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Proj\Teams\Inventec Corp\EBG Data Governance Organization - Document-DG\2030_Summary\"/>
    </mc:Choice>
  </mc:AlternateContent>
  <bookViews>
    <workbookView xWindow="-120" yWindow="-120" windowWidth="29040" windowHeight="15720" tabRatio="711" activeTab="11"/>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8"/>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資料清單!$A$1:$EN$1984</definedName>
    <definedName name="BG">'Parameter Setting'!$C$16</definedName>
    <definedName name="Category">OFFSET(Categories!$A$1,,,Code!$A$5,Code!$A$6)</definedName>
    <definedName name="CategoryRoot">Code!$E$2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Code!$L$2</definedName>
    <definedName name="DGP_Template">Code!$F$2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52511"/>
  <pivotCaches>
    <pivotCache cacheId="0" r:id="rId40"/>
    <pivotCache cacheId="1" r:id="rId41"/>
    <pivotCache cacheId="2" r:id="rId42"/>
    <pivotCache cacheId="3" r:id="rId43"/>
    <pivotCache cacheId="223"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781" i="14" l="1"/>
  <c r="H1784" i="14"/>
  <c r="H550" i="14"/>
  <c r="H370" i="14"/>
  <c r="A7" i="30" l="1"/>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I2" i="14" l="1"/>
  <c r="H38" i="47"/>
  <c r="EE2" i="14" l="1"/>
  <c r="EM2" i="14" l="1"/>
  <c r="BD5" i="70" s="1"/>
  <c r="BD4" i="70" l="1"/>
  <c r="BD6" i="70" s="1"/>
  <c r="BD8" i="70" s="1"/>
  <c r="BD7" i="70" l="1"/>
  <c r="EN2" i="14" l="1"/>
  <c r="EC2" i="14" l="1"/>
  <c r="A12" i="30"/>
  <c r="DQ2" i="14" l="1"/>
  <c r="DP2" i="14" l="1"/>
  <c r="DO2" i="14" l="1"/>
  <c r="DZ2" i="14" l="1"/>
  <c r="B18" i="45"/>
  <c r="BQ2" i="14" l="1"/>
  <c r="A6" i="30" l="1"/>
  <c r="A8" i="30" l="1"/>
  <c r="K1" i="30" s="1"/>
  <c r="A10" i="30"/>
  <c r="B28" i="56" l="1"/>
  <c r="B29" i="56"/>
  <c r="B27" i="56"/>
  <c r="CA2" i="14"/>
  <c r="B16" i="45"/>
  <c r="BC2" i="14" l="1"/>
  <c r="D12" i="45" l="1"/>
  <c r="B12" i="45" s="1"/>
  <c r="AU2" i="14" l="1"/>
  <c r="D14" i="18" l="1"/>
  <c r="DU2" i="14" l="1"/>
  <c r="EF2" i="14" s="1"/>
  <c r="DV2" i="14"/>
  <c r="DW2" i="14" l="1"/>
  <c r="EH2" i="14" s="1"/>
  <c r="EA2" i="14"/>
  <c r="M46" i="47"/>
  <c r="ED2" i="14" l="1"/>
  <c r="EB2" i="14"/>
  <c r="C6" i="46"/>
  <c r="M47" i="47"/>
  <c r="M48" i="47" s="1"/>
  <c r="A47" i="47"/>
  <c r="A48" i="47" s="1"/>
  <c r="AV2" i="14" l="1"/>
  <c r="BH2" i="14"/>
  <c r="H34" i="47" l="1"/>
  <c r="B15" i="45"/>
  <c r="BZ2" i="14" l="1"/>
  <c r="BW2" i="14" l="1"/>
  <c r="AW2" i="14"/>
  <c r="AY2" i="14"/>
  <c r="BX2" i="14"/>
  <c r="BY2" i="14"/>
  <c r="CS2" i="14"/>
  <c r="CT2" i="14" l="1"/>
  <c r="CU2" i="14" s="1"/>
  <c r="BR2" i="14" s="1"/>
  <c r="CJ2" i="14"/>
  <c r="AZ2" i="14"/>
  <c r="B26" i="56" l="1"/>
  <c r="B25" i="56"/>
  <c r="BY1" i="14"/>
  <c r="H32" i="47"/>
  <c r="C1" i="56"/>
  <c r="CB2" i="14" l="1"/>
  <c r="BV2" i="14"/>
  <c r="AS2" i="14"/>
  <c r="H25" i="47"/>
  <c r="H26" i="47"/>
  <c r="H27" i="47"/>
  <c r="H28" i="47"/>
  <c r="H29" i="47"/>
  <c r="H30" i="47"/>
  <c r="H31" i="47"/>
  <c r="CR2" i="14"/>
  <c r="CO2" i="14"/>
  <c r="CQ2" i="14" s="1"/>
  <c r="CN2" i="14"/>
  <c r="CP2" i="14" s="1"/>
  <c r="CI2" i="14"/>
  <c r="CK2" i="14"/>
  <c r="CH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M16" i="54" l="1"/>
  <c r="M19" i="54"/>
  <c r="M20" i="54" s="1"/>
  <c r="M21" i="54" s="1"/>
  <c r="A19" i="54"/>
  <c r="A20" i="54" s="1"/>
  <c r="A21" i="54" s="1"/>
  <c r="A16" i="54"/>
  <c r="A22" i="54" l="1"/>
  <c r="A18" i="54"/>
  <c r="M18" i="54"/>
  <c r="M22" i="54"/>
  <c r="M24" i="54" l="1"/>
  <c r="M23" i="54"/>
  <c r="M25" i="54" s="1"/>
  <c r="M17" i="54"/>
  <c r="A24" i="54"/>
  <c r="A23" i="54"/>
  <c r="A25" i="54" s="1"/>
  <c r="A17" i="54"/>
  <c r="DX2" i="14"/>
  <c r="B13" i="50" l="1"/>
  <c r="O2" i="22" l="1"/>
  <c r="M2" i="22"/>
  <c r="S2" i="22"/>
  <c r="H24" i="47"/>
  <c r="H23" i="47"/>
  <c r="BB2" i="14" l="1"/>
  <c r="BE2" i="14" s="1"/>
  <c r="BA2" i="14"/>
  <c r="BG2" i="14" l="1"/>
  <c r="BN2" i="14" s="1"/>
  <c r="BI2" i="14"/>
  <c r="BD2" i="14"/>
  <c r="AT2" i="14"/>
  <c r="BK2" i="14" l="1" a="1"/>
  <c r="BK2" i="14" s="1"/>
  <c r="BL2" i="14" s="1" a="1"/>
  <c r="BL2" i="14" s="1"/>
  <c r="EG2" i="14" s="1" a="1"/>
  <c r="EG2" i="14" s="1"/>
  <c r="BO2" i="14"/>
  <c r="CF2" i="14"/>
  <c r="CG2" i="14" s="1"/>
  <c r="BJ2" i="14"/>
  <c r="DG2" i="14"/>
  <c r="DH2" i="14" s="1"/>
  <c r="DI2" i="14" s="1"/>
  <c r="DF2" i="14"/>
  <c r="DE2" i="14"/>
  <c r="CE2" i="14"/>
  <c r="BP2" i="14" a="1"/>
  <c r="BP2" i="14" s="1"/>
  <c r="DJ2" i="14"/>
  <c r="EL2" i="14" l="1"/>
  <c r="BM2" i="14"/>
  <c r="CV2" i="14"/>
  <c r="DD2" i="14"/>
  <c r="AR2" i="14"/>
  <c r="DS2" i="14"/>
  <c r="CX2" i="14" s="1"/>
  <c r="DL2" i="14"/>
  <c r="BF2" i="14"/>
  <c r="CW2" i="14"/>
  <c r="DR2" i="14"/>
  <c r="DT2" i="14" l="1"/>
  <c r="BS2" i="14"/>
  <c r="BU2" i="14" s="1"/>
  <c r="CY2" i="14"/>
  <c r="CZ2" i="14" s="1"/>
  <c r="DA2" i="14" s="1"/>
  <c r="BO11" i="32"/>
  <c r="BP11" i="32"/>
  <c r="BQ10" i="32"/>
  <c r="BQ11" i="32"/>
  <c r="BP10" i="32"/>
  <c r="BO10" i="32"/>
  <c r="BN9" i="32"/>
  <c r="BN10" i="32"/>
  <c r="BN8" i="32"/>
  <c r="BN7" i="32"/>
  <c r="EK2" i="14" l="1"/>
  <c r="EJ2" i="14"/>
  <c r="BT2" i="14"/>
  <c r="B21" i="47"/>
  <c r="P3" i="46"/>
  <c r="M4" i="47" l="1"/>
  <c r="M5" i="47" s="1"/>
  <c r="M6" i="47" s="1"/>
  <c r="M7" i="47" s="1"/>
  <c r="M8" i="47" s="1"/>
  <c r="L2" i="22"/>
  <c r="P2" i="22"/>
  <c r="R2" i="22"/>
  <c r="P5" i="46" l="1"/>
  <c r="P6" i="46" s="1"/>
  <c r="DH2" i="32"/>
  <c r="DH3" i="32"/>
  <c r="DH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P6" i="32" l="1"/>
  <c r="BO6" i="32"/>
  <c r="BQ6" i="32"/>
  <c r="BO7" i="32"/>
  <c r="BP7" i="32"/>
  <c r="BQ7" i="32"/>
  <c r="BO8" i="32"/>
  <c r="BP8" i="32"/>
  <c r="BQ8" i="32"/>
  <c r="BO9" i="32"/>
  <c r="BP9" i="32"/>
  <c r="BQ9" i="32"/>
  <c r="BU1" i="14"/>
  <c r="BV1" i="14"/>
  <c r="BZ1" i="14" l="1"/>
  <c r="BX1" i="14"/>
  <c r="BW1" i="14"/>
  <c r="A3" i="19" l="1"/>
  <c r="A2" i="19" l="1"/>
  <c r="L144" i="30" l="1"/>
  <c r="L136" i="30"/>
  <c r="L128" i="30"/>
  <c r="L120" i="30"/>
  <c r="L112" i="30"/>
  <c r="L104" i="30"/>
  <c r="L96" i="30"/>
  <c r="L88" i="30"/>
  <c r="L80" i="30"/>
  <c r="L72" i="30"/>
  <c r="L64" i="30"/>
  <c r="L56" i="30"/>
  <c r="L48" i="30"/>
  <c r="L40" i="30"/>
  <c r="L135" i="30"/>
  <c r="L127" i="30"/>
  <c r="L119" i="30"/>
  <c r="L111" i="30"/>
  <c r="L103" i="30"/>
  <c r="L95" i="30"/>
  <c r="L87" i="30"/>
  <c r="L79" i="30"/>
  <c r="L71" i="30"/>
  <c r="L63" i="30"/>
  <c r="L55" i="30"/>
  <c r="L47" i="30"/>
  <c r="L39" i="30"/>
  <c r="L134" i="30"/>
  <c r="L126" i="30"/>
  <c r="L118" i="30"/>
  <c r="L110" i="30"/>
  <c r="L102" i="30"/>
  <c r="L94" i="30"/>
  <c r="L86" i="30"/>
  <c r="L78" i="30"/>
  <c r="L70" i="30"/>
  <c r="L62" i="30"/>
  <c r="L54" i="30"/>
  <c r="L46" i="30"/>
  <c r="L38" i="30"/>
  <c r="L133" i="30"/>
  <c r="L125" i="30"/>
  <c r="L117" i="30"/>
  <c r="L109" i="30"/>
  <c r="L101" i="30"/>
  <c r="L93" i="30"/>
  <c r="L85" i="30"/>
  <c r="L77" i="30"/>
  <c r="L69" i="30"/>
  <c r="L61" i="30"/>
  <c r="L53" i="30"/>
  <c r="L45" i="30"/>
  <c r="L132" i="30"/>
  <c r="L124" i="30"/>
  <c r="L116" i="30"/>
  <c r="L108" i="30"/>
  <c r="L100" i="30"/>
  <c r="L92" i="30"/>
  <c r="L84" i="30"/>
  <c r="L76" i="30"/>
  <c r="L68" i="30"/>
  <c r="L60" i="30"/>
  <c r="L52" i="30"/>
  <c r="L44" i="30"/>
  <c r="L143" i="30"/>
  <c r="L142" i="30"/>
  <c r="L141" i="30"/>
  <c r="L140" i="30"/>
  <c r="L139" i="30"/>
  <c r="L138" i="30"/>
  <c r="L137" i="30"/>
  <c r="L129" i="30"/>
  <c r="L106" i="30"/>
  <c r="L83" i="30"/>
  <c r="L65" i="30"/>
  <c r="L42" i="30"/>
  <c r="L123" i="30"/>
  <c r="L105" i="30"/>
  <c r="L82" i="30"/>
  <c r="L59" i="30"/>
  <c r="L41" i="30"/>
  <c r="L122" i="30"/>
  <c r="L99" i="30"/>
  <c r="L81" i="30"/>
  <c r="L58" i="30"/>
  <c r="L121" i="30"/>
  <c r="L98" i="30"/>
  <c r="L75" i="30"/>
  <c r="L57" i="30"/>
  <c r="L131" i="30"/>
  <c r="L49" i="30"/>
  <c r="L107" i="30"/>
  <c r="L66" i="30"/>
  <c r="L115" i="30"/>
  <c r="L97" i="30"/>
  <c r="L74" i="30"/>
  <c r="L51"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DB632" i="32"/>
  <c r="DB807" i="32"/>
  <c r="DB604" i="32"/>
  <c r="DB702" i="32"/>
  <c r="DB711" i="32"/>
  <c r="DB883" i="32"/>
  <c r="DB669" i="32"/>
  <c r="DB885" i="32"/>
  <c r="DB627" i="32"/>
  <c r="DB735" i="32"/>
  <c r="DB703" i="32"/>
  <c r="DB751" i="32"/>
  <c r="DB791" i="32"/>
  <c r="DB662" i="32"/>
  <c r="DB672" i="32"/>
  <c r="DB692" i="32"/>
  <c r="DB463" i="32"/>
  <c r="DB880" i="32"/>
  <c r="DB798" i="32"/>
  <c r="DB641" i="32"/>
  <c r="DB586" i="32"/>
  <c r="DB774" i="32"/>
  <c r="DB792" i="32"/>
  <c r="DB448" i="32"/>
  <c r="DB758" i="32"/>
  <c r="DB584" i="32"/>
  <c r="DB726" i="32"/>
  <c r="DB717" i="32"/>
  <c r="DB779" i="32"/>
  <c r="DB741" i="32"/>
  <c r="DB844" i="32"/>
  <c r="DB866" i="32"/>
  <c r="DB527" i="32"/>
  <c r="DB533" i="32"/>
  <c r="DB769" i="32"/>
  <c r="DB828" i="32"/>
  <c r="DB581" i="32"/>
  <c r="DB514" i="32"/>
  <c r="DB500" i="32"/>
  <c r="DB705" i="32"/>
  <c r="DB770" i="32"/>
  <c r="DB860" i="32"/>
  <c r="DB568" i="32"/>
  <c r="DB775" i="32"/>
  <c r="DB842" i="32"/>
  <c r="DB890" i="32"/>
  <c r="DB649" i="32"/>
  <c r="DB790" i="32"/>
  <c r="DB625" i="32"/>
  <c r="DB502" i="32"/>
  <c r="DB458" i="32"/>
  <c r="DB712" i="32"/>
  <c r="DB868" i="32"/>
  <c r="DB878" i="32"/>
  <c r="DB622" i="32"/>
  <c r="DB872" i="32"/>
  <c r="DB541" i="32"/>
  <c r="DB857" i="32"/>
  <c r="DB618" i="32"/>
  <c r="DB531" i="32"/>
  <c r="DB504" i="32"/>
  <c r="DB861" i="32"/>
  <c r="DB559" i="32"/>
  <c r="DB786" i="32"/>
  <c r="DB739" i="32"/>
  <c r="DB772" i="32"/>
  <c r="DB517" i="32"/>
  <c r="DB668" i="32"/>
  <c r="DB519" i="32"/>
  <c r="DB661" i="32"/>
  <c r="DB847" i="32"/>
  <c r="DB600" i="32"/>
  <c r="DB476" i="32"/>
  <c r="DB553" i="32"/>
  <c r="DB826" i="32"/>
  <c r="DB490" i="32"/>
  <c r="DB601" i="32"/>
  <c r="DB579" i="32"/>
  <c r="DB455" i="32"/>
  <c r="DB437" i="32"/>
  <c r="DB433" i="32"/>
  <c r="DB753" i="32"/>
  <c r="DB619" i="32"/>
  <c r="DB867" i="32"/>
  <c r="DB479" i="32"/>
  <c r="DB623" i="32"/>
  <c r="DB719" i="32"/>
  <c r="DB766" i="32"/>
  <c r="DB667" i="32"/>
  <c r="DB745" i="32"/>
  <c r="DB659" i="32"/>
  <c r="DB595" i="32"/>
  <c r="DB638" i="32"/>
  <c r="DB450" i="32"/>
  <c r="DB698" i="32"/>
  <c r="DB442" i="32"/>
  <c r="DB760" i="32"/>
  <c r="DB670" i="32"/>
  <c r="DB674" i="32"/>
  <c r="DB602" i="32"/>
  <c r="DB593" i="32"/>
  <c r="DB494" i="32"/>
  <c r="DB453" i="32"/>
  <c r="DB685" i="32"/>
  <c r="DB691" i="32"/>
  <c r="DB771" i="32"/>
  <c r="DB870" i="32"/>
  <c r="DB773" i="32"/>
  <c r="DB580" i="32"/>
  <c r="DB716" i="32"/>
  <c r="DB681" i="32"/>
  <c r="DB528" i="32"/>
  <c r="DB524" i="32"/>
  <c r="DB542" i="32"/>
  <c r="DB851" i="32"/>
  <c r="DB449" i="32"/>
  <c r="DB785" i="32"/>
  <c r="DB671" i="32"/>
  <c r="DB484" i="32"/>
  <c r="DB882" i="32"/>
  <c r="DB663" i="32"/>
  <c r="DB447" i="32"/>
  <c r="DB804" i="32"/>
  <c r="DB763" i="32"/>
  <c r="DB550" i="32"/>
  <c r="DB596" i="32"/>
  <c r="DB571" i="32"/>
  <c r="DB836" i="32"/>
  <c r="DB548" i="32"/>
  <c r="DB696" i="32"/>
  <c r="DB755" i="32"/>
  <c r="DB841" i="32"/>
  <c r="DB825" i="32"/>
  <c r="DB591" i="32"/>
  <c r="DB750" i="32"/>
  <c r="DB573" i="32"/>
  <c r="DB888" i="32"/>
  <c r="DB875" i="32"/>
  <c r="DB554" i="32"/>
  <c r="DB881" i="32"/>
  <c r="DB587" i="32"/>
  <c r="DB561" i="32"/>
  <c r="DB748" i="32"/>
  <c r="DB576" i="32"/>
  <c r="DB555" i="32"/>
  <c r="DB526" i="32"/>
  <c r="DB686" i="32"/>
  <c r="DB598" i="32"/>
  <c r="DB853" i="32"/>
  <c r="DB747" i="32"/>
  <c r="DB725" i="32"/>
  <c r="DB864" i="32"/>
  <c r="DB485" i="32"/>
  <c r="DB469" i="32"/>
  <c r="DB891" i="32"/>
  <c r="DB496" i="32"/>
  <c r="DB435" i="32"/>
  <c r="DB497" i="32"/>
  <c r="DB724" i="32"/>
  <c r="DB630" i="32"/>
  <c r="DB492" i="32"/>
  <c r="DB443" i="32"/>
  <c r="DB802" i="32"/>
  <c r="DB821" i="32"/>
  <c r="DB544" i="32"/>
  <c r="DB876" i="32"/>
  <c r="DB536" i="32"/>
  <c r="DB594" i="32"/>
  <c r="DB620" i="32"/>
  <c r="DB690" i="32"/>
  <c r="DB682" i="32"/>
  <c r="DB565" i="32"/>
  <c r="DB434" i="32"/>
  <c r="DB886" i="32"/>
  <c r="DB532" i="32"/>
  <c r="DB466" i="32"/>
  <c r="DB854" i="32"/>
  <c r="DB477" i="32"/>
  <c r="DB609" i="32"/>
  <c r="DB657" i="32"/>
  <c r="DB631" i="32"/>
  <c r="DB734" i="32"/>
  <c r="DB646" i="32"/>
  <c r="DB513" i="32"/>
  <c r="DB603" i="32"/>
  <c r="DB819" i="32"/>
  <c r="DB722" i="32"/>
  <c r="DB809" i="32"/>
  <c r="DB501" i="32"/>
  <c r="DB827" i="32"/>
  <c r="DB457" i="32"/>
  <c r="DB852" i="32"/>
  <c r="DB506" i="32"/>
  <c r="DB658" i="32"/>
  <c r="DB452" i="32"/>
  <c r="DB721" i="32"/>
  <c r="DB556" i="32"/>
  <c r="DB688" i="32"/>
  <c r="DB677" i="32"/>
  <c r="DB475" i="32"/>
  <c r="DB822" i="32"/>
  <c r="DB607" i="32"/>
  <c r="DB616" i="32"/>
  <c r="DB539" i="32"/>
  <c r="DB732" i="32"/>
  <c r="DB529" i="32"/>
  <c r="DB811" i="32"/>
  <c r="DB650" i="32"/>
  <c r="DB843" i="32"/>
  <c r="DB837" i="32"/>
  <c r="DB835" i="32"/>
  <c r="DB718" i="32"/>
  <c r="DB610" i="32"/>
  <c r="DB680" i="32"/>
  <c r="DB689" i="32"/>
  <c r="DB731" i="32"/>
  <c r="DB684" i="32"/>
  <c r="DB697" i="32"/>
  <c r="DB460" i="32"/>
  <c r="DB621" i="32"/>
  <c r="DB784" i="32"/>
  <c r="DB454" i="32"/>
  <c r="DB761" i="32"/>
  <c r="DB612" i="32"/>
  <c r="DB499" i="32"/>
  <c r="DB829" i="32"/>
  <c r="DB642" i="32"/>
  <c r="DB516" i="32"/>
  <c r="DB729" i="32"/>
  <c r="DB708" i="32"/>
  <c r="DB624" i="32"/>
  <c r="DB665" i="32"/>
  <c r="DB639" i="32"/>
  <c r="DB637" i="32"/>
  <c r="DB764" i="32"/>
  <c r="DB634" i="32"/>
  <c r="DB850" i="32"/>
  <c r="DB788" i="32"/>
  <c r="DB470" i="32"/>
  <c r="DB512" i="32"/>
  <c r="DB574" i="32"/>
  <c r="DB683" i="32"/>
  <c r="DB645" i="32"/>
  <c r="DB564" i="32"/>
  <c r="DB628" i="32"/>
  <c r="DB799" i="32"/>
  <c r="DB547" i="32"/>
  <c r="DB781" i="32"/>
  <c r="DB806" i="32"/>
  <c r="DB655" i="32"/>
  <c r="DB569" i="32"/>
  <c r="DB795" i="32"/>
  <c r="DB794" i="32"/>
  <c r="DB617" i="32"/>
  <c r="DB648" i="32"/>
  <c r="DB647" i="32"/>
  <c r="DB874" i="32"/>
  <c r="DB752" i="32"/>
  <c r="DB756" i="32"/>
  <c r="DB704" i="32"/>
  <c r="DB701" i="32"/>
  <c r="DB483" i="32"/>
  <c r="DB482" i="32"/>
  <c r="DB651" i="32"/>
  <c r="DB439" i="32"/>
  <c r="DB858" i="32"/>
  <c r="DB666" i="32"/>
  <c r="DB679" i="32"/>
  <c r="DB540" i="32"/>
  <c r="DB744" i="32"/>
  <c r="DB478" i="32"/>
  <c r="DB746" i="32"/>
  <c r="DB862" i="32"/>
  <c r="DB675" i="32"/>
  <c r="DB780" i="32"/>
  <c r="DB614" i="32"/>
  <c r="DB714" i="32"/>
  <c r="DB629" i="32"/>
  <c r="DB552" i="32"/>
  <c r="DB733" i="32"/>
  <c r="DB871" i="32"/>
  <c r="DB846" i="32"/>
  <c r="DB474" i="32"/>
  <c r="DB498" i="32"/>
  <c r="DB754" i="32"/>
  <c r="DB472" i="32"/>
  <c r="DB489" i="32"/>
  <c r="DB813" i="32"/>
  <c r="DB855" i="32"/>
  <c r="DB585" i="32"/>
  <c r="DB545" i="32"/>
  <c r="DB815" i="32"/>
  <c r="DB520" i="32"/>
  <c r="DB709" i="32"/>
  <c r="DB451" i="32"/>
  <c r="DB873" i="32"/>
  <c r="DB865" i="32"/>
  <c r="DB473" i="32"/>
  <c r="DB640" i="32"/>
  <c r="DB834" i="32"/>
  <c r="DB816" i="32"/>
  <c r="DB730" i="32"/>
  <c r="DB633" i="32"/>
  <c r="DB762" i="32"/>
  <c r="DB863" i="32"/>
  <c r="DB759" i="32"/>
  <c r="DB845" i="32"/>
  <c r="DB509" i="32"/>
  <c r="DB538" i="32"/>
  <c r="DB728" i="32"/>
  <c r="DB588" i="32"/>
  <c r="DB695" i="32"/>
  <c r="DB488" i="32"/>
  <c r="DB481" i="32"/>
  <c r="DB887" i="32"/>
  <c r="DB778" i="32"/>
  <c r="DB656" i="32"/>
  <c r="DB848" i="32"/>
  <c r="DB572" i="32"/>
  <c r="DB805" i="32"/>
  <c r="DB522" i="32"/>
  <c r="DB678" i="32"/>
  <c r="DB549" i="32"/>
  <c r="DB530" i="32"/>
  <c r="DB486" i="32"/>
  <c r="DB856" i="32"/>
  <c r="DB560" i="32"/>
  <c r="DB859" i="32"/>
  <c r="DB664" i="32"/>
  <c r="DB823" i="32"/>
  <c r="DB765" i="32"/>
  <c r="DB613" i="32"/>
  <c r="DB706" i="32"/>
  <c r="DB578" i="32"/>
  <c r="DB736" i="32"/>
  <c r="DB757" i="32"/>
  <c r="DB817" i="32"/>
  <c r="DB518" i="32"/>
  <c r="DB814" i="32"/>
  <c r="DB824" i="32"/>
  <c r="DB889" i="32"/>
  <c r="DB597" i="32"/>
  <c r="DB653" i="32"/>
  <c r="DB493" i="32"/>
  <c r="DB615" i="32"/>
  <c r="DB511" i="32"/>
  <c r="DB877" i="32"/>
  <c r="DB577" i="32"/>
  <c r="DB505" i="32"/>
  <c r="DB570" i="32"/>
  <c r="DB720" i="32"/>
  <c r="DB839" i="32"/>
  <c r="DB812" i="32"/>
  <c r="DB563" i="32"/>
  <c r="DB590" i="32"/>
  <c r="DB820" i="32"/>
  <c r="DB710" i="32"/>
  <c r="DB727" i="32"/>
  <c r="DB495" i="32"/>
  <c r="DB801" i="32"/>
  <c r="DB687" i="32"/>
  <c r="DB537" i="32"/>
  <c r="DB796" i="32"/>
  <c r="DB737" i="32"/>
  <c r="DB787" i="32"/>
  <c r="DB693" i="32"/>
  <c r="DB849" i="32"/>
  <c r="DB558" i="32"/>
  <c r="DB445" i="32"/>
  <c r="DB838" i="32"/>
  <c r="DB446" i="32"/>
  <c r="DB462" i="32"/>
  <c r="DB879" i="32"/>
  <c r="DB507" i="32"/>
  <c r="DB652" i="32"/>
  <c r="DB543" i="32"/>
  <c r="DB743" i="32"/>
  <c r="DB832" i="32"/>
  <c r="DB606" i="32"/>
  <c r="DB831" i="32"/>
  <c r="DB599" i="32"/>
  <c r="DB777" i="32"/>
  <c r="DB583" i="32"/>
  <c r="DB808" i="32"/>
  <c r="DB749" i="32"/>
  <c r="DB636" i="32"/>
  <c r="DB673" i="32"/>
  <c r="DB521" i="32"/>
  <c r="DB510" i="32"/>
  <c r="DB525" i="32"/>
  <c r="DB789" i="32"/>
  <c r="DB797" i="32"/>
  <c r="DB566" i="32"/>
  <c r="DB523" i="32"/>
  <c r="DB468" i="32"/>
  <c r="DB800" i="32"/>
  <c r="DB783" i="32"/>
  <c r="DB582" i="32"/>
  <c r="DB589" i="32"/>
  <c r="DB700" i="32"/>
  <c r="DB643" i="32"/>
  <c r="DB635" i="32"/>
  <c r="DB611" i="32"/>
  <c r="DB456" i="32"/>
  <c r="DB713" i="32"/>
  <c r="DB480" i="32"/>
  <c r="DB740" i="32"/>
  <c r="DB723" i="32"/>
  <c r="DB782" i="32"/>
  <c r="DB715" i="32"/>
  <c r="DB461" i="32"/>
  <c r="DB575" i="32"/>
  <c r="DB644" i="32"/>
  <c r="DB562" i="32"/>
  <c r="DB487" i="32"/>
  <c r="DB833" i="32"/>
  <c r="DB830" i="32"/>
  <c r="DB810" i="32"/>
  <c r="DB767" i="32"/>
  <c r="DB440" i="32"/>
  <c r="DB508" i="32"/>
  <c r="DB592" i="32"/>
  <c r="DB535" i="32"/>
  <c r="DB459" i="32"/>
  <c r="DB626" i="32"/>
  <c r="DB467" i="32"/>
  <c r="DB471" i="32"/>
  <c r="DB768" i="32"/>
  <c r="DB534" i="32"/>
  <c r="DB869" i="32"/>
  <c r="DB676" i="32"/>
  <c r="DB515" i="32"/>
  <c r="DB436" i="32"/>
  <c r="DB491" i="32"/>
  <c r="DB803" i="32"/>
  <c r="DB840" i="32"/>
  <c r="DB546" i="32"/>
  <c r="DB503" i="32"/>
  <c r="DB699" i="32"/>
  <c r="DB464" i="32"/>
  <c r="DB884" i="32"/>
  <c r="DB567" i="32"/>
  <c r="DB465" i="32"/>
  <c r="DB742" i="32"/>
  <c r="DB605" i="32"/>
  <c r="DB557" i="32"/>
  <c r="DB707" i="32"/>
  <c r="DB776" i="32"/>
  <c r="DB738" i="32"/>
  <c r="DB438" i="32"/>
  <c r="DB441" i="32"/>
  <c r="DB793" i="32"/>
  <c r="DB818" i="32"/>
  <c r="DB660" i="32"/>
  <c r="DB608" i="32"/>
  <c r="DB551" i="32"/>
  <c r="DB654" i="32"/>
  <c r="DB444" i="32"/>
  <c r="DB694" i="32"/>
</calcChain>
</file>

<file path=xl/comments1.xml><?xml version="1.0" encoding="utf-8"?>
<comments xmlns="http://schemas.openxmlformats.org/spreadsheetml/2006/main">
  <authors>
    <author>IBM_USER</author>
    <author>Sophy Lai</author>
    <author>ADMINIBM</author>
  </authors>
  <commentList>
    <comment ref="B2" authorId="0" shapeId="0">
      <text>
        <r>
          <rPr>
            <sz val="9"/>
            <color indexed="81"/>
            <rFont val="Tahoma"/>
            <family val="2"/>
          </rPr>
          <t xml:space="preserve">DW Table, View, Temp Table </t>
        </r>
        <r>
          <rPr>
            <sz val="9"/>
            <color indexed="81"/>
            <rFont val="細明體"/>
            <family val="3"/>
            <charset val="136"/>
          </rPr>
          <t>名稱</t>
        </r>
      </text>
    </comment>
    <comment ref="E2" authorId="0" shapeId="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authors>
    <author>IBM_USER</author>
    <author>ADMINIBM</author>
    <author>ktchen</author>
  </authors>
  <commentList>
    <comment ref="A2" authorId="0" shapeId="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text>
        <r>
          <rPr>
            <b/>
            <sz val="9"/>
            <color indexed="81"/>
            <rFont val="Tahoma"/>
            <family val="2"/>
          </rPr>
          <t>IBM_USER:</t>
        </r>
        <r>
          <rPr>
            <sz val="9"/>
            <color indexed="81"/>
            <rFont val="Tahoma"/>
            <family val="2"/>
          </rPr>
          <t xml:space="preserve">
start_date
end_date…check
ex .&gt;date('2007-01-01')</t>
        </r>
      </text>
    </comment>
    <comment ref="AA2" authorId="2" shapeId="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authors>
    <author>IBM_USER</author>
    <author>Sophy Lai</author>
    <author>ADMINIBM</author>
  </authors>
  <commentList>
    <comment ref="B2" authorId="0" shapeId="0">
      <text>
        <r>
          <rPr>
            <sz val="9"/>
            <color indexed="81"/>
            <rFont val="Tahoma"/>
            <family val="2"/>
          </rPr>
          <t xml:space="preserve">DW Table, View, Temp Table </t>
        </r>
        <r>
          <rPr>
            <sz val="9"/>
            <color indexed="81"/>
            <rFont val="細明體"/>
            <family val="3"/>
            <charset val="136"/>
          </rPr>
          <t>名稱</t>
        </r>
      </text>
    </comment>
    <comment ref="E2" authorId="0" shapeId="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authors>
    <author>IBM_USER</author>
    <author>ADMINIBM</author>
    <author>ktchen</author>
  </authors>
  <commentList>
    <comment ref="A2" authorId="0" shapeId="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text>
        <r>
          <rPr>
            <b/>
            <sz val="9"/>
            <color indexed="81"/>
            <rFont val="Tahoma"/>
            <family val="2"/>
          </rPr>
          <t>IBM_USER:</t>
        </r>
        <r>
          <rPr>
            <sz val="9"/>
            <color indexed="81"/>
            <rFont val="Tahoma"/>
            <family val="2"/>
          </rPr>
          <t xml:space="preserve">
start_date
end_date…check
ex .&gt;date('2007-01-01')</t>
        </r>
      </text>
    </comment>
    <comment ref="AA2" authorId="2" shapeId="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authors>
    <author>JESSE WEI</author>
  </authors>
  <commentList>
    <comment ref="DB1" authorId="0" shapeId="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authors>
    <author>tc={4B1941AF-4AE5-4AD3-90F1-BFF07AAE0B48}</author>
    <author>tc={5B837933-0D10-49E8-8C95-EEAF1DB81809}</author>
    <author>JESSE WEI</author>
  </authors>
  <commentList>
    <comment ref="F1" authorId="0" shapeId="0">
      <text>
        <r>
          <rPr>
            <sz val="12"/>
            <color theme="1"/>
            <rFont val="微軟正黑體"/>
            <family val="2"/>
            <charset val="136"/>
          </rPr>
          <t>[對話串註解]
您的 Excel 版本可讓您讀取此對話串註解; 但若以較新的 Excel 版本開啟此檔案，將會移除對它進行的所有編輯。深入了解: https://go.microsoft.com/fwlink/?linkid=870924。
註解:
    俗稱</t>
        </r>
      </text>
    </comment>
    <comment ref="V1" authorId="1" shapeId="0">
      <text>
        <r>
          <rPr>
            <sz val="12"/>
            <color theme="1"/>
            <rFont val="微軟正黑體"/>
            <family val="2"/>
            <charset val="136"/>
          </rPr>
          <t>[對話串註解]
您的 Excel 版本可讓您讀取此對話串註解; 但若以較新的 Excel 版本開啟此檔案，將會移除對它進行的所有編輯。深入了解: https://go.microsoft.com/fwlink/?linkid=870924。
註解:
    系統欄位名稱</t>
        </r>
      </text>
    </comment>
    <comment ref="DX1" authorId="2" shapeId="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authors>
    <author>Author</author>
  </authors>
  <commentList>
    <comment ref="F1" authorId="0" shapeId="0">
      <text>
        <r>
          <rPr>
            <b/>
            <sz val="9"/>
            <color indexed="81"/>
            <rFont val="Tahoma"/>
            <family val="2"/>
          </rPr>
          <t>Author:</t>
        </r>
        <r>
          <rPr>
            <sz val="9"/>
            <color indexed="81"/>
            <rFont val="Tahoma"/>
            <family val="2"/>
          </rPr>
          <t xml:space="preserve">
When List &gt; 1, then need assume   same name for each workbook</t>
        </r>
      </text>
    </comment>
    <comment ref="I1" authorId="0" shapeId="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<sst xmlns="http://schemas.openxmlformats.org/spreadsheetml/2006/main" count="171137" uniqueCount="16804">
  <si>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</si>
  <si>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</si>
  <si>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</si>
  <si>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</si>
  <si>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</si>
  <si>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</si>
  <si>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</si>
  <si>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</si>
  <si>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</si>
  <si>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</si>
  <si>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</si>
  <si>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v1.1.0</t>
  </si>
  <si>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</si>
  <si>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</si>
  <si>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</si>
  <si>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</si>
  <si>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</si>
  <si>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v1.1.1</t>
  </si>
  <si>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</si>
  <si>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</si>
  <si>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</si>
  <si>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v1.1.2</t>
  </si>
  <si>
    <t>pvtStatus</t>
    <phoneticPr fontId="4" type="noConversion"/>
  </si>
  <si>
    <t>. Add objectlog, for diff compare
. ChangeReport</t>
    <phoneticPr fontId="4" type="noConversion"/>
  </si>
  <si>
    <t>v1.1.3</t>
  </si>
  <si>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</si>
  <si>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</si>
  <si>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</si>
  <si>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v1.1.4</t>
  </si>
  <si>
    <t>CategoryMap</t>
    <phoneticPr fontId="4" type="noConversion"/>
  </si>
  <si>
    <t>Add CategoryMap</t>
    <phoneticPr fontId="4" type="noConversion"/>
  </si>
  <si>
    <t>Jesse</t>
    <phoneticPr fontId="4" type="noConversion"/>
  </si>
  <si>
    <t>v1.1.5</t>
  </si>
  <si>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</si>
  <si>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</si>
  <si>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</si>
  <si>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v1.1.6</t>
  </si>
  <si>
    <t xml:space="preserve">All, remove merge category </t>
  </si>
  <si>
    <t>增加 Top Down 模式</t>
  </si>
  <si>
    <t>Jesse Wei</t>
  </si>
  <si>
    <t>v1.2.0</t>
  </si>
  <si>
    <t>Purview support
1. Term PK modified to meet limitation
2. Mapping rule</t>
  </si>
  <si>
    <t>v1.2.1</t>
  </si>
  <si>
    <t>資料清單</t>
  </si>
  <si>
    <t>Update relative rule and add quote to avoid comma in name</t>
    <phoneticPr fontId="4" type="noConversion"/>
  </si>
  <si>
    <t>Change term from Chines to English</t>
    <phoneticPr fontId="4" type="noConversion"/>
  </si>
  <si>
    <t>v1.2.2</t>
  </si>
  <si>
    <t>Add UpdateSource</t>
  </si>
  <si>
    <t>Updatesource for each datastandard and multidimension</t>
  </si>
  <si>
    <t>Bucky</t>
  </si>
  <si>
    <t>v1.2.3</t>
  </si>
  <si>
    <t>extDef</t>
    <phoneticPr fontId="4" type="noConversion"/>
  </si>
  <si>
    <t>Extension column def</t>
    <phoneticPr fontId="4" type="noConversion"/>
  </si>
  <si>
    <t>指定同義詞</t>
  </si>
  <si>
    <t>v1.2.4</t>
  </si>
  <si>
    <t>ALL</t>
  </si>
  <si>
    <t xml:space="preserve"> Data owner, TaskID</t>
  </si>
  <si>
    <t>1. 上線準備
2. Data owner, Batch: DG428/DG421/DG434</t>
  </si>
  <si>
    <t>v1.4.0</t>
  </si>
  <si>
    <t>DG428/DG421/DG434</t>
  </si>
  <si>
    <t>Term-Naming</t>
  </si>
  <si>
    <t>DG563</t>
  </si>
  <si>
    <t>v1.4.1</t>
  </si>
  <si>
    <t>ErrMessage</t>
    <phoneticPr fontId="4" type="noConversion"/>
  </si>
  <si>
    <t>DG689, 714</t>
    <phoneticPr fontId="4" type="noConversion"/>
  </si>
  <si>
    <t>v1.4.2</t>
  </si>
  <si>
    <t>Term-Naming/Concept</t>
  </si>
  <si>
    <t>PSG: ARC23,24</t>
  </si>
  <si>
    <t>v1.4.3</t>
  </si>
  <si>
    <t>Parameter Setting/udfParam</t>
  </si>
  <si>
    <t>MTD_CASESENSITIVE
SQLG need reinstall</t>
  </si>
  <si>
    <t>PSG: ARC28, 29, 30</t>
  </si>
  <si>
    <t>v1.4.4</t>
  </si>
  <si>
    <t>PSG: ARC33</t>
  </si>
  <si>
    <t>v1.4.5</t>
  </si>
  <si>
    <t>errChkRequred</t>
  </si>
  <si>
    <t>DG267_「資料安全分級」為必填欄位</t>
  </si>
  <si>
    <t>Vivian Wen</t>
    <phoneticPr fontId="4" type="noConversion"/>
  </si>
  <si>
    <t>v1.4.6</t>
  </si>
  <si>
    <t>DATAMAP, 資料清單</t>
  </si>
  <si>
    <t>1. Purview 加欄位, 
2. errChkRequred</t>
    <phoneticPr fontId="4" type="noConversion"/>
  </si>
  <si>
    <t>PSG: ARC065, DG342</t>
  </si>
  <si>
    <t>v1.4.7</t>
  </si>
  <si>
    <t>errChkStandardItemType</t>
    <phoneticPr fontId="4" type="noConversion"/>
  </si>
  <si>
    <t>DG769_Data standard 不能有 Dimension/Measure</t>
    <phoneticPr fontId="4" type="noConversion"/>
  </si>
  <si>
    <t>v1.4.8</t>
  </si>
  <si>
    <t>errChkDataTypePropNRelationship</t>
    <phoneticPr fontId="4" type="noConversion"/>
  </si>
  <si>
    <t>DG770_檢核方式新增 資料型式一致檢查,property 與 relationship 引用關係的型別</t>
    <phoneticPr fontId="4" type="noConversion"/>
  </si>
  <si>
    <t>v1.4.9</t>
  </si>
  <si>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</si>
  <si>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</si>
  <si>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</si>
  <si>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</si>
  <si>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</si>
  <si>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</si>
  <si>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</si>
  <si>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</si>
  <si>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</si>
  <si>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</si>
  <si>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</si>
  <si>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</si>
  <si>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</si>
  <si>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</si>
  <si>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</si>
  <si>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</si>
  <si>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</si>
  <si>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</si>
  <si>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</si>
  <si>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</si>
  <si>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</si>
  <si>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</si>
  <si>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</si>
  <si>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</si>
  <si>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</si>
  <si>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</si>
  <si>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</si>
  <si>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</si>
  <si>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</si>
  <si>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</si>
  <si>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</si>
  <si>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</si>
  <si>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</si>
  <si>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</si>
  <si>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</si>
  <si>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</si>
  <si>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</si>
  <si>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</si>
  <si>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</si>
  <si>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</si>
  <si>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</si>
  <si>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</si>
  <si>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</si>
  <si>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</si>
  <si>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</si>
  <si>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</si>
  <si>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</si>
  <si>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</si>
  <si>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</si>
  <si>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</si>
  <si>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</si>
  <si>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</si>
  <si>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</si>
  <si>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</si>
  <si>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</si>
  <si>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</si>
  <si>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</si>
  <si>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</si>
  <si>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</si>
  <si>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</si>
  <si>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</si>
  <si>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</si>
  <si>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</si>
  <si>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</si>
  <si>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</si>
  <si>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</si>
  <si>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</si>
  <si>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</si>
  <si>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</si>
  <si>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</si>
  <si>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</si>
  <si>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</si>
  <si>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</si>
  <si>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</si>
  <si>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</si>
  <si>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</si>
  <si>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</si>
  <si>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</si>
  <si>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</si>
  <si>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</si>
  <si>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</si>
  <si>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</si>
  <si>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</si>
  <si>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</si>
  <si>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</si>
  <si>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</si>
  <si>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</si>
  <si>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</si>
  <si>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</si>
  <si>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</si>
  <si>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</si>
  <si>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</si>
  <si>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</si>
  <si>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</si>
  <si>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</si>
  <si>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</si>
  <si>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</si>
  <si>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</si>
  <si>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</si>
  <si>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</si>
  <si>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</si>
  <si>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</si>
  <si>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</si>
  <si>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</si>
  <si>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</si>
  <si>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</si>
  <si>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</si>
  <si>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</si>
  <si>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</si>
  <si>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</si>
  <si>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</si>
  <si>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</si>
  <si>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</si>
  <si>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</si>
  <si>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</si>
  <si>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</si>
  <si>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</si>
  <si>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</si>
  <si>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</si>
  <si>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</si>
  <si>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</si>
  <si>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</si>
  <si>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</si>
  <si>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</si>
  <si>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</si>
  <si>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</si>
  <si>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</si>
  <si>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</si>
  <si>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</si>
  <si>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</si>
  <si>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</si>
  <si>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</si>
  <si>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</si>
  <si>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</si>
  <si>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</si>
  <si>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</si>
  <si>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</si>
  <si>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</si>
  <si>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</si>
  <si>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</si>
  <si>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</si>
  <si>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</si>
  <si>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</si>
  <si>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</si>
  <si>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</si>
  <si>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</si>
  <si>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</si>
  <si>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</si>
  <si>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</si>
  <si>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</si>
  <si>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</si>
  <si>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</si>
  <si>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</si>
  <si>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</si>
  <si>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</si>
  <si>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</si>
  <si>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</si>
  <si>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</si>
  <si>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</si>
  <si>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</si>
  <si>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</si>
  <si>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</si>
  <si>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</si>
  <si>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</si>
  <si>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</si>
  <si>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</si>
  <si>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</si>
  <si>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</si>
  <si>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</si>
  <si>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</si>
  <si>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</si>
  <si>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</si>
  <si>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</si>
  <si>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</si>
  <si>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</si>
  <si>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</si>
  <si>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</si>
  <si>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</si>
  <si>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</si>
  <si>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</si>
  <si>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</si>
  <si>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</si>
  <si>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</si>
  <si>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</si>
  <si>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</si>
  <si>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</si>
  <si>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</si>
  <si>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</si>
  <si>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</si>
  <si>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</si>
  <si>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</si>
  <si>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</si>
  <si>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</si>
  <si>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</si>
  <si>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</si>
  <si>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</si>
  <si>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</si>
  <si>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</si>
  <si>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</si>
  <si>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</si>
  <si>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</si>
  <si>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</si>
  <si>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</si>
  <si>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</si>
  <si>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</si>
  <si>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</si>
  <si>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</si>
  <si>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</si>
  <si>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</si>
  <si>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</si>
  <si>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</si>
  <si>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</si>
  <si>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</si>
  <si>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</si>
  <si>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</si>
  <si>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</si>
  <si>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</si>
  <si>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</si>
  <si>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</si>
  <si>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</si>
  <si>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</si>
  <si>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</si>
  <si>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</si>
  <si>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</si>
  <si>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</si>
  <si>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</si>
  <si>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</si>
  <si>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</si>
  <si>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</si>
  <si>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</si>
  <si>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</si>
  <si>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</si>
  <si>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</si>
  <si>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</si>
  <si>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</si>
  <si>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</si>
  <si>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</si>
  <si>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</si>
  <si>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</si>
  <si>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</si>
  <si>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</si>
  <si>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</si>
  <si>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</si>
  <si>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</si>
  <si>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</si>
  <si>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</si>
  <si>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</si>
  <si>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</si>
  <si>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</si>
  <si>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</si>
  <si>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</si>
  <si>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</si>
  <si>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</si>
  <si>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</si>
  <si>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</si>
  <si>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</si>
  <si>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</si>
  <si>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</si>
  <si>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</si>
  <si>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</si>
  <si>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</si>
  <si>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</si>
  <si>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</si>
  <si>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</si>
  <si>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</si>
  <si>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</si>
  <si>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</si>
  <si>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</si>
  <si>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</si>
  <si>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</si>
  <si>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</si>
  <si>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</si>
  <si>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</si>
  <si>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</si>
  <si>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</si>
  <si>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</si>
  <si>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</si>
  <si>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</si>
  <si>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</si>
  <si>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</si>
  <si>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</si>
  <si>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</si>
  <si>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</si>
  <si>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</si>
  <si>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</si>
  <si>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</si>
  <si>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</si>
  <si>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</si>
  <si>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</si>
  <si>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</si>
  <si>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</si>
  <si>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</si>
  <si>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</si>
  <si>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</si>
  <si>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</si>
  <si>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</si>
  <si>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</si>
  <si>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</si>
  <si>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</si>
  <si>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</si>
  <si>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</si>
  <si>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</si>
  <si>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</si>
  <si>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</si>
  <si>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</si>
  <si>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</si>
  <si>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</si>
  <si>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</si>
  <si>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</si>
  <si>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</si>
  <si>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</si>
  <si>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</si>
  <si>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</si>
  <si>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</si>
  <si>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</si>
  <si>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</si>
  <si>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</si>
  <si>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</si>
  <si>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</si>
  <si>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</si>
  <si>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</si>
  <si>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</si>
  <si>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</si>
  <si>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</si>
  <si>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</si>
  <si>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</si>
  <si>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</si>
  <si>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</si>
  <si>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</si>
  <si>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</si>
  <si>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</si>
  <si>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</si>
  <si>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</si>
  <si>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</si>
  <si>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</si>
  <si>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</si>
  <si>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</si>
  <si>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</si>
  <si>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</si>
  <si>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</si>
  <si>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</si>
  <si>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</si>
  <si>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</si>
  <si>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</si>
  <si>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</si>
  <si>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</si>
  <si>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</si>
  <si>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</si>
  <si>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</si>
  <si>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EBG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</si>
  <si>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</si>
  <si>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</si>
  <si>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</si>
  <si>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</si>
  <si>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</si>
  <si>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</si>
  <si>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</si>
  <si>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</si>
  <si>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</si>
  <si>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</si>
  <si>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</si>
  <si>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</si>
  <si>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</si>
  <si>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</si>
  <si>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</si>
  <si>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</si>
  <si>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</si>
  <si>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</si>
  <si>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</si>
  <si>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</si>
  <si>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</si>
  <si>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</si>
  <si>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</si>
  <si>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</si>
  <si>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</si>
  <si>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</si>
  <si>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</si>
  <si>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</si>
  <si>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MTD_TOP</t>
  </si>
  <si>
    <t>Analytical_</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</si>
  <si>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</si>
  <si>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</si>
  <si>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</si>
  <si>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</si>
  <si>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</si>
  <si>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</si>
  <si>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</si>
  <si>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</si>
  <si>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</si>
  <si>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</si>
  <si>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</si>
  <si>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</si>
  <si>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</si>
  <si>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</si>
  <si>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</si>
  <si>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</si>
  <si>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</si>
  <si>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</si>
  <si>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</si>
  <si>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</si>
  <si>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</si>
  <si>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</si>
  <si>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</si>
  <si>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</si>
  <si>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</si>
  <si>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</si>
  <si>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</si>
  <si>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</si>
  <si>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</si>
  <si>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</si>
  <si>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</si>
  <si>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</si>
  <si>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</si>
  <si>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</si>
  <si>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</si>
  <si>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</si>
  <si>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</si>
  <si>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</si>
  <si>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</si>
  <si>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</si>
  <si>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</si>
  <si>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</si>
  <si>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</si>
  <si>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</si>
  <si>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</si>
  <si>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</si>
  <si>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</si>
  <si>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</si>
  <si>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</si>
  <si>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</si>
  <si>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</si>
  <si>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</si>
  <si>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</si>
  <si>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</si>
  <si>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</si>
  <si>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</si>
  <si>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</si>
  <si>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</si>
  <si>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</si>
  <si>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</si>
  <si>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</si>
  <si>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</si>
  <si>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</si>
  <si>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</si>
  <si>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</si>
  <si>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</si>
  <si>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</si>
  <si>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</si>
  <si>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</si>
  <si>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</si>
  <si>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</si>
  <si>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</si>
  <si>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</si>
  <si>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</si>
  <si>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</si>
  <si>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</si>
  <si>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</si>
  <si>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</si>
  <si>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</si>
  <si>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</si>
  <si>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</si>
  <si>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</si>
  <si>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</si>
  <si>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</si>
  <si>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</si>
  <si>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</si>
  <si>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</si>
  <si>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</si>
  <si>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</si>
  <si>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</si>
  <si>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</si>
  <si>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</si>
  <si>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</si>
  <si>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</si>
  <si>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</si>
  <si>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</si>
  <si>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</si>
  <si>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</si>
  <si>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</si>
  <si>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</si>
  <si>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</si>
  <si>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</si>
  <si>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</si>
  <si>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</si>
  <si>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</si>
  <si>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</si>
  <si>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</si>
  <si>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</si>
  <si>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</si>
  <si>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</si>
  <si>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</si>
  <si>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</si>
  <si>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</si>
  <si>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</si>
  <si>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</si>
  <si>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</si>
  <si>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</si>
  <si>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</si>
  <si>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</si>
  <si>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</si>
  <si>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</si>
  <si>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</si>
  <si>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</si>
  <si>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</si>
  <si>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</si>
  <si>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</si>
  <si>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</si>
  <si>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</si>
  <si>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</si>
  <si>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</si>
  <si>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</si>
  <si>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</si>
  <si>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</si>
  <si>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</si>
  <si>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</si>
  <si>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</si>
  <si>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</si>
  <si>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</si>
  <si>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</si>
  <si>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</si>
  <si>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</si>
  <si>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</si>
  <si>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</si>
  <si>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</si>
  <si>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</si>
  <si>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</si>
  <si>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</si>
  <si>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</si>
  <si>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</si>
  <si>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</si>
  <si>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</si>
  <si>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</si>
  <si>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</si>
  <si>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</si>
  <si>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</si>
  <si>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</si>
  <si>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</si>
  <si>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</si>
  <si>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</si>
  <si>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</si>
  <si>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</si>
  <si>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</si>
  <si>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</si>
  <si>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</si>
  <si>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</si>
  <si>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</si>
  <si>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</si>
  <si>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</si>
  <si>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</si>
  <si>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</si>
  <si>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</si>
  <si>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</si>
  <si>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</si>
  <si>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</si>
  <si>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</si>
  <si>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</si>
  <si>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</si>
  <si>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</si>
  <si>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</si>
  <si>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</si>
  <si>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</si>
  <si>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</si>
  <si>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</si>
  <si>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</si>
  <si>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</si>
  <si>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</si>
  <si>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</si>
  <si>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</si>
  <si>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</si>
  <si>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</si>
  <si>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</si>
  <si>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</si>
  <si>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</si>
  <si>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</si>
  <si>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</si>
  <si>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</si>
  <si>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</si>
  <si>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</si>
  <si>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</si>
  <si>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</si>
  <si>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</si>
  <si>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</si>
  <si>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</si>
  <si>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</si>
  <si>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</si>
  <si>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</si>
  <si>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</si>
  <si>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</si>
  <si>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</si>
  <si>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</si>
  <si>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</si>
  <si>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</si>
  <si>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</si>
  <si>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</si>
  <si>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</si>
  <si>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</si>
  <si>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</si>
  <si>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</si>
  <si>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</si>
  <si>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</si>
  <si>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</si>
  <si>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</si>
  <si>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</si>
  <si>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</si>
  <si>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</si>
  <si>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</si>
  <si>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</si>
  <si>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</si>
  <si>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</si>
  <si>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</si>
  <si>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</si>
  <si>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</si>
  <si>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</si>
  <si>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</si>
  <si>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</si>
  <si>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</si>
  <si>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</si>
  <si>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</si>
  <si>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</si>
  <si>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</si>
  <si>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</si>
  <si>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</si>
  <si>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</si>
  <si>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</si>
  <si>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</si>
  <si>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</si>
  <si>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</si>
  <si>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</si>
  <si>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</si>
  <si>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</si>
  <si>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</si>
  <si>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</si>
  <si>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</si>
  <si>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</si>
  <si>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</si>
  <si>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</si>
  <si>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</si>
  <si>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</si>
  <si>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</si>
  <si>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</si>
  <si>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</si>
  <si>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</si>
  <si>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</si>
  <si>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</si>
  <si>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</si>
  <si>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</si>
  <si>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</si>
  <si>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</si>
  <si>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</si>
  <si>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</si>
  <si>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</si>
  <si>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</si>
  <si>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</si>
  <si>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</si>
  <si>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</si>
  <si>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</si>
  <si>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</si>
  <si>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</si>
  <si>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</si>
  <si>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</si>
  <si>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</si>
  <si>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</si>
  <si>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</si>
  <si>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</si>
  <si>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</si>
  <si>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</si>
  <si>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</si>
  <si>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</si>
  <si>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</si>
  <si>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</si>
  <si>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</si>
  <si>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</si>
  <si>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</si>
  <si>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</si>
  <si>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</si>
  <si>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</si>
  <si>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</si>
  <si>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</si>
  <si>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</si>
  <si>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</si>
  <si>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</si>
  <si>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</si>
  <si>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</si>
  <si>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</si>
  <si>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</si>
  <si>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</si>
  <si>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</si>
  <si>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</si>
  <si>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</si>
  <si>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</si>
  <si>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</si>
  <si>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</si>
  <si>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</si>
  <si>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</si>
  <si>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</si>
  <si>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</si>
  <si>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</si>
  <si>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</si>
  <si>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</si>
  <si>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</si>
  <si>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</si>
  <si>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</si>
  <si>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</si>
  <si>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</si>
  <si>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</si>
  <si>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</si>
  <si>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</si>
  <si>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</si>
  <si>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</si>
  <si>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</si>
  <si>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</si>
  <si>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</si>
  <si>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</si>
  <si>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</si>
  <si>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</si>
  <si>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</si>
  <si>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</si>
  <si>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</si>
  <si>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</si>
  <si>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</si>
  <si>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</si>
  <si>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</si>
  <si>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</si>
  <si>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</si>
  <si>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</si>
  <si>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</si>
  <si>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</si>
  <si>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</si>
  <si>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</si>
  <si>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</si>
  <si>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</si>
  <si>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</si>
  <si>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</si>
  <si>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</si>
  <si>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</si>
  <si>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</si>
  <si>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</si>
  <si>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</si>
  <si>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</si>
  <si>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</si>
  <si>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</si>
  <si>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</si>
  <si>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</si>
  <si>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</si>
  <si>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</si>
  <si>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</si>
  <si>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</si>
  <si>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</si>
  <si>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</si>
  <si>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</si>
  <si>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</si>
  <si>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</si>
  <si>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</si>
  <si>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</si>
  <si>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</si>
  <si>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</si>
  <si>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</si>
  <si>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</si>
  <si>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</si>
  <si>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</si>
  <si>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</si>
  <si>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</si>
  <si>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</si>
  <si>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</si>
  <si>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</si>
  <si>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</si>
  <si>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</si>
  <si>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</si>
  <si>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</si>
  <si>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</si>
  <si>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</si>
  <si>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</si>
  <si>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</si>
  <si>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</si>
  <si>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</si>
  <si>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</si>
  <si>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</si>
  <si>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</si>
  <si>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</si>
  <si>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</si>
  <si>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</si>
  <si>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</si>
  <si>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</si>
  <si>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</si>
  <si>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</si>
  <si>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</si>
  <si>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</si>
  <si>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</si>
  <si>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</si>
  <si>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</si>
  <si>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</si>
  <si>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</si>
  <si>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</si>
  <si>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</si>
  <si>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</si>
  <si>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</si>
  <si>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</si>
  <si>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</si>
  <si>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</si>
  <si>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</si>
  <si>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</si>
  <si>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</si>
  <si>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</si>
  <si>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</si>
  <si>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</si>
  <si>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</si>
  <si>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</si>
  <si>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</si>
  <si>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</si>
  <si>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</si>
  <si>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</si>
  <si>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</si>
  <si>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</si>
  <si>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</si>
  <si>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</si>
  <si>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</si>
  <si>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</si>
  <si>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</si>
  <si>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</si>
  <si>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</si>
  <si>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</si>
  <si>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</si>
  <si>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</si>
  <si>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</si>
  <si>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</si>
  <si>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</si>
  <si>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</si>
  <si>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</si>
  <si>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</si>
  <si>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</si>
  <si>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</si>
  <si>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</si>
  <si>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</si>
  <si>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</si>
  <si>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</si>
  <si>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</si>
  <si>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</si>
  <si>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</si>
  <si>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</si>
  <si>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</si>
  <si>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</si>
  <si>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</si>
  <si>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</si>
  <si>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</si>
  <si>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</si>
  <si>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</si>
  <si>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</si>
  <si>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</si>
  <si>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</si>
  <si>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</si>
  <si>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</si>
  <si>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</si>
  <si>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</si>
  <si>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</si>
  <si>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</si>
  <si>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</si>
  <si>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</si>
  <si>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</si>
  <si>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</si>
  <si>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</si>
  <si>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</si>
  <si>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</si>
  <si>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</si>
  <si>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</si>
  <si>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</si>
  <si>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</si>
  <si>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</si>
  <si>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</si>
  <si>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</si>
  <si>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</si>
  <si>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</si>
  <si>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</si>
  <si>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</si>
  <si>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</si>
  <si>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</si>
  <si>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</si>
  <si>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</si>
  <si>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</si>
  <si>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</si>
  <si>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</si>
  <si>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</si>
  <si>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</si>
  <si>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</si>
  <si>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</si>
  <si>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</si>
  <si>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</si>
  <si>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</si>
  <si>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</si>
  <si>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</si>
  <si>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</si>
  <si>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</si>
  <si>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</si>
  <si>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</si>
  <si>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</si>
  <si>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</si>
  <si>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</si>
  <si>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</si>
  <si>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</si>
  <si>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</si>
  <si>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</si>
  <si>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</si>
  <si>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</si>
  <si>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</si>
  <si>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</si>
  <si>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</si>
  <si>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</si>
  <si>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</si>
  <si>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</si>
  <si>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</si>
  <si>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</si>
  <si>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</si>
  <si>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</si>
  <si>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</si>
  <si>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</si>
  <si>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</si>
  <si>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</si>
  <si>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</si>
  <si>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</si>
  <si>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</si>
  <si>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</si>
  <si>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</si>
  <si>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</si>
  <si>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</si>
  <si>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</si>
  <si>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</si>
  <si>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</si>
  <si>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</si>
  <si>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</si>
  <si>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</si>
  <si>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</si>
  <si>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</si>
  <si>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</si>
  <si>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</si>
  <si>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</si>
  <si>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</si>
  <si>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</si>
  <si>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</si>
  <si>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</si>
  <si>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</si>
  <si>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</si>
  <si>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</si>
  <si>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</si>
  <si>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</si>
  <si>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</si>
  <si>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</si>
  <si>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</si>
  <si>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</si>
  <si>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</si>
  <si>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</si>
  <si>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</si>
  <si>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</si>
  <si>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</si>
  <si>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</si>
  <si>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</si>
  <si>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</si>
  <si>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</si>
  <si>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</si>
  <si>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</si>
  <si>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</si>
  <si>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</si>
  <si>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</si>
  <si>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</si>
  <si>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</si>
  <si>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</si>
  <si>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</si>
  <si>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</si>
  <si>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</si>
  <si>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</si>
  <si>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</si>
  <si>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</si>
  <si>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</si>
  <si>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</si>
  <si>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</si>
  <si>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</si>
  <si>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</si>
  <si>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</si>
  <si>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</si>
  <si>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</si>
  <si>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</si>
  <si>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</si>
  <si>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</si>
  <si>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</si>
  <si>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</si>
  <si>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</si>
  <si>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</si>
  <si>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</si>
  <si>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</si>
  <si>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</si>
  <si>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</si>
  <si>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</si>
  <si>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</si>
  <si>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</si>
  <si>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</si>
  <si>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</si>
  <si>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</si>
  <si>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</si>
  <si>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</si>
  <si>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</si>
  <si>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</si>
  <si>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</si>
  <si>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</si>
  <si>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</si>
  <si>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</si>
  <si>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</si>
  <si>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</si>
  <si>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</si>
  <si>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</si>
  <si>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</si>
  <si>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</si>
  <si>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</si>
  <si>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</si>
  <si>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</si>
  <si>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</si>
  <si>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</si>
  <si>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</si>
  <si>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</si>
  <si>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</si>
  <si>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</si>
  <si>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</si>
  <si>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</si>
  <si>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</si>
  <si>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</si>
  <si>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</si>
  <si>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</si>
  <si>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</si>
  <si>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</si>
  <si>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</si>
  <si>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</si>
  <si>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</si>
  <si>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</si>
  <si>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</si>
  <si>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</si>
  <si>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</si>
  <si>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</si>
  <si>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</si>
  <si>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</si>
  <si>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</si>
  <si>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</si>
  <si>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</si>
  <si>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</si>
  <si>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</si>
  <si>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</si>
  <si>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</si>
  <si>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</si>
  <si>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</si>
  <si>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</si>
  <si>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</si>
  <si>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</si>
  <si>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</si>
  <si>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</si>
  <si>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</si>
  <si>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</si>
  <si>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</si>
  <si>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</si>
  <si>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</si>
  <si>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</si>
  <si>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</si>
  <si>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</si>
  <si>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</si>
  <si>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</si>
  <si>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</si>
  <si>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</si>
  <si>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</si>
  <si>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</si>
  <si>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</si>
  <si>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</si>
  <si>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</si>
  <si>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</si>
  <si>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</si>
  <si>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</si>
  <si>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</si>
  <si>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</si>
  <si>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</si>
  <si>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</si>
  <si>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</si>
  <si>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</si>
  <si>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</si>
  <si>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</si>
  <si>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</si>
  <si>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</si>
  <si>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</si>
  <si>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</si>
  <si>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</si>
  <si>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</si>
  <si>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</si>
  <si>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</si>
  <si>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</si>
  <si>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</si>
  <si>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</si>
  <si>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</si>
  <si>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</si>
  <si>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</si>
  <si>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</si>
  <si>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</si>
  <si>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FALSE</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</si>
  <si>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</si>
  <si>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</si>
  <si>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</si>
  <si>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</si>
  <si>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</si>
  <si>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</si>
  <si>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</si>
  <si>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</si>
  <si>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</si>
  <si>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</si>
  <si>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</si>
  <si>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</si>
  <si>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</si>
  <si>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</si>
  <si>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</si>
  <si>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</si>
  <si>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isTermUnique</t>
  </si>
  <si>
    <t>欄1</t>
  </si>
  <si>
    <t>欄2</t>
  </si>
  <si>
    <t>欄3</t>
  </si>
  <si>
    <t>欄4</t>
  </si>
  <si>
    <t>欄5</t>
  </si>
  <si>
    <t>Absense Reason</t>
  </si>
  <si>
    <t>Business Term statistic</t>
    <phoneticPr fontId="40" type="noConversion"/>
  </si>
  <si>
    <t>syncTaskID</t>
  </si>
  <si>
    <t>計數 - 層級</t>
  </si>
  <si>
    <t>isStandard</t>
  </si>
  <si>
    <t>TRUE</t>
  </si>
  <si>
    <t>Warning level</t>
    <phoneticPr fontId="40" type="noConversion"/>
  </si>
  <si>
    <t>Error level</t>
    <phoneticPr fontId="40" type="noConversion"/>
  </si>
  <si>
    <t>Action Code</t>
  </si>
  <si>
    <t>Business Term statistic by label</t>
    <phoneticPr fontId="40" type="noConversion"/>
  </si>
  <si>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</si>
  <si>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</si>
  <si>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</si>
  <si>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</si>
  <si>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</si>
  <si>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</si>
  <si>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</si>
  <si>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</si>
  <si>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</si>
  <si>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</si>
  <si>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BG Name</t>
  </si>
  <si>
    <t>事業群名稱</t>
  </si>
  <si>
    <t>Lin.Una@inventec.com</t>
  </si>
  <si>
    <t>DG_BPM_DataStandard_PRO_v4.0.xlsx</t>
  </si>
  <si>
    <t>Property</t>
  </si>
  <si>
    <t>Action Code Description (EN)</t>
  </si>
  <si>
    <t>HRM</t>
  </si>
  <si>
    <t>ChangeReport</t>
    <phoneticPr fontId="40" type="noConversion"/>
  </si>
  <si>
    <t>Object change report</t>
    <phoneticPr fontId="40" type="noConversion"/>
  </si>
  <si>
    <t>BU Name</t>
  </si>
  <si>
    <t>事業處名稱</t>
  </si>
  <si>
    <t>DG_BPM_DataStandard_v4.0.xlsx</t>
  </si>
  <si>
    <t>待確認</t>
    <phoneticPr fontId="40" type="noConversion"/>
  </si>
  <si>
    <t>Action Date</t>
  </si>
  <si>
    <t>LastUpdate</t>
  </si>
  <si>
    <t>Count multidim/standard data elem</t>
  </si>
  <si>
    <t>Business Group</t>
  </si>
  <si>
    <t>事業群</t>
  </si>
  <si>
    <t>Concept</t>
  </si>
  <si>
    <t>BG</t>
  </si>
  <si>
    <t>Address</t>
  </si>
  <si>
    <t>Domain/Steward/Workbook relation</t>
  </si>
  <si>
    <t>BG Code</t>
  </si>
  <si>
    <t>事業群代碼</t>
  </si>
  <si>
    <t>Age</t>
  </si>
  <si>
    <t>Relationship</t>
  </si>
  <si>
    <t>Applicant ID</t>
  </si>
  <si>
    <t>BU Code</t>
  </si>
  <si>
    <t>事業處代碼</t>
  </si>
  <si>
    <t>Applicant Source</t>
  </si>
  <si>
    <t>Department Effective Status</t>
  </si>
  <si>
    <t>Application Name</t>
  </si>
  <si>
    <t>Score</t>
  </si>
  <si>
    <t>Line Of Business</t>
  </si>
  <si>
    <t>事業部</t>
  </si>
  <si>
    <t>LOB</t>
  </si>
  <si>
    <t>As of Date</t>
  </si>
  <si>
    <t>SetID</t>
  </si>
  <si>
    <t>LOB Code</t>
  </si>
  <si>
    <t>事業部代碼</t>
  </si>
  <si>
    <t>Authorization Date</t>
  </si>
  <si>
    <t>End Customer</t>
  </si>
  <si>
    <t>終端客戶</t>
  </si>
  <si>
    <t>Available Job Opening</t>
  </si>
  <si>
    <t>LOB vailble Date from</t>
  </si>
  <si>
    <t>事業部代碼生效開始日期</t>
  </si>
  <si>
    <t>Average Onboarding Days</t>
  </si>
  <si>
    <t>LOB Code used flag</t>
  </si>
  <si>
    <t>事業部代碼生效與否</t>
  </si>
  <si>
    <t>Average Recruitment Days</t>
  </si>
  <si>
    <t>Business Unit</t>
  </si>
  <si>
    <t>事業處</t>
  </si>
  <si>
    <t>BU</t>
  </si>
  <si>
    <t>Baseline Date</t>
  </si>
  <si>
    <t>Batch ID</t>
  </si>
  <si>
    <t>Begin Date</t>
  </si>
  <si>
    <t>Birth Date</t>
  </si>
  <si>
    <t>Budget Type</t>
  </si>
  <si>
    <t>Building</t>
  </si>
  <si>
    <t>Business Unit/BG</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</si>
  <si>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</si>
  <si>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</si>
  <si>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</si>
  <si>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</si>
  <si>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</si>
  <si>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</si>
  <si>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</si>
  <si>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</si>
  <si>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</si>
  <si>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</si>
  <si>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</si>
  <si>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</si>
  <si>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</si>
  <si>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</si>
  <si>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</si>
  <si>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</si>
  <si>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</si>
  <si>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</si>
  <si>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</si>
  <si>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</si>
  <si>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</si>
  <si>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</si>
  <si>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</si>
  <si>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</si>
  <si>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</si>
  <si>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</si>
  <si>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</si>
  <si>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</si>
  <si>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</si>
  <si>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</si>
  <si>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</si>
  <si>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</si>
  <si>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</si>
  <si>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</si>
  <si>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</si>
  <si>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</si>
  <si>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</si>
  <si>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</si>
  <si>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</si>
  <si>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</si>
  <si>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</si>
  <si>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</si>
  <si>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</si>
  <si>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</si>
  <si>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</si>
  <si>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</si>
  <si>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</si>
  <si>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</si>
  <si>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</si>
  <si>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</si>
  <si>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</si>
  <si>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</si>
  <si>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</si>
  <si>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</si>
  <si>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</si>
  <si>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</si>
  <si>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</si>
  <si>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</si>
  <si>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</si>
  <si>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</si>
  <si>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</si>
  <si>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</si>
  <si>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</si>
  <si>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</si>
  <si>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</si>
  <si>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</si>
  <si>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</si>
  <si>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</si>
  <si>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</si>
  <si>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</si>
  <si>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</si>
  <si>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</si>
  <si>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</si>
  <si>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</si>
  <si>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</si>
  <si>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</si>
  <si>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</si>
  <si>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</si>
  <si>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</si>
  <si>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</si>
  <si>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</si>
  <si>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</si>
  <si>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</si>
  <si>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</si>
  <si>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</si>
  <si>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</si>
  <si>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</si>
  <si>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</si>
  <si>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</si>
  <si>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</si>
  <si>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</si>
  <si>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</si>
  <si>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</si>
  <si>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</si>
  <si>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</si>
  <si>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</si>
  <si>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</si>
  <si>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</si>
  <si>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</si>
  <si>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</si>
  <si>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</si>
  <si>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</si>
  <si>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</si>
  <si>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</si>
  <si>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</si>
  <si>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</si>
  <si>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</si>
  <si>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</si>
  <si>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</si>
  <si>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</si>
  <si>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</si>
  <si>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</si>
  <si>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</si>
  <si>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</si>
  <si>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</si>
  <si>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</si>
  <si>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</si>
  <si>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</si>
  <si>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</si>
  <si>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</si>
  <si>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</si>
  <si>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</si>
  <si>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</si>
  <si>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</si>
  <si>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</si>
  <si>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</si>
  <si>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</si>
  <si>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</si>
  <si>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</si>
  <si>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</si>
  <si>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</si>
  <si>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</si>
  <si>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</si>
  <si>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</si>
  <si>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</si>
  <si>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</si>
  <si>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</si>
  <si>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</si>
  <si>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</si>
  <si>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</si>
  <si>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</si>
  <si>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</si>
  <si>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</si>
  <si>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</si>
  <si>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</si>
  <si>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</si>
  <si>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</si>
  <si>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</si>
  <si>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</si>
  <si>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</si>
  <si>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</si>
  <si>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</si>
  <si>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</si>
  <si>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</si>
  <si>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</si>
  <si>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</si>
  <si>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</si>
  <si>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</si>
  <si>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</si>
  <si>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</si>
  <si>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</si>
  <si>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</si>
  <si>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</si>
  <si>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</si>
  <si>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</si>
  <si>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</si>
  <si>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</si>
  <si>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</si>
  <si>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</si>
  <si>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</si>
  <si>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</si>
  <si>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</si>
  <si>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</si>
  <si>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</si>
  <si>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</si>
  <si>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</si>
  <si>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</si>
  <si>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</si>
  <si>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</si>
  <si>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</si>
  <si>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</si>
  <si>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</si>
  <si>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</si>
  <si>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</si>
  <si>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</si>
  <si>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</si>
  <si>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</si>
  <si>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</si>
  <si>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</si>
  <si>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</si>
  <si>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</si>
  <si>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</si>
  <si>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</si>
  <si>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</si>
  <si>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</si>
  <si>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</si>
  <si>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</si>
  <si>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</si>
  <si>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</si>
  <si>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</si>
  <si>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</si>
  <si>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</si>
  <si>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</si>
  <si>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</si>
  <si>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</si>
  <si>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</si>
  <si>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</si>
  <si>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</si>
  <si>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</si>
  <si>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</si>
  <si>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</si>
  <si>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</si>
  <si>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</si>
  <si>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</si>
  <si>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</si>
  <si>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</si>
  <si>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</si>
  <si>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</si>
  <si>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</si>
  <si>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</si>
  <si>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</si>
  <si>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</si>
  <si>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</si>
  <si>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</si>
  <si>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</si>
  <si>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</si>
  <si>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</si>
  <si>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</si>
  <si>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</si>
  <si>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</si>
  <si>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</si>
  <si>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</si>
  <si>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</si>
  <si>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</si>
  <si>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</si>
  <si>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</si>
  <si>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</si>
  <si>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</si>
  <si>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</si>
  <si>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</si>
  <si>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</si>
  <si>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</si>
  <si>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</si>
  <si>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</si>
  <si>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</si>
  <si>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</si>
  <si>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</si>
  <si>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</si>
  <si>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</si>
  <si>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</si>
  <si>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</si>
  <si>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</si>
  <si>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</si>
  <si>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</si>
  <si>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</si>
  <si>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</si>
  <si>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</si>
  <si>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</si>
  <si>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</si>
  <si>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</si>
  <si>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</si>
  <si>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</si>
  <si>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</si>
  <si>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</si>
  <si>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</si>
  <si>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</si>
  <si>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</si>
  <si>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</si>
  <si>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</si>
  <si>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</si>
  <si>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</si>
  <si>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</si>
  <si>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</si>
  <si>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</si>
  <si>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</si>
  <si>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</si>
  <si>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PRO</t>
  </si>
  <si>
    <t>PUR</t>
  </si>
  <si>
    <t>PLN</t>
  </si>
  <si>
    <t>RND</t>
  </si>
  <si>
    <t>MFG</t>
  </si>
  <si>
    <t>SCM</t>
  </si>
  <si>
    <t>BPM</t>
  </si>
  <si>
    <t>STG</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</si>
  <si>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</si>
  <si>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</si>
  <si>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</si>
  <si>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</si>
  <si>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</si>
  <si>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</si>
  <si>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</si>
  <si>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</si>
  <si>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</si>
  <si>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</si>
  <si>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</si>
  <si>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</si>
  <si>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</si>
  <si>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</si>
  <si>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</si>
  <si>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</si>
  <si>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</si>
  <si>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</si>
  <si>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</si>
  <si>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</si>
  <si>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</si>
  <si>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</si>
  <si>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</si>
  <si>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</si>
  <si>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</si>
  <si>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</si>
  <si>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</si>
  <si>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</si>
  <si>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</si>
  <si>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</si>
  <si>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</si>
  <si>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</si>
  <si>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</si>
  <si>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</si>
  <si>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</si>
  <si>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</si>
  <si>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</si>
  <si>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</si>
  <si>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</si>
  <si>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</si>
  <si>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</si>
  <si>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</si>
  <si>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</si>
  <si>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</si>
  <si>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</si>
  <si>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</si>
  <si>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</si>
  <si>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</si>
  <si>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</si>
  <si>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</si>
  <si>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</si>
  <si>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</si>
  <si>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</si>
  <si>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</si>
  <si>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</si>
  <si>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</si>
  <si>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</si>
  <si>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</si>
  <si>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</si>
  <si>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</si>
  <si>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</si>
  <si>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</si>
  <si>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</si>
  <si>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</si>
  <si>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</si>
  <si>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</si>
  <si>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</si>
  <si>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</si>
  <si>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</si>
  <si>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</si>
  <si>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</si>
  <si>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</si>
  <si>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</si>
  <si>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</si>
  <si>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</si>
  <si>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</si>
  <si>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</si>
  <si>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</si>
  <si>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</si>
  <si>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</si>
  <si>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</si>
  <si>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</si>
  <si>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</si>
  <si>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</si>
  <si>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</si>
  <si>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</si>
  <si>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</si>
  <si>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</si>
  <si>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</si>
  <si>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</si>
  <si>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</si>
  <si>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</si>
  <si>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</si>
  <si>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</si>
  <si>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</si>
  <si>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</si>
  <si>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</si>
  <si>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</si>
  <si>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</si>
  <si>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</si>
  <si>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</si>
  <si>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Statistic by item</t>
  </si>
  <si>
    <t>Statistic</t>
  </si>
  <si>
    <t>Weekly</t>
  </si>
  <si>
    <t>isShow</t>
  </si>
  <si>
    <t>Legend</t>
  </si>
  <si>
    <t>Value</t>
  </si>
  <si>
    <t>Statistic by item type</t>
  </si>
  <si>
    <t>isPSG</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</si>
  <si>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</si>
  <si>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</si>
  <si>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</si>
  <si>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</si>
  <si>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</si>
  <si>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</si>
  <si>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</si>
  <si>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</si>
  <si>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</si>
  <si>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</si>
  <si>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</si>
  <si>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</si>
  <si>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</si>
  <si>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</si>
  <si>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</si>
  <si>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</si>
  <si>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</si>
  <si>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</si>
  <si>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</si>
  <si>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</si>
  <si>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</si>
  <si>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</si>
  <si>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</si>
  <si>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</si>
  <si>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</si>
  <si>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</si>
  <si>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SAL</t>
  </si>
  <si>
    <t>termSeq</t>
  </si>
  <si>
    <t>業務定義</t>
  </si>
  <si>
    <t>平均值 - lenTerms</t>
  </si>
  <si>
    <t>U Bound</t>
  </si>
  <si>
    <t>計數 - lenTerms</t>
  </si>
  <si>
    <t>P.2.2.0: RFQ 管理</t>
  </si>
  <si>
    <t>0002</t>
  </si>
  <si>
    <t>Outlier with Term Len</t>
  </si>
  <si>
    <t>PNC</t>
  </si>
  <si>
    <t>0003</t>
  </si>
  <si>
    <t>P.2.1.0: 產品營收與銷量達成率</t>
  </si>
  <si>
    <t>0005</t>
  </si>
  <si>
    <t>LOG</t>
  </si>
  <si>
    <t>0006</t>
  </si>
  <si>
    <t>事業單位</t>
  </si>
  <si>
    <t>P.3.10.0: Forecast管理</t>
  </si>
  <si>
    <t>0007</t>
  </si>
  <si>
    <t>P.3.5.0: DOI 管理</t>
  </si>
  <si>
    <t>0008</t>
  </si>
  <si>
    <t>QAM</t>
  </si>
  <si>
    <t>0009</t>
  </si>
  <si>
    <t>是否使用</t>
  </si>
  <si>
    <t>P.3.13.0: 良率管理</t>
  </si>
  <si>
    <t>0011</t>
  </si>
  <si>
    <t>0012</t>
  </si>
  <si>
    <t>0013</t>
  </si>
  <si>
    <t>Standardization Trend by Domain</t>
  </si>
  <si>
    <t>COS</t>
  </si>
  <si>
    <t>P.3.13.0: 材料成本管理</t>
  </si>
  <si>
    <t>ErrorIndicator</t>
    <phoneticPr fontId="4" type="noConversion"/>
  </si>
  <si>
    <t>termID</t>
  </si>
  <si>
    <t>加總 - ErrCount</t>
  </si>
  <si>
    <t>0001</t>
  </si>
  <si>
    <t>&amp;quot;Business Group&amp;quot;</t>
  </si>
  <si>
    <t>glossary_term</t>
  </si>
  <si>
    <t>&amp;quot;BG&amp;quot;</t>
  </si>
  <si>
    <t>&amp;quot;事業群&amp;quot;</t>
  </si>
  <si>
    <t>General</t>
  </si>
  <si>
    <t>&amp;quot;&amp;quot;</t>
  </si>
  <si>
    <t xml:space="preserve">Huang.Joe-Win@inventec.com
</t>
  </si>
  <si>
    <t>&amp;quot;Business Group_BG Name&amp;quot;</t>
  </si>
  <si>
    <t>&amp;quot;BG Name&amp;quot;</t>
  </si>
  <si>
    <t>&amp;quot;事業群名稱&amp;quot;</t>
  </si>
  <si>
    <t>文本類</t>
  </si>
  <si>
    <t>&amp;quot;Business Group_BG Code&amp;quot;</t>
  </si>
  <si>
    <t>&amp;quot;BG Code&amp;quot;</t>
  </si>
  <si>
    <t>&amp;quot;事業群代碼&amp;quot;</t>
  </si>
  <si>
    <t>&amp;quot;例如,  EBG, PSG&amp;quot;</t>
  </si>
  <si>
    <t>代碼類</t>
  </si>
  <si>
    <t>&amp;quot;EBG,PSG&amp;quot;</t>
  </si>
  <si>
    <t>0004</t>
  </si>
  <si>
    <t>&amp;quot;Line Of Business&amp;quot;</t>
  </si>
  <si>
    <t>&amp;quot;LOB&amp;quot;</t>
  </si>
  <si>
    <t>&amp;quot;事業部&amp;quot;</t>
  </si>
  <si>
    <t>Huang.Joe-Win@inventec.com</t>
  </si>
  <si>
    <t>&amp;quot;Line Of Business_LOB Code&amp;quot;</t>
  </si>
  <si>
    <t>&amp;quot;LOB Code&amp;quot;</t>
  </si>
  <si>
    <t>&amp;quot;事業部代碼&amp;quot;</t>
  </si>
  <si>
    <t>&amp;quot;ex.BU1的 AME, HPE, BU2的A1,S1,C1,ZT&amp;quot;</t>
  </si>
  <si>
    <t>&amp;quot;Line Of Business_BU Code&amp;quot;</t>
  </si>
  <si>
    <t>&amp;quot;BU Code&amp;quot;</t>
  </si>
  <si>
    <t>&amp;quot;事業單位&amp;quot;</t>
  </si>
  <si>
    <t>&amp;quot;ex: BU1, BU2, BU5, BU6, NIDC&amp;quot;</t>
  </si>
  <si>
    <t>&amp;quot;BU1, BU2, BU5, BU6, NIDC&amp;quot;</t>
  </si>
  <si>
    <t>&amp;quot;Business Unit_BU Code&amp;quot;</t>
  </si>
  <si>
    <t>&amp;quot;Line Of Business_End Customer&amp;quot;</t>
  </si>
  <si>
    <t>&amp;quot;End Customer&amp;quot;</t>
  </si>
  <si>
    <t>&amp;quot;終端客戶&amp;quot;</t>
  </si>
  <si>
    <t>&amp;quot;ex. HPE, AUO, Ali&amp;quot;</t>
  </si>
  <si>
    <t>&amp;quot;Line Of Business_LOB vailble Date from&amp;quot;</t>
  </si>
  <si>
    <t>&amp;quot;LOB vailble Date from&amp;quot;</t>
  </si>
  <si>
    <t>&amp;quot;事業部代碼生效開始日期&amp;quot;</t>
  </si>
  <si>
    <t>&amp;quot;ex:202201,202202&amp;quot;</t>
  </si>
  <si>
    <t>日期類</t>
  </si>
  <si>
    <t>&amp;quot;Line Of Business_LOB Code used flag&amp;quot;</t>
  </si>
  <si>
    <t>&amp;quot;LOB Code used flag&amp;quot;</t>
  </si>
  <si>
    <t>&amp;quot;是否使用&amp;quot;</t>
  </si>
  <si>
    <t>&amp;quot;Y/N&amp;quot;</t>
  </si>
  <si>
    <t>註記類</t>
  </si>
  <si>
    <t>0010</t>
  </si>
  <si>
    <t>&amp;quot;Business Unit&amp;quot;</t>
  </si>
  <si>
    <t>&amp;quot;BU&amp;quot;</t>
  </si>
  <si>
    <t>&amp;quot;事業處&amp;quot;</t>
  </si>
  <si>
    <t>&amp;quot;Business Unit_BU Name&amp;quot;</t>
  </si>
  <si>
    <t>&amp;quot;BU Name&amp;quot;</t>
  </si>
  <si>
    <t>&amp;quot;事業處名稱&amp;quot;</t>
  </si>
  <si>
    <t>&amp;quot;例如, EBG BU1(第一電腦事業處), EBG BU2(第二電腦事業處) …&amp;quot;</t>
  </si>
  <si>
    <t>&amp;quot;事業處代碼&amp;quot;</t>
  </si>
  <si>
    <t>&amp;quot;EBG: BU1, BU2, BU5, BU6, NIDC&amp;quot;</t>
  </si>
  <si>
    <t>&amp;quot;Business Unit_BG Code&amp;quot;</t>
  </si>
  <si>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</si>
  <si>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</si>
  <si>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</si>
  <si>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</si>
  <si>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</si>
  <si>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</si>
  <si>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</si>
  <si>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</si>
  <si>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</si>
  <si>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</si>
  <si>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</si>
  <si>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</si>
  <si>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</si>
  <si>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</si>
  <si>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</si>
  <si>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</si>
  <si>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</si>
  <si>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</si>
  <si>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</si>
  <si>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</si>
  <si>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</si>
  <si>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</si>
  <si>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</si>
  <si>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</si>
  <si>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pot_Concept</t>
  </si>
  <si>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</si>
  <si>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</si>
  <si>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</si>
  <si>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</si>
  <si>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</si>
  <si>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</si>
  <si>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</si>
  <si>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</si>
  <si>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</si>
  <si>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</si>
  <si>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</si>
  <si>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</si>
  <si>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</si>
  <si>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</si>
  <si>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</si>
  <si>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新細明體"/>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</si>
  <si>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</si>
  <si>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</si>
  <si>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</si>
  <si>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</si>
  <si>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</si>
  <si>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</si>
  <si>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</si>
  <si>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</si>
  <si>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</si>
  <si>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</si>
  <si>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</si>
  <si>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</si>
  <si>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</si>
  <si>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</si>
  <si>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</si>
  <si>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</si>
  <si>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</si>
  <si>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</si>
  <si>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</si>
  <si>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</si>
  <si>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</si>
  <si>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</si>
  <si>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</si>
  <si>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</si>
  <si>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</si>
  <si>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</si>
  <si>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</si>
  <si>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</si>
  <si>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</si>
  <si>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</si>
  <si>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</si>
  <si>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</si>
  <si>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</si>
  <si>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</si>
  <si>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</si>
  <si>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</si>
  <si>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</si>
  <si>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</si>
  <si>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</si>
  <si>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</si>
  <si>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</si>
  <si>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</si>
  <si>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</si>
  <si>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</si>
  <si>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</si>
  <si>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</si>
  <si>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</si>
  <si>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IEC_STD_V10 &gt;&gt; Data Standard &gt;&gt; BPM &gt;&gt; BG Name</t>
  </si>
  <si>
    <t>IEC_STD_V10 &gt;&gt; Data Standard &gt;&gt; BPM</t>
  </si>
  <si>
    <t>IEC_STD_V10 &gt;&gt; Common &gt;&gt; AutoMetaDataBG Name</t>
  </si>
  <si>
    <t>事業群名稱Property</t>
  </si>
  <si>
    <t>IEC_STD_V10 &gt;&gt; Data Standard &gt;&gt; BPM &gt;&gt; Business Group</t>
  </si>
  <si>
    <t>BPM:</t>
  </si>
  <si>
    <t>Business Group_BG Name</t>
  </si>
  <si>
    <t>-01</t>
  </si>
  <si>
    <t>^()$</t>
  </si>
  <si>
    <t>例如,  EBG, PSG</t>
  </si>
  <si>
    <t>EBG,PSG</t>
  </si>
  <si>
    <t>IEC_STD_V10 &gt;&gt; Data Standard &gt;&gt; BPM &gt;&gt; BG Code</t>
  </si>
  <si>
    <t>IEC_STD_V10 &gt;&gt; Common &gt;&gt; AutoMetaDataBG Code</t>
  </si>
  <si>
    <t>事業群代碼Property</t>
  </si>
  <si>
    <t>Business Group_BG Code</t>
  </si>
  <si>
    <t>-02</t>
  </si>
  <si>
    <t>IEC_STD_V10 &gt;&gt; Data Standard &gt;&gt; BPM &gt;&gt; Line Of Business</t>
  </si>
  <si>
    <t>IEC_STD_V10 &gt;&gt; Common &gt;&gt; AutoMetaDataLine Of Business</t>
  </si>
  <si>
    <t>事業部Concept</t>
  </si>
  <si>
    <t>-03</t>
  </si>
  <si>
    <t>ex.BU1的 AME, HPE, BU2的A1,S1,C1,ZT</t>
  </si>
  <si>
    <t>IEC_STD_V10 &gt;&gt; Data Standard &gt;&gt; BPM &gt;&gt; LOB Code</t>
  </si>
  <si>
    <t>IEC_STD_V10 &gt;&gt; Common &gt;&gt; AutoMetaDataLOB Code</t>
  </si>
  <si>
    <t>事業部代碼Property</t>
  </si>
  <si>
    <t>Line Of Business_LOB Code</t>
  </si>
  <si>
    <t>-04</t>
  </si>
  <si>
    <t>ex: BU1, BU2, BU5, BU6, NIDC</t>
  </si>
  <si>
    <t>BU1, BU2, BU5, BU6, NIDC</t>
  </si>
  <si>
    <t>IEC_STD_V10 &gt;&gt; Data Standard &gt;&gt; BPM &gt;&gt; BU Code</t>
  </si>
  <si>
    <t>IEC_STD_V10 &gt;&gt; Common &gt;&gt; AutoMetaDataBU Code</t>
  </si>
  <si>
    <t>事業處代碼Relationship</t>
  </si>
  <si>
    <t>Line Of Business_BU Code</t>
  </si>
  <si>
    <t>-05</t>
  </si>
  <si>
    <t>ex. HPE, AUO, Ali</t>
  </si>
  <si>
    <t>huang.joe-win@inventec.com</t>
  </si>
  <si>
    <t>IEC_STD_V10 &gt;&gt; Data Standard &gt;&gt; BPM &gt;&gt; End Customer</t>
  </si>
  <si>
    <t>IEC_STD_V10 &gt;&gt; Common &gt;&gt; AutoMetaDataEnd Customer</t>
  </si>
  <si>
    <t>終端客戶Property</t>
  </si>
  <si>
    <t>Line Of Business_End Customer</t>
  </si>
  <si>
    <t>-06</t>
  </si>
  <si>
    <t>ex:202201,202202</t>
  </si>
  <si>
    <t>IEC_STD_V10 &gt;&gt; Data Standard &gt;&gt; BPM &gt;&gt; LOB vailble Date from</t>
  </si>
  <si>
    <t>IEC_STD_V10 &gt;&gt; Common &gt;&gt; AutoMetaDataLOB vailble Date from</t>
  </si>
  <si>
    <t>事業部代碼生效開始日期Property</t>
  </si>
  <si>
    <t>Line Of Business_LOB vailble Date from</t>
  </si>
  <si>
    <t>-07</t>
  </si>
  <si>
    <t>Y/N</t>
  </si>
  <si>
    <t>IEC_STD_V10 &gt;&gt; Data Standard &gt;&gt; BPM &gt;&gt; LOB Code used flag</t>
  </si>
  <si>
    <t>IEC_STD_V10 &gt;&gt; Common &gt;&gt; AutoMetaDataLOB Code used flag</t>
  </si>
  <si>
    <t>事業部代碼生效與否Property</t>
  </si>
  <si>
    <t>Line Of Business_LOB Code used flag</t>
  </si>
  <si>
    <t>-08</t>
  </si>
  <si>
    <t>IEC_STD_V10 &gt;&gt; Data Standard &gt;&gt; BPM &gt;&gt; Business Unit</t>
  </si>
  <si>
    <t>IEC_STD_V10 &gt;&gt; Common &gt;&gt; AutoMetaDataBusiness Unit</t>
  </si>
  <si>
    <t>事業處Concept</t>
  </si>
  <si>
    <t>-09</t>
  </si>
  <si>
    <t>例如, EBG BU1(第一電腦事業處), EBG BU2(第二電腦事業處) …</t>
  </si>
  <si>
    <t>IEC_STD_V10 &gt;&gt; Data Standard &gt;&gt; BPM &gt;&gt; BU Name</t>
  </si>
  <si>
    <t>IEC_STD_V10 &gt;&gt; Common &gt;&gt; AutoMetaDataBU Name</t>
  </si>
  <si>
    <t>事業處名稱Property</t>
  </si>
  <si>
    <t>Business Unit_BU Name</t>
  </si>
  <si>
    <t>-10</t>
  </si>
  <si>
    <t>EBG: BU1, BU2, BU5, BU6, NIDC</t>
  </si>
  <si>
    <t>事業處代碼Property</t>
  </si>
  <si>
    <t>Business Unit_BU Code</t>
  </si>
  <si>
    <t>-11</t>
  </si>
  <si>
    <t>事業群代碼Relationship</t>
  </si>
  <si>
    <t>Business Unit_BG Code</t>
  </si>
  <si>
    <t>-12</t>
  </si>
  <si>
    <t>IEC_STD_V10 &gt;&gt; Common &gt;&gt; AutoMetaData</t>
  </si>
  <si>
    <t>:</t>
  </si>
  <si>
    <t>-13</t>
  </si>
  <si>
    <t>errChkRequred,</t>
  </si>
  <si>
    <t xml:space="preserve">Description </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</si>
  <si>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</si>
  <si>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</si>
  <si>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</si>
  <si>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</si>
  <si>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</si>
  <si>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</si>
  <si>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</si>
  <si>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</si>
  <si>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</si>
  <si>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</si>
  <si>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</si>
  <si>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</si>
  <si>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</si>
  <si>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</si>
  <si>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</si>
  <si>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</si>
  <si>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</si>
  <si>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</si>
  <si>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</si>
  <si>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</si>
  <si>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</si>
  <si>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</si>
  <si>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</si>
  <si>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</si>
  <si>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</si>
  <si>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</si>
  <si>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</si>
  <si>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</si>
  <si>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</si>
  <si>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</si>
  <si>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</si>
  <si>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</si>
  <si>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</si>
  <si>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</si>
  <si>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</si>
  <si>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</si>
  <si>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</si>
  <si>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數值類</t>
  </si>
  <si>
    <t>ListedValue</t>
  </si>
  <si>
    <t>A,B,C,D</t>
    <phoneticPr fontId="4" type="noConversion"/>
  </si>
  <si>
    <t>V</t>
  </si>
  <si>
    <t xml:space="preserve"> &gt;&gt; DataClass_1</t>
  </si>
  <si>
    <t>Currency</t>
  </si>
  <si>
    <t>金額類</t>
  </si>
  <si>
    <t>Identifier</t>
  </si>
  <si>
    <t>編碼類</t>
  </si>
  <si>
    <t>Code</t>
    <phoneticPr fontId="4" type="noConversion"/>
  </si>
  <si>
    <t>Indicator</t>
  </si>
  <si>
    <t>Percentage</t>
  </si>
  <si>
    <t>比例類</t>
  </si>
  <si>
    <t>時間類</t>
  </si>
  <si>
    <t>日期時間類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</si>
  <si>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</si>
  <si>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</si>
  <si>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</si>
  <si>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</si>
  <si>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</si>
  <si>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</si>
  <si>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</si>
  <si>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</si>
  <si>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</si>
  <si>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</si>
  <si>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</si>
  <si>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</si>
  <si>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</si>
  <si>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</si>
  <si>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</si>
  <si>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</si>
  <si>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</si>
  <si>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</si>
  <si>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</si>
  <si>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</si>
  <si>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</si>
  <si>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</si>
  <si>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</si>
  <si>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</si>
  <si>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</si>
  <si>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</si>
  <si>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</si>
  <si>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</si>
  <si>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</si>
  <si>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</si>
  <si>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</si>
  <si>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</si>
  <si>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</si>
  <si>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</si>
  <si>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</si>
  <si>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</si>
  <si>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</si>
  <si>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</si>
  <si>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</si>
  <si>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</si>
  <si>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</si>
  <si>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</si>
  <si>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</si>
  <si>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</si>
  <si>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</si>
  <si>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</si>
  <si>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</si>
  <si>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</si>
  <si>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</si>
  <si>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</si>
  <si>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</si>
  <si>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</si>
  <si>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</si>
  <si>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</si>
  <si>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</si>
  <si>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</si>
  <si>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</si>
  <si>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</si>
  <si>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</si>
  <si>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</si>
  <si>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</si>
  <si>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</si>
  <si>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</si>
  <si>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</si>
  <si>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</si>
  <si>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</si>
  <si>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</si>
  <si>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</si>
  <si>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</si>
  <si>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</si>
  <si>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</si>
  <si>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</si>
  <si>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</si>
  <si>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</si>
  <si>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</si>
  <si>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</si>
  <si>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</si>
  <si>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</si>
  <si>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</si>
  <si>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</si>
  <si>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</si>
  <si>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</si>
  <si>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</si>
  <si>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</si>
  <si>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</si>
  <si>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</si>
  <si>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</si>
  <si>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</si>
  <si>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</si>
  <si>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</si>
  <si>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</si>
  <si>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</si>
  <si>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</si>
  <si>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</si>
  <si>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</si>
  <si>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</si>
  <si>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</si>
  <si>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</si>
  <si>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</si>
  <si>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</si>
  <si>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</si>
  <si>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</si>
  <si>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</si>
  <si>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</si>
  <si>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</si>
  <si>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</si>
  <si>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</si>
  <si>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</si>
  <si>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</si>
  <si>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</si>
  <si>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</si>
  <si>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</si>
  <si>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</si>
  <si>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</si>
  <si>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</si>
  <si>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</si>
  <si>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</si>
  <si>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</si>
  <si>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</si>
  <si>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</si>
  <si>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</si>
  <si>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</si>
  <si>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</si>
  <si>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</si>
  <si>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</si>
  <si>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</si>
  <si>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</si>
  <si>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</si>
  <si>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</si>
  <si>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</si>
  <si>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</si>
  <si>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</si>
  <si>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</si>
  <si>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</si>
  <si>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</si>
  <si>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</si>
  <si>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</si>
  <si>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</si>
  <si>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</si>
  <si>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</si>
  <si>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</si>
  <si>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</si>
  <si>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Month</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</si>
  <si>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</si>
  <si>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</si>
  <si>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</si>
  <si>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</si>
  <si>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</si>
  <si>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</si>
  <si>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</si>
  <si>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</si>
  <si>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</si>
  <si>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</si>
  <si>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</si>
  <si>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</si>
  <si>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</si>
  <si>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</si>
  <si>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</si>
  <si>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</si>
  <si>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</si>
  <si>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</si>
  <si>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</si>
  <si>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</si>
  <si>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</si>
  <si>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</si>
  <si>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</si>
  <si>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</si>
  <si>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</si>
  <si>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</si>
  <si>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</si>
  <si>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</si>
  <si>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</si>
  <si>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</si>
  <si>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</si>
  <si>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</si>
  <si>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</si>
  <si>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</si>
  <si>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</si>
  <si>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</si>
  <si>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</si>
  <si>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</si>
  <si>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</si>
  <si>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</si>
  <si>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</si>
  <si>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</si>
  <si>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</si>
  <si>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</si>
  <si>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</si>
  <si>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</si>
  <si>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</si>
  <si>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</si>
  <si>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</si>
  <si>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</si>
  <si>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</si>
  <si>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</si>
  <si>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</si>
  <si>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</si>
  <si>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</si>
  <si>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</si>
  <si>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</si>
  <si>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</si>
  <si>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</si>
  <si>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</si>
  <si>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</si>
  <si>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</si>
  <si>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</si>
  <si>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</si>
  <si>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</si>
  <si>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</si>
  <si>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</si>
  <si>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</si>
  <si>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</si>
  <si>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</si>
  <si>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</si>
  <si>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</si>
  <si>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</si>
  <si>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</si>
  <si>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</si>
  <si>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</si>
  <si>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</si>
  <si>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</si>
  <si>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</si>
  <si>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</si>
  <si>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</si>
  <si>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</si>
  <si>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</si>
  <si>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</si>
  <si>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</si>
  <si>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</si>
  <si>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</si>
  <si>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</si>
  <si>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</si>
  <si>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</si>
  <si>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</si>
  <si>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</si>
  <si>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</si>
  <si>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</si>
  <si>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</si>
  <si>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</si>
  <si>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</si>
  <si>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</si>
  <si>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</si>
  <si>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</si>
  <si>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</si>
  <si>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備註</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</si>
  <si>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</si>
  <si>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</si>
  <si>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</si>
  <si>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</si>
  <si>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</si>
  <si>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</si>
  <si>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</si>
  <si>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</si>
  <si>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</si>
  <si>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</si>
  <si>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</si>
  <si>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</si>
  <si>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</si>
  <si>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</si>
  <si>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</si>
  <si>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</si>
  <si>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</si>
  <si>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</si>
  <si>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</si>
  <si>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</si>
  <si>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</si>
  <si>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</si>
  <si>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</si>
  <si>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</si>
  <si>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</si>
  <si>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</si>
  <si>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</si>
  <si>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</si>
  <si>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</si>
  <si>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</si>
  <si>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</si>
  <si>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</si>
  <si>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</si>
  <si>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</si>
  <si>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</si>
  <si>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</si>
  <si>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</si>
  <si>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</si>
  <si>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</si>
  <si>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</si>
  <si>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</si>
  <si>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</si>
  <si>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</si>
  <si>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</si>
  <si>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</si>
  <si>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</si>
  <si>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</si>
  <si>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</si>
  <si>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</si>
  <si>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</si>
  <si>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</si>
  <si>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</si>
  <si>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</si>
  <si>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</si>
  <si>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</si>
  <si>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</si>
  <si>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</si>
  <si>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</si>
  <si>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</si>
  <si>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</si>
  <si>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</si>
  <si>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</si>
  <si>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</si>
  <si>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</si>
  <si>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</si>
  <si>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</si>
  <si>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</si>
  <si>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</si>
  <si>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</si>
  <si>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</si>
  <si>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</si>
  <si>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</si>
  <si>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</si>
  <si>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</si>
  <si>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</si>
  <si>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</si>
  <si>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</si>
  <si>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</si>
  <si>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</si>
  <si>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</si>
  <si>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</si>
  <si>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</si>
  <si>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</si>
  <si>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</si>
  <si>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</si>
  <si>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</si>
  <si>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</si>
  <si>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</si>
  <si>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</si>
  <si>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</si>
  <si>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</si>
  <si>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</si>
  <si>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</si>
  <si>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</si>
  <si>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</si>
  <si>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</si>
  <si>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</si>
  <si>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</si>
  <si>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</si>
  <si>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</si>
  <si>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</si>
  <si>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</si>
  <si>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</si>
  <si>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</si>
  <si>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</si>
  <si>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</si>
  <si>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</si>
  <si>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</si>
  <si>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</si>
  <si>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</si>
  <si>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</si>
  <si>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</si>
  <si>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</si>
  <si>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</si>
  <si>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</si>
  <si>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</si>
  <si>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</si>
  <si>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</si>
  <si>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</si>
  <si>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</si>
  <si>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</si>
  <si>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</si>
  <si>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</si>
  <si>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</si>
  <si>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</si>
  <si>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</si>
  <si>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</si>
  <si>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</si>
  <si>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</si>
  <si>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</si>
  <si>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</si>
  <si>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</si>
  <si>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</si>
  <si>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</si>
  <si>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</si>
  <si>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</si>
  <si>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</si>
  <si>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</si>
  <si>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</si>
  <si>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</si>
  <si>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</si>
  <si>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</si>
  <si>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</si>
  <si>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</si>
  <si>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</si>
  <si>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</si>
  <si>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</si>
  <si>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</si>
  <si>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</si>
  <si>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</si>
  <si>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</si>
  <si>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</si>
  <si>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</si>
  <si>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</si>
  <si>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</si>
  <si>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</si>
  <si>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</si>
  <si>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</si>
  <si>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</si>
  <si>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</si>
  <si>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</si>
  <si>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</si>
  <si>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</si>
  <si>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</si>
  <si>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</si>
  <si>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</si>
  <si>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</si>
  <si>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</si>
  <si>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</si>
  <si>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</si>
  <si>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</si>
  <si>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</si>
  <si>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</si>
  <si>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</si>
  <si>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</si>
  <si>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</si>
  <si>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</si>
  <si>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</si>
  <si>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</si>
  <si>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</si>
  <si>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</si>
  <si>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</si>
  <si>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</si>
  <si>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</si>
  <si>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</si>
  <si>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</si>
  <si>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</si>
  <si>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</si>
  <si>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</si>
  <si>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</si>
  <si>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</si>
  <si>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</si>
  <si>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</si>
  <si>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</si>
  <si>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</si>
  <si>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</si>
  <si>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</si>
  <si>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</si>
  <si>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</si>
  <si>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</si>
  <si>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</si>
  <si>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</si>
  <si>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</si>
  <si>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</si>
  <si>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</si>
  <si>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</si>
  <si>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</si>
  <si>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</si>
  <si>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</si>
  <si>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</si>
  <si>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</si>
  <si>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</si>
  <si>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</si>
  <si>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</si>
  <si>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</si>
  <si>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</si>
  <si>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</si>
  <si>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</si>
  <si>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</si>
  <si>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</si>
  <si>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</si>
  <si>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</si>
  <si>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</si>
  <si>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</si>
  <si>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</si>
  <si>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</si>
  <si>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</si>
  <si>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</si>
  <si>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</si>
  <si>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</si>
  <si>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</si>
  <si>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</si>
  <si>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</si>
  <si>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</si>
  <si>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</si>
  <si>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</si>
  <si>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</si>
  <si>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</si>
  <si>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</si>
  <si>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</si>
  <si>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</si>
  <si>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</si>
  <si>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</si>
  <si>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</si>
  <si>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</si>
  <si>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</si>
  <si>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</si>
  <si>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</si>
  <si>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</si>
  <si>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</si>
  <si>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</si>
  <si>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</si>
  <si>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</si>
  <si>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</si>
  <si>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</si>
  <si>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</si>
  <si>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</si>
  <si>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</si>
  <si>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</si>
  <si>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</si>
  <si>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</si>
  <si>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</si>
  <si>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</si>
  <si>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</si>
  <si>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</si>
  <si>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</si>
  <si>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</si>
  <si>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</si>
  <si>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</si>
  <si>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</si>
  <si>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</si>
  <si>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</si>
  <si>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</si>
  <si>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</si>
  <si>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</si>
  <si>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</si>
  <si>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</si>
  <si>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</si>
  <si>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</si>
  <si>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</si>
  <si>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</si>
  <si>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</si>
  <si>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</si>
  <si>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</si>
  <si>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</si>
  <si>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</si>
  <si>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</si>
  <si>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</si>
  <si>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</si>
  <si>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</si>
  <si>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</si>
  <si>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</si>
  <si>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</si>
  <si>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</si>
  <si>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</si>
  <si>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</si>
  <si>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</si>
  <si>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</si>
  <si>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</si>
  <si>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</si>
  <si>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</si>
  <si>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</si>
  <si>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</si>
  <si>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</si>
  <si>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</si>
  <si>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</si>
  <si>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</si>
  <si>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</si>
  <si>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</si>
  <si>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</si>
  <si>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</si>
  <si>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</si>
  <si>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</si>
  <si>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</si>
  <si>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</si>
  <si>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</si>
  <si>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</si>
  <si>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</si>
  <si>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</si>
  <si>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</si>
  <si>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</si>
  <si>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</si>
  <si>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</si>
  <si>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</si>
  <si>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</si>
  <si>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</si>
  <si>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</si>
  <si>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</si>
  <si>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</si>
  <si>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</si>
  <si>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</si>
  <si>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</si>
  <si>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</si>
  <si>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</si>
  <si>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</si>
  <si>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</si>
  <si>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</si>
  <si>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</si>
  <si>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</si>
  <si>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</si>
  <si>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</si>
  <si>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</si>
  <si>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</si>
  <si>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</si>
  <si>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</si>
  <si>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</si>
  <si>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</si>
  <si>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</si>
  <si>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</si>
  <si>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</si>
  <si>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</si>
  <si>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</si>
  <si>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</si>
  <si>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</si>
  <si>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</si>
  <si>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</si>
  <si>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</si>
  <si>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</si>
  <si>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</si>
  <si>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</si>
  <si>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</si>
  <si>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</si>
  <si>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</si>
  <si>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</si>
  <si>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</si>
  <si>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</si>
  <si>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</si>
  <si>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</si>
  <si>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ma.vivian@inventec.com</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</si>
  <si>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</si>
  <si>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</si>
  <si>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</si>
  <si>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</si>
  <si>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</si>
  <si>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</si>
  <si>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</si>
  <si>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</si>
  <si>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</si>
  <si>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</si>
  <si>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</si>
  <si>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</si>
  <si>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</si>
  <si>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</si>
  <si>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</si>
  <si>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</si>
  <si>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</si>
  <si>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</si>
  <si>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</si>
  <si>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</si>
  <si>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</si>
  <si>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</si>
  <si>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</si>
  <si>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</si>
  <si>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</si>
  <si>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tsai.shang-ju@inventec.com</t>
  </si>
  <si>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</si>
  <si>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</si>
  <si>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</si>
  <si>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</si>
  <si>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</si>
  <si>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</si>
  <si>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</si>
  <si>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</si>
  <si>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</si>
  <si>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</si>
  <si>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</si>
  <si>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</si>
  <si>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</si>
  <si>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</si>
  <si>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</si>
  <si>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</si>
  <si>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</si>
  <si>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</si>
  <si>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</si>
  <si>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</si>
  <si>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</si>
  <si>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</si>
  <si>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</si>
  <si>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</si>
  <si>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</si>
  <si>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</si>
  <si>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</si>
  <si>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</si>
  <si>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</si>
  <si>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</si>
  <si>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</si>
  <si>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</si>
  <si>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</si>
  <si>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</si>
  <si>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</si>
  <si>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</si>
  <si>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</si>
  <si>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</si>
  <si>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</si>
  <si>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</si>
  <si>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</si>
  <si>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</si>
  <si>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</si>
  <si>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</si>
  <si>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</si>
  <si>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</si>
  <si>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</si>
  <si>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</si>
  <si>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</si>
  <si>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</si>
  <si>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</si>
  <si>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</si>
  <si>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</si>
  <si>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</si>
  <si>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</si>
  <si>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</si>
  <si>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</si>
  <si>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</si>
  <si>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</si>
  <si>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</si>
  <si>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</si>
  <si>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</si>
  <si>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</si>
  <si>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</si>
  <si>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</si>
  <si>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</si>
  <si>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</si>
  <si>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</si>
  <si>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</si>
  <si>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</si>
  <si>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</si>
  <si>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</si>
  <si>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</si>
  <si>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</si>
  <si>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</si>
  <si>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</si>
  <si>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</si>
  <si>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</si>
  <si>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</si>
  <si>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</si>
  <si>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</si>
  <si>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</si>
  <si>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</si>
  <si>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</si>
  <si>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</si>
  <si>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</si>
  <si>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</si>
  <si>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PostAction</t>
  </si>
  <si>
    <t>Param sheet after this process</t>
    <phoneticPr fontId="40" type="noConversion"/>
  </si>
  <si>
    <t>ex. Split to different subject area after map PDM</t>
    <phoneticPr fontId="40"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</si>
  <si>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</si>
  <si>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</si>
  <si>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</si>
  <si>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</si>
  <si>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Excel macro after this process</t>
    <phoneticPr fontId="40" type="noConversion"/>
  </si>
  <si>
    <t>ex. Add standard who column before split process</t>
    <phoneticPr fontId="40" type="noConversion"/>
  </si>
  <si>
    <t xml:space="preserve">Keep CalcOption </t>
  </si>
  <si>
    <t xml:space="preserve">Set Calcoption back </t>
    <phoneticPr fontId="40" type="noConversion"/>
  </si>
  <si>
    <t>Merge, Split</t>
    <phoneticPr fontId="27" type="noConversion"/>
  </si>
  <si>
    <t>Allow Cascade</t>
  </si>
  <si>
    <t>Cascade process start up or not</t>
    <phoneticPr fontId="40" type="noConversion"/>
  </si>
  <si>
    <t>SplitOneHeader</t>
  </si>
  <si>
    <t>Split in one header, ignore src header #</t>
    <phoneticPr fontId="40" type="noConversion"/>
  </si>
  <si>
    <t>ex. Used when split from pivot table</t>
    <phoneticPr fontId="40" type="noConversion"/>
  </si>
  <si>
    <t>Split</t>
    <phoneticPr fontId="27" type="noConversion"/>
  </si>
  <si>
    <t>SplitTemplate</t>
  </si>
  <si>
    <t>Split template when target workbook not exist</t>
  </si>
  <si>
    <t>String: FullPathWorkbookName</t>
    <phoneticPr fontId="40" type="noConversion"/>
  </si>
  <si>
    <t>GenFileListOnly</t>
  </si>
  <si>
    <t>Process stop after generate file list</t>
    <phoneticPr fontId="40"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</si>
  <si>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</si>
  <si>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</si>
  <si>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</si>
  <si>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</si>
  <si>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Compare Pivot</t>
    <phoneticPr fontId="27" type="noConversion"/>
  </si>
  <si>
    <t>Generate Pivot for compare result</t>
    <phoneticPr fontId="27" type="noConversion"/>
  </si>
  <si>
    <t>String: Worksheet</t>
    <phoneticPr fontId="40" type="noConversion"/>
  </si>
  <si>
    <t>_VT_COMP_PV</t>
  </si>
  <si>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</si>
  <si>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</si>
  <si>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</si>
  <si>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</si>
  <si>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</si>
  <si>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</si>
  <si>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</si>
  <si>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</si>
  <si>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</si>
  <si>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</si>
  <si>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</si>
  <si>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</si>
  <si>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</si>
  <si>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</si>
  <si>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DataList</t>
    <phoneticPr fontId="4" type="noConversion"/>
  </si>
  <si>
    <t>MTD_ROOT</t>
  </si>
  <si>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</si>
  <si>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</si>
  <si>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</si>
  <si>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</si>
  <si>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新細明體"/>
        <family val="2"/>
        <charset val="136"/>
        <scheme val="minor"/>
      </rPr>
      <t xml:space="preserve">
</t>
    </r>
    <phoneticPr fontId="4" type="noConversion"/>
  </si>
  <si>
    <t>TermType</t>
    <phoneticPr fontId="4" type="noConversion"/>
  </si>
  <si>
    <t>Operational_</t>
  </si>
  <si>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</si>
  <si>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</si>
  <si>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</si>
  <si>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</si>
  <si>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</si>
  <si>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</si>
  <si>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</si>
  <si>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t>Measure</t>
  </si>
  <si>
    <t>Dimension</t>
  </si>
  <si>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</si>
  <si>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</si>
  <si>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</si>
  <si>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</si>
  <si>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</si>
  <si>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</si>
  <si>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</si>
  <si>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</si>
  <si>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</si>
  <si>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</si>
  <si>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</si>
  <si>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</si>
  <si>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</si>
  <si>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</si>
  <si>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</si>
  <si>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</si>
  <si>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</si>
  <si>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</si>
  <si>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</si>
  <si>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</si>
  <si>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</si>
  <si>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</si>
  <si>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</si>
  <si>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</si>
  <si>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</si>
  <si>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</si>
  <si>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</si>
  <si>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</si>
  <si>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</si>
  <si>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</si>
  <si>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</si>
  <si>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</si>
  <si>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</si>
  <si>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</si>
  <si>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</si>
  <si>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</si>
  <si>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</si>
  <si>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</si>
  <si>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</si>
  <si>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</si>
  <si>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(全部)</t>
  </si>
  <si>
    <t>BPM 合計</t>
  </si>
  <si>
    <t>DG_FIN_DataStandard_v4.0.xlsx</t>
  </si>
  <si>
    <t>DG_FIN_MultiDim_v4.0.xlsx</t>
  </si>
  <si>
    <t>DG_STG_DataStandard_EBO.xlsx</t>
  </si>
  <si>
    <t>DG_STG_DataStandard_v4.0.xlsx</t>
  </si>
  <si>
    <t>DG_STG_MultiDim_EBO.xlsx</t>
  </si>
  <si>
    <t>DG_STG_MultiDim_v4.0.xlsx</t>
  </si>
  <si>
    <t>DG_BPM_MultiDim_E.2.3.0_RFQ管理_v4.0.xlsx</t>
  </si>
  <si>
    <t>DG_BPM_DataStandard_RevenueVolumeAchievementRate_v4.0.xlsx</t>
  </si>
  <si>
    <t>DG_BPM_DataStandard_SPENDING_v4.0.xlsx</t>
  </si>
  <si>
    <t>DG_BPM_MultiDim_RevenueVolumeAchievementRate_v4.0.xlsx</t>
  </si>
  <si>
    <t>DG_BPM_MultiDim_SPENDING_v4.0.xlsx</t>
  </si>
  <si>
    <t>DG_MFG_DataStandard_CPU efficiency_v4.0.xlsx</t>
  </si>
  <si>
    <t>DG_MFG_DataStandard_OEE_v4.0.xlsx</t>
  </si>
  <si>
    <t>DG_MFG_MultiDim_CPU efficiency_v4.0.xlsx</t>
  </si>
  <si>
    <t>DG_MFG_MultiDim_OEE_v4.0.xlsx</t>
  </si>
  <si>
    <t>DG_QAM_DataStandard_v4.0.xlsx</t>
  </si>
  <si>
    <t>DG_QAM_MultiDim_v4.0.xlsx</t>
  </si>
  <si>
    <t>DG_RND_DataStandard_PLN_v4.0.xlsx</t>
  </si>
  <si>
    <t>DG_RND_DataStandard_PRO_v4.0.xlsx</t>
  </si>
  <si>
    <t>DG_SAL_DataStandard_PRO_v4.0.xlsx</t>
  </si>
  <si>
    <t>DG_SAL_DataStandard_RND_v4.0.xlsx</t>
  </si>
  <si>
    <t>DG_SAL_MultiDim_RND_v4.0.xlsx</t>
  </si>
  <si>
    <t>DG_PLN_DataStandard_PRO_v4.1_材料成本.xlsx</t>
  </si>
  <si>
    <t>DG_PLN_DataStandard_v4.0_Forecast管理.xlsx</t>
  </si>
  <si>
    <t>DG_PLN_DataStandard_v4.0_庫齡管理.xlsx</t>
  </si>
  <si>
    <t>DG_PLN_MultiDim_v4.0_ Forecast管理.xlsx</t>
  </si>
  <si>
    <t>DG_PLN_MultiDim_v4.0_DOI管理.xlsx</t>
  </si>
  <si>
    <t>DG_PLN_MultiDim_v4.0_庫齡管理.xlsx</t>
  </si>
  <si>
    <t>DG_PRO_DataStandard_v4.0_MultipleSource_ProjectBOMCost.xlsx</t>
  </si>
  <si>
    <t>DG_PRO_MultiDim_v4.0_材料成本_MultipleSource_ProjectBOMCost.xlsx</t>
  </si>
  <si>
    <t>DG_SVC_DataStandard_v4.0.xlsx</t>
  </si>
  <si>
    <t>DG_SVC_MultiDim_4.0.xlsx</t>
  </si>
  <si>
    <t>例如, EBG: Enterprise Business Group;PSG: Personal Solution Group</t>
  </si>
  <si>
    <t>企業</t>
  </si>
  <si>
    <t>Entrepreneur</t>
  </si>
  <si>
    <t>Wu.Bryan@inventec.com</t>
  </si>
  <si>
    <t>企業代碼</t>
  </si>
  <si>
    <t>Entrepreneur Code</t>
  </si>
  <si>
    <t>上市代碼</t>
  </si>
  <si>
    <t>2356, 2382, 3231, 2324…</t>
  </si>
  <si>
    <t>企業中文名稱</t>
  </si>
  <si>
    <t>Entrepreneur Chinese Name</t>
  </si>
  <si>
    <t>上市公司名稱</t>
  </si>
  <si>
    <t>英業達、廣達、緯創、仁寶…</t>
  </si>
  <si>
    <t>企業英文名稱</t>
  </si>
  <si>
    <t>Entrepreneur English Name</t>
  </si>
  <si>
    <t>向經濟部登記之章程所訂外文公司名稱</t>
  </si>
  <si>
    <t>INVENTEC CORPORATION, QUANTA COMPUTER INC., Wistron Corporation, COMPAL ELECTRONICS, INC.</t>
  </si>
  <si>
    <t>員工結構</t>
  </si>
  <si>
    <t>Types of Labor</t>
  </si>
  <si>
    <t>員工結構代碼</t>
  </si>
  <si>
    <t>Types of Labor Code</t>
  </si>
  <si>
    <t>分為 ALL, DL, IDL</t>
  </si>
  <si>
    <t>ALL, DL, IDL</t>
  </si>
  <si>
    <t>員工結構名稱</t>
  </si>
  <si>
    <t>Types of Labor Name</t>
  </si>
  <si>
    <t>分為全體、直接、間接</t>
  </si>
  <si>
    <t>全體、直接、間接</t>
  </si>
  <si>
    <t>企業員工統計</t>
  </si>
  <si>
    <t>Employees Statistics</t>
  </si>
  <si>
    <t>例如：EBG, PSG, ALL
除了原本事業群代碼的定義，需另外增加 ALL
內部資料區分事業群
外部資料不區分事業群，欄位為空字串</t>
  </si>
  <si>
    <t>EBG, PSG, ALL</t>
  </si>
  <si>
    <t>財報結算日</t>
  </si>
  <si>
    <t>Financial Report Closing Date</t>
  </si>
  <si>
    <t>Closing Date</t>
  </si>
  <si>
    <t>為會計期間的最後一日，如：會計期間若為季，則財報結算日為當季的最後一日</t>
  </si>
  <si>
    <t>會計期間</t>
  </si>
  <si>
    <t>Accounting Period</t>
  </si>
  <si>
    <t>Period</t>
  </si>
  <si>
    <t>判斷資料項目以年/季的角度檢視</t>
  </si>
  <si>
    <t>Year, Quarter</t>
  </si>
  <si>
    <t>員工人數</t>
  </si>
  <si>
    <t>Number of Employees</t>
  </si>
  <si>
    <t>Num of Emp</t>
  </si>
  <si>
    <t>區分事業群時，員工人數包含事業群所屬海內外人數
不區分事業群，看整體企業時，員工人數包含合併企業總人數
若無法取得直接、間接員工人數，則以全體員工人數依照一定比例拆分</t>
  </si>
  <si>
    <t>平均員工人數</t>
  </si>
  <si>
    <t>Average Number of Employees</t>
  </si>
  <si>
    <t>Avg Num of Emp</t>
  </si>
  <si>
    <t>期初和期末員工人數的平均</t>
  </si>
  <si>
    <t>Employees Statistics_Number of Employees;Employees Statistics_Last Number of Employees</t>
  </si>
  <si>
    <t>上一期員工人數</t>
  </si>
  <si>
    <t>Last Number of Employees</t>
  </si>
  <si>
    <t>Last Num of Emp</t>
  </si>
  <si>
    <t>Employees Statistics_Number of Employees;</t>
  </si>
  <si>
    <t>財務會計主檔_員工結構相關</t>
  </si>
  <si>
    <t>Finance Master Labor</t>
  </si>
  <si>
    <t>人均產值</t>
  </si>
  <si>
    <t>Operating Revenue Per Capita</t>
  </si>
  <si>
    <t>營業收入 / 平均員工人數((期初人數+期末人數)/2)
依據員工結構分為全體人均產值、直接人均產值、間接人均產值
金額單位：千元</t>
  </si>
  <si>
    <t>Finance Master_Operating Revenue;Employees Statistics_Average Number of Employees</t>
  </si>
  <si>
    <t>人均營業利益</t>
  </si>
  <si>
    <t>Operating Income Per Capita</t>
  </si>
  <si>
    <t>營業利益 / 平均員工人數((期初人數+期末人數)/2)
依據員工結構分為全體人均營業利益、直接人均營業利益、間接人均營業利益
金額單位：千元</t>
  </si>
  <si>
    <t>Finance Master_Operating Income;Employees Statistics_Average Number of Employees</t>
  </si>
  <si>
    <t>財務會計主檔</t>
  </si>
  <si>
    <t>Finance Master</t>
  </si>
  <si>
    <t>EBG, PSG</t>
  </si>
  <si>
    <t>為會計期間的最後一日，如：統計期間若為季，則財報結算日為當季的最後一日</t>
  </si>
  <si>
    <t>判斷資料項目以年/季/月的角度檢視</t>
  </si>
  <si>
    <t>內部資料包含月、季、年的資料
外部資料包含季、年的資料</t>
  </si>
  <si>
    <t>Year, Quarter, Month</t>
  </si>
  <si>
    <t>營業收入</t>
  </si>
  <si>
    <t>Operating Revenue</t>
  </si>
  <si>
    <t>財務會計主檔的營業收入與 daily revenue 不同，此為月結數字 (與 PNL 相同)
金額單位：千元</t>
  </si>
  <si>
    <t>營業利益</t>
  </si>
  <si>
    <t>Operating Income</t>
  </si>
  <si>
    <t>金額單位：千元</t>
  </si>
  <si>
    <t>銷貨成本</t>
  </si>
  <si>
    <t>Cost of Sales</t>
  </si>
  <si>
    <t>存貨周轉率</t>
  </si>
  <si>
    <t>Inventory Turnover Ratio</t>
  </si>
  <si>
    <t>銷貨成本 / 平均存貨
平均存貨為期初期末的平均
金額單位：千元</t>
  </si>
  <si>
    <t>Finance Master_Cost of Sales;Finance Master_Average Inventory Amount</t>
  </si>
  <si>
    <t>應付帳款周轉率</t>
  </si>
  <si>
    <t>Accounts Payable Turnover Ratio</t>
  </si>
  <si>
    <t>AP Turnover Ratio</t>
  </si>
  <si>
    <t>銷貨成本 / 平均應付帳款
平均應付帳款為期初期末的平均
金額單位：千元</t>
  </si>
  <si>
    <t>Finance Master_Cost of Sales;Finance Master_Average Accounts Payable Amount</t>
  </si>
  <si>
    <t>應收帳款周轉率</t>
  </si>
  <si>
    <t>Accounts Receivables Turnover Ratio</t>
  </si>
  <si>
    <t>AR Turnover Ratio</t>
  </si>
  <si>
    <t>營業收入 / 平均應收帳款
平均應收帳款為期初期末的平均
金額單位：千元</t>
  </si>
  <si>
    <t>Finance Master_Operating Revenue;Finance Master_Average Accounts Receivable Amount</t>
  </si>
  <si>
    <t>存貨周轉天數</t>
  </si>
  <si>
    <t>DOI</t>
  </si>
  <si>
    <t>包含月資料
年：365 / 存貨周轉率
季：90 / 存貨周轉率
月：30 / 存貨周轉率
此處存貨周轉天數來源為財報，與 SCM 主題的 DOI 計算公式不同</t>
  </si>
  <si>
    <t>Finance Master_Inventory Turnover Ratio</t>
  </si>
  <si>
    <t>應付帳款天數</t>
  </si>
  <si>
    <t>AP Days</t>
  </si>
  <si>
    <t>包含月資料
年：365 / 應付帳款周轉率
季：90 / 應付帳款周轉率
月：30 / 應付帳款周轉率</t>
  </si>
  <si>
    <t>Finance Master_Accounts Payable Turnover Ratio</t>
  </si>
  <si>
    <t>應收帳款天數</t>
  </si>
  <si>
    <t>AR Days</t>
  </si>
  <si>
    <t>包含月資料
年：365 / 應收帳款周轉率
季：90 / 應收帳款周轉率
月：30 / 應收帳款周轉率</t>
  </si>
  <si>
    <t>Finance Master_Accounts Receivables Turnover Ratio</t>
  </si>
  <si>
    <t>現金循環週期</t>
  </si>
  <si>
    <t>CCC</t>
  </si>
  <si>
    <t>包含月資料
DOI + AR Days - AP Days</t>
  </si>
  <si>
    <t>Finance Master_AR Days;Finance Master_AP Days;Finance Master_DOI</t>
  </si>
  <si>
    <t>稅後淨利</t>
  </si>
  <si>
    <t>Profit after Tax</t>
  </si>
  <si>
    <t>Net Income</t>
  </si>
  <si>
    <t>稅後淨利
金額單位：千元</t>
  </si>
  <si>
    <t>累積稅後淨利</t>
  </si>
  <si>
    <t>Accumulated Net Income (After tax)</t>
  </si>
  <si>
    <t>Accumulated Net Income</t>
  </si>
  <si>
    <t>當年度累計稅後淨利</t>
  </si>
  <si>
    <t>加總當年度稅後淨利
金額單位：千元</t>
  </si>
  <si>
    <t>Finance Master_Profit after Tax</t>
  </si>
  <si>
    <t>總資產金額</t>
  </si>
  <si>
    <t>Total Assets Amount</t>
  </si>
  <si>
    <t>Total Assets</t>
  </si>
  <si>
    <t>總負債金額</t>
  </si>
  <si>
    <t>Total Liability Amount</t>
  </si>
  <si>
    <t>Total Liability</t>
  </si>
  <si>
    <t>股東權益金額</t>
  </si>
  <si>
    <t>Shareholders' Equity Amount</t>
  </si>
  <si>
    <t>Equity</t>
  </si>
  <si>
    <t>ROE</t>
  </si>
  <si>
    <t>以整體企業來看，不區分 BG
稅後淨利 / 期初和期末股東權益的平均
金額單位：千元</t>
  </si>
  <si>
    <t>Finance Master_Profit after Tax;Finance Master_Shareholders' Equity Amount</t>
  </si>
  <si>
    <t>ROA</t>
  </si>
  <si>
    <t>以整體企業來看，不區分 BG
稅後淨利 / 期初和期末總資產金額的平均
金額單位：千元</t>
  </si>
  <si>
    <t>Finance Master_Profit after Tax;Finance Master_Total Assets Amount</t>
  </si>
  <si>
    <t>累積 ROE</t>
  </si>
  <si>
    <t>Accumulated ROE</t>
  </si>
  <si>
    <t>當年度累積 ROE</t>
  </si>
  <si>
    <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t>
  </si>
  <si>
    <t>Finance Master_Accumulated Net Income (After tax);Finance Master_Shareholders' Equity Amount</t>
  </si>
  <si>
    <t>累積 ROA</t>
  </si>
  <si>
    <t>Accumulated ROA</t>
  </si>
  <si>
    <t>當年度累積 ROA</t>
  </si>
  <si>
    <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t>
  </si>
  <si>
    <t>Finance Master_Accumulated Net Income (After tax);Finance Master_Total Assets Amount</t>
  </si>
  <si>
    <t>負債比</t>
  </si>
  <si>
    <t>Debt Ratio</t>
  </si>
  <si>
    <t>以整體企業來看，不區分 BG
總負債金額 / 總資產金額</t>
  </si>
  <si>
    <t>Finance Master_Total Liability Amount;Finance Master_Total Assets Amount</t>
  </si>
  <si>
    <t xml:space="preserve">存貨金額
</t>
  </si>
  <si>
    <t>Inventory Amount</t>
  </si>
  <si>
    <t>Inventory</t>
  </si>
  <si>
    <t>現金及約當現金金額</t>
  </si>
  <si>
    <t>Cash and Cash Equivalents Amount</t>
  </si>
  <si>
    <t>Cash and Cash Equivalents</t>
  </si>
  <si>
    <t>應收帳款淨額金額</t>
  </si>
  <si>
    <t>Accounts Receivable Amount</t>
  </si>
  <si>
    <t>AR</t>
  </si>
  <si>
    <t>不動產、廠房及設備金額</t>
  </si>
  <si>
    <t>PPE Amount</t>
  </si>
  <si>
    <t>PPE</t>
  </si>
  <si>
    <t>存貨佔總資產比例</t>
  </si>
  <si>
    <t>Inventory to Assets Ratio</t>
  </si>
  <si>
    <t>存貨 / 總資產金額</t>
  </si>
  <si>
    <t>Finance Master_Inventory Amount;Finance Master_Total Assets Amount</t>
  </si>
  <si>
    <t>現金及約當現金佔總資產比例</t>
  </si>
  <si>
    <t>Cash and Cash Equivalents to Assets Ratio</t>
  </si>
  <si>
    <t>Cash to Assets Ratio</t>
  </si>
  <si>
    <t>現金及約當現金 / 總資產金額</t>
  </si>
  <si>
    <t>Finance Master_Cash and Cash Equivalents Amount;Finance Master_Total Assets Amount</t>
  </si>
  <si>
    <t>應收帳款淨額站總資產比例</t>
  </si>
  <si>
    <t>Accounts Receivable to Assets Ratio</t>
  </si>
  <si>
    <t>AR to Assets Ratio</t>
  </si>
  <si>
    <t>應收帳款淨額 / 總資產金額</t>
  </si>
  <si>
    <t>Finance Master_Accounts Receivable Amount;Finance Master_Total Assets Amount</t>
  </si>
  <si>
    <t>不動產、廠房及設備佔總資產比例</t>
  </si>
  <si>
    <t>PPE to Assets Ratio</t>
  </si>
  <si>
    <t>不動產、廠房及設備 / 總資產金額</t>
  </si>
  <si>
    <t>Finance Master_PPE Amount;Finance Master_Total Assets Amount</t>
  </si>
  <si>
    <t>短期借款金額</t>
  </si>
  <si>
    <t>Short-term Debts Amount</t>
  </si>
  <si>
    <t>STD</t>
  </si>
  <si>
    <t>應付帳款及票據金額</t>
  </si>
  <si>
    <t>Accounts Payable Amount</t>
  </si>
  <si>
    <t>AP</t>
  </si>
  <si>
    <t>長期借款金額</t>
  </si>
  <si>
    <t>Long-term Debts Amount</t>
  </si>
  <si>
    <t>LTD</t>
  </si>
  <si>
    <t>短期借款佔總資產比例</t>
  </si>
  <si>
    <t>Short-term Debts to Assets Ratio</t>
  </si>
  <si>
    <t>STD to Assets Ratio</t>
  </si>
  <si>
    <t>短期借款 / 總資產金額</t>
  </si>
  <si>
    <t>Finance Master_Short-term Debts Amount;Finance Master_Total Assets Amount</t>
  </si>
  <si>
    <t>應付帳款及票據占總資產比例</t>
  </si>
  <si>
    <t>Accounts Payable to Assets Ratio</t>
  </si>
  <si>
    <t>AP to Assets Ratio</t>
  </si>
  <si>
    <t>應付帳款及票據 / 總資產金額</t>
  </si>
  <si>
    <t>Finance Master_Accounts Payable Amount;Finance Master_Total Assets Amount</t>
  </si>
  <si>
    <t>長期借款占總資產比例</t>
  </si>
  <si>
    <t>Long-term Debts to Assets Ratio</t>
  </si>
  <si>
    <t>LTD to Assets Ratio</t>
  </si>
  <si>
    <t>長期借款 / 總資產金額</t>
  </si>
  <si>
    <t>Finance Master_Long-term Debts Amount;Finance Master_Total Assets Amount</t>
  </si>
  <si>
    <t>平均存貨金額</t>
  </si>
  <si>
    <t>Average Inventory Amount</t>
  </si>
  <si>
    <t>Avg Inventory</t>
  </si>
  <si>
    <t>平均存貨</t>
  </si>
  <si>
    <t>期初和期末存貨金額的平均</t>
  </si>
  <si>
    <t>Finance Master_Inventory Amount</t>
  </si>
  <si>
    <t>平均應收帳款金額</t>
  </si>
  <si>
    <t>Average Accounts Receivable Amount</t>
  </si>
  <si>
    <t>Avg AR</t>
  </si>
  <si>
    <t>平均應收帳款</t>
  </si>
  <si>
    <t>期初和期末應收帳款金額的平均</t>
  </si>
  <si>
    <t>平均應付帳款金額</t>
  </si>
  <si>
    <t>Average Accounts Payable Amount</t>
  </si>
  <si>
    <t>Avg AP</t>
  </si>
  <si>
    <t>平均應付帳款</t>
  </si>
  <si>
    <t>期初和期末應付帳款金額的平均</t>
  </si>
  <si>
    <t>Finance Master_Accounts Payable Amount</t>
  </si>
  <si>
    <t>平均總資產金額</t>
  </si>
  <si>
    <t>Average Total Assets Amount</t>
  </si>
  <si>
    <t>Avg Total Assets</t>
  </si>
  <si>
    <t>平均總資產</t>
  </si>
  <si>
    <t>期初和期末總資產金額的平均</t>
  </si>
  <si>
    <t>Finance Master_Total Assets Amount</t>
  </si>
  <si>
    <t>平均股東權益金額</t>
  </si>
  <si>
    <t>Average Shareholders' Equity Amount</t>
  </si>
  <si>
    <t xml:space="preserve">Avg Equity
</t>
  </si>
  <si>
    <t>平均股東權益</t>
  </si>
  <si>
    <t>期初和期末股東權益金額的平均</t>
  </si>
  <si>
    <t>Finance Master_Shareholders' Equity Amount</t>
  </si>
  <si>
    <t>C.4.2.0: 生產力</t>
  </si>
  <si>
    <t>人均產值及人均營業利益</t>
  </si>
  <si>
    <t>Operating Revenue Per Capita and Operating Income Per Capita Analysis</t>
  </si>
  <si>
    <t>Revenue Per Capita Analysis</t>
  </si>
  <si>
    <t>統計期間</t>
  </si>
  <si>
    <t>內部資料區分事業群，包含 EBG, PSG, Inventec All，Inventec All&gt;EBG+PSG
外部資料不區分事業群，欄位為空字串</t>
  </si>
  <si>
    <t>EBG, PSG, Inventec All</t>
  </si>
  <si>
    <t>區分事業群時，事業群員工人數包含事業群所屬海內外人數
不區分事業群，看整體企業時，員工人數包含合併企業所有人數
若無法取得直接、間接員工人數，則以全體員工人數依照一定比例拆分</t>
  </si>
  <si>
    <t>金額單位:千元</t>
  </si>
  <si>
    <t>人均產值及人均營業利益事業群比較</t>
  </si>
  <si>
    <t>Operating Revenue Per Capita and Operating Income Per Capita Analysis Comparison between BGs</t>
  </si>
  <si>
    <t>Revenue Per Capita Analysis BG</t>
  </si>
  <si>
    <t>EBG, PSG, ALL, ...</t>
  </si>
  <si>
    <t>生產力分析指標類別</t>
  </si>
  <si>
    <t>Productivity Related Indicator</t>
  </si>
  <si>
    <t>包含平均全體員工人數、平均直接員工人數、平均間接員工人數、營業收入、營業利益</t>
  </si>
  <si>
    <t>Employees Statistics_Average Number of Employees;Finance Master_Operating Income;Finance Master_Operating Revenue</t>
  </si>
  <si>
    <t>全體員工人數、直接員工人數、間接員工人數、營業收入、營業利益</t>
  </si>
  <si>
    <t>生產力分析指標量值</t>
  </si>
  <si>
    <t>Value of Productivity Related Indicator</t>
  </si>
  <si>
    <t>若生產力分析指標類別為「營業收入」、「營業利益」，則金額單位為千元</t>
  </si>
  <si>
    <t>C.4.3.0: 財務分析</t>
  </si>
  <si>
    <t>CCC Analysis</t>
  </si>
  <si>
    <t>CCC 相關指標類別</t>
  </si>
  <si>
    <t>CCC Related Indicator</t>
  </si>
  <si>
    <t>包含存貨周轉天數、應付周轉天數、應收周轉天數、現金循環週期</t>
  </si>
  <si>
    <t>Finance Master_DOI;Finance Master_AP Days;Finance Master_AR Days;Finance Master_CCC</t>
  </si>
  <si>
    <t>存貨周轉天數、應付周轉天數、應收周轉天數、現金循環週期</t>
  </si>
  <si>
    <t>CCC 相關指標量值</t>
  </si>
  <si>
    <t>Value of CCC Related Indicator</t>
  </si>
  <si>
    <t>現金循環週期同業及事業群比較</t>
  </si>
  <si>
    <t>CCC Analysis Comparison between Entrepreneurs and BGs</t>
  </si>
  <si>
    <t>CCC Analysis BG</t>
  </si>
  <si>
    <t>內部資料有年、季、月資料
外部資料有年、季資料</t>
  </si>
  <si>
    <t>年：365 / 存貨周轉率
季：90 / 存貨周轉率
月：30 / 存貨周轉率</t>
  </si>
  <si>
    <t>應付周轉天數</t>
  </si>
  <si>
    <t>年：365 / 應付周轉率
季：90 / 應付周轉率
月：30 / 應付周轉率</t>
  </si>
  <si>
    <t>應收周轉天數</t>
  </si>
  <si>
    <t>年：365 / 應收周轉率
季：90 / 應收周轉率
月：30 / 應收周轉率</t>
  </si>
  <si>
    <t>DOI + AR Days - AP Days</t>
  </si>
  <si>
    <t>現金循環週期同業比較</t>
  </si>
  <si>
    <t>CCC Analysis Comparison between Entrepreneurs</t>
  </si>
  <si>
    <t>CCC Analysis Entrepreneur</t>
  </si>
  <si>
    <t>年：365 / 存貨周轉率
季：90 / 存貨周轉率
月：30 / 存貨周轉率
此處存貨周轉天數來源為財報，與 SCM 主題的 DOI 計算公式不同</t>
  </si>
  <si>
    <t>年：365 / 應付帳款周轉率
季：90 / 應付帳款周轉率
月：30 / 應付帳款周轉率</t>
  </si>
  <si>
    <t>年：365 / 應收帳款周轉率
季：90 / 應收帳款周轉率
月：30 / 應收帳款周轉率</t>
  </si>
  <si>
    <t>報酬率</t>
  </si>
  <si>
    <t>Rate of Return Analysis</t>
  </si>
  <si>
    <t>股東權益</t>
  </si>
  <si>
    <t>稅後淨利 / 期初和期末股東權益的平均
金額單位：千元</t>
  </si>
  <si>
    <t xml:space="preserve">稅後淨利 / 期初和期末總資產金額的平均
金額單位：千元
</t>
  </si>
  <si>
    <t>當年累積報酬率</t>
  </si>
  <si>
    <t>Current Year Accumulated Rate of Return Analysis</t>
  </si>
  <si>
    <t>Accumulated Rate of Return Analysis</t>
  </si>
  <si>
    <t>當年累積稅後淨利</t>
  </si>
  <si>
    <t>累積稅後淨利 / 期初和期末股東權益的平均
金額單位：千元</t>
  </si>
  <si>
    <t xml:space="preserve">累積稅後淨利 / 期初和期末總資產金額的平均
金額單位：千元
</t>
  </si>
  <si>
    <t>報酬率同業比較</t>
  </si>
  <si>
    <t>Rate of Return Analysis Comparison between Entrepreneurs</t>
  </si>
  <si>
    <t>Rate of Return Analysis Entrepreneur</t>
  </si>
  <si>
    <t>稅後淨利 / 期初和期末總資產金額的平均
金額單位：千元</t>
  </si>
  <si>
    <t>Debt Ratio Analysis</t>
  </si>
  <si>
    <t>總負債金額 / 總資產金額
金額單位：千元</t>
  </si>
  <si>
    <t>資產重點項目</t>
  </si>
  <si>
    <t>Important Types of Assets</t>
  </si>
  <si>
    <t>Types of Assets</t>
  </si>
  <si>
    <t>包含存貨、現金及約當現金、應收帳款淨額、不動產、廠房及設備金額</t>
  </si>
  <si>
    <t>Finance Master_Inventory Amount;Finance Master_Cash and Cash Equivalents Amount;Finance Master_Accounts Receivable Amount;Finance Master_PPE Amount</t>
  </si>
  <si>
    <t>存貨、現金及約當現金、應收帳款淨額</t>
  </si>
  <si>
    <t>資產重點項目金額</t>
  </si>
  <si>
    <t>Amount of Assets</t>
  </si>
  <si>
    <t>資產重點項目佔總資產比例</t>
  </si>
  <si>
    <t>Assets to Total Assets Ratio</t>
  </si>
  <si>
    <t>Finance Master_Inventory to Assets Ratio;Finance Master_Cash and Cash Equivalents to Assets Ratio;Finance Master_Accounts Receivable to Assets Ratio;Finance Master_PPE to Assets Ratio</t>
  </si>
  <si>
    <t>負債重點項目</t>
  </si>
  <si>
    <t>Important Types of Liability</t>
  </si>
  <si>
    <t>Types of Liability</t>
  </si>
  <si>
    <t>包含短期借款、長期借款、應付帳款及票據</t>
  </si>
  <si>
    <t>Finance Master_Short-term Debts Amount;Finance Master_Accounts Payable Amount;Finance Master_Long-term Debts Amount</t>
  </si>
  <si>
    <t>短期借款、長期借款、應付帳款及票據</t>
  </si>
  <si>
    <t>負債重點項目金額</t>
  </si>
  <si>
    <t>Amount of Liability</t>
  </si>
  <si>
    <t>負債重點項目佔總資產比例</t>
  </si>
  <si>
    <t>Liability to Total Assets Ratio</t>
  </si>
  <si>
    <t>Finance Master_Short-term Debts to Assets Ratio;Finance Master_Accounts Payable to Assets Ratio;Finance Master_Long-term Debts to Assets Ratio</t>
  </si>
  <si>
    <t>EBO 專案</t>
  </si>
  <si>
    <t>EBO Project</t>
  </si>
  <si>
    <t>Confidential</t>
  </si>
  <si>
    <t>C.1.1.0:</t>
  </si>
  <si>
    <t>NBDC</t>
  </si>
  <si>
    <t>hung.jennie@inventec.com</t>
  </si>
  <si>
    <t>huang.chen-i@inventec.com</t>
  </si>
  <si>
    <t>EBO 專案編號</t>
  </si>
  <si>
    <t>EBO Project Number</t>
  </si>
  <si>
    <t>E-XXX, 例如 E-001</t>
  </si>
  <si>
    <t xml:space="preserve">編碼類 </t>
  </si>
  <si>
    <t>EBO 專案名稱</t>
  </si>
  <si>
    <t>EBO Project Name</t>
  </si>
  <si>
    <t>Project Name</t>
  </si>
  <si>
    <t>EBO 專案的名稱</t>
  </si>
  <si>
    <t>EBO 專案贊助人</t>
  </si>
  <si>
    <t>EBO Sponsor</t>
  </si>
  <si>
    <t>Sponsor</t>
  </si>
  <si>
    <t>團隊顧問</t>
  </si>
  <si>
    <t>EBO Team Advisor</t>
  </si>
  <si>
    <t>EBO 團隊顧問</t>
  </si>
  <si>
    <t>團隊領導人</t>
  </si>
  <si>
    <t>EBO Team Leader</t>
  </si>
  <si>
    <t>EBO 團隊領導人</t>
  </si>
  <si>
    <t>EBO 專案登錄日期</t>
  </si>
  <si>
    <t>EBO Project Registration Date</t>
  </si>
  <si>
    <t>Registration Date</t>
  </si>
  <si>
    <t>EBO專案進入Candidate Phase日期</t>
  </si>
  <si>
    <t>yyyy-mm-dd</t>
  </si>
  <si>
    <t>EBO 專案發展時間</t>
  </si>
  <si>
    <t>EBO Development Duration</t>
  </si>
  <si>
    <t>EBO 專案自登錄日期起的發展時間</t>
  </si>
  <si>
    <t>years count from Registration Date to current date (runtime) if EBO Phase not Graduated; precision decimal(2,1)</t>
  </si>
  <si>
    <t>EBO Project_EBO Project Registration Date;EBO Project Phase History_EBO Phase</t>
  </si>
  <si>
    <t>不要上資料庫</t>
  </si>
  <si>
    <t>EBO 專案專案簡介</t>
  </si>
  <si>
    <t>EBO Project Description</t>
  </si>
  <si>
    <t>專案關鍵要素的簡短描述</t>
  </si>
  <si>
    <t>EBO 專案檢查日期</t>
  </si>
  <si>
    <t>EBO Project Check Date</t>
  </si>
  <si>
    <t>檢查各項資料正確與否的日期</t>
  </si>
  <si>
    <t>EBO 專案主導單位</t>
  </si>
  <si>
    <t>EBO Project Owner</t>
  </si>
  <si>
    <t>Project Owner</t>
  </si>
  <si>
    <t>主導EBO專案的組織</t>
  </si>
  <si>
    <t>Corp,
EBG,
PSG,
AIM,
Besta,
IAC,
IIOT</t>
  </si>
  <si>
    <t>EBO 專案累計利潤</t>
  </si>
  <si>
    <t>EBO Project Accumulated Revenue</t>
  </si>
  <si>
    <t>Accumulated Revenue (百萬台幣)</t>
  </si>
  <si>
    <t>sum EBO Project Revenue_Actual Revenue/1,000,000</t>
  </si>
  <si>
    <t>EBO Project Revenue_EBO Project Actual Revenue</t>
  </si>
  <si>
    <t>EBO 專案資助紀錄表</t>
  </si>
  <si>
    <t>EBO Project Funding History</t>
  </si>
  <si>
    <t>EBO Project_EBO Project Name</t>
  </si>
  <si>
    <t>資助事業群</t>
  </si>
  <si>
    <t>EBO Funding BG</t>
  </si>
  <si>
    <t>資助EBO專案的事業群</t>
  </si>
  <si>
    <t>資助事業單位</t>
  </si>
  <si>
    <t>EBO Funding BU</t>
  </si>
  <si>
    <t>資助EBO專案的事業單位</t>
  </si>
  <si>
    <t>資助EBO專案的事業單位
Nullable</t>
  </si>
  <si>
    <t>EBO 專案資助比率</t>
  </si>
  <si>
    <t>EBO Project Funding Percentage</t>
  </si>
  <si>
    <t>Funding Percentage</t>
  </si>
  <si>
    <t>EBO專案的資助比率</t>
  </si>
  <si>
    <t>EBO 專案資助開始日期</t>
  </si>
  <si>
    <t>EBO Funding Start Date</t>
  </si>
  <si>
    <t>資助EBO專案的開始日期</t>
  </si>
  <si>
    <t>EBO 專案資助結束日期</t>
  </si>
  <si>
    <t>EBO Funding End Date</t>
  </si>
  <si>
    <t>資助EBO專案的結束日期</t>
  </si>
  <si>
    <t>資助EBO專案的結束日期, Nullable</t>
  </si>
  <si>
    <t>EBO 專案資助備註</t>
  </si>
  <si>
    <t>EBO Funding Remark</t>
  </si>
  <si>
    <t>Remark</t>
  </si>
  <si>
    <t>EBO 專案資助備註, Nullable</t>
  </si>
  <si>
    <t>EBO 專案資助紀錄檢查日期</t>
  </si>
  <si>
    <t>Funding Check Date</t>
  </si>
  <si>
    <t>Check Date</t>
  </si>
  <si>
    <t>EBO 專案階段紀錄表</t>
  </si>
  <si>
    <t>EBO Project Phase History</t>
  </si>
  <si>
    <t>EBO 階段</t>
  </si>
  <si>
    <t>EBO Phase</t>
  </si>
  <si>
    <t>Candidate, 
Pre-EBO, 
EBO, 
Graduated</t>
  </si>
  <si>
    <t>EBO 階段開始日期</t>
  </si>
  <si>
    <t>EBO Phase Start Date</t>
  </si>
  <si>
    <t>EBO階段發展時間</t>
  </si>
  <si>
    <t>EBO Phase Duration</t>
  </si>
  <si>
    <t>EBO 階段自開始日期起的發展時間</t>
  </si>
  <si>
    <t>years count from Start Date to current date (runtime) if End Date is nullorEmpty</t>
  </si>
  <si>
    <t>EBO Project Phase History_EBO Phase Start Date;EBO Project Phase History_EBO Phase End Date</t>
  </si>
  <si>
    <t>決策評審點結果</t>
  </si>
  <si>
    <t>DCP Result</t>
  </si>
  <si>
    <t>Go, No-Go, Redirect,NA</t>
  </si>
  <si>
    <t>EBO 階段結束日期</t>
  </si>
  <si>
    <t>EBO Phase End Date</t>
  </si>
  <si>
    <t>EBO 階段結束日期, Nullable</t>
  </si>
  <si>
    <t>EBO 階段檢查日期</t>
  </si>
  <si>
    <t>EBO Phase Check Date</t>
  </si>
  <si>
    <t>EBO 階段備註</t>
  </si>
  <si>
    <t>EBO Phase Remark</t>
  </si>
  <si>
    <t>EBO 階段備註, Nullable</t>
  </si>
  <si>
    <t>EBO 專案進度紀錄表</t>
  </si>
  <si>
    <t>EBO Project Checkpoint History</t>
  </si>
  <si>
    <t>策略清晰度</t>
  </si>
  <si>
    <t>EBO Strategic Clarity</t>
  </si>
  <si>
    <t>EBO 現階段的策略清晰度，以紅綠黃表示進度現況</t>
  </si>
  <si>
    <t>G, R, Y, NA</t>
  </si>
  <si>
    <t>技術成熟度</t>
  </si>
  <si>
    <t>EBO Technology Readiness</t>
  </si>
  <si>
    <t>EBO 現階段的技術成熟度，以紅綠黃表示進度現況</t>
  </si>
  <si>
    <t>商模可行性</t>
  </si>
  <si>
    <t>EBO Business Model Viability</t>
  </si>
  <si>
    <t>EBO 現階段的商模可行性，以紅綠黃表示進度現況</t>
  </si>
  <si>
    <t>市場確佔度</t>
  </si>
  <si>
    <t>EBO Win in the Marketplace</t>
  </si>
  <si>
    <t>EBO 現階段的市場確佔度，以紅綠黃表示進度現況</t>
  </si>
  <si>
    <t>EBO 專案進度檢查日期</t>
  </si>
  <si>
    <t>EBO Project Checkpoint Check Date</t>
  </si>
  <si>
    <t>EBO專案營收計畫表</t>
  </si>
  <si>
    <t>EBO Project Revenue Forecast</t>
  </si>
  <si>
    <t>EBO 專案營收計畫檢查日期</t>
  </si>
  <si>
    <t>EBO Revenue Forecast Check Date</t>
  </si>
  <si>
    <t>EBO 專案營收計畫年</t>
  </si>
  <si>
    <t>EBO Revenue Forecast Year</t>
  </si>
  <si>
    <t>Year</t>
  </si>
  <si>
    <t>EBO 專案營收計畫月</t>
  </si>
  <si>
    <t>EBO Revenue Forecast Month</t>
  </si>
  <si>
    <t>EBO 專案預估營收</t>
  </si>
  <si>
    <t>EBO Project Estimate Revenue</t>
  </si>
  <si>
    <t>Estimate Revenue</t>
  </si>
  <si>
    <t>預估營收</t>
  </si>
  <si>
    <t>EBO 專案預估毛利</t>
  </si>
  <si>
    <t>EBO Project Estimate Gross Profit</t>
  </si>
  <si>
    <t>Estimate Gross Profit</t>
  </si>
  <si>
    <t>預估毛利</t>
  </si>
  <si>
    <t>EBO 專案營收計畫幣別</t>
  </si>
  <si>
    <t>EBO Revenue Forecast Currency</t>
  </si>
  <si>
    <t>預估營收及毛利的幣別</t>
  </si>
  <si>
    <t>NTD,
USD</t>
  </si>
  <si>
    <t>EBO專案營收紀錄表主檔</t>
  </si>
  <si>
    <t>EBO Project Revenue Master</t>
  </si>
  <si>
    <t>EBO_PROJECT_NUMBER</t>
  </si>
  <si>
    <t>PROJECT_NAME</t>
  </si>
  <si>
    <t>EBO_PHASE</t>
  </si>
  <si>
    <t>EBO 專案營收檢查日期</t>
  </si>
  <si>
    <t>EBO Revenue Check Date</t>
  </si>
  <si>
    <t>EBO 專案營收年</t>
  </si>
  <si>
    <t>EBO Revenue Year</t>
  </si>
  <si>
    <t>YEAR</t>
  </si>
  <si>
    <t>EBO 專案營收月</t>
  </si>
  <si>
    <t>EBO Revenue Month</t>
  </si>
  <si>
    <t>MONTH</t>
  </si>
  <si>
    <t>EBO 專案實際營收</t>
  </si>
  <si>
    <t>EBO Project Actual Revenue</t>
  </si>
  <si>
    <t>Actual Revenue</t>
  </si>
  <si>
    <t>EBO 專案實際毛利</t>
  </si>
  <si>
    <t>EBO Project Actual Gross Profit</t>
  </si>
  <si>
    <t>Actual Gross Profit</t>
  </si>
  <si>
    <t>EBO 專案營收幣別</t>
  </si>
  <si>
    <t>EBO Revenue Currency</t>
  </si>
  <si>
    <t>實際營收及毛利的幣別</t>
  </si>
  <si>
    <t>CURRENCY</t>
  </si>
  <si>
    <t>EBO Milestone 紀錄表主檔</t>
  </si>
  <si>
    <t>EBO Milestones Master</t>
  </si>
  <si>
    <t>EBO 專案里程碑</t>
  </si>
  <si>
    <t>EBO Project Milestone</t>
  </si>
  <si>
    <t>Milestone</t>
  </si>
  <si>
    <t>EBO 專案里程碑說明</t>
  </si>
  <si>
    <t>Market, Business, Technology, Organization</t>
  </si>
  <si>
    <t>EBO 專案里程碑類別</t>
  </si>
  <si>
    <t>EBO Milestone Category</t>
  </si>
  <si>
    <t>EBO 專案里程碑狀態</t>
  </si>
  <si>
    <t>EBO Milestone Status</t>
  </si>
  <si>
    <t>里程碑 狀態</t>
  </si>
  <si>
    <t>Ongoing, Delay, Completed, Cancel</t>
  </si>
  <si>
    <t>EBO 專案里程碑完成進度</t>
  </si>
  <si>
    <t>EBO Milestone Completion</t>
  </si>
  <si>
    <t>Completion</t>
  </si>
  <si>
    <t>EBO 專案里程碑完成進度 (%)</t>
  </si>
  <si>
    <t>里程碑完成進度 (%)</t>
  </si>
  <si>
    <t>EBO 專案里程碑預計達成日期</t>
  </si>
  <si>
    <t>EBO Milestone Target Date</t>
  </si>
  <si>
    <t>Target Date</t>
  </si>
  <si>
    <t>里程碑 預計達成日期</t>
  </si>
  <si>
    <t>EBO 專案里程碑實際達成日期</t>
  </si>
  <si>
    <t>EBO Milestone Actual Date</t>
  </si>
  <si>
    <t>Actual Date</t>
  </si>
  <si>
    <t>里程碑 實際達成日期</t>
  </si>
  <si>
    <t>yyyy-mm-dd, Nullable</t>
  </si>
  <si>
    <t>EBO 專案里程碑備註</t>
  </si>
  <si>
    <t>EBO Milestone Remark</t>
  </si>
  <si>
    <t>EBO 專案里程碑備註, Nullable</t>
  </si>
  <si>
    <t>EBO 專案里程碑紀錄日期</t>
  </si>
  <si>
    <t>EBO Milestone Check Date</t>
  </si>
  <si>
    <t>EBO 專案里程碑編號</t>
  </si>
  <si>
    <t>Milestone Number</t>
  </si>
  <si>
    <t>MILESTONE_NUMBER</t>
  </si>
  <si>
    <t>投資主檔</t>
  </si>
  <si>
    <t>Investment Master</t>
  </si>
  <si>
    <t>C.1.2.0:</t>
  </si>
  <si>
    <t>INT_INVESTMENT_MASTER</t>
  </si>
  <si>
    <t>投資標的名稱</t>
  </si>
  <si>
    <t>Investment Subject</t>
  </si>
  <si>
    <t>投資項目</t>
  </si>
  <si>
    <t>INVESTMENT_SUBJECT</t>
  </si>
  <si>
    <t>投資結算年度</t>
  </si>
  <si>
    <t>Account for the Year</t>
  </si>
  <si>
    <t>結算年度</t>
  </si>
  <si>
    <t>ACCOUNT_FOR_THE_YEAR</t>
  </si>
  <si>
    <t>投資結算季度</t>
  </si>
  <si>
    <t>Account for the Quarter</t>
  </si>
  <si>
    <t>Quarter</t>
  </si>
  <si>
    <t>結算季度</t>
  </si>
  <si>
    <t>ACCOUNT_FOR_THE_QUARTER</t>
  </si>
  <si>
    <t>Management Type</t>
  </si>
  <si>
    <t>判斷資料項目為實際值或是預測值</t>
  </si>
  <si>
    <t>MANAGEMENT_TYPE</t>
  </si>
  <si>
    <t>當年投資額</t>
  </si>
  <si>
    <t>Investment Amount</t>
  </si>
  <si>
    <t>當年度BP針對投資併購事業的實際投資金額</t>
  </si>
  <si>
    <t>加總當年度實際投資金額
當[統計期間]=Year，與當年度最新季度資料相同</t>
  </si>
  <si>
    <t>INVESTMENT_AMOUNT</t>
  </si>
  <si>
    <t>累計投資額</t>
  </si>
  <si>
    <t>Cumulative Investment Amount</t>
  </si>
  <si>
    <t>累計BP針對投資併購事業的實際投資金額</t>
  </si>
  <si>
    <t>加總累計實際投資金額
當[統計期間]=Year，與當年度最新季度資料相同</t>
  </si>
  <si>
    <t>CUMULATIVE_INVESTMENT_AMOUNT</t>
  </si>
  <si>
    <t>投資標的持股比例</t>
  </si>
  <si>
    <t>Subject Shareholding Ratio</t>
  </si>
  <si>
    <t>Shareholding Ratio</t>
  </si>
  <si>
    <t>對各投資併購標的的股權佔比</t>
  </si>
  <si>
    <t>投資標的持股比例
當[統計期間]=Year，與當年度最新季度資料相同</t>
  </si>
  <si>
    <t>投資標的營收</t>
  </si>
  <si>
    <t>Subject Revenue</t>
  </si>
  <si>
    <t>各投資標的營收金額</t>
  </si>
  <si>
    <t>投資標的營收
當[統計期間]=Year，年度資料為季度資料加總</t>
  </si>
  <si>
    <t>SUBJECT_REVENUE</t>
  </si>
  <si>
    <t>投資標的營收貢獻</t>
  </si>
  <si>
    <t>Subject Revenue Contribution</t>
  </si>
  <si>
    <t>Revenue contribution</t>
  </si>
  <si>
    <t>依持股比率認列投資標的營收</t>
  </si>
  <si>
    <t>投資標的營收貢獻=投資標的營收*投資標的持股比例
當[統計期間]=Year，年度資料為季度資料加總</t>
  </si>
  <si>
    <t>Investment Master_Subject Revenue;Investment Master_Subject Shareholding Ratio</t>
  </si>
  <si>
    <t>投資標的淨利</t>
  </si>
  <si>
    <t>Subject Net Profit</t>
  </si>
  <si>
    <t>投資標的淨利
當[統計期間]=Year，年度資料為季度資料加總</t>
  </si>
  <si>
    <t>SUBJECT_NET_PROFIT</t>
  </si>
  <si>
    <t>投資標的認列獲利</t>
  </si>
  <si>
    <t>Subject Recognize Profit</t>
  </si>
  <si>
    <t>Recognize Profit</t>
  </si>
  <si>
    <t>依持股比率認列投資標的獲利</t>
  </si>
  <si>
    <t>投資標的認列獲利=投資標的淨利*投資標的持股比例
當[統計期間]=Year，年度資料為季度資料加總</t>
  </si>
  <si>
    <t>Investment Master_Subject Net Profit;Investment Master_Subject Shareholding Ratio</t>
  </si>
  <si>
    <t>投資標的現金股利</t>
  </si>
  <si>
    <t>Subject Cash Dividend</t>
  </si>
  <si>
    <t>Cash Dividend</t>
  </si>
  <si>
    <t>各投資標的配發之現金股利</t>
  </si>
  <si>
    <t>投資標的現金股利
當[統計期間]=Year，年度資料為季度資料加總</t>
  </si>
  <si>
    <t>投資標的估值（依持股比例）</t>
  </si>
  <si>
    <t>Subject Valuation (based on shareholding ratio)</t>
  </si>
  <si>
    <t>Valuation</t>
  </si>
  <si>
    <t>各投資併購標的的估值（依持股比例）</t>
  </si>
  <si>
    <t>投資標的估值（依持股比例）
當[統計期間]=Year，與當年度最新季度資料相同</t>
  </si>
  <si>
    <t>投資標的說明</t>
  </si>
  <si>
    <t>Subject Comment</t>
  </si>
  <si>
    <t>Comment</t>
  </si>
  <si>
    <t>各投資標的每季財務業務說明</t>
  </si>
  <si>
    <t>說明
當[統計期間]=Year，與當年度最新季度資料相同</t>
  </si>
  <si>
    <t>投資標的營收達成率</t>
  </si>
  <si>
    <t>Subject Revenue Achieve Rate</t>
  </si>
  <si>
    <t>Actual 投資標的營收 /Plan 投資標的營收</t>
  </si>
  <si>
    <t>Investment Master_Subject Revenue</t>
  </si>
  <si>
    <t>SUBJECT_REVENUE_ACHIEVE_RATE</t>
  </si>
  <si>
    <t>投資標的營收貢獻達成率</t>
  </si>
  <si>
    <t>Subject Revenue Contribution Achieve Rate</t>
  </si>
  <si>
    <t>Revenue Contribution Achieve Rate</t>
  </si>
  <si>
    <t>Actual 投資標的營收貢獻/Plan 投資標的營收貢獻</t>
  </si>
  <si>
    <t>Investment Master_Subject Revenue Contribution</t>
  </si>
  <si>
    <t>投資標的淨利達成率</t>
  </si>
  <si>
    <t>Subject Net Profit Achieve Rate</t>
  </si>
  <si>
    <t>Actual 投資標的淨利/Plan 投資標的淨利</t>
  </si>
  <si>
    <t>Investment Master_Subject Net Profit</t>
  </si>
  <si>
    <t>SUBJECT_NET_PROFIT_ACHIEVE_RATE</t>
  </si>
  <si>
    <t>投資標的認列獲利達成率</t>
  </si>
  <si>
    <t>Subject Recognize Profit Achieve Rate</t>
  </si>
  <si>
    <t>Recognize profit Achieve Rate</t>
  </si>
  <si>
    <t>Actual 投資標的認列獲利/Plan 投資標的認列獲利</t>
  </si>
  <si>
    <t>Investment Master_Subject Recognize Profit</t>
  </si>
  <si>
    <t>投資標的預算分配主檔</t>
  </si>
  <si>
    <t>Investment Subject Allocation Master</t>
  </si>
  <si>
    <t>INT_INVESTMENT_SUBJECT_ALLOCATION_MASTER</t>
  </si>
  <si>
    <t>投資預算分配季度</t>
  </si>
  <si>
    <t>Budget Allocation Quarter</t>
  </si>
  <si>
    <t>預算分配季度</t>
  </si>
  <si>
    <t>BUDGET_ALLOCATION_QUARTER</t>
  </si>
  <si>
    <t>投資可能性</t>
  </si>
  <si>
    <t>Investment possibility</t>
  </si>
  <si>
    <t>投資可能性分為 H, M, L
H:規劃將提報董事會、M:持續維繫或規劃DD、L:初步討論維繫可能性低</t>
  </si>
  <si>
    <t>INVESTMENT_POSSIBILITY</t>
  </si>
  <si>
    <t>預計可能投資額</t>
  </si>
  <si>
    <t>Budget Allocation Amount</t>
  </si>
  <si>
    <t>BUDGET_ALLOCATION_AMOUNT</t>
  </si>
  <si>
    <t>投資併購目標註記</t>
  </si>
  <si>
    <t>Investment MA Target Remark</t>
  </si>
  <si>
    <t>INVESTMENT_MA_TARGET_REMARK</t>
  </si>
  <si>
    <t>年度投資預算主檔</t>
  </si>
  <si>
    <t>Annual Investment Budget Master</t>
  </si>
  <si>
    <t>年度投資預算</t>
  </si>
  <si>
    <t>Annual Investment Budget</t>
  </si>
  <si>
    <t>年度預算</t>
  </si>
  <si>
    <t>ANNUAL_INVESTMENT_BUDGET</t>
  </si>
  <si>
    <t>年度實際已投資金額</t>
  </si>
  <si>
    <t>Annual Actual Investment Amount</t>
  </si>
  <si>
    <t>年度投資預算餘額(F)</t>
  </si>
  <si>
    <t>Annual Investment Budget Balance (F)</t>
  </si>
  <si>
    <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t>
  </si>
  <si>
    <t>Annual Investment Budget Master_Annual Investment Budget;Annual Investment Budget Master_Annual Actual Investment Amount;Investment Subject Allocation Master_Budget Allocation Amount</t>
  </si>
  <si>
    <t>預計可能投資額(H)佔年度投資預算餘額比率</t>
  </si>
  <si>
    <t>Annual Investment Budget Balance Ratio</t>
  </si>
  <si>
    <t>預計可能投資額(H)/年度投資預算餘額比率</t>
  </si>
  <si>
    <t>Annual Investment Budget Master_Annual Investment Budget Balance (F);Investment Subject Allocation Master_Budget Allocation Amount</t>
  </si>
  <si>
    <t>ANNUAL_INVESTMENT_BUDGET_BALANCE_RATIO</t>
  </si>
  <si>
    <t>C.1.1.0: 新事業發展進程</t>
  </si>
  <si>
    <t>EBO 專案管理</t>
  </si>
  <si>
    <t>EBO Project Management</t>
  </si>
  <si>
    <t>Sensitive</t>
  </si>
  <si>
    <t>Development Duration</t>
  </si>
  <si>
    <t>EBO 專案現在階段</t>
  </si>
  <si>
    <t>EBO 專案的最新階段</t>
  </si>
  <si>
    <t>latest EBO Project Phase History_EBO Phase</t>
  </si>
  <si>
    <t>"G" 底色呈現綠色 , 
"R" 底色呈現紅色, 
"Y" 底色呈現黃色, 
"NA" 無底色</t>
  </si>
  <si>
    <t>Accumulated Revenue</t>
  </si>
  <si>
    <t>EBO 專案資助管理</t>
  </si>
  <si>
    <t>EBO Funding Management</t>
  </si>
  <si>
    <t>EBO Milestone 紀錄表</t>
  </si>
  <si>
    <t>EBO Milestones</t>
  </si>
  <si>
    <t>紀錄日期</t>
  </si>
  <si>
    <t>EBO專案營收紀錄表</t>
  </si>
  <si>
    <t>EBO Project Revenue</t>
  </si>
  <si>
    <t>yyyy</t>
  </si>
  <si>
    <t>mm</t>
  </si>
  <si>
    <t>Candidate,
Pre-EBO,
EBO,
Graduated</t>
  </si>
  <si>
    <t>預估營收 (百萬台幣)</t>
  </si>
  <si>
    <t>EBO Project Revenue Forecast_Estimate Revenue/1,000,000</t>
  </si>
  <si>
    <t>EBO Project Revenue Forecast_EBO Project Estimate Revenue</t>
  </si>
  <si>
    <t>實際營收 (百萬台幣)</t>
  </si>
  <si>
    <t>EBO Project Revenue_Actual Revenue/1,000,000</t>
  </si>
  <si>
    <t>預估毛利 (百萬台幣)</t>
  </si>
  <si>
    <t>EBO Project Revenue Forecast_Estimate Gross Profit/1,000,000</t>
  </si>
  <si>
    <t>EBO Project Revenue Forecast_EBO Project Estimate Gross Profit</t>
  </si>
  <si>
    <t>實際毛利 (百萬台幣)</t>
  </si>
  <si>
    <t>EBO Project Revenue_Actual Gross Profit/1,000,000</t>
  </si>
  <si>
    <t>C.1.2.0: 投資併購管理</t>
  </si>
  <si>
    <t>投資併購管理</t>
  </si>
  <si>
    <t>Investment MA Management</t>
  </si>
  <si>
    <t>DM_INVESTMENT_MA_MANAGEMENT</t>
  </si>
  <si>
    <t>投資統計期間</t>
  </si>
  <si>
    <t>Investment Period</t>
  </si>
  <si>
    <t>判斷資料項目以年或是季的角度檢視</t>
  </si>
  <si>
    <t>Investment Master_Account for the Quarter</t>
  </si>
  <si>
    <t>Revenue Contribution</t>
  </si>
  <si>
    <t>Investment MA Management_Subject Revenue;Investment MA Management_Subject Shareholding Ratio</t>
  </si>
  <si>
    <t>Investment MA Management_Subject Net Profit;Investment MA Management_Subject Shareholding Ratio</t>
  </si>
  <si>
    <t>投資預算管控總表</t>
  </si>
  <si>
    <t>Investment Budget Control</t>
  </si>
  <si>
    <t>DM_INVESTMENT_BUDGET_CONTROL</t>
  </si>
  <si>
    <t>預計可能投資額(H)</t>
  </si>
  <si>
    <t>Budget Allocation Amount(H)</t>
  </si>
  <si>
    <t>Investment Subject Allocation Master_Budget Allocation Amount</t>
  </si>
  <si>
    <t>預計可能投資額(M)</t>
  </si>
  <si>
    <t>Budget Allocation Amount(M)</t>
  </si>
  <si>
    <t>預計可能投資額(L)</t>
  </si>
  <si>
    <t>Budget Allocation Amount(L)</t>
  </si>
  <si>
    <t>當年度每個季度的年度投資預算皆等同當年度投資預算</t>
  </si>
  <si>
    <t>Investment Budget Control_Annual Investment Budget;Investment Budget Control_Annual Actual Investment Amount;Investment Budget Control_Budget Allocation Amount(H)</t>
  </si>
  <si>
    <t>Investment Budget Control_Budget Allocation Amount(H);Investment Budget Control_Annual Investment Budget Balance (F)</t>
  </si>
  <si>
    <t>投資預算分配總表</t>
  </si>
  <si>
    <t>Investment Budget Allocation</t>
  </si>
  <si>
    <t>DM_INVESTMENT_BUDGET_ALLOCATION</t>
  </si>
  <si>
    <t>排序
1. 原始標的名稱
2. 計算後預計可能投資額(H)、預計可能投資額(M)、預計可能投資額(Ｌ)</t>
  </si>
  <si>
    <t>投資併購目標</t>
  </si>
  <si>
    <t>Investment MA Target</t>
  </si>
  <si>
    <t>DM_INVESTMENT_MA_TARGET</t>
  </si>
  <si>
    <t>投資/併購目標</t>
  </si>
  <si>
    <t>E.2.3.0: RFQ管理</t>
  </si>
  <si>
    <t>RFQ Hit Rate-EBG</t>
  </si>
  <si>
    <t>chu.kelly@inventec.com</t>
  </si>
  <si>
    <t>Award/Lost Year</t>
  </si>
  <si>
    <t>產品視野</t>
  </si>
  <si>
    <t>Product Horizon</t>
  </si>
  <si>
    <t>Horizon</t>
  </si>
  <si>
    <t>Award 專案數</t>
  </si>
  <si>
    <t>Award Projects Quantity</t>
  </si>
  <si>
    <t>Award RFQ</t>
  </si>
  <si>
    <t>Lost 專案數</t>
  </si>
  <si>
    <t>Lost Projects Quantity</t>
  </si>
  <si>
    <t>Lost RFQ</t>
  </si>
  <si>
    <t>RFQ 專案達成率</t>
  </si>
  <si>
    <t>RFQ Hit Rate</t>
  </si>
  <si>
    <t>實際產品營收</t>
  </si>
  <si>
    <t>　</t>
  </si>
  <si>
    <t>E.2.4.0:</t>
  </si>
  <si>
    <t>tsai.maison@inventec.com</t>
  </si>
  <si>
    <t>huang.c.h@inventec.com</t>
  </si>
  <si>
    <t>實際營收認列月份</t>
  </si>
  <si>
    <t>Actual Revenue Month</t>
  </si>
  <si>
    <t>Year/Month</t>
  </si>
  <si>
    <t>Revenue recognition month</t>
  </si>
  <si>
    <t>Revenue recognition data display in year , quarter and month</t>
  </si>
  <si>
    <t>產品營收幣別</t>
  </si>
  <si>
    <t>Currency of revenue</t>
  </si>
  <si>
    <t>default: TWD
option: TWD, USD
TWD=NT$M, USD=USD$K</t>
  </si>
  <si>
    <t>Business unit</t>
  </si>
  <si>
    <t>EBG: BU1, BU2, BU5, BU6, NIDC
AME, 5G (new BG)</t>
  </si>
  <si>
    <t>Business group</t>
  </si>
  <si>
    <t>Business group setting</t>
  </si>
  <si>
    <t>廠區</t>
  </si>
  <si>
    <t>Site</t>
  </si>
  <si>
    <t>Ship site</t>
  </si>
  <si>
    <t>Shipment from site, SO site(SO plants)</t>
  </si>
  <si>
    <t>IPT, TAO, ICZ, IMX</t>
  </si>
  <si>
    <t>LOB ID</t>
  </si>
  <si>
    <t>Line of business</t>
  </si>
  <si>
    <t xml:space="preserve">e.g. BU5-F1 = LOB1, BU5-NonF1 =LOB2
BU1 LOB NAME: HPE/ HPE(only) LOB NAME: AME/automative product (KOSTAL/AUO/GOGORO/BAIDU) </t>
  </si>
  <si>
    <t>營收產品類別</t>
  </si>
  <si>
    <t>Revenue product category</t>
  </si>
  <si>
    <t>Product category</t>
  </si>
  <si>
    <t>Product category includes Node, CPU, MLB, RACK, PC and SC (M_type, conversion), detail refer to DS</t>
  </si>
  <si>
    <t>營收類別</t>
  </si>
  <si>
    <t>Revenue content</t>
  </si>
  <si>
    <t>Product sales and Other Revenue</t>
  </si>
  <si>
    <t>Product sales include sales, B&amp;S revenue,RMA and Warranty
Other revenue include NRE, Other income and Other adjustment</t>
  </si>
  <si>
    <t>實際出貨量</t>
  </si>
  <si>
    <t>Actual shipment</t>
  </si>
  <si>
    <t>In qty view, node qty=converted CPU+converted RACK+MLB
Product, sales qty based on actual shipment
other revenue qty show "null"</t>
  </si>
  <si>
    <t>實際產品營收總額</t>
  </si>
  <si>
    <t>Amount of Actual revenue</t>
  </si>
  <si>
    <t>Actual revenue amount by content</t>
  </si>
  <si>
    <t>Amount of Revenue:
Product sales Actual Revenue + Other Actual Revenue</t>
  </si>
  <si>
    <t>產品營收達成率</t>
  </si>
  <si>
    <t>Revenue achievement rate</t>
  </si>
  <si>
    <t>Actual revenue rate (%)</t>
  </si>
  <si>
    <t>Actual revenue/Target revenue</t>
  </si>
  <si>
    <t>Actual revenue/Target revenue (%)</t>
  </si>
  <si>
    <t>出貨達成率</t>
  </si>
  <si>
    <t>Shipment achievement rate</t>
  </si>
  <si>
    <t>Shipment achievement rate(%)</t>
  </si>
  <si>
    <t>Actual shipment volume/Target shipment volume</t>
  </si>
  <si>
    <t>營收年度變化</t>
  </si>
  <si>
    <t>Revenue YoY</t>
  </si>
  <si>
    <t>by quarter comparison</t>
  </si>
  <si>
    <t>2022Qx vs 2021 Qx</t>
  </si>
  <si>
    <t>營收年度累計</t>
  </si>
  <si>
    <t>Revenue YTD</t>
  </si>
  <si>
    <t>Year to date revenue</t>
  </si>
  <si>
    <t>Accumulated revenue amount till date</t>
  </si>
  <si>
    <t>出貨量年度變化</t>
  </si>
  <si>
    <t>Shipment YoY</t>
  </si>
  <si>
    <t>出貨量年度累計</t>
  </si>
  <si>
    <t>Shipment volume YTD</t>
  </si>
  <si>
    <t>Year to date shipment volume</t>
  </si>
  <si>
    <t>Accumulated shipment volume till date</t>
  </si>
  <si>
    <t>目標與實際出貨差距</t>
  </si>
  <si>
    <t>Gap of shipment</t>
  </si>
  <si>
    <t>Gap (1)</t>
  </si>
  <si>
    <t>Acutal shipment-Target shipment</t>
  </si>
  <si>
    <t>實際平均單價</t>
  </si>
  <si>
    <t>Average selling price (Actual)</t>
  </si>
  <si>
    <t>ASP Actual</t>
  </si>
  <si>
    <t>by Quater/Month</t>
  </si>
  <si>
    <t>預估平均單價</t>
  </si>
  <si>
    <t>Average selling price (FCST)</t>
  </si>
  <si>
    <t>ASP FCST</t>
  </si>
  <si>
    <t>FCST=&gt;upload, by Quater/Month</t>
  </si>
  <si>
    <t>預估與實際平均單價差距</t>
  </si>
  <si>
    <t>Gap of ASP</t>
  </si>
  <si>
    <t>Gap (2)</t>
  </si>
  <si>
    <t>ASP Actual-ASP FCST</t>
  </si>
  <si>
    <t>目標銷貨收入</t>
  </si>
  <si>
    <t>Target revenue</t>
  </si>
  <si>
    <t>營收目標月份</t>
  </si>
  <si>
    <t>Target Revenue Month</t>
  </si>
  <si>
    <t>Target Revenue recognition month</t>
  </si>
  <si>
    <t>Taget Revenue recognition data display in year, quarter and month</t>
  </si>
  <si>
    <t>Upload</t>
  </si>
  <si>
    <t>Product sales and other income</t>
  </si>
  <si>
    <t>目標銷貨收入總額</t>
  </si>
  <si>
    <t>Amount of Target revenue</t>
  </si>
  <si>
    <t>BPM setup a target revenue amount by period(year/month) and have monthly update then upload the latest target to dashboard</t>
  </si>
  <si>
    <t>Period of target revenue is YYYYMM01. (20220101-20221201)</t>
  </si>
  <si>
    <t>產品營收目標達成率</t>
  </si>
  <si>
    <t>Revenue Achievement Rate (Target vs Actual)</t>
  </si>
  <si>
    <t>Actual-Revenue / Target-Revenue (%)</t>
  </si>
  <si>
    <t>by month comparison</t>
  </si>
  <si>
    <t>目標出貨量</t>
  </si>
  <si>
    <t>Shipment Target</t>
  </si>
  <si>
    <t>出貨目標月份</t>
  </si>
  <si>
    <t>Target Shipment Month</t>
  </si>
  <si>
    <t>Target Shipment display in year and month</t>
  </si>
  <si>
    <t>Target Shipment data display in year, quarter and month</t>
  </si>
  <si>
    <t>目標出貨量總額</t>
  </si>
  <si>
    <t>Amount of Target shipment</t>
  </si>
  <si>
    <t>BPM setup a target sipment amount by period(year/month) and have monthly update then upload the latest target to dashboard</t>
  </si>
  <si>
    <t>Data by month</t>
  </si>
  <si>
    <t>出貨目標達成率</t>
  </si>
  <si>
    <t>Shipment achievement rate (Target vs Actual)</t>
  </si>
  <si>
    <t>Actual shipment/Target shipment (%)</t>
  </si>
  <si>
    <t>年度目標的月營業收入</t>
  </si>
  <si>
    <t>Annual Plan Revenue</t>
  </si>
  <si>
    <t>年度營收目標月份</t>
  </si>
  <si>
    <t>Annual plan Revenue Month</t>
  </si>
  <si>
    <t>Annual plan Revenue recognition data display in year, quarter and month</t>
  </si>
  <si>
    <t>年度目標的月營業收入總額</t>
  </si>
  <si>
    <t>Amount of Annual Plan Revenue</t>
  </si>
  <si>
    <t>BPM setup a Plan revenue amount by period(year/month) and have yearly update then upload to dashboard</t>
  </si>
  <si>
    <t>Period of Annual Plan-Revenue is YYYYMM01. (20220101-20221201)</t>
  </si>
  <si>
    <t>產品營收計畫達成率</t>
  </si>
  <si>
    <t>Revenue Achievement Rate (Annual plan vs Actual)</t>
  </si>
  <si>
    <t>Actual-Revenue / Annual Plan-Revenue (%)</t>
  </si>
  <si>
    <t>年度目標的月出貨量</t>
  </si>
  <si>
    <t>Annual Plan Shipment</t>
  </si>
  <si>
    <t>年度出貨目標月份</t>
  </si>
  <si>
    <t>Annual plan Shipment Month</t>
  </si>
  <si>
    <t>Annual plan Shipment display in year and month</t>
  </si>
  <si>
    <t>Annual plan shipment data display in year, quarter and month</t>
  </si>
  <si>
    <t>年度目標的月出貨量總額</t>
  </si>
  <si>
    <t>Amount of Annual Plan Shipment</t>
  </si>
  <si>
    <t>BPM setup a Plan shipment amount by period(year/month) and have yearly update then upload to dashboard</t>
  </si>
  <si>
    <t>Data upload per year</t>
  </si>
  <si>
    <t>出貨計畫達成率</t>
  </si>
  <si>
    <t>Shipment achievement rate (Annual plan vs Actual)</t>
  </si>
  <si>
    <t>Actual shipment/Annual plan shipment (%)</t>
  </si>
  <si>
    <t>E.3.16.0</t>
  </si>
  <si>
    <t>一小時的工廠成本趨勢</t>
  </si>
  <si>
    <t>Cost per Hour</t>
  </si>
  <si>
    <t>CPH Trend BySite</t>
  </si>
  <si>
    <t xml:space="preserve">E.3.16.0: </t>
  </si>
  <si>
    <t>前後段</t>
  </si>
  <si>
    <t>PCA CPU</t>
  </si>
  <si>
    <t>分為 ALL, PCA, CPU</t>
  </si>
  <si>
    <t>ALL, PCA, CPU</t>
  </si>
  <si>
    <t>工時</t>
  </si>
  <si>
    <t>Earn Hour</t>
  </si>
  <si>
    <t>EARN_HOUR</t>
  </si>
  <si>
    <t>製造管理費用_美金</t>
  </si>
  <si>
    <t>MFG SPDG USD</t>
  </si>
  <si>
    <t>MFG_SPDG_USD</t>
  </si>
  <si>
    <t>目標工時_美金</t>
  </si>
  <si>
    <t>CPH Target USD</t>
  </si>
  <si>
    <t>CPH_TARGET_USD</t>
  </si>
  <si>
    <t>製造加工費用差額</t>
  </si>
  <si>
    <t>Manufacture Value Add GAP</t>
  </si>
  <si>
    <t>MVA GAP</t>
  </si>
  <si>
    <t>年度</t>
  </si>
  <si>
    <t>Ex:2021</t>
  </si>
  <si>
    <t>DM_MVA_GAP_ANALYSIS</t>
  </si>
  <si>
    <t>報價費用_美金</t>
  </si>
  <si>
    <t>Quote Amount USD</t>
  </si>
  <si>
    <t>MVA Quote</t>
  </si>
  <si>
    <t>製造費用年度平均</t>
  </si>
  <si>
    <t>SPDG AVG</t>
  </si>
  <si>
    <t>NT</t>
  </si>
  <si>
    <t>年初至今製造費用總額</t>
  </si>
  <si>
    <t>SPDG YTD</t>
  </si>
  <si>
    <t>年度平均報價</t>
  </si>
  <si>
    <t>Quote AVG</t>
  </si>
  <si>
    <t>年初至今報價總額</t>
  </si>
  <si>
    <t>Quote YTD</t>
  </si>
  <si>
    <t>單台/片製造成本</t>
  </si>
  <si>
    <t>MFG cost per unit</t>
  </si>
  <si>
    <t>CPP Trend BySite</t>
  </si>
  <si>
    <t>零件數</t>
  </si>
  <si>
    <t>Placement</t>
  </si>
  <si>
    <t>PLACEMENT</t>
  </si>
  <si>
    <t>製造費用主檔</t>
  </si>
  <si>
    <t>MFG Spending Master</t>
  </si>
  <si>
    <t>INT_MFG_SPENDING_MASTER</t>
  </si>
  <si>
    <t>ALL,TAO,IPT,IMX,ICZ</t>
  </si>
  <si>
    <t>第一費用類別</t>
  </si>
  <si>
    <t>Category1</t>
  </si>
  <si>
    <t>製造費用, 其他製造費用,管理費用</t>
  </si>
  <si>
    <t>第二費用類別</t>
  </si>
  <si>
    <t>Category2</t>
  </si>
  <si>
    <t>DL用人費用, IDL用人費用, 一般費用, 固定費用</t>
  </si>
  <si>
    <t>費用歸類</t>
  </si>
  <si>
    <t>SPDG Category</t>
  </si>
  <si>
    <t>Actual/FCST/Target</t>
  </si>
  <si>
    <t>年度月份</t>
  </si>
  <si>
    <t>Year Month</t>
  </si>
  <si>
    <t>YearMonth ex:202101</t>
  </si>
  <si>
    <t>製造加工費用</t>
  </si>
  <si>
    <t>SPDG Amount</t>
  </si>
  <si>
    <t>NT$K</t>
  </si>
  <si>
    <t>SPDG_AMOUNT</t>
  </si>
  <si>
    <t>製造加工費用_美金</t>
  </si>
  <si>
    <t>SPDG Amount USD</t>
  </si>
  <si>
    <t>US$K</t>
  </si>
  <si>
    <t>SPDG_AMOUNT_USD</t>
  </si>
  <si>
    <t>銷貨收入</t>
  </si>
  <si>
    <t>MFG Revenue</t>
  </si>
  <si>
    <t>MFG Revenue Master</t>
  </si>
  <si>
    <t>製造間接人工人數</t>
  </si>
  <si>
    <t>IDL Head count</t>
  </si>
  <si>
    <t>IDL HC</t>
  </si>
  <si>
    <t>IDL</t>
  </si>
  <si>
    <t>製造直接人工人數</t>
  </si>
  <si>
    <t>DL Head count</t>
  </si>
  <si>
    <t>DL HC</t>
  </si>
  <si>
    <t>DL</t>
  </si>
  <si>
    <t>廠區銷貨收入</t>
  </si>
  <si>
    <t>Site Revenue</t>
  </si>
  <si>
    <t>單位台幣$K</t>
  </si>
  <si>
    <t>SITE_REVENUE</t>
  </si>
  <si>
    <t>產出量-已折算</t>
  </si>
  <si>
    <t>Build Volume-Depreciation</t>
  </si>
  <si>
    <t>單位K</t>
  </si>
  <si>
    <t>BUILD_VOLUME_DEPRECIATION</t>
  </si>
  <si>
    <t>廠區實際銷貨收入</t>
  </si>
  <si>
    <t>Actul Site Revenue</t>
  </si>
  <si>
    <t>DM_MFG_SPENDING_BY_CATEGORY</t>
  </si>
  <si>
    <t>FCST_TTL_SPENDING</t>
  </si>
  <si>
    <t>廠區預估銷貨收入</t>
  </si>
  <si>
    <t xml:space="preserve">Forcast Site Revenue </t>
  </si>
  <si>
    <t>製造治具費用</t>
  </si>
  <si>
    <t>MP fixture Amount</t>
  </si>
  <si>
    <t>MP_FIXTURE_AMOUNT</t>
  </si>
  <si>
    <t>製造費用分析主檔</t>
  </si>
  <si>
    <t>MFG Spending Analysis Master</t>
  </si>
  <si>
    <t>製造費用分析</t>
  </si>
  <si>
    <t>實際製造管理總費用</t>
  </si>
  <si>
    <t xml:space="preserve">Actul total Spending  </t>
  </si>
  <si>
    <t>ACTUL_TTL_SPENDING</t>
  </si>
  <si>
    <t>預測製造管理總費用</t>
  </si>
  <si>
    <t xml:space="preserve">Forcast total Spending  </t>
  </si>
  <si>
    <t>目標製造管理總費用</t>
  </si>
  <si>
    <t xml:space="preserve">Target total Spending  </t>
  </si>
  <si>
    <t>TARGET_TTL_SPENDING</t>
  </si>
  <si>
    <t>E.2.4.0: 產品營收與銷量達成率</t>
  </si>
  <si>
    <t>產品營收與銷量達成率-總覽</t>
  </si>
  <si>
    <t>Revenue Volume Achievement Rate Overview</t>
  </si>
  <si>
    <t>營收認列日期</t>
  </si>
  <si>
    <t>Revenue date</t>
  </si>
  <si>
    <t>Revenue recognition date</t>
  </si>
  <si>
    <t>Revenue recognition date display in year and month</t>
  </si>
  <si>
    <t>Actual Revenue_Actual Revenue Month</t>
  </si>
  <si>
    <t>Target revenue_Target Revenue Month;Annual Plan Revenue_Annual plan Revenue Month</t>
  </si>
  <si>
    <t>Product sales, RMA, Warranty, NRE, …</t>
  </si>
  <si>
    <t>Product sales/B&amp;S revenue/RMA/Warranty
/NRE/Other income</t>
  </si>
  <si>
    <t>Amount of Revenue content</t>
  </si>
  <si>
    <t>產品營收與銷量達成率-BU表現</t>
  </si>
  <si>
    <t>Revenue Volume Achievement Rate by BU</t>
  </si>
  <si>
    <t>In qty view, node qty=converted CPU+converted RACK+MLB</t>
  </si>
  <si>
    <t>產品營收與銷量達成率-廠區表現</t>
  </si>
  <si>
    <t>Revenue Volume Achievement Rate by Site</t>
  </si>
  <si>
    <t>出貨日期</t>
  </si>
  <si>
    <t>Shipment date</t>
  </si>
  <si>
    <t>Shipment date and display in year and month</t>
  </si>
  <si>
    <t>Shipment Target_Target Shipment Month</t>
  </si>
  <si>
    <t>Annual Plan Shipment_Annual plan Shipment Month</t>
  </si>
  <si>
    <t>Target revenue includes revenue by product category and NRE</t>
  </si>
  <si>
    <t>BPM upload target revenue by end of previous month</t>
  </si>
  <si>
    <t>產品營收達成率-達標趨勢(季)</t>
  </si>
  <si>
    <t>Revenue Achievement Rate Quarterly trend</t>
  </si>
  <si>
    <t>Revenue Achievement Rate-Quarterly trend</t>
  </si>
  <si>
    <t>Product sales/B&amp;S revenue/RMA/Warranty/NRE/Other income</t>
  </si>
  <si>
    <t>Shipment from site, SO plant</t>
  </si>
  <si>
    <t>產品營收達成率-達標趨勢(月)</t>
  </si>
  <si>
    <t>Revenue Achievement Rate Monthly trend</t>
  </si>
  <si>
    <t>Revenue recognition date in year and month</t>
  </si>
  <si>
    <t>產品出貨達成率Node-達標趨勢(季)</t>
  </si>
  <si>
    <t>Volume Achievement Rate Quarterly trend Shipment Node</t>
  </si>
  <si>
    <t>Volume Achievement Rate-Quarterly trend  Shipment Node</t>
  </si>
  <si>
    <t>Data by day</t>
  </si>
  <si>
    <t>產品出貨達成率Node-達標趨勢(月)</t>
  </si>
  <si>
    <t>Volume Achievement Rate Monthly trend Shipment Node</t>
  </si>
  <si>
    <t>產品出貨達成率SC-達標趨勢(季)</t>
  </si>
  <si>
    <t>Volume Achievement Rate Quarterly trend Shipment SC</t>
  </si>
  <si>
    <t>Volume Achievement Rate-Quarterly trend  Shipment SC</t>
  </si>
  <si>
    <t>產品出貨達成率SC-達標趨勢(月)</t>
  </si>
  <si>
    <t>Volume Achievement Rate Monthly trend Shipment SC</t>
  </si>
  <si>
    <t>產品營收達成率-產品營收落差情形（產品別）</t>
  </si>
  <si>
    <t>Revenue Volume Achievement Rate Revenue gap details by product category</t>
  </si>
  <si>
    <t>Revenue achievement by product category</t>
  </si>
  <si>
    <t>Year/Quarter/Month</t>
  </si>
  <si>
    <t>Revenue recognition date in year, quarter and month</t>
  </si>
  <si>
    <t>Actual average selling price=
Actual revenue/shipment qty</t>
  </si>
  <si>
    <t>FCST average selling price=
FCST revenue/shipment qty</t>
  </si>
  <si>
    <t>產品營收達成率-產品營收落差情形（廠區）</t>
  </si>
  <si>
    <t>Revenue Volume Achievement Rate Revenue gap details by site</t>
  </si>
  <si>
    <t>Node qty achievement by site</t>
  </si>
  <si>
    <t>E.3.16.0: MFG Spending</t>
  </si>
  <si>
    <t>製造費用</t>
  </si>
  <si>
    <t>MFG Spending</t>
  </si>
  <si>
    <t>廠別</t>
  </si>
  <si>
    <t>Ex:IPT/TAO/IMX/ICZ</t>
  </si>
  <si>
    <t>MFG Spending Master_Site</t>
  </si>
  <si>
    <t>Ex:202101</t>
  </si>
  <si>
    <t>SPDG_CATEGORY</t>
  </si>
  <si>
    <t>CATEGORY1</t>
  </si>
  <si>
    <t>CATEGORY2</t>
  </si>
  <si>
    <t>製造管理費用分析</t>
  </si>
  <si>
    <t>MFG Spending Analysis</t>
  </si>
  <si>
    <t>DM_MFG_SPENDING_ANALYSIS</t>
  </si>
  <si>
    <t>Ex: TAO, IPT
需增加各site加總ALL</t>
  </si>
  <si>
    <t>依第一費用類別加總製造費用</t>
  </si>
  <si>
    <t>MFG Spending By Category</t>
  </si>
  <si>
    <t>MCU</t>
  </si>
  <si>
    <t xml:space="preserve">製造成本率=製造費用(含DL用人費用&amp;IDL用人費用&amp;一般費用&amp;固定費用)
/Revenue
</t>
  </si>
  <si>
    <t>各廠區銷貨收入</t>
  </si>
  <si>
    <t>製造費用,管理費用</t>
  </si>
  <si>
    <t>零件當月的工廠成本率</t>
  </si>
  <si>
    <t>CPP Trend</t>
  </si>
  <si>
    <t xml:space="preserve">CPP= MFG SPDG/Placement
</t>
  </si>
  <si>
    <t>一小時的工廠成本</t>
  </si>
  <si>
    <t>CPH Tread</t>
  </si>
  <si>
    <t xml:space="preserve">CPH= MFG SPDG/Earn Hour
</t>
  </si>
  <si>
    <t>MVA 差距主檔</t>
  </si>
  <si>
    <t>MVA GAP= MVA Quote-MVA SPDG</t>
  </si>
  <si>
    <t>USD</t>
  </si>
  <si>
    <t>MVA 差距分析表</t>
  </si>
  <si>
    <t>MVA GAP Analysis</t>
  </si>
  <si>
    <t>廠區銷貨收入主檔</t>
  </si>
  <si>
    <t>CPU整體產出率主檔</t>
  </si>
  <si>
    <t>CPU Monthly Efficiency Master</t>
  </si>
  <si>
    <t>Capacity Utilization</t>
  </si>
  <si>
    <t>投入/出貨達標率</t>
  </si>
  <si>
    <t>Qi.Caty@inventec.com.cn</t>
  </si>
  <si>
    <t>Chen.Yun-Hong@inventec.com</t>
  </si>
  <si>
    <t>生產日期</t>
  </si>
  <si>
    <t>Production date</t>
  </si>
  <si>
    <t>有排程及生產的日期（西元年月）</t>
  </si>
  <si>
    <t>格式 YYYY-MM</t>
  </si>
  <si>
    <t>OEE Analysis Master_Production date</t>
  </si>
  <si>
    <t>EBG各廠廠別名稱</t>
  </si>
  <si>
    <t>Ex: IPT;TAO</t>
  </si>
  <si>
    <t>OEE Analysis Master_Site</t>
  </si>
  <si>
    <t>CPU 滿載工時(h)</t>
  </si>
  <si>
    <t>CPU Full load hours</t>
  </si>
  <si>
    <t>可用總時間</t>
  </si>
  <si>
    <t>總公式：應出勤人數（臨時工+正式工）*10hrs*開線天數
1.（應出勤人數=（成制一部和物料管理三課）臨時工+正式工 的DL+ 產線借入工or－產線借出人力）
2.開線天數=(正常出勤天數+加班天數）
邏輯：
正式成制一部正式工人力： headcount Allocation系統／成制一部／當月DL TOTAＬ人力
正式物料管理三課人力： headcount Allocation系統／物料管理三課人力／當月DL TOTAＬ人力
臨時工人力：需手動KEY IN
開線天數=(正常出勤天數+加班天數）需手動KEY入
借入人力：需手動KEY IN
借出人力：需手動KEY IN</t>
  </si>
  <si>
    <t xml:space="preserve"> headcount allcation 系統： http://10.99.173.21/headcount/Default.aspx</t>
  </si>
  <si>
    <t>CPU 投入工時(h)</t>
  </si>
  <si>
    <t>CPU Input work hours</t>
  </si>
  <si>
    <t>實際投入工時</t>
  </si>
  <si>
    <t>實際投入工時= （成制一部和物料管理三課）當月臨時工+正式工DL 出勤工時+產線借入工時-產線借出工時
一.正式工出勤工時
１.月頭WORKSHOP　DOWN出上月考勤明細EXCEL表：
２.篩選　直間接（選DL)/課（選CPU一～四課　物料管理三課）
３.正式工直接人力投入工時：出勤時數＋平日加班時數＋雙休日加班時數＋國定假日加班時數
二.臨時工工時：需手動KEY IN
三.借入工時：需手動KEY IN
     借出工時：需手動KEY IN</t>
  </si>
  <si>
    <t>正式工出勤工時來源於Workshop</t>
  </si>
  <si>
    <t>CPU 產出工時(h)</t>
  </si>
  <si>
    <t>CPU Output hours</t>
  </si>
  <si>
    <t>產出工時</t>
  </si>
  <si>
    <t>每月自動報表(Efficiency_Summary)
1.表格 IPT-FG 視窗中篩選 L 欄篩選出“S2"
                                               F欄 篩選出“CPU" “OPT" “RACK" (除“FRU”外的其他）
2.表格中IPT-SA視窗中篩選  L 欄篩選出“S2"
3.IPT-FG視窗&amp;IPT-SA視窗 兩個視窗中的F欄資料加總</t>
  </si>
  <si>
    <t>CPU 實際產出(U)</t>
  </si>
  <si>
    <t>CPU Output QTY</t>
  </si>
  <si>
    <t>產出數量</t>
  </si>
  <si>
    <t>Qty數量來源: 3.5.6.3  整體報廢金額分析 (milly 每月會上傳）</t>
  </si>
  <si>
    <t>開線率</t>
  </si>
  <si>
    <t>CPU Equipment Utilization</t>
  </si>
  <si>
    <t>Equipment Utilization</t>
  </si>
  <si>
    <t>投入工時/滿載工時</t>
  </si>
  <si>
    <t>CPU Monthly Efficiency Master_CPU Input work hours;CPU Monthly Efficiency Master_CPU Full load hours</t>
  </si>
  <si>
    <t>生產效率</t>
  </si>
  <si>
    <t>CPU Production Efficiency</t>
  </si>
  <si>
    <t>Production Efficiency</t>
  </si>
  <si>
    <t>產出工時/投入工時</t>
  </si>
  <si>
    <t>CPU Monthly Efficiency Master_CPU Input work hours;CPU Monthly Efficiency Master_CPU Output hours</t>
  </si>
  <si>
    <t>整體產出率</t>
  </si>
  <si>
    <t>CPU Overall Production efficiency</t>
  </si>
  <si>
    <t>Overall Production efficiency</t>
  </si>
  <si>
    <t>開線率*生產效率</t>
  </si>
  <si>
    <t>CPU Monthly Efficiency Master_CPU Equipment Utilization;CPU Monthly Efficiency Master_CPU Production Efficiency</t>
  </si>
  <si>
    <t>整體產出率Goal</t>
  </si>
  <si>
    <t>CPU Overall Production efficiency Goal</t>
  </si>
  <si>
    <t>Overall Production efficiency Goal</t>
  </si>
  <si>
    <t>整體產出率Goal(85%）</t>
  </si>
  <si>
    <t>Goal(85%）</t>
  </si>
  <si>
    <t>工廠設備綜合效率分析主檔</t>
  </si>
  <si>
    <t>OEE Analysis Master</t>
  </si>
  <si>
    <t>li.lily@inventec.com.cn</t>
  </si>
  <si>
    <t>chen.yun-hong@inventec.com</t>
  </si>
  <si>
    <t>若有任何在報表平臺或轉換規則需注意的事項，可以在此備註</t>
  </si>
  <si>
    <t>有排程及生產的日期（西元年月日）</t>
  </si>
  <si>
    <t>格式 YYYY-MM-DD</t>
  </si>
  <si>
    <t>li.Lily@inventec.com.cn</t>
  </si>
  <si>
    <t>DPS</t>
  </si>
  <si>
    <t>Ex: TAO, IPT</t>
  </si>
  <si>
    <t>生產線別</t>
  </si>
  <si>
    <t>Production Line</t>
  </si>
  <si>
    <t>PdLine</t>
  </si>
  <si>
    <t>FIS系統內實際生產線體名稱</t>
  </si>
  <si>
    <t>Ex:
IPT: S01,S02,S03,S04,S05,S06,S08,S09,S10,S11,S12,S13,S14,S15,S17,S18,S19,S20,S21,S22,S23
TAO:</t>
  </si>
  <si>
    <t>主機板產出量</t>
  </si>
  <si>
    <t>MLB Build Volume</t>
  </si>
  <si>
    <t>FIS throughput提供</t>
  </si>
  <si>
    <t>Σ(板卡A/B面AOI產出，兩者最大的值)</t>
  </si>
  <si>
    <t>小卡產出量</t>
  </si>
  <si>
    <t>SC Build Volume</t>
  </si>
  <si>
    <t>SMT 滿載工時(h)</t>
  </si>
  <si>
    <t>SMT Full load hours</t>
  </si>
  <si>
    <t>設備可用總時間</t>
  </si>
  <si>
    <t>22小時</t>
  </si>
  <si>
    <t>SMT 可用工時(h)</t>
  </si>
  <si>
    <t>SMT Available hours</t>
  </si>
  <si>
    <t>扣除停線可用工時</t>
  </si>
  <si>
    <t>滿載工時-無需求未開線(BU)-計畫停線(RBA/國假/盤點)-疫情影響-其它影響-缺料未開線</t>
  </si>
  <si>
    <t>OEE Analysis Master_SMT Full load hours;OEE Analysis Master_Planned shutdown（upder control);OEE Analysis Master_Planned shutdown（Epidemic prevention or out of control）;OEE Analysis Master_line shutdown (Raw material shortage issue);OEE Analysis Master_Planned shutdown（upder control)</t>
  </si>
  <si>
    <t>SMT 投入工時(h)</t>
  </si>
  <si>
    <t>SMT Input work hours</t>
  </si>
  <si>
    <t>DPS 白晚班work hours+CR工時+NPI工時
單面板：Σ排產數量*標工/2</t>
  </si>
  <si>
    <t>OEE Analysis Master_Control Run hours;OEE Analysis Master_New product introduction hours</t>
  </si>
  <si>
    <t>SMT 產品產出工時(h)</t>
  </si>
  <si>
    <t>SMT MP output hours</t>
  </si>
  <si>
    <t>量產產品產出工時</t>
  </si>
  <si>
    <t>Σ（MAX(FIS throughput A/B 面AOI產出*標工）
單面板：Σ產出數量*標工/2</t>
  </si>
  <si>
    <t>無需求未開線(BU)</t>
  </si>
  <si>
    <t>None production requirement(BU)</t>
  </si>
  <si>
    <t>Non MFG BU</t>
  </si>
  <si>
    <t>BU 無需求而停線</t>
  </si>
  <si>
    <t>DPS各線排產備註</t>
  </si>
  <si>
    <t>計畫停線(RBA 國假 盤點)</t>
  </si>
  <si>
    <t>Planned shutdown（upder control)</t>
  </si>
  <si>
    <t>Non MFG Plan</t>
  </si>
  <si>
    <t>計畫停線</t>
  </si>
  <si>
    <t>疫情影響或其它影響</t>
  </si>
  <si>
    <t>Planned shutdown（Epidemic prevention or out of control）</t>
  </si>
  <si>
    <t>Non MFG OFC</t>
  </si>
  <si>
    <t>不可控停線(like : 疫情)</t>
  </si>
  <si>
    <t>換線(MFG)</t>
  </si>
  <si>
    <t>MFG Line Change</t>
  </si>
  <si>
    <t>MFG LC</t>
  </si>
  <si>
    <t>MFG責任 - 換線</t>
  </si>
  <si>
    <t>DPS各線排產機型*換線工時 之和</t>
  </si>
  <si>
    <t>保養(MFG)</t>
  </si>
  <si>
    <t>MFG Production line Maintenance</t>
  </si>
  <si>
    <t>MFG PM</t>
  </si>
  <si>
    <t>MFG責任 - 保養</t>
  </si>
  <si>
    <t>排單損耗</t>
  </si>
  <si>
    <t>MFG Production scheduling loss(Production plan Control)</t>
  </si>
  <si>
    <t>MFG PC</t>
  </si>
  <si>
    <t>MFG責任 - DPS PC 工單排程損失</t>
  </si>
  <si>
    <t>公式：可用工時-投入工時-保养工时</t>
  </si>
  <si>
    <t>OEE Analysis Master_SMT Available hours;OEE Analysis Master_SMT Input work hours;OEE Analysis Master_MFG Line Change;OEE Analysis Master_MFG Production line Maintenance</t>
  </si>
  <si>
    <t>缺料未開線(SCM)</t>
  </si>
  <si>
    <t>line shutdown (Raw material shortage issue)</t>
  </si>
  <si>
    <t>Non MFG SCM</t>
  </si>
  <si>
    <t>缺料造成停線</t>
  </si>
  <si>
    <t>材料異常(SCM SQE)</t>
  </si>
  <si>
    <t>line shutdown (Raw material quality issue)</t>
  </si>
  <si>
    <t>Non MFG SQE</t>
  </si>
  <si>
    <t>缺料/材料異常而停線</t>
  </si>
  <si>
    <t>Σ（產線異常DOWN TIME 中CR異常工時）</t>
  </si>
  <si>
    <t>產線異常DOWN TIME錄入系統</t>
  </si>
  <si>
    <t>生產損耗(MFG)</t>
  </si>
  <si>
    <t>MFG production time lost</t>
  </si>
  <si>
    <t>MFG Lost</t>
  </si>
  <si>
    <t>MFG責任 - 生產損耗</t>
  </si>
  <si>
    <t>(投入工時-換線工時)*(1-生產效率)
扣除材料異常(SCM/SQE)</t>
  </si>
  <si>
    <t>OEE Analysis Master_SMT Input work hours;OEE Analysis Master_MFG Line Change;OEE Analysis Master_SMT Production Efficiency</t>
  </si>
  <si>
    <t>CR工時</t>
  </si>
  <si>
    <t>Control Run hours</t>
  </si>
  <si>
    <t>CR hours</t>
  </si>
  <si>
    <t>CR排單工時</t>
  </si>
  <si>
    <t>DPS各線排產備註（CR工時+首次生產排單工時）</t>
  </si>
  <si>
    <t>NPI 工時</t>
  </si>
  <si>
    <t>New product introduction hours</t>
  </si>
  <si>
    <t>NPI hours</t>
  </si>
  <si>
    <t>試產排單工時</t>
  </si>
  <si>
    <t>設備稼動率</t>
  </si>
  <si>
    <t>SMT Equipment Utilization</t>
  </si>
  <si>
    <t>設備開動情況</t>
  </si>
  <si>
    <t>可用工時/滿載工時</t>
  </si>
  <si>
    <t>OEE Analysis Master_SMT Available hours;OEE Analysis Master_SMT Full load hours</t>
  </si>
  <si>
    <t>設備利用率</t>
  </si>
  <si>
    <t>SMT Equipment Availability</t>
  </si>
  <si>
    <t>Equipment Availability</t>
  </si>
  <si>
    <t>設備開動情況下設備投入生產時間</t>
  </si>
  <si>
    <t>（投入工時-換線時間）/ 可用工時</t>
  </si>
  <si>
    <t>OEE Analysis Master_SMT Available hours;OEE Analysis Master_SMT Input work hours;OEE Analysis Master_MFG Line Change</t>
  </si>
  <si>
    <t>SMT Production Efficiency</t>
  </si>
  <si>
    <t>（量產產品產出工時+CR产出工時+NPI产出工時）/（投入工時-換線時間）
注：产出工时=产出数量*CT</t>
  </si>
  <si>
    <t>OEE Analysis Master_SMT MP output hours;OEE Analysis Master_Control Run hours;OEE Analysis Master_New product introduction hours;OEE Analysis Master_MFG Line Change</t>
  </si>
  <si>
    <t>OEE</t>
  </si>
  <si>
    <t>衡量工廠設備利用及效率綜合指標</t>
  </si>
  <si>
    <t>設備利用率*生產效率</t>
  </si>
  <si>
    <t>OEE Analysis Master_SMT Equipment Availability;OEE Analysis Master_SMT Production Efficiency</t>
  </si>
  <si>
    <t>工廠設備綜合效率分析目標主檔</t>
  </si>
  <si>
    <t>OEE Target Master</t>
  </si>
  <si>
    <t>設備利用率目標</t>
  </si>
  <si>
    <t>SMT Equipment  Availability Goal</t>
  </si>
  <si>
    <t>上傳檔案</t>
  </si>
  <si>
    <t>生產效率目標</t>
  </si>
  <si>
    <t>SMT Production Efficiency Goal</t>
  </si>
  <si>
    <t>OEE Goal目標</t>
  </si>
  <si>
    <t>Overall Equipment Effectiveness Goal</t>
  </si>
  <si>
    <t>OEE Goal</t>
  </si>
  <si>
    <t>工廠設備綜合效率分析換線工時主檔</t>
  </si>
  <si>
    <t>Line change hour Master</t>
  </si>
  <si>
    <t>OEE Analysis Master_Production Line</t>
  </si>
  <si>
    <t>主機板換線標準時間</t>
  </si>
  <si>
    <t>MLB line change time</t>
  </si>
  <si>
    <t>LC time MLB</t>
  </si>
  <si>
    <t>各線主機板換線標準時間</t>
  </si>
  <si>
    <t>參考本檔案line change time mapping</t>
  </si>
  <si>
    <t>小卡換線標準時間</t>
  </si>
  <si>
    <t>SC line change time</t>
  </si>
  <si>
    <t>LC time SC</t>
  </si>
  <si>
    <t>各線小卡換線標準時間</t>
  </si>
  <si>
    <t>E.3.17.0:製造效率分析</t>
  </si>
  <si>
    <t>CPU整體產出率</t>
  </si>
  <si>
    <t>CPU Monthly Efficiency</t>
  </si>
  <si>
    <t>每月自動報表(Efficiency_Summary)
1.表格 IPT-FG 視窗中篩選 L 欄篩選出“S2"
                                        F欄 篩選出“CPU" “OPT" “RACK" (除“FRU”外的其他）
2.表格中IPT-SA視窗中篩選  L 欄篩選出“S2"
3.IPT-FG視窗&amp;IPT-SA視窗 兩個視窗中的F欄資料加總</t>
  </si>
  <si>
    <t>CPU Monthly Efficiency_CPU Input work hours;CPU Monthly Efficiency_CPU Full load hours</t>
  </si>
  <si>
    <t>CPU Monthly Efficiency_CPU Input work hours;CPU Monthly Efficiency_CPU Output hours</t>
  </si>
  <si>
    <t>CPU Monthly Efficiency_CPU Equipment Utilization;CPU Monthly Efficiency_CPU Production Efficiency</t>
  </si>
  <si>
    <t>E.3.17.0: 製造效率分析</t>
  </si>
  <si>
    <t>工廠設備綜合效率</t>
  </si>
  <si>
    <t>Overall Equipment Effectiveness</t>
  </si>
  <si>
    <t>監控設備利用率
衡量企業生產效率</t>
  </si>
  <si>
    <t>取所有BU 資料, 且取客戶滿意度指標大類非"Others"</t>
  </si>
  <si>
    <t>未來可能會新增或刪除維度，報表依變更後維度顯示</t>
  </si>
  <si>
    <t>Ex:
IPT: all
TAO:</t>
  </si>
  <si>
    <t>22小時/天</t>
  </si>
  <si>
    <t>Equipment  Availability Goal</t>
  </si>
  <si>
    <t>Production Efficiency Goal</t>
  </si>
  <si>
    <t>OEE目標</t>
  </si>
  <si>
    <t>Line return 主檔</t>
  </si>
  <si>
    <t>Line Return Master</t>
  </si>
  <si>
    <t>E.3.7.0::</t>
  </si>
  <si>
    <t>chen.sb@inventec.com</t>
  </si>
  <si>
    <t>專案名稱</t>
  </si>
  <si>
    <t>客戶專案名稱</t>
  </si>
  <si>
    <t>Customer Project Name</t>
  </si>
  <si>
    <t>退貨編號</t>
  </si>
  <si>
    <t>RMA No</t>
  </si>
  <si>
    <t>RMA No, RMA #</t>
  </si>
  <si>
    <t>退貨數量</t>
  </si>
  <si>
    <t>Return Quantity</t>
  </si>
  <si>
    <t>料號</t>
  </si>
  <si>
    <t>IEC Part Number</t>
  </si>
  <si>
    <t>收到退貨日期</t>
  </si>
  <si>
    <t>Receive Product date</t>
  </si>
  <si>
    <t>LR維修完成日期</t>
  </si>
  <si>
    <t>LR Packing Date</t>
  </si>
  <si>
    <t>產品類別</t>
  </si>
  <si>
    <t>Product Type</t>
  </si>
  <si>
    <t>產品世代</t>
  </si>
  <si>
    <t>Product Generation</t>
  </si>
  <si>
    <t>產品系列</t>
  </si>
  <si>
    <t>Product Family</t>
  </si>
  <si>
    <t>責任歸屬</t>
  </si>
  <si>
    <t>LR Liability</t>
  </si>
  <si>
    <t>Liability</t>
  </si>
  <si>
    <t>客戶名稱</t>
  </si>
  <si>
    <t>Customer Name</t>
  </si>
  <si>
    <t>Customer</t>
  </si>
  <si>
    <t>Customer_Customer Name-SAP</t>
  </si>
  <si>
    <t>維修方式</t>
  </si>
  <si>
    <t>LR Repair Action</t>
  </si>
  <si>
    <t>Repair Action</t>
  </si>
  <si>
    <t>使用cause code來mapping</t>
  </si>
  <si>
    <t>退貨廠區</t>
  </si>
  <si>
    <t>Site Cause</t>
  </si>
  <si>
    <t>return site</t>
  </si>
  <si>
    <t>L6生產廠區</t>
  </si>
  <si>
    <t>Build Site</t>
  </si>
  <si>
    <t>site</t>
  </si>
  <si>
    <t>月生產數量</t>
  </si>
  <si>
    <t>MFG Quantity By Month</t>
  </si>
  <si>
    <t>CUSTOMER_PROJECT_NAME</t>
  </si>
  <si>
    <t>PRODUCT_TYPE</t>
  </si>
  <si>
    <t>PRODUCT_GENERATION</t>
  </si>
  <si>
    <t>PRODUCT_FAMILY</t>
  </si>
  <si>
    <t>生產數量</t>
  </si>
  <si>
    <t>MFG Quantity</t>
  </si>
  <si>
    <t>生產月份</t>
  </si>
  <si>
    <t>Production Month</t>
  </si>
  <si>
    <t>LR維修完成日期當月的月份</t>
  </si>
  <si>
    <t>3.3.2 : Line/Field Return</t>
  </si>
  <si>
    <t>Line Return MD</t>
  </si>
  <si>
    <t>E.3.7.0:</t>
  </si>
  <si>
    <t>CUSTOMER_NAME</t>
  </si>
  <si>
    <t>Customer Project</t>
  </si>
  <si>
    <t>退貨月份</t>
  </si>
  <si>
    <t>Request RMA Date By Month</t>
  </si>
  <si>
    <t>Line Return Master_Receive Product date</t>
  </si>
  <si>
    <t>『收到退貨日』當月的生產總數（EOLI shipping Q’ty)按料號分</t>
  </si>
  <si>
    <t>MFG Quantity By Month_MFG Quantity</t>
  </si>
  <si>
    <t>Return Quantity By Month</t>
  </si>
  <si>
    <t>Line Return Master_Return Quantity</t>
  </si>
  <si>
    <t>Line Return 退貨原因分析</t>
  </si>
  <si>
    <t>Line Return Cause Analysis</t>
  </si>
  <si>
    <t>提出退貨申請日期</t>
  </si>
  <si>
    <t>Request RMA Date</t>
  </si>
  <si>
    <t>Received Product Date</t>
  </si>
  <si>
    <t>Line Return Master_LR Packing Date</t>
  </si>
  <si>
    <t>EX: VID/CID/CND</t>
  </si>
  <si>
    <t>LR Repair Action 依照報表列出的類別Grouping, ex Bent Pin, MFG, Broken Part</t>
  </si>
  <si>
    <t>L10廠區
Lenovo Shenzen, IPT IEC, TAO IEC, ...</t>
  </si>
  <si>
    <t>EX, IPT, TAO,IMX</t>
  </si>
  <si>
    <t>專案</t>
  </si>
  <si>
    <t>PDM系統與專案相關的資訊</t>
  </si>
  <si>
    <t>lee.alexml@inventec.com</t>
  </si>
  <si>
    <t>INT_PROJECT</t>
  </si>
  <si>
    <t>專案代碼</t>
  </si>
  <si>
    <t>Project Code</t>
  </si>
  <si>
    <t>透過申請WBS_Code，PDM 產生專案之後，PDM 系統產生 Project_Code 流水號</t>
  </si>
  <si>
    <t>PROJECT_CODE</t>
  </si>
  <si>
    <t>專案名稱(內部)</t>
  </si>
  <si>
    <t>透過申請WBS_Code，由 PM 命名</t>
  </si>
  <si>
    <t>DL360 G10.5, DL360 G9...</t>
  </si>
  <si>
    <t xml:space="preserve">料號群組 </t>
  </si>
  <si>
    <t>Material Group</t>
  </si>
  <si>
    <t>物料群組，使用於SAP，用於計算收入</t>
  </si>
  <si>
    <t>Assembly 以上：
第一、二碼是'F-'、第三碼以後是'Project_Name'取前七碼，若名稱重複，尾碼會依數字序號往下編(今2021年七月之後)
第一、二碼是'F-'&amp;'Customer_Name'(今2021年七月以前)
Raw Material ：
第一、二碼是'R-'
Forecast 篩選準則，請參考Material Group 頁籤</t>
  </si>
  <si>
    <t>R-METAL; R-RESITOR;F-HUFFLEP...</t>
  </si>
  <si>
    <t xml:space="preserve">8/30
1. SAP 的 Material Group 是否全部來自 PDM 定義，須確認SAP 是否有存其他的 Material Group -&gt; Abe 確定不會
2. Material Group 與 Project 對應方式待確認(IBM 參考Abe excel)
3. IECPN 確定可對應到 Material Group(之後中介檔再討論)
4. Forecast 篩選準則(待與Miles, Peggy 確認)
9/13
已回覆
</t>
  </si>
  <si>
    <t>MATERIAL_GROUP</t>
  </si>
  <si>
    <t>專案名稱(外部)</t>
  </si>
  <si>
    <t>客戶提供標案的時候，客戶會提供Customer_Project_Name，透過申請WBS_Code，由PM 填寫</t>
  </si>
  <si>
    <t>客戶提供標案的時候，客戶會提供Product_Family，透過申請WBS_Code，由PM 填寫(BU1 為必填欄位，BU2,5,6 為選填)</t>
  </si>
  <si>
    <t>DL360, DL360P...</t>
  </si>
  <si>
    <t>客戶提供標案的時候，客戶會提供Product_Generation，透過申請WBS_Code，由PM 填寫(BU1 為必填欄位，BU2,5,6 為選填)</t>
  </si>
  <si>
    <t>G10...</t>
  </si>
  <si>
    <t>用料等級</t>
  </si>
  <si>
    <t>Material Type</t>
  </si>
  <si>
    <t>Automotive, DESKTOP, NETWORKING, SERVER</t>
  </si>
  <si>
    <t>9/2 結論：
PDM 現在的Product Type 改成用料等級，
PDM 欄位調整： BG, BU, LOB, Category, 用料等級, Product Type(RFQ_Master)
Product Type 需新增 HPC、BU2 Pcle... 之後不會有</t>
  </si>
  <si>
    <t>MATERIAL_TYPE</t>
  </si>
  <si>
    <t>產品類型</t>
  </si>
  <si>
    <t>與 RFQ_Master 定義的Product Type 相同</t>
  </si>
  <si>
    <t>Automotive, DESKTOP, NETWORKING, SERVER, STORAGE, Software, Workstation</t>
  </si>
  <si>
    <t>WBS Code</t>
  </si>
  <si>
    <t>透過申請WBS_Code，WBS Web 產生WBS_Code</t>
  </si>
  <si>
    <t>WBS_CODE</t>
  </si>
  <si>
    <t>專案階段</t>
  </si>
  <si>
    <t>Project Stage</t>
  </si>
  <si>
    <t>專案目前屬於的stage名稱</t>
  </si>
  <si>
    <t xml:space="preserve">透過申請WBS_Code，PDM 先預設產生Planning，PM 會再上PDM 更改, EVT, DVT, MP
</t>
  </si>
  <si>
    <t>EVT, DVT, MP...</t>
  </si>
  <si>
    <t>PROJECT_STAGE</t>
  </si>
  <si>
    <t>Material Attribute</t>
  </si>
  <si>
    <t>共用料號屬性</t>
  </si>
  <si>
    <t>CE</t>
  </si>
  <si>
    <t>liou.alan@inventec.com</t>
  </si>
  <si>
    <t>6開頭的料號
1395A2815501, 1597T0747001, 1395T2551924...</t>
  </si>
  <si>
    <t>料號描述</t>
  </si>
  <si>
    <t>Material Description</t>
  </si>
  <si>
    <t>系統根據class/material_code 自動產生
Assembly 以上：
第一、二碼是'F-'、第三碼以後是'Project_Name'取前七碼，若名稱重複，尾碼會依數字序號往下編(今2021年七月之後)
第一、二碼是'F-'&amp;'Customer_Name'(今2021年七月以前)
Raw Material ：
第一、二碼是'R-'
Forecast 篩選準則(待與Miles, Peggy 確認)</t>
  </si>
  <si>
    <t xml:space="preserve">8/26:
須與SAP 確認定義
僅 F 開頭與專案有關
8/26:
須確認Forecast 需要的料號(是否只有成品階，如果不是可能需要再看對應方式)，再與Abe 確認 料號和物料群組的對應方式，或是對應出project 的方式
Peggy, Miles, Becky, Abe, 如果是WBS Code/Project/Part相關, PDM請找Nydia Hsieh/Frank Hsieh
8/30
1. SAP 的 Material Group 是否全部來自 PDM 定義，須確認SAP 是否有存其他的 Material Group
2. Material Group 與 Project 對應方式待確認(IBM 參考Abe excel)
3. IECPN 確定可對應到 Material Group(之後中介檔再討論)
4. Forecast 篩選準則(待與Miles, Peggy 確認)
</t>
  </si>
  <si>
    <t>Class Code</t>
  </si>
  <si>
    <t>料號分類</t>
  </si>
  <si>
    <t>PDM中IEC PN之Class Code值</t>
  </si>
  <si>
    <t>6Y17B1510401, Class code: 6017 &amp; WCxxxxxxxx, Class cod: WC</t>
  </si>
  <si>
    <t xml:space="preserve">Raw三大件 </t>
  </si>
  <si>
    <t>Raw Type</t>
  </si>
  <si>
    <t>電子零件-三大件</t>
  </si>
  <si>
    <t>取產品分類RAW料號前四碼得到資料:CPU、Memory、HDD，成品則是空值</t>
  </si>
  <si>
    <t>CPU;Memory; HDD; NULL;</t>
  </si>
  <si>
    <t>6_25% = CPU, 6_22% = HDD, 6_21% = DIMM, 其它  NULL</t>
  </si>
  <si>
    <t>組件類別</t>
  </si>
  <si>
    <t>Commodity</t>
  </si>
  <si>
    <t>Material code</t>
  </si>
  <si>
    <t>PDM 上的 material code</t>
  </si>
  <si>
    <t>CDROM;POWERBD;TRANFMR;FDD..</t>
  </si>
  <si>
    <t>COMMODITY</t>
  </si>
  <si>
    <t>零件主分類</t>
  </si>
  <si>
    <t>Part Category</t>
  </si>
  <si>
    <t>BOX/SRD/F/P HEADER/JUMPER</t>
  </si>
  <si>
    <t>客戶料號</t>
  </si>
  <si>
    <t>Customer Part Number</t>
  </si>
  <si>
    <t>RD 按客戶資料建立客戶料號, 應由 BU EPM 決定.</t>
  </si>
  <si>
    <t>EPM</t>
  </si>
  <si>
    <t>專案RND Multiple source</t>
  </si>
  <si>
    <t>Project RND Multiple source</t>
  </si>
  <si>
    <t>INT_PROJECT_MULTIPLE_SOURCE</t>
  </si>
  <si>
    <t>事業代碼</t>
  </si>
  <si>
    <t>PROJECT BU</t>
  </si>
  <si>
    <t>事業代碼，分成BU1, BU2, BU5, BU6</t>
  </si>
  <si>
    <t>BU1,BU2,BU5,BU6</t>
  </si>
  <si>
    <t>EVT, DVT, MP</t>
  </si>
  <si>
    <t>專案 Multiple Source Rate</t>
  </si>
  <si>
    <t>Project Multiple Source Rate</t>
  </si>
  <si>
    <t xml:space="preserve">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t>
  </si>
  <si>
    <t>* 目前RA Report上的PCA Multiple source rate =Multiple/(Single+Multiple+Sole), 
Project Multiple source rate 有含sole, 及不含sole兩種, 與PM業務規則不同
*  PM 會將機構件single轉sole  , 但採購仍維持機構件為single, 系統上目前沒有single轉sole的機制，需要設計一個機制讓採購與PM的計算一致</t>
  </si>
  <si>
    <t>客戶Multiple Source Rate目標</t>
  </si>
  <si>
    <t>Customer Multiple Source Rate Goal</t>
  </si>
  <si>
    <t>Customer Goal</t>
  </si>
  <si>
    <t>客戶訂定之multiple source Rate目標</t>
  </si>
  <si>
    <t>如果MSR的定義是以專案等級, 則取專案的目標, 若是以客戶等級為目標, 則取客戶的MSR目標, 若不在上述的定義內, 則取用 EBG 值為目標 (EBG = BU = 90%); 所有的定義都是從 RA web 修改和取用.</t>
  </si>
  <si>
    <t>從 RA web 維護</t>
  </si>
  <si>
    <t>Customer Name-SAP</t>
  </si>
  <si>
    <t>INT_PART_SCM_PROPERTY</t>
  </si>
  <si>
    <t>PCA RND屬性</t>
  </si>
  <si>
    <t>PCA RND Property</t>
  </si>
  <si>
    <t>PCA</t>
  </si>
  <si>
    <t>料號代碼</t>
  </si>
  <si>
    <t>Material，共12碼</t>
  </si>
  <si>
    <t xml:space="preserve">1395A2815501, 1597T0747001, 1395T2551924...  </t>
  </si>
  <si>
    <t>PCA 階段</t>
  </si>
  <si>
    <t>PCA Stage</t>
  </si>
  <si>
    <t>分為EVT, DVT, MP ，且PCA 階段不須與專案階段掛勾
取Assembly stage : RD=EVT, PRD=DVT, MP=PVT</t>
  </si>
  <si>
    <t>PCA Multiple Source Rate</t>
  </si>
  <si>
    <t>Multiple Source Rate(by PCA)</t>
  </si>
  <si>
    <t>PCA層次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不考慮Power合併板子計算</t>
  </si>
  <si>
    <t>PCA Hold狀態</t>
  </si>
  <si>
    <t>PCA Hold Status</t>
  </si>
  <si>
    <t>PCA Hold 狀態</t>
  </si>
  <si>
    <t>Include Hold: 含不量產PCA
Exclude Hold: 排除不量產PCA</t>
  </si>
  <si>
    <t>Include Hold,Exclude Hold</t>
  </si>
  <si>
    <t>客戶主檔</t>
  </si>
  <si>
    <t>chen.joycefw@inventec.com</t>
  </si>
  <si>
    <t>客戶代號</t>
  </si>
  <si>
    <t>Customer Code</t>
  </si>
  <si>
    <t>CC</t>
  </si>
  <si>
    <t>客戶代號, SAP 的使用代號</t>
  </si>
  <si>
    <t>客戶代號, ex. '01'; '9H'</t>
  </si>
  <si>
    <t>客戶名稱-PDM</t>
  </si>
  <si>
    <t>Customer Name-PDM</t>
  </si>
  <si>
    <t>PDM的客戶名稱, 按客戶保密情況設定保密代號</t>
  </si>
  <si>
    <t>PDM的客戶名稱, ex. HP; F1</t>
  </si>
  <si>
    <t>客戶名稱-SAP</t>
  </si>
  <si>
    <t>SAP的客戶名稱</t>
  </si>
  <si>
    <t>SAP的客戶名稱, ex. HPE; F1</t>
  </si>
  <si>
    <t>PDM上的定義BU</t>
  </si>
  <si>
    <t>PDM上的定義預設BU</t>
  </si>
  <si>
    <t>客戶滿意度</t>
  </si>
  <si>
    <t>Customer Satisfaction</t>
  </si>
  <si>
    <t>E.2.6.0:</t>
  </si>
  <si>
    <t>tseng.sammy@inventec.com</t>
  </si>
  <si>
    <t>客戶名稱, ex. 'HPE'; 'A1', 'S1', 'F1'</t>
  </si>
  <si>
    <t>HP; A1, S1, F1</t>
  </si>
  <si>
    <t>客戶滿意度指標大類</t>
  </si>
  <si>
    <t>Satisfaction Main Indicator</t>
  </si>
  <si>
    <t xml:space="preserve">目前維度大類有Cost、Supply、Quality、Engineering、Service，Others </t>
  </si>
  <si>
    <t>客戶滿意度指標細項</t>
  </si>
  <si>
    <t>Satisfaction Indicator</t>
  </si>
  <si>
    <t>Cost、Business、Supply、Quality(L6)、Quality(L12)、Quality、Production and Product quality、Engineering、COS 、Service、After service operation、Material、Project developing and schedule support、PLaTO、Operation  未來可能會新增或刪除維度，報表依變更後維度顯示</t>
  </si>
  <si>
    <t>客戶滿意度分數</t>
  </si>
  <si>
    <t>Satisfaction Score</t>
  </si>
  <si>
    <t>客戶對Inventec的滿意度評分</t>
  </si>
  <si>
    <t>維度大類對應分數規則：
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t>
  </si>
  <si>
    <t xml:space="preserve">同一大維度下若有多筆小維度的計算,目前報表設計只能算平均，建議未來也維持平均的計算方式 </t>
  </si>
  <si>
    <t>客戶滿意度排名</t>
  </si>
  <si>
    <t>Satisfaction Ranking</t>
  </si>
  <si>
    <t>Inventec 與客戶的其他廠商比較之滿意度排名</t>
  </si>
  <si>
    <t>1, 2, 3…,可能為空值</t>
  </si>
  <si>
    <t>QBR路徑</t>
  </si>
  <si>
    <t>QBR URL</t>
  </si>
  <si>
    <t>QBR報告放置路徑</t>
  </si>
  <si>
    <t>URL</t>
  </si>
  <si>
    <t>滿意度評量季度</t>
  </si>
  <si>
    <t>Satisfaction Quarter</t>
  </si>
  <si>
    <t>評量滿意度的季度</t>
  </si>
  <si>
    <t>以季呈現，例如:2021Q1, 2021Q2, 2021H1</t>
  </si>
  <si>
    <t>滿意度資料日期</t>
  </si>
  <si>
    <t>Satisfaction Date</t>
  </si>
  <si>
    <t>評量滿意度的資料日期</t>
  </si>
  <si>
    <t>例如: 2021/01/10</t>
  </si>
  <si>
    <t>E.2.6.0:管理客戶滿意度</t>
  </si>
  <si>
    <t>重要項目客戶滿意度分數</t>
  </si>
  <si>
    <t>Customer Satisfaction Score by Main Indicator</t>
  </si>
  <si>
    <t>呈現重要項目分數供高階管理者快速掌握重點客戶滿意度狀況</t>
  </si>
  <si>
    <t>取BU1, BU2, BU5 資料, 且取客戶滿意度指標大類非"Others"</t>
  </si>
  <si>
    <t>DM_CUSTOMER_SATISFACTION_SCORE_BY_MAIN_INDICATOR</t>
  </si>
  <si>
    <t>客戶代碼</t>
  </si>
  <si>
    <t>客戶代號, ex. 'HP'; 'A1', 'S1', 'F1'</t>
  </si>
  <si>
    <t xml:space="preserve">Cost、Supply、Quality、Engineering、Service、Others </t>
  </si>
  <si>
    <t>客戶對inventec的滿意度評分</t>
  </si>
  <si>
    <t>客戶QBR評分項目</t>
  </si>
  <si>
    <t>QBR Performance Trend</t>
  </si>
  <si>
    <t>客戶QBR評分與排名，並檢視細項分數歷史變化</t>
  </si>
  <si>
    <t>取BU1, BU2, BU5 資料</t>
  </si>
  <si>
    <t>DM_QBR_PERFORMANCE_TREND</t>
  </si>
  <si>
    <t>1, 2, 3..可能為空值</t>
  </si>
  <si>
    <t>E.3.5.3.1: DOI管理</t>
  </si>
  <si>
    <t>DOI管理</t>
  </si>
  <si>
    <t>DOI Overview</t>
  </si>
  <si>
    <t>lee.belle@inventec.com</t>
  </si>
  <si>
    <t>sun.yvon@inventec.com.cn</t>
  </si>
  <si>
    <t>DM_PRODUCT_LIFE_CYCLE_FORECAST</t>
  </si>
  <si>
    <t>DOI趨勢</t>
  </si>
  <si>
    <t>EBG, NBG</t>
  </si>
  <si>
    <t>EBG,NBG</t>
  </si>
  <si>
    <t>LOB_ID</t>
  </si>
  <si>
    <t>BU1, BU2,</t>
  </si>
  <si>
    <t>BU1,BU2,BU5,BU6,NIDC,AME,5G</t>
  </si>
  <si>
    <t>BU_CODE</t>
  </si>
  <si>
    <t>Customer code?</t>
  </si>
  <si>
    <t>HPE.A1.S1.F1.Twitter.EMC.CMC.Alibaba.Amazon.FCCL.Kostal.WW channel</t>
  </si>
  <si>
    <t>Site Name</t>
  </si>
  <si>
    <t>IMX,ICZ,SQT,IPT,TAO</t>
  </si>
  <si>
    <t>日期區間</t>
  </si>
  <si>
    <t>Date Range</t>
  </si>
  <si>
    <t>Day, Week, Month</t>
  </si>
  <si>
    <t>日</t>
  </si>
  <si>
    <t>周</t>
  </si>
  <si>
    <t>Week</t>
  </si>
  <si>
    <t>月</t>
  </si>
  <si>
    <t>幣別</t>
  </si>
  <si>
    <t>NTD,USD</t>
  </si>
  <si>
    <t>台幣</t>
  </si>
  <si>
    <t>NTD</t>
  </si>
  <si>
    <t>美金</t>
  </si>
  <si>
    <t>整體庫存金額</t>
  </si>
  <si>
    <t>Overall Inventory Amount</t>
  </si>
  <si>
    <t>營收</t>
  </si>
  <si>
    <t>Revenue</t>
  </si>
  <si>
    <t>當日累計營收</t>
  </si>
  <si>
    <t>DOI(實際)</t>
  </si>
  <si>
    <t>DOI(Acutal)</t>
  </si>
  <si>
    <t>實際庫存/目標營收*30</t>
  </si>
  <si>
    <t>DOI(目標)</t>
  </si>
  <si>
    <t>DOI(Goal)</t>
  </si>
  <si>
    <t>目標庫存/目標營收*30</t>
  </si>
  <si>
    <t>DOI(天數)</t>
  </si>
  <si>
    <t>DOI(Days)</t>
  </si>
  <si>
    <t>目標庫存</t>
  </si>
  <si>
    <t>Inventory Goal</t>
  </si>
  <si>
    <t>.</t>
  </si>
  <si>
    <t>E.3.5.3.1-4: BU每日DOI</t>
  </si>
  <si>
    <t>BU每日DOI</t>
  </si>
  <si>
    <t>Daily DOI - by BU</t>
  </si>
  <si>
    <t>DM_FORECAST_AND_ACTUAL_SHIPMENT_ANALYSIS</t>
  </si>
  <si>
    <t>當月累計營收</t>
  </si>
  <si>
    <t>庫存目標</t>
  </si>
  <si>
    <t>E.3.5.3.1-5: 可控庫存DOI趨勢</t>
  </si>
  <si>
    <t>可控庫存DOI趨勢</t>
  </si>
  <si>
    <t>Controllable DOI Trend</t>
  </si>
  <si>
    <t>DM_FORECAST_ATTAINMENT_RATE_MANAGEMENT</t>
  </si>
  <si>
    <t>可控庫存金額</t>
  </si>
  <si>
    <t>Controllable Stock Amount</t>
  </si>
  <si>
    <t>可控訂單金額</t>
  </si>
  <si>
    <t>Controllable Supply Amount</t>
  </si>
  <si>
    <t>E.3.5.3.1-8: BU可控庫存DOI</t>
  </si>
  <si>
    <t>BU可控庫存DOI</t>
  </si>
  <si>
    <t>Daily Controllable DOI - by BU</t>
  </si>
  <si>
    <t>DM_FORECAST_ATTAINMENT_RATE_DETAIL</t>
  </si>
  <si>
    <t>每日庫存總覽</t>
  </si>
  <si>
    <t>Daily Inventory Management</t>
  </si>
  <si>
    <t>是否含FRU庫存?</t>
  </si>
  <si>
    <t>預設不含FRU庫存</t>
  </si>
  <si>
    <t>預設EBG, NBG直接濾除</t>
  </si>
  <si>
    <t>材料大類</t>
  </si>
  <si>
    <t>Stype</t>
  </si>
  <si>
    <t>成品、半成品、原材</t>
  </si>
  <si>
    <t>FG, WIP, RAW</t>
  </si>
  <si>
    <t>庫齡區間</t>
  </si>
  <si>
    <t>Aging Bucket</t>
  </si>
  <si>
    <t>依材料庫齡分類材料</t>
  </si>
  <si>
    <t>&lt;180days, 180 - 360days, &gt;360days</t>
  </si>
  <si>
    <t>Last Move Date</t>
  </si>
  <si>
    <t>SCM Inventory Action Log</t>
  </si>
  <si>
    <t>各廠區依庫齡分布之庫存%</t>
  </si>
  <si>
    <t>各廠區每日庫存庫齡總覽_原材料</t>
  </si>
  <si>
    <t>A1.S1.F1</t>
  </si>
  <si>
    <t>依material code分類</t>
  </si>
  <si>
    <t>依material code分類:6*42,6*25,6*21,6*22,6*70,6*19,6*17,6*50,6*12,1597,6*60,6*72,1395,6*46,6*26,6*43,6*61,6*10,6*31,6*14</t>
  </si>
  <si>
    <t>PDM</t>
  </si>
  <si>
    <t>材料分類</t>
  </si>
  <si>
    <t>High value type</t>
  </si>
  <si>
    <t>依材料分類</t>
  </si>
  <si>
    <t>分6類:B-PCA,CPU,DIMM,HDD,SSD,Others</t>
  </si>
  <si>
    <t>依材料屬性分6類:B-PCA,CPU,DIMM,HDD,SSD,Others</t>
  </si>
  <si>
    <t>分3個區間: &lt;180days, 180 - 360days, &gt;360days</t>
  </si>
  <si>
    <t>各廠區每日庫存庫齡總覽_半成品與成品</t>
  </si>
  <si>
    <t>Daily Inventory Aging by Site_WIP&amp;FG</t>
  </si>
  <si>
    <t>各廠區每日庫存庫齡總覽_HUB</t>
  </si>
  <si>
    <t>Daily Inventory Aging by Site_HUB</t>
  </si>
  <si>
    <t>分6個區間: &lt;=30days, 31-60days,61-90days,91-179days,180-360days, &gt;360days</t>
  </si>
  <si>
    <t>庫存處理周誌</t>
  </si>
  <si>
    <t>Inventory Action Log</t>
  </si>
  <si>
    <t>M to M inventory/revenue comparison</t>
  </si>
  <si>
    <t>供應商預測計劃</t>
  </si>
  <si>
    <t>Supplier Forecast plan</t>
  </si>
  <si>
    <t xml:space="preserve">給供應商, 預測計劃: 包括開PO未收, 需求(供應商預測計劃) </t>
  </si>
  <si>
    <t>SAP:  前段: B2B</t>
  </si>
  <si>
    <t>tsou.kelly@inventec.com</t>
  </si>
  <si>
    <t>Liu.Ezio@inventec.com</t>
  </si>
  <si>
    <t>供應商預測計劃 週別</t>
  </si>
  <si>
    <t>Forecast plan ID</t>
  </si>
  <si>
    <t>廠區代碼</t>
  </si>
  <si>
    <t>Plant Code</t>
  </si>
  <si>
    <t>CP70; CP71; CP72; CZ01; TP05; UM01; UP05; ..</t>
  </si>
  <si>
    <t>事業單位,  4個混用型的plant(CP72, TP05, UM03, CPC2), 用需求預測 allocation, 或consumption ratio 指定 BU
- CP72 ,  TP05 有PCBA,  比較複雜,  才會有common parts 拆分的問題.   UM03 , CPC2 是 L10 廠, 材料是專用, 客制料,  應該不需要拆分.</t>
  </si>
  <si>
    <t>BU1; BU2..</t>
  </si>
  <si>
    <t>MATERIAL</t>
  </si>
  <si>
    <t>Class code</t>
  </si>
  <si>
    <t>CLASS_CODE</t>
  </si>
  <si>
    <t>計劃週期</t>
  </si>
  <si>
    <t>Plan Period</t>
  </si>
  <si>
    <t>計劃週期, 計劃排定時間</t>
  </si>
  <si>
    <t xml:space="preserve">需要 3年 GR, 1年的FCST資料 </t>
  </si>
  <si>
    <t>供應商需求預測日期</t>
  </si>
  <si>
    <t>Supplier Forecast date</t>
  </si>
  <si>
    <t>預測日期</t>
  </si>
  <si>
    <t>FORECAST_DATE</t>
  </si>
  <si>
    <t>預測時段類別</t>
  </si>
  <si>
    <t>Time bucket</t>
  </si>
  <si>
    <t>時段
13個28天, 以每周一為基準</t>
  </si>
  <si>
    <t>計劃類型</t>
  </si>
  <si>
    <t>plan type</t>
  </si>
  <si>
    <t>新定義: 需求預測/ PO
 - 現行MRP 輸出, 拆分類型跟數量</t>
  </si>
  <si>
    <t>供應商預測數量</t>
  </si>
  <si>
    <t>Supplier Forecast QTY</t>
  </si>
  <si>
    <t>預測數量: 按Open PO 及預測需求區分</t>
  </si>
  <si>
    <t>庫存採購收料數量</t>
  </si>
  <si>
    <t>Inventory Good Received</t>
  </si>
  <si>
    <t>INV GR</t>
  </si>
  <si>
    <t>收料單號</t>
  </si>
  <si>
    <t>GR Document ID</t>
  </si>
  <si>
    <t>採購單號</t>
  </si>
  <si>
    <t>PO Document ID</t>
  </si>
  <si>
    <t>庫存日期</t>
  </si>
  <si>
    <t>收料交易類型-入庫</t>
  </si>
  <si>
    <t>GR Type</t>
  </si>
  <si>
    <t>最後收料交易類型:
- 按廠區會不同, ex: IMX 有暫收GR(103), 要排除; 只取最終入庫交易(105)</t>
  </si>
  <si>
    <t>ex. 105</t>
  </si>
  <si>
    <t>IEC_Part Number</t>
  </si>
  <si>
    <t>SAP 料號</t>
  </si>
  <si>
    <t>收料數量</t>
  </si>
  <si>
    <t>Inventory Qty</t>
  </si>
  <si>
    <t>採購金額</t>
  </si>
  <si>
    <t>TTL PO Price</t>
  </si>
  <si>
    <t>採購訂單總金額</t>
  </si>
  <si>
    <t>採購幣別</t>
  </si>
  <si>
    <t>PO Currency</t>
  </si>
  <si>
    <t>台幣價格</t>
  </si>
  <si>
    <t>TWD Price</t>
  </si>
  <si>
    <t>採購訂單總金額*GR 當天匯率</t>
  </si>
  <si>
    <t>美金價格</t>
  </si>
  <si>
    <t>USD Price</t>
  </si>
  <si>
    <t>採購方式與採購金額</t>
  </si>
  <si>
    <t>Procurement type and amount</t>
  </si>
  <si>
    <t xml:space="preserve">PROC TYPE AND AMT ANALYSIS </t>
  </si>
  <si>
    <t>CUSTOMER</t>
  </si>
  <si>
    <t>採購組件類別</t>
  </si>
  <si>
    <t>PROC COMMODITY</t>
  </si>
  <si>
    <t xml:space="preserve">PROC_COMMODITY </t>
  </si>
  <si>
    <t>料號分類+組件類別mapping table</t>
  </si>
  <si>
    <t>Class code 料號分類+組件類別mapping table 
EX: 6010-Capacitor</t>
  </si>
  <si>
    <t>PART_CATEGORY</t>
  </si>
  <si>
    <t>採購方式代碼</t>
  </si>
  <si>
    <t>Procure Type Code</t>
  </si>
  <si>
    <t>PROCURE_TYPE</t>
  </si>
  <si>
    <t>採購方式</t>
  </si>
  <si>
    <t>供應商代碼</t>
  </si>
  <si>
    <t>Vendor Code</t>
  </si>
  <si>
    <t>供應商在SAP 的代碼, EX: 23xxxx, 31xxxx</t>
  </si>
  <si>
    <t>供應商名稱</t>
  </si>
  <si>
    <t>Vendor Name</t>
  </si>
  <si>
    <t>VENDOR</t>
  </si>
  <si>
    <t>供應商</t>
  </si>
  <si>
    <t>供應商暱稱</t>
  </si>
  <si>
    <t>Vendor Nickname</t>
  </si>
  <si>
    <t>VENDOR_NICKNAME</t>
  </si>
  <si>
    <t>針對廠商名字幾乎相似的，由採購給予統一的暱稱並維護在SAP中</t>
  </si>
  <si>
    <t>製造商代碼</t>
  </si>
  <si>
    <t>Manufacturer Code</t>
  </si>
  <si>
    <t>MANUFACTURER (AVL ID)</t>
  </si>
  <si>
    <t xml:space="preserve">製造商代碼, </t>
  </si>
  <si>
    <t>製造商代碼, 由PDM 產生編碼, 以 "AVL" 開頭的編碼.</t>
  </si>
  <si>
    <t xml:space="preserve">AVL0001, </t>
  </si>
  <si>
    <t>製造商名稱</t>
  </si>
  <si>
    <t>Manufacturer Name</t>
  </si>
  <si>
    <t>MANUFACTURER</t>
  </si>
  <si>
    <t>製造商, 如抓不到空白時，請show "NULL"</t>
  </si>
  <si>
    <t>BLC</t>
  </si>
  <si>
    <t>BOM Level Component</t>
  </si>
  <si>
    <t>BLC: on PCA components: BLC=Y; others=N</t>
  </si>
  <si>
    <t>採購日期</t>
  </si>
  <si>
    <t>Purchase date</t>
  </si>
  <si>
    <t>PURCHASE_DATE</t>
  </si>
  <si>
    <t>採購日期區間</t>
  </si>
  <si>
    <t>Purchase Bucket Date</t>
  </si>
  <si>
    <t>預測狀態</t>
  </si>
  <si>
    <t>Forecast Status</t>
  </si>
  <si>
    <t>FORECAST_STATUS</t>
  </si>
  <si>
    <t>PO_CURRENCY</t>
  </si>
  <si>
    <t>採購數量</t>
  </si>
  <si>
    <t>PO Quantity</t>
  </si>
  <si>
    <t>PO_QTY</t>
  </si>
  <si>
    <t>PLANT_CODE</t>
  </si>
  <si>
    <t>生產工廠代碼</t>
  </si>
  <si>
    <t>採購件與製造廠商資料</t>
  </si>
  <si>
    <t>PURCHASE PARTS ALL MANUF</t>
  </si>
  <si>
    <t>PURCHASE_PARTS_ALL_MANUF</t>
  </si>
  <si>
    <t>PLANT</t>
  </si>
  <si>
    <t>生產工廠代碼_PRO</t>
  </si>
  <si>
    <t>PLANT_CODE 表示有InfoRecord
Abe: ''*' =&gt; 表示有Manufacture 資料 無 InfoRecord資料
Abe: ''******' =&gt; 表示從  PDM 對應來的 Part to  Manufacture 資料</t>
  </si>
  <si>
    <t>6*開頭的料號</t>
  </si>
  <si>
    <t>本位幣採購價格</t>
  </si>
  <si>
    <t>PO Price in functional currency</t>
  </si>
  <si>
    <t>LEDGER_PRICE</t>
  </si>
  <si>
    <t>採購單價</t>
  </si>
  <si>
    <t>採購單價, SAP infor record 價格</t>
  </si>
  <si>
    <t>訂單本位採購幣別</t>
  </si>
  <si>
    <t>PO Functional Currency</t>
  </si>
  <si>
    <t>LEDGER_CURRENCY</t>
  </si>
  <si>
    <t>本位採購幣別</t>
  </si>
  <si>
    <t>台幣採購價格</t>
  </si>
  <si>
    <t>TWD PO Price</t>
  </si>
  <si>
    <t>TWD_PRICE</t>
  </si>
  <si>
    <t>採購單價*GR 當天匯率</t>
  </si>
  <si>
    <t>美金採購價格</t>
  </si>
  <si>
    <t>USD PO Price</t>
  </si>
  <si>
    <t>USD_PRICE</t>
  </si>
  <si>
    <t>料號代碼與組件類別組成資料</t>
  </si>
  <si>
    <t>Class code commodity</t>
  </si>
  <si>
    <t xml:space="preserve">CLASS CODE COMMODITY
</t>
  </si>
  <si>
    <t>CLASS CODE</t>
  </si>
  <si>
    <t>料號分類，PDM中IEC PN之Class Code值</t>
  </si>
  <si>
    <t>組件類別mapping table</t>
  </si>
  <si>
    <t>組件類別mapping table name
EX: Capacitor</t>
  </si>
  <si>
    <t>Commodity Name</t>
  </si>
  <si>
    <t>Product Sales Type</t>
  </si>
  <si>
    <t>lee.miles@inventec.com</t>
  </si>
  <si>
    <t>liu.ezio@inventec.com</t>
  </si>
  <si>
    <t>INT_PIR_MASTER</t>
  </si>
  <si>
    <t>M_type(MLB,SC), MFG_Level(L6,L10)</t>
  </si>
  <si>
    <t>一個料號可能會對到M_Type , MFG_Level
詳細業務規則請參考Product Sales Type
例外規則：
在 ETL 報表中，屢次看到 部份 PCA 料號被誤判為 L6 (例如料號第二碼為 B 之料號)
在問題澄清前需給予相對正確地身份識別 (例外處理規則)
適用範圍：ALL BU
料號判別：當料號第二碼為 B 或 1395 起始料號 被判為 L6 時，需轉換其 Product_Sales_Type 為 PCA</t>
  </si>
  <si>
    <t>MLB, SC, L6, L10, L11
例外規則
PCA</t>
  </si>
  <si>
    <t>PRODUCT_SALES_TYPE</t>
  </si>
  <si>
    <t>Platform Solution</t>
  </si>
  <si>
    <t>Platform Solution Name</t>
  </si>
  <si>
    <t>RequirePlanNo</t>
  </si>
  <si>
    <t>需求分類，包括BU、客戶代碼等資訊。</t>
  </si>
  <si>
    <t>共10碼，第1~2碼為BU、第3碼為"-"，第4~5碼為Customer Code、第6~7碼為Life Cycle縮寫、第8碼為"-"、第9碼為Dest. Location 縮寫。</t>
  </si>
  <si>
    <t>B1-HPMP-AP、B1-HPNP-CC...</t>
  </si>
  <si>
    <t xml:space="preserve">8/24 Miles: HP 資料已調整完成生效，非HP 部分調整中。(歷史資料先保存)
1. 待確認資料生效日期 with Peggy &amp; Miles
2. 待確認歷史資料是否調整 with Daphne
3. 待確認報表是否放這個資料項 with Daphne
8/30 待與BA確認，-&gt; 已確認回覆於單子上
Platform Solution 的部分，已與IBM Jacob 確認，Platform Solution IT正在談 需要陳列的是Server裡面處理器的世代，因為處理器的世代會影響產品的世代。Platform Solution 內容舉例 Intel Tiger Lake, Intel Cooper Lake, AMD Epyc, AMD Opteron …. </t>
  </si>
  <si>
    <t>PIR 主檔</t>
  </si>
  <si>
    <t>PIR Master</t>
  </si>
  <si>
    <t>產生預測日期</t>
  </si>
  <si>
    <t>Forecast Gen Date</t>
  </si>
  <si>
    <t>FORECAST_GEN_DATE</t>
  </si>
  <si>
    <t>工廠代碼</t>
  </si>
  <si>
    <t>CP70, CZ01, TP05....</t>
  </si>
  <si>
    <t>TAO, IPT, IMX, ICZ, SQZ</t>
  </si>
  <si>
    <t>8/24 待確認透過PIR主檔 Plant Code 串出方式 with Jesse
9/13 從plant code 對應出 plant 串出 Site</t>
  </si>
  <si>
    <t>Region</t>
  </si>
  <si>
    <t>區域別
AM/EU/AP/WW
4種字串敘述</t>
  </si>
  <si>
    <t>HPE
L6 (MLB/SC)
無論廠別一律以"WW"敘述
L10/L11
UM01→IMX→AM
CZ01/TZ01→ICZ→EU
CP70/CPC0→IPT→AP
TP05→TAO→AP
BU2/BU5(排除F1)
IMX→AM
IPT/TAO→AP
BU5(F1)
PIR(Plannno): B5-F1MP-AP→AP
PIR(Plannno): B5-F1MP-CC→AP
PIR(Plannno): B5-F1MP-IC→AP
PIR(Plannno): B5-F1MP-BC→AM
PIR(Plannno): B5-F1MP-FX→AM
PIR(Plannno): B5-F1MP-NF→AM
PIR(Plannno): B5-F1MP-EM→EU
Shipment 則需依據出貨國別導出對應 Region
Domain user 會再提供 mapping 邏輯
BU6
CP72/CPC2→IPT→WW
UM03→IMX→AM
TP05→TAO→WW</t>
  </si>
  <si>
    <t>AM
EU
AP
WW</t>
  </si>
  <si>
    <t>REGION</t>
  </si>
  <si>
    <t>B1,B2,B5,B6</t>
  </si>
  <si>
    <t>客戶所屬客戶群(線)</t>
  </si>
  <si>
    <t>e.g. BU5-F1 為 LOB1, BU5-NonF1 為 LOB2
BU1 新增 LOB
LOB NAME: HPE/ HPE單一客戶
LOB NAME: AME/車用產品客戶 (KOSTAL/AUO/GOGORO/BAIDU)
*2022/3/1 新增 BAIDU (SAP CustomerID=BA) 為車用產品客戶群*</t>
  </si>
  <si>
    <t>前三碼為LOB，後面為XXXX</t>
  </si>
  <si>
    <t>8/24 透過PIR主檔 待確認PIR主檔 串出方式 -&gt;Jesse
9/13 從BU code  對應出 Line of business</t>
  </si>
  <si>
    <t>8/24 透過PIR主檔 待確認PIR主檔 串出方式
9/13 從Material Group 對應出 Project 再串出其他欄位 或是從plant code</t>
  </si>
  <si>
    <t>一個料號可能會對到M_Type , MFG_Level
詳細業務規則請參考Product Sales Type</t>
  </si>
  <si>
    <t>MLB, SC, L6, L10</t>
  </si>
  <si>
    <t xml:space="preserve">8/24 透過PIR主檔 待確認PIR主檔 串出方式
9/13 從IECPN 串出
1395=&gt;MLB/SC
WB=&gt;MLB/SC
WC=&gt;L10
WT=&gt;L10 (PDM 裡的菜單 / SUPER BOM )
WZ=&gt;L6 (L10不含HVP or PCA assy module )
YZ=&gt;L6 (L10不含HVP)
WG=&gt;CTO L10 / Server (根據 PO / config, 由 SAP 抓取 WT 生成的 BOM)
IG=&gt;L11 / Rack
YB=&gt;SC
XC=&gt;L10
XB=&gt;MLB/SC
1720=&gt;節點 (L6 or L10) =&gt;如果只能擇一 就設L6
1730=&gt;Kernel (L6) 
IS=&gt;L11 
I8=&gt;L11
W8=&gt;L10
XZ=&gt;SC
YC=&gt;L10
YT=&gt;L10
</t>
  </si>
  <si>
    <t>需求預測日期</t>
  </si>
  <si>
    <t>Forecast date</t>
  </si>
  <si>
    <t>PIR 主檔抓取的歷史資料需從2019開始</t>
  </si>
  <si>
    <t>Assembly 以上：
第一、二碼是'F-'、第三碼以後是'Project_Name'取前七碼，若名稱重複，尾碼會依數字序號往下編(今年七月之後)
第一、二碼是'F-'&amp;'Customer_Name'(今年七月以前)
Raw Material ：
第一、二碼是'R-'
Forecast 篩選準則，請參考Material Group 頁籤</t>
  </si>
  <si>
    <t>F-HUFFLEP...</t>
  </si>
  <si>
    <t>8/24 透過PIR主檔 待確認PIR主檔 串出方式
9/13 從Material Group 對應出 Project 再串出其他欄位</t>
  </si>
  <si>
    <t>產品階段</t>
  </si>
  <si>
    <t>透過申請WBS_Code，PDM 先預設產生Planning，PM 會再上PDM 更改</t>
  </si>
  <si>
    <t>NPI, MP...</t>
  </si>
  <si>
    <t>8/24 PIR 主檔 PlanNo 供參考，待確認串出 PDM Stage 方式 with
9/13 從Material Group 對應出 Project 再串出其他欄位</t>
  </si>
  <si>
    <t>8/24 Miles: HP 資料已調整完成生效，非HP 部分調整中。(歷史資料先保存)
1. 待確認資料生效日期 with Peggy &amp; Miles
2. 待確認歷史資料是否調整 with Daphne
3. 待確認報表是否放這個資料項 with Daphne</t>
  </si>
  <si>
    <t>預測數量</t>
  </si>
  <si>
    <t>Forecast Quantity</t>
  </si>
  <si>
    <t>FORECAST_QUANTITY</t>
  </si>
  <si>
    <t>台幣預測金額</t>
  </si>
  <si>
    <t>TWD Forecast Amount</t>
  </si>
  <si>
    <t>TWD Forecast Sales</t>
  </si>
  <si>
    <t>台幣預測金額
BU1/HPE PIR 料號會有 ZMD PN
ZMD PN: 料號起始於 2
此時需展 BOM 碰到外購件即抓取該材料之 moving average price 並與以加總始為ZMD之合理金額</t>
  </si>
  <si>
    <t>待確認預測金額計算方式
with Peggy &amp; Miles
9/13 
PIR 主檔有預測數量在轉換成價格時需以材料項的Moving Average Price為依據並以台幣為主要幣值, 必要時需換算成美金
2021/11/5 變更
依指示需採用 物料主檔裡的 Standard Price
2021/11/8
BU1-HPE 2xxx 開始的料號需採用 Quote價格</t>
  </si>
  <si>
    <t>美金預測金額</t>
  </si>
  <si>
    <t>USD Forecast Amount</t>
  </si>
  <si>
    <t>USD Forecast Sales</t>
  </si>
  <si>
    <t>美金預測金額
BU1/HPE PIR 料號會有 ZMD PN
ZMD PN: 料號起始於 2
此時需展 BOM 碰到外購件即抓取該材料之 moving average price 並與以加總始為ZMD之合理金額</t>
  </si>
  <si>
    <t>實際出貨數量</t>
  </si>
  <si>
    <t>Actual Quantity</t>
  </si>
  <si>
    <t>待確認資料來源
with Peggy &amp; Miles</t>
  </si>
  <si>
    <t>ACTUAL_QUANTITY</t>
  </si>
  <si>
    <t>台幣實際出貨金額</t>
  </si>
  <si>
    <t>TWD Actual Amount</t>
  </si>
  <si>
    <t>TWD Actual Sales</t>
  </si>
  <si>
    <t>待確認資料來源
with Peggy &amp; Miles
9/13 實際出貨數量、實際出貨金額、與Moving Average Price 
2021/11/5 變更
依指示需採用 物料主檔裡的 Standard Price
2021/11/8
BU1-HPE 2xxx 開始的料號需採用 Quote價格
可直接與IT 詢問
L6 的分子
實際出貨的計算方式較特殊，之後再與IT 討論</t>
  </si>
  <si>
    <t>美金實際出貨金額</t>
  </si>
  <si>
    <t>USD Actual Amount</t>
  </si>
  <si>
    <t>USD Actual Sales</t>
  </si>
  <si>
    <t>待確認資料來源
with Peggy &amp; Miles
9/13 實際出貨數量、實際出貨金額、與Moving Average Price
2021/11/5 變更
依指示需採用 物料主檔裡的 Standard Price 
2021/11/8
BU1-HPE 2xxx 開始的料號需採用 Quote價格
可直接與IT 詢問
L6 的分子
實際出貨的計算方式較特殊，之後再與IT 討論</t>
  </si>
  <si>
    <t>Forecast 達成率</t>
  </si>
  <si>
    <t>Forecast Attainment Rate</t>
  </si>
  <si>
    <t>實際出貨數量/預測數量
若預測數量為 Null or 0，達成率就是100%</t>
  </si>
  <si>
    <t>PIR Master_Actual Quantity;PIR Master_Forecast Quantity</t>
  </si>
  <si>
    <t>FORECAST_ATTAINMENT_RATE</t>
  </si>
  <si>
    <t>每日庫存主檔</t>
  </si>
  <si>
    <t>Plant</t>
  </si>
  <si>
    <t>廠別: UM01, UM02, UM03</t>
  </si>
  <si>
    <t>E.3.14.0: 庫齡管理</t>
  </si>
  <si>
    <t>E.3.11.0: Forecast管理</t>
  </si>
  <si>
    <t>產品生命週期對應需求預測</t>
  </si>
  <si>
    <t>Product Life Cycle Forecast</t>
  </si>
  <si>
    <t>AM, EU, AP, WW</t>
  </si>
  <si>
    <t>Product Sales Type Name</t>
  </si>
  <si>
    <t>此報表抓的是最新的預測資料</t>
  </si>
  <si>
    <t>NPI, MP, EOL</t>
  </si>
  <si>
    <t>HP-NPI, HP-NPIPCA...</t>
  </si>
  <si>
    <t>預測月份</t>
  </si>
  <si>
    <t>Target Month</t>
  </si>
  <si>
    <t>資料取用規則 FORECAST DATE(TARGET MONTH)(所在周別) 大於等於 Forecast_GEN_DATE(所在周別)</t>
  </si>
  <si>
    <t>PIR Master_Forecast date</t>
  </si>
  <si>
    <t>資料取用規則
 FORECAST DATE(TARGET MONTH)(所在周別) 大於等於 Forecast_GEN_DATE(所在周別)</t>
  </si>
  <si>
    <t>TARGET_MONTH</t>
  </si>
  <si>
    <t>預測幣別</t>
  </si>
  <si>
    <t>Forecast Currency</t>
  </si>
  <si>
    <t>包含台幣與美金</t>
  </si>
  <si>
    <t>PIR Master_TWD Forecast Amount</t>
  </si>
  <si>
    <t>FORECAST_CURRENCY</t>
  </si>
  <si>
    <t>預測金額</t>
  </si>
  <si>
    <t>Forecast Amount</t>
  </si>
  <si>
    <t>Forecast Sales</t>
  </si>
  <si>
    <t>銷售預測與實際出貨分析</t>
  </si>
  <si>
    <t>Forecast and Actual Shipment Analysis</t>
  </si>
  <si>
    <t>F-HUFFLEP, F-SHREDDE, F-HUFFLE2...</t>
  </si>
  <si>
    <t>資料取用規則
 FORECAST DATE(TARGET MONTH)(所在周別) 大於等於 Forecast_GEN_DATE(所在周別)
且 小於 latest Forecast_Gen_Date</t>
  </si>
  <si>
    <t>資料取用規則
FORECAST DATE(TARGET MONTH)(所在周別) 大於等於 Forecast_GEN_DATE(所在周別)
且 小於 latest Forecast_Gen_Date</t>
  </si>
  <si>
    <t>實際出貨幣別</t>
  </si>
  <si>
    <t>Actual Shipment Currency</t>
  </si>
  <si>
    <t>PIR Master_TWD Actual Amount</t>
  </si>
  <si>
    <t>ACTUAL_SHIPMENT_CURRENCY</t>
  </si>
  <si>
    <t>實際出貨金額</t>
  </si>
  <si>
    <t>Actual Amount</t>
  </si>
  <si>
    <t>Actual Sales</t>
  </si>
  <si>
    <t>E.3.12.0: Forecast達成率</t>
  </si>
  <si>
    <t>Forecast 達成率管理</t>
  </si>
  <si>
    <t>Forecast Attainment Rate Management</t>
  </si>
  <si>
    <t>PIR Master_Site</t>
  </si>
  <si>
    <t>資料取用規則
FORECAST DATE(TARGET MONTH)(所在周別) 大於等於 Forecast_GEN_DATE(所在周別)</t>
  </si>
  <si>
    <t>Last Month Analysis Flag</t>
  </si>
  <si>
    <t>各Site 達成率細節</t>
  </si>
  <si>
    <t>Forecast Attainment Rate Detail</t>
  </si>
  <si>
    <t>Forecast Attainment Rate Detail_Actual Quantity;Forecast Attainment Rate Detail_Forecast Quantity</t>
  </si>
  <si>
    <t>E.3.12.0</t>
  </si>
  <si>
    <t>Whole Demand Trend 分析</t>
  </si>
  <si>
    <t>Whole Demand Trend Analysis</t>
  </si>
  <si>
    <t>DM_WHOLE_DEMAND_TREND_ANALYSIS</t>
  </si>
  <si>
    <t>總需求</t>
  </si>
  <si>
    <t>Whole Demand</t>
  </si>
  <si>
    <t>資料取用規則
Forecast date所在周別 大於等於 Forecast Gen Date 所在周別
取用 Forecast Quantity
forecast date所在周別 小於 Forecast Gen Date 所在周別
取用 Actual Quantity</t>
  </si>
  <si>
    <t>Whole Demand Trend Analysis_Actual Quantity;Whole Demand Trend Analysis_Forecast Quantity</t>
  </si>
  <si>
    <t>WHOLE_DEMAND</t>
  </si>
  <si>
    <t>E.3.14.0::</t>
  </si>
  <si>
    <t>Y,N</t>
  </si>
  <si>
    <t>TWD, USD</t>
  </si>
  <si>
    <t>庫存結算日</t>
  </si>
  <si>
    <t>Inventory Cut Date</t>
  </si>
  <si>
    <t>By BG, BU, Customer 條件篩選</t>
  </si>
  <si>
    <t>庫存金額百分比</t>
  </si>
  <si>
    <t>% of Total Inventory Amount</t>
  </si>
  <si>
    <t>各廠區每日庫存庫齡總覽_原材料_依材料分類</t>
  </si>
  <si>
    <t>Daily Inventory Aging by Site_Raw_High value type</t>
  </si>
  <si>
    <t>預設原材</t>
  </si>
  <si>
    <t>各廠區每日庫存庫齡總覽_原材料_庫齡大於180</t>
  </si>
  <si>
    <t>Daily Inventory Aging by Site_Raw_Aging Bucket greater than 180</t>
  </si>
  <si>
    <t xml:space="preserve">預設 Aging Bucket= “&gt;360” &amp; “180-360”  </t>
  </si>
  <si>
    <t>料號群組</t>
  </si>
  <si>
    <t>系統根據class/material_code 自動產生
Assembly 以上：
第一、二碼是'F-'、第三碼以後是'Project_Name'取前七碼，若名稱重複，尾碼會依數字序號往下編(今2021年七月之後)
第一、二碼是'F-'&amp;'Customer_Name'(今2021年七月以前)
Raw Material ：
第一、二碼是'R-'</t>
  </si>
  <si>
    <t>預設成品、半成品</t>
  </si>
  <si>
    <t>Procure Type</t>
  </si>
  <si>
    <t>採購模式; Cost Owner</t>
  </si>
  <si>
    <t>採購模式, 客戶業務模式指定的物料採購模式, 例如 Buy/Sell 指客戶指定廠商..</t>
  </si>
  <si>
    <t>在SAP定義: 由Vendor Material Code, 註記B&amp;S; 在Info Record, Controller欄位(I=TK, C:GTK)</t>
  </si>
  <si>
    <t>B/S; TK; GTK;</t>
  </si>
  <si>
    <t>採購方式描述</t>
  </si>
  <si>
    <t>Procure Type Description</t>
  </si>
  <si>
    <t>B/S: Buy &amp; Sell; TK:TurnKey; GTK: Guidied Turnkey;</t>
  </si>
  <si>
    <t>料件BLC 屬性</t>
  </si>
  <si>
    <t>Material BLC attribute</t>
  </si>
  <si>
    <t>BLC 標誌</t>
  </si>
  <si>
    <t xml:space="preserve">BLC 由 PDM 產出,where-use direct bon = 1395 or 111;
BLC Hard code (手動維護);
FG 料號第一碼:W/YIN/X
HV 料號第3.4 碼:21, 22, 25
PCBA 料號前4碼:1395
PCBA 料號前4碼:1597 且 description 字元含"MLB"
PCBA 料號前4碼:1597 且 description 字元含"PCA"
PCBA 料號前4碼: 1597 且 description 字元含"GNRC,SC''
PCBA 料號前4碼:1597 且 description 字元含"MOD"
WIP 料號第1碼:1, 且不符 PCBA上述定義者
Others 不符合以上者
Class	BLC
6*10	Y
6*11	Y
6*12	Y
6*13	Y
6*14	Y
6*15	Y
6*18	Y
6*19	Y
6*26	Y
6*36	Y
6*50	Y
Class	BLC
6*10V	Y
6*11V	Y
6*12V	Y
6*13V	Y
6*14V	Y
6*15V	Y
6*18V	Y
6*19V	Y
6*26V	Y
6*36V	Y
6*50V	Y
</t>
  </si>
  <si>
    <t>採購件</t>
  </si>
  <si>
    <t>Purchase parts</t>
  </si>
  <si>
    <t>AVL 優先級</t>
  </si>
  <si>
    <t>AVL priority</t>
  </si>
  <si>
    <t>AVL 分級管理, 標示材料禁用或IEC prefer等, 用途包括 prefer part/multiSource 分析使用</t>
  </si>
  <si>
    <t>AVL 優先級, 目前分三級定義在PDM</t>
  </si>
  <si>
    <t>UVL/AVL/PVL</t>
  </si>
  <si>
    <t xml:space="preserve">Vendor </t>
  </si>
  <si>
    <t>Manufacturer</t>
  </si>
  <si>
    <t>Vendor</t>
  </si>
  <si>
    <t>INT_VENDOR</t>
  </si>
  <si>
    <t>BuySell供應商</t>
  </si>
  <si>
    <t>BuySell Vendor</t>
  </si>
  <si>
    <t>INT_BUYSELL_VENDOR</t>
  </si>
  <si>
    <t>BuySell供應商代碼</t>
  </si>
  <si>
    <t>BuySell Vendor Vendor Code</t>
  </si>
  <si>
    <t>Vendor_Vendor Code</t>
  </si>
  <si>
    <t>BuySell代碼</t>
  </si>
  <si>
    <t>BuySell Vendor Type Code</t>
  </si>
  <si>
    <t>Procure Type_Procure Type Code</t>
  </si>
  <si>
    <t>B/S</t>
  </si>
  <si>
    <t>製造商</t>
  </si>
  <si>
    <t>AVL ID</t>
  </si>
  <si>
    <t xml:space="preserve">AVL001, </t>
  </si>
  <si>
    <t>INT_MANUFACTURER</t>
  </si>
  <si>
    <t>MANUFACTURER_CODE</t>
  </si>
  <si>
    <t>廠區名稱</t>
  </si>
  <si>
    <t>Plant Name</t>
  </si>
  <si>
    <t>BU 可由廠區對應</t>
  </si>
  <si>
    <t>BU1, BU2, BU 可由廠區對應, 4廠區例外, 需另外處理</t>
  </si>
  <si>
    <t>客戶可由廠區對應</t>
  </si>
  <si>
    <t>客戶可由廠區對應, 4廠區例外, 需另外處理</t>
  </si>
  <si>
    <t>公司</t>
  </si>
  <si>
    <t>Company</t>
  </si>
  <si>
    <t>專案Multiple source</t>
  </si>
  <si>
    <t>Project Multiple source</t>
  </si>
  <si>
    <t>PDM系統與專案multiple source相關的資訊</t>
  </si>
  <si>
    <t>專案 Multiple source Rate達標狀況</t>
  </si>
  <si>
    <t>Project Multiple source Rate achieved status</t>
  </si>
  <si>
    <t>Project MSRT of achieved Status</t>
  </si>
  <si>
    <t>依據Customer Goal將最新的專案Multiple Source Rate區分為兩種達標狀況</t>
  </si>
  <si>
    <t>Achieved Customer Goal/
Below Customer Goal</t>
  </si>
  <si>
    <t>Achieved Customer Goal,
Below Customer Goal</t>
  </si>
  <si>
    <t>未達標PCA數</t>
  </si>
  <si>
    <t>PCA number of non achieved reporting goal</t>
  </si>
  <si>
    <t>PCA num of non achieved goal</t>
  </si>
  <si>
    <t>PCA 未達標(Reporting Customer Multiple Source Rate Goal) 數量</t>
  </si>
  <si>
    <t>PCA SCM 屬性</t>
  </si>
  <si>
    <t>Part SCM Property</t>
  </si>
  <si>
    <t>PCA SCM屬性</t>
  </si>
  <si>
    <t>PCA 料號</t>
  </si>
  <si>
    <t>PCA
IEC_Part Number</t>
  </si>
  <si>
    <t>PCA料號，共12碼</t>
  </si>
  <si>
    <t>PCA Multiple source Rate 達標狀況</t>
  </si>
  <si>
    <t>PCA Multiple source Rate achieved Status</t>
  </si>
  <si>
    <t>PCA MSRT of achieved Status</t>
  </si>
  <si>
    <t>依據Reporting Customer Goal將最新的PCA Multiple Source Rate區分為兩種達標狀況</t>
  </si>
  <si>
    <t>廠商來源家數料號數</t>
  </si>
  <si>
    <t>Manufacturer Source Number</t>
  </si>
  <si>
    <t>PCA 零件屬性之供應商數量分類</t>
  </si>
  <si>
    <t>PCA 零件屬性之供應商數量分類01.Sole, 02.Single,03.2 Sources, 04.3 Sources 05. 4 Sources 以上，說明如下：
01.Sole: 取RA Web上的定義，沒辦法找到替代料的零件
02.Single: 同一個IEC料號下沒有其他製造商(一對多)，同一個BOM裡面也沒有其他IEC料號和其他IEC料號替代，或有替代但為同一家製造商。
03.2 Sources: 同上邏輯，IEC料號有2家製造商
04.3 Sources: 同上邏輯，IEC料號有3家製造商 
05.4 sources 以上: 同上邏輯，IEC料號有4家製造商以上</t>
  </si>
  <si>
    <t>Sole, Single,2 Sources, 3 Sources ,4 Sources 以上</t>
  </si>
  <si>
    <t>1對1: 新料號取alternative parts, 1對多: 舊料號參考AVL (Approve vendor list)</t>
  </si>
  <si>
    <t>廠商來源家數IEC料號數量</t>
  </si>
  <si>
    <t>Part Count by Manufacturer Source Number</t>
  </si>
  <si>
    <t>Part Quantity</t>
  </si>
  <si>
    <t>零件屬性分類下的IEC料號數量，例如sole, single, 2 sources, 3 sources, 4 sources 以上的零件數量</t>
  </si>
  <si>
    <t>零件屬性分類下的IEC料號數量，01.Sole, 02.Single,03.2 Sources, 04.3 Sources 05. 4 Sources 以上的IEC料號數量</t>
  </si>
  <si>
    <t>產品出貨週期的製造商成本</t>
  </si>
  <si>
    <t>Part cost by Manufacturer in shipment</t>
  </si>
  <si>
    <t>Part cost by MFR in shipt</t>
  </si>
  <si>
    <t>SKU Shipping date</t>
  </si>
  <si>
    <t>出貨單號</t>
  </si>
  <si>
    <t>Delivery Notes</t>
  </si>
  <si>
    <t>DN</t>
  </si>
  <si>
    <t>出貨料號</t>
  </si>
  <si>
    <t>Shipping SKU</t>
  </si>
  <si>
    <t>Material Attribute_IEC Part Number</t>
  </si>
  <si>
    <t>6開頭的料號</t>
  </si>
  <si>
    <t>本位幣標準採購單價</t>
  </si>
  <si>
    <t>Infor Record Price by Functional Currency</t>
  </si>
  <si>
    <t>Infor REC Price by Func Cur</t>
  </si>
  <si>
    <t>Infor Record Functional Currency</t>
  </si>
  <si>
    <t>Infor REC Func Cur</t>
  </si>
  <si>
    <t>Purchase parts_PO Price in functional currency</t>
  </si>
  <si>
    <t>台幣標準採購單價</t>
  </si>
  <si>
    <t>Infor Record Price by TWD</t>
  </si>
  <si>
    <t>Infor REC Price by TWD</t>
  </si>
  <si>
    <t>本位幣標準採購單價*資料日當天匯率</t>
  </si>
  <si>
    <t>Purchase parts_TWD PO Price</t>
  </si>
  <si>
    <t>美金標準採購單價</t>
  </si>
  <si>
    <t>Infor Record Price by USD</t>
  </si>
  <si>
    <t>Infor REC Price by USD</t>
  </si>
  <si>
    <t>Purchase parts_USD PO Price</t>
  </si>
  <si>
    <t>材料出貨數量</t>
  </si>
  <si>
    <t>Material Shipping Quantity</t>
  </si>
  <si>
    <t>Shipping QTY</t>
  </si>
  <si>
    <t>客戶提供標案的時候，客戶會提供Product_Generation，透過申請WBS_Code，由PM 填寫(BU1 為必填欄位，BU2,5,6 為選填), 如在PDM上抓到是空值時，在報表上請用Null呈現</t>
  </si>
  <si>
    <t>客戶提供標案的時候，客戶會提供Product_Family，透過申請WBS_Code，由PM 填寫(BU1 為必填欄位，BU2,5,6 為選填), 如在PDM上抓到是空值時，在報表上請用Null呈現</t>
  </si>
  <si>
    <t>E.3.9.0:管理採購-材料成本管理</t>
  </si>
  <si>
    <t>採購方式與採購金額分佈</t>
  </si>
  <si>
    <t>Procurement type and amount analysis</t>
  </si>
  <si>
    <t>Proc Type And Amt Analysis</t>
  </si>
  <si>
    <t xml:space="preserve">採購單價的定義廠區, </t>
  </si>
  <si>
    <t>PURCHASE_BUCKET_DATE</t>
  </si>
  <si>
    <t>PO QTY</t>
  </si>
  <si>
    <t>Inventory Good Received_Inventory Qty</t>
  </si>
  <si>
    <t>製造商與Commodity組成分析</t>
  </si>
  <si>
    <t>Analysis of the composition of manufacturers, suppliers and Commodity</t>
  </si>
  <si>
    <t>Analysis of MFR SPLR CMDTY</t>
  </si>
  <si>
    <t>採購單價的定義廠區</t>
  </si>
  <si>
    <t>供應商與Commodity組成分析</t>
  </si>
  <si>
    <t>Analysis of the composition of  suppliers and Commodity</t>
  </si>
  <si>
    <t>Analysis of SPLR CMDTY</t>
  </si>
  <si>
    <t>Vendor_Vendor Name</t>
  </si>
  <si>
    <t>EBG Part Category</t>
  </si>
  <si>
    <t>E.3.5.0:物料達成狀況 - Multiple Source</t>
  </si>
  <si>
    <t xml:space="preserve">EBG Project Stage各階段之Multiple Source Rate </t>
  </si>
  <si>
    <t>EBG Each Project Stage Multiple Source Rate</t>
  </si>
  <si>
    <t>EBG Each Project Stage MSRT</t>
  </si>
  <si>
    <t>將Multiple source rate 以Customer Goal分兩種程度，並檢視各BU於NPI/MP階段的達標狀況</t>
  </si>
  <si>
    <t>Project stage 為  MP, 包含專案下所有PCA 含Hold, 排除
1. PCA 為測試用 (目前於申請階段透過料號判斷，測試用板子的料號有"X")
2. PCA 為Terminate
3. PCA 為Frozen to obsolete
事業代碼為BU1,BU2,BU5, BU6, 且依據專案取最新的資料更新日期</t>
  </si>
  <si>
    <t>BU1, BU2, BU5, BU6</t>
  </si>
  <si>
    <t>客戶Multiple Source Rate 目標</t>
  </si>
  <si>
    <t>依據Customer Goal將最新的Multiple Source Rate區分為兩種達標狀況</t>
  </si>
  <si>
    <t>Achieved Customer Goal、
Below Customer Goal</t>
  </si>
  <si>
    <t>專案層次的Multiple source rate</t>
  </si>
  <si>
    <t xml:space="preserve">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t>
  </si>
  <si>
    <t>Multiple Source Rate 達標狀況專案數量</t>
  </si>
  <si>
    <t>Number of project of achieved reporting goal</t>
  </si>
  <si>
    <t>Number of Project</t>
  </si>
  <si>
    <t>各BU各Multiple Source Rate 達標狀況的專案數量</t>
  </si>
  <si>
    <t>Part SCM Property_PCA Multiple source Rate achieved Status</t>
  </si>
  <si>
    <t>Multiple Source Rate 達標狀況專案占比</t>
  </si>
  <si>
    <t>Project Percentage of achieved reporting goal</t>
  </si>
  <si>
    <t>Proj Perc of achieved reporting goal</t>
  </si>
  <si>
    <t>各BU各Project Multiple Source Rate 達標狀況的專案占比</t>
  </si>
  <si>
    <t>Multiple source Rate 達標狀況的專案占比
分母: 各BU 專案總數
分子:  Achieved Customer Goal  或 Below Customer Goal</t>
  </si>
  <si>
    <t>Include Hold、Exclude Hold</t>
  </si>
  <si>
    <t>各BU各階段專案Multiple Source Rate</t>
  </si>
  <si>
    <t>Multiple Source Rate by Project by BU</t>
  </si>
  <si>
    <t>MSRt By MSRt</t>
  </si>
  <si>
    <t>各BU各階段之專案Multiple source rate分布狀況─依據Multiple Source Rate呈現，以找出達標率低的專案,並顯示各BU各階段下特定Project的PCA列表</t>
  </si>
  <si>
    <t>Project stage 為 EVT, DVT,  MP, 包含專案下所有PCA 含Hold, 排除
1. PCA 為測試用 (目前於申請階段透過料號判斷，測試用板子的料號有"X")
2. PCA 為Terminate
3. PCA 為Frozen to obsolete
事業代碼為BU1,BU2,BU5, BU6, 且依據專案取最新的資料更新日期</t>
  </si>
  <si>
    <t>Achieved Customer Goal
Below Customer Goal</t>
  </si>
  <si>
    <t>Achieved Customer Goal,Below Customer Goal</t>
  </si>
  <si>
    <t>專案階段分成EVT, DVT, MP</t>
  </si>
  <si>
    <t>各專案最新的multiple source rate</t>
  </si>
  <si>
    <t>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Mech: 機構件，例如: 機殼
DBG:   Debug，開發階段 RD 們會使用到的零件/功能，產品量產後就不需要了
Label: 標籤貼紙</t>
  </si>
  <si>
    <t>PCA 號碼，共12碼</t>
  </si>
  <si>
    <t xml:space="preserve">1395A2815501, 1395T2551924...  </t>
  </si>
  <si>
    <t>PCA 階段，分成EVT, DVT, MP</t>
  </si>
  <si>
    <t>EVT, DVT,MP</t>
  </si>
  <si>
    <t>依據Customer Goal將最新的PCA Multiple Source Rate區分為兩種達標狀況</t>
  </si>
  <si>
    <t>PCA 零件屬性之供應商數量分類Sole, Single,2 Sources, 3 Sources ,4 Sources 以上
Sole: 取RA report上的定義，沒辦法找到替代料的零件
Single: 供應商來源可以被替代, 只是暫時沒有
02 Sources, 03 Sources, 4 sources 以上: 新料號取alternative parts, 舊料號參考AVL (Approve vendor list)</t>
  </si>
  <si>
    <t>Sole,Single,2 Sources, 3 Sources,4 Sources以上</t>
  </si>
  <si>
    <t xml:space="preserve">PCA層次，規則與RA web公式一致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t>
  </si>
  <si>
    <t>零件屬性分類下的零件數量，例如sole, single, 2 sources, 3 sources, 4 sources 以上的零件數量</t>
  </si>
  <si>
    <t>零件屬性分類下的零件數量，Sole, Single,2 Sources, 3 Sources ,4 Sources 以上的零件數量</t>
  </si>
  <si>
    <t>各BU各階段專案Multiple Source Rate 之PCA未達標數</t>
  </si>
  <si>
    <t>Multiple Source Rate by Project By PCA num of none achieved goal by BU</t>
  </si>
  <si>
    <t>MSRT By PCA num of none_achieved goal</t>
  </si>
  <si>
    <t>各BU各階段下特定Project 未達標之PCA列表</t>
  </si>
  <si>
    <t xml:space="preserve">PCA number of non achieved reporting goal </t>
  </si>
  <si>
    <t>PCA Num of non achieved goal</t>
  </si>
  <si>
    <t>PCA階段</t>
  </si>
  <si>
    <t>PCA層次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不考慮Power合併板子計算</t>
  </si>
  <si>
    <t>E.3.10.0:管理採購-BOM cost by AVL</t>
  </si>
  <si>
    <t>產品出貨週期的製造商成本分析</t>
  </si>
  <si>
    <t>Project BOM Cost Share by AVL</t>
  </si>
  <si>
    <t xml:space="preserve">1. Source list vendor code +IEC PN to find manufacturer
2. IEC PN to find manufacturer
3. Vendor name=manufacturer
</t>
  </si>
  <si>
    <t>SHIPPING_DATE</t>
  </si>
  <si>
    <t>採購單價的定義廠區, 在報表不顯示, 提供資料追溯</t>
  </si>
  <si>
    <t>SKU Material</t>
  </si>
  <si>
    <t>出貨料號, 只包含客戶出貨, 不含IEC intercompany 出貨, 例如不含大陸到MEX</t>
  </si>
  <si>
    <t>Part cost by Manufacturer in shipment_Shipping SKU</t>
  </si>
  <si>
    <t>Material</t>
  </si>
  <si>
    <t>PROC_COMMODITY</t>
  </si>
  <si>
    <t>材料單價</t>
  </si>
  <si>
    <t>Material Price</t>
  </si>
  <si>
    <t>採購金額,  ??? 按IPT展BOM取價格, 待確認取值邏輯</t>
  </si>
  <si>
    <t>Part cost by Manufacturer in shipment_Infor Record Price by TWD</t>
  </si>
  <si>
    <t>MATERIAL_SHIPPING_QUANTITY</t>
  </si>
  <si>
    <t>Field return 主檔</t>
  </si>
  <si>
    <t>Field Return Master</t>
  </si>
  <si>
    <t>chen.ch@inventec.com</t>
  </si>
  <si>
    <t>Return Site</t>
  </si>
  <si>
    <t>Return Region</t>
  </si>
  <si>
    <t>退貨地區</t>
  </si>
  <si>
    <t>依照RMA No分出退貨地區</t>
  </si>
  <si>
    <t>維修狀態</t>
  </si>
  <si>
    <t>Repair Status</t>
  </si>
  <si>
    <t>若維修完成日期為空值, 則為WIP;
若維修完成日有值, 則為Packing</t>
  </si>
  <si>
    <t>收到產品日期</t>
  </si>
  <si>
    <t>RMA Input Date</t>
  </si>
  <si>
    <t>維修完成日期</t>
  </si>
  <si>
    <t>RMA Packing Date</t>
  </si>
  <si>
    <t>Customer TAT Goal</t>
  </si>
  <si>
    <t>客戶TAT目標</t>
  </si>
  <si>
    <t>由業務單位上傳各客戶的目標值</t>
  </si>
  <si>
    <t>TAT Target</t>
  </si>
  <si>
    <t>FR Liability</t>
  </si>
  <si>
    <t>已維修時間</t>
  </si>
  <si>
    <t>WIP days</t>
  </si>
  <si>
    <t>WIP原因</t>
  </si>
  <si>
    <t>WIP Reason</t>
  </si>
  <si>
    <t>系統需建立欄位 (初期留空)
TBD</t>
  </si>
  <si>
    <t>是否保固</t>
  </si>
  <si>
    <t>Warranty</t>
  </si>
  <si>
    <t>HP才會有過保能維修的情形
其他都為保固內</t>
  </si>
  <si>
    <t>FR Repair Action</t>
  </si>
  <si>
    <t>Field return 出貨統計</t>
  </si>
  <si>
    <t>Field Return Shipment</t>
  </si>
  <si>
    <t>產品出貨日期</t>
  </si>
  <si>
    <t>Shipping Date</t>
  </si>
  <si>
    <t>大產線產品出貨日期</t>
  </si>
  <si>
    <t>產品出貨數量</t>
  </si>
  <si>
    <t>Total Shipped Quantity</t>
  </si>
  <si>
    <t>大產線產品的出貨數量
L10會複製出一份Product type為L6的</t>
  </si>
  <si>
    <t>TOTAL_SHIPPED_QUANTITY</t>
  </si>
  <si>
    <t>客戶TAT目標對照表</t>
  </si>
  <si>
    <t>Customer TAT Mapping</t>
  </si>
  <si>
    <t>客戶TAT目標比例</t>
  </si>
  <si>
    <t>CUSTOMER_TAT_GOAL</t>
  </si>
  <si>
    <t>Customer TAT Days</t>
  </si>
  <si>
    <t>客戶TAT目標天數</t>
  </si>
  <si>
    <t>CUSTOMER_TAT_DAYS</t>
  </si>
  <si>
    <t>Field Return MD</t>
  </si>
  <si>
    <t>Chen.CH@inventec.com</t>
  </si>
  <si>
    <t>當月退貨數量</t>
  </si>
  <si>
    <t>Return Num of this month</t>
  </si>
  <si>
    <t>退貨數量單位為板階
用來計算
Monyhly Field Return In Warranty = Total number of Returns this month/Return num in Warranty Period</t>
  </si>
  <si>
    <t>Field Return Master_Return Quantity</t>
  </si>
  <si>
    <t>保固內退貨數量</t>
  </si>
  <si>
    <t>Return Num in Warranty</t>
  </si>
  <si>
    <t>保固期間的退貨總數（截至報表月份）
Accumulate Field Return rate = Total number of returns in Warranty Period/Total number of shipment in Warranty Period</t>
  </si>
  <si>
    <t>產品週期內退貨數量</t>
  </si>
  <si>
    <t>Return Num in Lifetime</t>
  </si>
  <si>
    <t>產品週期的退貨總數(截至報表月份）
用來計算Accumulated Field Return in Lifetime 
Return Num in Lifetime/shipmentQty in Lifetime</t>
  </si>
  <si>
    <t xml:space="preserve">保固內出貨數量 </t>
  </si>
  <si>
    <t>ShipmentQty in Warranty</t>
  </si>
  <si>
    <t>判斷在保固內的數量</t>
  </si>
  <si>
    <t xml:space="preserve">仍在保固期間內的出貨總數（截至報表月份）
用來計算 Accumulate Field Return in Warranty = return num in Warranty Period/shipmentQty in Lifetime Period
保固期判斷規則:
1. HPE--&gt;出貨月+37個月
2. A1--&gt;生產月+37個月
3. S1--&gt;出貨日+24個月
4. ZT--&gt;生產日+36個月
5. F1--&gt;生產日+37個月
未列於上表則定義: 生產月+37個月
</t>
  </si>
  <si>
    <t>Field Return Shipment_Total Shipped Quantity</t>
  </si>
  <si>
    <t>產品週期內出貨數量</t>
  </si>
  <si>
    <t>ShipmentQty in Lifetime</t>
  </si>
  <si>
    <t>產品週期內的總出貨數(截至報表月份）</t>
  </si>
  <si>
    <t>用來計算Accumulated Field Return in Lifetime 
Return Num in Lifetime/shipmentQty in Lifetime</t>
  </si>
  <si>
    <t>收到退貨日期(月)</t>
  </si>
  <si>
    <t>Received Product Month</t>
  </si>
  <si>
    <t>Field Return Master_RMA Input Date</t>
  </si>
  <si>
    <t>Field Return 維修原因分析</t>
  </si>
  <si>
    <t>Field Return Cause Analysis</t>
  </si>
  <si>
    <t>Ex: 中國, 台灣, 荷蘭...</t>
  </si>
  <si>
    <t>申請退貨的地區</t>
  </si>
  <si>
    <t>用來計算WIP and TAT
分為兩階段：Input, packing</t>
  </si>
  <si>
    <t>Repair, Scrap</t>
  </si>
  <si>
    <t>收到退貨月</t>
  </si>
  <si>
    <t>Input Month</t>
  </si>
  <si>
    <t>WIP 呈現所需的日期維度</t>
  </si>
  <si>
    <t>維修完成月</t>
  </si>
  <si>
    <t>RMA Packing Month</t>
  </si>
  <si>
    <t>TAT Target 所需的日期維度</t>
  </si>
  <si>
    <t>Field Return Master_RMA Packing Date</t>
  </si>
  <si>
    <t>以維修狀態計算WIP days</t>
  </si>
  <si>
    <t>WIP時間過長原因</t>
  </si>
  <si>
    <t>By Customer, Ex: 98%</t>
  </si>
  <si>
    <t>Customer TAT Mapping_Customer TAT Goal</t>
  </si>
  <si>
    <t xml:space="preserve">By Customer, Ex: 15 </t>
  </si>
  <si>
    <t>Customer TAT Mapping_Customer TAT Days</t>
  </si>
  <si>
    <t>以維修狀態計算TAT Target</t>
  </si>
  <si>
    <t>依照前面的維度計算退貨數量（單位為板卡）
Ex: 維修狀態, 產品類別</t>
  </si>
  <si>
    <t>Ex: VID/CID/NFF</t>
  </si>
  <si>
    <t xml:space="preserve">依照報表列出的類別Grouping 現有系統內的repair action, Ex, FW/SW, Scrap,  </t>
  </si>
  <si>
    <t>&amp;quot;例如, EBG: Enterprise Business Group;PSG: Personal Solution Group&amp;quot;</t>
  </si>
  <si>
    <t>IEC_STD_V10 &gt;&gt; Data Standard &gt;&gt; FIN &gt;&gt; Entrepreneur</t>
  </si>
  <si>
    <t>IEC_STD_V10 &gt;&gt; Data Standard &gt;&gt; FIN</t>
  </si>
  <si>
    <t>&amp;quot;Entrepreneur&amp;quot;</t>
  </si>
  <si>
    <t>&amp;quot;企業&amp;quot;</t>
  </si>
  <si>
    <t>IEC_STD_V10 &gt;&gt; Common &gt;&gt; AutoMetaDataEntrepreneur</t>
  </si>
  <si>
    <t>企業Concept</t>
  </si>
  <si>
    <t>FIN:</t>
  </si>
  <si>
    <t>IEC_STD_V10 &gt;&gt; Data Standard &gt;&gt; FIN &gt;&gt; Entrepreneur Code</t>
  </si>
  <si>
    <t>&amp;quot;Entrepreneur Code&amp;quot;</t>
  </si>
  <si>
    <t>&amp;quot;企業代碼&amp;quot;</t>
  </si>
  <si>
    <t>IEC_STD_V10 &gt;&gt; Common &gt;&gt; AutoMetaDataEntrepreneur Code</t>
  </si>
  <si>
    <t>企業代碼Property</t>
  </si>
  <si>
    <t>&amp;quot;上市代碼&amp;quot;</t>
  </si>
  <si>
    <t>&amp;quot;2356, 2382, 3231, 2324…&amp;quot;</t>
  </si>
  <si>
    <t>Entrepreneur_Entrepreneur Code</t>
  </si>
  <si>
    <t>&amp;quot;Entrepreneur_Entrepreneur Code&amp;quot;</t>
  </si>
  <si>
    <t>IEC_STD_V10 &gt;&gt; Data Standard &gt;&gt; FIN &gt;&gt; Entrepreneur Chinese Name</t>
  </si>
  <si>
    <t>&amp;quot;Entrepreneur Chinese Name&amp;quot;</t>
  </si>
  <si>
    <t>&amp;quot;企業中文名稱&amp;quot;</t>
  </si>
  <si>
    <t>IEC_STD_V10 &gt;&gt; Common &gt;&gt; AutoMetaDataEntrepreneur Chinese Name</t>
  </si>
  <si>
    <t>企業中文名稱Property</t>
  </si>
  <si>
    <t>&amp;quot;上市公司名稱&amp;quot;</t>
  </si>
  <si>
    <t>&amp;quot;英業達、廣達、緯創、仁寶…&amp;quot;</t>
  </si>
  <si>
    <t>Entrepreneur_Entrepreneur Chinese Name</t>
  </si>
  <si>
    <t>&amp;quot;Entrepreneur_Entrepreneur Chinese Name&amp;quot;</t>
  </si>
  <si>
    <t>IEC_STD_V10 &gt;&gt; Data Standard &gt;&gt; FIN &gt;&gt; Entrepreneur English Name</t>
  </si>
  <si>
    <t>&amp;quot;Entrepreneur English Name&amp;quot;</t>
  </si>
  <si>
    <t>&amp;quot;企業英文名稱&amp;quot;</t>
  </si>
  <si>
    <t>IEC_STD_V10 &gt;&gt; Common &gt;&gt; AutoMetaDataEntrepreneur English Name</t>
  </si>
  <si>
    <t>企業英文名稱Property</t>
  </si>
  <si>
    <t>&amp;quot;向經濟部登記之章程所訂外文公司名稱&amp;quot;</t>
  </si>
  <si>
    <t>&amp;quot;INVENTEC CORPORATION, QUANTA COMPUTER INC., Wistron Corporation, COMPAL ELECTRONICS, INC.&amp;quot;</t>
  </si>
  <si>
    <t>Entrepreneur_Entrepreneur English Name</t>
  </si>
  <si>
    <t>&amp;quot;Entrepreneur_Entrepreneur English Name&amp;quot;</t>
  </si>
  <si>
    <t>IEC_STD_V10 &gt;&gt; Data Standard &gt;&gt; FIN &gt;&gt; Types of Labor</t>
  </si>
  <si>
    <t>&amp;quot;Types of Labor&amp;quot;</t>
  </si>
  <si>
    <t>&amp;quot;員工結構&amp;quot;</t>
  </si>
  <si>
    <t>IEC_STD_V10 &gt;&gt; Common &gt;&gt; AutoMetaDataTypes of Labor</t>
  </si>
  <si>
    <t>員工結構Concept</t>
  </si>
  <si>
    <t>IEC_STD_V10 &gt;&gt; Data Standard &gt;&gt; FIN &gt;&gt; Types of Labor Code</t>
  </si>
  <si>
    <t>&amp;quot;Types of Labor Code&amp;quot;</t>
  </si>
  <si>
    <t>&amp;quot;員工結構代碼&amp;quot;</t>
  </si>
  <si>
    <t>IEC_STD_V10 &gt;&gt; Common &gt;&gt; AutoMetaDataTypes of Labor Code</t>
  </si>
  <si>
    <t>員工結構代碼Property</t>
  </si>
  <si>
    <t>&amp;quot;分為 ALL, DL, IDL&amp;quot;</t>
  </si>
  <si>
    <t>&amp;quot;ALL, DL, IDL&amp;quot;</t>
  </si>
  <si>
    <t>Types of Labor_Types of Labor Code</t>
  </si>
  <si>
    <t>&amp;quot;Types of Labor_Types of Labor Code&amp;quot;</t>
  </si>
  <si>
    <t>IEC_STD_V10 &gt;&gt; Data Standard &gt;&gt; FIN &gt;&gt; Types of Labor Name</t>
  </si>
  <si>
    <t>&amp;quot;Types of Labor Name&amp;quot;</t>
  </si>
  <si>
    <t>&amp;quot;員工結構名稱&amp;quot;</t>
  </si>
  <si>
    <t>IEC_STD_V10 &gt;&gt; Common &gt;&gt; AutoMetaDataTypes of Labor Name</t>
  </si>
  <si>
    <t>員工結構名稱Property</t>
  </si>
  <si>
    <t>&amp;quot;分為全體、直接、間接&amp;quot;</t>
  </si>
  <si>
    <t>&amp;quot;全體、直接、間接&amp;quot;</t>
  </si>
  <si>
    <t>Types of Labor_Types of Labor Name</t>
  </si>
  <si>
    <t>&amp;quot;Types of Labor_Types of Labor Name&amp;quot;</t>
  </si>
  <si>
    <t>IEC_STD_V10 &gt;&gt; Data Standard &gt;&gt; FIN &gt;&gt; Employees Statistics</t>
  </si>
  <si>
    <t>&amp;quot;Employees Statistics&amp;quot;</t>
  </si>
  <si>
    <t>&amp;quot;企業員工統計&amp;quot;</t>
  </si>
  <si>
    <t>IEC_STD_V10 &gt;&gt; Common &gt;&gt; AutoMetaDataEmployees Statistics</t>
  </si>
  <si>
    <t>企業員工統計Concept</t>
  </si>
  <si>
    <t>企業中文名稱Relationship</t>
  </si>
  <si>
    <t>Employees Statistics_Entrepreneur Chinese Name</t>
  </si>
  <si>
    <t>&amp;quot;Employees Statistics_Entrepreneur Chinese Name&amp;quot;</t>
  </si>
  <si>
    <t>IEC_STD_V10 &gt;&gt; Data Standard &gt;&gt; FIN &gt;&gt; BG Code</t>
  </si>
  <si>
    <t>&amp;quot;例如：EBG, PSG, ALL
除了原本事業群代碼的定義，需另外增加 ALL
內部資料區分事業群
外部資料不區分事業群，欄位為空字串&amp;quot;</t>
  </si>
  <si>
    <t>&amp;quot;EBG, PSG, ALL&amp;quot;</t>
  </si>
  <si>
    <t>Employees Statistics_BG Code</t>
  </si>
  <si>
    <t>&amp;quot;Employees Statistics_BG Code&amp;quot;</t>
  </si>
  <si>
    <t>IEC_STD_V10 &gt;&gt; Data Standard &gt;&gt; FIN &gt;&gt; Financial Report Closing Date</t>
  </si>
  <si>
    <t>&amp;quot;Financial Report Closing Date&amp;quot;</t>
  </si>
  <si>
    <t>&amp;quot;Closing Date&amp;quot;</t>
  </si>
  <si>
    <t>&amp;quot;財報結算日&amp;quot;</t>
  </si>
  <si>
    <t>IEC_STD_V10 &gt;&gt; Common &gt;&gt; AutoMetaDataFinancial Report Closing Date</t>
  </si>
  <si>
    <t>財報結算日Relationship</t>
  </si>
  <si>
    <t>&amp;quot;Finance Master_Financial Report Closing Date&amp;quot;</t>
  </si>
  <si>
    <t>&amp;quot;為會計期間的最後一日，如：會計期間若為季，則財報結算日為當季的最後一日&amp;quot;</t>
  </si>
  <si>
    <t>Employees Statistics_Financial Report Closing Date</t>
  </si>
  <si>
    <t>&amp;quot;Employees Statistics_Financial Report Closing Date&amp;quot;</t>
  </si>
  <si>
    <t>IEC_STD_V10 &gt;&gt; Data Standard &gt;&gt; FIN &gt;&gt; Accounting Period</t>
  </si>
  <si>
    <t>&amp;quot;Accounting Period&amp;quot;</t>
  </si>
  <si>
    <t>&amp;quot;Period&amp;quot;</t>
  </si>
  <si>
    <t>&amp;quot;判斷資料項目以年/季的角度檢視&amp;quot;</t>
  </si>
  <si>
    <t>IEC_STD_V10 &gt;&gt; Common &gt;&gt; AutoMetaDataAccounting Period</t>
  </si>
  <si>
    <t>會計期間Relationship</t>
  </si>
  <si>
    <t>&amp;quot;Finance Master_Accounting Period&amp;quot;</t>
  </si>
  <si>
    <t>&amp;quot;會計期間&amp;quot;</t>
  </si>
  <si>
    <t>&amp;quot;Year, Quarter&amp;quot;</t>
  </si>
  <si>
    <t>Employees Statistics_Accounting Period</t>
  </si>
  <si>
    <t>&amp;quot;Employees Statistics_Accounting Period&amp;quot;</t>
  </si>
  <si>
    <t>-14</t>
  </si>
  <si>
    <t>員工結構名稱Relationship</t>
  </si>
  <si>
    <t>Employees Statistics_Types of Labor Name</t>
  </si>
  <si>
    <t>&amp;quot;Employees Statistics_Types of Labor Name&amp;quot;</t>
  </si>
  <si>
    <t>-15</t>
  </si>
  <si>
    <t>IEC_STD_V10 &gt;&gt; Data Standard &gt;&gt; FIN &gt;&gt; Number of Employees</t>
  </si>
  <si>
    <t>&amp;quot;Number of Employees&amp;quot;</t>
  </si>
  <si>
    <t>&amp;quot;Num of Emp&amp;quot;</t>
  </si>
  <si>
    <t>&amp;quot;員工人數&amp;quot;</t>
  </si>
  <si>
    <t>IEC_STD_V10 &gt;&gt; Common &gt;&gt; AutoMetaDataNumber of Employees</t>
  </si>
  <si>
    <t>員工人數Property</t>
  </si>
  <si>
    <t>0014</t>
  </si>
  <si>
    <t>&amp;quot;區分事業群時，員工人數包含事業群所屬海內外人數
不區分事業群，看整體企業時，員工人數包含合併企業總人數
若無法取得直接、間接員工人數，則以全體員工人數依照一定比例拆分&amp;quot;</t>
  </si>
  <si>
    <t>Employees Statistics_Number of Employees</t>
  </si>
  <si>
    <t>&amp;quot;Employees Statistics_Number of Employees&amp;quot;</t>
  </si>
  <si>
    <t>-16</t>
  </si>
  <si>
    <t>IEC_STD_V10 &gt;&gt; Data Standard &gt;&gt; FIN &gt;&gt; Average Number of Employees</t>
  </si>
  <si>
    <t>&amp;quot;Average Number of Employees&amp;quot;</t>
  </si>
  <si>
    <t>&amp;quot;Avg Num of Emp&amp;quot;</t>
  </si>
  <si>
    <t>&amp;quot;平均員工人數&amp;quot;</t>
  </si>
  <si>
    <t>IEC_STD_V10 &gt;&gt; Common &gt;&gt; AutoMetaDataAverage Number of Employees</t>
  </si>
  <si>
    <t>平均員工人數Property</t>
  </si>
  <si>
    <t>&amp;quot;Employees Statistics_Number of Employees;Employees Statistics_Last Number of Employees&amp;quot;</t>
  </si>
  <si>
    <t>0015</t>
  </si>
  <si>
    <t>&amp;quot;期初和期末員工人數的平均&amp;quot;</t>
  </si>
  <si>
    <t>Employees Statistics_Average Number of Employees</t>
  </si>
  <si>
    <t>&amp;quot;Employees Statistics_Average Number of Employees&amp;quot;</t>
  </si>
  <si>
    <t>-17</t>
  </si>
  <si>
    <t>IEC_STD_V10 &gt;&gt; Data Standard &gt;&gt; FIN &gt;&gt; Last Number of Employees</t>
  </si>
  <si>
    <t>&amp;quot;Last Number of Employees&amp;quot;</t>
  </si>
  <si>
    <t>&amp;quot;Last Num of Emp&amp;quot;</t>
  </si>
  <si>
    <t>&amp;quot;上一期員工人數&amp;quot;</t>
  </si>
  <si>
    <t>IEC_STD_V10 &gt;&gt; Common &gt;&gt; AutoMetaDataLast Number of Employees</t>
  </si>
  <si>
    <t>上一期員工人數Property</t>
  </si>
  <si>
    <t>&amp;quot;Employees Statistics_Number of Employees;&amp;quot;</t>
  </si>
  <si>
    <t>0016</t>
  </si>
  <si>
    <t>Employees Statistics_Last Number of Employees</t>
  </si>
  <si>
    <t>&amp;quot;Employees Statistics_Last Number of Employees&amp;quot;</t>
  </si>
  <si>
    <t>-18</t>
  </si>
  <si>
    <t>IEC_STD_V10 &gt;&gt; Data Standard &gt;&gt; FIN &gt;&gt; Finance Master Labor</t>
  </si>
  <si>
    <t>&amp;quot;Finance Master Labor&amp;quot;</t>
  </si>
  <si>
    <t>&amp;quot;財務會計主檔_員工結構相關&amp;quot;</t>
  </si>
  <si>
    <t>IEC_STD_V10 &gt;&gt; Common &gt;&gt; AutoMetaDataFinance Master Labor</t>
  </si>
  <si>
    <t>財務會計主檔_員工結構相關Concept</t>
  </si>
  <si>
    <t>0017</t>
  </si>
  <si>
    <t>-19</t>
  </si>
  <si>
    <t>0018</t>
  </si>
  <si>
    <t>Finance Master Labor_Entrepreneur Chinese Name</t>
  </si>
  <si>
    <t>&amp;quot;Finance Master Labor_Entrepreneur Chinese Name&amp;quot;</t>
  </si>
  <si>
    <t>-20</t>
  </si>
  <si>
    <t>0019</t>
  </si>
  <si>
    <t>Finance Master Labor_BG Code</t>
  </si>
  <si>
    <t>&amp;quot;Finance Master Labor_BG Code&amp;quot;</t>
  </si>
  <si>
    <t>-21</t>
  </si>
  <si>
    <t>0020</t>
  </si>
  <si>
    <t>Finance Master Labor_Financial Report Closing Date</t>
  </si>
  <si>
    <t>&amp;quot;Finance Master Labor_Financial Report Closing Date&amp;quot;</t>
  </si>
  <si>
    <t>-22</t>
  </si>
  <si>
    <t>0021</t>
  </si>
  <si>
    <t>Finance Master Labor_Accounting Period</t>
  </si>
  <si>
    <t>&amp;quot;Finance Master Labor_Accounting Period&amp;quot;</t>
  </si>
  <si>
    <t>-23</t>
  </si>
  <si>
    <t>0022</t>
  </si>
  <si>
    <t>Finance Master Labor_Types of Labor Name</t>
  </si>
  <si>
    <t>&amp;quot;Finance Master Labor_Types of Labor Name&amp;quot;</t>
  </si>
  <si>
    <t>-24</t>
  </si>
  <si>
    <t>IEC_STD_V10 &gt;&gt; Data Standard &gt;&gt; FIN &gt;&gt; Operating Revenue Per Capita</t>
  </si>
  <si>
    <t>&amp;quot;Operating Revenue Per Capita&amp;quot;</t>
  </si>
  <si>
    <t>&amp;quot;人均產值&amp;quot;</t>
  </si>
  <si>
    <t>IEC_STD_V10 &gt;&gt; Common &gt;&gt; AutoMetaDataOperating Revenue Per Capita</t>
  </si>
  <si>
    <t>人均產值Property</t>
  </si>
  <si>
    <t>&amp;quot;Finance Master_Operating Revenue;Employees Statistics_Average Number of Employees&amp;quot;</t>
  </si>
  <si>
    <t>0023</t>
  </si>
  <si>
    <t>&amp;quot;營業收入 / 平均員工人數((期初人數+期末人數)/2)
依據員工結構分為全體人均產值、直接人均產值、間接人均產值
金額單位：千元&amp;quot;</t>
  </si>
  <si>
    <t>Finance Master Labor_Operating Revenue Per Capita</t>
  </si>
  <si>
    <t>&amp;quot;Finance Master Labor_Operating Revenue Per Capita&amp;quot;</t>
  </si>
  <si>
    <t>-25</t>
  </si>
  <si>
    <t>IEC_STD_V10 &gt;&gt; Data Standard &gt;&gt; FIN &gt;&gt; Operating Income Per Capita</t>
  </si>
  <si>
    <t>&amp;quot;Operating Income Per Capita&amp;quot;</t>
  </si>
  <si>
    <t>&amp;quot;人均營業利益&amp;quot;</t>
  </si>
  <si>
    <t>IEC_STD_V10 &gt;&gt; Common &gt;&gt; AutoMetaDataOperating Income Per Capita</t>
  </si>
  <si>
    <t>人均營業利益Property</t>
  </si>
  <si>
    <t>&amp;quot;Finance Master_Operating Income;Employees Statistics_Average Number of Employees&amp;quot;</t>
  </si>
  <si>
    <t>0024</t>
  </si>
  <si>
    <t>&amp;quot;營業利益 / 平均員工人數((期初人數+期末人數)/2)
依據員工結構分為全體人均營業利益、直接人均營業利益、間接人均營業利益
金額單位：千元&amp;quot;</t>
  </si>
  <si>
    <t>Finance Master Labor_Operating Income Per Capita</t>
  </si>
  <si>
    <t>&amp;quot;Finance Master Labor_Operating Income Per Capita&amp;quot;</t>
  </si>
  <si>
    <t>-26</t>
  </si>
  <si>
    <t>IEC_STD_V10 &gt;&gt; Data Standard &gt;&gt; FIN &gt;&gt; Finance Master</t>
  </si>
  <si>
    <t>&amp;quot;Finance Master&amp;quot;</t>
  </si>
  <si>
    <t>&amp;quot;財務會計主檔&amp;quot;</t>
  </si>
  <si>
    <t>IEC_STD_V10 &gt;&gt; Common &gt;&gt; AutoMetaDataFinance Master</t>
  </si>
  <si>
    <t>財務會計主檔Concept</t>
  </si>
  <si>
    <t>0025</t>
  </si>
  <si>
    <t>-27</t>
  </si>
  <si>
    <t>0026</t>
  </si>
  <si>
    <t>Finance Master_Entrepreneur Chinese Name</t>
  </si>
  <si>
    <t>&amp;quot;Finance Master_Entrepreneur Chinese Name&amp;quot;</t>
  </si>
  <si>
    <t>-28</t>
  </si>
  <si>
    <t>0027</t>
  </si>
  <si>
    <t>&amp;quot;EBG, PSG&amp;quot;</t>
  </si>
  <si>
    <t>Finance Master_BG Code</t>
  </si>
  <si>
    <t>&amp;quot;Finance Master_BG Code&amp;quot;</t>
  </si>
  <si>
    <t>-29</t>
  </si>
  <si>
    <t>財報結算日Property</t>
  </si>
  <si>
    <t>0028</t>
  </si>
  <si>
    <t>&amp;quot;為會計期間的最後一日，如：統計期間若為季，則財報結算日為當季的最後一日&amp;quot;</t>
  </si>
  <si>
    <t>Finance Master_Financial Report Closing Date</t>
  </si>
  <si>
    <t>-30</t>
  </si>
  <si>
    <t>&amp;quot;判斷資料項目以年/季/月的角度檢視&amp;quot;</t>
  </si>
  <si>
    <t>會計期間Property</t>
  </si>
  <si>
    <t>0029</t>
  </si>
  <si>
    <t>&amp;quot;內部資料包含月、季、年的資料
外部資料包含季、年的資料&amp;quot;</t>
  </si>
  <si>
    <t>&amp;quot;Year, Quarter, Month&amp;quot;</t>
  </si>
  <si>
    <t>Finance Master_Accounting Period</t>
  </si>
  <si>
    <t>-31</t>
  </si>
  <si>
    <t>IEC_STD_V10 &gt;&gt; Data Standard &gt;&gt; FIN &gt;&gt; Operating Revenue</t>
  </si>
  <si>
    <t>&amp;quot;Operating Revenue&amp;quot;</t>
  </si>
  <si>
    <t>&amp;quot;營業收入&amp;quot;</t>
  </si>
  <si>
    <t>IEC_STD_V10 &gt;&gt; Common &gt;&gt; AutoMetaDataOperating Revenue</t>
  </si>
  <si>
    <t>營業收入Property</t>
  </si>
  <si>
    <t>0030</t>
  </si>
  <si>
    <t>&amp;quot;財務會計主檔的營業收入與 daily revenue 不同，此為月結數字 (與 PNL 相同)
金額單位：千元&amp;quot;</t>
  </si>
  <si>
    <t>Finance Master_Operating Revenue</t>
  </si>
  <si>
    <t>&amp;quot;Finance Master_Operating Revenue&amp;quot;</t>
  </si>
  <si>
    <t>-32</t>
  </si>
  <si>
    <t>IEC_STD_V10 &gt;&gt; Data Standard &gt;&gt; FIN &gt;&gt; Operating Income</t>
  </si>
  <si>
    <t>&amp;quot;Operating Income&amp;quot;</t>
  </si>
  <si>
    <t>&amp;quot;營業利益&amp;quot;</t>
  </si>
  <si>
    <t>IEC_STD_V10 &gt;&gt; Common &gt;&gt; AutoMetaDataOperating Income</t>
  </si>
  <si>
    <t>營業利益Property</t>
  </si>
  <si>
    <t>0031</t>
  </si>
  <si>
    <t>&amp;quot;金額單位：千元&amp;quot;</t>
  </si>
  <si>
    <t>Finance Master_Operating Income</t>
  </si>
  <si>
    <t>&amp;quot;Finance Master_Operating Income&amp;quot;</t>
  </si>
  <si>
    <t>-33</t>
  </si>
  <si>
    <t>IEC_STD_V10 &gt;&gt; Data Standard &gt;&gt; FIN &gt;&gt; Cost of Sales</t>
  </si>
  <si>
    <t>&amp;quot;Cost of Sales&amp;quot;</t>
  </si>
  <si>
    <t>&amp;quot;銷貨成本&amp;quot;</t>
  </si>
  <si>
    <t>IEC_STD_V10 &gt;&gt; Common &gt;&gt; AutoMetaDataCost of Sales</t>
  </si>
  <si>
    <t>銷貨成本Property</t>
  </si>
  <si>
    <t>0032</t>
  </si>
  <si>
    <t>Finance Master_Cost of Sales</t>
  </si>
  <si>
    <t>&amp;quot;Finance Master_Cost of Sales&amp;quot;</t>
  </si>
  <si>
    <t>-34</t>
  </si>
  <si>
    <t>IEC_STD_V10 &gt;&gt; Data Standard &gt;&gt; FIN &gt;&gt; Inventory Turnover Ratio</t>
  </si>
  <si>
    <t>&amp;quot;Inventory Turnover Ratio&amp;quot;</t>
  </si>
  <si>
    <t>&amp;quot;存貨周轉率&amp;quot;</t>
  </si>
  <si>
    <t>IEC_STD_V10 &gt;&gt; Common &gt;&gt; AutoMetaDataInventory Turnover Ratio</t>
  </si>
  <si>
    <t>存貨周轉率Property</t>
  </si>
  <si>
    <t>&amp;quot;Finance Master_Cost of Sales;Finance Master_Average Inventory Amount&amp;quot;</t>
  </si>
  <si>
    <t>0033</t>
  </si>
  <si>
    <t>&amp;quot;銷貨成本 / 平均存貨
平均存貨為期初期末的平均
金額單位：千元&amp;quot;</t>
  </si>
  <si>
    <t>&amp;quot;Finance Master_Inventory Turnover Ratio&amp;quot;</t>
  </si>
  <si>
    <t>-35</t>
  </si>
  <si>
    <t>IEC_STD_V10 &gt;&gt; Data Standard &gt;&gt; FIN &gt;&gt; Accounts Payable Turnover Ratio</t>
  </si>
  <si>
    <t>&amp;quot;Accounts Payable Turnover Ratio&amp;quot;</t>
  </si>
  <si>
    <t>&amp;quot;AP Turnover Ratio&amp;quot;</t>
  </si>
  <si>
    <t>&amp;quot;應付帳款周轉率&amp;quot;</t>
  </si>
  <si>
    <t>IEC_STD_V10 &gt;&gt; Common &gt;&gt; AutoMetaDataAccounts Payable Turnover Ratio</t>
  </si>
  <si>
    <t>應付帳款周轉率Property</t>
  </si>
  <si>
    <t>&amp;quot;Finance Master_Cost of Sales;Finance Master_Average Accounts Payable Amount&amp;quot;</t>
  </si>
  <si>
    <t>0034</t>
  </si>
  <si>
    <t>&amp;quot;銷貨成本 / 平均應付帳款
平均應付帳款為期初期末的平均
金額單位：千元&amp;quot;</t>
  </si>
  <si>
    <t>&amp;quot;Finance Master_Accounts Payable Turnover Ratio&amp;quot;</t>
  </si>
  <si>
    <t>-36</t>
  </si>
  <si>
    <t>IEC_STD_V10 &gt;&gt; Data Standard &gt;&gt; FIN &gt;&gt; Accounts Receivables Turnover Ratio</t>
  </si>
  <si>
    <t>&amp;quot;Accounts Receivables Turnover Ratio&amp;quot;</t>
  </si>
  <si>
    <t>&amp;quot;AR Turnover Ratio&amp;quot;</t>
  </si>
  <si>
    <t>&amp;quot;應收帳款周轉率&amp;quot;</t>
  </si>
  <si>
    <t>IEC_STD_V10 &gt;&gt; Common &gt;&gt; AutoMetaDataAccounts Receivables Turnover Ratio</t>
  </si>
  <si>
    <t>應收帳款周轉率Property</t>
  </si>
  <si>
    <t>&amp;quot;Finance Master_Operating Revenue;Finance Master_Average Accounts Receivable Amount&amp;quot;</t>
  </si>
  <si>
    <t>0035</t>
  </si>
  <si>
    <t>&amp;quot;營業收入 / 平均應收帳款
平均應收帳款為期初期末的平均
金額單位：千元&amp;quot;</t>
  </si>
  <si>
    <t>&amp;quot;Finance Master_Accounts Receivables Turnover Ratio&amp;quot;</t>
  </si>
  <si>
    <t>-37</t>
  </si>
  <si>
    <t>IEC_STD_V10 &gt;&gt; Data Standard &gt;&gt; FIN &gt;&gt; DOI</t>
  </si>
  <si>
    <t>&amp;quot;DOI&amp;quot;</t>
  </si>
  <si>
    <t>&amp;quot;存貨周轉天數&amp;quot;</t>
  </si>
  <si>
    <t>IEC_STD_V10 &gt;&gt; Common &gt;&gt; AutoMetaDataDOI</t>
  </si>
  <si>
    <t>存貨周轉天數Property</t>
  </si>
  <si>
    <t>0036</t>
  </si>
  <si>
    <t>&amp;quot;包含月資料
年：365 / 存貨周轉率
季：90 / 存貨周轉率
月：30 / 存貨周轉率
此處存貨周轉天數來源為財報，與 SCM 主題的 DOI 計算公式不同&amp;quot;</t>
  </si>
  <si>
    <t>Finance Master_DOI</t>
  </si>
  <si>
    <t>&amp;quot;Finance Master_DOI&amp;quot;</t>
  </si>
  <si>
    <t>-38</t>
  </si>
  <si>
    <t>IEC_STD_V10 &gt;&gt; Data Standard &gt;&gt; FIN &gt;&gt; AP Days</t>
  </si>
  <si>
    <t>&amp;quot;AP Days&amp;quot;</t>
  </si>
  <si>
    <t>&amp;quot;應付帳款天數&amp;quot;</t>
  </si>
  <si>
    <t>IEC_STD_V10 &gt;&gt; Common &gt;&gt; AutoMetaDataAP Days</t>
  </si>
  <si>
    <t>應付帳款天數Property</t>
  </si>
  <si>
    <t>0037</t>
  </si>
  <si>
    <t>&amp;quot;包含月資料
年：365 / 應付帳款周轉率
季：90 / 應付帳款周轉率
月：30 / 應付帳款周轉率&amp;quot;</t>
  </si>
  <si>
    <t>Finance Master_AP Days</t>
  </si>
  <si>
    <t>&amp;quot;Finance Master_AP Days&amp;quot;</t>
  </si>
  <si>
    <t>-39</t>
  </si>
  <si>
    <t>warnTerm-EngChCompare,</t>
  </si>
  <si>
    <t>IEC_STD_V10 &gt;&gt; Data Standard &gt;&gt; FIN &gt;&gt; AR Days</t>
  </si>
  <si>
    <t>&amp;quot;AR Days&amp;quot;</t>
  </si>
  <si>
    <t>&amp;quot;應收帳款天數&amp;quot;</t>
  </si>
  <si>
    <t>IEC_STD_V10 &gt;&gt; Common &gt;&gt; AutoMetaDataAR Days</t>
  </si>
  <si>
    <t>應收帳款天數Property</t>
  </si>
  <si>
    <t>0038</t>
  </si>
  <si>
    <t>&amp;quot;包含月資料
年：365 / 應收帳款周轉率
季：90 / 應收帳款周轉率
月：30 / 應收帳款周轉率&amp;quot;</t>
  </si>
  <si>
    <t>Finance Master_AR Days</t>
  </si>
  <si>
    <t>&amp;quot;Finance Master_AR Days&amp;quot;</t>
  </si>
  <si>
    <t>-40</t>
  </si>
  <si>
    <t>IEC_STD_V10 &gt;&gt; Data Standard &gt;&gt; FIN &gt;&gt; CCC</t>
  </si>
  <si>
    <t>&amp;quot;CCC&amp;quot;</t>
  </si>
  <si>
    <t>&amp;quot;現金循環週期&amp;quot;</t>
  </si>
  <si>
    <t>IEC_STD_V10 &gt;&gt; Common &gt;&gt; AutoMetaDataCCC</t>
  </si>
  <si>
    <t>現金循環週期Property</t>
  </si>
  <si>
    <t>&amp;quot;Finance Master_AR Days;Finance Master_AP Days;Finance Master_DOI&amp;quot;</t>
  </si>
  <si>
    <t>0039</t>
  </si>
  <si>
    <t>&amp;quot;包含月資料
DOI + AR Days - AP Days&amp;quot;</t>
  </si>
  <si>
    <t>Finance Master_CCC</t>
  </si>
  <si>
    <t>&amp;quot;Finance Master_CCC&amp;quot;</t>
  </si>
  <si>
    <t>-41</t>
  </si>
  <si>
    <t>IEC_STD_V10 &gt;&gt; Data Standard &gt;&gt; FIN &gt;&gt; Profit after Tax</t>
  </si>
  <si>
    <t>&amp;quot;Profit after Tax&amp;quot;</t>
  </si>
  <si>
    <t>&amp;quot;Net Income&amp;quot;</t>
  </si>
  <si>
    <t>&amp;quot;稅後淨利&amp;quot;</t>
  </si>
  <si>
    <t>IEC_STD_V10 &gt;&gt; Common &gt;&gt; AutoMetaDataProfit after Tax</t>
  </si>
  <si>
    <t>稅後淨利Property</t>
  </si>
  <si>
    <t>0040</t>
  </si>
  <si>
    <t>&amp;quot;稅後淨利
金額單位：千元&amp;quot;</t>
  </si>
  <si>
    <t>&amp;quot;Finance Master_Profit after Tax&amp;quot;</t>
  </si>
  <si>
    <t>-42</t>
  </si>
  <si>
    <t>IEC_STD_V10 &gt;&gt; Data Standard &gt;&gt; FIN &gt;&gt; Accumulated Net Income (After tax)</t>
  </si>
  <si>
    <t>&amp;quot;Accumulated Net Income (After tax)&amp;quot;</t>
  </si>
  <si>
    <t>&amp;quot;Accumulated Net Income&amp;quot;</t>
  </si>
  <si>
    <t>&amp;quot;當年度累計稅後淨利&amp;quot;</t>
  </si>
  <si>
    <t>IEC_STD_V10 &gt;&gt; Common &gt;&gt; AutoMetaDataAccumulated Net Income (After tax)</t>
  </si>
  <si>
    <t>累積稅後淨利Property</t>
  </si>
  <si>
    <t>0041</t>
  </si>
  <si>
    <t>&amp;quot;加總當年度稅後淨利
金額單位：千元&amp;quot;</t>
  </si>
  <si>
    <t>Finance Master_Accumulated Net Income (After tax)</t>
  </si>
  <si>
    <t>&amp;quot;Finance Master_Accumulated Net Income (After tax)&amp;quot;</t>
  </si>
  <si>
    <t>-43</t>
  </si>
  <si>
    <t>IEC_STD_V10 &gt;&gt; Data Standard &gt;&gt; FIN &gt;&gt; Total Assets Amount</t>
  </si>
  <si>
    <t>&amp;quot;Total Assets Amount&amp;quot;</t>
  </si>
  <si>
    <t>&amp;quot;Total Assets&amp;quot;</t>
  </si>
  <si>
    <t>&amp;quot;總資產金額&amp;quot;</t>
  </si>
  <si>
    <t>IEC_STD_V10 &gt;&gt; Common &gt;&gt; AutoMetaDataTotal Assets Amount</t>
  </si>
  <si>
    <t>總資產金額Property</t>
  </si>
  <si>
    <t>0042</t>
  </si>
  <si>
    <t>&amp;quot;Finance Master_Total Assets Amount&amp;quot;</t>
  </si>
  <si>
    <t>-44</t>
  </si>
  <si>
    <t>IEC_STD_V10 &gt;&gt; Data Standard &gt;&gt; FIN &gt;&gt; Total Liability Amount</t>
  </si>
  <si>
    <t>&amp;quot;Total Liability Amount&amp;quot;</t>
  </si>
  <si>
    <t>&amp;quot;Total Liability&amp;quot;</t>
  </si>
  <si>
    <t>&amp;quot;總負債金額&amp;quot;</t>
  </si>
  <si>
    <t>IEC_STD_V10 &gt;&gt; Common &gt;&gt; AutoMetaDataTotal Liability Amount</t>
  </si>
  <si>
    <t>總負債金額Property</t>
  </si>
  <si>
    <t>0043</t>
  </si>
  <si>
    <t>Finance Master_Total Liability Amount</t>
  </si>
  <si>
    <t>&amp;quot;Finance Master_Total Liability Amount&amp;quot;</t>
  </si>
  <si>
    <t>-45</t>
  </si>
  <si>
    <t>IEC_STD_V10 &gt;&gt; Data Standard &gt;&gt; FIN &gt;&gt; Shareholders&amp;apos; Equity Amount</t>
  </si>
  <si>
    <t>Shareholders&amp;apos; Equity Amount</t>
  </si>
  <si>
    <t>&amp;quot;Shareholders&amp;apos; Equity Amount&amp;quot;</t>
  </si>
  <si>
    <t>&amp;quot;Equity&amp;quot;</t>
  </si>
  <si>
    <t>&amp;quot;股東權益金額&amp;quot;</t>
  </si>
  <si>
    <t>IEC_STD_V10 &gt;&gt; Common &gt;&gt; AutoMetaDataShareholders' Equity Amount</t>
  </si>
  <si>
    <t>股東權益金額Property</t>
  </si>
  <si>
    <t>0044</t>
  </si>
  <si>
    <t>&amp;quot;Finance Master_Shareholders&amp;apos; Equity Amount&amp;quot;</t>
  </si>
  <si>
    <t>-46</t>
  </si>
  <si>
    <t>IEC_STD_V10 &gt;&gt; Data Standard &gt;&gt; FIN &gt;&gt; Shareholders' Equity Amount</t>
  </si>
  <si>
    <t>warnTerm-EngChCompare,errTerm-Naming,</t>
  </si>
  <si>
    <t>IEC_STD_V10 &gt;&gt; Data Standard &gt;&gt; FIN &gt;&gt; ROE</t>
  </si>
  <si>
    <t>&amp;quot;ROE&amp;quot;</t>
  </si>
  <si>
    <t>IEC_STD_V10 &gt;&gt; Common &gt;&gt; AutoMetaDataROE</t>
  </si>
  <si>
    <t>ROEProperty</t>
  </si>
  <si>
    <t>&amp;quot;Finance Master_Profit after Tax;Finance Master_Shareholders&amp;apos; Equity Amount&amp;quot;</t>
  </si>
  <si>
    <t>0045</t>
  </si>
  <si>
    <t>&amp;quot;以整體企業來看，不區分 BG
稅後淨利 / 期初和期末股東權益的平均
金額單位：千元&amp;quot;</t>
  </si>
  <si>
    <t>Finance Master_ROE</t>
  </si>
  <si>
    <t>&amp;quot;Finance Master_ROE&amp;quot;</t>
  </si>
  <si>
    <t>-47</t>
  </si>
  <si>
    <t>IEC_STD_V10 &gt;&gt; Data Standard &gt;&gt; FIN &gt;&gt; ROA</t>
  </si>
  <si>
    <t>&amp;quot;ROA&amp;quot;</t>
  </si>
  <si>
    <t>IEC_STD_V10 &gt;&gt; Common &gt;&gt; AutoMetaDataROA</t>
  </si>
  <si>
    <t>ROAProperty</t>
  </si>
  <si>
    <t>&amp;quot;Finance Master_Profit after Tax;Finance Master_Total Assets Amount&amp;quot;</t>
  </si>
  <si>
    <t>0046</t>
  </si>
  <si>
    <t>&amp;quot;以整體企業來看，不區分 BG
稅後淨利 / 期初和期末總資產金額的平均
金額單位：千元&amp;quot;</t>
  </si>
  <si>
    <t>Finance Master_ROA</t>
  </si>
  <si>
    <t>&amp;quot;Finance Master_ROA&amp;quot;</t>
  </si>
  <si>
    <t>-48</t>
  </si>
  <si>
    <t>IEC_STD_V10 &gt;&gt; Data Standard &gt;&gt; FIN &gt;&gt; Accumulated ROE</t>
  </si>
  <si>
    <t>&amp;quot;Accumulated ROE&amp;quot;</t>
  </si>
  <si>
    <t>&amp;quot;當年度累積 ROE&amp;quot;</t>
  </si>
  <si>
    <t>IEC_STD_V10 &gt;&gt; Common &gt;&gt; AutoMetaDataAccumulated ROE</t>
  </si>
  <si>
    <t>累積 ROEProperty</t>
  </si>
  <si>
    <t>&amp;quot;Finance Master_Accumulated Net Income (After tax);Finance Master_Shareholders&amp;apos; Equity Amount&amp;quot;</t>
  </si>
  <si>
    <t>0047</t>
  </si>
  <si>
    <t>&amp;quot;以整體企業來看，不區分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金額單位：千元&amp;quot;</t>
  </si>
  <si>
    <t>Finance Master_Accumulated ROE</t>
  </si>
  <si>
    <t>&amp;quot;Finance Master_Accumulated ROE&amp;quot;</t>
  </si>
  <si>
    <t>-49</t>
  </si>
  <si>
    <t>IEC_STD_V10 &gt;&gt; Data Standard &gt;&gt; FIN &gt;&gt; Accumulated ROA</t>
  </si>
  <si>
    <t>&amp;quot;Accumulated ROA&amp;quot;</t>
  </si>
  <si>
    <t>&amp;quot;當年度累積 ROA&amp;quot;</t>
  </si>
  <si>
    <t>IEC_STD_V10 &gt;&gt; Common &gt;&gt; AutoMetaDataAccumulated ROA</t>
  </si>
  <si>
    <t>累積 ROAProperty</t>
  </si>
  <si>
    <t>&amp;quot;Finance Master_Accumulated Net Income (After tax);Finance Master_Total Assets Amount&amp;quot;</t>
  </si>
  <si>
    <t>0048</t>
  </si>
  <si>
    <t>&amp;quot;以整體企業來看，不區分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金額單位：千元&amp;quot;</t>
  </si>
  <si>
    <t>Finance Master_Accumulated ROA</t>
  </si>
  <si>
    <t>&amp;quot;Finance Master_Accumulated ROA&amp;quot;</t>
  </si>
  <si>
    <t>-50</t>
  </si>
  <si>
    <t>IEC_STD_V10 &gt;&gt; Data Standard &gt;&gt; FIN &gt;&gt; Debt Ratio</t>
  </si>
  <si>
    <t>&amp;quot;Debt Ratio&amp;quot;</t>
  </si>
  <si>
    <t>&amp;quot;負債比&amp;quot;</t>
  </si>
  <si>
    <t>IEC_STD_V10 &gt;&gt; Common &gt;&gt; AutoMetaDataDebt Ratio</t>
  </si>
  <si>
    <t>負債比Property</t>
  </si>
  <si>
    <t>&amp;quot;Finance Master_Total Liability Amount;Finance Master_Total Assets Amount&amp;quot;</t>
  </si>
  <si>
    <t>0049</t>
  </si>
  <si>
    <t>&amp;quot;以整體企業來看，不區分 BG
總負債金額 / 總資產金額&amp;quot;</t>
  </si>
  <si>
    <t>Finance Master_Debt Ratio</t>
  </si>
  <si>
    <t>&amp;quot;Finance Master_Debt Ratio&amp;quot;</t>
  </si>
  <si>
    <t>-51</t>
  </si>
  <si>
    <t>IEC_STD_V10 &gt;&gt; Data Standard &gt;&gt; FIN &gt;&gt; Inventory Amount</t>
  </si>
  <si>
    <t>&amp;quot;Inventory Amount&amp;quot;</t>
  </si>
  <si>
    <t>&amp;quot;Inventory&amp;quot;</t>
  </si>
  <si>
    <t>&amp;quot;存貨金額
&amp;quot;</t>
  </si>
  <si>
    <t>IEC_STD_V10 &gt;&gt; Common &gt;&gt; AutoMetaDataInventory Amount</t>
  </si>
  <si>
    <t>存貨金額
Property</t>
  </si>
  <si>
    <t>0050</t>
  </si>
  <si>
    <t>&amp;quot;Finance Master_Inventory Amount&amp;quot;</t>
  </si>
  <si>
    <t>-52</t>
  </si>
  <si>
    <t>IEC_STD_V10 &gt;&gt; Data Standard &gt;&gt; FIN &gt;&gt; Cash and Cash Equivalents Amount</t>
  </si>
  <si>
    <t>&amp;quot;Cash and Cash Equivalents Amount&amp;quot;</t>
  </si>
  <si>
    <t>&amp;quot;Cash and Cash Equivalents&amp;quot;</t>
  </si>
  <si>
    <t>&amp;quot;現金及約當現金金額&amp;quot;</t>
  </si>
  <si>
    <t>IEC_STD_V10 &gt;&gt; Common &gt;&gt; AutoMetaDataCash and Cash Equivalents Amount</t>
  </si>
  <si>
    <t>現金及約當現金金額Property</t>
  </si>
  <si>
    <t>0051</t>
  </si>
  <si>
    <t>Finance Master_Cash and Cash Equivalents Amount</t>
  </si>
  <si>
    <t>&amp;quot;Finance Master_Cash and Cash Equivalents Amount&amp;quot;</t>
  </si>
  <si>
    <t>-53</t>
  </si>
  <si>
    <t>IEC_STD_V10 &gt;&gt; Data Standard &gt;&gt; FIN &gt;&gt; Accounts Receivable Amount</t>
  </si>
  <si>
    <t>&amp;quot;Accounts Receivable Amount&amp;quot;</t>
  </si>
  <si>
    <t>&amp;quot;AR&amp;quot;</t>
  </si>
  <si>
    <t>&amp;quot;應收帳款淨額金額&amp;quot;</t>
  </si>
  <si>
    <t>IEC_STD_V10 &gt;&gt; Common &gt;&gt; AutoMetaDataAccounts Receivable Amount</t>
  </si>
  <si>
    <t>應收帳款淨額金額Property</t>
  </si>
  <si>
    <t>0052</t>
  </si>
  <si>
    <t>Finance Master_Accounts Receivable Amount</t>
  </si>
  <si>
    <t>&amp;quot;Finance Master_Accounts Receivable Amount&amp;quot;</t>
  </si>
  <si>
    <t>-54</t>
  </si>
  <si>
    <t>IEC_STD_V10 &gt;&gt; Data Standard &gt;&gt; FIN &gt;&gt; PPE Amount</t>
  </si>
  <si>
    <t>&amp;quot;PPE Amount&amp;quot;</t>
  </si>
  <si>
    <t>&amp;quot;PPE&amp;quot;</t>
  </si>
  <si>
    <t>&amp;quot;不動產、廠房及設備金額&amp;quot;</t>
  </si>
  <si>
    <t>IEC_STD_V10 &gt;&gt; Common &gt;&gt; AutoMetaDataPPE Amount</t>
  </si>
  <si>
    <t>不動產、廠房及設備金額Property</t>
  </si>
  <si>
    <t>0053</t>
  </si>
  <si>
    <t>Finance Master_PPE Amount</t>
  </si>
  <si>
    <t>&amp;quot;Finance Master_PPE Amount&amp;quot;</t>
  </si>
  <si>
    <t>-55</t>
  </si>
  <si>
    <t>IEC_STD_V10 &gt;&gt; Data Standard &gt;&gt; FIN &gt;&gt; Inventory to Assets Ratio</t>
  </si>
  <si>
    <t>&amp;quot;Inventory to Assets Ratio&amp;quot;</t>
  </si>
  <si>
    <t>&amp;quot;存貨佔總資產比例&amp;quot;</t>
  </si>
  <si>
    <t>IEC_STD_V10 &gt;&gt; Common &gt;&gt; AutoMetaDataInventory to Assets Ratio</t>
  </si>
  <si>
    <t>存貨佔總資產比例Property</t>
  </si>
  <si>
    <t>&amp;quot;Finance Master_Inventory Amount;Finance Master_Total Assets Amount&amp;quot;</t>
  </si>
  <si>
    <t>0054</t>
  </si>
  <si>
    <t>&amp;quot;存貨 / 總資產金額&amp;quot;</t>
  </si>
  <si>
    <t>Finance Master_Inventory to Assets Ratio</t>
  </si>
  <si>
    <t>&amp;quot;Finance Master_Inventory to Assets Ratio&amp;quot;</t>
  </si>
  <si>
    <t>-56</t>
  </si>
  <si>
    <t>IEC_STD_V10 &gt;&gt; Data Standard &gt;&gt; FIN &gt;&gt; Cash and Cash Equivalents to Assets Ratio</t>
  </si>
  <si>
    <t>&amp;quot;Cash and Cash Equivalents to Assets Ratio&amp;quot;</t>
  </si>
  <si>
    <t>&amp;quot;Cash to Assets Ratio&amp;quot;</t>
  </si>
  <si>
    <t>&amp;quot;現金及約當現金佔總資產比例&amp;quot;</t>
  </si>
  <si>
    <t>IEC_STD_V10 &gt;&gt; Common &gt;&gt; AutoMetaDataCash and Cash Equivalents to Assets Ratio</t>
  </si>
  <si>
    <t>現金及約當現金佔總資產比例Property</t>
  </si>
  <si>
    <t>&amp;quot;Finance Master_Cash and Cash Equivalents Amount;Finance Master_Total Assets Amount&amp;quot;</t>
  </si>
  <si>
    <t>0055</t>
  </si>
  <si>
    <t>&amp;quot;現金及約當現金 / 總資產金額&amp;quot;</t>
  </si>
  <si>
    <t>Finance Master_Cash and Cash Equivalents to Assets Ratio</t>
  </si>
  <si>
    <t>&amp;quot;Finance Master_Cash and Cash Equivalents to Assets Ratio&amp;quot;</t>
  </si>
  <si>
    <t>-57</t>
  </si>
  <si>
    <t>IEC_STD_V10 &gt;&gt; Data Standard &gt;&gt; FIN &gt;&gt; Accounts Receivable to Assets Ratio</t>
  </si>
  <si>
    <t>&amp;quot;Accounts Receivable to Assets Ratio&amp;quot;</t>
  </si>
  <si>
    <t>&amp;quot;AR to Assets Ratio&amp;quot;</t>
  </si>
  <si>
    <t>&amp;quot;應收帳款淨額站總資產比例&amp;quot;</t>
  </si>
  <si>
    <t>IEC_STD_V10 &gt;&gt; Common &gt;&gt; AutoMetaDataAccounts Receivable to Assets Ratio</t>
  </si>
  <si>
    <t>應收帳款淨額站總資產比例Property</t>
  </si>
  <si>
    <t>&amp;quot;Finance Master_Accounts Receivable Amount;Finance Master_Total Assets Amount&amp;quot;</t>
  </si>
  <si>
    <t>0056</t>
  </si>
  <si>
    <t>&amp;quot;應收帳款淨額 / 總資產金額&amp;quot;</t>
  </si>
  <si>
    <t>Finance Master_Accounts Receivable to Assets Ratio</t>
  </si>
  <si>
    <t>&amp;quot;Finance Master_Accounts Receivable to Assets Ratio&amp;quot;</t>
  </si>
  <si>
    <t>-58</t>
  </si>
  <si>
    <t>IEC_STD_V10 &gt;&gt; Data Standard &gt;&gt; FIN &gt;&gt; PPE to Assets Ratio</t>
  </si>
  <si>
    <t>&amp;quot;PPE to Assets Ratio&amp;quot;</t>
  </si>
  <si>
    <t>&amp;quot;不動產、廠房及設備佔總資產比例&amp;quot;</t>
  </si>
  <si>
    <t>IEC_STD_V10 &gt;&gt; Common &gt;&gt; AutoMetaDataPPE to Assets Ratio</t>
  </si>
  <si>
    <t>不動產、廠房及設備佔總資產比例Property</t>
  </si>
  <si>
    <t>&amp;quot;Finance Master_PPE Amount;Finance Master_Total Assets Amount&amp;quot;</t>
  </si>
  <si>
    <t>0057</t>
  </si>
  <si>
    <t>&amp;quot;不動產、廠房及設備 / 總資產金額&amp;quot;</t>
  </si>
  <si>
    <t>Finance Master_PPE to Assets Ratio</t>
  </si>
  <si>
    <t>&amp;quot;Finance Master_PPE to Assets Ratio&amp;quot;</t>
  </si>
  <si>
    <t>-59</t>
  </si>
  <si>
    <t>IEC_STD_V10 &gt;&gt; Data Standard &gt;&gt; FIN &gt;&gt; Short-term Debts Amount</t>
  </si>
  <si>
    <t>&amp;quot;Short-term Debts Amount&amp;quot;</t>
  </si>
  <si>
    <t>&amp;quot;STD&amp;quot;</t>
  </si>
  <si>
    <t>&amp;quot;短期借款金額&amp;quot;</t>
  </si>
  <si>
    <t>IEC_STD_V10 &gt;&gt; Common &gt;&gt; AutoMetaDataShort-term Debts Amount</t>
  </si>
  <si>
    <t>短期借款金額Property</t>
  </si>
  <si>
    <t>0058</t>
  </si>
  <si>
    <t>Finance Master_Short-term Debts Amount</t>
  </si>
  <si>
    <t>&amp;quot;Finance Master_Short-term Debts Amount&amp;quot;</t>
  </si>
  <si>
    <t>-60</t>
  </si>
  <si>
    <t>IEC_STD_V10 &gt;&gt; Data Standard &gt;&gt; FIN &gt;&gt; Accounts Payable Amount</t>
  </si>
  <si>
    <t>&amp;quot;Accounts Payable Amount&amp;quot;</t>
  </si>
  <si>
    <t>&amp;quot;AP&amp;quot;</t>
  </si>
  <si>
    <t>&amp;quot;應付帳款及票據金額&amp;quot;</t>
  </si>
  <si>
    <t>IEC_STD_V10 &gt;&gt; Common &gt;&gt; AutoMetaDataAccounts Payable Amount</t>
  </si>
  <si>
    <t>應付帳款及票據金額Property</t>
  </si>
  <si>
    <t>0059</t>
  </si>
  <si>
    <t>&amp;quot;Finance Master_Accounts Payable Amount&amp;quot;</t>
  </si>
  <si>
    <t>-61</t>
  </si>
  <si>
    <t>IEC_STD_V10 &gt;&gt; Data Standard &gt;&gt; FIN &gt;&gt; Long-term Debts Amount</t>
  </si>
  <si>
    <t>&amp;quot;Long-term Debts Amount&amp;quot;</t>
  </si>
  <si>
    <t>&amp;quot;LTD&amp;quot;</t>
  </si>
  <si>
    <t>&amp;quot;長期借款金額&amp;quot;</t>
  </si>
  <si>
    <t>IEC_STD_V10 &gt;&gt; Common &gt;&gt; AutoMetaDataLong-term Debts Amount</t>
  </si>
  <si>
    <t>長期借款金額Property</t>
  </si>
  <si>
    <t>0060</t>
  </si>
  <si>
    <t>Finance Master_Long-term Debts Amount</t>
  </si>
  <si>
    <t>&amp;quot;Finance Master_Long-term Debts Amount&amp;quot;</t>
  </si>
  <si>
    <t>-62</t>
  </si>
  <si>
    <t>IEC_STD_V10 &gt;&gt; Data Standard &gt;&gt; FIN &gt;&gt; Short-term Debts to Assets Ratio</t>
  </si>
  <si>
    <t>&amp;quot;Short-term Debts to Assets Ratio&amp;quot;</t>
  </si>
  <si>
    <t>&amp;quot;STD to Assets Ratio&amp;quot;</t>
  </si>
  <si>
    <t>&amp;quot;短期借款佔總資產比例&amp;quot;</t>
  </si>
  <si>
    <t>IEC_STD_V10 &gt;&gt; Common &gt;&gt; AutoMetaDataShort-term Debts to Assets Ratio</t>
  </si>
  <si>
    <t>短期借款佔總資產比例Property</t>
  </si>
  <si>
    <t>&amp;quot;Finance Master_Short-term Debts Amount;Finance Master_Total Assets Amount&amp;quot;</t>
  </si>
  <si>
    <t>0061</t>
  </si>
  <si>
    <t>&amp;quot;短期借款 / 總資產金額&amp;quot;</t>
  </si>
  <si>
    <t>Finance Master_Short-term Debts to Assets Ratio</t>
  </si>
  <si>
    <t>&amp;quot;Finance Master_Short-term Debts to Assets Ratio&amp;quot;</t>
  </si>
  <si>
    <t>-63</t>
  </si>
  <si>
    <t>IEC_STD_V10 &gt;&gt; Data Standard &gt;&gt; FIN &gt;&gt; Accounts Payable to Assets Ratio</t>
  </si>
  <si>
    <t>&amp;quot;Accounts Payable to Assets Ratio&amp;quot;</t>
  </si>
  <si>
    <t>&amp;quot;AP to Assets Ratio&amp;quot;</t>
  </si>
  <si>
    <t>&amp;quot;應付帳款及票據占總資產比例&amp;quot;</t>
  </si>
  <si>
    <t>IEC_STD_V10 &gt;&gt; Common &gt;&gt; AutoMetaDataAccounts Payable to Assets Ratio</t>
  </si>
  <si>
    <t>應付帳款及票據占總資產比例Property</t>
  </si>
  <si>
    <t>&amp;quot;Finance Master_Accounts Payable Amount;Finance Master_Total Assets Amount&amp;quot;</t>
  </si>
  <si>
    <t>0062</t>
  </si>
  <si>
    <t>&amp;quot;應付帳款及票據 / 總資產金額&amp;quot;</t>
  </si>
  <si>
    <t>Finance Master_Accounts Payable to Assets Ratio</t>
  </si>
  <si>
    <t>&amp;quot;Finance Master_Accounts Payable to Assets Ratio&amp;quot;</t>
  </si>
  <si>
    <t>-64</t>
  </si>
  <si>
    <t>IEC_STD_V10 &gt;&gt; Data Standard &gt;&gt; FIN &gt;&gt; Long-term Debts to Assets Ratio</t>
  </si>
  <si>
    <t>&amp;quot;Long-term Debts to Assets Ratio&amp;quot;</t>
  </si>
  <si>
    <t>&amp;quot;LTD to Assets Ratio&amp;quot;</t>
  </si>
  <si>
    <t>&amp;quot;長期借款占總資產比例&amp;quot;</t>
  </si>
  <si>
    <t>IEC_STD_V10 &gt;&gt; Common &gt;&gt; AutoMetaDataLong-term Debts to Assets Ratio</t>
  </si>
  <si>
    <t>長期借款占總資產比例Property</t>
  </si>
  <si>
    <t>&amp;quot;Finance Master_Long-term Debts Amount;Finance Master_Total Assets Amount&amp;quot;</t>
  </si>
  <si>
    <t>0063</t>
  </si>
  <si>
    <t>&amp;quot;長期借款 / 總資產金額&amp;quot;</t>
  </si>
  <si>
    <t>Finance Master_Long-term Debts to Assets Ratio</t>
  </si>
  <si>
    <t>&amp;quot;Finance Master_Long-term Debts to Assets Ratio&amp;quot;</t>
  </si>
  <si>
    <t>-65</t>
  </si>
  <si>
    <t>IEC_STD_V10 &gt;&gt; Data Standard &gt;&gt; FIN &gt;&gt; Average Inventory Amount</t>
  </si>
  <si>
    <t>&amp;quot;Average Inventory Amount&amp;quot;</t>
  </si>
  <si>
    <t>&amp;quot;Avg Inventory&amp;quot;</t>
  </si>
  <si>
    <t>&amp;quot;平均存貨&amp;quot;</t>
  </si>
  <si>
    <t>IEC_STD_V10 &gt;&gt; Common &gt;&gt; AutoMetaDataAverage Inventory Amount</t>
  </si>
  <si>
    <t>平均存貨金額Property</t>
  </si>
  <si>
    <t>0064</t>
  </si>
  <si>
    <t>&amp;quot;期初和期末存貨金額的平均&amp;quot;</t>
  </si>
  <si>
    <t>Finance Master_Average Inventory Amount</t>
  </si>
  <si>
    <t>&amp;quot;Finance Master_Average Inventory Amount&amp;quot;</t>
  </si>
  <si>
    <t>-66</t>
  </si>
  <si>
    <t>IEC_STD_V10 &gt;&gt; Data Standard &gt;&gt; FIN &gt;&gt; Average Accounts Receivable Amount</t>
  </si>
  <si>
    <t>&amp;quot;Average Accounts Receivable Amount&amp;quot;</t>
  </si>
  <si>
    <t>&amp;quot;Avg AR&amp;quot;</t>
  </si>
  <si>
    <t>&amp;quot;平均應收帳款&amp;quot;</t>
  </si>
  <si>
    <t>IEC_STD_V10 &gt;&gt; Common &gt;&gt; AutoMetaDataAverage Accounts Receivable Amount</t>
  </si>
  <si>
    <t>平均應收帳款金額Property</t>
  </si>
  <si>
    <t>0065</t>
  </si>
  <si>
    <t>&amp;quot;期初和期末應收帳款金額的平均&amp;quot;</t>
  </si>
  <si>
    <t>Finance Master_Average Accounts Receivable Amount</t>
  </si>
  <si>
    <t>&amp;quot;Finance Master_Average Accounts Receivable Amount&amp;quot;</t>
  </si>
  <si>
    <t>-67</t>
  </si>
  <si>
    <t>IEC_STD_V10 &gt;&gt; Data Standard &gt;&gt; FIN &gt;&gt; Average Accounts Payable Amount</t>
  </si>
  <si>
    <t>&amp;quot;Average Accounts Payable Amount&amp;quot;</t>
  </si>
  <si>
    <t>&amp;quot;Avg AP&amp;quot;</t>
  </si>
  <si>
    <t>&amp;quot;平均應付帳款&amp;quot;</t>
  </si>
  <si>
    <t>IEC_STD_V10 &gt;&gt; Common &gt;&gt; AutoMetaDataAverage Accounts Payable Amount</t>
  </si>
  <si>
    <t>平均應付帳款金額Property</t>
  </si>
  <si>
    <t>0066</t>
  </si>
  <si>
    <t>&amp;quot;期初和期末應付帳款金額的平均&amp;quot;</t>
  </si>
  <si>
    <t>Finance Master_Average Accounts Payable Amount</t>
  </si>
  <si>
    <t>&amp;quot;Finance Master_Average Accounts Payable Amount&amp;quot;</t>
  </si>
  <si>
    <t>-68</t>
  </si>
  <si>
    <t>IEC_STD_V10 &gt;&gt; Data Standard &gt;&gt; FIN &gt;&gt; Average Total Assets Amount</t>
  </si>
  <si>
    <t>&amp;quot;Average Total Assets Amount&amp;quot;</t>
  </si>
  <si>
    <t>&amp;quot;Avg Total Assets&amp;quot;</t>
  </si>
  <si>
    <t>&amp;quot;平均總資產&amp;quot;</t>
  </si>
  <si>
    <t>IEC_STD_V10 &gt;&gt; Common &gt;&gt; AutoMetaDataAverage Total Assets Amount</t>
  </si>
  <si>
    <t>平均總資產金額Property</t>
  </si>
  <si>
    <t>0067</t>
  </si>
  <si>
    <t>&amp;quot;期初和期末總資產金額的平均&amp;quot;</t>
  </si>
  <si>
    <t>Finance Master_Average Total Assets Amount</t>
  </si>
  <si>
    <t>&amp;quot;Finance Master_Average Total Assets Amount&amp;quot;</t>
  </si>
  <si>
    <t>-69</t>
  </si>
  <si>
    <t>IEC_STD_V10 &gt;&gt; Data Standard &gt;&gt; FIN &gt;&gt; Average Shareholders&amp;apos; Equity Amount</t>
  </si>
  <si>
    <t>Average Shareholders&amp;apos; Equity Amount</t>
  </si>
  <si>
    <t>&amp;quot;Average Shareholders&amp;apos; Equity Amount&amp;quot;</t>
  </si>
  <si>
    <t>&amp;quot;Avg Equity
&amp;quot;</t>
  </si>
  <si>
    <t>&amp;quot;平均股東權益&amp;quot;</t>
  </si>
  <si>
    <t>IEC_STD_V10 &gt;&gt; Common &gt;&gt; AutoMetaDataAverage Shareholders' Equity Amount</t>
  </si>
  <si>
    <t>平均股東權益金額Property</t>
  </si>
  <si>
    <t>0068</t>
  </si>
  <si>
    <t>&amp;quot;期初和期末股東權益金額的平均&amp;quot;</t>
  </si>
  <si>
    <t>Finance Master_Average Shareholders' Equity Amount</t>
  </si>
  <si>
    <t>&amp;quot;Finance Master_Average Shareholders&amp;apos; Equity Amount&amp;quot;</t>
  </si>
  <si>
    <t>-70</t>
  </si>
  <si>
    <t>IEC_STD_V10 &gt;&gt; Data Standard &gt;&gt; FIN &gt;&gt; Average Shareholders' Equity Amount</t>
  </si>
  <si>
    <t>errTerm-Naming,</t>
  </si>
  <si>
    <t>&amp;quot;Operating Revenue Per Capita and Operating Income Per Capita Analysis&amp;quot;</t>
  </si>
  <si>
    <t>&amp;quot;Revenue Per Capita Analysis&amp;quot;</t>
  </si>
  <si>
    <t>&amp;quot;人均產值及人均營業利益&amp;quot;</t>
  </si>
  <si>
    <t>IEC_STD_V10 &gt;&gt; Common &gt;&gt; AutoMetaDataOperating Revenue Per Capita and Operating Income Per Capita Analysis</t>
  </si>
  <si>
    <t>人均產值及人均營業利益Concept</t>
  </si>
  <si>
    <t>C.4.2.0: 生產力:</t>
  </si>
  <si>
    <t>-71</t>
  </si>
  <si>
    <t>財報結算日Dimension</t>
  </si>
  <si>
    <t>Operating Revenue Per Capita and Operating Income Per Capita Analysis_Financial Report Closing Date</t>
  </si>
  <si>
    <t>&amp;quot;Operating Revenue Per Capita and Operating Income Per Capita Analysis_Financial Report Closing Date&amp;quot;</t>
  </si>
  <si>
    <t>-72</t>
  </si>
  <si>
    <t>會計期間Dimension</t>
  </si>
  <si>
    <t>&amp;quot;統計期間&amp;quot;</t>
  </si>
  <si>
    <t>Operating Revenue Per Capita and Operating Income Per Capita Analysis_Accounting Period</t>
  </si>
  <si>
    <t>&amp;quot;Operating Revenue Per Capita and Operating Income Per Capita Analysis_Accounting Period&amp;quot;</t>
  </si>
  <si>
    <t>-73</t>
  </si>
  <si>
    <t>企業中文名稱Dimension</t>
  </si>
  <si>
    <t>Operating Revenue Per Capita and Operating Income Per Capita Analysis_Entrepreneur Chinese Name</t>
  </si>
  <si>
    <t>&amp;quot;Operating Revenue Per Capita and Operating Income Per Capita Analysis_Entrepreneur Chinese Name&amp;quot;</t>
  </si>
  <si>
    <t>-74</t>
  </si>
  <si>
    <t>事業群代碼Dimension</t>
  </si>
  <si>
    <t>&amp;quot;內部資料區分事業群，包含 EBG, PSG, Inventec All，Inventec All&gt;EBG+PSG
外部資料不區分事業群，欄位為空字串&amp;quot;</t>
  </si>
  <si>
    <t>&amp;quot;EBG, PSG, Inventec All&amp;quot;</t>
  </si>
  <si>
    <t>Operating Revenue Per Capita and Operating Income Per Capita Analysis_BG Code</t>
  </si>
  <si>
    <t>&amp;quot;Operating Revenue Per Capita and Operating Income Per Capita Analysis_BG Code&amp;quot;</t>
  </si>
  <si>
    <t>-75</t>
  </si>
  <si>
    <t>員工結構名稱Dimension</t>
  </si>
  <si>
    <t>Operating Revenue Per Capita and Operating Income Per Capita Analysis_Types of Labor Name</t>
  </si>
  <si>
    <t>&amp;quot;Operating Revenue Per Capita and Operating Income Per Capita Analysis_Types of Labor Name&amp;quot;</t>
  </si>
  <si>
    <t>-76</t>
  </si>
  <si>
    <t>員工人數Measure</t>
  </si>
  <si>
    <t>&amp;quot;區分事業群時，事業群員工人數包含事業群所屬海內外人數
不區分事業群，看整體企業時，員工人數包含合併企業所有人數
若無法取得直接、間接員工人數，則以全體員工人數依照一定比例拆分&amp;quot;</t>
  </si>
  <si>
    <t>Operating Revenue Per Capita and Operating Income Per Capita Analysis_Number of Employees</t>
  </si>
  <si>
    <t>&amp;quot;Operating Revenue Per Capita and Operating Income Per Capita Analysis_Number of Employees&amp;quot;</t>
  </si>
  <si>
    <t>-77</t>
  </si>
  <si>
    <t>營業收入Measure</t>
  </si>
  <si>
    <t>Operating Revenue Per Capita and Operating Income Per Capita Analysis_Operating Revenue</t>
  </si>
  <si>
    <t>&amp;quot;Operating Revenue Per Capita and Operating Income Per Capita Analysis_Operating Revenue&amp;quot;</t>
  </si>
  <si>
    <t>-78</t>
  </si>
  <si>
    <t>人均產值Measure</t>
  </si>
  <si>
    <t>Operating Revenue Per Capita and Operating Income Per Capita Analysis_Operating Revenue Per Capita</t>
  </si>
  <si>
    <t>&amp;quot;Operating Revenue Per Capita and Operating Income Per Capita Analysis_Operating Revenue Per Capita&amp;quot;</t>
  </si>
  <si>
    <t>-79</t>
  </si>
  <si>
    <t>營業利益Measure</t>
  </si>
  <si>
    <t>&amp;quot;金額單位:千元&amp;quot;</t>
  </si>
  <si>
    <t>Operating Revenue Per Capita and Operating Income Per Capita Analysis_Operating Income</t>
  </si>
  <si>
    <t>&amp;quot;Operating Revenue Per Capita and Operating Income Per Capita Analysis_Operating Income&amp;quot;</t>
  </si>
  <si>
    <t>-80</t>
  </si>
  <si>
    <t>人均營業利益Measure</t>
  </si>
  <si>
    <t>Operating Revenue Per Capita and Operating Income Per Capita Analysis_Operating Income Per Capita</t>
  </si>
  <si>
    <t>&amp;quot;Operating Revenue Per Capita and Operating Income Per Capita Analysis_Operating Income Per Capita&amp;quot;</t>
  </si>
  <si>
    <t>-81</t>
  </si>
  <si>
    <t>&amp;quot;Operating Revenue Per Capita and Operating Income Per Capita Analysis Comparison between BGs&amp;quot;</t>
  </si>
  <si>
    <t>&amp;quot;Revenue Per Capita Analysis BG&amp;quot;</t>
  </si>
  <si>
    <t>&amp;quot;人均產值及人均營業利益事業群比較&amp;quot;</t>
  </si>
  <si>
    <t>IEC_STD_V10 &gt;&gt; Common &gt;&gt; AutoMetaDataOperating Revenue Per Capita and Operating Income Per Capita Analysis Comparison between BGs</t>
  </si>
  <si>
    <t>人均產值及人均營業利益事業群比較Concept</t>
  </si>
  <si>
    <t>-82</t>
  </si>
  <si>
    <t>Operating Revenue Per Capita and Operating Income Per Capita Analysis Comparison between BGs_Financial Report Closing Date</t>
  </si>
  <si>
    <t>&amp;quot;Operating Revenue Per Capita and Operating Income Per Capita Analysis Comparison between BGs_Financial Report Closing Date&amp;quot;</t>
  </si>
  <si>
    <t>-83</t>
  </si>
  <si>
    <t>Operating Revenue Per Capita and Operating Income Per Capita Analysis Comparison between BGs_Accounting Period</t>
  </si>
  <si>
    <t>&amp;quot;Operating Revenue Per Capita and Operating Income Per Capita Analysis Comparison between BGs_Accounting Period&amp;quot;</t>
  </si>
  <si>
    <t>-84</t>
  </si>
  <si>
    <t>Operating Revenue Per Capita and Operating Income Per Capita Analysis Comparison between BGs_Entrepreneur Chinese Name</t>
  </si>
  <si>
    <t>&amp;quot;Operating Revenue Per Capita and Operating Income Per Capita Analysis Comparison between BGs_Entrepreneur Chinese Name&amp;quot;</t>
  </si>
  <si>
    <t>-85</t>
  </si>
  <si>
    <t>&amp;quot;EBG, PSG, ALL, ...&amp;quot;</t>
  </si>
  <si>
    <t>Operating Revenue Per Capita and Operating Income Per Capita Analysis Comparison between BGs_BG Code</t>
  </si>
  <si>
    <t>&amp;quot;Operating Revenue Per Capita and Operating Income Per Capita Analysis Comparison between BGs_BG Code&amp;quot;</t>
  </si>
  <si>
    <t>-86</t>
  </si>
  <si>
    <t>&amp;quot;Productivity Related Indicator&amp;quot;</t>
  </si>
  <si>
    <t>&amp;quot;生產力分析指標類別&amp;quot;</t>
  </si>
  <si>
    <t>IEC_STD_V10 &gt;&gt; Common &gt;&gt; AutoMetaDataProductivity Related Indicator</t>
  </si>
  <si>
    <t>生產力分析指標類別Property</t>
  </si>
  <si>
    <t>&amp;quot;Employees Statistics_Average Number of Employees;Finance Master_Operating Income;Finance Master_Operating Revenue&amp;quot;</t>
  </si>
  <si>
    <t>&amp;quot;包含平均全體員工人數、平均直接員工人數、平均間接員工人數、營業收入、營業利益&amp;quot;</t>
  </si>
  <si>
    <t>&amp;quot;全體員工人數、直接員工人數、間接員工人數、營業收入、營業利益&amp;quot;</t>
  </si>
  <si>
    <t>Operating Revenue Per Capita and Operating Income Per Capita Analysis Comparison between BGs_Productivity Related Indicator</t>
  </si>
  <si>
    <t>&amp;quot;Operating Revenue Per Capita and Operating Income Per Capita Analysis Comparison between BGs_Productivity Related Indicator&amp;quot;</t>
  </si>
  <si>
    <t>-87</t>
  </si>
  <si>
    <t>&amp;quot;Value of Productivity Related Indicator&amp;quot;</t>
  </si>
  <si>
    <t>&amp;quot;生產力分析指標量值&amp;quot;</t>
  </si>
  <si>
    <t>IEC_STD_V10 &gt;&gt; Common &gt;&gt; AutoMetaDataValue of Productivity Related Indicator</t>
  </si>
  <si>
    <t>生產力分析指標量值Property</t>
  </si>
  <si>
    <t>&amp;quot;若生產力分析指標類別為「營業收入」、「營業利益」，則金額單位為千元&amp;quot;</t>
  </si>
  <si>
    <t>Operating Revenue Per Capita and Operating Income Per Capita Analysis Comparison between BGs_Value of Productivity Related Indicator</t>
  </si>
  <si>
    <t>&amp;quot;Operating Revenue Per Capita and Operating Income Per Capita Analysis Comparison between BGs_Value of Productivity Related Indicator&amp;quot;</t>
  </si>
  <si>
    <t>-88</t>
  </si>
  <si>
    <t>&amp;quot;CCC Analysis&amp;quot;</t>
  </si>
  <si>
    <t>IEC_STD_V10 &gt;&gt; Common &gt;&gt; AutoMetaDataCCC Analysis</t>
  </si>
  <si>
    <t>現金循環週期Concept</t>
  </si>
  <si>
    <t>C.4.3.0: 財務分析:</t>
  </si>
  <si>
    <t>-89</t>
  </si>
  <si>
    <t>CCC Analysis_Financial Report Closing Date</t>
  </si>
  <si>
    <t>&amp;quot;CCC Analysis_Financial Report Closing Date&amp;quot;</t>
  </si>
  <si>
    <t>-90</t>
  </si>
  <si>
    <t>CCC Analysis_Accounting Period</t>
  </si>
  <si>
    <t>&amp;quot;CCC Analysis_Accounting Period&amp;quot;</t>
  </si>
  <si>
    <t>-91</t>
  </si>
  <si>
    <t>CCC Analysis_Entrepreneur Chinese Name</t>
  </si>
  <si>
    <t>&amp;quot;CCC Analysis_Entrepreneur Chinese Name&amp;quot;</t>
  </si>
  <si>
    <t>-92</t>
  </si>
  <si>
    <t>CCC Analysis_BG Code</t>
  </si>
  <si>
    <t>&amp;quot;CCC Analysis_BG Code&amp;quot;</t>
  </si>
  <si>
    <t>-93</t>
  </si>
  <si>
    <t>&amp;quot;CCC Related Indicator&amp;quot;</t>
  </si>
  <si>
    <t>&amp;quot;CCC 相關指標類別&amp;quot;</t>
  </si>
  <si>
    <t>IEC_STD_V10 &gt;&gt; Common &gt;&gt; AutoMetaDataCCC Related Indicator</t>
  </si>
  <si>
    <t>CCC 相關指標類別Property</t>
  </si>
  <si>
    <t>&amp;quot;Finance Master_DOI;Finance Master_AP Days;Finance Master_AR Days;Finance Master_CCC&amp;quot;</t>
  </si>
  <si>
    <t>&amp;quot;包含存貨周轉天數、應付周轉天數、應收周轉天數、現金循環週期&amp;quot;</t>
  </si>
  <si>
    <t>&amp;quot;存貨周轉天數、應付周轉天數、應收周轉天數、現金循環週期&amp;quot;</t>
  </si>
  <si>
    <t>CCC Analysis_CCC Related Indicator</t>
  </si>
  <si>
    <t>&amp;quot;CCC Analysis_CCC Related Indicator&amp;quot;</t>
  </si>
  <si>
    <t>-94</t>
  </si>
  <si>
    <t>&amp;quot;Value of CCC Related Indicator&amp;quot;</t>
  </si>
  <si>
    <t>&amp;quot;CCC 相關指標量值&amp;quot;</t>
  </si>
  <si>
    <t>IEC_STD_V10 &gt;&gt; Common &gt;&gt; AutoMetaDataValue of CCC Related Indicator</t>
  </si>
  <si>
    <t>CCC 相關指標量值Property</t>
  </si>
  <si>
    <t>CCC Analysis_Value of CCC Related Indicator</t>
  </si>
  <si>
    <t>&amp;quot;CCC Analysis_Value of CCC Related Indicator&amp;quot;</t>
  </si>
  <si>
    <t>-95</t>
  </si>
  <si>
    <t>&amp;quot;CCC Analysis Comparison between Entrepreneurs and BGs&amp;quot;</t>
  </si>
  <si>
    <t>&amp;quot;CCC Analysis BG&amp;quot;</t>
  </si>
  <si>
    <t>&amp;quot;現金循環週期同業及事業群比較&amp;quot;</t>
  </si>
  <si>
    <t>IEC_STD_V10 &gt;&gt; Common &gt;&gt; AutoMetaDataCCC Analysis Comparison between Entrepreneurs and BGs</t>
  </si>
  <si>
    <t>現金循環週期同業及事業群比較Concept</t>
  </si>
  <si>
    <t>-96</t>
  </si>
  <si>
    <t>CCC Analysis Comparison between Entrepreneurs and BGs_Financial Report Closing Date</t>
  </si>
  <si>
    <t>&amp;quot;CCC Analysis Comparison between Entrepreneurs and BGs_Financial Report Closing Date&amp;quot;</t>
  </si>
  <si>
    <t>-97</t>
  </si>
  <si>
    <t>&amp;quot;內部資料有年、季、月資料
外部資料有年、季資料&amp;quot;</t>
  </si>
  <si>
    <t>CCC Analysis Comparison between Entrepreneurs and BGs_Accounting Period</t>
  </si>
  <si>
    <t>&amp;quot;CCC Analysis Comparison between Entrepreneurs and BGs_Accounting Period&amp;quot;</t>
  </si>
  <si>
    <t>-98</t>
  </si>
  <si>
    <t>CCC Analysis Comparison between Entrepreneurs and BGs_Entrepreneur Chinese Name</t>
  </si>
  <si>
    <t>&amp;quot;CCC Analysis Comparison between Entrepreneurs and BGs_Entrepreneur Chinese Name&amp;quot;</t>
  </si>
  <si>
    <t>-99</t>
  </si>
  <si>
    <t>CCC Analysis Comparison between Entrepreneurs and BGs_BG Code</t>
  </si>
  <si>
    <t>&amp;quot;CCC Analysis Comparison between Entrepreneurs and BGs_BG Code&amp;quot;</t>
  </si>
  <si>
    <t>-100</t>
  </si>
  <si>
    <t>存貨周轉天數Measure</t>
  </si>
  <si>
    <t>&amp;quot;年：365 / 存貨周轉率
季：90 / 存貨周轉率
月：30 / 存貨周轉率&amp;quot;</t>
  </si>
  <si>
    <t>CCC Analysis Comparison between Entrepreneurs and BGs_DOI</t>
  </si>
  <si>
    <t>&amp;quot;CCC Analysis Comparison between Entrepreneurs and BGs_DOI&amp;quot;</t>
  </si>
  <si>
    <t>-101</t>
  </si>
  <si>
    <t>&amp;quot;應付周轉天數&amp;quot;</t>
  </si>
  <si>
    <t>應付周轉天數Measure</t>
  </si>
  <si>
    <t>&amp;quot;年：365 / 應付周轉率
季：90 / 應付周轉率
月：30 / 應付周轉率&amp;quot;</t>
  </si>
  <si>
    <t>CCC Analysis Comparison between Entrepreneurs and BGs_AP Days</t>
  </si>
  <si>
    <t>&amp;quot;CCC Analysis Comparison between Entrepreneurs and BGs_AP Days&amp;quot;</t>
  </si>
  <si>
    <t>-102</t>
  </si>
  <si>
    <t>&amp;quot;應收周轉天數&amp;quot;</t>
  </si>
  <si>
    <t>應收周轉天數Measure</t>
  </si>
  <si>
    <t>&amp;quot;年：365 / 應收周轉率
季：90 / 應收周轉率
月：30 / 應收周轉率&amp;quot;</t>
  </si>
  <si>
    <t>CCC Analysis Comparison between Entrepreneurs and BGs_AR Days</t>
  </si>
  <si>
    <t>&amp;quot;CCC Analysis Comparison between Entrepreneurs and BGs_AR Days&amp;quot;</t>
  </si>
  <si>
    <t>-103</t>
  </si>
  <si>
    <t>現金循環週期Measure</t>
  </si>
  <si>
    <t>&amp;quot;DOI + AR Days - AP Days&amp;quot;</t>
  </si>
  <si>
    <t>CCC Analysis Comparison between Entrepreneurs and BGs_CCC</t>
  </si>
  <si>
    <t>&amp;quot;CCC Analysis Comparison between Entrepreneurs and BGs_CCC&amp;quot;</t>
  </si>
  <si>
    <t>-104</t>
  </si>
  <si>
    <t>&amp;quot;CCC Analysis Comparison between Entrepreneurs&amp;quot;</t>
  </si>
  <si>
    <t>&amp;quot;CCC Analysis Entrepreneur&amp;quot;</t>
  </si>
  <si>
    <t>&amp;quot;現金循環週期同業比較&amp;quot;</t>
  </si>
  <si>
    <t>IEC_STD_V10 &gt;&gt; Common &gt;&gt; AutoMetaDataCCC Analysis Comparison between Entrepreneurs</t>
  </si>
  <si>
    <t>現金循環週期同業比較Concept</t>
  </si>
  <si>
    <t>-105</t>
  </si>
  <si>
    <t>CCC Analysis Comparison between Entrepreneurs_Financial Report Closing Date</t>
  </si>
  <si>
    <t>&amp;quot;CCC Analysis Comparison between Entrepreneurs_Financial Report Closing Date&amp;quot;</t>
  </si>
  <si>
    <t>-106</t>
  </si>
  <si>
    <t>CCC Analysis Comparison between Entrepreneurs_Accounting Period</t>
  </si>
  <si>
    <t>&amp;quot;CCC Analysis Comparison between Entrepreneurs_Accounting Period&amp;quot;</t>
  </si>
  <si>
    <t>-107</t>
  </si>
  <si>
    <t>CCC Analysis Comparison between Entrepreneurs_Entrepreneur Chinese Name</t>
  </si>
  <si>
    <t>&amp;quot;CCC Analysis Comparison between Entrepreneurs_Entrepreneur Chinese Name&amp;quot;</t>
  </si>
  <si>
    <t>-108</t>
  </si>
  <si>
    <t>&amp;quot;年：365 / 存貨周轉率
季：90 / 存貨周轉率
月：30 / 存貨周轉率
此處存貨周轉天數來源為財報，與 SCM 主題的 DOI 計算公式不同&amp;quot;</t>
  </si>
  <si>
    <t>CCC Analysis Comparison between Entrepreneurs_DOI</t>
  </si>
  <si>
    <t>&amp;quot;CCC Analysis Comparison between Entrepreneurs_DOI&amp;quot;</t>
  </si>
  <si>
    <t>-109</t>
  </si>
  <si>
    <t>應付帳款天數Measure</t>
  </si>
  <si>
    <t>&amp;quot;年：365 / 應付帳款周轉率
季：90 / 應付帳款周轉率
月：30 / 應付帳款周轉率&amp;quot;</t>
  </si>
  <si>
    <t>CCC Analysis Comparison between Entrepreneurs_AP Days</t>
  </si>
  <si>
    <t>&amp;quot;CCC Analysis Comparison between Entrepreneurs_AP Days&amp;quot;</t>
  </si>
  <si>
    <t>-110</t>
  </si>
  <si>
    <t>應收帳款天數Measure</t>
  </si>
  <si>
    <t>&amp;quot;年：365 / 應收帳款周轉率
季：90 / 應收帳款周轉率
月：30 / 應收帳款周轉率&amp;quot;</t>
  </si>
  <si>
    <t>CCC Analysis Comparison between Entrepreneurs_AR Days</t>
  </si>
  <si>
    <t>&amp;quot;CCC Analysis Comparison between Entrepreneurs_AR Days&amp;quot;</t>
  </si>
  <si>
    <t>-111</t>
  </si>
  <si>
    <t>CCC Analysis Comparison between Entrepreneurs_CCC</t>
  </si>
  <si>
    <t>&amp;quot;CCC Analysis Comparison between Entrepreneurs_CCC&amp;quot;</t>
  </si>
  <si>
    <t>-112</t>
  </si>
  <si>
    <t>&amp;quot;Rate of Return Analysis&amp;quot;</t>
  </si>
  <si>
    <t>&amp;quot;報酬率&amp;quot;</t>
  </si>
  <si>
    <t>IEC_STD_V10 &gt;&gt; Common &gt;&gt; AutoMetaDataRate of Return Analysis</t>
  </si>
  <si>
    <t>報酬率Concept</t>
  </si>
  <si>
    <t>-113</t>
  </si>
  <si>
    <t>Rate of Return Analysis_Financial Report Closing Date</t>
  </si>
  <si>
    <t>&amp;quot;Rate of Return Analysis_Financial Report Closing Date&amp;quot;</t>
  </si>
  <si>
    <t>-114</t>
  </si>
  <si>
    <t>Rate of Return Analysis_Accounting Period</t>
  </si>
  <si>
    <t>&amp;quot;Rate of Return Analysis_Accounting Period&amp;quot;</t>
  </si>
  <si>
    <t>-115</t>
  </si>
  <si>
    <t>稅後淨利Measure</t>
  </si>
  <si>
    <t>Rate of Return Analysis_Profit after Tax</t>
  </si>
  <si>
    <t>&amp;quot;Rate of Return Analysis_Profit after Tax&amp;quot;</t>
  </si>
  <si>
    <t>-116</t>
  </si>
  <si>
    <t>&amp;quot;股東權益&amp;quot;</t>
  </si>
  <si>
    <t>股東權益Measure</t>
  </si>
  <si>
    <t>Rate of Return Analysis_Shareholders' Equity Amount</t>
  </si>
  <si>
    <t>&amp;quot;Rate of Return Analysis_Shareholders&amp;apos; Equity Amount&amp;quot;</t>
  </si>
  <si>
    <t>-117</t>
  </si>
  <si>
    <t>總資產金額Measure</t>
  </si>
  <si>
    <t>Rate of Return Analysis_Total Assets Amount</t>
  </si>
  <si>
    <t>&amp;quot;Rate of Return Analysis_Total Assets Amount&amp;quot;</t>
  </si>
  <si>
    <t>-118</t>
  </si>
  <si>
    <t>ROEMeasure</t>
  </si>
  <si>
    <t>&amp;quot;稅後淨利 / 期初和期末股東權益的平均
金額單位：千元&amp;quot;</t>
  </si>
  <si>
    <t>Rate of Return Analysis_ROE</t>
  </si>
  <si>
    <t>&amp;quot;Rate of Return Analysis_ROE&amp;quot;</t>
  </si>
  <si>
    <t>-119</t>
  </si>
  <si>
    <t>errChkDataType-Prop-Relationship,</t>
  </si>
  <si>
    <t>ROAMeasure</t>
  </si>
  <si>
    <t>&amp;quot;稅後淨利 / 期初和期末總資產金額的平均
金額單位：千元
&amp;quot;</t>
  </si>
  <si>
    <t>Rate of Return Analysis_ROA</t>
  </si>
  <si>
    <t>&amp;quot;Rate of Return Analysis_ROA&amp;quot;</t>
  </si>
  <si>
    <t>-120</t>
  </si>
  <si>
    <t>&amp;quot;Current Year Accumulated Rate of Return Analysis&amp;quot;</t>
  </si>
  <si>
    <t>&amp;quot;Accumulated Rate of Return Analysis&amp;quot;</t>
  </si>
  <si>
    <t>&amp;quot;當年累積報酬率&amp;quot;</t>
  </si>
  <si>
    <t>IEC_STD_V10 &gt;&gt; Common &gt;&gt; AutoMetaDataCurrent Year Accumulated Rate of Return Analysis</t>
  </si>
  <si>
    <t>當年累積報酬率Concept</t>
  </si>
  <si>
    <t>-121</t>
  </si>
  <si>
    <t>Current Year Accumulated Rate of Return Analysis_Financial Report Closing Date</t>
  </si>
  <si>
    <t>&amp;quot;Current Year Accumulated Rate of Return Analysis_Financial Report Closing Date&amp;quot;</t>
  </si>
  <si>
    <t>-122</t>
  </si>
  <si>
    <t>Current Year Accumulated Rate of Return Analysis_Accounting Period</t>
  </si>
  <si>
    <t>&amp;quot;Current Year Accumulated Rate of Return Analysis_Accounting Period&amp;quot;</t>
  </si>
  <si>
    <t>-123</t>
  </si>
  <si>
    <t>&amp;quot;當年累積稅後淨利&amp;quot;</t>
  </si>
  <si>
    <t>累積稅後淨利Measure</t>
  </si>
  <si>
    <t>Current Year Accumulated Rate of Return Analysis_Accumulated Net Income (After tax)</t>
  </si>
  <si>
    <t>&amp;quot;Current Year Accumulated Rate of Return Analysis_Accumulated Net Income (After tax)&amp;quot;</t>
  </si>
  <si>
    <t>-124</t>
  </si>
  <si>
    <t>股東權益金額Measure</t>
  </si>
  <si>
    <t>Current Year Accumulated Rate of Return Analysis_Shareholders' Equity Amount</t>
  </si>
  <si>
    <t>&amp;quot;Current Year Accumulated Rate of Return Analysis_Shareholders&amp;apos; Equity Amount&amp;quot;</t>
  </si>
  <si>
    <t>-125</t>
  </si>
  <si>
    <t>Current Year Accumulated Rate of Return Analysis_Total Assets Amount</t>
  </si>
  <si>
    <t>&amp;quot;Current Year Accumulated Rate of Return Analysis_Total Assets Amount&amp;quot;</t>
  </si>
  <si>
    <t>-126</t>
  </si>
  <si>
    <t>累積 ROEMeasure</t>
  </si>
  <si>
    <t>&amp;quot;累積稅後淨利 / 期初和期末股東權益的平均
金額單位：千元&amp;quot;</t>
  </si>
  <si>
    <t>Current Year Accumulated Rate of Return Analysis_Accumulated ROE</t>
  </si>
  <si>
    <t>&amp;quot;Current Year Accumulated Rate of Return Analysis_Accumulated ROE&amp;quot;</t>
  </si>
  <si>
    <t>-127</t>
  </si>
  <si>
    <t>累積 ROAMeasure</t>
  </si>
  <si>
    <t>&amp;quot;累積稅後淨利 / 期初和期末總資產金額的平均
金額單位：千元
&amp;quot;</t>
  </si>
  <si>
    <t>Current Year Accumulated Rate of Return Analysis_Accumulated ROA</t>
  </si>
  <si>
    <t>&amp;quot;Current Year Accumulated Rate of Return Analysis_Accumulated ROA&amp;quot;</t>
  </si>
  <si>
    <t>-128</t>
  </si>
  <si>
    <t>&amp;quot;Rate of Return Analysis Comparison between Entrepreneurs&amp;quot;</t>
  </si>
  <si>
    <t>&amp;quot;Rate of Return Analysis Entrepreneur&amp;quot;</t>
  </si>
  <si>
    <t>&amp;quot;報酬率同業比較&amp;quot;</t>
  </si>
  <si>
    <t>IEC_STD_V10 &gt;&gt; Common &gt;&gt; AutoMetaDataRate of Return Analysis Comparison between Entrepreneurs</t>
  </si>
  <si>
    <t>報酬率同業比較Concept</t>
  </si>
  <si>
    <t>-129</t>
  </si>
  <si>
    <t>Rate of Return Analysis Comparison between Entrepreneurs_Financial Report Closing Date</t>
  </si>
  <si>
    <t>&amp;quot;Rate of Return Analysis Comparison between Entrepreneurs_Financial Report Closing Date&amp;quot;</t>
  </si>
  <si>
    <t>-130</t>
  </si>
  <si>
    <t>Rate of Return Analysis Comparison between Entrepreneurs_Accounting Period</t>
  </si>
  <si>
    <t>&amp;quot;Rate of Return Analysis Comparison between Entrepreneurs_Accounting Period&amp;quot;</t>
  </si>
  <si>
    <t>-131</t>
  </si>
  <si>
    <t>Rate of Return Analysis Comparison between Entrepreneurs_Entrepreneur Chinese Name</t>
  </si>
  <si>
    <t>&amp;quot;Rate of Return Analysis Comparison between Entrepreneurs_Entrepreneur Chinese Name&amp;quot;</t>
  </si>
  <si>
    <t>-132</t>
  </si>
  <si>
    <t>Rate of Return Analysis Comparison between Entrepreneurs_Profit after Tax</t>
  </si>
  <si>
    <t>&amp;quot;Rate of Return Analysis Comparison between Entrepreneurs_Profit after Tax&amp;quot;</t>
  </si>
  <si>
    <t>-133</t>
  </si>
  <si>
    <t>Rate of Return Analysis Comparison between Entrepreneurs_Shareholders' Equity Amount</t>
  </si>
  <si>
    <t>&amp;quot;Rate of Return Analysis Comparison between Entrepreneurs_Shareholders&amp;apos; Equity Amount&amp;quot;</t>
  </si>
  <si>
    <t>-134</t>
  </si>
  <si>
    <t>Rate of Return Analysis Comparison between Entrepreneurs_Total Assets Amount</t>
  </si>
  <si>
    <t>&amp;quot;Rate of Return Analysis Comparison between Entrepreneurs_Total Assets Amount&amp;quot;</t>
  </si>
  <si>
    <t>-135</t>
  </si>
  <si>
    <t>Rate of Return Analysis Comparison between Entrepreneurs_ROE</t>
  </si>
  <si>
    <t>&amp;quot;Rate of Return Analysis Comparison between Entrepreneurs_ROE&amp;quot;</t>
  </si>
  <si>
    <t>-136</t>
  </si>
  <si>
    <t>&amp;quot;稅後淨利 / 期初和期末總資產金額的平均
金額單位：千元&amp;quot;</t>
  </si>
  <si>
    <t>Rate of Return Analysis Comparison between Entrepreneurs_ROA</t>
  </si>
  <si>
    <t>&amp;quot;Rate of Return Analysis Comparison between Entrepreneurs_ROA&amp;quot;</t>
  </si>
  <si>
    <t>-137</t>
  </si>
  <si>
    <t>&amp;quot;Debt Ratio Analysis&amp;quot;</t>
  </si>
  <si>
    <t>IEC_STD_V10 &gt;&gt; Common &gt;&gt; AutoMetaDataDebt Ratio Analysis</t>
  </si>
  <si>
    <t>負債比Concept</t>
  </si>
  <si>
    <t>-138</t>
  </si>
  <si>
    <t>Debt Ratio Analysis_Financial Report Closing Date</t>
  </si>
  <si>
    <t>&amp;quot;Debt Ratio Analysis_Financial Report Closing Date&amp;quot;</t>
  </si>
  <si>
    <t>-139</t>
  </si>
  <si>
    <t>Debt Ratio Analysis_Accounting Period</t>
  </si>
  <si>
    <t>&amp;quot;Debt Ratio Analysis_Accounting Period&amp;quot;</t>
  </si>
  <si>
    <t>-140</t>
  </si>
  <si>
    <t>Debt Ratio Analysis_Entrepreneur Chinese Name</t>
  </si>
  <si>
    <t>&amp;quot;Debt Ratio Analysis_Entrepreneur Chinese Name&amp;quot;</t>
  </si>
  <si>
    <t>-141</t>
  </si>
  <si>
    <t>總負債金額Measure</t>
  </si>
  <si>
    <t>Debt Ratio Analysis_Total Liability Amount</t>
  </si>
  <si>
    <t>&amp;quot;Debt Ratio Analysis_Total Liability Amount&amp;quot;</t>
  </si>
  <si>
    <t>-142</t>
  </si>
  <si>
    <t>Debt Ratio Analysis_Total Assets Amount</t>
  </si>
  <si>
    <t>&amp;quot;Debt Ratio Analysis_Total Assets Amount&amp;quot;</t>
  </si>
  <si>
    <t>-143</t>
  </si>
  <si>
    <t>負債比Measure</t>
  </si>
  <si>
    <t>&amp;quot;總負債金額 / 總資產金額
金額單位：千元&amp;quot;</t>
  </si>
  <si>
    <t>-144</t>
  </si>
  <si>
    <t>warnTerm-EngChCompare,errChkDataType-Prop-Relationship,</t>
  </si>
  <si>
    <t>&amp;quot;Important Types of Assets&amp;quot;</t>
  </si>
  <si>
    <t>&amp;quot;資產重點項目&amp;quot;</t>
  </si>
  <si>
    <t>IEC_STD_V10 &gt;&gt; Common &gt;&gt; AutoMetaDataImportant Types of Assets</t>
  </si>
  <si>
    <t>資產重點項目Concept</t>
  </si>
  <si>
    <t>-145</t>
  </si>
  <si>
    <t>Important Types of Assets_Financial Report Closing Date</t>
  </si>
  <si>
    <t>&amp;quot;Important Types of Assets_Financial Report Closing Date&amp;quot;</t>
  </si>
  <si>
    <t>-146</t>
  </si>
  <si>
    <t>Important Types of Assets_Accounting Period</t>
  </si>
  <si>
    <t>&amp;quot;Important Types of Assets_Accounting Period&amp;quot;</t>
  </si>
  <si>
    <t>-147</t>
  </si>
  <si>
    <t>Important Types of Assets_Entrepreneur Chinese Name</t>
  </si>
  <si>
    <t>&amp;quot;Important Types of Assets_Entrepreneur Chinese Name&amp;quot;</t>
  </si>
  <si>
    <t>-148</t>
  </si>
  <si>
    <t>&amp;quot;Types of Assets&amp;quot;</t>
  </si>
  <si>
    <t>IEC_STD_V10 &gt;&gt; Common &gt;&gt; AutoMetaDataTypes of Assets</t>
  </si>
  <si>
    <t>資產重點項目Property</t>
  </si>
  <si>
    <t>&amp;quot;Finance Master_Inventory Amount;Finance Master_Cash and Cash Equivalents Amount;Finance Master_Accounts Receivable Amount;Finance Master_PPE Amount&amp;quot;</t>
  </si>
  <si>
    <t>&amp;quot;包含存貨、現金及約當現金、應收帳款淨額、不動產、廠房及設備金額&amp;quot;</t>
  </si>
  <si>
    <t>&amp;quot;存貨、現金及約當現金、應收帳款淨額&amp;quot;</t>
  </si>
  <si>
    <t>-149</t>
  </si>
  <si>
    <t>&amp;quot;Amount of Assets&amp;quot;</t>
  </si>
  <si>
    <t>&amp;quot;資產重點項目金額&amp;quot;</t>
  </si>
  <si>
    <t>IEC_STD_V10 &gt;&gt; Common &gt;&gt; AutoMetaDataAmount of Assets</t>
  </si>
  <si>
    <t>資產重點項目金額Property</t>
  </si>
  <si>
    <t>Important Types of Assets_Amount of Assets</t>
  </si>
  <si>
    <t>&amp;quot;Important Types of Assets_Amount of Assets&amp;quot;</t>
  </si>
  <si>
    <t>-150</t>
  </si>
  <si>
    <t>&amp;quot;Assets to Total Assets Ratio&amp;quot;</t>
  </si>
  <si>
    <t>&amp;quot;資產重點項目佔總資產比例&amp;quot;</t>
  </si>
  <si>
    <t>IEC_STD_V10 &gt;&gt; Common &gt;&gt; AutoMetaDataAssets to Total Assets Ratio</t>
  </si>
  <si>
    <t>資產重點項目佔總資產比例Property</t>
  </si>
  <si>
    <t>&amp;quot;Finance Master_Inventory to Assets Ratio;Finance Master_Cash and Cash Equivalents to Assets Ratio;Finance Master_Accounts Receivable to Assets Ratio;Finance Master_PPE to Assets Ratio&amp;quot;</t>
  </si>
  <si>
    <t>Important Types of Assets_Assets to Total Assets Ratio</t>
  </si>
  <si>
    <t>&amp;quot;Important Types of Assets_Assets to Total Assets Ratio&amp;quot;</t>
  </si>
  <si>
    <t>-151</t>
  </si>
  <si>
    <t>&amp;quot;Important Types of Liability&amp;quot;</t>
  </si>
  <si>
    <t>&amp;quot;負債重點項目&amp;quot;</t>
  </si>
  <si>
    <t>IEC_STD_V10 &gt;&gt; Common &gt;&gt; AutoMetaDataImportant Types of Liability</t>
  </si>
  <si>
    <t>負債重點項目Concept</t>
  </si>
  <si>
    <t>-152</t>
  </si>
  <si>
    <t>Important Types of Liability_Financial Report Closing Date</t>
  </si>
  <si>
    <t>&amp;quot;Important Types of Liability_Financial Report Closing Date&amp;quot;</t>
  </si>
  <si>
    <t>-153</t>
  </si>
  <si>
    <t>Important Types of Liability_Accounting Period</t>
  </si>
  <si>
    <t>&amp;quot;Important Types of Liability_Accounting Period&amp;quot;</t>
  </si>
  <si>
    <t>-154</t>
  </si>
  <si>
    <t>Important Types of Liability_Entrepreneur Chinese Name</t>
  </si>
  <si>
    <t>&amp;quot;Important Types of Liability_Entrepreneur Chinese Name&amp;quot;</t>
  </si>
  <si>
    <t>-155</t>
  </si>
  <si>
    <t>&amp;quot;Types of Liability&amp;quot;</t>
  </si>
  <si>
    <t>IEC_STD_V10 &gt;&gt; Common &gt;&gt; AutoMetaDataTypes of Liability</t>
  </si>
  <si>
    <t>負債重點項目Property</t>
  </si>
  <si>
    <t>&amp;quot;Finance Master_Short-term Debts Amount;Finance Master_Accounts Payable Amount;Finance Master_Long-term Debts Amount&amp;quot;</t>
  </si>
  <si>
    <t>&amp;quot;包含短期借款、長期借款、應付帳款及票據&amp;quot;</t>
  </si>
  <si>
    <t>&amp;quot;短期借款、長期借款、應付帳款及票據&amp;quot;</t>
  </si>
  <si>
    <t>-156</t>
  </si>
  <si>
    <t>&amp;quot;Amount of Liability&amp;quot;</t>
  </si>
  <si>
    <t>&amp;quot;負債重點項目金額&amp;quot;</t>
  </si>
  <si>
    <t>IEC_STD_V10 &gt;&gt; Common &gt;&gt; AutoMetaDataAmount of Liability</t>
  </si>
  <si>
    <t>負債重點項目金額Property</t>
  </si>
  <si>
    <t>0069</t>
  </si>
  <si>
    <t>Important Types of Liability_Amount of Liability</t>
  </si>
  <si>
    <t>&amp;quot;Important Types of Liability_Amount of Liability&amp;quot;</t>
  </si>
  <si>
    <t>-157</t>
  </si>
  <si>
    <t>&amp;quot;Liability to Total Assets Ratio&amp;quot;</t>
  </si>
  <si>
    <t>&amp;quot;負債重點項目佔總資產比例&amp;quot;</t>
  </si>
  <si>
    <t>IEC_STD_V10 &gt;&gt; Common &gt;&gt; AutoMetaDataLiability to Total Assets Ratio</t>
  </si>
  <si>
    <t>負債重點項目佔總資產比例Property</t>
  </si>
  <si>
    <t>&amp;quot;Finance Master_Short-term Debts to Assets Ratio;Finance Master_Accounts Payable to Assets Ratio;Finance Master_Long-term Debts to Assets Ratio&amp;quot;</t>
  </si>
  <si>
    <t>0070</t>
  </si>
  <si>
    <t>Important Types of Liability_Liability to Total Assets Ratio</t>
  </si>
  <si>
    <t>&amp;quot;Important Types of Liability_Liability to Total Assets Ratio&amp;quot;</t>
  </si>
  <si>
    <t>-158</t>
  </si>
  <si>
    <t>IEC_STD_V10 &gt;&gt; Data Standard &gt;&gt; STG &gt;&gt; EBO Project</t>
  </si>
  <si>
    <t>IEC_STD_V10 &gt;&gt; Data Standard &gt;&gt; STG</t>
  </si>
  <si>
    <t>&amp;quot;EBO Project&amp;quot;</t>
  </si>
  <si>
    <t>&amp;quot;EBO 專案&amp;quot;</t>
  </si>
  <si>
    <t>IEC_STD_V10 &gt;&gt; Common &gt;&gt; AutoMetaDataEBO Project</t>
  </si>
  <si>
    <t>EBO 專案Concept</t>
  </si>
  <si>
    <t>-159</t>
  </si>
  <si>
    <t>IEC_STD_V10 &gt;&gt; Data Standard &gt;&gt; STG &gt;&gt; EBO Project Number</t>
  </si>
  <si>
    <t>&amp;quot;EBO Project Number&amp;quot;</t>
  </si>
  <si>
    <t>&amp;quot;EBO 專案編號&amp;quot;</t>
  </si>
  <si>
    <t>IEC_STD_V10 &gt;&gt; Common &gt;&gt; AutoMetaDataEBO Project Number</t>
  </si>
  <si>
    <t>EBO 專案編號Property</t>
  </si>
  <si>
    <t>&amp;quot;E-XXX, 例如 E-001&amp;quot;</t>
  </si>
  <si>
    <t>EBO Project_EBO Project Number</t>
  </si>
  <si>
    <t>&amp;quot;EBO Project_EBO Project Number&amp;quot;</t>
  </si>
  <si>
    <t>-160</t>
  </si>
  <si>
    <t>IEC_STD_V10 &gt;&gt; Data Standard &gt;&gt; STG &gt;&gt; EBO Project Name</t>
  </si>
  <si>
    <t>&amp;quot;EBO Project Name&amp;quot;</t>
  </si>
  <si>
    <t>&amp;quot;Project Name&amp;quot;</t>
  </si>
  <si>
    <t>&amp;quot;EBO 專案的名稱&amp;quot;</t>
  </si>
  <si>
    <t>IEC_STD_V10 &gt;&gt; Common &gt;&gt; AutoMetaDataEBO Project Name</t>
  </si>
  <si>
    <t>EBO 專案名稱Property</t>
  </si>
  <si>
    <t>&amp;quot;EBO Project_EBO Project Name&amp;quot;</t>
  </si>
  <si>
    <t>-161</t>
  </si>
  <si>
    <t>IEC_STD_V10 &gt;&gt; Data Standard &gt;&gt; STG &gt;&gt; EBO Sponsor</t>
  </si>
  <si>
    <t>&amp;quot;EBO Sponsor&amp;quot;</t>
  </si>
  <si>
    <t>&amp;quot;Sponsor&amp;quot;</t>
  </si>
  <si>
    <t>&amp;quot;EBO 專案贊助人&amp;quot;</t>
  </si>
  <si>
    <t>IEC_STD_V10 &gt;&gt; Common &gt;&gt; AutoMetaDataEBO Sponsor</t>
  </si>
  <si>
    <t>EBO 專案贊助人Property</t>
  </si>
  <si>
    <t>EBO Project_EBO Sponsor</t>
  </si>
  <si>
    <t>&amp;quot;EBO Project_EBO Sponsor&amp;quot;</t>
  </si>
  <si>
    <t>-162</t>
  </si>
  <si>
    <t>IEC_STD_V10 &gt;&gt; Data Standard &gt;&gt; STG &gt;&gt; EBO Team Advisor</t>
  </si>
  <si>
    <t>&amp;quot;EBO Team Advisor&amp;quot;</t>
  </si>
  <si>
    <t>&amp;quot;EBO 團隊顧問&amp;quot;</t>
  </si>
  <si>
    <t>IEC_STD_V10 &gt;&gt; Common &gt;&gt; AutoMetaDataEBO Team Advisor</t>
  </si>
  <si>
    <t>團隊顧問Property</t>
  </si>
  <si>
    <t>EBO Project_EBO Team Advisor</t>
  </si>
  <si>
    <t>&amp;quot;EBO Project_EBO Team Advisor&amp;quot;</t>
  </si>
  <si>
    <t>-163</t>
  </si>
  <si>
    <t>IEC_STD_V10 &gt;&gt; Data Standard &gt;&gt; STG &gt;&gt; EBO Team Leader</t>
  </si>
  <si>
    <t>&amp;quot;EBO Team Leader&amp;quot;</t>
  </si>
  <si>
    <t>&amp;quot;EBO 團隊領導人&amp;quot;</t>
  </si>
  <si>
    <t>IEC_STD_V10 &gt;&gt; Common &gt;&gt; AutoMetaDataEBO Team Leader</t>
  </si>
  <si>
    <t>團隊領導人Property</t>
  </si>
  <si>
    <t>EBO Project_EBO Team Leader</t>
  </si>
  <si>
    <t>&amp;quot;EBO Project_EBO Team Leader&amp;quot;</t>
  </si>
  <si>
    <t>-164</t>
  </si>
  <si>
    <t>IEC_STD_V10 &gt;&gt; Data Standard &gt;&gt; STG &gt;&gt; EBO Project Registration Date</t>
  </si>
  <si>
    <t>&amp;quot;EBO Project Registration Date&amp;quot;</t>
  </si>
  <si>
    <t>&amp;quot;Registration Date&amp;quot;</t>
  </si>
  <si>
    <t>&amp;quot;EBO專案進入Candidate Phase日期&amp;quot;</t>
  </si>
  <si>
    <t>IEC_STD_V10 &gt;&gt; Common &gt;&gt; AutoMetaDataEBO Project Registration Date</t>
  </si>
  <si>
    <t>EBO 專案登錄日期Property</t>
  </si>
  <si>
    <t>&amp;quot;yyyy-mm-dd&amp;quot;</t>
  </si>
  <si>
    <t>EBO Project_EBO Project Registration Date</t>
  </si>
  <si>
    <t>&amp;quot;EBO Project_EBO Project Registration Date&amp;quot;</t>
  </si>
  <si>
    <t>-165</t>
  </si>
  <si>
    <t>IEC_STD_V10 &gt;&gt; Data Standard &gt;&gt; STG &gt;&gt; EBO Development Duration</t>
  </si>
  <si>
    <t>&amp;quot;EBO Development Duration&amp;quot;</t>
  </si>
  <si>
    <t>&amp;quot;EBO 專案自登錄日期起的發展時間&amp;quot;</t>
  </si>
  <si>
    <t>IEC_STD_V10 &gt;&gt; Common &gt;&gt; AutoMetaDataEBO Development Duration</t>
  </si>
  <si>
    <t>EBO 專案發展時間Property</t>
  </si>
  <si>
    <t>&amp;quot;EBO Project_EBO Project Registration Date;EBO Project Phase History_EBO Phase&amp;quot;</t>
  </si>
  <si>
    <t>&amp;quot;years count from Registration Date to current date (runtime) if EBO Phase not Graduated; precision decimal(2,1)&amp;quot;</t>
  </si>
  <si>
    <t>EBO Project_EBO Development Duration</t>
  </si>
  <si>
    <t>&amp;quot;EBO Project_EBO Development Duration&amp;quot;</t>
  </si>
  <si>
    <t>-166</t>
  </si>
  <si>
    <t>不要上資料庫^()$</t>
  </si>
  <si>
    <t>IEC_STD_V10 &gt;&gt; Data Standard &gt;&gt; STG &gt;&gt; EBO Project Description</t>
  </si>
  <si>
    <t>&amp;quot;EBO Project Description&amp;quot;</t>
  </si>
  <si>
    <t>&amp;quot;專案關鍵要素的簡短描述&amp;quot;</t>
  </si>
  <si>
    <t>IEC_STD_V10 &gt;&gt; Common &gt;&gt; AutoMetaDataEBO Project Description</t>
  </si>
  <si>
    <t>EBO 專案專案簡介Property</t>
  </si>
  <si>
    <t>EBO Project_EBO Project Description</t>
  </si>
  <si>
    <t>&amp;quot;EBO Project_EBO Project Description&amp;quot;</t>
  </si>
  <si>
    <t>-167</t>
  </si>
  <si>
    <t>IEC_STD_V10 &gt;&gt; Data Standard &gt;&gt; STG &gt;&gt; EBO Project Check Date</t>
  </si>
  <si>
    <t>&amp;quot;EBO Project Check Date&amp;quot;</t>
  </si>
  <si>
    <t>&amp;quot;檢查各項資料正確與否的日期&amp;quot;</t>
  </si>
  <si>
    <t>IEC_STD_V10 &gt;&gt; Common &gt;&gt; AutoMetaDataEBO Project Check Date</t>
  </si>
  <si>
    <t>EBO 專案檢查日期Property</t>
  </si>
  <si>
    <t>EBO Project_EBO Project Check Date</t>
  </si>
  <si>
    <t>&amp;quot;EBO Project_EBO Project Check Date&amp;quot;</t>
  </si>
  <si>
    <t>-168</t>
  </si>
  <si>
    <t>IEC_STD_V10 &gt;&gt; Data Standard &gt;&gt; STG &gt;&gt; EBO Project Owner</t>
  </si>
  <si>
    <t>&amp;quot;EBO Project Owner&amp;quot;</t>
  </si>
  <si>
    <t>&amp;quot;Project Owner&amp;quot;</t>
  </si>
  <si>
    <t>&amp;quot;主導EBO專案的組織&amp;quot;</t>
  </si>
  <si>
    <t>IEC_STD_V10 &gt;&gt; Common &gt;&gt; AutoMetaDataEBO Project Owner</t>
  </si>
  <si>
    <t>EBO 專案主導單位Property</t>
  </si>
  <si>
    <t>&amp;quot;Corp,
EBG,
PSG,
AIM,
Besta,
IAC,
IIOT&amp;quot;</t>
  </si>
  <si>
    <t>EBO Project_EBO Project Owner</t>
  </si>
  <si>
    <t>&amp;quot;EBO Project_EBO Project Owner&amp;quot;</t>
  </si>
  <si>
    <t>-169</t>
  </si>
  <si>
    <t>IEC_STD_V10 &gt;&gt; Data Standard &gt;&gt; STG &gt;&gt; EBO Project Accumulated Revenue</t>
  </si>
  <si>
    <t>&amp;quot;EBO Project Accumulated Revenue&amp;quot;</t>
  </si>
  <si>
    <t>&amp;quot;Accumulated Revenue (百萬台幣)&amp;quot;</t>
  </si>
  <si>
    <t>IEC_STD_V10 &gt;&gt; Common &gt;&gt; AutoMetaDataEBO Project Accumulated Revenue</t>
  </si>
  <si>
    <t>EBO 專案累計利潤Property</t>
  </si>
  <si>
    <t>&amp;quot;EBO Project Revenue_EBO Project Actual Revenue&amp;quot;</t>
  </si>
  <si>
    <t>&amp;quot;sum EBO Project Revenue_Actual Revenue/1,000,000&amp;quot;</t>
  </si>
  <si>
    <t>EBO Project_EBO Project Accumulated Revenue</t>
  </si>
  <si>
    <t>&amp;quot;EBO Project_EBO Project Accumulated Revenue&amp;quot;</t>
  </si>
  <si>
    <t>-170</t>
  </si>
  <si>
    <t>IEC_STD_V10 &gt;&gt; Data Standard &gt;&gt; STG &gt;&gt; EBO Project Funding History</t>
  </si>
  <si>
    <t>&amp;quot;EBO Project Funding History&amp;quot;</t>
  </si>
  <si>
    <t>&amp;quot;EBO 專案資助紀錄表&amp;quot;</t>
  </si>
  <si>
    <t>IEC_STD_V10 &gt;&gt; Common &gt;&gt; AutoMetaDataEBO Project Funding History</t>
  </si>
  <si>
    <t>EBO 專案資助紀錄表Concept</t>
  </si>
  <si>
    <t>-171</t>
  </si>
  <si>
    <t>EBO 專案編號Relationship</t>
  </si>
  <si>
    <t>EBO Project Funding History_EBO Project Number</t>
  </si>
  <si>
    <t>&amp;quot;EBO Project Funding History_EBO Project Number&amp;quot;</t>
  </si>
  <si>
    <t>-172</t>
  </si>
  <si>
    <t>&amp;quot;EBO 專案名稱&amp;quot;</t>
  </si>
  <si>
    <t>EBO 專案名稱Relationship</t>
  </si>
  <si>
    <t>EBO Project Funding History_EBO Project Name</t>
  </si>
  <si>
    <t>&amp;quot;EBO Project Funding History_EBO Project Name&amp;quot;</t>
  </si>
  <si>
    <t>-173</t>
  </si>
  <si>
    <t>IEC_STD_V10 &gt;&gt; Data Standard &gt;&gt; STG &gt;&gt; EBO Funding BG</t>
  </si>
  <si>
    <t>&amp;quot;EBO Funding BG&amp;quot;</t>
  </si>
  <si>
    <t>&amp;quot;資助EBO專案的事業群&amp;quot;</t>
  </si>
  <si>
    <t>IEC_STD_V10 &gt;&gt; Common &gt;&gt; AutoMetaDataEBO Funding BG</t>
  </si>
  <si>
    <t>資助事業群Property</t>
  </si>
  <si>
    <t>EBO Project Funding History_EBO Funding BG</t>
  </si>
  <si>
    <t>&amp;quot;EBO Project Funding History_EBO Funding BG&amp;quot;</t>
  </si>
  <si>
    <t>-174</t>
  </si>
  <si>
    <t>IEC_STD_V10 &gt;&gt; Data Standard &gt;&gt; STG &gt;&gt; EBO Funding BU</t>
  </si>
  <si>
    <t>&amp;quot;EBO Funding BU&amp;quot;</t>
  </si>
  <si>
    <t>&amp;quot;資助EBO專案的事業單位&amp;quot;</t>
  </si>
  <si>
    <t>IEC_STD_V10 &gt;&gt; Common &gt;&gt; AutoMetaDataEBO Funding BU</t>
  </si>
  <si>
    <t>資助事業單位Property</t>
  </si>
  <si>
    <t>&amp;quot;資助EBO專案的事業單位
Nullable&amp;quot;</t>
  </si>
  <si>
    <t>EBO Project Funding History_EBO Funding BU</t>
  </si>
  <si>
    <t>&amp;quot;EBO Project Funding History_EBO Funding BU&amp;quot;</t>
  </si>
  <si>
    <t>-175</t>
  </si>
  <si>
    <t>IEC_STD_V10 &gt;&gt; Data Standard &gt;&gt; STG &gt;&gt; EBO Project Funding Percentage</t>
  </si>
  <si>
    <t>&amp;quot;EBO Project Funding Percentage&amp;quot;</t>
  </si>
  <si>
    <t>&amp;quot;Funding Percentage&amp;quot;</t>
  </si>
  <si>
    <t>&amp;quot;EBO專案的資助比率&amp;quot;</t>
  </si>
  <si>
    <t>IEC_STD_V10 &gt;&gt; Common &gt;&gt; AutoMetaDataEBO Project Funding Percentage</t>
  </si>
  <si>
    <t>EBO 專案資助比率Property</t>
  </si>
  <si>
    <t>EBO Project Funding History_EBO Project Funding Percentage</t>
  </si>
  <si>
    <t>&amp;quot;EBO Project Funding History_EBO Project Funding Percentage&amp;quot;</t>
  </si>
  <si>
    <t>-176</t>
  </si>
  <si>
    <t>IEC_STD_V10 &gt;&gt; Data Standard &gt;&gt; STG &gt;&gt; EBO Funding Start Date</t>
  </si>
  <si>
    <t>&amp;quot;EBO Funding Start Date&amp;quot;</t>
  </si>
  <si>
    <t>&amp;quot;Start Date&amp;quot;</t>
  </si>
  <si>
    <t>&amp;quot;資助EBO專案的開始日期&amp;quot;</t>
  </si>
  <si>
    <t>IEC_STD_V10 &gt;&gt; Common &gt;&gt; AutoMetaDataEBO Funding Start Date</t>
  </si>
  <si>
    <t>EBO 專案資助開始日期Property</t>
  </si>
  <si>
    <t>EBO Project Funding History_EBO Funding Start Date</t>
  </si>
  <si>
    <t>&amp;quot;EBO Project Funding History_EBO Funding Start Date&amp;quot;</t>
  </si>
  <si>
    <t>-177</t>
  </si>
  <si>
    <t>IEC_STD_V10 &gt;&gt; Data Standard &gt;&gt; STG &gt;&gt; EBO Funding End Date</t>
  </si>
  <si>
    <t>&amp;quot;EBO Funding End Date&amp;quot;</t>
  </si>
  <si>
    <t>&amp;quot;End Date&amp;quot;</t>
  </si>
  <si>
    <t>&amp;quot;資助EBO專案的結束日期&amp;quot;</t>
  </si>
  <si>
    <t>IEC_STD_V10 &gt;&gt; Common &gt;&gt; AutoMetaDataEBO Funding End Date</t>
  </si>
  <si>
    <t>EBO 專案資助結束日期Property</t>
  </si>
  <si>
    <t>&amp;quot;資助EBO專案的結束日期, Nullable&amp;quot;</t>
  </si>
  <si>
    <t>EBO Project Funding History_EBO Funding End Date</t>
  </si>
  <si>
    <t>&amp;quot;EBO Project Funding History_EBO Funding End Date&amp;quot;</t>
  </si>
  <si>
    <t>-178</t>
  </si>
  <si>
    <t>IEC_STD_V10 &gt;&gt; Data Standard &gt;&gt; STG &gt;&gt; EBO Funding Remark</t>
  </si>
  <si>
    <t>&amp;quot;EBO Funding Remark&amp;quot;</t>
  </si>
  <si>
    <t>&amp;quot;Remark&amp;quot;</t>
  </si>
  <si>
    <t>&amp;quot;EBO 專案資助備註&amp;quot;</t>
  </si>
  <si>
    <t>IEC_STD_V10 &gt;&gt; Common &gt;&gt; AutoMetaDataEBO Funding Remark</t>
  </si>
  <si>
    <t>EBO 專案資助備註Property</t>
  </si>
  <si>
    <t>&amp;quot;EBO 專案資助備註, Nullable&amp;quot;</t>
  </si>
  <si>
    <t>EBO Project Funding History_EBO Funding Remark</t>
  </si>
  <si>
    <t>&amp;quot;EBO Project Funding History_EBO Funding Remark&amp;quot;</t>
  </si>
  <si>
    <t>-179</t>
  </si>
  <si>
    <t>IEC_STD_V10 &gt;&gt; Data Standard &gt;&gt; STG &gt;&gt; Funding Check Date</t>
  </si>
  <si>
    <t>&amp;quot;Funding Check Date&amp;quot;</t>
  </si>
  <si>
    <t>&amp;quot;Check Date&amp;quot;</t>
  </si>
  <si>
    <t>IEC_STD_V10 &gt;&gt; Common &gt;&gt; AutoMetaDataFunding Check Date</t>
  </si>
  <si>
    <t>EBO 專案資助紀錄檢查日期Property</t>
  </si>
  <si>
    <t>EBO Project Funding History_Funding Check Date</t>
  </si>
  <si>
    <t>&amp;quot;EBO Project Funding History_Funding Check Date&amp;quot;</t>
  </si>
  <si>
    <t>-180</t>
  </si>
  <si>
    <t>IEC_STD_V10 &gt;&gt; Data Standard &gt;&gt; STG &gt;&gt; EBO Project Phase History</t>
  </si>
  <si>
    <t>&amp;quot;EBO Project Phase History&amp;quot;</t>
  </si>
  <si>
    <t>&amp;quot;EBO 專案階段紀錄表&amp;quot;</t>
  </si>
  <si>
    <t>IEC_STD_V10 &gt;&gt; Common &gt;&gt; AutoMetaDataEBO Project Phase History</t>
  </si>
  <si>
    <t>EBO 專案階段紀錄表Concept</t>
  </si>
  <si>
    <t>-181</t>
  </si>
  <si>
    <t>EBO Project Phase History_EBO Project Number</t>
  </si>
  <si>
    <t>&amp;quot;EBO Project Phase History_EBO Project Number&amp;quot;</t>
  </si>
  <si>
    <t>-182</t>
  </si>
  <si>
    <t>EBO Project Phase History_EBO Project Name</t>
  </si>
  <si>
    <t>&amp;quot;EBO Project Phase History_EBO Project Name&amp;quot;</t>
  </si>
  <si>
    <t>-183</t>
  </si>
  <si>
    <t>IEC_STD_V10 &gt;&gt; Data Standard &gt;&gt; STG &gt;&gt; EBO Phase</t>
  </si>
  <si>
    <t>&amp;quot;EBO Phase&amp;quot;</t>
  </si>
  <si>
    <t>&amp;quot;EBO 階段&amp;quot;</t>
  </si>
  <si>
    <t>IEC_STD_V10 &gt;&gt; Common &gt;&gt; AutoMetaDataEBO Phase</t>
  </si>
  <si>
    <t>EBO 階段Property</t>
  </si>
  <si>
    <t>&amp;quot;Candidate, 
Pre-EBO, 
EBO, 
Graduated&amp;quot;</t>
  </si>
  <si>
    <t>EBO Project Phase History_EBO Phase</t>
  </si>
  <si>
    <t>&amp;quot;EBO Project Phase History_EBO Phase&amp;quot;</t>
  </si>
  <si>
    <t>-184</t>
  </si>
  <si>
    <t>IEC_STD_V10 &gt;&gt; Data Standard &gt;&gt; STG &gt;&gt; EBO Phase Start Date</t>
  </si>
  <si>
    <t>&amp;quot;EBO Phase Start Date&amp;quot;</t>
  </si>
  <si>
    <t>&amp;quot;EBO 階段開始日期&amp;quot;</t>
  </si>
  <si>
    <t>IEC_STD_V10 &gt;&gt; Common &gt;&gt; AutoMetaDataEBO Phase Start Date</t>
  </si>
  <si>
    <t>EBO 階段開始日期Property</t>
  </si>
  <si>
    <t>EBO Project Phase History_EBO Phase Start Date</t>
  </si>
  <si>
    <t>&amp;quot;EBO Project Phase History_EBO Phase Start Date&amp;quot;</t>
  </si>
  <si>
    <t>-185</t>
  </si>
  <si>
    <t>IEC_STD_V10 &gt;&gt; Data Standard &gt;&gt; STG &gt;&gt; EBO Phase Duration</t>
  </si>
  <si>
    <t>&amp;quot;EBO Phase Duration&amp;quot;</t>
  </si>
  <si>
    <t>&amp;quot;EBO 階段自開始日期起的發展時間&amp;quot;</t>
  </si>
  <si>
    <t>IEC_STD_V10 &gt;&gt; Common &gt;&gt; AutoMetaDataEBO Phase Duration</t>
  </si>
  <si>
    <t>EBO階段發展時間Property</t>
  </si>
  <si>
    <t>&amp;quot;EBO Project Phase History_EBO Phase Start Date;EBO Project Phase History_EBO Phase End Date&amp;quot;</t>
  </si>
  <si>
    <t>&amp;quot;years count from Start Date to current date (runtime) if End Date is nullorEmpty&amp;quot;</t>
  </si>
  <si>
    <t>EBO Project Phase History_EBO Phase Duration</t>
  </si>
  <si>
    <t>&amp;quot;EBO Project Phase History_EBO Phase Duration&amp;quot;</t>
  </si>
  <si>
    <t>-186</t>
  </si>
  <si>
    <t>IEC_STD_V10 &gt;&gt; Data Standard &gt;&gt; STG &gt;&gt; DCP Result</t>
  </si>
  <si>
    <t>&amp;quot;DCP Result&amp;quot;</t>
  </si>
  <si>
    <t>&amp;quot;決策評審點結果&amp;quot;</t>
  </si>
  <si>
    <t>IEC_STD_V10 &gt;&gt; Common &gt;&gt; AutoMetaDataDCP Result</t>
  </si>
  <si>
    <t>決策評審點結果Property</t>
  </si>
  <si>
    <t>&amp;quot;Go, No-Go, Redirect,NA&amp;quot;</t>
  </si>
  <si>
    <t>EBO Project Phase History_DCP Result</t>
  </si>
  <si>
    <t>&amp;quot;EBO Project Phase History_DCP Result&amp;quot;</t>
  </si>
  <si>
    <t>-187</t>
  </si>
  <si>
    <t>IEC_STD_V10 &gt;&gt; Data Standard &gt;&gt; STG &gt;&gt; EBO Phase End Date</t>
  </si>
  <si>
    <t>&amp;quot;EBO Phase End Date&amp;quot;</t>
  </si>
  <si>
    <t>&amp;quot;EBO 階段結束日期&amp;quot;</t>
  </si>
  <si>
    <t>IEC_STD_V10 &gt;&gt; Common &gt;&gt; AutoMetaDataEBO Phase End Date</t>
  </si>
  <si>
    <t>EBO 階段結束日期Property</t>
  </si>
  <si>
    <t>&amp;quot;EBO 階段結束日期, Nullable&amp;quot;</t>
  </si>
  <si>
    <t>EBO Project Phase History_EBO Phase End Date</t>
  </si>
  <si>
    <t>&amp;quot;EBO Project Phase History_EBO Phase End Date&amp;quot;</t>
  </si>
  <si>
    <t>-188</t>
  </si>
  <si>
    <t>IEC_STD_V10 &gt;&gt; Data Standard &gt;&gt; STG &gt;&gt; EBO Phase Check Date</t>
  </si>
  <si>
    <t>&amp;quot;EBO Phase Check Date&amp;quot;</t>
  </si>
  <si>
    <t>IEC_STD_V10 &gt;&gt; Common &gt;&gt; AutoMetaDataEBO Phase Check Date</t>
  </si>
  <si>
    <t>EBO 階段檢查日期Property</t>
  </si>
  <si>
    <t>EBO Project Phase History_EBO Phase Check Date</t>
  </si>
  <si>
    <t>&amp;quot;EBO Project Phase History_EBO Phase Check Date&amp;quot;</t>
  </si>
  <si>
    <t>-189</t>
  </si>
  <si>
    <t>IEC_STD_V10 &gt;&gt; Data Standard &gt;&gt; STG &gt;&gt; EBO Phase Remark</t>
  </si>
  <si>
    <t>&amp;quot;EBO Phase Remark&amp;quot;</t>
  </si>
  <si>
    <t>&amp;quot;EBO 階段備註&amp;quot;</t>
  </si>
  <si>
    <t>IEC_STD_V10 &gt;&gt; Common &gt;&gt; AutoMetaDataEBO Phase Remark</t>
  </si>
  <si>
    <t>EBO 階段備註Property</t>
  </si>
  <si>
    <t>&amp;quot;EBO 階段備註, Nullable&amp;quot;</t>
  </si>
  <si>
    <t>EBO Project Phase History_EBO Phase Remark</t>
  </si>
  <si>
    <t>&amp;quot;EBO Project Phase History_EBO Phase Remark&amp;quot;</t>
  </si>
  <si>
    <t>-190</t>
  </si>
  <si>
    <t>IEC_STD_V10 &gt;&gt; Data Standard &gt;&gt; STG &gt;&gt; EBO Project Checkpoint History</t>
  </si>
  <si>
    <t>&amp;quot;EBO Project Checkpoint History&amp;quot;</t>
  </si>
  <si>
    <t>&amp;quot;EBO 專案進度紀錄表&amp;quot;</t>
  </si>
  <si>
    <t>IEC_STD_V10 &gt;&gt; Common &gt;&gt; AutoMetaDataEBO Project Checkpoint History</t>
  </si>
  <si>
    <t>EBO 專案進度紀錄表Concept</t>
  </si>
  <si>
    <t>-191</t>
  </si>
  <si>
    <t>EBO Project Checkpoint History_EBO Project Number</t>
  </si>
  <si>
    <t>&amp;quot;EBO Project Checkpoint History_EBO Project Number&amp;quot;</t>
  </si>
  <si>
    <t>-192</t>
  </si>
  <si>
    <t>EBO Project Checkpoint History_EBO Project Name</t>
  </si>
  <si>
    <t>&amp;quot;EBO Project Checkpoint History_EBO Project Name&amp;quot;</t>
  </si>
  <si>
    <t>-193</t>
  </si>
  <si>
    <t>EBO 階段Relationship</t>
  </si>
  <si>
    <t>EBO Project Checkpoint History_EBO Phase</t>
  </si>
  <si>
    <t>&amp;quot;EBO Project Checkpoint History_EBO Phase&amp;quot;</t>
  </si>
  <si>
    <t>-194</t>
  </si>
  <si>
    <t>IEC_STD_V10 &gt;&gt; Data Standard &gt;&gt; STG &gt;&gt; EBO Strategic Clarity</t>
  </si>
  <si>
    <t>&amp;quot;EBO Strategic Clarity&amp;quot;</t>
  </si>
  <si>
    <t>&amp;quot;EBO 現階段的策略清晰度，以紅綠黃表示進度現況&amp;quot;</t>
  </si>
  <si>
    <t>IEC_STD_V10 &gt;&gt; Common &gt;&gt; AutoMetaDataEBO Strategic Clarity</t>
  </si>
  <si>
    <t>策略清晰度Property</t>
  </si>
  <si>
    <t>&amp;quot;策略清晰度&amp;quot;</t>
  </si>
  <si>
    <t>&amp;quot;G, R, Y, NA&amp;quot;</t>
  </si>
  <si>
    <t>EBO Project Checkpoint History_EBO Strategic Clarity</t>
  </si>
  <si>
    <t>&amp;quot;EBO Project Checkpoint History_EBO Strategic Clarity&amp;quot;</t>
  </si>
  <si>
    <t>-195</t>
  </si>
  <si>
    <t>IEC_STD_V10 &gt;&gt; Data Standard &gt;&gt; STG &gt;&gt; EBO Technology Readiness</t>
  </si>
  <si>
    <t>&amp;quot;EBO Technology Readiness&amp;quot;</t>
  </si>
  <si>
    <t>&amp;quot;EBO 現階段的技術成熟度，以紅綠黃表示進度現況&amp;quot;</t>
  </si>
  <si>
    <t>IEC_STD_V10 &gt;&gt; Common &gt;&gt; AutoMetaDataEBO Technology Readiness</t>
  </si>
  <si>
    <t>技術成熟度Property</t>
  </si>
  <si>
    <t>&amp;quot;技術成熟度&amp;quot;</t>
  </si>
  <si>
    <t>EBO Project Checkpoint History_EBO Technology Readiness</t>
  </si>
  <si>
    <t>&amp;quot;EBO Project Checkpoint History_EBO Technology Readiness&amp;quot;</t>
  </si>
  <si>
    <t>-196</t>
  </si>
  <si>
    <t>IEC_STD_V10 &gt;&gt; Data Standard &gt;&gt; STG &gt;&gt; EBO Business Model Viability</t>
  </si>
  <si>
    <t>&amp;quot;EBO Business Model Viability&amp;quot;</t>
  </si>
  <si>
    <t>&amp;quot;EBO 現階段的商模可行性，以紅綠黃表示進度現況&amp;quot;</t>
  </si>
  <si>
    <t>IEC_STD_V10 &gt;&gt; Common &gt;&gt; AutoMetaDataEBO Business Model Viability</t>
  </si>
  <si>
    <t>商模可行性Property</t>
  </si>
  <si>
    <t>&amp;quot;商模可行性&amp;quot;</t>
  </si>
  <si>
    <t>EBO Project Checkpoint History_EBO Business Model Viability</t>
  </si>
  <si>
    <t>&amp;quot;EBO Project Checkpoint History_EBO Business Model Viability&amp;quot;</t>
  </si>
  <si>
    <t>-197</t>
  </si>
  <si>
    <t>IEC_STD_V10 &gt;&gt; Data Standard &gt;&gt; STG &gt;&gt; EBO Win in the Marketplace</t>
  </si>
  <si>
    <t>&amp;quot;EBO Win in the Marketplace&amp;quot;</t>
  </si>
  <si>
    <t>&amp;quot;EBO 現階段的市場確佔度，以紅綠黃表示進度現況&amp;quot;</t>
  </si>
  <si>
    <t>IEC_STD_V10 &gt;&gt; Common &gt;&gt; AutoMetaDataEBO Win in the Marketplace</t>
  </si>
  <si>
    <t>市場確佔度Property</t>
  </si>
  <si>
    <t>&amp;quot;市場確佔度&amp;quot;</t>
  </si>
  <si>
    <t>EBO Project Checkpoint History_EBO Win in the Marketplace</t>
  </si>
  <si>
    <t>&amp;quot;EBO Project Checkpoint History_EBO Win in the Marketplace&amp;quot;</t>
  </si>
  <si>
    <t>-198</t>
  </si>
  <si>
    <t>IEC_STD_V10 &gt;&gt; Data Standard &gt;&gt; STG &gt;&gt; EBO Project Checkpoint Check Date</t>
  </si>
  <si>
    <t>&amp;quot;EBO Project Checkpoint Check Date&amp;quot;</t>
  </si>
  <si>
    <t>IEC_STD_V10 &gt;&gt; Common &gt;&gt; AutoMetaDataEBO Project Checkpoint Check Date</t>
  </si>
  <si>
    <t>EBO 專案進度檢查日期Property</t>
  </si>
  <si>
    <t>EBO Project Checkpoint History_EBO Project Checkpoint Check Date</t>
  </si>
  <si>
    <t>&amp;quot;EBO Project Checkpoint History_EBO Project Checkpoint Check Date&amp;quot;</t>
  </si>
  <si>
    <t>-199</t>
  </si>
  <si>
    <t>IEC_STD_V10 &gt;&gt; Data Standard &gt;&gt; STG &gt;&gt; EBO Project Revenue Forecast</t>
  </si>
  <si>
    <t>&amp;quot;EBO Project Revenue Forecast&amp;quot;</t>
  </si>
  <si>
    <t>&amp;quot;EBO專案營收計畫表&amp;quot;</t>
  </si>
  <si>
    <t>IEC_STD_V10 &gt;&gt; Common &gt;&gt; AutoMetaDataEBO Project Revenue Forecast</t>
  </si>
  <si>
    <t>EBO專案營收計畫表Concept</t>
  </si>
  <si>
    <t>-200</t>
  </si>
  <si>
    <t>EBO Project Revenue Forecast_EBO Project Number</t>
  </si>
  <si>
    <t>&amp;quot;EBO Project Revenue Forecast_EBO Project Number&amp;quot;</t>
  </si>
  <si>
    <t>-201</t>
  </si>
  <si>
    <t>EBO Project Revenue Forecast_EBO Project Name</t>
  </si>
  <si>
    <t>&amp;quot;EBO Project Revenue Forecast_EBO Project Name&amp;quot;</t>
  </si>
  <si>
    <t>-202</t>
  </si>
  <si>
    <t>EBO Project Revenue Forecast_EBO Phase</t>
  </si>
  <si>
    <t>&amp;quot;EBO Project Revenue Forecast_EBO Phase&amp;quot;</t>
  </si>
  <si>
    <t>-203</t>
  </si>
  <si>
    <t>IEC_STD_V10 &gt;&gt; Data Standard &gt;&gt; STG &gt;&gt; EBO Revenue Forecast Check Date</t>
  </si>
  <si>
    <t>&amp;quot;EBO Revenue Forecast Check Date&amp;quot;</t>
  </si>
  <si>
    <t>IEC_STD_V10 &gt;&gt; Common &gt;&gt; AutoMetaDataEBO Revenue Forecast Check Date</t>
  </si>
  <si>
    <t>EBO 專案營收計畫檢查日期Property</t>
  </si>
  <si>
    <t>EBO Project Revenue Forecast_EBO Revenue Forecast Check Date</t>
  </si>
  <si>
    <t>&amp;quot;EBO Project Revenue Forecast_EBO Revenue Forecast Check Date&amp;quot;</t>
  </si>
  <si>
    <t>-204</t>
  </si>
  <si>
    <t>IEC_STD_V10 &gt;&gt; Data Standard &gt;&gt; STG &gt;&gt; EBO Revenue Forecast Year</t>
  </si>
  <si>
    <t>&amp;quot;EBO Revenue Forecast Year&amp;quot;</t>
  </si>
  <si>
    <t>&amp;quot;Year&amp;quot;</t>
  </si>
  <si>
    <t>&amp;quot;EBO 專案營收計畫年&amp;quot;</t>
  </si>
  <si>
    <t>IEC_STD_V10 &gt;&gt; Common &gt;&gt; AutoMetaDataEBO Revenue Forecast Year</t>
  </si>
  <si>
    <t>EBO 專案營收計畫年Property</t>
  </si>
  <si>
    <t>EBO Project Revenue Forecast_EBO Revenue Forecast Year</t>
  </si>
  <si>
    <t>&amp;quot;EBO Project Revenue Forecast_EBO Revenue Forecast Year&amp;quot;</t>
  </si>
  <si>
    <t>-205</t>
  </si>
  <si>
    <t>IEC_STD_V10 &gt;&gt; Data Standard &gt;&gt; STG &gt;&gt; EBO Revenue Forecast Month</t>
  </si>
  <si>
    <t>&amp;quot;EBO Revenue Forecast Month&amp;quot;</t>
  </si>
  <si>
    <t>&amp;quot;Month&amp;quot;</t>
  </si>
  <si>
    <t>&amp;quot;EBO 專案營收計畫月&amp;quot;</t>
  </si>
  <si>
    <t>IEC_STD_V10 &gt;&gt; Common &gt;&gt; AutoMetaDataEBO Revenue Forecast Month</t>
  </si>
  <si>
    <t>EBO 專案營收計畫月Property</t>
  </si>
  <si>
    <t>EBO Project Revenue Forecast_EBO Revenue Forecast Month</t>
  </si>
  <si>
    <t>&amp;quot;EBO Project Revenue Forecast_EBO Revenue Forecast Month&amp;quot;</t>
  </si>
  <si>
    <t>-206</t>
  </si>
  <si>
    <t>IEC_STD_V10 &gt;&gt; Data Standard &gt;&gt; STG &gt;&gt; EBO Project Estimate Revenue</t>
  </si>
  <si>
    <t>&amp;quot;EBO Project Estimate Revenue&amp;quot;</t>
  </si>
  <si>
    <t>&amp;quot;Estimate Revenue&amp;quot;</t>
  </si>
  <si>
    <t>&amp;quot;預估營收&amp;quot;</t>
  </si>
  <si>
    <t>IEC_STD_V10 &gt;&gt; Common &gt;&gt; AutoMetaDataEBO Project Estimate Revenue</t>
  </si>
  <si>
    <t>EBO 專案預估營收Property</t>
  </si>
  <si>
    <t>&amp;quot;EBO Project Revenue Forecast_EBO Project Estimate Revenue&amp;quot;</t>
  </si>
  <si>
    <t>-207</t>
  </si>
  <si>
    <t>IEC_STD_V10 &gt;&gt; Data Standard &gt;&gt; STG &gt;&gt; EBO Project Estimate Gross Profit</t>
  </si>
  <si>
    <t>&amp;quot;EBO Project Estimate Gross Profit&amp;quot;</t>
  </si>
  <si>
    <t>&amp;quot;Estimate Gross Profit&amp;quot;</t>
  </si>
  <si>
    <t>&amp;quot;預估毛利&amp;quot;</t>
  </si>
  <si>
    <t>IEC_STD_V10 &gt;&gt; Common &gt;&gt; AutoMetaDataEBO Project Estimate Gross Profit</t>
  </si>
  <si>
    <t>EBO 專案預估毛利Property</t>
  </si>
  <si>
    <t>&amp;quot;EBO Project Revenue Forecast_EBO Project Estimate Gross Profit&amp;quot;</t>
  </si>
  <si>
    <t>-208</t>
  </si>
  <si>
    <t>IEC_STD_V10 &gt;&gt; Data Standard &gt;&gt; STG &gt;&gt; EBO Revenue Forecast Currency</t>
  </si>
  <si>
    <t>&amp;quot;EBO Revenue Forecast Currency&amp;quot;</t>
  </si>
  <si>
    <t>&amp;quot;Currency&amp;quot;</t>
  </si>
  <si>
    <t>&amp;quot;預估營收及毛利的幣別&amp;quot;</t>
  </si>
  <si>
    <t>IEC_STD_V10 &gt;&gt; Common &gt;&gt; AutoMetaDataEBO Revenue Forecast Currency</t>
  </si>
  <si>
    <t>EBO 專案營收計畫幣別Property</t>
  </si>
  <si>
    <t>&amp;quot;NTD,
USD&amp;quot;</t>
  </si>
  <si>
    <t>EBO Project Revenue Forecast_EBO Revenue Forecast Currency</t>
  </si>
  <si>
    <t>&amp;quot;EBO Project Revenue Forecast_EBO Revenue Forecast Currency&amp;quot;</t>
  </si>
  <si>
    <t>-209</t>
  </si>
  <si>
    <t>IEC_STD_V10 &gt;&gt; Data Standard &gt;&gt; STG &gt;&gt; EBO Project Revenue Master</t>
  </si>
  <si>
    <t>&amp;quot;EBO Project Revenue Master&amp;quot;</t>
  </si>
  <si>
    <t>&amp;quot;EBO專案營收紀錄表主檔&amp;quot;</t>
  </si>
  <si>
    <t>IEC_STD_V10 &gt;&gt; Common &gt;&gt; AutoMetaDataEBO Project Revenue Master</t>
  </si>
  <si>
    <t>EBO專案營收紀錄表主檔Concept</t>
  </si>
  <si>
    <t>-210</t>
  </si>
  <si>
    <t>EBO Project Revenue Master_EBO Project Number</t>
  </si>
  <si>
    <t>&amp;quot;EBO Project Revenue Master_EBO Project Number&amp;quot;</t>
  </si>
  <si>
    <t>-211</t>
  </si>
  <si>
    <t>EBO Project Revenue Master_EBO Project Name</t>
  </si>
  <si>
    <t>&amp;quot;EBO Project Revenue Master_EBO Project Name&amp;quot;</t>
  </si>
  <si>
    <t>-212</t>
  </si>
  <si>
    <t>EBO Project Revenue Master_EBO Phase</t>
  </si>
  <si>
    <t>&amp;quot;EBO Project Revenue Master_EBO Phase&amp;quot;</t>
  </si>
  <si>
    <t>-213</t>
  </si>
  <si>
    <t>IEC_STD_V10 &gt;&gt; Data Standard &gt;&gt; STG &gt;&gt; EBO Revenue Check Date</t>
  </si>
  <si>
    <t>&amp;quot;EBO Revenue Check Date&amp;quot;</t>
  </si>
  <si>
    <t>IEC_STD_V10 &gt;&gt; Common &gt;&gt; AutoMetaDataEBO Revenue Check Date</t>
  </si>
  <si>
    <t>EBO 專案營收檢查日期Property</t>
  </si>
  <si>
    <t>EBO Project Revenue Master_EBO Revenue Check Date</t>
  </si>
  <si>
    <t>&amp;quot;EBO Project Revenue Master_EBO Revenue Check Date&amp;quot;</t>
  </si>
  <si>
    <t>-214</t>
  </si>
  <si>
    <t>IEC_STD_V10 &gt;&gt; Data Standard &gt;&gt; STG &gt;&gt; EBO Revenue Year</t>
  </si>
  <si>
    <t>&amp;quot;EBO Revenue Year&amp;quot;</t>
  </si>
  <si>
    <t>&amp;quot;EBO 專案營收年&amp;quot;</t>
  </si>
  <si>
    <t>IEC_STD_V10 &gt;&gt; Common &gt;&gt; AutoMetaDataEBO Revenue Year</t>
  </si>
  <si>
    <t>EBO 專案營收年Property</t>
  </si>
  <si>
    <t>EBO Project Revenue Master_EBO Revenue Year</t>
  </si>
  <si>
    <t>&amp;quot;EBO Project Revenue Master_EBO Revenue Year&amp;quot;</t>
  </si>
  <si>
    <t>-215</t>
  </si>
  <si>
    <t>IEC_STD_V10 &gt;&gt; Data Standard &gt;&gt; STG &gt;&gt; EBO Revenue Month</t>
  </si>
  <si>
    <t>&amp;quot;EBO Revenue Month&amp;quot;</t>
  </si>
  <si>
    <t>&amp;quot;EBO 專案營收月&amp;quot;</t>
  </si>
  <si>
    <t>IEC_STD_V10 &gt;&gt; Common &gt;&gt; AutoMetaDataEBO Revenue Month</t>
  </si>
  <si>
    <t>EBO 專案營收月Property</t>
  </si>
  <si>
    <t>EBO Project Revenue Master_EBO Revenue Month</t>
  </si>
  <si>
    <t>&amp;quot;EBO Project Revenue Master_EBO Revenue Month&amp;quot;</t>
  </si>
  <si>
    <t>-216</t>
  </si>
  <si>
    <t>IEC_STD_V10 &gt;&gt; Data Standard &gt;&gt; STG &gt;&gt; EBO Project Actual Revenue</t>
  </si>
  <si>
    <t>&amp;quot;EBO Project Actual Revenue&amp;quot;</t>
  </si>
  <si>
    <t>&amp;quot;Actual Revenue&amp;quot;</t>
  </si>
  <si>
    <t>&amp;quot;EBO 專案實際營收&amp;quot;</t>
  </si>
  <si>
    <t>IEC_STD_V10 &gt;&gt; Common &gt;&gt; AutoMetaDataEBO Project Actual Revenue</t>
  </si>
  <si>
    <t>EBO 專案實際營收Property</t>
  </si>
  <si>
    <t>EBO Project Revenue Master_EBO Project Actual Revenue</t>
  </si>
  <si>
    <t>&amp;quot;EBO Project Revenue Master_EBO Project Actual Revenue&amp;quot;</t>
  </si>
  <si>
    <t>-217</t>
  </si>
  <si>
    <t>IEC_STD_V10 &gt;&gt; Data Standard &gt;&gt; STG &gt;&gt; EBO Project Actual Gross Profit</t>
  </si>
  <si>
    <t>&amp;quot;EBO Project Actual Gross Profit&amp;quot;</t>
  </si>
  <si>
    <t>&amp;quot;Actual Gross Profit&amp;quot;</t>
  </si>
  <si>
    <t>&amp;quot;EBO 專案實際毛利&amp;quot;</t>
  </si>
  <si>
    <t>IEC_STD_V10 &gt;&gt; Common &gt;&gt; AutoMetaDataEBO Project Actual Gross Profit</t>
  </si>
  <si>
    <t>EBO 專案實際毛利Property</t>
  </si>
  <si>
    <t>EBO Project Revenue Master_EBO Project Actual Gross Profit</t>
  </si>
  <si>
    <t>&amp;quot;EBO Project Revenue Master_EBO Project Actual Gross Profit&amp;quot;</t>
  </si>
  <si>
    <t>-218</t>
  </si>
  <si>
    <t>IEC_STD_V10 &gt;&gt; Data Standard &gt;&gt; STG &gt;&gt; EBO Revenue Currency</t>
  </si>
  <si>
    <t>&amp;quot;EBO Revenue Currency&amp;quot;</t>
  </si>
  <si>
    <t>&amp;quot;實際營收及毛利的幣別&amp;quot;</t>
  </si>
  <si>
    <t>IEC_STD_V10 &gt;&gt; Common &gt;&gt; AutoMetaDataEBO Revenue Currency</t>
  </si>
  <si>
    <t>EBO 專案營收幣別Property</t>
  </si>
  <si>
    <t>EBO Project Revenue Master_EBO Revenue Currency</t>
  </si>
  <si>
    <t>&amp;quot;EBO Project Revenue Master_EBO Revenue Currency&amp;quot;</t>
  </si>
  <si>
    <t>-219</t>
  </si>
  <si>
    <t>IEC_STD_V10 &gt;&gt; Data Standard &gt;&gt; STG &gt;&gt; EBO Milestones Master</t>
  </si>
  <si>
    <t>&amp;quot;EBO Milestones Master&amp;quot;</t>
  </si>
  <si>
    <t>&amp;quot;EBO Milestone 紀錄表主檔&amp;quot;</t>
  </si>
  <si>
    <t>IEC_STD_V10 &gt;&gt; Common &gt;&gt; AutoMetaDataEBO Milestones Master</t>
  </si>
  <si>
    <t>EBO Milestone 紀錄表主檔Concept</t>
  </si>
  <si>
    <t>-220</t>
  </si>
  <si>
    <t>EBO Milestones Master_EBO Project Number</t>
  </si>
  <si>
    <t>&amp;quot;EBO Milestones Master_EBO Project Number&amp;quot;</t>
  </si>
  <si>
    <t>-221</t>
  </si>
  <si>
    <t>EBO Milestones Master_EBO Project Name</t>
  </si>
  <si>
    <t>&amp;quot;EBO Milestones Master_EBO Project Name&amp;quot;</t>
  </si>
  <si>
    <t>-222</t>
  </si>
  <si>
    <t>EBO Milestones Master_EBO Phase</t>
  </si>
  <si>
    <t>&amp;quot;EBO Milestones Master_EBO Phase&amp;quot;</t>
  </si>
  <si>
    <t>-223</t>
  </si>
  <si>
    <t>IEC_STD_V10 &gt;&gt; Data Standard &gt;&gt; STG &gt;&gt; EBO Project Milestone</t>
  </si>
  <si>
    <t>&amp;quot;EBO Project Milestone&amp;quot;</t>
  </si>
  <si>
    <t>&amp;quot;Milestone&amp;quot;</t>
  </si>
  <si>
    <t>&amp;quot;EBO 專案里程碑說明&amp;quot;</t>
  </si>
  <si>
    <t>IEC_STD_V10 &gt;&gt; Common &gt;&gt; AutoMetaDataEBO Project Milestone</t>
  </si>
  <si>
    <t>EBO 專案里程碑Property</t>
  </si>
  <si>
    <t>&amp;quot;Market, Business, Technology, Organization&amp;quot;</t>
  </si>
  <si>
    <t>EBO Milestones Master_EBO Project Milestone</t>
  </si>
  <si>
    <t>&amp;quot;EBO Milestones Master_EBO Project Milestone&amp;quot;</t>
  </si>
  <si>
    <t>-224</t>
  </si>
  <si>
    <t>IEC_STD_V10 &gt;&gt; Data Standard &gt;&gt; STG &gt;&gt; EBO Milestone Category</t>
  </si>
  <si>
    <t>&amp;quot;EBO Milestone Category&amp;quot;</t>
  </si>
  <si>
    <t>&amp;quot;Category&amp;quot;</t>
  </si>
  <si>
    <t>&amp;quot;EBO 專案里程碑類別&amp;quot;</t>
  </si>
  <si>
    <t>IEC_STD_V10 &gt;&gt; Common &gt;&gt; AutoMetaDataEBO Milestone Category</t>
  </si>
  <si>
    <t>EBO 專案里程碑類別Property</t>
  </si>
  <si>
    <t>EBO Milestones Master_EBO Milestone Category</t>
  </si>
  <si>
    <t>&amp;quot;EBO Milestones Master_EBO Milestone Category&amp;quot;</t>
  </si>
  <si>
    <t>-225</t>
  </si>
  <si>
    <t>IEC_STD_V10 &gt;&gt; Data Standard &gt;&gt; STG &gt;&gt; EBO Milestone Status</t>
  </si>
  <si>
    <t>&amp;quot;EBO Milestone Status&amp;quot;</t>
  </si>
  <si>
    <t>&amp;quot;Status&amp;quot;</t>
  </si>
  <si>
    <t>&amp;quot;EBO 專案里程碑狀態&amp;quot;</t>
  </si>
  <si>
    <t>IEC_STD_V10 &gt;&gt; Common &gt;&gt; AutoMetaDataEBO Milestone Status</t>
  </si>
  <si>
    <t>EBO 專案里程碑狀態Property</t>
  </si>
  <si>
    <t>&amp;quot;里程碑 狀態&amp;quot;</t>
  </si>
  <si>
    <t>&amp;quot;Ongoing, Delay, Completed, Cancel&amp;quot;</t>
  </si>
  <si>
    <t>EBO Milestones Master_EBO Milestone Status</t>
  </si>
  <si>
    <t>&amp;quot;EBO Milestones Master_EBO Milestone Status&amp;quot;</t>
  </si>
  <si>
    <t>-226</t>
  </si>
  <si>
    <t>IEC_STD_V10 &gt;&gt; Data Standard &gt;&gt; STG &gt;&gt; EBO Milestone Completion</t>
  </si>
  <si>
    <t>&amp;quot;EBO Milestone Completion&amp;quot;</t>
  </si>
  <si>
    <t>&amp;quot;Completion&amp;quot;</t>
  </si>
  <si>
    <t>&amp;quot;EBO 專案里程碑完成進度 (%)&amp;quot;</t>
  </si>
  <si>
    <t>IEC_STD_V10 &gt;&gt; Common &gt;&gt; AutoMetaDataEBO Milestone Completion</t>
  </si>
  <si>
    <t>EBO 專案里程碑完成進度Property</t>
  </si>
  <si>
    <t>&amp;quot;里程碑完成進度 (%)&amp;quot;</t>
  </si>
  <si>
    <t>EBO Milestones Master_EBO Milestone Completion</t>
  </si>
  <si>
    <t>&amp;quot;EBO Milestones Master_EBO Milestone Completion&amp;quot;</t>
  </si>
  <si>
    <t>-227</t>
  </si>
  <si>
    <t>IEC_STD_V10 &gt;&gt; Data Standard &gt;&gt; STG &gt;&gt; EBO Milestone Target Date</t>
  </si>
  <si>
    <t>&amp;quot;EBO Milestone Target Date&amp;quot;</t>
  </si>
  <si>
    <t>&amp;quot;Target Date&amp;quot;</t>
  </si>
  <si>
    <t>&amp;quot;里程碑 預計達成日期&amp;quot;</t>
  </si>
  <si>
    <t>IEC_STD_V10 &gt;&gt; Common &gt;&gt; AutoMetaDataEBO Milestone Target Date</t>
  </si>
  <si>
    <t>EBO 專案里程碑預計達成日期Property</t>
  </si>
  <si>
    <t>EBO Milestones Master_EBO Milestone Target Date</t>
  </si>
  <si>
    <t>&amp;quot;EBO Milestones Master_EBO Milestone Target Date&amp;quot;</t>
  </si>
  <si>
    <t>-228</t>
  </si>
  <si>
    <t>IEC_STD_V10 &gt;&gt; Data Standard &gt;&gt; STG &gt;&gt; EBO Milestone Actual Date</t>
  </si>
  <si>
    <t>&amp;quot;EBO Milestone Actual Date&amp;quot;</t>
  </si>
  <si>
    <t>&amp;quot;Actual Date&amp;quot;</t>
  </si>
  <si>
    <t>&amp;quot;里程碑 實際達成日期&amp;quot;</t>
  </si>
  <si>
    <t>IEC_STD_V10 &gt;&gt; Common &gt;&gt; AutoMetaDataEBO Milestone Actual Date</t>
  </si>
  <si>
    <t>EBO 專案里程碑實際達成日期Property</t>
  </si>
  <si>
    <t>0071</t>
  </si>
  <si>
    <t>&amp;quot;yyyy-mm-dd, Nullable&amp;quot;</t>
  </si>
  <si>
    <t>EBO Milestones Master_EBO Milestone Actual Date</t>
  </si>
  <si>
    <t>&amp;quot;EBO Milestones Master_EBO Milestone Actual Date&amp;quot;</t>
  </si>
  <si>
    <t>-229</t>
  </si>
  <si>
    <t>IEC_STD_V10 &gt;&gt; Data Standard &gt;&gt; STG &gt;&gt; EBO Milestone Remark</t>
  </si>
  <si>
    <t>&amp;quot;EBO Milestone Remark&amp;quot;</t>
  </si>
  <si>
    <t>&amp;quot;EBO 專案里程碑備註&amp;quot;</t>
  </si>
  <si>
    <t>IEC_STD_V10 &gt;&gt; Common &gt;&gt; AutoMetaDataEBO Milestone Remark</t>
  </si>
  <si>
    <t>EBO 專案里程碑備註Property</t>
  </si>
  <si>
    <t>0072</t>
  </si>
  <si>
    <t>&amp;quot;EBO 專案里程碑備註, Nullable&amp;quot;</t>
  </si>
  <si>
    <t>EBO Milestones Master_EBO Milestone Remark</t>
  </si>
  <si>
    <t>&amp;quot;EBO Milestones Master_EBO Milestone Remark&amp;quot;</t>
  </si>
  <si>
    <t>-230</t>
  </si>
  <si>
    <t>IEC_STD_V10 &gt;&gt; Data Standard &gt;&gt; STG &gt;&gt; EBO Milestone Check Date</t>
  </si>
  <si>
    <t>&amp;quot;EBO Milestone Check Date&amp;quot;</t>
  </si>
  <si>
    <t>&amp;quot;EBO 專案里程碑紀錄日期&amp;quot;</t>
  </si>
  <si>
    <t>IEC_STD_V10 &gt;&gt; Common &gt;&gt; AutoMetaDataEBO Milestone Check Date</t>
  </si>
  <si>
    <t>EBO 專案里程碑紀錄日期Property</t>
  </si>
  <si>
    <t>0073</t>
  </si>
  <si>
    <t>EBO Milestones Master_EBO Milestone Check Date</t>
  </si>
  <si>
    <t>&amp;quot;EBO Milestones Master_EBO Milestone Check Date&amp;quot;</t>
  </si>
  <si>
    <t>-231</t>
  </si>
  <si>
    <t>IEC_STD_V10 &gt;&gt; Data Standard &gt;&gt; STG &gt;&gt; Milestone Number</t>
  </si>
  <si>
    <t>&amp;quot;Milestone Number&amp;quot;</t>
  </si>
  <si>
    <t>&amp;quot;EBO 專案里程碑編號&amp;quot;</t>
  </si>
  <si>
    <t>IEC_STD_V10 &gt;&gt; Common &gt;&gt; AutoMetaDataMilestone Number</t>
  </si>
  <si>
    <t>EBO 專案里程碑編號Property</t>
  </si>
  <si>
    <t>0074</t>
  </si>
  <si>
    <t>EBO Milestones Master_Milestone Number</t>
  </si>
  <si>
    <t>&amp;quot;EBO Milestones Master_Milestone Number&amp;quot;</t>
  </si>
  <si>
    <t>-232</t>
  </si>
  <si>
    <t>IEC_STD_V10 &gt;&gt; Data Standard &gt;&gt; STG &gt;&gt; Investment Master</t>
  </si>
  <si>
    <t>&amp;quot;Investment Master&amp;quot;</t>
  </si>
  <si>
    <t>&amp;quot;投資主檔&amp;quot;</t>
  </si>
  <si>
    <t>IEC_STD_V10 &gt;&gt; Common &gt;&gt; AutoMetaDataInvestment Master</t>
  </si>
  <si>
    <t>投資主檔Concept</t>
  </si>
  <si>
    <t>-233</t>
  </si>
  <si>
    <t>IEC_STD_V10 &gt;&gt; Data Standard &gt;&gt; STG &gt;&gt; Investment Subject</t>
  </si>
  <si>
    <t>&amp;quot;Investment Subject&amp;quot;</t>
  </si>
  <si>
    <t>&amp;quot;投資項目&amp;quot;</t>
  </si>
  <si>
    <t>IEC_STD_V10 &gt;&gt; Common &gt;&gt; AutoMetaDataInvestment Subject</t>
  </si>
  <si>
    <t>投資標的名稱Property</t>
  </si>
  <si>
    <t>&amp;quot;投資標的名稱&amp;quot;</t>
  </si>
  <si>
    <t>&amp;quot;Investment Master_Investment Subject&amp;quot;</t>
  </si>
  <si>
    <t>-234</t>
  </si>
  <si>
    <t>IEC_STD_V10 &gt;&gt; Data Standard &gt;&gt; STG &gt;&gt; Account for the Year</t>
  </si>
  <si>
    <t>&amp;quot;Account for the Year&amp;quot;</t>
  </si>
  <si>
    <t>&amp;quot;結算年度&amp;quot;</t>
  </si>
  <si>
    <t>IEC_STD_V10 &gt;&gt; Common &gt;&gt; AutoMetaDataAccount for the Year</t>
  </si>
  <si>
    <t>投資結算年度Property</t>
  </si>
  <si>
    <t>&amp;quot;投資結算年度&amp;quot;</t>
  </si>
  <si>
    <t>Investment Master_Account for the Year</t>
  </si>
  <si>
    <t>&amp;quot;Investment Master_Account for the Year&amp;quot;</t>
  </si>
  <si>
    <t>-235</t>
  </si>
  <si>
    <t>IEC_STD_V10 &gt;&gt; Data Standard &gt;&gt; STG &gt;&gt; Account for the Quarter</t>
  </si>
  <si>
    <t>&amp;quot;Account for the Quarter&amp;quot;</t>
  </si>
  <si>
    <t>&amp;quot;Quarter&amp;quot;</t>
  </si>
  <si>
    <t>&amp;quot;結算季度&amp;quot;</t>
  </si>
  <si>
    <t>IEC_STD_V10 &gt;&gt; Common &gt;&gt; AutoMetaDataAccount for the Quarter</t>
  </si>
  <si>
    <t>投資結算季度Property</t>
  </si>
  <si>
    <t>&amp;quot;投資結算季度&amp;quot;</t>
  </si>
  <si>
    <t>&amp;quot;Investment Master_Account for the Quarter&amp;quot;</t>
  </si>
  <si>
    <t>-236</t>
  </si>
  <si>
    <t>IEC_STD_V10 &gt;&gt; Data Standard &gt;&gt; STG &gt;&gt; Management Type</t>
  </si>
  <si>
    <t>&amp;quot;Management Type&amp;quot;</t>
  </si>
  <si>
    <t>&amp;quot;判斷資料項目為實際值或是預測值&amp;quot;</t>
  </si>
  <si>
    <t>IEC_STD_V10 &gt;&gt; Common &gt;&gt; AutoMetaDataManagement Type</t>
  </si>
  <si>
    <t>Management TypeProperty</t>
  </si>
  <si>
    <t>Investment Master_Management Type</t>
  </si>
  <si>
    <t>&amp;quot;Investment Master_Management Type&amp;quot;</t>
  </si>
  <si>
    <t>-237</t>
  </si>
  <si>
    <t>IEC_STD_V10 &gt;&gt; Data Standard &gt;&gt; STG &gt;&gt; Investment Amount</t>
  </si>
  <si>
    <t>&amp;quot;Investment Amount&amp;quot;</t>
  </si>
  <si>
    <t>&amp;quot;當年度BP針對投資併購事業的實際投資金額&amp;quot;</t>
  </si>
  <si>
    <t>IEC_STD_V10 &gt;&gt; Common &gt;&gt; AutoMetaDataInvestment Amount</t>
  </si>
  <si>
    <t>當年投資額Property</t>
  </si>
  <si>
    <t>&amp;quot;加總當年度實際投資金額
當[統計期間]=Year，與當年度最新季度資料相同&amp;quot;</t>
  </si>
  <si>
    <t>Investment Master_Investment Amount</t>
  </si>
  <si>
    <t>&amp;quot;Investment Master_Investment Amount&amp;quot;</t>
  </si>
  <si>
    <t>-238</t>
  </si>
  <si>
    <t>IEC_STD_V10 &gt;&gt; Data Standard &gt;&gt; STG &gt;&gt; Cumulative Investment Amount</t>
  </si>
  <si>
    <t>&amp;quot;Cumulative Investment Amount&amp;quot;</t>
  </si>
  <si>
    <t>&amp;quot;累計BP針對投資併購事業的實際投資金額&amp;quot;</t>
  </si>
  <si>
    <t>IEC_STD_V10 &gt;&gt; Common &gt;&gt; AutoMetaDataCumulative Investment Amount</t>
  </si>
  <si>
    <t>累計投資額Property</t>
  </si>
  <si>
    <t>&amp;quot;加總累計實際投資金額
當[統計期間]=Year，與當年度最新季度資料相同&amp;quot;</t>
  </si>
  <si>
    <t>Investment Master_Cumulative Investment Amount</t>
  </si>
  <si>
    <t>&amp;quot;Investment Master_Cumulative Investment Amount&amp;quot;</t>
  </si>
  <si>
    <t>-239</t>
  </si>
  <si>
    <t>IEC_STD_V10 &gt;&gt; Data Standard &gt;&gt; STG &gt;&gt; Subject Shareholding Ratio</t>
  </si>
  <si>
    <t>&amp;quot;Subject Shareholding Ratio&amp;quot;</t>
  </si>
  <si>
    <t>&amp;quot;Shareholding Ratio&amp;quot;</t>
  </si>
  <si>
    <t>&amp;quot;對各投資併購標的的股權佔比&amp;quot;</t>
  </si>
  <si>
    <t>IEC_STD_V10 &gt;&gt; Common &gt;&gt; AutoMetaDataSubject Shareholding Ratio</t>
  </si>
  <si>
    <t>投資標的持股比例Property</t>
  </si>
  <si>
    <t>&amp;quot;投資標的持股比例
當[統計期間]=Year，與當年度最新季度資料相同&amp;quot;</t>
  </si>
  <si>
    <t>Investment Master_Subject Shareholding Ratio</t>
  </si>
  <si>
    <t>&amp;quot;Investment Master_Subject Shareholding Ratio&amp;quot;</t>
  </si>
  <si>
    <t>-240</t>
  </si>
  <si>
    <t>IEC_STD_V10 &gt;&gt; Data Standard &gt;&gt; STG &gt;&gt; Subject Revenue</t>
  </si>
  <si>
    <t>&amp;quot;Subject Revenue&amp;quot;</t>
  </si>
  <si>
    <t>&amp;quot;各投資標的營收金額&amp;quot;</t>
  </si>
  <si>
    <t>IEC_STD_V10 &gt;&gt; Common &gt;&gt; AutoMetaDataSubject Revenue</t>
  </si>
  <si>
    <t>投資標的營收Property</t>
  </si>
  <si>
    <t>&amp;quot;投資標的營收
當[統計期間]=Year，年度資料為季度資料加總&amp;quot;</t>
  </si>
  <si>
    <t>&amp;quot;Investment Master_Subject Revenue&amp;quot;</t>
  </si>
  <si>
    <t>-241</t>
  </si>
  <si>
    <t>IEC_STD_V10 &gt;&gt; Data Standard &gt;&gt; STG &gt;&gt; Subject Revenue Contribution</t>
  </si>
  <si>
    <t>&amp;quot;Subject Revenue Contribution&amp;quot;</t>
  </si>
  <si>
    <t>&amp;quot;Revenue contribution&amp;quot;</t>
  </si>
  <si>
    <t>&amp;quot;依持股比率認列投資標的營收&amp;quot;</t>
  </si>
  <si>
    <t>IEC_STD_V10 &gt;&gt; Common &gt;&gt; AutoMetaDataSubject Revenue Contribution</t>
  </si>
  <si>
    <t>投資標的營收貢獻Property</t>
  </si>
  <si>
    <t>&amp;quot;Investment Master_Subject Revenue;Investment Master_Subject Shareholding Ratio&amp;quot;</t>
  </si>
  <si>
    <t>&amp;quot;投資標的營收貢獻=投資標的營收*投資標的持股比例
當[統計期間]=Year，年度資料為季度資料加總&amp;quot;</t>
  </si>
  <si>
    <t>&amp;quot;Investment Master_Subject Revenue Contribution&amp;quot;</t>
  </si>
  <si>
    <t>-242</t>
  </si>
  <si>
    <t>IEC_STD_V10 &gt;&gt; Data Standard &gt;&gt; STG &gt;&gt; Subject Net Profit</t>
  </si>
  <si>
    <t>&amp;quot;Subject Net Profit&amp;quot;</t>
  </si>
  <si>
    <t>&amp;quot;投資標的淨利&amp;quot;</t>
  </si>
  <si>
    <t>IEC_STD_V10 &gt;&gt; Common &gt;&gt; AutoMetaDataSubject Net Profit</t>
  </si>
  <si>
    <t>投資標的淨利Property</t>
  </si>
  <si>
    <t>&amp;quot;投資標的淨利
當[統計期間]=Year，年度資料為季度資料加總&amp;quot;</t>
  </si>
  <si>
    <t>&amp;quot;Investment Master_Subject Net Profit&amp;quot;</t>
  </si>
  <si>
    <t>-243</t>
  </si>
  <si>
    <t>IEC_STD_V10 &gt;&gt; Data Standard &gt;&gt; STG &gt;&gt; Subject Recognize Profit</t>
  </si>
  <si>
    <t>&amp;quot;Subject Recognize Profit&amp;quot;</t>
  </si>
  <si>
    <t>&amp;quot;Recognize Profit&amp;quot;</t>
  </si>
  <si>
    <t>&amp;quot;依持股比率認列投資標的獲利&amp;quot;</t>
  </si>
  <si>
    <t>IEC_STD_V10 &gt;&gt; Common &gt;&gt; AutoMetaDataSubject Recognize Profit</t>
  </si>
  <si>
    <t>投資標的認列獲利Property</t>
  </si>
  <si>
    <t>&amp;quot;Investment Master_Subject Net Profit;Investment Master_Subject Shareholding Ratio&amp;quot;</t>
  </si>
  <si>
    <t>&amp;quot;投資標的認列獲利=投資標的淨利*投資標的持股比例
當[統計期間]=Year，年度資料為季度資料加總&amp;quot;</t>
  </si>
  <si>
    <t>&amp;quot;Investment Master_Subject Recognize Profit&amp;quot;</t>
  </si>
  <si>
    <t>-244</t>
  </si>
  <si>
    <t>IEC_STD_V10 &gt;&gt; Data Standard &gt;&gt; STG &gt;&gt; Subject Cash Dividend</t>
  </si>
  <si>
    <t>&amp;quot;Subject Cash Dividend&amp;quot;</t>
  </si>
  <si>
    <t>&amp;quot;Cash Dividend&amp;quot;</t>
  </si>
  <si>
    <t>&amp;quot;各投資標的配發之現金股利&amp;quot;</t>
  </si>
  <si>
    <t>IEC_STD_V10 &gt;&gt; Common &gt;&gt; AutoMetaDataSubject Cash Dividend</t>
  </si>
  <si>
    <t>投資標的現金股利Property</t>
  </si>
  <si>
    <t>&amp;quot;投資標的現金股利
當[統計期間]=Year，年度資料為季度資料加總&amp;quot;</t>
  </si>
  <si>
    <t>Investment Master_Subject Cash Dividend</t>
  </si>
  <si>
    <t>&amp;quot;Investment Master_Subject Cash Dividend&amp;quot;</t>
  </si>
  <si>
    <t>-245</t>
  </si>
  <si>
    <t>IEC_STD_V10 &gt;&gt; Data Standard &gt;&gt; STG &gt;&gt; Subject Valuation (based on shareholding ratio)</t>
  </si>
  <si>
    <t>&amp;quot;Subject Valuation (based on shareholding ratio)&amp;quot;</t>
  </si>
  <si>
    <t>&amp;quot;Valuation&amp;quot;</t>
  </si>
  <si>
    <t>&amp;quot;各投資併購標的的估值（依持股比例）&amp;quot;</t>
  </si>
  <si>
    <t>IEC_STD_V10 &gt;&gt; Common &gt;&gt; AutoMetaDataSubject Valuation (based on shareholding ratio)</t>
  </si>
  <si>
    <t>投資標的估值（依持股比例）Property</t>
  </si>
  <si>
    <t>&amp;quot;投資標的估值（依持股比例）
當[統計期間]=Year，與當年度最新季度資料相同&amp;quot;</t>
  </si>
  <si>
    <t>Investment Master_Subject Valuation (based on shareholding ratio)</t>
  </si>
  <si>
    <t>&amp;quot;Investment Master_Subject Valuation (based on shareholding ratio)&amp;quot;</t>
  </si>
  <si>
    <t>-246</t>
  </si>
  <si>
    <t>IEC_STD_V10 &gt;&gt; Data Standard &gt;&gt; STG &gt;&gt; Subject Comment</t>
  </si>
  <si>
    <t>&amp;quot;Subject Comment&amp;quot;</t>
  </si>
  <si>
    <t>&amp;quot;Comment&amp;quot;</t>
  </si>
  <si>
    <t>&amp;quot;各投資標的每季財務業務說明&amp;quot;</t>
  </si>
  <si>
    <t>IEC_STD_V10 &gt;&gt; Common &gt;&gt; AutoMetaDataSubject Comment</t>
  </si>
  <si>
    <t>投資標的說明Property</t>
  </si>
  <si>
    <t>&amp;quot;說明
當[統計期間]=Year，與當年度最新季度資料相同&amp;quot;</t>
  </si>
  <si>
    <t>Investment Master_Subject Comment</t>
  </si>
  <si>
    <t>&amp;quot;Investment Master_Subject Comment&amp;quot;</t>
  </si>
  <si>
    <t>-247</t>
  </si>
  <si>
    <t>IEC_STD_V10 &gt;&gt; Data Standard &gt;&gt; STG &gt;&gt; Subject Revenue Achieve Rate</t>
  </si>
  <si>
    <t>&amp;quot;Subject Revenue Achieve Rate&amp;quot;</t>
  </si>
  <si>
    <t>&amp;quot;投資標的營收達成率&amp;quot;</t>
  </si>
  <si>
    <t>IEC_STD_V10 &gt;&gt; Common &gt;&gt; AutoMetaDataSubject Revenue Achieve Rate</t>
  </si>
  <si>
    <t>投資標的營收達成率Property</t>
  </si>
  <si>
    <t>&amp;quot;Actual 投資標的營收 /Plan 投資標的營收&amp;quot;</t>
  </si>
  <si>
    <t>Investment Master_Subject Revenue Achieve Rate</t>
  </si>
  <si>
    <t>&amp;quot;Investment Master_Subject Revenue Achieve Rate&amp;quot;</t>
  </si>
  <si>
    <t>-248</t>
  </si>
  <si>
    <t>IEC_STD_V10 &gt;&gt; Data Standard &gt;&gt; STG &gt;&gt; Subject Revenue Contribution Achieve Rate</t>
  </si>
  <si>
    <t>&amp;quot;Subject Revenue Contribution Achieve Rate&amp;quot;</t>
  </si>
  <si>
    <t>&amp;quot;Revenue Contribution Achieve Rate&amp;quot;</t>
  </si>
  <si>
    <t>&amp;quot;投資標的營收貢獻達成率&amp;quot;</t>
  </si>
  <si>
    <t>IEC_STD_V10 &gt;&gt; Common &gt;&gt; AutoMetaDataSubject Revenue Contribution Achieve Rate</t>
  </si>
  <si>
    <t>投資標的營收貢獻達成率Property</t>
  </si>
  <si>
    <t>&amp;quot;Actual 投資標的營收貢獻/Plan 投資標的營收貢獻&amp;quot;</t>
  </si>
  <si>
    <t>Investment Master_Subject Revenue Contribution Achieve Rate</t>
  </si>
  <si>
    <t>&amp;quot;Investment Master_Subject Revenue Contribution Achieve Rate&amp;quot;</t>
  </si>
  <si>
    <t>-249</t>
  </si>
  <si>
    <t>IEC_STD_V10 &gt;&gt; Data Standard &gt;&gt; STG &gt;&gt; Subject Net Profit Achieve Rate</t>
  </si>
  <si>
    <t>&amp;quot;Subject Net Profit Achieve Rate&amp;quot;</t>
  </si>
  <si>
    <t>&amp;quot;投資標的淨利達成率&amp;quot;</t>
  </si>
  <si>
    <t>IEC_STD_V10 &gt;&gt; Common &gt;&gt; AutoMetaDataSubject Net Profit Achieve Rate</t>
  </si>
  <si>
    <t>投資標的淨利達成率Property</t>
  </si>
  <si>
    <t>&amp;quot;Actual 投資標的淨利/Plan 投資標的淨利&amp;quot;</t>
  </si>
  <si>
    <t>Investment Master_Subject Net Profit Achieve Rate</t>
  </si>
  <si>
    <t>&amp;quot;Investment Master_Subject Net Profit Achieve Rate&amp;quot;</t>
  </si>
  <si>
    <t>-250</t>
  </si>
  <si>
    <t>IEC_STD_V10 &gt;&gt; Data Standard &gt;&gt; STG &gt;&gt; Subject Recognize Profit Achieve Rate</t>
  </si>
  <si>
    <t>&amp;quot;Subject Recognize Profit Achieve Rate&amp;quot;</t>
  </si>
  <si>
    <t>&amp;quot;Recognize profit Achieve Rate&amp;quot;</t>
  </si>
  <si>
    <t>&amp;quot;投資標的認列獲利達成率&amp;quot;</t>
  </si>
  <si>
    <t>IEC_STD_V10 &gt;&gt; Common &gt;&gt; AutoMetaDataSubject Recognize Profit Achieve Rate</t>
  </si>
  <si>
    <t>投資標的認列獲利達成率Property</t>
  </si>
  <si>
    <t>&amp;quot;Actual 投資標的認列獲利/Plan 投資標的認列獲利&amp;quot;</t>
  </si>
  <si>
    <t>Investment Master_Subject Recognize Profit Achieve Rate</t>
  </si>
  <si>
    <t>&amp;quot;Investment Master_Subject Recognize Profit Achieve Rate&amp;quot;</t>
  </si>
  <si>
    <t>-251</t>
  </si>
  <si>
    <t>IEC_STD_V10 &gt;&gt; Data Standard &gt;&gt; STG &gt;&gt; Investment Subject Allocation Master</t>
  </si>
  <si>
    <t>&amp;quot;Investment Subject Allocation Master&amp;quot;</t>
  </si>
  <si>
    <t>&amp;quot;投資標的預算分配主檔&amp;quot;</t>
  </si>
  <si>
    <t>IEC_STD_V10 &gt;&gt; Common &gt;&gt; AutoMetaDataInvestment Subject Allocation Master</t>
  </si>
  <si>
    <t>投資標的預算分配主檔Concept</t>
  </si>
  <si>
    <t>-252</t>
  </si>
  <si>
    <t>IEC_STD_V10 &gt;&gt; Data Standard &gt;&gt; STG &gt;&gt; Budget Allocation Quarter</t>
  </si>
  <si>
    <t>&amp;quot;Budget Allocation Quarter&amp;quot;</t>
  </si>
  <si>
    <t>&amp;quot;預算分配季度&amp;quot;</t>
  </si>
  <si>
    <t>&amp;quot;投資預算分配季度&amp;quot;</t>
  </si>
  <si>
    <t>IEC_STD_V10 &gt;&gt; Common &gt;&gt; AutoMetaDataBudget Allocation Quarter</t>
  </si>
  <si>
    <t>投資預算分配季度Property</t>
  </si>
  <si>
    <t>Investment Subject Allocation Master_Budget Allocation Quarter</t>
  </si>
  <si>
    <t>&amp;quot;Investment Subject Allocation Master_Budget Allocation Quarter&amp;quot;</t>
  </si>
  <si>
    <t>-253</t>
  </si>
  <si>
    <t>投資標的名稱Relationship</t>
  </si>
  <si>
    <t>Investment Subject Allocation Master_Investment Subject</t>
  </si>
  <si>
    <t>&amp;quot;Investment Subject Allocation Master_Investment Subject&amp;quot;</t>
  </si>
  <si>
    <t>-254</t>
  </si>
  <si>
    <t>IEC_STD_V10 &gt;&gt; Data Standard &gt;&gt; STG &gt;&gt; Investment possibility</t>
  </si>
  <si>
    <t>&amp;quot;Investment possibility&amp;quot;</t>
  </si>
  <si>
    <t>&amp;quot;投資可能性&amp;quot;</t>
  </si>
  <si>
    <t>IEC_STD_V10 &gt;&gt; Common &gt;&gt; AutoMetaDataInvestment possibility</t>
  </si>
  <si>
    <t>投資可能性Property</t>
  </si>
  <si>
    <t>&amp;quot;投資可能性分為 H, M, L
H:規劃將提報董事會、M:持續維繫或規劃DD、L:初步討論維繫可能性低&amp;quot;</t>
  </si>
  <si>
    <t>Investment Subject Allocation Master_Investment possibility</t>
  </si>
  <si>
    <t>&amp;quot;Investment Subject Allocation Master_Investment possibility&amp;quot;</t>
  </si>
  <si>
    <t>-255</t>
  </si>
  <si>
    <t>IEC_STD_V10 &gt;&gt; Data Standard &gt;&gt; STG &gt;&gt; Budget Allocation Amount</t>
  </si>
  <si>
    <t>&amp;quot;Budget Allocation Amount&amp;quot;</t>
  </si>
  <si>
    <t>&amp;quot;預計可能投資額&amp;quot;</t>
  </si>
  <si>
    <t>IEC_STD_V10 &gt;&gt; Common &gt;&gt; AutoMetaDataBudget Allocation Amount</t>
  </si>
  <si>
    <t>預計可能投資額Property</t>
  </si>
  <si>
    <t>&amp;quot;Investment Subject Allocation Master_Budget Allocation Amount&amp;quot;</t>
  </si>
  <si>
    <t>-256</t>
  </si>
  <si>
    <t>IEC_STD_V10 &gt;&gt; Data Standard &gt;&gt; STG &gt;&gt; Investment MA Target Remark</t>
  </si>
  <si>
    <t>&amp;quot;Investment MA Target Remark&amp;quot;</t>
  </si>
  <si>
    <t>&amp;quot;投資併購目標註記&amp;quot;</t>
  </si>
  <si>
    <t>IEC_STD_V10 &gt;&gt; Common &gt;&gt; AutoMetaDataInvestment MA Target Remark</t>
  </si>
  <si>
    <t>投資併購目標註記Property</t>
  </si>
  <si>
    <t>Investment Subject Allocation Master_Investment MA Target Remark</t>
  </si>
  <si>
    <t>&amp;quot;Investment Subject Allocation Master_Investment MA Target Remark&amp;quot;</t>
  </si>
  <si>
    <t>-257</t>
  </si>
  <si>
    <t>IEC_STD_V10 &gt;&gt; Data Standard &gt;&gt; STG &gt;&gt; Annual Investment Budget Master</t>
  </si>
  <si>
    <t>&amp;quot;Annual Investment Budget Master&amp;quot;</t>
  </si>
  <si>
    <t>&amp;quot;年度投資預算主檔&amp;quot;</t>
  </si>
  <si>
    <t>IEC_STD_V10 &gt;&gt; Common &gt;&gt; AutoMetaDataAnnual Investment Budget Master</t>
  </si>
  <si>
    <t>年度投資預算主檔Concept</t>
  </si>
  <si>
    <t>-258</t>
  </si>
  <si>
    <t>投資預算分配季度Relationship</t>
  </si>
  <si>
    <t>Annual Investment Budget Master_Budget Allocation Quarter</t>
  </si>
  <si>
    <t>&amp;quot;Annual Investment Budget Master_Budget Allocation Quarter&amp;quot;</t>
  </si>
  <si>
    <t>-259</t>
  </si>
  <si>
    <t>IEC_STD_V10 &gt;&gt; Data Standard &gt;&gt; STG &gt;&gt; Annual Investment Budget</t>
  </si>
  <si>
    <t>&amp;quot;Annual Investment Budget&amp;quot;</t>
  </si>
  <si>
    <t>&amp;quot;年度預算&amp;quot;</t>
  </si>
  <si>
    <t>&amp;quot;年度投資預算&amp;quot;</t>
  </si>
  <si>
    <t>IEC_STD_V10 &gt;&gt; Common &gt;&gt; AutoMetaDataAnnual Investment Budget</t>
  </si>
  <si>
    <t>年度投資預算Property</t>
  </si>
  <si>
    <t>Annual Investment Budget Master_Annual Investment Budget</t>
  </si>
  <si>
    <t>&amp;quot;Annual Investment Budget Master_Annual Investment Budget&amp;quot;</t>
  </si>
  <si>
    <t>-260</t>
  </si>
  <si>
    <t>IEC_STD_V10 &gt;&gt; Data Standard &gt;&gt; STG &gt;&gt; Annual Actual Investment Amount</t>
  </si>
  <si>
    <t>&amp;quot;Annual Actual Investment Amount&amp;quot;</t>
  </si>
  <si>
    <t>&amp;quot;年度實際已投資金額&amp;quot;</t>
  </si>
  <si>
    <t>IEC_STD_V10 &gt;&gt; Common &gt;&gt; AutoMetaDataAnnual Actual Investment Amount</t>
  </si>
  <si>
    <t>年度實際已投資金額Property</t>
  </si>
  <si>
    <t>Annual Investment Budget Master_Annual Actual Investment Amount</t>
  </si>
  <si>
    <t>&amp;quot;Annual Investment Budget Master_Annual Actual Investment Amount&amp;quot;</t>
  </si>
  <si>
    <t>-261</t>
  </si>
  <si>
    <t>IEC_STD_V10 &gt;&gt; Data Standard &gt;&gt; STG &gt;&gt; Annual Investment Budget Balance (F)</t>
  </si>
  <si>
    <t>&amp;quot;Annual Investment Budget Balance (F)&amp;quot;</t>
  </si>
  <si>
    <t>&amp;quot;年度投資預算餘額(F)&amp;quot;</t>
  </si>
  <si>
    <t>IEC_STD_V10 &gt;&gt; Common &gt;&gt; AutoMetaDataAnnual Investment Budget Balance (F)</t>
  </si>
  <si>
    <t>年度投資預算餘額(F)Property</t>
  </si>
  <si>
    <t>&amp;quot;Annual Investment Budget Master_Annual Investment Budget;Annual Investment Budget Master_Annual Actual Investment Amount;Investment Subject Allocation Master_Budget Allocation Amount&amp;quot;</t>
  </si>
  <si>
    <t>&amp;quot;規則示例：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年度預算-年度實際已投資-(前一季)預計可能投資額(H)&amp;quot;</t>
  </si>
  <si>
    <t>Annual Investment Budget Master_Annual Investment Budget Balance (F)</t>
  </si>
  <si>
    <t>&amp;quot;Annual Investment Budget Master_Annual Investment Budget Balance (F)&amp;quot;</t>
  </si>
  <si>
    <t>-262</t>
  </si>
  <si>
    <t>IEC_STD_V10 &gt;&gt; Data Standard &gt;&gt; STG &gt;&gt; Annual Investment Budget Balance Ratio</t>
  </si>
  <si>
    <t>&amp;quot;Annual Investment Budget Balance Ratio&amp;quot;</t>
  </si>
  <si>
    <t>&amp;quot;預計可能投資額(H)佔年度投資預算餘額比率&amp;quot;</t>
  </si>
  <si>
    <t>IEC_STD_V10 &gt;&gt; Common &gt;&gt; AutoMetaDataAnnual Investment Budget Balance Ratio</t>
  </si>
  <si>
    <t>預計可能投資額(H)佔年度投資預算餘額比率Property</t>
  </si>
  <si>
    <t>&amp;quot;Annual Investment Budget Master_Annual Investment Budget Balance (F);Investment Subject Allocation Master_Budget Allocation Amount&amp;quot;</t>
  </si>
  <si>
    <t>&amp;quot;預計可能投資額(H)/年度投資預算餘額比率&amp;quot;</t>
  </si>
  <si>
    <t>Annual Investment Budget Master_Annual Investment Budget Balance Ratio</t>
  </si>
  <si>
    <t>&amp;quot;Annual Investment Budget Master_Annual Investment Budget Balance Ratio&amp;quot;</t>
  </si>
  <si>
    <t>-263</t>
  </si>
  <si>
    <t>&amp;quot;EBO Project Management&amp;quot;</t>
  </si>
  <si>
    <t>&amp;quot;EBO 專案管理&amp;quot;</t>
  </si>
  <si>
    <t>IEC_STD_V10 &gt;&gt; Common &gt;&gt; AutoMetaDataEBO Project Management</t>
  </si>
  <si>
    <t>EBO 專案管理Concept</t>
  </si>
  <si>
    <t>0075</t>
  </si>
  <si>
    <t>-264</t>
  </si>
  <si>
    <t>EBO 專案編號Dimension</t>
  </si>
  <si>
    <t>0076</t>
  </si>
  <si>
    <t>EBO Project Management_EBO Project Number</t>
  </si>
  <si>
    <t>&amp;quot;EBO Project Management_EBO Project Number&amp;quot;</t>
  </si>
  <si>
    <t>-265</t>
  </si>
  <si>
    <t>EBO 專案名稱Dimension</t>
  </si>
  <si>
    <t>0077</t>
  </si>
  <si>
    <t>EBO Project Management_EBO Project Name</t>
  </si>
  <si>
    <t>&amp;quot;EBO Project Management_EBO Project Name&amp;quot;</t>
  </si>
  <si>
    <t>-266</t>
  </si>
  <si>
    <t>EBO 專案贊助人Dimension</t>
  </si>
  <si>
    <t>0078</t>
  </si>
  <si>
    <t>EBO Project Management_EBO Sponsor</t>
  </si>
  <si>
    <t>&amp;quot;EBO Project Management_EBO Sponsor&amp;quot;</t>
  </si>
  <si>
    <t>-267</t>
  </si>
  <si>
    <t>EBO 專案主導單位Dimension</t>
  </si>
  <si>
    <t>0079</t>
  </si>
  <si>
    <t>EBO Project Management_EBO Project Owner</t>
  </si>
  <si>
    <t>&amp;quot;EBO Project Management_EBO Project Owner&amp;quot;</t>
  </si>
  <si>
    <t>-268</t>
  </si>
  <si>
    <t>EBO 專案登錄日期Dimension</t>
  </si>
  <si>
    <t>0080</t>
  </si>
  <si>
    <t>EBO Project Management_EBO Project Registration Date</t>
  </si>
  <si>
    <t>&amp;quot;EBO Project Management_EBO Project Registration Date&amp;quot;</t>
  </si>
  <si>
    <t>-269</t>
  </si>
  <si>
    <t>&amp;quot;Development Duration&amp;quot;</t>
  </si>
  <si>
    <t>EBO 專案發展時間Measure</t>
  </si>
  <si>
    <t>0081</t>
  </si>
  <si>
    <t>EBO Project Management_EBO Development Duration</t>
  </si>
  <si>
    <t>&amp;quot;EBO Project Management_EBO Development Duration&amp;quot;</t>
  </si>
  <si>
    <t>-270</t>
  </si>
  <si>
    <t>&amp;quot;EBO 專案的最新階段&amp;quot;</t>
  </si>
  <si>
    <t>EBO 專案現在階段Dimension</t>
  </si>
  <si>
    <t>0082</t>
  </si>
  <si>
    <t>&amp;quot;latest EBO Project Phase History_EBO Phase&amp;quot;</t>
  </si>
  <si>
    <t>EBO Project Management_EBO Phase</t>
  </si>
  <si>
    <t>&amp;quot;EBO Project Management_EBO Phase&amp;quot;</t>
  </si>
  <si>
    <t>-271</t>
  </si>
  <si>
    <t>策略清晰度Dimension</t>
  </si>
  <si>
    <t>0083</t>
  </si>
  <si>
    <t>&amp;quot;&amp;apos;G&amp;apos; 底色呈現綠色 , 
&amp;apos;R&amp;apos; 底色呈現紅色, 
&amp;apos;Y&amp;apos; 底色呈現黃色, 
&amp;apos;NA&amp;apos; 無底色&amp;quot;</t>
  </si>
  <si>
    <t>EBO Project Management_EBO Strategic Clarity</t>
  </si>
  <si>
    <t>&amp;quot;EBO Project Management_EBO Strategic Clarity&amp;quot;</t>
  </si>
  <si>
    <t>-272</t>
  </si>
  <si>
    <t>技術成熟度Dimension</t>
  </si>
  <si>
    <t>0084</t>
  </si>
  <si>
    <t>EBO Project Management_EBO Technology Readiness</t>
  </si>
  <si>
    <t>&amp;quot;EBO Project Management_EBO Technology Readiness&amp;quot;</t>
  </si>
  <si>
    <t>-273</t>
  </si>
  <si>
    <t>商模可行性Dimension</t>
  </si>
  <si>
    <t>0085</t>
  </si>
  <si>
    <t>EBO Project Management_EBO Business Model Viability</t>
  </si>
  <si>
    <t>&amp;quot;EBO Project Management_EBO Business Model Viability&amp;quot;</t>
  </si>
  <si>
    <t>-274</t>
  </si>
  <si>
    <t>市場確佔度Dimension</t>
  </si>
  <si>
    <t>0086</t>
  </si>
  <si>
    <t>EBO Project Management_EBO Win in the Marketplace</t>
  </si>
  <si>
    <t>&amp;quot;EBO Project Management_EBO Win in the Marketplace&amp;quot;</t>
  </si>
  <si>
    <t>-275</t>
  </si>
  <si>
    <t>&amp;quot;Accumulated Revenue&amp;quot;</t>
  </si>
  <si>
    <t>EBO 專案累計利潤Measure</t>
  </si>
  <si>
    <t>0087</t>
  </si>
  <si>
    <t>EBO Project Management_EBO Project Accumulated Revenue</t>
  </si>
  <si>
    <t>&amp;quot;EBO Project Management_EBO Project Accumulated Revenue&amp;quot;</t>
  </si>
  <si>
    <t>-276</t>
  </si>
  <si>
    <t>&amp;quot;EBO Funding Management&amp;quot;</t>
  </si>
  <si>
    <t>&amp;quot;EBO 專案資助管理&amp;quot;</t>
  </si>
  <si>
    <t>IEC_STD_V10 &gt;&gt; Common &gt;&gt; AutoMetaDataEBO Funding Management</t>
  </si>
  <si>
    <t>EBO 專案資助管理Concept</t>
  </si>
  <si>
    <t>0088</t>
  </si>
  <si>
    <t>-277</t>
  </si>
  <si>
    <t>0089</t>
  </si>
  <si>
    <t>EBO Funding Management_EBO Project Number</t>
  </si>
  <si>
    <t>&amp;quot;EBO Funding Management_EBO Project Number&amp;quot;</t>
  </si>
  <si>
    <t>-278</t>
  </si>
  <si>
    <t>資助事業群Dimension</t>
  </si>
  <si>
    <t>0090</t>
  </si>
  <si>
    <t>EBO Funding Management_EBO Funding BG</t>
  </si>
  <si>
    <t>&amp;quot;EBO Funding Management_EBO Funding BG&amp;quot;</t>
  </si>
  <si>
    <t>-279</t>
  </si>
  <si>
    <t>資助事業單位Dimension</t>
  </si>
  <si>
    <t>0091</t>
  </si>
  <si>
    <t>EBO Funding Management_EBO Funding BU</t>
  </si>
  <si>
    <t>&amp;quot;EBO Funding Management_EBO Funding BU&amp;quot;</t>
  </si>
  <si>
    <t>-280</t>
  </si>
  <si>
    <t>EBO 專案資助比率Dimension</t>
  </si>
  <si>
    <t>0092</t>
  </si>
  <si>
    <t>EBO Funding Management_EBO Project Funding Percentage</t>
  </si>
  <si>
    <t>&amp;quot;EBO Funding Management_EBO Project Funding Percentage&amp;quot;</t>
  </si>
  <si>
    <t>-281</t>
  </si>
  <si>
    <t>EBO 專案資助開始日期Dimension</t>
  </si>
  <si>
    <t>0093</t>
  </si>
  <si>
    <t>EBO Funding Management_EBO Funding Start Date</t>
  </si>
  <si>
    <t>&amp;quot;EBO Funding Management_EBO Funding Start Date&amp;quot;</t>
  </si>
  <si>
    <t>-282</t>
  </si>
  <si>
    <t>EBO 專案資助結束日期Dimension</t>
  </si>
  <si>
    <t>0094</t>
  </si>
  <si>
    <t>EBO Funding Management_EBO Funding End Date</t>
  </si>
  <si>
    <t>&amp;quot;EBO Funding Management_EBO Funding End Date&amp;quot;</t>
  </si>
  <si>
    <t>-283</t>
  </si>
  <si>
    <t>&amp;quot;備註&amp;quot;</t>
  </si>
  <si>
    <t>0095</t>
  </si>
  <si>
    <t>EBO Funding Management_EBO Funding Remark</t>
  </si>
  <si>
    <t>&amp;quot;EBO Funding Management_EBO Funding Remark&amp;quot;</t>
  </si>
  <si>
    <t>-284</t>
  </si>
  <si>
    <t>&amp;quot;EBO Milestones&amp;quot;</t>
  </si>
  <si>
    <t>&amp;quot;EBO Milestone 紀錄表&amp;quot;</t>
  </si>
  <si>
    <t>IEC_STD_V10 &gt;&gt; Common &gt;&gt; AutoMetaDataEBO Milestones</t>
  </si>
  <si>
    <t>EBO Milestone 紀錄表Concept</t>
  </si>
  <si>
    <t>0096</t>
  </si>
  <si>
    <t>-285</t>
  </si>
  <si>
    <t>0097</t>
  </si>
  <si>
    <t>EBO Milestones_EBO Project Number</t>
  </si>
  <si>
    <t>&amp;quot;EBO Milestones_EBO Project Number&amp;quot;</t>
  </si>
  <si>
    <t>-286</t>
  </si>
  <si>
    <t>EBO 專案里程碑Dimension</t>
  </si>
  <si>
    <t>0098</t>
  </si>
  <si>
    <t>EBO Milestones_EBO Project Milestone</t>
  </si>
  <si>
    <t>&amp;quot;EBO Milestones_EBO Project Milestone&amp;quot;</t>
  </si>
  <si>
    <t>-287</t>
  </si>
  <si>
    <t>EBO 專案里程碑類別Dimension</t>
  </si>
  <si>
    <t>0099</t>
  </si>
  <si>
    <t>EBO Milestones_EBO Milestone Category</t>
  </si>
  <si>
    <t>&amp;quot;EBO Milestones_EBO Milestone Category&amp;quot;</t>
  </si>
  <si>
    <t>-288</t>
  </si>
  <si>
    <t>EBO 專案里程碑狀態Dimension</t>
  </si>
  <si>
    <t>0100</t>
  </si>
  <si>
    <t>EBO Milestones_EBO Milestone Status</t>
  </si>
  <si>
    <t>&amp;quot;EBO Milestones_EBO Milestone Status&amp;quot;</t>
  </si>
  <si>
    <t>-289</t>
  </si>
  <si>
    <t>EBO 專案里程碑完成進度Dimension</t>
  </si>
  <si>
    <t>0101</t>
  </si>
  <si>
    <t>EBO Milestones_EBO Milestone Completion</t>
  </si>
  <si>
    <t>&amp;quot;EBO Milestones_EBO Milestone Completion&amp;quot;</t>
  </si>
  <si>
    <t>-290</t>
  </si>
  <si>
    <t>EBO 專案里程碑預計達成日期Dimension</t>
  </si>
  <si>
    <t>0102</t>
  </si>
  <si>
    <t>EBO Milestones_EBO Milestone Target Date</t>
  </si>
  <si>
    <t>&amp;quot;EBO Milestones_EBO Milestone Target Date&amp;quot;</t>
  </si>
  <si>
    <t>-291</t>
  </si>
  <si>
    <t>EBO 專案里程碑實際達成日期Dimension</t>
  </si>
  <si>
    <t>0103</t>
  </si>
  <si>
    <t>EBO Milestones_EBO Milestone Actual Date</t>
  </si>
  <si>
    <t>&amp;quot;EBO Milestones_EBO Milestone Actual Date&amp;quot;</t>
  </si>
  <si>
    <t>-292</t>
  </si>
  <si>
    <t>EBO 專案里程碑備註Dimension</t>
  </si>
  <si>
    <t>0104</t>
  </si>
  <si>
    <t>EBO Milestones_EBO Milestone Remark</t>
  </si>
  <si>
    <t>&amp;quot;EBO Milestones_EBO Milestone Remark&amp;quot;</t>
  </si>
  <si>
    <t>-293</t>
  </si>
  <si>
    <t>&amp;quot;紀錄日期&amp;quot;</t>
  </si>
  <si>
    <t>EBO 專案里程碑紀錄日期Dimension</t>
  </si>
  <si>
    <t>0105</t>
  </si>
  <si>
    <t>EBO Milestones_EBO Milestone Check Date</t>
  </si>
  <si>
    <t>&amp;quot;EBO Milestones_EBO Milestone Check Date&amp;quot;</t>
  </si>
  <si>
    <t>-294</t>
  </si>
  <si>
    <t>EBO 專案里程碑編號Dimension</t>
  </si>
  <si>
    <t>0106</t>
  </si>
  <si>
    <t>EBO Milestones_Milestone Number</t>
  </si>
  <si>
    <t>&amp;quot;EBO Milestones_Milestone Number&amp;quot;</t>
  </si>
  <si>
    <t>-295</t>
  </si>
  <si>
    <t>&amp;quot;EBO Project Revenue&amp;quot;</t>
  </si>
  <si>
    <t>&amp;quot;EBO專案營收紀錄表&amp;quot;</t>
  </si>
  <si>
    <t>IEC_STD_V10 &gt;&gt; Common &gt;&gt; AutoMetaDataEBO Project Revenue</t>
  </si>
  <si>
    <t>EBO專案營收紀錄表Concept</t>
  </si>
  <si>
    <t>0107</t>
  </si>
  <si>
    <t>-296</t>
  </si>
  <si>
    <t>0108</t>
  </si>
  <si>
    <t>EBO Project Revenue_EBO Project Number</t>
  </si>
  <si>
    <t>&amp;quot;EBO Project Revenue_EBO Project Number&amp;quot;</t>
  </si>
  <si>
    <t>-297</t>
  </si>
  <si>
    <t>EBO 專案營收年Dimension</t>
  </si>
  <si>
    <t>0109</t>
  </si>
  <si>
    <t>&amp;quot;yyyy&amp;quot;</t>
  </si>
  <si>
    <t>EBO Project Revenue_EBO Revenue Year</t>
  </si>
  <si>
    <t>&amp;quot;EBO Project Revenue_EBO Revenue Year&amp;quot;</t>
  </si>
  <si>
    <t>-298</t>
  </si>
  <si>
    <t>EBO 專案營收月Dimension</t>
  </si>
  <si>
    <t>0110</t>
  </si>
  <si>
    <t>&amp;quot;mm&amp;quot;</t>
  </si>
  <si>
    <t>EBO Project Revenue_EBO Revenue Month</t>
  </si>
  <si>
    <t>&amp;quot;EBO Project Revenue_EBO Revenue Month&amp;quot;</t>
  </si>
  <si>
    <t>-299</t>
  </si>
  <si>
    <t>EBO 階段Dimension</t>
  </si>
  <si>
    <t>0111</t>
  </si>
  <si>
    <t>&amp;quot;Candidate,
Pre-EBO,
EBO,
Graduated&amp;quot;</t>
  </si>
  <si>
    <t>EBO Project Revenue_EBO Phase</t>
  </si>
  <si>
    <t>&amp;quot;EBO Project Revenue_EBO Phase&amp;quot;</t>
  </si>
  <si>
    <t>-300</t>
  </si>
  <si>
    <t>&amp;quot;預估營收 (百萬台幣)&amp;quot;</t>
  </si>
  <si>
    <t>EBO 專案預估營收Measure</t>
  </si>
  <si>
    <t>0112</t>
  </si>
  <si>
    <t>&amp;quot;EBO Project Revenue Forecast_Estimate Revenue/1,000,000&amp;quot;</t>
  </si>
  <si>
    <t>EBO Project Revenue_EBO Project Estimate Revenue</t>
  </si>
  <si>
    <t>&amp;quot;EBO Project Revenue_EBO Project Estimate Revenue&amp;quot;</t>
  </si>
  <si>
    <t>-301</t>
  </si>
  <si>
    <t>&amp;quot;實際營收 (百萬台幣)&amp;quot;</t>
  </si>
  <si>
    <t>EBO 專案實際營收Measure</t>
  </si>
  <si>
    <t>0113</t>
  </si>
  <si>
    <t>&amp;quot;EBO Project Revenue_Actual Revenue/1,000,000&amp;quot;</t>
  </si>
  <si>
    <t>-302</t>
  </si>
  <si>
    <t>&amp;quot;預估毛利 (百萬台幣)&amp;quot;</t>
  </si>
  <si>
    <t>EBO 專案預估毛利Measure</t>
  </si>
  <si>
    <t>0114</t>
  </si>
  <si>
    <t>&amp;quot;EBO Project Revenue Forecast_Estimate Gross Profit/1,000,000&amp;quot;</t>
  </si>
  <si>
    <t>EBO Project Revenue_EBO Project Estimate Gross Profit</t>
  </si>
  <si>
    <t>&amp;quot;EBO Project Revenue_EBO Project Estimate Gross Profit&amp;quot;</t>
  </si>
  <si>
    <t>-303</t>
  </si>
  <si>
    <t>&amp;quot;實際毛利 (百萬台幣)&amp;quot;</t>
  </si>
  <si>
    <t>EBO 專案實際毛利Measure</t>
  </si>
  <si>
    <t>0115</t>
  </si>
  <si>
    <t>&amp;quot;EBO Project Revenue_Actual Gross Profit/1,000,000&amp;quot;</t>
  </si>
  <si>
    <t>EBO Project Revenue_EBO Project Actual Gross Profit</t>
  </si>
  <si>
    <t>&amp;quot;EBO Project Revenue_EBO Project Actual Gross Profit&amp;quot;</t>
  </si>
  <si>
    <t>-304</t>
  </si>
  <si>
    <t>&amp;quot;Investment MA Management&amp;quot;</t>
  </si>
  <si>
    <t>&amp;quot;投資併購管理&amp;quot;</t>
  </si>
  <si>
    <t>IEC_STD_V10 &gt;&gt; Common &gt;&gt; AutoMetaDataInvestment MA Management</t>
  </si>
  <si>
    <t>投資併購管理Concept</t>
  </si>
  <si>
    <t>-305</t>
  </si>
  <si>
    <t>投資標的名稱Dimension</t>
  </si>
  <si>
    <t>Investment MA Management_Investment Subject</t>
  </si>
  <si>
    <t>&amp;quot;Investment MA Management_Investment Subject&amp;quot;</t>
  </si>
  <si>
    <t>-306</t>
  </si>
  <si>
    <t>Management TypeDimension</t>
  </si>
  <si>
    <t>Investment MA Management_Management Type</t>
  </si>
  <si>
    <t>&amp;quot;Investment MA Management_Management Type&amp;quot;</t>
  </si>
  <si>
    <t>-307</t>
  </si>
  <si>
    <t>投資結算年度Dimension</t>
  </si>
  <si>
    <t>Investment MA Management_Account for the Year</t>
  </si>
  <si>
    <t>&amp;quot;Investment MA Management_Account for the Year&amp;quot;</t>
  </si>
  <si>
    <t>-308</t>
  </si>
  <si>
    <t>投資結算季度Dimension</t>
  </si>
  <si>
    <t>Investment MA Management_Account for the Quarter</t>
  </si>
  <si>
    <t>&amp;quot;Investment MA Management_Account for the Quarter&amp;quot;</t>
  </si>
  <si>
    <t>-309</t>
  </si>
  <si>
    <t>&amp;quot;Investment Period&amp;quot;</t>
  </si>
  <si>
    <t>&amp;quot;判斷資料項目以年或是季的角度檢視&amp;quot;</t>
  </si>
  <si>
    <t>IEC_STD_V10 &gt;&gt; Common &gt;&gt; AutoMetaDataInvestment Period</t>
  </si>
  <si>
    <t>投資統計期間Dimension</t>
  </si>
  <si>
    <t>&amp;quot;投資統計期間&amp;quot;</t>
  </si>
  <si>
    <t>Investment MA Management_Investment Period</t>
  </si>
  <si>
    <t>&amp;quot;Investment MA Management_Investment Period&amp;quot;</t>
  </si>
  <si>
    <t>-310</t>
  </si>
  <si>
    <t>當年投資額Measure</t>
  </si>
  <si>
    <t>Investment MA Management_Investment Amount</t>
  </si>
  <si>
    <t>&amp;quot;Investment MA Management_Investment Amount&amp;quot;</t>
  </si>
  <si>
    <t>-311</t>
  </si>
  <si>
    <t>累計投資額Measure</t>
  </si>
  <si>
    <t>Investment MA Management_Cumulative Investment Amount</t>
  </si>
  <si>
    <t>&amp;quot;Investment MA Management_Cumulative Investment Amount&amp;quot;</t>
  </si>
  <si>
    <t>-312</t>
  </si>
  <si>
    <t>投資標的持股比例Measure</t>
  </si>
  <si>
    <t>Investment MA Management_Subject Shareholding Ratio</t>
  </si>
  <si>
    <t>&amp;quot;Investment MA Management_Subject Shareholding Ratio&amp;quot;</t>
  </si>
  <si>
    <t>-313</t>
  </si>
  <si>
    <t>投資標的營收Measure</t>
  </si>
  <si>
    <t>Investment MA Management_Subject Revenue</t>
  </si>
  <si>
    <t>&amp;quot;Investment MA Management_Subject Revenue&amp;quot;</t>
  </si>
  <si>
    <t>-314</t>
  </si>
  <si>
    <t>&amp;quot;Revenue Contribution&amp;quot;</t>
  </si>
  <si>
    <t>投資標的營收貢獻Measure</t>
  </si>
  <si>
    <t>&amp;quot;Investment MA Management_Subject Revenue;Investment MA Management_Subject Shareholding Ratio&amp;quot;</t>
  </si>
  <si>
    <t>Investment MA Management_Subject Revenue Contribution</t>
  </si>
  <si>
    <t>&amp;quot;Investment MA Management_Subject Revenue Contribution&amp;quot;</t>
  </si>
  <si>
    <t>-315</t>
  </si>
  <si>
    <t>投資標的淨利Measure</t>
  </si>
  <si>
    <t>Investment MA Management_Subject Net Profit</t>
  </si>
  <si>
    <t>&amp;quot;Investment MA Management_Subject Net Profit&amp;quot;</t>
  </si>
  <si>
    <t>-316</t>
  </si>
  <si>
    <t>投資標的認列獲利Measure</t>
  </si>
  <si>
    <t>&amp;quot;Investment MA Management_Subject Net Profit;Investment MA Management_Subject Shareholding Ratio&amp;quot;</t>
  </si>
  <si>
    <t>Investment MA Management_Subject Recognize Profit</t>
  </si>
  <si>
    <t>&amp;quot;Investment MA Management_Subject Recognize Profit&amp;quot;</t>
  </si>
  <si>
    <t>-317</t>
  </si>
  <si>
    <t>投資標的現金股利Measure</t>
  </si>
  <si>
    <t>Investment MA Management_Subject Cash Dividend</t>
  </si>
  <si>
    <t>&amp;quot;Investment MA Management_Subject Cash Dividend&amp;quot;</t>
  </si>
  <si>
    <t>-318</t>
  </si>
  <si>
    <t>投資標的估值（依持股比例）Measure</t>
  </si>
  <si>
    <t>Investment MA Management_Subject Valuation (based on shareholding ratio)</t>
  </si>
  <si>
    <t>&amp;quot;Investment MA Management_Subject Valuation (based on shareholding ratio)&amp;quot;</t>
  </si>
  <si>
    <t>-319</t>
  </si>
  <si>
    <t>投資標的說明Measure</t>
  </si>
  <si>
    <t>&amp;quot;說明&amp;quot;</t>
  </si>
  <si>
    <t>Investment MA Management_Subject Comment</t>
  </si>
  <si>
    <t>&amp;quot;Investment MA Management_Subject Comment&amp;quot;</t>
  </si>
  <si>
    <t>-320</t>
  </si>
  <si>
    <t>&amp;quot;Investment Budget Control&amp;quot;</t>
  </si>
  <si>
    <t>&amp;quot;投資預算管控總表&amp;quot;</t>
  </si>
  <si>
    <t>IEC_STD_V10 &gt;&gt; Common &gt;&gt; AutoMetaDataInvestment Budget Control</t>
  </si>
  <si>
    <t>投資預算管控總表Concept</t>
  </si>
  <si>
    <t>-321</t>
  </si>
  <si>
    <t>投資預算分配季度Dimension</t>
  </si>
  <si>
    <t>Investment Budget Control_Budget Allocation Quarter</t>
  </si>
  <si>
    <t>&amp;quot;Investment Budget Control_Budget Allocation Quarter&amp;quot;</t>
  </si>
  <si>
    <t>-322</t>
  </si>
  <si>
    <t>&amp;quot;Budget Allocation Amount(H)&amp;quot;</t>
  </si>
  <si>
    <t>&amp;quot;預計可能投資額(H)&amp;quot;</t>
  </si>
  <si>
    <t>IEC_STD_V10 &gt;&gt; Common &gt;&gt; AutoMetaDataBudget Allocation Amount(H)</t>
  </si>
  <si>
    <t>預計可能投資額(H)Measure</t>
  </si>
  <si>
    <t>Investment Budget Control_Budget Allocation Amount(H)</t>
  </si>
  <si>
    <t>&amp;quot;Investment Budget Control_Budget Allocation Amount(H)&amp;quot;</t>
  </si>
  <si>
    <t>-323</t>
  </si>
  <si>
    <t>&amp;quot;Budget Allocation Amount(M)&amp;quot;</t>
  </si>
  <si>
    <t>&amp;quot;預計可能投資額(M)&amp;quot;</t>
  </si>
  <si>
    <t>IEC_STD_V10 &gt;&gt; Common &gt;&gt; AutoMetaDataBudget Allocation Amount(M)</t>
  </si>
  <si>
    <t>預計可能投資額(M)Measure</t>
  </si>
  <si>
    <t>Investment Budget Control_Budget Allocation Amount(M)</t>
  </si>
  <si>
    <t>&amp;quot;Investment Budget Control_Budget Allocation Amount(M)&amp;quot;</t>
  </si>
  <si>
    <t>-324</t>
  </si>
  <si>
    <t>&amp;quot;Budget Allocation Amount(L)&amp;quot;</t>
  </si>
  <si>
    <t>&amp;quot;預計可能投資額(L)&amp;quot;</t>
  </si>
  <si>
    <t>IEC_STD_V10 &gt;&gt; Common &gt;&gt; AutoMetaDataBudget Allocation Amount(L)</t>
  </si>
  <si>
    <t>預計可能投資額(L)Measure</t>
  </si>
  <si>
    <t>Investment Budget Control_Budget Allocation Amount(L)</t>
  </si>
  <si>
    <t>&amp;quot;Investment Budget Control_Budget Allocation Amount(L)&amp;quot;</t>
  </si>
  <si>
    <t>-325</t>
  </si>
  <si>
    <t>年度投資預算Measure</t>
  </si>
  <si>
    <t>&amp;quot;當年度每個季度的年度投資預算皆等同當年度投資預算&amp;quot;</t>
  </si>
  <si>
    <t>Investment Budget Control_Annual Investment Budget</t>
  </si>
  <si>
    <t>&amp;quot;Investment Budget Control_Annual Investment Budget&amp;quot;</t>
  </si>
  <si>
    <t>-326</t>
  </si>
  <si>
    <t>年度實際已投資金額Measure</t>
  </si>
  <si>
    <t>Investment Budget Control_Annual Actual Investment Amount</t>
  </si>
  <si>
    <t>&amp;quot;Investment Budget Control_Annual Actual Investment Amount&amp;quot;</t>
  </si>
  <si>
    <t>-327</t>
  </si>
  <si>
    <t>年度投資預算餘額(F)Measure</t>
  </si>
  <si>
    <t>&amp;quot;Investment Budget Control_Annual Investment Budget;Investment Budget Control_Annual Actual Investment Amount;Investment Budget Control_Budget Allocation Amount(H)&amp;quot;</t>
  </si>
  <si>
    <t>Investment Budget Control_Annual Investment Budget Balance (F)</t>
  </si>
  <si>
    <t>&amp;quot;Investment Budget Control_Annual Investment Budget Balance (F)&amp;quot;</t>
  </si>
  <si>
    <t>-328</t>
  </si>
  <si>
    <t>預計可能投資額(H)佔年度投資預算餘額比率Measure</t>
  </si>
  <si>
    <t>&amp;quot;Investment Budget Control_Budget Allocation Amount(H);Investment Budget Control_Annual Investment Budget Balance (F)&amp;quot;</t>
  </si>
  <si>
    <t>Investment Budget Control_Annual Investment Budget Balance Ratio</t>
  </si>
  <si>
    <t>&amp;quot;Investment Budget Control_Annual Investment Budget Balance Ratio&amp;quot;</t>
  </si>
  <si>
    <t>-329</t>
  </si>
  <si>
    <t>&amp;quot;Investment Budget Allocation&amp;quot;</t>
  </si>
  <si>
    <t>&amp;quot;投資預算分配總表&amp;quot;</t>
  </si>
  <si>
    <t>IEC_STD_V10 &gt;&gt; Common &gt;&gt; AutoMetaDataInvestment Budget Allocation</t>
  </si>
  <si>
    <t>投資預算分配總表Concept</t>
  </si>
  <si>
    <t>-330</t>
  </si>
  <si>
    <t>Investment Budget Allocation_Budget Allocation Quarter</t>
  </si>
  <si>
    <t>&amp;quot;Investment Budget Allocation_Budget Allocation Quarter&amp;quot;</t>
  </si>
  <si>
    <t>-331</t>
  </si>
  <si>
    <t>&amp;quot;排序
1. 原始標的名稱
2. 計算後預計可能投資額(H)、預計可能投資額(M)、預計可能投資額(Ｌ)&amp;quot;</t>
  </si>
  <si>
    <t>Investment Budget Allocation_Investment Subject</t>
  </si>
  <si>
    <t>&amp;quot;Investment Budget Allocation_Investment Subject&amp;quot;</t>
  </si>
  <si>
    <t>-332</t>
  </si>
  <si>
    <t>投資可能性Dimension</t>
  </si>
  <si>
    <t>Investment Budget Allocation_Investment possibility</t>
  </si>
  <si>
    <t>&amp;quot;Investment Budget Allocation_Investment possibility&amp;quot;</t>
  </si>
  <si>
    <t>-333</t>
  </si>
  <si>
    <t>預計可能投資額Measure</t>
  </si>
  <si>
    <t>Investment Budget Allocation_Budget Allocation Amount</t>
  </si>
  <si>
    <t>&amp;quot;Investment Budget Allocation_Budget Allocation Amount&amp;quot;</t>
  </si>
  <si>
    <t>-334</t>
  </si>
  <si>
    <t>&amp;quot;Investment MA Target&amp;quot;</t>
  </si>
  <si>
    <t>&amp;quot;投資併購目標&amp;quot;</t>
  </si>
  <si>
    <t>IEC_STD_V10 &gt;&gt; Common &gt;&gt; AutoMetaDataInvestment MA Target</t>
  </si>
  <si>
    <t>投資併購目標Concept</t>
  </si>
  <si>
    <t>-335</t>
  </si>
  <si>
    <t>Investment MA Target_Budget Allocation Quarter</t>
  </si>
  <si>
    <t>&amp;quot;Investment MA Target_Budget Allocation Quarter&amp;quot;</t>
  </si>
  <si>
    <t>-336</t>
  </si>
  <si>
    <t>Investment MA Target_Investment Subject</t>
  </si>
  <si>
    <t>&amp;quot;Investment MA Target_Investment Subject&amp;quot;</t>
  </si>
  <si>
    <t>-337</t>
  </si>
  <si>
    <t>&amp;quot;投資/併購目標&amp;quot;</t>
  </si>
  <si>
    <t>投資併購目標註記Measure</t>
  </si>
  <si>
    <t>Investment MA Target_Investment MA Target Remark</t>
  </si>
  <si>
    <t>&amp;quot;Investment MA Target_Investment MA Target Remark&amp;quot;</t>
  </si>
  <si>
    <t>-338</t>
  </si>
  <si>
    <t>&amp;quot;RFQ Hit Rate-EBG&amp;quot;</t>
  </si>
  <si>
    <t>IEC_STD_V10 &gt;&gt; Common &gt;&gt; AutoMetaDataRFQ Hit Rate-EBG</t>
  </si>
  <si>
    <t>RFQ Hit Rate-EBGConcept</t>
  </si>
  <si>
    <t>-339</t>
  </si>
  <si>
    <t>RFQ Hit Rate-EBG_BG Code</t>
  </si>
  <si>
    <t>&amp;quot;RFQ Hit Rate-EBG_BG Code&amp;quot;</t>
  </si>
  <si>
    <t>-340</t>
  </si>
  <si>
    <t>事業處代碼Dimension</t>
  </si>
  <si>
    <t>RFQ Hit Rate-EBG_BU Code</t>
  </si>
  <si>
    <t>&amp;quot;RFQ Hit Rate-EBG_BU Code&amp;quot;</t>
  </si>
  <si>
    <t>-341</t>
  </si>
  <si>
    <t>&amp;quot;Award/Lost Year&amp;quot;</t>
  </si>
  <si>
    <t>-342</t>
  </si>
  <si>
    <t>&amp;quot;Product Horizon&amp;quot;</t>
  </si>
  <si>
    <t>&amp;quot;Horizon&amp;quot;</t>
  </si>
  <si>
    <t>&amp;quot;產品視野&amp;quot;</t>
  </si>
  <si>
    <t>IEC_STD_V10 &gt;&gt; Common &gt;&gt; AutoMetaDataProduct Horizon</t>
  </si>
  <si>
    <t>產品視野Dimension</t>
  </si>
  <si>
    <t>RFQ Hit Rate-EBG_Product Horizon</t>
  </si>
  <si>
    <t>&amp;quot;RFQ Hit Rate-EBG_Product Horizon&amp;quot;</t>
  </si>
  <si>
    <t>-343</t>
  </si>
  <si>
    <t>&amp;quot;Award Projects Quantity&amp;quot;</t>
  </si>
  <si>
    <t>&amp;quot;Award RFQ&amp;quot;</t>
  </si>
  <si>
    <t>&amp;quot;Award 專案數&amp;quot;</t>
  </si>
  <si>
    <t>IEC_STD_V10 &gt;&gt; Common &gt;&gt; AutoMetaDataAward Projects Quantity</t>
  </si>
  <si>
    <t>Award 專案數Measure</t>
  </si>
  <si>
    <t>RFQ Hit Rate-EBG_Award Projects Quantity</t>
  </si>
  <si>
    <t>&amp;quot;RFQ Hit Rate-EBG_Award Projects Quantity&amp;quot;</t>
  </si>
  <si>
    <t>-344</t>
  </si>
  <si>
    <t>&amp;quot;Lost Projects Quantity&amp;quot;</t>
  </si>
  <si>
    <t>&amp;quot;Lost RFQ&amp;quot;</t>
  </si>
  <si>
    <t>&amp;quot;Lost 專案數&amp;quot;</t>
  </si>
  <si>
    <t>IEC_STD_V10 &gt;&gt; Common &gt;&gt; AutoMetaDataLost Projects Quantity</t>
  </si>
  <si>
    <t>Lost 專案數Measure</t>
  </si>
  <si>
    <t>RFQ Hit Rate-EBG_Lost Projects Quantity</t>
  </si>
  <si>
    <t>&amp;quot;RFQ Hit Rate-EBG_Lost Projects Quantity&amp;quot;</t>
  </si>
  <si>
    <t>-345</t>
  </si>
  <si>
    <t>&amp;quot;RFQ Hit Rate&amp;quot;</t>
  </si>
  <si>
    <t>&amp;quot;RFQ 專案達成率&amp;quot;</t>
  </si>
  <si>
    <t>IEC_STD_V10 &gt;&gt; Common &gt;&gt; AutoMetaDataRFQ Hit Rate</t>
  </si>
  <si>
    <t>RFQ 專案達成率Measure</t>
  </si>
  <si>
    <t>RFQ Hit Rate-EBG_RFQ Hit Rate</t>
  </si>
  <si>
    <t>&amp;quot;RFQ Hit Rate-EBG_RFQ Hit Rate&amp;quot;</t>
  </si>
  <si>
    <t>-346</t>
  </si>
  <si>
    <t>IEC_STD_V10 &gt;&gt; Data Standard &gt;&gt; BPM &gt;&gt; Actual Revenue</t>
  </si>
  <si>
    <t>&amp;quot;　&amp;quot;</t>
  </si>
  <si>
    <t>IEC_STD_V10 &gt;&gt; Common &gt;&gt; AutoMetaDataActual Revenue</t>
  </si>
  <si>
    <t>實際產品營收Concept</t>
  </si>
  <si>
    <t>-347</t>
  </si>
  <si>
    <t>　^()$</t>
  </si>
  <si>
    <t>IEC_STD_V10 &gt;&gt; Data Standard &gt;&gt; BPM &gt;&gt; Actual Revenue Month</t>
  </si>
  <si>
    <t>&amp;quot;Actual Revenue Month&amp;quot;</t>
  </si>
  <si>
    <t>&amp;quot;Year/Month&amp;quot;</t>
  </si>
  <si>
    <t>&amp;quot;Revenue recognition month&amp;quot;</t>
  </si>
  <si>
    <t>IEC_STD_V10 &gt;&gt; Common &gt;&gt; AutoMetaDataActual Revenue Month</t>
  </si>
  <si>
    <t>實際營收認列月份Property</t>
  </si>
  <si>
    <t>&amp;quot;Revenue recognition data display in year , quarter and month&amp;quot;</t>
  </si>
  <si>
    <t>&amp;quot;Actual Revenue_Actual Revenue Month&amp;quot;</t>
  </si>
  <si>
    <t>-348</t>
  </si>
  <si>
    <t>^(SAP)$</t>
  </si>
  <si>
    <t>IEC_STD_V10 &gt;&gt; Data Standard &gt;&gt; BPM &gt;&gt; Currency of revenue</t>
  </si>
  <si>
    <t>&amp;quot;Currency of revenue&amp;quot;</t>
  </si>
  <si>
    <t>IEC_STD_V10 &gt;&gt; Common &gt;&gt; AutoMetaDataCurrency of revenue</t>
  </si>
  <si>
    <t>產品營收幣別Property</t>
  </si>
  <si>
    <t>&amp;quot;default: TWD
option: TWD, USD
TWD=NT$M, USD=USD$K&amp;quot;</t>
  </si>
  <si>
    <t>Actual Revenue_Currency of revenue</t>
  </si>
  <si>
    <t>&amp;quot;Actual Revenue_Currency of revenue&amp;quot;</t>
  </si>
  <si>
    <t>-349</t>
  </si>
  <si>
    <t>&amp;quot;Business unit&amp;quot;</t>
  </si>
  <si>
    <t>&amp;quot;EBG: BU1, BU2, BU5, BU6, NIDC
AME, 5G (new BG)&amp;quot;</t>
  </si>
  <si>
    <t>Actual Revenue_BU Code</t>
  </si>
  <si>
    <t>&amp;quot;Actual Revenue_BU Code&amp;quot;</t>
  </si>
  <si>
    <t>-350</t>
  </si>
  <si>
    <t>&amp;quot;Business group&amp;quot;</t>
  </si>
  <si>
    <t>&amp;quot;Business group setting&amp;quot;</t>
  </si>
  <si>
    <t>Actual Revenue_BG Code</t>
  </si>
  <si>
    <t>&amp;quot;Actual Revenue_BG Code&amp;quot;</t>
  </si>
  <si>
    <t>-351</t>
  </si>
  <si>
    <t>IEC_STD_V10 &gt;&gt; Data Standard &gt;&gt; BPM &gt;&gt; Site</t>
  </si>
  <si>
    <t>&amp;quot;Site&amp;quot;</t>
  </si>
  <si>
    <t>&amp;quot;Ship site&amp;quot;</t>
  </si>
  <si>
    <t>&amp;quot;Shipment from site, SO site(SO plants)&amp;quot;</t>
  </si>
  <si>
    <t>IEC_STD_V10 &gt;&gt; Common &gt;&gt; AutoMetaDataSite</t>
  </si>
  <si>
    <t>廠區Relationship</t>
  </si>
  <si>
    <t>&amp;quot;MFG Spending Master_Site&amp;quot;</t>
  </si>
  <si>
    <t>&amp;quot;IPT, TAO, ICZ, IMX&amp;quot;</t>
  </si>
  <si>
    <t>Actual Revenue_Site</t>
  </si>
  <si>
    <t>&amp;quot;Actual Revenue_Site&amp;quot;</t>
  </si>
  <si>
    <t>E.3.16.0:</t>
  </si>
  <si>
    <t>-352</t>
  </si>
  <si>
    <t>IEC_STD_V10 &gt;&gt; Data Standard &gt;&gt; BPM &gt;&gt; LOB ID</t>
  </si>
  <si>
    <t>&amp;quot;LOB ID&amp;quot;</t>
  </si>
  <si>
    <t>&amp;quot;Line of business&amp;quot;</t>
  </si>
  <si>
    <t>IEC_STD_V10 &gt;&gt; Common &gt;&gt; AutoMetaDataLOB ID</t>
  </si>
  <si>
    <t>LOB IDRelationship</t>
  </si>
  <si>
    <t>&amp;quot;PIR Master_LOB ID&amp;quot;</t>
  </si>
  <si>
    <t>&amp;quot;e.g. BU5-F1 = LOB1, BU5-NonF1 =LOB2
BU1 LOB NAME: HPE/ HPE(only) LOB NAME: AME/automative product (KOSTAL/AUO/GOGORO/BAIDU) &amp;quot;</t>
  </si>
  <si>
    <t>Actual Revenue_LOB ID</t>
  </si>
  <si>
    <t>&amp;quot;Actual Revenue_LOB ID&amp;quot;</t>
  </si>
  <si>
    <t>-353</t>
  </si>
  <si>
    <t>IEC_STD_V10 &gt;&gt; Data Standard &gt;&gt; BPM &gt;&gt; Revenue product category</t>
  </si>
  <si>
    <t>&amp;quot;Revenue product category&amp;quot;</t>
  </si>
  <si>
    <t>&amp;quot;Product category&amp;quot;</t>
  </si>
  <si>
    <t>IEC_STD_V10 &gt;&gt; Common &gt;&gt; AutoMetaDataRevenue product category</t>
  </si>
  <si>
    <t>營收產品類別Property</t>
  </si>
  <si>
    <t>&amp;quot;Product category includes Node, CPU, MLB, RACK, PC and SC (M_type, conversion), detail refer to DS&amp;quot;</t>
  </si>
  <si>
    <t>Actual Revenue_Revenue product category</t>
  </si>
  <si>
    <t>&amp;quot;Actual Revenue_Revenue product category&amp;quot;</t>
  </si>
  <si>
    <t>-354</t>
  </si>
  <si>
    <t>IEC_STD_V10 &gt;&gt; Data Standard &gt;&gt; BPM &gt;&gt; Revenue content</t>
  </si>
  <si>
    <t>&amp;quot;Revenue content&amp;quot;</t>
  </si>
  <si>
    <t>&amp;quot;Product sales and Other Revenue&amp;quot;</t>
  </si>
  <si>
    <t>IEC_STD_V10 &gt;&gt; Common &gt;&gt; AutoMetaDataRevenue content</t>
  </si>
  <si>
    <t>營收類別Property</t>
  </si>
  <si>
    <t>&amp;quot;Product sales include sales, B&amp;amp;S revenue,RMA and Warranty
Other revenue include NRE, Other income and Other adjustment&amp;quot;</t>
  </si>
  <si>
    <t>Actual Revenue_Revenue content</t>
  </si>
  <si>
    <t>&amp;quot;Actual Revenue_Revenue content&amp;quot;</t>
  </si>
  <si>
    <t>-355</t>
  </si>
  <si>
    <t>IEC_STD_V10 &gt;&gt; Data Standard &gt;&gt; BPM &gt;&gt; Actual shipment</t>
  </si>
  <si>
    <t>&amp;quot;Actual shipment&amp;quot;</t>
  </si>
  <si>
    <t>IEC_STD_V10 &gt;&gt; Common &gt;&gt; AutoMetaDataActual shipment</t>
  </si>
  <si>
    <t>實際出貨量Property</t>
  </si>
  <si>
    <t>&amp;quot;In qty view, node qty=converted CPU+converted RACK+MLB
Product, sales qty based on actual shipment
other revenue qty show &amp;apos;null&amp;apos;&amp;quot;</t>
  </si>
  <si>
    <t>Actual Revenue_Actual shipment</t>
  </si>
  <si>
    <t>&amp;quot;Actual Revenue_Actual shipment&amp;quot;</t>
  </si>
  <si>
    <t>-356</t>
  </si>
  <si>
    <t>IEC_STD_V10 &gt;&gt; Data Standard &gt;&gt; BPM &gt;&gt; Amount of Actual revenue</t>
  </si>
  <si>
    <t>&amp;quot;Amount of Actual revenue&amp;quot;</t>
  </si>
  <si>
    <t>&amp;quot;Actual revenue amount by content&amp;quot;</t>
  </si>
  <si>
    <t>IEC_STD_V10 &gt;&gt; Common &gt;&gt; AutoMetaDataAmount of Actual revenue</t>
  </si>
  <si>
    <t>實際產品營收總額Property</t>
  </si>
  <si>
    <t>&amp;quot;Amount of Revenue:
Product sales Actual Revenue + Other Actual Revenue&amp;quot;</t>
  </si>
  <si>
    <t>Actual Revenue_Amount of Actual revenue</t>
  </si>
  <si>
    <t>&amp;quot;Actual Revenue_Amount of Actual revenue&amp;quot;</t>
  </si>
  <si>
    <t>-357</t>
  </si>
  <si>
    <t>IEC_STD_V10 &gt;&gt; Data Standard &gt;&gt; BPM &gt;&gt; Revenue achievement rate</t>
  </si>
  <si>
    <t>&amp;quot;Revenue achievement rate&amp;quot;</t>
  </si>
  <si>
    <t>&amp;quot;Actual revenue rate (%)&amp;quot;</t>
  </si>
  <si>
    <t>&amp;quot;Actual revenue/Target revenue&amp;quot;</t>
  </si>
  <si>
    <t>IEC_STD_V10 &gt;&gt; Common &gt;&gt; AutoMetaDataRevenue achievement rate</t>
  </si>
  <si>
    <t>產品營收達成率Property</t>
  </si>
  <si>
    <t>&amp;quot;Actual revenue/Target revenue (%)&amp;quot;</t>
  </si>
  <si>
    <t>Actual Revenue_Revenue achievement rate</t>
  </si>
  <si>
    <t>&amp;quot;Actual Revenue_Revenue achievement rate&amp;quot;</t>
  </si>
  <si>
    <t>-358</t>
  </si>
  <si>
    <t>IEC_STD_V10 &gt;&gt; Data Standard &gt;&gt; BPM &gt;&gt; Shipment achievement rate</t>
  </si>
  <si>
    <t>&amp;quot;Shipment achievement rate&amp;quot;</t>
  </si>
  <si>
    <t>&amp;quot;Shipment achievement rate(%)&amp;quot;</t>
  </si>
  <si>
    <t>&amp;quot;Actual shipment volume/Target shipment volume&amp;quot;</t>
  </si>
  <si>
    <t>IEC_STD_V10 &gt;&gt; Common &gt;&gt; AutoMetaDataShipment achievement rate</t>
  </si>
  <si>
    <t>出貨達成率Property</t>
  </si>
  <si>
    <t>Actual Revenue_Shipment achievement rate</t>
  </si>
  <si>
    <t>&amp;quot;Actual Revenue_Shipment achievement rate&amp;quot;</t>
  </si>
  <si>
    <t>-359</t>
  </si>
  <si>
    <t>IEC_STD_V10 &gt;&gt; Data Standard &gt;&gt; BPM &gt;&gt; Revenue YoY</t>
  </si>
  <si>
    <t>&amp;quot;Revenue YoY&amp;quot;</t>
  </si>
  <si>
    <t>&amp;quot;by quarter comparison&amp;quot;</t>
  </si>
  <si>
    <t>IEC_STD_V10 &gt;&gt; Common &gt;&gt; AutoMetaDataRevenue YoY</t>
  </si>
  <si>
    <t>營收年度變化Property</t>
  </si>
  <si>
    <t>&amp;quot;2022Qx vs 2021 Qx&amp;quot;</t>
  </si>
  <si>
    <t>Actual Revenue_Revenue YoY</t>
  </si>
  <si>
    <t>&amp;quot;Actual Revenue_Revenue YoY&amp;quot;</t>
  </si>
  <si>
    <t>-360</t>
  </si>
  <si>
    <t>IEC_STD_V10 &gt;&gt; Data Standard &gt;&gt; BPM &gt;&gt; Revenue YTD</t>
  </si>
  <si>
    <t>&amp;quot;Revenue YTD&amp;quot;</t>
  </si>
  <si>
    <t>&amp;quot;Year to date revenue&amp;quot;</t>
  </si>
  <si>
    <t>IEC_STD_V10 &gt;&gt; Common &gt;&gt; AutoMetaDataRevenue YTD</t>
  </si>
  <si>
    <t>營收年度累計Property</t>
  </si>
  <si>
    <t>&amp;quot;Accumulated revenue amount till date&amp;quot;</t>
  </si>
  <si>
    <t>Actual Revenue_Revenue YTD</t>
  </si>
  <si>
    <t>&amp;quot;Actual Revenue_Revenue YTD&amp;quot;</t>
  </si>
  <si>
    <t>-361</t>
  </si>
  <si>
    <t>IEC_STD_V10 &gt;&gt; Data Standard &gt;&gt; BPM &gt;&gt; Shipment YoY</t>
  </si>
  <si>
    <t>&amp;quot;Shipment YoY&amp;quot;</t>
  </si>
  <si>
    <t>IEC_STD_V10 &gt;&gt; Common &gt;&gt; AutoMetaDataShipment YoY</t>
  </si>
  <si>
    <t>出貨量年度變化Property</t>
  </si>
  <si>
    <t>Actual Revenue_Shipment YoY</t>
  </si>
  <si>
    <t>&amp;quot;Actual Revenue_Shipment YoY&amp;quot;</t>
  </si>
  <si>
    <t>-362</t>
  </si>
  <si>
    <t>IEC_STD_V10 &gt;&gt; Data Standard &gt;&gt; BPM &gt;&gt; Shipment volume YTD</t>
  </si>
  <si>
    <t>&amp;quot;Shipment volume YTD&amp;quot;</t>
  </si>
  <si>
    <t>&amp;quot;Year to date shipment volume&amp;quot;</t>
  </si>
  <si>
    <t>IEC_STD_V10 &gt;&gt; Common &gt;&gt; AutoMetaDataShipment volume YTD</t>
  </si>
  <si>
    <t>出貨量年度累計Property</t>
  </si>
  <si>
    <t>&amp;quot;Accumulated shipment volume till date&amp;quot;</t>
  </si>
  <si>
    <t>Actual Revenue_Shipment volume YTD</t>
  </si>
  <si>
    <t>&amp;quot;Actual Revenue_Shipment volume YTD&amp;quot;</t>
  </si>
  <si>
    <t>-363</t>
  </si>
  <si>
    <t>IEC_STD_V10 &gt;&gt; Data Standard &gt;&gt; BPM &gt;&gt; Gap of shipment</t>
  </si>
  <si>
    <t>&amp;quot;Gap of shipment&amp;quot;</t>
  </si>
  <si>
    <t>&amp;quot;Gap (1)&amp;quot;</t>
  </si>
  <si>
    <t>&amp;quot;Acutal shipment-Target shipment&amp;quot;</t>
  </si>
  <si>
    <t>IEC_STD_V10 &gt;&gt; Common &gt;&gt; AutoMetaDataGap of shipment</t>
  </si>
  <si>
    <t>目標與實際出貨差距Property</t>
  </si>
  <si>
    <t>Actual Revenue_Gap of shipment</t>
  </si>
  <si>
    <t>&amp;quot;Actual Revenue_Gap of shipment&amp;quot;</t>
  </si>
  <si>
    <t>-364</t>
  </si>
  <si>
    <t>IEC_STD_V10 &gt;&gt; Data Standard &gt;&gt; BPM &gt;&gt; Average selling price (Actual)</t>
  </si>
  <si>
    <t>&amp;quot;Average selling price (Actual)&amp;quot;</t>
  </si>
  <si>
    <t>&amp;quot;ASP Actual&amp;quot;</t>
  </si>
  <si>
    <t>IEC_STD_V10 &gt;&gt; Common &gt;&gt; AutoMetaDataAverage selling price (Actual)</t>
  </si>
  <si>
    <t>實際平均單價Property</t>
  </si>
  <si>
    <t>&amp;quot;by Quater/Month&amp;quot;</t>
  </si>
  <si>
    <t>Actual Revenue_Average selling price (Actual)</t>
  </si>
  <si>
    <t>&amp;quot;Actual Revenue_Average selling price (Actual)&amp;quot;</t>
  </si>
  <si>
    <t>-365</t>
  </si>
  <si>
    <t>IEC_STD_V10 &gt;&gt; Data Standard &gt;&gt; BPM &gt;&gt; Average selling price (FCST)</t>
  </si>
  <si>
    <t>&amp;quot;Average selling price (FCST)&amp;quot;</t>
  </si>
  <si>
    <t>&amp;quot;ASP FCST&amp;quot;</t>
  </si>
  <si>
    <t>IEC_STD_V10 &gt;&gt; Common &gt;&gt; AutoMetaDataAverage selling price (FCST)</t>
  </si>
  <si>
    <t>預估平均單價Property</t>
  </si>
  <si>
    <t>&amp;quot;FCST=&gt;upload, by Quater/Month&amp;quot;</t>
  </si>
  <si>
    <t>Actual Revenue_Average selling price (FCST)</t>
  </si>
  <si>
    <t>&amp;quot;Actual Revenue_Average selling price (FCST)&amp;quot;</t>
  </si>
  <si>
    <t>-366</t>
  </si>
  <si>
    <t>IEC_STD_V10 &gt;&gt; Data Standard &gt;&gt; BPM &gt;&gt; Gap of ASP</t>
  </si>
  <si>
    <t>&amp;quot;Gap of ASP&amp;quot;</t>
  </si>
  <si>
    <t>&amp;quot;Gap (2)&amp;quot;</t>
  </si>
  <si>
    <t>&amp;quot;ASP Actual-ASP FCST&amp;quot;</t>
  </si>
  <si>
    <t>IEC_STD_V10 &gt;&gt; Common &gt;&gt; AutoMetaDataGap of ASP</t>
  </si>
  <si>
    <t>預估與實際平均單價差距Property</t>
  </si>
  <si>
    <t>Actual Revenue_Gap of ASP</t>
  </si>
  <si>
    <t>&amp;quot;Actual Revenue_Gap of ASP&amp;quot;</t>
  </si>
  <si>
    <t>-367</t>
  </si>
  <si>
    <t>IEC_STD_V10 &gt;&gt; Data Standard &gt;&gt; BPM &gt;&gt; Target revenue</t>
  </si>
  <si>
    <t>&amp;quot;Target revenue&amp;quot;</t>
  </si>
  <si>
    <t>IEC_STD_V10 &gt;&gt; Common &gt;&gt; AutoMetaDataTarget revenue</t>
  </si>
  <si>
    <t>目標銷貨收入Concept</t>
  </si>
  <si>
    <t>-368</t>
  </si>
  <si>
    <t>IEC_STD_V10 &gt;&gt; Data Standard &gt;&gt; BPM &gt;&gt; Target Revenue Month</t>
  </si>
  <si>
    <t>&amp;quot;Target Revenue Month&amp;quot;</t>
  </si>
  <si>
    <t>&amp;quot;Target Revenue recognition month&amp;quot;</t>
  </si>
  <si>
    <t>IEC_STD_V10 &gt;&gt; Common &gt;&gt; AutoMetaDataTarget Revenue Month</t>
  </si>
  <si>
    <t>營收目標月份Property</t>
  </si>
  <si>
    <t>&amp;quot;Taget Revenue recognition data display in year, quarter and month&amp;quot;</t>
  </si>
  <si>
    <t>Target revenue_Target Revenue Month</t>
  </si>
  <si>
    <t>&amp;quot;Target revenue_Target Revenue Month&amp;quot;</t>
  </si>
  <si>
    <t>-369</t>
  </si>
  <si>
    <t>UPLOAD</t>
  </si>
  <si>
    <t>^(Upload|UPLOAD)$</t>
  </si>
  <si>
    <t>產品營收幣別Relationship</t>
  </si>
  <si>
    <t>Target revenue_Currency of revenue</t>
  </si>
  <si>
    <t>&amp;quot;Target revenue_Currency of revenue&amp;quot;</t>
  </si>
  <si>
    <t>-370</t>
  </si>
  <si>
    <t>Target revenue_BU Code</t>
  </si>
  <si>
    <t>&amp;quot;Target revenue_BU Code&amp;quot;</t>
  </si>
  <si>
    <t>-371</t>
  </si>
  <si>
    <t>Target revenue_BG Code</t>
  </si>
  <si>
    <t>&amp;quot;Target revenue_BG Code&amp;quot;</t>
  </si>
  <si>
    <t>-372</t>
  </si>
  <si>
    <t>Target revenue_Site</t>
  </si>
  <si>
    <t>&amp;quot;Target revenue_Site&amp;quot;</t>
  </si>
  <si>
    <t>-373</t>
  </si>
  <si>
    <t>Target revenue_LOB ID</t>
  </si>
  <si>
    <t>&amp;quot;Target revenue_LOB ID&amp;quot;</t>
  </si>
  <si>
    <t>-374</t>
  </si>
  <si>
    <t>營收產品類別Relationship</t>
  </si>
  <si>
    <t>Target revenue_Revenue product category</t>
  </si>
  <si>
    <t>&amp;quot;Target revenue_Revenue product category&amp;quot;</t>
  </si>
  <si>
    <t>-375</t>
  </si>
  <si>
    <t>&amp;quot;Product sales and other income&amp;quot;</t>
  </si>
  <si>
    <t>營收類別Relationship</t>
  </si>
  <si>
    <t>Target revenue_Revenue content</t>
  </si>
  <si>
    <t>&amp;quot;Target revenue_Revenue content&amp;quot;</t>
  </si>
  <si>
    <t>-376</t>
  </si>
  <si>
    <t>IEC_STD_V10 &gt;&gt; Data Standard &gt;&gt; BPM &gt;&gt; Amount of Target revenue</t>
  </si>
  <si>
    <t>&amp;quot;Amount of Target revenue&amp;quot;</t>
  </si>
  <si>
    <t>&amp;quot;BPM setup a target revenue amount by period(year/month) and have monthly update then upload the latest target to dashboard&amp;quot;</t>
  </si>
  <si>
    <t>IEC_STD_V10 &gt;&gt; Common &gt;&gt; AutoMetaDataAmount of Target revenue</t>
  </si>
  <si>
    <t>目標銷貨收入總額Property</t>
  </si>
  <si>
    <t>&amp;quot;Period of target revenue is YYYYMM01. (20220101-20221201)&amp;quot;</t>
  </si>
  <si>
    <t>Target revenue_Amount of Target revenue</t>
  </si>
  <si>
    <t>&amp;quot;Target revenue_Amount of Target revenue&amp;quot;</t>
  </si>
  <si>
    <t>-377</t>
  </si>
  <si>
    <t>IEC_STD_V10 &gt;&gt; Data Standard &gt;&gt; BPM &gt;&gt; Revenue Achievement Rate (Target vs Actual)</t>
  </si>
  <si>
    <t>&amp;quot;Revenue Achievement Rate (Target vs Actual)&amp;quot;</t>
  </si>
  <si>
    <t>&amp;quot;Actual-Revenue / Target-Revenue (%)&amp;quot;</t>
  </si>
  <si>
    <t>IEC_STD_V10 &gt;&gt; Common &gt;&gt; AutoMetaDataRevenue Achievement Rate (Target vs Actual)</t>
  </si>
  <si>
    <t>產品營收目標達成率Property</t>
  </si>
  <si>
    <t>&amp;quot;by month comparison&amp;quot;</t>
  </si>
  <si>
    <t>Target revenue_Revenue Achievement Rate (Target vs Actual)</t>
  </si>
  <si>
    <t>&amp;quot;Target revenue_Revenue Achievement Rate (Target vs Actual)&amp;quot;</t>
  </si>
  <si>
    <t>-378</t>
  </si>
  <si>
    <t>IEC_STD_V10 &gt;&gt; Data Standard &gt;&gt; BPM &gt;&gt; Shipment Target</t>
  </si>
  <si>
    <t>&amp;quot;Shipment Target&amp;quot;</t>
  </si>
  <si>
    <t>IEC_STD_V10 &gt;&gt; Common &gt;&gt; AutoMetaDataShipment Target</t>
  </si>
  <si>
    <t>目標出貨量Concept</t>
  </si>
  <si>
    <t>-379</t>
  </si>
  <si>
    <t>IEC_STD_V10 &gt;&gt; Data Standard &gt;&gt; BPM &gt;&gt; Target Shipment Month</t>
  </si>
  <si>
    <t>&amp;quot;Target Shipment Month&amp;quot;</t>
  </si>
  <si>
    <t>&amp;quot;Target Shipment display in year and month&amp;quot;</t>
  </si>
  <si>
    <t>IEC_STD_V10 &gt;&gt; Common &gt;&gt; AutoMetaDataTarget Shipment Month</t>
  </si>
  <si>
    <t>出貨目標月份Property</t>
  </si>
  <si>
    <t>&amp;quot;Target Shipment data display in year, quarter and month&amp;quot;</t>
  </si>
  <si>
    <t>&amp;quot;Shipment Target_Target Shipment Month&amp;quot;</t>
  </si>
  <si>
    <t>-380</t>
  </si>
  <si>
    <t>Shipment Target_BU Code</t>
  </si>
  <si>
    <t>&amp;quot;Shipment Target_BU Code&amp;quot;</t>
  </si>
  <si>
    <t>-381</t>
  </si>
  <si>
    <t>Shipment Target_BG Code</t>
  </si>
  <si>
    <t>&amp;quot;Shipment Target_BG Code&amp;quot;</t>
  </si>
  <si>
    <t>-382</t>
  </si>
  <si>
    <t>Shipment Target_Site</t>
  </si>
  <si>
    <t>&amp;quot;Shipment Target_Site&amp;quot;</t>
  </si>
  <si>
    <t>-383</t>
  </si>
  <si>
    <t>Shipment Target_LOB ID</t>
  </si>
  <si>
    <t>&amp;quot;Shipment Target_LOB ID&amp;quot;</t>
  </si>
  <si>
    <t>-384</t>
  </si>
  <si>
    <t>Shipment Target_Revenue product category</t>
  </si>
  <si>
    <t>&amp;quot;Shipment Target_Revenue product category&amp;quot;</t>
  </si>
  <si>
    <t>-385</t>
  </si>
  <si>
    <t>Shipment Target_Revenue content</t>
  </si>
  <si>
    <t>&amp;quot;Shipment Target_Revenue content&amp;quot;</t>
  </si>
  <si>
    <t>-386</t>
  </si>
  <si>
    <t>IEC_STD_V10 &gt;&gt; Data Standard &gt;&gt; BPM &gt;&gt; Amount of Target shipment</t>
  </si>
  <si>
    <t>&amp;quot;Amount of Target shipment&amp;quot;</t>
  </si>
  <si>
    <t>&amp;quot;BPM setup a target sipment amount by period(year/month) and have monthly update then upload the latest target to dashboard&amp;quot;</t>
  </si>
  <si>
    <t>IEC_STD_V10 &gt;&gt; Common &gt;&gt; AutoMetaDataAmount of Target shipment</t>
  </si>
  <si>
    <t>目標出貨量總額Property</t>
  </si>
  <si>
    <t>&amp;quot;Data by month&amp;quot;</t>
  </si>
  <si>
    <t>Shipment Target_Amount of Target shipment</t>
  </si>
  <si>
    <t>&amp;quot;Shipment Target_Amount of Target shipment&amp;quot;</t>
  </si>
  <si>
    <t>-387</t>
  </si>
  <si>
    <t>IEC_STD_V10 &gt;&gt; Data Standard &gt;&gt; BPM &gt;&gt; Shipment achievement rate (Target vs Actual)</t>
  </si>
  <si>
    <t>&amp;quot;Shipment achievement rate (Target vs Actual)&amp;quot;</t>
  </si>
  <si>
    <t>&amp;quot;Actual shipment/Target shipment (%)&amp;quot;</t>
  </si>
  <si>
    <t>IEC_STD_V10 &gt;&gt; Common &gt;&gt; AutoMetaDataShipment achievement rate (Target vs Actual)</t>
  </si>
  <si>
    <t>出貨目標達成率Property</t>
  </si>
  <si>
    <t>Shipment Target_Shipment achievement rate (Target vs Actual)</t>
  </si>
  <si>
    <t>&amp;quot;Shipment Target_Shipment achievement rate (Target vs Actual)&amp;quot;</t>
  </si>
  <si>
    <t>-388</t>
  </si>
  <si>
    <t>IEC_STD_V10 &gt;&gt; Data Standard &gt;&gt; BPM &gt;&gt; Annual Plan Revenue</t>
  </si>
  <si>
    <t>&amp;quot;Annual Plan Revenue&amp;quot;</t>
  </si>
  <si>
    <t>IEC_STD_V10 &gt;&gt; Common &gt;&gt; AutoMetaDataAnnual Plan Revenue</t>
  </si>
  <si>
    <t>年度目標的月營業收入Concept</t>
  </si>
  <si>
    <t>-389</t>
  </si>
  <si>
    <t>IEC_STD_V10 &gt;&gt; Data Standard &gt;&gt; BPM &gt;&gt; Annual plan Revenue Month</t>
  </si>
  <si>
    <t>&amp;quot;Annual plan Revenue Month&amp;quot;</t>
  </si>
  <si>
    <t>IEC_STD_V10 &gt;&gt; Common &gt;&gt; AutoMetaDataAnnual plan Revenue Month</t>
  </si>
  <si>
    <t>年度營收目標月份Property</t>
  </si>
  <si>
    <t>&amp;quot;Annual plan Revenue recognition data display in year, quarter and month&amp;quot;</t>
  </si>
  <si>
    <t>Annual Plan Revenue_Annual plan Revenue Month</t>
  </si>
  <si>
    <t>&amp;quot;Annual Plan Revenue_Annual plan Revenue Month&amp;quot;</t>
  </si>
  <si>
    <t>-390</t>
  </si>
  <si>
    <t>Annual Plan Revenue_Currency of revenue</t>
  </si>
  <si>
    <t>&amp;quot;Annual Plan Revenue_Currency of revenue&amp;quot;</t>
  </si>
  <si>
    <t>-391</t>
  </si>
  <si>
    <t>Annual Plan Revenue_BU Code</t>
  </si>
  <si>
    <t>&amp;quot;Annual Plan Revenue_BU Code&amp;quot;</t>
  </si>
  <si>
    <t>-392</t>
  </si>
  <si>
    <t>Annual Plan Revenue_BG Code</t>
  </si>
  <si>
    <t>&amp;quot;Annual Plan Revenue_BG Code&amp;quot;</t>
  </si>
  <si>
    <t>-393</t>
  </si>
  <si>
    <t>Annual Plan Revenue_Site</t>
  </si>
  <si>
    <t>&amp;quot;Annual Plan Revenue_Site&amp;quot;</t>
  </si>
  <si>
    <t>-394</t>
  </si>
  <si>
    <t>Annual Plan Revenue_LOB ID</t>
  </si>
  <si>
    <t>&amp;quot;Annual Plan Revenue_LOB ID&amp;quot;</t>
  </si>
  <si>
    <t>-395</t>
  </si>
  <si>
    <t>Annual Plan Revenue_Revenue product category</t>
  </si>
  <si>
    <t>&amp;quot;Annual Plan Revenue_Revenue product category&amp;quot;</t>
  </si>
  <si>
    <t>-396</t>
  </si>
  <si>
    <t>Annual Plan Revenue_Revenue content</t>
  </si>
  <si>
    <t>&amp;quot;Annual Plan Revenue_Revenue content&amp;quot;</t>
  </si>
  <si>
    <t>-397</t>
  </si>
  <si>
    <t>IEC_STD_V10 &gt;&gt; Data Standard &gt;&gt; BPM &gt;&gt; Amount of Annual Plan Revenue</t>
  </si>
  <si>
    <t>&amp;quot;Amount of Annual Plan Revenue&amp;quot;</t>
  </si>
  <si>
    <t>&amp;quot;BPM setup a Plan revenue amount by period(year/month) and have yearly update then upload to dashboard&amp;quot;</t>
  </si>
  <si>
    <t>IEC_STD_V10 &gt;&gt; Common &gt;&gt; AutoMetaDataAmount of Annual Plan Revenue</t>
  </si>
  <si>
    <t>年度目標的月營業收入總額Property</t>
  </si>
  <si>
    <t>&amp;quot;Period of Annual Plan-Revenue is YYYYMM01. (20220101-20221201)&amp;quot;</t>
  </si>
  <si>
    <t>Annual Plan Revenue_Amount of Annual Plan Revenue</t>
  </si>
  <si>
    <t>&amp;quot;Annual Plan Revenue_Amount of Annual Plan Revenue&amp;quot;</t>
  </si>
  <si>
    <t>-398</t>
  </si>
  <si>
    <t>IEC_STD_V10 &gt;&gt; Data Standard &gt;&gt; BPM &gt;&gt; Revenue Achievement Rate (Annual plan vs Actual)</t>
  </si>
  <si>
    <t>&amp;quot;Revenue Achievement Rate (Annual plan vs Actual)&amp;quot;</t>
  </si>
  <si>
    <t>&amp;quot;Actual-Revenue / Annual Plan-Revenue (%)&amp;quot;</t>
  </si>
  <si>
    <t>IEC_STD_V10 &gt;&gt; Common &gt;&gt; AutoMetaDataRevenue Achievement Rate (Annual plan vs Actual)</t>
  </si>
  <si>
    <t>產品營收計畫達成率Property</t>
  </si>
  <si>
    <t>Annual Plan Revenue_Revenue Achievement Rate (Annual plan vs Actual)</t>
  </si>
  <si>
    <t>&amp;quot;Annual Plan Revenue_Revenue Achievement Rate (Annual plan vs Actual)&amp;quot;</t>
  </si>
  <si>
    <t>-399</t>
  </si>
  <si>
    <t>IEC_STD_V10 &gt;&gt; Data Standard &gt;&gt; BPM &gt;&gt; Annual Plan Shipment</t>
  </si>
  <si>
    <t>&amp;quot;Annual Plan Shipment&amp;quot;</t>
  </si>
  <si>
    <t>IEC_STD_V10 &gt;&gt; Common &gt;&gt; AutoMetaDataAnnual Plan Shipment</t>
  </si>
  <si>
    <t>年度目標的月出貨量Concept</t>
  </si>
  <si>
    <t>-400</t>
  </si>
  <si>
    <t>IEC_STD_V10 &gt;&gt; Data Standard &gt;&gt; BPM &gt;&gt; Annual plan Shipment Month</t>
  </si>
  <si>
    <t>&amp;quot;Annual plan Shipment Month&amp;quot;</t>
  </si>
  <si>
    <t>&amp;quot;Annual plan Shipment display in year and month&amp;quot;</t>
  </si>
  <si>
    <t>IEC_STD_V10 &gt;&gt; Common &gt;&gt; AutoMetaDataAnnual plan Shipment Month</t>
  </si>
  <si>
    <t>年度出貨目標月份Property</t>
  </si>
  <si>
    <t>&amp;quot;Annual plan shipment data display in year, quarter and month&amp;quot;</t>
  </si>
  <si>
    <t>&amp;quot;Annual Plan Shipment_Annual plan Shipment Month&amp;quot;</t>
  </si>
  <si>
    <t>-401</t>
  </si>
  <si>
    <t>Annual Plan Shipment_BU Code</t>
  </si>
  <si>
    <t>&amp;quot;Annual Plan Shipment_BU Code&amp;quot;</t>
  </si>
  <si>
    <t>-402</t>
  </si>
  <si>
    <t>Annual Plan Shipment_BG Code</t>
  </si>
  <si>
    <t>&amp;quot;Annual Plan Shipment_BG Code&amp;quot;</t>
  </si>
  <si>
    <t>-403</t>
  </si>
  <si>
    <t>Annual Plan Shipment_Site</t>
  </si>
  <si>
    <t>&amp;quot;Annual Plan Shipment_Site&amp;quot;</t>
  </si>
  <si>
    <t>-404</t>
  </si>
  <si>
    <t>Annual Plan Shipment_LOB ID</t>
  </si>
  <si>
    <t>&amp;quot;Annual Plan Shipment_LOB ID&amp;quot;</t>
  </si>
  <si>
    <t>-405</t>
  </si>
  <si>
    <t>Annual Plan Shipment_Revenue product category</t>
  </si>
  <si>
    <t>&amp;quot;Annual Plan Shipment_Revenue product category&amp;quot;</t>
  </si>
  <si>
    <t>-406</t>
  </si>
  <si>
    <t>Annual Plan Shipment_Revenue content</t>
  </si>
  <si>
    <t>&amp;quot;Annual Plan Shipment_Revenue content&amp;quot;</t>
  </si>
  <si>
    <t>-407</t>
  </si>
  <si>
    <t>IEC_STD_V10 &gt;&gt; Data Standard &gt;&gt; BPM &gt;&gt; Amount of Annual Plan Shipment</t>
  </si>
  <si>
    <t>&amp;quot;Amount of Annual Plan Shipment&amp;quot;</t>
  </si>
  <si>
    <t>&amp;quot;BPM setup a Plan shipment amount by period(year/month) and have yearly update then upload to dashboard&amp;quot;</t>
  </si>
  <si>
    <t>IEC_STD_V10 &gt;&gt; Common &gt;&gt; AutoMetaDataAmount of Annual Plan Shipment</t>
  </si>
  <si>
    <t>年度目標的月出貨量總額Property</t>
  </si>
  <si>
    <t>&amp;quot;Data upload per year&amp;quot;</t>
  </si>
  <si>
    <t>Annual Plan Shipment_Amount of Annual Plan Shipment</t>
  </si>
  <si>
    <t>&amp;quot;Annual Plan Shipment_Amount of Annual Plan Shipment&amp;quot;</t>
  </si>
  <si>
    <t>-408</t>
  </si>
  <si>
    <t>IEC_STD_V10 &gt;&gt; Data Standard &gt;&gt; BPM &gt;&gt; Shipment achievement rate (Annual plan vs Actual)</t>
  </si>
  <si>
    <t>&amp;quot;Shipment achievement rate (Annual plan vs Actual)&amp;quot;</t>
  </si>
  <si>
    <t>&amp;quot;Actual shipment/Annual plan shipment (%)&amp;quot;</t>
  </si>
  <si>
    <t>IEC_STD_V10 &gt;&gt; Common &gt;&gt; AutoMetaDataShipment achievement rate (Annual plan vs Actual)</t>
  </si>
  <si>
    <t>出貨計畫達成率Property</t>
  </si>
  <si>
    <t>Annual Plan Shipment_Shipment achievement rate (Annual plan vs Actual)</t>
  </si>
  <si>
    <t>&amp;quot;Annual Plan Shipment_Shipment achievement rate (Annual plan vs Actual)&amp;quot;</t>
  </si>
  <si>
    <t>-409</t>
  </si>
  <si>
    <t>IEC_STD_V10 &gt;&gt; Data Standard &gt;&gt; BPM &gt;&gt; Cost per Hour</t>
  </si>
  <si>
    <t>&amp;quot;Cost per Hour&amp;quot;</t>
  </si>
  <si>
    <t>&amp;quot;CPH Trend BySite&amp;quot;</t>
  </si>
  <si>
    <t>&amp;quot;一小時的工廠成本趨勢&amp;quot;</t>
  </si>
  <si>
    <t>IEC_STD_V10 &gt;&gt; Common &gt;&gt; AutoMetaDataCost per Hour</t>
  </si>
  <si>
    <t>一小時的工廠成本趨勢Concept</t>
  </si>
  <si>
    <t>-410</t>
  </si>
  <si>
    <t>IEC_STD_V10 &gt;&gt; Data Standard &gt;&gt; BPM &gt;&gt; PCA CPU</t>
  </si>
  <si>
    <t>&amp;quot;PCA CPU&amp;quot;</t>
  </si>
  <si>
    <t>&amp;quot;前後段&amp;quot;</t>
  </si>
  <si>
    <t>IEC_STD_V10 &gt;&gt; Common &gt;&gt; AutoMetaDataPCA CPU</t>
  </si>
  <si>
    <t>前後段Property</t>
  </si>
  <si>
    <t>&amp;quot;分為 ALL, PCA, CPU&amp;quot;</t>
  </si>
  <si>
    <t>&amp;quot;ALL, PCA, CPU&amp;quot;</t>
  </si>
  <si>
    <t>Cost per Hour_PCA CPU</t>
  </si>
  <si>
    <t>&amp;quot;Cost per Hour_PCA CPU&amp;quot;</t>
  </si>
  <si>
    <t>-411</t>
  </si>
  <si>
    <t>IEC_STD_V10 &gt;&gt; Data Standard &gt;&gt; BPM &gt;&gt; Earn Hour</t>
  </si>
  <si>
    <t>&amp;quot;Earn Hour&amp;quot;</t>
  </si>
  <si>
    <t>&amp;quot;工時&amp;quot;</t>
  </si>
  <si>
    <t>IEC_STD_V10 &gt;&gt; Common &gt;&gt; AutoMetaDataEarn Hour</t>
  </si>
  <si>
    <t>工時Property</t>
  </si>
  <si>
    <t>Cost per Hour_Earn Hour</t>
  </si>
  <si>
    <t>&amp;quot;Cost per Hour_Earn Hour&amp;quot;</t>
  </si>
  <si>
    <t>-412</t>
  </si>
  <si>
    <t>IEC_STD_V10 &gt;&gt; Data Standard &gt;&gt; BPM &gt;&gt; MFG SPDG USD</t>
  </si>
  <si>
    <t>&amp;quot;MFG SPDG USD&amp;quot;</t>
  </si>
  <si>
    <t>&amp;quot;製造管理費用_美金&amp;quot;</t>
  </si>
  <si>
    <t>IEC_STD_V10 &gt;&gt; Common &gt;&gt; AutoMetaDataMFG SPDG USD</t>
  </si>
  <si>
    <t>製造管理費用_美金Property</t>
  </si>
  <si>
    <t>Cost per Hour_MFG SPDG USD</t>
  </si>
  <si>
    <t>&amp;quot;Cost per Hour_MFG SPDG USD&amp;quot;</t>
  </si>
  <si>
    <t>-413</t>
  </si>
  <si>
    <t>IEC_STD_V10 &gt;&gt; Data Standard &gt;&gt; BPM &gt;&gt; CPH Target USD</t>
  </si>
  <si>
    <t>&amp;quot;CPH Target USD&amp;quot;</t>
  </si>
  <si>
    <t>&amp;quot;目標工時_美金&amp;quot;</t>
  </si>
  <si>
    <t>IEC_STD_V10 &gt;&gt; Common &gt;&gt; AutoMetaDataCPH Target USD</t>
  </si>
  <si>
    <t>目標工時_美金Property</t>
  </si>
  <si>
    <t>Cost per Hour_CPH Target USD</t>
  </si>
  <si>
    <t>&amp;quot;Cost per Hour_CPH Target USD&amp;quot;</t>
  </si>
  <si>
    <t>-414</t>
  </si>
  <si>
    <t>IEC_STD_V10 &gt;&gt; Data Standard &gt;&gt; BPM &gt;&gt; Manufacture Value Add GAP</t>
  </si>
  <si>
    <t>&amp;quot;Manufacture Value Add GAP&amp;quot;</t>
  </si>
  <si>
    <t>&amp;quot;MVA GAP&amp;quot;</t>
  </si>
  <si>
    <t>&amp;quot;製造加工費用差額&amp;quot;</t>
  </si>
  <si>
    <t>IEC_STD_V10 &gt;&gt; Common &gt;&gt; AutoMetaDataManufacture Value Add GAP</t>
  </si>
  <si>
    <t>製造加工費用差額Concept</t>
  </si>
  <si>
    <t>-415</t>
  </si>
  <si>
    <t>IEC_STD_V10 &gt;&gt; Data Standard &gt;&gt; BPM &gt;&gt; Year</t>
  </si>
  <si>
    <t>&amp;quot;年度&amp;quot;</t>
  </si>
  <si>
    <t>IEC_STD_V10 &gt;&gt; Common &gt;&gt; AutoMetaDataYear</t>
  </si>
  <si>
    <t>年度Property</t>
  </si>
  <si>
    <t>&amp;quot;Ex:2021&amp;quot;</t>
  </si>
  <si>
    <t>Manufacture Value Add GAP_Year</t>
  </si>
  <si>
    <t>&amp;quot;Manufacture Value Add GAP_Year&amp;quot;</t>
  </si>
  <si>
    <t>-416</t>
  </si>
  <si>
    <t>IEC_STD_V10 &gt;&gt; Data Standard &gt;&gt; BPM &gt;&gt; Quote Amount USD</t>
  </si>
  <si>
    <t>&amp;quot;Quote Amount USD&amp;quot;</t>
  </si>
  <si>
    <t>&amp;quot;報價費用_美金&amp;quot;</t>
  </si>
  <si>
    <t>IEC_STD_V10 &gt;&gt; Common &gt;&gt; AutoMetaDataQuote Amount USD</t>
  </si>
  <si>
    <t>報價費用_美金Property</t>
  </si>
  <si>
    <t>&amp;quot;MVA Quote&amp;quot;</t>
  </si>
  <si>
    <t>Manufacture Value Add GAP_Quote Amount USD</t>
  </si>
  <si>
    <t>&amp;quot;Manufacture Value Add GAP_Quote Amount USD&amp;quot;</t>
  </si>
  <si>
    <t>-417</t>
  </si>
  <si>
    <t>IEC_STD_V10 &gt;&gt; Data Standard &gt;&gt; BPM &gt;&gt; SPDG AVG</t>
  </si>
  <si>
    <t>&amp;quot;SPDG AVG&amp;quot;</t>
  </si>
  <si>
    <t>&amp;quot;製造費用年度平均&amp;quot;</t>
  </si>
  <si>
    <t>IEC_STD_V10 &gt;&gt; Common &gt;&gt; AutoMetaDataSPDG AVG</t>
  </si>
  <si>
    <t>製造費用年度平均Property</t>
  </si>
  <si>
    <t>&amp;quot;NT&amp;quot;</t>
  </si>
  <si>
    <t>Manufacture Value Add GAP_SPDG AVG</t>
  </si>
  <si>
    <t>&amp;quot;Manufacture Value Add GAP_SPDG AVG&amp;quot;</t>
  </si>
  <si>
    <t>-418</t>
  </si>
  <si>
    <t>IEC_STD_V10 &gt;&gt; Data Standard &gt;&gt; BPM &gt;&gt; SPDG YTD</t>
  </si>
  <si>
    <t>&amp;quot;SPDG YTD&amp;quot;</t>
  </si>
  <si>
    <t>&amp;quot;年初至今製造費用總額&amp;quot;</t>
  </si>
  <si>
    <t>IEC_STD_V10 &gt;&gt; Common &gt;&gt; AutoMetaDataSPDG YTD</t>
  </si>
  <si>
    <t>年初至今製造費用總額Property</t>
  </si>
  <si>
    <t>Manufacture Value Add GAP_SPDG YTD</t>
  </si>
  <si>
    <t>&amp;quot;Manufacture Value Add GAP_SPDG YTD&amp;quot;</t>
  </si>
  <si>
    <t>-419</t>
  </si>
  <si>
    <t>IEC_STD_V10 &gt;&gt; Data Standard &gt;&gt; BPM &gt;&gt; Quote AVG</t>
  </si>
  <si>
    <t>&amp;quot;Quote AVG&amp;quot;</t>
  </si>
  <si>
    <t>&amp;quot;年度平均報價&amp;quot;</t>
  </si>
  <si>
    <t>IEC_STD_V10 &gt;&gt; Common &gt;&gt; AutoMetaDataQuote AVG</t>
  </si>
  <si>
    <t>年度平均報價Property</t>
  </si>
  <si>
    <t>Manufacture Value Add GAP_Quote AVG</t>
  </si>
  <si>
    <t>&amp;quot;Manufacture Value Add GAP_Quote AVG&amp;quot;</t>
  </si>
  <si>
    <t>-420</t>
  </si>
  <si>
    <t>IEC_STD_V10 &gt;&gt; Data Standard &gt;&gt; BPM &gt;&gt; Quote YTD</t>
  </si>
  <si>
    <t>&amp;quot;Quote YTD&amp;quot;</t>
  </si>
  <si>
    <t>&amp;quot;年初至今報價總額&amp;quot;</t>
  </si>
  <si>
    <t>IEC_STD_V10 &gt;&gt; Common &gt;&gt; AutoMetaDataQuote YTD</t>
  </si>
  <si>
    <t>年初至今報價總額Property</t>
  </si>
  <si>
    <t>Manufacture Value Add GAP_Quote YTD</t>
  </si>
  <si>
    <t>&amp;quot;Manufacture Value Add GAP_Quote YTD&amp;quot;</t>
  </si>
  <si>
    <t>-421</t>
  </si>
  <si>
    <t>IEC_STD_V10 &gt;&gt; Data Standard &gt;&gt; BPM &gt;&gt; MFG cost per unit</t>
  </si>
  <si>
    <t>&amp;quot;MFG cost per unit&amp;quot;</t>
  </si>
  <si>
    <t>&amp;quot;CPP Trend BySite&amp;quot;</t>
  </si>
  <si>
    <t>&amp;quot;單台/片製造成本&amp;quot;</t>
  </si>
  <si>
    <t>IEC_STD_V10 &gt;&gt; Common &gt;&gt; AutoMetaDataMFG cost per unit</t>
  </si>
  <si>
    <t>單台/片製造成本Concept</t>
  </si>
  <si>
    <t>-422</t>
  </si>
  <si>
    <t>IEC_STD_V10 &gt;&gt; Data Standard &gt;&gt; BPM &gt;&gt; Placement</t>
  </si>
  <si>
    <t>&amp;quot;Placement&amp;quot;</t>
  </si>
  <si>
    <t>&amp;quot;零件數&amp;quot;</t>
  </si>
  <si>
    <t>IEC_STD_V10 &gt;&gt; Common &gt;&gt; AutoMetaDataPlacement</t>
  </si>
  <si>
    <t>零件數Property</t>
  </si>
  <si>
    <t>MFG cost per unit_Placement</t>
  </si>
  <si>
    <t>&amp;quot;MFG cost per unit_Placement&amp;quot;</t>
  </si>
  <si>
    <t>-423</t>
  </si>
  <si>
    <t>IEC_STD_V10 &gt;&gt; Data Standard &gt;&gt; BPM &gt;&gt; MFG Spending Master</t>
  </si>
  <si>
    <t>&amp;quot;MFG Spending Master&amp;quot;</t>
  </si>
  <si>
    <t>&amp;quot;製造費用主檔&amp;quot;</t>
  </si>
  <si>
    <t>IEC_STD_V10 &gt;&gt; Common &gt;&gt; AutoMetaDataMFG Spending Master</t>
  </si>
  <si>
    <t>製造費用主檔Concept</t>
  </si>
  <si>
    <t>-424</t>
  </si>
  <si>
    <t>&amp;quot;廠區&amp;quot;</t>
  </si>
  <si>
    <t>廠區Property</t>
  </si>
  <si>
    <t>&amp;quot;ALL,TAO,IPT,IMX,ICZ&amp;quot;</t>
  </si>
  <si>
    <t>-425</t>
  </si>
  <si>
    <t>IEC_STD_V10 &gt;&gt; Data Standard &gt;&gt; BPM &gt;&gt; Category1</t>
  </si>
  <si>
    <t>&amp;quot;Category1&amp;quot;</t>
  </si>
  <si>
    <t>&amp;quot;第一費用類別&amp;quot;</t>
  </si>
  <si>
    <t>IEC_STD_V10 &gt;&gt; Common &gt;&gt; AutoMetaDataCategory1</t>
  </si>
  <si>
    <t>第一費用類別Property</t>
  </si>
  <si>
    <t>&amp;quot;製造費用, 其他製造費用,管理費用&amp;quot;</t>
  </si>
  <si>
    <t>MFG Spending Master_Category1</t>
  </si>
  <si>
    <t>&amp;quot;MFG Spending Master_Category1&amp;quot;</t>
  </si>
  <si>
    <t>-426</t>
  </si>
  <si>
    <t>IEC_STD_V10 &gt;&gt; Data Standard &gt;&gt; BPM &gt;&gt; Category2</t>
  </si>
  <si>
    <t>&amp;quot;Category2&amp;quot;</t>
  </si>
  <si>
    <t>&amp;quot;第二費用類別&amp;quot;</t>
  </si>
  <si>
    <t>IEC_STD_V10 &gt;&gt; Common &gt;&gt; AutoMetaDataCategory2</t>
  </si>
  <si>
    <t>第二費用類別Property</t>
  </si>
  <si>
    <t>&amp;quot;DL用人費用, IDL用人費用, 一般費用, 固定費用&amp;quot;</t>
  </si>
  <si>
    <t>MFG Spending Master_Category2</t>
  </si>
  <si>
    <t>&amp;quot;MFG Spending Master_Category2&amp;quot;</t>
  </si>
  <si>
    <t>-427</t>
  </si>
  <si>
    <t>IEC_STD_V10 &gt;&gt; Data Standard &gt;&gt; BPM &gt;&gt; SPDG Category</t>
  </si>
  <si>
    <t>&amp;quot;SPDG Category&amp;quot;</t>
  </si>
  <si>
    <t>&amp;quot;費用歸類&amp;quot;</t>
  </si>
  <si>
    <t>IEC_STD_V10 &gt;&gt; Common &gt;&gt; AutoMetaDataSPDG Category</t>
  </si>
  <si>
    <t>費用歸類Property</t>
  </si>
  <si>
    <t>&amp;quot;Actual/FCST/Target&amp;quot;</t>
  </si>
  <si>
    <t>MFG Spending Master_SPDG Category</t>
  </si>
  <si>
    <t>&amp;quot;MFG Spending Master_SPDG Category&amp;quot;</t>
  </si>
  <si>
    <t>-428</t>
  </si>
  <si>
    <t>IEC_STD_V10 &gt;&gt; Data Standard &gt;&gt; BPM &gt;&gt; Year Month</t>
  </si>
  <si>
    <t>&amp;quot;Year Month&amp;quot;</t>
  </si>
  <si>
    <t>&amp;quot;年度月份&amp;quot;</t>
  </si>
  <si>
    <t>IEC_STD_V10 &gt;&gt; Common &gt;&gt; AutoMetaDataYear Month</t>
  </si>
  <si>
    <t>年度月份Property</t>
  </si>
  <si>
    <t>&amp;quot;YearMonth ex:202101&amp;quot;</t>
  </si>
  <si>
    <t>MFG Spending Master_Year Month</t>
  </si>
  <si>
    <t>&amp;quot;MFG Spending Master_Year Month&amp;quot;</t>
  </si>
  <si>
    <t>-429</t>
  </si>
  <si>
    <t>IEC_STD_V10 &gt;&gt; Data Standard &gt;&gt; BPM &gt;&gt; SPDG Amount</t>
  </si>
  <si>
    <t>&amp;quot;SPDG Amount&amp;quot;</t>
  </si>
  <si>
    <t>&amp;quot;製造加工費用&amp;quot;</t>
  </si>
  <si>
    <t>IEC_STD_V10 &gt;&gt; Common &gt;&gt; AutoMetaDataSPDG Amount</t>
  </si>
  <si>
    <t>製造加工費用Property</t>
  </si>
  <si>
    <t>&amp;quot;NT$K&amp;quot;</t>
  </si>
  <si>
    <t>MFG Spending Master_SPDG Amount</t>
  </si>
  <si>
    <t>&amp;quot;MFG Spending Master_SPDG Amount&amp;quot;</t>
  </si>
  <si>
    <t>-430</t>
  </si>
  <si>
    <t>IEC_STD_V10 &gt;&gt; Data Standard &gt;&gt; BPM &gt;&gt; SPDG Amount USD</t>
  </si>
  <si>
    <t>&amp;quot;SPDG Amount USD&amp;quot;</t>
  </si>
  <si>
    <t>&amp;quot;製造加工費用_美金&amp;quot;</t>
  </si>
  <si>
    <t>IEC_STD_V10 &gt;&gt; Common &gt;&gt; AutoMetaDataSPDG Amount USD</t>
  </si>
  <si>
    <t>製造加工費用_美金Property</t>
  </si>
  <si>
    <t>&amp;quot;US$K&amp;quot;</t>
  </si>
  <si>
    <t>MFG Spending Master_SPDG Amount USD</t>
  </si>
  <si>
    <t>&amp;quot;MFG Spending Master_SPDG Amount USD&amp;quot;</t>
  </si>
  <si>
    <t>-431</t>
  </si>
  <si>
    <t>IEC_STD_V10 &gt;&gt; Data Standard &gt;&gt; BPM &gt;&gt; MFG Revenue</t>
  </si>
  <si>
    <t>&amp;quot;MFG Revenue&amp;quot;</t>
  </si>
  <si>
    <t>&amp;quot;MFG Revenue Master&amp;quot;</t>
  </si>
  <si>
    <t>&amp;quot;銷貨收入&amp;quot;</t>
  </si>
  <si>
    <t>IEC_STD_V10 &gt;&gt; Common &gt;&gt; AutoMetaDataMFG Revenue</t>
  </si>
  <si>
    <t>銷貨收入Concept</t>
  </si>
  <si>
    <t>-432</t>
  </si>
  <si>
    <t>IEC_STD_V10 &gt;&gt; Data Standard &gt;&gt; BPM &gt;&gt; IDL Head count</t>
  </si>
  <si>
    <t>&amp;quot;IDL Head count&amp;quot;</t>
  </si>
  <si>
    <t>&amp;quot;IDL HC&amp;quot;</t>
  </si>
  <si>
    <t>&amp;quot;製造間接人工人數&amp;quot;</t>
  </si>
  <si>
    <t>IEC_STD_V10 &gt;&gt; Common &gt;&gt; AutoMetaDataIDL Head count</t>
  </si>
  <si>
    <t>製造間接人工人數Property</t>
  </si>
  <si>
    <t>&amp;quot;IDL&amp;quot;</t>
  </si>
  <si>
    <t>MFG Revenue_IDL Head count</t>
  </si>
  <si>
    <t>&amp;quot;MFG Revenue_IDL Head count&amp;quot;</t>
  </si>
  <si>
    <t>-433</t>
  </si>
  <si>
    <t>IEC_STD_V10 &gt;&gt; Data Standard &gt;&gt; BPM &gt;&gt; DL Head count</t>
  </si>
  <si>
    <t>&amp;quot;DL Head count&amp;quot;</t>
  </si>
  <si>
    <t>&amp;quot;DL HC&amp;quot;</t>
  </si>
  <si>
    <t>&amp;quot;製造直接人工人數&amp;quot;</t>
  </si>
  <si>
    <t>IEC_STD_V10 &gt;&gt; Common &gt;&gt; AutoMetaDataDL Head count</t>
  </si>
  <si>
    <t>製造直接人工人數Property</t>
  </si>
  <si>
    <t>&amp;quot;DL&amp;quot;</t>
  </si>
  <si>
    <t>MFG Revenue_DL Head count</t>
  </si>
  <si>
    <t>&amp;quot;MFG Revenue_DL Head count&amp;quot;</t>
  </si>
  <si>
    <t>-434</t>
  </si>
  <si>
    <t>IEC_STD_V10 &gt;&gt; Data Standard &gt;&gt; BPM &gt;&gt; Site Revenue</t>
  </si>
  <si>
    <t>&amp;quot;Site Revenue&amp;quot;</t>
  </si>
  <si>
    <t>&amp;quot;廠區銷貨收入&amp;quot;</t>
  </si>
  <si>
    <t>IEC_STD_V10 &gt;&gt; Common &gt;&gt; AutoMetaDataSite Revenue</t>
  </si>
  <si>
    <t>廠區銷貨收入Property</t>
  </si>
  <si>
    <t>&amp;quot;單位台幣$K&amp;quot;</t>
  </si>
  <si>
    <t>MFG Revenue_Site Revenue</t>
  </si>
  <si>
    <t>&amp;quot;MFG Revenue_Site Revenue&amp;quot;</t>
  </si>
  <si>
    <t>-435</t>
  </si>
  <si>
    <t>IEC_STD_V10 &gt;&gt; Data Standard &gt;&gt; BPM &gt;&gt; Build Volume-Depreciation</t>
  </si>
  <si>
    <t>&amp;quot;Build Volume-Depreciation&amp;quot;</t>
  </si>
  <si>
    <t>&amp;quot;產出量-已折算&amp;quot;</t>
  </si>
  <si>
    <t>IEC_STD_V10 &gt;&gt; Common &gt;&gt; AutoMetaDataBuild Volume-Depreciation</t>
  </si>
  <si>
    <t>產出量-已折算Property</t>
  </si>
  <si>
    <t>&amp;quot;單位K&amp;quot;</t>
  </si>
  <si>
    <t>MFG Revenue_Build Volume-Depreciation</t>
  </si>
  <si>
    <t>&amp;quot;MFG Revenue_Build Volume-Depreciation&amp;quot;</t>
  </si>
  <si>
    <t>-436</t>
  </si>
  <si>
    <t>IEC_STD_V10 &gt;&gt; Data Standard &gt;&gt; BPM &gt;&gt; Actul Site Revenue</t>
  </si>
  <si>
    <t>&amp;quot;Actul Site Revenue&amp;quot;</t>
  </si>
  <si>
    <t>&amp;quot;廠區實際銷貨收入&amp;quot;</t>
  </si>
  <si>
    <t>IEC_STD_V10 &gt;&gt; Common &gt;&gt; AutoMetaDataActul Site Revenue</t>
  </si>
  <si>
    <t>廠區實際銷貨收入Property</t>
  </si>
  <si>
    <t>MFG Revenue_Actul Site Revenue</t>
  </si>
  <si>
    <t>&amp;quot;MFG Revenue_Actul Site Revenue&amp;quot;</t>
  </si>
  <si>
    <t>-437</t>
  </si>
  <si>
    <t xml:space="preserve">IEC_STD_V10 &gt;&gt; Data Standard &gt;&gt; BPM &gt;&gt; Forcast Site Revenue </t>
  </si>
  <si>
    <t>&amp;quot;Forcast Site Revenue &amp;quot;</t>
  </si>
  <si>
    <t>&amp;quot;廠區預估銷貨收入&amp;quot;</t>
  </si>
  <si>
    <t xml:space="preserve">IEC_STD_V10 &gt;&gt; Common &gt;&gt; AutoMetaDataForcast Site Revenue </t>
  </si>
  <si>
    <t>廠區預估銷貨收入Property</t>
  </si>
  <si>
    <t xml:space="preserve">MFG Revenue_Forcast Site Revenue </t>
  </si>
  <si>
    <t>&amp;quot;MFG Revenue_Forcast Site Revenue &amp;quot;</t>
  </si>
  <si>
    <t>-438</t>
  </si>
  <si>
    <t>IEC_STD_V10 &gt;&gt; Data Standard &gt;&gt; BPM &gt;&gt; MP fixture Amount</t>
  </si>
  <si>
    <t>&amp;quot;MP fixture Amount&amp;quot;</t>
  </si>
  <si>
    <t>&amp;quot;製造治具費用&amp;quot;</t>
  </si>
  <si>
    <t>IEC_STD_V10 &gt;&gt; Common &gt;&gt; AutoMetaDataMP fixture Amount</t>
  </si>
  <si>
    <t>製造治具費用Property</t>
  </si>
  <si>
    <t>MFG Revenue_MP fixture Amount</t>
  </si>
  <si>
    <t>&amp;quot;MFG Revenue_MP fixture Amount&amp;quot;</t>
  </si>
  <si>
    <t>-439</t>
  </si>
  <si>
    <t>IEC_STD_V10 &gt;&gt; Data Standard &gt;&gt; BPM &gt;&gt; MFG Spending Analysis Master</t>
  </si>
  <si>
    <t>&amp;quot;MFG Spending Analysis Master&amp;quot;</t>
  </si>
  <si>
    <t>&amp;quot;製造費用分析&amp;quot;</t>
  </si>
  <si>
    <t>IEC_STD_V10 &gt;&gt; Common &gt;&gt; AutoMetaDataMFG Spending Analysis Master</t>
  </si>
  <si>
    <t>製造費用分析主檔Concept</t>
  </si>
  <si>
    <t>-440</t>
  </si>
  <si>
    <t xml:space="preserve">IEC_STD_V10 &gt;&gt; Data Standard &gt;&gt; BPM &gt;&gt; Actul total Spending  </t>
  </si>
  <si>
    <t>&amp;quot;Actul total Spending  &amp;quot;</t>
  </si>
  <si>
    <t>&amp;quot;ACTUL_TTL_SPENDING&amp;quot;</t>
  </si>
  <si>
    <t>&amp;quot;實際製造管理總費用&amp;quot;</t>
  </si>
  <si>
    <t xml:space="preserve">IEC_STD_V10 &gt;&gt; Common &gt;&gt; AutoMetaDataActul total Spending  </t>
  </si>
  <si>
    <t>實際製造管理總費用Property</t>
  </si>
  <si>
    <t xml:space="preserve">MFG Spending Analysis Master_Actul total Spending  </t>
  </si>
  <si>
    <t>&amp;quot;MFG Spending Analysis Master_Actul total Spending  &amp;quot;</t>
  </si>
  <si>
    <t>-441</t>
  </si>
  <si>
    <t xml:space="preserve">IEC_STD_V10 &gt;&gt; Data Standard &gt;&gt; BPM &gt;&gt; Forcast total Spending  </t>
  </si>
  <si>
    <t>&amp;quot;Forcast total Spending  &amp;quot;</t>
  </si>
  <si>
    <t>&amp;quot;FCST_TTL_SPENDING&amp;quot;</t>
  </si>
  <si>
    <t>&amp;quot;預測製造管理總費用&amp;quot;</t>
  </si>
  <si>
    <t xml:space="preserve">IEC_STD_V10 &gt;&gt; Common &gt;&gt; AutoMetaDataForcast total Spending  </t>
  </si>
  <si>
    <t>預測製造管理總費用Property</t>
  </si>
  <si>
    <t xml:space="preserve">MFG Spending Analysis Master_Forcast total Spending  </t>
  </si>
  <si>
    <t>&amp;quot;MFG Spending Analysis Master_Forcast total Spending  &amp;quot;</t>
  </si>
  <si>
    <t>-442</t>
  </si>
  <si>
    <t xml:space="preserve">IEC_STD_V10 &gt;&gt; Data Standard &gt;&gt; BPM &gt;&gt; Target total Spending  </t>
  </si>
  <si>
    <t>&amp;quot;Target total Spending  &amp;quot;</t>
  </si>
  <si>
    <t>&amp;quot;TARGET_TTL_SPENDING&amp;quot;</t>
  </si>
  <si>
    <t>&amp;quot;目標製造管理總費用&amp;quot;</t>
  </si>
  <si>
    <t xml:space="preserve">IEC_STD_V10 &gt;&gt; Common &gt;&gt; AutoMetaDataTarget total Spending  </t>
  </si>
  <si>
    <t>目標製造管理總費用Property</t>
  </si>
  <si>
    <t xml:space="preserve">MFG Spending Analysis Master_Target total Spending  </t>
  </si>
  <si>
    <t>&amp;quot;MFG Spending Analysis Master_Target total Spending  &amp;quot;</t>
  </si>
  <si>
    <t>-443</t>
  </si>
  <si>
    <t>-444</t>
  </si>
  <si>
    <t>-445</t>
  </si>
  <si>
    <t>-446</t>
  </si>
  <si>
    <t>-447</t>
  </si>
  <si>
    <t>-448</t>
  </si>
  <si>
    <t>-449</t>
  </si>
  <si>
    <t>-450</t>
  </si>
  <si>
    <t>-451</t>
  </si>
  <si>
    <t>-452</t>
  </si>
  <si>
    <t>-453</t>
  </si>
  <si>
    <t>&amp;quot;Revenue Volume Achievement Rate Overview&amp;quot;</t>
  </si>
  <si>
    <t>IEC_STD_V10 &gt;&gt; Common &gt;&gt; AutoMetaDataRevenue Volume Achievement Rate Overview</t>
  </si>
  <si>
    <t>產品營收與銷量達成率-總覽Concept</t>
  </si>
  <si>
    <t>-454</t>
  </si>
  <si>
    <t>Revenue Volume Achievement Rate Overview_BU Code</t>
  </si>
  <si>
    <t>&amp;quot;Revenue Volume Achievement Rate Overview_BU Code&amp;quot;</t>
  </si>
  <si>
    <t>-455</t>
  </si>
  <si>
    <t>Revenue Volume Achievement Rate Overview_BG Code</t>
  </si>
  <si>
    <t>&amp;quot;Revenue Volume Achievement Rate Overview_BG Code&amp;quot;</t>
  </si>
  <si>
    <t>-456</t>
  </si>
  <si>
    <t>&amp;quot;Revenue date&amp;quot;</t>
  </si>
  <si>
    <t>&amp;quot;Revenue recognition date&amp;quot;</t>
  </si>
  <si>
    <t>IEC_STD_V10 &gt;&gt; Common &gt;&gt; AutoMetaDataRevenue date</t>
  </si>
  <si>
    <t>營收認列日期Dimension</t>
  </si>
  <si>
    <t>&amp;quot;Target revenue_Target Revenue Month;Annual Plan Revenue_Annual plan Revenue Month&amp;quot;</t>
  </si>
  <si>
    <t>&amp;quot;Revenue recognition date display in year and month&amp;quot;</t>
  </si>
  <si>
    <t>Revenue Volume Achievement Rate Overview_Revenue date</t>
  </si>
  <si>
    <t>&amp;quot;Revenue Volume Achievement Rate Overview_Revenue date&amp;quot;</t>
  </si>
  <si>
    <t>-457</t>
  </si>
  <si>
    <t>產品營收幣別Dimension</t>
  </si>
  <si>
    <t>Revenue Volume Achievement Rate Overview_Currency of revenue</t>
  </si>
  <si>
    <t>&amp;quot;Revenue Volume Achievement Rate Overview_Currency of revenue&amp;quot;</t>
  </si>
  <si>
    <t>-458</t>
  </si>
  <si>
    <t>&amp;quot;Product sales, RMA, Warranty, NRE, …&amp;quot;</t>
  </si>
  <si>
    <t>營收類別Dimension</t>
  </si>
  <si>
    <t>&amp;quot;Product sales/B&amp;amp;S revenue/RMA/Warranty
/NRE/Other income&amp;quot;</t>
  </si>
  <si>
    <t>Revenue Volume Achievement Rate Overview_Revenue content</t>
  </si>
  <si>
    <t>&amp;quot;Revenue Volume Achievement Rate Overview_Revenue content&amp;quot;</t>
  </si>
  <si>
    <t>-459</t>
  </si>
  <si>
    <t>實際產品營收總額Measure</t>
  </si>
  <si>
    <t>&amp;quot;Amount of Revenue content&amp;quot;</t>
  </si>
  <si>
    <t>Revenue Volume Achievement Rate Overview_Amount of Actual revenue</t>
  </si>
  <si>
    <t>&amp;quot;Revenue Volume Achievement Rate Overview_Amount of Actual revenue&amp;quot;</t>
  </si>
  <si>
    <t>-460</t>
  </si>
  <si>
    <t>目標銷貨收入總額Measure</t>
  </si>
  <si>
    <t>Revenue Volume Achievement Rate Overview_Amount of Target revenue</t>
  </si>
  <si>
    <t>&amp;quot;Revenue Volume Achievement Rate Overview_Amount of Target revenue&amp;quot;</t>
  </si>
  <si>
    <t>-461</t>
  </si>
  <si>
    <t>產品營收達成率Measure</t>
  </si>
  <si>
    <t>Revenue Volume Achievement Rate Overview_Revenue achievement rate</t>
  </si>
  <si>
    <t>&amp;quot;Revenue Volume Achievement Rate Overview_Revenue achievement rate&amp;quot;</t>
  </si>
  <si>
    <t>-462</t>
  </si>
  <si>
    <t>&amp;quot;Revenue Volume Achievement Rate by BU&amp;quot;</t>
  </si>
  <si>
    <t>IEC_STD_V10 &gt;&gt; Common &gt;&gt; AutoMetaDataRevenue Volume Achievement Rate by BU</t>
  </si>
  <si>
    <t>產品營收與銷量達成率-BU表現Concept</t>
  </si>
  <si>
    <t>-463</t>
  </si>
  <si>
    <t>Revenue Volume Achievement Rate by BU_BU Code</t>
  </si>
  <si>
    <t>&amp;quot;Revenue Volume Achievement Rate by BU_BU Code&amp;quot;</t>
  </si>
  <si>
    <t>-464</t>
  </si>
  <si>
    <t>Revenue Volume Achievement Rate by BU_BG Code</t>
  </si>
  <si>
    <t>&amp;quot;Revenue Volume Achievement Rate by BU_BG Code&amp;quot;</t>
  </si>
  <si>
    <t>-465</t>
  </si>
  <si>
    <t>Revenue Volume Achievement Rate by BU_Revenue date</t>
  </si>
  <si>
    <t>&amp;quot;Revenue Volume Achievement Rate by BU_Revenue date&amp;quot;</t>
  </si>
  <si>
    <t>-466</t>
  </si>
  <si>
    <t>Revenue Volume Achievement Rate by BU_Currency of revenue</t>
  </si>
  <si>
    <t>&amp;quot;Revenue Volume Achievement Rate by BU_Currency of revenue&amp;quot;</t>
  </si>
  <si>
    <t>-467</t>
  </si>
  <si>
    <t>LOB IDDimension</t>
  </si>
  <si>
    <t>Revenue Volume Achievement Rate by BU_LOB ID</t>
  </si>
  <si>
    <t>&amp;quot;Revenue Volume Achievement Rate by BU_LOB ID&amp;quot;</t>
  </si>
  <si>
    <t>-468</t>
  </si>
  <si>
    <t>Revenue Volume Achievement Rate by BU_Revenue content</t>
  </si>
  <si>
    <t>&amp;quot;Revenue Volume Achievement Rate by BU_Revenue content&amp;quot;</t>
  </si>
  <si>
    <t>-469</t>
  </si>
  <si>
    <t>Revenue Volume Achievement Rate by BU_Amount of Actual revenue</t>
  </si>
  <si>
    <t>&amp;quot;Revenue Volume Achievement Rate by BU_Amount of Actual revenue&amp;quot;</t>
  </si>
  <si>
    <t>-470</t>
  </si>
  <si>
    <t>Revenue Volume Achievement Rate by BU_Amount of Target revenue</t>
  </si>
  <si>
    <t>&amp;quot;Revenue Volume Achievement Rate by BU_Amount of Target revenue&amp;quot;</t>
  </si>
  <si>
    <t>-471</t>
  </si>
  <si>
    <t>Revenue Volume Achievement Rate by BU_Revenue achievement rate</t>
  </si>
  <si>
    <t>&amp;quot;Revenue Volume Achievement Rate by BU_Revenue achievement rate&amp;quot;</t>
  </si>
  <si>
    <t>-472</t>
  </si>
  <si>
    <t>營收產品類別Dimension</t>
  </si>
  <si>
    <t>Revenue Volume Achievement Rate by BU_Revenue product category</t>
  </si>
  <si>
    <t>&amp;quot;Revenue Volume Achievement Rate by BU_Revenue product category&amp;quot;</t>
  </si>
  <si>
    <t>-473</t>
  </si>
  <si>
    <t>實際出貨量Measure</t>
  </si>
  <si>
    <t>&amp;quot;In qty view, node qty=converted CPU+converted RACK+MLB&amp;quot;</t>
  </si>
  <si>
    <t>Revenue Volume Achievement Rate by BU_Actual shipment</t>
  </si>
  <si>
    <t>&amp;quot;Revenue Volume Achievement Rate by BU_Actual shipment&amp;quot;</t>
  </si>
  <si>
    <t>-474</t>
  </si>
  <si>
    <t>目標出貨量總額Measure</t>
  </si>
  <si>
    <t>Revenue Volume Achievement Rate by BU_Amount of Target shipment</t>
  </si>
  <si>
    <t>&amp;quot;Revenue Volume Achievement Rate by BU_Amount of Target shipment&amp;quot;</t>
  </si>
  <si>
    <t>-475</t>
  </si>
  <si>
    <t>出貨達成率Measure</t>
  </si>
  <si>
    <t>Revenue Volume Achievement Rate by BU_Shipment achievement rate</t>
  </si>
  <si>
    <t>&amp;quot;Revenue Volume Achievement Rate by BU_Shipment achievement rate&amp;quot;</t>
  </si>
  <si>
    <t>-476</t>
  </si>
  <si>
    <t>&amp;quot;Revenue Volume Achievement Rate by Site&amp;quot;</t>
  </si>
  <si>
    <t>IEC_STD_V10 &gt;&gt; Common &gt;&gt; AutoMetaDataRevenue Volume Achievement Rate by Site</t>
  </si>
  <si>
    <t>產品營收與銷量達成率-廠區表現Concept</t>
  </si>
  <si>
    <t>-477</t>
  </si>
  <si>
    <t>Revenue Volume Achievement Rate by Site_BU Code</t>
  </si>
  <si>
    <t>&amp;quot;Revenue Volume Achievement Rate by Site_BU Code&amp;quot;</t>
  </si>
  <si>
    <t>-478</t>
  </si>
  <si>
    <t>Revenue Volume Achievement Rate by Site_BG Code</t>
  </si>
  <si>
    <t>&amp;quot;Revenue Volume Achievement Rate by Site_BG Code&amp;quot;</t>
  </si>
  <si>
    <t>-479</t>
  </si>
  <si>
    <t>&amp;quot;Shipment date&amp;quot;</t>
  </si>
  <si>
    <t>&amp;quot;Date&amp;quot;</t>
  </si>
  <si>
    <t>&amp;quot;Shipment date and display in year and month&amp;quot;</t>
  </si>
  <si>
    <t>IEC_STD_V10 &gt;&gt; Common &gt;&gt; AutoMetaDataShipment date</t>
  </si>
  <si>
    <t>出貨日期Dimension</t>
  </si>
  <si>
    <t>Revenue Volume Achievement Rate by Site_Shipment date</t>
  </si>
  <si>
    <t>&amp;quot;Revenue Volume Achievement Rate by Site_Shipment date&amp;quot;</t>
  </si>
  <si>
    <t>-480</t>
  </si>
  <si>
    <t>Revenue Volume Achievement Rate by Site_Currency of revenue</t>
  </si>
  <si>
    <t>&amp;quot;Revenue Volume Achievement Rate by Site_Currency of revenue&amp;quot;</t>
  </si>
  <si>
    <t>-481</t>
  </si>
  <si>
    <t>Revenue Volume Achievement Rate by Site_LOB ID</t>
  </si>
  <si>
    <t>&amp;quot;Revenue Volume Achievement Rate by Site_LOB ID&amp;quot;</t>
  </si>
  <si>
    <t>-482</t>
  </si>
  <si>
    <t>廠區Dimension</t>
  </si>
  <si>
    <t>Revenue Volume Achievement Rate by Site_Site</t>
  </si>
  <si>
    <t>&amp;quot;Revenue Volume Achievement Rate by Site_Site&amp;quot;</t>
  </si>
  <si>
    <t>-483</t>
  </si>
  <si>
    <t>Revenue Volume Achievement Rate by Site_Revenue product category</t>
  </si>
  <si>
    <t>&amp;quot;Revenue Volume Achievement Rate by Site_Revenue product category&amp;quot;</t>
  </si>
  <si>
    <t>-484</t>
  </si>
  <si>
    <t>Revenue Volume Achievement Rate by Site_Revenue content</t>
  </si>
  <si>
    <t>&amp;quot;Revenue Volume Achievement Rate by Site_Revenue content&amp;quot;</t>
  </si>
  <si>
    <t>-485</t>
  </si>
  <si>
    <t>Revenue Volume Achievement Rate by Site_Amount of Actual revenue</t>
  </si>
  <si>
    <t>&amp;quot;Revenue Volume Achievement Rate by Site_Amount of Actual revenue&amp;quot;</t>
  </si>
  <si>
    <t>-486</t>
  </si>
  <si>
    <t>&amp;quot;Target revenue includes revenue by product category and NRE&amp;quot;</t>
  </si>
  <si>
    <t>&amp;quot;BPM upload target revenue by end of previous month&amp;quot;</t>
  </si>
  <si>
    <t>Revenue Volume Achievement Rate by Site_Amount of Target revenue</t>
  </si>
  <si>
    <t>&amp;quot;Revenue Volume Achievement Rate by Site_Amount of Target revenue&amp;quot;</t>
  </si>
  <si>
    <t>-487</t>
  </si>
  <si>
    <t>Revenue Volume Achievement Rate by Site_Revenue achievement rate</t>
  </si>
  <si>
    <t>&amp;quot;Revenue Volume Achievement Rate by Site_Revenue achievement rate&amp;quot;</t>
  </si>
  <si>
    <t>-488</t>
  </si>
  <si>
    <t>Revenue Volume Achievement Rate by Site_Actual shipment</t>
  </si>
  <si>
    <t>&amp;quot;Revenue Volume Achievement Rate by Site_Actual shipment&amp;quot;</t>
  </si>
  <si>
    <t>-489</t>
  </si>
  <si>
    <t>Revenue Volume Achievement Rate by Site_Amount of Target shipment</t>
  </si>
  <si>
    <t>&amp;quot;Revenue Volume Achievement Rate by Site_Amount of Target shipment&amp;quot;</t>
  </si>
  <si>
    <t>-490</t>
  </si>
  <si>
    <t>Revenue Volume Achievement Rate by Site_Shipment achievement rate</t>
  </si>
  <si>
    <t>&amp;quot;Revenue Volume Achievement Rate by Site_Shipment achievement rate&amp;quot;</t>
  </si>
  <si>
    <t>-491</t>
  </si>
  <si>
    <t>&amp;quot;Revenue Achievement Rate Quarterly trend&amp;quot;</t>
  </si>
  <si>
    <t>&amp;quot;Revenue Achievement Rate-Quarterly trend&amp;quot;</t>
  </si>
  <si>
    <t>IEC_STD_V10 &gt;&gt; Common &gt;&gt; AutoMetaDataRevenue Achievement Rate Quarterly trend</t>
  </si>
  <si>
    <t>產品營收達成率-達標趨勢(季)Concept</t>
  </si>
  <si>
    <t>-492</t>
  </si>
  <si>
    <t>&amp;quot;Product sales/B&amp;amp;S revenue/RMA/Warranty/NRE/Other income&amp;quot;</t>
  </si>
  <si>
    <t>Revenue Achievement Rate Quarterly trend_Revenue content</t>
  </si>
  <si>
    <t>&amp;quot;Revenue Achievement Rate Quarterly trend_Revenue content&amp;quot;</t>
  </si>
  <si>
    <t>-493</t>
  </si>
  <si>
    <t>Revenue Achievement Rate Quarterly trend_BU Code</t>
  </si>
  <si>
    <t>&amp;quot;Revenue Achievement Rate Quarterly trend_BU Code&amp;quot;</t>
  </si>
  <si>
    <t>-494</t>
  </si>
  <si>
    <t>Revenue Achievement Rate Quarterly trend_BG Code</t>
  </si>
  <si>
    <t>&amp;quot;Revenue Achievement Rate Quarterly trend_BG Code&amp;quot;</t>
  </si>
  <si>
    <t>-495</t>
  </si>
  <si>
    <t>&amp;quot;Shipment from site, SO plant&amp;quot;</t>
  </si>
  <si>
    <t>Revenue Achievement Rate Quarterly trend_Site</t>
  </si>
  <si>
    <t>&amp;quot;Revenue Achievement Rate Quarterly trend_Site&amp;quot;</t>
  </si>
  <si>
    <t>-496</t>
  </si>
  <si>
    <t>Revenue Achievement Rate Quarterly trend_Revenue date</t>
  </si>
  <si>
    <t>&amp;quot;Revenue Achievement Rate Quarterly trend_Revenue date&amp;quot;</t>
  </si>
  <si>
    <t>-497</t>
  </si>
  <si>
    <t>Revenue Achievement Rate Quarterly trend_Currency of revenue</t>
  </si>
  <si>
    <t>&amp;quot;Revenue Achievement Rate Quarterly trend_Currency of revenue&amp;quot;</t>
  </si>
  <si>
    <t>-498</t>
  </si>
  <si>
    <t>Revenue Achievement Rate Quarterly trend_LOB ID</t>
  </si>
  <si>
    <t>&amp;quot;Revenue Achievement Rate Quarterly trend_LOB ID&amp;quot;</t>
  </si>
  <si>
    <t>-499</t>
  </si>
  <si>
    <t>Revenue Achievement Rate Quarterly trend_Revenue product category</t>
  </si>
  <si>
    <t>&amp;quot;Revenue Achievement Rate Quarterly trend_Revenue product category&amp;quot;</t>
  </si>
  <si>
    <t>-500</t>
  </si>
  <si>
    <t>Revenue Achievement Rate Quarterly trend_Amount of Actual revenue</t>
  </si>
  <si>
    <t>&amp;quot;Revenue Achievement Rate Quarterly trend_Amount of Actual revenue&amp;quot;</t>
  </si>
  <si>
    <t>-501</t>
  </si>
  <si>
    <t>Revenue Achievement Rate Quarterly trend_Amount of Target revenue</t>
  </si>
  <si>
    <t>&amp;quot;Revenue Achievement Rate Quarterly trend_Amount of Target revenue&amp;quot;</t>
  </si>
  <si>
    <t>-502</t>
  </si>
  <si>
    <t>年度目標的月營業收入總額Measure</t>
  </si>
  <si>
    <t>Revenue Achievement Rate Quarterly trend_Amount of Annual Plan Revenue</t>
  </si>
  <si>
    <t>&amp;quot;Revenue Achievement Rate Quarterly trend_Amount of Annual Plan Revenue&amp;quot;</t>
  </si>
  <si>
    <t>-503</t>
  </si>
  <si>
    <t>產品營收目標達成率Measure</t>
  </si>
  <si>
    <t>Revenue Achievement Rate Quarterly trend_Revenue Achievement Rate (Target vs Actual)</t>
  </si>
  <si>
    <t>&amp;quot;Revenue Achievement Rate Quarterly trend_Revenue Achievement Rate (Target vs Actual)&amp;quot;</t>
  </si>
  <si>
    <t>-504</t>
  </si>
  <si>
    <t>產品營收計畫達成率Measure</t>
  </si>
  <si>
    <t>Revenue Achievement Rate Quarterly trend_Revenue Achievement Rate (Annual plan vs Actual)</t>
  </si>
  <si>
    <t>&amp;quot;Revenue Achievement Rate Quarterly trend_Revenue Achievement Rate (Annual plan vs Actual)&amp;quot;</t>
  </si>
  <si>
    <t>-505</t>
  </si>
  <si>
    <t>營收年度變化Measure</t>
  </si>
  <si>
    <t>0116</t>
  </si>
  <si>
    <t>Revenue Achievement Rate Quarterly trend_Revenue YoY</t>
  </si>
  <si>
    <t>&amp;quot;Revenue Achievement Rate Quarterly trend_Revenue YoY&amp;quot;</t>
  </si>
  <si>
    <t>-506</t>
  </si>
  <si>
    <t>營收年度累計Measure</t>
  </si>
  <si>
    <t>0117</t>
  </si>
  <si>
    <t>Revenue Achievement Rate Quarterly trend_Revenue YTD</t>
  </si>
  <si>
    <t>&amp;quot;Revenue Achievement Rate Quarterly trend_Revenue YTD&amp;quot;</t>
  </si>
  <si>
    <t>-507</t>
  </si>
  <si>
    <t>&amp;quot;Revenue Achievement Rate Monthly trend&amp;quot;</t>
  </si>
  <si>
    <t>IEC_STD_V10 &gt;&gt; Common &gt;&gt; AutoMetaDataRevenue Achievement Rate Monthly trend</t>
  </si>
  <si>
    <t>產品營收達成率-達標趨勢(月)Concept</t>
  </si>
  <si>
    <t>0118</t>
  </si>
  <si>
    <t>-508</t>
  </si>
  <si>
    <t>0119</t>
  </si>
  <si>
    <t>Revenue Achievement Rate Monthly trend_Revenue content</t>
  </si>
  <si>
    <t>&amp;quot;Revenue Achievement Rate Monthly trend_Revenue content&amp;quot;</t>
  </si>
  <si>
    <t>-509</t>
  </si>
  <si>
    <t>0120</t>
  </si>
  <si>
    <t>Revenue Achievement Rate Monthly trend_BU Code</t>
  </si>
  <si>
    <t>&amp;quot;Revenue Achievement Rate Monthly trend_BU Code&amp;quot;</t>
  </si>
  <si>
    <t>-510</t>
  </si>
  <si>
    <t>0121</t>
  </si>
  <si>
    <t>Revenue Achievement Rate Monthly trend_BG Code</t>
  </si>
  <si>
    <t>&amp;quot;Revenue Achievement Rate Monthly trend_BG Code&amp;quot;</t>
  </si>
  <si>
    <t>-511</t>
  </si>
  <si>
    <t>0122</t>
  </si>
  <si>
    <t>Revenue Achievement Rate Monthly trend_Site</t>
  </si>
  <si>
    <t>&amp;quot;Revenue Achievement Rate Monthly trend_Site&amp;quot;</t>
  </si>
  <si>
    <t>-512</t>
  </si>
  <si>
    <t>0123</t>
  </si>
  <si>
    <t>&amp;quot;Revenue recognition date in year and month&amp;quot;</t>
  </si>
  <si>
    <t>Revenue Achievement Rate Monthly trend_Revenue date</t>
  </si>
  <si>
    <t>&amp;quot;Revenue Achievement Rate Monthly trend_Revenue date&amp;quot;</t>
  </si>
  <si>
    <t>-513</t>
  </si>
  <si>
    <t>0124</t>
  </si>
  <si>
    <t>Revenue Achievement Rate Monthly trend_Currency of revenue</t>
  </si>
  <si>
    <t>&amp;quot;Revenue Achievement Rate Monthly trend_Currency of revenue&amp;quot;</t>
  </si>
  <si>
    <t>-514</t>
  </si>
  <si>
    <t>0125</t>
  </si>
  <si>
    <t>Revenue Achievement Rate Monthly trend_LOB ID</t>
  </si>
  <si>
    <t>&amp;quot;Revenue Achievement Rate Monthly trend_LOB ID&amp;quot;</t>
  </si>
  <si>
    <t>-515</t>
  </si>
  <si>
    <t>0126</t>
  </si>
  <si>
    <t>Revenue Achievement Rate Monthly trend_Revenue product category</t>
  </si>
  <si>
    <t>&amp;quot;Revenue Achievement Rate Monthly trend_Revenue product category&amp;quot;</t>
  </si>
  <si>
    <t>-516</t>
  </si>
  <si>
    <t>0127</t>
  </si>
  <si>
    <t>Revenue Achievement Rate Monthly trend_Amount of Actual revenue</t>
  </si>
  <si>
    <t>&amp;quot;Revenue Achievement Rate Monthly trend_Amount of Actual revenue&amp;quot;</t>
  </si>
  <si>
    <t>-517</t>
  </si>
  <si>
    <t>0128</t>
  </si>
  <si>
    <t>Revenue Achievement Rate Monthly trend_Amount of Target revenue</t>
  </si>
  <si>
    <t>&amp;quot;Revenue Achievement Rate Monthly trend_Amount of Target revenue&amp;quot;</t>
  </si>
  <si>
    <t>-518</t>
  </si>
  <si>
    <t>0129</t>
  </si>
  <si>
    <t>Revenue Achievement Rate Monthly trend_Amount of Annual Plan Revenue</t>
  </si>
  <si>
    <t>&amp;quot;Revenue Achievement Rate Monthly trend_Amount of Annual Plan Revenue&amp;quot;</t>
  </si>
  <si>
    <t>-519</t>
  </si>
  <si>
    <t>0130</t>
  </si>
  <si>
    <t>Revenue Achievement Rate Monthly trend_Revenue Achievement Rate (Target vs Actual)</t>
  </si>
  <si>
    <t>&amp;quot;Revenue Achievement Rate Monthly trend_Revenue Achievement Rate (Target vs Actual)&amp;quot;</t>
  </si>
  <si>
    <t>-520</t>
  </si>
  <si>
    <t>0131</t>
  </si>
  <si>
    <t>Revenue Achievement Rate Monthly trend_Revenue Achievement Rate (Annual plan vs Actual)</t>
  </si>
  <si>
    <t>&amp;quot;Revenue Achievement Rate Monthly trend_Revenue Achievement Rate (Annual plan vs Actual)&amp;quot;</t>
  </si>
  <si>
    <t>-521</t>
  </si>
  <si>
    <t>0132</t>
  </si>
  <si>
    <t>Revenue Achievement Rate Monthly trend_Revenue YoY</t>
  </si>
  <si>
    <t>&amp;quot;Revenue Achievement Rate Monthly trend_Revenue YoY&amp;quot;</t>
  </si>
  <si>
    <t>-522</t>
  </si>
  <si>
    <t>&amp;quot;Volume Achievement Rate Quarterly trend Shipment Node&amp;quot;</t>
  </si>
  <si>
    <t>&amp;quot;Volume Achievement Rate-Quarterly trend  Shipment Node&amp;quot;</t>
  </si>
  <si>
    <t>IEC_STD_V10 &gt;&gt; Common &gt;&gt; AutoMetaDataVolume Achievement Rate Quarterly trend Shipment Node</t>
  </si>
  <si>
    <t>產品出貨達成率Node-達標趨勢(季)Concept</t>
  </si>
  <si>
    <t>0133</t>
  </si>
  <si>
    <t>-523</t>
  </si>
  <si>
    <t>0134</t>
  </si>
  <si>
    <t>Volume Achievement Rate Quarterly trend Shipment Node_Revenue content</t>
  </si>
  <si>
    <t>&amp;quot;Volume Achievement Rate Quarterly trend Shipment Node_Revenue content&amp;quot;</t>
  </si>
  <si>
    <t>-524</t>
  </si>
  <si>
    <t>0135</t>
  </si>
  <si>
    <t>Volume Achievement Rate Quarterly trend Shipment Node_BU Code</t>
  </si>
  <si>
    <t>&amp;quot;Volume Achievement Rate Quarterly trend Shipment Node_BU Code&amp;quot;</t>
  </si>
  <si>
    <t>-525</t>
  </si>
  <si>
    <t>0136</t>
  </si>
  <si>
    <t>Volume Achievement Rate Quarterly trend Shipment Node_BG Code</t>
  </si>
  <si>
    <t>&amp;quot;Volume Achievement Rate Quarterly trend Shipment Node_BG Code&amp;quot;</t>
  </si>
  <si>
    <t>-526</t>
  </si>
  <si>
    <t>0137</t>
  </si>
  <si>
    <t>Volume Achievement Rate Quarterly trend Shipment Node_Site</t>
  </si>
  <si>
    <t>&amp;quot;Volume Achievement Rate Quarterly trend Shipment Node_Site&amp;quot;</t>
  </si>
  <si>
    <t>-527</t>
  </si>
  <si>
    <t>0138</t>
  </si>
  <si>
    <t>Volume Achievement Rate Quarterly trend Shipment Node_Shipment date</t>
  </si>
  <si>
    <t>&amp;quot;Volume Achievement Rate Quarterly trend Shipment Node_Shipment date&amp;quot;</t>
  </si>
  <si>
    <t>-528</t>
  </si>
  <si>
    <t>0139</t>
  </si>
  <si>
    <t>Volume Achievement Rate Quarterly trend Shipment Node_Currency of revenue</t>
  </si>
  <si>
    <t>&amp;quot;Volume Achievement Rate Quarterly trend Shipment Node_Currency of revenue&amp;quot;</t>
  </si>
  <si>
    <t>-529</t>
  </si>
  <si>
    <t>0140</t>
  </si>
  <si>
    <t>Volume Achievement Rate Quarterly trend Shipment Node_LOB ID</t>
  </si>
  <si>
    <t>&amp;quot;Volume Achievement Rate Quarterly trend Shipment Node_LOB ID&amp;quot;</t>
  </si>
  <si>
    <t>-530</t>
  </si>
  <si>
    <t>0141</t>
  </si>
  <si>
    <t>Volume Achievement Rate Quarterly trend Shipment Node_Revenue product category</t>
  </si>
  <si>
    <t>&amp;quot;Volume Achievement Rate Quarterly trend Shipment Node_Revenue product category&amp;quot;</t>
  </si>
  <si>
    <t>-531</t>
  </si>
  <si>
    <t>0142</t>
  </si>
  <si>
    <t>&amp;quot;Data by day&amp;quot;</t>
  </si>
  <si>
    <t>Volume Achievement Rate Quarterly trend Shipment Node_Actual shipment</t>
  </si>
  <si>
    <t>&amp;quot;Volume Achievement Rate Quarterly trend Shipment Node_Actual shipment&amp;quot;</t>
  </si>
  <si>
    <t>-532</t>
  </si>
  <si>
    <t>0143</t>
  </si>
  <si>
    <t>Volume Achievement Rate Quarterly trend Shipment Node_Amount of Target shipment</t>
  </si>
  <si>
    <t>&amp;quot;Volume Achievement Rate Quarterly trend Shipment Node_Amount of Target shipment&amp;quot;</t>
  </si>
  <si>
    <t>-533</t>
  </si>
  <si>
    <t>年度目標的月出貨量總額Measure</t>
  </si>
  <si>
    <t>0144</t>
  </si>
  <si>
    <t>Volume Achievement Rate Quarterly trend Shipment Node_Amount of Annual Plan Shipment</t>
  </si>
  <si>
    <t>&amp;quot;Volume Achievement Rate Quarterly trend Shipment Node_Amount of Annual Plan Shipment&amp;quot;</t>
  </si>
  <si>
    <t>-534</t>
  </si>
  <si>
    <t>出貨目標達成率Measure</t>
  </si>
  <si>
    <t>0145</t>
  </si>
  <si>
    <t>Volume Achievement Rate Quarterly trend Shipment Node_Shipment achievement rate (Target vs Actual)</t>
  </si>
  <si>
    <t>&amp;quot;Volume Achievement Rate Quarterly trend Shipment Node_Shipment achievement rate (Target vs Actual)&amp;quot;</t>
  </si>
  <si>
    <t>-535</t>
  </si>
  <si>
    <t>出貨計畫達成率Measure</t>
  </si>
  <si>
    <t>0146</t>
  </si>
  <si>
    <t>Volume Achievement Rate Quarterly trend Shipment Node_Shipment achievement rate (Annual plan vs Actual)</t>
  </si>
  <si>
    <t>&amp;quot;Volume Achievement Rate Quarterly trend Shipment Node_Shipment achievement rate (Annual plan vs Actual)&amp;quot;</t>
  </si>
  <si>
    <t>-536</t>
  </si>
  <si>
    <t>出貨量年度變化Measure</t>
  </si>
  <si>
    <t>0147</t>
  </si>
  <si>
    <t>Volume Achievement Rate Quarterly trend Shipment Node_Shipment YoY</t>
  </si>
  <si>
    <t>&amp;quot;Volume Achievement Rate Quarterly trend Shipment Node_Shipment YoY&amp;quot;</t>
  </si>
  <si>
    <t>-537</t>
  </si>
  <si>
    <t>出貨量年度累計Measure</t>
  </si>
  <si>
    <t>0148</t>
  </si>
  <si>
    <t>Volume Achievement Rate Quarterly trend Shipment Node_Shipment volume YTD</t>
  </si>
  <si>
    <t>&amp;quot;Volume Achievement Rate Quarterly trend Shipment Node_Shipment volume YTD&amp;quot;</t>
  </si>
  <si>
    <t>-538</t>
  </si>
  <si>
    <t>&amp;quot;Volume Achievement Rate Monthly trend Shipment Node&amp;quot;</t>
  </si>
  <si>
    <t>IEC_STD_V10 &gt;&gt; Common &gt;&gt; AutoMetaDataVolume Achievement Rate Monthly trend Shipment Node</t>
  </si>
  <si>
    <t>產品出貨達成率Node-達標趨勢(月)Concept</t>
  </si>
  <si>
    <t>0149</t>
  </si>
  <si>
    <t>-539</t>
  </si>
  <si>
    <t>0150</t>
  </si>
  <si>
    <t>Volume Achievement Rate Monthly trend Shipment Node_Revenue content</t>
  </si>
  <si>
    <t>&amp;quot;Volume Achievement Rate Monthly trend Shipment Node_Revenue content&amp;quot;</t>
  </si>
  <si>
    <t>-540</t>
  </si>
  <si>
    <t>0151</t>
  </si>
  <si>
    <t>Volume Achievement Rate Monthly trend Shipment Node_BU Code</t>
  </si>
  <si>
    <t>&amp;quot;Volume Achievement Rate Monthly trend Shipment Node_BU Code&amp;quot;</t>
  </si>
  <si>
    <t>-541</t>
  </si>
  <si>
    <t>0152</t>
  </si>
  <si>
    <t>Volume Achievement Rate Monthly trend Shipment Node_BG Code</t>
  </si>
  <si>
    <t>&amp;quot;Volume Achievement Rate Monthly trend Shipment Node_BG Code&amp;quot;</t>
  </si>
  <si>
    <t>-542</t>
  </si>
  <si>
    <t>0153</t>
  </si>
  <si>
    <t>Volume Achievement Rate Monthly trend Shipment Node_Site</t>
  </si>
  <si>
    <t>&amp;quot;Volume Achievement Rate Monthly trend Shipment Node_Site&amp;quot;</t>
  </si>
  <si>
    <t>-543</t>
  </si>
  <si>
    <t>0154</t>
  </si>
  <si>
    <t>Volume Achievement Rate Monthly trend Shipment Node_Shipment date</t>
  </si>
  <si>
    <t>&amp;quot;Volume Achievement Rate Monthly trend Shipment Node_Shipment date&amp;quot;</t>
  </si>
  <si>
    <t>-544</t>
  </si>
  <si>
    <t>0155</t>
  </si>
  <si>
    <t>Volume Achievement Rate Monthly trend Shipment Node_LOB ID</t>
  </si>
  <si>
    <t>&amp;quot;Volume Achievement Rate Monthly trend Shipment Node_LOB ID&amp;quot;</t>
  </si>
  <si>
    <t>-545</t>
  </si>
  <si>
    <t>0156</t>
  </si>
  <si>
    <t>Volume Achievement Rate Monthly trend Shipment Node_Revenue product category</t>
  </si>
  <si>
    <t>&amp;quot;Volume Achievement Rate Monthly trend Shipment Node_Revenue product category&amp;quot;</t>
  </si>
  <si>
    <t>-546</t>
  </si>
  <si>
    <t>0157</t>
  </si>
  <si>
    <t>Volume Achievement Rate Monthly trend Shipment Node_Actual shipment</t>
  </si>
  <si>
    <t>&amp;quot;Volume Achievement Rate Monthly trend Shipment Node_Actual shipment&amp;quot;</t>
  </si>
  <si>
    <t>-547</t>
  </si>
  <si>
    <t>0158</t>
  </si>
  <si>
    <t>Volume Achievement Rate Monthly trend Shipment Node_Amount of Target shipment</t>
  </si>
  <si>
    <t>&amp;quot;Volume Achievement Rate Monthly trend Shipment Node_Amount of Target shipment&amp;quot;</t>
  </si>
  <si>
    <t>-548</t>
  </si>
  <si>
    <t>0159</t>
  </si>
  <si>
    <t>Volume Achievement Rate Monthly trend Shipment Node_Amount of Annual Plan Shipment</t>
  </si>
  <si>
    <t>&amp;quot;Volume Achievement Rate Monthly trend Shipment Node_Amount of Annual Plan Shipment&amp;quot;</t>
  </si>
  <si>
    <t>-549</t>
  </si>
  <si>
    <t>0160</t>
  </si>
  <si>
    <t>Volume Achievement Rate Monthly trend Shipment Node_Shipment achievement rate (Target vs Actual)</t>
  </si>
  <si>
    <t>&amp;quot;Volume Achievement Rate Monthly trend Shipment Node_Shipment achievement rate (Target vs Actual)&amp;quot;</t>
  </si>
  <si>
    <t>-550</t>
  </si>
  <si>
    <t>0161</t>
  </si>
  <si>
    <t>Volume Achievement Rate Monthly trend Shipment Node_Shipment achievement rate (Annual plan vs Actual)</t>
  </si>
  <si>
    <t>&amp;quot;Volume Achievement Rate Monthly trend Shipment Node_Shipment achievement rate (Annual plan vs Actual)&amp;quot;</t>
  </si>
  <si>
    <t>-551</t>
  </si>
  <si>
    <t>0162</t>
  </si>
  <si>
    <t>Volume Achievement Rate Monthly trend Shipment Node_Shipment YoY</t>
  </si>
  <si>
    <t>&amp;quot;Volume Achievement Rate Monthly trend Shipment Node_Shipment YoY&amp;quot;</t>
  </si>
  <si>
    <t>-552</t>
  </si>
  <si>
    <t>&amp;quot;Volume Achievement Rate Quarterly trend Shipment SC&amp;quot;</t>
  </si>
  <si>
    <t>&amp;quot;Volume Achievement Rate-Quarterly trend  Shipment SC&amp;quot;</t>
  </si>
  <si>
    <t>IEC_STD_V10 &gt;&gt; Common &gt;&gt; AutoMetaDataVolume Achievement Rate Quarterly trend Shipment SC</t>
  </si>
  <si>
    <t>產品出貨達成率SC-達標趨勢(季)Concept</t>
  </si>
  <si>
    <t>0163</t>
  </si>
  <si>
    <t>-553</t>
  </si>
  <si>
    <t>0164</t>
  </si>
  <si>
    <t>Volume Achievement Rate Quarterly trend Shipment SC_Revenue content</t>
  </si>
  <si>
    <t>&amp;quot;Volume Achievement Rate Quarterly trend Shipment SC_Revenue content&amp;quot;</t>
  </si>
  <si>
    <t>-554</t>
  </si>
  <si>
    <t>0165</t>
  </si>
  <si>
    <t>Volume Achievement Rate Quarterly trend Shipment SC_BU Code</t>
  </si>
  <si>
    <t>&amp;quot;Volume Achievement Rate Quarterly trend Shipment SC_BU Code&amp;quot;</t>
  </si>
  <si>
    <t>-555</t>
  </si>
  <si>
    <t>0166</t>
  </si>
  <si>
    <t>Volume Achievement Rate Quarterly trend Shipment SC_BG Code</t>
  </si>
  <si>
    <t>&amp;quot;Volume Achievement Rate Quarterly trend Shipment SC_BG Code&amp;quot;</t>
  </si>
  <si>
    <t>-556</t>
  </si>
  <si>
    <t>0167</t>
  </si>
  <si>
    <t>Volume Achievement Rate Quarterly trend Shipment SC_Site</t>
  </si>
  <si>
    <t>&amp;quot;Volume Achievement Rate Quarterly trend Shipment SC_Site&amp;quot;</t>
  </si>
  <si>
    <t>-557</t>
  </si>
  <si>
    <t>0168</t>
  </si>
  <si>
    <t>Volume Achievement Rate Quarterly trend Shipment SC_Shipment date</t>
  </si>
  <si>
    <t>&amp;quot;Volume Achievement Rate Quarterly trend Shipment SC_Shipment date&amp;quot;</t>
  </si>
  <si>
    <t>-558</t>
  </si>
  <si>
    <t>0169</t>
  </si>
  <si>
    <t>Volume Achievement Rate Quarterly trend Shipment SC_Currency of revenue</t>
  </si>
  <si>
    <t>&amp;quot;Volume Achievement Rate Quarterly trend Shipment SC_Currency of revenue&amp;quot;</t>
  </si>
  <si>
    <t>-559</t>
  </si>
  <si>
    <t>0170</t>
  </si>
  <si>
    <t>Volume Achievement Rate Quarterly trend Shipment SC_LOB ID</t>
  </si>
  <si>
    <t>&amp;quot;Volume Achievement Rate Quarterly trend Shipment SC_LOB ID&amp;quot;</t>
  </si>
  <si>
    <t>-560</t>
  </si>
  <si>
    <t>0171</t>
  </si>
  <si>
    <t>Volume Achievement Rate Quarterly trend Shipment SC_Revenue product category</t>
  </si>
  <si>
    <t>&amp;quot;Volume Achievement Rate Quarterly trend Shipment SC_Revenue product category&amp;quot;</t>
  </si>
  <si>
    <t>-561</t>
  </si>
  <si>
    <t>0172</t>
  </si>
  <si>
    <t>Volume Achievement Rate Quarterly trend Shipment SC_Actual shipment</t>
  </si>
  <si>
    <t>&amp;quot;Volume Achievement Rate Quarterly trend Shipment SC_Actual shipment&amp;quot;</t>
  </si>
  <si>
    <t>-562</t>
  </si>
  <si>
    <t>0173</t>
  </si>
  <si>
    <t>Volume Achievement Rate Quarterly trend Shipment SC_Amount of Target shipment</t>
  </si>
  <si>
    <t>&amp;quot;Volume Achievement Rate Quarterly trend Shipment SC_Amount of Target shipment&amp;quot;</t>
  </si>
  <si>
    <t>-563</t>
  </si>
  <si>
    <t>0174</t>
  </si>
  <si>
    <t>Volume Achievement Rate Quarterly trend Shipment SC_Amount of Annual Plan Shipment</t>
  </si>
  <si>
    <t>&amp;quot;Volume Achievement Rate Quarterly trend Shipment SC_Amount of Annual Plan Shipment&amp;quot;</t>
  </si>
  <si>
    <t>-564</t>
  </si>
  <si>
    <t>0175</t>
  </si>
  <si>
    <t>Volume Achievement Rate Quarterly trend Shipment SC_Shipment achievement rate (Target vs Actual)</t>
  </si>
  <si>
    <t>&amp;quot;Volume Achievement Rate Quarterly trend Shipment SC_Shipment achievement rate (Target vs Actual)&amp;quot;</t>
  </si>
  <si>
    <t>-565</t>
  </si>
  <si>
    <t>0176</t>
  </si>
  <si>
    <t>Volume Achievement Rate Quarterly trend Shipment SC_Shipment achievement rate (Annual plan vs Actual)</t>
  </si>
  <si>
    <t>&amp;quot;Volume Achievement Rate Quarterly trend Shipment SC_Shipment achievement rate (Annual plan vs Actual)&amp;quot;</t>
  </si>
  <si>
    <t>-566</t>
  </si>
  <si>
    <t>0177</t>
  </si>
  <si>
    <t>Volume Achievement Rate Quarterly trend Shipment SC_Shipment YoY</t>
  </si>
  <si>
    <t>&amp;quot;Volume Achievement Rate Quarterly trend Shipment SC_Shipment YoY&amp;quot;</t>
  </si>
  <si>
    <t>-567</t>
  </si>
  <si>
    <t>0178</t>
  </si>
  <si>
    <t>Volume Achievement Rate Quarterly trend Shipment SC_Shipment volume YTD</t>
  </si>
  <si>
    <t>&amp;quot;Volume Achievement Rate Quarterly trend Shipment SC_Shipment volume YTD&amp;quot;</t>
  </si>
  <si>
    <t>-568</t>
  </si>
  <si>
    <t>&amp;quot;Volume Achievement Rate Monthly trend Shipment SC&amp;quot;</t>
  </si>
  <si>
    <t>IEC_STD_V10 &gt;&gt; Common &gt;&gt; AutoMetaDataVolume Achievement Rate Monthly trend Shipment SC</t>
  </si>
  <si>
    <t>產品出貨達成率SC-達標趨勢(月)Concept</t>
  </si>
  <si>
    <t>0179</t>
  </si>
  <si>
    <t>-569</t>
  </si>
  <si>
    <t>0180</t>
  </si>
  <si>
    <t>Volume Achievement Rate Monthly trend Shipment SC_Revenue content</t>
  </si>
  <si>
    <t>&amp;quot;Volume Achievement Rate Monthly trend Shipment SC_Revenue content&amp;quot;</t>
  </si>
  <si>
    <t>-570</t>
  </si>
  <si>
    <t>0181</t>
  </si>
  <si>
    <t>Volume Achievement Rate Monthly trend Shipment SC_BU Code</t>
  </si>
  <si>
    <t>&amp;quot;Volume Achievement Rate Monthly trend Shipment SC_BU Code&amp;quot;</t>
  </si>
  <si>
    <t>-571</t>
  </si>
  <si>
    <t>0182</t>
  </si>
  <si>
    <t>Volume Achievement Rate Monthly trend Shipment SC_BG Code</t>
  </si>
  <si>
    <t>&amp;quot;Volume Achievement Rate Monthly trend Shipment SC_BG Code&amp;quot;</t>
  </si>
  <si>
    <t>-572</t>
  </si>
  <si>
    <t>0183</t>
  </si>
  <si>
    <t>Volume Achievement Rate Monthly trend Shipment SC_Site</t>
  </si>
  <si>
    <t>&amp;quot;Volume Achievement Rate Monthly trend Shipment SC_Site&amp;quot;</t>
  </si>
  <si>
    <t>-573</t>
  </si>
  <si>
    <t>0184</t>
  </si>
  <si>
    <t>Volume Achievement Rate Monthly trend Shipment SC_Shipment date</t>
  </si>
  <si>
    <t>&amp;quot;Volume Achievement Rate Monthly trend Shipment SC_Shipment date&amp;quot;</t>
  </si>
  <si>
    <t>-574</t>
  </si>
  <si>
    <t>0185</t>
  </si>
  <si>
    <t>Volume Achievement Rate Monthly trend Shipment SC_LOB ID</t>
  </si>
  <si>
    <t>&amp;quot;Volume Achievement Rate Monthly trend Shipment SC_LOB ID&amp;quot;</t>
  </si>
  <si>
    <t>-575</t>
  </si>
  <si>
    <t>0186</t>
  </si>
  <si>
    <t>Volume Achievement Rate Monthly trend Shipment SC_Revenue product category</t>
  </si>
  <si>
    <t>&amp;quot;Volume Achievement Rate Monthly trend Shipment SC_Revenue product category&amp;quot;</t>
  </si>
  <si>
    <t>-576</t>
  </si>
  <si>
    <t>0187</t>
  </si>
  <si>
    <t>Volume Achievement Rate Monthly trend Shipment SC_Actual shipment</t>
  </si>
  <si>
    <t>&amp;quot;Volume Achievement Rate Monthly trend Shipment SC_Actual shipment&amp;quot;</t>
  </si>
  <si>
    <t>-577</t>
  </si>
  <si>
    <t>0188</t>
  </si>
  <si>
    <t>Volume Achievement Rate Monthly trend Shipment SC_Amount of Target shipment</t>
  </si>
  <si>
    <t>&amp;quot;Volume Achievement Rate Monthly trend Shipment SC_Amount of Target shipment&amp;quot;</t>
  </si>
  <si>
    <t>-578</t>
  </si>
  <si>
    <t>0189</t>
  </si>
  <si>
    <t>Volume Achievement Rate Monthly trend Shipment SC_Amount of Annual Plan Shipment</t>
  </si>
  <si>
    <t>&amp;quot;Volume Achievement Rate Monthly trend Shipment SC_Amount of Annual Plan Shipment&amp;quot;</t>
  </si>
  <si>
    <t>-579</t>
  </si>
  <si>
    <t>0190</t>
  </si>
  <si>
    <t>Volume Achievement Rate Monthly trend Shipment SC_Shipment achievement rate (Target vs Actual)</t>
  </si>
  <si>
    <t>&amp;quot;Volume Achievement Rate Monthly trend Shipment SC_Shipment achievement rate (Target vs Actual)&amp;quot;</t>
  </si>
  <si>
    <t>-580</t>
  </si>
  <si>
    <t>0191</t>
  </si>
  <si>
    <t>Volume Achievement Rate Monthly trend Shipment SC_Shipment achievement rate (Annual plan vs Actual)</t>
  </si>
  <si>
    <t>&amp;quot;Volume Achievement Rate Monthly trend Shipment SC_Shipment achievement rate (Annual plan vs Actual)&amp;quot;</t>
  </si>
  <si>
    <t>-581</t>
  </si>
  <si>
    <t>0192</t>
  </si>
  <si>
    <t>Volume Achievement Rate Monthly trend Shipment SC_Shipment YoY</t>
  </si>
  <si>
    <t>&amp;quot;Volume Achievement Rate Monthly trend Shipment SC_Shipment YoY&amp;quot;</t>
  </si>
  <si>
    <t>-582</t>
  </si>
  <si>
    <t>&amp;quot;Revenue Volume Achievement Rate Revenue gap details by product category&amp;quot;</t>
  </si>
  <si>
    <t>&amp;quot;Revenue achievement by product category&amp;quot;</t>
  </si>
  <si>
    <t>IEC_STD_V10 &gt;&gt; Common &gt;&gt; AutoMetaDataRevenue Volume Achievement Rate Revenue gap details by product category</t>
  </si>
  <si>
    <t>產品營收達成率-產品營收落差情形（產品別）Concept</t>
  </si>
  <si>
    <t>0193</t>
  </si>
  <si>
    <t>-583</t>
  </si>
  <si>
    <t>0194</t>
  </si>
  <si>
    <t>Revenue Volume Achievement Rate Revenue gap details by product category_BU Code</t>
  </si>
  <si>
    <t>&amp;quot;Revenue Volume Achievement Rate Revenue gap details by product category_BU Code&amp;quot;</t>
  </si>
  <si>
    <t>-584</t>
  </si>
  <si>
    <t>0195</t>
  </si>
  <si>
    <t>Revenue Volume Achievement Rate Revenue gap details by product category_BG Code</t>
  </si>
  <si>
    <t>&amp;quot;Revenue Volume Achievement Rate Revenue gap details by product category_BG Code&amp;quot;</t>
  </si>
  <si>
    <t>-585</t>
  </si>
  <si>
    <t>&amp;quot;Year/Quarter/Month&amp;quot;</t>
  </si>
  <si>
    <t>0196</t>
  </si>
  <si>
    <t>&amp;quot;Revenue recognition date in year, quarter and month&amp;quot;</t>
  </si>
  <si>
    <t>Revenue Volume Achievement Rate Revenue gap details by product category_Revenue date</t>
  </si>
  <si>
    <t>&amp;quot;Revenue Volume Achievement Rate Revenue gap details by product category_Revenue date&amp;quot;</t>
  </si>
  <si>
    <t>-586</t>
  </si>
  <si>
    <t>0197</t>
  </si>
  <si>
    <t>Revenue Volume Achievement Rate Revenue gap details by product category_Revenue product category</t>
  </si>
  <si>
    <t>&amp;quot;Revenue Volume Achievement Rate Revenue gap details by product category_Revenue product category&amp;quot;</t>
  </si>
  <si>
    <t>-587</t>
  </si>
  <si>
    <t>0198</t>
  </si>
  <si>
    <t>Revenue Volume Achievement Rate Revenue gap details by product category_Currency of revenue</t>
  </si>
  <si>
    <t>&amp;quot;Revenue Volume Achievement Rate Revenue gap details by product category_Currency of revenue&amp;quot;</t>
  </si>
  <si>
    <t>-588</t>
  </si>
  <si>
    <t>0199</t>
  </si>
  <si>
    <t>Revenue Volume Achievement Rate Revenue gap details by product category_Amount of Target shipment</t>
  </si>
  <si>
    <t>&amp;quot;Revenue Volume Achievement Rate Revenue gap details by product category_Amount of Target shipment&amp;quot;</t>
  </si>
  <si>
    <t>-589</t>
  </si>
  <si>
    <t>0200</t>
  </si>
  <si>
    <t>Revenue Volume Achievement Rate Revenue gap details by product category_Actual shipment</t>
  </si>
  <si>
    <t>&amp;quot;Revenue Volume Achievement Rate Revenue gap details by product category_Actual shipment&amp;quot;</t>
  </si>
  <si>
    <t>-590</t>
  </si>
  <si>
    <t>目標與實際出貨差距Measure</t>
  </si>
  <si>
    <t>0201</t>
  </si>
  <si>
    <t>Revenue Volume Achievement Rate Revenue gap details by product category_Gap of shipment</t>
  </si>
  <si>
    <t>&amp;quot;Revenue Volume Achievement Rate Revenue gap details by product category_Gap of shipment&amp;quot;</t>
  </si>
  <si>
    <t>-591</t>
  </si>
  <si>
    <t>0202</t>
  </si>
  <si>
    <t>Revenue Volume Achievement Rate Revenue gap details by product category_Amount of Actual revenue</t>
  </si>
  <si>
    <t>&amp;quot;Revenue Volume Achievement Rate Revenue gap details by product category_Amount of Actual revenue&amp;quot;</t>
  </si>
  <si>
    <t>-592</t>
  </si>
  <si>
    <t>0203</t>
  </si>
  <si>
    <t>Revenue Volume Achievement Rate Revenue gap details by product category_Amount of Target revenue</t>
  </si>
  <si>
    <t>&amp;quot;Revenue Volume Achievement Rate Revenue gap details by product category_Amount of Target revenue&amp;quot;</t>
  </si>
  <si>
    <t>-593</t>
  </si>
  <si>
    <t>實際平均單價Measure</t>
  </si>
  <si>
    <t>0204</t>
  </si>
  <si>
    <t>&amp;quot;Actual average selling price=
Actual revenue/shipment qty&amp;quot;</t>
  </si>
  <si>
    <t>Revenue Volume Achievement Rate Revenue gap details by product category_Average selling price (Actual)</t>
  </si>
  <si>
    <t>&amp;quot;Revenue Volume Achievement Rate Revenue gap details by product category_Average selling price (Actual)&amp;quot;</t>
  </si>
  <si>
    <t>-594</t>
  </si>
  <si>
    <t>預估平均單價Measure</t>
  </si>
  <si>
    <t>0205</t>
  </si>
  <si>
    <t>&amp;quot;FCST average selling price=
FCST revenue/shipment qty&amp;quot;</t>
  </si>
  <si>
    <t>Revenue Volume Achievement Rate Revenue gap details by product category_Average selling price (FCST)</t>
  </si>
  <si>
    <t>&amp;quot;Revenue Volume Achievement Rate Revenue gap details by product category_Average selling price (FCST)&amp;quot;</t>
  </si>
  <si>
    <t>-595</t>
  </si>
  <si>
    <t>預估與實際平均單價差距Measure</t>
  </si>
  <si>
    <t>0206</t>
  </si>
  <si>
    <t>Revenue Volume Achievement Rate Revenue gap details by product category_Gap of ASP</t>
  </si>
  <si>
    <t>&amp;quot;Revenue Volume Achievement Rate Revenue gap details by product category_Gap of ASP&amp;quot;</t>
  </si>
  <si>
    <t>-596</t>
  </si>
  <si>
    <t>&amp;quot;Revenue Volume Achievement Rate Revenue gap details by site&amp;quot;</t>
  </si>
  <si>
    <t>&amp;quot;Node qty achievement by site&amp;quot;</t>
  </si>
  <si>
    <t>IEC_STD_V10 &gt;&gt; Common &gt;&gt; AutoMetaDataRevenue Volume Achievement Rate Revenue gap details by site</t>
  </si>
  <si>
    <t>產品營收達成率-產品營收落差情形（廠區）Concept</t>
  </si>
  <si>
    <t>0207</t>
  </si>
  <si>
    <t>-597</t>
  </si>
  <si>
    <t>0208</t>
  </si>
  <si>
    <t>Revenue Volume Achievement Rate Revenue gap details by site_BU Code</t>
  </si>
  <si>
    <t>&amp;quot;Revenue Volume Achievement Rate Revenue gap details by site_BU Code&amp;quot;</t>
  </si>
  <si>
    <t>-598</t>
  </si>
  <si>
    <t>0209</t>
  </si>
  <si>
    <t>Revenue Volume Achievement Rate Revenue gap details by site_BG Code</t>
  </si>
  <si>
    <t>&amp;quot;Revenue Volume Achievement Rate Revenue gap details by site_BG Code&amp;quot;</t>
  </si>
  <si>
    <t>-599</t>
  </si>
  <si>
    <t>0210</t>
  </si>
  <si>
    <t>Revenue Volume Achievement Rate Revenue gap details by site_Shipment date</t>
  </si>
  <si>
    <t>&amp;quot;Revenue Volume Achievement Rate Revenue gap details by site_Shipment date&amp;quot;</t>
  </si>
  <si>
    <t>-600</t>
  </si>
  <si>
    <t>0211</t>
  </si>
  <si>
    <t>Revenue Volume Achievement Rate Revenue gap details by site_Revenue product category</t>
  </si>
  <si>
    <t>&amp;quot;Revenue Volume Achievement Rate Revenue gap details by site_Revenue product category&amp;quot;</t>
  </si>
  <si>
    <t>-601</t>
  </si>
  <si>
    <t>0212</t>
  </si>
  <si>
    <t>Revenue Volume Achievement Rate Revenue gap details by site_Site</t>
  </si>
  <si>
    <t>&amp;quot;Revenue Volume Achievement Rate Revenue gap details by site_Site&amp;quot;</t>
  </si>
  <si>
    <t>-602</t>
  </si>
  <si>
    <t>0213</t>
  </si>
  <si>
    <t>Revenue Volume Achievement Rate Revenue gap details by site_Amount of Target shipment</t>
  </si>
  <si>
    <t>&amp;quot;Revenue Volume Achievement Rate Revenue gap details by site_Amount of Target shipment&amp;quot;</t>
  </si>
  <si>
    <t>-603</t>
  </si>
  <si>
    <t>0214</t>
  </si>
  <si>
    <t>Revenue Volume Achievement Rate Revenue gap details by site_Actual shipment</t>
  </si>
  <si>
    <t>&amp;quot;Revenue Volume Achievement Rate Revenue gap details by site_Actual shipment&amp;quot;</t>
  </si>
  <si>
    <t>-604</t>
  </si>
  <si>
    <t>&amp;quot;MFG Spending&amp;quot;</t>
  </si>
  <si>
    <t>IEC_STD_V10 &gt;&gt; Common &gt;&gt; AutoMetaDataMFG Spending</t>
  </si>
  <si>
    <t>製造費用Concept</t>
  </si>
  <si>
    <t>-605</t>
  </si>
  <si>
    <t>MFG Spending_BG Code</t>
  </si>
  <si>
    <t>&amp;quot;MFG Spending_BG Code&amp;quot;</t>
  </si>
  <si>
    <t>-606</t>
  </si>
  <si>
    <t>&amp;quot;廠別&amp;quot;</t>
  </si>
  <si>
    <t>廠別Dimension</t>
  </si>
  <si>
    <t>&amp;quot;Ex:IPT/TAO/IMX/ICZ&amp;quot;</t>
  </si>
  <si>
    <t>MFG Spending_Site</t>
  </si>
  <si>
    <t>&amp;quot;MFG Spending_Site&amp;quot;</t>
  </si>
  <si>
    <t>-607</t>
  </si>
  <si>
    <t>年度月份Dimension</t>
  </si>
  <si>
    <t>&amp;quot;Ex:202101&amp;quot;</t>
  </si>
  <si>
    <t>MFG Spending_Year Month</t>
  </si>
  <si>
    <t>&amp;quot;MFG Spending_Year Month&amp;quot;</t>
  </si>
  <si>
    <t>-608</t>
  </si>
  <si>
    <t>費用歸類Dimension</t>
  </si>
  <si>
    <t>MFG Spending_SPDG Category</t>
  </si>
  <si>
    <t>&amp;quot;MFG Spending_SPDG Category&amp;quot;</t>
  </si>
  <si>
    <t>-609</t>
  </si>
  <si>
    <t>第一費用類別Dimension</t>
  </si>
  <si>
    <t>MFG Spending_Category1</t>
  </si>
  <si>
    <t>&amp;quot;MFG Spending_Category1&amp;quot;</t>
  </si>
  <si>
    <t>-610</t>
  </si>
  <si>
    <t>第二費用類別Dimension</t>
  </si>
  <si>
    <t>MFG Spending_Category2</t>
  </si>
  <si>
    <t>&amp;quot;MFG Spending_Category2&amp;quot;</t>
  </si>
  <si>
    <t>-611</t>
  </si>
  <si>
    <t>製造加工費用Measure</t>
  </si>
  <si>
    <t>MFG Spending_SPDG Amount</t>
  </si>
  <si>
    <t>&amp;quot;MFG Spending_SPDG Amount&amp;quot;</t>
  </si>
  <si>
    <t>-612</t>
  </si>
  <si>
    <t>製造加工費用_美金Measure</t>
  </si>
  <si>
    <t>MFG Spending_SPDG Amount USD</t>
  </si>
  <si>
    <t>&amp;quot;MFG Spending_SPDG Amount USD&amp;quot;</t>
  </si>
  <si>
    <t>-613</t>
  </si>
  <si>
    <t>&amp;quot;MFG Spending Analysis&amp;quot;</t>
  </si>
  <si>
    <t>&amp;quot;製造管理費用分析&amp;quot;</t>
  </si>
  <si>
    <t>IEC_STD_V10 &gt;&gt; Common &gt;&gt; AutoMetaDataMFG Spending Analysis</t>
  </si>
  <si>
    <t>製造管理費用分析Concept</t>
  </si>
  <si>
    <t>-614</t>
  </si>
  <si>
    <t>MFG Spending Analysis_BG Code</t>
  </si>
  <si>
    <t>&amp;quot;MFG Spending Analysis_BG Code&amp;quot;</t>
  </si>
  <si>
    <t>-615</t>
  </si>
  <si>
    <t>&amp;quot;Ex: TAO, IPT
需增加各site加總ALL&amp;quot;</t>
  </si>
  <si>
    <t>MFG Spending Analysis_Site</t>
  </si>
  <si>
    <t>&amp;quot;MFG Spending Analysis_Site&amp;quot;</t>
  </si>
  <si>
    <t>-616</t>
  </si>
  <si>
    <t>MFG Spending Analysis_Year Month</t>
  </si>
  <si>
    <t>&amp;quot;MFG Spending Analysis_Year Month&amp;quot;</t>
  </si>
  <si>
    <t>-617</t>
  </si>
  <si>
    <t>實際製造管理總費用Measure</t>
  </si>
  <si>
    <t xml:space="preserve">MFG Spending Analysis_Actul total Spending  </t>
  </si>
  <si>
    <t>&amp;quot;MFG Spending Analysis_Actul total Spending  &amp;quot;</t>
  </si>
  <si>
    <t>-618</t>
  </si>
  <si>
    <t>預測製造管理總費用Measure</t>
  </si>
  <si>
    <t xml:space="preserve">MFG Spending Analysis_Forcast total Spending  </t>
  </si>
  <si>
    <t>&amp;quot;MFG Spending Analysis_Forcast total Spending  &amp;quot;</t>
  </si>
  <si>
    <t>-619</t>
  </si>
  <si>
    <t>目標製造管理總費用Measure</t>
  </si>
  <si>
    <t xml:space="preserve">MFG Spending Analysis_Target total Spending  </t>
  </si>
  <si>
    <t>&amp;quot;MFG Spending Analysis_Target total Spending  &amp;quot;</t>
  </si>
  <si>
    <t>-620</t>
  </si>
  <si>
    <t>&amp;quot;MFG Spending By Category&amp;quot;</t>
  </si>
  <si>
    <t>&amp;quot;MCU&amp;quot;</t>
  </si>
  <si>
    <t>&amp;quot;依第一費用類別加總製造費用&amp;quot;</t>
  </si>
  <si>
    <t>IEC_STD_V10 &gt;&gt; Common &gt;&gt; AutoMetaDataMFG Spending By Category</t>
  </si>
  <si>
    <t>依第一費用類別加總製造費用Concept</t>
  </si>
  <si>
    <t>&amp;quot;製造成本率=製造費用(含DL用人費用&amp;amp;IDL用人費用&amp;amp;一般費用&amp;amp;固定費用)
/Revenue
&amp;quot;</t>
  </si>
  <si>
    <t>-621</t>
  </si>
  <si>
    <t>MFG Spending By Category_BG Code</t>
  </si>
  <si>
    <t>&amp;quot;MFG Spending By Category_BG Code&amp;quot;</t>
  </si>
  <si>
    <t>-622</t>
  </si>
  <si>
    <t>MFG Spending By Category_Site</t>
  </si>
  <si>
    <t>&amp;quot;MFG Spending By Category_Site&amp;quot;</t>
  </si>
  <si>
    <t>-623</t>
  </si>
  <si>
    <t>MFG Spending By Category_Year Month</t>
  </si>
  <si>
    <t>&amp;quot;MFG Spending By Category_Year Month&amp;quot;</t>
  </si>
  <si>
    <t>-624</t>
  </si>
  <si>
    <t xml:space="preserve">MFG Spending By Category_Actul total Spending  </t>
  </si>
  <si>
    <t>&amp;quot;MFG Spending By Category_Actul total Spending  &amp;quot;</t>
  </si>
  <si>
    <t>-625</t>
  </si>
  <si>
    <t xml:space="preserve">MFG Spending By Category_Forcast total Spending  </t>
  </si>
  <si>
    <t>&amp;quot;MFG Spending By Category_Forcast total Spending  &amp;quot;</t>
  </si>
  <si>
    <t>-626</t>
  </si>
  <si>
    <t>&amp;quot;各廠區銷貨收入&amp;quot;</t>
  </si>
  <si>
    <t>廠區實際銷貨收入Measure</t>
  </si>
  <si>
    <t>MFG Spending By Category_Actul Site Revenue</t>
  </si>
  <si>
    <t>&amp;quot;MFG Spending By Category_Actul Site Revenue&amp;quot;</t>
  </si>
  <si>
    <t>-627</t>
  </si>
  <si>
    <t>廠區預估銷貨收入Measure</t>
  </si>
  <si>
    <t xml:space="preserve">MFG Spending By Category_Forcast Site Revenue </t>
  </si>
  <si>
    <t>&amp;quot;MFG Spending By Category_Forcast Site Revenue &amp;quot;</t>
  </si>
  <si>
    <t>-628</t>
  </si>
  <si>
    <t>&amp;quot;製造費用,管理費用&amp;quot;</t>
  </si>
  <si>
    <t>MFG Spending By Category_Category1</t>
  </si>
  <si>
    <t>&amp;quot;MFG Spending By Category_Category1&amp;quot;</t>
  </si>
  <si>
    <t>-629</t>
  </si>
  <si>
    <t>&amp;quot;CPP Trend&amp;quot;</t>
  </si>
  <si>
    <t>&amp;quot;零件當月的工廠成本率&amp;quot;</t>
  </si>
  <si>
    <t>IEC_STD_V10 &gt;&gt; Common &gt;&gt; AutoMetaDataCPP Trend</t>
  </si>
  <si>
    <t>零件當月的工廠成本率Concept</t>
  </si>
  <si>
    <t>&amp;quot;CPP= MFG SPDG/Placement
&amp;quot;</t>
  </si>
  <si>
    <t>-630</t>
  </si>
  <si>
    <t>CPP Trend_BG Code</t>
  </si>
  <si>
    <t>&amp;quot;CPP Trend_BG Code&amp;quot;</t>
  </si>
  <si>
    <t>-631</t>
  </si>
  <si>
    <t>CPP Trend_Site</t>
  </si>
  <si>
    <t>&amp;quot;CPP Trend_Site&amp;quot;</t>
  </si>
  <si>
    <t>-632</t>
  </si>
  <si>
    <t>CPP Trend_Year Month</t>
  </si>
  <si>
    <t>&amp;quot;CPP Trend_Year Month&amp;quot;</t>
  </si>
  <si>
    <t>-633</t>
  </si>
  <si>
    <t>製造管理費用_美金Measure</t>
  </si>
  <si>
    <t>CPP Trend_MFG SPDG USD</t>
  </si>
  <si>
    <t>&amp;quot;CPP Trend_MFG SPDG USD&amp;quot;</t>
  </si>
  <si>
    <t>-634</t>
  </si>
  <si>
    <t>零件數Measure</t>
  </si>
  <si>
    <t>CPP Trend_Placement</t>
  </si>
  <si>
    <t>&amp;quot;CPP Trend_Placement&amp;quot;</t>
  </si>
  <si>
    <t>-635</t>
  </si>
  <si>
    <t>&amp;quot;CPH Tread&amp;quot;</t>
  </si>
  <si>
    <t>&amp;quot;一小時的工廠成本&amp;quot;</t>
  </si>
  <si>
    <t>IEC_STD_V10 &gt;&gt; Common &gt;&gt; AutoMetaDataCPH Tread</t>
  </si>
  <si>
    <t>一小時的工廠成本Concept</t>
  </si>
  <si>
    <t>&amp;quot;CPH= MFG SPDG/Earn Hour
&amp;quot;</t>
  </si>
  <si>
    <t>-636</t>
  </si>
  <si>
    <t>CPH Tread_BG Code</t>
  </si>
  <si>
    <t>&amp;quot;CPH Tread_BG Code&amp;quot;</t>
  </si>
  <si>
    <t>-637</t>
  </si>
  <si>
    <t>CPH Tread_Site</t>
  </si>
  <si>
    <t>&amp;quot;CPH Tread_Site&amp;quot;</t>
  </si>
  <si>
    <t>-638</t>
  </si>
  <si>
    <t>CPH Tread_Year Month</t>
  </si>
  <si>
    <t>&amp;quot;CPH Tread_Year Month&amp;quot;</t>
  </si>
  <si>
    <t>-639</t>
  </si>
  <si>
    <t>CPH Tread_MFG SPDG USD</t>
  </si>
  <si>
    <t>&amp;quot;CPH Tread_MFG SPDG USD&amp;quot;</t>
  </si>
  <si>
    <t>-640</t>
  </si>
  <si>
    <t>工時Measure</t>
  </si>
  <si>
    <t>CPH Tread_Earn Hour</t>
  </si>
  <si>
    <t>&amp;quot;CPH Tread_Earn Hour&amp;quot;</t>
  </si>
  <si>
    <t>-641</t>
  </si>
  <si>
    <t>目標工時_美金Measure</t>
  </si>
  <si>
    <t>CPH Tread_CPH Target USD</t>
  </si>
  <si>
    <t>&amp;quot;CPH Tread_CPH Target USD&amp;quot;</t>
  </si>
  <si>
    <t>-642</t>
  </si>
  <si>
    <t>&amp;quot;MVA 差距主檔&amp;quot;</t>
  </si>
  <si>
    <t>IEC_STD_V10 &gt;&gt; Common &gt;&gt; AutoMetaDataMVA GAP</t>
  </si>
  <si>
    <t>MVA 差距主檔Concept</t>
  </si>
  <si>
    <t>&amp;quot;MVA GAP= MVA Quote-MVA SPDG&amp;quot;</t>
  </si>
  <si>
    <t>-643</t>
  </si>
  <si>
    <t>MVA GAP_BG Code</t>
  </si>
  <si>
    <t>&amp;quot;MVA GAP_BG Code&amp;quot;</t>
  </si>
  <si>
    <t>-644</t>
  </si>
  <si>
    <t>MVA GAP_Site</t>
  </si>
  <si>
    <t>&amp;quot;MVA GAP_Site&amp;quot;</t>
  </si>
  <si>
    <t>-645</t>
  </si>
  <si>
    <t>MVA GAP_Year Month</t>
  </si>
  <si>
    <t>&amp;quot;MVA GAP_Year Month&amp;quot;</t>
  </si>
  <si>
    <t>-646</t>
  </si>
  <si>
    <t>&amp;quot;USD&amp;quot;</t>
  </si>
  <si>
    <t>製造加工費用_美金Dimension</t>
  </si>
  <si>
    <t>MVA GAP_SPDG Amount USD</t>
  </si>
  <si>
    <t>&amp;quot;MVA GAP_SPDG Amount USD&amp;quot;</t>
  </si>
  <si>
    <t>-647</t>
  </si>
  <si>
    <t>報價費用_美金Measure</t>
  </si>
  <si>
    <t>MVA GAP_Quote Amount USD</t>
  </si>
  <si>
    <t>&amp;quot;MVA GAP_Quote Amount USD&amp;quot;</t>
  </si>
  <si>
    <t>-648</t>
  </si>
  <si>
    <t>&amp;quot;MVA GAP Analysis&amp;quot;</t>
  </si>
  <si>
    <t>&amp;quot;MVA 差距分析表&amp;quot;</t>
  </si>
  <si>
    <t>IEC_STD_V10 &gt;&gt; Common &gt;&gt; AutoMetaDataMVA GAP Analysis</t>
  </si>
  <si>
    <t>MVA 差距分析表Concept</t>
  </si>
  <si>
    <t>-649</t>
  </si>
  <si>
    <t>MVA GAP Analysis_BG Code</t>
  </si>
  <si>
    <t>&amp;quot;MVA GAP Analysis_BG Code&amp;quot;</t>
  </si>
  <si>
    <t>-650</t>
  </si>
  <si>
    <t>MVA GAP Analysis_Site</t>
  </si>
  <si>
    <t>&amp;quot;MVA GAP Analysis_Site&amp;quot;</t>
  </si>
  <si>
    <t>-651</t>
  </si>
  <si>
    <t>年度Dimension</t>
  </si>
  <si>
    <t>MVA GAP Analysis_Year</t>
  </si>
  <si>
    <t>&amp;quot;MVA GAP Analysis_Year&amp;quot;</t>
  </si>
  <si>
    <t>-652</t>
  </si>
  <si>
    <t>製造費用年度平均Measure</t>
  </si>
  <si>
    <t>MVA GAP Analysis_SPDG AVG</t>
  </si>
  <si>
    <t>&amp;quot;MVA GAP Analysis_SPDG AVG&amp;quot;</t>
  </si>
  <si>
    <t>-653</t>
  </si>
  <si>
    <t>年初至今製造費用總額Measure</t>
  </si>
  <si>
    <t>MVA GAP Analysis_SPDG YTD</t>
  </si>
  <si>
    <t>&amp;quot;MVA GAP Analysis_SPDG YTD&amp;quot;</t>
  </si>
  <si>
    <t>-654</t>
  </si>
  <si>
    <t>年度平均報價Measure</t>
  </si>
  <si>
    <t>MVA GAP Analysis_Quote AVG</t>
  </si>
  <si>
    <t>&amp;quot;MVA GAP Analysis_Quote AVG&amp;quot;</t>
  </si>
  <si>
    <t>-655</t>
  </si>
  <si>
    <t>年初至今報價總額Measure</t>
  </si>
  <si>
    <t>MVA GAP Analysis_Quote YTD</t>
  </si>
  <si>
    <t>&amp;quot;MVA GAP Analysis_Quote YTD&amp;quot;</t>
  </si>
  <si>
    <t>-656</t>
  </si>
  <si>
    <t>&amp;quot;廠區銷貨收入主檔&amp;quot;</t>
  </si>
  <si>
    <t>IEC_STD_V10 &gt;&gt; Common &gt;&gt; AutoMetaDataMFG Revenue Master</t>
  </si>
  <si>
    <t>廠區銷貨收入主檔Concept</t>
  </si>
  <si>
    <t>-657</t>
  </si>
  <si>
    <t>MFG Revenue Master_BG Code</t>
  </si>
  <si>
    <t>&amp;quot;MFG Revenue Master_BG Code&amp;quot;</t>
  </si>
  <si>
    <t>-658</t>
  </si>
  <si>
    <t>MFG Revenue Master_Site</t>
  </si>
  <si>
    <t>&amp;quot;MFG Revenue Master_Site&amp;quot;</t>
  </si>
  <si>
    <t>-659</t>
  </si>
  <si>
    <t>MFG Revenue Master_Year Month</t>
  </si>
  <si>
    <t>&amp;quot;MFG Revenue Master_Year Month&amp;quot;</t>
  </si>
  <si>
    <t>-660</t>
  </si>
  <si>
    <t>產出量-已折算Measure</t>
  </si>
  <si>
    <t>MFG Revenue Master_Build Volume-Depreciation</t>
  </si>
  <si>
    <t>&amp;quot;MFG Revenue Master_Build Volume-Depreciation&amp;quot;</t>
  </si>
  <si>
    <t>-661</t>
  </si>
  <si>
    <t>製造間接人工人數Measure</t>
  </si>
  <si>
    <t>MFG Revenue Master_IDL Head count</t>
  </si>
  <si>
    <t>&amp;quot;MFG Revenue Master_IDL Head count&amp;quot;</t>
  </si>
  <si>
    <t>-662</t>
  </si>
  <si>
    <t>製造直接人工人數Measure</t>
  </si>
  <si>
    <t>MFG Revenue Master_DL Head count</t>
  </si>
  <si>
    <t>&amp;quot;MFG Revenue Master_DL Head count&amp;quot;</t>
  </si>
  <si>
    <t>-663</t>
  </si>
  <si>
    <t>廠區銷貨收入Measure</t>
  </si>
  <si>
    <t>MFG Revenue Master_Site Revenue</t>
  </si>
  <si>
    <t>&amp;quot;MFG Revenue Master_Site Revenue&amp;quot;</t>
  </si>
  <si>
    <t>-664</t>
  </si>
  <si>
    <t>IEC_STD_V10 &gt;&gt; Data Standard &gt;&gt; MFG &gt;&gt; CPU Monthly Efficiency Master</t>
  </si>
  <si>
    <t>IEC_STD_V10 &gt;&gt; Data Standard &gt;&gt; MFG</t>
  </si>
  <si>
    <t>&amp;quot;CPU Monthly Efficiency Master&amp;quot;</t>
  </si>
  <si>
    <t>&amp;quot;Capacity Utilization&amp;quot;</t>
  </si>
  <si>
    <t>IEC_STD_V10 &gt;&gt; Common &gt;&gt; AutoMetaDataCPU Monthly Efficiency Master</t>
  </si>
  <si>
    <t>CPU整體產出率主檔Concept</t>
  </si>
  <si>
    <t>MFG:</t>
  </si>
  <si>
    <t>&amp;quot;投入/出貨達標率&amp;quot;</t>
  </si>
  <si>
    <t>-665</t>
  </si>
  <si>
    <t>IEC_STD_V10 &gt;&gt; Data Standard &gt;&gt; MFG &gt;&gt; Production date</t>
  </si>
  <si>
    <t>&amp;quot;Production date&amp;quot;</t>
  </si>
  <si>
    <t>&amp;quot;有排程及生產的日期（西元年月）&amp;quot;</t>
  </si>
  <si>
    <t>IEC_STD_V10 &gt;&gt; Common &gt;&gt; AutoMetaDataProduction date</t>
  </si>
  <si>
    <t>生產日期Relationship</t>
  </si>
  <si>
    <t>&amp;quot;格式 YYYY-MM&amp;quot;</t>
  </si>
  <si>
    <t>CPU Monthly Efficiency Master_Production date</t>
  </si>
  <si>
    <t>&amp;quot;CPU Monthly Efficiency Master_Production date&amp;quot;</t>
  </si>
  <si>
    <t>-666</t>
  </si>
  <si>
    <t>IEC_STD_V10 &gt;&gt; Data Standard &gt;&gt; MFG &gt;&gt; Site</t>
  </si>
  <si>
    <t>&amp;quot;EBG各廠廠別名稱&amp;quot;</t>
  </si>
  <si>
    <t>廠別Relationship</t>
  </si>
  <si>
    <t>&amp;quot;Ex: IPT;TAO&amp;quot;</t>
  </si>
  <si>
    <t>CPU Monthly Efficiency Master_Site</t>
  </si>
  <si>
    <t>&amp;quot;CPU Monthly Efficiency Master_Site&amp;quot;</t>
  </si>
  <si>
    <t>-667</t>
  </si>
  <si>
    <t>IEC_STD_V10 &gt;&gt; Data Standard &gt;&gt; MFG &gt;&gt; CPU Full load hours</t>
  </si>
  <si>
    <t>&amp;quot;CPU Full load hours&amp;quot;</t>
  </si>
  <si>
    <t>&amp;quot;可用總時間&amp;quot;</t>
  </si>
  <si>
    <t>IEC_STD_V10 &gt;&gt; Common &gt;&gt; AutoMetaDataCPU Full load hours</t>
  </si>
  <si>
    <t>CPU 滿載工時(h)Property</t>
  </si>
  <si>
    <t>&amp;quot;總公式：應出勤人數（臨時工+正式工）*10hrs*開線天數
1.（應出勤人數=（成制一部和物料管理三課）臨時工+正式工 的DL+ 產線借入工or－產線借出人力）
2.開線天數=(正常出勤天數+加班天數）
邏輯：
正式成制一部正式工人力： headcount Allocation系統／成制一部／當月DL TOTAＬ人力
正式物料管理三課人力： headcount Allocation系統／物料管理三課人力／當月DL TOTAＬ人力
臨時工人力：需手動KEY IN
開線天數=(正常出勤天數+加班天數）需手動KEY入
借入人力：需手動KEY IN
借出人力：需手動KEY IN&amp;quot;</t>
  </si>
  <si>
    <t>headcount allcation 系統： http://10.99.173.21/headcount/Default.aspx</t>
  </si>
  <si>
    <t>CPU Monthly Efficiency Master_CPU Full load hours</t>
  </si>
  <si>
    <t>&amp;quot;CPU Monthly Efficiency Master_CPU Full load hours&amp;quot;</t>
  </si>
  <si>
    <t>-668</t>
  </si>
  <si>
    <t>HEADCOUNT ALLCATION 系統： HTTP://10.99.173.21/HEADCOUNT/DEFAULT.ASPX</t>
  </si>
  <si>
    <t>^(headcount allcation 系統： http://10.99.173.21/headcount/Default.aspx|HEADCOUNT ALLCATION 系統： HTTP://10.99.173.21/HEADCOUNT/DEFAULT.ASPX)$</t>
  </si>
  <si>
    <t>IEC_STD_V10 &gt;&gt; Data Standard &gt;&gt; MFG &gt;&gt; CPU Input work hours</t>
  </si>
  <si>
    <t>&amp;quot;CPU Input work hours&amp;quot;</t>
  </si>
  <si>
    <t>&amp;quot;實際投入工時&amp;quot;</t>
  </si>
  <si>
    <t>IEC_STD_V10 &gt;&gt; Common &gt;&gt; AutoMetaDataCPU Input work hours</t>
  </si>
  <si>
    <t>CPU 投入工時(h)Property</t>
  </si>
  <si>
    <t>&amp;quot;實際投入工時= （成制一部和物料管理三課）當月臨時工+正式工DL 出勤工時+產線借入工時-產線借出工時
一.正式工出勤工時
１.月頭WORKSHOP　DOWN出上月考勤明細EXCEL表：
２.篩選　直間接（選DL)/課（選CPU一～四課　物料管理三課）
３.正式工直接人力投入工時：出勤時數＋平日加班時數＋雙休日加班時數＋國定假日加班時數
二.臨時工工時：需手動KEY IN
三.借入工時：需手動KEY IN
     借出工時：需手動KEY IN&amp;quot;</t>
  </si>
  <si>
    <t>CPU Monthly Efficiency Master_CPU Input work hours</t>
  </si>
  <si>
    <t>&amp;quot;CPU Monthly Efficiency Master_CPU Input work hours&amp;quot;</t>
  </si>
  <si>
    <t>-669</t>
  </si>
  <si>
    <t>正式工出勤工時來源於WORKSHOP</t>
  </si>
  <si>
    <t>^(正式工出勤工時來源於Workshop|正式工出勤工時來源於WORKSHOP)$</t>
  </si>
  <si>
    <t>IEC_STD_V10 &gt;&gt; Data Standard &gt;&gt; MFG &gt;&gt; CPU Output hours</t>
  </si>
  <si>
    <t>&amp;quot;CPU Output hours&amp;quot;</t>
  </si>
  <si>
    <t>&amp;quot;產出工時&amp;quot;</t>
  </si>
  <si>
    <t>IEC_STD_V10 &gt;&gt; Common &gt;&gt; AutoMetaDataCPU Output hours</t>
  </si>
  <si>
    <t>CPU 產出工時(h)Property</t>
  </si>
  <si>
    <t>&amp;quot;每月自動報表(Efficiency_Summary)
1.表格 IPT-FG 視窗中篩選 L 欄篩選出“S2&amp;apos;
                                               F欄 篩選出“CPU&amp;apos; “OPT&amp;apos; “RACK&amp;apos; (除“FRU”外的其他）
2.表格中IPT-SA視窗中篩選  L 欄篩選出“S2&amp;apos;
3.IPT-FG視窗&amp;amp;IPT-SA視窗 兩個視窗中的F欄資料加總&amp;quot;</t>
  </si>
  <si>
    <t>CPU Monthly Efficiency Master_CPU Output hours</t>
  </si>
  <si>
    <t>&amp;quot;CPU Monthly Efficiency Master_CPU Output hours&amp;quot;</t>
  </si>
  <si>
    <t>-670</t>
  </si>
  <si>
    <t>IEC_STD_V10 &gt;&gt; Data Standard &gt;&gt; MFG &gt;&gt; CPU Output QTY</t>
  </si>
  <si>
    <t>&amp;quot;CPU Output QTY&amp;quot;</t>
  </si>
  <si>
    <t>&amp;quot;產出數量&amp;quot;</t>
  </si>
  <si>
    <t>IEC_STD_V10 &gt;&gt; Common &gt;&gt; AutoMetaDataCPU Output QTY</t>
  </si>
  <si>
    <t>CPU 實際產出(U)Property</t>
  </si>
  <si>
    <t>&amp;quot;Qty數量來源: 3.5.6.3  整體報廢金額分析 (milly 每月會上傳）&amp;quot;</t>
  </si>
  <si>
    <t>CPU Monthly Efficiency Master_CPU Output QTY</t>
  </si>
  <si>
    <t>&amp;quot;CPU Monthly Efficiency Master_CPU Output QTY&amp;quot;</t>
  </si>
  <si>
    <t>-671</t>
  </si>
  <si>
    <t>IEC_STD_V10 &gt;&gt; Data Standard &gt;&gt; MFG &gt;&gt; CPU Equipment Utilization</t>
  </si>
  <si>
    <t>&amp;quot;CPU Equipment Utilization&amp;quot;</t>
  </si>
  <si>
    <t>&amp;quot;Equipment Utilization&amp;quot;</t>
  </si>
  <si>
    <t>&amp;quot;開線率&amp;quot;</t>
  </si>
  <si>
    <t>IEC_STD_V10 &gt;&gt; Common &gt;&gt; AutoMetaDataCPU Equipment Utilization</t>
  </si>
  <si>
    <t>開線率Property</t>
  </si>
  <si>
    <t>&amp;quot;CPU Monthly Efficiency Master_CPU Input work hours;CPU Monthly Efficiency Master_CPU Full load hours&amp;quot;</t>
  </si>
  <si>
    <t>&amp;quot;投入工時/滿載工時&amp;quot;</t>
  </si>
  <si>
    <t>CPU Monthly Efficiency Master_CPU Equipment Utilization</t>
  </si>
  <si>
    <t>&amp;quot;CPU Monthly Efficiency Master_CPU Equipment Utilization&amp;quot;</t>
  </si>
  <si>
    <t>-672</t>
  </si>
  <si>
    <t>IEC_STD_V10 &gt;&gt; Data Standard &gt;&gt; MFG &gt;&gt; CPU Production Efficiency</t>
  </si>
  <si>
    <t>&amp;quot;CPU Production Efficiency&amp;quot;</t>
  </si>
  <si>
    <t>&amp;quot;Production Efficiency&amp;quot;</t>
  </si>
  <si>
    <t>&amp;quot;生產效率&amp;quot;</t>
  </si>
  <si>
    <t>IEC_STD_V10 &gt;&gt; Common &gt;&gt; AutoMetaDataCPU Production Efficiency</t>
  </si>
  <si>
    <t>生產效率Property</t>
  </si>
  <si>
    <t>&amp;quot;CPU Monthly Efficiency Master_CPU Input work hours;CPU Monthly Efficiency Master_CPU Output hours&amp;quot;</t>
  </si>
  <si>
    <t>&amp;quot;產出工時/投入工時&amp;quot;</t>
  </si>
  <si>
    <t>CPU Monthly Efficiency Master_CPU Production Efficiency</t>
  </si>
  <si>
    <t>&amp;quot;CPU Monthly Efficiency Master_CPU Production Efficiency&amp;quot;</t>
  </si>
  <si>
    <t>-673</t>
  </si>
  <si>
    <t>IEC_STD_V10 &gt;&gt; Data Standard &gt;&gt; MFG &gt;&gt; CPU Overall Production efficiency</t>
  </si>
  <si>
    <t>&amp;quot;CPU Overall Production efficiency&amp;quot;</t>
  </si>
  <si>
    <t>&amp;quot;Overall Production efficiency&amp;quot;</t>
  </si>
  <si>
    <t>&amp;quot;整體產出率&amp;quot;</t>
  </si>
  <si>
    <t>IEC_STD_V10 &gt;&gt; Common &gt;&gt; AutoMetaDataCPU Overall Production efficiency</t>
  </si>
  <si>
    <t>整體產出率Property</t>
  </si>
  <si>
    <t>&amp;quot;CPU Monthly Efficiency Master_CPU Equipment Utilization;CPU Monthly Efficiency Master_CPU Production Efficiency&amp;quot;</t>
  </si>
  <si>
    <t>&amp;quot;開線率*生產效率&amp;quot;</t>
  </si>
  <si>
    <t>CPU Monthly Efficiency Master_CPU Overall Production efficiency</t>
  </si>
  <si>
    <t>&amp;quot;CPU Monthly Efficiency Master_CPU Overall Production efficiency&amp;quot;</t>
  </si>
  <si>
    <t>-674</t>
  </si>
  <si>
    <t>IEC_STD_V10 &gt;&gt; Data Standard &gt;&gt; MFG &gt;&gt; CPU Overall Production efficiency Goal</t>
  </si>
  <si>
    <t>&amp;quot;CPU Overall Production efficiency Goal&amp;quot;</t>
  </si>
  <si>
    <t>&amp;quot;Overall Production efficiency Goal&amp;quot;</t>
  </si>
  <si>
    <t>&amp;quot;整體產出率Goal(85%）&amp;quot;</t>
  </si>
  <si>
    <t>IEC_STD_V10 &gt;&gt; Common &gt;&gt; AutoMetaDataCPU Overall Production efficiency Goal</t>
  </si>
  <si>
    <t>整體產出率GoalProperty</t>
  </si>
  <si>
    <t>&amp;quot;Goal(85%）&amp;quot;</t>
  </si>
  <si>
    <t>CPU Monthly Efficiency Master_CPU Overall Production efficiency Goal</t>
  </si>
  <si>
    <t>&amp;quot;CPU Monthly Efficiency Master_CPU Overall Production efficiency Goal&amp;quot;</t>
  </si>
  <si>
    <t>-675</t>
  </si>
  <si>
    <t>IEC_STD_V10 &gt;&gt; Data Standard &gt;&gt; MFG &gt;&gt; OEE Analysis Master</t>
  </si>
  <si>
    <t>&amp;quot;OEE Analysis Master&amp;quot;</t>
  </si>
  <si>
    <t>IEC_STD_V10 &gt;&gt; Common &gt;&gt; AutoMetaDataOEE Analysis Master</t>
  </si>
  <si>
    <t>工廠設備綜合效率分析主檔Concept</t>
  </si>
  <si>
    <t>&amp;quot;工廠設備綜合效率分析主檔&amp;quot;</t>
  </si>
  <si>
    <t>-676</t>
  </si>
  <si>
    <t>若有任何在報表平臺或轉換規則需注意的事項，可以在此備註^()$</t>
  </si>
  <si>
    <t>&amp;quot;有排程及生產的日期（西元年月日）&amp;quot;</t>
  </si>
  <si>
    <t>生產日期Property</t>
  </si>
  <si>
    <t>&amp;quot;格式 YYYY-MM-DD&amp;quot;</t>
  </si>
  <si>
    <t>&amp;quot;OEE Analysis Master_Production date&amp;quot;</t>
  </si>
  <si>
    <t>-677</t>
  </si>
  <si>
    <t>^(DPS)$</t>
  </si>
  <si>
    <t>廠別Property</t>
  </si>
  <si>
    <t>&amp;quot;Ex: TAO, IPT&amp;quot;</t>
  </si>
  <si>
    <t>&amp;quot;OEE Analysis Master_Site&amp;quot;</t>
  </si>
  <si>
    <t>-678</t>
  </si>
  <si>
    <t>IEC_STD_V10 &gt;&gt; Data Standard &gt;&gt; MFG &gt;&gt; Production Line</t>
  </si>
  <si>
    <t>&amp;quot;Production Line&amp;quot;</t>
  </si>
  <si>
    <t>&amp;quot;PdLine&amp;quot;</t>
  </si>
  <si>
    <t>&amp;quot;FIS系統內實際生產線體名稱&amp;quot;</t>
  </si>
  <si>
    <t>IEC_STD_V10 &gt;&gt; Common &gt;&gt; AutoMetaDataProduction Line</t>
  </si>
  <si>
    <t>生產線別Property</t>
  </si>
  <si>
    <t>&amp;quot;Ex:
IPT: S01,S02,S03,S04,S05,S06,S08,S09,S10,S11,S12,S13,S14,S15,S17,S18,S19,S20,S21,S22,S23
TAO:&amp;quot;</t>
  </si>
  <si>
    <t>&amp;quot;OEE Analysis Master_Production Line&amp;quot;</t>
  </si>
  <si>
    <t>-679</t>
  </si>
  <si>
    <t>IEC_STD_V10 &gt;&gt; Data Standard &gt;&gt; MFG &gt;&gt; MLB Build Volume</t>
  </si>
  <si>
    <t>&amp;quot;MLB Build Volume&amp;quot;</t>
  </si>
  <si>
    <t>&amp;quot;FIS throughput提供&amp;quot;</t>
  </si>
  <si>
    <t>IEC_STD_V10 &gt;&gt; Common &gt;&gt; AutoMetaDataMLB Build Volume</t>
  </si>
  <si>
    <t>主機板產出量Property</t>
  </si>
  <si>
    <t>&amp;quot;Σ(板卡A/B面AOI產出，兩者最大的值)&amp;quot;</t>
  </si>
  <si>
    <t>OEE Analysis Master_MLB Build Volume</t>
  </si>
  <si>
    <t>&amp;quot;OEE Analysis Master_MLB Build Volume&amp;quot;</t>
  </si>
  <si>
    <t>-680</t>
  </si>
  <si>
    <t>IEC_STD_V10 &gt;&gt; Data Standard &gt;&gt; MFG &gt;&gt; SC Build Volume</t>
  </si>
  <si>
    <t>&amp;quot;SC Build Volume&amp;quot;</t>
  </si>
  <si>
    <t>IEC_STD_V10 &gt;&gt; Common &gt;&gt; AutoMetaDataSC Build Volume</t>
  </si>
  <si>
    <t>小卡產出量Property</t>
  </si>
  <si>
    <t>OEE Analysis Master_SC Build Volume</t>
  </si>
  <si>
    <t>&amp;quot;OEE Analysis Master_SC Build Volume&amp;quot;</t>
  </si>
  <si>
    <t>-681</t>
  </si>
  <si>
    <t>IEC_STD_V10 &gt;&gt; Data Standard &gt;&gt; MFG &gt;&gt; SMT Full load hours</t>
  </si>
  <si>
    <t>&amp;quot;SMT Full load hours&amp;quot;</t>
  </si>
  <si>
    <t>&amp;quot;設備可用總時間&amp;quot;</t>
  </si>
  <si>
    <t>IEC_STD_V10 &gt;&gt; Common &gt;&gt; AutoMetaDataSMT Full load hours</t>
  </si>
  <si>
    <t>SMT 滿載工時(h)Property</t>
  </si>
  <si>
    <t>&amp;quot;22小時&amp;quot;</t>
  </si>
  <si>
    <t>OEE Analysis Master_SMT Full load hours</t>
  </si>
  <si>
    <t>&amp;quot;OEE Analysis Master_SMT Full load hours&amp;quot;</t>
  </si>
  <si>
    <t>-682</t>
  </si>
  <si>
    <t>IEC_STD_V10 &gt;&gt; Data Standard &gt;&gt; MFG &gt;&gt; SMT Available hours</t>
  </si>
  <si>
    <t>&amp;quot;SMT Available hours&amp;quot;</t>
  </si>
  <si>
    <t>&amp;quot;扣除停線可用工時&amp;quot;</t>
  </si>
  <si>
    <t>IEC_STD_V10 &gt;&gt; Common &gt;&gt; AutoMetaDataSMT Available hours</t>
  </si>
  <si>
    <t>SMT 可用工時(h)Property</t>
  </si>
  <si>
    <t>&amp;quot;OEE Analysis Master_SMT Full load hours;OEE Analysis Master_Planned shutdown（upder control);OEE Analysis Master_Planned shutdown（Epidemic prevention or out of control）;OEE Analysis Master_line shutdown (Raw material shortage issue);OEE Analysis Master_Planned shutdown（upder control)&amp;quot;</t>
  </si>
  <si>
    <t>&amp;quot;滿載工時-無需求未開線(BU)-計畫停線(RBA/國假/盤點)-疫情影響-其它影響-缺料未開線&amp;quot;</t>
  </si>
  <si>
    <t>OEE Analysis Master_SMT Available hours</t>
  </si>
  <si>
    <t>&amp;quot;OEE Analysis Master_SMT Available hours&amp;quot;</t>
  </si>
  <si>
    <t>-683</t>
  </si>
  <si>
    <t>IEC_STD_V10 &gt;&gt; Data Standard &gt;&gt; MFG &gt;&gt; SMT Input work hours</t>
  </si>
  <si>
    <t>&amp;quot;SMT Input work hours&amp;quot;</t>
  </si>
  <si>
    <t>IEC_STD_V10 &gt;&gt; Common &gt;&gt; AutoMetaDataSMT Input work hours</t>
  </si>
  <si>
    <t>SMT 投入工時(h)Property</t>
  </si>
  <si>
    <t>&amp;quot;OEE Analysis Master_Control Run hours;OEE Analysis Master_New product introduction hours&amp;quot;</t>
  </si>
  <si>
    <t>&amp;quot;DPS 白晚班work hours+CR工時+NPI工時
單面板：Σ排產數量*標工/2&amp;quot;</t>
  </si>
  <si>
    <t>OEE Analysis Master_SMT Input work hours</t>
  </si>
  <si>
    <t>&amp;quot;OEE Analysis Master_SMT Input work hours&amp;quot;</t>
  </si>
  <si>
    <t>-684</t>
  </si>
  <si>
    <t>IEC_STD_V10 &gt;&gt; Data Standard &gt;&gt; MFG &gt;&gt; SMT MP output hours</t>
  </si>
  <si>
    <t>&amp;quot;SMT MP output hours&amp;quot;</t>
  </si>
  <si>
    <t>&amp;quot;量產產品產出工時&amp;quot;</t>
  </si>
  <si>
    <t>IEC_STD_V10 &gt;&gt; Common &gt;&gt; AutoMetaDataSMT MP output hours</t>
  </si>
  <si>
    <t>SMT 產品產出工時(h)Property</t>
  </si>
  <si>
    <t>&amp;quot;Σ（MAX(FIS throughput A/B 面AOI產出*標工）
單面板：Σ產出數量*標工/2&amp;quot;</t>
  </si>
  <si>
    <t>OEE Analysis Master_SMT MP output hours</t>
  </si>
  <si>
    <t>&amp;quot;OEE Analysis Master_SMT MP output hours&amp;quot;</t>
  </si>
  <si>
    <t>-685</t>
  </si>
  <si>
    <t>IEC_STD_V10 &gt;&gt; Data Standard &gt;&gt; MFG &gt;&gt; None production requirement(BU)</t>
  </si>
  <si>
    <t>&amp;quot;None production requirement(BU)&amp;quot;</t>
  </si>
  <si>
    <t>&amp;quot;Non MFG BU&amp;quot;</t>
  </si>
  <si>
    <t>&amp;quot;BU 無需求而停線&amp;quot;</t>
  </si>
  <si>
    <t>IEC_STD_V10 &gt;&gt; Common &gt;&gt; AutoMetaDataNone production requirement(BU)</t>
  </si>
  <si>
    <t>無需求未開線(BU)Property</t>
  </si>
  <si>
    <t>&amp;quot;DPS各線排產備註&amp;quot;</t>
  </si>
  <si>
    <t>OEE Analysis Master_None production requirement(BU)</t>
  </si>
  <si>
    <t>&amp;quot;OEE Analysis Master_None production requirement(BU)&amp;quot;</t>
  </si>
  <si>
    <t>-686</t>
  </si>
  <si>
    <t>IEC_STD_V10 &gt;&gt; Data Standard &gt;&gt; MFG &gt;&gt; Planned shutdown（upder control)</t>
  </si>
  <si>
    <t>&amp;quot;Planned shutdown（upder control)&amp;quot;</t>
  </si>
  <si>
    <t>&amp;quot;Non MFG Plan&amp;quot;</t>
  </si>
  <si>
    <t>&amp;quot;計畫停線&amp;quot;</t>
  </si>
  <si>
    <t>IEC_STD_V10 &gt;&gt; Common &gt;&gt; AutoMetaDataPlanned shutdown（upder control)</t>
  </si>
  <si>
    <t>計畫停線(RBA 國假 盤點)Property</t>
  </si>
  <si>
    <t>OEE Analysis Master_Planned shutdown（upder control)</t>
  </si>
  <si>
    <t>&amp;quot;OEE Analysis Master_Planned shutdown（upder control)&amp;quot;</t>
  </si>
  <si>
    <t>-687</t>
  </si>
  <si>
    <t>IEC_STD_V10 &gt;&gt; Data Standard &gt;&gt; MFG &gt;&gt; Planned shutdown（Epidemic prevention or out of control）</t>
  </si>
  <si>
    <t>&amp;quot;Planned shutdown（Epidemic prevention or out of control）&amp;quot;</t>
  </si>
  <si>
    <t>&amp;quot;Non MFG OFC&amp;quot;</t>
  </si>
  <si>
    <t>&amp;quot;不可控停線(like : 疫情)&amp;quot;</t>
  </si>
  <si>
    <t>IEC_STD_V10 &gt;&gt; Common &gt;&gt; AutoMetaDataPlanned shutdown（Epidemic prevention or out of control）</t>
  </si>
  <si>
    <t>疫情影響或其它影響Property</t>
  </si>
  <si>
    <t>OEE Analysis Master_Planned shutdown（Epidemic prevention or out of control）</t>
  </si>
  <si>
    <t>&amp;quot;OEE Analysis Master_Planned shutdown（Epidemic prevention or out of control）&amp;quot;</t>
  </si>
  <si>
    <t>-688</t>
  </si>
  <si>
    <t>IEC_STD_V10 &gt;&gt; Data Standard &gt;&gt; MFG &gt;&gt; MFG Line Change</t>
  </si>
  <si>
    <t>&amp;quot;MFG Line Change&amp;quot;</t>
  </si>
  <si>
    <t>&amp;quot;MFG LC&amp;quot;</t>
  </si>
  <si>
    <t>&amp;quot;MFG責任 - 換線&amp;quot;</t>
  </si>
  <si>
    <t>IEC_STD_V10 &gt;&gt; Common &gt;&gt; AutoMetaDataMFG Line Change</t>
  </si>
  <si>
    <t>換線(MFG)Property</t>
  </si>
  <si>
    <t>&amp;quot;DPS各線排產機型*換線工時 之和&amp;quot;</t>
  </si>
  <si>
    <t>OEE Analysis Master_MFG Line Change</t>
  </si>
  <si>
    <t>&amp;quot;OEE Analysis Master_MFG Line Change&amp;quot;</t>
  </si>
  <si>
    <t>-689</t>
  </si>
  <si>
    <t>IEC_STD_V10 &gt;&gt; Data Standard &gt;&gt; MFG &gt;&gt; MFG Production line Maintenance</t>
  </si>
  <si>
    <t>&amp;quot;MFG Production line Maintenance&amp;quot;</t>
  </si>
  <si>
    <t>&amp;quot;MFG PM&amp;quot;</t>
  </si>
  <si>
    <t>&amp;quot;MFG責任 - 保養&amp;quot;</t>
  </si>
  <si>
    <t>IEC_STD_V10 &gt;&gt; Common &gt;&gt; AutoMetaDataMFG Production line Maintenance</t>
  </si>
  <si>
    <t>保養(MFG)Property</t>
  </si>
  <si>
    <t>OEE Analysis Master_MFG Production line Maintenance</t>
  </si>
  <si>
    <t>&amp;quot;OEE Analysis Master_MFG Production line Maintenance&amp;quot;</t>
  </si>
  <si>
    <t>-690</t>
  </si>
  <si>
    <t>IEC_STD_V10 &gt;&gt; Data Standard &gt;&gt; MFG &gt;&gt; MFG Production scheduling loss(Production plan Control)</t>
  </si>
  <si>
    <t>&amp;quot;MFG Production scheduling loss(Production plan Control)&amp;quot;</t>
  </si>
  <si>
    <t>&amp;quot;MFG PC&amp;quot;</t>
  </si>
  <si>
    <t>&amp;quot;MFG責任 - DPS PC 工單排程損失&amp;quot;</t>
  </si>
  <si>
    <t>IEC_STD_V10 &gt;&gt; Common &gt;&gt; AutoMetaDataMFG Production scheduling loss(Production plan Control)</t>
  </si>
  <si>
    <t>排單損耗Property</t>
  </si>
  <si>
    <t>&amp;quot;OEE Analysis Master_SMT Available hours;OEE Analysis Master_SMT Input work hours;OEE Analysis Master_MFG Line Change;OEE Analysis Master_MFG Production line Maintenance&amp;quot;</t>
  </si>
  <si>
    <t>&amp;quot;公式：可用工時-投入工時-保养工时&amp;quot;</t>
  </si>
  <si>
    <t>OEE Analysis Master_MFG Production scheduling loss(Production plan Control)</t>
  </si>
  <si>
    <t>&amp;quot;OEE Analysis Master_MFG Production scheduling loss(Production plan Control)&amp;quot;</t>
  </si>
  <si>
    <t>-691</t>
  </si>
  <si>
    <t>IEC_STD_V10 &gt;&gt; Data Standard &gt;&gt; MFG &gt;&gt; line shutdown (Raw material shortage issue)</t>
  </si>
  <si>
    <t>&amp;quot;line shutdown (Raw material shortage issue)&amp;quot;</t>
  </si>
  <si>
    <t>&amp;quot;Non MFG SCM&amp;quot;</t>
  </si>
  <si>
    <t>&amp;quot;缺料造成停線&amp;quot;</t>
  </si>
  <si>
    <t>IEC_STD_V10 &gt;&gt; Common &gt;&gt; AutoMetaDataline shutdown (Raw material shortage issue)</t>
  </si>
  <si>
    <t>缺料未開線(SCM)Property</t>
  </si>
  <si>
    <t>OEE Analysis Master_line shutdown (Raw material shortage issue)</t>
  </si>
  <si>
    <t>&amp;quot;OEE Analysis Master_line shutdown (Raw material shortage issue)&amp;quot;</t>
  </si>
  <si>
    <t>-692</t>
  </si>
  <si>
    <t>IEC_STD_V10 &gt;&gt; Data Standard &gt;&gt; MFG &gt;&gt; line shutdown (Raw material quality issue)</t>
  </si>
  <si>
    <t>&amp;quot;line shutdown (Raw material quality issue)&amp;quot;</t>
  </si>
  <si>
    <t>&amp;quot;Non MFG SQE&amp;quot;</t>
  </si>
  <si>
    <t>&amp;quot;缺料/材料異常而停線&amp;quot;</t>
  </si>
  <si>
    <t>IEC_STD_V10 &gt;&gt; Common &gt;&gt; AutoMetaDataline shutdown (Raw material quality issue)</t>
  </si>
  <si>
    <t>材料異常(SCM SQE)Property</t>
  </si>
  <si>
    <t>&amp;quot;Σ（產線異常DOWN TIME 中CR異常工時）&amp;quot;</t>
  </si>
  <si>
    <t>OEE Analysis Master_line shutdown (Raw material quality issue)</t>
  </si>
  <si>
    <t>&amp;quot;OEE Analysis Master_line shutdown (Raw material quality issue)&amp;quot;</t>
  </si>
  <si>
    <t>-693</t>
  </si>
  <si>
    <t>^(產線異常DOWN TIME錄入系統)$</t>
  </si>
  <si>
    <t>IEC_STD_V10 &gt;&gt; Data Standard &gt;&gt; MFG &gt;&gt; MFG production time lost</t>
  </si>
  <si>
    <t>&amp;quot;MFG production time lost&amp;quot;</t>
  </si>
  <si>
    <t>&amp;quot;MFG Lost&amp;quot;</t>
  </si>
  <si>
    <t>&amp;quot;MFG責任 - 生產損耗&amp;quot;</t>
  </si>
  <si>
    <t>IEC_STD_V10 &gt;&gt; Common &gt;&gt; AutoMetaDataMFG production time lost</t>
  </si>
  <si>
    <t>生產損耗(MFG)Property</t>
  </si>
  <si>
    <t>&amp;quot;OEE Analysis Master_SMT Input work hours;OEE Analysis Master_MFG Line Change;OEE Analysis Master_SMT Production Efficiency&amp;quot;</t>
  </si>
  <si>
    <t>&amp;quot;(投入工時-換線工時)*(1-生產效率)
扣除材料異常(SCM/SQE)&amp;quot;</t>
  </si>
  <si>
    <t>OEE Analysis Master_MFG production time lost</t>
  </si>
  <si>
    <t>&amp;quot;OEE Analysis Master_MFG production time lost&amp;quot;</t>
  </si>
  <si>
    <t>-694</t>
  </si>
  <si>
    <t>IEC_STD_V10 &gt;&gt; Data Standard &gt;&gt; MFG &gt;&gt; Control Run hours</t>
  </si>
  <si>
    <t>&amp;quot;Control Run hours&amp;quot;</t>
  </si>
  <si>
    <t>&amp;quot;CR hours&amp;quot;</t>
  </si>
  <si>
    <t>&amp;quot;CR排單工時&amp;quot;</t>
  </si>
  <si>
    <t>IEC_STD_V10 &gt;&gt; Common &gt;&gt; AutoMetaDataControl Run hours</t>
  </si>
  <si>
    <t>CR工時Property</t>
  </si>
  <si>
    <t>&amp;quot;DPS各線排產備註（CR工時+首次生產排單工時）&amp;quot;</t>
  </si>
  <si>
    <t>OEE Analysis Master_Control Run hours</t>
  </si>
  <si>
    <t>&amp;quot;OEE Analysis Master_Control Run hours&amp;quot;</t>
  </si>
  <si>
    <t>-695</t>
  </si>
  <si>
    <t>IEC_STD_V10 &gt;&gt; Data Standard &gt;&gt; MFG &gt;&gt; New product introduction hours</t>
  </si>
  <si>
    <t>&amp;quot;New product introduction hours&amp;quot;</t>
  </si>
  <si>
    <t>&amp;quot;NPI hours&amp;quot;</t>
  </si>
  <si>
    <t>&amp;quot;試產排單工時&amp;quot;</t>
  </si>
  <si>
    <t>IEC_STD_V10 &gt;&gt; Common &gt;&gt; AutoMetaDataNew product introduction hours</t>
  </si>
  <si>
    <t>NPI 工時Property</t>
  </si>
  <si>
    <t>OEE Analysis Master_New product introduction hours</t>
  </si>
  <si>
    <t>&amp;quot;OEE Analysis Master_New product introduction hours&amp;quot;</t>
  </si>
  <si>
    <t>-696</t>
  </si>
  <si>
    <t>IEC_STD_V10 &gt;&gt; Data Standard &gt;&gt; MFG &gt;&gt; SMT Equipment Utilization</t>
  </si>
  <si>
    <t>&amp;quot;SMT Equipment Utilization&amp;quot;</t>
  </si>
  <si>
    <t>&amp;quot;設備開動情況&amp;quot;</t>
  </si>
  <si>
    <t>IEC_STD_V10 &gt;&gt; Common &gt;&gt; AutoMetaDataSMT Equipment Utilization</t>
  </si>
  <si>
    <t>設備稼動率Property</t>
  </si>
  <si>
    <t>&amp;quot;OEE Analysis Master_SMT Available hours;OEE Analysis Master_SMT Full load hours&amp;quot;</t>
  </si>
  <si>
    <t>&amp;quot;可用工時/滿載工時&amp;quot;</t>
  </si>
  <si>
    <t>OEE Analysis Master_SMT Equipment Utilization</t>
  </si>
  <si>
    <t>&amp;quot;OEE Analysis Master_SMT Equipment Utilization&amp;quot;</t>
  </si>
  <si>
    <t>-697</t>
  </si>
  <si>
    <t>IEC_STD_V10 &gt;&gt; Data Standard &gt;&gt; MFG &gt;&gt; SMT Equipment Availability</t>
  </si>
  <si>
    <t>&amp;quot;SMT Equipment Availability&amp;quot;</t>
  </si>
  <si>
    <t>&amp;quot;Equipment Availability&amp;quot;</t>
  </si>
  <si>
    <t>&amp;quot;設備開動情況下設備投入生產時間&amp;quot;</t>
  </si>
  <si>
    <t>IEC_STD_V10 &gt;&gt; Common &gt;&gt; AutoMetaDataSMT Equipment Availability</t>
  </si>
  <si>
    <t>設備利用率Property</t>
  </si>
  <si>
    <t>&amp;quot;OEE Analysis Master_SMT Available hours;OEE Analysis Master_SMT Input work hours;OEE Analysis Master_MFG Line Change&amp;quot;</t>
  </si>
  <si>
    <t>&amp;quot;（投入工時-換線時間）/ 可用工時&amp;quot;</t>
  </si>
  <si>
    <t>OEE Analysis Master_SMT Equipment Availability</t>
  </si>
  <si>
    <t>&amp;quot;OEE Analysis Master_SMT Equipment Availability&amp;quot;</t>
  </si>
  <si>
    <t>-698</t>
  </si>
  <si>
    <t>IEC_STD_V10 &gt;&gt; Data Standard &gt;&gt; MFG &gt;&gt; SMT Production Efficiency</t>
  </si>
  <si>
    <t>&amp;quot;SMT Production Efficiency&amp;quot;</t>
  </si>
  <si>
    <t>IEC_STD_V10 &gt;&gt; Common &gt;&gt; AutoMetaDataSMT Production Efficiency</t>
  </si>
  <si>
    <t>&amp;quot;OEE Analysis Master_SMT MP output hours;OEE Analysis Master_Control Run hours;OEE Analysis Master_New product introduction hours;OEE Analysis Master_MFG Line Change&amp;quot;</t>
  </si>
  <si>
    <t>&amp;quot;（量產產品產出工時+CR产出工時+NPI产出工時）/（投入工時-換線時間）
注：产出工时=产出数量*CT&amp;quot;</t>
  </si>
  <si>
    <t>OEE Analysis Master_SMT Production Efficiency</t>
  </si>
  <si>
    <t>&amp;quot;OEE Analysis Master_SMT Production Efficiency&amp;quot;</t>
  </si>
  <si>
    <t>-699</t>
  </si>
  <si>
    <t>IEC_STD_V10 &gt;&gt; Data Standard &gt;&gt; MFG &gt;&gt; OEE</t>
  </si>
  <si>
    <t>&amp;quot;OEE&amp;quot;</t>
  </si>
  <si>
    <t>&amp;quot;衡量工廠設備利用及效率綜合指標&amp;quot;</t>
  </si>
  <si>
    <t>IEC_STD_V10 &gt;&gt; Common &gt;&gt; AutoMetaDataOEE</t>
  </si>
  <si>
    <t>OEEProperty</t>
  </si>
  <si>
    <t>&amp;quot;OEE Analysis Master_SMT Equipment Availability;OEE Analysis Master_SMT Production Efficiency&amp;quot;</t>
  </si>
  <si>
    <t>&amp;quot;設備利用率*生產效率&amp;quot;</t>
  </si>
  <si>
    <t>OEE Analysis Master_OEE</t>
  </si>
  <si>
    <t>&amp;quot;OEE Analysis Master_OEE&amp;quot;</t>
  </si>
  <si>
    <t>-700</t>
  </si>
  <si>
    <t>IEC_STD_V10 &gt;&gt; Data Standard &gt;&gt; MFG &gt;&gt; OEE Target Master</t>
  </si>
  <si>
    <t>&amp;quot;OEE Target Master&amp;quot;</t>
  </si>
  <si>
    <t>IEC_STD_V10 &gt;&gt; Common &gt;&gt; AutoMetaDataOEE Target Master</t>
  </si>
  <si>
    <t>工廠設備綜合效率分析目標主檔Concept</t>
  </si>
  <si>
    <t>&amp;quot;工廠設備綜合效率分析目標主檔&amp;quot;</t>
  </si>
  <si>
    <t>-701</t>
  </si>
  <si>
    <t>IEC_STD_V10 &gt;&gt; Data Standard &gt;&gt; MFG &gt;&gt; SMT Equipment  Availability Goal</t>
  </si>
  <si>
    <t>&amp;quot;SMT Equipment  Availability Goal&amp;quot;</t>
  </si>
  <si>
    <t>&amp;quot;設備利用率目標&amp;quot;</t>
  </si>
  <si>
    <t>IEC_STD_V10 &gt;&gt; Common &gt;&gt; AutoMetaDataSMT Equipment  Availability Goal</t>
  </si>
  <si>
    <t>設備利用率目標Property</t>
  </si>
  <si>
    <t>&amp;quot;0.93&amp;quot;</t>
  </si>
  <si>
    <t>OEE Target Master_SMT Equipment  Availability Goal</t>
  </si>
  <si>
    <t>&amp;quot;OEE Target Master_SMT Equipment  Availability Goal&amp;quot;</t>
  </si>
  <si>
    <t>-702</t>
  </si>
  <si>
    <t>^(上傳檔案)$</t>
  </si>
  <si>
    <t>IEC_STD_V10 &gt;&gt; Data Standard &gt;&gt; MFG &gt;&gt; SMT Production Efficiency Goal</t>
  </si>
  <si>
    <t>&amp;quot;SMT Production Efficiency Goal&amp;quot;</t>
  </si>
  <si>
    <t>&amp;quot;生產效率目標&amp;quot;</t>
  </si>
  <si>
    <t>IEC_STD_V10 &gt;&gt; Common &gt;&gt; AutoMetaDataSMT Production Efficiency Goal</t>
  </si>
  <si>
    <t>生產效率目標Property</t>
  </si>
  <si>
    <t>&amp;quot;0.92&amp;quot;</t>
  </si>
  <si>
    <t>OEE Target Master_SMT Production Efficiency Goal</t>
  </si>
  <si>
    <t>&amp;quot;OEE Target Master_SMT Production Efficiency Goal&amp;quot;</t>
  </si>
  <si>
    <t>-703</t>
  </si>
  <si>
    <t>IEC_STD_V10 &gt;&gt; Data Standard &gt;&gt; MFG &gt;&gt; Overall Equipment Effectiveness Goal</t>
  </si>
  <si>
    <t>&amp;quot;Overall Equipment Effectiveness Goal&amp;quot;</t>
  </si>
  <si>
    <t>&amp;quot;OEE Goal&amp;quot;</t>
  </si>
  <si>
    <t>IEC_STD_V10 &gt;&gt; Common &gt;&gt; AutoMetaDataOverall Equipment Effectiveness Goal</t>
  </si>
  <si>
    <t>OEE Goal目標Property</t>
  </si>
  <si>
    <t>&amp;quot;0.85&amp;quot;</t>
  </si>
  <si>
    <t>OEE Target Master_Overall Equipment Effectiveness Goal</t>
  </si>
  <si>
    <t>&amp;quot;OEE Target Master_Overall Equipment Effectiveness Goal&amp;quot;</t>
  </si>
  <si>
    <t>-704</t>
  </si>
  <si>
    <t>IEC_STD_V10 &gt;&gt; Data Standard &gt;&gt; MFG &gt;&gt; Line change hour Master</t>
  </si>
  <si>
    <t>&amp;quot;Line change hour Master&amp;quot;</t>
  </si>
  <si>
    <t>IEC_STD_V10 &gt;&gt; Common &gt;&gt; AutoMetaDataLine change hour Master</t>
  </si>
  <si>
    <t>工廠設備綜合效率分析換線工時主檔Concept</t>
  </si>
  <si>
    <t>&amp;quot;工廠設備綜合效率分析換線工時主檔&amp;quot;</t>
  </si>
  <si>
    <t>-705</t>
  </si>
  <si>
    <t>生產線別Relationship</t>
  </si>
  <si>
    <t>Line change hour Master_Production Line</t>
  </si>
  <si>
    <t>&amp;quot;Line change hour Master_Production Line&amp;quot;</t>
  </si>
  <si>
    <t>-706</t>
  </si>
  <si>
    <t>IEC_STD_V10 &gt;&gt; Data Standard &gt;&gt; MFG &gt;&gt; MLB line change time</t>
  </si>
  <si>
    <t>&amp;quot;MLB line change time&amp;quot;</t>
  </si>
  <si>
    <t>&amp;quot;LC time MLB&amp;quot;</t>
  </si>
  <si>
    <t>&amp;quot;各線主機板換線標準時間&amp;quot;</t>
  </si>
  <si>
    <t>IEC_STD_V10 &gt;&gt; Common &gt;&gt; AutoMetaDataMLB line change time</t>
  </si>
  <si>
    <t>主機板換線標準時間Property</t>
  </si>
  <si>
    <t>&amp;quot;參考本檔案line change time mapping&amp;quot;</t>
  </si>
  <si>
    <t>Line change hour Master_MLB line change time</t>
  </si>
  <si>
    <t>&amp;quot;Line change hour Master_MLB line change time&amp;quot;</t>
  </si>
  <si>
    <t>-707</t>
  </si>
  <si>
    <t>IEC_STD_V10 &gt;&gt; Data Standard &gt;&gt; MFG &gt;&gt; SC line change time</t>
  </si>
  <si>
    <t>&amp;quot;SC line change time&amp;quot;</t>
  </si>
  <si>
    <t>&amp;quot;LC time SC&amp;quot;</t>
  </si>
  <si>
    <t>&amp;quot;各線小卡換線標準時間&amp;quot;</t>
  </si>
  <si>
    <t>IEC_STD_V10 &gt;&gt; Common &gt;&gt; AutoMetaDataSC line change time</t>
  </si>
  <si>
    <t>小卡換線標準時間Property</t>
  </si>
  <si>
    <t>Line change hour Master_SC line change time</t>
  </si>
  <si>
    <t>&amp;quot;Line change hour Master_SC line change time&amp;quot;</t>
  </si>
  <si>
    <t>-708</t>
  </si>
  <si>
    <t>&amp;quot;CPU Monthly Efficiency&amp;quot;</t>
  </si>
  <si>
    <t>IEC_STD_V10 &gt;&gt; Common &gt;&gt; AutoMetaDataCPU Monthly Efficiency</t>
  </si>
  <si>
    <t>CPU整體產出率Concept</t>
  </si>
  <si>
    <t>E.3.17.0:製造效率分析:</t>
  </si>
  <si>
    <t>-709</t>
  </si>
  <si>
    <t>生產日期Dimension</t>
  </si>
  <si>
    <t>CPU Monthly Efficiency_Production date</t>
  </si>
  <si>
    <t>&amp;quot;CPU Monthly Efficiency_Production date&amp;quot;</t>
  </si>
  <si>
    <t>-710</t>
  </si>
  <si>
    <t>CPU Monthly Efficiency_Site</t>
  </si>
  <si>
    <t>&amp;quot;CPU Monthly Efficiency_Site&amp;quot;</t>
  </si>
  <si>
    <t>-711</t>
  </si>
  <si>
    <t>CPU 滿載工時(h)Measure</t>
  </si>
  <si>
    <t>CPU Monthly Efficiency_CPU Full load hours</t>
  </si>
  <si>
    <t>&amp;quot;CPU Monthly Efficiency_CPU Full load hours&amp;quot;</t>
  </si>
  <si>
    <t>-712</t>
  </si>
  <si>
    <t>CPU 投入工時(h)Measure</t>
  </si>
  <si>
    <t>CPU Monthly Efficiency_CPU Input work hours</t>
  </si>
  <si>
    <t>&amp;quot;CPU Monthly Efficiency_CPU Input work hours&amp;quot;</t>
  </si>
  <si>
    <t>-713</t>
  </si>
  <si>
    <t>CPU 產出工時(h)Measure</t>
  </si>
  <si>
    <t>&amp;quot;每月自動報表(Efficiency_Summary)
1.表格 IPT-FG 視窗中篩選 L 欄篩選出“S2&amp;apos;
                                        F欄 篩選出“CPU&amp;apos; “OPT&amp;apos; “RACK&amp;apos; (除“FRU”外的其他）
2.表格中IPT-SA視窗中篩選  L 欄篩選出“S2&amp;apos;
3.IPT-FG視窗&amp;amp;IPT-SA視窗 兩個視窗中的F欄資料加總&amp;quot;</t>
  </si>
  <si>
    <t>CPU Monthly Efficiency_CPU Output hours</t>
  </si>
  <si>
    <t>&amp;quot;CPU Monthly Efficiency_CPU Output hours&amp;quot;</t>
  </si>
  <si>
    <t>-714</t>
  </si>
  <si>
    <t>CPU 實際產出(U)Measure</t>
  </si>
  <si>
    <t>CPU Monthly Efficiency_CPU Output QTY</t>
  </si>
  <si>
    <t>&amp;quot;CPU Monthly Efficiency_CPU Output QTY&amp;quot;</t>
  </si>
  <si>
    <t>-715</t>
  </si>
  <si>
    <t>開線率Measure</t>
  </si>
  <si>
    <t>&amp;quot;CPU Monthly Efficiency_CPU Input work hours;CPU Monthly Efficiency_CPU Full load hours&amp;quot;</t>
  </si>
  <si>
    <t>CPU Monthly Efficiency_CPU Equipment Utilization</t>
  </si>
  <si>
    <t>&amp;quot;CPU Monthly Efficiency_CPU Equipment Utilization&amp;quot;</t>
  </si>
  <si>
    <t>-716</t>
  </si>
  <si>
    <t>生產效率Measure</t>
  </si>
  <si>
    <t>&amp;quot;CPU Monthly Efficiency_CPU Input work hours;CPU Monthly Efficiency_CPU Output hours&amp;quot;</t>
  </si>
  <si>
    <t>CPU Monthly Efficiency_CPU Production Efficiency</t>
  </si>
  <si>
    <t>&amp;quot;CPU Monthly Efficiency_CPU Production Efficiency&amp;quot;</t>
  </si>
  <si>
    <t>-717</t>
  </si>
  <si>
    <t>整體產出率Measure</t>
  </si>
  <si>
    <t>&amp;quot;CPU Monthly Efficiency_CPU Equipment Utilization;CPU Monthly Efficiency_CPU Production Efficiency&amp;quot;</t>
  </si>
  <si>
    <t>CPU Monthly Efficiency_CPU Overall Production efficiency</t>
  </si>
  <si>
    <t>&amp;quot;CPU Monthly Efficiency_CPU Overall Production efficiency&amp;quot;</t>
  </si>
  <si>
    <t>-718</t>
  </si>
  <si>
    <t>整體產出率GoalMeasure</t>
  </si>
  <si>
    <t>CPU Monthly Efficiency_CPU Overall Production efficiency Goal</t>
  </si>
  <si>
    <t>&amp;quot;CPU Monthly Efficiency_CPU Overall Production efficiency Goal&amp;quot;</t>
  </si>
  <si>
    <t>-719</t>
  </si>
  <si>
    <t>&amp;quot;Overall Equipment Effectiveness&amp;quot;</t>
  </si>
  <si>
    <t>&amp;quot;監控設備利用率
衡量企業生產效率&amp;quot;</t>
  </si>
  <si>
    <t>IEC_STD_V10 &gt;&gt; Common &gt;&gt; AutoMetaDataOverall Equipment Effectiveness</t>
  </si>
  <si>
    <t>工廠設備綜合效率Concept</t>
  </si>
  <si>
    <t>E.3.17.0: 製造效率分析:</t>
  </si>
  <si>
    <t>&amp;quot;取所有BU 資料, 且取客戶滿意度指標大類非&amp;apos;Others&amp;apos;&amp;quot;</t>
  </si>
  <si>
    <t>-720</t>
  </si>
  <si>
    <t>Overall Equipment Effectiveness_Production date</t>
  </si>
  <si>
    <t>&amp;quot;Overall Equipment Effectiveness_Production date&amp;quot;</t>
  </si>
  <si>
    <t>-721</t>
  </si>
  <si>
    <t>未來可能會新增或刪除維度，報表依變更後維度顯示^(DPS)$</t>
  </si>
  <si>
    <t>Overall Equipment Effectiveness_Site</t>
  </si>
  <si>
    <t>&amp;quot;Overall Equipment Effectiveness_Site&amp;quot;</t>
  </si>
  <si>
    <t>-722</t>
  </si>
  <si>
    <t>生產線別Dimension</t>
  </si>
  <si>
    <t>&amp;quot;Ex:
IPT: all
TAO:&amp;quot;</t>
  </si>
  <si>
    <t>Overall Equipment Effectiveness_Production Line</t>
  </si>
  <si>
    <t>&amp;quot;Overall Equipment Effectiveness_Production Line&amp;quot;</t>
  </si>
  <si>
    <t>-723</t>
  </si>
  <si>
    <t>chen.yun-hong@inventec.com^(DPS)$</t>
  </si>
  <si>
    <t>主機板產出量Measure</t>
  </si>
  <si>
    <t>Overall Equipment Effectiveness_MLB Build Volume</t>
  </si>
  <si>
    <t>&amp;quot;Overall Equipment Effectiveness_MLB Build Volume&amp;quot;</t>
  </si>
  <si>
    <t>-724</t>
  </si>
  <si>
    <t>小卡產出量Measure</t>
  </si>
  <si>
    <t>Overall Equipment Effectiveness_SC Build Volume</t>
  </si>
  <si>
    <t>&amp;quot;Overall Equipment Effectiveness_SC Build Volume&amp;quot;</t>
  </si>
  <si>
    <t>-725</t>
  </si>
  <si>
    <t>SMT 滿載工時(h)Measure</t>
  </si>
  <si>
    <t>&amp;quot;22小時/天&amp;quot;</t>
  </si>
  <si>
    <t>Overall Equipment Effectiveness_SMT Full load hours</t>
  </si>
  <si>
    <t>&amp;quot;Overall Equipment Effectiveness_SMT Full load hours&amp;quot;</t>
  </si>
  <si>
    <t>-726</t>
  </si>
  <si>
    <t>SMT 可用工時(h)Measure</t>
  </si>
  <si>
    <t>Overall Equipment Effectiveness_SMT Available hours</t>
  </si>
  <si>
    <t>&amp;quot;Overall Equipment Effectiveness_SMT Available hours&amp;quot;</t>
  </si>
  <si>
    <t>-727</t>
  </si>
  <si>
    <t>SMT 投入工時(h)Measure</t>
  </si>
  <si>
    <t>Overall Equipment Effectiveness_SMT Input work hours</t>
  </si>
  <si>
    <t>&amp;quot;Overall Equipment Effectiveness_SMT Input work hours&amp;quot;</t>
  </si>
  <si>
    <t>-728</t>
  </si>
  <si>
    <t>SMT 產品產出工時(h)Measure</t>
  </si>
  <si>
    <t>Overall Equipment Effectiveness_SMT MP output hours</t>
  </si>
  <si>
    <t>&amp;quot;Overall Equipment Effectiveness_SMT MP output hours&amp;quot;</t>
  </si>
  <si>
    <t>-729</t>
  </si>
  <si>
    <t>無需求未開線(BU)Measure</t>
  </si>
  <si>
    <t>Overall Equipment Effectiveness_None production requirement(BU)</t>
  </si>
  <si>
    <t>&amp;quot;Overall Equipment Effectiveness_None production requirement(BU)&amp;quot;</t>
  </si>
  <si>
    <t>-730</t>
  </si>
  <si>
    <t>計畫停線(RBA 國假 盤點)Measure</t>
  </si>
  <si>
    <t>Overall Equipment Effectiveness_Planned shutdown（upder control)</t>
  </si>
  <si>
    <t>&amp;quot;Overall Equipment Effectiveness_Planned shutdown（upder control)&amp;quot;</t>
  </si>
  <si>
    <t>-731</t>
  </si>
  <si>
    <t>疫情影響或其它影響Measure</t>
  </si>
  <si>
    <t>Overall Equipment Effectiveness_Planned shutdown（Epidemic prevention or out of control）</t>
  </si>
  <si>
    <t>&amp;quot;Overall Equipment Effectiveness_Planned shutdown（Epidemic prevention or out of control）&amp;quot;</t>
  </si>
  <si>
    <t>-732</t>
  </si>
  <si>
    <t>換線(MFG)Measure</t>
  </si>
  <si>
    <t>Overall Equipment Effectiveness_MFG Line Change</t>
  </si>
  <si>
    <t>&amp;quot;Overall Equipment Effectiveness_MFG Line Change&amp;quot;</t>
  </si>
  <si>
    <t>-733</t>
  </si>
  <si>
    <t>保養(MFG)Measure</t>
  </si>
  <si>
    <t>Overall Equipment Effectiveness_MFG Production line Maintenance</t>
  </si>
  <si>
    <t>&amp;quot;Overall Equipment Effectiveness_MFG Production line Maintenance&amp;quot;</t>
  </si>
  <si>
    <t>-734</t>
  </si>
  <si>
    <t>排單損耗Measure</t>
  </si>
  <si>
    <t>Overall Equipment Effectiveness_MFG Production scheduling loss(Production plan Control)</t>
  </si>
  <si>
    <t>&amp;quot;Overall Equipment Effectiveness_MFG Production scheduling loss(Production plan Control)&amp;quot;</t>
  </si>
  <si>
    <t>-735</t>
  </si>
  <si>
    <t>缺料未開線(SCM)Measure</t>
  </si>
  <si>
    <t>Overall Equipment Effectiveness_line shutdown (Raw material shortage issue)</t>
  </si>
  <si>
    <t>&amp;quot;Overall Equipment Effectiveness_line shutdown (Raw material shortage issue)&amp;quot;</t>
  </si>
  <si>
    <t>-736</t>
  </si>
  <si>
    <t>材料異常(SCM SQE)Measure</t>
  </si>
  <si>
    <t>Overall Equipment Effectiveness_line shutdown (Raw material quality issue)</t>
  </si>
  <si>
    <t>&amp;quot;Overall Equipment Effectiveness_line shutdown (Raw material quality issue)&amp;quot;</t>
  </si>
  <si>
    <t>-737</t>
  </si>
  <si>
    <t>生產損耗(MFG)Measure</t>
  </si>
  <si>
    <t>Overall Equipment Effectiveness_MFG production time lost</t>
  </si>
  <si>
    <t>&amp;quot;Overall Equipment Effectiveness_MFG production time lost&amp;quot;</t>
  </si>
  <si>
    <t>-738</t>
  </si>
  <si>
    <t>CR工時Measure</t>
  </si>
  <si>
    <t>Overall Equipment Effectiveness_Control Run hours</t>
  </si>
  <si>
    <t>&amp;quot;Overall Equipment Effectiveness_Control Run hours&amp;quot;</t>
  </si>
  <si>
    <t>-739</t>
  </si>
  <si>
    <t>NPI 工時Measure</t>
  </si>
  <si>
    <t>Overall Equipment Effectiveness_New product introduction hours</t>
  </si>
  <si>
    <t>&amp;quot;Overall Equipment Effectiveness_New product introduction hours&amp;quot;</t>
  </si>
  <si>
    <t>-740</t>
  </si>
  <si>
    <t>&amp;quot;Equipment  Availability Goal&amp;quot;</t>
  </si>
  <si>
    <t>設備利用率目標Measure</t>
  </si>
  <si>
    <t>Overall Equipment Effectiveness_SMT Equipment  Availability Goal</t>
  </si>
  <si>
    <t>&amp;quot;Overall Equipment Effectiveness_SMT Equipment  Availability Goal&amp;quot;</t>
  </si>
  <si>
    <t>-741</t>
  </si>
  <si>
    <t>&amp;quot;Production Efficiency Goal&amp;quot;</t>
  </si>
  <si>
    <t>生產效率目標Measure</t>
  </si>
  <si>
    <t>Overall Equipment Effectiveness_SMT Production Efficiency Goal</t>
  </si>
  <si>
    <t>&amp;quot;Overall Equipment Effectiveness_SMT Production Efficiency Goal&amp;quot;</t>
  </si>
  <si>
    <t>-742</t>
  </si>
  <si>
    <t>&amp;quot;OEE目標&amp;quot;</t>
  </si>
  <si>
    <t>OEE Goal目標Measure</t>
  </si>
  <si>
    <t>Overall Equipment Effectiveness_Overall Equipment Effectiveness Goal</t>
  </si>
  <si>
    <t>&amp;quot;Overall Equipment Effectiveness_Overall Equipment Effectiveness Goal&amp;quot;</t>
  </si>
  <si>
    <t>-743</t>
  </si>
  <si>
    <t>IEC_STD_V10 &gt;&gt; Data Standard &gt;&gt; QAM &gt;&gt; Line Return Master</t>
  </si>
  <si>
    <t>IEC_STD_V10 &gt;&gt; Data Standard &gt;&gt; QAM</t>
  </si>
  <si>
    <t>&amp;quot;Line Return Master&amp;quot;</t>
  </si>
  <si>
    <t>&amp;quot;Line return 主檔&amp;quot;</t>
  </si>
  <si>
    <t>IEC_STD_V10 &gt;&gt; Common &gt;&gt; AutoMetaDataLine Return Master</t>
  </si>
  <si>
    <t>Line return 主檔Concept</t>
  </si>
  <si>
    <t>-744</t>
  </si>
  <si>
    <t>IEC_STD_V10 &gt;&gt; Data Standard &gt;&gt; QAM &gt;&gt; Project Name</t>
  </si>
  <si>
    <t>&amp;quot;專案名稱&amp;quot;</t>
  </si>
  <si>
    <t>IEC_STD_V10 &gt;&gt; Common &gt;&gt; AutoMetaDataProject Name</t>
  </si>
  <si>
    <t>專案名稱Relationship</t>
  </si>
  <si>
    <t>&amp;quot;Project_Project Name&amp;quot;</t>
  </si>
  <si>
    <t>Line Return Master_Project Name</t>
  </si>
  <si>
    <t>&amp;quot;Line Return Master_Project Name&amp;quot;</t>
  </si>
  <si>
    <t>-745</t>
  </si>
  <si>
    <t>IEC_STD_V10 &gt;&gt; Data Standard &gt;&gt; QAM &gt;&gt; BU Code</t>
  </si>
  <si>
    <t>事業處Relationship</t>
  </si>
  <si>
    <t>Line Return Master_BU Code</t>
  </si>
  <si>
    <t>&amp;quot;Line Return Master_BU Code&amp;quot;</t>
  </si>
  <si>
    <t>-746</t>
  </si>
  <si>
    <t>IEC_STD_V10 &gt;&gt; Data Standard &gt;&gt; QAM &gt;&gt; Customer Project Name</t>
  </si>
  <si>
    <t>&amp;quot;Customer Project Name&amp;quot;</t>
  </si>
  <si>
    <t>&amp;quot;客戶專案名稱&amp;quot;</t>
  </si>
  <si>
    <t>IEC_STD_V10 &gt;&gt; Common &gt;&gt; AutoMetaDataCustomer Project Name</t>
  </si>
  <si>
    <t>客戶專案名稱Relationship</t>
  </si>
  <si>
    <t>&amp;quot;Project_Customer Project Name&amp;quot;</t>
  </si>
  <si>
    <t>Line Return Master_Customer Project Name</t>
  </si>
  <si>
    <t>&amp;quot;Line Return Master_Customer Project Name&amp;quot;</t>
  </si>
  <si>
    <t>-747</t>
  </si>
  <si>
    <t>IEC_STD_V10 &gt;&gt; Data Standard &gt;&gt; QAM &gt;&gt; RMA No</t>
  </si>
  <si>
    <t>&amp;quot;RMA No&amp;quot;</t>
  </si>
  <si>
    <t>&amp;quot;退貨編號&amp;quot;</t>
  </si>
  <si>
    <t>IEC_STD_V10 &gt;&gt; Common &gt;&gt; AutoMetaDataRMA No</t>
  </si>
  <si>
    <t>退貨編號Property</t>
  </si>
  <si>
    <t>&amp;quot;RMA No, RMA #&amp;quot;</t>
  </si>
  <si>
    <t>Line Return Master_RMA No</t>
  </si>
  <si>
    <t>&amp;quot;Line Return Master_RMA No&amp;quot;</t>
  </si>
  <si>
    <t>-748</t>
  </si>
  <si>
    <t>IEC_STD_V10 &gt;&gt; Data Standard &gt;&gt; QAM &gt;&gt; Return Quantity</t>
  </si>
  <si>
    <t>&amp;quot;Return Quantity&amp;quot;</t>
  </si>
  <si>
    <t>&amp;quot;退貨數量&amp;quot;</t>
  </si>
  <si>
    <t>IEC_STD_V10 &gt;&gt; Common &gt;&gt; AutoMetaDataReturn Quantity</t>
  </si>
  <si>
    <t>退貨數量Property</t>
  </si>
  <si>
    <t>&amp;quot;Line Return Master_Return Quantity&amp;quot;</t>
  </si>
  <si>
    <t>-749</t>
  </si>
  <si>
    <t>IEC_STD_V10 &gt;&gt; Data Standard &gt;&gt; QAM &gt;&gt; IEC Part Number</t>
  </si>
  <si>
    <t>&amp;quot;IEC Part Number&amp;quot;</t>
  </si>
  <si>
    <t>&amp;quot;料號&amp;quot;</t>
  </si>
  <si>
    <t>IEC_STD_V10 &gt;&gt; Common &gt;&gt; AutoMetaDataIEC Part Number</t>
  </si>
  <si>
    <t>料號Relationship</t>
  </si>
  <si>
    <t>Line Return Master_IEC Part Number</t>
  </si>
  <si>
    <t>&amp;quot;Line Return Master_IEC Part Number&amp;quot;</t>
  </si>
  <si>
    <t>-750</t>
  </si>
  <si>
    <t>IEC_STD_V10 &gt;&gt; Data Standard &gt;&gt; QAM &gt;&gt; Receive Product date</t>
  </si>
  <si>
    <t>&amp;quot;Receive Product date&amp;quot;</t>
  </si>
  <si>
    <t>&amp;quot;收到退貨日期&amp;quot;</t>
  </si>
  <si>
    <t>IEC_STD_V10 &gt;&gt; Common &gt;&gt; AutoMetaDataReceive Product date</t>
  </si>
  <si>
    <t>收到退貨日期Property</t>
  </si>
  <si>
    <t>&amp;quot;Line Return Master_Receive Product date&amp;quot;</t>
  </si>
  <si>
    <t>-751</t>
  </si>
  <si>
    <t>IEC_STD_V10 &gt;&gt; Data Standard &gt;&gt; QAM &gt;&gt; LR Packing Date</t>
  </si>
  <si>
    <t>&amp;quot;LR Packing Date&amp;quot;</t>
  </si>
  <si>
    <t>&amp;quot;LR維修完成日期&amp;quot;</t>
  </si>
  <si>
    <t>IEC_STD_V10 &gt;&gt; Common &gt;&gt; AutoMetaDataLR Packing Date</t>
  </si>
  <si>
    <t>LR維修完成日期Property</t>
  </si>
  <si>
    <t>&amp;quot;Line Return Master_LR Packing Date&amp;quot;</t>
  </si>
  <si>
    <t>-752</t>
  </si>
  <si>
    <t>IEC_STD_V10 &gt;&gt; Data Standard &gt;&gt; QAM &gt;&gt; Product Type</t>
  </si>
  <si>
    <t>&amp;quot;Product Type&amp;quot;</t>
  </si>
  <si>
    <t>&amp;quot;產品類別&amp;quot;</t>
  </si>
  <si>
    <t>IEC_STD_V10 &gt;&gt; Common &gt;&gt; AutoMetaDataProduct Type</t>
  </si>
  <si>
    <t>產品類別Relationship</t>
  </si>
  <si>
    <t>&amp;quot;Project_Product Type&amp;quot;</t>
  </si>
  <si>
    <t>Line Return Master_Product Type</t>
  </si>
  <si>
    <t>&amp;quot;Line Return Master_Product Type&amp;quot;</t>
  </si>
  <si>
    <t>-753</t>
  </si>
  <si>
    <t>IEC_STD_V10 &gt;&gt; Data Standard &gt;&gt; QAM &gt;&gt; Product Generation</t>
  </si>
  <si>
    <t>&amp;quot;Product Generation&amp;quot;</t>
  </si>
  <si>
    <t>&amp;quot;產品世代&amp;quot;</t>
  </si>
  <si>
    <t>IEC_STD_V10 &gt;&gt; Common &gt;&gt; AutoMetaDataProduct Generation</t>
  </si>
  <si>
    <t>產品世代Relationship</t>
  </si>
  <si>
    <t>&amp;quot;Project_Product Generation&amp;quot;</t>
  </si>
  <si>
    <t>Line Return Master_Product Generation</t>
  </si>
  <si>
    <t>&amp;quot;Line Return Master_Product Generation&amp;quot;</t>
  </si>
  <si>
    <t>-754</t>
  </si>
  <si>
    <t>IEC_STD_V10 &gt;&gt; Data Standard &gt;&gt; QAM &gt;&gt; Product Family</t>
  </si>
  <si>
    <t>&amp;quot;Product Family&amp;quot;</t>
  </si>
  <si>
    <t>&amp;quot;產品系列&amp;quot;</t>
  </si>
  <si>
    <t>IEC_STD_V10 &gt;&gt; Common &gt;&gt; AutoMetaDataProduct Family</t>
  </si>
  <si>
    <t>產品系列Relationship</t>
  </si>
  <si>
    <t>&amp;quot;Project_Product Family&amp;quot;</t>
  </si>
  <si>
    <t>Line Return Master_Product Family</t>
  </si>
  <si>
    <t>&amp;quot;Line Return Master_Product Family&amp;quot;</t>
  </si>
  <si>
    <t>-755</t>
  </si>
  <si>
    <t>IEC_STD_V10 &gt;&gt; Data Standard &gt;&gt; QAM &gt;&gt; LR Liability</t>
  </si>
  <si>
    <t>&amp;quot;LR Liability&amp;quot;</t>
  </si>
  <si>
    <t>&amp;quot;Liability&amp;quot;</t>
  </si>
  <si>
    <t>&amp;quot;責任歸屬&amp;quot;</t>
  </si>
  <si>
    <t>IEC_STD_V10 &gt;&gt; Common &gt;&gt; AutoMetaDataLR Liability</t>
  </si>
  <si>
    <t>責任歸屬Property</t>
  </si>
  <si>
    <t>Line Return Master_LR Liability</t>
  </si>
  <si>
    <t>&amp;quot;Line Return Master_LR Liability&amp;quot;</t>
  </si>
  <si>
    <t>-756</t>
  </si>
  <si>
    <t>IEC_STD_V10 &gt;&gt; Data Standard &gt;&gt; QAM &gt;&gt; Customer Name</t>
  </si>
  <si>
    <t>&amp;quot;Customer Name&amp;quot;</t>
  </si>
  <si>
    <t>&amp;quot;Customer&amp;quot;</t>
  </si>
  <si>
    <t>&amp;quot;客戶名稱&amp;quot;</t>
  </si>
  <si>
    <t>IEC_STD_V10 &gt;&gt; Common &gt;&gt; AutoMetaDataCustomer Name</t>
  </si>
  <si>
    <t>客戶名稱Relationship</t>
  </si>
  <si>
    <t>Line Return Master_Customer Name</t>
  </si>
  <si>
    <t>&amp;quot;Line Return Master_Customer Name&amp;quot;</t>
  </si>
  <si>
    <t>-757</t>
  </si>
  <si>
    <t>IEC_STD_V10 &gt;&gt; Data Standard &gt;&gt; QAM &gt;&gt; LR Repair Action</t>
  </si>
  <si>
    <t>&amp;quot;LR Repair Action&amp;quot;</t>
  </si>
  <si>
    <t>&amp;quot;Repair Action&amp;quot;</t>
  </si>
  <si>
    <t>&amp;quot;維修方式&amp;quot;</t>
  </si>
  <si>
    <t>IEC_STD_V10 &gt;&gt; Common &gt;&gt; AutoMetaDataLR Repair Action</t>
  </si>
  <si>
    <t>維修方式Property</t>
  </si>
  <si>
    <t>&amp;quot;使用cause code來mapping&amp;quot;</t>
  </si>
  <si>
    <t>Line Return Master_LR Repair Action</t>
  </si>
  <si>
    <t>&amp;quot;Line Return Master_LR Repair Action&amp;quot;</t>
  </si>
  <si>
    <t>-758</t>
  </si>
  <si>
    <t>IEC_STD_V10 &gt;&gt; Data Standard &gt;&gt; QAM &gt;&gt; Site Cause</t>
  </si>
  <si>
    <t>&amp;quot;Site Cause&amp;quot;</t>
  </si>
  <si>
    <t>&amp;quot;return site&amp;quot;</t>
  </si>
  <si>
    <t>&amp;quot;退貨廠區&amp;quot;</t>
  </si>
  <si>
    <t>IEC_STD_V10 &gt;&gt; Common &gt;&gt; AutoMetaDataSite Cause</t>
  </si>
  <si>
    <t>退貨廠區Property</t>
  </si>
  <si>
    <t>Line Return Master_Site Cause</t>
  </si>
  <si>
    <t>&amp;quot;Line Return Master_Site Cause&amp;quot;</t>
  </si>
  <si>
    <t>-759</t>
  </si>
  <si>
    <t>IEC_STD_V10 &gt;&gt; Data Standard &gt;&gt; QAM &gt;&gt; Build Site</t>
  </si>
  <si>
    <t>&amp;quot;Build Site&amp;quot;</t>
  </si>
  <si>
    <t>&amp;quot;site&amp;quot;</t>
  </si>
  <si>
    <t>&amp;quot;L6生產廠區&amp;quot;</t>
  </si>
  <si>
    <t>IEC_STD_V10 &gt;&gt; Common &gt;&gt; AutoMetaDataBuild Site</t>
  </si>
  <si>
    <t>L6生產廠區Property</t>
  </si>
  <si>
    <t>Line Return Master_Build Site</t>
  </si>
  <si>
    <t>&amp;quot;Line Return Master_Build Site&amp;quot;</t>
  </si>
  <si>
    <t>-760</t>
  </si>
  <si>
    <t>IEC_STD_V10 &gt;&gt; Data Standard &gt;&gt; QAM &gt;&gt; MFG Quantity By Month</t>
  </si>
  <si>
    <t>&amp;quot;MFG Quantity By Month&amp;quot;</t>
  </si>
  <si>
    <t>&amp;quot;月生產數量&amp;quot;</t>
  </si>
  <si>
    <t>IEC_STD_V10 &gt;&gt; Common &gt;&gt; AutoMetaDataMFG Quantity By Month</t>
  </si>
  <si>
    <t>月生產數量Concept</t>
  </si>
  <si>
    <t>-761</t>
  </si>
  <si>
    <t>errConcept-Duplicate,</t>
  </si>
  <si>
    <t>MFG Quantity By Month_Project Name</t>
  </si>
  <si>
    <t>&amp;quot;MFG Quantity By Month_Project Name&amp;quot;</t>
  </si>
  <si>
    <t>-762</t>
  </si>
  <si>
    <t>MFG Quantity By Month_BU Code</t>
  </si>
  <si>
    <t>&amp;quot;MFG Quantity By Month_BU Code&amp;quot;</t>
  </si>
  <si>
    <t>-763</t>
  </si>
  <si>
    <t>MFG Quantity By Month_Customer Name</t>
  </si>
  <si>
    <t>&amp;quot;MFG Quantity By Month_Customer Name&amp;quot;</t>
  </si>
  <si>
    <t>-764</t>
  </si>
  <si>
    <t>MFG Quantity By Month_Customer Project Name</t>
  </si>
  <si>
    <t>&amp;quot;MFG Quantity By Month_Customer Project Name&amp;quot;</t>
  </si>
  <si>
    <t>-765</t>
  </si>
  <si>
    <t>MFG Quantity By Month_Product Type</t>
  </si>
  <si>
    <t>&amp;quot;MFG Quantity By Month_Product Type&amp;quot;</t>
  </si>
  <si>
    <t>-766</t>
  </si>
  <si>
    <t>MFG Quantity By Month_Product Generation</t>
  </si>
  <si>
    <t>&amp;quot;MFG Quantity By Month_Product Generation&amp;quot;</t>
  </si>
  <si>
    <t>-767</t>
  </si>
  <si>
    <t>MFG Quantity By Month_Product Family</t>
  </si>
  <si>
    <t>&amp;quot;MFG Quantity By Month_Product Family&amp;quot;</t>
  </si>
  <si>
    <t>-768</t>
  </si>
  <si>
    <t>IEC_STD_V10 &gt;&gt; Data Standard &gt;&gt; QAM &gt;&gt; MFG Quantity</t>
  </si>
  <si>
    <t>&amp;quot;MFG Quantity&amp;quot;</t>
  </si>
  <si>
    <t>&amp;quot;生產數量&amp;quot;</t>
  </si>
  <si>
    <t>IEC_STD_V10 &gt;&gt; Common &gt;&gt; AutoMetaDataMFG Quantity</t>
  </si>
  <si>
    <t>生產數量Property</t>
  </si>
  <si>
    <t>&amp;quot;MFG Quantity By Month_MFG Quantity&amp;quot;</t>
  </si>
  <si>
    <t>-769</t>
  </si>
  <si>
    <t>IEC_STD_V10 &gt;&gt; Data Standard &gt;&gt; QAM &gt;&gt; Production Month</t>
  </si>
  <si>
    <t>&amp;quot;Production Month&amp;quot;</t>
  </si>
  <si>
    <t>&amp;quot;生產月份&amp;quot;</t>
  </si>
  <si>
    <t>IEC_STD_V10 &gt;&gt; Common &gt;&gt; AutoMetaDataProduction Month</t>
  </si>
  <si>
    <t>生產月份Property</t>
  </si>
  <si>
    <t>&amp;quot;LR維修完成日期當月的月份&amp;quot;</t>
  </si>
  <si>
    <t>MFG Quantity By Month_Production Month</t>
  </si>
  <si>
    <t>&amp;quot;MFG Quantity By Month_Production Month&amp;quot;</t>
  </si>
  <si>
    <t>-770</t>
  </si>
  <si>
    <t>IEC_STD_V10 &gt;&gt; Analytics  &gt;&gt; Dashboard &gt;&gt; 3：作業管理 &gt;&gt; 3.3：管理品質 &gt;&gt; 3.3.2 : Line/Field Return &gt;&gt; Line Return MD</t>
  </si>
  <si>
    <t>IEC_STD_V10 &gt;&gt; Analytics  &gt;&gt; Dashboard &gt;&gt; 3：作業管理 &gt;&gt; 3.3：管理品質 &gt;&gt; 3.3.2 : Line/Field Return</t>
  </si>
  <si>
    <t>&amp;quot;Line Return MD&amp;quot;</t>
  </si>
  <si>
    <t>IEC_STD_V10 &gt;&gt; Common &gt;&gt; AutoMetaDataLine Return MD</t>
  </si>
  <si>
    <t>Line Return MDConcept</t>
  </si>
  <si>
    <t>-771</t>
  </si>
  <si>
    <t>IEC_STD_V10 &gt;&gt; Analytics  &gt;&gt; Dashboard &gt;&gt; 3：作業管理 &gt;&gt; 3.3：管理品質 &gt;&gt; 3.3.2 : Line/Field Return &gt;&gt; BU Code</t>
  </si>
  <si>
    <t>事業處Dimension</t>
  </si>
  <si>
    <t>Line Return MD_BU Code</t>
  </si>
  <si>
    <t>&amp;quot;Line Return MD_BU Code&amp;quot;</t>
  </si>
  <si>
    <t>-772</t>
  </si>
  <si>
    <t>IEC_STD_V10 &gt;&gt; Analytics  &gt;&gt; Dashboard &gt;&gt; 3：作業管理 &gt;&gt; 3.3：管理品質 &gt;&gt; 3.3.2 : Line/Field Return &gt;&gt; Customer Name</t>
  </si>
  <si>
    <t>客戶名稱Dimension</t>
  </si>
  <si>
    <t>Line Return MD_Customer Name</t>
  </si>
  <si>
    <t>&amp;quot;Line Return MD_Customer Name&amp;quot;</t>
  </si>
  <si>
    <t>-773</t>
  </si>
  <si>
    <t>IEC_STD_V10 &gt;&gt; Analytics  &gt;&gt; Dashboard &gt;&gt; 3：作業管理 &gt;&gt; 3.3：管理品質 &gt;&gt; 3.3.2 : Line/Field Return &gt;&gt; Customer Project Name</t>
  </si>
  <si>
    <t>&amp;quot;Customer Project&amp;quot;</t>
  </si>
  <si>
    <t>客戶專案名稱Dimension</t>
  </si>
  <si>
    <t>Line Return MD_Customer Project Name</t>
  </si>
  <si>
    <t>&amp;quot;Line Return MD_Customer Project Name&amp;quot;</t>
  </si>
  <si>
    <t>-774</t>
  </si>
  <si>
    <t>IEC_STD_V10 &gt;&gt; Analytics  &gt;&gt; Dashboard &gt;&gt; 3：作業管理 &gt;&gt; 3.3：管理品質 &gt;&gt; 3.3.2 : Line/Field Return &gt;&gt; Project Name</t>
  </si>
  <si>
    <t>專案名稱Dimension</t>
  </si>
  <si>
    <t>Line Return MD_Project Name</t>
  </si>
  <si>
    <t>&amp;quot;Line Return MD_Project Name&amp;quot;</t>
  </si>
  <si>
    <t>-775</t>
  </si>
  <si>
    <t>IEC_STD_V10 &gt;&gt; Analytics  &gt;&gt; Dashboard &gt;&gt; 3：作業管理 &gt;&gt; 3.3：管理品質 &gt;&gt; 3.3.2 : Line/Field Return &gt;&gt; Product Family</t>
  </si>
  <si>
    <t>產品系列Dimension</t>
  </si>
  <si>
    <t>Line Return MD_Product Family</t>
  </si>
  <si>
    <t>&amp;quot;Line Return MD_Product Family&amp;quot;</t>
  </si>
  <si>
    <t>-776</t>
  </si>
  <si>
    <t>IEC_STD_V10 &gt;&gt; Analytics  &gt;&gt; Dashboard &gt;&gt; 3：作業管理 &gt;&gt; 3.3：管理品質 &gt;&gt; 3.3.2 : Line/Field Return &gt;&gt; Product Generation</t>
  </si>
  <si>
    <t>產品世代Dimension</t>
  </si>
  <si>
    <t>Line Return MD_Product Generation</t>
  </si>
  <si>
    <t>&amp;quot;Line Return MD_Product Generation&amp;quot;</t>
  </si>
  <si>
    <t>-777</t>
  </si>
  <si>
    <t>IEC_STD_V10 &gt;&gt; Analytics  &gt;&gt; Dashboard &gt;&gt; 3：作業管理 &gt;&gt; 3.3：管理品質 &gt;&gt; 3.3.2 : Line/Field Return &gt;&gt; Request RMA Date By Month</t>
  </si>
  <si>
    <t>&amp;quot;Request RMA Date By Month&amp;quot;</t>
  </si>
  <si>
    <t>&amp;quot;退貨月份&amp;quot;</t>
  </si>
  <si>
    <t>IEC_STD_V10 &gt;&gt; Common &gt;&gt; AutoMetaDataRequest RMA Date By Month</t>
  </si>
  <si>
    <t>退貨月份Dimension</t>
  </si>
  <si>
    <t>Line Return MD_Request RMA Date By Month</t>
  </si>
  <si>
    <t>&amp;quot;Line Return MD_Request RMA Date By Month&amp;quot;</t>
  </si>
  <si>
    <t>-778</t>
  </si>
  <si>
    <t>IEC_STD_V10 &gt;&gt; Analytics  &gt;&gt; Dashboard &gt;&gt; 3：作業管理 &gt;&gt; 3.3：管理品質 &gt;&gt; 3.3.2 : Line/Field Return &gt;&gt; MFG Quantity By Month</t>
  </si>
  <si>
    <t>月生產數量Measure</t>
  </si>
  <si>
    <t>&amp;quot;『收到退貨日』當月的生產總數（EOLI shipping Q’ty)按料號分&amp;quot;</t>
  </si>
  <si>
    <t>Line Return MD_MFG Quantity By Month</t>
  </si>
  <si>
    <t>&amp;quot;Line Return MD_MFG Quantity By Month&amp;quot;</t>
  </si>
  <si>
    <t>-779</t>
  </si>
  <si>
    <t>IEC_STD_V10 &gt;&gt; Analytics  &gt;&gt; Dashboard &gt;&gt; 3：作業管理 &gt;&gt; 3.3：管理品質 &gt;&gt; 3.3.2 : Line/Field Return &gt;&gt; Return Quantity By Month</t>
  </si>
  <si>
    <t>&amp;quot;Return Quantity By Month&amp;quot;</t>
  </si>
  <si>
    <t>IEC_STD_V10 &gt;&gt; Common &gt;&gt; AutoMetaDataReturn Quantity By Month</t>
  </si>
  <si>
    <t>退貨數量Measure</t>
  </si>
  <si>
    <t>Line Return MD_Return Quantity By Month</t>
  </si>
  <si>
    <t>&amp;quot;Line Return MD_Return Quantity By Month&amp;quot;</t>
  </si>
  <si>
    <t>-780</t>
  </si>
  <si>
    <t>IEC_STD_V10 &gt;&gt; Analytics  &gt;&gt; Dashboard &gt;&gt; 3：作業管理 &gt;&gt; 3.3：管理品質 &gt;&gt; 3.3.2 : Line/Field Return &gt;&gt; Product Type</t>
  </si>
  <si>
    <t>產品類別Dimension</t>
  </si>
  <si>
    <t>Line Return MD_Product Type</t>
  </si>
  <si>
    <t>&amp;quot;Line Return MD_Product Type&amp;quot;</t>
  </si>
  <si>
    <t>-781</t>
  </si>
  <si>
    <t>IEC_STD_V10 &gt;&gt; Analytics  &gt;&gt; Dashboard &gt;&gt; 3：作業管理 &gt;&gt; 3.3：管理品質 &gt;&gt; 3.3.2 : Line/Field Return &gt;&gt; Line Return Cause Analysis</t>
  </si>
  <si>
    <t>&amp;quot;Line Return Cause Analysis&amp;quot;</t>
  </si>
  <si>
    <t>&amp;quot;Line Return 退貨原因分析&amp;quot;</t>
  </si>
  <si>
    <t>IEC_STD_V10 &gt;&gt; Common &gt;&gt; AutoMetaDataLine Return Cause Analysis</t>
  </si>
  <si>
    <t>Line Return 退貨原因分析Concept</t>
  </si>
  <si>
    <t>-782</t>
  </si>
  <si>
    <t>Line Return Cause Analysis_BU Code</t>
  </si>
  <si>
    <t>&amp;quot;Line Return Cause Analysis_BU Code&amp;quot;</t>
  </si>
  <si>
    <t>-783</t>
  </si>
  <si>
    <t>Line Return Cause Analysis_Customer Name</t>
  </si>
  <si>
    <t>&amp;quot;Line Return Cause Analysis_Customer Name&amp;quot;</t>
  </si>
  <si>
    <t>-784</t>
  </si>
  <si>
    <t>Line Return Cause Analysis_Customer Project Name</t>
  </si>
  <si>
    <t>&amp;quot;Line Return Cause Analysis_Customer Project Name&amp;quot;</t>
  </si>
  <si>
    <t>-785</t>
  </si>
  <si>
    <t>Line Return Cause Analysis_Project Name</t>
  </si>
  <si>
    <t>&amp;quot;Line Return Cause Analysis_Project Name&amp;quot;</t>
  </si>
  <si>
    <t>-786</t>
  </si>
  <si>
    <t>Line Return Cause Analysis_Product Family</t>
  </si>
  <si>
    <t>&amp;quot;Line Return Cause Analysis_Product Family&amp;quot;</t>
  </si>
  <si>
    <t>-787</t>
  </si>
  <si>
    <t>Line Return Cause Analysis_Product Generation</t>
  </si>
  <si>
    <t>&amp;quot;Line Return Cause Analysis_Product Generation&amp;quot;</t>
  </si>
  <si>
    <t>-788</t>
  </si>
  <si>
    <t>IEC_STD_V10 &gt;&gt; Analytics  &gt;&gt; Dashboard &gt;&gt; 3：作業管理 &gt;&gt; 3.3：管理品質 &gt;&gt; 3.3.2 : Line/Field Return &gt;&gt; Request RMA Date</t>
  </si>
  <si>
    <t>&amp;quot;Request RMA Date&amp;quot;</t>
  </si>
  <si>
    <t>&amp;quot;提出退貨申請日期&amp;quot;</t>
  </si>
  <si>
    <t>IEC_STD_V10 &gt;&gt; Common &gt;&gt; AutoMetaDataRequest RMA Date</t>
  </si>
  <si>
    <t>提出退貨申請日期Dimension</t>
  </si>
  <si>
    <t>Line Return Cause Analysis_Request RMA Date</t>
  </si>
  <si>
    <t>&amp;quot;Line Return Cause Analysis_Request RMA Date&amp;quot;</t>
  </si>
  <si>
    <t>-789</t>
  </si>
  <si>
    <t>IEC_STD_V10 &gt;&gt; Analytics  &gt;&gt; Dashboard &gt;&gt; 3：作業管理 &gt;&gt; 3.3：管理品質 &gt;&gt; 3.3.2 : Line/Field Return &gt;&gt; Received Product Date</t>
  </si>
  <si>
    <t>&amp;quot;Received Product Date&amp;quot;</t>
  </si>
  <si>
    <t>IEC_STD_V10 &gt;&gt; Common &gt;&gt; AutoMetaDataReceived Product Date</t>
  </si>
  <si>
    <t>收到退貨日期Dimension</t>
  </si>
  <si>
    <t>Line Return Cause Analysis_Received Product Date</t>
  </si>
  <si>
    <t>&amp;quot;Line Return Cause Analysis_Received Product Date&amp;quot;</t>
  </si>
  <si>
    <t>-790</t>
  </si>
  <si>
    <t>IEC_STD_V10 &gt;&gt; Analytics  &gt;&gt; Dashboard &gt;&gt; 3：作業管理 &gt;&gt; 3.3：管理品質 &gt;&gt; 3.3.2 : Line/Field Return &gt;&gt; LR Packing Date</t>
  </si>
  <si>
    <t>LR維修完成日期Dimension</t>
  </si>
  <si>
    <t>Line Return Cause Analysis_LR Packing Date</t>
  </si>
  <si>
    <t>&amp;quot;Line Return Cause Analysis_LR Packing Date&amp;quot;</t>
  </si>
  <si>
    <t>-791</t>
  </si>
  <si>
    <t>Line Return Cause Analysis_Return Quantity By Month</t>
  </si>
  <si>
    <t>&amp;quot;Line Return Cause Analysis_Return Quantity By Month&amp;quot;</t>
  </si>
  <si>
    <t>-792</t>
  </si>
  <si>
    <t>Line Return Cause Analysis_Product Type</t>
  </si>
  <si>
    <t>&amp;quot;Line Return Cause Analysis_Product Type&amp;quot;</t>
  </si>
  <si>
    <t>-793</t>
  </si>
  <si>
    <t>IEC_STD_V10 &gt;&gt; Analytics  &gt;&gt; Dashboard &gt;&gt; 3：作業管理 &gt;&gt; 3.3：管理品質 &gt;&gt; 3.3.2 : Line/Field Return &gt;&gt; LR Liability</t>
  </si>
  <si>
    <t>責任歸屬Dimension</t>
  </si>
  <si>
    <t>&amp;quot;EX: VID/CID/CND&amp;quot;</t>
  </si>
  <si>
    <t>Line Return Cause Analysis_LR Liability</t>
  </si>
  <si>
    <t>&amp;quot;Line Return Cause Analysis_LR Liability&amp;quot;</t>
  </si>
  <si>
    <t>-794</t>
  </si>
  <si>
    <t>IEC_STD_V10 &gt;&gt; Analytics  &gt;&gt; Dashboard &gt;&gt; 3：作業管理 &gt;&gt; 3.3：管理品質 &gt;&gt; 3.3.2 : Line/Field Return &gt;&gt; LR Repair Action</t>
  </si>
  <si>
    <t>維修方式Dimension</t>
  </si>
  <si>
    <t>&amp;quot;LR Repair Action 依照報表列出的類別Grouping, ex Bent Pin, MFG, Broken Part&amp;quot;</t>
  </si>
  <si>
    <t>Line Return Cause Analysis_LR Repair Action</t>
  </si>
  <si>
    <t>&amp;quot;Line Return Cause Analysis_LR Repair Action&amp;quot;</t>
  </si>
  <si>
    <t>-795</t>
  </si>
  <si>
    <t>IEC_STD_V10 &gt;&gt; Analytics  &gt;&gt; Dashboard &gt;&gt; 3：作業管理 &gt;&gt; 3.3：管理品質 &gt;&gt; 3.3.2 : Line/Field Return &gt;&gt; Site Cause</t>
  </si>
  <si>
    <t>退貨廠區Dimension</t>
  </si>
  <si>
    <t>&amp;quot;L10廠區
Lenovo Shenzen, IPT IEC, TAO IEC, ...&amp;quot;</t>
  </si>
  <si>
    <t>Line Return Cause Analysis_Site Cause</t>
  </si>
  <si>
    <t>&amp;quot;Line Return Cause Analysis_Site Cause&amp;quot;</t>
  </si>
  <si>
    <t>-796</t>
  </si>
  <si>
    <t>IEC_STD_V10 &gt;&gt; Analytics  &gt;&gt; Dashboard &gt;&gt; 3：作業管理 &gt;&gt; 3.3：管理品質 &gt;&gt; 3.3.2 : Line/Field Return &gt;&gt; Build Site</t>
  </si>
  <si>
    <t>L6生產廠區Dimension</t>
  </si>
  <si>
    <t>&amp;quot;EX, IPT, TAO,IMX&amp;quot;</t>
  </si>
  <si>
    <t>Line Return Cause Analysis_Build Site</t>
  </si>
  <si>
    <t>&amp;quot;Line Return Cause Analysis_Build Site&amp;quot;</t>
  </si>
  <si>
    <t>-797</t>
  </si>
  <si>
    <t>IEC_STD_V10 &gt;&gt; Data Standard &gt;&gt; RND &gt;&gt; Project</t>
  </si>
  <si>
    <t>IEC_STD_V10 &gt;&gt; Data Standard &gt;&gt; RND</t>
  </si>
  <si>
    <t>&amp;quot;Project&amp;quot;</t>
  </si>
  <si>
    <t>&amp;quot;PDM系統與專案相關的資訊&amp;quot;</t>
  </si>
  <si>
    <t>IEC_STD_V10 &gt;&gt; Common &gt;&gt; AutoMetaDataProject</t>
  </si>
  <si>
    <t>專案Concept</t>
  </si>
  <si>
    <t>RND:</t>
  </si>
  <si>
    <t>&amp;quot;專案&amp;quot;</t>
  </si>
  <si>
    <t>-798</t>
  </si>
  <si>
    <t>IEC_STD_V10 &gt;&gt; Data Standard &gt;&gt; RND &gt;&gt; Project Code</t>
  </si>
  <si>
    <t>&amp;quot;Project Code&amp;quot;</t>
  </si>
  <si>
    <t>&amp;quot;專案代碼&amp;quot;</t>
  </si>
  <si>
    <t>IEC_STD_V10 &gt;&gt; Common &gt;&gt; AutoMetaDataProject Code</t>
  </si>
  <si>
    <t>專案代碼Property</t>
  </si>
  <si>
    <t>&amp;quot;透過申請WBS_Code，PDM 產生專案之後，PDM 系統產生 Project_Code 流水號&amp;quot;</t>
  </si>
  <si>
    <t>Project_Project Code</t>
  </si>
  <si>
    <t>&amp;quot;Project_Project Code&amp;quot;</t>
  </si>
  <si>
    <t>-799</t>
  </si>
  <si>
    <t>IEC_STD_V10 &gt;&gt; Data Standard &gt;&gt; RND &gt;&gt; Project Name</t>
  </si>
  <si>
    <t>&amp;quot;專案名稱(內部)&amp;quot;</t>
  </si>
  <si>
    <t>專案名稱Property</t>
  </si>
  <si>
    <t>&amp;quot;透過申請WBS_Code，由 PM 命名&amp;quot;</t>
  </si>
  <si>
    <t>&amp;quot;DL360 G10.5, DL360 G9...&amp;quot;</t>
  </si>
  <si>
    <t>Project_Project Name</t>
  </si>
  <si>
    <t>-800</t>
  </si>
  <si>
    <t>IEC_STD_V10 &gt;&gt; Data Standard &gt;&gt; RND &gt;&gt; Material Group</t>
  </si>
  <si>
    <t>&amp;quot;Material Group&amp;quot;</t>
  </si>
  <si>
    <t>&amp;quot;物料群組，使用於SAP，用於計算收入&amp;quot;</t>
  </si>
  <si>
    <t>IEC_STD_V10 &gt;&gt; Common &gt;&gt; AutoMetaDataMaterial Group</t>
  </si>
  <si>
    <t>料號群組 Relationship</t>
  </si>
  <si>
    <t>&amp;quot;Material Attribute_Material Group&amp;quot;</t>
  </si>
  <si>
    <t>&amp;quot;Assembly 以上：
第一、二碼是&amp;apos;F-&amp;apos;、第三碼以後是&amp;apos;Project_Name&amp;apos;取前七碼，若名稱重複，尾碼會依數字序號往下編(今2021年七月之後)
第一、二碼是&amp;apos;F-&amp;apos;&amp;amp;&amp;apos;Customer_Name&amp;apos;(今2021年七月以前)
Raw Material ：
第一、二碼是&amp;apos;R-&amp;apos;
Forecast 篩選準則，請參考Material Group 頁籤&amp;quot;</t>
  </si>
  <si>
    <t>&amp;quot;R-METAL; R-RESITOR;F-HUFFLEP...&amp;quot;</t>
  </si>
  <si>
    <t>Project_Material Group</t>
  </si>
  <si>
    <t>&amp;quot;Project_Material Group&amp;quot;</t>
  </si>
  <si>
    <t>-801</t>
  </si>
  <si>
    <t>8/30
1. SAP 的 Material Group 是否全部來自 PDM 定義，須確認SAP 是否有存其他的 Material Group -&gt; Abe 確定不會
2. Material Group 與 Project 對應方式待確認(IBM 參考Abe excel)
3. IECPN 確定可對應到 Material Group(之後中介檔再討論)
4. Forecast 篩選準則(待與Miles, Peggy 確認)
9/13
已回覆
^()$</t>
  </si>
  <si>
    <t>IEC_STD_V10 &gt;&gt; Data Standard &gt;&gt; RND &gt;&gt; Customer Project Name</t>
  </si>
  <si>
    <t>&amp;quot;專案名稱(外部)&amp;quot;</t>
  </si>
  <si>
    <t>客戶專案名稱Property</t>
  </si>
  <si>
    <t>&amp;quot;客戶提供標案的時候，客戶會提供Customer_Project_Name，透過申請WBS_Code，由PM 填寫&amp;quot;</t>
  </si>
  <si>
    <t>Project_Customer Project Name</t>
  </si>
  <si>
    <t>-802</t>
  </si>
  <si>
    <t>IEC_STD_V10 &gt;&gt; Data Standard &gt;&gt; RND &gt;&gt; Product Family</t>
  </si>
  <si>
    <t>產品系列Property</t>
  </si>
  <si>
    <t>&amp;quot;客戶提供標案的時候，客戶會提供Product_Family，透過申請WBS_Code，由PM 填寫(BU1 為必填欄位，BU2,5,6 為選填)&amp;quot;</t>
  </si>
  <si>
    <t>&amp;quot;DL360, DL360P...&amp;quot;</t>
  </si>
  <si>
    <t>Project_Product Family</t>
  </si>
  <si>
    <t>-803</t>
  </si>
  <si>
    <t>IEC_STD_V10 &gt;&gt; Data Standard &gt;&gt; RND &gt;&gt; Product Generation</t>
  </si>
  <si>
    <t>產品世代Property</t>
  </si>
  <si>
    <t>&amp;quot;客戶提供標案的時候，客戶會提供Product_Generation，透過申請WBS_Code，由PM 填寫(BU1 為必填欄位，BU2,5,6 為選填)&amp;quot;</t>
  </si>
  <si>
    <t>&amp;quot;G10...&amp;quot;</t>
  </si>
  <si>
    <t>Project_Product Generation</t>
  </si>
  <si>
    <t>-804</t>
  </si>
  <si>
    <t>IEC_STD_V10 &gt;&gt; Data Standard &gt;&gt; RND &gt;&gt; Material Type</t>
  </si>
  <si>
    <t>&amp;quot;Material Type&amp;quot;</t>
  </si>
  <si>
    <t>&amp;quot;用料等級&amp;quot;</t>
  </si>
  <si>
    <t>IEC_STD_V10 &gt;&gt; Common &gt;&gt; AutoMetaDataMaterial Type</t>
  </si>
  <si>
    <t>用料等級Property</t>
  </si>
  <si>
    <t>&amp;quot;Automotive, DESKTOP, NETWORKING, SERVER&amp;quot;</t>
  </si>
  <si>
    <t>Project_Material Type</t>
  </si>
  <si>
    <t>&amp;quot;Project_Material Type&amp;quot;</t>
  </si>
  <si>
    <t>-805</t>
  </si>
  <si>
    <t>9/2 結論：
PDM 現在的Product Type 改成用料等級，
PDM 欄位調整： BG, BU, LOB, Category, 用料等級, Product Type(RFQ_Master)
Product Type 需新增 HPC、BU2 Pcle... 之後不會有^()$</t>
  </si>
  <si>
    <t>IEC_STD_V10 &gt;&gt; Data Standard &gt;&gt; RND &gt;&gt; Product Type</t>
  </si>
  <si>
    <t>&amp;quot;產品類型&amp;quot;</t>
  </si>
  <si>
    <t>產品類型Property</t>
  </si>
  <si>
    <t>&amp;quot;與 RFQ_Master 定義的Product Type 相同&amp;quot;</t>
  </si>
  <si>
    <t>&amp;quot;Automotive, DESKTOP, NETWORKING, SERVER, STORAGE, Software, Workstation&amp;quot;</t>
  </si>
  <si>
    <t>Project_Product Type</t>
  </si>
  <si>
    <t>-806</t>
  </si>
  <si>
    <t>IEC_STD_V10 &gt;&gt; Data Standard &gt;&gt; RND &gt;&gt; WBS Code</t>
  </si>
  <si>
    <t>&amp;quot;WBS Code&amp;quot;</t>
  </si>
  <si>
    <t>IEC_STD_V10 &gt;&gt; Common &gt;&gt; AutoMetaDataWBS Code</t>
  </si>
  <si>
    <t>WBS CodeProperty</t>
  </si>
  <si>
    <t>&amp;quot;透過申請WBS_Code，WBS Web 產生WBS_Code&amp;quot;</t>
  </si>
  <si>
    <t>Project_WBS Code</t>
  </si>
  <si>
    <t>&amp;quot;Project_WBS Code&amp;quot;</t>
  </si>
  <si>
    <t>-807</t>
  </si>
  <si>
    <t>IEC_STD_V10 &gt;&gt; Data Standard &gt;&gt; RND &gt;&gt; Project Stage</t>
  </si>
  <si>
    <t>&amp;quot;Project Stage&amp;quot;</t>
  </si>
  <si>
    <t>&amp;quot;專案目前屬於的stage名稱&amp;quot;</t>
  </si>
  <si>
    <t>IEC_STD_V10 &gt;&gt; Common &gt;&gt; AutoMetaDataProject Stage</t>
  </si>
  <si>
    <t>專案階段Property</t>
  </si>
  <si>
    <t>&amp;quot;透過申請WBS_Code，PDM 先預設產生Planning，PM 會再上PDM 更改, EVT, DVT, MP
&amp;quot;</t>
  </si>
  <si>
    <t>&amp;quot;EVT, DVT, MP...&amp;quot;</t>
  </si>
  <si>
    <t>Project_Project Stage</t>
  </si>
  <si>
    <t>&amp;quot;Project_Project Stage&amp;quot;</t>
  </si>
  <si>
    <t>-808</t>
  </si>
  <si>
    <t>IEC_STD_V10 &gt;&gt; Data Standard &gt;&gt; RND &gt;&gt; Material Attribute</t>
  </si>
  <si>
    <t>&amp;quot;Material Attribute&amp;quot;</t>
  </si>
  <si>
    <t>IEC_STD_V10 &gt;&gt; Common &gt;&gt; AutoMetaDataMaterial Attribute</t>
  </si>
  <si>
    <t>料號Concept</t>
  </si>
  <si>
    <t>&amp;quot;共用料號屬性&amp;quot;</t>
  </si>
  <si>
    <t>-809</t>
  </si>
  <si>
    <t>IEC_STD_V10 &gt;&gt; Data Standard &gt;&gt; RND &gt;&gt; IEC Part Number</t>
  </si>
  <si>
    <t>料號Property</t>
  </si>
  <si>
    <t>&amp;quot;6開頭的料號
1395A2815501, 1597T0747001, 1395T2551924...&amp;quot;</t>
  </si>
  <si>
    <t>-810</t>
  </si>
  <si>
    <t>IEC_STD_V10 &gt;&gt; Data Standard &gt;&gt; RND &gt;&gt; Material Description</t>
  </si>
  <si>
    <t>&amp;quot;Material Description&amp;quot;</t>
  </si>
  <si>
    <t>&amp;quot;料號描述&amp;quot;</t>
  </si>
  <si>
    <t>IEC_STD_V10 &gt;&gt; Common &gt;&gt; AutoMetaDataMaterial Description</t>
  </si>
  <si>
    <t>料號描述Property</t>
  </si>
  <si>
    <t>Material Attribute_Material Description</t>
  </si>
  <si>
    <t>&amp;quot;Material Attribute_Material Description&amp;quot;</t>
  </si>
  <si>
    <t>-811</t>
  </si>
  <si>
    <t>料號群組 Property</t>
  </si>
  <si>
    <t>&amp;quot;系統根據class/material_code 自動產生
Assembly 以上：
第一、二碼是&amp;apos;F-&amp;apos;、第三碼以後是&amp;apos;Project_Name&amp;apos;取前七碼，若名稱重複，尾碼會依數字序號往下編(今2021年七月之後)
第一、二碼是&amp;apos;F-&amp;apos;&amp;amp;&amp;apos;Customer_Name&amp;apos;(今2021年七月以前)
Raw Material ：
第一、二碼是&amp;apos;R-&amp;apos;
Forecast 篩選準則(待與Miles, Peggy 確認)&amp;quot;</t>
  </si>
  <si>
    <t>Material Attribute_Material Group</t>
  </si>
  <si>
    <t>-812</t>
  </si>
  <si>
    <t>8/26:
須與SAP 確認定義
僅 F 開頭與專案有關
8/26:
須確認Forecast 需要的料號(是否只有成品階，如果不是可能需要再看對應方式)，再與Abe 確認 料號和物料群組的對應方式，或是對應出project 的方式
Peggy, Miles, Becky, Abe, 如果是WBS Code/Project/Part相關, PDM請找Nydia Hsieh/Frank Hsieh
8/30
1. SAP 的 Material Group 是否全部來自 PDM 定義，須確認SAP 是否有存其</t>
  </si>
  <si>
    <t>IEC_STD_V10 &gt;&gt; Data Standard &gt;&gt; RND &gt;&gt; Class Code</t>
  </si>
  <si>
    <t>&amp;quot;Class Code&amp;quot;</t>
  </si>
  <si>
    <t>&amp;quot;料號分類&amp;quot;</t>
  </si>
  <si>
    <t>IEC_STD_V10 &gt;&gt; Common &gt;&gt; AutoMetaDataClass Code</t>
  </si>
  <si>
    <t>Class CodeProperty</t>
  </si>
  <si>
    <t>&amp;quot;PDM中IEC PN之Class Code值&amp;quot;</t>
  </si>
  <si>
    <t>&amp;quot;6Y17B1510401, Class code: 6017 &amp;amp; WCxxxxxxxx, Class cod: WC&amp;quot;</t>
  </si>
  <si>
    <t>Material Attribute_Class Code</t>
  </si>
  <si>
    <t>&amp;quot;Material Attribute_Class Code&amp;quot;</t>
  </si>
  <si>
    <t>-813</t>
  </si>
  <si>
    <t>IEC_STD_V10 &gt;&gt; Data Standard &gt;&gt; RND &gt;&gt; Raw Type</t>
  </si>
  <si>
    <t>&amp;quot;Raw Type&amp;quot;</t>
  </si>
  <si>
    <t>&amp;quot;電子零件-三大件&amp;quot;</t>
  </si>
  <si>
    <t>IEC_STD_V10 &gt;&gt; Common &gt;&gt; AutoMetaDataRaw Type</t>
  </si>
  <si>
    <t>Raw三大件 Property</t>
  </si>
  <si>
    <t>&amp;quot;取產品分類RAW料號前四碼得到資料:CPU、Memory、HDD，成品則是空值&amp;quot;</t>
  </si>
  <si>
    <t>&amp;quot;CPU;Memory; HDD; NULL;&amp;quot;</t>
  </si>
  <si>
    <t>Material Attribute_Raw Type</t>
  </si>
  <si>
    <t>&amp;quot;Material Attribute_Raw Type&amp;quot;</t>
  </si>
  <si>
    <t>-814</t>
  </si>
  <si>
    <t>6_25% = CPU, 6_22% = HDD, 6_21% = DIMM, 其它  NULL^()$</t>
  </si>
  <si>
    <t>IEC_STD_V10 &gt;&gt; Data Standard &gt;&gt; RND &gt;&gt; Commodity</t>
  </si>
  <si>
    <t>&amp;quot;Commodity&amp;quot;</t>
  </si>
  <si>
    <t>&amp;quot;Material code&amp;quot;</t>
  </si>
  <si>
    <t>&amp;quot;組件類別&amp;quot;</t>
  </si>
  <si>
    <t>IEC_STD_V10 &gt;&gt; Common &gt;&gt; AutoMetaDataCommodity</t>
  </si>
  <si>
    <t>組件類別Property</t>
  </si>
  <si>
    <t>&amp;quot;PDM 上的 material code&amp;quot;</t>
  </si>
  <si>
    <t>&amp;quot;CDROM;POWERBD;TRANFMR;FDD..&amp;quot;</t>
  </si>
  <si>
    <t>Material Attribute_Commodity</t>
  </si>
  <si>
    <t>&amp;quot;Material Attribute_Commodity&amp;quot;</t>
  </si>
  <si>
    <t>-815</t>
  </si>
  <si>
    <t>IEC_STD_V10 &gt;&gt; Data Standard &gt;&gt; RND &gt;&gt; Part Category</t>
  </si>
  <si>
    <t>&amp;quot;Part Category&amp;quot;</t>
  </si>
  <si>
    <t>&amp;quot;零件主分類&amp;quot;</t>
  </si>
  <si>
    <t>IEC_STD_V10 &gt;&gt; Common &gt;&gt; AutoMetaDataPart Category</t>
  </si>
  <si>
    <t>零件主分類Property</t>
  </si>
  <si>
    <t>&amp;quot;BOX/SRD/F/P HEADER/JUMPER&amp;quot;</t>
  </si>
  <si>
    <t>Material Attribute_Part Category</t>
  </si>
  <si>
    <t>&amp;quot;Material Attribute_Part Category&amp;quot;</t>
  </si>
  <si>
    <t>-816</t>
  </si>
  <si>
    <t>IEC_STD_V10 &gt;&gt; Data Standard &gt;&gt; RND &gt;&gt; Customer Part Number</t>
  </si>
  <si>
    <t>&amp;quot;Customer Part Number&amp;quot;</t>
  </si>
  <si>
    <t>&amp;quot;客戶料號&amp;quot;</t>
  </si>
  <si>
    <t>IEC_STD_V10 &gt;&gt; Common &gt;&gt; AutoMetaDataCustomer Part Number</t>
  </si>
  <si>
    <t>客戶料號Property</t>
  </si>
  <si>
    <t>&amp;quot;RD 按客戶資料建立客戶料號, 應由 BU EPM 決定.&amp;quot;</t>
  </si>
  <si>
    <t>Material Attribute_Customer Part Number</t>
  </si>
  <si>
    <t>&amp;quot;Material Attribute_Customer Part Number&amp;quot;</t>
  </si>
  <si>
    <t>-817</t>
  </si>
  <si>
    <t>IEC_STD_V10 &gt;&gt; Data Standard &gt;&gt; RND &gt;&gt; Project RND Multiple source</t>
  </si>
  <si>
    <t>&amp;quot;Project RND Multiple source&amp;quot;</t>
  </si>
  <si>
    <t>IEC_STD_V10 &gt;&gt; Common &gt;&gt; AutoMetaDataProject RND Multiple source</t>
  </si>
  <si>
    <t>專案RND Multiple sourceConcept</t>
  </si>
  <si>
    <t>&amp;quot;專案RND Multiple source&amp;quot;</t>
  </si>
  <si>
    <t>-818</t>
  </si>
  <si>
    <t>IEC_STD_V10 &gt;&gt; Data Standard &gt;&gt; RND &gt;&gt; BU Code</t>
  </si>
  <si>
    <t>&amp;quot;PROJECT BU&amp;quot;</t>
  </si>
  <si>
    <t>&amp;quot;事業代碼&amp;quot;</t>
  </si>
  <si>
    <t>事業代碼Relationship</t>
  </si>
  <si>
    <t>&amp;quot;事業代碼，分成BU1, BU2, BU5, BU6&amp;quot;</t>
  </si>
  <si>
    <t>&amp;quot;BU1,BU2,BU5,BU6&amp;quot;</t>
  </si>
  <si>
    <t>Project RND Multiple source_BU Code</t>
  </si>
  <si>
    <t>&amp;quot;Project RND Multiple source_BU Code&amp;quot;</t>
  </si>
  <si>
    <t>-819</t>
  </si>
  <si>
    <t>Project RND Multiple source_Customer Project Name</t>
  </si>
  <si>
    <t>&amp;quot;Project RND Multiple source_Customer Project Name&amp;quot;</t>
  </si>
  <si>
    <t>-820</t>
  </si>
  <si>
    <t>專案階段Relationship</t>
  </si>
  <si>
    <t>&amp;quot;EVT, DVT, MP&amp;quot;</t>
  </si>
  <si>
    <t>Project RND Multiple source_Project Stage</t>
  </si>
  <si>
    <t>&amp;quot;Project RND Multiple source_Project Stage&amp;quot;</t>
  </si>
  <si>
    <t>-821</t>
  </si>
  <si>
    <t>IEC_STD_V10 &gt;&gt; Data Standard &gt;&gt; RND &gt;&gt; Project Multiple Source Rate</t>
  </si>
  <si>
    <t>&amp;quot;Project Multiple Source Rate&amp;quot;</t>
  </si>
  <si>
    <t>&amp;quot;專案 Multiple Source Rate&amp;quot;</t>
  </si>
  <si>
    <t>IEC_STD_V10 &gt;&gt; Common &gt;&gt; AutoMetaDataProject Multiple Source Rate</t>
  </si>
  <si>
    <t>專案 Multiple Source RateProperty</t>
  </si>
  <si>
    <t>&amp;quot;專案層次(炸BOM)，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&amp;quot;</t>
  </si>
  <si>
    <t>Project RND Multiple source_Project Multiple Source Rate</t>
  </si>
  <si>
    <t>&amp;quot;Project RND Multiple source_Project Multiple Source Rate&amp;quot;</t>
  </si>
  <si>
    <t>-822</t>
  </si>
  <si>
    <t>* 目前RA Report上的PCA Multiple source rate =Multiple/(Single+Multiple+Sole), 
Project Multiple source rate 有含sole, 及不含sole兩種, 與PM業務規則不同
*  PM 會將機構件single轉sole  , 但採購仍維持機構件為single, 系統上目前沒有single轉sole的機制，需要設計一個機制讓採購與PM的計算一致^()$</t>
  </si>
  <si>
    <t>IEC_STD_V10 &gt;&gt; Data Standard &gt;&gt; RND &gt;&gt; Customer Multiple Source Rate Goal</t>
  </si>
  <si>
    <t>&amp;quot;Customer Multiple Source Rate Goal&amp;quot;</t>
  </si>
  <si>
    <t>&amp;quot;Customer Goal&amp;quot;</t>
  </si>
  <si>
    <t>&amp;quot;客戶訂定之multiple source Rate目標&amp;quot;</t>
  </si>
  <si>
    <t>IEC_STD_V10 &gt;&gt; Common &gt;&gt; AutoMetaDataCustomer Multiple Source Rate Goal</t>
  </si>
  <si>
    <t>客戶Multiple Source Rate目標Property</t>
  </si>
  <si>
    <t>&amp;quot;如果MSR的定義是以專案等級, 則取專案的目標, 若是以客戶等級為目標, 則取客戶的MSR目標, 若不在上述的定義內, 則取用 EBG 值為目標 (EBG = BU = 90%); 所有的定義都是從 RA web 修改和取用.&amp;quot;</t>
  </si>
  <si>
    <t>Project RND Multiple source_Customer Multiple Source Rate Goal</t>
  </si>
  <si>
    <t>&amp;quot;Project RND Multiple source_Customer Multiple Source Rate Goal&amp;quot;</t>
  </si>
  <si>
    <t>-823</t>
  </si>
  <si>
    <t>從 RA web 維護^()$</t>
  </si>
  <si>
    <t>IEC_STD_V10 &gt;&gt; Data Standard &gt;&gt; RND &gt;&gt; Customer Name-SAP</t>
  </si>
  <si>
    <t>&amp;quot;Customer Name-SAP&amp;quot;</t>
  </si>
  <si>
    <t>IEC_STD_V10 &gt;&gt; Common &gt;&gt; AutoMetaDataCustomer Name-SAP</t>
  </si>
  <si>
    <t>&amp;quot;Customer_Customer Name-SAP&amp;quot;</t>
  </si>
  <si>
    <t>Project RND Multiple source_Customer Name-SAP</t>
  </si>
  <si>
    <t>&amp;quot;Project RND Multiple source_Customer Name-SAP&amp;quot;</t>
  </si>
  <si>
    <t>-824</t>
  </si>
  <si>
    <t>IEC_STD_V10 &gt;&gt; Data Standard &gt;&gt; RND &gt;&gt; PCA RND Property</t>
  </si>
  <si>
    <t>&amp;quot;PCA RND Property&amp;quot;</t>
  </si>
  <si>
    <t>&amp;quot;PCA RND屬性&amp;quot;</t>
  </si>
  <si>
    <t>IEC_STD_V10 &gt;&gt; Common &gt;&gt; AutoMetaDataPCA RND Property</t>
  </si>
  <si>
    <t>PCA RND屬性Concept</t>
  </si>
  <si>
    <t>-825</t>
  </si>
  <si>
    <t>PCA RND Property_Customer Project Name</t>
  </si>
  <si>
    <t>&amp;quot;PCA RND Property_Customer Project Name&amp;quot;</t>
  </si>
  <si>
    <t>-826</t>
  </si>
  <si>
    <t>&amp;quot;PCA&amp;quot;</t>
  </si>
  <si>
    <t>&amp;quot;料號代碼&amp;quot;</t>
  </si>
  <si>
    <t>&amp;quot;Material，共12碼&amp;quot;</t>
  </si>
  <si>
    <t>&amp;quot;1395A2815501, 1597T0747001, 1395T2551924...  &amp;quot;</t>
  </si>
  <si>
    <t>PCA RND Property_IEC Part Number</t>
  </si>
  <si>
    <t>&amp;quot;PCA RND Property_IEC Part Number&amp;quot;</t>
  </si>
  <si>
    <t>-827</t>
  </si>
  <si>
    <t>IEC_STD_V10 &gt;&gt; Data Standard &gt;&gt; RND &gt;&gt; PCA Stage</t>
  </si>
  <si>
    <t>&amp;quot;PCA Stage&amp;quot;</t>
  </si>
  <si>
    <t>&amp;quot;PCA 階段&amp;quot;</t>
  </si>
  <si>
    <t>IEC_STD_V10 &gt;&gt; Common &gt;&gt; AutoMetaDataPCA Stage</t>
  </si>
  <si>
    <t>PCA 階段Property</t>
  </si>
  <si>
    <t>&amp;quot;分為EVT, DVT, MP ，且PCA 階段不須與專案階段掛勾
取Assembly stage : RD=EVT, PRD=DVT, MP=PVT&amp;quot;</t>
  </si>
  <si>
    <t>PCA RND Property_PCA Stage</t>
  </si>
  <si>
    <t>&amp;quot;PCA RND Property_PCA Stage&amp;quot;</t>
  </si>
  <si>
    <t>-828</t>
  </si>
  <si>
    <t>IEC_STD_V10 &gt;&gt; Data Standard &gt;&gt; RND &gt;&gt; PCA Multiple Source Rate</t>
  </si>
  <si>
    <t>&amp;quot;PCA Multiple Source Rate&amp;quot;</t>
  </si>
  <si>
    <t>&amp;quot;Multiple Source Rate(by PCA)&amp;quot;</t>
  </si>
  <si>
    <t>IEC_STD_V10 &gt;&gt; Common &gt;&gt; AutoMetaDataPCA Multiple Source Rate</t>
  </si>
  <si>
    <t>PCA Multiple Source RateProperty</t>
  </si>
  <si>
    <t>&amp;quot;PCA層次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不考慮Power合併板子計算&amp;quot;</t>
  </si>
  <si>
    <t>PCA RND Property_PCA Multiple Source Rate</t>
  </si>
  <si>
    <t>&amp;quot;PCA RND Property_PCA Multiple Source Rate&amp;quot;</t>
  </si>
  <si>
    <t>-829</t>
  </si>
  <si>
    <t>IEC_STD_V10 &gt;&gt; Data Standard &gt;&gt; RND &gt;&gt; PCA Hold Status</t>
  </si>
  <si>
    <t>&amp;quot;PCA Hold Status&amp;quot;</t>
  </si>
  <si>
    <t>&amp;quot;PCA Hold 狀態&amp;quot;</t>
  </si>
  <si>
    <t>IEC_STD_V10 &gt;&gt; Common &gt;&gt; AutoMetaDataPCA Hold Status</t>
  </si>
  <si>
    <t>PCA Hold狀態Property</t>
  </si>
  <si>
    <t>&amp;quot;Include Hold: 含不量產PCA
Exclude Hold: 排除不量產PCA&amp;quot;</t>
  </si>
  <si>
    <t>&amp;quot;Include Hold,Exclude Hold&amp;quot;</t>
  </si>
  <si>
    <t>PCA RND Property_PCA Hold Status</t>
  </si>
  <si>
    <t>&amp;quot;PCA RND Property_PCA Hold Status&amp;quot;</t>
  </si>
  <si>
    <t>-830</t>
  </si>
  <si>
    <t>&amp;quot;客戶主檔&amp;quot;</t>
  </si>
  <si>
    <t>IEC_STD_V10 &gt;&gt; Common &gt;&gt; AutoMetaDataCustomer</t>
  </si>
  <si>
    <t>客戶主檔Concept</t>
  </si>
  <si>
    <t>SAL:</t>
  </si>
  <si>
    <t>-831</t>
  </si>
  <si>
    <t>&amp;quot;Customer Code&amp;quot;</t>
  </si>
  <si>
    <t>&amp;quot;CC&amp;quot;</t>
  </si>
  <si>
    <t>&amp;quot;客戶代號, SAP 的使用代號&amp;quot;</t>
  </si>
  <si>
    <t>IEC_STD_V10 &gt;&gt; Common &gt;&gt; AutoMetaDataCustomer Code</t>
  </si>
  <si>
    <t>客戶代號Property</t>
  </si>
  <si>
    <t>&amp;quot;客戶代號, ex. &amp;apos;01&amp;apos;; &amp;apos;9H&amp;apos;&amp;quot;</t>
  </si>
  <si>
    <t>Customer_Customer Code</t>
  </si>
  <si>
    <t>&amp;quot;Customer_Customer Code&amp;quot;</t>
  </si>
  <si>
    <t>-832</t>
  </si>
  <si>
    <t>&amp;quot;Customer Name-PDM&amp;quot;</t>
  </si>
  <si>
    <t>&amp;quot;PDM的客戶名稱, 按客戶保密情況設定保密代號&amp;quot;</t>
  </si>
  <si>
    <t>IEC_STD_V10 &gt;&gt; Common &gt;&gt; AutoMetaDataCustomer Name-PDM</t>
  </si>
  <si>
    <t>客戶名稱-PDMProperty</t>
  </si>
  <si>
    <t>&amp;quot;PDM的客戶名稱, ex. HP; F1&amp;quot;</t>
  </si>
  <si>
    <t>Customer_Customer Name-PDM</t>
  </si>
  <si>
    <t>&amp;quot;Customer_Customer Name-PDM&amp;quot;</t>
  </si>
  <si>
    <t>-833</t>
  </si>
  <si>
    <t>&amp;quot;SAP的客戶名稱&amp;quot;</t>
  </si>
  <si>
    <t>客戶名稱-SAPProperty</t>
  </si>
  <si>
    <t>&amp;quot;SAP的客戶名稱, ex. HPE; F1&amp;quot;</t>
  </si>
  <si>
    <t>-834</t>
  </si>
  <si>
    <t>&amp;quot;PDM上的定義BU&amp;quot;</t>
  </si>
  <si>
    <t>&amp;quot;PDM上的定義預設BU&amp;quot;</t>
  </si>
  <si>
    <t>Customer_BU Code</t>
  </si>
  <si>
    <t>&amp;quot;Customer_BU Code&amp;quot;</t>
  </si>
  <si>
    <t>-835</t>
  </si>
  <si>
    <t>&amp;quot;Customer Satisfaction&amp;quot;</t>
  </si>
  <si>
    <t>IEC_STD_V10 &gt;&gt; Common &gt;&gt; AutoMetaDataCustomer Satisfaction</t>
  </si>
  <si>
    <t>客戶滿意度Concept</t>
  </si>
  <si>
    <t>&amp;quot;客戶滿意度&amp;quot;</t>
  </si>
  <si>
    <t>-836</t>
  </si>
  <si>
    <t>客戶名稱-SAPRelationship</t>
  </si>
  <si>
    <t>&amp;quot;客戶名稱, ex. &amp;apos;HPE&amp;apos;; &amp;apos;A1&amp;apos;, &amp;apos;S1&amp;apos;, &amp;apos;F1&amp;apos;&amp;quot;</t>
  </si>
  <si>
    <t>&amp;quot;HP; A1, S1, F1&amp;quot;</t>
  </si>
  <si>
    <t>Customer Satisfaction_Customer Name-SAP</t>
  </si>
  <si>
    <t>&amp;quot;Customer Satisfaction_Customer Name-SAP&amp;quot;</t>
  </si>
  <si>
    <t>-837</t>
  </si>
  <si>
    <t>&amp;quot;Satisfaction Main Indicator&amp;quot;</t>
  </si>
  <si>
    <t>&amp;quot;客戶滿意度指標大類&amp;quot;</t>
  </si>
  <si>
    <t>IEC_STD_V10 &gt;&gt; Common &gt;&gt; AutoMetaDataSatisfaction Main Indicator</t>
  </si>
  <si>
    <t>客戶滿意度指標大類Property</t>
  </si>
  <si>
    <t>&amp;quot;目前維度大類有Cost、Supply、Quality、Engineering、Service，Others &amp;quot;</t>
  </si>
  <si>
    <t>Customer Satisfaction_Satisfaction Main Indicator</t>
  </si>
  <si>
    <t>&amp;quot;Customer Satisfaction_Satisfaction Main Indicator&amp;quot;</t>
  </si>
  <si>
    <t>-838</t>
  </si>
  <si>
    <t>未來可能會新增或刪除維度，報表依變更後維度顯示^(上傳檔案)$</t>
  </si>
  <si>
    <t>&amp;quot;Satisfaction Indicator&amp;quot;</t>
  </si>
  <si>
    <t>&amp;quot;客戶滿意度指標細項&amp;quot;</t>
  </si>
  <si>
    <t>IEC_STD_V10 &gt;&gt; Common &gt;&gt; AutoMetaDataSatisfaction Indicator</t>
  </si>
  <si>
    <t>客戶滿意度指標細項Property</t>
  </si>
  <si>
    <t>&amp;quot;Cost、Business、Supply、Quality(L6)、Quality(L12)、Quality、Production and Product quality、Engineering、COS 、Service、After service operation、Material、Project developing and schedule support、PLaTO、Operation  未來可能會新增或刪除維度，報表依變更後維度顯示&amp;quot;</t>
  </si>
  <si>
    <t>Customer Satisfaction_Satisfaction Indicator</t>
  </si>
  <si>
    <t>&amp;quot;Customer Satisfaction_Satisfaction Indicator&amp;quot;</t>
  </si>
  <si>
    <t>-839</t>
  </si>
  <si>
    <t>&amp;quot;Satisfaction Score&amp;quot;</t>
  </si>
  <si>
    <t>&amp;quot;客戶對Inventec的滿意度評分&amp;quot;</t>
  </si>
  <si>
    <t>IEC_STD_V10 &gt;&gt; Common &gt;&gt; AutoMetaDataSatisfaction Score</t>
  </si>
  <si>
    <t>客戶滿意度分數Property</t>
  </si>
  <si>
    <t>&amp;quot;維度大類對應分數規則：
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Cost以Business分數為代表；F1的Supply以COS分數為代表&amp;quot;</t>
  </si>
  <si>
    <t>Customer Satisfaction_Satisfaction Score</t>
  </si>
  <si>
    <t>&amp;quot;Customer Satisfaction_Satisfaction Score&amp;quot;</t>
  </si>
  <si>
    <t>-840</t>
  </si>
  <si>
    <t>同一大維度下若有多筆小維度的計算,目前報表設計只能算平均，建議未來也維持平均的計算方式 ^(上傳檔案)$</t>
  </si>
  <si>
    <t>&amp;quot;Satisfaction Ranking&amp;quot;</t>
  </si>
  <si>
    <t>&amp;quot;Inventec 與客戶的其他廠商比較之滿意度排名&amp;quot;</t>
  </si>
  <si>
    <t>IEC_STD_V10 &gt;&gt; Common &gt;&gt; AutoMetaDataSatisfaction Ranking</t>
  </si>
  <si>
    <t>客戶滿意度排名Property</t>
  </si>
  <si>
    <t>&amp;quot;1, 2, 3…,可能為空值&amp;quot;</t>
  </si>
  <si>
    <t>Customer Satisfaction_Satisfaction Ranking</t>
  </si>
  <si>
    <t>&amp;quot;Customer Satisfaction_Satisfaction Ranking&amp;quot;</t>
  </si>
  <si>
    <t>-841</t>
  </si>
  <si>
    <t>&amp;quot;QBR URL&amp;quot;</t>
  </si>
  <si>
    <t>&amp;quot;QBR報告放置路徑&amp;quot;</t>
  </si>
  <si>
    <t>IEC_STD_V10 &gt;&gt; Common &gt;&gt; AutoMetaDataQBR URL</t>
  </si>
  <si>
    <t>QBR路徑Property</t>
  </si>
  <si>
    <t>&amp;quot;URL&amp;quot;</t>
  </si>
  <si>
    <t>Customer Satisfaction_QBR URL</t>
  </si>
  <si>
    <t>&amp;quot;Customer Satisfaction_QBR URL&amp;quot;</t>
  </si>
  <si>
    <t>-842</t>
  </si>
  <si>
    <t>&amp;quot;Satisfaction Quarter&amp;quot;</t>
  </si>
  <si>
    <t>&amp;quot;評量滿意度的季度&amp;quot;</t>
  </si>
  <si>
    <t>IEC_STD_V10 &gt;&gt; Common &gt;&gt; AutoMetaDataSatisfaction Quarter</t>
  </si>
  <si>
    <t>滿意度評量季度Property</t>
  </si>
  <si>
    <t>&amp;quot;以季呈現，例如:2021Q1, 2021Q2, 2021H1&amp;quot;</t>
  </si>
  <si>
    <t>Customer Satisfaction_Satisfaction Quarter</t>
  </si>
  <si>
    <t>&amp;quot;Customer Satisfaction_Satisfaction Quarter&amp;quot;</t>
  </si>
  <si>
    <t>-843</t>
  </si>
  <si>
    <t>&amp;quot;Satisfaction Date&amp;quot;</t>
  </si>
  <si>
    <t>&amp;quot;評量滿意度的資料日期&amp;quot;</t>
  </si>
  <si>
    <t>IEC_STD_V10 &gt;&gt; Common &gt;&gt; AutoMetaDataSatisfaction Date</t>
  </si>
  <si>
    <t>滿意度資料日期Property</t>
  </si>
  <si>
    <t>&amp;quot;例如: 2021/01/10&amp;quot;</t>
  </si>
  <si>
    <t>Customer Satisfaction_Satisfaction Date</t>
  </si>
  <si>
    <t>&amp;quot;Customer Satisfaction_Satisfaction Date&amp;quot;</t>
  </si>
  <si>
    <t>-844</t>
  </si>
  <si>
    <t>&amp;quot;Customer Satisfaction Score by Main Indicator&amp;quot;</t>
  </si>
  <si>
    <t>&amp;quot;呈現重要項目分數供高階管理者快速掌握重點客戶滿意度狀況&amp;quot;</t>
  </si>
  <si>
    <t>IEC_STD_V10 &gt;&gt; Common &gt;&gt; AutoMetaDataCustomer Satisfaction Score by Main Indicator</t>
  </si>
  <si>
    <t>重要項目客戶滿意度分數Concept</t>
  </si>
  <si>
    <t>&amp;quot;取BU1, BU2, BU5 資料, 且取客戶滿意度指標大類非&amp;apos;Others&amp;apos;&amp;quot;</t>
  </si>
  <si>
    <t>-845</t>
  </si>
  <si>
    <t>客戶代碼Dimension</t>
  </si>
  <si>
    <t>&amp;quot;客戶代號, ex. &amp;apos;HP&amp;apos;; &amp;apos;A1&amp;apos;, &amp;apos;S1&amp;apos;, &amp;apos;F1&amp;apos;&amp;quot;</t>
  </si>
  <si>
    <t>Customer Satisfaction Score by Main Indicator_Customer Name-SAP</t>
  </si>
  <si>
    <t>&amp;quot;Customer Satisfaction Score by Main Indicator_Customer Name-SAP&amp;quot;</t>
  </si>
  <si>
    <t>-846</t>
  </si>
  <si>
    <t>客戶滿意度指標大類Dimension</t>
  </si>
  <si>
    <t>&amp;quot;Cost、Supply、Quality、Engineering、Service、Others &amp;quot;</t>
  </si>
  <si>
    <t>Customer Satisfaction Score by Main Indicator_Satisfaction Main Indicator</t>
  </si>
  <si>
    <t>&amp;quot;Customer Satisfaction Score by Main Indicator_Satisfaction Main Indicator&amp;quot;</t>
  </si>
  <si>
    <t>-847</t>
  </si>
  <si>
    <t>未來可能會新增或刪除維度，報表依變更後維度顯示^()$</t>
  </si>
  <si>
    <t>&amp;quot;客戶對inventec的滿意度評分&amp;quot;</t>
  </si>
  <si>
    <t>客戶滿意度分數Measure</t>
  </si>
  <si>
    <t>Customer Satisfaction Score by Main Indicator_Satisfaction Score</t>
  </si>
  <si>
    <t>&amp;quot;Customer Satisfaction Score by Main Indicator_Satisfaction Score&amp;quot;</t>
  </si>
  <si>
    <t>-848</t>
  </si>
  <si>
    <t>同一大維度下若有多筆小維度的計算,目前報表設計只能算平均，建議未來也維持平均的計算方式 ^()$</t>
  </si>
  <si>
    <t>滿意度資料日期Dimension</t>
  </si>
  <si>
    <t>Customer Satisfaction Score by Main Indicator_Satisfaction Date</t>
  </si>
  <si>
    <t>&amp;quot;Customer Satisfaction Score by Main Indicator_Satisfaction Date&amp;quot;</t>
  </si>
  <si>
    <t>-849</t>
  </si>
  <si>
    <t>&amp;quot;QBR Performance Trend&amp;quot;</t>
  </si>
  <si>
    <t>&amp;quot;客戶QBR評分與排名，並檢視細項分數歷史變化&amp;quot;</t>
  </si>
  <si>
    <t>IEC_STD_V10 &gt;&gt; Common &gt;&gt; AutoMetaDataQBR Performance Trend</t>
  </si>
  <si>
    <t>客戶QBR評分項目Concept</t>
  </si>
  <si>
    <t>&amp;quot;取BU1, BU2, BU5 資料&amp;quot;</t>
  </si>
  <si>
    <t>-850</t>
  </si>
  <si>
    <t>QBR Performance Trend_Customer Name-SAP</t>
  </si>
  <si>
    <t>&amp;quot;QBR Performance Trend_Customer Name-SAP&amp;quot;</t>
  </si>
  <si>
    <t>-851</t>
  </si>
  <si>
    <t>客戶滿意度指標細項Dimension</t>
  </si>
  <si>
    <t>QBR Performance Trend_Satisfaction Indicator</t>
  </si>
  <si>
    <t>&amp;quot;QBR Performance Trend_Satisfaction Indicator&amp;quot;</t>
  </si>
  <si>
    <t>-852</t>
  </si>
  <si>
    <t>滿意度評量季度Dimension</t>
  </si>
  <si>
    <t>QBR Performance Trend_Satisfaction Quarter</t>
  </si>
  <si>
    <t>&amp;quot;QBR Performance Trend_Satisfaction Quarter&amp;quot;</t>
  </si>
  <si>
    <t>-853</t>
  </si>
  <si>
    <t>QBR Performance Trend_Satisfaction Score</t>
  </si>
  <si>
    <t>&amp;quot;QBR Performance Trend_Satisfaction Score&amp;quot;</t>
  </si>
  <si>
    <t>-854</t>
  </si>
  <si>
    <t>客戶滿意度排名Measure</t>
  </si>
  <si>
    <t>&amp;quot;1, 2, 3..可能為空值&amp;quot;</t>
  </si>
  <si>
    <t>QBR Performance Trend_Satisfaction Ranking</t>
  </si>
  <si>
    <t>&amp;quot;QBR Performance Trend_Satisfaction Ranking&amp;quot;</t>
  </si>
  <si>
    <t>-855</t>
  </si>
  <si>
    <t>QBR路徑Relationship</t>
  </si>
  <si>
    <t>QBR Performance Trend_QBR URL</t>
  </si>
  <si>
    <t>&amp;quot;QBR Performance Trend_QBR URL&amp;quot;</t>
  </si>
  <si>
    <t>-856</t>
  </si>
  <si>
    <t>QBR Performance Trend_Satisfaction Date</t>
  </si>
  <si>
    <t>&amp;quot;QBR Performance Trend_Satisfaction Date&amp;quot;</t>
  </si>
  <si>
    <t>-857</t>
  </si>
  <si>
    <t>&amp;quot;DOI Overview&amp;quot;</t>
  </si>
  <si>
    <t>&amp;quot;DOI管理&amp;quot;</t>
  </si>
  <si>
    <t>IEC_STD_V10 &gt;&gt; Common &gt;&gt; AutoMetaDataDOI Overview</t>
  </si>
  <si>
    <t>DOI管理Concept</t>
  </si>
  <si>
    <t>E.3.5.3.1: DOI管理:</t>
  </si>
  <si>
    <t>-858</t>
  </si>
  <si>
    <t>&amp;quot;DOI趨勢&amp;quot;</t>
  </si>
  <si>
    <t>IEC_STD_V10 &gt;&gt; Common &gt;&gt; AutoMetaDataDOI趨勢</t>
  </si>
  <si>
    <t>DOI趨勢Concept</t>
  </si>
  <si>
    <t>-859</t>
  </si>
  <si>
    <t>IEC_STD_V10 &gt;&gt; Common &gt;&gt; AutoMetaDataBusiness Group</t>
  </si>
  <si>
    <t>事業群Dimension</t>
  </si>
  <si>
    <t>&amp;quot;EBG, NBG&amp;quot;</t>
  </si>
  <si>
    <t>&amp;quot;EBG,NBG&amp;quot;</t>
  </si>
  <si>
    <t>DOI趨勢_Business Group</t>
  </si>
  <si>
    <t>&amp;quot;DOI趨勢_Business Group&amp;quot;</t>
  </si>
  <si>
    <t>-860</t>
  </si>
  <si>
    <t>&amp;quot;BU1, BU2,&amp;quot;</t>
  </si>
  <si>
    <t>&amp;quot;BU1,BU2,BU5,BU6,NIDC,AME,5G&amp;quot;</t>
  </si>
  <si>
    <t>DOI趨勢_BU Code</t>
  </si>
  <si>
    <t>&amp;quot;DOI趨勢_BU Code&amp;quot;</t>
  </si>
  <si>
    <t>-861</t>
  </si>
  <si>
    <t>&amp;quot;客戶名稱-SAP&amp;quot;</t>
  </si>
  <si>
    <t>客戶名稱-SAPDimension</t>
  </si>
  <si>
    <t>&amp;quot;Customer code?&amp;quot;</t>
  </si>
  <si>
    <t>&amp;quot;HPE.A1.S1.F1.Twitter.EMC.CMC.Alibaba.Amazon.FCCL.Kostal.WW channel&amp;quot;</t>
  </si>
  <si>
    <t>DOI趨勢_Customer Name-SAP</t>
  </si>
  <si>
    <t>&amp;quot;DOI趨勢_Customer Name-SAP&amp;quot;</t>
  </si>
  <si>
    <t>-862</t>
  </si>
  <si>
    <t>&amp;quot;Site Name&amp;quot;</t>
  </si>
  <si>
    <t>&amp;quot;IMX,ICZ,SQT,IPT,TAO&amp;quot;</t>
  </si>
  <si>
    <t>DOI趨勢_Site</t>
  </si>
  <si>
    <t>&amp;quot;DOI趨勢_Site&amp;quot;</t>
  </si>
  <si>
    <t>-863</t>
  </si>
  <si>
    <t>&amp;quot;Date Range&amp;quot;</t>
  </si>
  <si>
    <t>&amp;quot;日期區間&amp;quot;</t>
  </si>
  <si>
    <t>IEC_STD_V10 &gt;&gt; Common &gt;&gt; AutoMetaDataDate Range</t>
  </si>
  <si>
    <t>日期區間Dimension</t>
  </si>
  <si>
    <t>&amp;quot;Day, Week, Month&amp;quot;</t>
  </si>
  <si>
    <t>DOI趨勢_Date Range</t>
  </si>
  <si>
    <t>&amp;quot;DOI趨勢_Date Range&amp;quot;</t>
  </si>
  <si>
    <t>-864</t>
  </si>
  <si>
    <t>&amp;quot;日&amp;quot;</t>
  </si>
  <si>
    <t>IEC_STD_V10 &gt;&gt; Common &gt;&gt; AutoMetaDataDate</t>
  </si>
  <si>
    <t>日Dimension</t>
  </si>
  <si>
    <t>DOI趨勢_Date</t>
  </si>
  <si>
    <t>&amp;quot;DOI趨勢_Date&amp;quot;</t>
  </si>
  <si>
    <t>-865</t>
  </si>
  <si>
    <t>&amp;quot;Week&amp;quot;</t>
  </si>
  <si>
    <t>&amp;quot;周&amp;quot;</t>
  </si>
  <si>
    <t>IEC_STD_V10 &gt;&gt; Common &gt;&gt; AutoMetaDataWeek</t>
  </si>
  <si>
    <t>周Dimension</t>
  </si>
  <si>
    <t>DOI趨勢_Week</t>
  </si>
  <si>
    <t>&amp;quot;DOI趨勢_Week&amp;quot;</t>
  </si>
  <si>
    <t>-866</t>
  </si>
  <si>
    <t>&amp;quot;月&amp;quot;</t>
  </si>
  <si>
    <t>IEC_STD_V10 &gt;&gt; Common &gt;&gt; AutoMetaDataMonth</t>
  </si>
  <si>
    <t>月Dimension</t>
  </si>
  <si>
    <t>DOI趨勢_Month</t>
  </si>
  <si>
    <t>&amp;quot;DOI趨勢_Month&amp;quot;</t>
  </si>
  <si>
    <t>-867</t>
  </si>
  <si>
    <t>&amp;quot;幣別&amp;quot;</t>
  </si>
  <si>
    <t>IEC_STD_V10 &gt;&gt; Common &gt;&gt; AutoMetaDataCurrency</t>
  </si>
  <si>
    <t>幣別Dimension</t>
  </si>
  <si>
    <t>&amp;quot;NTD,USD&amp;quot;</t>
  </si>
  <si>
    <t>DOI趨勢_Currency</t>
  </si>
  <si>
    <t>&amp;quot;DOI趨勢_Currency&amp;quot;</t>
  </si>
  <si>
    <t>-868</t>
  </si>
  <si>
    <t>&amp;quot;NTD&amp;quot;</t>
  </si>
  <si>
    <t>&amp;quot;台幣&amp;quot;</t>
  </si>
  <si>
    <t>IEC_STD_V10 &gt;&gt; Common &gt;&gt; AutoMetaDataNTD</t>
  </si>
  <si>
    <t>台幣Dimension</t>
  </si>
  <si>
    <t>DOI趨勢_NTD</t>
  </si>
  <si>
    <t>&amp;quot;DOI趨勢_NTD&amp;quot;</t>
  </si>
  <si>
    <t>-869</t>
  </si>
  <si>
    <t>&amp;quot;美金&amp;quot;</t>
  </si>
  <si>
    <t>IEC_STD_V10 &gt;&gt; Common &gt;&gt; AutoMetaDataUSD</t>
  </si>
  <si>
    <t>美金Dimension</t>
  </si>
  <si>
    <t>DOI趨勢_USD</t>
  </si>
  <si>
    <t>&amp;quot;DOI趨勢_USD&amp;quot;</t>
  </si>
  <si>
    <t>-870</t>
  </si>
  <si>
    <t>&amp;quot;Overall Inventory Amount&amp;quot;</t>
  </si>
  <si>
    <t>&amp;quot;整體庫存金額&amp;quot;</t>
  </si>
  <si>
    <t>IEC_STD_V10 &gt;&gt; Common &gt;&gt; AutoMetaDataOverall Inventory Amount</t>
  </si>
  <si>
    <t>整體庫存金額Measure</t>
  </si>
  <si>
    <t>DOI趨勢_Overall Inventory Amount</t>
  </si>
  <si>
    <t>&amp;quot;DOI趨勢_Overall Inventory Amount&amp;quot;</t>
  </si>
  <si>
    <t>-871</t>
  </si>
  <si>
    <t>&amp;quot;Revenue&amp;quot;</t>
  </si>
  <si>
    <t>&amp;quot;營收&amp;quot;</t>
  </si>
  <si>
    <t>IEC_STD_V10 &gt;&gt; Common &gt;&gt; AutoMetaDataRevenue</t>
  </si>
  <si>
    <t>營收Measure</t>
  </si>
  <si>
    <t>&amp;quot;當日累計營收&amp;quot;</t>
  </si>
  <si>
    <t>DOI趨勢_Revenue</t>
  </si>
  <si>
    <t>&amp;quot;DOI趨勢_Revenue&amp;quot;</t>
  </si>
  <si>
    <t>-872</t>
  </si>
  <si>
    <t>&amp;quot;DOI(Acutal)&amp;quot;</t>
  </si>
  <si>
    <t>&amp;quot;DOI(實際)&amp;quot;</t>
  </si>
  <si>
    <t>IEC_STD_V10 &gt;&gt; Common &gt;&gt; AutoMetaDataDOI(Acutal)</t>
  </si>
  <si>
    <t>DOI(實際)Measure</t>
  </si>
  <si>
    <t>&amp;quot;實際庫存/目標營收*30&amp;quot;</t>
  </si>
  <si>
    <t>DOI趨勢_DOI(Acutal)</t>
  </si>
  <si>
    <t>&amp;quot;DOI趨勢_DOI(Acutal)&amp;quot;</t>
  </si>
  <si>
    <t>-873</t>
  </si>
  <si>
    <t>&amp;quot;DOI(Goal)&amp;quot;</t>
  </si>
  <si>
    <t>&amp;quot;DOI(目標)&amp;quot;</t>
  </si>
  <si>
    <t>IEC_STD_V10 &gt;&gt; Common &gt;&gt; AutoMetaDataDOI(Goal)</t>
  </si>
  <si>
    <t>DOI(目標)Measure</t>
  </si>
  <si>
    <t>&amp;quot;目標庫存/目標營收*30&amp;quot;</t>
  </si>
  <si>
    <t>DOI趨勢_DOI(Goal)</t>
  </si>
  <si>
    <t>&amp;quot;DOI趨勢_DOI(Goal)&amp;quot;</t>
  </si>
  <si>
    <t>-874</t>
  </si>
  <si>
    <t>&amp;quot;DOI(Days)&amp;quot;</t>
  </si>
  <si>
    <t>&amp;quot;DOI(天數)&amp;quot;</t>
  </si>
  <si>
    <t>IEC_STD_V10 &gt;&gt; Common &gt;&gt; AutoMetaDataDOI(Days)</t>
  </si>
  <si>
    <t>DOI(天數)Measure</t>
  </si>
  <si>
    <t>DOI趨勢_DOI(Days)</t>
  </si>
  <si>
    <t>&amp;quot;DOI趨勢_DOI(Days)&amp;quot;</t>
  </si>
  <si>
    <t>-875</t>
  </si>
  <si>
    <t>&amp;quot;Inventory Goal&amp;quot;</t>
  </si>
  <si>
    <t>&amp;quot;目標庫存&amp;quot;</t>
  </si>
  <si>
    <t>IEC_STD_V10 &gt;&gt; Common &gt;&gt; AutoMetaDataInventory Goal</t>
  </si>
  <si>
    <t>目標庫存Measure</t>
  </si>
  <si>
    <t>DOI趨勢_Inventory Goal</t>
  </si>
  <si>
    <t>&amp;quot;DOI趨勢_Inventory Goal&amp;quot;</t>
  </si>
  <si>
    <t>-876</t>
  </si>
  <si>
    <t>-877</t>
  </si>
  <si>
    <t>&amp;quot;Daily DOI - by BU&amp;quot;</t>
  </si>
  <si>
    <t>&amp;quot;BU每日DOI&amp;quot;</t>
  </si>
  <si>
    <t>IEC_STD_V10 &gt;&gt; Common &gt;&gt; AutoMetaDataDaily DOI - by BU</t>
  </si>
  <si>
    <t>BU每日DOIConcept</t>
  </si>
  <si>
    <t>E.3.5.3.1-4: BU每日DOI:</t>
  </si>
  <si>
    <t>-878</t>
  </si>
  <si>
    <t>Daily DOI - by BU_BU Code</t>
  </si>
  <si>
    <t>&amp;quot;Daily DOI - by BU_BU Code&amp;quot;</t>
  </si>
  <si>
    <t>-879</t>
  </si>
  <si>
    <t>Daily DOI - by BU_Customer Name-SAP</t>
  </si>
  <si>
    <t>&amp;quot;Daily DOI - by BU_Customer Name-SAP&amp;quot;</t>
  </si>
  <si>
    <t>-880</t>
  </si>
  <si>
    <t>Daily DOI - by BU_Overall Inventory Amount</t>
  </si>
  <si>
    <t>&amp;quot;Daily DOI - by BU_Overall Inventory Amount&amp;quot;</t>
  </si>
  <si>
    <t>-881</t>
  </si>
  <si>
    <t>Daily DOI - by BU_Revenue</t>
  </si>
  <si>
    <t>&amp;quot;Daily DOI - by BU_Revenue&amp;quot;</t>
  </si>
  <si>
    <t>-882</t>
  </si>
  <si>
    <t>&amp;quot;當月累計營收&amp;quot;</t>
  </si>
  <si>
    <t>Daily DOI - by BU_DOI(Acutal)</t>
  </si>
  <si>
    <t>&amp;quot;Daily DOI - by BU_DOI(Acutal)&amp;quot;</t>
  </si>
  <si>
    <t>-883</t>
  </si>
  <si>
    <t>Daily DOI - by BU_DOI(Goal)</t>
  </si>
  <si>
    <t>&amp;quot;Daily DOI - by BU_DOI(Goal)&amp;quot;</t>
  </si>
  <si>
    <t>-884</t>
  </si>
  <si>
    <t>Daily DOI - by BU_DOI(Days)</t>
  </si>
  <si>
    <t>&amp;quot;Daily DOI - by BU_DOI(Days)&amp;quot;</t>
  </si>
  <si>
    <t>-885</t>
  </si>
  <si>
    <t>&amp;quot;庫存目標&amp;quot;</t>
  </si>
  <si>
    <t>庫存目標Measure</t>
  </si>
  <si>
    <t>Daily DOI - by BU_Inventory Goal</t>
  </si>
  <si>
    <t>&amp;quot;Daily DOI - by BU_Inventory Goal&amp;quot;</t>
  </si>
  <si>
    <t>-886</t>
  </si>
  <si>
    <t>-887</t>
  </si>
  <si>
    <t>&amp;quot;Controllable DOI Trend&amp;quot;</t>
  </si>
  <si>
    <t>&amp;quot;可控庫存DOI趨勢&amp;quot;</t>
  </si>
  <si>
    <t>IEC_STD_V10 &gt;&gt; Common &gt;&gt; AutoMetaDataControllable DOI Trend</t>
  </si>
  <si>
    <t>可控庫存DOI趨勢Concept</t>
  </si>
  <si>
    <t>E.3.5.3.1-5: 可控庫存DOI趨勢:</t>
  </si>
  <si>
    <t>-888</t>
  </si>
  <si>
    <t>Controllable DOI Trend_Business Group</t>
  </si>
  <si>
    <t>&amp;quot;Controllable DOI Trend_Business Group&amp;quot;</t>
  </si>
  <si>
    <t>-889</t>
  </si>
  <si>
    <t>Controllable DOI Trend_BU Code</t>
  </si>
  <si>
    <t>&amp;quot;Controllable DOI Trend_BU Code&amp;quot;</t>
  </si>
  <si>
    <t>-890</t>
  </si>
  <si>
    <t>Controllable DOI Trend_Customer Name-SAP</t>
  </si>
  <si>
    <t>&amp;quot;Controllable DOI Trend_Customer Name-SAP&amp;quot;</t>
  </si>
  <si>
    <t>-891</t>
  </si>
  <si>
    <t>Controllable DOI Trend_Site</t>
  </si>
  <si>
    <t>&amp;quot;Controllable DOI Trend_Site&amp;quot;</t>
  </si>
  <si>
    <t>-892</t>
  </si>
  <si>
    <t>Controllable DOI Trend_Date Range</t>
  </si>
  <si>
    <t>&amp;quot;Controllable DOI Trend_Date Range&amp;quot;</t>
  </si>
  <si>
    <t>-893</t>
  </si>
  <si>
    <t>Controllable DOI Trend_Date</t>
  </si>
  <si>
    <t>&amp;quot;Controllable DOI Trend_Date&amp;quot;</t>
  </si>
  <si>
    <t>-894</t>
  </si>
  <si>
    <t>Controllable DOI Trend_Week</t>
  </si>
  <si>
    <t>&amp;quot;Controllable DOI Trend_Week&amp;quot;</t>
  </si>
  <si>
    <t>-895</t>
  </si>
  <si>
    <t>Controllable DOI Trend_Month</t>
  </si>
  <si>
    <t>&amp;quot;Controllable DOI Trend_Month&amp;quot;</t>
  </si>
  <si>
    <t>-896</t>
  </si>
  <si>
    <t>Controllable DOI Trend_Currency</t>
  </si>
  <si>
    <t>&amp;quot;Controllable DOI Trend_Currency&amp;quot;</t>
  </si>
  <si>
    <t>-897</t>
  </si>
  <si>
    <t>Controllable DOI Trend_NTD</t>
  </si>
  <si>
    <t>&amp;quot;Controllable DOI Trend_NTD&amp;quot;</t>
  </si>
  <si>
    <t>-898</t>
  </si>
  <si>
    <t>Controllable DOI Trend_USD</t>
  </si>
  <si>
    <t>&amp;quot;Controllable DOI Trend_USD&amp;quot;</t>
  </si>
  <si>
    <t>-899</t>
  </si>
  <si>
    <t>&amp;quot;Controllable Stock Amount&amp;quot;</t>
  </si>
  <si>
    <t>&amp;quot;可控庫存金額&amp;quot;</t>
  </si>
  <si>
    <t>IEC_STD_V10 &gt;&gt; Common &gt;&gt; AutoMetaDataControllable Stock Amount</t>
  </si>
  <si>
    <t>可控庫存金額Measure</t>
  </si>
  <si>
    <t>Controllable DOI Trend_Controllable Stock Amount</t>
  </si>
  <si>
    <t>&amp;quot;Controllable DOI Trend_Controllable Stock Amount&amp;quot;</t>
  </si>
  <si>
    <t>-900</t>
  </si>
  <si>
    <t>&amp;quot;Controllable Supply Amount&amp;quot;</t>
  </si>
  <si>
    <t>&amp;quot;可控訂單金額&amp;quot;</t>
  </si>
  <si>
    <t>IEC_STD_V10 &gt;&gt; Common &gt;&gt; AutoMetaDataControllable Supply Amount</t>
  </si>
  <si>
    <t>可控訂單金額Measure</t>
  </si>
  <si>
    <t>Controllable DOI Trend_Controllable Supply Amount</t>
  </si>
  <si>
    <t>&amp;quot;Controllable DOI Trend_Controllable Supply Amount&amp;quot;</t>
  </si>
  <si>
    <t>-901</t>
  </si>
  <si>
    <t>Controllable DOI Trend_DOI(Acutal)</t>
  </si>
  <si>
    <t>&amp;quot;Controllable DOI Trend_DOI(Acutal)&amp;quot;</t>
  </si>
  <si>
    <t>-902</t>
  </si>
  <si>
    <t>Controllable DOI Trend_DOI(Goal)</t>
  </si>
  <si>
    <t>&amp;quot;Controllable DOI Trend_DOI(Goal)&amp;quot;</t>
  </si>
  <si>
    <t>-903</t>
  </si>
  <si>
    <t>Controllable DOI Trend_DOI(Days)</t>
  </si>
  <si>
    <t>&amp;quot;Controllable DOI Trend_DOI(Days)&amp;quot;</t>
  </si>
  <si>
    <t>-904</t>
  </si>
  <si>
    <t>Controllable DOI Trend_Inventory Goal</t>
  </si>
  <si>
    <t>&amp;quot;Controllable DOI Trend_Inventory Goal&amp;quot;</t>
  </si>
  <si>
    <t>-905</t>
  </si>
  <si>
    <t>-906</t>
  </si>
  <si>
    <t>&amp;quot;Daily Controllable DOI - by BU&amp;quot;</t>
  </si>
  <si>
    <t>&amp;quot;BU可控庫存DOI&amp;quot;</t>
  </si>
  <si>
    <t>IEC_STD_V10 &gt;&gt; Common &gt;&gt; AutoMetaDataDaily Controllable DOI - by BU</t>
  </si>
  <si>
    <t>BU可控庫存DOIConcept</t>
  </si>
  <si>
    <t>E.3.5.3.1-8: BU可控庫存DOI:</t>
  </si>
  <si>
    <t>-907</t>
  </si>
  <si>
    <t>Daily Controllable DOI - by BU_BU Code</t>
  </si>
  <si>
    <t>&amp;quot;Daily Controllable DOI - by BU_BU Code&amp;quot;</t>
  </si>
  <si>
    <t>-908</t>
  </si>
  <si>
    <t>Daily Controllable DOI - by BU_Overall Inventory Amount</t>
  </si>
  <si>
    <t>&amp;quot;Daily Controllable DOI - by BU_Overall Inventory Amount&amp;quot;</t>
  </si>
  <si>
    <t>-909</t>
  </si>
  <si>
    <t>Daily Controllable DOI - by BU_Revenue</t>
  </si>
  <si>
    <t>&amp;quot;Daily Controllable DOI - by BU_Revenue&amp;quot;</t>
  </si>
  <si>
    <t>-910</t>
  </si>
  <si>
    <t>Daily Controllable DOI - by BU_DOI(Acutal)</t>
  </si>
  <si>
    <t>&amp;quot;Daily Controllable DOI - by BU_DOI(Acutal)&amp;quot;</t>
  </si>
  <si>
    <t>-911</t>
  </si>
  <si>
    <t>Daily Controllable DOI - by BU_DOI(Goal)</t>
  </si>
  <si>
    <t>&amp;quot;Daily Controllable DOI - by BU_DOI(Goal)&amp;quot;</t>
  </si>
  <si>
    <t>-912</t>
  </si>
  <si>
    <t>Daily Controllable DOI - by BU_DOI(Days)</t>
  </si>
  <si>
    <t>&amp;quot;Daily Controllable DOI - by BU_DOI(Days)&amp;quot;</t>
  </si>
  <si>
    <t>-913</t>
  </si>
  <si>
    <t>Daily Controllable DOI - by BU_Inventory Goal</t>
  </si>
  <si>
    <t>&amp;quot;Daily Controllable DOI - by BU_Inventory Goal&amp;quot;</t>
  </si>
  <si>
    <t>-914</t>
  </si>
  <si>
    <t>Daily Controllable DOI - by BU_</t>
  </si>
  <si>
    <t>&amp;quot;Daily Controllable DOI - by BU_&amp;quot;</t>
  </si>
  <si>
    <t>-915</t>
  </si>
  <si>
    <t>-916</t>
  </si>
  <si>
    <t>&amp;quot;Daily Inventory Management&amp;quot;</t>
  </si>
  <si>
    <t>&amp;quot;每日庫存總覽&amp;quot;</t>
  </si>
  <si>
    <t>IEC_STD_V10 &gt;&gt; Common &gt;&gt; AutoMetaDataDaily Inventory Management</t>
  </si>
  <si>
    <t>每日庫存總覽Concept</t>
  </si>
  <si>
    <t>-917</t>
  </si>
  <si>
    <t>&amp;quot;是否含FRU庫存?&amp;quot;</t>
  </si>
  <si>
    <t>&amp;quot;預設不含FRU庫存&amp;quot;</t>
  </si>
  <si>
    <t>-918</t>
  </si>
  <si>
    <t>&amp;quot;預設EBG, NBG直接濾除&amp;quot;</t>
  </si>
  <si>
    <t>-919</t>
  </si>
  <si>
    <t>Daily Inventory Management_BU Code</t>
  </si>
  <si>
    <t>&amp;quot;Daily Inventory Management_BU Code&amp;quot;</t>
  </si>
  <si>
    <t>-920</t>
  </si>
  <si>
    <t>Daily Inventory Management_Customer Name-SAP</t>
  </si>
  <si>
    <t>&amp;quot;Daily Inventory Management_Customer Name-SAP&amp;quot;</t>
  </si>
  <si>
    <t>-921</t>
  </si>
  <si>
    <t>Daily Inventory Management_Site</t>
  </si>
  <si>
    <t>&amp;quot;Daily Inventory Management_Site&amp;quot;</t>
  </si>
  <si>
    <t>-922</t>
  </si>
  <si>
    <t>&amp;quot;Stype&amp;quot;</t>
  </si>
  <si>
    <t>IEC_STD_V10 &gt;&gt; Common &gt;&gt; AutoMetaDataStype</t>
  </si>
  <si>
    <t>材料大類Dimension</t>
  </si>
  <si>
    <t>&amp;quot;成品、半成品、原材&amp;quot;</t>
  </si>
  <si>
    <t>&amp;quot;FG, WIP, RAW&amp;quot;</t>
  </si>
  <si>
    <t>Daily Inventory Management_Stype</t>
  </si>
  <si>
    <t>&amp;quot;Daily Inventory Management_Stype&amp;quot;</t>
  </si>
  <si>
    <t>-923</t>
  </si>
  <si>
    <t>-924</t>
  </si>
  <si>
    <t>&amp;quot;Aging Bucket&amp;quot;</t>
  </si>
  <si>
    <t>&amp;quot;依材料庫齡分類材料&amp;quot;</t>
  </si>
  <si>
    <t>IEC_STD_V10 &gt;&gt; Common &gt;&gt; AutoMetaDataAging Bucket</t>
  </si>
  <si>
    <t>&amp;quot;Last Move Date&amp;quot;</t>
  </si>
  <si>
    <t>&amp;quot;&lt;180days, 180 - 360days, &gt;360days&amp;quot;</t>
  </si>
  <si>
    <t>Daily Inventory Management_Aging Bucket</t>
  </si>
  <si>
    <t>&amp;quot;Daily Inventory Management_Aging Bucket&amp;quot;</t>
  </si>
  <si>
    <t>-925</t>
  </si>
  <si>
    <t>-926</t>
  </si>
  <si>
    <t>-927</t>
  </si>
  <si>
    <t>-928</t>
  </si>
  <si>
    <t>-929</t>
  </si>
  <si>
    <t>&amp;quot;各廠區依庫齡分布之庫存%&amp;quot;</t>
  </si>
  <si>
    <t>-930</t>
  </si>
  <si>
    <t>-931</t>
  </si>
  <si>
    <t>-932</t>
  </si>
  <si>
    <t>-933</t>
  </si>
  <si>
    <t>-934</t>
  </si>
  <si>
    <t>-935</t>
  </si>
  <si>
    <t>-936</t>
  </si>
  <si>
    <t>&amp;quot;A1.S1.F1&amp;quot;</t>
  </si>
  <si>
    <t>-937</t>
  </si>
  <si>
    <t>-938</t>
  </si>
  <si>
    <t>&amp;quot;依material code分類&amp;quot;</t>
  </si>
  <si>
    <t>&amp;quot;依material code分類:6*42,6*25,6*21,6*22,6*70,6*19,6*17,6*50,6*12,1597,6*60,6*72,1395,6*46,6*26,6*43,6*61,6*10,6*31,6*14&amp;quot;</t>
  </si>
  <si>
    <t>-939</t>
  </si>
  <si>
    <t>-940</t>
  </si>
  <si>
    <t>-941</t>
  </si>
  <si>
    <t>&amp;quot;High value type&amp;quot;</t>
  </si>
  <si>
    <t>&amp;quot;依材料分類&amp;quot;</t>
  </si>
  <si>
    <t>IEC_STD_V10 &gt;&gt; Common &gt;&gt; AutoMetaDataHigh value type</t>
  </si>
  <si>
    <t>材料分類Dimension</t>
  </si>
  <si>
    <t>&amp;quot;分6類:B-PCA,CPU,DIMM,HDD,SSD,Others&amp;quot;</t>
  </si>
  <si>
    <t>&amp;quot;依材料屬性分6類:B-PCA,CPU,DIMM,HDD,SSD,Others&amp;quot;</t>
  </si>
  <si>
    <t>&amp;quot;Daily Inventory Aging by Site_Raw_High value type&amp;quot;</t>
  </si>
  <si>
    <t>-942</t>
  </si>
  <si>
    <t>&amp;quot;分3個區間: &lt;180days, 180 - 360days, &gt;360days&amp;quot;</t>
  </si>
  <si>
    <t>-943</t>
  </si>
  <si>
    <t>-944</t>
  </si>
  <si>
    <t>-945</t>
  </si>
  <si>
    <t>-946</t>
  </si>
  <si>
    <t>Daily Inventory Aging by Site_WIP&amp;amp;FG</t>
  </si>
  <si>
    <t>&amp;quot;Daily Inventory Aging by Site_WIP&amp;amp;FG&amp;quot;</t>
  </si>
  <si>
    <t>&amp;quot;各廠區每日庫存庫齡總覽_半成品與成品&amp;quot;</t>
  </si>
  <si>
    <t>IEC_STD_V10 &gt;&gt; Common &gt;&gt; AutoMetaDataDaily Inventory Aging by Site_WIP&amp;FG</t>
  </si>
  <si>
    <t>各廠區每日庫存庫齡總覽_半成品與成品Concept</t>
  </si>
  <si>
    <t>-947</t>
  </si>
  <si>
    <t>-948</t>
  </si>
  <si>
    <t>-949</t>
  </si>
  <si>
    <t>Daily Inventory Aging by Site_WIP&amp;amp;FG_BU Code</t>
  </si>
  <si>
    <t>&amp;quot;Daily Inventory Aging by Site_WIP&amp;amp;amp;FG_BU Code&amp;quot;</t>
  </si>
  <si>
    <t>-950</t>
  </si>
  <si>
    <t>Daily Inventory Aging by Site_WIP&amp;amp;FG_Customer Name-SAP</t>
  </si>
  <si>
    <t>&amp;quot;Daily Inventory Aging by Site_WIP&amp;amp;amp;FG_Customer Name-SAP&amp;quot;</t>
  </si>
  <si>
    <t>-951</t>
  </si>
  <si>
    <t>-952</t>
  </si>
  <si>
    <t>-953</t>
  </si>
  <si>
    <t>Daily Inventory Aging by Site_WIP&amp;amp;FG_Site</t>
  </si>
  <si>
    <t>&amp;quot;Daily Inventory Aging by Site_WIP&amp;amp;amp;FG_Site&amp;quot;</t>
  </si>
  <si>
    <t>-954</t>
  </si>
  <si>
    <t>Daily Inventory Aging by Site_WIP&amp;amp;FG_Aging Bucket</t>
  </si>
  <si>
    <t>&amp;quot;Daily Inventory Aging by Site_WIP&amp;amp;amp;FG_Aging Bucket&amp;quot;</t>
  </si>
  <si>
    <t>-955</t>
  </si>
  <si>
    <t>-956</t>
  </si>
  <si>
    <t>-957</t>
  </si>
  <si>
    <t>&amp;quot;Daily Inventory Aging by Site_HUB&amp;quot;</t>
  </si>
  <si>
    <t>&amp;quot;各廠區每日庫存庫齡總覽_HUB&amp;quot;</t>
  </si>
  <si>
    <t>IEC_STD_V10 &gt;&gt; Common &gt;&gt; AutoMetaDataDaily Inventory Aging by Site_HUB</t>
  </si>
  <si>
    <t>各廠區每日庫存庫齡總覽_HUBConcept</t>
  </si>
  <si>
    <t>-958</t>
  </si>
  <si>
    <t>-959</t>
  </si>
  <si>
    <t>-960</t>
  </si>
  <si>
    <t>Daily Inventory Aging by Site_HUB_BU Code</t>
  </si>
  <si>
    <t>&amp;quot;Daily Inventory Aging by Site_HUB_BU Code&amp;quot;</t>
  </si>
  <si>
    <t>-961</t>
  </si>
  <si>
    <t>Daily Inventory Aging by Site_HUB_Site</t>
  </si>
  <si>
    <t>&amp;quot;Daily Inventory Aging by Site_HUB_Site&amp;quot;</t>
  </si>
  <si>
    <t>-962</t>
  </si>
  <si>
    <t>Daily Inventory Aging by Site_HUB_Customer Name-SAP</t>
  </si>
  <si>
    <t>&amp;quot;Daily Inventory Aging by Site_HUB_Customer Name-SAP&amp;quot;</t>
  </si>
  <si>
    <t>-963</t>
  </si>
  <si>
    <t>Daily Inventory Aging by Site_HUB_Stype</t>
  </si>
  <si>
    <t>&amp;quot;Daily Inventory Aging by Site_HUB_Stype&amp;quot;</t>
  </si>
  <si>
    <t>-964</t>
  </si>
  <si>
    <t>-965</t>
  </si>
  <si>
    <t>&amp;quot;分6個區間: &lt;=30days, 31-60days,61-90days,91-179days,180-360days, &gt;360days&amp;quot;</t>
  </si>
  <si>
    <t>Daily Inventory Aging by Site_HUB_Aging Bucket</t>
  </si>
  <si>
    <t>&amp;quot;Daily Inventory Aging by Site_HUB_Aging Bucket&amp;quot;</t>
  </si>
  <si>
    <t>-966</t>
  </si>
  <si>
    <t>-967</t>
  </si>
  <si>
    <t>-968</t>
  </si>
  <si>
    <t>-969</t>
  </si>
  <si>
    <t>&amp;quot;Inventory Action Log&amp;quot;</t>
  </si>
  <si>
    <t>&amp;quot;庫存處理周誌&amp;quot;</t>
  </si>
  <si>
    <t>IEC_STD_V10 &gt;&gt; Common &gt;&gt; AutoMetaDataInventory Action Log</t>
  </si>
  <si>
    <t>庫存處理周誌Concept</t>
  </si>
  <si>
    <t>-970</t>
  </si>
  <si>
    <t>-971</t>
  </si>
  <si>
    <t>Inventory Action Log_BU Code</t>
  </si>
  <si>
    <t>&amp;quot;Inventory Action Log_BU Code&amp;quot;</t>
  </si>
  <si>
    <t>-972</t>
  </si>
  <si>
    <t>Inventory Action Log_Customer Name-SAP</t>
  </si>
  <si>
    <t>&amp;quot;Inventory Action Log_Customer Name-SAP&amp;quot;</t>
  </si>
  <si>
    <t>-973</t>
  </si>
  <si>
    <t>-974</t>
  </si>
  <si>
    <t>-975</t>
  </si>
  <si>
    <t>-976</t>
  </si>
  <si>
    <t>-977</t>
  </si>
  <si>
    <t>-978</t>
  </si>
  <si>
    <t>-979</t>
  </si>
  <si>
    <t>-980</t>
  </si>
  <si>
    <t>-981</t>
  </si>
  <si>
    <t>-982</t>
  </si>
  <si>
    <t>-983</t>
  </si>
  <si>
    <t>-984</t>
  </si>
  <si>
    <t>-985</t>
  </si>
  <si>
    <t>&amp;quot;M to M inventory/revenue comparison&amp;quot;</t>
  </si>
  <si>
    <t>IEC_STD_V10 &gt;&gt; Common &gt;&gt; AutoMetaDataM to M inventory/revenue comparison</t>
  </si>
  <si>
    <t>&amp;quot;M to M inventoryrevenue comparison&amp;quot;</t>
  </si>
  <si>
    <t>-986</t>
  </si>
  <si>
    <t>-987</t>
  </si>
  <si>
    <t>M to M inventory/revenue comparison_BU Code</t>
  </si>
  <si>
    <t>&amp;quot;M to M inventoryrevenue comparison_BU Code&amp;quot;</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</si>
  <si>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</si>
  <si>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</si>
  <si>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</si>
  <si>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</si>
  <si>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</si>
  <si>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</si>
  <si>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</si>
  <si>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</si>
  <si>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</si>
  <si>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</si>
  <si>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</si>
  <si>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</si>
  <si>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</si>
  <si>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</si>
  <si>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</si>
  <si>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</si>
  <si>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</si>
  <si>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</si>
  <si>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</si>
  <si>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</si>
  <si>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</si>
  <si>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</si>
  <si>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</si>
  <si>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</si>
  <si>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</si>
  <si>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</si>
  <si>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</si>
  <si>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</si>
  <si>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</si>
  <si>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</si>
  <si>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</si>
  <si>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</si>
  <si>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</si>
  <si>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</si>
  <si>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</si>
  <si>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</si>
  <si>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</si>
  <si>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</si>
  <si>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</si>
  <si>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</si>
  <si>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</si>
  <si>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</si>
  <si>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</si>
  <si>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</si>
  <si>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</si>
  <si>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</si>
  <si>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</si>
  <si>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</si>
  <si>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</si>
  <si>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</si>
  <si>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</si>
  <si>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</si>
  <si>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</si>
  <si>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</si>
  <si>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</si>
  <si>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</si>
  <si>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</si>
  <si>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</si>
  <si>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</si>
  <si>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</si>
  <si>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</si>
  <si>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</si>
  <si>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</si>
  <si>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</si>
  <si>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</si>
  <si>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</si>
  <si>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</si>
  <si>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</si>
  <si>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</si>
  <si>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</si>
  <si>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</si>
  <si>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</si>
  <si>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</si>
  <si>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</si>
  <si>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</si>
  <si>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</si>
  <si>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</si>
  <si>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</si>
  <si>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</si>
  <si>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</si>
  <si>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</si>
  <si>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</si>
  <si>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</si>
  <si>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</si>
  <si>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</si>
  <si>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</si>
  <si>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</si>
  <si>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</si>
  <si>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</si>
  <si>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</si>
  <si>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</si>
  <si>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</si>
  <si>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</si>
  <si>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</si>
  <si>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</si>
  <si>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</si>
  <si>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</si>
  <si>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</si>
  <si>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</si>
  <si>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</si>
  <si>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</si>
  <si>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</si>
  <si>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</si>
  <si>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</si>
  <si>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</si>
  <si>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</si>
  <si>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</si>
  <si>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</si>
  <si>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</si>
  <si>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</si>
  <si>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</si>
  <si>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</si>
  <si>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</si>
  <si>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</si>
  <si>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</si>
  <si>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</si>
  <si>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</si>
  <si>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</si>
  <si>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</si>
  <si>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</si>
  <si>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</si>
  <si>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</si>
  <si>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</si>
  <si>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</si>
  <si>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</si>
  <si>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</si>
  <si>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</si>
  <si>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</si>
  <si>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</si>
  <si>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</si>
  <si>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</si>
  <si>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</si>
  <si>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</si>
  <si>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</si>
  <si>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</si>
  <si>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</si>
  <si>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</si>
  <si>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</si>
  <si>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</si>
  <si>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</si>
  <si>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</si>
  <si>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</si>
  <si>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</si>
  <si>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</si>
  <si>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</si>
  <si>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</si>
  <si>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</si>
  <si>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</si>
  <si>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</si>
  <si>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</si>
  <si>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IEC_STD_V10 &gt;&gt; Data Standard &gt;&gt; PRO &gt;&gt; Supplier Forecast plan</t>
  </si>
  <si>
    <t>IEC_STD_V10 &gt;&gt; Data Standard &gt;&gt; PRO</t>
  </si>
  <si>
    <t>&amp;quot;Supplier Forecast plan&amp;quot;</t>
  </si>
  <si>
    <t>&amp;quot;給供應商, 預測計劃: 包括開PO未收, 需求(供應商預測計劃) &amp;quot;</t>
  </si>
  <si>
    <t>IEC_STD_V10 &gt;&gt; Common &gt;&gt; AutoMetaDataSupplier Forecast plan</t>
  </si>
  <si>
    <t>供應商預測計劃Concept</t>
  </si>
  <si>
    <t>PRO:</t>
  </si>
  <si>
    <t>&amp;quot;SAP:  前段: B2B&amp;quot;</t>
  </si>
  <si>
    <t>-1138</t>
  </si>
  <si>
    <t>IEC_STD_V10 &gt;&gt; Data Standard &gt;&gt; PRO &gt;&gt; Forecast plan ID</t>
  </si>
  <si>
    <t>&amp;quot;Forecast plan ID&amp;quot;</t>
  </si>
  <si>
    <t>&amp;quot;供應商預測計劃 週別&amp;quot;</t>
  </si>
  <si>
    <t>IEC_STD_V10 &gt;&gt; Common &gt;&gt; AutoMetaDataForecast plan ID</t>
  </si>
  <si>
    <t>供應商預測計劃 週別Property</t>
  </si>
  <si>
    <t>Supplier Forecast plan_Forecast plan ID</t>
  </si>
  <si>
    <t>&amp;quot;Supplier Forecast plan_Forecast plan ID&amp;quot;</t>
  </si>
  <si>
    <t>-1139</t>
  </si>
  <si>
    <t>IEC_STD_V10 &gt;&gt; Data Standard &gt;&gt; PRO &gt;&gt; Plant Code</t>
  </si>
  <si>
    <t>&amp;quot;Plant Code&amp;quot;</t>
  </si>
  <si>
    <t>&amp;quot;廠區代碼&amp;quot;</t>
  </si>
  <si>
    <t>IEC_STD_V10 &gt;&gt; Common &gt;&gt; AutoMetaDataPlant Code</t>
  </si>
  <si>
    <t>廠區代碼Relationship</t>
  </si>
  <si>
    <t>&amp;quot;Plant_Plant Code&amp;quot;</t>
  </si>
  <si>
    <t>&amp;quot;CP70; CP71; CP72; CZ01; TP05; UM01; UP05; ..&amp;quot;</t>
  </si>
  <si>
    <t>Supplier Forecast plan_Plant Code</t>
  </si>
  <si>
    <t>&amp;quot;Supplier Forecast plan_Plant Code&amp;quot;</t>
  </si>
  <si>
    <t>-1140</t>
  </si>
  <si>
    <t>IEC_STD_V10 &gt;&gt; Data Standard &gt;&gt; PRO &gt;&gt; BU Code</t>
  </si>
  <si>
    <t>&amp;quot;事業單位,  4個混用型的plant(CP72, TP05, UM03, CPC2), 用需求預測 allocation, 或consumption ratio 指定 BU
- CP72 ,  TP05 有PCBA,  比較複雜,  才會有common parts 拆分的問題.   UM03 , CPC2 是 L10 廠, 材料是專用, 客制料,  應該不需要拆分.&amp;quot;</t>
  </si>
  <si>
    <t>&amp;quot;BU1; BU2..&amp;quot;</t>
  </si>
  <si>
    <t>Supplier Forecast plan_BU Code</t>
  </si>
  <si>
    <t>&amp;quot;Supplier Forecast plan_BU Code&amp;quot;</t>
  </si>
  <si>
    <t>-1141</t>
  </si>
  <si>
    <t>IEC_STD_V10 &gt;&gt; Data Standard &gt;&gt; PRO &gt;&gt; IEC Part Number</t>
  </si>
  <si>
    <t>&amp;quot;MATERIAL&amp;quot;</t>
  </si>
  <si>
    <t>&amp;quot;TBD&amp;quot;</t>
  </si>
  <si>
    <t>Supplier Forecast plan_IEC Part Number</t>
  </si>
  <si>
    <t>&amp;quot;Supplier Forecast plan_IEC Part Number&amp;quot;</t>
  </si>
  <si>
    <t>-1142</t>
  </si>
  <si>
    <t>IEC_STD_V10 &gt;&gt; Data Standard &gt;&gt; PRO &gt;&gt; Class Code</t>
  </si>
  <si>
    <t>Class codeRelationship</t>
  </si>
  <si>
    <t>Supplier Forecast plan_Class Code</t>
  </si>
  <si>
    <t>&amp;quot;Supplier Forecast plan_Class Code&amp;quot;</t>
  </si>
  <si>
    <t>-1143</t>
  </si>
  <si>
    <t>IEC_STD_V10 &gt;&gt; Data Standard &gt;&gt; PRO &gt;&gt; Plan Period</t>
  </si>
  <si>
    <t>&amp;quot;Plan Period&amp;quot;</t>
  </si>
  <si>
    <t>&amp;quot;計劃週期, 計劃排定時間&amp;quot;</t>
  </si>
  <si>
    <t>IEC_STD_V10 &gt;&gt; Common &gt;&gt; AutoMetaDataPlan Period</t>
  </si>
  <si>
    <t>計劃週期Property</t>
  </si>
  <si>
    <t>&amp;quot;需要 3年 GR, 1年的FCST資料 &amp;quot;</t>
  </si>
  <si>
    <t>Supplier Forecast plan_Plan Period</t>
  </si>
  <si>
    <t>&amp;quot;Supplier Forecast plan_Plan Period&amp;quot;</t>
  </si>
  <si>
    <t>-1144</t>
  </si>
  <si>
    <t>IEC_STD_V10 &gt;&gt; Data Standard &gt;&gt; PRO &gt;&gt; Supplier Forecast date</t>
  </si>
  <si>
    <t>&amp;quot;Supplier Forecast date&amp;quot;</t>
  </si>
  <si>
    <t>&amp;quot;預測日期&amp;quot;</t>
  </si>
  <si>
    <t>IEC_STD_V10 &gt;&gt; Common &gt;&gt; AutoMetaDataSupplier Forecast date</t>
  </si>
  <si>
    <t>供應商需求預測日期Property</t>
  </si>
  <si>
    <t>Supplier Forecast plan_Supplier Forecast date</t>
  </si>
  <si>
    <t>&amp;quot;Supplier Forecast plan_Supplier Forecast date&amp;quot;</t>
  </si>
  <si>
    <t>-1145</t>
  </si>
  <si>
    <t>IEC_STD_V10 &gt;&gt; Data Standard &gt;&gt; PRO &gt;&gt; Time bucket</t>
  </si>
  <si>
    <t>&amp;quot;Time bucket&amp;quot;</t>
  </si>
  <si>
    <t>&amp;quot;預測時段類別&amp;quot;</t>
  </si>
  <si>
    <t>IEC_STD_V10 &gt;&gt; Common &gt;&gt; AutoMetaDataTime bucket</t>
  </si>
  <si>
    <t>預測時段類別Property</t>
  </si>
  <si>
    <t>&amp;quot;時段
13個28天, 以每周一為基準&amp;quot;</t>
  </si>
  <si>
    <t>Supplier Forecast plan_Time bucket</t>
  </si>
  <si>
    <t>&amp;quot;Supplier Forecast plan_Time bucket&amp;quot;</t>
  </si>
  <si>
    <t>-1146</t>
  </si>
  <si>
    <t>IEC_STD_V10 &gt;&gt; Data Standard &gt;&gt; PRO &gt;&gt; plan type</t>
  </si>
  <si>
    <t>&amp;quot;plan type&amp;quot;</t>
  </si>
  <si>
    <t>&amp;quot;計劃類型&amp;quot;</t>
  </si>
  <si>
    <t>IEC_STD_V10 &gt;&gt; Common &gt;&gt; AutoMetaDataplan type</t>
  </si>
  <si>
    <t>計劃類型Property</t>
  </si>
  <si>
    <t>&amp;quot;新定義: 需求預測/ PO
 - 現行MRP 輸出, 拆分類型跟數量&amp;quot;</t>
  </si>
  <si>
    <t>Supplier Forecast plan_plan type</t>
  </si>
  <si>
    <t>&amp;quot;Supplier Forecast plan_plan type&amp;quot;</t>
  </si>
  <si>
    <t>-1147</t>
  </si>
  <si>
    <t>IEC_STD_V10 &gt;&gt; Data Standard &gt;&gt; PRO &gt;&gt; Supplier Forecast QTY</t>
  </si>
  <si>
    <t>&amp;quot;Supplier Forecast QTY&amp;quot;</t>
  </si>
  <si>
    <t>&amp;quot;供應商預測數量&amp;quot;</t>
  </si>
  <si>
    <t>IEC_STD_V10 &gt;&gt; Common &gt;&gt; AutoMetaDataSupplier Forecast QTY</t>
  </si>
  <si>
    <t>供應商預測數量Property</t>
  </si>
  <si>
    <t>&amp;quot;預測數量: 按Open PO 及預測需求區分&amp;quot;</t>
  </si>
  <si>
    <t>Supplier Forecast plan_Supplier Forecast QTY</t>
  </si>
  <si>
    <t>&amp;quot;Supplier Forecast plan_Supplier Forecast QTY&amp;quot;</t>
  </si>
  <si>
    <t>-1148</t>
  </si>
  <si>
    <t>IEC_STD_V10 &gt;&gt; Data Standard &gt;&gt; PRO &gt;&gt; Inventory Good Received</t>
  </si>
  <si>
    <t>&amp;quot;Inventory Good Received&amp;quot;</t>
  </si>
  <si>
    <t>&amp;quot;INV GR&amp;quot;</t>
  </si>
  <si>
    <t>&amp;quot;庫存採購收料數量&amp;quot;</t>
  </si>
  <si>
    <t>IEC_STD_V10 &gt;&gt; Common &gt;&gt; AutoMetaDataInventory Good Received</t>
  </si>
  <si>
    <t>庫存採購收料數量Concept</t>
  </si>
  <si>
    <t>-1149</t>
  </si>
  <si>
    <t>IEC_STD_V10 &gt;&gt; Data Standard &gt;&gt; PRO &gt;&gt; GR Document ID</t>
  </si>
  <si>
    <t>&amp;quot;GR Document ID&amp;quot;</t>
  </si>
  <si>
    <t>&amp;quot;收料單號&amp;quot;</t>
  </si>
  <si>
    <t>IEC_STD_V10 &gt;&gt; Common &gt;&gt; AutoMetaDataGR Document ID</t>
  </si>
  <si>
    <t>收料單號Property</t>
  </si>
  <si>
    <t>Inventory Good Received_GR Document ID</t>
  </si>
  <si>
    <t>&amp;quot;Inventory Good Received_GR Document ID&amp;quot;</t>
  </si>
  <si>
    <t>-1150</t>
  </si>
  <si>
    <t>IEC_STD_V10 &gt;&gt; Data Standard &gt;&gt; PRO &gt;&gt; PO Document ID</t>
  </si>
  <si>
    <t>&amp;quot;PO Document ID&amp;quot;</t>
  </si>
  <si>
    <t>&amp;quot;採購單號&amp;quot;</t>
  </si>
  <si>
    <t>IEC_STD_V10 &gt;&gt; Common &gt;&gt; AutoMetaDataPO Document ID</t>
  </si>
  <si>
    <t>採購單號Property</t>
  </si>
  <si>
    <t>Inventory Good Received_PO Document ID</t>
  </si>
  <si>
    <t>&amp;quot;Inventory Good Received_PO Document ID&amp;quot;</t>
  </si>
  <si>
    <t>-1151</t>
  </si>
  <si>
    <t>IEC_STD_V10 &gt;&gt; Data Standard &gt;&gt; PRO &gt;&gt; Last Move Date</t>
  </si>
  <si>
    <t>&amp;quot;庫存日期&amp;quot;</t>
  </si>
  <si>
    <t>IEC_STD_V10 &gt;&gt; Common &gt;&gt; AutoMetaDataLast Move Date</t>
  </si>
  <si>
    <t>庫存日期Property</t>
  </si>
  <si>
    <t>Inventory Good Received_Last Move Date</t>
  </si>
  <si>
    <t>&amp;quot;Inventory Good Received_Last Move Date&amp;quot;</t>
  </si>
  <si>
    <t>-1152</t>
  </si>
  <si>
    <t>Inventory Good Received_Plant Code</t>
  </si>
  <si>
    <t>&amp;quot;Inventory Good Received_Plant Code&amp;quot;</t>
  </si>
  <si>
    <t>-1153</t>
  </si>
  <si>
    <t>Inventory Good Received_BU Code</t>
  </si>
  <si>
    <t>&amp;quot;Inventory Good Received_BU Code&amp;quot;</t>
  </si>
  <si>
    <t>-1154</t>
  </si>
  <si>
    <t>IEC_STD_V10 &gt;&gt; Data Standard &gt;&gt; PRO &gt;&gt; GR Type</t>
  </si>
  <si>
    <t>&amp;quot;GR Type&amp;quot;</t>
  </si>
  <si>
    <t>&amp;quot;收料交易類型-入庫&amp;quot;</t>
  </si>
  <si>
    <t>IEC_STD_V10 &gt;&gt; Common &gt;&gt; AutoMetaDataGR Type</t>
  </si>
  <si>
    <t>收料交易類型-入庫Property</t>
  </si>
  <si>
    <t>&amp;quot;最後收料交易類型:
- 按廠區會不同, ex: IMX 有暫收GR(103), 要排除; 只取最終入庫交易(105)&amp;quot;</t>
  </si>
  <si>
    <t>&amp;quot;ex. 105&amp;quot;</t>
  </si>
  <si>
    <t>Inventory Good Received_GR Type</t>
  </si>
  <si>
    <t>&amp;quot;Inventory Good Received_GR Type&amp;quot;</t>
  </si>
  <si>
    <t>-1155</t>
  </si>
  <si>
    <t>&amp;quot;IEC_Part Number&amp;quot;</t>
  </si>
  <si>
    <t>&amp;quot;SAP 料號&amp;quot;</t>
  </si>
  <si>
    <t>Inventory Good Received_IEC Part Number</t>
  </si>
  <si>
    <t>&amp;quot;Inventory Good Received_IEC Part Number&amp;quot;</t>
  </si>
  <si>
    <t>-1156</t>
  </si>
  <si>
    <t>Inventory Good Received_Class Code</t>
  </si>
  <si>
    <t>&amp;quot;Inventory Good Received_Class Code&amp;quot;</t>
  </si>
  <si>
    <t>-1157</t>
  </si>
  <si>
    <t>IEC_STD_V10 &gt;&gt; Data Standard &gt;&gt; PRO &gt;&gt; Inventory Qty</t>
  </si>
  <si>
    <t>&amp;quot;Inventory Qty&amp;quot;</t>
  </si>
  <si>
    <t>&amp;quot;收料數量&amp;quot;</t>
  </si>
  <si>
    <t>IEC_STD_V10 &gt;&gt; Common &gt;&gt; AutoMetaDataInventory Qty</t>
  </si>
  <si>
    <t>收料數量Property</t>
  </si>
  <si>
    <t>&amp;quot;Inventory Good Received_Inventory Qty&amp;quot;</t>
  </si>
  <si>
    <t>-1158</t>
  </si>
  <si>
    <t>IEC_STD_V10 &gt;&gt; Data Standard &gt;&gt; PRO &gt;&gt; TTL PO Price</t>
  </si>
  <si>
    <t>&amp;quot;TTL PO Price&amp;quot;</t>
  </si>
  <si>
    <t>&amp;quot;採購金額&amp;quot;</t>
  </si>
  <si>
    <t>&amp;quot;採購訂單總金額&amp;quot;</t>
  </si>
  <si>
    <t>IEC_STD_V10 &gt;&gt; Common &gt;&gt; AutoMetaDataTTL PO Price</t>
  </si>
  <si>
    <t>採購金額Property</t>
  </si>
  <si>
    <t>Inventory Good Received_TTL PO Price</t>
  </si>
  <si>
    <t>&amp;quot;Inventory Good Received_TTL PO Price&amp;quot;</t>
  </si>
  <si>
    <t>-1159</t>
  </si>
  <si>
    <t>IEC_STD_V10 &gt;&gt; Data Standard &gt;&gt; PRO &gt;&gt; PO Currency</t>
  </si>
  <si>
    <t>&amp;quot;PO Currency&amp;quot;</t>
  </si>
  <si>
    <t>&amp;quot;採購幣別&amp;quot;</t>
  </si>
  <si>
    <t>IEC_STD_V10 &gt;&gt; Common &gt;&gt; AutoMetaDataPO Currency</t>
  </si>
  <si>
    <t>採購幣別Property</t>
  </si>
  <si>
    <t>Inventory Good Received_PO Currency</t>
  </si>
  <si>
    <t>&amp;quot;Inventory Good Received_PO Currency&amp;quot;</t>
  </si>
  <si>
    <t>-1160</t>
  </si>
  <si>
    <t>IEC_STD_V10 &gt;&gt; Data Standard &gt;&gt; PRO &gt;&gt; TWD Price</t>
  </si>
  <si>
    <t>&amp;quot;TWD Price&amp;quot;</t>
  </si>
  <si>
    <t>&amp;quot;採購訂單總金額*GR 當天匯率&amp;quot;</t>
  </si>
  <si>
    <t>IEC_STD_V10 &gt;&gt; Common &gt;&gt; AutoMetaDataTWD Price</t>
  </si>
  <si>
    <t>台幣價格Property</t>
  </si>
  <si>
    <t>Inventory Good Received_TWD Price</t>
  </si>
  <si>
    <t>&amp;quot;Inventory Good Received_TWD Price&amp;quot;</t>
  </si>
  <si>
    <t>-1161</t>
  </si>
  <si>
    <t>IEC_STD_V10 &gt;&gt; Data Standard &gt;&gt; PRO &gt;&gt; USD Price</t>
  </si>
  <si>
    <t>&amp;quot;USD Price&amp;quot;</t>
  </si>
  <si>
    <t>IEC_STD_V10 &gt;&gt; Common &gt;&gt; AutoMetaDataUSD Price</t>
  </si>
  <si>
    <t>美金價格Property</t>
  </si>
  <si>
    <t>Inventory Good Received_USD Price</t>
  </si>
  <si>
    <t>&amp;quot;Inventory Good Received_USD Price&amp;quot;</t>
  </si>
  <si>
    <t>-1162</t>
  </si>
  <si>
    <t>IEC_STD_V10 &gt;&gt; Data Standard &gt;&gt; PRO &gt;&gt; Procurement type and amount</t>
  </si>
  <si>
    <t>&amp;quot;Procurement type and amount&amp;quot;</t>
  </si>
  <si>
    <t>&amp;quot;PROC TYPE AND AMT ANALYSIS &amp;quot;</t>
  </si>
  <si>
    <t>&amp;quot;採購方式與採購金額&amp;quot;</t>
  </si>
  <si>
    <t>IEC_STD_V10 &gt;&gt; Common &gt;&gt; AutoMetaDataProcurement type and amount</t>
  </si>
  <si>
    <t>採購方式與採購金額Concept</t>
  </si>
  <si>
    <t>-1163</t>
  </si>
  <si>
    <t>Procurement type and amount_BU Code</t>
  </si>
  <si>
    <t>&amp;quot;Procurement type and amount_BU Code&amp;quot;</t>
  </si>
  <si>
    <t>-1164</t>
  </si>
  <si>
    <t>IEC_STD_V10 &gt;&gt; Data Standard &gt;&gt; PRO &gt;&gt; Customer Name-SAP</t>
  </si>
  <si>
    <t>&amp;quot;CUSTOMER&amp;quot;</t>
  </si>
  <si>
    <t>Procurement type and amount_Customer Name-SAP</t>
  </si>
  <si>
    <t>&amp;quot;Procurement type and amount_Customer Name-SAP&amp;quot;</t>
  </si>
  <si>
    <t>-1165</t>
  </si>
  <si>
    <t>IEC_STD_V10 &gt;&gt; Data Standard &gt;&gt; PRO &gt;&gt; PROC COMMODITY</t>
  </si>
  <si>
    <t>&amp;quot;PROC COMMODITY&amp;quot;</t>
  </si>
  <si>
    <t>&amp;quot;PROC_COMMODITY &amp;quot;</t>
  </si>
  <si>
    <t>&amp;quot;料號分類+組件類別mapping table&amp;quot;</t>
  </si>
  <si>
    <t>IEC_STD_V10 &gt;&gt; Common &gt;&gt; AutoMetaDataPROC COMMODITY</t>
  </si>
  <si>
    <t>採購組件類別Relationship</t>
  </si>
  <si>
    <t>&amp;quot;Class code commodity_PROC COMMODITY&amp;quot;</t>
  </si>
  <si>
    <t>&amp;quot;Class code 料號分類+組件類別mapping table 
EX: 6010-Capacitor&amp;quot;</t>
  </si>
  <si>
    <t>Procurement type and amount_PROC COMMODITY</t>
  </si>
  <si>
    <t>&amp;quot;Procurement type and amount_PROC COMMODITY&amp;quot;</t>
  </si>
  <si>
    <t>-1166</t>
  </si>
  <si>
    <t>&amp;quot;CLASS_CODE&amp;quot;</t>
  </si>
  <si>
    <t>Procurement type and amount_Class Code</t>
  </si>
  <si>
    <t>&amp;quot;Procurement type and amount_Class Code&amp;quot;</t>
  </si>
  <si>
    <t>-1167</t>
  </si>
  <si>
    <t>IEC_STD_V10 &gt;&gt; Data Standard &gt;&gt; PRO &gt;&gt; Part Category</t>
  </si>
  <si>
    <t>&amp;quot;PART_CATEGORY&amp;quot;</t>
  </si>
  <si>
    <t>零件主分類Relationship</t>
  </si>
  <si>
    <t>Procurement type and amount_Part Category</t>
  </si>
  <si>
    <t>&amp;quot;Procurement type and amount_Part Category&amp;quot;</t>
  </si>
  <si>
    <t>-1168</t>
  </si>
  <si>
    <t>IEC_STD_V10 &gt;&gt; Data Standard &gt;&gt; PRO &gt;&gt; Procure Type Code</t>
  </si>
  <si>
    <t>&amp;quot;Procure Type Code&amp;quot;</t>
  </si>
  <si>
    <t>&amp;quot;PROCURE_TYPE&amp;quot;</t>
  </si>
  <si>
    <t>&amp;quot;採購方式&amp;quot;</t>
  </si>
  <si>
    <t>IEC_STD_V10 &gt;&gt; Common &gt;&gt; AutoMetaDataProcure Type Code</t>
  </si>
  <si>
    <t>採購方式代碼Relationship</t>
  </si>
  <si>
    <t>&amp;quot;Procure Type_Procure Type Code&amp;quot;</t>
  </si>
  <si>
    <t>Procurement type and amount_Procure Type Code</t>
  </si>
  <si>
    <t>&amp;quot;Procurement type and amount_Procure Type Code&amp;quot;</t>
  </si>
  <si>
    <t>-1169</t>
  </si>
  <si>
    <t>IEC_STD_V10 &gt;&gt; Data Standard &gt;&gt; PRO &gt;&gt; Vendor Code</t>
  </si>
  <si>
    <t>&amp;quot;Vendor Code&amp;quot;</t>
  </si>
  <si>
    <t>&amp;quot;供應商代碼&amp;quot;</t>
  </si>
  <si>
    <t>IEC_STD_V10 &gt;&gt; Common &gt;&gt; AutoMetaDataVendor Code</t>
  </si>
  <si>
    <t>供應商代碼Relationship</t>
  </si>
  <si>
    <t>&amp;quot;Vendor_Vendor Code&amp;quot;</t>
  </si>
  <si>
    <t>&amp;quot;供應商在SAP 的代碼, EX: 23xxxx, 31xxxx&amp;quot;</t>
  </si>
  <si>
    <t>Procurement type and amount_Vendor Code</t>
  </si>
  <si>
    <t>&amp;quot;Procurement type and amount_Vendor Code&amp;quot;</t>
  </si>
  <si>
    <t>-1170</t>
  </si>
  <si>
    <t>IEC_STD_V10 &gt;&gt; Data Standard &gt;&gt; PRO &gt;&gt; Vendor Name</t>
  </si>
  <si>
    <t>&amp;quot;Vendor Name&amp;quot;</t>
  </si>
  <si>
    <t>&amp;quot;VENDOR&amp;quot;</t>
  </si>
  <si>
    <t>&amp;quot;供應商&amp;quot;</t>
  </si>
  <si>
    <t>IEC_STD_V10 &gt;&gt; Common &gt;&gt; AutoMetaDataVendor Name</t>
  </si>
  <si>
    <t>供應商名稱Relationship</t>
  </si>
  <si>
    <t>&amp;quot;Vendor_Vendor Name&amp;quot;</t>
  </si>
  <si>
    <t>Procurement type and amount_Vendor Name</t>
  </si>
  <si>
    <t>&amp;quot;Procurement type and amount_Vendor Name&amp;quot;</t>
  </si>
  <si>
    <t>-1171</t>
  </si>
  <si>
    <t>IEC_STD_V10 &gt;&gt; Data Standard &gt;&gt; PRO &gt;&gt; Vendor Nickname</t>
  </si>
  <si>
    <t>&amp;quot;Vendor Nickname&amp;quot;</t>
  </si>
  <si>
    <t>&amp;quot;VENDOR_NICKNAME&amp;quot;</t>
  </si>
  <si>
    <t>&amp;quot;供應商暱稱&amp;quot;</t>
  </si>
  <si>
    <t>IEC_STD_V10 &gt;&gt; Common &gt;&gt; AutoMetaDataVendor Nickname</t>
  </si>
  <si>
    <t>供應商暱稱Relationship</t>
  </si>
  <si>
    <t>&amp;quot;Vendor_Vendor Nickname&amp;quot;</t>
  </si>
  <si>
    <t>&amp;quot;針對廠商名字幾乎相似的，由採購給予統一的暱稱並維護在SAP中&amp;quot;</t>
  </si>
  <si>
    <t>Procurement type and amount_Vendor Nickname</t>
  </si>
  <si>
    <t>&amp;quot;Procurement type and amount_Vendor Nickname&amp;quot;</t>
  </si>
  <si>
    <t>-1172</t>
  </si>
  <si>
    <t>IEC_STD_V10 &gt;&gt; Data Standard &gt;&gt; PRO &gt;&gt; Manufacturer Code</t>
  </si>
  <si>
    <t>&amp;quot;Manufacturer Code&amp;quot;</t>
  </si>
  <si>
    <t>&amp;quot;MANUFACTURER (AVL ID)&amp;quot;</t>
  </si>
  <si>
    <t>&amp;quot;製造商代碼, &amp;quot;</t>
  </si>
  <si>
    <t>IEC_STD_V10 &gt;&gt; Common &gt;&gt; AutoMetaDataManufacturer Code</t>
  </si>
  <si>
    <t>製造商代碼Relationship</t>
  </si>
  <si>
    <t>&amp;quot;Manufacturer_Manufacturer Code&amp;quot;</t>
  </si>
  <si>
    <t>&amp;quot;製造商代碼, 由PDM 產生編碼, 以 &amp;apos;AVL&amp;apos; 開頭的編碼.&amp;quot;</t>
  </si>
  <si>
    <t>&amp;quot;AVL0001, &amp;quot;</t>
  </si>
  <si>
    <t>Procurement type and amount_Manufacturer Code</t>
  </si>
  <si>
    <t>&amp;quot;Procurement type and amount_Manufacturer Code&amp;quot;</t>
  </si>
  <si>
    <t>-1173</t>
  </si>
  <si>
    <t>IEC_STD_V10 &gt;&gt; Data Standard &gt;&gt; PRO &gt;&gt; Manufacturer Name</t>
  </si>
  <si>
    <t>&amp;quot;Manufacturer Name&amp;quot;</t>
  </si>
  <si>
    <t>&amp;quot;MANUFACTURER&amp;quot;</t>
  </si>
  <si>
    <t>&amp;quot;製造商名稱&amp;quot;</t>
  </si>
  <si>
    <t>IEC_STD_V10 &gt;&gt; Common &gt;&gt; AutoMetaDataManufacturer Name</t>
  </si>
  <si>
    <t>製造商名稱Relationship</t>
  </si>
  <si>
    <t>&amp;quot;Manufacturer_Manufacturer Name&amp;quot;</t>
  </si>
  <si>
    <t>&amp;quot;製造商, 如抓不到空白時，請show &amp;apos;NULL&amp;apos;&amp;quot;</t>
  </si>
  <si>
    <t>Procurement type and amount_Manufacturer Name</t>
  </si>
  <si>
    <t>&amp;quot;Procurement type and amount_Manufacturer Name&amp;quot;</t>
  </si>
  <si>
    <t>-1174</t>
  </si>
  <si>
    <t>IEC_STD_V10 &gt;&gt; Data Standard &gt;&gt; PRO &gt;&gt; BOM Level Component</t>
  </si>
  <si>
    <t>&amp;quot;BOM Level Component&amp;quot;</t>
  </si>
  <si>
    <t>&amp;quot;BLC&amp;quot;</t>
  </si>
  <si>
    <t>IEC_STD_V10 &gt;&gt; Common &gt;&gt; AutoMetaDataBOM Level Component</t>
  </si>
  <si>
    <t>BLCRelationship</t>
  </si>
  <si>
    <t>&amp;quot;Material BLC attribute_BOM Level Component&amp;quot;</t>
  </si>
  <si>
    <t>&amp;quot;BLC: on PCA components: BLC=Y; others=N&amp;quot;</t>
  </si>
  <si>
    <t>Procurement type and amount_BOM Level Component</t>
  </si>
  <si>
    <t>&amp;quot;Procurement type and amount_BOM Level Component&amp;quot;</t>
  </si>
  <si>
    <t>-1175</t>
  </si>
  <si>
    <t>IEC_STD_V10 &gt;&gt; Data Standard &gt;&gt; PRO &gt;&gt; Purchase date</t>
  </si>
  <si>
    <t>&amp;quot;Purchase date&amp;quot;</t>
  </si>
  <si>
    <t>&amp;quot;PURCHASE_DATE&amp;quot;</t>
  </si>
  <si>
    <t>&amp;quot;採購日期&amp;quot;</t>
  </si>
  <si>
    <t>IEC_STD_V10 &gt;&gt; Common &gt;&gt; AutoMetaDataPurchase date</t>
  </si>
  <si>
    <t>採購日期Property</t>
  </si>
  <si>
    <t>Procurement type and amount_Purchase date</t>
  </si>
  <si>
    <t>&amp;quot;Procurement type and amount_Purchase date&amp;quot;</t>
  </si>
  <si>
    <t>-1176</t>
  </si>
  <si>
    <t>IEC_STD_V10 &gt;&gt; Data Standard &gt;&gt; PRO &gt;&gt; Purchase Bucket Date</t>
  </si>
  <si>
    <t>&amp;quot;Purchase Bucket Date&amp;quot;</t>
  </si>
  <si>
    <t>&amp;quot;採購日期區間&amp;quot;</t>
  </si>
  <si>
    <t>IEC_STD_V10 &gt;&gt; Common &gt;&gt; AutoMetaDataPurchase Bucket Date</t>
  </si>
  <si>
    <t>採購日期區間Property</t>
  </si>
  <si>
    <t>Procurement type and amount_Purchase Bucket Date</t>
  </si>
  <si>
    <t>&amp;quot;Procurement type and amount_Purchase Bucket Date&amp;quot;</t>
  </si>
  <si>
    <t>-1177</t>
  </si>
  <si>
    <t>IEC_STD_V10 &gt;&gt; Data Standard &gt;&gt; PRO &gt;&gt; Forecast Status</t>
  </si>
  <si>
    <t>&amp;quot;Forecast Status&amp;quot;</t>
  </si>
  <si>
    <t>&amp;quot;FORECAST_STATUS&amp;quot;</t>
  </si>
  <si>
    <t>&amp;quot;預測狀態&amp;quot;</t>
  </si>
  <si>
    <t>IEC_STD_V10 &gt;&gt; Common &gt;&gt; AutoMetaDataForecast Status</t>
  </si>
  <si>
    <t>預測狀態Property</t>
  </si>
  <si>
    <t>Procurement type and amount_Forecast Status</t>
  </si>
  <si>
    <t>&amp;quot;Procurement type and amount_Forecast Status&amp;quot;</t>
  </si>
  <si>
    <t>-1178</t>
  </si>
  <si>
    <t>&amp;quot;PO_CURRENCY&amp;quot;</t>
  </si>
  <si>
    <t>採購幣別Relationship</t>
  </si>
  <si>
    <t>Procurement type and amount_PO Currency</t>
  </si>
  <si>
    <t>&amp;quot;Procurement type and amount_PO Currency&amp;quot;</t>
  </si>
  <si>
    <t>-1179</t>
  </si>
  <si>
    <t>採購金額Relationship</t>
  </si>
  <si>
    <t>Procurement type and amount_TTL PO Price</t>
  </si>
  <si>
    <t>&amp;quot;Procurement type and amount_TTL PO Price&amp;quot;</t>
  </si>
  <si>
    <t>-1180</t>
  </si>
  <si>
    <t>IEC_STD_V10 &gt;&gt; Data Standard &gt;&gt; PRO &gt;&gt; PO Quantity</t>
  </si>
  <si>
    <t>&amp;quot;PO Quantity&amp;quot;</t>
  </si>
  <si>
    <t>&amp;quot;PO_QTY&amp;quot;</t>
  </si>
  <si>
    <t>&amp;quot;採購數量&amp;quot;</t>
  </si>
  <si>
    <t>IEC_STD_V10 &gt;&gt; Common &gt;&gt; AutoMetaDataPO Quantity</t>
  </si>
  <si>
    <t>採購數量Property</t>
  </si>
  <si>
    <t>Procurement type and amount_PO Quantity</t>
  </si>
  <si>
    <t>&amp;quot;Procurement type and amount_PO Quantity&amp;quot;</t>
  </si>
  <si>
    <t>-1181</t>
  </si>
  <si>
    <t>Procurement type and amount_IEC Part Number</t>
  </si>
  <si>
    <t>&amp;quot;Procurement type and amount_IEC Part Number&amp;quot;</t>
  </si>
  <si>
    <t>-1182</t>
  </si>
  <si>
    <t>&amp;quot;PLANT_CODE&amp;quot;</t>
  </si>
  <si>
    <t>&amp;quot;生產工廠代碼&amp;quot;</t>
  </si>
  <si>
    <t>Procurement type and amount_Plant Code</t>
  </si>
  <si>
    <t>&amp;quot;Procurement type and amount_Plant Code&amp;quot;</t>
  </si>
  <si>
    <t>-1183</t>
  </si>
  <si>
    <t>IEC_STD_V10 &gt;&gt; Data Standard &gt;&gt; PRO &gt;&gt; PURCHASE PARTS ALL MANUF</t>
  </si>
  <si>
    <t>&amp;quot;PURCHASE PARTS ALL MANUF&amp;quot;</t>
  </si>
  <si>
    <t>&amp;quot;PURCHASE_PARTS_ALL_MANUF&amp;quot;</t>
  </si>
  <si>
    <t>&amp;quot;採購件與製造廠商資料&amp;quot;</t>
  </si>
  <si>
    <t>IEC_STD_V10 &gt;&gt; Common &gt;&gt; AutoMetaDataPURCHASE PARTS ALL MANUF</t>
  </si>
  <si>
    <t>採購件與製造廠商資料Concept</t>
  </si>
  <si>
    <t>-1184</t>
  </si>
  <si>
    <t>&amp;quot;PLANT&amp;quot;</t>
  </si>
  <si>
    <t>&amp;quot;生產工廠代碼_PRO&amp;quot;</t>
  </si>
  <si>
    <t>&amp;quot;PLANT_CODE 表示有InfoRecord
Abe: &amp;apos;&amp;apos;*&amp;apos; =&gt; 表示有Manufacture 資料 無 InfoRecord資料
Abe: &amp;apos;&amp;apos;******&amp;apos; =&gt; 表示從  PDM 對應來的 Part to  Manufacture 資料&amp;quot;</t>
  </si>
  <si>
    <t>PURCHASE PARTS ALL MANUF_Plant Code</t>
  </si>
  <si>
    <t>&amp;quot;PURCHASE PARTS ALL MANUF_Plant Code&amp;quot;</t>
  </si>
  <si>
    <t>-1185</t>
  </si>
  <si>
    <t>&amp;quot;6*開頭的料號&amp;quot;</t>
  </si>
  <si>
    <t>PURCHASE PARTS ALL MANUF_IEC Part Number</t>
  </si>
  <si>
    <t>&amp;quot;PURCHASE PARTS ALL MANUF_IEC Part Number&amp;quot;</t>
  </si>
  <si>
    <t>-1186</t>
  </si>
  <si>
    <t>PURCHASE PARTS ALL MANUF_Vendor Code</t>
  </si>
  <si>
    <t>&amp;quot;PURCHASE PARTS ALL MANUF_Vendor Code&amp;quot;</t>
  </si>
  <si>
    <t>-1187</t>
  </si>
  <si>
    <t>PURCHASE PARTS ALL MANUF_Vendor Name</t>
  </si>
  <si>
    <t>&amp;quot;PURCHASE PARTS ALL MANUF_Vendor Name&amp;quot;</t>
  </si>
  <si>
    <t>-1188</t>
  </si>
  <si>
    <t>PURCHASE PARTS ALL MANUF_Manufacturer Code</t>
  </si>
  <si>
    <t>&amp;quot;PURCHASE PARTS ALL MANUF_Manufacturer Code&amp;quot;</t>
  </si>
  <si>
    <t>-1189</t>
  </si>
  <si>
    <t>PURCHASE PARTS ALL MANUF_Manufacturer Name</t>
  </si>
  <si>
    <t>&amp;quot;PURCHASE PARTS ALL MANUF_Manufacturer Name&amp;quot;</t>
  </si>
  <si>
    <t>-1190</t>
  </si>
  <si>
    <t>IEC_STD_V10 &gt;&gt; Data Standard &gt;&gt; PRO &gt;&gt; PO Price in functional currency</t>
  </si>
  <si>
    <t>&amp;quot;PO Price in functional currency&amp;quot;</t>
  </si>
  <si>
    <t>&amp;quot;LEDGER_PRICE&amp;quot;</t>
  </si>
  <si>
    <t>&amp;quot;採購單價&amp;quot;</t>
  </si>
  <si>
    <t>IEC_STD_V10 &gt;&gt; Common &gt;&gt; AutoMetaDataPO Price in functional currency</t>
  </si>
  <si>
    <t>本位幣採購價格Relationship</t>
  </si>
  <si>
    <t>&amp;quot;Purchase parts_PO Price in functional currency&amp;quot;</t>
  </si>
  <si>
    <t>&amp;quot;採購單價, SAP infor record 價格&amp;quot;</t>
  </si>
  <si>
    <t>PURCHASE PARTS ALL MANUF_PO Price in functional currency</t>
  </si>
  <si>
    <t>&amp;quot;PURCHASE PARTS ALL MANUF_PO Price in functional currency&amp;quot;</t>
  </si>
  <si>
    <t>-1191</t>
  </si>
  <si>
    <t>IEC_STD_V10 &gt;&gt; Data Standard &gt;&gt; PRO &gt;&gt; PO Functional Currency</t>
  </si>
  <si>
    <t>&amp;quot;PO Functional Currency&amp;quot;</t>
  </si>
  <si>
    <t>&amp;quot;LEDGER_CURRENCY&amp;quot;</t>
  </si>
  <si>
    <t>&amp;quot;本位採購幣別&amp;quot;</t>
  </si>
  <si>
    <t>IEC_STD_V10 &gt;&gt; Common &gt;&gt; AutoMetaDataPO Functional Currency</t>
  </si>
  <si>
    <t>訂單本位採購幣別Relationship</t>
  </si>
  <si>
    <t>&amp;quot;Purchase parts_PO Functional Currency&amp;quot;</t>
  </si>
  <si>
    <t>PURCHASE PARTS ALL MANUF_PO Functional Currency</t>
  </si>
  <si>
    <t>&amp;quot;PURCHASE PARTS ALL MANUF_PO Functional Currency&amp;quot;</t>
  </si>
  <si>
    <t>-1192</t>
  </si>
  <si>
    <t>IEC_STD_V10 &gt;&gt; Data Standard &gt;&gt; PRO &gt;&gt; TWD PO Price</t>
  </si>
  <si>
    <t>&amp;quot;TWD PO Price&amp;quot;</t>
  </si>
  <si>
    <t>&amp;quot;TWD_PRICE&amp;quot;</t>
  </si>
  <si>
    <t>&amp;quot;採購單價*GR 當天匯率&amp;quot;</t>
  </si>
  <si>
    <t>IEC_STD_V10 &gt;&gt; Common &gt;&gt; AutoMetaDataTWD PO Price</t>
  </si>
  <si>
    <t>台幣採購價格Relationship</t>
  </si>
  <si>
    <t>&amp;quot;Purchase parts_TWD PO Price&amp;quot;</t>
  </si>
  <si>
    <t>PURCHASE PARTS ALL MANUF_TWD PO Price</t>
  </si>
  <si>
    <t>&amp;quot;PURCHASE PARTS ALL MANUF_TWD PO Price&amp;quot;</t>
  </si>
  <si>
    <t>-1193</t>
  </si>
  <si>
    <t>IEC_STD_V10 &gt;&gt; Data Standard &gt;&gt; PRO &gt;&gt; USD PO Price</t>
  </si>
  <si>
    <t>&amp;quot;USD PO Price&amp;quot;</t>
  </si>
  <si>
    <t>&amp;quot;USD_PRICE&amp;quot;</t>
  </si>
  <si>
    <t>IEC_STD_V10 &gt;&gt; Common &gt;&gt; AutoMetaDataUSD PO Price</t>
  </si>
  <si>
    <t>美金採購價格Relationship</t>
  </si>
  <si>
    <t>&amp;quot;Purchase parts_USD PO Price&amp;quot;</t>
  </si>
  <si>
    <t>PURCHASE PARTS ALL MANUF_USD PO Price</t>
  </si>
  <si>
    <t>&amp;quot;PURCHASE PARTS ALL MANUF_USD PO Price&amp;quot;</t>
  </si>
  <si>
    <t>-1194</t>
  </si>
  <si>
    <t>IEC_STD_V10 &gt;&gt; Data Standard &gt;&gt; PRO &gt;&gt; Class code commodity</t>
  </si>
  <si>
    <t>&amp;quot;Class code commodity&amp;quot;</t>
  </si>
  <si>
    <t>&amp;quot;CLASS CODE COMMODITY
&amp;quot;</t>
  </si>
  <si>
    <t>&amp;quot;料號代碼與組件類別組成資料&amp;quot;</t>
  </si>
  <si>
    <t>IEC_STD_V10 &gt;&gt; Common &gt;&gt; AutoMetaDataClass code commodity</t>
  </si>
  <si>
    <t>料號代碼與組件類別組成資料Concept</t>
  </si>
  <si>
    <t>-1195</t>
  </si>
  <si>
    <t>&amp;quot;CLASS CODE&amp;quot;</t>
  </si>
  <si>
    <t>&amp;quot;料號分類，PDM中IEC PN之Class Code值&amp;quot;</t>
  </si>
  <si>
    <t>Class code commodity_Class Code</t>
  </si>
  <si>
    <t>&amp;quot;Class code commodity_Class Code&amp;quot;</t>
  </si>
  <si>
    <t>-1196</t>
  </si>
  <si>
    <t>&amp;quot;組件類別mapping table&amp;quot;</t>
  </si>
  <si>
    <t>採購組件類別Property</t>
  </si>
  <si>
    <t>&amp;quot;組件類別mapping table name
EX: Capacitor&amp;quot;</t>
  </si>
  <si>
    <t>&amp;quot;Commodity Name&amp;quot;</t>
  </si>
  <si>
    <t>Class code commodity_PROC COMMODITY</t>
  </si>
  <si>
    <t>-1197</t>
  </si>
  <si>
    <t>IEC_STD_V10 &gt;&gt; Data Standard &gt;&gt; PLN &gt;&gt; Product Sales Type</t>
  </si>
  <si>
    <t>IEC_STD_V10 &gt;&gt; Data Standard &gt;&gt; PLN</t>
  </si>
  <si>
    <t>&amp;quot;Product Sales Type&amp;quot;</t>
  </si>
  <si>
    <t>IEC_STD_V10 &gt;&gt; Common &gt;&gt; AutoMetaDataProduct Sales Type</t>
  </si>
  <si>
    <t>Product Sales TypeConcept</t>
  </si>
  <si>
    <t>PLN:</t>
  </si>
  <si>
    <t>-1198</t>
  </si>
  <si>
    <t>&amp;quot;M_type(MLB,SC), MFG_Level(L6,L10)&amp;quot;</t>
  </si>
  <si>
    <t>Product Sales TypeProperty</t>
  </si>
  <si>
    <t>&amp;quot;一個料號可能會對到M_Type , MFG_Level
詳細業務規則請參考Product Sales Type
例外規則：
在 ETL 報表中，屢次看到 部份 PCA 料號被誤判為 L6 (例如料號第二碼為 B 之料號)
在問題澄清前需給予相對正確地身份識別 (例外處理規則)
適用範圍：ALL BU
料號判別：當料號第二碼為 B 或 1395 起始料號 被判為 L6 時，需轉換其 Product_Sales_Type 為 PCA&amp;quot;</t>
  </si>
  <si>
    <t>&amp;quot;MLB, SC, L6, L10, L11
例外規則
PCA&amp;quot;</t>
  </si>
  <si>
    <t>-1199</t>
  </si>
  <si>
    <t>IEC_STD_V10 &gt;&gt; Data Standard &gt;&gt; PLN &gt;&gt; Platform Solution</t>
  </si>
  <si>
    <t>&amp;quot;Platform Solution&amp;quot;</t>
  </si>
  <si>
    <t>IEC_STD_V10 &gt;&gt; Common &gt;&gt; AutoMetaDataPlatform Solution</t>
  </si>
  <si>
    <t>Platform SolutionConcept</t>
  </si>
  <si>
    <t>-1200</t>
  </si>
  <si>
    <t>IEC_STD_V10 &gt;&gt; Data Standard &gt;&gt; PLN &gt;&gt; Platform Solution Name</t>
  </si>
  <si>
    <t>&amp;quot;Platform Solution Name&amp;quot;</t>
  </si>
  <si>
    <t>&amp;quot;RequirePlanNo&amp;quot;</t>
  </si>
  <si>
    <t>&amp;quot;需求分類，包括BU、客戶代碼等資訊。&amp;quot;</t>
  </si>
  <si>
    <t>IEC_STD_V10 &gt;&gt; Common &gt;&gt; AutoMetaDataPlatform Solution Name</t>
  </si>
  <si>
    <t>Platform SolutionProperty</t>
  </si>
  <si>
    <t>&amp;quot;共10碼，第1~2碼為BU、第3碼為&amp;apos;-&amp;apos;，第4~5碼為Customer Code、第6~7碼為Life Cycle縮寫、第8碼為&amp;apos;-&amp;apos;、第9碼為Dest. Location 縮寫。&amp;quot;</t>
  </si>
  <si>
    <t>&amp;quot;B1-HPMP-AP、B1-HPNP-CC...&amp;quot;</t>
  </si>
  <si>
    <t>-1201</t>
  </si>
  <si>
    <t>8/24 Miles: HP 資料已調整完成生效，非HP 部分調整中。(歷史資料先保存)
1. 待確認資料生效日期 with Peggy &amp; Miles
2. 待確認歷史資料是否調整 with Daphne
3. 待確認報表是否放這個資料項 with Daphne
8/30 待與BA確認，-&gt; 已確認回覆於單子上
Platform Solution 的部分，已與IBM Jacob 確認，Platform Solution IT正在談 需要陳列的是Server裡面處理器的世代，因為處理器的世代會影響產品的</t>
  </si>
  <si>
    <t>IEC_STD_V10 &gt;&gt; Data Standard &gt;&gt; PLN &gt;&gt; PIR Master</t>
  </si>
  <si>
    <t>&amp;quot;PIR Master&amp;quot;</t>
  </si>
  <si>
    <t>&amp;quot;PIR 主檔&amp;quot;</t>
  </si>
  <si>
    <t>IEC_STD_V10 &gt;&gt; Common &gt;&gt; AutoMetaDataPIR Master</t>
  </si>
  <si>
    <t>PIR 主檔Concept</t>
  </si>
  <si>
    <t>-1202</t>
  </si>
  <si>
    <t>IEC_STD_V10 &gt;&gt; Data Standard &gt;&gt; PLN &gt;&gt; Forecast Gen Date</t>
  </si>
  <si>
    <t>&amp;quot;Forecast Gen Date&amp;quot;</t>
  </si>
  <si>
    <t>&amp;quot;產生預測日期&amp;quot;</t>
  </si>
  <si>
    <t>IEC_STD_V10 &gt;&gt; Common &gt;&gt; AutoMetaDataForecast Gen Date</t>
  </si>
  <si>
    <t>產生預測日期Property</t>
  </si>
  <si>
    <t>&amp;quot;20200107&amp;quot;</t>
  </si>
  <si>
    <t>PIR Master_Forecast Gen Date</t>
  </si>
  <si>
    <t>&amp;quot;PIR Master_Forecast Gen Date&amp;quot;</t>
  </si>
  <si>
    <t>-1203</t>
  </si>
  <si>
    <t>IEC_STD_V10 &gt;&gt; Data Standard &gt;&gt; PLN &gt;&gt; Plant Code</t>
  </si>
  <si>
    <t>&amp;quot;工廠代碼&amp;quot;</t>
  </si>
  <si>
    <t>工廠代碼Relationship</t>
  </si>
  <si>
    <t>&amp;quot;CP70, CZ01, TP05....&amp;quot;</t>
  </si>
  <si>
    <t>PIR Master_Plant Code</t>
  </si>
  <si>
    <t>&amp;quot;PIR Master_Plant Code&amp;quot;</t>
  </si>
  <si>
    <t>-1204</t>
  </si>
  <si>
    <t>IEC_STD_V10 &gt;&gt; Data Standard &gt;&gt; PLN &gt;&gt; Site</t>
  </si>
  <si>
    <t>&amp;quot;TAO, IPT, IMX, ICZ, SQZ&amp;quot;</t>
  </si>
  <si>
    <t>&amp;quot;PIR Master_Site&amp;quot;</t>
  </si>
  <si>
    <t>-1205</t>
  </si>
  <si>
    <t>8/24 待確認透過PIR主檔 Plant Code 串出方式 with Jesse
9/13 從plant code 對應出 plant 串出 Site^()$</t>
  </si>
  <si>
    <t>IEC_STD_V10 &gt;&gt; Data Standard &gt;&gt; PLN &gt;&gt; Region</t>
  </si>
  <si>
    <t>&amp;quot;Region&amp;quot;</t>
  </si>
  <si>
    <t>&amp;quot;區域別
AM/EU/AP/WW
4種字串敘述&amp;quot;</t>
  </si>
  <si>
    <t>IEC_STD_V10 &gt;&gt; Common &gt;&gt; AutoMetaDataRegion</t>
  </si>
  <si>
    <t>RegionProperty</t>
  </si>
  <si>
    <t>&amp;quot;HPE
L6 (MLB/SC)
無論廠別一律以&amp;apos;WW&amp;apos;敘述
L10/L11
UM01→IMX→AM
CZ01/TZ01→ICZ→EU
CP70/CPC0→IPT→AP
TP05→TAO→AP
BU2/BU5(排除F1)
IMX→AM
IPT/TAO→AP
BU5(F1)
PIR(Plannno): B5-F1MP-AP→AP
PIR(Plannno): B5-F1MP-CC→AP
PIR(Plannno): B5-F1MP-IC→AP
PIR(Plannno): B5-F1MP-BC→AM
PIR(Plannno): B5-F1MP-FX→AM
PIR(Plannno): B5-F1MP-NF→AM
PIR(Plannno): B5-F1MP-EM→EU
Shipment 則需依據出貨國別導出對應 Region
Domain user 會再提供 mapping 邏輯
BU6
CP72/CPC2→IPT→WW
UM03→IMX→AM
TP05→TAO→WW&amp;quot;</t>
  </si>
  <si>
    <t>&amp;quot;AM
EU
AP
WW&amp;quot;</t>
  </si>
  <si>
    <t>PIR Master_Region</t>
  </si>
  <si>
    <t>&amp;quot;PIR Master_Region&amp;quot;</t>
  </si>
  <si>
    <t>-1206</t>
  </si>
  <si>
    <t>IEC_STD_V10 &gt;&gt; Data Standard &gt;&gt; PLN &gt;&gt; BU Code</t>
  </si>
  <si>
    <t>&amp;quot;B1,B2,B5,B6&amp;quot;</t>
  </si>
  <si>
    <t>PIR Master_BU Code</t>
  </si>
  <si>
    <t>&amp;quot;PIR Master_BU Code&amp;quot;</t>
  </si>
  <si>
    <t>-1207</t>
  </si>
  <si>
    <t>IEC_STD_V10 &gt;&gt; Data Standard &gt;&gt; PLN &gt;&gt; LOB ID</t>
  </si>
  <si>
    <t>&amp;quot;客戶所屬客戶群(線)&amp;quot;</t>
  </si>
  <si>
    <t>LOB IDProperty</t>
  </si>
  <si>
    <t>&amp;quot;e.g. BU5-F1 為 LOB1, BU5-NonF1 為 LOB2
BU1 新增 LOB
LOB NAME: HPE/ HPE單一客戶
LOB NAME: AME/車用產品客戶 (KOSTAL/AUO/GOGORO/BAIDU)
*2022/3/1 新增 BAIDU (SAP CustomerID=BA) 為車用產品客戶群*&amp;quot;</t>
  </si>
  <si>
    <t>&amp;quot;前三碼為LOB，後面為XXXX&amp;quot;</t>
  </si>
  <si>
    <t>PIR Master_LOB ID</t>
  </si>
  <si>
    <t>-1208</t>
  </si>
  <si>
    <t>8/24 透過PIR主檔 待確認PIR主檔 串出方式 -&gt;Jesse
9/13 從BU code  對應出 Line of business^()$</t>
  </si>
  <si>
    <t>IEC_STD_V10 &gt;&gt; Data Standard &gt;&gt; PLN &gt;&gt; Customer Name-SAP</t>
  </si>
  <si>
    <t>PIR Master_Customer Name-SAP</t>
  </si>
  <si>
    <t>&amp;quot;PIR Master_Customer Name-SAP&amp;quot;</t>
  </si>
  <si>
    <t>-1209</t>
  </si>
  <si>
    <t>8/24 透過PIR主檔 待確認PIR主檔 串出方式
9/13 從Material Group 對應出 Project 再串出其他欄位 或是從plant code^()$</t>
  </si>
  <si>
    <t>Product Sales TypeRelationship</t>
  </si>
  <si>
    <t>&amp;quot;一個料號可能會對到M_Type , MFG_Level
詳細業務規則請參考Product Sales Type&amp;quot;</t>
  </si>
  <si>
    <t>&amp;quot;MLB, SC, L6, L10&amp;quot;</t>
  </si>
  <si>
    <t>PIR Master_Product Sales Type</t>
  </si>
  <si>
    <t>&amp;quot;PIR Master_Product Sales Type&amp;quot;</t>
  </si>
  <si>
    <t>-1210</t>
  </si>
  <si>
    <t>8/24 透過PIR主檔 待確認PIR主檔 串出方式
9/13 從IECPN 串出
1395=&gt;MLB/SC
WB=&gt;MLB/SC
WC=&gt;L10
WT=&gt;L10 (PDM 裡的菜單 / SUPER BOM )
WZ=&gt;L6 (L10不含HVP or PCA assy module )
YZ=&gt;L6 (L10不含HVP)
WG=&gt;CTO L10 / Server (根據 PO / config, 由 SAP 抓取 WT 生成的 BOM)
IG=&gt;L11 / Rack
YB=&gt;SC
XC=&gt;L10
XB=&gt;</t>
  </si>
  <si>
    <t>IEC_STD_V10 &gt;&gt; Data Standard &gt;&gt; PLN &gt;&gt; Forecast date</t>
  </si>
  <si>
    <t>&amp;quot;Forecast date&amp;quot;</t>
  </si>
  <si>
    <t>&amp;quot;需求預測日期&amp;quot;</t>
  </si>
  <si>
    <t>IEC_STD_V10 &gt;&gt; Common &gt;&gt; AutoMetaDataForecast date</t>
  </si>
  <si>
    <t>需求預測日期Property</t>
  </si>
  <si>
    <t>&amp;quot;20200403&amp;quot;</t>
  </si>
  <si>
    <t>&amp;quot;PIR Master_Forecast date&amp;quot;</t>
  </si>
  <si>
    <t>-1211</t>
  </si>
  <si>
    <t>PIR 主檔抓取的歷史資料需從2019開始^()$</t>
  </si>
  <si>
    <t>IEC_STD_V10 &gt;&gt; Data Standard &gt;&gt; PLN &gt;&gt; Material Group</t>
  </si>
  <si>
    <t>&amp;quot;Assembly 以上：
第一、二碼是&amp;apos;F-&amp;apos;、第三碼以後是&amp;apos;Project_Name&amp;apos;取前七碼，若名稱重複，尾碼會依數字序號往下編(今年七月之後)
第一、二碼是&amp;apos;F-&amp;apos;&amp;amp;&amp;apos;Customer_Name&amp;apos;(今年七月以前)
Raw Material ：
第一、二碼是&amp;apos;R-&amp;apos;
Forecast 篩選準則，請參考Material Group 頁籤&amp;quot;</t>
  </si>
  <si>
    <t>&amp;quot;F-HUFFLEP...&amp;quot;</t>
  </si>
  <si>
    <t>PIR Master_Material Group</t>
  </si>
  <si>
    <t>&amp;quot;PIR Master_Material Group&amp;quot;</t>
  </si>
  <si>
    <t>-1212</t>
  </si>
  <si>
    <t>8/24 透過PIR主檔 待確認PIR主檔 串出方式
9/13 從Material Group 對應出 Project 再串出其他欄位^()$</t>
  </si>
  <si>
    <t>IEC_STD_V10 &gt;&gt; Data Standard &gt;&gt; PLN &gt;&gt; Project Stage</t>
  </si>
  <si>
    <t>產品階段Relationship</t>
  </si>
  <si>
    <t>&amp;quot;透過申請WBS_Code，PDM 先預設產生Planning，PM 會再上PDM 更改&amp;quot;</t>
  </si>
  <si>
    <t>&amp;quot;NPI, MP...&amp;quot;</t>
  </si>
  <si>
    <t>PIR Master_Project Stage</t>
  </si>
  <si>
    <t>&amp;quot;PIR Master_Project Stage&amp;quot;</t>
  </si>
  <si>
    <t>-1213</t>
  </si>
  <si>
    <t>8/24 PIR 主檔 PlanNo 供參考，待確認串出 PDM Stage 方式 with
9/13 從Material Group 對應出 Project 再串出其他欄位^()$</t>
  </si>
  <si>
    <t>IEC_STD_V10 &gt;&gt; Data Standard &gt;&gt; PLN &gt;&gt; Product Generation</t>
  </si>
  <si>
    <t>PIR Master_Product Generation</t>
  </si>
  <si>
    <t>&amp;quot;PIR Master_Product Generation&amp;quot;</t>
  </si>
  <si>
    <t>-1214</t>
  </si>
  <si>
    <t>IEC_STD_V10 &gt;&gt; Data Standard &gt;&gt; PLN &gt;&gt; Product Family</t>
  </si>
  <si>
    <t>PIR Master_Product Family</t>
  </si>
  <si>
    <t>&amp;quot;PIR Master_Product Family&amp;quot;</t>
  </si>
  <si>
    <t>-1215</t>
  </si>
  <si>
    <t>IEC_STD_V10 &gt;&gt; Data Standard &gt;&gt; PLN &gt;&gt; Customer Project Name</t>
  </si>
  <si>
    <t>PIR Master_Customer Project Name</t>
  </si>
  <si>
    <t>&amp;quot;PIR Master_Customer Project Name&amp;quot;</t>
  </si>
  <si>
    <t>-1216</t>
  </si>
  <si>
    <t>Platform SolutionRelationship</t>
  </si>
  <si>
    <t>PIR Master_Platform Solution Name</t>
  </si>
  <si>
    <t>&amp;quot;PIR Master_Platform Solution Name&amp;quot;</t>
  </si>
  <si>
    <t>-1217</t>
  </si>
  <si>
    <t>8/24 Miles: HP 資料已調整完成生效，非HP 部分調整中。(歷史資料先保存)
1. 待確認資料生效日期 with Peggy &amp; Miles
2. 待確認歷史資料是否調整 with Daphne
3. 待確認報表是否放這個資料項 with Daphne^()$</t>
  </si>
  <si>
    <t>IEC_STD_V10 &gt;&gt; Data Standard &gt;&gt; PLN &gt;&gt; Forecast Quantity</t>
  </si>
  <si>
    <t>&amp;quot;Forecast Quantity&amp;quot;</t>
  </si>
  <si>
    <t>&amp;quot;預測數量&amp;quot;</t>
  </si>
  <si>
    <t>IEC_STD_V10 &gt;&gt; Common &gt;&gt; AutoMetaDataForecast Quantity</t>
  </si>
  <si>
    <t>預測數量Property</t>
  </si>
  <si>
    <t>PIR Master_Forecast Quantity</t>
  </si>
  <si>
    <t>&amp;quot;PIR Master_Forecast Quantity&amp;quot;</t>
  </si>
  <si>
    <t>-1218</t>
  </si>
  <si>
    <t>IEC_STD_V10 &gt;&gt; Data Standard &gt;&gt; PLN &gt;&gt; TWD Forecast Amount</t>
  </si>
  <si>
    <t>&amp;quot;TWD Forecast Amount&amp;quot;</t>
  </si>
  <si>
    <t>&amp;quot;TWD Forecast Sales&amp;quot;</t>
  </si>
  <si>
    <t>&amp;quot;台幣預測金額&amp;quot;</t>
  </si>
  <si>
    <t>IEC_STD_V10 &gt;&gt; Common &gt;&gt; AutoMetaDataTWD Forecast Amount</t>
  </si>
  <si>
    <t>台幣預測金額Property</t>
  </si>
  <si>
    <t>&amp;quot;台幣預測金額
BU1/HPE PIR 料號會有 ZMD PN
ZMD PN: 料號起始於 2
此時需展 BOM 碰到外購件即抓取該材料之 moving average price 並與以加總始為ZMD之合理金額&amp;quot;</t>
  </si>
  <si>
    <t>&amp;quot;PIR Master_TWD Forecast Amount&amp;quot;</t>
  </si>
  <si>
    <t>-1219</t>
  </si>
  <si>
    <t>待確認預測金額計算方式
with Peggy &amp; Miles
9/13 
PIR 主檔有預測數量在轉換成價格時需以材料項的Moving Average Price為依據並以台幣為主要幣值, 必要時需換算成美金
2021/11/5 變更
依指示需採用 物料主檔裡的 Standard Price
2021/11/8
BU1-HPE 2xxx 開始的料號需採用 Quote價格^()$</t>
  </si>
  <si>
    <t>IEC_STD_V10 &gt;&gt; Data Standard &gt;&gt; PLN &gt;&gt; USD Forecast Amount</t>
  </si>
  <si>
    <t>&amp;quot;USD Forecast Amount&amp;quot;</t>
  </si>
  <si>
    <t>&amp;quot;USD Forecast Sales&amp;quot;</t>
  </si>
  <si>
    <t>&amp;quot;美金預測金額&amp;quot;</t>
  </si>
  <si>
    <t>IEC_STD_V10 &gt;&gt; Common &gt;&gt; AutoMetaDataUSD Forecast Amount</t>
  </si>
  <si>
    <t>美金預測金額Property</t>
  </si>
  <si>
    <t>&amp;quot;美金預測金額
BU1/HPE PIR 料號會有 ZMD PN
ZMD PN: 料號起始於 2
此時需展 BOM 碰到外購件即抓取該材料之 moving average price 並與以加總始為ZMD之合理金額&amp;quot;</t>
  </si>
  <si>
    <t>PIR Master_USD Forecast Amount</t>
  </si>
  <si>
    <t>&amp;quot;PIR Master_USD Forecast Amount&amp;quot;</t>
  </si>
  <si>
    <t>-1220</t>
  </si>
  <si>
    <t>IEC_STD_V10 &gt;&gt; Data Standard &gt;&gt; PLN &gt;&gt; Actual Quantity</t>
  </si>
  <si>
    <t>&amp;quot;Actual Quantity&amp;quot;</t>
  </si>
  <si>
    <t>&amp;quot;實際出貨數量&amp;quot;</t>
  </si>
  <si>
    <t>IEC_STD_V10 &gt;&gt; Common &gt;&gt; AutoMetaDataActual Quantity</t>
  </si>
  <si>
    <t>實際出貨數量Property</t>
  </si>
  <si>
    <t>PIR Master_Actual Quantity</t>
  </si>
  <si>
    <t>&amp;quot;PIR Master_Actual Quantity&amp;quot;</t>
  </si>
  <si>
    <t>-1221</t>
  </si>
  <si>
    <t>待確認資料來源
with Peggy &amp; Miles^()$</t>
  </si>
  <si>
    <t>IEC_STD_V10 &gt;&gt; Data Standard &gt;&gt; PLN &gt;&gt; TWD Actual Amount</t>
  </si>
  <si>
    <t>&amp;quot;TWD Actual Amount&amp;quot;</t>
  </si>
  <si>
    <t>&amp;quot;TWD Actual Sales&amp;quot;</t>
  </si>
  <si>
    <t>&amp;quot;台幣實際出貨金額&amp;quot;</t>
  </si>
  <si>
    <t>IEC_STD_V10 &gt;&gt; Common &gt;&gt; AutoMetaDataTWD Actual Amount</t>
  </si>
  <si>
    <t>台幣實際出貨金額Property</t>
  </si>
  <si>
    <t>&amp;quot;PIR Master_TWD Actual Amount&amp;quot;</t>
  </si>
  <si>
    <t>-1222</t>
  </si>
  <si>
    <t>待確認資料來源
with Peggy &amp; Miles
9/13 實際出貨數量、實際出貨金額、與Moving Average Price 
2021/11/5 變更
依指示需採用 物料主檔裡的 Standard Price
2021/11/8
BU1-HPE 2xxx 開始的料號需採用 Quote價格
可直接與IT 詢問
L6 的分子
實際出貨的計算方式較特殊，之後再與IT 討論^()$</t>
  </si>
  <si>
    <t>IEC_STD_V10 &gt;&gt; Data Standard &gt;&gt; PLN &gt;&gt; USD Actual Amount</t>
  </si>
  <si>
    <t>&amp;quot;USD Actual Amount&amp;quot;</t>
  </si>
  <si>
    <t>&amp;quot;USD Actual Sales&amp;quot;</t>
  </si>
  <si>
    <t>&amp;quot;美金實際出貨金額&amp;quot;</t>
  </si>
  <si>
    <t>IEC_STD_V10 &gt;&gt; Common &gt;&gt; AutoMetaDataUSD Actual Amount</t>
  </si>
  <si>
    <t>美金實際出貨金額Property</t>
  </si>
  <si>
    <t>PIR Master_USD Actual Amount</t>
  </si>
  <si>
    <t>&amp;quot;PIR Master_USD Actual Amount&amp;quot;</t>
  </si>
  <si>
    <t>-1223</t>
  </si>
  <si>
    <t>待確認資料來源
with Peggy &amp; Miles
9/13 實際出貨數量、實際出貨金額、與Moving Average Price
2021/11/5 變更
依指示需採用 物料主檔裡的 Standard Price 
2021/11/8
BU1-HPE 2xxx 開始的料號需採用 Quote價格
可直接與IT 詢問
L6 的分子
實際出貨的計算方式較特殊，之後再與IT 討論^()$</t>
  </si>
  <si>
    <t>IEC_STD_V10 &gt;&gt; Data Standard &gt;&gt; PLN &gt;&gt; Forecast Attainment Rate</t>
  </si>
  <si>
    <t>&amp;quot;Forecast Attainment Rate&amp;quot;</t>
  </si>
  <si>
    <t>&amp;quot;Forecast 達成率&amp;quot;</t>
  </si>
  <si>
    <t>IEC_STD_V10 &gt;&gt; Common &gt;&gt; AutoMetaDataForecast Attainment Rate</t>
  </si>
  <si>
    <t>Forecast 達成率Property</t>
  </si>
  <si>
    <t>&amp;quot;PIR Master_Actual Quantity;PIR Master_Forecast Quantity&amp;quot;</t>
  </si>
  <si>
    <t>&amp;quot;實際出貨數量/預測數量
若預測數量為 Null or 0，達成率就是100%&amp;quot;</t>
  </si>
  <si>
    <t>PIR Master_Forecast Attainment Rate</t>
  </si>
  <si>
    <t>&amp;quot;PIR Master_Forecast Attainment Rate&amp;quot;</t>
  </si>
  <si>
    <t>-1224</t>
  </si>
  <si>
    <t>&amp;quot;每日庫存主檔&amp;quot;</t>
  </si>
  <si>
    <t>每日庫存主檔Concept</t>
  </si>
  <si>
    <t>-1225</t>
  </si>
  <si>
    <t>warnTerm-EngChCompare,errConcept-Duplicate,</t>
  </si>
  <si>
    <t>-1226</t>
  </si>
  <si>
    <t>-1227</t>
  </si>
  <si>
    <t>-1228</t>
  </si>
  <si>
    <t>-1229</t>
  </si>
  <si>
    <t>Customer code?^()$</t>
  </si>
  <si>
    <t>-1230</t>
  </si>
  <si>
    <t>-1231</t>
  </si>
  <si>
    <t>&amp;quot;Plant&amp;quot;</t>
  </si>
  <si>
    <t>IEC_STD_V10 &gt;&gt; Common &gt;&gt; AutoMetaDataPlant</t>
  </si>
  <si>
    <t>&amp;quot;廠別: UM01, UM02, UM03&amp;quot;</t>
  </si>
  <si>
    <t>-1232</t>
  </si>
  <si>
    <t>-1233</t>
  </si>
  <si>
    <t>IEC_STD_V10 &gt;&gt; Data Standard &gt;&gt; PLN &gt;&gt; Stype</t>
  </si>
  <si>
    <t>材料大類Property</t>
  </si>
  <si>
    <t>-1234</t>
  </si>
  <si>
    <t>-1235</t>
  </si>
  <si>
    <t>-1236</t>
  </si>
  <si>
    <t>PDM^()$</t>
  </si>
  <si>
    <t>-1237</t>
  </si>
  <si>
    <t>-1238</t>
  </si>
  <si>
    <t>IEC_STD_V10 &gt;&gt; Data Standard &gt;&gt; PLN &gt;&gt; High value type</t>
  </si>
  <si>
    <t>-1239</t>
  </si>
  <si>
    <t>IEC_STD_V10 &gt;&gt; Data Standard &gt;&gt; PLN &gt;&gt; Aging Bucket</t>
  </si>
  <si>
    <t>庫齡區間Property</t>
  </si>
  <si>
    <t>-1240</t>
  </si>
  <si>
    <t>Last Move Date^()$</t>
  </si>
  <si>
    <t>-1241</t>
  </si>
  <si>
    <t>-1242</t>
  </si>
  <si>
    <t>-1243</t>
  </si>
  <si>
    <t>-1244</t>
  </si>
  <si>
    <t>-1245</t>
  </si>
  <si>
    <t>-1246</t>
  </si>
  <si>
    <t>-1247</t>
  </si>
  <si>
    <t>-1248</t>
  </si>
  <si>
    <t>-1249</t>
  </si>
  <si>
    <t>-1250</t>
  </si>
  <si>
    <t>-1251</t>
  </si>
  <si>
    <t>-1252</t>
  </si>
  <si>
    <t>-1253</t>
  </si>
  <si>
    <t>-1254</t>
  </si>
  <si>
    <t>-1255</t>
  </si>
  <si>
    <t>-1256</t>
  </si>
  <si>
    <t>-1257</t>
  </si>
  <si>
    <t>-1258</t>
  </si>
  <si>
    <t>庫齡區間Dimension</t>
  </si>
  <si>
    <t>-1259</t>
  </si>
  <si>
    <t>-1260</t>
  </si>
  <si>
    <t>SCM Inventory Action Log^()$</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</si>
  <si>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</si>
  <si>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</si>
  <si>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</si>
  <si>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</si>
  <si>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</si>
  <si>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</si>
  <si>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</si>
  <si>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</si>
  <si>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</si>
  <si>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</si>
  <si>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</si>
  <si>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</si>
  <si>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</si>
  <si>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</si>
  <si>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</si>
  <si>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</si>
  <si>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</si>
  <si>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</si>
  <si>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</si>
  <si>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</si>
  <si>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</si>
  <si>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</si>
  <si>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</si>
  <si>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</si>
  <si>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</si>
  <si>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</si>
  <si>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</si>
  <si>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</si>
  <si>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</si>
  <si>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</si>
  <si>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</si>
  <si>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</si>
  <si>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</si>
  <si>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</si>
  <si>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</si>
  <si>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</si>
  <si>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</si>
  <si>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</si>
  <si>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</si>
  <si>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</si>
  <si>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</si>
  <si>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</si>
  <si>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</si>
  <si>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</si>
  <si>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</si>
  <si>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</si>
  <si>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</si>
  <si>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</si>
  <si>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</si>
  <si>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</si>
  <si>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</si>
  <si>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</si>
  <si>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</si>
  <si>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</si>
  <si>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</si>
  <si>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</si>
  <si>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</si>
  <si>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</si>
  <si>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</si>
  <si>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</si>
  <si>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</si>
  <si>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</si>
  <si>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</si>
  <si>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</si>
  <si>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</si>
  <si>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</si>
  <si>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</si>
  <si>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</si>
  <si>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</si>
  <si>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</si>
  <si>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</si>
  <si>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</si>
  <si>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</si>
  <si>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</si>
  <si>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</si>
  <si>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</si>
  <si>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</si>
  <si>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</si>
  <si>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</si>
  <si>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</si>
  <si>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</si>
  <si>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</si>
  <si>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</si>
  <si>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</si>
  <si>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0215</t>
  </si>
  <si>
    <t>-1345</t>
  </si>
  <si>
    <t>0216</t>
  </si>
  <si>
    <t>-1346</t>
  </si>
  <si>
    <t>0217</t>
  </si>
  <si>
    <t>-1347</t>
  </si>
  <si>
    <t>0218</t>
  </si>
  <si>
    <t>-1348</t>
  </si>
  <si>
    <t>0219</t>
  </si>
  <si>
    <t>-1349</t>
  </si>
  <si>
    <t>0220</t>
  </si>
  <si>
    <t>-1350</t>
  </si>
  <si>
    <t>0221</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</si>
  <si>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</si>
  <si>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</si>
  <si>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</si>
  <si>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</si>
  <si>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</si>
  <si>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</si>
  <si>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</si>
  <si>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</si>
  <si>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</si>
  <si>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</si>
  <si>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</si>
  <si>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</si>
  <si>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</si>
  <si>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</si>
  <si>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</si>
  <si>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</si>
  <si>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</si>
  <si>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</si>
  <si>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</si>
  <si>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</si>
  <si>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</si>
  <si>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</si>
  <si>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</si>
  <si>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</si>
  <si>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&amp;quot;Product Life Cycle Forecast&amp;quot;</t>
  </si>
  <si>
    <t>&amp;quot;產品生命週期對應需求預測&amp;quot;</t>
  </si>
  <si>
    <t>IEC_STD_V10 &gt;&gt; Common &gt;&gt; AutoMetaDataProduct Life Cycle Forecast</t>
  </si>
  <si>
    <t>產品生命週期對應需求預測Concept</t>
  </si>
  <si>
    <t>E.3.11.0: Forecast管理:</t>
  </si>
  <si>
    <t>-1375</t>
  </si>
  <si>
    <t>Product Life Cycle Forecast_BU Code</t>
  </si>
  <si>
    <t>&amp;quot;Product Life Cycle Forecast_BU Code&amp;quot;</t>
  </si>
  <si>
    <t>-1376</t>
  </si>
  <si>
    <t>Product Life Cycle Forecast_LOB ID</t>
  </si>
  <si>
    <t>&amp;quot;Product Life Cycle Forecast_LOB ID&amp;quot;</t>
  </si>
  <si>
    <t>-1377</t>
  </si>
  <si>
    <t>Product Life Cycle Forecast_Customer Name-SAP</t>
  </si>
  <si>
    <t>&amp;quot;Product Life Cycle Forecast_Customer Name-SAP&amp;quot;</t>
  </si>
  <si>
    <t>-1378</t>
  </si>
  <si>
    <t>工廠代碼Dimension</t>
  </si>
  <si>
    <t>Product Life Cycle Forecast_Plant Code</t>
  </si>
  <si>
    <t>&amp;quot;Product Life Cycle Forecast_Plant Code&amp;quot;</t>
  </si>
  <si>
    <t>-1379</t>
  </si>
  <si>
    <t>RegionDimension</t>
  </si>
  <si>
    <t>&amp;quot;AM, EU, AP, WW&amp;quot;</t>
  </si>
  <si>
    <t>Product Life Cycle Forecast_Region</t>
  </si>
  <si>
    <t>&amp;quot;Product Life Cycle Forecast_Region&amp;quot;</t>
  </si>
  <si>
    <t>-1380</t>
  </si>
  <si>
    <t>&amp;quot;Product Sales Type Name&amp;quot;</t>
  </si>
  <si>
    <t>Product Sales TypeDimension</t>
  </si>
  <si>
    <t>Product Life Cycle Forecast_Product Sales Type</t>
  </si>
  <si>
    <t>&amp;quot;Product Life Cycle Forecast_Product Sales Type&amp;quot;</t>
  </si>
  <si>
    <t>-1381</t>
  </si>
  <si>
    <t>產生預測日期Dimension</t>
  </si>
  <si>
    <t>&amp;quot;此報表抓的是最新的預測資料&amp;quot;</t>
  </si>
  <si>
    <t>Product Life Cycle Forecast_Forecast Gen Date</t>
  </si>
  <si>
    <t>&amp;quot;Product Life Cycle Forecast_Forecast Gen Date&amp;quot;</t>
  </si>
  <si>
    <t>-1382</t>
  </si>
  <si>
    <t>&amp;quot;專案階段&amp;quot;</t>
  </si>
  <si>
    <t>專案階段Dimension</t>
  </si>
  <si>
    <t>&amp;quot;NPI, MP, EOL&amp;quot;</t>
  </si>
  <si>
    <t>Product Life Cycle Forecast_Project Stage</t>
  </si>
  <si>
    <t>&amp;quot;Product Life Cycle Forecast_Project Stage&amp;quot;</t>
  </si>
  <si>
    <t>-1383</t>
  </si>
  <si>
    <t>Product Life Cycle Forecast_Product Family</t>
  </si>
  <si>
    <t>&amp;quot;Product Life Cycle Forecast_Product Family&amp;quot;</t>
  </si>
  <si>
    <t>-1384</t>
  </si>
  <si>
    <t>Platform Solution NameDimension</t>
  </si>
  <si>
    <t>&amp;quot;HP-NPI, HP-NPIPCA...&amp;quot;</t>
  </si>
  <si>
    <t>Product Life Cycle Forecast_Platform Solution Name</t>
  </si>
  <si>
    <t>&amp;quot;Product Life Cycle Forecast_Platform Solution Name&amp;quot;</t>
  </si>
  <si>
    <t>-1385</t>
  </si>
  <si>
    <t>Product Life Cycle Forecast_Customer Project Name</t>
  </si>
  <si>
    <t>&amp;quot;Product Life Cycle Forecast_Customer Project Name&amp;quot;</t>
  </si>
  <si>
    <t>-1386</t>
  </si>
  <si>
    <t>&amp;quot;Target Month&amp;quot;</t>
  </si>
  <si>
    <t>&amp;quot;預測月份&amp;quot;</t>
  </si>
  <si>
    <t>IEC_STD_V10 &gt;&gt; Common &gt;&gt; AutoMetaDataTarget Month</t>
  </si>
  <si>
    <t>預測月份Dimension</t>
  </si>
  <si>
    <t>&amp;quot;資料取用規則 FORECAST DATE(TARGET MONTH)(所在周別) 大於等於 Forecast_GEN_DATE(所在周別)&amp;quot;</t>
  </si>
  <si>
    <t>&amp;quot;資料取用規則
 FORECAST DATE(TARGET MONTH)(所在周別) 大於等於 Forecast_GEN_DATE(所在周別)&amp;quot;</t>
  </si>
  <si>
    <t>Product Life Cycle Forecast_Target Month</t>
  </si>
  <si>
    <t>&amp;quot;Product Life Cycle Forecast_Target Month&amp;quot;</t>
  </si>
  <si>
    <t>-1387</t>
  </si>
  <si>
    <t>&amp;quot;Forecast Currency&amp;quot;</t>
  </si>
  <si>
    <t>&amp;quot;預測幣別&amp;quot;</t>
  </si>
  <si>
    <t>IEC_STD_V10 &gt;&gt; Common &gt;&gt; AutoMetaDataForecast Currency</t>
  </si>
  <si>
    <t>預測幣別Measure</t>
  </si>
  <si>
    <t>&amp;quot;包含台幣與美金&amp;quot;</t>
  </si>
  <si>
    <t>Product Life Cycle Forecast_Forecast Currency</t>
  </si>
  <si>
    <t>&amp;quot;Product Life Cycle Forecast_Forecast Currency&amp;quot;</t>
  </si>
  <si>
    <t>-1388</t>
  </si>
  <si>
    <t>&amp;quot;Forecast Amount&amp;quot;</t>
  </si>
  <si>
    <t>&amp;quot;Forecast Sales&amp;quot;</t>
  </si>
  <si>
    <t>&amp;quot;預測金額&amp;quot;</t>
  </si>
  <si>
    <t>IEC_STD_V10 &gt;&gt; Common &gt;&gt; AutoMetaDataForecast Amount</t>
  </si>
  <si>
    <t>預測金額Measure</t>
  </si>
  <si>
    <t>Product Life Cycle Forecast_Forecast Amount</t>
  </si>
  <si>
    <t>&amp;quot;Product Life Cycle Forecast_Forecast Amount&amp;quot;</t>
  </si>
  <si>
    <t>-1389</t>
  </si>
  <si>
    <t>預測數量Measure</t>
  </si>
  <si>
    <t>Product Life Cycle Forecast_Forecast Quantity</t>
  </si>
  <si>
    <t>&amp;quot;Product Life Cycle Forecast_Forecast Quantity&amp;quot;</t>
  </si>
  <si>
    <t>-1390</t>
  </si>
  <si>
    <t>&amp;quot;Forecast and Actual Shipment Analysis&amp;quot;</t>
  </si>
  <si>
    <t>&amp;quot;銷售預測與實際出貨分析&amp;quot;</t>
  </si>
  <si>
    <t>IEC_STD_V10 &gt;&gt; Common &gt;&gt; AutoMetaDataForecast and Actual Shipment Analysis</t>
  </si>
  <si>
    <t>銷售預測與實際出貨分析Concept</t>
  </si>
  <si>
    <t>-1391</t>
  </si>
  <si>
    <t>Forecast and Actual Shipment Analysis_BU Code</t>
  </si>
  <si>
    <t>&amp;quot;Forecast and Actual Shipment Analysis_BU Code&amp;quot;</t>
  </si>
  <si>
    <t>-1392</t>
  </si>
  <si>
    <t>Forecast and Actual Shipment Analysis_LOB ID</t>
  </si>
  <si>
    <t>&amp;quot;Forecast and Actual Shipment Analysis_LOB ID&amp;quot;</t>
  </si>
  <si>
    <t>-1393</t>
  </si>
  <si>
    <t>Forecast and Actual Shipment Analysis_Customer Name-SAP</t>
  </si>
  <si>
    <t>&amp;quot;Forecast and Actual Shipment Analysis_Customer Name-SAP&amp;quot;</t>
  </si>
  <si>
    <t>-1394</t>
  </si>
  <si>
    <t>Forecast and Actual Shipment Analysis_Customer Project Name</t>
  </si>
  <si>
    <t>&amp;quot;Forecast and Actual Shipment Analysis_Customer Project Name&amp;quot;</t>
  </si>
  <si>
    <t>-1395</t>
  </si>
  <si>
    <t>Forecast and Actual Shipment Analysis_Product Family</t>
  </si>
  <si>
    <t>&amp;quot;Forecast and Actual Shipment Analysis_Product Family&amp;quot;</t>
  </si>
  <si>
    <t>-1396</t>
  </si>
  <si>
    <t>Forecast and Actual Shipment Analysis_Product Generation</t>
  </si>
  <si>
    <t>&amp;quot;Forecast and Actual Shipment Analysis_Product Generation&amp;quot;</t>
  </si>
  <si>
    <t>-1397</t>
  </si>
  <si>
    <t>&amp;quot;料號群組 &amp;quot;</t>
  </si>
  <si>
    <t>料號群組 Dimension</t>
  </si>
  <si>
    <t>&amp;quot;F-HUFFLEP, F-SHREDDE, F-HUFFLE2...&amp;quot;</t>
  </si>
  <si>
    <t>Forecast and Actual Shipment Analysis_Material Group</t>
  </si>
  <si>
    <t>&amp;quot;Forecast and Actual Shipment Analysis_Material Group&amp;quot;</t>
  </si>
  <si>
    <t>-1398</t>
  </si>
  <si>
    <t>Forecast and Actual Shipment Analysis_Product Sales Type</t>
  </si>
  <si>
    <t>&amp;quot;Forecast and Actual Shipment Analysis_Product Sales Type&amp;quot;</t>
  </si>
  <si>
    <t>-1399</t>
  </si>
  <si>
    <t>Forecast and Actual Shipment Analysis_Project Stage</t>
  </si>
  <si>
    <t>&amp;quot;Forecast and Actual Shipment Analysis_Project Stage&amp;quot;</t>
  </si>
  <si>
    <t>-1400</t>
  </si>
  <si>
    <t>Forecast and Actual Shipment Analysis_Forecast Gen Date</t>
  </si>
  <si>
    <t>&amp;quot;Forecast and Actual Shipment Analysis_Forecast Gen Date&amp;quot;</t>
  </si>
  <si>
    <t>-1401</t>
  </si>
  <si>
    <t>&amp;quot;資料取用規則
 FORECAST DATE(TARGET MONTH)(所在周別) 大於等於 Forecast_GEN_DATE(所在周別)
且 小於 latest Forecast_Gen_Date&amp;quot;</t>
  </si>
  <si>
    <t>&amp;quot;資料取用規則
FORECAST DATE(TARGET MONTH)(所在周別) 大於等於 Forecast_GEN_DATE(所在周別)
且 小於 latest Forecast_Gen_Date&amp;quot;</t>
  </si>
  <si>
    <t>Forecast and Actual Shipment Analysis_Target Month</t>
  </si>
  <si>
    <t>&amp;quot;Forecast and Actual Shipment Analysis_Target Month&amp;quot;</t>
  </si>
  <si>
    <t>-1402</t>
  </si>
  <si>
    <t>&amp;quot;Actual Shipment Currency&amp;quot;</t>
  </si>
  <si>
    <t>&amp;quot;實際出貨幣別&amp;quot;</t>
  </si>
  <si>
    <t>IEC_STD_V10 &gt;&gt; Common &gt;&gt; AutoMetaDataActual Shipment Currency</t>
  </si>
  <si>
    <t>實際出貨幣別Measure</t>
  </si>
  <si>
    <t>Forecast and Actual Shipment Analysis_Actual Shipment Currency</t>
  </si>
  <si>
    <t>&amp;quot;Forecast and Actual Shipment Analysis_Actual Shipment Currency&amp;quot;</t>
  </si>
  <si>
    <t>-1403</t>
  </si>
  <si>
    <t>Forecast and Actual Shipment Analysis_Forecast Currency</t>
  </si>
  <si>
    <t>&amp;quot;Forecast and Actual Shipment Analysis_Forecast Currency&amp;quot;</t>
  </si>
  <si>
    <t>-1404</t>
  </si>
  <si>
    <t>&amp;quot;Actual Amount&amp;quot;</t>
  </si>
  <si>
    <t>&amp;quot;Actual Sales&amp;quot;</t>
  </si>
  <si>
    <t>&amp;quot;實際出貨金額&amp;quot;</t>
  </si>
  <si>
    <t>IEC_STD_V10 &gt;&gt; Common &gt;&gt; AutoMetaDataActual Amount</t>
  </si>
  <si>
    <t>實際出貨金額Measure</t>
  </si>
  <si>
    <t>Forecast and Actual Shipment Analysis_Actual Amount</t>
  </si>
  <si>
    <t>&amp;quot;Forecast and Actual Shipment Analysis_Actual Amount&amp;quot;</t>
  </si>
  <si>
    <t>-1405</t>
  </si>
  <si>
    <t>實際出貨數量Measure</t>
  </si>
  <si>
    <t>Forecast and Actual Shipment Analysis_Actual Quantity</t>
  </si>
  <si>
    <t>&amp;quot;Forecast and Actual Shipment Analysis_Actual Quantity&amp;quot;</t>
  </si>
  <si>
    <t>-1406</t>
  </si>
  <si>
    <t>Forecast and Actual Shipment Analysis_Forecast Amount</t>
  </si>
  <si>
    <t>&amp;quot;Forecast and Actual Shipment Analysis_Forecast Amount&amp;quot;</t>
  </si>
  <si>
    <t>-1407</t>
  </si>
  <si>
    <t>Forecast and Actual Shipment Analysis_Forecast Quantity</t>
  </si>
  <si>
    <t>&amp;quot;Forecast and Actual Shipment Analysis_Forecast Quantity&amp;quot;</t>
  </si>
  <si>
    <t>-1408</t>
  </si>
  <si>
    <t>&amp;quot;Forecast Attainment Rate Management&amp;quot;</t>
  </si>
  <si>
    <t>&amp;quot;Forecast 達成率管理&amp;quot;</t>
  </si>
  <si>
    <t>IEC_STD_V10 &gt;&gt; Common &gt;&gt; AutoMetaDataForecast Attainment Rate Management</t>
  </si>
  <si>
    <t>Forecast 達成率管理Concept</t>
  </si>
  <si>
    <t>E.3.12.0: Forecast達成率:</t>
  </si>
  <si>
    <t>-1409</t>
  </si>
  <si>
    <t>Forecast Attainment Rate Management_BU Code</t>
  </si>
  <si>
    <t>&amp;quot;Forecast Attainment Rate Management_BU Code&amp;quot;</t>
  </si>
  <si>
    <t>-1410</t>
  </si>
  <si>
    <t>Forecast Attainment Rate Management_Site</t>
  </si>
  <si>
    <t>&amp;quot;Forecast Attainment Rate Management_Site&amp;quot;</t>
  </si>
  <si>
    <t>-1411</t>
  </si>
  <si>
    <t>Forecast Attainment Rate Management_Region</t>
  </si>
  <si>
    <t>&amp;quot;Forecast Attainment Rate Management_Region&amp;quot;</t>
  </si>
  <si>
    <t>-1412</t>
  </si>
  <si>
    <t>Forecast Attainment Rate Management_Customer Name-SAP</t>
  </si>
  <si>
    <t>&amp;quot;Forecast Attainment Rate Management_Customer Name-SAP&amp;quot;</t>
  </si>
  <si>
    <t>-1413</t>
  </si>
  <si>
    <t>Forecast Attainment Rate Management_Product Sales Type</t>
  </si>
  <si>
    <t>&amp;quot;Forecast Attainment Rate Management_Product Sales Type&amp;quot;</t>
  </si>
  <si>
    <t>-1414</t>
  </si>
  <si>
    <t>Forecast Attainment Rate Management_Forecast Gen Date</t>
  </si>
  <si>
    <t>&amp;quot;Forecast Attainment Rate Management_Forecast Gen Date&amp;quot;</t>
  </si>
  <si>
    <t>-1415</t>
  </si>
  <si>
    <t>&amp;quot;資料取用規則
FORECAST DATE(TARGET MONTH)(所在周別) 大於等於 Forecast_GEN_DATE(所在周別)&amp;quot;</t>
  </si>
  <si>
    <t>Forecast Attainment Rate Management_Target Month</t>
  </si>
  <si>
    <t>&amp;quot;Forecast Attainment Rate Management_Target Month&amp;quot;</t>
  </si>
  <si>
    <t>-1416</t>
  </si>
  <si>
    <t>Forecast Attainment Rate Management_Actual Quantity</t>
  </si>
  <si>
    <t>&amp;quot;Forecast Attainment Rate Management_Actual Quantity&amp;quot;</t>
  </si>
  <si>
    <t>-1417</t>
  </si>
  <si>
    <t>Forecast Attainment Rate Management_Forecast Quantity</t>
  </si>
  <si>
    <t>&amp;quot;Forecast Attainment Rate Management_Forecast Quantity&amp;quot;</t>
  </si>
  <si>
    <t>-1418</t>
  </si>
  <si>
    <t>&amp;quot;Last Month Analysis Flag&amp;quot;</t>
  </si>
  <si>
    <t>IEC_STD_V10 &gt;&gt; Common &gt;&gt; AutoMetaDataLast Month Analysis Flag</t>
  </si>
  <si>
    <t>Last Month Analysis FlagProperty</t>
  </si>
  <si>
    <t>Forecast Attainment Rate Management_Last Month Analysis Flag</t>
  </si>
  <si>
    <t>&amp;quot;Forecast Attainment Rate Management_Last Month Analysis Flag&amp;quot;</t>
  </si>
  <si>
    <t>-1419</t>
  </si>
  <si>
    <t>&amp;quot;Forecast Attainment Rate Detail&amp;quot;</t>
  </si>
  <si>
    <t>&amp;quot;各Site 達成率細節&amp;quot;</t>
  </si>
  <si>
    <t>IEC_STD_V10 &gt;&gt; Common &gt;&gt; AutoMetaDataForecast Attainment Rate Detail</t>
  </si>
  <si>
    <t>各Site 達成率細節Concept</t>
  </si>
  <si>
    <t>-1420</t>
  </si>
  <si>
    <t>Forecast Attainment Rate Detail_BU Code</t>
  </si>
  <si>
    <t>&amp;quot;Forecast Attainment Rate Detail_BU Code&amp;quot;</t>
  </si>
  <si>
    <t>-1421</t>
  </si>
  <si>
    <t>Forecast Attainment Rate Detail_Site</t>
  </si>
  <si>
    <t>&amp;quot;Forecast Attainment Rate Detail_Site&amp;quot;</t>
  </si>
  <si>
    <t>-1422</t>
  </si>
  <si>
    <t>Forecast Attainment Rate Detail_Region</t>
  </si>
  <si>
    <t>&amp;quot;Forecast Attainment Rate Detail_Region&amp;quot;</t>
  </si>
  <si>
    <t>-1423</t>
  </si>
  <si>
    <t>Forecast Attainment Rate Detail_Customer Name-SAP</t>
  </si>
  <si>
    <t>&amp;quot;Forecast Attainment Rate Detail_Customer Name-SAP&amp;quot;</t>
  </si>
  <si>
    <t>-1424</t>
  </si>
  <si>
    <t>Forecast Attainment Rate Detail_Customer Project Name</t>
  </si>
  <si>
    <t>&amp;quot;Forecast Attainment Rate Detail_Customer Project Name&amp;quot;</t>
  </si>
  <si>
    <t>-1425</t>
  </si>
  <si>
    <t>Forecast Attainment Rate Detail_Product Family</t>
  </si>
  <si>
    <t>&amp;quot;Forecast Attainment Rate Detail_Product Family&amp;quot;</t>
  </si>
  <si>
    <t>-1426</t>
  </si>
  <si>
    <t>Forecast Attainment Rate Detail_Product Generation</t>
  </si>
  <si>
    <t>&amp;quot;Forecast Attainment Rate Detail_Product Generation&amp;quot;</t>
  </si>
  <si>
    <t>-1427</t>
  </si>
  <si>
    <t>Material GroupDimension</t>
  </si>
  <si>
    <t>Forecast Attainment Rate Detail_Material Group</t>
  </si>
  <si>
    <t>&amp;quot;Forecast Attainment Rate Detail_Material Group&amp;quot;</t>
  </si>
  <si>
    <t>-1428</t>
  </si>
  <si>
    <t>Forecast Attainment Rate Detail_Product Sales Type</t>
  </si>
  <si>
    <t>&amp;quot;Forecast Attainment Rate Detail_Product Sales Type&amp;quot;</t>
  </si>
  <si>
    <t>-1429</t>
  </si>
  <si>
    <t>Forecast Attainment Rate Detail_Forecast Gen Date</t>
  </si>
  <si>
    <t>&amp;quot;Forecast Attainment Rate Detail_Forecast Gen Date&amp;quot;</t>
  </si>
  <si>
    <t>-1430</t>
  </si>
  <si>
    <t>Forecast Attainment Rate Detail_Target Month</t>
  </si>
  <si>
    <t>&amp;quot;Forecast Attainment Rate Detail_Target Month&amp;quot;</t>
  </si>
  <si>
    <t>-1431</t>
  </si>
  <si>
    <t>Forecast Attainment Rate Detail_Actual Quantity</t>
  </si>
  <si>
    <t>&amp;quot;Forecast Attainment Rate Detail_Actual Quantity&amp;quot;</t>
  </si>
  <si>
    <t>-1432</t>
  </si>
  <si>
    <t>Forecast Attainment Rate Detail_Forecast Quantity</t>
  </si>
  <si>
    <t>&amp;quot;Forecast Attainment Rate Detail_Forecast Quantity&amp;quot;</t>
  </si>
  <si>
    <t>-1433</t>
  </si>
  <si>
    <t>Forecast 達成率Measure</t>
  </si>
  <si>
    <t>&amp;quot;Forecast Attainment Rate Detail_Actual Quantity;Forecast Attainment Rate Detail_Forecast Quantity&amp;quot;</t>
  </si>
  <si>
    <t>Forecast Attainment Rate Detail_Forecast Attainment Rate</t>
  </si>
  <si>
    <t>&amp;quot;Forecast Attainment Rate Detail_Forecast Attainment Rate&amp;quot;</t>
  </si>
  <si>
    <t>-1434</t>
  </si>
  <si>
    <t>&amp;quot;Whole Demand Trend Analysis&amp;quot;</t>
  </si>
  <si>
    <t>&amp;quot;Whole Demand Trend 分析&amp;quot;</t>
  </si>
  <si>
    <t>IEC_STD_V10 &gt;&gt; Common &gt;&gt; AutoMetaDataWhole Demand Trend Analysis</t>
  </si>
  <si>
    <t>Whole Demand Trend 分析Concept</t>
  </si>
  <si>
    <t>-1435</t>
  </si>
  <si>
    <t>Whole Demand Trend Analysis_BU Code</t>
  </si>
  <si>
    <t>&amp;quot;Whole Demand Trend Analysis_BU Code&amp;quot;</t>
  </si>
  <si>
    <t>-1436</t>
  </si>
  <si>
    <t>Whole Demand Trend Analysis_LOB ID</t>
  </si>
  <si>
    <t>&amp;quot;Whole Demand Trend Analysis_LOB ID&amp;quot;</t>
  </si>
  <si>
    <t>-1437</t>
  </si>
  <si>
    <t>Whole Demand Trend Analysis_Customer Name-SAP</t>
  </si>
  <si>
    <t>&amp;quot;Whole Demand Trend Analysis_Customer Name-SAP&amp;quot;</t>
  </si>
  <si>
    <t>-1438</t>
  </si>
  <si>
    <t>Whole Demand Trend Analysis_Customer Project Name</t>
  </si>
  <si>
    <t>&amp;quot;Whole Demand Trend Analysis_Customer Project Name&amp;quot;</t>
  </si>
  <si>
    <t>-1439</t>
  </si>
  <si>
    <t>Whole Demand Trend Analysis_Product Family</t>
  </si>
  <si>
    <t>&amp;quot;Whole Demand Trend Analysis_Product Family&amp;quot;</t>
  </si>
  <si>
    <t>-1440</t>
  </si>
  <si>
    <t>Whole Demand Trend Analysis_Product Generation</t>
  </si>
  <si>
    <t>&amp;quot;Whole Demand Trend Analysis_Product Generation&amp;quot;</t>
  </si>
  <si>
    <t>-1441</t>
  </si>
  <si>
    <t>Whole Demand Trend Analysis_Material Group</t>
  </si>
  <si>
    <t>&amp;quot;Whole Demand Trend Analysis_Material Group&amp;quot;</t>
  </si>
  <si>
    <t>-1442</t>
  </si>
  <si>
    <t>Whole Demand Trend Analysis_Product Sales Type</t>
  </si>
  <si>
    <t>&amp;quot;Whole Demand Trend Analysis_Product Sales Type&amp;quot;</t>
  </si>
  <si>
    <t>-1443</t>
  </si>
  <si>
    <t>Whole Demand Trend Analysis_Region</t>
  </si>
  <si>
    <t>&amp;quot;Whole Demand Trend Analysis_Region&amp;quot;</t>
  </si>
  <si>
    <t>-1444</t>
  </si>
  <si>
    <t>Whole Demand Trend Analysis_Forecast Gen Date</t>
  </si>
  <si>
    <t>&amp;quot;Whole Demand Trend Analysis_Forecast Gen Date&amp;quot;</t>
  </si>
  <si>
    <t>-1445</t>
  </si>
  <si>
    <t>Whole Demand Trend Analysis_Target Month</t>
  </si>
  <si>
    <t>&amp;quot;Whole Demand Trend Analysis_Target Month&amp;quot;</t>
  </si>
  <si>
    <t>-1446</t>
  </si>
  <si>
    <t>Whole Demand Trend Analysis_Actual Quantity</t>
  </si>
  <si>
    <t>&amp;quot;Whole Demand Trend Analysis_Actual Quantity&amp;quot;</t>
  </si>
  <si>
    <t>-1447</t>
  </si>
  <si>
    <t>Whole Demand Trend Analysis_Forecast Quantity</t>
  </si>
  <si>
    <t>&amp;quot;Whole Demand Trend Analysis_Forecast Quantity&amp;quot;</t>
  </si>
  <si>
    <t>-1448</t>
  </si>
  <si>
    <t>&amp;quot;Whole Demand&amp;quot;</t>
  </si>
  <si>
    <t>&amp;quot;總需求&amp;quot;</t>
  </si>
  <si>
    <t>IEC_STD_V10 &gt;&gt; Common &gt;&gt; AutoMetaDataWhole Demand</t>
  </si>
  <si>
    <t>總需求Measure</t>
  </si>
  <si>
    <t>&amp;quot;Whole Demand Trend Analysis_Actual Quantity;Whole Demand Trend Analysis_Forecast Quantity&amp;quot;</t>
  </si>
  <si>
    <t>&amp;quot;資料取用規則
Forecast date所在周別 大於等於 Forecast Gen Date 所在周別
取用 Forecast Quantity
forecast date所在周別 小於 Forecast Gen Date 所在周別
取用 Actual Quantity&amp;quot;</t>
  </si>
  <si>
    <t>Whole Demand Trend Analysis_Whole Demand</t>
  </si>
  <si>
    <t>&amp;quot;Whole Demand Trend Analysis_Whole Demand&amp;quot;</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</si>
  <si>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</si>
  <si>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</si>
  <si>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</si>
  <si>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</si>
  <si>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</si>
  <si>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</si>
  <si>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</si>
  <si>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</si>
  <si>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</si>
  <si>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</si>
  <si>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</si>
  <si>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</si>
  <si>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</si>
  <si>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</si>
  <si>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</si>
  <si>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</si>
  <si>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</si>
  <si>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</si>
  <si>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</si>
  <si>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</si>
  <si>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</si>
  <si>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</si>
  <si>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</si>
  <si>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</si>
  <si>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</si>
  <si>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</si>
  <si>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</si>
  <si>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</si>
  <si>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</si>
  <si>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</si>
  <si>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</si>
  <si>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</si>
  <si>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</si>
  <si>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</si>
  <si>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</si>
  <si>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</si>
  <si>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</si>
  <si>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</si>
  <si>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</si>
  <si>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</si>
  <si>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</si>
  <si>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</si>
  <si>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</si>
  <si>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</si>
  <si>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</si>
  <si>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</si>
  <si>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</si>
  <si>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</si>
  <si>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</si>
  <si>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</si>
  <si>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</si>
  <si>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</si>
  <si>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</si>
  <si>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</si>
  <si>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</si>
  <si>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</si>
  <si>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</si>
  <si>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</si>
  <si>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</si>
  <si>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</si>
  <si>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</si>
  <si>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</si>
  <si>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</si>
  <si>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</si>
  <si>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</si>
  <si>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</si>
  <si>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</si>
  <si>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</si>
  <si>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</si>
  <si>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</si>
  <si>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</si>
  <si>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</si>
  <si>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</si>
  <si>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</si>
  <si>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</si>
  <si>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</si>
  <si>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</si>
  <si>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</si>
  <si>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</si>
  <si>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</si>
  <si>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</si>
  <si>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</si>
  <si>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</si>
  <si>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</si>
  <si>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</si>
  <si>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</si>
  <si>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</si>
  <si>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</si>
  <si>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</si>
  <si>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</si>
  <si>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</si>
  <si>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</si>
  <si>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</si>
  <si>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</si>
  <si>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</si>
  <si>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</si>
  <si>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</si>
  <si>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</si>
  <si>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</si>
  <si>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</si>
  <si>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</si>
  <si>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</si>
  <si>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</si>
  <si>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</si>
  <si>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</si>
  <si>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</si>
  <si>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</si>
  <si>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</si>
  <si>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</si>
  <si>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</si>
  <si>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</si>
  <si>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</si>
  <si>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</si>
  <si>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</si>
  <si>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</si>
  <si>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</si>
  <si>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</si>
  <si>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</si>
  <si>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</si>
  <si>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</si>
  <si>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</si>
  <si>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</si>
  <si>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</si>
  <si>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</si>
  <si>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</si>
  <si>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</si>
  <si>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</si>
  <si>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</si>
  <si>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</si>
  <si>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</si>
  <si>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</si>
  <si>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</si>
  <si>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</si>
  <si>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</si>
  <si>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</si>
  <si>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</si>
  <si>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</si>
  <si>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</si>
  <si>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</si>
  <si>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</si>
  <si>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</si>
  <si>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</si>
  <si>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</si>
  <si>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</si>
  <si>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</si>
  <si>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</si>
  <si>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</si>
  <si>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</si>
  <si>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</si>
  <si>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</si>
  <si>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</si>
  <si>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</si>
  <si>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</si>
  <si>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</si>
  <si>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</si>
  <si>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</si>
  <si>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</si>
  <si>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</si>
  <si>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</si>
  <si>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</si>
  <si>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</si>
  <si>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</si>
  <si>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</si>
  <si>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</si>
  <si>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</si>
  <si>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</si>
  <si>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</si>
  <si>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</si>
  <si>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</si>
  <si>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</si>
  <si>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</si>
  <si>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</si>
  <si>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</si>
  <si>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</si>
  <si>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</si>
  <si>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</si>
  <si>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</si>
  <si>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</si>
  <si>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</si>
  <si>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</si>
  <si>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</si>
  <si>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</si>
  <si>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</si>
  <si>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</si>
  <si>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</si>
  <si>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</si>
  <si>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</si>
  <si>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</si>
  <si>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</si>
  <si>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</si>
  <si>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</si>
  <si>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</si>
  <si>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</si>
  <si>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</si>
  <si>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</si>
  <si>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</si>
  <si>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</si>
  <si>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</si>
  <si>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</si>
  <si>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</si>
  <si>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</si>
  <si>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E.3.14.0:</t>
  </si>
  <si>
    <t>-1650</t>
  </si>
  <si>
    <t>&amp;quot;Y,N&amp;quot;</t>
  </si>
  <si>
    <t>-1651</t>
  </si>
  <si>
    <t>Daily Inventory Management_BG Code</t>
  </si>
  <si>
    <t>&amp;quot;Daily Inventory Management_BG Code&amp;quot;</t>
  </si>
  <si>
    <t>-1652</t>
  </si>
  <si>
    <t>-1653</t>
  </si>
  <si>
    <t>-1654</t>
  </si>
  <si>
    <t>-1655</t>
  </si>
  <si>
    <t>-1656</t>
  </si>
  <si>
    <t>-1657</t>
  </si>
  <si>
    <t>&amp;quot;TWD, USD&amp;quot;</t>
  </si>
  <si>
    <t>-1658</t>
  </si>
  <si>
    <t>-1659</t>
  </si>
  <si>
    <t>-1660</t>
  </si>
  <si>
    <t>&amp;quot;Inventory Cut Date&amp;quot;</t>
  </si>
  <si>
    <t>&amp;quot;庫存結算日&amp;quot;</t>
  </si>
  <si>
    <t>IEC_STD_V10 &gt;&gt; Common &gt;&gt; AutoMetaDataInventory Cut Date</t>
  </si>
  <si>
    <t>庫存結算日Dimension</t>
  </si>
  <si>
    <t>Daily Inventory Management_Inventory Cut Date</t>
  </si>
  <si>
    <t>&amp;quot;Daily Inventory Management_Inventory Cut Date&amp;quot;</t>
  </si>
  <si>
    <t>-1661</t>
  </si>
  <si>
    <t>-1662</t>
  </si>
  <si>
    <t>&amp;quot;By BG, BU, Customer 條件篩選&amp;quot;</t>
  </si>
  <si>
    <t>-1663</t>
  </si>
  <si>
    <t>&amp;quot;% of Total Inventory Amount&amp;quot;</t>
  </si>
  <si>
    <t>IEC_STD_V10 &gt;&gt; Common &gt;&gt; AutoMetaData% of Total Inventory Amount</t>
  </si>
  <si>
    <t>-1664</t>
  </si>
  <si>
    <t>&amp;quot;各廠區每日庫存庫齡總覽_原材料_依材料分類&amp;quot;</t>
  </si>
  <si>
    <t>IEC_STD_V10 &gt;&gt; Common &gt;&gt; AutoMetaDataDaily Inventory Aging by Site_Raw_High value type</t>
  </si>
  <si>
    <t>各廠區每日庫存庫齡總覽_原材料_依材料分類Concept</t>
  </si>
  <si>
    <t>-1665</t>
  </si>
  <si>
    <t>warnTerm-Naming,</t>
  </si>
  <si>
    <t>-1666</t>
  </si>
  <si>
    <t>Daily Inventory Aging by Site_Raw_High value type_BG Code</t>
  </si>
  <si>
    <t>&amp;quot;Daily Inventory Aging by Site_Raw_High value type_BG Code&amp;quot;</t>
  </si>
  <si>
    <t>-1667</t>
  </si>
  <si>
    <t>Daily Inventory Aging by Site_Raw_High value type_BU Code</t>
  </si>
  <si>
    <t>&amp;quot;Daily Inventory Aging by Site_Raw_High value type_BU Code&amp;quot;</t>
  </si>
  <si>
    <t>-1668</t>
  </si>
  <si>
    <t>Daily Inventory Aging by Site_Raw_High value type_Customer Name-SAP</t>
  </si>
  <si>
    <t>&amp;quot;Daily Inventory Aging by Site_Raw_High value type_Customer Name-SAP&amp;quot;</t>
  </si>
  <si>
    <t>-1669</t>
  </si>
  <si>
    <t>Daily Inventory Aging by Site_Raw_High value type_Site</t>
  </si>
  <si>
    <t>&amp;quot;Daily Inventory Aging by Site_Raw_High value type_Site&amp;quot;</t>
  </si>
  <si>
    <t>-1670</t>
  </si>
  <si>
    <t>&amp;quot;預設原材&amp;quot;</t>
  </si>
  <si>
    <t>Daily Inventory Aging by Site_Raw_High value type_Stype</t>
  </si>
  <si>
    <t>&amp;quot;Daily Inventory Aging by Site_Raw_High value type_Stype&amp;quot;</t>
  </si>
  <si>
    <t>-1671</t>
  </si>
  <si>
    <t>-1672</t>
  </si>
  <si>
    <t>-1673</t>
  </si>
  <si>
    <t>Daily Inventory Aging by Site_Raw_High value type_High value type</t>
  </si>
  <si>
    <t>&amp;quot;Daily Inventory Aging by Site_Raw_High value type_High value type&amp;quot;</t>
  </si>
  <si>
    <t>-1674</t>
  </si>
  <si>
    <t>Daily Inventory Aging by Site_Raw_High value type_Aging Bucket</t>
  </si>
  <si>
    <t>&amp;quot;Daily Inventory Aging by Site_Raw_High value type_Aging Bucket&amp;quot;</t>
  </si>
  <si>
    <t>-1675</t>
  </si>
  <si>
    <t>Daily Inventory Aging by Site_Raw_High value type_Inventory Cut Date</t>
  </si>
  <si>
    <t>&amp;quot;Daily Inventory Aging by Site_Raw_High value type_Inventory Cut Date&amp;quot;</t>
  </si>
  <si>
    <t>-1676</t>
  </si>
  <si>
    <t>-1677</t>
  </si>
  <si>
    <t>-1678</t>
  </si>
  <si>
    <t>&amp;quot;Daily Inventory Aging by Site_Raw_Aging Bucket greater than 180&amp;quot;</t>
  </si>
  <si>
    <t>&amp;quot;各廠區每日庫存庫齡總覽_原材料_庫齡大於180&amp;quot;</t>
  </si>
  <si>
    <t>IEC_STD_V10 &gt;&gt; Common &gt;&gt; AutoMetaDataDaily Inventory Aging by Site_Raw_Aging Bucket greater than 180</t>
  </si>
  <si>
    <t>各廠區每日庫存庫齡總覽_原材料_庫齡大於180Concept</t>
  </si>
  <si>
    <t>-1679</t>
  </si>
  <si>
    <t>-1680</t>
  </si>
  <si>
    <t>Daily Inventory Aging by Site_Raw_Aging Bucket greater than 180_BG Code</t>
  </si>
  <si>
    <t>&amp;quot;Daily Inventory Aging by Site_Raw_Aging Bucket greater than 180_BG Code&amp;quot;</t>
  </si>
  <si>
    <t>-1681</t>
  </si>
  <si>
    <t>Daily Inventory Aging by Site_Raw_Aging Bucket greater than 180_BU Code</t>
  </si>
  <si>
    <t>&amp;quot;Daily Inventory Aging by Site_Raw_Aging Bucket greater than 180_BU Code&amp;quot;</t>
  </si>
  <si>
    <t>-1682</t>
  </si>
  <si>
    <t>Daily Inventory Aging by Site_Raw_Aging Bucket greater than 180_Customer Name-SAP</t>
  </si>
  <si>
    <t>&amp;quot;Daily Inventory Aging by Site_Raw_Aging Bucket greater than 180_Customer Name-SAP&amp;quot;</t>
  </si>
  <si>
    <t>-1683</t>
  </si>
  <si>
    <t>Daily Inventory Aging by Site_Raw_Aging Bucket greater than 180_Site</t>
  </si>
  <si>
    <t>&amp;quot;Daily Inventory Aging by Site_Raw_Aging Bucket greater than 180_Site&amp;quot;</t>
  </si>
  <si>
    <t>-1684</t>
  </si>
  <si>
    <t>-1685</t>
  </si>
  <si>
    <t>Daily Inventory Aging by Site_Raw_Aging Bucket greater than 180_Stype</t>
  </si>
  <si>
    <t>&amp;quot;Daily Inventory Aging by Site_Raw_Aging Bucket greater than 180_Stype&amp;quot;</t>
  </si>
  <si>
    <t>-1686</t>
  </si>
  <si>
    <t xml:space="preserve">IEC_STD_V10 &gt;&gt; Common &gt;&gt; AutoMetaDataPROC_COMMODITY </t>
  </si>
  <si>
    <t>-1687</t>
  </si>
  <si>
    <t>零件主分類Dimension</t>
  </si>
  <si>
    <t>Daily Inventory Aging by Site_Raw_Aging Bucket greater than 180_Part Category</t>
  </si>
  <si>
    <t>&amp;quot;Daily Inventory Aging by Site_Raw_Aging Bucket greater than 180_Part Category&amp;quot;</t>
  </si>
  <si>
    <t>-1688</t>
  </si>
  <si>
    <t>-1689</t>
  </si>
  <si>
    <t>-1690</t>
  </si>
  <si>
    <t>Daily Inventory Aging by Site_Raw_Aging Bucket greater than 180_High value type</t>
  </si>
  <si>
    <t>&amp;quot;Daily Inventory Aging by Site_Raw_Aging Bucket greater than 180_High value type&amp;quot;</t>
  </si>
  <si>
    <t>-1691</t>
  </si>
  <si>
    <t>&amp;quot;預設 Aging Bucket= “&gt;360” &amp;amp; “180-360”  &amp;quot;</t>
  </si>
  <si>
    <t>Daily Inventory Aging by Site_Raw_Aging Bucket greater than 180_Aging Bucket</t>
  </si>
  <si>
    <t>&amp;quot;Daily Inventory Aging by Site_Raw_Aging Bucket greater than 180_Aging Bucket&amp;quot;</t>
  </si>
  <si>
    <t>-1692</t>
  </si>
  <si>
    <t>Daily Inventory Aging by Site_Raw_Aging Bucket greater than 180_Inventory Cut Date</t>
  </si>
  <si>
    <t>&amp;quot;Daily Inventory Aging by Site_Raw_Aging Bucket greater than 180_Inventory Cut Date&amp;quot;</t>
  </si>
  <si>
    <t>-1693</t>
  </si>
  <si>
    <t>-1694</t>
  </si>
  <si>
    <t>-1695</t>
  </si>
  <si>
    <t>-1696</t>
  </si>
  <si>
    <t>Daily Inventory Aging by Site_WIP&amp;amp;FG_BG Code</t>
  </si>
  <si>
    <t>&amp;quot;Daily Inventory Aging by Site_WIP&amp;amp;amp;FG_BG Code&amp;quot;</t>
  </si>
  <si>
    <t>-1697</t>
  </si>
  <si>
    <t>-1698</t>
  </si>
  <si>
    <t>-1699</t>
  </si>
  <si>
    <t>料號群組Dimension</t>
  </si>
  <si>
    <t>&amp;quot;系統根據class/material_code 自動產生
Assembly 以上：
第一、二碼是&amp;apos;F-&amp;apos;、第三碼以後是&amp;apos;Project_Name&amp;apos;取前七碼，若名稱重複，尾碼會依數字序號往下編(今2021年七月之後)
第一、二碼是&amp;apos;F-&amp;apos;&amp;amp;&amp;apos;Customer_Name&amp;apos;(今2021年七月以前)
Raw Material ：
第一、二碼是&amp;apos;R-&amp;apos;&amp;quot;</t>
  </si>
  <si>
    <t>Daily Inventory Aging by Site_WIP&amp;amp;FG_Material Group</t>
  </si>
  <si>
    <t>&amp;quot;Daily Inventory Aging by Site_WIP&amp;amp;amp;FG_Material Group&amp;quot;</t>
  </si>
  <si>
    <t>-1700</t>
  </si>
  <si>
    <t>-1701</t>
  </si>
  <si>
    <t>-1702</t>
  </si>
  <si>
    <t>-1703</t>
  </si>
  <si>
    <t>-1704</t>
  </si>
  <si>
    <t>&amp;quot;預設成品、半成品&amp;quot;</t>
  </si>
  <si>
    <t>Daily Inventory Aging by Site_WIP&amp;amp;FG_Stype</t>
  </si>
  <si>
    <t>&amp;quot;Daily Inventory Aging by Site_WIP&amp;amp;amp;FG_Stype&amp;quot;</t>
  </si>
  <si>
    <t>-1705</t>
  </si>
  <si>
    <t>-1706</t>
  </si>
  <si>
    <t>Daily Inventory Aging by Site_WIP&amp;amp;FG_Inventory Cut Date</t>
  </si>
  <si>
    <t>&amp;quot;Daily Inventory Aging by Site_WIP&amp;amp;amp;FG_Inventory Cut Date&amp;quot;</t>
  </si>
  <si>
    <t>-1707</t>
  </si>
  <si>
    <t>-1708</t>
  </si>
  <si>
    <t>-1709</t>
  </si>
  <si>
    <t>-1710</t>
  </si>
  <si>
    <t>Daily Inventory Aging by Site_HUB_BG Code</t>
  </si>
  <si>
    <t>&amp;quot;Daily Inventory Aging by Site_HUB_BG Code&amp;quot;</t>
  </si>
  <si>
    <t>-1711</t>
  </si>
  <si>
    <t>-1712</t>
  </si>
  <si>
    <t>-1713</t>
  </si>
  <si>
    <t>-1714</t>
  </si>
  <si>
    <t>-1715</t>
  </si>
  <si>
    <t>-1716</t>
  </si>
  <si>
    <t>-1717</t>
  </si>
  <si>
    <t>-1718</t>
  </si>
  <si>
    <t>-1719</t>
  </si>
  <si>
    <t>-1720</t>
  </si>
  <si>
    <t>Daily Inventory Aging by Site_HUB_Inventory Cut Date</t>
  </si>
  <si>
    <t>&amp;quot;Daily Inventory Aging by Site_HUB_Inventory Cut Date&amp;quot;</t>
  </si>
  <si>
    <t>-1721</t>
  </si>
  <si>
    <t>-1722</t>
  </si>
  <si>
    <t>-1723</t>
  </si>
  <si>
    <t>-1724</t>
  </si>
  <si>
    <t>Inventory Action Log_BG Code</t>
  </si>
  <si>
    <t>&amp;quot;Inventory Action Log_BG Code&amp;quot;</t>
  </si>
  <si>
    <t>-1725</t>
  </si>
  <si>
    <t>-1726</t>
  </si>
  <si>
    <t>-1727</t>
  </si>
  <si>
    <t>Inventory Action Log_Inventory Cut Date</t>
  </si>
  <si>
    <t>&amp;quot;Inventory Action Log_Inventory Cut Date&amp;quot;</t>
  </si>
  <si>
    <t>-1728</t>
  </si>
  <si>
    <t>-1729</t>
  </si>
  <si>
    <t>-1730</t>
  </si>
  <si>
    <t>-1731</t>
  </si>
  <si>
    <t>-1732</t>
  </si>
  <si>
    <t>M to M inventory/revenue comparison_BG Code</t>
  </si>
  <si>
    <t>&amp;quot;M to M inventoryrevenue comparison_BG Code&amp;quot;</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</si>
  <si>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</si>
  <si>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</si>
  <si>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</si>
  <si>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</si>
  <si>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</si>
  <si>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</si>
  <si>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</si>
  <si>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</si>
  <si>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</si>
  <si>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</si>
  <si>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</si>
  <si>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</si>
  <si>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</si>
  <si>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</si>
  <si>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</si>
  <si>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</si>
  <si>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</si>
  <si>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</si>
  <si>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</si>
  <si>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</si>
  <si>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</si>
  <si>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</si>
  <si>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</si>
  <si>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</si>
  <si>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</si>
  <si>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</si>
  <si>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</si>
  <si>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</si>
  <si>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</si>
  <si>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</si>
  <si>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</si>
  <si>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</si>
  <si>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</si>
  <si>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</si>
  <si>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</si>
  <si>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</si>
  <si>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</si>
  <si>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</si>
  <si>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</si>
  <si>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</si>
  <si>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</si>
  <si>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</si>
  <si>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</si>
  <si>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</si>
  <si>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</si>
  <si>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</si>
  <si>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</si>
  <si>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</si>
  <si>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</si>
  <si>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</si>
  <si>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</si>
  <si>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</si>
  <si>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</si>
  <si>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</si>
  <si>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</si>
  <si>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</si>
  <si>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</si>
  <si>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</si>
  <si>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</si>
  <si>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</si>
  <si>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</si>
  <si>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</si>
  <si>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</si>
  <si>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</si>
  <si>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</si>
  <si>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</si>
  <si>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</si>
  <si>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</si>
  <si>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</si>
  <si>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</si>
  <si>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</si>
  <si>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</si>
  <si>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</si>
  <si>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</si>
  <si>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</si>
  <si>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</si>
  <si>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</si>
  <si>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</si>
  <si>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</si>
  <si>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</si>
  <si>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</si>
  <si>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</si>
  <si>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</si>
  <si>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</si>
  <si>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</si>
  <si>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</si>
  <si>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</si>
  <si>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</si>
  <si>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</si>
  <si>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</si>
  <si>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</si>
  <si>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</si>
  <si>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</si>
  <si>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</si>
  <si>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</si>
  <si>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</si>
  <si>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</si>
  <si>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</si>
  <si>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</si>
  <si>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</si>
  <si>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</si>
  <si>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</si>
  <si>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IEC_STD_V10 &gt;&gt; Data Standard &gt;&gt; PRO &gt;&gt; Procure Type</t>
  </si>
  <si>
    <t>&amp;quot;Procure Type&amp;quot;</t>
  </si>
  <si>
    <t>&amp;quot;採購模式; Cost Owner&amp;quot;</t>
  </si>
  <si>
    <t>&amp;quot;採購模式, 客戶業務模式指定的物料採購模式, 例如 Buy/Sell 指客戶指定廠商..&amp;quot;</t>
  </si>
  <si>
    <t>IEC_STD_V10 &gt;&gt; Common &gt;&gt; AutoMetaDataProcure Type</t>
  </si>
  <si>
    <t>採購方式Concept</t>
  </si>
  <si>
    <t>&amp;quot;採購方式代碼&amp;quot;</t>
  </si>
  <si>
    <t>採購方式代碼Property</t>
  </si>
  <si>
    <t>&amp;quot;在SAP定義: 由Vendor Material Code, 註記B&amp;amp;S; 在Info Record, Controller欄位(I=TK, C:GTK)&amp;quot;</t>
  </si>
  <si>
    <t>&amp;quot;B/S; TK; GTK;&amp;quot;</t>
  </si>
  <si>
    <t>IEC_STD_V10 &gt;&gt; Data Standard &gt;&gt; PRO &gt;&gt; Procure Type Description</t>
  </si>
  <si>
    <t>&amp;quot;Procure Type Description&amp;quot;</t>
  </si>
  <si>
    <t>&amp;quot;採購方式描述&amp;quot;</t>
  </si>
  <si>
    <t>IEC_STD_V10 &gt;&gt; Common &gt;&gt; AutoMetaDataProcure Type Description</t>
  </si>
  <si>
    <t>採購方式描述Property</t>
  </si>
  <si>
    <t>&amp;quot;B/S: Buy &amp;amp; Sell; TK:TurnKey; GTK: Guidied Turnkey;&amp;quot;</t>
  </si>
  <si>
    <t>Procure Type_Procure Type Description</t>
  </si>
  <si>
    <t>&amp;quot;Procure Type_Procure Type Description&amp;quot;</t>
  </si>
  <si>
    <t>IEC_STD_V10 &gt;&gt; Data Standard &gt;&gt; PRO &gt;&gt; Material BLC attribute</t>
  </si>
  <si>
    <t>&amp;quot;Material BLC attribute&amp;quot;</t>
  </si>
  <si>
    <t>&amp;quot;料件BLC 屬性&amp;quot;</t>
  </si>
  <si>
    <t>IEC_STD_V10 &gt;&gt; Common &gt;&gt; AutoMetaDataMaterial BLC attribute</t>
  </si>
  <si>
    <t>料件BLC 屬性Concept</t>
  </si>
  <si>
    <t>Material BLC attribute_IEC Part Number</t>
  </si>
  <si>
    <t>&amp;quot;Material BLC attribute_IEC Part Number&amp;quot;</t>
  </si>
  <si>
    <t>&amp;quot;BLC 標誌&amp;quot;</t>
  </si>
  <si>
    <t>BLCProperty</t>
  </si>
  <si>
    <t>&amp;quot;BLC 由 PDM 產出,where-use direct bon = 1395 or 111;
BLC Hard code (手動維護);
FG 料號第一碼:W/YIN/X
HV 料號第3.4 碼:21, 22, 25
PCBA 料號前4碼:1395
PCBA 料號前4碼:1597 且 description 字元含&amp;apos;MLB&amp;apos;
PCBA 料號前4碼:1597 且 description 字元含&amp;apos;PCA&amp;apos;
PCBA 料號前4碼: 1597 且 description 字元含&amp;apos;GNRC,SC&amp;apos;&amp;apos;
PCBA 料號前4碼:1597 且 description 字元含&amp;apos;MOD&amp;apos;
WIP 料號第1碼:1, 且不符 PCBA上述定義者
Others 不符合以上者
Class	BLC
6*10	Y
6*11	Y
6*12	Y
6*13	Y
6*14	Y
6*15	Y
6*18	Y
6*19	Y
6*26	Y
6*36	Y
6*50	Y
Class	BLC
6*10V	Y
6*11V	Y
6*12V	Y
6*13V	Y
6*14V	Y
6*15V	Y
6*18V	Y
6*19V	Y
6*26V	Y
6*36V	Y
6*50V	Y
&amp;quot;</t>
  </si>
  <si>
    <t>Material BLC attribute_BOM Level Component</t>
  </si>
  <si>
    <t>IEC_STD_V10 &gt;&gt; Data Standard &gt;&gt; PRO &gt;&gt; Purchase parts</t>
  </si>
  <si>
    <t>&amp;quot;Purchase parts&amp;quot;</t>
  </si>
  <si>
    <t>&amp;quot;採購件&amp;quot;</t>
  </si>
  <si>
    <t>IEC_STD_V10 &gt;&gt; Common &gt;&gt; AutoMetaDataPurchase parts</t>
  </si>
  <si>
    <t>採購件Concept</t>
  </si>
  <si>
    <t>Purchase parts_IEC Part Number</t>
  </si>
  <si>
    <t>&amp;quot;Purchase parts_IEC Part Number&amp;quot;</t>
  </si>
  <si>
    <t>Purchase parts_Plant Code</t>
  </si>
  <si>
    <t>&amp;quot;Purchase parts_Plant Code&amp;quot;</t>
  </si>
  <si>
    <t>IEC_STD_V10 &gt;&gt; Data Standard &gt;&gt; PRO &gt;&gt; AVL priority</t>
  </si>
  <si>
    <t>&amp;quot;AVL priority&amp;quot;</t>
  </si>
  <si>
    <t>&amp;quot;AVL 分級管理, 標示材料禁用或IEC prefer等, 用途包括 prefer part/multiSource 分析使用&amp;quot;</t>
  </si>
  <si>
    <t>IEC_STD_V10 &gt;&gt; Common &gt;&gt; AutoMetaDataAVL priority</t>
  </si>
  <si>
    <t>AVL 優先級Property</t>
  </si>
  <si>
    <t>&amp;quot;AVL 優先級, 目前分三級定義在PDM&amp;quot;</t>
  </si>
  <si>
    <t>&amp;quot;UVL/AVL/PVL&amp;quot;</t>
  </si>
  <si>
    <t>Purchase parts_AVL priority</t>
  </si>
  <si>
    <t>&amp;quot;Purchase parts_AVL priority&amp;quot;</t>
  </si>
  <si>
    <t>本位幣採購價格Property</t>
  </si>
  <si>
    <t>&amp;quot;訂單本位採購幣別&amp;quot;</t>
  </si>
  <si>
    <t>訂單本位採購幣別Property</t>
  </si>
  <si>
    <t>Purchase parts_PO Functional Currency</t>
  </si>
  <si>
    <t>台幣採購價格Property</t>
  </si>
  <si>
    <t>美金採購價格Property</t>
  </si>
  <si>
    <t>&amp;quot;Vendor &amp;quot;</t>
  </si>
  <si>
    <t>Purchase parts_Vendor Code</t>
  </si>
  <si>
    <t>&amp;quot;Purchase parts_Vendor Code&amp;quot;</t>
  </si>
  <si>
    <t>&amp;quot;Manufacturer&amp;quot;</t>
  </si>
  <si>
    <t>&amp;quot;製造商代碼&amp;quot;</t>
  </si>
  <si>
    <t>Purchase parts_Manufacturer Code</t>
  </si>
  <si>
    <t>&amp;quot;Purchase parts_Manufacturer Code&amp;quot;</t>
  </si>
  <si>
    <t>Purchase parts_Procure Type Code</t>
  </si>
  <si>
    <t>&amp;quot;Purchase parts_Procure Type Code&amp;quot;</t>
  </si>
  <si>
    <t>IEC_STD_V10 &gt;&gt; Data Standard &gt;&gt; PRO &gt;&gt; Vendor</t>
  </si>
  <si>
    <t>&amp;quot;Vendor&amp;quot;</t>
  </si>
  <si>
    <t>IEC_STD_V10 &gt;&gt; Common &gt;&gt; AutoMetaDataVendor</t>
  </si>
  <si>
    <t>供應商Concept</t>
  </si>
  <si>
    <t>供應商代碼Property</t>
  </si>
  <si>
    <t>&amp;quot;供應商名稱&amp;quot;</t>
  </si>
  <si>
    <t>供應商名稱Property</t>
  </si>
  <si>
    <t>供應商暱稱Property</t>
  </si>
  <si>
    <t>Vendor_Vendor Nickname</t>
  </si>
  <si>
    <t>IEC_STD_V10 &gt;&gt; Data Standard &gt;&gt; PRO &gt;&gt; BuySell Vendor</t>
  </si>
  <si>
    <t>&amp;quot;BuySell Vendor&amp;quot;</t>
  </si>
  <si>
    <t>&amp;quot;BuySell供應商&amp;quot;</t>
  </si>
  <si>
    <t>IEC_STD_V10 &gt;&gt; Common &gt;&gt; AutoMetaDataBuySell Vendor</t>
  </si>
  <si>
    <t>BuySell供應商Concept</t>
  </si>
  <si>
    <t>IEC_STD_V10 &gt;&gt; Data Standard &gt;&gt; PRO &gt;&gt; BuySell Vendor Vendor Code</t>
  </si>
  <si>
    <t>&amp;quot;BuySell Vendor Vendor Code&amp;quot;</t>
  </si>
  <si>
    <t>&amp;quot;BuySell供應商代碼&amp;quot;</t>
  </si>
  <si>
    <t>IEC_STD_V10 &gt;&gt; Common &gt;&gt; AutoMetaDataBuySell Vendor Vendor Code</t>
  </si>
  <si>
    <t>BuySell供應商代碼Relationship</t>
  </si>
  <si>
    <t>BuySell Vendor_BuySell Vendor Vendor Code</t>
  </si>
  <si>
    <t>&amp;quot;BuySell Vendor_BuySell Vendor Vendor Code&amp;quot;</t>
  </si>
  <si>
    <t>IEC_STD_V10 &gt;&gt; Data Standard &gt;&gt; PRO &gt;&gt; BuySell Vendor Type Code</t>
  </si>
  <si>
    <t>&amp;quot;BuySell Vendor Type Code&amp;quot;</t>
  </si>
  <si>
    <t>&amp;quot;BuySell代碼&amp;quot;</t>
  </si>
  <si>
    <t>IEC_STD_V10 &gt;&gt; Common &gt;&gt; AutoMetaDataBuySell Vendor Type Code</t>
  </si>
  <si>
    <t>BuySell代碼Relationship</t>
  </si>
  <si>
    <t>&amp;quot;B/S&amp;quot;</t>
  </si>
  <si>
    <t>BuySell Vendor_BuySell Vendor Type Code</t>
  </si>
  <si>
    <t>&amp;quot;BuySell Vendor_BuySell Vendor Type Code&amp;quot;</t>
  </si>
  <si>
    <t>IEC_STD_V10 &gt;&gt; Data Standard &gt;&gt; PRO &gt;&gt; Manufacturer</t>
  </si>
  <si>
    <t>IEC_STD_V10 &gt;&gt; Common &gt;&gt; AutoMetaDataManufacturer</t>
  </si>
  <si>
    <t>製造商Concept</t>
  </si>
  <si>
    <t>&amp;quot;AVL ID&amp;quot;</t>
  </si>
  <si>
    <t>製造商代碼Property</t>
  </si>
  <si>
    <t>&amp;quot;AVL001, &amp;quot;</t>
  </si>
  <si>
    <t>Manufacturer_Manufacturer Code</t>
  </si>
  <si>
    <t>製造商名稱Property</t>
  </si>
  <si>
    <t>Manufacturer_Manufacturer Name</t>
  </si>
  <si>
    <t>IEC_STD_V10 &gt;&gt; Data Standard &gt;&gt; PRO &gt;&gt; Plant</t>
  </si>
  <si>
    <t>廠區Concept</t>
  </si>
  <si>
    <t>IEC_STD_V10 &gt;&gt; Data Standard &gt;&gt; PRO &gt;&gt; Plant Name</t>
  </si>
  <si>
    <t>&amp;quot;Plant Name&amp;quot;</t>
  </si>
  <si>
    <t>&amp;quot;廠區名稱&amp;quot;</t>
  </si>
  <si>
    <t>IEC_STD_V10 &gt;&gt; Common &gt;&gt; AutoMetaDataPlant Name</t>
  </si>
  <si>
    <t>廠區名稱Property</t>
  </si>
  <si>
    <t>Plant_Plant Name</t>
  </si>
  <si>
    <t>&amp;quot;Plant_Plant Name&amp;quot;</t>
  </si>
  <si>
    <t>廠區代碼Property</t>
  </si>
  <si>
    <t>Plant_Plant Code</t>
  </si>
  <si>
    <t>&amp;quot;BU 可由廠區對應&amp;quot;</t>
  </si>
  <si>
    <t>&amp;quot;BU1, BU2, BU 可由廠區對應, 4廠區例外, 需另外處理&amp;quot;</t>
  </si>
  <si>
    <t>Plant_BU Code</t>
  </si>
  <si>
    <t>&amp;quot;Plant_BU Code&amp;quot;</t>
  </si>
  <si>
    <t>&amp;quot;客戶可由廠區對應&amp;quot;</t>
  </si>
  <si>
    <t>&amp;quot;客戶可由廠區對應, 4廠區例外, 需另外處理&amp;quot;</t>
  </si>
  <si>
    <t>Plant_Customer Name-SAP</t>
  </si>
  <si>
    <t>&amp;quot;Plant_Customer Name-SAP&amp;quot;</t>
  </si>
  <si>
    <t>IEC_STD_V10 &gt;&gt; Data Standard &gt;&gt; PRO &gt;&gt; Site</t>
  </si>
  <si>
    <t>IEC_STD_V10 &gt;&gt; Data Standard &gt;&gt; PRO &gt;&gt; Company</t>
  </si>
  <si>
    <t>&amp;quot;Company&amp;quot;</t>
  </si>
  <si>
    <t>&amp;quot;公司&amp;quot;</t>
  </si>
  <si>
    <t>IEC_STD_V10 &gt;&gt; Common &gt;&gt; AutoMetaDataCompany</t>
  </si>
  <si>
    <t>公司Property</t>
  </si>
  <si>
    <t>Plant_Company</t>
  </si>
  <si>
    <t>&amp;quot;Plant_Company&amp;quot;</t>
  </si>
  <si>
    <t>IEC_STD_V10 &gt;&gt; Data Standard &gt;&gt; PRO &gt;&gt; Project Multiple source</t>
  </si>
  <si>
    <t>&amp;quot;Project Multiple source&amp;quot;</t>
  </si>
  <si>
    <t>&amp;quot;PDM系統與專案multiple source相關的資訊&amp;quot;</t>
  </si>
  <si>
    <t>IEC_STD_V10 &gt;&gt; Common &gt;&gt; AutoMetaDataProject Multiple source</t>
  </si>
  <si>
    <t>專案Multiple sourceConcept</t>
  </si>
  <si>
    <t>&amp;quot;專案Multiple source&amp;quot;</t>
  </si>
  <si>
    <t>IEC_STD_V10 &gt;&gt; Data Standard &gt;&gt; PRO &gt;&gt; Project Name</t>
  </si>
  <si>
    <t>Project Multiple source_Project Name</t>
  </si>
  <si>
    <t>&amp;quot;Project Multiple source_Project Name&amp;quot;</t>
  </si>
  <si>
    <t>IEC_STD_V10 &gt;&gt; Data Standard &gt;&gt; PRO &gt;&gt; Customer Project Name</t>
  </si>
  <si>
    <t>Project Multiple source_Customer Project Name</t>
  </si>
  <si>
    <t>&amp;quot;Project Multiple source_Customer Project Name&amp;quot;</t>
  </si>
  <si>
    <t>IEC_STD_V10 &gt;&gt; Data Standard &gt;&gt; PRO &gt;&gt; Project Multiple source Rate achieved status</t>
  </si>
  <si>
    <t>&amp;quot;Project Multiple source Rate achieved status&amp;quot;</t>
  </si>
  <si>
    <t>&amp;quot;Project MSRT of achieved Status&amp;quot;</t>
  </si>
  <si>
    <t>&amp;quot;依據Customer Goal將最新的專案Multiple Source Rate區分為兩種達標狀況&amp;quot;</t>
  </si>
  <si>
    <t>IEC_STD_V10 &gt;&gt; Common &gt;&gt; AutoMetaDataProject Multiple source Rate achieved status</t>
  </si>
  <si>
    <t>專案 Multiple source Rate達標狀況Property</t>
  </si>
  <si>
    <t>&amp;quot;Achieved Customer Goal/
Below Customer Goal&amp;quot;</t>
  </si>
  <si>
    <t>&amp;quot;Achieved Customer Goal,
Below Customer Goal&amp;quot;</t>
  </si>
  <si>
    <t>Project Multiple source_Project Multiple source Rate achieved status</t>
  </si>
  <si>
    <t>&amp;quot;Project Multiple source_Project Multiple source Rate achieved status&amp;quot;</t>
  </si>
  <si>
    <t>IEC_STD_V10 &gt;&gt; Data Standard &gt;&gt; PRO &gt;&gt; PCA number of non achieved reporting goal</t>
  </si>
  <si>
    <t>&amp;quot;PCA number of non achieved reporting goal&amp;quot;</t>
  </si>
  <si>
    <t>&amp;quot;PCA num of non achieved goal&amp;quot;</t>
  </si>
  <si>
    <t>&amp;quot;未達標PCA數&amp;quot;</t>
  </si>
  <si>
    <t>IEC_STD_V10 &gt;&gt; Common &gt;&gt; AutoMetaDataPCA number of non achieved reporting goal</t>
  </si>
  <si>
    <t>未達標PCA數Property</t>
  </si>
  <si>
    <t>&amp;quot;PCA 未達標(Reporting Customer Multiple Source Rate Goal) 數量&amp;quot;</t>
  </si>
  <si>
    <t>Project Multiple source_PCA number of non achieved reporting goal</t>
  </si>
  <si>
    <t>&amp;quot;Project Multiple source_PCA number of non achieved reporting goal&amp;quot;</t>
  </si>
  <si>
    <t>IEC_STD_V10 &gt;&gt; Data Standard &gt;&gt; PRO &gt;&gt; Part SCM Property</t>
  </si>
  <si>
    <t>&amp;quot;Part SCM Property&amp;quot;</t>
  </si>
  <si>
    <t>&amp;quot;PCA SCM屬性&amp;quot;</t>
  </si>
  <si>
    <t>IEC_STD_V10 &gt;&gt; Common &gt;&gt; AutoMetaDataPart SCM Property</t>
  </si>
  <si>
    <t>PCA SCM 屬性Concept</t>
  </si>
  <si>
    <t>Part SCM Property_Project Name</t>
  </si>
  <si>
    <t>&amp;quot;Part SCM Property_Project Name&amp;quot;</t>
  </si>
  <si>
    <t>Part SCM Property_Customer Project Name</t>
  </si>
  <si>
    <t>&amp;quot;Part SCM Property_Customer Project Name&amp;quot;</t>
  </si>
  <si>
    <t>&amp;quot;PCA
IEC_Part Number&amp;quot;</t>
  </si>
  <si>
    <t>PCA 料號Relationship</t>
  </si>
  <si>
    <t>&amp;quot;PCA料號，共12碼&amp;quot;</t>
  </si>
  <si>
    <t>Part SCM Property_IEC Part Number</t>
  </si>
  <si>
    <t>&amp;quot;Part SCM Property_IEC Part Number&amp;quot;</t>
  </si>
  <si>
    <t>IEC_STD_V10 &gt;&gt; Data Standard &gt;&gt; PRO &gt;&gt; PCA Multiple source Rate achieved Status</t>
  </si>
  <si>
    <t>&amp;quot;PCA Multiple source Rate achieved Status&amp;quot;</t>
  </si>
  <si>
    <t>&amp;quot;PCA MSRT of achieved Status&amp;quot;</t>
  </si>
  <si>
    <t>&amp;quot;依據Reporting Customer Goal將最新的PCA Multiple Source Rate區分為兩種達標狀況&amp;quot;</t>
  </si>
  <si>
    <t>IEC_STD_V10 &gt;&gt; Common &gt;&gt; AutoMetaDataPCA Multiple source Rate achieved Status</t>
  </si>
  <si>
    <t>PCA Multiple source Rate 達標狀況Property</t>
  </si>
  <si>
    <t>&amp;quot;Part SCM Property_PCA Multiple source Rate achieved Status&amp;quot;</t>
  </si>
  <si>
    <t>IEC_STD_V10 &gt;&gt; Data Standard &gt;&gt; PRO &gt;&gt; Manufacturer Source Number</t>
  </si>
  <si>
    <t>&amp;quot;Manufacturer Source Number&amp;quot;</t>
  </si>
  <si>
    <t>&amp;quot;PCA 零件屬性之供應商數量分類&amp;quot;</t>
  </si>
  <si>
    <t>IEC_STD_V10 &gt;&gt; Common &gt;&gt; AutoMetaDataManufacturer Source Number</t>
  </si>
  <si>
    <t>廠商來源家數料號數Property</t>
  </si>
  <si>
    <t>&amp;quot;PCA 零件屬性之供應商數量分類01.Sole, 02.Single,03.2 Sources, 04.3 Sources 05. 4 Sources 以上，說明如下：
01.Sole: 取RA Web上的定義，沒辦法找到替代料的零件
02.Single: 同一個IEC料號下沒有其他製造商(一對多)，同一個BOM裡面也沒有其他IEC料號和其他IEC料號替代，或有替代但為同一家製造商。
03.2 Sources: 同上邏輯，IEC料號有2家製造商
04.3 Sources: 同上邏輯，IEC料號有3家製造商 
05.4 sources 以上: 同上邏輯，IEC料號有4家製造商以上&amp;quot;</t>
  </si>
  <si>
    <t>&amp;quot;Sole, Single,2 Sources, 3 Sources ,4 Sources 以上&amp;quot;</t>
  </si>
  <si>
    <t>Part SCM Property_Manufacturer Source Number</t>
  </si>
  <si>
    <t>&amp;quot;Part SCM Property_Manufacturer Source Number&amp;quot;</t>
  </si>
  <si>
    <t>1對1: 新料號取alternative parts, 1對多: 舊料號參考AVL (Approve vendor list)^()$</t>
  </si>
  <si>
    <t>IEC_STD_V10 &gt;&gt; Data Standard &gt;&gt; PRO &gt;&gt; Part Count by Manufacturer Source Number</t>
  </si>
  <si>
    <t>&amp;quot;Part Count by Manufacturer Source Number&amp;quot;</t>
  </si>
  <si>
    <t>&amp;quot;Part Quantity&amp;quot;</t>
  </si>
  <si>
    <t>&amp;quot;零件屬性分類下的IEC料號數量，例如sole, single, 2 sources, 3 sources, 4 sources 以上的零件數量&amp;quot;</t>
  </si>
  <si>
    <t>IEC_STD_V10 &gt;&gt; Common &gt;&gt; AutoMetaDataPart Count by Manufacturer Source Number</t>
  </si>
  <si>
    <t>廠商來源家數IEC料號數量Property</t>
  </si>
  <si>
    <t>&amp;quot;零件屬性分類下的IEC料號數量，01.Sole, 02.Single,03.2 Sources, 04.3 Sources 05. 4 Sources 以上的IEC料號數量&amp;quot;</t>
  </si>
  <si>
    <t>Part SCM Property_Part Count by Manufacturer Source Number</t>
  </si>
  <si>
    <t>&amp;quot;Part SCM Property_Part Count by Manufacturer Source Number&amp;quot;</t>
  </si>
  <si>
    <t>IEC_STD_V10 &gt;&gt; Data Standard &gt;&gt; PRO &gt;&gt; Part cost by Manufacturer in shipment</t>
  </si>
  <si>
    <t>&amp;quot;Part cost by Manufacturer in shipment&amp;quot;</t>
  </si>
  <si>
    <t>&amp;quot;Part cost by MFR in shipt&amp;quot;</t>
  </si>
  <si>
    <t>&amp;quot;產品出貨週期的製造商成本&amp;quot;</t>
  </si>
  <si>
    <t>IEC_STD_V10 &gt;&gt; Common &gt;&gt; AutoMetaDataPart cost by Manufacturer in shipment</t>
  </si>
  <si>
    <t>產品出貨週期的製造商成本Concept</t>
  </si>
  <si>
    <t>IEC_STD_V10 &gt;&gt; Data Standard &gt;&gt; PRO &gt;&gt; SKU Shipping date</t>
  </si>
  <si>
    <t>&amp;quot;SKU Shipping date&amp;quot;</t>
  </si>
  <si>
    <t>&amp;quot;出貨日期&amp;quot;</t>
  </si>
  <si>
    <t>IEC_STD_V10 &gt;&gt; Common &gt;&gt; AutoMetaDataSKU Shipping date</t>
  </si>
  <si>
    <t>出貨日期Property</t>
  </si>
  <si>
    <t>Part cost by Manufacturer in shipment_SKU Shipping date</t>
  </si>
  <si>
    <t>&amp;quot;Part cost by Manufacturer in shipment_SKU Shipping date&amp;quot;</t>
  </si>
  <si>
    <t>Part cost by Manufacturer in shipment_BU Code</t>
  </si>
  <si>
    <t>&amp;quot;Part cost by Manufacturer in shipment_BU Code&amp;quot;</t>
  </si>
  <si>
    <t>Part cost by Manufacturer in shipment_Plant Code</t>
  </si>
  <si>
    <t>&amp;quot;Part cost by Manufacturer in shipment_Plant Code&amp;quot;</t>
  </si>
  <si>
    <t>IEC_STD_V10 &gt;&gt; Data Standard &gt;&gt; PRO &gt;&gt; Delivery Notes</t>
  </si>
  <si>
    <t>&amp;quot;Delivery Notes&amp;quot;</t>
  </si>
  <si>
    <t>&amp;quot;DN&amp;quot;</t>
  </si>
  <si>
    <t>&amp;quot;出貨單號&amp;quot;</t>
  </si>
  <si>
    <t>IEC_STD_V10 &gt;&gt; Common &gt;&gt; AutoMetaDataDelivery Notes</t>
  </si>
  <si>
    <t>出貨單號Property</t>
  </si>
  <si>
    <t>Part cost by Manufacturer in shipment_Delivery Notes</t>
  </si>
  <si>
    <t>&amp;quot;Part cost by Manufacturer in shipment_Delivery Notes&amp;quot;</t>
  </si>
  <si>
    <t>IEC_STD_V10 &gt;&gt; Data Standard &gt;&gt; PRO &gt;&gt; Shipping SKU</t>
  </si>
  <si>
    <t>&amp;quot;Shipping SKU&amp;quot;</t>
  </si>
  <si>
    <t>&amp;quot;出貨料號&amp;quot;</t>
  </si>
  <si>
    <t>IEC_STD_V10 &gt;&gt; Common &gt;&gt; AutoMetaDataShipping SKU</t>
  </si>
  <si>
    <t>出貨料號Relationship</t>
  </si>
  <si>
    <t>&amp;quot;Part cost by Manufacturer in shipment_Shipping SKU&amp;quot;</t>
  </si>
  <si>
    <t>&amp;quot;6開頭的料號&amp;quot;</t>
  </si>
  <si>
    <t>Part cost by Manufacturer in shipment_IEC Part Number</t>
  </si>
  <si>
    <t>&amp;quot;Part cost by Manufacturer in shipment_IEC Part Number&amp;quot;</t>
  </si>
  <si>
    <t>IEC_STD_V10 &gt;&gt; Data Standard &gt;&gt; PRO &gt;&gt; Infor Record Price by Functional Currency</t>
  </si>
  <si>
    <t>&amp;quot;Infor Record Price by Functional Currency&amp;quot;</t>
  </si>
  <si>
    <t>&amp;quot;Infor REC Price by Func Cur&amp;quot;</t>
  </si>
  <si>
    <t>&amp;quot;本位幣標準採購單價&amp;quot;</t>
  </si>
  <si>
    <t>IEC_STD_V10 &gt;&gt; Common &gt;&gt; AutoMetaDataInfor Record Price by Functional Currency</t>
  </si>
  <si>
    <t>本位幣標準採購單價Property</t>
  </si>
  <si>
    <t>Part cost by Manufacturer in shipment_Infor Record Price by Functional Currency</t>
  </si>
  <si>
    <t>&amp;quot;Part cost by Manufacturer in shipment_Infor Record Price by Functional Currency&amp;quot;</t>
  </si>
  <si>
    <t>IEC_STD_V10 &gt;&gt; Data Standard &gt;&gt; PRO &gt;&gt; Infor Record Functional Currency</t>
  </si>
  <si>
    <t>&amp;quot;Infor Record Functional Currency&amp;quot;</t>
  </si>
  <si>
    <t>&amp;quot;Infor REC Func Cur&amp;quot;</t>
  </si>
  <si>
    <t>IEC_STD_V10 &gt;&gt; Common &gt;&gt; AutoMetaDataInfor Record Functional Currency</t>
  </si>
  <si>
    <t>本位採購幣別Relationship</t>
  </si>
  <si>
    <t>Part cost by Manufacturer in shipment_Infor Record Functional Currency</t>
  </si>
  <si>
    <t>&amp;quot;Part cost by Manufacturer in shipment_Infor Record Functional Currency&amp;quot;</t>
  </si>
  <si>
    <t>IEC_STD_V10 &gt;&gt; Data Standard &gt;&gt; PRO &gt;&gt; Infor Record Price by TWD</t>
  </si>
  <si>
    <t>&amp;quot;Infor Record Price by TWD&amp;quot;</t>
  </si>
  <si>
    <t>&amp;quot;Infor REC Price by TWD&amp;quot;</t>
  </si>
  <si>
    <t>&amp;quot;本位幣標準採購單價*資料日當天匯率&amp;quot;</t>
  </si>
  <si>
    <t>IEC_STD_V10 &gt;&gt; Common &gt;&gt; AutoMetaDataInfor Record Price by TWD</t>
  </si>
  <si>
    <t>台幣標準採購單價Relationship</t>
  </si>
  <si>
    <t>&amp;quot;Part cost by Manufacturer in shipment_Infor Record Price by TWD&amp;quot;</t>
  </si>
  <si>
    <t>IEC_STD_V10 &gt;&gt; Data Standard &gt;&gt; PRO &gt;&gt; Infor Record Price by USD</t>
  </si>
  <si>
    <t>&amp;quot;Infor Record Price by USD&amp;quot;</t>
  </si>
  <si>
    <t>&amp;quot;Infor REC Price by USD&amp;quot;</t>
  </si>
  <si>
    <t>IEC_STD_V10 &gt;&gt; Common &gt;&gt; AutoMetaDataInfor Record Price by USD</t>
  </si>
  <si>
    <t>美金標準採購單價Relationship</t>
  </si>
  <si>
    <t>Part cost by Manufacturer in shipment_Infor Record Price by USD</t>
  </si>
  <si>
    <t>&amp;quot;Part cost by Manufacturer in shipment_Infor Record Price by USD&amp;quot;</t>
  </si>
  <si>
    <t>IEC_STD_V10 &gt;&gt; Data Standard &gt;&gt; PRO &gt;&gt; Material Shipping Quantity</t>
  </si>
  <si>
    <t>&amp;quot;Material Shipping Quantity&amp;quot;</t>
  </si>
  <si>
    <t>&amp;quot;Shipping QTY&amp;quot;</t>
  </si>
  <si>
    <t>&amp;quot;材料出貨數量&amp;quot;</t>
  </si>
  <si>
    <t>IEC_STD_V10 &gt;&gt; Common &gt;&gt; AutoMetaDataMaterial Shipping Quantity</t>
  </si>
  <si>
    <t>材料出貨數量Property</t>
  </si>
  <si>
    <t>Part cost by Manufacturer in shipment_Material Shipping Quantity</t>
  </si>
  <si>
    <t>&amp;quot;Part cost by Manufacturer in shipment_Material Shipping Quantity&amp;quot;</t>
  </si>
  <si>
    <t>Part cost by Manufacturer in shipment_Vendor Name</t>
  </si>
  <si>
    <t>&amp;quot;Part cost by Manufacturer in shipment_Vendor Name&amp;quot;</t>
  </si>
  <si>
    <t>Part cost by Manufacturer in shipment_Manufacturer Name</t>
  </si>
  <si>
    <t>&amp;quot;Part cost by Manufacturer in shipment_Manufacturer Name&amp;quot;</t>
  </si>
  <si>
    <t>Part cost by Manufacturer in shipment_Customer Project Name</t>
  </si>
  <si>
    <t>&amp;quot;Part cost by Manufacturer in shipment_Customer Project Name&amp;quot;</t>
  </si>
  <si>
    <t>IEC_STD_V10 &gt;&gt; Data Standard &gt;&gt; PRO &gt;&gt; Product Generation</t>
  </si>
  <si>
    <t>&amp;quot;客戶提供標案的時候，客戶會提供Product_Generation，透過申請WBS_Code，由PM 填寫(BU1 為必填欄位，BU2,5,6 為選填), 如在PDM上抓到是空值時，在報表上請用Null呈現&amp;quot;</t>
  </si>
  <si>
    <t>Part cost by Manufacturer in shipment_Product Generation</t>
  </si>
  <si>
    <t>&amp;quot;Part cost by Manufacturer in shipment_Product Generation&amp;quot;</t>
  </si>
  <si>
    <t>IEC_STD_V10 &gt;&gt; Data Standard &gt;&gt; PRO &gt;&gt; Product Family</t>
  </si>
  <si>
    <t>&amp;quot;客戶提供標案的時候，客戶會提供Product_Family，透過申請WBS_Code，由PM 填寫(BU1 為必填欄位，BU2,5,6 為選填), 如在PDM上抓到是空值時，在報表上請用Null呈現&amp;quot;</t>
  </si>
  <si>
    <t>Part cost by Manufacturer in shipment_Product Family</t>
  </si>
  <si>
    <t>&amp;quot;Part cost by Manufacturer in shipment_Product Family&amp;quot;</t>
  </si>
  <si>
    <t>&amp;quot;Procurement type and amount analysis&amp;quot;</t>
  </si>
  <si>
    <t>&amp;quot;Proc Type And Amt Analysis&amp;quot;</t>
  </si>
  <si>
    <t>&amp;quot;採購方式與採購金額分佈&amp;quot;</t>
  </si>
  <si>
    <t>IEC_STD_V10 &gt;&gt; Common &gt;&gt; AutoMetaDataProcurement type and amount analysis</t>
  </si>
  <si>
    <t>採購方式與採購金額分佈Concept</t>
  </si>
  <si>
    <t>E.3.9.0:管理採購-材料成本管理:</t>
  </si>
  <si>
    <t>廠區代碼Dimension</t>
  </si>
  <si>
    <t>&amp;quot;採購單價的定義廠區, &amp;quot;</t>
  </si>
  <si>
    <t>Procurement type and amount analysis_Plant Code</t>
  </si>
  <si>
    <t>&amp;quot;Procurement type and amount analysis_Plant Code&amp;quot;</t>
  </si>
  <si>
    <t>Procurement type and amount analysis_BU Code</t>
  </si>
  <si>
    <t>&amp;quot;Procurement type and amount analysis_BU Code&amp;quot;</t>
  </si>
  <si>
    <t>Procurement type and amount analysis_Customer Name-SAP</t>
  </si>
  <si>
    <t>&amp;quot;Procurement type and amount analysis_Customer Name-SAP&amp;quot;</t>
  </si>
  <si>
    <t>採購組件類別Dimension</t>
  </si>
  <si>
    <t>Procurement type and amount analysis_PROC COMMODITY</t>
  </si>
  <si>
    <t>&amp;quot;Procurement type and amount analysis_PROC COMMODITY&amp;quot;</t>
  </si>
  <si>
    <t>Class CodeDimension</t>
  </si>
  <si>
    <t>Procurement type and amount analysis_Class Code</t>
  </si>
  <si>
    <t>&amp;quot;Procurement type and amount analysis_Class Code&amp;quot;</t>
  </si>
  <si>
    <t>Procurement type and amount analysis_Part Category</t>
  </si>
  <si>
    <t>&amp;quot;Procurement type and amount analysis_Part Category&amp;quot;</t>
  </si>
  <si>
    <t>採購方式代碼Dimension</t>
  </si>
  <si>
    <t>Procurement type and amount analysis_Procure Type Code</t>
  </si>
  <si>
    <t>&amp;quot;Procurement type and amount analysis_Procure Type Code&amp;quot;</t>
  </si>
  <si>
    <t>供應商名稱Dimension</t>
  </si>
  <si>
    <t>Procurement type and amount analysis_Vendor Name</t>
  </si>
  <si>
    <t>&amp;quot;Procurement type and amount analysis_Vendor Name&amp;quot;</t>
  </si>
  <si>
    <t>供應商暱稱Dimension</t>
  </si>
  <si>
    <t>Procurement type and amount analysis_Vendor Nickname</t>
  </si>
  <si>
    <t>&amp;quot;Procurement type and amount analysis_Vendor Nickname&amp;quot;</t>
  </si>
  <si>
    <t>製造商名稱Dimension</t>
  </si>
  <si>
    <t>Procurement type and amount analysis_Manufacturer Name</t>
  </si>
  <si>
    <t>&amp;quot;Procurement type and amount analysis_Manufacturer Name&amp;quot;</t>
  </si>
  <si>
    <t>BLCDimension</t>
  </si>
  <si>
    <t>Procurement type and amount analysis_BOM Level Component</t>
  </si>
  <si>
    <t>&amp;quot;Procurement type and amount analysis_BOM Level Component&amp;quot;</t>
  </si>
  <si>
    <t>採購日期區間Dimension</t>
  </si>
  <si>
    <t>Procurement type and amount analysis_Purchase Bucket Date</t>
  </si>
  <si>
    <t>&amp;quot;Procurement type and amount analysis_Purchase Bucket Date&amp;quot;</t>
  </si>
  <si>
    <t>預測狀態Dimension</t>
  </si>
  <si>
    <t>Procurement type and amount analysis_Forecast Status</t>
  </si>
  <si>
    <t>&amp;quot;Procurement type and amount analysis_Forecast Status&amp;quot;</t>
  </si>
  <si>
    <t>採購金額Measure</t>
  </si>
  <si>
    <t>Procurement type and amount analysis_TTL PO Price</t>
  </si>
  <si>
    <t>&amp;quot;Procurement type and amount analysis_TTL PO Price&amp;quot;</t>
  </si>
  <si>
    <t>採購幣別Measure</t>
  </si>
  <si>
    <t>Procurement type and amount analysis_PO Currency</t>
  </si>
  <si>
    <t>&amp;quot;Procurement type and amount analysis_PO Currency&amp;quot;</t>
  </si>
  <si>
    <t>&amp;quot;PO QTY&amp;quot;</t>
  </si>
  <si>
    <t>採購數量Measure</t>
  </si>
  <si>
    <t>Procurement type and amount analysis_PO Quantity</t>
  </si>
  <si>
    <t>&amp;quot;Procurement type and amount analysis_PO Quantity&amp;quot;</t>
  </si>
  <si>
    <t>&amp;quot;Analysis of the composition of manufacturers, suppliers and Commodity&amp;quot;</t>
  </si>
  <si>
    <t>&amp;quot;Analysis of MFR SPLR CMDTY&amp;quot;</t>
  </si>
  <si>
    <t>&amp;quot;製造商與Commodity組成分析&amp;quot;</t>
  </si>
  <si>
    <t>IEC_STD_V10 &gt;&gt; Common &gt;&gt; AutoMetaDataAnalysis of the composition of manufacturers, suppliers and Commodity</t>
  </si>
  <si>
    <t>製造商與Commodity組成分析Concept</t>
  </si>
  <si>
    <t>&amp;quot;採購單價的定義廠區&amp;quot;</t>
  </si>
  <si>
    <t>Analysis of the composition of manufacturers, suppliers and Commodity_Plant Code</t>
  </si>
  <si>
    <t>&amp;quot;Analysis of the composition of manufacturers, suppliers and Commodity_Plant Code&amp;quot;</t>
  </si>
  <si>
    <t>Analysis of the composition of manufacturers, suppliers and Commodity_BU Code</t>
  </si>
  <si>
    <t>&amp;quot;Analysis of the composition of manufacturers, suppliers and Commodity_BU Code&amp;quot;</t>
  </si>
  <si>
    <t>Analysis of the composition of manufacturers, suppliers and Commodity_Manufacturer Name</t>
  </si>
  <si>
    <t>&amp;quot;Analysis of the composition of manufacturers, suppliers and Commodity_Manufacturer Name&amp;quot;</t>
  </si>
  <si>
    <t>Analysis of the composition of manufacturers, suppliers and Commodity_Procure Type Code</t>
  </si>
  <si>
    <t>&amp;quot;Analysis of the composition of manufacturers, suppliers and Commodity_Procure Type Code&amp;quot;</t>
  </si>
  <si>
    <t>Analysis of the composition of manufacturers, suppliers and Commodity_Purchase Bucket Date</t>
  </si>
  <si>
    <t>&amp;quot;Analysis of the composition of manufacturers, suppliers and Commodity_Purchase Bucket Date&amp;quot;</t>
  </si>
  <si>
    <t>Analysis of the composition of manufacturers, suppliers and Commodity_Forecast Status</t>
  </si>
  <si>
    <t>&amp;quot;Analysis of the composition of manufacturers, suppliers and Commodity_Forecast Status&amp;quot;</t>
  </si>
  <si>
    <t>Analysis of the composition of manufacturers, suppliers and Commodity_TTL PO Price</t>
  </si>
  <si>
    <t>&amp;quot;Analysis of the composition of manufacturers, suppliers and Commodity_TTL PO Price&amp;quot;</t>
  </si>
  <si>
    <t>Analysis of the composition of manufacturers, suppliers and Commodity_PO Currency</t>
  </si>
  <si>
    <t>&amp;quot;Analysis of the composition of manufacturers, suppliers and Commodity_PO Currency&amp;quot;</t>
  </si>
  <si>
    <t>Analysis of the composition of manufacturers, suppliers and Commodity_PO Quantity</t>
  </si>
  <si>
    <t>&amp;quot;Analysis of the composition of manufacturers, suppliers and Commodity_PO Quantity&amp;quot;</t>
  </si>
  <si>
    <t>&amp;quot;Analysis of the composition of  suppliers and Commodity&amp;quot;</t>
  </si>
  <si>
    <t>&amp;quot;Analysis of SPLR CMDTY&amp;quot;</t>
  </si>
  <si>
    <t>&amp;quot;供應商與Commodity組成分析&amp;quot;</t>
  </si>
  <si>
    <t>IEC_STD_V10 &gt;&gt; Common &gt;&gt; AutoMetaDataAnalysis of the composition of  suppliers and Commodity</t>
  </si>
  <si>
    <t>供應商與Commodity組成分析Concept</t>
  </si>
  <si>
    <t>Analysis of the composition of  suppliers and Commodity_Plant Code</t>
  </si>
  <si>
    <t>&amp;quot;Analysis of the composition of  suppliers and Commodity_Plant Code&amp;quot;</t>
  </si>
  <si>
    <t>Analysis of the composition of  suppliers and Commodity_BU Code</t>
  </si>
  <si>
    <t>&amp;quot;Analysis of the composition of  suppliers and Commodity_BU Code&amp;quot;</t>
  </si>
  <si>
    <t>Analysis of the composition of  suppliers and Commodity_Vendor Name</t>
  </si>
  <si>
    <t>&amp;quot;Analysis of the composition of  suppliers and Commodity_Vendor Name&amp;quot;</t>
  </si>
  <si>
    <t>Analysis of the composition of  suppliers and Commodity_Vendor Nickname</t>
  </si>
  <si>
    <t>&amp;quot;Analysis of the composition of  suppliers and Commodity_Vendor Nickname&amp;quot;</t>
  </si>
  <si>
    <t>Analysis of the composition of  suppliers and Commodity_PROC COMMODITY</t>
  </si>
  <si>
    <t>&amp;quot;Analysis of the composition of  suppliers and Commodity_PROC COMMODITY&amp;quot;</t>
  </si>
  <si>
    <t>Analysis of the composition of  suppliers and Commodity_Class Code</t>
  </si>
  <si>
    <t>&amp;quot;Analysis of the composition of  suppliers and Commodity_Class Code&amp;quot;</t>
  </si>
  <si>
    <t>&amp;quot;EBG Part Category&amp;quot;</t>
  </si>
  <si>
    <t>Analysis of the composition of  suppliers and Commodity_Part Category</t>
  </si>
  <si>
    <t>&amp;quot;Analysis of the composition of  suppliers and Commodity_Part Category&amp;quot;</t>
  </si>
  <si>
    <t>Analysis of the composition of  suppliers and Commodity_Purchase Bucket Date</t>
  </si>
  <si>
    <t>&amp;quot;Analysis of the composition of  suppliers and Commodity_Purchase Bucket Date&amp;quot;</t>
  </si>
  <si>
    <t>Analysis of the composition of  suppliers and Commodity_Forecast Status</t>
  </si>
  <si>
    <t>&amp;quot;Analysis of the composition of  suppliers and Commodity_Forecast Status&amp;quot;</t>
  </si>
  <si>
    <t>Analysis of the composition of  suppliers and Commodity_TTL PO Price</t>
  </si>
  <si>
    <t>&amp;quot;Analysis of the composition of  suppliers and Commodity_TTL PO Price&amp;quot;</t>
  </si>
  <si>
    <t>Analysis of the composition of  suppliers and Commodity_PO Currency</t>
  </si>
  <si>
    <t>&amp;quot;Analysis of the composition of  suppliers and Commodity_PO Currency&amp;quot;</t>
  </si>
  <si>
    <t>Analysis of the composition of  suppliers and Commodity_PO Quantity</t>
  </si>
  <si>
    <t>&amp;quot;Analysis of the composition of  suppliers and Commodity_PO Quantity&amp;quot;</t>
  </si>
  <si>
    <t>&amp;quot;EBG Each Project Stage Multiple Source Rate&amp;quot;</t>
  </si>
  <si>
    <t>&amp;quot;EBG Each Project Stage MSRT&amp;quot;</t>
  </si>
  <si>
    <t>&amp;quot;將Multiple source rate 以Customer Goal分兩種程度，並檢視各BU於NPI/MP階段的達標狀況&amp;quot;</t>
  </si>
  <si>
    <t>IEC_STD_V10 &gt;&gt; Common &gt;&gt; AutoMetaDataEBG Each Project Stage Multiple Source Rate</t>
  </si>
  <si>
    <t>EBG Project Stage各階段之Multiple Source Rate Concept</t>
  </si>
  <si>
    <t>E.3.5.0:物料達成狀況 - Multiple Source:</t>
  </si>
  <si>
    <t>&amp;quot;Project stage 為  MP, 包含專案下所有PCA 含Hold, 排除
1. PCA 為測試用 (目前於申請階段透過料號判斷，測試用板子的料號有&amp;apos;X&amp;apos;)
2. PCA 為Terminate
3. PCA 為Frozen to obsolete
事業代碼為BU1,BU2,BU5, BU6, 且依據專案取最新的資料更新日期&amp;quot;</t>
  </si>
  <si>
    <t>&amp;quot;BU1, BU2, BU5, BU6&amp;quot;</t>
  </si>
  <si>
    <t>EBG Each Project Stage Multiple Source Rate_BU Code</t>
  </si>
  <si>
    <t>&amp;quot;EBG Each Project Stage Multiple Source Rate_BU Code&amp;quot;</t>
  </si>
  <si>
    <t>EBG Each Project Stage Multiple Source Rate_Project Stage</t>
  </si>
  <si>
    <t>&amp;quot;EBG Each Project Stage Multiple Source Rate_Project Stage&amp;quot;</t>
  </si>
  <si>
    <t>&amp;quot;客戶Multiple Source Rate 目標&amp;quot;</t>
  </si>
  <si>
    <t>客戶Multiple Source Rate 目標Dimension</t>
  </si>
  <si>
    <t>EBG Each Project Stage Multiple Source Rate_Customer Multiple Source Rate Goal</t>
  </si>
  <si>
    <t>&amp;quot;EBG Each Project Stage Multiple Source Rate_Customer Multiple Source Rate Goal&amp;quot;</t>
  </si>
  <si>
    <t>&amp;quot;依據Customer Goal將最新的Multiple Source Rate區分為兩種達標狀況&amp;quot;</t>
  </si>
  <si>
    <t>專案 Multiple source Rate達標狀況Dimension</t>
  </si>
  <si>
    <t>&amp;quot;Achieved Customer Goal、
Below Customer Goal&amp;quot;</t>
  </si>
  <si>
    <t>EBG Each Project Stage Multiple Source Rate_Project Multiple source Rate achieved status</t>
  </si>
  <si>
    <t>&amp;quot;EBG Each Project Stage Multiple Source Rate_Project Multiple source Rate achieved status&amp;quot;</t>
  </si>
  <si>
    <t>&amp;quot;專案層次的Multiple source rate&amp;quot;</t>
  </si>
  <si>
    <t>專案 Multiple Source RateMeasure</t>
  </si>
  <si>
    <t>&amp;quot;專案層次(炸BOM)，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&amp;quot;</t>
  </si>
  <si>
    <t>EBG Each Project Stage Multiple Source Rate_Project Multiple Source Rate</t>
  </si>
  <si>
    <t>&amp;quot;EBG Each Project Stage Multiple Source Rate_Project Multiple Source Rate&amp;quot;</t>
  </si>
  <si>
    <t>&amp;quot;Number of project of achieved reporting goal&amp;quot;</t>
  </si>
  <si>
    <t>&amp;quot;Number of Project&amp;quot;</t>
  </si>
  <si>
    <t>&amp;quot;各BU各Multiple Source Rate 達標狀況的專案數量&amp;quot;</t>
  </si>
  <si>
    <t>IEC_STD_V10 &gt;&gt; Common &gt;&gt; AutoMetaDataNumber of project of achieved reporting goal</t>
  </si>
  <si>
    <t>Multiple Source Rate 達標狀況專案數量Measure</t>
  </si>
  <si>
    <t>EBG Each Project Stage Multiple Source Rate_Number of project of achieved reporting goal</t>
  </si>
  <si>
    <t>&amp;quot;EBG Each Project Stage Multiple Source Rate_Number of project of achieved reporting goal&amp;quot;</t>
  </si>
  <si>
    <t>&amp;quot;Project Percentage of achieved reporting goal&amp;quot;</t>
  </si>
  <si>
    <t>&amp;quot;Proj Perc of achieved reporting goal&amp;quot;</t>
  </si>
  <si>
    <t>&amp;quot;各BU各Project Multiple Source Rate 達標狀況的專案占比&amp;quot;</t>
  </si>
  <si>
    <t>IEC_STD_V10 &gt;&gt; Common &gt;&gt; AutoMetaDataProject Percentage of achieved reporting goal</t>
  </si>
  <si>
    <t>Multiple Source Rate 達標狀況專案占比Measure</t>
  </si>
  <si>
    <t>&amp;quot;Multiple source Rate 達標狀況的專案占比
分母: 各BU 專案總數
分子:  Achieved Customer Goal  或 Below Customer Goal&amp;quot;</t>
  </si>
  <si>
    <t>EBG Each Project Stage Multiple Source Rate_Project Percentage of achieved reporting goal</t>
  </si>
  <si>
    <t>&amp;quot;EBG Each Project Stage Multiple Source Rate_Project Percentage of achieved reporting goal&amp;quot;</t>
  </si>
  <si>
    <t>PCA Hold狀態Measure</t>
  </si>
  <si>
    <t>&amp;quot;Include Hold、Exclude Hold&amp;quot;</t>
  </si>
  <si>
    <t>EBG Each Project Stage Multiple Source Rate_PCA Hold Status</t>
  </si>
  <si>
    <t>&amp;quot;EBG Each Project Stage Multiple Source Rate_PCA Hold Status&amp;quot;</t>
  </si>
  <si>
    <t>&amp;quot;Multiple Source Rate by Project by BU&amp;quot;</t>
  </si>
  <si>
    <t>&amp;quot;MSRt By MSRt&amp;quot;</t>
  </si>
  <si>
    <t>&amp;quot;各BU各階段之專案Multiple source rate分布狀況─依據Multiple Source Rate呈現，以找出達標率低的專案,並顯示各BU各階段下特定Project的PCA列表&amp;quot;</t>
  </si>
  <si>
    <t>IEC_STD_V10 &gt;&gt; Common &gt;&gt; AutoMetaDataMultiple Source Rate by Project by BU</t>
  </si>
  <si>
    <t>各BU各階段專案Multiple Source RateConcept</t>
  </si>
  <si>
    <t>&amp;quot;Project stage 為 EVT, DVT,  MP, 包含專案下所有PCA 含Hold, 排除
1. PCA 為測試用 (目前於申請階段透過料號判斷，測試用板子的料號有&amp;apos;X&amp;apos;)
2. PCA 為Terminate
3. PCA 為Frozen to obsolete
事業代碼為BU1,BU2,BU5, BU6, 且依據專案取最新的資料更新日期&amp;quot;</t>
  </si>
  <si>
    <t>Multiple Source Rate by Project by BU_BU Code</t>
  </si>
  <si>
    <t>&amp;quot;Multiple Source Rate by Project by BU_BU Code&amp;quot;</t>
  </si>
  <si>
    <t>Multiple Source Rate by Project by BU_Customer Name-SAP</t>
  </si>
  <si>
    <t>&amp;quot;Multiple Source Rate by Project by BU_Customer Name-SAP&amp;quot;</t>
  </si>
  <si>
    <t>&amp;quot;Achieved Customer Goal
Below Customer Goal&amp;quot;</t>
  </si>
  <si>
    <t>&amp;quot;Achieved Customer Goal,Below Customer Goal&amp;quot;</t>
  </si>
  <si>
    <t>Multiple Source Rate by Project by BU_Project Multiple source Rate achieved status</t>
  </si>
  <si>
    <t>&amp;quot;Multiple Source Rate by Project by BU_Project Multiple source Rate achieved status&amp;quot;</t>
  </si>
  <si>
    <t>&amp;quot;專案階段分成EVT, DVT, MP&amp;quot;</t>
  </si>
  <si>
    <t>Multiple Source Rate by Project by BU_Project Stage</t>
  </si>
  <si>
    <t>&amp;quot;Multiple Source Rate by Project by BU_Project Stage&amp;quot;</t>
  </si>
  <si>
    <t>Multiple Source Rate by Project by BU_Customer Project Name</t>
  </si>
  <si>
    <t>&amp;quot;Multiple Source Rate by Project by BU_Customer Project Name&amp;quot;</t>
  </si>
  <si>
    <t>&amp;quot;各專案最新的multiple source rate&amp;quot;</t>
  </si>
  <si>
    <t>&amp;quot;專案層次(炸BOM)，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Mech: 機構件，例如: 機殼
DBG:   Debug，開發階段 RD 們會使用到的零件/功能，產品量產後就不需要了
Label: 標籤貼紙&amp;quot;</t>
  </si>
  <si>
    <t>Multiple Source Rate by Project by BU_Project Multiple Source Rate</t>
  </si>
  <si>
    <t>&amp;quot;Multiple Source Rate by Project by BU_Project Multiple Source Rate&amp;quot;</t>
  </si>
  <si>
    <t>料號Dimension</t>
  </si>
  <si>
    <t>&amp;quot;PCA 號碼，共12碼&amp;quot;</t>
  </si>
  <si>
    <t>&amp;quot;1395A2815501, 1395T2551924...  &amp;quot;</t>
  </si>
  <si>
    <t>Multiple Source Rate by Project by BU_IEC Part Number</t>
  </si>
  <si>
    <t>&amp;quot;Multiple Source Rate by Project by BU_IEC Part Number&amp;quot;</t>
  </si>
  <si>
    <t>PCA 階段Dimension</t>
  </si>
  <si>
    <t>&amp;quot;PCA 階段，分成EVT, DVT, MP&amp;quot;</t>
  </si>
  <si>
    <t>&amp;quot;EVT, DVT,MP&amp;quot;</t>
  </si>
  <si>
    <t>Multiple Source Rate by Project by BU_PCA Stage</t>
  </si>
  <si>
    <t>&amp;quot;Multiple Source Rate by Project by BU_PCA Stage&amp;quot;</t>
  </si>
  <si>
    <t>&amp;quot;依據Customer Goal將最新的PCA Multiple Source Rate區分為兩種達標狀況&amp;quot;</t>
  </si>
  <si>
    <t>PCA Multiple source Rate 達標狀況Dimension</t>
  </si>
  <si>
    <t>Multiple Source Rate by Project by BU_PCA Multiple source Rate achieved Status</t>
  </si>
  <si>
    <t>&amp;quot;Multiple Source Rate by Project by BU_PCA Multiple source Rate achieved Status&amp;quot;</t>
  </si>
  <si>
    <t>廠商來源家數料號數Dimension</t>
  </si>
  <si>
    <t>&amp;quot;PCA 零件屬性之供應商數量分類Sole, Single,2 Sources, 3 Sources ,4 Sources 以上
Sole: 取RA report上的定義，沒辦法找到替代料的零件
Single: 供應商來源可以被替代, 只是暫時沒有
02 Sources, 03 Sources, 4 sources 以上: 新料號取alternative parts, 舊料號參考AVL (Approve vendor list)&amp;quot;</t>
  </si>
  <si>
    <t>&amp;quot;Sole,Single,2 Sources, 3 Sources,4 Sources以上&amp;quot;</t>
  </si>
  <si>
    <t>Multiple Source Rate by Project by BU_Manufacturer Source Number</t>
  </si>
  <si>
    <t>&amp;quot;Multiple Source Rate by Project by BU_Manufacturer Source Number&amp;quot;</t>
  </si>
  <si>
    <t>PCA Multiple Source RateMeasure</t>
  </si>
  <si>
    <t>&amp;quot;PCA層次，規則與RA web公式一致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&amp;quot;</t>
  </si>
  <si>
    <t>Multiple Source Rate by Project by BU_PCA Multiple Source Rate</t>
  </si>
  <si>
    <t>&amp;quot;Multiple Source Rate by Project by BU_PCA Multiple Source Rate&amp;quot;</t>
  </si>
  <si>
    <t>&amp;quot;零件屬性分類下的零件數量，例如sole, single, 2 sources, 3 sources, 4 sources 以上的零件數量&amp;quot;</t>
  </si>
  <si>
    <t>廠商來源家數IEC料號數量Measure</t>
  </si>
  <si>
    <t>&amp;quot;零件屬性分類下的零件數量，Sole, Single,2 Sources, 3 Sources ,4 Sources 以上的零件數量&amp;quot;</t>
  </si>
  <si>
    <t>Multiple Source Rate by Project by BU_Part Count by Manufacturer Source Number</t>
  </si>
  <si>
    <t>&amp;quot;Multiple Source Rate by Project by BU_Part Count by Manufacturer Source Number&amp;quot;</t>
  </si>
  <si>
    <t>Multiple Source Rate by Project by BU_PCA Hold Status</t>
  </si>
  <si>
    <t>&amp;quot;Multiple Source Rate by Project by BU_PCA Hold Status&amp;quot;</t>
  </si>
  <si>
    <t>&amp;quot;Multiple Source Rate by Project By PCA num of none achieved goal by BU&amp;quot;</t>
  </si>
  <si>
    <t>&amp;quot;MSRT By PCA num of none_achieved goal&amp;quot;</t>
  </si>
  <si>
    <t>&amp;quot;各BU各階段下特定Project 未達標之PCA列表&amp;quot;</t>
  </si>
  <si>
    <t>IEC_STD_V10 &gt;&gt; Common &gt;&gt; AutoMetaDataMultiple Source Rate by Project By PCA num of none achieved goal by BU</t>
  </si>
  <si>
    <t>各BU各階段專案Multiple Source Rate 之PCA未達標數Concept</t>
  </si>
  <si>
    <t>Multiple Source Rate by Project By PCA num of none achieved goal by BU_BU Code</t>
  </si>
  <si>
    <t>&amp;quot;Multiple Source Rate by Project By PCA num of none achieved goal by BU_BU Code&amp;quot;</t>
  </si>
  <si>
    <t>Multiple Source Rate by Project By PCA num of none achieved goal by BU_Customer Name-SAP</t>
  </si>
  <si>
    <t>&amp;quot;Multiple Source Rate by Project By PCA num of none achieved goal by BU_Customer Name-SAP&amp;quot;</t>
  </si>
  <si>
    <t>Multiple Source Rate by Project By PCA num of none achieved goal by BU_Project Multiple source Rate achieved status</t>
  </si>
  <si>
    <t>&amp;quot;Multiple Source Rate by Project By PCA num of none achieved goal by BU_Project Multiple source Rate achieved status&amp;quot;</t>
  </si>
  <si>
    <t>Multiple Source Rate by Project By PCA num of none achieved goal by BU_Customer Multiple Source Rate Goal</t>
  </si>
  <si>
    <t>&amp;quot;Multiple Source Rate by Project By PCA num of none achieved goal by BU_Customer Multiple Source Rate Goal&amp;quot;</t>
  </si>
  <si>
    <t>Multiple Source Rate by Project By PCA num of none achieved goal by BU_Project Stage</t>
  </si>
  <si>
    <t>&amp;quot;Multiple Source Rate by Project By PCA num of none achieved goal by BU_Project Stage&amp;quot;</t>
  </si>
  <si>
    <t>Multiple Source Rate by Project By PCA num of none achieved goal by BU_Customer Project Name</t>
  </si>
  <si>
    <t>&amp;quot;Multiple Source Rate by Project By PCA num of none achieved goal by BU_Customer Project Name&amp;quot;</t>
  </si>
  <si>
    <t>&amp;quot;PCA number of non achieved reporting goal &amp;quot;</t>
  </si>
  <si>
    <t>&amp;quot;PCA Num of non achieved goal&amp;quot;</t>
  </si>
  <si>
    <t xml:space="preserve">IEC_STD_V10 &gt;&gt; Common &gt;&gt; AutoMetaDataPCA number of non achieved reporting goal </t>
  </si>
  <si>
    <t>未達標PCA數Measure</t>
  </si>
  <si>
    <t xml:space="preserve">Multiple Source Rate by Project By PCA num of none achieved goal by BU_PCA number of non achieved reporting goal </t>
  </si>
  <si>
    <t>&amp;quot;Multiple Source Rate by Project By PCA num of none achieved goal by BU_PCA number of non achieved reporting goal &amp;quot;</t>
  </si>
  <si>
    <t>Multiple Source Rate by Project By PCA num of none achieved goal by BU_IEC Part Number</t>
  </si>
  <si>
    <t>&amp;quot;Multiple Source Rate by Project By PCA num of none achieved goal by BU_IEC Part Number&amp;quot;</t>
  </si>
  <si>
    <t>&amp;quot;PCA階段&amp;quot;</t>
  </si>
  <si>
    <t>PCA階段Dimension</t>
  </si>
  <si>
    <t>Multiple Source Rate by Project By PCA num of none achieved goal by BU_PCA Stage</t>
  </si>
  <si>
    <t>&amp;quot;Multiple Source Rate by Project By PCA num of none achieved goal by BU_PCA Stage&amp;quot;</t>
  </si>
  <si>
    <t>&amp;quot;PCA層次
 	Multi Source % formula	BU
1	Multi Source%= Multi Source parts / [Total number of parts - (Mech + DBG + label)]	BU1
2	Multi Source%= Multi Source parts / [Total number of parts - (Mech + DBG)]	BU5-F1
3	Multi Source%= Multi Source parts / [Total number of parts - (DBG + Sole)]	BU5-AWS
4	Multi Source%= Multi Source parts / [Total number of parts - (Mech + DBG + label + Sole)]	BU2-W1
5	Multi Source%= Multi Source parts / [Total number of parts - (Mech + DBG + label + Sole)]	BU2-ZT
6	Multi Source%= Multi Source parts / [Total number of parts - (Mech + DBG + label + Sole)]	BU2-A1
7	Multi Source%= Multi Source parts / [Total number of parts - (Mech + DBG + label + Sole)]	BU2-S1
8	Multi Source%= Multi Source parts / [Total number of parts - (DBG + Sole)]	BU2-AWS
9	Multi Source%=Multi Source parts / [Total number of parts - (Mech + DBG + label + Sole)]	BU6
不考慮Power合併板子計算&amp;quot;</t>
  </si>
  <si>
    <t>Multiple Source Rate by Project By PCA num of none achieved goal by BU_PCA Multiple Source Rate</t>
  </si>
  <si>
    <t>&amp;quot;Multiple Source Rate by Project By PCA num of none achieved goal by BU_PCA Multiple Source Rate&amp;quot;</t>
  </si>
  <si>
    <t>Multiple Source Rate by Project By PCA num of none achieved goal by BU_PCA Hold Status</t>
  </si>
  <si>
    <t>&amp;quot;Multiple Source Rate by Project By PCA num of none achieved goal by BU_PCA Hold Status&amp;quot;</t>
  </si>
  <si>
    <t>&amp;quot;Project BOM Cost Share by AVL&amp;quot;</t>
  </si>
  <si>
    <t>&amp;quot;產品出貨週期的製造商成本分析&amp;quot;</t>
  </si>
  <si>
    <t>IEC_STD_V10 &gt;&gt; Common &gt;&gt; AutoMetaDataProject BOM Cost Share by AVL</t>
  </si>
  <si>
    <t>產品出貨週期的製造商成本分析Concept</t>
  </si>
  <si>
    <t>E.3.10.0:管理採購-BOM cost by AVL:</t>
  </si>
  <si>
    <t>&amp;quot;0&amp;quot;</t>
  </si>
  <si>
    <t>Project BOM Cost Share by AVL_BOM Level Component</t>
  </si>
  <si>
    <t>&amp;quot;Project BOM Cost Share by AVL_BOM Level Component&amp;quot;</t>
  </si>
  <si>
    <t>Project BOM Cost Share by AVL_BU Code</t>
  </si>
  <si>
    <t>&amp;quot;Project BOM Cost Share by AVL_BU Code&amp;quot;</t>
  </si>
  <si>
    <t>Project BOM Cost Share by AVL_Product Family</t>
  </si>
  <si>
    <t>&amp;quot;Project BOM Cost Share by AVL_Product Family&amp;quot;</t>
  </si>
  <si>
    <t>Project BOM Cost Share by AVL_Product Generation</t>
  </si>
  <si>
    <t>&amp;quot;Project BOM Cost Share by AVL_Product Generation&amp;quot;</t>
  </si>
  <si>
    <t>&amp;quot;1. Source list vendor code +IEC PN to find manufacturer
2. IEC PN to find manufacturer
3. Vendor name=manufacturer
&amp;quot;</t>
  </si>
  <si>
    <t>Project BOM Cost Share by AVL_Manufacturer Name</t>
  </si>
  <si>
    <t>&amp;quot;Project BOM Cost Share by AVL_Manufacturer Name&amp;quot;</t>
  </si>
  <si>
    <t>Project BOM Cost Share by AVL_SKU Shipping date</t>
  </si>
  <si>
    <t>&amp;quot;Project BOM Cost Share by AVL_SKU Shipping date&amp;quot;</t>
  </si>
  <si>
    <t>&amp;quot;採購單價的定義廠區, 在報表不顯示, 提供資料追溯&amp;quot;</t>
  </si>
  <si>
    <t>Project BOM Cost Share by AVL_Plant Code</t>
  </si>
  <si>
    <t>&amp;quot;Project BOM Cost Share by AVL_Plant Code&amp;quot;</t>
  </si>
  <si>
    <t>&amp;quot;SKU Material&amp;quot;</t>
  </si>
  <si>
    <t>IEC_STD_V10 &gt;&gt; Common &gt;&gt; AutoMetaDataSKU Material</t>
  </si>
  <si>
    <t>出貨料號Dimension</t>
  </si>
  <si>
    <t>&amp;quot;出貨料號, 只包含客戶出貨, 不含IEC intercompany 出貨, 例如不含大陸到MEX&amp;quot;</t>
  </si>
  <si>
    <t>Project BOM Cost Share by AVL_SKU Material</t>
  </si>
  <si>
    <t>&amp;quot;Project BOM Cost Share by AVL_SKU Material&amp;quot;</t>
  </si>
  <si>
    <t>&amp;quot;Material&amp;quot;</t>
  </si>
  <si>
    <t>Project BOM Cost Share by AVL_IEC Part Number</t>
  </si>
  <si>
    <t>&amp;quot;Project BOM Cost Share by AVL_IEC Part Number&amp;quot;</t>
  </si>
  <si>
    <t>採購幣別Dimension</t>
  </si>
  <si>
    <t>Project BOM Cost Share by AVL_PO Currency</t>
  </si>
  <si>
    <t>&amp;quot;Project BOM Cost Share by AVL_PO Currency&amp;quot;</t>
  </si>
  <si>
    <t>Project BOM Cost Share by AVL_PROC COMMODITY</t>
  </si>
  <si>
    <t>&amp;quot;Project BOM Cost Share by AVL_PROC COMMODITY&amp;quot;</t>
  </si>
  <si>
    <t>Project BOM Cost Share by AVL_Part Category</t>
  </si>
  <si>
    <t>&amp;quot;Project BOM Cost Share by AVL_Part Category&amp;quot;</t>
  </si>
  <si>
    <t>&amp;quot;Material Price&amp;quot;</t>
  </si>
  <si>
    <t>IEC_STD_V10 &gt;&gt; Common &gt;&gt; AutoMetaDataMaterial Price</t>
  </si>
  <si>
    <t>材料單價Measure</t>
  </si>
  <si>
    <t>&amp;quot;採購金額,  ??? 按IPT展BOM取價格, 待確認取值邏輯&amp;quot;</t>
  </si>
  <si>
    <t>Project BOM Cost Share by AVL_Material Price</t>
  </si>
  <si>
    <t>&amp;quot;Project BOM Cost Share by AVL_Material Price&amp;quot;</t>
  </si>
  <si>
    <t>材料出貨數量Measure</t>
  </si>
  <si>
    <t>Project BOM Cost Share by AVL_Material Shipping Quantity</t>
  </si>
  <si>
    <t>&amp;quot;Project BOM Cost Share by AVL_Material Shipping Quantity&amp;quot;</t>
  </si>
  <si>
    <t>Project BOM Cost Share by AVL_Customer Project Name</t>
  </si>
  <si>
    <t>&amp;quot;Project BOM Cost Share by AVL_Customer Project Name&amp;quot;</t>
  </si>
  <si>
    <t>IEC_STD_V10 &gt;&gt; Data Standard &gt;&gt; SVC &gt;&gt; Field Return Master</t>
  </si>
  <si>
    <t>IEC_STD_V10 &gt;&gt; Data Standard &gt;&gt; SVC</t>
  </si>
  <si>
    <t>&amp;quot;Field Return Master&amp;quot;</t>
  </si>
  <si>
    <t>&amp;quot;Field return 主檔&amp;quot;</t>
  </si>
  <si>
    <t>IEC_STD_V10 &gt;&gt; Common &gt;&gt; AutoMetaDataField Return Master</t>
  </si>
  <si>
    <t>Field return 主檔Concept</t>
  </si>
  <si>
    <t>IEC_STD_V10 &gt;&gt; Data Standard &gt;&gt; SVC &gt;&gt; BU Code</t>
  </si>
  <si>
    <t>Field Return Master_BU Code</t>
  </si>
  <si>
    <t>&amp;quot;Field Return Master_BU Code&amp;quot;</t>
  </si>
  <si>
    <t>IEC_STD_V10 &gt;&gt; Data Standard &gt;&gt; SVC &gt;&gt; RMA No</t>
  </si>
  <si>
    <t>Field Return Master_RMA No</t>
  </si>
  <si>
    <t>&amp;quot;Field Return Master_RMA No&amp;quot;</t>
  </si>
  <si>
    <t>IEC_STD_V10 &gt;&gt; Data Standard &gt;&gt; SVC &gt;&gt; Customer Name</t>
  </si>
  <si>
    <t>Field Return Master_Customer Name</t>
  </si>
  <si>
    <t>&amp;quot;Field Return Master_Customer Name&amp;quot;</t>
  </si>
  <si>
    <t>IEC_STD_V10 &gt;&gt; Data Standard &gt;&gt; SVC &gt;&gt; Customer Project Name</t>
  </si>
  <si>
    <t>Field Return Master_Customer Project Name</t>
  </si>
  <si>
    <t>&amp;quot;Field Return Master_Customer Project Name&amp;quot;</t>
  </si>
  <si>
    <t>IEC_STD_V10 &gt;&gt; Data Standard &gt;&gt; SVC &gt;&gt; Project Name</t>
  </si>
  <si>
    <t>Field Return Master_Project Name</t>
  </si>
  <si>
    <t>&amp;quot;Field Return Master_Project Name&amp;quot;</t>
  </si>
  <si>
    <t>IEC_STD_V10 &gt;&gt; Data Standard &gt;&gt; SVC &gt;&gt; Return Site</t>
  </si>
  <si>
    <t>&amp;quot;Return Site&amp;quot;</t>
  </si>
  <si>
    <t>&amp;quot;Return Region&amp;quot;</t>
  </si>
  <si>
    <t>&amp;quot;退貨地區&amp;quot;</t>
  </si>
  <si>
    <t>IEC_STD_V10 &gt;&gt; Common &gt;&gt; AutoMetaDataReturn Site</t>
  </si>
  <si>
    <t>&amp;quot;依照RMA No分出退貨地區&amp;quot;</t>
  </si>
  <si>
    <t>Field Return Master_Return Site</t>
  </si>
  <si>
    <t>&amp;quot;Field Return Master_Return Site&amp;quot;</t>
  </si>
  <si>
    <t>IEC_STD_V10 &gt;&gt; Data Standard &gt;&gt; SVC &gt;&gt; Product Type</t>
  </si>
  <si>
    <t>Field Return Master_Product Type</t>
  </si>
  <si>
    <t>&amp;quot;Field Return Master_Product Type&amp;quot;</t>
  </si>
  <si>
    <t>IEC_STD_V10 &gt;&gt; Data Standard &gt;&gt; SVC &gt;&gt; Product Family</t>
  </si>
  <si>
    <t>Field Return Master_Product Family</t>
  </si>
  <si>
    <t>&amp;quot;Field Return Master_Product Family&amp;quot;</t>
  </si>
  <si>
    <t>IEC_STD_V10 &gt;&gt; Data Standard &gt;&gt; SVC &gt;&gt; Product Generation</t>
  </si>
  <si>
    <t>Field Return Master_Product Generation</t>
  </si>
  <si>
    <t>&amp;quot;Field Return Master_Product Generation&amp;quot;</t>
  </si>
  <si>
    <t>IEC_STD_V10 &gt;&gt; Data Standard &gt;&gt; SVC &gt;&gt; Repair Status</t>
  </si>
  <si>
    <t>&amp;quot;Repair Status&amp;quot;</t>
  </si>
  <si>
    <t>&amp;quot;維修狀態&amp;quot;</t>
  </si>
  <si>
    <t>IEC_STD_V10 &gt;&gt; Common &gt;&gt; AutoMetaDataRepair Status</t>
  </si>
  <si>
    <t>維修狀態Property</t>
  </si>
  <si>
    <t>&amp;quot;若維修完成日期為空值, 則為WIP;
若維修完成日有值, 則為Packing&amp;quot;</t>
  </si>
  <si>
    <t>Field Return Master_Repair Status</t>
  </si>
  <si>
    <t>&amp;quot;Field Return Master_Repair Status&amp;quot;</t>
  </si>
  <si>
    <t>IEC_STD_V10 &gt;&gt; Data Standard &gt;&gt; SVC &gt;&gt; RMA Input Date</t>
  </si>
  <si>
    <t>&amp;quot;RMA Input Date&amp;quot;</t>
  </si>
  <si>
    <t>&amp;quot;收到產品日期&amp;quot;</t>
  </si>
  <si>
    <t>IEC_STD_V10 &gt;&gt; Common &gt;&gt; AutoMetaDataRMA Input Date</t>
  </si>
  <si>
    <t>收到產品日期Property</t>
  </si>
  <si>
    <t>&amp;quot;Field Return Master_RMA Input Date&amp;quot;</t>
  </si>
  <si>
    <t>IEC_STD_V10 &gt;&gt; Data Standard &gt;&gt; SVC &gt;&gt; RMA Packing Date</t>
  </si>
  <si>
    <t>&amp;quot;RMA Packing Date&amp;quot;</t>
  </si>
  <si>
    <t>&amp;quot;維修完成日期&amp;quot;</t>
  </si>
  <si>
    <t>IEC_STD_V10 &gt;&gt; Common &gt;&gt; AutoMetaDataRMA Packing Date</t>
  </si>
  <si>
    <t>維修完成日期Property</t>
  </si>
  <si>
    <t>&amp;quot;Field Return Master_RMA Packing Date&amp;quot;</t>
  </si>
  <si>
    <t>IEC_STD_V10 &gt;&gt; Data Standard &gt;&gt; SVC &gt;&gt; Customer TAT Goal</t>
  </si>
  <si>
    <t>&amp;quot;Customer TAT Goal&amp;quot;</t>
  </si>
  <si>
    <t>&amp;quot;客戶TAT目標&amp;quot;</t>
  </si>
  <si>
    <t>IEC_STD_V10 &gt;&gt; Common &gt;&gt; AutoMetaDataCustomer TAT Goal</t>
  </si>
  <si>
    <t>Customer TAT GoalRelationship</t>
  </si>
  <si>
    <t>&amp;quot;Customer TAT Mapping_Customer TAT Goal&amp;quot;</t>
  </si>
  <si>
    <t>&amp;quot;由業務單位上傳各客戶的目標值&amp;quot;</t>
  </si>
  <si>
    <t>Field Return Master_Customer TAT Goal</t>
  </si>
  <si>
    <t>&amp;quot;Field Return Master_Customer TAT Goal&amp;quot;</t>
  </si>
  <si>
    <t>IEC_STD_V10 &gt;&gt; Data Standard &gt;&gt; SVC &gt;&gt; TAT Target</t>
  </si>
  <si>
    <t>&amp;quot;TAT Target&amp;quot;</t>
  </si>
  <si>
    <t>IEC_STD_V10 &gt;&gt; Common &gt;&gt; AutoMetaDataTAT Target</t>
  </si>
  <si>
    <t>TAT TargetProperty</t>
  </si>
  <si>
    <t>Field Return Master_TAT Target</t>
  </si>
  <si>
    <t>&amp;quot;Field Return Master_TAT Target&amp;quot;</t>
  </si>
  <si>
    <t>IEC_STD_V10 &gt;&gt; Data Standard &gt;&gt; SVC &gt;&gt; Return Quantity</t>
  </si>
  <si>
    <t>&amp;quot;Field Return Master_Return Quantity&amp;quot;</t>
  </si>
  <si>
    <t>IEC_STD_V10 &gt;&gt; Data Standard &gt;&gt; SVC &gt;&gt; FR Liability</t>
  </si>
  <si>
    <t>&amp;quot;FR Liability&amp;quot;</t>
  </si>
  <si>
    <t>IEC_STD_V10 &gt;&gt; Common &gt;&gt; AutoMetaDataFR Liability</t>
  </si>
  <si>
    <t>Field Return Master_FR Liability</t>
  </si>
  <si>
    <t>&amp;quot;Field Return Master_FR Liability&amp;quot;</t>
  </si>
  <si>
    <t>IEC_STD_V10 &gt;&gt; Data Standard &gt;&gt; SVC &gt;&gt; WIP days</t>
  </si>
  <si>
    <t>&amp;quot;WIP days&amp;quot;</t>
  </si>
  <si>
    <t>&amp;quot;已維修時間&amp;quot;</t>
  </si>
  <si>
    <t>IEC_STD_V10 &gt;&gt; Common &gt;&gt; AutoMetaDataWIP days</t>
  </si>
  <si>
    <t>已維修時間Property</t>
  </si>
  <si>
    <t>Field Return Master_WIP days</t>
  </si>
  <si>
    <t>&amp;quot;Field Return Master_WIP days&amp;quot;</t>
  </si>
  <si>
    <t>IEC_STD_V10 &gt;&gt; Data Standard &gt;&gt; SVC &gt;&gt; WIP Reason</t>
  </si>
  <si>
    <t>&amp;quot;WIP Reason&amp;quot;</t>
  </si>
  <si>
    <t>&amp;quot;WIP原因&amp;quot;</t>
  </si>
  <si>
    <t>IEC_STD_V10 &gt;&gt; Common &gt;&gt; AutoMetaDataWIP Reason</t>
  </si>
  <si>
    <t>WIP原因Property</t>
  </si>
  <si>
    <t>&amp;quot;系統需建立欄位 (初期留空)
TBD&amp;quot;</t>
  </si>
  <si>
    <t>Field Return Master_WIP Reason</t>
  </si>
  <si>
    <t>&amp;quot;Field Return Master_WIP Reason&amp;quot;</t>
  </si>
  <si>
    <t>IEC_STD_V10 &gt;&gt; Data Standard &gt;&gt; SVC &gt;&gt; Warranty</t>
  </si>
  <si>
    <t>&amp;quot;Warranty&amp;quot;</t>
  </si>
  <si>
    <t>&amp;quot;是否保固&amp;quot;</t>
  </si>
  <si>
    <t>IEC_STD_V10 &gt;&gt; Common &gt;&gt; AutoMetaDataWarranty</t>
  </si>
  <si>
    <t>是否保固Property</t>
  </si>
  <si>
    <t>&amp;quot;HP才會有過保能維修的情形
其他都為保固內&amp;quot;</t>
  </si>
  <si>
    <t>Field Return Master_Warranty</t>
  </si>
  <si>
    <t>&amp;quot;Field Return Master_Warranty&amp;quot;</t>
  </si>
  <si>
    <t>IEC_STD_V10 &gt;&gt; Data Standard &gt;&gt; SVC &gt;&gt; FR Repair Action</t>
  </si>
  <si>
    <t>&amp;quot;FR Repair Action&amp;quot;</t>
  </si>
  <si>
    <t>IEC_STD_V10 &gt;&gt; Common &gt;&gt; AutoMetaDataFR Repair Action</t>
  </si>
  <si>
    <t>Field Return Master_FR Repair Action</t>
  </si>
  <si>
    <t>&amp;quot;Field Return Master_FR Repair Action&amp;quot;</t>
  </si>
  <si>
    <t>IEC_STD_V10 &gt;&gt; Data Standard &gt;&gt; SVC &gt;&gt; Field Return Shipment</t>
  </si>
  <si>
    <t>&amp;quot;Field Return Shipment&amp;quot;</t>
  </si>
  <si>
    <t>&amp;quot;Field return 出貨統計&amp;quot;</t>
  </si>
  <si>
    <t>IEC_STD_V10 &gt;&gt; Common &gt;&gt; AutoMetaDataField Return Shipment</t>
  </si>
  <si>
    <t>Field return 出貨統計Concept</t>
  </si>
  <si>
    <t>Field Return Shipment_BU Code</t>
  </si>
  <si>
    <t>&amp;quot;Field Return Shipment_BU Code&amp;quot;</t>
  </si>
  <si>
    <t>Field Return Shipment_Customer Name</t>
  </si>
  <si>
    <t>&amp;quot;Field Return Shipment_Customer Name&amp;quot;</t>
  </si>
  <si>
    <t>Field Return Shipment_Customer Project Name</t>
  </si>
  <si>
    <t>&amp;quot;Field Return Shipment_Customer Project Name&amp;quot;</t>
  </si>
  <si>
    <t>Field Return Shipment_Project Name</t>
  </si>
  <si>
    <t>&amp;quot;Field Return Shipment_Project Name&amp;quot;</t>
  </si>
  <si>
    <t>Field Return Shipment_Product Type</t>
  </si>
  <si>
    <t>&amp;quot;Field Return Shipment_Product Type&amp;quot;</t>
  </si>
  <si>
    <t>Field Return Shipment_Product Family</t>
  </si>
  <si>
    <t>&amp;quot;Field Return Shipment_Product Family&amp;quot;</t>
  </si>
  <si>
    <t>Field Return Shipment_Product Generation</t>
  </si>
  <si>
    <t>&amp;quot;Field Return Shipment_Product Generation&amp;quot;</t>
  </si>
  <si>
    <t>IEC_STD_V10 &gt;&gt; Data Standard &gt;&gt; SVC &gt;&gt; Shipping Date</t>
  </si>
  <si>
    <t>&amp;quot;Shipping Date&amp;quot;</t>
  </si>
  <si>
    <t>&amp;quot;產品出貨日期&amp;quot;</t>
  </si>
  <si>
    <t>IEC_STD_V10 &gt;&gt; Common &gt;&gt; AutoMetaDataShipping Date</t>
  </si>
  <si>
    <t>產品出貨日期Property</t>
  </si>
  <si>
    <t>&amp;quot;大產線產品出貨日期&amp;quot;</t>
  </si>
  <si>
    <t>Field Return Shipment_Shipping Date</t>
  </si>
  <si>
    <t>&amp;quot;Field Return Shipment_Shipping Date&amp;quot;</t>
  </si>
  <si>
    <t>IEC_STD_V10 &gt;&gt; Data Standard &gt;&gt; SVC &gt;&gt; Total Shipped Quantity</t>
  </si>
  <si>
    <t>&amp;quot;Total Shipped Quantity&amp;quot;</t>
  </si>
  <si>
    <t>&amp;quot;產品出貨數量&amp;quot;</t>
  </si>
  <si>
    <t>IEC_STD_V10 &gt;&gt; Common &gt;&gt; AutoMetaDataTotal Shipped Quantity</t>
  </si>
  <si>
    <t>產品出貨數量Property</t>
  </si>
  <si>
    <t>&amp;quot;大產線產品的出貨數量
L10會複製出一份Product type為L6的&amp;quot;</t>
  </si>
  <si>
    <t>&amp;quot;Field Return Shipment_Total Shipped Quantity&amp;quot;</t>
  </si>
  <si>
    <t>IEC_STD_V10 &gt;&gt; Data Standard &gt;&gt; SVC &gt;&gt; Customer TAT Mapping</t>
  </si>
  <si>
    <t>&amp;quot;Customer TAT Mapping&amp;quot;</t>
  </si>
  <si>
    <t>&amp;quot;客戶TAT目標對照表&amp;quot;</t>
  </si>
  <si>
    <t>IEC_STD_V10 &gt;&gt; Common &gt;&gt; AutoMetaDataCustomer TAT Mapping</t>
  </si>
  <si>
    <t>客戶TAT目標對照表Concept</t>
  </si>
  <si>
    <t>Customer TAT Mapping_Customer Name</t>
  </si>
  <si>
    <t>&amp;quot;Customer TAT Mapping_Customer Name&amp;quot;</t>
  </si>
  <si>
    <t>&amp;quot;客戶TAT目標比例&amp;quot;</t>
  </si>
  <si>
    <t>Customer TAT GoalProperty</t>
  </si>
  <si>
    <t>IEC_STD_V10 &gt;&gt; Data Standard &gt;&gt; SVC &gt;&gt; Customer TAT Days</t>
  </si>
  <si>
    <t>&amp;quot;Customer TAT Days&amp;quot;</t>
  </si>
  <si>
    <t>&amp;quot;客戶TAT目標天數&amp;quot;</t>
  </si>
  <si>
    <t>IEC_STD_V10 &gt;&gt; Common &gt;&gt; AutoMetaDataCustomer TAT Days</t>
  </si>
  <si>
    <t>Customer TAT DaysProperty</t>
  </si>
  <si>
    <t>&amp;quot;Customer TAT Mapping_Customer TAT Days&amp;quot;</t>
  </si>
  <si>
    <t>IEC_STD_V10 &gt;&gt; Analytics  &gt;&gt; Dashboard &gt;&gt; 3：作業管理 &gt;&gt; 3.3：管理品質 &gt;&gt; 3.3.2 : Line/Field Return &gt;&gt; Field Return MD</t>
  </si>
  <si>
    <t>&amp;quot;Field Return MD&amp;quot;</t>
  </si>
  <si>
    <t>IEC_STD_V10 &gt;&gt; Common &gt;&gt; AutoMetaDataField Return MD</t>
  </si>
  <si>
    <t>Field Return MDConcept</t>
  </si>
  <si>
    <t>Field Return MD_BU Code</t>
  </si>
  <si>
    <t>&amp;quot;Field Return MD_BU Code&amp;quot;</t>
  </si>
  <si>
    <t>Field Return MD_Customer Name</t>
  </si>
  <si>
    <t>&amp;quot;Field Return MD_Customer Name&amp;quot;</t>
  </si>
  <si>
    <t>Field Return MD_Customer Project Name</t>
  </si>
  <si>
    <t>&amp;quot;Field Return MD_Customer Project Name&amp;quot;</t>
  </si>
  <si>
    <t>Field Return MD_Project Name</t>
  </si>
  <si>
    <t>&amp;quot;Field Return MD_Project Name&amp;quot;</t>
  </si>
  <si>
    <t>Field Return MD_Product Type</t>
  </si>
  <si>
    <t>&amp;quot;Field Return MD_Product Type&amp;quot;</t>
  </si>
  <si>
    <t>Field Return MD_Product Family</t>
  </si>
  <si>
    <t>&amp;quot;Field Return MD_Product Family&amp;quot;</t>
  </si>
  <si>
    <t>Field Return MD_Product Generation</t>
  </si>
  <si>
    <t>&amp;quot;Field Return MD_Product Generation&amp;quot;</t>
  </si>
  <si>
    <t>IEC_STD_V10 &gt;&gt; Analytics  &gt;&gt; Dashboard &gt;&gt; 3：作業管理 &gt;&gt; 3.3：管理品質 &gt;&gt; 3.3.2 : Line/Field Return &gt;&gt; Return Num of this month</t>
  </si>
  <si>
    <t>&amp;quot;Return Num of this month&amp;quot;</t>
  </si>
  <si>
    <t>&amp;quot;當月退貨數量&amp;quot;</t>
  </si>
  <si>
    <t>IEC_STD_V10 &gt;&gt; Common &gt;&gt; AutoMetaDataReturn Num of this month</t>
  </si>
  <si>
    <t>當月退貨數量Measure</t>
  </si>
  <si>
    <t>&amp;quot;退貨數量單位為板階
用來計算
Monyhly Field Return In Warranty = Total number of Returns this month/Return num in Warranty Period&amp;quot;</t>
  </si>
  <si>
    <t>Field Return MD_Return Num of this month</t>
  </si>
  <si>
    <t>&amp;quot;Field Return MD_Return Num of this month&amp;quot;</t>
  </si>
  <si>
    <t>IEC_STD_V10 &gt;&gt; Analytics  &gt;&gt; Dashboard &gt;&gt; 3：作業管理 &gt;&gt; 3.3：管理品質 &gt;&gt; 3.3.2 : Line/Field Return &gt;&gt; Return Num in Warranty</t>
  </si>
  <si>
    <t>&amp;quot;Return Num in Warranty&amp;quot;</t>
  </si>
  <si>
    <t>&amp;quot;保固內退貨數量&amp;quot;</t>
  </si>
  <si>
    <t>IEC_STD_V10 &gt;&gt; Common &gt;&gt; AutoMetaDataReturn Num in Warranty</t>
  </si>
  <si>
    <t>保固內退貨數量Measure</t>
  </si>
  <si>
    <t>&amp;quot;保固期間的退貨總數（截至報表月份）
Accumulate Field Return rate = Total number of returns in Warranty Period/Total number of shipment in Warranty Period&amp;quot;</t>
  </si>
  <si>
    <t>Field Return MD_Return Num in Warranty</t>
  </si>
  <si>
    <t>&amp;quot;Field Return MD_Return Num in Warranty&amp;quot;</t>
  </si>
  <si>
    <t>IEC_STD_V10 &gt;&gt; Analytics  &gt;&gt; Dashboard &gt;&gt; 3：作業管理 &gt;&gt; 3.3：管理品質 &gt;&gt; 3.3.2 : Line/Field Return &gt;&gt; Return Num in Lifetime</t>
  </si>
  <si>
    <t>&amp;quot;Return Num in Lifetime&amp;quot;</t>
  </si>
  <si>
    <t>&amp;quot;產品週期內退貨數量&amp;quot;</t>
  </si>
  <si>
    <t>IEC_STD_V10 &gt;&gt; Common &gt;&gt; AutoMetaDataReturn Num in Lifetime</t>
  </si>
  <si>
    <t>產品週期內退貨數量Measure</t>
  </si>
  <si>
    <t>&amp;quot;產品週期的退貨總數(截至報表月份）
用來計算Accumulated Field Return in Lifetime 
Return Num in Lifetime/shipmentQty in Lifetime&amp;quot;</t>
  </si>
  <si>
    <t>Field Return MD_Return Num in Lifetime</t>
  </si>
  <si>
    <t>&amp;quot;Field Return MD_Return Num in Lifetime&amp;quot;</t>
  </si>
  <si>
    <t>IEC_STD_V10 &gt;&gt; Analytics  &gt;&gt; Dashboard &gt;&gt; 3：作業管理 &gt;&gt; 3.3：管理品質 &gt;&gt; 3.3.2 : Line/Field Return &gt;&gt; ShipmentQty in Warranty</t>
  </si>
  <si>
    <t>&amp;quot;ShipmentQty in Warranty&amp;quot;</t>
  </si>
  <si>
    <t>&amp;quot;判斷在保固內的數量&amp;quot;</t>
  </si>
  <si>
    <t>IEC_STD_V10 &gt;&gt; Common &gt;&gt; AutoMetaDataShipmentQty in Warranty</t>
  </si>
  <si>
    <t>保固內出貨數量 Measure</t>
  </si>
  <si>
    <t>&amp;quot;仍在保固期間內的出貨總數（截至報表月份）
用來計算 Accumulate Field Return in Warranty = return num in Warranty Period/shipmentQty in Lifetime Period
保固期判斷規則:
1. HPE--&gt;出貨月+37個月
2. A1--&gt;生產月+37個月
3. S1--&gt;出貨日+24個月
4. ZT--&gt;生產日+36個月
5. F1--&gt;生產日+37個月
未列於上表則定義: 生產月+37個月
&amp;quot;</t>
  </si>
  <si>
    <t>Field Return MD_ShipmentQty in Warranty</t>
  </si>
  <si>
    <t>&amp;quot;Field Return MD_ShipmentQty in Warranty&amp;quot;</t>
  </si>
  <si>
    <t>IEC_STD_V10 &gt;&gt; Analytics  &gt;&gt; Dashboard &gt;&gt; 3：作業管理 &gt;&gt; 3.3：管理品質 &gt;&gt; 3.3.2 : Line/Field Return &gt;&gt; ShipmentQty in Lifetime</t>
  </si>
  <si>
    <t>&amp;quot;ShipmentQty in Lifetime&amp;quot;</t>
  </si>
  <si>
    <t>&amp;quot;產品週期內的總出貨數(截至報表月份）&amp;quot;</t>
  </si>
  <si>
    <t>IEC_STD_V10 &gt;&gt; Common &gt;&gt; AutoMetaDataShipmentQty in Lifetime</t>
  </si>
  <si>
    <t>產品週期內出貨數量Measure</t>
  </si>
  <si>
    <t>&amp;quot;用來計算Accumulated Field Return in Lifetime 
Return Num in Lifetime/shipmentQty in Lifetime&amp;quot;</t>
  </si>
  <si>
    <t>Field Return MD_ShipmentQty in Lifetime</t>
  </si>
  <si>
    <t>&amp;quot;Field Return MD_ShipmentQty in Lifetime&amp;quot;</t>
  </si>
  <si>
    <t>IEC_STD_V10 &gt;&gt; Analytics  &gt;&gt; Dashboard &gt;&gt; 3：作業管理 &gt;&gt; 3.3：管理品質 &gt;&gt; 3.3.2 : Line/Field Return &gt;&gt; Received Product Month</t>
  </si>
  <si>
    <t>&amp;quot;Received Product Month&amp;quot;</t>
  </si>
  <si>
    <t>&amp;quot;收到退貨日期(月)&amp;quot;</t>
  </si>
  <si>
    <t>IEC_STD_V10 &gt;&gt; Common &gt;&gt; AutoMetaDataReceived Product Month</t>
  </si>
  <si>
    <t>收到退貨日期(月)Dimension</t>
  </si>
  <si>
    <t>Field Return MD_Received Product Month</t>
  </si>
  <si>
    <t>&amp;quot;Field Return MD_Received Product Month&amp;quot;</t>
  </si>
  <si>
    <t>IEC_STD_V10 &gt;&gt; Analytics  &gt;&gt; Dashboard &gt;&gt; 3：作業管理 &gt;&gt; 3.3：管理品質 &gt;&gt; 3.3.2 : Line/Field Return &gt;&gt; Field Return Cause Analysis</t>
  </si>
  <si>
    <t>&amp;quot;Field Return Cause Analysis&amp;quot;</t>
  </si>
  <si>
    <t>&amp;quot;Field Return 維修原因分析&amp;quot;</t>
  </si>
  <si>
    <t>IEC_STD_V10 &gt;&gt; Common &gt;&gt; AutoMetaDataField Return Cause Analysis</t>
  </si>
  <si>
    <t>Field Return 維修原因分析Concept</t>
  </si>
  <si>
    <t>Field Return Cause Analysis_BU Code</t>
  </si>
  <si>
    <t>&amp;quot;Field Return Cause Analysis_BU Code&amp;quot;</t>
  </si>
  <si>
    <t>Field Return Cause Analysis_Customer Name</t>
  </si>
  <si>
    <t>&amp;quot;Field Return Cause Analysis_Customer Name&amp;quot;</t>
  </si>
  <si>
    <t>Field Return Cause Analysis_Customer Project Name</t>
  </si>
  <si>
    <t>&amp;quot;Field Return Cause Analysis_Customer Project Name&amp;quot;</t>
  </si>
  <si>
    <t>Field Return Cause Analysis_Project Name</t>
  </si>
  <si>
    <t>&amp;quot;Field Return Cause Analysis_Project Name&amp;quot;</t>
  </si>
  <si>
    <t>IEC_STD_V10 &gt;&gt; Analytics  &gt;&gt; Dashboard &gt;&gt; 3：作業管理 &gt;&gt; 3.3：管理品質 &gt;&gt; 3.3.2 : Line/Field Return &gt;&gt; Return Site</t>
  </si>
  <si>
    <t>&amp;quot;Ex: 中國, 台灣, 荷蘭...&amp;quot;</t>
  </si>
  <si>
    <t>&amp;quot;申請退貨的地區&amp;quot;</t>
  </si>
  <si>
    <t>Field Return Cause Analysis_Return Site</t>
  </si>
  <si>
    <t>&amp;quot;Field Return Cause Analysis_Return Site&amp;quot;</t>
  </si>
  <si>
    <t>Field Return Cause Analysis_Product Type</t>
  </si>
  <si>
    <t>&amp;quot;Field Return Cause Analysis_Product Type&amp;quot;</t>
  </si>
  <si>
    <t>Field Return Cause Analysis_Product Family</t>
  </si>
  <si>
    <t>&amp;quot;Field Return Cause Analysis_Product Family&amp;quot;</t>
  </si>
  <si>
    <t>Field Return Cause Analysis_Product Generation</t>
  </si>
  <si>
    <t>&amp;quot;Field Return Cause Analysis_Product Generation&amp;quot;</t>
  </si>
  <si>
    <t>IEC_STD_V10 &gt;&gt; Analytics  &gt;&gt; Dashboard &gt;&gt; 3：作業管理 &gt;&gt; 3.3：管理品質 &gt;&gt; 3.3.2 : Line/Field Return &gt;&gt; Repair Status</t>
  </si>
  <si>
    <t>維修狀態Dimension</t>
  </si>
  <si>
    <t>&amp;quot;用來計算WIP and TAT
分為兩階段：Input, packing&amp;quot;</t>
  </si>
  <si>
    <t>&amp;quot;Repair, Scrap&amp;quot;</t>
  </si>
  <si>
    <t>Field Return Cause Analysis_Repair Status</t>
  </si>
  <si>
    <t>&amp;quot;Field Return Cause Analysis_Repair Status&amp;quot;</t>
  </si>
  <si>
    <t>IEC_STD_V10 &gt;&gt; Analytics  &gt;&gt; Dashboard &gt;&gt; 3：作業管理 &gt;&gt; 3.3：管理品質 &gt;&gt; 3.3.2 : Line/Field Return &gt;&gt; Input Month</t>
  </si>
  <si>
    <t>&amp;quot;Input Month&amp;quot;</t>
  </si>
  <si>
    <t>&amp;quot;WIP 呈現所需的日期維度&amp;quot;</t>
  </si>
  <si>
    <t>IEC_STD_V10 &gt;&gt; Common &gt;&gt; AutoMetaDataInput Month</t>
  </si>
  <si>
    <t>收到退貨月Dimension</t>
  </si>
  <si>
    <t>&amp;quot;收到退貨月&amp;quot;</t>
  </si>
  <si>
    <t>Field Return Cause Analysis_Input Month</t>
  </si>
  <si>
    <t>&amp;quot;Field Return Cause Analysis_Input Month&amp;quot;</t>
  </si>
  <si>
    <t>IEC_STD_V10 &gt;&gt; Analytics  &gt;&gt; Dashboard &gt;&gt; 3：作業管理 &gt;&gt; 3.3：管理品質 &gt;&gt; 3.3.2 : Line/Field Return &gt;&gt; RMA Packing Month</t>
  </si>
  <si>
    <t>&amp;quot;RMA Packing Month&amp;quot;</t>
  </si>
  <si>
    <t>&amp;quot;TAT Target 所需的日期維度&amp;quot;</t>
  </si>
  <si>
    <t>IEC_STD_V10 &gt;&gt; Common &gt;&gt; AutoMetaDataRMA Packing Month</t>
  </si>
  <si>
    <t>維修完成月Dimension</t>
  </si>
  <si>
    <t>&amp;quot;維修完成月&amp;quot;</t>
  </si>
  <si>
    <t>Field Return Cause Analysis_RMA Packing Month</t>
  </si>
  <si>
    <t>&amp;quot;Field Return Cause Analysis_RMA Packing Month&amp;quot;</t>
  </si>
  <si>
    <t>IEC_STD_V10 &gt;&gt; Analytics  &gt;&gt; Dashboard &gt;&gt; 3：作業管理 &gt;&gt; 3.3：管理品質 &gt;&gt; 3.3.2 : Line/Field Return &gt;&gt; WIP days</t>
  </si>
  <si>
    <t>&amp;quot;以維修狀態計算WIP days&amp;quot;</t>
  </si>
  <si>
    <t>已維修時間Dimension</t>
  </si>
  <si>
    <t>Field Return Cause Analysis_WIP days</t>
  </si>
  <si>
    <t>&amp;quot;Field Return Cause Analysis_WIP days&amp;quot;</t>
  </si>
  <si>
    <t>IEC_STD_V10 &gt;&gt; Analytics  &gt;&gt; Dashboard &gt;&gt; 3：作業管理 &gt;&gt; 3.3：管理品質 &gt;&gt; 3.3.2 : Line/Field Return &gt;&gt; WIP Reason</t>
  </si>
  <si>
    <t>&amp;quot;WIP時間過長原因&amp;quot;</t>
  </si>
  <si>
    <t>WIP原因Dimension</t>
  </si>
  <si>
    <t>Field Return Cause Analysis_WIP Reason</t>
  </si>
  <si>
    <t>&amp;quot;Field Return Cause Analysis_WIP Reason&amp;quot;</t>
  </si>
  <si>
    <t>IEC_STD_V10 &gt;&gt; Analytics  &gt;&gt; Dashboard &gt;&gt; 3：作業管理 &gt;&gt; 3.3：管理品質 &gt;&gt; 3.3.2 : Line/Field Return &gt;&gt; Customer TAT Goal</t>
  </si>
  <si>
    <t>客戶TAT目標比例Dimension</t>
  </si>
  <si>
    <t>&amp;quot;By Customer, Ex: 98%&amp;quot;</t>
  </si>
  <si>
    <t>Field Return Cause Analysis_Customer TAT Goal</t>
  </si>
  <si>
    <t>&amp;quot;Field Return Cause Analysis_Customer TAT Goal&amp;quot;</t>
  </si>
  <si>
    <t>IEC_STD_V10 &gt;&gt; Analytics  &gt;&gt; Dashboard &gt;&gt; 3：作業管理 &gt;&gt; 3.3：管理品質 &gt;&gt; 3.3.2 : Line/Field Return &gt;&gt; Customer TAT Days</t>
  </si>
  <si>
    <t>客戶TAT目標天數Dimension</t>
  </si>
  <si>
    <t>&amp;quot;By Customer, Ex: 15 &amp;quot;</t>
  </si>
  <si>
    <t>Field Return Cause Analysis_Customer TAT Days</t>
  </si>
  <si>
    <t>&amp;quot;Field Return Cause Analysis_Customer TAT Days&amp;quot;</t>
  </si>
  <si>
    <t>IEC_STD_V10 &gt;&gt; Analytics  &gt;&gt; Dashboard &gt;&gt; 3：作業管理 &gt;&gt; 3.3：管理品質 &gt;&gt; 3.3.2 : Line/Field Return &gt;&gt; TAT Target</t>
  </si>
  <si>
    <t>&amp;quot;以維修狀態計算TAT Target&amp;quot;</t>
  </si>
  <si>
    <t>TAT TargetMeasure</t>
  </si>
  <si>
    <t>Field Return Cause Analysis_TAT Target</t>
  </si>
  <si>
    <t>&amp;quot;Field Return Cause Analysis_TAT Target&amp;quot;</t>
  </si>
  <si>
    <t>&amp;quot;依照前面的維度計算退貨數量（單位為板卡）
Ex: 維修狀態, 產品類別&amp;quot;</t>
  </si>
  <si>
    <t>Field Return Cause Analysis_Return Quantity By Month</t>
  </si>
  <si>
    <t>&amp;quot;Field Return Cause Analysis_Return Quantity By Month&amp;quot;</t>
  </si>
  <si>
    <t>IEC_STD_V10 &gt;&gt; Analytics  &gt;&gt; Dashboard &gt;&gt; 3：作業管理 &gt;&gt; 3.3：管理品質 &gt;&gt; 3.3.2 : Line/Field Return &gt;&gt; FR Liability</t>
  </si>
  <si>
    <t>&amp;quot;Ex: VID/CID/NFF&amp;quot;</t>
  </si>
  <si>
    <t>Field Return Cause Analysis_FR Liability</t>
  </si>
  <si>
    <t>&amp;quot;Field Return Cause Analysis_FR Liability&amp;quot;</t>
  </si>
  <si>
    <t>IEC_STD_V10 &gt;&gt; Analytics  &gt;&gt; Dashboard &gt;&gt; 3：作業管理 &gt;&gt; 3.3：管理品質 &gt;&gt; 3.3.2 : Line/Field Return &gt;&gt; FR Repair Action</t>
  </si>
  <si>
    <t>&amp;quot;依照報表列出的類別Grouping 現有系統內的repair action, Ex, FW/SW, Scrap,  &amp;quot;</t>
  </si>
  <si>
    <t>Field Return Cause Analysis_FR Repair Action</t>
  </si>
  <si>
    <t>&amp;quot;Field Return Cause Analysis_FR Repair Action&amp;quot;</t>
  </si>
  <si>
    <t>Field Return Cause Analysis_</t>
  </si>
  <si>
    <t>&amp;quot;Field Return Cause Analysis_&amp;quot;</t>
  </si>
  <si>
    <t>#N/A</t>
  </si>
  <si>
    <t>#REF!</t>
  </si>
  <si>
    <t>FIN 合計</t>
  </si>
  <si>
    <t>PRO 合計</t>
  </si>
  <si>
    <t>SAL 合計</t>
  </si>
  <si>
    <t>STG 合計</t>
  </si>
  <si>
    <t>QAM 合計</t>
  </si>
  <si>
    <t>MFG 合計</t>
  </si>
  <si>
    <t>RND 合計</t>
  </si>
  <si>
    <t>PLN 合計</t>
  </si>
  <si>
    <t>. 合計</t>
  </si>
  <si>
    <t>SVC 合計</t>
  </si>
  <si>
    <t>0-9</t>
  </si>
  <si>
    <t>10-19</t>
  </si>
  <si>
    <t>20-29</t>
  </si>
  <si>
    <t>30-39</t>
  </si>
  <si>
    <t>40-49</t>
  </si>
  <si>
    <t>50-59</t>
  </si>
  <si>
    <t>60-69</t>
  </si>
  <si>
    <t>70-79</t>
  </si>
  <si>
    <t>90-99</t>
  </si>
  <si>
    <t>(空白) 合計</t>
  </si>
  <si>
    <t>#NAME?</t>
  </si>
  <si>
    <t>DG_BPM_DataStandard_E.2.3.0_RFQ管理_v4.0.xlsx</t>
  </si>
  <si>
    <t>DG_BPM_DataStandard_v4.0_PLN.xlsx</t>
  </si>
  <si>
    <t>INT_BUSINESS_GROUP</t>
  </si>
  <si>
    <t>BG_NAME</t>
  </si>
  <si>
    <t>BG_CODE</t>
  </si>
  <si>
    <t>INT_ENTREPRENEUR</t>
  </si>
  <si>
    <t>ENTREPRENEUR_CODE</t>
  </si>
  <si>
    <t>ENTREPRENEUR_CHINESE_NAME</t>
  </si>
  <si>
    <t>ENTREPRENEUR_ENGLISH_NAME</t>
  </si>
  <si>
    <t>INT_TYPES_OF_LABOR</t>
  </si>
  <si>
    <t>TYPES_OF_LABOR_CODE</t>
  </si>
  <si>
    <t>TYPES_OF_LABOR_NAME</t>
  </si>
  <si>
    <t>INT_EMPLOYEES_STATISTICS</t>
  </si>
  <si>
    <t>FINANCIAL_REPORT_CLOSING_DATE</t>
  </si>
  <si>
    <t>ACCOUNTING_PERIOD</t>
  </si>
  <si>
    <t>NUMBER_OF_EMPLOYEES</t>
  </si>
  <si>
    <t>AVERAGE_NUMBER_OF_EMPLOYEES</t>
  </si>
  <si>
    <t>LAST_NUMBER_OF_EMPLOYEES</t>
  </si>
  <si>
    <t>INT_FINANCE_MASTER_LABOR</t>
  </si>
  <si>
    <t>OPERATING_REVENUE_PER_CAPITA</t>
  </si>
  <si>
    <t>OPERATING_INCOME_PER_CAPITA</t>
  </si>
  <si>
    <t>INT_FINANCE_MASTER</t>
  </si>
  <si>
    <t>OPERATING_REVENUE</t>
  </si>
  <si>
    <t>OPERATING_INCOME</t>
  </si>
  <si>
    <t>COST_OF_SALES</t>
  </si>
  <si>
    <t>INVENTORY_TURNOVER_RATIO</t>
  </si>
  <si>
    <t>ACCOUNTS_PAYABLE_TURNOVER_RATIO</t>
  </si>
  <si>
    <t>ACCOUNTS_RECEIVABLES_TURNOVER_RATIO</t>
  </si>
  <si>
    <t>AP_DAYS</t>
  </si>
  <si>
    <t>AR_DAYS</t>
  </si>
  <si>
    <t>PROFIT_AFTER_TAX</t>
  </si>
  <si>
    <t>ACCUMULATED_NET_INCOME_(AFTER_TAX)</t>
  </si>
  <si>
    <t>TOTAL_ASSETS_AMOUNT</t>
  </si>
  <si>
    <t>TOTAL_LIABILITY_AMOUNT</t>
  </si>
  <si>
    <t>SHAREHOLDERS'_EQUITY_AMOUNT</t>
  </si>
  <si>
    <t>ACCUMULATED_ROE</t>
  </si>
  <si>
    <t>ACCUMULATED_ROA</t>
  </si>
  <si>
    <t>DEBT_RATIO</t>
  </si>
  <si>
    <t>INVENTORY_AMOUNT</t>
  </si>
  <si>
    <t>CASH_AND_CASH_EQUIVALENTS_AMOUNT</t>
  </si>
  <si>
    <t>ACCOUNTS_RECEIVABLE_AMOUNT</t>
  </si>
  <si>
    <t>PPE_AMOUNT</t>
  </si>
  <si>
    <t>INVENTORY_TO_ASSETS_RATIO</t>
  </si>
  <si>
    <t>CASH_AND_CASH_EQUIVALENTS_TO_ASSETS_RATIO</t>
  </si>
  <si>
    <t>ACCOUNTS_RECEIVABLE_TO_ASSETS_RATIO</t>
  </si>
  <si>
    <t>PPE_TO_ASSETS_RATIO</t>
  </si>
  <si>
    <t>SHORT_TERM_DEBTS_AMOUNT</t>
  </si>
  <si>
    <t>ACCOUNTS_PAYABLE_AMOUNT</t>
  </si>
  <si>
    <t>LONG_TERM_DEBTS_AMOUNT</t>
  </si>
  <si>
    <t>SHORT_TERM_DEBTS_TO_ASSETS_RATIO</t>
  </si>
  <si>
    <t>ACCOUNTS_PAYABLE_TO_ASSETS_RATIO</t>
  </si>
  <si>
    <t>LONG_TERM_DEBTS_TO_ASSETS_RATIO</t>
  </si>
  <si>
    <t>AVERAGE_INVENTORY_AMOUNT</t>
  </si>
  <si>
    <t>AVERAGE_ACCOUNTS_RECEIVABLE_AMOUNT</t>
  </si>
  <si>
    <t>AVERAGE_ACCOUNTS_PAYABLE_AMOUNT</t>
  </si>
  <si>
    <t>AVERAGE_TOTAL_ASSETS_AMOUNT</t>
  </si>
  <si>
    <t>AVERAGE_SHAREHOLDERS'_EQUITY_AMOUNT</t>
  </si>
  <si>
    <t>DM_OPERATING_REVENUE_PER_CAPITA_AND_OPERATING_INCOME_PER_CAPITA_ANALYSIS</t>
  </si>
  <si>
    <t>DM_OPERATING_REVENUE_PER_CAPITA_AND_OPERATING_INCOME_PER_CAPITA_ANALYSIS_COMPARISON_BETWEEN_BGS</t>
  </si>
  <si>
    <t>PRODUCTIVITY_RELATED_INDICATOR</t>
  </si>
  <si>
    <t>VALUE_OF_PRODUCTIVITY_RELATED_INDICATOR</t>
  </si>
  <si>
    <t>DM_CCC_ANALYSIS</t>
  </si>
  <si>
    <t>CCC_RELATED_INDICATOR</t>
  </si>
  <si>
    <t>VALUE_OF_CCC_RELATED_INDICATOR</t>
  </si>
  <si>
    <t>DM_CCC_ANALYSIS_COMPARISON_BETWEEN_ENTREPRENEURS_AND_BGS</t>
  </si>
  <si>
    <t>DM_CCC_ANALYSIS_COMPARISON_BETWEEN_ENTREPRENEURS</t>
  </si>
  <si>
    <t>DM_RATE_OF_RETURN_ANALYSIS</t>
  </si>
  <si>
    <t>DM_CURRENT_YEAR_ACCUMULATED_RATE_OF_RETURN_ANALYSIS</t>
  </si>
  <si>
    <t>DM_RATE_OF_RETURN_ANALYSIS_COMPARISON_BETWEEN_ENTREPRENEURS</t>
  </si>
  <si>
    <t>DM_DEBT_RATIO_ANALYSIS</t>
  </si>
  <si>
    <t>DM_IMPORTANT_TYPES_OF_ASSETS</t>
  </si>
  <si>
    <t>TYPES_OF_ASSETS</t>
  </si>
  <si>
    <t>AMOUNT_OF_ASSETS</t>
  </si>
  <si>
    <t>ASSETS_TO_TOTAL_ASSETS_RATIO</t>
  </si>
  <si>
    <t>DM_IMPORTANT_TYPES_OF_LIABILITY</t>
  </si>
  <si>
    <t>TYPES_OF_LIABILITY</t>
  </si>
  <si>
    <t>AMOUNT_OF_LIABILITY</t>
  </si>
  <si>
    <t>LIABILITY_TO_TOTAL_ASSETS_RATIO</t>
  </si>
  <si>
    <t>INT_EBO_PROJECT</t>
  </si>
  <si>
    <t>EBO_PROJECT_NAME</t>
  </si>
  <si>
    <t>EBO_SPONSOR</t>
  </si>
  <si>
    <t>EBO_TEAM_ADVISOR</t>
  </si>
  <si>
    <t>EBO_TEAM_LEADER</t>
  </si>
  <si>
    <t>EBO_PROJECT_REGISTRATION_DATE</t>
  </si>
  <si>
    <t>EBO_DEVELOPMENT_DURATION</t>
  </si>
  <si>
    <t>EBO_PROJECT_DESCRIPTION</t>
  </si>
  <si>
    <t>EBO_PROJECT_CHECK_DATE</t>
  </si>
  <si>
    <t>EBO_PROJECT_OWNER</t>
  </si>
  <si>
    <t>EBO_PROJECT_ACCUMULATED_REVENUE</t>
  </si>
  <si>
    <t>INT_EBO_PROJECT_FUNDING_HISTORY</t>
  </si>
  <si>
    <t>EBO_FUNDING_BG</t>
  </si>
  <si>
    <t>EBO_FUNDING_BU</t>
  </si>
  <si>
    <t>EBO_PROJECT_FUNDING_PERCENTAGE</t>
  </si>
  <si>
    <t>EBO_FUNDING_START_DATE</t>
  </si>
  <si>
    <t>EBO_FUNDING_END_DATE</t>
  </si>
  <si>
    <t>EBO_FUNDING_REMARK</t>
  </si>
  <si>
    <t>FUNDING_CHECK_DATE</t>
  </si>
  <si>
    <t>INT_EBO_PROJECT_PHASE_HISTORY</t>
  </si>
  <si>
    <t>EBO_PHASE_START_DATE</t>
  </si>
  <si>
    <t>EBO_PHASE_DURATION</t>
  </si>
  <si>
    <t>DCP_RESULT</t>
  </si>
  <si>
    <t>EBO_PHASE_END_DATE</t>
  </si>
  <si>
    <t>EBO_PHASE_CHECK_DATE</t>
  </si>
  <si>
    <t>EBO_PHASE_REMARK</t>
  </si>
  <si>
    <t>INT_EBO_PROJECT_CHECKPOINT_HISTORY</t>
  </si>
  <si>
    <t>EBO_STRATEGIC_CLARITY</t>
  </si>
  <si>
    <t>EBO_TECHNOLOGY_READINESS</t>
  </si>
  <si>
    <t>EBO_BUSINESS_MODEL_VIABILITY</t>
  </si>
  <si>
    <t>EBO_WIN_IN_THE_MARKETPLACE</t>
  </si>
  <si>
    <t>EBO_PROJECT_CHECKPOINT_CHECK_DATE</t>
  </si>
  <si>
    <t>INT_EBO_PROJECT_REVENUE_FORECAST</t>
  </si>
  <si>
    <t>EBO_REVENUE_FORECAST_CHECK_DATE</t>
  </si>
  <si>
    <t>EBO_REVENUE_FORECAST_YEAR</t>
  </si>
  <si>
    <t>EBO_REVENUE_FORECAST_MONTH</t>
  </si>
  <si>
    <t>EBO_PROJECT_ESTIMATE_REVENUE</t>
  </si>
  <si>
    <t>EBO_PROJECT_ESTIMATE_GROSS_PROFIT</t>
  </si>
  <si>
    <t>EBO_REVENUE_FORECAST_CURRENCY</t>
  </si>
  <si>
    <t>INT_EBO_PROJECT_REVENUE_MASTER</t>
  </si>
  <si>
    <t>EBO_REVENUE_CHECK_DATE</t>
  </si>
  <si>
    <t>EBO_REVENUE_YEAR</t>
  </si>
  <si>
    <t>EBO_REVENUE_MONTH</t>
  </si>
  <si>
    <t>EBO_PROJECT_ACTUAL_REVENUE</t>
  </si>
  <si>
    <t>EBO_PROJECT_ACTUAL_GROSS_PROFIT</t>
  </si>
  <si>
    <t>EBO_REVENUE_CURRENCY</t>
  </si>
  <si>
    <t>INT_EBO_MILESTONES_MASTER</t>
  </si>
  <si>
    <t>EBO_PROJECT_MILESTONE</t>
  </si>
  <si>
    <t>EBO_MILESTONE_CATEGORY</t>
  </si>
  <si>
    <t>EBO_MILESTONE_STATUS</t>
  </si>
  <si>
    <t>EBO_MILESTONE_COMPLETION</t>
  </si>
  <si>
    <t>EBO_MILESTONE_TARGET_DATE</t>
  </si>
  <si>
    <t>EBO_MILESTONE_ACTUAL_DATE</t>
  </si>
  <si>
    <t>EBO_MILESTONE_REMARK</t>
  </si>
  <si>
    <t>EBO_MILESTONE_CHECK_DATE</t>
  </si>
  <si>
    <t>SUBJECT_SHAREHOLDING_RATIO</t>
  </si>
  <si>
    <t>SUBJECT_REVENUE_CONTRIBUTION</t>
  </si>
  <si>
    <t>SUBJECT_RECOGNIZE_PROFIT</t>
  </si>
  <si>
    <t>SUBJECT_CASH_DIVIDEND</t>
  </si>
  <si>
    <t>SUBJECT_VALUATION_(BASED_ON_SHAREHOLDING_RATIO)</t>
  </si>
  <si>
    <t>SUBJECT_COMMENT</t>
  </si>
  <si>
    <t>SUBJECT_REVENUE_CONTRIBUTION_ACHIEVE_RATE</t>
  </si>
  <si>
    <t>SUBJECT_RECOGNIZE_PROFIT_ACHIEVE_RATE</t>
  </si>
  <si>
    <t>INT_ANNUAL_INVESTMENT_BUDGET_MASTER</t>
  </si>
  <si>
    <t>ANNUAL_ACTUAL_INVESTMENT_AMOUNT</t>
  </si>
  <si>
    <t>ANNUAL_INVESTMENT_BUDGET_BALANCE_(F)</t>
  </si>
  <si>
    <t>DM_EBO_PROJECT_MANAGEMENT</t>
  </si>
  <si>
    <t>DM_EBO_FUNDING_MANAGEMENT</t>
  </si>
  <si>
    <t>DM_EBO_MILESTONES</t>
  </si>
  <si>
    <t>DM_EBO_PROJECT_REVENUE</t>
  </si>
  <si>
    <t>INVESTMENT_PERIOD</t>
  </si>
  <si>
    <t>BUDGET_ALLOCATION_AMOUNT(H)</t>
  </si>
  <si>
    <t>BUDGET_ALLOCATION_AMOUNT(M)</t>
  </si>
  <si>
    <t>BUDGET_ALLOCATION_AMOUNT(L)</t>
  </si>
  <si>
    <t>詢價專案資料</t>
  </si>
  <si>
    <t>RFQ Detail</t>
  </si>
  <si>
    <t>INT_RFQ_DETAIL</t>
  </si>
  <si>
    <t>LOB_CODE</t>
  </si>
  <si>
    <t>CUSTOMER_NAME_SAP</t>
  </si>
  <si>
    <t>H1：核心事業
H2：成長事業
H3：新興事業</t>
  </si>
  <si>
    <t>PRODUCT_HORIZON</t>
  </si>
  <si>
    <t>Platform</t>
  </si>
  <si>
    <t>PLATFORM_SOLUTION_NAME</t>
  </si>
  <si>
    <t>詢價狀態</t>
  </si>
  <si>
    <t>RFQ Status</t>
  </si>
  <si>
    <t>RFQ_STATUS</t>
  </si>
  <si>
    <t>詢問代表中</t>
  </si>
  <si>
    <t>RFQ 專案Award年度 -&gt; 詢價結束年度</t>
  </si>
  <si>
    <t>Award Year -&gt; RFQ End Year</t>
  </si>
  <si>
    <t>Award Year</t>
  </si>
  <si>
    <t>RFQ 專案Award年度</t>
  </si>
  <si>
    <t>E.2.3.0: 可參考 Purview 資料標準調整
需確認資料項名稱/定義</t>
  </si>
  <si>
    <t>AWARD_YEAR__&gt;_RFQ_END_YEAR</t>
  </si>
  <si>
    <t>Current phase</t>
  </si>
  <si>
    <t>專案類型</t>
  </si>
  <si>
    <t>Project Type</t>
  </si>
  <si>
    <t>RFQ Project/Extension Model</t>
  </si>
  <si>
    <t>PROJECT_TYPE</t>
  </si>
  <si>
    <t>專案主產品類別</t>
  </si>
  <si>
    <t>Product Category</t>
  </si>
  <si>
    <t>Type</t>
  </si>
  <si>
    <t>Node, SC</t>
  </si>
  <si>
    <t>PRODUCT_CATEGORY</t>
  </si>
  <si>
    <t>專案次產品類別</t>
  </si>
  <si>
    <t>Product Sub Category</t>
  </si>
  <si>
    <t>MLB：僅計算板階出貨且有MLB之淨利率
SC：僅計算板階出貨且無MLB之淨利率
SKU：僅計算系統階出貨之淨利率</t>
  </si>
  <si>
    <t>PRODUCT_SUB_CATEGORY</t>
  </si>
  <si>
    <t>專案總覽</t>
  </si>
  <si>
    <t>Project Summary</t>
  </si>
  <si>
    <t>Project Description</t>
  </si>
  <si>
    <t>PROJECT_SUMMARY</t>
  </si>
  <si>
    <t>預計專案時程 - NPI開始日期</t>
  </si>
  <si>
    <t>RFQ_Plan_NPI_Start Date</t>
  </si>
  <si>
    <t>預計NPI開始日期</t>
  </si>
  <si>
    <t>RFQ_PLAN_NPI_START_DATE</t>
  </si>
  <si>
    <t>預計專案時程 - MP開始日期</t>
  </si>
  <si>
    <t>RFQ_Plan_MP_Start Date</t>
  </si>
  <si>
    <t>預計MP日期</t>
  </si>
  <si>
    <t>RFQ_PLAN_MP_START_DATE</t>
  </si>
  <si>
    <t>預計專案時程 - EVT開始日期</t>
  </si>
  <si>
    <t>RFQ_Plan_EVT_Start Date</t>
  </si>
  <si>
    <t>預計EVT開始日期</t>
  </si>
  <si>
    <t>RFQ_PLAN_EVT_START_DATE</t>
  </si>
  <si>
    <t>預計專案時程 - DVT開始日期</t>
  </si>
  <si>
    <t>RFQ_Plan_DVT_Start Date</t>
  </si>
  <si>
    <t>預計DVT開始日期</t>
  </si>
  <si>
    <t>RFQ_PLAN_DVT_START_DATE</t>
  </si>
  <si>
    <t>預計專案時程 - PVT開始日期</t>
  </si>
  <si>
    <t>RFQ_Plan_PVT_Start Date</t>
  </si>
  <si>
    <t>預計PVT開始日期</t>
  </si>
  <si>
    <t>RFQ_PLAN_PVT_START_DATE</t>
  </si>
  <si>
    <t>預計專案時程</t>
  </si>
  <si>
    <t>RFQ_Plan_Start Date</t>
  </si>
  <si>
    <t>預計開始日期</t>
  </si>
  <si>
    <t>RFQ_PLAN_START_DATE</t>
  </si>
  <si>
    <t>Lost 原因</t>
  </si>
  <si>
    <t>Lost Reason</t>
  </si>
  <si>
    <t xml:space="preserve">[Quote] exceed client expected range
[Strategic bidding] not to win
[Product spec.] did not meet client's spec.
[Timeline] timeline expectation unmatched
[Certification] lack key certification from 3rd party </t>
  </si>
  <si>
    <t>LOST_REASON</t>
  </si>
  <si>
    <t>EBG專案預估營收</t>
  </si>
  <si>
    <t>EBG Project Estimate Revenue</t>
  </si>
  <si>
    <t>預估產品總營收 (USD 仟元)</t>
  </si>
  <si>
    <t>預估產品總銷貨營收* 
(Estimated Product Sales Total Revenue)</t>
  </si>
  <si>
    <t>EBG_PROJECT_ESTIMATE_REVENUE</t>
  </si>
  <si>
    <t>實際產品總營收 (USD 仟元)</t>
  </si>
  <si>
    <t>AMOUNT_OF_ACTUAL_REVENUE</t>
  </si>
  <si>
    <t>預估板階銷貨數量(台)</t>
  </si>
  <si>
    <t>AMOUNT_OF_TARGET_SHIPMENT</t>
  </si>
  <si>
    <t>實際銷貨數量(片)</t>
  </si>
  <si>
    <t>ACTUAL_SHIPMENT</t>
  </si>
  <si>
    <t>RFQ 預估ROI</t>
  </si>
  <si>
    <t>Estimated Return on Invensment %</t>
  </si>
  <si>
    <t>預估ROI</t>
  </si>
  <si>
    <t>預估產品投資報酬率，透過上傳提供。</t>
  </si>
  <si>
    <t>開案時已計算預估產品投資報酬率，公式=(1+(NRE Revenue+Normal Net profit-NRE Spending/(1-RD sharing%))/(NRE Spending/(1-RD sharing%)))^(1/(預估產品生命週期（月）/12))-1</t>
  </si>
  <si>
    <t>ESTIMATED_RETURN_ON_INVENSMENT_%</t>
  </si>
  <si>
    <t>RFQ 實際ROI</t>
  </si>
  <si>
    <t>Actual Return on Invensment %</t>
  </si>
  <si>
    <t>實際ROI</t>
  </si>
  <si>
    <t>實際產品投資報酬率</t>
  </si>
  <si>
    <t>ACTUAL_RETURN_ON_INVENSMENT_%</t>
  </si>
  <si>
    <t>預估NRE預算費用</t>
  </si>
  <si>
    <t>Estimated Total NRE Funding</t>
  </si>
  <si>
    <t>Fund Plan(USD 仟元)</t>
  </si>
  <si>
    <t>ESTIMATED_TOTAL_NRE_FUNDING</t>
  </si>
  <si>
    <t>預估淨利率</t>
  </si>
  <si>
    <t>Estimated Net Profit %</t>
  </si>
  <si>
    <t>ESTIMATED_NET_PROFIT_%</t>
  </si>
  <si>
    <t>整體產品實際淨利率</t>
  </si>
  <si>
    <t>Actual Normal Net Profit</t>
  </si>
  <si>
    <t>資料源NP Web</t>
  </si>
  <si>
    <t>ACTUAL_NORMAL_NET_PROFIT</t>
  </si>
  <si>
    <t>預估MLB淨利率</t>
  </si>
  <si>
    <t>實際MLB淨利率</t>
  </si>
  <si>
    <t>預估SC淨利率</t>
  </si>
  <si>
    <t>實際SC淨利率</t>
  </si>
  <si>
    <t>預估SKU淨利率</t>
  </si>
  <si>
    <t>實際SKU淨利率</t>
  </si>
  <si>
    <t>詢價達成率相關資料</t>
  </si>
  <si>
    <t>RFQ Hit Rate Data</t>
  </si>
  <si>
    <t>INT_RFQ_HIT_RATE_DATA</t>
  </si>
  <si>
    <t>E.2.3.0: 可參考 Purview 資料標準調整</t>
  </si>
  <si>
    <t>RFQ hit rate= 選取年度的Award專案 / (選取年度的Award + Lost專案) (不包含extension project)</t>
  </si>
  <si>
    <t>RFQ_HIT_RATE</t>
  </si>
  <si>
    <t>詢價專案時程</t>
  </si>
  <si>
    <t>RFQ Project Stage Time</t>
  </si>
  <si>
    <t>E.2.3.0: 參考 Purview 資料標準新增</t>
  </si>
  <si>
    <t>INT_RFQ_PROJECT_STAGE_TIME</t>
  </si>
  <si>
    <t>計畫專案階段開始時間</t>
  </si>
  <si>
    <t>Project Stage Estimated Start Date</t>
  </si>
  <si>
    <t>PROJECT_STAGE_ESTIMATED_START_DATE</t>
  </si>
  <si>
    <t>計畫專案階段結束時間</t>
  </si>
  <si>
    <t>Project Stage Estimated End Date</t>
  </si>
  <si>
    <t>計畫專案階段結束時間 = 為下一專案階段的 計畫專案階段開始時間</t>
  </si>
  <si>
    <t>PROJECT_STAGE_ESTIMATED_END_DATE</t>
  </si>
  <si>
    <t>E.2.3.0: 資料標準 Concept 新增</t>
  </si>
  <si>
    <t>INT_ACTUAL_RETURN_ON_INVENSMENT_%</t>
  </si>
  <si>
    <t>INT_ACTUAL_REVENUE</t>
  </si>
  <si>
    <t>ACTUAL_REVENUE_MONTH</t>
  </si>
  <si>
    <t>CURRENCY_OF_REVENUE</t>
  </si>
  <si>
    <t>SITE</t>
  </si>
  <si>
    <t>REVENUE_PRODUCT_CATEGORY</t>
  </si>
  <si>
    <t>REVENUE_CONTENT</t>
  </si>
  <si>
    <t>REVENUE_ACHIEVEMENT_RATE</t>
  </si>
  <si>
    <t>SHIPMENT_ACHIEVEMENT_RATE</t>
  </si>
  <si>
    <t>REVENUE_YOY</t>
  </si>
  <si>
    <t>REVENUE_YTD</t>
  </si>
  <si>
    <t>SHIPMENT_YOY</t>
  </si>
  <si>
    <t>SHIPMENT_VOLUME_YTD</t>
  </si>
  <si>
    <t>GAP_OF_SHIPMENT</t>
  </si>
  <si>
    <t>AVERAGE_SELLING_PRICE_(ACTUAL)</t>
  </si>
  <si>
    <t>AVERAGE_SELLING_PRICE_(FCST)</t>
  </si>
  <si>
    <t>GAP_OF_ASP</t>
  </si>
  <si>
    <t>INT_TARGET_REVENUE</t>
  </si>
  <si>
    <t>TARGET_REVENUE_MONTH</t>
  </si>
  <si>
    <t>AMOUNT_OF_TARGET_REVENUE</t>
  </si>
  <si>
    <t>REVENUE_ACHIEVEMENT_RATE_(TARGET_VS_ACTUAL)</t>
  </si>
  <si>
    <t>INT_SHIPMENT_TARGET</t>
  </si>
  <si>
    <t>TARGET_SHIPMENT_MONTH</t>
  </si>
  <si>
    <t>SHIPMENT_ACHIEVEMENT_RATE_(TARGET_VS_ACTUAL)</t>
  </si>
  <si>
    <t>INT_ANNUAL_PLAN_REVENUE</t>
  </si>
  <si>
    <t>ANNUAL_PLAN_REVENUE_MONTH</t>
  </si>
  <si>
    <t>AMOUNT_OF_ANNUAL_PLAN_REVENUE</t>
  </si>
  <si>
    <t>REVENUE_ACHIEVEMENT_RATE_(ANNUAL_PLAN_VS_ACTUAL)</t>
  </si>
  <si>
    <t>INT_ANNUAL_PLAN_SHIPMENT</t>
  </si>
  <si>
    <t>ANNUAL_PLAN_SHIPMENT_MONTH</t>
  </si>
  <si>
    <t>AMOUNT_OF_ANNUAL_PLAN_SHIPMENT</t>
  </si>
  <si>
    <t>SHIPMENT_ACHIEVEMENT_RATE_(ANNUAL_PLAN_VS_ACTUAL)</t>
  </si>
  <si>
    <t>每日實際產品營收</t>
  </si>
  <si>
    <t>Daily Actual Revenue</t>
  </si>
  <si>
    <t>INT_DAILY_ACTUAL_REVENUE</t>
  </si>
  <si>
    <t>實際營收認列日</t>
  </si>
  <si>
    <t>Actual Revenue Date</t>
  </si>
  <si>
    <t>Year/Month/Day</t>
  </si>
  <si>
    <t>Revenue recognition Date</t>
  </si>
  <si>
    <t>Revenue recognition data display in year , month and day</t>
  </si>
  <si>
    <t>ACTUAL_REVENUE_DATE</t>
  </si>
  <si>
    <t>INT_COST_PER_HOUR</t>
  </si>
  <si>
    <t>PCA_CPU</t>
  </si>
  <si>
    <t>INT_MANUFACTURE_VALUE_ADD_GAP</t>
  </si>
  <si>
    <t>QUOTE_AMOUNT_USD</t>
  </si>
  <si>
    <t>SPDG_AVG</t>
  </si>
  <si>
    <t>SPDG_YTD</t>
  </si>
  <si>
    <t>QUOTE_AVG</t>
  </si>
  <si>
    <t>QUOTE_YTD</t>
  </si>
  <si>
    <t>INT_MFG_COST_PER_UNIT</t>
  </si>
  <si>
    <t>YEAR_MONTH</t>
  </si>
  <si>
    <t>INT_MFG_REVENUE</t>
  </si>
  <si>
    <t>IDL_HEAD_COUNT</t>
  </si>
  <si>
    <t>DL_HEAD_COUNT</t>
  </si>
  <si>
    <t>ACTUL_SITE_REVENUE</t>
  </si>
  <si>
    <t>FORCAST_SITE_REVENUE</t>
  </si>
  <si>
    <t>INT_MFG_SPENDING_ANALYSIS_MASTER</t>
  </si>
  <si>
    <t>ACTUL_TOTAL_SPENDING</t>
  </si>
  <si>
    <t>FORCAST_TOTAL_SPENDING</t>
  </si>
  <si>
    <t>TARGET_TOTAL_SPENDING</t>
  </si>
  <si>
    <t>INT_LINE_OF_BUSINESS</t>
  </si>
  <si>
    <t>END_CUSTOMER</t>
  </si>
  <si>
    <t>LOB_VAILBLE_DATE_FROM</t>
  </si>
  <si>
    <t>LOB_CODE_USED_FLAG</t>
  </si>
  <si>
    <t>INT_BUSINESS_UNIT</t>
  </si>
  <si>
    <t>BU_NAME</t>
  </si>
  <si>
    <t>E.2.3.0: 建議可與 RFQ 管理-BU Concept 合併
合併後需調整 concept 中文名稱</t>
  </si>
  <si>
    <t>DM_RFQ_HIT_RATE_EBG</t>
  </si>
  <si>
    <t>篩選詢價狀態 = Award</t>
  </si>
  <si>
    <t>詢價狀態=Award，計算Project Type = RFQ Project數量</t>
  </si>
  <si>
    <t>RFQ Detail_RFQ Status</t>
  </si>
  <si>
    <t>AWARD_PROJECTS_QUANTITY</t>
  </si>
  <si>
    <t xml:space="preserve"> 詢價狀態=Lost，計算Project Type = RFQ Project數量</t>
  </si>
  <si>
    <t>LOST_PROJECTS_QUANTITY</t>
  </si>
  <si>
    <t>E.2.3.0: 應搬移到 DataStandard，確認後請刪除此資料項</t>
  </si>
  <si>
    <t>查看Award RFQ細節</t>
  </si>
  <si>
    <t>Award RFQ Detail</t>
  </si>
  <si>
    <t>DM_AWARD_RFQ_DETAIL</t>
  </si>
  <si>
    <t>Estimated Return on Investment %</t>
  </si>
  <si>
    <t>ESTIMATED_RETURN_ON_INVESTMENT_%</t>
  </si>
  <si>
    <t>Actual Return on Investment%</t>
  </si>
  <si>
    <t>ACTUAL_RETURN_ON_INVESTMENT%</t>
  </si>
  <si>
    <t>查看Lost RFQ細節</t>
  </si>
  <si>
    <t>Lost RFQ Detail</t>
  </si>
  <si>
    <t>DM_LOST_RFQ_DETAIL</t>
  </si>
  <si>
    <t>Lost Year</t>
  </si>
  <si>
    <t>篩選詢價狀態 = Lost</t>
  </si>
  <si>
    <t>E.2.3.0: 建議可與 Concept 合併
合併後需調整 concept 中文名稱</t>
  </si>
  <si>
    <t>Generation</t>
  </si>
  <si>
    <t>預估NRE Funding(USD 仟元)</t>
  </si>
  <si>
    <t>階段名稱</t>
  </si>
  <si>
    <t>DM_REVENUE_VOLUME_ACHIEVEMENT_RATE_OVERVIEW</t>
  </si>
  <si>
    <t>REVENUE_DATE</t>
  </si>
  <si>
    <t>DM_REVENUE_VOLUME_ACHIEVEMENT_RATE_BY_BU</t>
  </si>
  <si>
    <t>DM_REVENUE_VOLUME_ACHIEVEMENT_RATE_BY_SITE</t>
  </si>
  <si>
    <t>SHIPMENT_DATE</t>
  </si>
  <si>
    <t>DM_REVENUE_ACHIEVEMENT_RATE_QUARTERLY_TREND</t>
  </si>
  <si>
    <t>DM_REVENUE_ACHIEVEMENT_RATE_MONTHLY_TREND</t>
  </si>
  <si>
    <t>DM_VOLUME_ACHIEVEMENT_RATE_QUARTERLY_TREND_SHIPMENT_NODE</t>
  </si>
  <si>
    <t>DM_VOLUME_ACHIEVEMENT_RATE_MONTHLY_TREND_SHIPMENT_NODE</t>
  </si>
  <si>
    <t>DM_VOLUME_ACHIEVEMENT_RATE_QUARTERLY_TREND_SHIPMENT_SC</t>
  </si>
  <si>
    <t>DM_VOLUME_ACHIEVEMENT_RATE_MONTHLY_TREND_SHIPMENT_SC</t>
  </si>
  <si>
    <t>DM_REVENUE_VOLUME_ACHIEVEMENT_RATE_REVENUE_GAP_DETAILS_BY_PRODUCT_CATEGORY</t>
  </si>
  <si>
    <t>DM_REVENUE_VOLUME_ACHIEVEMENT_RATE_REVENUE_GAP_DETAILS_BY_SITE</t>
  </si>
  <si>
    <t>DM_MFG_SPENDING</t>
  </si>
  <si>
    <t>DM_BG_CODE</t>
  </si>
  <si>
    <t>DM_YEAR_MONTH</t>
  </si>
  <si>
    <t>DM_SPDG_CATEGORY</t>
  </si>
  <si>
    <t>DM_CATEGORY1</t>
  </si>
  <si>
    <t>DM_CATEGORY2</t>
  </si>
  <si>
    <t>DM_SPDG_AMOUNT</t>
  </si>
  <si>
    <t>DM_SPDG_AMOUNT_USD</t>
  </si>
  <si>
    <t>DM_ACTUL_TOTAL_SPENDING</t>
  </si>
  <si>
    <t>DM_FORCAST_TOTAL_SPENDING</t>
  </si>
  <si>
    <t>DM_TARGET_TOTAL_SPENDING</t>
  </si>
  <si>
    <t>DM_ACTUL_SITE_REVENUE</t>
  </si>
  <si>
    <t>DM_FORCAST_SITE_REVENUE</t>
  </si>
  <si>
    <t>DM_CPP_TREND</t>
  </si>
  <si>
    <t>DM_MFG_SPDG_USD</t>
  </si>
  <si>
    <t>DM_PLACEMENT</t>
  </si>
  <si>
    <t>DM_CPH_TREAD</t>
  </si>
  <si>
    <t>DM_EARN_HOUR</t>
  </si>
  <si>
    <t>DM_CPH_TARGET_USD</t>
  </si>
  <si>
    <t>DM_MVA_GAP</t>
  </si>
  <si>
    <t>DM_QUOTE_AMOUNT_USD</t>
  </si>
  <si>
    <t>DM_MFG_REVENUE_MASTER</t>
  </si>
  <si>
    <t>INT_CPU_MONTHLY_EFFICIENCY_MASTER</t>
  </si>
  <si>
    <t>PRODUCTION_DATE</t>
  </si>
  <si>
    <t>CPU_FULL_LOAD_HOURS</t>
  </si>
  <si>
    <t>CPU_INPUT_WORK_HOURS</t>
  </si>
  <si>
    <t>CPU_OUTPUT_HOURS</t>
  </si>
  <si>
    <t>CPU_OUTPUT_QTY</t>
  </si>
  <si>
    <t>CPU_EQUIPMENT_UTILIZATION</t>
  </si>
  <si>
    <t>CPU_PRODUCTION_EFFICIENCY</t>
  </si>
  <si>
    <t>CPU_OVERALL_PRODUCTION_EFFICIENCY</t>
  </si>
  <si>
    <t>CPU_OVERALL_PRODUCTION_EFFICIENCY_GOAL</t>
  </si>
  <si>
    <t>INT_OEE_ANALYSIS_MASTER</t>
  </si>
  <si>
    <t>PRODUCTION_LINE</t>
  </si>
  <si>
    <t>MLB_BUILD_VOLUME</t>
  </si>
  <si>
    <t>SC_BUILD_VOLUME</t>
  </si>
  <si>
    <t>SMT_FULL_LOAD_HOURS</t>
  </si>
  <si>
    <t>SMT_AVAILABLE_HOURS</t>
  </si>
  <si>
    <t>SMT_INPUT_WORK_HOURS</t>
  </si>
  <si>
    <t>SMT_MP_OUTPUT_HOURS</t>
  </si>
  <si>
    <t>NONE_PRODUCTION_REQUIREMENT(BU)</t>
  </si>
  <si>
    <t>PLANNED_SHUTDOWN（UPDER_CONTROL)</t>
  </si>
  <si>
    <t>PLANNED_SHUTDOWN（EPIDEMIC_PREVENTION_OR_OUT_OF_CONTROL）</t>
  </si>
  <si>
    <t>MFG_LINE_CHANGE</t>
  </si>
  <si>
    <t>MFG_PRODUCTION_LINE_MAINTENANCE</t>
  </si>
  <si>
    <t>MFG_PRODUCTION_SCHEDULING_LOSS(PRODUCTION_PLAN_CONTROL)</t>
  </si>
  <si>
    <t>LINE_SHUTDOWN_(RAW_MATERIAL_SHORTAGE_ISSUE)</t>
  </si>
  <si>
    <t>LINE_SHUTDOWN_(RAW_MATERIAL_QUALITY_ISSUE)</t>
  </si>
  <si>
    <t>MFG_PRODUCTION_TIME_LOST</t>
  </si>
  <si>
    <t>CONTROL_RUN_HOURS</t>
  </si>
  <si>
    <t>NEW_PRODUCT_INTRODUCTION_HOURS</t>
  </si>
  <si>
    <t>SMT_EQUIPMENT_UTILIZATION</t>
  </si>
  <si>
    <t>SMT_EQUIPMENT_AVAILABILITY</t>
  </si>
  <si>
    <t>SMT_PRODUCTION_EFFICIENCY</t>
  </si>
  <si>
    <t>INT_OEE_TARGET_MASTER</t>
  </si>
  <si>
    <t>SMT_EQUIPMENT_AVAILABILITY_GOAL</t>
  </si>
  <si>
    <t>SMT_PRODUCTION_EFFICIENCY_GOAL</t>
  </si>
  <si>
    <t>OVERALL_EQUIPMENT_EFFECTIVENESS_GOAL</t>
  </si>
  <si>
    <t>INT_LINE_CHANGE_HOUR_MASTER</t>
  </si>
  <si>
    <t>MLB_LINE_CHANGE_TIME</t>
  </si>
  <si>
    <t>SC_LINE_CHANGE_TIME</t>
  </si>
  <si>
    <t>DM_CPU_MONTHLY_EFFICIENCY</t>
  </si>
  <si>
    <t>DM_OVERALL_EQUIPMENT_EFFECTIVENESS</t>
  </si>
  <si>
    <t>INT_LINE_RETURN_MASTER</t>
  </si>
  <si>
    <t>RMA_NO</t>
  </si>
  <si>
    <t>RETURN_QUANTITY</t>
  </si>
  <si>
    <t>IEC_PART_NUMBER</t>
  </si>
  <si>
    <t>RECEIVE_PRODUCT_DATE</t>
  </si>
  <si>
    <t>LR_PACKING_DATE</t>
  </si>
  <si>
    <t>LR_LIABILITY</t>
  </si>
  <si>
    <t>LR_REPAIR_ACTION</t>
  </si>
  <si>
    <t>SITE_CAUSE</t>
  </si>
  <si>
    <t>BUILD_SITE</t>
  </si>
  <si>
    <t>INT_MFG_QUANTITY_BY_MONTH</t>
  </si>
  <si>
    <t>MFG_QUANTITY</t>
  </si>
  <si>
    <t>PRODUCTION_MONTH</t>
  </si>
  <si>
    <t>DM_LINE_RETURN_MD</t>
  </si>
  <si>
    <t>REQUEST_RMA_DATE_BY_MONTH</t>
  </si>
  <si>
    <t>MFG_QUANTITY_BY_MONTH</t>
  </si>
  <si>
    <t>RETURN_QUANTITY_BY_MONTH</t>
  </si>
  <si>
    <t>DM_LINE_RETURN_CAUSE_ANALYSIS</t>
  </si>
  <si>
    <t>REQUEST_RMA_DATE</t>
  </si>
  <si>
    <t>RECEIVED_PRODUCT_DATE</t>
  </si>
  <si>
    <t>INT_MATERIAL_ATTRIBUTE</t>
  </si>
  <si>
    <t>MATERIAL_DESCRIPTION</t>
  </si>
  <si>
    <t>RAW_TYPE</t>
  </si>
  <si>
    <t>CUSTOMER_PART_NUMBER</t>
  </si>
  <si>
    <t>INT_PROJECT_RND_MULTIPLE_SOURCE</t>
  </si>
  <si>
    <t>PROJECT_MULTIPLE_SOURCE_RATE</t>
  </si>
  <si>
    <t>CUSTOMER_MULTIPLE_SOURCE_RATE_GOAL</t>
  </si>
  <si>
    <t>INT_PCA_RND_PROPERTY</t>
  </si>
  <si>
    <t>PCA_STAGE</t>
  </si>
  <si>
    <t>PCA_MULTIPLE_SOURCE_RATE</t>
  </si>
  <si>
    <t>PCA_HOLD_STATUS</t>
  </si>
  <si>
    <t>INT_CUSTOMER</t>
  </si>
  <si>
    <t>CUSTOMER_CODE</t>
  </si>
  <si>
    <t>CUSTOMER_NAME_PDM</t>
  </si>
  <si>
    <t>INT_CUSTOMER_SATISFACTION</t>
  </si>
  <si>
    <t>SATISFACTION_MAIN_INDICATOR</t>
  </si>
  <si>
    <t>SATISFACTION_INDICATOR</t>
  </si>
  <si>
    <t>SATISFACTION_SCORE</t>
  </si>
  <si>
    <t>SATISFACTION_RANKING</t>
  </si>
  <si>
    <t>QBR_URL</t>
  </si>
  <si>
    <t>SATISFACTION_QUARTER</t>
  </si>
  <si>
    <t>SATISFACTION_DATE</t>
  </si>
  <si>
    <t>當月當日營收與指定月營收歷史資料</t>
  </si>
  <si>
    <t>M to M revenue comparison</t>
  </si>
  <si>
    <t>預設當月當日庫存與前月庫存趨勢直條圖比較，使用者可以依需求指定任兩月份比較</t>
  </si>
  <si>
    <t>Huang.C.H@inventec.com</t>
  </si>
  <si>
    <t>INT_M_TO_M_REVENUE_COMPARISON</t>
  </si>
  <si>
    <t>庫存結算年月=&gt; 保留期間？</t>
  </si>
  <si>
    <t>Inventory Cut Month</t>
  </si>
  <si>
    <t>INVENTORY_CUT_MONTH</t>
  </si>
  <si>
    <t>庫存結算第幾日</t>
  </si>
  <si>
    <t>Inventory Cut Day</t>
  </si>
  <si>
    <t>INVENTORY_CUT_DAY</t>
  </si>
  <si>
    <t>目標銷貨收入總額 =&gt; 從另外一張表拉</t>
  </si>
  <si>
    <t>INT_SUPPLIER_FORECAST_PLAN</t>
  </si>
  <si>
    <t>FORECAST_PLAN_ID</t>
  </si>
  <si>
    <t>PLAN_PERIOD</t>
  </si>
  <si>
    <t>SUPPLIER_FORECAST_DATE</t>
  </si>
  <si>
    <t>TIME_BUCKET</t>
  </si>
  <si>
    <t>PLAN_TYPE</t>
  </si>
  <si>
    <t>SUPPLIER_FORECAST_QTY</t>
  </si>
  <si>
    <t>INT_INVENTORY_GOOD_RECEIVED</t>
  </si>
  <si>
    <t>GR_DOCUMENT_ID</t>
  </si>
  <si>
    <t>PO_DOCUMENT_ID</t>
  </si>
  <si>
    <t>LAST_MOVE_DATE</t>
  </si>
  <si>
    <t>GR_TYPE</t>
  </si>
  <si>
    <t>INVENTORY_QTY</t>
  </si>
  <si>
    <t>TTL_PO_PRICE</t>
  </si>
  <si>
    <t>INT_PROCUREMENT_TYPE_AND_AMOUNT</t>
  </si>
  <si>
    <t>PROCURE_TYPE_CODE</t>
  </si>
  <si>
    <t>VENDOR_CODE</t>
  </si>
  <si>
    <t>VENDOR_NAME</t>
  </si>
  <si>
    <t>MANUFACTURER_NAME</t>
  </si>
  <si>
    <t>BOM_LEVEL_COMPONENT</t>
  </si>
  <si>
    <t>PO_QUANTITY</t>
  </si>
  <si>
    <t>INT_PURCHASE_PARTS_ALL_MANUF</t>
  </si>
  <si>
    <t>PO_PRICE_IN_FUNCTIONAL_CURRENCY</t>
  </si>
  <si>
    <t>PO_FUNCTIONAL_CURRENCY</t>
  </si>
  <si>
    <t>TWD_PO_PRICE</t>
  </si>
  <si>
    <t>USD_PO_PRICE</t>
  </si>
  <si>
    <t>INT_CLASS_CODE_COMMODITY</t>
  </si>
  <si>
    <t>INT_PRODUCT_SALES_TYPE</t>
  </si>
  <si>
    <t>INT_PLATFORM_SOLUTION</t>
  </si>
  <si>
    <t>TWD_FORECAST_AMOUNT</t>
  </si>
  <si>
    <t>USD_FORECAST_AMOUNT</t>
  </si>
  <si>
    <t>TWD_ACTUAL_AMOUNT</t>
  </si>
  <si>
    <t>USD_ACTUAL_AMOUNT</t>
  </si>
  <si>
    <t>Daily Inventory Management Master</t>
  </si>
  <si>
    <t>INT_DAILY_INVENTORY_MANAGEMENT_MASTER</t>
  </si>
  <si>
    <t>FRU庫位註記</t>
  </si>
  <si>
    <t>FRU location Remark</t>
  </si>
  <si>
    <t>是否為FRU庫位</t>
  </si>
  <si>
    <t>FRU_LOCATION_REMARK</t>
  </si>
  <si>
    <t>庫位</t>
  </si>
  <si>
    <t>StorageLocation</t>
  </si>
  <si>
    <t>Sloc</t>
  </si>
  <si>
    <t>SAP庫位名稱: SW01,SCRP,WIP1,WOFF</t>
  </si>
  <si>
    <t>SW01,SCRP,WIP1,WOFF,Cust</t>
  </si>
  <si>
    <t>STORAGELOCATION</t>
  </si>
  <si>
    <t>HUB庫位註記</t>
  </si>
  <si>
    <t>Hub location Remark</t>
  </si>
  <si>
    <t>是否為HUB庫位</t>
  </si>
  <si>
    <t>HUB_LOCATION_REMARK</t>
  </si>
  <si>
    <t>依材料大類分類材料</t>
  </si>
  <si>
    <t>STYPE</t>
  </si>
  <si>
    <t>美元單價-STD</t>
  </si>
  <si>
    <t>STD-USD</t>
  </si>
  <si>
    <t>USDPrice</t>
  </si>
  <si>
    <t>美元單價</t>
  </si>
  <si>
    <t>STD_USD</t>
  </si>
  <si>
    <t>台幣單價-STD</t>
  </si>
  <si>
    <t>STD-TWD</t>
  </si>
  <si>
    <t>TWDPrice</t>
  </si>
  <si>
    <t>台幣單價</t>
  </si>
  <si>
    <t>STD_TWD</t>
  </si>
  <si>
    <t>材料分類HV</t>
  </si>
  <si>
    <t>HIGH_VALUE_TYPE</t>
  </si>
  <si>
    <t>AGING_BUCKET</t>
  </si>
  <si>
    <t>庫齡(天)</t>
  </si>
  <si>
    <t>Aging days</t>
  </si>
  <si>
    <t>依最近移動日期計算庫齡</t>
  </si>
  <si>
    <t>天數</t>
  </si>
  <si>
    <t>AGING_DAYS</t>
  </si>
  <si>
    <t>INVENTORY_CUT_DATE</t>
  </si>
  <si>
    <t>MonthEnd Remark</t>
  </si>
  <si>
    <t>MonthEnd</t>
  </si>
  <si>
    <t>MONTHEND_REMARK</t>
  </si>
  <si>
    <t>總庫存數量</t>
  </si>
  <si>
    <t>InvQty</t>
  </si>
  <si>
    <t>INVQTY</t>
  </si>
  <si>
    <t>總庫存金額(TWD)</t>
  </si>
  <si>
    <t>InvAmount</t>
  </si>
  <si>
    <t>INVAMOUNT</t>
  </si>
  <si>
    <t>總庫存金額(USD)</t>
  </si>
  <si>
    <t>USDInv_Amount</t>
  </si>
  <si>
    <t>USDINV_AMOUNT</t>
  </si>
  <si>
    <t>%_OF_TOTAL_INVENTORY_AMOUNT</t>
  </si>
  <si>
    <t>INT_INVENTORY_ACTION_LOG</t>
  </si>
  <si>
    <t>當月當日庫存與指定月庫存歷史資料</t>
  </si>
  <si>
    <t>M to M inventory comparison</t>
  </si>
  <si>
    <t>INT_M_TO_M_INVENTORY_COMPARISON</t>
  </si>
  <si>
    <t>本月庫存目標</t>
  </si>
  <si>
    <t>本月庫存目標，當月為預估值，歷史月為實際值</t>
  </si>
  <si>
    <t>INVENTORY_GOAL</t>
  </si>
  <si>
    <t>SType</t>
  </si>
  <si>
    <t>分3類:成品、半成品、原材</t>
  </si>
  <si>
    <t>材料分類M</t>
  </si>
  <si>
    <t>MType</t>
  </si>
  <si>
    <t>依材料大類分類材料(M)</t>
  </si>
  <si>
    <t>分10類:FRU.OPT.RACK.VRACK.RAW.PC.PCA.MLB.SC.CPU.</t>
  </si>
  <si>
    <t>FRU.OPT.RACK.VRACK.RAW.PC.PCA.MLB.SC.CPU.</t>
  </si>
  <si>
    <t>MTYPE</t>
  </si>
  <si>
    <t>材料分類C</t>
  </si>
  <si>
    <t>Ctype</t>
  </si>
  <si>
    <t>依材料大類分類材料(C)</t>
  </si>
  <si>
    <t>分6類:FG.WIP.PCBA.HV.BLC.Others</t>
  </si>
  <si>
    <t>依材料屬性分6類:FG.WIP.PCBA.HV.BLC.Others</t>
  </si>
  <si>
    <t>CTYPE</t>
  </si>
  <si>
    <t>材料分類(前後段)</t>
  </si>
  <si>
    <t>MFGLevel</t>
  </si>
  <si>
    <t>依製程前後段分類</t>
  </si>
  <si>
    <t>L6.L10</t>
  </si>
  <si>
    <t>MFGLEVEL</t>
  </si>
  <si>
    <t>FORECAST_AMOUNT</t>
  </si>
  <si>
    <t>ACTUAL_AMOUNT</t>
  </si>
  <si>
    <t>LAST_MONTH_ANALYSIS_FLAG</t>
  </si>
  <si>
    <t>DM_DOI_OVERVIEW</t>
  </si>
  <si>
    <t>DM_DOI趨勢</t>
  </si>
  <si>
    <t>BUSINESS_GROUP</t>
  </si>
  <si>
    <t>DATE_RANGE</t>
  </si>
  <si>
    <t>DATE</t>
  </si>
  <si>
    <t>WEEK</t>
  </si>
  <si>
    <t>OVERALL_INVENTORY_AMOUNT</t>
  </si>
  <si>
    <t>REVENUE</t>
  </si>
  <si>
    <t>DOI(ACUTAL)</t>
  </si>
  <si>
    <t>DOI(GOAL)</t>
  </si>
  <si>
    <t>DOI(DAYS)</t>
  </si>
  <si>
    <t>DM_DAILY_DOI___BY_BU</t>
  </si>
  <si>
    <t>DM_CONTROLLABLE_DOI_TREND</t>
  </si>
  <si>
    <t>CONTROLLABLE_STOCK_AMOUNT</t>
  </si>
  <si>
    <t>CONTROLLABLE_SUPPLY_AMOUNT</t>
  </si>
  <si>
    <t>DM_DAILY_CONTROLLABLE_DOI___BY_BU</t>
  </si>
  <si>
    <t>DM_DAILY_INVENTORY_MANAGEMENT</t>
  </si>
  <si>
    <t>DM_DAILY_INVENTORY_AGING_BY_SITE_RAW_HIGH_VALUE_TYPE</t>
  </si>
  <si>
    <t>DM_DAILY_INVENTORY_AGING_BY_SITE_RAW_AGING_BUCKET_GREATER_THAN_180</t>
  </si>
  <si>
    <t>DM_DAILY_INVENTORY_AGING_BY_SITE_WIP&amp;FG</t>
  </si>
  <si>
    <t>DM_DAILY_INVENTORY_AGING_BY_SITE_HUB</t>
  </si>
  <si>
    <t>來源系統確認</t>
  </si>
  <si>
    <t>當月當日庫存與指定月庫存趨勢直條圖比較</t>
  </si>
  <si>
    <t>DM_M_TO_M_INVENTORY/REVENUE_COMPARISON</t>
  </si>
  <si>
    <t>庫存結算年月</t>
  </si>
  <si>
    <t>INT_PROCURE_TYPE</t>
  </si>
  <si>
    <t>PROCURE_TYPE_DESCRIPTION</t>
  </si>
  <si>
    <t>INT_MATERIAL_BLC_ATTRIBUTE</t>
  </si>
  <si>
    <t>INT_PURCHASE_PARTS</t>
  </si>
  <si>
    <t>AVL_PRIORITY</t>
  </si>
  <si>
    <t>BUYSELL_VENDOR_VENDOR_CODE</t>
  </si>
  <si>
    <t>BUYSELL_VENDOR_TYPE_CODE</t>
  </si>
  <si>
    <t>INT_PLANT</t>
  </si>
  <si>
    <t>PLANT_NAME</t>
  </si>
  <si>
    <t>COMPANY</t>
  </si>
  <si>
    <t>PROJECT_MULTIPLE_SOURCE_RATE_ACHIEVED_STATUS</t>
  </si>
  <si>
    <t>PCA_NUMBER_OF_NON_ACHIEVED_REPORTING_GOAL</t>
  </si>
  <si>
    <t>PCA_MULTIPLE_SOURCE_RATE_ACHIEVED_STATUS</t>
  </si>
  <si>
    <t>MANUFACTURER_SOURCE_NUMBER</t>
  </si>
  <si>
    <t>PART_COUNT_BY_MANUFACTURER_SOURCE_NUMBER</t>
  </si>
  <si>
    <t>INT_PART_COST_BY_MANUFACTURER_IN_SHIPMENT</t>
  </si>
  <si>
    <t>SKU_SHIPPING_DATE</t>
  </si>
  <si>
    <t>DELIVERY_NOTES</t>
  </si>
  <si>
    <t>SHIPPING_SKU</t>
  </si>
  <si>
    <t>INFOR_RECORD_PRICE_BY_FUNCTIONAL_CURRENCY</t>
  </si>
  <si>
    <t>INFOR_RECORD_FUNCTIONAL_CURRENCY</t>
  </si>
  <si>
    <t>INFOR_RECORD_PRICE_BY_TWD</t>
  </si>
  <si>
    <t>INFOR_RECORD_PRICE_BY_USD</t>
  </si>
  <si>
    <t>DM_PROCUREMENT_TYPE_AND_AMOUNT_ANALYSIS</t>
  </si>
  <si>
    <t>DM_ANALYSIS_OF_THE_COMPOSITION_OF_MANUFACTURERS,_SUPPLIERS_AND_COMMODITY</t>
  </si>
  <si>
    <t>DM_ANALYSIS_OF_THE_COMPOSITION_OF_SUPPLIERS_AND_COMMODITY</t>
  </si>
  <si>
    <t>SOURCE_NAME</t>
  </si>
  <si>
    <t>DM_EBG_EACH_PROJECT_STAGE_MULTIPLE_SOURCE_RATE</t>
  </si>
  <si>
    <t>NUMBER_OF_PROJECT_OF_ACHIEVED_REPORTING_GOAL</t>
  </si>
  <si>
    <t>PROJECT_PERCENTAGE_OF_ACHIEVED_REPORTING_GOAL</t>
  </si>
  <si>
    <t>DM_MULTIPLE_SOURCE_RATE_BY_PROJECT_BY_BU</t>
  </si>
  <si>
    <t>DM_MULTIPLE_SOURCE_RATE_BY_PROJECT_BY_PCA_NUM_OF_NONE_ACHIEVED_GOAL_BY_BU</t>
  </si>
  <si>
    <t>DM_PROJECT_BOM_COST_SHARE_BY_AVL</t>
  </si>
  <si>
    <t>SKU_MATERIAL</t>
  </si>
  <si>
    <t>MATERIAL_PRICE</t>
  </si>
  <si>
    <t>INT_FIELD_RETURN_MASTER</t>
  </si>
  <si>
    <t>RETURN_SITE</t>
  </si>
  <si>
    <t>REPAIR_STATUS</t>
  </si>
  <si>
    <t>RMA_INPUT_DATE</t>
  </si>
  <si>
    <t>RMA_PACKING_DATE</t>
  </si>
  <si>
    <t>TAT_TARGET</t>
  </si>
  <si>
    <t>FR_LIABILITY</t>
  </si>
  <si>
    <t>WIP_DAYS</t>
  </si>
  <si>
    <t>WIP_REASON</t>
  </si>
  <si>
    <t>WARRANTY</t>
  </si>
  <si>
    <t>FR_REPAIR_ACTION</t>
  </si>
  <si>
    <t>INT_FIELD_RETURN_SHIPMENT</t>
  </si>
  <si>
    <t>INT_CUSTOMER_TAT_MAPPING</t>
  </si>
  <si>
    <t>DM_FIELD_RETURN_MD</t>
  </si>
  <si>
    <t>RETURN_NUM_OF_THIS_MONTH</t>
  </si>
  <si>
    <t>RETURN_NUM_IN_WARRANTY</t>
  </si>
  <si>
    <t>RETURN_NUM_IN_LIFETIME</t>
  </si>
  <si>
    <t>SHIPMENTQTY_IN_WARRANTY</t>
  </si>
  <si>
    <t>SHIPMENTQTY_IN_LIFETIME</t>
  </si>
  <si>
    <t>RECEIVED_PRODUCT_MONTH</t>
  </si>
  <si>
    <t>DM_FIELD_RETURN_CAUSE_ANALYSIS</t>
  </si>
  <si>
    <t>INPUT_MONTH</t>
  </si>
  <si>
    <t>RMA_PACKING_MONTH</t>
  </si>
  <si>
    <t>IEC_STD_V10 &gt;&gt; Data Standard &gt;&gt; BPM &gt;&gt; RFQ Detail</t>
  </si>
  <si>
    <t>&amp;quot;RFQ Detail&amp;quot;</t>
  </si>
  <si>
    <t>&amp;quot;詢價專案資料&amp;quot;</t>
  </si>
  <si>
    <t>IEC_STD_V10 &gt;&gt; Common &gt;&gt; AutoMetaDataRFQ Detail</t>
  </si>
  <si>
    <t>詢價專案資料Concept</t>
  </si>
  <si>
    <t>RFQ Detail_BG Code</t>
  </si>
  <si>
    <t>&amp;quot;RFQ Detail_BG Code&amp;quot;</t>
  </si>
  <si>
    <t>RFQ Detail_BU Code</t>
  </si>
  <si>
    <t>&amp;quot;RFQ Detail_BU Code&amp;quot;</t>
  </si>
  <si>
    <t>事業部代碼Relationship</t>
  </si>
  <si>
    <t>RFQ Detail_LOB Code</t>
  </si>
  <si>
    <t>&amp;quot;RFQ Detail_LOB Code&amp;quot;</t>
  </si>
  <si>
    <t>IEC_STD_V10 &gt;&gt; Data Standard &gt;&gt; BPM &gt;&gt; Customer Name-SAP</t>
  </si>
  <si>
    <t>RFQ Detail_Customer Name-SAP</t>
  </si>
  <si>
    <t>&amp;quot;RFQ Detail_Customer Name-SAP&amp;quot;</t>
  </si>
  <si>
    <t>IEC_STD_V10 &gt;&gt; Data Standard &gt;&gt; BPM &gt;&gt; Product Horizon</t>
  </si>
  <si>
    <t>產品視野Relationship</t>
  </si>
  <si>
    <t>&amp;quot;H1：核心事業
H2：成長事業
H3：新興事業&amp;quot;</t>
  </si>
  <si>
    <t>RFQ Detail_Product Horizon</t>
  </si>
  <si>
    <t>&amp;quot;RFQ Detail_Product Horizon&amp;quot;</t>
  </si>
  <si>
    <t>IEC_STD_V10 &gt;&gt; Data Standard &gt;&gt; BPM &gt;&gt; Product Family</t>
  </si>
  <si>
    <t>RFQ Detail_Product Family</t>
  </si>
  <si>
    <t>&amp;quot;RFQ Detail_Product Family&amp;quot;</t>
  </si>
  <si>
    <t>IEC_STD_V10 &gt;&gt; Data Standard &gt;&gt; BPM &gt;&gt; Product Generation</t>
  </si>
  <si>
    <t>RFQ Detail_Product Generation</t>
  </si>
  <si>
    <t>&amp;quot;RFQ Detail_Product Generation&amp;quot;</t>
  </si>
  <si>
    <t>IEC_STD_V10 &gt;&gt; Data Standard &gt;&gt; BPM &gt;&gt; Platform Solution Name</t>
  </si>
  <si>
    <t>&amp;quot;Platform&amp;quot;</t>
  </si>
  <si>
    <t>RFQ Detail_Platform Solution Name</t>
  </si>
  <si>
    <t>&amp;quot;RFQ Detail_Platform Solution Name&amp;quot;</t>
  </si>
  <si>
    <t>IEC_STD_V10 &gt;&gt; Data Standard &gt;&gt; BPM &gt;&gt; Customer Project Name</t>
  </si>
  <si>
    <t>RFQ Detail_Customer Project Name</t>
  </si>
  <si>
    <t>&amp;quot;RFQ Detail_Customer Project Name&amp;quot;</t>
  </si>
  <si>
    <t>IEC_STD_V10 &gt;&gt; Data Standard &gt;&gt; BPM &gt;&gt; RFQ Status</t>
  </si>
  <si>
    <t>&amp;quot;RFQ Status&amp;quot;</t>
  </si>
  <si>
    <t>&amp;quot;詢價狀態&amp;quot;</t>
  </si>
  <si>
    <t>IEC_STD_V10 &gt;&gt; Common &gt;&gt; AutoMetaDataRFQ Status</t>
  </si>
  <si>
    <t>詢價狀態Property</t>
  </si>
  <si>
    <t>&amp;quot;RFQ Detail_RFQ Status&amp;quot;</t>
  </si>
  <si>
    <t>IEC_STD_V10 &gt;&gt; Data Standard &gt;&gt; BPM &gt;&gt; Award Year -&amp;gt; RFQ End Year</t>
  </si>
  <si>
    <t>Award Year -&amp;gt; RFQ End Year</t>
  </si>
  <si>
    <t>&amp;quot;Award Year -&amp;gt; RFQ End Year&amp;quot;</t>
  </si>
  <si>
    <t>&amp;quot;Award Year&amp;quot;</t>
  </si>
  <si>
    <t>&amp;quot;RFQ 專案Award年度&amp;quot;</t>
  </si>
  <si>
    <t>IEC_STD_V10 &gt;&gt; Common &gt;&gt; AutoMetaDataAward Year -&gt; RFQ End Year</t>
  </si>
  <si>
    <t>RFQ 專案Award年度 -&gt; 詢價結束年度Property</t>
  </si>
  <si>
    <t>E.2.3.0:</t>
  </si>
  <si>
    <t>&amp;quot;Award Year -&gt; RFQ End Year&amp;quot;</t>
  </si>
  <si>
    <t>RFQ Detail_Award Year -&gt; RFQ End Year</t>
  </si>
  <si>
    <t>&amp;quot;RFQ Detail_Award Year - &amp;gt;  RFQ End Year&amp;quot;</t>
  </si>
  <si>
    <t>IEC_STD_V10 &gt;&gt; Data Standard &gt;&gt; BPM &gt;&gt; Award Year -&gt; RFQ End Year</t>
  </si>
  <si>
    <t>errChkRequred,errTerm-Naming,</t>
  </si>
  <si>
    <t>IEC_STD_V10 &gt;&gt; Data Standard &gt;&gt; BPM &gt;&gt; Project Stage</t>
  </si>
  <si>
    <t>&amp;quot;Current phase&amp;quot;</t>
  </si>
  <si>
    <t>RFQ Detail_Project Stage</t>
  </si>
  <si>
    <t>&amp;quot;RFQ Detail_Project Stage&amp;quot;</t>
  </si>
  <si>
    <t>IEC_STD_V10 &gt;&gt; Data Standard &gt;&gt; BPM &gt;&gt; Project Type</t>
  </si>
  <si>
    <t>&amp;quot;Project Type&amp;quot;</t>
  </si>
  <si>
    <t>IEC_STD_V10 &gt;&gt; Common &gt;&gt; AutoMetaDataProject Type</t>
  </si>
  <si>
    <t>專案類型Property</t>
  </si>
  <si>
    <t>&amp;quot;RFQ Project/Extension Model&amp;quot;</t>
  </si>
  <si>
    <t>RFQ Detail_Project Type</t>
  </si>
  <si>
    <t>&amp;quot;RFQ Detail_Project Type&amp;quot;</t>
  </si>
  <si>
    <t>IEC_STD_V10 &gt;&gt; Data Standard &gt;&gt; BPM &gt;&gt; Product Category</t>
  </si>
  <si>
    <t>&amp;quot;Product Category&amp;quot;</t>
  </si>
  <si>
    <t>&amp;quot;Type&amp;quot;</t>
  </si>
  <si>
    <t>IEC_STD_V10 &gt;&gt; Common &gt;&gt; AutoMetaDataProduct Category</t>
  </si>
  <si>
    <t>專案主產品類別Property</t>
  </si>
  <si>
    <t>&amp;quot;Node, SC&amp;quot;</t>
  </si>
  <si>
    <t>RFQ Detail_Product Category</t>
  </si>
  <si>
    <t>&amp;quot;RFQ Detail_Product Category&amp;quot;</t>
  </si>
  <si>
    <t>IEC_STD_V10 &gt;&gt; Data Standard &gt;&gt; BPM &gt;&gt; Product Sub Category</t>
  </si>
  <si>
    <t>&amp;quot;Product Sub Category&amp;quot;</t>
  </si>
  <si>
    <t>&amp;quot;專案次產品類別&amp;quot;</t>
  </si>
  <si>
    <t>IEC_STD_V10 &gt;&gt; Common &gt;&gt; AutoMetaDataProduct Sub Category</t>
  </si>
  <si>
    <t>專案次產品類別Property</t>
  </si>
  <si>
    <t>&amp;quot;MLB：僅計算板階出貨且有MLB之淨利率
SC：僅計算板階出貨且無MLB之淨利率
SKU：僅計算系統階出貨之淨利率&amp;quot;</t>
  </si>
  <si>
    <t>RFQ Detail_Product Sub Category</t>
  </si>
  <si>
    <t>&amp;quot;RFQ Detail_Product Sub Category&amp;quot;</t>
  </si>
  <si>
    <t>IEC_STD_V10 &gt;&gt; Data Standard &gt;&gt; BPM &gt;&gt; Project Summary</t>
  </si>
  <si>
    <t>&amp;quot;Project Summary&amp;quot;</t>
  </si>
  <si>
    <t>&amp;quot;Project Description&amp;quot;</t>
  </si>
  <si>
    <t>IEC_STD_V10 &gt;&gt; Common &gt;&gt; AutoMetaDataProject Summary</t>
  </si>
  <si>
    <t>專案總覽Property</t>
  </si>
  <si>
    <t>RFQ Detail_Project Summary</t>
  </si>
  <si>
    <t>&amp;quot;RFQ Detail_Project Summary&amp;quot;</t>
  </si>
  <si>
    <t>IEC_STD_V10 &gt;&gt; Data Standard &gt;&gt; BPM &gt;&gt; RFQ_Plan_NPI_Start Date</t>
  </si>
  <si>
    <t>&amp;quot;RFQ_Plan_NPI_Start Date&amp;quot;</t>
  </si>
  <si>
    <t>&amp;quot;預計NPI開始日期&amp;quot;</t>
  </si>
  <si>
    <t>IEC_STD_V10 &gt;&gt; Common &gt;&gt; AutoMetaDataRFQ_Plan_NPI_Start Date</t>
  </si>
  <si>
    <t>預計專案時程 - NPI開始日期Property</t>
  </si>
  <si>
    <t>RFQ Detail_RFQ_Plan_NPI_Start Date</t>
  </si>
  <si>
    <t>&amp;quot;RFQ Detail_RFQ_Plan_NPI_Start Date&amp;quot;</t>
  </si>
  <si>
    <t>warnTerm-Naming,errChkRequred,</t>
  </si>
  <si>
    <t>IEC_STD_V10 &gt;&gt; Data Standard &gt;&gt; BPM &gt;&gt; RFQ_Plan_MP_Start Date</t>
  </si>
  <si>
    <t>&amp;quot;RFQ_Plan_MP_Start Date&amp;quot;</t>
  </si>
  <si>
    <t>&amp;quot;預計MP日期&amp;quot;</t>
  </si>
  <si>
    <t>IEC_STD_V10 &gt;&gt; Common &gt;&gt; AutoMetaDataRFQ_Plan_MP_Start Date</t>
  </si>
  <si>
    <t>預計專案時程 - MP開始日期Property</t>
  </si>
  <si>
    <t>RFQ Detail_RFQ_Plan_MP_Start Date</t>
  </si>
  <si>
    <t>&amp;quot;RFQ Detail_RFQ_Plan_MP_Start Date&amp;quot;</t>
  </si>
  <si>
    <t>IEC_STD_V10 &gt;&gt; Data Standard &gt;&gt; BPM &gt;&gt; RFQ_Plan_EVT_Start Date</t>
  </si>
  <si>
    <t>&amp;quot;RFQ_Plan_EVT_Start Date&amp;quot;</t>
  </si>
  <si>
    <t>&amp;quot;預計EVT開始日期&amp;quot;</t>
  </si>
  <si>
    <t>IEC_STD_V10 &gt;&gt; Common &gt;&gt; AutoMetaDataRFQ_Plan_EVT_Start Date</t>
  </si>
  <si>
    <t>預計專案時程 - EVT開始日期Property</t>
  </si>
  <si>
    <t>RFQ Detail_RFQ_Plan_EVT_Start Date</t>
  </si>
  <si>
    <t>&amp;quot;RFQ Detail_RFQ_Plan_EVT_Start Date&amp;quot;</t>
  </si>
  <si>
    <t>IEC_STD_V10 &gt;&gt; Data Standard &gt;&gt; BPM &gt;&gt; RFQ_Plan_DVT_Start Date</t>
  </si>
  <si>
    <t>&amp;quot;RFQ_Plan_DVT_Start Date&amp;quot;</t>
  </si>
  <si>
    <t>&amp;quot;預計DVT開始日期&amp;quot;</t>
  </si>
  <si>
    <t>IEC_STD_V10 &gt;&gt; Common &gt;&gt; AutoMetaDataRFQ_Plan_DVT_Start Date</t>
  </si>
  <si>
    <t>預計專案時程 - DVT開始日期Property</t>
  </si>
  <si>
    <t>RFQ Detail_RFQ_Plan_DVT_Start Date</t>
  </si>
  <si>
    <t>&amp;quot;RFQ Detail_RFQ_Plan_DVT_Start Date&amp;quot;</t>
  </si>
  <si>
    <t>IEC_STD_V10 &gt;&gt; Data Standard &gt;&gt; BPM &gt;&gt; RFQ_Plan_PVT_Start Date</t>
  </si>
  <si>
    <t>&amp;quot;RFQ_Plan_PVT_Start Date&amp;quot;</t>
  </si>
  <si>
    <t>&amp;quot;預計PVT開始日期&amp;quot;</t>
  </si>
  <si>
    <t>IEC_STD_V10 &gt;&gt; Common &gt;&gt; AutoMetaDataRFQ_Plan_PVT_Start Date</t>
  </si>
  <si>
    <t>預計專案時程 - PVT開始日期Property</t>
  </si>
  <si>
    <t>RFQ Detail_RFQ_Plan_PVT_Start Date</t>
  </si>
  <si>
    <t>&amp;quot;RFQ Detail_RFQ_Plan_PVT_Start Date&amp;quot;</t>
  </si>
  <si>
    <t>IEC_STD_V10 &gt;&gt; Data Standard &gt;&gt; BPM &gt;&gt; RFQ_Plan_Start Date</t>
  </si>
  <si>
    <t>&amp;quot;RFQ_Plan_Start Date&amp;quot;</t>
  </si>
  <si>
    <t>&amp;quot;預計開始日期&amp;quot;</t>
  </si>
  <si>
    <t>IEC_STD_V10 &gt;&gt; Common &gt;&gt; AutoMetaDataRFQ_Plan_Start Date</t>
  </si>
  <si>
    <t>預計專案時程Property</t>
  </si>
  <si>
    <t>RFQ Detail_RFQ_Plan_Start Date</t>
  </si>
  <si>
    <t>&amp;quot;RFQ Detail_RFQ_Plan_Start Date&amp;quot;</t>
  </si>
  <si>
    <t>IEC_STD_V10 &gt;&gt; Data Standard &gt;&gt; BPM &gt;&gt; Lost Reason</t>
  </si>
  <si>
    <t>&amp;quot;Lost Reason&amp;quot;</t>
  </si>
  <si>
    <t>&amp;quot;Lost 原因&amp;quot;</t>
  </si>
  <si>
    <t>IEC_STD_V10 &gt;&gt; Common &gt;&gt; AutoMetaDataLost Reason</t>
  </si>
  <si>
    <t>Lost 原因Property</t>
  </si>
  <si>
    <t>&amp;quot;[Quote] exceed client expected range
[Strategic bidding] not to win
[Product spec.] did not meet client&amp;apos;s spec.
[Timeline] timeline expectation unmatched
[Certification] lack key certification from 3rd party &amp;quot;</t>
  </si>
  <si>
    <t>RFQ Detail_Lost Reason</t>
  </si>
  <si>
    <t>&amp;quot;RFQ Detail_Lost Reason&amp;quot;</t>
  </si>
  <si>
    <t>IEC_STD_V10 &gt;&gt; Data Standard &gt;&gt; BPM &gt;&gt; EBG Project Estimate Revenue</t>
  </si>
  <si>
    <t>&amp;quot;EBG Project Estimate Revenue&amp;quot;</t>
  </si>
  <si>
    <t>&amp;quot;預估產品總營收 (USD 仟元)&amp;quot;</t>
  </si>
  <si>
    <t>&amp;quot;預估產品總銷貨營收* 
(Estimated Product Sales Total Revenue)&amp;quot;</t>
  </si>
  <si>
    <t>IEC_STD_V10 &gt;&gt; Common &gt;&gt; AutoMetaDataEBG Project Estimate Revenue</t>
  </si>
  <si>
    <t>EBG專案預估營收Property</t>
  </si>
  <si>
    <t>RFQ Detail_EBG Project Estimate Revenue</t>
  </si>
  <si>
    <t>&amp;quot;RFQ Detail_EBG Project Estimate Revenue&amp;quot;</t>
  </si>
  <si>
    <t>&amp;quot;實際產品總營收 (USD 仟元)&amp;quot;</t>
  </si>
  <si>
    <t>實際產品營收總額Relationship</t>
  </si>
  <si>
    <t>RFQ Detail_Amount of Actual revenue</t>
  </si>
  <si>
    <t>&amp;quot;RFQ Detail_Amount of Actual revenue&amp;quot;</t>
  </si>
  <si>
    <t>&amp;quot;預估板階銷貨數量(台)&amp;quot;</t>
  </si>
  <si>
    <t>目標出貨量總額Relationship</t>
  </si>
  <si>
    <t>RFQ Detail_Amount of Target shipment</t>
  </si>
  <si>
    <t>&amp;quot;RFQ Detail_Amount of Target shipment&amp;quot;</t>
  </si>
  <si>
    <t>&amp;quot;實際銷貨數量(片)&amp;quot;</t>
  </si>
  <si>
    <t>實際出貨量Relationship</t>
  </si>
  <si>
    <t>RFQ Detail_Actual shipment</t>
  </si>
  <si>
    <t>&amp;quot;RFQ Detail_Actual shipment&amp;quot;</t>
  </si>
  <si>
    <t>IEC_STD_V10 &gt;&gt; Data Standard &gt;&gt; BPM &gt;&gt; Estimated Return on Invensment %</t>
  </si>
  <si>
    <t>&amp;quot;Estimated Return on Invensment %&amp;quot;</t>
  </si>
  <si>
    <t>&amp;quot;預估ROI&amp;quot;</t>
  </si>
  <si>
    <t>&amp;quot;預估產品投資報酬率，透過上傳提供。&amp;quot;</t>
  </si>
  <si>
    <t>IEC_STD_V10 &gt;&gt; Common &gt;&gt; AutoMetaDataEstimated Return on Invensment %</t>
  </si>
  <si>
    <t>RFQ 預估ROIProperty</t>
  </si>
  <si>
    <t>&amp;quot;開案時已計算預估產品投資報酬率，公式=(1+(NRE Revenue+Normal Net profit-NRE Spending/(1-RD sharing%))/(NRE Spending/(1-RD sharing%)))^(1/(預估產品生命週期（月）/12))-1&amp;quot;</t>
  </si>
  <si>
    <t>RFQ Detail_Estimated Return on Invensment %</t>
  </si>
  <si>
    <t>&amp;quot;RFQ Detail_Estimated Return on Invensment %&amp;quot;</t>
  </si>
  <si>
    <t>IEC_STD_V10 &gt;&gt; Data Standard &gt;&gt; BPM &gt;&gt; Actual Return on Invensment %</t>
  </si>
  <si>
    <t>&amp;quot;Actual Return on Invensment %&amp;quot;</t>
  </si>
  <si>
    <t>&amp;quot;實際ROI&amp;quot;</t>
  </si>
  <si>
    <t>&amp;quot;實際產品投資報酬率&amp;quot;</t>
  </si>
  <si>
    <t>IEC_STD_V10 &gt;&gt; Common &gt;&gt; AutoMetaDataActual Return on Invensment %</t>
  </si>
  <si>
    <t>RFQ 實際ROIProperty</t>
  </si>
  <si>
    <t>RFQ Detail_Actual Return on Invensment %</t>
  </si>
  <si>
    <t>&amp;quot;RFQ Detail_Actual Return on Invensment %&amp;quot;</t>
  </si>
  <si>
    <t>IEC_STD_V10 &gt;&gt; Data Standard &gt;&gt; BPM &gt;&gt; Estimated Total NRE Funding</t>
  </si>
  <si>
    <t>&amp;quot;Estimated Total NRE Funding&amp;quot;</t>
  </si>
  <si>
    <t>&amp;quot;Fund Plan(USD 仟元)&amp;quot;</t>
  </si>
  <si>
    <t>&amp;quot;預估NRE預算費用&amp;quot;</t>
  </si>
  <si>
    <t>IEC_STD_V10 &gt;&gt; Common &gt;&gt; AutoMetaDataEstimated Total NRE Funding</t>
  </si>
  <si>
    <t>預估NRE預算費用Property</t>
  </si>
  <si>
    <t>RFQ Detail_Estimated Total NRE Funding</t>
  </si>
  <si>
    <t>&amp;quot;RFQ Detail_Estimated Total NRE Funding&amp;quot;</t>
  </si>
  <si>
    <t>IEC_STD_V10 &gt;&gt; Data Standard &gt;&gt; BPM &gt;&gt; Estimated Net Profit %</t>
  </si>
  <si>
    <t>&amp;quot;Estimated Net Profit %&amp;quot;</t>
  </si>
  <si>
    <t>&amp;quot;預估淨利率&amp;quot;</t>
  </si>
  <si>
    <t>IEC_STD_V10 &gt;&gt; Common &gt;&gt; AutoMetaDataEstimated Net Profit %</t>
  </si>
  <si>
    <t>預估淨利率Property</t>
  </si>
  <si>
    <t>RFQ Detail_Estimated Net Profit %</t>
  </si>
  <si>
    <t>&amp;quot;RFQ Detail_Estimated Net Profit %&amp;quot;</t>
  </si>
  <si>
    <t>&amp;quot;Actual Normal Net Profit&amp;quot;</t>
  </si>
  <si>
    <t>&amp;quot;整體產品實際淨利率&amp;quot;</t>
  </si>
  <si>
    <t>IEC_STD_V10 &gt;&gt; Common &gt;&gt; AutoMetaDataActual Normal Net Profit</t>
  </si>
  <si>
    <t>整體產品實際淨利率Property</t>
  </si>
  <si>
    <t>&amp;quot;資料源NP Web&amp;quot;</t>
  </si>
  <si>
    <t>&amp;quot;預估MLB淨利率&amp;quot;</t>
  </si>
  <si>
    <t>預估MLB淨利率Property</t>
  </si>
  <si>
    <t>&amp;quot;實際MLB淨利率&amp;quot;</t>
  </si>
  <si>
    <t>實際MLB淨利率Property</t>
  </si>
  <si>
    <t>&amp;quot;預估SC淨利率&amp;quot;</t>
  </si>
  <si>
    <t>預估SC淨利率Property</t>
  </si>
  <si>
    <t>&amp;quot;實際SC淨利率&amp;quot;</t>
  </si>
  <si>
    <t>實際SC淨利率Property</t>
  </si>
  <si>
    <t>&amp;quot;預估SKU淨利率&amp;quot;</t>
  </si>
  <si>
    <t>預估SKU淨利率Property</t>
  </si>
  <si>
    <t>&amp;quot;實際SKU淨利率&amp;quot;</t>
  </si>
  <si>
    <t>實際SKU淨利率Property</t>
  </si>
  <si>
    <t>IEC_STD_V10 &gt;&gt; Data Standard &gt;&gt; BPM &gt;&gt; RFQ Hit Rate Data</t>
  </si>
  <si>
    <t>&amp;quot;RFQ Hit Rate Data&amp;quot;</t>
  </si>
  <si>
    <t>&amp;quot;詢價達成率相關資料&amp;quot;</t>
  </si>
  <si>
    <t>IEC_STD_V10 &gt;&gt; Common &gt;&gt; AutoMetaDataRFQ Hit Rate Data</t>
  </si>
  <si>
    <t>詢價達成率相關資料Concept</t>
  </si>
  <si>
    <t>RFQ Hit Rate Data_BG Code</t>
  </si>
  <si>
    <t>&amp;quot;RFQ Hit Rate Data_BG Code&amp;quot;</t>
  </si>
  <si>
    <t>RFQ Hit Rate Data_BU Code</t>
  </si>
  <si>
    <t>&amp;quot;RFQ Hit Rate Data_BU Code&amp;quot;</t>
  </si>
  <si>
    <t>RFQ Hit Rate Data_LOB Code</t>
  </si>
  <si>
    <t>&amp;quot;RFQ Hit Rate Data_LOB Code&amp;quot;</t>
  </si>
  <si>
    <t>RFQ Hit Rate Data_Customer Name-SAP</t>
  </si>
  <si>
    <t>&amp;quot;RFQ Hit Rate Data_Customer Name-SAP&amp;quot;</t>
  </si>
  <si>
    <t>RFQ Hit Rate Data_Product Horizon</t>
  </si>
  <si>
    <t>&amp;quot;RFQ Hit Rate Data_Product Horizon&amp;quot;</t>
  </si>
  <si>
    <t>RFQ 專案Award年度 -&gt; 詢價結束年度Relationship</t>
  </si>
  <si>
    <t>RFQ Hit Rate Data_Award Year -&gt; RFQ End Year</t>
  </si>
  <si>
    <t>&amp;quot;RFQ Hit Rate Data_Award Year - &amp;gt;  RFQ End Year&amp;quot;</t>
  </si>
  <si>
    <t>IEC_STD_V10 &gt;&gt; Data Standard &gt;&gt; BPM &gt;&gt; RFQ Hit Rate</t>
  </si>
  <si>
    <t>RFQ 專案達成率Property</t>
  </si>
  <si>
    <t>&amp;quot;RFQ hit rate= 選取年度的Award專案 / (選取年度的Award + Lost專案) (不包含extension project)&amp;quot;</t>
  </si>
  <si>
    <t>RFQ Hit Rate Data_RFQ Hit Rate</t>
  </si>
  <si>
    <t>&amp;quot;RFQ Hit Rate Data_RFQ Hit Rate&amp;quot;</t>
  </si>
  <si>
    <t>IEC_STD_V10 &gt;&gt; Data Standard &gt;&gt; BPM &gt;&gt; RFQ Project Stage Time</t>
  </si>
  <si>
    <t>&amp;quot;RFQ Project Stage Time&amp;quot;</t>
  </si>
  <si>
    <t>&amp;quot;詢價專案時程&amp;quot;</t>
  </si>
  <si>
    <t>IEC_STD_V10 &gt;&gt; Common &gt;&gt; AutoMetaDataRFQ Project Stage Time</t>
  </si>
  <si>
    <t>詢價專案時程Concept</t>
  </si>
  <si>
    <t>RFQ Project Stage Time_Customer Project Name</t>
  </si>
  <si>
    <t>&amp;quot;RFQ Project Stage Time_Customer Project Name&amp;quot;</t>
  </si>
  <si>
    <t>詢價狀態Relationship</t>
  </si>
  <si>
    <t>RFQ Project Stage Time_RFQ Status</t>
  </si>
  <si>
    <t>&amp;quot;RFQ Project Stage Time_RFQ Status&amp;quot;</t>
  </si>
  <si>
    <t>RFQ Project Stage Time_Project Stage</t>
  </si>
  <si>
    <t>&amp;quot;RFQ Project Stage Time_Project Stage&amp;quot;</t>
  </si>
  <si>
    <t>IEC_STD_V10 &gt;&gt; Data Standard &gt;&gt; BPM &gt;&gt; Project Stage Estimated Start Date</t>
  </si>
  <si>
    <t>&amp;quot;Project Stage Estimated Start Date&amp;quot;</t>
  </si>
  <si>
    <t>&amp;quot;計畫專案階段開始時間&amp;quot;</t>
  </si>
  <si>
    <t>IEC_STD_V10 &gt;&gt; Common &gt;&gt; AutoMetaDataProject Stage Estimated Start Date</t>
  </si>
  <si>
    <t>計畫專案階段開始時間Property</t>
  </si>
  <si>
    <t>RFQ Project Stage Time_Project Stage Estimated Start Date</t>
  </si>
  <si>
    <t>&amp;quot;RFQ Project Stage Time_Project Stage Estimated Start Date&amp;quot;</t>
  </si>
  <si>
    <t>IEC_STD_V10 &gt;&gt; Data Standard &gt;&gt; BPM &gt;&gt; Project Stage Estimated End Date</t>
  </si>
  <si>
    <t>&amp;quot;Project Stage Estimated End Date&amp;quot;</t>
  </si>
  <si>
    <t>&amp;quot;計畫專案階段結束時間&amp;quot;</t>
  </si>
  <si>
    <t>IEC_STD_V10 &gt;&gt; Common &gt;&gt; AutoMetaDataProject Stage Estimated End Date</t>
  </si>
  <si>
    <t>計畫專案階段結束時間Property</t>
  </si>
  <si>
    <t>&amp;quot;計畫專案階段結束時間 = 為下一專案階段的 計畫專案階段開始時間&amp;quot;</t>
  </si>
  <si>
    <t>RFQ Project Stage Time_Project Stage Estimated End Date</t>
  </si>
  <si>
    <t>&amp;quot;RFQ Project Stage Time_Project Stage Estimated End Date&amp;quot;</t>
  </si>
  <si>
    <t>產品視野Property</t>
  </si>
  <si>
    <t>warnTerm-EngChCompare,errChkRequred,errConcept-Duplicate,</t>
  </si>
  <si>
    <t>IEC_STD_V10 &gt;&gt; Data Standard &gt;&gt; BPM &gt;&gt; Daily Actual Revenue</t>
  </si>
  <si>
    <t>&amp;quot;Daily Actual Revenue&amp;quot;</t>
  </si>
  <si>
    <t>IEC_STD_V10 &gt;&gt; Common &gt;&gt; AutoMetaDataDaily Actual Revenue</t>
  </si>
  <si>
    <t>每日實際產品營收Concept</t>
  </si>
  <si>
    <t>IEC_STD_V10 &gt;&gt; Data Standard &gt;&gt; BPM &gt;&gt; Actual Revenue Date</t>
  </si>
  <si>
    <t>&amp;quot;Actual Revenue Date&amp;quot;</t>
  </si>
  <si>
    <t>&amp;quot;Year/Month/Day&amp;quot;</t>
  </si>
  <si>
    <t>&amp;quot;Revenue recognition Date&amp;quot;</t>
  </si>
  <si>
    <t>IEC_STD_V10 &gt;&gt; Common &gt;&gt; AutoMetaDataActual Revenue Date</t>
  </si>
  <si>
    <t>實際營收認列日Property</t>
  </si>
  <si>
    <t>&amp;quot;Revenue recognition data display in year , month and day&amp;quot;</t>
  </si>
  <si>
    <t>Daily Actual Revenue_Actual Revenue Date</t>
  </si>
  <si>
    <t>&amp;quot;Daily Actual Revenue_Actual Revenue Date&amp;quot;</t>
  </si>
  <si>
    <t>Daily Actual Revenue_Currency of revenue</t>
  </si>
  <si>
    <t>&amp;quot;Daily Actual Revenue_Currency of revenue&amp;quot;</t>
  </si>
  <si>
    <t>Daily Actual Revenue_BU Code</t>
  </si>
  <si>
    <t>&amp;quot;Daily Actual Revenue_BU Code&amp;quot;</t>
  </si>
  <si>
    <t>Daily Actual Revenue_BG Code</t>
  </si>
  <si>
    <t>&amp;quot;Daily Actual Revenue_BG Code&amp;quot;</t>
  </si>
  <si>
    <t>Daily Actual Revenue_Revenue content</t>
  </si>
  <si>
    <t>&amp;quot;Daily Actual Revenue_Revenue content&amp;quot;</t>
  </si>
  <si>
    <t>Daily Actual Revenue_Amount of Actual revenue</t>
  </si>
  <si>
    <t>&amp;quot;Daily Actual Revenue_Amount of Actual revenue&amp;quot;</t>
  </si>
  <si>
    <t>事業部代碼Dimension</t>
  </si>
  <si>
    <t>RFQ Hit Rate-EBG_LOB Code</t>
  </si>
  <si>
    <t>&amp;quot;RFQ Hit Rate-EBG_LOB Code&amp;quot;</t>
  </si>
  <si>
    <t>詢價狀態Dimension</t>
  </si>
  <si>
    <t>&amp;quot;篩選詢價狀態 = Award&amp;quot;</t>
  </si>
  <si>
    <t>RFQ Hit Rate-EBG_RFQ Status</t>
  </si>
  <si>
    <t>&amp;quot;RFQ Hit Rate-EBG_RFQ Status&amp;quot;</t>
  </si>
  <si>
    <t>RFQ Hit Rate-EBG_Customer Name-SAP</t>
  </si>
  <si>
    <t>&amp;quot;RFQ Hit Rate-EBG_Customer Name-SAP&amp;quot;</t>
  </si>
  <si>
    <t>&amp;quot;詢價狀態=Award，計算Project Type = RFQ Project數量&amp;quot;</t>
  </si>
  <si>
    <t>&amp;quot; 詢價狀態=Lost，計算Project Type = RFQ Project數量&amp;quot;</t>
  </si>
  <si>
    <t>&amp;quot;Award RFQ Detail&amp;quot;</t>
  </si>
  <si>
    <t>&amp;quot;查看Award RFQ細節&amp;quot;</t>
  </si>
  <si>
    <t>IEC_STD_V10 &gt;&gt; Common &gt;&gt; AutoMetaDataAward RFQ Detail</t>
  </si>
  <si>
    <t>查看Award RFQ細節Concept</t>
  </si>
  <si>
    <t>Award RFQ Detail_BG Code</t>
  </si>
  <si>
    <t>&amp;quot;Award RFQ Detail_BG Code&amp;quot;</t>
  </si>
  <si>
    <t>Award RFQ Detail_BU Code</t>
  </si>
  <si>
    <t>&amp;quot;Award RFQ Detail_BU Code&amp;quot;</t>
  </si>
  <si>
    <t>RFQ 專案Award年度 -&gt; 詢價結束年度Dimension</t>
  </si>
  <si>
    <t>Award RFQ Detail_Award Year -&gt; RFQ End Year</t>
  </si>
  <si>
    <t>&amp;quot;Award RFQ Detail_Award Year - &amp;gt;  RFQ End Year&amp;quot;</t>
  </si>
  <si>
    <t>Award RFQ Detail_RFQ Status</t>
  </si>
  <si>
    <t>&amp;quot;Award RFQ Detail_RFQ Status&amp;quot;</t>
  </si>
  <si>
    <t>Award RFQ Detail_LOB Code</t>
  </si>
  <si>
    <t>&amp;quot;Award RFQ Detail_LOB Code&amp;quot;</t>
  </si>
  <si>
    <t>Award RFQ Detail_Customer Name-SAP</t>
  </si>
  <si>
    <t>&amp;quot;Award RFQ Detail_Customer Name-SAP&amp;quot;</t>
  </si>
  <si>
    <t>Award RFQ Detail_Product Horizon</t>
  </si>
  <si>
    <t>&amp;quot;Award RFQ Detail_Product Horizon&amp;quot;</t>
  </si>
  <si>
    <t>Award RFQ Detail_Product Family</t>
  </si>
  <si>
    <t>&amp;quot;Award RFQ Detail_Product Family&amp;quot;</t>
  </si>
  <si>
    <t>Award RFQ Detail_Product Generation</t>
  </si>
  <si>
    <t>&amp;quot;Award RFQ Detail_Product Generation&amp;quot;</t>
  </si>
  <si>
    <t>Award RFQ Detail_Project Stage</t>
  </si>
  <si>
    <t>&amp;quot;Award RFQ Detail_Project Stage&amp;quot;</t>
  </si>
  <si>
    <t>Platform SolutionDimension</t>
  </si>
  <si>
    <t>Award RFQ Detail_Platform Solution Name</t>
  </si>
  <si>
    <t>&amp;quot;Award RFQ Detail_Platform Solution Name&amp;quot;</t>
  </si>
  <si>
    <t>errChkRequred,errChkDataType-Prop-Relationship,</t>
  </si>
  <si>
    <t>專案類型Dimension</t>
  </si>
  <si>
    <t>Award RFQ Detail_Project Type</t>
  </si>
  <si>
    <t>&amp;quot;Award RFQ Detail_Project Type&amp;quot;</t>
  </si>
  <si>
    <t>Award RFQ Detail_Customer Project Name</t>
  </si>
  <si>
    <t>&amp;quot;Award RFQ Detail_Customer Project Name&amp;quot;</t>
  </si>
  <si>
    <t>專案主產品類別Dimension</t>
  </si>
  <si>
    <t>Award RFQ Detail_Product Category</t>
  </si>
  <si>
    <t>&amp;quot;Award RFQ Detail_Product Category&amp;quot;</t>
  </si>
  <si>
    <t>專案總覽Dimension</t>
  </si>
  <si>
    <t>Award RFQ Detail_Project Summary</t>
  </si>
  <si>
    <t>&amp;quot;Award RFQ Detail_Project Summary&amp;quot;</t>
  </si>
  <si>
    <t>EBG專案預估營收Measure</t>
  </si>
  <si>
    <t>Award RFQ Detail_EBG Project Estimate Revenue</t>
  </si>
  <si>
    <t>&amp;quot;Award RFQ Detail_EBG Project Estimate Revenue&amp;quot;</t>
  </si>
  <si>
    <t>Award RFQ Detail_Amount of Actual revenue</t>
  </si>
  <si>
    <t>&amp;quot;Award RFQ Detail_Amount of Actual revenue&amp;quot;</t>
  </si>
  <si>
    <t>Award RFQ Detail_Amount of Target shipment</t>
  </si>
  <si>
    <t>&amp;quot;Award RFQ Detail_Amount of Target shipment&amp;quot;</t>
  </si>
  <si>
    <t>Award RFQ Detail_Actual shipment</t>
  </si>
  <si>
    <t>&amp;quot;Award RFQ Detail_Actual shipment&amp;quot;</t>
  </si>
  <si>
    <t>&amp;quot;Estimated Return on Investment %&amp;quot;</t>
  </si>
  <si>
    <t>IEC_STD_V10 &gt;&gt; Common &gt;&gt; AutoMetaDataEstimated Return on Investment %</t>
  </si>
  <si>
    <t>RFQ 預估ROIMeasure</t>
  </si>
  <si>
    <t>Award RFQ Detail_Estimated Return on Investment %</t>
  </si>
  <si>
    <t>&amp;quot;Award RFQ Detail_Estimated Return on Investment %&amp;quot;</t>
  </si>
  <si>
    <t>&amp;quot;Actual Return on Investment%&amp;quot;</t>
  </si>
  <si>
    <t>IEC_STD_V10 &gt;&gt; Common &gt;&gt; AutoMetaDataActual Return on Investment%</t>
  </si>
  <si>
    <t>RFQ 實際ROIMeasure</t>
  </si>
  <si>
    <t>Award RFQ Detail_Actual Return on Investment%</t>
  </si>
  <si>
    <t>&amp;quot;Award RFQ Detail_Actual Return on Investment%&amp;quot;</t>
  </si>
  <si>
    <t>預估NRE預算費用Measure</t>
  </si>
  <si>
    <t>Award RFQ Detail_Estimated Total NRE Funding</t>
  </si>
  <si>
    <t>&amp;quot;Award RFQ Detail_Estimated Total NRE Funding&amp;quot;</t>
  </si>
  <si>
    <t>整體產品實際淨利率Measure</t>
  </si>
  <si>
    <t>Award RFQ Detail_Actual Normal Net Profit</t>
  </si>
  <si>
    <t>&amp;quot;Award RFQ Detail_Actual Normal Net Profit&amp;quot;</t>
  </si>
  <si>
    <t>專案次產品類別Dimension</t>
  </si>
  <si>
    <t>Award RFQ Detail_Product Sub Category</t>
  </si>
  <si>
    <t>&amp;quot;Award RFQ Detail_Product Sub Category&amp;quot;</t>
  </si>
  <si>
    <t>預估MLB淨利率Measure</t>
  </si>
  <si>
    <t>實際MLB淨利率Measure</t>
  </si>
  <si>
    <t>預估SC淨利率Measure</t>
  </si>
  <si>
    <t>實際SC淨利率Measure</t>
  </si>
  <si>
    <t>預估SKU淨利率Measure</t>
  </si>
  <si>
    <t>實際SKU淨利率Measure</t>
  </si>
  <si>
    <t>&amp;quot;Lost RFQ Detail&amp;quot;</t>
  </si>
  <si>
    <t>&amp;quot;查看Lost RFQ細節&amp;quot;</t>
  </si>
  <si>
    <t>IEC_STD_V10 &gt;&gt; Common &gt;&gt; AutoMetaDataLost RFQ Detail</t>
  </si>
  <si>
    <t>查看Lost RFQ細節Concept</t>
  </si>
  <si>
    <t>Lost RFQ Detail_BG Code</t>
  </si>
  <si>
    <t>&amp;quot;Lost RFQ Detail_BG Code&amp;quot;</t>
  </si>
  <si>
    <t>Lost RFQ Detail_BU Code</t>
  </si>
  <si>
    <t>&amp;quot;Lost RFQ Detail_BU Code&amp;quot;</t>
  </si>
  <si>
    <t>&amp;quot;Lost Year&amp;quot;</t>
  </si>
  <si>
    <t>&amp;quot;篩選詢價狀態 = Lost&amp;quot;</t>
  </si>
  <si>
    <t>Lost RFQ Detail_RFQ Status</t>
  </si>
  <si>
    <t>&amp;quot;Lost RFQ Detail_RFQ Status&amp;quot;</t>
  </si>
  <si>
    <t>Lost RFQ Detail_LOB Code</t>
  </si>
  <si>
    <t>&amp;quot;Lost RFQ Detail_LOB Code&amp;quot;</t>
  </si>
  <si>
    <t>Lost RFQ Detail_Customer Name-SAP</t>
  </si>
  <si>
    <t>&amp;quot;Lost RFQ Detail_Customer Name-SAP&amp;quot;</t>
  </si>
  <si>
    <t>Lost RFQ Detail_Product Horizon</t>
  </si>
  <si>
    <t>&amp;quot;Lost RFQ Detail_Product Horizon&amp;quot;</t>
  </si>
  <si>
    <t>Lost RFQ Detail_Product Family</t>
  </si>
  <si>
    <t>&amp;quot;Lost RFQ Detail_Product Family&amp;quot;</t>
  </si>
  <si>
    <t>Lost RFQ Detail_Product Generation</t>
  </si>
  <si>
    <t>&amp;quot;Lost RFQ Detail_Product Generation&amp;quot;</t>
  </si>
  <si>
    <t>Lost RFQ Detail_Platform Solution Name</t>
  </si>
  <si>
    <t>&amp;quot;Lost RFQ Detail_Platform Solution Name&amp;quot;</t>
  </si>
  <si>
    <t>Lost RFQ Detail_Project Type</t>
  </si>
  <si>
    <t>&amp;quot;Lost RFQ Detail_Project Type&amp;quot;</t>
  </si>
  <si>
    <t>Lost RFQ Detail_Customer Project Name</t>
  </si>
  <si>
    <t>&amp;quot;Lost RFQ Detail_Customer Project Name&amp;quot;</t>
  </si>
  <si>
    <t>Lost RFQ Detail_Product Category</t>
  </si>
  <si>
    <t>&amp;quot;Lost RFQ Detail_Product Category&amp;quot;</t>
  </si>
  <si>
    <t>Lost 原因Dimension</t>
  </si>
  <si>
    <t>Lost RFQ Detail_Lost Reason</t>
  </si>
  <si>
    <t>&amp;quot;Lost RFQ Detail_Lost Reason&amp;quot;</t>
  </si>
  <si>
    <t>Lost RFQ Detail_Project Summary</t>
  </si>
  <si>
    <t>&amp;quot;Lost RFQ Detail_Project Summary&amp;quot;</t>
  </si>
  <si>
    <t>Lost RFQ Detail_Amount of Target shipment</t>
  </si>
  <si>
    <t>&amp;quot;Lost RFQ Detail_Amount of Target shipment&amp;quot;</t>
  </si>
  <si>
    <t>Lost RFQ Detail_EBG Project Estimate Revenue</t>
  </si>
  <si>
    <t>&amp;quot;Lost RFQ Detail_EBG Project Estimate Revenue&amp;quot;</t>
  </si>
  <si>
    <t>&amp;quot;Generation&amp;quot;</t>
  </si>
  <si>
    <t>預估淨利率Measure</t>
  </si>
  <si>
    <t>warnTerm-EngChCompare,errChkRequred,errChkDataType-Prop-Relationship,</t>
  </si>
  <si>
    <t>&amp;quot;預估NRE Funding(USD 仟元)&amp;quot;</t>
  </si>
  <si>
    <t>&amp;quot;階段名稱&amp;quot;</t>
  </si>
  <si>
    <t>IEC_STD_V10 &gt;&gt; Data Standard &gt;&gt; BPM &gt;&gt; M to M revenue comparison</t>
  </si>
  <si>
    <t>&amp;quot;M to M revenue comparison&amp;quot;</t>
  </si>
  <si>
    <t>&amp;quot;當月當日營收與指定月營收歷史資料&amp;quot;</t>
  </si>
  <si>
    <t>IEC_STD_V10 &gt;&gt; Common &gt;&gt; AutoMetaDataM to M revenue comparison</t>
  </si>
  <si>
    <t>當月當日營收與指定月營收歷史資料Concept</t>
  </si>
  <si>
    <t>&amp;quot;預設當月當日庫存與前月庫存趨勢直條圖比較，使用者可以依需求指定任兩月份比較&amp;quot;</t>
  </si>
  <si>
    <t>M to M revenue comparison_BG Code</t>
  </si>
  <si>
    <t>&amp;quot;M to M revenue comparison_BG Code&amp;quot;</t>
  </si>
  <si>
    <t>M to M revenue comparison_BU Code</t>
  </si>
  <si>
    <t>&amp;quot;M to M revenue comparison_BU Code&amp;quot;</t>
  </si>
  <si>
    <t>IEC_STD_V10 &gt;&gt; Data Standard &gt;&gt; BPM &gt;&gt; Inventory Cut Month</t>
  </si>
  <si>
    <t>&amp;quot;Inventory Cut Month&amp;quot;</t>
  </si>
  <si>
    <t>&amp;quot;庫存結算年月=&gt; 保留期間？&amp;quot;</t>
  </si>
  <si>
    <t>IEC_STD_V10 &gt;&gt; Common &gt;&gt; AutoMetaDataInventory Cut Month</t>
  </si>
  <si>
    <t>M to M revenue comparison_Inventory Cut Month</t>
  </si>
  <si>
    <t>&amp;quot;M to M revenue comparison_Inventory Cut Month&amp;quot;</t>
  </si>
  <si>
    <t>IEC_STD_V10 &gt;&gt; Data Standard &gt;&gt; BPM &gt;&gt; Inventory Cut Day</t>
  </si>
  <si>
    <t>&amp;quot;Inventory Cut Day&amp;quot;</t>
  </si>
  <si>
    <t>&amp;quot;庫存結算第幾日&amp;quot;</t>
  </si>
  <si>
    <t>IEC_STD_V10 &gt;&gt; Common &gt;&gt; AutoMetaDataInventory Cut Day</t>
  </si>
  <si>
    <t>庫存結算第幾日Property</t>
  </si>
  <si>
    <t>M to M revenue comparison_Inventory Cut Day</t>
  </si>
  <si>
    <t>&amp;quot;M to M revenue comparison_Inventory Cut Day&amp;quot;</t>
  </si>
  <si>
    <t>M to M revenue comparison_Currency of revenue</t>
  </si>
  <si>
    <t>&amp;quot;M to M revenue comparison_Currency of revenue&amp;quot;</t>
  </si>
  <si>
    <t>M to M revenue comparison_Amount of Actual revenue</t>
  </si>
  <si>
    <t>&amp;quot;M to M revenue comparison_Amount of Actual revenue&amp;quot;</t>
  </si>
  <si>
    <t>目標銷貨收入總額 =&gt; 從另外一張表拉Relationship</t>
  </si>
  <si>
    <t>M to M revenue comparison_Amount of Target revenue</t>
  </si>
  <si>
    <t>&amp;quot;M to M revenue comparison_Amount of Target revenue&amp;quot;</t>
  </si>
  <si>
    <t>M to M revenue comparison_</t>
  </si>
  <si>
    <t>&amp;quot;M to M revenue comparison_&amp;quot;</t>
  </si>
  <si>
    <t>IEC_STD_V10 &gt;&gt; Data Standard &gt;&gt; PLN &gt;&gt; Daily Inventory Management Master</t>
  </si>
  <si>
    <t>&amp;quot;Daily Inventory Management Master&amp;quot;</t>
  </si>
  <si>
    <t>IEC_STD_V10 &gt;&gt; Common &gt;&gt; AutoMetaDataDaily Inventory Management Master</t>
  </si>
  <si>
    <t>IEC_STD_V10 &gt;&gt; Data Standard &gt;&gt; PLN &gt;&gt; FRU location Remark</t>
  </si>
  <si>
    <t>&amp;quot;FRU location Remark&amp;quot;</t>
  </si>
  <si>
    <t>&amp;quot;是否為FRU庫位&amp;quot;</t>
  </si>
  <si>
    <t>IEC_STD_V10 &gt;&gt; Common &gt;&gt; AutoMetaDataFRU location Remark</t>
  </si>
  <si>
    <t>FRU庫位註記Property</t>
  </si>
  <si>
    <t>Daily Inventory Management Master_FRU location Remark</t>
  </si>
  <si>
    <t>&amp;quot;Daily Inventory Management Master_FRU location Remark&amp;quot;</t>
  </si>
  <si>
    <t>IEC_STD_V10 &gt;&gt; Data Standard &gt;&gt; PLN &gt;&gt; BG Code</t>
  </si>
  <si>
    <t>Daily Inventory Management Master_BG Code</t>
  </si>
  <si>
    <t>&amp;quot;Daily Inventory Management Master_BG Code&amp;quot;</t>
  </si>
  <si>
    <t>Daily Inventory Management Master_BU Code</t>
  </si>
  <si>
    <t>&amp;quot;Daily Inventory Management Master_BU Code&amp;quot;</t>
  </si>
  <si>
    <t>Daily Inventory Management Master_Customer Name-SAP</t>
  </si>
  <si>
    <t>&amp;quot;Daily Inventory Management Master_Customer Name-SAP&amp;quot;</t>
  </si>
  <si>
    <t>料號群組Relationship</t>
  </si>
  <si>
    <t>Daily Inventory Management Master_Site</t>
  </si>
  <si>
    <t>&amp;quot;Daily Inventory Management Master_Site&amp;quot;</t>
  </si>
  <si>
    <t>Daily Inventory Management Master_Plant Code</t>
  </si>
  <si>
    <t>&amp;quot;Daily Inventory Management Master_Plant Code&amp;quot;</t>
  </si>
  <si>
    <t>IEC_STD_V10 &gt;&gt; Data Standard &gt;&gt; PLN &gt;&gt; StorageLocation</t>
  </si>
  <si>
    <t>&amp;quot;StorageLocation&amp;quot;</t>
  </si>
  <si>
    <t>&amp;quot;Sloc&amp;quot;</t>
  </si>
  <si>
    <t>&amp;quot;庫位&amp;quot;</t>
  </si>
  <si>
    <t>IEC_STD_V10 &gt;&gt; Common &gt;&gt; AutoMetaDataStorageLocation</t>
  </si>
  <si>
    <t>庫位Property</t>
  </si>
  <si>
    <t>&amp;quot;SAP庫位名稱: SW01,SCRP,WIP1,WOFF&amp;quot;</t>
  </si>
  <si>
    <t>&amp;quot;SW01,SCRP,WIP1,WOFF,Cust&amp;quot;</t>
  </si>
  <si>
    <t>Daily Inventory Management Master_StorageLocation</t>
  </si>
  <si>
    <t>&amp;quot;Daily Inventory Management Master_StorageLocation&amp;quot;</t>
  </si>
  <si>
    <t>IEC_STD_V10 &gt;&gt; Data Standard &gt;&gt; PLN &gt;&gt; Hub location Remark</t>
  </si>
  <si>
    <t>&amp;quot;Hub location Remark&amp;quot;</t>
  </si>
  <si>
    <t>&amp;quot;是否為HUB庫位&amp;quot;</t>
  </si>
  <si>
    <t>IEC_STD_V10 &gt;&gt; Common &gt;&gt; AutoMetaDataHub location Remark</t>
  </si>
  <si>
    <t>HUB庫位註記Property</t>
  </si>
  <si>
    <t>Daily Inventory Management Master_Hub location Remark</t>
  </si>
  <si>
    <t>&amp;quot;Daily Inventory Management Master_Hub location Remark&amp;quot;</t>
  </si>
  <si>
    <t>&amp;quot;依材料大類分類材料&amp;quot;</t>
  </si>
  <si>
    <t>材料大類Relationship</t>
  </si>
  <si>
    <t>&amp;quot;Material Attribute_SType&amp;quot;</t>
  </si>
  <si>
    <t>Daily Inventory Management Master_Stype</t>
  </si>
  <si>
    <t>&amp;quot;Daily Inventory Management Master_Stype&amp;quot;</t>
  </si>
  <si>
    <t xml:space="preserve">IEC_STD_V10 &gt;&gt; Data Standard &gt;&gt; PLN &gt;&gt; PROC_COMMODITY </t>
  </si>
  <si>
    <t>PROC COMMODITYRelationship</t>
  </si>
  <si>
    <t xml:space="preserve">Daily Inventory Management Master_PROC_COMMODITY </t>
  </si>
  <si>
    <t>&amp;quot;Daily Inventory Management Master_PROC_COMMODITY &amp;quot;</t>
  </si>
  <si>
    <t>IEC_STD_V10 &gt;&gt; Data Standard &gt;&gt; PLN &gt;&gt; Part Category</t>
  </si>
  <si>
    <t>Daily Inventory Management Master_Part Category</t>
  </si>
  <si>
    <t>&amp;quot;Daily Inventory Management Master_Part Category&amp;quot;</t>
  </si>
  <si>
    <t>IEC_STD_V10 &gt;&gt; Data Standard &gt;&gt; PLN &gt;&gt; STD-USD</t>
  </si>
  <si>
    <t>&amp;quot;STD-USD&amp;quot;</t>
  </si>
  <si>
    <t>&amp;quot;USDPrice&amp;quot;</t>
  </si>
  <si>
    <t>&amp;quot;美元單價-STD&amp;quot;</t>
  </si>
  <si>
    <t>IEC_STD_V10 &gt;&gt; Common &gt;&gt; AutoMetaDataSTD-USD</t>
  </si>
  <si>
    <t>美元單價-STDProperty</t>
  </si>
  <si>
    <t>&amp;quot;美元單價&amp;quot;</t>
  </si>
  <si>
    <t>Daily Inventory Management Master_STD-USD</t>
  </si>
  <si>
    <t>&amp;quot;Daily Inventory Management Master_STD-USD&amp;quot;</t>
  </si>
  <si>
    <t>IEC_STD_V10 &gt;&gt; Data Standard &gt;&gt; PLN &gt;&gt; STD-TWD</t>
  </si>
  <si>
    <t>&amp;quot;STD-TWD&amp;quot;</t>
  </si>
  <si>
    <t>&amp;quot;TWDPrice&amp;quot;</t>
  </si>
  <si>
    <t>&amp;quot;台幣單價-STD&amp;quot;</t>
  </si>
  <si>
    <t>IEC_STD_V10 &gt;&gt; Common &gt;&gt; AutoMetaDataSTD-TWD</t>
  </si>
  <si>
    <t>台幣單價-STDProperty</t>
  </si>
  <si>
    <t>&amp;quot;台幣單價&amp;quot;</t>
  </si>
  <si>
    <t>Daily Inventory Management Master_STD-TWD</t>
  </si>
  <si>
    <t>&amp;quot;Daily Inventory Management Master_STD-TWD&amp;quot;</t>
  </si>
  <si>
    <t>材料分類HVRelationship</t>
  </si>
  <si>
    <t>&amp;quot;Material Attribute_High value type&amp;quot;</t>
  </si>
  <si>
    <t>Daily Inventory Management Master_High value type</t>
  </si>
  <si>
    <t>&amp;quot;Daily Inventory Management Master_High value type&amp;quot;</t>
  </si>
  <si>
    <t>Daily Inventory Management Master_Aging Bucket</t>
  </si>
  <si>
    <t>&amp;quot;Daily Inventory Management Master_Aging Bucket&amp;quot;</t>
  </si>
  <si>
    <t>IEC_STD_V10 &gt;&gt; Data Standard &gt;&gt; PLN &gt;&gt; Aging days</t>
  </si>
  <si>
    <t>&amp;quot;Aging days&amp;quot;</t>
  </si>
  <si>
    <t>&amp;quot;依最近移動日期計算庫齡&amp;quot;</t>
  </si>
  <si>
    <t>IEC_STD_V10 &gt;&gt; Common &gt;&gt; AutoMetaDataAging days</t>
  </si>
  <si>
    <t>庫齡(天)Property</t>
  </si>
  <si>
    <t>&amp;quot;天數&amp;quot;</t>
  </si>
  <si>
    <t>Daily Inventory Management Master_Aging days</t>
  </si>
  <si>
    <t>&amp;quot;Daily Inventory Management Master_Aging days&amp;quot;</t>
  </si>
  <si>
    <t>IEC_STD_V10 &gt;&gt; Data Standard &gt;&gt; PLN &gt;&gt; Inventory Cut Date</t>
  </si>
  <si>
    <t>庫存結算日Property</t>
  </si>
  <si>
    <t>Daily Inventory Management Master_Inventory Cut Date</t>
  </si>
  <si>
    <t>&amp;quot;Daily Inventory Management Master_Inventory Cut Date&amp;quot;</t>
  </si>
  <si>
    <t>IEC_STD_V10 &gt;&gt; Data Standard &gt;&gt; PLN &gt;&gt; MonthEnd Remark</t>
  </si>
  <si>
    <t>&amp;quot;MonthEnd Remark&amp;quot;</t>
  </si>
  <si>
    <t>&amp;quot;MonthEnd&amp;quot;</t>
  </si>
  <si>
    <t>IEC_STD_V10 &gt;&gt; Common &gt;&gt; AutoMetaDataMonthEnd Remark</t>
  </si>
  <si>
    <t>Daily Inventory Management Master_MonthEnd Remark</t>
  </si>
  <si>
    <t>&amp;quot;Daily Inventory Management Master_MonthEnd Remark&amp;quot;</t>
  </si>
  <si>
    <t>IEC_STD_V10 &gt;&gt; Data Standard &gt;&gt; PLN &gt;&gt; InvQty</t>
  </si>
  <si>
    <t>&amp;quot;InvQty&amp;quot;</t>
  </si>
  <si>
    <t>&amp;quot;總庫存數量&amp;quot;</t>
  </si>
  <si>
    <t>IEC_STD_V10 &gt;&gt; Common &gt;&gt; AutoMetaDataInvQty</t>
  </si>
  <si>
    <t>Daily Inventory Management Master_InvQty</t>
  </si>
  <si>
    <t>&amp;quot;Daily Inventory Management Master_InvQty&amp;quot;</t>
  </si>
  <si>
    <t>IEC_STD_V10 &gt;&gt; Data Standard &gt;&gt; PLN &gt;&gt; InvAmount</t>
  </si>
  <si>
    <t>&amp;quot;InvAmount&amp;quot;</t>
  </si>
  <si>
    <t>&amp;quot;總庫存金額(TWD)&amp;quot;</t>
  </si>
  <si>
    <t>IEC_STD_V10 &gt;&gt; Common &gt;&gt; AutoMetaDataInvAmount</t>
  </si>
  <si>
    <t>Daily Inventory Management Master_InvAmount</t>
  </si>
  <si>
    <t>&amp;quot;Daily Inventory Management Master_InvAmount&amp;quot;</t>
  </si>
  <si>
    <t>IEC_STD_V10 &gt;&gt; Data Standard &gt;&gt; PLN &gt;&gt; USDInv_Amount</t>
  </si>
  <si>
    <t>&amp;quot;USDInv_Amount&amp;quot;</t>
  </si>
  <si>
    <t>&amp;quot;總庫存金額(USD)&amp;quot;</t>
  </si>
  <si>
    <t>IEC_STD_V10 &gt;&gt; Common &gt;&gt; AutoMetaDataUSDInv_Amount</t>
  </si>
  <si>
    <t>Daily Inventory Management Master_USDInv_Amount</t>
  </si>
  <si>
    <t>&amp;quot;Daily Inventory Management Master_USDInv_Amount&amp;quot;</t>
  </si>
  <si>
    <t>IEC_STD_V10 &gt;&gt; Data Standard &gt;&gt; PLN &gt;&gt; % of Total Inventory Amount</t>
  </si>
  <si>
    <t>庫存金額百分比Property</t>
  </si>
  <si>
    <t>Daily Inventory Management Master_% of Total Inventory Amount</t>
  </si>
  <si>
    <t>&amp;quot;Daily Inventory Management Master_% of Total Inventory Amount&amp;quot;</t>
  </si>
  <si>
    <t>IEC_STD_V10 &gt;&gt; Data Standard &gt;&gt; PLN &gt;&gt; Inventory Action Log</t>
  </si>
  <si>
    <t>庫存結算日Relationship</t>
  </si>
  <si>
    <t>IEC_STD_V10 &gt;&gt; Data Standard &gt;&gt; PLN &gt;&gt; M to M inventory comparison</t>
  </si>
  <si>
    <t>&amp;quot;M to M inventory comparison&amp;quot;</t>
  </si>
  <si>
    <t>&amp;quot;當月當日庫存與指定月庫存歷史資料&amp;quot;</t>
  </si>
  <si>
    <t>IEC_STD_V10 &gt;&gt; Common &gt;&gt; AutoMetaDataM to M inventory comparison</t>
  </si>
  <si>
    <t>當月當日庫存與指定月庫存歷史資料Concept</t>
  </si>
  <si>
    <t>M to M inventory comparison_BG Code</t>
  </si>
  <si>
    <t>&amp;quot;M to M inventory comparison_BG Code&amp;quot;</t>
  </si>
  <si>
    <t>M to M inventory comparison_BU Code</t>
  </si>
  <si>
    <t>&amp;quot;M to M inventory comparison_BU Code&amp;quot;</t>
  </si>
  <si>
    <t>IEC_STD_V10 &gt;&gt; Data Standard &gt;&gt; PLN &gt;&gt; Inventory Cut Month</t>
  </si>
  <si>
    <t>M to M inventory comparison_Inventory Cut Month</t>
  </si>
  <si>
    <t>&amp;quot;M to M inventory comparison_Inventory Cut Month&amp;quot;</t>
  </si>
  <si>
    <t>IEC_STD_V10 &gt;&gt; Data Standard &gt;&gt; PLN &gt;&gt; Inventory Cut Day</t>
  </si>
  <si>
    <t>M to M inventory comparison_Inventory Cut Day</t>
  </si>
  <si>
    <t>&amp;quot;M to M inventory comparison_Inventory Cut Day&amp;quot;</t>
  </si>
  <si>
    <t>IEC_STD_V10 &gt;&gt; Data Standard &gt;&gt; PLN &gt;&gt; Inventory Goal</t>
  </si>
  <si>
    <t>&amp;quot;本月庫存目標&amp;quot;</t>
  </si>
  <si>
    <t>本月庫存目標Property</t>
  </si>
  <si>
    <t>&amp;quot;本月庫存目標，當月為預估值，歷史月為實際值&amp;quot;</t>
  </si>
  <si>
    <t>M to M inventory comparison_Inventory Goal</t>
  </si>
  <si>
    <t>&amp;quot;M to M inventory comparison_Inventory Goal&amp;quot;</t>
  </si>
  <si>
    <t>IEC_STD_V10 &gt;&gt; Data Standard &gt;&gt; RND &gt;&gt; SType</t>
  </si>
  <si>
    <t>&amp;quot;SType&amp;quot;</t>
  </si>
  <si>
    <t>IEC_STD_V10 &gt;&gt; Common &gt;&gt; AutoMetaDataSType</t>
  </si>
  <si>
    <t>&amp;quot;分3類:成品、半成品、原材&amp;quot;</t>
  </si>
  <si>
    <t>Material Attribute_SType</t>
  </si>
  <si>
    <t>IEC_STD_V10 &gt;&gt; Data Standard &gt;&gt; RND &gt;&gt; MType</t>
  </si>
  <si>
    <t>&amp;quot;MType&amp;quot;</t>
  </si>
  <si>
    <t>&amp;quot;依材料大類分類材料(M)&amp;quot;</t>
  </si>
  <si>
    <t>IEC_STD_V10 &gt;&gt; Common &gt;&gt; AutoMetaDataMType</t>
  </si>
  <si>
    <t>材料分類MProperty</t>
  </si>
  <si>
    <t>&amp;quot;分10類:FRU.OPT.RACK.VRACK.RAW.PC.PCA.MLB.SC.CPU.&amp;quot;</t>
  </si>
  <si>
    <t>&amp;quot;FRU.OPT.RACK.VRACK.RAW.PC.PCA.MLB.SC.CPU.&amp;quot;</t>
  </si>
  <si>
    <t>Material Attribute_MType</t>
  </si>
  <si>
    <t>&amp;quot;Material Attribute_MType&amp;quot;</t>
  </si>
  <si>
    <t>IEC_STD_V10 &gt;&gt; Data Standard &gt;&gt; RND &gt;&gt; High value type</t>
  </si>
  <si>
    <t>材料分類HVProperty</t>
  </si>
  <si>
    <t>Material Attribute_High value type</t>
  </si>
  <si>
    <t>IEC_STD_V10 &gt;&gt; Data Standard &gt;&gt; RND &gt;&gt; Ctype</t>
  </si>
  <si>
    <t>&amp;quot;Ctype&amp;quot;</t>
  </si>
  <si>
    <t>&amp;quot;依材料大類分類材料(C)&amp;quot;</t>
  </si>
  <si>
    <t>IEC_STD_V10 &gt;&gt; Common &gt;&gt; AutoMetaDataCtype</t>
  </si>
  <si>
    <t>材料分類CProperty</t>
  </si>
  <si>
    <t>&amp;quot;分6類:FG.WIP.PCBA.HV.BLC.Others&amp;quot;</t>
  </si>
  <si>
    <t>&amp;quot;依材料屬性分6類:FG.WIP.PCBA.HV.BLC.Others&amp;quot;</t>
  </si>
  <si>
    <t>Material Attribute_Ctype</t>
  </si>
  <si>
    <t>&amp;quot;Material Attribute_Ctype&amp;quot;</t>
  </si>
  <si>
    <t>IEC_STD_V10 &gt;&gt; Data Standard &gt;&gt; RND &gt;&gt; MFGLevel</t>
  </si>
  <si>
    <t>&amp;quot;MFGLevel&amp;quot;</t>
  </si>
  <si>
    <t>&amp;quot;依製程前後段分類&amp;quot;</t>
  </si>
  <si>
    <t>IEC_STD_V10 &gt;&gt; Common &gt;&gt; AutoMetaDataMFGLevel</t>
  </si>
  <si>
    <t>材料分類(前後段)Property</t>
  </si>
  <si>
    <t>&amp;quot;L6.L10&amp;quot;</t>
  </si>
  <si>
    <t>Material Attribute_MFGLevel</t>
  </si>
  <si>
    <t>&amp;quot;Material Attribute_MFGLevel&amp;quot;</t>
  </si>
  <si>
    <t>Daily Inventory Management_Plant Code</t>
  </si>
  <si>
    <t>&amp;quot;Daily Inventory Management_Plant Code&amp;quot;</t>
  </si>
  <si>
    <t>Daily Inventory Aging by Site_Raw_Aging Bucket greater than 180_Plant Code</t>
  </si>
  <si>
    <t>&amp;quot;Daily Inventory Aging by Site_Raw_Aging Bucket greater than 180_Plant Code&amp;quot;</t>
  </si>
  <si>
    <t>warnTerm-Naming,errTerm-Naming,</t>
  </si>
  <si>
    <t>Daily Inventory Aging by Site_WIP&amp;amp;FG_Plant Code</t>
  </si>
  <si>
    <t>&amp;quot;Daily Inventory Aging by Site_WIP&amp;amp;amp;FG_Plant Code&amp;quot;</t>
  </si>
  <si>
    <t>來源系統確認^()$</t>
  </si>
  <si>
    <t>Daily Inventory Aging by Site_HUB_Plant Code</t>
  </si>
  <si>
    <t>&amp;quot;Daily Inventory Aging by Site_HUB_Plant Code&amp;quot;</t>
  </si>
  <si>
    <t>&amp;quot;當月當日庫存與指定月庫存趨勢直條圖比較&amp;quot;</t>
  </si>
  <si>
    <t>當月當日庫存與指定月庫存趨勢直條圖比較Concept</t>
  </si>
  <si>
    <t>&amp;quot;庫存結算年月&amp;quot;</t>
  </si>
  <si>
    <t>庫存結算年月Dimension</t>
  </si>
  <si>
    <t>M to M inventory/revenue comparison_Inventory Cut Month</t>
  </si>
  <si>
    <t>&amp;quot;M to M inventoryrevenue comparison_Inventory Cut Month&amp;quot;</t>
  </si>
  <si>
    <t>庫存結算第幾日Dimension</t>
  </si>
  <si>
    <t>M to M inventory/revenue comparison_Inventory Cut Day</t>
  </si>
  <si>
    <t>&amp;quot;M to M inventoryrevenue comparison_Inventory Cut Day&amp;quot;</t>
  </si>
  <si>
    <t>M to M inventory/revenue comparison_Amount of Actual revenue</t>
  </si>
  <si>
    <t>&amp;quot;M to M inventoryrevenue comparison_Amount of Actual revenue&amp;quot;</t>
  </si>
  <si>
    <t>本月庫存目標Measure</t>
  </si>
  <si>
    <t>M to M inventory/revenue comparison_Inventory Goal</t>
  </si>
  <si>
    <t>&amp;quot;M to M inventoryrevenue comparison_Inventory Goal&amp;quot;</t>
  </si>
  <si>
    <t>M to M inventory/revenue comparison_Amount of Target revenue</t>
  </si>
  <si>
    <t>&amp;quot;M to M inventoryrevenue comparison_Amount of Target revenue&amp;quot;</t>
  </si>
  <si>
    <t>庫存結算第幾日Relationship</t>
  </si>
  <si>
    <t>計數 - 中文名稱</t>
  </si>
  <si>
    <t>庫存數量</t>
  </si>
  <si>
    <t>庫存金額(TWD)</t>
  </si>
  <si>
    <t>庫存金額(USD)</t>
  </si>
  <si>
    <t>warnSynoym-NotFound,warnTerm-EngChCompare,errChkRequred,errChkDataType-Prop-Relationship,</t>
  </si>
  <si>
    <t>庫存數量Property</t>
  </si>
  <si>
    <t>庫存金額(TWD)Property</t>
  </si>
  <si>
    <t>庫存金額(USD)Property</t>
  </si>
  <si>
    <t>warnSynoym-NotFound,errChkDataType-Prop-Relationship,</t>
  </si>
  <si>
    <t>庫存降減計畫金額(TWD)</t>
  </si>
  <si>
    <t>Inventory Reduction Plan Amount TWD</t>
  </si>
  <si>
    <t>INVENTORY_REDUCTION_PLAN_AMOUNT_TWD</t>
  </si>
  <si>
    <t>庫存降減計畫金額(USD)</t>
  </si>
  <si>
    <t>Inventory Reduction Plan Amount USD</t>
  </si>
  <si>
    <t>INVENTORY_REDUCTION_PLAN_AMOUNT_USD</t>
  </si>
  <si>
    <t>庫存結算年月Relationship</t>
  </si>
  <si>
    <t>IEC_STD_V10 &gt;&gt; Data Standard &gt;&gt; PLN &gt;&gt; Inventory Reduction Plan Amount TWD</t>
  </si>
  <si>
    <t>&amp;quot;Inventory Reduction Plan Amount TWD&amp;quot;</t>
  </si>
  <si>
    <t>&amp;quot;庫存降減計畫金額(TWD)&amp;quot;</t>
  </si>
  <si>
    <t>IEC_STD_V10 &gt;&gt; Common &gt;&gt; AutoMetaDataInventory Reduction Plan Amount TWD</t>
  </si>
  <si>
    <t>庫存降減計畫金額(TWD)Property</t>
  </si>
  <si>
    <t>Inventory Action Log_Inventory Reduction Plan Amount TWD</t>
  </si>
  <si>
    <t>&amp;quot;Inventory Action Log_Inventory Reduction Plan Amount TWD&amp;quot;</t>
  </si>
  <si>
    <t>IEC_STD_V10 &gt;&gt; Data Standard &gt;&gt; PLN &gt;&gt; Inventory Reduction Plan Amount USD</t>
  </si>
  <si>
    <t>&amp;quot;Inventory Reduction Plan Amount USD&amp;quot;</t>
  </si>
  <si>
    <t>&amp;quot;庫存降減計畫金額(USD)&amp;quot;</t>
  </si>
  <si>
    <t>IEC_STD_V10 &gt;&gt; Common &gt;&gt; AutoMetaDataInventory Reduction Plan Amount USD</t>
  </si>
  <si>
    <t>庫存降減計畫金額(USD)Property</t>
  </si>
  <si>
    <t>Inventory Action Log_Inventory Reduction Plan Amount USD</t>
  </si>
  <si>
    <t>&amp;quot;Inventory Action Log_Inventory Reduction Plan Amount USD&amp;quot;</t>
  </si>
  <si>
    <t>庫存結算年月Property</t>
  </si>
  <si>
    <t>M to M inventory comparison_InvAmount</t>
  </si>
  <si>
    <t>&amp;quot;M to M inventory comparison_InvAmount&amp;quot;</t>
  </si>
  <si>
    <t>warnSynoym-Duplicate,warnTerm-EngChCompare,</t>
  </si>
  <si>
    <t>warnSynoym-Duplicate,</t>
  </si>
  <si>
    <t>warnSynoym-chkTask,</t>
  </si>
  <si>
    <t>warnSynoym-Duplicate,warnTerm-EngChCompare,warnSynoym-chkTask,</t>
  </si>
  <si>
    <t>warnTerm-EngChCompare,errChkRequred,</t>
  </si>
  <si>
    <t>warnTerm-EngChCompare,warnSynoym-chkTask,</t>
  </si>
  <si>
    <t>Business_Horizon</t>
  </si>
  <si>
    <t>Client_Project_Code_Name</t>
  </si>
  <si>
    <t>RFQ_Award_Date</t>
  </si>
  <si>
    <t>PDM_Project_Status</t>
  </si>
  <si>
    <t>Project_Type</t>
  </si>
  <si>
    <t>Project_Summary</t>
  </si>
  <si>
    <t>EVT start date</t>
  </si>
  <si>
    <t>RFQ_Plan_EVT_Start</t>
  </si>
  <si>
    <t>RFQ_Plan_MP_Start</t>
  </si>
  <si>
    <t>RFQ_Plan_DVT_Start</t>
  </si>
  <si>
    <t>RFQ_Plan_PVT_Start</t>
  </si>
  <si>
    <t>對應階段名稱的日期</t>
  </si>
  <si>
    <t>Reject Reason</t>
  </si>
  <si>
    <t>RFQ_LCVF_Est_Award_Total_Revenue_USD</t>
  </si>
  <si>
    <t>NP web</t>
  </si>
  <si>
    <t>?</t>
  </si>
  <si>
    <t>RFQ_LCVF_Est_Award_Quantity</t>
  </si>
  <si>
    <t>Daily revenue A</t>
  </si>
  <si>
    <t>RFQ_LCVF_Est_ROI</t>
  </si>
  <si>
    <t>RFQ_LCVF_NRE_Est_Funding</t>
  </si>
  <si>
    <t>Actual Normal Net Profit %</t>
  </si>
  <si>
    <t>NP_Type=Total (資料源NP Web)</t>
  </si>
  <si>
    <t>ACTUAL_NORMAL_NET_PROFIT_%</t>
  </si>
  <si>
    <t xml:space="preserve">Estimated MLB Normal Net Profit % </t>
  </si>
  <si>
    <t xml:space="preserve"> ,[RFQ_LCVF_Est_MLB_Net_Profit_P]</t>
  </si>
  <si>
    <t>ESTIMATED_MLB_NORMAL_NET_PROFIT_%</t>
  </si>
  <si>
    <t>Actual MLB Normal Net Profit %</t>
  </si>
  <si>
    <t>NP_Type=MLB (資料源NP Web)</t>
  </si>
  <si>
    <t>ACTUAL_MLB_NORMAL_NET_PROFIT_%</t>
  </si>
  <si>
    <t>Estimated SC Normal Net Profit %</t>
  </si>
  <si>
    <t>,[RFQ_LCVF_Est_SC_Net_Profit_P]</t>
  </si>
  <si>
    <t>ESTIMATED_SC_NORMAL_NET_PROFIT_%</t>
  </si>
  <si>
    <t>Actual SC Normal Net Profit %</t>
  </si>
  <si>
    <t>NP_Type=SC (資料源NP Web)</t>
  </si>
  <si>
    <t>ACTUAL_SC_NORMAL_NET_PROFIT_%</t>
  </si>
  <si>
    <t>Estimated SKU Normal Net Profit %</t>
  </si>
  <si>
    <t>RFQ_LCVF_Est_SKU_Net_Profit_P</t>
  </si>
  <si>
    <t>ESTIMATED_SKU_NORMAL_NET_PROFIT_%</t>
  </si>
  <si>
    <t>Actual SKU Normal Net Profit %</t>
  </si>
  <si>
    <t>NP_Type=SKU, Catetory = CPU or Rack (資料源NP Web)</t>
  </si>
  <si>
    <t>ACTUAL_SKU_NORMAL_NET_PROFIT_%</t>
  </si>
  <si>
    <t>實際 ROI 抓取最新日期更新</t>
  </si>
  <si>
    <t>Project name or Product Family (check with Nydia)</t>
  </si>
  <si>
    <t>1. NP web
2. NRE report
3. RD shareing%</t>
  </si>
  <si>
    <t>NRE Revenue</t>
  </si>
  <si>
    <t>NRE report</t>
  </si>
  <si>
    <t>Normal Net profit</t>
  </si>
  <si>
    <t>NRE Spending</t>
  </si>
  <si>
    <t>RD Sharing%</t>
  </si>
  <si>
    <t>??</t>
  </si>
  <si>
    <t>Estimated Lifecycle Forecast</t>
  </si>
  <si>
    <t>RFQ master</t>
  </si>
  <si>
    <t>RFQ_LCVF_Duration_Month</t>
  </si>
  <si>
    <t>競標中RFQ</t>
  </si>
  <si>
    <t>Proposal RFQ</t>
  </si>
  <si>
    <t>DM_PROPOSAL_RFQ</t>
  </si>
  <si>
    <t>在庫/在途/客戶HUB</t>
  </si>
  <si>
    <t>DataSrc</t>
  </si>
  <si>
    <t>在庫.在途.客戶HUB</t>
  </si>
  <si>
    <t>在庫.在途.客戶HUB(HUB庫位=Y or 客戶帳)</t>
  </si>
  <si>
    <t>InTransit.Inventory.HUB</t>
  </si>
  <si>
    <t>DATASRC</t>
  </si>
  <si>
    <t>第幾日=&gt; 最後交易日 PRO 討論</t>
  </si>
  <si>
    <t>MonthEnd =&gt; 待確認</t>
  </si>
  <si>
    <t>庫存管理分類(Unrestricted/Blocked)</t>
  </si>
  <si>
    <t>Inv Unrestricted/Blocked</t>
  </si>
  <si>
    <t>Unrestricted、Blocked</t>
  </si>
  <si>
    <t>INV_UNRESTRICTED/BLOCKED</t>
  </si>
  <si>
    <t>可控庫存註記</t>
  </si>
  <si>
    <t>InvType Remark</t>
  </si>
  <si>
    <t>供應商是否提供JIT, VMI, SOI之服務</t>
  </si>
  <si>
    <t>INVTYPE_REMARK</t>
  </si>
  <si>
    <t>RND/PRO</t>
  </si>
  <si>
    <t>PRO？</t>
  </si>
  <si>
    <t>製造商料號主檔</t>
  </si>
  <si>
    <t>Manufacturer PN Master</t>
  </si>
  <si>
    <t>INT_MANUFACTURER_PN_MASTER</t>
  </si>
  <si>
    <t>製造商料號</t>
  </si>
  <si>
    <t>Manufacturer PN</t>
  </si>
  <si>
    <t>MANUFACTURER_PN</t>
  </si>
  <si>
    <t>庫存分析</t>
  </si>
  <si>
    <t>Inventory Analysis</t>
  </si>
  <si>
    <t>DM_INVENTORY_ANALYSIS</t>
  </si>
  <si>
    <t>Product Name</t>
  </si>
  <si>
    <t>庫存結算日(年-月)</t>
  </si>
  <si>
    <t>YYYYMM</t>
  </si>
  <si>
    <t>下載資料年-月</t>
  </si>
  <si>
    <t>庫存結算日為當周第幾個工作日</t>
  </si>
  <si>
    <t>WeekDay</t>
  </si>
  <si>
    <t>下載資料日為當周第幾個工作日</t>
  </si>
  <si>
    <t>1.2.3.4.5.</t>
  </si>
  <si>
    <t>WEEKDAY</t>
  </si>
  <si>
    <t>材料歸屬之產品生命週期階段</t>
  </si>
  <si>
    <t>NPI.MP.EOL.Dead</t>
  </si>
  <si>
    <t>Unrest庫存數量</t>
  </si>
  <si>
    <t>UnrestQty</t>
  </si>
  <si>
    <t>UNRESTQTY</t>
  </si>
  <si>
    <t>Blocked庫存數量</t>
  </si>
  <si>
    <t>BlockedQty</t>
  </si>
  <si>
    <t>BLOCKEDQTY</t>
  </si>
  <si>
    <t>Unrest庫存金額(TWD)</t>
  </si>
  <si>
    <t>UnrestVal</t>
  </si>
  <si>
    <t>UNRESTVAL</t>
  </si>
  <si>
    <t>Blocked庫存金額(TWD)</t>
  </si>
  <si>
    <t>BlockedVal</t>
  </si>
  <si>
    <t>BLOCKEDVAL</t>
  </si>
  <si>
    <t>Unrest庫存金額(USD)</t>
  </si>
  <si>
    <t>USDUnrestVal</t>
  </si>
  <si>
    <t>USDUNRESTVAL</t>
  </si>
  <si>
    <t>Blocked庫存金額(USD)</t>
  </si>
  <si>
    <t>USDBlockedVal</t>
  </si>
  <si>
    <t>USDBLOCKEDVAL</t>
  </si>
  <si>
    <t>BG^()$</t>
  </si>
  <si>
    <t>BU^()$</t>
  </si>
  <si>
    <t>LOB^()$</t>
  </si>
  <si>
    <t>Customer^()$</t>
  </si>
  <si>
    <t>Business_Horizon^()$</t>
  </si>
  <si>
    <t>Client_Project_Code_Name^()$</t>
  </si>
  <si>
    <t>Generation^()$</t>
  </si>
  <si>
    <t>RFQ_Award_Date^()$</t>
  </si>
  <si>
    <t>PDM_Project_Status^()$</t>
  </si>
  <si>
    <t>Project_Type^()$</t>
  </si>
  <si>
    <t>Type^()$</t>
  </si>
  <si>
    <t>Project_Summary^()$</t>
  </si>
  <si>
    <t>RFQ_Plan_EVT_Start^()$</t>
  </si>
  <si>
    <t>RFQ_Plan_MP_Start^()$</t>
  </si>
  <si>
    <t>RFQ_Plan_DVT_Start^()$</t>
  </si>
  <si>
    <t>RFQ_Plan_PVT_Start^()$</t>
  </si>
  <si>
    <t>Reject Reason^()$</t>
  </si>
  <si>
    <t>RFQ_LCVF_Est_Award_Total_Revenue_USD^()$</t>
  </si>
  <si>
    <t>RFQ_LCVF_Est_Award_Quantity^()$</t>
  </si>
  <si>
    <t>RFQ_LCVF_Est_ROI^()$</t>
  </si>
  <si>
    <t>RFQ_LCVF_NRE_Est_Funding^()$</t>
  </si>
  <si>
    <t>IEC_STD_V10 &gt;&gt; Data Standard &gt;&gt; BPM &gt;&gt; Actual Normal Net Profit %</t>
  </si>
  <si>
    <t>&amp;quot;Actual Normal Net Profit %&amp;quot;</t>
  </si>
  <si>
    <t>IEC_STD_V10 &gt;&gt; Common &gt;&gt; AutoMetaDataActual Normal Net Profit %</t>
  </si>
  <si>
    <t>&amp;quot;NP_Type=Total (資料源NP Web)&amp;quot;</t>
  </si>
  <si>
    <t>RFQ Detail_Actual Normal Net Profit %</t>
  </si>
  <si>
    <t>&amp;quot;RFQ Detail_Actual Normal Net Profit %&amp;quot;</t>
  </si>
  <si>
    <t xml:space="preserve">IEC_STD_V10 &gt;&gt; Data Standard &gt;&gt; BPM &gt;&gt; Estimated MLB Normal Net Profit % </t>
  </si>
  <si>
    <t>&amp;quot;Estimated MLB Normal Net Profit % &amp;quot;</t>
  </si>
  <si>
    <t xml:space="preserve">IEC_STD_V10 &gt;&gt; Common &gt;&gt; AutoMetaDataEstimated MLB Normal Net Profit % </t>
  </si>
  <si>
    <t xml:space="preserve">RFQ Detail_Estimated MLB Normal Net Profit % </t>
  </si>
  <si>
    <t>&amp;quot;RFQ Detail_Estimated MLB Normal Net Profit % &amp;quot;</t>
  </si>
  <si>
    <t xml:space="preserve"> ,[RFQ_LCVF_Est_MLB_Net_Profit_P]^()$</t>
  </si>
  <si>
    <t>IEC_STD_V10 &gt;&gt; Data Standard &gt;&gt; BPM &gt;&gt; Actual MLB Normal Net Profit %</t>
  </si>
  <si>
    <t>&amp;quot;Actual MLB Normal Net Profit %&amp;quot;</t>
  </si>
  <si>
    <t>IEC_STD_V10 &gt;&gt; Common &gt;&gt; AutoMetaDataActual MLB Normal Net Profit %</t>
  </si>
  <si>
    <t>&amp;quot;NP_Type=MLB (資料源NP Web)&amp;quot;</t>
  </si>
  <si>
    <t>RFQ Detail_Actual MLB Normal Net Profit %</t>
  </si>
  <si>
    <t>&amp;quot;RFQ Detail_Actual MLB Normal Net Profit %&amp;quot;</t>
  </si>
  <si>
    <t>IEC_STD_V10 &gt;&gt; Data Standard &gt;&gt; BPM &gt;&gt; Estimated SC Normal Net Profit %</t>
  </si>
  <si>
    <t>&amp;quot;Estimated SC Normal Net Profit %&amp;quot;</t>
  </si>
  <si>
    <t>IEC_STD_V10 &gt;&gt; Common &gt;&gt; AutoMetaDataEstimated SC Normal Net Profit %</t>
  </si>
  <si>
    <t>RFQ Detail_Estimated SC Normal Net Profit %</t>
  </si>
  <si>
    <t>&amp;quot;RFQ Detail_Estimated SC Normal Net Profit %&amp;quot;</t>
  </si>
  <si>
    <t>,[RFQ_LCVF_Est_SC_Net_Profit_P]^()$</t>
  </si>
  <si>
    <t>IEC_STD_V10 &gt;&gt; Data Standard &gt;&gt; BPM &gt;&gt; Actual SC Normal Net Profit %</t>
  </si>
  <si>
    <t>&amp;quot;Actual SC Normal Net Profit %&amp;quot;</t>
  </si>
  <si>
    <t>IEC_STD_V10 &gt;&gt; Common &gt;&gt; AutoMetaDataActual SC Normal Net Profit %</t>
  </si>
  <si>
    <t>&amp;quot;NP_Type=SC (資料源NP Web)&amp;quot;</t>
  </si>
  <si>
    <t>RFQ Detail_Actual SC Normal Net Profit %</t>
  </si>
  <si>
    <t>&amp;quot;RFQ Detail_Actual SC Normal Net Profit %&amp;quot;</t>
  </si>
  <si>
    <t>IEC_STD_V10 &gt;&gt; Data Standard &gt;&gt; BPM &gt;&gt; Estimated SKU Normal Net Profit %</t>
  </si>
  <si>
    <t>&amp;quot;Estimated SKU Normal Net Profit %&amp;quot;</t>
  </si>
  <si>
    <t>IEC_STD_V10 &gt;&gt; Common &gt;&gt; AutoMetaDataEstimated SKU Normal Net Profit %</t>
  </si>
  <si>
    <t>RFQ Detail_Estimated SKU Normal Net Profit %</t>
  </si>
  <si>
    <t>&amp;quot;RFQ Detail_Estimated SKU Normal Net Profit %&amp;quot;</t>
  </si>
  <si>
    <t>RFQ_LCVF_Est_SKU_Net_Profit_P^()$</t>
  </si>
  <si>
    <t>IEC_STD_V10 &gt;&gt; Data Standard &gt;&gt; BPM &gt;&gt; Actual SKU Normal Net Profit %</t>
  </si>
  <si>
    <t>&amp;quot;Actual SKU Normal Net Profit %&amp;quot;</t>
  </si>
  <si>
    <t>IEC_STD_V10 &gt;&gt; Common &gt;&gt; AutoMetaDataActual SKU Normal Net Profit %</t>
  </si>
  <si>
    <t>&amp;quot;NP_Type=SKU, Catetory = CPU or Rack (資料源NP Web)&amp;quot;</t>
  </si>
  <si>
    <t>RFQ Detail_Actual SKU Normal Net Profit %</t>
  </si>
  <si>
    <t>&amp;quot;RFQ Detail_Actual SKU Normal Net Profit %&amp;quot;</t>
  </si>
  <si>
    <t>&amp;quot;實際 ROI 抓取最新日期更新&amp;quot;</t>
  </si>
  <si>
    <t>IEC_STD_V10 &gt;&gt; Data Standard &gt;&gt; BPM &gt;&gt; Project name or Product Family (check with Nydia)</t>
  </si>
  <si>
    <t>&amp;quot;Project name or Product Family (check with Nydia)&amp;quot;</t>
  </si>
  <si>
    <t>IEC_STD_V10 &gt;&gt; Common &gt;&gt; AutoMetaDataProject name or Product Family (check with Nydia)</t>
  </si>
  <si>
    <t>&amp;quot;1. NP web
2. NRE report
3. RD shareing%&amp;quot;</t>
  </si>
  <si>
    <t>Actual Return on Invensment %_Project name or Product Family (check with Nydia)</t>
  </si>
  <si>
    <t>&amp;quot;Actual Return on Invensment %_Project name or Product Family (check with Nydia)&amp;quot;</t>
  </si>
  <si>
    <t>IEC_STD_V10 &gt;&gt; Data Standard &gt;&gt; BPM &gt;&gt; NRE Revenue</t>
  </si>
  <si>
    <t>&amp;quot;NRE Revenue&amp;quot;</t>
  </si>
  <si>
    <t>IEC_STD_V10 &gt;&gt; Common &gt;&gt; AutoMetaDataNRE Revenue</t>
  </si>
  <si>
    <t>&amp;quot;NRE report&amp;quot;</t>
  </si>
  <si>
    <t>Actual Return on Invensment %_NRE Revenue</t>
  </si>
  <si>
    <t>&amp;quot;Actual Return on Invensment %_NRE Revenue&amp;quot;</t>
  </si>
  <si>
    <t>IEC_STD_V10 &gt;&gt; Data Standard &gt;&gt; BPM &gt;&gt; Normal Net profit</t>
  </si>
  <si>
    <t>&amp;quot;Normal Net profit&amp;quot;</t>
  </si>
  <si>
    <t>IEC_STD_V10 &gt;&gt; Common &gt;&gt; AutoMetaDataNormal Net profit</t>
  </si>
  <si>
    <t>Actual Return on Invensment %_Normal Net profit</t>
  </si>
  <si>
    <t>&amp;quot;Actual Return on Invensment %_Normal Net profit&amp;quot;</t>
  </si>
  <si>
    <t>IEC_STD_V10 &gt;&gt; Data Standard &gt;&gt; BPM &gt;&gt; NRE Spending</t>
  </si>
  <si>
    <t>&amp;quot;NRE Spending&amp;quot;</t>
  </si>
  <si>
    <t>IEC_STD_V10 &gt;&gt; Common &gt;&gt; AutoMetaDataNRE Spending</t>
  </si>
  <si>
    <t>Actual Return on Invensment %_NRE Spending</t>
  </si>
  <si>
    <t>&amp;quot;Actual Return on Invensment %_NRE Spending&amp;quot;</t>
  </si>
  <si>
    <t>IEC_STD_V10 &gt;&gt; Data Standard &gt;&gt; BPM &gt;&gt; RD Sharing%</t>
  </si>
  <si>
    <t>&amp;quot;RD Sharing%&amp;quot;</t>
  </si>
  <si>
    <t>IEC_STD_V10 &gt;&gt; Common &gt;&gt; AutoMetaDataRD Sharing%</t>
  </si>
  <si>
    <t>&amp;quot;??&amp;quot;</t>
  </si>
  <si>
    <t>Actual Return on Invensment %_RD Sharing%</t>
  </si>
  <si>
    <t>&amp;quot;Actual Return on Invensment %_RD Sharing%&amp;quot;</t>
  </si>
  <si>
    <t>IEC_STD_V10 &gt;&gt; Data Standard &gt;&gt; BPM &gt;&gt; Estimated Lifecycle Forecast</t>
  </si>
  <si>
    <t>&amp;quot;Estimated Lifecycle Forecast&amp;quot;</t>
  </si>
  <si>
    <t>IEC_STD_V10 &gt;&gt; Common &gt;&gt; AutoMetaDataEstimated Lifecycle Forecast</t>
  </si>
  <si>
    <t>&amp;quot;RFQ master&amp;quot;</t>
  </si>
  <si>
    <t>Actual Return on Invensment %_Estimated Lifecycle Forecast</t>
  </si>
  <si>
    <t>&amp;quot;Actual Return on Invensment %_Estimated Lifecycle Forecast&amp;quot;</t>
  </si>
  <si>
    <t>RFQ_LCVF_Duration_Month^()$</t>
  </si>
  <si>
    <t>RFQ Hit Rate-EBG_Award Year -&gt; RFQ End Year</t>
  </si>
  <si>
    <t>&amp;quot;RFQ Hit Rate-EBG_Award Year - &amp;gt;  RFQ End Year&amp;quot;</t>
  </si>
  <si>
    <t>errTerm-Naming,errChkDataType-Prop-Relationship,</t>
  </si>
  <si>
    <t xml:space="preserve">Award RFQ Detail_Estimated MLB Normal Net Profit % </t>
  </si>
  <si>
    <t>&amp;quot;Award RFQ Detail_Estimated MLB Normal Net Profit % &amp;quot;</t>
  </si>
  <si>
    <t>Award RFQ Detail_Actual MLB Normal Net Profit %</t>
  </si>
  <si>
    <t>&amp;quot;Award RFQ Detail_Actual MLB Normal Net Profit %&amp;quot;</t>
  </si>
  <si>
    <t>Award RFQ Detail_Estimated SC Normal Net Profit %</t>
  </si>
  <si>
    <t>&amp;quot;Award RFQ Detail_Estimated SC Normal Net Profit %&amp;quot;</t>
  </si>
  <si>
    <t>Award RFQ Detail_Actual SC Normal Net Profit %</t>
  </si>
  <si>
    <t>&amp;quot;Award RFQ Detail_Actual SC Normal Net Profit %&amp;quot;</t>
  </si>
  <si>
    <t>Award RFQ Detail_Estimated SKU Normal Net Profit %</t>
  </si>
  <si>
    <t>&amp;quot;Award RFQ Detail_Estimated SKU Normal Net Profit %&amp;quot;</t>
  </si>
  <si>
    <t>Award RFQ Detail_Actual SKU Normal Net Profit %</t>
  </si>
  <si>
    <t>&amp;quot;Award RFQ Detail_Actual SKU Normal Net Profit %&amp;quot;</t>
  </si>
  <si>
    <t>Lost RFQ Detail_Award Year -&gt; RFQ End Year</t>
  </si>
  <si>
    <t>&amp;quot;Lost RFQ Detail_Award Year - &amp;gt;  RFQ End Year&amp;quot;</t>
  </si>
  <si>
    <t>&amp;quot;Proposal RFQ&amp;quot;</t>
  </si>
  <si>
    <t>&amp;quot;競標中RFQ&amp;quot;</t>
  </si>
  <si>
    <t>IEC_STD_V10 &gt;&gt; Common &gt;&gt; AutoMetaDataProposal RFQ</t>
  </si>
  <si>
    <t>競標中RFQConcept</t>
  </si>
  <si>
    <t>Proposal RFQ_BG Code</t>
  </si>
  <si>
    <t>&amp;quot;Proposal RFQ_BG Code&amp;quot;</t>
  </si>
  <si>
    <t>Proposal RFQ_BU Code</t>
  </si>
  <si>
    <t>&amp;quot;Proposal RFQ_BU Code&amp;quot;</t>
  </si>
  <si>
    <t>Proposal RFQ_Customer Name-SAP</t>
  </si>
  <si>
    <t>&amp;quot;Proposal RFQ_Customer Name-SAP&amp;quot;</t>
  </si>
  <si>
    <t>Proposal RFQ_Product Horizon</t>
  </si>
  <si>
    <t>&amp;quot;Proposal RFQ_Product Horizon&amp;quot;</t>
  </si>
  <si>
    <t>Proposal RFQ_Product Generation</t>
  </si>
  <si>
    <t>&amp;quot;Proposal RFQ_Product Generation&amp;quot;</t>
  </si>
  <si>
    <t>Proposal RFQ_Product Family</t>
  </si>
  <si>
    <t>&amp;quot;Proposal RFQ_Product Family&amp;quot;</t>
  </si>
  <si>
    <t>Proposal RFQ_Platform Solution Name</t>
  </si>
  <si>
    <t>&amp;quot;Proposal RFQ_Platform Solution Name&amp;quot;</t>
  </si>
  <si>
    <t>Proposal RFQ_Project Type</t>
  </si>
  <si>
    <t>&amp;quot;Proposal RFQ_Project Type&amp;quot;</t>
  </si>
  <si>
    <t>Proposal RFQ_Customer Project Name</t>
  </si>
  <si>
    <t>&amp;quot;Proposal RFQ_Customer Project Name&amp;quot;</t>
  </si>
  <si>
    <t>Proposal RFQ_Product Category</t>
  </si>
  <si>
    <t>&amp;quot;Proposal RFQ_Product Category&amp;quot;</t>
  </si>
  <si>
    <t>Proposal RFQ_RFQ_Plan_NPI_Start Date</t>
  </si>
  <si>
    <t>&amp;quot;Proposal RFQ_RFQ_Plan_NPI_Start Date&amp;quot;</t>
  </si>
  <si>
    <t>Proposal RFQ_RFQ_Plan_MP_Start Date</t>
  </si>
  <si>
    <t>&amp;quot;Proposal RFQ_RFQ_Plan_MP_Start Date&amp;quot;</t>
  </si>
  <si>
    <t>Proposal RFQ_RFQ_Plan_EVT_Start Date</t>
  </si>
  <si>
    <t>&amp;quot;Proposal RFQ_RFQ_Plan_EVT_Start Date&amp;quot;</t>
  </si>
  <si>
    <t>Proposal RFQ_RFQ_Plan_DVT_Start Date</t>
  </si>
  <si>
    <t>&amp;quot;Proposal RFQ_RFQ_Plan_DVT_Start Date&amp;quot;</t>
  </si>
  <si>
    <t>Proposal RFQ_RFQ_Plan_PVT_Start Date</t>
  </si>
  <si>
    <t>&amp;quot;Proposal RFQ_RFQ_Plan_PVT_Start Date&amp;quot;</t>
  </si>
  <si>
    <t>Proposal RFQ_RFQ_Plan_Start Date</t>
  </si>
  <si>
    <t>&amp;quot;Proposal RFQ_RFQ_Plan_Start Date&amp;quot;</t>
  </si>
  <si>
    <t>Proposal RFQ_Project Summary</t>
  </si>
  <si>
    <t>&amp;quot;Proposal RFQ_Project Summary&amp;quot;</t>
  </si>
  <si>
    <t>Proposal RFQ_Project Stage</t>
  </si>
  <si>
    <t>&amp;quot;Proposal RFQ_Project Stage&amp;quot;</t>
  </si>
  <si>
    <t>Proposal RFQ_Estimated Net Profit %</t>
  </si>
  <si>
    <t>&amp;quot;Proposal RFQ_Estimated Net Profit %&amp;quot;</t>
  </si>
  <si>
    <t>Proposal RFQ_Estimated Return on Invensment %</t>
  </si>
  <si>
    <t>&amp;quot;Proposal RFQ_Estimated Return on Invensment %&amp;quot;</t>
  </si>
  <si>
    <t>Proposal RFQ_Amount of Target shipment</t>
  </si>
  <si>
    <t>&amp;quot;Proposal RFQ_Amount of Target shipment&amp;quot;</t>
  </si>
  <si>
    <t>Proposal RFQ_EBG Project Estimate Revenue</t>
  </si>
  <si>
    <t>&amp;quot;Proposal RFQ_EBG Project Estimate Revenue&amp;quot;</t>
  </si>
  <si>
    <t>Proposal RFQ_Estimated Total NRE Funding</t>
  </si>
  <si>
    <t>&amp;quot;Proposal RFQ_Estimated Total NRE Funding&amp;quot;</t>
  </si>
  <si>
    <t>Daily Inventory Management Master_Material Group</t>
  </si>
  <si>
    <t>&amp;quot;Daily Inventory Management Master_Material Group&amp;quot;</t>
  </si>
  <si>
    <t>IEC_STD_V10 &gt;&gt; Data Standard &gt;&gt; PLN &gt;&gt; DataSrc</t>
  </si>
  <si>
    <t>&amp;quot;DataSrc&amp;quot;</t>
  </si>
  <si>
    <t>&amp;quot;在庫.在途.客戶HUB&amp;quot;</t>
  </si>
  <si>
    <t>IEC_STD_V10 &gt;&gt; Common &gt;&gt; AutoMetaDataDataSrc</t>
  </si>
  <si>
    <t>在庫/在途/客戶HUBProperty</t>
  </si>
  <si>
    <t>&amp;quot;在庫.在途.客戶HUB(HUB庫位=Y or 客戶帳)&amp;quot;</t>
  </si>
  <si>
    <t>&amp;quot;InTransit.Inventory.HUB&amp;quot;</t>
  </si>
  <si>
    <t>Daily Inventory Management Master_DataSrc</t>
  </si>
  <si>
    <t>&amp;quot;Daily Inventory Management Master_DataSrc&amp;quot;</t>
  </si>
  <si>
    <t>warnTerm-Naming,warnSynoym-NotFound,errChkDataType-Prop-Relationship,</t>
  </si>
  <si>
    <t>IEC_STD_V10 &gt;&gt; Data Standard &gt;&gt; PLN &gt;&gt; Last Move Date</t>
  </si>
  <si>
    <t>第幾日=&gt; 最後交易日 PRO 討論Relationship</t>
  </si>
  <si>
    <t>Daily Inventory Management Master_Last Move Date</t>
  </si>
  <si>
    <t>&amp;quot;Daily Inventory Management Master_Last Move Date&amp;quot;</t>
  </si>
  <si>
    <t>&amp;quot;MonthEnd =&gt; 待確認&amp;quot;</t>
  </si>
  <si>
    <t>MonthEnd =&gt; 待確認Property</t>
  </si>
  <si>
    <t>IEC_STD_V10 &gt;&gt; Data Standard &gt;&gt; PLN &gt;&gt; Inv Unrestricted/Blocked</t>
  </si>
  <si>
    <t>&amp;quot;Inv Unrestricted/Blocked&amp;quot;</t>
  </si>
  <si>
    <t>&amp;quot;庫存管理分類(Unrestricted/Blocked)&amp;quot;</t>
  </si>
  <si>
    <t>IEC_STD_V10 &gt;&gt; Common &gt;&gt; AutoMetaDataInv Unrestricted/Blocked</t>
  </si>
  <si>
    <t>庫存管理分類(Unrestricted/Blocked)Property</t>
  </si>
  <si>
    <t>&amp;quot;Unrestricted、Blocked&amp;quot;</t>
  </si>
  <si>
    <t>Daily Inventory Management Master_Inv Unrestricted/Blocked</t>
  </si>
  <si>
    <t>&amp;quot;Daily Inventory Management Master_Inv UnrestrictedBlocked&amp;quot;</t>
  </si>
  <si>
    <t>IEC_STD_V10 &gt;&gt; Data Standard &gt;&gt; PLN &gt;&gt; InvType Remark</t>
  </si>
  <si>
    <t>&amp;quot;InvType Remark&amp;quot;</t>
  </si>
  <si>
    <t>&amp;quot;供應商是否提供JIT, VMI, SOI之服務&amp;quot;</t>
  </si>
  <si>
    <t>IEC_STD_V10 &gt;&gt; Common &gt;&gt; AutoMetaDataInvType Remark</t>
  </si>
  <si>
    <t>可控庫存註記Property</t>
  </si>
  <si>
    <t>Daily Inventory Management Master_InvType Remark</t>
  </si>
  <si>
    <t>&amp;quot;Daily Inventory Management Master_InvType Remark&amp;quot;</t>
  </si>
  <si>
    <t>warnTerm-Naming,warnTerm-EngChCompare,</t>
  </si>
  <si>
    <t>IEC_STD_V10 &gt;&gt; Data Standard &gt;&gt; RND &gt;&gt; PROC COMMODITY</t>
  </si>
  <si>
    <t>Material Attribute_PROC COMMODITY</t>
  </si>
  <si>
    <t>&amp;quot;Material Attribute_PROC COMMODITY&amp;quot;</t>
  </si>
  <si>
    <t>&amp;quot;Manufacturer PN Master&amp;quot;</t>
  </si>
  <si>
    <t>&amp;quot;製造商料號主檔&amp;quot;</t>
  </si>
  <si>
    <t>IEC_STD_V10 &gt;&gt; Common &gt;&gt; AutoMetaDataManufacturer PN Master</t>
  </si>
  <si>
    <t>製造商料號主檔Concept</t>
  </si>
  <si>
    <t>Manufacturer PN Master_Manufacturer Code</t>
  </si>
  <si>
    <t>&amp;quot;Manufacturer PN Master_Manufacturer Code&amp;quot;</t>
  </si>
  <si>
    <t>&amp;quot;Manufacturer PN&amp;quot;</t>
  </si>
  <si>
    <t>&amp;quot;製造商料號&amp;quot;</t>
  </si>
  <si>
    <t>IEC_STD_V10 &gt;&gt; Common &gt;&gt; AutoMetaDataManufacturer PN</t>
  </si>
  <si>
    <t>製造商料號Property</t>
  </si>
  <si>
    <t>Manufacturer PN Master_Manufacturer PN</t>
  </si>
  <si>
    <t>&amp;quot;Manufacturer PN Master_Manufacturer PN&amp;quot;</t>
  </si>
  <si>
    <t>Manufacturer PN Master_IEC Part Number</t>
  </si>
  <si>
    <t>&amp;quot;Manufacturer PN Master_IEC Part Number&amp;quot;</t>
  </si>
  <si>
    <t>FRU庫位註記Dimension</t>
  </si>
  <si>
    <t>Daily Inventory Management_FRU location Remark</t>
  </si>
  <si>
    <t>&amp;quot;Daily Inventory Management_FRU location Remark&amp;quot;</t>
  </si>
  <si>
    <t>庫存金額(TWD)Measure</t>
  </si>
  <si>
    <t>Daily Inventory Management_InvAmount</t>
  </si>
  <si>
    <t>&amp;quot;Daily Inventory Management_InvAmount&amp;quot;</t>
  </si>
  <si>
    <t>庫存金額(USD)Measure</t>
  </si>
  <si>
    <t>Daily Inventory Management_USDInv_Amount</t>
  </si>
  <si>
    <t>&amp;quot;Daily Inventory Management_USDInv_Amount&amp;quot;</t>
  </si>
  <si>
    <t>庫存降減計畫金額(TWD)Measure</t>
  </si>
  <si>
    <t>Daily Inventory Management_Inventory Reduction Plan Amount TWD</t>
  </si>
  <si>
    <t>&amp;quot;Daily Inventory Management_Inventory Reduction Plan Amount TWD&amp;quot;</t>
  </si>
  <si>
    <t>庫存降減計畫金額(USD)Measure</t>
  </si>
  <si>
    <t>Daily Inventory Management_Inventory Reduction Plan Amount USD</t>
  </si>
  <si>
    <t>&amp;quot;Daily Inventory Management_Inventory Reduction Plan Amount USD&amp;quot;</t>
  </si>
  <si>
    <t>Daily Inventory Aging by Site_Raw_High value type_FRU location Remark</t>
  </si>
  <si>
    <t>&amp;quot;Daily Inventory Aging by Site_Raw_High value type_FRU location Remark&amp;quot;</t>
  </si>
  <si>
    <t>Daily Inventory Aging by Site_Raw_High value type_InvAmount</t>
  </si>
  <si>
    <t>&amp;quot;Daily Inventory Aging by Site_Raw_High value type_InvAmount&amp;quot;</t>
  </si>
  <si>
    <t>Daily Inventory Aging by Site_Raw_High value type_USDInv_Amount</t>
  </si>
  <si>
    <t>&amp;quot;Daily Inventory Aging by Site_Raw_High value type_USDInv_Amount&amp;quot;</t>
  </si>
  <si>
    <t>Daily Inventory Aging by Site_Raw_Aging Bucket greater than 180_FRU location Remark</t>
  </si>
  <si>
    <t>&amp;quot;Daily Inventory Aging by Site_Raw_Aging Bucket greater than 180_FRU location Remark&amp;quot;</t>
  </si>
  <si>
    <t>Daily Inventory Aging by Site_Raw_Aging Bucket greater than 180_PROC COMMODITY</t>
  </si>
  <si>
    <t>&amp;quot;Daily Inventory Aging by Site_Raw_Aging Bucket greater than 180_PROC COMMODITY&amp;quot;</t>
  </si>
  <si>
    <t>Daily Inventory Aging by Site_Raw_Aging Bucket greater than 180_InvAmount</t>
  </si>
  <si>
    <t>&amp;quot;Daily Inventory Aging by Site_Raw_Aging Bucket greater than 180_InvAmount&amp;quot;</t>
  </si>
  <si>
    <t>Daily Inventory Aging by Site_Raw_Aging Bucket greater than 180_USDInv_Amount</t>
  </si>
  <si>
    <t>&amp;quot;Daily Inventory Aging by Site_Raw_Aging Bucket greater than 180_USDInv_Amount&amp;quot;</t>
  </si>
  <si>
    <t>Daily Inventory Aging by Site_WIP&amp;amp;FG_FRU location Remark</t>
  </si>
  <si>
    <t>&amp;quot;Daily Inventory Aging by Site_WIP&amp;amp;amp;FG_FRU location Remark&amp;quot;</t>
  </si>
  <si>
    <t>Daily Inventory Aging by Site_WIP&amp;amp;FG_InvAmount</t>
  </si>
  <si>
    <t>&amp;quot;Daily Inventory Aging by Site_WIP&amp;amp;amp;FG_InvAmount&amp;quot;</t>
  </si>
  <si>
    <t>Daily Inventory Aging by Site_WIP&amp;amp;FG_USDInv_Amount</t>
  </si>
  <si>
    <t>&amp;quot;Daily Inventory Aging by Site_WIP&amp;amp;amp;FG_USDInv_Amount&amp;quot;</t>
  </si>
  <si>
    <t>Daily Inventory Aging by Site_HUB_FRU location Remark</t>
  </si>
  <si>
    <t>&amp;quot;Daily Inventory Aging by Site_HUB_FRU location Remark&amp;quot;</t>
  </si>
  <si>
    <t>Daily Inventory Aging by Site_HUB_Hub location Remark</t>
  </si>
  <si>
    <t>&amp;quot;Daily Inventory Aging by Site_HUB_Hub location Remark&amp;quot;</t>
  </si>
  <si>
    <t>Daily Inventory Aging by Site_HUB_InvAmount</t>
  </si>
  <si>
    <t>&amp;quot;Daily Inventory Aging by Site_HUB_InvAmount&amp;quot;</t>
  </si>
  <si>
    <t>Daily Inventory Aging by Site_HUB_USDInv_Amount</t>
  </si>
  <si>
    <t>&amp;quot;Daily Inventory Aging by Site_HUB_USDInv_Amount&amp;quot;</t>
  </si>
  <si>
    <t>M to M inventory/revenue comparison_InvAmount</t>
  </si>
  <si>
    <t>&amp;quot;M to M inventoryrevenue comparison_InvAmount&amp;quot;</t>
  </si>
  <si>
    <t>&amp;quot;Inventory Analysis&amp;quot;</t>
  </si>
  <si>
    <t>&amp;quot;庫存分析&amp;quot;</t>
  </si>
  <si>
    <t>IEC_STD_V10 &gt;&gt; Common &gt;&gt; AutoMetaDataInventory Analysis</t>
  </si>
  <si>
    <t>庫存分析Concept</t>
  </si>
  <si>
    <t>Inventory Analysis_Site</t>
  </si>
  <si>
    <t>&amp;quot;Inventory Analysis_Site&amp;quot;</t>
  </si>
  <si>
    <t>Inventory Analysis_Plant Code</t>
  </si>
  <si>
    <t>&amp;quot;Inventory Analysis_Plant Code&amp;quot;</t>
  </si>
  <si>
    <t>庫位Dimension</t>
  </si>
  <si>
    <t>Inventory Analysis_StorageLocation</t>
  </si>
  <si>
    <t>&amp;quot;Inventory Analysis_StorageLocation&amp;quot;</t>
  </si>
  <si>
    <t>Inventory Analysis_FRU location Remark</t>
  </si>
  <si>
    <t>&amp;quot;Inventory Analysis_FRU location Remark&amp;quot;</t>
  </si>
  <si>
    <t>HUB庫位註記Dimension</t>
  </si>
  <si>
    <t>Inventory Analysis_Hub location Remark</t>
  </si>
  <si>
    <t>&amp;quot;Inventory Analysis_Hub location Remark&amp;quot;</t>
  </si>
  <si>
    <t>Inventory Analysis_IEC Part Number</t>
  </si>
  <si>
    <t>&amp;quot;Inventory Analysis_IEC Part Number&amp;quot;</t>
  </si>
  <si>
    <t>&amp;quot;Product Name&amp;quot;</t>
  </si>
  <si>
    <t>Inventory Analysis_Material Group</t>
  </si>
  <si>
    <t>&amp;quot;Inventory Analysis_Material Group&amp;quot;</t>
  </si>
  <si>
    <t>Inventory Analysis_SType</t>
  </si>
  <si>
    <t>&amp;quot;Inventory Analysis_SType&amp;quot;</t>
  </si>
  <si>
    <t>材料分類MDimension</t>
  </si>
  <si>
    <t>Inventory Analysis_MType</t>
  </si>
  <si>
    <t>&amp;quot;Inventory Analysis_MType&amp;quot;</t>
  </si>
  <si>
    <t>材料分類HVDimension</t>
  </si>
  <si>
    <t>Inventory Analysis_High value type</t>
  </si>
  <si>
    <t>&amp;quot;Inventory Analysis_High value type&amp;quot;</t>
  </si>
  <si>
    <t>材料分類CDimension</t>
  </si>
  <si>
    <t>Inventory Analysis_Ctype</t>
  </si>
  <si>
    <t>&amp;quot;Inventory Analysis_Ctype&amp;quot;</t>
  </si>
  <si>
    <t>材料分類(前後段)Dimension</t>
  </si>
  <si>
    <t>Inventory Analysis_MFGLevel</t>
  </si>
  <si>
    <t>&amp;quot;Inventory Analysis_MFGLevel&amp;quot;</t>
  </si>
  <si>
    <t>Inventory Analysis_Class Code</t>
  </si>
  <si>
    <t>&amp;quot;Inventory Analysis_Class Code&amp;quot;</t>
  </si>
  <si>
    <t>SAP^()$</t>
  </si>
  <si>
    <t>第幾日=&gt; 最後交易日 PRO 討論Dimension</t>
  </si>
  <si>
    <t>Inventory Analysis_Last Move Date</t>
  </si>
  <si>
    <t>&amp;quot;Inventory Analysis_Last Move Date&amp;quot;</t>
  </si>
  <si>
    <t>料號描述Dimension</t>
  </si>
  <si>
    <t>Inventory Analysis_Material Description</t>
  </si>
  <si>
    <t>&amp;quot;Inventory Analysis_Material Description&amp;quot;</t>
  </si>
  <si>
    <t>Inventory Analysis_Inventory Cut Date</t>
  </si>
  <si>
    <t>&amp;quot;Inventory Analysis_Inventory Cut Date&amp;quot;</t>
  </si>
  <si>
    <t>可控庫存註記Dimension</t>
  </si>
  <si>
    <t>Inventory Analysis_InvType Remark</t>
  </si>
  <si>
    <t>&amp;quot;Inventory Analysis_InvType Remark&amp;quot;</t>
  </si>
  <si>
    <t>在庫/在途/客戶HUBDimension</t>
  </si>
  <si>
    <t>Inventory Analysis_DataSrc</t>
  </si>
  <si>
    <t>&amp;quot;Inventory Analysis_DataSrc&amp;quot;</t>
  </si>
  <si>
    <t>&amp;quot;YYYYMM&amp;quot;</t>
  </si>
  <si>
    <t>&amp;quot;下載資料年-月&amp;quot;</t>
  </si>
  <si>
    <t>IEC_STD_V10 &gt;&gt; Common &gt;&gt; AutoMetaDataYYYYMM</t>
  </si>
  <si>
    <t>庫存結算日(年-月)Dimension</t>
  </si>
  <si>
    <t>Inventory Analysis_YYYYMM</t>
  </si>
  <si>
    <t>&amp;quot;Inventory Analysis_YYYYMM&amp;quot;</t>
  </si>
  <si>
    <t>&amp;quot;WeekDay&amp;quot;</t>
  </si>
  <si>
    <t>&amp;quot;下載資料日為當周第幾個工作日&amp;quot;</t>
  </si>
  <si>
    <t>IEC_STD_V10 &gt;&gt; Common &gt;&gt; AutoMetaDataWeekDay</t>
  </si>
  <si>
    <t>庫存結算日為當周第幾個工作日Dimension</t>
  </si>
  <si>
    <t>&amp;quot;1.2.3.4.5.&amp;quot;</t>
  </si>
  <si>
    <t>Inventory Analysis_WeekDay</t>
  </si>
  <si>
    <t>&amp;quot;Inventory Analysis_WeekDay&amp;quot;</t>
  </si>
  <si>
    <t>MonthEnd =&gt; 待確認Dimension</t>
  </si>
  <si>
    <t>Inventory Analysis_MonthEnd Remark</t>
  </si>
  <si>
    <t>&amp;quot;Inventory Analysis_MonthEnd Remark&amp;quot;</t>
  </si>
  <si>
    <t>Inventory Analysis_Product Family</t>
  </si>
  <si>
    <t>&amp;quot;Inventory Analysis_Product Family&amp;quot;</t>
  </si>
  <si>
    <t>Inventory Analysis_Product Generation</t>
  </si>
  <si>
    <t>&amp;quot;Inventory Analysis_Product Generation&amp;quot;</t>
  </si>
  <si>
    <t>&amp;quot;材料歸屬之產品生命週期階段&amp;quot;</t>
  </si>
  <si>
    <t>&amp;quot;NPI.MP.EOL.Dead&amp;quot;</t>
  </si>
  <si>
    <t>Inventory Analysis_Project Stage</t>
  </si>
  <si>
    <t>&amp;quot;Inventory Analysis_Project Stage&amp;quot;</t>
  </si>
  <si>
    <t>Inventory Analysis_Manufacturer Name</t>
  </si>
  <si>
    <t>&amp;quot;Inventory Analysis_Manufacturer Name&amp;quot;</t>
  </si>
  <si>
    <t>製造商料號Dimension</t>
  </si>
  <si>
    <t>Inventory Analysis_Manufacturer PN</t>
  </si>
  <si>
    <t>&amp;quot;Inventory Analysis_Manufacturer PN&amp;quot;</t>
  </si>
  <si>
    <t>Inventory Analysis_Aging Bucket</t>
  </si>
  <si>
    <t>&amp;quot;Inventory Analysis_Aging Bucket&amp;quot;</t>
  </si>
  <si>
    <t>庫齡(天)Dimension</t>
  </si>
  <si>
    <t>Inventory Analysis_Aging days</t>
  </si>
  <si>
    <t>&amp;quot;Inventory Analysis_Aging days&amp;quot;</t>
  </si>
  <si>
    <t>美元單價-STDMeasure</t>
  </si>
  <si>
    <t>Inventory Analysis_STD-USD</t>
  </si>
  <si>
    <t>&amp;quot;Inventory Analysis_STD-USD&amp;quot;</t>
  </si>
  <si>
    <t>台幣單價-STDMeasure</t>
  </si>
  <si>
    <t>Inventory Analysis_STD-TWD</t>
  </si>
  <si>
    <t>&amp;quot;Inventory Analysis_STD-TWD&amp;quot;</t>
  </si>
  <si>
    <t>&amp;quot;UnrestQty&amp;quot;</t>
  </si>
  <si>
    <t>&amp;quot;Unrest庫存數量&amp;quot;</t>
  </si>
  <si>
    <t>IEC_STD_V10 &gt;&gt; Common &gt;&gt; AutoMetaDataUnrestQty</t>
  </si>
  <si>
    <t>Unrest庫存數量Measure</t>
  </si>
  <si>
    <t>Inventory Analysis_UnrestQty</t>
  </si>
  <si>
    <t>&amp;quot;Inventory Analysis_UnrestQty&amp;quot;</t>
  </si>
  <si>
    <t>&amp;quot;BlockedQty&amp;quot;</t>
  </si>
  <si>
    <t>&amp;quot;Blocked庫存數量&amp;quot;</t>
  </si>
  <si>
    <t>IEC_STD_V10 &gt;&gt; Common &gt;&gt; AutoMetaDataBlockedQty</t>
  </si>
  <si>
    <t>Blocked庫存數量Measure</t>
  </si>
  <si>
    <t>Inventory Analysis_BlockedQty</t>
  </si>
  <si>
    <t>&amp;quot;Inventory Analysis_BlockedQty&amp;quot;</t>
  </si>
  <si>
    <t>總庫存數量Measure</t>
  </si>
  <si>
    <t>Inventory Analysis_InvQty</t>
  </si>
  <si>
    <t>&amp;quot;Inventory Analysis_InvQty&amp;quot;</t>
  </si>
  <si>
    <t>&amp;quot;UnrestVal&amp;quot;</t>
  </si>
  <si>
    <t>&amp;quot;Unrest庫存金額(TWD)&amp;quot;</t>
  </si>
  <si>
    <t>IEC_STD_V10 &gt;&gt; Common &gt;&gt; AutoMetaDataUnrestVal</t>
  </si>
  <si>
    <t>Unrest庫存金額(TWD)Measure</t>
  </si>
  <si>
    <t>Inventory Analysis_UnrestVal</t>
  </si>
  <si>
    <t>&amp;quot;Inventory Analysis_UnrestVal&amp;quot;</t>
  </si>
  <si>
    <t>&amp;quot;BlockedVal&amp;quot;</t>
  </si>
  <si>
    <t>&amp;quot;Blocked庫存金額(TWD)&amp;quot;</t>
  </si>
  <si>
    <t>IEC_STD_V10 &gt;&gt; Common &gt;&gt; AutoMetaDataBlockedVal</t>
  </si>
  <si>
    <t>Blocked庫存金額(TWD)Measure</t>
  </si>
  <si>
    <t>Inventory Analysis_BlockedVal</t>
  </si>
  <si>
    <t>&amp;quot;Inventory Analysis_BlockedVal&amp;quot;</t>
  </si>
  <si>
    <t>總庫存金額(TWD)Measure</t>
  </si>
  <si>
    <t>Inventory Analysis_InvAmount</t>
  </si>
  <si>
    <t>&amp;quot;Inventory Analysis_InvAmount&amp;quot;</t>
  </si>
  <si>
    <t>&amp;quot;USDUnrestVal&amp;quot;</t>
  </si>
  <si>
    <t>&amp;quot;Unrest庫存金額(USD)&amp;quot;</t>
  </si>
  <si>
    <t>IEC_STD_V10 &gt;&gt; Common &gt;&gt; AutoMetaDataUSDUnrestVal</t>
  </si>
  <si>
    <t>Unrest庫存金額(USD)Measure</t>
  </si>
  <si>
    <t>Inventory Analysis_USDUnrestVal</t>
  </si>
  <si>
    <t>&amp;quot;Inventory Analysis_USDUnrestVal&amp;quot;</t>
  </si>
  <si>
    <t>&amp;quot;USDBlockedVal&amp;quot;</t>
  </si>
  <si>
    <t>&amp;quot;Blocked庫存金額(USD)&amp;quot;</t>
  </si>
  <si>
    <t>IEC_STD_V10 &gt;&gt; Common &gt;&gt; AutoMetaDataUSDBlockedVal</t>
  </si>
  <si>
    <t>Blocked庫存金額(USD)Measure</t>
  </si>
  <si>
    <t>Inventory Analysis_USDBlockedVal</t>
  </si>
  <si>
    <t>&amp;quot;Inventory Analysis_USDBlockedVal&amp;quot;</t>
  </si>
  <si>
    <t>總庫存金額(USD)Measure</t>
  </si>
  <si>
    <t>Inventory Analysis_USDInv_Amount</t>
  </si>
  <si>
    <t>&amp;quot;Inventory Analysis_USDInv_Amount&amp;quot;</t>
  </si>
  <si>
    <t>PRO？ 合計</t>
  </si>
  <si>
    <t>RND/PRO 合計</t>
  </si>
  <si>
    <t>11:42:36.00![SYS]![LOGSTART]!0!&gt;&gt;&gt;&gt;&gt;&gt;&gt;&gt;&gt;&gt;&gt;&gt;&gt;&gt;&gt;[2023-05-22]@[11:42:36]</t>
  </si>
  <si>
    <t>INDEX::**********</t>
  </si>
  <si>
    <t>D:\Proj\Teams\Inventec Corp\EBG Data Governance Organization - Document-DG\2000_Standard\CORP\BPM\DG_BPM_DataStandard_PRO_v4.0.xlsx</t>
    <phoneticPr fontId="4" type="noConversion"/>
  </si>
  <si>
    <t>D:\Proj\Teams\Inventec Corp\EBG Data Governance Organization - Document-DG\2000_Standard\CORP\FIN\DG_FIN_DataStandard_v4.0.xlsx</t>
    <phoneticPr fontId="4" type="noConversion"/>
  </si>
  <si>
    <t>D:\Proj\Teams\Inventec Corp\EBG Data Governance Organization - Document-DG\2000_Standard\CORP\FIN\DG_FIN_MultiDim_v4.0.xlsx</t>
    <phoneticPr fontId="4" type="noConversion"/>
  </si>
  <si>
    <t>D:\Proj\Teams\Inventec Corp\EBG Data Governance Organization - Document-DG\2000_Standard\CORP\STG\DG_STG_DataStandard_EBO.xlsx</t>
    <phoneticPr fontId="4" type="noConversion"/>
  </si>
  <si>
    <t>D:\Proj\Teams\Inventec Corp\EBG Data Governance Organization - Document-DG\2000_Standard\CORP\STG\DG_STG_DataStandard_v4.0.xlsx</t>
    <phoneticPr fontId="4" type="noConversion"/>
  </si>
  <si>
    <t>D:\Proj\Teams\Inventec Corp\EBG Data Governance Organization - Document-DG\2000_Standard\CORP\STG\DG_STG_MultiDim_EBO.xlsx</t>
    <phoneticPr fontId="4" type="noConversion"/>
  </si>
  <si>
    <t>D:\Proj\Teams\Inventec Corp\EBG Data Governance Organization - Document-DG\2000_Standard\CORP\STG\DG_STG_MultiDim_v4.0.xlsx</t>
    <phoneticPr fontId="4" type="noConversion"/>
  </si>
  <si>
    <t>D:\Proj\Teams\Inventec Corp\EBG Data Governance Organization - Document-DG\2000_Standard\EBG\BPM\DG_BPM_DataStandard_E.2.3.0_RFQ管理_v4.0.xlsx</t>
    <phoneticPr fontId="4" type="noConversion"/>
  </si>
  <si>
    <t>D:\Proj\Teams\Inventec Corp\EBG Data Governance Organization - Document-DG\2000_Standard\EBG\BPM\DG_BPM_DataStandard_RevenueVolumeAchievementRate_v4.0.xlsx</t>
    <phoneticPr fontId="4" type="noConversion"/>
  </si>
  <si>
    <t>D:\Proj\Teams\Inventec Corp\EBG Data Governance Organization - Document-DG\2000_Standard\EBG\BPM\DG_BPM_DataStandard_SPENDING_v4.0.xlsx</t>
    <phoneticPr fontId="4" type="noConversion"/>
  </si>
  <si>
    <t>D:\Proj\Teams\Inventec Corp\EBG Data Governance Organization - Document-DG\2000_Standard\EBG\BPM\DG_BPM_DataStandard_v4.0.xlsx</t>
    <phoneticPr fontId="4" type="noConversion"/>
  </si>
  <si>
    <t>D:\Proj\Teams\Inventec Corp\EBG Data Governance Organization - Document-DG\2000_Standard\EBG\BPM\DG_BPM_MultiDim_E.2.3.0_RFQ管理_v4.0.xlsx</t>
    <phoneticPr fontId="4" type="noConversion"/>
  </si>
  <si>
    <t>D:\Proj\Teams\Inventec Corp\EBG Data Governance Organization - Document-DG\2000_Standard\EBG\BPM\DG_BPM_MultiDim_RevenueVolumeAchievementRate_v4.0.xlsx</t>
    <phoneticPr fontId="4" type="noConversion"/>
  </si>
  <si>
    <t>D:\Proj\Teams\Inventec Corp\EBG Data Governance Organization - Document-DG\2000_Standard\EBG\BPM\DG_BPM_MultiDim_SPENDING_v4.0.xlsx</t>
    <phoneticPr fontId="4" type="noConversion"/>
  </si>
  <si>
    <t>D:\Proj\Teams\Inventec Corp\EBG Data Governance Organization - Document-DG\2000_Standard\EBG\MFG\DG_MFG_DataStandard_CPU efficiency_v4.0.xlsx</t>
    <phoneticPr fontId="4" type="noConversion"/>
  </si>
  <si>
    <t>D:\Proj\Teams\Inventec Corp\EBG Data Governance Organization - Document-DG\2000_Standard\EBG\MFG\DG_MFG_DataStandard_OEE_v4.0.xlsx</t>
    <phoneticPr fontId="4" type="noConversion"/>
  </si>
  <si>
    <t>D:\Proj\Teams\Inventec Corp\EBG Data Governance Organization - Document-DG\2000_Standard\EBG\MFG\DG_MFG_MultiDim_CPU efficiency_v4.0.xlsx</t>
    <phoneticPr fontId="4" type="noConversion"/>
  </si>
  <si>
    <t>D:\Proj\Teams\Inventec Corp\EBG Data Governance Organization - Document-DG\2000_Standard\EBG\MFG\DG_MFG_MultiDim_OEE_v4.0.xlsx</t>
    <phoneticPr fontId="4" type="noConversion"/>
  </si>
  <si>
    <t>D:\Proj\Teams\Inventec Corp\EBG Data Governance Organization - Document-DG\2000_Standard\EBG\QAM\DG_QAM_DataStandard_v4.0.xlsx</t>
    <phoneticPr fontId="4" type="noConversion"/>
  </si>
  <si>
    <t>D:\Proj\Teams\Inventec Corp\EBG Data Governance Organization - Document-DG\2000_Standard\EBG\QAM\DG_QAM_MultiDim_v4.0.xlsx</t>
    <phoneticPr fontId="4" type="noConversion"/>
  </si>
  <si>
    <t>D:\Proj\Teams\Inventec Corp\EBG Data Governance Organization - Document-DG\2000_Standard\EBG\RND\DG_RND_DataStandard_PLN_v4.0.xlsx</t>
    <phoneticPr fontId="4" type="noConversion"/>
  </si>
  <si>
    <t>D:\Proj\Teams\Inventec Corp\EBG Data Governance Organization - Document-DG\2000_Standard\EBG\RND\DG_RND_DataStandard_PRO_v4.0.xlsx</t>
    <phoneticPr fontId="4" type="noConversion"/>
  </si>
  <si>
    <t>D:\Proj\Teams\Inventec Corp\EBG Data Governance Organization - Document-DG\2000_Standard\EBG\SAL\DG_SAL_DataStandard_PRO_v4.0.xlsx</t>
    <phoneticPr fontId="4" type="noConversion"/>
  </si>
  <si>
    <t>D:\Proj\Teams\Inventec Corp\EBG Data Governance Organization - Document-DG\2000_Standard\EBG\SAL\DG_SAL_DataStandard_RND_v4.0.xlsx</t>
    <phoneticPr fontId="4" type="noConversion"/>
  </si>
  <si>
    <t>D:\Proj\Teams\Inventec Corp\EBG Data Governance Organization - Document-DG\2000_Standard\EBG\SAL\DG_SAL_MultiDim_RND_v4.0.xlsx</t>
    <phoneticPr fontId="4" type="noConversion"/>
  </si>
  <si>
    <t>D:\Proj\Teams\Inventec Corp\EBG Data Governance Organization - Document-DG\2000_Standard\EBG\SCM\DG_BPM_DataStandard_v4.0_PLN.xlsx</t>
    <phoneticPr fontId="4" type="noConversion"/>
  </si>
  <si>
    <t>D:\Proj\Teams\Inventec Corp\EBG Data Governance Organization - Document-DG\2000_Standard\EBG\SCM\DG_PLN_DataStandard_PRO_v4.1_材料成本.xlsx</t>
    <phoneticPr fontId="4" type="noConversion"/>
  </si>
  <si>
    <t>D:\Proj\Teams\Inventec Corp\EBG Data Governance Organization - Document-DG\2000_Standard\EBG\SCM\DG_PLN_DataStandard_v4.0_Forecast管理.xlsx</t>
    <phoneticPr fontId="4" type="noConversion"/>
  </si>
  <si>
    <t>D:\Proj\Teams\Inventec Corp\EBG Data Governance Organization - Document-DG\2000_Standard\EBG\SCM\DG_PLN_DataStandard_v4.0_庫齡管理.xlsx</t>
    <phoneticPr fontId="4" type="noConversion"/>
  </si>
  <si>
    <t>D:\Proj\Teams\Inventec Corp\EBG Data Governance Organization - Document-DG\2000_Standard\EBG\SCM\DG_PLN_MultiDim_v4.0_ Forecast管理.xlsx</t>
    <phoneticPr fontId="4" type="noConversion"/>
  </si>
  <si>
    <t>D:\Proj\Teams\Inventec Corp\EBG Data Governance Organization - Document-DG\2000_Standard\EBG\SCM\DG_PLN_MultiDim_v4.0_DOI管理.xlsx</t>
    <phoneticPr fontId="4" type="noConversion"/>
  </si>
  <si>
    <t>D:\Proj\Teams\Inventec Corp\EBG Data Governance Organization - Document-DG\2000_Standard\EBG\SCM\DG_PLN_MultiDim_v4.0_庫齡管理.xlsx</t>
    <phoneticPr fontId="4" type="noConversion"/>
  </si>
  <si>
    <t>D:\Proj\Teams\Inventec Corp\EBG Data Governance Organization - Document-DG\2000_Standard\EBG\SCM\DG_PRO_DataStandard_v4.0_MultipleSource_ProjectBOMCost.xlsx</t>
    <phoneticPr fontId="4" type="noConversion"/>
  </si>
  <si>
    <t>D:\Proj\Teams\Inventec Corp\EBG Data Governance Organization - Document-DG\2000_Standard\EBG\SCM\DG_PRO_MultiDim_v4.0_材料成本_MultipleSource_ProjectBOMCost.xlsx</t>
    <phoneticPr fontId="4" type="noConversion"/>
  </si>
  <si>
    <t>D:\Proj\Teams\Inventec Corp\EBG Data Governance Organization - Document-DG\2000_Standard\EBG\SVC\DG_SVC_DataStandard_v4.0.xlsx</t>
    <phoneticPr fontId="4" type="noConversion"/>
  </si>
  <si>
    <t>D:\Proj\Teams\Inventec Corp\EBG Data Governance Organization - Document-DG\2000_Standard\EBG\SVC\DG_SVC_MultiDim_4.0.xlsx</t>
    <phoneticPr fontId="4" type="noConversion"/>
  </si>
  <si>
    <t>SrcSheet</t>
    <phoneticPr fontId="6" type="noConversion"/>
  </si>
  <si>
    <t>SrcWorkbook</t>
    <phoneticPr fontId="6" type="noConversion"/>
  </si>
  <si>
    <t>SrcRowNum</t>
    <phoneticPr fontId="6" type="noConversion"/>
  </si>
  <si>
    <t>產品視野主檔</t>
  </si>
  <si>
    <t>Product Horizon Master</t>
  </si>
  <si>
    <t>INT_PRODUCT_HORIZON_MASTER</t>
  </si>
  <si>
    <t>E.2.3.0: 補 L&amp;M 欄</t>
  </si>
  <si>
    <t>E.2.3.0: 確認拉報表的資料源
調整為 Measure</t>
  </si>
  <si>
    <t>E.2.3.1: 確認拉報表的資料源
調整為 Measure</t>
  </si>
  <si>
    <t>E.2.3.2: 確認拉報表的資料源
調整為 Measure</t>
  </si>
  <si>
    <t>E.2.3.3: 確認拉報表的資料源
調整為 Measure</t>
  </si>
  <si>
    <t>E.2.3.4: 確認拉報表的資料源
調整為 Measure</t>
  </si>
  <si>
    <t>E.2.3.5: 確認拉報表的資料源
調整為 Measure</t>
  </si>
  <si>
    <t>BPM:230522_0002</t>
  </si>
  <si>
    <t>BPM:230522_0003</t>
  </si>
  <si>
    <t>FIN:230522_0001</t>
  </si>
  <si>
    <t>FIN:230522_0002</t>
  </si>
  <si>
    <t>FIN:230522_0003</t>
  </si>
  <si>
    <t>FIN:230522_0004</t>
  </si>
  <si>
    <t>FIN:230522_0005</t>
  </si>
  <si>
    <t>FIN:230522_0006</t>
  </si>
  <si>
    <t>FIN:230522_0007</t>
  </si>
  <si>
    <t>FIN:230522_0008</t>
  </si>
  <si>
    <t>FIN:230522_0009</t>
  </si>
  <si>
    <t>FIN:230522_0010</t>
  </si>
  <si>
    <t>FIN:230522_0011</t>
  </si>
  <si>
    <t>FIN:230522_0012</t>
  </si>
  <si>
    <t>FIN:230522_0013</t>
  </si>
  <si>
    <t>FIN:230522_0014</t>
  </si>
  <si>
    <t>FIN:230522_0015</t>
  </si>
  <si>
    <t>FIN:230522_0016</t>
  </si>
  <si>
    <t>FIN:230522_0017</t>
  </si>
  <si>
    <t>FIN:230522_0018</t>
  </si>
  <si>
    <t>FIN:230522_0019</t>
  </si>
  <si>
    <t>FIN:230522_0020</t>
  </si>
  <si>
    <t>FIN:230522_0021</t>
  </si>
  <si>
    <t>FIN:230522_0022</t>
  </si>
  <si>
    <t>FIN:230522_0023</t>
  </si>
  <si>
    <t>FIN:230522_0024</t>
  </si>
  <si>
    <t>FIN:230522_0025</t>
  </si>
  <si>
    <t>FIN:230522_0026</t>
  </si>
  <si>
    <t>FIN:230522_0027</t>
  </si>
  <si>
    <t>FIN:230522_0028</t>
  </si>
  <si>
    <t>FIN:230522_0029</t>
  </si>
  <si>
    <t>FIN:230522_0030</t>
  </si>
  <si>
    <t>FIN:230522_0031</t>
  </si>
  <si>
    <t>FIN:230522_0032</t>
  </si>
  <si>
    <t>FIN:230522_0033</t>
  </si>
  <si>
    <t>FIN:230522_0034</t>
  </si>
  <si>
    <t>FIN:230522_0035</t>
  </si>
  <si>
    <t>FIN:230522_0036</t>
  </si>
  <si>
    <t>FIN:230522_0037</t>
  </si>
  <si>
    <t>FIN:230522_0038</t>
  </si>
  <si>
    <t>FIN:230522_0039</t>
  </si>
  <si>
    <t>FIN:230522_0040</t>
  </si>
  <si>
    <t>FIN:230522_0041</t>
  </si>
  <si>
    <t>FIN:230522_0042</t>
  </si>
  <si>
    <t>FIN:230522_0043</t>
  </si>
  <si>
    <t>FIN:230522_0044</t>
  </si>
  <si>
    <t>FIN:230522_0045</t>
  </si>
  <si>
    <t>FIN:230522_0046</t>
  </si>
  <si>
    <t>FIN:230522_0047</t>
  </si>
  <si>
    <t>FIN:230522_0048</t>
  </si>
  <si>
    <t>FIN:230522_0049</t>
  </si>
  <si>
    <t>FIN:230522_0050</t>
  </si>
  <si>
    <t>FIN:230522_0051</t>
  </si>
  <si>
    <t>FIN:230522_0052</t>
  </si>
  <si>
    <t>FIN:230522_0053</t>
  </si>
  <si>
    <t>FIN:230522_0054</t>
  </si>
  <si>
    <t>FIN:230522_0055</t>
  </si>
  <si>
    <t>FIN:230522_0056</t>
  </si>
  <si>
    <t>FIN:230522_0057</t>
  </si>
  <si>
    <t>FIN:230522_0058</t>
  </si>
  <si>
    <t>FIN:230522_0059</t>
  </si>
  <si>
    <t>FIN:230522_0060</t>
  </si>
  <si>
    <t>FIN:230522_0061</t>
  </si>
  <si>
    <t>FIN:230522_0062</t>
  </si>
  <si>
    <t>FIN:230522_0063</t>
  </si>
  <si>
    <t>FIN:230522_0064</t>
  </si>
  <si>
    <t>FIN:230522_0065</t>
  </si>
  <si>
    <t>FIN:230522_0066</t>
  </si>
  <si>
    <t>FIN:230522_0067</t>
  </si>
  <si>
    <t>FIN:230522_0068</t>
  </si>
  <si>
    <t>C.4.2.0: 生產力:230522_0001</t>
  </si>
  <si>
    <t>C.4.2.0: 生產力:230522_0002</t>
  </si>
  <si>
    <t>C.4.2.0: 生產力:230522_0003</t>
  </si>
  <si>
    <t>C.4.2.0: 生產力:230522_0004</t>
  </si>
  <si>
    <t>C.4.2.0: 生產力:230522_0005</t>
  </si>
  <si>
    <t>C.4.2.0: 生產力:230522_0006</t>
  </si>
  <si>
    <t>C.4.2.0: 生產力:230522_0007</t>
  </si>
  <si>
    <t>C.4.2.0: 生產力:230522_0008</t>
  </si>
  <si>
    <t>C.4.2.0: 生產力:230522_0009</t>
  </si>
  <si>
    <t>C.4.2.0: 生產力:230522_0010</t>
  </si>
  <si>
    <t>C.4.2.0: 生產力:230522_0011</t>
  </si>
  <si>
    <t>C.4.2.0: 生產力:230522_0012</t>
  </si>
  <si>
    <t>C.4.2.0: 生產力:230522_0013</t>
  </si>
  <si>
    <t>C.4.2.0: 生產力:230522_0014</t>
  </si>
  <si>
    <t>C.4.2.0: 生產力:230522_0015</t>
  </si>
  <si>
    <t>C.4.2.0: 生產力:230522_0016</t>
  </si>
  <si>
    <t>C.4.2.0: 生產力:230522_0017</t>
  </si>
  <si>
    <t>C.4.2.0: 生產力:230522_0018</t>
  </si>
  <si>
    <t>C.4.3.0: 財務分析:230522_0001</t>
  </si>
  <si>
    <t>C.4.3.0: 財務分析:230522_0002</t>
  </si>
  <si>
    <t>C.4.3.0: 財務分析:230522_0003</t>
  </si>
  <si>
    <t>C.4.3.0: 財務分析:230522_0004</t>
  </si>
  <si>
    <t>C.4.3.0: 財務分析:230522_0005</t>
  </si>
  <si>
    <t>C.4.3.0: 財務分析:230522_0006</t>
  </si>
  <si>
    <t>C.4.3.0: 財務分析:230522_0007</t>
  </si>
  <si>
    <t>C.4.3.0: 財務分析:230522_0008</t>
  </si>
  <si>
    <t>C.4.3.0: 財務分析:230522_0009</t>
  </si>
  <si>
    <t>C.4.3.0: 財務分析:230522_0010</t>
  </si>
  <si>
    <t>C.4.3.0: 財務分析:230522_0011</t>
  </si>
  <si>
    <t>C.4.3.0: 財務分析:230522_0012</t>
  </si>
  <si>
    <t>C.4.3.0: 財務分析:230522_0013</t>
  </si>
  <si>
    <t>C.4.3.0: 財務分析:230522_0014</t>
  </si>
  <si>
    <t>C.4.3.0: 財務分析:230522_0015</t>
  </si>
  <si>
    <t>C.4.3.0: 財務分析:230522_0016</t>
  </si>
  <si>
    <t>C.4.3.0: 財務分析:230522_0017</t>
  </si>
  <si>
    <t>C.4.3.0: 財務分析:230522_0018</t>
  </si>
  <si>
    <t>C.4.3.0: 財務分析:230522_0019</t>
  </si>
  <si>
    <t>C.4.3.0: 財務分析:230522_0020</t>
  </si>
  <si>
    <t>C.4.3.0: 財務分析:230522_0021</t>
  </si>
  <si>
    <t>C.4.3.0: 財務分析:230522_0022</t>
  </si>
  <si>
    <t>C.4.3.0: 財務分析:230522_0023</t>
  </si>
  <si>
    <t>C.4.3.0: 財務分析:230522_0024</t>
  </si>
  <si>
    <t>C.4.3.0: 財務分析:230522_0025</t>
  </si>
  <si>
    <t>C.4.3.0: 財務分析:230522_0026</t>
  </si>
  <si>
    <t>C.4.3.0: 財務分析:230522_0027</t>
  </si>
  <si>
    <t>C.4.3.0: 財務分析:230522_0028</t>
  </si>
  <si>
    <t>C.4.3.0: 財務分析:230522_0029</t>
  </si>
  <si>
    <t>C.4.3.0: 財務分析:230522_0030</t>
  </si>
  <si>
    <t>C.4.3.0: 財務分析:230522_0031</t>
  </si>
  <si>
    <t>C.4.3.0: 財務分析:230522_0032</t>
  </si>
  <si>
    <t>C.4.3.0: 財務分析:230522_0033</t>
  </si>
  <si>
    <t>C.4.3.0: 財務分析:230522_0034</t>
  </si>
  <si>
    <t>C.4.3.0: 財務分析:230522_0035</t>
  </si>
  <si>
    <t>C.4.3.0: 財務分析:230522_0036</t>
  </si>
  <si>
    <t>C.4.3.0: 財務分析:230522_0037</t>
  </si>
  <si>
    <t>C.4.3.0: 財務分析:230522_0038</t>
  </si>
  <si>
    <t>C.4.3.0: 財務分析:230522_0039</t>
  </si>
  <si>
    <t>C.4.3.0: 財務分析:230522_0040</t>
  </si>
  <si>
    <t>C.4.3.0: 財務分析:230522_0041</t>
  </si>
  <si>
    <t>C.4.3.0: 財務分析:230522_0042</t>
  </si>
  <si>
    <t>C.4.3.0: 財務分析:230522_0043</t>
  </si>
  <si>
    <t>C.4.3.0: 財務分析:230522_0044</t>
  </si>
  <si>
    <t>C.4.3.0: 財務分析:230522_0045</t>
  </si>
  <si>
    <t>C.4.3.0: 財務分析:230522_0046</t>
  </si>
  <si>
    <t>C.4.3.0: 財務分析:230522_0047</t>
  </si>
  <si>
    <t>C.4.3.0: 財務分析:230522_0048</t>
  </si>
  <si>
    <t>C.4.3.0: 財務分析:230522_0049</t>
  </si>
  <si>
    <t>C.4.3.0: 財務分析:230522_0050</t>
  </si>
  <si>
    <t>C.4.3.0: 財務分析:230522_0051</t>
  </si>
  <si>
    <t>C.4.3.0: 財務分析:230522_0052</t>
  </si>
  <si>
    <t>C.4.3.0: 財務分析:230522_0053</t>
  </si>
  <si>
    <t>C.4.3.0: 財務分析:230522_0054</t>
  </si>
  <si>
    <t>C.4.3.0: 財務分析:230522_0055</t>
  </si>
  <si>
    <t>C.4.3.0: 財務分析:230522_0056</t>
  </si>
  <si>
    <t>C.4.3.0: 財務分析:230522_0057</t>
  </si>
  <si>
    <t>C.4.3.0: 財務分析:230522_0058</t>
  </si>
  <si>
    <t>C.4.3.0: 財務分析:230522_0059</t>
  </si>
  <si>
    <t>C.4.3.0: 財務分析:230522_0060</t>
  </si>
  <si>
    <t>C.4.3.0: 財務分析:230522_0061</t>
  </si>
  <si>
    <t>C.4.3.0: 財務分析:230522_0062</t>
  </si>
  <si>
    <t>C.4.3.0: 財務分析:230522_0063</t>
  </si>
  <si>
    <t>C.4.3.0: 財務分析:230522_0064</t>
  </si>
  <si>
    <t>C.4.3.0: 財務分析:230522_0065</t>
  </si>
  <si>
    <t>C.4.3.0: 財務分析:230522_0066</t>
  </si>
  <si>
    <t>C.4.3.0: 財務分析:230522_0067</t>
  </si>
  <si>
    <t>C.4.3.0: 財務分析:230522_0068</t>
  </si>
  <si>
    <t>C.4.3.0: 財務分析:230522_0069</t>
  </si>
  <si>
    <t>C.4.3.0: 財務分析:230522_0070</t>
  </si>
  <si>
    <t>C.1.1.0:230522_0001</t>
  </si>
  <si>
    <t>C.1.1.0:230522_0002</t>
  </si>
  <si>
    <t>C.1.1.0:230522_0003</t>
  </si>
  <si>
    <t>C.1.1.0:230522_0004</t>
  </si>
  <si>
    <t>C.1.1.0:230522_0005</t>
  </si>
  <si>
    <t>C.1.1.0:230522_0006</t>
  </si>
  <si>
    <t>C.1.1.0:230522_0007</t>
  </si>
  <si>
    <t>C.1.1.0:230522_0008</t>
  </si>
  <si>
    <t>C.1.1.0:230522_0009</t>
  </si>
  <si>
    <t>C.1.1.0:230522_0010</t>
  </si>
  <si>
    <t>C.1.1.0:230522_0011</t>
  </si>
  <si>
    <t>C.1.1.0:230522_0012</t>
  </si>
  <si>
    <t>C.1.1.0:230522_0013</t>
  </si>
  <si>
    <t>C.1.1.0:230522_0014</t>
  </si>
  <si>
    <t>C.1.1.0:230522_0015</t>
  </si>
  <si>
    <t>C.1.1.0:230522_0016</t>
  </si>
  <si>
    <t>C.1.1.0:230522_0017</t>
  </si>
  <si>
    <t>C.1.1.0:230522_0018</t>
  </si>
  <si>
    <t>C.1.1.0:230522_0019</t>
  </si>
  <si>
    <t>C.1.1.0:230522_0020</t>
  </si>
  <si>
    <t>C.1.1.0:230522_0021</t>
  </si>
  <si>
    <t>C.1.1.0:230522_0022</t>
  </si>
  <si>
    <t>C.1.1.0:230522_0023</t>
  </si>
  <si>
    <t>C.1.1.0:230522_0024</t>
  </si>
  <si>
    <t>C.1.1.0:230522_0025</t>
  </si>
  <si>
    <t>C.1.1.0:230522_0026</t>
  </si>
  <si>
    <t>C.1.1.0:230522_0027</t>
  </si>
  <si>
    <t>C.1.1.0:230522_0028</t>
  </si>
  <si>
    <t>C.1.1.0:230522_0029</t>
  </si>
  <si>
    <t>C.1.1.0:230522_0030</t>
  </si>
  <si>
    <t>C.1.1.0:230522_0031</t>
  </si>
  <si>
    <t>C.1.1.0:230522_0032</t>
  </si>
  <si>
    <t>C.1.1.0:230522_0033</t>
  </si>
  <si>
    <t>C.1.1.0:230522_0034</t>
  </si>
  <si>
    <t>C.1.1.0:230522_0035</t>
  </si>
  <si>
    <t>C.1.1.0:230522_0036</t>
  </si>
  <si>
    <t>C.1.1.0:230522_0037</t>
  </si>
  <si>
    <t>C.1.1.0:230522_0038</t>
  </si>
  <si>
    <t>C.1.1.0:230522_0039</t>
  </si>
  <si>
    <t>C.1.1.0:230522_0040</t>
  </si>
  <si>
    <t>C.1.1.0:230522_0041</t>
  </si>
  <si>
    <t>C.1.1.0:230522_0042</t>
  </si>
  <si>
    <t>C.1.1.0:230522_0043</t>
  </si>
  <si>
    <t>C.1.1.0:230522_0044</t>
  </si>
  <si>
    <t>C.1.1.0:230522_0045</t>
  </si>
  <si>
    <t>C.1.1.0:230522_0046</t>
  </si>
  <si>
    <t>C.1.1.0:230522_0047</t>
  </si>
  <si>
    <t>C.1.1.0:230522_0048</t>
  </si>
  <si>
    <t>C.1.1.0:230522_0049</t>
  </si>
  <si>
    <t>C.1.1.0:230522_0050</t>
  </si>
  <si>
    <t>C.1.1.0:230522_0051</t>
  </si>
  <si>
    <t>C.1.1.0:230522_0052</t>
  </si>
  <si>
    <t>C.1.1.0:230522_0053</t>
  </si>
  <si>
    <t>C.1.1.0:230522_0054</t>
  </si>
  <si>
    <t>C.1.1.0:230522_0055</t>
  </si>
  <si>
    <t>C.1.1.0:230522_0056</t>
  </si>
  <si>
    <t>C.1.1.0:230522_0057</t>
  </si>
  <si>
    <t>C.1.1.0:230522_0058</t>
  </si>
  <si>
    <t>C.1.1.0:230522_0059</t>
  </si>
  <si>
    <t>C.1.1.0:230522_0060</t>
  </si>
  <si>
    <t>C.1.1.0:230522_0061</t>
  </si>
  <si>
    <t>C.1.1.0:230522_0062</t>
  </si>
  <si>
    <t>C.1.1.0:230522_0063</t>
  </si>
  <si>
    <t>C.1.1.0:230522_0064</t>
  </si>
  <si>
    <t>C.1.1.0:230522_0065</t>
  </si>
  <si>
    <t>C.1.1.0:230522_0066</t>
  </si>
  <si>
    <t>C.1.1.0:230522_0067</t>
  </si>
  <si>
    <t>C.1.1.0:230522_0068</t>
  </si>
  <si>
    <t>C.1.1.0:230522_0069</t>
  </si>
  <si>
    <t>C.1.1.0:230522_0070</t>
  </si>
  <si>
    <t>C.1.1.0:230522_0071</t>
  </si>
  <si>
    <t>C.1.1.0:230522_0072</t>
  </si>
  <si>
    <t>C.1.1.0:230522_0073</t>
  </si>
  <si>
    <t>C.1.1.0:230522_0074</t>
  </si>
  <si>
    <t>C.1.2.0:230522_0001</t>
  </si>
  <si>
    <t>C.1.2.0:230522_0002</t>
  </si>
  <si>
    <t>C.1.2.0:230522_0003</t>
  </si>
  <si>
    <t>C.1.2.0:230522_0004</t>
  </si>
  <si>
    <t>C.1.2.0:230522_0005</t>
  </si>
  <si>
    <t>C.1.2.0:230522_0006</t>
  </si>
  <si>
    <t>C.1.2.0:230522_0007</t>
  </si>
  <si>
    <t>C.1.2.0:230522_0008</t>
  </si>
  <si>
    <t>C.1.2.0:230522_0009</t>
  </si>
  <si>
    <t>C.1.2.0:230522_0010</t>
  </si>
  <si>
    <t>C.1.2.0:230522_0011</t>
  </si>
  <si>
    <t>C.1.2.0:230522_0012</t>
  </si>
  <si>
    <t>C.1.2.0:230522_0013</t>
  </si>
  <si>
    <t>C.1.2.0:230522_0014</t>
  </si>
  <si>
    <t>C.1.2.0:230522_0015</t>
  </si>
  <si>
    <t>C.1.2.0:230522_0016</t>
  </si>
  <si>
    <t>C.1.2.0:230522_0017</t>
  </si>
  <si>
    <t>C.1.2.0:230522_0018</t>
  </si>
  <si>
    <t>C.1.2.0:230522_0019</t>
  </si>
  <si>
    <t>C.1.2.0:230522_0020</t>
  </si>
  <si>
    <t>C.1.2.0:230522_0021</t>
  </si>
  <si>
    <t>C.1.2.0:230522_0022</t>
  </si>
  <si>
    <t>C.1.2.0:230522_0023</t>
  </si>
  <si>
    <t>C.1.2.0:230522_0024</t>
  </si>
  <si>
    <t>C.1.2.0:230522_0025</t>
  </si>
  <si>
    <t>C.1.2.0:230522_0026</t>
  </si>
  <si>
    <t>C.1.2.0:230522_0027</t>
  </si>
  <si>
    <t>C.1.2.0:230522_0028</t>
  </si>
  <si>
    <t>C.1.2.0:230522_0029</t>
  </si>
  <si>
    <t>C.1.2.0:230522_0030</t>
  </si>
  <si>
    <t>C.1.2.0:230522_0031</t>
  </si>
  <si>
    <t>C.1.1.0:230522_0075</t>
  </si>
  <si>
    <t>C.1.1.0:230522_0076</t>
  </si>
  <si>
    <t>C.1.1.0:230522_0077</t>
  </si>
  <si>
    <t>C.1.1.0:230522_0078</t>
  </si>
  <si>
    <t>C.1.1.0:230522_0079</t>
  </si>
  <si>
    <t>C.1.1.0:230522_0080</t>
  </si>
  <si>
    <t>C.1.1.0:230522_0081</t>
  </si>
  <si>
    <t>C.1.1.0:230522_0082</t>
  </si>
  <si>
    <t>C.1.1.0:230522_0083</t>
  </si>
  <si>
    <t>C.1.1.0:230522_0084</t>
  </si>
  <si>
    <t>C.1.1.0:230522_0085</t>
  </si>
  <si>
    <t>C.1.1.0:230522_0086</t>
  </si>
  <si>
    <t>C.1.1.0:230522_0087</t>
  </si>
  <si>
    <t>C.1.1.0:230522_0088</t>
  </si>
  <si>
    <t>C.1.1.0:230522_0089</t>
  </si>
  <si>
    <t>C.1.1.0:230522_0090</t>
  </si>
  <si>
    <t>C.1.1.0:230522_0091</t>
  </si>
  <si>
    <t>C.1.1.0:230522_0092</t>
  </si>
  <si>
    <t>C.1.1.0:230522_0093</t>
  </si>
  <si>
    <t>C.1.1.0:230522_0094</t>
  </si>
  <si>
    <t>C.1.1.0:230522_0095</t>
  </si>
  <si>
    <t>C.1.1.0:230522_0096</t>
  </si>
  <si>
    <t>C.1.1.0:230522_0097</t>
  </si>
  <si>
    <t>C.1.1.0:230522_0098</t>
  </si>
  <si>
    <t>C.1.1.0:230522_0099</t>
  </si>
  <si>
    <t>C.1.1.0:230522_0100</t>
  </si>
  <si>
    <t>C.1.1.0:230522_0101</t>
  </si>
  <si>
    <t>C.1.1.0:230522_0102</t>
  </si>
  <si>
    <t>C.1.1.0:230522_0103</t>
  </si>
  <si>
    <t>C.1.1.0:230522_0104</t>
  </si>
  <si>
    <t>C.1.1.0:230522_0105</t>
  </si>
  <si>
    <t>C.1.1.0:230522_0106</t>
  </si>
  <si>
    <t>C.1.1.0:230522_0107</t>
  </si>
  <si>
    <t>C.1.1.0:230522_0108</t>
  </si>
  <si>
    <t>C.1.1.0:230522_0109</t>
  </si>
  <si>
    <t>C.1.1.0:230522_0110</t>
  </si>
  <si>
    <t>C.1.1.0:230522_0111</t>
  </si>
  <si>
    <t>C.1.1.0:230522_0112</t>
  </si>
  <si>
    <t>C.1.1.0:230522_0113</t>
  </si>
  <si>
    <t>C.1.1.0:230522_0114</t>
  </si>
  <si>
    <t>C.1.1.0:230522_0115</t>
  </si>
  <si>
    <t>C.1.2.0:230522_0032</t>
  </si>
  <si>
    <t>C.1.2.0:230522_0033</t>
  </si>
  <si>
    <t>C.1.2.0:230522_0034</t>
  </si>
  <si>
    <t>C.1.2.0:230522_0035</t>
  </si>
  <si>
    <t>C.1.2.0:230522_0036</t>
  </si>
  <si>
    <t>C.1.2.0:230522_0037</t>
  </si>
  <si>
    <t>C.1.2.0:230522_0038</t>
  </si>
  <si>
    <t>C.1.2.0:230522_0039</t>
  </si>
  <si>
    <t>C.1.2.0:230522_0040</t>
  </si>
  <si>
    <t>C.1.2.0:230522_0041</t>
  </si>
  <si>
    <t>C.1.2.0:230522_0042</t>
  </si>
  <si>
    <t>C.1.2.0:230522_0043</t>
  </si>
  <si>
    <t>C.1.2.0:230522_0044</t>
  </si>
  <si>
    <t>C.1.2.0:230522_0045</t>
  </si>
  <si>
    <t>C.1.2.0:230522_0046</t>
  </si>
  <si>
    <t>C.1.2.0:230522_0047</t>
  </si>
  <si>
    <t>C.1.2.0:230522_0048</t>
  </si>
  <si>
    <t>C.1.2.0:230522_0049</t>
  </si>
  <si>
    <t>C.1.2.0:230522_0050</t>
  </si>
  <si>
    <t>C.1.2.0:230522_0051</t>
  </si>
  <si>
    <t>C.1.2.0:230522_0052</t>
  </si>
  <si>
    <t>C.1.2.0:230522_0053</t>
  </si>
  <si>
    <t>C.1.2.0:230522_0054</t>
  </si>
  <si>
    <t>C.1.2.0:230522_0055</t>
  </si>
  <si>
    <t>C.1.2.0:230522_0056</t>
  </si>
  <si>
    <t>C.1.2.0:230522_0057</t>
  </si>
  <si>
    <t>C.1.2.0:230522_0058</t>
  </si>
  <si>
    <t>C.1.2.0:230522_0059</t>
  </si>
  <si>
    <t>C.1.2.0:230522_0060</t>
  </si>
  <si>
    <t>C.1.2.0:230522_0061</t>
  </si>
  <si>
    <t>C.1.2.0:230522_0062</t>
  </si>
  <si>
    <t>C.1.2.0:230522_0063</t>
  </si>
  <si>
    <t>C.1.2.0:230522_0064</t>
  </si>
  <si>
    <t>C.1.2.0:230522_0065</t>
  </si>
  <si>
    <t>E.2.3.0:230522_0001</t>
  </si>
  <si>
    <t>E.2.3.0:230522_0002</t>
  </si>
  <si>
    <t>E.2.3.0:230522_0003</t>
  </si>
  <si>
    <t>E.2.3.0:230522_0004</t>
  </si>
  <si>
    <t>E.2.3.0:230522_0005</t>
  </si>
  <si>
    <t>&amp;quot;Product Horizon Master_Product Horizon&amp;quot;</t>
  </si>
  <si>
    <t>E.2.3.0:230522_0006</t>
  </si>
  <si>
    <t>E.2.3.0:230522_0007</t>
  </si>
  <si>
    <t>E.2.3.0:230522_0008</t>
  </si>
  <si>
    <t>E.2.3.0:230522_0009</t>
  </si>
  <si>
    <t>E.2.3.0:230522_0010</t>
  </si>
  <si>
    <t>E.2.3.0:230522_0011</t>
  </si>
  <si>
    <t>E.2.3.0:230522_0013</t>
  </si>
  <si>
    <t>E.2.3.0:230522_0014</t>
  </si>
  <si>
    <t>E.2.3.0:230522_0015</t>
  </si>
  <si>
    <t>E.2.3.0:230522_0016</t>
  </si>
  <si>
    <t>E.2.3.0:230522_0017</t>
  </si>
  <si>
    <t>E.2.3.0:230522_0019</t>
  </si>
  <si>
    <t>E.2.3.0:230522_0020</t>
  </si>
  <si>
    <t>E.2.3.0:230522_0021</t>
  </si>
  <si>
    <t>E.2.3.0:230522_0022</t>
  </si>
  <si>
    <t>E.2.3.0:230522_0024</t>
  </si>
  <si>
    <t>E.2.3.0:230522_0025</t>
  </si>
  <si>
    <t>E.2.3.0:230522_0029</t>
  </si>
  <si>
    <t>E.2.3.0:230522_0030</t>
  </si>
  <si>
    <t>E.2.3.0:230522_0031</t>
  </si>
  <si>
    <t>E.2.3.0:230522_0032</t>
  </si>
  <si>
    <t>E.2.3.0:230522_0033</t>
  </si>
  <si>
    <t>E.2.3.0:230522_0034</t>
  </si>
  <si>
    <t>E.2.3.0:230522_0035</t>
  </si>
  <si>
    <t>E.2.3.0:230522_0036</t>
  </si>
  <si>
    <t>E.2.3.0:230522_0037</t>
  </si>
  <si>
    <t>E.2.3.0:230522_0038</t>
  </si>
  <si>
    <t>E.2.3.0:230522_0039</t>
  </si>
  <si>
    <t>E.2.3.0:230522_0040</t>
  </si>
  <si>
    <t>E.2.3.0:230522_0041</t>
  </si>
  <si>
    <t>E.2.3.0:230522_0042</t>
  </si>
  <si>
    <t>E.2.3.0:230522_0043</t>
  </si>
  <si>
    <t>E.2.3.0:230522_0044</t>
  </si>
  <si>
    <t>E.2.3.0:230522_0045</t>
  </si>
  <si>
    <t>E.2.3.0:230522_0047</t>
  </si>
  <si>
    <t>E.2.3.0:230522_0048</t>
  </si>
  <si>
    <t>E.2.3.0:230522_0049</t>
  </si>
  <si>
    <t>E.2.3.0:230522_0050</t>
  </si>
  <si>
    <t>E.2.3.0:230522_0051</t>
  </si>
  <si>
    <t>E.2.3.0:230522_0052</t>
  </si>
  <si>
    <t>E.2.3.0:230522_0053</t>
  </si>
  <si>
    <t>IEC_STD_V10 &gt;&gt; Data Standard &gt;&gt; BPM &gt;&gt; Product Horizon Master</t>
  </si>
  <si>
    <t>&amp;quot;Product Horizon Master&amp;quot;</t>
  </si>
  <si>
    <t>&amp;quot;產品視野主檔&amp;quot;</t>
  </si>
  <si>
    <t>IEC_STD_V10 &gt;&gt; Common &gt;&gt; AutoMetaDataProduct Horizon Master</t>
  </si>
  <si>
    <t>產品視野主檔Concept</t>
  </si>
  <si>
    <t>E.2.3.0:230522_0054</t>
  </si>
  <si>
    <t>E.2.3.0:230522_0055</t>
  </si>
  <si>
    <t>Product Horizon Master_Product Horizon</t>
  </si>
  <si>
    <t>&amp;quot;RFQ 實際ROI&amp;quot;</t>
  </si>
  <si>
    <t>RFQ 實際ROIConcept</t>
  </si>
  <si>
    <t>E.2.3.0:230522_0056</t>
  </si>
  <si>
    <t>Project name or Product Family (check with Nydia)Property</t>
  </si>
  <si>
    <t>E.2.3.0:230522_0057</t>
  </si>
  <si>
    <t>NRE RevenueProperty</t>
  </si>
  <si>
    <t>E.2.3.0:230522_0058</t>
  </si>
  <si>
    <t>Normal Net profitProperty</t>
  </si>
  <si>
    <t>E.2.3.0:230522_0059</t>
  </si>
  <si>
    <t>NRE SpendingProperty</t>
  </si>
  <si>
    <t>E.2.3.0:230522_0060</t>
  </si>
  <si>
    <t>RD Sharing%Property</t>
  </si>
  <si>
    <t>E.2.3.0:230522_0061</t>
  </si>
  <si>
    <t>Estimated Lifecycle ForecastProperty</t>
  </si>
  <si>
    <t>E.2.3.0:230522_0062</t>
  </si>
  <si>
    <t>E.2.4.0:230522_0001</t>
  </si>
  <si>
    <t>E.2.4.0:230522_0002</t>
  </si>
  <si>
    <t>E.2.4.0:230522_0003</t>
  </si>
  <si>
    <t>E.2.4.0:230522_0004</t>
  </si>
  <si>
    <t>E.2.4.0:230522_0005</t>
  </si>
  <si>
    <t>E.2.4.0:230522_0006</t>
  </si>
  <si>
    <t>E.2.4.0:230522_0007</t>
  </si>
  <si>
    <t>E.2.4.0:230522_0008</t>
  </si>
  <si>
    <t>E.2.4.0:230522_0009</t>
  </si>
  <si>
    <t>E.2.4.0:230522_0010</t>
  </si>
  <si>
    <t>E.2.4.0:230522_0011</t>
  </si>
  <si>
    <t>E.2.4.0:230522_0012</t>
  </si>
  <si>
    <t>E.2.4.0:230522_0013</t>
  </si>
  <si>
    <t>E.2.4.0:230522_0014</t>
  </si>
  <si>
    <t>E.2.4.0:230522_0015</t>
  </si>
  <si>
    <t>E.2.4.0:230522_0016</t>
  </si>
  <si>
    <t>E.2.4.0:230522_0017</t>
  </si>
  <si>
    <t>E.2.4.0:230522_0018</t>
  </si>
  <si>
    <t>E.2.4.0:230522_0019</t>
  </si>
  <si>
    <t>E.2.4.0:230522_0020</t>
  </si>
  <si>
    <t>E.2.4.0:230522_0021</t>
  </si>
  <si>
    <t>E.2.4.0:230522_0022</t>
  </si>
  <si>
    <t>E.2.4.0:230522_0023</t>
  </si>
  <si>
    <t>E.2.4.0:230522_0024</t>
  </si>
  <si>
    <t>E.2.4.0:230522_0025</t>
  </si>
  <si>
    <t>E.2.4.0:230522_0026</t>
  </si>
  <si>
    <t>E.2.4.0:230522_0027</t>
  </si>
  <si>
    <t>E.2.4.0:230522_0028</t>
  </si>
  <si>
    <t>E.2.4.0:230522_0029</t>
  </si>
  <si>
    <t>E.2.4.0:230522_0030</t>
  </si>
  <si>
    <t>E.2.4.0:230522_0031</t>
  </si>
  <si>
    <t>E.2.4.0:230522_0032</t>
  </si>
  <si>
    <t>E.2.4.0:230522_0033</t>
  </si>
  <si>
    <t>E.2.4.0:230522_0034</t>
  </si>
  <si>
    <t>E.2.4.0:230522_0035</t>
  </si>
  <si>
    <t>E.2.4.0:230522_0036</t>
  </si>
  <si>
    <t>E.2.4.0:230522_0037</t>
  </si>
  <si>
    <t>E.2.4.0:230522_0038</t>
  </si>
  <si>
    <t>E.2.4.0:230522_0039</t>
  </si>
  <si>
    <t>E.2.4.0:230522_0040</t>
  </si>
  <si>
    <t>E.2.4.0:230522_0041</t>
  </si>
  <si>
    <t>E.2.4.0:230522_0042</t>
  </si>
  <si>
    <t>E.2.4.0:230522_0043</t>
  </si>
  <si>
    <t>E.2.4.0:230522_0044</t>
  </si>
  <si>
    <t>E.2.4.0:230522_0045</t>
  </si>
  <si>
    <t>E.2.4.0:230522_0046</t>
  </si>
  <si>
    <t>E.2.4.0:230522_0047</t>
  </si>
  <si>
    <t>E.2.4.0:230522_0048</t>
  </si>
  <si>
    <t>E.2.4.0:230522_0049</t>
  </si>
  <si>
    <t>E.2.4.0:230522_0050</t>
  </si>
  <si>
    <t>E.2.4.0:230522_0051</t>
  </si>
  <si>
    <t>E.2.4.0:230522_0052</t>
  </si>
  <si>
    <t>E.2.4.0:230522_0053</t>
  </si>
  <si>
    <t>E.2.4.0:230522_0054</t>
  </si>
  <si>
    <t>E.2.4.0:230522_0055</t>
  </si>
  <si>
    <t>E.2.4.0:230522_0056</t>
  </si>
  <si>
    <t>E.2.4.0:230522_0057</t>
  </si>
  <si>
    <t>E.2.4.0:230522_0058</t>
  </si>
  <si>
    <t>E.2.4.0:230522_0059</t>
  </si>
  <si>
    <t>E.2.4.0:230522_0060</t>
  </si>
  <si>
    <t>E.2.4.0:230522_0061</t>
  </si>
  <si>
    <t>E.2.4.0:230522_0062</t>
  </si>
  <si>
    <t>E.2.4.0:230522_0063</t>
  </si>
  <si>
    <t>E.2.4.0:230522_0064</t>
  </si>
  <si>
    <t>E.2.4.0:230522_0065</t>
  </si>
  <si>
    <t>E.2.4.0:230522_0066</t>
  </si>
  <si>
    <t>E.2.4.0:230522_0067</t>
  </si>
  <si>
    <t>E.2.4.0:230522_0068</t>
  </si>
  <si>
    <t>E.2.4.0:230522_0069</t>
  </si>
  <si>
    <t>E.2.4.0:230522_0070</t>
  </si>
  <si>
    <t>BPM:230522_0004</t>
  </si>
  <si>
    <t>BPM:230522_0005</t>
  </si>
  <si>
    <t>BPM:230522_0006</t>
  </si>
  <si>
    <t>BPM:230522_0007</t>
  </si>
  <si>
    <t>BPM:230522_0008</t>
  </si>
  <si>
    <t>BPM:230522_0009</t>
  </si>
  <si>
    <t>BPM:230522_0010</t>
  </si>
  <si>
    <t>BPM:230522_0011</t>
  </si>
  <si>
    <t>BPM:230522_0012</t>
  </si>
  <si>
    <t>BPM:230522_0013</t>
  </si>
  <si>
    <t>E.2.3.0:230522_0063</t>
  </si>
  <si>
    <t>E.2.3.0:230522_0064</t>
  </si>
  <si>
    <t>E.2.3.0:230522_0065</t>
  </si>
  <si>
    <t>E.2.3.0:230522_0066</t>
  </si>
  <si>
    <t>E.2.3.0:230522_0068</t>
  </si>
  <si>
    <t>E.2.3.0:230522_0069</t>
  </si>
  <si>
    <t>E.2.3.0:230522_0070</t>
  </si>
  <si>
    <t>E.2.3.0:230522_0071</t>
  </si>
  <si>
    <t>E.2.3.0:230522_0072</t>
  </si>
  <si>
    <t>E.2.3.0:230522_0073</t>
  </si>
  <si>
    <t>E.2.3.0:230522_0074</t>
  </si>
  <si>
    <t>E.2.3.0:230522_0075</t>
  </si>
  <si>
    <t>E.2.3.0:230522_0076</t>
  </si>
  <si>
    <t>E.2.3.0:230522_0078</t>
  </si>
  <si>
    <t>E.2.3.0:230522_0079</t>
  </si>
  <si>
    <t>E.2.3.0:230522_0080</t>
  </si>
  <si>
    <t>E.2.3.0:230522_0081</t>
  </si>
  <si>
    <t>E.2.3.0:230522_0082</t>
  </si>
  <si>
    <t>E.2.3.0:230522_0083</t>
  </si>
  <si>
    <t>E.2.3.0:230522_0084</t>
  </si>
  <si>
    <t>E.2.3.0:230522_0085</t>
  </si>
  <si>
    <t>E.2.3.0:230522_0086</t>
  </si>
  <si>
    <t>E.2.3.0:230522_0087</t>
  </si>
  <si>
    <t>E.2.3.0:230522_0088</t>
  </si>
  <si>
    <t>E.2.3.0:230522_0089</t>
  </si>
  <si>
    <t>E.2.3.0:230522_0090</t>
  </si>
  <si>
    <t>E.2.3.0:230522_0091</t>
  </si>
  <si>
    <t>E.2.3.0:230522_0092</t>
  </si>
  <si>
    <t>E.2.3.0:230522_0093</t>
  </si>
  <si>
    <t>warnSynoym-chkTask,errChkRequred,errChkDataType-Prop-Relationship,</t>
  </si>
  <si>
    <t>E.2.3.0:230522_0094</t>
  </si>
  <si>
    <t>E.2.3.0:230522_0095</t>
  </si>
  <si>
    <t>E.2.3.0:230522_0096</t>
  </si>
  <si>
    <t>E.2.3.0:230522_0097</t>
  </si>
  <si>
    <t>E.2.3.0:230522_0098</t>
  </si>
  <si>
    <t>E.2.3.0:230522_0099</t>
  </si>
  <si>
    <t>E.2.3.0:230522_0100</t>
  </si>
  <si>
    <t>E.2.3.0:230522_0101</t>
  </si>
  <si>
    <t>E.2.3.0:230522_0102</t>
  </si>
  <si>
    <t>E.2.3.0:230522_0103</t>
  </si>
  <si>
    <t>E.2.3.0:230522_0104</t>
  </si>
  <si>
    <t>E.2.3.0:230522_0105</t>
  </si>
  <si>
    <t>E.2.3.0:230522_0106</t>
  </si>
  <si>
    <t>E.2.3.0:230522_0107</t>
  </si>
  <si>
    <t>E.2.3.0:230522_0109</t>
  </si>
  <si>
    <t>E.2.3.0:230522_0110</t>
  </si>
  <si>
    <t>E.2.3.0:230522_0111</t>
  </si>
  <si>
    <t>E.2.3.0:230522_0112</t>
  </si>
  <si>
    <t>E.2.3.0:230522_0113</t>
  </si>
  <si>
    <t>E.2.3.0:230522_0114</t>
  </si>
  <si>
    <t>E.2.3.0:230522_0115</t>
  </si>
  <si>
    <t>E.2.3.0:230522_0116</t>
  </si>
  <si>
    <t>E.2.3.0:230522_0117</t>
  </si>
  <si>
    <t>E.2.3.0:230522_0118</t>
  </si>
  <si>
    <t>E.2.3.0:230522_0119</t>
  </si>
  <si>
    <t>E.2.3.0:230522_0120</t>
  </si>
  <si>
    <t>E.2.3.0:230522_0121</t>
  </si>
  <si>
    <t>E.2.3.0:230522_0122</t>
  </si>
  <si>
    <t>E.2.3.0:230522_0123</t>
  </si>
  <si>
    <t>E.2.3.0:230522_0124</t>
  </si>
  <si>
    <t>E.2.3.0:230522_0125</t>
  </si>
  <si>
    <t>E.2.3.0:230522_0126</t>
  </si>
  <si>
    <t>E.2.3.0:230522_0127</t>
  </si>
  <si>
    <t>E.2.3.0:230522_0128</t>
  </si>
  <si>
    <t>E.2.3.0:230522_0129</t>
  </si>
  <si>
    <t>E.2.3.0:230522_0130</t>
  </si>
  <si>
    <t>E.2.3.0:230522_0131</t>
  </si>
  <si>
    <t>E.2.3.0:230522_0132</t>
  </si>
  <si>
    <t>E.2.3.0:230522_0133</t>
  </si>
  <si>
    <t>E.2.3.0:230522_0134</t>
  </si>
  <si>
    <t>E.2.3.0:230522_0135</t>
  </si>
  <si>
    <t>預計專案時程 - NPI開始日期Measure</t>
  </si>
  <si>
    <t>E.2.3.0:230522_0136</t>
  </si>
  <si>
    <t>預計專案時程 - MP開始日期Measure</t>
  </si>
  <si>
    <t>E.2.3.1:</t>
  </si>
  <si>
    <t>E.2.3.1:230522_0001</t>
  </si>
  <si>
    <t>warnTerm-Naming,warnSynoym-chkTask,errChkRequred,</t>
  </si>
  <si>
    <t>預計專案時程 - EVT開始日期Measure</t>
  </si>
  <si>
    <t>E.2.3.2:</t>
  </si>
  <si>
    <t>E.2.3.2:230522_0001</t>
  </si>
  <si>
    <t>預計專案時程 - DVT開始日期Measure</t>
  </si>
  <si>
    <t>E.2.3.3:</t>
  </si>
  <si>
    <t>E.2.3.3:230522_0001</t>
  </si>
  <si>
    <t>預計專案時程 - PVT開始日期Measure</t>
  </si>
  <si>
    <t>E.2.3.4:</t>
  </si>
  <si>
    <t>E.2.3.4:230522_0001</t>
  </si>
  <si>
    <t>預計專案時程Measure</t>
  </si>
  <si>
    <t>E.2.3.5:</t>
  </si>
  <si>
    <t>E.2.3.5:230522_0001</t>
  </si>
  <si>
    <t>E.2.3.0:230522_0137</t>
  </si>
  <si>
    <t>E.2.3.0:230522_0138</t>
  </si>
  <si>
    <t>E.2.3.0:230522_0139</t>
  </si>
  <si>
    <t>E.2.3.0:230522_0140</t>
  </si>
  <si>
    <t>E.2.3.0:230522_0141</t>
  </si>
  <si>
    <t>E.2.4.0:230522_0071</t>
  </si>
  <si>
    <t>E.2.4.0:230522_0072</t>
  </si>
  <si>
    <t>E.2.4.0:230522_0073</t>
  </si>
  <si>
    <t>E.2.4.0:230522_0074</t>
  </si>
  <si>
    <t>E.2.4.0:230522_0075</t>
  </si>
  <si>
    <t>E.2.4.0:230522_0076</t>
  </si>
  <si>
    <t>E.2.4.0:230522_0077</t>
  </si>
  <si>
    <t>E.2.4.0:230522_0078</t>
  </si>
  <si>
    <t>E.2.4.0:230522_0079</t>
  </si>
  <si>
    <t>E.2.4.0:230522_0080</t>
  </si>
  <si>
    <t>E.2.4.0:230522_0081</t>
  </si>
  <si>
    <t>E.2.4.0:230522_0082</t>
  </si>
  <si>
    <t>E.2.4.0:230522_0083</t>
  </si>
  <si>
    <t>E.2.4.0:230522_0084</t>
  </si>
  <si>
    <t>E.2.4.0:230522_0085</t>
  </si>
  <si>
    <t>E.2.4.0:230522_0086</t>
  </si>
  <si>
    <t>E.2.4.0:230522_0087</t>
  </si>
  <si>
    <t>E.2.4.0:230522_0088</t>
  </si>
  <si>
    <t>E.2.4.0:230522_0089</t>
  </si>
  <si>
    <t>E.2.4.0:230522_0090</t>
  </si>
  <si>
    <t>E.2.4.0:230522_0091</t>
  </si>
  <si>
    <t>E.2.4.0:230522_0092</t>
  </si>
  <si>
    <t>E.2.4.0:230522_0093</t>
  </si>
  <si>
    <t>E.2.4.0:230522_0094</t>
  </si>
  <si>
    <t>E.2.4.0:230522_0095</t>
  </si>
  <si>
    <t>E.2.4.0:230522_0096</t>
  </si>
  <si>
    <t>E.2.4.0:230522_0097</t>
  </si>
  <si>
    <t>E.2.4.0:230522_0098</t>
  </si>
  <si>
    <t>E.2.4.0:230522_0099</t>
  </si>
  <si>
    <t>E.2.4.0:230522_0100</t>
  </si>
  <si>
    <t>E.2.4.0:230522_0101</t>
  </si>
  <si>
    <t>E.2.4.0:230522_0102</t>
  </si>
  <si>
    <t>E.2.4.0:230522_0103</t>
  </si>
  <si>
    <t>E.2.4.0:230522_0104</t>
  </si>
  <si>
    <t>E.2.4.0:230522_0105</t>
  </si>
  <si>
    <t>E.2.4.0:230522_0106</t>
  </si>
  <si>
    <t>E.2.4.0:230522_0107</t>
  </si>
  <si>
    <t>E.2.4.0:230522_0108</t>
  </si>
  <si>
    <t>E.2.4.0:230522_0109</t>
  </si>
  <si>
    <t>E.2.4.0:230522_0110</t>
  </si>
  <si>
    <t>E.2.4.0:230522_0111</t>
  </si>
  <si>
    <t>E.2.4.0:230522_0112</t>
  </si>
  <si>
    <t>E.2.4.0:230522_0113</t>
  </si>
  <si>
    <t>E.2.4.0:230522_0114</t>
  </si>
  <si>
    <t>E.2.4.0:230522_0115</t>
  </si>
  <si>
    <t>E.2.4.0:230522_0116</t>
  </si>
  <si>
    <t>E.2.4.0:230522_0117</t>
  </si>
  <si>
    <t>E.2.4.0:230522_0118</t>
  </si>
  <si>
    <t>E.2.4.0:230522_0119</t>
  </si>
  <si>
    <t>E.2.4.0:230522_0120</t>
  </si>
  <si>
    <t>E.2.4.0:230522_0121</t>
  </si>
  <si>
    <t>E.2.4.0:230522_0122</t>
  </si>
  <si>
    <t>E.2.4.0:230522_0123</t>
  </si>
  <si>
    <t>E.2.4.0:230522_0124</t>
  </si>
  <si>
    <t>E.2.4.0:230522_0125</t>
  </si>
  <si>
    <t>E.2.4.0:230522_0126</t>
  </si>
  <si>
    <t>E.2.4.0:230522_0127</t>
  </si>
  <si>
    <t>E.2.4.0:230522_0128</t>
  </si>
  <si>
    <t>E.2.4.0:230522_0129</t>
  </si>
  <si>
    <t>E.2.4.0:230522_0130</t>
  </si>
  <si>
    <t>E.2.4.0:230522_0131</t>
  </si>
  <si>
    <t>E.2.4.0:230522_0132</t>
  </si>
  <si>
    <t>E.2.4.0:230522_0133</t>
  </si>
  <si>
    <t>E.2.4.0:230522_0134</t>
  </si>
  <si>
    <t>E.2.4.0:230522_0135</t>
  </si>
  <si>
    <t>E.2.4.0:230522_0136</t>
  </si>
  <si>
    <t>E.2.4.0:230522_0137</t>
  </si>
  <si>
    <t>E.2.4.0:230522_0138</t>
  </si>
  <si>
    <t>E.2.4.0:230522_0139</t>
  </si>
  <si>
    <t>E.2.4.0:230522_0140</t>
  </si>
  <si>
    <t>E.2.4.0:230522_0141</t>
  </si>
  <si>
    <t>E.2.4.0:230522_0142</t>
  </si>
  <si>
    <t>E.2.4.0:230522_0143</t>
  </si>
  <si>
    <t>E.2.4.0:230522_0144</t>
  </si>
  <si>
    <t>E.2.4.0:230522_0145</t>
  </si>
  <si>
    <t>E.2.4.0:230522_0146</t>
  </si>
  <si>
    <t>E.2.4.0:230522_0147</t>
  </si>
  <si>
    <t>E.2.4.0:230522_0148</t>
  </si>
  <si>
    <t>E.2.4.0:230522_0149</t>
  </si>
  <si>
    <t>E.2.4.0:230522_0150</t>
  </si>
  <si>
    <t>E.2.4.0:230522_0151</t>
  </si>
  <si>
    <t>E.2.4.0:230522_0152</t>
  </si>
  <si>
    <t>E.2.4.0:230522_0153</t>
  </si>
  <si>
    <t>E.2.4.0:230522_0154</t>
  </si>
  <si>
    <t>E.2.4.0:230522_0155</t>
  </si>
  <si>
    <t>E.2.4.0:230522_0156</t>
  </si>
  <si>
    <t>E.2.4.0:230522_0157</t>
  </si>
  <si>
    <t>E.2.4.0:230522_0158</t>
  </si>
  <si>
    <t>E.2.4.0:230522_0159</t>
  </si>
  <si>
    <t>E.2.4.0:230522_0160</t>
  </si>
  <si>
    <t>E.2.4.0:230522_0161</t>
  </si>
  <si>
    <t>E.2.4.0:230522_0162</t>
  </si>
  <si>
    <t>E.2.4.0:230522_0163</t>
  </si>
  <si>
    <t>E.2.4.0:230522_0164</t>
  </si>
  <si>
    <t>E.2.4.0:230522_0165</t>
  </si>
  <si>
    <t>E.2.4.0:230522_0166</t>
  </si>
  <si>
    <t>E.2.4.0:230522_0167</t>
  </si>
  <si>
    <t>E.2.4.0:230522_0168</t>
  </si>
  <si>
    <t>E.2.4.0:230522_0169</t>
  </si>
  <si>
    <t>E.2.4.0:230522_0170</t>
  </si>
  <si>
    <t>E.2.4.0:230522_0171</t>
  </si>
  <si>
    <t>E.2.4.0:230522_0172</t>
  </si>
  <si>
    <t>E.2.4.0:230522_0173</t>
  </si>
  <si>
    <t>E.2.4.0:230522_0174</t>
  </si>
  <si>
    <t>E.2.4.0:230522_0175</t>
  </si>
  <si>
    <t>E.2.4.0:230522_0176</t>
  </si>
  <si>
    <t>E.2.4.0:230522_0177</t>
  </si>
  <si>
    <t>E.2.4.0:230522_0178</t>
  </si>
  <si>
    <t>E.2.4.0:230522_0179</t>
  </si>
  <si>
    <t>E.2.4.0:230522_0180</t>
  </si>
  <si>
    <t>E.2.4.0:230522_0181</t>
  </si>
  <si>
    <t>E.2.4.0:230522_0182</t>
  </si>
  <si>
    <t>E.2.4.0:230522_0183</t>
  </si>
  <si>
    <t>E.2.4.0:230522_0184</t>
  </si>
  <si>
    <t>E.2.4.0:230522_0185</t>
  </si>
  <si>
    <t>E.2.4.0:230522_0186</t>
  </si>
  <si>
    <t>E.2.4.0:230522_0187</t>
  </si>
  <si>
    <t>E.2.4.0:230522_0188</t>
  </si>
  <si>
    <t>E.2.4.0:230522_0189</t>
  </si>
  <si>
    <t>E.2.4.0:230522_0190</t>
  </si>
  <si>
    <t>E.2.4.0:230522_0191</t>
  </si>
  <si>
    <t>E.2.4.0:230522_0192</t>
  </si>
  <si>
    <t>E.2.4.0:230522_0193</t>
  </si>
  <si>
    <t>E.2.4.0:230522_0194</t>
  </si>
  <si>
    <t>E.2.4.0:230522_0195</t>
  </si>
  <si>
    <t>E.2.4.0:230522_0196</t>
  </si>
  <si>
    <t>E.2.4.0:230522_0197</t>
  </si>
  <si>
    <t>E.2.4.0:230522_0198</t>
  </si>
  <si>
    <t>E.2.4.0:230522_0199</t>
  </si>
  <si>
    <t>E.2.4.0:230522_0200</t>
  </si>
  <si>
    <t>E.2.4.0:230522_0201</t>
  </si>
  <si>
    <t>E.2.4.0:230522_0202</t>
  </si>
  <si>
    <t>E.2.4.0:230522_0203</t>
  </si>
  <si>
    <t>E.2.4.0:230522_0204</t>
  </si>
  <si>
    <t>E.2.4.0:230522_0205</t>
  </si>
  <si>
    <t>E.2.4.0:230522_0206</t>
  </si>
  <si>
    <t>E.2.4.0:230522_0207</t>
  </si>
  <si>
    <t>E.2.4.0:230522_0208</t>
  </si>
  <si>
    <t>E.2.4.0:230522_0209</t>
  </si>
  <si>
    <t>E.2.4.0:230522_0210</t>
  </si>
  <si>
    <t>E.2.4.0:230522_0211</t>
  </si>
  <si>
    <t>E.2.4.0:230522_0212</t>
  </si>
  <si>
    <t>E.2.4.0:230522_0213</t>
  </si>
  <si>
    <t>E.2.4.0:230522_0214</t>
  </si>
  <si>
    <t>E.2.4.0:230522_0215</t>
  </si>
  <si>
    <t>E.2.4.0:230522_0216</t>
  </si>
  <si>
    <t>E.2.4.0:230522_0217</t>
  </si>
  <si>
    <t>E.2.4.0:230522_0218</t>
  </si>
  <si>
    <t>E.2.4.0:230522_0219</t>
  </si>
  <si>
    <t>E.2.4.0:230522_0220</t>
  </si>
  <si>
    <t>E.2.4.0:230522_0221</t>
  </si>
  <si>
    <t>MFG:230522_0001</t>
  </si>
  <si>
    <t>MFG:230522_0002</t>
  </si>
  <si>
    <t>MFG:230522_0003</t>
  </si>
  <si>
    <t>MFG:230522_0004</t>
  </si>
  <si>
    <t>MFG:230522_0005</t>
  </si>
  <si>
    <t>MFG:230522_0006</t>
  </si>
  <si>
    <t>MFG:230522_0007</t>
  </si>
  <si>
    <t>MFG:230522_0008</t>
  </si>
  <si>
    <t>MFG:230522_0009</t>
  </si>
  <si>
    <t>MFG:230522_0010</t>
  </si>
  <si>
    <t>MFG:230522_0011</t>
  </si>
  <si>
    <t>MFG:230522_0012</t>
  </si>
  <si>
    <t>MFG:230522_0013</t>
  </si>
  <si>
    <t>MFG:230522_0014</t>
  </si>
  <si>
    <t>MFG:230522_0015</t>
  </si>
  <si>
    <t>MFG:230522_0016</t>
  </si>
  <si>
    <t>MFG:230522_0017</t>
  </si>
  <si>
    <t>MFG:230522_0018</t>
  </si>
  <si>
    <t>MFG:230522_0019</t>
  </si>
  <si>
    <t>MFG:230522_0020</t>
  </si>
  <si>
    <t>MFG:230522_0021</t>
  </si>
  <si>
    <t>MFG:230522_0022</t>
  </si>
  <si>
    <t>MFG:230522_0023</t>
  </si>
  <si>
    <t>MFG:230522_0024</t>
  </si>
  <si>
    <t>MFG:230522_0025</t>
  </si>
  <si>
    <t>MFG:230522_0026</t>
  </si>
  <si>
    <t>MFG:230522_0027</t>
  </si>
  <si>
    <t>MFG:230522_0028</t>
  </si>
  <si>
    <t>MFG:230522_0029</t>
  </si>
  <si>
    <t>MFG:230522_0030</t>
  </si>
  <si>
    <t>MFG:230522_0031</t>
  </si>
  <si>
    <t>MFG:230522_0032</t>
  </si>
  <si>
    <t>MFG:230522_0033</t>
  </si>
  <si>
    <t>MFG:230522_0034</t>
  </si>
  <si>
    <t>MFG:230522_0035</t>
  </si>
  <si>
    <t>MFG:230522_0036</t>
  </si>
  <si>
    <t>MFG:230522_0037</t>
  </si>
  <si>
    <t>MFG:230522_0038</t>
  </si>
  <si>
    <t>MFG:230522_0039</t>
  </si>
  <si>
    <t>MFG:230522_0040</t>
  </si>
  <si>
    <t>MFG:230522_0041</t>
  </si>
  <si>
    <t>MFG:230522_0042</t>
  </si>
  <si>
    <t>MFG:230522_0043</t>
  </si>
  <si>
    <t>MFG:230522_0044</t>
  </si>
  <si>
    <t>E.3.17.0:製造效率分析:230522_0001</t>
  </si>
  <si>
    <t>E.3.17.0:製造效率分析:230522_0002</t>
  </si>
  <si>
    <t>E.3.17.0:製造效率分析:230522_0003</t>
  </si>
  <si>
    <t>E.3.17.0:製造效率分析:230522_0004</t>
  </si>
  <si>
    <t>E.3.17.0:製造效率分析:230522_0005</t>
  </si>
  <si>
    <t>E.3.17.0:製造效率分析:230522_0006</t>
  </si>
  <si>
    <t>E.3.17.0:製造效率分析:230522_0007</t>
  </si>
  <si>
    <t>E.3.17.0:製造效率分析:230522_0008</t>
  </si>
  <si>
    <t>E.3.17.0:製造效率分析:230522_0009</t>
  </si>
  <si>
    <t>E.3.17.0:製造效率分析:230522_0010</t>
  </si>
  <si>
    <t>E.3.17.0:製造效率分析:230522_0011</t>
  </si>
  <si>
    <t>E.3.17.0: 製造效率分析:230522_0001</t>
  </si>
  <si>
    <t>E.3.17.0: 製造效率分析:230522_0002</t>
  </si>
  <si>
    <t>E.3.17.0: 製造效率分析:230522_0003</t>
  </si>
  <si>
    <t>E.3.17.0: 製造效率分析:230522_0004</t>
  </si>
  <si>
    <t>E.3.17.0: 製造效率分析:230522_0005</t>
  </si>
  <si>
    <t>E.3.17.0: 製造效率分析:230522_0006</t>
  </si>
  <si>
    <t>E.3.17.0: 製造效率分析:230522_0007</t>
  </si>
  <si>
    <t>E.3.17.0: 製造效率分析:230522_0008</t>
  </si>
  <si>
    <t>E.3.17.0: 製造效率分析:230522_0009</t>
  </si>
  <si>
    <t>E.3.17.0: 製造效率分析:230522_0010</t>
  </si>
  <si>
    <t>E.3.17.0: 製造效率分析:230522_0011</t>
  </si>
  <si>
    <t>E.3.17.0: 製造效率分析:230522_0012</t>
  </si>
  <si>
    <t>E.3.17.0: 製造效率分析:230522_0013</t>
  </si>
  <si>
    <t>E.3.17.0: 製造效率分析:230522_0014</t>
  </si>
  <si>
    <t>E.3.17.0: 製造效率分析:230522_0015</t>
  </si>
  <si>
    <t>E.3.17.0: 製造效率分析:230522_0016</t>
  </si>
  <si>
    <t>E.3.17.0: 製造效率分析:230522_0017</t>
  </si>
  <si>
    <t>E.3.17.0: 製造效率分析:230522_0018</t>
  </si>
  <si>
    <t>E.3.17.0: 製造效率分析:230522_0019</t>
  </si>
  <si>
    <t>E.3.17.0: 製造效率分析:230522_0020</t>
  </si>
  <si>
    <t>E.3.17.0: 製造效率分析:230522_0021</t>
  </si>
  <si>
    <t>E.3.17.0: 製造效率分析:230522_0022</t>
  </si>
  <si>
    <t>E.3.17.0: 製造效率分析:230522_0023</t>
  </si>
  <si>
    <t>E.3.17.0: 製造效率分析:230522_0024</t>
  </si>
  <si>
    <t>E.3.7.0:230522_0001</t>
  </si>
  <si>
    <t>E.3.7.0:230522_0002</t>
  </si>
  <si>
    <t>E.3.7.0:230522_0003</t>
  </si>
  <si>
    <t>E.3.7.0:230522_0004</t>
  </si>
  <si>
    <t>E.3.7.0:230522_0005</t>
  </si>
  <si>
    <t>E.3.7.0:230522_0006</t>
  </si>
  <si>
    <t>E.3.7.0:230522_0007</t>
  </si>
  <si>
    <t>E.3.7.0:230522_0008</t>
  </si>
  <si>
    <t>E.3.7.0:230522_0009</t>
  </si>
  <si>
    <t>E.3.7.0:230522_0010</t>
  </si>
  <si>
    <t>E.3.7.0:230522_0011</t>
  </si>
  <si>
    <t>E.3.7.0:230522_0012</t>
  </si>
  <si>
    <t>E.3.7.0:230522_0013</t>
  </si>
  <si>
    <t>E.3.7.0:230522_0014</t>
  </si>
  <si>
    <t>E.3.7.0:230522_0015</t>
  </si>
  <si>
    <t>E.3.7.0:230522_0016</t>
  </si>
  <si>
    <t>E.3.7.0:230522_0017</t>
  </si>
  <si>
    <t>E.3.7.0:230522_0018</t>
  </si>
  <si>
    <t>E.3.7.0:230522_0019</t>
  </si>
  <si>
    <t>E.3.7.0:230522_0020</t>
  </si>
  <si>
    <t>E.3.7.0:230522_0021</t>
  </si>
  <si>
    <t>E.3.7.0:230522_0022</t>
  </si>
  <si>
    <t>E.3.7.0:230522_0023</t>
  </si>
  <si>
    <t>E.3.7.0:230522_0024</t>
  </si>
  <si>
    <t>E.3.7.0:230522_0025</t>
  </si>
  <si>
    <t>E.3.7.0:230522_0026</t>
  </si>
  <si>
    <t>E.3.7.0:230522_0027</t>
  </si>
  <si>
    <t>E.3.7.0:230522_0028</t>
  </si>
  <si>
    <t>E.3.7.0:230522_0029</t>
  </si>
  <si>
    <t>E.3.7.0:230522_0030</t>
  </si>
  <si>
    <t>E.3.7.0:230522_0031</t>
  </si>
  <si>
    <t>E.3.7.0:230522_0032</t>
  </si>
  <si>
    <t>E.3.7.0:230522_0033</t>
  </si>
  <si>
    <t>E.3.7.0:230522_0034</t>
  </si>
  <si>
    <t>E.3.7.0:230522_0035</t>
  </si>
  <si>
    <t>E.3.7.0:230522_0036</t>
  </si>
  <si>
    <t>E.3.7.0:230522_0037</t>
  </si>
  <si>
    <t>E.3.7.0:230522_0038</t>
  </si>
  <si>
    <t>E.3.7.0:230522_0039</t>
  </si>
  <si>
    <t>E.3.7.0:230522_0040</t>
  </si>
  <si>
    <t>E.3.7.0:230522_0041</t>
  </si>
  <si>
    <t>E.3.7.0:230522_0042</t>
  </si>
  <si>
    <t>E.3.7.0:230522_0043</t>
  </si>
  <si>
    <t>E.3.7.0:230522_0044</t>
  </si>
  <si>
    <t>E.3.7.0:230522_0045</t>
  </si>
  <si>
    <t>E.3.7.0:230522_0046</t>
  </si>
  <si>
    <t>E.3.7.0:230522_0047</t>
  </si>
  <si>
    <t>E.3.7.0:230522_0048</t>
  </si>
  <si>
    <t>E.3.7.0:230522_0049</t>
  </si>
  <si>
    <t>E.3.7.0:230522_0050</t>
  </si>
  <si>
    <t>E.3.7.0:230522_0051</t>
  </si>
  <si>
    <t>E.3.7.0:230522_0052</t>
  </si>
  <si>
    <t>E.3.7.0:230522_0053</t>
  </si>
  <si>
    <t>E.3.7.0:230522_0054</t>
  </si>
  <si>
    <t>RND:230522_0001</t>
  </si>
  <si>
    <t>RND:230522_0002</t>
  </si>
  <si>
    <t>RND:230522_0003</t>
  </si>
  <si>
    <t>RND:230522_0004</t>
  </si>
  <si>
    <t>RND:230522_0005</t>
  </si>
  <si>
    <t>RND:230522_0006</t>
  </si>
  <si>
    <t>RND:230522_0007</t>
  </si>
  <si>
    <t>RND:230522_0008</t>
  </si>
  <si>
    <t>RND:230522_0009</t>
  </si>
  <si>
    <t>RND:230522_0010</t>
  </si>
  <si>
    <t>RND:230522_0011</t>
  </si>
  <si>
    <t>RND:230522_0012</t>
  </si>
  <si>
    <t>RND:230522_0013</t>
  </si>
  <si>
    <t>RND:230522_0014</t>
  </si>
  <si>
    <t>RND:230522_0015</t>
  </si>
  <si>
    <t>RND:230522_0016</t>
  </si>
  <si>
    <t>RND:230522_0017</t>
  </si>
  <si>
    <t>RND:230522_0018</t>
  </si>
  <si>
    <t>RND:230522_0019</t>
  </si>
  <si>
    <t>RND:230522_0020</t>
  </si>
  <si>
    <t>RND:230522_0021</t>
  </si>
  <si>
    <t>RND:230522_0022</t>
  </si>
  <si>
    <t>RND:230522_0023</t>
  </si>
  <si>
    <t>RND:230522_0024</t>
  </si>
  <si>
    <t>RND:230522_0025</t>
  </si>
  <si>
    <t>RND:230522_0026</t>
  </si>
  <si>
    <t>RND:230522_0027</t>
  </si>
  <si>
    <t>RND:230522_0028</t>
  </si>
  <si>
    <t>RND:230522_0029</t>
  </si>
  <si>
    <t>RND:230522_0030</t>
  </si>
  <si>
    <t>RND:230522_0031</t>
  </si>
  <si>
    <t>RND:230522_0032</t>
  </si>
  <si>
    <t>RND:230522_0033</t>
  </si>
  <si>
    <t>SAL:230522_0001</t>
  </si>
  <si>
    <t>SAL:230522_0002</t>
  </si>
  <si>
    <t>SAL:230522_0003</t>
  </si>
  <si>
    <t>SAL:230522_0004</t>
  </si>
  <si>
    <t>SAL:230522_0005</t>
  </si>
  <si>
    <t>E.2.6.0:230522_0001</t>
  </si>
  <si>
    <t>E.2.6.0:230522_0002</t>
  </si>
  <si>
    <t>E.2.6.0:230522_0003</t>
  </si>
  <si>
    <t>E.2.6.0:230522_0004</t>
  </si>
  <si>
    <t>E.2.6.0:230522_0005</t>
  </si>
  <si>
    <t>E.2.6.0:230522_0006</t>
  </si>
  <si>
    <t>E.2.6.0:230522_0007</t>
  </si>
  <si>
    <t>E.2.6.0:230522_0008</t>
  </si>
  <si>
    <t>E.2.6.0:230522_0009</t>
  </si>
  <si>
    <t>E.2.6.0:230522_0010</t>
  </si>
  <si>
    <t>E.2.6.0:230522_0011</t>
  </si>
  <si>
    <t>E.2.6.0:230522_0012</t>
  </si>
  <si>
    <t>E.2.6.0:230522_0013</t>
  </si>
  <si>
    <t>E.2.6.0:230522_0014</t>
  </si>
  <si>
    <t>E.2.6.0:230522_0015</t>
  </si>
  <si>
    <t>E.2.6.0:230522_0016</t>
  </si>
  <si>
    <t>E.2.6.0:230522_0017</t>
  </si>
  <si>
    <t>E.2.6.0:230522_0018</t>
  </si>
  <si>
    <t>E.2.6.0:230522_0019</t>
  </si>
  <si>
    <t>E.2.6.0:230522_0020</t>
  </si>
  <si>
    <t>E.2.6.0:230522_0021</t>
  </si>
  <si>
    <t>E.2.6.0:230522_0022</t>
  </si>
  <si>
    <t>E.3.14.0:230522_0001</t>
  </si>
  <si>
    <t>E.3.14.0:230522_0002</t>
  </si>
  <si>
    <t>E.3.14.0:230522_0003</t>
  </si>
  <si>
    <t>E.3.14.0:230522_0004</t>
  </si>
  <si>
    <t>E.3.14.0:230522_0005</t>
  </si>
  <si>
    <t>E.3.14.0:230522_0006</t>
  </si>
  <si>
    <t>E.3.14.0:230522_0007</t>
  </si>
  <si>
    <t>E.3.14.0:230522_0008</t>
  </si>
  <si>
    <t>:230522_0001</t>
  </si>
  <si>
    <t>:230522_0002</t>
  </si>
  <si>
    <t>:230522_0003</t>
  </si>
  <si>
    <t>:230522_0004</t>
  </si>
  <si>
    <t>:230522_0005</t>
  </si>
  <si>
    <t>:230522_0006</t>
  </si>
  <si>
    <t>:230522_0007</t>
  </si>
  <si>
    <t>:230522_0008</t>
  </si>
  <si>
    <t>:230522_0009</t>
  </si>
  <si>
    <t>:230522_0010</t>
  </si>
  <si>
    <t>:230522_0011</t>
  </si>
  <si>
    <t>:230522_0012</t>
  </si>
  <si>
    <t>:230522_0013</t>
  </si>
  <si>
    <t>:230522_0014</t>
  </si>
  <si>
    <t>:230522_0015</t>
  </si>
  <si>
    <t>:230522_0016</t>
  </si>
  <si>
    <t>:230522_0017</t>
  </si>
  <si>
    <t>:230522_0018</t>
  </si>
  <si>
    <t>:230522_0019</t>
  </si>
  <si>
    <t>:230522_0020</t>
  </si>
  <si>
    <t>:230522_0021</t>
  </si>
  <si>
    <t>:230522_0022</t>
  </si>
  <si>
    <t>:230522_0023</t>
  </si>
  <si>
    <t>:230522_0024</t>
  </si>
  <si>
    <t>:230522_0025</t>
  </si>
  <si>
    <t>:230522_0026</t>
  </si>
  <si>
    <t>:230522_0027</t>
  </si>
  <si>
    <t>:230522_0028</t>
  </si>
  <si>
    <t>:230522_0029</t>
  </si>
  <si>
    <t>:230522_0030</t>
  </si>
  <si>
    <t>:230522_0031</t>
  </si>
  <si>
    <t>:230522_0032</t>
  </si>
  <si>
    <t>:230522_0033</t>
  </si>
  <si>
    <t>:230522_0034</t>
  </si>
  <si>
    <t>:230522_0035</t>
  </si>
  <si>
    <t>:230522_0036</t>
  </si>
  <si>
    <t>:230522_0037</t>
  </si>
  <si>
    <t>:230522_0038</t>
  </si>
  <si>
    <t>:230522_0039</t>
  </si>
  <si>
    <t>:230522_0040</t>
  </si>
  <si>
    <t>:230522_0041</t>
  </si>
  <si>
    <t>:230522_0042</t>
  </si>
  <si>
    <t>:230522_0043</t>
  </si>
  <si>
    <t>:230522_0044</t>
  </si>
  <si>
    <t>:230522_0045</t>
  </si>
  <si>
    <t>:230522_0046</t>
  </si>
  <si>
    <t>:230522_0047</t>
  </si>
  <si>
    <t>:230522_0048</t>
  </si>
  <si>
    <t>:230522_0049</t>
  </si>
  <si>
    <t>:230522_0050</t>
  </si>
  <si>
    <t>:230522_0051</t>
  </si>
  <si>
    <t>:230522_0052</t>
  </si>
  <si>
    <t>:230522_0053</t>
  </si>
  <si>
    <t>:230522_0054</t>
  </si>
  <si>
    <t>:230522_0055</t>
  </si>
  <si>
    <t>:230522_0056</t>
  </si>
  <si>
    <t>:230522_0057</t>
  </si>
  <si>
    <t>:230522_0058</t>
  </si>
  <si>
    <t>:230522_0059</t>
  </si>
  <si>
    <t>:230522_0060</t>
  </si>
  <si>
    <t>:230522_0061</t>
  </si>
  <si>
    <t>:230522_0062</t>
  </si>
  <si>
    <t>:230522_0063</t>
  </si>
  <si>
    <t>:230522_0064</t>
  </si>
  <si>
    <t>:230522_0065</t>
  </si>
  <si>
    <t>:230522_0066</t>
  </si>
  <si>
    <t>:230522_0067</t>
  </si>
  <si>
    <t>:230522_0068</t>
  </si>
  <si>
    <t>:230522_0069</t>
  </si>
  <si>
    <t>:230522_0070</t>
  </si>
  <si>
    <t>:230522_0071</t>
  </si>
  <si>
    <t>:230522_0072</t>
  </si>
  <si>
    <t>PRO:230522_0001</t>
  </si>
  <si>
    <t>PRO:230522_0002</t>
  </si>
  <si>
    <t>PRO:230522_0003</t>
  </si>
  <si>
    <t>PRO:230522_0004</t>
  </si>
  <si>
    <t>PRO:230522_0005</t>
  </si>
  <si>
    <t>PRO:230522_0006</t>
  </si>
  <si>
    <t>PRO:230522_0007</t>
  </si>
  <si>
    <t>PRO:230522_0008</t>
  </si>
  <si>
    <t>PRO:230522_0009</t>
  </si>
  <si>
    <t>PRO:230522_0010</t>
  </si>
  <si>
    <t>PRO:230522_0011</t>
  </si>
  <si>
    <t>PRO:230522_0012</t>
  </si>
  <si>
    <t>PRO:230522_0013</t>
  </si>
  <si>
    <t>PRO:230522_0014</t>
  </si>
  <si>
    <t>PRO:230522_0015</t>
  </si>
  <si>
    <t>PRO:230522_0016</t>
  </si>
  <si>
    <t>PRO:230522_0017</t>
  </si>
  <si>
    <t>PRO:230522_0018</t>
  </si>
  <si>
    <t>PRO:230522_0019</t>
  </si>
  <si>
    <t>PRO:230522_0020</t>
  </si>
  <si>
    <t>PRO:230522_0021</t>
  </si>
  <si>
    <t>PRO:230522_0022</t>
  </si>
  <si>
    <t>PRO:230522_0023</t>
  </si>
  <si>
    <t>PRO:230522_0024</t>
  </si>
  <si>
    <t>PRO:230522_0025</t>
  </si>
  <si>
    <t>PRO:230522_0026</t>
  </si>
  <si>
    <t>PRO:230522_0027</t>
  </si>
  <si>
    <t>PRO:230522_0028</t>
  </si>
  <si>
    <t>PRO:230522_0029</t>
  </si>
  <si>
    <t>PRO:230522_0030</t>
  </si>
  <si>
    <t>PRO:230522_0031</t>
  </si>
  <si>
    <t>PRO:230522_0032</t>
  </si>
  <si>
    <t>PRO:230522_0033</t>
  </si>
  <si>
    <t>PRO:230522_0034</t>
  </si>
  <si>
    <t>PRO:230522_0035</t>
  </si>
  <si>
    <t>PRO:230522_0036</t>
  </si>
  <si>
    <t>PRO:230522_0037</t>
  </si>
  <si>
    <t>PRO:230522_0038</t>
  </si>
  <si>
    <t>PRO:230522_0039</t>
  </si>
  <si>
    <t>PRO:230522_0040</t>
  </si>
  <si>
    <t>PRO:230522_0041</t>
  </si>
  <si>
    <t>PRO:230522_0042</t>
  </si>
  <si>
    <t>PRO:230522_0043</t>
  </si>
  <si>
    <t>PRO:230522_0044</t>
  </si>
  <si>
    <t>PRO:230522_0045</t>
  </si>
  <si>
    <t>PRO:230522_0046</t>
  </si>
  <si>
    <t>PRO:230522_0047</t>
  </si>
  <si>
    <t>PRO:230522_0048</t>
  </si>
  <si>
    <t>PRO:230522_0049</t>
  </si>
  <si>
    <t>PRO:230522_0050</t>
  </si>
  <si>
    <t>PRO:230522_0051</t>
  </si>
  <si>
    <t>PRO:230522_0052</t>
  </si>
  <si>
    <t>PRO:230522_0053</t>
  </si>
  <si>
    <t>PRO:230522_0054</t>
  </si>
  <si>
    <t>PRO:230522_0055</t>
  </si>
  <si>
    <t>PRO:230522_0056</t>
  </si>
  <si>
    <t>PRO:230522_0057</t>
  </si>
  <si>
    <t>PRO:230522_0058</t>
  </si>
  <si>
    <t>PRO:230522_0059</t>
  </si>
  <si>
    <t>PRO:230522_0060</t>
  </si>
  <si>
    <t>PLN:230522_0001</t>
  </si>
  <si>
    <t>PLN:230522_0002</t>
  </si>
  <si>
    <t>PLN:230522_0003</t>
  </si>
  <si>
    <t>PLN:230522_0004</t>
  </si>
  <si>
    <t>PLN:230522_0005</t>
  </si>
  <si>
    <t>PLN:230522_0006</t>
  </si>
  <si>
    <t>PLN:230522_0007</t>
  </si>
  <si>
    <t>PLN:230522_0008</t>
  </si>
  <si>
    <t>PLN:230522_0009</t>
  </si>
  <si>
    <t>PLN:230522_0010</t>
  </si>
  <si>
    <t>PLN:230522_0011</t>
  </si>
  <si>
    <t>PLN:230522_0012</t>
  </si>
  <si>
    <t>PLN:230522_0013</t>
  </si>
  <si>
    <t>PLN:230522_0014</t>
  </si>
  <si>
    <t>PLN:230522_0015</t>
  </si>
  <si>
    <t>PLN:230522_0016</t>
  </si>
  <si>
    <t>PLN:230522_0017</t>
  </si>
  <si>
    <t>PLN:230522_0018</t>
  </si>
  <si>
    <t>PLN:230522_0019</t>
  </si>
  <si>
    <t>PLN:230522_0020</t>
  </si>
  <si>
    <t>PLN:230522_0021</t>
  </si>
  <si>
    <t>PLN:230522_0022</t>
  </si>
  <si>
    <t>PLN:230522_0023</t>
  </si>
  <si>
    <t>PLN:230522_0024</t>
  </si>
  <si>
    <t>PLN:230522_0025</t>
  </si>
  <si>
    <t>PLN:230522_0026</t>
  </si>
  <si>
    <t>PLN:230522_0027</t>
  </si>
  <si>
    <t>E.3.14.0:230522_0009</t>
  </si>
  <si>
    <t>E.3.14.0:230522_0010</t>
  </si>
  <si>
    <t>E.3.14.0:230522_0011</t>
  </si>
  <si>
    <t>E.3.14.0:230522_0012</t>
  </si>
  <si>
    <t>E.3.14.0:230522_0013</t>
  </si>
  <si>
    <t>E.3.14.0:230522_0014</t>
  </si>
  <si>
    <t>E.3.14.0:230522_0015</t>
  </si>
  <si>
    <t>E.3.14.0:230522_0016</t>
  </si>
  <si>
    <t>E.3.14.0:230522_0017</t>
  </si>
  <si>
    <t>E.3.14.0:230522_0018</t>
  </si>
  <si>
    <t>E.3.14.0:230522_0019</t>
  </si>
  <si>
    <t>E.3.14.0:230522_0020</t>
  </si>
  <si>
    <t>E.3.14.0:230522_0021</t>
  </si>
  <si>
    <t>E.3.14.0:230522_0022</t>
  </si>
  <si>
    <t>E.3.14.0:230522_0023</t>
  </si>
  <si>
    <t>E.3.14.0:230522_0024</t>
  </si>
  <si>
    <t>E.3.14.0:230522_0025</t>
  </si>
  <si>
    <t>E.3.14.0:230522_0026</t>
  </si>
  <si>
    <t>E.3.14.0:230522_0027</t>
  </si>
  <si>
    <t>E.3.14.0:230522_0028</t>
  </si>
  <si>
    <t>E.3.14.0:230522_0029</t>
  </si>
  <si>
    <t>E.3.14.0:230522_0030</t>
  </si>
  <si>
    <t>E.3.14.0:230522_0031</t>
  </si>
  <si>
    <t>E.3.14.0:230522_0032</t>
  </si>
  <si>
    <t>E.3.14.0:230522_0033</t>
  </si>
  <si>
    <t>E.3.14.0:230522_0034</t>
  </si>
  <si>
    <t>E.3.14.0:230522_0035</t>
  </si>
  <si>
    <t>E.3.14.0:230522_0036</t>
  </si>
  <si>
    <t>E.3.14.0:230522_0037</t>
  </si>
  <si>
    <t>E.3.14.0:230522_0038</t>
  </si>
  <si>
    <t>E.3.14.0:230522_0039</t>
  </si>
  <si>
    <t>E.3.14.0:230522_0040</t>
  </si>
  <si>
    <t>E.3.14.0:230522_0041</t>
  </si>
  <si>
    <t>E.3.14.0:230522_0042</t>
  </si>
  <si>
    <t>E.3.14.0:230522_0043</t>
  </si>
  <si>
    <t>E.3.14.0:230522_0044</t>
  </si>
  <si>
    <t>E.3.14.0:230522_0045</t>
  </si>
  <si>
    <t>E.3.14.0:230522_0046</t>
  </si>
  <si>
    <t>E.3.14.0:230522_0047</t>
  </si>
  <si>
    <t>E.3.14.0:230522_0048</t>
  </si>
  <si>
    <t>E.3.14.0:230522_0049</t>
  </si>
  <si>
    <t>E.3.14.0:230522_0050</t>
  </si>
  <si>
    <t>E.3.14.0:230522_0051</t>
  </si>
  <si>
    <t>E.3.14.0:230522_0052</t>
  </si>
  <si>
    <t>E.3.14.0:230522_0053</t>
  </si>
  <si>
    <t>E.3.14.0:230522_0054</t>
  </si>
  <si>
    <t>E.3.14.0:230522_0055</t>
  </si>
  <si>
    <t>E.3.14.0:230522_0056</t>
  </si>
  <si>
    <t>E.3.14.0:230522_0057</t>
  </si>
  <si>
    <t>E.3.14.0:230522_0058</t>
  </si>
  <si>
    <t>E.3.14.0:230522_0059</t>
  </si>
  <si>
    <t>E.3.14.0:230522_0060</t>
  </si>
  <si>
    <t>E.3.14.0:230522_0061</t>
  </si>
  <si>
    <t>E.3.11.0: Forecast管理:230522_0001</t>
  </si>
  <si>
    <t>E.3.11.0: Forecast管理:230522_0002</t>
  </si>
  <si>
    <t>E.3.11.0: Forecast管理:230522_0003</t>
  </si>
  <si>
    <t>E.3.11.0: Forecast管理:230522_0004</t>
  </si>
  <si>
    <t>E.3.11.0: Forecast管理:230522_0005</t>
  </si>
  <si>
    <t>E.3.11.0: Forecast管理:230522_0006</t>
  </si>
  <si>
    <t>E.3.11.0: Forecast管理:230522_0007</t>
  </si>
  <si>
    <t>E.3.11.0: Forecast管理:230522_0008</t>
  </si>
  <si>
    <t>E.3.11.0: Forecast管理:230522_0009</t>
  </si>
  <si>
    <t>E.3.11.0: Forecast管理:230522_0010</t>
  </si>
  <si>
    <t>E.3.11.0: Forecast管理:230522_0011</t>
  </si>
  <si>
    <t>E.3.11.0: Forecast管理:230522_0012</t>
  </si>
  <si>
    <t>E.3.11.0: Forecast管理:230522_0013</t>
  </si>
  <si>
    <t>E.3.11.0: Forecast管理:230522_0014</t>
  </si>
  <si>
    <t>E.3.11.0: Forecast管理:230522_0015</t>
  </si>
  <si>
    <t>E.3.11.0: Forecast管理:230522_0016</t>
  </si>
  <si>
    <t>E.3.11.0: Forecast管理:230522_0017</t>
  </si>
  <si>
    <t>E.3.11.0: Forecast管理:230522_0018</t>
  </si>
  <si>
    <t>E.3.11.0: Forecast管理:230522_0019</t>
  </si>
  <si>
    <t>E.3.11.0: Forecast管理:230522_0020</t>
  </si>
  <si>
    <t>E.3.11.0: Forecast管理:230522_0021</t>
  </si>
  <si>
    <t>E.3.11.0: Forecast管理:230522_0022</t>
  </si>
  <si>
    <t>E.3.11.0: Forecast管理:230522_0023</t>
  </si>
  <si>
    <t>E.3.11.0: Forecast管理:230522_0024</t>
  </si>
  <si>
    <t>E.3.11.0: Forecast管理:230522_0025</t>
  </si>
  <si>
    <t>E.3.11.0: Forecast管理:230522_0026</t>
  </si>
  <si>
    <t>E.3.11.0: Forecast管理:230522_0027</t>
  </si>
  <si>
    <t>E.3.11.0: Forecast管理:230522_0028</t>
  </si>
  <si>
    <t>E.3.11.0: Forecast管理:230522_0029</t>
  </si>
  <si>
    <t>E.3.11.0: Forecast管理:230522_0030</t>
  </si>
  <si>
    <t>E.3.11.0: Forecast管理:230522_0031</t>
  </si>
  <si>
    <t>E.3.11.0: Forecast管理:230522_0032</t>
  </si>
  <si>
    <t>E.3.11.0: Forecast管理:230522_0033</t>
  </si>
  <si>
    <t>E.3.11.0: Forecast管理:230522_0034</t>
  </si>
  <si>
    <t>E.3.12.0: Forecast達成率:230522_0001</t>
  </si>
  <si>
    <t>E.3.12.0: Forecast達成率:230522_0002</t>
  </si>
  <si>
    <t>E.3.12.0: Forecast達成率:230522_0003</t>
  </si>
  <si>
    <t>E.3.12.0: Forecast達成率:230522_0004</t>
  </si>
  <si>
    <t>E.3.12.0: Forecast達成率:230522_0005</t>
  </si>
  <si>
    <t>E.3.12.0: Forecast達成率:230522_0006</t>
  </si>
  <si>
    <t>E.3.12.0: Forecast達成率:230522_0007</t>
  </si>
  <si>
    <t>E.3.12.0: Forecast達成率:230522_0008</t>
  </si>
  <si>
    <t>E.3.12.0: Forecast達成率:230522_0009</t>
  </si>
  <si>
    <t>E.3.12.0: Forecast達成率:230522_0010</t>
  </si>
  <si>
    <t>E.3.12.0: Forecast達成率:230522_0011</t>
  </si>
  <si>
    <t>E.3.12.0: Forecast達成率:230522_0012</t>
  </si>
  <si>
    <t>E.3.12.0: Forecast達成率:230522_0013</t>
  </si>
  <si>
    <t>E.3.12.0: Forecast達成率:230522_0014</t>
  </si>
  <si>
    <t>E.3.12.0: Forecast達成率:230522_0015</t>
  </si>
  <si>
    <t>E.3.12.0: Forecast達成率:230522_0016</t>
  </si>
  <si>
    <t>E.3.12.0: Forecast達成率:230522_0017</t>
  </si>
  <si>
    <t>E.3.12.0: Forecast達成率:230522_0018</t>
  </si>
  <si>
    <t>E.3.12.0: Forecast達成率:230522_0019</t>
  </si>
  <si>
    <t>E.3.12.0: Forecast達成率:230522_0020</t>
  </si>
  <si>
    <t>E.3.12.0: Forecast達成率:230522_0021</t>
  </si>
  <si>
    <t>E.3.12.0: Forecast達成率:230522_0022</t>
  </si>
  <si>
    <t>E.3.12.0: Forecast達成率:230522_0023</t>
  </si>
  <si>
    <t>E.3.12.0: Forecast達成率:230522_0024</t>
  </si>
  <si>
    <t>E.3.12.0: Forecast達成率:230522_0025</t>
  </si>
  <si>
    <t>E.3.12.0: Forecast達成率:230522_0026</t>
  </si>
  <si>
    <t>E.3.5.3.1: DOI管理:230522_0001</t>
  </si>
  <si>
    <t>E.3.5.3.1: DOI管理:230522_0002</t>
  </si>
  <si>
    <t>E.3.5.3.1: DOI管理:230522_0003</t>
  </si>
  <si>
    <t>E.3.5.3.1: DOI管理:230522_0004</t>
  </si>
  <si>
    <t>E.3.5.3.1: DOI管理:230522_0005</t>
  </si>
  <si>
    <t>E.3.5.3.1: DOI管理:230522_0006</t>
  </si>
  <si>
    <t>E.3.5.3.1: DOI管理:230522_0007</t>
  </si>
  <si>
    <t>E.3.5.3.1: DOI管理:230522_0008</t>
  </si>
  <si>
    <t>E.3.5.3.1: DOI管理:230522_0009</t>
  </si>
  <si>
    <t>E.3.5.3.1: DOI管理:230522_0010</t>
  </si>
  <si>
    <t>E.3.5.3.1: DOI管理:230522_0011</t>
  </si>
  <si>
    <t>E.3.5.3.1: DOI管理:230522_0012</t>
  </si>
  <si>
    <t>E.3.5.3.1: DOI管理:230522_0013</t>
  </si>
  <si>
    <t>E.3.5.3.1: DOI管理:230522_0014</t>
  </si>
  <si>
    <t>E.3.5.3.1: DOI管理:230522_0015</t>
  </si>
  <si>
    <t>E.3.5.3.1: DOI管理:230522_0016</t>
  </si>
  <si>
    <t>E.3.5.3.1: DOI管理:230522_0017</t>
  </si>
  <si>
    <t>E.3.5.3.1: DOI管理:230522_0018</t>
  </si>
  <si>
    <t>E.3.5.3.1: DOI管理:230522_0019</t>
  </si>
  <si>
    <t>E.3.5.3.1-4: BU每日DOI:230522_0001</t>
  </si>
  <si>
    <t>E.3.5.3.1-4: BU每日DOI:230522_0002</t>
  </si>
  <si>
    <t>E.3.5.3.1-4: BU每日DOI:230522_0003</t>
  </si>
  <si>
    <t>E.3.5.3.1-4: BU每日DOI:230522_0004</t>
  </si>
  <si>
    <t>E.3.5.3.1-4: BU每日DOI:230522_0005</t>
  </si>
  <si>
    <t>E.3.5.3.1-4: BU每日DOI:230522_0006</t>
  </si>
  <si>
    <t>E.3.5.3.1-4: BU每日DOI:230522_0007</t>
  </si>
  <si>
    <t>E.3.5.3.1-4: BU每日DOI:230522_0008</t>
  </si>
  <si>
    <t>E.3.5.3.1-4: BU每日DOI:230522_0009</t>
  </si>
  <si>
    <t>E.3.5.3.1-5: 可控庫存DOI趨勢:230522_0001</t>
  </si>
  <si>
    <t>E.3.5.3.1-5: 可控庫存DOI趨勢:230522_0002</t>
  </si>
  <si>
    <t>E.3.5.3.1-5: 可控庫存DOI趨勢:230522_0003</t>
  </si>
  <si>
    <t>E.3.5.3.1-5: 可控庫存DOI趨勢:230522_0004</t>
  </si>
  <si>
    <t>E.3.5.3.1-5: 可控庫存DOI趨勢:230522_0005</t>
  </si>
  <si>
    <t>E.3.5.3.1-5: 可控庫存DOI趨勢:230522_0006</t>
  </si>
  <si>
    <t>E.3.5.3.1-5: 可控庫存DOI趨勢:230522_0007</t>
  </si>
  <si>
    <t>E.3.5.3.1-5: 可控庫存DOI趨勢:230522_0008</t>
  </si>
  <si>
    <t>E.3.5.3.1-5: 可控庫存DOI趨勢:230522_0009</t>
  </si>
  <si>
    <t>E.3.5.3.1-5: 可控庫存DOI趨勢:230522_0010</t>
  </si>
  <si>
    <t>E.3.5.3.1-5: 可控庫存DOI趨勢:230522_0011</t>
  </si>
  <si>
    <t>E.3.5.3.1-5: 可控庫存DOI趨勢:230522_0012</t>
  </si>
  <si>
    <t>E.3.5.3.1-5: 可控庫存DOI趨勢:230522_0013</t>
  </si>
  <si>
    <t>E.3.5.3.1-5: 可控庫存DOI趨勢:230522_0014</t>
  </si>
  <si>
    <t>E.3.5.3.1-5: 可控庫存DOI趨勢:230522_0015</t>
  </si>
  <si>
    <t>E.3.5.3.1-5: 可控庫存DOI趨勢:230522_0016</t>
  </si>
  <si>
    <t>E.3.5.3.1-5: 可控庫存DOI趨勢:230522_0017</t>
  </si>
  <si>
    <t>E.3.5.3.1-5: 可控庫存DOI趨勢:230522_0018</t>
  </si>
  <si>
    <t>E.3.5.3.1-8: BU可控庫存DOI:230522_0001</t>
  </si>
  <si>
    <t>E.3.5.3.1-8: BU可控庫存DOI:230522_0002</t>
  </si>
  <si>
    <t>E.3.5.3.1-8: BU可控庫存DOI:230522_0003</t>
  </si>
  <si>
    <t>E.3.5.3.1-8: BU可控庫存DOI:230522_0004</t>
  </si>
  <si>
    <t>E.3.5.3.1-8: BU可控庫存DOI:230522_0005</t>
  </si>
  <si>
    <t>E.3.5.3.1-8: BU可控庫存DOI:230522_0006</t>
  </si>
  <si>
    <t>E.3.5.3.1-8: BU可控庫存DOI:230522_0007</t>
  </si>
  <si>
    <t>E.3.5.3.1-8: BU可控庫存DOI:230522_0008</t>
  </si>
  <si>
    <t>:230522_0073</t>
  </si>
  <si>
    <t>:230522_0074</t>
  </si>
  <si>
    <t>:230522_0075</t>
  </si>
  <si>
    <t>:230522_0076</t>
  </si>
  <si>
    <t>:230522_0077</t>
  </si>
  <si>
    <t>:230522_0078</t>
  </si>
  <si>
    <t>:230522_0079</t>
  </si>
  <si>
    <t>:230522_0080</t>
  </si>
  <si>
    <t>:230522_0081</t>
  </si>
  <si>
    <t>:230522_0082</t>
  </si>
  <si>
    <t>:230522_0083</t>
  </si>
  <si>
    <t>:230522_0084</t>
  </si>
  <si>
    <t>:230522_0085</t>
  </si>
  <si>
    <t>:230522_0086</t>
  </si>
  <si>
    <t>:230522_0087</t>
  </si>
  <si>
    <t>:230522_0088</t>
  </si>
  <si>
    <t>:230522_0089</t>
  </si>
  <si>
    <t>:230522_0090</t>
  </si>
  <si>
    <t>:230522_0091</t>
  </si>
  <si>
    <t>:230522_0092</t>
  </si>
  <si>
    <t>:230522_0093</t>
  </si>
  <si>
    <t>:230522_0094</t>
  </si>
  <si>
    <t>:230522_0095</t>
  </si>
  <si>
    <t>:230522_0096</t>
  </si>
  <si>
    <t>:230522_0097</t>
  </si>
  <si>
    <t>:230522_0098</t>
  </si>
  <si>
    <t>:230522_0099</t>
  </si>
  <si>
    <t>:230522_0100</t>
  </si>
  <si>
    <t>:230522_0101</t>
  </si>
  <si>
    <t>:230522_0102</t>
  </si>
  <si>
    <t>:230522_0103</t>
  </si>
  <si>
    <t>:230522_0104</t>
  </si>
  <si>
    <t>:230522_0105</t>
  </si>
  <si>
    <t>:230522_0106</t>
  </si>
  <si>
    <t>:230522_0107</t>
  </si>
  <si>
    <t>:230522_0108</t>
  </si>
  <si>
    <t>:230522_0109</t>
  </si>
  <si>
    <t>:230522_0110</t>
  </si>
  <si>
    <t>:230522_0111</t>
  </si>
  <si>
    <t>:230522_0112</t>
  </si>
  <si>
    <t>:230522_0113</t>
  </si>
  <si>
    <t>:230522_0114</t>
  </si>
  <si>
    <t>:230522_0115</t>
  </si>
  <si>
    <t>:230522_0116</t>
  </si>
  <si>
    <t>:230522_0117</t>
  </si>
  <si>
    <t>:230522_0118</t>
  </si>
  <si>
    <t>:230522_0119</t>
  </si>
  <si>
    <t>:230522_0120</t>
  </si>
  <si>
    <t>:230522_0121</t>
  </si>
  <si>
    <t>:230522_0122</t>
  </si>
  <si>
    <t>:230522_0123</t>
  </si>
  <si>
    <t>:230522_0124</t>
  </si>
  <si>
    <t>:230522_0125</t>
  </si>
  <si>
    <t>:230522_0126</t>
  </si>
  <si>
    <t>:230522_0127</t>
  </si>
  <si>
    <t>:230522_0128</t>
  </si>
  <si>
    <t>:230522_0129</t>
  </si>
  <si>
    <t>:230522_0130</t>
  </si>
  <si>
    <t>:230522_0131</t>
  </si>
  <si>
    <t>:230522_0132</t>
  </si>
  <si>
    <t>:230522_0133</t>
  </si>
  <si>
    <t>:230522_0134</t>
  </si>
  <si>
    <t>:230522_0135</t>
  </si>
  <si>
    <t>:230522_0136</t>
  </si>
  <si>
    <t>:230522_0137</t>
  </si>
  <si>
    <t>:230522_0138</t>
  </si>
  <si>
    <t>:230522_0139</t>
  </si>
  <si>
    <t>:230522_0140</t>
  </si>
  <si>
    <t>:230522_0141</t>
  </si>
  <si>
    <t>:230522_0142</t>
  </si>
  <si>
    <t>:230522_0143</t>
  </si>
  <si>
    <t>:230522_0144</t>
  </si>
  <si>
    <t>:230522_0145</t>
  </si>
  <si>
    <t>:230522_0146</t>
  </si>
  <si>
    <t>:230522_0147</t>
  </si>
  <si>
    <t>:230522_0148</t>
  </si>
  <si>
    <t>:230522_0149</t>
  </si>
  <si>
    <t>:230522_0150</t>
  </si>
  <si>
    <t>:230522_0151</t>
  </si>
  <si>
    <t>:230522_0152</t>
  </si>
  <si>
    <t>:230522_0153</t>
  </si>
  <si>
    <t>:230522_0154</t>
  </si>
  <si>
    <t>:230522_0155</t>
  </si>
  <si>
    <t>:230522_0156</t>
  </si>
  <si>
    <t>:230522_0157</t>
  </si>
  <si>
    <t>:230522_0158</t>
  </si>
  <si>
    <t>:230522_0159</t>
  </si>
  <si>
    <t>:230522_0160</t>
  </si>
  <si>
    <t>:230522_0161</t>
  </si>
  <si>
    <t>:230522_0162</t>
  </si>
  <si>
    <t>:230522_0163</t>
  </si>
  <si>
    <t>:230522_0164</t>
  </si>
  <si>
    <t>:230522_0165</t>
  </si>
  <si>
    <t>:230522_0166</t>
  </si>
  <si>
    <t>:230522_0167</t>
  </si>
  <si>
    <t>:230522_0168</t>
  </si>
  <si>
    <t>:230522_0169</t>
  </si>
  <si>
    <t>:230522_0170</t>
  </si>
  <si>
    <t>:230522_0171</t>
  </si>
  <si>
    <t>:230522_0172</t>
  </si>
  <si>
    <t>:230522_0173</t>
  </si>
  <si>
    <t>:230522_0174</t>
  </si>
  <si>
    <t>:230522_0175</t>
  </si>
  <si>
    <t>:230522_0176</t>
  </si>
  <si>
    <t>:230522_0177</t>
  </si>
  <si>
    <t>:230522_0178</t>
  </si>
  <si>
    <t>:230522_0179</t>
  </si>
  <si>
    <t>:230522_0180</t>
  </si>
  <si>
    <t>:230522_0181</t>
  </si>
  <si>
    <t>:230522_0182</t>
  </si>
  <si>
    <t>:230522_0183</t>
  </si>
  <si>
    <t>:230522_0184</t>
  </si>
  <si>
    <t>:230522_0185</t>
  </si>
  <si>
    <t>:230522_0186</t>
  </si>
  <si>
    <t>:230522_0187</t>
  </si>
  <si>
    <t>:230522_0188</t>
  </si>
  <si>
    <t>:230522_0189</t>
  </si>
  <si>
    <t>:230522_0190</t>
  </si>
  <si>
    <t>:230522_0191</t>
  </si>
  <si>
    <t>:230522_0192</t>
  </si>
  <si>
    <t>:230522_0193</t>
  </si>
  <si>
    <t>:230522_0194</t>
  </si>
  <si>
    <t>:230522_0195</t>
  </si>
  <si>
    <t>:230522_0196</t>
  </si>
  <si>
    <t>:230522_0197</t>
  </si>
  <si>
    <t>:230522_0198</t>
  </si>
  <si>
    <t>:230522_0199</t>
  </si>
  <si>
    <t>:230522_0200</t>
  </si>
  <si>
    <t>:230522_0201</t>
  </si>
  <si>
    <t>:230522_0202</t>
  </si>
  <si>
    <t>:230522_0203</t>
  </si>
  <si>
    <t>:230522_0204</t>
  </si>
  <si>
    <t>:230522_0205</t>
  </si>
  <si>
    <t>:230522_0206</t>
  </si>
  <si>
    <t>:230522_0207</t>
  </si>
  <si>
    <t>:230522_0208</t>
  </si>
  <si>
    <t>:230522_0209</t>
  </si>
  <si>
    <t>:230522_0210</t>
  </si>
  <si>
    <t>:230522_0211</t>
  </si>
  <si>
    <t>:230522_0212</t>
  </si>
  <si>
    <t>:230522_0213</t>
  </si>
  <si>
    <t>:230522_0214</t>
  </si>
  <si>
    <t>:230522_0215</t>
  </si>
  <si>
    <t>E.3.14.0:230522_0062</t>
  </si>
  <si>
    <t>E.3.14.0:230522_0063</t>
  </si>
  <si>
    <t>E.3.14.0:230522_0064</t>
  </si>
  <si>
    <t>E.3.14.0:230522_0065</t>
  </si>
  <si>
    <t>E.3.14.0:230522_0066</t>
  </si>
  <si>
    <t>E.3.14.0:230522_0067</t>
  </si>
  <si>
    <t>E.3.14.0:230522_0068</t>
  </si>
  <si>
    <t>E.3.14.0:230522_0069</t>
  </si>
  <si>
    <t>E.3.14.0:230522_0070</t>
  </si>
  <si>
    <t>E.3.14.0:230522_0071</t>
  </si>
  <si>
    <t>E.3.14.0:230522_0072</t>
  </si>
  <si>
    <t>E.3.14.0:230522_0073</t>
  </si>
  <si>
    <t>E.3.14.0:230522_0074</t>
  </si>
  <si>
    <t>E.3.14.0:230522_0075</t>
  </si>
  <si>
    <t>E.3.14.0:230522_0076</t>
  </si>
  <si>
    <t>E.3.14.0:230522_0077</t>
  </si>
  <si>
    <t>E.3.14.0:230522_0078</t>
  </si>
  <si>
    <t>E.3.14.0:230522_0079</t>
  </si>
  <si>
    <t>E.3.14.0:230522_0080</t>
  </si>
  <si>
    <t>E.3.14.0:230522_0081</t>
  </si>
  <si>
    <t>E.3.14.0:230522_0082</t>
  </si>
  <si>
    <t>E.3.14.0:230522_0083</t>
  </si>
  <si>
    <t>E.3.14.0:230522_0084</t>
  </si>
  <si>
    <t>E.3.14.0:230522_0085</t>
  </si>
  <si>
    <t>E.3.14.0:230522_0086</t>
  </si>
  <si>
    <t>E.3.14.0:230522_0087</t>
  </si>
  <si>
    <t>E.3.14.0:230522_0088</t>
  </si>
  <si>
    <t>E.3.14.0:230522_0089</t>
  </si>
  <si>
    <t>E.3.14.0:230522_0090</t>
  </si>
  <si>
    <t>E.3.14.0:230522_0091</t>
  </si>
  <si>
    <t>E.3.14.0:230522_0092</t>
  </si>
  <si>
    <t>E.3.14.0:230522_0093</t>
  </si>
  <si>
    <t>E.3.14.0:230522_0094</t>
  </si>
  <si>
    <t>E.3.14.0:230522_0095</t>
  </si>
  <si>
    <t>E.3.14.0:230522_0096</t>
  </si>
  <si>
    <t>E.3.14.0:230522_0097</t>
  </si>
  <si>
    <t>E.3.14.0:230522_0098</t>
  </si>
  <si>
    <t>E.3.14.0:230522_0099</t>
  </si>
  <si>
    <t>E.3.14.0:230522_0100</t>
  </si>
  <si>
    <t>E.3.14.0:230522_0101</t>
  </si>
  <si>
    <t>E.3.14.0:230522_0102</t>
  </si>
  <si>
    <t>E.3.14.0:230522_0103</t>
  </si>
  <si>
    <t>E.3.14.0:230522_0104</t>
  </si>
  <si>
    <t>E.3.14.0:230522_0105</t>
  </si>
  <si>
    <t>E.3.14.0:230522_0106</t>
  </si>
  <si>
    <t>E.3.14.0:230522_0107</t>
  </si>
  <si>
    <t>E.3.14.0:230522_0108</t>
  </si>
  <si>
    <t>E.3.14.0:230522_0109</t>
  </si>
  <si>
    <t>E.3.14.0:230522_0110</t>
  </si>
  <si>
    <t>E.3.14.0:230522_0111</t>
  </si>
  <si>
    <t>E.3.14.0:230522_0112</t>
  </si>
  <si>
    <t>E.3.14.0:230522_0113</t>
  </si>
  <si>
    <t>E.3.14.0:230522_0114</t>
  </si>
  <si>
    <t>E.3.14.0:230522_0115</t>
  </si>
  <si>
    <t>E.3.14.0:230522_0116</t>
  </si>
  <si>
    <t>E.3.14.0:230522_0117</t>
  </si>
  <si>
    <t>E.3.14.0:230522_0118</t>
  </si>
  <si>
    <t>E.3.14.0:230522_0119</t>
  </si>
  <si>
    <t>E.3.14.0:230522_0120</t>
  </si>
  <si>
    <t>E.3.14.0:230522_0121</t>
  </si>
  <si>
    <t>E.3.14.0:230522_0122</t>
  </si>
  <si>
    <t>E.3.14.0:230522_0123</t>
  </si>
  <si>
    <t>E.3.14.0:230522_0124</t>
  </si>
  <si>
    <t>E.3.14.0:230522_0125</t>
  </si>
  <si>
    <t>E.3.14.0:230522_0126</t>
  </si>
  <si>
    <t>E.3.14.0:230522_0127</t>
  </si>
  <si>
    <t>E.3.14.0:230522_0128</t>
  </si>
  <si>
    <t>E.3.14.0:230522_0129</t>
  </si>
  <si>
    <t>E.3.14.0:230522_0130</t>
  </si>
  <si>
    <t>E.3.14.0:230522_0131</t>
  </si>
  <si>
    <t>E.3.14.0:230522_0132</t>
  </si>
  <si>
    <t>E.3.14.0:230522_0133</t>
  </si>
  <si>
    <t>E.3.14.0:230522_0134</t>
  </si>
  <si>
    <t>E.3.14.0:230522_0135</t>
  </si>
  <si>
    <t>E.3.14.0:230522_0136</t>
  </si>
  <si>
    <t>E.3.14.0:230522_0137</t>
  </si>
  <si>
    <t>E.3.14.0:230522_0138</t>
  </si>
  <si>
    <t>E.3.14.0:230522_0139</t>
  </si>
  <si>
    <t>E.3.14.0:230522_0140</t>
  </si>
  <si>
    <t>E.3.14.0:230522_0141</t>
  </si>
  <si>
    <t>E.3.14.0:230522_0142</t>
  </si>
  <si>
    <t>E.3.14.0:230522_0143</t>
  </si>
  <si>
    <t>E.3.14.0:230522_0144</t>
  </si>
  <si>
    <t>E.3.14.0:230522_0145</t>
  </si>
  <si>
    <t>E.3.14.0:230522_0146</t>
  </si>
  <si>
    <t>E.3.14.0:230522_0147</t>
  </si>
  <si>
    <t>E.3.14.0:230522_0148</t>
  </si>
  <si>
    <t>E.3.14.0:230522_0149</t>
  </si>
  <si>
    <t>E.3.14.0:230522_0150</t>
  </si>
  <si>
    <t>E.3.14.0:230522_0151</t>
  </si>
  <si>
    <t>E.3.14.0:230522_0152</t>
  </si>
  <si>
    <t>E.3.14.0:230522_0153</t>
  </si>
  <si>
    <t>E.3.14.0:230522_0154</t>
  </si>
  <si>
    <t>E.3.14.0:230522_0155</t>
  </si>
  <si>
    <t>E.3.14.0:230522_0156</t>
  </si>
  <si>
    <t>E.3.14.0:230522_0157</t>
  </si>
  <si>
    <t>E.3.14.0:230522_0158</t>
  </si>
  <si>
    <t>E.3.14.0:230522_0159</t>
  </si>
  <si>
    <t>E.3.14.0:230522_0160</t>
  </si>
  <si>
    <t>E.3.14.0:230522_0161</t>
  </si>
  <si>
    <t>E.3.14.0:230522_0162</t>
  </si>
  <si>
    <t>E.3.14.0:230522_0163</t>
  </si>
  <si>
    <t>E.3.14.0:230522_0164</t>
  </si>
  <si>
    <t>E.3.14.0:230522_0165</t>
  </si>
  <si>
    <t>E.3.14.0:230522_0166</t>
  </si>
  <si>
    <t>E.3.14.0:230522_0167</t>
  </si>
  <si>
    <t>E.3.14.0:230522_0168</t>
  </si>
  <si>
    <t>E.3.14.0:230522_0169</t>
  </si>
  <si>
    <t>E.3.14.0:230522_0170</t>
  </si>
  <si>
    <t>E.3.14.0:230522_0171</t>
  </si>
  <si>
    <t>E.3.14.0:230522_0172</t>
  </si>
  <si>
    <t>E.3.14.0:230522_0173</t>
  </si>
  <si>
    <t>E.3.14.0:230522_0174</t>
  </si>
  <si>
    <t>E.3.14.0:230522_0175</t>
  </si>
  <si>
    <t>E.3.14.0:230522_0176</t>
  </si>
  <si>
    <t>E.3.14.0:230522_0177</t>
  </si>
  <si>
    <t>PRO:230522_0061</t>
  </si>
  <si>
    <t>PRO:230522_0062</t>
  </si>
  <si>
    <t>PRO:230522_0063</t>
  </si>
  <si>
    <t>PRO:230522_0064</t>
  </si>
  <si>
    <t>PRO:230522_0065</t>
  </si>
  <si>
    <t>PRO:230522_0066</t>
  </si>
  <si>
    <t>PRO:230522_0067</t>
  </si>
  <si>
    <t>PRO:230522_0068</t>
  </si>
  <si>
    <t>PRO:230522_0069</t>
  </si>
  <si>
    <t>PRO:230522_0070</t>
  </si>
  <si>
    <t>PRO:230522_0071</t>
  </si>
  <si>
    <t>PRO:230522_0072</t>
  </si>
  <si>
    <t>PRO:230522_0073</t>
  </si>
  <si>
    <t>PRO:230522_0074</t>
  </si>
  <si>
    <t>PRO:230522_0075</t>
  </si>
  <si>
    <t>PRO:230522_0076</t>
  </si>
  <si>
    <t>PRO:230522_0077</t>
  </si>
  <si>
    <t>PRO:230522_0078</t>
  </si>
  <si>
    <t>PRO:230522_0079</t>
  </si>
  <si>
    <t>PRO:230522_0080</t>
  </si>
  <si>
    <t>PRO:230522_0081</t>
  </si>
  <si>
    <t>PRO:230522_0082</t>
  </si>
  <si>
    <t>PRO:230522_0083</t>
  </si>
  <si>
    <t>PRO:230522_0084</t>
  </si>
  <si>
    <t>PRO:230522_0085</t>
  </si>
  <si>
    <t>PRO:230522_0086</t>
  </si>
  <si>
    <t>PRO:230522_0087</t>
  </si>
  <si>
    <t>PRO:230522_0088</t>
  </si>
  <si>
    <t>PRO:230522_0089</t>
  </si>
  <si>
    <t>PRO:230522_0090</t>
  </si>
  <si>
    <t>PRO:230522_0091</t>
  </si>
  <si>
    <t>PRO:230522_0092</t>
  </si>
  <si>
    <t>PRO:230522_0093</t>
  </si>
  <si>
    <t>PRO:230522_0094</t>
  </si>
  <si>
    <t>PRO:230522_0095</t>
  </si>
  <si>
    <t>PRO:230522_0096</t>
  </si>
  <si>
    <t>PRO:230522_0097</t>
  </si>
  <si>
    <t>PRO:230522_0098</t>
  </si>
  <si>
    <t>PRO:230522_0099</t>
  </si>
  <si>
    <t>PRO:230522_0100</t>
  </si>
  <si>
    <t>PRO:230522_0101</t>
  </si>
  <si>
    <t>PRO:230522_0102</t>
  </si>
  <si>
    <t>PRO:230522_0103</t>
  </si>
  <si>
    <t>PRO:230522_0104</t>
  </si>
  <si>
    <t>PRO:230522_0105</t>
  </si>
  <si>
    <t>PRO:230522_0106</t>
  </si>
  <si>
    <t>PRO:230522_0107</t>
  </si>
  <si>
    <t>PRO:230522_0108</t>
  </si>
  <si>
    <t>PRO:230522_0109</t>
  </si>
  <si>
    <t>PRO:230522_0110</t>
  </si>
  <si>
    <t>PRO:230522_0111</t>
  </si>
  <si>
    <t>PRO:230522_0112</t>
  </si>
  <si>
    <t>PRO:230522_0113</t>
  </si>
  <si>
    <t>PRO:230522_0114</t>
  </si>
  <si>
    <t>PRO:230522_0115</t>
  </si>
  <si>
    <t>PRO:230522_0116</t>
  </si>
  <si>
    <t>PRO:230522_0117</t>
  </si>
  <si>
    <t>PRO:230522_0118</t>
  </si>
  <si>
    <t>PRO:230522_0119</t>
  </si>
  <si>
    <t>PRO:230522_0120</t>
  </si>
  <si>
    <t>PRO:230522_0121</t>
  </si>
  <si>
    <t>PRO:230522_0122</t>
  </si>
  <si>
    <t>PRO:230522_0123</t>
  </si>
  <si>
    <t>E.3.9.0:管理採購-材料成本管理:230522_0001</t>
  </si>
  <si>
    <t>E.3.9.0:管理採購-材料成本管理:230522_0002</t>
  </si>
  <si>
    <t>E.3.9.0:管理採購-材料成本管理:230522_0003</t>
  </si>
  <si>
    <t>E.3.9.0:管理採購-材料成本管理:230522_0004</t>
  </si>
  <si>
    <t>E.3.9.0:管理採購-材料成本管理:230522_0005</t>
  </si>
  <si>
    <t>E.3.9.0:管理採購-材料成本管理:230522_0006</t>
  </si>
  <si>
    <t>E.3.9.0:管理採購-材料成本管理:230522_0007</t>
  </si>
  <si>
    <t>E.3.9.0:管理採購-材料成本管理:230522_0008</t>
  </si>
  <si>
    <t>E.3.9.0:管理採購-材料成本管理:230522_0009</t>
  </si>
  <si>
    <t>E.3.9.0:管理採購-材料成本管理:230522_0010</t>
  </si>
  <si>
    <t>E.3.9.0:管理採購-材料成本管理:230522_0011</t>
  </si>
  <si>
    <t>E.3.9.0:管理採購-材料成本管理:230522_0012</t>
  </si>
  <si>
    <t>E.3.9.0:管理採購-材料成本管理:230522_0013</t>
  </si>
  <si>
    <t>E.3.9.0:管理採購-材料成本管理:230522_0014</t>
  </si>
  <si>
    <t>E.3.9.0:管理採購-材料成本管理:230522_0015</t>
  </si>
  <si>
    <t>E.3.9.0:管理採購-材料成本管理:230522_0016</t>
  </si>
  <si>
    <t>E.3.9.0:管理採購-材料成本管理:230522_0017</t>
  </si>
  <si>
    <t>E.3.9.0:管理採購-材料成本管理:230522_0018</t>
  </si>
  <si>
    <t>E.3.9.0:管理採購-材料成本管理:230522_0019</t>
  </si>
  <si>
    <t>E.3.9.0:管理採購-材料成本管理:230522_0020</t>
  </si>
  <si>
    <t>E.3.9.0:管理採購-材料成本管理:230522_0021</t>
  </si>
  <si>
    <t>E.3.9.0:管理採購-材料成本管理:230522_0022</t>
  </si>
  <si>
    <t>E.3.9.0:管理採購-材料成本管理:230522_0023</t>
  </si>
  <si>
    <t>E.3.9.0:管理採購-材料成本管理:230522_0024</t>
  </si>
  <si>
    <t>E.3.9.0:管理採購-材料成本管理:230522_0025</t>
  </si>
  <si>
    <t>E.3.9.0:管理採購-材料成本管理:230522_0026</t>
  </si>
  <si>
    <t>E.3.9.0:管理採購-材料成本管理:230522_0027</t>
  </si>
  <si>
    <t>E.3.9.0:管理採購-材料成本管理:230522_0028</t>
  </si>
  <si>
    <t>E.3.9.0:管理採購-材料成本管理:230522_0029</t>
  </si>
  <si>
    <t>E.3.9.0:管理採購-材料成本管理:230522_0030</t>
  </si>
  <si>
    <t>E.3.9.0:管理採購-材料成本管理:230522_0031</t>
  </si>
  <si>
    <t>E.3.9.0:管理採購-材料成本管理:230522_0032</t>
  </si>
  <si>
    <t>E.3.9.0:管理採購-材料成本管理:230522_0033</t>
  </si>
  <si>
    <t>E.3.9.0:管理採購-材料成本管理:230522_0034</t>
  </si>
  <si>
    <t>E.3.9.0:管理採購-材料成本管理:230522_0035</t>
  </si>
  <si>
    <t>E.3.9.0:管理採購-材料成本管理:230522_0036</t>
  </si>
  <si>
    <t>E.3.9.0:管理採購-材料成本管理:230522_0037</t>
  </si>
  <si>
    <t>E.3.9.0:管理採購-材料成本管理:230522_0038</t>
  </si>
  <si>
    <t>E.3.9.0:管理採購-材料成本管理:230522_0039</t>
  </si>
  <si>
    <t>E.3.9.0:管理採購-材料成本管理:230522_0040</t>
  </si>
  <si>
    <t>E.3.5.0:物料達成狀況 - Multiple Source:230522_0001</t>
  </si>
  <si>
    <t>E.3.5.0:物料達成狀況 - Multiple Source:230522_0002</t>
  </si>
  <si>
    <t>E.3.5.0:物料達成狀況 - Multiple Source:230522_0003</t>
  </si>
  <si>
    <t>E.3.5.0:物料達成狀況 - Multiple Source:230522_0004</t>
  </si>
  <si>
    <t>E.3.5.0:物料達成狀況 - Multiple Source:230522_0005</t>
  </si>
  <si>
    <t>E.3.5.0:物料達成狀況 - Multiple Source:230522_0006</t>
  </si>
  <si>
    <t>E.3.5.0:物料達成狀況 - Multiple Source:230522_0007</t>
  </si>
  <si>
    <t>E.3.5.0:物料達成狀況 - Multiple Source:230522_0008</t>
  </si>
  <si>
    <t>E.3.5.0:物料達成狀況 - Multiple Source:230522_0009</t>
  </si>
  <si>
    <t>E.3.5.0:物料達成狀況 - Multiple Source:230522_0010</t>
  </si>
  <si>
    <t>E.3.5.0:物料達成狀況 - Multiple Source:230522_0011</t>
  </si>
  <si>
    <t>E.3.5.0:物料達成狀況 - Multiple Source:230522_0012</t>
  </si>
  <si>
    <t>E.3.5.0:物料達成狀況 - Multiple Source:230522_0013</t>
  </si>
  <si>
    <t>E.3.5.0:物料達成狀況 - Multiple Source:230522_0014</t>
  </si>
  <si>
    <t>E.3.5.0:物料達成狀況 - Multiple Source:230522_0015</t>
  </si>
  <si>
    <t>E.3.5.0:物料達成狀況 - Multiple Source:230522_0016</t>
  </si>
  <si>
    <t>E.3.5.0:物料達成狀況 - Multiple Source:230522_0017</t>
  </si>
  <si>
    <t>E.3.5.0:物料達成狀況 - Multiple Source:230522_0018</t>
  </si>
  <si>
    <t>E.3.5.0:物料達成狀況 - Multiple Source:230522_0019</t>
  </si>
  <si>
    <t>E.3.5.0:物料達成狀況 - Multiple Source:230522_0020</t>
  </si>
  <si>
    <t>E.3.5.0:物料達成狀況 - Multiple Source:230522_0021</t>
  </si>
  <si>
    <t>E.3.5.0:物料達成狀況 - Multiple Source:230522_0022</t>
  </si>
  <si>
    <t>E.3.5.0:物料達成狀況 - Multiple Source:230522_0023</t>
  </si>
  <si>
    <t>E.3.5.0:物料達成狀況 - Multiple Source:230522_0024</t>
  </si>
  <si>
    <t>E.3.5.0:物料達成狀況 - Multiple Source:230522_0025</t>
  </si>
  <si>
    <t>E.3.5.0:物料達成狀況 - Multiple Source:230522_0026</t>
  </si>
  <si>
    <t>E.3.5.0:物料達成狀況 - Multiple Source:230522_0027</t>
  </si>
  <si>
    <t>E.3.5.0:物料達成狀況 - Multiple Source:230522_0028</t>
  </si>
  <si>
    <t>E.3.5.0:物料達成狀況 - Multiple Source:230522_0029</t>
  </si>
  <si>
    <t>E.3.5.0:物料達成狀況 - Multiple Source:230522_0030</t>
  </si>
  <si>
    <t>E.3.5.0:物料達成狀況 - Multiple Source:230522_0031</t>
  </si>
  <si>
    <t>E.3.5.0:物料達成狀況 - Multiple Source:230522_0032</t>
  </si>
  <si>
    <t>E.3.5.0:物料達成狀況 - Multiple Source:230522_0033</t>
  </si>
  <si>
    <t>E.3.5.0:物料達成狀況 - Multiple Source:230522_0034</t>
  </si>
  <si>
    <t>E.3.5.0:物料達成狀況 - Multiple Source:230522_0035</t>
  </si>
  <si>
    <t>E.3.10.0:管理採購-BOM cost by AVL:230522_0001</t>
  </si>
  <si>
    <t>E.3.10.0:管理採購-BOM cost by AVL:230522_0002</t>
  </si>
  <si>
    <t>E.3.10.0:管理採購-BOM cost by AVL:230522_0003</t>
  </si>
  <si>
    <t>E.3.10.0:管理採購-BOM cost by AVL:230522_0004</t>
  </si>
  <si>
    <t>E.3.10.0:管理採購-BOM cost by AVL:230522_0005</t>
  </si>
  <si>
    <t>E.3.10.0:管理採購-BOM cost by AVL:230522_0006</t>
  </si>
  <si>
    <t>E.3.10.0:管理採購-BOM cost by AVL:230522_0007</t>
  </si>
  <si>
    <t>E.3.10.0:管理採購-BOM cost by AVL:230522_0008</t>
  </si>
  <si>
    <t>E.3.10.0:管理採購-BOM cost by AVL:230522_0009</t>
  </si>
  <si>
    <t>E.3.10.0:管理採購-BOM cost by AVL:230522_0010</t>
  </si>
  <si>
    <t>E.3.10.0:管理採購-BOM cost by AVL:230522_0011</t>
  </si>
  <si>
    <t>E.3.10.0:管理採購-BOM cost by AVL:230522_0012</t>
  </si>
  <si>
    <t>E.3.10.0:管理採購-BOM cost by AVL:230522_0013</t>
  </si>
  <si>
    <t>E.3.10.0:管理採購-BOM cost by AVL:230522_0014</t>
  </si>
  <si>
    <t>E.3.10.0:管理採購-BOM cost by AVL:230522_0015</t>
  </si>
  <si>
    <t>E.3.10.0:管理採購-BOM cost by AVL:230522_0016</t>
  </si>
  <si>
    <t>E.3.7.0:230522_0055</t>
  </si>
  <si>
    <t>E.3.7.0:230522_0056</t>
  </si>
  <si>
    <t>E.3.7.0:230522_0057</t>
  </si>
  <si>
    <t>E.3.7.0:230522_0058</t>
  </si>
  <si>
    <t>E.3.7.0:230522_0059</t>
  </si>
  <si>
    <t>E.3.7.0:230522_0060</t>
  </si>
  <si>
    <t>E.3.7.0:230522_0061</t>
  </si>
  <si>
    <t>E.3.7.0:230522_0062</t>
  </si>
  <si>
    <t>E.3.7.0:230522_0063</t>
  </si>
  <si>
    <t>E.3.7.0:230522_0064</t>
  </si>
  <si>
    <t>E.3.7.0:230522_0065</t>
  </si>
  <si>
    <t>E.3.7.0:230522_0066</t>
  </si>
  <si>
    <t>E.3.7.0:230522_0067</t>
  </si>
  <si>
    <t>E.3.7.0:230522_0068</t>
  </si>
  <si>
    <t>E.3.7.0:230522_0069</t>
  </si>
  <si>
    <t>E.3.7.0:230522_0070</t>
  </si>
  <si>
    <t>E.3.7.0:230522_0071</t>
  </si>
  <si>
    <t>E.3.7.0:230522_0072</t>
  </si>
  <si>
    <t>E.3.7.0:230522_0073</t>
  </si>
  <si>
    <t>E.3.7.0:230522_0074</t>
  </si>
  <si>
    <t>E.3.7.0:230522_0075</t>
  </si>
  <si>
    <t>E.3.7.0:230522_0076</t>
  </si>
  <si>
    <t>E.3.7.0:230522_0077</t>
  </si>
  <si>
    <t>E.3.7.0:230522_0078</t>
  </si>
  <si>
    <t>E.3.7.0:230522_0079</t>
  </si>
  <si>
    <t>E.3.7.0:230522_0080</t>
  </si>
  <si>
    <t>E.3.7.0:230522_0081</t>
  </si>
  <si>
    <t>E.3.7.0:230522_0082</t>
  </si>
  <si>
    <t>E.3.7.0:230522_0083</t>
  </si>
  <si>
    <t>E.3.7.0:230522_0084</t>
  </si>
  <si>
    <t>E.3.7.0:230522_0085</t>
  </si>
  <si>
    <t>E.3.7.0:230522_0086</t>
  </si>
  <si>
    <t>E.3.7.0:230522_0087</t>
  </si>
  <si>
    <t>E.3.7.0:230522_0088</t>
  </si>
  <si>
    <t>E.3.7.0:230522_0089</t>
  </si>
  <si>
    <t>E.3.7.0:230522_0090</t>
  </si>
  <si>
    <t>E.3.7.0:230522_0091</t>
  </si>
  <si>
    <t>E.3.7.0:230522_0092</t>
  </si>
  <si>
    <t>E.3.7.0:230522_0093</t>
  </si>
  <si>
    <t>E.3.7.0:230522_0094</t>
  </si>
  <si>
    <t>E.3.7.0:230522_0095</t>
  </si>
  <si>
    <t>E.3.7.0:230522_0096</t>
  </si>
  <si>
    <t>E.3.7.0:230522_0097</t>
  </si>
  <si>
    <t>E.3.7.0:230522_0098</t>
  </si>
  <si>
    <t>E.3.7.0:230522_0099</t>
  </si>
  <si>
    <t>E.3.7.0:230522_0100</t>
  </si>
  <si>
    <t>E.3.7.0:230522_0101</t>
  </si>
  <si>
    <t>E.3.7.0:230522_0102</t>
  </si>
  <si>
    <t>E.3.7.0:230522_0103</t>
  </si>
  <si>
    <t>E.3.7.0:230522_0104</t>
  </si>
  <si>
    <t>E.3.7.0:230522_0105</t>
  </si>
  <si>
    <t>E.3.7.0:230522_0106</t>
  </si>
  <si>
    <t>E.3.7.0:230522_0107</t>
  </si>
  <si>
    <t>E.3.7.0:230522_0108</t>
  </si>
  <si>
    <t>E.3.7.0:230522_0109</t>
  </si>
  <si>
    <t>E.3.7.0:230522_0110</t>
  </si>
  <si>
    <t>E.3.7.0:230522_0111</t>
  </si>
  <si>
    <t>E.3.7.0:230522_0112</t>
  </si>
  <si>
    <t>E.3.7.0:230522_0113</t>
  </si>
  <si>
    <t>E.3.7.0:230522_0114</t>
  </si>
  <si>
    <t>E.3.7.0:230522_0115</t>
  </si>
  <si>
    <t>E.3.7.0:230522_0116</t>
  </si>
  <si>
    <t>E.3.7.0:230522_0117</t>
  </si>
  <si>
    <t>E.3.7.0:230522_0118</t>
  </si>
  <si>
    <t>E.3.7.0:230522_0119</t>
  </si>
  <si>
    <t>E.3.7.0:230522_0120</t>
  </si>
  <si>
    <t>E.3.7.0:230522_0121</t>
  </si>
  <si>
    <t>E.3.7.0:230522_0122</t>
  </si>
  <si>
    <t>E.3.7.0:230522_0123</t>
  </si>
  <si>
    <t>:230522_0216</t>
  </si>
  <si>
    <t>11:43:10.00![SYS]![LOGEND]!0!&lt;&lt;&lt;&lt;&lt;&lt;&lt;&lt;&lt;&lt;&lt;&lt;&lt;&lt;&lt;[2023-05-22]@[11:43:10]</t>
    <phoneticPr fontId="4" type="noConversion"/>
  </si>
  <si>
    <r>
      <t>errChkRequired</t>
    </r>
    <r>
      <rPr>
        <sz val="12"/>
        <rFont val="MS Gothic"/>
        <family val="3"/>
        <charset val="128"/>
      </rPr>
      <t>​ </t>
    </r>
    <phoneticPr fontId="40" type="noConversion"/>
  </si>
  <si>
    <t>errChkRequired</t>
    <phoneticPr fontId="6" type="noConversion"/>
  </si>
  <si>
    <r>
      <t>檢查必填欄位，包含資料安全分級、資料管家及技術專家必填 EMail</t>
    </r>
    <r>
      <rPr>
        <sz val="12"/>
        <rFont val="MS Gothic"/>
        <family val="3"/>
        <charset val="128"/>
      </rPr>
      <t>​ </t>
    </r>
    <phoneticPr fontId="40" type="noConversion"/>
  </si>
  <si>
    <t>編碼類 合計</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</si>
</sst>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
    <numFmt numFmtId="177" formatCode="0_ "/>
    <numFmt numFmtId="178" formatCode="[$-409]d\-mmm\-yy;@"/>
    <numFmt numFmtId="179" formatCode="m/d;@"/>
    <numFmt numFmtId="180" formatCode="mm/dd/yy;@"/>
    <numFmt numFmtId="181" formatCode="g/&quot;通&quot;&quot;用&quot;&quot;格&quot;&quot;式&quot;"/>
    <numFmt numFmtId="182" formatCode="yyyy\-mm\-dd;@"/>
    <numFmt numFmtId="183" formatCode="yyyy/m/d;@"/>
    <numFmt numFmtId="184" formatCode="0.0"/>
  </numFmts>
  <fonts count="100">
    <font>
      <sz val="12"/>
      <color theme="1"/>
      <name val="微軟正黑體"/>
      <family val="2"/>
      <charset val="136"/>
    </font>
    <font>
      <sz val="11"/>
      <color theme="1"/>
      <name val="新細明體"/>
      <family val="2"/>
      <scheme val="minor"/>
    </font>
    <font>
      <sz val="11"/>
      <color theme="1"/>
      <name val="新細明體"/>
      <family val="2"/>
      <scheme val="minor"/>
    </font>
    <font>
      <sz val="12"/>
      <color theme="1"/>
      <name val="微軟正黑體"/>
      <family val="2"/>
      <charset val="136"/>
    </font>
    <font>
      <sz val="9"/>
      <name val="新細明體"/>
      <family val="2"/>
      <charset val="136"/>
      <scheme val="minor"/>
    </font>
    <font>
      <sz val="12"/>
      <name val="微軟正黑體"/>
      <family val="2"/>
      <charset val="136"/>
    </font>
    <font>
      <sz val="9"/>
      <name val="宋体"/>
      <family val="3"/>
      <charset val="136"/>
    </font>
    <font>
      <u/>
      <sz val="11"/>
      <color theme="10"/>
      <name val="新細明體"/>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新細明體"/>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新細明體"/>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新細明體"/>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新細明體"/>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新細明體"/>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新細明體"/>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新細明體"/>
      <family val="2"/>
      <scheme val="minor"/>
    </font>
    <font>
      <sz val="12"/>
      <name val="微軟正黑體"/>
      <family val="2"/>
      <charset val="136"/>
    </font>
    <font>
      <sz val="12"/>
      <color theme="1"/>
      <name val="微軟正黑體"/>
      <family val="2"/>
      <charset val="136"/>
    </font>
    <font>
      <sz val="11"/>
      <name val="微軟正黑體"/>
      <family val="2"/>
    </font>
    <font>
      <b/>
      <sz val="14"/>
      <color theme="1"/>
      <name val="新細明體"/>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80" fontId="3" fillId="0" borderId="0">
      <alignment vertical="center"/>
    </xf>
    <xf numFmtId="0" fontId="52" fillId="0" borderId="0" applyNumberFormat="0" applyFill="0" applyBorder="0" applyAlignment="0" applyProtection="0">
      <alignment vertical="center"/>
    </xf>
    <xf numFmtId="178"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76"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78" fontId="5" fillId="0" borderId="0" xfId="0" applyNumberFormat="1" applyFont="1" applyAlignment="1">
      <alignment horizontal="center" vertical="top" wrapText="1"/>
    </xf>
    <xf numFmtId="178" fontId="29" fillId="0" borderId="6" xfId="0" applyNumberFormat="1" applyFont="1" applyBorder="1" applyAlignment="1">
      <alignment horizontal="center" vertical="top" wrapText="1"/>
    </xf>
    <xf numFmtId="178" fontId="29" fillId="0" borderId="7" xfId="0" applyNumberFormat="1" applyFont="1" applyBorder="1" applyAlignment="1">
      <alignment horizontal="center" vertical="top" wrapText="1"/>
    </xf>
    <xf numFmtId="178" fontId="29" fillId="0" borderId="8" xfId="0" applyNumberFormat="1" applyFont="1" applyBorder="1" applyAlignment="1">
      <alignment horizontal="center" vertical="top" wrapText="1"/>
    </xf>
    <xf numFmtId="178" fontId="38" fillId="0" borderId="0" xfId="0" applyNumberFormat="1" applyFont="1">
      <alignment vertical="center"/>
    </xf>
    <xf numFmtId="178" fontId="39" fillId="0" borderId="0" xfId="0" applyNumberFormat="1" applyFont="1" applyProtection="1">
      <alignment vertical="center"/>
      <protection locked="0"/>
    </xf>
    <xf numFmtId="178" fontId="29" fillId="0" borderId="9" xfId="0" applyNumberFormat="1" applyFont="1" applyBorder="1" applyAlignment="1">
      <alignment vertical="top"/>
    </xf>
    <xf numFmtId="178" fontId="29" fillId="0" borderId="10" xfId="0" applyNumberFormat="1" applyFont="1" applyBorder="1" applyAlignment="1">
      <alignment horizontal="center" vertical="top"/>
    </xf>
    <xf numFmtId="178" fontId="28" fillId="0" borderId="0" xfId="0" applyNumberFormat="1" applyFont="1" applyProtection="1">
      <alignment vertical="center"/>
      <protection locked="0"/>
    </xf>
    <xf numFmtId="178" fontId="30" fillId="0" borderId="0" xfId="0" applyNumberFormat="1" applyFont="1" applyProtection="1">
      <alignment vertical="center"/>
      <protection locked="0"/>
    </xf>
    <xf numFmtId="178" fontId="5" fillId="0" borderId="0" xfId="0" quotePrefix="1" applyNumberFormat="1" applyFont="1" applyAlignment="1" applyProtection="1">
      <alignment horizontal="left" vertical="center"/>
      <protection locked="0"/>
    </xf>
    <xf numFmtId="178" fontId="5" fillId="0" borderId="0" xfId="0" applyNumberFormat="1" applyFont="1" applyProtection="1">
      <alignment vertical="center"/>
      <protection locked="0"/>
    </xf>
    <xf numFmtId="178" fontId="28" fillId="14" borderId="11" xfId="0" applyNumberFormat="1" applyFont="1" applyFill="1" applyBorder="1" applyAlignment="1">
      <alignment horizontal="center" vertical="center"/>
    </xf>
    <xf numFmtId="178" fontId="28" fillId="15" borderId="12" xfId="0" quotePrefix="1" applyNumberFormat="1" applyFont="1" applyFill="1" applyBorder="1">
      <alignment vertical="center"/>
    </xf>
    <xf numFmtId="178" fontId="28" fillId="15" borderId="12" xfId="0" applyNumberFormat="1" applyFont="1" applyFill="1" applyBorder="1">
      <alignment vertical="center"/>
    </xf>
    <xf numFmtId="178" fontId="28" fillId="16" borderId="13" xfId="0" applyNumberFormat="1" applyFont="1" applyFill="1" applyBorder="1" applyAlignment="1">
      <alignment vertical="top"/>
    </xf>
    <xf numFmtId="178" fontId="28" fillId="16" borderId="14" xfId="0" applyNumberFormat="1" applyFont="1" applyFill="1" applyBorder="1" applyAlignment="1">
      <alignment vertical="top"/>
    </xf>
    <xf numFmtId="178" fontId="28" fillId="0" borderId="0" xfId="0" applyNumberFormat="1" applyFont="1" applyAlignment="1" applyProtection="1">
      <alignment horizontal="center" vertical="center"/>
      <protection locked="0"/>
    </xf>
    <xf numFmtId="178" fontId="28" fillId="0" borderId="6" xfId="0" applyNumberFormat="1" applyFont="1" applyBorder="1">
      <alignment vertical="center"/>
    </xf>
    <xf numFmtId="178" fontId="28" fillId="0" borderId="7" xfId="0" applyNumberFormat="1" applyFont="1" applyBorder="1" applyProtection="1">
      <alignment vertical="center"/>
      <protection locked="0"/>
    </xf>
    <xf numFmtId="178" fontId="0" fillId="0" borderId="0" xfId="0" applyNumberFormat="1" applyProtection="1">
      <alignment vertical="center"/>
      <protection locked="0"/>
    </xf>
    <xf numFmtId="178" fontId="28" fillId="0" borderId="9" xfId="0" applyNumberFormat="1" applyFont="1" applyBorder="1" applyAlignment="1">
      <alignment vertical="top"/>
    </xf>
    <xf numFmtId="178" fontId="41" fillId="10" borderId="10" xfId="0" applyNumberFormat="1" applyFont="1" applyFill="1" applyBorder="1" applyAlignment="1">
      <alignment horizontal="center" vertical="top"/>
    </xf>
    <xf numFmtId="178" fontId="5" fillId="0" borderId="0" xfId="0" applyNumberFormat="1" applyFont="1" applyAlignment="1" applyProtection="1">
      <alignment vertical="center" wrapText="1"/>
      <protection locked="0"/>
    </xf>
    <xf numFmtId="178" fontId="28" fillId="17" borderId="6" xfId="0" applyNumberFormat="1" applyFont="1" applyFill="1" applyBorder="1">
      <alignment vertical="center"/>
    </xf>
    <xf numFmtId="178" fontId="28" fillId="15" borderId="7" xfId="0" applyNumberFormat="1" applyFont="1" applyFill="1" applyBorder="1" applyProtection="1">
      <alignment vertical="center"/>
      <protection locked="0"/>
    </xf>
    <xf numFmtId="178" fontId="28" fillId="15" borderId="8" xfId="0" applyNumberFormat="1" applyFont="1" applyFill="1" applyBorder="1" applyProtection="1">
      <alignment vertical="center"/>
      <protection locked="0"/>
    </xf>
    <xf numFmtId="178" fontId="28" fillId="16" borderId="9" xfId="0" applyNumberFormat="1" applyFont="1" applyFill="1" applyBorder="1" applyAlignment="1">
      <alignment vertical="top"/>
    </xf>
    <xf numFmtId="178" fontId="28" fillId="16" borderId="15" xfId="0" applyNumberFormat="1" applyFont="1" applyFill="1" applyBorder="1" applyAlignment="1">
      <alignment vertical="top"/>
    </xf>
    <xf numFmtId="178" fontId="28" fillId="0" borderId="8" xfId="0" applyNumberFormat="1" applyFont="1" applyBorder="1" applyProtection="1">
      <alignment vertical="center"/>
      <protection locked="0"/>
    </xf>
    <xf numFmtId="178" fontId="28" fillId="0" borderId="9" xfId="0" applyNumberFormat="1" applyFont="1" applyBorder="1">
      <alignment vertical="center"/>
    </xf>
    <xf numFmtId="178" fontId="28" fillId="0" borderId="15" xfId="0" applyNumberFormat="1" applyFont="1" applyBorder="1">
      <alignment vertical="center"/>
    </xf>
    <xf numFmtId="178" fontId="28" fillId="16" borderId="9" xfId="0" applyNumberFormat="1" applyFont="1" applyFill="1" applyBorder="1">
      <alignment vertical="center"/>
    </xf>
    <xf numFmtId="178" fontId="28" fillId="16" borderId="15" xfId="0" applyNumberFormat="1" applyFont="1" applyFill="1" applyBorder="1">
      <alignment vertical="center"/>
    </xf>
    <xf numFmtId="0" fontId="28" fillId="17" borderId="6" xfId="0" quotePrefix="1" applyFont="1" applyFill="1" applyBorder="1">
      <alignment vertical="center"/>
    </xf>
    <xf numFmtId="178" fontId="0" fillId="0" borderId="0" xfId="0" applyNumberFormat="1">
      <alignment vertical="center"/>
    </xf>
    <xf numFmtId="178" fontId="28" fillId="17" borderId="6" xfId="0" applyNumberFormat="1" applyFont="1" applyFill="1" applyBorder="1" applyAlignment="1">
      <alignment horizontal="center" vertical="center"/>
    </xf>
    <xf numFmtId="178" fontId="28" fillId="0" borderId="16" xfId="0" applyNumberFormat="1" applyFont="1" applyBorder="1">
      <alignment vertical="center"/>
    </xf>
    <xf numFmtId="178" fontId="28" fillId="0" borderId="17" xfId="0" applyNumberFormat="1" applyFont="1" applyBorder="1">
      <alignment vertical="center"/>
    </xf>
    <xf numFmtId="178" fontId="38" fillId="0" borderId="0" xfId="0" applyNumberFormat="1" applyFont="1" applyProtection="1">
      <alignment vertical="center"/>
      <protection locked="0"/>
    </xf>
    <xf numFmtId="178" fontId="28" fillId="17" borderId="18" xfId="0" applyNumberFormat="1" applyFont="1" applyFill="1" applyBorder="1" applyAlignment="1">
      <alignment horizontal="center" vertical="center"/>
    </xf>
    <xf numFmtId="178" fontId="28" fillId="0" borderId="7" xfId="0" quotePrefix="1" applyNumberFormat="1" applyFont="1" applyBorder="1" applyProtection="1">
      <alignment vertical="center"/>
      <protection locked="0"/>
    </xf>
    <xf numFmtId="178"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0" fillId="20" borderId="0" xfId="0" applyFill="1">
      <alignment vertical="center"/>
    </xf>
    <xf numFmtId="179" fontId="0" fillId="0" borderId="0" xfId="0" applyNumberFormat="1">
      <alignment vertical="center"/>
    </xf>
    <xf numFmtId="179"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78" fontId="0" fillId="0" borderId="0" xfId="0" applyNumberFormat="1" applyAlignment="1"/>
    <xf numFmtId="178" fontId="53" fillId="0" borderId="26" xfId="0" applyNumberFormat="1" applyFont="1" applyBorder="1">
      <alignment vertical="center"/>
    </xf>
    <xf numFmtId="178" fontId="53" fillId="0" borderId="26" xfId="0" applyNumberFormat="1" applyFont="1" applyBorder="1" applyAlignment="1">
      <alignment horizontal="left" vertical="top"/>
    </xf>
    <xf numFmtId="178" fontId="53" fillId="0" borderId="27" xfId="0" applyNumberFormat="1" applyFont="1" applyBorder="1" applyAlignment="1">
      <alignment horizontal="left" vertical="center"/>
    </xf>
    <xf numFmtId="178" fontId="53" fillId="0" borderId="0" xfId="0" applyNumberFormat="1" applyFont="1">
      <alignment vertical="center"/>
    </xf>
    <xf numFmtId="178"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78" fontId="12" fillId="12" borderId="0" xfId="0" applyNumberFormat="1" applyFont="1" applyFill="1" applyAlignment="1"/>
    <xf numFmtId="0" fontId="12" fillId="12" borderId="0" xfId="0" applyFont="1" applyFill="1" applyAlignment="1"/>
    <xf numFmtId="181" fontId="36" fillId="7" borderId="30" xfId="0" applyNumberFormat="1" applyFont="1" applyFill="1" applyBorder="1" applyAlignment="1">
      <alignment horizontal="left" vertical="center" wrapText="1"/>
    </xf>
    <xf numFmtId="0" fontId="11" fillId="10" borderId="0" xfId="0" applyFont="1" applyFill="1" applyAlignment="1"/>
    <xf numFmtId="178" fontId="11" fillId="10" borderId="0" xfId="0" applyNumberFormat="1" applyFont="1" applyFill="1" applyAlignment="1"/>
    <xf numFmtId="178" fontId="26" fillId="0" borderId="0" xfId="0" applyNumberFormat="1" applyFont="1" applyAlignment="1">
      <alignment horizontal="right"/>
    </xf>
    <xf numFmtId="178" fontId="38" fillId="0" borderId="31" xfId="0" applyNumberFormat="1" applyFont="1" applyBorder="1" applyAlignment="1">
      <alignment horizontal="left" vertical="center"/>
    </xf>
    <xf numFmtId="178" fontId="38" fillId="0" borderId="0" xfId="0" applyNumberFormat="1" applyFont="1" applyAlignment="1">
      <alignment horizontal="left" vertical="center"/>
    </xf>
    <xf numFmtId="181"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78"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78" fontId="12" fillId="0" borderId="0" xfId="0" applyNumberFormat="1" applyFont="1" applyAlignment="1">
      <alignment horizontal="left"/>
    </xf>
    <xf numFmtId="178" fontId="11" fillId="27" borderId="0" xfId="0" applyNumberFormat="1" applyFont="1" applyFill="1" applyAlignment="1">
      <alignment horizontal="left"/>
    </xf>
    <xf numFmtId="182"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83" fontId="11" fillId="0" borderId="6" xfId="0" quotePrefix="1" applyNumberFormat="1" applyFont="1" applyBorder="1" applyAlignment="1">
      <alignment horizontal="left"/>
    </xf>
    <xf numFmtId="178" fontId="11" fillId="0" borderId="0" xfId="0" applyNumberFormat="1" applyFont="1" applyAlignment="1"/>
    <xf numFmtId="178" fontId="11" fillId="0" borderId="0" xfId="0" applyNumberFormat="1" applyFont="1" applyAlignment="1">
      <alignment horizontal="left"/>
    </xf>
    <xf numFmtId="183" fontId="11" fillId="0" borderId="0" xfId="0" applyNumberFormat="1" applyFont="1" applyAlignment="1">
      <alignment horizontal="right"/>
    </xf>
    <xf numFmtId="178" fontId="11" fillId="0" borderId="24" xfId="0" applyNumberFormat="1" applyFont="1" applyBorder="1" applyAlignment="1"/>
    <xf numFmtId="183" fontId="11" fillId="0" borderId="0" xfId="0" quotePrefix="1" applyNumberFormat="1" applyFont="1" applyAlignment="1">
      <alignment horizontal="right"/>
    </xf>
    <xf numFmtId="0" fontId="0" fillId="0" borderId="0" xfId="0" applyAlignment="1">
      <alignment horizontal="left" vertical="top"/>
    </xf>
    <xf numFmtId="183" fontId="11" fillId="0" borderId="0" xfId="0" applyNumberFormat="1" applyFont="1" applyAlignment="1"/>
    <xf numFmtId="183"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78"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78"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78"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78" fontId="0" fillId="0" borderId="1" xfId="0" applyNumberFormat="1" applyBorder="1" applyAlignment="1"/>
    <xf numFmtId="178"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78"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76"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83"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84"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0" fontId="30" fillId="0" borderId="0" xfId="0" applyFont="1" applyAlignment="1">
      <alignment vertical="top"/>
    </xf>
    <xf numFmtId="178" fontId="28" fillId="7" borderId="0" xfId="0" applyNumberFormat="1" applyFont="1" applyFill="1" applyProtection="1">
      <alignment vertical="center"/>
      <protection locked="0"/>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xf numFmtId="178" fontId="11" fillId="30" borderId="1" xfId="0" applyNumberFormat="1" applyFont="1" applyFill="1" applyBorder="1" applyAlignment="1">
      <alignment horizontal="center" vertical="top" wrapText="1"/>
    </xf>
    <xf numFmtId="178"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cellXfs>
  <cellStyles count="14">
    <cellStyle name="Hyperlink" xfId="4" hidden="1"/>
    <cellStyle name="Normal 2" xfId="10"/>
    <cellStyle name="Normal 3" xfId="13"/>
    <cellStyle name="shortDate" xfId="3"/>
    <cellStyle name="一般" xfId="0" builtinId="0" customBuiltin="1"/>
    <cellStyle name="一般 2" xfId="7"/>
    <cellStyle name="一般 2 2" xfId="2"/>
    <cellStyle name="常规 10" xfId="8"/>
    <cellStyle name="常规 13 2" xfId="11"/>
    <cellStyle name="常规 2" xfId="6"/>
    <cellStyle name="常规 3 3" xfId="9"/>
    <cellStyle name="超連結" xfId="12" builtinId="8"/>
    <cellStyle name="超連結 2" xfId="1"/>
    <cellStyle name="輸入 2" xfId="5"/>
  </cellStyles>
  <dxfs count="331">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numFmt numFmtId="184" formatCode="0.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numFmt numFmtId="19" formatCode="yyyy/m/d"/>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numFmt numFmtId="0" formatCode="General"/>
    </dxf>
    <dxf>
      <numFmt numFmtId="0" formatCode="General"/>
    </dxf>
    <dxf>
      <numFmt numFmtId="179" formatCode="m/d;@"/>
    </dxf>
    <dxf>
      <alignment horizontal="center" vertical="center" textRotation="0" wrapText="0" indent="0" justifyLastLine="0" shrinkToFit="0" readingOrder="0"/>
    </dxf>
    <dxf>
      <numFmt numFmtId="179" formatCode="m/d;@"/>
    </dxf>
    <dxf>
      <numFmt numFmtId="179" formatCode="m/d;@"/>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2.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[IBM-DG-MTD-v2.1.1-BPM.xlsm]pvtDGC!樞紐分析表3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2"/>
            </a:solidFill>
            <a:round/>
          </a:ln>
          <a:effectLst/>
        </c:spPr>
        <c:marker>
          <c:symbol val="none"/>
        </c:marker>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xmlns:c16r2="http://schemas.microsoft.com/office/drawing/2015/06/char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226317456"/>
        <c:axId val="226317848"/>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xmlns:c16r2="http://schemas.microsoft.com/office/drawing/2015/06/char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226318240"/>
        <c:axId val="226315888"/>
      </c:lineChart>
      <c:catAx>
        <c:axId val="22631745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6317848"/>
        <c:crosses val="autoZero"/>
        <c:auto val="1"/>
        <c:lblAlgn val="ctr"/>
        <c:lblOffset val="100"/>
        <c:noMultiLvlLbl val="0"/>
      </c:catAx>
      <c:valAx>
        <c:axId val="226317848"/>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6317456"/>
        <c:crosses val="autoZero"/>
        <c:crossBetween val="between"/>
      </c:valAx>
      <c:valAx>
        <c:axId val="226315888"/>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6318240"/>
        <c:crosses val="max"/>
        <c:crossBetween val="between"/>
      </c:valAx>
      <c:catAx>
        <c:axId val="226318240"/>
        <c:scaling>
          <c:orientation val="minMax"/>
        </c:scaling>
        <c:delete val="1"/>
        <c:axPos val="b"/>
        <c:numFmt formatCode="General" sourceLinked="1"/>
        <c:majorTickMark val="out"/>
        <c:minorTickMark val="none"/>
        <c:tickLblPos val="nextTo"/>
        <c:crossAx val="2263158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[IBM-DG-MTD-v2.1.1-BPM.xlsm]pvtDGC!樞紐分析表6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s>
    <c:plotArea>
      <c:layout/>
      <c:lineChart>
        <c:grouping val="standard"/>
        <c:varyColors val="0"/>
        <c:ser>
          <c:idx val="0"/>
          <c:order val="0"/>
          <c:tx>
            <c:strRef>
              <c:f>pvtDGC!$M$123:$M$124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pvtDGC!$M$125:$M$164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xmlns:c16r2="http://schemas.microsoft.com/office/drawing/2015/06/chart">
            <c:ext xmlns:c16="http://schemas.microsoft.com/office/drawing/2014/chart" uri="{C3380CC4-5D6E-409C-BE32-E72D297353CC}">
              <c16:uniqueId val="{00000000-B0A3-47C4-B8F5-13CA3970C3A6}"/>
            </c:ext>
          </c:extLst>
        </c:ser>
        <c:ser>
          <c:idx val="1"/>
          <c:order val="1"/>
          <c:tx>
            <c:strRef>
              <c:f>pvtDGC!$N$123:$N$124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pvtDGC!$N$125:$N$164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xmlns:c16r2="http://schemas.microsoft.com/office/drawing/2015/06/chart">
            <c:ext xmlns:c16="http://schemas.microsoft.com/office/drawing/2014/chart" uri="{C3380CC4-5D6E-409C-BE32-E72D297353CC}">
              <c16:uniqueId val="{00000000-7A63-42DA-83CE-54DE4F17DC30}"/>
            </c:ext>
          </c:extLst>
        </c:ser>
        <c:ser>
          <c:idx val="2"/>
          <c:order val="2"/>
          <c:tx>
            <c:strRef>
              <c:f>pvtDGC!$O$123:$O$124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pvtDGC!$O$125:$O$164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xmlns:c16r2="http://schemas.microsoft.com/office/drawing/2015/06/chart">
            <c:ext xmlns:c16="http://schemas.microsoft.com/office/drawing/2014/chart" uri="{C3380CC4-5D6E-409C-BE32-E72D297353CC}">
              <c16:uniqueId val="{00000001-7A63-42DA-83CE-54DE4F17DC30}"/>
            </c:ext>
          </c:extLst>
        </c:ser>
        <c:ser>
          <c:idx val="3"/>
          <c:order val="3"/>
          <c:tx>
            <c:strRef>
              <c:f>pvtDGC!$P$123:$P$124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pvtDGC!$P$125:$P$164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xmlns:c16r2="http://schemas.microsoft.com/office/drawing/2015/06/chart">
            <c:ext xmlns:c16="http://schemas.microsoft.com/office/drawing/2014/chart" uri="{C3380CC4-5D6E-409C-BE32-E72D297353CC}">
              <c16:uniqueId val="{00000002-7A63-42DA-83CE-54DE4F17DC30}"/>
            </c:ext>
          </c:extLst>
        </c:ser>
        <c:ser>
          <c:idx val="4"/>
          <c:order val="4"/>
          <c:tx>
            <c:strRef>
              <c:f>pvtDGC!$Q$123:$Q$124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pvtDGC!$Q$125:$Q$164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xmlns:c16r2="http://schemas.microsoft.com/office/drawing/2015/06/chart">
            <c:ext xmlns:c16="http://schemas.microsoft.com/office/drawing/2014/chart" uri="{C3380CC4-5D6E-409C-BE32-E72D297353CC}">
              <c16:uniqueId val="{00000003-7A63-42DA-83CE-54DE4F17DC30}"/>
            </c:ext>
          </c:extLst>
        </c:ser>
        <c:ser>
          <c:idx val="5"/>
          <c:order val="5"/>
          <c:tx>
            <c:strRef>
              <c:f>pvtDGC!$R$123:$R$124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pvtDGC!$R$125:$R$164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xmlns:c16r2="http://schemas.microsoft.com/office/drawing/2015/06/chart">
            <c:ext xmlns:c16="http://schemas.microsoft.com/office/drawing/2014/chart" uri="{C3380CC4-5D6E-409C-BE32-E72D297353CC}">
              <c16:uniqueId val="{00000004-7A63-42DA-83CE-54DE4F17DC30}"/>
            </c:ext>
          </c:extLst>
        </c:ser>
        <c:ser>
          <c:idx val="6"/>
          <c:order val="6"/>
          <c:tx>
            <c:strRef>
              <c:f>pvtDGC!$S$123:$S$124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pvtDGC!$L$125:$L$164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pvtDGC!$S$125:$S$164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xmlns:c16r2="http://schemas.microsoft.com/office/drawing/2015/06/char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96549728"/>
        <c:axId val="496553648"/>
      </c:lineChart>
      <c:catAx>
        <c:axId val="49654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96553648"/>
        <c:crosses val="autoZero"/>
        <c:auto val="1"/>
        <c:lblAlgn val="ctr"/>
        <c:lblOffset val="100"/>
        <c:noMultiLvlLbl val="0"/>
      </c:catAx>
      <c:valAx>
        <c:axId val="496553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9654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zh-TW"/>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zh-TW"/>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stacked"/>
        <c:varyColors val="0"/>
        <c:dLbls>
          <c:showLegendKey val="0"/>
          <c:showVal val="0"/>
          <c:showCatName val="0"/>
          <c:showSerName val="0"/>
          <c:showPercent val="0"/>
          <c:showBubbleSize val="0"/>
        </c:dLbls>
        <c:gapWidth val="0"/>
        <c:overlap val="100"/>
        <c:axId val="496554040"/>
        <c:axId val="496554432"/>
      </c:barChart>
      <c:catAx>
        <c:axId val="496554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TW"/>
          </a:p>
        </c:txPr>
        <c:crossAx val="496554432"/>
        <c:crosses val="autoZero"/>
        <c:auto val="1"/>
        <c:lblAlgn val="ctr"/>
        <c:lblOffset val="100"/>
        <c:noMultiLvlLbl val="0"/>
      </c:catAx>
      <c:valAx>
        <c:axId val="49655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TW"/>
          </a:p>
        </c:txPr>
        <c:crossAx val="4965540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xmlns:c16r2="http://schemas.microsoft.com/office/drawing/2015/06/chart"/>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[IBM-DG-MTD-v2.1.1-BPM.xlsm]pvtDGC!樞紐分析表9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zh-TW"/>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inEnd"/>
          <c:showLegendKey val="0"/>
          <c:showVal val="1"/>
          <c:showCatName val="0"/>
          <c:showSerName val="0"/>
          <c:showPercent val="1"/>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2"/>
                <c:pt idx="0">
                  <c:v>FALSE</c:v>
                </c:pt>
                <c:pt idx="1">
                  <c:v>TRUE</c:v>
                </c:pt>
              </c:strCache>
            </c:strRef>
          </c:cat>
          <c:val>
            <c:numRef>
              <c:f>pvtDGC!$BN$7</c:f>
              <c:numCache>
                <c:formatCode>General</c:formatCode>
                <c:ptCount val="2"/>
                <c:pt idx="0">
                  <c:v>1585</c:v>
                </c:pt>
                <c:pt idx="1">
                  <c:v>249</c:v>
                </c:pt>
              </c:numCache>
            </c:numRef>
          </c:val>
          <c:extLst xmlns:c16r2="http://schemas.microsoft.com/office/drawing/2015/06/char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xmlns=""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TW" alt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xmlns=""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xmlns=""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xmlns=""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xmlns=""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Huang.Joe-Win 黃禎文 TAO" refreshedDate="44602.757540509258" createdVersion="6" refreshedVersion="6" minRefreshableVersion="3" recordCount="89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79">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uang.Joe-Win 黃禎文 TAO" refreshedDate="44602.757540509258" createdVersion="7" refreshedVersion="6" minRefreshableVersion="3" recordCount="145">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uang.Joe-Win 黃禎文 TAO" refreshedDate="44602.757540625003" createdVersion="6" refreshedVersion="6" minRefreshableVersion="3" recordCount="39">
  <cacheSource type="worksheet">
    <worksheetSource name="Status"/>
  </cacheSource>
  <cacheFields count="5">
    <cacheField name="Domain" numFmtId="179">
      <sharedItems containsBlank="1" count="5">
        <s v="FIN"/>
        <m/>
        <s v="MFG" u="1"/>
        <s v="SCM" u="1"/>
        <s v="HRM" u="1"/>
      </sharedItems>
    </cacheField>
    <cacheField name="Status-Lastupd" numFmtId="179">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jesse" refreshedDate="44863.343090509261" createdVersion="5" refreshedVersion="8" minRefreshableVersion="3" recordCount="504">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OnLoad="1" refreshedBy="Wei.Jesse 魏鴻雄 TAO" refreshedDate="45068.488297916665" createdVersion="6" refreshedVersion="5" minRefreshableVersion="3" recordCount="1834">
  <cacheSource type="worksheet">
    <worksheetSource name="DataList"/>
  </cacheSource>
  <cacheFields count="144">
    <cacheField name="標準編號" numFmtId="0">
      <sharedItems containsBlank="1"/>
    </cacheField>
    <cacheField name="負責領域" numFmtId="0">
      <sharedItems/>
    </cacheField>
    <cacheField name="層級" numFmtId="0">
      <sharedItems containsBlank="1" containsMixedTypes="1" containsNumber="1" containsInteger="1" minValue="0" maxValue="0" count="34">
        <s v="BPM"/>
        <s v="FIN"/>
        <s v="C.4.2.0: 生產力"/>
        <s v="C.4.3.0: 財務分析"/>
        <s v="STG"/>
        <s v="C.1.1.0: 新事業發展進程"/>
        <s v="C.1.2.0: 投資併購管理"/>
        <s v="E.2.3.0: RFQ管理"/>
        <s v="E.2.4.0: 產品營收與銷量達成率"/>
        <s v="E.3.16.0: MFG Spending"/>
        <s v="MFG"/>
        <s v="E.3.17.0:製造效率分析"/>
        <s v="E.3.17.0: 製造效率分析"/>
        <s v="QAM"/>
        <s v="3.3.2 : Line/Field Return"/>
        <s v="RND"/>
        <s v="SAL"/>
        <s v="E.2.6.0:管理客戶滿意度"/>
        <m/>
        <s v="PRO"/>
        <s v="PLN"/>
        <s v="PRO？"/>
        <s v="E.3.11.0: Forecast管理"/>
        <s v="E.3.12.0: Forecast達成率"/>
        <s v="E.3.5.3.1: DOI管理"/>
        <s v="E.3.5.3.1-4: BU每日DOI"/>
        <s v="E.3.5.3.1-5: 可控庫存DOI趨勢"/>
        <s v="E.3.5.3.1-8: BU可控庫存DOI"/>
        <s v="E.3.14.0: 庫齡管理"/>
        <s v="E.3.9.0:管理採購-材料成本管理"/>
        <s v="E.3.5.0:物料達成狀況 - Multiple Source"/>
        <s v="E.3.10.0:管理採購-BOM cost by AVL"/>
        <s v="SVC"/>
        <n v="0" u="1"/>
      </sharedItems>
    </cacheField>
    <cacheField name="中文名稱" numFmtId="0">
      <sharedItems containsBlank="1" count="1176">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人"/>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主檔"/>
        <s v="EBO 專案營收檢查日期"/>
        <s v="EBO 專案營收年"/>
        <s v="EBO 專案營收月"/>
        <s v="EBO 專案實際營收"/>
        <s v="EBO 專案實際毛利"/>
        <s v="EBO 專案營收幣別"/>
        <s v="EBO Milestone 紀錄表主檔"/>
        <s v="EBO 專案里程碑"/>
        <s v="EBO 專案里程碑類別"/>
        <s v="EBO 專案里程碑狀態"/>
        <s v="EBO 專案里程碑完成進度"/>
        <s v="EBO 專案里程碑預計達成日期"/>
        <s v="EBO 專案里程碑實際達成日期"/>
        <s v="EBO 專案里程碑備註"/>
        <s v="EBO 專案里程碑紀錄日期"/>
        <s v="EBO 專案里程碑編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EBO Milestone 紀錄表"/>
        <s v="EBO專案營收紀錄表"/>
        <s v="投資併購管理"/>
        <s v="投資統計期間"/>
        <s v="投資預算管控總表"/>
        <s v="預計可能投資額(H)"/>
        <s v="預計可能投資額(M)"/>
        <s v="預計可能投資額(L)"/>
        <s v="投資預算分配總表"/>
        <s v="投資併購目標"/>
        <s v="詢價專案資料"/>
        <s v="事業處代碼"/>
        <s v="事業部代碼"/>
        <s v="客戶名稱-SAP"/>
        <s v="產品視野"/>
        <s v="產品系列"/>
        <s v="產品世代"/>
        <s v="Platform Solution"/>
        <s v="客戶專案名稱"/>
        <s v="詢價狀態"/>
        <s v="RFQ 專案Award年度 -&gt; 詢價結束年度"/>
        <s v="專案階段"/>
        <s v="專案類型"/>
        <s v="專案主產品類別"/>
        <s v="專案次產品類別"/>
        <s v="專案總覽"/>
        <s v="預計專案時程 - NPI開始日期"/>
        <s v="預計專案時程 - MP開始日期"/>
        <s v="預計專案時程 - EVT開始日期"/>
        <s v="預計專案時程 - DVT開始日期"/>
        <s v="預計專案時程 - PVT開始日期"/>
        <s v="預計專案時程"/>
        <s v="Lost 原因"/>
        <s v="EBG專案預估營收"/>
        <s v="實際產品營收總額"/>
        <s v="目標出貨量總額"/>
        <s v="實際出貨量"/>
        <s v="RFQ 預估ROI"/>
        <s v="RFQ 實際ROI"/>
        <s v="預估NRE預算費用"/>
        <s v="預估淨利率"/>
        <s v="整體產品實際淨利率"/>
        <s v="預估MLB淨利率"/>
        <s v="實際MLB淨利率"/>
        <s v="預估SC淨利率"/>
        <s v="實際SC淨利率"/>
        <s v="預估SKU淨利率"/>
        <s v="實際SKU淨利率"/>
        <s v="詢價達成率相關資料"/>
        <s v="RFQ 專案達成率"/>
        <s v="詢價專案時程"/>
        <s v="計畫專案階段開始時間"/>
        <s v="計畫專案階段結束時間"/>
        <s v="產品視野主檔"/>
        <s v="Project name or Product Family (check with Nydia)"/>
        <s v="NRE Revenue"/>
        <s v="Normal Net profit"/>
        <s v="NRE Spending"/>
        <s v="RD Sharing%"/>
        <s v="Estimated Lifecycle Forecast"/>
        <s v="實際產品營收"/>
        <s v="實際營收認列月份"/>
        <s v="產品營收幣別"/>
        <s v="廠區"/>
        <s v="LOB ID"/>
        <s v="營收產品類別"/>
        <s v="營收類別"/>
        <s v="產品營收達成率"/>
        <s v="出貨達成率"/>
        <s v="營收年度變化"/>
        <s v="營收年度累計"/>
        <s v="出貨量年度變化"/>
        <s v="出貨量年度累計"/>
        <s v="目標與實際出貨差距"/>
        <s v="實際平均單價"/>
        <s v="預估平均單價"/>
        <s v="預估與實際平均單價差距"/>
        <s v="目標銷貨收入"/>
        <s v="營收目標月份"/>
        <s v="目標銷貨收入總額"/>
        <s v="產品營收目標達成率"/>
        <s v="目標出貨量"/>
        <s v="出貨目標月份"/>
        <s v="出貨目標達成率"/>
        <s v="年度目標的月營業收入"/>
        <s v="年度營收目標月份"/>
        <s v="年度目標的月營業收入總額"/>
        <s v="產品營收計畫達成率"/>
        <s v="年度目標的月出貨量"/>
        <s v="年度出貨目標月份"/>
        <s v="年度目標的月出貨量總額"/>
        <s v="出貨計畫達成率"/>
        <s v="每日實際產品營收"/>
        <s v="實際營收認列日"/>
        <s v="一小時的工廠成本趨勢"/>
        <s v="前後段"/>
        <s v="工時"/>
        <s v="製造管理費用_美金"/>
        <s v="目標工時_美金"/>
        <s v="製造加工費用差額"/>
        <s v="年度"/>
        <s v="報價費用_美金"/>
        <s v="製造費用年度平均"/>
        <s v="年初至今製造費用總額"/>
        <s v="年度平均報價"/>
        <s v="年初至今報價總額"/>
        <s v="單台/片製造成本"/>
        <s v="零件數"/>
        <s v="製造費用主檔"/>
        <s v="第一費用類別"/>
        <s v="第二費用類別"/>
        <s v="費用歸類"/>
        <s v="年度月份"/>
        <s v="製造加工費用"/>
        <s v="製造加工費用_美金"/>
        <s v="銷貨收入"/>
        <s v="製造間接人工人數"/>
        <s v="製造直接人工人數"/>
        <s v="廠區銷貨收入"/>
        <s v="產出量-已折算"/>
        <s v="廠區實際銷貨收入"/>
        <s v="廠區預估銷貨收入"/>
        <s v="製造治具費用"/>
        <s v="製造費用分析主檔"/>
        <s v="實際製造管理總費用"/>
        <s v="預測製造管理總費用"/>
        <s v="目標製造管理總費用"/>
        <s v="事業部"/>
        <s v="終端客戶"/>
        <s v="事業部代碼生效開始日期"/>
        <s v="事業部代碼生效與否"/>
        <s v="事業處"/>
        <s v="事業處名稱"/>
        <s v="RFQ Hit Rate-EBG"/>
        <s v="Award 專案數"/>
        <s v="Lost 專案數"/>
        <s v="查看Award RFQ細節"/>
        <s v="查看Lost RFQ細節"/>
        <s v="競標中RFQ"/>
        <s v="產品營收與銷量達成率-總覽"/>
        <s v="營收認列日期"/>
        <s v="產品營收與銷量達成率-BU表現"/>
        <s v="產品營收與銷量達成率-廠區表現"/>
        <s v="出貨日期"/>
        <s v="產品營收達成率-達標趨勢(季)"/>
        <s v="產品營收達成率-達標趨勢(月)"/>
        <s v="產品出貨達成率Node-達標趨勢(季)"/>
        <s v="產品出貨達成率Node-達標趨勢(月)"/>
        <s v="產品出貨達成率SC-達標趨勢(季)"/>
        <s v="產品出貨達成率SC-達標趨勢(月)"/>
        <s v="產品營收達成率-產品營收落差情形（產品別）"/>
        <s v="產品營收達成率-產品營收落差情形（廠區）"/>
        <s v="製造費用"/>
        <s v="廠別"/>
        <s v="製造管理費用分析"/>
        <s v="依第一費用類別加總製造費用"/>
        <s v="零件當月的工廠成本率"/>
        <s v="一小時的工廠成本"/>
        <s v="MVA 差距主檔"/>
        <s v="MVA 差距分析表"/>
        <s v="廠區銷貨收入主檔"/>
        <s v="CPU整體產出率主檔"/>
        <s v="生產日期"/>
        <s v="CPU 滿載工時(h)"/>
        <s v="CPU 投入工時(h)"/>
        <s v="CPU 產出工時(h)"/>
        <s v="CPU 實際產出(U)"/>
        <s v="開線率"/>
        <s v="生產效率"/>
        <s v="整體產出率"/>
        <s v="整體產出率Goal"/>
        <s v="工廠設備綜合效率分析主檔"/>
        <s v="生產線別"/>
        <s v="主機板產出量"/>
        <s v="小卡產出量"/>
        <s v="SMT 滿載工時(h)"/>
        <s v="SMT 可用工時(h)"/>
        <s v="SMT 投入工時(h)"/>
        <s v="SMT 產品產出工時(h)"/>
        <s v="無需求未開線(BU)"/>
        <s v="計畫停線(RBA 國假 盤點)"/>
        <s v="疫情影響或其它影響"/>
        <s v="換線(MFG)"/>
        <s v="保養(MFG)"/>
        <s v="排單損耗"/>
        <s v="缺料未開線(SCM)"/>
        <s v="材料異常(SCM SQE)"/>
        <s v="生產損耗(MFG)"/>
        <s v="CR工時"/>
        <s v="NPI 工時"/>
        <s v="設備稼動率"/>
        <s v="設備利用率"/>
        <s v="OEE"/>
        <s v="工廠設備綜合效率分析目標主檔"/>
        <s v="設備利用率目標"/>
        <s v="生產效率目標"/>
        <s v="OEE Goal目標"/>
        <s v="工廠設備綜合效率分析換線工時主檔"/>
        <s v="主機板換線標準時間"/>
        <s v="小卡換線標準時間"/>
        <s v="CPU整體產出率"/>
        <s v="工廠設備綜合效率"/>
        <s v="Line return 主檔"/>
        <s v="專案名稱"/>
        <s v="退貨編號"/>
        <s v="退貨數量"/>
        <s v="料號"/>
        <s v="收到退貨日期"/>
        <s v="LR維修完成日期"/>
        <s v="產品類別"/>
        <s v="責任歸屬"/>
        <s v="客戶名稱"/>
        <s v="維修方式"/>
        <s v="退貨廠區"/>
        <s v="L6生產廠區"/>
        <s v="月生產數量"/>
        <s v="生產數量"/>
        <s v="生產月份"/>
        <s v="Line Return MD"/>
        <s v="退貨月份"/>
        <s v="Line Return 退貨原因分析"/>
        <s v="提出退貨申請日期"/>
        <s v="專案"/>
        <s v="專案代碼"/>
        <s v="料號群組 "/>
        <s v="用料等級"/>
        <s v="產品類型"/>
        <s v="WBS Code"/>
        <s v="料號描述"/>
        <s v="Class Code"/>
        <s v="Raw三大件 "/>
        <s v="組件類別"/>
        <s v="零件主分類"/>
        <s v="客戶料號"/>
        <s v="專案RND Multiple source"/>
        <s v="事業代碼"/>
        <s v="專案 Multiple Source Rate"/>
        <s v="客戶Multiple Source Rate目標"/>
        <s v="PCA RND屬性"/>
        <s v="PCA 階段"/>
        <s v="PCA Multiple Source Rate"/>
        <s v="PCA Hold狀態"/>
        <s v="客戶主檔"/>
        <s v="客戶代號"/>
        <s v="客戶名稱-PDM"/>
        <s v="客戶滿意度"/>
        <s v="客戶滿意度指標大類"/>
        <s v="客戶滿意度指標細項"/>
        <s v="客戶滿意度分數"/>
        <s v="客戶滿意度排名"/>
        <s v="QBR路徑"/>
        <s v="滿意度評量季度"/>
        <s v="滿意度資料日期"/>
        <s v="重要項目客戶滿意度分數"/>
        <s v="客戶代碼"/>
        <s v="客戶QBR評分項目"/>
        <s v="當月當日營收與指定月營收歷史資料"/>
        <s v="庫存結算年月"/>
        <s v="庫存結算第幾日"/>
        <s v="目標銷貨收入總額 =&gt; 從另外一張表拉"/>
        <m/>
        <s v="供應商預測計劃"/>
        <s v="供應商預測計劃 週別"/>
        <s v="廠區代碼"/>
        <s v="計劃週期"/>
        <s v="供應商需求預測日期"/>
        <s v="預測時段類別"/>
        <s v="計劃類型"/>
        <s v="供應商預測數量"/>
        <s v="庫存採購收料數量"/>
        <s v="收料單號"/>
        <s v="採購單號"/>
        <s v="庫存日期"/>
        <s v="收料交易類型-入庫"/>
        <s v="收料數量"/>
        <s v="採購金額"/>
        <s v="採購幣別"/>
        <s v="台幣價格"/>
        <s v="美金價格"/>
        <s v="採購方式與採購金額"/>
        <s v="採購組件類別"/>
        <s v="採購方式代碼"/>
        <s v="供應商代碼"/>
        <s v="供應商名稱"/>
        <s v="供應商暱稱"/>
        <s v="製造商代碼"/>
        <s v="製造商名稱"/>
        <s v="BLC"/>
        <s v="採購日期"/>
        <s v="採購日期區間"/>
        <s v="預測狀態"/>
        <s v="採購數量"/>
        <s v="採購件與製造廠商資料"/>
        <s v="本位幣採購價格"/>
        <s v="訂單本位採購幣別"/>
        <s v="台幣採購價格"/>
        <s v="美金採購價格"/>
        <s v="料號代碼與組件類別組成資料"/>
        <s v="Product Sales Type"/>
        <s v="PIR 主檔"/>
        <s v="產生預測日期"/>
        <s v="工廠代碼"/>
        <s v="Region"/>
        <s v="需求預測日期"/>
        <s v="產品階段"/>
        <s v="預測數量"/>
        <s v="台幣預測金額"/>
        <s v="美金預測金額"/>
        <s v="實際出貨數量"/>
        <s v="台幣實際出貨金額"/>
        <s v="美金實際出貨金額"/>
        <s v="Forecast 達成率"/>
        <s v="每日庫存主檔"/>
        <s v="FRU庫位註記"/>
        <s v="料號群組"/>
        <s v="庫位"/>
        <s v="HUB庫位註記"/>
        <s v="在庫/在途/客戶HUB"/>
        <s v="材料大類"/>
        <s v="PROC COMMODITY"/>
        <s v="美元單價-STD"/>
        <s v="台幣單價-STD"/>
        <s v="材料分類HV"/>
        <s v="庫齡區間"/>
        <s v="庫齡(天)"/>
        <s v="庫存結算日"/>
        <s v="第幾日=&gt; 最後交易日 PRO 討論"/>
        <s v="MonthEnd =&gt; 待確認"/>
        <s v="庫存管理分類(Unrestricted/Blocked)"/>
        <s v="可控庫存註記"/>
        <s v="庫存數量"/>
        <s v="庫存金額(TWD)"/>
        <s v="庫存金額(USD)"/>
        <s v="庫存金額百分比"/>
        <s v="庫存處理周誌"/>
        <s v="庫存降減計畫金額(TWD)"/>
        <s v="庫存降減計畫金額(USD)"/>
        <s v="當月當日庫存與指定月庫存歷史資料"/>
        <s v="本月庫存目標"/>
        <s v="材料分類M"/>
        <s v="材料分類C"/>
        <s v="材料分類(前後段)"/>
        <s v="製造商料號主檔"/>
        <s v="製造商料號"/>
        <s v="產品生命週期對應需求預測"/>
        <s v="Platform Solution Name"/>
        <s v="預測月份"/>
        <s v="預測幣別"/>
        <s v="預測金額"/>
        <s v="銷售預測與實際出貨分析"/>
        <s v="實際出貨幣別"/>
        <s v="實際出貨金額"/>
        <s v="Forecast 達成率管理"/>
        <s v="Last Month Analysis Flag"/>
        <s v="各Site 達成率細節"/>
        <s v="Material Group"/>
        <s v="Whole Demand Trend 分析"/>
        <s v="總需求"/>
        <s v="DOI管理"/>
        <s v="DOI趨勢"/>
        <s v="日期區間"/>
        <s v="日"/>
        <s v="周"/>
        <s v="月"/>
        <s v="幣別"/>
        <s v="台幣"/>
        <s v="美金"/>
        <s v="整體庫存金額"/>
        <s v="營收"/>
        <s v="DOI(實際)"/>
        <s v="DOI(目標)"/>
        <s v="DOI(天數)"/>
        <s v="目標庫存"/>
        <s v="BU每日DOI"/>
        <s v="庫存目標"/>
        <s v="可控庫存DOI趨勢"/>
        <s v="可控庫存金額"/>
        <s v="可控訂單金額"/>
        <s v="BU可控庫存DOI"/>
        <s v="每日庫存總覽"/>
        <s v="各廠區每日庫存庫齡總覽_原材料_依材料分類"/>
        <s v="材料分類"/>
        <s v="各廠區每日庫存庫齡總覽_原材料_庫齡大於180"/>
        <s v="各廠區每日庫存庫齡總覽_半成品與成品"/>
        <s v="各廠區每日庫存庫齡總覽_HUB"/>
        <s v="當月當日庫存與指定月庫存趨勢直條圖比較"/>
        <s v="庫存分析"/>
        <s v="庫存結算日(年-月)"/>
        <s v="庫存結算日為當周第幾個工作日"/>
        <s v="Unrest庫存數量"/>
        <s v="Blocked庫存數量"/>
        <s v="總庫存數量"/>
        <s v="Unrest庫存金額(TWD)"/>
        <s v="Blocked庫存金額(TWD)"/>
        <s v="總庫存金額(TWD)"/>
        <s v="Unrest庫存金額(USD)"/>
        <s v="Blocked庫存金額(USD)"/>
        <s v="總庫存金額(USD)"/>
        <s v="採購方式"/>
        <s v="採購方式描述"/>
        <s v="料件BLC 屬性"/>
        <s v="採購件"/>
        <s v="AVL 優先級"/>
        <s v="供應商"/>
        <s v="BuySell供應商"/>
        <s v="BuySell供應商代碼"/>
        <s v="BuySell代碼"/>
        <s v="製造商"/>
        <s v="廠區名稱"/>
        <s v="公司"/>
        <s v="專案Multiple source"/>
        <s v="專案 Multiple source Rate達標狀況"/>
        <s v="未達標PCA數"/>
        <s v="PCA SCM 屬性"/>
        <s v="PCA 料號"/>
        <s v="PCA Multiple source Rate 達標狀況"/>
        <s v="廠商來源家數料號數"/>
        <s v="廠商來源家數IEC料號數量"/>
        <s v="產品出貨週期的製造商成本"/>
        <s v="出貨單號"/>
        <s v="出貨料號"/>
        <s v="本位幣標準採購單價"/>
        <s v="本位採購幣別"/>
        <s v="台幣標準採購單價"/>
        <s v="美金標準採購單價"/>
        <s v="材料出貨數量"/>
        <s v="採購方式與採購金額分佈"/>
        <s v="製造商與Commodity組成分析"/>
        <s v="供應商與Commodity組成分析"/>
        <s v="EBG Project Stage各階段之Multiple Source Rate "/>
        <s v="客戶Multiple Source Rate 目標"/>
        <s v="Multiple Source Rate 達標狀況專案數量"/>
        <s v="Multiple Source Rate 達標狀況專案占比"/>
        <s v="各BU各階段專案Multiple Source Rate"/>
        <s v="各BU各階段專案Multiple Source Rate 之PCA未達標數"/>
        <s v="PCA階段"/>
        <s v="產品出貨週期的製造商成本分析"/>
        <s v="材料單價"/>
        <s v="Field return 主檔"/>
        <s v="維修狀態"/>
        <s v="收到產品日期"/>
        <s v="維修完成日期"/>
        <s v="Customer TAT Goal"/>
        <s v="TAT Target"/>
        <s v="已維修時間"/>
        <s v="WIP原因"/>
        <s v="是否保固"/>
        <s v="Field return 出貨統計"/>
        <s v="產品出貨日期"/>
        <s v="產品出貨數量"/>
        <s v="客戶TAT目標對照表"/>
        <s v="Customer TAT Days"/>
        <s v="Field Return MD"/>
        <s v="當月退貨數量"/>
        <s v="保固內退貨數量"/>
        <s v="產品週期內退貨數量"/>
        <s v="保固內出貨數量 "/>
        <s v="產品週期內出貨數量"/>
        <s v="收到退貨日期(月)"/>
        <s v="Field Return 維修原因分析"/>
        <s v="收到退貨月"/>
        <s v="維修完成月"/>
        <s v="客戶TAT目標比例"/>
        <s v="客戶TAT目標天數"/>
        <s v="原料成本比例" u="1"/>
        <s v="主要客戶名稱" u="1"/>
        <s v="實際與預估和董事會預估出貨量差異率" u="1"/>
        <s v="每月預估營業收入" u="1"/>
        <s v="年初至今實際和目標營業收入差異率" u="1"/>
        <s v="執行中詢價細節" u="1"/>
        <s v="實際和目標營業收入達成率" u="1"/>
        <s v="收料隸屬季別" u="1"/>
        <s v="產品直通率目標" u="1"/>
        <s v="專案收益率" u="1"/>
        <s v="年度出貨量差異率" u="1"/>
        <s v="每月實際和目標出貨量差異" u="1"/>
        <s v="依客戶與事業部代碼呈現年初至今營業收入與出貨達成狀況" u="1"/>
        <s v="重要主階品項屬性" u="1"/>
        <s v="倫敦-鎳金屬年度漲跌幅" u="1"/>
        <s v="實際和目標出貨量差異率" u="1"/>
        <s v="塑膠PC年度漲跌幅" u="1"/>
        <s v="實際和預估營業收入差異率" u="1"/>
        <s v="特殊取值規則" u="1"/>
        <s v="PSG 事業處" u="1"/>
        <s v="PSG 廠區" u="1"/>
        <s v="PSG 產品系列" u="1"/>
        <s v="塑膠機殼-塑膠-購價成本比例" u="1"/>
        <s v="實際和董事會預估營業收入達成率" u="1"/>
        <s v="失敗原因代碼" u="1"/>
        <s v="總營收目標 =&gt; 討論 with FIN, BPM" u="1"/>
        <s v="每月營業收入與出貨董事會預估資料" u="1"/>
        <s v="倫敦-錫金屬月度漲跌幅" u="1"/>
        <s v="備註" u="1"/>
        <s v="獨用料數量" u="1"/>
        <s v="事業處代碼 =&gt; 討論 with BPM " u="1"/>
        <s v="供應商績效年月" u="1"/>
        <s v="年初至今實際和董事會預估營業收入差異率" u="1"/>
        <s v="廠商達交表現" u="1"/>
        <s v="廠別 =&gt; 討論 with PRO, MFG, BPM" u="1"/>
        <s v="整體不良數總和" u="1"/>
        <s v="實際和目標營業收入差異" u="1"/>
        <s v="上月總庫存金額？？=&gt; 上月每日庫存金額" u="1"/>
        <s v="技術備註" u="1"/>
        <s v="累計專案銷貨收入" u="1"/>
        <s v="子階成本分類" u="1"/>
        <s v="年初至今出貨目標" u="1"/>
        <s v="年初至今累積出貨量" u="1"/>
        <s v="產品事業部門名稱" u="1"/>
        <s v="不同時間區間實際營收出貨差異率資料" u="1"/>
        <s v="每月營業收入與出貨實際資料" u="1"/>
        <s v="最新每月預估營業收入" u="1"/>
        <s v="資料上傳日期" u="1"/>
        <s v="版本二需求計畫類型ID" u="1"/>
        <s v="關鍵零件交貨紀錄 " u="1"/>
        <s v="雛型設計開始年度" u="1"/>
        <s v="整體待修不良數總和" u="1"/>
        <s v="總庫存目標 =&gt; 每月每日庫存目標" u="1"/>
        <s v="產品型態分類" u="1"/>
        <s v="站點良率目標" u="1"/>
        <s v="上月總營收金額 =&gt; 討論 with FIN, BPM" u="1"/>
        <s v="計畫月份 " u="1"/>
        <s v="實際與預估營收出貨差異率和達成率資料" u="1"/>
        <s v="詢價成功細節" u="1"/>
        <s v="未結訂單數量" u="1"/>
        <s v="產品不良率明細分析" u="1"/>
        <s v="需求計畫達成資料畫面註解" u="1"/>
        <s v="PSG 原物料分類" u="1"/>
        <s v="PSG 客戶主檔" u="1"/>
        <s v="連續月紐約黃金年度漲跌幅" u="1"/>
        <s v="年初至今營業收入目標" u="1"/>
        <s v="每月實際和預估出貨量率" u="1"/>
        <s v="各不良類型不良率" u="1"/>
        <s v="年度實際與預估和董事會預估營業收入差異率" u="1"/>
        <s v="每月專案出貨量" u="1"/>
        <s v="需求計畫類型ID" u="1"/>
        <s v="材料分類編碼" u="1"/>
        <s v="計畫年度 " u="1"/>
        <s v="每月需求BS供應數量" u="1"/>
        <s v="倫敦-錫金屬季度漲跌幅" u="1"/>
        <s v="站點良率目標對照" u="1"/>
        <s v="總庫存目標" u="1"/>
        <s v="累計專案利益" u="1"/>
        <s v="年度出貨量差異" u="1"/>
        <s v="LT FCST 出貨數量" u="1"/>
        <s v="上月每日庫存金額" u="1"/>
        <s v="個人電腦事業群之需求計畫達成分析" u="1"/>
        <s v="原物料市場價格波動影響 " u="1"/>
        <s v="LT FCST 裡的Shipment" u="1"/>
        <s v="料號數" u="1"/>
        <s v="需求計畫達成率" u="1"/>
        <s v="專案利益率" u="1"/>
        <s v="畫面註解ID" u="1"/>
        <s v="年初至今累積營業收入" u="1"/>
        <s v="庫存截止日" u="1"/>
        <s v="達交率最差前五名P/N" u="1"/>
        <s v="HUB 註記" u="1"/>
        <s v="依產品呈現年度營業收入與出貨達成狀況" u="1"/>
        <s v="產品家族" u="1"/>
        <s v="各事業處庫存金額" u="1"/>
        <s v="匯率有效時間起" u="1"/>
        <s v="失敗原因內容" u="1"/>
        <s v="產品直通率" u="1"/>
        <s v="LTA MOU達交率" u="1"/>
        <s v="營收出貨結帳月份" u="1"/>
        <s v="去年同期原料期貨價格" u="1"/>
        <s v="預估產品家族淨利率" u="1"/>
        <s v="每月實際和目標出貨量差異率" u="1"/>
        <s v="標準定義部門" u="1"/>
        <s v="採購成績" u="1"/>
        <s v="Buy and Sell 材料數量" u="1"/>
        <s v="原料期貨種類" u="1"/>
        <s v="鐵礦砂 月度漲跌幅" u="1"/>
        <s v="整體良率超標註解說明" u="1"/>
        <s v="生產不良類型代碼" u="1"/>
        <s v="達交率按PartNo排名" u="1"/>
        <s v="年初至今實際和目標出貨量差異率" u="1"/>
        <s v="庫存金額" u="1"/>
        <s v="產品系列首批出貨開始日期資料" u="1"/>
        <s v="BS分量與當月FCST差異比例" u="1"/>
        <s v="MTD營收金額 =&gt; 討論 with FIN, BPM" u="1"/>
        <s v="進度說明" u="1"/>
        <s v="專案階段時程資料" u="1"/>
        <s v="不良類型目標" u="1"/>
        <s v="每月實際和年度目標出貨量差異" u="1"/>
        <s v="達交率按Vendor排名" u="1"/>
        <s v="變更幣別  =&gt; 庫存顯示幣別" u="1"/>
        <s v="董事會預估版本日期" u="1"/>
        <s v="權威系統" u="1"/>
        <s v="層級" u="1"/>
        <s v="庫存結算月底註記" u="1"/>
        <s v="BS分量與當月FCST比率" u="1"/>
        <s v="每月專案材料成本" u="1"/>
        <s v="年度董事會預估營業收入" u="1"/>
        <s v="FRU =&gt; FRU 註記" u="1"/>
        <s v="累計專案銷貨成本" u="1"/>
        <s v="實際和預估出貨量差異率" u="1"/>
        <s v="專案時程分布總覽" u="1"/>
        <s v="關連項目" u="1"/>
        <s v="接單方式" u="1"/>
        <s v="Award/Lost Year -&gt; 詢價結束年度"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技術窗口" u="1"/>
        <s v="當月累計客戶採購訂單" u="1"/>
        <s v="不良類型目標對照" u="1"/>
        <s v="年度營業收入差異" u="1"/>
        <s v="A廠商達交表現" u="1"/>
        <s v="項目類型" u="1"/>
        <s v="庫存降減計畫" u="1"/>
        <s v="連續月紐約黃金季度漲跌幅" u="1"/>
        <s v="專案每月銷售數量" u="1"/>
        <s v="周產品良率回報" u="1"/>
        <s v="上月總營收金額" u="1"/>
        <s v="每月實際和年度目標營業收入差異率" u="1"/>
        <s v="實際和預估營業收入差異" u="1"/>
        <s v="個人電腦事業群之需求計畫版本比較資料" u="1"/>
        <s v="時間範圍 -&gt; 需求計畫(生產計畫)日期" u="1"/>
        <s v="前10大客戶庫存金額" u="1"/>
        <s v="目標幣別" u="1"/>
        <s v="年初至今實際和目標營業收入差異" u="1"/>
        <s v="原物料市場價格波動訊息" u="1"/>
        <s v="別名" u="1"/>
        <s v="最新結算月份" u="1"/>
        <s v="年度實際和預估出貨量" u="1"/>
        <s v="相關標準" u="1"/>
        <s v="英業達自選料數量" u="1"/>
        <s v="供應商管理" u="1"/>
        <s v="倫敦-鋁金屬年度漲跌幅" u="1"/>
        <s v="供應商績效主檔" u="1"/>
        <s v="庫存顯示幣別" u="1"/>
        <s v="總庫存金額" u="1"/>
        <s v="實際每日營業收入" u="1"/>
        <s v="與相關標準關係" u="1"/>
        <s v="年度實際營業收入" u="1"/>
        <s v="董事會出貨目標達成率" u="1"/>
        <s v="每月實際和董事會預估營業收入差異率" u="1"/>
        <s v="是否新增HUB 切法" u="1"/>
        <s v="每月 BS 需求預測數量" u="1"/>
        <s v="DOI實際天數" u="1"/>
        <s v="依產品呈現年初至今營業收入與出貨達成狀況" u="1"/>
        <s v="實際銷售數量" u="1"/>
        <s v="影響金額NTD(M)" u="1"/>
        <s v="代碼編碼規則" u="1"/>
        <s v="倫敦-鎳金屬月度漲跌幅" u="1"/>
        <s v="標準編號" u="1"/>
        <s v="供應商資料年月" u="1"/>
        <s v="是否獨立料" u="1"/>
        <s v="產品驗證開始日期" u="1"/>
        <s v="年度實際與預估和目標出貨量差異率" u="1"/>
        <s v="個人電腦事業群之董事會出貨目標管理" u="1"/>
        <s v="週別" u="1"/>
        <s v="每月實際出貨量" u="1"/>
        <s v="庫存結算年月=&gt; 保留期間？" u="1"/>
        <s v="成功詢價機種年度出貨量" u="1"/>
        <s v="年初至今實際和董事會預估出貨量差異率" u="1"/>
        <s v="收料月分" u="1"/>
        <s v="站點直通率目標" u="1"/>
        <s v="年度實際與預估和董事會預估出貨量差異" u="1"/>
        <s v="每月實際和預估營業收入差異" u="1"/>
        <s v="每月人工與其他成本" u="1"/>
        <s v="每月董事會預估出貨量" u="1"/>
        <s v="競標中RFQ專案時程概覽" u="1"/>
        <s v="供應商主檔" u="1"/>
        <s v="年度營業收入差異率" u="1"/>
        <s v="整體產品良率" u="1"/>
        <s v="每月營業收入預估資料by客戶" u="1"/>
        <s v="客戶指定料數量" u="1"/>
        <s v="標準更新來源" u="1"/>
        <s v="量產評估開始日期" u="1"/>
        <s v="鐵礦砂 季度漲跌幅" u="1"/>
        <s v="需求實際達成量" u="1"/>
        <s v="廠商實際交貨量" u="1"/>
        <s v="總庫存金額 =&gt; 本月每日庫存金額" u="1"/>
        <s v="主階品項影響金額分析" u="1"/>
        <s v="英文名稱" u="1"/>
        <s v="實際收入成本與銷貨相關資訊" u="1"/>
        <s v="上方區域上限" u="1"/>
        <s v="年度實際與預估和目標營業收入差異率" u="1"/>
        <s v="版本一預測比較類型名稱" u="1"/>
        <s v="塑膠射出下一季漲跌幅" u="1"/>
        <s v="倫敦-銅金屬年度漲跌幅" u="1"/>
        <s v="依產品呈現月營業收入與出貨達成狀況" u="1"/>
        <s v="個人電腦事業群之需求計畫版本比較" u="1"/>
        <s v="詢價達成率" u="1"/>
        <s v="月初至今實際和最新每月預估出貨量達成率" u="1"/>
        <s v="整體產品良率目標" u="1"/>
        <s v="供應商資料季統計時間" u="1"/>
        <s v="上方區域下限" u="1"/>
        <s v="客戶採購訂單當月要求出貨數量_x000a_" u="1"/>
        <s v="事業處性質" u="1"/>
        <s v="每月實際和目標營業收入差異" u="1"/>
        <s v="DOI 目標天數參數檔" u="1"/>
        <s v="MTD營收金額" u="1"/>
        <s v="預估產品家族成本" u="1"/>
        <s v="RDP 檔中的Shipment" u="1"/>
        <s v="上期原料期貨價格" u="1"/>
        <s v="失準比率" u="1"/>
        <s v="達交率統計年月" u="1"/>
        <s v="FRU 註記" u="1"/>
        <s v="累計產品系列收入" u="1"/>
        <s v="倫敦-鎳金屬季度漲跌幅" u="1"/>
        <s v="次階品項" u="1"/>
        <s v="產品良率" u="1"/>
        <s v="需求計畫類型名稱" u="1"/>
        <s v="年度實際與預估和目標出貨量差異" u="1"/>
        <s v="年度實際與預估和董事會預估出貨量差異率" u="1"/>
        <s v="月初至今實際和目標營業收入達成率" u="1"/>
        <s v="庫存降減計畫 =&gt; 庫存降減計畫金額  =&gt; 獨立顯示 or by 篩選器條件" u="1"/>
        <s v="系統整合開始日期" u="1"/>
        <s v="PSG 工廠廠區" u="1"/>
        <s v="鐵礦砂 年度漲跌幅" u="1"/>
        <s v="實際和董事會預估出貨量差異" u="1"/>
        <s v="主階品項市場價格波動分析" u="1"/>
        <s v="產品事業部門別名" u="1"/>
        <s v="收料日期" u="1"/>
        <s v="匯率有效時間訖" u="1"/>
        <s v="每月實際和董事會預估營業收入差異" u="1"/>
        <s v="預測產生日期-&gt;客戶需求版本" u="1"/>
        <s v="月初至今實際和董事會預估出貨量達成率" u="1"/>
        <s v="連續月紐約黃金月度漲跌幅" u="1"/>
        <s v="PSG 月採購收料紀錄" u="1"/>
        <s v="PSG 產品家族" u="1"/>
        <s v="需求實際達成量-&gt;實際收單數量" u="1"/>
        <s v="收料統計月份" u="1"/>
        <s v="累計材料成本" u="1"/>
        <s v="首批出貨開始日期" u="1"/>
        <s v="材料細項 =&gt; 是否等於 Part Category" u="1"/>
        <s v="匯率主檔" u="1"/>
        <s v="年度目標的月營業收入與出貨資料" u="1"/>
        <s v="上月總庫存金額" u="1"/>
        <s v="廠區性質" u="1"/>
        <s v="週級別" u="1"/>
        <s v="年初至今實際和董事會預估營業收入差異" u="1"/>
        <s v="PSG 工廠廠別" u="1"/>
        <s v="整體產品良率分析" u="1"/>
        <s v="雛型設計開始日期" u="1"/>
        <s v="庫存日期 =&gt; 是否等於此日期" u="1"/>
        <s v="庫齡區間佔比" u="1"/>
        <s v="P/L 更新日期" u="1"/>
        <s v="次階品項月度漲跌幅" u="1"/>
        <s v="每日營業收入與出貨實際資料" u="1"/>
        <s v="品質成績" u="1"/>
        <s v="每月預估出貨量" u="1"/>
        <s v="每月專案銷貨收入" u="1"/>
        <s v="資料安全分級" u="1"/>
        <s v="依客戶與事業部代碼呈現近三年營業收入與出貨達成狀況" u="1"/>
        <s v="需求計畫達成量" u="1"/>
        <s v="年初至今董事會預估營業收入" u="1"/>
        <s v="英業達料號" u="1"/>
        <s v="各不良類型數量" u="1"/>
        <s v="實際 ROI" u="1"/>
        <s v="總營收目標" u="1"/>
        <s v="更新任務編號" u="1"/>
        <s v="處理類型" u="1"/>
        <s v="達交率小於目標值之料號清單" u="1"/>
        <s v="實際和董事會預估營業收入差異率" u="1"/>
        <s v="供應商績效" u="1"/>
        <s v="各產品需求計畫達成失准區域" u="1"/>
        <s v="團隊領導" u="1"/>
        <s v="實際和董事會預估出貨量達成率" u="1"/>
        <s v="版本二預測比較類型名稱" u="1"/>
        <s v="版本數量差異" u="1"/>
        <s v="年度實際與預估和目標營業收入差異" u="1"/>
        <s v="專案階段主檔" u="1"/>
        <s v="產品層級" u="1"/>
        <s v="每月營業收入與出貨預估資料" u="1"/>
        <s v="需求計畫比較類型名稱" u="1"/>
        <s v="產品系列總體淨利率" u="1"/>
        <s v="客戶識別碼" u="1"/>
        <s v="資料來源"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資料備註" u="1"/>
        <s v="本月每日庫存金額" u="1"/>
        <s v="實際與預估和董事會預估出貨量差異" u="1"/>
        <s v="主階品項" u="1"/>
        <s v="畫面註解" u="1"/>
        <s v="庫存降減計畫金額  " u="1"/>
        <s v="狀態" u="1"/>
        <s v="主階品項影響金額" u="1"/>
        <s v="IEC Part Num" u="1"/>
        <s v="指定同義詞" u="1"/>
        <s v="中文名稱" u="1"/>
        <s v="BS 供應月份" u="1"/>
        <s v="產品良率超標日期" u="1"/>
        <s v="當月當日庫存與前月庫存趨勢直條圖比較" u="1"/>
        <s v="材料代號" u="1"/>
        <s v="預估產品家族營收" u="1"/>
        <s v="DOI 主檔" u="1"/>
        <s v="業務定義" u="1"/>
        <s v="年初至今實際和目標出貨量差異" u="1"/>
        <s v="需求計畫達成量-&gt;實際收單數量" u="1"/>
        <s v="產品不良率明細" u="1"/>
        <s v="詢價結束日期" u="1"/>
        <s v="當月客戶需求計畫量" u="1"/>
        <s v="專案銷量達成率" u="1"/>
        <s v="原料期貨月度漲跌幅" u="1"/>
        <s v="業務規則" u="1"/>
        <s v="計算月份" u="1"/>
        <s v="達交率分析" u="1"/>
        <s v="資料管家" u="1"/>
        <s v="累計產品系列成本" u="1"/>
        <s v="廠區 =&gt; 討論 with PRO, MFG, BPM" u="1"/>
        <s v="應用客戶清單" u="1"/>
        <s v="負責BG" u="1"/>
        <s v="重要主階品項屬性維度" u="1"/>
        <s v="實際淨利率" u="1"/>
        <s v="填表部門及人員" u="1"/>
        <s v="當地名稱" u="1"/>
        <s v="累計專案銷貨數量" u="1"/>
        <s v="累計專案出貨量" u="1"/>
        <s v="主階品項月度漲跌幅" u="1"/>
        <s v="庫存主檔" u="1"/>
        <s v="專案開發年度" u="1"/>
        <s v="計算年度" u="1"/>
        <s v="需求計畫類型" u="1"/>
        <s v="營收出貨結帳日期" u="1"/>
        <s v="整體良率超標類型" u="1"/>
        <s v="每月實際和董事會預估出貨量差異" u="1"/>
        <s v="倫敦-鋁金屬月度漲跌幅" u="1"/>
        <s v="上月庫存金額？？？" u="1"/>
        <s v="DOI 趨勢分析_Stock Area" u="1"/>
        <s v="業務大類" u="1"/>
        <s v="僅年度銷量分析用標記" u="1"/>
        <s v="年度實際和預估營業收入" u="1"/>
        <s v="合格供應商代號" u="1"/>
        <s v="倫敦-錫金屬年度漲跌幅" u="1"/>
        <s v="計算公式" u="1"/>
        <s v="合格供應商名稱" u="1"/>
        <s v="匯率類型" u="1"/>
        <s v="董事會出貨目標" u="1"/>
        <s v="廠商累計承諾交貨量" u="1"/>
        <s v="產品良率目標" u="1"/>
        <s v="沖壓品下一季漲跌幅" u="1"/>
        <s v="RDP 出貨數量" u="1"/>
        <s v="各庫齡區間佔比" u="1"/>
        <s v="月初至今實際出貨量" u="1"/>
        <s v="實際和目標出貨量差異" u="1"/>
        <s v="產線投入數量" u="1"/>
        <s v="負責領域" u="1"/>
        <s v="Forecast 管理" u="1"/>
        <s v="主階品項市場價格波動訊息" u="1"/>
        <s v="第幾日" u="1"/>
        <s v="工廠廠區代碼" u="1"/>
        <s v="材料細項" u="1"/>
        <s v="制定依據" u="1"/>
        <s v="材料主分類" u="1"/>
        <s v="產品規劃周期" u="1"/>
        <s v="替代群組編碼" u="1"/>
        <s v="廠商名稱" u="1"/>
        <s v="連接器下一季漲跌幅" u="1"/>
        <s v="整體產品良率超標說明" u="1"/>
        <s v="版本差異比例" u="1"/>
        <s v="工廠廠別代碼" u="1"/>
        <s v="出貨月份" u="1"/>
        <s v="DOI 週期類別" u="1"/>
        <s v="客戶指示當月出貨數量" u="1"/>
        <s v="廠商承諾交貨量" u="1"/>
        <s v="電路板下一季漲跌幅" u="1"/>
        <s v="實際和目標出貨量達成率" u="1"/>
        <s v="預估銷售數量" u="1"/>
        <s v="每月董事會預估營業收入" u="1"/>
        <s v="實際和目標營業收入差異率" u="1"/>
        <s v="廠別名稱" u="1"/>
        <s v="來源對應規則" u="1"/>
        <s v="次階品項年度漲跌幅" u="1"/>
        <s v="塑膠PC月度漲跌幅" u="1"/>
        <s v="年度營業收入目標" u="1"/>
        <s v="FRU" u="1"/>
        <s v="CQ MP出貨數量分析" u="1"/>
        <s v="倫敦-鋁金屬季度漲跌幅" u="1"/>
        <s v="出貨年度" u="1"/>
        <s v="統一命名" u="1"/>
        <s v="資料型別" u="1"/>
        <s v="產品事業部門代碼" u="1"/>
        <s v="站點待修不良數" u="1"/>
        <s v="倫敦-銅金屬月度漲跌幅" u="1"/>
        <s v="各廠區庫齡細節" u="1"/>
        <s v="詢價命中率狀態" u="1"/>
        <s v="年初至今實際和董事會預估出貨量差異" u="1"/>
        <s v="負責人員" u="1"/>
        <s v="累計專案材料成本" u="1"/>
        <s v="個人電腦事業群之需求計畫達成資料" u="1"/>
        <s v="庫存本位幣" u="1"/>
        <s v="年度出貨目標" u="1"/>
        <s v="依客戶與事業部代碼呈現年度營業收入與出貨達成狀況" u="1"/>
        <s v="參考資源" u="1"/>
        <s v="月初至今實際營業收入" u="1"/>
        <s v="CQ MP出貨數量資料" u="1"/>
        <s v="填寫進度說明之日期" u="1"/>
        <s v="各廠區庫存金額百分比 =&gt; 庫存金額百分比" u="1"/>
        <s v="個人電腦事業群之需求計畫達成分析_失準項目" u="1"/>
        <s v="DOI目標天數" u="1"/>
        <s v="年度出貨目標資料" u="1"/>
        <s v="產品名稱" u="1"/>
        <s v="原物料品項" u="1"/>
        <s v="累計專案生產營運成本" u="1"/>
        <s v="詢價相關資料" u="1"/>
        <s v="競標中RFQ pipeline" u="1"/>
        <s v="產品生命週期" u="1"/>
        <s v="每月最後一版需求預測數量" u="1"/>
        <s v="MD BU2 ASUS BS分量與當月FCST 比較" u="1"/>
        <s v="產品良率明細" u="1"/>
        <s v="P/L 月份" u="1"/>
        <s v="原物料資料月份" u="1"/>
        <s v="PSG 成本分類" u="1"/>
        <s v="需求計畫比較類型" u="1"/>
        <s v="年度目標資料" u="1"/>
        <s v="每月實際營業收入" u="1"/>
        <s v="站點良率" u="1"/>
        <s v="每月實際和年度目標出貨量差異率" u="1"/>
        <s v="各廠區庫存金額百分比" u="1"/>
        <s v="PSG 廠別" u="1"/>
        <s v="計畫比較月份" u="1"/>
        <s v="計畫分析月份" u="1"/>
        <s v="總庫存金額 =&gt; 獨立顯示 or by 篩選器條件" u="1"/>
        <s v="依產品呈現近三年營業收入與出貨達成狀況" u="1"/>
        <s v="預估產品家族收益率" u="1"/>
        <s v="需求資料類型" u="1"/>
        <s v="站點不良數" u="1"/>
        <s v="倫敦-銅金屬季度漲跌幅" u="1"/>
        <s v="首批出貨開始日期資料" u="1"/>
        <s v="Lost 年度 -&gt; 詢價結束年度" u="1"/>
        <s v="每月實際和預估營業收入差異率" u="1"/>
        <s v="Award/Lost Year" u="1"/>
        <s v="站點投入數量" u="1"/>
        <s v="實際每日出貨量" u="1"/>
        <s v="月初至今實際和最新每月預估營業收入達成率" u="1"/>
        <s v="原料期貨價格" u="1"/>
        <s v="RDP 需求計畫達成指定版本" u="1"/>
        <s v="年度實際出貨量" u="1"/>
        <s v="原料期貨年度漲跌幅" u="1"/>
        <s v="取得詢價日期" u="1"/>
        <s v="年度董事會預估出貨量" u="1"/>
        <s v="DOI 趨勢分析" u="1"/>
        <s v="計算基準年度" u="1"/>
        <s v="詢價失敗細節" u="1"/>
        <s v="產品系列清單" u="1"/>
        <s v="目標年度" u="1"/>
        <s v="依客戶與事業部代碼呈現月營業收入與出貨達成狀況" u="1"/>
        <s v="匯率" u="1"/>
        <s v="變更幣別" u="1"/>
        <s v="主階品項年度漲跌幅" u="1"/>
        <s v="上月庫存金額" u="1"/>
        <s v="各廠區每日庫存庫齡總覽_原材料" u="1"/>
        <s v="完成日期" u="1"/>
        <s v="STD BU2 ASUS BS分量與當月FCST 比較" u="1"/>
        <s v="個人電腦事業群之需求計畫達成監控" u="1"/>
        <s v="廠商累計實際交貨量" u="1"/>
        <s v="每月實際和目標營業收入差異率" u="1"/>
        <s v="下方區域上限" u="1"/>
        <s v="累計人工與其他成本" u="1"/>
        <s v="達交成績" u="1"/>
        <s v="獨用料清單" u="1"/>
        <s v="原始幣別" u="1"/>
        <s v="塑膠機殼-塑膠-總成本比例" u="1"/>
        <s v="購價成本比例" u="1"/>
        <s v="產品良率明細分析" u="1"/>
        <s v="實際營收銷貨相關資料" u="1"/>
        <s v="立帳月份" u="1"/>
        <s v="下方區域下限"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處理說明" u="1"/>
        <s v="BU2 ASUS BS分量與當月FCST 比較" u="1"/>
        <s v="需求計畫達成率的非安全區域" u="1"/>
        <s v="年初至今董事會預估出貨量" u="1"/>
        <s v="月初至今實際和董事會預估營業收入達成率" u="1"/>
        <s v="未來半年需求" u="1"/>
        <s v="每月實際和預估出貨量差異" u="1"/>
        <s v="採購件屬性" u="1"/>
        <s v="每月材料成本" u="1"/>
        <s v="每月每日庫存目標" u="1"/>
        <s v="實際和預估出貨量差異" u="1"/>
        <s v="主階品項影響材料成本" u="1"/>
        <s v="競標中RFQ組合分析" u="1"/>
        <s v="關鍵零組件材料達交率基準點" u="1"/>
        <s v="立帳年度" u="1"/>
        <s v="需求計畫比較類型ID" u="1"/>
        <s v="影響金額USD(M)" u="1"/>
        <s v="最新每月預估出貨量" u="1"/>
        <s v="庫存區域" u="1"/>
        <s v="預估月攤提銷售數量" u="1"/>
      </sharedItems>
    </cacheField>
    <cacheField name="英文名稱" numFmtId="0">
      <sharedItems containsBlank="1" count="1308">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Master"/>
        <s v="EBO Revenue Check Date"/>
        <s v="EBO Revenue Year"/>
        <s v="EBO Revenue Month"/>
        <s v="EBO Project Actual Revenue"/>
        <s v="EBO Project Actual Gross Profit"/>
        <s v="EBO Revenue Currency"/>
        <s v="EBO Milestones Master"/>
        <s v="EBO Project Milestone"/>
        <s v="EBO Milestone Category"/>
        <s v="EBO Milestone Status"/>
        <s v="EBO Milestone Completion"/>
        <s v="EBO Milestone Target Date"/>
        <s v="EBO Milestone Actual Date"/>
        <s v="EBO Milestone Remark"/>
        <s v="EBO Milestone Check Date"/>
        <s v="Milestone Number"/>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EBO Milestones"/>
        <s v="EBO Project Revenue"/>
        <s v="Investment MA Management"/>
        <s v="Investment Period"/>
        <s v="Investment Budget Control"/>
        <s v="Budget Allocation Amount(H)"/>
        <s v="Budget Allocation Amount(M)"/>
        <s v="Budget Allocation Amount(L)"/>
        <s v="Investment Budget Allocation"/>
        <s v="Investment MA Target"/>
        <s v="RFQ Detail"/>
        <s v="BU Code"/>
        <s v="LOB Code"/>
        <s v="Customer Name-SAP"/>
        <s v="Product Horizon"/>
        <s v="Product Family"/>
        <s v="Product Generation"/>
        <s v="Platform Solution Name"/>
        <s v="Customer Project Name"/>
        <s v="RFQ Status"/>
        <s v="Award Year -&gt; RFQ End Year"/>
        <s v="Project Stage"/>
        <s v="Project Type"/>
        <s v="Product Category"/>
        <s v="Product Sub Category"/>
        <s v="Project Summary"/>
        <s v="RFQ_Plan_NPI_Start Date"/>
        <s v="RFQ_Plan_MP_Start Date"/>
        <s v="RFQ_Plan_EVT_Start Date"/>
        <s v="RFQ_Plan_DVT_Start Date"/>
        <s v="RFQ_Plan_PVT_Start Date"/>
        <s v="RFQ_Plan_Start Date"/>
        <s v="Lost Reason"/>
        <s v="EBG Project Estimate Revenue"/>
        <s v="Amount of Actual revenue"/>
        <s v="Amount of Target shipment"/>
        <s v="Actual shipment"/>
        <s v="Estimated Return on Invensment %"/>
        <s v="Actual Return on Invensment %"/>
        <s v="Estimated Total NRE Funding"/>
        <s v="Estimated Net Profit %"/>
        <s v="Actual Normal Net Profit %"/>
        <s v="Estimated MLB Normal Net Profit % "/>
        <s v="Actual MLB Normal Net Profit %"/>
        <s v="Estimated SC Normal Net Profit %"/>
        <s v="Actual SC Normal Net Profit %"/>
        <s v="Estimated SKU Normal Net Profit %"/>
        <s v="Actual SKU Normal Net Profit %"/>
        <s v="RFQ Hit Rate Data"/>
        <s v="RFQ Hit Rate"/>
        <s v="RFQ Project Stage Time"/>
        <s v="Project Stage Estimated Start Date"/>
        <s v="Project Stage Estimated End Date"/>
        <s v="Product Horizon Master"/>
        <s v="Project name or Product Family (check with Nydia)"/>
        <s v="NRE Revenue"/>
        <s v="Normal Net profit"/>
        <s v="NRE Spending"/>
        <s v="RD Sharing%"/>
        <s v="Estimated Lifecycle Forecast"/>
        <s v="Actual Revenue"/>
        <s v="Actual Revenue Month"/>
        <s v="Currency of revenue"/>
        <s v="Site"/>
        <s v="LOB ID"/>
        <s v="Revenue product category"/>
        <s v="Revenue content"/>
        <s v="Revenue achievement rate"/>
        <s v="Shipment achievement rate"/>
        <s v="Revenue YoY"/>
        <s v="Revenue YTD"/>
        <s v="Shipment YoY"/>
        <s v="Shipment volume YTD"/>
        <s v="Gap of shipment"/>
        <s v="Average selling price (Actual)"/>
        <s v="Average selling price (FCST)"/>
        <s v="Gap of ASP"/>
        <s v="Target revenue"/>
        <s v="Target Revenue Month"/>
        <s v="Amount of Target revenue"/>
        <s v="Revenue Achievement Rate (Target vs Actual)"/>
        <s v="Shipment Target"/>
        <s v="Target Shipment Month"/>
        <s v="Shipment achievement rate (Target vs Actual)"/>
        <s v="Annual Plan Revenue"/>
        <s v="Annual plan Revenue Month"/>
        <s v="Amount of Annual Plan Revenue"/>
        <s v="Revenue Achievement Rate (Annual plan vs Actual)"/>
        <s v="Annual Plan Shipment"/>
        <s v="Annual plan Shipment Month"/>
        <s v="Amount of Annual Plan Shipment"/>
        <s v="Shipment achievement rate (Annual plan vs Actual)"/>
        <s v="Daily Actual Revenue"/>
        <s v="Actual Revenue Date"/>
        <s v="Cost per Hour"/>
        <s v="PCA CPU"/>
        <s v="Earn Hour"/>
        <s v="MFG SPDG USD"/>
        <s v="CPH Target USD"/>
        <s v="Manufacture Value Add GAP"/>
        <s v="Year"/>
        <s v="Quote Amount USD"/>
        <s v="SPDG AVG"/>
        <s v="SPDG YTD"/>
        <s v="Quote AVG"/>
        <s v="Quote YTD"/>
        <s v="MFG cost per unit"/>
        <s v="Placement"/>
        <s v="MFG Spending Master"/>
        <s v="Category1"/>
        <s v="Category2"/>
        <s v="SPDG Category"/>
        <s v="Year Month"/>
        <s v="SPDG Amount"/>
        <s v="SPDG Amount USD"/>
        <s v="MFG Revenue"/>
        <s v="IDL Head count"/>
        <s v="DL Head count"/>
        <s v="Site Revenue"/>
        <s v="Build Volume-Depreciation"/>
        <s v="Actul Site Revenue"/>
        <s v="Forcast Site Revenue "/>
        <s v="MP fixture Amount"/>
        <s v="MFG Spending Analysis Master"/>
        <s v="Actul total Spending  "/>
        <s v="Forcast total Spending  "/>
        <s v="Target total Spending  "/>
        <s v="Line Of Business"/>
        <s v="End Customer"/>
        <s v="LOB vailble Date from"/>
        <s v="LOB Code used flag"/>
        <s v="Business Unit"/>
        <s v="BU Name"/>
        <s v="RFQ Hit Rate-EBG"/>
        <s v="Award Projects Quantity"/>
        <s v="Lost Projects Quantity"/>
        <s v="Award RFQ Detail"/>
        <s v="Estimated Return on Investment %"/>
        <s v="Actual Return on Investment%"/>
        <s v="Actual Normal Net Profit"/>
        <s v="Lost RFQ Detail"/>
        <s v="Proposal RFQ"/>
        <s v="Revenue Volume Achievement Rate Overview"/>
        <s v="Revenue date"/>
        <s v="Revenue Volume Achievement Rate by BU"/>
        <s v="Revenue Volume Achievement Rate by Site"/>
        <s v="Shipment date"/>
        <s v="Revenue Achievement Rate Quarterly trend"/>
        <s v="Revenue Achievement Rate Monthly trend"/>
        <s v="Volume Achievement Rate Quarterly trend Shipment Node"/>
        <s v="Volume Achievement Rate Monthly trend Shipment Node"/>
        <s v="Volume Achievement Rate Quarterly trend Shipment SC"/>
        <s v="Volume Achievement Rate Monthly trend Shipment SC"/>
        <s v="Revenue Volume Achievement Rate Revenue gap details by product category"/>
        <s v="Revenue Volume Achievement Rate Revenue gap details by site"/>
        <s v="MFG Spending"/>
        <s v="MFG Spending Analysis"/>
        <s v="MFG Spending By Category"/>
        <s v="CPP Trend"/>
        <s v="CPH Tread"/>
        <s v="MVA GAP"/>
        <s v="MVA GAP Analysis"/>
        <s v="MFG Revenue Master"/>
        <s v="CPU Monthly Efficiency Master"/>
        <s v="Production date"/>
        <s v="CPU Full load hours"/>
        <s v="CPU Input work hours"/>
        <s v="CPU Output hours"/>
        <s v="CPU Output QTY"/>
        <s v="CPU Equipment Utilization"/>
        <s v="CPU Production Efficiency"/>
        <s v="CPU Overall Production efficiency"/>
        <s v="CPU Overall Production efficiency Goal"/>
        <s v="OEE Analysis Master"/>
        <s v="Production Line"/>
        <s v="MLB Build Volume"/>
        <s v="SC Build Volume"/>
        <s v="SMT Full load hours"/>
        <s v="SMT Available hours"/>
        <s v="SMT Input work hours"/>
        <s v="SMT MP output hours"/>
        <s v="None production requirement(BU)"/>
        <s v="Planned shutdown（upder control)"/>
        <s v="Planned shutdown（Epidemic prevention or out of control）"/>
        <s v="MFG Line Change"/>
        <s v="MFG Production line Maintenance"/>
        <s v="MFG Production scheduling loss(Production plan Control)"/>
        <s v="line shutdown (Raw material shortage issue)"/>
        <s v="line shutdown (Raw material quality issue)"/>
        <s v="MFG production time lost"/>
        <s v="Control Run hours"/>
        <s v="New product introduction hours"/>
        <s v="SMT Equipment Utilization"/>
        <s v="SMT Equipment Availability"/>
        <s v="SMT Production Efficiency"/>
        <s v="OEE"/>
        <s v="OEE Target Master"/>
        <s v="SMT Equipment  Availability Goal"/>
        <s v="SMT Production Efficiency Goal"/>
        <s v="Overall Equipment Effectiveness Goal"/>
        <s v="Line change hour Master"/>
        <s v="MLB line change time"/>
        <s v="SC line change time"/>
        <s v="CPU Monthly Efficiency"/>
        <s v="Overall Equipment Effectiveness"/>
        <s v="Line Return Master"/>
        <s v="Project Name"/>
        <s v="RMA No"/>
        <s v="Return Quantity"/>
        <s v="IEC Part Number"/>
        <s v="Receive Product date"/>
        <s v="LR Packing Date"/>
        <s v="Product Type"/>
        <s v="LR Liability"/>
        <s v="Customer Name"/>
        <s v="LR Repair Action"/>
        <s v="Site Cause"/>
        <s v="Build Site"/>
        <s v="MFG Quantity By Month"/>
        <s v="MFG Quantity"/>
        <s v="Production Month"/>
        <s v="Line Return MD"/>
        <s v="Request RMA Date By Month"/>
        <s v="Return Quantity By Month"/>
        <s v="Line Return Cause Analysis"/>
        <s v="Request RMA Date"/>
        <s v="Received Product Date"/>
        <s v="Project"/>
        <s v="Project Code"/>
        <s v="Material Group"/>
        <s v="Material Type"/>
        <s v="WBS Code"/>
        <s v="Material Attribute"/>
        <s v="Material Description"/>
        <s v="Class Code"/>
        <s v="Raw Type"/>
        <s v="Commodity"/>
        <s v="Part Category"/>
        <s v="Customer Part Number"/>
        <s v="Project RND Multiple source"/>
        <s v="Project Multiple Source Rate"/>
        <s v="Customer Multiple Source Rate Goal"/>
        <s v="PCA RND Property"/>
        <s v="PCA Stage"/>
        <s v="PCA Multiple Source Rate"/>
        <s v="PCA Hold Status"/>
        <s v="Customer"/>
        <s v="Customer Code"/>
        <s v="Customer Name-PDM"/>
        <s v="Customer Satisfaction"/>
        <s v="Satisfaction Main Indicator"/>
        <s v="Satisfaction Indicator"/>
        <s v="Satisfaction Score"/>
        <s v="Satisfaction Ranking"/>
        <s v="QBR URL"/>
        <s v="Satisfaction Quarter"/>
        <s v="Satisfaction Date"/>
        <s v="Customer Satisfaction Score by Main Indicator"/>
        <s v="QBR Performance Trend"/>
        <s v="M to M revenue comparison"/>
        <s v="Inventory Cut Month"/>
        <s v="Inventory Cut Day"/>
        <m/>
        <s v="Supplier Forecast plan"/>
        <s v="Forecast plan ID"/>
        <s v="Plant Code"/>
        <s v="Plan Period"/>
        <s v="Supplier Forecast date"/>
        <s v="Time bucket"/>
        <s v="plan type"/>
        <s v="Supplier Forecast QTY"/>
        <s v="Inventory Good Received"/>
        <s v="GR Document ID"/>
        <s v="PO Document ID"/>
        <s v="Last Move Date"/>
        <s v="GR Type"/>
        <s v="Inventory Qty"/>
        <s v="TTL PO Price"/>
        <s v="PO Currency"/>
        <s v="TWD Price"/>
        <s v="USD Price"/>
        <s v="Procurement type and amount"/>
        <s v="PROC COMMODITY"/>
        <s v="Procure Type Code"/>
        <s v="Vendor Code"/>
        <s v="Vendor Name"/>
        <s v="Vendor Nickname"/>
        <s v="Manufacturer Code"/>
        <s v="Manufacturer Name"/>
        <s v="BOM Level Component"/>
        <s v="Purchase date"/>
        <s v="Purchase Bucket Date"/>
        <s v="Forecast Status"/>
        <s v="PO Quantity"/>
        <s v="PURCHASE PARTS ALL MANUF"/>
        <s v="PO Price in functional currency"/>
        <s v="PO Functional Currency"/>
        <s v="TWD PO Price"/>
        <s v="USD PO Price"/>
        <s v="Class code commodity"/>
        <s v="Product Sales Type"/>
        <s v="Platform Solution"/>
        <s v="PIR Master"/>
        <s v="Forecast Gen Date"/>
        <s v="Region"/>
        <s v="Forecast date"/>
        <s v="Forecast Quantity"/>
        <s v="TWD Forecast Amount"/>
        <s v="USD Forecast Amount"/>
        <s v="Actual Quantity"/>
        <s v="TWD Actual Amount"/>
        <s v="USD Actual Amount"/>
        <s v="Forecast Attainment Rate"/>
        <s v="Daily Inventory Management Master"/>
        <s v="FRU location Remark"/>
        <s v="StorageLocation"/>
        <s v="Hub location Remark"/>
        <s v="DataSrc"/>
        <s v="Stype"/>
        <s v="PROC_COMMODITY "/>
        <s v="STD-USD"/>
        <s v="STD-TWD"/>
        <s v="High value type"/>
        <s v="Aging Bucket"/>
        <s v="Aging days"/>
        <s v="Inventory Cut Date"/>
        <s v="MonthEnd Remark"/>
        <s v="Inv Unrestricted/Blocked"/>
        <s v="InvType Remark"/>
        <s v="InvQty"/>
        <s v="InvAmount"/>
        <s v="USDInv_Amount"/>
        <s v="% of Total Inventory Amount"/>
        <s v="Inventory Action Log"/>
        <s v="Inventory Reduction Plan Amount TWD"/>
        <s v="Inventory Reduction Plan Amount USD"/>
        <s v="M to M inventory comparison"/>
        <s v="Inventory Goal"/>
        <s v="MType"/>
        <s v="Ctype"/>
        <s v="MFGLevel"/>
        <s v="Manufacturer PN Master"/>
        <s v="Manufacturer PN"/>
        <s v="Product Life Cycle Forecast"/>
        <s v="Target Month"/>
        <s v="Forecast Currency"/>
        <s v="Forecast Amount"/>
        <s v="Forecast and Actual Shipment Analysis"/>
        <s v="Actual Shipment Currency"/>
        <s v="Actual Amount"/>
        <s v="Forecast Attainment Rate Management"/>
        <s v="Last Month Analysis Flag"/>
        <s v="Forecast Attainment Rate Detail"/>
        <s v="Whole Demand Trend Analysis"/>
        <s v="Whole Demand"/>
        <s v="DOI Overview"/>
        <s v="DOI趨勢"/>
        <s v="Date Range"/>
        <s v="Date"/>
        <s v="Week"/>
        <s v="Month"/>
        <s v="Currency"/>
        <s v="NTD"/>
        <s v="USD"/>
        <s v="Overall Inventory Amount"/>
        <s v="Revenue"/>
        <s v="DOI(Acutal)"/>
        <s v="DOI(Goal)"/>
        <s v="DOI(Days)"/>
        <s v="Daily DOI - by BU"/>
        <s v="Controllable DOI Trend"/>
        <s v="Controllable Stock Amount"/>
        <s v="Controllable Supply Amount"/>
        <s v="Daily Controllable DOI - by BU"/>
        <s v="Daily Inventory Management"/>
        <s v="Daily Inventory Aging by Site_Raw_High value type"/>
        <s v="Daily Inventory Aging by Site_Raw_Aging Bucket greater than 180"/>
        <s v="Daily Inventory Aging by Site_WIP&amp;FG"/>
        <s v="Daily Inventory Aging by Site_HUB"/>
        <s v="M to M inventory/revenue comparison"/>
        <s v="Inventory Analysis"/>
        <s v="YYYYMM"/>
        <s v="WeekDay"/>
        <s v="UnrestQty"/>
        <s v="BlockedQty"/>
        <s v="UnrestVal"/>
        <s v="BlockedVal"/>
        <s v="USDUnrestVal"/>
        <s v="USDBlockedVal"/>
        <s v="Procure Type"/>
        <s v="Procure Type Description"/>
        <s v="Material BLC attribute"/>
        <s v="Purchase parts"/>
        <s v="AVL priority"/>
        <s v="Vendor"/>
        <s v="BuySell Vendor"/>
        <s v="BuySell Vendor Vendor Code"/>
        <s v="BuySell Vendor Type Code"/>
        <s v="Manufacturer"/>
        <s v="Plant"/>
        <s v="Plant Name"/>
        <s v="Company"/>
        <s v="Project Multiple source"/>
        <s v="Project Multiple source Rate achieved status"/>
        <s v="PCA number of non achieved reporting goal"/>
        <s v="Part SCM Property"/>
        <s v="PCA Multiple source Rate achieved Status"/>
        <s v="Manufacturer Source Number"/>
        <s v="Part Count by Manufacturer Source Number"/>
        <s v="Part cost by Manufacturer in shipment"/>
        <s v="SKU Shipping date"/>
        <s v="Delivery Notes"/>
        <s v="Shipping SKU"/>
        <s v="Infor Record Price by Functional Currency"/>
        <s v="Infor Record Functional Currency"/>
        <s v="Infor Record Price by TWD"/>
        <s v="Infor Record Price by USD"/>
        <s v="Material Shipping Quantity"/>
        <s v="Procurement type and amount analysis"/>
        <s v="Analysis of the composition of manufacturers, suppliers and Commodity"/>
        <s v="Analysis of the composition of  suppliers and Commodity"/>
        <s v="EBG Each Project Stage Multiple Source Rate"/>
        <s v="Number of project of achieved reporting goal"/>
        <s v="Project Percentage of achieved reporting goal"/>
        <s v="Multiple Source Rate by Project by BU"/>
        <s v="Multiple Source Rate by Project By PCA num of none achieved goal by BU"/>
        <s v="PCA number of non achieved reporting goal "/>
        <s v="Project BOM Cost Share by AVL"/>
        <s v="SKU Material"/>
        <s v="Material Price"/>
        <s v="Field Return Master"/>
        <s v="Return Site"/>
        <s v="Repair Status"/>
        <s v="RMA Input Date"/>
        <s v="RMA Packing Date"/>
        <s v="Customer TAT Goal"/>
        <s v="TAT Target"/>
        <s v="FR Liability"/>
        <s v="WIP days"/>
        <s v="WIP Reason"/>
        <s v="Warranty"/>
        <s v="FR Repair Action"/>
        <s v="Field Return Shipment"/>
        <s v="Shipping Date"/>
        <s v="Total Shipped Quantity"/>
        <s v="Customer TAT Mapping"/>
        <s v="Customer TAT Days"/>
        <s v="Field Return MD"/>
        <s v="Return Num of this month"/>
        <s v="Return Num in Warranty"/>
        <s v="Return Num in Lifetime"/>
        <s v="ShipmentQty in Warranty"/>
        <s v="ShipmentQty in Lifetime"/>
        <s v="Received Product Month"/>
        <s v="Field Return Cause Analysis"/>
        <s v="Input Month"/>
        <s v="RMA Packing Month"/>
        <s v=" " u="1"/>
        <s v="Diff of Yearly ActPred and Boards Est Ship" u="1"/>
        <s v="Difference Ratio Between Actual Operating Income and Estimated Operating Income" u="1"/>
        <s v="Year to Date Revenue Target" u="1"/>
        <s v="Series Customer List" u="1"/>
        <s v="BOD shipping target" u="1"/>
        <s v="Reason Content of Lose" u="1"/>
        <s v="Shipping Month" u="1"/>
        <s v="Overall product yield" u="1"/>
        <s v="CQ MP shipment analysis" u="1"/>
        <s v="Yearly Rev. and SHIPT by PRD" u="1"/>
        <s v="MTD Revenue Amount" u="1"/>
        <s v="Hit Rate Between Month to Date Actual Shipment and Monthly Shipment Target" u="1"/>
        <s v="Diff Rate of YTD Act Rev and YTD Rev TRGT" u="1"/>
        <s v="Inventory Reporting Currency" u="1"/>
        <s v="Category" u="1"/>
        <s v="Journal Create Month" u="1"/>
        <s v="Yearly Shipment of Award RFQ" u="1"/>
        <s v="FCS Start Date" u="1"/>
        <s v="Acc. Series Revenue" u="1"/>
        <s v="Difference Between Monthly Actual Shipment and Monthly Estimated Shipment" u="1"/>
        <s v="Accum. LTA  GR Quantity" u="1"/>
        <s v="Accum. LTA MOU Quantity" u="1"/>
        <s v="Diff. Rate of MLY Act. Rev. vs. MLY Rev. TRGT" u="1"/>
        <s v="Diff. Rate of YTD Act. Rev. and YTD Rev. TRGT" u="1"/>
        <s v="Monthly Date" u="1"/>
        <s v="PSG Product Family" u="1"/>
        <s v="Accumulative Product Series  Revenue" u="1"/>
        <s v="Difference Ratio Between Actual Operating Income and The Boards Estimated Operating Income" u="1"/>
        <s v="Monthly BS Supply Quantity" u="1"/>
        <s v="Difference Between Actual Operating Income and The Boards Estimated Operating Income" u="1"/>
        <s v="Site Type" u="1"/>
        <s v="Diff. of YTD Act. SHIPT and YTD Shipping TRGT" u="1"/>
        <s v="Hit Rate Bottom Lower Limit" u="1"/>
        <s v="RelationshipWithRelativeStandard" u="1"/>
        <s v="Due date" u="1"/>
        <s v="Vendor Data Update Date" u="1"/>
        <s v="Monthly Boards Estimated Shipment" u="1"/>
        <s v="Month to Date Actual Revenue" u="1"/>
        <s v="Business Operation and DOI Overview" u="1"/>
        <s v="MoM LEM Ni" u="1"/>
        <s v="Production input quantity" u="1"/>
        <s v="Yield rate by inspection station" u="1"/>
        <s v="Monthly BS Forecast Quantity" u="1"/>
        <s v="Difference Ratio Between Actual Shipment and The Boards Estimated Shipment" u="1"/>
        <s v="Estimated Net Profit Margin" u="1"/>
        <s v="Diff. Rate of Act. Rev. vs.Est. Rev." u="1"/>
        <s v="Vendor Master" u="1"/>
        <s v="Acc. MVA Cost " u="1"/>
        <s v="DOI Target Days" u="1"/>
        <s v="Defect rate by defect type" u="1"/>
        <s v="Sensitivity" u="1"/>
        <s v="Total Revenue Goal" u="1"/>
        <s v="Plan Comparison Month" u="1"/>
        <s v="Material Catalog Price Infomation" u="1"/>
        <s v="MLY Rev. and SHIPT Data of Yearly TRGT" u="1"/>
        <s v="Year to Date Boards Estimated Operating Income" u="1"/>
        <s v="Parent Term Name" u="1"/>
        <s v="QOQ Connetor" u="1"/>
        <s v="QoQ LEM Ni" u="1"/>
        <s v="Diff. Rate of MLY Act. Rev. vs. Yearly Target Rev." u="1"/>
        <s v="Accum LTA GR Quantity" u="1"/>
        <s v="Overall system not repaired quantity" u="1"/>
        <s v="Actual Net Profit Margin" u="1"/>
        <s v="Hit Rate of MTD Act. SHIPT vs. MLY Shipping TRGT" u="1"/>
        <s v="Diff Rate of Yearly Act/Pred and Boards Est Rev" u="1"/>
        <s v="Diff Rate of YTD Act Rev and YTD Boards Est Rev" u="1"/>
        <s v="Product FPY rate target" u="1"/>
        <s v="Difference Between Monthly Actual Operating Income and  Monthly Operating Income Target" u="1"/>
        <s v="PSG FCST Hit Rate Information" u="1"/>
        <s v="Acc. Series Net Profit" u="1"/>
        <s v="Difference Between Actual Operating Income and Operating Income Target" u="1"/>
        <s v="Forecast Type" u="1"/>
        <s v="Diff. of Yearly Act./Pred. and Boards Est. Rev." u="1"/>
        <s v="Diff. of YTD Act. Rev. and YTD Boards Est. Rev." u="1"/>
        <s v="Forecast Comparison Type Name" u="1"/>
        <s v="Actual Sales Quantity" u="1"/>
        <s v="Last Month Total Revenue Amount" u="1"/>
        <s v="Inventory Reduction Plan" u="1"/>
        <s v="PSG Forecast Versions Comparison Information" u="1"/>
        <s v="Difference Between Yearly Actual and Predict Operating Income and Operating Income Target" u="1"/>
        <s v="Outliner Percentage" u="1"/>
        <s v="Actual Shipment Quantity-&gt;Order Quantity" u="1"/>
        <s v="Diff. Rate of Act. SHIPT vs. Shipping TRGT" u="1"/>
        <s v="Open Purchase Order Quantity" u="1"/>
        <s v="Rev. and SHIPT in Past Three Years by PRD" u="1"/>
        <s v="Diff. of MLY Act. Ship. vs. Boards Est. Ship." u="1"/>
        <s v="Diff. Rate of Rev. and SHIPT in Different Time Frame" u="1"/>
        <s v="Yearly Operating Income Target" u="1"/>
        <s v="Conversion Rate Type" u="1"/>
        <s v="Primary Customer Name" u="1"/>
        <s v="Diff. Rate of YTD Act. SHIPT and YTD Shipping TRGT" u="1"/>
        <s v="Source Currency" u="1"/>
        <s v="Forecast Hit Rate Remark" u="1"/>
        <s v="Yearly Status of Operating Income and Shipment by Product" u="1"/>
        <s v="Month to Date Actual  Shipment" u="1"/>
        <s v="Hit Rate of MTD Act. Ship. vs. MLY Boards Est. Ship." u="1"/>
        <s v="Assign FCST Version" u="1"/>
        <s v="The Top Five PN with the Worst Order Fill Rate" u="1"/>
        <s v="Total Inventory Goal" u="1"/>
        <s v="Defect type quantity" u="1"/>
        <s v="CQ MP shipment Dataset" u="1"/>
        <s v="MoM Iron" u="1"/>
        <s v="Actual Daily Revenue" u="1"/>
        <s v="Sub-stage Type" u="1"/>
        <s v="Rolling 6 Months Forecast" u="1"/>
        <s v="Material Catalog" u="1"/>
        <s v="RFQ Hit Rate Status" u="1"/>
        <s v="Diff. of Act. Rev. vs. Rev. TRGT" u="1"/>
        <s v="Act type" u="1"/>
        <s v="YoY LEM Ni" u="1"/>
        <s v="Division Name" u="1"/>
        <s v="Diff. Rate of Yearly Act./Pred. and Boards Est. Ship." u="1"/>
        <s v="Detailed product yield analysis" u="1"/>
        <s v="Customer ID" u="1"/>
        <s v="Lost Year -&gt; RFQ End Year" u="1"/>
        <s v="Diff. Rate of Yearly  Act./Pred. and Boards Est. Ship." u="1"/>
        <s v="Shipment Year" u="1"/>
        <s v="Weekly product yield report" u="1"/>
        <s v="Forecast Data Type" u="1"/>
        <s v="P/L Update Date" u="1"/>
        <s v="Monthly Shipment of Yearly Target" u="1"/>
        <s v="Stage Composition Cost Ratio" u="1"/>
        <s v="Year to Date Shipment Target" u="1"/>
        <s v="Diff Rate of Rev and SHIPT in Different Time Frame" u="1"/>
        <s v="% of Total Inventory Amount by site =&gt; % of Total Inventory Amount" u="1"/>
        <s v="Difference Rate and Hit Rate Data of Operating Income and  Shipment" u="1"/>
        <s v="Diff of Yearly ActPred and TRGT Ship" u="1"/>
        <s v="Difference Between Monthly Actual Operating Income and Monthly Estimated Operating Income" u="1"/>
        <s v="Acronym" u="1"/>
        <s v="Daily Inventory Aging by Site_Raw" u="1"/>
        <s v="QoQ Iron" u="1"/>
        <s v="DB Start Date" u="1"/>
        <s v="Sole Source List" u="1"/>
        <s v="Difference Ratio Between Monthly Actual Shipment and Monthly Boards Estimated Shipment" u="1"/>
        <s v="Yield rate target by inspection station" u="1"/>
        <s v="Year to Date Status of Operating Income and Shipment by BU and Customer" u="1"/>
        <s v="PV Start Date" u="1"/>
        <s v="Defect quantity" u="1"/>
        <s v="Yearly Actual and Predict Revenue" u="1"/>
        <s v="Monthly Estimated Shipment" u="1"/>
        <s v="Accumulative Product Series  Cost" u="1"/>
        <s v="Diff. Rate of MLY Act. Rev. vs. MLY Est. Rev." u="1"/>
        <s v="Difference Ratio Between Monthly Actual Operating Income and Monthly Estimated Operating Income" u="1"/>
        <s v="Hit Rate Remark ID" u="1"/>
        <s v="Material Catalog Price Information" u="1"/>
        <s v="Monthly Operating Income and Shipment Data of Yearly target" u="1"/>
        <s v="Diff. of MLY Act. Ship. vs. Yearly Target Ship." u="1"/>
        <s v="Year to Date Status of Operating Income and Shipment by Product" u="1"/>
        <s v="Raw Cost Price" u="1"/>
        <s v="Yield rate target by inspection station mapping" u="1"/>
        <s v="Diff. Rate of Act. Rev. vs. Boards Est. Rev." u="1"/>
        <s v="PSG Cost Category" u="1"/>
        <s v="PSG Part Category" u="1"/>
        <s v="Sole Source Quantity" u="1"/>
        <s v="Version 1 Forecast Type ID" u="1"/>
        <s v="Version 2 Forecast Type ID" u="1"/>
        <s v="Diff Rate and Hit Rate Data of Rev and SHIPT" u="1"/>
        <s v="Total Inventory Amount By BU" u="1"/>
        <s v="Conversion Rate Validation End" u="1"/>
        <s v="Critical Parts Fulfillment Statistic" u="1"/>
        <s v="Forecast Type Name" u="1"/>
        <s v="Estimated Sales Quantity" u="1"/>
        <s v="Hit Rate of MTD Act Ship vs UTD Est Ship" u="1"/>
        <s v="Accumulative Product Series Revenue" u="1"/>
        <s v="Actual Operating and Shipment Date" u="1"/>
        <s v="DB Start Year" u="1"/>
        <s v="Actual Monthly Operating Income and Shipment Data" u="1"/>
        <s v="Accumulative Product Series Net Profit" u="1"/>
        <s v="Regional Demand Plan" u="1"/>
        <s v="Proposal RFQ Schedule Overview" u="1"/>
        <s v="DataType" u="1"/>
        <s v="Division Code" u="1"/>
        <s v="SourceSystem" u="1"/>
        <s v="Monthly Operating Income of Yearly Target" u="1"/>
        <s v="Target Currency" u="1"/>
        <s v="YoY Iron" u="1"/>
        <s v="Vendor Management" u="1"/>
        <s v="DOI Target Days Parameter" u="1"/>
        <s v="Diff of Yearly Act/Pred and Boards Est Rev" u="1"/>
        <s v="Diff of YTD Act Rev and YTD Boards Est Rev" u="1"/>
        <s v="Diff Rate of MLY Act Rev vs Boards Est Rev" u="1"/>
        <s v="Rev. and SHIPT in Past Three Years by BU and CUS" u="1"/>
        <s v="YTD Fill Rate Less Than Target PN List" u="1"/>
        <s v="Diff. of YTD Act. SHIPT and Boards Est. SHIPT" u="1"/>
        <s v="Diff. Rate of Act. SHIPT vs. BoardsEst. SHIPT" u="1"/>
        <s v="Currency Change" u="1"/>
        <s v="Acc. Series  Cost" u="1"/>
        <s v="Difference Ratio Between Monthly Actual Shipment and Monthly Estimated Shipment" u="1"/>
        <s v="Diff. Rate and Hit Rate Data of Rev. and SHIPT" u="1"/>
        <s v="GR Monthly Date" u="1"/>
        <s v="Diff Rate of YTD Act SHIPT and YTD Shipping TRGT" u="1"/>
        <s v="Vendor A Fulfillment Performance" u="1"/>
        <s v="Reason Code of Lose" u="1"/>
        <s v="Monthly Product Series Shipping Volume" u="1"/>
        <s v="Forecast Comparison Type ID" u="1"/>
        <s v="Inventory Reduction Plan =&gt;Inventory Reduction Plan Amount" u="1"/>
        <s v="QOQ Plastic" u="1"/>
        <s v="Hub Remark" u="1"/>
        <s v="Yearly Actual Shipment" u="1"/>
        <s v="Diff of YTD Act SHIPT and Boards Est SHIPT" u="1"/>
        <s v="Acc. Materials Cost " u="1"/>
        <s v="RFQ Shipment Target Data" u="1"/>
        <s v="RTM Start Date" u="1"/>
        <s v="Version 1 Forecast Comparison Type Name" u="1"/>
        <s v="Version 2 Forecast Comparison Type Name" u="1"/>
        <s v="Monthly Actual Shipment" u="1"/>
        <s v="Monthly Forecast Quantity" u="1"/>
        <s v="Monthly Shipping Quantity" u="1"/>
        <s v="Formula" u="1"/>
        <s v="Month to Date Actual Operating Income" u="1"/>
        <s v="Up to date Estimated Version Date" u="1"/>
        <s v="GR Mothly Date" u="1"/>
        <s v="Up-To-Date Estimated Version Date" u="1"/>
        <s v="Material Catalog Inference Amount" u="1"/>
        <s v="Overall product yield target" u="1"/>
        <s v="Monthly Product Series Material Cost" u="1"/>
        <s v="Monitor Date" u="1"/>
        <s v="Rev and SHIPT in Past Three Years by PRD" u="1"/>
        <s v="Accumulative Product Series Material Cost " u="1"/>
        <s v="Data Upload Date" u="1"/>
        <s v="Buy and Sell Quantity" u="1"/>
        <s v="% of Total Inventory Amount by site" u="1"/>
        <s v="RFQ Detail of Lose Project" u="1"/>
        <s v="Difference Ratio Between Monthly Actual Operating Income and Monthly Boards Estimated Operating Income" u="1"/>
        <s v="Stewards" u="1"/>
        <s v="Vendor Performance Master" u="1"/>
        <s v="Hite Rate of Sales Quantity" u="1"/>
        <s v="Hit Rate Between Actual Operating Income and Monthly Operating Income Target" u="1"/>
        <s v="BOD Shipping Target Hit Rate" u="1"/>
        <s v="PSG Plant" u="1"/>
        <s v="PL Monthly Date" u="1"/>
        <s v="Target Year" u="1"/>
        <s v="Purchasing Mode and Amount Aistribution" u="1"/>
        <s v="Purchasing Mode and Amount Distribution" u="1"/>
        <s v="Defect type code" u="1"/>
        <s v="Forecast Quantity-&gt;Order Quantity" u="1"/>
        <s v="Major Stage Material Catalog DM" u="1"/>
        <s v="Hit Rate of MTD Act Ship vs MLY Boards Est Ship" u="1"/>
        <s v="Monthly Product Series Revenue" u="1"/>
        <s v="Acc. Shipping Quantity" u="1"/>
        <s v="Overview of Project Time Distribution" u="1"/>
        <s v="Actual Monthly Revenue and Shipment Data" u="1"/>
        <s v="Boards Est MLY Rev and SHIPT Data" u="1"/>
        <s v="Difference Ratio Between  Yearly Revenue" u="1"/>
        <s v="ReferenceData" u="1"/>
        <s v="Actual Daily Operating Income" u="1"/>
        <s v="Dvp Year" u="1"/>
        <s v="Impacted amount USD" u="1"/>
        <s v="Diff. of Yearly Act./Pred. and TRGT Rev." u="1"/>
        <s v="Planned Year" u="1"/>
        <s v="Up to date Monthly Estimated Revenue" u="1"/>
        <s v="CQ MP shipment" u="1"/>
        <s v="Year to Date Boards Estimated Revenue" u="1"/>
        <s v="MLY Rev. and SHIPT by PRD" u="1"/>
        <s v="Material Catalog Inference Analysis" u="1"/>
        <s v="Difference Ratio Between Yearly Shipment" u="1"/>
        <s v="Product yield alert date " u="1"/>
        <s v="Year to Date Actual Shipment" u="1"/>
        <s v="Conversion Rate Validation Start" u="1"/>
        <s v="Difference Between Actual Shipment and Estimated Shipment" u="1"/>
        <s v="Series Status" u="1"/>
        <s v="Estimated SC Normal Net Profit" u="1"/>
        <s v="Hit Rate Between Actual Shipment and Boards Estimated Shipment" u="1"/>
        <s v="Accumulative Materials Cost " u="1"/>
        <s v="Up-To-Date Monthly Estimated Revenue" u="1"/>
        <s v="Estimated Monthly Revenue Data by Customer" u="1"/>
        <s v="Monthly Revenue of Yearly Target" u="1"/>
        <s v="Diff. of Yearly Act./Pred. and Boards Est. SHIPT" u="1"/>
        <s v="Difference Between Yearly Operating Income" u="1"/>
        <s v="Business Operation and DOI Overview_Stock Area" u="1"/>
        <s v="Vendor Fulfillment Date" u="1"/>
        <s v="Accumulative Product Series MVA Cost" u="1"/>
        <s v="Hit Rate of Act. SHIPT vs. Boards Est. SHIPT" u="1"/>
        <s v="Raw Material Data Month" u="1"/>
        <s v="Accumulative Product Series MVA Cost " u="1"/>
        <s v="Monthly Final Forecast Quantity" u="1"/>
        <s v="RelativeStandard" u="1"/>
        <s v="PSG Division" u="1"/>
        <s v="Product level" u="1"/>
        <s v="Diff. of Act. Rev. vs. Est. Rev." u="1"/>
        <s v="Hit Rate Top Lower Limit" u="1"/>
        <s v="PSG BOD Shipping Target Management" u="1"/>
        <s v="Series List" u="1"/>
        <s v="Product first pass yield" u="1"/>
        <s v="YTD Rev. and SHIPT by PRD" u="1"/>
        <s v="Diff of MLY Act Ship vs Yearly Target Ship" u="1"/>
        <s v="Week Level" u="1"/>
        <s v="Monthly Estimated Operating Income" u="1"/>
        <s v="Product yield rate" u="1"/>
        <s v="Year to Date Boards Estimated Shipment" u="1"/>
        <s v="Period Closing Date" u="1"/>
        <s v="Diff Rate of Yearly Act/Pred and Boards Est Ship" u="1"/>
        <s v="Difference Ratio Between Monthly Actual Shipment and Monthly Shipment Target" u="1"/>
        <s v="DOI Master" u="1"/>
        <s v="Estimated Profitability Ratio" u="1"/>
        <s v="Action" u="1"/>
        <s v="Year to Date Operating Income Target" u="1"/>
        <s v="Hit Rate of MTD Act. Rev. vs. MLY Rev. TRGT" u="1"/>
        <s v="Difference Between Year to Date Actual Operating Income and  Year to Date Operating Income Target" u="1"/>
        <s v="Yearly Rev and SHIPT by PRD" u="1"/>
        <s v="Diff. of YTD Act. SHIPT and  YTD Shipping TRGT" u="1"/>
        <s v="Diff. Rate of MLY Act. SHIPT vs. Shipping TRGT" u="1"/>
        <s v="Yearly Actual and Predict Operating Income" u="1"/>
        <s v="Year of Calculation" u="1"/>
        <s v="Difference Ratio Between Year to Date Actual Operating Income and Year to Date Operating Income Target" u="1"/>
        <s v="EBG part catergory" u="1"/>
        <s v="SourceCriteria" u="1"/>
        <s v="MLY Rev and SHIPT by PRD" u="1"/>
        <s v="Diff. of Yearly  Act./Pred. and Boards Est. Ship." u="1"/>
        <s v="Detailed product defect analysis" u="1"/>
        <s v="Currency Conversion Rate Master" u="1"/>
        <s v="Monthly Boards Estimated Operating Income" u="1"/>
        <s v="Diff. Rate of Yearly Act./Pred. and TRGT Ship." u="1"/>
        <s v="Used by Customer List" u="1"/>
        <s v="Hit Rate Between Actual Shipment and Monthly Shipment Target" u="1"/>
        <s v="Difference Ratio Between Actual Shipment and Estimated Shipment" u="1"/>
        <s v="Diff Rate of Yearly Act/Pred and TRGT Ship" u="1"/>
        <s v="Overall system defect quantity" u="1"/>
        <s v="Diff. Rate of Yearly  Act./Pred. and Boards Est. Rev." u="1"/>
        <s v="Difference Between Actual Shipment and Shipment Target" u="1"/>
        <s v="Version Difference" u="1"/>
        <s v="Nick Name" u="1"/>
        <s v="Accumulative Series Revenue" u="1"/>
        <s v="Difference Between Monthly Actual Shipment and Monthly Shipment Target" u="1"/>
        <s v="Latest Closing Month " u="1"/>
        <s v="YTD Rev and SHIPT by PRD" u="1"/>
        <s v="Difference Between Yearly Shipment" u="1"/>
        <s v="Diff of Yearly ActPred and Boards Est Rev" u="1"/>
        <s v="Diff of YTD Act SHIPT and YTD Shipping TRGT" u="1"/>
        <s v="Boards Estimated Version Date" u="1"/>
        <s v="Diff Rate of Yearly ActPred and TRGT Rev" u="1"/>
        <s v="MLY Rev. and SHIPT by BU and CUS" u="1"/>
        <s v="SourceColumn" u="1"/>
        <s v="MLY Rev and SHIPT Data of Yearly TRGT" u="1"/>
        <s v="QOQ Thermal Module" u="1"/>
        <s v="Product yield alert type" u="1"/>
        <s v="Inspection station code" u="1"/>
        <s v="Rev and SHIPT in Past Three Years by BU and CUS" u="1"/>
        <s v="Actual Product Revenue" u="1"/>
        <s v="MoM LEM CU" u="1"/>
        <s v="Case Plastic Procure Cost ratio" u="1"/>
        <s v="Impacted amount NTD" u="1"/>
        <s v="Journal Create Year" u="1"/>
        <s v="MoM NY Gold" u="1"/>
        <s v="Sub Material Catalog MOM" u="1"/>
        <s v="Quality Score" u="1"/>
        <s v="Accumulative Product Series Shipping Volume" u="1"/>
        <s v="Hit Rate of MTD Act Rev vs MLY Boards Est Rev" u="1"/>
        <s v="Difference Ratio Between Actual Operating Income and Operating Income Target" u="1"/>
        <s v="Version Comparison Month" u="1"/>
        <s v="Stock Area" u="1"/>
        <s v="Major Stage Material Catalog Dim" u="1"/>
        <s v="Hit Rate of Act. Rev. vs.Boards Est. Rev." u="1"/>
        <s v="Hit Rate of MTD Act Rev vs UTD Est Rev" u="1"/>
        <s v="Project Stage Master" u="1"/>
        <s v="Diff. of Yearly Act./Pred. and Boards Est. Ship." u="1"/>
        <s v="Cost Score" u="1"/>
        <s v="Difference Ratio Between Yearly Actual and Predict Operating Income and Operating Income Target" u="1"/>
        <s v="Comment" u="1"/>
        <s v="MoM LEM Tin" u="1"/>
        <s v="RDP shipment" u="1"/>
        <s v="YTD Rev. and SHIPT by BU and CUS" u="1"/>
        <s v="FRU Remark" u="1"/>
        <s v="Diff Rate of Yearly ActPred and Boards Est Ship" u="1"/>
        <s v="QoQ LEM CU" u="1"/>
        <s v="Monthly Materials Cost" u="1"/>
        <s v="Material Catalog MOM" u="1"/>
        <s v="Material Futures MOM" u="1"/>
        <s v="FPY rate target by inspection station" u="1"/>
        <s v="Monthly Series Revenue" u="1"/>
        <s v="Diff. Rate of Yearly Act./Pred. and Boards Est. Rev." u="1"/>
        <s v="Diff. Rate of YTD Act. Rev. and YTD Boards Est. Rev." u="1"/>
        <s v="Hit Rate Between Actual Operating Income and Boards Estimated Operating Income" u="1"/>
        <s v="QoQ NY Gold" u="1"/>
        <s v="Raw Cost Ratio" u="1"/>
        <s v="Yearly Actual and Predict Shipment" u="1"/>
        <s v="Project Stage Time Data" u="1"/>
        <s v="BusinessRule" u="1"/>
        <s v="SourceTable" u="1"/>
        <s v="Inventory Functional Currency" u="1"/>
        <s v="Month of Calculation" u="1"/>
        <s v="Domain" u="1"/>
        <s v="Proposal RFQ Analysis" u="1"/>
        <s v="Vendor Fulfillment Performance" u="1"/>
        <s v="Aging Bucket percent" u="1"/>
        <s v="PSG Forecast Version Comparison" u="1"/>
        <s v="Difference Ratio Between Year to Date Actual Operating Income and Year to Date Boards Estimated Operating Income" u="1"/>
        <s v="Difference Ratio Between Yearly Actual and Predict Operating Income and Yearly Boards Estimated Operating Income" u="1"/>
        <s v="Devlop Year" u="1"/>
        <s v="Diff Rate of MLY Act Rev vs Yearly Target Rev" u="1"/>
        <s v="Difference Between Year to Date Actual Shipment and Year to Date Boards Estimated Shipment" u="1"/>
        <s v="Difference Between Yearly Actual and Predict Shipment and Yearly Boards Estimated Shipment" u="1"/>
        <s v="QoQ LEM Tin" u="1"/>
        <s v="Planned Month" u="1"/>
        <s v="Diff. of MLY Act. SHIPT vs. BoardsEst. SHIPT" u="1"/>
        <s v="Year to Date Actual Operating Income" u="1"/>
        <s v="Version Date" u="1"/>
        <s v="Component Type" u="1"/>
        <s v="Material Catalog Inference Cost" u="1"/>
        <s v="Hub Mark" u="1"/>
        <s v="SI StartDate" u="1"/>
        <s v="Diff. Rate and Hit Rate Data of Rev. and  SHIPT" u="1"/>
        <s v="LTA  GR Quantity" u="1"/>
        <s v="LTA MOU Quantity" u="1"/>
        <s v="Forecast Comparison Type" u="1"/>
        <s v="RFQ End Date" u="1"/>
        <s v="Up to date Monthly Estimated Shipment" u="1"/>
        <s v="FRU =&gt; FRU Remark" u="1"/>
        <s v="MoM LEM AL" u="1"/>
        <s v="Mothly MVA Cost" u="1"/>
        <s v="Difference Between Yearly Revenue" u="1"/>
        <s v="Diff Rate of MLY Act Ship vs Boards Est Ship" u="1"/>
        <s v="Up-To-Date Monthly Estimated Shipment" u="1"/>
        <s v="Estimated Product Family Revenue" u="1"/>
        <s v="Diff. of Act. SHIPT vs.Shipping TRGT" u="1"/>
        <s v="EDI 940 Shipping Notice" u="1"/>
        <s v="IEC Part Num" u="1"/>
        <s v="Diff. of MLY Act. Rev. vs. Yearly Target Rev." u="1"/>
        <s v="YoY LEM CU" u="1"/>
        <s v="Yearly Actual Revenue" u="1"/>
        <s v="PSG FCST Hit Rate Analysis_Outliners" u="1"/>
        <s v="PIC" u="1"/>
        <s v="YoY NY Gold" u="1"/>
        <s v="Substitute Code" u="1"/>
        <s v="Outsourcing type" u="1"/>
        <s v="Accum LTA  GR Quantity" u="1"/>
        <s v="Accum LTA MOU Quantity" u="1"/>
        <s v="Critical Parts Fulfillment Data Date" u="1"/>
        <s v="Difference Between Yearly Actual and Predict Shipment and Yearly Shipment Target" u="1"/>
        <s v="Monthly Product Series MVA Cost" u="1"/>
        <s v="QoQ LEM AL" u="1"/>
        <s v="Formulate basis" u="1"/>
        <s v="Estimated Monthly Amortized Sales Quantity" u="1"/>
        <s v="Material Futures category" u="1"/>
        <s v="Diff of Yearly Act/Pred and TRGT Rev" u="1"/>
        <s v="Hit Rate Top Upper Limit" u="1"/>
        <s v="Status of Operating Income and Shipment in the Past Three Years by BU and Customer" u="1"/>
        <s v="Status" u="1"/>
        <s v="Overall product yield analysis" u="1"/>
        <s v="Forecast Hit Rate" u="1"/>
        <s v="Accumulative Series Net Profit Rate" u="1"/>
        <s v="RFQ Receive Date" u="1"/>
        <s v="Yearly Rev. and SHIPT by BU and CUS" u="1"/>
        <s v="PSG Monthly Procurement Amount" u="1"/>
        <s v="YoY LEM Tin" u="1"/>
        <s v="PSG Forecast Hit Rate Monitor" u="1"/>
        <s v="Material Catalog YOY" u="1"/>
        <s v="Material Futures YOY" u="1"/>
        <s v="Diff of Yearly ActPred and TRGT Rev" u="1"/>
        <s v="TaskID" u="1"/>
        <s v="UpdateSource" u="1"/>
        <s v="Actual Shipment Quantity" u="1"/>
        <s v="Status of Operating Income and Shipment in the Past Three Years by Product" u="1"/>
        <s v="Monitor Date -&gt; Demand Plan Date" u="1"/>
        <s v="Accumulative Product Series Material Cost" u="1"/>
        <s v="Difference Between Actual Shipment and The Boards Estimated Shipment" u="1"/>
        <s v="Month to Date Actual Shipment" u="1"/>
        <s v="Last Year Raw Cost Price" u="1"/>
        <s v="Difference Ratio Between Actual Shipment and Shipment Target" u="1"/>
        <s v="Diff Rate of MLY Act Ship vs Yearly Target Ship" u="1"/>
        <s v="Monthly Shiping Quantity" u="1"/>
        <s v="DOI Actual Days" u="1"/>
        <s v="Diff of Yearly Act/Pred and Boards Est Ship" u="1"/>
        <s v="Purchasing Part Attribute" u="1"/>
        <s v="Delivery Score" u="1"/>
        <s v="Boards Est. MLY Rev. and SHIPT Data" u="1"/>
        <s v="Diff. of Yearly  Act./Pred. and Boards Est. Rev." u="1"/>
        <s v="Diff. Rate of MLY Act. Rev. vs. Boards Est. Rev." u="1"/>
        <s v="Difference Ratio Between Yearly Revenue" u="1"/>
        <s v="Actual Revenue and Shipment Data" u="1"/>
        <s v="Experts" u="1"/>
        <s v="BS VS FCST Variance" u="1"/>
        <s v="PSG Inventory Amount" u="1"/>
        <s v="Monthly Status of Operating Income and Shipment by BU and Customer" u="1"/>
        <s v="YTD Fill Rate" u="1"/>
        <s v="Hit Rate Between Month to Date Actual Shipment and Monthly Boards Estimated Shipment" u="1"/>
        <s v="Accumulative Series Net Profit Margin" u="1"/>
        <s v="Hit Rate of Act. Rev. vs. MLY Rev. TRGT" u="1"/>
        <s v="Actual Operating and Shipment Month" u="1"/>
        <s v="Yearly Shipment Use Only" u="1"/>
        <s v="Yearly Shipment Target" u="1"/>
        <s v="LT FCST shipment" u="1"/>
        <s v="TermID" u="1"/>
        <s v="Diff. of MLY Act. Rev. vs.  MLY Rev. TRGT" u="1"/>
        <s v="Diff. of YTD Act. Rev. and  YTD Rev. TRGT" u="1"/>
        <s v="Detailed product yield" u="1"/>
        <s v="Actual Daily Revenue and Shipment Data" u="1"/>
        <s v="Diff. of Act. SHIPT vs. Est. SHIPT" u="1"/>
        <s v="DataOwner" u="1"/>
        <s v="Estimated Monthly Revenue and Shipment Data" u="1"/>
        <s v="YoY LEM AL" u="1"/>
        <s v="BU2 ASUS BS VS FCST" u="1"/>
        <s v="Monthly Boards Estimated Revenue" u="1"/>
        <s v="Diff. Rate of Yearly Act./Pred. and Boards Est. SHIPT" u="1"/>
        <s v="Diff Rate of Yearly Act/Pred and TRGT Rev" u="1"/>
        <s v="Last Month Total Inventory Amount" u="1"/>
        <s v="Product yield rate target" u="1"/>
        <s v="Data Source" u="1"/>
        <s v="Sub Material Catalog YOY" u="1"/>
        <s v="Daily Inventory Aging Details" u="1"/>
        <s v="Inventory Master" u="1"/>
        <s v="Sub Material Catalog" u="1"/>
        <s v="Boards Estimated Monthly Operating Income and Shipment Data" u="1"/>
        <s v="TermType" u="1"/>
        <s v="Diff Rate of Yearly ActPred and Boards Est Rev" u="1"/>
        <s v="Diff. Rate of Act. Rev. vs. Rev. TRGT" u="1"/>
        <s v="Difference Ratio Between Year to Date Actual Shipment and Year to Date Shipment Target" u="1"/>
        <s v="Difference Ratio Between Yearly Actual and Predict Shipment and Yearly Shipment Target" u="1"/>
        <s v="EnglishName" u="1"/>
        <s v="Part Number Quantity" u="1"/>
        <s v="Actual Revenue Cost and Shipment Data" u="1"/>
        <s v="Supplier Final Score" u="1"/>
        <s v="Estimate Product Family Cost" u="1"/>
        <s v="Business type" u="1"/>
        <s v="Related Terms" u="1"/>
        <s v="DataComment" u="1"/>
        <s v="RFQ End Year" u="1"/>
        <s v="Product Life Cycle" u="1"/>
        <s v="Monthly Actual Operating Income" u="1"/>
        <s v="GR Quantity" u="1"/>
        <s v="Diff. of MLY Act. Rev. vs. MLY Est. Rev." u="1"/>
        <s v="Hit Rate of MTD Act. Rev. vs. UTD Est. Rev." u="1"/>
        <s v="Latest Closing Month" u="1"/>
        <s v="Yearly Boards Estimated Operating Income" u="1"/>
        <s v="Fill Rate by Vendor" u="1"/>
        <s v="RFQ Detail of On going Project" u="1"/>
        <s v="MoM PC" u="1"/>
        <s v="Diff. of MLY Act. SHIPT vs. Shipping TRGT" u="1"/>
        <s v="Primary Customer Code" u="1"/>
        <s v="Difference Between Actual Operating Income and Estimated Operating Income" u="1"/>
        <s v="Monthly Status of Operating Income and Shipment by Product" u="1"/>
        <s v="FRU" u="1"/>
        <s v="Forecast Type ID" u="1"/>
        <s v="AVL ID" u="1"/>
        <s v="Purchasing Mode" u="1"/>
        <s v="Monthly Actual Revenue" u="1"/>
        <s v="Material Marketing Price Information" u="1"/>
        <s v="MLY Rev and SHIPT by BU and CUS" u="1"/>
        <s v="Conversion Rate" u="1"/>
        <s v="GR Date By QUARTER" u="1"/>
        <s v="Accumulative Series Net Profit" u="1"/>
        <s v="Diff Rate of YTD Act SHIPT and Boards Est SHIPT" u="1"/>
        <s v="PSG Cost Catetory" u="1"/>
        <s v="PSG Part Catetory" u="1"/>
        <s v="Accumulative Shipping Quantity" u="1"/>
        <s v="Actual SC Normal Net Profit" u="1"/>
        <s v="LocalName" u="1"/>
        <s v="RFQ Detail of Award Project" u="1"/>
        <s v="QoQ PC" u="1"/>
        <s v="Author" u="1"/>
        <s v="Inventory Reduction Plan Amount" u="1"/>
        <s v="Diff. Rate of Yearly Act./Pred. and TRGT Rev." u="1"/>
        <s v="GR Date" u="1"/>
        <s v="Acc. Series Net Profit Margin" u="1"/>
        <s v="PSG Site" u="1"/>
        <s v="QOQ Stamping" u="1"/>
        <s v="Shipment Month" u="1"/>
        <s v="Diff. Rate of MLY Act. Ship. vs. Yearly Target Ship." u="1"/>
        <s v="Difference Ratio Between Year to Date Actual Shipment and Year to Date Boards Estimated Shipment" u="1"/>
        <s v="Difference Ratio Between Yearly Actual and Predict Shipment and Yearly Boards Estimated Shipment" u="1"/>
        <s v="First pass yield rate by inspection station" u="1"/>
        <s v="Difference Between Monthly Actual Shipment and Monthly Boards Estimated Shipment" u="1"/>
        <s v="YTD Rev and SHIPT by BU and CUS" u="1"/>
        <s v="Is Sole" u="1"/>
        <s v="LTA GR Quantity" u="1"/>
        <s v="TechnicalComment" u="1"/>
        <s v="RDP Hit Rate Version" u="1"/>
        <s v="Case Plastic Cost ratio" u="1"/>
        <s v="Diff. of YTD Act. Rev. and YTD Rev. TRGT" u="1"/>
        <s v="Name" u="1"/>
        <s v="Defect target by defect type mapping" u="1"/>
        <s v="Hit Rate of MTD Act. SHIPT vs. MLY Boards Est. SHIPT" u="1"/>
        <s v="Yearly Boards Estimated Revenue" u="1"/>
        <s v="Hit Rate of Act. SHIPT vs. MLY Shipping TRGT" u="1"/>
        <s v="FCS Start Date Data" u="1"/>
        <s v="MD BU2 ASUS BS VS FCST" u="1"/>
        <s v="Material Marketing Price Analysis" u="1"/>
        <s v="Diff of Yearly Act/Pred and TRGT Ship" u="1"/>
        <s v="Diff. of Act. Rev. vs.Boards Est. Rev." u="1"/>
        <s v="Diff. Rate of MLY Act. SHIPT vs. Boards Est. SHIPT" u="1"/>
        <s v="Diff. Rate of YTD Act. SHIPT and Boards Est. SHIPT" u="1"/>
        <s v="The Top Five Vendor with the Worst Order Fill Rate" u="1"/>
        <s v="Site Name" u="1"/>
        <s v="Detailed product defect" u="1"/>
        <s v="Difference Ratio Between  Yearly Operating Income" u="1"/>
        <s v="Hit Rate Analysis Month" u="1"/>
        <s v="In Accurated area" u="1"/>
        <s v="Accumulative Series Cost" u="1"/>
        <s v="Fill Rate by PartNo" u="1"/>
        <s v="Actual Daily Shipment" u="1"/>
        <s v="BS Supply Month" u="1"/>
        <s v="Diff of MLY Act Rev vs Boards Est Rev" u="1"/>
        <s v="Material Catalog Price Analysis" u="1"/>
        <s v="Yearly SHIPT TRGT Data" u="1"/>
        <s v="Diff of YTD Act Rev and YTD Rev TRGT" u="1"/>
        <s v="YoY PC" u="1"/>
        <s v="PSG  Customer" u="1"/>
        <s v="PSG FCST Management" u="1"/>
        <s v="Remark" u="1"/>
        <s v="Accumulative Series Profitability Ratio" u="1"/>
        <s v="Resources" u="1"/>
        <s v="Last Raw Cost Price" u="1"/>
        <s v="Award/Lost Year" u="1"/>
        <s v="PSG Product Series" u="1"/>
        <s v="Input quantity by inspection station" u="1"/>
        <s v="Diff. Rate of Act. SHIPT vs. Est. SHIPT" u="1"/>
        <s v="Class Code Category" u="1"/>
        <s v="Difference Between Year to Date Actual Operating Income and Year to Date Boards Estimated Operating Income" u="1"/>
        <s v="Difference Between Yearly Actual and Predict Operating Income and Yearly Boards Estimated Operating Income" u="1"/>
        <s v="Data on the Difference Rate of Revenue and Shipment in Different Time Intervals" u="1"/>
        <s v="Award/Lost Year -&gt; RFQ End Year" u="1"/>
        <s v="STD BU2 ASUS BS VS FCST" u="1"/>
        <s v="Yearly Actual Operating Income" u="1"/>
        <s v="DataOwnerBG" u="1"/>
        <s v="Diff. of MLY Act. SHIPT vs. Est. SHIPT" u="1"/>
        <s v="Diff. of Yearly Act./Pred. and TRGT Ship." u="1"/>
        <s v="Diff. of Act. SHIPT vs. BoardsEst. SHIPT" u="1"/>
        <s v="Proposal RFQ Pipeline" u="1"/>
        <s v="Diff. Rate of Yearly Act./Pred. and TRGT SHIPT" u="1"/>
        <s v="Actual Revenue and Shipment Date" u="1"/>
        <s v="AVL Name" u="1"/>
        <s v="MTD EDI 850" u="1"/>
        <s v="GTK Quantity" u="1"/>
        <s v="Material Groups" u="1"/>
        <s v="Hit Rate of MTD Act. Rev. vs. MLY Boards Est. Rev." u="1"/>
        <s v="BU Type" u="1"/>
        <s v="EDI 850 Order Request" u="1"/>
        <s v="Material Marketing Price Infomation" u="1"/>
        <s v="PSG Business Unit" u="1"/>
        <s v="Estimated MLB Normal Net Profit" u="1"/>
        <s v="Estimated SKU Normal Net Profit" u="1"/>
        <s v="Definition" u="1"/>
        <s v="Diff. Rate of MLY Act. SHIPT vs. Est. SHIPT" u="1"/>
        <s v="Diff Rate of Yearly ActPred and TRGT Ship" u="1"/>
        <s v="Yearly Status of Operating Income and Shipment by BU and Customer" u="1"/>
        <s v="Hit Rate Bottom Upper Limit" u="1"/>
        <s v="QOQ PCB" u="1"/>
        <s v="Diff. of MLY Act. Rev. vs. Boards Est. Rev." u="1"/>
        <s v="Division Alias" u="1"/>
        <s v="Total Inventory Amount" u="1"/>
        <s v="Hit Rate of MTD Act. Ship. vs. UTD Est. Ship." u="1"/>
        <s v="Part Series" u="1"/>
        <s v="PSG Forecast Versions Comparison" u="1"/>
        <s v="Vendor Performane Date" u="1"/>
        <s v="Purchase Amount" u="1"/>
        <s v="Product Series FCS Status" u="1"/>
        <s v="Defect type target" u="1"/>
        <s v="DOI Date Type" u="1"/>
        <s v="Estimated Monthly Operating Income and Shipment Data" u="1"/>
        <s v="Actual MLB Normal Net Profit" u="1"/>
        <s v="Actual SKU Normal Net Profit" u="1"/>
        <s v="Product yield alert comment" u="1"/>
        <s v="Critical Parts Fulfillment Analysis" u="1"/>
        <s v="Yearly Revenue Target" u="1"/>
        <s v="Not repaired quantity" u="1"/>
        <s v="PSG FCST Hit Rate Analysis" u="1"/>
        <s v="Yearly Boards Estimated Shipment" u="1"/>
        <s v="Year to Date Actual Revenue" u="1"/>
        <s v="FCST Version" u="1"/>
        <s v="Diff. Rate of MLY Act. Ship. vs. Boards Est. Ship." u="1"/>
        <s v="Difference Between Year to Date Actual Shipment and  Year to Date Shipment Target" u="1"/>
        <s v="Hit Rate Remark" u="1"/>
        <s v="Actual Daily Operating Income and Shipment Data" u="1"/>
        <s v="Hit Rate Between Month to Date Actual Operating Income and Monthly Boards Estimated Operating Income" u="1"/>
        <s v="Diff of MLY Act Rev vs Yearly Target Rev" u="1"/>
        <s v="Part Description" u="1"/>
        <s v="Difference Between Monthly Actual Operating Income and Monthly Boards Estimated Operating Income" u="1"/>
        <s v="Product Series" u="1"/>
        <s v="Base Year of Calculation" u="1"/>
        <s v="Total Inventory Amount By Top 10 Customer" u="1"/>
        <s v="Diff. of Yearly Act./Pred. and TRGT SHIPT" u="1"/>
        <s v="Hit Rate Between Month to Date Actual Operating Income and Monthly Operating Income Target" u="1"/>
        <s v="Major Stage Material Catalog" u="1"/>
        <s v="Difference Ratio Between Monthly Actual Operating Income and Monthly Operating Income Target" u="1"/>
        <s v="OTK Quantity" u="1"/>
        <s v="Diff of MLY Act Ship vs Boards Est Ship" u="1"/>
        <s v="Yearly Rev and SHIPT by BU and CUS" u="1"/>
        <s v="Accumulative MVA Cost " u="1"/>
        <s v="Forecast Gen Date-&gt;Forecast Version" u="1"/>
        <s v="Overall product yield alert" u="1"/>
        <s v="RFQ Related Data" u="1"/>
      </sharedItems>
    </cacheField>
    <cacheField name="別名" numFmtId="0">
      <sharedItems containsBlank="1" count="531">
        <s v="BG"/>
        <m/>
        <s v="Entrepreneur"/>
        <s v="Closing Date"/>
        <s v="Period"/>
        <s v="Types of Labor"/>
        <s v="Num of Emp"/>
        <s v="Avg Num of Emp"/>
        <s v="Last Num of Emp"/>
        <s v="AP Turnover Ratio"/>
        <s v="AR Turnover Ratio"/>
        <s v="Net Income"/>
        <s v="Accumulated Net Income"/>
        <s v="Total Assets"/>
        <s v="Total Liability"/>
        <s v="Equity"/>
        <s v="Inventory"/>
        <s v="Cash and Cash Equivalents"/>
        <s v="AR"/>
        <s v="PPE"/>
        <s v="Cash to Assets Ratio"/>
        <s v="AR to Assets Ratio"/>
        <s v="STD"/>
        <s v="AP"/>
        <s v="LTD"/>
        <s v="STD to Assets Ratio"/>
        <s v="AP to Assets Ratio"/>
        <s v="LTD to Assets Ratio"/>
        <s v="Avg Inventory"/>
        <s v="Avg AR"/>
        <s v="Avg AP"/>
        <s v="Avg Total Assets"/>
        <s v="Avg Equity_x000a_"/>
        <s v="Revenue Per Capita Analysis"/>
        <s v="Revenue Per Capita Analysis BG"/>
        <s v="CCC Analysis BG"/>
        <s v="CCC Analysis Entrepreneur"/>
        <s v="Accumulated Rate of Return Analysis"/>
        <s v="Rate of Return Analysis Entrepreneur"/>
        <s v="Project Name"/>
        <s v="Sponsor"/>
        <s v="Registration Date"/>
        <s v="Project Owner"/>
        <s v="Funding Percentage"/>
        <s v="Start Date"/>
        <s v="End Date"/>
        <s v="Remark"/>
        <s v="Check Date"/>
        <s v="EBO Phase"/>
        <s v="Year"/>
        <s v="Month"/>
        <s v="Estimate Revenue"/>
        <s v="Estimate Gross Profit"/>
        <s v="Currency"/>
        <s v="Actual Revenue"/>
        <s v="Actual Gross Profit"/>
        <s v="Milestone"/>
        <s v="Category"/>
        <s v="Status"/>
        <s v="Completion"/>
        <s v="Target Date"/>
        <s v="Actual Date"/>
        <s v="Quarter"/>
        <s v="Shareholding Ratio"/>
        <s v="Revenue contribution"/>
        <s v="Recognize Profit"/>
        <s v="Cash Dividend"/>
        <s v="Valuation"/>
        <s v="Comment"/>
        <s v="Revenue Contribution Achieve Rate"/>
        <s v="Recognize profit Achieve Rate"/>
        <s v="預算分配季度"/>
        <s v="年度預算"/>
        <s v="年度實際已投資金額"/>
        <s v="EBO Project Number"/>
        <s v="Development Duration"/>
        <s v="EBO Technology Readiness"/>
        <s v="Accumulated Revenue"/>
        <s v="EBO Funding BG"/>
        <s v="Investment MA Management"/>
        <s v="投資/併購目標"/>
        <s v="BU"/>
        <s v="LOB"/>
        <s v="Customer"/>
        <s v="Horizon"/>
        <s v="Product Family"/>
        <s v="Product Generation"/>
        <s v="Platform"/>
        <s v="Customer Project Name"/>
        <s v="Award Year"/>
        <s v="Current phase"/>
        <s v="Project Type"/>
        <s v="Type"/>
        <s v="Project Summary"/>
        <s v="預計NPI開始日期"/>
        <s v="預計MP日期"/>
        <s v="預計EVT開始日期"/>
        <s v="預計DVT開始日期"/>
        <s v="預計PVT開始日期"/>
        <s v="預計開始日期"/>
        <s v="Lost 原因"/>
        <s v="預估產品總營收 (USD 仟元)"/>
        <s v="實際產品總營收 (USD 仟元)"/>
        <s v="預估板階銷貨數量(台)"/>
        <s v="實際銷貨數量(片)"/>
        <s v="預估ROI"/>
        <s v="實際ROI"/>
        <s v="Fund Plan(USD 仟元)"/>
        <s v="預估淨利率"/>
        <s v="整體產品實際淨利率"/>
        <s v="預估MLB淨利率"/>
        <s v="實際MLB淨利率"/>
        <s v="預估SC淨利率"/>
        <s v="實際SC淨利率"/>
        <s v="預估SKU淨利率"/>
        <s v="實際SKU淨利率"/>
        <s v="Year/Month"/>
        <s v="Ship site"/>
        <s v="Product category"/>
        <s v="Revenue content"/>
        <s v="Actual shipment"/>
        <s v="Amount of Actual revenue"/>
        <s v="Actual revenue rate (%)"/>
        <s v="Shipment achievement rate(%)"/>
        <s v="Gap (1)"/>
        <s v="ASP Actual"/>
        <s v="ASP FCST"/>
        <s v="Gap (2)"/>
        <s v="Target revenue"/>
        <s v="Amount of Target revenue"/>
        <s v="Revenue Achievement Rate (Target vs Actual)"/>
        <s v="Shipment Target"/>
        <s v="Amount of Target shipment"/>
        <s v="Shipment achievement rate (Target vs Actual)"/>
        <s v="Annual Plan Revenue"/>
        <s v="Amount of Annual Plan Revenue"/>
        <s v="Revenue Achievement Rate (Annual plan vs Actual)"/>
        <s v="Annual Plan Shipment"/>
        <s v="Amount of Annual Plan Shipment"/>
        <s v="Shipment achievement rate (Annual plan vs Actual)"/>
        <s v="Daily Actual Revenue"/>
        <s v="Year/Month/Day"/>
        <s v="CPH Trend BySite"/>
        <s v="MVA GAP"/>
        <s v="CPP Trend BySite"/>
        <s v="MFG Spending Master"/>
        <s v="MFG Revenue Master"/>
        <s v="IDL HC"/>
        <s v="DL HC"/>
        <s v="ACTUL_TTL_SPENDING"/>
        <s v="FCST_TTL_SPENDING"/>
        <s v="TARGET_TTL_SPENDING"/>
        <s v="Award/Lost Year"/>
        <s v="Award RFQ"/>
        <s v="Lost RFQ"/>
        <s v="Lost Year"/>
        <s v="Generation"/>
        <s v="階段名稱"/>
        <s v="預估NRE Funding(USD 仟元)"/>
        <s v="Product sales and other income"/>
        <s v="Date"/>
        <s v="Year/Quarter/Month"/>
        <s v="MCU"/>
        <s v="CPU Monthly Efficiency Master"/>
        <s v="Production date"/>
        <s v="Site"/>
        <s v="CPU Full load hours"/>
        <s v="CPU Input work hours"/>
        <s v="CPU Output hours"/>
        <s v="CPU Output QTY"/>
        <s v="Equipment Utilization"/>
        <s v="Production Efficiency"/>
        <s v="Overall Production efficiency"/>
        <s v="Overall Production efficiency Goal"/>
        <s v="PdLine"/>
        <s v="MLB Build Volume"/>
        <s v="SC Build Volume"/>
        <s v="SMT Full load hours"/>
        <s v="SMT Available hours"/>
        <s v="SMT Input work hours"/>
        <s v="SMT MP output hours"/>
        <s v="Non MFG BU"/>
        <s v="Non MFG Plan"/>
        <s v="Non MFG OFC"/>
        <s v="MFG LC"/>
        <s v="MFG PM"/>
        <s v="MFG PC"/>
        <s v="Non MFG SCM"/>
        <s v="Non MFG SQE"/>
        <s v="MFG Lost"/>
        <s v="CR hours"/>
        <s v="NPI hours"/>
        <s v="Equipment Availability"/>
        <s v="OEE"/>
        <s v="SMT Equipment  Availability Goal"/>
        <s v="SMT Production Efficiency Goal"/>
        <s v="OEE Goal"/>
        <s v="LC time MLB"/>
        <s v="LC time SC"/>
        <s v="CPU Monthly Efficiency"/>
        <s v="Equipment  Availability Goal"/>
        <s v="Production Efficiency Goal"/>
        <s v="Liability"/>
        <s v="Repair Action"/>
        <s v="return site"/>
        <s v="Customer Project"/>
        <s v="MFG Quantity"/>
        <s v="Return Quantity"/>
        <s v="Material code"/>
        <s v="PROJECT BU"/>
        <s v="Customer Goal"/>
        <s v="PCA"/>
        <s v="CC"/>
        <s v="MATERIAL"/>
        <s v="INV GR"/>
        <s v="IEC_Part Number"/>
        <s v="採購金額"/>
        <s v="PROC TYPE AND AMT ANALYSIS "/>
        <s v="PROC_COMMODITY "/>
        <s v="CLASS_CODE"/>
        <s v="PART_CATEGORY"/>
        <s v="PROCURE_TYPE"/>
        <s v="Vendor Code"/>
        <s v="VENDOR"/>
        <s v="VENDOR_NICKNAME"/>
        <s v="MANUFACTURER (AVL ID)"/>
        <s v="MANUFACTURER"/>
        <s v="BLC"/>
        <s v="PURCHASE_DATE"/>
        <s v="FORECAST_STATUS"/>
        <s v="PO_CURRENCY"/>
        <s v="PO_QTY"/>
        <s v="PLANT_CODE"/>
        <s v="PURCHASE_PARTS_ALL_MANUF"/>
        <s v="PLANT"/>
        <s v="LEDGER_PRICE"/>
        <s v="LEDGER_CURRENCY"/>
        <s v="TWD_PRICE"/>
        <s v="USD_PRICE"/>
        <s v="CLASS CODE COMMODITY_x000a_"/>
        <s v="CLASS CODE"/>
        <s v="M_type(MLB,SC), MFG_Level(L6,L10)"/>
        <s v="RequirePlanNo"/>
        <s v="Site Name"/>
        <s v="Customer Name"/>
        <s v="TWD Forecast Sales"/>
        <s v="USD Forecast Sales"/>
        <s v="TWD Actual Sales"/>
        <s v="USD Actual Sales"/>
        <s v="Sloc"/>
        <s v="DataSrc"/>
        <s v="USDPrice"/>
        <s v="TWDPrice"/>
        <s v="MonthEnd"/>
        <s v="AVL ID"/>
        <s v="Forecast Sales"/>
        <s v="Actual Sales"/>
        <s v="Product Name"/>
        <s v="採購模式; Cost Owner"/>
        <s v="料件BLC 屬性"/>
        <s v="採購件"/>
        <s v="TWD Price"/>
        <s v="USD Price"/>
        <s v="Vendor "/>
        <s v="Project MSRT of achieved Status"/>
        <s v="PCA num of non achieved goal"/>
        <s v="PCA_x000a_IEC_Part Number"/>
        <s v="PCA MSRT of achieved Status"/>
        <s v="Manufacturer Source Number"/>
        <s v="Part Quantity"/>
        <s v="Part cost by MFR in shipt"/>
        <s v="Last Move Date"/>
        <s v="DN"/>
        <s v="Infor REC Price by Func Cur"/>
        <s v="Infor REC Func Cur"/>
        <s v="Infor REC Price by TWD"/>
        <s v="Infor REC Price by USD"/>
        <s v="Shipping QTY"/>
        <s v="Proc Type And Amt Analysis"/>
        <s v="Plant Code"/>
        <s v="Commodity"/>
        <s v="Procure Type"/>
        <s v="Purchase date"/>
        <s v="PO QTY"/>
        <s v="Analysis of MFR SPLR CMDTY"/>
        <s v="Analysis of SPLR CMDTY"/>
        <s v="EBG Part Category"/>
        <s v="EBG Each Project Stage MSRT"/>
        <s v="Number of Project"/>
        <s v="Proj Perc of achieved reporting goal"/>
        <s v="MSRt By MSRt"/>
        <s v="MSRT By PCA num of none_achieved goal"/>
        <s v="Return Region"/>
        <s v="品質分數、Quality" u="1"/>
        <s v="收料隸屬季別" u="1"/>
        <s v="YoYI" u="1"/>
        <s v="MLY YLY Tgt Rev" u="1"/>
        <s v="DLY Act. Rev." u="1"/>
        <s v="YTD Tgt Rev" u="1"/>
        <s v="MoMCU" u="1"/>
        <s v="YTD Rev. by Prod. " u="1"/>
        <s v="機構或電子料" u="1"/>
        <s v="Team Leader" u="1"/>
        <s v="YLY Rev by Prod" u="1"/>
        <s v="QoQCU" u="1"/>
        <s v="INT_Raw Meteria _Database" u="1"/>
        <s v="Strategic Clarity" u="1"/>
        <s v="YLY Tgt Rev" u="1"/>
        <s v="YLY Rev. by Prod." u="1"/>
        <s v="MTD BOD Ship. Ach. Rate" u="1"/>
        <s v="MTD UTD Ship. Ach. Rate" u="1"/>
        <s v="預計MP開始日期" u="1"/>
        <s v="YTD Tgt Ship" u="1"/>
        <s v="LTA/MOU Q'ty,已談定之廠商供應量" u="1"/>
        <s v="EBO Project" u="1"/>
        <s v="MLY BOD Ship. Diff." u="1"/>
        <s v="MLY YLY Ship. Diff." u="1"/>
        <s v="YTD Act. BOD Ship. Diff. Rate" u="1"/>
        <s v="YTD Act. Tgt. Rev. Diff. Rate" u="1"/>
        <s v="Material Group 採購金額比" u="1"/>
        <s v="Rolling 6 Months FCST" u="1"/>
        <s v="YoYCU" u="1"/>
        <s v="YTD Act. Tgt. Ship. Diff." u="1"/>
        <s v="YLY Ship Tgt Data" u="1"/>
        <s v="RATE_OF_REV_AND_SHIPT_IN_DIFFERENT_TIME_RATE_OF_RATE Of Shi." u="1"/>
        <s v="DLY Act Rev" u="1"/>
        <s v="YLY Tgt Ship" u="1"/>
        <s v="Division" u="1"/>
        <s v="MoMPC" u="1"/>
        <s v="YTD Rev by Cust " u="1"/>
        <s v="Funding BG" u="1"/>
        <s v="YLY Act. BOD Ship. Diff. Rate" u="1"/>
        <s v="YLY Act. Tgt. Rev. Diff. Rate" u="1"/>
        <s v="YLY Act. Ship. Diff." u="1"/>
        <s v="MLY Rev. by Cust." u="1"/>
        <s v="MTD BOD Ship Ach Rate" u="1"/>
        <s v="MTD UTD Ship Ach Rate" u="1"/>
        <s v="工廠廠區" u="1"/>
        <s v="MoMNI" u="1"/>
        <s v="出貨起始日" u="1"/>
        <s v="QoQPC" u="1"/>
        <s v="YLY Act. Tgt. Ship. Diff. " u="1"/>
        <s v="YLY Rev by Cust " u="1"/>
        <s v="UTD Plan Ship." u="1"/>
        <s v="Open PO Quantity, Open PO Qty,OPO Qty" u="1"/>
        <s v="QoQNI" u="1"/>
        <s v="Plan Month" u="1"/>
        <s v=" " u="1"/>
        <s v="YTD Rev. by Cust. " u="1"/>
        <s v="MLY BOD Ship. Diff. Rate" u="1"/>
        <s v="MLY YLY Ship. Diff. Rate" u="1"/>
        <s v="PSG Part Category" u="1"/>
        <s v="MTD BOD Rev. Ach. Rate" u="1"/>
        <s v="MTD UTD Rev. Ach. Rate" u="1"/>
        <s v="EMS/JDM" u="1"/>
        <s v="客人、客戶" u="1"/>
        <s v="YoYPC" u="1"/>
        <s v="Report Month" u="1"/>
        <s v="YTD Act. BOD Ship. Diff." u="1"/>
        <s v="UTD Plan Rev." u="1"/>
        <s v="YTD Act. Tgt. Ship. Diff. Rate" u="1"/>
        <s v="YLY Rev. by Cust. " u="1"/>
        <s v="Team Advisor" u="1"/>
        <s v="YoYNI" u="1"/>
        <s v="Final Score、Total Score、總分" u="1"/>
        <s v="YLY Act. Rev. Diff. Rate" u="1"/>
        <s v="YLY Act. BOD Ship. Diff." u="1"/>
        <s v="YLY Act. Tgt. Ship. Diff. Rate" u="1"/>
        <s v="YTD Act BOD Rev Diff Rate" u="1"/>
        <s v="YTD Act Tgt Rev Diff Rate" u="1"/>
        <s v="YTD Act. BOD Rev. Diff. " u="1"/>
        <s v="BOD Plan Ship." u="1"/>
        <s v="地域、Purchasing Org." u="1"/>
        <s v="Vers Date" u="1"/>
        <s v="Prod. Category" u="1"/>
        <s v="Series" u="1"/>
        <s v="供應商資料年月" u="1"/>
        <s v="YLY Act BOD Rev Diff Rate" u="1"/>
        <s v="YLY Act Tgt Rev Diff Rate" u="1"/>
        <s v="Plan Year" u="1"/>
        <s v="BOD Plan Rev." u="1"/>
        <s v="UTD Plan Rev" u="1"/>
        <s v="3Y Rev. by Prod." u="1"/>
        <s v="MLY BOD Ship Diff" u="1"/>
        <s v="MLY YLY Ship Diff" u="1"/>
        <s v="YTD BOD Rev. " u="1"/>
        <s v="YTD Act Tgt Rev Diff" u="1"/>
        <s v="YTD Act BOD Rev Diff " u="1"/>
        <s v="RDP" u="1"/>
        <s v="YLY Ship Tgt" u="1"/>
        <s v="Supplier Management" u="1"/>
        <s v="YLY Act Tgt Ship Diff " u="1"/>
        <s v="YLY Shipment Only" u="1"/>
        <s v="供應商資料季統計時間" u="1"/>
        <s v="達交率統計年月" u="1"/>
        <s v="Diff. RATE_AND_HIT_RATE_DATA_OF_REV_AND_RATE_AND_HIT_RATE_DATA_OF_RATE_AND_HIT_RATE_DATA Of. Rate and Hit Rate Data of Rev." u="1"/>
        <s v="YLY BOD Rev." u="1"/>
        <s v="MTD Act. Ship." u="1"/>
        <s v="YLY Act BOD Rev Diff" u="1"/>
        <s v="YLY Act Tgt Rev Diff " u="1"/>
        <s v="Sole Qty" u="1"/>
        <s v="收料日期" u="1"/>
        <s v="YTD Act BOD Ship Diff" u="1"/>
        <s v="YTD Act Tgt Ship Diff" u="1"/>
        <s v="MLY Rev by Cust" u="1"/>
        <s v="PSG 月採購收料紀錄" u="1"/>
        <s v="收料統計月份" u="1"/>
        <s v="Inventory Amount" u="1"/>
        <s v="GTK Qty" u="1"/>
        <s v="YLY Act Ship Diff" u="1"/>
        <s v="廠商表現、Cost" u="1"/>
        <s v="Class code類別" u="1"/>
        <s v="YLY Act. Tgt. Rev. Diff. " u="1"/>
        <s v="MLY Act. Ship." u="1"/>
        <s v="MTD Act. Rev." u="1"/>
        <s v="Posting Date" u="1"/>
        <s v="BOD Plan Rev" u="1"/>
        <s v="YLY Act BOD Ship Diff" u="1"/>
        <s v="Est Revenue" u="1"/>
        <s v="Business Unit，事業單位" u="1"/>
        <s v="Business Model Viability" u="1"/>
        <s v="YLY Act. Ship. Diff. Rate" u="1"/>
        <s v="YTD Act. Ship." u="1"/>
        <s v="MLY Rev Diff Rate" u="1"/>
        <s v="OTK Qty" u="1"/>
        <s v="預估淨利率(%)" u="1"/>
        <s v="DOI(Actual)" u="1"/>
        <s v="Prod Category" u="1"/>
        <s v="Approved Vendor List ID" u="1"/>
        <s v="MLY Act. Rev." u="1"/>
        <s v="YTD BOD Ship." u="1"/>
        <s v="廠商達交率按Vendor排名" u="1"/>
        <s v="RATE_OF_REV_AND_SHIPT_IN_DIFFERENT_TIME_RATE_OF_RATE Of Calcula." u="1"/>
        <s v="TTP GAP" u="1"/>
        <s v="MLY BOD Rev. Diff." u="1"/>
        <s v="MLY YLY Rev. Diff." u="1"/>
        <s v="YTD Act. BOD Rev. Diff. Rate" u="1"/>
        <s v="YLY Act. Ship." u="1"/>
        <s v="YTD Act. Rev." u="1"/>
        <s v="MLY BOD Ship Diff Rate" u="1"/>
        <s v="MLY YLY Ship Diff Rate" u="1"/>
        <s v="YTD Rev by Prod " u="1"/>
        <s v="Technology Readiness" u="1"/>
        <s v="YLY BOD Ship." u="1"/>
        <s v="YTD BOD Rev " u="1"/>
        <s v="MLY BOD Plan Rev." u="1"/>
        <s v="MTD Act Rev" u="1"/>
        <s v="YLY Act. BOD Rev. Diff. Rate" u="1"/>
        <s v="MTD BOD Rev Ach Rate" u="1"/>
        <s v="MTD UTD Rev Ach Rate" u="1"/>
        <s v="MLY BOD Rev Diff Rate" u="1"/>
        <s v="MLY YLY Rev Diff Rate" u="1"/>
        <s v="UTD Plan Ship" u="1"/>
        <s v="YLY Act. Rev. " u="1"/>
        <s v="Posting Year " u="1"/>
        <s v="YLY BOD Rev" u="1"/>
        <s v="Project milestone" u="1"/>
        <s v="MLY Act Rev" u="1"/>
        <s v="MLY BOD Rev Diff" u="1"/>
        <s v="MLY YLY Rev Diff" u="1"/>
        <s v="YLY Act Ship Diff Rate" u="1"/>
        <s v="MLY BOD Rev. Diff. Rate" u="1"/>
        <s v="MLY YLY Rev. Diff. Rate" u="1"/>
        <s v="YTD BOD Ship" u="1"/>
        <s v="MoMTIN" u="1"/>
        <s v="Diff. RATE_OF_REV_AND_SHIPT_IN_DIFFERENT_TIME_RATE_OF_RATE Of. Rate of Rev." u="1"/>
        <s v="Win in the Marketplace" u="1"/>
        <s v="MTD Act Ship" u="1"/>
        <s v="交易模式、buy mode" u="1"/>
        <s v="YTD Act Rev" u="1"/>
        <s v="YLY Act Rev Diff Rate" u="1"/>
        <s v="3Y Rev by Prod" u="1"/>
        <s v="QoQTIN" u="1"/>
        <s v="YLY BOD Ship" u="1"/>
        <s v="Report Year" u="1"/>
        <s v="B&amp;S Qty" u="1"/>
        <s v="BOD Plan Ship" u="1"/>
        <s v="MLY Act Ship" u="1"/>
        <s v="RATE_OF_REV_AND_SHIPT_IN_DIFFERENT_TIME_RATE_OF_RATE Of Rev." u="1"/>
        <s v="YLY Act Rev " u="1"/>
        <s v="YLY Act Rev Diff" u="1"/>
        <s v="MLY YLY Tgt. Rev." u="1"/>
        <s v="MoMAL" u="1"/>
        <s v="3Y Rev by Cust" u="1"/>
        <s v="UTD Version" u="1"/>
        <s v="YTD Tgt. Ship." u="1"/>
        <s v="MLY Rev. Diff. Rate" u="1"/>
        <s v="YTD Act Ship" u="1"/>
        <s v="YoYTIN" u="1"/>
        <s v="IEC P/N" u="1"/>
        <s v="QoQAL" u="1"/>
        <s v="YLY Tgt. Ship." u="1"/>
        <s v="YTD Tgt. Rev." u="1"/>
        <s v="Posting Month" u="1"/>
        <s v="MoMGD" u="1"/>
        <s v="Act DLY Rev" u="1"/>
        <s v="Class Code Category" u="1"/>
        <s v="YLY Act Ship" u="1"/>
        <s v="P/N Quantity、 Component Qty、Components" u="1"/>
        <s v="Act. DLY Ship." u="1"/>
        <s v="Project Description" u="1"/>
        <s v="MoMI" u="1"/>
        <s v="Latest Close Month" u="1"/>
        <s v="YTD Act BOD Ship Diff Rate" u="1"/>
        <s v="YTD Act Tgt Ship Diff Rate" u="1"/>
        <s v="GR Gty、 Good Receiving Qty" u="1"/>
        <s v="QoQGD" u="1"/>
        <s v="YoYAL" u="1"/>
        <s v="YLY Act. BOD Rev. Diff." u="1"/>
        <s v="YLY Tgt. Rev." u="1"/>
        <s v="Funding BU" u="1"/>
        <s v="MLY BOD Plan Rev" u="1"/>
        <s v="MLY UTD Plan Rev" u="1"/>
        <s v="QoQI" u="1"/>
        <s v="3Y Rev. by Cust." u="1"/>
        <s v="Delivery" u="1"/>
        <s v="YLY Act. Rev. Diff." u="1"/>
        <s v="BOD Version" u="1"/>
        <s v="Commodity ?" u="1"/>
        <s v="Act. DLY Rev." u="1"/>
        <s v="MLY Rev by Prod" u="1"/>
        <s v="Approved Vendor List Name" u="1"/>
        <s v="YLY Act BOD Ship Diff Rate" u="1"/>
        <s v="YLY Act Tgt Ship Diff Rate" u="1"/>
        <s v="Act DLY Ship" u="1"/>
        <s v="品質分數、Qiality" u="1"/>
        <s v="DOI(Target)" u="1"/>
        <s v="MLY Rev. by Prod." u="1"/>
        <s v="YTD Act. Tgt. Rev. Diff." u="1"/>
        <s v="LTA/MOU Q'ty" u="1"/>
        <s v="YoYGD" u="1"/>
      </sharedItems>
    </cacheField>
    <cacheField name="業務定義" numFmtId="0">
      <sharedItems containsBlank="1" count="1218" longText="1">
        <s v="事業群"/>
        <s v="事業群名稱"/>
        <s v="事業群代碼"/>
        <s v="企業"/>
        <s v="企業代碼"/>
        <s v="企業中文名稱"/>
        <s v="企業英文名稱"/>
        <s v="員工結構"/>
        <s v="員工結構代碼"/>
        <s v="員工結構名稱"/>
        <s v="企業員工統計"/>
        <s v="財報結算日"/>
        <s v="判斷資料項目以年/季的角度檢視"/>
        <s v="員工人數"/>
        <s v="平均員工人數"/>
        <s v="上一期員工人數"/>
        <s v="財務會計主檔_員工結構相關"/>
        <s v="人均產值"/>
        <s v="人均營業利益"/>
        <s v="財務會計主檔"/>
        <s v="判斷資料項目以年/季/月的角度檢視"/>
        <s v="營業收入"/>
        <s v="營業利益"/>
        <s v="銷貨成本"/>
        <s v="存貨周轉率"/>
        <s v="應付帳款周轉率"/>
        <s v="應收帳款周轉率"/>
        <s v="存貨周轉天數"/>
        <s v="應付帳款天數"/>
        <s v="應收帳款天數"/>
        <s v="現金循環週期"/>
        <s v="稅後淨利"/>
        <s v="當年度累計稅後淨利"/>
        <s v="總資產金額"/>
        <s v="總負債金額"/>
        <s v="股東權益金額"/>
        <s v="ROE"/>
        <s v="ROA"/>
        <s v="當年度累積 ROE"/>
        <s v="當年度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
        <s v="平均應收帳款"/>
        <s v="平均應付帳款"/>
        <s v="平均總資產"/>
        <s v="平均股東權益"/>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當年累積稅後淨利"/>
        <s v="報酬率同業比較"/>
        <s v="資產重點項目"/>
        <s v="資產重點項目金額"/>
        <s v="資產重點項目佔總資產比例"/>
        <s v="負債重點項目"/>
        <s v="負債重點項目金額"/>
        <s v="負債重點項目佔總資產比例"/>
        <s v="EBO 專案"/>
        <s v="EBO 專案編號"/>
        <s v="EBO 專案的名稱"/>
        <s v="EBO 專案贊助人"/>
        <s v="EBO 團隊顧問"/>
        <s v="EBO 團隊領導人"/>
        <s v="EBO專案進入Candidate Phase日期"/>
        <s v="EBO 專案自登錄日期起的發展時間"/>
        <s v="專案關鍵要素的簡短描述"/>
        <s v="檢查各項資料正確與否的日期"/>
        <s v="主導EBO專案的組織"/>
        <s v="Accumulated Revenue (百萬台幣)"/>
        <s v="EBO 專案資助紀錄表"/>
        <s v="EBO 專案名稱"/>
        <s v="資助EBO專案的事業群"/>
        <s v="資助EBO專案的事業單位"/>
        <s v="EBO專案的資助比率"/>
        <s v="資助EBO專案的開始日期"/>
        <s v="資助EBO專案的結束日期"/>
        <s v="EBO 專案資助備註"/>
        <s v="EBO 專案階段紀錄表"/>
        <s v="EBO 階段"/>
        <s v="EBO 階段開始日期"/>
        <s v="EBO 階段自開始日期起的發展時間"/>
        <s v="決策評審點結果"/>
        <s v="EBO 階段結束日期"/>
        <s v="EBO 階段備註"/>
        <s v="EBO 專案進度紀錄表"/>
        <s v="EBO 現階段的策略清晰度，以紅綠黃表示進度現況"/>
        <s v="EBO 現階段的技術成熟度，以紅綠黃表示進度現況"/>
        <s v="EBO 現階段的商模可行性，以紅綠黃表示進度現況"/>
        <s v="EBO 現階段的市場確佔度，以紅綠黃表示進度現況"/>
        <s v="EBO專案營收計畫表"/>
        <s v="EBO 專案營收計畫年"/>
        <s v="EBO 專案營收計畫月"/>
        <s v="預估營收"/>
        <s v="預估毛利"/>
        <s v="預估營收及毛利的幣別"/>
        <s v="EBO專案營收紀錄表主檔"/>
        <s v="EBO 專案營收年"/>
        <s v="EBO 專案營收月"/>
        <s v="EBO 專案實際營收"/>
        <s v="EBO 專案實際毛利"/>
        <s v="實際營收及毛利的幣別"/>
        <s v="EBO Milestone 紀錄表主檔"/>
        <s v="EBO 專案里程碑說明"/>
        <s v="EBO 專案里程碑類別"/>
        <s v="EBO 專案里程碑狀態"/>
        <s v="EBO 專案里程碑完成進度 (%)"/>
        <s v="里程碑 預計達成日期"/>
        <s v="里程碑 實際達成日期"/>
        <s v="EBO 專案里程碑備註"/>
        <s v="EBO 專案里程碑紀錄日期"/>
        <s v="EBO 專案里程碑編號"/>
        <s v="投資主檔"/>
        <s v="投資項目"/>
        <s v="結算年度"/>
        <s v="結算季度"/>
        <s v="判斷資料項目為實際值或是預測值"/>
        <s v="當年度BP針對投資併購事業的實際投資金額"/>
        <s v="累計BP針對投資併購事業的實際投資金額"/>
        <s v="對各投資併購標的的股權佔比"/>
        <s v="各投資標的營收金額"/>
        <s v="依持股比率認列投資標的營收"/>
        <s v="投資標的淨利"/>
        <s v="依持股比率認列投資標的獲利"/>
        <s v="各投資標的配發之現金股利"/>
        <s v="各投資併購標的的估值（依持股比例）"/>
        <s v="各投資標的每季財務業務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的最新階段"/>
        <s v="EBO 專案資助管理"/>
        <s v="備註"/>
        <s v="EBO Milestone 紀錄表"/>
        <s v="紀錄日期"/>
        <s v="EBO專案營收紀錄表"/>
        <s v="預估營收 (百萬台幣)"/>
        <s v="實際營收 (百萬台幣)"/>
        <s v="預估毛利 (百萬台幣)"/>
        <s v="實際毛利 (百萬台幣)"/>
        <s v="投資併購管理"/>
        <s v="判斷資料項目以年或是季的角度檢視"/>
        <s v="投資預算管控總表"/>
        <s v="預計可能投資額(H)"/>
        <s v="預計可能投資額(M)"/>
        <s v="預計可能投資額(L)"/>
        <s v="投資預算分配總表"/>
        <s v="投資併購目標"/>
        <s v="詢價專案資料"/>
        <s v="Business group"/>
        <s v="事業處代碼"/>
        <s v="事業部代碼"/>
        <s v="客戶名稱-SAP"/>
        <s v="產品視野"/>
        <s v="產品系列"/>
        <s v="產品世代"/>
        <s v="需求分類，包括BU、客戶代碼等資訊。"/>
        <s v="專案名稱(外部)"/>
        <s v="詢價狀態"/>
        <s v="RFQ 專案Award年度"/>
        <s v="專案目前屬於的stage名稱"/>
        <s v="Project Type"/>
        <s v="Product Category"/>
        <s v="專案次產品類別"/>
        <s v="Project Description"/>
        <s v="預計NPI開始日期"/>
        <s v="預計MP日期"/>
        <s v="預計EVT開始日期"/>
        <s v="預計DVT開始日期"/>
        <s v="預計PVT開始日期"/>
        <s v="預計開始日期"/>
        <s v="Lost 原因"/>
        <s v="預估產品總銷貨營收* _x000a_(Estimated Product Sales Total Revenue)"/>
        <s v="Actual revenue amount by content"/>
        <s v="BPM setup a target sipment amount by period(year/month) and have monthly update then upload the latest target to dashboard"/>
        <s v="Actual shipment"/>
        <s v="預估產品投資報酬率，透過上傳提供。"/>
        <s v="實際產品投資報酬率"/>
        <s v="預估NRE預算費用"/>
        <s v="預估淨利率"/>
        <s v="整體產品實際淨利率"/>
        <s v="預估MLB淨利率"/>
        <s v="實際MLB淨利率"/>
        <s v="預估SC淨利率"/>
        <s v="實際SC淨利率"/>
        <s v="預估SKU淨利率"/>
        <s v="實際SKU淨利率"/>
        <s v="詢價達成率相關資料"/>
        <s v="RFQ 專案達成率"/>
        <s v="詢價專案時程"/>
        <s v="計畫專案階段開始時間"/>
        <s v="計畫專案階段結束時間"/>
        <s v="產品視野主檔"/>
        <s v="RFQ 實際ROI"/>
        <m/>
        <s v="　"/>
        <s v="Revenue recognition month"/>
        <s v="Currency of revenue"/>
        <s v="Business unit"/>
        <s v="Shipment from site, SO site(SO plants)"/>
        <s v="Line of business"/>
        <s v="Revenue product category"/>
        <s v="Product sales and Other Revenue"/>
        <s v="Actual revenue/Target revenue"/>
        <s v="Actual shipment volume/Target shipment volume"/>
        <s v="by quarter comparison"/>
        <s v="Year to date revenue"/>
        <s v="Year to date shipment volume"/>
        <s v="Acutal shipment-Target shipment"/>
        <s v="ASP Actual"/>
        <s v="ASP FCST"/>
        <s v="ASP Actual-ASP FCST"/>
        <s v="Target Revenue recognition month"/>
        <s v="Product sales and other income"/>
        <s v="BPM setup a target revenue amount by period(year/month) and have monthly update then upload the latest target to dashboard"/>
        <s v="Actual-Revenue / Target-Revenue (%)"/>
        <s v="Target Shipment display in year and month"/>
        <s v="Actual shipment/Target shipment (%)"/>
        <s v="BPM setup a Plan revenue amount by period(year/month) and have yearly update then upload to dashboard"/>
        <s v="Actual-Revenue / Annual Plan-Revenue (%)"/>
        <s v="Annual plan Shipment display in year and month"/>
        <s v="BPM setup a Plan shipment amount by period(year/month) and have yearly update then upload to dashboard"/>
        <s v="Actual shipment/Annual plan shipment (%)"/>
        <s v="Revenue recognition Date"/>
        <s v="一小時的工廠成本趨勢"/>
        <s v="前後段"/>
        <s v="工時"/>
        <s v="製造管理費用_美金"/>
        <s v="目標工時_美金"/>
        <s v="製造加工費用差額"/>
        <s v="年度"/>
        <s v="報價費用_美金"/>
        <s v="製造費用年度平均"/>
        <s v="年初至今製造費用總額"/>
        <s v="年度平均報價"/>
        <s v="年初至今報價總額"/>
        <s v="單台/片製造成本"/>
        <s v="零件數"/>
        <s v="製造費用主檔"/>
        <s v="廠區"/>
        <s v="第一費用類別"/>
        <s v="第二費用類別"/>
        <s v="費用歸類"/>
        <s v="年度月份"/>
        <s v="製造加工費用"/>
        <s v="製造加工費用_美金"/>
        <s v="銷貨收入"/>
        <s v="製造間接人工人數"/>
        <s v="製造直接人工人數"/>
        <s v="廠區銷貨收入"/>
        <s v="產出量-已折算"/>
        <s v="廠區實際銷貨收入"/>
        <s v="廠區預估銷貨收入"/>
        <s v="製造治具費用"/>
        <s v="製造費用分析"/>
        <s v="實際製造管理總費用"/>
        <s v="預測製造管理總費用"/>
        <s v="目標製造管理總費用"/>
        <s v="事業部"/>
        <s v="事業單位"/>
        <s v="終端客戶"/>
        <s v="事業部代碼生效開始日期"/>
        <s v="是否使用"/>
        <s v="事業處"/>
        <s v="事業處名稱"/>
        <s v="RFQ Hit Rate-EBG"/>
        <s v="Award/Lost Year"/>
        <s v="Award 專案數"/>
        <s v="Lost 專案數"/>
        <s v="查看Award RFQ細節"/>
        <s v="查看Lost RFQ細節"/>
        <s v="Lost Year"/>
        <s v="競標中RFQ"/>
        <s v="Product sales, RMA, Warranty, NRE, …"/>
        <s v="Shipment date and display in year and month"/>
        <s v="Target revenue includes revenue by product category and NRE"/>
        <s v="Revenue Achievement Rate-Quarterly trend"/>
        <s v="Shipment from site, SO plant"/>
        <s v="Volume Achievement Rate-Quarterly trend  Shipment Node"/>
        <s v="Volume Achievement Rate-Quarterly trend  Shipment SC"/>
        <s v="Revenue achievement by product category"/>
        <s v="Node qty achievement by site"/>
        <s v="廠別"/>
        <s v="製造管理費用分析"/>
        <s v="依第一費用類別加總製造費用"/>
        <s v="各廠區銷貨收入"/>
        <s v="零件當月的工廠成本率"/>
        <s v="一小時的工廠成本"/>
        <s v="MVA 差距主檔"/>
        <s v="USD"/>
        <s v="MVA 差距分析表"/>
        <s v="NT"/>
        <s v="廠區銷貨收入主檔"/>
        <s v="Capacity Utilization"/>
        <s v="有排程及生產的日期（西元年月）"/>
        <s v="EBG各廠廠別名稱"/>
        <s v="可用總時間"/>
        <s v="實際投入工時"/>
        <s v="產出工時"/>
        <s v="產出數量"/>
        <s v="開線率"/>
        <s v="生產效率"/>
        <s v="整體產出率"/>
        <s v="整體產出率Goal(85%）"/>
        <s v="有排程及生產的日期（西元年月日）"/>
        <s v="FIS系統內實際生產線體名稱"/>
        <s v="FIS throughput提供"/>
        <s v="設備可用總時間"/>
        <s v="扣除停線可用工時"/>
        <s v="量產產品產出工時"/>
        <s v="BU 無需求而停線"/>
        <s v="計畫停線"/>
        <s v="不可控停線(like : 疫情)"/>
        <s v="MFG責任 - 換線"/>
        <s v="MFG責任 - 保養"/>
        <s v="MFG責任 - DPS PC 工單排程損失"/>
        <s v="缺料造成停線"/>
        <s v="缺料/材料異常而停線"/>
        <s v="MFG責任 - 生產損耗"/>
        <s v="CR排單工時"/>
        <s v="試產排單工時"/>
        <s v="設備開動情況"/>
        <s v="設備開動情況下設備投入生產時間"/>
        <s v="衡量工廠設備利用及效率綜合指標"/>
        <s v="設備利用率目標"/>
        <s v="生產效率目標"/>
        <s v="各線主機板換線標準時間"/>
        <s v="各線小卡換線標準時間"/>
        <s v="監控設備利用率_x000a_衡量企業生產效率"/>
        <s v="OEE目標"/>
        <s v="Line return 主檔"/>
        <s v="專案名稱"/>
        <s v="客戶專案名稱"/>
        <s v="退貨編號"/>
        <s v="退貨數量"/>
        <s v="料號"/>
        <s v="收到退貨日期"/>
        <s v="LR維修完成日期"/>
        <s v="產品類別"/>
        <s v="責任歸屬"/>
        <s v="客戶名稱"/>
        <s v="維修方式"/>
        <s v="退貨廠區"/>
        <s v="L6生產廠區"/>
        <s v="月生產數量"/>
        <s v="生產數量"/>
        <s v="生產月份"/>
        <s v="Line Return MD"/>
        <s v="退貨月份"/>
        <s v="Line Return 退貨原因分析"/>
        <s v="提出退貨申請日期"/>
        <s v="PDM系統與專案相關的資訊"/>
        <s v="專案代碼"/>
        <s v="專案名稱(內部)"/>
        <s v="物料群組，使用於SAP，用於計算收入"/>
        <s v="用料等級"/>
        <s v="產品類型"/>
        <s v="WBS Code"/>
        <s v="料號描述"/>
        <s v="料號分類"/>
        <s v="電子零件-三大件"/>
        <s v="組件類別"/>
        <s v="零件主分類"/>
        <s v="客戶料號"/>
        <s v="事業代碼"/>
        <s v="專案 Multiple Source Rate"/>
        <s v="客戶訂定之multiple source Rate目標"/>
        <s v="Customer Name-SAP"/>
        <s v="PCA RND屬性"/>
        <s v="料號代碼"/>
        <s v="PCA 階段"/>
        <s v="Multiple Source Rate(by PCA)"/>
        <s v="PCA Hold 狀態"/>
        <s v="客戶主檔"/>
        <s v="客戶代號, SAP 的使用代號"/>
        <s v="PDM的客戶名稱, 按客戶保密情況設定保密代號"/>
        <s v="SAP的客戶名稱"/>
        <s v="PDM上的定義BU"/>
        <s v="客戶滿意度指標大類"/>
        <s v="客戶滿意度指標細項"/>
        <s v="客戶對Inventec的滿意度評分"/>
        <s v="Inventec 與客戶的其他廠商比較之滿意度排名"/>
        <s v="QBR報告放置路徑"/>
        <s v="評量滿意度的季度"/>
        <s v="評量滿意度的資料日期"/>
        <s v="呈現重要項目分數供高階管理者快速掌握重點客戶滿意度狀況"/>
        <s v="客戶QBR評分與排名，並檢視細項分數歷史變化"/>
        <s v="當月當日營收與指定月營收歷史資料"/>
        <s v="庫存結算年月=&gt; 保留期間？"/>
        <s v="庫存結算第幾日"/>
        <s v="給供應商, 預測計劃: 包括開PO未收, 需求(供應商預測計劃) "/>
        <s v="供應商預測計劃 週別"/>
        <s v="廠區代碼"/>
        <s v="計劃週期, 計劃排定時間"/>
        <s v="預測日期"/>
        <s v="預測時段類別"/>
        <s v="計劃類型"/>
        <s v="供應商預測數量"/>
        <s v="庫存採購收料數量"/>
        <s v="收料單號"/>
        <s v="採購單號"/>
        <s v="庫存日期"/>
        <s v="收料交易類型-入庫"/>
        <s v="SAP 料號"/>
        <s v="收料數量"/>
        <s v="採購訂單總金額"/>
        <s v="採購幣別"/>
        <s v="採購訂單總金額*GR 當天匯率"/>
        <s v="採購方式與採購金額"/>
        <s v="料號分類+組件類別mapping table"/>
        <s v="PDM中IEC PN之Class Code值"/>
        <s v="採購方式"/>
        <s v="供應商代碼"/>
        <s v="供應商"/>
        <s v="供應商暱稱"/>
        <s v="製造商代碼, "/>
        <s v="製造商名稱"/>
        <s v="BLC"/>
        <s v="採購日期"/>
        <s v="採購日期區間"/>
        <s v="預測狀態"/>
        <s v="採購數量"/>
        <s v="生產工廠代碼"/>
        <s v="採購件與製造廠商資料"/>
        <s v="生產工廠代碼_PRO"/>
        <s v="採購單價"/>
        <s v="本位採購幣別"/>
        <s v="採購單價*GR 當天匯率"/>
        <s v="料號代碼與組件類別組成資料"/>
        <s v="料號分類，PDM中IEC PN之Class Code值"/>
        <s v="組件類別mapping table"/>
        <s v="Product Sales Type"/>
        <s v="PIR 主檔"/>
        <s v="產生預測日期"/>
        <s v="工廠代碼"/>
        <s v="區域別_x000a_AM/EU/AP/WW_x000a_4種字串敘述"/>
        <s v="客戶所屬客戶群(線)"/>
        <s v="需求預測日期"/>
        <s v="預測數量"/>
        <s v="台幣預測金額"/>
        <s v="美金預測金額"/>
        <s v="實際出貨數量"/>
        <s v="台幣實際出貨金額"/>
        <s v="美金實際出貨金額"/>
        <s v="Forecast 達成率"/>
        <s v="每日庫存主檔"/>
        <s v="是否為FRU庫位"/>
        <s v="庫位"/>
        <s v="是否為HUB庫位"/>
        <s v="在庫.在途.客戶HUB"/>
        <s v="依材料大類分類材料"/>
        <s v="依material code分類"/>
        <s v="美元單價-STD"/>
        <s v="台幣單價-STD"/>
        <s v="依材料分類"/>
        <s v="依材料庫齡分類材料"/>
        <s v="依最近移動日期計算庫齡"/>
        <s v="庫存結算日"/>
        <s v="MonthEnd =&gt; 待確認"/>
        <s v="庫存管理分類(Unrestricted/Blocked)"/>
        <s v="供應商是否提供JIT, VMI, SOI之服務"/>
        <s v="總庫存數量"/>
        <s v="總庫存金額(TWD)"/>
        <s v="總庫存金額(USD)"/>
        <s v="各廠區依庫齡分布之庫存%"/>
        <s v="庫存處理周誌"/>
        <s v="庫存降減計畫金額(TWD)"/>
        <s v="庫存降減計畫金額(USD)"/>
        <s v="當月當日庫存與指定月庫存歷史資料"/>
        <s v="庫存結算年月"/>
        <s v="本月庫存目標"/>
        <s v="依材料大類分類材料(M)"/>
        <s v="依材料大類分類材料(C)"/>
        <s v="依製程前後段分類"/>
        <s v="製造商料號主檔"/>
        <s v="製造商料號"/>
        <s v="產品生命週期對應需求預測"/>
        <s v="LOB ID"/>
        <s v="Region"/>
        <s v="Product Sales Type Name"/>
        <s v="專案階段"/>
        <s v="預測月份"/>
        <s v="預測幣別"/>
        <s v="預測金額"/>
        <s v="銷售預測與實際出貨分析"/>
        <s v="料號群組 "/>
        <s v="實際出貨幣別"/>
        <s v="實際出貨金額"/>
        <s v="Forecast 達成率管理"/>
        <s v="Last Month Analysis Flag"/>
        <s v="各Site 達成率細節"/>
        <s v="Material Group"/>
        <s v="Whole Demand Trend 分析"/>
        <s v="總需求"/>
        <s v="DOI管理"/>
        <s v="DOI趨勢"/>
        <s v="日期區間"/>
        <s v="日"/>
        <s v="周"/>
        <s v="月"/>
        <s v="幣別"/>
        <s v="台幣"/>
        <s v="美金"/>
        <s v="整體庫存金額"/>
        <s v="營收"/>
        <s v="DOI(實際)"/>
        <s v="DOI(目標)"/>
        <s v="DOI(天數)"/>
        <s v="目標庫存"/>
        <s v="BU每日DOI"/>
        <s v="庫存目標"/>
        <s v="可控庫存DOI趨勢"/>
        <s v="可控庫存金額"/>
        <s v="可控訂單金額"/>
        <s v="BU可控庫存DOI"/>
        <s v="每日庫存總覽"/>
        <s v="是否含FRU庫存?"/>
        <s v="各廠區每日庫存庫齡總覽_原材料_依材料分類"/>
        <s v="各廠區每日庫存庫齡總覽_原材料_庫齡大於180"/>
        <s v="各廠區每日庫存庫齡總覽_半成品與成品"/>
        <s v="各廠區每日庫存庫齡總覽_HUB"/>
        <s v="當月當日庫存與指定月庫存趨勢直條圖比較"/>
        <s v="庫存分析"/>
        <s v="下載資料年-月"/>
        <s v="下載資料日為當周第幾個工作日"/>
        <s v="材料歸屬之產品生命週期階段"/>
        <s v="Unrest庫存數量"/>
        <s v="Blocked庫存數量"/>
        <s v="Unrest庫存金額(TWD)"/>
        <s v="Blocked庫存金額(TWD)"/>
        <s v="Unrest庫存金額(USD)"/>
        <s v="Blocked庫存金額(USD)"/>
        <s v="採購模式, 客戶業務模式指定的物料採購模式, 例如 Buy/Sell 指客戶指定廠商.."/>
        <s v="採購方式代碼"/>
        <s v="採購方式描述"/>
        <s v="BLC 標誌"/>
        <s v="AVL 分級管理, 標示材料禁用或IEC prefer等, 用途包括 prefer part/multiSource 分析使用"/>
        <s v="訂單本位採購幣別"/>
        <s v="製造商代碼"/>
        <s v="供應商名稱"/>
        <s v="BuySell供應商"/>
        <s v="BuySell供應商代碼"/>
        <s v="BuySell代碼"/>
        <s v="Manufacturer"/>
        <s v="廠區名稱"/>
        <s v="BU 可由廠區對應"/>
        <s v="客戶可由廠區對應"/>
        <s v="公司"/>
        <s v="PDM系統與專案multiple source相關的資訊"/>
        <s v="依據Customer Goal將最新的專案Multiple Source Rate區分為兩種達標狀況"/>
        <s v="未達標PCA數"/>
        <s v="PCA SCM屬性"/>
        <s v="依據Reporting Customer Goal將最新的PCA Multiple Source Rate區分為兩種達標狀況"/>
        <s v="PCA 零件屬性之供應商數量分類"/>
        <s v="零件屬性分類下的IEC料號數量，例如sole, single, 2 sources, 3 sources, 4 sources 以上的零件數量"/>
        <s v="產品出貨週期的製造商成本"/>
        <s v="出貨日期"/>
        <s v="出貨單號"/>
        <s v="出貨料號"/>
        <s v="本位幣標準採購單價"/>
        <s v="本位幣標準採購單價*資料日當天匯率"/>
        <s v="材料出貨數量"/>
        <s v="採購方式與採購金額分佈"/>
        <s v="製造商與Commodity組成分析"/>
        <s v="供應商與Commodity組成分析"/>
        <s v="將Multiple source rate 以Customer Goal分兩種程度，並檢視各BU於NPI/MP階段的達標狀況"/>
        <s v="客戶Multiple Source Rate 目標"/>
        <s v="依據Customer Goal將最新的Multiple Source Rate區分為兩種達標狀況"/>
        <s v="專案層次的Multiple source rate"/>
        <s v="各BU各Multiple Source Rate 達標狀況的專案數量"/>
        <s v="各BU各Project Multiple Source Rate 達標狀況的專案占比"/>
        <s v="各BU各階段之專案Multiple source rate分布狀況─依據Multiple Source Rate呈現，以找出達標率低的專案,並顯示各BU各階段下特定Project的PCA列表"/>
        <s v="各專案最新的multiple source rate"/>
        <s v="依據Customer Goal將最新的PCA Multiple Source Rate區分為兩種達標狀況"/>
        <s v="零件屬性分類下的零件數量，例如sole, single, 2 sources, 3 sources, 4 sources 以上的零件數量"/>
        <s v="各BU各階段下特定Project 未達標之PCA列表"/>
        <s v="PCA階段"/>
        <s v="產品出貨週期的製造商成本分析"/>
        <s v="採購金額"/>
        <s v="Field return 主檔"/>
        <s v="退貨地區"/>
        <s v="維修狀態"/>
        <s v="收到產品日期"/>
        <s v="維修完成日期"/>
        <s v="客戶TAT目標"/>
        <s v="TAT Target"/>
        <s v="已維修時間"/>
        <s v="WIP原因"/>
        <s v="是否保固"/>
        <s v="Field return 出貨統計"/>
        <s v="產品出貨日期"/>
        <s v="產品出貨數量"/>
        <s v="客戶TAT目標對照表"/>
        <s v="客戶TAT目標比例"/>
        <s v="客戶TAT目標天數"/>
        <s v="Field Return MD"/>
        <s v="當月退貨數量"/>
        <s v="保固內退貨數量"/>
        <s v="產品週期內退貨數量"/>
        <s v="判斷在保固內的數量"/>
        <s v="產品週期內的總出貨數(截至報表月份）"/>
        <s v="收到退貨日期(月)"/>
        <s v="Field Return 維修原因分析"/>
        <s v="Ex: 中國, 台灣, 荷蘭..."/>
        <s v="WIP 呈現所需的日期維度"/>
        <s v="TAT Target 所需的日期維度"/>
        <s v="以維修狀態計算WIP days"/>
        <s v="WIP時間過長原因"/>
        <s v="以維修狀態計算TAT Target"/>
        <s v="需求計畫達成率的時間範圍" u="1"/>
        <s v="負責制定該資料標準的人員姓名。" u="1"/>
        <s v="BU2:_x000a_Asus BS分量: ASUS客戶提供之當月客供料件供應計畫" u="1"/>
        <s v="原料成本比例" u="1"/>
        <s v="主要客戶名稱" u="1"/>
        <s v="實際與預估和董事會預估出貨量差異率" u="1"/>
        <s v="每月預估營業收入" u="1"/>
        <s v="年初至今實際和目標營業收入差異率" u="1"/>
        <s v="執行中詢價細節" u="1"/>
        <s v="實際和目標營業收入達成率" u="1"/>
        <s v="分析客户提货订单的数量占生产订单数量的比例, 使用散点图和趋势图两种图表展示"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倫敦-鎳金屬年度漲跌幅" u="1"/>
        <s v="RDP, LT FSCT, FCST, BS 分量, 當月FCST" u="1"/>
        <s v="實際和目標出貨量差異率" u="1"/>
        <s v="塑膠PC年度漲跌幅" u="1"/>
        <s v="實際和預估營業收入差異率" u="1"/>
        <s v="需討論項目" u="1"/>
        <s v="PDM裡經過新廠商評鑑管理辦法承認之合格供應商代號" u="1"/>
        <s v="已GR過帳之材料採買金額" u="1"/>
        <s v="由SQE按Incoming、Material Issue、Quality Peformance進行評分，分數呈現在每月發出重慶廠區厂商票期成績。_x000a_分數部分若選特定一季直接出現該季資料，若選多季時則呈現最差的分數" u="1"/>
        <s v="需求計畫達成失准專案明細" u="1"/>
        <s v="PSG 事業處" u="1"/>
        <s v="PSG 廠區" u="1"/>
        <s v="PSG 產品系列" u="1"/>
        <s v="塑膠機殼-塑膠-購價成本比例" u="1"/>
        <s v="實際和董事會預估營業收入達成率" u="1"/>
        <s v="與此 Vendor 購買的料號數中，Sole Source 有多少個料號，亦即無法導替代料之料號數量。_x000a_若選特定一季直接出現該季數字，若選多季則出現最新一季的數字" u="1"/>
        <s v="失敗原因代碼" u="1"/>
        <s v="System各個檢查站不良數總和 (FPY)"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每月營業收入與出貨董事會預估資料" u="1"/>
        <s v="與此 Vendor 購買料號數中，B&amp;S 材料之料號數量" u="1"/>
        <s v="客戶名稱，各BU與各客人需進行分析交易金額的主體_x000a_與廠區的對應關係如下:_x000a_HP對應至TP02與CP60_x000a_Dyna對應至CP62_x000a_ASUS對應至CP69_x000a_Tiny對應至CP65" u="1"/>
        <s v="年初至今實際和董事會預估營業收入差異率" u="1"/>
        <s v="資料項目若為依據業務規則新增的資料項目，關聯項目需填寫公式項目組成結果" u="1"/>
        <s v="廠別 =&gt; 討論 with PRO, MFG, BPM" u="1"/>
        <s v="實際和目標營業收入差異" u="1"/>
        <s v="將資料拆分為 Forecast or Shipment" u="1"/>
        <s v="累計專案銷貨收入" u="1"/>
        <s v="子階成本分類" u="1"/>
        <s v="年初至今出貨目標" u="1"/>
        <s v="年初至今累積出貨量" u="1"/>
        <s v="BU1 計算已收訂單數量占需求計畫數量的比例_x000a_BU2 計算每個產品已收提貨訂單的數量占已收生產訂單數量的比例" u="1"/>
        <s v="客戶提供需求預測之時間版本" u="1"/>
        <s v="產品事業部門名稱" u="1"/>
        <s v="不同時間區間實際營收出貨差異率資料" u="1"/>
        <s v="每月營業收入與出貨實際資料" u="1"/>
        <s v="負責制定該資料標準的部門。" u="1"/>
        <s v="依使用者選定 連接器 或散熱模組 或 電路板  或  Set組裝件之次階品項部品 ，顯示所選定次階品項部品對應的Part Category 訊息" u="1"/>
        <s v="最新每月預估營業收入" u="1"/>
        <s v="資料上傳日期" u="1"/>
        <s v="關鍵零件交貨紀錄 " u="1"/>
        <s v="雛型設計開始年度" u="1"/>
        <s v="預計MP開始日期" u="1"/>
        <s v="實際產品營收" u="1"/>
        <s v="產品型態分類" u="1"/>
        <s v="中文名稱是資料項目的統一中文命名。資料標準中文名稱從業務上區分不同的資料，應易於被資料使用人員理解和識別。_x000a__x000a_" u="1"/>
        <s v="版本一預測比較類型名稱：RDP, LT FSCT, FCST, BS 分量" u="1"/>
        <s v="計畫月份 " u="1"/>
        <s v="實際與預估營收出貨差異率和達成率資料" u="1"/>
        <s v="詢價成功細節" u="1"/>
        <s v="分析實際出貨情况" u="1"/>
        <s v="倫敦-鎳金屬較上個月漲跌幅" u="1"/>
        <s v="產品不良率明細分析" u="1"/>
        <s v="需求計畫達成資料畫面註解" u="1"/>
        <s v="PSG 客戶主檔" u="1"/>
        <s v="交貨地在台灣或大陸" u="1"/>
        <s v="各個檢查站待修不良數" u="1"/>
        <s v="連續月紐約黃金年度漲跌幅" u="1"/>
        <s v="歸屬產品名稱" u="1"/>
        <s v="年初至今營業收入目標" u="1"/>
        <s v="每月實際和預估出貨量率" u="1"/>
        <s v="年度實際與預估和董事會預估營業收入差異率" u="1"/>
        <s v="每月專案出貨量" u="1"/>
        <s v="各事業處所負責的機種類別, 如2021-800, 2022-1000,  AIO, Tablet" u="1"/>
        <s v="客人提供的，應該就是完整的Shipment" u="1"/>
        <s v="需求計畫類型ID" u="1"/>
        <s v="計畫年度 " u="1"/>
        <s v="倫敦-錫金屬季度漲跌幅" u="1"/>
        <s v="與此 Vendor 購買 Components 種類中英業達自選料之料號數" u="1"/>
        <s v="每周產品良率" u="1"/>
        <s v="Material Catalog" u="1"/>
        <s v="站點良率目標對照" u="1"/>
        <s v="總庫存目標" u="1"/>
        <s v="對資料項目的資料來源欄位做特殊的取值規則" u="1"/>
        <s v="累計專案利益" u="1"/>
        <s v="呈現不同庫存區域對應的庫存水位與DOI狀況" u="1"/>
        <s v="資料類型為“代碼類”的資料項目的代碼編碼取值。_x000a_" u="1"/>
        <s v="下單廠商名稱，亦即Vendor code的廠商代碼" u="1"/>
        <s v="年度出貨量差異" u="1"/>
        <s v="各檢查站良率目標" u="1"/>
        <s v="專案利益率" u="1"/>
        <s v="畫面註解ID" u="1"/>
        <s v="年初至今累積營業收入" u="1"/>
        <s v="每週最新版本月預估營業收入" u="1"/>
        <s v="Critical Part 廠商達交率分析" u="1"/>
        <s v="展出達交率低於90%的料號明細，包含料號、Descritpion、每月及每季的MOU/LTA與SAP GR數量" u="1"/>
        <s v="PDM裡經過新廠商評鑑管理辦法承認之合格供應商" u="1"/>
        <s v="Pur Org.下的廠區" u="1"/>
        <s v="HUB 註記" u="1"/>
        <s v="依產品呈現年度營業收入與出貨達成狀況" u="1"/>
        <s v="產品家族" u="1"/>
        <s v="各事業處庫存金額" u="1"/>
        <s v="匯率有效時間起" u="1"/>
        <s v="失敗原因內容" u="1"/>
        <s v=" 1-(System所有不良數/System秤重站投入數)" u="1"/>
        <s v="營收出貨結帳月份" u="1"/>
        <s v="去年同期原料期貨價格" u="1"/>
        <s v="預估產品家族淨利率" u="1"/>
        <s v="每月實際和目標出貨量差異率" u="1"/>
        <s v="別名是資料的常用名稱或縮寫用詞，是中文名稱以外的業務或技術上針對該資料項目的常用名稱。例如：資料在主要源系統中使用的名稱、業務人員使用的常用名。用於説明業務部門快速查找、理解、使用資料標準。" u="1"/>
        <s v="廠區下區分不同客戶或產品生產工廠的廠別代碼" u="1"/>
        <s v="原料期貨種類" u="1"/>
        <s v="需求日期為每個預測區間起始日，若為實際收單為實際收單日期、若為需求計畫為需求計畫日期" u="1"/>
        <s v="達交率按PartNo排名" u="1"/>
        <s v="年初至今實際和目標出貨量差異率" u="1"/>
        <s v="庫存金額" u="1"/>
        <s v="英文名稱是資料項目的統一英文命名，主要是根據中文名稱的含義進行英文翻譯。未來可作為資料庫中資料欄位名稱的參考。_x000a_" u="1"/>
        <s v="資料類別是根據資料的業務定義、業務規則和常見表現形式定義其所採用的資料類型。資料類別包括：數值類、金額類、編碼類、代碼類、註記類、文本類、比例類、日期類、時間類、日期時間類。" u="1"/>
        <s v="產品系列首批出貨開始日期資料" u="1"/>
        <s v="BS分量與當月FCST差異比例" u="1"/>
        <s v="進度說明" u="1"/>
        <s v="專案階段時程資料" u="1"/>
        <s v="每月實際和年度目標出貨量差異" u="1"/>
        <s v="版本二預測比較類型名稱：RDP, LT FSCT, FCST, BS 分量" u="1"/>
        <s v="由Quality、Cost與Delivery三項成績進行加權計算總分" u="1"/>
        <s v="達交率按Vendor排名" u="1"/>
        <s v="董事會預估版本日期" u="1"/>
        <s v="System各個檢查站待修不良數總和(Yield)" u="1"/>
        <s v="使用者可選擇 顯示資料的時間軸" u="1"/>
        <s v="依材料屬性分類材料" u="1"/>
        <s v="庫存結算月底註記" u="1"/>
        <s v="BS分量與當月FCST比率" u="1"/>
        <s v="1-(站點待修不良數/System秤重站或PCA SA_15站投入數)" u="1"/>
        <s v="每月專案材料成本" u="1"/>
        <s v="年度董事會預估營業收入" u="1"/>
        <s v="累計專案銷貨成本" u="1"/>
        <s v="依使用者選定 連接器  或散熱模組 或 電路板  或  Set組裝件部品 ，顯示相關的Part Category 訊息" u="1"/>
        <s v="依使用者選定 連接器 或沖壓品 或 塑膠射出或散熱模組 或 電路板 部品 ，顯示相關的Part Category 訊息" u="1"/>
        <s v="System各個檢查站待修不良數總和" u="1"/>
        <s v="實際和預估出貨量差異率" u="1"/>
        <s v="專案時程分布總覽" u="1"/>
        <s v="各個檢查站不良數" u="1"/>
        <s v="接單方式" u="1"/>
        <s v="BU1 惠普客戶累計當月有效訂單" u="1"/>
        <s v="每月專案生產營運成本"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不良類型目標對照" u="1"/>
        <s v="年度營業收入差異" u="1"/>
        <s v="版本二需求計畫類型名稱：RDP, LT FSCT, FCST,  當月FCST" u="1"/>
        <s v=" 1-(System所有不良數/System秤重站投入數)  (FPY)" u="1"/>
        <s v="各廠區依庫齡分布、廠區、廠別之庫存金額" u="1"/>
        <s v="生產工廠下區分不同客戶或產品生產的廠區代碼" u="1"/>
        <s v="庫存降減計畫" u="1"/>
        <s v="連續月紐約黃金季度漲跌幅" u="1"/>
        <s v="專案每月銷售數量" u="1"/>
        <s v="上月總營收金額" u="1"/>
        <s v="每月實際和年度目標營業收入差異率" u="1"/>
        <s v="實際和預估營業收入差異" u="1"/>
        <s v="個人電腦事業群之需求計畫版本比較資料" u="1"/>
        <s v="前10大客戶庫存金額" u="1"/>
        <s v="目標幣別" u="1"/>
        <s v="年初至今實際和目標營業收入差異" u="1"/>
        <s v="對資料項目的資料項目來源，在資料庫或報表中，資料來源的表格名稱" u="1"/>
        <s v="最新結算月份" u="1"/>
        <s v="年度實際和預估出貨量" u="1"/>
        <s v="相關標準" u="1"/>
        <s v="倫敦-鋁金屬年度漲跌幅" u="1"/>
        <s v="供應商績效主檔" u="1"/>
        <s v="總庫存金額" u="1"/>
        <s v="Class code大類名稱" u="1"/>
        <s v="實際每日營業收入" u="1"/>
        <s v="年度實際營業收入" u="1"/>
        <s v="每月實際和董事會預估營業收入差異率" u="1"/>
        <s v="依產品呈現年初至今營業收入與出貨達成狀況" u="1"/>
        <s v="廠商材料LTA/MOU數量與實際SAP GR 數量的比較。以圓餅圖與曲線直線圖呈現，並列出具體數字_x000a_*YTD Fill Rate=Acc. SAP GR Q’ty/Acc. LTA MOU Q’ty"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實際銷售數量" u="1"/>
        <s v="影響金額NTD(M)" u="1"/>
        <s v="PSG BU2的產品系列名稱:_x000a_FX516, Strix_2021, Strix_2022, GA401R, GA402, GA503, GC31, GC32, GU603, GU603Z, GV301, GV301R, GX703, NR2201, NR2202, NR2203" u="1"/>
        <s v="依使用者選定 連接器 或沖壓品 或 塑膠射出或散熱模組 或 電路板 部品 ，顯示相關的Part Catetory 訊息" u="1"/>
        <s v="與此 Vendor 購買料號數中，B&amp;S 材料之料號數量。_x000a_若選特定一季直接出現該季數字，若選多季則出現最新一季的數字" u="1"/>
        <s v="供應商資料年月" u="1"/>
        <s v="已與廠商簽訂之LTA/MOU材料數量" u="1"/>
        <s v="是否獨立料" u="1"/>
        <s v="產品驗證開始日期" u="1"/>
        <s v="年度實際與預估和目標出貨量差異率"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塑膠PC較上個月漲跌幅" u="1"/>
        <s v="各個檢查站投入數" u="1"/>
        <s v="各事業處所負責的業務及客戶" u="1"/>
        <s v="週別" u="1"/>
        <s v="每月實際出貨量" u="1"/>
        <s v="成功詢價機種年度出貨量" u="1"/>
        <s v="年初至今實際和董事會預估出貨量差異率" u="1"/>
        <s v="RFQ 專案開發年度" u="1"/>
        <s v="所有材料按採購單位區分為EE(電子)與ME(機構)兩大類，分類與PDM上材料標註" u="1"/>
        <s v="年度實際與預估和董事會預估出貨量差異" u="1"/>
        <s v="每月實際和預估營業收入差異" u="1"/>
        <s v="每月人工與其他成本" u="1"/>
        <s v="每月董事會預估出貨量" u="1"/>
        <s v="競標中RFQ專案時程概覽" u="1"/>
        <s v="System各個檢查站不良數總和" u="1"/>
        <s v="供應商主檔" u="1"/>
        <s v="年度營業收入差異率" u="1"/>
        <s v="整體產品良率" u="1"/>
        <s v="每月營業收入預估資料by客戶" u="1"/>
        <s v="標準更新來源" u="1"/>
        <s v="量產評估開始日期" u="1"/>
        <s v="與此 Vendor 購買 Components 種類中B&amp;S 材料之料號數" u="1"/>
        <s v="鐵礦砂 季度漲跌幅" u="1"/>
        <s v="PSG不同客戶之名稱" u="1"/>
        <s v="資料項目正式負責領域或所屬的主題，僅可列出一個。" u="1"/>
        <s v="實際收入成本與銷貨相關資訊" u="1"/>
        <s v="上方區域上限" u="1"/>
        <s v="年度實際與預估和目標營業收入差異率" u="1"/>
        <s v="由buyer按交期管裡、稽核扣分、違反流程與Service進行綜合評分，分數呈現在每月發出重慶廠區厂商票期成績" u="1"/>
        <s v="塑膠射出下一季漲跌幅" u="1"/>
        <s v="倫敦-銅金屬年度漲跌幅" u="1"/>
        <s v="依產品呈現月營業收入與出貨達成狀況" u="1"/>
        <s v="BU2 華碩客戶提貨需求數量, 通過EDI 940指令傳送至英業達系統" u="1"/>
        <s v="BU2 華碩客戶訂單需求數量, 通過EDI 850指令傳送至英業達系統" u="1"/>
        <s v="詢價達成率" u="1"/>
        <s v="月初至今實際和最新每月預估出貨量達成率" u="1"/>
        <s v="RDP, LT FSCT, FCST, BS 分量" u="1"/>
        <s v="整體產品良率目標" u="1"/>
        <s v="供應商資料季統計時間" u="1"/>
        <s v="上方區域下限" u="1"/>
        <s v="倫敦-鋁金屬較上個月漲跌幅" u="1"/>
        <s v="各事業處所負責的客戶" u="1"/>
        <s v="事業處性質" u="1"/>
        <s v="區間內累計承諾交貨的SAP收料數量" u="1"/>
        <s v="每月實際和目標營業收入差異" u="1"/>
        <s v="DOI 目標天數參數檔" u="1"/>
        <s v="預估產品家族成本" u="1"/>
        <s v="Class Code 四碼數字加上&quot;-&quot;再加上對應的Materical Group" u="1"/>
        <s v="上期原料期貨價格" u="1"/>
        <s v="失準比率" u="1"/>
        <s v="達交率統計年月" u="1"/>
        <s v="累計產品系列收入" u="1"/>
        <s v="倫敦-鎳金屬季度漲跌幅" u="1"/>
        <s v="年度實際與預估和目標出貨量差異" u="1"/>
        <s v="年度實際與預估和董事會預估出貨量差異率" u="1"/>
        <s v="月初至今實際和目標營業收入達成率" u="1"/>
        <s v="庫存降減計畫 =&gt; 庫存降減計畫金額  =&gt; 獨立顯示 or by 篩選器條件" u="1"/>
        <s v="系統整合開始日期" u="1"/>
        <s v="PSG 工廠廠區" u="1"/>
        <s v="鐵礦砂 年度漲跌幅" u="1"/>
        <s v="實際和董事會預估出貨量差異" u="1"/>
        <s v="版本一需求計畫類型名稱：RDP, LT FSCT, FCST, BS 分量" u="1"/>
        <s v="BU1 HP客戶提供之當月出貨計畫_x000a_BU2 華碩客戶提貨需求數量, 通過EDI 940指令傳送至英業達系統" u="1"/>
        <s v="監控客戶提貨訂單的數量占生產訂單數量的比例" u="1"/>
        <s v="EBO 團隊領導" u="1"/>
        <s v="分析客戶提貨訂單的數量占生產訂單數量的比例, 使用散點圖和趨勢圖兩種圖表展示" u="1"/>
        <s v="主階品項市場價格波動分析" u="1"/>
        <s v="每周產品不良率" u="1"/>
        <s v="Class code下之細項分類，PSG Part Category尚待重新進行有交易料號之治理，相對於EBG Part Category" u="1"/>
        <s v="產品事業部門別名" u="1"/>
        <s v="匯率有效時間訖" u="1"/>
        <s v="每月實際和董事會預估營業收入差異" u="1"/>
        <s v="對資料項目的資料項目來源，在資料庫或報表中，資料來源的欄位名稱" u="1"/>
        <s v="月初至今實際和董事會預估出貨量達成率" u="1"/>
        <s v="製造站點代碼_x000a_PCA: AOI​,ICT​,SA F/T​_x000a_System: Diagnostic, FA F/T, Run-in​" u="1"/>
        <s v="PSG 產品家族" u="1"/>
        <s v="累計材料成本" u="1"/>
        <s v="首批出貨開始日期" u="1"/>
        <s v="材料細項 =&gt; 是否等於 Part Category" u="1"/>
        <s v="PSG BU1的不同產品類別:_x000a_NB: 筆記本電腦_x000a_DT: 臺式電腦主機/桌上型個人電腦_x000a_Docking: 筆記本電腦擴充座_x000a__x000a_PSG BU2的不同產品類別:_x000a_NB: 筆記本電腦" u="1"/>
        <s v="匯率主檔" u="1"/>
        <s v="產品生產數量" u="1"/>
        <s v="年度目標的月營業收入與出貨資料" u="1"/>
        <s v="判斷庫存截止日為日、週、月、年" u="1"/>
        <s v="上月總庫存金額" u="1"/>
        <s v="BU1比較項目： RDP vs. RDP/ LT FCST vs. LT FCST_x000a_BU2比較項目：FCST vs. FCST/ LT FCST vs. LT FCST/  BS分量 vs. 當月FCST" u="1"/>
        <s v="廠區性質" u="1"/>
        <s v="週級別" u="1"/>
        <s v="年初至今實際和董事會預估營業收入差異" u="1"/>
        <s v="PSG 工廠廠別" u="1"/>
        <s v="整體產品良率分析" u="1"/>
        <s v="雛型設計開始日期" u="1"/>
        <s v="分析實際出貨情況" u="1"/>
        <s v="P/L 更新日期" u="1"/>
        <s v="次階品項月度漲跌幅" u="1"/>
        <s v="根據不同庫存可控度，追蹤現行以及歷史庫存水位及DOI數值_庫存區域" u="1"/>
        <s v="每日營業收入與出貨實際資料" u="1"/>
        <s v="由buyer按交期管裡、稽核扣分、違反流程與Service進行綜合評分，分數呈現在每月發出重慶廠區厂商票期成績。_x000a_分數部分若選特定一季直接出現該季資料，若選多季時則呈現最差的分數" u="1"/>
        <s v="與此 Vendor 購買料號數中客戶指定料之料號數。_x000a_若選特定一季直接出現該季數字，若選多季則出現最新一季的數字" u="1"/>
        <s v="A廠商材料LTA/MOU數量與實際SAP GR 數量的比較。以圓餅圖與曲線直線圖呈現，並列出具體數字" u="1"/>
        <s v="倫敦-銅金屬較上個月漲跌幅" u="1"/>
        <s v="每月預估出貨量" u="1"/>
        <s v="每月專案銷貨收入" u="1"/>
        <s v="資料項目對應的群組名稱" u="1"/>
        <s v="資料安全分級" u="1"/>
        <s v="依客戶與事業部代碼呈現近三年營業收入與出貨達成狀況" u="1"/>
        <s v="由系列使用清單對映客戶名稱以 &quot;,&quot; 分隔，會有一個或多個" u="1"/>
        <s v="製造站點代碼_x000a_PCA: AOI​,ICT​,SA F/T​_x000a_System: FA F/T, Run-in, D/L​" u="1"/>
        <s v="年初至今董事會預估營業收入" u="1"/>
        <s v="英業達料號" u="1"/>
        <s v="各不良類型數量" u="1"/>
        <s v="實際 ROI" u="1"/>
        <s v="總營收目標" u="1"/>
        <s v="更新任務編號" u="1"/>
        <s v="處理類型" u="1"/>
        <s v="實際和董事會預估營業收入差異率" u="1"/>
        <s v="連續月紐約黃金較上個月漲跌幅" u="1"/>
        <s v="各產品需求計畫達成失准區域" u="1"/>
        <s v="實際和董事會預估出貨量達成率" u="1"/>
        <s v="版本數量差異" u="1"/>
        <s v="分析董事會出貨目標達成情況" u="1"/>
        <s v="庫存金額需換算成百萬台幣" u="1"/>
        <s v="年度實際與預估和目標營業收入差異" u="1"/>
        <s v="專案階段主檔" u="1"/>
        <s v="已GR過帳之材料總採買金額" u="1"/>
        <s v="每月營業收入與出貨預估資料" u="1"/>
        <s v="從各種採購模式與分類檢視材料採買金額的分布狀況" u="1"/>
        <s v="產品系列總體淨利率" u="1"/>
        <s v="BU2:_x000a_Asus 當月 FCST: ASUS客戶提供之每月最後一版需求計畫" u="1"/>
        <s v=" 1-(System各站待修不良數總和/System秤重站投入數) (Yield)" u="1"/>
        <s v="1-(站點不良數/System秤重站或PCA SA_15站投入數)" u="1"/>
        <s v="客戶識別碼" u="1"/>
        <s v="資料來源" u="1"/>
        <s v="月初至今實際和目標出貨量達成率" u="1"/>
        <s v="產品系列每月收入" u="1"/>
        <s v="系列狀態" u="1"/>
        <s v="最新預估版本日期" u="1"/>
        <s v="SAP收料數量" u="1"/>
        <s v="需求計畫版本" u="1"/>
        <s v="各事業處所負責的機種類別800S,1000S,_x000a_AIO,Tablet" u="1"/>
        <s v="詢價結束年度" u="1"/>
        <s v="由Quality、Cost與Delivery三項成績進行加權計算總分。_x000a_分數部分若選特定一季直接出現該季資料，若選多季時則呈現最差的分數" u="1"/>
        <s v="實際與預估和董事會預估出貨量差異" u="1"/>
        <s v="畫面註解" u="1"/>
        <s v="PDM裡各料號編碼規則的前四碼" u="1"/>
        <s v="庫存降減計畫金額  " u="1"/>
        <s v="BS 供應月份" u="1"/>
        <s v="當月當日庫存與前月庫存趨勢直條圖比較" u="1"/>
        <s v="PSG BU1的不同業務種類 For HP" u="1"/>
        <s v="預估產品家族營收" u="1"/>
        <s v="DOI 主檔" u="1"/>
        <s v="資料項目的類型" u="1"/>
        <s v="資料標準編號。_x000a_資料項目對應的標準編號。為便於對資料項目的標識和索引，需對資料項目進行統一編號，該編號是資料項目的唯一技術識別碼。" u="1"/>
        <s v="年初至今實際和目標出貨量差異" u="1"/>
        <s v="所有材料按採購單位區分為EE(電子)與ME(機構)兩大類" u="1"/>
        <s v="與此 Vendor 購買 Components 種類中客戶指定料之料號數" u="1"/>
        <s v="產品不良率明細" u="1"/>
        <s v="詢價結束日期" u="1"/>
        <s v="BU1比較項目： RDP vs. RDP/ LT FCST vs. LT FCST_x000a_BU2比較項目：FCST vs. FCST/ FCST vs. LT FCST/ LT FCST vs. LT FCST/ FCST vs. BS分量" u="1"/>
        <s v="專案銷量達成率" u="1"/>
        <s v="原料期貨月度漲跌幅" u="1"/>
        <s v="計算月份" u="1"/>
        <s v="累計產品系列成本"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BU1 RDP Shipment" u="1"/>
        <s v="廠區 =&gt; 討論 with PRO, MFG, BPM" u="1"/>
        <s v="應用客戶清單" u="1"/>
        <s v="負責BG" u="1"/>
        <s v="重要主階品項屬性維度" u="1"/>
        <s v="PSG這段時間跟該廠商交易多少料號數。_x000a_若選特定一季直接出現該季數字，若選多季則出現最新一季的數字" u="1"/>
        <s v="實際淨利率" u="1"/>
        <s v="當地名稱" u="1"/>
        <s v="累計專案銷貨數量" u="1"/>
        <s v="補充 [業務規則] 使用, 當 [業務規則] 中有項規則, 其中有公式項的部份可抽取到本欄位補充說明" u="1"/>
        <s v="累計專案出貨量" u="1"/>
        <s v="RDP, LT FSCT, FCST, BS 分量, 每月最後一版FCST" u="1"/>
        <s v="主階品項月度漲跌幅" u="1"/>
        <s v="庫存主檔" u="1"/>
        <s v="專案開發年度" u="1"/>
        <s v="計算年度" u="1"/>
        <s v="需求計畫類型" u="1"/>
        <s v="連接參考資料" u="1"/>
        <s v="營收出貨結帳日期" u="1"/>
        <s v="比較不同版本需求計畫之間的差異" u="1"/>
        <s v="每月實際和董事會預估出貨量差異" u="1"/>
        <s v="原物料分析, 每月 金、銅、鋁、錫、鎳、鐵礦砂、PC原物料行情" u="1"/>
        <s v="業務大類" u="1"/>
        <s v="僅年度銷量分析用標記" u="1"/>
        <s v="年度實際和預估營業收入" u="1"/>
        <s v="展示當月董事會時設定的出貨目標" u="1"/>
        <s v="倫敦-錫金屬年度漲跌幅" u="1"/>
        <s v="各不良原因/檢查站投入數" u="1"/>
        <s v="匯率類型" u="1"/>
        <s v="承諾交貨的SAP收料數量" u="1"/>
        <s v="產品良率目標" u="1"/>
        <s v="沖壓品下一季漲跌幅" u="1"/>
        <s v="月初至今實際出貨量" u="1"/>
        <s v="實際和目標出貨量差異" u="1"/>
        <s v="報表欲檢視的採購金額區間長度，最短為月，抓取資料為SAP GR Date，" u="1"/>
        <s v="各事業處" u="1"/>
        <s v="主階品項市場價格波動訊息" u="1"/>
        <s v="Sub Material Catalog" u="1"/>
        <s v="每月材料收料總金額與總數量，可從各種採購模式與分類檢視每月份的材料採買金額與數量" u="1"/>
        <s v="資料項目分類層級欄位。" u="1"/>
        <s v="材料細項" u="1"/>
        <s v="制定依據" u="1"/>
        <s v="產品規劃周期" u="1"/>
        <s v="替代群組編碼" u="1"/>
        <s v="連接器下一季漲跌幅" u="1"/>
        <s v="整體產品良率超標說明" u="1"/>
        <s v="版本差異比例" u="1"/>
        <s v="PSG BU2的不同代工模式 For ASUS" u="1"/>
        <s v="出貨月份" u="1"/>
        <s v="電路板下一季漲跌幅" u="1"/>
        <s v="實際和目標出貨量達成率" u="1"/>
        <s v="預估銷售數量" u="1"/>
        <s v="每月董事會預估營業收入" u="1"/>
        <s v="BU2:_x000a_Asus BS分量: ASUS客戶提供之當月客供料件供應計畫_x000a_Asus 當月 FCST: ASUS客戶提供之每月最後一版需求計畫" u="1"/>
        <s v="實際和目標營業收入差異率" u="1"/>
        <s v="與此 Vendor 購買 Components 種類中，Sole Source 有多少個_x000a_無法導替代料之料號數量" u="1"/>
        <s v="分析董事會制定之出貨目標達成百分比" u="1"/>
        <s v="次階品項年度漲跌幅" u="1"/>
        <s v="Critical Part 材料裡達交率最差前五名廠商" u="1"/>
        <s v="年度營業收入目標" u="1"/>
        <s v="當日整體良率(Yield rate)超標註解說明" u="1"/>
        <s v="當月累積營收金額" u="1"/>
        <s v="倫敦-鋁金屬季度漲跌幅" u="1"/>
        <s v="出貨年度" u="1"/>
        <s v="產品事業部門代碼" u="1"/>
        <s v="詢價命中率狀態" u="1"/>
        <s v="PSG不同事業處之名稱" u="1"/>
        <s v="年初至今實際和董事會預估出貨量差異" u="1"/>
        <s v="負責人員" u="1"/>
        <s v="累計專案材料成本" u="1"/>
        <s v="個人電腦事業群之需求計畫達成資料" u="1"/>
        <s v="狀態: open.close" u="1"/>
        <s v="市場產品型態分類_x000a_- NB, DT, Docking" u="1"/>
        <s v="年度出貨目標" u="1"/>
        <s v="倫敦-錫金屬較上個月漲跌幅" u="1"/>
        <s v="各站點良品數/各檢查站投入數" u="1"/>
        <s v="依客戶與事業部代碼呈現年度營業收入與出貨達成狀況" u="1"/>
        <s v="參考資源" u="1"/>
        <s v="月初至今實際營業收入" u="1"/>
        <s v="判斷庫存截止日為日、週、年" u="1"/>
        <s v="DOI目標天數" u="1"/>
        <s v="年度出貨目標資料" u="1"/>
        <s v="展示當月實際出貨數量" u="1"/>
        <s v="Critical Part 材料裡達交率最差前五名料號" u="1"/>
        <s v="累計專案生產營運成本" u="1"/>
        <s v="與此 Vendor 購買的料號數中，Sole Source 有多少個料號，亦即無法導替代料之料號數量" u="1"/>
        <s v="各不良類型目標" u="1"/>
        <s v="區域生產工廠廠區名稱" u="1"/>
        <s v="詢價相關資料" u="1"/>
        <s v="競標中RFQ pipeline" u="1"/>
        <s v="BU1 HP客戶提供之當月出貨計畫" u="1"/>
        <s v="SAP GR Qty除以LTA/MOU Q'ty" u="1"/>
        <s v="依材料庫齡分類材料金額佔比" u="1"/>
        <s v="產品生命週期" u="1"/>
        <s v="產品層級 PCA/System " u="1"/>
        <s v="以每週二的DOI 實際天數為當週DOI 實際天數" u="1"/>
        <s v="MD BU2 ASUS BS分量與當月FCST 比較" u="1"/>
        <s v="制定依據描述資料標準的業務依據來源，包括但不限於國家法律法規、國家標準、行業標準、外部監管要求、國際標準、國外先進標準、企業內部制度和系統規範、行業慣例等。" u="1"/>
        <s v="產品良率明細" u="1"/>
        <s v="P/L 月份" u="1"/>
        <s v="庫存截止日_x000a_日：以前一日 23:59 結算為今日庫存金額_x000a_週：以每週一 23:59 結算為當周庫存金額_x000a_年：以每年 12/31 23:59 結算為當年庫存金額" u="1"/>
        <s v="鐵礦砂 較上個月漲跌幅" u="1"/>
        <s v="選取廠商用以呈現出廠商的各項資訊供進行比對或決策" u="1"/>
        <s v="PSG這段時間跟該廠商交易多少料號數" u="1"/>
        <s v="PSG 成本分類" u="1"/>
        <s v="需求計畫比較類型" u="1"/>
        <s v="填寫資料項目的填寫者" u="1"/>
        <s v="PDM裡經過新廠商評鑑管理辦法承認之合格供應商名稱" u="1"/>
        <s v="年度目標資料" u="1"/>
        <s v="年度目標的月出貨量" u="1"/>
        <s v="每月實際營業收入" u="1"/>
        <s v="每月實際和年度目標出貨量差異率" u="1"/>
        <s v="PSG 廠別" u="1"/>
        <s v="對資料項目的資料項目來源，在資料庫或報表中，填寫主要的來源系統" u="1"/>
        <s v="計畫比較月份" u="1"/>
        <s v="Site Name" u="1"/>
        <s v="不良類型: _x000a_- All defect 所有不良, Design, Process, Material, Others" u="1"/>
        <s v="RDP的資料是他們會整理過，連同裡面的shipment資料也是，所以不是完整的Shipment" u="1"/>
        <s v="依產品呈現近三年營業收入與出貨達成狀況" u="1"/>
        <s v="預估產品家族收益率" u="1"/>
        <s v="區域生產工廠廠別名稱"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BU1 惠普客戶累計當月有效訂單_x000a_BU2 華碩客戶訂單需求數量, 通過EDI 850指令傳送至英業達系統"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當日整體良率(Yield rate)超標類型_x000a_" u="1"/>
        <s v="區間內累計已與廠商簽訂之LTA/MOU材料數量" u="1"/>
        <s v="倫敦-銅金屬季度漲跌幅" u="1"/>
        <s v="首批出貨開始日期資料" u="1"/>
        <s v="對資料項目所需要遵循的業務規則的詳細描述，例如使用的業務場景、計算方法和編碼規則等內容的具體描述。" u="1"/>
        <s v="每月實際和預估營業收入差異率" u="1"/>
        <s v="業務定義是對該資料項目業務含義、相關業務情境和場景的詳細描述。_x000a_" u="1"/>
        <s v="需檢視供應商績效的年月時間點，每季為一個時間點呈現分數" u="1"/>
        <s v="實際每日出貨量" u="1"/>
        <s v="月初至今實際和最新每月預估營業收入達成率" u="1"/>
        <s v="原料期貨價格" u="1"/>
        <s v="RDP 需求計畫達成指定版本" u="1"/>
        <s v="年度實際出貨量" u="1"/>
        <s v="原料期貨年度漲跌幅"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計算基準年度"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各個檢查站點待修不良數" u="1"/>
        <s v="產品系列清單" u="1"/>
        <s v="目標年度" u="1"/>
        <s v="依客戶與事業部代碼呈現月營業收入與出貨達成狀況" u="1"/>
        <s v="匯率" u="1"/>
        <s v="變更幣別" u="1"/>
        <s v="主階品項年度漲跌幅" u="1"/>
        <s v="落實於報表平台時建置意見、所需要注意事項或限制事宜" u="1"/>
        <s v="上月庫存金額" u="1"/>
        <s v="各廠區每日庫存庫齡總覽_原材料" u="1"/>
        <s v="完成日期" u="1"/>
        <s v="主階影響的材料細項分類的金額匯總" u="1"/>
        <s v="STD BU2 ASUS BS分量與當月FCST 比較" u="1"/>
        <s v="客人提供的完整的Shipment" u="1"/>
        <s v="與此 Vendor 購買 Components 種類中客戶指定料之料號數。_x000a_若選特定一季直接出現該季數字，若選多季則出現最新一季的數字" u="1"/>
        <s v="每月實際和目標營業收入差異率" u="1"/>
        <s v="下單廠商名稱，亦即Vendor code的廠商名稱" u="1"/>
        <s v="廠商材料LTA/MOU數量與實際SAP GR 數量的比較。以圓餅圖與曲線直線圖呈現，並列出具體數字" u="1"/>
        <s v="下方區域上限" u="1"/>
        <s v="累計人工與其他成本" u="1"/>
        <s v="與此 Vendor 購買料號數中客戶指定料之料號數" u="1"/>
        <s v="版本二預測比較類型名稱：RDP, LT FSCT, FCST,  當月FCST" u="1"/>
        <s v="原始幣別" u="1"/>
        <s v="塑膠機殼-塑膠-總成本比例" u="1"/>
        <s v="購價成本比例" u="1"/>
        <s v="產品良率明細分析" u="1"/>
        <s v="實際營收銷貨相關資料" u="1"/>
        <s v="立帳月份" u="1"/>
        <s v="與此 Vendor 購買 Components 種類中，Sole Source 有多少個_x000a_無法導替代料之料號數量PSG這段時間跟該廠商交易多少料號數。_x000a_若選特定一季直接出現該季數字，若選多季則出現最新一季的數字" u="1"/>
        <s v="下方區域下限" u="1"/>
        <s v="BU1: _x000a_HP RDP : HP客戶提供之當月出貨計畫_x000a_HP LT FCST: PSG HP客戶提供之長期需求預測_x000a__x000a_BU2:_x000a_FCST: PSG客戶提供之需求計畫_x000a_ASUS LT FCST: PSG ASUS 客戶提供之長期需求預測" u="1"/>
        <s v="年度目標的月營業收入" u="1"/>
        <s v="料號系列" u="1"/>
        <s v="每月實際和年度目標營業收入差異" u="1"/>
        <s v="需求計畫指定版本" u="1"/>
        <s v="填寫進度說明之日期:每周一" u="1"/>
        <s v="實際和董事會預估營業收入差異" u="1"/>
        <s v="塑膠PC季度漲跌幅" u="1"/>
        <s v="年度實際與預估和董事會預估營業收入差異" u="1"/>
        <s v="產品系列總體淨利額" u="1"/>
        <s v="實際和董事會預估出貨量差異率" u="1"/>
        <s v="處理說明" u="1"/>
        <s v="BU2 ASUS BS分量與當月FCST 比較" u="1"/>
        <s v="需求計畫達成率的非安全區域" u="1"/>
        <s v="年初至今董事會預估出貨量" u="1"/>
        <s v="月初至今實際和董事會預估營業收入達成率" u="1"/>
        <s v="每月實際和預估出貨量差異" u="1"/>
        <s v="採購件屬性" u="1"/>
        <s v="每月材料成本" u="1"/>
        <s v="根據不同庫存可控度，追蹤現行以及歷史庫存水位及DOI數值" u="1"/>
        <s v="實際和預估出貨量差異" u="1"/>
        <s v="競標中RFQ組合分析" u="1"/>
        <s v="關鍵零組件材料達交率基準點" u="1"/>
        <s v="立帳年度" u="1"/>
        <s v="Pur Org.下的廠區_x000a_與客戶的對應關係如下:_x000a_TP02與CP60對應至HP_x000a_CP62對應至Dyna_x000a_CP65對應至Tiny_x000a_CP69對應至ASUS" u="1"/>
        <s v="需求計畫比較類型ID" u="1"/>
        <s v="產品良率超標說明日期" u="1"/>
        <s v="材料採購的主導權模式，為客人買來賣英業達，或為客人指定英業達對特定廠商進行購買，或為英業達自行選擇廠商" u="1"/>
        <s v="影響金額USD(M)" u="1"/>
        <s v="最新每月預估出貨量" u="1"/>
        <s v="未來六個月需求數量" u="1"/>
        <s v="預估月攤提銷售數量" u="1"/>
      </sharedItems>
    </cacheField>
    <cacheField name="業務規則" numFmtId="0">
      <sharedItems containsBlank="1" containsMixedTypes="1" containsNumber="1" minValue="0" maxValue="0.93" longText="1"/>
    </cacheField>
    <cacheField name="項目類型" numFmtId="0">
      <sharedItems containsBlank="1" count="6">
        <s v="Concept"/>
        <s v="Property"/>
        <s v="Relationship"/>
        <s v="Dimension"/>
        <s v="Measure"/>
        <m/>
      </sharedItems>
    </cacheField>
    <cacheField name="指定同義詞" numFmtId="0">
      <sharedItems containsBlank="1"/>
    </cacheField>
    <cacheField name="關連項目" numFmtId="0">
      <sharedItems containsBlank="1" longText="1"/>
    </cacheField>
    <cacheField name="資料安全分級" numFmtId="0">
      <sharedItems containsBlank="1"/>
    </cacheField>
    <cacheField name="資料型別" numFmtId="0">
      <sharedItems containsBlank="1" count="12">
        <m/>
        <s v="文本類"/>
        <s v="代碼類"/>
        <s v="日期類"/>
        <s v="數值類"/>
        <s v="比例類"/>
        <s v="金額類"/>
        <s v="N/A"/>
        <s v="編碼類 "/>
        <s v="編碼類"/>
        <s v="　"/>
        <s v="註記類"/>
      </sharedItems>
    </cacheField>
    <cacheField name="代碼編碼規則" numFmtId="0">
      <sharedItems containsBlank="1" containsMixedTypes="1" containsNumber="1" containsInteger="1" minValue="20200107" maxValue="20200403"/>
    </cacheField>
    <cacheField name="資料備註" numFmtId="0">
      <sharedItems containsBlank="1" count="40">
        <m/>
        <s v="C.1.1.0:"/>
        <s v="C.1.2.0:"/>
        <s v="E.2.3.0:"/>
        <s v="E.2.3.0: 可參考 Purview 資料標準調整_x000a_需確認資料項名稱/定義"/>
        <s v="E.2.3.0: 可參考 Purview 資料標準調整"/>
        <s v="E.2.3.0: 參考 Purview 資料標準新增"/>
        <s v="E.2.3.0: 資料標準 Concept 新增"/>
        <s v="E.2.4.0:"/>
        <s v="E.3.16.0: "/>
        <s v="E.2.3.0: 建議可與 RFQ 管理-BU Concept 合併_x000a_合併後需調整 concept 中文名稱"/>
        <s v="E.2.3.0: 應搬移到 DataStandard，確認後請刪除此資料項"/>
        <s v="E.2.3.0: 補 L&amp;M 欄"/>
        <s v="E.2.3.0: 建議可與 Concept 合併_x000a_合併後需調整 concept 中文名稱"/>
        <s v="E.2.3.0: 確認拉報表的資料源_x000a_調整為 Measure"/>
        <s v="E.2.3.1: 確認拉報表的資料源_x000a_調整為 Measure"/>
        <s v="E.2.3.2: 確認拉報表的資料源_x000a_調整為 Measure"/>
        <s v="E.2.3.3: 確認拉報表的資料源_x000a_調整為 Measure"/>
        <s v="E.2.3.4: 確認拉報表的資料源_x000a_調整為 Measure"/>
        <s v="E.2.3.5: 確認拉報表的資料源_x000a_調整為 Measure"/>
        <s v="E.3.7.0::"/>
        <s v="E.3.7.0:"/>
        <s v="E.2.6.0:"/>
        <s v="E.3.14.0::"/>
        <s v="P.3.10.0:" u="1"/>
        <s v="P.2.1.0: " u="1"/>
        <s v="P.2.1.1:" u="1"/>
        <s v="P.3.13.0:" u="1"/>
        <s v="S1.0.01:" u="1"/>
        <s v="E.2.3.0" u="1"/>
        <s v="P.2.2.0: 由於缺乏 Product Horizon, Product Family 無法進行整併" u="1"/>
        <s v="P.3.5.0:" u="1"/>
        <s v="P.3.5.0: " u="1"/>
        <s v="E.2.3.0: 需確認資料項名稱/定義 (僅計算板階出貨數量還是依產品類別計算目標出貨數量？)" u="1"/>
        <s v="P.3.9.0:" u="1"/>
        <s v="P390:" u="1"/>
        <s v="P.2.2.0:" u="1"/>
        <s v="P.3.9.1:" u="1"/>
        <s v="P.2.2.0: " u="1"/>
        <s v="P.3.9.2:" u="1"/>
      </sharedItems>
    </cacheField>
    <cacheField name="標準定義部門" numFmtId="0">
      <sharedItems containsBlank="1"/>
    </cacheField>
    <cacheField name="資料管家" numFmtId="0">
      <sharedItems containsBlank="1" count="31">
        <s v="Lin.Una@inventec.com"/>
        <s v="tsai.shang-ju@inventec.com"/>
        <s v="hung.jennie@inventec.com"/>
        <s v="ma.vivian@inventec.com"/>
        <s v="chu.kelly@inventec.com"/>
        <m/>
        <s v="tsai.maison@inventec.com"/>
        <s v="Qi.Caty@inventec.com.cn"/>
        <s v="li.lily@inventec.com.cn"/>
        <s v="chen.sb@inventec.com"/>
        <s v="lee.alexml@inventec.com"/>
        <s v="liou.alan@inventec.com"/>
        <s v="chen.joycefw@inventec.com"/>
        <s v="tseng.sammy@inventec.com"/>
        <s v="tsou.kelly@inventec.com"/>
        <s v="lee.miles@inventec.com"/>
        <s v="lee.belle@inventec.com"/>
        <s v="chen.ch@inventec.com"/>
        <s v="SuMay@inventeccom" u="1"/>
        <s v="Huang.Karen@inventec.com" u="1"/>
        <s v="chen.len@inventec.com" u="1"/>
        <s v="Qian.Jenny@inventec.com" u="1"/>
        <e v="#REF!" u="1"/>
        <s v="Wang.Charley@inventec.com" u="1"/>
        <s v="Hung.Eric@inventec.com" u="1"/>
        <s v="Lee.Kate@inventec.com" u="1"/>
        <s v="Su.May@inventeccom" u="1"/>
        <s v="tan.tansy@inventec.com" u="1"/>
        <s v="Su.May@inventec.com" u="1"/>
        <s v="jen.austin@inventec.com" u="1"/>
        <s v="jessewei@tw.ibm.com" u="1"/>
      </sharedItems>
    </cacheField>
    <cacheField name="技術窗口" numFmtId="0">
      <sharedItems containsBlank="1" count="22">
        <s v="Huang.Joe-Win@inventec.com_x000a_"/>
        <s v="Wu.Bryan@inventec.com"/>
        <s v="huang.chen-i@inventec.com"/>
        <s v="huang.c.h@inventec.com"/>
        <m/>
        <s v="Huang.Joe-Win@inventec.com"/>
        <s v="Chen.Yun-Hong@inventec.com"/>
        <s v="Liu.Ezio@inventec.com"/>
        <s v="sun.yvon@inventec.com.cn"/>
        <s v="Kao.CY@inventec.com" u="1"/>
        <s v=" Huang.JH@inventec.com" u="1"/>
        <s v="ChuMay@inventeccom" u="1"/>
        <s v="Chu.May@inventec.com" u="1"/>
        <s v="lin.migrant@inventec.com" u="1"/>
        <s v="Lee.VincentKS@inventec.com" u="1"/>
        <s v="Chung.PH@inventec.com" u="1"/>
        <s v="hung.cathy@inventec.com" u="1"/>
        <s v="Chu.May@inventeccom" u="1"/>
        <s v="jessewei@tw.ibm.com" u="1"/>
        <s v="Hsueh.Daniel@inventec.com" u="1"/>
        <s v="Huang.JH@inventec.com" u="1"/>
        <s v="chen.dolly@inventec.com" u="1"/>
      </sharedItems>
    </cacheField>
    <cacheField name="技術備註" numFmtId="0">
      <sharedItems containsBlank="1" count="62" longText="1">
        <m/>
        <s v="不要上資料庫"/>
        <s v="BG"/>
        <s v="BU"/>
        <s v="LOB"/>
        <s v="Customer"/>
        <s v="Business_Horizon"/>
        <s v="Client_Project_Code_Name"/>
        <s v="Generation"/>
        <s v="RFQ_Award_Date"/>
        <s v="PDM_Project_Status"/>
        <s v="Project_Type"/>
        <s v="Type"/>
        <s v="Project_Summary"/>
        <s v="RFQ_Plan_EVT_Start"/>
        <s v="RFQ_Plan_MP_Start"/>
        <s v="RFQ_Plan_DVT_Start"/>
        <s v="RFQ_Plan_PVT_Start"/>
        <s v="Reject Reason"/>
        <s v="RFQ_LCVF_Est_Award_Total_Revenue_USD"/>
        <s v="RFQ_LCVF_Est_Award_Quantity"/>
        <s v="RFQ_LCVF_Est_ROI"/>
        <s v="RFQ_LCVF_NRE_Est_Funding"/>
        <s v=" ,[RFQ_LCVF_Est_MLB_Net_Profit_P]"/>
        <s v=",[RFQ_LCVF_Est_SC_Net_Profit_P]"/>
        <s v="RFQ_LCVF_Est_SKU_Net_Profit_P"/>
        <s v="RFQ_LCVF_Duration_Month"/>
        <s v="　"/>
        <s v="若有任何在報表平臺或轉換規則需注意的事項，可以在此備註"/>
        <s v="未來可能會新增或刪除維度，報表依變更後維度顯示"/>
        <s v="chen.yun-hong@inventec.com"/>
        <s v="8/30_x000a_1. SAP 的 Material Group 是否全部來自 PDM 定義，須確認SAP 是否有存其他的 Material Group -&gt; Abe 確定不會_x000a_2. Material Group 與 Project 對應方式待確認(IBM 參考Abe excel)_x000a_3. IECPN 確定可對應到 Material Group(之後中介檔再討論)_x000a_4. Forecast 篩選準則(待與Miles, Peggy 確認)_x000a__x000a_9/13_x000a_已回覆_x000a_"/>
        <s v="9/2 結論：_x000a_PDM 現在的Product Type 改成用料等級，_x000a_PDM 欄位調整： BG, BU, LOB, Category, 用料等級, Product Type(RFQ_Master)_x000a_Product Type 需新增 HPC、BU2 Pcle... 之後不會有"/>
        <s v="8/26:_x000a_須與SAP 確認定義_x000a_僅 F 開頭與專案有關_x000a_8/26:_x000a_須確認Forecast 需要的料號(是否只有成品階，如果不是可能需要再看對應方式)，再與Abe 確認 料號和物料群組的對應方式，或是對應出project 的方式_x000a_Peggy, Miles, Becky, Abe, 如果是WBS Code/Project/Part相關, PDM請找Nydia Hsieh/Frank Hsieh_x000a__x000a_8/30_x000a_1. SAP 的 Material Group 是否全部來自 PDM 定義，須確認SAP 是否有存其他的 Material Group_x000a_2. Material Group 與 Project 對應方式待確認(IBM 參考Abe excel)_x000a_3. IECPN 確定可對應到 Material Group(之後中介檔再討論)_x000a_4. Forecast 篩選準則(待與Miles, Peggy 確認)_x000a_"/>
        <s v="6_25% = CPU, 6_22% = HDD, 6_21% = DIMM, 其它  NULL"/>
        <s v="* 目前RA Report上的PCA Multiple source rate =Multiple/(Single+Multiple+Sole), _x000a_Project Multiple source rate 有含sole, 及不含sole兩種, 與PM業務規則不同_x000a_*  PM 會將機構件single轉sole  , 但採購仍維持機構件為single, 系統上目前沒有single轉sole的機制，需要設計一個機制讓採購與PM的計算一致"/>
        <s v="從 RA web 維護"/>
        <s v="同一大維度下若有多筆小維度的計算,目前報表設計只能算平均，建議未來也維持平均的計算方式 "/>
        <s v="8/24 Miles: HP 資料已調整完成生效，非HP 部分調整中。(歷史資料先保存)_x000a_1. 待確認資料生效日期 with Peggy &amp; Miles_x000a_2. 待確認歷史資料是否調整 with Daphne_x000a_3. 待確認報表是否放這個資料項 with Daphne_x000a__x000a_8/30 待與BA確認，-&gt; 已確認回覆於單子上_x000a_Platform Solution 的部分，已與IBM Jacob 確認，Platform Solution IT正在談 需要陳列的是Server裡面處理器的世代，因為處理器的世代會影響產品的世代。Platform Solution 內容舉例 Intel Tiger Lake, Intel Cooper Lake, AMD Epyc, AMD Opteron …. "/>
        <s v="8/24 待確認透過PIR主檔 Plant Code 串出方式 with Jesse_x000a_9/13 從plant code 對應出 plant 串出 Site"/>
        <s v="8/24 透過PIR主檔 待確認PIR主檔 串出方式 -&gt;Jesse_x000a_9/13 從BU code  對應出 Line of business"/>
        <s v="8/24 透過PIR主檔 待確認PIR主檔 串出方式_x000a_9/13 從Material Group 對應出 Project 再串出其他欄位 或是從plant code"/>
        <s v="8/24 透過PIR主檔 待確認PIR主檔 串出方式_x000a_9/13 從IECPN 串出_x000a_1395=&gt;MLB/SC_x000a_WB=&gt;MLB/SC_x000a_WC=&gt;L10_x000a_WT=&gt;L10 (PDM 裡的菜單 / SUPER BOM )_x000a_WZ=&gt;L6 (L10不含HVP or PCA assy module )_x000a_YZ=&gt;L6 (L10不含HVP)_x000a_WG=&gt;CTO L10 / Server (根據 PO / config, 由 SAP 抓取 WT 生成的 BOM)_x000a_IG=&gt;L11 / Rack_x000a_YB=&gt;SC_x000a_XC=&gt;L10_x000a_XB=&gt;MLB/SC_x000a_1720=&gt;節點 (L6 or L10) =&gt;如果只能擇一 就設L6_x000a_1730=&gt;Kernel (L6) _x000a_IS=&gt;L11 _x000a_I8=&gt;L11_x000a_W8=&gt;L10_x000a_XZ=&gt;SC_x000a_YC=&gt;L10_x000a_YT=&gt;L10_x000a_"/>
        <s v="PIR 主檔抓取的歷史資料需從2019開始"/>
        <s v="8/24 透過PIR主檔 待確認PIR主檔 串出方式_x000a_9/13 從Material Group 對應出 Project 再串出其他欄位"/>
        <s v="8/24 PIR 主檔 PlanNo 供參考，待確認串出 PDM Stage 方式 with_x000a_9/13 從Material Group 對應出 Project 再串出其他欄位"/>
        <s v="8/24 Miles: HP 資料已調整完成生效，非HP 部分調整中。(歷史資料先保存)_x000a_1. 待確認資料生效日期 with Peggy &amp; Miles_x000a_2. 待確認歷史資料是否調整 with Daphne_x000a_3. 待確認報表是否放這個資料項 with Daphne"/>
        <s v="待確認預測金額計算方式_x000a_with Peggy &amp; Miles_x000a_9/13 _x000a_PIR 主檔有預測數量在轉換成價格時需以材料項的Moving Average Price為依據並以台幣為主要幣值, 必要時需換算成美金_x000a_2021/11/5 變更_x000a_依指示需採用 物料主檔裡的 Standard Price_x000a_2021/11/8_x000a_BU1-HPE 2xxx 開始的料號需採用 Quote價格"/>
        <s v="待確認資料來源_x000a_with Peggy &amp; Miles"/>
        <s v="待確認資料來源_x000a_with Peggy &amp; Miles_x000a_9/13 實際出貨數量、實際出貨金額、與Moving Average Price _x000a__x000a_2021/11/5 變更_x000a_依指示需採用 物料主檔裡的 Standard Price_x000a_2021/11/8_x000a_BU1-HPE 2xxx 開始的料號需採用 Quote價格_x000a_可直接與IT 詢問_x000a__x000a_L6 的分子_x000a_實際出貨的計算方式較特殊，之後再與IT 討論"/>
        <s v="待確認資料來源_x000a_with Peggy &amp; Miles_x000a_9/13 實際出貨數量、實際出貨金額、與Moving Average Price_x000a__x000a_2021/11/5 變更_x000a_依指示需採用 物料主檔裡的 Standard Price _x000a_2021/11/8_x000a_BU1-HPE 2xxx 開始的料號需採用 Quote價格_x000a_可直接與IT 詢問_x000a__x000a_L6 的分子_x000a_實際出貨的計算方式較特殊，之後再與IT 討論"/>
        <s v="Customer code?"/>
        <s v="PDM"/>
        <s v="Last Move Date"/>
        <s v="SCM Inventory Action Log"/>
        <s v="來源系統確認"/>
        <s v="SAP"/>
        <s v="1對1: 新料號取alternative parts, 1對多: 舊料號參考AVL (Approve vendor list)"/>
        <s v="本欄位純粹作為業務定義不匹配業務元數據。" u="1"/>
        <s v=" " u="1"/>
        <s v="是否能畫三個顏色" u="1"/>
        <s v="每月" u="1"/>
      </sharedItems>
    </cacheField>
    <cacheField name="權威系統" numFmtId="0">
      <sharedItems containsBlank="1" count="23">
        <m/>
        <s v="SAP"/>
        <s v="Upload"/>
        <s v="　"/>
        <s v=" headcount allcation 系統： http://10.99.173.21/headcount/Default.aspx"/>
        <s v="正式工出勤工時來源於Workshop"/>
        <s v="DPS"/>
        <s v="產線異常DOWN TIME錄入系統"/>
        <s v="上傳檔案"/>
        <s v="PDM/EIS" u="1"/>
        <s v="SQE 系統來源" u="1"/>
        <s v="供需平台" u="1"/>
        <s v="PRO 手動上傳" u="1"/>
        <s v="FP" u="1"/>
        <e v="#REF!" u="1"/>
        <s v="資料來源待確認" u="1"/>
        <s v="Manual" u="1"/>
        <s v="EIS/SAP" u="1"/>
        <s v="EIS" u="1"/>
        <s v="N/A" u="1"/>
        <s v="PDM/SAP/EIS" u="1"/>
        <s v="手動上傳" u="1"/>
        <s v="DCM" u="1"/>
      </sharedItems>
    </cacheField>
    <cacheField name="資料來源" numFmtId="0">
      <sharedItems containsBlank="1"/>
    </cacheField>
    <cacheField name="來源對應規則" numFmtId="0">
      <sharedItems containsBlank="1"/>
    </cacheField>
    <cacheField name="特殊取值規則" numFmtId="0">
      <sharedItems containsBlank="1"/>
    </cacheField>
    <cacheField name="制定依據" numFmtId="0">
      <sharedItems containsBlank="1"/>
    </cacheField>
    <cacheField name="填表部門及人員" numFmtId="0">
      <sharedItems containsBlank="1"/>
    </cacheField>
    <cacheField name="計算公式" numFmtId="0">
      <sharedItems containsBlank="1"/>
    </cacheField>
    <cacheField name="參考資料" numFmtId="0">
      <sharedItems containsBlank="1"/>
    </cacheField>
    <cacheField name="指定同義詞2" numFmtId="0">
      <sharedItems containsNonDate="0" containsString="0" containsBlank="1"/>
    </cacheField>
    <cacheField name="UDF04" numFmtId="0">
      <sharedItems containsBlank="1"/>
    </cacheField>
    <cacheField name="UDF05" numFmtId="0">
      <sharedItems containsBlank="1"/>
    </cacheField>
    <cacheField name="UDF06" numFmtId="0">
      <sharedItems containsBlank="1"/>
    </cacheField>
    <cacheField name="UDF07" numFmtId="0">
      <sharedItems containsBlank="1"/>
    </cacheField>
    <cacheField name="UDF08" numFmtId="0">
      <sharedItems containsBlank="1"/>
    </cacheField>
    <cacheField name="UDF09" numFmtId="0">
      <sharedItems containsBlank="1"/>
    </cacheField>
    <cacheField name="UDF10" numFmtId="0">
      <sharedItems containsBlank="1"/>
    </cacheField>
    <cacheField name="UDF11" numFmtId="0">
      <sharedItems containsBlank="1"/>
    </cacheField>
    <cacheField name="UDF12" numFmtId="0">
      <sharedItems containsBlank="1"/>
    </cacheField>
    <cacheField name="UDF13" numFmtId="0">
      <sharedItems containsBlank="1"/>
    </cacheField>
    <cacheField name="UDF14" numFmtId="0">
      <sharedItems containsBlank="1"/>
    </cacheField>
    <cacheField name="UDF15" numFmtId="0">
      <sharedItems containsBlank="1"/>
    </cacheField>
    <cacheField name="SrcSheet" numFmtId="49">
      <sharedItems/>
    </cacheField>
    <cacheField name="SrcWorkbook" numFmtId="0">
      <sharedItems count="64">
        <s v="DG_BPM_DataStandard_PRO_v4.0.xlsx"/>
        <s v="DG_FIN_DataStandard_v4.0.xlsx"/>
        <s v="DG_FIN_MultiDim_v4.0.xlsx"/>
        <s v="DG_STG_DataStandard_EBO.xlsx"/>
        <s v="DG_STG_DataStandard_v4.0.xlsx"/>
        <s v="DG_STG_MultiDim_EBO.xlsx"/>
        <s v="DG_STG_MultiDim_v4.0.xlsx"/>
        <s v="DG_BPM_DataStandard_E.2.3.0_RFQ管理_v4.0.xlsx"/>
        <s v="DG_BPM_DataStandard_RevenueVolumeAchievementRate_v4.0.xlsx"/>
        <s v="DG_BPM_DataStandard_SPENDING_v4.0.xlsx"/>
        <s v="DG_BPM_DataStandard_v4.0.xlsx"/>
        <s v="DG_BPM_MultiDim_E.2.3.0_RFQ管理_v4.0.xlsx"/>
        <s v="DG_BPM_MultiDim_RevenueVolumeAchievementRate_v4.0.xlsx"/>
        <s v="DG_BPM_MultiDim_SPENDING_v4.0.xlsx"/>
        <s v="DG_MFG_DataStandard_CPU efficiency_v4.0.xlsx"/>
        <s v="DG_MFG_DataStandard_OEE_v4.0.xlsx"/>
        <s v="DG_MFG_MultiDim_CPU efficiency_v4.0.xlsx"/>
        <s v="DG_MFG_MultiDim_OEE_v4.0.xlsx"/>
        <s v="DG_QAM_DataStandard_v4.0.xlsx"/>
        <s v="DG_QAM_MultiDim_v4.0.xlsx"/>
        <s v="DG_RND_DataStandard_PLN_v4.0.xlsx"/>
        <s v="DG_RND_DataStandard_PRO_v4.0.xlsx"/>
        <s v="DG_SAL_DataStandard_PRO_v4.0.xlsx"/>
        <s v="DG_SAL_DataStandard_RND_v4.0.xlsx"/>
        <s v="DG_SAL_MultiDim_RND_v4.0.xlsx"/>
        <s v="DG_BPM_DataStandard_v4.0_PLN.xlsx"/>
        <s v="DG_PLN_DataStandard_PRO_v4.1_材料成本.xlsx"/>
        <s v="DG_PLN_DataStandard_v4.0_Forecast管理.xlsx"/>
        <s v="DG_PLN_DataStandard_v4.0_庫齡管理.xlsx"/>
        <s v="DG_PLN_MultiDim_v4.0_ Forecast管理.xlsx"/>
        <s v="DG_PLN_MultiDim_v4.0_DOI管理.xlsx"/>
        <s v="DG_PLN_MultiDim_v4.0_庫齡管理.xlsx"/>
        <s v="DG_PRO_DataStandard_v4.0_MultipleSource_ProjectBOMCost.xlsx"/>
        <s v="DG_PRO_MultiDim_v4.0_材料成本_MultipleSource_ProjectBOMCost.xlsx"/>
        <s v="DG_SVC_DataStandard_v4.0.xlsx"/>
        <s v="DG_SVC_MultiDim_4.0.xlsx"/>
        <s v="PSG_PRO_MultiDim_v1.1-IEC1-990282-1.xlsx" u="1"/>
        <s v="PSG_PRO_Standard_v1.0-IEC1-990282-1.xlsx" u="1"/>
        <s v="PSG_PNC_MultiDim_v1.1.xlsx" u="1"/>
        <s v="PSG_PRO_MultiDim_v1.1.xlsx" u="1"/>
        <s v="PSG_PRO_Standard_v1.1.xlsx" u="1"/>
        <s v="PSG_SAL_MultiDim_v1.0-IEC1-960923-2.xlsx" u="1"/>
        <s v="PSG_PNC_Datastandard_v1.0.xlsx" u="1"/>
        <s v="PSG_QAM_Datastandard_v1.0.xlsx" u="1"/>
        <s v="PSG_SAL_Datastandard_v1.0.xlsx" u="1"/>
        <s v="PSG_QAM_MultiDim_v1.5.xlsx" u="1"/>
        <s v="03.DL_PLN_MultiDim_v2.0_Inventory管理_0427.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5.0 DOI 管理_v1.0.xlsx" u="1"/>
        <s v="PSG_LOG_MultiDim_P.3.10.0 Forecast管理_v1.0.xlsx" u="1"/>
        <s v="PSG_PRO_MultiDim_v1.0.xlsx" u="1"/>
        <s v="PSG_PRO_Standard_v1.0.xlsx" u="1"/>
        <s v="PSG_QAM_MultiDim_v1.0.xlsx" u="1"/>
        <s v="PSG_SAL_MultiDim_v1.0.xlsx" u="1"/>
        <s v="DG_MTD_DataStandard_S1.0.01_v1.0.xlsx" u="1"/>
        <s v="PSG_LOG_DataStandard_P.3.10.0 Forecast管理_v1.0.xlsx" u="1"/>
        <s v="PSG_LOG_DataStandard_P.3.5.0 DOI 管理_v1.0.xlsx" u="1"/>
        <s v="PSG_LOG_MultiDim_P.3.10.0 Forecast管理_v1.0 -0509.xlsx" u="1"/>
      </sharedItems>
    </cacheField>
    <cacheField name="SrcRowNum" numFmtId="0">
      <sharedItems containsSemiMixedTypes="0" containsString="0" containsNumber="1" containsInteger="1" minValue="2" maxValue="281" count="280">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206" u="1"/>
        <n v="256" u="1"/>
        <n v="235" u="1"/>
        <n v="214" u="1"/>
        <n v="272" u="1"/>
        <n v="243" u="1"/>
        <n v="222" u="1"/>
        <n v="259" u="1"/>
        <n v="201" u="1"/>
        <n v="251" u="1"/>
        <n v="230" u="1"/>
        <n v="275" u="1"/>
        <n v="209" u="1"/>
        <n v="262" u="1"/>
        <n v="238" u="1"/>
        <n v="217" u="1"/>
        <n v="278" u="1"/>
        <n v="246" u="1"/>
        <n v="225" u="1"/>
        <n v="265" u="1"/>
        <n v="204" u="1"/>
        <n v="254" u="1"/>
        <n v="233" u="1"/>
        <n v="281" u="1"/>
        <n v="212" u="1"/>
        <n v="268" u="1"/>
        <n v="241" u="1"/>
        <n v="220" u="1"/>
        <n v="199" u="1"/>
        <n v="249" u="1"/>
        <n v="228" u="1"/>
        <n v="271" u="1"/>
        <n v="207" u="1"/>
        <n v="258" u="1"/>
        <n v="236" u="1"/>
        <n v="215" u="1"/>
        <n v="274" u="1"/>
        <n v="244" u="1"/>
        <n v="223" u="1"/>
        <n v="261" u="1"/>
        <n v="202" u="1"/>
        <n v="252" u="1"/>
        <n v="231" u="1"/>
        <n v="277" u="1"/>
        <n v="210" u="1"/>
        <n v="264" u="1"/>
        <n v="239" u="1"/>
        <n v="218" u="1"/>
        <n v="280" u="1"/>
        <n v="247" u="1"/>
        <n v="226" u="1"/>
        <n v="267" u="1"/>
        <n v="205" u="1"/>
        <n v="255" u="1"/>
        <n v="234" u="1"/>
        <n v="213" u="1"/>
        <n v="270" u="1"/>
        <n v="242" u="1"/>
        <n v="221" u="1"/>
        <n v="257" u="1"/>
        <n v="200" u="1"/>
        <n v="250" u="1"/>
        <n v="229" u="1"/>
        <n v="273" u="1"/>
        <n v="208" u="1"/>
        <n v="260" u="1"/>
        <n v="237" u="1"/>
        <n v="216" u="1"/>
        <n v="276" u="1"/>
        <n v="245" u="1"/>
        <n v="224" u="1"/>
        <n v="263" u="1"/>
        <n v="203" u="1"/>
        <n v="253" u="1"/>
        <n v="232" u="1"/>
        <n v="279" u="1"/>
        <n v="211" u="1"/>
        <n v="266" u="1"/>
        <n v="240" u="1"/>
        <n v="219" u="1"/>
        <n v="248" u="1"/>
        <n v="227" u="1"/>
        <n v="269" u="1"/>
      </sharedItems>
    </cacheField>
    <cacheField name="uniName" numFmtId="0">
      <sharedItems count="733">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amp;apo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amp;apo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Master"/>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Master"/>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Milestone Number"/>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BPM &gt;&gt; RFQ Detail"/>
        <s v="IEC_STD_V10 &gt;&gt; Data Standard &gt;&gt; BPM &gt;&gt; BU Code"/>
        <s v="IEC_STD_V10 &gt;&gt; Data Standard &gt;&gt; BPM &gt;&gt; LOB Code"/>
        <s v="IEC_STD_V10 &gt;&gt; Data Standard &gt;&gt; BPM &gt;&gt; Customer Name-SAP"/>
        <s v="IEC_STD_V10 &gt;&gt; Data Standard &gt;&gt; BPM &gt;&gt; Product Horizon"/>
        <s v="IEC_STD_V10 &gt;&gt; Data Standard &gt;&gt; BPM &gt;&gt; Product Family"/>
        <s v="IEC_STD_V10 &gt;&gt; Data Standard &gt;&gt; BPM &gt;&gt; Product Generation"/>
        <s v="IEC_STD_V10 &gt;&gt; Data Standard &gt;&gt; BPM &gt;&gt; Platform Solution Name"/>
        <s v="IEC_STD_V10 &gt;&gt; Data Standard &gt;&gt; BPM &gt;&gt; Customer Project Name"/>
        <s v="IEC_STD_V10 &gt;&gt; Data Standard &gt;&gt; BPM &gt;&gt; RFQ Status"/>
        <s v="IEC_STD_V10 &gt;&gt; Data Standard &gt;&gt; BPM &gt;&gt; Award Year -&amp;gt; RFQ End Year"/>
        <s v="IEC_STD_V10 &gt;&gt; Data Standard &gt;&gt; BPM &gt;&gt; Project Stage"/>
        <s v="IEC_STD_V10 &gt;&gt; Data Standard &gt;&gt; BPM &gt;&gt; Project Type"/>
        <s v="IEC_STD_V10 &gt;&gt; Data Standard &gt;&gt; BPM &gt;&gt; Product Category"/>
        <s v="IEC_STD_V10 &gt;&gt; Data Standard &gt;&gt; BPM &gt;&gt; Product Sub Category"/>
        <s v="IEC_STD_V10 &gt;&gt; Data Standard &gt;&gt; BPM &gt;&gt; Project Summary"/>
        <s v="IEC_STD_V10 &gt;&gt; Data Standard &gt;&gt; BPM &gt;&gt; RFQ_Plan_NPI_Start Date"/>
        <s v="IEC_STD_V10 &gt;&gt; Data Standard &gt;&gt; BPM &gt;&gt; RFQ_Plan_MP_Start Date"/>
        <s v="IEC_STD_V10 &gt;&gt; Data Standard &gt;&gt; BPM &gt;&gt; RFQ_Plan_EVT_Start Date"/>
        <s v="IEC_STD_V10 &gt;&gt; Data Standard &gt;&gt; BPM &gt;&gt; RFQ_Plan_DVT_Start Date"/>
        <s v="IEC_STD_V10 &gt;&gt; Data Standard &gt;&gt; BPM &gt;&gt; RFQ_Plan_PVT_Start Date"/>
        <s v="IEC_STD_V10 &gt;&gt; Data Standard &gt;&gt; BPM &gt;&gt; RFQ_Plan_Start Date"/>
        <s v="IEC_STD_V10 &gt;&gt; Data Standard &gt;&gt; BPM &gt;&gt; Lost Reason"/>
        <s v="IEC_STD_V10 &gt;&gt; Data Standard &gt;&gt; BPM &gt;&gt; EBG Project Estimate Revenue"/>
        <s v="IEC_STD_V10 &gt;&gt; Data Standard &gt;&gt; BPM &gt;&gt; Amount of Actual revenue"/>
        <s v="IEC_STD_V10 &gt;&gt; Data Standard &gt;&gt; BPM &gt;&gt; Amount of Target shipment"/>
        <s v="IEC_STD_V10 &gt;&gt; Data Standard &gt;&gt; BPM &gt;&gt; Actual shipment"/>
        <s v="IEC_STD_V10 &gt;&gt; Data Standard &gt;&gt; BPM &gt;&gt; Estimated Return on Invensment %"/>
        <s v="IEC_STD_V10 &gt;&gt; Data Standard &gt;&gt; BPM &gt;&gt; Actual Return on Invensment %"/>
        <s v="IEC_STD_V10 &gt;&gt; Data Standard &gt;&gt; BPM &gt;&gt; Estimated Total NRE Funding"/>
        <s v="IEC_STD_V10 &gt;&gt; Data Standard &gt;&gt; BPM &gt;&gt; Estimated Net Profit %"/>
        <s v="IEC_STD_V10 &gt;&gt; Data Standard &gt;&gt; BPM &gt;&gt; Actual Normal Net Profit %"/>
        <s v="IEC_STD_V10 &gt;&gt; Data Standard &gt;&gt; BPM &gt;&gt; Estimated MLB Normal Net Profit % "/>
        <s v="IEC_STD_V10 &gt;&gt; Data Standard &gt;&gt; BPM &gt;&gt; Actual MLB Normal Net Profit %"/>
        <s v="IEC_STD_V10 &gt;&gt; Data Standard &gt;&gt; BPM &gt;&gt; Estimated SC Normal Net Profit %"/>
        <s v="IEC_STD_V10 &gt;&gt; Data Standard &gt;&gt; BPM &gt;&gt; Actual SC Normal Net Profit %"/>
        <s v="IEC_STD_V10 &gt;&gt; Data Standard &gt;&gt; BPM &gt;&gt; Estimated SKU Normal Net Profit %"/>
        <s v="IEC_STD_V10 &gt;&gt; Data Standard &gt;&gt; BPM &gt;&gt; Actual SKU Normal Net Profit %"/>
        <s v="IEC_STD_V10 &gt;&gt; Data Standard &gt;&gt; BPM &gt;&gt; RFQ Hit Rate Data"/>
        <s v="IEC_STD_V10 &gt;&gt; Data Standard &gt;&gt; BPM &gt;&gt; RFQ Hit Rate"/>
        <s v="IEC_STD_V10 &gt;&gt; Data Standard &gt;&gt; BPM &gt;&gt; RFQ Project Stage Time"/>
        <s v="IEC_STD_V10 &gt;&gt; Data Standard &gt;&gt; BPM &gt;&gt; Project Stage Estimated Start Date"/>
        <s v="IEC_STD_V10 &gt;&gt; Data Standard &gt;&gt; BPM &gt;&gt; Project Stage Estimated End Date"/>
        <s v="IEC_STD_V10 &gt;&gt; Data Standard &gt;&gt; BPM &gt;&gt; Product Horizon Master"/>
        <s v="IEC_STD_V10 &gt;&gt; Data Standard &gt;&gt; BPM &gt;&gt; Project name or Product Family (check with Nydia)"/>
        <s v="IEC_STD_V10 &gt;&gt; Data Standard &gt;&gt; BPM &gt;&gt; NRE Revenue"/>
        <s v="IEC_STD_V10 &gt;&gt; Data Standard &gt;&gt; BPM &gt;&gt; Normal Net profit"/>
        <s v="IEC_STD_V10 &gt;&gt; Data Standard &gt;&gt; BPM &gt;&gt; NRE Spending"/>
        <s v="IEC_STD_V10 &gt;&gt; Data Standard &gt;&gt; BPM &gt;&gt; RD Sharing%"/>
        <s v="IEC_STD_V10 &gt;&gt; Data Standard &gt;&gt; BPM &gt;&gt; Estimated Lifecycle Forecast"/>
        <s v="IEC_STD_V10 &gt;&gt; Data Standard &gt;&gt; BPM &gt;&gt; Actual Revenue"/>
        <s v="IEC_STD_V10 &gt;&gt; Data Standard &gt;&gt; BPM &gt;&gt; Actual Revenue Month"/>
        <s v="IEC_STD_V10 &gt;&gt; Data Standard &gt;&gt; BPM &gt;&gt; Currency of revenue"/>
        <s v="IEC_STD_V10 &gt;&gt; Data Standard &gt;&gt; BPM &gt;&gt; Site"/>
        <s v="IEC_STD_V10 &gt;&gt; Data Standard &gt;&gt; BPM &gt;&gt; LOB ID"/>
        <s v="IEC_STD_V10 &gt;&gt; Data Standard &gt;&gt; BPM &gt;&gt; Revenue product category"/>
        <s v="IEC_STD_V10 &gt;&gt; Data Standard &gt;&gt; BPM &gt;&gt; Revenue content"/>
        <s v="IEC_STD_V10 &gt;&gt; Data Standard &gt;&gt; BPM &gt;&gt; Revenue achievement rate"/>
        <s v="IEC_STD_V10 &gt;&gt; Data Standard &gt;&gt; BPM &gt;&gt; Shipment achievement rate"/>
        <s v="IEC_STD_V10 &gt;&gt; Data Standard &gt;&gt; BPM &gt;&gt; Revenue YoY"/>
        <s v="IEC_STD_V10 &gt;&gt; Data Standard &gt;&gt; BPM &gt;&gt; Revenue YTD"/>
        <s v="IEC_STD_V10 &gt;&gt; Data Standard &gt;&gt; BPM &gt;&gt; Shipment YoY"/>
        <s v="IEC_STD_V10 &gt;&gt; Data Standard &gt;&gt; BPM &gt;&gt; Shipment volume YTD"/>
        <s v="IEC_STD_V10 &gt;&gt; Data Standard &gt;&gt; BPM &gt;&gt; Gap of shipment"/>
        <s v="IEC_STD_V10 &gt;&gt; Data Standard &gt;&gt; BPM &gt;&gt; Average selling price (Actual)"/>
        <s v="IEC_STD_V10 &gt;&gt; Data Standard &gt;&gt; BPM &gt;&gt; Average selling price (FCST)"/>
        <s v="IEC_STD_V10 &gt;&gt; Data Standard &gt;&gt; BPM &gt;&gt; Gap of ASP"/>
        <s v="IEC_STD_V10 &gt;&gt; Data Standard &gt;&gt; BPM &gt;&gt; Target revenue"/>
        <s v="IEC_STD_V10 &gt;&gt; Data Standard &gt;&gt; BPM &gt;&gt; Target Revenue Month"/>
        <s v="IEC_STD_V10 &gt;&gt; Data Standard &gt;&gt; BPM &gt;&gt; Amount of Target revenue"/>
        <s v="IEC_STD_V10 &gt;&gt; Data Standard &gt;&gt; BPM &gt;&gt; Revenue Achievement Rate (Target vs Actual)"/>
        <s v="IEC_STD_V10 &gt;&gt; Data Standard &gt;&gt; BPM &gt;&gt; Shipment Target"/>
        <s v="IEC_STD_V10 &gt;&gt; Data Standard &gt;&gt; BPM &gt;&gt; Target Shipment Month"/>
        <s v="IEC_STD_V10 &gt;&gt; Data Standard &gt;&gt; BPM &gt;&gt; Shipment achievement rate (Target vs Actual)"/>
        <s v="IEC_STD_V10 &gt;&gt; Data Standard &gt;&gt; BPM &gt;&gt; Annual Plan Revenue"/>
        <s v="IEC_STD_V10 &gt;&gt; Data Standard &gt;&gt; BPM &gt;&gt; Annual plan Revenue Month"/>
        <s v="IEC_STD_V10 &gt;&gt; Data Standard &gt;&gt; BPM &gt;&gt; Amount of Annual Plan Revenue"/>
        <s v="IEC_STD_V10 &gt;&gt; Data Standard &gt;&gt; BPM &gt;&gt; Revenue Achievement Rate (Annual plan vs Actual)"/>
        <s v="IEC_STD_V10 &gt;&gt; Data Standard &gt;&gt; BPM &gt;&gt; Annual Plan Shipment"/>
        <s v="IEC_STD_V10 &gt;&gt; Data Standard &gt;&gt; BPM &gt;&gt; Annual plan Shipment Month"/>
        <s v="IEC_STD_V10 &gt;&gt; Data Standard &gt;&gt; BPM &gt;&gt; Amount of Annual Plan Shipment"/>
        <s v="IEC_STD_V10 &gt;&gt; Data Standard &gt;&gt; BPM &gt;&gt; Shipment achievement rate (Annual plan vs Actual)"/>
        <s v="IEC_STD_V10 &gt;&gt; Data Standard &gt;&gt; BPM &gt;&gt; Daily Actual Revenue"/>
        <s v="IEC_STD_V10 &gt;&gt; Data Standard &gt;&gt; BPM &gt;&gt; Actual Revenue Date"/>
        <s v="IEC_STD_V10 &gt;&gt; Data Standard &gt;&gt; BPM &gt;&gt; Cost per Hour"/>
        <s v="IEC_STD_V10 &gt;&gt; Data Standard &gt;&gt; BPM &gt;&gt; PCA CPU"/>
        <s v="IEC_STD_V10 &gt;&gt; Data Standard &gt;&gt; BPM &gt;&gt; Earn Hour"/>
        <s v="IEC_STD_V10 &gt;&gt; Data Standard &gt;&gt; BPM &gt;&gt; MFG SPDG USD"/>
        <s v="IEC_STD_V10 &gt;&gt; Data Standard &gt;&gt; BPM &gt;&gt; CPH Target USD"/>
        <s v="IEC_STD_V10 &gt;&gt; Data Standard &gt;&gt; BPM &gt;&gt; Manufacture Value Add GAP"/>
        <s v="IEC_STD_V10 &gt;&gt; Data Standard &gt;&gt; BPM &gt;&gt; Year"/>
        <s v="IEC_STD_V10 &gt;&gt; Data Standard &gt;&gt; BPM &gt;&gt; Quote Amount USD"/>
        <s v="IEC_STD_V10 &gt;&gt; Data Standard &gt;&gt; BPM &gt;&gt; SPDG AVG"/>
        <s v="IEC_STD_V10 &gt;&gt; Data Standard &gt;&gt; BPM &gt;&gt; SPDG YTD"/>
        <s v="IEC_STD_V10 &gt;&gt; Data Standard &gt;&gt; BPM &gt;&gt; Quote AVG"/>
        <s v="IEC_STD_V10 &gt;&gt; Data Standard &gt;&gt; BPM &gt;&gt; Quote YTD"/>
        <s v="IEC_STD_V10 &gt;&gt; Data Standard &gt;&gt; BPM &gt;&gt; MFG cost per unit"/>
        <s v="IEC_STD_V10 &gt;&gt; Data Standard &gt;&gt; BPM &gt;&gt; Placement"/>
        <s v="IEC_STD_V10 &gt;&gt; Data Standard &gt;&gt; BPM &gt;&gt; MFG Spending Master"/>
        <s v="IEC_STD_V10 &gt;&gt; Data Standard &gt;&gt; BPM &gt;&gt; Category1"/>
        <s v="IEC_STD_V10 &gt;&gt; Data Standard &gt;&gt; BPM &gt;&gt; Category2"/>
        <s v="IEC_STD_V10 &gt;&gt; Data Standard &gt;&gt; BPM &gt;&gt; SPDG Category"/>
        <s v="IEC_STD_V10 &gt;&gt; Data Standard &gt;&gt; BPM &gt;&gt; Year Month"/>
        <s v="IEC_STD_V10 &gt;&gt; Data Standard &gt;&gt; BPM &gt;&gt; SPDG Amount"/>
        <s v="IEC_STD_V10 &gt;&gt; Data Standard &gt;&gt; BPM &gt;&gt; SPDG Amount USD"/>
        <s v="IEC_STD_V10 &gt;&gt; Data Standard &gt;&gt; BPM &gt;&gt; MFG Revenue"/>
        <s v="IEC_STD_V10 &gt;&gt; Data Standard &gt;&gt; BPM &gt;&gt; IDL Head count"/>
        <s v="IEC_STD_V10 &gt;&gt; Data Standard &gt;&gt; BPM &gt;&gt; DL Head count"/>
        <s v="IEC_STD_V10 &gt;&gt; Data Standard &gt;&gt; BPM &gt;&gt; Site Revenue"/>
        <s v="IEC_STD_V10 &gt;&gt; Data Standard &gt;&gt; BPM &gt;&gt; Build Volume-Depreciation"/>
        <s v="IEC_STD_V10 &gt;&gt; Data Standard &gt;&gt; BPM &gt;&gt; Actul Site Revenue"/>
        <s v="IEC_STD_V10 &gt;&gt; Data Standard &gt;&gt; BPM &gt;&gt; Forcast Site Revenue "/>
        <s v="IEC_STD_V10 &gt;&gt; Data Standard &gt;&gt; BPM &gt;&gt; MP fixture Amount"/>
        <s v="IEC_STD_V10 &gt;&gt; Data Standard &gt;&gt; BPM &gt;&gt; MFG Spending Analysis Master"/>
        <s v="IEC_STD_V10 &gt;&gt; Data Standard &gt;&gt; BPM &gt;&gt; Actul total Spending  "/>
        <s v="IEC_STD_V10 &gt;&gt; Data Standard &gt;&gt; BPM &gt;&gt; Forcast total Spending  "/>
        <s v="IEC_STD_V10 &gt;&gt; Data Standard &gt;&gt; BPM &gt;&gt; Target total Spending  "/>
        <s v="IEC_STD_V10 &gt;&gt; Data Standard &gt;&gt; BPM &gt;&gt; Line Of Business"/>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MFG &gt;&gt; CPU Monthly Efficiency Master"/>
        <s v="IEC_STD_V10 &gt;&gt; Data Standard &gt;&gt; MFG &gt;&gt; Production date"/>
        <s v="IEC_STD_V10 &gt;&gt; Data Standard &gt;&gt; MFG &gt;&gt; Site"/>
        <s v="IEC_STD_V10 &gt;&gt; Data Standard &gt;&gt; MFG &gt;&gt; CPU Full load hours"/>
        <s v="IEC_STD_V10 &gt;&gt; Data Standard &gt;&gt; MFG &gt;&gt; CPU Input work hours"/>
        <s v="IEC_STD_V10 &gt;&gt; Data Standard &gt;&gt; MFG &gt;&gt; CPU Output hours"/>
        <s v="IEC_STD_V10 &gt;&gt; Data Standard &gt;&gt; MFG &gt;&gt; CPU Output QTY"/>
        <s v="IEC_STD_V10 &gt;&gt; Data Standard &gt;&gt; MFG &gt;&gt; CPU Equipment Utilization"/>
        <s v="IEC_STD_V10 &gt;&gt; Data Standard &gt;&gt; MFG &gt;&gt; CPU Production Efficiency"/>
        <s v="IEC_STD_V10 &gt;&gt; Data Standard &gt;&gt; MFG &gt;&gt; CPU Overall Production efficiency"/>
        <s v="IEC_STD_V10 &gt;&gt; Data Standard &gt;&gt; MFG &gt;&gt; CPU Overall Production efficiency Goal"/>
        <s v="IEC_STD_V10 &gt;&gt; Data Standard &gt;&gt; MFG &gt;&gt; OEE Analysis Master"/>
        <s v="IEC_STD_V10 &gt;&gt; Data Standard &gt;&gt; MFG &gt;&gt; Production Line"/>
        <s v="IEC_STD_V10 &gt;&gt; Data Standard &gt;&gt; MFG &gt;&gt; MLB Build Volume"/>
        <s v="IEC_STD_V10 &gt;&gt; Data Standard &gt;&gt; MFG &gt;&gt; SC Build Volume"/>
        <s v="IEC_STD_V10 &gt;&gt; Data Standard &gt;&gt; MFG &gt;&gt; SMT Full load hours"/>
        <s v="IEC_STD_V10 &gt;&gt; Data Standard &gt;&gt; MFG &gt;&gt; SMT Available hours"/>
        <s v="IEC_STD_V10 &gt;&gt; Data Standard &gt;&gt; MFG &gt;&gt; SMT Input work hours"/>
        <s v="IEC_STD_V10 &gt;&gt; Data Standard &gt;&gt; MFG &gt;&gt; SMT MP output hours"/>
        <s v="IEC_STD_V10 &gt;&gt; Data Standard &gt;&gt; MFG &gt;&gt; None production requirement(BU)"/>
        <s v="IEC_STD_V10 &gt;&gt; Data Standard &gt;&gt; MFG &gt;&gt; Planned shutdown（upder control)"/>
        <s v="IEC_STD_V10 &gt;&gt; Data Standard &gt;&gt; MFG &gt;&gt; Planned shutdown（Epidemic prevention or out of control）"/>
        <s v="IEC_STD_V10 &gt;&gt; Data Standard &gt;&gt; MFG &gt;&gt; MFG Line Change"/>
        <s v="IEC_STD_V10 &gt;&gt; Data Standard &gt;&gt; MFG &gt;&gt; MFG Production line Maintenance"/>
        <s v="IEC_STD_V10 &gt;&gt; Data Standard &gt;&gt; MFG &gt;&gt; MFG Production scheduling loss(Production plan Control)"/>
        <s v="IEC_STD_V10 &gt;&gt; Data Standard &gt;&gt; MFG &gt;&gt; line shutdown (Raw material shortage issue)"/>
        <s v="IEC_STD_V10 &gt;&gt; Data Standard &gt;&gt; MFG &gt;&gt; line shutdown (Raw material quality issue)"/>
        <s v="IEC_STD_V10 &gt;&gt; Data Standard &gt;&gt; MFG &gt;&gt; MFG production time lost"/>
        <s v="IEC_STD_V10 &gt;&gt; Data Standard &gt;&gt; MFG &gt;&gt; Control Run hours"/>
        <s v="IEC_STD_V10 &gt;&gt; Data Standard &gt;&gt; MFG &gt;&gt; New product introduction hours"/>
        <s v="IEC_STD_V10 &gt;&gt; Data Standard &gt;&gt; MFG &gt;&gt; SMT Equipment Utilization"/>
        <s v="IEC_STD_V10 &gt;&gt; Data Standard &gt;&gt; MFG &gt;&gt; SMT Equipment Availability"/>
        <s v="IEC_STD_V10 &gt;&gt; Data Standard &gt;&gt; MFG &gt;&gt; SMT Production Efficiency"/>
        <s v="IEC_STD_V10 &gt;&gt; Data Standard &gt;&gt; MFG &gt;&gt; OEE"/>
        <s v="IEC_STD_V10 &gt;&gt; Data Standard &gt;&gt; MFG &gt;&gt; OEE Target Master"/>
        <s v="IEC_STD_V10 &gt;&gt; Data Standard &gt;&gt; MFG &gt;&gt; SMT Equipment  Availability Goal"/>
        <s v="IEC_STD_V10 &gt;&gt; Data Standard &gt;&gt; MFG &gt;&gt; SMT Production Efficiency Goal"/>
        <s v="IEC_STD_V10 &gt;&gt; Data Standard &gt;&gt; MFG &gt;&gt; Overall Equipment Effectiveness Goal"/>
        <s v="IEC_STD_V10 &gt;&gt; Data Standard &gt;&gt; MFG &gt;&gt; Line change hour Master"/>
        <s v="IEC_STD_V10 &gt;&gt; Data Standard &gt;&gt; MFG &gt;&gt; MLB line change time"/>
        <s v="IEC_STD_V10 &gt;&gt; Data Standard &gt;&gt; MFG &gt;&gt; SC line change time"/>
        <s v="IEC_STD_V10 &gt;&gt; Data Standard &gt;&gt; QAM &gt;&gt; Line Return Master"/>
        <s v="IEC_STD_V10 &gt;&gt; Data Standard &gt;&gt; QAM &gt;&gt; Project Name"/>
        <s v="IEC_STD_V10 &gt;&gt; Data Standard &gt;&gt; QAM &gt;&gt; BU Code"/>
        <s v="IEC_STD_V10 &gt;&gt; Data Standard &gt;&gt; QAM &gt;&gt; Customer Project Name"/>
        <s v="IEC_STD_V10 &gt;&gt; Data Standard &gt;&gt; QAM &gt;&gt; RMA No"/>
        <s v="IEC_STD_V10 &gt;&gt; Data Standard &gt;&gt; QAM &gt;&gt; Return Quantity"/>
        <s v="IEC_STD_V10 &gt;&gt; Data Standard &gt;&gt; QAM &gt;&gt; IEC Part Number"/>
        <s v="IEC_STD_V10 &gt;&gt; Data Standard &gt;&gt; QAM &gt;&gt; Receive Product date"/>
        <s v="IEC_STD_V10 &gt;&gt; Data Standard &gt;&gt; QAM &gt;&gt; LR Packing Date"/>
        <s v="IEC_STD_V10 &gt;&gt; Data Standard &gt;&gt; QAM &gt;&gt; Product Type"/>
        <s v="IEC_STD_V10 &gt;&gt; Data Standard &gt;&gt; QAM &gt;&gt; Product Generation"/>
        <s v="IEC_STD_V10 &gt;&gt; Data Standard &gt;&gt; QAM &gt;&gt; Product Family"/>
        <s v="IEC_STD_V10 &gt;&gt; Data Standard &gt;&gt; QAM &gt;&gt; LR Liability"/>
        <s v="IEC_STD_V10 &gt;&gt; Data Standard &gt;&gt; QAM &gt;&gt; Customer Name"/>
        <s v="IEC_STD_V10 &gt;&gt; Data Standard &gt;&gt; QAM &gt;&gt; LR Repair Action"/>
        <s v="IEC_STD_V10 &gt;&gt; Data Standard &gt;&gt; QAM &gt;&gt; Site Cause"/>
        <s v="IEC_STD_V10 &gt;&gt; Data Standard &gt;&gt; QAM &gt;&gt; Build Site"/>
        <s v="IEC_STD_V10 &gt;&gt; Data Standard &gt;&gt; QAM &gt;&gt; MFG Quantity By Month"/>
        <s v="IEC_STD_V10 &gt;&gt; Data Standard &gt;&gt; QAM &gt;&gt; MFG Quantity"/>
        <s v="IEC_STD_V10 &gt;&gt; Data Standard &gt;&gt; QAM &gt;&gt; Production Month"/>
        <s v="IEC_STD_V10 &gt;&gt; Analytics  &gt;&gt; Dashboard &gt;&gt; 3：作業管理 &gt;&gt; 3.3：管理品質 &gt;&gt; 3.3.2 : Line/Field Return &gt;&gt; Line Return MD"/>
        <s v="IEC_STD_V10 &gt;&gt; Analytics  &gt;&gt; Dashboard &gt;&gt; 3：作業管理 &gt;&gt; 3.3：管理品質 &gt;&gt; 3.3.2 : Line/Field Return &gt;&gt; BU Code"/>
        <s v="IEC_STD_V10 &gt;&gt; Analytics  &gt;&gt; Dashboard &gt;&gt; 3：作業管理 &gt;&gt; 3.3：管理品質 &gt;&gt; 3.3.2 : Line/Field Return &gt;&gt; Customer Name"/>
        <s v="IEC_STD_V10 &gt;&gt; Analytics  &gt;&gt; Dashboard &gt;&gt; 3：作業管理 &gt;&gt; 3.3：管理品質 &gt;&gt; 3.3.2 : Line/Field Return &gt;&gt; Customer Project Name"/>
        <s v="IEC_STD_V10 &gt;&gt; Analytics  &gt;&gt; Dashboard &gt;&gt; 3：作業管理 &gt;&gt; 3.3：管理品質 &gt;&gt; 3.3.2 : Line/Field Return &gt;&gt; Project Name"/>
        <s v="IEC_STD_V10 &gt;&gt; Analytics  &gt;&gt; Dashboard &gt;&gt; 3：作業管理 &gt;&gt; 3.3：管理品質 &gt;&gt; 3.3.2 : Line/Field Return &gt;&gt; Product Family"/>
        <s v="IEC_STD_V10 &gt;&gt; Analytics  &gt;&gt; Dashboard &gt;&gt; 3：作業管理 &gt;&gt; 3.3：管理品質 &gt;&gt; 3.3.2 : Line/Field Return &gt;&gt; Product Generation"/>
        <s v="IEC_STD_V10 &gt;&gt; Analytics  &gt;&gt; Dashboard &gt;&gt; 3：作業管理 &gt;&gt; 3.3：管理品質 &gt;&gt; 3.3.2 : Line/Field Return &gt;&gt; Request RMA Date By Month"/>
        <s v="IEC_STD_V10 &gt;&gt; Analytics  &gt;&gt; Dashboard &gt;&gt; 3：作業管理 &gt;&gt; 3.3：管理品質 &gt;&gt; 3.3.2 : Line/Field Return &gt;&gt; MFG Quantity By Month"/>
        <s v="IEC_STD_V10 &gt;&gt; Analytics  &gt;&gt; Dashboard &gt;&gt; 3：作業管理 &gt;&gt; 3.3：管理品質 &gt;&gt; 3.3.2 : Line/Field Return &gt;&gt; Return Quantity By Month"/>
        <s v="IEC_STD_V10 &gt;&gt; Analytics  &gt;&gt; Dashboard &gt;&gt; 3：作業管理 &gt;&gt; 3.3：管理品質 &gt;&gt; 3.3.2 : Line/Field Return &gt;&gt; Product Type"/>
        <s v="IEC_STD_V10 &gt;&gt; Analytics  &gt;&gt; Dashboard &gt;&gt; 3：作業管理 &gt;&gt; 3.3：管理品質 &gt;&gt; 3.3.2 : Line/Field Return &gt;&gt; Line Return Cause Analysis"/>
        <s v="IEC_STD_V10 &gt;&gt; Analytics  &gt;&gt; Dashboard &gt;&gt; 3：作業管理 &gt;&gt; 3.3：管理品質 &gt;&gt; 3.3.2 : Line/Field Return &gt;&gt; Request RMA Date"/>
        <s v="IEC_STD_V10 &gt;&gt; Analytics  &gt;&gt; Dashboard &gt;&gt; 3：作業管理 &gt;&gt; 3.3：管理品質 &gt;&gt; 3.3.2 : Line/Field Return &gt;&gt; Received Product Date"/>
        <s v="IEC_STD_V10 &gt;&gt; Analytics  &gt;&gt; Dashboard &gt;&gt; 3：作業管理 &gt;&gt; 3.3：管理品質 &gt;&gt; 3.3.2 : Line/Field Return &gt;&gt; LR Packing Date"/>
        <s v="IEC_STD_V10 &gt;&gt; Analytics  &gt;&gt; Dashboard &gt;&gt; 3：作業管理 &gt;&gt; 3.3：管理品質 &gt;&gt; 3.3.2 : Line/Field Return &gt;&gt; LR Liability"/>
        <s v="IEC_STD_V10 &gt;&gt; Analytics  &gt;&gt; Dashboard &gt;&gt; 3：作業管理 &gt;&gt; 3.3：管理品質 &gt;&gt; 3.3.2 : Line/Field Return &gt;&gt; LR Repair Action"/>
        <s v="IEC_STD_V10 &gt;&gt; Analytics  &gt;&gt; Dashboard &gt;&gt; 3：作業管理 &gt;&gt; 3.3：管理品質 &gt;&gt; 3.3.2 : Line/Field Return &gt;&gt; Site Cause"/>
        <s v="IEC_STD_V10 &gt;&gt; Analytics  &gt;&gt; Dashboard &gt;&gt; 3：作業管理 &gt;&gt; 3.3：管理品質 &gt;&gt; 3.3.2 : Line/Field Return &gt;&gt; Build Site"/>
        <s v="IEC_STD_V10 &gt;&gt; Data Standard &gt;&gt; RND &gt;&gt; Project"/>
        <s v="IEC_STD_V10 &gt;&gt; Data Standard &gt;&gt; RND &gt;&gt; Project Code"/>
        <s v="IEC_STD_V10 &gt;&gt; Data Standard &gt;&gt; RND &gt;&gt; Project Name"/>
        <s v="IEC_STD_V10 &gt;&gt; Data Standard &gt;&gt; RND &gt;&gt; Material Group"/>
        <s v="IEC_STD_V10 &gt;&gt; Data Standard &gt;&gt; RND &gt;&gt; Customer Project Name"/>
        <s v="IEC_STD_V10 &gt;&gt; Data Standard &gt;&gt; RND &gt;&gt; Product Family"/>
        <s v="IEC_STD_V10 &gt;&gt; Data Standard &gt;&gt; RND &gt;&gt; Product Generation"/>
        <s v="IEC_STD_V10 &gt;&gt; Data Standard &gt;&gt; RND &gt;&gt; Material Type"/>
        <s v="IEC_STD_V10 &gt;&gt; Data Standard &gt;&gt; RND &gt;&gt; Product Type"/>
        <s v="IEC_STD_V10 &gt;&gt; Data Standard &gt;&gt; RND &gt;&gt; WBS Code"/>
        <s v="IEC_STD_V10 &gt;&gt; Data Standard &gt;&gt; RND &gt;&gt; Project Stage"/>
        <s v="IEC_STD_V10 &gt;&gt; Data Standard &gt;&gt; RND &gt;&gt; Material Attribute"/>
        <s v="IEC_STD_V10 &gt;&gt; Data Standard &gt;&gt; RND &gt;&gt; IEC Part Number"/>
        <s v="IEC_STD_V10 &gt;&gt; Data Standard &gt;&gt; RND &gt;&gt; Material Description"/>
        <s v="IEC_STD_V10 &gt;&gt; Data Standard &gt;&gt; RND &gt;&gt; Class Code"/>
        <s v="IEC_STD_V10 &gt;&gt; Data Standard &gt;&gt; RND &gt;&gt; Raw Type"/>
        <s v="IEC_STD_V10 &gt;&gt; Data Standard &gt;&gt; RND &gt;&gt; Commodity"/>
        <s v="IEC_STD_V10 &gt;&gt; Data Standard &gt;&gt; RND &gt;&gt; Part Category"/>
        <s v="IEC_STD_V10 &gt;&gt; Data Standard &gt;&gt; RND &gt;&gt; Customer Part Number"/>
        <s v="IEC_STD_V10 &gt;&gt; Data Standard &gt;&gt; RND &gt;&gt; Project RND Multiple source"/>
        <s v="IEC_STD_V10 &gt;&gt; Data Standard &gt;&gt; RND &gt;&gt; BU Code"/>
        <s v="IEC_STD_V10 &gt;&gt; Data Standard &gt;&gt; RND &gt;&gt; Project Multiple Source Rate"/>
        <s v="IEC_STD_V10 &gt;&gt; Data Standard &gt;&gt; RND &gt;&gt; Customer Multiple Source Rate Goal"/>
        <s v="IEC_STD_V10 &gt;&gt; Data Standard &gt;&gt; RND &gt;&gt; Customer Name-SAP"/>
        <s v="IEC_STD_V10 &gt;&gt; Data Standard &gt;&gt; RND &gt;&gt; PCA RND Property"/>
        <s v="IEC_STD_V10 &gt;&gt; Data Standard &gt;&gt; RND &gt;&gt; PCA Stage"/>
        <s v="IEC_STD_V10 &gt;&gt; Data Standard &gt;&gt; RND &gt;&gt; PCA Multiple Source Rate"/>
        <s v="IEC_STD_V10 &gt;&gt; Data Standard &gt;&gt; RND &gt;&gt; PCA Hold Status"/>
        <s v="IEC_STD_V10 &gt;&gt; Data Standard &gt;&gt; BPM &gt;&gt; M to M revenue comparison"/>
        <s v="IEC_STD_V10 &gt;&gt; Data Standard &gt;&gt; BPM &gt;&gt; Inventory Cut Month"/>
        <s v="IEC_STD_V10 &gt;&gt; Data Standard &gt;&gt; BPM &gt;&gt; Inventory Cut Day"/>
        <s v=""/>
        <s v="IEC_STD_V10 &gt;&gt; Data Standard &gt;&gt; PRO &gt;&gt; Supplier Forecast plan"/>
        <s v="IEC_STD_V10 &gt;&gt; Data Standard &gt;&gt; PRO &gt;&gt; Forecast plan ID"/>
        <s v="IEC_STD_V10 &gt;&gt; Data Standard &gt;&gt; PRO &gt;&gt; Plant Code"/>
        <s v="IEC_STD_V10 &gt;&gt; Data Standard &gt;&gt; PRO &gt;&gt; BU Code"/>
        <s v="IEC_STD_V10 &gt;&gt; Data Standard &gt;&gt; PRO &gt;&gt; IEC Part Number"/>
        <s v="IEC_STD_V10 &gt;&gt; Data Standard &gt;&gt; PRO &gt;&gt; Class Code"/>
        <s v="IEC_STD_V10 &gt;&gt; Data Standard &gt;&gt; PRO &gt;&gt; Plan Period"/>
        <s v="IEC_STD_V10 &gt;&gt; Data Standard &gt;&gt; PRO &gt;&gt; Supplier Forecast date"/>
        <s v="IEC_STD_V10 &gt;&gt; Data Standard &gt;&gt; PRO &gt;&gt; Time bucket"/>
        <s v="IEC_STD_V10 &gt;&gt; Data Standard &gt;&gt; PRO &gt;&gt; plan type"/>
        <s v="IEC_STD_V10 &gt;&gt; Data Standard &gt;&gt; PRO &gt;&gt; Supplier Forecast QTY"/>
        <s v="IEC_STD_V10 &gt;&gt; Data Standard &gt;&gt; PRO &gt;&gt; Inventory Good Received"/>
        <s v="IEC_STD_V10 &gt;&gt; Data Standard &gt;&gt; PRO &gt;&gt; GR Document ID"/>
        <s v="IEC_STD_V10 &gt;&gt; Data Standard &gt;&gt; PRO &gt;&gt; PO Document ID"/>
        <s v="IEC_STD_V10 &gt;&gt; Data Standard &gt;&gt; PRO &gt;&gt; Last Move Date"/>
        <s v="IEC_STD_V10 &gt;&gt; Data Standard &gt;&gt; PRO &gt;&gt; GR Type"/>
        <s v="IEC_STD_V10 &gt;&gt; Data Standard &gt;&gt; PRO &gt;&gt; Inventory Qty"/>
        <s v="IEC_STD_V10 &gt;&gt; Data Standard &gt;&gt; PRO &gt;&gt; TTL PO Price"/>
        <s v="IEC_STD_V10 &gt;&gt; Data Standard &gt;&gt; PRO &gt;&gt; PO Currency"/>
        <s v="IEC_STD_V10 &gt;&gt; Data Standard &gt;&gt; PRO &gt;&gt; TWD Price"/>
        <s v="IEC_STD_V10 &gt;&gt; Data Standard &gt;&gt; PRO &gt;&gt; USD Price"/>
        <s v="IEC_STD_V10 &gt;&gt; Data Standard &gt;&gt; PRO &gt;&gt; Procurement type and amount"/>
        <s v="IEC_STD_V10 &gt;&gt; Data Standard &gt;&gt; PRO &gt;&gt; Customer Name-SAP"/>
        <s v="IEC_STD_V10 &gt;&gt; Data Standard &gt;&gt; PRO &gt;&gt; PROC COMMODITY"/>
        <s v="IEC_STD_V10 &gt;&gt; Data Standard &gt;&gt; PRO &gt;&gt; Part Category"/>
        <s v="IEC_STD_V10 &gt;&gt; Data Standard &gt;&gt; PRO &gt;&gt; Procure Type Code"/>
        <s v="IEC_STD_V10 &gt;&gt; Data Standard &gt;&gt; PRO &gt;&gt; Vendor Code"/>
        <s v="IEC_STD_V10 &gt;&gt; Data Standard &gt;&gt; PRO &gt;&gt; Vendor Name"/>
        <s v="IEC_STD_V10 &gt;&gt; Data Standard &gt;&gt; PRO &gt;&gt; Vendor Nickname"/>
        <s v="IEC_STD_V10 &gt;&gt; Data Standard &gt;&gt; PRO &gt;&gt; Manufacturer Code"/>
        <s v="IEC_STD_V10 &gt;&gt; Data Standard &gt;&gt; PRO &gt;&gt; Manufacturer Name"/>
        <s v="IEC_STD_V10 &gt;&gt; Data Standard &gt;&gt; PRO &gt;&gt; BOM Level Component"/>
        <s v="IEC_STD_V10 &gt;&gt; Data Standard &gt;&gt; PRO &gt;&gt; Purchase date"/>
        <s v="IEC_STD_V10 &gt;&gt; Data Standard &gt;&gt; PRO &gt;&gt; Purchase Bucket Date"/>
        <s v="IEC_STD_V10 &gt;&gt; Data Standard &gt;&gt; PRO &gt;&gt; Forecast Status"/>
        <s v="IEC_STD_V10 &gt;&gt; Data Standard &gt;&gt; PRO &gt;&gt; PO Quantity"/>
        <s v="IEC_STD_V10 &gt;&gt; Data Standard &gt;&gt; PRO &gt;&gt; PURCHASE PARTS ALL MANUF"/>
        <s v="IEC_STD_V10 &gt;&gt; Data Standard &gt;&gt; PRO &gt;&gt; PO Price in functional currency"/>
        <s v="IEC_STD_V10 &gt;&gt; Data Standard &gt;&gt; PRO &gt;&gt; PO Functional Currency"/>
        <s v="IEC_STD_V10 &gt;&gt; Data Standard &gt;&gt; PRO &gt;&gt; TWD PO Price"/>
        <s v="IEC_STD_V10 &gt;&gt; Data Standard &gt;&gt; PRO &gt;&gt; USD PO Price"/>
        <s v="IEC_STD_V10 &gt;&gt; Data Standard &gt;&gt; PRO &gt;&gt; Class code commodity"/>
        <s v="IEC_STD_V10 &gt;&gt; Data Standard &gt;&gt; PLN &gt;&gt; Product Sales Type"/>
        <s v="IEC_STD_V10 &gt;&gt; Data Standard &gt;&gt; PLN &gt;&gt; Platform Solution"/>
        <s v="IEC_STD_V10 &gt;&gt; Data Standard &gt;&gt; PLN &gt;&gt; Platform Solution Name"/>
        <s v="IEC_STD_V10 &gt;&gt; Data Standard &gt;&gt; PLN &gt;&gt; PIR Master"/>
        <s v="IEC_STD_V10 &gt;&gt; Data Standard &gt;&gt; PLN &gt;&gt; Forecast Gen Date"/>
        <s v="IEC_STD_V10 &gt;&gt; Data Standard &gt;&gt; PLN &gt;&gt; Plant Code"/>
        <s v="IEC_STD_V10 &gt;&gt; Data Standard &gt;&gt; PLN &gt;&gt; Site"/>
        <s v="IEC_STD_V10 &gt;&gt; Data Standard &gt;&gt; PLN &gt;&gt; Region"/>
        <s v="IEC_STD_V10 &gt;&gt; Data Standard &gt;&gt; PLN &gt;&gt; BU Code"/>
        <s v="IEC_STD_V10 &gt;&gt; Data Standard &gt;&gt; PLN &gt;&gt; LOB ID"/>
        <s v="IEC_STD_V10 &gt;&gt; Data Standard &gt;&gt; PLN &gt;&gt; Customer Name-SAP"/>
        <s v="IEC_STD_V10 &gt;&gt; Data Standard &gt;&gt; PLN &gt;&gt; Forecast date"/>
        <s v="IEC_STD_V10 &gt;&gt; Data Standard &gt;&gt; PLN &gt;&gt; Material Group"/>
        <s v="IEC_STD_V10 &gt;&gt; Data Standard &gt;&gt; PLN &gt;&gt; Project Stage"/>
        <s v="IEC_STD_V10 &gt;&gt; Data Standard &gt;&gt; PLN &gt;&gt; Product Generation"/>
        <s v="IEC_STD_V10 &gt;&gt; Data Standard &gt;&gt; PLN &gt;&gt; Product Family"/>
        <s v="IEC_STD_V10 &gt;&gt; Data Standard &gt;&gt; PLN &gt;&gt; Customer Project Name"/>
        <s v="IEC_STD_V10 &gt;&gt; Data Standard &gt;&gt; PLN &gt;&gt; Forecast Quantity"/>
        <s v="IEC_STD_V10 &gt;&gt; Data Standard &gt;&gt; PLN &gt;&gt; TWD Forecast Amount"/>
        <s v="IEC_STD_V10 &gt;&gt; Data Standard &gt;&gt; PLN &gt;&gt; USD Forecast Amount"/>
        <s v="IEC_STD_V10 &gt;&gt; Data Standard &gt;&gt; PLN &gt;&gt; Actual Quantity"/>
        <s v="IEC_STD_V10 &gt;&gt; Data Standard &gt;&gt; PLN &gt;&gt; TWD Actual Amount"/>
        <s v="IEC_STD_V10 &gt;&gt; Data Standard &gt;&gt; PLN &gt;&gt; USD Actual Amount"/>
        <s v="IEC_STD_V10 &gt;&gt; Data Standard &gt;&gt; PLN &gt;&gt; Forecast Attainment Rate"/>
        <s v="IEC_STD_V10 &gt;&gt; Data Standard &gt;&gt; PLN &gt;&gt; Daily Inventory Management Master"/>
        <s v="IEC_STD_V10 &gt;&gt; Data Standard &gt;&gt; PLN &gt;&gt; FRU location Remark"/>
        <s v="IEC_STD_V10 &gt;&gt; Data Standard &gt;&gt; PLN &gt;&gt; BG Code"/>
        <s v="IEC_STD_V10 &gt;&gt; Data Standard &gt;&gt; PLN &gt;&gt; StorageLocation"/>
        <s v="IEC_STD_V10 &gt;&gt; Data Standard &gt;&gt; PLN &gt;&gt; Hub location Remark"/>
        <s v="IEC_STD_V10 &gt;&gt; Data Standard &gt;&gt; PLN &gt;&gt; DataSrc"/>
        <s v="IEC_STD_V10 &gt;&gt; Data Standard &gt;&gt; PLN &gt;&gt; Stype"/>
        <s v="IEC_STD_V10 &gt;&gt; Data Standard &gt;&gt; PLN &gt;&gt; PROC_COMMODITY "/>
        <s v="IEC_STD_V10 &gt;&gt; Data Standard &gt;&gt; PLN &gt;&gt; Part Category"/>
        <s v="IEC_STD_V10 &gt;&gt; Data Standard &gt;&gt; PLN &gt;&gt; STD-USD"/>
        <s v="IEC_STD_V10 &gt;&gt; Data Standard &gt;&gt; PLN &gt;&gt; STD-TWD"/>
        <s v="IEC_STD_V10 &gt;&gt; Data Standard &gt;&gt; PLN &gt;&gt; High value type"/>
        <s v="IEC_STD_V10 &gt;&gt; Data Standard &gt;&gt; PLN &gt;&gt; Aging Bucket"/>
        <s v="IEC_STD_V10 &gt;&gt; Data Standard &gt;&gt; PLN &gt;&gt; Aging days"/>
        <s v="IEC_STD_V10 &gt;&gt; Data Standard &gt;&gt; PLN &gt;&gt; Inventory Cut Date"/>
        <s v="IEC_STD_V10 &gt;&gt; Data Standard &gt;&gt; PLN &gt;&gt; Last Move Date"/>
        <s v="IEC_STD_V10 &gt;&gt; Data Standard &gt;&gt; PLN &gt;&gt; MonthEnd Remark"/>
        <s v="IEC_STD_V10 &gt;&gt; Data Standard &gt;&gt; PLN &gt;&gt; Inv Unrestricted/Blocked"/>
        <s v="IEC_STD_V10 &gt;&gt; Data Standard &gt;&gt; PLN &gt;&gt; InvType Remark"/>
        <s v="IEC_STD_V10 &gt;&gt; Data Standard &gt;&gt; PLN &gt;&gt; InvQty"/>
        <s v="IEC_STD_V10 &gt;&gt; Data Standard &gt;&gt; PLN &gt;&gt; InvAmount"/>
        <s v="IEC_STD_V10 &gt;&gt; Data Standard &gt;&gt; PLN &gt;&gt; USDInv_Amount"/>
        <s v="IEC_STD_V10 &gt;&gt; Data Standard &gt;&gt; PLN &gt;&gt; % of Total Inventory Amount"/>
        <s v="IEC_STD_V10 &gt;&gt; Data Standard &gt;&gt; PLN &gt;&gt; Inventory Action Log"/>
        <s v="IEC_STD_V10 &gt;&gt; Data Standard &gt;&gt; PLN &gt;&gt; Inventory Reduction Plan Amount TWD"/>
        <s v="IEC_STD_V10 &gt;&gt; Data Standard &gt;&gt; PLN &gt;&gt; Inventory Reduction Plan Amount USD"/>
        <s v="IEC_STD_V10 &gt;&gt; Data Standard &gt;&gt; PLN &gt;&gt; M to M inventory comparison"/>
        <s v="IEC_STD_V10 &gt;&gt; Data Standard &gt;&gt; PLN &gt;&gt; Inventory Cut Month"/>
        <s v="IEC_STD_V10 &gt;&gt; Data Standard &gt;&gt; PLN &gt;&gt; Inventory Cut Day"/>
        <s v="IEC_STD_V10 &gt;&gt; Data Standard &gt;&gt; PLN &gt;&gt; Inventory Goal"/>
        <s v="IEC_STD_V10 &gt;&gt; Data Standard &gt;&gt; RND &gt;&gt; PROC COMMODITY"/>
        <s v="IEC_STD_V10 &gt;&gt; Data Standard &gt;&gt; RND &gt;&gt; SType"/>
        <s v="IEC_STD_V10 &gt;&gt; Data Standard &gt;&gt; RND &gt;&gt; MType"/>
        <s v="IEC_STD_V10 &gt;&gt; Data Standard &gt;&gt; RND &gt;&gt; High value type"/>
        <s v="IEC_STD_V10 &gt;&gt; Data Standard &gt;&gt; RND &gt;&gt; Ctype"/>
        <s v="IEC_STD_V10 &gt;&gt; Data Standard &gt;&gt; RND &gt;&gt; MFGLevel"/>
        <s v="IEC_STD_V10 &gt;&gt; Data Standard &gt;&gt; PRO &gt;&gt; Procure Type"/>
        <s v="IEC_STD_V10 &gt;&gt; Data Standard &gt;&gt; PRO &gt;&gt; Procure Type Description"/>
        <s v="IEC_STD_V10 &gt;&gt; Data Standard &gt;&gt; PRO &gt;&gt; Material BLC attribute"/>
        <s v="IEC_STD_V10 &gt;&gt; Data Standard &gt;&gt; PRO &gt;&gt; Purchase parts"/>
        <s v="IEC_STD_V10 &gt;&gt; Data Standard &gt;&gt; PRO &gt;&gt; AVL priority"/>
        <s v="IEC_STD_V10 &gt;&gt; Data Standard &gt;&gt; PRO &gt;&gt; Vendor"/>
        <s v="IEC_STD_V10 &gt;&gt; Data Standard &gt;&gt; PRO &gt;&gt; BuySell Vendor"/>
        <s v="IEC_STD_V10 &gt;&gt; Data Standard &gt;&gt; PRO &gt;&gt; BuySell Vendor Vendor Code"/>
        <s v="IEC_STD_V10 &gt;&gt; Data Standard &gt;&gt; PRO &gt;&gt; BuySell Vendor Type Code"/>
        <s v="IEC_STD_V10 &gt;&gt; Data Standard &gt;&gt; PRO &gt;&gt; Manufacturer"/>
        <s v="IEC_STD_V10 &gt;&gt; Data Standard &gt;&gt; PRO &gt;&gt; Plant"/>
        <s v="IEC_STD_V10 &gt;&gt; Data Standard &gt;&gt; PRO &gt;&gt; Plant Name"/>
        <s v="IEC_STD_V10 &gt;&gt; Data Standard &gt;&gt; PRO &gt;&gt; Site"/>
        <s v="IEC_STD_V10 &gt;&gt; Data Standard &gt;&gt; PRO &gt;&gt; Company"/>
        <s v="IEC_STD_V10 &gt;&gt; Data Standard &gt;&gt; PRO &gt;&gt; Project Multiple source"/>
        <s v="IEC_STD_V10 &gt;&gt; Data Standard &gt;&gt; PRO &gt;&gt; Project Name"/>
        <s v="IEC_STD_V10 &gt;&gt; Data Standard &gt;&gt; PRO &gt;&gt; Customer Project Name"/>
        <s v="IEC_STD_V10 &gt;&gt; Data Standard &gt;&gt; PRO &gt;&gt; Project Multiple source Rate achieved status"/>
        <s v="IEC_STD_V10 &gt;&gt; Data Standard &gt;&gt; PRO &gt;&gt; PCA number of non achieved reporting goal"/>
        <s v="IEC_STD_V10 &gt;&gt; Data Standard &gt;&gt; PRO &gt;&gt; Part SCM Property"/>
        <s v="IEC_STD_V10 &gt;&gt; Data Standard &gt;&gt; PRO &gt;&gt; PCA Multiple source Rate achieved Status"/>
        <s v="IEC_STD_V10 &gt;&gt; Data Standard &gt;&gt; PRO &gt;&gt; Manufacturer Source Number"/>
        <s v="IEC_STD_V10 &gt;&gt; Data Standard &gt;&gt; PRO &gt;&gt; Part Count by Manufacturer Source Number"/>
        <s v="IEC_STD_V10 &gt;&gt; Data Standard &gt;&gt; PRO &gt;&gt; Part cost by Manufacturer in shipment"/>
        <s v="IEC_STD_V10 &gt;&gt; Data Standard &gt;&gt; PRO &gt;&gt; SKU Shipping date"/>
        <s v="IEC_STD_V10 &gt;&gt; Data Standard &gt;&gt; PRO &gt;&gt; Delivery Notes"/>
        <s v="IEC_STD_V10 &gt;&gt; Data Standard &gt;&gt; PRO &gt;&gt; Shipping SKU"/>
        <s v="IEC_STD_V10 &gt;&gt; Data Standard &gt;&gt; PRO &gt;&gt; Infor Record Price by Functional Currency"/>
        <s v="IEC_STD_V10 &gt;&gt; Data Standard &gt;&gt; PRO &gt;&gt; Infor Record Functional Currency"/>
        <s v="IEC_STD_V10 &gt;&gt; Data Standard &gt;&gt; PRO &gt;&gt; Infor Record Price by TWD"/>
        <s v="IEC_STD_V10 &gt;&gt; Data Standard &gt;&gt; PRO &gt;&gt; Infor Record Price by USD"/>
        <s v="IEC_STD_V10 &gt;&gt; Data Standard &gt;&gt; PRO &gt;&gt; Material Shipping Quantity"/>
        <s v="IEC_STD_V10 &gt;&gt; Data Standard &gt;&gt; PRO &gt;&gt; Product Generation"/>
        <s v="IEC_STD_V10 &gt;&gt; Data Standard &gt;&gt; PRO &gt;&gt; Product Family"/>
        <s v="IEC_STD_V10 &gt;&gt; Data Standard &gt;&gt; SVC &gt;&gt; Field Return Master"/>
        <s v="IEC_STD_V10 &gt;&gt; Data Standard &gt;&gt; SVC &gt;&gt; BU Code"/>
        <s v="IEC_STD_V10 &gt;&gt; Data Standard &gt;&gt; SVC &gt;&gt; RMA No"/>
        <s v="IEC_STD_V10 &gt;&gt; Data Standard &gt;&gt; SVC &gt;&gt; Customer Name"/>
        <s v="IEC_STD_V10 &gt;&gt; Data Standard &gt;&gt; SVC &gt;&gt; Customer Project Name"/>
        <s v="IEC_STD_V10 &gt;&gt; Data Standard &gt;&gt; SVC &gt;&gt; Project Name"/>
        <s v="IEC_STD_V10 &gt;&gt; Data Standard &gt;&gt; SVC &gt;&gt; Return Site"/>
        <s v="IEC_STD_V10 &gt;&gt; Data Standard &gt;&gt; SVC &gt;&gt; Product Type"/>
        <s v="IEC_STD_V10 &gt;&gt; Data Standard &gt;&gt; SVC &gt;&gt; Product Family"/>
        <s v="IEC_STD_V10 &gt;&gt; Data Standard &gt;&gt; SVC &gt;&gt; Product Generation"/>
        <s v="IEC_STD_V10 &gt;&gt; Data Standard &gt;&gt; SVC &gt;&gt; Repair Status"/>
        <s v="IEC_STD_V10 &gt;&gt; Data Standard &gt;&gt; SVC &gt;&gt; RMA Input Date"/>
        <s v="IEC_STD_V10 &gt;&gt; Data Standard &gt;&gt; SVC &gt;&gt; RMA Packing Date"/>
        <s v="IEC_STD_V10 &gt;&gt; Data Standard &gt;&gt; SVC &gt;&gt; Customer TAT Goal"/>
        <s v="IEC_STD_V10 &gt;&gt; Data Standard &gt;&gt; SVC &gt;&gt; TAT Target"/>
        <s v="IEC_STD_V10 &gt;&gt; Data Standard &gt;&gt; SVC &gt;&gt; Return Quantity"/>
        <s v="IEC_STD_V10 &gt;&gt; Data Standard &gt;&gt; SVC &gt;&gt; FR Liability"/>
        <s v="IEC_STD_V10 &gt;&gt; Data Standard &gt;&gt; SVC &gt;&gt; WIP days"/>
        <s v="IEC_STD_V10 &gt;&gt; Data Standard &gt;&gt; SVC &gt;&gt; WIP Reason"/>
        <s v="IEC_STD_V10 &gt;&gt; Data Standard &gt;&gt; SVC &gt;&gt; Warranty"/>
        <s v="IEC_STD_V10 &gt;&gt; Data Standard &gt;&gt; SVC &gt;&gt; FR Repair Action"/>
        <s v="IEC_STD_V10 &gt;&gt; Data Standard &gt;&gt; SVC &gt;&gt; Field Return Shipment"/>
        <s v="IEC_STD_V10 &gt;&gt; Data Standard &gt;&gt; SVC &gt;&gt; Shipping Date"/>
        <s v="IEC_STD_V10 &gt;&gt; Data Standard &gt;&gt; SVC &gt;&gt; Total Shipped Quantity"/>
        <s v="IEC_STD_V10 &gt;&gt; Data Standard &gt;&gt; SVC &gt;&gt; Customer TAT Mapping"/>
        <s v="IEC_STD_V10 &gt;&gt; Data Standard &gt;&gt; SVC &gt;&gt; Customer TAT Days"/>
        <s v="IEC_STD_V10 &gt;&gt; Analytics  &gt;&gt; Dashboard &gt;&gt; 3：作業管理 &gt;&gt; 3.3：管理品質 &gt;&gt; 3.3.2 : Line/Field Return &gt;&gt; Field Return MD"/>
        <s v="IEC_STD_V10 &gt;&gt; Analytics  &gt;&gt; Dashboard &gt;&gt; 3：作業管理 &gt;&gt; 3.3：管理品質 &gt;&gt; 3.3.2 : Line/Field Return &gt;&gt; Return Num of this month"/>
        <s v="IEC_STD_V10 &gt;&gt; Analytics  &gt;&gt; Dashboard &gt;&gt; 3：作業管理 &gt;&gt; 3.3：管理品質 &gt;&gt; 3.3.2 : Line/Field Return &gt;&gt; Return Num in Warranty"/>
        <s v="IEC_STD_V10 &gt;&gt; Analytics  &gt;&gt; Dashboard &gt;&gt; 3：作業管理 &gt;&gt; 3.3：管理品質 &gt;&gt; 3.3.2 : Line/Field Return &gt;&gt; Return Num in Lifetime"/>
        <s v="IEC_STD_V10 &gt;&gt; Analytics  &gt;&gt; Dashboard &gt;&gt; 3：作業管理 &gt;&gt; 3.3：管理品質 &gt;&gt; 3.3.2 : Line/Field Return &gt;&gt; ShipmentQty in Warranty"/>
        <s v="IEC_STD_V10 &gt;&gt; Analytics  &gt;&gt; Dashboard &gt;&gt; 3：作業管理 &gt;&gt; 3.3：管理品質 &gt;&gt; 3.3.2 : Line/Field Return &gt;&gt; ShipmentQty in Lifetime"/>
        <s v="IEC_STD_V10 &gt;&gt; Analytics  &gt;&gt; Dashboard &gt;&gt; 3：作業管理 &gt;&gt; 3.3：管理品質 &gt;&gt; 3.3.2 : Line/Field Return &gt;&gt; Received Product Month"/>
        <s v="IEC_STD_V10 &gt;&gt; Analytics  &gt;&gt; Dashboard &gt;&gt; 3：作業管理 &gt;&gt; 3.3：管理品質 &gt;&gt; 3.3.2 : Line/Field Return &gt;&gt; Field Return Cause Analysis"/>
        <s v="IEC_STD_V10 &gt;&gt; Analytics  &gt;&gt; Dashboard &gt;&gt; 3：作業管理 &gt;&gt; 3.3：管理品質 &gt;&gt; 3.3.2 : Line/Field Return &gt;&gt; Return Site"/>
        <s v="IEC_STD_V10 &gt;&gt; Analytics  &gt;&gt; Dashboard &gt;&gt; 3：作業管理 &gt;&gt; 3.3：管理品質 &gt;&gt; 3.3.2 : Line/Field Return &gt;&gt; Repair Status"/>
        <s v="IEC_STD_V10 &gt;&gt; Analytics  &gt;&gt; Dashboard &gt;&gt; 3：作業管理 &gt;&gt; 3.3：管理品質 &gt;&gt; 3.3.2 : Line/Field Return &gt;&gt; Input Month"/>
        <s v="IEC_STD_V10 &gt;&gt; Analytics  &gt;&gt; Dashboard &gt;&gt; 3：作業管理 &gt;&gt; 3.3：管理品質 &gt;&gt; 3.3.2 : Line/Field Return &gt;&gt; RMA Packing Month"/>
        <s v="IEC_STD_V10 &gt;&gt; Analytics  &gt;&gt; Dashboard &gt;&gt; 3：作業管理 &gt;&gt; 3.3：管理品質 &gt;&gt; 3.3.2 : Line/Field Return &gt;&gt; WIP days"/>
        <s v="IEC_STD_V10 &gt;&gt; Analytics  &gt;&gt; Dashboard &gt;&gt; 3：作業管理 &gt;&gt; 3.3：管理品質 &gt;&gt; 3.3.2 : Line/Field Return &gt;&gt; WIP Reason"/>
        <s v="IEC_STD_V10 &gt;&gt; Analytics  &gt;&gt; Dashboard &gt;&gt; 3：作業管理 &gt;&gt; 3.3：管理品質 &gt;&gt; 3.3.2 : Line/Field Return &gt;&gt; Customer TAT Goal"/>
        <s v="IEC_STD_V10 &gt;&gt; Analytics  &gt;&gt; Dashboard &gt;&gt; 3：作業管理 &gt;&gt; 3.3：管理品質 &gt;&gt; 3.3.2 : Line/Field Return &gt;&gt; Customer TAT Days"/>
        <s v="IEC_STD_V10 &gt;&gt; Analytics  &gt;&gt; Dashboard &gt;&gt; 3：作業管理 &gt;&gt; 3.3：管理品質 &gt;&gt; 3.3.2 : Line/Field Return &gt;&gt; TAT Target"/>
        <s v="IEC_STD_V10 &gt;&gt; Analytics  &gt;&gt; Dashboard &gt;&gt; 3：作業管理 &gt;&gt; 3.3：管理品質 &gt;&gt; 3.3.2 : Line/Field Return &gt;&gt; FR Liability"/>
        <s v="IEC_STD_V10 &gt;&gt; Analytics  &gt;&gt; Dashboard &gt;&gt; 3：作業管理 &gt;&gt; 3.3：管理品質 &gt;&gt; 3.3.2 : Line/Field Return &gt;&gt; FR Repair Action"/>
        <s v="IEC_STD_V10 &gt;&gt; Data Standard &gt;&gt; MFG &gt;&gt; Primary Customer Name" u="1"/>
        <s v="IEC_STD_V10 &gt;&gt; Data Standard &gt;&gt; PRO &gt;&gt; Primary Customer Name" u="1"/>
        <s v="IEC_STD_V10 &gt;&gt; Data Standard &gt;&gt; PRO &gt;&gt; Vendor Master" u="1"/>
        <s v="IEC_STD_V10 &gt;&gt; Data Standard &gt;&gt; PRO &gt;&gt; The Top Five PN with the Worst Order Fill Rate" u="1"/>
        <s v="IEC_STD_V10 &gt;&gt; Data Standard &gt;&gt; PRO &gt;&gt; Last Raw Cost Price" u="1"/>
        <s v="IEC_STD_V10 &gt;&gt; Data Standard &gt;&gt; PRO &gt;&gt; Stage Composition Cost Ratio" u="1"/>
        <s v="IEC_STD_V10 &gt;&gt; Data Standard &gt;&gt; PRO &gt;&gt; QoQ NY Gold" u="1"/>
        <s v="IEC_STD_V10 &gt;&gt; Data Standard &gt;&gt; PLN &gt;&gt; Material Groups" u="1"/>
        <s v="IEC_STD_V10 &gt;&gt; Data Standard &gt;&gt; PRO &gt;&gt; MoM Iron" u="1"/>
        <s v="IEC_STD_V10 &gt;&gt; Data Standard &gt;&gt; PRO &gt;&gt; MoM LEM Ni" u="1"/>
        <s v="IEC_STD_V10 &gt;&gt; Data Standard &gt;&gt; PRO &gt;&gt; Customer Name" u="1"/>
        <s v="IEC_STD_V10 &gt;&gt; Data Standard &gt;&gt; QAM &gt;&gt; Product yield alert comment" u="1"/>
        <s v="IEC_STD_V10 &gt;&gt; Data Standard &gt;&gt; PRO &gt;&gt; Sub Material Catalog YOY" u="1"/>
        <s v="IEC_STD_V10 &gt;&gt; Data Standard &gt;&gt; PRO &gt;&gt; Series List" u="1"/>
        <s v="IEC_STD_V10 &gt;&gt; Data Standard &gt;&gt; PLN &gt;&gt; Inventory Functional Currency" u="1"/>
        <s v="IEC_STD_V10 &gt;&gt; Data Standard &gt;&gt; QAM &gt;&gt; Product level" u="1"/>
        <s v="IEC_STD_V10 &gt;&gt; Data Standard &gt;&gt; PLN &gt;&gt; Inventory Reduction Plan Amount" u="1"/>
        <s v="IEC_STD_V10 &gt;&gt; Data Standard &gt;&gt; PRO &gt;&gt; AVL Name" u="1"/>
        <s v="IEC_STD_V10 &gt;&gt; Data Standard &gt;&gt; PRO &gt;&gt; Raw Cost Ratio" u="1"/>
        <s v="IEC_STD_V10 &gt;&gt; Data Standard &gt;&gt; PRO &gt;&gt; Critical Parts Fulfillment Statistic" u="1"/>
        <s v="IEC_STD_V10 &gt;&gt; Data Standard &gt;&gt; PRO &gt;&gt; Material Group" u="1"/>
        <s v="IEC_STD_V10 &gt;&gt; Data Standard &gt;&gt; PRO &gt;&gt; AVL ID" u="1"/>
        <s v="IEC_STD_V10 &gt;&gt; Data Standard &gt;&gt; QAM &gt;&gt; Yield rate target by inspection station mapping" u="1"/>
        <s v="IEC_STD_V10 &gt;&gt; Data Standard &gt;&gt; PRO &gt;&gt; YTD Fill Rate Less Than Target PN List" u="1"/>
        <s v="IEC_STD_V10 &gt;&gt; Data Standard &gt;&gt; PRO &gt;&gt; Material Futures MOM" u="1"/>
        <s v="IEC_STD_V10 &gt;&gt; Data Standard &gt;&gt; PRO &gt;&gt; YoY LEM Tin" u="1"/>
        <s v="IEC_STD_V10 &gt;&gt; Data Standard &gt;&gt; PRO &gt;&gt; QoQ Iron" u="1"/>
        <s v="IEC_STD_V10 &gt;&gt; Data Standard &gt;&gt; BPM &gt;&gt; Actual Normal Net Profit" u="1"/>
        <s v="IEC_STD_V10 &gt;&gt; Data Standard &gt;&gt; PLN &gt;&gt; Inventory Reporting Currency" u="1"/>
        <s v="IEC_STD_V10 &gt;&gt; Data Standard &gt;&gt; QAM &gt;&gt; Yield rate by inspection station" u="1"/>
        <s v="IEC_STD_V10 &gt;&gt; Data Standard &gt;&gt; PRO &gt;&gt; QoQ LEM Ni" u="1"/>
        <s v="IEC_STD_V10 &gt;&gt; Data Standard &gt;&gt; QAM &gt;&gt; Overall product yield" u="1"/>
        <s v="IEC_STD_V10 &gt;&gt; Data Standard &gt;&gt; PRO &gt;&gt; Open Purchase Order Quantity" u="1"/>
        <s v="IEC_STD_V10 &gt;&gt; Data Standard &gt;&gt; PLN &gt;&gt; Class Code" u="1"/>
        <s v="IEC_STD_V10 &gt;&gt; Data Standard &gt;&gt; BPM &gt;&gt; Estimated SC Normal Net Profit" u="1"/>
        <s v="IEC_STD_V10 &gt;&gt; Data Standard &gt;&gt; BPM &gt;&gt; Actual MLB Normal Net Profit" u="1"/>
        <s v="IEC_STD_V10 &gt;&gt; Data Standard &gt;&gt; BPM &gt;&gt; Actual SKU Normal Net Profit" u="1"/>
        <s v="IEC_STD_V10 &gt;&gt; Data Standard &gt;&gt; QAM &gt;&gt; Overall product yield alert" u="1"/>
        <s v="IEC_STD_V10 &gt;&gt; Data Standard &gt;&gt; PRO &gt;&gt; Purchasing Part Attribute" u="1"/>
        <s v="IEC_STD_V10 &gt;&gt; Data Standard &gt;&gt; QAM &gt;&gt; Product first pass yield" u="1"/>
        <s v="IEC_STD_V10 &gt;&gt; Data Standard &gt;&gt; PRO &gt;&gt; Case Plastic Procure Cost ratio" u="1"/>
        <s v="IEC_STD_V10 &gt;&gt; Data Standard &gt;&gt; QAM &gt;&gt; Product Category" u="1"/>
        <s v="IEC_STD_V10 &gt;&gt; Data Standard &gt;&gt; PRO &gt;&gt; Last Year Raw Cost Price" u="1"/>
        <s v="IEC_STD_V10 &gt;&gt; Data Standard &gt;&gt; PRO &gt;&gt; Material Catalog Inference Amount" u="1"/>
        <s v="IEC_STD_V10 &gt;&gt; Data Standard &gt;&gt; QAM &gt;&gt; Overall system not repaired quantity" u="1"/>
        <s v="IEC_STD_V10 &gt;&gt; Data Standard &gt;&gt; PRO &gt;&gt; Material Marketing Price Information" u="1"/>
        <s v="IEC_STD_V10 &gt;&gt; Data Standard &gt;&gt; PRO &gt;&gt; GR Quantity" u="1"/>
        <s v="IEC_STD_V10 &gt;&gt; Data Standard &gt;&gt; QAM &gt;&gt; Detailed product defect" u="1"/>
        <s v="IEC_STD_V10 &gt;&gt; Data Standard &gt;&gt; QAM &gt;&gt; Overall system defect quantity" u="1"/>
        <s v="IEC_STD_V10 &gt;&gt; Data Standard &gt;&gt; PRO &gt;&gt; LTA  GR Quantity" u="1"/>
        <s v="IEC_STD_V10 &gt;&gt; Data Standard &gt;&gt; PRO &gt;&gt; LTA MOU Quantity" u="1"/>
        <s v="IEC_STD_V10 &gt;&gt; Data Standard &gt;&gt; PRO &gt;&gt; Vendor Performance Master" u="1"/>
        <s v="IEC_STD_V10 &gt;&gt; Data Standard &gt;&gt; PRO &gt;&gt; MoM LEM AL" u="1"/>
        <s v="IEC_STD_V10 &gt;&gt; Data Standard &gt;&gt; PRO &gt;&gt; QOQ Plastic" u="1"/>
        <s v="IEC_STD_V10 &gt;&gt; Data Standard &gt;&gt; PRO &gt;&gt; Material Futures YOY" u="1"/>
        <s v="IEC_STD_V10 &gt;&gt; Data Standard &gt;&gt; PRO &gt;&gt; MoM LEM CU" u="1"/>
        <s v="IEC_STD_V10 &gt;&gt; Data Standard &gt;&gt; PRO &gt;&gt; Is Sole" u="1"/>
        <s v="IEC_STD_V10 &gt;&gt; Data Standard &gt;&gt; PRO &gt;&gt; PSG Cost Category" u="1"/>
        <s v="IEC_STD_V10 &gt;&gt; Data Standard &gt;&gt; PRO &gt;&gt; PSG Part Category" u="1"/>
        <s v="IEC_STD_V10 &gt;&gt; Data Standard &gt;&gt; BPM &gt;&gt; Devlop Year" u="1"/>
        <s v="IEC_STD_V10 &gt;&gt; Data Standard &gt;&gt; PRO &gt;&gt; YoY NY Gold" u="1"/>
        <s v="IEC_STD_V10 &gt;&gt; Data Standard &gt;&gt; PRO &gt;&gt; YTD Fill Rate" u="1"/>
        <s v="IEC_STD_V10 &gt;&gt; Data Standard &gt;&gt; PRO &gt;&gt; Critical Parts Fulfillment Data Date" u="1"/>
        <s v="IEC_STD_V10 &gt;&gt; Data Standard &gt;&gt; PRO &gt;&gt; Material Catalog Price Infomation" u="1"/>
        <s v="IEC_STD_V10 &gt;&gt; Data Standard &gt;&gt; PRO &gt;&gt; Raw Material Data Month" u="1"/>
        <s v="IEC_STD_V10 &gt;&gt; Data Standard &gt;&gt; PLN &gt;&gt; Total Inventory Amount" u="1"/>
        <s v="IEC_STD_V10 &gt;&gt; Data Standard &gt;&gt; QAM &gt;&gt; Input quantity by inspection station" u="1"/>
        <s v="IEC_STD_V10 &gt;&gt; Data Standard &gt;&gt; STG &gt;&gt; EBO Project Revenue" u="1"/>
        <s v="IEC_STD_V10 &gt;&gt; Data Standard &gt;&gt; PRO &gt;&gt; YoY Iron" u="1"/>
        <s v="IEC_STD_V10 &gt;&gt; Data Standard &gt;&gt; QAM &gt;&gt; Weekly product yield report" u="1"/>
        <s v="IEC_STD_V10 &gt;&gt; Data Standard &gt;&gt; PLN &gt;&gt; EBG part catergory" u="1"/>
        <s v="IEC_STD_V10 &gt;&gt; Data Standard &gt;&gt; PLN &gt;&gt; Inventory Amount" u="1"/>
        <s v="IEC_STD_V10 &gt;&gt; Data Standard &gt;&gt; QAM &gt;&gt; Yield rate target by inspection station" u="1"/>
        <s v="IEC_STD_V10 &gt;&gt; Data Standard &gt;&gt; PRO &gt;&gt; PSG Cost Catetory" u="1"/>
        <s v="IEC_STD_V10 &gt;&gt; Data Standard &gt;&gt; PRO &gt;&gt; PSG Part Catetory" u="1"/>
        <s v="IEC_STD_V10 &gt;&gt; Data Standard &gt;&gt; PRO &gt;&gt; Material Catalog" u="1"/>
        <s v="IEC_STD_V10 &gt;&gt; Data Standard &gt;&gt; PRO &gt;&gt; QoQ LEM AL" u="1"/>
        <s v="IEC_STD_V10 &gt;&gt; Data Standard &gt;&gt; STG &gt;&gt; EBO Milestones" u="1"/>
        <s v="IEC_STD_V10 &gt;&gt; Data Standard &gt;&gt; PRO &gt;&gt; QoQ LEM CU" u="1"/>
        <s v="IEC_STD_V10 &gt;&gt; Data Standard &gt;&gt; PRO &gt;&gt; LTA GR Quantity" u="1"/>
        <s v="IEC_STD_V10 &gt;&gt; Data Standard &gt;&gt; QAM &gt;&gt; Defect quantity" u="1"/>
        <s v="IEC_STD_V10 &gt;&gt; Data Standard &gt;&gt; PRO &gt;&gt; Material Catalog Price Information" u="1"/>
        <s v="IEC_STD_V10 &gt;&gt; Data Standard &gt;&gt; QAM &gt;&gt; Defect rate by defect type" u="1"/>
        <s v="IEC_STD_V10 &gt;&gt; Data Standard &gt;&gt; PRO &gt;&gt; YoY LEM Ni" u="1"/>
        <s v="IEC_STD_V10 &gt;&gt; Data Standard &gt;&gt; PRO &gt;&gt; Vendor Fulfillment Performance" u="1"/>
        <s v="IEC_STD_V10 &gt;&gt; Data Standard &gt;&gt; QAM &gt;&gt; Product yield alert date " u="1"/>
        <s v="IEC_STD_V10 &gt;&gt; Data Standard &gt;&gt; MFG &gt;&gt; Site Type" u="1"/>
        <s v="IEC_STD_V10 &gt;&gt; Data Standard &gt;&gt; QAM &gt;&gt; Inspection station code" u="1"/>
        <s v="IEC_STD_V10 &gt;&gt; Data Standard &gt;&gt; PRO &gt;&gt; Major Stage Material Catalog" u="1"/>
        <s v="IEC_STD_V10 &gt;&gt; Data Standard &gt;&gt; PLN &gt;&gt; Business Group" u="1"/>
        <s v="IEC_STD_V10 &gt;&gt; Data Standard &gt;&gt; PRO &gt;&gt; Supplier Final Score" u="1"/>
        <s v="IEC_STD_V10 &gt;&gt; Data Standard &gt;&gt; QAM &gt;&gt; Defect type code" u="1"/>
        <s v="IEC_STD_V10 &gt;&gt; Data Standard &gt;&gt; PRO &gt;&gt; Used by Customer List" u="1"/>
        <s v="IEC_STD_V10 &gt;&gt; Data Standard &gt;&gt; PRO &gt;&gt; Buy and Sell Quantity" u="1"/>
        <s v="IEC_STD_V10 &gt;&gt; Data Standard &gt;&gt; QAM &gt;&gt; Not repaired quantity" u="1"/>
        <s v="IEC_STD_V10 &gt;&gt; Data Standard &gt;&gt; BPM &gt;&gt; Estimated MLB Normal Net Profit" u="1"/>
        <s v="IEC_STD_V10 &gt;&gt; Data Standard &gt;&gt; BPM &gt;&gt; Estimated SKU Normal Net Profit" u="1"/>
        <s v="IEC_STD_V10 &gt;&gt; Data Standard &gt;&gt; QAM &gt;&gt; Product yield alert type" u="1"/>
        <s v="IEC_STD_V10 &gt;&gt; Data Standard &gt;&gt; PRO &gt;&gt; Sub-stage Type" u="1"/>
        <s v="IEC_STD_V10 &gt;&gt; Data Standard &gt;&gt; PRO &gt;&gt; MoM PC" u="1"/>
        <s v="IEC_STD_V10 &gt;&gt; Data Standard &gt;&gt; MFG &gt;&gt; PSG Site" u="1"/>
        <s v="IEC_STD_V10 &gt;&gt; Data Standard &gt;&gt; PRO &gt;&gt; Class Code Category" u="1"/>
        <s v="IEC_STD_V10 &gt;&gt; Data Standard &gt;&gt; PRO &gt;&gt; Substitute Code" u="1"/>
        <s v="IEC_STD_V10 &gt;&gt; Data Standard &gt;&gt; PRO &gt;&gt; Quality Score" u="1"/>
        <s v="IEC_STD_V10 &gt;&gt; Data Standard &gt;&gt; PRO &gt;&gt; Purchase Amount" u="1"/>
        <s v="IEC_STD_V10 &gt;&gt; Data Standard &gt;&gt; QAM &gt;&gt; Overall product yield target" u="1"/>
        <s v="IEC_STD_V10 &gt;&gt; Data Standard &gt;&gt; PRO &gt;&gt; Part Description" u="1"/>
        <s v="IEC_STD_V10 &gt;&gt; Data Standard &gt;&gt; QAM &gt;&gt; Product yield rate" u="1"/>
        <s v="IEC_STD_V10 &gt;&gt; Data Standard &gt;&gt; PLN &gt;&gt; Daily Inventory Management" u="1"/>
        <s v="IEC_STD_V10 &gt;&gt; Data Standard &gt;&gt; MFG &gt;&gt; Plant Code" u="1"/>
        <s v="IEC_STD_V10 &gt;&gt; Data Standard &gt;&gt; RND &gt;&gt; PROC_COMMODITY " u="1"/>
        <s v="IEC_STD_V10 &gt;&gt; Data Standard &gt;&gt; PRO &gt;&gt; Vendor Performane Date" u="1"/>
        <s v="IEC_STD_V10 &gt;&gt; Data Standard &gt;&gt; QAM &gt;&gt; First pass yield rate by inspection station" u="1"/>
        <s v="IEC_STD_V10 &gt;&gt; Data Standard &gt;&gt; PRO &gt;&gt; QoQ PC" u="1"/>
        <s v="IEC_STD_V10 &gt;&gt; Data Standard &gt;&gt; PRO &gt;&gt; Case Plastic Cost ratio" u="1"/>
        <s v="IEC_STD_V10 &gt;&gt; Data Standard &gt;&gt; PRO &gt;&gt; YoY LEM AL" u="1"/>
        <s v="IEC_STD_V10 &gt;&gt; Data Standard &gt;&gt; PRO &gt;&gt; YoY LEM CU" u="1"/>
        <s v="IEC_STD_V10 &gt;&gt; Data Standard &gt;&gt; PRO &gt;&gt; GR Date By QUARTER" u="1"/>
        <s v="IEC_STD_V10 &gt;&gt; Data Standard &gt;&gt; PRO &gt;&gt; Monthly Date" u="1"/>
        <s v="IEC_STD_V10 &gt;&gt; Data Standard &gt;&gt; PRO &gt;&gt; Rolling 6 Months Forecast" u="1"/>
        <s v="IEC_STD_V10 &gt;&gt; Data Standard &gt;&gt; PRO &gt;&gt; Part Series" u="1"/>
        <s v="IEC_STD_V10 &gt;&gt; Data Standard &gt;&gt; PRO &gt;&gt; GR Date" u="1"/>
        <s v="IEC_STD_V10 &gt;&gt; Data Standard &gt;&gt; PRO &gt;&gt; Raw Cost Price" u="1"/>
        <s v="IEC_STD_V10 &gt;&gt; Data Standard &gt;&gt; PRO &gt;&gt; GTK Quantity" u="1"/>
        <s v="IEC_STD_V10 &gt;&gt; Data Standard &gt;&gt; PRO &gt;&gt; OTK Quantity" u="1"/>
        <s v="IEC_STD_V10 &gt;&gt; Data Standard &gt;&gt; PRO &gt;&gt; Primary Customer Code" u="1"/>
        <s v="IEC_STD_V10 &gt;&gt; Data Standard &gt;&gt; PRO &gt;&gt; Component Type" u="1"/>
        <s v="IEC_STD_V10 &gt;&gt; Data Standard &gt;&gt; PRO &gt;&gt; Delivery Score" u="1"/>
        <s v="IEC_STD_V10 &gt;&gt; Data Standard &gt;&gt; MFG &gt;&gt; PSG Plant" u="1"/>
        <s v="IEC_STD_V10 &gt;&gt; Data Standard &gt;&gt; QAM &gt;&gt; Product yield rate target" u="1"/>
        <s v="IEC_STD_V10 &gt;&gt; Data Standard &gt;&gt; PRO &gt;&gt; MoM LEM Tin" u="1"/>
        <s v="IEC_STD_V10 &gt;&gt; Data Standard &gt;&gt; PLN &gt;&gt; % of Total Inventory Amount by site =&amp;gt; % of Total Inventory Amount" u="1"/>
        <s v="IEC_STD_V10 &gt;&gt; Data Standard &gt;&gt; PRO &gt;&gt; Sub Material Catalog MOM" u="1"/>
        <s v="IEC_STD_V10 &gt;&gt; Data Standard &gt;&gt; QAM &gt;&gt; Product Series" u="1"/>
        <s v="IEC_STD_V10 &gt;&gt; Data Standard &gt;&gt; QAM &gt;&gt; Detailed product yield" u="1"/>
        <s v="IEC_STD_V10 &gt;&gt; Data Standard &gt;&gt; PRO &gt;&gt; Material Catalog MOM" u="1"/>
        <s v="IEC_STD_V10 &gt;&gt; Data Standard &gt;&gt; PRO &gt;&gt; Series Customer List" u="1"/>
        <s v="IEC_STD_V10 &gt;&gt; Data Standard &gt;&gt; BPM &gt;&gt; Actual SC Normal Net Profit" u="1"/>
        <s v="IEC_STD_V10 &gt;&gt; Data Standard &gt;&gt; PLN &gt;&gt; FRU =&amp;gt; FRU Remark" u="1"/>
        <s v="IEC_STD_V10 &gt;&gt; Data Standard &gt;&gt; PRO &gt;&gt; QOQ PCB" u="1"/>
        <s v="IEC_STD_V10 &gt;&gt; Data Standard &gt;&gt; PRO &gt;&gt; Purchasing Mode" u="1"/>
        <s v="IEC_STD_V10 &gt;&gt; Data Standard &gt;&gt; MFG &gt;&gt; Site Name" u="1"/>
        <s v="IEC_STD_V10 &gt;&gt; Data Standard &gt;&gt; PRO &gt;&gt; Site Name" u="1"/>
        <s v="IEC_STD_V10 &gt;&gt; Data Standard &gt;&gt; QAM &gt;&gt; Site Name" u="1"/>
        <s v="IEC_STD_V10 &gt;&gt; Data Standard &gt;&gt; PRO &gt;&gt; QOQ Stamping" u="1"/>
        <s v="IEC_STD_V10 &gt;&gt; Data Standard &gt;&gt; PRO &gt;&gt; QOQ Connetor" u="1"/>
        <s v="IEC_STD_V10 &gt;&gt; Data Standard &gt;&gt; PRO &gt;&gt; YoY PC" u="1"/>
        <s v="IEC_STD_V10 &gt;&gt; Data Standard &gt;&gt; QAM &gt;&gt; Defect type target" u="1"/>
        <s v="IEC_STD_V10 &gt;&gt; Data Standard &gt;&gt; PRO &gt;&gt; Material Futures category" u="1"/>
        <s v="IEC_STD_V10 &gt;&gt; Data Standard &gt;&gt; QAM &gt;&gt; FPY rate target by inspection station" u="1"/>
        <s v="IEC_STD_V10 &gt;&gt; Data Standard &gt;&gt; PRO &gt;&gt; Vendor A Fulfillment Performance" u="1"/>
        <s v="IEC_STD_V10 &gt;&gt; Data Standard &gt;&gt; PRO &gt;&gt; Cost Score" u="1"/>
        <s v="IEC_STD_V10 &gt;&gt; Data Standard &gt;&gt; QAM &gt;&gt; Production input quantity" u="1"/>
        <s v="IEC_STD_V10 &gt;&gt; Data Standard &gt;&gt; PRO &gt;&gt; Sole Source List" u="1"/>
        <s v="IEC_STD_V10 &gt;&gt; Data Standard &gt;&gt; PRO &gt;&gt; QoQ LEM Tin" u="1"/>
        <s v="IEC_STD_V10 &gt;&gt; Data Standard &gt;&gt; PRO &gt;&gt; The Top Five Vendor with the Worst Order Fill Rate" u="1"/>
        <s v="IEC_STD_V10 &gt;&gt; Data Standard &gt;&gt; PRO &gt;&gt; PSG Monthly Procurement Amount" u="1"/>
        <s v="IEC_STD_V10 &gt;&gt; Data Standard &gt;&gt; PRO &gt;&gt; MoM NY Gold" u="1"/>
        <s v="IEC_STD_V10 &gt;&gt; Data Standard &gt;&gt; PLN &gt;&gt; Plant" u="1"/>
        <s v="IEC_STD_V10 &gt;&gt; Data Standard &gt;&gt; PRO &gt;&gt; Material Marketing Price Infomation" u="1"/>
        <s v="IEC_STD_V10 &gt;&gt; Data Standard &gt;&gt; QAM &gt;&gt; Defect target by defect type mapping" u="1"/>
        <s v="IEC_STD_V10 &gt;&gt; Data Standard &gt;&gt; PRO &gt;&gt; Material Catalog YOY" u="1"/>
        <s v="IEC_STD_V10 &gt;&gt; Data Standard &gt;&gt; PRO &gt;&gt; Sub Material Catalog" u="1"/>
        <s v="IEC_STD_V10 &gt;&gt; Data Standard &gt;&gt; PRO &gt;&gt; Part Number Quantity" u="1"/>
        <s v="IEC_STD_V10 &gt;&gt; Data Standard &gt;&gt; PRO &gt;&gt; Sole Source Quantity" u="1"/>
        <s v="IEC_STD_V10 &gt;&gt; Data Standard &gt;&gt; QAM &gt;&gt; Defect type quantity" u="1"/>
        <s v="IEC_STD_V10 &gt;&gt; Data Standard &gt;&gt; PRO &gt;&gt; QOQ Thermal Module" u="1"/>
        <s v="IEC_STD_V10 &gt;&gt; Data Standard &gt;&gt; PRO &gt;&gt; Material Catalog Inference Cost" u="1"/>
        <s v="IEC_STD_V10 &gt;&gt; Data Standard &gt;&gt; QAM &gt;&gt; Product FPY rate target" u="1"/>
      </sharedItems>
    </cacheField>
    <cacheField name="Category" numFmtId="0">
      <sharedItems count="48">
        <s v="BPM"/>
        <s v="FIN"/>
        <s v="C.4.2.0: 生產力"/>
        <s v="C.4.3.0: 財務分析"/>
        <s v="STG"/>
        <s v="C.1.1.0: 新事業發展進程"/>
        <s v="C.1.2.0: 投資併購管理"/>
        <s v="E.2.3.0: RFQ管理"/>
        <s v="E.2.4.0: 產品營收與銷量達成率"/>
        <s v="E.3.16.0: MFG Spending"/>
        <s v="MFG"/>
        <s v="E.3.17.0:製造效率分析"/>
        <s v="E.3.17.0: 製造效率分析"/>
        <s v="QAM"/>
        <s v="3.3.2 : Line/Field Return"/>
        <s v="RND"/>
        <s v="SAL"/>
        <s v="E.2.6.0:管理客戶滿意度"/>
        <s v=""/>
        <s v="PRO"/>
        <s v="PLN"/>
        <s v="PRO？"/>
        <s v="E.3.11.0: Forecast管理"/>
        <s v="E.3.12.0: Forecast達成率"/>
        <s v="E.3.5.3.1: DOI管理"/>
        <s v="E.3.5.3.1-4: BU每日DOI"/>
        <s v="E.3.5.3.1-5: 可控庫存DOI趨勢"/>
        <s v="E.3.5.3.1-8: BU可控庫存DOI"/>
        <s v="E.3.14.0: 庫齡管理"/>
        <s v="E.3.9.0:管理採購-材料成本管理"/>
        <s v="E.3.5.0:物料達成狀況 - Multiple Source"/>
        <s v="E.3.10.0:管理採購-BOM cost by AVL"/>
        <s v="SVC"/>
        <s v="MTD" u="1"/>
        <s v="P.2.2.0: RFQ 管理" u="1"/>
        <s v="P.2.1.0: 產品營收與銷量達成率" u="1"/>
        <s v="LOG" u="1"/>
        <s v="E.3.14.0.4: 各客戶HUB每日庫存庫齡總覽" u="1"/>
        <s v="PNC" u="1"/>
        <s v="P.3.13.0: 良率管理" u="1"/>
        <s v="E.3.14.0.1: 每日庫存總覽" u="1"/>
        <s v="P.3.9.0: 材料成本管理" u="1"/>
        <s v="0" u="1"/>
        <s v="P.3.5.0: DOI 管理" u="1"/>
        <s v="P.3.10.0: Forecast管理" u="1"/>
        <s v="E.3.14.0.2: 各廠區每日庫存庫齡總覽" u="1"/>
        <s v="E.3.14.0.3: 各廠區每日庫存庫齡總覽" u="1"/>
        <s v="COS" u="1"/>
      </sharedItems>
    </cacheField>
    <cacheField name="Category-WKC" numFmtId="0">
      <sharedItems/>
    </cacheField>
    <cacheField name="TermNameMap" numFmtId="0">
      <sharedItems/>
    </cacheField>
    <cacheField name="Term Name" numFmtId="0">
      <sharedItems count="1308">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 Master&amp;quot;"/>
        <s v="&amp;quot;EBO Revenue Check Date&amp;quot;"/>
        <s v="&amp;quot;EBO Revenue Year&amp;quot;"/>
        <s v="&amp;quot;EBO Revenue Month&amp;quot;"/>
        <s v="&amp;quot;EBO Project Actual Revenue&amp;quot;"/>
        <s v="&amp;quot;EBO Project Actual Gross Profit&amp;quot;"/>
        <s v="&amp;quot;EBO Revenue Currency&amp;quot;"/>
        <s v="&amp;quot;EBO Milestones Master&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Milestone Number&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EBO Milestones&amp;quot;"/>
        <s v="&amp;quot;EBO Project Revenue&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RFQ Detail&amp;quot;"/>
        <s v="&amp;quot;BU Code&amp;quot;"/>
        <s v="&amp;quot;LOB Code&amp;quot;"/>
        <s v="&amp;quot;Customer Name-SAP&amp;quot;"/>
        <s v="&amp;quot;Product Horizon&amp;quot;"/>
        <s v="&amp;quot;Product Family&amp;quot;"/>
        <s v="&amp;quot;Product Generation&amp;quot;"/>
        <s v="&amp;quot;Platform Solution Name&amp;quot;"/>
        <s v="&amp;quot;Customer Project Name&amp;quot;"/>
        <s v="&amp;quot;RFQ Status&amp;quot;"/>
        <s v="&amp;quot;Award Year -&amp;gt; RFQ End Year&amp;quot;"/>
        <s v="&amp;quot;Project Stage&amp;quot;"/>
        <s v="&amp;quot;Project Type&amp;quot;"/>
        <s v="&amp;quot;Product Category&amp;quot;"/>
        <s v="&amp;quot;Product Sub Category&amp;quot;"/>
        <s v="&amp;quot;Project Summary&amp;quot;"/>
        <s v="&amp;quot;RFQ_Plan_NPI_Start Date&amp;quot;"/>
        <s v="&amp;quot;RFQ_Plan_MP_Start Date&amp;quot;"/>
        <s v="&amp;quot;RFQ_Plan_EVT_Start Date&amp;quot;"/>
        <s v="&amp;quot;RFQ_Plan_DVT_Start Date&amp;quot;"/>
        <s v="&amp;quot;RFQ_Plan_PVT_Start Date&amp;quot;"/>
        <s v="&amp;quot;RFQ_Plan_Start Date&amp;quot;"/>
        <s v="&amp;quot;Lost Reason&amp;quot;"/>
        <s v="&amp;quot;EBG Project Estimate Revenue&amp;quot;"/>
        <s v="&amp;quot;Amount of Actual revenue&amp;quot;"/>
        <s v="&amp;quot;Amount of Target shipment&amp;quot;"/>
        <s v="&amp;quot;Actual shipment&amp;quot;"/>
        <s v="&amp;quot;Estimated Return on Invensment %&amp;quot;"/>
        <s v="&amp;quot;Actual Return on Invensment %&amp;quot;"/>
        <s v="&amp;quot;Estimated Total NRE Funding&amp;quot;"/>
        <s v="&amp;quot;Estimated Net Profit %&amp;quot;"/>
        <s v="&amp;quot;Actual Normal Net Profit %&amp;quot;"/>
        <s v="&amp;quot;Estimated MLB Normal Net Profit % &amp;quot;"/>
        <s v="&amp;quot;Actual MLB Normal Net Profit %&amp;quot;"/>
        <s v="&amp;quot;Estimated SC Normal Net Profit %&amp;quot;"/>
        <s v="&amp;quot;Actual SC Normal Net Profit %&amp;quot;"/>
        <s v="&amp;quot;Estimated SKU Normal Net Profit %&amp;quot;"/>
        <s v="&amp;quot;Actual SKU Normal Net Profit %&amp;quot;"/>
        <s v="&amp;quot;RFQ Hit Rate Data&amp;quot;"/>
        <s v="&amp;quot;RFQ Hit Rate&amp;quot;"/>
        <s v="&amp;quot;RFQ Project Stage Time&amp;quot;"/>
        <s v="&amp;quot;Project Stage Estimated Start Date&amp;quot;"/>
        <s v="&amp;quot;Project Stage Estimated End Date&amp;quot;"/>
        <s v="&amp;quot;Product Horizon Master&amp;quot;"/>
        <s v="&amp;quot;Project name or Product Family (check with Nydia)&amp;quot;"/>
        <s v="&amp;quot;NRE Revenue&amp;quot;"/>
        <s v="&amp;quot;Normal Net profit&amp;quot;"/>
        <s v="&amp;quot;NRE Spending&amp;quot;"/>
        <s v="&amp;quot;RD Sharing%&amp;quot;"/>
        <s v="&amp;quot;Estimated Lifecycle Forecast&amp;quot;"/>
        <s v="&amp;quot;Actual Revenue&amp;quot;"/>
        <s v="&amp;quot;Actual Revenue Month&amp;quot;"/>
        <s v="&amp;quot;Currency of revenue&amp;quot;"/>
        <s v="&amp;quot;Site&amp;quot;"/>
        <s v="&amp;quot;LOB ID&amp;quot;"/>
        <s v="&amp;quot;Revenue product category&amp;quot;"/>
        <s v="&amp;quot;Revenue content&amp;quot;"/>
        <s v="&amp;quot;Revenue achievement rate&amp;quot;"/>
        <s v="&amp;quot;Shipment achievement rate&amp;quot;"/>
        <s v="&amp;quot;Revenue YoY&amp;quot;"/>
        <s v="&amp;quot;Revenue YTD&amp;quot;"/>
        <s v="&amp;quot;Shipment YoY&amp;quot;"/>
        <s v="&amp;quot;Shipment volume YTD&amp;quot;"/>
        <s v="&amp;quot;Gap of shipment&amp;quot;"/>
        <s v="&amp;quot;Average selling price (Actual)&amp;quot;"/>
        <s v="&amp;quot;Average selling price (FCST)&amp;quot;"/>
        <s v="&amp;quot;Gap of ASP&amp;quot;"/>
        <s v="&amp;quot;Target revenue&amp;quot;"/>
        <s v="&amp;quot;Target Revenue Month&amp;quot;"/>
        <s v="&amp;quot;Amount of Target revenue&amp;quot;"/>
        <s v="&amp;quot;Revenue Achievement Rate (Target vs Actual)&amp;quot;"/>
        <s v="&amp;quot;Shipment Target&amp;quot;"/>
        <s v="&amp;quot;Target Shipment Month&amp;quot;"/>
        <s v="&amp;quot;Shipment achievement rate (Target vs Actual)&amp;quot;"/>
        <s v="&amp;quot;Annual Plan Revenue&amp;quot;"/>
        <s v="&amp;quot;Annual plan Revenue Month&amp;quot;"/>
        <s v="&amp;quot;Amount of Annual Plan Revenue&amp;quot;"/>
        <s v="&amp;quot;Revenue Achievement Rate (Annual plan vs Actual)&amp;quot;"/>
        <s v="&amp;quot;Annual Plan Shipment&amp;quot;"/>
        <s v="&amp;quot;Annual plan Shipment Month&amp;quot;"/>
        <s v="&amp;quot;Amount of Annual Plan Shipment&amp;quot;"/>
        <s v="&amp;quot;Shipment achievement rate (Annual plan vs Actual)&amp;quot;"/>
        <s v="&amp;quot;Daily Actual Revenue&amp;quot;"/>
        <s v="&amp;quot;Actual Revenue Date&amp;quot;"/>
        <s v="&amp;quot;Cost per Hour&amp;quot;"/>
        <s v="&amp;quot;PCA CPU&amp;quot;"/>
        <s v="&amp;quot;Earn Hour&amp;quot;"/>
        <s v="&amp;quot;MFG SPDG USD&amp;quot;"/>
        <s v="&amp;quot;CPH Target USD&amp;quot;"/>
        <s v="&amp;quot;Manufacture Value Add GAP&amp;quot;"/>
        <s v="&amp;quot;Year&amp;quot;"/>
        <s v="&amp;quot;Quote Amount USD&amp;quot;"/>
        <s v="&amp;quot;SPDG AVG&amp;quot;"/>
        <s v="&amp;quot;SPDG YTD&amp;quot;"/>
        <s v="&amp;quot;Quote AVG&amp;quot;"/>
        <s v="&amp;quot;Quote YTD&amp;quot;"/>
        <s v="&amp;quot;MFG cost per unit&amp;quot;"/>
        <s v="&amp;quot;Placement&amp;quot;"/>
        <s v="&amp;quot;MFG Spending Master&amp;quot;"/>
        <s v="&amp;quot;Category1&amp;quot;"/>
        <s v="&amp;quot;Category2&amp;quot;"/>
        <s v="&amp;quot;SPDG Category&amp;quot;"/>
        <s v="&amp;quot;Year Month&amp;quot;"/>
        <s v="&amp;quot;SPDG Amount&amp;quot;"/>
        <s v="&amp;quot;SPDG Amount USD&amp;quot;"/>
        <s v="&amp;quot;MFG Revenue&amp;quot;"/>
        <s v="&amp;quot;IDL Head count&amp;quot;"/>
        <s v="&amp;quot;DL Head count&amp;quot;"/>
        <s v="&amp;quot;Site Revenue&amp;quot;"/>
        <s v="&amp;quot;Build Volume-Depreciation&amp;quot;"/>
        <s v="&amp;quot;Actul Site Revenue&amp;quot;"/>
        <s v="&amp;quot;Forcast Site Revenue &amp;quot;"/>
        <s v="&amp;quot;MP fixture Amount&amp;quot;"/>
        <s v="&amp;quot;MFG Spending Analysis Master&amp;quot;"/>
        <s v="&amp;quot;Actul total Spending  &amp;quot;"/>
        <s v="&amp;quot;Forcast total Spending  &amp;quot;"/>
        <s v="&amp;quot;Target total Spending  &amp;quot;"/>
        <s v="&amp;quot;Line Of Business&amp;quot;"/>
        <s v="&amp;quot;End Customer&amp;quot;"/>
        <s v="&amp;quot;LOB vailble Date from&amp;quot;"/>
        <s v="&amp;quot;LOB Code used flag&amp;quot;"/>
        <s v="&amp;quot;Business Unit&amp;quot;"/>
        <s v="&amp;quot;BU Name&amp;quot;"/>
        <s v="&amp;quot;RFQ Hit Rate-EBG&amp;quot;"/>
        <s v="&amp;quot;Award Projects Quantity&amp;quot;"/>
        <s v="&amp;quot;Lost Projects Quantity&amp;quot;"/>
        <s v="&amp;quot;Award RFQ Detail&amp;quot;"/>
        <s v="&amp;quot;Estimated Return on Investment %&amp;quot;"/>
        <s v="&amp;quot;Actual Return on Investment%&amp;quot;"/>
        <s v="&amp;quot;Actual Normal Net Profit&amp;quot;"/>
        <s v="&amp;quot;Lost RFQ Detail&amp;quot;"/>
        <s v="&amp;quot;Proposal RFQ&amp;quot;"/>
        <s v="&amp;quot;Revenue Volume Achievement Rate Overview&amp;quot;"/>
        <s v="&amp;quot;Revenue date&amp;quot;"/>
        <s v="&amp;quot;Revenue Volume Achievement Rate by BU&amp;quot;"/>
        <s v="&amp;quot;Revenue Volume Achievement Rate by Site&amp;quot;"/>
        <s v="&amp;quot;Shipment date&amp;quot;"/>
        <s v="&amp;quot;Revenue Achievement Rate Quarterly trend&amp;quot;"/>
        <s v="&amp;quot;Revenue Achievement Rate Monthly trend&amp;quot;"/>
        <s v="&amp;quot;Volume Achievement Rate Quarterly trend Shipment Node&amp;quot;"/>
        <s v="&amp;quot;Volume Achievement Rate Monthly trend Shipment Node&amp;quot;"/>
        <s v="&amp;quot;Volume Achievement Rate Quarterly trend Shipment SC&amp;quot;"/>
        <s v="&amp;quot;Volume Achievement Rate Monthly trend Shipment SC&amp;quot;"/>
        <s v="&amp;quot;Revenue Volume Achievement Rate Revenue gap details by product category&amp;quot;"/>
        <s v="&amp;quot;Revenue Volume Achievement Rate Revenue gap details by site&amp;quot;"/>
        <s v="&amp;quot;MFG Spending&amp;quot;"/>
        <s v="&amp;quot;MFG Spending Analysis&amp;quot;"/>
        <s v="&amp;quot;MFG Spending By Category&amp;quot;"/>
        <s v="&amp;quot;CPP Trend&amp;quot;"/>
        <s v="&amp;quot;CPH Tread&amp;quot;"/>
        <s v="&amp;quot;MVA GAP&amp;quot;"/>
        <s v="&amp;quot;MVA GAP Analysis&amp;quot;"/>
        <s v="&amp;quot;MFG Revenue Master&amp;quot;"/>
        <s v="&amp;quot;CPU Monthly Efficiency Master&amp;quot;"/>
        <s v="&amp;quot;Production date&amp;quot;"/>
        <s v="&amp;quot;CPU Full load hours&amp;quot;"/>
        <s v="&amp;quot;CPU Input work hours&amp;quot;"/>
        <s v="&amp;quot;CPU Output hours&amp;quot;"/>
        <s v="&amp;quot;CPU Output QTY&amp;quot;"/>
        <s v="&amp;quot;CPU Equipment Utilization&amp;quot;"/>
        <s v="&amp;quot;CPU Production Efficiency&amp;quot;"/>
        <s v="&amp;quot;CPU Overall Production efficiency&amp;quot;"/>
        <s v="&amp;quot;CPU Overall Production efficiency Goal&amp;quot;"/>
        <s v="&amp;quot;OEE Analysis Master&amp;quot;"/>
        <s v="&amp;quot;Production Line&amp;quot;"/>
        <s v="&amp;quot;MLB Build Volume&amp;quot;"/>
        <s v="&amp;quot;SC Build Volume&amp;quot;"/>
        <s v="&amp;quot;SMT Full load hours&amp;quot;"/>
        <s v="&amp;quot;SMT Available hours&amp;quot;"/>
        <s v="&amp;quot;SMT Input work hours&amp;quot;"/>
        <s v="&amp;quot;SMT MP output hours&amp;quot;"/>
        <s v="&amp;quot;None production requirement(BU)&amp;quot;"/>
        <s v="&amp;quot;Planned shutdown（upder control)&amp;quot;"/>
        <s v="&amp;quot;Planned shutdown（Epidemic prevention or out of control）&amp;quot;"/>
        <s v="&amp;quot;MFG Line Change&amp;quot;"/>
        <s v="&amp;quot;MFG Production line Maintenance&amp;quot;"/>
        <s v="&amp;quot;MFG Production scheduling loss(Production plan Control)&amp;quot;"/>
        <s v="&amp;quot;line shutdown (Raw material shortage issue)&amp;quot;"/>
        <s v="&amp;quot;line shutdown (Raw material quality issue)&amp;quot;"/>
        <s v="&amp;quot;MFG production time lost&amp;quot;"/>
        <s v="&amp;quot;Control Run hours&amp;quot;"/>
        <s v="&amp;quot;New product introduction hours&amp;quot;"/>
        <s v="&amp;quot;SMT Equipment Utilization&amp;quot;"/>
        <s v="&amp;quot;SMT Equipment Availability&amp;quot;"/>
        <s v="&amp;quot;SMT Production Efficiency&amp;quot;"/>
        <s v="&amp;quot;OEE&amp;quot;"/>
        <s v="&amp;quot;OEE Target Master&amp;quot;"/>
        <s v="&amp;quot;SMT Equipment  Availability Goal&amp;quot;"/>
        <s v="&amp;quot;SMT Production Efficiency Goal&amp;quot;"/>
        <s v="&amp;quot;Overall Equipment Effectiveness Goal&amp;quot;"/>
        <s v="&amp;quot;Line change hour Master&amp;quot;"/>
        <s v="&amp;quot;MLB line change time&amp;quot;"/>
        <s v="&amp;quot;SC line change time&amp;quot;"/>
        <s v="&amp;quot;CPU Monthly Efficiency&amp;quot;"/>
        <s v="&amp;quot;Overall Equipment Effectiveness&amp;quot;"/>
        <s v="&amp;quot;Line Return Master&amp;quot;"/>
        <s v="&amp;quot;Project Name&amp;quot;"/>
        <s v="&amp;quot;RMA No&amp;quot;"/>
        <s v="&amp;quot;Return Quantity&amp;quot;"/>
        <s v="&amp;quot;IEC Part Number&amp;quot;"/>
        <s v="&amp;quot;Receive Product date&amp;quot;"/>
        <s v="&amp;quot;LR Packing Date&amp;quot;"/>
        <s v="&amp;quot;Product Type&amp;quot;"/>
        <s v="&amp;quot;LR Liability&amp;quot;"/>
        <s v="&amp;quot;Customer Name&amp;quot;"/>
        <s v="&amp;quot;LR Repair Action&amp;quot;"/>
        <s v="&amp;quot;Site Cause&amp;quot;"/>
        <s v="&amp;quot;Build Site&amp;quot;"/>
        <s v="&amp;quot;MFG Quantity By Month&amp;quot;"/>
        <s v="&amp;quot;MFG Quantity&amp;quot;"/>
        <s v="&amp;quot;Production Month&amp;quot;"/>
        <s v="&amp;quot;Line Return MD&amp;quot;"/>
        <s v="&amp;quot;Request RMA Date By Month&amp;quot;"/>
        <s v="&amp;quot;Return Quantity By Month&amp;quot;"/>
        <s v="&amp;quot;Line Return Cause Analysis&amp;quot;"/>
        <s v="&amp;quot;Request RMA Date&amp;quot;"/>
        <s v="&amp;quot;Received Product Date&amp;quot;"/>
        <s v="&amp;quot;Project&amp;quot;"/>
        <s v="&amp;quot;Project Code&amp;quot;"/>
        <s v="&amp;quot;Material Group&amp;quot;"/>
        <s v="&amp;quot;Material Type&amp;quot;"/>
        <s v="&amp;quot;WBS Code&amp;quot;"/>
        <s v="&amp;quot;Material Attribute&amp;quot;"/>
        <s v="&amp;quot;Material Description&amp;quot;"/>
        <s v="&amp;quot;Class Code&amp;quot;"/>
        <s v="&amp;quot;Raw Type&amp;quot;"/>
        <s v="&amp;quot;Commodity&amp;quot;"/>
        <s v="&amp;quot;Part Category&amp;quot;"/>
        <s v="&amp;quot;Customer Part Number&amp;quot;"/>
        <s v="&amp;quot;Project RND Multiple source&amp;quot;"/>
        <s v="&amp;quot;Project Multiple Source Rate&amp;quot;"/>
        <s v="&amp;quot;Customer Multiple Source Rate Goal&amp;quot;"/>
        <s v="&amp;quot;PCA RND Property&amp;quot;"/>
        <s v="&amp;quot;PCA Stage&amp;quot;"/>
        <s v="&amp;quot;PCA Multiple Source Rate&amp;quot;"/>
        <s v="&amp;quot;PCA Hold Status&amp;quot;"/>
        <s v="&amp;quot;Customer&amp;quot;"/>
        <s v="&amp;quot;Customer Code&amp;quot;"/>
        <s v="&amp;quot;Customer Name-PDM&amp;quot;"/>
        <s v="&amp;quot;Customer Satisfaction&amp;quot;"/>
        <s v="&amp;quot;Satisfaction Main Indicator&amp;quot;"/>
        <s v="&amp;quot;Satisfaction Indicator&amp;quot;"/>
        <s v="&amp;quot;Satisfaction Score&amp;quot;"/>
        <s v="&amp;quot;Satisfaction Ranking&amp;quot;"/>
        <s v="&amp;quot;QBR URL&amp;quot;"/>
        <s v="&amp;quot;Satisfaction Quarter&amp;quot;"/>
        <s v="&amp;quot;Satisfaction Date&amp;quot;"/>
        <s v="&amp;quot;Customer Satisfaction Score by Main Indicator&amp;quot;"/>
        <s v="&amp;quot;QBR Performance Trend&amp;quot;"/>
        <s v="&amp;quot;M to M revenue comparison&amp;quot;"/>
        <s v="&amp;quot;Inventory Cut Month&amp;quot;"/>
        <s v="&amp;quot;Inventory Cut Day&amp;quot;"/>
        <s v="&amp;quot;&amp;quot;"/>
        <s v="&amp;quot;Supplier Forecast plan&amp;quot;"/>
        <s v="&amp;quot;Forecast plan ID&amp;quot;"/>
        <s v="&amp;quot;Plant Code&amp;quot;"/>
        <s v="&amp;quot;Plan Period&amp;quot;"/>
        <s v="&amp;quot;Supplier Forecast date&amp;quot;"/>
        <s v="&amp;quot;Time bucket&amp;quot;"/>
        <s v="&amp;quot;plan type&amp;quot;"/>
        <s v="&amp;quot;Supplier Forecast QTY&amp;quot;"/>
        <s v="&amp;quot;Inventory Good Received&amp;quot;"/>
        <s v="&amp;quot;GR Document ID&amp;quot;"/>
        <s v="&amp;quot;PO Document ID&amp;quot;"/>
        <s v="&amp;quot;Last Move Date&amp;quot;"/>
        <s v="&amp;quot;GR Type&amp;quot;"/>
        <s v="&amp;quot;Inventory Qty&amp;quot;"/>
        <s v="&amp;quot;TTL PO Price&amp;quot;"/>
        <s v="&amp;quot;PO Currency&amp;quot;"/>
        <s v="&amp;quot;TWD Price&amp;quot;"/>
        <s v="&amp;quot;USD Price&amp;quot;"/>
        <s v="&amp;quot;Procurement type and amount&amp;quot;"/>
        <s v="&amp;quot;PROC COMMODITY&amp;quot;"/>
        <s v="&amp;quot;Procure Type Code&amp;quot;"/>
        <s v="&amp;quot;Vendor Code&amp;quot;"/>
        <s v="&amp;quot;Vendor Name&amp;quot;"/>
        <s v="&amp;quot;Vendor Nickname&amp;quot;"/>
        <s v="&amp;quot;Manufacturer Code&amp;quot;"/>
        <s v="&amp;quot;Manufacturer Name&amp;quot;"/>
        <s v="&amp;quot;BOM Level Component&amp;quot;"/>
        <s v="&amp;quot;Purchase date&amp;quot;"/>
        <s v="&amp;quot;Purchase Bucket Date&amp;quot;"/>
        <s v="&amp;quot;Forecast Status&amp;quot;"/>
        <s v="&amp;quot;PO Quantity&amp;quot;"/>
        <s v="&amp;quot;PURCHASE PARTS ALL MANUF&amp;quot;"/>
        <s v="&amp;quot;PO Price in functional currency&amp;quot;"/>
        <s v="&amp;quot;PO Functional Currency&amp;quot;"/>
        <s v="&amp;quot;TWD PO Price&amp;quot;"/>
        <s v="&amp;quot;USD PO Price&amp;quot;"/>
        <s v="&amp;quot;Class code commodity&amp;quot;"/>
        <s v="&amp;quot;Product Sales Type&amp;quot;"/>
        <s v="&amp;quot;Platform Solution&amp;quot;"/>
        <s v="&amp;quot;PIR Master&amp;quot;"/>
        <s v="&amp;quot;Forecast Gen Date&amp;quot;"/>
        <s v="&amp;quot;Region&amp;quot;"/>
        <s v="&amp;quot;Forecast date&amp;quot;"/>
        <s v="&amp;quot;Forecast Quantity&amp;quot;"/>
        <s v="&amp;quot;TWD Forecast Amount&amp;quot;"/>
        <s v="&amp;quot;USD Forecast Amount&amp;quot;"/>
        <s v="&amp;quot;Actual Quantity&amp;quot;"/>
        <s v="&amp;quot;TWD Actual Amount&amp;quot;"/>
        <s v="&amp;quot;USD Actual Amount&amp;quot;"/>
        <s v="&amp;quot;Forecast Attainment Rate&amp;quot;"/>
        <s v="&amp;quot;Daily Inventory Management Master&amp;quot;"/>
        <s v="&amp;quot;FRU location Remark&amp;quot;"/>
        <s v="&amp;quot;StorageLocation&amp;quot;"/>
        <s v="&amp;quot;Hub location Remark&amp;quot;"/>
        <s v="&amp;quot;DataSrc&amp;quot;"/>
        <s v="&amp;quot;Stype&amp;quot;"/>
        <s v="&amp;quot;PROC_COMMODITY &amp;quot;"/>
        <s v="&amp;quot;STD-USD&amp;quot;"/>
        <s v="&amp;quot;STD-TWD&amp;quot;"/>
        <s v="&amp;quot;High value type&amp;quot;"/>
        <s v="&amp;quot;Aging Bucket&amp;quot;"/>
        <s v="&amp;quot;Aging days&amp;quot;"/>
        <s v="&amp;quot;Inventory Cut Date&amp;quot;"/>
        <s v="&amp;quot;MonthEnd Remark&amp;quot;"/>
        <s v="&amp;quot;Inv Unrestricted/Blocked&amp;quot;"/>
        <s v="&amp;quot;InvType Remark&amp;quot;"/>
        <s v="&amp;quot;InvQty&amp;quot;"/>
        <s v="&amp;quot;InvAmount&amp;quot;"/>
        <s v="&amp;quot;USDInv_Amount&amp;quot;"/>
        <s v="&amp;quot;% of Total Inventory Amount&amp;quot;"/>
        <s v="&amp;quot;Inventory Action Log&amp;quot;"/>
        <s v="&amp;quot;Inventory Reduction Plan Amount TWD&amp;quot;"/>
        <s v="&amp;quot;Inventory Reduction Plan Amount USD&amp;quot;"/>
        <s v="&amp;quot;M to M inventory comparison&amp;quot;"/>
        <s v="&amp;quot;Inventory Goal&amp;quot;"/>
        <s v="&amp;quot;MType&amp;quot;"/>
        <s v="&amp;quot;Ctype&amp;quot;"/>
        <s v="&amp;quot;MFGLevel&amp;quot;"/>
        <s v="&amp;quot;Manufacturer PN Master&amp;quot;"/>
        <s v="&amp;quot;Manufacturer PN&amp;quot;"/>
        <s v="&amp;quot;Product Life Cycle Forecast&amp;quot;"/>
        <s v="&amp;quot;Target Month&amp;quot;"/>
        <s v="&amp;quot;Forecast Currency&amp;quot;"/>
        <s v="&amp;quot;Forecast Amount&amp;quot;"/>
        <s v="&amp;quot;Forecast and Actual Shipment Analysis&amp;quot;"/>
        <s v="&amp;quot;Actual Shipment Currency&amp;quot;"/>
        <s v="&amp;quot;Actual Amount&amp;quot;"/>
        <s v="&amp;quot;Forecast Attainment Rate Management&amp;quot;"/>
        <s v="&amp;quot;Last Month Analysis Flag&amp;quot;"/>
        <s v="&amp;quot;Forecast Attainment Rate Detail&amp;quot;"/>
        <s v="&amp;quot;Whole Demand Trend Analysis&amp;quot;"/>
        <s v="&amp;quot;Whole Demand&amp;quot;"/>
        <s v="&amp;quot;DOI Overview&amp;quot;"/>
        <s v="&amp;quot;DOI趨勢&amp;quot;"/>
        <s v="&amp;quot;Date Range&amp;quot;"/>
        <s v="&amp;quot;Date&amp;quot;"/>
        <s v="&amp;quot;Week&amp;quot;"/>
        <s v="&amp;quot;Month&amp;quot;"/>
        <s v="&amp;quot;Currency&amp;quot;"/>
        <s v="&amp;quot;NTD&amp;quot;"/>
        <s v="&amp;quot;USD&amp;quot;"/>
        <s v="&amp;quot;Overall Inventory Amount&amp;quot;"/>
        <s v="&amp;quot;Revenue&amp;quot;"/>
        <s v="&amp;quot;DOI(Acutal)&amp;quot;"/>
        <s v="&amp;quot;DOI(Goal)&amp;quot;"/>
        <s v="&amp;quot;DOI(Days)&amp;quot;"/>
        <s v="&amp;quot;Daily DOI - by BU&amp;quot;"/>
        <s v="&amp;quot;Controllable DOI Trend&amp;quot;"/>
        <s v="&amp;quot;Controllable Stock Amount&amp;quot;"/>
        <s v="&amp;quot;Controllable Supply Amount&amp;quot;"/>
        <s v="&amp;quot;Daily Controllable DOI - by BU&amp;quot;"/>
        <s v="&amp;quot;Daily Inventory Management&amp;quot;"/>
        <s v="&amp;quot;Daily Inventory Aging by Site_Raw_High value type&amp;quot;"/>
        <s v="&amp;quot;Daily Inventory Aging by Site_Raw_Aging Bucket greater than 180&amp;quot;"/>
        <s v="&amp;quot;Daily Inventory Aging by Site_WIP&amp;amp;FG&amp;quot;"/>
        <s v="&amp;quot;Daily Inventory Aging by Site_HUB&amp;quot;"/>
        <s v="&amp;quot;M to M inventory/revenue comparison&amp;quot;"/>
        <s v="&amp;quot;Inventory Analysis&amp;quot;"/>
        <s v="&amp;quot;YYYYMM&amp;quot;"/>
        <s v="&amp;quot;WeekDay&amp;quot;"/>
        <s v="&amp;quot;UnrestQty&amp;quot;"/>
        <s v="&amp;quot;BlockedQty&amp;quot;"/>
        <s v="&amp;quot;UnrestVal&amp;quot;"/>
        <s v="&amp;quot;BlockedVal&amp;quot;"/>
        <s v="&amp;quot;USDUnrestVal&amp;quot;"/>
        <s v="&amp;quot;USDBlockedVal&amp;quot;"/>
        <s v="&amp;quot;Procure Type&amp;quot;"/>
        <s v="&amp;quot;Procure Type Description&amp;quot;"/>
        <s v="&amp;quot;Material BLC attribute&amp;quot;"/>
        <s v="&amp;quot;Purchase parts&amp;quot;"/>
        <s v="&amp;quot;AVL priority&amp;quot;"/>
        <s v="&amp;quot;Vendor&amp;quot;"/>
        <s v="&amp;quot;BuySell Vendor&amp;quot;"/>
        <s v="&amp;quot;BuySell Vendor Vendor Code&amp;quot;"/>
        <s v="&amp;quot;BuySell Vendor Type Code&amp;quot;"/>
        <s v="&amp;quot;Manufacturer&amp;quot;"/>
        <s v="&amp;quot;Plant&amp;quot;"/>
        <s v="&amp;quot;Plant Name&amp;quot;"/>
        <s v="&amp;quot;Company&amp;quot;"/>
        <s v="&amp;quot;Project Multiple source&amp;quot;"/>
        <s v="&amp;quot;Project Multiple source Rate achieved status&amp;quot;"/>
        <s v="&amp;quot;PCA number of non achieved reporting goal&amp;quot;"/>
        <s v="&amp;quot;Part SCM Property&amp;quot;"/>
        <s v="&amp;quot;PCA Multiple source Rate achieved Status&amp;quot;"/>
        <s v="&amp;quot;Manufacturer Source Number&amp;quot;"/>
        <s v="&amp;quot;Part Count by Manufacturer Source Number&amp;quot;"/>
        <s v="&amp;quot;Part cost by Manufacturer in shipment&amp;quot;"/>
        <s v="&amp;quot;SKU Shipping date&amp;quot;"/>
        <s v="&amp;quot;Delivery Notes&amp;quot;"/>
        <s v="&amp;quot;Shipping SKU&amp;quot;"/>
        <s v="&amp;quot;Infor Record Price by Functional Currency&amp;quot;"/>
        <s v="&amp;quot;Infor Record Functional Currency&amp;quot;"/>
        <s v="&amp;quot;Infor Record Price by TWD&amp;quot;"/>
        <s v="&amp;quot;Infor Record Price by USD&amp;quot;"/>
        <s v="&amp;quot;Material Shipping Quantity&amp;quot;"/>
        <s v="&amp;quot;Procurement type and amount analysis&amp;quot;"/>
        <s v="&amp;quot;Analysis of the composition of manufacturers, suppliers and Commodity&amp;quot;"/>
        <s v="&amp;quot;Analysis of the composition of  suppliers and Commodity&amp;quot;"/>
        <s v="&amp;quot;EBG Each Project Stage Multiple Source Rate&amp;quot;"/>
        <s v="&amp;quot;Number of project of achieved reporting goal&amp;quot;"/>
        <s v="&amp;quot;Project Percentage of achieved reporting goal&amp;quot;"/>
        <s v="&amp;quot;Multiple Source Rate by Project by BU&amp;quot;"/>
        <s v="&amp;quot;Multiple Source Rate by Project By PCA num of none achieved goal by BU&amp;quot;"/>
        <s v="&amp;quot;PCA number of non achieved reporting goal &amp;quot;"/>
        <s v="&amp;quot;Project BOM Cost Share by AVL&amp;quot;"/>
        <s v="&amp;quot;SKU Material&amp;quot;"/>
        <s v="&amp;quot;Material Price&amp;quot;"/>
        <s v="&amp;quot;Field Return Master&amp;quot;"/>
        <s v="&amp;quot;Return Site&amp;quot;"/>
        <s v="&amp;quot;Repair Status&amp;quot;"/>
        <s v="&amp;quot;RMA Input Date&amp;quot;"/>
        <s v="&amp;quot;RMA Packing Date&amp;quot;"/>
        <s v="&amp;quot;Customer TAT Goal&amp;quot;"/>
        <s v="&amp;quot;TAT Target&amp;quot;"/>
        <s v="&amp;quot;FR Liability&amp;quot;"/>
        <s v="&amp;quot;WIP days&amp;quot;"/>
        <s v="&amp;quot;WIP Reason&amp;quot;"/>
        <s v="&amp;quot;Warranty&amp;quot;"/>
        <s v="&amp;quot;FR Repair Action&amp;quot;"/>
        <s v="&amp;quot;Field Return Shipment&amp;quot;"/>
        <s v="&amp;quot;Shipping Date&amp;quot;"/>
        <s v="&amp;quot;Total Shipped Quantity&amp;quot;"/>
        <s v="&amp;quot;Customer TAT Mapping&amp;quot;"/>
        <s v="&amp;quot;Customer TAT Days&amp;quot;"/>
        <s v="&amp;quot;Field Return MD&amp;quot;"/>
        <s v="&amp;quot;Return Num of this month&amp;quot;"/>
        <s v="&amp;quot;Return Num in Warranty&amp;quot;"/>
        <s v="&amp;quot;Return Num in Lifetime&amp;quot;"/>
        <s v="&amp;quot;ShipmentQty in Warranty&amp;quot;"/>
        <s v="&amp;quot;ShipmentQty in Lifetime&amp;quot;"/>
        <s v="&amp;quot;Received Product Month&amp;quot;"/>
        <s v="&amp;quot;Field Return Cause Analysis&amp;quot;"/>
        <s v="&amp;quot;Input Month&amp;quot;"/>
        <s v="&amp;quot;RMA Packing Month&amp;quot;"/>
        <s v="&amp;quot;Diff. of Yearly  Act./Pred. and Boards Est. Ship.&amp;quot;" u="1"/>
        <s v="&amp;quot;QOQ Stamping&amp;quot;" u="1"/>
        <s v="&amp;quot;Accumulative Product Series MVA Cost&amp;quot;" u="1"/>
        <s v="&amp;quot;Monthly Product Series Material Cost&amp;quot;" u="1"/>
        <s v="&amp;quot;Yearly Shipment Target&amp;quot;" u="1"/>
        <s v="&amp;quot;MLY Rev. and SHIPT by PRD&amp;quot;" u="1"/>
        <s v="&amp;quot;YTD Rev. and SHIPT by PRD&amp;quot;" u="1"/>
        <s v="&amp;quot;Diff of MLY Act Rev vs Yearly Target Rev&amp;quot;" u="1"/>
        <s v="&amp;quot;Diff Rate of Yearly ActPred and TRGT Rev&amp;quot;" u="1"/>
        <s v="&amp;quot;TermID&amp;quot;" u="1"/>
        <s v="&amp;quot;Inspection station code&amp;quot;" u="1"/>
        <s v="&amp;quot;Impacted amount NTD&amp;quot;" u="1"/>
        <s v="&amp;quot;Monthly Operating Income of Yearly Target&amp;quot;" u="1"/>
        <s v="&amp;quot;Total Inventory Goal&amp;quot;" u="1"/>
        <s v="&amp;quot;Difference Ratio Between Year to Date Actual Operating Income and Year to Date Operating Income Target&amp;quot;" u="1"/>
        <s v="&amp;quot;Defect type code&amp;quot;" u="1"/>
        <s v="&amp;quot;Year to Date Operating Income Target&amp;quot;" u="1"/>
        <s v="&amp;quot;FPY rate target by inspection station&amp;quot;" u="1"/>
        <s v="&amp;quot;Overview of Project Time Distribution&amp;quot;" u="1"/>
        <s v="&amp;quot;Actual Shipment Quantity&amp;quot;" u="1"/>
        <s v="&amp;quot;Estimated Sales Quantity&amp;quot;" u="1"/>
        <s v="&amp;quot;Monthly Shiping Quantity&amp;quot;" u="1"/>
        <s v="&amp;quot;Difference Ratio Between Actual Shipment and Shipment Target&amp;quot;" u="1"/>
        <s v="&amp;quot;Hit Rate Between Actual Shipment and Monthly Shipment Target&amp;quot;" u="1"/>
        <s v="&amp;quot;Product yield rate&amp;quot;" u="1"/>
        <s v="&amp;quot;Site Type&amp;quot;" u="1"/>
        <s v="&amp;quot;CQ MP shipment Dataset&amp;quot;" u="1"/>
        <s v="&amp;quot;Yearly Shipment of Award RFQ&amp;quot;" u="1"/>
        <s v="&amp;quot;Diff Rate of Yearly Act/Pred and Boards Est Ship&amp;quot;" u="1"/>
        <s v="&amp;quot;Weekly product yield report&amp;quot;" u="1"/>
        <s v="&amp;quot;Actual Daily Operating Income&amp;quot;" u="1"/>
        <s v="&amp;quot;Actual Shipment Quantity-&amp;gt;Order Quantity&amp;quot;" u="1"/>
        <s v="&amp;quot;Stage Composition Cost Ratio&amp;quot;" u="1"/>
        <s v="&amp;quot;Yearly Actual Operating Income&amp;quot;" u="1"/>
        <s v="&amp;quot;Hit Rate of Act. Rev. vs. MLY Rev. TRGT&amp;quot;" u="1"/>
        <s v="&amp;quot;Hit Rate Between Month to Date Actual Shipment and Monthly Shipment Target&amp;quot;" u="1"/>
        <s v="&amp;quot;FRU Remark&amp;quot;" u="1"/>
        <s v="&amp;quot;Hub Remark&amp;quot;" u="1"/>
        <s v="&amp;quot;TaskID&amp;quot;" u="1"/>
        <s v="&amp;quot;Accumulative Series Profitability Ratio&amp;quot;" u="1"/>
        <s v="&amp;quot;DataComment&amp;quot;" u="1"/>
        <s v="&amp;quot;Difference Ratio Between  Yearly Operating Income&amp;quot;" u="1"/>
        <s v="&amp;quot;Outsourcing type&amp;quot;" u="1"/>
        <s v="&amp;quot;Rev. and SHIPT in Past Three Years by BU and CUS&amp;quot;" u="1"/>
        <s v="&amp;quot;Diff. Rate of Act. SHIPT vs. Shipping TRGT&amp;quot;" u="1"/>
        <s v="&amp;quot;Month to Date Actual  Shipment&amp;quot;" u="1"/>
        <s v="&amp;quot;Purchasing Part Attribute&amp;quot;" u="1"/>
        <s v="&amp;quot;Base Year of Calculation&amp;quot;" u="1"/>
        <s v="&amp;quot;Cost Score&amp;quot;" u="1"/>
        <s v="&amp;quot;Inventory Functional Currency&amp;quot;" u="1"/>
        <s v="&amp;quot;Monthly Product Series Revenue&amp;quot;" u="1"/>
        <s v="&amp;quot;Inventory Reduction Plan Amount&amp;quot;" u="1"/>
        <s v="&amp;quot;Last Month Total Revenue Amount&amp;quot;" u="1"/>
        <s v="&amp;quot;Yearly Status of Operating Income and Shipment by BU and Customer&amp;quot;" u="1"/>
        <s v="&amp;quot;Difference Ratio Between Year to Date Actual Shipment and Year to Date Shipment Target&amp;quot;" u="1"/>
        <s v="&amp;quot;Difference Ratio Between Yearly Actual and Predict Shipment and Yearly Shipment Target&amp;quot;" u="1"/>
        <s v="&amp;quot;Conversion Rate Validation Start&amp;quot;" u="1"/>
        <s v="&amp;quot;Diff. of Yearly Act./Pred. and Boards Est. SHIPT&amp;quot;" u="1"/>
        <s v="&amp;quot;First pass yield rate by inspection station&amp;quot;" u="1"/>
        <s v="&amp;quot;Project Stage Master&amp;quot;" u="1"/>
        <s v="&amp;quot;Forecast Hit Rate&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Diff. of MLY Act. Rev. vs. MLY Est. Rev.&amp;quot;" u="1"/>
        <s v="&amp;quot;Diff. of Yearly Act./Pred. and TRGT Rev.&amp;quot;" u="1"/>
        <s v="&amp;quot;Monthly Boards Estimated Operating Income&amp;quot;" u="1"/>
        <s v="&amp;quot;Diff. Rate of MLY Act. SHIPT vs. Est. SHIPT&amp;quot;" u="1"/>
        <s v="&amp;quot;Up to date Monthly Estimated Shipment&amp;quot;" u="1"/>
        <s v="&amp;quot;Up-To-Date Monthly Estimated Shipment&amp;quot;" u="1"/>
        <s v="&amp;quot;Year to Date Boards Estimated Revenue&amp;quot;" u="1"/>
        <s v="&amp;quot;% of Total Inventory Amount by site =&amp;gt; % of Total Inventory Amount&amp;quot;" u="1"/>
        <s v="&amp;quot;Monthly BS Forecast Quantity&amp;quot;" u="1"/>
        <s v="&amp;quot;Open Purchase Order Quantity&amp;quot;" u="1"/>
        <s v="&amp;quot;Material Catalog YOY&amp;quot;" u="1"/>
        <s v="&amp;quot;Material Futures YOY&amp;quot;" u="1"/>
        <s v="&amp;quot;Last Raw Cost Price&amp;quot;" u="1"/>
        <s v="&amp;quot;MTD Revenue Amount&amp;quot;" u="1"/>
        <s v="&amp;quot;Critical Parts Fulfillment Data Date&amp;quot;" u="1"/>
        <s v="&amp;quot;PSG Product Family&amp;quot;" u="1"/>
        <s v="&amp;quot;Period Closing Date&amp;quot;" u="1"/>
        <s v="&amp;quot;Conversion Rate Validation End&amp;quot;" u="1"/>
        <s v="&amp;quot;Diff. of MLY Act. Ship. vs. Boards Est. Ship.&amp;quot;" u="1"/>
        <s v="&amp;quot;Hit Rate of MTD Act. Ship. vs. UTD Est. Ship.&amp;quot;" u="1"/>
        <s v="&amp;quot;DOI Master&amp;quot;" u="1"/>
        <s v="&amp;quot;Difference Ratio Between Actual Operating Income and Estimated Operating Income&amp;quot;" u="1"/>
        <s v="&amp;quot;Actual Net Profit Margin&amp;quot;" u="1"/>
        <s v="&amp;quot;Diff of Yearly ActPred and Boards Est Rev&amp;quot;" u="1"/>
        <s v="&amp;quot;Diff Rate of Yearly Act/Pred and TRGT Rev&amp;quot;" u="1"/>
        <s v="&amp;quot;Detailed product defect&amp;quot;" u="1"/>
        <s v="&amp;quot;Comment&amp;quot;" u="1"/>
        <s v="&amp;quot;Acronym&amp;quot;" u="1"/>
        <s v="&amp;quot;Version Comparison Month&amp;quot;" u="1"/>
        <s v="&amp;quot;Defect target by defect type mapping&amp;quot;" u="1"/>
        <s v="&amp;quot;Diff Rate of Yearly Act/Pred and Boards Est Rev&amp;quot;" u="1"/>
        <s v="&amp;quot;Diff Rate of YTD Act Rev and YTD Boards Est Rev&amp;quot;" u="1"/>
        <s v="&amp;quot;In Accurated area&amp;quot;" u="1"/>
        <s v="&amp;quot;Acc. Shipping Quantity&amp;quot;" u="1"/>
        <s v="&amp;quot;Accum LTA  GR Quantity&amp;quot;" u="1"/>
        <s v="&amp;quot;Accum LTA MOU Quantity&amp;quot;" u="1"/>
        <s v="&amp;quot;Monthly Estimated Shipment&amp;quot;" u="1"/>
        <s v="&amp;quot;FCS Start Date Data&amp;quot;" u="1"/>
        <s v="&amp;quot;FCST Version&amp;quot;" u="1"/>
        <s v="&amp;quot;PSG Division&amp;quot;" u="1"/>
        <s v="&amp;quot;Parent Term Name&amp;quot;" u="1"/>
        <s v="&amp;quot;Monthly Status of Operating Income and Shipment by Product&amp;quot;" u="1"/>
        <s v="&amp;quot;Related Terms&amp;quot;" u="1"/>
        <s v="&amp;quot;Remark&amp;quot;" u="1"/>
        <s v="&amp;quot;Actual Daily Revenue and Shipment Data&amp;quot;" u="1"/>
        <s v="&amp;quot;IEC Part Num&amp;quot;" u="1"/>
        <s v="&amp;quot;Product yield rate target&amp;quot;" u="1"/>
        <s v="&amp;quot;Yearly Rev. and SHIPT by BU and CUS&amp;quot;" u="1"/>
        <s v="&amp;quot;Yearly Boards Estimated Revenue&amp;quot;" u="1"/>
        <s v="&amp;quot;Forecast Type ID&amp;quot;" u="1"/>
        <s v="&amp;quot;Yield rate target by inspection station mapping&amp;quot;" u="1"/>
        <s v="&amp;quot;Difference Ratio Between Monthly Actual Operating Income and Monthly Boards Estimated Operating Income&amp;quot;" u="1"/>
        <s v="&amp;quot;Diff of Yearly ActPred and TRGT Ship&amp;quot;" u="1"/>
        <s v="&amp;quot;Diff of Yearly Act/Pred and Boards Est Ship&amp;quot;" u="1"/>
        <s v="&amp;quot;Resources&amp;quot;" u="1"/>
        <s v="&amp;quot;Diff Rate of Yearly ActPred and TRGT Ship&amp;quot;" u="1"/>
        <s v="&amp;quot;Total Inventory Amount By BU&amp;quot;" u="1"/>
        <s v="&amp;quot;Diff. of Act. Rev. vs. Rev. TRGT&amp;quot;" u="1"/>
        <s v="&amp;quot;PSG Cost Category&amp;quot;" u="1"/>
        <s v="&amp;quot;PSG Cost Catetory&amp;quot;" u="1"/>
        <s v="&amp;quot;PSG Part Category&amp;quot;" u="1"/>
        <s v="&amp;quot;PSG Part Catetory&amp;quot;" u="1"/>
        <s v="&amp;quot;Diff Rate and Hit Rate Data of Rev and SHIPT&amp;quot;" u="1"/>
        <s v="&amp;quot;Diff. of MLY Act. SHIPT vs. BoardsEst. SHIPT&amp;quot;" u="1"/>
        <s v="&amp;quot;Hit Rate of Act. SHIPT vs. Boards Est. SHIPT&amp;quot;" u="1"/>
        <s v="&amp;quot;Material Catalog Inference Cost&amp;quot;" u="1"/>
        <s v="&amp;quot;Monthly Product Series MVA Cost&amp;quot;" u="1"/>
        <s v="&amp;quot;Diff. Rate and Hit Rate Data of Rev. and SHIPT&amp;quot;" u="1"/>
        <s v="&amp;quot;Diff. Rate of Yearly Act./Pred. and TRGT SHIPT&amp;quot;" u="1"/>
        <s v="&amp;quot;Diff Rate of MLY Act Rev vs Yearly Target Rev&amp;quot;" u="1"/>
        <s v="&amp;quot;Hit Rate of MTD Act Rev vs MLY Boards Est Rev&amp;quot;" u="1"/>
        <s v="&amp;quot;MoM LEM Tin&amp;quot;" u="1"/>
        <s v="&amp;quot;QoQ LEM Tin&amp;quot;" u="1"/>
        <s v="&amp;quot;YoY LEM Tin&amp;quot;" u="1"/>
        <s v="&amp;quot;FRU =&amp;gt; FRU Remark&amp;quot;" u="1"/>
        <s v="&amp;quot;Diff Rate of YTD Act Rev and YTD Rev TRGT&amp;quot;" u="1"/>
        <s v="&amp;quot;Diff. of MLY Act. Rev. vs.  MLY Rev. TRGT&amp;quot;" u="1"/>
        <s v="&amp;quot;Diff. of MLY Act. SHIPT vs. Shipping TRGT&amp;quot;" u="1"/>
        <s v="&amp;quot;Diff. of YTD Act. Rev. and  YTD Rev. TRGT&amp;quot;" u="1"/>
        <s v="&amp;quot;MoM PC&amp;quot;" u="1"/>
        <s v="&amp;quot;QoQ PC&amp;quot;" u="1"/>
        <s v="&amp;quot;YoY PC&amp;quot;" u="1"/>
        <s v="&amp;quot;Plan Comparison Month&amp;quot;" u="1"/>
        <s v="&amp;quot;Proposal RFQ Schedule Overview&amp;quot;" u="1"/>
        <s v="&amp;quot;Month to Date Actual Shipment&amp;quot;" u="1"/>
        <s v="&amp;quot;Sub Material Catalog MOM&amp;quot;" u="1"/>
        <s v="&amp;quot;Diff Rate of YTD Act SHIPT and Boards Est SHIPT&amp;quot;" u="1"/>
        <s v="&amp;quot;Diff. Rate and Hit Rate Data of Rev. and  SHIPT&amp;quot;" u="1"/>
        <s v="&amp;quot;PSG Forecast Versions Comparison&amp;quot;" u="1"/>
        <s v="&amp;quot;PSG Forecast Hit Rate Monitor&amp;quot;" u="1"/>
        <s v="&amp;quot;PSG Monthly Procurement Amount&amp;quot;" u="1"/>
        <s v="&amp;quot;Monthly Shipment of Yearly Target&amp;quot;" u="1"/>
        <s v="&amp;quot;Diff. of Yearly Act./Pred. and Boards Est. Rev.&amp;quot;" u="1"/>
        <s v="&amp;quot;Diff. of YTD Act. Rev. and YTD Boards Est. Rev.&amp;quot;" u="1"/>
        <s v="&amp;quot;MLY Rev and SHIPT by PRD&amp;quot;" u="1"/>
        <s v="&amp;quot;YTD Rev and SHIPT by PRD&amp;quot;" u="1"/>
        <s v="&amp;quot;CQ MP shipment analysis&amp;quot;" u="1"/>
        <s v="&amp;quot;Case Plastic Procure Cost ratio&amp;quot;" u="1"/>
        <s v="&amp;quot;Year to Date Status of Operating Income and Shipment by BU and Customer&amp;quot;" u="1"/>
        <s v="&amp;quot;Difference Rate and Hit Rate Data of Operating Income and  Shipment&amp;quot;" u="1"/>
        <s v="&amp;quot;Month to Date Actual Revenue&amp;quot;" u="1"/>
        <s v="&amp;quot;Monthly BS Supply Quantity&amp;quot;" u="1"/>
        <s v="&amp;quot;Difference Ratio Between Monthly Actual Shipment and Monthly Boards Estimated Shipment&amp;quot;" u="1"/>
        <s v="&amp;quot;Accumulative Series Cost&amp;quot;" u="1"/>
        <s v="&amp;quot;Material Catalog&amp;quot;" u="1"/>
        <s v="&amp;quot;Diff. of Act. Rev. vs.Boards Est. Rev.&amp;quot;" u="1"/>
        <s v="&amp;quot;Hit Rate Between Month to Date Actual Operating Income and Monthly Operating Income Target&amp;quot;" u="1"/>
        <s v="&amp;quot;Difference Between Year to Date Actual Shipment and  Year to Date Shipment Target&amp;quot;" u="1"/>
        <s v="&amp;quot;Year to Date Revenue Target&amp;quot;" u="1"/>
        <s v="&amp;quot;Actual MLB Normal Net Profit&amp;quot;" u="1"/>
        <s v="&amp;quot;Actual SKU Normal Net Profit&amp;quot;" u="1"/>
        <s v="&amp;quot;GR Quantity&amp;quot;" u="1"/>
        <s v="&amp;quot;Sensitivity&amp;quot;" u="1"/>
        <s v="&amp;quot;Impacted amount USD&amp;quot;" u="1"/>
        <s v="&amp;quot;Difference Ratio Between Actual Shipment and Estimated Shipment&amp;quot;" u="1"/>
        <s v="&amp;quot;Last Year Raw Cost Price&amp;quot;" u="1"/>
        <s v="&amp;quot;Actual Monthly Operating Income and Shipment Data&amp;quot;" u="1"/>
        <s v="&amp;quot;Version 1 Forecast Type ID&amp;quot;" u="1"/>
        <s v="&amp;quot;Version 2 Forecast Type ID&amp;quot;" u="1"/>
        <s v="&amp;quot;Hit Rate Bottom Lower Limit&amp;quot;" u="1"/>
        <s v="&amp;quot;Hit Rate Bottom Upper Limit&amp;quot;" u="1"/>
        <s v="&amp;quot;Year to Date Boards Estimated Operating Income&amp;quot;" u="1"/>
        <s v="&amp;quot;Accumulative Shipping Quantity&amp;quot;" u="1"/>
        <s v="&amp;quot;Overall system defect quantity&amp;quot;" u="1"/>
        <s v="&amp;quot;Hite Rate of Sales Quantity&amp;quot;" u="1"/>
        <s v="&amp;quot;Mothly MVA Cost&amp;quot;" u="1"/>
        <s v="&amp;quot;Diff. Rate of MLY Act. Ship. vs. Boards Est. Ship.&amp;quot;" u="1"/>
        <s v="&amp;quot;Difference Between Actual Shipment and Shipment Target&amp;quot;" u="1"/>
        <s v="&amp;quot;BS VS FCST Variance&amp;quot;" u="1"/>
        <s v="&amp;quot;Difference Between Actual Operating Income and The Boards Estimated Operating Income&amp;quot;" u="1"/>
        <s v="&amp;quot;Business Operation and DOI Overview_Stock Area&amp;quot;" u="1"/>
        <s v="&amp;quot; &amp;quot;" u="1"/>
        <s v="&amp;quot;Business Operation and DOI Overview&amp;quot;" u="1"/>
        <s v="&amp;quot;Major Stage Material Catalog DM&amp;quot;" u="1"/>
        <s v="&amp;quot;Acc. Series Net Profit&amp;quot;" u="1"/>
        <s v="&amp;quot;Product yield alert date &amp;quot;" u="1"/>
        <s v="&amp;quot;Difference Ratio Between Monthly Actual Operating Income and Monthly Operating Income Target&amp;quot;" u="1"/>
        <s v="&amp;quot;Detailed product defect analysis&amp;quot;" u="1"/>
        <s v="&amp;quot;Difference Between Actual Operating Income and Estimated Operating Income&amp;quot;" u="1"/>
        <s v="&amp;quot;Customer ID&amp;quot;" u="1"/>
        <s v="&amp;quot;RFQ Detail of On going Project&amp;quot;" u="1"/>
        <s v="&amp;quot;AVL ID&amp;quot;" u="1"/>
        <s v="&amp;quot;Diff. Rate of MLY Act. SHIPT vs. Boards Est. SHIPT&amp;quot;" u="1"/>
        <s v="&amp;quot;Diff. Rate of YTD Act. SHIPT and Boards Est. SHIPT&amp;quot;" u="1"/>
        <s v="&amp;quot;Acc. Materials Cost &amp;quot;" u="1"/>
        <s v="&amp;quot;Aging Bucket percent&amp;quot;" u="1"/>
        <s v="&amp;quot;Hit Rate Between Month to Date Actual Operating Income and Monthly Boards Estimated Operating Income&amp;quot;" u="1"/>
        <s v="&amp;quot;EBG part catergory&amp;quot;" u="1"/>
        <s v="&amp;quot;Accumulative Product Series  Revenue&amp;quot;" u="1"/>
        <s v="&amp;quot;Up to date Monthly Estimated Revenue&amp;quot;" u="1"/>
        <s v="&amp;quot;Up-To-Date Monthly Estimated Revenue&amp;quot;" u="1"/>
        <s v="&amp;quot;Rolling 6 Months Forecast&amp;quot;" u="1"/>
        <s v="&amp;quot;Major Stage Material Catalog&amp;quot;" u="1"/>
        <s v="&amp;quot;Hit Rate Remark&amp;quot;" u="1"/>
        <s v="&amp;quot;Product FPY rate target&amp;quot;" u="1"/>
        <s v="&amp;quot;MoM LEM AL&amp;quot;" u="1"/>
        <s v="&amp;quot;QoQ LEM AL&amp;quot;" u="1"/>
        <s v="&amp;quot;YoY LEM AL&amp;quot;" u="1"/>
        <s v="&amp;quot;Diff. of YTD Act. SHIPT and YTD Shipping TRGT&amp;quot;" u="1"/>
        <s v="&amp;quot;Diff. Rate of MLY Act. Rev. vs. MLY Rev. TRGT&amp;quot;" u="1"/>
        <s v="&amp;quot;Diff. Rate of YTD Act. Rev. and YTD Rev. TRGT&amp;quot;" u="1"/>
        <s v="&amp;quot;Defect type quantity&amp;quot;" u="1"/>
        <s v="&amp;quot;Part Number Quantity&amp;quot;" u="1"/>
        <s v="&amp;quot;Sole Source Quantity&amp;quot;" u="1"/>
        <s v="&amp;quot;Difference Between Yearly Operating Income&amp;quot;" u="1"/>
        <s v="&amp;quot;Yearly Actual and Predict Operating Income&amp;quot;" u="1"/>
        <s v="&amp;quot;MLY Rev. and SHIPT by BU and CUS&amp;quot;" u="1"/>
        <s v="&amp;quot;YTD Rev. and SHIPT by BU and CUS&amp;quot;" u="1"/>
        <s v="&amp;quot;Material Catalog Price Infomation&amp;quot;" u="1"/>
        <s v="&amp;quot;Diff. of Yearly Act./Pred. and Boards Est. Ship.&amp;quot;" u="1"/>
        <s v="&amp;quot;Critical Parts Fulfillment Analysis&amp;quot;" u="1"/>
        <s v="&amp;quot;Material Catalog Inference Analysis&amp;quot;" u="1"/>
        <s v="&amp;quot;Hit Rate Top Lower Limit&amp;quot;" u="1"/>
        <s v="&amp;quot;Hit Rate Top Upper Limit&amp;quot;" u="1"/>
        <s v="&amp;quot;Proposal RFQ Analysis&amp;quot;" u="1"/>
        <s v="&amp;quot;Yearly Shipment Use Only&amp;quot;" u="1"/>
        <s v="&amp;quot;Difference Ratio Between Year to Date Actual Shipment and Year to Date Boards Estimated Shipment&amp;quot;" u="1"/>
        <s v="&amp;quot;Difference Ratio Between Yearly Actual and Predict Shipment and Yearly Boards Estimated Shipment&amp;quot;" u="1"/>
        <s v="&amp;quot;PIC&amp;quot;" u="1"/>
        <s v="&amp;quot;Difference Between Yearly Actual and Predict Shipment and Yearly Shipment Target&amp;quot;" u="1"/>
        <s v="&amp;quot;CQ MP shipment&amp;quot;" u="1"/>
        <s v="&amp;quot;Case Plastic Cost ratio&amp;quot;" u="1"/>
        <s v="&amp;quot;Diff Rate of MLY Act Ship vs Yearly Target Ship&amp;quot;" u="1"/>
        <s v="&amp;quot;Diff Rate of Yearly ActPred and Boards Est Ship&amp;quot;" u="1"/>
        <s v="&amp;quot;Hit Rate of MTD Act Ship vs MLY Boards Est Ship&amp;quot;" u="1"/>
        <s v="&amp;quot;Journal Create Year&amp;quot;" u="1"/>
        <s v="&amp;quot;Major Stage Material Catalog Dim&amp;quot;" u="1"/>
        <s v="&amp;quot;Source Currency&amp;quot;" u="1"/>
        <s v="&amp;quot;Target Currency&amp;quot;" u="1"/>
        <s v="&amp;quot;Shipment Month&amp;quot;" u="1"/>
        <s v="&amp;quot;Shipping Month&amp;quot;" u="1"/>
        <s v="&amp;quot;Monthly Boards Estimated Shipment&amp;quot;" u="1"/>
        <s v="&amp;quot;Diff. Rate of Act. Rev. vs.Est. Rev.&amp;quot;" u="1"/>
        <s v="&amp;quot;Diff. Rate of Act. SHIPT vs. Est. SHIPT&amp;quot;" u="1"/>
        <s v="&amp;quot;Input quantity by inspection station&amp;quot;" u="1"/>
        <s v="&amp;quot;Material Marketing Price Information&amp;quot;" u="1"/>
        <s v="&amp;quot;Last Month Total Inventory Amount&amp;quot;" u="1"/>
        <s v="&amp;quot;Material Catalog Inference Amount&amp;quot;" u="1"/>
        <s v="&amp;quot;Actual SC Normal Net Profit&amp;quot;" u="1"/>
        <s v="&amp;quot;Journal Create Month&amp;quot;" u="1"/>
        <s v="&amp;quot;Latest Closing Month&amp;quot;" u="1"/>
        <s v="&amp;quot;Class Code Category&amp;quot;" u="1"/>
        <s v="&amp;quot;Actual Monthly Revenue and Shipment Data&amp;quot;" u="1"/>
        <s v="&amp;quot;Series List&amp;quot;" u="1"/>
        <s v="&amp;quot;Boards Estimated Monthly Operating Income and Shipment Data&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Vendor Master&amp;quot;" u="1"/>
        <s v="&amp;quot;RelativeStandard&amp;quot;" u="1"/>
        <s v="&amp;quot;Diff. Rate of Act. Rev. vs. Boards Est. Rev.&amp;quot;" u="1"/>
        <s v="&amp;quot;Yearly SHIPT TRGT Data&amp;quot;" u="1"/>
        <s v="&amp;quot;Supplier Final Score&amp;quot;" u="1"/>
        <s v="&amp;quot;Rev. and SHIPT in Past Three Years by PRD&amp;quot;" u="1"/>
        <s v="&amp;quot;Action&amp;quot;" u="1"/>
        <s v="&amp;quot;Hit Rate of MTD Act. SHIPT vs. MLY Boards Est. SHIPT&amp;quot;" u="1"/>
        <s v="&amp;quot;Estimated Profitability Ratio&amp;quot;" u="1"/>
        <s v="&amp;quot;Series Status&amp;quot;" u="1"/>
        <s v="&amp;quot;Inventory Reduction Plan&amp;quot;" u="1"/>
        <s v="&amp;quot;PSG Forecast Versions Comparison Information&amp;quot;" u="1"/>
        <s v="&amp;quot;Name&amp;quot;" u="1"/>
        <s v="&amp;quot;Hit Rate Analysis Month&amp;quot;" u="1"/>
        <s v="&amp;quot;Raw Material Data Month&amp;quot;" u="1"/>
        <s v="&amp;quot;Planned Year&amp;quot;" u="1"/>
        <s v="&amp;quot;RFQ End Year&amp;quot;" u="1"/>
        <s v="&amp;quot;Diff. of YTD Act. SHIPT and Boards Est. SHIPT&amp;quot;" u="1"/>
        <s v="&amp;quot;Diff. Rate of Act. SHIPT vs. BoardsEst. SHIPT&amp;quot;" u="1"/>
        <s v="&amp;quot;Accumulative MVA Cost &amp;quot;" u="1"/>
        <s v="&amp;quot;Diff. Rate of Yearly  Act./Pred. and Boards Est. Rev.&amp;quot;" u="1"/>
        <s v="&amp;quot;Lost Year -&amp;gt; RFQ End Year&amp;quot;" u="1"/>
        <s v="&amp;quot;Monthly Actual Operating Income&amp;quot;" u="1"/>
        <s v="&amp;quot;Actual Daily Operating Income and Shipment Data&amp;quot;" u="1"/>
        <s v="&amp;quot;Overall product yield target&amp;quot;" u="1"/>
        <s v="&amp;quot;Year to Date Shipment Target&amp;quot;" u="1"/>
        <s v="&amp;quot;Yearly Rev. and SHIPT by PRD&amp;quot;" u="1"/>
        <s v="&amp;quot;Accumulative Product Series  Cost&amp;quot;" u="1"/>
        <s v="&amp;quot;MoM Iron&amp;quot;" u="1"/>
        <s v="&amp;quot;QoQ Iron&amp;quot;" u="1"/>
        <s v="&amp;quot;YoY Iron&amp;quot;" u="1"/>
        <s v="&amp;quot;Diff. Rate of Yearly Act./Pred. and Boards Est. Ship.&amp;quot;" u="1"/>
        <s v="&amp;quot;LT FCST shipment&amp;quot;" u="1"/>
        <s v="&amp;quot;TechnicalComment&amp;quot;" u="1"/>
        <s v="&amp;quot;Vendor A Fulfillment Performance&amp;quot;" u="1"/>
        <s v="&amp;quot;FRU&amp;quot;" u="1"/>
        <s v="&amp;quot;BOD shipping target&amp;quot;" u="1"/>
        <s v="&amp;quot;AVL Name&amp;quot;" u="1"/>
        <s v="&amp;quot;Estimated Product Family Revenue&amp;quot;" u="1"/>
        <s v="&amp;quot;Monthly Boards Estimated Revenue&amp;quot;" u="1"/>
        <s v="&amp;quot;BOD Shipping Target Hit Rate&amp;quot;" u="1"/>
        <s v="&amp;quot;Currency Change&amp;quot;" u="1"/>
        <s v="&amp;quot;Data on the Difference Rate of Revenue and Shipment in Different Time Intervals&amp;quot;" u="1"/>
        <s v="&amp;quot;Accumulative Product Series Shipping Volume&amp;quot;" u="1"/>
        <s v="&amp;quot;Monthly Actual Shipment&amp;quot;" u="1"/>
        <s v="&amp;quot;Primary Customer Code&amp;quot;" u="1"/>
        <s v="&amp;quot;Award/Lost Year&amp;quot;" u="1"/>
        <s v="&amp;quot;Estimate Product Family Cost&amp;quot;" u="1"/>
        <s v="&amp;quot;Diff. Rate of Yearly Act./Pred. and TRGT Ship.&amp;quot;" u="1"/>
        <s v="&amp;quot;Difference Between Monthly Actual Shipment and Monthly Estimated Shipment&amp;quot;" u="1"/>
        <s v="&amp;quot;Reason Content of Lose&amp;quot;" u="1"/>
        <s v="&amp;quot;Diff. Rate of YTD Act. SHIPT and YTD Shipping TRGT&amp;quot;" u="1"/>
        <s v="&amp;quot;Diff. of Act. Rev. vs. Est. Rev.&amp;quot;" u="1"/>
        <s v="&amp;quot;Award/Lost Year -&amp;gt; RFQ End Year&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Yearly Revenue Target&amp;quot;" u="1"/>
        <s v="&amp;quot;Actual Operating and Shipment Month&amp;quot;" u="1"/>
        <s v="&amp;quot;STD BU2 ASUS BS VS FCST&amp;quot;" u="1"/>
        <s v="&amp;quot;Difference Ratio Between Monthly Actual Operating Income and Monthly Estimated Operating Income&amp;quot;" u="1"/>
        <s v="&amp;quot;Difference Ratio Between Yearly Actual and Predict Operating Income and Operating Income Target&amp;quot;" u="1"/>
        <s v="&amp;quot;Planned Month&amp;quot;" u="1"/>
        <s v="&amp;quot;Difference Between Monthly Actual Shipment and Monthly Boards Estimated Shipment&amp;quot;" u="1"/>
        <s v="&amp;quot;Accumulative Product Series Net Profit&amp;quot;" u="1"/>
        <s v="&amp;quot;Yearly Boards Estimated Operating Income&amp;quot;" u="1"/>
        <s v="&amp;quot;Used by Customer List&amp;quot;" u="1"/>
        <s v="&amp;quot;Inventory Reduction Plan =&amp;gt;Inventory Reduction Plan Amount&amp;quot;" u="1"/>
        <s v="&amp;quot;Overall product yield&amp;quot;" u="1"/>
        <s v="&amp;quot;Diff. of Act. SHIPT vs. BoardsEst. SHIPT&amp;quot;" u="1"/>
        <s v="&amp;quot;PSG FCST Hit Rate Analysis&amp;quot;" u="1"/>
        <s v="&amp;quot;Domain&amp;quot;" u="1"/>
        <s v="&amp;quot;Diff. of Yearly  Act./Pred. and Boards Est. Rev.&amp;quot;" u="1"/>
        <s v="&amp;quot;Diff. Rate of MLY Act. Rev. vs. Boards Est. Rev.&amp;quot;" u="1"/>
        <s v="&amp;quot;Monthly Operating Income and Shipment Data of Yearly target&amp;quot;" u="1"/>
        <s v="&amp;quot;Status of Operating Income and Shipment in the Past Three Years by Product&amp;quot;" u="1"/>
        <s v="&amp;quot;Vendor Performane Date&amp;quot;" u="1"/>
        <s v="&amp;quot;Hit Rate Between Actual Operating Income and Boards Estimated Operating Income&amp;quot;" u="1"/>
        <s v="&amp;quot;Forecast Comparison Type Name&amp;quot;" u="1"/>
        <s v="&amp;quot;Vendor Fulfillment Performance&amp;quot;" u="1"/>
        <s v="&amp;quot;PSG  Customer&amp;quot;" u="1"/>
        <s v="&amp;quot;Actual Daily Shipment&amp;quot;" u="1"/>
        <s v="&amp;quot;Difference Between Year to Date Actual Operating Income and  Year to Date Operating Income Target&amp;quot;" u="1"/>
        <s v="&amp;quot;Version Difference&amp;quot;" u="1"/>
        <s v="&amp;quot;Forecast Comparison Type&amp;quot;" u="1"/>
        <s v="&amp;quot;Product yield alert type&amp;quot;" u="1"/>
        <s v="&amp;quot;Diff of YTD Act SHIPT and YTD Shipping TRGT&amp;quot;" u="1"/>
        <s v="&amp;quot;Hit Rate of MTD Act. Rev. vs. MLY Rev. TRGT&amp;quot;" u="1"/>
        <s v="&amp;quot;Devlop Year&amp;quot;" u="1"/>
        <s v="&amp;quot;Target Year&amp;quot;" u="1"/>
        <s v="&amp;quot;Fill Rate by Vendor&amp;quot;" u="1"/>
        <s v="&amp;quot;PSG FCST Management&amp;quot;" u="1"/>
        <s v="&amp;quot;Difference Ratio Between Yearly Shipment&amp;quot;" u="1"/>
        <s v="&amp;quot;EDI 850 Order Request&amp;quot;" u="1"/>
        <s v="&amp;quot;Monthly Estimated Operating Income&amp;quot;" u="1"/>
        <s v="&amp;quot;Product level&amp;quot;" u="1"/>
        <s v="&amp;quot;Week Level&amp;quot;" u="1"/>
        <s v="&amp;quot;DataOwnerBG&amp;quot;" u="1"/>
        <s v="&amp;quot;DB Start Year&amp;quot;" u="1"/>
        <s v="&amp;quot;Shipment Year&amp;quot;" u="1"/>
        <s v="&amp;quot;Proposal RFQ Pipeline&amp;quot;" u="1"/>
        <s v="&amp;quot;PSG FCST Hit Rate Analysis_Outliners&amp;quot;" u="1"/>
        <s v="&amp;quot;Year to Date Boards Estimated Shipment&amp;quot;" u="1"/>
        <s v="&amp;quot;Data Source&amp;quot;" u="1"/>
        <s v="&amp;quot;BU2 ASUS BS VS FCST&amp;quot;" u="1"/>
        <s v="&amp;quot;Product yield alert comment&amp;quot;" u="1"/>
        <s v="&amp;quot;BU Type&amp;quot;" u="1"/>
        <s v="&amp;quot;Acc. Series Revenue&amp;quot;" u="1"/>
        <s v="&amp;quot;Definition&amp;quot;" u="1"/>
        <s v="&amp;quot;PSG Inventory Amount&amp;quot;" u="1"/>
        <s v="&amp;quot;Fill Rate by PartNo&amp;quot;" u="1"/>
        <s v="&amp;quot;Reason Code of Lose&amp;quot;" u="1"/>
        <s v="&amp;quot;Difference Between Actual Shipment and Estimated Shipment&amp;quot;" u="1"/>
        <s v="&amp;quot;Year to Date Actual Operating Income&amp;quot;" u="1"/>
        <s v="&amp;quot;Defect rate by defect type&amp;quot;" u="1"/>
        <s v="&amp;quot;PSG FCST Hit Rate Information&amp;quot;" u="1"/>
        <s v="&amp;quot;Raw Cost Price&amp;quot;" u="1"/>
        <s v="&amp;quot;Latest Closing Month &amp;quot;" u="1"/>
        <s v="&amp;quot;Vendor Management&amp;quot;" u="1"/>
        <s v="&amp;quot;Division Code&amp;quot;" u="1"/>
        <s v="&amp;quot;Conversion Rate Type&amp;quot;" u="1"/>
        <s v="&amp;quot;Hub Mark&amp;quot;" u="1"/>
        <s v="&amp;quot;Quality Score&amp;quot;" u="1"/>
        <s v="&amp;quot;Difference Between Yearly Shipment&amp;quot;" u="1"/>
        <s v="&amp;quot;PSG BOD Shipping Target Management&amp;quot;" u="1"/>
        <s v="&amp;quot;Yearly Actual and Predict Shipment&amp;quot;" u="1"/>
        <s v="&amp;quot;Total Revenue Goal&amp;quot;" u="1"/>
        <s v="&amp;quot;Hit Rate Between Month to Date Actual Shipment and Monthly Boards Estimated Shipment&amp;quot;" u="1"/>
        <s v="&amp;quot;Boards Estimated Version Date&amp;quot;" u="1"/>
        <s v="&amp;quot;Acc. Series Net Profit Margin&amp;quot;" u="1"/>
        <s v="&amp;quot;Diff of MLY Act Ship vs Yearly Target Ship&amp;quot;" u="1"/>
        <s v="&amp;quot;Diff of Yearly ActPred and Boards Est Ship&amp;quot;" u="1"/>
        <s v="&amp;quot;Diff Rate of Yearly Act/Pred and TRGT Ship&amp;quot;" u="1"/>
        <s v="&amp;quot;Yearly Boards Estimated Shipment&amp;quot;" u="1"/>
        <s v="&amp;quot;Material Groups&amp;quot;" u="1"/>
        <s v="&amp;quot;Diff Rate of Yearly ActPred and Boards Est Rev&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 of Yearly Act./Pred. and TRGT Ship.&amp;quot;" u="1"/>
        <s v="&amp;quot;Yearly Actual Shipment&amp;quot;" u="1"/>
        <s v="&amp;quot;Primary Customer Name&amp;quot;" u="1"/>
        <s v="&amp;quot;Actual Product Revenue&amp;quot;" u="1"/>
        <s v="&amp;quot;Monthly Actual Revenue&amp;quot;" u="1"/>
        <s v="&amp;quot;Monthly Series Revenue&amp;quot;" u="1"/>
        <s v="&amp;quot;Stewards&amp;quot;" u="1"/>
        <s v="&amp;quot;Difference Between Monthly Actual Operating Income and Monthly Estimated Operating Income&amp;quot;" u="1"/>
        <s v="&amp;quot;Diff. of MLY Act. Rev. vs. Boards Est. Rev.&amp;quot;" u="1"/>
        <s v="&amp;quot;Hit Rate of MTD Act. Rev. vs. UTD Est. Rev.&amp;quot;" u="1"/>
        <s v="&amp;quot;Accumulative Series Revenue&amp;quot;" u="1"/>
        <s v="&amp;quot;Year to Date Actual Revenue&amp;quot;" u="1"/>
        <s v="&amp;quot;MoM LEM CU&amp;quot;" u="1"/>
        <s v="&amp;quot;QoQ LEM CU&amp;quot;" u="1"/>
        <s v="&amp;quot;YoY LEM CU&amp;quot;" u="1"/>
        <s v="&amp;quot;RFQ Hit Rate Status&amp;quot;" u="1"/>
        <s v="&amp;quot;Hit Rate Remark ID&amp;quot;" u="1"/>
        <s v="&amp;quot;Sub Material Catalog YOY&amp;quot;" u="1"/>
        <s v="&amp;quot;SourceCriteria&amp;quot;" u="1"/>
        <s v="&amp;quot;EDI 940 Shipping Notice&amp;quot;" u="1"/>
        <s v="&amp;quot;Difference Ratio Between Monthly Actual Shipment and Monthly Estimated Shipment&amp;quot;" u="1"/>
        <s v="&amp;quot;Total Inventory Amount&amp;quot;" u="1"/>
        <s v="&amp;quot;Division Alias&amp;quot;" u="1"/>
        <s v="&amp;quot;Vendor Data Update Date&amp;quot;" u="1"/>
        <s v="&amp;quot;Vendor Fulfillment Date&amp;quot;" u="1"/>
        <s v="&amp;quot;Diff. of Act. SHIPT vs. Est. SHIPT&amp;quot;" u="1"/>
        <s v="&amp;quot;Monthly Product Series Shipping Volume&amp;quot;" u="1"/>
        <s v="&amp;quot;Diff. of MLY Act. Ship. vs. Yearly Target Ship.&amp;quot;" u="1"/>
        <s v="&amp;quot;MoM LEM Ni&amp;quot;" u="1"/>
        <s v="&amp;quot;QoQ LEM Ni&amp;quot;" u="1"/>
        <s v="&amp;quot;YoY LEM Ni&amp;quot;" u="1"/>
        <s v="&amp;quot;Diff. Rate of Yearly Act./Pred. and Boards Est. SHIPT&amp;quot;" u="1"/>
        <s v="&amp;quot;Diff Rate of MLY Act Ship vs Boards Est Ship&amp;quot;" u="1"/>
        <s v="&amp;quot;Material Catalog Price Information&amp;quot;" u="1"/>
        <s v="&amp;quot;Estimated MLB Normal Net Profit&amp;quot;" u="1"/>
        <s v="&amp;quot;Estimated SKU Normal Net Profit&amp;quot;" u="1"/>
        <s v="&amp;quot;Rev and SHIPT in Past Three Years by BU and CUS&amp;quot;" u="1"/>
        <s v="&amp;quot;QOQ PCB&amp;quot;" u="1"/>
        <s v="&amp;quot;Daily Inventory Aging by Site_Raw&amp;quot;" u="1"/>
        <s v="&amp;quot;LocalName&amp;quot;" u="1"/>
        <s v="&amp;quot;Nick Name&amp;quot;" u="1"/>
        <s v="&amp;quot;Site Name&amp;quot;" u="1"/>
        <s v="&amp;quot;MoM NY Gold&amp;quot;" u="1"/>
        <s v="&amp;quot;QoQ NY Gold&amp;quot;" u="1"/>
        <s v="&amp;quot;YoY NY Gold&amp;quot;" u="1"/>
        <s v="&amp;quot;Act type&amp;quot;" u="1"/>
        <s v="&amp;quot;DataType&amp;quot;" u="1"/>
        <s v="&amp;quot;TermType&amp;quot;" u="1"/>
        <s v="&amp;quot;Estimated Net Profit Margin&amp;quot;" u="1"/>
        <s v="&amp;quot;DOI Target Days Parameter&amp;quot;" u="1"/>
        <s v="&amp;quot;Vendor Performance Master&amp;quot;" u="1"/>
        <s v="&amp;quot;Product Series&amp;quot;" u="1"/>
        <s v="&amp;quot;Diff. of MLY Act. SHIPT vs. Est. SHIPT&amp;quot;" u="1"/>
        <s v="&amp;quot;Part Series&amp;quot;" u="1"/>
        <s v="&amp;quot;SourceTable&amp;quot;" u="1"/>
        <s v="&amp;quot;PSG Forecast Version Comparison&amp;quot;" u="1"/>
        <s v="&amp;quot;Sole Source List&amp;quot;" u="1"/>
        <s v="&amp;quot;Project Stage Time Data&amp;quot;" u="1"/>
        <s v="&amp;quot;RFQ Shipment Target Data&amp;quot;" u="1"/>
        <s v="&amp;quot;Yearly Rev and SHIPT by PRD&amp;quot;" u="1"/>
        <s v="&amp;quot;Critical Parts Fulfillment Statistic&amp;quot;" u="1"/>
        <s v="&amp;quot;Forecast Quantity-&amp;gt;Order Quantity&amp;quot;" u="1"/>
        <s v="&amp;quot;Overall system not repaired quantity&amp;quot;" u="1"/>
        <s v="&amp;quot;Material Futures category&amp;quot;" u="1"/>
        <s v="&amp;quot;SourceSystem&amp;quot;" u="1"/>
        <s v="&amp;quot;Part Description&amp;quot;" u="1"/>
        <s v="&amp;quot;Estimated Monthly Revenue and Shipment Data&amp;quot;" u="1"/>
        <s v="&amp;quot;Assign FCST Version&amp;quot;" u="1"/>
        <s v="&amp;quot;Year of Calculation&amp;quot;" u="1"/>
        <s v="&amp;quot;Material Marketing Price Infomation&amp;quot;" u="1"/>
        <s v="&amp;quot;Version 1 Forecast Comparison Type Name&amp;quot;" u="1"/>
        <s v="&amp;quot;Version 2 Forecast Comparison Type Name&amp;quot;" u="1"/>
        <s v="&amp;quot;Currency Conversion Rate Master&amp;quot;" u="1"/>
        <s v="&amp;quot;Diff Rate of YTD Act SHIPT and YTD Shipping TRGT&amp;quot;" u="1"/>
        <s v="&amp;quot;Hit Rate of MTD Act. SHIPT vs. MLY Shipping TRGT&amp;quot;" u="1"/>
        <s v="&amp;quot;Diff. Rate of Rev. and SHIPT in Different Time Frame&amp;quot;" u="1"/>
        <s v="&amp;quot;Forecast Gen Date-&amp;gt;Forecast Version&amp;quot;" u="1"/>
        <s v="&amp;quot;Accumulative Product Series Revenue&amp;quot;" u="1"/>
        <s v="&amp;quot;Monitor Date&amp;quot;" u="1"/>
        <s v="&amp;quot;Monthly Date&amp;quot;" u="1"/>
        <s v="&amp;quot;RFQ End Date&amp;quot;" u="1"/>
        <s v="&amp;quot;SI StartDate&amp;quot;" u="1"/>
        <s v="&amp;quot;Version Date&amp;quot;" u="1"/>
        <s v="&amp;quot;Raw Cost Ratio&amp;quot;" u="1"/>
        <s v="&amp;quot;Estimated Monthly Revenue Data by Customer&amp;quot;" u="1"/>
        <s v="&amp;quot;YTD Fill Rate Less Than Target PN List&amp;quot;" u="1"/>
        <s v="&amp;quot;Hit Rate of MTD Act Ship vs UTD Est Ship&amp;quot;" u="1"/>
        <s v="&amp;quot;Diff. of Yearly Act./Pred. and TRGT SHIPT&amp;quot;" u="1"/>
        <s v="&amp;quot;RFQ Detail of Lose Project&amp;quot;" u="1"/>
        <s v="&amp;quot;The Top Five Vendor with the Worst Order Fill Rate&amp;quot;" u="1"/>
        <s v="&amp;quot;Difference Ratio Between Actual Operating Income and The Boards Estimated Operating Income&amp;quot;" u="1"/>
        <s v="&amp;quot;Diff of YTD Act Rev and YTD Rev TRGT&amp;quot;" u="1"/>
        <s v="&amp;quot;Diff. of Act. SHIPT vs.Shipping TRGT&amp;quot;" u="1"/>
        <s v="&amp;quot;PSG Plant&amp;quot;" u="1"/>
        <s v="&amp;quot;PSG Business Unit&amp;quot;" u="1"/>
        <s v="&amp;quot;Component Type&amp;quot;" u="1"/>
        <s v="&amp;quot;Sub-stage Type&amp;quot;" u="1"/>
        <s v="&amp;quot;Diff. of YTD Act. SHIPT and  YTD Shipping TRGT&amp;quot;" u="1"/>
        <s v="&amp;quot;Diff. Rate of MLY Act. SHIPT vs. Shipping TRGT&amp;quot;" u="1"/>
        <s v="&amp;quot;Material Marketing Price Analysis&amp;quot;" u="1"/>
        <s v="&amp;quot;GTK Quantity&amp;quot;" u="1"/>
        <s v="&amp;quot;OTK Quantity&amp;quot;" u="1"/>
        <s v="&amp;quot;Formula&amp;quot;" u="1"/>
        <s v="&amp;quot;Forecast Hit Rate Remark&amp;quot;" u="1"/>
        <s v="&amp;quot;Monthly Final Forecast Quantity&amp;quot;" u="1"/>
        <s v="&amp;quot;ReferenceData&amp;quot;" u="1"/>
        <s v="&amp;quot;Overall product yield alert&amp;quot;" u="1"/>
        <s v="&amp;quot;Diff of YTD Act SHIPT and Boards Est SHIPT&amp;quot;" u="1"/>
        <s v="&amp;quot;Actual Revenue and Shipment Data&amp;quot;" u="1"/>
        <s v="&amp;quot;GR Date By QUARTER&amp;quot;" u="1"/>
        <s v="&amp;quot;Business type&amp;quot;" u="1"/>
        <s v="&amp;quot;DOI Date Type&amp;quot;" u="1"/>
        <s v="&amp;quot;Forecast Type&amp;quot;" u="1"/>
        <s v="&amp;quot;Hit Rate of MTD Act Rev vs UTD Est Rev&amp;quot;" u="1"/>
        <s v="&amp;quot;Delivery Score&amp;quot;" u="1"/>
        <s v="&amp;quot;BS Supply Month&amp;quot;" u="1"/>
        <s v="&amp;quot;PSG Product Series&amp;quot;" u="1"/>
        <s v="&amp;quot;Dvp Year&amp;quot;" u="1"/>
        <s v="&amp;quot;Acc. MVA Cost &amp;quot;" u="1"/>
        <s v="&amp;quot;Product Life Cycle&amp;quot;" u="1"/>
        <s v="&amp;quot;Daily Inventory Aging Details&amp;quot;" u="1"/>
        <s v="&amp;quot;Boards Est MLY Rev and SHIPT Data&amp;quot;" u="1"/>
        <s v="&amp;quot;Overall product yield analysis&amp;quot;" u="1"/>
        <s v="&amp;quot;Monthly Status of Operating Income and Shipment by BU and Customer&amp;quot;" u="1"/>
        <s v="&amp;quot;Estimated Monthly Operating Income and Shipment Data&amp;quot;" u="1"/>
        <s v="&amp;quot;Defect type target&amp;quot;" u="1"/>
        <s v="&amp;quot;Purchase Amount&amp;quot;" u="1"/>
        <s v="&amp;quot;Yearly Operating Income Target&amp;quot;" u="1"/>
        <s v="&amp;quot;Accum LTA GR Quantity&amp;quot;" u="1"/>
        <s v="&amp;quot;Actual Sales Quantity&amp;quot;" u="1"/>
        <s v="&amp;quot;Buy and Sell Quantity&amp;quot;" u="1"/>
        <s v="&amp;quot;Not repaired quantity&amp;quot;" u="1"/>
        <s v="&amp;quot;Diff of Yearly Act/Pred and TRGT Rev&amp;quot;" u="1"/>
        <s v="&amp;quot;QOQ Thermal Module&amp;quot;" u="1"/>
        <s v="&amp;quot;Series Customer List&amp;quot;" u="1"/>
        <s v="&amp;quot;Accum. LTA  GR Quantity&amp;quot;" u="1"/>
        <s v="&amp;quot;Accum. LTA MOU Quantity&amp;quot;" u="1"/>
        <s v="&amp;quot;Monthly Forecast Quantity&amp;quot;" u="1"/>
        <s v="&amp;quot;Monthly Shipping Quantity&amp;quot;" u="1"/>
        <s v="&amp;quot;Production input quantity&amp;quot;" u="1"/>
        <s v="&amp;quot;FCS Start Date&amp;quot;" u="1"/>
        <s v="&amp;quot;GR Mothly Date&amp;quot;" u="1"/>
        <s v="&amp;quot;RTM Start Date&amp;quot;" u="1"/>
        <s v="&amp;quot;Accumulative Series Net Profit&amp;quot;" u="1"/>
        <s v="&amp;quot;Estimated SC Normal Net Profit&amp;quot;" u="1"/>
        <s v="&amp;quot;Monthly Revenue of Yearly Target&amp;quot;" u="1"/>
        <s v="&amp;quot;BusinessRule&amp;quot;" u="1"/>
        <s v="&amp;quot;Forecast Type Name&amp;quot;" u="1"/>
        <s v="&amp;quot;Estimated Monthly Amortized Sales Quantity&amp;quot;" u="1"/>
        <s v="&amp;quot;Up to date Estimated Version Date&amp;quot;" u="1"/>
        <s v="&amp;quot;Up-To-Date Estimated Version Date&amp;quot;" u="1"/>
        <s v="&amp;quot;QOQ Plastic&amp;quot;" u="1"/>
        <s v="&amp;quot;DOI Actual Days&amp;quot;" u="1"/>
        <s v="&amp;quot;DOI Target Days&amp;quot;" u="1"/>
        <s v="&amp;quot;Status of Operating Income and Shipment in the Past Three Years by BU and Customer&amp;quot;" u="1"/>
        <s v="&amp;quot;RelationshipWithRelativeStandard&amp;quot;" u="1"/>
        <s v="&amp;quot;Month of Calculation&amp;quot;" u="1"/>
        <s v="&amp;quot;RDP Hit Rate Version&amp;quot;" u="1"/>
        <s v="&amp;quot;DataOwner&amp;quot;" u="1"/>
        <s v="&amp;quot;Division Name&amp;quot;" u="1"/>
        <s v="&amp;quot;MLY Rev. and SHIPT Data of Yearly TRGT&amp;quot;" u="1"/>
        <s v="&amp;quot;Difference Between Actual Operating Income and Operating Income Target&amp;quot;" u="1"/>
        <s v="&amp;quot;Difference Between Monthly Actual Shipment and Monthly Shipment Target&amp;quot;" u="1"/>
        <s v="&amp;quot;Diff of Yearly ActPred and TRGT Rev&amp;quot;" u="1"/>
        <s v="&amp;quot;Difference Between Monthly Actual Operating Income and  Monthly Operating Income Target&amp;quot;" u="1"/>
        <s v="&amp;quot;Inventory Master&amp;quot;" u="1"/>
        <s v="&amp;quot;Yearly Rev and SHIPT by BU and CUS&amp;quot;" u="1"/>
        <s v="&amp;quot;DB Start Date&amp;quot;" u="1"/>
        <s v="&amp;quot;PV Start Date&amp;quot;" u="1"/>
        <s v="&amp;quot;YTD Fill Rate&amp;quot;" u="1"/>
        <s v="&amp;quot;Purchasing Mode and Amount Aistribution&amp;quot;" u="1"/>
        <s v="&amp;quot;Purchasing Mode and Amount Distribution&amp;quot;" u="1"/>
        <s v="&amp;quot;Yield rate target by inspection station&amp;quot;" u="1"/>
        <s v="&amp;quot;Actual Daily Revenue&amp;quot;" u="1"/>
        <s v="&amp;quot;Difference Between Yearly Actual and Predict Operating Income and Operating Income Target&amp;quot;" u="1"/>
        <s v="&amp;quot;Difference Between Yearly Revenue&amp;quot;" u="1"/>
        <s v="&amp;quot;Yearly Actual and Predict Revenue&amp;quot;" u="1"/>
        <s v="&amp;quot;Month to Date Actual Operating Income&amp;quot;" u="1"/>
        <s v="&amp;quot;Conversion Rate&amp;quot;" u="1"/>
        <s v="&amp;quot;GR Monthly Date&amp;quot;" u="1"/>
        <s v="&amp;quot;P/L Update Date&amp;quot;" u="1"/>
        <s v="&amp;quot;PL Monthly Date&amp;quot;" u="1"/>
        <s v="&amp;quot;Actual Revenue and Shipment Date&amp;quot;" u="1"/>
        <s v="&amp;quot;Accumulative Series Net Profit Margin&amp;quot;" u="1"/>
        <s v="&amp;quot;Diff. Rate of MLY Act. Ship. vs. Yearly Target Ship.&amp;quot;" u="1"/>
        <s v="&amp;quot;Hit Rate of MTD Act. Ship. vs. MLY Boards Est. Ship.&amp;quot;" u="1"/>
        <s v="&amp;quot;Difference Ratio Between Yearly Revenue&amp;quot;" u="1"/>
        <s v="&amp;quot;Actual Operating and Shipment Date&amp;quot;" u="1"/>
        <s v="&amp;quot;Diff of MLY Act Rev vs Boards Est Rev&amp;quot;" u="1"/>
        <s v="&amp;quot;Diff. of MLY Act. Rev. vs. Yearly Target Rev.&amp;quot;" u="1"/>
        <s v="&amp;quot;Diff. Rate of MLY Act. Rev. vs. MLY Est. Rev.&amp;quot;" u="1"/>
        <s v="&amp;quot;Diff. Rate of Yearly Act./Pred. and TRGT Rev.&amp;quot;" u="1"/>
        <s v="&amp;quot;RFQ Detail of Award Project&amp;quot;" u="1"/>
        <s v="&amp;quot;Stock Area&amp;quot;" u="1"/>
        <s v="&amp;quot;RFQ Related Data&amp;quot;" u="1"/>
        <s v="&amp;quot;Sub Material Catalog&amp;quot;" u="1"/>
        <s v="&amp;quot;Status&amp;quot;" u="1"/>
        <s v="&amp;quot;Data Upload Date&amp;quot;" u="1"/>
        <s v="&amp;quot;RFQ Receive Date&amp;quot;" u="1"/>
        <s v="&amp;quot;Boards Est. MLY Rev. and SHIPT Data&amp;quot;" u="1"/>
        <s v="&amp;quot;Product Series FCS Status&amp;quot;" u="1"/>
        <s v="&amp;quot;Experts&amp;quot;" u="1"/>
        <s v="&amp;quot;Category&amp;quot;" u="1"/>
        <s v="&amp;quot;Accumulative Series Net Profit Rate&amp;quot;" u="1"/>
        <s v="&amp;quot;Monitor Date -&amp;gt; Demand Plan Date&amp;quot;" u="1"/>
        <s v="&amp;quot;Due date&amp;quot;" u="1"/>
        <s v="&amp;quot;Yearly Status of Operating Income and Shipment by Product&amp;quot;" u="1"/>
        <s v="&amp;quot;MTD EDI 850&amp;quot;" u="1"/>
        <s v="&amp;quot;Diff of MLY Act Ship vs Boards Est Ship&amp;quot;" u="1"/>
        <s v="&amp;quot;Diff of Yearly Act/Pred and TRGT Ship&amp;quot;" u="1"/>
        <s v="&amp;quot;Diff Rate of Rev and SHIPT in Different Time Frame&amp;quot;" u="1"/>
        <s v="&amp;quot;Diff. Rate of Act. Rev. vs. Rev. TRGT&amp;quot;" u="1"/>
        <s v="&amp;quot;MLY Rev and SHIPT Data of Yearly TRGT&amp;quot;" u="1"/>
        <s v="&amp;quot;Defect quantity&amp;quot;" u="1"/>
        <s v="&amp;quot;LTA GR Quantity&amp;quot;" u="1"/>
        <s v="&amp;quot;Material Catalog MOM&amp;quot;" u="1"/>
        <s v="&amp;quot;Material Futures MOM&amp;quot;" u="1"/>
        <s v="&amp;quot;PSG Site&amp;quot;" u="1"/>
        <s v="&amp;quot;The Top Five PN with the Worst Order Fill Rate&amp;quot;" u="1"/>
        <s v="&amp;quot;Diff. of YTD Act. Rev. and YTD Rev. TRGT&amp;quot;" u="1"/>
        <s v="&amp;quot;MD BU2 ASUS BS VS FCST&amp;quot;" u="1"/>
        <s v="&amp;quot;Outliner Percentage&amp;quot;" u="1"/>
        <s v="&amp;quot;Diff. Rate of Yearly  Act./Pred. and Boards Est. Ship.&amp;quot;" u="1"/>
        <s v="&amp;quot;Author&amp;quot;" u="1"/>
        <s v="&amp;quot;Accumulative Product Series Material Cost &amp;quot;" u="1"/>
        <s v="&amp;quot;Rev and SHIPT in Past Three Years by PRD&amp;quot;" u="1"/>
        <s v="&amp;quot;Monthly Materials Cost&amp;quot;" u="1"/>
        <s v="&amp;quot;Year to Date Status of Operating Income and Shipment by Product&amp;quot;" u="1"/>
        <s v="&amp;quot;EnglishName&amp;quot;" u="1"/>
        <s v="&amp;quot;Accumulative Product Series Material Cost&amp;quot;" u="1"/>
        <s v="&amp;quot;% of Total Inventory Amount by site&amp;quot;" u="1"/>
        <s v="&amp;quot;QOQ Connetor&amp;quot;" u="1"/>
        <s v="&amp;quot;Forecast Data Type&amp;quot;" u="1"/>
        <s v="&amp;quot;Diff. Rate of Yearly Act./Pred. and Boards Est. Rev.&amp;quot;" u="1"/>
        <s v="&amp;quot;Diff. Rate of YTD Act. Rev. and YTD Boards Est. Rev.&amp;quot;" u="1"/>
        <s v="&amp;quot;SourceColumn&amp;quot;" u="1"/>
        <s v="&amp;quot;Purchasing Mode&amp;quot;" u="1"/>
        <s v="&amp;quot;Substitute Code&amp;quot;" u="1"/>
        <s v="&amp;quot;GR Date&amp;quot;" u="1"/>
        <s v="&amp;quot;LTA  GR Quantity&amp;quot;" u="1"/>
        <s v="&amp;quot;LTA MOU Quantity&amp;quot;" u="1"/>
        <s v="&amp;quot;UpdateSource&amp;quot;" u="1"/>
        <s v="&amp;quot;Hit Rate of Act. Rev. vs.Boards Est. Rev.&amp;quot;" u="1"/>
        <s v="&amp;quot;Detailed product yield analysis&amp;quot;" u="1"/>
        <s v="&amp;quot;Material Catalog Price Analysis&amp;quot;" u="1"/>
        <s v="&amp;quot;Difference Between Monthly Actual Operating Income and Monthly Boards Estimated Operating Income&amp;quot;" u="1"/>
        <s v="&amp;quot;Inventory Reporting Currency&amp;quot;" u="1"/>
        <s v="&amp;quot;Product first pass yield&amp;quot;" u="1"/>
        <s v="&amp;quot;Yield rate by inspection station&amp;quot;" u="1"/>
        <s v="&amp;quot;Detailed product yield&amp;quot;" u="1"/>
        <s v="&amp;quot;Diff. Rate of MLY Act. Rev. vs. Yearly Target Rev.&amp;quot;" u="1"/>
        <s v="&amp;quot;Hit Rate of MTD Act. Rev. vs. MLY Boards Est. Rev.&amp;quot;" u="1"/>
        <s v="&amp;quot;Diff of Yearly Act/Pred and Boards Est Rev&amp;quot;" u="1"/>
        <s v="&amp;quot;Diff of YTD Act Rev and YTD Boards Est Rev&amp;quot;" u="1"/>
        <s v="&amp;quot;Diff Rate of MLY Act Rev vs Boards Est Rev&amp;quot;" u="1"/>
        <s v="&amp;quot;Total Inventory Amount By Top 10 Customer&amp;quot;" u="1"/>
        <s v="&amp;quot;Is Sole&amp;quot;" u="1"/>
        <s v="&amp;quot;Hit Rate of Act. SHIPT vs. MLY Shipping TRGT&amp;quot;" u="1"/>
        <s v="&amp;quot;Formulate basis&amp;quot;" u="1"/>
        <s v="&amp;quot;Actual Revenue Cost and Shipment Data&amp;quot;" u="1"/>
        <s v="&amp;quot;Regional Demand Plan&amp;quot;" u="1"/>
        <s v="&amp;quot;Forecast Comparison Type ID&amp;quot;" u="1"/>
        <s v="&amp;quot;Yearly Actual Revenue&amp;quot;" u="1"/>
        <s v="&amp;quot;Accumulative Materials Cost &amp;quot;" u="1"/>
        <s v="&amp;quot;RDP shipment&amp;quot;" u="1"/>
        <s v="&amp;quot;Year to Date Actual Shipment&amp;quot;" u="1"/>
        <s v="&amp;quot;Accumulative Product Series MVA Cost &amp;quot;" u="1"/>
        <s v="&amp;quot;Difference Ratio Between  Yearly Revenue&amp;quot;" u="1"/>
        <s v="&amp;quot;Acc. Series  Cost&amp;quot;" u="1"/>
        <s v="&amp;quot;Hit Rate Between Actual Shipment and Boards Estimated Shipment&amp;quot;" u="1"/>
      </sharedItems>
    </cacheField>
    <cacheField name="Abbreviations" numFmtId="0">
      <sharedItems count="531">
        <s v="&amp;quot;BG&amp;quot;"/>
        <s v="&amp;quot;&amp;quot;"/>
        <s v="&amp;quot;Entrepreneur&amp;quot;"/>
        <s v="&amp;quot;Closing Date&amp;quot;"/>
        <s v="&amp;quot;Period&amp;quot;"/>
        <s v="&amp;quot;Types of Labor&amp;quot;"/>
        <s v="&amp;quot;Num of Emp&amp;quot;"/>
        <s v="&amp;quot;Avg Num of Emp&amp;quot;"/>
        <s v="&amp;quot;Last Num of Emp&amp;quot;"/>
        <s v="&amp;quot;AP Turnover Ratio&amp;quot;"/>
        <s v="&amp;quot;AR Turnover Ratio&amp;quot;"/>
        <s v="&amp;quot;Net Income&amp;quot;"/>
        <s v="&amp;quot;Accumulated Net Income&amp;quot;"/>
        <s v="&amp;quot;Total Assets&amp;quot;"/>
        <s v="&amp;quot;Total Liability&amp;quot;"/>
        <s v="&amp;quot;Equity&amp;quot;"/>
        <s v="&amp;quot;Inventory&amp;quot;"/>
        <s v="&amp;quot;Cash and Cash Equivalents&amp;quot;"/>
        <s v="&amp;quot;AR&amp;quot;"/>
        <s v="&amp;quot;PPE&amp;quot;"/>
        <s v="&amp;quot;Cash to Assets Ratio&amp;quot;"/>
        <s v="&amp;quot;AR to Assets Ratio&amp;quot;"/>
        <s v="&amp;quot;STD&amp;quot;"/>
        <s v="&amp;quot;AP&amp;quot;"/>
        <s v="&amp;quot;LTD&amp;quot;"/>
        <s v="&amp;quot;STD to Assets Ratio&amp;quot;"/>
        <s v="&amp;quot;AP to Assets Ratio&amp;quot;"/>
        <s v="&amp;quot;LTD to Assets Ratio&amp;quot;"/>
        <s v="&amp;quot;Avg Inventory&amp;quot;"/>
        <s v="&amp;quot;Avg AR&amp;quot;"/>
        <s v="&amp;quot;Avg AP&amp;quot;"/>
        <s v="&amp;quot;Avg Total Assets&amp;quot;"/>
        <s v="&amp;quot;Avg Equity_x000a_&amp;quot;"/>
        <s v="&amp;quot;Revenue Per Capita Analysis&amp;quot;"/>
        <s v="&amp;quot;Revenue Per Capita Analysis BG&amp;quot;"/>
        <s v="&amp;quot;CCC Analysis BG&amp;quot;"/>
        <s v="&amp;quot;CCC Analysis Entrepreneur&amp;quot;"/>
        <s v="&amp;quot;Accumulated Rate of Return Analysis&amp;quot;"/>
        <s v="&amp;quot;Rate of Return Analysis Entrepreneur&amp;quot;"/>
        <s v="&amp;quot;Project Name&amp;quot;"/>
        <s v="&amp;quot;Sponsor&amp;quot;"/>
        <s v="&amp;quot;Registration Date&amp;quot;"/>
        <s v="&amp;quot;Project Owner&amp;quot;"/>
        <s v="&amp;quot;Funding Percentage&amp;quot;"/>
        <s v="&amp;quot;Start Date&amp;quot;"/>
        <s v="&amp;quot;End Date&amp;quot;"/>
        <s v="&amp;quot;Remark&amp;quot;"/>
        <s v="&amp;quot;Check Date&amp;quot;"/>
        <s v="&amp;quot;EBO Phase&amp;quot;"/>
        <s v="&amp;quot;Year&amp;quot;"/>
        <s v="&amp;quot;Month&amp;quot;"/>
        <s v="&amp;quot;Estimate Revenue&amp;quot;"/>
        <s v="&amp;quot;Estimate Gross Profit&amp;quot;"/>
        <s v="&amp;quot;Currency&amp;quot;"/>
        <s v="&amp;quot;Actual Revenue&amp;quot;"/>
        <s v="&amp;quot;Actual Gross Profit&amp;quot;"/>
        <s v="&amp;quot;Milestone&amp;quot;"/>
        <s v="&amp;quot;Category&amp;quot;"/>
        <s v="&amp;quot;Status&amp;quot;"/>
        <s v="&amp;quot;Completion&amp;quot;"/>
        <s v="&amp;quot;Target Date&amp;quot;"/>
        <s v="&amp;quot;Actual Date&amp;quot;"/>
        <s v="&amp;quot;Quarter&amp;quot;"/>
        <s v="&amp;quot;Shareholding Ratio&amp;quot;"/>
        <s v="&amp;quot;Revenue contribution&amp;quot;"/>
        <s v="&amp;quot;Recognize Profit&amp;quot;"/>
        <s v="&amp;quot;Cash Dividend&amp;quot;"/>
        <s v="&amp;quot;Valuation&amp;quot;"/>
        <s v="&amp;quot;Comment&amp;quot;"/>
        <s v="&amp;quot;Revenue Contribution Achieve Rate&amp;quot;"/>
        <s v="&amp;quot;Recognize profit Achieve Rate&amp;quot;"/>
        <s v="&amp;quot;預算分配季度&amp;quot;"/>
        <s v="&amp;quot;年度預算&amp;quot;"/>
        <s v="&amp;quot;年度實際已投資金額&amp;quot;"/>
        <s v="&amp;quot;EBO Project Number&amp;quot;"/>
        <s v="&amp;quot;Development Duration&amp;quot;"/>
        <s v="&amp;quot;EBO Technology Readiness&amp;quot;"/>
        <s v="&amp;quot;Accumulated Revenue&amp;quot;"/>
        <s v="&amp;quot;EBO Funding BG&amp;quot;"/>
        <s v="&amp;quot;Investment MA Management&amp;quot;"/>
        <s v="&amp;quot;投資/併購目標&amp;quot;"/>
        <s v="&amp;quot;BU&amp;quot;"/>
        <s v="&amp;quot;LOB&amp;quot;"/>
        <s v="&amp;quot;Customer&amp;quot;"/>
        <s v="&amp;quot;Horizon&amp;quot;"/>
        <s v="&amp;quot;Product Family&amp;quot;"/>
        <s v="&amp;quot;Product Generation&amp;quot;"/>
        <s v="&amp;quot;Platform&amp;quot;"/>
        <s v="&amp;quot;Customer Project Name&amp;quot;"/>
        <s v="&amp;quot;Award Year&amp;quot;"/>
        <s v="&amp;quot;Current phase&amp;quot;"/>
        <s v="&amp;quot;Project Type&amp;quot;"/>
        <s v="&amp;quot;Type&amp;quot;"/>
        <s v="&amp;quot;Project Summary&amp;quot;"/>
        <s v="&amp;quot;預計NPI開始日期&amp;quot;"/>
        <s v="&amp;quot;預計MP日期&amp;quot;"/>
        <s v="&amp;quot;預計EVT開始日期&amp;quot;"/>
        <s v="&amp;quot;預計DVT開始日期&amp;quot;"/>
        <s v="&amp;quot;預計PVT開始日期&amp;quot;"/>
        <s v="&amp;quot;預計開始日期&amp;quot;"/>
        <s v="&amp;quot;Lost 原因&amp;quot;"/>
        <s v="&amp;quot;預估產品總營收 (USD 仟元)&amp;quot;"/>
        <s v="&amp;quot;實際產品總營收 (USD 仟元)&amp;quot;"/>
        <s v="&amp;quot;預估板階銷貨數量(台)&amp;quot;"/>
        <s v="&amp;quot;實際銷貨數量(片)&amp;quot;"/>
        <s v="&amp;quot;預估ROI&amp;quot;"/>
        <s v="&amp;quot;實際ROI&amp;quot;"/>
        <s v="&amp;quot;Fund Plan(USD 仟元)&amp;quot;"/>
        <s v="&amp;quot;預估淨利率&amp;quot;"/>
        <s v="&amp;quot;整體產品實際淨利率&amp;quot;"/>
        <s v="&amp;quot;預估MLB淨利率&amp;quot;"/>
        <s v="&amp;quot;實際MLB淨利率&amp;quot;"/>
        <s v="&amp;quot;預估SC淨利率&amp;quot;"/>
        <s v="&amp;quot;實際SC淨利率&amp;quot;"/>
        <s v="&amp;quot;預估SKU淨利率&amp;quot;"/>
        <s v="&amp;quot;實際SKU淨利率&amp;quot;"/>
        <s v="&amp;quot;Year/Month&amp;quot;"/>
        <s v="&amp;quot;Ship site&amp;quot;"/>
        <s v="&amp;quot;Product category&amp;quot;"/>
        <s v="&amp;quot;Revenue content&amp;quot;"/>
        <s v="&amp;quot;Actual shipment&amp;quot;"/>
        <s v="&amp;quot;Amount of Actual revenue&amp;quot;"/>
        <s v="&amp;quot;Actual revenue rate (%)&amp;quot;"/>
        <s v="&amp;quot;Shipment achievement rate(%)&amp;quot;"/>
        <s v="&amp;quot;Gap (1)&amp;quot;"/>
        <s v="&amp;quot;ASP Actual&amp;quot;"/>
        <s v="&amp;quot;ASP FCST&amp;quot;"/>
        <s v="&amp;quot;Gap (2)&amp;quot;"/>
        <s v="&amp;quot;Target revenue&amp;quot;"/>
        <s v="&amp;quot;Amount of Target revenue&amp;quot;"/>
        <s v="&amp;quot;Revenue Achievement Rate (Target vs Actual)&amp;quot;"/>
        <s v="&amp;quot;Shipment Target&amp;quot;"/>
        <s v="&amp;quot;Amount of Target shipment&amp;quot;"/>
        <s v="&amp;quot;Shipment achievement rate (Target vs Actual)&amp;quot;"/>
        <s v="&amp;quot;Annual Plan Revenue&amp;quot;"/>
        <s v="&amp;quot;Amount of Annual Plan Revenue&amp;quot;"/>
        <s v="&amp;quot;Revenue Achievement Rate (Annual plan vs Actual)&amp;quot;"/>
        <s v="&amp;quot;Annual Plan Shipment&amp;quot;"/>
        <s v="&amp;quot;Amount of Annual Plan Shipment&amp;quot;"/>
        <s v="&amp;quot;Shipment achievement rate (Annual plan vs Actual)&amp;quot;"/>
        <s v="&amp;quot;Daily Actual Revenue&amp;quot;"/>
        <s v="&amp;quot;Year/Month/Day&amp;quot;"/>
        <s v="&amp;quot;CPH Trend BySite&amp;quot;"/>
        <s v="&amp;quot;MVA GAP&amp;quot;"/>
        <s v="&amp;quot;CPP Trend BySite&amp;quot;"/>
        <s v="&amp;quot;MFG Spending Master&amp;quot;"/>
        <s v="&amp;quot;MFG Revenue Master&amp;quot;"/>
        <s v="&amp;quot;IDL HC&amp;quot;"/>
        <s v="&amp;quot;DL HC&amp;quot;"/>
        <s v="&amp;quot;ACTUL_TTL_SPENDING&amp;quot;"/>
        <s v="&amp;quot;FCST_TTL_SPENDING&amp;quot;"/>
        <s v="&amp;quot;TARGET_TTL_SPENDING&amp;quot;"/>
        <s v="&amp;quot;Award/Lost Year&amp;quot;"/>
        <s v="&amp;quot;Award RFQ&amp;quot;"/>
        <s v="&amp;quot;Lost RFQ&amp;quot;"/>
        <s v="&amp;quot;Lost Year&amp;quot;"/>
        <s v="&amp;quot;Generation&amp;quot;"/>
        <s v="&amp;quot;階段名稱&amp;quot;"/>
        <s v="&amp;quot;預估NRE Funding(USD 仟元)&amp;quot;"/>
        <s v="&amp;quot;Product sales and other income&amp;quot;"/>
        <s v="&amp;quot;Date&amp;quot;"/>
        <s v="&amp;quot;Year/Quarter/Month&amp;quot;"/>
        <s v="&amp;quot;MCU&amp;quot;"/>
        <s v="&amp;quot;CPU Monthly Efficiency Master&amp;quot;"/>
        <s v="&amp;quot;Production date&amp;quot;"/>
        <s v="&amp;quot;Site&amp;quot;"/>
        <s v="&amp;quot;CPU Full load hours&amp;quot;"/>
        <s v="&amp;quot;CPU Input work hours&amp;quot;"/>
        <s v="&amp;quot;CPU Output hours&amp;quot;"/>
        <s v="&amp;quot;CPU Output QTY&amp;quot;"/>
        <s v="&amp;quot;Equipment Utilization&amp;quot;"/>
        <s v="&amp;quot;Production Efficiency&amp;quot;"/>
        <s v="&amp;quot;Overall Production efficiency&amp;quot;"/>
        <s v="&amp;quot;Overall Production efficiency Goal&amp;quot;"/>
        <s v="&amp;quot;PdLine&amp;quot;"/>
        <s v="&amp;quot;MLB Build Volume&amp;quot;"/>
        <s v="&amp;quot;SC Build Volume&amp;quot;"/>
        <s v="&amp;quot;SMT Full load hours&amp;quot;"/>
        <s v="&amp;quot;SMT Available hours&amp;quot;"/>
        <s v="&amp;quot;SMT Input work hours&amp;quot;"/>
        <s v="&amp;quot;SMT MP output hours&amp;quot;"/>
        <s v="&amp;quot;Non MFG BU&amp;quot;"/>
        <s v="&amp;quot;Non MFG Plan&amp;quot;"/>
        <s v="&amp;quot;Non MFG OFC&amp;quot;"/>
        <s v="&amp;quot;MFG LC&amp;quot;"/>
        <s v="&amp;quot;MFG PM&amp;quot;"/>
        <s v="&amp;quot;MFG PC&amp;quot;"/>
        <s v="&amp;quot;Non MFG SCM&amp;quot;"/>
        <s v="&amp;quot;Non MFG SQE&amp;quot;"/>
        <s v="&amp;quot;MFG Lost&amp;quot;"/>
        <s v="&amp;quot;CR hours&amp;quot;"/>
        <s v="&amp;quot;NPI hours&amp;quot;"/>
        <s v="&amp;quot;Equipment Availability&amp;quot;"/>
        <s v="&amp;quot;OEE&amp;quot;"/>
        <s v="&amp;quot;SMT Equipment  Availability Goal&amp;quot;"/>
        <s v="&amp;quot;SMT Production Efficiency Goal&amp;quot;"/>
        <s v="&amp;quot;OEE Goal&amp;quot;"/>
        <s v="&amp;quot;LC time MLB&amp;quot;"/>
        <s v="&amp;quot;LC time SC&amp;quot;"/>
        <s v="&amp;quot;CPU Monthly Efficiency&amp;quot;"/>
        <s v="&amp;quot;Equipment  Availability Goal&amp;quot;"/>
        <s v="&amp;quot;Production Efficiency Goal&amp;quot;"/>
        <s v="&amp;quot;Liability&amp;quot;"/>
        <s v="&amp;quot;Repair Action&amp;quot;"/>
        <s v="&amp;quot;return site&amp;quot;"/>
        <s v="&amp;quot;Customer Project&amp;quot;"/>
        <s v="&amp;quot;MFG Quantity&amp;quot;"/>
        <s v="&amp;quot;Return Quantity&amp;quot;"/>
        <s v="&amp;quot;Material code&amp;quot;"/>
        <s v="&amp;quot;PROJECT BU&amp;quot;"/>
        <s v="&amp;quot;Customer Goal&amp;quot;"/>
        <s v="&amp;quot;PCA&amp;quot;"/>
        <s v="&amp;quot;CC&amp;quot;"/>
        <s v="&amp;quot;MATERIAL&amp;quot;"/>
        <s v="&amp;quot;INV GR&amp;quot;"/>
        <s v="&amp;quot;IEC_Part Number&amp;quot;"/>
        <s v="&amp;quot;採購金額&amp;quot;"/>
        <s v="&amp;quot;PROC TYPE AND AMT ANALYSIS &amp;quot;"/>
        <s v="&amp;quot;PROC_COMMODITY &amp;quot;"/>
        <s v="&amp;quot;CLASS_CODE&amp;quot;"/>
        <s v="&amp;quot;PART_CATEGORY&amp;quot;"/>
        <s v="&amp;quot;PROCURE_TYPE&amp;quot;"/>
        <s v="&amp;quot;Vendor Code&amp;quot;"/>
        <s v="&amp;quot;VENDOR&amp;quot;"/>
        <s v="&amp;quot;VENDOR_NICKNAME&amp;quot;"/>
        <s v="&amp;quot;MANUFACTURER (AVL ID)&amp;quot;"/>
        <s v="&amp;quot;MANUFACTURER&amp;quot;"/>
        <s v="&amp;quot;BLC&amp;quot;"/>
        <s v="&amp;quot;PURCHASE_DATE&amp;quot;"/>
        <s v="&amp;quot;FORECAST_STATUS&amp;quot;"/>
        <s v="&amp;quot;PO_CURRENCY&amp;quot;"/>
        <s v="&amp;quot;PO_QTY&amp;quot;"/>
        <s v="&amp;quot;PLANT_CODE&amp;quot;"/>
        <s v="&amp;quot;PURCHASE_PARTS_ALL_MANUF&amp;quot;"/>
        <s v="&amp;quot;PLANT&amp;quot;"/>
        <s v="&amp;quot;LEDGER_PRICE&amp;quot;"/>
        <s v="&amp;quot;LEDGER_CURRENCY&amp;quot;"/>
        <s v="&amp;quot;TWD_PRICE&amp;quot;"/>
        <s v="&amp;quot;USD_PRICE&amp;quot;"/>
        <s v="&amp;quot;CLASS CODE COMMODITY_x000a_&amp;quot;"/>
        <s v="&amp;quot;CLASS CODE&amp;quot;"/>
        <s v="&amp;quot;M_type(MLB,SC), MFG_Level(L6,L10)&amp;quot;"/>
        <s v="&amp;quot;RequirePlanNo&amp;quot;"/>
        <s v="&amp;quot;Site Name&amp;quot;"/>
        <s v="&amp;quot;Customer Name&amp;quot;"/>
        <s v="&amp;quot;TWD Forecast Sales&amp;quot;"/>
        <s v="&amp;quot;USD Forecast Sales&amp;quot;"/>
        <s v="&amp;quot;TWD Actual Sales&amp;quot;"/>
        <s v="&amp;quot;USD Actual Sales&amp;quot;"/>
        <s v="&amp;quot;Sloc&amp;quot;"/>
        <s v="&amp;quot;DataSrc&amp;quot;"/>
        <s v="&amp;quot;USDPrice&amp;quot;"/>
        <s v="&amp;quot;TWDPrice&amp;quot;"/>
        <s v="&amp;quot;MonthEnd&amp;quot;"/>
        <s v="&amp;quot;AVL ID&amp;quot;"/>
        <s v="&amp;quot;Forecast Sales&amp;quot;"/>
        <s v="&amp;quot;Actual Sales&amp;quot;"/>
        <s v="&amp;quot;Product Name&amp;quot;"/>
        <s v="&amp;quot;採購模式; Cost Owner&amp;quot;"/>
        <s v="&amp;quot;料件BLC 屬性&amp;quot;"/>
        <s v="&amp;quot;採購件&amp;quot;"/>
        <s v="&amp;quot;TWD Price&amp;quot;"/>
        <s v="&amp;quot;USD Price&amp;quot;"/>
        <s v="&amp;quot;Vendor &amp;quot;"/>
        <s v="&amp;quot;Project MSRT of achieved Status&amp;quot;"/>
        <s v="&amp;quot;PCA num of non achieved goal&amp;quot;"/>
        <s v="&amp;quot;PCA_x000a_IEC_Part Number&amp;quot;"/>
        <s v="&amp;quot;PCA MSRT of achieved Status&amp;quot;"/>
        <s v="&amp;quot;Manufacturer Source Number&amp;quot;"/>
        <s v="&amp;quot;Part Quantity&amp;quot;"/>
        <s v="&amp;quot;Part cost by MFR in shipt&amp;quot;"/>
        <s v="&amp;quot;Last Move Date&amp;quot;"/>
        <s v="&amp;quot;DN&amp;quot;"/>
        <s v="&amp;quot;Infor REC Price by Func Cur&amp;quot;"/>
        <s v="&amp;quot;Infor REC Func Cur&amp;quot;"/>
        <s v="&amp;quot;Infor REC Price by TWD&amp;quot;"/>
        <s v="&amp;quot;Infor REC Price by USD&amp;quot;"/>
        <s v="&amp;quot;Shipping QTY&amp;quot;"/>
        <s v="&amp;quot;Proc Type And Amt Analysis&amp;quot;"/>
        <s v="&amp;quot;Plant Code&amp;quot;"/>
        <s v="&amp;quot;Commodity&amp;quot;"/>
        <s v="&amp;quot;Procure Type&amp;quot;"/>
        <s v="&amp;quot;Purchase date&amp;quot;"/>
        <s v="&amp;quot;PO QTY&amp;quot;"/>
        <s v="&amp;quot;Analysis of MFR SPLR CMDTY&amp;quot;"/>
        <s v="&amp;quot;Analysis of SPLR CMDTY&amp;quot;"/>
        <s v="&amp;quot;EBG Part Category&amp;quot;"/>
        <s v="&amp;quot;EBG Each Project Stage MSRT&amp;quot;"/>
        <s v="&amp;quot;Number of Project&amp;quot;"/>
        <s v="&amp;quot;Proj Perc of achieved reporting goal&amp;quot;"/>
        <s v="&amp;quot;MSRt By MSRt&amp;quot;"/>
        <s v="&amp;quot;MSRT By PCA num of none_achieved goal&amp;quot;"/>
        <s v="&amp;quot;Return Region&amp;quot;"/>
        <s v="&amp;quot;Report Month&amp;quot;" u="1"/>
        <s v="&amp;quot;Business Model Viability&amp;quot;" u="1"/>
        <s v="&amp;quot;LTA/MOU Q&amp;apos;ty,已談定之廠商供應量&amp;quot;" u="1"/>
        <s v="&amp;quot;Funding BG&amp;quot;" u="1"/>
        <s v="&amp;quot;Est Revenue&amp;quot;" u="1"/>
        <s v="&amp;quot;MLY BOD Ship Diff&amp;quot;" u="1"/>
        <s v="&amp;quot;MLY YLY Ship Diff&amp;quot;" u="1"/>
        <s v="&amp;quot;YLY Act Ship Diff&amp;quot;" u="1"/>
        <s v="&amp;quot;收料隸屬季別&amp;quot;" u="1"/>
        <s v="&amp;quot;MLY Rev Diff Rate&amp;quot;" u="1"/>
        <s v="&amp;quot;Latest Close Month&amp;quot;" u="1"/>
        <s v="&amp;quot;MLY Rev. Diff. Rate&amp;quot;" u="1"/>
        <s v="&amp;quot;Act DLY Rev&amp;quot;" u="1"/>
        <s v="&amp;quot;DLY Act Rev&amp;quot;" u="1"/>
        <s v="&amp;quot;MLY Act Rev&amp;quot;" u="1"/>
        <s v="&amp;quot;MTD Act Rev&amp;quot;" u="1"/>
        <s v="&amp;quot;YLY BOD Rev&amp;quot;" u="1"/>
        <s v="&amp;quot;YLY Tgt Rev&amp;quot;" u="1"/>
        <s v="&amp;quot;YTD Act Rev&amp;quot;" u="1"/>
        <s v="&amp;quot;YTD Tgt Rev&amp;quot;" u="1"/>
        <s v="&amp;quot;MoMPC&amp;quot;" u="1"/>
        <s v="&amp;quot;RATE_OF_REV_AND_SHIPT_IN_DIFFERENT_TIME_RATE_OF_RATE Of Shi.&amp;quot;" u="1"/>
        <s v="&amp;quot;MTD BOD Rev Ach Rate&amp;quot;" u="1"/>
        <s v="&amp;quot;MTD UTD Rev Ach Rate&amp;quot;" u="1"/>
        <s v="&amp;quot;Final Score、Total Score、總分&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PSG Part Category&amp;quot;" u="1"/>
        <s v="&amp;quot;MoMTIN&amp;quot;" u="1"/>
        <s v="&amp;quot;QoQTIN&amp;quot;" u="1"/>
        <s v="&amp;quot;YoYTIN&amp;quot;" u="1"/>
        <s v="&amp;quot;Approved Vendor List ID&amp;quot;" u="1"/>
        <s v="&amp;quot;預計MP開始日期&amp;quot;" u="1"/>
        <s v="&amp;quot;MoMNI&amp;quot;" u="1"/>
        <s v="&amp;quot;PSG 月採購收料紀錄&amp;quot;" u="1"/>
        <s v="&amp;quot;BOD Plan Rev&amp;quot;" u="1"/>
        <s v="&amp;quot;UTD Plan Rev&amp;quot;" u="1"/>
        <s v="&amp;quot;RATE_OF_REV_AND_SHIPT_IN_DIFFERENT_TIME_RATE_OF_RATE Of Calcula.&amp;quot;" u="1"/>
        <s v="&amp;quot;MoMI&amp;quot;" u="1"/>
        <s v="&amp;quot;YLY Act. Ship. Diff.&amp;quot;" u="1"/>
        <s v="&amp;quot;3Y Rev by Prod&amp;quot;" u="1"/>
        <s v="&amp;quot;TTP GAP&amp;quot;" u="1"/>
        <s v="&amp;quot;Diff. RATE_AND_HIT_RATE_DATA_OF_REV_AND_RATE_AND_HIT_RATE_DATA_OF_RATE_AND_HIT_RATE_DATA Of. Rate and Hit Rate Data of Rev.&amp;quot;" u="1"/>
        <s v="&amp;quot;GTK Qty&amp;quot;" u="1"/>
        <s v="&amp;quot;OTK Qty&amp;quot;" u="1"/>
        <s v="&amp;quot;GR Gty、 Good Receiving Qty&amp;quot;" u="1"/>
        <s v="&amp;quot;Sole Qty&amp;quot;" u="1"/>
        <s v="&amp;quot;QoQPC&amp;quot;" u="1"/>
        <s v="&amp;quot;工廠廠區&amp;quot;" u="1"/>
        <s v="&amp;quot;EBO Project&amp;quot;" u="1"/>
        <s v="&amp;quot;MoMGD&amp;quot;" u="1"/>
        <s v="&amp;quot;YTD Act. Tgt. Ship. Diff.&amp;quot;" u="1"/>
        <s v="&amp;quot;YLY Act. Tgt. Rev. Diff. &amp;quot;" u="1"/>
        <s v="&amp;quot;Division&amp;quot;" u="1"/>
        <s v="&amp;quot;YTD BOD Rev. &amp;quot;" u="1"/>
        <s v="&amp;quot;Diff. RATE_OF_REV_AND_SHIPT_IN_DIFFERENT_TIME_RATE_OF_RATE Of. Rate of Rev.&amp;quot;" u="1"/>
        <s v="&amp;quot;B&amp;amp;S Qty&amp;quot;" u="1"/>
        <s v="&amp;quot;DOI(Actual)&amp;quot;" u="1"/>
        <s v="&amp;quot;QoQNI&amp;quot;" u="1"/>
        <s v="&amp;quot;MLY Rev by Prod&amp;quot;" u="1"/>
        <s v="&amp;quot;YLY Rev by Prod&amp;quot;" u="1"/>
        <s v="&amp;quot;MLY BOD Plan Rev.&amp;quot;" u="1"/>
        <s v="&amp;quot;MLY YLY Tgt. Rev.&amp;quot;" u="1"/>
        <s v="&amp;quot;MLY Rev by Cust&amp;quot;" u="1"/>
        <s v="&amp;quot;QoQI&amp;quot;" u="1"/>
        <s v="&amp;quot;Class Code Category&amp;quot;" u="1"/>
        <s v="&amp;quot;DOI(Target)&amp;quot;" u="1"/>
        <s v="&amp;quot;Open PO Quantity, Open PO Qty,OPO Qty&amp;quot;" u="1"/>
        <s v="&amp;quot;Approved Vendor List Name&amp;quot;" u="1"/>
        <s v="&amp;quot;出貨起始日&amp;quot;" u="1"/>
        <s v="&amp;quot;LTA/MOU Q&amp;apos;ty&amp;quot;" u="1"/>
        <s v="&amp;quot;YLY Act BOD Rev Diff&amp;quot;" u="1"/>
        <s v="&amp;quot;YTD Act Tgt Rev Diff&amp;quot;" u="1"/>
        <s v="&amp;quot;INT_Raw Meteria _Database&amp;quot;" u="1"/>
        <s v="&amp;quot;YLY Act BOD Rev Diff Rate&amp;quot;" u="1"/>
        <s v="&amp;quot;YLY Act Tgt Rev Diff Rate&amp;quot;" u="1"/>
        <s v="&amp;quot;YLY Act. Ship. Diff. Rate&amp;quot;" u="1"/>
        <s v="&amp;quot;YTD Act BOD Rev Diff Rate&amp;quot;" u="1"/>
        <s v="&amp;quot;YTD Act Tgt Rev Diff Rate&amp;quot;" u="1"/>
        <s v="&amp;quot;QoQGD&amp;quot;" u="1"/>
        <s v="&amp;quot;Plan Year&amp;quot;" u="1"/>
        <s v="&amp;quot;MoMAL&amp;quot;" u="1"/>
        <s v="&amp;quot;P/N Quantity、 Component Qty、Components&amp;quot;" u="1"/>
        <s v="&amp;quot;MoMCU&amp;quot;" u="1"/>
        <s v="&amp;quot;YLY Act. BOD Rev. Diff.&amp;quot;" u="1"/>
        <s v="&amp;quot;RDP&amp;quot;" u="1"/>
        <s v="&amp;quot;3Y Rev by Cust&amp;quot;" u="1"/>
        <s v="&amp;quot;達交率統計年月&amp;quot;" u="1"/>
        <s v="&amp;quot;Win in the Marketplace&amp;quot;" u="1"/>
        <s v="&amp;quot;供應商資料年月&amp;quot;" u="1"/>
        <s v="&amp;quot;Vers Date&amp;quot;" u="1"/>
        <s v="&amp;quot;收料統計月份&amp;quot;" u="1"/>
        <s v="&amp;quot;EMS/JDM&amp;quot;" u="1"/>
        <s v="&amp;quot;YLY Act. BOD Rev. Diff. Rate&amp;quot;" u="1"/>
        <s v="&amp;quot;YTD Act. BOD Rev. Diff. Rate&amp;quot;" u="1"/>
        <s v="&amp;quot;廠商表現、Cost&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客人、客戶&amp;quot;" u="1"/>
        <s v="&amp;quot;Posting Month&amp;quot;" u="1"/>
        <s v="&amp;quot;MLY BOD Rev Diff&amp;quot;" u="1"/>
        <s v="&amp;quot;MLY YLY Rev Diff&amp;quot;" u="1"/>
        <s v="&amp;quot;YLY Act Rev Diff&amp;quot;" u="1"/>
        <s v="&amp;quot;收料日期&amp;quot;" u="1"/>
        <s v="&amp;quot;YoYPC&amp;quot;" u="1"/>
        <s v="&amp;quot;MLY BOD Ship Diff Rate&amp;quot;" u="1"/>
        <s v="&amp;quot;MLY YLY Ship Diff Rate&amp;quot;" u="1"/>
        <s v="&amp;quot;MTD BOD Rev. Ach. Rate&amp;quot;" u="1"/>
        <s v="&amp;quot;MTD UTD Rev. Ach. Rate&amp;quot;" u="1"/>
        <s v="&amp;quot;YLY Act Ship Diff Rate&amp;quot;" u="1"/>
        <s v="&amp;quot;YLY Act Tgt Ship Diff &amp;quot;" u="1"/>
        <s v="&amp;quot;Report Year&amp;quot;" u="1"/>
        <s v="&amp;quot;Supplier Management&amp;quot;" u="1"/>
        <s v="&amp;quot;Team Leader&amp;quot;" u="1"/>
        <s v="&amp;quot;Project milestone&amp;quot;" u="1"/>
        <s v="&amp;quot;QoQAL&amp;quot;" u="1"/>
        <s v="&amp;quot;Rolling 6 Months FCST&amp;quot;" u="1"/>
        <s v="&amp;quot;QoQCU&amp;quot;" u="1"/>
        <s v="&amp;quot;交易模式、buy mode&amp;quot;" u="1"/>
        <s v="&amp;quot;YoYNI&amp;quot;" u="1"/>
        <s v="&amp;quot;Inventory Amount&amp;quot;" u="1"/>
        <s v="&amp;quot;YLY Act. BOD Ship. Diff. Rate&amp;quot;" u="1"/>
        <s v="&amp;quot;YLY Act. Tgt. Rev. Diff. Rate&amp;quot;" u="1"/>
        <s v="&amp;quot;YTD Act. BOD Ship. Diff. Rate&amp;quot;" u="1"/>
        <s v="&amp;quot;YTD Act. Tgt. Rev. Diff. Rate&amp;quot;" u="1"/>
        <s v="&amp;quot;YLY Act BOD Ship Diff&amp;quot;" u="1"/>
        <s v="&amp;quot;YTD Act BOD Ship Diff&amp;quot;" u="1"/>
        <s v="&amp;quot;YTD Act Tgt Ship Diff&amp;quot;" u="1"/>
        <s v="&amp;quot; &amp;quot;" u="1"/>
        <s v="&amp;quot;YoYI&amp;quot;" u="1"/>
        <s v="&amp;quot;Funding BU&amp;quot;" u="1"/>
        <s v="&amp;quot;MLY BOD Rev Diff Rate&amp;quot;" u="1"/>
        <s v="&amp;quot;MLY YLY Rev Diff Rate&amp;quot;" u="1"/>
        <s v="&amp;quot;MTD BOD Ship Ach Rate&amp;quot;" u="1"/>
        <s v="&amp;quot;MTD UTD Ship Ach Rate&amp;quot;" u="1"/>
        <s v="&amp;quot;YLY Act Rev Diff Rate&amp;quot;" u="1"/>
        <s v="&amp;quot;Delivery&amp;quot;" u="1"/>
        <s v="&amp;quot;BOD Version&amp;quot;" u="1"/>
        <s v="&amp;quot;UTD Version&amp;quot;" u="1"/>
        <s v="&amp;quot;MLY BOD Rev. Diff. Rate&amp;quot;" u="1"/>
        <s v="&amp;quot;MLY YLY Rev. Diff. Rate&amp;quot;" u="1"/>
        <s v="&amp;quot;MTD BOD Ship. Ach. Rate&amp;quot;" u="1"/>
        <s v="&amp;quot;MTD UTD Ship. Ach. Rate&amp;quot;" u="1"/>
        <s v="&amp;quot;YoYGD&amp;quot;" u="1"/>
        <s v="&amp;quot;YLY Act Tgt Rev Diff &amp;quot;" u="1"/>
        <s v="&amp;quot;YTD Act BOD Rev Diff &amp;quot;" u="1"/>
        <s v="&amp;quot;MLY YLY Tgt Rev&amp;quot;" u="1"/>
        <s v="&amp;quot;YLY Act. Rev. &amp;quot;" u="1"/>
        <s v="&amp;quot;Team Advisor&amp;quot;" u="1"/>
        <s v="&amp;quot;Strategic Clarity&amp;quot;" u="1"/>
        <s v="&amp;quot;Project Description&amp;quot;" u="1"/>
        <s v="&amp;quot;廠商達交率按Vendor排名&amp;quot;" u="1"/>
        <s v="&amp;quot;MLY BOD Ship. Diff. Rate&amp;quot;" u="1"/>
        <s v="&amp;quot;MLY YLY Ship. Diff. Rate&amp;quot;" u="1"/>
        <s v="&amp;quot;YLY Act. Rev. Diff. Rate&amp;quot;" u="1"/>
        <s v="&amp;quot;Material Group 採購金額比&amp;quot;" u="1"/>
        <s v="&amp;quot;YLY Act. Tgt. Ship. Diff. Rate&amp;quot;" u="1"/>
        <s v="&amp;quot;YTD Act. Tgt. Ship. Diff. Rate&amp;quot;" u="1"/>
        <s v="&amp;quot;Posting Date&amp;quot;" u="1"/>
        <s v="&amp;quot;YTD Act. BOD Rev. Diff. &amp;quot;" u="1"/>
        <s v="&amp;quot;Posting Year &amp;quot;" u="1"/>
        <s v="&amp;quot;Technology Readiness&amp;quot;" u="1"/>
        <s v="&amp;quot;預估淨利率(%)&amp;quot;" u="1"/>
        <s v="&amp;quot;MLY BOD Rev. Diff.&amp;quot;" u="1"/>
        <s v="&amp;quot;MLY YLY Rev. Diff.&amp;quot;" u="1"/>
        <s v="&amp;quot;品質分數、Qiality&amp;quot;" u="1"/>
        <s v="&amp;quot;品質分數、Quality&amp;quot;" u="1"/>
        <s v="&amp;quot;YTD Rev. by Prod. &amp;quot;" u="1"/>
        <s v="&amp;quot;MLY Rev. by Cust.&amp;quot;" u="1"/>
        <s v="&amp;quot;MLY Rev. by Prod.&amp;quot;" u="1"/>
        <s v="&amp;quot;YLY Rev. by Prod.&amp;quot;" u="1"/>
        <s v="&amp;quot;YLY Rev. by Cust. &amp;quot;" u="1"/>
        <s v="&amp;quot;YTD Rev. by Cust. &amp;quot;" u="1"/>
        <s v="&amp;quot;Class code類別&amp;quot;" u="1"/>
        <s v="&amp;quot;YoYAL&amp;quot;" u="1"/>
        <s v="&amp;quot;YoYCU&amp;quot;" u="1"/>
        <s v="&amp;quot;地域、Purchasing Org.&amp;quot;" u="1"/>
        <s v="&amp;quot;IEC P/N&amp;quot;" u="1"/>
        <s v="&amp;quot;MLY BOD Plan Rev&amp;quot;" u="1"/>
        <s v="&amp;quot;MLY UTD Plan Rev&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YLY Act. Tgt. Ship. Diff. &amp;quot;" u="1"/>
        <s v="&amp;quot;BOD Plan Ship&amp;quot;" u="1"/>
        <s v="&amp;quot;UTD Plan Ship&amp;quot;" u="1"/>
        <s v="&amp;quot;Prod Category&amp;quot;" u="1"/>
        <s v="&amp;quot;YLY Act. BOD Ship. Diff.&amp;quot;" u="1"/>
        <s v="&amp;quot;YTD Act. BOD Ship. Diff.&amp;quot;" u="1"/>
        <s v="&amp;quot;YTD Act. Tgt. Rev. Diff.&amp;quot;" u="1"/>
        <s v="&amp;quot;Plan Month&amp;quot;" u="1"/>
        <s v="&amp;quot;Commodity ?&amp;quot;" u="1"/>
        <s v="&amp;quot;YLY Shipment Only&amp;quot;" u="1"/>
        <s v="&amp;quot;機構或電子料&amp;quot;" u="1"/>
        <s v="&amp;quot;YLY Rev by Cust &amp;quot;" u="1"/>
        <s v="&amp;quot;YTD Rev by Cust &amp;quot;" u="1"/>
        <s v="&amp;quot;Prod. Category&amp;quot;" u="1"/>
        <s v="&amp;quot;YLY BOD Ship.&amp;quot;" u="1"/>
        <s v="&amp;quot;YTD BOD Ship.&amp;quot;" u="1"/>
        <s v="&amp;quot;3Y Rev. by Cust.&amp;quot;" u="1"/>
        <s v="&amp;quot;YLY Act Rev &amp;quot;" u="1"/>
        <s v="&amp;quot;YTD BOD Rev &amp;quot;" u="1"/>
        <s v="&amp;quot;YLY Ship Tgt&amp;quot;" u="1"/>
        <s v="&amp;quot;YLY Act BOD Ship Diff Rate&amp;quot;" u="1"/>
        <s v="&amp;quot;YLY Act Tgt Ship Diff Rate&amp;quot;" u="1"/>
        <s v="&amp;quot;YTD Act BOD Ship Diff Rate&amp;quot;" u="1"/>
        <s v="&amp;quot;YTD Act Tgt Ship Diff Rate&amp;quot;" u="1"/>
        <s v="&amp;quot;YLY BOD Rev.&amp;quot;" u="1"/>
        <s v="&amp;quot;RATE_OF_REV_AND_SHIPT_IN_DIFFERENT_TIME_RATE_OF_RATE Of Rev.&amp;quot;" u="1"/>
        <s v="&amp;quot;YLY Ship Tgt Data&amp;quot;" u="1"/>
        <s v="&amp;quot;YTD Rev by Prod &amp;quot;" u="1"/>
        <s v="&amp;quot;Series&amp;quot;" u="1"/>
        <s v="&amp;quot;3Y Rev. by Prod.&amp;quot;" u="1"/>
        <s v="&amp;quot;Business Unit，事業單位&amp;quot;" u="1"/>
        <s v="&amp;quot;MLY BOD Ship. Diff.&amp;quot;" u="1"/>
        <s v="&amp;quot;MLY YLY Ship. Diff.&amp;quot;" u="1"/>
        <s v="&amp;quot;YLY Act. Rev. Diff.&amp;quot;" u="1"/>
        <s v="&amp;quot;供應商資料季統計時間&amp;quot;" u="1"/>
      </sharedItems>
    </cacheField>
    <cacheField name="Artifact Type" numFmtId="0">
      <sharedItems count="1">
        <s v="glossary_term"/>
      </sharedItems>
    </cacheField>
    <cacheField name="Description " numFmtId="0">
      <sharedItems count="1218" longText="1">
        <s v="&amp;quot;事業群&amp;quot;"/>
        <s v="&amp;quot;事業群名稱&amp;quot;"/>
        <s v="&amp;quot;事業群代碼&amp;quot;"/>
        <s v="&amp;quot;企業&amp;quot;"/>
        <s v="&amp;quot;企業代碼&amp;quot;"/>
        <s v="&amp;quot;企業中文名稱&amp;quot;"/>
        <s v="&amp;quot;企業英文名稱&amp;quot;"/>
        <s v="&amp;quot;員工結構&amp;quot;"/>
        <s v="&amp;quot;員工結構代碼&amp;quot;"/>
        <s v="&amp;quot;員工結構名稱&amp;quot;"/>
        <s v="&amp;quot;企業員工統計&amp;quot;"/>
        <s v="&amp;quot;財報結算日&amp;quot;"/>
        <s v="&amp;quot;判斷資料項目以年/季的角度檢視&amp;quot;"/>
        <s v="&amp;quot;員工人數&amp;quot;"/>
        <s v="&amp;quot;平均員工人數&amp;quot;"/>
        <s v="&amp;quot;上一期員工人數&amp;quot;"/>
        <s v="&amp;quot;財務會計主檔_員工結構相關&amp;quot;"/>
        <s v="&amp;quot;人均產值&amp;quot;"/>
        <s v="&amp;quot;人均營業利益&amp;quot;"/>
        <s v="&amp;quot;財務會計主檔&amp;quot;"/>
        <s v="&amp;quot;判斷資料項目以年/季/月的角度檢視&amp;quot;"/>
        <s v="&amp;quot;營業收入&amp;quot;"/>
        <s v="&amp;quot;營業利益&amp;quot;"/>
        <s v="&amp;quot;銷貨成本&amp;quot;"/>
        <s v="&amp;quot;存貨周轉率&amp;quot;"/>
        <s v="&amp;quot;應付帳款周轉率&amp;quot;"/>
        <s v="&amp;quot;應收帳款周轉率&amp;quot;"/>
        <s v="&amp;quot;存貨周轉天數&amp;quot;"/>
        <s v="&amp;quot;應付帳款天數&amp;quot;"/>
        <s v="&amp;quot;應收帳款天數&amp;quot;"/>
        <s v="&amp;quot;現金循環週期&amp;quot;"/>
        <s v="&amp;quot;稅後淨利&amp;quot;"/>
        <s v="&amp;quot;當年度累計稅後淨利&amp;quot;"/>
        <s v="&amp;quot;總資產金額&amp;quot;"/>
        <s v="&amp;quot;總負債金額&amp;quot;"/>
        <s v="&amp;quot;股東權益金額&amp;quot;"/>
        <s v="&amp;quot;ROE&amp;quot;"/>
        <s v="&amp;quot;ROA&amp;quot;"/>
        <s v="&amp;quot;當年度累積 ROE&amp;quot;"/>
        <s v="&amp;quot;當年度累積 ROA&amp;quot;"/>
        <s v="&amp;quot;負債比&amp;quot;"/>
        <s v="&amp;quot;存貨金額_x000a_&amp;quot;"/>
        <s v="&amp;quot;現金及約當現金金額&amp;quot;"/>
        <s v="&amp;quot;應收帳款淨額金額&amp;quot;"/>
        <s v="&amp;quot;不動產、廠房及設備金額&amp;quot;"/>
        <s v="&amp;quot;存貨佔總資產比例&amp;quot;"/>
        <s v="&amp;quot;現金及約當現金佔總資產比例&amp;quot;"/>
        <s v="&amp;quot;應收帳款淨額站總資產比例&amp;quot;"/>
        <s v="&amp;quot;不動產、廠房及設備佔總資產比例&amp;quot;"/>
        <s v="&amp;quot;短期借款金額&amp;quot;"/>
        <s v="&amp;quot;應付帳款及票據金額&amp;quot;"/>
        <s v="&amp;quot;長期借款金額&amp;quot;"/>
        <s v="&amp;quot;短期借款佔總資產比例&amp;quot;"/>
        <s v="&amp;quot;應付帳款及票據占總資產比例&amp;quot;"/>
        <s v="&amp;quot;長期借款占總資產比例&amp;quot;"/>
        <s v="&amp;quot;平均存貨&amp;quot;"/>
        <s v="&amp;quot;平均應收帳款&amp;quot;"/>
        <s v="&amp;quot;平均應付帳款&amp;quot;"/>
        <s v="&amp;quot;平均總資產&amp;quot;"/>
        <s v="&amp;quot;平均股東權益&amp;quot;"/>
        <s v="&amp;quot;人均產值及人均營業利益&amp;quot;"/>
        <s v="&amp;quot;人均產值及人均營業利益事業群比較&amp;quot;"/>
        <s v="&amp;quot;生產力分析指標類別&amp;quot;"/>
        <s v="&amp;quot;生產力分析指標量值&amp;quot;"/>
        <s v="&amp;quot;CCC 相關指標類別&amp;quot;"/>
        <s v="&amp;quot;CCC 相關指標量值&amp;quot;"/>
        <s v="&amp;quot;現金循環週期同業及事業群比較&amp;quot;"/>
        <s v="&amp;quot;應付周轉天數&amp;quot;"/>
        <s v="&amp;quot;應收周轉天數&amp;quot;"/>
        <s v="&amp;quot;現金循環週期同業比較&amp;quot;"/>
        <s v="&amp;quot;報酬率&amp;quot;"/>
        <s v="&amp;quot;股東權益&amp;quot;"/>
        <s v="&amp;quot;當年累積報酬率&amp;quot;"/>
        <s v="&amp;quot;當年累積稅後淨利&amp;quot;"/>
        <s v="&amp;quot;報酬率同業比較&amp;quot;"/>
        <s v="&amp;quot;資產重點項目&amp;quot;"/>
        <s v="&amp;quot;資產重點項目金額&amp;quot;"/>
        <s v="&amp;quot;資產重點項目佔總資產比例&amp;quot;"/>
        <s v="&amp;quot;負債重點項目&amp;quot;"/>
        <s v="&amp;quot;負債重點項目金額&amp;quot;"/>
        <s v="&amp;quot;負債重點項目佔總資產比例&amp;quot;"/>
        <s v="&amp;quot;EBO 專案&amp;quot;"/>
        <s v="&amp;quot;EBO 專案編號&amp;quot;"/>
        <s v="&amp;quot;EBO 專案的名稱&amp;quot;"/>
        <s v="&amp;quot;EBO 專案贊助人&amp;quot;"/>
        <s v="&amp;quot;EBO 團隊顧問&amp;quot;"/>
        <s v="&amp;quot;EBO 團隊領導人&amp;quot;"/>
        <s v="&amp;quot;EBO專案進入Candidate Phase日期&amp;quot;"/>
        <s v="&amp;quot;EBO 專案自登錄日期起的發展時間&amp;quot;"/>
        <s v="&amp;quot;專案關鍵要素的簡短描述&amp;quot;"/>
        <s v="&amp;quot;檢查各項資料正確與否的日期&amp;quot;"/>
        <s v="&amp;quot;主導EBO專案的組織&amp;quot;"/>
        <s v="&amp;quot;Accumulated Revenue (百萬台幣)&amp;quot;"/>
        <s v="&amp;quot;EBO 專案資助紀錄表&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EBO 階段自開始日期起的發展時間&amp;quot;"/>
        <s v="&amp;quot;決策評審點結果&amp;quot;"/>
        <s v="&amp;quot;EBO 階段結束日期&amp;quot;"/>
        <s v="&amp;quot;EBO 階段備註&amp;quot;"/>
        <s v="&amp;quot;EBO 專案進度紀錄表&amp;quot;"/>
        <s v="&amp;quot;EBO 現階段的策略清晰度，以紅綠黃表示進度現況&amp;quot;"/>
        <s v="&amp;quot;EBO 現階段的技術成熟度，以紅綠黃表示進度現況&amp;quot;"/>
        <s v="&amp;quot;EBO 現階段的商模可行性，以紅綠黃表示進度現況&amp;quot;"/>
        <s v="&amp;quot;EBO 現階段的市場確佔度，以紅綠黃表示進度現況&amp;quot;"/>
        <s v="&amp;quot;EBO專案營收計畫表&amp;quot;"/>
        <s v="&amp;quot;EBO 專案營收計畫年&amp;quot;"/>
        <s v="&amp;quot;EBO 專案營收計畫月&amp;quot;"/>
        <s v="&amp;quot;預估營收&amp;quot;"/>
        <s v="&amp;quot;預估毛利&amp;quot;"/>
        <s v="&amp;quot;預估營收及毛利的幣別&amp;quot;"/>
        <s v="&amp;quot;EBO專案營收紀錄表主檔&amp;quot;"/>
        <s v="&amp;quot;EBO 專案營收年&amp;quot;"/>
        <s v="&amp;quot;EBO 專案營收月&amp;quot;"/>
        <s v="&amp;quot;EBO 專案實際營收&amp;quot;"/>
        <s v="&amp;quot;EBO 專案實際毛利&amp;quot;"/>
        <s v="&amp;quot;實際營收及毛利的幣別&amp;quot;"/>
        <s v="&amp;quot;EBO Milestone 紀錄表主檔&amp;quot;"/>
        <s v="&amp;quot;EBO 專案里程碑說明&amp;quot;"/>
        <s v="&amp;quot;EBO 專案里程碑類別&amp;quot;"/>
        <s v="&amp;quot;EBO 專案里程碑狀態&amp;quot;"/>
        <s v="&amp;quot;EBO 專案里程碑完成進度 (%)&amp;quot;"/>
        <s v="&amp;quot;里程碑 預計達成日期&amp;quot;"/>
        <s v="&amp;quot;里程碑 實際達成日期&amp;quot;"/>
        <s v="&amp;quot;EBO 專案里程碑備註&amp;quot;"/>
        <s v="&amp;quot;EBO 專案里程碑紀錄日期&amp;quot;"/>
        <s v="&amp;quot;EBO 專案里程碑編號&amp;quot;"/>
        <s v="&amp;quot;投資主檔&amp;quot;"/>
        <s v="&amp;quot;投資項目&amp;quot;"/>
        <s v="&amp;quot;結算年度&amp;quot;"/>
        <s v="&amp;quot;結算季度&amp;quot;"/>
        <s v="&amp;quot;判斷資料項目為實際值或是預測值&amp;quot;"/>
        <s v="&amp;quot;當年度BP針對投資併購事業的實際投資金額&amp;quot;"/>
        <s v="&amp;quot;累計BP針對投資併購事業的實際投資金額&amp;quot;"/>
        <s v="&amp;quot;對各投資併購標的的股權佔比&amp;quot;"/>
        <s v="&amp;quot;各投資標的營收金額&amp;quot;"/>
        <s v="&amp;quot;依持股比率認列投資標的營收&amp;quot;"/>
        <s v="&amp;quot;投資標的淨利&amp;quot;"/>
        <s v="&amp;quot;依持股比率認列投資標的獲利&amp;quot;"/>
        <s v="&amp;quot;各投資標的配發之現金股利&amp;quot;"/>
        <s v="&amp;quot;各投資併購標的的估值（依持股比例）&amp;quot;"/>
        <s v="&amp;quot;各投資標的每季財務業務說明&amp;quot;"/>
        <s v="&amp;quot;投資標的營收達成率&amp;quot;"/>
        <s v="&amp;quot;投資標的營收貢獻達成率&amp;quot;"/>
        <s v="&amp;quot;投資標的淨利達成率&amp;quot;"/>
        <s v="&amp;quot;投資標的認列獲利達成率&amp;quot;"/>
        <s v="&amp;quot;投資標的預算分配主檔&amp;quot;"/>
        <s v="&amp;quot;投資預算分配季度&amp;quot;"/>
        <s v="&amp;quot;投資可能性&amp;quot;"/>
        <s v="&amp;quot;預計可能投資額&amp;quot;"/>
        <s v="&amp;quot;投資併購目標註記&amp;quot;"/>
        <s v="&amp;quot;年度投資預算主檔&amp;quot;"/>
        <s v="&amp;quot;年度投資預算&amp;quot;"/>
        <s v="&amp;quot;年度實際已投資金額&amp;quot;"/>
        <s v="&amp;quot;年度投資預算餘額(F)&amp;quot;"/>
        <s v="&amp;quot;預計可能投資額(H)佔年度投資預算餘額比率&amp;quot;"/>
        <s v="&amp;quot;EBO 專案管理&amp;quot;"/>
        <s v="&amp;quot;EBO 專案的最新階段&amp;quot;"/>
        <s v="&amp;quot;EBO 專案資助管理&amp;quot;"/>
        <s v="&amp;quot;備註&amp;quot;"/>
        <s v="&amp;quot;EBO Milestone 紀錄表&amp;quot;"/>
        <s v="&amp;quot;紀錄日期&amp;quot;"/>
        <s v="&amp;quot;EBO專案營收紀錄表&amp;quot;"/>
        <s v="&amp;quot;預估營收 (百萬台幣)&amp;quot;"/>
        <s v="&amp;quot;實際營收 (百萬台幣)&amp;quot;"/>
        <s v="&amp;quot;預估毛利 (百萬台幣)&amp;quot;"/>
        <s v="&amp;quot;實際毛利 (百萬台幣)&amp;quot;"/>
        <s v="&amp;quot;投資併購管理&amp;quot;"/>
        <s v="&amp;quot;判斷資料項目以年或是季的角度檢視&amp;quot;"/>
        <s v="&amp;quot;投資預算管控總表&amp;quot;"/>
        <s v="&amp;quot;預計可能投資額(H)&amp;quot;"/>
        <s v="&amp;quot;預計可能投資額(M)&amp;quot;"/>
        <s v="&amp;quot;預計可能投資額(L)&amp;quot;"/>
        <s v="&amp;quot;投資預算分配總表&amp;quot;"/>
        <s v="&amp;quot;投資併購目標&amp;quot;"/>
        <s v="&amp;quot;詢價專案資料&amp;quot;"/>
        <s v="&amp;quot;Business group&amp;quot;"/>
        <s v="&amp;quot;事業處代碼&amp;quot;"/>
        <s v="&amp;quot;事業部代碼&amp;quot;"/>
        <s v="&amp;quot;客戶名稱-SAP&amp;quot;"/>
        <s v="&amp;quot;產品視野&amp;quot;"/>
        <s v="&amp;quot;產品系列&amp;quot;"/>
        <s v="&amp;quot;產品世代&amp;quot;"/>
        <s v="&amp;quot;需求分類，包括BU、客戶代碼等資訊。&amp;quot;"/>
        <s v="&amp;quot;專案名稱(外部)&amp;quot;"/>
        <s v="&amp;quot;詢價狀態&amp;quot;"/>
        <s v="&amp;quot;RFQ 專案Award年度&amp;quot;"/>
        <s v="&amp;quot;專案目前屬於的stage名稱&amp;quot;"/>
        <s v="&amp;quot;Project Type&amp;quot;"/>
        <s v="&amp;quot;Product Category&amp;quot;"/>
        <s v="&amp;quot;專案次產品類別&amp;quot;"/>
        <s v="&amp;quot;Project Description&amp;quot;"/>
        <s v="&amp;quot;預計NPI開始日期&amp;quot;"/>
        <s v="&amp;quot;預計MP日期&amp;quot;"/>
        <s v="&amp;quot;預計EVT開始日期&amp;quot;"/>
        <s v="&amp;quot;預計DVT開始日期&amp;quot;"/>
        <s v="&amp;quot;預計PVT開始日期&amp;quot;"/>
        <s v="&amp;quot;預計開始日期&amp;quot;"/>
        <s v="&amp;quot;Lost 原因&amp;quot;"/>
        <s v="&amp;quot;預估產品總銷貨營收* _x000a_(Estimated Product Sales Total Revenue)&amp;quot;"/>
        <s v="&amp;quot;Actual revenue amount by content&amp;quot;"/>
        <s v="&amp;quot;BPM setup a target sipment amount by period(year/month) and have monthly update then upload the latest target to dashboard&amp;quot;"/>
        <s v="&amp;quot;Actual shipment&amp;quot;"/>
        <s v="&amp;quot;預估產品投資報酬率，透過上傳提供。&amp;quot;"/>
        <s v="&amp;quot;實際產品投資報酬率&amp;quot;"/>
        <s v="&amp;quot;預估NRE預算費用&amp;quot;"/>
        <s v="&amp;quot;預估淨利率&amp;quot;"/>
        <s v="&amp;quot;整體產品實際淨利率&amp;quot;"/>
        <s v="&amp;quot;預估MLB淨利率&amp;quot;"/>
        <s v="&amp;quot;實際MLB淨利率&amp;quot;"/>
        <s v="&amp;quot;預估SC淨利率&amp;quot;"/>
        <s v="&amp;quot;實際SC淨利率&amp;quot;"/>
        <s v="&amp;quot;預估SKU淨利率&amp;quot;"/>
        <s v="&amp;quot;實際SKU淨利率&amp;quot;"/>
        <s v="&amp;quot;詢價達成率相關資料&amp;quot;"/>
        <s v="&amp;quot;RFQ 專案達成率&amp;quot;"/>
        <s v="&amp;quot;詢價專案時程&amp;quot;"/>
        <s v="&amp;quot;計畫專案階段開始時間&amp;quot;"/>
        <s v="&amp;quot;計畫專案階段結束時間&amp;quot;"/>
        <s v="&amp;quot;產品視野主檔&amp;quot;"/>
        <s v="&amp;quot;RFQ 實際ROI&amp;quot;"/>
        <s v="&amp;quot;&amp;quot;"/>
        <s v="&amp;quot;　&amp;quot;"/>
        <s v="&amp;quot;Revenue recognition month&amp;quot;"/>
        <s v="&amp;quot;Currency of revenue&amp;quot;"/>
        <s v="&amp;quot;Business unit&amp;quot;"/>
        <s v="&amp;quot;Shipment from site, SO site(SO plants)&amp;quot;"/>
        <s v="&amp;quot;Line of business&amp;quot;"/>
        <s v="&amp;quot;Revenue product category&amp;quot;"/>
        <s v="&amp;quot;Product sales and Other Revenue&amp;quot;"/>
        <s v="&amp;quot;Actual revenue/Target revenue&amp;quot;"/>
        <s v="&amp;quot;Actual shipment volume/Target shipment volume&amp;quot;"/>
        <s v="&amp;quot;by quarter comparison&amp;quot;"/>
        <s v="&amp;quot;Year to date revenue&amp;quot;"/>
        <s v="&amp;quot;Year to date shipment volume&amp;quot;"/>
        <s v="&amp;quot;Acutal shipment-Target shipment&amp;quot;"/>
        <s v="&amp;quot;ASP Actual&amp;quot;"/>
        <s v="&amp;quot;ASP FCST&amp;quot;"/>
        <s v="&amp;quot;ASP Actual-ASP FCST&amp;quot;"/>
        <s v="&amp;quot;Target Revenue recognition month&amp;quot;"/>
        <s v="&amp;quot;Product sales and other income&amp;quot;"/>
        <s v="&amp;quot;BPM setup a target revenue amount by period(year/month) and have monthly update then upload the latest target to dashboard&amp;quot;"/>
        <s v="&amp;quot;Actual-Revenue / Target-Revenue (%)&amp;quot;"/>
        <s v="&amp;quot;Target Shipment display in year and month&amp;quot;"/>
        <s v="&amp;quot;Actual shipment/Target shipment (%)&amp;quot;"/>
        <s v="&amp;quot;BPM setup a Plan revenue amount by period(year/month) and have yearly update then upload to dashboard&amp;quot;"/>
        <s v="&amp;quot;Actual-Revenue / Annual Plan-Revenue (%)&amp;quot;"/>
        <s v="&amp;quot;Annual plan Shipment display in year and month&amp;quot;"/>
        <s v="&amp;quot;BPM setup a Plan shipment amount by period(year/month) and have yearly update then upload to dashboard&amp;quot;"/>
        <s v="&amp;quot;Actual shipment/Annual plan shipment (%)&amp;quot;"/>
        <s v="&amp;quot;Revenue recognition Date&amp;quot;"/>
        <s v="&amp;quot;一小時的工廠成本趨勢&amp;quot;"/>
        <s v="&amp;quot;前後段&amp;quot;"/>
        <s v="&amp;quot;工時&amp;quot;"/>
        <s v="&amp;quot;製造管理費用_美金&amp;quot;"/>
        <s v="&amp;quot;目標工時_美金&amp;quot;"/>
        <s v="&amp;quot;製造加工費用差額&amp;quot;"/>
        <s v="&amp;quot;年度&amp;quot;"/>
        <s v="&amp;quot;報價費用_美金&amp;quot;"/>
        <s v="&amp;quot;製造費用年度平均&amp;quot;"/>
        <s v="&amp;quot;年初至今製造費用總額&amp;quot;"/>
        <s v="&amp;quot;年度平均報價&amp;quot;"/>
        <s v="&amp;quot;年初至今報價總額&amp;quot;"/>
        <s v="&amp;quot;單台/片製造成本&amp;quot;"/>
        <s v="&amp;quot;零件數&amp;quot;"/>
        <s v="&amp;quot;製造費用主檔&amp;quot;"/>
        <s v="&amp;quot;廠區&amp;quot;"/>
        <s v="&amp;quot;第一費用類別&amp;quot;"/>
        <s v="&amp;quot;第二費用類別&amp;quot;"/>
        <s v="&amp;quot;費用歸類&amp;quot;"/>
        <s v="&amp;quot;年度月份&amp;quot;"/>
        <s v="&amp;quot;製造加工費用&amp;quot;"/>
        <s v="&amp;quot;製造加工費用_美金&amp;quot;"/>
        <s v="&amp;quot;銷貨收入&amp;quot;"/>
        <s v="&amp;quot;製造間接人工人數&amp;quot;"/>
        <s v="&amp;quot;製造直接人工人數&amp;quot;"/>
        <s v="&amp;quot;廠區銷貨收入&amp;quot;"/>
        <s v="&amp;quot;產出量-已折算&amp;quot;"/>
        <s v="&amp;quot;廠區實際銷貨收入&amp;quot;"/>
        <s v="&amp;quot;廠區預估銷貨收入&amp;quot;"/>
        <s v="&amp;quot;製造治具費用&amp;quot;"/>
        <s v="&amp;quot;製造費用分析&amp;quot;"/>
        <s v="&amp;quot;實際製造管理總費用&amp;quot;"/>
        <s v="&amp;quot;預測製造管理總費用&amp;quot;"/>
        <s v="&amp;quot;目標製造管理總費用&amp;quot;"/>
        <s v="&amp;quot;事業部&amp;quot;"/>
        <s v="&amp;quot;事業單位&amp;quot;"/>
        <s v="&amp;quot;終端客戶&amp;quot;"/>
        <s v="&amp;quot;事業部代碼生效開始日期&amp;quot;"/>
        <s v="&amp;quot;是否使用&amp;quot;"/>
        <s v="&amp;quot;事業處&amp;quot;"/>
        <s v="&amp;quot;事業處名稱&amp;quot;"/>
        <s v="&amp;quot;RFQ Hit Rate-EBG&amp;quot;"/>
        <s v="&amp;quot;Award/Lost Year&amp;quot;"/>
        <s v="&amp;quot;Award 專案數&amp;quot;"/>
        <s v="&amp;quot;Lost 專案數&amp;quot;"/>
        <s v="&amp;quot;查看Award RFQ細節&amp;quot;"/>
        <s v="&amp;quot;查看Lost RFQ細節&amp;quot;"/>
        <s v="&amp;quot;Lost Year&amp;quot;"/>
        <s v="&amp;quot;競標中RFQ&amp;quot;"/>
        <s v="&amp;quot;Product sales, RMA, Warranty, NRE, …&amp;quot;"/>
        <s v="&amp;quot;Shipment date and display in year and month&amp;quot;"/>
        <s v="&amp;quot;Target revenue includes revenue by product category and NRE&amp;quot;"/>
        <s v="&amp;quot;Revenue Achievement Rate-Quarterly trend&amp;quot;"/>
        <s v="&amp;quot;Shipment from site, SO plant&amp;quot;"/>
        <s v="&amp;quot;Volume Achievement Rate-Quarterly trend  Shipment Node&amp;quot;"/>
        <s v="&amp;quot;Volume Achievement Rate-Quarterly trend  Shipment SC&amp;quot;"/>
        <s v="&amp;quot;Revenue achievement by product category&amp;quot;"/>
        <s v="&amp;quot;Node qty achievement by site&amp;quot;"/>
        <s v="&amp;quot;廠別&amp;quot;"/>
        <s v="&amp;quot;製造管理費用分析&amp;quot;"/>
        <s v="&amp;quot;依第一費用類別加總製造費用&amp;quot;"/>
        <s v="&amp;quot;各廠區銷貨收入&amp;quot;"/>
        <s v="&amp;quot;零件當月的工廠成本率&amp;quot;"/>
        <s v="&amp;quot;一小時的工廠成本&amp;quot;"/>
        <s v="&amp;quot;MVA 差距主檔&amp;quot;"/>
        <s v="&amp;quot;USD&amp;quot;"/>
        <s v="&amp;quot;MVA 差距分析表&amp;quot;"/>
        <s v="&amp;quot;NT&amp;quot;"/>
        <s v="&amp;quot;廠區銷貨收入主檔&amp;quot;"/>
        <s v="&amp;quot;Capacity Utilization&amp;quot;"/>
        <s v="&amp;quot;有排程及生產的日期（西元年月）&amp;quot;"/>
        <s v="&amp;quot;EBG各廠廠別名稱&amp;quot;"/>
        <s v="&amp;quot;可用總時間&amp;quot;"/>
        <s v="&amp;quot;實際投入工時&amp;quot;"/>
        <s v="&amp;quot;產出工時&amp;quot;"/>
        <s v="&amp;quot;產出數量&amp;quot;"/>
        <s v="&amp;quot;開線率&amp;quot;"/>
        <s v="&amp;quot;生產效率&amp;quot;"/>
        <s v="&amp;quot;整體產出率&amp;quot;"/>
        <s v="&amp;quot;整體產出率Goal(85%）&amp;quot;"/>
        <s v="&amp;quot;有排程及生產的日期（西元年月日）&amp;quot;"/>
        <s v="&amp;quot;FIS系統內實際生產線體名稱&amp;quot;"/>
        <s v="&amp;quot;FIS throughput提供&amp;quot;"/>
        <s v="&amp;quot;設備可用總時間&amp;quot;"/>
        <s v="&amp;quot;扣除停線可用工時&amp;quot;"/>
        <s v="&amp;quot;量產產品產出工時&amp;quot;"/>
        <s v="&amp;quot;BU 無需求而停線&amp;quot;"/>
        <s v="&amp;quot;計畫停線&amp;quot;"/>
        <s v="&amp;quot;不可控停線(like : 疫情)&amp;quot;"/>
        <s v="&amp;quot;MFG責任 - 換線&amp;quot;"/>
        <s v="&amp;quot;MFG責任 - 保養&amp;quot;"/>
        <s v="&amp;quot;MFG責任 - DPS PC 工單排程損失&amp;quot;"/>
        <s v="&amp;quot;缺料造成停線&amp;quot;"/>
        <s v="&amp;quot;缺料/材料異常而停線&amp;quot;"/>
        <s v="&amp;quot;MFG責任 - 生產損耗&amp;quot;"/>
        <s v="&amp;quot;CR排單工時&amp;quot;"/>
        <s v="&amp;quot;試產排單工時&amp;quot;"/>
        <s v="&amp;quot;設備開動情況&amp;quot;"/>
        <s v="&amp;quot;設備開動情況下設備投入生產時間&amp;quot;"/>
        <s v="&amp;quot;衡量工廠設備利用及效率綜合指標&amp;quot;"/>
        <s v="&amp;quot;設備利用率目標&amp;quot;"/>
        <s v="&amp;quot;生產效率目標&amp;quot;"/>
        <s v="&amp;quot;各線主機板換線標準時間&amp;quot;"/>
        <s v="&amp;quot;各線小卡換線標準時間&amp;quot;"/>
        <s v="&amp;quot;監控設備利用率_x000a_衡量企業生產效率&amp;quot;"/>
        <s v="&amp;quot;OEE目標&amp;quot;"/>
        <s v="&amp;quot;Line return 主檔&amp;quot;"/>
        <s v="&amp;quot;專案名稱&amp;quot;"/>
        <s v="&amp;quot;客戶專案名稱&amp;quot;"/>
        <s v="&amp;quot;退貨編號&amp;quot;"/>
        <s v="&amp;quot;退貨數量&amp;quot;"/>
        <s v="&amp;quot;料號&amp;quot;"/>
        <s v="&amp;quot;收到退貨日期&amp;quot;"/>
        <s v="&amp;quot;LR維修完成日期&amp;quot;"/>
        <s v="&amp;quot;產品類別&amp;quot;"/>
        <s v="&amp;quot;責任歸屬&amp;quot;"/>
        <s v="&amp;quot;客戶名稱&amp;quot;"/>
        <s v="&amp;quot;維修方式&amp;quot;"/>
        <s v="&amp;quot;退貨廠區&amp;quot;"/>
        <s v="&amp;quot;L6生產廠區&amp;quot;"/>
        <s v="&amp;quot;月生產數量&amp;quot;"/>
        <s v="&amp;quot;生產數量&amp;quot;"/>
        <s v="&amp;quot;生產月份&amp;quot;"/>
        <s v="&amp;quot;Line Return MD&amp;quot;"/>
        <s v="&amp;quot;退貨月份&amp;quot;"/>
        <s v="&amp;quot;Line Return 退貨原因分析&amp;quot;"/>
        <s v="&amp;quot;提出退貨申請日期&amp;quot;"/>
        <s v="&amp;quot;PDM系統與專案相關的資訊&amp;quot;"/>
        <s v="&amp;quot;專案代碼&amp;quot;"/>
        <s v="&amp;quot;專案名稱(內部)&amp;quot;"/>
        <s v="&amp;quot;物料群組，使用於SAP，用於計算收入&amp;quot;"/>
        <s v="&amp;quot;用料等級&amp;quot;"/>
        <s v="&amp;quot;產品類型&amp;quot;"/>
        <s v="&amp;quot;WBS Code&amp;quot;"/>
        <s v="&amp;quot;料號描述&amp;quot;"/>
        <s v="&amp;quot;料號分類&amp;quot;"/>
        <s v="&amp;quot;電子零件-三大件&amp;quot;"/>
        <s v="&amp;quot;組件類別&amp;quot;"/>
        <s v="&amp;quot;零件主分類&amp;quot;"/>
        <s v="&amp;quot;客戶料號&amp;quot;"/>
        <s v="&amp;quot;事業代碼&amp;quot;"/>
        <s v="&amp;quot;專案 Multiple Source Rate&amp;quot;"/>
        <s v="&amp;quot;客戶訂定之multiple source Rate目標&amp;quot;"/>
        <s v="&amp;quot;Customer Name-SAP&amp;quot;"/>
        <s v="&amp;quot;PCA RND屬性&amp;quot;"/>
        <s v="&amp;quot;料號代碼&amp;quot;"/>
        <s v="&amp;quot;PCA 階段&amp;quot;"/>
        <s v="&amp;quot;Multiple Source Rate(by PCA)&amp;quot;"/>
        <s v="&amp;quot;PCA Hold 狀態&amp;quot;"/>
        <s v="&amp;quot;客戶主檔&amp;quot;"/>
        <s v="&amp;quot;客戶代號, SAP 的使用代號&amp;quot;"/>
        <s v="&amp;quot;PDM的客戶名稱, 按客戶保密情況設定保密代號&amp;quot;"/>
        <s v="&amp;quot;SAP的客戶名稱&amp;quot;"/>
        <s v="&amp;quot;PDM上的定義BU&amp;quot;"/>
        <s v="&amp;quot;客戶滿意度指標大類&amp;quot;"/>
        <s v="&amp;quot;客戶滿意度指標細項&amp;quot;"/>
        <s v="&amp;quot;客戶對Inventec的滿意度評分&amp;quot;"/>
        <s v="&amp;quot;Inventec 與客戶的其他廠商比較之滿意度排名&amp;quot;"/>
        <s v="&amp;quot;QBR報告放置路徑&amp;quot;"/>
        <s v="&amp;quot;評量滿意度的季度&amp;quot;"/>
        <s v="&amp;quot;評量滿意度的資料日期&amp;quot;"/>
        <s v="&amp;quot;呈現重要項目分數供高階管理者快速掌握重點客戶滿意度狀況&amp;quot;"/>
        <s v="&amp;quot;客戶QBR評分與排名，並檢視細項分數歷史變化&amp;quot;"/>
        <s v="&amp;quot;當月當日營收與指定月營收歷史資料&amp;quot;"/>
        <s v="&amp;quot;庫存結算年月=&gt; 保留期間？&amp;quot;"/>
        <s v="&amp;quot;庫存結算第幾日&amp;quot;"/>
        <s v="&amp;quot;給供應商, 預測計劃: 包括開PO未收, 需求(供應商預測計劃) &amp;quot;"/>
        <s v="&amp;quot;供應商預測計劃 週別&amp;quot;"/>
        <s v="&amp;quot;廠區代碼&amp;quot;"/>
        <s v="&amp;quot;計劃週期, 計劃排定時間&amp;quot;"/>
        <s v="&amp;quot;預測日期&amp;quot;"/>
        <s v="&amp;quot;預測時段類別&amp;quot;"/>
        <s v="&amp;quot;計劃類型&amp;quot;"/>
        <s v="&amp;quot;供應商預測數量&amp;quot;"/>
        <s v="&amp;quot;庫存採購收料數量&amp;quot;"/>
        <s v="&amp;quot;收料單號&amp;quot;"/>
        <s v="&amp;quot;採購單號&amp;quot;"/>
        <s v="&amp;quot;庫存日期&amp;quot;"/>
        <s v="&amp;quot;收料交易類型-入庫&amp;quot;"/>
        <s v="&amp;quot;SAP 料號&amp;quot;"/>
        <s v="&amp;quot;收料數量&amp;quot;"/>
        <s v="&amp;quot;採購訂單總金額&amp;quot;"/>
        <s v="&amp;quot;採購幣別&amp;quot;"/>
        <s v="&amp;quot;採購訂單總金額*GR 當天匯率&amp;quot;"/>
        <s v="&amp;quot;採購方式與採購金額&amp;quot;"/>
        <s v="&amp;quot;料號分類+組件類別mapping table&amp;quot;"/>
        <s v="&amp;quot;PDM中IEC PN之Class Code值&amp;quot;"/>
        <s v="&amp;quot;採購方式&amp;quot;"/>
        <s v="&amp;quot;供應商代碼&amp;quot;"/>
        <s v="&amp;quot;供應商&amp;quot;"/>
        <s v="&amp;quot;供應商暱稱&amp;quot;"/>
        <s v="&amp;quot;製造商代碼, &amp;quot;"/>
        <s v="&amp;quot;製造商名稱&amp;quot;"/>
        <s v="&amp;quot;BLC&amp;quot;"/>
        <s v="&amp;quot;採購日期&amp;quot;"/>
        <s v="&amp;quot;採購日期區間&amp;quot;"/>
        <s v="&amp;quot;預測狀態&amp;quot;"/>
        <s v="&amp;quot;採購數量&amp;quot;"/>
        <s v="&amp;quot;生產工廠代碼&amp;quot;"/>
        <s v="&amp;quot;採購件與製造廠商資料&amp;quot;"/>
        <s v="&amp;quot;生產工廠代碼_PRO&amp;quot;"/>
        <s v="&amp;quot;採購單價&amp;quot;"/>
        <s v="&amp;quot;本位採購幣別&amp;quot;"/>
        <s v="&amp;quot;採購單價*GR 當天匯率&amp;quot;"/>
        <s v="&amp;quot;料號代碼與組件類別組成資料&amp;quot;"/>
        <s v="&amp;quot;料號分類，PDM中IEC PN之Class Code值&amp;quot;"/>
        <s v="&amp;quot;組件類別mapping table&amp;quot;"/>
        <s v="&amp;quot;Product Sales Type&amp;quot;"/>
        <s v="&amp;quot;PIR 主檔&amp;quot;"/>
        <s v="&amp;quot;產生預測日期&amp;quot;"/>
        <s v="&amp;quot;工廠代碼&amp;quot;"/>
        <s v="&amp;quot;區域別_x000a_AM/EU/AP/WW_x000a_4種字串敘述&amp;quot;"/>
        <s v="&amp;quot;客戶所屬客戶群(線)&amp;quot;"/>
        <s v="&amp;quot;需求預測日期&amp;quot;"/>
        <s v="&amp;quot;預測數量&amp;quot;"/>
        <s v="&amp;quot;台幣預測金額&amp;quot;"/>
        <s v="&amp;quot;美金預測金額&amp;quot;"/>
        <s v="&amp;quot;實際出貨數量&amp;quot;"/>
        <s v="&amp;quot;台幣實際出貨金額&amp;quot;"/>
        <s v="&amp;quot;美金實際出貨金額&amp;quot;"/>
        <s v="&amp;quot;Forecast 達成率&amp;quot;"/>
        <s v="&amp;quot;每日庫存主檔&amp;quot;"/>
        <s v="&amp;quot;是否為FRU庫位&amp;quot;"/>
        <s v="&amp;quot;庫位&amp;quot;"/>
        <s v="&amp;quot;是否為HUB庫位&amp;quot;"/>
        <s v="&amp;quot;在庫.在途.客戶HUB&amp;quot;"/>
        <s v="&amp;quot;依材料大類分類材料&amp;quot;"/>
        <s v="&amp;quot;依material code分類&amp;quot;"/>
        <s v="&amp;quot;美元單價-STD&amp;quot;"/>
        <s v="&amp;quot;台幣單價-STD&amp;quot;"/>
        <s v="&amp;quot;依材料分類&amp;quot;"/>
        <s v="&amp;quot;依材料庫齡分類材料&amp;quot;"/>
        <s v="&amp;quot;依最近移動日期計算庫齡&amp;quot;"/>
        <s v="&amp;quot;庫存結算日&amp;quot;"/>
        <s v="&amp;quot;MonthEnd =&gt; 待確認&amp;quot;"/>
        <s v="&amp;quot;庫存管理分類(Unrestricted/Blocked)&amp;quot;"/>
        <s v="&amp;quot;供應商是否提供JIT, VMI, SOI之服務&amp;quot;"/>
        <s v="&amp;quot;總庫存數量&amp;quot;"/>
        <s v="&amp;quot;總庫存金額(TWD)&amp;quot;"/>
        <s v="&amp;quot;總庫存金額(USD)&amp;quot;"/>
        <s v="&amp;quot;各廠區依庫齡分布之庫存%&amp;quot;"/>
        <s v="&amp;quot;庫存處理周誌&amp;quot;"/>
        <s v="&amp;quot;庫存降減計畫金額(TWD)&amp;quot;"/>
        <s v="&amp;quot;庫存降減計畫金額(USD)&amp;quot;"/>
        <s v="&amp;quot;當月當日庫存與指定月庫存歷史資料&amp;quot;"/>
        <s v="&amp;quot;庫存結算年月&amp;quot;"/>
        <s v="&amp;quot;本月庫存目標&amp;quot;"/>
        <s v="&amp;quot;依材料大類分類材料(M)&amp;quot;"/>
        <s v="&amp;quot;依材料大類分類材料(C)&amp;quot;"/>
        <s v="&amp;quot;依製程前後段分類&amp;quot;"/>
        <s v="&amp;quot;製造商料號主檔&amp;quot;"/>
        <s v="&amp;quot;製造商料號&amp;quot;"/>
        <s v="&amp;quot;產品生命週期對應需求預測&amp;quot;"/>
        <s v="&amp;quot;LOB ID&amp;quot;"/>
        <s v="&amp;quot;Region&amp;quot;"/>
        <s v="&amp;quot;Product Sales Type Name&amp;quot;"/>
        <s v="&amp;quot;專案階段&amp;quot;"/>
        <s v="&amp;quot;預測月份&amp;quot;"/>
        <s v="&amp;quot;預測幣別&amp;quot;"/>
        <s v="&amp;quot;預測金額&amp;quot;"/>
        <s v="&amp;quot;銷售預測與實際出貨分析&amp;quot;"/>
        <s v="&amp;quot;料號群組 &amp;quot;"/>
        <s v="&amp;quot;實際出貨幣別&amp;quot;"/>
        <s v="&amp;quot;實際出貨金額&amp;quot;"/>
        <s v="&amp;quot;Forecast 達成率管理&amp;quot;"/>
        <s v="&amp;quot;Last Month Analysis Flag&amp;quot;"/>
        <s v="&amp;quot;各Site 達成率細節&amp;quot;"/>
        <s v="&amp;quot;Material Group&amp;quot;"/>
        <s v="&amp;quot;Whole Demand Trend 分析&amp;quot;"/>
        <s v="&amp;quot;總需求&amp;quot;"/>
        <s v="&amp;quot;DOI管理&amp;quot;"/>
        <s v="&amp;quot;DOI趨勢&amp;quot;"/>
        <s v="&amp;quot;日期區間&amp;quot;"/>
        <s v="&amp;quot;日&amp;quot;"/>
        <s v="&amp;quot;周&amp;quot;"/>
        <s v="&amp;quot;月&amp;quot;"/>
        <s v="&amp;quot;幣別&amp;quot;"/>
        <s v="&amp;quot;台幣&amp;quot;"/>
        <s v="&amp;quot;美金&amp;quot;"/>
        <s v="&amp;quot;整體庫存金額&amp;quot;"/>
        <s v="&amp;quot;營收&amp;quot;"/>
        <s v="&amp;quot;DOI(實際)&amp;quot;"/>
        <s v="&amp;quot;DOI(目標)&amp;quot;"/>
        <s v="&amp;quot;DOI(天數)&amp;quot;"/>
        <s v="&amp;quot;目標庫存&amp;quot;"/>
        <s v="&amp;quot;BU每日DOI&amp;quot;"/>
        <s v="&amp;quot;庫存目標&amp;quot;"/>
        <s v="&amp;quot;可控庫存DOI趨勢&amp;quot;"/>
        <s v="&amp;quot;可控庫存金額&amp;quot;"/>
        <s v="&amp;quot;可控訂單金額&amp;quot;"/>
        <s v="&amp;quot;BU可控庫存DOI&amp;quot;"/>
        <s v="&amp;quot;每日庫存總覽&amp;quot;"/>
        <s v="&amp;quot;是否含FRU庫存?&amp;quot;"/>
        <s v="&amp;quot;各廠區每日庫存庫齡總覽_原材料_依材料分類&amp;quot;"/>
        <s v="&amp;quot;各廠區每日庫存庫齡總覽_原材料_庫齡大於180&amp;quot;"/>
        <s v="&amp;quot;各廠區每日庫存庫齡總覽_半成品與成品&amp;quot;"/>
        <s v="&amp;quot;各廠區每日庫存庫齡總覽_HUB&amp;quot;"/>
        <s v="&amp;quot;當月當日庫存與指定月庫存趨勢直條圖比較&amp;quot;"/>
        <s v="&amp;quot;庫存分析&amp;quot;"/>
        <s v="&amp;quot;下載資料年-月&amp;quot;"/>
        <s v="&amp;quot;下載資料日為當周第幾個工作日&amp;quot;"/>
        <s v="&amp;quot;材料歸屬之產品生命週期階段&amp;quot;"/>
        <s v="&amp;quot;Unrest庫存數量&amp;quot;"/>
        <s v="&amp;quot;Blocked庫存數量&amp;quot;"/>
        <s v="&amp;quot;Unrest庫存金額(TWD)&amp;quot;"/>
        <s v="&amp;quot;Blocked庫存金額(TWD)&amp;quot;"/>
        <s v="&amp;quot;Unrest庫存金額(USD)&amp;quot;"/>
        <s v="&amp;quot;Blocked庫存金額(USD)&amp;quot;"/>
        <s v="&amp;quot;採購模式, 客戶業務模式指定的物料採購模式, 例如 Buy/Sell 指客戶指定廠商..&amp;quot;"/>
        <s v="&amp;quot;採購方式代碼&amp;quot;"/>
        <s v="&amp;quot;採購方式描述&amp;quot;"/>
        <s v="&amp;quot;BLC 標誌&amp;quot;"/>
        <s v="&amp;quot;AVL 分級管理, 標示材料禁用或IEC prefer等, 用途包括 prefer part/multiSource 分析使用&amp;quot;"/>
        <s v="&amp;quot;訂單本位採購幣別&amp;quot;"/>
        <s v="&amp;quot;製造商代碼&amp;quot;"/>
        <s v="&amp;quot;供應商名稱&amp;quot;"/>
        <s v="&amp;quot;BuySell供應商&amp;quot;"/>
        <s v="&amp;quot;BuySell供應商代碼&amp;quot;"/>
        <s v="&amp;quot;BuySell代碼&amp;quot;"/>
        <s v="&amp;quot;Manufacturer&amp;quot;"/>
        <s v="&amp;quot;廠區名稱&amp;quot;"/>
        <s v="&amp;quot;BU 可由廠區對應&amp;quot;"/>
        <s v="&amp;quot;客戶可由廠區對應&amp;quot;"/>
        <s v="&amp;quot;公司&amp;quot;"/>
        <s v="&amp;quot;PDM系統與專案multiple source相關的資訊&amp;quot;"/>
        <s v="&amp;quot;依據Customer Goal將最新的專案Multiple Source Rate區分為兩種達標狀況&amp;quot;"/>
        <s v="&amp;quot;未達標PCA數&amp;quot;"/>
        <s v="&amp;quot;PCA SCM屬性&amp;quot;"/>
        <s v="&amp;quot;依據Reporting Customer Goal將最新的PCA Multiple Source Rate區分為兩種達標狀況&amp;quot;"/>
        <s v="&amp;quot;PCA 零件屬性之供應商數量分類&amp;quot;"/>
        <s v="&amp;quot;零件屬性分類下的IEC料號數量，例如sole, single, 2 sources, 3 sources, 4 sources 以上的零件數量&amp;quot;"/>
        <s v="&amp;quot;產品出貨週期的製造商成本&amp;quot;"/>
        <s v="&amp;quot;出貨日期&amp;quot;"/>
        <s v="&amp;quot;出貨單號&amp;quot;"/>
        <s v="&amp;quot;出貨料號&amp;quot;"/>
        <s v="&amp;quot;本位幣標準採購單價&amp;quot;"/>
        <s v="&amp;quot;本位幣標準採購單價*資料日當天匯率&amp;quot;"/>
        <s v="&amp;quot;材料出貨數量&amp;quot;"/>
        <s v="&amp;quot;採購方式與採購金額分佈&amp;quot;"/>
        <s v="&amp;quot;製造商與Commodity組成分析&amp;quot;"/>
        <s v="&amp;quot;供應商與Commodity組成分析&amp;quot;"/>
        <s v="&amp;quot;將Multiple source rate 以Customer Goal分兩種程度，並檢視各BU於NPI/MP階段的達標狀況&amp;quot;"/>
        <s v="&amp;quot;客戶Multiple Source Rate 目標&amp;quot;"/>
        <s v="&amp;quot;依據Customer Goal將最新的Multiple Source Rate區分為兩種達標狀況&amp;quot;"/>
        <s v="&amp;quot;專案層次的Multiple source rate&amp;quot;"/>
        <s v="&amp;quot;各BU各Multiple Source Rate 達標狀況的專案數量&amp;quot;"/>
        <s v="&amp;quot;各BU各Project Multiple Source Rate 達標狀況的專案占比&amp;quot;"/>
        <s v="&amp;quot;各BU各階段之專案Multiple source rate分布狀況─依據Multiple Source Rate呈現，以找出達標率低的專案,並顯示各BU各階段下特定Project的PCA列表&amp;quot;"/>
        <s v="&amp;quot;各專案最新的multiple source rate&amp;quot;"/>
        <s v="&amp;quot;依據Customer Goal將最新的PCA Multiple Source Rate區分為兩種達標狀況&amp;quot;"/>
        <s v="&amp;quot;零件屬性分類下的零件數量，例如sole, single, 2 sources, 3 sources, 4 sources 以上的零件數量&amp;quot;"/>
        <s v="&amp;quot;各BU各階段下特定Project 未達標之PCA列表&amp;quot;"/>
        <s v="&amp;quot;PCA階段&amp;quot;"/>
        <s v="&amp;quot;產品出貨週期的製造商成本分析&amp;quot;"/>
        <s v="&amp;quot;採購金額&amp;quot;"/>
        <s v="&amp;quot;Field return 主檔&amp;quot;"/>
        <s v="&amp;quot;退貨地區&amp;quot;"/>
        <s v="&amp;quot;維修狀態&amp;quot;"/>
        <s v="&amp;quot;收到產品日期&amp;quot;"/>
        <s v="&amp;quot;維修完成日期&amp;quot;"/>
        <s v="&amp;quot;客戶TAT目標&amp;quot;"/>
        <s v="&amp;quot;TAT Target&amp;quot;"/>
        <s v="&amp;quot;已維修時間&amp;quot;"/>
        <s v="&amp;quot;WIP原因&amp;quot;"/>
        <s v="&amp;quot;是否保固&amp;quot;"/>
        <s v="&amp;quot;Field return 出貨統計&amp;quot;"/>
        <s v="&amp;quot;產品出貨日期&amp;quot;"/>
        <s v="&amp;quot;產品出貨數量&amp;quot;"/>
        <s v="&amp;quot;客戶TAT目標對照表&amp;quot;"/>
        <s v="&amp;quot;客戶TAT目標比例&amp;quot;"/>
        <s v="&amp;quot;客戶TAT目標天數&amp;quot;"/>
        <s v="&amp;quot;Field Return MD&amp;quot;"/>
        <s v="&amp;quot;當月退貨數量&amp;quot;"/>
        <s v="&amp;quot;保固內退貨數量&amp;quot;"/>
        <s v="&amp;quot;產品週期內退貨數量&amp;quot;"/>
        <s v="&amp;quot;判斷在保固內的數量&amp;quot;"/>
        <s v="&amp;quot;產品週期內的總出貨數(截至報表月份）&amp;quot;"/>
        <s v="&amp;quot;收到退貨日期(月)&amp;quot;"/>
        <s v="&amp;quot;Field Return 維修原因分析&amp;quot;"/>
        <s v="&amp;quot;Ex: 中國, 台灣, 荷蘭...&amp;quot;"/>
        <s v="&amp;quot;WIP 呈現所需的日期維度&amp;quot;"/>
        <s v="&amp;quot;TAT Target 所需的日期維度&amp;quot;"/>
        <s v="&amp;quot;以維修狀態計算WIP days&amp;quot;"/>
        <s v="&amp;quot;WIP時間過長原因&amp;quot;"/>
        <s v="&amp;quot;以維修狀態計算TAT Target&amp;quot;"/>
        <s v="&amp;quot;專案收益率&amp;quot;" u="1"/>
        <s v="&amp;quot;各事業處所負責的客戶&amp;quot;" u="1"/>
        <s v="&amp;quot;RDP的資料是他們會整理過，連同裡面的shipment資料也是，所以不是完整的Shipment&amp;quot;" u="1"/>
        <s v="&amp;quot;年度目標資料&amp;quot;" u="1"/>
        <s v="&amp;quot;年度營業收入差異&amp;quot;" u="1"/>
        <s v="&amp;quot;報表欲檢視的採購金額區間長度，最短為月，抓取資料為SAP GR Date，&amp;quot;" u="1"/>
        <s v="&amp;quot;年度出貨量差異&amp;quot;" u="1"/>
        <s v="&amp;quot;實際和目標出貨量差異率&amp;quot;" u="1"/>
        <s v="&amp;quot;實際和預估出貨量差異率&amp;quot;" u="1"/>
        <s v="&amp;quot;雛型設計開始年度&amp;quot;" u="1"/>
        <s v="&amp;quot;與此 Vendor 購買 Components 種類中客戶指定料之料號數&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廠區下區分不同客戶或產品生產工廠的廠別代碼&amp;quot;" u="1"/>
        <s v="&amp;quot;判斷庫存截止日為日、週、年&amp;quot;" u="1"/>
        <s v="&amp;quot;呈現不同庫存區域對應的庫存水位與DOI狀況&amp;quot;" u="1"/>
        <s v="&amp;quot;每月營業收入與出貨董事會預估資料&amp;quot;" u="1"/>
        <s v="&amp;quot;廠區性質&amp;quot;" u="1"/>
        <s v="&amp;quot;出貨月份&amp;quot;" u="1"/>
        <s v="&amp;quot;BU1比較項目： RDP vs. RDP/ LT FCST vs. LT FCST_x000a_BU2比較項目：FCST vs. FCST/ FCST vs. LT FCST/ LT FCST vs. LT FCST/ FCST vs. BS分量&amp;quot;" u="1"/>
        <s v="&amp;quot;完成日期&amp;quot;" u="1"/>
        <s v="&amp;quot;每月專案銷貨收入&amp;quot;" u="1"/>
        <s v="&amp;quot;累計專案銷貨收入&amp;quot;" u="1"/>
        <s v="&amp;quot;Class code下之細項分類，PSG Part Category尚待重新進行有交易料號之治理，相對於EBG Part Category&amp;quot;" u="1"/>
        <s v="&amp;quot;產品規劃周期&amp;quot;" u="1"/>
        <s v="&amp;quot;版本日期&amp;quot;" u="1"/>
        <s v="&amp;quot;各廠區依庫齡分布、廠區、廠別之庫存金額&amp;quot;" u="1"/>
        <s v="&amp;quot;MD BU2 ASUS BS分量與當月FCST 比較&amp;quot;" u="1"/>
        <s v="&amp;quot;資料項目分類層級欄位。&amp;quot;" u="1"/>
        <s v="&amp;quot;塑膠射出下一季漲跌幅&amp;quot;" u="1"/>
        <s v="&amp;quot;散熱模組下一季漲跌幅&amp;quot;" u="1"/>
        <s v="&amp;quot;實際和董事會預估出貨量差異率&amp;quot;" u="1"/>
        <s v="&amp;quot;每月實際和目標營業收入差異率&amp;quot;" u="1"/>
        <s v="&amp;quot;每月實際和預估營業收入差異率&amp;quot;" u="1"/>
        <s v="&amp;quot;實際和董事會預估營業收入達成率&amp;quot;" u="1"/>
        <s v="&amp;quot;月初至今實際和目標出貨量達成率&amp;quot;" u="1"/>
        <s v="&amp;quot;預估產品家族營收&amp;quot;" u="1"/>
        <s v="&amp;quot;實際和目標營業收入差異&amp;quot;" u="1"/>
        <s v="&amp;quot;實際和預估營業收入差異&amp;quot;" u="1"/>
        <s v="&amp;quot;System各個檢查站待修不良數總和&amp;quot;" u="1"/>
        <s v="&amp;quot;累計專案銷貨成本&amp;quot;" u="1"/>
        <s v="&amp;quot;產品事業部門別名&amp;quot;" u="1"/>
        <s v="&amp;quot;各產品需求計畫達成失准區域&amp;quot;" u="1"/>
        <s v="&amp;quot;材料細項&amp;quot;" u="1"/>
        <s v="&amp;quot;負責制定該資料標準的人員姓名。&amp;quot;" u="1"/>
        <s v="&amp;quot;資料項目正式負責領域或所屬的主題，僅可列出一個。&amp;quot;" u="1"/>
        <s v="&amp;quot;各事業處所負責的機種類別800S,1000S,_x000a_AIO,Tablet&amp;quot;" u="1"/>
        <s v="&amp;quot;當地名稱&amp;quot;" u="1"/>
        <s v="&amp;quot;專案利益率&amp;quot;" u="1"/>
        <s v="&amp;quot;原料期貨種類&amp;quot;" u="1"/>
        <s v="&amp;quot;匯率主檔&amp;quot;" u="1"/>
        <s v="&amp;quot;當日整體良率(Yield rate)超標類型_x000a_&amp;quot;" u="1"/>
        <s v="&amp;quot;產品直通率目標&amp;quot;" u="1"/>
        <s v="&amp;quot;詢價達成率&amp;quot;" u="1"/>
        <s v="&amp;quot;專案每月銷售數量&amp;quot;" u="1"/>
        <s v="&amp;quot;PSG BU2的產品系列名稱:_x000a_FX516, Strix_2021, Strix_2022, GA401R, GA402, GA503, GC31, GC32, GU603, GU603Z, GV301, GV301R, GX703, NR2201, NR2202, NR2203&amp;quot;" u="1"/>
        <s v="&amp;quot;需求計畫比較類型ID&amp;quot;" u="1"/>
        <s v="&amp;quot;各站點良品數/各檢查站投入數&amp;quot;" u="1"/>
        <s v="&amp;quot;BU1 惠普客戶累計當月有效訂單&amp;quot;" u="1"/>
        <s v="&amp;quot;各事業處&amp;quot;" u="1"/>
        <s v="&amp;quot;影響金額NTD(M)&amp;quot;" u="1"/>
        <s v="&amp;quot;影響金額USD(M)&amp;quot;" u="1"/>
        <s v="&amp;quot;競標中RFQ組合分析&amp;quot;" u="1"/>
        <s v="&amp;quot;已GR過帳之材料採買金額&amp;quot;" u="1"/>
        <s v="&amp;quot;實際和董事會預估出貨量差異&amp;quot;" u="1"/>
        <s v="&amp;quot;累計產品系列收入&amp;quot;" u="1"/>
        <s v="&amp;quot; 1-(System所有不良數/System秤重站投入數)&amp;quot;" u="1"/>
        <s v="&amp;quot;產品系列清單&amp;quot;" u="1"/>
        <s v="&amp;quot;系列狀態&amp;quot;" u="1"/>
        <s v="&amp;quot;實際和目標營業收入達成率&amp;quot;" u="1"/>
        <s v="&amp;quot;由Quality、Cost與Delivery三項成績進行加權計算總分。_x000a_分數部分若選特定一季直接出現該季資料，若選多季時則呈現最差的分數&amp;quot;" u="1"/>
        <s v="&amp;quot;競標中RFQ專案時程概覽&amp;quot;" u="1"/>
        <s v="&amp;quot;依產品呈現年度營業收入與出貨達成狀況&amp;quot;" u="1"/>
        <s v="&amp;quot;資料項目若為依據業務規則新增的資料項目，關聯項目需填寫公式項目組成結果&amp;quot;" u="1"/>
        <s v="&amp;quot;個人電腦事業群下之個別事業單位&amp;quot;" u="1"/>
        <s v="&amp;quot;資料類型為“代碼類”的資料項目的代碼編碼取值。_x000a_&amp;quot;" u="1"/>
        <s v="&amp;quot;PSG 事業處&amp;quot;" u="1"/>
        <s v="&amp;quot;各檢查站直通率目標&amp;quot;" u="1"/>
        <s v="&amp;quot;RDP 需求計畫達成指定版本&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累計產品系列成本&amp;quot;" u="1"/>
        <s v="&amp;quot;由SQE按Incoming、Material Issue、Quality Peformance進行評分，分數呈現在每月發出重慶廠區厂商票期成績&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關鍵零組件材料達交率基準點&amp;quot;" u="1"/>
        <s v="&amp;quot;更新任務編號&amp;quot;" u="1"/>
        <s v="&amp;quot;預估產品家族收益率&amp;quot;" u="1"/>
        <s v="&amp;quot;展出達交率低於90%的料號明細，包含料號、Descritpion、每月及每季的MOU/LTA與SAP GR數量&amp;quot;" u="1"/>
        <s v="&amp;quot;執行中詢價細節&amp;quot;" u="1"/>
        <s v="&amp;quot;PSG 產品家族&amp;quot;" u="1"/>
        <s v="&amp;quot;與此 Vendor 購買的料號數中，Sole Source 有多少個料號，亦即無法導替代料之料號數量&amp;quot;" u="1"/>
        <s v="&amp;quot;與此 Vendor 購買料號數中客戶指定料之料號數&amp;quot;" u="1"/>
        <s v="&amp;quot;產品驗證開始日期&amp;quot;" u="1"/>
        <s v="&amp;quot;系統整合開始日期&amp;quot;" u="1"/>
        <s v="&amp;quot;量產評估開始日期&amp;quot;" u="1"/>
        <s v="&amp;quot;雛型設計開始日期&amp;quot;" u="1"/>
        <s v="&amp;quot;預計MP開始日期&amp;quot;" u="1"/>
        <s v="&amp;quot;首批出貨開始日期&amp;quot;" u="1"/>
        <s v="&amp;quot;庫存降減計畫 =&gt; 庫存降減計畫金額  =&gt; 獨立顯示 or by 篩選器條件&amp;quot;" u="1"/>
        <s v="&amp;quot;個人電腦事業群之需求計畫達成資料&amp;quot;" u="1"/>
        <s v="&amp;quot;下單廠商名稱，亦即Vendor code的廠商代碼&amp;quot;" u="1"/>
        <s v="&amp;quot;產品不良率明細分析&amp;quot;" u="1"/>
        <s v="&amp;quot;需求計畫比較類型&amp;quot;" u="1"/>
        <s v="&amp;quot;總庫存目標&amp;quot;" u="1"/>
        <s v="&amp;quot;根據不同庫存可控度，追蹤現行以及歷史庫存水位及DOI數值&amp;quot;" u="1"/>
        <s v="&amp;quot;交貨地在台灣或大陸&amp;quot;" u="1"/>
        <s v="&amp;quot;與此 Vendor 購買的料號數中，Sole Source 有多少個料號，亦即無法導替代料之料號數量。_x000a_若選特定一季直接出現該季數字，若選多季則出現最新一季的數字&amp;quot;" u="1"/>
        <s v="&amp;quot;子階成本分類&amp;quot;" u="1"/>
        <s v="&amp;quot;實際銷售數量&amp;quot;" u="1"/>
        <s v="&amp;quot;預估銷售數量&amp;quot;" u="1"/>
        <s v="&amp;quot;年度實際與預估和目標出貨量差異&amp;quot;" u="1"/>
        <s v="&amp;quot;每月實際和董事會預估出貨量差異&amp;quot;" u="1"/>
        <s v="&amp;quot;產品家族&amp;quot;" u="1"/>
        <s v="&amp;quot;實際與預估和董事會預估出貨量差異率&amp;quot;" u="1"/>
        <s v="&amp;quot;年度實際與預估和目標營業收入差異率&amp;quot;" u="1"/>
        <s v="&amp;quot;每月實際和董事會預估營業收入差異率&amp;quot;" u="1"/>
        <s v="&amp;quot;庫存主檔&amp;quot;" u="1"/>
        <s v="&amp;quot;材料採購的主導權模式，為客人買來賣英業達，或為客人指定英業達對特定廠商進行購買，或為英業達自行選擇廠商&amp;quot;" u="1"/>
        <s v="&amp;quot;匯率類型&amp;quot;" u="1"/>
        <s v="&amp;quot;Material Catalog&amp;quot;" u="1"/>
        <s v="&amp;quot;原料成本比例&amp;quot;" u="1"/>
        <s v="&amp;quot;購價成本比例&amp;quot;" u="1"/>
        <s v="&amp;quot;版本一需求計畫類型名稱：RDP, LT FSCT, FCST, BS 分量&amp;quot;" u="1"/>
        <s v="&amp;quot;版本一預測比較類型名稱：RDP, LT FSCT, FCST, BS 分量&amp;quot;" u="1"/>
        <s v="&amp;quot;版本二預測比較類型名稱：RDP, LT FSCT, FCST, BS 分量&amp;quot;" u="1"/>
        <s v="&amp;quot;上期原料期貨價格&amp;quot;" u="1"/>
        <s v="&amp;quot;客戶名稱，各BU與各客人需進行分析交易金額的主體_x000a_與廠區的對應關係如下:_x000a_HP對應至TP02與CP60_x000a_Dyna對應至CP62_x000a_ASUS對應至CP69_x000a_Tiny對應至CP65&amp;quot;" u="1"/>
        <s v="&amp;quot;立帳年度&amp;quot;" u="1"/>
        <s v="&amp;quot;事業處性質&amp;quot;" u="1"/>
        <s v="&amp;quot;生產工廠下區分不同客戶或產品生產的廠區代碼&amp;quot;" u="1"/>
        <s v="&amp;quot;RDP, LT FSCT, FCST, BS 分量&amp;quot;" u="1"/>
        <s v="&amp;quot;失準比率&amp;quot;" u="1"/>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u="1"/>
        <s v="&amp;quot;對資料項目的資料項目來源，在資料庫或報表中，資料來源的欄位名稱&amp;quot;" u="1"/>
        <s v="&amp;quot;RDP, LT FSCT, FCST, BS 分量, 每月最後一版FCST&amp;quot;" u="1"/>
        <s v="&amp;quot;負責BG&amp;quot;" u="1"/>
        <s v="&amp;quot;由SQE按Incoming、Material Issue、Quality Peformance進行評分，分數呈現在每月發出重慶廠區厂商票期成績。_x000a_分數部分若選特定一季直接出現該季資料，若選多季時則呈現最差的分數&amp;quot;" u="1"/>
        <s v="&amp;quot;每周產品不良率&amp;quot;" u="1"/>
        <s v="&amp;quot;實際收入成本與銷貨相關資訊&amp;quot;" u="1"/>
        <s v="&amp;quot;產品不良率明細&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產品層級 PCA/System &amp;quot;" u="1"/>
        <s v="&amp;quot;實際和董事會預估營業收入差異&amp;quot;" u="1"/>
        <s v="&amp;quot;制定依據&amp;quot;" u="1"/>
        <s v="&amp;quot;取得詢價日期&amp;quot;" u="1"/>
        <s v="&amp;quot;PDM裡經過新廠商評鑑管理辦法承認之合格供應商代號&amp;quot;" u="1"/>
        <s v="&amp;quot;處理類型&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System各個檢查站不良數總和&amp;quot;" u="1"/>
        <s v="&amp;quot;資料來源&amp;quot;" u="1"/>
        <s v="&amp;quot;依客戶與事業部代碼呈現年度營業收入與出貨達成狀況&amp;quot;" u="1"/>
        <s v="&amp;quot;Critical Part 材料裡達交率最差前五名料號&amp;quot;" u="1"/>
        <s v="&amp;quot;年度出貨量差異率&amp;quot;" u="1"/>
        <s v="&amp;quot;詢價成功細節&amp;quot;" u="1"/>
        <s v="&amp;quot;PSG 工廠廠區&amp;quot;" u="1"/>
        <s v="&amp;quot;BU2:_x000a_Asus BS分量: ASUS客戶提供之當月客供料件供應計畫&amp;quot;" u="1"/>
        <s v="&amp;quot;變更幣別&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與此 Vendor 購買 Components 種類中，Sole Source 有多少個_x000a_無法導替代料之料號數量&amp;quot;" u="1"/>
        <s v="&amp;quot;與此 Vendor 購買 Components 種類中B&amp;amp;S 材料之料號數。_x000a_若選特定一季直接出現該季數字，若選多季則出現最新一季的數字&amp;quot;" u="1"/>
        <s v="&amp;quot;客戶提供需求預測之時間版本&amp;quot;" u="1"/>
        <s v="&amp;quot;PSG BU1的不同業務種類 For HP&amp;quot;" u="1"/>
        <s v="&amp;quot;接單方式&amp;quot;" u="1"/>
        <s v="&amp;quot;專案開發年度&amp;quot;" u="1"/>
        <s v="&amp;quot;PSG 客戶主檔&amp;quot;" u="1"/>
        <s v="&amp;quot;年度實際與預估和董事會預估出貨量差異&amp;quot;" u="1"/>
        <s v="&amp;quot;上月總庫存金額&amp;quot;" u="1"/>
        <s v="&amp;quot;與此 Vendor 購買料號數中，B&amp;amp;S 材料之料號數量&amp;quot;" u="1"/>
        <s v="&amp;quot;立帳月份&amp;quot;" u="1"/>
        <s v="&amp;quot;年初至今累積營業收入&amp;quot;" u="1"/>
        <s v="&amp;quot;年度目標的月營業收入&amp;quot;" u="1"/>
        <s v="&amp;quot;最新每月預估營業收入&amp;quot;" u="1"/>
        <s v="&amp;quot;月初至今實際營業收入&amp;quot;" u="1"/>
        <s v="&amp;quot;整體產品良率超標說明&amp;quot;" u="1"/>
        <s v="&amp;quot;實際和目標出貨量達成率&amp;quot;" u="1"/>
        <s v="&amp;quot;Pur Org.下的廠區&amp;quot;" u="1"/>
        <s v="&amp;quot;重要主階品項屬性&amp;quot;" u="1"/>
        <s v="&amp;quot;Pur Org.下的廠區_x000a_與客戶的對應關係如下:_x000a_TP02與CP60對應至HP_x000a_CP62對應至Dyna_x000a_CP65對應至Tiny_x000a_CP69對應至ASUS&amp;quot;" u="1"/>
        <s v="&amp;quot;上月總營收金額&amp;quot;" u="1"/>
        <s v="&amp;quot;原料期貨價格&amp;quot;" u="1"/>
        <s v="&amp;quot;各不良類型數量&amp;quot;" u="1"/>
        <s v="&amp;quot;落實於報表平台時建置意見、所需要注意事項或限制事宜&amp;quot;" u="1"/>
        <s v="&amp;quot;市場產品型態分類_x000a_- NB, DT, Docking&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連接參考資料&amp;quot;" u="1"/>
        <s v="&amp;quot;分析董事會出貨目標達成情況&amp;quot;" u="1"/>
        <s v="&amp;quot;營收出貨結帳日期&amp;quot;" u="1"/>
        <s v="&amp;quot;相關標準&amp;quot;" u="1"/>
        <s v="&amp;quot;董事會預估版本日期&amp;quot;" u="1"/>
        <s v="&amp;quot;實際每日營業收入&amp;quot;" u="1"/>
        <s v="&amp;quot;年度實際營業收入&amp;quot;" u="1"/>
        <s v="&amp;quot;每月實際營業收入&amp;quot;" u="1"/>
        <s v="&amp;quot;每月預估營業收入&amp;quot;" u="1"/>
        <s v="&amp;quot;比較不同版本需求計畫之間的差異&amp;quot;" u="1"/>
        <s v="&amp;quot;週別&amp;quot;" u="1"/>
        <s v="&amp;quot;上月庫存金額&amp;quot;" u="1"/>
        <s v="&amp;quot;區域生產工廠廠區名稱&amp;quot;" u="1"/>
        <s v="&amp;quot;由Sourcer按價格競爭力、機種配合度、材料/製程管理能力及其他項目進行綜合評分&amp;quot;" u="1"/>
        <s v="&amp;quot;BU1 HP客戶提供之當月出貨計畫&amp;quot;" u="1"/>
        <s v="&amp;quot;所有材料按採購單位區分為EE(電子)與ME(機構)兩大類，分類與PDM上材料標註&amp;quot;" u="1"/>
        <s v="&amp;quot;目標幣別&amp;quot;" u="1"/>
        <s v="&amp;quot;產品生產數量&amp;quot;" u="1"/>
        <s v="&amp;quot;負責人員&amp;quot;" u="1"/>
        <s v="&amp;quot;連續月紐約黃金較上個月漲跌幅&amp;quot;" u="1"/>
        <s v="&amp;quot;失敗原因內容&amp;quot;" u="1"/>
        <s v="&amp;quot;供應商主檔&amp;quot;" u="1"/>
        <s v="&amp;quot;製造站點代碼_x000a_PCA: AOI​,ICT​,SA F/T​_x000a_System: Diagnostic, FA F/T, Run-in​&amp;quot;" u="1"/>
        <s v="&amp;quot;計算基準年度&amp;quot;" u="1"/>
        <s v="&amp;quot;依客戶與事業部代碼呈現年初至今營業收入與出貨達成狀況&amp;quot;" u="1"/>
        <s v="&amp;quot;營收出貨結帳月份&amp;quot;" u="1"/>
        <s v="&amp;quot;每月實際和目標出貨量差異率&amp;quot;" u="1"/>
        <s v="&amp;quot;進度說明&amp;quot;" u="1"/>
        <s v="&amp;quot;PDM裡各料號編碼規則的前四碼&amp;quot;" u="1"/>
        <s v="&amp;quot;需求計畫類型ID&amp;quot;" u="1"/>
        <s v="&amp;quot;中文名稱是資料項目的統一中文命名。資料標準中文名稱從業務上區分不同的資料，應易於被資料使用人員理解和識別。_x000a__x000a_&amp;quot;" u="1"/>
        <s v="&amp;quot;資料上傳日期&amp;quot;" u="1"/>
        <s v="&amp;quot;年度出貨目標&amp;quot;" u="1"/>
        <s v="&amp;quot;達交率統計年月&amp;quot;" u="1"/>
        <s v="&amp;quot;RDP, LT FSCT, FCST, BS 分量, 當月FCST&amp;quot;" u="1"/>
        <s v="&amp;quot;參考資源&amp;quot;" u="1"/>
        <s v="&amp;quot;替代群組編碼&amp;quot;" u="1"/>
        <s v="&amp;quot;DOI目標天數&amp;quot;" u="1"/>
        <s v="&amp;quot;供應商資料年月&amp;quot;" u="1"/>
        <s v="&amp;quot;承諾交貨的SAP收料數量&amp;quot;" u="1"/>
        <s v="&amp;quot;年初至今實際和董事會預估營業收入差異率&amp;quot;" u="1"/>
        <s v="&amp;quot;年度實際與預估和董事會預估出貨量差異率&amp;quot;" u="1"/>
        <s v="&amp;quot;塑膠機殼-塑膠-購價成本比例&amp;quot;" u="1"/>
        <s v="&amp;quot;BU1 RDP Shipment&amp;quot;" u="1"/>
        <s v="&amp;quot;客人提供的完整的Shipment&amp;quot;" u="1"/>
        <s v="&amp;quot;依產品呈現年初至今營業收入與出貨達成狀況&amp;quot;" u="1"/>
        <s v="&amp;quot;1-(站點不良數/System秤重站或PCA SA_15站投入數)&amp;quot;" u="1"/>
        <s v="&amp;quot;去年同期原料期貨價格&amp;quot;" u="1"/>
        <s v="&amp;quot;實際與預估和董事會預估出貨量差異&amp;quot;" u="1"/>
        <s v="&amp;quot;英業達料號&amp;quot;" u="1"/>
        <s v="&amp;quot;年初至今實際和目標出貨量差異&amp;quot;" u="1"/>
        <s v="&amp;quot;每月實際和年度目標出貨量差異&amp;quot;" u="1"/>
        <s v="&amp;quot;預估月攤提銷售數量&amp;quot;" u="1"/>
        <s v="&amp;quot;實際營收銷貨相關資料&amp;quot;" u="1"/>
        <s v="&amp;quot;P/L 月份&amp;quot;" u="1"/>
        <s v="&amp;quot;PSG不同事業處之名稱&amp;quot;" u="1"/>
        <s v="&amp;quot;詢價結束日期&amp;quot;" u="1"/>
        <s v="&amp;quot;產品事業部門&amp;quot;" u="1"/>
        <s v="&amp;quot;達交率按Vendor排名&amp;quot;" u="1"/>
        <s v="&amp;quot;資料安全分級&amp;quot;" u="1"/>
        <s v="&amp;quot;業務大類&amp;quot;" u="1"/>
        <s v="&amp;quot;需求計畫指定版本&amp;quot;" u="1"/>
        <s v="&amp;quot;版本差異比例&amp;quot;" u="1"/>
        <s v="&amp;quot;年度營業收入目標&amp;quot;" u="1"/>
        <s v="&amp;quot;不良類型: _x000a_- All defect 所有不良, Design, Process, Material, Others&amp;quot;" u="1"/>
        <s v="&amp;quot;需討論項目&amp;quot;" u="1"/>
        <s v="&amp;quot;庫存降減計畫&amp;quot;" u="1"/>
        <s v="&amp;quot;週級別&amp;quot;" u="1"/>
        <s v="&amp;quot;失敗原因代碼&amp;quot;" u="1"/>
        <s v="&amp;quot;區間內累計已與廠商簽訂之LTA/MOU材料數量&amp;quot;" u="1"/>
        <s v="&amp;quot;原物料分析, 每月 金、銅、鋁、錫、鎳、鐵礦砂、PC原物料行情&amp;quot;" u="1"/>
        <s v="&amp;quot;各個檢查站待修不良數&amp;quot;" u="1"/>
        <s v="&amp;quot;對資料項目的資料項目來源，在資料庫或報表中，填寫主要的來源系統&amp;quot;" u="1"/>
        <s v="&amp;quot;需求計畫達成率的時間範圍&amp;quot;" u="1"/>
        <s v="&amp;quot;上方區域上限&amp;quot;" u="1"/>
        <s v="&amp;quot;下方區域上限&amp;quot;" u="1"/>
        <s v="&amp;quot;產品生命週期&amp;quot;" u="1"/>
        <s v="&amp;quot;上方區域下限&amp;quot;" u="1"/>
        <s v="&amp;quot;下方區域下限&amp;quot;" u="1"/>
        <s v="&amp;quot;原始幣別&amp;quot;" u="1"/>
        <s v="&amp;quot;RFQ 專案開發年度&amp;quot;" u="1"/>
        <s v="&amp;quot;廠別 =&gt; 討論 with PRO, MFG, BPM&amp;quot;" u="1"/>
        <s v="&amp;quot;廠區 =&gt; 討論 with PRO, MFG, BPM&amp;quot;" u="1"/>
        <s v="&amp;quot;根據不同庫存可控度，追蹤現行以及歷史庫存水位及DOI數值_庫存區域&amp;quot;" u="1"/>
        <s v="&amp;quot;實際和董事會預估營業收入差異率&amp;quot;" u="1"/>
        <s v="&amp;quot;年初至今實際和目標出貨量差異率&amp;quot;" u="1"/>
        <s v="&amp;quot;每月實際和年度目標出貨量差異率&amp;quot;" u="1"/>
        <s v="&amp;quot;僅年度銷量分析用標記&amp;quot;" u="1"/>
        <s v="&amp;quot;客人提供的，應該就是完整的Shipment&amp;quot;" u="1"/>
        <s v="&amp;quot;各檢查站良率目標&amp;quot;" u="1"/>
        <s v="&amp;quot;整體產品良率目標&amp;quot;" u="1"/>
        <s v="&amp;quot;與此 Vendor 購買 Components 種類中客戶指定料之料號數。_x000a_若選特定一季直接出現該季數字，若選多季則出現最新一季的數字&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整體產品良率&amp;quot;" u="1"/>
        <s v="&amp;quot;每周產品良率&amp;quot;" u="1"/>
        <s v="&amp;quot;專案時程分布總覽&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對資料項目的資料項目來源，在資料庫或報表中，資料來源的表格名稱&amp;quot;" u="1"/>
        <s v="&amp;quot;該料號尚未結單之PO，所有尚未交料的總數量&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產品事業部門代碼&amp;quot;" u="1"/>
        <s v="&amp;quot;需求日期為每個預測區間起始日，若為實際收單為實際收單日期、若為需求計畫為需求計畫日期&amp;quot;" u="1"/>
        <s v="&amp;quot;產品系列總體淨利額&amp;quot;" u="1"/>
        <s v="&amp;quot;實際產品營收&amp;quot;" u="1"/>
        <s v="&amp;quot;目標年度&amp;quot;" u="1"/>
        <s v="&amp;quot;將資料拆分為 Forecast or Shipment&amp;quot;" u="1"/>
        <s v="&amp;quot;1-(站點待修不良數/System秤重站或PCA SA_15站投入數)&amp;quot;" u="1"/>
        <s v="&amp;quot;主階品項市場價格波動分析&amp;quot;" u="1"/>
        <s v="&amp;quot;以每週二的DOI 實際天數為當週DOI 實際天數&amp;quot;" u="1"/>
        <s v="&amp;quot;需求計畫達成率的非安全區域&amp;quot;" u="1"/>
        <s v="&amp;quot;System各個檢查站待修不良數總和(Yield)&amp;quot;" u="1"/>
        <s v="&amp;quot;年度實際和預估營業收入&amp;quot;" u="1"/>
        <s v="&amp;quot;年度董事會預估營業收入&amp;quot;" u="1"/>
        <s v="&amp;quot;每月董事會預估營業收入&amp;quot;" u="1"/>
        <s v="&amp;quot;分析實際出貨情况&amp;quot;" u="1"/>
        <s v="&amp;quot;PSG 工廠廠別&amp;quot;" u="1"/>
        <s v="&amp;quot;選取廠商用以呈現出廠商的各項資訊供進行比對或決策&amp;quot;" u="1"/>
        <s v="&amp;quot;產品良率目標&amp;quot;" u="1"/>
        <s v="&amp;quot;制定依據描述資料標準的業務依據來源，包括但不限於國家法律法規、國家標準、行業標準、外部監管要求、國際標準、國外先進標準、企業內部制度和系統規範、行業慣例等。&amp;quot;" u="1"/>
        <s v="&amp;quot;需檢視供應商績效的年月時間點，每季為一個時間點呈現分數&amp;quot;" u="1"/>
        <s v="&amp;quot;每月人工與其他成本&amp;quot;" u="1"/>
        <s v="&amp;quot;累計人工與其他成本&amp;quot;" u="1"/>
        <s v="&amp;quot;產品系列每月收入&amp;quot;" u="1"/>
        <s v="&amp;quot;依使用者選定 連接器 或散熱模組 或 電路板  或  Set組裝件之次階品項部品 ，顯示所選定次階品項部品對應的Part Category 訊息&amp;quot;" u="1"/>
        <s v="&amp;quot;年初至今董事會預估營業收入&amp;quot;" u="1"/>
        <s v="&amp;quot;每週最新版本月預估營業收入&amp;quot;" u="1"/>
        <s v="&amp;quot;使用者可選擇 顯示資料的時間軸&amp;quot;" u="1"/>
        <s v="&amp;quot;PSG BU2的不同代工模式 For ASUS&amp;quot;" u="1"/>
        <s v="&amp;quot;當月累積營收金額&amp;quot;" u="1"/>
        <s v="&amp;quot;計畫比較月份&amp;quot;" u="1"/>
        <s v="&amp;quot;資料項目的類型&amp;quot;" u="1"/>
        <s v="&amp;quot;標準更新來源&amp;quot;" u="1"/>
        <s v="&amp;quot;實際和目標出貨量差異&amp;quot;" u="1"/>
        <s v="&amp;quot;實際和預估出貨量差異&amp;quot;" u="1"/>
        <s v="&amp;quot;對資料項目的資料來源欄位做特殊的取值規則&amp;quot;" u="1"/>
        <s v="&amp;quot;年初至今實際和董事會預估出貨量差異率&amp;quot;" u="1"/>
        <s v="&amp;quot;主要客戶名稱&amp;quot;" u="1"/>
        <s v="&amp;quot;月初至今實際和最新每月預估出貨量達成率&amp;quot;" u="1"/>
        <s v="&amp;quot;月初至今實際和董事會預估營業收入達成率&amp;quot;" u="1"/>
        <s v="&amp;quot;每月實際和預估出貨量率&amp;quot;" u="1"/>
        <s v="&amp;quot;展示當月董事會時設定的出貨目標&amp;quot;" u="1"/>
        <s v="&amp;quot;製造站點代碼_x000a_PCA: AOI​,ICT​,SA F/T​_x000a_System: FA F/T, Run-in, D/L​&amp;quot;" u="1"/>
        <s v="&amp;quot;專案階段主檔&amp;quot;" u="1"/>
        <s v="&amp;quot;BU1 計算已收訂單數量占需求計畫數量的比例_x000a_BU2 計算每個產品已收提貨訂單的數量占已收生產訂單數量的比例&amp;quot;" u="1"/>
        <s v="&amp;quot;產品事業部門名稱&amp;quot;" u="1"/>
        <s v="&amp;quot;年初至今實際和目標營業收入差異&amp;quot;" u="1"/>
        <s v="&amp;quot;每月實際和年度目標營業收入差異&amp;quot;" u="1"/>
        <s v="&amp;quot;各事業處所負責的業務及客戶&amp;quot;" u="1"/>
        <s v="&amp;quot;實際 ROI&amp;quot;" u="1"/>
        <s v="&amp;quot;每月材料收料總金額與總數量，可從各種採購模式與分類檢視每月份的材料採買金額與數量&amp;quot;" u="1"/>
        <s v="&amp;quot;依材料庫齡分類材料金額佔比&amp;quot;" u="1"/>
        <s v="&amp;quot;每月實際和目標營業收入差異&amp;quot;" u="1"/>
        <s v="&amp;quot;每月實際和預估營業收入差異&amp;quot;" u="1"/>
        <s v="&amp;quot;業務定義是對該資料項目業務含義、相關業務情境和場景的詳細描述。_x000a_&amp;quot;" u="1"/>
        <s v="&amp;quot;詢價結束年度&amp;quot;" u="1"/>
        <s v="&amp;quot;倫敦-銅金屬較上個月漲跌幅&amp;quot;" u="1"/>
        <s v="&amp;quot;倫敦-鋁金屬較上個月漲跌幅&amp;quot;" u="1"/>
        <s v="&amp;quot;倫敦-錫金屬較上個月漲跌幅&amp;quot;" u="1"/>
        <s v="&amp;quot;倫敦-鎳金屬較上個月漲跌幅&amp;quot;" u="1"/>
        <s v="&amp;quot;依產品呈現近三年營業收入與出貨達成狀況&amp;quot;" u="1"/>
        <s v="&amp;quot;年度實際與預估和董事會預估營業收入差異&amp;quot;" u="1"/>
        <s v="&amp;quot;SAP收料數量&amp;quot;" u="1"/>
        <s v="&amp;quot;前10大客戶庫存金額&amp;quot;" u="1"/>
        <s v="&amp;quot;應用客戶清單&amp;quot;" u="1"/>
        <s v="&amp;quot;總庫存金額&amp;quot;" u="1"/>
        <s v="&amp;quot;由Quality、Cost與Delivery三項成績進行加權計算總分&amp;quot;" u="1"/>
        <s v="&amp;quot;不同時間區間實際營收出貨差異率資料&amp;quot;" u="1"/>
        <s v="&amp;quot;所有材料按採購單位區分為EE(電子)與ME(機構)兩大類&amp;quot;" u="1"/>
        <s v="&amp;quot;關鍵零件交貨紀錄 &amp;quot;" u="1"/>
        <s v="&amp;quot;區域生產工廠廠別名稱&amp;quot;" u="1"/>
        <s v="&amp;quot;BU1 惠普客戶累計當月有效訂單_x000a_BU2 華碩客戶訂單需求數量, 通過EDI 850指令傳送至英業達系統&amp;quot;" u="1"/>
        <s v="&amp;quot;依材料屬性分類材料&amp;quot;" u="1"/>
        <s v="&amp;quot;每月專案生產營運成本&amp;quot;" u="1"/>
        <s v="&amp;quot;累計專案生產營運成本&amp;quot;" u="1"/>
        <s v="&amp;quot;HUB 註記&amp;quot;" u="1"/>
        <s v="&amp;quot;PDM裡經過新廠商評鑑管理辦法承認之合格供應商&amp;quot;" u="1"/>
        <s v="&amp;quot;產品系列首批出貨開始日期資料&amp;quot;" u="1"/>
        <s v="&amp;quot;依客戶與事業部代碼呈現月營業收入與出貨達成狀況&amp;quot;" u="1"/>
        <s v="&amp;quot;A廠商材料LTA/MOU數量與實際SAP GR 數量的比較。以圓餅圖與曲線直線圖呈現，並列出具體數字&amp;quot;" u="1"/>
        <s v="&amp;quot;PSG 廠區&amp;quot;" u="1"/>
        <s v="&amp;quot;需求計畫達成失准專案明細&amp;quot;" u="1"/>
        <s v="&amp;quot;計畫年度 &amp;quot;" u="1"/>
        <s v="&amp;quot;每月材料成本&amp;quot;" u="1"/>
        <s v="&amp;quot;累計材料成本&amp;quot;" u="1"/>
        <s v="&amp;quot;填寫進度說明之日期:每周一&amp;quot;" u="1"/>
        <s v="&amp;quot;Critical Part 材料裡達交率最差前五名廠商&amp;quot;" u="1"/>
        <s v="&amp;quot;累計專案銷貨數量&amp;quot;" u="1"/>
        <s v="&amp;quot;各個檢查站不良數&amp;quot;" u="1"/>
        <s v="&amp;quot;未來六個月需求數量&amp;quot;" u="1"/>
        <s v="&amp;quot;P/L 更新日期&amp;quot;" u="1"/>
        <s v="&amp;quot;年度出貨目標資料&amp;quot;" u="1"/>
        <s v="&amp;quot;資料類別是根據資料的業務定義、業務規則和常見表現形式定義其所採用的資料類型。資料類別包括：數值類、金額類、編碼類、代碼類、註記類、文本類、比例類、日期類、時間類、日期時間類。&amp;quot;" u="1"/>
        <s v="&amp;quot;處理說明&amp;quot;" u="1"/>
        <s v="&amp;quot;Site Name&amp;quot;" u="1"/>
        <s v="&amp;quot;庫存金額&amp;quot;" u="1"/>
        <s v="&amp;quot;廠商材料LTA/MOU數量與實際SAP GR 數量的比較。以圓餅圖與曲線直線圖呈現，並列出具體數字_x000a_*YTD Fill Rate=Acc. SAP GR Q’ty/Acc. LTA MOU Q’ty&amp;quot;" u="1"/>
        <s v="&amp;quot; 1-(System各站待修不良數總和/System秤重站投入數) (Yield)&amp;quot;" u="1"/>
        <s v="&amp;quot;由系列使用清單對映客戶名稱以 &amp;apos;,&amp;apos; 分隔，會有一個或多個&amp;quot;" u="1"/>
        <s v="&amp;quot;補充 [業務規則] 使用, 當 [業務規則] 中有項規則, 其中有公式項的部份可抽取到本欄位補充說明&amp;quot;" u="1"/>
        <s v="&amp;quot;BU1 HP客戶提供之當月出貨計畫_x000a_BU2 華碩客戶提貨需求數量, 通過EDI 940指令傳送至英業達系統&amp;quot;" u="1"/>
        <s v="&amp;quot;系列應用客戶清單&amp;quot;" u="1"/>
        <s v="&amp;quot;料號系列&amp;quot;" u="1"/>
        <s v="&amp;quot;EBO 團隊領導&amp;quot;" u="1"/>
        <s v="&amp;quot;產品良率明細&amp;quot;" u="1"/>
        <s v="&amp;quot;依產品呈現月營業收入與出貨達成狀況&amp;quot;" u="1"/>
        <s v="&amp;quot;廠商材料LTA/MOU數量與實際SAP GR 數量的比較。以圓餅圖與曲線直線圖呈現，並列出具體數字&amp;quot;" u="1"/>
        <s v="&amp;quot;BU2 ASUS BS分量與當月FCST 比較&amp;quot;" u="1"/>
        <s v="&amp;quot;採購件屬性&amp;quot;" u="1"/>
        <s v="&amp;quot;累計專案利益&amp;quot;" u="1"/>
        <s v="&amp;quot;年初至今實際和董事會預估出貨量差異&amp;quot;" u="1"/>
        <s v="&amp;quot;判斷庫存截止日為日、週、月、年&amp;quot;" u="1"/>
        <s v="&amp;quot;達交率按PartNo排名&amp;quot;" u="1"/>
        <s v="&amp;quot;各不良類型目標&amp;quot;" u="1"/>
        <s v="&amp;quot;展示當月實際出貨數量&amp;quot;" u="1"/>
        <s v="&amp;quot;計算年度&amp;quot;" u="1"/>
        <s v="&amp;quot;需求計畫類型&amp;quot;" u="1"/>
        <s v="&amp;quot;庫存截止日_x000a_日：以前一日 23:59 結算為今日庫存金額_x000a_週：以每週一 23:59 結算為當周庫存金額_x000a_年：以每年 12/31 23:59 結算為當年庫存金額&amp;quot;" u="1"/>
        <s v="&amp;quot;DOI 主檔&amp;quot;" u="1"/>
        <s v="&amp;quot;月初至今實際和目標營業收入達成率&amp;quot;" u="1"/>
        <s v="&amp;quot;年度實際和預估出貨量&amp;quot;" u="1"/>
        <s v="&amp;quot;年度董事會預估出貨量&amp;quot;" u="1"/>
        <s v="&amp;quot;每月董事會預估出貨量&amp;quot;" u="1"/>
        <s v="&amp;quot;由buyer按交期管裡、稽核扣分、違反流程與Service進行綜合評分，分數呈現在每月發出重慶廠區厂商票期成績。_x000a_分數部分若選特定一季直接出現該季資料，若選多季時則呈現最差的分數&amp;quot;" u="1"/>
        <s v="&amp;quot;年度實際與預估和目標營業收入差異&amp;quot;" u="1"/>
        <s v="&amp;quot;每月實際和董事會預估營業收入差異&amp;quot;" u="1"/>
        <s v="&amp;quot;PSG 廠別&amp;quot;" u="1"/>
        <s v="&amp;quot;版本二需求計畫類型名稱：RDP, LT FSCT, FCST,  當月FCST&amp;quot;" u="1"/>
        <s v="&amp;quot;版本二預測比較類型名稱：RDP, LT FSCT, FCST,  當月FCST&amp;quot;" u="1"/>
        <s v="&amp;quot;匯率&amp;quot;" u="1"/>
        <s v="&amp;quot;畫面註解&amp;quot;" u="1"/>
        <s v="&amp;quot;計畫月份 &amp;quot;" u="1"/>
        <s v="&amp;quot;每日營業收入與出貨實際資料&amp;quot;" u="1"/>
        <s v="&amp;quot;每月營業收入與出貨實際資料&amp;quot;" u="1"/>
        <s v="&amp;quot;詢價命中率狀態&amp;quot;" u="1"/>
        <s v="&amp;quot;PSG 成本分類&amp;quot;" u="1"/>
        <s v="&amp;quot;Class Code 四碼數字加上&amp;apos;-&amp;apos;再加上對應的Materical Group&amp;quot;" u="1"/>
        <s v="&amp;quot;每月營業收入與出貨預估資料&amp;quot;" u="1"/>
        <s v="&amp;quot;成功詢價機種年度出貨量&amp;quot;" u="1"/>
        <s v="&amp;quot;專案階段時程資料&amp;quot;" u="1"/>
        <s v="&amp;quot;專案銷量達成率&amp;quot;" u="1"/>
        <s v="&amp;quot;BS分量與當月FCST差異比例&amp;quot;" u="1"/>
        <s v="&amp;quot;Critical Part 廠商達交率分析&amp;quot;" u="1"/>
        <s v="&amp;quot;資料標準編號。_x000a_資料項目對應的標準編號。為便於對資料項目的標識和索引，需對資料項目進行統一編號，該編號是資料項目的唯一技術識別碼。&amp;quot;" u="1"/>
        <s v="&amp;quot;PSG這段時間跟該廠商交易多少料號數&amp;quot;" u="1"/>
        <s v="&amp;quot;需求計畫達成資料畫面註解&amp;quot;" u="1"/>
        <s v="&amp;quot;與此 Vendor 購買 Components 種類中英業達自選料之料號數&amp;quot;" u="1"/>
        <s v="&amp;quot;依客戶與事業部代碼呈現近三年營業收入與出貨達成狀況&amp;quot;" u="1"/>
        <s v="&amp;quot;PDM裡經過新廠商評鑑管理辦法承認之合格供應商名稱&amp;quot;" u="1"/>
        <s v="&amp;quot;下單廠商名稱，亦即Vendor code的廠商名稱&amp;quot;" u="1"/>
        <s v="&amp;quot;匯率有效時間訖&amp;quot;" u="1"/>
        <s v="&amp;quot;產品良率明細分析&amp;quot;" u="1"/>
        <s v="&amp;quot;年度目標的月營業收入與出貨資料&amp;quot;" u="1"/>
        <s v="&amp;quot;實際和董事會預估出貨量達成率&amp;quot;" u="1"/>
        <s v="&amp;quot;填寫資料項目的填寫者&amp;quot;" u="1"/>
        <s v="&amp;quot;對資料項目所需要遵循的業務規則的詳細描述，例如使用的業務場景、計算方法和編碼規則等內容的具體描述。&amp;quot;" u="1"/>
        <s v="&amp;quot;BU1比較項目： RDP vs. RDP/ LT FCST vs. LT FCST_x000a_BU2比較項目：FCST vs. FCST/ LT FCST vs. LT FCST/  BS分量 vs. 當月FCST&amp;quot;" u="1"/>
        <s v="&amp;quot;負責制定該資料標準的部門。&amp;quot;" u="1"/>
        <s v="&amp;quot;計算月份&amp;quot;" u="1"/>
        <s v="&amp;quot;狀態: open.close&amp;quot;" u="1"/>
        <s v="&amp;quot;是否獨立料&amp;quot;" u="1"/>
        <s v="&amp;quot;主階品項市場價格波動訊息&amp;quot;" u="1"/>
        <s v="&amp;quot;BU2 華碩客戶提貨需求數量, 通過EDI 940指令傳送至英業達系統&amp;quot;" u="1"/>
        <s v="&amp;quot;BU2 華碩客戶訂單需求數量, 通過EDI 850指令傳送至英業達系統&amp;quot;" u="1"/>
        <s v="&amp;quot;庫存結算月底註記&amp;quot;" u="1"/>
        <s v="&amp;quot;最新結算月份&amp;quot;" u="1"/>
        <s v="&amp;quot;各個檢查站點待修不良數&amp;quot;" u="1"/>
        <s v="&amp;quot;當日整體良率(Yield rate)超標註解說明&amp;quot;" u="1"/>
        <s v="&amp;quot;個人電腦事業群之需求計畫版本比較資料&amp;quot;" u="1"/>
        <s v="&amp;quot;供應商績效主檔&amp;quot;" u="1"/>
        <s v="&amp;quot;產品良率超標說明日期&amp;quot;" u="1"/>
        <s v="&amp;quot;與此 Vendor 購買料號數中，B&amp;amp;S 材料之料號數量。_x000a_若選特定一季直接出現該季數字，若選多季則出現最新一季的數字&amp;quot;" u="1"/>
        <s v="&amp;quot;每月營業收入預估資料by客戶&amp;quot;" u="1"/>
        <s v="&amp;quot;從各種採購模式與分類檢視材料採買金額的分布狀況&amp;quot;" u="1"/>
        <s v="&amp;quot;產品型態分類&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詢價相關資料&amp;quot;" u="1"/>
        <s v="&amp;quot;實際與預估營收出貨差異率和達成率資料&amp;quot;" u="1"/>
        <s v="&amp;quot;資料項目對應的群組名稱&amp;quot;" u="1"/>
        <s v="&amp;quot;總營收目標&amp;quot;" u="1"/>
        <s v="&amp;quot;需求計畫版本&amp;quot;" u="1"/>
        <s v="&amp;quot;產品系列總體淨利率&amp;quot;" u="1"/>
        <s v="&amp;quot;預估產品家族淨利率&amp;quot;" u="1"/>
        <s v="&amp;quot;客戶識別碼&amp;quot;" u="1"/>
        <s v="&amp;quot;實際淨利率&amp;quot;" u="1"/>
        <s v="&amp;quot;首批出貨開始日期資料&amp;quot;" u="1"/>
        <s v="&amp;quot;月初至今實際和最新每月預估營業收入達成率&amp;quot;" u="1"/>
        <s v="&amp;quot;區間內累計承諾交貨的SAP收料數量&amp;quot;" u="1"/>
        <s v="&amp;quot;預估產品家族成本&amp;quot;" u="1"/>
        <s v="&amp;quot;年初至今董事會預估出貨量&amp;quot;" u="1"/>
        <s v="&amp;quot;Sub Material Catalog&amp;quot;" u="1"/>
        <s v="&amp;quot;由Sourcer按價格競爭力、機種配合度、材料/製程管理能力及其他項目進行綜合評分。_x000a_分數部分若選特定一季直接出現該季資料，若選多季時則呈現最差的分數&amp;quot;" u="1"/>
        <s v="&amp;quot;畫面註解ID&amp;quot;" u="1"/>
        <s v="&amp;quot;BS 供應月份&amp;quot;" u="1"/>
        <s v="&amp;quot;SAP GR Qty除以LTA/MOU Q&amp;apos;ty&amp;quot;" u="1"/>
        <s v="&amp;quot;英文名稱是資料項目的統一英文命名，主要是根據中文名稱的含義進行英文翻譯。未來可作為資料庫中資料欄位名稱的參考。_x000a_&amp;quot;" u="1"/>
        <s v="&amp;quot;監控客戶提貨訂單的數量占生產訂單數量的比例&amp;quot;" u="1"/>
        <s v="&amp;quot;詢價失敗細節&amp;quot;" u="1"/>
        <s v="&amp;quot;年初至今累積出貨量&amp;quot;" u="1"/>
        <s v="&amp;quot;年度目標的月出貨量&amp;quot;" u="1"/>
        <s v="&amp;quot;最新每月預估出貨量&amp;quot;" u="1"/>
        <s v="&amp;quot;月初至今實際出貨量&amp;quot;" u="1"/>
        <s v="&amp;quot;最新預估版本日期&amp;quot;" u="1"/>
        <s v="&amp;quot; 1-(System所有不良數/System秤重站投入數)  (FPY)&amp;quot;" u="1"/>
        <s v="&amp;quot;PSG不同客戶之名稱&amp;quot;" u="1"/>
        <s v="&amp;quot;BU2:_x000a_Asus 當月 FCST: ASUS客戶提供之每月最後一版需求計畫&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各事業處所負責的機種類別, 如2021-800, 2022-1000,  AIO, Tablet&amp;quot;" u="1"/>
        <s v="&amp;quot;年度營業收入差異率&amp;quot;" u="1"/>
        <s v="&amp;quot;庫存金額需換算成百萬台幣&amp;quot;" u="1"/>
        <s v="&amp;quot;不良類型目標對照&amp;quot;" u="1"/>
        <s v="&amp;quot;站點良率目標對照&amp;quot;" u="1"/>
        <s v="&amp;quot;版本數量差異&amp;quot;" u="1"/>
        <s v="&amp;quot;整體產品良率分析&amp;quot;" u="1"/>
        <s v="&amp;quot;年初至今營業收入目標&amp;quot;" u="1"/>
        <s v="&amp;quot;競標中RFQ pipeline&amp;quot;" u="1"/>
        <s v="&amp;quot;當月當日庫存與前月庫存趨勢直條圖比較&amp;quot;" u="1"/>
        <s v="&amp;quot;實際和目標營業收入差異率&amp;quot;" u="1"/>
        <s v="&amp;quot;實際和預估營業收入差異率&amp;quot;" u="1"/>
        <s v="&amp;quot;BS分量與當月FCST比率&amp;quot;" u="1"/>
        <s v="&amp;quot;庫存降減計畫金額  &amp;quot;" u="1"/>
        <s v="&amp;quot;各廠區每日庫存庫齡總覽_原材料&amp;quot;" u="1"/>
        <s v="&amp;quot;塑膠機殼-塑膠-總成本比例&amp;quot;" u="1"/>
        <s v="&amp;quot;PSG BU1的不同產品類別:_x000a_NB: 筆記本電腦_x000a_DT: 臺式電腦主機/桌上型個人電腦_x000a_Docking: 筆記本電腦擴充座_x000a__x000a_PSG BU2的不同產品類別:_x000a_NB: 筆記本電腦&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歸屬產品名稱&amp;quot;" u="1"/>
        <s v="&amp;quot;主階影響的材料細項分類的金額匯總&amp;quot;" u="1"/>
        <s v="&amp;quot;與此 Vendor 購買 Components 種類中英業達自選料之料號數。_x000a_若選特定一季直接出現該季數字，若選多季則出現最新一季的數字&amp;quot;" u="1"/>
        <s v="&amp;quot;匯率有效時間起&amp;quot;" u="1"/>
        <s v="&amp;quot;與此 Vendor 購買 Components 種類中B&amp;amp;S 材料之料號數&amp;quot;" u="1"/>
        <s v="&amp;quot;已與廠商簽訂之LTA/MOU材料數量&amp;quot;" u="1"/>
        <s v="&amp;quot;與此 Vendor 購買料號數中客戶指定料之料號數。_x000a_若選特定一季直接出現該季數字，若選多季則出現最新一季的數字&amp;quot;" u="1"/>
        <s v="&amp;quot;PSG 產品系列&amp;quot;" u="1"/>
        <s v="&amp;quot;連續月紐約黃金季度漲跌幅&amp;quot;" u="1"/>
        <s v="&amp;quot;連續月紐約黃金年度漲跌幅&amp;quot;" u="1"/>
        <s v="&amp;quot;年初至今實際和董事會預估營業收入差異&amp;quot;" u="1"/>
        <s v="&amp;quot;各個檢查站投入數&amp;quot;" u="1"/>
        <s v="&amp;quot;分析董事會制定之出貨目標達成百分比&amp;quot;" u="1"/>
        <s v="&amp;quot;實際每日出貨量&amp;quot;" u="1"/>
        <s v="&amp;quot;年度實際出貨量&amp;quot;" u="1"/>
        <s v="&amp;quot;每月實際出貨量&amp;quot;" u="1"/>
        <s v="&amp;quot;每月專案出貨量&amp;quot;" u="1"/>
        <s v="&amp;quot;每月預估出貨量&amp;quot;" u="1"/>
        <s v="&amp;quot;累計專案出貨量&amp;quot;" u="1"/>
        <s v="&amp;quot;出貨年度&amp;quot;" u="1"/>
        <s v="&amp;quot;各不良原因/檢查站投入數&amp;quot;" u="1"/>
        <s v="&amp;quot;各事業處庫存金額&amp;quot;" u="1"/>
        <s v="&amp;quot;重要主階品項屬性維度&amp;quot;" u="1"/>
        <s v="&amp;quot;由buyer按交期管裡、稽核扣分、違反流程與Service進行綜合評分，分數呈現在每月發出重慶廠區厂商票期成績&amp;quot;" u="1"/>
        <s v="&amp;quot;分析實際出貨情況&amp;quot;" u="1"/>
        <s v="&amp;quot;已GR過帳之材料總採買金額&amp;quot;" u="1"/>
        <s v="&amp;quot;年度實際與預估和董事會預估營業收入差異率&amp;quot;" u="1"/>
        <s v="&amp;quot;材料細項 =&gt; 是否等於 Part Category&amp;quot;" u="1"/>
        <s v="&amp;quot;月初至今實際和董事會預估出貨量達成率&amp;quot;" u="1"/>
        <s v="&amp;quot;年初至今出貨目標&amp;quot;" u="1"/>
        <s v="&amp;quot;DOI 目標天數參數檔&amp;quot;" u="1"/>
        <s v="&amp;quot;BU1: _x000a_HP RDP : HP客戶提供之當月出貨計畫_x000a_HP LT FCST: PSG HP客戶提供之長期需求預測_x000a__x000a_BU2:_x000a_FCST: PSG客戶提供之需求計畫_x000a_ASUS LT FCST: PSG ASUS 客戶提供之長期需求預測&amp;quot;" u="1"/>
        <s v="&amp;quot;STD BU2 ASUS BS分量與當月FCST 比較&amp;quot;" u="1"/>
        <s v="&amp;quot;供應商資料季統計時間&amp;quot;" u="1"/>
        <s v="&amp;quot;System各個檢查站不良數總和 (FPY)&amp;quot;" u="1"/>
        <s v="&amp;quot;每月專案材料成本&amp;quot;" u="1"/>
        <s v="&amp;quot;累計專案材料成本&amp;quot;" u="1"/>
        <s v="&amp;quot;Class code大類名稱&amp;quot;" u="1"/>
      </sharedItems>
    </cacheField>
    <cacheField name="Stewards" numFmtId="0">
      <sharedItems count="30">
        <s v="Lin.Una@inventec.com"/>
        <s v="tsai.shang-ju@inventec.com"/>
        <s v="hung.jennie@inventec.com"/>
        <s v="ma.vivian@inventec.com"/>
        <s v="chu.kelly@inventec.com"/>
        <s v=""/>
        <s v="tsai.maison@inventec.com"/>
        <s v="Qi.Caty@inventec.com.cn"/>
        <s v="li.lily@inventec.com.cn"/>
        <s v="chen.sb@inventec.com"/>
        <s v="lee.alexml@inventec.com"/>
        <s v="liou.alan@inventec.com"/>
        <s v="chen.joycefw@inventec.com"/>
        <s v="tseng.sammy@inventec.com"/>
        <s v="tsou.kelly@inventec.com"/>
        <s v="lee.miles@inventec.com"/>
        <s v="lee.belle@inventec.com"/>
        <s v="chen.ch@inventec.com"/>
        <s v="SuMay@inventeccom" u="1"/>
        <s v="Huang.Karen@inventec.com" u="1"/>
        <s v="chen.len@inventec.com" u="1"/>
        <s v="Qian.Jenny@inventec.com" u="1"/>
        <s v="Wang.Charley@inventec.com" u="1"/>
        <s v="Hung.Eric@inventec.com" u="1"/>
        <s v="Lee.Kate@inventec.com" u="1"/>
        <s v="Su.May@inventeccom" u="1"/>
        <s v="tan.tansy@inventec.com" u="1"/>
        <s v="Su.May@inventec.com" u="1"/>
        <s v="jen.austin@inventec.com" u="1"/>
        <s v="jessewei@tw.ibm.com" u="1"/>
      </sharedItems>
    </cacheField>
    <cacheField name="Data Classes" numFmtId="0">
      <sharedItems/>
    </cacheField>
    <cacheField name="Tags" numFmtId="0">
      <sharedItems count="6">
        <s v="Concept"/>
        <s v="Property"/>
        <s v="Relationship"/>
        <s v="Dimension"/>
        <s v="Measure"/>
        <s v=""/>
      </sharedItems>
    </cacheField>
    <cacheField name="Classifications" numFmtId="0">
      <sharedItems count="4">
        <s v="General"/>
        <s v="Confidential"/>
        <s v="Sensitive"/>
        <s v=""/>
      </sharedItems>
    </cacheField>
    <cacheField name="pk_POT" numFmtId="0">
      <sharedItems/>
    </cacheField>
    <cacheField name="pot_Concept" numFmtId="0">
      <sharedItems/>
    </cacheField>
    <cacheField name="idxTerms" numFmtId="0">
      <sharedItems containsSemiMixedTypes="0" containsString="0" containsNumber="1" containsInteger="1" minValue="2" maxValue="1827"/>
    </cacheField>
    <cacheField name="idxPart_Of_Terms" numFmtId="0">
      <sharedItems containsSemiMixedTypes="0" containsString="0" containsNumber="1" containsInteger="1" minValue="0" maxValue="1816"/>
    </cacheField>
    <cacheField name="idxRelated_Terms" numFmtId="0">
      <sharedItems containsMixedTypes="1" containsNumber="1" containsInteger="1" minValue="0" maxValue="0"/>
    </cacheField>
    <cacheField name="pkSynoyms" numFmtId="0">
      <sharedItems/>
    </cacheField>
    <cacheField name="cntPkSynoyms" numFmtId="0">
      <sharedItems containsSemiMixedTypes="0" containsString="0" containsNumber="1" containsInteger="1" minValue="0" maxValue="4"/>
    </cacheField>
    <cacheField name="idxAltSynoyms" numFmtId="0">
      <sharedItems containsMixedTypes="1" containsNumber="1" containsInteger="1" minValue="0" maxValue="0"/>
    </cacheField>
    <cacheField name="idxSynoyms" numFmtId="0">
      <sharedItems containsMixedTypes="1" containsNumber="1" containsInteger="1" minValue="0" maxValue="1800"/>
    </cacheField>
    <cacheField name="Synonyms" numFmtId="0">
      <sharedItems count="732">
        <s v=""/>
        <s v="&amp;quot;Entrepreneur_Entrepreneur Chinese Name&amp;quot;"/>
        <s v="&amp;quot;Business Group_BG Code&amp;quot;"/>
        <s v="&amp;quot;Finance Master_Financial Report Closing Date&amp;quot;"/>
        <s v="&amp;quot;Finance Master_Accounting Period&amp;quot;"/>
        <s v="&amp;quot;Types of Labor_Types of Labor Name&amp;quot;"/>
        <s v="&amp;quot;Employees Statistics_Number of Employees&amp;quot;"/>
        <s v="&amp;quot;Finance Master_Operating Revenue&amp;quot;"/>
        <s v="&amp;quot;Finance Master Labor_Operating Revenue Per Capita&amp;quot;"/>
        <s v="&amp;quot;Finance Master_Operating Income&amp;quot;"/>
        <s v="&amp;quot;Finance Master Labor_Operating Income Per Capita&amp;quot;"/>
        <s v="&amp;quot;Finance Master_DOI&amp;quot;"/>
        <s v="&amp;quot;Finance Master_AP Days&amp;quot;"/>
        <s v="&amp;quot;Finance Master_AR Days&amp;quot;"/>
        <s v="&amp;quot;Finance Master_CCC&amp;quot;"/>
        <s v="&amp;quot;Finance Master_Profit after Tax&amp;quot;"/>
        <s v="&amp;quot;Finance Master_Shareholders&amp;apos; Equity Amount&amp;quot;"/>
        <s v="&amp;quot;Finance Master_Total Assets Amount&amp;quot;"/>
        <s v="&amp;quot;Finance Master_ROE&amp;quot;"/>
        <s v="&amp;quot;Finance Master_ROA&amp;quot;"/>
        <s v="&amp;quot;Finance Master_Accumulated Net Income (After tax)&amp;quot;"/>
        <s v="&amp;quot;Finance Master_Accumulated ROE&amp;quot;"/>
        <s v="&amp;quot;Finance Master_Accumulated ROA&amp;quot;"/>
        <s v="&amp;quot;Finance Master_Total Liability Amount&amp;quot;"/>
        <s v="&amp;quot;Finance Master_Debt Ratio&amp;quot;"/>
        <s v="&amp;quot;EBO Project_EBO Project Number&amp;quot;"/>
        <s v="&amp;quot;EBO Project_EBO Project Name&amp;quot;"/>
        <s v="&amp;quot;EBO Project Phase History_EBO Phase&amp;quot;"/>
        <s v="&amp;quot;Investment Master_Investment Subject&amp;quot;"/>
        <s v="&amp;quot;Investment Subject Allocation Master_Budget Allocation Quarter&amp;quot;"/>
        <s v="&amp;quot;EBO Project_EBO Sponsor&amp;quot;"/>
        <s v="&amp;quot;EBO Project_EBO Project Owner&amp;quot;"/>
        <s v="&amp;quot;EBO Project_EBO Project Registration Date&amp;quot;"/>
        <s v="&amp;quot;EBO Project_EBO Development Duration&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_EBO Project Accumulated Revenu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Milestones Master_EBO Project Milestone&amp;quot;"/>
        <s v="&amp;quot;EBO Milestones Master_EBO Milestone Category&amp;quot;"/>
        <s v="&amp;quot;EBO Milestones Master_EBO Milestone Status&amp;quot;"/>
        <s v="&amp;quot;EBO Milestones Master_EBO Milestone Completion&amp;quot;"/>
        <s v="&amp;quot;EBO Milestones Master_EBO Milestone Target Date&amp;quot;"/>
        <s v="&amp;quot;EBO Milestones Master_EBO Milestone Actual Date&amp;quot;"/>
        <s v="&amp;quot;EBO Milestones Master_EBO Milestone Remark&amp;quot;"/>
        <s v="&amp;quot;EBO Milestones Master_EBO Milestone Check Date&amp;quot;"/>
        <s v="&amp;quot;EBO Milestones Master_Milestone Number&amp;quot;"/>
        <s v="&amp;quot;EBO Project Revenue Master_EBO Revenue Year&amp;quot;"/>
        <s v="&amp;quot;EBO Project Revenue Master_EBO Revenue Month&amp;quot;"/>
        <s v="&amp;quot;EBO Project Revenue Forecast_EBO Project Estimate Revenue&amp;quot;"/>
        <s v="&amp;quot;EBO Project Revenue Master_EBO Project Actual Revenue&amp;quot;"/>
        <s v="&amp;quot;EBO Project Revenue Forecast_EBO Project Estimate Gross Profit&amp;quot;"/>
        <s v="&amp;quot;EBO Project Revenue Master_EBO Project Actual Gross Profit&amp;quot;"/>
        <s v="&amp;quot;Investment Master_Management Type&amp;quot;"/>
        <s v="&amp;quot;Investment Master_Account for the Year&amp;quot;"/>
        <s v="&amp;quot;Investment Master_Account for the Quarter&amp;quot;"/>
        <s v="Investment Master_Account for the Quarter"/>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Investment Subject Allocation Master_Budget Allocation Amoun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Investment Subject Allocation Master_Investment possibility&amp;quot;"/>
        <s v="&amp;quot;Investment Subject Allocation Master_Budget Allocation Amount&amp;quot;"/>
        <s v="&amp;quot;Investment Subject Allocation Master_Investment MA Target Remark&amp;quot;"/>
        <s v="&amp;quot;Business Unit_BU Code&amp;quot;"/>
        <s v="&amp;quot;Line Of Business_LOB Code&amp;quot;"/>
        <s v="&amp;quot;Customer_Customer Name-SAP&amp;quot;"/>
        <s v="&amp;quot;Product Horizon Master_Product Horizon&amp;quot;"/>
        <s v="&amp;quot;Project_Product Family&amp;quot;"/>
        <s v="&amp;quot;Project_Product Generation&amp;quot;"/>
        <s v="&amp;quot;Platform Solution Name&amp;quot;"/>
        <s v="&amp;quot;Project_Customer Project Name&amp;quot;"/>
        <s v="&amp;quot;Project_Project Stage&amp;quot;"/>
        <s v="&amp;quot;Actual Revenue_Amount of Actual revenue&amp;quot;"/>
        <s v="&amp;quot;Shipment Target_Amount of Target shipment&amp;quot;"/>
        <s v="&amp;quot;Actual Revenue_Actual shipment&amp;quot;"/>
        <s v="&amp;quot;RFQ Detail_Award Year - &amp;gt;  RFQ End Year&amp;quot;"/>
        <s v="&amp;quot;RFQ Detail_RFQ Status&amp;quot;"/>
        <s v="&amp;quot;MFG Spending Master_Site&amp;quot;"/>
        <s v="&amp;quot;PIR Master_LOB ID&amp;quot;"/>
        <s v="&amp;quot;Actual Revenue_Currency of revenue&amp;quot;"/>
        <s v="&amp;quot;Actual Revenue_Revenue product category&amp;quot;"/>
        <s v="&amp;quot;Actual Revenue_Revenue content&amp;quot;"/>
        <s v="RFQ Detail_RFQ Status"/>
        <s v="&amp;quot;RFQ Hit Rate Data_RFQ Hit Rate&amp;quot;"/>
        <s v="&amp;quot;RFQ Detail_Project Type&amp;quot;"/>
        <s v="&amp;quot;RFQ Detail_Product Category&amp;quot;"/>
        <s v="&amp;quot;RFQ Detail_Product Sub Category&amp;quot;"/>
        <s v="&amp;quot;RFQ Detail_Project Summary&amp;quot;"/>
        <s v="&amp;quot;RFQ Detail_EBG Project Estimate Revenue&amp;quot;"/>
        <s v="&amp;quot;RFQ Detail_Estimated Total NRE Funding&amp;quot;"/>
        <s v="&amp;quot;RFQ Detail_Estimated MLB Normal Net Profit % &amp;quot;"/>
        <s v="&amp;quot;RFQ Detail_Actual MLB Normal Net Profit %&amp;quot;"/>
        <s v="&amp;quot;RFQ Detail_Estimated SC Normal Net Profit %&amp;quot;"/>
        <s v="&amp;quot;RFQ Detail_Actual SC Normal Net Profit %&amp;quot;"/>
        <s v="&amp;quot;RFQ Detail_Estimated SKU Normal Net Profit %&amp;quot;"/>
        <s v="&amp;quot;RFQ Detail_Actual SKU Normal Net Profit %&amp;quot;"/>
        <s v="&amp;quot;RFQ Detail_Lost Reason&amp;quot;"/>
        <s v="&amp;quot;RFQ Detail_RFQ_Plan_NPI_Start Date&amp;quot;"/>
        <s v="&amp;quot;RFQ Detail_RFQ_Plan_MP_Start Date&amp;quot;"/>
        <s v="&amp;quot;RFQ Detail_RFQ_Plan_EVT_Start Date&amp;quot;"/>
        <s v="&amp;quot;RFQ Detail_RFQ_Plan_DVT_Start Date&amp;quot;"/>
        <s v="&amp;quot;RFQ Detail_RFQ_Plan_PVT_Start Date&amp;quot;"/>
        <s v="&amp;quot;RFQ Detail_RFQ_Plan_Start Date&amp;quot;"/>
        <s v="&amp;quot;RFQ Detail_Estimated Net Profit %&amp;quot;"/>
        <s v="&amp;quot;RFQ Detail_Estimated Return on Invensment %&amp;quot;"/>
        <s v="Actual Revenue_Actual Revenue Month"/>
        <s v="&amp;quot;Target revenue_Amount of Target revenue&amp;quot;"/>
        <s v="&amp;quot;Actual Revenue_Revenue achievement rate&amp;quot;"/>
        <s v="&amp;quot;Actual Revenue_Shipment achievement rate&amp;quot;"/>
        <s v="Shipment Target_Target Shipment Month"/>
        <s v="&amp;quot;Annual Plan Revenue_Amount of Annual Plan Revenue&amp;quot;"/>
        <s v="&amp;quot;Target revenue_Revenue Achievement Rate (Target vs Actual)&amp;quot;"/>
        <s v="&amp;quot;Annual Plan Revenue_Revenue Achievement Rate (Annual plan vs Actual)&amp;quot;"/>
        <s v="&amp;quot;Actual Revenue_Revenue YoY&amp;quot;"/>
        <s v="&amp;quot;Actual Revenue_Revenue YTD&amp;quot;"/>
        <s v="&amp;quot;Annual Plan Shipment_Amount of Annual Plan Shipment&amp;quot;"/>
        <s v="&amp;quot;Shipment Target_Shipment achievement rate (Target vs Actual)&amp;quot;"/>
        <s v="&amp;quot;Annual Plan Shipment_Shipment achievement rate (Annual plan vs Actual)&amp;quot;"/>
        <s v="&amp;quot;Actual Revenue_Shipment YoY&amp;quot;"/>
        <s v="&amp;quot;Actual Revenue_Shipment volume YTD&amp;quot;"/>
        <s v="&amp;quot;Actual Revenue_Gap of shipment&amp;quot;"/>
        <s v="&amp;quot;Actual Revenue_Average selling price (Actual)&amp;quot;"/>
        <s v="&amp;quot;Actual Revenue_Average selling price (FCST)&amp;quot;"/>
        <s v="&amp;quot;Actual Revenue_Gap of ASP&amp;quot;"/>
        <s v="MFG Spending Master_Site"/>
        <s v="&amp;quot;MFG Spending Master_Year Month&amp;quot;"/>
        <s v="&amp;quot;MFG Spending Master_SPDG Category&amp;quot;"/>
        <s v="&amp;quot;MFG Spending Master_Category1&amp;quot;"/>
        <s v="&amp;quot;MFG Spending Master_Category2&amp;quot;"/>
        <s v="&amp;quot;MFG Spending Master_SPDG Amount&amp;quot;"/>
        <s v="&amp;quot;MFG Spending Master_SPDG Amount USD&amp;quot;"/>
        <s v="&amp;quot;MFG Spending Analysis Master_Actul total Spending  &amp;quot;"/>
        <s v="&amp;quot;MFG Spending Analysis Master_Forcast total Spending  &amp;quot;"/>
        <s v="&amp;quot;MFG Spending Analysis Master_Target total Spending  &amp;quot;"/>
        <s v="&amp;quot;MFG Revenue_Actul Site Revenue&amp;quot;"/>
        <s v="&amp;quot;MFG Revenue_Forcast Site Revenue &amp;quot;"/>
        <s v="&amp;quot;Cost per Hour_MFG SPDG USD&amp;quot;"/>
        <s v="&amp;quot;MFG cost per unit_Placement&amp;quot;"/>
        <s v="&amp;quot;Cost per Hour_Earn Hour&amp;quot;"/>
        <s v="&amp;quot;Cost per Hour_CPH Target USD&amp;quot;"/>
        <s v="&amp;quot;Manufacture Value Add GAP_Quote Amount USD&amp;quot;"/>
        <s v="&amp;quot;Manufacture Value Add GAP_Year&amp;quot;"/>
        <s v="&amp;quot;Manufacture Value Add GAP_SPDG AVG&amp;quot;"/>
        <s v="&amp;quot;Manufacture Value Add GAP_SPDG YTD&amp;quot;"/>
        <s v="&amp;quot;Manufacture Value Add GAP_Quote AVG&amp;quot;"/>
        <s v="&amp;quot;Manufacture Value Add GAP_Quote YTD&amp;quot;"/>
        <s v="&amp;quot;MFG Revenue_Build Volume-Depreciation&amp;quot;"/>
        <s v="&amp;quot;MFG Revenue_IDL Head count&amp;quot;"/>
        <s v="&amp;quot;MFG Revenue_DL Head count&amp;quot;"/>
        <s v="&amp;quot;MFG Revenue_Site Revenue&amp;quot;"/>
        <s v="OEE Analysis Master_Production date"/>
        <s v="OEE Analysis Master_Site"/>
        <s v="OEE Analysis Master_Production Line"/>
        <s v="&amp;quot;OEE Analysis Master_Production date&amp;quot;"/>
        <s v="&amp;quot;CPU Monthly Efficiency Master_CPU Full load hours&amp;quot;"/>
        <s v="&amp;quot;CPU Monthly Efficiency Master_CPU Input work hours&amp;quot;"/>
        <s v="&amp;quot;CPU Monthly Efficiency Master_CPU Output hours&amp;quot;"/>
        <s v="&amp;quot;CPU Monthly Efficiency Master_CPU Output QTY&amp;quot;"/>
        <s v="&amp;quot;CPU Monthly Efficiency Master_CPU Equipment Utilization&amp;quot;"/>
        <s v="&amp;quot;CPU Monthly Efficiency Master_CPU Production Efficiency&amp;quot;"/>
        <s v="&amp;quot;CPU Monthly Efficiency Master_CPU Overall Production efficiency&amp;quot;"/>
        <s v="&amp;quot;CPU Monthly Efficiency Master_CPU Overall Production efficiency Goal&amp;quot;"/>
        <s v="&amp;quot;OEE Analysis Master_Production Line&amp;quot;"/>
        <s v="&amp;quot;OEE Analysis Master_MLB Build Volume&amp;quot;"/>
        <s v="&amp;quot;OEE Analysis Master_SC Build Volume&amp;quot;"/>
        <s v="&amp;quot;OEE Analysis Master_SMT Full load hours&amp;quot;"/>
        <s v="&amp;quot;OEE Analysis Master_SMT Available hours&amp;quot;"/>
        <s v="&amp;quot;OEE Analysis Master_SMT Input work hours&amp;quot;"/>
        <s v="&amp;quot;OEE Analysis Master_SMT MP output hours&amp;quot;"/>
        <s v="&amp;quot;OEE Analysis Master_None production requirement(BU)&amp;quot;"/>
        <s v="&amp;quot;OEE Analysis Master_Planned shutdown（upder control)&amp;quot;"/>
        <s v="&amp;quot;OEE Analysis Master_Planned shutdown（Epidemic prevention or out of control）&amp;quot;"/>
        <s v="&amp;quot;OEE Analysis Master_MFG Line Change&amp;quot;"/>
        <s v="&amp;quot;OEE Analysis Master_MFG Production line Maintenance&amp;quot;"/>
        <s v="&amp;quot;OEE Analysis Master_MFG Production scheduling loss(Production plan Control)&amp;quot;"/>
        <s v="&amp;quot;OEE Analysis Master_line shutdown (Raw material shortage issue)&amp;quot;"/>
        <s v="&amp;quot;OEE Analysis Master_line shutdown (Raw material quality issue)&amp;quot;"/>
        <s v="&amp;quot;OEE Analysis Master_MFG production time lost&amp;quot;"/>
        <s v="&amp;quot;OEE Analysis Master_Control Run hours&amp;quot;"/>
        <s v="&amp;quot;OEE Analysis Master_New product introduction hours&amp;quot;"/>
        <s v="&amp;quot;OEE Target Master_SMT Equipment  Availability Goal&amp;quot;"/>
        <s v="&amp;quot;OEE Target Master_SMT Production Efficiency Goal&amp;quot;"/>
        <s v="&amp;quot;OEE Target Master_Overall Equipment Effectiveness Goal&amp;quot;"/>
        <s v="&amp;quot;Project_Project Name&amp;quot;"/>
        <s v="&amp;quot;IEC Part Number&amp;quot;"/>
        <s v="&amp;quot;Project_Product Type&amp;quot;"/>
        <s v="Customer_Customer Name-SAP"/>
        <s v="Line Return Master_Receive Product date"/>
        <s v="MFG Quantity By Month_MFG Quantity"/>
        <s v="Line Return Master_Return Quantity"/>
        <s v="Line Return Master_LR Packing Date"/>
        <s v="&amp;quot;Line Return Master_LR Liability&amp;quot;"/>
        <s v="&amp;quot;Line Return Master_LR Repair Action&amp;quot;"/>
        <s v="&amp;quot;Line Return Master_Site Cause&amp;quot;"/>
        <s v="&amp;quot;Line Return Master_Build Site&amp;quot;"/>
        <s v="&amp;quot;Material Attribute_Material Group&amp;quot;"/>
        <s v="&amp;quot;Customer Satisfaction_Satisfaction Main Indicator&amp;quot;"/>
        <s v="&amp;quot;Customer Satisfaction_Satisfaction Score&amp;quot;"/>
        <s v="&amp;quot;Customer Satisfaction_Satisfaction Date&amp;quot;"/>
        <s v="&amp;quot;Customer Satisfaction_Satisfaction Indicator&amp;quot;"/>
        <s v="&amp;quot;Customer Satisfaction_Satisfaction Quarter&amp;quot;"/>
        <s v="&amp;quot;Customer Satisfaction_Satisfaction Ranking&amp;quot;"/>
        <s v="&amp;quot;Customer Satisfaction_QBR URL&amp;quot;"/>
        <s v="&amp;quot;M to M inventory comparison_Inventory Cut Month&amp;quot;"/>
        <s v="&amp;quot;M to M inventory comparison_Inventory Cut Day&amp;quot;"/>
        <s v="&amp;quot;Business Group&amp;quot;"/>
        <s v="&amp;quot;Plant_Plant Code&amp;quot;"/>
        <s v="&amp;quot;Material Attribute_Class Code&amp;quot;"/>
        <s v="&amp;quot;Class code commodity_PROC COMMODITY&amp;quot;"/>
        <s v="&amp;quot;Material Attribute_Part Category&amp;quot;"/>
        <s v="&amp;quot;Procure Type_Procure Type Code&amp;quot;"/>
        <s v="&amp;quot;Vendor_Vendor Code&amp;quot;"/>
        <s v="&amp;quot;Vendor_Vendor Name&amp;quot;"/>
        <s v="&amp;quot;Vendor_Vendor Nickname&amp;quot;"/>
        <s v="&amp;quot;Manufacturer_Manufacturer Code&amp;quot;"/>
        <s v="&amp;quot;Manufacturer_Manufacturer Name&amp;quot;"/>
        <s v="&amp;quot;Material BLC attribute_BOM Level Component&amp;quot;"/>
        <s v="&amp;quot;Inventory Good Received_PO Currency&amp;quot;"/>
        <s v="&amp;quot;Inventory Good Received_TTL PO Price&amp;quot;"/>
        <s v="&amp;quot;Purchase parts_PO Price in functional currency&amp;quot;"/>
        <s v="&amp;quot;Purchase parts_PO Functional Currency&amp;quot;"/>
        <s v="&amp;quot;Purchase parts_TWD PO Price&amp;quot;"/>
        <s v="&amp;quot;Purchase parts_USD PO Price&amp;quot;"/>
        <s v="&amp;quot;Product Sales Type&amp;quot;"/>
        <s v="&amp;quot;Material Attribute_SType&amp;quot;"/>
        <s v="&amp;quot;Material Attribute_High value type&amp;quot;"/>
        <s v="&amp;quot;Inventory Good Received_Last Move Date&amp;quot;"/>
        <s v="各廠區每日庫存庫齡總覽_原材料"/>
        <s v="&amp;quot;Daily Inventory Management Master_Inventory Cut Date&amp;quot;"/>
        <s v="&amp;quot;PIR Master_Region&amp;quot;"/>
        <s v="&amp;quot;PIR Master_Forecast Gen Date&amp;quot;"/>
        <s v="PIR Master_Forecast date"/>
        <s v="PIR Master_TWD Forecast Amount"/>
        <s v="&amp;quot;PIR Master_Forecast Quantity&amp;quot;"/>
        <s v="PIR Master_TWD Actual Amount"/>
        <s v="&amp;quot;PIR Master_Actual Quantity&amp;quot;"/>
        <s v="PIR Master_Site"/>
        <s v="&amp;quot;PIR Master_Forecast Attainment Rate&amp;quot;"/>
        <s v="&amp;quot;M to M inventory comparison_Inventory Goal&amp;quot;"/>
        <s v="&amp;quot;Daily Inventory Management Master_FRU location Remark&amp;quot;"/>
        <s v="&amp;quot;Daily Inventory Management Master_Aging Bucket&amp;quot;"/>
        <s v="&amp;quot;Daily Inventory Management Master_InvAmount&amp;quot;"/>
        <s v="&amp;quot;Daily Inventory Management Master_USDInv_Amount&amp;quot;"/>
        <s v="&amp;quot;Inventory Action Log_Inventory Reduction Plan Amount TWD&amp;quot;"/>
        <s v="&amp;quot;Inventory Action Log_Inventory Reduction Plan Amount USD&amp;quot;"/>
        <s v="&amp;quot;Daily Inventory Management Master_StorageLocation&amp;quot;"/>
        <s v="&amp;quot;Daily Inventory Management Master_Hub location Remark&amp;quot;"/>
        <s v="&amp;quot;Material Attribute_MType&amp;quot;"/>
        <s v="&amp;quot;Material Attribute_Ctype&amp;quot;"/>
        <s v="&amp;quot;Material Attribute_MFGLevel&amp;quot;"/>
        <s v="&amp;quot;Material Attribute_Material Description&amp;quot;"/>
        <s v="&amp;quot;Daily Inventory Management Master_InvType Remark&amp;quot;"/>
        <s v="&amp;quot;Daily Inventory Management Master_DataSrc&amp;quot;"/>
        <s v="&amp;quot;Daily Inventory Management Master_MonthEnd Remark&amp;quot;"/>
        <s v="&amp;quot;Manufacturer PN Master_Manufacturer PN&amp;quot;"/>
        <s v="&amp;quot;Daily Inventory Management Master_Aging days&amp;quot;"/>
        <s v="&amp;quot;Daily Inventory Management Master_STD-USD&amp;quot;"/>
        <s v="&amp;quot;Daily Inventory Management Master_STD-TWD&amp;quot;"/>
        <s v="&amp;quot;Daily Inventory Management Master_InvQty&amp;quot;"/>
        <s v="Vendor_Vendor Code"/>
        <s v="Procure Type_Procure Type Code"/>
        <s v="Material Attribute_IEC Part Number"/>
        <s v="Purchase parts_PO Price in functional currency"/>
        <s v="Purchase parts_TWD PO Price"/>
        <s v="Purchase parts_USD PO Price"/>
        <s v="&amp;quot;Procurement type and amount_Purchase Bucket Date&amp;quot;"/>
        <s v="&amp;quot;Procurement type and amount_Forecast Status&amp;quot;"/>
        <s v="Inventory Good Received_Inventory Qty"/>
        <s v="Vendor_Vendor Name"/>
        <s v="　"/>
        <s v="&amp;quot;Project RND Multiple source_Customer Multiple Source Rate Goal&amp;quot;"/>
        <s v="&amp;quot;Project Multiple source_Project Multiple source Rate achieved status&amp;quot;"/>
        <s v="&amp;quot;Project RND Multiple source_Project Multiple Source Rate&amp;quot;"/>
        <s v="Part SCM Property_PCA Multiple source Rate achieved Status"/>
        <s v="&amp;quot;PCA RND Property_PCA Hold Status&amp;quot;"/>
        <s v="&amp;quot;PCA RND Property_PCA Stage&amp;quot;"/>
        <s v="&amp;quot;Part SCM Property_PCA Multiple source Rate achieved Status&amp;quot;"/>
        <s v="&amp;quot;Part SCM Property_Manufacturer Source Number&amp;quot;"/>
        <s v="&amp;quot;PCA RND Property_PCA Multiple Source Rate&amp;quot;"/>
        <s v="&amp;quot;Part SCM Property_Part Count by Manufacturer Source Number&amp;quot;"/>
        <s v="&amp;quot;Part cost by Manufacturer in shipment_SKU Shipping date&amp;quot;"/>
        <s v="Part cost by Manufacturer in shipment_Shipping SKU"/>
        <s v="Part cost by Manufacturer in shipment_Infor Record Price by TWD"/>
        <s v="&amp;quot;Part cost by Manufacturer in shipment_Material Shipping Quantity&amp;quot;"/>
        <s v="&amp;quot;Customer TAT Mapping_Customer TAT Goal&amp;quot;"/>
        <s v="Field Return Master_Return Quantity"/>
        <s v="Field Return Shipment_Total Shipped Quantity"/>
        <s v="Field Return Master_RMA Input Date"/>
        <s v="&amp;quot;Field Return Master_Return Site&amp;quot;"/>
        <s v="&amp;quot;Field Return Master_Repair Status&amp;quot;"/>
        <s v="Field Return Master_RMA Packing Date"/>
        <s v="&amp;quot;Field Return Master_WIP days&amp;quot;"/>
        <s v="&amp;quot;Field Return Master_WIP Reason&amp;quot;"/>
        <s v="Customer TAT Mapping_Customer TAT Goal"/>
        <s v="Customer TAT Mapping_Customer TAT Days"/>
        <s v="&amp;quot;Field Return Master_TAT Target&amp;quot;"/>
        <s v="&amp;quot;Field Return Master_FR Liability&amp;quot;"/>
        <s v="&amp;quot;Field Return Master_FR Repair Action&amp;quot;"/>
        <s v="MLY Rev. and SHIPT Data of Yearly TRGT_Monthly Operating Income of Yearly Target" u="1"/>
        <s v="&amp;quot;Critical Parts Fulfillment Statistic_Vendor Fulfillment Performance&amp;quot;" u="1"/>
        <s v="&amp;quot;Material Catalog Price Information_Sub Material Catalog MOM&amp;quot;" u="1"/>
        <s v="&amp;quot;Estimated Monthly Revenue and Shipment Data_Up to date Monthly Estimated Shipment&amp;quot;" u="1"/>
        <s v="&amp;quot;Estimated Monthly Revenue and Shipment Data_Up-To-Date Monthly Estimated Shipment&amp;quot;" u="1"/>
        <s v="Diff Rate and Hit Rate Data of Rev and SHIPT_Hit Rate of MTD Act Rev vs MLY Boards Est Rev" u="1"/>
        <s v="&amp;quot;Boards Est_ MLY Rev_ and SHIPT Data_Monthly Boards Estimated Shipment&amp;quot;" u="1"/>
        <s v="Boards Est MLY Rev and SHIPT Data_Monthly Boards Estimated Shipment" u="1"/>
        <s v="&amp;quot;Material Marketing Price Infomation_Material Catalog MOM&amp;quot;" u="1"/>
        <s v="&amp;quot;Material Marketing Price Infomation_Material Futures MOM&amp;quot;" u="1"/>
        <s v="&amp;quot;Daily Inventory Management_High value type&amp;quot;" u="1"/>
        <s v="&amp;quot;MLY Rev_ and SHIPT Data of Yearly TRGT_Monthly Shipment of Yearly Target&amp;quot;" u="1"/>
        <s v="&amp;quot;Defect target by defect type mapping_Defect type target&amp;quot;" u="1"/>
        <s v="MLY Rev and SHIPT Data of Yearly TRGT_Monthly Revenue of Yearly Target" u="1"/>
        <s v="Monthly Operating Income and Shipment Data of Yearly target_Monthly Operating Income of Yearly Target" u="1"/>
        <s v="&amp;quot;PSG Forecast Versions Comparison Information_Version Comparison Month&amp;quot;" u="1"/>
        <s v="&amp;quot;Material Marketing Price Infomation_MoM LEM Tin&amp;quot;" u="1"/>
        <s v="&amp;quot;Material Marketing Price Infomation_QoQ LEM Tin&amp;quot;" u="1"/>
        <s v="&amp;quot;Material Marketing Price Infomation_YoY LEM Tin&amp;quot;" u="1"/>
        <s v="&amp;quot;Vendor Master_AVL Name&amp;quot;" u="1"/>
        <s v="PSG Customer_Customer Name" u="1"/>
        <s v="&amp;quot;Vendor Master_Supplier Final Score&amp;quot;" u="1"/>
        <s v="&amp;quot;Material Marketing Price Infomation_Last Raw Cost Price&amp;quot;" u="1"/>
        <s v="Critical Parts Fulfillment Statistic_LTA  GR Quantity" u="1"/>
        <s v="Critical Parts Fulfillment Statistic_LTA MOU Quantity" u="1"/>
        <s v="&amp;quot;Monthly Operating Income and Shipment Data of Yearly target_Monthly Shipment of Yearly Target&amp;quot;" u="1"/>
        <s v="&amp;quot;PSG Division_Division Name&amp;quot;" u="1"/>
        <s v="Diff. Rate and Hit Rate Data of Rev. and  SHIPT_Difference Ratio Between Actual Shipment and Estimated Shipment" u="1"/>
        <s v="&amp;quot;Material Marketing Price Infomation_QOQ Thermal Module&amp;quot;" u="1"/>
        <s v="&amp;quot;PSG Product Family_Outsourcing type&amp;quot;" u="1"/>
        <s v="&amp;quot;Material Marketing Price Infomation_MoM LEM CU&amp;quot;" u="1"/>
        <s v="&amp;quot;Material Marketing Price Infomation_QoQ LEM CU&amp;quot;" u="1"/>
        <s v="&amp;quot;Material Marketing Price Infomation_YoY LEM CU&amp;quot;" u="1"/>
        <s v="Difference Rate and Hit Rate Data of Operating Income and  Shipment_Hit Rate Between Actual Shipment and Boards Estimated Shipment" u="1"/>
        <s v="&amp;quot;Finance Master_Inventory Amount&amp;quot;" u="1"/>
        <s v="&amp;quot;Actual Revenue Cost and Shipment Data_Accumulative Series Profitability Ratio&amp;quot;" u="1"/>
        <s v="Diff Rate and Hit Rate Data of Rev and SHIPT_Hit Rate Between Actual Revenue and Boards Estimated Revenue" u="1"/>
        <s v="&amp;quot;Estimated Monthly Operating Income and Shipment Data_Monthly Estimated Operating Income&amp;quot;" u="1"/>
        <s v="RFQ Detail_RFQ_LCVF_Est_Award_Quantity" u="1"/>
        <s v="Actual Monthly Revenue and Shipment Data_Actual Operating and Shipment Month" u="1"/>
        <s v="&amp;quot;RFQ Related Data_Estimated Product Family Revenue&amp;quot;" u="1"/>
        <s v="Difference Rate and Hit Rate Data of Operating Income and  Shipment_Difference Ratio Between Actual Operating Income and Estimated Operating Income" u="1"/>
        <s v="Diff. Rate of Rev. and SHIPT in Different Time Frame_Difference Ratio Between Yearly Shipment" u="1"/>
        <s v="&amp;quot;Purchasing Part Attribute_Rolling 6 Months Forecast&amp;quot;" u="1"/>
        <s v="Difference Rate and Hit Rate Data of Operating Income and  Shipment_Difference Between Actual Operating Income and Estimated Operating Income" u="1"/>
        <s v="RFQ Detail_RFQ_Plan_PVT_Start" u="1"/>
        <s v="&amp;quot;Boards Est_ MLY Rev_ and SHIPT Data_Monthly Boards Estimated Revenue&amp;quot;" u="1"/>
        <s v="&amp;quot;Vendor Performance Master_Used by Customer List&amp;quot;" u="1"/>
        <s v="&amp;quot;Inventory Master_Period Closing Date&amp;quot;" u="1"/>
        <s v="&amp;quot;Overall product yield_Production input quantity&amp;quot;" u="1"/>
        <s v="&amp;quot;Vendor Performance Master_Buy and Sell Quantity&amp;quot;" u="1"/>
        <s v="&amp;quot;EBO Project Revenue_EBO Revenue Month&amp;quot;" u="1"/>
        <s v="Difference Rate and Hit Rate Data of Operating Income and  Shipment_Difference Ratio Between Actual Shipment and Estimated Shipment" u="1"/>
        <s v="&amp;quot;PSG Business Unit_BU Code&amp;quot;" u="1"/>
        <s v="&amp;quot;Vendor Master_Vendor Code&amp;quot;" u="1"/>
        <s v="&amp;quot;Inventory Master_PSG Inventory Amount&amp;quot;" u="1"/>
        <s v="&amp;quot;PSG Monthly Procurement Amount_GR Date&amp;quot;" u="1"/>
        <s v="&amp;quot;Detailed product yield_Input quantity by inspection station&amp;quot;" u="1"/>
        <s v="&amp;quot;Material Catalog Inference Amount_Material Catalog Inference Cost&amp;quot;" u="1"/>
        <s v="Diff Rate and Hit Rate Data of Rev and SHIPT_Diff of MLY Act Ship vs Yearly Target Ship" u="1"/>
        <s v="&amp;quot;PSG FCST Management_Hit Rate Analysis Month&amp;quot;" u="1"/>
        <s v="Diff. Rate and Hit Rate Data of Rev. and  SHIPT_Difference Ratio Between Actual Revenue and Revenue Target" u="1"/>
        <s v="&amp;quot;RFQ Related Data_Estimated Sales Quantity&amp;quot;" u="1"/>
        <s v="&amp;quot;PSG Forecast Versions Comparison Information_Version Difference&amp;quot;" u="1"/>
        <s v="RFQ Detail_RFQ_Plan_DVT_Start" u="1"/>
        <s v="&amp;quot;Material Marketing Price Infomation_MoM LEM Ni&amp;quot;" u="1"/>
        <s v="&amp;quot;Material Marketing Price Infomation_QoQ LEM Ni&amp;quot;" u="1"/>
        <s v="&amp;quot;Material Marketing Price Infomation_YoY LEM Ni&amp;quot;" u="1"/>
        <s v="Difference Rate and Hit Rate Data of Operating Income and  Shipment_Difference Ratio Between Actual Operating Income and Operating Income Target" u="1"/>
        <s v="&amp;quot;Material Marketing Price Infomation_Material Futures category&amp;quot;" u="1"/>
        <s v="&amp;quot;Actual Revenue Cost and Shipment Data_Acc_ Shipping Quantity&amp;quot;" u="1"/>
        <s v="&amp;quot;Actual Monthly Revenue and Shipment Data_Monthly Actual Shipment&amp;quot;" u="1"/>
        <s v="&amp;quot;BU2 ASUS BS VS FCST_Monthly Final Forecast Quantity&amp;quot;" u="1"/>
        <s v="&amp;quot;EBO Milestones_EBO Milestone Check Date&amp;quot;" u="1"/>
        <s v="Diff Rate of Rev and SHIPT in Different Time Frame_Difference Between Yearly Revenue" u="1"/>
        <s v="&amp;quot;PSG Forecast Versions Comparison Information_Monthly Forecast Quantity&amp;quot;" u="1"/>
        <s v="&amp;quot;Vendor Master_Cost Score&amp;quot;" u="1"/>
        <s v="&amp;quot;Estimated Monthly Revenue and Shipment Data_Up to date Estimated Version Date&amp;quot;" u="1"/>
        <s v="&amp;quot;Overall product yield_Weekly product yield report&amp;quot;" u="1"/>
        <s v="Diff. Rate and Hit Rate Data of Rev. and SHIPT_Difference Ratio Between Actual Shipment and Shipment Target" u="1"/>
        <s v="&amp;quot;Boards Estimated Monthly Operating Income and Shipment Data_Monthly Boards Estimated Operating Income&amp;quot;" u="1"/>
        <s v="&amp;quot;Monthly Operating Income and Shipment Data of Yearly target_Monthly Operating Income of Yearly Target&amp;quot;" u="1"/>
        <s v="Diff. Rate and Hit Rate Data of Rev. and  SHIPT_Difference Ratio Between Actual Operating Income and The Boards Estimated Operating Income" u="1"/>
        <s v="RFQ Detail_BU" u="1"/>
        <s v="&amp;quot;Purchasing Part Attribute_Material Group&amp;quot;" u="1"/>
        <s v="Diff. Rate of Rev. and SHIPT in Different Time Frame_Difference Ratio Between Yearly Revenue" u="1"/>
        <s v="&amp;quot;M to M revenue comparison_Inventory Cut Month&amp;quot;" u="1"/>
        <s v="&amp;quot;PSG FCST Hit Rate Information_Regional Demand Plan&amp;quot;" u="1"/>
        <s v="&amp;quot;Yield rate target by inspection station mapping_FPY rate target by inspection station&amp;quot;" u="1"/>
        <s v="&amp;quot;M to M revenue comparison_Inventory Cut Day&amp;quot;" u="1"/>
        <s v="&amp;quot;Detailed product yield_Defect quantity&amp;quot;" u="1"/>
        <s v="&amp;quot;Vendor Performance Master_GTK Quantity&amp;quot;" u="1"/>
        <s v="&amp;quot;Vendor Performance Master_OTK Quantity&amp;quot;" u="1"/>
        <s v="&amp;quot;Material Marketing Price Infomation_Raw Material Data Month&amp;quot;" u="1"/>
        <s v="&amp;quot;Material Marketing Price Infomation_QOQ Connetor&amp;quot;" u="1"/>
        <s v="&amp;quot;Boards Est MLY Rev and SHIPT Data_Monthly Boards Estimated Shipment&amp;quot;" u="1"/>
        <s v="&amp;quot;Overall product yield target_Product FPY rate target&amp;quot;" u="1"/>
        <s v="&amp;quot;Actual Monthly Revenue and Shipment Data_Monthly Actual Revenue&amp;quot;" u="1"/>
        <s v="&amp;quot;Material Marketing Price Infomation_Raw Cost Ratio&amp;quot;" u="1"/>
        <s v="&amp;quot;Vendor Master_GTK Quantity&amp;quot;" u="1"/>
        <s v="&amp;quot;Vendor Master_OTK Quantity&amp;quot;" u="1"/>
        <s v="&amp;quot;MLY Rev and SHIPT Data of Yearly TRGT_Monthly Shipment of Yearly Target&amp;quot;" u="1"/>
        <s v="&amp;quot;MLY Rev_ and SHIPT Data of Yearly TRGT_Monthly Revenue of Yearly Target&amp;quot;" u="1"/>
        <s v="Diff. Rate and Hit Rate Data of Rev. and  SHIPT_Difference Between Actual Shipment and Estimated Shipment" u="1"/>
        <s v="RFQ Detail_RFQ_Award_Date" u="1"/>
        <s v="Diff. Rate and Hit Rate Data of Rev. and  SHIPT_Difference Ratio Between Actual Operating Income and Estimated Operating Income" u="1"/>
        <s v="Boards Estimated Monthly Operating Income and Shipment Data_Monthly Boards Estimated Operating Income" u="1"/>
        <s v="Diff. Rate of Rev. and SHIPT in Different Time Frame_Difference Between Yearly Operating Income" u="1"/>
        <s v="Difference Rate and Hit Rate Data of Operating Income and  Shipment_Hit Rate Between Actual Operating Income and Boards Estimated Operating Income" u="1"/>
        <s v="&amp;quot;Boards Est MLY Rev and SHIPT Data_Monthly Boards Estimated Revenue&amp;quot;" u="1"/>
        <s v="&amp;quot;Material Marketing Price Infomation_Material Catalog YOY&amp;quot;" u="1"/>
        <s v="&amp;quot;Material Marketing Price Infomation_Material Futures YOY&amp;quot;" u="1"/>
        <s v="Actual Monthly Revenue and Shipment Data_Monthly Actual Shipment" u="1"/>
        <s v="Diff. Rate of Rev. and SHIPT in Different Time Frame_Difference Between Yearly Revenue" u="1"/>
        <s v=" " u="1"/>
        <s v="&amp;quot;Material Marketing Price Infomation_MoM LEM AL&amp;quot;" u="1"/>
        <s v="&amp;quot;Material Marketing Price Infomation_QoQ LEM AL&amp;quot;" u="1"/>
        <s v="&amp;quot;Material Marketing Price Infomation_YoY LEM AL&amp;quot;" u="1"/>
        <s v="&amp;quot;PSG FCST Management_EDI 940 Shipping Notice&amp;quot;" u="1"/>
        <s v="&amp;quot;Inventory Master_Stock Area&amp;quot;" u="1"/>
        <s v="Diff Rate and Hit Rate Data of Rev and SHIPT_Diff of MLY Act Ship vs Boards Est Ship" u="1"/>
        <s v="&amp;quot;Project Stage Master_Project Stage&amp;quot;" u="1"/>
        <s v="&amp;quot;Vendor Performance Master_Part Number Quantity&amp;quot;" u="1"/>
        <s v="&amp;quot;Vendor Performance Master_Sole Source Quantity&amp;quot;" u="1"/>
        <s v="&amp;quot;Overall product yield target_Product yield rate target&amp;quot;" u="1"/>
        <s v="&amp;quot;Material Marketing Price Infomation_MoM Iron&amp;quot;" u="1"/>
        <s v="&amp;quot;Material Marketing Price Infomation_QoQ Iron&amp;quot;" u="1"/>
        <s v="&amp;quot;Material Marketing Price Infomation_YoY Iron&amp;quot;" u="1"/>
        <s v="RFQ Hit Rate Data_Shipment Year" u="1"/>
        <s v="&amp;quot;DOI Target Days Parameter_DOI Target Days&amp;quot;" u="1"/>
        <s v="Difference Rate and Hit Rate Data of Operating Income and  Shipment_Difference Between Actual Operating Income and The Boards Estimated Operating Income" u="1"/>
        <s v="&amp;quot;Actual Revenue Cost and Shipment Data_Accumulative Shipping Quantity&amp;quot;" u="1"/>
        <s v="&amp;quot;Material Marketing Price Infomation_Stage Composition Cost Ratio&amp;quot;" u="1"/>
        <s v="Diff. Rate and Hit Rate Data of Rev. and  SHIPT_Hit Rate Between Actual Revenue and Boards Estimated Revenue" u="1"/>
        <s v="&amp;quot;Material Marketing Price Information_Material Futures category&amp;quot;" u="1"/>
        <s v="&amp;quot;Critical Parts Fulfillment Statistic_YTD Fill Rate Less Than Target PN List&amp;quot;" u="1"/>
        <s v="&amp;quot;RFQ Detail_Estimated SC Normal Net Profit&amp;quot;" u="1"/>
        <s v="Actual Monthly Revenue and Shipment Data_Latest Closing Month" u="1"/>
        <s v="&amp;quot;Actual Monthly Operating Income and Shipment Data_Monthly Actual Operating Income&amp;quot;" u="1"/>
        <s v="&amp;quot;Forecast Type_Forecast Type ID&amp;quot;" u="1"/>
        <s v="事業群" u="1"/>
        <s v="&amp;quot;EBO Milestones_EBO Milestone Category&amp;quot;" u="1"/>
        <s v="&amp;quot;Material Marketing Price Information_Stage Composition Cost Ratio&amp;quot;" u="1"/>
        <s v="Difference Rate and Hit Rate Data of Operating Income and  Shipment_Difference Between Actual Shipment and The Boards Estimated Shipment" u="1"/>
        <s v="&amp;quot;Actual Revenue Cost and Shipment Data_Accumulative Product Series  Revenue&amp;quot;" u="1"/>
        <s v="&amp;quot;Overall product yield_Overall system not repaired quantity&amp;quot;" u="1"/>
        <s v="Data on the Difference Rate of Revenue and Shipment in Different Time Intervals_Difference Between Yearly Shipment" u="1"/>
        <s v="Diff. Rate and Hit Rate Data of Rev. and  SHIPT_Hit Rate Between Actual Operating Income and Boards Estimated Operating Income" u="1"/>
        <s v="&amp;quot;MLY Rev_ and SHIPT Data of Yearly TRGT_Monthly Operating Income of Yearly Target&amp;quot;" u="1"/>
        <s v="RFQ Detail_BG" u="1"/>
        <s v="&amp;quot;Material Marketing Price Infomation_Sub-stage Type&amp;quot;" u="1"/>
        <s v="Actual Monthly Operating Income and Shipment Data_Actual Operating and Shipment Month" u="1"/>
        <s v="&amp;quot;Material Marketing Price Information_Raw Cost Ratio&amp;quot;" u="1"/>
        <s v="Diff. Rate of Rev. and SHIPT in Different Time Frame_Difference Ratio Between  Yearly Revenue" u="1"/>
        <s v="RFQ Detail_,[RFQ_LCVF_Est_SC_Net_Profit_P]" u="1"/>
        <s v="RFQ Hit Rate Data_Estimated Monthly Amortized Sales Quantity" u="1"/>
        <s v="&amp;quot;Purchasing Part Attribute_Series Customer List&amp;quot;" u="1"/>
        <s v="&amp;quot;PSG FCST Hit Rate Information_EDI 940 Shipping Notice&amp;quot;" u="1"/>
        <s v="&amp;quot;Inventory Action Log_Inventory Reduction Plan Amount&amp;quot;" u="1"/>
        <s v="Vendor Master_Vendor Performane Date" u="1"/>
        <s v="&amp;quot;STD BU2 ASUS BS VS FCST_BS Supply Month&amp;quot;" u="1"/>
        <s v="&amp;quot;Material Marketing Price Information_Material Futures MOM&amp;quot;" u="1"/>
        <s v="Diff Rate and Hit Rate Data of Rev and SHIPT_Diff Rate of MLY Act Ship vs Boards Est Ship" u="1"/>
        <s v="Boards Est MLY Rev and SHIPT Data_Monthly Boards Estimated Revenue" u="1"/>
        <s v="Diff. Rate of Rev. and SHIPT in Different Time Frame_Difference Ratio Between  Yearly Operating Income" u="1"/>
        <s v="&amp;quot;Vendor Master_Delivery Score&amp;quot;" u="1"/>
        <s v="&amp;quot;RFQ Detail_Estimated MLB Normal Net Profit&amp;quot;" u="1"/>
        <s v="&amp;quot;RFQ Detail_Estimated SKU Normal Net Profit&amp;quot;" u="1"/>
        <s v="&amp;quot;Vendor Master_Vendor Name&amp;quot;" u="1"/>
        <s v="RFQ Detail_Business_Horizon" u="1"/>
        <s v="Diff. Rate and Hit Rate Data of Rev. and  SHIPT_Difference Between Actual Operating Income and Estimated Operating Income" u="1"/>
        <s v="&amp;quot;Material Marketing Price Information_Sub Material Catalog&amp;quot;" u="1"/>
        <s v="&amp;quot;BU2 ASUS BS VS FCST_Monthly BS Forecast Quantity&amp;quot;" u="1"/>
        <s v="Diff Rate of Rev and SHIPT in Different Time Frame_Difference Between Yearly Shipment" u="1"/>
        <s v="RFQ Detail_Reject Reason" u="1"/>
        <s v="&amp;quot;EBO Milestones_EBO Milestone Remark&amp;quot;" u="1"/>
        <s v="RFQ Detail_RFQ_Plan_EVT_Start" u="1"/>
        <s v="&amp;quot;Vendor Performance Master_Quality Score&amp;quot;" u="1"/>
        <s v="Diff. Rate and Hit Rate Data of Rev. and SHIPT_Difference Between Actual Revenue and The Boards Estimated Revenue" u="1"/>
        <s v="&amp;quot;Purchasing Part Attribute_Component Type&amp;quot;" u="1"/>
        <s v="&amp;quot;Material Marketing Price Infomation_Case Plastic Procure Cost ratio&amp;quot;" u="1"/>
        <s v="Difference Rate and Hit Rate Data of Operating Income and  Shipment_Difference Ratio Between Actual Shipment and The Boards Estimated Shipment" u="1"/>
        <s v="Difference Rate and Hit Rate Data of Operating Income and  Shipment_Difference Ratio Between Actual Operating Income and The Boards Estimated Operating Income" u="1"/>
        <s v="&amp;quot;RFQ Hit Rate Data_Shipment Year&amp;quot;" u="1"/>
        <s v="Data on the Difference Rate of Revenue and Shipment in Different Time Intervals_Difference Ratio Between Yearly Shipment" u="1"/>
        <s v="Actual Daily Operating Income and Shipment Data_Actual Daily Shipment" u="1"/>
        <s v="&amp;quot;Boards Est MLY Rev and SHIPT Data_Boards Estimated Version Date&amp;quot;" u="1"/>
        <s v="&amp;quot;Material Marketing Price Infomation_MoM PC&amp;quot;" u="1"/>
        <s v="&amp;quot;Material Marketing Price Infomation_QoQ PC&amp;quot;" u="1"/>
        <s v="&amp;quot;Material Marketing Price Infomation_YoY PC&amp;quot;" u="1"/>
        <s v="&amp;quot;Purchasing Part Attribute_Part Category&amp;quot;" u="1"/>
        <s v="Diff. Rate and Hit Rate Data of Rev. and  SHIPT_Difference Between Actual Shipment and The Boards Estimated Shipment" u="1"/>
        <s v="&amp;quot;Material Marketing Price Infomation_QOQ PCB&amp;quot;" u="1"/>
        <s v="&amp;quot;DOI Master_DOI Actual Days&amp;quot;" u="1"/>
        <s v="&amp;quot;PSG  Customer_Customer Name&amp;quot;" u="1"/>
        <s v="&amp;quot;PSG FCST Hit Rate Information_Forecast Hit Rate&amp;quot;" u="1"/>
        <s v="&amp;quot;Material Marketing Price Infomation_Last Year Raw Cost Price&amp;quot;" u="1"/>
        <s v="&amp;quot;Actual Monthly Operating Income and Shipment Data_Monthly Actual Shipment&amp;quot;" u="1"/>
        <s v="Diff. Rate and Hit Rate Data of Rev. and  SHIPT_Difference Ratio Between Actual Revenue and The Boards Estimated Revenue" u="1"/>
        <s v="&amp;quot;Detailed product defect_Defect type code&amp;quot;" u="1"/>
        <s v="&amp;quot;Actual Revenue Cost and Shipment Data_Accumulative Product Series Shipping Volume&amp;quot;" u="1"/>
        <s v="&amp;quot;Detailed product yield_Product level&amp;quot;" u="1"/>
        <s v="Diff. Rate and Hit Rate Data of Rev. and SHIPT_Difference Ratio Between Actual Revenue and Revenue Target" u="1"/>
        <s v="&amp;quot;EBO Project Revenue_EBO Revenue Year&amp;quot;" u="1"/>
        <s v="RFQ Detail_Generation" u="1"/>
        <s v="Actual Daily Operating Income and Shipment Data_Actual Daily Operating Income" u="1"/>
        <s v="&amp;quot;RFQ Detail_Actual SC Normal Net Profit&amp;quot;" u="1"/>
        <s v="Monthly Operating Income and Shipment Data of Yearly target_Planned Year" u="1"/>
        <s v="&amp;quot;RFQ Hit Rate Data_Shipment Month&amp;quot;" u="1"/>
        <s v="&amp;quot;Vendor Performance Master_Delivery Score&amp;quot;" u="1"/>
        <s v="&amp;quot;PSG Plant_Plant Code&amp;quot;" u="1"/>
        <s v="&amp;quot;Major Stage Material Catalog_Material Catalog&amp;quot;" u="1"/>
        <s v="&amp;quot;PSG Product Family_Product Category&amp;quot;" u="1"/>
        <s v="&amp;quot;PSG Product Series_Product Category&amp;quot;" u="1"/>
        <s v="&amp;quot;Estimated Monthly Revenue and Shipment Data_Up to date Monthly Estimated Revenue&amp;quot;" u="1"/>
        <s v="&amp;quot;Estimated Monthly Revenue and Shipment Data_Up-To-Date Monthly Estimated Revenue&amp;quot;" u="1"/>
        <s v="Difference Rate and Hit Rate Data of Operating Income and  Shipment_Difference Between Actual Shipment and Shipment Target" u="1"/>
        <s v="&amp;quot;DOI Master_DOI Date Type&amp;quot;" u="1"/>
        <s v="Diff. Rate and Hit Rate Data of Rev. and  SHIPT_Difference Ratio Between Actual Operating Income and Operating Income Target" u="1"/>
        <s v="BU每日DOI" u="1"/>
        <s v="&amp;quot;Purchasing Part Attribute_Purchasing Mode&amp;quot;" u="1"/>
        <s v="&amp;quot;Purchasing Part Attribute_Substitute Code&amp;quot;" u="1"/>
        <s v="&amp;quot;Material Marketing Price Information_Last Raw Cost Price&amp;quot;" u="1"/>
        <s v="&amp;quot;PSG FCST Management_In accurated Area&amp;quot;" u="1"/>
        <s v="Diff. Rate and Hit Rate Data of Rev. and  SHIPT_Difference Ratio Between Actual Shipment and Shipment Target" u="1"/>
        <s v="Diff. Rate and Hit Rate Data of Rev. and  SHIPT_Hit Rate Between Actual Shipment and Monthly Shipment Target" u="1"/>
        <s v="&amp;quot;Project Stage Time Data_Dvp Year&amp;quot;" u="1"/>
        <s v="&amp;quot;Vendor Master_Quality Score&amp;quot;" u="1"/>
        <s v="&amp;quot;EBO Milestones_EBO Project Milestone&amp;quot;" u="1"/>
        <s v="Actual Monthly Operating Income and Shipment Data_Monthly Actual Shipment" u="1"/>
        <s v="&amp;quot;Vendor Performance Master_Cost Score&amp;quot;" u="1"/>
        <s v="&amp;quot;RFQ Related Data_Reason Code of Lose&amp;quot;" u="1"/>
        <s v="&amp;quot;Vendor Performance Master_Supplier Final Score&amp;quot;" u="1"/>
        <s v="&amp;quot;PSG FCST Management_MTD EDI 850&amp;quot;" u="1"/>
        <s v="&amp;quot;Actual Revenue Cost and Shipment Data_Acc_ Series Revenue&amp;quot;" u="1"/>
        <s v="Diff Rate of Rev and SHIPT in Different Time Frame_Difference Ratio Between Yearly Shipment" u="1"/>
        <s v="&amp;quot;PSG FCST Management_Regional Demand Plan&amp;quot;" u="1"/>
        <s v="RFQ Detail_Project_Summary" u="1"/>
        <s v="&amp;quot;Overall product yield alert_Product yield alert comment&amp;quot;" u="1"/>
        <s v="Diff. Rate and Hit Rate Data of Rev. and  SHIPT_Hit Rate Between Actual Shipment and Boards Estimated Shipment" u="1"/>
        <s v="&amp;quot;Material Marketing Price Infomation_MoM NY Gold&amp;quot;" u="1"/>
        <s v="&amp;quot;Material Marketing Price Infomation_QoQ NY Gold&amp;quot;" u="1"/>
        <s v="&amp;quot;Material Marketing Price Infomation_YoY NY Gold&amp;quot;" u="1"/>
        <s v="&amp;quot;PSG Monthly Procurement Amount_Purchase Amount&amp;quot;" u="1"/>
        <s v="&amp;quot;RFQ Related Data_RFQ End Year&amp;quot;" u="1"/>
        <s v="&amp;quot;Material Marketing Price Infomation_Case Plastic Cost ratio&amp;quot;" u="1"/>
        <s v="&amp;quot;Actual Revenue Cost and Shipment Data_Acc_ Series Net Profit Margin&amp;quot;" u="1"/>
        <s v="Monthly Operating Income and Shipment Data of Yearly target_Monthly Shipment of Yearly Target" u="1"/>
        <s v="&amp;quot;Boards Estimated Monthly Operating Income and Shipment Data_Monthly Boards Estimated Shipment&amp;quot;" u="1"/>
        <s v="&amp;quot;PSG FCST Hit Rate Information_EDI 850 Order Request&amp;quot;" u="1"/>
        <s v="RFQ Detail_RFQ_LCVF_Est_ROI" u="1"/>
        <s v="PSG Monthly Procurement Amount_GR Date" u="1"/>
        <s v="&amp;quot;EBO Project Revenue_EBO Project Actual Revenue&amp;quot;" u="1"/>
        <s v="&amp;quot;EBO Milestones_EBO Milestone Actual Date&amp;quot;" u="1"/>
        <s v="&amp;quot;EBO Milestones_EBO Milestone Target Date&amp;quot;" u="1"/>
        <s v="&amp;quot;Actual Revenue Cost and Shipment Data_Accumulative Series Revenue&amp;quot;" u="1"/>
        <s v="&amp;quot;Estimated Monthly Operating Income and Shipment Data_Monthly Estimated Shipment&amp;quot;" u="1"/>
        <s v="庫存處理周誌" u="1"/>
        <s v="Diff Rate and Hit Rate Data of Rev and SHIPT_Difference Ratio Between Actual Revenue and The Boards Estimated Revenue" u="1"/>
        <s v="Diff Rate and Hit Rate Data of Rev and SHIPT_Difference Ratio Between Actual Shipment and The Boards Estimated Shipment" u="1"/>
        <s v="&amp;quot;BU2 ASUS BS VS FCST_Plan Comparison Month&amp;quot;" u="1"/>
        <s v="&amp;quot;Material Marketing Price Information_Last Year Raw Cost Price&amp;quot;" u="1"/>
        <s v="&amp;quot;Material Marketing Price Information_Raw Material Data Month&amp;quot;" u="1"/>
        <s v="RFQ Detail_Project_Type" u="1"/>
        <s v="當月當日庫存與前月庫存趨勢直條圖比較" u="1"/>
        <s v="RFQ Detail_ ,[RFQ_LCVF_Est_MLB_Net_Profit_P]" u="1"/>
        <s v="&amp;quot;Material Marketing Price Information_Material Futures YOY&amp;quot;" u="1"/>
        <s v="可控庫存DOI趨勢" u="1"/>
        <s v="RFQ Detail_Client_Project_Code_Name" u="1"/>
        <s v="&amp;quot;Yield rate target by inspection station mapping_Yield rate target by inspection station&amp;quot;" u="1"/>
        <s v="Diff Rate of Rev and SHIPT in Different Time Frame_Difference Ratio Between Yearly Revenue" u="1"/>
        <s v="Actual Monthly Operating Income and Shipment Data_Monthly Actual Operating Income" u="1"/>
        <s v="RFQ Detail_Type" u="1"/>
        <s v="&amp;quot;Inventory Master_Currency&amp;quot;" u="1"/>
        <s v="&amp;quot;Estimated Monthly Revenue and Shipment Data_Planned Year&amp;quot;" u="1"/>
        <s v="Diff Rate and Hit Rate Data of Rev and SHIPT_Difference Between Actual Shipment and Shipment Target" u="1"/>
        <s v="&amp;quot;PSG Monthly Procurement Amount_GR Date By QUARTER&amp;quot;" u="1"/>
        <s v="事業部" u="1"/>
        <s v="RFQ Detail_RFQ_LCVF_Est_Award_Total_Revenue_USD" u="1"/>
        <s v="&amp;quot;Material Marketing Price Infomation_Raw Cost Price&amp;quot;" u="1"/>
        <s v="Diff Rate and Hit Rate Data of Rev and SHIPT_Diff Rate of MLY Act Rev vs Boards Est Rev" u="1"/>
        <s v="&amp;quot;Material Catalog Price Information_Sub Material Catalog YOY&amp;quot;" u="1"/>
        <s v="&amp;quot;Detailed product yield_Inspection station code&amp;quot;" u="1"/>
        <s v="Diff. Rate of Rev. and SHIPT in Different Time Frame_Difference Between Yearly Shipment" u="1"/>
        <s v="&amp;quot;PSG Product Series_Product Series&amp;quot;" u="1"/>
        <s v="Diff. Rate and Hit Rate Data of Rev. and SHIPT_Difference Ratio Between Actual Revenue and The Boards Estimated Revenue" u="1"/>
        <s v="&amp;quot;EBO Project Revenue_EBO Project Actual Gross Profit&amp;quot;" u="1"/>
        <s v="Difference Rate and Hit Rate Data of Operating Income and  Shipment_Difference Between Actual Shipment and Estimated Shipment" u="1"/>
        <s v="&amp;quot;STD BU2 ASUS BS VS FCST_Monthly Final Forecast Quantity&amp;quot;" u="1"/>
        <s v="RFQ Detail_RFQ_Plan_MP_Start" u="1"/>
        <s v="Diff. Rate and Hit Rate Data of Rev. and  SHIPT_Difference Between Actual Shipment and Shipment Target" u="1"/>
        <s v="Difference Rate and Hit Rate Data of Operating Income and  Shipment_Difference Ratio Between Actual Shipment and Shipment Target" u="1"/>
        <s v="Difference Rate and Hit Rate Data of Operating Income and  Shipment_Hit Rate Between Actual Shipment and Monthly Shipment Target" u="1"/>
        <s v="Diff Rate and Hit Rate Data of Rev and SHIPT_Diff of MLY Act Rev vs Yearly Target Rev" u="1"/>
        <s v="&amp;quot;RFQ Detail_Actual Normal Net Profit&amp;quot;" u="1"/>
        <s v="&amp;quot;Material Attribute_PROC_COMMODITY &amp;quot;" u="1"/>
        <s v="PSG Forecast Versions Comparison_Version Comparison Month" u="1"/>
        <s v="&amp;quot;PSG Forecast Versions Comparison Information_FCST Version&amp;quot;" u="1"/>
        <s v="RFQ Detail_RFQ_LCVF_NRE_Est_Funding" u="1"/>
        <s v="&amp;quot;RFQ Related Data_FCS Start Date&amp;quot;" u="1"/>
        <s v="&amp;quot;Actual Monthly Operating Income and Shipment Data_Version Date&amp;quot;" u="1"/>
        <s v="Difference Rate and Hit Rate Data of Operating Income and  Shipment_Monthly Operating Income of Yearly Target" u="1"/>
        <s v="&amp;quot;Vendor Master_AVL ID&amp;quot;" u="1"/>
        <s v="&amp;quot;Actual Revenue Cost and Shipment Data_Accumulative Product Series Revenue&amp;quot;" u="1"/>
        <s v="&amp;quot;Critical Parts Fulfillment Statistic_YTD Fill Rate&amp;quot;" u="1"/>
        <s v="Boards Est. MLY Rev. and SHIPT Data_Monthly Boards Estimated Revenue" u="1"/>
        <s v="&amp;quot;Critical Parts Fulfillment Statistic_The Top Five Vendor with the Worst Order Fill Rate&amp;quot;" u="1"/>
        <s v="&amp;quot;Material Catalog Price Infomation_Material Catalog MOM&amp;quot;" u="1"/>
        <s v="RFQ Detail_RFQ_LCVF_Est_SKU_Net_Profit_P" u="1"/>
        <s v="Boards Est. MLY Rev. and SHIPT Data_Monthly Boards Estimated Shipment" u="1"/>
        <s v="&amp;quot;Material Marketing Price Infomation_QOQ Stamping&amp;quot;" u="1"/>
        <s v="Diff Rate and Hit Rate Data of Rev and SHIPT_Difference Ratio Between Actual Shipment and Shipment Target" u="1"/>
        <s v="DOI管理" u="1"/>
        <s v="&amp;quot;Material Marketing Price Infomation_Material Catalog&amp;quot;" u="1"/>
        <s v="Diff. Rate and Hit Rate Data of Rev. and SHIPT_Difference Ratio Between Actual Shipment and The Boards Estimated Shipment" u="1"/>
        <s v="各廠區每日庫存庫齡總覽_半成品與成品" u="1"/>
        <s v="&amp;quot;Overall product yield alert_Product yield alert type&amp;quot;" u="1"/>
        <s v="&amp;quot;EBO Milestones_EBO Milestone Status&amp;quot;" u="1"/>
        <s v="BU可控庫存DOI" u="1"/>
        <s v="&amp;quot;STD BU2 ASUS BS VS FCST_Monthly BS Supply Quantity&amp;quot;" u="1"/>
        <s v="MLY Rev. and SHIPT Data of Yearly TRGT_Monthly Shipment of Yearly Target" u="1"/>
        <s v="&amp;quot;Major Stage Material Catalog Dim_Material Catalog&amp;quot;" u="1"/>
        <s v="RFQ Related Data_SI StartDate" u="1"/>
        <s v="&amp;quot;Daily Inventory Management_Stype&amp;quot;" u="1"/>
        <s v="&amp;quot;PSG Product Family_Business type&amp;quot;" u="1"/>
        <s v="Diff. Rate and Hit Rate Data of Rev. and SHIPT_Monthly Revenue of Yearly Target" u="1"/>
        <s v="Diff. Rate and Hit Rate Data of Rev. and SHIPT_Difference Between Actual Shipment and Shipment Target" u="1"/>
        <s v="&amp;quot;PSG FCST Hit Rate Information_MTD EDI 850&amp;quot;" u="1"/>
        <s v="&amp;quot;Material Marketing Price Information_Sub-stage Type&amp;quot;" u="1"/>
        <s v="&amp;quot;PSG FCST Hit Rate Information_Hit Rate Analysis Month&amp;quot;" u="1"/>
        <s v="DOI趨勢" u="1"/>
        <s v="Diff. Rate and Hit Rate Data of Rev. and  SHIPT_Difference Between Actual Revenue and The Boards Estimated Revenue" u="1"/>
        <s v="&amp;quot;RFQ Related Data_Estimate Product Family Cost&amp;quot;" u="1"/>
        <s v="&amp;quot;Vendor Management_Used by customer list&amp;quot;" u="1"/>
        <s v="&amp;quot;PSG Site_Site Name&amp;quot;" u="1"/>
        <s v="&amp;quot;PSG Monthly Procurement Amount_GR Quantity&amp;quot;" u="1"/>
        <s v="&amp;quot;Detailed product defect_Defect type quantity&amp;quot;" u="1"/>
        <s v="&amp;quot;Detailed product yield_Not repaired quantity&amp;quot;" u="1"/>
        <s v="&amp;quot;RFQ Related Data_Hite Rate of Sales Quantity&amp;quot;" u="1"/>
        <s v="&amp;quot;RFQ Related Data_Data Upload Date&amp;quot;" u="1"/>
        <s v="MLY Rev and SHIPT Data of Yearly TRGT_Monthly Shipment of Yearly Target" u="1"/>
        <s v="MLY Rev. and SHIPT Data of Yearly TRGT_Monthly Revenue of Yearly Target" u="1"/>
        <s v="Boards Est. MLY Rev. and SHIPT Data_Monthly Boards Estimated Operating Income" u="1"/>
        <s v="RFQ Detail_PDM_Project_Status" u="1"/>
        <s v="&amp;quot;Material Marketing Price Information_Raw Cost Price&amp;quot;" u="1"/>
        <s v="&amp;quot;MLY Rev and SHIPT Data of Yearly TRGT_Monthly Revenue of Yearly Target&amp;quot;" u="1"/>
        <s v="GR Date" u="1"/>
        <s v="&amp;quot;EBO Milestones_EBO Milestone Completion&amp;quot;" u="1"/>
        <s v="&amp;quot;Forecast Type_Forecast Type Name&amp;quot;" u="1"/>
        <s v="&amp;quot;Purchasing Part Attribute_Part Description&amp;quot;" u="1"/>
        <s v="&amp;quot;PSG Product Family_Product Family&amp;quot;" u="1"/>
        <s v="Diff. Rate and Hit Rate Data of Rev. and SHIPT_Hit Rate Between Actual Revenue and Boards Estimated Revenue" u="1"/>
        <s v="Diff. Rate and Hit Rate Data of Rev. and SHIPT_Difference Between Actual Shipment and The Boards Estimated Shipment" u="1"/>
        <s v="&amp;quot;RFQ Detail_Actual MLB Normal Net Profit&amp;quot;" u="1"/>
        <s v="&amp;quot;RFQ Detail_Actual SKU Normal Net Profit&amp;quot;" u="1"/>
        <s v="&amp;quot;Material Catalog Price Infomation_Material Catalog YOY&amp;quot;" u="1"/>
        <s v="Diff. Rate and Hit Rate Data of Rev. and  SHIPT_Difference Between Actual Operating Income and Operating Income Target" u="1"/>
        <s v="RFQ Detail_Customer" u="1"/>
        <s v="&amp;quot;Part Series_Series List&amp;quot;" u="1"/>
        <s v="&amp;quot;Actual Revenue Cost and Shipment Data_Accumulative Series Net Profit Margin&amp;quot;" u="1"/>
        <s v="&amp;quot;PSG Plant_Primary Customer Name&amp;quot;" u="1"/>
        <s v="Diff. Rate and Hit Rate Data of Rev. and  SHIPT_Difference Between Actual Operating Income and The Boards Estimated Operating Income" u="1"/>
        <s v="Diff Rate and Hit Rate Data of Rev and SHIPT_Diff of MLY Act Rev vs Boards Est Rev" u="1"/>
        <s v="Diff Rate and Hit Rate Data of Rev and SHIPT_Difference Between Actual Revenue and The Boards Estimated Revenue" u="1"/>
        <s v="RFQ Related Data_DB Start Date" u="1"/>
        <s v="&amp;quot;Actual Revenue Cost and Shipment Data_Accumulative Series Net Profit Rate&amp;quot;" u="1"/>
        <s v="Data on the Difference Rate of Revenue and Shipment in Different Time Intervals_Difference Ratio Between  Yearly Operating Income" u="1"/>
        <s v="Diff. Rate and Hit Rate Data of Rev. and  SHIPT_Difference Ratio Between Actual Shipment and The Boards Estimated Shipment" u="1"/>
        <s v="&amp;quot;Vendor Master_Part Number Quantity&amp;quot;" u="1"/>
        <s v="&amp;quot;Vendor Master_Sole Source Quantity&amp;quot;" u="1"/>
        <s v="&amp;quot;RFQ Related Data_RFQ Status&amp;quot;" u="1"/>
        <s v="Actual Daily Revenue and Shipment Data_Actual Daily Revenue" u="1"/>
        <s v="&amp;quot;Critical Parts Fulfillment Statistic_LTA  GR Quantity&amp;quot;" u="1"/>
        <s v="&amp;quot;Critical Parts Fulfillment Statistic_LTA MOU Quantity&amp;quot;" u="1"/>
        <s v="Diff. Rate and Hit Rate Data of Rev. and  SHIPT_Monthly Revenue of Yearly Target" u="1"/>
        <s v="Actual Monthly Revenue and Shipment Data_Monthly Actual Revenue" u="1"/>
        <s v="Diff. Rate and Hit Rate Data of Rev. and SHIPT_Difference Between Actual Revenue and Revenue Target" u="1"/>
        <s v="每日庫存總覽" u="1"/>
        <s v="&amp;quot;Product Horizon&amp;quot;" u="1"/>
        <s v="&amp;quot;PSG FCST Management_EDI 850 Order Request&amp;quot;" u="1"/>
        <s v="Actual Monthly Revenue and Shipment Data_Diff Rate of MLY Act Rev vs Yearly Target Rev" u="1"/>
        <s v="MLY Rev and SHIPT Data of Yearly TRGT_Planned Year" u="1"/>
        <s v="Difference Rate and Hit Rate Data of Operating Income and  Shipment_Difference Between Actual Operating Income and Operating Income Target" u="1"/>
        <s v="&amp;quot;PSG Product Series_Product Horizon&amp;quot;" u="1"/>
        <s v="Actual Monthly Revenue and Shipment Data_Diff Rate of MLY Act Ship vs Yearly Target Ship" u="1"/>
        <s v="Boards Estimated Monthly Operating Income and Shipment Data_Monthly Boards Estimated Shipment" u="1"/>
        <s v="Diff Rate and Hit Rate Data of Rev and SHIPT_Difference Between Actual Shipment and The Boards Estimated Shipment" u="1"/>
        <s v="Diff. Rate and Hit Rate Data of Rev. and  SHIPT_Difference Between Actual Revenue and Revenue Target" u="1"/>
        <s v="RFQ Detail_LOB" u="1"/>
        <s v="各廠區每日庫存庫齡總覽_HUB" u="1"/>
        <s v="&amp;quot;Boards Est_ MLY Rev_ and SHIPT Data_Monthly Boards Estimated Operating Income&amp;quot;" u="1"/>
        <s v="Diff. Rate and Hit Rate Data of Rev. and  SHIPT_Monthly Operating Income of Yearly Target" u="1"/>
        <s v="&amp;quot;Vendor Master_Buy and Sell Quantity&amp;quot;" u="1"/>
        <s v="Diff Rate and Hit Rate Data of Rev and SHIPT_Monthly Revenue of Yearly Target" u="1"/>
        <s v="&amp;quot;Purchasing Part Attribute_IEC Part Number&amp;quot;" u="1"/>
        <s v="&amp;quot;Daily Inventory Management_FRU = &amp;gt;  FRU Remark&amp;quot;" u="1"/>
        <s v="&amp;quot;Critical Parts Fulfillment Statistic_Vendor A Fulfillment Performance&amp;quot;" u="1"/>
        <s v="&amp;quot;PSG FCST Hit Rate Information_In accurated Area&amp;quot;" u="1"/>
        <s v="Diff Rate and Hit Rate Data of Rev and SHIPT_Difference Between Actual Revenue and Revenue Target" u="1"/>
        <s v="&amp;quot;Daily Inventory Management_Aging Bucket&amp;quot;" u="1"/>
        <s v="&amp;quot;Purchasing Part Attribute_Open Purchase Order Quantity&amp;quot;" u="1"/>
        <s v="&amp;quot;Material Marketing Price Infomation_QOQ Plastic&amp;quot;" u="1"/>
        <s v="&amp;quot;PSG FCST Management_FCST Version&amp;quot;" u="1"/>
        <s v="Data on the Difference Rate of Revenue and Shipment in Different Time Intervals_Difference Between Yearly Operating Income" u="1"/>
        <s v="&amp;quot;PSG Division_Division Code&amp;quot;" u="1"/>
        <s v="&amp;quot;Critical Parts Fulfillment Statistic_The Top Five PN with the Worst Order Fill Rate&amp;quot;" u="1"/>
        <s v="&amp;quot;Critical Parts Fulfillment Statistic_LTA GR Quantity&amp;quot;" u="1"/>
        <s v="&amp;quot;Overall product yield_Overall system defect quantity&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事業處" u="1"/>
        <s v="&amp;quot;Purchasing Part Attribute_Class Code Category&amp;quot;" u="1"/>
        <s v="Diff Rate and Hit Rate Data of Rev and SHIPT_Difference Ratio Between Actual Revenue and Revenue Target" u="1"/>
        <s v="&amp;quot;Estimated Monthly Revenue and Shipment Data_Planned Month&amp;quot;" u="1"/>
      </sharedItems>
    </cacheField>
    <cacheField name="Part_Of_TermsMap" numFmtId="0">
      <sharedItems/>
    </cacheField>
    <cacheField name="Part_Of_Terms" numFmtId="0">
      <sharedItems count="275">
        <s v=""/>
        <s v="&amp;quot;Business Group&amp;quot;"/>
        <s v="&amp;quot;Entrepreneur&amp;quot;"/>
        <s v="&amp;quot;Types of Labor&amp;quot;"/>
        <s v="&amp;quot;Employees Statistics&amp;quot;"/>
        <s v="&amp;quot;Finance Master Labor&amp;quot;"/>
        <s v="&amp;quot;Finance Master&amp;quot;"/>
        <s v="&amp;quot;Operating Revenue Per Capita and Operating Income Per Capita Analysis&amp;quot;"/>
        <s v="&amp;quot;Operating Revenue Per Capita and Operating Income Per Capita Analysis Comparison between BGs&amp;quot;"/>
        <s v="&amp;quot;CCC Analysis&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Important Types of Liability&amp;quot;"/>
        <s v="&amp;quot;EBO Project&amp;quot;"/>
        <s v="&amp;quot;EBO Project Funding History&amp;quot;"/>
        <s v="&amp;quot;EBO Project Phase History&amp;quot;"/>
        <s v="&amp;quot;EBO Project Checkpoint History&amp;quot;"/>
        <s v="&amp;quot;EBO Project Revenue Forecast&amp;quot;"/>
        <s v="&amp;quot;EBO Project Revenue Master&amp;quot;"/>
        <s v="&amp;quot;EBO Milestones Master&amp;quot;"/>
        <s v="&amp;quot;Investment Master&amp;quot;"/>
        <s v="&amp;quot;Investment Subject Allocation Master&amp;quot;"/>
        <s v="&amp;quot;Annual Investment Budget Master&amp;quot;"/>
        <s v="&amp;quot;EBO Project Management&amp;quot;"/>
        <s v="&amp;quot;EBO Funding Management&amp;quot;"/>
        <s v="&amp;quot;EBO Milestones&amp;quot;"/>
        <s v="&amp;quot;EBO Project Revenue&amp;quot;"/>
        <s v="&amp;quot;Investment MA Management&amp;quot;"/>
        <s v="&amp;quot;Investment Budget Control&amp;quot;"/>
        <s v="&amp;quot;Investment Budget Allocation&amp;quot;"/>
        <s v="&amp;quot;Investment MA Target&amp;quot;"/>
        <s v="&amp;quot;RFQ Detail&amp;quot;"/>
        <s v="&amp;quot;RFQ Hit Rate Data&amp;quot;"/>
        <s v="&amp;quot;RFQ Project Stage Time&amp;quot;"/>
        <s v="&amp;quot;Product Horizon Master&amp;quot;"/>
        <s v="&amp;quot;Actual Return on Invensment %&amp;quot;"/>
        <s v="&amp;quot;Actual Revenue&amp;quot;"/>
        <s v="&amp;quot;Target revenue&amp;quot;"/>
        <s v="&amp;quot;Shipment Target&amp;quot;"/>
        <s v="&amp;quot;Annual Plan Revenue&amp;quot;"/>
        <s v="&amp;quot;Annual Plan Shipment&amp;quot;"/>
        <s v="&amp;quot;Daily Actual Revenue&amp;quot;"/>
        <s v="&amp;quot;Cost per Hour&amp;quot;"/>
        <s v="&amp;quot;Manufacture Value Add GAP&amp;quot;"/>
        <s v="&amp;quot;MFG cost per unit&amp;quot;"/>
        <s v="&amp;quot;MFG Spending Master&amp;quot;"/>
        <s v="&amp;quot;MFG Revenue&amp;quot;"/>
        <s v="&amp;quot;MFG Spending Analysis Master&amp;quot;"/>
        <s v="&amp;quot;Line Of Business&amp;quot;"/>
        <s v="&amp;quot;Business Unit&amp;quot;"/>
        <s v="&amp;quot;RFQ Hit Rate-EBG&amp;quot;"/>
        <s v="&amp;quot;Award RFQ Detail&amp;quot;"/>
        <s v="&amp;quot;Lost RFQ Detail&amp;quot;"/>
        <s v="&amp;quot;Proposal RFQ&amp;quot;"/>
        <s v="&amp;quot;Revenue Volume Achievement Rate Overview&amp;quot;"/>
        <s v="&amp;quot;Revenue Volume Achievement Rate by BU&amp;quot;"/>
        <s v="&amp;quot;Revenue Volume Achievement Rate by Site&amp;quot;"/>
        <s v="&amp;quot;Revenue Achievement Rate Quarterly trend&amp;quot;"/>
        <s v="&amp;quot;Revenue Achievement Rate Monthly trend&amp;quot;"/>
        <s v="&amp;quot;Volume Achievement Rate Quarterly trend Shipment Node&amp;quot;"/>
        <s v="&amp;quot;Volume Achievement Rate Monthly trend Shipment Node&amp;quot;"/>
        <s v="&amp;quot;Volume Achievement Rate Quarterly trend Shipment SC&amp;quot;"/>
        <s v="&amp;quot;Volume Achievement Rate Monthly trend Shipment SC&amp;quot;"/>
        <s v="&amp;quot;Revenue Volume Achievement Rate Revenue gap details by product category&amp;quot;"/>
        <s v="&amp;quot;Revenue Volume Achievement Rate Revenue gap details by site&amp;quot;"/>
        <s v="&amp;quot;MFG Spending&amp;quot;"/>
        <s v="&amp;quot;MFG Spending Analysis&amp;quot;"/>
        <s v="&amp;quot;MFG Spending By Category&amp;quot;"/>
        <s v="&amp;quot;CPP Trend&amp;quot;"/>
        <s v="&amp;quot;CPH Tread&amp;quot;"/>
        <s v="&amp;quot;MVA GAP&amp;quot;"/>
        <s v="&amp;quot;MVA GAP Analysis&amp;quot;"/>
        <s v="&amp;quot;MFG Revenue Master&amp;quot;"/>
        <s v="&amp;quot;CPU Monthly Efficiency Master&amp;quot;"/>
        <s v="&amp;quot;OEE Analysis Master&amp;quot;"/>
        <s v="&amp;quot;OEE Target Master&amp;quot;"/>
        <s v="&amp;quot;Line change hour Master&amp;quot;"/>
        <s v="&amp;quot;CPU Monthly Efficiency&amp;quot;"/>
        <s v="&amp;quot;Overall Equipment Effectiveness&amp;quot;"/>
        <s v="&amp;quot;Line Return Master&amp;quot;"/>
        <s v="&amp;quot;MFG Quantity By Month&amp;quot;"/>
        <s v="&amp;quot;Line Return MD&amp;quot;"/>
        <s v="&amp;quot;Line Return Cause Analysis&amp;quot;"/>
        <s v="&amp;quot;Project&amp;quot;"/>
        <s v="&amp;quot;Material Attribute&amp;quot;"/>
        <s v="&amp;quot;Project RND Multiple source&amp;quot;"/>
        <s v="&amp;quot;PCA RND Property&amp;quot;"/>
        <s v="&amp;quot;Customer&amp;quot;"/>
        <s v="&amp;quot;Customer Satisfaction&amp;quot;"/>
        <s v="&amp;quot;Customer Satisfaction Score by Main Indicator&amp;quot;"/>
        <s v="&amp;quot;QBR Performance Trend&amp;quot;"/>
        <s v="&amp;quot;M to M revenue comparison&amp;quot;"/>
        <s v="&amp;quot;Supplier Forecast plan&amp;quot;"/>
        <s v="&amp;quot;Inventory Good Received&amp;quot;"/>
        <s v="&amp;quot;Procurement type and amount&amp;quot;"/>
        <s v="&amp;quot;PURCHASE PARTS ALL MANUF&amp;quot;"/>
        <s v="&amp;quot;Class code commodity&amp;quot;"/>
        <s v="&amp;quot;PIR Master&amp;quot;"/>
        <s v="&amp;quot;Daily Inventory Management Master&amp;quot;"/>
        <s v="&amp;quot;Inventory Action Log&amp;quot;"/>
        <s v="&amp;quot;M to M inventory comparison&amp;quot;"/>
        <s v="&amp;quot;Manufacturer PN Master&amp;quot;"/>
        <s v="&amp;quot;Product Life Cycle Forecast&amp;quot;"/>
        <s v="&amp;quot;Forecast and Actual Shipment Analysis&amp;quot;"/>
        <s v="&amp;quot;Forecast Attainment Rate Management&amp;quot;"/>
        <s v="&amp;quot;Forecast Attainment Rate Detail&amp;quot;"/>
        <s v="&amp;quot;Whole Demand Trend Analysis&amp;quot;"/>
        <s v="&amp;quot;DOI趨勢&amp;quot;"/>
        <s v="&amp;quot;Daily DOI - by BU&amp;quot;"/>
        <s v="&amp;quot;Controllable DOI Trend&amp;quot;"/>
        <s v="&amp;quot;Daily Controllable DOI - by BU&amp;quot;"/>
        <s v="&amp;quot;Daily Inventory Management&amp;quot;"/>
        <s v="&amp;quot;Daily Inventory Aging by Site_Raw_High value type&amp;quot;"/>
        <s v="&amp;quot;Daily Inventory Aging by Site_Raw_Aging Bucket greater than 180&amp;quot;"/>
        <s v="&amp;quot;Daily Inventory Aging by Site_WIP&amp;amp;FG&amp;quot;"/>
        <s v="&amp;quot;Daily Inventory Aging by Site_HUB&amp;quot;"/>
        <s v="&amp;quot;M to M inventory/revenue comparison&amp;quot;"/>
        <s v="&amp;quot;Inventory Analysis&amp;quot;"/>
        <s v="&amp;quot;Procure Type&amp;quot;"/>
        <s v="&amp;quot;Material BLC attribute&amp;quot;"/>
        <s v="&amp;quot;Purchase parts&amp;quot;"/>
        <s v="&amp;quot;Vendor&amp;quot;"/>
        <s v="&amp;quot;BuySell Vendor&amp;quot;"/>
        <s v="&amp;quot;Manufacturer&amp;quot;"/>
        <s v="&amp;quot;Plant&amp;quot;"/>
        <s v="&amp;quot;Project Multiple source&amp;quot;"/>
        <s v="&amp;quot;Part SCM Property&amp;quot;"/>
        <s v="&amp;quot;Part cost by Manufacturer in shipment&amp;quot;"/>
        <s v="&amp;quot;Procurement type and amount analysis&amp;quot;"/>
        <s v="&amp;quot;Analysis of the composition of manufacturers, suppliers and Commodity&amp;quot;"/>
        <s v="&amp;quot;Analysis of the composition of  suppliers and Commodity&amp;quot;"/>
        <s v="&amp;quot;EBG Each Project Stage Multiple Source Rate&amp;quot;"/>
        <s v="&amp;quot;Multiple Source Rate by Project by BU&amp;quot;"/>
        <s v="&amp;quot;Multiple Source Rate by Project By PCA num of none achieved goal by BU&amp;quot;"/>
        <s v="&amp;quot;Project BOM Cost Share by AVL&amp;quot;"/>
        <s v="&amp;quot;Field Return Master&amp;quot;"/>
        <s v="&amp;quot;Field Return Shipment&amp;quot;"/>
        <s v="&amp;quot;Customer TAT Mapping&amp;quot;"/>
        <s v="&amp;quot;Field Return MD&amp;quot;"/>
        <s v="&amp;quot;Field Return Cause Analysis&amp;quot;"/>
        <s v="&amp;quot;Vendor Master&amp;quot;" u="1"/>
        <s v="&amp;quot;Detailed product defect analysis&amp;quot;" u="1"/>
        <s v="&amp;quot;MLY Rev. and SHIPT by BU and CUS&amp;quot;" u="1"/>
        <s v="&amp;quot;YTD Rev. and SHIPT by BU and CUS&amp;quot;" u="1"/>
        <s v="&amp;quot;RFQ Shipment Target Data&amp;quot;" u="1"/>
        <s v="&amp;quot;Data on the Difference Rate of Revenue and Shipment in Different Time Intervals&amp;quot;" u="1"/>
        <s v="&amp;quot;MLY Rev. and SHIPT Data of Yearly TRGT&amp;quot;" u="1"/>
        <s v="&amp;quot;STD BU2 ASUS BS VS FCST&amp;quot;" u="1"/>
        <s v="&amp;quot;Daily Inventory Aging by Site_Raw&amp;quot;" u="1"/>
        <s v="&amp;quot;Boards Est. MLY Rev. and SHIPT Data&amp;quot;" u="1"/>
        <s v="&amp;quot;MLY Rev and SHIPT Data of Yearly TRGT&amp;quot;" u="1"/>
        <s v="&amp;quot;PSG FCST Hit Rate Analysis_Outliners&amp;quot;" u="1"/>
        <s v="&amp;quot;Boards Est MLY Rev and SHIPT Data&amp;quot;" u="1"/>
        <s v="&amp;quot;Forecast Type&amp;quot;" u="1"/>
        <s v="&amp;quot;Detailed product yield&amp;quot;" u="1"/>
        <s v="&amp;quot;Year to Date Status of Operating Income and Shipment by Product&amp;quot;" u="1"/>
        <s v="&amp;quot;Monthly Status of Operating Income and Shipment by BU and Customer&amp;quot;" u="1"/>
        <s v="&amp;quot;Yearly Rev and SHIPT by BU and CUS&amp;quot;" u="1"/>
        <s v="&amp;quot;PSG Business Unit&amp;quot;" u="1"/>
        <s v="&amp;quot;MLY Rev. and SHIPT by PRD&amp;quot;" u="1"/>
        <s v="&amp;quot;YTD Rev. and SHIPT by PRD&amp;quot;" u="1"/>
        <s v="&amp;quot;Rev. and SHIPT in Past Three Years by BU and CUS&amp;quot;" u="1"/>
        <s v="&amp;quot;RDP Hit Rate Version&amp;quot;" u="1"/>
        <s v="&amp;quot;Detailed product yield analysis&amp;quot;" u="1"/>
        <s v="&amp;quot;Material Catalog Price Analysis&amp;quot;" u="1"/>
        <s v="&amp;quot;Sole Source List&amp;quot;" u="1"/>
        <s v="&amp;quot;PSG Forecast Hit Rate Monitor&amp;quot;" u="1"/>
        <s v="&amp;quot;Material Marketing Price Infomation&amp;quot;" u="1"/>
        <s v="&amp;quot;Part Series&amp;quot;" u="1"/>
        <s v="&amp;quot;Critical Parts Fulfillment Statistic&amp;quot;" u="1"/>
        <s v="&amp;quot;Year to Date Status of Operating Income and Shipment by BU and Customer&amp;quot;" u="1"/>
        <s v="&amp;quot;Yearly SHIPT TRGT Data&amp;quot;" u="1"/>
        <s v="&amp;quot;Defect target by defect type mapping&amp;quot;" u="1"/>
        <s v="&amp;quot;Business Operation and DOI Overview&amp;quot;" u="1"/>
        <s v="&amp;quot;Actual Revenue Cost and Shipment Data&amp;quot;" u="1"/>
        <s v="&amp;quot;PSG Product Family&amp;quot;" u="1"/>
        <s v="&amp;quot;Project Stage Master&amp;quot;" u="1"/>
        <s v="&amp;quot;PSG Division&amp;quot;" u="1"/>
        <s v="&amp;quot;Fill Rate by PartNo&amp;quot;" u="1"/>
        <s v="&amp;quot;Diff Rate and Hit Rate Data of Rev and SHIPT&amp;quot;" u="1"/>
        <s v="&amp;quot;Estimated Monthly Revenue and Shipment Data&amp;quot;" u="1"/>
        <s v="&amp;quot;CQ MP shipment Dataset&amp;quot;" u="1"/>
        <s v="&amp;quot;Currency Conversion Rate Master&amp;quot;" u="1"/>
        <s v="&amp;quot;Estimated Monthly Operating Income and Shipment Data&amp;quot;" u="1"/>
        <s v="&amp;quot;RFQ Hit Rate Status&amp;quot;" u="1"/>
        <s v="&amp;quot;Actual Revenue and Shipment Data&amp;quot;" u="1"/>
        <s v="&amp;quot;Yield rate target by inspection station mapping&amp;quot;" u="1"/>
        <s v="&amp;quot;Difference Rate and Hit Rate Data of Operating Income and  Shipment&amp;quot;" u="1"/>
        <s v="&amp;quot;BU2 ASUS BS VS FCST&amp;quot;" u="1"/>
        <s v="&amp;quot;Purchasing Part Attribute&amp;quot;" u="1"/>
        <s v="&amp;quot;Major Stage Material Catalog&amp;quot;" u="1"/>
        <s v="&amp;quot;Actual Monthly Operating Income and Shipment Data&amp;quot;" u="1"/>
        <s v="&amp;quot;Status of Operating Income and Shipment in the Past Three Years by Product&amp;quot;" u="1"/>
        <s v="&amp;quot;Material Catalog Price Infomation&amp;quot;" u="1"/>
        <s v="&amp;quot;Critical Parts Fulfillment Analysis&amp;quot;" u="1"/>
        <s v="&amp;quot;Material Catalog Inference Analysis&amp;quot;" u="1"/>
        <s v="&amp;quot;Purchasing Mode and Amount Aistribution&amp;quot;" u="1"/>
        <s v="&amp;quot;Purchasing Mode and Amount Distribution&amp;quot;" u="1"/>
        <s v="&amp;quot;Inventory Master&amp;quot;" u="1"/>
        <s v="&amp;quot;PSG FCST Hit Rate Information&amp;quot;" u="1"/>
        <s v="&amp;quot;Diff Rate of Rev and SHIPT in Different Time Frame&amp;quot;" u="1"/>
        <s v="&amp;quot;DOI Target Days Parameter&amp;quot;" u="1"/>
        <s v="&amp;quot;Vendor Performance Master&amp;quot;" u="1"/>
        <s v="&amp;quot;Diff. Rate and Hit Rate Data of Rev. and SHIPT&amp;quot;" u="1"/>
        <s v="&amp;quot;Overall product yield&amp;quot;" u="1"/>
        <s v="&amp;quot;Yearly Rev and SHIPT by PRD&amp;quot;" u="1"/>
        <s v="&amp;quot;Proposal RFQ Schedule Overview&amp;quot;" u="1"/>
        <s v="&amp;quot;Estimated Monthly Revenue Data by Customer&amp;quot;" u="1"/>
        <s v="&amp;quot;Project Stage Time Data&amp;quot;" u="1"/>
        <s v="&amp;quot;PSG Forecast Versions Comparison Information&amp;quot;" u="1"/>
        <s v="&amp;quot;MLY Rev and SHIPT by PRD&amp;quot;" u="1"/>
        <s v="&amp;quot;YTD Rev and SHIPT by PRD&amp;quot;" u="1"/>
        <s v="&amp;quot;Business Operation and DOI Overview_Stock Area&amp;quot;" u="1"/>
        <s v="&amp;quot;Overall product yield alert&amp;quot;" u="1"/>
        <s v="&amp;quot;Material Marketing Price Information&amp;quot;" u="1"/>
        <s v="&amp;quot;Overall product yield analysis&amp;quot;" u="1"/>
        <s v="&amp;quot;Vendor Management&amp;quot;" u="1"/>
        <s v="&amp;quot;PSG BOD Shipping Target Management&amp;quot;" u="1"/>
        <s v="&amp;quot;Rev and SHIPT in Past Three Years by PRD&amp;quot;" u="1"/>
        <s v="&amp;quot;Monthly Operating Income and Shipment Data of Yearly target&amp;quot;" u="1"/>
        <e v="#N/A" u="1"/>
        <s v="&amp;quot;Proposal RFQ Pipeline&amp;quot;" u="1"/>
        <s v="&amp;quot;Detailed product defect&amp;quot;" u="1"/>
        <s v="&amp;quot;FCS Start Date Data&amp;quot;" u="1"/>
        <s v="&amp;quot;Diff. Rate and Hit Rate Data of Rev. and  SHIPT&amp;quot;" u="1"/>
        <s v="&amp;quot;Yearly Status of Operating Income and Shipment by Product&amp;quot;" u="1"/>
        <s v="&amp;quot;MD BU2 ASUS BS VS FCST&amp;quot;" u="1"/>
        <s v="&amp;quot;DOI Master&amp;quot;" u="1"/>
        <s v="&amp;quot;PSG Forecast Version Comparison&amp;quot;" u="1"/>
        <s v="&amp;quot;Actual Monthly Revenue and Shipment Data&amp;quot;" u="1"/>
        <s v="&amp;quot;Yearly Status of Operating Income and Shipment by BU and Customer&amp;quot;" u="1"/>
        <s v="&amp;quot;PSG  Customer&amp;quot;" u="1"/>
        <s v="&amp;quot;PSG FCST Hit Rate Analysis&amp;quot;" u="1"/>
        <s v="&amp;quot;Monthly Status of Operating Income and Shipment by Product&amp;quot;" u="1"/>
        <s v="&amp;quot;Material Catalog Inference Amount&amp;quot;" u="1"/>
        <s v="&amp;quot;Material Catalog Price Information&amp;quot;" u="1"/>
        <s v="&amp;quot;Forecast Comparison Type&amp;quot;" u="1"/>
        <s v="&amp;quot;Status of Operating Income and Shipment in the Past Three Years by BU and Customer&amp;quot;" u="1"/>
        <s v="&amp;quot;PSG Plant&amp;quot;" u="1"/>
        <s v="&amp;quot;Overall product yield target&amp;quot;" u="1"/>
        <s v="&amp;quot;Major Stage Material Catalog DM&amp;quot;" u="1"/>
        <s v="&amp;quot;Yearly Rev. and SHIPT by PRD&amp;quot;" u="1"/>
        <s v="&amp;quot;RFQ Related Data&amp;quot;" u="1"/>
        <s v="&amp;quot;Rev. and SHIPT in Past Three Years by PRD&amp;quot;" u="1"/>
        <s v="&amp;quot;The Top Five Vendor with the Worst Order Fill Rate&amp;quot;" u="1"/>
        <s v="&amp;quot;Fill Rate by Vendor&amp;quot;" u="1"/>
        <s v="&amp;quot;RFQ Detail of Lose Project&amp;quot;" u="1"/>
        <s v="&amp;quot;PSG Monthly Procurement Amount&amp;quot;" u="1"/>
        <s v="&amp;quot;PSG Forecast Versions Comparison&amp;quot;" u="1"/>
        <s v="&amp;quot;RFQ Detail of Award Project&amp;quot;" u="1"/>
        <s v="&amp;quot;PSG Product Series&amp;quot;" u="1"/>
        <s v="&amp;quot;Diff. Rate of Rev. and SHIPT in Different Time Frame&amp;quot;" u="1"/>
        <s v="&amp;quot;Product Series FCS Status&amp;quot;" u="1"/>
        <s v="&amp;quot;Major Stage Material Catalog Dim&amp;quot;" u="1"/>
        <s v="&amp;quot;Actual Daily Revenue and Shipment Data&amp;quot;" u="1"/>
        <s v="&amp;quot;CQ MP shipment analysis&amp;quot;" u="1"/>
        <s v="&amp;quot;RFQ Detail of On going Project&amp;quot;" u="1"/>
        <s v="&amp;quot;MLY Rev and SHIPT by BU and CUS&amp;quot;" u="1"/>
        <s v="&amp;quot;YTD Rev and SHIPT by BU and CUS&amp;quot;" u="1"/>
        <s v="&amp;quot;Yearly Rev. and SHIPT by BU and CUS&amp;quot;" u="1"/>
        <s v="&amp;quot;Boards Estimated Monthly Operating Income and Shipment Data&amp;quot;" u="1"/>
        <s v="&amp;quot;PSG Site&amp;quot;" u="1"/>
        <s v="&amp;quot;Overview of Project Time Distribution&amp;quot;" u="1"/>
        <s v="&amp;quot;PSG FCST Management&amp;quot;" u="1"/>
        <s v="&amp;quot;Rev and SHIPT in Past Three Years by BU and CUS&amp;quot;" u="1"/>
        <s v="&amp;quot;In Accurated area&amp;quot;" u="1"/>
        <s v="&amp;quot;Proposal RFQ Analysis&amp;quot;" u="1"/>
        <s v="&amp;quot;Forecast Hit Rate Remark&amp;quot;" u="1"/>
        <s v="&amp;quot;Material Marketing Price Analysis&amp;quot;" u="1"/>
        <s v="&amp;quot;Actual Daily Operating Income and Shipment Data&amp;quot;" u="1"/>
      </sharedItems>
    </cacheField>
    <cacheField name="Part_Of_Terms-WKC" numFmtId="0">
      <sharedItems/>
    </cacheField>
    <cacheField name="Related_Terms" numFmtId="0">
      <sharedItems count="239" longText="1">
        <s v=""/>
        <s v="&amp;quot;Employees Statistics_Number of Employees;Employees Statistics_Last Number of Employees&amp;quot;"/>
        <s v="&amp;quot;Employees Statistics_Number of Employees;&amp;quot;"/>
        <s v="&amp;quot;Finance Master_Operating Revenue;Employees Statistics_Average Number of Employees&amp;quot;"/>
        <s v="&amp;quot;Finance Master_Operating Income;Employees Statistics_Average Number of Employees&amp;quot;"/>
        <s v="&amp;quot;Finance Master_Cost of Sales;Finance Master_Average Inventory Amount&amp;quot;"/>
        <s v="&amp;quot;Finance Master_Cost of Sales;Finance Master_Average Accounts Payable Amount&amp;quot;"/>
        <s v="&amp;quot;Finance Master_Operating Revenue;Finance Master_Average Accounts Receivable Amount&amp;quot;"/>
        <s v="&amp;quot;Finance Master_Inventory Turnover Ratio&amp;quot;"/>
        <s v="&amp;quot;Finance Master_Accounts Payable Turnover Ratio&amp;quot;"/>
        <s v="&amp;quot;Finance Master_Accounts Receivables Turnover Ratio&amp;quot;"/>
        <s v="&amp;quot;Finance Master_AR Days;Finance Master_AP Days;Finance Master_DOI&amp;quot;"/>
        <s v="&amp;quot;Finance Master_Profit after Tax&amp;quot;"/>
        <s v="&amp;quot;Finance Master_Profit after Tax;Finance Master_Shareholders&amp;apos; Equity Amount&amp;quot;"/>
        <s v="&amp;quot;Finance Master_Profit after Tax;Finance Master_Total Assets Amount&amp;quot;"/>
        <s v="&amp;quot;Finance Master_Accumulated Net Income (After tax);Finance Master_Shareholders&amp;apos; Equity Amount&amp;quot;"/>
        <s v="&amp;quot;Finance Master_Accumulated Net Income (After tax);Finance Master_Total Assets Amount&amp;quot;"/>
        <s v="&amp;quot;Finance Master_Total Liability Amount;Finance Master_Total Assets Amount&amp;quot;"/>
        <s v="&amp;quot;Finance Master_Inventory Amount;Finance Master_Total Assets Amount&amp;quot;"/>
        <s v="&amp;quot;Finance Master_Cash and Cash Equivalents Amount;Finance Master_Total Assets Amount&amp;quot;"/>
        <s v="&amp;quot;Finance Master_Accounts Receivable Amount;Finance Master_Total Assets Amount&amp;quot;"/>
        <s v="&amp;quot;Finance Master_PPE Amount;Finance Master_Total Assets Amount&amp;quot;"/>
        <s v="&amp;quot;Finance Master_Short-term Debts Amount;Finance Master_Total Assets Amount&amp;quot;"/>
        <s v="&amp;quot;Finance Master_Accounts Payable Amount;Finance Master_Total Assets Amount&amp;quot;"/>
        <s v="&amp;quot;Finance Master_Long-term Debts Amount;Finance Master_Total Assets Amount&amp;quot;"/>
        <s v="&amp;quot;Finance Master_Inventory Amount&amp;quot;"/>
        <s v="&amp;quot;Finance Master_Accounts Payable Amount&amp;quot;"/>
        <s v="&amp;quot;Finance Master_Total Assets Amount&amp;quot;"/>
        <s v="&amp;quot;Finance Master_Shareholders&amp;apos; Equity Amount&amp;quot;"/>
        <s v="&amp;quot;Employees Statistics_Average Number of Employees;Finance Master_Operating Income;Finance Master_Operating Revenue&amp;quot;"/>
        <s v="&amp;quot;Finance Master_DOI;Finance Master_AP Days;Finance Master_AR Days;Finance Master_CCC&amp;quot;"/>
        <s v="&amp;quot;Finance Master_Inventory Amount;Finance Master_Cash and Cash Equivalents Amount;Finance Master_Accounts Receivable Amount;Finance Master_PPE Amount&amp;quot;"/>
        <s v="&amp;quot;Finance Master_Inventory to Assets Ratio;Finance Master_Cash and Cash Equivalents to Assets Ratio;Finance Master_Accounts Receivable to Assets Ratio;Finance Master_PPE to Assets Ratio&amp;quot;"/>
        <s v="&amp;quot;Finance Master_Short-term Debts Amount;Finance Master_Accounts Payable Amount;Finance Master_Long-term Debts Amount&amp;quot;"/>
        <s v="&amp;quot;Finance Master_Short-term Debts to Assets Ratio;Finance Master_Accounts Payable to Assets Ratio;Finance Master_Long-term Debts to Assets Ratio&amp;quot;"/>
        <s v="&amp;quot;EBO Project_EBO Project Registration Date;EBO Project Phase History_EBO Phase&amp;quot;"/>
        <s v="&amp;quot;EBO Project Revenue_EBO Project Actual Revenue&amp;quot;"/>
        <s v="&amp;quot;EBO Project_EBO Project Name&amp;quot;"/>
        <s v="&amp;quot;EBO Project Phase History_EBO Phase Start Date;EBO Project Phase History_EBO Phase End Date&amp;quot;"/>
        <s v="&amp;quot;Investment Master_Subject Revenue;Investment Master_Subject Shareholding Ratio&amp;quot;"/>
        <s v="&amp;quot;Investment Master_Subject Net Profi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Annual Investment Budget Master_Annual Investment Budget;Annual Investment Budget Master_Annual Actual Investment Amount;Investment Subject Allocation Master_Budget Allocation Amount&amp;quot;"/>
        <s v="&amp;quot;Annual Investment Budget Master_Annual Investment Budget Balance (F);Investment Subject Allocation Master_Budget Allocation Amount&amp;quot;"/>
        <s v="&amp;quot;EBO Project Revenue Forecast_EBO Project Estimate Revenue&amp;quot;"/>
        <s v="&amp;quot;EBO Project Revenue Forecast_EBO Project Estimate Gross Profit&amp;quot;"/>
        <s v="&amp;quot;Investment MA Management_Subject Revenue;Investment MA Management_Subject Shareholding Ratio&amp;quot;"/>
        <s v="&amp;quot;Investment MA Management_Subject Net Profit;Investment MA Management_Subject Shareholding Ratio&amp;quot;"/>
        <s v="&amp;quot;Investment Budget Control_Annual Investment Budget;Investment Budget Control_Annual Actual Investment Amount;Investment Budget Control_Budget Allocation Amount(H)&amp;quot;"/>
        <s v="&amp;quot;Investment Budget Control_Budget Allocation Amount(H);Investment Budget Control_Annual Investment Budget Balance (F)&amp;quot;"/>
        <s v="&amp;quot;　&amp;quot;"/>
        <s v="&amp;quot;Target revenue_Target Revenue Month;Annual Plan Revenue_Annual plan Revenue Month&amp;quot;"/>
        <s v="&amp;quot;Annual Plan Shipment_Annual plan Shipment Month&amp;quot;"/>
        <s v="&amp;quot;CPU Monthly Efficiency Master_CPU Input work hours;CPU Monthly Efficiency Master_CPU Full load hours&amp;quot;"/>
        <s v="&amp;quot;CPU Monthly Efficiency Master_CPU Input work hours;CPU Monthly Efficiency Master_CPU Output hours&amp;quot;"/>
        <s v="&amp;quot;CPU Monthly Efficiency Master_CPU Equipment Utilization;CPU Monthly Efficiency Master_CPU Production Efficiency&amp;quot;"/>
        <s v="&amp;quot;OEE Analysis Master_SMT Full load hours;OEE Analysis Master_Planned shutdown（upder control);OEE Analysis Master_Planned shutdown（Epidemic prevention or out of control）;OEE Analysis Master_line shutdown (Raw material shortage issue);OEE Analysis Master_Planned shutdown（upder control)&amp;quot;"/>
        <s v="&amp;quot;OEE Analysis Master_Control Run hours;OEE Analysis Master_New product introduction hours&amp;quot;"/>
        <s v="&amp;quot;OEE Analysis Master_SMT Available hours;OEE Analysis Master_SMT Input work hours;OEE Analysis Master_MFG Line Change;OEE Analysis Master_MFG Production line Maintenance&amp;quot;"/>
        <s v="&amp;quot;OEE Analysis Master_SMT Input work hours;OEE Analysis Master_MFG Line Change;OEE Analysis Master_SMT Production Efficiency&amp;quot;"/>
        <s v="&amp;quot;OEE Analysis Master_SMT Available hours;OEE Analysis Master_SMT Full load hours&amp;quot;"/>
        <s v="&amp;quot;OEE Analysis Master_SMT Available hours;OEE Analysis Master_SMT Input work hours;OEE Analysis Master_MFG Line Change&amp;quot;"/>
        <s v="&amp;quot;OEE Analysis Master_SMT MP output hours;OEE Analysis Master_Control Run hours;OEE Analysis Master_New product introduction hours;OEE Analysis Master_MFG Line Change&amp;quot;"/>
        <s v="&amp;quot;OEE Analysis Master_SMT Equipment Availability;OEE Analysis Master_SMT Production Efficiency&amp;quot;"/>
        <s v="&amp;quot;CPU Monthly Efficiency_CPU Input work hours;CPU Monthly Efficiency_CPU Full load hours&amp;quot;"/>
        <s v="&amp;quot;CPU Monthly Efficiency_CPU Input work hours;CPU Monthly Efficiency_CPU Output hours&amp;quot;"/>
        <s v="&amp;quot;CPU Monthly Efficiency_CPU Equipment Utilization;CPU Monthly Efficiency_CPU Production Efficiency&amp;quot;"/>
        <s v="&amp;quot;PIR Master_Actual Quantity;PIR Master_Forecast Quantity&amp;quot;"/>
        <s v="&amp;quot;Forecast Attainment Rate Detail_Actual Quantity;Forecast Attainment Rate Detail_Forecast Quantity&amp;quot;"/>
        <s v="&amp;quot;Whole Demand Trend Analysis_Actual Quantity;Whole Demand Trend Analysis_Forecast Quantity&amp;quot;"/>
        <s v="&amp;quot;Customer code?&amp;quot;"/>
        <s v="&amp;quot;Monthly Status of Operating Income and Shipment by BU and Customer_Monthly Shipment Target;Monthly Status of Operating Income and Shipment by BU and Customer_Month to Date Actual  Shipment&amp;quot;" u="1"/>
        <s v="&amp;quot;Yearly Rev and SHIPT by BU and CUS_Yearly Revenue Target;Yearly Status of Revenue and Shipment by BU and Customer_Yearly Actual and Predict Revenue&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Product_Monthly Actual Shipment;Monthly Status of Operating Income and Shipment by Product_Monthly Estimated Shipment&amp;quot;" u="1"/>
        <s v="&amp;quot;Monthly Status of Operating Income and Shipment by BU and Customer_Monthly Actual Shipment;Monthly Status of Operating Income and Shipment by BU and Customer_Monthly Estimated Shipment&amp;quot;" u="1"/>
        <s v="&amp;quot;Actual Monthly Revenue and Shipment Data_Monthly Actual Shipment&amp;quot;" u="1"/>
        <s v="&amp;quot;MLY Rev. and SHIPT by BU and CUS_Monthly Actual Operating Income;MLY Rev. and SHIPT by BU and CUS_Monthly Estimated Operating Income&amp;quot;" u="1"/>
        <s v="&amp;quot;Business Operation and DOI Overview_PSG Inventory Amount;Business Operation and DOI Overview_Monthly Estimated Operating Incom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Monthly Status of Operating Income and Shipment by Product_Monthly Boards Estimated Operating Income;Monthly Status of Operating Income and Shipment by Product_Monthly Actual Operating Income&amp;quot;" u="1"/>
        <s v="&amp;quot;PSG FCST Management_Order Quantity;PSG FCST Management_Forecast Quantity&amp;quot;" u="1"/>
        <s v="&amp;quot;RFQ Related Data_Estimated Sales Quantity;RFQ Shipment Target Data_Yearly Shipment Target&amp;quot;" u="1"/>
        <s v="&amp;quot;MLY Rev. and SHIPT by PRD_Monthly Actual Shipment;Monthly Status of Operating Income and Shipment by Product_Monthly Estimated Shipment&amp;quot;" u="1"/>
        <s v="&amp;quot;Start Date; End Date&amp;quot;" u="1"/>
        <s v="&amp;quot;Actual Monthly Revenue and Shipment Data_Monthly Actual Shipment &amp;quot;" u="1"/>
        <s v="&amp;quot;Actual Daily Revenue and Shipment Data_Actual Daily Shipment;Estimated Monthly Revenue and Shipment Data_Up to date Monthly Estimated Shipment&amp;quot;" u="1"/>
        <s v="&amp;quot;Actual Daily Operating Income and Shipment Data_Actual Daily Shipment;Boards Estimated Monthly Operating Income and Shipment Data_Monthly Boards Estimated Shipment&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Yearly Status of Operating Income and Shipment by BU and Customer_Yearly Shipment Target;Yearly Status of Operating Income and Shipment by BU and Customer_Yearly Actual and Predict Shipment&amp;quot;" u="1"/>
        <s v="&amp;quot;Monthly Actual Revenue; Monthly Boards Estimated Revenue&amp;quot;" u="1"/>
        <s v="&amp;quot;Month to Date Actual Revenue;Up-To-Date Monthly Estimated Revenue&amp;quot;" u="1"/>
        <s v="&amp;quot;Yearly Actual and Predict Revenue;Yearly Boards Estimated Revenue&amp;quot;" u="1"/>
        <s v="&amp;quot;PSG FCST Hit Rate Information_MTD EDI 850;PSG FCST Hit Rate Information_EDI 850 Order Request;PSG FCST Hit Rate Information_Regional Demand Plan;PSG FCST Hit Rate Information_EDI 940 Shipping Notice&amp;quot;" u="1"/>
        <s v="&amp;quot;Rev. and SHIPT in Past Three Years by PRD_0;0_0&amp;quot;" u="1"/>
        <s v="&amp;quot;Diff. of MLY Act. Rev. vs. Boards Est. Rev.;Monthly Boards Estimated Revenue&amp;quot;" u="1"/>
        <s v="&amp;quot;Status of Operating Income and Shipment in the Past Three Years by Product_&amp;quot;" u="1"/>
        <s v="&amp;quot;MLY Rev. and SHIPT by BU and CUS_Monthly Boards Estimated Shipment;MLY Rev. and SHIPT by BU and CUS_Monthly Actual  Shipment&amp;quot;" u="1"/>
        <s v="&amp;quot;Year to Date Status of Operating Income by Product_Year to Date Actual Operating Income;Year to Date Status of Operating Income by Product_ Year to Date Operating Income Target&amp;quot;" u="1"/>
        <s v="&amp;quot;Year to Date Status of Operating Income and Shipment by Product_Yearly Shipment Target;Year to Date Status of Operating Income and Shipment by Product_Year to Date Actual Shipment&amp;quot;" u="1"/>
        <s v="&amp;quot;MLY Rev. and SHIPT by BU and CUS_Monthly Operating Income Target;MLY Rev. and SHIPT by BU and CUS_Monthly Actual Operating Income&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Monthly Actual Revenue;Diff. of MLY Act. Rev. vs. Yearly Target Rev.&amp;quot;" u="1"/>
        <s v="&amp;quot;MLY Rev and SHIPT by BU and CUS_Month to Date Actual Shipment;MLY Rev and SHIPT by BU and CUS_Monthly Boards Estimated Shipment&amp;quot;" u="1"/>
        <s v="&amp;quot;Monthly Status of Operating Income and Shipment by Product_Monthly Shipment Targe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 to Date Actual  Operating Income&amp;quot;" u="1"/>
        <s v="&amp;quot;Monthly Status of Operating Income and Shipment by BU and Customer_Monthly Boards Estimated Operating Income;Monthly Status of Operating Income and Shipment by BU and Customer_Month to Date Actual  Operating Income&amp;quot;" u="1"/>
        <s v="&amp;quot;RFQ Hit Rate Data_Estimated Sales Quantity;RFQ Shipment Target Data_Yearly Shipment Target&amp;quot;" u="1"/>
        <s v="&amp;quot;Monthly Status of Shipment by BU and Customer_Actual  Operating Income&amp;quot;" u="1"/>
        <s v="&amp;quot;Actual Daily Operating Income and Shipment Data_Actual Daily Shipment;MLY Rev. and SHIPT Data of Yearly TRGT_Monthly Operating Income of Yearly Target&amp;quot;" u="1"/>
        <s v="&amp;quot;Yearly Status of Operating Income and Shipment by BU and Customer_Yearly Operating Income Target;Yearly Status of Operating Income and Shipment by BU and Customer_Yearly Actual and Predict Operating Income&amp;quot;" u="1"/>
        <s v="&amp;quot;Monthly Actual Revenue;Diff of MLY Act Rev vs Yearly Target Rev&amp;quot;" u="1"/>
        <s v="&amp;quot;Actual Daily Revenue and Shipment Data_Actual Daily Shipment;MLY Rev. and SHIPT Data of Yearly TRGT_Monthly Revenue of Yearly Target&amp;quot;" u="1"/>
        <s v="&amp;quot;Monthly Status of Operating Income and Shipment by Product_Monthly Operating Income Target;Monthly Status of Operating Income and Shipment by Product_Monthly Actual Operating Income&amp;quot;" u="1"/>
        <s v="&amp;quot;Year to Date Status of Operating Income by BU and Customer_Year to Date Actual Operating Income;Year to Date Status of Operating Income by BU and Customer_Year to Date Boards Estimated Operating Income&amp;quot;" u="1"/>
        <s v="&amp;quot;YTD Rev. and SHIPT by PRD_Year to Date Boards Estimated Shipment;Year to Date Status of Operating Income and Shipment by Product_Year to Date Actual Shipment&amp;quot;" u="1"/>
        <s v="&amp;quot;MLY Rev. and SHIPT by BU and CUS_Monthly Shipment Target;MLY Rev. and SHIPT by BU and CUS_Monthly Actual  Shipment&amp;quot;" u="1"/>
        <s v="&amp;quot;MLY Rev. and SHIPT by PRD_Monthly Actual Operating Income;Monthly Status of Operating Income and Shipment by Product_Monthly Estimated Operating Income&amp;quot;" u="1"/>
        <s v="&amp;quot;Actual Daily Operating Income and Shipment Data_Actual Daily Shipment;Monthly Operating Income and Shipment Data of Yearly target_Monthly Operating Income of Yearly Target&amp;quot;" u="1"/>
        <s v="&amp;quot;EBO Project Revenue Forecast_Estimate Revenue&amp;quot;" u="1"/>
        <s v="&amp;quot;Diff. of Yearly Act./Pred. and Boards Est. Rev.;Yearly Boards Estimated Revenue&amp;quot;" u="1"/>
        <s v="&amp;quot;MLY Rev. and SHIPT by BU and CUS_Monthly Boards Estimated Operating Income;MLY Rev. and SHIPT by BU and CUS_Month to Date Actual  Operating Income&amp;quot;" u="1"/>
        <s v="&amp;quot;Actual Daily Operating Income and Shipment Data_Actual Daily Operating Income;Boards Estimated Monthly Operating Income and Shipment Data_Monthly Boards Estimated Operating Income&amp;quot;" u="1"/>
        <s v="&amp;quot;Monthly Status of Operating Income and Shipment by Product_Monthly Shipment Target;Monthly Status of Operating Income and Shipment by Product_Monthly Actual  Shipment&amp;quot;" u="1"/>
        <s v="&amp;quot;Actual Monthly Operating Income and Shipment Data_Monthly Actual Operating Income&amp;quot;" u="1"/>
        <s v="&amp;quot;PDM&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Actual Daily Revenue and Shipment Data_Actual Daily Revenue;Boards Est MLY Rev and SHIPT Data_Monthly Boards Estimated Revenue&amp;quot;" u="1"/>
        <s v="&amp;quot;Yearly Rev and SHIPT by BU and CUS_Diff of Yearly ActPred and Boards Est Rev;Yearly Rev and SHIPT by BU and CUS_Yearly Boards Estimated Revenue&amp;quot;" u="1"/>
        <s v="&amp;quot;Yearly Rev. and SHIPT by BU and CUS_Yearly Shipment Target;Yearly Status of Operating Income and Shipment by BU and Customer_Yearly Actual and Predict Shipment&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Year to Date Status of Shipment by Product_Year to Date Actual Shipment;Year to Date Status of Shipment by Product_ Year to Date Shipment Target&amp;quot;" u="1"/>
        <s v="&amp;quot;Yearly Rev. and SHIPT by BU and CUS_Yearly Revenue Target;Yearly Status of Revenue and Shipment by BU and Customer_Yearly Actual and Predict Revenue&amp;quot;" u="1"/>
        <s v="&amp;quot;Monthly Status of Shipment by BU and Customer _Monthly Actual Shipment&amp;quot;" u="1"/>
        <s v="&amp;quot;Rev and SHIPT in Past Three Years by BU and CUS_Yearly Actual Shipment&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Yearly Rev. and SHIPT by BU and CUS_Yearly Operating Income Target;Yearly Status of Operating Income and Shipment by BU and Customer_Yearly Actual and Predict Operating Income&amp;quot;" u="1"/>
        <s v="&amp;quot;RFQ Related Data_Estimated Sales Quantity;Actual Revenue and Shipment Data_Accumulative Product Series Shipping Volume&amp;quot;" u="1"/>
        <s v="&amp;quot;Actual Monthly Revenue and Shipment Data_Monthly Actual Revenue&amp;quot;" u="1"/>
        <s v="&amp;quot;Monthly Status of Shipment by BU and Customer_Actual Shipment;0_0&amp;quot;" u="1"/>
        <s v="&amp;quot;MLY Rev. and SHIPT by PRD_Monthly Boards Estimated Shipment;Monthly Status of Operating Income and Shipment by Product_Monthly Actual  Shipment&amp;quot;" u="1"/>
        <s v="&amp;quot;Monthly Status of Operating Income and Shipment by BU and Customer_Monthly Boards Estimated Shipment;Monthly Status of Operating Income and Shipment by BU and Customer_Month to Date Actual  Shipment&amp;quot;" u="1"/>
        <s v="&amp;quot;MLY Rev. and SHIPT by PRD_Monthly Operating Income Target;Monthly Status of Operating Income and Shipment by Product_Monthly Actual Operating Income&amp;quot;" u="1"/>
        <s v="&amp;quot;Year to Date Status of Operating Income by BU and Customer_Year to Date Actual Operating Income;Year to Date Status of Operating Income by BU and Customer_ Year to Date Operating Income Target&amp;quot;" u="1"/>
        <s v="&amp;quot;Year to Date Status of Revenue by BU and Customer_Year to Date Actual Revenue;Year to Date Status of Revenue by BU and Customer_ Year to Date Revenue Target&amp;quot;" u="1"/>
        <s v="&amp;quot;Actual Daily Operating Income and Shipment Data_Actual Daily Operating Income;MLY Rev. and SHIPT Data of Yearly TRGT_Monthly Operating Income of Yearly Target&amp;quot;" u="1"/>
        <s v="&amp;quot;Year to Date Status of Operating Income and Shipment by Product_Year to Date Boards Estimated Operating Income;Year to Date Status of Operating Income and Shipment by Product_Year to Date Actual Operating Income&amp;quot;" u="1"/>
        <s v="&amp;quot;RFQ Detail of Award Project_Estimated Sales Quantity;RFQ Detail of Award Project_Accumulative Product Series Shipping Volu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Last Move Date&amp;quot;" u="1"/>
        <s v="&amp;quot;Monthly Status of Operating Income by BU and Customer_Actual  Operating Income;0_0&amp;quot;" u="1"/>
        <s v="&amp;quot;Month to Date Actual Revenue;Monthly Boards Estimated Revenue&amp;quot;" u="1"/>
        <s v="&amp;quot;Actual Monthly Operating Income and Shipment Data_Monthly Actual Shipment &amp;quot;" u="1"/>
        <s v="&amp;quot;Diff. of MLY Act. Ship. vs. Boards Est. Ship.;Monthly Boards Estimated Shipment&amp;quot;" u="1"/>
        <s v="&amp;quot;Monthly Status of Operating Income and Shipment by BU and Customer_Monthly Actual Operating Income;Monthly Status of Operating Income and Shipment by BU and Customer_Monthly Estimated Operating Income&amp;quot;" u="1"/>
        <s v="&amp;quot;Monthly Status of Operating Income and Shipment by Product_Monthly Boards Estimated Shipment;Monthly Status of Operating Income and Shipment by Product_Monthly Actual  Shipment&amp;quot;" u="1"/>
        <s v="&amp;quot;Rev and SHIPT in Past Three Years by BU and CUS_Yearly Actual Revenue&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Monthly Status of Operating Income and Shipment by Product_Monthly Boards Estimated Operating Income;Monthly Status of Operating Income and Shipment by Product_Month to Date Actual  Operating Income&amp;quot;" u="1"/>
        <s v="&amp;quot;Diff of MLY Act Rev vs Boards Est Rev;Monthly Boards Estimated Revenue&amp;quot;" u="1"/>
        <s v="&amp;quot;Monthly Status of Operating Income by BU and Customer_Actual  Operating Income&amp;quot;" u="1"/>
        <s v="&amp;quot; &amp;quot;" u="1"/>
        <s v="&amp;quot;Monthly Actual Shipment; Monthly Boards Estimated Shipment&amp;quot;" u="1"/>
        <s v="&amp;quot;YTD Rev and SHIPT by BU and CUS_Year to Date Actual Shipment;YTD Rev and SHIPT by BU and CUS_Year to Date Shipment Target&amp;quot;" u="1"/>
        <s v="&amp;quot;Actual Daily Revenue and Shipment Data_Actual Daily Revenue;MLY Rev and SHIPT Data of Yearly TRGT_Monthly Revenue of Yearly Targe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Revenue;Estimated Monthly Revenue and Shipment Data_Up to date Monthly Estimated Revenue&amp;quot;" u="1"/>
        <s v="&amp;quot;Monthly Status of Operating Income and Shipment by Product_Monthly Operating Income Target;Monthly Status of Operating Income and Shipment by Product_Month to Date Actual  Operating Income&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Diff of MLY Act Ship vs Boards Est Ship;Monthly Boards Estimated Shipment&amp;quot;" u="1"/>
        <s v="&amp;quot;EBO Project Revenue Forecast_Estimate Gross Profit&amp;quot;" u="1"/>
        <s v="&amp;quot;MLY Rev. and SHIPT by BU and CUS_Monthly Boards Estimated Operating Income;MLY Rev. and SHIPT by BU and CUS_Monthly Actual Operating Income&amp;quot;" u="1"/>
        <s v="&amp;quot;Year to Date Status of Shipment by BU and Customer_Year to Date Actual Shipment;Year to Date Status of Shipment by BU and Customer_ Year to Date Shipment Target&amp;quot;" u="1"/>
        <s v="&amp;quot;Rev and SHIPT in Past Three Years by BU and CUS_0;0_0&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onthly Status of Operating Income and Shipment by BU and Customer_Monthly Operating Income Target;Monthly Status of Operating Income and Shipment by BU and Customer_Monthly Actual Operating Income&amp;quot;" u="1"/>
        <s v="&amp;quot;Monthly Status of Shipment by BU and Customer_Actual Shipment&amp;quot;" u="1"/>
        <s v="&amp;quot;Actual Daily Revenue and Shipment Data_Actual Daily Revenue;Boards Est. MLY Rev. and SHIPT Data_Monthly Boards Estimated Revenue&amp;quot;" u="1"/>
        <s v="&amp;quot;MLY Rev and SHIPT by BU and CUS_Diff of MLY Act Rev vs Boards Est Rev;MLY Rev and SHIPT by BU and CUS_Monthly Boards Estimated Revenue&amp;quot;" u="1"/>
        <s v="&amp;quot;Diff of Yearly Act/Pred and Boards Est Rev;Yearly Boards Estimated Revenue&amp;quot;" u="1"/>
        <s v="&amp;quot;MLY Rev. and SHIPT by BU and CUS_Monthly Operating Income Target;MLY Rev. and SHIPT by BU and CUS_Month to Date Actual  Operating Income&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Yearly Status of Operating Income and Shipment by BU and Customer_Yearly Boards Estimated Operating Income;Yearly Status of Operating Income and Shipment by BU and Customer_Yearly Actual and Predict Operating Income&amp;quot;" u="1"/>
        <s v="&amp;quot;EBO Project Revenue_Actual Revenue&amp;quot;" u="1"/>
        <s v="&amp;quot;MLY Rev. and SHIPT by BU and CUS_Monthly Shipment Target;MLY Rev. and SHIPT by BU and CUS_Month to Date Actual  Shipment&amp;quot;" u="1"/>
        <s v="&amp;quot;Diff. of Yearly  Act./Pred. and Boards Est. Rev.;Yearly Boards Estimated Revenue&amp;quot;" u="1"/>
        <s v="&amp;quot;Actual Daily Revenue and Shipment Data_Actual Daily Shipment;Boards Est MLY Rev and SHIPT Data_Monthly Boards Estimated Shipment&amp;quot;" u="1"/>
        <s v="&amp;quot;MLY Rev. and SHIPT by BU and CUS_Monthly Actual Shipment;MLY Rev. and SHIPT by BU and CUS_Monthly Estimated Shipment&amp;quot;" u="1"/>
        <s v="&amp;quot;Yearly Rev and SHIPT by BU and CUS_Yearly Actual and Predict Revenue;Yearly Rev and SHIPT by BU and CUS_Yearly Boards Estimated Revenue&amp;quot;" u="1"/>
        <s v="&amp;quot;MLY Rev and SHIPT by BU and CUS_Diff of MLY Act Ship vs Boards Est Ship;MLY Rev and SHIPT by BU and CUS_Monthly Boards Estimated Shipment&amp;quot;" u="1"/>
        <s v="&amp;quot;Year to Date Status of Operating Income and Shipment by Product_Year to Date Boards Estimated Shipment;Year to Date Status of Operating Income and Shipment by Product_Year to Date Actual Shipment&amp;quot;" u="1"/>
        <s v="&amp;quot;MLY Rev and SHIPT by BU and CUS_Monthly Actual Shipment;Boards Est MLY Rev and SHIPT Data_Monthly Boards Estimated Shipment&amp;quot;" u="1"/>
        <s v="&amp;quot;Monthly Status of Operating Income and Shipment by Product_Monthly Actual Operating Income;Monthly Status of Operating Income and Shipment by Product_Monthly Estimated Operating Income&amp;quot;" u="1"/>
        <s v="&amp;quot;SCM Inventory Action Log&amp;quot;" u="1"/>
        <s v="&amp;quot;MLY Rev and SHIPT by BU and CUS_Monthly Actual Revenue;MLY Rev and SHIPT by BU and CUS_Monthly Boards Estimated Revenue&amp;quot;" u="1"/>
        <s v="&amp;quot;MLY Rev and SHIPT by BU and CUS_Monthly Actual Revenue;MLY Rev and SHIPT by BU and CUS_Diff of MLY Act Rev vs Yearly Target Rev&amp;quot;" u="1"/>
        <s v="&amp;quot;Monthly Status of Operating Income and Shipment by BU and Customer_Monthly Boards Estimated Shipment;Monthly Status of Operating Income and Shipment by BU and Customer_Monthly Actual  Shipment&amp;quot;" u="1"/>
        <s v="&amp;quot;Registration Date; EBO Project Phase History_EBO Phase&amp;quot;" u="1"/>
        <s v="&amp;quot;Monthly Actual Revenue;Monthly Revenue of Yearly Target&amp;quot;" u="1"/>
        <s v="&amp;quot;Status of Operating Income and Shipment in the Past Three Years by BU and Customer_&amp;quot;" u="1"/>
        <s v="&amp;quot;Yearly Status of Operating Income and Shipment by BU and Customer_Yearly Boards Estimated Shipment;Yearly Status of Operating Income and Shipment by BU and Customer_Yearly Actual and Predict Shipment&amp;quot;" u="1"/>
        <s v="&amp;quot;Monthly Status of Operating Income and Shipment by BU and Customer_Monthly Boards Estimated Operating Income;Monthly Status of Operating Income and Shipment by BU and Customer_Monthly Actual Operating Income&amp;quot;" u="1"/>
        <s v="&amp;quot;Year to Date Status of Revenue by BU and Customer_Year to Date Actual Revenue;Year to Date Status of Revenue by BU and Customer_Year to Date Boards Estimated Revenue&amp;quot;" u="1"/>
        <s v="&amp;quot;YTD Rev. and SHIPT by PRD_Year to Date Boards Estimated Operating Income;Year to Date Status of Operating Income and Shipment by Product_Year to Date Actual Operating Income&amp;quot;" u="1"/>
        <s v="&amp;quot;Monthly Status of Shipment by BU and Customer _Monthly Actual Shipment;0_0&amp;quot;" u="1"/>
        <s v="&amp;quot;Monthly Status of Shipment by BU and Customer_Actual  Operating Income;0_0&amp;quot;" u="1"/>
        <s v="&amp;quot;MLY Rev and SHIPT by BU and CUS_Month to Date Actual Revenue;MLY Rev and SHIPT by PRD_Up to date Monthly Estimated Revenue&amp;quot;" u="1"/>
        <s v="&amp;quot;Year to Date Status of Shipment by Product_Year to Date Actual Shipment;Year to Date Status of Shipment by Product_Year to Date Boards Estimated Shipment&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Year to Date Status of Operating Income and Shipment by Product_Yearly Operating Income Target;Year to Date Status of Operating Income and Shipment by Product_Year to Date Actual Operating Income&amp;quot;" u="1"/>
        <s v="&amp;quot;Rev. and SHIPT in Past Three Years by BU and CUS_0;0_0&amp;quot;" u="1"/>
        <s v="&amp;quot;MLY Rev. and SHIPT by PRD_Monthly Boards Estimated Operating Income;Monthly Status of Operating Income and Shipment by Product_Monthly Actual Operating Income&amp;quot;" u="1"/>
        <s v="&amp;quot;Actual Daily Operating Income and Shipment Data_Actual Daily Operating Income;Monthly Operating Income and Shipment Data of Yearly target_Monthly Operating Income of Yearly Target&amp;quot;" u="1"/>
        <s v="&amp;quot;EBO Project Revenue_Actual Gross Profit&amp;quot;" u="1"/>
        <s v="&amp;quot;Month to Date Actual Shipment;Monthly Boards Estimated Shipment&amp;quot;" u="1"/>
        <s v="&amp;quot;Rev and SHIPT in Past Three Years by PRD_Yearly Actual Shipment&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haredItems>
    </cacheField>
    <cacheField name="termIDpk" numFmtId="0">
      <sharedItems/>
    </cacheField>
    <cacheField name="termID" numFmtId="0">
      <sharedItems containsSemiMixedTypes="0" containsString="0" containsNumber="1" containsInteger="1" minValue="1" maxValue="531" count="53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517" u="1"/>
        <n v="482" u="1"/>
        <n v="417" u="1"/>
        <n v="352" u="1"/>
        <n v="287" u="1"/>
        <n v="239" u="1"/>
        <n v="518" u="1"/>
        <n v="450" u="1"/>
        <n v="385" u="1"/>
        <n v="320" u="1"/>
        <n v="223" u="1"/>
        <n v="519" u="1"/>
        <n v="483" u="1"/>
        <n v="418" u="1"/>
        <n v="353" u="1"/>
        <n v="288" u="1"/>
        <n v="520" u="1"/>
        <n v="451" u="1"/>
        <n v="386" u="1"/>
        <n v="321" u="1"/>
        <n v="256" u="1"/>
        <n v="521" u="1"/>
        <n v="484" u="1"/>
        <n v="419" u="1"/>
        <n v="354" u="1"/>
        <n v="289" u="1"/>
        <n v="240" u="1"/>
        <n v="522" u="1"/>
        <n v="452" u="1"/>
        <n v="387" u="1"/>
        <n v="322" u="1"/>
        <n v="257" u="1"/>
        <n v="224" u="1"/>
        <n v="523" u="1"/>
        <n v="485" u="1"/>
        <n v="420" u="1"/>
        <n v="355" u="1"/>
        <n v="290" u="1"/>
        <n v="524" u="1"/>
        <n v="453" u="1"/>
        <n v="388" u="1"/>
        <n v="323" u="1"/>
        <n v="258" u="1"/>
        <n v="525" u="1"/>
        <n v="486" u="1"/>
        <n v="421" u="1"/>
        <n v="356" u="1"/>
        <n v="291" u="1"/>
        <n v="241" u="1"/>
        <n v="526" u="1"/>
        <n v="454" u="1"/>
        <n v="389" u="1"/>
        <n v="324" u="1"/>
        <n v="259" u="1"/>
        <n v="225" u="1"/>
        <n v="527" u="1"/>
        <n v="487" u="1"/>
        <n v="422" u="1"/>
        <n v="357" u="1"/>
        <n v="292" u="1"/>
        <n v="528" u="1"/>
        <n v="455" u="1"/>
        <n v="390" u="1"/>
        <n v="325" u="1"/>
        <n v="260" u="1"/>
        <n v="529" u="1"/>
        <n v="488" u="1"/>
        <n v="423" u="1"/>
        <n v="358" u="1"/>
        <n v="293" u="1"/>
        <n v="242" u="1"/>
        <n v="530" u="1"/>
        <n v="456" u="1"/>
        <n v="391" u="1"/>
        <n v="326" u="1"/>
        <n v="261" u="1"/>
        <n v="226" u="1"/>
        <n v="531" u="1"/>
        <n v="489" u="1"/>
        <n v="424" u="1"/>
        <n v="359" u="1"/>
        <n v="294" u="1"/>
        <n v="457" u="1"/>
        <n v="392" u="1"/>
        <n v="327" u="1"/>
        <n v="262" u="1"/>
        <n v="490" u="1"/>
        <n v="425" u="1"/>
        <n v="360" u="1"/>
        <n v="295" u="1"/>
        <n v="243" u="1"/>
        <n v="458" u="1"/>
        <n v="393" u="1"/>
        <n v="328" u="1"/>
        <n v="263" u="1"/>
        <n v="227" u="1"/>
        <n v="491" u="1"/>
        <n v="426" u="1"/>
        <n v="361" u="1"/>
        <n v="296" u="1"/>
        <n v="459" u="1"/>
        <n v="394" u="1"/>
        <n v="329" u="1"/>
        <n v="264" u="1"/>
        <n v="492" u="1"/>
        <n v="427" u="1"/>
        <n v="362" u="1"/>
        <n v="297" u="1"/>
        <n v="244" u="1"/>
        <n v="460" u="1"/>
        <n v="395" u="1"/>
        <n v="330" u="1"/>
        <n v="265" u="1"/>
        <n v="228" u="1"/>
        <n v="493" u="1"/>
        <n v="428" u="1"/>
        <n v="363" u="1"/>
        <n v="298" u="1"/>
        <n v="461" u="1"/>
        <n v="396" u="1"/>
        <n v="331" u="1"/>
        <n v="266" u="1"/>
        <n v="494" u="1"/>
        <n v="429" u="1"/>
        <n v="364" u="1"/>
        <n v="299" u="1"/>
        <n v="245" u="1"/>
        <n v="462" u="1"/>
        <n v="397" u="1"/>
        <n v="332" u="1"/>
        <n v="267" u="1"/>
        <n v="229" u="1"/>
        <n v="495" u="1"/>
        <n v="430" u="1"/>
        <n v="365" u="1"/>
        <n v="300" u="1"/>
        <n v="463" u="1"/>
        <n v="398" u="1"/>
        <n v="333" u="1"/>
        <n v="268" u="1"/>
        <n v="496" u="1"/>
        <n v="431" u="1"/>
        <n v="366" u="1"/>
        <n v="301" u="1"/>
        <n v="246" u="1"/>
        <n v="464" u="1"/>
        <n v="399" u="1"/>
        <n v="334" u="1"/>
        <n v="269" u="1"/>
        <n v="230" u="1"/>
        <n v="497" u="1"/>
        <n v="432" u="1"/>
        <n v="367" u="1"/>
        <n v="302" u="1"/>
        <n v="465" u="1"/>
        <n v="400" u="1"/>
        <n v="335" u="1"/>
        <n v="270" u="1"/>
        <n v="498" u="1"/>
        <n v="433" u="1"/>
        <n v="368" u="1"/>
        <n v="303" u="1"/>
        <n v="247" u="1"/>
        <n v="466" u="1"/>
        <n v="401" u="1"/>
        <n v="336" u="1"/>
        <n v="271" u="1"/>
        <n v="231" u="1"/>
        <n v="499" u="1"/>
        <n v="434" u="1"/>
        <n v="369" u="1"/>
        <n v="304" u="1"/>
        <n v="467" u="1"/>
        <n v="402" u="1"/>
        <n v="337" u="1"/>
        <n v="272" u="1"/>
        <n v="500" u="1"/>
        <n v="435" u="1"/>
        <n v="370" u="1"/>
        <n v="305" u="1"/>
        <n v="248" u="1"/>
        <n v="468" u="1"/>
        <n v="403" u="1"/>
        <n v="338" u="1"/>
        <n v="273" u="1"/>
        <n v="232" u="1"/>
        <n v="501" u="1"/>
        <n v="436" u="1"/>
        <n v="371" u="1"/>
        <n v="306" u="1"/>
        <n v="469" u="1"/>
        <n v="404" u="1"/>
        <n v="339" u="1"/>
        <n v="274" u="1"/>
        <n v="502" u="1"/>
        <n v="437" u="1"/>
        <n v="372" u="1"/>
        <n v="307" u="1"/>
        <n v="249" u="1"/>
        <n v="470" u="1"/>
        <n v="405" u="1"/>
        <n v="340" u="1"/>
        <n v="275" u="1"/>
        <n v="233" u="1"/>
        <n v="503" u="1"/>
        <n v="438" u="1"/>
        <n v="373" u="1"/>
        <n v="308" u="1"/>
        <n v="471" u="1"/>
        <n v="406" u="1"/>
        <n v="341" u="1"/>
        <n v="276" u="1"/>
        <n v="504" u="1"/>
        <n v="439" u="1"/>
        <n v="374" u="1"/>
        <n v="309" u="1"/>
        <n v="250" u="1"/>
        <n v="472" u="1"/>
        <n v="407" u="1"/>
        <n v="342" u="1"/>
        <n v="277" u="1"/>
        <n v="234" u="1"/>
        <n v="505" u="1"/>
        <n v="440" u="1"/>
        <n v="375" u="1"/>
        <n v="310" u="1"/>
        <n v="473" u="1"/>
        <n v="408" u="1"/>
        <n v="343" u="1"/>
        <n v="278" u="1"/>
        <n v="506" u="1"/>
        <n v="441" u="1"/>
        <n v="376" u="1"/>
        <n v="311" u="1"/>
        <n v="251" u="1"/>
        <n v="474" u="1"/>
        <n v="409" u="1"/>
        <n v="344" u="1"/>
        <n v="279" u="1"/>
        <n v="235" u="1"/>
        <n v="507" u="1"/>
        <n v="442" u="1"/>
        <n v="377" u="1"/>
        <n v="312" u="1"/>
        <n v="475" u="1"/>
        <n v="410" u="1"/>
        <n v="345" u="1"/>
        <n v="280" u="1"/>
        <n v="508" u="1"/>
        <n v="443" u="1"/>
        <n v="378" u="1"/>
        <n v="313" u="1"/>
        <n v="252" u="1"/>
        <n v="476" u="1"/>
        <n v="411" u="1"/>
        <n v="346" u="1"/>
        <n v="281" u="1"/>
        <n v="236" u="1"/>
        <n v="509" u="1"/>
        <n v="444" u="1"/>
        <n v="379" u="1"/>
        <n v="314" u="1"/>
        <n v="477" u="1"/>
        <n v="412" u="1"/>
        <n v="347" u="1"/>
        <n v="282" u="1"/>
        <n v="510" u="1"/>
        <n v="445" u="1"/>
        <n v="380" u="1"/>
        <n v="315" u="1"/>
        <n v="253" u="1"/>
        <n v="478" u="1"/>
        <n v="413" u="1"/>
        <n v="348" u="1"/>
        <n v="283" u="1"/>
        <n v="237" u="1"/>
        <n v="511" u="1"/>
        <n v="446" u="1"/>
        <n v="381" u="1"/>
        <n v="316" u="1"/>
        <n v="479" u="1"/>
        <n v="414" u="1"/>
        <n v="349" u="1"/>
        <n v="284" u="1"/>
        <n v="512" u="1"/>
        <n v="447" u="1"/>
        <n v="382" u="1"/>
        <n v="317" u="1"/>
        <n v="254" u="1"/>
        <n v="513" u="1"/>
        <n v="480" u="1"/>
        <n v="415" u="1"/>
        <n v="350" u="1"/>
        <n v="285" u="1"/>
        <n v="238" u="1"/>
        <n v="514" u="1"/>
        <n v="448" u="1"/>
        <n v="383" u="1"/>
        <n v="318" u="1"/>
        <n v="222" u="1"/>
        <n v="515" u="1"/>
        <n v="481" u="1"/>
        <n v="416" u="1"/>
        <n v="351" u="1"/>
        <n v="286" u="1"/>
        <n v="516" u="1"/>
        <n v="449" u="1"/>
        <n v="384" u="1"/>
        <n v="319" u="1"/>
        <n v="255" u="1"/>
      </sharedItems>
    </cacheField>
    <cacheField name="termSeq" numFmtId="0">
      <sharedItems count="531">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s v="0040"/>
        <s v="0041"/>
        <s v="0042"/>
        <s v="0043"/>
        <s v="0044"/>
        <s v="0045"/>
        <s v="0046"/>
        <s v="0047"/>
        <s v="0048"/>
        <s v="0049"/>
        <s v="0050"/>
        <s v="0051"/>
        <s v="0052"/>
        <s v="0053"/>
        <s v="0054"/>
        <s v="0055"/>
        <s v="0056"/>
        <s v="0057"/>
        <s v="0058"/>
        <s v="0059"/>
        <s v="0060"/>
        <s v="0061"/>
        <s v="0062"/>
        <s v="0063"/>
        <s v="0064"/>
        <s v="0065"/>
        <s v="0066"/>
        <s v="0067"/>
        <s v="0068"/>
        <s v="0069"/>
        <s v="0070"/>
        <s v="0071"/>
        <s v="0072"/>
        <s v="0073"/>
        <s v="0074"/>
        <s v="0075"/>
        <s v="0076"/>
        <s v="0077"/>
        <s v="0078"/>
        <s v="0079"/>
        <s v="0080"/>
        <s v="0081"/>
        <s v="0082"/>
        <s v="0083"/>
        <s v="0084"/>
        <s v="0085"/>
        <s v="0086"/>
        <s v="0087"/>
        <s v="0088"/>
        <s v="0089"/>
        <s v="0090"/>
        <s v="0091"/>
        <s v="0092"/>
        <s v="0093"/>
        <s v="0094"/>
        <s v="0095"/>
        <s v="0096"/>
        <s v="0097"/>
        <s v="0098"/>
        <s v="0099"/>
        <s v="0100"/>
        <s v="0101"/>
        <s v="0102"/>
        <s v="0103"/>
        <s v="0104"/>
        <s v="0105"/>
        <s v="0106"/>
        <s v="0107"/>
        <s v="0108"/>
        <s v="0109"/>
        <s v="0110"/>
        <s v="0111"/>
        <s v="0112"/>
        <s v="0113"/>
        <s v="0114"/>
        <s v="0115"/>
        <s v="0116"/>
        <s v="0117"/>
        <s v="0118"/>
        <s v="0119"/>
        <s v="0120"/>
        <s v="0121"/>
        <s v="0122"/>
        <s v="0123"/>
        <s v="0124"/>
        <s v="0125"/>
        <s v="0126"/>
        <s v="0127"/>
        <s v="0128"/>
        <s v="0129"/>
        <s v="0130"/>
        <s v="0131"/>
        <s v="0132"/>
        <s v="0133"/>
        <s v="0134"/>
        <s v="0135"/>
        <s v="0136"/>
        <s v="0137"/>
        <s v="0138"/>
        <s v="0139"/>
        <s v="0140"/>
        <s v="0141"/>
        <s v="0142"/>
        <s v="0143"/>
        <s v="0144"/>
        <s v="0145"/>
        <s v="0146"/>
        <s v="0147"/>
        <s v="0148"/>
        <s v="0149"/>
        <s v="0150"/>
        <s v="0151"/>
        <s v="0152"/>
        <s v="0153"/>
        <s v="0154"/>
        <s v="0155"/>
        <s v="0156"/>
        <s v="0157"/>
        <s v="0158"/>
        <s v="0159"/>
        <s v="0160"/>
        <s v="0161"/>
        <s v="0162"/>
        <s v="0163"/>
        <s v="0164"/>
        <s v="0165"/>
        <s v="0166"/>
        <s v="0167"/>
        <s v="0168"/>
        <s v="0169"/>
        <s v="0170"/>
        <s v="0171"/>
        <s v="0172"/>
        <s v="0173"/>
        <s v="0174"/>
        <s v="0175"/>
        <s v="0176"/>
        <s v="0177"/>
        <s v="0178"/>
        <s v="0179"/>
        <s v="0180"/>
        <s v="0181"/>
        <s v="0182"/>
        <s v="0183"/>
        <s v="0184"/>
        <s v="0185"/>
        <s v="0186"/>
        <s v="0187"/>
        <s v="0188"/>
        <s v="0189"/>
        <s v="0190"/>
        <s v="0191"/>
        <s v="0192"/>
        <s v="0193"/>
        <s v="0194"/>
        <s v="0195"/>
        <s v="0196"/>
        <s v="0197"/>
        <s v="0198"/>
        <s v="0199"/>
        <s v="0200"/>
        <s v="0201"/>
        <s v="0202"/>
        <s v="0203"/>
        <s v="0204"/>
        <s v="0205"/>
        <s v="0206"/>
        <s v="0207"/>
        <s v="0208"/>
        <s v="0209"/>
        <s v="0210"/>
        <s v="0211"/>
        <s v="0212"/>
        <s v="0213"/>
        <s v="0214"/>
        <s v="0215"/>
        <s v="0216"/>
        <s v="0217"/>
        <s v="0218"/>
        <s v="0219"/>
        <s v="0220"/>
        <s v="0221"/>
        <s v="0506" u="1"/>
        <s v="0516" u="1"/>
        <s v="0526" u="1"/>
        <s v="0507" u="1"/>
        <s v="0517" u="1"/>
        <s v="0527" u="1"/>
        <s v="0508" u="1"/>
        <s v="0518" u="1"/>
        <s v="0528" u="1"/>
        <s v="0230" u="1"/>
        <s v="0240" u="1"/>
        <s v="0250" u="1"/>
        <s v="0260" u="1"/>
        <s v="0270" u="1"/>
        <s v="0280" u="1"/>
        <s v="0290" u="1"/>
        <s v="0509" u="1"/>
        <s v="0519" u="1"/>
        <s v="0529" u="1"/>
        <s v="0231" u="1"/>
        <s v="0241" u="1"/>
        <s v="0251" u="1"/>
        <s v="0261" u="1"/>
        <s v="0271" u="1"/>
        <s v="0281" u="1"/>
        <s v="0291" u="1"/>
        <s v="0222" u="1"/>
        <s v="0232" u="1"/>
        <s v="0242" u="1"/>
        <s v="0252" u="1"/>
        <s v="0262" u="1"/>
        <s v="0272" u="1"/>
        <s v="0282" u="1"/>
        <s v="0292" u="1"/>
        <s v="0223" u="1"/>
        <s v="0233" u="1"/>
        <s v="0243" u="1"/>
        <s v="0253" u="1"/>
        <s v="0263" u="1"/>
        <s v="0273" u="1"/>
        <s v="0283" u="1"/>
        <s v="0293" u="1"/>
        <s v="0224" u="1"/>
        <s v="0234" u="1"/>
        <s v="0244" u="1"/>
        <s v="0254" u="1"/>
        <s v="0264" u="1"/>
        <s v="0274" u="1"/>
        <s v="0284" u="1"/>
        <s v="0294" u="1"/>
        <s v="0225" u="1"/>
        <s v="0235" u="1"/>
        <s v="0245" u="1"/>
        <s v="0255" u="1"/>
        <s v="0265" u="1"/>
        <s v="0275" u="1"/>
        <s v="0285" u="1"/>
        <s v="0295" u="1"/>
        <s v="0226" u="1"/>
        <s v="0236" u="1"/>
        <s v="0246" u="1"/>
        <s v="0256" u="1"/>
        <s v="0266" u="1"/>
        <s v="0276" u="1"/>
        <s v="0286" u="1"/>
        <s v="0296" u="1"/>
        <s v="0227" u="1"/>
        <s v="0237" u="1"/>
        <s v="0247" u="1"/>
        <s v="0257" u="1"/>
        <s v="0267" u="1"/>
        <s v="0277" u="1"/>
        <s v="0287" u="1"/>
        <s v="0297" u="1"/>
        <s v="0300" u="1"/>
        <s v="0310" u="1"/>
        <s v="0320" u="1"/>
        <s v="0330" u="1"/>
        <s v="0340" u="1"/>
        <s v="0350" u="1"/>
        <s v="0360" u="1"/>
        <s v="0370" u="1"/>
        <s v="0380" u="1"/>
        <s v="0390" u="1"/>
        <s v="0228" u="1"/>
        <s v="0238" u="1"/>
        <s v="0248" u="1"/>
        <s v="0258" u="1"/>
        <s v="0268" u="1"/>
        <s v="0278" u="1"/>
        <s v="0288" u="1"/>
        <s v="0298" u="1"/>
        <s v="0301" u="1"/>
        <s v="0311" u="1"/>
        <s v="0321" u="1"/>
        <s v="0331" u="1"/>
        <s v="0341" u="1"/>
        <s v="0351" u="1"/>
        <s v="0361" u="1"/>
        <s v="0371" u="1"/>
        <s v="0381" u="1"/>
        <s v="0391" u="1"/>
        <s v="0229" u="1"/>
        <s v="0239" u="1"/>
        <s v="0249" u="1"/>
        <s v="0259" u="1"/>
        <s v="0269" u="1"/>
        <s v="0279" u="1"/>
        <s v="0289" u="1"/>
        <s v="0299" u="1"/>
        <s v="0302" u="1"/>
        <s v="0312" u="1"/>
        <s v="0322" u="1"/>
        <s v="0332" u="1"/>
        <s v="0342" u="1"/>
        <s v="0352" u="1"/>
        <s v="0362" u="1"/>
        <s v="0372" u="1"/>
        <s v="0382" u="1"/>
        <s v="0392" u="1"/>
        <s v="0303" u="1"/>
        <s v="0313" u="1"/>
        <s v="0323" u="1"/>
        <s v="0333" u="1"/>
        <s v="0343" u="1"/>
        <s v="0353" u="1"/>
        <s v="0363" u="1"/>
        <s v="0373" u="1"/>
        <s v="0383" u="1"/>
        <s v="0393" u="1"/>
        <s v="0304" u="1"/>
        <s v="0314" u="1"/>
        <s v="0324" u="1"/>
        <s v="0334" u="1"/>
        <s v="0344" u="1"/>
        <s v="0354" u="1"/>
        <s v="0364" u="1"/>
        <s v="0374" u="1"/>
        <s v="0384" u="1"/>
        <s v="0394" u="1"/>
        <s v="0305" u="1"/>
        <s v="0315" u="1"/>
        <s v="0325" u="1"/>
        <s v="0335" u="1"/>
        <s v="0345" u="1"/>
        <s v="0355" u="1"/>
        <s v="0365" u="1"/>
        <s v="0375" u="1"/>
        <s v="0385" u="1"/>
        <s v="0395" u="1"/>
        <s v="0306" u="1"/>
        <s v="0316" u="1"/>
        <s v="0326" u="1"/>
        <s v="0336" u="1"/>
        <s v="0346" u="1"/>
        <s v="0356" u="1"/>
        <s v="0366" u="1"/>
        <s v="0376" u="1"/>
        <s v="0386" u="1"/>
        <s v="0396" u="1"/>
        <s v="0307" u="1"/>
        <s v="0317" u="1"/>
        <s v="0327" u="1"/>
        <s v="0337" u="1"/>
        <s v="0347" u="1"/>
        <s v="0357" u="1"/>
        <s v="0367" u="1"/>
        <s v="0377" u="1"/>
        <s v="0387" u="1"/>
        <s v="0397" u="1"/>
        <s v="0400" u="1"/>
        <s v="0410" u="1"/>
        <s v="0420" u="1"/>
        <s v="0430" u="1"/>
        <s v="0440" u="1"/>
        <s v="0450" u="1"/>
        <s v="0460" u="1"/>
        <s v="0470" u="1"/>
        <s v="0308" u="1"/>
        <s v="0480" u="1"/>
        <s v="0318" u="1"/>
        <s v="0490" u="1"/>
        <s v="0328" u="1"/>
        <s v="0338" u="1"/>
        <s v="0348" u="1"/>
        <s v="0358" u="1"/>
        <s v="0368" u="1"/>
        <s v="0378" u="1"/>
        <s v="0388" u="1"/>
        <s v="0398" u="1"/>
        <s v="0401" u="1"/>
        <s v="0411" u="1"/>
        <s v="0421" u="1"/>
        <s v="0431" u="1"/>
        <s v="0441" u="1"/>
        <s v="0451" u="1"/>
        <s v="0461" u="1"/>
        <s v="0471" u="1"/>
        <s v="0309" u="1"/>
        <s v="0481" u="1"/>
        <s v="0319" u="1"/>
        <s v="0491" u="1"/>
        <s v="0329" u="1"/>
        <s v="0339" u="1"/>
        <s v="0349" u="1"/>
        <s v="0359" u="1"/>
        <s v="0369" u="1"/>
        <s v="0379" u="1"/>
        <s v="0389" u="1"/>
        <s v="0399" u="1"/>
        <s v="0402" u="1"/>
        <s v="0412" u="1"/>
        <s v="0422" u="1"/>
        <s v="0432" u="1"/>
        <s v="0442" u="1"/>
        <s v="0452" u="1"/>
        <s v="0462" u="1"/>
        <s v="0472" u="1"/>
        <s v="0482" u="1"/>
        <s v="0492" u="1"/>
        <s v="0403" u="1"/>
        <s v="0413" u="1"/>
        <s v="0423" u="1"/>
        <s v="0433" u="1"/>
        <s v="0443" u="1"/>
        <s v="0453" u="1"/>
        <s v="0463" u="1"/>
        <s v="0473" u="1"/>
        <s v="0483" u="1"/>
        <s v="0493" u="1"/>
        <s v="0404" u="1"/>
        <s v="0414" u="1"/>
        <s v="0424" u="1"/>
        <s v="0434" u="1"/>
        <s v="0444" u="1"/>
        <s v="0454" u="1"/>
        <s v="0464" u="1"/>
        <s v="0474" u="1"/>
        <s v="0484" u="1"/>
        <s v="0494" u="1"/>
        <s v="0405" u="1"/>
        <s v="0415" u="1"/>
        <s v="0425" u="1"/>
        <s v="0435" u="1"/>
        <s v="0445" u="1"/>
        <s v="0455" u="1"/>
        <s v="0465" u="1"/>
        <s v="0475" u="1"/>
        <s v="0485" u="1"/>
        <s v="0495" u="1"/>
        <s v="0406" u="1"/>
        <s v="0416" u="1"/>
        <s v="0426" u="1"/>
        <s v="0436" u="1"/>
        <s v="0446" u="1"/>
        <s v="0456" u="1"/>
        <s v="0466" u="1"/>
        <s v="0476" u="1"/>
        <s v="0486" u="1"/>
        <s v="0496" u="1"/>
        <s v="0407" u="1"/>
        <s v="0417" u="1"/>
        <s v="0427" u="1"/>
        <s v="0437" u="1"/>
        <s v="0447" u="1"/>
        <s v="0457" u="1"/>
        <s v="0467" u="1"/>
        <s v="0477" u="1"/>
        <s v="0487" u="1"/>
        <s v="0497" u="1"/>
        <s v="0500" u="1"/>
        <s v="0510" u="1"/>
        <s v="0520" u="1"/>
        <s v="0530" u="1"/>
        <s v="0408" u="1"/>
        <s v="0418" u="1"/>
        <s v="0428" u="1"/>
        <s v="0438" u="1"/>
        <s v="0448" u="1"/>
        <s v="0458" u="1"/>
        <s v="0468" u="1"/>
        <s v="0478" u="1"/>
        <s v="0488" u="1"/>
        <s v="0498" u="1"/>
        <s v="0501" u="1"/>
        <s v="0511" u="1"/>
        <s v="0521" u="1"/>
        <s v="0531" u="1"/>
        <s v="0409" u="1"/>
        <s v="0419" u="1"/>
        <s v="0429" u="1"/>
        <s v="0439" u="1"/>
        <s v="0449" u="1"/>
        <s v="0459" u="1"/>
        <s v="0469" u="1"/>
        <s v="0479" u="1"/>
        <s v="0489" u="1"/>
        <s v="0499" u="1"/>
        <s v="0502" u="1"/>
        <s v="0512" u="1"/>
        <s v="0522" u="1"/>
        <s v="0503" u="1"/>
        <s v="0513" u="1"/>
        <s v="0523" u="1"/>
        <s v="0504" u="1"/>
        <s v="0514" u="1"/>
        <s v="0524" u="1"/>
        <s v="0505" u="1"/>
        <s v="0515" u="1"/>
        <s v="0525" u="1"/>
      </sharedItems>
    </cacheField>
    <cacheField name="custom_TermID" numFmtId="0">
      <sharedItems count="8000">
        <s v="BPM:230522_0001"/>
        <s v="BPM:230522_0002"/>
        <s v="BPM:230522_0003"/>
        <s v="FIN:230522_0001"/>
        <s v="FIN:230522_0002"/>
        <s v="FIN:230522_0003"/>
        <s v="FIN:230522_0004"/>
        <s v="FIN:230522_0005"/>
        <s v="FIN:230522_0006"/>
        <s v="FIN:230522_0007"/>
        <s v="FIN:230522_0008"/>
        <s v="FIN:230522_0009"/>
        <s v="FIN:230522_0010"/>
        <s v="FIN:230522_0011"/>
        <s v="FIN:230522_0012"/>
        <s v="FIN:230522_0013"/>
        <s v="FIN:230522_0014"/>
        <s v="FIN:230522_0015"/>
        <s v="FIN:230522_0016"/>
        <s v="FIN:230522_0017"/>
        <s v="FIN:230522_0018"/>
        <s v="FIN:230522_0019"/>
        <s v="FIN:230522_0020"/>
        <s v="FIN:230522_0021"/>
        <s v="FIN:230522_0022"/>
        <s v="FIN:230522_0023"/>
        <s v="FIN:230522_0024"/>
        <s v="FIN:230522_0025"/>
        <s v="FIN:230522_0026"/>
        <s v="FIN:230522_0027"/>
        <s v="FIN:230522_0028"/>
        <s v="FIN:230522_0029"/>
        <s v="FIN:230522_0030"/>
        <s v="FIN:230522_0031"/>
        <s v="FIN:230522_0032"/>
        <s v="FIN:230522_0033"/>
        <s v="FIN:230522_0034"/>
        <s v="FIN:230522_0035"/>
        <s v="FIN:230522_0036"/>
        <s v="FIN:230522_0037"/>
        <s v="FIN:230522_0038"/>
        <s v="FIN:230522_0039"/>
        <s v="FIN:230522_0040"/>
        <s v="FIN:230522_0041"/>
        <s v="FIN:230522_0042"/>
        <s v="FIN:230522_0043"/>
        <s v="FIN:230522_0044"/>
        <s v="FIN:230522_0045"/>
        <s v="FIN:230522_0046"/>
        <s v="FIN:230522_0047"/>
        <s v="FIN:230522_0048"/>
        <s v="FIN:230522_0049"/>
        <s v="FIN:230522_0050"/>
        <s v="FIN:230522_0051"/>
        <s v="FIN:230522_0052"/>
        <s v="FIN:230522_0053"/>
        <s v="FIN:230522_0054"/>
        <s v="FIN:230522_0055"/>
        <s v="FIN:230522_0056"/>
        <s v="FIN:230522_0057"/>
        <s v="FIN:230522_0058"/>
        <s v="FIN:230522_0059"/>
        <s v="FIN:230522_0060"/>
        <s v="FIN:230522_0061"/>
        <s v="FIN:230522_0062"/>
        <s v="FIN:230522_0063"/>
        <s v="FIN:230522_0064"/>
        <s v="FIN:230522_0065"/>
        <s v="FIN:230522_0066"/>
        <s v="FIN:230522_0067"/>
        <s v="FIN:230522_0068"/>
        <s v="C.4.2.0: 生產力:230522_0001"/>
        <s v="C.4.2.0: 生產力:230522_0002"/>
        <s v="C.4.2.0: 生產力:230522_0003"/>
        <s v="C.4.2.0: 生產力:230522_0004"/>
        <s v="C.4.2.0: 生產力:230522_0005"/>
        <s v="C.4.2.0: 生產力:230522_0006"/>
        <s v="C.4.2.0: 生產力:230522_0007"/>
        <s v="C.4.2.0: 生產力:230522_0008"/>
        <s v="C.4.2.0: 生產力:230522_0009"/>
        <s v="C.4.2.0: 生產力:230522_0010"/>
        <s v="C.4.2.0: 生產力:230522_0011"/>
        <s v="C.4.2.0: 生產力:230522_0012"/>
        <s v="C.4.2.0: 生產力:230522_0013"/>
        <s v="C.4.2.0: 生產力:230522_0014"/>
        <s v="C.4.2.0: 生產力:230522_0015"/>
        <s v="C.4.2.0: 生產力:230522_0016"/>
        <s v="C.4.2.0: 生產力:230522_0017"/>
        <s v="C.4.2.0: 生產力:230522_0018"/>
        <s v="C.4.3.0: 財務分析:230522_0001"/>
        <s v="C.4.3.0: 財務分析:230522_0002"/>
        <s v="C.4.3.0: 財務分析:230522_0003"/>
        <s v="C.4.3.0: 財務分析:230522_0004"/>
        <s v="C.4.3.0: 財務分析:230522_0005"/>
        <s v="C.4.3.0: 財務分析:230522_0006"/>
        <s v="C.4.3.0: 財務分析:230522_0007"/>
        <s v="C.4.3.0: 財務分析:230522_0008"/>
        <s v="C.4.3.0: 財務分析:230522_0009"/>
        <s v="C.4.3.0: 財務分析:230522_0010"/>
        <s v="C.4.3.0: 財務分析:230522_0011"/>
        <s v="C.4.3.0: 財務分析:230522_0012"/>
        <s v="C.4.3.0: 財務分析:230522_0013"/>
        <s v="C.4.3.0: 財務分析:230522_0014"/>
        <s v="C.4.3.0: 財務分析:230522_0015"/>
        <s v="C.4.3.0: 財務分析:230522_0016"/>
        <s v="C.4.3.0: 財務分析:230522_0017"/>
        <s v="C.4.3.0: 財務分析:230522_0018"/>
        <s v="C.4.3.0: 財務分析:230522_0019"/>
        <s v="C.4.3.0: 財務分析:230522_0020"/>
        <s v="C.4.3.0: 財務分析:230522_0021"/>
        <s v="C.4.3.0: 財務分析:230522_0022"/>
        <s v="C.4.3.0: 財務分析:230522_0023"/>
        <s v="C.4.3.0: 財務分析:230522_0024"/>
        <s v="C.4.3.0: 財務分析:230522_0025"/>
        <s v="C.4.3.0: 財務分析:230522_0026"/>
        <s v="C.4.3.0: 財務分析:230522_0027"/>
        <s v="C.4.3.0: 財務分析:230522_0028"/>
        <s v="C.4.3.0: 財務分析:230522_0029"/>
        <s v="C.4.3.0: 財務分析:230522_0030"/>
        <s v="C.4.3.0: 財務分析:230522_0031"/>
        <s v="C.4.3.0: 財務分析:230522_0032"/>
        <s v="C.4.3.0: 財務分析:230522_0033"/>
        <s v="C.4.3.0: 財務分析:230522_0034"/>
        <s v="C.4.3.0: 財務分析:230522_0035"/>
        <s v="C.4.3.0: 財務分析:230522_0036"/>
        <s v="C.4.3.0: 財務分析:230522_0037"/>
        <s v="C.4.3.0: 財務分析:230522_0038"/>
        <s v="C.4.3.0: 財務分析:230522_0039"/>
        <s v="C.4.3.0: 財務分析:230522_0040"/>
        <s v="C.4.3.0: 財務分析:230522_0041"/>
        <s v="C.4.3.0: 財務分析:230522_0042"/>
        <s v="C.4.3.0: 財務分析:230522_0043"/>
        <s v="C.4.3.0: 財務分析:230522_0044"/>
        <s v="C.4.3.0: 財務分析:230522_0045"/>
        <s v="C.4.3.0: 財務分析:230522_0046"/>
        <s v="C.4.3.0: 財務分析:230522_0047"/>
        <s v="C.4.3.0: 財務分析:230522_0048"/>
        <s v="C.4.3.0: 財務分析:230522_0049"/>
        <s v="C.4.3.0: 財務分析:230522_0050"/>
        <s v="C.4.3.0: 財務分析:230522_0051"/>
        <s v="C.4.3.0: 財務分析:230522_0052"/>
        <s v="C.4.3.0: 財務分析:230522_0053"/>
        <s v="C.4.3.0: 財務分析:230522_0054"/>
        <s v="C.4.3.0: 財務分析:230522_0055"/>
        <s v="C.4.3.0: 財務分析:230522_0056"/>
        <s v="C.4.3.0: 財務分析:230522_0057"/>
        <s v="C.4.3.0: 財務分析:230522_0058"/>
        <s v="C.4.3.0: 財務分析:230522_0059"/>
        <s v="C.4.3.0: 財務分析:230522_0060"/>
        <s v="C.4.3.0: 財務分析:230522_0061"/>
        <s v="C.4.3.0: 財務分析:230522_0062"/>
        <s v="C.4.3.0: 財務分析:230522_0063"/>
        <s v="C.4.3.0: 財務分析:230522_0064"/>
        <s v="C.4.3.0: 財務分析:230522_0065"/>
        <s v="C.4.3.0: 財務分析:230522_0066"/>
        <s v="C.4.3.0: 財務分析:230522_0067"/>
        <s v="C.4.3.0: 財務分析:230522_0068"/>
        <s v="C.4.3.0: 財務分析:230522_0069"/>
        <s v="C.4.3.0: 財務分析:230522_0070"/>
        <s v="C.1.1.0:230522_0001"/>
        <s v="C.1.1.0:230522_0002"/>
        <s v="C.1.1.0:230522_0003"/>
        <s v="C.1.1.0:230522_0004"/>
        <s v="C.1.1.0:230522_0005"/>
        <s v="C.1.1.0:230522_0006"/>
        <s v="C.1.1.0:230522_0007"/>
        <s v="C.1.1.0:230522_0008"/>
        <s v="C.1.1.0:230522_0009"/>
        <s v="C.1.1.0:230522_0010"/>
        <s v="C.1.1.0:230522_0011"/>
        <s v="C.1.1.0:230522_0012"/>
        <s v="C.1.1.0:230522_0013"/>
        <s v="C.1.1.0:230522_0014"/>
        <s v="C.1.1.0:230522_0015"/>
        <s v="C.1.1.0:230522_0016"/>
        <s v="C.1.1.0:230522_0017"/>
        <s v="C.1.1.0:230522_0018"/>
        <s v="C.1.1.0:230522_0019"/>
        <s v="C.1.1.0:230522_0020"/>
        <s v="C.1.1.0:230522_0021"/>
        <s v="C.1.1.0:230522_0022"/>
        <s v="C.1.1.0:230522_0023"/>
        <s v="C.1.1.0:230522_0024"/>
        <s v="C.1.1.0:230522_0025"/>
        <s v="C.1.1.0:230522_0026"/>
        <s v="C.1.1.0:230522_0027"/>
        <s v="C.1.1.0:230522_0028"/>
        <s v="C.1.1.0:230522_0029"/>
        <s v="C.1.1.0:230522_0030"/>
        <s v="C.1.1.0:230522_0031"/>
        <s v="C.1.1.0:230522_0032"/>
        <s v="C.1.1.0:230522_0033"/>
        <s v="C.1.1.0:230522_0034"/>
        <s v="C.1.1.0:230522_0035"/>
        <s v="C.1.1.0:230522_0036"/>
        <s v="C.1.1.0:230522_0037"/>
        <s v="C.1.1.0:230522_0038"/>
        <s v="C.1.1.0:230522_0039"/>
        <s v="C.1.1.0:230522_0040"/>
        <s v="C.1.1.0:230522_0041"/>
        <s v="C.1.1.0:230522_0042"/>
        <s v="C.1.1.0:230522_0043"/>
        <s v="C.1.1.0:230522_0044"/>
        <s v="C.1.1.0:230522_0045"/>
        <s v="C.1.1.0:230522_0046"/>
        <s v="C.1.1.0:230522_0047"/>
        <s v="C.1.1.0:230522_0048"/>
        <s v="C.1.1.0:230522_0049"/>
        <s v="C.1.1.0:230522_0050"/>
        <s v="C.1.1.0:230522_0051"/>
        <s v="C.1.1.0:230522_0052"/>
        <s v="C.1.1.0:230522_0053"/>
        <s v="C.1.1.0:230522_0054"/>
        <s v="C.1.1.0:230522_0055"/>
        <s v="C.1.1.0:230522_0056"/>
        <s v="C.1.1.0:230522_0057"/>
        <s v="C.1.1.0:230522_0058"/>
        <s v="C.1.1.0:230522_0059"/>
        <s v="C.1.1.0:230522_0060"/>
        <s v="C.1.1.0:230522_0061"/>
        <s v="C.1.1.0:230522_0062"/>
        <s v="C.1.1.0:230522_0063"/>
        <s v="C.1.1.0:230522_0064"/>
        <s v="C.1.1.0:230522_0065"/>
        <s v="C.1.1.0:230522_0066"/>
        <s v="C.1.1.0:230522_0067"/>
        <s v="C.1.1.0:230522_0068"/>
        <s v="C.1.1.0:230522_0069"/>
        <s v="C.1.1.0:230522_0070"/>
        <s v="C.1.1.0:230522_0071"/>
        <s v="C.1.1.0:230522_0072"/>
        <s v="C.1.1.0:230522_0073"/>
        <s v="C.1.1.0:230522_0074"/>
        <s v="C.1.2.0:230522_0001"/>
        <s v="C.1.2.0:230522_0002"/>
        <s v="C.1.2.0:230522_0003"/>
        <s v="C.1.2.0:230522_0004"/>
        <s v="C.1.2.0:230522_0005"/>
        <s v="C.1.2.0:230522_0006"/>
        <s v="C.1.2.0:230522_0007"/>
        <s v="C.1.2.0:230522_0008"/>
        <s v="C.1.2.0:230522_0009"/>
        <s v="C.1.2.0:230522_0010"/>
        <s v="C.1.2.0:230522_0011"/>
        <s v="C.1.2.0:230522_0012"/>
        <s v="C.1.2.0:230522_0013"/>
        <s v="C.1.2.0:230522_0014"/>
        <s v="C.1.2.0:230522_0015"/>
        <s v="C.1.2.0:230522_0016"/>
        <s v="C.1.2.0:230522_0017"/>
        <s v="C.1.2.0:230522_0018"/>
        <s v="C.1.2.0:230522_0019"/>
        <s v="C.1.2.0:230522_0020"/>
        <s v="C.1.2.0:230522_0021"/>
        <s v="C.1.2.0:230522_0022"/>
        <s v="C.1.2.0:230522_0023"/>
        <s v="C.1.2.0:230522_0024"/>
        <s v="C.1.2.0:230522_0025"/>
        <s v="C.1.2.0:230522_0026"/>
        <s v="C.1.2.0:230522_0027"/>
        <s v="C.1.2.0:230522_0028"/>
        <s v="C.1.2.0:230522_0029"/>
        <s v="C.1.2.0:230522_0030"/>
        <s v="C.1.2.0:230522_0031"/>
        <s v="C.1.1.0:230522_0075"/>
        <s v="C.1.1.0:230522_0076"/>
        <s v="C.1.1.0:230522_0077"/>
        <s v="C.1.1.0:230522_0078"/>
        <s v="C.1.1.0:230522_0079"/>
        <s v="C.1.1.0:230522_0080"/>
        <s v="C.1.1.0:230522_0081"/>
        <s v="C.1.1.0:230522_0082"/>
        <s v="C.1.1.0:230522_0083"/>
        <s v="C.1.1.0:230522_0084"/>
        <s v="C.1.1.0:230522_0085"/>
        <s v="C.1.1.0:230522_0086"/>
        <s v="C.1.1.0:230522_0087"/>
        <s v="C.1.1.0:230522_0088"/>
        <s v="C.1.1.0:230522_0089"/>
        <s v="C.1.1.0:230522_0090"/>
        <s v="C.1.1.0:230522_0091"/>
        <s v="C.1.1.0:230522_0092"/>
        <s v="C.1.1.0:230522_0093"/>
        <s v="C.1.1.0:230522_0094"/>
        <s v="C.1.1.0:230522_0095"/>
        <s v="C.1.1.0:230522_0096"/>
        <s v="C.1.1.0:230522_0097"/>
        <s v="C.1.1.0:230522_0098"/>
        <s v="C.1.1.0:230522_0099"/>
        <s v="C.1.1.0:230522_0100"/>
        <s v="C.1.1.0:230522_0101"/>
        <s v="C.1.1.0:230522_0102"/>
        <s v="C.1.1.0:230522_0103"/>
        <s v="C.1.1.0:230522_0104"/>
        <s v="C.1.1.0:230522_0105"/>
        <s v="C.1.1.0:230522_0106"/>
        <s v="C.1.1.0:230522_0107"/>
        <s v="C.1.1.0:230522_0108"/>
        <s v="C.1.1.0:230522_0109"/>
        <s v="C.1.1.0:230522_0110"/>
        <s v="C.1.1.0:230522_0111"/>
        <s v="C.1.1.0:230522_0112"/>
        <s v="C.1.1.0:230522_0113"/>
        <s v="C.1.1.0:230522_0114"/>
        <s v="C.1.1.0:230522_0115"/>
        <s v="C.1.2.0:230522_0032"/>
        <s v="C.1.2.0:230522_0033"/>
        <s v="C.1.2.0:230522_0034"/>
        <s v="C.1.2.0:230522_0035"/>
        <s v="C.1.2.0:230522_0036"/>
        <s v="C.1.2.0:230522_0037"/>
        <s v="C.1.2.0:230522_0038"/>
        <s v="C.1.2.0:230522_0039"/>
        <s v="C.1.2.0:230522_0040"/>
        <s v="C.1.2.0:230522_0041"/>
        <s v="C.1.2.0:230522_0042"/>
        <s v="C.1.2.0:230522_0043"/>
        <s v="C.1.2.0:230522_0044"/>
        <s v="C.1.2.0:230522_0045"/>
        <s v="C.1.2.0:230522_0046"/>
        <s v="C.1.2.0:230522_0047"/>
        <s v="C.1.2.0:230522_0048"/>
        <s v="C.1.2.0:230522_0049"/>
        <s v="C.1.2.0:230522_0050"/>
        <s v="C.1.2.0:230522_0051"/>
        <s v="C.1.2.0:230522_0052"/>
        <s v="C.1.2.0:230522_0053"/>
        <s v="C.1.2.0:230522_0054"/>
        <s v="C.1.2.0:230522_0055"/>
        <s v="C.1.2.0:230522_0056"/>
        <s v="C.1.2.0:230522_0057"/>
        <s v="C.1.2.0:230522_0058"/>
        <s v="C.1.2.0:230522_0059"/>
        <s v="C.1.2.0:230522_0060"/>
        <s v="C.1.2.0:230522_0061"/>
        <s v="C.1.2.0:230522_0062"/>
        <s v="C.1.2.0:230522_0063"/>
        <s v="C.1.2.0:230522_0064"/>
        <s v="C.1.2.0:230522_0065"/>
        <s v="E.2.3.0:230522_0001"/>
        <s v="E.2.3.0:230522_0002"/>
        <s v="E.2.3.0:230522_0003"/>
        <s v="E.2.3.0:230522_0004"/>
        <s v="E.2.3.0:230522_0005"/>
        <s v="E.2.3.0:230522_0006"/>
        <s v="E.2.3.0:230522_0007"/>
        <s v="E.2.3.0:230522_0008"/>
        <s v="E.2.3.0:230522_0009"/>
        <s v="E.2.3.0:230522_0010"/>
        <s v="E.2.3.0:230522_0011"/>
        <s v="詢問代表中"/>
        <s v="E.2.3.0:230522_0013"/>
        <s v="E.2.3.0:230522_0014"/>
        <s v="E.2.3.0:230522_0015"/>
        <s v="E.2.3.0:230522_0016"/>
        <s v="E.2.3.0:230522_0017"/>
        <s v="EVT start date"/>
        <s v="E.2.3.0:230522_0019"/>
        <s v="E.2.3.0:230522_0020"/>
        <s v="E.2.3.0:230522_0021"/>
        <s v="E.2.3.0:230522_0022"/>
        <s v="對應階段名稱的日期"/>
        <s v="E.2.3.0:230522_0024"/>
        <s v="E.2.3.0:230522_0025"/>
        <s v="NP web"/>
        <s v="?"/>
        <s v="Daily revenue A"/>
        <s v="E.2.3.0:230522_0029"/>
        <s v="E.2.3.0:230522_0030"/>
        <s v="E.2.3.0:230522_0031"/>
        <s v="E.2.3.0:230522_0032"/>
        <s v="E.2.3.0:230522_0033"/>
        <s v="E.2.3.0:230522_0034"/>
        <s v="E.2.3.0:230522_0035"/>
        <s v="E.2.3.0:230522_0036"/>
        <s v="E.2.3.0:230522_0037"/>
        <s v="E.2.3.0:230522_0038"/>
        <s v="E.2.3.0:230522_0039"/>
        <s v="E.2.3.0:230522_0040"/>
        <s v="E.2.3.0:230522_0041"/>
        <s v="E.2.3.0:230522_0042"/>
        <s v="E.2.3.0:230522_0043"/>
        <s v="E.2.3.0:230522_0044"/>
        <s v="E.2.3.0:230522_0045"/>
        <s v="E.2.3.0:230522_0047"/>
        <s v="E.2.3.0:230522_0048"/>
        <s v="E.2.3.0:230522_0049"/>
        <s v="E.2.3.0:230522_0050"/>
        <s v="E.2.3.0:230522_0051"/>
        <s v="E.2.3.0:230522_0052"/>
        <s v="E.2.3.0:230522_0053"/>
        <s v="E.2.3.0:230522_0054"/>
        <s v="E.2.3.0:230522_0055"/>
        <s v="E.2.3.0:230522_0056"/>
        <s v="E.2.3.0:230522_0057"/>
        <s v="E.2.3.0:230522_0058"/>
        <s v="E.2.3.0:230522_0059"/>
        <s v="E.2.3.0:230522_0060"/>
        <s v="E.2.3.0:230522_0061"/>
        <s v="E.2.3.0:230522_0062"/>
        <s v="E.2.4.0:230522_0001"/>
        <s v="E.2.4.0:230522_0002"/>
        <s v="E.2.4.0:230522_0003"/>
        <s v="E.2.4.0:230522_0004"/>
        <s v="E.2.4.0:230522_0005"/>
        <s v="E.2.4.0:230522_0006"/>
        <s v="E.2.4.0:230522_0007"/>
        <s v="E.2.4.0:230522_0008"/>
        <s v="E.2.4.0:230522_0009"/>
        <s v="E.2.4.0:230522_0010"/>
        <s v="E.2.4.0:230522_0011"/>
        <s v="E.2.4.0:230522_0012"/>
        <s v="E.2.4.0:230522_0013"/>
        <s v="E.2.4.0:230522_0014"/>
        <s v="E.2.4.0:230522_0015"/>
        <s v="E.2.4.0:230522_0016"/>
        <s v="E.2.4.0:230522_0017"/>
        <s v="E.2.4.0:230522_0018"/>
        <s v="E.2.4.0:230522_0019"/>
        <s v="E.2.4.0:230522_0020"/>
        <s v="E.2.4.0:230522_0021"/>
        <s v="E.2.4.0:230522_0022"/>
        <s v="E.2.4.0:230522_0023"/>
        <s v="E.2.4.0:230522_0024"/>
        <s v="E.2.4.0:230522_0025"/>
        <s v="E.2.4.0:230522_0026"/>
        <s v="E.2.4.0:230522_0027"/>
        <s v="E.2.4.0:230522_0028"/>
        <s v="E.2.4.0:230522_0029"/>
        <s v="E.2.4.0:230522_0030"/>
        <s v="E.2.4.0:230522_0031"/>
        <s v="E.2.4.0:230522_0032"/>
        <s v="E.2.4.0:230522_0033"/>
        <s v="E.2.4.0:230522_0034"/>
        <s v="E.2.4.0:230522_0035"/>
        <s v="E.2.4.0:230522_0036"/>
        <s v="E.2.4.0:230522_0037"/>
        <s v="E.2.4.0:230522_0038"/>
        <s v="E.2.4.0:230522_0039"/>
        <s v="E.2.4.0:230522_0040"/>
        <s v="E.2.4.0:230522_0041"/>
        <s v="E.2.4.0:230522_0042"/>
        <s v="E.2.4.0:230522_0043"/>
        <s v="E.2.4.0:230522_0044"/>
        <s v="E.2.4.0:230522_0045"/>
        <s v="E.2.4.0:230522_0046"/>
        <s v="E.2.4.0:230522_0047"/>
        <s v="E.2.4.0:230522_0048"/>
        <s v="E.2.4.0:230522_0049"/>
        <s v="E.2.4.0:230522_0050"/>
        <s v="E.2.4.0:230522_0051"/>
        <s v="E.2.4.0:230522_0052"/>
        <s v="E.2.4.0:230522_0053"/>
        <s v="E.2.4.0:230522_0054"/>
        <s v="E.2.4.0:230522_0055"/>
        <s v="E.2.4.0:230522_0056"/>
        <s v="E.2.4.0:230522_0057"/>
        <s v="E.2.4.0:230522_0058"/>
        <s v="E.2.4.0:230522_0059"/>
        <s v="E.2.4.0:230522_0060"/>
        <s v="E.2.4.0:230522_0061"/>
        <s v="E.2.4.0:230522_0062"/>
        <s v="E.2.4.0:230522_0063"/>
        <s v="E.2.4.0:230522_0064"/>
        <s v="E.2.4.0:230522_0065"/>
        <s v="E.2.4.0:230522_0066"/>
        <s v="E.2.4.0:230522_0067"/>
        <s v="E.2.4.0:230522_0068"/>
        <s v="E.2.4.0:230522_0069"/>
        <s v="E.2.4.0:230522_0070"/>
        <s v="E.3.16.0"/>
        <s v="BPM:230522_0004"/>
        <s v="BPM:230522_0005"/>
        <s v="BPM:230522_0006"/>
        <s v="BPM:230522_0007"/>
        <s v="BPM:230522_0008"/>
        <s v="BPM:230522_0009"/>
        <s v="BPM:230522_0010"/>
        <s v="BPM:230522_0011"/>
        <s v="BPM:230522_0012"/>
        <s v="BPM:230522_0013"/>
        <s v="E.2.3.0:230522_0063"/>
        <s v="E.2.3.0:230522_0064"/>
        <s v="E.2.3.0:230522_0065"/>
        <s v="E.2.3.0:230522_0066"/>
        <s v="E.2.3.0:230522_0068"/>
        <s v="E.2.3.0:230522_0069"/>
        <s v="E.2.3.0:230522_0070"/>
        <s v="E.2.3.0:230522_0071"/>
        <s v="E.2.3.0:230522_0072"/>
        <s v="E.2.3.0:230522_0073"/>
        <s v="E.2.3.0:230522_0074"/>
        <s v="E.2.3.0:230522_0075"/>
        <s v="E.2.3.0:230522_0076"/>
        <s v="E.2.3.0:230522_0078"/>
        <s v="E.2.3.0:230522_0079"/>
        <s v="E.2.3.0:230522_0080"/>
        <s v="E.2.3.0:230522_0081"/>
        <s v="E.2.3.0:230522_0082"/>
        <s v="E.2.3.0:230522_0083"/>
        <s v="E.2.3.0:230522_0084"/>
        <s v="E.2.3.0:230522_0085"/>
        <s v="E.2.3.0:230522_0086"/>
        <s v="E.2.3.0:230522_0087"/>
        <s v="E.2.3.0:230522_0088"/>
        <s v="E.2.3.0:230522_0089"/>
        <s v="E.2.3.0:230522_0090"/>
        <s v="E.2.3.0:230522_0091"/>
        <s v="E.2.3.0:230522_0092"/>
        <s v="E.2.3.0:230522_0093"/>
        <s v="E.2.3.0:230522_0094"/>
        <s v="E.2.3.0:230522_0095"/>
        <s v="E.2.3.0:230522_0096"/>
        <s v="E.2.3.0:230522_0097"/>
        <s v="E.2.3.0:230522_0098"/>
        <s v="E.2.3.0:230522_0099"/>
        <s v="E.2.3.0:230522_0100"/>
        <s v="E.2.3.0:230522_0101"/>
        <s v="E.2.3.0:230522_0102"/>
        <s v="E.2.3.0:230522_0103"/>
        <s v="E.2.3.0:230522_0104"/>
        <s v="E.2.3.0:230522_0105"/>
        <s v="E.2.3.0:230522_0106"/>
        <s v="E.2.3.0:230522_0107"/>
        <s v="E.2.3.0:230522_0109"/>
        <s v="E.2.3.0:230522_0110"/>
        <s v="E.2.3.0:230522_0111"/>
        <s v="E.2.3.0:230522_0112"/>
        <s v="E.2.3.0:230522_0113"/>
        <s v="E.2.3.0:230522_0114"/>
        <s v="E.2.3.0:230522_0115"/>
        <s v="E.2.3.0:230522_0116"/>
        <s v="E.2.3.0:230522_0117"/>
        <s v="E.2.3.0:230522_0118"/>
        <s v="E.2.3.0:230522_0119"/>
        <s v="E.2.3.0:230522_0120"/>
        <s v="E.2.3.0:230522_0121"/>
        <s v="E.2.3.0:230522_0122"/>
        <s v="E.2.3.0:230522_0123"/>
        <s v="E.2.3.0:230522_0124"/>
        <s v="E.2.3.0:230522_0125"/>
        <s v="E.2.3.0:230522_0126"/>
        <s v="E.2.3.0:230522_0127"/>
        <s v="E.2.3.0:230522_0128"/>
        <s v="E.2.3.0:230522_0129"/>
        <s v="E.2.3.0:230522_0130"/>
        <s v="E.2.3.0:230522_0131"/>
        <s v="E.2.3.0:230522_0132"/>
        <s v="E.2.3.0:230522_0133"/>
        <s v="E.2.3.0:230522_0134"/>
        <s v="E.2.3.0:230522_0135"/>
        <s v="E.2.3.0:230522_0136"/>
        <s v="E.2.3.1:230522_0001"/>
        <s v="E.2.3.2:230522_0001"/>
        <s v="E.2.3.3:230522_0001"/>
        <s v="E.2.3.4:230522_0001"/>
        <s v="E.2.3.5:230522_0001"/>
        <s v="E.2.3.0:230522_0137"/>
        <s v="E.2.3.0:230522_0138"/>
        <s v="E.2.3.0:230522_0139"/>
        <s v="E.2.3.0:230522_0140"/>
        <s v="E.2.3.0:230522_0141"/>
        <s v="E.2.4.0:230522_0071"/>
        <s v="E.2.4.0:230522_0072"/>
        <s v="E.2.4.0:230522_0073"/>
        <s v="E.2.4.0:230522_0074"/>
        <s v="E.2.4.0:230522_0075"/>
        <s v="E.2.4.0:230522_0076"/>
        <s v="E.2.4.0:230522_0077"/>
        <s v="E.2.4.0:230522_0078"/>
        <s v="E.2.4.0:230522_0079"/>
        <s v="E.2.4.0:230522_0080"/>
        <s v="E.2.4.0:230522_0081"/>
        <s v="E.2.4.0:230522_0082"/>
        <s v="E.2.4.0:230522_0083"/>
        <s v="E.2.4.0:230522_0084"/>
        <s v="E.2.4.0:230522_0085"/>
        <s v="E.2.4.0:230522_0086"/>
        <s v="E.2.4.0:230522_0087"/>
        <s v="E.2.4.0:230522_0088"/>
        <s v="E.2.4.0:230522_0089"/>
        <s v="E.2.4.0:230522_0090"/>
        <s v="E.2.4.0:230522_0091"/>
        <s v="E.2.4.0:230522_0092"/>
        <s v="E.2.4.0:230522_0093"/>
        <s v="E.2.4.0:230522_0094"/>
        <s v="E.2.4.0:230522_0095"/>
        <s v="E.2.4.0:230522_0096"/>
        <s v="E.2.4.0:230522_0097"/>
        <s v="E.2.4.0:230522_0098"/>
        <s v="E.2.4.0:230522_0099"/>
        <s v="E.2.4.0:230522_0100"/>
        <s v="E.2.4.0:230522_0101"/>
        <s v="E.2.4.0:230522_0102"/>
        <s v="E.2.4.0:230522_0103"/>
        <s v="E.2.4.0:230522_0104"/>
        <s v="E.2.4.0:230522_0105"/>
        <s v="E.2.4.0:230522_0106"/>
        <s v="E.2.4.0:230522_0107"/>
        <s v="E.2.4.0:230522_0108"/>
        <s v="E.2.4.0:230522_0109"/>
        <s v="E.2.4.0:230522_0110"/>
        <s v="E.2.4.0:230522_0111"/>
        <s v="E.2.4.0:230522_0112"/>
        <s v="E.2.4.0:230522_0113"/>
        <s v="E.2.4.0:230522_0114"/>
        <s v="E.2.4.0:230522_0115"/>
        <s v="E.2.4.0:230522_0116"/>
        <s v="E.2.4.0:230522_0117"/>
        <s v="E.2.4.0:230522_0118"/>
        <s v="E.2.4.0:230522_0119"/>
        <s v="E.2.4.0:230522_0120"/>
        <s v="E.2.4.0:230522_0121"/>
        <s v="E.2.4.0:230522_0122"/>
        <s v="E.2.4.0:230522_0123"/>
        <s v="E.2.4.0:230522_0124"/>
        <s v="E.2.4.0:230522_0125"/>
        <s v="E.2.4.0:230522_0126"/>
        <s v="E.2.4.0:230522_0127"/>
        <s v="E.2.4.0:230522_0128"/>
        <s v="E.2.4.0:230522_0129"/>
        <s v="E.2.4.0:230522_0130"/>
        <s v="E.2.4.0:230522_0131"/>
        <s v="E.2.4.0:230522_0132"/>
        <s v="E.2.4.0:230522_0133"/>
        <s v="E.2.4.0:230522_0134"/>
        <s v="E.2.4.0:230522_0135"/>
        <s v="E.2.4.0:230522_0136"/>
        <s v="E.2.4.0:230522_0137"/>
        <s v="E.2.4.0:230522_0138"/>
        <s v="E.2.4.0:230522_0139"/>
        <s v="E.2.4.0:230522_0140"/>
        <s v="E.2.4.0:230522_0141"/>
        <s v="E.2.4.0:230522_0142"/>
        <s v="E.2.4.0:230522_0143"/>
        <s v="E.2.4.0:230522_0144"/>
        <s v="E.2.4.0:230522_0145"/>
        <s v="E.2.4.0:230522_0146"/>
        <s v="E.2.4.0:230522_0147"/>
        <s v="E.2.4.0:230522_0148"/>
        <s v="E.2.4.0:230522_0149"/>
        <s v="E.2.4.0:230522_0150"/>
        <s v="E.2.4.0:230522_0151"/>
        <s v="E.2.4.0:230522_0152"/>
        <s v="E.2.4.0:230522_0153"/>
        <s v="E.2.4.0:230522_0154"/>
        <s v="E.2.4.0:230522_0155"/>
        <s v="E.2.4.0:230522_0156"/>
        <s v="E.2.4.0:230522_0157"/>
        <s v="E.2.4.0:230522_0158"/>
        <s v="E.2.4.0:230522_0159"/>
        <s v="E.2.4.0:230522_0160"/>
        <s v="E.2.4.0:230522_0161"/>
        <s v="E.2.4.0:230522_0162"/>
        <s v="E.2.4.0:230522_0163"/>
        <s v="E.2.4.0:230522_0164"/>
        <s v="E.2.4.0:230522_0165"/>
        <s v="E.2.4.0:230522_0166"/>
        <s v="E.2.4.0:230522_0167"/>
        <s v="E.2.4.0:230522_0168"/>
        <s v="E.2.4.0:230522_0169"/>
        <s v="E.2.4.0:230522_0170"/>
        <s v="E.2.4.0:230522_0171"/>
        <s v="E.2.4.0:230522_0172"/>
        <s v="E.2.4.0:230522_0173"/>
        <s v="E.2.4.0:230522_0174"/>
        <s v="E.2.4.0:230522_0175"/>
        <s v="E.2.4.0:230522_0176"/>
        <s v="E.2.4.0:230522_0177"/>
        <s v="E.2.4.0:230522_0178"/>
        <s v="E.2.4.0:230522_0179"/>
        <s v="E.2.4.0:230522_0180"/>
        <s v="E.2.4.0:230522_0181"/>
        <s v="E.2.4.0:230522_0182"/>
        <s v="E.2.4.0:230522_0183"/>
        <s v="E.2.4.0:230522_0184"/>
        <s v="E.2.4.0:230522_0185"/>
        <s v="E.2.4.0:230522_0186"/>
        <s v="E.2.4.0:230522_0187"/>
        <s v="E.2.4.0:230522_0188"/>
        <s v="E.2.4.0:230522_0189"/>
        <s v="E.2.4.0:230522_0190"/>
        <s v="E.2.4.0:230522_0191"/>
        <s v="E.2.4.0:230522_0192"/>
        <s v="E.2.4.0:230522_0193"/>
        <s v="E.2.4.0:230522_0194"/>
        <s v="E.2.4.0:230522_0195"/>
        <s v="E.2.4.0:230522_0196"/>
        <s v="E.2.4.0:230522_0197"/>
        <s v="E.2.4.0:230522_0198"/>
        <s v="E.2.4.0:230522_0199"/>
        <s v="E.2.4.0:230522_0200"/>
        <s v="E.2.4.0:230522_0201"/>
        <s v="E.2.4.0:230522_0202"/>
        <s v="E.2.4.0:230522_0203"/>
        <s v="E.2.4.0:230522_0204"/>
        <s v="E.2.4.0:230522_0205"/>
        <s v="E.2.4.0:230522_0206"/>
        <s v="E.2.4.0:230522_0207"/>
        <s v="E.2.4.0:230522_0208"/>
        <s v="E.2.4.0:230522_0209"/>
        <s v="E.2.4.0:230522_0210"/>
        <s v="E.2.4.0:230522_0211"/>
        <s v="E.2.4.0:230522_0212"/>
        <s v="E.2.4.0:230522_0213"/>
        <s v="E.2.4.0:230522_0214"/>
        <s v="E.2.4.0:230522_0215"/>
        <s v="E.2.4.0:230522_0216"/>
        <s v="E.2.4.0:230522_0217"/>
        <s v="E.2.4.0:230522_0218"/>
        <s v="E.2.4.0:230522_0219"/>
        <s v="E.2.4.0:230522_0220"/>
        <s v="E.2.4.0:230522_0221"/>
        <s v="MFG:230522_0001"/>
        <s v="MFG:230522_0002"/>
        <s v="MFG:230522_0003"/>
        <s v="MFG:230522_0004"/>
        <s v="MFG:230522_0005"/>
        <s v="MFG:230522_0006"/>
        <s v="MFG:230522_0007"/>
        <s v="MFG:230522_0008"/>
        <s v="MFG:230522_0009"/>
        <s v="MFG:230522_0010"/>
        <s v="MFG:230522_0011"/>
        <s v="MFG:230522_0012"/>
        <s v="MFG:230522_0013"/>
        <s v="MFG:230522_0014"/>
        <s v="MFG:230522_0015"/>
        <s v="MFG:230522_0016"/>
        <s v="MFG:230522_0017"/>
        <s v="MFG:230522_0018"/>
        <s v="MFG:230522_0019"/>
        <s v="MFG:230522_0020"/>
        <s v="MFG:230522_0021"/>
        <s v="MFG:230522_0022"/>
        <s v="MFG:230522_0023"/>
        <s v="MFG:230522_0024"/>
        <s v="MFG:230522_0025"/>
        <s v="MFG:230522_0026"/>
        <s v="MFG:230522_0027"/>
        <s v="MFG:230522_0028"/>
        <s v="MFG:230522_0029"/>
        <s v="MFG:230522_0030"/>
        <s v="MFG:230522_0031"/>
        <s v="MFG:230522_0032"/>
        <s v="MFG:230522_0033"/>
        <s v="MFG:230522_0034"/>
        <s v="MFG:230522_0035"/>
        <s v="MFG:230522_0036"/>
        <s v="MFG:230522_0037"/>
        <s v="MFG:230522_0038"/>
        <s v="MFG:230522_0039"/>
        <s v="MFG:230522_0040"/>
        <s v="MFG:230522_0041"/>
        <s v="MFG:230522_0042"/>
        <s v="MFG:230522_0043"/>
        <s v="MFG:230522_0044"/>
        <s v="E.3.17.0:製造效率分析:230522_0001"/>
        <s v="E.3.17.0:製造效率分析:230522_0002"/>
        <s v="E.3.17.0:製造效率分析:230522_0003"/>
        <s v="E.3.17.0:製造效率分析:230522_0004"/>
        <s v="E.3.17.0:製造效率分析:230522_0005"/>
        <s v="E.3.17.0:製造效率分析:230522_0006"/>
        <s v="E.3.17.0:製造效率分析:230522_0007"/>
        <s v="E.3.17.0:製造效率分析:230522_0008"/>
        <s v="E.3.17.0:製造效率分析:230522_0009"/>
        <s v="E.3.17.0:製造效率分析:230522_0010"/>
        <s v="E.3.17.0:製造效率分析:230522_0011"/>
        <s v="E.3.17.0: 製造效率分析:230522_0001"/>
        <s v="E.3.17.0: 製造效率分析:230522_0002"/>
        <s v="E.3.17.0: 製造效率分析:230522_0003"/>
        <s v="E.3.17.0: 製造效率分析:230522_0004"/>
        <s v="E.3.17.0: 製造效率分析:230522_0005"/>
        <s v="E.3.17.0: 製造效率分析:230522_0006"/>
        <s v="E.3.17.0: 製造效率分析:230522_0007"/>
        <s v="E.3.17.0: 製造效率分析:230522_0008"/>
        <s v="E.3.17.0: 製造效率分析:230522_0009"/>
        <s v="E.3.17.0: 製造效率分析:230522_0010"/>
        <s v="E.3.17.0: 製造效率分析:230522_0011"/>
        <s v="E.3.17.0: 製造效率分析:230522_0012"/>
        <s v="E.3.17.0: 製造效率分析:230522_0013"/>
        <s v="E.3.17.0: 製造效率分析:230522_0014"/>
        <s v="E.3.17.0: 製造效率分析:230522_0015"/>
        <s v="E.3.17.0: 製造效率分析:230522_0016"/>
        <s v="E.3.17.0: 製造效率分析:230522_0017"/>
        <s v="E.3.17.0: 製造效率分析:230522_0018"/>
        <s v="E.3.17.0: 製造效率分析:230522_0019"/>
        <s v="E.3.17.0: 製造效率分析:230522_0020"/>
        <s v="E.3.17.0: 製造效率分析:230522_0021"/>
        <s v="E.3.17.0: 製造效率分析:230522_0022"/>
        <s v="E.3.17.0: 製造效率分析:230522_0023"/>
        <s v="E.3.17.0: 製造效率分析:230522_0024"/>
        <s v="E.3.7.0:230522_0001"/>
        <s v="E.3.7.0:230522_0002"/>
        <s v="E.3.7.0:230522_0003"/>
        <s v="E.3.7.0:230522_0004"/>
        <s v="E.3.7.0:230522_0005"/>
        <s v="E.3.7.0:230522_0006"/>
        <s v="E.3.7.0:230522_0007"/>
        <s v="E.3.7.0:230522_0008"/>
        <s v="E.3.7.0:230522_0009"/>
        <s v="E.3.7.0:230522_0010"/>
        <s v="E.3.7.0:230522_0011"/>
        <s v="E.3.7.0:230522_0012"/>
        <s v="E.3.7.0:230522_0013"/>
        <s v="E.3.7.0:230522_0014"/>
        <s v="E.3.7.0:230522_0015"/>
        <s v="E.3.7.0:230522_0016"/>
        <s v="E.3.7.0:230522_0017"/>
        <s v="E.3.7.0:230522_0018"/>
        <s v="E.3.7.0:230522_0019"/>
        <s v="E.3.7.0:230522_0020"/>
        <s v="E.3.7.0:230522_0021"/>
        <s v="E.3.7.0:230522_0022"/>
        <s v="E.3.7.0:230522_0023"/>
        <s v="E.3.7.0:230522_0024"/>
        <s v="E.3.7.0:230522_0025"/>
        <s v="E.3.7.0:230522_0026"/>
        <s v="E.3.7.0:230522_0027"/>
        <s v="E.3.7.0:230522_0028"/>
        <s v="E.3.7.0:230522_0029"/>
        <s v="E.3.7.0:230522_0030"/>
        <s v="E.3.7.0:230522_0031"/>
        <s v="E.3.7.0:230522_0032"/>
        <s v="E.3.7.0:230522_0033"/>
        <s v="E.3.7.0:230522_0034"/>
        <s v="E.3.7.0:230522_0035"/>
        <s v="E.3.7.0:230522_0036"/>
        <s v="E.3.7.0:230522_0037"/>
        <s v="E.3.7.0:230522_0038"/>
        <s v="E.3.7.0:230522_0039"/>
        <s v="E.3.7.0:230522_0040"/>
        <s v="E.3.7.0:230522_0041"/>
        <s v="E.3.7.0:230522_0042"/>
        <s v="E.3.7.0:230522_0043"/>
        <s v="E.3.7.0:230522_0044"/>
        <s v="E.3.7.0:230522_0045"/>
        <s v="E.3.7.0:230522_0046"/>
        <s v="E.3.7.0:230522_0047"/>
        <s v="E.3.7.0:230522_0048"/>
        <s v="E.3.7.0:230522_0049"/>
        <s v="E.3.7.0:230522_0050"/>
        <s v="E.3.7.0:230522_0051"/>
        <s v="E.3.7.0:230522_0052"/>
        <s v="E.3.7.0:230522_0053"/>
        <s v="E.3.7.0:230522_0054"/>
        <s v="RND:230522_0001"/>
        <s v="RND:230522_0002"/>
        <s v="RND:230522_0003"/>
        <s v="RND:230522_0004"/>
        <s v="RND:230522_0005"/>
        <s v="RND:230522_0006"/>
        <s v="RND:230522_0007"/>
        <s v="RND:230522_0008"/>
        <s v="RND:230522_0009"/>
        <s v="RND:230522_0010"/>
        <s v="RND:230522_0011"/>
        <s v="RND:230522_0012"/>
        <s v="RND:230522_0013"/>
        <s v="RND:230522_0014"/>
        <s v="RND:230522_0015"/>
        <s v="RND:230522_0016"/>
        <s v="RND:230522_0017"/>
        <s v="RND:230522_0018"/>
        <s v="RND:230522_0019"/>
        <s v="RND:230522_0020"/>
        <s v="RND:230522_0021"/>
        <s v="RND:230522_0022"/>
        <s v="RND:230522_0023"/>
        <s v="RND:230522_0024"/>
        <s v="RND:230522_0025"/>
        <s v="RND:230522_0026"/>
        <s v="RND:230522_0027"/>
        <s v="RND:230522_0028"/>
        <s v="RND:230522_0029"/>
        <s v="RND:230522_0030"/>
        <s v="RND:230522_0031"/>
        <s v="RND:230522_0032"/>
        <s v="RND:230522_0033"/>
        <s v="SAL:230522_0001"/>
        <s v="SAL:230522_0002"/>
        <s v="SAL:230522_0003"/>
        <s v="SAL:230522_0004"/>
        <s v="SAL:230522_0005"/>
        <s v="E.2.6.0:230522_0001"/>
        <s v="E.2.6.0:230522_0002"/>
        <s v="E.2.6.0:230522_0003"/>
        <s v="E.2.6.0:230522_0004"/>
        <s v="E.2.6.0:230522_0005"/>
        <s v="E.2.6.0:230522_0006"/>
        <s v="E.2.6.0:230522_0007"/>
        <s v="E.2.6.0:230522_0008"/>
        <s v="E.2.6.0:230522_0009"/>
        <s v="E.2.6.0:230522_0010"/>
        <s v="E.2.6.0:230522_0011"/>
        <s v="E.2.6.0:230522_0012"/>
        <s v="E.2.6.0:230522_0013"/>
        <s v="E.2.6.0:230522_0014"/>
        <s v="E.2.6.0:230522_0015"/>
        <s v="E.2.6.0:230522_0016"/>
        <s v="E.2.6.0:230522_0017"/>
        <s v="E.2.6.0:230522_0018"/>
        <s v="E.2.6.0:230522_0019"/>
        <s v="E.2.6.0:230522_0020"/>
        <s v="E.2.6.0:230522_0021"/>
        <s v="E.2.6.0:230522_0022"/>
        <s v="E.3.14.0:230522_0001"/>
        <s v="E.3.14.0:230522_0002"/>
        <s v="E.3.14.0:230522_0003"/>
        <s v="E.3.14.0:230522_0004"/>
        <s v="E.3.14.0:230522_0005"/>
        <s v="E.3.14.0:230522_0006"/>
        <s v="E.3.14.0:230522_0007"/>
        <s v="E.3.14.0:230522_0008"/>
        <s v=":230522_0001"/>
        <s v=":230522_0002"/>
        <s v=":230522_0003"/>
        <s v=":230522_0004"/>
        <s v=":230522_0005"/>
        <s v=":230522_0006"/>
        <s v=":230522_0007"/>
        <s v=":230522_0008"/>
        <s v=":230522_0009"/>
        <s v=":230522_0010"/>
        <s v=":230522_0011"/>
        <s v=":230522_0012"/>
        <s v=":230522_0013"/>
        <s v=":230522_0014"/>
        <s v=":230522_0015"/>
        <s v=":230522_0016"/>
        <s v=":230522_0017"/>
        <s v=":230522_0018"/>
        <s v=":230522_0019"/>
        <s v=":230522_0020"/>
        <s v=":230522_0021"/>
        <s v=":230522_0022"/>
        <s v=":230522_0023"/>
        <s v=":230522_0024"/>
        <s v=":230522_0025"/>
        <s v=":230522_0026"/>
        <s v=":230522_0027"/>
        <s v=":230522_0028"/>
        <s v=":230522_0029"/>
        <s v=":230522_0030"/>
        <s v=":230522_0031"/>
        <s v=":230522_0032"/>
        <s v=":230522_0033"/>
        <s v=":230522_0034"/>
        <s v=":230522_0035"/>
        <s v=":230522_0036"/>
        <s v=":230522_0037"/>
        <s v=":230522_0038"/>
        <s v=":230522_0039"/>
        <s v=":230522_0040"/>
        <s v=":230522_0041"/>
        <s v=":230522_0042"/>
        <s v=":230522_0043"/>
        <s v=":230522_0044"/>
        <s v=":230522_0045"/>
        <s v=":230522_0046"/>
        <s v=":230522_0047"/>
        <s v=":230522_0048"/>
        <s v=":230522_0049"/>
        <s v=":230522_0050"/>
        <s v=":230522_0051"/>
        <s v=":230522_0052"/>
        <s v=":230522_0053"/>
        <s v=":230522_0054"/>
        <s v=":230522_0055"/>
        <s v=":230522_0056"/>
        <s v=":230522_0057"/>
        <s v=":230522_0058"/>
        <s v=":230522_0059"/>
        <s v=":230522_0060"/>
        <s v=":230522_0061"/>
        <s v=":230522_0062"/>
        <s v=":230522_0063"/>
        <s v=":230522_0064"/>
        <s v=":230522_0065"/>
        <s v=":230522_0066"/>
        <s v=":230522_0067"/>
        <s v=":230522_0068"/>
        <s v=":230522_0069"/>
        <s v=":230522_0070"/>
        <s v=":230522_0071"/>
        <s v=":230522_0072"/>
        <s v="PRO:230522_0001"/>
        <s v="PRO:230522_0002"/>
        <s v="PRO:230522_0003"/>
        <s v="PRO:230522_0004"/>
        <s v="PRO:230522_0005"/>
        <s v="PRO:230522_0006"/>
        <s v="PRO:230522_0007"/>
        <s v="PRO:230522_0008"/>
        <s v="PRO:230522_0009"/>
        <s v="PRO:230522_0010"/>
        <s v="PRO:230522_0011"/>
        <s v="PRO:230522_0012"/>
        <s v="PRO:230522_0013"/>
        <s v="PRO:230522_0014"/>
        <s v="PRO:230522_0015"/>
        <s v="PRO:230522_0016"/>
        <s v="PRO:230522_0017"/>
        <s v="PRO:230522_0018"/>
        <s v="PRO:230522_0019"/>
        <s v="PRO:230522_0020"/>
        <s v="PRO:230522_0021"/>
        <s v="PRO:230522_0022"/>
        <s v="PRO:230522_0023"/>
        <s v="PRO:230522_0024"/>
        <s v="PRO:230522_0025"/>
        <s v="PRO:230522_0026"/>
        <s v="PRO:230522_0027"/>
        <s v="PRO:230522_0028"/>
        <s v="PRO:230522_0029"/>
        <s v="PRO:230522_0030"/>
        <s v="PRO:230522_0031"/>
        <s v="PRO:230522_0032"/>
        <s v="PRO:230522_0033"/>
        <s v="PRO:230522_0034"/>
        <s v="PRO:230522_0035"/>
        <s v="PRO:230522_0036"/>
        <s v="PRO:230522_0037"/>
        <s v="PRO:230522_0038"/>
        <s v="PRO:230522_0039"/>
        <s v="PRO:230522_0040"/>
        <s v="PRO:230522_0041"/>
        <s v="PRO:230522_0042"/>
        <s v="PRO:230522_0043"/>
        <s v="PRO:230522_0044"/>
        <s v="PRO:230522_0045"/>
        <s v="PRO:230522_0046"/>
        <s v="PRO:230522_0047"/>
        <s v="PRO:230522_0048"/>
        <s v="PRO:230522_0049"/>
        <s v="PRO:230522_0050"/>
        <s v="PRO:230522_0051"/>
        <s v="PRO:230522_0052"/>
        <s v="PRO:230522_0053"/>
        <s v="PRO:230522_0054"/>
        <s v="PRO:230522_0055"/>
        <s v="PRO:230522_0056"/>
        <s v="PRO:230522_0057"/>
        <s v="PRO:230522_0058"/>
        <s v="PRO:230522_0059"/>
        <s v="PRO:230522_0060"/>
        <s v="PLN:230522_0001"/>
        <s v="PLN:230522_0002"/>
        <s v="PLN:230522_0003"/>
        <s v="PLN:230522_0004"/>
        <s v="PLN:230522_0005"/>
        <s v="PLN:230522_0006"/>
        <s v="PLN:230522_0007"/>
        <s v="PLN:230522_0008"/>
        <s v="PLN:230522_0009"/>
        <s v="PLN:230522_0010"/>
        <s v="PLN:230522_0011"/>
        <s v="PLN:230522_0012"/>
        <s v="PLN:230522_0013"/>
        <s v="PLN:230522_0014"/>
        <s v="PLN:230522_0015"/>
        <s v="PLN:230522_0016"/>
        <s v="PLN:230522_0017"/>
        <s v="PLN:230522_0018"/>
        <s v="PLN:230522_0019"/>
        <s v="PLN:230522_0020"/>
        <s v="PLN:230522_0021"/>
        <s v="PLN:230522_0022"/>
        <s v="PLN:230522_0023"/>
        <s v="PLN:230522_0024"/>
        <s v="PLN:230522_0025"/>
        <s v="PLN:230522_0026"/>
        <s v="PLN:230522_0027"/>
        <s v="E.3.14.0:230522_0009"/>
        <s v="E.3.14.0:230522_0010"/>
        <s v="E.3.14.0:230522_0011"/>
        <s v="E.3.14.0:230522_0012"/>
        <s v="E.3.14.0:230522_0013"/>
        <s v="E.3.14.0:230522_0014"/>
        <s v="E.3.14.0:230522_0015"/>
        <s v="E.3.14.0:230522_0016"/>
        <s v="E.3.14.0:230522_0017"/>
        <s v="E.3.14.0:230522_0018"/>
        <s v="E.3.14.0:230522_0019"/>
        <s v="E.3.14.0:230522_0020"/>
        <s v="E.3.14.0:230522_0021"/>
        <s v="E.3.14.0:230522_0022"/>
        <s v="E.3.14.0:230522_0023"/>
        <s v="E.3.14.0:230522_0024"/>
        <s v="E.3.14.0:230522_0025"/>
        <s v="E.3.14.0:230522_0026"/>
        <s v="E.3.14.0:230522_0027"/>
        <s v="E.3.14.0:230522_0028"/>
        <s v="E.3.14.0:230522_0029"/>
        <s v="E.3.14.0:230522_0030"/>
        <s v="E.3.14.0:230522_0031"/>
        <s v="E.3.14.0:230522_0032"/>
        <s v="E.3.14.0:230522_0033"/>
        <s v="E.3.14.0:230522_0034"/>
        <s v="E.3.14.0:230522_0035"/>
        <s v="E.3.14.0:230522_0036"/>
        <s v="E.3.14.0:230522_0037"/>
        <s v="E.3.14.0:230522_0038"/>
        <s v="E.3.14.0:230522_0039"/>
        <s v="E.3.14.0:230522_0040"/>
        <s v="E.3.14.0:230522_0041"/>
        <s v="E.3.14.0:230522_0042"/>
        <s v="E.3.14.0:230522_0043"/>
        <s v="E.3.14.0:230522_0044"/>
        <s v="E.3.14.0:230522_0045"/>
        <s v="E.3.14.0:230522_0046"/>
        <s v="E.3.14.0:230522_0047"/>
        <s v="E.3.14.0:230522_0048"/>
        <s v="E.3.14.0:230522_0049"/>
        <s v="E.3.14.0:230522_0050"/>
        <s v="E.3.14.0:230522_0051"/>
        <s v="E.3.14.0:230522_0052"/>
        <s v="E.3.14.0:230522_0053"/>
        <s v="E.3.14.0:230522_0054"/>
        <s v="E.3.14.0:230522_0055"/>
        <s v="E.3.14.0:230522_0056"/>
        <s v="E.3.14.0:230522_0057"/>
        <s v="E.3.14.0:230522_0058"/>
        <s v="E.3.14.0:230522_0059"/>
        <s v="E.3.14.0:230522_0060"/>
        <s v="E.3.14.0:230522_0061"/>
        <s v="E.3.11.0: Forecast管理:230522_0001"/>
        <s v="E.3.11.0: Forecast管理:230522_0002"/>
        <s v="E.3.11.0: Forecast管理:230522_0003"/>
        <s v="E.3.11.0: Forecast管理:230522_0004"/>
        <s v="E.3.11.0: Forecast管理:230522_0005"/>
        <s v="E.3.11.0: Forecast管理:230522_0006"/>
        <s v="E.3.11.0: Forecast管理:230522_0007"/>
        <s v="E.3.11.0: Forecast管理:230522_0008"/>
        <s v="E.3.11.0: Forecast管理:230522_0009"/>
        <s v="E.3.11.0: Forecast管理:230522_0010"/>
        <s v="E.3.11.0: Forecast管理:230522_0011"/>
        <s v="E.3.11.0: Forecast管理:230522_0012"/>
        <s v="E.3.11.0: Forecast管理:230522_0013"/>
        <s v="E.3.11.0: Forecast管理:230522_0014"/>
        <s v="E.3.11.0: Forecast管理:230522_0015"/>
        <s v="E.3.11.0: Forecast管理:230522_0016"/>
        <s v="E.3.11.0: Forecast管理:230522_0017"/>
        <s v="E.3.11.0: Forecast管理:230522_0018"/>
        <s v="E.3.11.0: Forecast管理:230522_0019"/>
        <s v="E.3.11.0: Forecast管理:230522_0020"/>
        <s v="E.3.11.0: Forecast管理:230522_0021"/>
        <s v="E.3.11.0: Forecast管理:230522_0022"/>
        <s v="E.3.11.0: Forecast管理:230522_0023"/>
        <s v="E.3.11.0: Forecast管理:230522_0024"/>
        <s v="E.3.11.0: Forecast管理:230522_0025"/>
        <s v="E.3.11.0: Forecast管理:230522_0026"/>
        <s v="E.3.11.0: Forecast管理:230522_0027"/>
        <s v="E.3.11.0: Forecast管理:230522_0028"/>
        <s v="E.3.11.0: Forecast管理:230522_0029"/>
        <s v="E.3.11.0: Forecast管理:230522_0030"/>
        <s v="E.3.11.0: Forecast管理:230522_0031"/>
        <s v="E.3.11.0: Forecast管理:230522_0032"/>
        <s v="E.3.11.0: Forecast管理:230522_0033"/>
        <s v="E.3.11.0: Forecast管理:230522_0034"/>
        <s v="E.3.12.0: Forecast達成率:230522_0001"/>
        <s v="E.3.12.0: Forecast達成率:230522_0002"/>
        <s v="E.3.12.0: Forecast達成率:230522_0003"/>
        <s v="E.3.12.0: Forecast達成率:230522_0004"/>
        <s v="E.3.12.0: Forecast達成率:230522_0005"/>
        <s v="E.3.12.0: Forecast達成率:230522_0006"/>
        <s v="E.3.12.0: Forecast達成率:230522_0007"/>
        <s v="E.3.12.0: Forecast達成率:230522_0008"/>
        <s v="E.3.12.0: Forecast達成率:230522_0009"/>
        <s v="E.3.12.0: Forecast達成率:230522_0010"/>
        <s v="E.3.12.0: Forecast達成率:230522_0011"/>
        <s v="E.3.12.0: Forecast達成率:230522_0012"/>
        <s v="E.3.12.0: Forecast達成率:230522_0013"/>
        <s v="E.3.12.0: Forecast達成率:230522_0014"/>
        <s v="E.3.12.0: Forecast達成率:230522_0015"/>
        <s v="E.3.12.0: Forecast達成率:230522_0016"/>
        <s v="E.3.12.0: Forecast達成率:230522_0017"/>
        <s v="E.3.12.0: Forecast達成率:230522_0018"/>
        <s v="E.3.12.0: Forecast達成率:230522_0019"/>
        <s v="E.3.12.0: Forecast達成率:230522_0020"/>
        <s v="E.3.12.0: Forecast達成率:230522_0021"/>
        <s v="E.3.12.0: Forecast達成率:230522_0022"/>
        <s v="E.3.12.0: Forecast達成率:230522_0023"/>
        <s v="E.3.12.0: Forecast達成率:230522_0024"/>
        <s v="E.3.12.0: Forecast達成率:230522_0025"/>
        <s v="E.3.12.0: Forecast達成率:230522_0026"/>
        <s v="E.3.12.0"/>
        <s v="E.3.5.3.1: DOI管理:230522_0001"/>
        <s v="E.3.5.3.1: DOI管理:230522_0002"/>
        <s v="E.3.5.3.1: DOI管理:230522_0003"/>
        <s v="E.3.5.3.1: DOI管理:230522_0004"/>
        <s v="E.3.5.3.1: DOI管理:230522_0005"/>
        <s v="E.3.5.3.1: DOI管理:230522_0006"/>
        <s v="E.3.5.3.1: DOI管理:230522_0007"/>
        <s v="E.3.5.3.1: DOI管理:230522_0008"/>
        <s v="E.3.5.3.1: DOI管理:230522_0009"/>
        <s v="E.3.5.3.1: DOI管理:230522_0010"/>
        <s v="E.3.5.3.1: DOI管理:230522_0011"/>
        <s v="E.3.5.3.1: DOI管理:230522_0012"/>
        <s v="E.3.5.3.1: DOI管理:230522_0013"/>
        <s v="E.3.5.3.1: DOI管理:230522_0014"/>
        <s v="E.3.5.3.1: DOI管理:230522_0015"/>
        <s v="E.3.5.3.1: DOI管理:230522_0016"/>
        <s v="E.3.5.3.1: DOI管理:230522_0017"/>
        <s v="E.3.5.3.1: DOI管理:230522_0018"/>
        <s v="E.3.5.3.1: DOI管理:230522_0019"/>
        <s v="E.3.5.3.1-4: BU每日DOI:230522_0001"/>
        <s v="E.3.5.3.1-4: BU每日DOI:230522_0002"/>
        <s v="E.3.5.3.1-4: BU每日DOI:230522_0003"/>
        <s v="E.3.5.3.1-4: BU每日DOI:230522_0004"/>
        <s v="E.3.5.3.1-4: BU每日DOI:230522_0005"/>
        <s v="E.3.5.3.1-4: BU每日DOI:230522_0006"/>
        <s v="E.3.5.3.1-4: BU每日DOI:230522_0007"/>
        <s v="E.3.5.3.1-4: BU每日DOI:230522_0008"/>
        <s v="E.3.5.3.1-4: BU每日DOI:230522_0009"/>
        <s v="E.3.5.3.1-5: 可控庫存DOI趨勢:230522_0001"/>
        <s v="E.3.5.3.1-5: 可控庫存DOI趨勢:230522_0002"/>
        <s v="E.3.5.3.1-5: 可控庫存DOI趨勢:230522_0003"/>
        <s v="E.3.5.3.1-5: 可控庫存DOI趨勢:230522_0004"/>
        <s v="E.3.5.3.1-5: 可控庫存DOI趨勢:230522_0005"/>
        <s v="E.3.5.3.1-5: 可控庫存DOI趨勢:230522_0006"/>
        <s v="E.3.5.3.1-5: 可控庫存DOI趨勢:230522_0007"/>
        <s v="E.3.5.3.1-5: 可控庫存DOI趨勢:230522_0008"/>
        <s v="E.3.5.3.1-5: 可控庫存DOI趨勢:230522_0009"/>
        <s v="E.3.5.3.1-5: 可控庫存DOI趨勢:230522_0010"/>
        <s v="E.3.5.3.1-5: 可控庫存DOI趨勢:230522_0011"/>
        <s v="E.3.5.3.1-5: 可控庫存DOI趨勢:230522_0012"/>
        <s v="E.3.5.3.1-5: 可控庫存DOI趨勢:230522_0013"/>
        <s v="E.3.5.3.1-5: 可控庫存DOI趨勢:230522_0014"/>
        <s v="E.3.5.3.1-5: 可控庫存DOI趨勢:230522_0015"/>
        <s v="E.3.5.3.1-5: 可控庫存DOI趨勢:230522_0016"/>
        <s v="E.3.5.3.1-5: 可控庫存DOI趨勢:230522_0017"/>
        <s v="E.3.5.3.1-5: 可控庫存DOI趨勢:230522_0018"/>
        <s v="E.3.5.3.1-8: BU可控庫存DOI:230522_0001"/>
        <s v="E.3.5.3.1-8: BU可控庫存DOI:230522_0002"/>
        <s v="E.3.5.3.1-8: BU可控庫存DOI:230522_0003"/>
        <s v="E.3.5.3.1-8: BU可控庫存DOI:230522_0004"/>
        <s v="E.3.5.3.1-8: BU可控庫存DOI:230522_0005"/>
        <s v="E.3.5.3.1-8: BU可控庫存DOI:230522_0006"/>
        <s v="E.3.5.3.1-8: BU可控庫存DOI:230522_0007"/>
        <s v="E.3.5.3.1-8: BU可控庫存DOI:230522_0008"/>
        <s v=":230522_0073"/>
        <s v=":230522_0074"/>
        <s v=":230522_0075"/>
        <s v=":230522_0076"/>
        <s v=":230522_0077"/>
        <s v=":230522_0078"/>
        <s v=":230522_0079"/>
        <s v=":230522_0080"/>
        <s v=":230522_0081"/>
        <s v=":230522_0082"/>
        <s v=":230522_0083"/>
        <s v=":230522_0084"/>
        <s v=":230522_0085"/>
        <s v=":230522_0086"/>
        <s v=":230522_0087"/>
        <s v=":230522_0088"/>
        <s v=":230522_0089"/>
        <s v=":230522_0090"/>
        <s v=":230522_0091"/>
        <s v=":230522_0092"/>
        <s v=":230522_0093"/>
        <s v=":230522_0094"/>
        <s v=":230522_0095"/>
        <s v=":230522_0096"/>
        <s v=":230522_0097"/>
        <s v=":230522_0098"/>
        <s v=":230522_0099"/>
        <s v=":230522_0100"/>
        <s v=":230522_0101"/>
        <s v=":230522_0102"/>
        <s v=":230522_0103"/>
        <s v=":230522_0104"/>
        <s v=":230522_0105"/>
        <s v=":230522_0106"/>
        <s v=":230522_0107"/>
        <s v=":230522_0108"/>
        <s v=":230522_0109"/>
        <s v=":230522_0110"/>
        <s v=":230522_0111"/>
        <s v=":230522_0112"/>
        <s v=":230522_0113"/>
        <s v=":230522_0114"/>
        <s v=":230522_0115"/>
        <s v=":230522_0116"/>
        <s v=":230522_0117"/>
        <s v=":230522_0118"/>
        <s v=":230522_0119"/>
        <s v=":230522_0120"/>
        <s v=":230522_0121"/>
        <s v=":230522_0122"/>
        <s v=":230522_0123"/>
        <s v=":230522_0124"/>
        <s v=":230522_0125"/>
        <s v=":230522_0126"/>
        <s v=":230522_0127"/>
        <s v=":230522_0128"/>
        <s v=":230522_0129"/>
        <s v=":230522_0130"/>
        <s v=":230522_0131"/>
        <s v=":230522_0132"/>
        <s v=":230522_0133"/>
        <s v=":230522_0134"/>
        <s v=":230522_0135"/>
        <s v=":230522_0136"/>
        <s v=":230522_0137"/>
        <s v=":230522_0138"/>
        <s v=":230522_0139"/>
        <s v=":230522_0140"/>
        <s v=":230522_0141"/>
        <s v=":230522_0142"/>
        <s v=":230522_0143"/>
        <s v=":230522_0144"/>
        <s v=":230522_0145"/>
        <s v=":230522_0146"/>
        <s v=":230522_0147"/>
        <s v=":230522_0148"/>
        <s v=":230522_0149"/>
        <s v=":230522_0150"/>
        <s v=":230522_0151"/>
        <s v=":230522_0152"/>
        <s v=":230522_0153"/>
        <s v=":230522_0154"/>
        <s v=":230522_0155"/>
        <s v=":230522_0156"/>
        <s v=":230522_0157"/>
        <s v=":230522_0158"/>
        <s v=":230522_0159"/>
        <s v=":230522_0160"/>
        <s v=":230522_0161"/>
        <s v=":230522_0162"/>
        <s v=":230522_0163"/>
        <s v=":230522_0164"/>
        <s v=":230522_0165"/>
        <s v=":230522_0166"/>
        <s v=":230522_0167"/>
        <s v=":230522_0168"/>
        <s v=":230522_0169"/>
        <s v=":230522_0170"/>
        <s v=":230522_0171"/>
        <s v=":230522_0172"/>
        <s v=":230522_0173"/>
        <s v=":230522_0174"/>
        <s v=":230522_0175"/>
        <s v=":230522_0176"/>
        <s v=":230522_0177"/>
        <s v=":230522_0178"/>
        <s v=":230522_0179"/>
        <s v=":230522_0180"/>
        <s v=":230522_0181"/>
        <s v=":230522_0182"/>
        <s v=":230522_0183"/>
        <s v=":230522_0184"/>
        <s v=":230522_0185"/>
        <s v=":230522_0186"/>
        <s v=":230522_0187"/>
        <s v=":230522_0188"/>
        <s v=":230522_0189"/>
        <s v=":230522_0190"/>
        <s v=":230522_0191"/>
        <s v=":230522_0192"/>
        <s v=":230522_0193"/>
        <s v=":230522_0194"/>
        <s v=":230522_0195"/>
        <s v=":230522_0196"/>
        <s v=":230522_0197"/>
        <s v=":230522_0198"/>
        <s v=":230522_0199"/>
        <s v=":230522_0200"/>
        <s v=":230522_0201"/>
        <s v=":230522_0202"/>
        <s v=":230522_0203"/>
        <s v=":230522_0204"/>
        <s v=":230522_0205"/>
        <s v=":230522_0206"/>
        <s v=":230522_0207"/>
        <s v=":230522_0208"/>
        <s v=":230522_0209"/>
        <s v=":230522_0210"/>
        <s v=":230522_0211"/>
        <s v=":230522_0212"/>
        <s v=":230522_0213"/>
        <s v=":230522_0214"/>
        <s v=":230522_0215"/>
        <s v="E.3.14.0:230522_0062"/>
        <s v="E.3.14.0:230522_0063"/>
        <s v="E.3.14.0:230522_0064"/>
        <s v="E.3.14.0:230522_0065"/>
        <s v="E.3.14.0:230522_0066"/>
        <s v="E.3.14.0:230522_0067"/>
        <s v="E.3.14.0:230522_0068"/>
        <s v="E.3.14.0:230522_0069"/>
        <s v="E.3.14.0:230522_0070"/>
        <s v="E.3.14.0:230522_0071"/>
        <s v="E.3.14.0:230522_0072"/>
        <s v="E.3.14.0:230522_0073"/>
        <s v="E.3.14.0:230522_0074"/>
        <s v="E.3.14.0:230522_0075"/>
        <s v="E.3.14.0:230522_0076"/>
        <s v="E.3.14.0:230522_0077"/>
        <s v="E.3.14.0:230522_0078"/>
        <s v="E.3.14.0:230522_0079"/>
        <s v="E.3.14.0:230522_0080"/>
        <s v="E.3.14.0:230522_0081"/>
        <s v="E.3.14.0:230522_0082"/>
        <s v="E.3.14.0:230522_0083"/>
        <s v="E.3.14.0:230522_0084"/>
        <s v="E.3.14.0:230522_0085"/>
        <s v="E.3.14.0:230522_0086"/>
        <s v="E.3.14.0:230522_0087"/>
        <s v="E.3.14.0:230522_0088"/>
        <s v="E.3.14.0:230522_0089"/>
        <s v="E.3.14.0:230522_0090"/>
        <s v="E.3.14.0:230522_0091"/>
        <s v="E.3.14.0:230522_0092"/>
        <s v="E.3.14.0:230522_0093"/>
        <s v="E.3.14.0:230522_0094"/>
        <s v="E.3.14.0:230522_0095"/>
        <s v="E.3.14.0:230522_0096"/>
        <s v="E.3.14.0:230522_0097"/>
        <s v="E.3.14.0:230522_0098"/>
        <s v="E.3.14.0:230522_0099"/>
        <s v="E.3.14.0:230522_0100"/>
        <s v="E.3.14.0:230522_0101"/>
        <s v="E.3.14.0:230522_0102"/>
        <s v="E.3.14.0:230522_0103"/>
        <s v="E.3.14.0:230522_0104"/>
        <s v="E.3.14.0:230522_0105"/>
        <s v="E.3.14.0:230522_0106"/>
        <s v="E.3.14.0:230522_0107"/>
        <s v="E.3.14.0:230522_0108"/>
        <s v="E.3.14.0:230522_0109"/>
        <s v="E.3.14.0:230522_0110"/>
        <s v="E.3.14.0:230522_0111"/>
        <s v="E.3.14.0:230522_0112"/>
        <s v="E.3.14.0:230522_0113"/>
        <s v="E.3.14.0:230522_0114"/>
        <s v="E.3.14.0:230522_0115"/>
        <s v="E.3.14.0:230522_0116"/>
        <s v="E.3.14.0:230522_0117"/>
        <s v="E.3.14.0:230522_0118"/>
        <s v="E.3.14.0:230522_0119"/>
        <s v="E.3.14.0:230522_0120"/>
        <s v="E.3.14.0:230522_0121"/>
        <s v="E.3.14.0:230522_0122"/>
        <s v="E.3.14.0:230522_0123"/>
        <s v="E.3.14.0:230522_0124"/>
        <s v="E.3.14.0:230522_0125"/>
        <s v="E.3.14.0:230522_0126"/>
        <s v="E.3.14.0:230522_0127"/>
        <s v="E.3.14.0:230522_0128"/>
        <s v="E.3.14.0:230522_0129"/>
        <s v="E.3.14.0:230522_0130"/>
        <s v="E.3.14.0:230522_0131"/>
        <s v="E.3.14.0:230522_0132"/>
        <s v="E.3.14.0:230522_0133"/>
        <s v="E.3.14.0:230522_0134"/>
        <s v="E.3.14.0:230522_0135"/>
        <s v="E.3.14.0:230522_0136"/>
        <s v="E.3.14.0:230522_0137"/>
        <s v="E.3.14.0:230522_0138"/>
        <s v="E.3.14.0:230522_0139"/>
        <s v="E.3.14.0:230522_0140"/>
        <s v="E.3.14.0:230522_0141"/>
        <s v="E.3.14.0:230522_0142"/>
        <s v="E.3.14.0:230522_0143"/>
        <s v="E.3.14.0:230522_0144"/>
        <s v="E.3.14.0:230522_0145"/>
        <s v="E.3.14.0:230522_0146"/>
        <s v="E.3.14.0:230522_0147"/>
        <s v="E.3.14.0:230522_0148"/>
        <s v="E.3.14.0:230522_0149"/>
        <s v="E.3.14.0:230522_0150"/>
        <s v="E.3.14.0:230522_0151"/>
        <s v="E.3.14.0:230522_0152"/>
        <s v="E.3.14.0:230522_0153"/>
        <s v="E.3.14.0:230522_0154"/>
        <s v="E.3.14.0:230522_0155"/>
        <s v="E.3.14.0:230522_0156"/>
        <s v="E.3.14.0:230522_0157"/>
        <s v="E.3.14.0:230522_0158"/>
        <s v="E.3.14.0:230522_0159"/>
        <s v="E.3.14.0:230522_0160"/>
        <s v="E.3.14.0:230522_0161"/>
        <s v="E.3.14.0:230522_0162"/>
        <s v="E.3.14.0:230522_0163"/>
        <s v="E.3.14.0:230522_0164"/>
        <s v="E.3.14.0:230522_0165"/>
        <s v="E.3.14.0:230522_0166"/>
        <s v="E.3.14.0:230522_0167"/>
        <s v="E.3.14.0:230522_0168"/>
        <s v="E.3.14.0:230522_0169"/>
        <s v="E.3.14.0:230522_0170"/>
        <s v="E.3.14.0:230522_0171"/>
        <s v="E.3.14.0:230522_0172"/>
        <s v="E.3.14.0:230522_0173"/>
        <s v="E.3.14.0:230522_0174"/>
        <s v="E.3.14.0:230522_0175"/>
        <s v="E.3.14.0:230522_0176"/>
        <s v="E.3.14.0:230522_0177"/>
        <s v="PRO:230522_0061"/>
        <s v="PRO:230522_0062"/>
        <s v="PRO:230522_0063"/>
        <s v="PRO:230522_0064"/>
        <s v="PRO:230522_0065"/>
        <s v="PRO:230522_0066"/>
        <s v="PRO:230522_0067"/>
        <s v="PRO:230522_0068"/>
        <s v="PRO:230522_0069"/>
        <s v="PRO:230522_0070"/>
        <s v="PRO:230522_0071"/>
        <s v="PRO:230522_0072"/>
        <s v="PRO:230522_0073"/>
        <s v="PRO:230522_0074"/>
        <s v="PRO:230522_0075"/>
        <s v="PRO:230522_0076"/>
        <s v="PRO:230522_0077"/>
        <s v="PRO:230522_0078"/>
        <s v="PRO:230522_0079"/>
        <s v="PRO:230522_0080"/>
        <s v="PRO:230522_0081"/>
        <s v="PRO:230522_0082"/>
        <s v="PRO:230522_0083"/>
        <s v="PRO:230522_0084"/>
        <s v="PRO:230522_0085"/>
        <s v="PRO:230522_0086"/>
        <s v="PRO:230522_0087"/>
        <s v="PRO:230522_0088"/>
        <s v="PRO:230522_0089"/>
        <s v="PRO:230522_0090"/>
        <s v="PRO:230522_0091"/>
        <s v="PRO:230522_0092"/>
        <s v="PRO:230522_0093"/>
        <s v="PRO:230522_0094"/>
        <s v="PRO:230522_0095"/>
        <s v="PRO:230522_0096"/>
        <s v="PRO:230522_0097"/>
        <s v="PRO:230522_0098"/>
        <s v="PRO:230522_0099"/>
        <s v="PRO:230522_0100"/>
        <s v="PRO:230522_0101"/>
        <s v="PRO:230522_0102"/>
        <s v="PRO:230522_0103"/>
        <s v="PRO:230522_0104"/>
        <s v="PRO:230522_0105"/>
        <s v="PRO:230522_0106"/>
        <s v="PRO:230522_0107"/>
        <s v="PRO:230522_0108"/>
        <s v="PRO:230522_0109"/>
        <s v="PRO:230522_0110"/>
        <s v="PRO:230522_0111"/>
        <s v="PRO:230522_0112"/>
        <s v="PRO:230522_0113"/>
        <s v="PRO:230522_0114"/>
        <s v="PRO:230522_0115"/>
        <s v="PRO:230522_0116"/>
        <s v="PRO:230522_0117"/>
        <s v="PRO:230522_0118"/>
        <s v="PRO:230522_0119"/>
        <s v="PRO:230522_0120"/>
        <s v="PRO:230522_0121"/>
        <s v="PRO:230522_0122"/>
        <s v="PRO:230522_0123"/>
        <s v="E.3.9.0:管理採購-材料成本管理:230522_0001"/>
        <s v="E.3.9.0:管理採購-材料成本管理:230522_0002"/>
        <s v="E.3.9.0:管理採購-材料成本管理:230522_0003"/>
        <s v="E.3.9.0:管理採購-材料成本管理:230522_0004"/>
        <s v="E.3.9.0:管理採購-材料成本管理:230522_0005"/>
        <s v="E.3.9.0:管理採購-材料成本管理:230522_0006"/>
        <s v="E.3.9.0:管理採購-材料成本管理:230522_0007"/>
        <s v="E.3.9.0:管理採購-材料成本管理:230522_0008"/>
        <s v="E.3.9.0:管理採購-材料成本管理:230522_0009"/>
        <s v="E.3.9.0:管理採購-材料成本管理:230522_0010"/>
        <s v="E.3.9.0:管理採購-材料成本管理:230522_0011"/>
        <s v="E.3.9.0:管理採購-材料成本管理:230522_0012"/>
        <s v="E.3.9.0:管理採購-材料成本管理:230522_0013"/>
        <s v="E.3.9.0:管理採購-材料成本管理:230522_0014"/>
        <s v="E.3.9.0:管理採購-材料成本管理:230522_0015"/>
        <s v="E.3.9.0:管理採購-材料成本管理:230522_0016"/>
        <s v="E.3.9.0:管理採購-材料成本管理:230522_0017"/>
        <s v="E.3.9.0:管理採購-材料成本管理:230522_0018"/>
        <s v="E.3.9.0:管理採購-材料成本管理:230522_0019"/>
        <s v="E.3.9.0:管理採購-材料成本管理:230522_0020"/>
        <s v="E.3.9.0:管理採購-材料成本管理:230522_0021"/>
        <s v="E.3.9.0:管理採購-材料成本管理:230522_0022"/>
        <s v="E.3.9.0:管理採購-材料成本管理:230522_0023"/>
        <s v="E.3.9.0:管理採購-材料成本管理:230522_0024"/>
        <s v="E.3.9.0:管理採購-材料成本管理:230522_0025"/>
        <s v="E.3.9.0:管理採購-材料成本管理:230522_0026"/>
        <s v="E.3.9.0:管理採購-材料成本管理:230522_0027"/>
        <s v="E.3.9.0:管理採購-材料成本管理:230522_0028"/>
        <s v="E.3.9.0:管理採購-材料成本管理:230522_0029"/>
        <s v="E.3.9.0:管理採購-材料成本管理:230522_0030"/>
        <s v="E.3.9.0:管理採購-材料成本管理:230522_0031"/>
        <s v="E.3.9.0:管理採購-材料成本管理:230522_0032"/>
        <s v="E.3.9.0:管理採購-材料成本管理:230522_0033"/>
        <s v="E.3.9.0:管理採購-材料成本管理:230522_0034"/>
        <s v="E.3.9.0:管理採購-材料成本管理:230522_0035"/>
        <s v="E.3.9.0:管理採購-材料成本管理:230522_0036"/>
        <s v="E.3.9.0:管理採購-材料成本管理:230522_0037"/>
        <s v="E.3.9.0:管理採購-材料成本管理:230522_0038"/>
        <s v="E.3.9.0:管理採購-材料成本管理:230522_0039"/>
        <s v="E.3.9.0:管理採購-材料成本管理:230522_0040"/>
        <s v="E.3.5.0:物料達成狀況 - Multiple Source:230522_0001"/>
        <s v="E.3.5.0:物料達成狀況 - Multiple Source:230522_0002"/>
        <s v="E.3.5.0:物料達成狀況 - Multiple Source:230522_0003"/>
        <s v="E.3.5.0:物料達成狀況 - Multiple Source:230522_0004"/>
        <s v="E.3.5.0:物料達成狀況 - Multiple Source:230522_0005"/>
        <s v="E.3.5.0:物料達成狀況 - Multiple Source:230522_0006"/>
        <s v="E.3.5.0:物料達成狀況 - Multiple Source:230522_0007"/>
        <s v="E.3.5.0:物料達成狀況 - Multiple Source:230522_0008"/>
        <s v="E.3.5.0:物料達成狀況 - Multiple Source:230522_0009"/>
        <s v="E.3.5.0:物料達成狀況 - Multiple Source:230522_0010"/>
        <s v="E.3.5.0:物料達成狀況 - Multiple Source:230522_0011"/>
        <s v="E.3.5.0:物料達成狀況 - Multiple Source:230522_0012"/>
        <s v="E.3.5.0:物料達成狀況 - Multiple Source:230522_0013"/>
        <s v="E.3.5.0:物料達成狀況 - Multiple Source:230522_0014"/>
        <s v="E.3.5.0:物料達成狀況 - Multiple Source:230522_0015"/>
        <s v="E.3.5.0:物料達成狀況 - Multiple Source:230522_0016"/>
        <s v="E.3.5.0:物料達成狀況 - Multiple Source:230522_0017"/>
        <s v="E.3.5.0:物料達成狀況 - Multiple Source:230522_0018"/>
        <s v="E.3.5.0:物料達成狀況 - Multiple Source:230522_0019"/>
        <s v="E.3.5.0:物料達成狀況 - Multiple Source:230522_0020"/>
        <s v="E.3.5.0:物料達成狀況 - Multiple Source:230522_0021"/>
        <s v="E.3.5.0:物料達成狀況 - Multiple Source:230522_0022"/>
        <s v="E.3.5.0:物料達成狀況 - Multiple Source:230522_0023"/>
        <s v="E.3.5.0:物料達成狀況 - Multiple Source:230522_0024"/>
        <s v="E.3.5.0:物料達成狀況 - Multiple Source:230522_0025"/>
        <s v="E.3.5.0:物料達成狀況 - Multiple Source:230522_0026"/>
        <s v="E.3.5.0:物料達成狀況 - Multiple Source:230522_0027"/>
        <s v="E.3.5.0:物料達成狀況 - Multiple Source:230522_0028"/>
        <s v="E.3.5.0:物料達成狀況 - Multiple Source:230522_0029"/>
        <s v="E.3.5.0:物料達成狀況 - Multiple Source:230522_0030"/>
        <s v="E.3.5.0:物料達成狀況 - Multiple Source:230522_0031"/>
        <s v="E.3.5.0:物料達成狀況 - Multiple Source:230522_0032"/>
        <s v="E.3.5.0:物料達成狀況 - Multiple Source:230522_0033"/>
        <s v="E.3.5.0:物料達成狀況 - Multiple Source:230522_0034"/>
        <s v="E.3.5.0:物料達成狀況 - Multiple Source:230522_0035"/>
        <s v="E.3.10.0:管理採購-BOM cost by AVL:230522_0001"/>
        <s v="E.3.10.0:管理採購-BOM cost by AVL:230522_0002"/>
        <s v="E.3.10.0:管理採購-BOM cost by AVL:230522_0003"/>
        <s v="E.3.10.0:管理採購-BOM cost by AVL:230522_0004"/>
        <s v="E.3.10.0:管理採購-BOM cost by AVL:230522_0005"/>
        <s v="E.3.10.0:管理採購-BOM cost by AVL:230522_0006"/>
        <s v="E.3.10.0:管理採購-BOM cost by AVL:230522_0007"/>
        <s v="E.3.10.0:管理採購-BOM cost by AVL:230522_0008"/>
        <s v="E.3.10.0:管理採購-BOM cost by AVL:230522_0009"/>
        <s v="E.3.10.0:管理採購-BOM cost by AVL:230522_0010"/>
        <s v="E.3.10.0:管理採購-BOM cost by AVL:230522_0011"/>
        <s v="E.3.10.0:管理採購-BOM cost by AVL:230522_0012"/>
        <s v="E.3.10.0:管理採購-BOM cost by AVL:230522_0013"/>
        <s v="E.3.10.0:管理採購-BOM cost by AVL:230522_0014"/>
        <s v="E.3.10.0:管理採購-BOM cost by AVL:230522_0015"/>
        <s v="E.3.10.0:管理採購-BOM cost by AVL:230522_0016"/>
        <s v="E.3.7.0:230522_0055"/>
        <s v="E.3.7.0:230522_0056"/>
        <s v="E.3.7.0:230522_0057"/>
        <s v="E.3.7.0:230522_0058"/>
        <s v="E.3.7.0:230522_0059"/>
        <s v="E.3.7.0:230522_0060"/>
        <s v="E.3.7.0:230522_0061"/>
        <s v="E.3.7.0:230522_0062"/>
        <s v="E.3.7.0:230522_0063"/>
        <s v="E.3.7.0:230522_0064"/>
        <s v="E.3.7.0:230522_0065"/>
        <s v="E.3.7.0:230522_0066"/>
        <s v="E.3.7.0:230522_0067"/>
        <s v="E.3.7.0:230522_0068"/>
        <s v="E.3.7.0:230522_0069"/>
        <s v="E.3.7.0:230522_0070"/>
        <s v="E.3.7.0:230522_0071"/>
        <s v="E.3.7.0:230522_0072"/>
        <s v="E.3.7.0:230522_0073"/>
        <s v="E.3.7.0:230522_0074"/>
        <s v="E.3.7.0:230522_0075"/>
        <s v="E.3.7.0:230522_0076"/>
        <s v="E.3.7.0:230522_0077"/>
        <s v="E.3.7.0:230522_0078"/>
        <s v="E.3.7.0:230522_0079"/>
        <s v="E.3.7.0:230522_0080"/>
        <s v="E.3.7.0:230522_0081"/>
        <s v="E.3.7.0:230522_0082"/>
        <s v="E.3.7.0:230522_0083"/>
        <s v="E.3.7.0:230522_0084"/>
        <s v="E.3.7.0:230522_0085"/>
        <s v="E.3.7.0:230522_0086"/>
        <s v="E.3.7.0:230522_0087"/>
        <s v="E.3.7.0:230522_0088"/>
        <s v="E.3.7.0:230522_0089"/>
        <s v="E.3.7.0:230522_0090"/>
        <s v="E.3.7.0:230522_0091"/>
        <s v="E.3.7.0:230522_0092"/>
        <s v="E.3.7.0:230522_0093"/>
        <s v="E.3.7.0:230522_0094"/>
        <s v="E.3.7.0:230522_0095"/>
        <s v="E.3.7.0:230522_0096"/>
        <s v="E.3.7.0:230522_0097"/>
        <s v="E.3.7.0:230522_0098"/>
        <s v="E.3.7.0:230522_0099"/>
        <s v="E.3.7.0:230522_0100"/>
        <s v="E.3.7.0:230522_0101"/>
        <s v="E.3.7.0:230522_0102"/>
        <s v="E.3.7.0:230522_0103"/>
        <s v="E.3.7.0:230522_0104"/>
        <s v="E.3.7.0:230522_0105"/>
        <s v="E.3.7.0:230522_0106"/>
        <s v="E.3.7.0:230522_0107"/>
        <s v="E.3.7.0:230522_0108"/>
        <s v="E.3.7.0:230522_0109"/>
        <s v="E.3.7.0:230522_0110"/>
        <s v="E.3.7.0:230522_0111"/>
        <s v="E.3.7.0:230522_0112"/>
        <s v="E.3.7.0:230522_0113"/>
        <s v="E.3.7.0:230522_0114"/>
        <s v="E.3.7.0:230522_0115"/>
        <s v="E.3.7.0:230522_0116"/>
        <s v="E.3.7.0:230522_0117"/>
        <s v="E.3.7.0:230522_0118"/>
        <s v="E.3.7.0:230522_0119"/>
        <s v="E.3.7.0:230522_0120"/>
        <s v="E.3.7.0:230522_0121"/>
        <s v="E.3.7.0:230522_0122"/>
        <s v="E.3.7.0:230522_0123"/>
        <s v=":230508_0272" u="1"/>
        <s v="FIN:220607_0034" u="1"/>
        <s v="FIN:220609_0024" u="1"/>
        <s v=" " u="1"/>
        <s v=":230508_0132" u="1"/>
        <s v="FIN:220602_0052" u="1"/>
        <s v="FIN:220607_0020" u="1"/>
        <s v="FIN:220609_0010" u="1"/>
        <s v="PRO:230521_0007" u="1"/>
        <s v=":230517_0286" u="1"/>
        <s v="PNC:221022_0069" u="1"/>
        <s v="E.3.11.0: Forecast管理:230517_0004" u="1"/>
        <s v="E.3.5.3.1-4: BU每日DOI:230517_0004" u="1"/>
        <s v=":230517_0146" u="1"/>
        <s v="PNC:221029_0027" u="1"/>
        <s v=":230517_0006" u="1"/>
        <s v=":230521_0072" u="1"/>
        <s v="PNC:221022_0055" u="1"/>
        <s v="E.3.17.0: 製造效率分析:230521_0019" u="1"/>
        <s v="E.3.5.3.1: DOI管理:230521_0019" u="1"/>
        <s v="FIN:220629_0059" u="1"/>
        <s v="PNC:221029_0013" u="1"/>
        <s v="FIN:220628_0057" u="1"/>
        <s v="PNC:221022_0041" u="1"/>
        <s v="E.3.11.0: Forecast管理:230521_0034" u="1"/>
        <s v=":230508_0282" u="1"/>
        <s v="FIN:220627_0055" u="1"/>
        <s v="FIN:220629_0045" u="1"/>
        <s v="PNC:221101_0067" u="1"/>
        <s v=":230508_0142" u="1"/>
        <s v="FIN:220628_0043" u="1"/>
        <s v="STG:221029_0027" u="1"/>
        <s v=":230508_0002" u="1"/>
        <s v="FIN:220627_0041" u="1"/>
        <s v="FIN:220629_0031" u="1"/>
        <s v="PNC:221101_0053" u="1"/>
        <s v="RND:230521_0019" u="1"/>
        <s v=":230517_0296" u="1"/>
        <s v="FIN:220614_0067" u="1"/>
        <s v="FIN:220616_0057" u="1"/>
        <s v="STG:221029_0013" u="1"/>
        <s v="E.3.17.0: 製造效率分析:230517_0005" u="1"/>
        <s v="E.3.5.3.1: DOI管理:230517_0005" u="1"/>
        <s v="E.3.11.0: Forecast管理:230517_0012" u="1"/>
        <s v=":230517_0156" u="1"/>
        <s v="FIN:220615_0055" u="1"/>
        <s v="PRO:230521_0114" u="1"/>
        <s v="RND:230521_0005" u="1"/>
        <s v=":230517_0016" u="1"/>
        <s v=":230521_0082" u="1"/>
        <s v="FIN:220614_0053" u="1"/>
        <s v="FIN:220616_0043" u="1"/>
        <s v="FIN:220607_0049" u="1"/>
        <s v="FIN:220609_0039" u="1"/>
        <s v="FIN:220615_0041" u="1"/>
        <s v="PRO:230521_0100" u="1"/>
        <s v="FIN:220602_0067" u="1"/>
        <s v="C.4.2.0: 生產力:230517_0008" u="1"/>
        <s v="E.3.17.0: 製造效率分析:230517_0013" u="1"/>
        <s v="E.3.5.3.1: DOI管理:230517_0013" u="1"/>
        <s v=":230508_0292" u="1"/>
        <s v="FIN:220607_0035" u="1"/>
        <s v="FIN:220609_0025" u="1"/>
        <s v=":230508_0152" u="1"/>
        <s v="FIN:220602_0053" u="1"/>
        <s v="C.4.2.0: 生產力:230517_0016" u="1"/>
        <s v=":230508_0012" u="1"/>
        <s v="FIN:220607_0021" u="1"/>
        <s v="FIN:220609_0011" u="1"/>
        <s v="PRO:230521_0008" u="1"/>
        <s v="C.1.1.0:230517_0001" u="1"/>
        <s v="C.1.2.0:230517_0001" u="1"/>
        <s v="E.3.14.0:230517_0059" u="1"/>
        <s v="E.3.17.0: 製造效率分析:230517_0021" u="1"/>
        <s v="E.3.11.0: Forecast管理:230517_0020" u="1"/>
        <s v=":230517_0166" u="1"/>
        <s v="PNC:221029_0028" u="1"/>
        <s v="C.1.1.0:230517_0011" u="1"/>
        <s v="C.1.2.0:230517_0011" u="1"/>
        <s v="E.3.14.0:230517_0067" u="1"/>
        <s v=":230517_0026" u="1"/>
        <s v=":230521_0092" u="1"/>
        <s v="PNC:221022_0056" u="1"/>
        <s v="C.1.1.0:230517_0021" u="1"/>
        <s v="C.1.2.0:230517_0021" u="1"/>
        <s v="E.2.3.0:230517_0010" u="1"/>
        <s v="E.2.4.0:230517_0010" u="1"/>
        <s v="E.2.6.0:230517_0010" u="1"/>
        <s v="E.3.14.0:230517_0075" u="1"/>
        <s v="PNC:221029_0014" u="1"/>
        <s v="C.1.1.0:230517_0031" u="1"/>
        <s v="C.1.2.0:230517_0031" u="1"/>
        <s v="E.2.4.0:230517_0020" u="1"/>
        <s v="E.2.6.0:230517_0020" u="1"/>
        <s v="E.3.14.0:230517_0083" u="1"/>
        <s v="FIN:220628_0058" u="1"/>
        <s v="PNC:221022_0042" u="1"/>
        <s v="C.1.1.0:230517_0041" u="1"/>
        <s v="C.1.2.0:230517_0041" u="1"/>
        <s v="E.2.4.0:230517_0030" u="1"/>
        <s v="E.3.7.0:230517_0010" u="1"/>
        <s v="E.3.14.0:230517_0091" u="1"/>
        <s v="FIN:220627_0056" u="1"/>
        <s v="FIN:220629_0046" u="1"/>
        <s v="PNC:221101_0068" u="1"/>
        <s v="C.1.1.0:230517_0051" u="1"/>
        <s v="C.1.2.0:230517_0051" u="1"/>
        <s v="E.2.4.0:230517_0040" u="1"/>
        <s v="E.3.7.0:230517_0020" u="1"/>
        <s v=":230508_0162" u="1"/>
        <s v="FIN:220628_0044" u="1"/>
        <s v="STG:221029_0028" u="1"/>
        <s v="C.1.1.0:230517_0061" u="1"/>
        <s v="C.1.2.0:230517_0061" u="1"/>
        <s v="E.2.4.0:230517_0050" u="1"/>
        <s v="E.3.7.0:230517_0030" u="1"/>
        <s v=":230508_0022" u="1"/>
        <s v="FIN:220627_0042" u="1"/>
        <s v="FIN:220629_0032" u="1"/>
        <s v="PNC:221101_0054" u="1"/>
        <s v="C.1.1.0:230517_0071" u="1"/>
        <s v="E.2.4.0:230517_0060" u="1"/>
        <s v="E.3.7.0:230517_0040" u="1"/>
        <s v="FIN:220614_0068" u="1"/>
        <s v="FIN:220616_0058" u="1"/>
        <s v="FIN:220622_0060" u="1"/>
        <s v="FIN:220628_0030" u="1"/>
        <s v="STG:221029_0014" u="1"/>
        <s v="C.1.1.0:230517_0081" u="1"/>
        <s v="E.2.4.0:230517_0070" u="1"/>
        <s v="E.3.7.0:230517_0050" u="1"/>
        <s v=":230517_0176" u="1"/>
        <s v="FIN:220615_0056" u="1"/>
        <s v="PNC:221101_0040" u="1"/>
        <s v="PRO:230521_0115" u="1"/>
        <s v="RND:230521_0006" u="1"/>
        <s v="C.1.1.0:230517_0091" u="1"/>
        <s v="E.2.4.0:230517_0080" u="1"/>
        <s v="E.3.7.0:230517_0060" u="1"/>
        <s v=":230517_0036" u="1"/>
        <s v="FIN:220614_0054" u="1"/>
        <s v="FIN:220616_0044" u="1"/>
        <s v="E.2.4.0:230517_0090" u="1"/>
        <s v="E.3.7.0:230517_0070" u="1"/>
        <s v="FIN:220615_0042" u="1"/>
        <s v="PRO:230521_0101" u="1"/>
        <s v="E.3.7.0:230517_0080" u="1"/>
        <s v="FIN:220602_0068" u="1"/>
        <s v="FIN:220610_0060" u="1"/>
        <s v="FIN:220614_0040" u="1"/>
        <s v="FIN:220616_0030" u="1"/>
        <s v="E.3.7.0:230517_0090" u="1"/>
        <s v="FIN:220607_0036" u="1"/>
        <s v="FIN:220609_0026" u="1"/>
        <s v=":230508_0172" u="1"/>
        <s v="FIN:220602_0054" u="1"/>
        <s v=":230508_0032" u="1"/>
        <s v="FIN:220607_0022" u="1"/>
        <s v="FIN:220609_0012" u="1"/>
        <s v="PRO:230521_0009" u="1"/>
        <s v="FIN:220602_0040" u="1"/>
        <s v=":230517_0186" u="1"/>
        <s v="PNC:221029_0029" u="1"/>
        <s v=":230517_0046" u="1"/>
        <s v="PNC:221022_0057" u="1"/>
        <s v="BPM:230517_0060" u="1"/>
        <s v="PNC:221029_0015" u="1"/>
        <s v="FIN:220628_0059" u="1"/>
        <s v="PNC:221022_0043" u="1"/>
        <s v="FIN:220627_0057" u="1"/>
        <s v="FIN:220629_0047" u="1"/>
        <s v="PNC:221029_0001" u="1"/>
        <s v="PNC:221101_0069" u="1"/>
        <s v=":230508_0182" u="1"/>
        <s v="FIN:220628_0045" u="1"/>
        <s v="STG:221029_0029" u="1"/>
        <s v=":230508_0042" u="1"/>
        <s v="FIN:220627_0043" u="1"/>
        <s v="FIN:220629_0033" u="1"/>
        <s v="PNC:221101_0055" u="1"/>
        <s v="FIN:220616_0059" u="1"/>
        <s v="FIN:220622_0061" u="1"/>
        <s v="FIN:220628_0031" u="1"/>
        <s v="STG:221029_0015" u="1"/>
        <s v=":230517_0196" u="1"/>
        <s v="FIN:220615_0057" u="1"/>
        <s v="PNC:221101_0041" u="1"/>
        <s v="PRO:230521_0116" u="1"/>
        <s v="RND:230521_0007" u="1"/>
        <s v=":230517_0056" u="1"/>
        <s v="FIN:220614_0055" u="1"/>
        <s v="FIN:220616_0045" u="1"/>
        <s v="STG:221029_0001" u="1"/>
        <s v="FIN:220615_0043" u="1"/>
        <s v="PRO:230521_0102" u="1"/>
        <s v="C.4.2.0: 生產力:230517_0009" u="1"/>
        <s v="FIN:220610_0061" u="1"/>
        <s v="FIN:220614_0041" u="1"/>
        <s v="FIN:220616_0031" u="1"/>
        <s v="FIN:220607_0037" u="1"/>
        <s v="FIN:220609_0027" u="1"/>
        <s v="C.4.2.0: 生產力:230517_0017" u="1"/>
        <s v=":230508_0192" u="1"/>
        <s v="FIN:220602_0055" u="1"/>
        <s v=":230508_0052" u="1"/>
        <s v="FIN:220607_0023" u="1"/>
        <s v="FIN:220609_0013" u="1"/>
        <s v="FIN:220602_0041" u="1"/>
        <s v="C.1.1.0:230517_0002" u="1"/>
        <s v="C.1.2.0:230517_0002" u="1"/>
        <s v="E.3.14.0:230517_0069" u="1"/>
        <s v="E.3.9.0:管理採購-材料成本管理:230521_0010" u="1"/>
        <s v="C.1.1.0:230517_0012" u="1"/>
        <s v="C.1.2.0:230517_0012" u="1"/>
        <s v="E.2.4.0:230517_0001" u="1"/>
        <s v="E.2.6.0:230517_0001" u="1"/>
        <s v="E.3.14.0:230517_0077" u="1"/>
        <s v=":230517_0066" u="1"/>
        <s v="PNC:221022_0058" u="1"/>
        <s v="C.1.1.0:230517_0022" u="1"/>
        <s v="C.1.2.0:230517_0022" u="1"/>
        <s v="E.2.4.0:230517_0011" u="1"/>
        <s v="E.2.6.0:230517_0011" u="1"/>
        <s v="E.3.14.0:230517_0085" u="1"/>
        <s v="BPM:230517_0061" u="1"/>
        <s v="PNC:221029_0016" u="1"/>
        <s v="C.1.1.0:230517_0032" u="1"/>
        <s v="C.1.2.0:230517_0032" u="1"/>
        <s v="E.2.4.0:230517_0021" u="1"/>
        <s v="E.2.6.0:230517_0021" u="1"/>
        <s v="E.3.7.0:230517_0001" u="1"/>
        <s v="E.3.14.0:230517_0093" u="1"/>
        <s v="PNC:221022_0044" u="1"/>
        <s v="C.1.1.0:230517_0042" u="1"/>
        <s v="C.1.2.0:230517_0042" u="1"/>
        <s v="E.2.4.0:230517_0031" u="1"/>
        <s v="E.3.7.0:230517_0011" u="1"/>
        <s v="FIN:220627_0058" u="1"/>
        <s v="FIN:220629_0048" u="1"/>
        <s v="PNC:221029_0002" u="1"/>
        <s v="C.1.1.0:230517_0052" u="1"/>
        <s v="C.1.2.0:230517_0052" u="1"/>
        <s v="E.2.4.0:230517_0041" u="1"/>
        <s v="E.3.7.0:230517_0021" u="1"/>
        <s v="FIN:220628_0046" u="1"/>
        <s v="PNC:221022_0030" u="1"/>
        <s v="C.1.1.0:230517_0062" u="1"/>
        <s v="C.1.2.0:230517_0062" u="1"/>
        <s v="E.2.4.0:230517_0051" u="1"/>
        <s v="E.3.7.0:230517_0031" u="1"/>
        <s v=":230508_0062" u="1"/>
        <s v="FIN:220627_0044" u="1"/>
        <s v="FIN:220629_0034" u="1"/>
        <s v="PNC:221101_0056" u="1"/>
        <s v="C.1.1.0:230517_0072" u="1"/>
        <s v="E.2.4.0:230517_0061" u="1"/>
        <s v="E.3.7.0:230517_0041" u="1"/>
        <s v="FIN:220622_0062" u="1"/>
        <s v="FIN:220628_0032" u="1"/>
        <s v="STG:221029_0016" u="1"/>
        <s v="C.1.1.0:230517_0082" u="1"/>
        <s v="E.2.4.0:230517_0071" u="1"/>
        <s v="E.3.7.0:230517_0051" u="1"/>
        <s v="E.3.9.0:管理採購-材料成本管理:230521_0020" u="1"/>
        <s v="FIN:220615_0058" u="1"/>
        <s v="FIN:220627_0030" u="1"/>
        <s v="FIN:220629_0020" u="1"/>
        <s v="PNC:221101_0042" u="1"/>
        <s v="PRO:230521_0117" u="1"/>
        <s v="RND:230521_0008" u="1"/>
        <s v="C.1.1.0:230517_0092" u="1"/>
        <s v="E.2.4.0:230517_0081" u="1"/>
        <s v="E.3.7.0:230517_0061" u="1"/>
        <s v=":230517_0076" u="1"/>
        <s v="FIN:220614_0056" u="1"/>
        <s v="FIN:220616_0046" u="1"/>
        <s v="STG:221029_0002" u="1"/>
        <s v="E.2.4.0:230517_0091" u="1"/>
        <s v="E.3.7.0:230517_0071" u="1"/>
        <s v="FIN:220615_0044" u="1"/>
        <s v="PRO:230521_0103" u="1"/>
        <s v="STG:221022_0030" u="1"/>
        <s v="E.3.7.0:230517_0081" u="1"/>
        <s v="FIN:220610_0062" u="1"/>
        <s v="FIN:220614_0042" u="1"/>
        <s v="FIN:220616_0032" u="1"/>
        <s v="E.3.7.0:230517_0091" u="1"/>
        <s v="FIN:220607_0038" u="1"/>
        <s v="FIN:220609_0028" u="1"/>
        <s v="FIN:220615_0030" u="1"/>
        <s v="FIN:220701_0060" u="1"/>
        <s v="FIN:220602_0056" u="1"/>
        <s v=":230508_0072" u="1"/>
        <s v="FIN:220607_0024" u="1"/>
        <s v="FIN:220609_0014" u="1"/>
        <s v="FIN:220602_0042" u="1"/>
        <s v="E.3.9.0:管理採購-材料成本管理:230521_0030" u="1"/>
        <s v="FIN:220607_0010" u="1"/>
        <s v=":230517_0086" u="1"/>
        <s v="PNC:221022_0059" u="1"/>
        <s v="BPM:230517_0062" u="1"/>
        <s v="PNC:221029_0017" u="1"/>
        <s v="PNC:221022_0045" u="1"/>
        <s v="FIN:220627_0059" u="1"/>
        <s v="FIN:220629_0049" u="1"/>
        <s v="PNC:221029_0003" u="1"/>
        <s v="FIN:220628_0047" u="1"/>
        <s v="PNC:221022_0031" u="1"/>
        <s v="E.3.17.0: 製造效率分析:230517_0006" u="1"/>
        <s v="E.3.5.3.1: DOI管理:230517_0006" u="1"/>
        <s v=":230508_0082" u="1"/>
        <s v="FIN:220627_0045" u="1"/>
        <s v="FIN:220629_0035" u="1"/>
        <s v="PNC:221101_0057" u="1"/>
        <s v="E.3.9.0:管理採購-材料成本管理:230521_0008" u="1"/>
        <s v="FIN:220622_0063" u="1"/>
        <s v="FIN:220628_0033" u="1"/>
        <s v="STG:221029_0017" u="1"/>
        <s v="E.3.9.0:管理採購-材料成本管理:230521_0040" u="1"/>
        <s v="FIN:220615_0059" u="1"/>
        <s v="FIN:220627_0031" u="1"/>
        <s v="FIN:220629_0021" u="1"/>
        <s v="PNC:221101_0043" u="1"/>
        <s v="PRO:230521_0118" u="1"/>
        <s v="RND:230521_0009" u="1"/>
        <s v=":230517_0096" u="1"/>
        <s v="FIN:220614_0057" u="1"/>
        <s v="FIN:220616_0047" u="1"/>
        <s v="STG:221029_0003" u="1"/>
        <s v="E.3.17.0: 製造效率分析:230517_0014" u="1"/>
        <s v="E.3.5.3.1: DOI管理:230517_0014" u="1"/>
        <s v="FIN:220615_0045" u="1"/>
        <s v="PRO:230521_0104" u="1"/>
        <s v="STG:221022_0031" u="1"/>
        <s v="FIN:220610_0063" u="1"/>
        <s v="FIN:220614_0043" u="1"/>
        <s v="FIN:220616_0033" u="1"/>
        <s v="C.4.2.0: 生產力:230517_0018" u="1"/>
        <s v="FIN:220607_0039" u="1"/>
        <s v="FIN:220609_0029" u="1"/>
        <s v="FIN:220615_0031" u="1"/>
        <s v="FIN:220701_0061" u="1"/>
        <s v="FIN:220602_0057" u="1"/>
        <s v="E.3.17.0: 製造效率分析:230517_0022" u="1"/>
        <s v=":230508_0092" u="1"/>
        <s v="FIN:220607_0025" u="1"/>
        <s v="FIN:220609_0015" u="1"/>
        <s v="E.3.9.0:管理採購-材料成本管理:230521_0018" u="1"/>
        <s v="FIN:220602_0043" u="1"/>
        <s v="C.1.1.0:230517_0003" u="1"/>
        <s v="C.1.2.0:230517_0003" u="1"/>
        <s v="E.3.14.0:230517_0079" u="1"/>
        <s v="FIN:220607_0011" u="1"/>
        <s v="FIN:220609_0001" u="1"/>
        <s v="C.1.1.0:230517_0013" u="1"/>
        <s v="C.1.2.0:230517_0013" u="1"/>
        <s v="E.2.4.0:230517_0002" u="1"/>
        <s v="E.2.6.0:230517_0002" u="1"/>
        <s v="E.3.14.0:230517_0087" u="1"/>
        <s v="C.1.1.0:230517_0023" u="1"/>
        <s v="C.1.2.0:230517_0023" u="1"/>
        <s v="E.2.3.0:230517_0012" u="1"/>
        <s v="E.2.4.0:230517_0012" u="1"/>
        <s v="E.2.6.0:230517_0012" u="1"/>
        <s v="E.3.14.0:230517_0095" u="1"/>
        <s v="PNC:221029_0018" u="1"/>
        <s v="C.1.1.0:230517_0033" u="1"/>
        <s v="C.1.2.0:230517_0033" u="1"/>
        <s v="E.2.4.0:230517_0022" u="1"/>
        <s v="E.2.6.0:230517_0022" u="1"/>
        <s v="E.3.7.0:230517_0002" u="1"/>
        <s v="PNC:221022_0046" u="1"/>
        <s v="C.1.1.0:230517_0043" u="1"/>
        <s v="C.1.2.0:230517_0043" u="1"/>
        <s v="E.2.4.0:230517_0032" u="1"/>
        <s v="E.3.7.0:230517_0012" u="1"/>
        <s v="PNC:221029_0004" u="1"/>
        <s v="C.1.1.0:230517_0053" u="1"/>
        <s v="C.1.2.0:230517_0053" u="1"/>
        <s v="E.2.4.0:230517_0042" u="1"/>
        <s v="E.3.7.0:230517_0022" u="1"/>
        <s v="FIN:220628_0048" u="1"/>
        <s v="PNC:221022_0032" u="1"/>
        <s v="C.1.1.0:230517_0063" u="1"/>
        <s v="C.1.2.0:230517_0063" u="1"/>
        <s v="E.2.4.0:230517_0052" u="1"/>
        <s v="E.3.7.0:230517_0032" u="1"/>
        <s v="FIN:220627_0046" u="1"/>
        <s v="FIN:220629_0036" u="1"/>
        <s v="PNC:221101_0058" u="1"/>
        <s v="C.1.1.0:230517_0073" u="1"/>
        <s v="E.2.4.0:230517_0062" u="1"/>
        <s v="E.3.7.0:230517_0042" u="1"/>
        <s v="E.3.9.0:管理採購-材料成本管理:230521_0028" u="1"/>
        <s v="FIN:220622_0064" u="1"/>
        <s v="FIN:220628_0034" u="1"/>
        <s v="STG:221029_0018" u="1"/>
        <s v="C.1.1.0:230517_0083" u="1"/>
        <s v="E.2.4.0:230517_0072" u="1"/>
        <s v="E.3.7.0:230517_0052" u="1"/>
        <s v="FIN:220627_0032" u="1"/>
        <s v="FIN:220629_0022" u="1"/>
        <s v="PNC:221101_0044" u="1"/>
        <s v="PRO:230521_0119" u="1"/>
        <s v="C.1.1.0:230517_0093" u="1"/>
        <s v="E.2.4.0:230517_0082" u="1"/>
        <s v="E.3.7.0:230517_0062" u="1"/>
        <s v="FIN:220614_0058" u="1"/>
        <s v="FIN:220616_0048" u="1"/>
        <s v="FIN:220622_0050" u="1"/>
        <s v="FIN:220628_0020" u="1"/>
        <s v="STG:221029_0004" u="1"/>
        <s v="E.2.4.0:230517_0092" u="1"/>
        <s v="E.3.7.0:230517_0072" u="1"/>
        <s v="FIN:220615_0046" u="1"/>
        <s v="PNC:221101_0030" u="1"/>
        <s v="PRO:230521_0105" u="1"/>
        <s v="E.3.7.0:230517_0082" u="1"/>
        <s v="FIN:220610_0064" u="1"/>
        <s v="FIN:220614_0044" u="1"/>
        <s v="FIN:220616_0034" u="1"/>
        <s v="E.3.7.0:230517_0092" u="1"/>
        <s v="FIN:220615_0032" u="1"/>
        <s v="FIN:220701_0062" u="1"/>
        <s v="FIN:220602_0058" u="1"/>
        <s v="FIN:220610_0050" u="1"/>
        <s v="FIN:220614_0030" u="1"/>
        <s v="FIN:220616_0020" u="1"/>
        <s v="FIN:220607_0026" u="1"/>
        <s v="FIN:220609_0016" u="1"/>
        <s v="E.3.9.0:管理採購-材料成本管理:230521_0038" u="1"/>
        <s v="FIN:220602_0044" u="1"/>
        <s v="STG:221101_0030" u="1"/>
        <s v="E.3.9.0:管理採購-材料成本管理:230517_0004" u="1"/>
        <s v="FIN:220607_0012" u="1"/>
        <s v="FIN:220609_0002" u="1"/>
        <s v=":230508_0503" u="1"/>
        <s v="FIN:220602_0030" u="1"/>
        <s v="PNC:221029_0019" u="1"/>
        <s v="PNC:221022_0047" u="1"/>
        <s v="BPM:230517_0050" u="1"/>
        <s v="PNC:221029_0005" u="1"/>
        <s v="FIN:220628_0049" u="1"/>
        <s v="PNC:221022_0033" u="1"/>
        <s v="FIN:220627_0047" u="1"/>
        <s v="FIN:220629_0037" u="1"/>
        <s v="PNC:221101_0059" u="1"/>
        <s v="FIN:220622_0065" u="1"/>
        <s v="FIN:220628_0035" u="1"/>
        <s v="STG:221029_0019" u="1"/>
        <s v="E.3.9.0:管理採購-材料成本管理:230517_0014" u="1"/>
        <s v="FIN:220627_0033" u="1"/>
        <s v="FIN:220629_0023" u="1"/>
        <s v="PNC:221101_0045" u="1"/>
        <s v=":230508_0513" u="1"/>
        <s v="FIN:220614_0059" u="1"/>
        <s v="FIN:220616_0049" u="1"/>
        <s v="FIN:220622_0051" u="1"/>
        <s v="FIN:220628_0021" u="1"/>
        <s v="STG:221029_0005" u="1"/>
        <s v="FIN:220615_0047" u="1"/>
        <s v="PNC:221101_0031" u="1"/>
        <s v="PRO:230521_0106" u="1"/>
        <s v="FIN:220610_0065" u="1"/>
        <s v="FIN:220614_0045" u="1"/>
        <s v="FIN:220616_0035" u="1"/>
        <s v="新增-&gt;刪除" u="1"/>
        <s v="FIN:220615_0033" u="1"/>
        <s v="FIN:220701_0063" u="1"/>
        <s v="E.3.17.0:製造效率分析:230521_0009" u="1"/>
        <s v="FIN:220602_0059" u="1"/>
        <s v="FIN:220610_0051" u="1"/>
        <s v="FIN:220614_0031" u="1"/>
        <s v="FIN:220616_0021" u="1"/>
        <s v="FIN:220607_0027" u="1"/>
        <s v="FIN:220609_0017" u="1"/>
        <s v="FIN:220602_0045" u="1"/>
        <s v="STG:221101_0031" u="1"/>
        <s v="C.1.1.0:230517_0004" u="1"/>
        <s v="C.1.2.0:230517_0004" u="1"/>
        <s v="E.3.14.0:230517_0089" u="1"/>
        <s v="E.3.9.0:管理採購-材料成本管理:230517_0024" u="1"/>
        <s v="E.3.11.0: Forecast管理:230521_0019" u="1"/>
        <s v="FIN:220607_0013" u="1"/>
        <s v="FIN:220609_0003" u="1"/>
        <s v="C.1.1.0:230517_0014" u="1"/>
        <s v="C.1.2.0:230517_0014" u="1"/>
        <s v="E.2.4.0:230517_0003" u="1"/>
        <s v="E.2.6.0:230517_0003" u="1"/>
        <s v="E.3.14.0:230517_0097" u="1"/>
        <s v=":230508_0523" u="1"/>
        <s v="FIN:220602_0031" u="1"/>
        <s v="C.1.1.0:230517_0024" u="1"/>
        <s v="C.1.2.0:230517_0024" u="1"/>
        <s v="E.2.4.0:230517_0013" u="1"/>
        <s v="E.2.6.0:230517_0013" u="1"/>
        <s v="C.1.1.0:230517_0034" u="1"/>
        <s v="C.1.2.0:230517_0034" u="1"/>
        <s v="E.2.4.0:230517_0023" u="1"/>
        <s v="E.3.7.0:230517_0003" u="1"/>
        <s v="PNC:221022_0048" u="1"/>
        <s v="C.1.1.0:230517_0044" u="1"/>
        <s v="C.1.2.0:230517_0044" u="1"/>
        <s v="E.2.4.0:230517_0033" u="1"/>
        <s v="E.3.7.0:230517_0013" u="1"/>
        <s v="BPM:230517_0051" u="1"/>
        <s v="PNC:221029_0006" u="1"/>
        <s v="C.1.1.0:230517_0054" u="1"/>
        <s v="C.1.2.0:230517_0054" u="1"/>
        <s v="E.2.4.0:230517_0043" u="1"/>
        <s v="E.3.7.0:230517_0023" u="1"/>
        <s v="PNC:221022_0034" u="1"/>
        <s v="C.1.1.0:230517_0064" u="1"/>
        <s v="C.1.2.0:230517_0064" u="1"/>
        <s v="E.2.4.0:230517_0053" u="1"/>
        <s v="E.3.7.0:230517_0033" u="1"/>
        <s v="FIN:220627_0048" u="1"/>
        <s v="FIN:220629_0038" u="1"/>
        <s v="C.1.1.0:230517_0074" u="1"/>
        <s v="E.2.4.0:230517_0063" u="1"/>
        <s v="E.3.7.0:230517_0043" u="1"/>
        <s v="FIN:220622_0066" u="1"/>
        <s v="FIN:220628_0036" u="1"/>
        <s v="PNC:221022_0020" u="1"/>
        <s v="C.1.1.0:230517_0084" u="1"/>
        <s v="E.2.4.0:230517_0073" u="1"/>
        <s v="E.3.7.0:230517_0053" u="1"/>
        <s v="E.3.9.0:管理採購-材料成本管理:230517_0034" u="1"/>
        <s v="E.3.11.0: Forecast管理:230521_0027" u="1"/>
        <s v="FIN:220627_0034" u="1"/>
        <s v="FIN:220629_0024" u="1"/>
        <s v="PNC:221101_0046" u="1"/>
        <s v="C.1.1.0:230517_0094" u="1"/>
        <s v="E.2.4.0:230517_0083" u="1"/>
        <s v="E.3.7.0:230517_0063" u="1"/>
        <s v="FIN:220622_0052" u="1"/>
        <s v="FIN:220628_0022" u="1"/>
        <s v="STG:221029_0006" u="1"/>
        <s v="E.2.4.0:230517_0093" u="1"/>
        <s v="E.3.7.0:230517_0073" u="1"/>
        <s v="FIN:220615_0048" u="1"/>
        <s v="FIN:220627_0020" u="1"/>
        <s v="FIN:220629_0010" u="1"/>
        <s v="PNC:221101_0032" u="1"/>
        <s v="PRO:230521_0107" u="1"/>
        <s v="E.3.7.0:230517_0083" u="1"/>
        <s v="FIN:220610_0066" u="1"/>
        <s v="FIN:220614_0046" u="1"/>
        <s v="FIN:220616_0036" u="1"/>
        <s v="E.3.7.0:230517_0093" u="1"/>
        <s v="E.3.11.0: Forecast管理:230517_0005" u="1"/>
        <s v="E.3.5.3.1-4: BU每日DOI:230517_0005" u="1"/>
        <s v="FIN:220615_0034" u="1"/>
        <s v="FIN:220701_0064" u="1"/>
        <s v="STG:221022_0020" u="1"/>
        <s v="FIN:220610_0052" u="1"/>
        <s v="FIN:220614_0032" u="1"/>
        <s v="FIN:220616_0022" u="1"/>
        <s v="FIN:220607_0028" u="1"/>
        <s v="FIN:220609_0018" u="1"/>
        <s v="FIN:220615_0020" u="1"/>
        <s v="FIN:220701_0050" u="1"/>
        <s v="FIN:220602_0046" u="1"/>
        <s v="FIN:220607_0014" u="1"/>
        <s v="FIN:220609_0004" u="1"/>
        <s v="FIN:220602_0032" u="1"/>
        <s v=":230508_0403" u="1"/>
        <s v="PNC:221022_0049" u="1"/>
        <s v="E.3.17.0: 製造效率分析:230517_0007" u="1"/>
        <s v="E.3.5.3.1: DOI管理:230517_0007" u="1"/>
        <s v="E.3.11.0: Forecast管理:230517_0013" u="1"/>
        <s v="BPM:230517_0052" u="1"/>
        <s v="PNC:221029_0007" u="1"/>
        <s v="PNC:221022_0035" u="1"/>
        <s v="FIN:220627_0049" u="1"/>
        <s v="FIN:220629_0039" u="1"/>
        <s v=":230521_0203" u="1"/>
        <s v="FIN:220622_0067" u="1"/>
        <s v="FIN:220628_0037" u="1"/>
        <s v="PNC:221022_0021" u="1"/>
        <s v="E.3.17.0: 製造效率分析:230517_0015" u="1"/>
        <s v="E.3.5.3.1: DOI管理:230517_0015" u="1"/>
        <s v="FIN:220627_0035" u="1"/>
        <s v="FIN:220629_0025" u="1"/>
        <s v="PNC:221101_0047" u="1"/>
        <s v="FIN:220622_0053" u="1"/>
        <s v="FIN:220628_0023" u="1"/>
        <s v="STG:221029_0007" u="1"/>
        <s v=":230508_0413" u="1"/>
        <s v="0:230508_0001" u="1"/>
        <s v="FIN:220615_0049" u="1"/>
        <s v="FIN:220627_0021" u="1"/>
        <s v="FIN:220629_0011" u="1"/>
        <s v="PNC:221101_0033" u="1"/>
        <s v="PRO:230521_0108" u="1"/>
        <s v="FIN:220610_0067" u="1"/>
        <s v="FIN:220614_0047" u="1"/>
        <s v="FIN:220616_0037" u="1"/>
        <s v="E.3.17.0: 製造效率分析:230517_0023" u="1"/>
        <s v="E.3.11.0: Forecast管理:230517_0021" u="1"/>
        <s v="FIN:220615_0035" u="1"/>
        <s v="FIN:220701_0065" u="1"/>
        <s v="STG:221022_0021" u="1"/>
        <s v="FIN:220610_0053" u="1"/>
        <s v="FIN:220614_0033" u="1"/>
        <s v="FIN:220616_0023" u="1"/>
        <s v="FIN:220607_0029" u="1"/>
        <s v="FIN:220609_0019" u="1"/>
        <s v="FIN:220615_0021" u="1"/>
        <s v="FIN:220701_0051" u="1"/>
        <s v=":230521_0213" u="1"/>
        <s v="FIN:220602_0047" u="1"/>
        <s v="C.1.1.0:230517_0005" u="1"/>
        <s v="C.1.2.0:230517_0005" u="1"/>
        <s v="E.3.14.0:230517_0099" u="1"/>
        <s v="FIN:220607_0015" u="1"/>
        <s v="FIN:220609_0005" u="1"/>
        <s v="C.1.1.0:230517_0015" u="1"/>
        <s v="C.1.2.0:230517_0015" u="1"/>
        <s v="E.2.3.0:230517_0004" u="1"/>
        <s v="E.2.4.0:230517_0004" u="1"/>
        <s v="E.2.6.0:230517_0004" u="1"/>
        <s v="FIN:220602_0033" u="1"/>
        <s v="C.1.1.0:230517_0025" u="1"/>
        <s v="C.1.2.0:230517_0025" u="1"/>
        <s v="E.2.4.0:230517_0014" u="1"/>
        <s v="E.2.6.0:230517_0014" u="1"/>
        <s v=":230508_0423" u="1"/>
        <s v="FIN:220607_0001" u="1"/>
        <s v="C.1.1.0:230517_0035" u="1"/>
        <s v="C.1.2.0:230517_0035" u="1"/>
        <s v="E.2.4.0:230517_0024" u="1"/>
        <s v="E.3.7.0:230517_0004" u="1"/>
        <s v="C.1.1.0:230517_0045" u="1"/>
        <s v="C.1.2.0:230517_0045" u="1"/>
        <s v="E.2.4.0:230517_0034" u="1"/>
        <s v="E.3.7.0:230517_0014" u="1"/>
        <s v="BPM:230517_0053" u="1"/>
        <s v="PNC:221029_0008" u="1"/>
        <s v="C.1.1.0:230517_0055" u="1"/>
        <s v="C.1.2.0:230517_0055" u="1"/>
        <s v="E.2.4.0:230517_0044" u="1"/>
        <s v="E.3.7.0:230517_0024" u="1"/>
        <s v="PNC:221022_0036" u="1"/>
        <s v="C.1.1.0:230517_0065" u="1"/>
        <s v="C.1.2.0:230517_0065" u="1"/>
        <s v="E.2.4.0:230517_0054" u="1"/>
        <s v="E.3.7.0:230517_0034" u="1"/>
        <s v="C.1.1.0:230517_0075" u="1"/>
        <s v="E.2.4.0:230517_0064" u="1"/>
        <s v="E.3.7.0:230517_0044" u="1"/>
        <s v="FIN:220622_0068" u="1"/>
        <s v="FIN:220628_0038" u="1"/>
        <s v="FIN:220630_0060" u="1"/>
        <s v="PNC:221022_0022" u="1"/>
        <s v="C.1.1.0:230517_0085" u="1"/>
        <s v="E.2.4.0:230517_0074" u="1"/>
        <s v="E.3.7.0:230517_0054" u="1"/>
        <s v="FIN:220627_0036" u="1"/>
        <s v="FIN:220629_0026" u="1"/>
        <s v="PNC:221101_0048" u="1"/>
        <s v="C.1.1.0:230517_0095" u="1"/>
        <s v="E.2.4.0:230517_0084" u="1"/>
        <s v="E.3.7.0:230517_0064" u="1"/>
        <s v="FIN:220622_0054" u="1"/>
        <s v="FIN:220628_0024" u="1"/>
        <s v="STG:221029_0008" u="1"/>
        <s v="E.2.4.0:230517_0094" u="1"/>
        <s v="E.3.7.0:230517_0074" u="1"/>
        <s v=":230508_0433" u="1"/>
        <s v="FIN:220627_0022" u="1"/>
        <s v="FIN:220629_0012" u="1"/>
        <s v="PNC:221101_0034" u="1"/>
        <s v="PRO:230521_0109" u="1"/>
        <s v="E.3.7.0:230517_0084" u="1"/>
        <s v="FIN:220610_0068" u="1"/>
        <s v="FIN:220614_0048" u="1"/>
        <s v="FIN:220616_0038" u="1"/>
        <s v="FIN:220622_0040" u="1"/>
        <s v="FIN:220628_0010" u="1"/>
        <s v="E.3.7.0:230517_0094" u="1"/>
        <s v="FIN:220615_0036" u="1"/>
        <s v="FIN:220701_0066" u="1"/>
        <s v="PNC:221101_0020" u="1"/>
        <s v="STG:221022_0022" u="1"/>
        <s v="FIN:220610_0054" u="1"/>
        <s v="FIN:220614_0034" u="1"/>
        <s v="FIN:220616_0024" u="1"/>
        <s v=":230517_0307" u="1"/>
        <s v="FIN:220615_0022" u="1"/>
        <s v="FIN:220701_0052" u="1"/>
        <s v="FIN:220602_0048" u="1"/>
        <s v="FIN:220610_0040" u="1"/>
        <s v="FIN:220614_0020" u="1"/>
        <s v="FIN:220616_0010" u="1"/>
        <s v="FIN:220607_0016" u="1"/>
        <s v="FIN:220609_0006" u="1"/>
        <s v="BPM:230306_0001" u="1"/>
        <s v="FIN:220602_0034" u="1"/>
        <s v="STG:221101_0020" u="1"/>
        <s v=":230508_0443" u="1"/>
        <s v="FIN:220607_0002" u="1"/>
        <s v=":230508_0303" u="1"/>
        <s v="FIN:220602_0020" u="1"/>
        <s v="BPM:230517_0054" u="1"/>
        <s v="PNC:221029_0009" u="1"/>
        <s v="PNC:221022_0037" u="1"/>
        <s v=":230517_0317" u="1"/>
        <s v="BPM:230517_0040" u="1"/>
        <s v="FIN:220628_0039" u="1"/>
        <s v="FIN:220630_0061" u="1"/>
        <s v="PNC:221022_0023" u="1"/>
        <s v=":230521_0103" u="1"/>
        <s v="FIN:220627_0037" u="1"/>
        <s v="FIN:220629_0027" u="1"/>
        <s v="PNC:221101_0049" u="1"/>
        <s v="FIN:220622_0055" u="1"/>
        <s v="FIN:220628_0025" u="1"/>
        <s v="STG:221029_0009" u="1"/>
        <s v=":230508_0453" u="1"/>
        <s v="FIN:220627_0023" u="1"/>
        <s v="FIN:220629_0013" u="1"/>
        <s v="PNC:221101_0035" u="1"/>
        <s v=":230508_0313" u="1"/>
        <s v="FIN:220614_0049" u="1"/>
        <s v="FIN:220616_0039" u="1"/>
        <s v="FIN:220622_0041" u="1"/>
        <s v="FIN:220628_0011" u="1"/>
        <s v="FIN:220615_0037" u="1"/>
        <s v="FIN:220701_0067" u="1"/>
        <s v="PNC:221101_0021" u="1"/>
        <s v="STG:221022_0023" u="1"/>
        <s v="FIN:220610_0055" u="1"/>
        <s v="FIN:220614_0035" u="1"/>
        <s v="FIN:220616_0025" u="1"/>
        <s v=":230517_0327" u="1"/>
        <s v="FIN:220615_0023" u="1"/>
        <s v="FIN:220701_0053" u="1"/>
        <s v="FIN:220602_0049" u="1"/>
        <s v="FIN:220610_0041" u="1"/>
        <s v="FIN:220614_0021" u="1"/>
        <s v="FIN:220616_0011" u="1"/>
        <s v="C.1.1.0:230517_0006" u="1"/>
        <s v="C.1.2.0:230517_0006" u="1"/>
        <s v=":230521_0113" u="1"/>
        <s v="FIN:220607_0017" u="1"/>
        <s v="FIN:220609_0007" u="1"/>
        <s v="C.1.1.0:230517_0016" u="1"/>
        <s v="C.1.2.0:230517_0016" u="1"/>
        <s v="E.2.3.0:230517_0005" u="1"/>
        <s v="E.2.4.0:230517_0005" u="1"/>
        <s v="E.2.6.0:230517_0005" u="1"/>
        <s v="FIN:220602_0035" u="1"/>
        <s v="STG:221101_0021" u="1"/>
        <s v="C.1.1.0:230517_0026" u="1"/>
        <s v="C.1.2.0:230517_0026" u="1"/>
        <s v="E.2.3.0:230517_0015" u="1"/>
        <s v="E.2.4.0:230517_0015" u="1"/>
        <s v="E.2.6.0:230517_0015" u="1"/>
        <s v=":230508_0463" u="1"/>
        <s v="FIN:220607_0003" u="1"/>
        <s v="C.1.1.0:230517_0036" u="1"/>
        <s v="C.1.2.0:230517_0036" u="1"/>
        <s v="E.2.4.0:230517_0025" u="1"/>
        <s v="E.3.7.0:230517_0005" u="1"/>
        <s v=":230508_0323" u="1"/>
        <s v="FIN:220602_0021" u="1"/>
        <s v="C.1.1.0:230517_0046" u="1"/>
        <s v="C.1.2.0:230517_0046" u="1"/>
        <s v="E.2.4.0:230517_0035" u="1"/>
        <s v="E.3.7.0:230517_0015" u="1"/>
        <s v="BPM:230517_0055" u="1"/>
        <s v="C.1.1.0:230517_0056" u="1"/>
        <s v="C.1.2.0:230517_0056" u="1"/>
        <s v="E.2.4.0:230517_0045" u="1"/>
        <s v="E.3.7.0:230517_0025" u="1"/>
        <s v="PNC:221022_0038" u="1"/>
        <s v="C.1.1.0:230517_0066" u="1"/>
        <s v="E.2.4.0:230517_0055" u="1"/>
        <s v="E.3.7.0:230517_0035" u="1"/>
        <s v=":230517_0337" u="1"/>
        <s v="BPM:230517_0041" u="1"/>
        <s v="C.1.1.0:230517_0076" u="1"/>
        <s v="E.2.4.0:230517_0065" u="1"/>
        <s v="E.3.7.0:230517_0045" u="1"/>
        <s v="FIN:220630_0062" u="1"/>
        <s v="PNC:221022_0024" u="1"/>
        <s v="C.1.1.0:230517_0086" u="1"/>
        <s v="E.2.4.0:230517_0075" u="1"/>
        <s v="E.3.7.0:230517_0055" u="1"/>
        <s v=":230521_0123" u="1"/>
        <s v="FIN:220627_0038" u="1"/>
        <s v="FIN:220629_0028" u="1"/>
        <s v="C.1.1.0:230517_0096" u="1"/>
        <s v="E.2.4.0:230517_0085" u="1"/>
        <s v="E.3.7.0:230517_0065" u="1"/>
        <s v="FIN:220622_0056" u="1"/>
        <s v="FIN:220628_0026" u="1"/>
        <s v="PNC:221022_0010" u="1"/>
        <s v="E.2.4.0:230517_0095" u="1"/>
        <s v="E.3.7.0:230517_0075" u="1"/>
        <s v=":230508_0473" u="1"/>
        <s v="FIN:220627_0024" u="1"/>
        <s v="FIN:220629_0014" u="1"/>
        <s v="PNC:221101_0036" u="1"/>
        <s v="E.3.7.0:230517_0085" u="1"/>
        <s v=":230508_0333" u="1"/>
        <s v="FIN:220622_0042" u="1"/>
        <s v="FIN:220628_0012" u="1"/>
        <s v="E.3.7.0:230517_0095" u="1"/>
        <s v="COS:220615_0001" u="1"/>
        <s v="FIN:220615_0038" u="1"/>
        <s v="FIN:220627_0010" u="1"/>
        <s v="FIN:220701_0068" u="1"/>
        <s v="PNC:221101_0022" u="1"/>
        <s v="STG:221022_0024" u="1"/>
        <s v="FIN:220610_0056" u="1"/>
        <s v="FIN:220614_0036" u="1"/>
        <s v="FIN:220616_0026" u="1"/>
        <s v=":230517_0347" u="1"/>
        <s v="FIN:220615_0024" u="1"/>
        <s v="FIN:220701_0054" u="1"/>
        <s v="STG:221022_0010" u="1"/>
        <s v="C.4.2.0: 生產力:220701_0004" u="1"/>
        <s v=":230517_0207" u="1"/>
        <s v="FIN:220610_0042" u="1"/>
        <s v="FIN:220614_0022" u="1"/>
        <s v="FIN:220616_0012" u="1"/>
        <s v=":230521_0133" u="1"/>
        <s v="FIN:220607_0018" u="1"/>
        <s v="FIN:220609_0008" u="1"/>
        <s v="FIN:220615_0010" u="1"/>
        <s v="FIN:220701_0040" u="1"/>
        <s v="C.4.2.0: 生產力:220701_0012" u="1"/>
        <s v="FIN:220602_0036" u="1"/>
        <s v="STG:221101_0022" u="1"/>
        <s v="E.3.17.0: 製造效率分析:230517_0008" u="1"/>
        <s v="E.3.5.3.1: DOI管理:230517_0008" u="1"/>
        <s v=":230508_0483" u="1"/>
        <s v="FIN:220607_0004" u="1"/>
        <s v="C.4.2.0: 生產力:220614_0009" u="1"/>
        <s v=":230508_0343" u="1"/>
        <s v="FIN:220602_0022" u="1"/>
        <s v="C.4.2.0: 生產力:220615_0008" u="1"/>
        <s v=":230508_0203" u="1"/>
        <s v="BPM:230517_0056" u="1"/>
        <s v="C.4.2.0: 生產力:220607_0006" u="1"/>
        <s v="C.4.2.0: 生產力:220614_0017" u="1"/>
        <s v="C.4.2.0: 生產力:220616_0007" u="1"/>
        <s v="PNC:221022_0039" u="1"/>
        <s v="C.4.2.0: 生產力:220615_0016" u="1"/>
        <s v="E.3.17.0: 製造效率分析:230517_0016" u="1"/>
        <s v="E.3.5.3.1: DOI管理:230517_0016" u="1"/>
        <s v=":230517_0357" u="1"/>
        <s v="BPM:230517_0042" u="1"/>
        <s v="C.4.2.0: 生產力:220607_0014" u="1"/>
        <s v="C.4.2.0: 生產力:220609_0004" u="1"/>
        <s v="C.4.2.0: 生產力:220616_0015" u="1"/>
        <s v="C.4.2.0: 生產力:220627_0006" u="1"/>
        <s v=":230517_0217" u="1"/>
        <s v="FIN:220630_0063" u="1"/>
        <s v="PNC:221022_0025" u="1"/>
        <s v="C.4.2.0: 生產力:220628_0005" u="1"/>
        <s v=":230521_0143" u="1"/>
        <s v="FIN:220627_0039" u="1"/>
        <s v="FIN:220629_0029" u="1"/>
        <s v="C.4.2.0: 生產力:220609_0012" u="1"/>
        <s v="C.4.2.0: 生產力:220627_0014" u="1"/>
        <s v="C.4.2.0: 生產力:220629_0004" u="1"/>
        <s v=":230521_0003" u="1"/>
        <s v="FIN:220622_0057" u="1"/>
        <s v="FIN:220628_0027" u="1"/>
        <s v="PNC:221022_0011" u="1"/>
        <s v="C.4.2.0: 生產力:220628_0013" u="1"/>
        <s v="E.3.17.0: 製造效率分析:230517_0024" u="1"/>
        <s v=":230508_0493" u="1"/>
        <s v="FIN:220627_0025" u="1"/>
        <s v="FIN:220629_0015" u="1"/>
        <s v="PNC:221101_0037" u="1"/>
        <s v="C.4.2.0: 生產力:220629_0012" u="1"/>
        <s v=":230508_0353" u="1"/>
        <s v="FIN:220622_0043" u="1"/>
        <s v="FIN:220628_0013" u="1"/>
        <s v=":230508_0213" u="1"/>
        <s v="COS:220615_0002" u="1"/>
        <s v="FIN:220615_0039" u="1"/>
        <s v="FIN:220627_0011" u="1"/>
        <s v="FIN:220629_0001" u="1"/>
        <s v="PNC:221101_0023" u="1"/>
        <s v="STG:221022_0025" u="1"/>
        <s v="FIN:220610_0057" u="1"/>
        <s v="FIN:220614_0037" u="1"/>
        <s v="FIN:220616_0027" u="1"/>
        <s v="QAM:221029_0070" u="1"/>
        <s v=":230517_0367" u="1"/>
        <s v="FIN:220615_0025" u="1"/>
        <s v="FIN:220701_0055" u="1"/>
        <s v="STG:221022_0011" u="1"/>
        <s v=":230517_0227" u="1"/>
        <s v="FIN:220610_0043" u="1"/>
        <s v="FIN:220614_0023" u="1"/>
        <s v="FIN:220616_0013" u="1"/>
        <s v="C.1.1.0:230517_0007" u="1"/>
        <s v="C.1.2.0:230517_0007" u="1"/>
        <s v=":230521_0153" u="1"/>
        <s v="FIN:220607_0019" u="1"/>
        <s v="FIN:220609_0009" u="1"/>
        <s v="FIN:220615_0011" u="1"/>
        <s v="FIN:220701_0041" u="1"/>
        <s v="C.1.1.0:230517_0017" u="1"/>
        <s v="C.1.2.0:230517_0017" u="1"/>
        <s v="E.2.3.0:230517_0006" u="1"/>
        <s v="E.2.4.0:230517_0006" u="1"/>
        <s v="E.2.6.0:230517_0006" u="1"/>
        <s v="拆分頁一" u="1"/>
        <s v=":230521_0013" u="1"/>
        <s v="FIN:220602_0037" u="1"/>
        <s v="STG:221101_0023" u="1"/>
        <s v="C.1.1.0:230517_0027" u="1"/>
        <s v="C.1.2.0:230517_0027" u="1"/>
        <s v="E.2.3.0:230517_0016" u="1"/>
        <s v="E.2.4.0:230517_0016" u="1"/>
        <s v="E.2.6.0:230517_0016" u="1"/>
        <s v="FIN:220607_0005" u="1"/>
        <s v="C.1.1.0:230517_0037" u="1"/>
        <s v="C.1.2.0:230517_0037" u="1"/>
        <s v="E.2.4.0:230517_0026" u="1"/>
        <s v="E.3.7.0:230517_0006" u="1"/>
        <s v=":230508_0363" u="1"/>
        <s v="FIN:220602_0023" u="1"/>
        <s v="C.1.1.0:230517_0047" u="1"/>
        <s v="C.1.2.0:230517_0047" u="1"/>
        <s v="E.2.4.0:230517_0036" u="1"/>
        <s v="E.3.7.0:230517_0016" u="1"/>
        <s v="C.1.2.0: 投資併購管理:220622_0022" u="1"/>
        <s v=":230508_0223" u="1"/>
        <s v="BPM:230517_0057" u="1"/>
        <s v="C.1.1.0:230517_0057" u="1"/>
        <s v="C.1.2.0:230517_0057" u="1"/>
        <s v="E.2.4.0:230517_0046" u="1"/>
        <s v="E.3.7.0:230517_0026" u="1"/>
        <s v="C.1.1.0:230517_0067" u="1"/>
        <s v="E.2.4.0:230517_0056" u="1"/>
        <s v="E.3.7.0:230517_0036" u="1"/>
        <s v="C.1.2.0: 投資併購管理:220627_0002" u="1"/>
        <s v=":230517_0377" u="1"/>
        <s v="BPM:230517_0043" u="1"/>
        <s v="C.1.1.0:230517_0077" u="1"/>
        <s v="E.2.4.0:230517_0066" u="1"/>
        <s v="E.3.7.0:230517_0046" u="1"/>
        <s v=":230517_0237" u="1"/>
        <s v="FIN:220630_0064" u="1"/>
        <s v="PNC:221022_0026" u="1"/>
        <s v="C.1.1.0:230517_0087" u="1"/>
        <s v="E.2.4.0:230517_0076" u="1"/>
        <s v="E.3.7.0:230517_0056" u="1"/>
        <s v="C.1.2.0: 投資併購管理:220610_0006" u="1"/>
        <s v="C.1.2.0: 投資併購管理:220622_0032" u="1"/>
        <s v="C.1.2.0: 投資併購管理:220628_0002" u="1"/>
        <s v=":230521_0163" u="1"/>
        <s v="C.1.1.0:230517_0097" u="1"/>
        <s v="E.2.4.0:230517_0086" u="1"/>
        <s v="E.3.7.0:230517_0066" u="1"/>
        <s v=":230521_0023" u="1"/>
        <s v="FIN:220622_0058" u="1"/>
        <s v="FIN:220628_0028" u="1"/>
        <s v="FIN:220630_0050" u="1"/>
        <s v="PNC:221022_0012" u="1"/>
        <s v="E.2.4.0:230517_0096" u="1"/>
        <s v="E.3.7.0:230517_0076" u="1"/>
        <s v="C.1.2.0: 投資併購管理:220627_0012" u="1"/>
        <s v="C.1.2.0: 投資併購管理:220629_0002" u="1"/>
        <s v="FIN:220627_0026" u="1"/>
        <s v="FIN:220629_0016" u="1"/>
        <s v="PNC:221101_0038" u="1"/>
        <s v="E.3.7.0:230517_0086" u="1"/>
        <s v=":230508_0373" u="1"/>
        <s v="FIN:220622_0044" u="1"/>
        <s v="FIN:220628_0014" u="1"/>
        <s v="E.3.7.0:230517_0096" u="1"/>
        <s v="C.1.2.0: 投資併購管理:220610_0016" u="1"/>
        <s v="C.1.2.0: 投資併購管理:220628_0012" u="1"/>
        <s v=":230508_0233" u="1"/>
        <s v="FIN:220627_0012" u="1"/>
        <s v="FIN:220629_0002" u="1"/>
        <s v="PNC:221101_0024" u="1"/>
        <s v="STG:221022_0026" u="1"/>
        <s v="FIN:220610_0058" u="1"/>
        <s v="FIN:220614_0038" u="1"/>
        <s v="FIN:220616_0028" u="1"/>
        <s v="FIN:220622_0030" u="1"/>
        <s v="C.4.2.0: 生產力:220701_0005" u="1"/>
        <s v="C.1.2.0: 投資併購管理:220627_0022" u="1"/>
        <s v="C.1.2.0: 投資併購管理:220629_0012" u="1"/>
        <s v=":230517_0387" u="1"/>
        <s v="FIN:220615_0026" u="1"/>
        <s v="FIN:220701_0056" u="1"/>
        <s v="PNC:221101_0010" u="1"/>
        <s v="STG:221022_0012" u="1"/>
        <s v=":230517_0247" u="1"/>
        <s v="FIN:220610_0044" u="1"/>
        <s v="FIN:220614_0024" u="1"/>
        <s v="FIN:220616_0014" u="1"/>
        <s v="C.4.2.0: 生產力:220701_0013" u="1"/>
        <s v="C.1.2.0: 投資併購管理:220610_0026" u="1"/>
        <s v="C.1.2.0: 投資併購管理:220614_0006" u="1"/>
        <s v="C.1.2.0: 投資併購管理:220628_0022" u="1"/>
        <s v=":230517_0107" u="1"/>
        <s v=":230521_0173" u="1"/>
        <s v="FIN:220615_0012" u="1"/>
        <s v="FIN:220701_0042" u="1"/>
        <s v=":230521_0033" u="1"/>
        <s v="FIN:220602_0038" u="1"/>
        <s v="FIN:220610_0030" u="1"/>
        <s v="FIN:220614_0010" u="1"/>
        <s v="STG:221101_0024" u="1"/>
        <s v="C.1.2.0: 投資併購管理:220615_0006" u="1"/>
        <s v="C.1.2.0: 投資併購管理:220627_0032" u="1"/>
        <s v="C.1.2.0: 投資併購管理:220629_0022" u="1"/>
        <s v="FIN:220607_0006" u="1"/>
        <s v="C.4.2.0: 生產力:220615_0009" u="1"/>
        <s v=":230508_0383" u="1"/>
        <s v="FIN:220602_0024" u="1"/>
        <s v="STG:221101_0010" u="1"/>
        <s v="C.4.2.0: 生產力:220607_0007" u="1"/>
        <s v="C.4.2.0: 生產力:220614_0018" u="1"/>
        <s v="C.4.2.0: 生產力:220616_0008" u="1"/>
        <s v="C.1.2.0: 投資併購管理:220614_0016" u="1"/>
        <s v="C.1.2.0: 投資併購管理:220616_0006" u="1"/>
        <s v="C.1.2.0: 投資併購管理:220628_0032" u="1"/>
        <s v=":230508_0243" u="1"/>
        <s v="BPM:230517_0058" u="1"/>
        <s v="C.4.2.0: 生產力:220615_0017" u="1"/>
        <s v=":230508_0103" u="1"/>
        <s v="FIN:220602_0010" u="1"/>
        <s v="C.4.2.0: 生產力:220607_0015" u="1"/>
        <s v="C.4.2.0: 生產力:220609_0005" u="1"/>
        <s v="C.4.2.0: 生產力:220616_0016" u="1"/>
        <s v="C.4.2.0: 生產力:220627_0007" u="1"/>
        <s v="C.1.2.0: 投資併購管理:220615_0016" u="1"/>
        <s v="C.1.2.0: 投資併購管理:220629_0032" u="1"/>
        <s v="BPM:230517_0044" u="1"/>
        <s v="C.4.2.0: 生產力:220628_0006" u="1"/>
        <s v=":230517_0257" u="1"/>
        <s v="FIN:220630_0065" u="1"/>
        <s v="PNC:221022_0027" u="1"/>
        <s v="C.1.1.0:230517_0100" u="1"/>
        <s v="C.4.2.0: 生產力:220609_0013" u="1"/>
        <s v="C.4.2.0: 生產力:220627_0015" u="1"/>
        <s v="C.4.2.0: 生產力:220629_0005" u="1"/>
        <s v="C.1.2.0: 投資併購管理:220614_0026" u="1"/>
        <s v="C.1.2.0: 投資併購管理:220616_0016" u="1"/>
        <s v=":230517_0117" u="1"/>
        <s v=":230521_0183" u="1"/>
        <s v="BPM:230517_0030" u="1"/>
        <s v="SAL:230508_0001" u="1"/>
        <s v="C.1.1.0:230517_0110" u="1"/>
        <s v="C.4.2.0: 生產力:220628_0014" u="1"/>
        <s v=":230521_0043" u="1"/>
        <s v="FIN:220622_0059" u="1"/>
        <s v="FIN:220628_0029" u="1"/>
        <s v="FIN:220630_0051" u="1"/>
        <s v="PNC:221022_0013" u="1"/>
        <s v="C.4.2.0: 生產力:220629_0013" u="1"/>
        <s v="C.4.3.0: 財務分析:221029_0070" u="1"/>
        <s v="C.1.2.0: 投資併購管理:220615_0026" u="1"/>
        <s v="C.1.2.0: 投資併購管理:220701_0002" u="1"/>
        <s v="FIN:220627_0027" u="1"/>
        <s v="FIN:220629_0017" u="1"/>
        <s v="PNC:221101_0039" u="1"/>
        <s v="E.3.10.0:管理採購-BOM cost by AVL:230517_0001" u="1"/>
        <s v=":230508_0393" u="1"/>
        <s v="FIN:220622_0045" u="1"/>
        <s v="FIN:220628_0015" u="1"/>
        <s v="C.1.2.0: 投資併購管理:220616_0026" u="1"/>
        <s v=":230508_0253" u="1"/>
        <s v="FIN:220627_0013" u="1"/>
        <s v="FIN:220629_0003" u="1"/>
        <s v="PNC:221101_0025" u="1"/>
        <s v="STG:221022_0027" u="1"/>
        <s v="E.3.10.0:管理採購-BOM cost by AVL:230517_0002" u="1"/>
        <s v=":230508_0113" u="1"/>
        <s v="FIN:220610_0059" u="1"/>
        <s v="FIN:220614_0039" u="1"/>
        <s v="FIN:220616_0029" u="1"/>
        <s v="FIN:220622_0031" u="1"/>
        <s v="FIN:220628_0001" u="1"/>
        <s v="C.1.2.0: 投資併購管理:220701_0012" u="1"/>
        <s v="FIN:220615_0027" u="1"/>
        <s v="FIN:220701_0057" u="1"/>
        <s v="PNC:221101_0011" u="1"/>
        <s v="STG:221022_0013" u="1"/>
        <s v="E.3.10.0:管理採購-BOM cost by AVL:230517_0003" u="1"/>
        <s v=":230517_0267" u="1"/>
        <s v="FIN:220610_0045" u="1"/>
        <s v="FIN:220614_0025" u="1"/>
        <s v="FIN:220616_0015" u="1"/>
        <s v="C.1.1.0:230517_0008" u="1"/>
        <s v="C.1.2.0:230517_0008" u="1"/>
        <s v=":230517_0127" u="1"/>
        <s v=":230521_0193" u="1"/>
        <s v="FIN:220615_0013" u="1"/>
        <s v="FIN:220701_0043" u="1"/>
        <s v="C.1.1.0:230517_0018" u="1"/>
        <s v="C.1.2.0:230517_0018" u="1"/>
        <s v="E.2.3.0:230517_0007" u="1"/>
        <s v="E.2.4.0:230517_0007" u="1"/>
        <s v="E.2.6.0:230517_0007" u="1"/>
        <s v="E.3.10.0:管理採購-BOM cost by AVL:230517_0004" u="1"/>
        <s v=":230521_0053" u="1"/>
        <s v="FIN:220602_0039" u="1"/>
        <s v="FIN:220610_0031" u="1"/>
        <s v="FIN:220614_0011" u="1"/>
        <s v="FIN:220616_0001" u="1"/>
        <s v="STG:221101_0025" u="1"/>
        <s v="C.1.1.0:230517_0028" u="1"/>
        <s v="C.1.2.0:230517_0028" u="1"/>
        <s v="E.2.3.0:230517_0017" u="1"/>
        <s v="E.2.4.0:230517_0017" u="1"/>
        <s v="E.2.6.0:230517_0017" u="1"/>
        <s v="C.1.2.0: 投資併購管理:220701_0022" u="1"/>
        <s v="FIN:220607_0007" u="1"/>
        <s v="C.1.1.0:230517_0038" u="1"/>
        <s v="C.1.2.0:230517_0038" u="1"/>
        <s v="E.2.4.0:230517_0027" u="1"/>
        <s v="E.3.7.0:230517_0007" u="1"/>
        <s v="E.3.10.0:管理採購-BOM cost by AVL:230517_0005" u="1"/>
        <s v="FIN:220602_0025" u="1"/>
        <s v="STG:221101_0011" u="1"/>
        <s v="C.1.1.0:230517_0048" u="1"/>
        <s v="C.1.2.0:230517_0048" u="1"/>
        <s v="E.2.4.0:230517_0037" u="1"/>
        <s v="E.3.7.0:230517_0017" u="1"/>
        <s v="E.3.11.0: Forecast管理:230521_0028" u="1"/>
        <s v=":230508_0263" u="1"/>
        <s v="BPM:230517_0059" u="1"/>
        <s v="C.1.1.0:230517_0058" u="1"/>
        <s v="C.1.2.0:230517_0058" u="1"/>
        <s v="E.2.4.0:230517_0047" u="1"/>
        <s v="E.3.7.0:230517_0027" u="1"/>
        <s v="E.3.10.0:管理採購-BOM cost by AVL:230517_0006" u="1"/>
        <s v=":230508_0123" u="1"/>
        <s v="FIN:220602_0011" u="1"/>
        <s v="C.1.1.0:230517_0068" u="1"/>
        <s v="E.2.4.0:230517_0057" u="1"/>
        <s v="E.3.7.0:230517_0037" u="1"/>
        <s v="C.1.2.0: 投資併購管理:220701_0032" u="1"/>
        <s v="BPM:230517_0045" u="1"/>
        <s v="C.1.1.0:230517_0078" u="1"/>
        <s v="E.2.4.0:230517_0067" u="1"/>
        <s v="E.3.7.0:230517_0047" u="1"/>
        <s v="E.3.10.0:管理採購-BOM cost by AVL:230517_0007" u="1"/>
        <s v=":230517_0277" u="1"/>
        <s v="FIN:220630_0066" u="1"/>
        <s v="PNC:221022_0028" u="1"/>
        <s v="C.1.1.0:230517_0088" u="1"/>
        <s v="E.2.4.0:230517_0077" u="1"/>
        <s v="E.3.7.0:230517_0057" u="1"/>
        <s v="E.3.11.0: Forecast管理:230517_0006" u="1"/>
        <s v="E.3.5.3.1-4: BU每日DOI:230517_0006" u="1"/>
        <s v=":230517_0137" u="1"/>
        <s v="BPM:230517_0031" u="1"/>
        <s v="SAL:230508_0002" u="1"/>
        <s v="C.1.1.0:230517_0098" u="1"/>
        <s v="E.2.4.0:230517_0087" u="1"/>
        <s v="E.3.7.0:230517_0067" u="1"/>
        <s v="E.3.10.0:管理採購-BOM cost by AVL:230517_0008" u="1"/>
        <s v=":230521_0063" u="1"/>
        <s v="FIN:220630_0052" u="1"/>
        <s v="PNC:221022_0014" u="1"/>
        <s v="E.2.4.0:230517_0097" u="1"/>
        <s v="E.3.7.0:230517_0077" u="1"/>
        <s v="FIN:220627_0028" u="1"/>
        <s v="FIN:220629_0018" u="1"/>
        <s v="E.3.7.0:230517_0087" u="1"/>
        <s v="E.3.10.0:管理採購-BOM cost by AVL:230517_0009" u="1"/>
        <s v="FIN:220622_0046" u="1"/>
        <s v="FIN:220628_0016" u="1"/>
        <s v="E.3.7.0:230517_0097" u="1"/>
        <s v="E.3.17.0:製造效率分析:230508_0002" u="1"/>
        <s v=":230508_0273" u="1"/>
        <s v="FIN:220627_0014" u="1"/>
        <s v="FIN:220629_0004" u="1"/>
        <s v="PNC:221101_0026" u="1"/>
        <s v="STG:221022_0028" u="1"/>
        <s v="C.4.2.0: 生產力:220701_0006" u="1"/>
        <s v="P.2.1.0: 產品營收與銷量達成率:221101_0074" u="1"/>
        <s v=":230508_0133" u="1"/>
        <s v="FIN:220622_0032" u="1"/>
        <s v="FIN:220628_0002" u="1"/>
        <s v="FIN:220615_0028" u="1"/>
        <s v="FIN:220701_0058" u="1"/>
        <s v="PNC:221101_0012" u="1"/>
        <s v="STG:221022_0014" u="1"/>
        <s v="C.4.2.0: 生產力:220701_0014" u="1"/>
        <s v=":230517_0287" u="1"/>
        <s v="FIN:220610_0046" u="1"/>
        <s v="FIN:220614_0026" u="1"/>
        <s v="FIN:220616_0016" u="1"/>
        <s v="E.3.17.0: 製造效率分析:230508_0008" u="1"/>
        <s v="E.3.17.0: 製造效率分析:230517_0009" u="1"/>
        <s v="E.3.5.3.1: DOI管理:230508_0008" u="1"/>
        <s v="E.3.5.3.1: DOI管理:230517_0009" u="1"/>
        <s v="E.3.11.0: Forecast管理:230508_0013" u="1"/>
        <s v="E.3.11.0: Forecast管理:230517_0014" u="1"/>
        <s v="E.3.5.3.1-4: BU每日DOI:230508_0013" u="1"/>
        <s v=":230517_0147" u="1"/>
        <s v="FIN:220615_0014" u="1"/>
        <s v="FIN:220701_0044" u="1"/>
        <s v=":230517_0007" u="1"/>
        <s v=":230521_0073" u="1"/>
        <s v="FIN:220610_0032" u="1"/>
        <s v="FIN:220614_0012" u="1"/>
        <s v="FIN:220616_0002" u="1"/>
        <s v="STG:221101_0026" u="1"/>
        <s v="FIN:220607_0008" u="1"/>
        <s v="FIN:220701_0030" u="1"/>
        <s v="C.4.2.0: 生產力:220607_0008" u="1"/>
        <s v="C.4.2.0: 生產力:220616_0009" u="1"/>
        <s v="FIN:220602_0026" u="1"/>
        <s v="STG:221101_0012" u="1"/>
        <s v="C.4.2.0: 生產力:220615_0018" u="1"/>
        <s v="E.3.17.0: 製造效率分析:230508_0016" u="1"/>
        <s v="E.3.17.0: 製造效率分析:230517_0017" u="1"/>
        <s v="E.3.5.3.1: DOI管理:230508_0016" u="1"/>
        <s v="E.3.5.3.1: DOI管理:230517_0017" u="1"/>
        <s v=":230508_0283" u="1"/>
        <s v="C.4.2.0: 生產力:220607_0016" u="1"/>
        <s v="C.4.2.0: 生產力:220609_0006" u="1"/>
        <s v="C.4.2.0: 生產力:220616_0017" u="1"/>
        <s v="C.4.2.0: 生產力:220627_0008" u="1"/>
        <s v="P.2.1.0: 產品營收與銷量達成率:221101_0084" u="1"/>
        <s v=":230508_0143" u="1"/>
        <s v="FIN:220602_0012" u="1"/>
        <s v="C.4.2.0: 生產力:220628_0007" u="1"/>
        <s v=":230508_0003" u="1"/>
        <s v="0:230508_0002" u="1"/>
        <s v="BPM:230517_0046" u="1"/>
        <s v="C.4.2.0: 生產力:220609_0014" u="1"/>
        <s v="C.4.2.0: 生產力:220627_0016" u="1"/>
        <s v="C.4.2.0: 生產力:220629_0006" u="1"/>
        <s v=":230517_0297" u="1"/>
        <s v="FIN:220630_0067" u="1"/>
        <s v="PNC:221022_0029" u="1"/>
        <s v="C.1.1.0:230517_0101" u="1"/>
        <s v="C.4.2.0: 生產力:220628_0015" u="1"/>
        <s v="E.3.17.0: 製造效率分析:230508_0024" u="1"/>
        <s v="E.3.5.3.1: DOI管理:230508_0024" u="1"/>
        <s v="E.3.11.0: Forecast管理:230508_0021" u="1"/>
        <s v="E.3.11.0: Forecast管理:230517_0022" u="1"/>
        <s v=":230517_0157" u="1"/>
        <s v="BPM:230517_0032" u="1"/>
        <s v="SAL:230508_0003" u="1"/>
        <s v="C.1.1.0:230517_0111" u="1"/>
        <s v="E.2.4.0:230517_0100" u="1"/>
        <s v="C.4.2.0: 生產力:220629_0014" u="1"/>
        <s v=":230517_0017" u="1"/>
        <s v=":230521_0083" u="1"/>
        <s v="FIN:220630_0053" u="1"/>
        <s v="PNC:221022_0015" u="1"/>
        <s v="E.2.4.0:230517_0110" u="1"/>
        <s v="FIN:220627_0029" u="1"/>
        <s v="FIN:220629_0019" u="1"/>
        <s v="E.2.4.0:230517_0120" u="1"/>
        <s v="E.3.7.0:230517_0100" u="1"/>
        <s v="FIN:220622_0047" u="1"/>
        <s v="FIN:220628_0017" u="1"/>
        <s v="PNC:221022_0001" u="1"/>
        <s v="E.2.4.0:230517_0130" u="1"/>
        <s v="E.3.7.0:230517_0110" u="1"/>
        <s v="E.3.5.3.1: DOI管理:230508_0032" u="1"/>
        <s v=":230508_0293" u="1"/>
        <s v="FIN:220627_0015" u="1"/>
        <s v="FIN:220629_0005" u="1"/>
        <s v="PNC:221101_0027" u="1"/>
        <s v="STG:221022_0029" u="1"/>
        <s v="E.2.4.0:230517_0140" u="1"/>
        <s v="E.3.7.0:230517_0120" u="1"/>
        <s v="P.2.1.0: 產品營收與銷量達成率:221101_0094" u="1"/>
        <s v=":230508_0153" u="1"/>
        <s v="BPM:230508_0010" u="1"/>
        <s v="FIN:220622_0033" u="1"/>
        <s v="FIN:220628_0003" u="1"/>
        <s v="E.2.4.0:230517_0150" u="1"/>
        <s v=":230508_0013" u="1"/>
        <s v="0:230508_0010" u="1"/>
        <s v="FIN:220615_0029" u="1"/>
        <s v="FIN:220627_0001" u="1"/>
        <s v="FIN:220701_0059" u="1"/>
        <s v="PNC:221101_0013" u="1"/>
        <s v="STG:221022_0015" u="1"/>
        <s v="E.2.4.0:230517_0160" u="1"/>
        <s v="C.1.2.0: 投資併購管理:221022_0003" u="1"/>
        <s v="FIN:220610_0047" u="1"/>
        <s v="FIN:220614_0027" u="1"/>
        <s v="FIN:220616_0017" u="1"/>
        <s v="QAM:221029_0060" u="1"/>
        <s v="C.1.1.0:230517_0009" u="1"/>
        <s v="C.1.2.0:230517_0009" u="1"/>
        <s v="E.2.4.0:230517_0170" u="1"/>
        <s v="E.3.11.0: Forecast管理:230517_0030" u="1"/>
        <s v=":230517_0167" u="1"/>
        <s v="FIN:220615_0015" u="1"/>
        <s v="FIN:220701_0045" u="1"/>
        <s v="STG:221022_0001" u="1"/>
        <s v="C.1.1.0:230517_0019" u="1"/>
        <s v="C.1.2.0:230517_0019" u="1"/>
        <s v="E.2.3.0:230517_0008" u="1"/>
        <s v="E.2.4.0:230517_0008" u="1"/>
        <s v="E.2.4.0:230517_0180" u="1"/>
        <s v="E.2.6.0:230517_0008" u="1"/>
        <s v=":230517_0027" u="1"/>
        <s v=":230521_0093" u="1"/>
        <s v="FIN:220610_0033" u="1"/>
        <s v="FIN:220614_0013" u="1"/>
        <s v="FIN:220616_0003" u="1"/>
        <s v="STG:221101_0027" u="1"/>
        <s v="C.1.1.0:230517_0029" u="1"/>
        <s v="C.1.2.0:230517_0029" u="1"/>
        <s v="E.2.4.0:230517_0018" u="1"/>
        <s v="E.2.4.0:230517_0190" u="1"/>
        <s v="E.2.6.0:230517_0018" u="1"/>
        <s v="FIN:220607_0009" u="1"/>
        <s v="FIN:220615_0001" u="1"/>
        <s v="FIN:220701_0031" u="1"/>
        <s v="C.1.1.0:230517_0039" u="1"/>
        <s v="C.1.2.0:230517_0039" u="1"/>
        <s v="E.2.4.0:230517_0028" u="1"/>
        <s v="E.3.7.0:230517_0008" u="1"/>
        <s v="C.1.2.0: 投資併購管理:221022_0013" u="1"/>
        <s v="FIN:220602_0027" u="1"/>
        <s v="STG:221101_0013" u="1"/>
        <s v="C.1.1.0:230517_0049" u="1"/>
        <s v="C.1.2.0:230517_0049" u="1"/>
        <s v="E.2.4.0:230517_0038" u="1"/>
        <s v="E.3.7.0:230517_0018" u="1"/>
        <s v="C.1.1.0:230517_0059" u="1"/>
        <s v="C.1.2.0:230517_0059" u="1"/>
        <s v="E.2.4.0:230517_0048" u="1"/>
        <s v="E.3.7.0:230517_0028" u="1"/>
        <s v=":230508_0163" u="1"/>
        <s v="FIN:220602_0013" u="1"/>
        <s v="C.1.1.0:230517_0069" u="1"/>
        <s v="E.2.4.0:230517_0058" u="1"/>
        <s v="E.3.7.0:230517_0038" u="1"/>
        <s v=":230508_0023" u="1"/>
        <s v="BPM:230517_0047" u="1"/>
        <s v="C.1.1.0:230517_0079" u="1"/>
        <s v="E.2.4.0:230517_0068" u="1"/>
        <s v="E.3.7.0:230517_0048" u="1"/>
        <s v="C.1.2.0: 投資併購管理:221022_0023" u="1"/>
        <s v="FIN:220630_0068" u="1"/>
        <s v="C.1.1.0:230517_0089" u="1"/>
        <s v="E.2.4.0:230517_0078" u="1"/>
        <s v="E.3.7.0:230517_0058" u="1"/>
        <s v=":230517_0177" u="1"/>
        <s v="BPM:230517_0033" u="1"/>
        <s v="SAL:230508_0004" u="1"/>
        <s v="C.1.1.0:230517_0099" u="1"/>
        <s v="E.2.4.0:230517_0088" u="1"/>
        <s v="E.3.7.0:230517_0068" u="1"/>
        <s v=":230517_0037" u="1"/>
        <s v="FIN:220630_0054" u="1"/>
        <s v="PNC:221022_0016" u="1"/>
        <s v="E.2.4.0:230517_0098" u="1"/>
        <s v="E.3.7.0:230517_0078" u="1"/>
        <s v="E.3.7.0:230517_0088" u="1"/>
        <s v="C.1.2.0: 投資併購管理:221022_0033" u="1"/>
        <s v="FIN:220622_0048" u="1"/>
        <s v="FIN:220628_0018" u="1"/>
        <s v="FIN:220630_0040" u="1"/>
        <s v="PNC:221022_0002" u="1"/>
        <s v="E.3.7.0:230517_0098" u="1"/>
        <s v="C.4.2.0: 生產力:220701_0007" u="1"/>
        <s v="FIN:220627_0016" u="1"/>
        <s v="FIN:220629_0006" u="1"/>
        <s v="PNC:221101_0028" u="1"/>
        <s v="C.1.2.0: 投資併購管理:221029_0003" u="1"/>
        <s v=":230508_0173" u="1"/>
        <s v="BPM:230508_0011" u="1"/>
        <s v="FIN:220622_0034" u="1"/>
        <s v="FIN:220628_0004" u="1"/>
        <s v="C.4.2.0: 生產力:220701_0015" u="1"/>
        <s v=":230508_0033" u="1"/>
        <s v="FIN:220627_0002" u="1"/>
        <s v="PNC:221101_0014" u="1"/>
        <s v="STG:221022_0016" u="1"/>
        <s v="FIN:220610_0048" u="1"/>
        <s v="FIN:220614_0028" u="1"/>
        <s v="FIN:220616_0018" u="1"/>
        <s v="FIN:220622_0020" u="1"/>
        <s v="QAM:221029_0061" u="1"/>
        <s v=":230517_0187" u="1"/>
        <s v="FIN:220615_0016" u="1"/>
        <s v="FIN:220701_0046" u="1"/>
        <s v="STG:221022_0002" u="1"/>
        <s v="C.1.2.0: 投資併購管理:221029_0013" u="1"/>
        <s v=":230517_0047" u="1"/>
        <s v="FIN:220610_0034" u="1"/>
        <s v="FIN:220614_0014" u="1"/>
        <s v="FIN:220616_0004" u="1"/>
        <s v="STG:221101_0028" u="1"/>
        <s v="C.4.2.0: 生產力:220607_0009" u="1"/>
        <s v="FIN:220615_0002" u="1"/>
        <s v="FIN:220701_0032" u="1"/>
        <s v="FIN:220602_0028" u="1"/>
        <s v="FIN:220610_0020" u="1"/>
        <s v="STG:221101_0014" u="1"/>
        <s v="C.4.2.0: 生產力:220607_0017" u="1"/>
        <s v="C.4.2.0: 生產力:220609_0007" u="1"/>
        <s v="C.4.2.0: 生產力:220616_0018" u="1"/>
        <s v="C.4.2.0: 生產力:220627_0009" u="1"/>
        <s v="P.3.10.0:220629_0068" u="1"/>
        <s v="P.3.10.0:220701_0028" u="1"/>
        <s v="P.3.13.0:220627_0078" u="1"/>
        <s v="P.3.13.0:220629_0068" u="1"/>
        <s v="P.3.13.0:220701_0028" u="1"/>
        <s v="C.4.2.0: 生產力:220628_0008" u="1"/>
        <s v="C.1.2.0: 投資併購管理:221029_0023" u="1"/>
        <s v=":230508_0183" u="1"/>
        <s v="FIN:220602_0014" u="1"/>
        <s v="P.3.10.0:220701_0036" u="1"/>
        <s v="P.3.13.0:220627_0086" u="1"/>
        <s v="P.3.13.0:220629_0076" u="1"/>
        <s v="P.3.13.0:220701_0036" u="1"/>
        <s v="C.4.2.0: 生產力:220609_0015" u="1"/>
        <s v="C.4.2.0: 生產力:220627_0017" u="1"/>
        <s v="C.4.2.0: 生產力:220629_0007" u="1"/>
        <s v=":230508_0043" u="1"/>
        <s v="BPM:230517_0048" u="1"/>
        <s v="BPM:230521_0060" u="1"/>
        <s v="P.3.10.0:220615_0068" u="1"/>
        <s v="P.3.10.0:220701_0044" u="1"/>
        <s v="P.3.13.0:220615_0068" u="1"/>
        <s v="P.3.13.0:220627_0094" u="1"/>
        <s v="P.3.13.0:220629_0084" u="1"/>
        <s v="P.3.13.0:220701_0044" u="1"/>
        <s v="C.4.2.0: 生產力:220628_0016" u="1"/>
        <s v="C.1.1.0:230517_0102" u="1"/>
        <s v="P.3.10.0:220615_0076" u="1"/>
        <s v="P.3.10.0:220701_0052" u="1"/>
        <s v="P.3.13.0:220615_0076" u="1"/>
        <s v="P.3.13.0:220629_0092" u="1"/>
        <s v="P.3.13.0:220701_0052" u="1"/>
        <s v="C.4.2.0: 生產力:220629_0015" u="1"/>
        <s v="E.3.9.0:管理採購-材料成本管理:230521_0001" u="1"/>
        <s v=":230517_0197" u="1"/>
        <s v="BPM:230517_0034" u="1"/>
        <s v="SAL:230508_0005" u="1"/>
        <s v="C.1.1.0:230517_0112" u="1"/>
        <s v="E.2.4.0:230517_0101" u="1"/>
        <s v="P.3.10.0:220607_0038" u="1"/>
        <s v="P.3.10.0:220609_0028" u="1"/>
        <s v="P.3.10.0:220615_0084" u="1"/>
        <s v="P.3.10.0:220701_0060" u="1"/>
        <s v="P.3.13.0:220607_0038" u="1"/>
        <s v="P.3.13.0:220609_0028" u="1"/>
        <s v="P.3.13.0:220615_0084" u="1"/>
        <s v="P.3.13.0:220701_0060" u="1"/>
        <s v="C.1.2.0: 投資併購管理:221029_0033" u="1"/>
        <s v=":230517_0057" u="1"/>
        <s v="FIN:220630_0055" u="1"/>
        <s v="PNC:221022_0017" u="1"/>
        <s v="E.2.4.0:230517_0111" u="1"/>
        <s v="P.3.10.0:220607_0046" u="1"/>
        <s v="P.3.10.0:220609_0036" u="1"/>
        <s v="P.3.10.0:220615_0092" u="1"/>
        <s v="P.3.13.0:220607_0046" u="1"/>
        <s v="P.3.13.0:220609_0036" u="1"/>
        <s v="P.3.13.0:220615_0092" u="1"/>
        <s v="BPM:230517_0020" u="1"/>
        <s v="E.2.4.0:230517_0121" u="1"/>
        <s v="E.3.7.0:230517_0101" u="1"/>
        <s v="P.3.10.0:220607_0054" u="1"/>
        <s v="P.3.10.0:220609_0044" u="1"/>
        <s v="P.3.13.0:220607_0054" u="1"/>
        <s v="P.3.13.0:220609_0044" u="1"/>
        <s v="FIN:220622_0049" u="1"/>
        <s v="FIN:220628_0019" u="1"/>
        <s v="FIN:220630_0041" u="1"/>
        <s v="PNC:221022_0003" u="1"/>
        <s v="E.2.4.0:230517_0131" u="1"/>
        <s v="E.3.7.0:230517_0111" u="1"/>
        <s v="P.3.10.0:220609_0052" u="1"/>
        <s v="P.3.13.0:220607_0062" u="1"/>
        <s v="P.3.13.0:220609_0052" u="1"/>
        <s v="FIN:220627_0017" u="1"/>
        <s v="FIN:220629_0007" u="1"/>
        <s v="PNC:221101_0029" u="1"/>
        <s v="E.2.4.0:230517_0141" u="1"/>
        <s v="E.3.7.0:230517_0121" u="1"/>
        <s v="P.3.10.0:220609_0060" u="1"/>
        <s v="P.3.13.0:220607_0070" u="1"/>
        <s v="P.3.13.0:220609_0060" u="1"/>
        <s v="C.1.2.0: 投資併購管理:221101_0003" u="1"/>
        <s v=":230508_0193" u="1"/>
        <s v="BPM:230508_0012" u="1"/>
        <s v="FIN:220622_0035" u="1"/>
        <s v="FIN:220628_0005" u="1"/>
        <s v="E.2.4.0:230517_0151" u="1"/>
        <s v=":230508_0053" u="1"/>
        <s v="FIN:220627_0003" u="1"/>
        <s v="PNC:221101_0015" u="1"/>
        <s v="STG:221022_0017" u="1"/>
        <s v="E.2.4.0:230517_0161" u="1"/>
        <s v="FIN:220610_0049" u="1"/>
        <s v="FIN:220614_0029" u="1"/>
        <s v="FIN:220616_0019" u="1"/>
        <s v="FIN:220622_0021" u="1"/>
        <s v="QAM:221029_0062" u="1"/>
        <s v="E.2.4.0:230517_0171" u="1"/>
        <s v="E.3.9.0:管理採購-材料成本管理:230521_0011" u="1"/>
        <s v="FIN:220615_0017" u="1"/>
        <s v="FIN:220701_0047" u="1"/>
        <s v="PNC:221101_0001" u="1"/>
        <s v="STG:221022_0003" u="1"/>
        <s v="E.2.3.0:230517_0009" u="1"/>
        <s v="E.2.4.0:230517_0009" u="1"/>
        <s v="E.2.4.0:230517_0181" u="1"/>
        <s v="E.2.6.0:230517_0009" u="1"/>
        <s v="C.1.2.0: 投資併購管理:221101_0013" u="1"/>
        <s v=":230517_0067" u="1"/>
        <s v="FIN:220610_0035" u="1"/>
        <s v="FIN:220614_0015" u="1"/>
        <s v="FIN:220616_0005" u="1"/>
        <s v="STG:221101_0029" u="1"/>
        <s v="E.2.4.0:230517_0019" u="1"/>
        <s v="E.2.4.0:230517_0191" u="1"/>
        <s v="E.2.6.0:230517_0019" u="1"/>
        <s v="FIN:220615_0003" u="1"/>
        <s v="FIN:220701_0033" u="1"/>
        <s v="E.2.4.0:230517_0029" u="1"/>
        <s v="E.3.7.0:230517_0009" u="1"/>
        <s v="FIN:220602_0029" u="1"/>
        <s v="FIN:220610_0021" u="1"/>
        <s v="FIN:220614_0001" u="1"/>
        <s v="STG:221101_0015" u="1"/>
        <s v="E.2.4.0:230517_0039" u="1"/>
        <s v="E.3.7.0:230517_0019" u="1"/>
        <s v="E.2.4.0:230517_0049" u="1"/>
        <s v="E.3.7.0:230517_0029" u="1"/>
        <s v="P.3.13.0:220628_0078" u="1"/>
        <s v="C.1.2.0: 投資併購管理:221101_0023" u="1"/>
        <s v="FIN:220602_0015" u="1"/>
        <s v="STG:221101_0001" u="1"/>
        <s v="E.2.4.0:230517_0059" u="1"/>
        <s v="E.3.7.0:230517_0039" u="1"/>
        <s v="P.3.13.0:220628_0086" u="1"/>
        <s v=":230508_0063" u="1"/>
        <s v="BPM:230517_0049" u="1"/>
        <s v="BPM:230521_0061" u="1"/>
        <s v="E.2.4.0:230517_0069" u="1"/>
        <s v="E.3.7.0:230517_0049" u="1"/>
        <s v="P.3.10.0:220616_0068" u="1"/>
        <s v="P.3.13.0:220610_0098" u="1"/>
        <s v="P.3.13.0:220614_0078" u="1"/>
        <s v="P.3.13.0:220616_0068" u="1"/>
        <s v="P.3.13.0:220628_0094" u="1"/>
        <s v="FIN:220602_0001" u="1"/>
        <s v="E.2.4.0:230517_0079" u="1"/>
        <s v="E.3.7.0:230517_0059" u="1"/>
        <s v="P.3.13.0:220614_0086" u="1"/>
        <s v="P.3.13.0:220616_0076" u="1"/>
        <s v="E.3.9.0:管理採購-材料成本管理:230521_0021" u="1"/>
        <s v="BPM:230517_0035" u="1"/>
        <s v="MFG:230508_0040" u="1"/>
        <s v="E.2.4.0:230517_0089" u="1"/>
        <s v="E.3.7.0:230517_0069" u="1"/>
        <s v="P.3.13.0:220602_0068" u="1"/>
        <s v="P.3.13.0:220614_0094" u="1"/>
        <s v="P.3.13.0:220616_0084" u="1"/>
        <s v="C.1.2.0: 投資併購管理:221101_0033" u="1"/>
        <s v=":230517_0077" u="1"/>
        <s v="FIN:220630_0056" u="1"/>
        <s v="PNC:221022_0018" u="1"/>
        <s v="E.2.4.0:230517_0099" u="1"/>
        <s v="E.3.7.0:230517_0079" u="1"/>
        <s v="P.3.13.0:220602_0076" u="1"/>
        <s v="P.3.13.0:220616_0092" u="1"/>
        <s v="BPM:230517_0021" u="1"/>
        <s v="E.3.7.0:230517_0089" u="1"/>
        <s v="P.3.13.0:220602_0084" u="1"/>
        <s v="C.4.2.0: 生產力:220701_0008" u="1"/>
        <s v="FIN:220630_0042" u="1"/>
        <s v="PNC:221022_0004" u="1"/>
        <s v="E.3.7.0:230517_0099" u="1"/>
        <s v="P.3.13.0:220602_0092" u="1"/>
        <s v="FIN:220627_0018" u="1"/>
        <s v="FIN:220629_0008" u="1"/>
        <s v="C.4.2.0: 生產力:220701_0016" u="1"/>
        <s v="BPM:230508_0013" u="1"/>
        <s v="FIN:220622_0036" u="1"/>
        <s v="FIN:220628_0006" u="1"/>
        <s v="E.3.17.0: 製造效率分析:230508_0009" u="1"/>
        <s v="E.3.5.3.1: DOI管理:230508_0009" u="1"/>
        <s v=":230508_0073" u="1"/>
        <s v="FIN:220627_0004" u="1"/>
        <s v="PNC:221101_0016" u="1"/>
        <s v="STG:221022_0018" u="1"/>
        <s v="FIN:220622_0022" u="1"/>
        <s v="QAM:221029_0063" u="1"/>
        <s v="E.3.9.0:管理採購-材料成本管理:230521_0031" u="1"/>
        <s v="FIN:220615_0018" u="1"/>
        <s v="FIN:220701_0048" u="1"/>
        <s v="PNC:221101_0002" u="1"/>
        <s v="STG:221022_0004" u="1"/>
        <s v=":230517_0087" u="1"/>
        <s v="FIN:220610_0036" u="1"/>
        <s v="FIN:220614_0016" u="1"/>
        <s v="FIN:220616_0006" u="1"/>
        <s v="E.3.17.0: 製造效率分析:230508_0017" u="1"/>
        <s v="E.3.17.0: 製造效率分析:230517_0018" u="1"/>
        <s v="E.3.5.3.1: DOI管理:230508_0017" u="1"/>
        <s v="E.3.5.3.1: DOI管理:230517_0018" u="1"/>
        <s v="FIN:220615_0004" u="1"/>
        <s v="FIN:220701_0034" u="1"/>
        <s v="C.4.2.0: 生產力:220607_0018" u="1"/>
        <s v="C.4.2.0: 生產力:220609_0008" u="1"/>
        <s v="FIN:220610_0022" u="1"/>
        <s v="FIN:220614_0002" u="1"/>
        <s v="STG:221101_0016" u="1"/>
        <s v="C.4.2.0: 生產力:220628_0009" u="1"/>
        <s v="FIN:220701_0020" u="1"/>
        <s v="P.3.10.0:220701_0038" u="1"/>
        <s v="P.3.13.0:220627_0088" u="1"/>
        <s v="P.3.13.0:220629_0078" u="1"/>
        <s v="P.3.13.0:220701_0038" u="1"/>
        <s v="C.4.2.0: 生產力:220609_0016" u="1"/>
        <s v="C.4.2.0: 生產力:220627_0018" u="1"/>
        <s v="C.4.2.0: 生產力:220629_0008" u="1"/>
        <s v="FIN:220602_0016" u="1"/>
        <s v="STG:221101_0002" u="1"/>
        <s v="P.3.10.0:220701_0046" u="1"/>
        <s v="P.3.13.0:220627_0096" u="1"/>
        <s v="P.3.13.0:220629_0086" u="1"/>
        <s v="P.3.13.0:220701_0046" u="1"/>
        <s v="C.4.2.0: 生產力:220628_0017" u="1"/>
        <s v="E.3.5.3.1: DOI管理:230508_0025" u="1"/>
        <s v=":230508_0083" u="1"/>
        <s v="BPM:230521_0062" u="1"/>
        <s v="P.3.10.0:220615_0078" u="1"/>
        <s v="P.3.10.0:220701_0054" u="1"/>
        <s v="P.3.13.0:220615_0078" u="1"/>
        <s v="P.3.13.0:220629_0094" u="1"/>
        <s v="P.3.13.0:220701_0054" u="1"/>
        <s v="C.4.2.0: 生產力:220629_0016" u="1"/>
        <s v="E.3.9.0:管理採購-材料成本管理:230521_0009" u="1"/>
        <s v="FIN:220602_0002" u="1"/>
        <s v="SAL:230517_0001" u="1"/>
        <s v="C.1.1.0:230517_0103" u="1"/>
        <s v="P.3.10.0:220615_0086" u="1"/>
        <s v="P.3.10.0:220701_0062" u="1"/>
        <s v="P.3.13.0:220615_0086" u="1"/>
        <s v="P.3.13.0:220701_0062" u="1"/>
        <s v="BPM:230517_0036" u="1"/>
        <s v="MFG:230508_0041" u="1"/>
        <s v="C.1.1.0:230517_0113" u="1"/>
        <s v="E.2.4.0:230517_0102" u="1"/>
        <s v="P.3.10.0:220607_0048" u="1"/>
        <s v="P.3.10.0:220609_0038" u="1"/>
        <s v="P.3.10.0:220701_0070" u="1"/>
        <s v="P.3.13.0:220607_0048" u="1"/>
        <s v="P.3.13.0:220609_0038" u="1"/>
        <s v="P.3.13.0:220615_0094" u="1"/>
        <s v="P.3.13.0:220701_0070" u="1"/>
        <s v=":230517_0097" u="1"/>
        <s v="FIN:220630_0057" u="1"/>
        <s v="PNC:221022_0019" u="1"/>
        <s v="E.2.4.0:230517_0112" u="1"/>
        <s v="P.3.10.0:220607_0056" u="1"/>
        <s v="P.3.10.0:220609_0046" u="1"/>
        <s v="P.3.13.0:220607_0056" u="1"/>
        <s v="P.3.13.0:220609_0046" u="1"/>
        <s v="E.3.5.3.1: DOI管理:230508_0033" u="1"/>
        <s v="BPM:230517_0022" u="1"/>
        <s v="E.2.4.0:230517_0122" u="1"/>
        <s v="E.3.7.0:230517_0102" u="1"/>
        <s v="P.3.10.0:220609_0054" u="1"/>
        <s v="P.3.13.0:220607_0064" u="1"/>
        <s v="P.3.13.0:220609_0054" u="1"/>
        <s v="FIN:220630_0043" u="1"/>
        <s v="PNC:221022_0005" u="1"/>
        <s v="E.2.4.0:230517_0132" u="1"/>
        <s v="E.3.7.0:230517_0112" u="1"/>
        <s v="P.3.13.0:220607_0072" u="1"/>
        <s v="P.3.13.0:220609_0062" u="1"/>
        <s v="C.1.2.0: 投資併購管理:220622_0003" u="1"/>
        <s v="FIN:220627_0019" u="1"/>
        <s v="FIN:220629_0009" u="1"/>
        <s v="E.2.4.0:230517_0142" u="1"/>
        <s v="E.3.7.0:230517_0122" u="1"/>
        <s v="P.3.13.0:220607_0080" u="1"/>
        <s v="P.3.13.0:220609_0070" u="1"/>
        <s v="FIN:220622_0037" u="1"/>
        <s v="FIN:220628_0007" u="1"/>
        <s v="E.2.4.0:230517_0152" u="1"/>
        <s v=":230508_0093" u="1"/>
        <s v="FIN:220627_0005" u="1"/>
        <s v="PNC:221101_0017" u="1"/>
        <s v="STG:221022_0019" u="1"/>
        <s v="E.2.4.0:230517_0162" u="1"/>
        <s v="E.3.9.0:管理採購-材料成本管理:230521_0019" u="1"/>
        <s v="FIN:220622_0023" u="1"/>
        <s v="QAM:221029_0064" u="1"/>
        <s v="E.2.4.0:230517_0172" u="1"/>
        <s v="C.1.2.0: 投資併購管理:220622_0013" u="1"/>
        <s v="FIN:220615_0019" u="1"/>
        <s v="FIN:220701_0049" u="1"/>
        <s v="PNC:221101_0003" u="1"/>
        <s v="STG:221022_0005" u="1"/>
        <s v="E.2.4.0:230517_0182" u="1"/>
        <s v="FIN:220610_0037" u="1"/>
        <s v="FIN:220614_0017" u="1"/>
        <s v="FIN:220616_0007" u="1"/>
        <s v="QAM:221029_0050" u="1"/>
        <s v="E.2.4.0:230517_0192" u="1"/>
        <s v="E.3.14.0.2: 各廠區每日庫存庫齡總覽:230508_0004" u="1"/>
        <s v="E.3.14.0.3: 各廠區每日庫存庫齡總覽:230508_0004" u="1"/>
        <s v="FIN:220615_0005" u="1"/>
        <s v="FIN:220701_0035" u="1"/>
        <s v="FIN:220610_0023" u="1"/>
        <s v="FIN:220614_0003" u="1"/>
        <s v="PLN:230508_0041" u="1"/>
        <s v="STG:221101_0017" u="1"/>
        <s v="C.1.2.0: 投資併購管理:220622_0023" u="1"/>
        <s v="FIN:220701_0021" u="1"/>
        <s v="P.3.13.0:220628_0088" u="1"/>
        <s v="FIN:220602_0017" u="1"/>
        <s v="STG:221101_0003" u="1"/>
        <s v="P.3.13.0:220628_0096" u="1"/>
        <s v="C.1.2.0: 投資併購管理:220627_0003" u="1"/>
        <s v="BPM:230521_0063" u="1"/>
        <s v="P.3.13.0:220614_0088" u="1"/>
        <s v="P.3.13.0:220616_0078" u="1"/>
        <s v="E.3.9.0:管理採購-材料成本管理:230521_0029" u="1"/>
        <s v="FIN:220602_0003" u="1"/>
        <s v="SAL:230517_0002" u="1"/>
        <s v="P.3.13.0:220614_0096" u="1"/>
        <s v="P.3.13.0:220616_0086" u="1"/>
        <s v="C.1.2.0: 投資併購管理:220610_0007" u="1"/>
        <s v="C.1.2.0: 投資併購管理:220622_0033" u="1"/>
        <s v="C.1.2.0: 投資併購管理:220628_0003" u="1"/>
        <s v="BPM:230517_0037" u="1"/>
        <s v="MFG:230508_0042" u="1"/>
        <s v="P.3.13.0:220602_0078" u="1"/>
        <s v="P.3.13.0:220616_0094" u="1"/>
        <s v="FIN:220630_0058" u="1"/>
        <s v="P.3.13.0:220602_0086" u="1"/>
        <s v="C.4.2.0: 生產力:220701_0009" u="1"/>
        <s v="C.1.2.0: 投資併購管理:220627_0013" u="1"/>
        <s v="C.1.2.0: 投資併購管理:220629_0003" u="1"/>
        <s v="BPM:230517_0023" u="1"/>
        <s v="P.3.13.0:220602_0094" u="1"/>
        <s v="FIN:220630_0044" u="1"/>
        <s v="PNC:221022_0006" u="1"/>
        <s v="C.4.2.0: 生產力:220701_0017" u="1"/>
        <s v="C.1.2.0: 投資併購管理:220610_0017" u="1"/>
        <s v="C.1.2.0: 投資併購管理:220628_0013" u="1"/>
        <s v="FIN:220622_0038" u="1"/>
        <s v="FIN:220628_0008" u="1"/>
        <s v="FIN:220630_0030" u="1"/>
        <s v="C.1.2.0: 投資併購管理:220627_0023" u="1"/>
        <s v="C.1.2.0: 投資併購管理:220629_0013" u="1"/>
        <s v="FIN:220627_0006" u="1"/>
        <s v="PNC:221101_0018" u="1"/>
        <s v="E.3.9.0:管理採購-材料成本管理:230521_0039" u="1"/>
        <s v="BPM:230508_0001" u="1"/>
        <s v="FIN:220622_0024" u="1"/>
        <s v="QAM:221029_0065" u="1"/>
        <s v="C.1.2.0: 投資併購管理:220610_0027" u="1"/>
        <s v="C.1.2.0: 投資併購管理:220614_0007" u="1"/>
        <s v="C.1.2.0: 投資併購管理:220628_0023" u="1"/>
        <s v="E.3.9.0:管理採購-材料成本管理:230517_0005" u="1"/>
        <s v="PNC:221101_0004" u="1"/>
        <s v="STG:221022_0006" u="1"/>
        <s v=":230508_0504" u="1"/>
        <s v="FIN:220610_0038" u="1"/>
        <s v="FIN:220614_0018" u="1"/>
        <s v="FIN:220616_0008" u="1"/>
        <s v="FIN:220622_0010" u="1"/>
        <s v="QAM:221029_0051" u="1"/>
        <s v="C.4.2.0: 生產力:220609_0009" u="1"/>
        <s v="C.1.2.0: 投資併購管理:220615_0007" u="1"/>
        <s v="C.1.2.0: 投資併購管理:220627_0033" u="1"/>
        <s v="C.1.2.0: 投資併購管理:220629_0023" u="1"/>
        <s v="FIN:220615_0006" u="1"/>
        <s v="FIN:220701_0036" u="1"/>
        <s v="FIN:220610_0024" u="1"/>
        <s v="FIN:220614_0004" u="1"/>
        <s v="PLN:230508_0042" u="1"/>
        <s v="STG:221101_0018" u="1"/>
        <s v="C.4.2.0: 生產力:220609_0017" u="1"/>
        <s v="C.4.2.0: 生產力:220629_0009" u="1"/>
        <s v="C.1.2.0: 投資併購管理:220614_0017" u="1"/>
        <s v="C.1.2.0: 投資併購管理:220616_0007" u="1"/>
        <s v="C.1.2.0: 投資併購管理:220628_0033" u="1"/>
        <s v="FIN:220701_0022" u="1"/>
        <s v="P.3.10.0:220701_0048" u="1"/>
        <s v="P.3.13.0:220627_0098" u="1"/>
        <s v="P.3.13.0:220629_0088" u="1"/>
        <s v="P.3.13.0:220701_0048" u="1"/>
        <s v="C.4.2.0: 生產力:220628_0018" u="1"/>
        <s v="E.3.9.0:管理採購-材料成本管理:230508_0001" u="1"/>
        <s v="FIN:220602_0018" u="1"/>
        <s v="FIN:220610_0010" u="1"/>
        <s v="STG:221101_0004" u="1"/>
        <s v="P.3.10.0:220701_0056" u="1"/>
        <s v="P.3.13.0:220629_0096" u="1"/>
        <s v="P.3.13.0:220701_0056" u="1"/>
        <s v="C.4.2.0: 生產力:220629_0017" u="1"/>
        <s v="C.1.2.0: 投資併購管理:220615_0017" u="1"/>
        <s v="C.1.2.0: 投資併購管理:220629_0033" u="1"/>
        <s v="BPM:230521_0064" u="1"/>
        <s v="P.3.10.0:220615_0088" u="1"/>
        <s v="P.3.10.0:220701_0064" u="1"/>
        <s v="P.3.13.0:220615_0088" u="1"/>
        <s v="P.3.13.0:220701_0064" u="1"/>
        <s v="FIN:220602_0004" u="1"/>
        <s v="SAL:230517_0003" u="1"/>
        <s v="C.1.1.0:230517_0104" u="1"/>
        <s v="P.3.10.0:220701_0072" u="1"/>
        <s v="P.3.13.0:220615_0096" u="1"/>
        <s v="P.3.13.0:220701_0072" u="1"/>
        <s v="C.1.2.0: 投資併購管理:220614_0027" u="1"/>
        <s v="C.1.2.0: 投資併購管理:220616_0017" u="1"/>
        <s v="E.3.9.0:管理採購-材料成本管理:230517_0015" u="1"/>
        <s v="P.2.1.0: 產品營收與銷量達成率:221022_0105" u="1"/>
        <s v="BPM:230517_0038" u="1"/>
        <s v="BPM:230521_0050" u="1"/>
        <s v="MFG:230508_0043" u="1"/>
        <s v="C.1.1.0:230517_0114" u="1"/>
        <s v="E.2.4.0:230517_0103" u="1"/>
        <s v="P.3.10.0:220607_0058" u="1"/>
        <s v="P.3.10.0:220609_0048" u="1"/>
        <s v="P.3.13.0:220607_0058" u="1"/>
        <s v="P.3.13.0:220609_0048" u="1"/>
        <s v="P.3.13.0:220701_0080" u="1"/>
        <s v=":230508_0514" u="1"/>
        <s v="FIN:220630_0059" u="1"/>
        <s v="E.2.4.0:230517_0113" u="1"/>
        <s v="P.3.10.0:220609_0056" u="1"/>
        <s v="P.3.13.0:220607_0066" u="1"/>
        <s v="P.3.13.0:220609_0056" u="1"/>
        <s v="C.1.2.0: 投資併購管理:220615_0027" u="1"/>
        <s v="C.1.2.0: 投資併購管理:220701_0003" u="1"/>
        <s v="BPM:230517_0024" u="1"/>
        <s v="E.2.4.0:230517_0123" u="1"/>
        <s v="E.3.7.0:230517_0103" u="1"/>
        <s v="P.3.13.0:220607_0074" u="1"/>
        <s v="P.3.13.0:220609_0064" u="1"/>
        <s v="FIN:220630_0045" u="1"/>
        <s v="PNC:221022_0007" u="1"/>
        <s v="E.2.4.0:230517_0133" u="1"/>
        <s v="E.3.7.0:230517_0113" u="1"/>
        <s v="P.3.13.0:220607_0082" u="1"/>
        <s v="P.3.13.0:220609_0072" u="1"/>
        <s v="C.1.2.0: 投資併購管理:220616_0027" u="1"/>
        <s v="BPM:230517_0010" u="1"/>
        <s v="E.2.4.0:230517_0143" u="1"/>
        <s v="E.3.7.0:230517_0123" u="1"/>
        <s v="P.3.13.0:220607_0090" u="1"/>
        <s v="P.3.13.0:220609_0080" u="1"/>
        <s v="E.3.9.0:管理採購-材料成本管理:230508_0011" u="1"/>
        <s v="FIN:220622_0039" u="1"/>
        <s v="FIN:220628_0009" u="1"/>
        <s v="FIN:220630_0031" u="1"/>
        <s v="E.2.4.0:230517_0153" u="1"/>
        <s v="C.1.2.0: 投資併購管理:220701_0013" u="1"/>
        <s v="FIN:220627_0007" u="1"/>
        <s v="PNC:221101_0019" u="1"/>
        <s v="E.2.4.0:230517_0163" u="1"/>
        <s v="BPM:230508_0002" u="1"/>
        <s v="FIN:220622_0025" u="1"/>
        <s v="QAM:221029_0066" u="1"/>
        <s v="E.2.4.0:230517_0173" u="1"/>
        <s v="E.3.9.0:管理採購-材料成本管理:230517_0025" u="1"/>
        <s v="P.2.1.0: 產品營收與銷量達成率:221022_0115" u="1"/>
        <s v="E.3.11.0: Forecast管理:230521_0029" u="1"/>
        <s v="PNC:221101_0005" u="1"/>
        <s v="STG:221022_0007" u="1"/>
        <s v="E.2.4.0:230517_0183" u="1"/>
        <s v="E.3.14.0.2: 各廠區每日庫存庫齡總覽:230508_0008" u="1"/>
        <s v="E.3.14.0.3: 各廠區每日庫存庫齡總覽:230508_0008" u="1"/>
        <s v=":230508_0524" u="1"/>
        <s v="FIN:220610_0039" u="1"/>
        <s v="FIN:220614_0019" u="1"/>
        <s v="FIN:220616_0009" u="1"/>
        <s v="FIN:220622_0011" u="1"/>
        <s v="QAM:221029_0052" u="1"/>
        <s v="E.2.4.0:230517_0193" u="1"/>
        <s v="C.1.2.0: 投資併購管理:220701_0023" u="1"/>
        <s v="FIN:220615_0007" u="1"/>
        <s v="FIN:220701_0037" u="1"/>
        <s v="FIN:220610_0025" u="1"/>
        <s v="FIN:220614_0005" u="1"/>
        <s v="PLN:230508_0043" u="1"/>
        <s v="STG:221101_0019" u="1"/>
        <s v="E.3.11.0: Forecast管理:230508_0006" u="1"/>
        <s v="E.3.11.0: Forecast管理:230517_0007" u="1"/>
        <s v="E.3.5.3.1-4: BU每日DOI:230508_0006" u="1"/>
        <s v="E.3.5.3.1-4: BU每日DOI:230517_0007" u="1"/>
        <s v="FIN:220701_0023" u="1"/>
        <s v="P.3.13.0:220628_0098" u="1"/>
        <s v="E.3.9.0:管理採購-材料成本管理:230508_0021" u="1"/>
        <s v="FIN:220602_0019" u="1"/>
        <s v="FIN:220610_0011" u="1"/>
        <s v="STG:221101_0005" u="1"/>
        <s v="C.1.2.0: 投資併購管理:220701_0033" u="1"/>
        <s v="BPM:230521_0065" u="1"/>
        <s v="P.3.13.0:220614_0098" u="1"/>
        <s v="P.3.13.0:220616_0088" u="1"/>
        <s v="FIN:220602_0005" u="1"/>
        <s v="SAL:230517_0004" u="1"/>
        <s v="P.3.13.0:220616_0096" u="1"/>
        <s v="E.3.9.0:管理採購-材料成本管理:230517_0035" u="1"/>
        <s v="P.2.1.0: 產品營收與銷量達成率:221022_0125" u="1"/>
        <s v="BPM:230517_0039" u="1"/>
        <s v="BPM:230521_0051" u="1"/>
        <s v="MFG:230508_0044" u="1"/>
        <s v="P.3.13.0:220602_0088" u="1"/>
        <s v="P.3.13.0:220602_0096" u="1"/>
        <s v="BPM:230517_0025" u="1"/>
        <s v="MFG:230508_0030" u="1"/>
        <s v="C.4.2.0: 生產力:220701_0018" u="1"/>
        <s v="FIN:220630_0046" u="1"/>
        <s v="PNC:221022_0008" u="1"/>
        <s v="E.3.17.0:製造效率分析:230508_0003" u="1"/>
        <s v="E.3.11.0: Forecast管理:230508_0014" u="1"/>
        <s v="E.3.11.0: Forecast管理:230517_0015" u="1"/>
        <s v="E.3.5.3.1-4: BU每日DOI:230508_0014" u="1"/>
        <s v="BPM:230517_0011" u="1"/>
        <s v="E.3.9.0:管理採購-材料成本管理:230508_0031" u="1"/>
        <s v="FIN:220630_0032" u="1"/>
        <s v="FIN:220627_0008" u="1"/>
        <s v=":230517_0300" u="1"/>
        <s v="BPM:230508_0003" u="1"/>
        <s v="FIN:220622_0026" u="1"/>
        <s v="QAM:221029_0067" u="1"/>
        <s v="E.3.17.0: 製造效率分析:230508_0018" u="1"/>
        <s v="E.3.17.0: 製造效率分析:230517_0019" u="1"/>
        <s v="E.3.5.3.1: DOI管理:230508_0018" u="1"/>
        <s v="E.3.5.3.1: DOI管理:230517_0019" u="1"/>
        <s v="E.3.14.0.1: 每日庫存總覽:230508_0003" u="1"/>
        <s v="P.2.1.0: 產品營收與銷量達成率:221022_0135" u="1"/>
        <s v="PNC:221101_0006" u="1"/>
        <s v="STG:221022_0008" u="1"/>
        <s v="FIN:220622_0012" u="1"/>
        <s v="QAM:221029_0053" u="1"/>
        <s v=":230508_0404" u="1"/>
        <s v="0:230508_0003" u="1"/>
        <s v="FIN:220615_0008" u="1"/>
        <s v="FIN:220701_0038" u="1"/>
        <s v="C.4.2.0: 生產力:220609_0018" u="1"/>
        <s v="FIN:220610_0026" u="1"/>
        <s v="FIN:220614_0006" u="1"/>
        <s v="E.3.5.3.1: DOI管理:230508_0026" u="1"/>
        <s v="E.3.9.0:管理採購-材料成本管理:230508_0009" u="1"/>
        <s v="P.2.1.0: 產品營收與銷量達成率:221029_0105" u="1"/>
        <s v="E.3.11.0: Forecast管理:230508_0022" u="1"/>
        <s v="E.3.11.0: Forecast管理:230517_0023" u="1"/>
        <s v="FIN:220701_0024" u="1"/>
        <s v="P.3.10.0:220701_0058" u="1"/>
        <s v="P.3.13.0:220629_0098" u="1"/>
        <s v="P.3.13.0:220701_0058" u="1"/>
        <s v="C.4.2.0: 生產力:220629_0018" u="1"/>
        <s v="FIN:220610_0012" u="1"/>
        <s v="PLN:230508_0030" u="1"/>
        <s v="STG:221101_0006" u="1"/>
        <s v="P.3.10.0:220701_0066" u="1"/>
        <s v="P.3.13.0:220701_0066" u="1"/>
        <s v="BPM:230521_0066" u="1"/>
        <s v="FIN:220701_0010" u="1"/>
        <s v="P.3.10.0:220615_0098" u="1"/>
        <s v="P.3.10.0:220701_0074" u="1"/>
        <s v="P.3.13.0:220615_0098" u="1"/>
        <s v="P.3.13.0:220701_0074" u="1"/>
        <s v=":230517_0310" u="1"/>
        <s v=":230521_0204" u="1"/>
        <s v="FIN:220602_0006" u="1"/>
        <s v="SAL:230517_0005" u="1"/>
        <s v="C.1.1.0:230517_0105" u="1"/>
        <s v="P.3.13.0:220701_0082" u="1"/>
        <s v="E.3.5.3.1: DOI管理:230508_0034" u="1"/>
        <s v="E.3.14.0.1: 每日庫存總覽:230508_0004" u="1"/>
        <s v="P.2.1.0: 產品營收與銷量達成率:221022_0145" u="1"/>
        <s v="BPM:230521_0052" u="1"/>
        <s v="C.1.1.0:230517_0115" u="1"/>
        <s v="E.2.4.0:230517_0104" u="1"/>
        <s v="P.3.10.0:220609_0058" u="1"/>
        <s v="P.3.13.0:220607_0068" u="1"/>
        <s v="P.3.13.0:220609_0058" u="1"/>
        <s v="P.3.13.0:220701_0090" u="1"/>
        <s v="P.2.1.0: 產品營收與銷量達成率:221022_0005" u="1"/>
        <s v="E.2.4.0:230517_0114" u="1"/>
        <s v="P.3.13.0:220607_0076" u="1"/>
        <s v="P.3.13.0:220609_0066" u="1"/>
        <s v=":230508_0414" u="1"/>
        <s v="0:230508_0011" u="1"/>
        <s v="BPM:230517_0026" u="1"/>
        <s v="MFG:230508_0031" u="1"/>
        <s v="E.2.4.0:230517_0124" u="1"/>
        <s v="E.3.7.0:230517_0104" u="1"/>
        <s v="P.3.13.0:220607_0084" u="1"/>
        <s v="P.3.13.0:220609_0074" u="1"/>
        <s v="FIN:220630_0047" u="1"/>
        <s v="PNC:221022_0009" u="1"/>
        <s v="E.2.4.0:230517_0134" u="1"/>
        <s v="E.3.7.0:230517_0114" u="1"/>
        <s v="P.3.13.0:220607_0092" u="1"/>
        <s v="P.3.13.0:220609_0082" u="1"/>
        <s v="E.3.9.0:管理採購-材料成本管理:230508_0019" u="1"/>
        <s v="P.2.1.0: 產品營收與銷量達成率:221029_0115" u="1"/>
        <s v="E.3.11.0: Forecast管理:230508_0030" u="1"/>
        <s v="E.3.11.0: Forecast管理:230517_0031" u="1"/>
        <s v="BPM:230517_0012" u="1"/>
        <s v="E.2.4.0:230517_0144" u="1"/>
        <s v="P.3.13.0:220609_0090" u="1"/>
        <s v="BPM:230424_0010" u="1"/>
        <s v="FIN:220630_0033" u="1"/>
        <s v="E.2.4.0:230517_0154" u="1"/>
        <s v="FIN:220627_0009" u="1"/>
        <s v="E.2.4.0:230517_0164" u="1"/>
        <s v="C.1.2.0: 投資併購管理:221022_0004" u="1"/>
        <s v=":230517_0320" u="1"/>
        <s v=":230521_0214" u="1"/>
        <s v="BPM:230508_0004" u="1"/>
        <s v="FIN:220622_0027" u="1"/>
        <s v="QAM:221029_0068" u="1"/>
        <s v="E.2.4.0:230517_0174" u="1"/>
        <s v="E.3.14.0.1: 每日庫存總覽:230508_0005" u="1"/>
        <s v="P.2.1.0: 產品營收與銷量達成率:221022_0155" u="1"/>
        <s v="PNC:221101_0007" u="1"/>
        <s v="STG:221022_0009" u="1"/>
        <s v="E.2.4.0:230517_0184" u="1"/>
        <s v="P.3.10.0:221022_0001" u="1"/>
        <s v="P.3.13.0:221022_0001" u="1"/>
        <s v="P.2.1.0: 產品營收與銷量達成率:221022_0015" u="1"/>
        <s v="FIN:220622_0013" u="1"/>
        <s v="QAM:221029_0054" u="1"/>
        <s v="E.2.4.0:230517_0194" u="1"/>
        <s v=":230508_0424" u="1"/>
        <s v="FIN:220615_0009" u="1"/>
        <s v="FIN:220701_0039" u="1"/>
        <s v="C.1.2.0: 投資併購管理:221022_0014" u="1"/>
        <s v="FIN:220610_0027" u="1"/>
        <s v="FIN:220614_0007" u="1"/>
        <s v="QAM:221029_0040" u="1"/>
        <s v="E.3.9.0:管理採購-材料成本管理:230508_0029" u="1"/>
        <s v="P.2.1.0: 產品營收與銷量達成率:221029_0125" u="1"/>
        <s v="FIN:220701_0025" u="1"/>
        <s v="FIN:220610_0013" u="1"/>
        <s v="PLN:230508_0031" u="1"/>
        <s v="STG:221101_0007" u="1"/>
        <s v="BPM:230521_0067" u="1"/>
        <s v="FIN:220701_0011" u="1"/>
        <s v="P.3.13.0:220616_0098" u="1"/>
        <s v="C.1.2.0: 投資併購管理:221022_0024" u="1"/>
        <s v=":230517_0330" u="1"/>
        <s v="FIN:220602_0007" u="1"/>
        <s v="MFG:230517_0040" u="1"/>
        <s v="E.3.14.0.1: 每日庫存總覽:230508_0006" u="1"/>
        <s v="P.2.1.0: 產品營收與銷量達成率:221022_0165" u="1"/>
        <s v="BPM:230521_0053" u="1"/>
        <s v="P.3.13.0:220602_0098" u="1"/>
        <s v="P.2.1.0: 產品營收與銷量達成率:221022_0025" u="1"/>
        <s v=":230508_0434" u="1"/>
        <s v="BPM:230517_0027" u="1"/>
        <s v="MFG:230508_0032" u="1"/>
        <s v="C.1.2.0: 投資併購管理:221022_0034" u="1"/>
        <s v="FIN:220630_0048" u="1"/>
        <s v="E.3.9.0:管理採購-材料成本管理:230508_0039" u="1"/>
        <s v="P.2.1.0: 產品營收與銷量達成率:221029_0135" u="1"/>
        <s v="BPM:230517_0013" u="1"/>
        <s v="C.1.2.0: 投資併購管理:221029_0004" u="1"/>
        <s v="BPM:230424_0011" u="1"/>
        <s v="FIN:220630_0034" u="1"/>
        <s v=":230517_0308" u="1"/>
        <s v=":230517_0340" u="1"/>
        <s v="BPM:230508_0005" u="1"/>
        <s v="FIN:220622_0028" u="1"/>
        <s v="FIN:220630_0020" u="1"/>
        <s v="QAM:221029_0069" u="1"/>
        <s v="E.3.14.0.1: 每日庫存總覽:230508_0007" u="1"/>
        <s v=":230517_0200" u="1"/>
        <s v="PNC:221101_0008" u="1"/>
        <s v="C.1.2.0: 投資併購管理:221029_0014" u="1"/>
        <s v="P.2.1.0: 產品營收與銷量達成率:221022_0035" u="1"/>
        <s v="FIN:220622_0014" u="1"/>
        <s v="QAM:221029_0055" u="1"/>
        <s v=":230508_0444" u="1"/>
        <s v=":230508_0304" u="1"/>
        <s v="FIN:220610_0028" u="1"/>
        <s v="FIN:220614_0008" u="1"/>
        <s v="QAM:221029_0041" u="1"/>
        <s v="P.2.1.0: 產品營收與銷量達成率:221029_0145" u="1"/>
        <s v="P.2.1.0: 產品營收與銷量達成率:221101_0105" u="1"/>
        <s v="FIN:220701_0026" u="1"/>
        <s v="P.3.10.0:220701_0068" u="1"/>
        <s v="P.3.13.0:220701_0068" u="1"/>
        <s v="C.1.2.0: 投資併購管理:221029_0024" u="1"/>
        <s v="P.2.1.0: 產品營收與銷量達成率:221029_0005" u="1"/>
        <s v="FIN:220610_0014" u="1"/>
        <s v="PLN:230508_0032" u="1"/>
        <s v="STG:221101_0008" u="1"/>
        <s v="P.3.13.0:220701_0076" u="1"/>
        <s v=":230517_0318" u="1"/>
        <s v="BPM:230521_0068" u="1"/>
        <s v="FIN:220701_0012" u="1"/>
        <s v="P.3.13.0:220701_0084" u="1"/>
        <s v=":230517_0350" u="1"/>
        <s v="FIN:220602_0008" u="1"/>
        <s v="MFG:230517_0041" u="1"/>
        <s v="C.1.1.0:230517_0106" u="1"/>
        <s v="P.3.13.0:220701_0092" u="1"/>
        <s v="E.3.14.0.1: 每日庫存總覽:230508_0008" u="1"/>
        <s v=":230517_0210" u="1"/>
        <s v=":230521_0104" u="1"/>
        <s v="BPM:230521_0054" u="1"/>
        <s v="E.2.4.0:230517_0105" u="1"/>
        <s v="P.3.13.0:220607_0078" u="1"/>
        <s v="P.3.13.0:220609_0068" u="1"/>
        <s v="C.1.2.0: 投資併購管理:221029_0034" u="1"/>
        <s v="P.2.1.0: 產品營收與銷量達成率:221022_0045" u="1"/>
        <s v="E.2.4.0:230517_0115" u="1"/>
        <s v="P.3.13.0:220607_0086" u="1"/>
        <s v="P.3.13.0:220609_0076" u="1"/>
        <s v=":230508_0454" u="1"/>
        <s v="BPM:230517_0028" u="1"/>
        <s v="BPM:230521_0040" u="1"/>
        <s v="MFG:230508_0033" u="1"/>
        <s v="E.2.4.0:230517_0125" u="1"/>
        <s v="E.3.7.0:230517_0105" u="1"/>
        <s v="P.3.13.0:220607_0094" u="1"/>
        <s v="P.3.13.0:220609_0084" u="1"/>
        <s v=":230508_0314" u="1"/>
        <s v="FIN:220630_0049" u="1"/>
        <s v="E.2.4.0:230517_0135" u="1"/>
        <s v="E.3.7.0:230517_0115" u="1"/>
        <s v="P.3.13.0:220609_0092" u="1"/>
        <s v="P.2.1.0: 產品營收與銷量達成率:221029_0155" u="1"/>
        <s v="P.2.1.0: 產品營收與銷量達成率:221101_0115" u="1"/>
        <s v="BPM:230517_0014" u="1"/>
        <s v="E.2.4.0:230517_0145" u="1"/>
        <s v="C.1.2.0: 投資併購管理:221101_0004" u="1"/>
        <s v="P.2.1.0: 產品營收與銷量達成率:221029_0015" u="1"/>
        <s v="BPM:230424_0012" u="1"/>
        <s v="FIN:220630_0035" u="1"/>
        <s v="E.2.4.0:230517_0155" u="1"/>
        <s v=":230517_0328" u="1"/>
        <s v="E.2.4.0:230517_0165" u="1"/>
        <s v=":230517_0360" u="1"/>
        <s v="BPM:230508_0006" u="1"/>
        <s v="FIN:220622_0029" u="1"/>
        <s v="FIN:220630_0021" u="1"/>
        <s v="E.2.4.0:230517_0175" u="1"/>
        <s v="P.3.10.0:221022_0003" u="1"/>
        <s v="P.3.13.0:221022_0003" u="1"/>
        <s v="E.3.14.0.1: 每日庫存總覽:230508_0009" u="1"/>
        <s v=":230517_0220" u="1"/>
        <s v=":230521_0114" u="1"/>
        <s v="PNC:221101_0009" u="1"/>
        <s v="E.2.4.0:230517_0185" u="1"/>
        <s v="P.3.10.0:221022_0011" u="1"/>
        <s v="C.1.2.0: 投資併購管理:221101_0014" u="1"/>
        <s v="P.2.1.0: 產品營收與銷量達成率:221022_0055" u="1"/>
        <s v="FIN:220622_0015" u="1"/>
        <s v="QAM:221029_0056" u="1"/>
        <s v="E.2.4.0:230517_0195" u="1"/>
        <s v=":230508_0464" u="1"/>
        <s v=":230508_0324" u="1"/>
        <s v="FIN:220610_0029" u="1"/>
        <s v="FIN:220614_0009" u="1"/>
        <s v="FIN:220622_0001" u="1"/>
        <s v="QAM:221029_0042" u="1"/>
        <s v="P.2.1.0: 產品營收與銷量達成率:221029_0165" u="1"/>
        <s v="P.2.1.0: 產品營收與銷量達成率:221101_0125" u="1"/>
        <s v="FIN:220701_0027" u="1"/>
        <s v="QAM:221022_0070" u="1"/>
        <s v="C.1.2.0: 投資併購管理:221101_0024" u="1"/>
        <s v="P.2.1.0: 產品營收與銷量達成率:221029_0025" u="1"/>
        <s v="FIN:220610_0015" u="1"/>
        <s v="PLN:230508_0033" u="1"/>
        <s v="STG:221101_0009" u="1"/>
        <s v=":230517_0338" u="1"/>
        <s v="FIN:220701_0013" u="1"/>
        <s v=":230517_0370" u="1"/>
        <s v="FIN:220602_0009" u="1"/>
        <s v="FIN:220610_0001" u="1"/>
        <s v="MFG:230517_0042" u="1"/>
        <s v=":230517_0230" u="1"/>
        <s v=":230521_0124" u="1"/>
        <s v="BPM:230521_0055" u="1"/>
        <s v="C.1.2.0: 投資併購管理:221101_0034" u="1"/>
        <s v="P.2.1.0: 產品營收與銷量達成率:221022_0065" u="1"/>
        <s v=":230508_0474" u="1"/>
        <s v="BPM:230517_0029" u="1"/>
        <s v="BPM:230521_0041" u="1"/>
        <s v="MFG:230508_0034" u="1"/>
        <s v=":230508_0334" u="1"/>
        <s v="C.1.2.0: 投資併購管理:220630_0010" u="1"/>
        <s v="P.2.1.0: 產品營收與銷量達成率:221101_0135" u="1"/>
        <s v="BPM:230517_0015" u="1"/>
        <s v="MFG:230508_0020" u="1"/>
        <s v="P.2.1.0: 產品營收與銷量達成率:221029_0035" u="1"/>
        <s v="BPM:230424_0013" u="1"/>
        <s v="FIN:220630_0036" u="1"/>
        <s v="E.3.17.0: 製造效率分析:230508_0019" u="1"/>
        <s v="E.3.5.3.1: DOI管理:230508_0019" u="1"/>
        <s v=":230517_0348" u="1"/>
        <s v="BPM:230517_0001" u="1"/>
        <s v=":230517_0208" u="1"/>
        <s v=":230517_0380" u="1"/>
        <s v="BPM:230508_0007" u="1"/>
        <s v="FIN:220630_0022" u="1"/>
        <s v="C.4.3.0: 財務分析:220701_0009" u="1"/>
        <s v="C.1.2.0: 投資併購管理:220630_0020" u="1"/>
        <s v=":230517_0240" u="1"/>
        <s v=":230521_0134" u="1"/>
        <s v="P.2.1.0: 產品營收與銷量達成率:221022_0075" u="1"/>
        <s v=":230517_0100" u="1"/>
        <s v="FIN:220622_0016" u="1"/>
        <s v="QAM:221029_0057" u="1"/>
        <s v="E.3.5.3.1: DOI管理:230508_0027" u="1"/>
        <s v=":230508_0484" u="1"/>
        <s v="BPM:230505_0001" u="1"/>
        <s v=":230508_0344" u="1"/>
        <s v="FIN:220622_0002" u="1"/>
        <s v="QAM:221029_0043" u="1"/>
        <s v="C.1.2.0: 投資併購管理:220630_0030" u="1"/>
        <s v="P.2.1.0: 產品營收與銷量達成率:221101_0145" u="1"/>
        <s v=":230508_0204" u="1"/>
        <s v="FIN:220701_0028" u="1"/>
        <s v="P.3.13.0:220701_0078" u="1"/>
        <s v="P.2.1.0: 產品營收與銷量達成率:221029_0045" u="1"/>
        <s v="P.2.1.0: 產品營收與銷量達成率:221101_0005" u="1"/>
        <s v="FIN:220610_0016" u="1"/>
        <s v="PLN:230508_0034" u="1"/>
        <s v="P.3.13.0:220701_0086" u="1"/>
        <s v="E.3.5.3.1: DOI管理:230508_0035" u="1"/>
        <s v=":230517_0358" u="1"/>
        <s v="FIN:220701_0014" u="1"/>
        <s v="P.3.13.0:220701_0094" u="1"/>
        <s v=":230517_0218" u="1"/>
        <s v="FIN:220610_0002" u="1"/>
        <s v="MFG:230517_0043" u="1"/>
        <s v="PLN:230508_0020" u="1"/>
        <s v="C.1.1.0:230517_0107" u="1"/>
        <s v=":230517_0250" u="1"/>
        <s v=":230521_0144" u="1"/>
        <s v="BPM:230521_0056" u="1"/>
        <s v="E.2.4.0:230517_0106" u="1"/>
        <s v="P.3.13.0:220607_0088" u="1"/>
        <s v="P.3.13.0:220609_0078" u="1"/>
        <s v="P.2.1.0: 產品營收與銷量達成率:221022_0085" u="1"/>
        <s v=":230517_0110" u="1"/>
        <s v=":230521_0004" u="1"/>
        <s v="E.2.4.0:230517_0116" u="1"/>
        <s v="P.3.13.0:220607_0096" u="1"/>
        <s v="P.3.13.0:220609_0086" u="1"/>
        <s v=":230508_0494" u="1"/>
        <s v="BPM:230521_0042" u="1"/>
        <s v="MFG:230508_0035" u="1"/>
        <s v="E.2.4.0:230517_0126" u="1"/>
        <s v="E.3.7.0:230517_0106" u="1"/>
        <s v="P.3.13.0:220609_0094" u="1"/>
        <s v=":230508_0354" u="1"/>
        <s v="E.2.4.0:230517_0136" u="1"/>
        <s v="E.3.7.0:230517_0116" u="1"/>
        <s v="C.1.2.0: 投資併購管理:220622_0004" u="1"/>
        <s v="P.2.1.0: 產品營收與銷量達成率:221101_0155" u="1"/>
        <s v=" " u="1"/>
        <s v=":230508_0214" u="1"/>
        <s v="BPM:230517_0016" u="1"/>
        <s v="MFG:230508_0021" u="1"/>
        <s v="E.2.4.0:230517_0146" u="1"/>
        <s v="P.2.1.0: 產品營收與銷量達成率:221029_0055" u="1"/>
        <s v="P.2.1.0: 產品營收與銷量達成率:221101_0015" u="1"/>
        <s v="FIN:220630_0037" u="1"/>
        <s v="E.2.4.0:230517_0156" u="1"/>
        <s v=":230517_0368" u="1"/>
        <s v="BPM:230517_0002" u="1"/>
        <s v="E.2.4.0:230517_0166" u="1"/>
        <s v="P.3.10.0:221022_0005" u="1"/>
        <s v="P.3.13.0:221022_0005" u="1"/>
        <s v=":230517_0228" u="1"/>
        <s v="BPM:230508_0008" u="1"/>
        <s v="FIN:220630_0023" u="1"/>
        <s v="E.2.4.0:230517_0176" u="1"/>
        <s v="P.3.10.0:221022_0013" u="1"/>
        <s v="C.1.2.0: 投資併購管理:220622_0014" u="1"/>
        <s v=":230517_0260" u="1"/>
        <s v=":230521_0154" u="1"/>
        <s v="E.2.4.0:230517_0186" u="1"/>
        <s v="P.3.10.0:221022_0021" u="1"/>
        <s v="P.2.1.0: 產品營收與銷量達成率:221022_0095" u="1"/>
        <s v="E.3.10.0:管理採購-BOM cost by AVL:230508_0010" u="1"/>
        <s v=":230517_0120" u="1"/>
        <s v=":230521_0014" u="1"/>
        <s v="FIN:220622_0017" u="1"/>
        <s v="QAM:221029_0058" u="1"/>
        <s v="E.2.4.0:230517_0196" u="1"/>
        <s v="E.3.10.0:管理採購-BOM cost by AVL:230508_0011" u="1"/>
        <s v=":230508_0364" u="1"/>
        <s v="FIN:220622_0003" u="1"/>
        <s v="QAM:221029_0044" u="1"/>
        <s v="STG:220609_0030" u="1"/>
        <s v="C.1.2.0: 投資併購管理:220622_0024" u="1"/>
        <s v="P.2.1.0: 產品營收與銷量達成率:221101_0165" u="1"/>
        <s v="E.3.12.0: Forecast達成率:230521_0009" u="1"/>
        <s v=":230508_0224" u="1"/>
        <s v="FIN:220701_0029" u="1"/>
        <s v="P.2.1.0: 產品營收與銷量達成率:221029_0065" u="1"/>
        <s v="P.2.1.0: 產品營收與銷量達成率:221101_0025" u="1"/>
        <s v="E.3.10.0:管理採購-BOM cost by AVL:230508_0012" u="1"/>
        <s v="FIN:220610_0017" u="1"/>
        <s v="QAM:221029_0030" u="1"/>
        <s v="C.1.2.0: 投資併購管理:220627_0004" u="1"/>
        <s v=":230517_0378" u="1"/>
        <s v="FIN:220701_0015" u="1"/>
        <s v="E.3.10.0:管理採購-BOM cost by AVL:230508_0013" u="1"/>
        <s v=":230517_0238" u="1"/>
        <s v="FIN:220610_0003" u="1"/>
        <s v="MFG:230517_0044" u="1"/>
        <s v="PLN:230508_0021" u="1"/>
        <s v="C.1.2.0: 投資併購管理:220610_0008" u="1"/>
        <s v="C.1.2.0: 投資併購管理:220622_0034" u="1"/>
        <s v="C.1.2.0: 投資併購管理:220628_0004" u="1"/>
        <s v=":230517_0270" u="1"/>
        <s v=":230521_0164" u="1"/>
        <s v="BPM:230521_0057" u="1"/>
        <s v="FIN:220701_0001" u="1"/>
        <s v="E.3.10.0:管理採購-BOM cost by AVL:230508_0014" u="1"/>
        <s v=":230517_0130" u="1"/>
        <s v=":230521_0024" u="1"/>
        <s v="MFG:230517_0030" u="1"/>
        <s v="QAM:221101_0070" u="1"/>
        <s v="C.1.2.0: 投資併購管理:220627_0014" u="1"/>
        <s v="C.1.2.0: 投資併購管理:220629_0004" u="1"/>
        <s v="BPM:230521_0043" u="1"/>
        <s v="MFG:230508_0036" u="1"/>
        <s v="E.3.10.0:管理採購-BOM cost by AVL:230508_0015" u="1"/>
        <s v=":230508_0374" u="1"/>
        <s v="C.1.2.0: 投資併購管理:220610_0018" u="1"/>
        <s v="C.1.2.0: 投資併購管理:220628_0014" u="1"/>
        <s v=":230508_0234" u="1"/>
        <s v="BPM:230517_0017" u="1"/>
        <s v="MFG:230508_0022" u="1"/>
        <s v="P.2.1.0: 產品營收與銷量達成率:221029_0075" u="1"/>
        <s v="P.2.1.0: 產品營收與銷量達成率:221101_0035" u="1"/>
        <s v="E.3.10.0:管理採購-BOM cost by AVL:230508_0016" u="1"/>
        <s v="FIN:220630_0038" u="1"/>
        <s v="C.1.2.0: 投資併購管理:220627_0024" u="1"/>
        <s v="C.1.2.0: 投資併購管理:220629_0014" u="1"/>
        <s v="BPM:230517_0003" u="1"/>
        <s v="C.4.3.0: 財務分析:220602_0008" u="1"/>
        <s v="C.4.3.0: 財務分析:220701_0019" u="1"/>
        <s v=":230517_0248" u="1"/>
        <s v="BPM:230424_0001" u="1"/>
        <s v="BPM:230508_0009" u="1"/>
        <s v="FIN:220630_0024" u="1"/>
        <s v="C.4.3.0: 財務分析:220610_0008" u="1"/>
        <s v="C.1.2.0: 投資併購管理:220610_0028" u="1"/>
        <s v="C.1.2.0: 投資併購管理:220614_0008" u="1"/>
        <s v="C.1.2.0: 投資併購管理:220628_0024" u="1"/>
        <s v=":230517_0108" u="1"/>
        <s v=":230517_0280" u="1"/>
        <s v=":230521_0174" u="1"/>
        <s v="C.4.3.0: 財務分析:220701_0007" u="1"/>
        <s v=":230517_0140" u="1"/>
        <s v=":230521_0034" u="1"/>
        <s v="FIN:220622_0018" u="1"/>
        <s v="FIN:220630_0010" u="1"/>
        <s v="QAM:221029_0059" u="1"/>
        <s v="C.1.2.0: 投資併購管理:220615_0008" u="1"/>
        <s v="C.1.2.0: 投資併購管理:220627_0034" u="1"/>
        <s v="C.1.2.0: 投資併購管理:220629_0024" u="1"/>
        <s v=":230508_0384" u="1"/>
        <s v="BPM:230504_0001" u="1"/>
        <s v="FIN:220622_0004" u="1"/>
        <s v="QAM:221029_0045" u="1"/>
        <s v="STG:220609_0031" u="1"/>
        <s v="C.1.2.0: 投資併購管理:220614_0018" u="1"/>
        <s v="C.1.2.0: 投資併購管理:220616_0008" u="1"/>
        <s v="C.1.2.0: 投資併購管理:220628_0034" u="1"/>
        <s v=":230508_0244" u="1"/>
        <s v="P.3.13.0:220701_0088" u="1"/>
        <s v="P.2.1.0: 產品營收與銷量達成率:221029_0085" u="1"/>
        <s v="P.2.1.0: 產品營收與銷量達成率:221101_0045" u="1"/>
        <s v=":230508_0104" u="1"/>
        <s v="FIN:220610_0018" u="1"/>
        <s v="QAM:221029_0031" u="1"/>
        <s v="P.3.13.0:220701_0096" u="1"/>
        <s v="C.1.2.0: 投資併購管理:220615_0018" u="1"/>
        <s v="C.1.2.0: 投資併購管理:220629_0034" u="1"/>
        <s v="FIN:220701_0016" u="1"/>
        <s v=":230517_0258" u="1"/>
        <s v="FIN:220610_0004" u="1"/>
        <s v="PLN:230508_0022" u="1"/>
        <s v="C.1.1.0:230517_0108" u="1"/>
        <s v="C.1.2.0: 投資併購管理:220614_0028" u="1"/>
        <s v="C.1.2.0: 投資併購管理:220616_0018" u="1"/>
        <s v=":230517_0118" u="1"/>
        <s v=":230517_0290" u="1"/>
        <s v=":230521_0184" u="1"/>
        <s v="BPM:230521_0058" u="1"/>
        <s v="FIN:220701_0002" u="1"/>
        <s v="E.2.4.0:230517_0107" u="1"/>
        <s v="P.3.13.0:220607_0098" u="1"/>
        <s v="P.3.13.0:220609_0088" u="1"/>
        <s v=":230517_0150" u="1"/>
        <s v=":230521_0044" u="1"/>
        <s v="MFG:230517_0031" u="1"/>
        <s v="E.2.4.0:230517_0117" u="1"/>
        <s v="P.3.13.0:220609_0096" u="1"/>
        <s v="C.1.2.0: 投資併購管理:220615_0028" u="1"/>
        <s v="C.1.2.0: 投資併購管理:220701_0004" u="1"/>
        <s v=":230517_0010" u="1"/>
        <s v="BPM:230521_0044" u="1"/>
        <s v="MFG:230508_0037" u="1"/>
        <s v="E.2.4.0:230517_0127" u="1"/>
        <s v="E.3.7.0:230517_0107" u="1"/>
        <s v=":230508_0394" u="1"/>
        <s v="E.2.4.0:230517_0137" u="1"/>
        <s v="E.3.7.0:230517_0117" u="1"/>
        <s v="C.1.2.0: 投資併購管理:220616_0028" u="1"/>
        <s v=":230508_0254" u="1"/>
        <s v="BPM:230517_0018" u="1"/>
        <s v="MFG:230508_0023" u="1"/>
        <s v="E.2.4.0:230517_0147" u="1"/>
        <s v="P.2.1.0: 產品營收與銷量達成率:221029_0095" u="1"/>
        <s v="P.2.1.0: 產品營收與銷量達成率:221101_0055" u="1"/>
        <s v=":230508_0114" u="1"/>
        <s v="FIN:220630_0039" u="1"/>
        <s v="E.2.4.0:230517_0157" u="1"/>
        <s v="P.3.10.0:221022_0007" u="1"/>
        <s v="P.3.13.0:221022_0007" u="1"/>
        <s v="C.1.2.0: 投資併購管理:220701_0014" u="1"/>
        <s v="E.3.17.0:製造效率分析:230517_0010" u="1"/>
        <s v="BPM:230517_0004" u="1"/>
        <s v="E.2.4.0:230517_0167" u="1"/>
        <s v="P.3.10.0:221022_0015" u="1"/>
        <s v=":230517_0268" u="1"/>
        <s v="BPM:230424_0002" u="1"/>
        <s v="FIN:220630_0025" u="1"/>
        <s v="E.2.4.0:230517_0177" u="1"/>
        <s v="P.3.10.0:221022_0023" u="1"/>
        <s v="E.3.11.0: Forecast管理:230508_0007" u="1"/>
        <s v="E.3.11.0: Forecast管理:230517_0008" u="1"/>
        <s v="E.3.5.3.1-4: BU每日DOI:230508_0007" u="1"/>
        <s v="E.3.5.3.1-4: BU每日DOI:230517_0008" u="1"/>
        <s v=":230517_0128" u="1"/>
        <s v=":230521_0194" u="1"/>
        <s v="BPM:230421_0010" u="1"/>
        <s v="E.2.4.0:230517_0187" u="1"/>
        <s v="P.3.10.0:221022_0031" u="1"/>
        <s v=":230517_0160" u="1"/>
        <s v=":230521_0054" u="1"/>
        <s v="FIN:220622_0019" u="1"/>
        <s v="FIN:220630_0011" u="1"/>
        <s v="E.2.4.0:230517_0197" u="1"/>
        <s v="C.1.2.0: 投資併購管理:220701_0024" u="1"/>
        <s v=":230517_0020" u="1"/>
        <s v="FIN:220622_0005" u="1"/>
        <s v="QAM:221029_0046" u="1"/>
        <s v=":230508_0264" u="1"/>
        <s v="P.2.1.0: 產品營收與銷量達成率:221101_0065" u="1"/>
        <s v=":230508_0124" u="1"/>
        <s v="FIN:220610_0019" u="1"/>
        <s v="PLN:230508_0037" u="1"/>
        <s v="QAM:221029_0032" u="1"/>
        <s v="C.1.2.0: 投資併購管理:220701_0034" u="1"/>
        <s v="FIN:220701_0017" u="1"/>
        <s v="QAM:221022_0060" u="1"/>
        <s v=":230517_0278" u="1"/>
        <s v="FIN:220610_0005" u="1"/>
        <s v="PLN:230508_0023" u="1"/>
        <s v="E.3.11.0: Forecast管理:230508_0015" u="1"/>
        <s v="E.3.11.0: Forecast管理:230517_0016" u="1"/>
        <s v="E.3.5.3.1-4: BU每日DOI:230508_0015" u="1"/>
        <s v=":230517_0138" u="1"/>
        <s v="BPM:230521_0059" u="1"/>
        <s v="FIN:220701_0003" u="1"/>
        <s v="C.1.1.0:230521_0010" u="1"/>
        <s v="C.1.2.0:230521_0010" u="1"/>
        <s v=":230517_0170" u="1"/>
        <s v=":230521_0064" u="1"/>
        <s v="MFG:230517_0032" u="1"/>
        <s v="C.1.1.0:230521_0020" u="1"/>
        <s v="C.1.2.0:230521_0020" u="1"/>
        <s v=":230517_0030" u="1"/>
        <s v="BPM:230521_0045" u="1"/>
        <s v="MFG:230508_0038" u="1"/>
        <s v="C.1.1.0:230521_0030" u="1"/>
        <s v="C.1.2.0:230521_0030" u="1"/>
        <s v="C.1.1.0:230521_0040" u="1"/>
        <s v="C.1.2.0:230521_0040" u="1"/>
        <s v="E.3.17.0:製造效率分析:230508_0004" u="1"/>
        <s v=":230508_0274" u="1"/>
        <s v="BPM:230517_0019" u="1"/>
        <s v="BPM:230521_0031" u="1"/>
        <s v="MFG:230508_0024" u="1"/>
        <s v="C.1.1.0:230521_0050" u="1"/>
        <s v="C.1.2.0:230521_0050" u="1"/>
        <s v="P.2.1.0: 產品營收與銷量達成率:221101_0075" u="1"/>
        <s v=":230508_0134" u="1"/>
        <s v="C.1.1.0:230521_0060" u="1"/>
        <s v="C.1.2.0:230521_0060" u="1"/>
        <s v="C.4.3.0: 財務分析:220602_0018" u="1"/>
        <s v="C.4.3.0: 財務分析:220701_0029" u="1"/>
        <s v="C.4.3.0: 財務分析:230521_0009" u="1"/>
        <s v="0:230508_0004" u="1"/>
        <s v="BPM:230517_0005" u="1"/>
        <s v="MFG:230508_0010" u="1"/>
        <s v="C.1.1.0:230521_0070" u="1"/>
        <s v="C.4.3.0: 財務分析:220610_0018" u="1"/>
        <s v=":230517_0288" u="1"/>
        <s v="BPM:230424_0003" u="1"/>
        <s v="FIN:220630_0026" u="1"/>
        <s v="C.1.1.0:230521_0080" u="1"/>
        <s v="C.4.3.0: 財務分析:220602_0006" u="1"/>
        <s v="C.4.3.0: 財務分析:220701_0017" u="1"/>
        <s v="E.3.5.3.1: DOI管理:230508_0028" u="1"/>
        <s v="E.3.11.0: Forecast管理:230508_0023" u="1"/>
        <s v="E.3.11.0: Forecast管理:230517_0024" u="1"/>
        <s v=":230517_0148" u="1"/>
        <s v="BPM:230421_0011" u="1"/>
        <s v="C.1.1.0:230521_0090" u="1"/>
        <s v="E.2.4.0:230517_0200" u="1"/>
        <s v="P.3.10.0:221029_0001" u="1"/>
        <s v="C.4.3.0: 財務分析:220610_0006" u="1"/>
        <s v=":230517_0008" u="1"/>
        <s v=":230517_0180" u="1"/>
        <s v=":230521_0074" u="1"/>
        <s v="FIN:220630_0012" u="1"/>
        <s v="E.2.4.0:230517_0210" u="1"/>
        <s v="C.4.3.0: 財務分析:220701_0005" u="1"/>
        <s v=":230517_0040" u="1"/>
        <s v="E.2.4.0:230517_0220" u="1"/>
        <s v="FIN:220622_0006" u="1"/>
        <s v="QAM:221029_0047" u="1"/>
        <s v="E.3.5.3.1: DOI管理:230508_0036" u="1"/>
        <s v=":230508_0284" u="1"/>
        <s v="P.3.13.0:220701_0098" u="1"/>
        <s v="P.2.1.0: 產品營收與銷量達成率:221101_0085" u="1"/>
        <s v=":230508_0144" u="1"/>
        <s v="PLN:230508_0038" u="1"/>
        <s v="QAM:221029_0033" u="1"/>
        <s v=":230508_0004" u="1"/>
        <s v="0:230508_0012" u="1"/>
        <s v="FIN:220701_0018" u="1"/>
        <s v="QAM:221022_0061" u="1"/>
        <s v="E.2.3.0: RFQ管理:230517_0080" u="1"/>
        <s v=":230517_0298" u="1"/>
        <s v="FIN:220610_0006" u="1"/>
        <s v="PLN:230508_0024" u="1"/>
        <s v="C.1.1.0:230517_0109" u="1"/>
        <s v="E.3.11.0: Forecast管理:230508_0031" u="1"/>
        <s v="E.3.11.0: Forecast管理:230517_0032" u="1"/>
        <s v=":230517_0158" u="1"/>
        <s v="FIN:220701_0004" u="1"/>
        <s v="E.2.4.0:230517_0108" u="1"/>
        <s v="P.3.13.0:220609_0098" u="1"/>
        <s v=":230517_0018" u="1"/>
        <s v=":230517_0190" u="1"/>
        <s v=":230521_0084" u="1"/>
        <s v="MFG:230517_0033" u="1"/>
        <s v="PLN:230508_0010" u="1"/>
        <s v="E.2.4.0:230517_0118" u="1"/>
        <s v=":230517_0050" u="1"/>
        <s v="BPM:230521_0046" u="1"/>
        <s v="MFG:230508_0039" u="1"/>
        <s v="E.2.4.0:230517_0128" u="1"/>
        <s v="E.3.7.0:230517_0108" u="1"/>
        <s v="E.2.3.0: RFQ管理:230517_0081" u="1"/>
        <s v="E.2.4.0:230517_0138" u="1"/>
        <s v="E.3.7.0:230517_0118" u="1"/>
        <s v=":230508_0294" u="1"/>
        <s v="BPM:230521_0032" u="1"/>
        <s v="MFG:230508_0025" u="1"/>
        <s v="E.2.4.0:230517_0148" u="1"/>
        <s v="P.3.10.0:221022_0009" u="1"/>
        <s v="P.2.1.0: 產品營收與銷量達成率:221101_0095" u="1"/>
        <s v=":230508_0154" u="1"/>
        <s v="E.2.4.0:230517_0158" u="1"/>
        <s v="P.3.10.0:221022_0017" u="1"/>
        <s v=":230508_0014" u="1"/>
        <s v="0:230508_0020" u="1"/>
        <s v="BPM:230517_0006" u="1"/>
        <s v="MFG:230508_0011" u="1"/>
        <s v="E.2.4.0:230517_0168" u="1"/>
        <s v="P.3.10.0:221022_0025" u="1"/>
        <s v="E.2.3.0: RFQ管理:230517_0082" u="1"/>
        <s v="C.1.2.0: 投資併購管理:221022_0005" u="1"/>
        <s v="BPM:230424_0004" u="1"/>
        <s v="FIN:220630_0027" u="1"/>
        <s v="E.2.4.0:230517_0178" u="1"/>
        <s v="P.3.10.0:221022_0033" u="1"/>
        <s v=":230517_0168" u="1"/>
        <s v="BPM:230421_0012" u="1"/>
        <s v="E.2.4.0:230517_0188" u="1"/>
        <s v="P.3.10.0:221022_0041" u="1"/>
        <s v=":230517_0028" u="1"/>
        <s v=":230521_0094" u="1"/>
        <s v="FIN:220630_0013" u="1"/>
        <s v="E.2.4.0:230517_0198" u="1"/>
        <s v=":230517_0060" u="1"/>
        <s v="E.2.3.0: RFQ管理:230517_0083" u="1"/>
        <s v="C.1.2.0: 投資併購管理:221022_0015" u="1"/>
        <s v="FIN:220622_0007" u="1"/>
        <s v="QAM:221029_0048" u="1"/>
        <s v=":230508_0164" u="1"/>
        <s v="PLN:230508_0039" u="1"/>
        <s v="QAM:221029_0034" u="1"/>
        <s v="STG:220607_0030" u="1"/>
        <s v="STG:220609_0020" u="1"/>
        <s v="E.3.12.0: Forecast達成率:230521_0008" u="1"/>
        <s v=":230508_0024" u="1"/>
        <s v="FIN:220701_0019" u="1"/>
        <s v="QAM:221022_0062" u="1"/>
        <s v="E.2.3.0: RFQ管理:230517_0084" u="1"/>
        <s v="C.1.2.0: 投資併購管理:221022_0025" u="1"/>
        <s v="FIN:220610_0007" u="1"/>
        <s v="PLN:230508_0025" u="1"/>
        <s v="QAM:221029_0020" u="1"/>
        <s v="C.1.1.0:230521_0001" u="1"/>
        <s v="C.1.2.0:230521_0001" u="1"/>
        <s v=":230517_0178" u="1"/>
        <s v="FIN:220701_0005" u="1"/>
        <s v="C.1.1.0:230521_0011" u="1"/>
        <s v="C.1.2.0:230521_0011" u="1"/>
        <s v=":230517_0038" u="1"/>
        <s v="MFG:230517_0034" u="1"/>
        <s v="PLN:230508_0011" u="1"/>
        <s v="C.1.1.0:230521_0021" u="1"/>
        <s v="C.1.2.0:230521_0021" u="1"/>
        <s v="E.2.3.0:230521_0010" u="1"/>
        <s v="E.2.4.0:230521_0010" u="1"/>
        <s v="E.2.6.0:230521_0010" u="1"/>
        <s v=":230517_0070" u="1"/>
        <s v="BPM:230521_0047" u="1"/>
        <s v="C.1.1.0:230521_0031" u="1"/>
        <s v="C.1.2.0:230521_0031" u="1"/>
        <s v="E.2.4.0:230521_0020" u="1"/>
        <s v="E.2.6.0:230521_0020" u="1"/>
        <s v="E.2.3.0: RFQ管理:230517_0085" u="1"/>
        <s v="MFG:230517_0020" u="1"/>
        <s v="QAM:221101_0060" u="1"/>
        <s v="C.1.1.0:230521_0041" u="1"/>
        <s v="C.1.2.0:230521_0041" u="1"/>
        <s v="E.2.4.0:230521_0030" u="1"/>
        <s v="E.3.7.0:230521_0010" u="1"/>
        <s v="C.4.3.0: 財務分析:220607_0009" u="1"/>
        <s v="BPM:230521_0033" u="1"/>
        <s v="MFG:230508_0026" u="1"/>
        <s v="C.1.1.0:230521_0051" u="1"/>
        <s v="C.1.2.0:230521_0051" u="1"/>
        <s v="E.2.4.0:230521_0040" u="1"/>
        <s v="E.3.7.0:230521_0020" u="1"/>
        <s v="C.4.3.0: 財務分析:220602_0028" u="1"/>
        <s v="C.4.3.0: 財務分析:220615_0009" u="1"/>
        <s v="C.4.3.0: 財務分析:220701_0039" u="1"/>
        <s v="C.4.3.0: 財務分析:230521_0019" u="1"/>
        <s v="C.1.2.0: 投資併購管理:221029_0005" u="1"/>
        <s v=":230508_0174" u="1"/>
        <s v="C.1.1.0:230521_0061" u="1"/>
        <s v="C.1.2.0:230521_0061" u="1"/>
        <s v="E.2.4.0:230521_0050" u="1"/>
        <s v="E.3.7.0:230521_0030" u="1"/>
        <s v="C.4.3.0: 財務分析:220610_0028" u="1"/>
        <s v="C.4.3.0: 財務分析:220614_0008" u="1"/>
        <s v=":230508_0034" u="1"/>
        <s v="BPM:230517_0007" u="1"/>
        <s v="MFG:230508_0012" u="1"/>
        <s v="C.1.1.0:230521_0071" u="1"/>
        <s v="E.2.4.0:230521_0060" u="1"/>
        <s v="E.3.7.0:230521_0040" u="1"/>
        <s v="C.4.3.0: 財務分析:220602_0016" u="1"/>
        <s v="C.4.3.0: 財務分析:220622_0008" u="1"/>
        <s v="C.4.3.0: 財務分析:220701_0027" u="1"/>
        <s v="C.4.3.0: 財務分析:230521_0007" u="1"/>
        <s v="E.2.3.0: RFQ管理:230517_0086" u="1"/>
        <s v="BPM:230424_0005" u="1"/>
        <s v="FIN:220630_0028" u="1"/>
        <s v="C.1.1.0:230521_0081" u="1"/>
        <s v="E.2.4.0:230521_0070" u="1"/>
        <s v="E.3.7.0:230521_0050" u="1"/>
        <s v="P.3.10.0:221029_0003" u="1"/>
        <s v="C.4.3.0: 財務分析:220610_0016" u="1"/>
        <s v="C.4.3.0: 財務分析:220630_0008" u="1"/>
        <s v=":230517_0188" u="1"/>
        <s v="BPM:230421_0013" u="1"/>
        <s v="C.1.1.0:230521_0091" u="1"/>
        <s v="E.2.4.0:230517_0201" u="1"/>
        <s v="E.2.4.0:230521_0080" u="1"/>
        <s v="E.3.7.0:230521_0060" u="1"/>
        <s v="P.3.10.0:221029_0011" u="1"/>
        <s v="C.4.3.0: 財務分析:220602_0004" u="1"/>
        <s v="C.4.3.0: 財務分析:220701_0015" u="1"/>
        <s v="C.1.2.0: 投資併購管理:221029_0015" u="1"/>
        <s v=":230517_0048" u="1"/>
        <s v="FIN:220630_0014" u="1"/>
        <s v="E.2.4.0:230517_0211" u="1"/>
        <s v="E.2.4.0:230521_0090" u="1"/>
        <s v="E.3.7.0:230521_0070" u="1"/>
        <s v="C.4.3.0: 財務分析:220610_0004" u="1"/>
        <s v=":230517_0080" u="1"/>
        <s v="E.2.4.0:230517_0221" u="1"/>
        <s v="E.3.7.0:230521_0080" u="1"/>
        <s v="C.4.3.0: 財務分析:220701_0003" u="1"/>
        <s v="E.2.3.0: RFQ管理:230517_0087" u="1"/>
        <s v="FIN:220622_0008" u="1"/>
        <s v="QAM:221029_0049" u="1"/>
        <s v="E.3.7.0:230521_0090" u="1"/>
        <s v="C.1.2.0: 投資併購管理:221029_0025" u="1"/>
        <s v=":230508_0184" u="1"/>
        <s v="QAM:221029_0035" u="1"/>
        <s v="STG:220607_0031" u="1"/>
        <s v="STG:220609_0021" u="1"/>
        <s v=":230508_0044" u="1"/>
        <s v="PLN:230517_0020" u="1"/>
        <s v="QAM:221022_0063" u="1"/>
        <s v="E.2.3.0: RFQ管理:230517_0088" u="1"/>
        <s v="FIN:220610_0008" u="1"/>
        <s v="PLN:230508_0026" u="1"/>
        <s v="QAM:221029_0021" u="1"/>
        <s v="E.2.3.0: RFQ管理:230517_0060" u="1"/>
        <s v="E.3.9.0:管理採購-材料成本管理:230521_0002" u="1"/>
        <s v=":230517_0198" u="1"/>
        <s v="FIN:220701_0006" u="1"/>
        <s v="E.2.4.0:230517_0109" u="1"/>
        <s v=":230517_0058" u="1"/>
        <s v="MFG:230517_0035" u="1"/>
        <s v="PLN:230508_0012" u="1"/>
        <s v="E.2.4.0:230517_0119" u="1"/>
        <s v=":230517_0090" u="1"/>
        <s v="BPM:230521_0048" u="1"/>
        <s v="E.2.4.0:230517_0129" u="1"/>
        <s v="E.3.7.0:230517_0109" u="1"/>
        <s v="E.2.3.0: RFQ管理:230517_0089" u="1"/>
        <s v="MFG:230517_0021" u="1"/>
        <s v="QAM:221101_0061" u="1"/>
        <s v="E.2.4.0:230517_0139" u="1"/>
        <s v="E.3.7.0:230517_0119" u="1"/>
        <s v="E.2.3.0: RFQ管理:230517_0061" u="1"/>
        <s v="BPM:230521_0034" u="1"/>
        <s v="MFG:230508_0027" u="1"/>
        <s v="E.2.4.0:230517_0149" u="1"/>
        <s v="P.3.10.0:221022_0019" u="1"/>
        <s v="C.1.2.0: 投資併購管理:221101_0005" u="1"/>
        <s v=":230508_0194" u="1"/>
        <s v="E.2.4.0:230517_0159" u="1"/>
        <s v="P.3.10.0:221022_0027" u="1"/>
        <s v="E.3.5.0:物料達成狀況 - Multiple Source:230521_0009" u="1"/>
        <s v=":230508_0054" u="1"/>
        <s v="BPM:230517_0008" u="1"/>
        <s v="MFG:230508_0013" u="1"/>
        <s v="E.2.4.0:230517_0169" u="1"/>
        <s v="P.3.10.0:221022_0035" u="1"/>
        <s v="BPM:230424_0006" u="1"/>
        <s v="FIN:220630_0029" u="1"/>
        <s v="E.2.4.0:230517_0179" u="1"/>
        <s v="P.3.10.0:221022_0043" u="1"/>
        <s v="E.2.3.0: RFQ管理:230517_0062" u="1"/>
        <s v="E.3.9.0:管理採購-材料成本管理:230521_0012" u="1"/>
        <s v="P390:220628_0001" u="1"/>
        <s v="E.2.4.0:230517_0189" u="1"/>
        <s v="P.3.10.0:221022_0051" u="1"/>
        <s v="C.1.2.0: 投資併購管理:221101_0015" u="1"/>
        <s v=":230517_0068" u="1"/>
        <s v="FIN:220630_0015" u="1"/>
        <s v="E.2.4.0:230517_0199" u="1"/>
        <s v="FIN:220622_0009" u="1"/>
        <s v="FIN:220630_0001" u="1"/>
        <s v="E.3.14.0:230521_0100" u="1"/>
        <s v="E.2.3.0: RFQ管理:230517_0063" u="1"/>
        <s v="C.1.2.0: 投資併購管理:221101_0025" u="1"/>
        <s v="FIN:230508_0060" u="1"/>
        <s v="QAM:221029_0036" u="1"/>
        <s v="STG:220609_0022" u="1"/>
        <s v=":230508_0064" u="1"/>
        <s v="PLN:230517_0021" u="1"/>
        <s v="QAM:221022_0064" u="1"/>
        <s v="FIN:220610_0009" u="1"/>
        <s v="PLN:230508_0027" u="1"/>
        <s v="QAM:221029_0022" u="1"/>
        <s v="C.1.1.0:230521_0002" u="1"/>
        <s v="C.1.2.0:230521_0002" u="1"/>
        <s v="E.2.3.0: RFQ管理:230517_0064" u="1"/>
        <s v="C.1.2.0: 投資併購管理:220630_0001" u="1"/>
        <s v="E.3.9.0:管理採購-材料成本管理:230521_0022" u="1"/>
        <s v="FIN:220701_0007" u="1"/>
        <s v="QAM:221022_0050" u="1"/>
        <s v="C.1.1.0:230521_0012" u="1"/>
        <s v="C.1.2.0:230521_0012" u="1"/>
        <s v="E.2.4.0:230521_0001" u="1"/>
        <s v="E.2.6.0:230521_0001" u="1"/>
        <s v=":230517_0078" u="1"/>
        <s v="MFG:230517_0036" u="1"/>
        <s v="PLN:230508_0013" u="1"/>
        <s v="C.1.1.0:230521_0022" u="1"/>
        <s v="C.1.2.0:230521_0022" u="1"/>
        <s v="E.2.4.0:230521_0011" u="1"/>
        <s v="E.2.6.0:230521_0011" u="1"/>
        <s v="BPM:230521_0049" u="1"/>
        <s v="C.1.1.0:230521_0032" u="1"/>
        <s v="C.1.2.0:230521_0032" u="1"/>
        <s v="E.2.4.0:230521_0021" u="1"/>
        <s v="E.2.6.0:230521_0021" u="1"/>
        <s v="E.3.7.0:230521_0001" u="1"/>
        <s v="C.4.3.0: 財務分析:220607_0019" u="1"/>
        <s v="C.4.3.0: 財務分析:220609_0009" u="1"/>
        <s v="C.4.3.0: 財務分析:230508_0008" u="1"/>
        <s v="C.4.3.0: 財務分析:230517_0009" u="1"/>
        <s v="MFG:230517_0022" u="1"/>
        <s v="QAM:221101_0062" u="1"/>
        <s v="C.1.1.0:230521_0042" u="1"/>
        <s v="C.1.2.0:230521_0042" u="1"/>
        <s v="E.2.4.0:230521_0031" u="1"/>
        <s v="E.3.7.0:230521_0011" u="1"/>
        <s v="C.4.3.0: 財務分析:220602_0038" u="1"/>
        <s v="C.4.3.0: 財務分析:220615_0019" u="1"/>
        <s v="C.4.3.0: 財務分析:220701_0049" u="1"/>
        <s v="C.4.3.0: 財務分析:230521_0029" u="1"/>
        <s v="E.2.3.0: RFQ管理:230517_0065" u="1"/>
        <s v="C.1.2.0: 投資併購管理:220630_0011" u="1"/>
        <s v="BPM:230521_0035" u="1"/>
        <s v="MFG:230508_0028" u="1"/>
        <s v="C.1.1.0:230521_0052" u="1"/>
        <s v="C.1.2.0:230521_0052" u="1"/>
        <s v="E.2.4.0:230521_0041" u="1"/>
        <s v="E.3.7.0:230521_0021" u="1"/>
        <s v="C.4.3.0: 財務分析:220607_0007" u="1"/>
        <s v="C.4.3.0: 財務分析:220610_0038" u="1"/>
        <s v="C.4.3.0: 財務分析:220614_0018" u="1"/>
        <s v="C.4.3.0: 財務分析:220616_0008" u="1"/>
        <s v="C.1.1.0:230521_0062" u="1"/>
        <s v="C.1.2.0:230521_0062" u="1"/>
        <s v="E.2.4.0:230521_0051" u="1"/>
        <s v="E.3.7.0:230521_0031" u="1"/>
        <s v="C.4.3.0: 財務分析:220602_0026" u="1"/>
        <s v="C.4.3.0: 財務分析:220615_0007" u="1"/>
        <s v="C.4.3.0: 財務分析:220622_0018" u="1"/>
        <s v="C.4.3.0: 財務分析:220701_0037" u="1"/>
        <s v="C.4.3.0: 財務分析:230521_0017" u="1"/>
        <s v="E.3.5.3.1: DOI管理:230508_0029" u="1"/>
        <s v=":230508_0074" u="1"/>
        <s v="BPM:230517_0009" u="1"/>
        <s v="BPM:230521_0021" u="1"/>
        <s v="MFG:230508_0014" u="1"/>
        <s v="C.1.1.0:230521_0072" u="1"/>
        <s v="E.2.4.0:230521_0061" u="1"/>
        <s v="E.3.7.0:230521_0041" u="1"/>
        <s v="P.3.10.0:221029_0005" u="1"/>
        <s v="C.4.3.0: 財務分析:220610_0026" u="1"/>
        <s v="C.4.3.0: 財務分析:220614_0006" u="1"/>
        <s v="C.4.3.0: 財務分析:220630_0018" u="1"/>
        <s v="BPM:230424_0007" u="1"/>
        <s v="C.1.1.0:230521_0082" u="1"/>
        <s v="E.2.4.0:230521_0071" u="1"/>
        <s v="E.3.7.0:230521_0051" u="1"/>
        <s v="P.3.10.0:221029_0013" u="1"/>
        <s v="C.4.3.0: 財務分析:220602_0014" u="1"/>
        <s v="C.4.3.0: 財務分析:220622_0006" u="1"/>
        <s v="C.4.3.0: 財務分析:230521_0005" u="1"/>
        <s v="E.2.3.0: RFQ管理:230517_0066" u="1"/>
        <s v="C.1.2.0: 投資併購管理:220630_0021" u="1"/>
        <s v="E.3.9.0:管理採購-材料成本管理:230521_0032" u="1"/>
        <s v="C.1.1.0:230521_0092" u="1"/>
        <s v="E.2.4.0:230517_0202" u="1"/>
        <s v="E.2.4.0:230521_0081" u="1"/>
        <s v="E.3.7.0:230521_0061" u="1"/>
        <s v="P.3.10.0:221029_0021" u="1"/>
        <s v="C.4.3.0: 財務分析:220610_0014" u="1"/>
        <s v="C.4.3.0: 財務分析:220630_0006" u="1"/>
        <s v=":230517_0088" u="1"/>
        <s v="FIN:220630_0016" u="1"/>
        <s v="E.2.4.0:230517_0212" u="1"/>
        <s v="E.2.4.0:230521_0091" u="1"/>
        <s v="E.3.7.0:230521_0071" u="1"/>
        <s v="C.4.3.0: 財務分析:220602_0002" u="1"/>
        <s v="C.4.3.0: 財務分析:220701_0013" u="1"/>
        <s v="E.3.5.3.1: DOI管理:230508_0037" u="1"/>
        <s v="BPM:230421_0001" u="1"/>
        <s v="E.3.7.0:230521_0081" u="1"/>
        <s v="C.4.3.0: 財務分析:220610_0002" u="1"/>
        <s v="FIN:220630_0002" u="1"/>
        <s v="E.3.7.0:230521_0091" u="1"/>
        <s v="C.4.3.0: 財務分析:220701_0001" u="1"/>
        <s v="E.2.3.0: RFQ管理:230517_0067" u="1"/>
        <s v="C.1.2.0: 投資併購管理:220630_0031" u="1"/>
        <s v="FIN:230508_0061" u="1"/>
        <s v="QAM:221029_0037" u="1"/>
        <s v="STG:220609_0023" u="1"/>
        <s v=":230508_0084" u="1"/>
        <s v="PLN:230517_0022" u="1"/>
        <s v="QAM:221022_0065" u="1"/>
        <s v="PLN:230508_0028" u="1"/>
        <s v="QAM:221029_0023" u="1"/>
        <s v="E.2.3.0: RFQ管理:230517_0068" u="1"/>
        <s v="FIN:220701_0008" u="1"/>
        <s v="QAM:221022_0051" u="1"/>
        <s v="E.2.3.0: RFQ管理:230517_0040" u="1"/>
        <s v=":230517_0098" u="1"/>
        <s v="MFG:230517_0037" u="1"/>
        <s v="PLN:230508_0014" u="1"/>
        <s v="MFG:230517_0023" u="1"/>
        <s v="QAM:221101_0063" u="1"/>
        <s v="SAL:230521_0001" u="1"/>
        <s v="E.2.3.0: RFQ管理:230517_0069" u="1"/>
        <s v="C.1.2.0: 投資併購管理:220622_0005" u="1"/>
        <s v="BPM:230521_0036" u="1"/>
        <s v="MFG:230508_0029" u="1"/>
        <s v="P.3.10.0:221022_0029" u="1"/>
        <s v="E.2.3.0: RFQ管理:230517_0041" u="1"/>
        <s v="E.3.5.0:物料達成狀況 - Multiple Source:230521_0019" u="1"/>
        <s v="P.3.10.0:221022_0037" u="1"/>
        <s v=":230508_0094" u="1"/>
        <s v="BPM:230521_0022" u="1"/>
        <s v="MFG:230508_0015" u="1"/>
        <s v="P.3.10.0:221022_0045" u="1"/>
        <s v="E.3.5.0:物料達成狀況 - Multiple Source:230521_0007" u="1"/>
        <s v="BPM:230424_0008" u="1"/>
        <s v="STG:220629_0030" u="1"/>
        <s v="P390:220628_0005" u="1"/>
        <s v="P.3.10.0:221022_0053" u="1"/>
        <s v="C.1.2.0: 投資併購管理:220622_0015" u="1"/>
        <s v="E.3.12.0: Forecast達成率:230521_0019" u="1"/>
        <s v="MFG:230508_0001" u="1"/>
        <s v="P.3.10.0:221022_0061" u="1"/>
        <s v="E.2.3.0: RFQ管理:230517_0042" u="1"/>
        <s v="FIN:220630_0017" u="1"/>
        <s v="E.3.14.0:230521_0002" u="1"/>
        <s v="BPM:230421_0002" u="1"/>
        <s v="E.3.14.0:230521_0010" u="1"/>
        <s v="E.3.14.0:230521_0102" u="1"/>
        <s v="FIN:220630_0003" u="1"/>
        <s v="E.3.14.0:230521_0110" u="1"/>
        <s v="C.1.2.0: 投資併購管理:220622_0025" u="1"/>
        <s v="E.2.3.0: RFQ管理:230517_0043" u="1"/>
        <s v="FIN:230508_0062" u="1"/>
        <s v="QAM:221029_0038" u="1"/>
        <s v="STG:220609_0024" u="1"/>
        <s v="C.1.2.0: 投資併購管理:220627_0005" u="1"/>
        <s v="PLN:230517_0023" u="1"/>
        <s v="QAM:221022_0066" u="1"/>
        <s v="PLN:230508_0029" u="1"/>
        <s v="QAM:221029_0024" u="1"/>
        <s v="STG:220607_0020" u="1"/>
        <s v="STG:220609_0010" u="1"/>
        <s v="C.1.1.0:230521_0003" u="1"/>
        <s v="C.1.2.0:230521_0003" u="1"/>
        <s v="C.1.2.0: 投資併購管理:220610_0009" u="1"/>
        <s v="C.1.2.0: 投資併購管理:220628_0005" u="1"/>
        <s v="E.3.12.0: Forecast達成率:230521_0007" u="1"/>
        <s v="FIN:220701_0009" u="1"/>
        <s v="QAM:221022_0052" u="1"/>
        <s v="C.1.1.0:230521_0013" u="1"/>
        <s v="C.1.2.0:230521_0013" u="1"/>
        <s v="E.2.4.0:230521_0002" u="1"/>
        <s v="E.2.6.0:230521_0002" u="1"/>
        <s v="E.2.3.0: RFQ管理:230517_0044" u="1"/>
        <s v="MFG:230517_0038" u="1"/>
        <s v="PLN:230508_0015" u="1"/>
        <s v="QAM:221029_0010" u="1"/>
        <s v="C.1.1.0:230521_0023" u="1"/>
        <s v="C.1.2.0:230521_0023" u="1"/>
        <s v="E.2.4.0:230521_0012" u="1"/>
        <s v="E.2.6.0:230521_0012" u="1"/>
        <s v="C.4.3.0: 財務分析:220607_0029" u="1"/>
        <s v="C.4.3.0: 財務分析:220609_0019" u="1"/>
        <s v="C.4.3.0: 財務分析:230508_0018" u="1"/>
        <s v="C.4.3.0: 財務分析:230517_0019" u="1"/>
        <s v="C.1.2.0: 投資併購管理:220627_0015" u="1"/>
        <s v="C.1.2.0: 投資併購管理:220629_0005" u="1"/>
        <s v="C.1.1.0:230521_0033" u="1"/>
        <s v="C.1.2.0:230521_0033" u="1"/>
        <s v="E.2.4.0:230521_0022" u="1"/>
        <s v="E.2.6.0:230521_0022" u="1"/>
        <s v="E.3.7.0:230521_0002" u="1"/>
        <s v="C.4.3.0: 財務分析:220602_0048" u="1"/>
        <s v="C.4.3.0: 財務分析:220615_0029" u="1"/>
        <s v="C.4.3.0: 財務分析:220701_0059" u="1"/>
        <s v="C.4.3.0: 財務分析:230521_0039" u="1"/>
        <s v="MFG:230517_0024" u="1"/>
        <s v="PLN:230508_0001" u="1"/>
        <s v="QAM:221101_0064" u="1"/>
        <s v="SAL:230521_0002" u="1"/>
        <s v="C.1.1.0:230521_0043" u="1"/>
        <s v="C.1.2.0:230521_0043" u="1"/>
        <s v="E.2.4.0:230521_0032" u="1"/>
        <s v="E.3.7.0:230521_0012" u="1"/>
        <s v="C.4.3.0: 財務分析:220607_0017" u="1"/>
        <s v="C.4.3.0: 財務分析:220609_0007" u="1"/>
        <s v="C.4.3.0: 財務分析:220610_0048" u="1"/>
        <s v="C.4.3.0: 財務分析:220614_0028" u="1"/>
        <s v="C.4.3.0: 財務分析:220616_0018" u="1"/>
        <s v="C.4.3.0: 財務分析:220627_0009" u="1"/>
        <s v="C.4.3.0: 財務分析:230508_0006" u="1"/>
        <s v="C.4.3.0: 財務分析:230517_0007" u="1"/>
        <s v="C.1.2.0: 投資併購管理:220610_0019" u="1"/>
        <s v="C.1.2.0: 投資併購管理:220628_0015" u="1"/>
        <s v="BPM:230521_0037" u="1"/>
        <s v="C.1.1.0:230521_0053" u="1"/>
        <s v="C.1.2.0:230521_0053" u="1"/>
        <s v="E.2.4.0:230521_0042" u="1"/>
        <s v="E.3.7.0:230521_0022" u="1"/>
        <s v="C.4.3.0: 財務分析:220602_0036" u="1"/>
        <s v="C.4.3.0: 財務分析:220615_0017" u="1"/>
        <s v="C.4.3.0: 財務分析:220622_0028" u="1"/>
        <s v="C.4.3.0: 財務分析:220701_0047" u="1"/>
        <s v="C.4.3.0: 財務分析:230521_0027" u="1"/>
        <s v="E.2.3.0: RFQ管理:230517_0045" u="1"/>
        <s v="MFG:230517_0010" u="1"/>
        <s v="QAM:221101_0050" u="1"/>
        <s v="C.1.1.0:230521_0063" u="1"/>
        <s v="C.1.2.0:230521_0063" u="1"/>
        <s v="E.2.4.0:230521_0052" u="1"/>
        <s v="E.3.7.0:230521_0032" u="1"/>
        <s v="P.3.10.0:221029_0007" u="1"/>
        <s v="C.4.3.0: 財務分析:220607_0005" u="1"/>
        <s v="C.4.3.0: 財務分析:220610_0036" u="1"/>
        <s v="C.4.3.0: 財務分析:220614_0016" u="1"/>
        <s v="C.4.3.0: 財務分析:220616_0006" u="1"/>
        <s v="C.4.3.0: 財務分析:220630_0028" u="1"/>
        <s v="C.1.2.0: 投資併購管理:220627_0025" u="1"/>
        <s v="C.1.2.0: 投資併購管理:220629_0015" u="1"/>
        <s v="BPM:230521_0023" u="1"/>
        <s v="MFG:230508_0016" u="1"/>
        <s v="C.1.1.0:230521_0073" u="1"/>
        <s v="E.2.4.0:230521_0062" u="1"/>
        <s v="E.3.7.0:230521_0042" u="1"/>
        <s v="P.3.10.0:221029_0015" u="1"/>
        <s v="C.4.3.0: 財務分析:220602_0024" u="1"/>
        <s v="C.4.3.0: 財務分析:220615_0005" u="1"/>
        <s v="C.4.3.0: 財務分析:220622_0016" u="1"/>
        <s v="C.4.3.0: 財務分析:220701_0035" u="1"/>
        <s v="C.4.3.0: 財務分析:230521_0015" u="1"/>
        <s v="BPM:230424_0009" u="1"/>
        <s v="STG:220629_0031" u="1"/>
        <s v="C.1.1.0:230521_0083" u="1"/>
        <s v="E.2.4.0:230521_0072" u="1"/>
        <s v="E.3.7.0:230521_0052" u="1"/>
        <s v="P.3.10.0:221029_0023" u="1"/>
        <s v="C.4.3.0: 財務分析:220610_0024" u="1"/>
        <s v="C.4.3.0: 財務分析:220614_0004" u="1"/>
        <s v="C.4.3.0: 財務分析:220630_0016" u="1"/>
        <s v="C.1.2.0: 投資併購管理:220610_0029" u="1"/>
        <s v="C.1.2.0: 投資併購管理:220614_0009" u="1"/>
        <s v="C.1.2.0: 投資併購管理:220628_0025" u="1"/>
        <s v="E.3.9.0:管理採購-材料成本管理:230517_0006" u="1"/>
        <s v="MFG:230508_0002" u="1"/>
        <s v="C.1.1.0:230521_0093" u="1"/>
        <s v="E.2.4.0:230517_0203" u="1"/>
        <s v="E.2.4.0:230521_0082" u="1"/>
        <s v="E.3.7.0:230521_0062" u="1"/>
        <s v="P.3.10.0:221029_0031" u="1"/>
        <s v="C.4.3.0: 財務分析:220602_0012" u="1"/>
        <s v="C.4.3.0: 財務分析:220622_0004" u="1"/>
        <s v="C.4.3.0: 財務分析:220701_0023" u="1"/>
        <s v="C.4.3.0: 財務分析:230521_0003" u="1"/>
        <s v="E.2.3.0: RFQ管理:230517_0046" u="1"/>
        <s v=":230508_0505" u="1"/>
        <s v="FIN:220630_0018" u="1"/>
        <s v="E.2.4.0:230517_0213" u="1"/>
        <s v="E.2.4.0:230521_0092" u="1"/>
        <s v="E.3.7.0:230521_0072" u="1"/>
        <s v="C.4.3.0: 財務分析:220610_0012" u="1"/>
        <s v="C.4.3.0: 財務分析:220630_0004" u="1"/>
        <s v="C.1.2.0: 投資併購管理:220615_0009" u="1"/>
        <s v="C.1.2.0: 投資併購管理:220629_0025" u="1"/>
        <s v="BPM:230421_0003" u="1"/>
        <s v="E.3.7.0:230521_0082" u="1"/>
        <s v="C.4.3.0: 財務分析:220701_0011" u="1"/>
        <s v="FIN:220630_0004" u="1"/>
        <s v="E.3.7.0:230521_0092" u="1"/>
        <s v="C.1.2.0: 投資併購管理:220614_0019" u="1"/>
        <s v="C.1.2.0: 投資併購管理:220616_0009" u="1"/>
        <s v="E.2.3.0: RFQ管理:230517_0047" u="1"/>
        <s v="E.3.9.0:管理採購-材料成本管理:230508_0002" u="1"/>
        <s v="FIN:230508_0063" u="1"/>
        <s v="QAM:221029_0039" u="1"/>
        <s v="STG:220609_0025" u="1"/>
        <s v="P.3.13.0: 良率管理:221029_0030" u="1"/>
        <s v="C.1.2.0: 投資併購管理:220615_0019" u="1"/>
        <s v="PLN:230517_0024" u="1"/>
        <s v="QAM:221022_0067" u="1"/>
        <s v="QAM:221029_0025" u="1"/>
        <s v="STG:220607_0021" u="1"/>
        <s v="STG:220609_0011" u="1"/>
        <s v="C.1.2.0: 投資併購管理:220614_0029" u="1"/>
        <s v="C.1.2.0: 投資併購管理:220616_0019" u="1"/>
        <s v="E.3.9.0:管理採購-材料成本管理:230517_0016" u="1"/>
        <s v="P.2.1.0: 產品營收與銷量達成率:221022_0106" u="1"/>
        <s v="PLN:230517_0010" u="1"/>
        <s v="QAM:221022_0053" u="1"/>
        <s v="E.2.3.0: RFQ管理:230517_0048" u="1"/>
        <s v="E.2.3.0: RFQ管理:230521_0060" u="1"/>
        <s v=":230508_0515" u="1"/>
        <s v="MFG:230517_0039" u="1"/>
        <s v="PLN:230508_0016" u="1"/>
        <s v="QAM:221029_0011" u="1"/>
        <s v="E.2.3.0: RFQ管理:230517_0020" u="1"/>
        <s v="P.3.13.0: 良率管理:221029_0031" u="1"/>
        <s v="C.1.2.0: 投資併購管理:220615_0029" u="1"/>
        <s v="C.1.2.0: 投資併購管理:220701_0005" u="1"/>
        <s v="E.3.17.0:製造效率分析:230517_0001" u="1"/>
        <s v="E.3.5.0:物料達成狀況 - Multiple Source:230508_0008" u="1"/>
        <s v="E.3.5.0:物料達成狀況 - Multiple Source:230517_0009" u="1"/>
        <s v="MFG:230517_0025" u="1"/>
        <s v="PLN:230508_0002" u="1"/>
        <s v="QAM:221101_0065" u="1"/>
        <s v="SAL:230521_0003" u="1"/>
        <s v="C.1.2.0: 投資併購管理:220616_0029" u="1"/>
        <s v="E.3.11.0: Forecast管理:230508_0008" u="1"/>
        <s v="E.3.11.0: Forecast管理:230517_0009" u="1"/>
        <s v="E.3.5.3.1-4: BU每日DOI:230508_0008" u="1"/>
        <s v="E.3.5.3.1-4: BU每日DOI:230517_0009" u="1"/>
        <s v="E.3.5.0:物料達成狀況 - Multiple Source:230521_0029" u="1"/>
        <s v="BPM:230521_0038" u="1"/>
        <s v="P.3.10.0:221022_0039" u="1"/>
        <s v="E.2.3.0: RFQ管理:230517_0049" u="1"/>
        <s v="E.2.3.0: RFQ管理:230521_0061" u="1"/>
        <s v="E.3.9.0:管理採購-材料成本管理:230508_0012" u="1"/>
        <s v="MFG:230517_0011" u="1"/>
        <s v="QAM:221101_0051" u="1"/>
        <s v="P.3.10.0:221022_0047" u="1"/>
        <s v="E.2.3.0: RFQ管理:230517_0021" u="1"/>
        <s v="P.3.13.0: 良率管理:221029_0032" u="1"/>
        <s v="C.1.2.0: 投資併購管理:220701_0015" u="1"/>
        <s v="E.3.17.0:製造效率分析:230517_0011" u="1"/>
        <s v="E.3.5.0:物料達成狀況 - Multiple Source:230521_0017" u="1"/>
        <s v="BPM:230521_0024" u="1"/>
        <s v="MFG:230508_0017" u="1"/>
        <s v="P.3.10.0:221022_0055" u="1"/>
        <s v="P.3.10.0:221022_0063" u="1"/>
        <s v="E.3.9.0:管理採購-材料成本管理:230517_0026" u="1"/>
        <s v="P.2.1.0: 產品營收與銷量達成率:221022_0116" u="1"/>
        <s v="E.3.5.0:物料達成狀況 - Multiple Source:230521_0005" u="1"/>
        <s v="BPM:230521_0010" u="1"/>
        <s v="MFG:230508_0003" u="1"/>
        <s v="STG:220628_0030" u="1"/>
        <s v="E.3.14.0:230521_0004" u="1"/>
        <s v="P.3.10.0:221022_0071" u="1"/>
        <s v="E.2.3.0: RFQ管理:230521_0062" u="1"/>
        <s v=":230508_0525" u="1"/>
        <s v="FIN:220630_0019" u="1"/>
        <s v="E.3.14.0:230521_0012" u="1"/>
        <s v="E.3.14.0:230521_0104" u="1"/>
        <s v="E.2.3.0: RFQ管理:230517_0022" u="1"/>
        <s v="P.3.13.0: 良率管理:221029_0033" u="1"/>
        <s v="C.1.2.0: 投資併購管理:220701_0025" u="1"/>
        <s v="BPM:230421_0004" u="1"/>
        <s v="E.3.14.0:230521_0020" u="1"/>
        <s v="E.3.14.0:230521_0112" u="1"/>
        <s v="FIN:220630_0005" u="1"/>
        <s v="E.3.14.0:230521_0120" u="1"/>
        <s v="E.3.11.0: Forecast管理:230508_0016" u="1"/>
        <s v="E.3.11.0: Forecast管理:230517_0017" u="1"/>
        <s v="E.3.5.3.1-4: BU每日DOI:230508_0016" u="1"/>
        <s v="E.3.5.3.1-5: 可控庫存DOI趨勢:230508_0030" u="1"/>
        <s v="STG:220616_0030" u="1"/>
        <s v="E.2.3.0: RFQ管理:230521_0063" u="1"/>
        <s v="E.3.9.0:管理採購-材料成本管理:230508_0022" u="1"/>
        <s v="FIN:230508_0064" u="1"/>
        <s v="STG:220609_0026" u="1"/>
        <s v="E.2.3.0: RFQ管理:230517_0023" u="1"/>
        <s v="P.3.13.0: 良率管理:221029_0034" u="1"/>
        <s v="PLN:230517_0025" u="1"/>
        <s v="QAM:221022_0068" u="1"/>
        <s v="FIN:230508_0050" u="1"/>
        <s v="QAM:221029_0026" u="1"/>
        <s v="STG:220607_0022" u="1"/>
        <s v="STG:220609_0012" u="1"/>
        <s v="C.1.1.0:230521_0004" u="1"/>
        <s v="C.1.2.0:230521_0004" u="1"/>
        <s v="E.3.9.0:管理採購-材料成本管理:230517_0036" u="1"/>
        <s v="P.2.1.0: 產品營收與銷量達成率:221022_0126" u="1"/>
        <s v="PLN:230517_0011" u="1"/>
        <s v="QAM:221022_0054" u="1"/>
        <s v="C.1.1.0:230521_0014" u="1"/>
        <s v="C.1.2.0:230521_0014" u="1"/>
        <s v="E.2.3.0:230521_0003" u="1"/>
        <s v="E.2.4.0:230521_0003" u="1"/>
        <s v="E.2.6.0:230521_0003" u="1"/>
        <s v="C.4.3.0: 財務分析:220607_0039" u="1"/>
        <s v="C.4.3.0: 財務分析:220609_0029" u="1"/>
        <s v="C.4.3.0: 財務分析:230508_0028" u="1"/>
        <s v="C.4.3.0: 財務分析:230517_0029" u="1"/>
        <s v="E.2.3.0: RFQ管理:230521_0064" u="1"/>
        <s v="PLN:230508_0017" u="1"/>
        <s v="QAM:221029_0012" u="1"/>
        <s v="C.1.1.0:230521_0024" u="1"/>
        <s v="C.1.2.0:230521_0024" u="1"/>
        <s v="E.2.3.0:230521_0013" u="1"/>
        <s v="E.2.4.0:230521_0013" u="1"/>
        <s v="E.2.6.0:230521_0013" u="1"/>
        <s v="C.4.3.0: 財務分析:220602_0058" u="1"/>
        <s v="C.4.3.0: 財務分析:220615_0039" u="1"/>
        <s v="C.4.3.0: 財務分析:220701_0069" u="1"/>
        <s v="C.4.3.0: 財務分析:230521_0049" u="1"/>
        <s v="E.2.3.0: RFQ管理:230517_0024" u="1"/>
        <s v="P.3.13.0: 良率管理:221029_0035" u="1"/>
        <s v="QAM:221022_0040" u="1"/>
        <s v="C.1.1.0:230521_0034" u="1"/>
        <s v="C.1.2.0:230521_0034" u="1"/>
        <s v="E.2.4.0:230521_0023" u="1"/>
        <s v="E.3.7.0:230521_0003" u="1"/>
        <s v="C.4.3.0: 財務分析:220607_0027" u="1"/>
        <s v="C.4.3.0: 財務分析:220609_0017" u="1"/>
        <s v="C.4.3.0: 財務分析:220610_0058" u="1"/>
        <s v="C.4.3.0: 財務分析:220614_0038" u="1"/>
        <s v="C.4.3.0: 財務分析:220616_0028" u="1"/>
        <s v="C.4.3.0: 財務分析:220627_0019" u="1"/>
        <s v="C.4.3.0: 財務分析:220629_0009" u="1"/>
        <s v="C.4.3.0: 財務分析:230508_0016" u="1"/>
        <s v="C.4.3.0: 財務分析:230517_0017" u="1"/>
        <s v="MFG:230517_0026" u="1"/>
        <s v="PLN:230508_0003" u="1"/>
        <s v="QAM:221101_0066" u="1"/>
        <s v="SAL:230521_0004" u="1"/>
        <s v="C.1.1.0:230521_0044" u="1"/>
        <s v="C.1.2.0:230521_0044" u="1"/>
        <s v="E.2.4.0:230521_0033" u="1"/>
        <s v="E.3.7.0:230521_0013" u="1"/>
        <s v="C.4.3.0: 財務分析:220602_0046" u="1"/>
        <s v="C.4.3.0: 財務分析:220615_0027" u="1"/>
        <s v="C.4.3.0: 財務分析:220622_0038" u="1"/>
        <s v="C.4.3.0: 財務分析:220628_0008" u="1"/>
        <s v="C.4.3.0: 財務分析:220701_0057" u="1"/>
        <s v="C.4.3.0: 財務分析:230521_0037" u="1"/>
        <s v="E.3.17.0:製造效率分析:230508_0005" u="1"/>
        <s v="E.3.11.0: Forecast管理:230508_0024" u="1"/>
        <s v="E.3.11.0: Forecast管理:230517_0025" u="1"/>
        <s v="BPM:230521_0039" u="1"/>
        <s v="C.1.1.0:230521_0054" u="1"/>
        <s v="C.1.2.0:230521_0054" u="1"/>
        <s v="E.2.4.0:230521_0043" u="1"/>
        <s v="E.3.7.0:230521_0023" u="1"/>
        <s v="P.3.10.0:221029_0009" u="1"/>
        <s v="C.4.3.0: 財務分析:220607_0015" u="1"/>
        <s v="C.4.3.0: 財務分析:220609_0005" u="1"/>
        <s v="C.4.3.0: 財務分析:220610_0046" u="1"/>
        <s v="C.4.3.0: 財務分析:220614_0026" u="1"/>
        <s v="C.4.3.0: 財務分析:220616_0016" u="1"/>
        <s v="C.4.3.0: 財務分析:220627_0007" u="1"/>
        <s v="C.4.3.0: 財務分析:220630_0038" u="1"/>
        <s v="C.4.3.0: 財務分析:230508_0004" u="1"/>
        <s v="C.4.3.0: 財務分析:230517_0005" u="1"/>
        <s v="E.2.3.0: RFQ管理:230521_0065" u="1"/>
        <s v="E.3.9.0:管理採購-材料成本管理:230508_0032" u="1"/>
        <s v="MFG:230517_0012" u="1"/>
        <s v="QAM:221101_0052" u="1"/>
        <s v="C.1.1.0:230521_0064" u="1"/>
        <s v="C.1.2.0:230521_0064" u="1"/>
        <s v="E.2.4.0:230521_0053" u="1"/>
        <s v="E.3.7.0:230521_0033" u="1"/>
        <s v="P.3.10.0:221029_0017" u="1"/>
        <s v="C.4.3.0: 財務分析:220602_0034" u="1"/>
        <s v="C.4.3.0: 財務分析:220615_0015" u="1"/>
        <s v="C.4.3.0: 財務分析:220622_0026" u="1"/>
        <s v="C.4.3.0: 財務分析:220701_0045" u="1"/>
        <s v="C.4.3.0: 財務分析:230521_0025" u="1"/>
        <s v="E.2.3.0: RFQ管理:230517_0025" u="1"/>
        <s v="P.3.13.0: 良率管理:221029_0036" u="1"/>
        <s v="MFG:230508_0018" u="1"/>
        <s v="C.1.1.0:230521_0074" u="1"/>
        <s v="E.2.4.0:230521_0063" u="1"/>
        <s v="E.3.7.0:230521_0043" u="1"/>
        <s v="P.3.10.0:221029_0025" u="1"/>
        <s v="C.4.3.0: 財務分析:220607_0003" u="1"/>
        <s v="C.4.3.0: 財務分析:220610_0034" u="1"/>
        <s v="C.4.3.0: 財務分析:220614_0014" u="1"/>
        <s v="C.4.3.0: 財務分析:220616_0004" u="1"/>
        <s v="C.4.3.0: 財務分析:220630_0026" u="1"/>
        <s v=":230517_0301" u="1"/>
        <s v="C.1.1.0:230521_0084" u="1"/>
        <s v="E.2.4.0:230521_0073" u="1"/>
        <s v="E.3.7.0:230521_0053" u="1"/>
        <s v="P.3.10.0:221029_0033" u="1"/>
        <s v="C.4.3.0: 財務分析:220602_0022" u="1"/>
        <s v="C.4.3.0: 財務分析:220615_0003" u="1"/>
        <s v="C.4.3.0: 財務分析:220622_0014" u="1"/>
        <s v="C.4.3.0: 財務分析:220701_0033" u="1"/>
        <s v="C.4.3.0: 財務分析:230521_0013" u="1"/>
        <s v="E.3.5.3.1: DOI管理:230508_0038" u="1"/>
        <s v="P.2.1.0: 產品營收與銷量達成率:221022_0136" u="1"/>
        <s v="BPM:230521_0011" u="1"/>
        <s v="MFG:230508_0004" u="1"/>
        <s v="STG:220628_0031" u="1"/>
        <s v="C.1.1.0:230521_0094" u="1"/>
        <s v="E.2.4.0:230517_0204" u="1"/>
        <s v="E.2.4.0:230521_0083" u="1"/>
        <s v="E.3.7.0:230521_0063" u="1"/>
        <s v="P.3.10.0:221029_0041" u="1"/>
        <s v="P.3.10.0:221101_0001" u="1"/>
        <s v="C.4.3.0: 財務分析:220610_0022" u="1"/>
        <s v="C.4.3.0: 財務分析:220614_0002" u="1"/>
        <s v="C.4.3.0: 財務分析:220630_0014" u="1"/>
        <s v="E.2.3.0: RFQ管理:230521_0066" u="1"/>
        <s v="E.2.4.0:230517_0214" u="1"/>
        <s v="E.2.4.0:230521_0093" u="1"/>
        <s v="E.3.7.0:230521_0073" u="1"/>
        <s v="C.4.3.0: 財務分析:220602_0010" u="1"/>
        <s v="C.4.3.0: 財務分析:220622_0002" u="1"/>
        <s v="C.4.3.0: 財務分析:220701_0021" u="1"/>
        <s v="C.4.3.0: 財務分析:230521_0001" u="1"/>
        <s v="E.2.3.0: RFQ管理:230517_0026" u="1"/>
        <s v="P.3.13.0: 良率管理:221029_0037" u="1"/>
        <s v="BPM:230421_0005" u="1"/>
        <s v="E.3.7.0:230521_0083" u="1"/>
        <s v="C.4.3.0: 財務分析:220610_0010" u="1"/>
        <s v="C.4.3.0: 財務分析:220630_0002" u="1"/>
        <s v="FIN:220630_0006" u="1"/>
        <s v="E.3.7.0:230521_0093" u="1"/>
        <s v="P.2.1.0: 產品營收與銷量達成率:221029_0106" u="1"/>
        <s v="E.3.11.0: Forecast管理:230508_0032" u="1"/>
        <s v="E.3.11.0: Forecast管理:230517_0033" u="1"/>
        <s v="E.3.5.3.1-5: 可控庫存DOI趨勢:230508_0031" u="1"/>
        <s v="STG:220616_0031" u="1"/>
        <s v="E.2.3.0: RFQ管理:230521_0067" u="1"/>
        <s v="FIN:230508_0065" u="1"/>
        <s v="STG:220609_0027" u="1"/>
        <s v="E.2.3.0: RFQ管理:230517_0027" u="1"/>
        <s v="P.3.13.0: 良率管理:221029_0038" u="1"/>
        <s v="E.3.12.0: Forecast達成率:230508_0009" u="1"/>
        <s v="PLN:230517_0026" u="1"/>
        <s v="QAM:221022_0069" u="1"/>
        <s v="P.3.13.0: 良率管理:221029_0010" u="1"/>
        <s v=":230517_0311" u="1"/>
        <s v=":230521_0205" u="1"/>
        <s v="FIN:230508_0051" u="1"/>
        <s v="QAM:221029_0027" u="1"/>
        <s v="STG:220607_0023" u="1"/>
        <s v="STG:220609_0013" u="1"/>
        <s v="P.2.1.0: 產品營收與銷量達成率:221022_0146" u="1"/>
        <s v="PLN:230517_0012" u="1"/>
        <s v="QAM:221022_0055" u="1"/>
        <s v="E.2.3.0: RFQ管理:230521_0068" u="1"/>
        <s v="P.2.1.0: 產品營收與銷量達成率:221022_0006" u="1"/>
        <s v="PLN:230508_0018" u="1"/>
        <s v="QAM:221029_0013" u="1"/>
        <s v="E.2.3.0: RFQ管理:230517_0028" u="1"/>
        <s v="E.2.3.0: RFQ管理:230521_0040" u="1"/>
        <s v="P.3.13.0: 良率管理:221029_0039" u="1"/>
        <s v="E.3.5.0:物料達成狀況 - Multiple Source:230508_0018" u="1"/>
        <s v="E.3.5.0:物料達成狀況 - Multiple Source:230517_0019" u="1"/>
        <s v="QAM:221022_0041" u="1"/>
        <s v="P.3.13.0: 良率管理:221029_0011" u="1"/>
        <s v="MFG:230517_0027" u="1"/>
        <s v="PLN:230508_0004" u="1"/>
        <s v="QAM:221101_0067" u="1"/>
        <s v="SAL:230521_0005" u="1"/>
        <s v="P.2.1.0: 產品營收與銷量達成率:221029_0116" u="1"/>
        <s v="E.3.5.0:物料達成狀況 - Multiple Source:230508_0006" u="1"/>
        <s v="E.3.5.0:物料達成狀況 - Multiple Source:230517_0007" u="1"/>
        <s v="P.3.10.0:221022_0049" u="1"/>
        <s v="E.2.3.0: RFQ管理:230521_0069" u="1"/>
        <s v="E.3.5.0:物料達成狀況 - Multiple Source:230521_0027" u="1"/>
        <s v="MFG:230517_0013" u="1"/>
        <s v="QAM:221101_0053" u="1"/>
        <s v="P.3.10.0:221022_0057" u="1"/>
        <s v="E.2.3.0: RFQ管理:230517_0029" u="1"/>
        <s v="E.2.3.0: RFQ管理:230521_0041" u="1"/>
        <s v="BPM:230521_0026" u="1"/>
        <s v="MFG:230508_0019" u="1"/>
        <s v="P.3.10.0:221022_0065" u="1"/>
        <s v="E.2.3.0: RFQ管理:230517_0001" u="1"/>
        <s v="P.3.13.0: 良率管理:221029_0012" u="1"/>
        <s v="C.1.2.0: 投資併購管理:221022_0006" u="1"/>
        <s v="E.3.5.0:物料達成狀況 - Multiple Source:230521_0015" u="1"/>
        <s v=":230517_0321" u="1"/>
        <s v=":230521_0215" u="1"/>
        <s v="E.3.14.0:230521_0006" u="1"/>
        <s v="P.3.10.0:221022_0073" u="1"/>
        <s v="P.2.1.0: 產品營收與銷量達成率:221022_0156" u="1"/>
        <s v="BPM:230521_0012" u="1"/>
        <s v="MFG:230508_0005" u="1"/>
        <s v="E.3.14.0:230521_0014" u="1"/>
        <s v="E.3.14.0:230521_0106" u="1"/>
        <s v="P.3.10.0:221022_0081" u="1"/>
        <s v="P.2.1.0: 產品營收與銷量達成率:221022_0016" u="1"/>
        <s v="E.3.5.0:物料達成狀況 - Multiple Source:230521_0003" u="1"/>
        <s v="STG:220627_0030" u="1"/>
        <s v="STG:220629_0020" u="1"/>
        <s v="E.3.14.0:230521_0022" u="1"/>
        <s v="E.3.14.0:230521_0114" u="1"/>
        <s v="E.2.3.0: RFQ管理:230521_0042" u="1"/>
        <s v="E.3.12.0: Forecast達成率:230521_0018" u="1"/>
        <s v="BPM:230421_0006" u="1"/>
        <s v="E.3.14.0:230521_0030" u="1"/>
        <s v="E.3.14.0:230521_0122" u="1"/>
        <s v="E.2.3.0: RFQ管理:230517_0002" u="1"/>
        <s v="P.3.13.0: 良率管理:221029_0013" u="1"/>
        <s v="C.1.2.0: 投資併購管理:221022_0016" u="1"/>
        <s v="FIN:220630_0007" u="1"/>
        <s v="E.3.14.0:230521_0130" u="1"/>
        <s v="P.2.1.0: 產品營收與銷量達成率:221029_0126" u="1"/>
        <s v="E.3.5.3.1-5: 可控庫存DOI趨勢:230508_0032" u="1"/>
        <s v="FIN:230517_0060" u="1"/>
        <s v="FIN:230508_0066" u="1"/>
        <s v="STG:220609_0028" u="1"/>
        <s v="STG:220615_0030" u="1"/>
        <s v="E.2.3.0: RFQ管理:230521_0043" u="1"/>
        <s v="PLN:230517_0027" u="1"/>
        <s v="E.2.3.0: RFQ管理:230517_0003" u="1"/>
        <s v="P.3.13.0: 良率管理:221029_0014" u="1"/>
        <s v="C.1.2.0: 投資併購管理:221022_0026" u="1"/>
        <s v=":230517_0331" u="1"/>
        <s v="FIN:230508_0052" u="1"/>
        <s v="QAM:221029_0028" u="1"/>
        <s v="STG:220607_0024" u="1"/>
        <s v="STG:220609_0014" u="1"/>
        <s v="C.1.1.0:230521_0005" u="1"/>
        <s v="C.1.2.0:230521_0005" u="1"/>
        <s v="C.4.3.0: 財務分析:220607_0049" u="1"/>
        <s v="C.4.3.0: 財務分析:220609_0039" u="1"/>
        <s v="C.4.3.0: 財務分析:230508_0038" u="1"/>
        <s v="C.4.3.0: 財務分析:230517_0039" u="1"/>
        <s v="P.2.1.0: 產品營收與銷量達成率:221022_0166" u="1"/>
        <s v="PLN:230517_0013" u="1"/>
        <s v="QAM:221022_0056" u="1"/>
        <s v="C.1.1.0:230521_0015" u="1"/>
        <s v="C.1.2.0:230521_0015" u="1"/>
        <s v="E.2.3.0:230521_0004" u="1"/>
        <s v="E.2.4.0:230521_0004" u="1"/>
        <s v="E.2.6.0:230521_0004" u="1"/>
        <s v="C.4.3.0: 財務分析:220602_0068" u="1"/>
        <s v="C.4.3.0: 財務分析:220615_0049" u="1"/>
        <s v="C.4.3.0: 財務分析:230521_0059" u="1"/>
        <s v="P.2.1.0: 產品營收與銷量達成率:221022_0026" u="1"/>
        <s v="PLN:230508_0019" u="1"/>
        <s v="QAM:221029_0014" u="1"/>
        <s v="STG:220607_0010" u="1"/>
        <s v="C.1.1.0:230521_0025" u="1"/>
        <s v="C.1.2.0:230521_0025" u="1"/>
        <s v="E.2.4.0:230521_0014" u="1"/>
        <s v="E.2.6.0:230521_0014" u="1"/>
        <s v="C.4.3.0: 財務分析:220607_0037" u="1"/>
        <s v="C.4.3.0: 財務分析:220609_0027" u="1"/>
        <s v="C.4.3.0: 財務分析:220610_0068" u="1"/>
        <s v="C.4.3.0: 財務分析:220614_0048" u="1"/>
        <s v="C.4.3.0: 財務分析:220616_0038" u="1"/>
        <s v="C.4.3.0: 財務分析:220627_0029" u="1"/>
        <s v="C.4.3.0: 財務分析:220629_0019" u="1"/>
        <s v="C.4.3.0: 財務分析:230508_0026" u="1"/>
        <s v="C.4.3.0: 財務分析:230517_0027" u="1"/>
        <s v="E.2.3.0: RFQ管理:230521_0044" u="1"/>
        <s v="E.3.12.0: Forecast達成率:230521_0006" u="1"/>
        <s v="QAM:221022_0042" u="1"/>
        <s v="C.1.1.0:230521_0035" u="1"/>
        <s v="C.1.2.0:230521_0035" u="1"/>
        <s v="E.2.4.0:230521_0024" u="1"/>
        <s v="E.3.7.0:230521_0004" u="1"/>
        <s v="C.4.3.0: 財務分析:220602_0056" u="1"/>
        <s v="C.4.3.0: 財務分析:220615_0037" u="1"/>
        <s v="C.4.3.0: 財務分析:220622_0048" u="1"/>
        <s v="C.4.3.0: 財務分析:220628_0018" u="1"/>
        <s v="C.4.3.0: 財務分析:220701_0067" u="1"/>
        <s v="C.4.3.0: 財務分析:230521_0047" u="1"/>
        <s v="E.2.3.0: RFQ管理:230517_0004" u="1"/>
        <s v="P.3.13.0: 良率管理:221029_0015" u="1"/>
        <s v="MFG:230517_0028" u="1"/>
        <s v="MFG:230521_0040" u="1"/>
        <s v="PLN:230508_0005" u="1"/>
        <s v="QAM:221101_0068" u="1"/>
        <s v="C.1.1.0:230521_0045" u="1"/>
        <s v="C.1.2.0:230521_0045" u="1"/>
        <s v="E.2.4.0:230521_0034" u="1"/>
        <s v="E.3.7.0:230521_0014" u="1"/>
        <s v="C.4.3.0: 財務分析:220607_0025" u="1"/>
        <s v="C.4.3.0: 財務分析:220609_0015" u="1"/>
        <s v="C.4.3.0: 財務分析:220610_0056" u="1"/>
        <s v="C.4.3.0: 財務分析:220614_0036" u="1"/>
        <s v="C.4.3.0: 財務分析:220616_0026" u="1"/>
        <s v="C.4.3.0: 財務分析:220627_0017" u="1"/>
        <s v="C.4.3.0: 財務分析:220629_0007" u="1"/>
        <s v="C.4.3.0: 財務分析:220630_0048" u="1"/>
        <s v="C.4.3.0: 財務分析:230508_0014" u="1"/>
        <s v="C.4.3.0: 財務分析:230517_0015" u="1"/>
        <s v="P.2.1.0: 產品營收與銷量達成率:221029_0136" u="1"/>
        <s v="C.1.1.0:230521_0055" u="1"/>
        <s v="C.1.2.0:230521_0055" u="1"/>
        <s v="E.2.4.0:230521_0044" u="1"/>
        <s v="E.3.7.0:230521_0024" u="1"/>
        <s v="P.3.10.0:221029_0019" u="1"/>
        <s v="C.4.3.0: 財務分析:220602_0044" u="1"/>
        <s v="C.4.3.0: 財務分析:220615_0025" u="1"/>
        <s v="C.4.3.0: 財務分析:220622_0036" u="1"/>
        <s v="C.4.3.0: 財務分析:220628_0006" u="1"/>
        <s v="C.4.3.0: 財務分析:220701_0055" u="1"/>
        <s v="C.4.3.0: 財務分析:230521_0035" u="1"/>
        <s v="C.1.2.0: 投資併購管理:221029_0006" u="1"/>
        <s v="MFG:230517_0014" u="1"/>
        <s v="QAM:221101_0054" u="1"/>
        <s v="C.1.1.0:230521_0065" u="1"/>
        <s v="C.1.2.0:230521_0065" u="1"/>
        <s v="E.2.4.0:230521_0054" u="1"/>
        <s v="E.3.7.0:230521_0034" u="1"/>
        <s v="P.3.10.0:221029_0027" u="1"/>
        <s v="C.4.3.0: 財務分析:220607_0013" u="1"/>
        <s v="C.4.3.0: 財務分析:220609_0003" u="1"/>
        <s v="C.4.3.0: 財務分析:220610_0044" u="1"/>
        <s v="C.4.3.0: 財務分析:220614_0024" u="1"/>
        <s v="C.4.3.0: 財務分析:220616_0014" u="1"/>
        <s v="C.4.3.0: 財務分析:220627_0005" u="1"/>
        <s v="C.4.3.0: 財務分析:220630_0036" u="1"/>
        <s v="C.4.3.0: 財務分析:230508_0002" u="1"/>
        <s v="C.4.3.0: 財務分析:230517_0003" u="1"/>
        <s v="E.2.3.0: RFQ管理:230521_0045" u="1"/>
        <s v=":230517_0309" u="1"/>
        <s v="BPM:230521_0027" u="1"/>
        <s v="C.1.1.0:230521_0075" u="1"/>
        <s v="E.2.4.0:230521_0064" u="1"/>
        <s v="E.3.7.0:230521_0044" u="1"/>
        <s v="P.3.10.0:221029_0035" u="1"/>
        <s v="C.4.3.0: 財務分析:220602_0032" u="1"/>
        <s v="C.4.3.0: 財務分析:220615_0013" u="1"/>
        <s v="C.4.3.0: 財務分析:220622_0024" u="1"/>
        <s v="C.4.3.0: 財務分析:220701_0043" u="1"/>
        <s v="C.4.3.0: 財務分析:230521_0023" u="1"/>
        <s v="E.2.3.0: RFQ管理:230517_0005" u="1"/>
        <s v="P.3.13.0: 良率管理:221029_0016" u="1"/>
        <s v=":230517_0341" u="1"/>
        <s v="QAM:221101_0040" u="1"/>
        <s v="C.1.1.0:230521_0085" u="1"/>
        <s v="E.2.4.0:230521_0074" u="1"/>
        <s v="E.3.7.0:230521_0054" u="1"/>
        <s v="P.3.10.0:221029_0043" u="1"/>
        <s v="P.3.10.0:221101_0003" u="1"/>
        <s v="C.4.3.0: 財務分析:220607_0001" u="1"/>
        <s v="C.4.3.0: 財務分析:220610_0032" u="1"/>
        <s v="C.4.3.0: 財務分析:220614_0012" u="1"/>
        <s v="C.4.3.0: 財務分析:220616_0002" u="1"/>
        <s v="C.4.3.0: 財務分析:220630_0024" u="1"/>
        <s v=":230517_0201" u="1"/>
        <s v="BPM:230521_0013" u="1"/>
        <s v="MFG:230508_0006" u="1"/>
        <s v="C.1.1.0:230521_0095" u="1"/>
        <s v="E.2.4.0:230517_0205" u="1"/>
        <s v="E.2.4.0:230521_0084" u="1"/>
        <s v="E.3.7.0:230521_0064" u="1"/>
        <s v="P.3.10.0:221029_0051" u="1"/>
        <s v="P.3.10.0:221101_0011" u="1"/>
        <s v="C.4.3.0: 財務分析:220602_0020" u="1"/>
        <s v="C.4.3.0: 財務分析:220615_0001" u="1"/>
        <s v="C.4.3.0: 財務分析:220622_0012" u="1"/>
        <s v="C.4.3.0: 財務分析:220701_0031" u="1"/>
        <s v="C.4.3.0: 財務分析:230521_0011" u="1"/>
        <s v="C.1.2.0: 投資併購管理:221029_0016" u="1"/>
        <s v="P.2.1.0: 產品營收與銷量達成率:221022_0036" u="1"/>
        <s v="STG:220627_0031" u="1"/>
        <s v="STG:220629_0021" u="1"/>
        <s v="E.2.4.0:230517_0215" u="1"/>
        <s v="E.2.4.0:230521_0094" u="1"/>
        <s v="E.3.7.0:230521_0074" u="1"/>
        <s v="C.4.3.0: 財務分析:220610_0020" u="1"/>
        <s v="C.4.3.0: 財務分析:220630_0012" u="1"/>
        <s v="E.2.3.0: RFQ管理:230521_0046" u="1"/>
        <s v="BPM:230421_0007" u="1"/>
        <s v="E.3.7.0:230521_0084" u="1"/>
        <s v="E.2.3.0: RFQ管理:230517_0006" u="1"/>
        <s v="P.3.13.0: 良率管理:221029_0017" u="1"/>
        <s v="FIN:220630_0008" u="1"/>
        <s v="E.3.7.0:230521_0094" u="1"/>
        <s v="P.2.1.0: 產品營收與銷量達成率:221029_0146" u="1"/>
        <s v="P.2.1.0: 產品營收與銷量達成率:221101_0106" u="1"/>
        <s v="E.3.5.3.1-5: 可控庫存DOI趨勢:230508_0033" u="1"/>
        <s v="FIN:230517_0061" u="1"/>
        <s v="C.1.2.0: 投資併購管理:221029_0026" u="1"/>
        <s v="P.2.1.0: 產品營收與銷量達成率:221029_0006" u="1"/>
        <s v="FIN:230508_0067" u="1"/>
        <s v="STG:220609_0029" u="1"/>
        <s v="STG:220615_0031" u="1"/>
        <s v="E.2.3.0: RFQ管理:230521_0047" u="1"/>
        <s v=":230517_0319" u="1"/>
        <s v="E.2.3.0: RFQ管理:230517_0007" u="1"/>
        <s v="P.3.13.0: 良率管理:221029_0018" u="1"/>
        <s v=":230517_0351" u="1"/>
        <s v="FIN:230508_0053" u="1"/>
        <s v="QAM:221029_0029" u="1"/>
        <s v="STG:220607_0025" u="1"/>
        <s v="STG:220609_0015" u="1"/>
        <s v=":230517_0211" u="1"/>
        <s v=":230521_0105" u="1"/>
        <s v="PLN:230517_0014" u="1"/>
        <s v="QAM:221022_0057" u="1"/>
        <s v="P.3.13.0: 良率管理:221101_0030" u="1"/>
        <s v="P.2.1.0: 產品營收與銷量達成率:221022_0046" u="1"/>
        <s v="E.3.5.0:物料達成狀況 - Multiple Source:230508_0028" u="1"/>
        <s v="E.3.5.0:物料達成狀況 - Multiple Source:230517_0029" u="1"/>
        <s v="QAM:221029_0015" u="1"/>
        <s v="STG:220607_0011" u="1"/>
        <s v="STG:220609_0001" u="1"/>
        <s v="E.2.3.0: RFQ管理:230521_0048" u="1"/>
        <s v="QAM:221022_0043" u="1"/>
        <s v="E.2.3.0: RFQ管理:230517_0008" u="1"/>
        <s v="E.2.3.0: RFQ管理:230521_0020" u="1"/>
        <s v="P.3.13.0: 良率管理:221029_0019" u="1"/>
        <s v="E.3.5.0:物料達成狀況 - Multiple Source:230508_0016" u="1"/>
        <s v="E.3.5.0:物料達成狀況 - Multiple Source:230517_0017" u="1"/>
        <s v="MFG:230517_0029" u="1"/>
        <s v="MFG:230521_0041" u="1"/>
        <s v="PLN:230508_0006" u="1"/>
        <s v="QAM:221029_0001" u="1"/>
        <s v="QAM:221101_0069" u="1"/>
        <s v="P.2.1.0: 產品營收與銷量達成率:221029_0156" u="1"/>
        <s v="P.2.1.0: 產品營收與銷量達成率:221101_0116" u="1"/>
        <s v="P.3.10.0:221022_0059" u="1"/>
        <s v="P.3.13.0: 良率管理:221101_0031" u="1"/>
        <s v="C.1.2.0: 投資併購管理:221101_0006" u="1"/>
        <s v="P.2.1.0: 產品營收與銷量達成率:221029_0016" u="1"/>
        <s v="E.3.5.0:物料達成狀況 - Multiple Source:230508_0004" u="1"/>
        <s v="E.3.5.0:物料達成狀況 - Multiple Source:230517_0005" u="1"/>
        <s v="MFG:230517_0015" u="1"/>
        <s v="QAM:221101_0055" u="1"/>
        <s v="P.3.10.0:221022_0067" u="1"/>
        <s v="E.2.3.0: RFQ管理:230521_0049" u="1"/>
        <s v="E.3.5.0:物料達成狀況 - Multiple Source:230521_0025" u="1"/>
        <s v=":230517_0329" u="1"/>
        <s v="E.3.14.0:230521_0008" u="1"/>
        <s v="P.3.10.0:221022_0075" u="1"/>
        <s v="E.2.3.0: RFQ管理:230517_0009" u="1"/>
        <s v="E.2.3.0: RFQ管理:230521_0021" u="1"/>
        <s v=":230517_0361" u="1"/>
        <s v="MFG:230517_0001" u="1"/>
        <s v="QAM:221101_0041" u="1"/>
        <s v="E.3.14.0:230521_0016" u="1"/>
        <s v="E.3.14.0:230521_0108" u="1"/>
        <s v="P.3.10.0:221022_0083" u="1"/>
        <s v="E.3.5.0:物料達成狀況 - Multiple Source:230521_0013" u="1"/>
        <s v=":230517_0221" u="1"/>
        <s v=":230521_0115" u="1"/>
        <s v="BPM:230521_0014" u="1"/>
        <s v="MFG:230508_0007" u="1"/>
        <s v="E.3.14.0:230521_0024" u="1"/>
        <s v="E.3.14.0:230521_0116" u="1"/>
        <s v="P.3.13.0: 良率管理:221101_0032" u="1"/>
        <s v="C.1.2.0: 投資併購管理:221101_0016" u="1"/>
        <s v="P.2.1.0: 產品營收與銷量達成率:221022_0056" u="1"/>
        <s v="STG:220629_0022" u="1"/>
        <s v="E.3.14.0:230521_0032" u="1"/>
        <s v="E.3.14.0:230521_0124" u="1"/>
        <s v="C.4.3.0: 財務分析:221101_0009" u="1"/>
        <s v="E.3.5.0:物料達成狀況 - Multiple Source:230521_0001" u="1"/>
        <s v="BPM:230421_0008" u="1"/>
        <s v="STG:220628_0020" u="1"/>
        <s v="E.3.14.0:230521_0040" u="1"/>
        <s v="E.3.14.0:230521_0132" u="1"/>
        <s v="E.2.3.0: RFQ管理:230521_0022" u="1"/>
        <s v="FIN:220630_0009" u="1"/>
        <s v="E.3.14.0:230521_0140" u="1"/>
        <s v="P.2.1.0: 產品營收與銷量達成率:221029_0166" u="1"/>
        <s v="P.2.1.0: 產品營收與銷量達成率:221101_0126" u="1"/>
        <s v="E.3.5.3.1-5: 可控庫存DOI趨勢:230508_0034" u="1"/>
        <s v="FIN:230517_0062" u="1"/>
        <s v="P.3.13.0: 良率管理:221101_0033" u="1"/>
        <s v="C.1.2.0: 投資併購管理:221101_0026" u="1"/>
        <s v="P.2.1.0: 產品營收與銷量達成率:221029_0026" u="1"/>
        <s v="FIN:230508_0068" u="1"/>
        <s v="E.3.5.3.1-5: 可控庫存DOI趨勢:230508_0020" u="1"/>
        <s v=":230517_0339" u="1"/>
        <s v="STG:220614_0030" u="1"/>
        <s v="STG:220616_0020" u="1"/>
        <s v="C.4.3.0: 財務分析:220607_0059" u="1"/>
        <s v="C.4.3.0: 財務分析:220609_0049" u="1"/>
        <s v="C.4.3.0: 財務分析:230508_0048" u="1"/>
        <s v="C.4.3.0: 財務分析:230517_0049" u="1"/>
        <s v="E.2.3.0: RFQ管理:230521_0023" u="1"/>
        <s v=":230517_0371" u="1"/>
        <s v="FIN:230508_0054" u="1"/>
        <s v="STG:220607_0026" u="1"/>
        <s v="STG:220609_0016" u="1"/>
        <s v="C.1.1.0:230521_0006" u="1"/>
        <s v="C.1.2.0:230521_0006" u="1"/>
        <s v="C.4.3.0: 財務分析:220615_0059" u="1"/>
        <s v="C.4.3.0: 財務分析:230521_0069" u="1"/>
        <s v="C.1.2.0: 投資併購管理:220630_0002" u="1"/>
        <s v=":230517_0231" u="1"/>
        <s v=":230521_0125" u="1"/>
        <s v="PLN:230517_0015" u="1"/>
        <s v="QAM:221022_0058" u="1"/>
        <s v="C.1.1.0:230521_0016" u="1"/>
        <s v="C.1.2.0:230521_0016" u="1"/>
        <s v="E.2.3.0:230521_0005" u="1"/>
        <s v="E.2.4.0:230521_0005" u="1"/>
        <s v="E.2.6.0:230521_0005" u="1"/>
        <s v="C.4.3.0: 財務分析:220607_0047" u="1"/>
        <s v="C.4.3.0: 財務分析:220609_0037" u="1"/>
        <s v="C.4.3.0: 財務分析:220614_0058" u="1"/>
        <s v="C.4.3.0: 財務分析:220616_0048" u="1"/>
        <s v="C.4.3.0: 財務分析:220627_0039" u="1"/>
        <s v="C.4.3.0: 財務分析:220629_0029" u="1"/>
        <s v="C.4.3.0: 財務分析:230508_0036" u="1"/>
        <s v="C.4.3.0: 財務分析:230517_0037" u="1"/>
        <s v="P.3.13.0: 良率管理:221101_0034" u="1"/>
        <s v="P.2.1.0: 產品營收與銷量達成率:221022_0066" u="1"/>
        <s v="FIN:230508_0040" u="1"/>
        <s v="QAM:221029_0016" u="1"/>
        <s v="STG:220607_0012" u="1"/>
        <s v="STG:220609_0002" u="1"/>
        <s v="C.1.1.0:230521_0026" u="1"/>
        <s v="C.1.2.0:230521_0026" u="1"/>
        <s v="E.2.4.0:230521_0015" u="1"/>
        <s v="E.2.6.0:230521_0015" u="1"/>
        <s v="C.4.3.0: 財務分析:220602_0066" u="1"/>
        <s v="C.4.3.0: 財務分析:220615_0047" u="1"/>
        <s v="C.4.3.0: 財務分析:220622_0058" u="1"/>
        <s v="C.4.3.0: 財務分析:220628_0028" u="1"/>
        <s v="C.4.3.0: 財務分析:230521_0057" u="1"/>
        <s v="PLN:230517_0001" u="1"/>
        <s v="QAM:221022_0044" u="1"/>
        <s v="STG:220602_0030" u="1"/>
        <s v="C.1.1.0:230521_0036" u="1"/>
        <s v="C.1.2.0:230521_0036" u="1"/>
        <s v="E.2.4.0:230521_0025" u="1"/>
        <s v="E.3.7.0:230521_0005" u="1"/>
        <s v="C.4.3.0: 財務分析:220607_0035" u="1"/>
        <s v="C.4.3.0: 財務分析:220609_0025" u="1"/>
        <s v="C.4.3.0: 財務分析:220610_0066" u="1"/>
        <s v="C.4.3.0: 財務分析:220614_0046" u="1"/>
        <s v="C.4.3.0: 財務分析:220616_0036" u="1"/>
        <s v="C.4.3.0: 財務分析:220627_0027" u="1"/>
        <s v="C.4.3.0: 財務分析:220629_0017" u="1"/>
        <s v="C.4.3.0: 財務分析:220630_0058" u="1"/>
        <s v="C.4.3.0: 財務分析:230508_0024" u="1"/>
        <s v="C.4.3.0: 財務分析:230517_0025" u="1"/>
        <s v="E.2.3.0: RFQ管理:230521_0024" u="1"/>
        <s v="MFG:230521_0042" u="1"/>
        <s v="PLN:230508_0007" u="1"/>
        <s v="QAM:221029_0002" u="1"/>
        <s v="C.1.1.0:230521_0046" u="1"/>
        <s v="C.1.2.0:230521_0046" u="1"/>
        <s v="E.2.4.0:230521_0035" u="1"/>
        <s v="E.3.7.0:230521_0015" u="1"/>
        <s v="C.4.3.0: 財務分析:220602_0054" u="1"/>
        <s v="C.4.3.0: 財務分析:220615_0035" u="1"/>
        <s v="C.4.3.0: 財務分析:220622_0046" u="1"/>
        <s v="C.4.3.0: 財務分析:220628_0016" u="1"/>
        <s v="C.4.3.0: 財務分析:220701_0065" u="1"/>
        <s v="C.4.3.0: 財務分析:230521_0045" u="1"/>
        <s v="C.1.2.0: 投資併購管理:220630_0012" u="1"/>
        <s v="P.2.1.0: 產品營收與銷量達成率:221101_0136" u="1"/>
        <s v="QAM:221022_0030" u="1"/>
        <s v="C.1.1.0:230521_0056" u="1"/>
        <s v="C.1.2.0:230521_0056" u="1"/>
        <s v="E.2.4.0:230521_0045" u="1"/>
        <s v="E.3.7.0:230521_0025" u="1"/>
        <s v="P.3.10.0:221029_0029" u="1"/>
        <s v="C.4.3.0: 財務分析:220607_0023" u="1"/>
        <s v="C.4.3.0: 財務分析:220609_0013" u="1"/>
        <s v="C.4.3.0: 財務分析:220610_0054" u="1"/>
        <s v="C.4.3.0: 財務分析:220614_0034" u="1"/>
        <s v="C.4.3.0: 財務分析:220616_0024" u="1"/>
        <s v="C.4.3.0: 財務分析:220627_0015" u="1"/>
        <s v="C.4.3.0: 財務分析:220629_0005" u="1"/>
        <s v="C.4.3.0: 財務分析:220630_0046" u="1"/>
        <s v="C.4.3.0: 財務分析:230508_0012" u="1"/>
        <s v="C.4.3.0: 財務分析:230517_0013" u="1"/>
        <s v="P.3.13.0: 良率管理:221101_0035" u="1"/>
        <s v="P.2.1.0: 產品營收與銷量達成率:221029_0036" u="1"/>
        <s v="MFG:230517_0016" u="1"/>
        <s v="QAM:221101_0056" u="1"/>
        <s v="C.1.1.0:230521_0066" u="1"/>
        <s v="E.2.4.0:230521_0055" u="1"/>
        <s v="E.3.7.0:230521_0035" u="1"/>
        <s v="P.3.10.0:221029_0037" u="1"/>
        <s v="C.4.3.0: 財務分析:220602_0042" u="1"/>
        <s v="C.4.3.0: 財務分析:220615_0023" u="1"/>
        <s v="C.4.3.0: 財務分析:220622_0034" u="1"/>
        <s v="C.4.3.0: 財務分析:220628_0004" u="1"/>
        <s v="C.4.3.0: 財務分析:220701_0053" u="1"/>
        <s v="C.4.3.0: 財務分析:230521_0033" u="1"/>
        <s v=":230517_0349" u="1"/>
        <s v="C.1.1.0:230521_0076" u="1"/>
        <s v="E.2.4.0:230521_0065" u="1"/>
        <s v="E.3.7.0:230521_0045" u="1"/>
        <s v="P.3.10.0:221029_0045" u="1"/>
        <s v="P.3.10.0:221101_0005" u="1"/>
        <s v="C.4.3.0: 財務分析:220607_0011" u="1"/>
        <s v="C.4.3.0: 財務分析:220609_0001" u="1"/>
        <s v="C.4.3.0: 財務分析:220610_0042" u="1"/>
        <s v="C.4.3.0: 財務分析:220614_0022" u="1"/>
        <s v="C.4.3.0: 財務分析:220616_0012" u="1"/>
        <s v="C.4.3.0: 財務分析:220627_0003" u="1"/>
        <s v="C.4.3.0: 財務分析:220630_0034" u="1"/>
        <s v="C.4.3.0: 財務分析:230517_0001" u="1"/>
        <s v="E.2.3.0: RFQ管理:230521_0025" u="1"/>
        <s v=":230517_0209" u="1"/>
        <s v=":230517_0381" u="1"/>
        <s v="MFG:230517_0002" u="1"/>
        <s v="QAM:221101_0042" u="1"/>
        <s v="C.1.1.0:230521_0086" u="1"/>
        <s v="E.2.4.0:230521_0075" u="1"/>
        <s v="E.3.7.0:230521_0055" u="1"/>
        <s v="P.3.10.0:221029_0053" u="1"/>
        <s v="P.3.10.0:221101_0013" u="1"/>
        <s v="C.4.3.0: 財務分析:220602_0030" u="1"/>
        <s v="C.4.3.0: 財務分析:220615_0011" u="1"/>
        <s v="C.4.3.0: 財務分析:220622_0022" u="1"/>
        <s v="C.4.3.0: 財務分析:220701_0041" u="1"/>
        <s v="C.4.3.0: 財務分析:230521_0021" u="1"/>
        <s v="C.1.2.0: 投資併購管理:220630_0022" u="1"/>
        <s v=":230517_0241" u="1"/>
        <s v=":230521_0135" u="1"/>
        <s v="BPM:230521_0015" u="1"/>
        <s v="MFG:230508_0008" u="1"/>
        <s v="C.1.1.0:230521_0096" u="1"/>
        <s v="E.2.4.0:230517_0206" u="1"/>
        <s v="E.2.4.0:230521_0085" u="1"/>
        <s v="E.3.7.0:230521_0065" u="1"/>
        <s v="P.3.10.0:221029_0061" u="1"/>
        <s v="P.3.10.0:221101_0021" u="1"/>
        <s v="C.4.3.0: 財務分析:220610_0030" u="1"/>
        <s v="C.4.3.0: 財務分析:220614_0010" u="1"/>
        <s v="C.4.3.0: 財務分析:220630_0022" u="1"/>
        <s v="P.3.13.0: 良率管理:221101_0036" u="1"/>
        <s v="P.2.1.0: 產品營收與銷量達成率:221022_0076" u="1"/>
        <s v=":230517_0101" u="1"/>
        <s v="STG:220629_0023" u="1"/>
        <s v="E.2.4.0:230517_0216" u="1"/>
        <s v="E.2.4.0:230521_0095" u="1"/>
        <s v="E.3.7.0:230521_0075" u="1"/>
        <s v="C.4.3.0: 財務分析:220622_0010" u="1"/>
        <s v="BPM:230421_0009" u="1"/>
        <s v="BPM:230521_0001" u="1"/>
        <s v="STG:220628_0021" u="1"/>
        <s v="E.3.7.0:230521_0085" u="1"/>
        <s v="C.4.3.0: 財務分析:220630_0010" u="1"/>
        <s v="E.2.3.0: RFQ管理:230521_0026" u="1"/>
        <s v="E.3.7.0:230521_0095" u="1"/>
        <s v="C.1.2.0: 投資併購管理:220630_0032" u="1"/>
        <s v="P.2.1.0: 產品營收與銷量達成率:221101_0146" u="1"/>
        <s v="E.3.5.3.1-5: 可控庫存DOI趨勢:230508_0035" u="1"/>
        <s v="FIN:230517_0063" u="1"/>
        <s v="P.3.13.0: 良率管理:221101_0037" u="1"/>
        <s v="P.2.1.0: 產品營收與銷量達成率:221029_0046" u="1"/>
        <s v="P.2.1.0: 產品營收與銷量達成率:221101_0006" u="1"/>
        <s v="E.3.5.3.1-5: 可控庫存DOI趨勢:230508_0021" u="1"/>
        <s v=":230517_0359" u="1"/>
        <s v="STG:220614_0031" u="1"/>
        <s v="STG:220616_0021" u="1"/>
        <s v="E.2.3.0: RFQ管理:230521_0027" u="1"/>
        <s v=":230517_0219" u="1"/>
        <s v="FIN:230508_0055" u="1"/>
        <s v="STG:220607_0027" u="1"/>
        <s v="STG:220609_0017" u="1"/>
        <s v="E.3.12.0: Forecast達成率:230508_0008" u="1"/>
        <s v="E.3.12.0: Forecast達成率:230517_0009" u="1"/>
        <s v=":230517_0251" u="1"/>
        <s v=":230521_0145" u="1"/>
        <s v="PLN:230517_0016" u="1"/>
        <s v="QAM:221022_0059" u="1"/>
        <s v="P.3.13.0: 良率管理:221101_0038" u="1"/>
        <s v="P.2.1.0: 產品營收與銷量達成率:221022_0086" u="1"/>
        <s v=":230517_0111" u="1"/>
        <s v=":230521_0005" u="1"/>
        <s v="FIN:230508_0041" u="1"/>
        <s v="QAM:221029_0017" u="1"/>
        <s v="STG:220607_0013" u="1"/>
        <s v="STG:220609_0003" u="1"/>
        <s v="P.3.13.0: 良率管理:221101_0010" u="1"/>
        <s v="E.3.5.0:物料達成狀況 - Multiple Source:230508_0026" u="1"/>
        <s v="E.3.5.0:物料達成狀況 - Multiple Source:230517_0027" u="1"/>
        <s v="PLN:230517_0002" u="1"/>
        <s v="QAM:221022_0045" u="1"/>
        <s v="STG:220602_0031" u="1"/>
        <s v="E.2.3.0: RFQ管理:230521_0028" u="1"/>
        <s v="MFG:230521_0043" u="1"/>
        <s v="PLN:230508_0008" u="1"/>
        <s v="QAM:221029_0003" u="1"/>
        <s v="C.1.2.0: 投資併購管理:220622_0006" u="1"/>
        <s v="P.2.1.0: 產品營收與銷量達成率:221101_0156" u="1"/>
        <s v="E.3.5.0:物料達成狀況 - Multiple Source:230508_0014" u="1"/>
        <s v="E.3.5.0:物料達成狀況 - Multiple Source:230517_0015" u="1"/>
        <s v="QAM:221022_0031" u="1"/>
        <s v="P.3.10.0:221022_0069" u="1"/>
        <s v="P.3.13.0: 良率管理:221101_0039" u="1"/>
        <s v="P.2.1.0: 產品營收與銷量達成率:221029_0056" u="1"/>
        <s v="P.2.1.0: 產品營收與銷量達成率:221101_0016" u="1"/>
        <s v="E.3.5.0:物料達成狀況 - Multiple Source:230521_0035" u="1"/>
        <s v="MFG:230517_0017" u="1"/>
        <s v="QAM:221101_0057" u="1"/>
        <s v="P.3.10.0:221022_0077" u="1"/>
        <s v="P.3.13.0: 良率管理:221101_0011" u="1"/>
        <s v="E.3.5.0:物料達成狀況 - Multiple Source:230508_0002" u="1"/>
        <s v="E.3.5.0:物料達成狀況 - Multiple Source:230517_0003" u="1"/>
        <s v=":230517_0369" u="1"/>
        <s v="E.3.14.0:230521_0018" u="1"/>
        <s v="P.3.10.0:221022_0085" u="1"/>
        <s v="E.2.3.0: RFQ管理:230521_0029" u="1"/>
        <s v="E.3.5.0:物料達成狀況 - Multiple Source:230521_0023" u="1"/>
        <s v=":230517_0229" u="1"/>
        <s v="MFG:230517_0003" u="1"/>
        <s v="QAM:221101_0043" u="1"/>
        <s v="E.3.14.0:230521_0026" u="1"/>
        <s v="E.3.14.0:230521_0118" u="1"/>
        <s v="E.2.3.0: RFQ管理:230521_0001" u="1"/>
        <s v="C.1.2.0: 投資併購管理:220622_0016" u="1"/>
        <s v=":230517_0261" u="1"/>
        <s v=":230521_0155" u="1"/>
        <s v="BPM:230521_0016" u="1"/>
        <s v="MFG:230508_0009" u="1"/>
        <s v="E.3.14.0:230521_0034" u="1"/>
        <s v="E.3.14.0:230521_0126" u="1"/>
        <s v="C.4.3.0: 財務分析:221101_0019" u="1"/>
        <s v="P.2.1.0: 產品營收與銷量達成率:221022_0096" u="1"/>
        <s v="E.3.5.0:物料達成狀況 - Multiple Source:230521_0011" u="1"/>
        <s v=":230517_0121" u="1"/>
        <s v=":230521_0015" u="1"/>
        <s v="STG:220629_0024" u="1"/>
        <s v="E.3.14.0:230521_0042" u="1"/>
        <s v="E.3.14.0:230521_0134" u="1"/>
        <s v="P.3.13.0: 良率管理:221101_0012" u="1"/>
        <s v="BPM:230521_0002" u="1"/>
        <s v="STG:220628_0022" u="1"/>
        <s v="E.3.14.0:230521_0050" u="1"/>
        <s v="E.3.14.0:230521_0142" u="1"/>
        <s v="C.4.3.0: 財務分析:221101_0007" u="1"/>
        <s v="STG:220627_0020" u="1"/>
        <s v="STG:220629_0010" u="1"/>
        <s v="E.3.14.0:230521_0150" u="1"/>
        <s v="E.2.3.0: RFQ管理:230521_0002" u="1"/>
        <s v="C.1.2.0: 投資併購管理:220622_0026" u="1"/>
        <s v="P.2.1.0: 產品營收與銷量達成率:221101_0166" u="1"/>
        <s v="E.3.12.0: Forecast達成率:230521_0017" u="1"/>
        <s v="E.3.5.3.1-5: 可控庫存DOI趨勢:230508_0036" u="1"/>
        <s v="FIN:230517_0064" u="1"/>
        <s v="P.2.1.0: 產品營收與銷量達成率:221029_0066" u="1"/>
        <s v="P.2.1.0: 產品營收與銷量達成率:221101_0026" u="1"/>
        <s v="E.3.14.0:230517_0100" u="1"/>
        <s v="C.4.3.0: 財務分析:220607_0069" u="1"/>
        <s v="C.4.3.0: 財務分析:220609_0059" u="1"/>
        <s v="C.4.3.0: 財務分析:230508_0058" u="1"/>
        <s v="C.4.3.0: 財務分析:230517_0059" u="1"/>
        <s v="P.3.13.0: 良率管理:221101_0013" u="1"/>
        <s v="C.1.2.0: 投資併購管理:220627_0006" u="1"/>
        <s v="E.3.5.3.1-5: 可控庫存DOI趨勢:230508_0022" u="1"/>
        <s v=":230517_0379" u="1"/>
        <s v="FIN:230517_0050" u="1"/>
        <s v="STG:220616_0022" u="1"/>
        <s v="C.4.3.0: 財務分析:220615_0069" u="1"/>
        <s v=":230517_0239" u="1"/>
        <s v="FIN:230508_0056" u="1"/>
        <s v="STG:220607_0028" u="1"/>
        <s v="STG:220609_0018" u="1"/>
        <s v="STG:220615_0020" u="1"/>
        <s v="C.1.1.0:230521_0007" u="1"/>
        <s v="C.1.2.0:230521_0007" u="1"/>
        <s v="C.4.3.0: 財務分析:220607_0057" u="1"/>
        <s v="C.4.3.0: 財務分析:220609_0047" u="1"/>
        <s v="C.4.3.0: 財務分析:220614_0068" u="1"/>
        <s v="C.4.3.0: 財務分析:220616_0058" u="1"/>
        <s v="C.4.3.0: 財務分析:220627_0049" u="1"/>
        <s v="C.4.3.0: 財務分析:220629_0039" u="1"/>
        <s v="C.4.3.0: 財務分析:230508_0046" u="1"/>
        <s v="C.4.3.0: 財務分析:230517_0047" u="1"/>
        <s v="E.2.3.0: RFQ管理:230521_0003" u="1"/>
        <s v="C.1.2.0: 投資併購管理:220628_0006" u="1"/>
        <s v=":230517_0271" u="1"/>
        <s v=":230521_0165" u="1"/>
        <s v="PLN:230517_0017" u="1"/>
        <s v="C.1.1.0:230521_0017" u="1"/>
        <s v="C.1.2.0:230521_0017" u="1"/>
        <s v="E.2.3.0:230521_0006" u="1"/>
        <s v="E.2.4.0:230521_0006" u="1"/>
        <s v="E.2.6.0:230521_0006" u="1"/>
        <s v="C.4.3.0: 財務分析:220615_0057" u="1"/>
        <s v="C.4.3.0: 財務分析:220622_0068" u="1"/>
        <s v="C.4.3.0: 財務分析:220628_0038" u="1"/>
        <s v="C.4.3.0: 財務分析:230521_0067" u="1"/>
        <s v="E.3.10.0:管理採購-BOM cost by AVL:230517_0010" u="1"/>
        <s v=":230517_0131" u="1"/>
        <s v=":230521_0025" u="1"/>
        <s v="FIN:230508_0042" u="1"/>
        <s v="QAM:221029_0018" u="1"/>
        <s v="STG:220607_0014" u="1"/>
        <s v="STG:220609_0004" u="1"/>
        <s v="C.1.1.0:230521_0027" u="1"/>
        <s v="C.1.2.0:230521_0027" u="1"/>
        <s v="E.2.4.0:230521_0016" u="1"/>
        <s v="E.2.6.0:230521_0016" u="1"/>
        <s v="C.4.3.0: 財務分析:220607_0045" u="1"/>
        <s v="C.4.3.0: 財務分析:220609_0035" u="1"/>
        <s v="C.4.3.0: 財務分析:220614_0056" u="1"/>
        <s v="C.4.3.0: 財務分析:220616_0046" u="1"/>
        <s v="C.4.3.0: 財務分析:220627_0037" u="1"/>
        <s v="C.4.3.0: 財務分析:220629_0027" u="1"/>
        <s v="C.4.3.0: 財務分析:220630_0068" u="1"/>
        <s v="C.4.3.0: 財務分析:230508_0034" u="1"/>
        <s v="C.4.3.0: 財務分析:230517_0035" u="1"/>
        <s v="P.3.13.0: 良率管理:221101_0014" u="1"/>
        <s v="C.1.2.0: 投資併購管理:220627_0016" u="1"/>
        <s v="C.1.2.0: 投資併購管理:220629_0006" u="1"/>
        <s v="PLN:230517_0003" u="1"/>
        <s v="QAM:221022_0046" u="1"/>
        <s v="C.1.1.0:230521_0037" u="1"/>
        <s v="C.1.2.0:230521_0037" u="1"/>
        <s v="E.2.4.0:230521_0026" u="1"/>
        <s v="E.3.7.0:230521_0006" u="1"/>
        <s v="C.4.3.0: 財務分析:220602_0064" u="1"/>
        <s v="C.4.3.0: 財務分析:220615_0045" u="1"/>
        <s v="C.4.3.0: 財務分析:220622_0056" u="1"/>
        <s v="C.4.3.0: 財務分析:220628_0026" u="1"/>
        <s v="C.4.3.0: 財務分析:230521_0055" u="1"/>
        <s v="E.3.10.0:管理採購-BOM cost by AVL:230517_0011" u="1"/>
        <s v="MFG:230521_0044" u="1"/>
        <s v="PLN:230508_0009" u="1"/>
        <s v="QAM:221029_0004" u="1"/>
        <s v="C.1.1.0:230521_0047" u="1"/>
        <s v="C.1.2.0:230521_0047" u="1"/>
        <s v="E.2.4.0:230521_0036" u="1"/>
        <s v="E.3.7.0:230521_0016" u="1"/>
        <s v="C.4.3.0: 財務分析:220607_0033" u="1"/>
        <s v="C.4.3.0: 財務分析:220609_0023" u="1"/>
        <s v="C.4.3.0: 財務分析:220610_0064" u="1"/>
        <s v="C.4.3.0: 財務分析:220614_0044" u="1"/>
        <s v="C.4.3.0: 財務分析:220616_0034" u="1"/>
        <s v="C.4.3.0: 財務分析:220627_0025" u="1"/>
        <s v="C.4.3.0: 財務分析:220629_0015" u="1"/>
        <s v="C.4.3.0: 財務分析:220630_0056" u="1"/>
        <s v="C.4.3.0: 財務分析:230508_0022" u="1"/>
        <s v="C.4.3.0: 財務分析:230517_0023" u="1"/>
        <s v="E.2.3.0: RFQ管理:230521_0004" u="1"/>
        <s v="C.1.2.0: 投資併購管理:220628_0016" u="1"/>
        <s v="E.3.12.0: Forecast達成率:230521_0005" u="1"/>
        <s v="QAM:221022_0032" u="1"/>
        <s v="C.1.1.0:230521_0057" u="1"/>
        <s v="C.1.2.0:230521_0057" u="1"/>
        <s v="E.2.4.0:230521_0046" u="1"/>
        <s v="E.3.7.0:230521_0026" u="1"/>
        <s v="P.3.10.0:221029_0039" u="1"/>
        <s v="C.4.3.0: 財務分析:220602_0052" u="1"/>
        <s v="C.4.3.0: 財務分析:220615_0033" u="1"/>
        <s v="C.4.3.0: 財務分析:220622_0044" u="1"/>
        <s v="C.4.3.0: 財務分析:220628_0014" u="1"/>
        <s v="C.4.3.0: 財務分析:220701_0063" u="1"/>
        <s v="C.4.3.0: 財務分析:230521_0043" u="1"/>
        <s v="P.2.1.0: 產品營收與銷量達成率:221029_0076" u="1"/>
        <s v="P.2.1.0: 產品營收與銷量達成率:221101_0036" u="1"/>
        <s v="E.3.10.0:管理採購-BOM cost by AVL:230517_0012" u="1"/>
        <s v="MFG:230517_0018" u="1"/>
        <s v="MFG:230521_0030" u="1"/>
        <s v="QAM:221101_0058" u="1"/>
        <s v="C.1.1.0:230521_0067" u="1"/>
        <s v="E.2.4.0:230521_0056" u="1"/>
        <s v="E.3.7.0:230521_0036" u="1"/>
        <s v="P.3.10.0:221029_0047" u="1"/>
        <s v="P.3.10.0:221101_0007" u="1"/>
        <s v="C.4.3.0: 財務分析:220607_0021" u="1"/>
        <s v="C.4.3.0: 財務分析:220609_0011" u="1"/>
        <s v="C.4.3.0: 財務分析:220610_0052" u="1"/>
        <s v="C.4.3.0: 財務分析:220614_0032" u="1"/>
        <s v="C.4.3.0: 財務分析:220616_0022" u="1"/>
        <s v="C.4.3.0: 財務分析:220627_0013" u="1"/>
        <s v="C.4.3.0: 財務分析:220629_0003" u="1"/>
        <s v="C.4.3.0: 財務分析:220630_0044" u="1"/>
        <s v="C.4.3.0: 財務分析:230508_0010" u="1"/>
        <s v="C.4.3.0: 財務分析:230517_0011" u="1"/>
        <s v="P.3.13.0: 良率管理:221101_0015" u="1"/>
        <s v="C.1.2.0: 投資併購管理:220627_0026" u="1"/>
        <s v="C.1.2.0: 投資併購管理:220629_0016" u="1"/>
        <s v="C.1.1.0:230521_0077" u="1"/>
        <s v="E.2.4.0:230521_0066" u="1"/>
        <s v="E.3.7.0:230521_0046" u="1"/>
        <s v="P.3.10.0:221029_0055" u="1"/>
        <s v="P.3.10.0:221101_0015" u="1"/>
        <s v="C.4.3.0: 財務分析:220602_0040" u="1"/>
        <s v="C.4.3.0: 財務分析:220615_0021" u="1"/>
        <s v="C.4.3.0: 財務分析:220622_0032" u="1"/>
        <s v="C.4.3.0: 財務分析:220628_0002" u="1"/>
        <s v="C.4.3.0: 財務分析:220701_0051" u="1"/>
        <s v="C.4.3.0: 財務分析:230521_0031" u="1"/>
        <s v="E.3.10.0:管理採購-BOM cost by AVL:230517_0013" u="1"/>
        <s v=":230517_0249" u="1"/>
        <s v="MFG:230517_0004" u="1"/>
        <s v="QAM:221101_0044" u="1"/>
        <s v="C.1.1.0:230521_0087" u="1"/>
        <s v="E.2.4.0:230521_0076" u="1"/>
        <s v="E.3.7.0:230521_0056" u="1"/>
        <s v="P.3.10.0:221029_0063" u="1"/>
        <s v="P.3.10.0:221101_0023" u="1"/>
        <s v="C.4.3.0: 財務分析:220610_0040" u="1"/>
        <s v="C.4.3.0: 財務分析:220614_0020" u="1"/>
        <s v="C.4.3.0: 財務分析:220616_0010" u="1"/>
        <s v="C.4.3.0: 財務分析:220627_0001" u="1"/>
        <s v="C.4.3.0: 財務分析:220630_0032" u="1"/>
        <s v="E.2.3.0: RFQ管理:230521_0005" u="1"/>
        <s v="C.1.2.0: 投資併購管理:220628_0026" u="1"/>
        <s v=":230517_0109" u="1"/>
        <s v=":230517_0281" u="1"/>
        <s v=":230521_0175" u="1"/>
        <s v="BPM:230521_0017" u="1"/>
        <s v="C.1.1.0:230521_0097" u="1"/>
        <s v="E.2.4.0:230517_0207" u="1"/>
        <s v="E.2.4.0:230521_0086" u="1"/>
        <s v="E.3.7.0:230521_0066" u="1"/>
        <s v="P.3.10.0:221029_0071" u="1"/>
        <s v="P.3.10.0:221101_0031" u="1"/>
        <s v="C.4.3.0: 財務分析:220622_0020" u="1"/>
        <s v="E.3.10.0:管理採購-BOM cost by AVL:230517_0014" u="1"/>
        <s v=":230517_0141" u="1"/>
        <s v=":230521_0035" u="1"/>
        <s v="QAM:221101_0030" u="1"/>
        <s v="STG:220629_0025" u="1"/>
        <s v="E.2.4.0:230517_0217" u="1"/>
        <s v="E.2.4.0:230521_0096" u="1"/>
        <s v="E.3.7.0:230521_0076" u="1"/>
        <s v="C.4.3.0: 財務分析:220630_0020" u="1"/>
        <s v="P.3.13.0: 良率管理:221101_0016" u="1"/>
        <s v="C.1.2.0: 投資併購管理:220629_0026" u="1"/>
        <s v=":230517_0001" u="1"/>
        <s v="BPM:230521_0003" u="1"/>
        <s v="STG:220628_0023" u="1"/>
        <s v="E.3.7.0:230521_0086" u="1"/>
        <s v="E.3.10.0:管理採購-BOM cost by AVL:230517_0015" u="1"/>
        <s v="STG:220627_0021" u="1"/>
        <s v="STG:220629_0011" u="1"/>
        <s v="E.3.7.0:230521_0096" u="1"/>
        <s v="E.2.3.0: RFQ管理:230521_0006" u="1"/>
        <s v="FIN:230517_0065" u="1"/>
        <s v="P.2.1.0: 產品營收與銷量達成率:221029_0086" u="1"/>
        <s v="P.2.1.0: 產品營收與銷量達成率:221101_0046" u="1"/>
        <s v="E.3.10.0:管理採購-BOM cost by AVL:230517_0016" u="1"/>
        <s v="P.3.13.0: 良率管理:221101_0017" u="1"/>
        <s v="E.3.5.3.1-5: 可控庫存DOI趨勢:230508_0023" u="1"/>
        <s v="FIN:230517_0051" u="1"/>
        <s v="STG:220616_0023" u="1"/>
        <s v=":230517_0259" u="1"/>
        <s v="FIN:230508_0057" u="1"/>
        <s v="STG:220607_0029" u="1"/>
        <s v="STG:220609_0019" u="1"/>
        <s v="STG:220615_0021" u="1"/>
        <s v="E.2.3.0: RFQ管理:230521_0007" u="1"/>
        <s v="E.3.11.0: Forecast管理:230508_0009" u="1"/>
        <s v="E.3.5.3.1-4: BU每日DOI:230508_0009" u="1"/>
        <s v=":230517_0119" u="1"/>
        <s v=":230517_0291" u="1"/>
        <s v=":230521_0185" u="1"/>
        <s v="PLN:230517_0018" u="1"/>
        <s v=":230517_0151" u="1"/>
        <s v=":230521_0045" u="1"/>
        <s v="FIN:230508_0043" u="1"/>
        <s v="QAM:221029_0019" u="1"/>
        <s v="STG:220607_0015" u="1"/>
        <s v="STG:220609_0005" u="1"/>
        <s v="P.3.13.0: 良率管理:221101_0018" u="1"/>
        <s v="C.1.2.0: 投資併購管理:220701_0006" u="1"/>
        <s v="E.3.17.0:製造效率分析:230517_0002" u="1"/>
        <s v=":230517_0011" u="1"/>
        <s v="PLN:230517_0004" u="1"/>
        <s v="QAM:221022_0047" u="1"/>
        <s v="E.3.5.0:物料達成狀況 - Multiple Source:230508_0024" u="1"/>
        <s v="E.3.5.0:物料達成狀況 - Multiple Source:230517_0025" u="1"/>
        <s v="QAM:221029_0005" u="1"/>
        <s v="STG:220607_0001" u="1"/>
        <s v="E.2.3.0: RFQ管理:230521_0008" u="1"/>
        <s v="QAM:221022_0033" u="1"/>
        <s v="P.3.10.0:221022_0079" u="1"/>
        <s v="P.2.1.0: 產品營收與銷量達成率:221029_0096" u="1"/>
        <s v="P.2.1.0: 產品營收與銷量達成率:221101_0056" u="1"/>
        <s v="E.3.5.0:物料達成狀況 - Multiple Source:230508_0012" u="1"/>
        <s v="E.3.5.0:物料達成狀況 - Multiple Source:230517_0013" u="1"/>
        <s v="MFG:230517_0019" u="1"/>
        <s v="MFG:230521_0031" u="1"/>
        <s v="QAM:221101_0059" u="1"/>
        <s v="P.3.10.0:221022_0087" u="1"/>
        <s v="P.3.13.0: 良率管理:221101_0019" u="1"/>
        <s v="C.1.2.0: 投資併購管理:220701_0016" u="1"/>
        <s v="E.3.5.0:物料達成狀況 - Multiple Source:230521_0033" u="1"/>
        <s v="E.3.14.0:230521_0028" u="1"/>
        <s v="E.3.5.0:物料達成狀況 - Multiple Source:230517_0001" u="1"/>
        <s v=":230517_0269" u="1"/>
        <s v="MFG:230517_0005" u="1"/>
        <s v="QAM:221101_0045" u="1"/>
        <s v="C.1.1.0:230521_0100" u="1"/>
        <s v="E.3.14.0:230521_0036" u="1"/>
        <s v="E.3.14.0:230521_0128" u="1"/>
        <s v="C.4.3.0: 財務分析:221101_0029" u="1"/>
        <s v="E.2.3.0: RFQ管理:230521_0009" u="1"/>
        <s v="E.3.11.0: Forecast管理:230508_0017" u="1"/>
        <s v="E.3.11.0: Forecast管理:230517_0018" u="1"/>
        <s v="E.3.5.3.1-4: BU每日DOI:230508_0017" u="1"/>
        <s v="E.3.5.0:物料達成狀況 - Multiple Source:230521_0021" u="1"/>
        <s v=":230517_0129" u="1"/>
        <s v=":230521_0195" u="1"/>
        <s v="BPM:230521_0018" u="1"/>
        <s v="C.1.1.0:230521_0110" u="1"/>
        <s v="E.3.14.0:230521_0044" u="1"/>
        <s v="E.3.14.0:230521_0136" u="1"/>
        <s v=":230517_0161" u="1"/>
        <s v=":230521_0055" u="1"/>
        <s v="QAM:221101_0031" u="1"/>
        <s v="STG:220629_0026" u="1"/>
        <s v="E.3.14.0:230521_0052" u="1"/>
        <s v="E.3.14.0:230521_0144" u="1"/>
        <s v="C.4.3.0: 財務分析:221101_0017" u="1"/>
        <s v="C.1.2.0: 投資併購管理:220701_0026" u="1"/>
        <s v=":230517_0021" u="1"/>
        <s v="BPM:230521_0004" u="1"/>
        <s v="STG:220628_0024" u="1"/>
        <s v="E.3.14.0:230521_0060" u="1"/>
        <s v="E.3.14.0:230521_0152" u="1"/>
        <s v="Cathy 調整" u="1"/>
        <s v="STG:220627_0022" u="1"/>
        <s v="STG:220629_0012" u="1"/>
        <s v="E.3.14.0:230517_0002" u="1"/>
        <s v="E.3.14.0:230521_0160" u="1"/>
        <s v="C.4.3.0: 財務分析:221101_0005" u="1"/>
        <s v="FIN:230517_0066" u="1"/>
        <s v="STG:220628_0010" u="1"/>
        <s v="E.3.14.0:230517_0010" u="1"/>
        <s v="E.3.14.0:230517_0102" u="1"/>
        <s v="C.4.3.0: 財務分析:220609_0069" u="1"/>
        <s v="C.4.3.0: 財務分析:230508_0068" u="1"/>
        <s v="C.4.3.0: 財務分析:230517_0069" u="1"/>
        <s v="P.2.1.0: 產品營收與銷量達成率:221101_0066" u="1"/>
        <s v="E.3.14.0:230517_0110" u="1"/>
        <s v="E.3.5.3.1-5: 可控庫存DOI趨勢:230508_0024" u="1"/>
        <s v="FIN:230517_0052" u="1"/>
        <s v="STG:220616_0024" u="1"/>
        <s v="C.4.3.0: 財務分析:220607_0067" u="1"/>
        <s v="C.4.3.0: 財務分析:220609_0057" u="1"/>
        <s v="C.4.3.0: 財務分析:220616_0068" u="1"/>
        <s v="C.4.3.0: 財務分析:220627_0059" u="1"/>
        <s v="C.4.3.0: 財務分析:220629_0049" u="1"/>
        <s v="C.4.3.0: 財務分析:230508_0056" u="1"/>
        <s v="C.4.3.0: 財務分析:230517_0057" u="1"/>
        <s v=":230517_0279" u="1"/>
        <s v="FIN:230508_0058" u="1"/>
        <s v="STG:220615_0022" u="1"/>
        <s v="C.1.1.0:230521_0008" u="1"/>
        <s v="C.1.2.0:230521_0008" u="1"/>
        <s v="C.4.3.0: 財務分析:220615_0067" u="1"/>
        <s v="C.4.3.0: 財務分析:220628_0048" u="1"/>
        <s v="E.3.11.0: Forecast管理:230508_0025" u="1"/>
        <s v="E.3.11.0: Forecast管理:230517_0026" u="1"/>
        <s v="E.3.5.3.1-5: 可控庫存DOI趨勢:230508_0010" u="1"/>
        <s v="E.3.5.3.1-8: BU可控庫存DOI:230508_0010" u="1"/>
        <s v=":230517_0139" u="1"/>
        <s v="PLN:230517_0019" u="1"/>
        <s v="STG:220614_0020" u="1"/>
        <s v="STG:220616_0010" u="1"/>
        <s v="C.1.1.0:230521_0018" u="1"/>
        <s v="C.1.2.0:230521_0018" u="1"/>
        <s v="E.2.3.0:230521_0007" u="1"/>
        <s v="E.2.4.0:230521_0007" u="1"/>
        <s v="E.2.6.0:230521_0007" u="1"/>
        <s v="C.4.3.0: 財務分析:220607_0055" u="1"/>
        <s v="C.4.3.0: 財務分析:220609_0045" u="1"/>
        <s v="C.4.3.0: 財務分析:220614_0066" u="1"/>
        <s v="C.4.3.0: 財務分析:220616_0056" u="1"/>
        <s v="C.4.3.0: 財務分析:220627_0047" u="1"/>
        <s v="C.4.3.0: 財務分析:220629_0037" u="1"/>
        <s v="C.4.3.0: 財務分析:230508_0044" u="1"/>
        <s v="C.4.3.0: 財務分析:230517_0045" u="1"/>
        <s v=":230517_0171" u="1"/>
        <s v=":230521_0065" u="1"/>
        <s v="FIN:230508_0044" u="1"/>
        <s v="STG:220607_0016" u="1"/>
        <s v="STG:220609_0006" u="1"/>
        <s v="C.1.1.0:230521_0028" u="1"/>
        <s v="C.1.2.0:230521_0028" u="1"/>
        <s v="E.2.4.0:230521_0017" u="1"/>
        <s v="E.2.6.0:230521_0017" u="1"/>
        <s v="C.4.3.0: 財務分析:220615_0055" u="1"/>
        <s v="C.4.3.0: 財務分析:220622_0066" u="1"/>
        <s v="C.4.3.0: 財務分析:220628_0036" u="1"/>
        <s v="C.4.3.0: 財務分析:230521_0065" u="1"/>
        <s v=":230517_0031" u="1"/>
        <s v="PLN:230517_0005" u="1"/>
        <s v="QAM:221022_0048" u="1"/>
        <s v="C.1.1.0:230521_0038" u="1"/>
        <s v="C.1.2.0:230521_0038" u="1"/>
        <s v="E.2.4.0:230521_0027" u="1"/>
        <s v="E.3.7.0:230521_0007" u="1"/>
        <s v="C.4.3.0: 財務分析:220607_0043" u="1"/>
        <s v="C.4.3.0: 財務分析:220609_0033" u="1"/>
        <s v="C.4.3.0: 財務分析:220614_0054" u="1"/>
        <s v="C.4.3.0: 財務分析:220616_0044" u="1"/>
        <s v="C.4.3.0: 財務分析:220627_0035" u="1"/>
        <s v="C.4.3.0: 財務分析:220629_0025" u="1"/>
        <s v="C.4.3.0: 財務分析:220630_0066" u="1"/>
        <s v="C.4.3.0: 財務分析:230508_0032" u="1"/>
        <s v="C.4.3.0: 財務分析:230517_0033" u="1"/>
        <s v="FIN:230508_0030" u="1"/>
        <s v="QAM:221029_0006" u="1"/>
        <s v="STG:220607_0002" u="1"/>
        <s v="C.1.1.0:230521_0048" u="1"/>
        <s v="C.1.2.0:230521_0048" u="1"/>
        <s v="E.2.4.0:230521_0037" u="1"/>
        <s v="E.3.7.0:230521_0017" u="1"/>
        <s v="C.4.3.0: 財務分析:220602_0062" u="1"/>
        <s v="C.4.3.0: 財務分析:220615_0043" u="1"/>
        <s v="C.4.3.0: 財務分析:220622_0054" u="1"/>
        <s v="C.4.3.0: 財務分析:220628_0024" u="1"/>
        <s v="C.4.3.0: 財務分析:230521_0053" u="1"/>
        <s v="E.3.17.0:製造效率分析:230508_0006" u="1"/>
        <s v="QAM:221022_0034" u="1"/>
        <s v="STG:220602_0020" u="1"/>
        <s v="C.1.1.0:230521_0058" u="1"/>
        <s v="C.1.2.0:230521_0058" u="1"/>
        <s v="E.2.4.0:230521_0047" u="1"/>
        <s v="E.3.7.0:230521_0027" u="1"/>
        <s v="P.3.10.0:221029_0049" u="1"/>
        <s v="P.3.10.0:221101_0009" u="1"/>
        <s v="C.4.3.0: 財務分析:220607_0031" u="1"/>
        <s v="C.4.3.0: 財務分析:220609_0021" u="1"/>
        <s v="C.4.3.0: 財務分析:220610_0062" u="1"/>
        <s v="C.4.3.0: 財務分析:220614_0042" u="1"/>
        <s v="C.4.3.0: 財務分析:220616_0032" u="1"/>
        <s v="C.4.3.0: 財務分析:220627_0023" u="1"/>
        <s v="C.4.3.0: 財務分析:220629_0013" u="1"/>
        <s v="C.4.3.0: 財務分析:220630_0054" u="1"/>
        <s v="C.4.3.0: 財務分析:230508_0020" u="1"/>
        <s v="C.4.3.0: 財務分析:230517_0021" u="1"/>
        <s v="P.2.1.0: 產品營收與銷量達成率:221101_0076" u="1"/>
        <s v="MFG:230521_0032" u="1"/>
        <s v="C.1.1.0:230521_0068" u="1"/>
        <s v="E.2.4.0:230521_0057" u="1"/>
        <s v="E.3.7.0:230521_0037" u="1"/>
        <s v="P.3.10.0:221029_0057" u="1"/>
        <s v="C.4.3.0: 財務分析:220602_0050" u="1"/>
        <s v="C.4.3.0: 財務分析:220615_0031" u="1"/>
        <s v="C.4.3.0: 財務分析:220622_0042" u="1"/>
        <s v="C.4.3.0: 財務分析:220628_0012" u="1"/>
        <s v="C.4.3.0: 財務分析:220701_0061" u="1"/>
        <s v="C.4.3.0: 財務分析:230521_0041" u="1"/>
        <s v="QAM:221022_0020" u="1"/>
        <s v="C.1.1.0:230521_0078" u="1"/>
        <s v="E.2.4.0:230521_0067" u="1"/>
        <s v="E.3.7.0:230521_0047" u="1"/>
        <s v="P.3.10.0:221029_0065" u="1"/>
        <s v="P.3.10.0:221101_0025" u="1"/>
        <s v="C.4.3.0: 財務分析:220610_0050" u="1"/>
        <s v="C.4.3.0: 財務分析:220614_0030" u="1"/>
        <s v="C.4.3.0: 財務分析:220616_0020" u="1"/>
        <s v="C.4.3.0: 財務分析:220627_0011" u="1"/>
        <s v="C.4.3.0: 財務分析:220629_0001" u="1"/>
        <s v="C.4.3.0: 財務分析:220630_0042" u="1"/>
        <s v=":230517_0289" u="1"/>
        <s v="MFG:230517_0006" u="1"/>
        <s v="QAM:221101_0046" u="1"/>
        <s v="C.1.1.0:230521_0088" u="1"/>
        <s v="E.2.4.0:230521_0077" u="1"/>
        <s v="E.3.7.0:230521_0057" u="1"/>
        <s v="P.3.10.0:221029_0073" u="1"/>
        <s v="P.3.10.0:221101_0033" u="1"/>
        <s v="C.4.3.0: 財務分析:220622_0030" u="1"/>
        <s v="E.3.11.0: Forecast管理:230508_0033" u="1"/>
        <s v="E.3.11.0: Forecast管理:230517_0034" u="1"/>
        <s v=":230517_0149" u="1"/>
        <s v="BPM:230521_0019" u="1"/>
        <s v="C.1.1.0:230521_0098" u="1"/>
        <s v="E.2.4.0:230517_0208" u="1"/>
        <s v="E.2.4.0:230521_0087" u="1"/>
        <s v="E.3.7.0:230521_0067" u="1"/>
        <s v="P.3.10.0:221029_0081" u="1"/>
        <s v="P.3.10.0:221101_0041" u="1"/>
        <s v="C.4.3.0: 財務分析:220630_0030" u="1"/>
        <s v=":230517_0009" u="1"/>
        <s v=":230517_0181" u="1"/>
        <s v=":230521_0075" u="1"/>
        <s v="QAM:221101_0032" u="1"/>
        <s v="STG:220629_0027" u="1"/>
        <s v="E.2.4.0:230517_0218" u="1"/>
        <s v="E.2.4.0:230521_0097" u="1"/>
        <s v="E.3.7.0:230521_0077" u="1"/>
        <s v="E.3.12.0: Forecast達成率:230508_0019" u="1"/>
        <s v=":230517_0041" u="1"/>
        <s v="BPM:230521_0005" u="1"/>
        <s v="STG:220628_0025" u="1"/>
        <s v="E.3.7.0:230521_0087" u="1"/>
        <s v="STG:220627_0023" u="1"/>
        <s v="STG:220629_0013" u="1"/>
        <s v="E.3.7.0:230521_0097" u="1"/>
        <s v="FIN:230517_0067" u="1"/>
        <s v="STG:220628_0011" u="1"/>
        <s v="P.2.1.0: 產品營收與銷量達成率:221101_0086" u="1"/>
        <s v="E.3.5.3.1-5: 可控庫存DOI趨勢:230508_0025" u="1"/>
        <s v="FIN:230517_0053" u="1"/>
        <s v="STG:220616_0025" u="1"/>
        <s v=":230517_0299" u="1"/>
        <s v="FIN:230508_0059" u="1"/>
        <s v="STG:220615_0023" u="1"/>
        <s v="E.3.5.3.1-5: 可控庫存DOI趨勢:230508_0011" u="1"/>
        <s v="E.3.5.3.1-8: BU可控庫存DOI:230508_0011" u="1"/>
        <s v=":230517_0159" u="1"/>
        <s v="STG:220614_0021" u="1"/>
        <s v="STG:220616_0011" u="1"/>
        <s v=":230517_0019" u="1"/>
        <s v=":230517_0191" u="1"/>
        <s v=":230521_0085" u="1"/>
        <s v="FIN:230508_0045" u="1"/>
        <s v="STG:220607_0017" u="1"/>
        <s v="STG:220609_0007" u="1"/>
        <s v="E.3.12.0: Forecast達成率:230508_0007" u="1"/>
        <s v="E.3.12.0: Forecast達成率:230517_0008" u="1"/>
        <s v="E.3.5.0:物料達成狀況 - Multiple Source:230508_0034" u="1"/>
        <s v="E.3.5.0:物料達成狀況 - Multiple Source:230517_0035" u="1"/>
        <s v=":230517_0051" u="1"/>
        <s v="PLN:230517_0006" u="1"/>
        <s v="E.3.5.0:物料達成狀況 - Multiple Source:230508_0022" u="1"/>
        <s v="E.3.5.0:物料達成狀況 - Multiple Source:230517_0023" u="1"/>
        <s v="P.2.1.0: 產品營收與銷量達成率:221101_0096" u="1"/>
        <s v="MFG:230521_0033" u="1"/>
        <s v="E.3.5.0:物料達成狀況 - Multiple Source:230508_0010" u="1"/>
        <s v="E.3.5.0:物料達成狀況 - Multiple Source:230517_0011" u="1"/>
        <s v="E.3.14.0:230521_0038" u="1"/>
        <s v="C.4.3.0: 財務分析:221101_0039" u="1"/>
        <s v="C.1.2.0: 投資併購管理:221022_0007" u="1"/>
        <s v="E.3.5.0:物料達成狀況 - Multiple Source:230521_0031" u="1"/>
        <s v="MFG:230517_0007" u="1"/>
        <s v="C.1.1.0:230521_0101" u="1"/>
        <s v="E.3.14.0:230521_0046" u="1"/>
        <s v="E.3.14.0:230521_0138" u="1"/>
        <s v=":230517_0169" u="1"/>
        <s v="C.1.1.0:230521_0111" u="1"/>
        <s v="E.2.4.0:230521_0100" u="1"/>
        <s v="E.3.14.0:230521_0054" u="1"/>
        <s v="E.3.14.0:230521_0146" u="1"/>
        <s v="C.4.3.0: 財務分析:221022_0008" u="1"/>
        <s v="C.4.3.0: 財務分析:221101_0027" u="1"/>
        <s v=":230517_0029" u="1"/>
        <s v=":230521_0095" u="1"/>
        <s v="E.2.4.0:230521_0110" u="1"/>
        <s v="E.3.14.0:230521_0062" u="1"/>
        <s v="E.3.14.0:230521_0154" u="1"/>
        <s v=":230517_0061" u="1"/>
        <s v="BPM:230521_0006" u="1"/>
        <s v="E.2.4.0:230521_0120" u="1"/>
        <s v="E.3.7.0:230521_0100" u="1"/>
        <s v="E.3.14.0:230517_0004" u="1"/>
        <s v="E.3.14.0:230521_0070" u="1"/>
        <s v="E.3.14.0:230521_0162" u="1"/>
        <s v="C.4.3.0: 財務分析:221101_0015" u="1"/>
        <s v="C.1.2.0: 投資併購管理:221022_0017" u="1"/>
        <s v="E.2.4.0:230521_0130" u="1"/>
        <s v="E.3.7.0:230521_0110" u="1"/>
        <s v="E.3.14.0:230517_0012" u="1"/>
        <s v="E.3.14.0:230517_0104" u="1"/>
        <s v="E.3.14.0:230521_0170" u="1"/>
        <s v="FIN:230517_0068" u="1"/>
        <s v="E.2.4.0:230521_0140" u="1"/>
        <s v="E.3.7.0:230521_0120" u="1"/>
        <s v="E.3.14.0:230517_0020" u="1"/>
        <s v="E.3.14.0:230517_0112" u="1"/>
        <s v="C.4.3.0: 財務分析:221101_0003" u="1"/>
        <s v="E.2.4.0:230521_0150" u="1"/>
        <s v="E.3.14.0:230517_0120" u="1"/>
        <s v="C.4.3.0: 財務分析:220609_0067" u="1"/>
        <s v="C.4.3.0: 財務分析:220627_0069" u="1"/>
        <s v="C.4.3.0: 財務分析:220629_0059" u="1"/>
        <s v="C.4.3.0: 財務分析:230508_0066" u="1"/>
        <s v="C.4.3.0: 財務分析:230517_0067" u="1"/>
        <s v="E.3.12.0: Forecast達成率:230521_0016" u="1"/>
        <s v="E.3.5.3.1-5: 可控庫存DOI趨勢:230508_0026" u="1"/>
        <s v="FIN:230517_0054" u="1"/>
        <s v="E.2.4.0:230521_0160" u="1"/>
        <s v="P.3.10.0:220630_0001" u="1"/>
        <s v="P.3.13.0:220630_0001" u="1"/>
        <s v="C.4.3.0: 財務分析:220628_0058" u="1"/>
        <s v="C.1.2.0: 投資併購管理:221022_0027" u="1"/>
        <s v="C.1.1.0:220622_0023" u="1"/>
        <s v="C.1.1.0:221029_0072" u="1"/>
        <s v="C.1.1.0:230521_0009" u="1"/>
        <s v="C.1.2.0:230521_0009" u="1"/>
        <s v="E.2.4.0:230521_0170" u="1"/>
        <s v="P.3.9.0:221022_0145" u="1"/>
        <s v="P.3.13.0:220630_0101" u="1"/>
        <s v="C.4.3.0: 財務分析:220607_0065" u="1"/>
        <s v="C.4.3.0: 財務分析:220609_0055" u="1"/>
        <s v="C.4.3.0: 財務分析:220616_0066" u="1"/>
        <s v="C.4.3.0: 財務分析:220627_0057" u="1"/>
        <s v="C.4.3.0: 財務分析:220629_0047" u="1"/>
        <s v="C.4.3.0: 財務分析:230508_0054" u="1"/>
        <s v="C.4.3.0: 財務分析:230517_0055" u="1"/>
        <s v="E.3.5.3.1-5: 可控庫存DOI趨勢:230508_0012" u="1"/>
        <s v="E.3.5.3.1-8: BU可控庫存DOI:230508_0012" u="1"/>
        <s v=":230517_0179" u="1"/>
        <s v="FIN:230517_0040" u="1"/>
        <s v="C.1.1.0:220622_0033" u="1"/>
        <s v="C.1.1.0:221029_0082" u="1"/>
        <s v="C.1.1.0:230521_0019" u="1"/>
        <s v="C.1.2.0:230521_0019" u="1"/>
        <s v="E.2.3.0:230521_0008" u="1"/>
        <s v="E.2.4.0:230521_0008" u="1"/>
        <s v="E.2.4.0:230521_0180" u="1"/>
        <s v="E.2.6.0:230521_0008" u="1"/>
        <s v="P.3.9.0:221022_0155" u="1"/>
        <s v="C.4.3.0: 財務分析:220615_0065" u="1"/>
        <s v="C.4.3.0: 財務分析:220628_0046" u="1"/>
        <s v=":230517_0039" u="1"/>
        <s v="C.1.1.0:220622_0043" u="1"/>
        <s v="C.1.1.0:221029_0092" u="1"/>
        <s v="C.1.1.0:230521_0029" u="1"/>
        <s v="C.1.2.0:230521_0029" u="1"/>
        <s v="E.2.4.0:230521_0018" u="1"/>
        <s v="E.2.4.0:230521_0190" u="1"/>
        <s v="E.2.6.0:230521_0018" u="1"/>
        <s v="P.3.9.0:221022_0165" u="1"/>
        <s v="C.4.3.0: 財務分析:220607_0053" u="1"/>
        <s v="C.4.3.0: 財務分析:220609_0043" u="1"/>
        <s v="C.4.3.0: 財務分析:220614_0064" u="1"/>
        <s v="C.4.3.0: 財務分析:220616_0054" u="1"/>
        <s v="C.4.3.0: 財務分析:220627_0045" u="1"/>
        <s v="C.4.3.0: 財務分析:220629_0035" u="1"/>
        <s v="C.4.3.0: 財務分析:230508_0042" u="1"/>
        <s v="C.4.3.0: 財務分析:230517_0043" u="1"/>
        <s v=":230517_0071" u="1"/>
        <s v="PLN:230517_0007" u="1"/>
        <s v="C.1.1.0:220622_0053" u="1"/>
        <s v="C.1.1.0:230521_0039" u="1"/>
        <s v="C.1.2.0:230521_0039" u="1"/>
        <s v="E.2.4.0:230521_0028" u="1"/>
        <s v="E.3.7.0:230521_0008" u="1"/>
        <s v="P.3.9.0:221022_0175" u="1"/>
        <s v="C.4.3.0: 財務分析:220615_0053" u="1"/>
        <s v="C.4.3.0: 財務分析:220622_0064" u="1"/>
        <s v="C.4.3.0: 財務分析:220628_0034" u="1"/>
        <s v="C.4.3.0: 財務分析:230521_0063" u="1"/>
        <s v="是否保留" u="1"/>
        <s v="C.1.1.0:220622_0063" u="1"/>
        <s v="C.1.1.0:230521_0049" u="1"/>
        <s v="C.1.2.0:230521_0049" u="1"/>
        <s v="E.2.4.0:230521_0038" u="1"/>
        <s v="E.3.7.0:230521_0018" u="1"/>
        <s v="P.2.2.0:221101_0103" u="1"/>
        <s v="P.3.9.0:221022_0185" u="1"/>
        <s v="C.4.3.0: 財務分析:220607_0041" u="1"/>
        <s v="C.4.3.0: 財務分析:220609_0031" u="1"/>
        <s v="C.4.3.0: 財務分析:220614_0052" u="1"/>
        <s v="C.4.3.0: 財務分析:220616_0042" u="1"/>
        <s v="C.4.3.0: 財務分析:220627_0033" u="1"/>
        <s v="C.4.3.0: 財務分析:220629_0023" u="1"/>
        <s v="C.4.3.0: 財務分析:220630_0064" u="1"/>
        <s v="C.4.3.0: 財務分析:230508_0030" u="1"/>
        <s v="C.4.3.0: 財務分析:230517_0031" u="1"/>
        <s v="C.1.1.0:220622_0073" u="1"/>
        <s v="C.1.1.0:230521_0059" u="1"/>
        <s v="C.1.2.0:230521_0059" u="1"/>
        <s v="E.2.4.0:230521_0048" u="1"/>
        <s v="E.3.7.0:230521_0028" u="1"/>
        <s v="P.2.2.0:221101_0113" u="1"/>
        <s v="P.3.9.0:221022_0195" u="1"/>
        <s v="P.3.10.0:221029_0059" u="1"/>
        <s v="P.3.10.0:221101_0019" u="1"/>
        <s v="C.4.3.0: 財務分析:220602_0060" u="1"/>
        <s v="C.4.3.0: 財務分析:220615_0041" u="1"/>
        <s v="C.4.3.0: 財務分析:220622_0052" u="1"/>
        <s v="C.4.3.0: 財務分析:220628_0022" u="1"/>
        <s v="C.4.3.0: 財務分析:230521_0051" u="1"/>
        <s v="C.1.2.0: 投資併購管理:221029_0007" u="1"/>
        <s v="MFG:230521_0034" u="1"/>
        <s v="C.1.1.0:220610_0003" u="1"/>
        <s v="C.1.1.0:220622_0083" u="1"/>
        <s v="C.1.1.0:230521_0069" u="1"/>
        <s v="E.2.4.0:230521_0058" u="1"/>
        <s v="E.3.7.0:230521_0038" u="1"/>
        <s v="P.2.2.0:221101_0123" u="1"/>
        <s v="P.3.9.0:221101_0103" u="1"/>
        <s v="P.3.10.0:221029_0067" u="1"/>
        <s v="P.3.10.0:221101_0027" u="1"/>
        <s v="C.4.3.0: 財務分析:220610_0060" u="1"/>
        <s v="C.4.3.0: 財務分析:220614_0040" u="1"/>
        <s v="C.4.3.0: 財務分析:220616_0030" u="1"/>
        <s v="C.4.3.0: 財務分析:220627_0021" u="1"/>
        <s v="C.4.3.0: 財務分析:220629_0011" u="1"/>
        <s v="C.4.3.0: 財務分析:220630_0052" u="1"/>
        <s v="E.3.12.0: Forecast達成率:230521_0004" u="1"/>
        <s v="C.1.1.0:220610_0013" u="1"/>
        <s v="C.1.1.0:220622_0093" u="1"/>
        <s v="C.1.1.0:230521_0079" u="1"/>
        <s v="E.2.4.0:230521_0068" u="1"/>
        <s v="E.3.7.0:230521_0048" u="1"/>
        <s v="P.2.2.0:221101_0133" u="1"/>
        <s v="P.3.9.0:221101_0113" u="1"/>
        <s v="P.3.10.0:221029_0075" u="1"/>
        <s v="P.3.10.0:221101_0035" u="1"/>
        <s v="C.4.3.0: 財務分析:220622_0040" u="1"/>
        <s v="C.4.3.0: 財務分析:220628_0010" u="1"/>
        <s v="MFG:230517_0008" u="1"/>
        <s v="MFG:230521_0020" u="1"/>
        <s v="C.1.1.0:220610_0023" u="1"/>
        <s v="C.1.1.0:220701_0001" u="1"/>
        <s v="C.1.1.0:230521_0089" u="1"/>
        <s v="E.2.4.0:230521_0078" u="1"/>
        <s v="E.3.7.0:230521_0058" u="1"/>
        <s v="P.3.9.0:221101_0123" u="1"/>
        <s v="P.3.10.0:221029_0083" u="1"/>
        <s v="P.3.10.0:221101_0043" u="1"/>
        <s v="C.4.3.0: 財務分析:220630_0040" u="1"/>
        <s v=":230517_0189" u="1"/>
        <s v="C.1.1.0:220610_0033" u="1"/>
        <s v="C.1.1.0:220701_0011" u="1"/>
        <s v="C.1.1.0:230521_0099" u="1"/>
        <s v="E.2.4.0:230517_0209" u="1"/>
        <s v="E.2.4.0:230521_0088" u="1"/>
        <s v="E.3.7.0:230521_0068" u="1"/>
        <s v="P.2.1.0:220630_0205" u="1"/>
        <s v="P.3.9.0:221101_0133" u="1"/>
        <s v="P.3.10.0:221101_0051" u="1"/>
        <s v="C.1.2.0: 投資併購管理:221029_0017" u="1"/>
        <s v=":230517_0049" u="1"/>
        <s v="C.1.1.0:220610_0043" u="1"/>
        <s v="C.1.1.0:220628_0108" u="1"/>
        <s v="C.1.1.0:220701_0021" u="1"/>
        <s v="E.2.4.0:230517_0219" u="1"/>
        <s v="E.2.4.0:230521_0098" u="1"/>
        <s v="E.3.7.0:230521_0078" u="1"/>
        <s v="P.2.1.0:220630_0215" u="1"/>
        <s v="P.3.9.0:221101_0143" u="1"/>
        <s v=":230517_0081" u="1"/>
        <s v="BPM:230521_0007" u="1"/>
        <s v="C.1.1.0:220610_0053" u="1"/>
        <s v="C.1.1.0:220701_0031" u="1"/>
        <s v="E.3.7.0:230521_0088" u="1"/>
        <s v="P.2.1.0:220630_0225" u="1"/>
        <s v="P.3.9.0:221101_0153" u="1"/>
        <s v="C.1.1.0:220610_0063" u="1"/>
        <s v="C.1.1.0:220627_0106" u="1"/>
        <s v="C.1.1.0:220701_0041" u="1"/>
        <s v="E.3.7.0:230521_0098" u="1"/>
        <s v="P.3.9.0:221101_0163" u="1"/>
        <s v="C.1.1.0:220610_0073" u="1"/>
        <s v="C.1.1.0:220701_0051" u="1"/>
        <s v="P.3.9.0:221101_0173" u="1"/>
        <s v="C.1.2.0: 投資併購管理:221029_0027" u="1"/>
        <s v="C.1.1.0:220610_0083" u="1"/>
        <s v="C.1.1.0:220701_0061" u="1"/>
        <s v="P.3.9.0:221101_0183" u="1"/>
        <s v="E.3.5.3.1-5: 可控庫存DOI趨勢:230508_0027" u="1"/>
        <s v="FIN:230517_0055" u="1"/>
        <s v="C.1.1.0:220610_0093" u="1"/>
        <s v="C.1.1.0:220701_0071" u="1"/>
        <s v="P.3.9.0:221101_0193" u="1"/>
        <s v="C.1.1.0:220701_0081" u="1"/>
        <s v="E.3.9.0:管理採購-材料成本管理:230521_0003" u="1"/>
        <s v="E.3.5.3.1-5: 可控庫存DOI趨勢:230508_0013" u="1"/>
        <s v="E.3.5.3.1-8: BU可控庫存DOI:230508_0013" u="1"/>
        <s v=":230517_0199" u="1"/>
        <s v="FIN:230517_0041" u="1"/>
        <s v="C.1.1.0:220701_0091" u="1"/>
        <s v=":230517_0059" u="1"/>
        <s v="C.1.1.0:220616_0108" u="1"/>
        <s v=":230517_0091" u="1"/>
        <s v="PLN:230517_0008" u="1"/>
        <s v="PLN:230521_0020" u="1"/>
        <s v="E.3.5.0:物料達成狀況 - Multiple Source:230508_0032" u="1"/>
        <s v="E.3.5.0:物料達成狀況 - Multiple Source:230517_0033" u="1"/>
        <s v="C.1.1.0:220615_0106" u="1"/>
        <s v="C.1.2.0: 投資併購管理:221101_0007" u="1"/>
        <s v="E.3.5.0:物料達成狀況 - Multiple Source:230508_0020" u="1"/>
        <s v="E.3.5.0:物料達成狀況 - Multiple Source:230517_0021" u="1"/>
        <s v="MFG:230521_0035" u="1"/>
        <s v="C.1.1.0:220614_0104" u="1"/>
        <s v="C.4.3.0: 財務分析:221101_0049" u="1"/>
        <s v="E.3.14.0:230521_0048" u="1"/>
        <s v="MFG:230517_0009" u="1"/>
        <s v="MFG:230521_0021" u="1"/>
        <s v="C.1.1.0:230521_0102" u="1"/>
        <s v="E.3.14.0:230521_0056" u="1"/>
        <s v="E.3.14.0:230521_0148" u="1"/>
        <s v="C.4.3.0: 財務分析:221022_0018" u="1"/>
        <s v="C.4.3.0: 財務分析:221101_0037" u="1"/>
        <s v="E.3.9.0:管理採購-材料成本管理:230521_0013" u="1"/>
        <s v="C.1.1.0:221029_0003" u="1"/>
        <s v="C.1.1.0:230521_0112" u="1"/>
        <s v="E.2.4.0:230521_0101" u="1"/>
        <s v="E.3.14.0:230521_0064" u="1"/>
        <s v="E.3.14.0:230521_0156" u="1"/>
        <s v="C.1.2.0: 投資併購管理:221101_0017" u="1"/>
        <s v=":230517_0069" u="1"/>
        <s v="C.1.1.0:221029_0013" u="1"/>
        <s v="E.2.4.0:230521_0111" u="1"/>
        <s v="P.2.2.0:221022_0106" u="1"/>
        <s v="E.3.14.0:230517_0006" u="1"/>
        <s v="E.3.14.0:230521_0072" u="1"/>
        <s v="E.3.14.0:230521_0164" u="1"/>
        <s v="C.4.3.0: 財務分析:221022_0006" u="1"/>
        <s v="C.4.3.0: 財務分析:221101_0025" u="1"/>
        <s v="BPM:230521_0008" u="1"/>
        <s v="C.1.1.0:221029_0023" u="1"/>
        <s v="E.2.4.0:230521_0121" u="1"/>
        <s v="E.3.7.0:230521_0101" u="1"/>
        <s v="P.2.2.0:221022_0116" u="1"/>
        <s v="E.3.14.0:230517_0014" u="1"/>
        <s v="E.3.14.0:230517_0106" u="1"/>
        <s v="E.3.14.0:230521_0080" u="1"/>
        <s v="E.3.14.0:230521_0172" u="1"/>
        <s v="E.3.14.0.2: 各廠區每日庫存庫齡總覽:230508_0001" u="1"/>
        <s v="E.3.14.0.3: 各廠區每日庫存庫齡總覽:230508_0001" u="1"/>
        <s v="C.1.1.0:221029_0033" u="1"/>
        <s v="E.2.4.0:230521_0131" u="1"/>
        <s v="E.3.7.0:230521_0111" u="1"/>
        <s v="P.2.2.0:221022_0126" u="1"/>
        <s v="P.3.9.0:221022_0106" u="1"/>
        <s v="E.3.14.0:230517_0022" u="1"/>
        <s v="E.3.14.0:230517_0114" u="1"/>
        <s v="C.4.3.0: 財務分析:221101_0013" u="1"/>
        <s v="C.1.1.0:221029_0043" u="1"/>
        <s v="E.2.4.0:230521_0141" u="1"/>
        <s v="E.3.7.0:230521_0121" u="1"/>
        <s v="P.2.2.0:221022_0136" u="1"/>
        <s v="P.3.9.0:221022_0116" u="1"/>
        <s v="E.3.14.0:230517_0030" u="1"/>
        <s v="E.3.14.0:230517_0122" u="1"/>
        <s v="C.4.3.0: 財務分析:220629_0069" u="1"/>
        <s v="C.1.2.0: 投資併購管理:221101_0027" u="1"/>
        <s v="C.1.1.0:220602_0104" u="1"/>
        <s v="C.1.1.0:220622_0004" u="1"/>
        <s v="C.1.1.0:221029_0053" u="1"/>
        <s v="E.2.4.0:230521_0151" u="1"/>
        <s v="P.3.9.0:221022_0126" u="1"/>
        <s v="E.3.14.0:230517_0130" u="1"/>
        <s v="P.3.10.0:220630_0003" u="1"/>
        <s v="P.3.13.0:220630_0003" u="1"/>
        <s v="C.4.3.0: 財務分析:220628_0068" u="1"/>
        <s v="C.4.3.0: 財務分析:221101_0001" u="1"/>
        <s v="E.3.5.3.1-5: 可控庫存DOI趨勢:230508_0028" u="1"/>
        <s v="FIN:230517_0056" u="1"/>
        <s v="C.1.1.0:220622_0014" u="1"/>
        <s v="C.1.1.0:221029_0063" u="1"/>
        <s v="E.2.4.0:230521_0161" u="1"/>
        <s v="P.3.9.0:221022_0136" u="1"/>
        <s v="P.3.10.0:220630_0011" u="1"/>
        <s v="P.3.13.0:220630_0011" u="1"/>
        <s v="P.3.13.0:220630_0103" u="1"/>
        <s v="C.4.3.0: 財務分析:220609_0065" u="1"/>
        <s v="C.4.3.0: 財務分析:220627_0067" u="1"/>
        <s v="C.4.3.0: 財務分析:220629_0057" u="1"/>
        <s v="C.4.3.0: 財務分析:230508_0064" u="1"/>
        <s v="C.4.3.0: 財務分析:230517_0065" u="1"/>
        <s v="C.1.1.0:220622_0024" u="1"/>
        <s v="C.1.1.0:221029_0073" u="1"/>
        <s v="E.2.4.0:230521_0171" u="1"/>
        <s v="P.3.9.0:221022_0146" u="1"/>
        <s v="C.4.3.0: 財務分析:220628_0056" u="1"/>
        <s v="C.1.2.0: 投資併購管理:220630_0003" u="1"/>
        <s v="E.3.9.0:管理採購-材料成本管理:230521_0023" u="1"/>
        <s v="E.3.5.3.1-5: 可控庫存DOI趨勢:230508_0014" u="1"/>
        <s v="E.3.5.3.1-8: BU可控庫存DOI:230508_0014" u="1"/>
        <s v="FIN:230517_0042" u="1"/>
        <s v="C.1.1.0:220622_0034" u="1"/>
        <s v="C.1.1.0:221029_0083" u="1"/>
        <s v="E.2.4.0:230521_0009" u="1"/>
        <s v="E.2.4.0:230521_0181" u="1"/>
        <s v="E.2.6.0:230521_0009" u="1"/>
        <s v="P.3.9.0:221022_0156" u="1"/>
        <s v="C.4.3.0: 財務分析:220607_0063" u="1"/>
        <s v="C.4.3.0: 財務分析:220609_0053" u="1"/>
        <s v="C.4.3.0: 財務分析:220616_0064" u="1"/>
        <s v="C.4.3.0: 財務分析:220627_0055" u="1"/>
        <s v="C.4.3.0: 財務分析:220629_0045" u="1"/>
        <s v="C.4.3.0: 財務分析:230508_0052" u="1"/>
        <s v="C.4.3.0: 財務分析:230517_0053" u="1"/>
        <s v=":230517_0079" u="1"/>
        <s v="C.1.1.0:220622_0044" u="1"/>
        <s v="C.1.1.0:221029_0093" u="1"/>
        <s v="E.2.4.0:230521_0019" u="1"/>
        <s v="E.2.4.0:230521_0191" u="1"/>
        <s v="E.2.6.0:230521_0019" u="1"/>
        <s v="P.3.9.0:221022_0166" u="1"/>
        <s v="C.4.3.0: 財務分析:220615_0063" u="1"/>
        <s v="C.4.3.0: 財務分析:220628_0044" u="1"/>
        <s v="PLN:230517_0009" u="1"/>
        <s v="PLN:230521_0021" u="1"/>
        <s v="C.1.1.0:220622_0054" u="1"/>
        <s v="E.2.4.0:230521_0029" u="1"/>
        <s v="E.3.7.0:230521_0009" u="1"/>
        <s v="P.3.9.0:221022_0176" u="1"/>
        <s v="C.4.3.0: 財務分析:220607_0051" u="1"/>
        <s v="C.4.3.0: 財務分析:220609_0041" u="1"/>
        <s v="C.4.3.0: 財務分析:220614_0062" u="1"/>
        <s v="C.4.3.0: 財務分析:220616_0052" u="1"/>
        <s v="C.4.3.0: 財務分析:220627_0043" u="1"/>
        <s v="C.4.3.0: 財務分析:220629_0033" u="1"/>
        <s v="C.4.3.0: 財務分析:230508_0040" u="1"/>
        <s v="C.4.3.0: 財務分析:230517_0041" u="1"/>
        <s v="C.1.1.0:220622_0064" u="1"/>
        <s v="E.2.4.0:230521_0039" u="1"/>
        <s v="E.3.7.0:230521_0019" u="1"/>
        <s v="P.2.2.0:221101_0104" u="1"/>
        <s v="P.3.9.0:221022_0186" u="1"/>
        <s v="C.4.3.0: 財務分析:220602_0070" u="1"/>
        <s v="C.4.3.0: 財務分析:220615_0051" u="1"/>
        <s v="C.4.3.0: 財務分析:220622_0062" u="1"/>
        <s v="C.4.3.0: 財務分析:220628_0032" u="1"/>
        <s v="C.4.3.0: 財務分析:230521_0061" u="1"/>
        <s v="C.1.2.0: 投資併購管理:220630_0013" u="1"/>
        <s v="C.1.1.0:220622_0074" u="1"/>
        <s v="E.2.4.0:230521_0049" u="1"/>
        <s v="E.3.7.0:230521_0029" u="1"/>
        <s v="P.2.2.0:221101_0114" u="1"/>
        <s v="P.3.9.0:221022_0196" u="1"/>
        <s v="P.3.10.0:221029_0069" u="1"/>
        <s v="P.3.10.0:221101_0029" u="1"/>
        <s v="C.4.3.0: 財務分析:220610_0070" u="1"/>
        <s v="C.4.3.0: 財務分析:220614_0050" u="1"/>
        <s v="C.4.3.0: 財務分析:220616_0040" u="1"/>
        <s v="C.4.3.0: 財務分析:220627_0031" u="1"/>
        <s v="C.4.3.0: 財務分析:220629_0021" u="1"/>
        <s v="C.4.3.0: 財務分析:220630_0062" u="1"/>
        <s v="MFG:230521_0036" u="1"/>
        <s v="C.1.1.0:220610_0004" u="1"/>
        <s v="C.1.1.0:220622_0084" u="1"/>
        <s v="E.2.4.0:230521_0059" u="1"/>
        <s v="E.3.7.0:230521_0039" u="1"/>
        <s v="P.2.2.0:221101_0124" u="1"/>
        <s v="P.3.9.0:221101_0104" u="1"/>
        <s v="P.3.10.0:221029_0077" u="1"/>
        <s v="P.3.10.0:221101_0037" u="1"/>
        <s v="C.4.3.0: 財務分析:220622_0050" u="1"/>
        <s v="C.4.3.0: 財務分析:220628_0020" u="1"/>
        <s v="C.1.1.0:220610_0014" u="1"/>
        <s v="C.1.1.0:220622_0094" u="1"/>
        <s v="E.2.4.0:230521_0069" u="1"/>
        <s v="E.3.7.0:230521_0049" u="1"/>
        <s v="P.2.2.0:221101_0134" u="1"/>
        <s v="P.3.9.0:221101_0114" u="1"/>
        <s v="P.3.10.0:221029_0085" u="1"/>
        <s v="P.3.10.0:221101_0045" u="1"/>
        <s v="C.4.3.0: 財務分析:220630_0050" u="1"/>
        <s v="MFG:230521_0022" u="1"/>
        <s v="C.1.1.0:220610_0024" u="1"/>
        <s v="E.2.4.0:230521_0079" u="1"/>
        <s v="E.3.7.0:230521_0059" u="1"/>
        <s v="P.3.9.0:221101_0124" u="1"/>
        <s v="P.3.10.0:221101_0053" u="1"/>
        <s v="C.1.2.0: 投資併購管理:220630_0023" u="1"/>
        <s v="E.3.9.0:管理採購-材料成本管理:230521_0033" u="1"/>
        <s v="C.1.1.0:220610_0034" u="1"/>
        <s v="E.2.4.0:230521_0089" u="1"/>
        <s v="E.3.7.0:230521_0069" u="1"/>
        <s v="P.2.1.0:220630_0206" u="1"/>
        <s v="P.3.9.0:221101_0134" u="1"/>
        <s v="P.3.10.0:221101_0061" u="1"/>
        <s v=":230517_0089" u="1"/>
        <s v="C.1.1.0:220610_0044" u="1"/>
        <s v="C.1.1.0:220628_0109" u="1"/>
        <s v="E.2.4.0:230521_0099" u="1"/>
        <s v="E.3.7.0:230521_0079" u="1"/>
        <s v="P.2.1.0:220630_0216" u="1"/>
        <s v="P.3.9.0:221101_0144" u="1"/>
        <s v="BPM:230521_0009" u="1"/>
        <s v="C.1.1.0:220610_0054" u="1"/>
        <s v="E.3.7.0:230521_0089" u="1"/>
        <s v="P.2.1.0:220630_0226" u="1"/>
        <s v="P.3.9.0:221101_0154" u="1"/>
        <s v="E.3.14.0.2: 各廠區每日庫存庫齡總覽:230508_0011" u="1"/>
        <s v="C.1.1.0:220610_0064" u="1"/>
        <s v="C.1.1.0:220627_0107" u="1"/>
        <s v="E.3.7.0:230521_0099" u="1"/>
        <s v="P.3.9.0:221101_0164" u="1"/>
        <s v="C.1.2.0: 投資併購管理:220630_0033" u="1"/>
        <s v="E.3.12.0: Forecast達成率:230508_0018" u="1"/>
        <s v="E.3.12.0: Forecast達成率:230517_0019" u="1"/>
        <s v="C.1.1.0:220610_0074" u="1"/>
        <s v="P.3.9.0:221101_0174" u="1"/>
        <s v="C.1.1.0:220610_0084" u="1"/>
        <s v="P.3.9.0:221101_0184" u="1"/>
        <s v="E.3.14.0:230508_0002" u="1"/>
        <s v="E.3.5.3.1-5: 可控庫存DOI趨勢:230508_0029" u="1"/>
        <s v="FIN:230517_0057" u="1"/>
        <s v="C.1.1.0:220610_0094" u="1"/>
        <s v="P.3.9.0:221101_0194" u="1"/>
        <s v="E.3.14.0:230508_0010" u="1"/>
        <s v="E.3.5.3.1-5: 可控庫存DOI趨勢:230508_0015" u="1"/>
        <s v="E.3.5.3.1-8: BU可控庫存DOI:230508_0015" u="1"/>
        <s v="FIN:230517_0043" u="1"/>
        <s v=":230517_0099" u="1"/>
        <s v="C.1.1.0:220616_0109" u="1"/>
        <s v="E.3.5.3.1-5: 可控庫存DOI趨勢:230508_0001" u="1"/>
        <s v="E.3.5.3.1-8: BU可控庫存DOI:230508_0001" u="1"/>
        <s v="PLN:230521_0022" u="1"/>
        <s v="C.1.1.0:220615_0107" u="1"/>
        <s v="C.1.2.0: 投資併購管理:220622_0007" u="1"/>
        <s v="E.3.12.0: Forecast達成率:230508_0006" u="1"/>
        <s v="E.3.12.0: Forecast達成率:230517_0007" u="1"/>
        <s v="E.3.5.0:物料達成狀況 - Multiple Source:230508_0030" u="1"/>
        <s v="E.3.5.0:物料達成狀況 - Multiple Source:230517_0031" u="1"/>
        <s v="C.4.3.0: 財務分析:221101_0059" u="1"/>
        <s v="MFG:230521_0037" u="1"/>
        <s v="C.1.1.0:220614_0105" u="1"/>
        <s v="E.3.14.0:230521_0058" u="1"/>
        <s v="C.4.3.0: 財務分析:221022_0028" u="1"/>
        <s v="C.4.3.0: 財務分析:221101_0047" u="1"/>
        <s v="MFG:230521_0023" u="1"/>
        <s v="C.1.1.0:230521_0103" u="1"/>
        <s v="E.3.14.0:230521_0066" u="1"/>
        <s v="E.3.14.0:230521_0158" u="1"/>
        <s v="C.1.2.0: 投資併購管理:220622_0017" u="1"/>
        <s v="C.1.1.0:221029_0004" u="1"/>
        <s v="C.1.1.0:230521_0113" u="1"/>
        <s v="E.2.4.0:230521_0102" u="1"/>
        <s v="E.3.14.0:230517_0008" u="1"/>
        <s v="E.3.14.0:230521_0074" u="1"/>
        <s v="E.3.14.0:230521_0166" u="1"/>
        <s v="C.4.3.0: 財務分析:221022_0016" u="1"/>
        <s v="C.4.3.0: 財務分析:221101_0035" u="1"/>
        <s v="C.1.1.0:221029_0014" u="1"/>
        <s v="E.2.4.0:230521_0112" u="1"/>
        <s v="P.2.2.0:221022_0107" u="1"/>
        <s v="E.3.14.0:230517_0016" u="1"/>
        <s v="E.3.14.0:230517_0108" u="1"/>
        <s v="E.3.14.0:230521_0082" u="1"/>
        <s v="E.3.14.0:230521_0174" u="1"/>
        <s v="E.3.14.0.2: 各廠區每日庫存庫齡總覽:230508_0005" u="1"/>
        <s v="E.3.14.0.3: 各廠區每日庫存庫齡總覽:230508_0005" u="1"/>
        <s v="C.1.1.0:221029_0024" u="1"/>
        <s v="E.2.4.0:230521_0122" u="1"/>
        <s v="E.3.7.0:230521_0102" u="1"/>
        <s v="P.2.2.0:221022_0117" u="1"/>
        <s v="E.3.14.0:230517_0024" u="1"/>
        <s v="E.3.14.0:230517_0116" u="1"/>
        <s v="E.3.14.0:230521_0090" u="1"/>
        <s v="C.4.3.0: 財務分析:221101_0023" u="1"/>
        <s v="C.1.1.0:221029_0034" u="1"/>
        <s v="E.2.4.0:230521_0132" u="1"/>
        <s v="E.3.7.0:230521_0112" u="1"/>
        <s v="P.2.2.0:221022_0127" u="1"/>
        <s v="P.3.9.0:221022_0107" u="1"/>
        <s v="E.3.14.0:230517_0032" u="1"/>
        <s v="E.3.14.0:230517_0124" u="1"/>
        <s v="C.1.2.0: 投資併購管理:220622_0027" u="1"/>
        <s v="C.1.1.0:221029_0044" u="1"/>
        <s v="E.2.4.0:230521_0142" u="1"/>
        <s v="E.3.7.0:230521_0122" u="1"/>
        <s v="P.2.2.0:221022_0137" u="1"/>
        <s v="P.3.9.0:221022_0117" u="1"/>
        <s v="E.3.14.0:230517_0040" u="1"/>
        <s v="E.3.14.0:230517_0132" u="1"/>
        <s v="P.3.10.0:220630_0005" u="1"/>
        <s v="P.3.13.0:220630_0005" u="1"/>
        <s v="C.4.3.0: 財務分析:221101_0011" u="1"/>
        <s v="C.1.1.0:220602_0105" u="1"/>
        <s v="C.1.1.0:220622_0005" u="1"/>
        <s v="C.1.1.0:221029_0054" u="1"/>
        <s v="E.2.4.0:230521_0152" u="1"/>
        <s v="P.3.9.0:221022_0127" u="1"/>
        <s v="P.3.10.0:220630_0013" u="1"/>
        <s v="P.3.13.0:220630_0013" u="1"/>
        <s v="P.3.13.0:220630_0105" u="1"/>
        <s v="C.4.3.0: 財務分析:220629_0067" u="1"/>
        <s v="C.1.2.0: 投資併購管理:220627_0007" u="1"/>
        <s v="FIN:230517_0058" u="1"/>
        <s v="C.1.1.0:220622_0015" u="1"/>
        <s v="C.1.1.0:221029_0064" u="1"/>
        <s v="E.2.4.0:230521_0162" u="1"/>
        <s v="P.3.9.0:221022_0137" u="1"/>
        <s v="P.3.10.0:220630_0021" u="1"/>
        <s v="P.3.13.0:220630_0021" u="1"/>
        <s v="C.4.3.0: 財務分析:220628_0066" u="1"/>
        <s v="E.3.5.3.1-5: 可控庫存DOI趨勢:230517_0010" u="1"/>
        <s v="C.1.1.0:220622_0025" u="1"/>
        <s v="C.1.1.0:221029_0074" u="1"/>
        <s v="E.2.4.0:230521_0172" u="1"/>
        <s v="P.3.9.0:221022_0147" u="1"/>
        <s v="C.4.3.0: 財務分析:220609_0063" u="1"/>
        <s v="C.4.3.0: 財務分析:220627_0065" u="1"/>
        <s v="C.4.3.0: 財務分析:220629_0055" u="1"/>
        <s v="C.4.3.0: 財務分析:230508_0062" u="1"/>
        <s v="C.4.3.0: 財務分析:230517_0063" u="1"/>
        <s v="C.1.2.0: 投資併購管理:220628_0007" u="1"/>
        <s v="E.3.12.0: Forecast達成率:230521_0015" u="1"/>
        <s v="E.3.5.3.1-5: 可控庫存DOI趨勢:230508_0016" u="1"/>
        <s v="E.3.5.3.1-8: BU可控庫存DOI:230508_0016" u="1"/>
        <s v="FIN:230517_0044" u="1"/>
        <s v="C.1.1.0:220622_0035" u="1"/>
        <s v="C.1.1.0:221029_0084" u="1"/>
        <s v="E.2.4.0:230521_0182" u="1"/>
        <s v="P.3.9.0:221022_0157" u="1"/>
        <s v="C.1.1.0:220622_0045" u="1"/>
        <s v="C.1.1.0:221029_0094" u="1"/>
        <s v="E.2.4.0:230521_0192" u="1"/>
        <s v="P.3.9.0:221022_0167" u="1"/>
        <s v="C.4.3.0: 財務分析:220607_0061" u="1"/>
        <s v="C.4.3.0: 財務分析:220609_0051" u="1"/>
        <s v="C.4.3.0: 財務分析:220616_0062" u="1"/>
        <s v="C.4.3.0: 財務分析:220627_0053" u="1"/>
        <s v="C.4.3.0: 財務分析:220629_0043" u="1"/>
        <s v="C.4.3.0: 財務分析:230508_0050" u="1"/>
        <s v="C.4.3.0: 財務分析:230517_0051" u="1"/>
        <s v="C.1.2.0: 投資併購管理:220627_0017" u="1"/>
        <s v="C.1.2.0: 投資併購管理:220629_0007" u="1"/>
        <s v="E.3.5.3.1-5: 可控庫存DOI趨勢:230508_0002" u="1"/>
        <s v="E.3.5.3.1-8: BU可控庫存DOI:230508_0002" u="1"/>
        <s v="FIN:230517_0030" u="1"/>
        <s v="PLN:230521_0023" u="1"/>
        <s v="C.1.1.0:220622_0055" u="1"/>
        <s v="P.3.9.0:221022_0177" u="1"/>
        <s v="C.4.3.0: 財務分析:220615_0061" u="1"/>
        <s v="C.4.3.0: 財務分析:220628_0042" u="1"/>
        <s v="C.1.1.0:220622_0065" u="1"/>
        <s v="P.2.2.0:221101_0105" u="1"/>
        <s v="P.3.9.0:221022_0187" u="1"/>
        <s v="C.4.3.0: 財務分析:220614_0060" u="1"/>
        <s v="C.4.3.0: 財務分析:220616_0050" u="1"/>
        <s v="C.4.3.0: 財務分析:220627_0041" u="1"/>
        <s v="C.4.3.0: 財務分析:220629_0031" u="1"/>
        <s v="C.1.2.0: 投資併購管理:220628_0017" u="1"/>
        <s v="C.1.1.0:220622_0075" u="1"/>
        <s v="P.2.2.0:221101_0115" u="1"/>
        <s v="P.3.10.0:221029_0079" u="1"/>
        <s v="P.3.10.0:221101_0039" u="1"/>
        <s v="C.4.3.0: 財務分析:220622_0060" u="1"/>
        <s v="C.4.3.0: 財務分析:220628_0030" u="1"/>
        <s v="MFG:230521_0038" u="1"/>
        <s v="C.1.1.0:220610_0005" u="1"/>
        <s v="C.1.1.0:220622_0085" u="1"/>
        <s v="P.2.2.0:221101_0125" u="1"/>
        <s v="P.3.9.0:221101_0105" u="1"/>
        <s v="P.3.10.0:221029_0087" u="1"/>
        <s v="P.3.10.0:221101_0047" u="1"/>
        <s v="C.4.3.0: 財務分析:220630_0060" u="1"/>
        <s v="C.1.2.0: 投資併購管理:220627_0027" u="1"/>
        <s v="C.1.2.0: 投資併購管理:220629_0017" u="1"/>
        <s v="C.1.1.0:220610_0015" u="1"/>
        <s v="C.1.1.0:220622_0095" u="1"/>
        <s v="P.2.2.0:221101_0135" u="1"/>
        <s v="P.3.9.0:221101_0115" u="1"/>
        <s v="P.3.10.0:221101_0055" u="1"/>
        <s v="MFG:230521_0024" u="1"/>
        <s v="C.1.1.0:220610_0025" u="1"/>
        <s v="C.1.1.0:220701_0003" u="1"/>
        <s v="P.3.9.0:221101_0125" u="1"/>
        <s v="P.3.10.0:221101_0063" u="1"/>
        <s v="C.1.2.0: 投資併購管理:220628_0027" u="1"/>
        <s v="E.3.9.0:管理採購-材料成本管理:230517_0007" u="1"/>
        <s v="E.3.12.0: Forecast達成率:230521_0003" u="1"/>
        <s v="C.1.1.0:220610_0035" u="1"/>
        <s v="C.1.1.0:220701_0013" u="1"/>
        <s v="P.2.1.0:220630_0207" u="1"/>
        <s v="P.3.9.0:221101_0135" u="1"/>
        <s v="P.3.10.0:221101_0071" u="1"/>
        <s v="MFG:230521_0010" u="1"/>
        <s v="C.1.1.0:220610_0045" u="1"/>
        <s v="C.1.1.0:220701_0023" u="1"/>
        <s v="P.2.1.0:220630_0217" u="1"/>
        <s v="P.3.9.0:221101_0145" u="1"/>
        <s v="C.1.2.0: 投資併購管理:220629_0027" u="1"/>
        <s v="C.1.1.0:220610_0055" u="1"/>
        <s v="C.1.1.0:220701_0033" u="1"/>
        <s v="P.2.1.0:220630_0227" u="1"/>
        <s v="P.3.9.0:221101_0155" u="1"/>
        <s v="C.1.1.0:220610_0065" u="1"/>
        <s v="C.1.1.0:220627_0108" u="1"/>
        <s v="C.1.1.0:220701_0043" u="1"/>
        <s v="P.3.9.0:221101_0165" u="1"/>
        <s v="C.1.1.0:220610_0075" u="1"/>
        <s v="C.1.1.0:220701_0053" u="1"/>
        <s v="P.3.9.0:221101_0175" u="1"/>
        <s v="E.3.14.0:230508_0004" u="1"/>
        <s v="E.3.9.0:管理採購-材料成本管理:230508_0003" u="1"/>
        <s v="C.1.1.0:220610_0085" u="1"/>
        <s v="C.1.1.0:220701_0063" u="1"/>
        <s v="P.3.9.0:221101_0185" u="1"/>
        <s v="FIN:230517_0059" u="1"/>
        <s v="C.1.1.0:220610_0095" u="1"/>
        <s v="C.1.1.0:220701_0073" u="1"/>
        <s v="P.3.9.0:221101_0195" u="1"/>
        <s v="E.3.14.0:230508_0020" u="1"/>
        <s v="E.3.5.3.1-5: 可控庫存DOI趨勢:230517_0011" u="1"/>
        <s v="C.1.1.0:220701_0083" u="1"/>
        <s v="E.3.9.0:管理採購-材料成本管理:230517_0017" u="1"/>
        <s v="P.2.1.0: 產品營收與銷量達成率:221022_0107" u="1"/>
        <s v="E.3.5.3.1-5: 可控庫存DOI趨勢:230508_0017" u="1"/>
        <s v="FIN:230517_0045" u="1"/>
        <s v="C.1.1.0:220701_0093" u="1"/>
        <s v="C.1.2.0: 投資併購管理:220701_0007" u="1"/>
        <s v="E.3.17.0:製造效率分析:230517_0003" u="1"/>
        <s v="E.3.5.3.1-5: 可控庫存DOI趨勢:230508_0003" u="1"/>
        <s v="E.3.5.3.1-8: BU可控庫存DOI:230508_0003" u="1"/>
        <s v="FIN:230517_0031" u="1"/>
        <s v="PLN:230521_0024" u="1"/>
        <s v="C.1.1.0:220615_0108" u="1"/>
        <s v="C.4.3.0: 財務分析:221101_0069" u="1"/>
        <s v="E.3.11.0: Forecast管理:230508_0018" u="1"/>
        <s v="E.3.11.0: Forecast管理:230517_0019" u="1"/>
        <s v="E.3.5.3.1-4: BU每日DOI:230508_0018" u="1"/>
        <s v="PLN:230521_0010" u="1"/>
        <s v="C.4.3.0: 財務分析:221029_0009" u="1"/>
        <s v="E.3.9.0:管理採購-材料成本管理:230508_0013" u="1"/>
        <s v="MFG:230521_0039" u="1"/>
        <s v="C.1.1.0:220614_0106" u="1"/>
        <s v="C.4.3.0: 財務分析:221022_0038" u="1"/>
        <s v="C.4.3.0: 財務分析:221101_0057" u="1"/>
        <s v="C.1.2.0: 投資併購管理:220701_0017" u="1"/>
        <s v="E.3.14.0:230521_0068" u="1"/>
        <s v="MFG:230521_0025" u="1"/>
        <s v="C.1.1.0:230521_0104" u="1"/>
        <s v="E.3.14.0:230521_0076" u="1"/>
        <s v="E.3.14.0:230521_0168" u="1"/>
        <s v="C.4.3.0: 財務分析:221022_0026" u="1"/>
        <s v="C.4.3.0: 財務分析:221101_0045" u="1"/>
        <s v="E.3.9.0:管理採購-材料成本管理:230517_0027" u="1"/>
        <s v="P.2.1.0: 產品營收與銷量達成率:221022_0117" u="1"/>
        <s v="C.1.1.0:221029_0005" u="1"/>
        <s v="C.1.1.0:230521_0114" u="1"/>
        <s v="E.2.4.0:230521_0103" u="1"/>
        <s v="E.3.14.0:230517_0018" u="1"/>
        <s v="E.3.14.0:230521_0084" u="1"/>
        <s v="E.3.14.0:230521_0176" u="1"/>
        <s v="E.3.11.0: Forecast管理:230521_0001" u="1"/>
        <s v="E.3.5.3.1-4: BU每日DOI:230521_0001" u="1"/>
        <s v="E.3.14.0.2: 各廠區每日庫存庫齡總覽:230508_0009" u="1"/>
        <s v="E.3.14.0.3: 各廠區每日庫存庫齡總覽:230508_0009" u="1"/>
        <s v="MFG:230521_0011" u="1"/>
        <s v="C.1.1.0:221029_0015" u="1"/>
        <s v="E.2.4.0:230521_0113" u="1"/>
        <s v="P.2.2.0:221022_0108" u="1"/>
        <s v="E.3.14.0:230517_0026" u="1"/>
        <s v="E.3.14.0:230517_0118" u="1"/>
        <s v="E.3.14.0:230521_0092" u="1"/>
        <s v="C.4.3.0: 財務分析:221022_0014" u="1"/>
        <s v="C.4.3.0: 財務分析:221101_0033" u="1"/>
        <s v="C.1.2.0: 投資併購管理:220701_0027" u="1"/>
        <s v="C.1.1.0:221029_0025" u="1"/>
        <s v="E.2.4.0:230521_0123" u="1"/>
        <s v="E.3.7.0:230521_0103" u="1"/>
        <s v="P.2.2.0:221022_0118" u="1"/>
        <s v="E.3.14.0:230517_0034" u="1"/>
        <s v="E.3.14.0:230517_0126" u="1"/>
        <s v="C.1.1.0:221029_0035" u="1"/>
        <s v="E.2.4.0:230521_0133" u="1"/>
        <s v="E.3.7.0:230521_0113" u="1"/>
        <s v="P.2.2.0:221022_0128" u="1"/>
        <s v="P.3.9.0:221022_0108" u="1"/>
        <s v="E.3.14.0:230517_0042" u="1"/>
        <s v="E.3.14.0:230517_0134" u="1"/>
        <s v="P.3.10.0:220630_0007" u="1"/>
        <s v="P.3.13.0:220630_0007" u="1"/>
        <s v="C.4.3.0: 財務分析:221022_0002" u="1"/>
        <s v="C.4.3.0: 財務分析:221101_0021" u="1"/>
        <s v="E.3.11.0: Forecast管理:230517_0027" u="1"/>
        <s v="C.1.1.0:221029_0045" u="1"/>
        <s v="E.2.4.0:230521_0143" u="1"/>
        <s v="E.3.7.0:230521_0123" u="1"/>
        <s v="P.2.2.0:221022_0138" u="1"/>
        <s v="P.3.9.0:221022_0118" u="1"/>
        <s v="E.3.14.0:230517_0050" u="1"/>
        <s v="P.3.10.0:220630_0015" u="1"/>
        <s v="P.3.13.0:220630_0015" u="1"/>
        <s v="P.3.13.0:220630_0107" u="1"/>
        <s v="E.3.9.0:管理採購-材料成本管理:230508_0023" u="1"/>
        <s v="C.1.1.0:220602_0106" u="1"/>
        <s v="C.1.1.0:220622_0006" u="1"/>
        <s v="C.1.1.0:221029_0055" u="1"/>
        <s v="E.2.4.0:230521_0153" u="1"/>
        <s v="P.3.9.0:221022_0128" u="1"/>
        <s v="P.3.10.0:220630_0023" u="1"/>
        <s v="P.3.13.0:220630_0023" u="1"/>
        <s v="C.1.1.0:220622_0016" u="1"/>
        <s v="C.1.1.0:221029_0065" u="1"/>
        <s v="E.2.4.0:230521_0163" u="1"/>
        <s v="P.3.9.0:221022_0138" u="1"/>
        <s v="P.3.10.0:220630_0031" u="1"/>
        <s v="P.3.13.0:220630_0031" u="1"/>
        <s v="C.4.3.0: 財務分析:220629_0065" u="1"/>
        <s v="E.3.5.3.1-5: 可控庫存DOI趨勢:230517_0012" u="1"/>
        <s v="C.1.1.0:220622_0026" u="1"/>
        <s v="C.1.1.0:221029_0075" u="1"/>
        <s v="E.2.4.0:230521_0173" u="1"/>
        <s v="P.3.9.0:221022_0148" u="1"/>
        <s v="C.4.3.0: 財務分析:220628_0064" u="1"/>
        <s v="E.3.9.0:管理採購-材料成本管理:230517_0037" u="1"/>
        <s v="P.2.1.0: 產品營收與銷量達成率:221022_0127" u="1"/>
        <s v="E.3.5.3.1-5: 可控庫存DOI趨勢:230508_0018" u="1"/>
        <s v="FIN:230517_0046" u="1"/>
        <s v="C.1.1.0:220622_0036" u="1"/>
        <s v="C.1.1.0:221029_0085" u="1"/>
        <s v="E.2.4.0:230521_0183" u="1"/>
        <s v="P.3.9.0:221022_0158" u="1"/>
        <s v="P.3.10.0:220622_0001" u="1"/>
        <s v="P.3.13.0:220622_0001" u="1"/>
        <s v="C.4.3.0: 財務分析:220609_0061" u="1"/>
        <s v="C.4.3.0: 財務分析:220627_0063" u="1"/>
        <s v="C.4.3.0: 財務分析:220629_0053" u="1"/>
        <s v="C.4.3.0: 財務分析:230508_0060" u="1"/>
        <s v="C.4.3.0: 財務分析:230517_0061" u="1"/>
        <s v="C.1.1.0:220622_0046" u="1"/>
        <s v="C.1.1.0:221029_0095" u="1"/>
        <s v="E.2.4.0:230521_0193" u="1"/>
        <s v="P.3.9.0:221022_0168" u="1"/>
        <s v="P.3.13.0:220622_0101" u="1"/>
        <s v="C.4.3.0: 財務分析:220628_0052" u="1"/>
        <s v="E.3.5.3.1-5: 可控庫存DOI趨勢:230508_0004" u="1"/>
        <s v="E.3.5.3.1-8: BU可控庫存DOI:230508_0004" u="1"/>
        <s v="FIN:230517_0032" u="1"/>
        <s v="PLN:230521_0025" u="1"/>
        <s v="C.1.1.0:220622_0056" u="1"/>
        <s v="P.3.9.0:221022_0178" u="1"/>
        <s v="C.4.3.0: 財務分析:220614_0070" u="1"/>
        <s v="C.4.3.0: 財務分析:220616_0060" u="1"/>
        <s v="C.4.3.0: 財務分析:220627_0051" u="1"/>
        <s v="C.4.3.0: 財務分析:220629_0041" u="1"/>
        <s v="C.1.1.0:220622_0066" u="1"/>
        <s v="P.2.2.0:221101_0106" u="1"/>
        <s v="P.3.9.0:221022_0188" u="1"/>
        <s v="C.4.3.0: 財務分析:220622_0070" u="1"/>
        <s v="C.4.3.0: 財務分析:220628_0040" u="1"/>
        <s v="E.3.17.0:製造效率分析:230508_0007" u="1"/>
        <s v="E.3.11.0: Forecast管理:230508_0034" u="1"/>
        <s v="PLN:230521_0011" u="1"/>
        <s v="C.1.1.0:220622_0076" u="1"/>
        <s v="P.2.2.0:221101_0116" u="1"/>
        <s v="P.3.10.0:221101_0049" u="1"/>
        <s v="C.4.3.0: 財務分析:220630_0070" u="1"/>
        <s v="E.3.9.0:管理採購-材料成本管理:230508_0033" u="1"/>
        <s v="C.1.1.0:220610_0006" u="1"/>
        <s v="C.1.1.0:220622_0086" u="1"/>
        <s v="P.2.2.0:221101_0126" u="1"/>
        <s v="P.3.9.0:221101_0106" u="1"/>
        <s v="P.3.10.0:221101_0057" u="1"/>
        <s v="C.1.1.0:220610_0016" u="1"/>
        <s v="C.1.1.0:220622_0096" u="1"/>
        <s v="P.2.2.0:221101_0136" u="1"/>
        <s v="P.3.9.0:221101_0116" u="1"/>
        <s v="P.3.10.0:221101_0065" u="1"/>
        <s v=":230517_0302" u="1"/>
        <s v="MFG:230521_0026" u="1"/>
        <s v="C.1.1.0:220610_0026" u="1"/>
        <s v="C.1.1.0:220701_0004" u="1"/>
        <s v="P.3.9.0:221101_0126" u="1"/>
        <s v="P.3.10.0:221101_0073" u="1"/>
        <s v="P.2.1.0: 產品營收與銷量達成率:221022_0137" u="1"/>
        <s v="C.1.1.0:220610_0036" u="1"/>
        <s v="C.1.1.0:220701_0014" u="1"/>
        <s v="P.2.1.0:220630_0208" u="1"/>
        <s v="P.3.9.0:221101_0136" u="1"/>
        <s v="P.3.10.0:221101_0081" u="1"/>
        <s v="MFG:230521_0012" u="1"/>
        <s v="C.1.1.0:220610_0046" u="1"/>
        <s v="C.1.1.0:220701_0024" u="1"/>
        <s v="P.2.1.0:220630_0218" u="1"/>
        <s v="P.3.9.0:221101_0146" u="1"/>
        <s v="C.1.1.0:220610_0056" u="1"/>
        <s v="C.1.1.0:220701_0034" u="1"/>
        <s v="P.2.1.0:220630_0228" u="1"/>
        <s v="P.3.9.0:221101_0156" u="1"/>
        <s v="C.1.1.0:220610_0066" u="1"/>
        <s v="C.1.1.0:220627_0109" u="1"/>
        <s v="C.1.1.0:220701_0044" u="1"/>
        <s v="P.3.9.0:221101_0166" u="1"/>
        <s v="E.3.14.0:230508_0006" u="1"/>
        <s v="P.2.1.0: 產品營收與銷量達成率:221029_0107" u="1"/>
        <s v="C.1.1.0:220610_0076" u="1"/>
        <s v="C.1.1.0:220701_0054" u="1"/>
        <s v="P.3.9.0:221101_0176" u="1"/>
        <s v="C.1.1.0:220610_0086" u="1"/>
        <s v="C.1.1.0:220701_0064" u="1"/>
        <s v="P.3.9.0:221101_0186" u="1"/>
        <s v="E.3.12.0: Forecast達成率:230508_0017" u="1"/>
        <s v="E.3.12.0: Forecast達成率:230517_0018" u="1"/>
        <s v="C.1.1.0:220610_0096" u="1"/>
        <s v="C.1.1.0:220701_0074" u="1"/>
        <s v="P.3.9.0:221101_0196" u="1"/>
        <s v="E.3.5.3.1-5: 可控庫存DOI趨勢:230517_0013" u="1"/>
        <s v=":230517_0312" u="1"/>
        <s v=":230521_0206" u="1"/>
        <s v="C.1.1.0:220701_0084" u="1"/>
        <s v="P.2.1.0: 產品營收與銷量達成率:221022_0147" u="1"/>
        <s v="E.3.5.3.1-5: 可控庫存DOI趨勢:230508_0019" u="1"/>
        <s v="FIN:230517_0047" u="1"/>
        <s v="C.1.1.0:220701_0094" u="1"/>
        <s v="P.2.1.0: 產品營收與銷量達成率:221022_0007" u="1"/>
        <s v="E.3.5.3.1-5: 可控庫存DOI趨勢:230508_0005" u="1"/>
        <s v="E.3.5.3.1-8: BU可控庫存DOI:230508_0005" u="1"/>
        <s v="FIN:230517_0033" u="1"/>
        <s v="PLN:230521_0026" u="1"/>
        <s v="C.1.1.0:220615_0109" u="1"/>
        <s v="C.4.3.0: 財務分析:221029_0019" u="1"/>
        <s v="P.2.1.0: 產品營收與銷量達成率:221029_0117" u="1"/>
        <s v="PLN:230521_0012" u="1"/>
        <s v="C.4.3.0: 財務分析:221022_0048" u="1"/>
        <s v="C.4.3.0: 財務分析:221101_0067" u="1"/>
        <s v="C.1.1.0:220614_0107" u="1"/>
        <s v="C.4.3.0: 財務分析:221029_0007" u="1"/>
        <s v="E.3.12.0: Forecast達成率:230508_0005" u="1"/>
        <s v="E.3.12.0: Forecast達成率:230517_0006" u="1"/>
        <s v="E.3.14.0:230521_0078" u="1"/>
        <s v="C.4.3.0: 財務分析:221022_0036" u="1"/>
        <s v="C.4.3.0: 財務分析:221101_0055" u="1"/>
        <s v="C.1.2.0: 投資併購管理:221022_0008" u="1"/>
        <s v=":230517_0322" u="1"/>
        <s v="MFG:230521_0027" u="1"/>
        <s v="C.1.1.0:230521_0105" u="1"/>
        <s v="E.3.14.0:230521_0086" u="1"/>
        <s v="P.2.1.0: 產品營收與銷量達成率:221022_0157" u="1"/>
        <s v="C.1.1.0:221029_0006" u="1"/>
        <s v="C.1.1.0:230521_0115" u="1"/>
        <s v="E.2.4.0:230521_0104" u="1"/>
        <s v="E.3.14.0:230517_0028" u="1"/>
        <s v="E.3.14.0:230521_0094" u="1"/>
        <s v="C.4.3.0: 財務分析:221022_0024" u="1"/>
        <s v="C.4.3.0: 財務分析:221101_0043" u="1"/>
        <s v="P.2.1.0: 產品營收與銷量達成率:221022_0017" u="1"/>
        <s v="MFG:230521_0013" u="1"/>
        <s v="C.1.1.0:221029_0016" u="1"/>
        <s v="E.2.4.0:230521_0114" u="1"/>
        <s v="P.2.2.0:221022_0109" u="1"/>
        <s v="E.3.14.0:230517_0036" u="1"/>
        <s v="E.3.14.0:230517_0128" u="1"/>
        <s v="E.3.12.0: Forecast達成率:230521_0026" u="1"/>
        <s v="C.1.1.0:221029_0026" u="1"/>
        <s v="E.2.4.0:230521_0124" u="1"/>
        <s v="E.3.7.0:230521_0104" u="1"/>
        <s v="P.2.2.0:221022_0119" u="1"/>
        <s v="E.3.14.0:230517_0044" u="1"/>
        <s v="E.3.14.0:230517_0136" u="1"/>
        <s v="P.3.10.0:220630_0009" u="1"/>
        <s v="P.3.13.0:220630_0009" u="1"/>
        <s v="C.4.3.0: 財務分析:221022_0012" u="1"/>
        <s v="C.4.3.0: 財務分析:221101_0031" u="1"/>
        <s v="C.1.2.0: 投資併購管理:221022_0018" u="1"/>
        <s v="C.1.1.0:221029_0036" u="1"/>
        <s v="E.2.4.0:230521_0134" u="1"/>
        <s v="E.3.7.0:230521_0114" u="1"/>
        <s v="P.2.2.0:221022_0129" u="1"/>
        <s v="P.3.9.0:221022_0109" u="1"/>
        <s v="E.3.14.0:230517_0052" u="1"/>
        <s v="P.3.10.0:220630_0017" u="1"/>
        <s v="P.3.13.0:220630_0017" u="1"/>
        <s v="P.3.13.0:220630_0109" u="1"/>
        <s v="P.2.1.0: 產品營收與銷量達成率:221029_0127" u="1"/>
        <s v="C.1.1.0:221029_0046" u="1"/>
        <s v="E.2.4.0:230521_0144" u="1"/>
        <s v="P.2.2.0:221022_0139" u="1"/>
        <s v="P.3.9.0:221022_0119" u="1"/>
        <s v="E.3.14.0:230517_0060" u="1"/>
        <s v="P.3.10.0:220630_0025" u="1"/>
        <s v="P.3.13.0:220630_0025" u="1"/>
        <s v="C.1.1.0:220602_0107" u="1"/>
        <s v="C.1.1.0:220622_0007" u="1"/>
        <s v="C.1.1.0:221029_0056" u="1"/>
        <s v="E.2.4.0:230521_0154" u="1"/>
        <s v="P.3.9.0:221022_0129" u="1"/>
        <s v="P.3.10.0:220630_0033" u="1"/>
        <s v="P.3.13.0:220630_0033" u="1"/>
        <s v="C.1.1.0:220622_0017" u="1"/>
        <s v="C.1.1.0:221029_0066" u="1"/>
        <s v="E.2.4.0:230521_0164" u="1"/>
        <s v="P.3.9.0:221022_0139" u="1"/>
        <s v="P.3.10.0:220630_0041" u="1"/>
        <s v="P.3.13.0:220630_0041" u="1"/>
        <s v="C.1.2.0: 投資併購管理:221022_0028" u="1"/>
        <s v="E.3.5.3.1-5: 可控庫存DOI趨勢:230517_0014" u="1"/>
        <s v=":230517_0332" u="1"/>
        <s v="C.1.1.0:220622_0027" u="1"/>
        <s v="C.1.1.0:221029_0076" u="1"/>
        <s v="E.2.4.0:230521_0174" u="1"/>
        <s v="P.3.9.0:221022_0149" u="1"/>
        <s v="P.3.10.0:220622_0003" u="1"/>
        <s v="P.3.13.0:220622_0003" u="1"/>
        <s v="C.4.3.0: 財務分析:220629_0063" u="1"/>
        <s v="C.4.3.0: 財務分析:230508_0070" u="1"/>
        <s v="FIN:230517_0048" u="1"/>
        <s v="FIN:230521_0060" u="1"/>
        <s v="C.1.1.0:220622_0037" u="1"/>
        <s v="C.1.1.0:221029_0086" u="1"/>
        <s v="E.2.4.0:230521_0184" u="1"/>
        <s v="P.3.9.0:221022_0159" u="1"/>
        <s v="P.3.10.0:220622_0011" u="1"/>
        <s v="P.3.13.0:220622_0011" u="1"/>
        <s v="P.3.13.0:220622_0103" u="1"/>
        <s v="C.4.3.0: 財務分析:220628_0062" u="1"/>
        <s v="P.2.1.0: 產品營收與銷量達成率:221022_0027" u="1"/>
        <s v="C.1.1.0:220622_0047" u="1"/>
        <s v="C.1.1.0:221029_0096" u="1"/>
        <s v="E.2.4.0:230521_0194" u="1"/>
        <s v="P.3.9.0:221022_0169" u="1"/>
        <s v="C.4.3.0: 財務分析:220616_0070" u="1"/>
        <s v="C.4.3.0: 財務分析:220627_0061" u="1"/>
        <s v="C.4.3.0: 財務分析:220629_0051" u="1"/>
        <s v="E.3.12.0: Forecast達成率:230521_0014" u="1"/>
        <s v="E.3.5.3.1-5: 可控庫存DOI趨勢:230508_0006" u="1"/>
        <s v="E.3.5.3.1-8: BU可控庫存DOI:230508_0006" u="1"/>
        <s v="FIN:230517_0034" u="1"/>
        <s v="PLN:230521_0027" u="1"/>
        <s v="C.1.1.0:220622_0057" u="1"/>
        <s v="P.3.9.0:221022_0179" u="1"/>
        <s v="P.3.10.0:220610_0001" u="1"/>
        <s v="P.3.13.0:220610_0001" u="1"/>
        <s v="C.4.3.0: 財務分析:220628_0050" u="1"/>
        <s v="C.1.1.0:220622_0067" u="1"/>
        <s v="P.2.2.0:221101_0107" u="1"/>
        <s v="P.3.9.0:221022_0189" u="1"/>
        <s v="P.3.13.0:220610_0101" u="1"/>
        <s v="P.2.1.0: 產品營收與銷量達成率:221029_0137" u="1"/>
        <s v="FIN:230517_0020" u="1"/>
        <s v="PLN:230521_0013" u="1"/>
        <s v="C.1.1.0:220622_0077" u="1"/>
        <s v="P.2.2.0:221101_0117" u="1"/>
        <s v="P.3.10.0:221101_0059" u="1"/>
        <s v="C.4.2.0: 生產力:221022_0001" u="1"/>
        <s v="C.1.2.0: 投資併購管理:221029_0008" u="1"/>
        <s v="C.1.1.0:220610_0007" u="1"/>
        <s v="C.1.1.0:220622_0087" u="1"/>
        <s v="P.2.2.0:221101_0127" u="1"/>
        <s v="P.3.9.0:221101_0107" u="1"/>
        <s v="P.3.10.0:221101_0067" u="1"/>
        <s v="C.1.1.0:220610_0017" u="1"/>
        <s v="C.1.1.0:220622_0097" u="1"/>
        <s v="P.2.2.0:221101_0137" u="1"/>
        <s v="P.3.9.0:221101_0117" u="1"/>
        <s v="P.3.10.0:221101_0075" u="1"/>
        <s v=":230517_0342" u="1"/>
        <s v="MFG:230521_0028" u="1"/>
        <s v="C.1.1.0:220610_0027" u="1"/>
        <s v="C.1.1.0:220701_0005" u="1"/>
        <s v="P.3.9.0:221101_0127" u="1"/>
        <s v="P.3.10.0:221101_0083" u="1"/>
        <s v=":230517_0202" u="1"/>
        <s v="C.1.1.0:220610_0037" u="1"/>
        <s v="C.1.1.0:220701_0015" u="1"/>
        <s v="P.2.1.0:220630_0209" u="1"/>
        <s v="P.3.9.0:221101_0137" u="1"/>
        <s v="C.1.2.0: 投資併購管理:221029_0018" u="1"/>
        <s v="P.2.1.0: 產品營收與銷量達成率:221022_0037" u="1"/>
        <s v="MFG:230521_0014" u="1"/>
        <s v="C.1.1.0:220610_0047" u="1"/>
        <s v="C.1.1.0:220701_0025" u="1"/>
        <s v="P.2.1.0:220630_0219" u="1"/>
        <s v="P.3.9.0:221101_0147" u="1"/>
        <s v="E.3.12.0: Forecast達成率:230521_0002" u="1"/>
        <s v="C.1.1.0:220610_0057" u="1"/>
        <s v="C.1.1.0:220701_0035" u="1"/>
        <s v="P.2.1.0:220630_0229" u="1"/>
        <s v="P.3.9.0:221101_0157" u="1"/>
        <s v="E.3.14.0:230508_0008" u="1"/>
        <s v="C.1.1.0:220610_0067" u="1"/>
        <s v="C.1.1.0:220701_0045" u="1"/>
        <s v="P.3.9.0:221101_0167" u="1"/>
        <s v="P.2.1.0: 產品營收與銷量達成率:221029_0147" u="1"/>
        <s v="P.2.1.0: 產品營收與銷量達成率:221101_0107" u="1"/>
        <s v="C.1.1.0:220610_0077" u="1"/>
        <s v="C.1.1.0:220701_0055" u="1"/>
        <s v="P.3.9.0:221101_0177" u="1"/>
        <s v="E.3.14.0:230508_0024" u="1"/>
        <s v="C.1.2.0: 投資併購管理:221029_0028" u="1"/>
        <s v="P.2.1.0: 產品營收與銷量達成率:221029_0007" u="1"/>
        <s v="C.1.1.0:220610_0087" u="1"/>
        <s v="C.1.1.0:220701_0065" u="1"/>
        <s v="P.3.9.0:221101_0187" u="1"/>
        <s v="E.3.14.0:230508_0032" u="1"/>
        <s v="C.1.1.0:220610_0097" u="1"/>
        <s v="C.1.1.0:220701_0075" u="1"/>
        <s v="E.3.5.3.1-5: 可控庫存DOI趨勢:230517_0015" u="1"/>
        <s v=":230517_0352" u="1"/>
        <s v="C.1.1.0:220701_0085" u="1"/>
        <s v=":230517_0212" u="1"/>
        <s v=":230521_0106" u="1"/>
        <s v="FIN:230517_0049" u="1"/>
        <s v="FIN:230521_0061" u="1"/>
        <s v="C.1.1.0:220701_0095" u="1"/>
        <s v="P.2.1.0: 產品營收與銷量達成率:221022_0047" u="1"/>
        <s v="E.3.5.3.1-5: 可控庫存DOI趨勢:230517_0001" u="1"/>
        <s v="E.3.5.3.1-8: BU可控庫存DOI:230517_0001" u="1"/>
        <s v="E.3.5.3.1-5: 可控庫存DOI趨勢:230508_0007" u="1"/>
        <s v="E.3.5.3.1-8: BU可控庫存DOI:230508_0007" u="1"/>
        <s v="FIN:230517_0035" u="1"/>
        <s v="C.4.3.0: 財務分析:221029_0029" u="1"/>
        <s v="C.4.3.0: 財務分析:221022_0058" u="1"/>
        <s v="P.2.1.0: 產品營收與銷量達成率:221029_0157" u="1"/>
        <s v="P.2.1.0: 產品營收與銷量達成率:221101_0117" u="1"/>
        <s v="FIN:230517_0021" u="1"/>
        <s v="PLN:230521_0014" u="1"/>
        <s v="C.4.3.0: 財務分析:221029_0017" u="1"/>
        <s v="C.1.2.0: 投資併購管理:221101_0008" u="1"/>
        <s v="P.2.1.0: 產品營收與銷量達成率:221029_0017" u="1"/>
        <s v="C.1.1.0:220614_0108" u="1"/>
        <s v="C.1.1.0:220622_0100" u="1"/>
        <s v="C.4.3.0: 財務分析:221022_0046" u="1"/>
        <s v="C.4.3.0: 財務分析:221101_0065" u="1"/>
        <s v="C.1.1.0:220622_0110" u="1"/>
        <s v="E.3.14.0:230521_0088" u="1"/>
        <s v="C.4.3.0: 財務分析:221029_0005" u="1"/>
        <s v=":230517_0362" u="1"/>
        <s v="MFG:230521_0029" u="1"/>
        <s v="C.1.1.0:230521_0106" u="1"/>
        <s v="E.3.14.0:230521_0096" u="1"/>
        <s v="C.4.3.0: 財務分析:221022_0034" u="1"/>
        <s v="C.4.3.0: 財務分析:221101_0053" u="1"/>
        <s v=":230517_0222" u="1"/>
        <s v=":230521_0116" u="1"/>
        <s v="C.1.1.0:221029_0007" u="1"/>
        <s v="E.2.4.0:230521_0105" u="1"/>
        <s v="E.3.14.0:230517_0038" u="1"/>
        <s v="C.1.2.0: 投資併購管理:221101_0018" u="1"/>
        <s v="P.2.1.0: 產品營收與銷量達成率:221022_0057" u="1"/>
        <s v="MFG:230521_0015" u="1"/>
        <s v="C.1.1.0:221029_0017" u="1"/>
        <s v="E.2.4.0:230521_0115" u="1"/>
        <s v="E.3.14.0:230517_0046" u="1"/>
        <s v="E.3.14.0:230517_0138" u="1"/>
        <s v="C.4.3.0: 財務分析:221022_0022" u="1"/>
        <s v="C.4.3.0: 財務分析:221101_0041" u="1"/>
        <s v="C.1.1.0:221029_0027" u="1"/>
        <s v="E.2.4.0:230521_0125" u="1"/>
        <s v="E.3.7.0:230521_0105" u="1"/>
        <s v="E.3.14.0:230517_0054" u="1"/>
        <s v="P.3.10.0:220630_0019" u="1"/>
        <s v="P.3.13.0:220630_0019" u="1"/>
        <s v="MFG:230521_0001" u="1"/>
        <s v="C.1.1.0:221029_0037" u="1"/>
        <s v="E.2.4.0:230521_0135" u="1"/>
        <s v="E.3.7.0:230521_0115" u="1"/>
        <s v="E.3.14.0:230517_0062" u="1"/>
        <s v="P.3.10.0:220630_0027" u="1"/>
        <s v="P.3.13.0:220630_0027" u="1"/>
        <s v="C.4.3.0: 財務分析:221022_0010" u="1"/>
        <s v="P.2.1.0: 產品營收與銷量達成率:221101_0127" u="1"/>
        <s v="C.1.1.0:221029_0047" u="1"/>
        <s v="E.2.4.0:230521_0145" u="1"/>
        <s v="E.3.14.0:230517_0070" u="1"/>
        <s v="P.3.10.0:220630_0035" u="1"/>
        <s v="P.3.13.0:220630_0035" u="1"/>
        <s v="C.1.2.0: 投資併購管理:221101_0028" u="1"/>
        <s v="P.2.1.0: 產品營收與銷量達成率:221029_0027" u="1"/>
        <s v="C.1.1.0:220602_0108" u="1"/>
        <s v="C.1.1.0:220610_0100" u="1"/>
        <s v="C.1.1.0:220622_0008" u="1"/>
        <s v="C.1.1.0:221029_0057" u="1"/>
        <s v="E.2.4.0:230521_0155" u="1"/>
        <s v="P.3.10.0:220630_0043" u="1"/>
        <s v="P.3.13.0:220630_0043" u="1"/>
        <s v="C.1.1.0:220610_0110" u="1"/>
        <s v="C.1.1.0:220622_0018" u="1"/>
        <s v="C.1.1.0:220630_0010" u="1"/>
        <s v="C.1.1.0:221029_0067" u="1"/>
        <s v="E.2.4.0:230521_0165" u="1"/>
        <s v="P.3.10.0:220622_0005" u="1"/>
        <s v="P.3.10.0:220630_0051" u="1"/>
        <s v="P.3.13.0:220622_0005" u="1"/>
        <s v="P.3.13.0:220630_0051" u="1"/>
        <s v="E.3.5.3.1-5: 可控庫存DOI趨勢:230517_0016" u="1"/>
        <s v=":230517_0372" u="1"/>
        <s v="C.1.1.0:220622_0028" u="1"/>
        <s v="C.1.1.0:220630_0020" u="1"/>
        <s v="C.1.1.0:221029_0077" u="1"/>
        <s v="E.2.4.0:230521_0175" u="1"/>
        <s v="P.3.10.0:220622_0013" u="1"/>
        <s v="P.3.13.0:220622_0013" u="1"/>
        <s v="P.3.13.0:220622_0105" u="1"/>
        <s v="C.1.2.0: 投資併購管理:220630_0004" u="1"/>
        <s v=":230517_0232" u="1"/>
        <s v=":230521_0126" u="1"/>
        <s v="FIN:230521_0062" u="1"/>
        <s v="C.1.1.0:220622_0038" u="1"/>
        <s v="C.1.1.0:220630_0030" u="1"/>
        <s v="C.1.1.0:221029_0087" u="1"/>
        <s v="E.2.4.0:230521_0185" u="1"/>
        <s v="P.3.10.0:220622_0021" u="1"/>
        <s v="P.3.13.0:220622_0021" u="1"/>
        <s v="C.4.3.0: 財務分析:220629_0061" u="1"/>
        <s v="P.2.1.0: 產品營收與銷量達成率:221022_0067" u="1"/>
        <s v="E.3.5.3.1-5: 可控庫存DOI趨勢:230517_0002" u="1"/>
        <s v="E.3.5.3.1-8: BU可控庫存DOI:230517_0002" u="1"/>
        <s v="C.1.1.0:220622_0048" u="1"/>
        <s v="C.1.1.0:220630_0040" u="1"/>
        <s v="C.1.1.0:221029_0097" u="1"/>
        <s v="E.2.4.0:230521_0195" u="1"/>
        <s v="P.3.10.0:220610_0003" u="1"/>
        <s v="P.3.13.0:220610_0003" u="1"/>
        <s v="C.4.3.0: 財務分析:220628_0060" u="1"/>
        <s v="E.3.5.3.1-5: 可控庫存DOI趨勢:230508_0008" u="1"/>
        <s v="E.3.5.3.1-8: BU可控庫存DOI:230508_0008" u="1"/>
        <s v="FIN:230517_0036" u="1"/>
        <s v="C.1.1.0:220622_0058" u="1"/>
        <s v="C.1.1.0:220630_0050" u="1"/>
        <s v="P.3.10.0:220610_0011" u="1"/>
        <s v="P.3.13.0:220610_0011" u="1"/>
        <s v="P.3.13.0:220610_0103" u="1"/>
        <s v="C.1.1.0:220622_0068" u="1"/>
        <s v="C.1.1.0:220630_0060" u="1"/>
        <s v="P.2.2.0:221101_0108" u="1"/>
        <s v="C.4.2.0: 生產力:221022_0002" u="1"/>
        <s v="C.1.2.0: 投資併購管理:220630_0014" u="1"/>
        <s v="P.2.1.0: 產品營收與銷量達成率:221101_0137" u="1"/>
        <s v="FIN:230517_0022" u="1"/>
        <s v="PLN:230521_0015" u="1"/>
        <s v="C.1.1.0:220622_0078" u="1"/>
        <s v="C.1.1.0:220630_0070" u="1"/>
        <s v="P.2.2.0:221101_0118" u="1"/>
        <s v="P.3.10.0:221101_0069" u="1"/>
        <s v="P.2.1.0: 產品營收與銷量達成率:221029_0037" u="1"/>
        <s v="C.1.1.0:220610_0008" u="1"/>
        <s v="C.1.1.0:220622_0088" u="1"/>
        <s v="C.1.1.0:220630_0080" u="1"/>
        <s v="P.2.2.0:221101_0128" u="1"/>
        <s v="P.3.9.0:221101_0108" u="1"/>
        <s v="P.3.10.0:221101_0077" u="1"/>
        <s v="C.4.2.0: 生產力:221022_0010" u="1"/>
        <s v="PLN:230521_0001" u="1"/>
        <s v="C.1.1.0:220610_0018" u="1"/>
        <s v="C.1.1.0:220622_0098" u="1"/>
        <s v="C.1.1.0:220630_0090" u="1"/>
        <s v="P.2.2.0:221101_0138" u="1"/>
        <s v="P.3.9.0:221101_0118" u="1"/>
        <s v="P.3.10.0:221101_0085" u="1"/>
        <s v=":230517_0382" u="1"/>
        <s v="C.1.1.0:220610_0028" u="1"/>
        <s v="C.1.1.0:220701_0006" u="1"/>
        <s v="P.3.9.0:221101_0128" u="1"/>
        <s v="C.1.2.0: 投資併購管理:220630_0024" u="1"/>
        <s v=":230517_0242" u="1"/>
        <s v=":230521_0136" u="1"/>
        <s v="C.1.1.0:220610_0038" u="1"/>
        <s v="C.1.1.0:220701_0016" u="1"/>
        <s v="P.3.9.0:221101_0138" u="1"/>
        <s v="P.2.1.0: 產品營收與銷量達成率:221022_0077" u="1"/>
        <s v=":230517_0102" u="1"/>
        <s v="MFG:230521_0016" u="1"/>
        <s v="C.1.1.0:220610_0048" u="1"/>
        <s v="C.1.1.0:220701_0026" u="1"/>
        <s v="P.3.9.0:221101_0148" u="1"/>
        <s v="C.1.1.0:220610_0058" u="1"/>
        <s v="C.1.1.0:220701_0036" u="1"/>
        <s v="P.3.9.0:221101_0158" u="1"/>
        <s v="E.3.14.0:230508_0018" u="1"/>
        <s v="MFG:230521_0002" u="1"/>
        <s v="C.1.1.0:220610_0068" u="1"/>
        <s v="C.1.1.0:220701_0046" u="1"/>
        <s v="P.3.9.0:221101_0168" u="1"/>
        <s v="E.3.14.0:230508_0026" u="1"/>
        <s v="C.1.2.0: 投資併購管理:220630_0034" u="1"/>
        <s v="P.2.1.0: 產品營收與銷量達成率:221101_0147" u="1"/>
        <s v="C.1.1.0:220610_0078" u="1"/>
        <s v="C.1.1.0:220701_0056" u="1"/>
        <s v="P.3.9.0:221101_0178" u="1"/>
        <s v="E.3.14.0:230508_0034" u="1"/>
        <s v="P.2.1.0: 產品營收與銷量達成率:221029_0047" u="1"/>
        <s v="P.2.1.0: 產品營收與銷量達成率:221101_0007" u="1"/>
        <s v="C.1.1.0:220610_0088" u="1"/>
        <s v="C.1.1.0:220701_0066" u="1"/>
        <s v="P.3.9.0:221101_0188" u="1"/>
        <s v="E.3.14.0:230508_0042" u="1"/>
        <s v="C.1.1.0:220610_0098" u="1"/>
        <s v="C.1.1.0:220701_0076" u="1"/>
        <s v="E.3.14.0:230508_0050" u="1"/>
        <s v="E.3.5.3.1-5: 可控庫存DOI趨勢:230517_0017" u="1"/>
        <s v="C.1.1.0:220701_0086" u="1"/>
        <s v="E.3.12.0: Forecast達成率:230508_0016" u="1"/>
        <s v="E.3.12.0: Forecast達成率:230517_0017" u="1"/>
        <s v=":230517_0252" u="1"/>
        <s v=":230521_0146" u="1"/>
        <s v="FIN:230521_0063" u="1"/>
        <s v="C.1.1.0:220701_0096" u="1"/>
        <s v="C.1.1.0:221029_0100" u="1"/>
        <s v="P.3.10.0:220627_0001" u="1"/>
        <s v="P.3.13.0:220627_0001" u="1"/>
        <s v="P.2.1.0: 產品營收與銷量達成率:221022_0087" u="1"/>
        <s v="E.3.5.3.1-5: 可控庫存DOI趨勢:230517_0003" u="1"/>
        <s v="E.3.5.3.1-8: BU可控庫存DOI:230517_0003" u="1"/>
        <s v=":230517_0112" u="1"/>
        <s v=":230521_0006" u="1"/>
        <s v="C.1.1.0:221029_0110" u="1"/>
        <s v="P.3.13.0:220627_0101" u="1"/>
        <s v="C.4.3.0: 財務分析:221029_0039" u="1"/>
        <s v="E.3.5.3.1-5: 可控庫存DOI趨勢:230508_0009" u="1"/>
        <s v="E.3.5.3.1-8: BU可控庫存DOI:230508_0009" u="1"/>
        <s v="FIN:230517_0037" u="1"/>
        <s v="C.4.3.0: 財務分析:221022_0068" u="1"/>
        <s v="C.4.3.0: 財務分析:221029_0027" u="1"/>
        <s v="C.1.2.0: 投資併購管理:220622_0008" u="1"/>
        <s v="P.2.1.0: 產品營收與銷量達成率:221101_0157" u="1"/>
        <s v="FIN:230517_0023" u="1"/>
        <s v="PLN:230521_0016" u="1"/>
        <s v="C.4.3.0: 財務分析:221022_0056" u="1"/>
        <s v="P.2.1.0: 產品營收與銷量達成率:221029_0057" u="1"/>
        <s v="P.2.1.0: 產品營收與銷量達成率:221101_0017" u="1"/>
        <s v="C.1.1.0:220614_0109" u="1"/>
        <s v="C.1.1.0:220622_0101" u="1"/>
        <s v="C.4.3.0: 財務分析:221029_0015" u="1"/>
        <s v="PLN:230521_0002" u="1"/>
        <s v="C.1.1.0:220622_0111" u="1"/>
        <s v="E.3.14.0:230521_0098" u="1"/>
        <s v="C.4.3.0: 財務分析:221022_0044" u="1"/>
        <s v="C.4.3.0: 財務分析:221101_0063" u="1"/>
        <s v="C.1.1.0:230521_0107" u="1"/>
        <s v="C.4.3.0: 財務分析:221029_0003" u="1"/>
        <s v="C.1.2.0: 投資併購管理:220622_0018" u="1"/>
        <s v="E.3.12.0: Forecast達成率:230508_0004" u="1"/>
        <s v="E.3.12.0: Forecast達成率:230517_0005" u="1"/>
        <s v=":230517_0262" u="1"/>
        <s v=":230521_0156" u="1"/>
        <s v="C.1.1.0:221029_0008" u="1"/>
        <s v="E.2.4.0:230521_0106" u="1"/>
        <s v="E.3.14.0:230517_0048" u="1"/>
        <s v="C.4.3.0: 財務分析:221022_0032" u="1"/>
        <s v="C.4.3.0: 財務分析:221101_0051" u="1"/>
        <s v="C.1.2.0: 投資併購管理:220602_0010" u="1"/>
        <s v="P.2.1.0: 產品營收與銷量達成率:221022_0097" u="1"/>
        <s v=":230517_0122" u="1"/>
        <s v=":230521_0016" u="1"/>
        <s v="MFG:230521_0017" u="1"/>
        <s v="C.1.1.0:221029_0018" u="1"/>
        <s v="E.2.4.0:230521_0116" u="1"/>
        <s v="E.3.14.0:230517_0056" u="1"/>
        <s v="E.3.17.0:製造效率分析:230521_0010" u="1"/>
        <s v="C.1.1.0:221029_0028" u="1"/>
        <s v="E.2.4.0:230521_0126" u="1"/>
        <s v="E.3.7.0:230521_0106" u="1"/>
        <s v="E.3.14.0:230517_0064" u="1"/>
        <s v="P.3.10.0:220630_0029" u="1"/>
        <s v="P.3.13.0:220630_0029" u="1"/>
        <s v="C.4.3.0: 財務分析:221022_0020" u="1"/>
        <s v="MFG:230521_0003" u="1"/>
        <s v="C.1.1.0:221029_0038" u="1"/>
        <s v="E.2.4.0:230521_0136" u="1"/>
        <s v="E.3.7.0:230521_0116" u="1"/>
        <s v="E.3.14.0:230517_0072" u="1"/>
        <s v="P.3.10.0:220630_0037" u="1"/>
        <s v="P.3.13.0:220630_0037" u="1"/>
        <s v="C.1.2.0: 投資併購管理:220622_0028" u="1"/>
        <s v="E.3.12.0: Forecast達成率:230521_0025" u="1"/>
        <s v="C.1.1.0:221029_0048" u="1"/>
        <s v="E.2.4.0:230521_0146" u="1"/>
        <s v="E.3.14.0:230517_0080" u="1"/>
        <s v="P.3.10.0:220630_0045" u="1"/>
        <s v="P.3.13.0:220630_0045" u="1"/>
        <s v="C.1.2.0: 投資併購管理:220602_0020" u="1"/>
        <s v="P.2.1.0: 產品營收與銷量達成率:221029_0067" u="1"/>
        <s v="P.2.1.0: 產品營收與銷量達成率:221101_0027" u="1"/>
        <s v="C.1.1.0:220602_0109" u="1"/>
        <s v="C.1.1.0:220610_0101" u="1"/>
        <s v="C.1.1.0:220622_0009" u="1"/>
        <s v="C.1.1.0:220630_0001" u="1"/>
        <s v="C.1.1.0:221029_0058" u="1"/>
        <s v="E.2.4.0:230521_0156" u="1"/>
        <s v="P.3.10.0:220622_0007" u="1"/>
        <s v="P.3.10.0:220630_0053" u="1"/>
        <s v="P.3.13.0:220622_0007" u="1"/>
        <s v="P.3.13.0:220630_0053" u="1"/>
        <s v="C.1.2.0: 投資併購管理:220627_0008" u="1"/>
        <s v="C.1.1.0:220610_0111" u="1"/>
        <s v="C.1.1.0:220622_0019" u="1"/>
        <s v="C.1.1.0:220630_0011" u="1"/>
        <s v="C.1.1.0:221029_0068" u="1"/>
        <s v="E.2.4.0:230521_0166" u="1"/>
        <s v="P.3.10.0:220622_0015" u="1"/>
        <s v="P.3.10.0:220630_0061" u="1"/>
        <s v="P.3.13.0:220622_0015" u="1"/>
        <s v="P.3.13.0:220622_0107" u="1"/>
        <s v="P.3.13.0:220630_0061" u="1"/>
        <s v="E.3.5.3.1-5: 可控庫存DOI趨勢:230517_0018" u="1"/>
        <s v="C.1.1.0:220622_0029" u="1"/>
        <s v="C.1.1.0:220630_0021" u="1"/>
        <s v="C.1.1.0:221029_0078" u="1"/>
        <s v="E.2.4.0:230521_0176" u="1"/>
        <s v="P.3.10.0:220622_0023" u="1"/>
        <s v="P.3.13.0:220622_0023" u="1"/>
        <s v="C.1.2.0: 投資併購管理:220628_0008" u="1"/>
        <s v=":230517_0272" u="1"/>
        <s v=":230521_0166" u="1"/>
        <s v="FIN:230521_0064" u="1"/>
        <s v="C.1.1.0:220622_0039" u="1"/>
        <s v="C.1.1.0:220630_0031" u="1"/>
        <s v="C.1.1.0:221029_0088" u="1"/>
        <s v="E.2.4.0:230521_0186" u="1"/>
        <s v="P.3.10.0:220610_0005" u="1"/>
        <s v="P.3.10.0:220622_0031" u="1"/>
        <s v="P.3.10.0:220628_0001" u="1"/>
        <s v="P.3.13.0:220610_0005" u="1"/>
        <s v="P.3.13.0:220622_0031" u="1"/>
        <s v="P.3.13.0:220628_0001" u="1"/>
        <s v="C.4.3.0: 財務分析:220628_0070" u="1"/>
        <s v="C.1.2.0: 投資併購管理:220602_0030" u="1"/>
        <s v="E.3.5.3.1-5: 可控庫存DOI趨勢:230517_0004" u="1"/>
        <s v="E.3.5.3.1-8: BU可控庫存DOI:230517_0004" u="1"/>
        <s v=":230517_0132" u="1"/>
        <s v=":230521_0026" u="1"/>
        <s v="C.1.1.0:220622_0049" u="1"/>
        <s v="C.1.1.0:220630_0041" u="1"/>
        <s v="C.1.1.0:221029_0098" u="1"/>
        <s v="E.2.4.0:230521_0196" u="1"/>
        <s v="P.3.10.0:220610_0013" u="1"/>
        <s v="P.3.13.0:220610_0013" u="1"/>
        <s v="P.3.13.0:220610_0105" u="1"/>
        <s v="P.3.13.0:220628_0101" u="1"/>
        <s v="C.1.2.0: 投資併購管理:220627_0018" u="1"/>
        <s v="C.1.2.0: 投資併購管理:220629_0008" u="1"/>
        <s v="FIN:230517_0038" u="1"/>
        <s v="FIN:230521_0050" u="1"/>
        <s v="C.1.1.0:220622_0059" u="1"/>
        <s v="C.1.1.0:220630_0051" u="1"/>
        <s v="P.3.10.0:220610_0021" u="1"/>
        <s v="P.3.10.0:220614_0001" u="1"/>
        <s v="P.3.13.0:220610_0021" u="1"/>
        <s v="P.3.13.0:220614_0001" u="1"/>
        <s v="C.4.2.0: 生產力:221022_0003" u="1"/>
        <s v="C.1.2.0: 投資併購管理:220607_0010" u="1"/>
        <s v="C.1.1.0:220622_0069" u="1"/>
        <s v="C.1.1.0:220630_0061" u="1"/>
        <s v="P.2.2.0:221101_0109" u="1"/>
        <s v="P.3.13.0:220614_0101" u="1"/>
        <s v="C.1.2.0: 投資併購管理:220628_0018" u="1"/>
        <s v="E.3.12.0: Forecast達成率:230521_0013" u="1"/>
        <s v="FIN:230517_0024" u="1"/>
        <s v="PLN:230521_0017" u="1"/>
        <s v="C.1.1.0:220622_0079" u="1"/>
        <s v="C.1.1.0:220630_0071" u="1"/>
        <s v="P.2.2.0:221101_0119" u="1"/>
        <s v="P.3.10.0:221101_0079" u="1"/>
        <s v="C.4.2.0: 生產力:221022_0011" u="1"/>
        <s v="P.2.1.0: 產品營收與銷量達成率:221029_0077" u="1"/>
        <s v="P.2.1.0: 產品營收與銷量達成率:221101_0037" u="1"/>
        <s v="C.1.1.0:220610_0009" u="1"/>
        <s v="C.1.1.0:220622_0089" u="1"/>
        <s v="C.1.1.0:220630_0081" u="1"/>
        <s v="P.2.2.0:221101_0129" u="1"/>
        <s v="P.3.9.0:221101_0109" u="1"/>
        <s v="P.3.10.0:221101_0087" u="1"/>
        <s v="C.1.2.0: 投資併購管理:220627_0028" u="1"/>
        <s v="C.1.2.0: 投資併購管理:220629_0018" u="1"/>
        <s v="FIN:230517_0010" u="1"/>
        <s v="PLN:230521_0003" u="1"/>
        <s v="C.1.1.0:220610_0019" u="1"/>
        <s v="C.1.1.0:220622_0099" u="1"/>
        <s v="C.1.1.0:220630_0091" u="1"/>
        <s v="P.2.2.0:221101_0139" u="1"/>
        <s v="P.3.9.0:221101_0119" u="1"/>
        <s v="C.1.2.0: 投資併購管理:220607_0020" u="1"/>
        <s v="C.1.2.0: 投資併購管理:220609_0010" u="1"/>
        <s v="C.1.1.0:220610_0029" u="1"/>
        <s v="C.1.1.0:220701_0007" u="1"/>
        <s v="P.3.9.0:221101_0129" u="1"/>
        <s v="C.1.2.0: 投資併購管理:220628_0028" u="1"/>
        <s v=":230517_0282" u="1"/>
        <s v=":230521_0176" u="1"/>
        <s v="C.1.1.0:220610_0039" u="1"/>
        <s v="C.1.1.0:220701_0017" u="1"/>
        <s v="P.3.9.0:221101_0139" u="1"/>
        <s v=":230517_0142" u="1"/>
        <s v=":230521_0036" u="1"/>
        <s v="MFG:230521_0018" u="1"/>
        <s v="C.1.1.0:220610_0049" u="1"/>
        <s v="C.1.1.0:220701_0027" u="1"/>
        <s v="P.3.9.0:221101_0149" u="1"/>
        <s v="C.1.2.0: 投資併購管理:220629_0028" u="1"/>
        <s v=":230517_0002" u="1"/>
        <s v="C.1.1.0:220610_0059" u="1"/>
        <s v="C.1.1.0:220701_0037" u="1"/>
        <s v="P.3.9.0:221101_0159" u="1"/>
        <s v="C.1.2.0: 投資併購管理:220607_0030" u="1"/>
        <s v="C.1.2.0: 投資併購管理:220609_0020" u="1"/>
        <s v="MFG:230521_0004" u="1"/>
        <s v="C.1.1.0:220610_0069" u="1"/>
        <s v="C.1.1.0:220701_0047" u="1"/>
        <s v="P.3.9.0:221101_0169" u="1"/>
        <s v="E.3.12.0: Forecast達成率:230521_0001" u="1"/>
        <s v="C.1.1.0:220610_0079" u="1"/>
        <s v="C.1.1.0:220701_0057" u="1"/>
        <s v="P.3.9.0:221101_0179" u="1"/>
        <s v="P.2.1.0: 產品營收與銷量達成率:221029_0087" u="1"/>
        <s v="P.2.1.0: 產品營收與銷量達成率:221101_0047" u="1"/>
        <s v="C.1.1.0:220610_0089" u="1"/>
        <s v="C.1.1.0:220701_0067" u="1"/>
        <s v="P.3.9.0:221101_0189" u="1"/>
        <s v="C.1.1.0:220610_0099" u="1"/>
        <s v="C.1.1.0:220701_0077" u="1"/>
        <s v="E.3.14.0:230508_0060" u="1"/>
        <s v="C.1.2.0: 投資併購管理:220609_0030" u="1"/>
        <s v="C.1.1.0:220701_0087" u="1"/>
        <s v="P.3.10.0:220627_0003" u="1"/>
        <s v="P.3.13.0:220627_0003" u="1"/>
        <s v="E.3.11.0: Forecast管理:230508_0019" u="1"/>
        <s v=":230517_0292" u="1"/>
        <s v=":230521_0186" u="1"/>
        <s v="FIN:230521_0065" u="1"/>
        <s v="C.1.1.0:220701_0097" u="1"/>
        <s v="C.1.1.0:221029_0101" u="1"/>
        <s v="P.3.10.0:220627_0011" u="1"/>
        <s v="P.3.10.0:220629_0001" u="1"/>
        <s v="P.3.13.0:220627_0011" u="1"/>
        <s v="P.3.13.0:220627_0103" u="1"/>
        <s v="P.3.13.0:220629_0001" u="1"/>
        <s v="C.4.3.0: 財務分析:221029_0049" u="1"/>
        <s v="E.3.5.3.1-5: 可控庫存DOI趨勢:230517_0005" u="1"/>
        <s v="E.3.5.3.1-8: BU可控庫存DOI:230517_0005" u="1"/>
        <s v=":230517_0152" u="1"/>
        <s v=":230521_0046" u="1"/>
        <s v="C.1.1.0:221029_0111" u="1"/>
        <s v="P.3.13.0:220629_0101" u="1"/>
        <s v="C.1.2.0: 投資併購管理:220701_0008" u="1"/>
        <s v="E.3.17.0:製造效率分析:230517_0004" u="1"/>
        <s v=":230517_0012" u="1"/>
        <s v="FIN:230517_0039" u="1"/>
        <s v="FIN:230521_0051" u="1"/>
        <s v="P.3.10.0:220615_0001" u="1"/>
        <s v="P.3.13.0:220615_0001" u="1"/>
        <s v="C.4.3.0: 財務分析:221029_0037" u="1"/>
        <s v="P.3.10.0:220615_0101" u="1"/>
        <s v="P.3.13.0:220615_0101" u="1"/>
        <s v="C.4.3.0: 財務分析:221022_0066" u="1"/>
        <s v="FIN:230517_0025" u="1"/>
        <s v="PLN:230521_0018" u="1"/>
        <s v="C.4.3.0: 財務分析:221029_0025" u="1"/>
        <s v="P.2.1.0: 產品營收與銷量達成率:221029_0097" u="1"/>
        <s v="P.2.1.0: 產品營收與銷量達成率:221101_0057" u="1"/>
        <s v="E.3.11.0: Forecast管理:230521_0002" u="1"/>
        <s v="E.3.5.3.1-4: BU每日DOI:230521_0002" u="1"/>
        <s v="C.1.1.0:220622_0102" u="1"/>
        <s v="C.4.3.0: 財務分析:221022_0054" u="1"/>
        <s v="C.1.2.0: 投資併購管理:220701_0018" u="1"/>
        <s v="FIN:230517_0011" u="1"/>
        <s v="PLN:230521_0004" u="1"/>
        <s v="C.1.1.0:220622_0112" u="1"/>
        <s v="C.4.3.0: 財務分析:221029_0013" u="1"/>
        <s v="C.1.1.0:230521_0108" u="1"/>
        <s v="C.4.3.0: 財務分析:221022_0042" u="1"/>
        <s v="C.4.3.0: 財務分析:221101_0061" u="1"/>
        <s v="E.3.11.0: Forecast管理:230508_0027" u="1"/>
        <s v="E.3.11.0: Forecast管理:230517_0028" u="1"/>
        <s v=":230521_0196" u="1"/>
        <s v="C.1.1.0:221029_0009" u="1"/>
        <s v="E.2.4.0:230521_0107" u="1"/>
        <s v="E.3.14.0:230517_0058" u="1"/>
        <s v="C.4.3.0: 財務分析:221029_0001" u="1"/>
        <s v=":230517_0162" u="1"/>
        <s v=":230521_0056" u="1"/>
        <s v="MFG:230521_0019" u="1"/>
        <s v="C.1.1.0:221029_0019" u="1"/>
        <s v="E.2.4.0:230521_0117" u="1"/>
        <s v="E.3.14.0:230517_0066" u="1"/>
        <s v="C.4.3.0: 財務分析:221022_0030" u="1"/>
        <s v="C.1.2.0: 投資併購管理:220701_0028" u="1"/>
        <s v=":230517_0022" u="1"/>
        <s v="C.1.1.0:221029_0029" u="1"/>
        <s v="E.2.4.0:230521_0127" u="1"/>
        <s v="E.3.7.0:230521_0107" u="1"/>
        <s v="E.3.14.0:230517_0074" u="1"/>
        <s v="P.3.10.0:220630_0039" u="1"/>
        <s v="P.3.13.0:220630_0039" u="1"/>
        <s v="MFG:230521_0005" u="1"/>
        <s v="C.1.1.0:221029_0039" u="1"/>
        <s v="E.2.4.0:230521_0137" u="1"/>
        <s v="E.3.7.0:230521_0117" u="1"/>
        <s v="E.3.14.0:230517_0082" u="1"/>
        <s v="P.3.10.0:220630_0047" u="1"/>
        <s v="P.3.13.0:220630_0047" u="1"/>
        <s v="C.1.1.0:221029_0049" u="1"/>
        <s v="E.2.4.0:230521_0147" u="1"/>
        <s v="E.3.14.0:230517_0090" u="1"/>
        <s v="P.3.10.0:220622_0009" u="1"/>
        <s v="P.3.13.0:220622_0009" u="1"/>
        <s v="P.3.13.0:220630_0055" u="1"/>
        <s v="P.2.1.0: 產品營收與銷量達成率:221101_0067" u="1"/>
        <s v="E.3.11.0: Forecast管理:230521_0010" u="1"/>
        <s v="C.1.1.0:220610_0102" u="1"/>
        <s v="C.1.1.0:220630_0002" u="1"/>
        <s v="C.1.1.0:221029_0059" u="1"/>
        <s v="E.2.4.0:230521_0157" u="1"/>
        <s v="P.3.10.0:220622_0017" u="1"/>
        <s v="P.3.10.0:220630_0063" u="1"/>
        <s v="P.3.13.0:220622_0017" u="1"/>
        <s v="P.3.13.0:220622_0109" u="1"/>
        <s v="P.3.13.0:220630_0063" u="1"/>
        <s v="C.1.1.0:220610_0112" u="1"/>
        <s v="C.1.1.0:220630_0012" u="1"/>
        <s v="C.1.1.0:221029_0069" u="1"/>
        <s v="E.2.4.0:230521_0167" u="1"/>
        <s v="P.3.10.0:220622_0025" u="1"/>
        <s v="P.3.10.0:220630_0071" u="1"/>
        <s v="P.3.13.0:220622_0025" u="1"/>
        <s v="P.3.13.0:220630_0071" u="1"/>
        <s v="C.1.1.0:220630_0022" u="1"/>
        <s v="C.1.1.0:220701_0100" u="1"/>
        <s v="C.1.1.0:221029_0079" u="1"/>
        <s v="E.2.4.0:230521_0177" u="1"/>
        <s v="P.3.10.0:220610_0007" u="1"/>
        <s v="P.3.10.0:220622_0033" u="1"/>
        <s v="P.3.10.0:220628_0003" u="1"/>
        <s v="P.3.13.0:220610_0007" u="1"/>
        <s v="P.3.13.0:220622_0033" u="1"/>
        <s v="P.3.13.0:220628_0003" u="1"/>
        <s v="FIN:230521_0066" u="1"/>
        <s v="C.1.1.0:220630_0032" u="1"/>
        <s v="C.1.1.0:220701_0110" u="1"/>
        <s v="C.1.1.0:221029_0089" u="1"/>
        <s v="E.2.4.0:230521_0187" u="1"/>
        <s v="P.3.10.0:220610_0015" u="1"/>
        <s v="P.3.10.0:220622_0041" u="1"/>
        <s v="P.3.10.0:220628_0011" u="1"/>
        <s v="P.3.13.0:220610_0015" u="1"/>
        <s v="P.3.13.0:220610_0107" u="1"/>
        <s v="P.3.13.0:220622_0041" u="1"/>
        <s v="P.3.13.0:220628_0011" u="1"/>
        <s v="P.3.13.0:220628_0103" u="1"/>
        <s v="E.3.5.3.1-5: 可控庫存DOI趨勢:230517_0006" u="1"/>
        <s v="E.3.5.3.1-8: BU可控庫存DOI:230517_0006" u="1"/>
        <s v=":230517_0172" u="1"/>
        <s v=":230521_0066" u="1"/>
        <s v="C.1.1.0:220630_0042" u="1"/>
        <s v="C.1.1.0:221029_0099" u="1"/>
        <s v="E.2.4.0:230521_0197" u="1"/>
        <s v="P.3.10.0:220610_0023" u="1"/>
        <s v="P.3.10.0:220614_0003" u="1"/>
        <s v="P.3.13.0:220610_0023" u="1"/>
        <s v="P.3.13.0:220614_0003" u="1"/>
        <s v="C.4.2.0: 生產力:221022_0004" u="1"/>
        <s v=":230517_0032" u="1"/>
        <s v="FIN:230521_0052" u="1"/>
        <s v="C.1.1.0:220630_0052" u="1"/>
        <s v="P.3.10.0:220610_0031" u="1"/>
        <s v="P.3.10.0:220614_0011" u="1"/>
        <s v="P.3.10.0:220616_0001" u="1"/>
        <s v="P.3.13.0:220610_0031" u="1"/>
        <s v="P.3.13.0:220614_0011" u="1"/>
        <s v="P.3.13.0:220614_0103" u="1"/>
        <s v="P.3.13.0:220616_0001" u="1"/>
        <s v="C.1.1.0:220630_0062" u="1"/>
        <s v="P.3.13.0:220616_0101" u="1"/>
        <s v="C.4.2.0: 生產力:221022_0012" u="1"/>
        <s v="E.3.17.0:製造效率分析:230508_0008" u="1"/>
        <s v="FIN:230517_0026" u="1"/>
        <s v="PLN:230521_0019" u="1"/>
        <s v="C.1.1.0:220630_0072" u="1"/>
        <s v="P.3.10.0:220602_0001" u="1"/>
        <s v="P.3.13.0:220602_0001" u="1"/>
        <s v="P.2.1.0: 產品營收與銷量達成率:221101_0077" u="1"/>
        <s v="C.1.1.0:220630_0082" u="1"/>
        <s v="P.3.13.0:220602_0101" u="1"/>
        <s v="FIN:230517_0012" u="1"/>
        <s v="PLN:230521_0005" u="1"/>
        <s v="C.1.1.0:220630_0092" u="1"/>
        <s v="C.1.1.0:220701_0008" u="1"/>
        <s v="C.1.1.0:220701_0018" u="1"/>
        <s v=":230517_0182" u="1"/>
        <s v=":230521_0076" u="1"/>
        <s v="C.1.1.0:220701_0028" u="1"/>
        <s v=":230517_0042" u="1"/>
        <s v="C.1.1.0:220701_0038" u="1"/>
        <s v="E.3.14.0:230508_0038" u="1"/>
        <s v="MFG:230521_0006" u="1"/>
        <s v="C.1.1.0:220701_0048" u="1"/>
        <s v="E.3.14.0:230508_0046" u="1"/>
        <s v="C.1.1.0:220701_0058" u="1"/>
        <s v="E.3.14.0:230508_0054" u="1"/>
        <s v="P.2.1.0: 產品營收與銷量達成率:221101_0087" u="1"/>
        <s v="C.1.1.0:220701_0068" u="1"/>
        <s v="E.3.14.0:230508_0062" u="1"/>
        <s v="C.1.1.0:220701_0078" u="1"/>
        <s v="E.3.14.0:230508_0070" u="1"/>
        <s v="P.3.10.0:220627_0005" u="1"/>
        <s v="P.3.13.0:220627_0005" u="1"/>
        <s v="C.1.1.0:220701_0088" u="1"/>
        <s v="P.3.10.0:220627_0013" u="1"/>
        <s v="P.3.10.0:220629_0003" u="1"/>
        <s v="P.3.13.0:220627_0013" u="1"/>
        <s v="P.3.13.0:220627_0105" u="1"/>
        <s v="P.3.13.0:220629_0003" u="1"/>
        <s v="C.4.3.0: 財務分析:221029_0059" u="1"/>
        <s v="FIN:230521_0067" u="1"/>
        <s v="C.1.1.0:220701_0098" u="1"/>
        <s v="C.1.1.0:221029_0102" u="1"/>
        <s v="E.2.4.0:230521_0200" u="1"/>
        <s v="P.3.10.0:220627_0021" u="1"/>
        <s v="P.3.10.0:220629_0011" u="1"/>
        <s v="P.3.13.0:220627_0021" u="1"/>
        <s v="P.3.13.0:220629_0011" u="1"/>
        <s v="P.3.13.0:220629_0103" u="1"/>
        <s v="E.3.5.3.1-5: 可控庫存DOI趨勢:230517_0007" u="1"/>
        <s v="E.3.5.3.1-8: BU可控庫存DOI:230517_0007" u="1"/>
        <s v=":230517_0192" u="1"/>
        <s v=":230521_0086" u="1"/>
        <s v="C.1.1.0:221029_0112" u="1"/>
        <s v="E.2.4.0:230521_0210" u="1"/>
        <s v="P.3.10.0:220615_0003" u="1"/>
        <s v="P.3.13.0:220615_0003" u="1"/>
        <s v="C.4.3.0: 財務分析:221029_0047" u="1"/>
        <s v="E.3.12.0: Forecast達成率:230508_0015" u="1"/>
        <s v="E.3.12.0: Forecast達成率:230517_0016" u="1"/>
        <s v=":230517_0052" u="1"/>
        <s v="FIN:230521_0053" u="1"/>
        <s v="E.2.4.0:230521_0220" u="1"/>
        <s v="P.3.10.0:220615_0011" u="1"/>
        <s v="P.3.10.0:220615_0103" u="1"/>
        <s v="P.3.13.0:220615_0011" u="1"/>
        <s v="P.3.10.0:220615_0111" u="1"/>
        <s v="C.4.3.0: 財務分析:221029_0035" u="1"/>
        <s v="FIN:230517_0027" u="1"/>
        <s v="C.4.3.0: 財務分析:221022_0064" u="1"/>
        <s v="P.2.1.0: 產品營收與銷量達成率:221101_0097" u="1"/>
        <s v="C.1.1.0:220622_0103" u="1"/>
        <s v="C.4.3.0: 財務分析:221029_0023" u="1"/>
        <s v="FIN:230517_0013" u="1"/>
        <s v="PLN:230521_0006" u="1"/>
        <s v="C.4.3.0: 財務分析:221022_0052" u="1"/>
        <s v="C.1.2.0: 投資併購管理:221022_0009" u="1"/>
        <s v="C.1.1.0:230521_0109" u="1"/>
        <s v="C.4.3.0: 財務分析:221029_0011" u="1"/>
        <s v="E.2.4.0:230521_0108" u="1"/>
        <s v="E.3.14.0:230517_0068" u="1"/>
        <s v="C.4.3.0: 財務分析:221022_0040" u="1"/>
        <s v=":230521_0096" u="1"/>
        <s v="E.2.4.0:230521_0118" u="1"/>
        <s v="E.3.14.0:230517_0076" u="1"/>
        <s v="E.3.12.0: Forecast達成率:230508_0003" u="1"/>
        <s v="E.3.12.0: Forecast達成率:230517_0004" u="1"/>
        <s v=":230517_0062" u="1"/>
        <s v="E.2.4.0:230521_0128" u="1"/>
        <s v="E.3.7.0:230521_0108" u="1"/>
        <s v="E.3.14.0:230517_0084" u="1"/>
        <s v="P.3.10.0:220630_0049" u="1"/>
        <s v="P.3.13.0:220630_0049" u="1"/>
        <s v="C.1.2.0: 投資併購管理:221022_0019" u="1"/>
        <s v="MFG:230521_0007" u="1"/>
        <s v="E.2.4.0:230521_0138" u="1"/>
        <s v="E.3.7.0:230521_0118" u="1"/>
        <s v="E.3.14.0:230517_0092" u="1"/>
        <s v="P.3.10.0:220630_0057" u="1"/>
        <s v="P.3.13.0:220630_0057" u="1"/>
        <s v="E.2.4.0:230521_0148" u="1"/>
        <s v="P.3.10.0:220622_0019" u="1"/>
        <s v="P.3.13.0:220622_0019" u="1"/>
        <s v="P.3.13.0:220630_0065" u="1"/>
        <s v="C.1.1.0:220610_0103" u="1"/>
        <s v="C.1.1.0:220630_0003" u="1"/>
        <s v="E.2.4.0:230521_0158" u="1"/>
        <s v="P.3.10.0:220622_0027" u="1"/>
        <s v="P.3.10.0:220630_0073" u="1"/>
        <s v="P.3.13.0:220622_0027" u="1"/>
        <s v="P.3.13.0:220630_0073" u="1"/>
        <s v="E.3.12.0: Forecast達成率:230521_0024" u="1"/>
        <s v="C.1.1.0:220630_0013" u="1"/>
        <s v="E.2.4.0:230521_0168" u="1"/>
        <s v="P.3.10.0:220610_0009" u="1"/>
        <s v="P.3.10.0:220622_0035" u="1"/>
        <s v="P.3.10.0:220628_0005" u="1"/>
        <s v="P.3.13.0:220610_0009" u="1"/>
        <s v="P.3.13.0:220622_0035" u="1"/>
        <s v="P.3.13.0:220628_0005" u="1"/>
        <s v="P.3.13.0:220630_0081" u="1"/>
        <s v="C.1.2.0: 投資併購管理:221022_0029" u="1"/>
        <s v="C.1.1.0:220630_0023" u="1"/>
        <s v="C.1.1.0:220701_0101" u="1"/>
        <s v="E.2.4.0:230521_0178" u="1"/>
        <s v="P.3.10.0:220610_0017" u="1"/>
        <s v="P.3.10.0:220622_0043" u="1"/>
        <s v="P.3.10.0:220628_0013" u="1"/>
        <s v="P.3.13.0:220610_0017" u="1"/>
        <s v="P.3.13.0:220610_0109" u="1"/>
        <s v="P.3.13.0:220622_0043" u="1"/>
        <s v="P.3.13.0:220628_0013" u="1"/>
        <s v="P.3.13.0:220628_0105" u="1"/>
        <s v="FIN:230521_0068" u="1"/>
        <s v="C.1.1.0:220630_0033" u="1"/>
        <s v="C.1.1.0:220701_0111" u="1"/>
        <s v="E.2.4.0:230521_0188" u="1"/>
        <s v="P.3.10.0:220610_0025" u="1"/>
        <s v="P.3.10.0:220614_0005" u="1"/>
        <s v="P.3.10.0:220622_0051" u="1"/>
        <s v="P.3.10.0:220628_0021" u="1"/>
        <s v="P.3.13.0:220610_0025" u="1"/>
        <s v="P.3.13.0:220614_0005" u="1"/>
        <s v="P.3.13.0:220622_0051" u="1"/>
        <s v="P.3.13.0:220628_0021" u="1"/>
        <s v="E.3.5.3.1-5: 可控庫存DOI趨勢:230517_0008" u="1"/>
        <s v="E.3.5.3.1-8: BU可控庫存DOI:230517_0008" u="1"/>
        <s v="PRO:230517_0090" u="1"/>
        <s v="C.1.1.0:220630_0043" u="1"/>
        <s v="E.2.4.0:230521_0198" u="1"/>
        <s v="P.3.10.0:220610_0033" u="1"/>
        <s v="P.3.10.0:220614_0013" u="1"/>
        <s v="P.3.10.0:220616_0003" u="1"/>
        <s v="P.3.13.0:220610_0033" u="1"/>
        <s v="P.3.13.0:220614_0013" u="1"/>
        <s v="P.3.13.0:220614_0105" u="1"/>
        <s v="P.3.13.0:220616_0003" u="1"/>
        <s v=":230517_0072" u="1"/>
        <s v="FIN:230521_0054" u="1"/>
        <s v="C.1.1.0:220630_0053" u="1"/>
        <s v="P.3.10.0:220610_0041" u="1"/>
        <s v="P.3.10.0:220614_0021" u="1"/>
        <s v="P.3.10.0:220616_0011" u="1"/>
        <s v="P.3.13.0:220610_0041" u="1"/>
        <s v="P.3.13.0:220614_0021" u="1"/>
        <s v="P.3.13.0:220616_0011" u="1"/>
        <s v="P.3.13.0:220616_0103" u="1"/>
        <s v="C.1.1.0:220630_0063" u="1"/>
        <s v="P.3.10.0:220602_0003" u="1"/>
        <s v="P.3.13.0:220602_0003" u="1"/>
        <s v="FIN:230517_0028" u="1"/>
        <s v="FIN:230521_0040" u="1"/>
        <s v="C.1.1.0:220630_0073" u="1"/>
        <s v="P.3.10.0:220602_0011" u="1"/>
        <s v="P.3.13.0:220602_0011" u="1"/>
        <s v="P.3.13.0:220602_0103" u="1"/>
        <s v="C.1.2.0: 投資併購管理:221029_0009" u="1"/>
        <s v="C.1.1.0:220630_0083" u="1"/>
        <s v="E.3.12.0: Forecast達成率:230521_0012" u="1"/>
        <s v="FIN:230517_0014" u="1"/>
        <s v="PLN:230521_0007" u="1"/>
        <s v="C.1.1.0:220630_0093" u="1"/>
        <s v="C.1.1.0:220701_0009" u="1"/>
        <s v="C.1.1.0:220701_0019" u="1"/>
        <s v="C.1.2.0: 投資併購管理:221029_0019" u="1"/>
        <s v="C.1.1.0:220701_0029" u="1"/>
        <s v=":230517_0082" u="1"/>
        <s v="C.1.1.0:220701_0039" u="1"/>
        <s v="E.3.14.0:230508_0048" u="1"/>
        <s v="MFG:230521_0008" u="1"/>
        <s v="C.1.1.0:220701_0049" u="1"/>
        <s v="C.1.1.0:220701_0059" u="1"/>
        <s v="E.3.14.0:230508_0064" u="1"/>
        <s v="C.1.1.0:220701_0069" u="1"/>
        <s v="P.3.10.0:220627_0007" u="1"/>
        <s v="P.3.13.0:220627_0007" u="1"/>
        <s v="C.1.1.0:220701_0079" u="1"/>
        <s v="P.3.10.0:220627_0015" u="1"/>
        <s v="P.3.10.0:220629_0005" u="1"/>
        <s v="P.3.13.0:220627_0015" u="1"/>
        <s v="P.3.13.0:220627_0107" u="1"/>
        <s v="P.3.13.0:220629_0005" u="1"/>
        <s v="C.1.1.0:220701_0089" u="1"/>
        <s v="P.3.10.0:220627_0023" u="1"/>
        <s v="P.3.10.0:220629_0013" u="1"/>
        <s v="P.3.13.0:220627_0023" u="1"/>
        <s v="P.3.13.0:220629_0013" u="1"/>
        <s v="P.3.13.0:220629_0105" u="1"/>
        <s v="E.3.9.0:管理採購-材料成本管理:230521_0004" u="1"/>
        <s v="C.1.1.0:220701_0099" u="1"/>
        <s v="C.1.1.0:221029_0103" u="1"/>
        <s v="E.2.4.0:230521_0201" u="1"/>
        <s v="P.3.10.0:220615_0005" u="1"/>
        <s v="P.3.10.0:220627_0031" u="1"/>
        <s v="P.3.10.0:220629_0021" u="1"/>
        <s v="P.3.13.0:220615_0005" u="1"/>
        <s v="P.3.13.0:220627_0031" u="1"/>
        <s v="P.3.13.0:220629_0021" u="1"/>
        <s v="E.3.5.3.1-5: 可控庫存DOI趨勢:230517_0009" u="1"/>
        <s v="PRO:230517_0091" u="1"/>
        <s v="E.2.4.0:230521_0211" u="1"/>
        <s v="P.3.10.0:220615_0013" u="1"/>
        <s v="P.3.10.0:220615_0105" u="1"/>
        <s v="P.3.13.0:220615_0013" u="1"/>
        <s v=":230517_0092" u="1"/>
        <s v="FIN:230521_0055" u="1"/>
        <s v="E.2.4.0:230521_0221" u="1"/>
        <s v="P.3.10.0:220615_0021" u="1"/>
        <s v="P.3.10.0:220615_0113" u="1"/>
        <s v="P.3.13.0:220615_0021" u="1"/>
        <s v="P.3.10.0:220615_0121" u="1"/>
        <s v="P.3.13.0:220615_0121" u="1"/>
        <s v="FIN:230517_0029" u="1"/>
        <s v="FIN:230521_0041" u="1"/>
        <s v="C.1.1.0:220622_0104" u="1"/>
        <s v="FIN:230517_0015" u="1"/>
        <s v="PLN:230521_0008" u="1"/>
        <s v="E.3.9.0:管理採購-材料成本管理:230521_0014" u="1"/>
        <s v="FIN:230517_0001" u="1"/>
        <s v="P390:220628_0002" u="1"/>
        <s v="E.2.4.0:230521_0109" u="1"/>
        <s v="E.3.14.0:230517_0078" u="1"/>
        <s v="E.2.4.0:230521_0119" u="1"/>
        <s v="E.3.14.0:230517_0086" u="1"/>
        <s v="E.2.4.0:230521_0129" u="1"/>
        <s v="E.3.7.0:230521_0109" u="1"/>
        <s v="E.3.14.0:230517_0094" u="1"/>
        <s v="P.3.10.0:220630_0059" u="1"/>
        <s v="P.3.13.0:220630_0059" u="1"/>
        <s v="MFG:230521_0009" u="1"/>
        <s v="E.2.4.0:230521_0139" u="1"/>
        <s v="E.3.7.0:230521_0119" u="1"/>
        <s v="P.3.10.0:220630_0067" u="1"/>
        <s v="P.3.13.0:220630_0067" u="1"/>
        <s v="E.2.4.0:230521_0149" u="1"/>
        <s v="P.3.10.0:220622_0029" u="1"/>
        <s v="P.3.13.0:220622_0029" u="1"/>
        <s v="P.3.13.0:220630_0075" u="1"/>
        <s v="C.1.1.0:220610_0104" u="1"/>
        <s v="C.1.1.0:220630_0004" u="1"/>
        <s v="E.2.4.0:230521_0159" u="1"/>
        <s v="P.3.10.0:220622_0037" u="1"/>
        <s v="P.3.10.0:220628_0007" u="1"/>
        <s v="P.3.13.0:220622_0037" u="1"/>
        <s v="P.3.13.0:220628_0007" u="1"/>
      </sharedItems>
    </cacheField>
    <cacheField name="custom_LocalName" numFmtId="0">
      <sharedItems containsMixedTypes="1" containsNumber="1" containsInteger="1" minValue="0" maxValue="0" count="633">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人"/>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主檔"/>
        <s v="EBO 專案營收檢查日期"/>
        <s v="EBO 專案營收年"/>
        <s v="EBO 專案營收月"/>
        <s v="EBO 專案實際營收"/>
        <s v="EBO 專案實際毛利"/>
        <s v="EBO 專案營收幣別"/>
        <s v="EBO Milestone 紀錄表主檔"/>
        <s v="EBO 專案里程碑"/>
        <s v="EBO 專案里程碑類別"/>
        <s v="EBO 專案里程碑狀態"/>
        <s v="EBO 專案里程碑完成進度"/>
        <s v="EBO 專案里程碑預計達成日期"/>
        <s v="EBO 專案里程碑實際達成日期"/>
        <s v="EBO 專案里程碑備註"/>
        <s v="EBO 專案里程碑紀錄日期"/>
        <s v="EBO 專案里程碑編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EBO Milestone 紀錄表"/>
        <s v="EBO專案營收紀錄表"/>
        <s v="投資併購管理"/>
        <s v="投資統計期間"/>
        <s v="投資預算管控總表"/>
        <s v="預計可能投資額(H)"/>
        <s v="預計可能投資額(M)"/>
        <s v="預計可能投資額(L)"/>
        <s v="投資預算分配總表"/>
        <s v="投資併購目標"/>
        <s v="詢價專案資料"/>
        <s v="事業處代碼"/>
        <s v="事業部代碼"/>
        <s v="客戶名稱-SAP"/>
        <s v="產品視野"/>
        <s v="產品系列"/>
        <s v="產品世代"/>
        <s v="Platform Solution"/>
        <s v="客戶專案名稱"/>
        <s v="詢價狀態"/>
        <s v="RFQ 專案Award年度 -&gt; 詢價結束年度"/>
        <s v="專案階段"/>
        <s v="專案類型"/>
        <s v="專案主產品類別"/>
        <s v="專案次產品類別"/>
        <s v="專案總覽"/>
        <s v="預計專案時程 - NPI開始日期"/>
        <s v="預計專案時程 - MP開始日期"/>
        <s v="預計專案時程 - EVT開始日期"/>
        <s v="預計專案時程 - DVT開始日期"/>
        <s v="預計專案時程 - PVT開始日期"/>
        <s v="預計專案時程"/>
        <s v="Lost 原因"/>
        <s v="EBG專案預估營收"/>
        <s v="實際產品營收總額"/>
        <s v="目標出貨量總額"/>
        <s v="實際出貨量"/>
        <s v="RFQ 預估ROI"/>
        <s v="RFQ 實際ROI"/>
        <s v="預估NRE預算費用"/>
        <s v="預估淨利率"/>
        <s v="整體產品實際淨利率"/>
        <s v="預估MLB淨利率"/>
        <s v="實際MLB淨利率"/>
        <s v="預估SC淨利率"/>
        <s v="實際SC淨利率"/>
        <s v="預估SKU淨利率"/>
        <s v="實際SKU淨利率"/>
        <s v="詢價達成率相關資料"/>
        <s v="RFQ 專案達成率"/>
        <s v="詢價專案時程"/>
        <s v="計畫專案階段開始時間"/>
        <s v="計畫專案階段結束時間"/>
        <s v="產品視野主檔"/>
        <s v="Project name or Product Family (check with Nydia)"/>
        <s v="NRE Revenue"/>
        <s v="Normal Net profit"/>
        <s v="NRE Spending"/>
        <s v="RD Sharing%"/>
        <s v="Estimated Lifecycle Forecast"/>
        <s v="實際產品營收"/>
        <s v="實際營收認列月份"/>
        <s v="產品營收幣別"/>
        <s v="廠區"/>
        <s v="LOB ID"/>
        <s v="營收產品類別"/>
        <s v="營收類別"/>
        <s v="產品營收達成率"/>
        <s v="出貨達成率"/>
        <s v="營收年度變化"/>
        <s v="營收年度累計"/>
        <s v="出貨量年度變化"/>
        <s v="出貨量年度累計"/>
        <s v="目標與實際出貨差距"/>
        <s v="實際平均單價"/>
        <s v="預估平均單價"/>
        <s v="預估與實際平均單價差距"/>
        <s v="目標銷貨收入"/>
        <s v="營收目標月份"/>
        <s v="目標銷貨收入總額"/>
        <s v="產品營收目標達成率"/>
        <s v="目標出貨量"/>
        <s v="出貨目標月份"/>
        <s v="出貨目標達成率"/>
        <s v="年度目標的月營業收入"/>
        <s v="年度營收目標月份"/>
        <s v="年度目標的月營業收入總額"/>
        <s v="產品營收計畫達成率"/>
        <s v="年度目標的月出貨量"/>
        <s v="年度出貨目標月份"/>
        <s v="年度目標的月出貨量總額"/>
        <s v="出貨計畫達成率"/>
        <s v="每日實際產品營收"/>
        <s v="實際營收認列日"/>
        <s v="一小時的工廠成本趨勢"/>
        <s v="前後段"/>
        <s v="工時"/>
        <s v="製造管理費用_美金"/>
        <s v="目標工時_美金"/>
        <s v="製造加工費用差額"/>
        <s v="年度"/>
        <s v="報價費用_美金"/>
        <s v="製造費用年度平均"/>
        <s v="年初至今製造費用總額"/>
        <s v="年度平均報價"/>
        <s v="年初至今報價總額"/>
        <s v="單台/片製造成本"/>
        <s v="零件數"/>
        <s v="製造費用主檔"/>
        <s v="第一費用類別"/>
        <s v="第二費用類別"/>
        <s v="費用歸類"/>
        <s v="年度月份"/>
        <s v="製造加工費用"/>
        <s v="製造加工費用_美金"/>
        <s v="銷貨收入"/>
        <s v="製造間接人工人數"/>
        <s v="製造直接人工人數"/>
        <s v="廠區銷貨收入"/>
        <s v="產出量-已折算"/>
        <s v="廠區實際銷貨收入"/>
        <s v="廠區預估銷貨收入"/>
        <s v="製造治具費用"/>
        <s v="製造費用分析主檔"/>
        <s v="實際製造管理總費用"/>
        <s v="預測製造管理總費用"/>
        <s v="目標製造管理總費用"/>
        <s v="事業部"/>
        <s v="終端客戶"/>
        <s v="事業部代碼生效開始日期"/>
        <s v="事業部代碼生效與否"/>
        <s v="事業處"/>
        <s v="事業處名稱"/>
        <s v="RFQ Hit Rate-EBG"/>
        <s v="Award 專案數"/>
        <s v="Lost 專案數"/>
        <s v="查看Award RFQ細節"/>
        <s v="查看Lost RFQ細節"/>
        <s v="競標中RFQ"/>
        <s v="產品營收與銷量達成率-總覽"/>
        <s v="營收認列日期"/>
        <s v="產品營收與銷量達成率-BU表現"/>
        <s v="產品營收與銷量達成率-廠區表現"/>
        <s v="出貨日期"/>
        <s v="產品營收達成率-達標趨勢(季)"/>
        <s v="產品營收達成率-達標趨勢(月)"/>
        <s v="產品出貨達成率Node-達標趨勢(季)"/>
        <s v="產品出貨達成率Node-達標趨勢(月)"/>
        <s v="產品出貨達成率SC-達標趨勢(季)"/>
        <s v="產品出貨達成率SC-達標趨勢(月)"/>
        <s v="產品營收達成率-產品營收落差情形（產品別）"/>
        <s v="產品營收達成率-產品營收落差情形（廠區）"/>
        <s v="製造費用"/>
        <s v="廠別"/>
        <s v="製造管理費用分析"/>
        <s v="依第一費用類別加總製造費用"/>
        <s v="零件當月的工廠成本率"/>
        <s v="一小時的工廠成本"/>
        <s v="MVA 差距主檔"/>
        <s v="MVA 差距分析表"/>
        <s v="廠區銷貨收入主檔"/>
        <s v="CPU整體產出率主檔"/>
        <s v="生產日期"/>
        <s v="CPU 滿載工時(h)"/>
        <s v="CPU 投入工時(h)"/>
        <s v="CPU 產出工時(h)"/>
        <s v="CPU 實際產出(U)"/>
        <s v="開線率"/>
        <s v="生產效率"/>
        <s v="整體產出率"/>
        <s v="整體產出率Goal"/>
        <s v="工廠設備綜合效率分析主檔"/>
        <s v="生產線別"/>
        <s v="主機板產出量"/>
        <s v="小卡產出量"/>
        <s v="SMT 滿載工時(h)"/>
        <s v="SMT 可用工時(h)"/>
        <s v="SMT 投入工時(h)"/>
        <s v="SMT 產品產出工時(h)"/>
        <s v="無需求未開線(BU)"/>
        <s v="計畫停線(RBA 國假 盤點)"/>
        <s v="疫情影響或其它影響"/>
        <s v="換線(MFG)"/>
        <s v="保養(MFG)"/>
        <s v="排單損耗"/>
        <s v="缺料未開線(SCM)"/>
        <s v="材料異常(SCM SQE)"/>
        <s v="生產損耗(MFG)"/>
        <s v="CR工時"/>
        <s v="NPI 工時"/>
        <s v="設備稼動率"/>
        <s v="設備利用率"/>
        <s v="OEE"/>
        <s v="工廠設備綜合效率分析目標主檔"/>
        <s v="設備利用率目標"/>
        <s v="生產效率目標"/>
        <s v="OEE Goal目標"/>
        <s v="工廠設備綜合效率分析換線工時主檔"/>
        <s v="主機板換線標準時間"/>
        <s v="小卡換線標準時間"/>
        <s v="CPU整體產出率"/>
        <s v="工廠設備綜合效率"/>
        <s v="Line return 主檔"/>
        <s v="專案名稱"/>
        <s v="退貨編號"/>
        <s v="退貨數量"/>
        <s v="料號"/>
        <s v="收到退貨日期"/>
        <s v="LR維修完成日期"/>
        <s v="產品類別"/>
        <s v="責任歸屬"/>
        <s v="客戶名稱"/>
        <s v="維修方式"/>
        <s v="退貨廠區"/>
        <s v="L6生產廠區"/>
        <s v="月生產數量"/>
        <s v="生產數量"/>
        <s v="生產月份"/>
        <s v="Line Return MD"/>
        <s v="退貨月份"/>
        <s v="Line Return 退貨原因分析"/>
        <s v="提出退貨申請日期"/>
        <s v="專案"/>
        <s v="專案代碼"/>
        <s v="料號群組 "/>
        <s v="用料等級"/>
        <s v="產品類型"/>
        <s v="WBS Code"/>
        <s v="料號描述"/>
        <s v="Class Code"/>
        <s v="Raw三大件 "/>
        <s v="組件類別"/>
        <s v="零件主分類"/>
        <s v="客戶料號"/>
        <s v="專案RND Multiple source"/>
        <s v="事業代碼"/>
        <s v="專案 Multiple Source Rate"/>
        <s v="客戶Multiple Source Rate目標"/>
        <s v="PCA RND屬性"/>
        <s v="PCA 階段"/>
        <s v="PCA Multiple Source Rate"/>
        <s v="PCA Hold狀態"/>
        <s v="客戶主檔"/>
        <s v="客戶代號"/>
        <s v="客戶名稱-PDM"/>
        <s v="客戶滿意度"/>
        <s v="客戶滿意度指標大類"/>
        <s v="客戶滿意度指標細項"/>
        <s v="客戶滿意度分數"/>
        <s v="客戶滿意度排名"/>
        <s v="QBR路徑"/>
        <s v="滿意度評量季度"/>
        <s v="滿意度資料日期"/>
        <s v="重要項目客戶滿意度分數"/>
        <s v="客戶代碼"/>
        <s v="客戶QBR評分項目"/>
        <s v="當月當日營收與指定月營收歷史資料"/>
        <s v="庫存結算年月"/>
        <s v="庫存結算第幾日"/>
        <s v="目標銷貨收入總額 =&gt; 從另外一張表拉"/>
        <n v="0"/>
        <s v="供應商預測計劃"/>
        <s v="供應商預測計劃 週別"/>
        <s v="廠區代碼"/>
        <s v="計劃週期"/>
        <s v="供應商需求預測日期"/>
        <s v="預測時段類別"/>
        <s v="計劃類型"/>
        <s v="供應商預測數量"/>
        <s v="庫存採購收料數量"/>
        <s v="收料單號"/>
        <s v="採購單號"/>
        <s v="庫存日期"/>
        <s v="收料交易類型-入庫"/>
        <s v="收料數量"/>
        <s v="採購金額"/>
        <s v="採購幣別"/>
        <s v="台幣價格"/>
        <s v="美金價格"/>
        <s v="採購方式與採購金額"/>
        <s v="採購組件類別"/>
        <s v="採購方式代碼"/>
        <s v="供應商代碼"/>
        <s v="供應商名稱"/>
        <s v="供應商暱稱"/>
        <s v="製造商代碼"/>
        <s v="製造商名稱"/>
        <s v="BLC"/>
        <s v="採購日期"/>
        <s v="採購日期區間"/>
        <s v="預測狀態"/>
        <s v="採購數量"/>
        <s v="採購件與製造廠商資料"/>
        <s v="本位幣採購價格"/>
        <s v="訂單本位採購幣別"/>
        <s v="台幣採購價格"/>
        <s v="美金採購價格"/>
        <s v="料號代碼與組件類別組成資料"/>
        <s v="Product Sales Type"/>
        <s v="PIR 主檔"/>
        <s v="產生預測日期"/>
        <s v="工廠代碼"/>
        <s v="Region"/>
        <s v="需求預測日期"/>
        <s v="產品階段"/>
        <s v="預測數量"/>
        <s v="台幣預測金額"/>
        <s v="美金預測金額"/>
        <s v="實際出貨數量"/>
        <s v="台幣實際出貨金額"/>
        <s v="美金實際出貨金額"/>
        <s v="Forecast 達成率"/>
        <s v="每日庫存主檔"/>
        <s v="FRU庫位註記"/>
        <s v="料號群組"/>
        <s v="庫位"/>
        <s v="HUB庫位註記"/>
        <s v="在庫/在途/客戶HUB"/>
        <s v="材料大類"/>
        <s v="PROC COMMODITY"/>
        <s v="美元單價-STD"/>
        <s v="台幣單價-STD"/>
        <s v="材料分類HV"/>
        <s v="庫齡區間"/>
        <s v="庫齡(天)"/>
        <s v="庫存結算日"/>
        <s v="第幾日=&gt; 最後交易日 PRO 討論"/>
        <s v="MonthEnd =&gt; 待確認"/>
        <s v="庫存管理分類(Unrestricted/Blocked)"/>
        <s v="可控庫存註記"/>
        <s v="庫存數量"/>
        <s v="庫存金額(TWD)"/>
        <s v="庫存金額(USD)"/>
        <s v="庫存金額百分比"/>
        <s v="庫存處理周誌"/>
        <s v="庫存降減計畫金額(TWD)"/>
        <s v="庫存降減計畫金額(USD)"/>
        <s v="當月當日庫存與指定月庫存歷史資料"/>
        <s v="本月庫存目標"/>
        <s v="材料分類M"/>
        <s v="材料分類C"/>
        <s v="材料分類(前後段)"/>
        <s v="製造商料號主檔"/>
        <s v="製造商料號"/>
        <s v="產品生命週期對應需求預測"/>
        <s v="Platform Solution Name"/>
        <s v="預測月份"/>
        <s v="預測幣別"/>
        <s v="預測金額"/>
        <s v="銷售預測與實際出貨分析"/>
        <s v="實際出貨幣別"/>
        <s v="實際出貨金額"/>
        <s v="Forecast 達成率管理"/>
        <s v="Last Month Analysis Flag"/>
        <s v="各Site 達成率細節"/>
        <s v="Material Group"/>
        <s v="Whole Demand Trend 分析"/>
        <s v="總需求"/>
        <s v="DOI管理"/>
        <s v="DOI趨勢"/>
        <s v="日期區間"/>
        <s v="日"/>
        <s v="周"/>
        <s v="月"/>
        <s v="幣別"/>
        <s v="台幣"/>
        <s v="美金"/>
        <s v="整體庫存金額"/>
        <s v="營收"/>
        <s v="DOI(實際)"/>
        <s v="DOI(目標)"/>
        <s v="DOI(天數)"/>
        <s v="目標庫存"/>
        <s v="BU每日DOI"/>
        <s v="庫存目標"/>
        <s v="可控庫存DOI趨勢"/>
        <s v="可控庫存金額"/>
        <s v="可控訂單金額"/>
        <s v="BU可控庫存DOI"/>
        <s v="每日庫存總覽"/>
        <s v="各廠區每日庫存庫齡總覽_原材料_依材料分類"/>
        <s v="材料分類"/>
        <s v="各廠區每日庫存庫齡總覽_原材料_庫齡大於180"/>
        <s v="各廠區每日庫存庫齡總覽_半成品與成品"/>
        <s v="各廠區每日庫存庫齡總覽_HUB"/>
        <s v="當月當日庫存與指定月庫存趨勢直條圖比較"/>
        <s v="庫存分析"/>
        <s v="庫存結算日(年-月)"/>
        <s v="庫存結算日為當周第幾個工作日"/>
        <s v="Unrest庫存數量"/>
        <s v="Blocked庫存數量"/>
        <s v="總庫存數量"/>
        <s v="Unrest庫存金額(TWD)"/>
        <s v="Blocked庫存金額(TWD)"/>
        <s v="總庫存金額(TWD)"/>
        <s v="Unrest庫存金額(USD)"/>
        <s v="Blocked庫存金額(USD)"/>
        <s v="總庫存金額(USD)"/>
        <s v="採購方式"/>
        <s v="採購方式描述"/>
        <s v="料件BLC 屬性"/>
        <s v="採購件"/>
        <s v="AVL 優先級"/>
        <s v="供應商"/>
        <s v="BuySell供應商"/>
        <s v="BuySell供應商代碼"/>
        <s v="BuySell代碼"/>
        <s v="製造商"/>
        <s v="廠區名稱"/>
        <s v="公司"/>
        <s v="專案Multiple source"/>
        <s v="專案 Multiple source Rate達標狀況"/>
        <s v="未達標PCA數"/>
        <s v="PCA SCM 屬性"/>
        <s v="PCA 料號"/>
        <s v="PCA Multiple source Rate 達標狀況"/>
        <s v="廠商來源家數料號數"/>
        <s v="廠商來源家數IEC料號數量"/>
        <s v="產品出貨週期的製造商成本"/>
        <s v="出貨單號"/>
        <s v="出貨料號"/>
        <s v="本位幣標準採購單價"/>
        <s v="本位採購幣別"/>
        <s v="台幣標準採購單價"/>
        <s v="美金標準採購單價"/>
        <s v="材料出貨數量"/>
        <s v="採購方式與採購金額分佈"/>
        <s v="製造商與Commodity組成分析"/>
        <s v="供應商與Commodity組成分析"/>
        <s v="EBG Project Stage各階段之Multiple Source Rate "/>
        <s v="客戶Multiple Source Rate 目標"/>
        <s v="Multiple Source Rate 達標狀況專案數量"/>
        <s v="Multiple Source Rate 達標狀況專案占比"/>
        <s v="各BU各階段專案Multiple Source Rate"/>
        <s v="各BU各階段專案Multiple Source Rate 之PCA未達標數"/>
        <s v="PCA階段"/>
        <s v="產品出貨週期的製造商成本分析"/>
        <s v="材料單價"/>
        <s v="Field return 主檔"/>
        <s v="維修狀態"/>
        <s v="收到產品日期"/>
        <s v="維修完成日期"/>
        <s v="Customer TAT Goal"/>
        <s v="TAT Target"/>
        <s v="已維修時間"/>
        <s v="WIP原因"/>
        <s v="是否保固"/>
        <s v="Field return 出貨統計"/>
        <s v="產品出貨日期"/>
        <s v="產品出貨數量"/>
        <s v="客戶TAT目標對照表"/>
        <s v="Customer TAT Days"/>
        <s v="Field Return MD"/>
        <s v="當月退貨數量"/>
        <s v="保固內退貨數量"/>
        <s v="產品週期內退貨數量"/>
        <s v="保固內出貨數量 "/>
        <s v="產品週期內出貨數量"/>
        <s v="收到退貨日期(月)"/>
        <s v="Field Return 維修原因分析"/>
        <s v="收到退貨月"/>
        <s v="維修完成月"/>
        <s v="客戶TAT目標比例"/>
        <s v="客戶TAT目標天數"/>
      </sharedItems>
    </cacheField>
    <cacheField name="custom_EnglishName" numFmtId="0">
      <sharedItems count="1308">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 Master&amp;quot;"/>
        <s v="&amp;quot;EBO Revenue Check Date&amp;quot;"/>
        <s v="&amp;quot;EBO Revenue Year&amp;quot;"/>
        <s v="&amp;quot;EBO Revenue Month&amp;quot;"/>
        <s v="&amp;quot;EBO Project Actual Revenue&amp;quot;"/>
        <s v="&amp;quot;EBO Project Actual Gross Profit&amp;quot;"/>
        <s v="&amp;quot;EBO Revenue Currency&amp;quot;"/>
        <s v="&amp;quot;EBO Milestones Master&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Milestone Number&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EBO Milestones&amp;quot;"/>
        <s v="&amp;quot;EBO Project Revenue&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RFQ Detail&amp;quot;"/>
        <s v="&amp;quot;BU Code&amp;quot;"/>
        <s v="&amp;quot;LOB Code&amp;quot;"/>
        <s v="&amp;quot;Customer Name-SAP&amp;quot;"/>
        <s v="&amp;quot;Product Horizon&amp;quot;"/>
        <s v="&amp;quot;Product Family&amp;quot;"/>
        <s v="&amp;quot;Product Generation&amp;quot;"/>
        <s v="&amp;quot;Platform Solution Name&amp;quot;"/>
        <s v="&amp;quot;Customer Project Name&amp;quot;"/>
        <s v="&amp;quot;RFQ Status&amp;quot;"/>
        <s v="&amp;quot;Award Year -&gt; RFQ End Year&amp;quot;"/>
        <s v="&amp;quot;Project Stage&amp;quot;"/>
        <s v="&amp;quot;Project Type&amp;quot;"/>
        <s v="&amp;quot;Product Category&amp;quot;"/>
        <s v="&amp;quot;Product Sub Category&amp;quot;"/>
        <s v="&amp;quot;Project Summary&amp;quot;"/>
        <s v="&amp;quot;RFQ_Plan_NPI_Start Date&amp;quot;"/>
        <s v="&amp;quot;RFQ_Plan_MP_Start Date&amp;quot;"/>
        <s v="&amp;quot;RFQ_Plan_EVT_Start Date&amp;quot;"/>
        <s v="&amp;quot;RFQ_Plan_DVT_Start Date&amp;quot;"/>
        <s v="&amp;quot;RFQ_Plan_PVT_Start Date&amp;quot;"/>
        <s v="&amp;quot;RFQ_Plan_Start Date&amp;quot;"/>
        <s v="&amp;quot;Lost Reason&amp;quot;"/>
        <s v="&amp;quot;EBG Project Estimate Revenue&amp;quot;"/>
        <s v="&amp;quot;Amount of Actual revenue&amp;quot;"/>
        <s v="&amp;quot;Amount of Target shipment&amp;quot;"/>
        <s v="&amp;quot;Actual shipment&amp;quot;"/>
        <s v="&amp;quot;Estimated Return on Invensment %&amp;quot;"/>
        <s v="&amp;quot;Actual Return on Invensment %&amp;quot;"/>
        <s v="&amp;quot;Estimated Total NRE Funding&amp;quot;"/>
        <s v="&amp;quot;Estimated Net Profit %&amp;quot;"/>
        <s v="&amp;quot;Actual Normal Net Profit %&amp;quot;"/>
        <s v="&amp;quot;Estimated MLB Normal Net Profit % &amp;quot;"/>
        <s v="&amp;quot;Actual MLB Normal Net Profit %&amp;quot;"/>
        <s v="&amp;quot;Estimated SC Normal Net Profit %&amp;quot;"/>
        <s v="&amp;quot;Actual SC Normal Net Profit %&amp;quot;"/>
        <s v="&amp;quot;Estimated SKU Normal Net Profit %&amp;quot;"/>
        <s v="&amp;quot;Actual SKU Normal Net Profit %&amp;quot;"/>
        <s v="&amp;quot;RFQ Hit Rate Data&amp;quot;"/>
        <s v="&amp;quot;RFQ Hit Rate&amp;quot;"/>
        <s v="&amp;quot;RFQ Project Stage Time&amp;quot;"/>
        <s v="&amp;quot;Project Stage Estimated Start Date&amp;quot;"/>
        <s v="&amp;quot;Project Stage Estimated End Date&amp;quot;"/>
        <s v="&amp;quot;Product Horizon Master&amp;quot;"/>
        <s v="&amp;quot;Project name or Product Family (check with Nydia)&amp;quot;"/>
        <s v="&amp;quot;NRE Revenue&amp;quot;"/>
        <s v="&amp;quot;Normal Net profit&amp;quot;"/>
        <s v="&amp;quot;NRE Spending&amp;quot;"/>
        <s v="&amp;quot;RD Sharing%&amp;quot;"/>
        <s v="&amp;quot;Estimated Lifecycle Forecast&amp;quot;"/>
        <s v="&amp;quot;Actual Revenue&amp;quot;"/>
        <s v="&amp;quot;Actual Revenue Month&amp;quot;"/>
        <s v="&amp;quot;Currency of revenue&amp;quot;"/>
        <s v="&amp;quot;Site&amp;quot;"/>
        <s v="&amp;quot;LOB ID&amp;quot;"/>
        <s v="&amp;quot;Revenue product category&amp;quot;"/>
        <s v="&amp;quot;Revenue content&amp;quot;"/>
        <s v="&amp;quot;Revenue achievement rate&amp;quot;"/>
        <s v="&amp;quot;Shipment achievement rate&amp;quot;"/>
        <s v="&amp;quot;Revenue YoY&amp;quot;"/>
        <s v="&amp;quot;Revenue YTD&amp;quot;"/>
        <s v="&amp;quot;Shipment YoY&amp;quot;"/>
        <s v="&amp;quot;Shipment volume YTD&amp;quot;"/>
        <s v="&amp;quot;Gap of shipment&amp;quot;"/>
        <s v="&amp;quot;Average selling price (Actual)&amp;quot;"/>
        <s v="&amp;quot;Average selling price (FCST)&amp;quot;"/>
        <s v="&amp;quot;Gap of ASP&amp;quot;"/>
        <s v="&amp;quot;Target revenue&amp;quot;"/>
        <s v="&amp;quot;Target Revenue Month&amp;quot;"/>
        <s v="&amp;quot;Amount of Target revenue&amp;quot;"/>
        <s v="&amp;quot;Revenue Achievement Rate (Target vs Actual)&amp;quot;"/>
        <s v="&amp;quot;Shipment Target&amp;quot;"/>
        <s v="&amp;quot;Target Shipment Month&amp;quot;"/>
        <s v="&amp;quot;Shipment achievement rate (Target vs Actual)&amp;quot;"/>
        <s v="&amp;quot;Annual Plan Revenue&amp;quot;"/>
        <s v="&amp;quot;Annual plan Revenue Month&amp;quot;"/>
        <s v="&amp;quot;Amount of Annual Plan Revenue&amp;quot;"/>
        <s v="&amp;quot;Revenue Achievement Rate (Annual plan vs Actual)&amp;quot;"/>
        <s v="&amp;quot;Annual Plan Shipment&amp;quot;"/>
        <s v="&amp;quot;Annual plan Shipment Month&amp;quot;"/>
        <s v="&amp;quot;Amount of Annual Plan Shipment&amp;quot;"/>
        <s v="&amp;quot;Shipment achievement rate (Annual plan vs Actual)&amp;quot;"/>
        <s v="&amp;quot;Daily Actual Revenue&amp;quot;"/>
        <s v="&amp;quot;Actual Revenue Date&amp;quot;"/>
        <s v="&amp;quot;Cost per Hour&amp;quot;"/>
        <s v="&amp;quot;PCA CPU&amp;quot;"/>
        <s v="&amp;quot;Earn Hour&amp;quot;"/>
        <s v="&amp;quot;MFG SPDG USD&amp;quot;"/>
        <s v="&amp;quot;CPH Target USD&amp;quot;"/>
        <s v="&amp;quot;Manufacture Value Add GAP&amp;quot;"/>
        <s v="&amp;quot;Year&amp;quot;"/>
        <s v="&amp;quot;Quote Amount USD&amp;quot;"/>
        <s v="&amp;quot;SPDG AVG&amp;quot;"/>
        <s v="&amp;quot;SPDG YTD&amp;quot;"/>
        <s v="&amp;quot;Quote AVG&amp;quot;"/>
        <s v="&amp;quot;Quote YTD&amp;quot;"/>
        <s v="&amp;quot;MFG cost per unit&amp;quot;"/>
        <s v="&amp;quot;Placement&amp;quot;"/>
        <s v="&amp;quot;MFG Spending Master&amp;quot;"/>
        <s v="&amp;quot;Category1&amp;quot;"/>
        <s v="&amp;quot;Category2&amp;quot;"/>
        <s v="&amp;quot;SPDG Category&amp;quot;"/>
        <s v="&amp;quot;Year Month&amp;quot;"/>
        <s v="&amp;quot;SPDG Amount&amp;quot;"/>
        <s v="&amp;quot;SPDG Amount USD&amp;quot;"/>
        <s v="&amp;quot;MFG Revenue&amp;quot;"/>
        <s v="&amp;quot;IDL Head count&amp;quot;"/>
        <s v="&amp;quot;DL Head count&amp;quot;"/>
        <s v="&amp;quot;Site Revenue&amp;quot;"/>
        <s v="&amp;quot;Build Volume-Depreciation&amp;quot;"/>
        <s v="&amp;quot;Actul Site Revenue&amp;quot;"/>
        <s v="&amp;quot;Forcast Site Revenue &amp;quot;"/>
        <s v="&amp;quot;MP fixture Amount&amp;quot;"/>
        <s v="&amp;quot;MFG Spending Analysis Master&amp;quot;"/>
        <s v="&amp;quot;Actul total Spending  &amp;quot;"/>
        <s v="&amp;quot;Forcast total Spending  &amp;quot;"/>
        <s v="&amp;quot;Target total Spending  &amp;quot;"/>
        <s v="&amp;quot;Line Of Business&amp;quot;"/>
        <s v="&amp;quot;End Customer&amp;quot;"/>
        <s v="&amp;quot;LOB vailble Date from&amp;quot;"/>
        <s v="&amp;quot;LOB Code used flag&amp;quot;"/>
        <s v="&amp;quot;Business Unit&amp;quot;"/>
        <s v="&amp;quot;BU Name&amp;quot;"/>
        <s v="&amp;quot;RFQ Hit Rate-EBG&amp;quot;"/>
        <s v="&amp;quot;Award Projects Quantity&amp;quot;"/>
        <s v="&amp;quot;Lost Projects Quantity&amp;quot;"/>
        <s v="&amp;quot;Award RFQ Detail&amp;quot;"/>
        <s v="&amp;quot;Estimated Return on Investment %&amp;quot;"/>
        <s v="&amp;quot;Actual Return on Investment%&amp;quot;"/>
        <s v="&amp;quot;Actual Normal Net Profit&amp;quot;"/>
        <s v="&amp;quot;Lost RFQ Detail&amp;quot;"/>
        <s v="&amp;quot;Proposal RFQ&amp;quot;"/>
        <s v="&amp;quot;Revenue Volume Achievement Rate Overview&amp;quot;"/>
        <s v="&amp;quot;Revenue date&amp;quot;"/>
        <s v="&amp;quot;Revenue Volume Achievement Rate by BU&amp;quot;"/>
        <s v="&amp;quot;Revenue Volume Achievement Rate by Site&amp;quot;"/>
        <s v="&amp;quot;Shipment date&amp;quot;"/>
        <s v="&amp;quot;Revenue Achievement Rate Quarterly trend&amp;quot;"/>
        <s v="&amp;quot;Revenue Achievement Rate Monthly trend&amp;quot;"/>
        <s v="&amp;quot;Volume Achievement Rate Quarterly trend Shipment Node&amp;quot;"/>
        <s v="&amp;quot;Volume Achievement Rate Monthly trend Shipment Node&amp;quot;"/>
        <s v="&amp;quot;Volume Achievement Rate Quarterly trend Shipment SC&amp;quot;"/>
        <s v="&amp;quot;Volume Achievement Rate Monthly trend Shipment SC&amp;quot;"/>
        <s v="&amp;quot;Revenue Volume Achievement Rate Revenue gap details by product category&amp;quot;"/>
        <s v="&amp;quot;Revenue Volume Achievement Rate Revenue gap details by site&amp;quot;"/>
        <s v="&amp;quot;MFG Spending&amp;quot;"/>
        <s v="&amp;quot;MFG Spending Analysis&amp;quot;"/>
        <s v="&amp;quot;MFG Spending By Category&amp;quot;"/>
        <s v="&amp;quot;CPP Trend&amp;quot;"/>
        <s v="&amp;quot;CPH Tread&amp;quot;"/>
        <s v="&amp;quot;MVA GAP&amp;quot;"/>
        <s v="&amp;quot;MVA GAP Analysis&amp;quot;"/>
        <s v="&amp;quot;MFG Revenue Master&amp;quot;"/>
        <s v="&amp;quot;CPU Monthly Efficiency Master&amp;quot;"/>
        <s v="&amp;quot;Production date&amp;quot;"/>
        <s v="&amp;quot;CPU Full load hours&amp;quot;"/>
        <s v="&amp;quot;CPU Input work hours&amp;quot;"/>
        <s v="&amp;quot;CPU Output hours&amp;quot;"/>
        <s v="&amp;quot;CPU Output QTY&amp;quot;"/>
        <s v="&amp;quot;CPU Equipment Utilization&amp;quot;"/>
        <s v="&amp;quot;CPU Production Efficiency&amp;quot;"/>
        <s v="&amp;quot;CPU Overall Production efficiency&amp;quot;"/>
        <s v="&amp;quot;CPU Overall Production efficiency Goal&amp;quot;"/>
        <s v="&amp;quot;OEE Analysis Master&amp;quot;"/>
        <s v="&amp;quot;Production Line&amp;quot;"/>
        <s v="&amp;quot;MLB Build Volume&amp;quot;"/>
        <s v="&amp;quot;SC Build Volume&amp;quot;"/>
        <s v="&amp;quot;SMT Full load hours&amp;quot;"/>
        <s v="&amp;quot;SMT Available hours&amp;quot;"/>
        <s v="&amp;quot;SMT Input work hours&amp;quot;"/>
        <s v="&amp;quot;SMT MP output hours&amp;quot;"/>
        <s v="&amp;quot;None production requirement(BU)&amp;quot;"/>
        <s v="&amp;quot;Planned shutdown（upder control)&amp;quot;"/>
        <s v="&amp;quot;Planned shutdown（Epidemic prevention or out of control）&amp;quot;"/>
        <s v="&amp;quot;MFG Line Change&amp;quot;"/>
        <s v="&amp;quot;MFG Production line Maintenance&amp;quot;"/>
        <s v="&amp;quot;MFG Production scheduling loss(Production plan Control)&amp;quot;"/>
        <s v="&amp;quot;line shutdown (Raw material shortage issue)&amp;quot;"/>
        <s v="&amp;quot;line shutdown (Raw material quality issue)&amp;quot;"/>
        <s v="&amp;quot;MFG production time lost&amp;quot;"/>
        <s v="&amp;quot;Control Run hours&amp;quot;"/>
        <s v="&amp;quot;New product introduction hours&amp;quot;"/>
        <s v="&amp;quot;SMT Equipment Utilization&amp;quot;"/>
        <s v="&amp;quot;SMT Equipment Availability&amp;quot;"/>
        <s v="&amp;quot;SMT Production Efficiency&amp;quot;"/>
        <s v="&amp;quot;OEE&amp;quot;"/>
        <s v="&amp;quot;OEE Target Master&amp;quot;"/>
        <s v="&amp;quot;SMT Equipment  Availability Goal&amp;quot;"/>
        <s v="&amp;quot;SMT Production Efficiency Goal&amp;quot;"/>
        <s v="&amp;quot;Overall Equipment Effectiveness Goal&amp;quot;"/>
        <s v="&amp;quot;Line change hour Master&amp;quot;"/>
        <s v="&amp;quot;MLB line change time&amp;quot;"/>
        <s v="&amp;quot;SC line change time&amp;quot;"/>
        <s v="&amp;quot;CPU Monthly Efficiency&amp;quot;"/>
        <s v="&amp;quot;Overall Equipment Effectiveness&amp;quot;"/>
        <s v="&amp;quot;Line Return Master&amp;quot;"/>
        <s v="&amp;quot;Project Name&amp;quot;"/>
        <s v="&amp;quot;RMA No&amp;quot;"/>
        <s v="&amp;quot;Return Quantity&amp;quot;"/>
        <s v="&amp;quot;IEC Part Number&amp;quot;"/>
        <s v="&amp;quot;Receive Product date&amp;quot;"/>
        <s v="&amp;quot;LR Packing Date&amp;quot;"/>
        <s v="&amp;quot;Product Type&amp;quot;"/>
        <s v="&amp;quot;LR Liability&amp;quot;"/>
        <s v="&amp;quot;Customer Name&amp;quot;"/>
        <s v="&amp;quot;LR Repair Action&amp;quot;"/>
        <s v="&amp;quot;Site Cause&amp;quot;"/>
        <s v="&amp;quot;Build Site&amp;quot;"/>
        <s v="&amp;quot;MFG Quantity By Month&amp;quot;"/>
        <s v="&amp;quot;MFG Quantity&amp;quot;"/>
        <s v="&amp;quot;Production Month&amp;quot;"/>
        <s v="&amp;quot;Line Return MD&amp;quot;"/>
        <s v="&amp;quot;Request RMA Date By Month&amp;quot;"/>
        <s v="&amp;quot;Return Quantity By Month&amp;quot;"/>
        <s v="&amp;quot;Line Return Cause Analysis&amp;quot;"/>
        <s v="&amp;quot;Request RMA Date&amp;quot;"/>
        <s v="&amp;quot;Received Product Date&amp;quot;"/>
        <s v="&amp;quot;Project&amp;quot;"/>
        <s v="&amp;quot;Project Code&amp;quot;"/>
        <s v="&amp;quot;Material Group&amp;quot;"/>
        <s v="&amp;quot;Material Type&amp;quot;"/>
        <s v="&amp;quot;WBS Code&amp;quot;"/>
        <s v="&amp;quot;Material Attribute&amp;quot;"/>
        <s v="&amp;quot;Material Description&amp;quot;"/>
        <s v="&amp;quot;Class Code&amp;quot;"/>
        <s v="&amp;quot;Raw Type&amp;quot;"/>
        <s v="&amp;quot;Commodity&amp;quot;"/>
        <s v="&amp;quot;Part Category&amp;quot;"/>
        <s v="&amp;quot;Customer Part Number&amp;quot;"/>
        <s v="&amp;quot;Project RND Multiple source&amp;quot;"/>
        <s v="&amp;quot;Project Multiple Source Rate&amp;quot;"/>
        <s v="&amp;quot;Customer Multiple Source Rate Goal&amp;quot;"/>
        <s v="&amp;quot;PCA RND Property&amp;quot;"/>
        <s v="&amp;quot;PCA Stage&amp;quot;"/>
        <s v="&amp;quot;PCA Multiple Source Rate&amp;quot;"/>
        <s v="&amp;quot;PCA Hold Status&amp;quot;"/>
        <s v="&amp;quot;Customer&amp;quot;"/>
        <s v="&amp;quot;Customer Code&amp;quot;"/>
        <s v="&amp;quot;Customer Name-PDM&amp;quot;"/>
        <s v="&amp;quot;Customer Satisfaction&amp;quot;"/>
        <s v="&amp;quot;Satisfaction Main Indicator&amp;quot;"/>
        <s v="&amp;quot;Satisfaction Indicator&amp;quot;"/>
        <s v="&amp;quot;Satisfaction Score&amp;quot;"/>
        <s v="&amp;quot;Satisfaction Ranking&amp;quot;"/>
        <s v="&amp;quot;QBR URL&amp;quot;"/>
        <s v="&amp;quot;Satisfaction Quarter&amp;quot;"/>
        <s v="&amp;quot;Satisfaction Date&amp;quot;"/>
        <s v="&amp;quot;Customer Satisfaction Score by Main Indicator&amp;quot;"/>
        <s v="&amp;quot;QBR Performance Trend&amp;quot;"/>
        <s v="&amp;quot;M to M revenue comparison&amp;quot;"/>
        <s v="&amp;quot;Inventory Cut Month&amp;quot;"/>
        <s v="&amp;quot;Inventory Cut Day&amp;quot;"/>
        <s v="&amp;quot;&amp;quot;"/>
        <s v="&amp;quot;Supplier Forecast plan&amp;quot;"/>
        <s v="&amp;quot;Forecast plan ID&amp;quot;"/>
        <s v="&amp;quot;Plant Code&amp;quot;"/>
        <s v="&amp;quot;Plan Period&amp;quot;"/>
        <s v="&amp;quot;Supplier Forecast date&amp;quot;"/>
        <s v="&amp;quot;Time bucket&amp;quot;"/>
        <s v="&amp;quot;plan type&amp;quot;"/>
        <s v="&amp;quot;Supplier Forecast QTY&amp;quot;"/>
        <s v="&amp;quot;Inventory Good Received&amp;quot;"/>
        <s v="&amp;quot;GR Document ID&amp;quot;"/>
        <s v="&amp;quot;PO Document ID&amp;quot;"/>
        <s v="&amp;quot;Last Move Date&amp;quot;"/>
        <s v="&amp;quot;GR Type&amp;quot;"/>
        <s v="&amp;quot;Inventory Qty&amp;quot;"/>
        <s v="&amp;quot;TTL PO Price&amp;quot;"/>
        <s v="&amp;quot;PO Currency&amp;quot;"/>
        <s v="&amp;quot;TWD Price&amp;quot;"/>
        <s v="&amp;quot;USD Price&amp;quot;"/>
        <s v="&amp;quot;Procurement type and amount&amp;quot;"/>
        <s v="&amp;quot;PROC COMMODITY&amp;quot;"/>
        <s v="&amp;quot;Procure Type Code&amp;quot;"/>
        <s v="&amp;quot;Vendor Code&amp;quot;"/>
        <s v="&amp;quot;Vendor Name&amp;quot;"/>
        <s v="&amp;quot;Vendor Nickname&amp;quot;"/>
        <s v="&amp;quot;Manufacturer Code&amp;quot;"/>
        <s v="&amp;quot;Manufacturer Name&amp;quot;"/>
        <s v="&amp;quot;BOM Level Component&amp;quot;"/>
        <s v="&amp;quot;Purchase date&amp;quot;"/>
        <s v="&amp;quot;Purchase Bucket Date&amp;quot;"/>
        <s v="&amp;quot;Forecast Status&amp;quot;"/>
        <s v="&amp;quot;PO Quantity&amp;quot;"/>
        <s v="&amp;quot;PURCHASE PARTS ALL MANUF&amp;quot;"/>
        <s v="&amp;quot;PO Price in functional currency&amp;quot;"/>
        <s v="&amp;quot;PO Functional Currency&amp;quot;"/>
        <s v="&amp;quot;TWD PO Price&amp;quot;"/>
        <s v="&amp;quot;USD PO Price&amp;quot;"/>
        <s v="&amp;quot;Class code commodity&amp;quot;"/>
        <s v="&amp;quot;Product Sales Type&amp;quot;"/>
        <s v="&amp;quot;Platform Solution&amp;quot;"/>
        <s v="&amp;quot;PIR Master&amp;quot;"/>
        <s v="&amp;quot;Forecast Gen Date&amp;quot;"/>
        <s v="&amp;quot;Region&amp;quot;"/>
        <s v="&amp;quot;Forecast date&amp;quot;"/>
        <s v="&amp;quot;Forecast Quantity&amp;quot;"/>
        <s v="&amp;quot;TWD Forecast Amount&amp;quot;"/>
        <s v="&amp;quot;USD Forecast Amount&amp;quot;"/>
        <s v="&amp;quot;Actual Quantity&amp;quot;"/>
        <s v="&amp;quot;TWD Actual Amount&amp;quot;"/>
        <s v="&amp;quot;USD Actual Amount&amp;quot;"/>
        <s v="&amp;quot;Forecast Attainment Rate&amp;quot;"/>
        <s v="&amp;quot;Daily Inventory Management Master&amp;quot;"/>
        <s v="&amp;quot;FRU location Remark&amp;quot;"/>
        <s v="&amp;quot;StorageLocation&amp;quot;"/>
        <s v="&amp;quot;Hub location Remark&amp;quot;"/>
        <s v="&amp;quot;DataSrc&amp;quot;"/>
        <s v="&amp;quot;Stype&amp;quot;"/>
        <s v="&amp;quot;PROC_COMMODITY &amp;quot;"/>
        <s v="&amp;quot;STD-USD&amp;quot;"/>
        <s v="&amp;quot;STD-TWD&amp;quot;"/>
        <s v="&amp;quot;High value type&amp;quot;"/>
        <s v="&amp;quot;Aging Bucket&amp;quot;"/>
        <s v="&amp;quot;Aging days&amp;quot;"/>
        <s v="&amp;quot;Inventory Cut Date&amp;quot;"/>
        <s v="&amp;quot;MonthEnd Remark&amp;quot;"/>
        <s v="&amp;quot;Inv Unrestricted/Blocked&amp;quot;"/>
        <s v="&amp;quot;InvType Remark&amp;quot;"/>
        <s v="&amp;quot;InvQty&amp;quot;"/>
        <s v="&amp;quot;InvAmount&amp;quot;"/>
        <s v="&amp;quot;USDInv_Amount&amp;quot;"/>
        <s v="&amp;quot;% of Total Inventory Amount&amp;quot;"/>
        <s v="&amp;quot;Inventory Action Log&amp;quot;"/>
        <s v="&amp;quot;Inventory Reduction Plan Amount TWD&amp;quot;"/>
        <s v="&amp;quot;Inventory Reduction Plan Amount USD&amp;quot;"/>
        <s v="&amp;quot;M to M inventory comparison&amp;quot;"/>
        <s v="&amp;quot;Inventory Goal&amp;quot;"/>
        <s v="&amp;quot;MType&amp;quot;"/>
        <s v="&amp;quot;Ctype&amp;quot;"/>
        <s v="&amp;quot;MFGLevel&amp;quot;"/>
        <s v="&amp;quot;Manufacturer PN Master&amp;quot;"/>
        <s v="&amp;quot;Manufacturer PN&amp;quot;"/>
        <s v="&amp;quot;Product Life Cycle Forecast&amp;quot;"/>
        <s v="&amp;quot;Target Month&amp;quot;"/>
        <s v="&amp;quot;Forecast Currency&amp;quot;"/>
        <s v="&amp;quot;Forecast Amount&amp;quot;"/>
        <s v="&amp;quot;Forecast and Actual Shipment Analysis&amp;quot;"/>
        <s v="&amp;quot;Actual Shipment Currency&amp;quot;"/>
        <s v="&amp;quot;Actual Amount&amp;quot;"/>
        <s v="&amp;quot;Forecast Attainment Rate Management&amp;quot;"/>
        <s v="&amp;quot;Last Month Analysis Flag&amp;quot;"/>
        <s v="&amp;quot;Forecast Attainment Rate Detail&amp;quot;"/>
        <s v="&amp;quot;Whole Demand Trend Analysis&amp;quot;"/>
        <s v="&amp;quot;Whole Demand&amp;quot;"/>
        <s v="&amp;quot;DOI Overview&amp;quot;"/>
        <s v="&amp;quot;DOI趨勢&amp;quot;"/>
        <s v="&amp;quot;Date Range&amp;quot;"/>
        <s v="&amp;quot;Date&amp;quot;"/>
        <s v="&amp;quot;Week&amp;quot;"/>
        <s v="&amp;quot;Month&amp;quot;"/>
        <s v="&amp;quot;Currency&amp;quot;"/>
        <s v="&amp;quot;NTD&amp;quot;"/>
        <s v="&amp;quot;USD&amp;quot;"/>
        <s v="&amp;quot;Overall Inventory Amount&amp;quot;"/>
        <s v="&amp;quot;Revenue&amp;quot;"/>
        <s v="&amp;quot;DOI(Acutal)&amp;quot;"/>
        <s v="&amp;quot;DOI(Goal)&amp;quot;"/>
        <s v="&amp;quot;DOI(Days)&amp;quot;"/>
        <s v="&amp;quot;Daily DOI - by BU&amp;quot;"/>
        <s v="&amp;quot;Controllable DOI Trend&amp;quot;"/>
        <s v="&amp;quot;Controllable Stock Amount&amp;quot;"/>
        <s v="&amp;quot;Controllable Supply Amount&amp;quot;"/>
        <s v="&amp;quot;Daily Controllable DOI - by BU&amp;quot;"/>
        <s v="&amp;quot;Daily Inventory Management&amp;quot;"/>
        <s v="&amp;quot;Daily Inventory Aging by Site_Raw_High value type&amp;quot;"/>
        <s v="&amp;quot;Daily Inventory Aging by Site_Raw_Aging Bucket greater than 180&amp;quot;"/>
        <s v="&amp;quot;Daily Inventory Aging by Site_WIP&amp;amp;FG&amp;quot;"/>
        <s v="&amp;quot;Daily Inventory Aging by Site_HUB&amp;quot;"/>
        <s v="&amp;quot;M to M inventory/revenue comparison&amp;quot;"/>
        <s v="&amp;quot;Inventory Analysis&amp;quot;"/>
        <s v="&amp;quot;YYYYMM&amp;quot;"/>
        <s v="&amp;quot;WeekDay&amp;quot;"/>
        <s v="&amp;quot;UnrestQty&amp;quot;"/>
        <s v="&amp;quot;BlockedQty&amp;quot;"/>
        <s v="&amp;quot;UnrestVal&amp;quot;"/>
        <s v="&amp;quot;BlockedVal&amp;quot;"/>
        <s v="&amp;quot;USDUnrestVal&amp;quot;"/>
        <s v="&amp;quot;USDBlockedVal&amp;quot;"/>
        <s v="&amp;quot;Procure Type&amp;quot;"/>
        <s v="&amp;quot;Procure Type Description&amp;quot;"/>
        <s v="&amp;quot;Material BLC attribute&amp;quot;"/>
        <s v="&amp;quot;Purchase parts&amp;quot;"/>
        <s v="&amp;quot;AVL priority&amp;quot;"/>
        <s v="&amp;quot;Vendor&amp;quot;"/>
        <s v="&amp;quot;BuySell Vendor&amp;quot;"/>
        <s v="&amp;quot;BuySell Vendor Vendor Code&amp;quot;"/>
        <s v="&amp;quot;BuySell Vendor Type Code&amp;quot;"/>
        <s v="&amp;quot;Manufacturer&amp;quot;"/>
        <s v="&amp;quot;Plant&amp;quot;"/>
        <s v="&amp;quot;Plant Name&amp;quot;"/>
        <s v="&amp;quot;Company&amp;quot;"/>
        <s v="&amp;quot;Project Multiple source&amp;quot;"/>
        <s v="&amp;quot;Project Multiple source Rate achieved status&amp;quot;"/>
        <s v="&amp;quot;PCA number of non achieved reporting goal&amp;quot;"/>
        <s v="&amp;quot;Part SCM Property&amp;quot;"/>
        <s v="&amp;quot;PCA Multiple source Rate achieved Status&amp;quot;"/>
        <s v="&amp;quot;Manufacturer Source Number&amp;quot;"/>
        <s v="&amp;quot;Part Count by Manufacturer Source Number&amp;quot;"/>
        <s v="&amp;quot;Part cost by Manufacturer in shipment&amp;quot;"/>
        <s v="&amp;quot;SKU Shipping date&amp;quot;"/>
        <s v="&amp;quot;Delivery Notes&amp;quot;"/>
        <s v="&amp;quot;Shipping SKU&amp;quot;"/>
        <s v="&amp;quot;Infor Record Price by Functional Currency&amp;quot;"/>
        <s v="&amp;quot;Infor Record Functional Currency&amp;quot;"/>
        <s v="&amp;quot;Infor Record Price by TWD&amp;quot;"/>
        <s v="&amp;quot;Infor Record Price by USD&amp;quot;"/>
        <s v="&amp;quot;Material Shipping Quantity&amp;quot;"/>
        <s v="&amp;quot;Procurement type and amount analysis&amp;quot;"/>
        <s v="&amp;quot;Analysis of the composition of manufacturers, suppliers and Commodity&amp;quot;"/>
        <s v="&amp;quot;Analysis of the composition of  suppliers and Commodity&amp;quot;"/>
        <s v="&amp;quot;EBG Each Project Stage Multiple Source Rate&amp;quot;"/>
        <s v="&amp;quot;Number of project of achieved reporting goal&amp;quot;"/>
        <s v="&amp;quot;Project Percentage of achieved reporting goal&amp;quot;"/>
        <s v="&amp;quot;Multiple Source Rate by Project by BU&amp;quot;"/>
        <s v="&amp;quot;Multiple Source Rate by Project By PCA num of none achieved goal by BU&amp;quot;"/>
        <s v="&amp;quot;PCA number of non achieved reporting goal &amp;quot;"/>
        <s v="&amp;quot;Project BOM Cost Share by AVL&amp;quot;"/>
        <s v="&amp;quot;SKU Material&amp;quot;"/>
        <s v="&amp;quot;Material Price&amp;quot;"/>
        <s v="&amp;quot;Field Return Master&amp;quot;"/>
        <s v="&amp;quot;Return Site&amp;quot;"/>
        <s v="&amp;quot;Repair Status&amp;quot;"/>
        <s v="&amp;quot;RMA Input Date&amp;quot;"/>
        <s v="&amp;quot;RMA Packing Date&amp;quot;"/>
        <s v="&amp;quot;Customer TAT Goal&amp;quot;"/>
        <s v="&amp;quot;TAT Target&amp;quot;"/>
        <s v="&amp;quot;FR Liability&amp;quot;"/>
        <s v="&amp;quot;WIP days&amp;quot;"/>
        <s v="&amp;quot;WIP Reason&amp;quot;"/>
        <s v="&amp;quot;Warranty&amp;quot;"/>
        <s v="&amp;quot;FR Repair Action&amp;quot;"/>
        <s v="&amp;quot;Field Return Shipment&amp;quot;"/>
        <s v="&amp;quot;Shipping Date&amp;quot;"/>
        <s v="&amp;quot;Total Shipped Quantity&amp;quot;"/>
        <s v="&amp;quot;Customer TAT Mapping&amp;quot;"/>
        <s v="&amp;quot;Customer TAT Days&amp;quot;"/>
        <s v="&amp;quot;Field Return MD&amp;quot;"/>
        <s v="&amp;quot;Return Num of this month&amp;quot;"/>
        <s v="&amp;quot;Return Num in Warranty&amp;quot;"/>
        <s v="&amp;quot;Return Num in Lifetime&amp;quot;"/>
        <s v="&amp;quot;ShipmentQty in Warranty&amp;quot;"/>
        <s v="&amp;quot;ShipmentQty in Lifetime&amp;quot;"/>
        <s v="&amp;quot;Received Product Month&amp;quot;"/>
        <s v="&amp;quot;Field Return Cause Analysis&amp;quot;"/>
        <s v="&amp;quot;Input Month&amp;quot;"/>
        <s v="&amp;quot;RMA Packing Month&amp;quot;"/>
        <s v="&amp;quot;Diff. of Yearly  Act./Pred. and Boards Est. Ship.&amp;quot;" u="1"/>
        <s v="&amp;quot;QOQ Stamping&amp;quot;" u="1"/>
        <s v="&amp;quot;Accumulative Product Series MVA Cost&amp;quot;" u="1"/>
        <s v="&amp;quot;Monthly Product Series Material Cost&amp;quot;" u="1"/>
        <s v="&amp;quot;Yearly Shipment Target&amp;quot;" u="1"/>
        <s v="&amp;quot;MLY Rev. and SHIPT by PRD&amp;quot;" u="1"/>
        <s v="&amp;quot;YTD Rev. and SHIPT by PRD&amp;quot;" u="1"/>
        <s v="&amp;quot;Diff of MLY Act Rev vs Yearly Target Rev&amp;quot;" u="1"/>
        <s v="&amp;quot;Diff Rate of Yearly ActPred and TRGT Rev&amp;quot;" u="1"/>
        <s v="&amp;quot;TermID&amp;quot;" u="1"/>
        <s v="&amp;quot;Inspection station code&amp;quot;" u="1"/>
        <s v="&amp;quot;Impacted amount NTD&amp;quot;" u="1"/>
        <s v="&amp;quot;Monthly Operating Income of Yearly Target&amp;quot;" u="1"/>
        <s v="&amp;quot;Total Inventory Goal&amp;quot;" u="1"/>
        <s v="&amp;quot;Difference Ratio Between Year to Date Actual Operating Income and Year to Date Operating Income Target&amp;quot;" u="1"/>
        <s v="&amp;quot;Defect type code&amp;quot;" u="1"/>
        <s v="&amp;quot;Year to Date Operating Income Target&amp;quot;" u="1"/>
        <s v="&amp;quot;FPY rate target by inspection station&amp;quot;" u="1"/>
        <s v="&amp;quot;Overview of Project Time Distribution&amp;quot;" u="1"/>
        <s v="&amp;quot;Actual Shipment Quantity&amp;quot;" u="1"/>
        <s v="&amp;quot;Estimated Sales Quantity&amp;quot;" u="1"/>
        <s v="&amp;quot;Monthly Shiping Quantity&amp;quot;" u="1"/>
        <s v="&amp;quot;Difference Ratio Between Actual Shipment and Shipment Target&amp;quot;" u="1"/>
        <s v="&amp;quot;Hit Rate Between Actual Shipment and Monthly Shipment Target&amp;quot;" u="1"/>
        <s v="&amp;quot;Product yield rate&amp;quot;" u="1"/>
        <s v="&amp;quot;Site Type&amp;quot;" u="1"/>
        <s v="&amp;quot;CQ MP shipment Dataset&amp;quot;" u="1"/>
        <s v="&amp;quot;Yearly Shipment of Award RFQ&amp;quot;" u="1"/>
        <s v="&amp;quot;Diff Rate of Yearly Act/Pred and Boards Est Ship&amp;quot;" u="1"/>
        <s v="&amp;quot;Weekly product yield report&amp;quot;" u="1"/>
        <s v="&amp;quot;Actual Daily Operating Income&amp;quot;" u="1"/>
        <s v="&amp;quot;Stage Composition Cost Ratio&amp;quot;" u="1"/>
        <s v="&amp;quot;Yearly Actual Operating Income&amp;quot;" u="1"/>
        <s v="&amp;quot;Hit Rate of Act. Rev. vs. MLY Rev. TRGT&amp;quot;" u="1"/>
        <s v="&amp;quot;Hit Rate Between Month to Date Actual Shipment and Monthly Shipment Target&amp;quot;" u="1"/>
        <s v="&amp;quot;FRU Remark&amp;quot;" u="1"/>
        <s v="&amp;quot;Hub Remark&amp;quot;" u="1"/>
        <s v="&amp;quot;TaskID&amp;quot;" u="1"/>
        <s v="&amp;quot;Accumulative Series Profitability Ratio&amp;quot;" u="1"/>
        <s v="&amp;quot;DataComment&amp;quot;" u="1"/>
        <s v="&amp;quot;Difference Ratio Between  Yearly Operating Income&amp;quot;" u="1"/>
        <s v="&amp;quot;Outsourcing type&amp;quot;" u="1"/>
        <s v="&amp;quot;Rev. and SHIPT in Past Three Years by BU and CUS&amp;quot;" u="1"/>
        <s v="&amp;quot;Diff. Rate of Act. SHIPT vs. Shipping TRGT&amp;quot;" u="1"/>
        <s v="&amp;quot;Month to Date Actual  Shipment&amp;quot;" u="1"/>
        <s v="&amp;quot;Purchasing Part Attribute&amp;quot;" u="1"/>
        <s v="&amp;quot;Base Year of Calculation&amp;quot;" u="1"/>
        <s v="&amp;quot;Cost Score&amp;quot;" u="1"/>
        <s v="&amp;quot;Inventory Functional Currency&amp;quot;" u="1"/>
        <s v="&amp;quot;Monthly Product Series Revenue&amp;quot;" u="1"/>
        <s v="&amp;quot;Inventory Reduction Plan Amount&amp;quot;" u="1"/>
        <s v="&amp;quot;Last Month Total Revenue Amount&amp;quot;" u="1"/>
        <s v="&amp;quot;Yearly Status of Operating Income and Shipment by BU and Customer&amp;quot;" u="1"/>
        <s v="&amp;quot;Difference Ratio Between Year to Date Actual Shipment and Year to Date Shipment Target&amp;quot;" u="1"/>
        <s v="&amp;quot;Difference Ratio Between Yearly Actual and Predict Shipment and Yearly Shipment Target&amp;quot;" u="1"/>
        <s v="&amp;quot;Conversion Rate Validation Start&amp;quot;" u="1"/>
        <s v="&amp;quot;Diff. of Yearly Act./Pred. and Boards Est. SHIPT&amp;quot;" u="1"/>
        <s v="&amp;quot;First pass yield rate by inspection station&amp;quot;" u="1"/>
        <s v="&amp;quot;Project Stage Master&amp;quot;" u="1"/>
        <s v="&amp;quot;Forecast Hit Rate&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Diff. of MLY Act. Rev. vs. MLY Est. Rev.&amp;quot;" u="1"/>
        <s v="&amp;quot;Diff. of Yearly Act./Pred. and TRGT Rev.&amp;quot;" u="1"/>
        <s v="&amp;quot;Monthly Boards Estimated Operating Income&amp;quot;" u="1"/>
        <s v="&amp;quot;Diff. Rate of MLY Act. SHIPT vs. Est. SHIPT&amp;quot;" u="1"/>
        <s v="&amp;quot;Up to date Monthly Estimated Shipment&amp;quot;" u="1"/>
        <s v="&amp;quot;Up-To-Date Monthly Estimated Shipment&amp;quot;" u="1"/>
        <s v="&amp;quot;Year to Date Boards Estimated Revenue&amp;quot;" u="1"/>
        <s v="&amp;quot;Monthly BS Forecast Quantity&amp;quot;" u="1"/>
        <s v="&amp;quot;Open Purchase Order Quantity&amp;quot;" u="1"/>
        <s v="&amp;quot;Material Catalog YOY&amp;quot;" u="1"/>
        <s v="&amp;quot;Material Futures YOY&amp;quot;" u="1"/>
        <s v="&amp;quot;Last Raw Cost Price&amp;quot;" u="1"/>
        <s v="&amp;quot;MTD Revenue Amount&amp;quot;" u="1"/>
        <s v="&amp;quot;Critical Parts Fulfillment Data Date&amp;quot;" u="1"/>
        <s v="&amp;quot;PSG Product Family&amp;quot;" u="1"/>
        <s v="&amp;quot;Period Closing Date&amp;quot;" u="1"/>
        <s v="&amp;quot;Conversion Rate Validation End&amp;quot;" u="1"/>
        <s v="&amp;quot;Diff. of MLY Act. Ship. vs. Boards Est. Ship.&amp;quot;" u="1"/>
        <s v="&amp;quot;Hit Rate of MTD Act. Ship. vs. UTD Est. Ship.&amp;quot;" u="1"/>
        <s v="&amp;quot;DOI Master&amp;quot;" u="1"/>
        <s v="&amp;quot;Difference Ratio Between Actual Operating Income and Estimated Operating Income&amp;quot;" u="1"/>
        <s v="&amp;quot;Actual Net Profit Margin&amp;quot;" u="1"/>
        <s v="&amp;quot;Diff of Yearly ActPred and Boards Est Rev&amp;quot;" u="1"/>
        <s v="&amp;quot;Diff Rate of Yearly Act/Pred and TRGT Rev&amp;quot;" u="1"/>
        <s v="&amp;quot;Detailed product defect&amp;quot;" u="1"/>
        <s v="&amp;quot;Comment&amp;quot;" u="1"/>
        <s v="&amp;quot;Acronym&amp;quot;" u="1"/>
        <s v="&amp;quot;Version Comparison Month&amp;quot;" u="1"/>
        <s v="&amp;quot;Defect target by defect type mapping&amp;quot;" u="1"/>
        <s v="&amp;quot;Diff Rate of Yearly Act/Pred and Boards Est Rev&amp;quot;" u="1"/>
        <s v="&amp;quot;Diff Rate of YTD Act Rev and YTD Boards Est Rev&amp;quot;" u="1"/>
        <s v="&amp;quot;In Accurated area&amp;quot;" u="1"/>
        <s v="&amp;quot;Acc. Shipping Quantity&amp;quot;" u="1"/>
        <s v="&amp;quot;Accum LTA  GR Quantity&amp;quot;" u="1"/>
        <s v="&amp;quot;Accum LTA MOU Quantity&amp;quot;" u="1"/>
        <s v="&amp;quot;Monthly Estimated Shipment&amp;quot;" u="1"/>
        <s v="&amp;quot;FCS Start Date Data&amp;quot;" u="1"/>
        <s v="&amp;quot;FCST Version&amp;quot;" u="1"/>
        <s v="&amp;quot;PSG Division&amp;quot;" u="1"/>
        <s v="&amp;quot;Parent Term Name&amp;quot;" u="1"/>
        <s v="&amp;quot;Monthly Status of Operating Income and Shipment by Product&amp;quot;" u="1"/>
        <s v="&amp;quot;Related Terms&amp;quot;" u="1"/>
        <s v="&amp;quot;Remark&amp;quot;" u="1"/>
        <s v="&amp;quot;Actual Daily Revenue and Shipment Data&amp;quot;" u="1"/>
        <s v="&amp;quot;IEC Part Num&amp;quot;" u="1"/>
        <s v="&amp;quot;Product yield rate target&amp;quot;" u="1"/>
        <s v="&amp;quot;Yearly Rev. and SHIPT by BU and CUS&amp;quot;" u="1"/>
        <s v="&amp;quot;Yearly Boards Estimated Revenue&amp;quot;" u="1"/>
        <s v="&amp;quot;Forecast Type ID&amp;quot;" u="1"/>
        <s v="&amp;quot;Yield rate target by inspection station mapping&amp;quot;" u="1"/>
        <s v="&amp;quot;Difference Ratio Between Monthly Actual Operating Income and Monthly Boards Estimated Operating Income&amp;quot;" u="1"/>
        <s v="&amp;quot;Diff of Yearly ActPred and TRGT Ship&amp;quot;" u="1"/>
        <s v="&amp;quot;Diff of Yearly Act/Pred and Boards Est Ship&amp;quot;" u="1"/>
        <s v="&amp;quot;Resources&amp;quot;" u="1"/>
        <s v="&amp;quot;Diff Rate of Yearly ActPred and TRGT Ship&amp;quot;" u="1"/>
        <s v="&amp;quot;Total Inventory Amount By BU&amp;quot;" u="1"/>
        <s v="&amp;quot;Diff. of Act. Rev. vs. Rev. TRGT&amp;quot;" u="1"/>
        <s v="&amp;quot;PSG Cost Category&amp;quot;" u="1"/>
        <s v="&amp;quot;PSG Cost Catetory&amp;quot;" u="1"/>
        <s v="&amp;quot;PSG Part Category&amp;quot;" u="1"/>
        <s v="&amp;quot;PSG Part Catetory&amp;quot;" u="1"/>
        <s v="&amp;quot;Diff Rate and Hit Rate Data of Rev and SHIPT&amp;quot;" u="1"/>
        <s v="&amp;quot;Diff. of MLY Act. SHIPT vs. BoardsEst. SHIPT&amp;quot;" u="1"/>
        <s v="&amp;quot;Hit Rate of Act. SHIPT vs. Boards Est. SHIPT&amp;quot;" u="1"/>
        <s v="&amp;quot;Material Catalog Inference Cost&amp;quot;" u="1"/>
        <s v="&amp;quot;Monthly Product Series MVA Cost&amp;quot;" u="1"/>
        <s v="&amp;quot;Diff. Rate and Hit Rate Data of Rev. and SHIPT&amp;quot;" u="1"/>
        <s v="&amp;quot;Diff. Rate of Yearly Act./Pred. and TRGT SHIPT&amp;quot;" u="1"/>
        <s v="&amp;quot;Diff Rate of MLY Act Rev vs Yearly Target Rev&amp;quot;" u="1"/>
        <s v="&amp;quot;Hit Rate of MTD Act Rev vs MLY Boards Est Rev&amp;quot;" u="1"/>
        <s v="&amp;quot;MoM LEM Tin&amp;quot;" u="1"/>
        <s v="&amp;quot;QoQ LEM Tin&amp;quot;" u="1"/>
        <s v="&amp;quot;YoY LEM Tin&amp;quot;" u="1"/>
        <s v="&amp;quot;Diff Rate of YTD Act Rev and YTD Rev TRGT&amp;quot;" u="1"/>
        <s v="&amp;quot;Diff. of MLY Act. Rev. vs.  MLY Rev. TRGT&amp;quot;" u="1"/>
        <s v="&amp;quot;Diff. of MLY Act. SHIPT vs. Shipping TRGT&amp;quot;" u="1"/>
        <s v="&amp;quot;Diff. of YTD Act. Rev. and  YTD Rev. TRGT&amp;quot;" u="1"/>
        <s v="&amp;quot;MoM PC&amp;quot;" u="1"/>
        <s v="&amp;quot;QoQ PC&amp;quot;" u="1"/>
        <s v="&amp;quot;YoY PC&amp;quot;" u="1"/>
        <s v="&amp;quot;Plan Comparison Month&amp;quot;" u="1"/>
        <s v="&amp;quot;Proposal RFQ Schedule Overview&amp;quot;" u="1"/>
        <s v="&amp;quot;Month to Date Actual Shipment&amp;quot;" u="1"/>
        <s v="&amp;quot;Sub Material Catalog MOM&amp;quot;" u="1"/>
        <s v="&amp;quot;Diff Rate of YTD Act SHIPT and Boards Est SHIPT&amp;quot;" u="1"/>
        <s v="&amp;quot;Diff. Rate and Hit Rate Data of Rev. and  SHIPT&amp;quot;" u="1"/>
        <s v="&amp;quot;PSG Forecast Versions Comparison&amp;quot;" u="1"/>
        <s v="&amp;quot;PSG Forecast Hit Rate Monitor&amp;quot;" u="1"/>
        <s v="&amp;quot;PSG Monthly Procurement Amount&amp;quot;" u="1"/>
        <s v="&amp;quot;Monthly Shipment of Yearly Target&amp;quot;" u="1"/>
        <s v="&amp;quot;Diff. of Yearly Act./Pred. and Boards Est. Rev.&amp;quot;" u="1"/>
        <s v="&amp;quot;Diff. of YTD Act. Rev. and YTD Boards Est. Rev.&amp;quot;" u="1"/>
        <s v="&amp;quot;MLY Rev and SHIPT by PRD&amp;quot;" u="1"/>
        <s v="&amp;quot;YTD Rev and SHIPT by PRD&amp;quot;" u="1"/>
        <s v="&amp;quot;CQ MP shipment analysis&amp;quot;" u="1"/>
        <s v="&amp;quot;Case Plastic Procure Cost ratio&amp;quot;" u="1"/>
        <s v="&amp;quot;Year to Date Status of Operating Income and Shipment by BU and Customer&amp;quot;" u="1"/>
        <s v="&amp;quot;Difference Rate and Hit Rate Data of Operating Income and  Shipment&amp;quot;" u="1"/>
        <s v="&amp;quot;Month to Date Actual Revenue&amp;quot;" u="1"/>
        <s v="&amp;quot;Monthly BS Supply Quantity&amp;quot;" u="1"/>
        <s v="&amp;quot;Difference Ratio Between Monthly Actual Shipment and Monthly Boards Estimated Shipment&amp;quot;" u="1"/>
        <s v="&amp;quot;Accumulative Series Cost&amp;quot;" u="1"/>
        <s v="&amp;quot;Material Catalog&amp;quot;" u="1"/>
        <s v="&amp;quot;Diff. of Act. Rev. vs.Boards Est. Rev.&amp;quot;" u="1"/>
        <s v="&amp;quot;Hit Rate Between Month to Date Actual Operating Income and Monthly Operating Income Target&amp;quot;" u="1"/>
        <s v="&amp;quot;Difference Between Year to Date Actual Shipment and  Year to Date Shipment Target&amp;quot;" u="1"/>
        <s v="&amp;quot;Year to Date Revenue Target&amp;quot;" u="1"/>
        <s v="&amp;quot;Actual MLB Normal Net Profit&amp;quot;" u="1"/>
        <s v="&amp;quot;Actual SKU Normal Net Profit&amp;quot;" u="1"/>
        <s v="&amp;quot;GR Quantity&amp;quot;" u="1"/>
        <s v="&amp;quot;Sensitivity&amp;quot;" u="1"/>
        <s v="&amp;quot;Impacted amount USD&amp;quot;" u="1"/>
        <s v="&amp;quot;Difference Ratio Between Actual Shipment and Estimated Shipment&amp;quot;" u="1"/>
        <s v="&amp;quot;Last Year Raw Cost Price&amp;quot;" u="1"/>
        <s v="&amp;quot;Actual Monthly Operating Income and Shipment Data&amp;quot;" u="1"/>
        <s v="&amp;quot;Version 1 Forecast Type ID&amp;quot;" u="1"/>
        <s v="&amp;quot;Version 2 Forecast Type ID&amp;quot;" u="1"/>
        <s v="&amp;quot;Hit Rate Bottom Lower Limit&amp;quot;" u="1"/>
        <s v="&amp;quot;Hit Rate Bottom Upper Limit&amp;quot;" u="1"/>
        <s v="&amp;quot;Year to Date Boards Estimated Operating Income&amp;quot;" u="1"/>
        <s v="&amp;quot;Accumulative Shipping Quantity&amp;quot;" u="1"/>
        <s v="&amp;quot;Overall system defect quantity&amp;quot;" u="1"/>
        <s v="&amp;quot;Hite Rate of Sales Quantity&amp;quot;" u="1"/>
        <s v="&amp;quot;Mothly MVA Cost&amp;quot;" u="1"/>
        <s v="&amp;quot;Diff. Rate of MLY Act. Ship. vs. Boards Est. Ship.&amp;quot;" u="1"/>
        <s v="&amp;quot;Difference Between Actual Shipment and Shipment Target&amp;quot;" u="1"/>
        <s v="&amp;quot;BS VS FCST Variance&amp;quot;" u="1"/>
        <s v="&amp;quot;Difference Between Actual Operating Income and The Boards Estimated Operating Income&amp;quot;" u="1"/>
        <s v="&amp;quot;Business Operation and DOI Overview_Stock Area&amp;quot;" u="1"/>
        <s v="&amp;quot; &amp;quot;" u="1"/>
        <s v="&amp;quot;Business Operation and DOI Overview&amp;quot;" u="1"/>
        <s v="&amp;quot;Major Stage Material Catalog DM&amp;quot;" u="1"/>
        <s v="&amp;quot;Acc. Series Net Profit&amp;quot;" u="1"/>
        <s v="&amp;quot;Product yield alert date &amp;quot;" u="1"/>
        <s v="&amp;quot;Difference Ratio Between Monthly Actual Operating Income and Monthly Operating Income Target&amp;quot;" u="1"/>
        <s v="&amp;quot;Detailed product defect analysis&amp;quot;" u="1"/>
        <s v="&amp;quot;Difference Between Actual Operating Income and Estimated Operating Income&amp;quot;" u="1"/>
        <s v="&amp;quot;Customer ID&amp;quot;" u="1"/>
        <s v="&amp;quot;FRU =&gt; FRU Remark&amp;quot;" u="1"/>
        <s v="&amp;quot;RFQ Detail of On going Project&amp;quot;" u="1"/>
        <s v="&amp;quot;AVL ID&amp;quot;" u="1"/>
        <s v="&amp;quot;Diff. Rate of MLY Act. SHIPT vs. Boards Est. SHIPT&amp;quot;" u="1"/>
        <s v="&amp;quot;Diff. Rate of YTD Act. SHIPT and Boards Est. SHIPT&amp;quot;" u="1"/>
        <s v="&amp;quot;Acc. Materials Cost &amp;quot;" u="1"/>
        <s v="&amp;quot;Aging Bucket percent&amp;quot;" u="1"/>
        <s v="&amp;quot;Hit Rate Between Month to Date Actual Operating Income and Monthly Boards Estimated Operating Income&amp;quot;" u="1"/>
        <s v="&amp;quot;EBG part catergory&amp;quot;" u="1"/>
        <s v="&amp;quot;Accumulative Product Series  Revenue&amp;quot;" u="1"/>
        <s v="&amp;quot;Up to date Monthly Estimated Revenue&amp;quot;" u="1"/>
        <s v="&amp;quot;Up-To-Date Monthly Estimated Revenue&amp;quot;" u="1"/>
        <s v="&amp;quot;Rolling 6 Months Forecast&amp;quot;" u="1"/>
        <s v="&amp;quot;Major Stage Material Catalog&amp;quot;" u="1"/>
        <s v="&amp;quot;Hit Rate Remark&amp;quot;" u="1"/>
        <s v="&amp;quot;Product FPY rate target&amp;quot;" u="1"/>
        <s v="&amp;quot;MoM LEM AL&amp;quot;" u="1"/>
        <s v="&amp;quot;QoQ LEM AL&amp;quot;" u="1"/>
        <s v="&amp;quot;YoY LEM AL&amp;quot;" u="1"/>
        <s v="&amp;quot;Diff. of YTD Act. SHIPT and YTD Shipping TRGT&amp;quot;" u="1"/>
        <s v="&amp;quot;Diff. Rate of MLY Act. Rev. vs. MLY Rev. TRGT&amp;quot;" u="1"/>
        <s v="&amp;quot;Diff. Rate of YTD Act. Rev. and YTD Rev. TRGT&amp;quot;" u="1"/>
        <s v="&amp;quot;Defect type quantity&amp;quot;" u="1"/>
        <s v="&amp;quot;Part Number Quantity&amp;quot;" u="1"/>
        <s v="&amp;quot;Sole Source Quantity&amp;quot;" u="1"/>
        <s v="&amp;quot;Difference Between Yearly Operating Income&amp;quot;" u="1"/>
        <s v="&amp;quot;Yearly Actual and Predict Operating Income&amp;quot;" u="1"/>
        <s v="&amp;quot;MLY Rev. and SHIPT by BU and CUS&amp;quot;" u="1"/>
        <s v="&amp;quot;YTD Rev. and SHIPT by BU and CUS&amp;quot;" u="1"/>
        <s v="&amp;quot;Material Catalog Price Infomation&amp;quot;" u="1"/>
        <s v="&amp;quot;Diff. of Yearly Act./Pred. and Boards Est. Ship.&amp;quot;" u="1"/>
        <s v="&amp;quot;Critical Parts Fulfillment Analysis&amp;quot;" u="1"/>
        <s v="&amp;quot;Material Catalog Inference Analysis&amp;quot;" u="1"/>
        <s v="&amp;quot;Hit Rate Top Lower Limit&amp;quot;" u="1"/>
        <s v="&amp;quot;Hit Rate Top Upper Limit&amp;quot;" u="1"/>
        <s v="&amp;quot;Proposal RFQ Analysis&amp;quot;" u="1"/>
        <s v="&amp;quot;Yearly Shipment Use Only&amp;quot;" u="1"/>
        <s v="&amp;quot;Difference Ratio Between Year to Date Actual Shipment and Year to Date Boards Estimated Shipment&amp;quot;" u="1"/>
        <s v="&amp;quot;Difference Ratio Between Yearly Actual and Predict Shipment and Yearly Boards Estimated Shipment&amp;quot;" u="1"/>
        <s v="&amp;quot;PIC&amp;quot;" u="1"/>
        <s v="&amp;quot;Difference Between Yearly Actual and Predict Shipment and Yearly Shipment Target&amp;quot;" u="1"/>
        <s v="&amp;quot;CQ MP shipment&amp;quot;" u="1"/>
        <s v="&amp;quot;Case Plastic Cost ratio&amp;quot;" u="1"/>
        <s v="&amp;quot;Diff Rate of MLY Act Ship vs Yearly Target Ship&amp;quot;" u="1"/>
        <s v="&amp;quot;Diff Rate of Yearly ActPred and Boards Est Ship&amp;quot;" u="1"/>
        <s v="&amp;quot;Hit Rate of MTD Act Ship vs MLY Boards Est Ship&amp;quot;" u="1"/>
        <s v="&amp;quot;Journal Create Year&amp;quot;" u="1"/>
        <s v="&amp;quot;Major Stage Material Catalog Dim&amp;quot;" u="1"/>
        <s v="&amp;quot;Source Currency&amp;quot;" u="1"/>
        <s v="&amp;quot;Target Currency&amp;quot;" u="1"/>
        <s v="&amp;quot;Shipment Month&amp;quot;" u="1"/>
        <s v="&amp;quot;Shipping Month&amp;quot;" u="1"/>
        <s v="&amp;quot;Monthly Boards Estimated Shipment&amp;quot;" u="1"/>
        <s v="&amp;quot;Diff. Rate of Act. Rev. vs.Est. Rev.&amp;quot;" u="1"/>
        <s v="&amp;quot;Diff. Rate of Act. SHIPT vs. Est. SHIPT&amp;quot;" u="1"/>
        <s v="&amp;quot;Input quantity by inspection station&amp;quot;" u="1"/>
        <s v="&amp;quot;Material Marketing Price Information&amp;quot;" u="1"/>
        <s v="&amp;quot;Last Month Total Inventory Amount&amp;quot;" u="1"/>
        <s v="&amp;quot;Material Catalog Inference Amount&amp;quot;" u="1"/>
        <s v="&amp;quot;Actual SC Normal Net Profit&amp;quot;" u="1"/>
        <s v="&amp;quot;Journal Create Month&amp;quot;" u="1"/>
        <s v="&amp;quot;Latest Closing Month&amp;quot;" u="1"/>
        <s v="&amp;quot;Class Code Category&amp;quot;" u="1"/>
        <s v="&amp;quot;Actual Monthly Revenue and Shipment Data&amp;quot;" u="1"/>
        <s v="&amp;quot;Series List&amp;quot;" u="1"/>
        <s v="&amp;quot;Boards Estimated Monthly Operating Income and Shipment Data&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Vendor Master&amp;quot;" u="1"/>
        <s v="&amp;quot;RelativeStandard&amp;quot;" u="1"/>
        <s v="&amp;quot;Diff. Rate of Act. Rev. vs. Boards Est. Rev.&amp;quot;" u="1"/>
        <s v="&amp;quot;Yearly SHIPT TRGT Data&amp;quot;" u="1"/>
        <s v="&amp;quot;Supplier Final Score&amp;quot;" u="1"/>
        <s v="&amp;quot;Rev. and SHIPT in Past Three Years by PRD&amp;quot;" u="1"/>
        <s v="&amp;quot;Action&amp;quot;" u="1"/>
        <s v="&amp;quot;Hit Rate of MTD Act. SHIPT vs. MLY Boards Est. SHIPT&amp;quot;" u="1"/>
        <s v="&amp;quot;Estimated Profitability Ratio&amp;quot;" u="1"/>
        <s v="&amp;quot;Series Status&amp;quot;" u="1"/>
        <s v="&amp;quot;Inventory Reduction Plan&amp;quot;" u="1"/>
        <s v="&amp;quot;PSG Forecast Versions Comparison Information&amp;quot;" u="1"/>
        <s v="&amp;quot;Name&amp;quot;" u="1"/>
        <s v="&amp;quot;Hit Rate Analysis Month&amp;quot;" u="1"/>
        <s v="&amp;quot;Raw Material Data Month&amp;quot;" u="1"/>
        <s v="&amp;quot;Planned Year&amp;quot;" u="1"/>
        <s v="&amp;quot;RFQ End Year&amp;quot;" u="1"/>
        <s v="&amp;quot;Diff. of YTD Act. SHIPT and Boards Est. SHIPT&amp;quot;" u="1"/>
        <s v="&amp;quot;Diff. Rate of Act. SHIPT vs. BoardsEst. SHIPT&amp;quot;" u="1"/>
        <s v="&amp;quot;Accumulative MVA Cost &amp;quot;" u="1"/>
        <s v="&amp;quot;Diff. Rate of Yearly  Act./Pred. and Boards Est. Rev.&amp;quot;" u="1"/>
        <s v="&amp;quot;Award/Lost Year -&gt; RFQ End Year&amp;quot;" u="1"/>
        <s v="&amp;quot;Monthly Actual Operating Income&amp;quot;" u="1"/>
        <s v="&amp;quot;Actual Daily Operating Income and Shipment Data&amp;quot;" u="1"/>
        <s v="&amp;quot;Overall product yield target&amp;quot;" u="1"/>
        <s v="&amp;quot;Year to Date Shipment Target&amp;quot;" u="1"/>
        <s v="&amp;quot;Yearly Rev. and SHIPT by PRD&amp;quot;" u="1"/>
        <s v="&amp;quot;Accumulative Product Series  Cost&amp;quot;" u="1"/>
        <s v="&amp;quot;MoM Iron&amp;quot;" u="1"/>
        <s v="&amp;quot;QoQ Iron&amp;quot;" u="1"/>
        <s v="&amp;quot;YoY Iron&amp;quot;" u="1"/>
        <s v="&amp;quot;Diff. Rate of Yearly Act./Pred. and Boards Est. Ship.&amp;quot;" u="1"/>
        <s v="&amp;quot;LT FCST shipment&amp;quot;" u="1"/>
        <s v="&amp;quot;TechnicalComment&amp;quot;" u="1"/>
        <s v="&amp;quot;Vendor A Fulfillment Performance&amp;quot;" u="1"/>
        <s v="&amp;quot;FRU&amp;quot;" u="1"/>
        <s v="&amp;quot;BOD shipping target&amp;quot;" u="1"/>
        <s v="&amp;quot;AVL Name&amp;quot;" u="1"/>
        <s v="&amp;quot;Estimated Product Family Revenue&amp;quot;" u="1"/>
        <s v="&amp;quot;Monthly Boards Estimated Revenue&amp;quot;" u="1"/>
        <s v="&amp;quot;BOD Shipping Target Hit Rate&amp;quot;" u="1"/>
        <s v="&amp;quot;Currency Change&amp;quot;" u="1"/>
        <s v="&amp;quot;Data on the Difference Rate of Revenue and Shipment in Different Time Intervals&amp;quot;" u="1"/>
        <s v="&amp;quot;Accumulative Product Series Shipping Volume&amp;quot;" u="1"/>
        <s v="&amp;quot;Monthly Actual Shipment&amp;quot;" u="1"/>
        <s v="&amp;quot;Primary Customer Code&amp;quot;" u="1"/>
        <s v="&amp;quot;Award/Lost Year&amp;quot;" u="1"/>
        <s v="&amp;quot;Estimate Product Family Cost&amp;quot;" u="1"/>
        <s v="&amp;quot;Diff. Rate of Yearly Act./Pred. and TRGT Ship.&amp;quot;" u="1"/>
        <s v="&amp;quot;Difference Between Monthly Actual Shipment and Monthly Estimated Shipment&amp;quot;" u="1"/>
        <s v="&amp;quot;Reason Content of Lose&amp;quot;" u="1"/>
        <s v="&amp;quot;Diff. Rate of YTD Act. SHIPT and YTD Shipping TRGT&amp;quot;" u="1"/>
        <s v="&amp;quot;Diff. of Act. Rev. vs. Est. Rev.&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Yearly Revenue Target&amp;quot;" u="1"/>
        <s v="&amp;quot;Actual Operating and Shipment Month&amp;quot;" u="1"/>
        <s v="&amp;quot;STD BU2 ASUS BS VS FCST&amp;quot;" u="1"/>
        <s v="&amp;quot;Difference Ratio Between Monthly Actual Operating Income and Monthly Estimated Operating Income&amp;quot;" u="1"/>
        <s v="&amp;quot;Difference Ratio Between Yearly Actual and Predict Operating Income and Operating Income Target&amp;quot;" u="1"/>
        <s v="&amp;quot;Planned Month&amp;quot;" u="1"/>
        <s v="&amp;quot;Difference Between Monthly Actual Shipment and Monthly Boards Estimated Shipment&amp;quot;" u="1"/>
        <s v="&amp;quot;Accumulative Product Series Net Profit&amp;quot;" u="1"/>
        <s v="&amp;quot;Yearly Boards Estimated Operating Income&amp;quot;" u="1"/>
        <s v="&amp;quot;Used by Customer List&amp;quot;" u="1"/>
        <s v="&amp;quot;Overall product yield&amp;quot;" u="1"/>
        <s v="&amp;quot;Diff. of Act. SHIPT vs. BoardsEst. SHIPT&amp;quot;" u="1"/>
        <s v="&amp;quot;PSG FCST Hit Rate Analysis&amp;quot;" u="1"/>
        <s v="&amp;quot;Domain&amp;quot;" u="1"/>
        <s v="&amp;quot;Diff. of Yearly  Act./Pred. and Boards Est. Rev.&amp;quot;" u="1"/>
        <s v="&amp;quot;Diff. Rate of MLY Act. Rev. vs. Boards Est. Rev.&amp;quot;" u="1"/>
        <s v="&amp;quot;Monthly Operating Income and Shipment Data of Yearly target&amp;quot;" u="1"/>
        <s v="&amp;quot;Status of Operating Income and Shipment in the Past Three Years by Product&amp;quot;" u="1"/>
        <s v="&amp;quot;Vendor Performane Date&amp;quot;" u="1"/>
        <s v="&amp;quot;Hit Rate Between Actual Operating Income and Boards Estimated Operating Income&amp;quot;" u="1"/>
        <s v="&amp;quot;Forecast Comparison Type Name&amp;quot;" u="1"/>
        <s v="&amp;quot;Vendor Fulfillment Performance&amp;quot;" u="1"/>
        <s v="&amp;quot;PSG  Customer&amp;quot;" u="1"/>
        <s v="&amp;quot;Actual Daily Shipment&amp;quot;" u="1"/>
        <s v="&amp;quot;Difference Between Year to Date Actual Operating Income and  Year to Date Operating Income Target&amp;quot;" u="1"/>
        <s v="&amp;quot;Version Difference&amp;quot;" u="1"/>
        <s v="&amp;quot;Forecast Comparison Type&amp;quot;" u="1"/>
        <s v="&amp;quot;Product yield alert type&amp;quot;" u="1"/>
        <s v="&amp;quot;Diff of YTD Act SHIPT and YTD Shipping TRGT&amp;quot;" u="1"/>
        <s v="&amp;quot;Hit Rate of MTD Act. Rev. vs. MLY Rev. TRGT&amp;quot;" u="1"/>
        <s v="&amp;quot;Devlop Year&amp;quot;" u="1"/>
        <s v="&amp;quot;Target Year&amp;quot;" u="1"/>
        <s v="&amp;quot;Fill Rate by Vendor&amp;quot;" u="1"/>
        <s v="&amp;quot;PSG FCST Management&amp;quot;" u="1"/>
        <s v="&amp;quot;Difference Ratio Between Yearly Shipment&amp;quot;" u="1"/>
        <s v="&amp;quot;EDI 850 Order Request&amp;quot;" u="1"/>
        <s v="&amp;quot;Monthly Estimated Operating Income&amp;quot;" u="1"/>
        <s v="&amp;quot;Product level&amp;quot;" u="1"/>
        <s v="&amp;quot;Week Level&amp;quot;" u="1"/>
        <s v="&amp;quot;DataOwnerBG&amp;quot;" u="1"/>
        <s v="&amp;quot;DB Start Year&amp;quot;" u="1"/>
        <s v="&amp;quot;Shipment Year&amp;quot;" u="1"/>
        <s v="&amp;quot;Proposal RFQ Pipeline&amp;quot;" u="1"/>
        <s v="&amp;quot;PSG FCST Hit Rate Analysis_Outliners&amp;quot;" u="1"/>
        <s v="&amp;quot;Year to Date Boards Estimated Shipment&amp;quot;" u="1"/>
        <s v="&amp;quot;Data Source&amp;quot;" u="1"/>
        <s v="&amp;quot;BU2 ASUS BS VS FCST&amp;quot;" u="1"/>
        <s v="&amp;quot;Product yield alert comment&amp;quot;" u="1"/>
        <s v="&amp;quot;BU Type&amp;quot;" u="1"/>
        <s v="&amp;quot;Acc. Series Revenue&amp;quot;" u="1"/>
        <s v="&amp;quot;Definition&amp;quot;" u="1"/>
        <s v="&amp;quot;PSG Inventory Amount&amp;quot;" u="1"/>
        <s v="&amp;quot;Fill Rate by PartNo&amp;quot;" u="1"/>
        <s v="&amp;quot;Reason Code of Lose&amp;quot;" u="1"/>
        <s v="&amp;quot;Difference Between Actual Shipment and Estimated Shipment&amp;quot;" u="1"/>
        <s v="&amp;quot;Year to Date Actual Operating Income&amp;quot;" u="1"/>
        <s v="&amp;quot;Defect rate by defect type&amp;quot;" u="1"/>
        <s v="&amp;quot;PSG FCST Hit Rate Information&amp;quot;" u="1"/>
        <s v="&amp;quot;Raw Cost Price&amp;quot;" u="1"/>
        <s v="&amp;quot;Latest Closing Month &amp;quot;" u="1"/>
        <s v="&amp;quot;Vendor Management&amp;quot;" u="1"/>
        <s v="&amp;quot;Division Code&amp;quot;" u="1"/>
        <s v="&amp;quot;Conversion Rate Type&amp;quot;" u="1"/>
        <s v="&amp;quot;Inventory Reduction Plan =&gt;Inventory Reduction Plan Amount&amp;quot;" u="1"/>
        <s v="&amp;quot;Hub Mark&amp;quot;" u="1"/>
        <s v="&amp;quot;Quality Score&amp;quot;" u="1"/>
        <s v="&amp;quot;Difference Between Yearly Shipment&amp;quot;" u="1"/>
        <s v="&amp;quot;PSG BOD Shipping Target Management&amp;quot;" u="1"/>
        <s v="&amp;quot;Yearly Actual and Predict Shipment&amp;quot;" u="1"/>
        <s v="&amp;quot;Total Revenue Goal&amp;quot;" u="1"/>
        <s v="&amp;quot;Hit Rate Between Month to Date Actual Shipment and Monthly Boards Estimated Shipment&amp;quot;" u="1"/>
        <s v="&amp;quot;Boards Estimated Version Date&amp;quot;" u="1"/>
        <s v="&amp;quot;Acc. Series Net Profit Margin&amp;quot;" u="1"/>
        <s v="&amp;quot;Diff of MLY Act Ship vs Yearly Target Ship&amp;quot;" u="1"/>
        <s v="&amp;quot;Diff of Yearly ActPred and Boards Est Ship&amp;quot;" u="1"/>
        <s v="&amp;quot;Diff Rate of Yearly Act/Pred and TRGT Ship&amp;quot;" u="1"/>
        <s v="&amp;quot;Yearly Boards Estimated Shipment&amp;quot;" u="1"/>
        <s v="&amp;quot;Material Groups&amp;quot;" u="1"/>
        <s v="&amp;quot;Diff Rate of Yearly ActPred and Boards Est Rev&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 of Yearly Act./Pred. and TRGT Ship.&amp;quot;" u="1"/>
        <s v="&amp;quot;Yearly Actual Shipment&amp;quot;" u="1"/>
        <s v="&amp;quot;Primary Customer Name&amp;quot;" u="1"/>
        <s v="&amp;quot;Actual Product Revenue&amp;quot;" u="1"/>
        <s v="&amp;quot;Monthly Actual Revenue&amp;quot;" u="1"/>
        <s v="&amp;quot;Monthly Series Revenue&amp;quot;" u="1"/>
        <s v="&amp;quot;Stewards&amp;quot;" u="1"/>
        <s v="&amp;quot;Difference Between Monthly Actual Operating Income and Monthly Estimated Operating Income&amp;quot;" u="1"/>
        <s v="&amp;quot;Diff. of MLY Act. Rev. vs. Boards Est. Rev.&amp;quot;" u="1"/>
        <s v="&amp;quot;Hit Rate of MTD Act. Rev. vs. UTD Est. Rev.&amp;quot;" u="1"/>
        <s v="&amp;quot;Accumulative Series Revenue&amp;quot;" u="1"/>
        <s v="&amp;quot;Year to Date Actual Revenue&amp;quot;" u="1"/>
        <s v="&amp;quot;MoM LEM CU&amp;quot;" u="1"/>
        <s v="&amp;quot;QoQ LEM CU&amp;quot;" u="1"/>
        <s v="&amp;quot;YoY LEM CU&amp;quot;" u="1"/>
        <s v="&amp;quot;RFQ Hit Rate Status&amp;quot;" u="1"/>
        <s v="&amp;quot;Hit Rate Remark ID&amp;quot;" u="1"/>
        <s v="&amp;quot;Sub Material Catalog YOY&amp;quot;" u="1"/>
        <s v="&amp;quot;SourceCriteria&amp;quot;" u="1"/>
        <s v="&amp;quot;EDI 940 Shipping Notice&amp;quot;" u="1"/>
        <s v="&amp;quot;Difference Ratio Between Monthly Actual Shipment and Monthly Estimated Shipment&amp;quot;" u="1"/>
        <s v="&amp;quot;Total Inventory Amount&amp;quot;" u="1"/>
        <s v="&amp;quot;Division Alias&amp;quot;" u="1"/>
        <s v="&amp;quot;Vendor Data Update Date&amp;quot;" u="1"/>
        <s v="&amp;quot;Vendor Fulfillment Date&amp;quot;" u="1"/>
        <s v="&amp;quot;Diff. of Act. SHIPT vs. Est. SHIPT&amp;quot;" u="1"/>
        <s v="&amp;quot;Monthly Product Series Shipping Volume&amp;quot;" u="1"/>
        <s v="&amp;quot;Diff. of MLY Act. Ship. vs. Yearly Target Ship.&amp;quot;" u="1"/>
        <s v="&amp;quot;MoM LEM Ni&amp;quot;" u="1"/>
        <s v="&amp;quot;QoQ LEM Ni&amp;quot;" u="1"/>
        <s v="&amp;quot;YoY LEM Ni&amp;quot;" u="1"/>
        <s v="&amp;quot;Diff. Rate of Yearly Act./Pred. and Boards Est. SHIPT&amp;quot;" u="1"/>
        <s v="&amp;quot;Diff Rate of MLY Act Ship vs Boards Est Ship&amp;quot;" u="1"/>
        <s v="&amp;quot;Material Catalog Price Information&amp;quot;" u="1"/>
        <s v="&amp;quot;Estimated MLB Normal Net Profit&amp;quot;" u="1"/>
        <s v="&amp;quot;Estimated SKU Normal Net Profit&amp;quot;" u="1"/>
        <s v="&amp;quot;Rev and SHIPT in Past Three Years by BU and CUS&amp;quot;" u="1"/>
        <s v="&amp;quot;QOQ PCB&amp;quot;" u="1"/>
        <s v="&amp;quot;Daily Inventory Aging by Site_Raw&amp;quot;" u="1"/>
        <s v="&amp;quot;LocalName&amp;quot;" u="1"/>
        <s v="&amp;quot;Nick Name&amp;quot;" u="1"/>
        <s v="&amp;quot;Site Name&amp;quot;" u="1"/>
        <s v="&amp;quot;MoM NY Gold&amp;quot;" u="1"/>
        <s v="&amp;quot;QoQ NY Gold&amp;quot;" u="1"/>
        <s v="&amp;quot;YoY NY Gold&amp;quot;" u="1"/>
        <s v="&amp;quot;Act type&amp;quot;" u="1"/>
        <s v="&amp;quot;DataType&amp;quot;" u="1"/>
        <s v="&amp;quot;TermType&amp;quot;" u="1"/>
        <s v="&amp;quot;Estimated Net Profit Margin&amp;quot;" u="1"/>
        <s v="&amp;quot;DOI Target Days Parameter&amp;quot;" u="1"/>
        <s v="&amp;quot;Vendor Performance Master&amp;quot;" u="1"/>
        <s v="&amp;quot;Product Series&amp;quot;" u="1"/>
        <s v="&amp;quot;Diff. of MLY Act. SHIPT vs. Est. SHIPT&amp;quot;" u="1"/>
        <s v="&amp;quot;Part Series&amp;quot;" u="1"/>
        <s v="&amp;quot;SourceTable&amp;quot;" u="1"/>
        <s v="&amp;quot;PSG Forecast Version Comparison&amp;quot;" u="1"/>
        <s v="&amp;quot;Sole Source List&amp;quot;" u="1"/>
        <s v="&amp;quot;Project Stage Time Data&amp;quot;" u="1"/>
        <s v="&amp;quot;RFQ Shipment Target Data&amp;quot;" u="1"/>
        <s v="&amp;quot;Yearly Rev and SHIPT by PRD&amp;quot;" u="1"/>
        <s v="&amp;quot;Critical Parts Fulfillment Statistic&amp;quot;" u="1"/>
        <s v="&amp;quot;Overall system not repaired quantity&amp;quot;" u="1"/>
        <s v="&amp;quot;Material Futures category&amp;quot;" u="1"/>
        <s v="&amp;quot;SourceSystem&amp;quot;" u="1"/>
        <s v="&amp;quot;Part Description&amp;quot;" u="1"/>
        <s v="&amp;quot;Estimated Monthly Revenue and Shipment Data&amp;quot;" u="1"/>
        <s v="&amp;quot;Assign FCST Version&amp;quot;" u="1"/>
        <s v="&amp;quot;Year of Calculation&amp;quot;" u="1"/>
        <s v="&amp;quot;Forecast Gen Date-&gt;Forecast Version&amp;quot;" u="1"/>
        <s v="&amp;quot;Material Marketing Price Infomation&amp;quot;" u="1"/>
        <s v="&amp;quot;Version 1 Forecast Comparison Type Name&amp;quot;" u="1"/>
        <s v="&amp;quot;Version 2 Forecast Comparison Type Name&amp;quot;" u="1"/>
        <s v="&amp;quot;Currency Conversion Rate Master&amp;quot;" u="1"/>
        <s v="&amp;quot;Diff Rate of YTD Act SHIPT and YTD Shipping TRGT&amp;quot;" u="1"/>
        <s v="&amp;quot;Hit Rate of MTD Act. SHIPT vs. MLY Shipping TRGT&amp;quot;" u="1"/>
        <s v="&amp;quot;Diff. Rate of Rev. and SHIPT in Different Time Frame&amp;quot;" u="1"/>
        <s v="&amp;quot;Accumulative Product Series Revenue&amp;quot;" u="1"/>
        <s v="&amp;quot;Monitor Date&amp;quot;" u="1"/>
        <s v="&amp;quot;Monthly Date&amp;quot;" u="1"/>
        <s v="&amp;quot;RFQ End Date&amp;quot;" u="1"/>
        <s v="&amp;quot;SI StartDate&amp;quot;" u="1"/>
        <s v="&amp;quot;Version Date&amp;quot;" u="1"/>
        <s v="&amp;quot;Raw Cost Ratio&amp;quot;" u="1"/>
        <s v="&amp;quot;Estimated Monthly Revenue Data by Customer&amp;quot;" u="1"/>
        <s v="&amp;quot;YTD Fill Rate Less Than Target PN List&amp;quot;" u="1"/>
        <s v="&amp;quot;Hit Rate of MTD Act Ship vs UTD Est Ship&amp;quot;" u="1"/>
        <s v="&amp;quot;Diff. of Yearly Act./Pred. and TRGT SHIPT&amp;quot;" u="1"/>
        <s v="&amp;quot;RFQ Detail of Lose Project&amp;quot;" u="1"/>
        <s v="&amp;quot;The Top Five Vendor with the Worst Order Fill Rate&amp;quot;" u="1"/>
        <s v="&amp;quot;Difference Ratio Between Actual Operating Income and The Boards Estimated Operating Income&amp;quot;" u="1"/>
        <s v="&amp;quot;Diff of YTD Act Rev and YTD Rev TRGT&amp;quot;" u="1"/>
        <s v="&amp;quot;Diff. of Act. SHIPT vs.Shipping TRGT&amp;quot;" u="1"/>
        <s v="&amp;quot;PSG Plant&amp;quot;" u="1"/>
        <s v="&amp;quot;PSG Business Unit&amp;quot;" u="1"/>
        <s v="&amp;quot;Component Type&amp;quot;" u="1"/>
        <s v="&amp;quot;Sub-stage Type&amp;quot;" u="1"/>
        <s v="&amp;quot;Diff. of YTD Act. SHIPT and  YTD Shipping TRGT&amp;quot;" u="1"/>
        <s v="&amp;quot;Diff. Rate of MLY Act. SHIPT vs. Shipping TRGT&amp;quot;" u="1"/>
        <s v="&amp;quot;Material Marketing Price Analysis&amp;quot;" u="1"/>
        <s v="&amp;quot;GTK Quantity&amp;quot;" u="1"/>
        <s v="&amp;quot;OTK Quantity&amp;quot;" u="1"/>
        <s v="&amp;quot;Formula&amp;quot;" u="1"/>
        <s v="&amp;quot;Forecast Hit Rate Remark&amp;quot;" u="1"/>
        <s v="&amp;quot;Monthly Final Forecast Quantity&amp;quot;" u="1"/>
        <s v="&amp;quot;ReferenceData&amp;quot;" u="1"/>
        <s v="&amp;quot;Overall product yield alert&amp;quot;" u="1"/>
        <s v="&amp;quot;Diff of YTD Act SHIPT and Boards Est SHIPT&amp;quot;" u="1"/>
        <s v="&amp;quot;Actual Revenue and Shipment Data&amp;quot;" u="1"/>
        <s v="&amp;quot;GR Date By QUARTER&amp;quot;" u="1"/>
        <s v="&amp;quot;Business type&amp;quot;" u="1"/>
        <s v="&amp;quot;DOI Date Type&amp;quot;" u="1"/>
        <s v="&amp;quot;Forecast Type&amp;quot;" u="1"/>
        <s v="&amp;quot;Hit Rate of MTD Act Rev vs UTD Est Rev&amp;quot;" u="1"/>
        <s v="&amp;quot;Delivery Score&amp;quot;" u="1"/>
        <s v="&amp;quot;BS Supply Month&amp;quot;" u="1"/>
        <s v="&amp;quot;PSG Product Series&amp;quot;" u="1"/>
        <s v="&amp;quot;Dvp Year&amp;quot;" u="1"/>
        <s v="&amp;quot;Acc. MVA Cost &amp;quot;" u="1"/>
        <s v="&amp;quot;Product Life Cycle&amp;quot;" u="1"/>
        <s v="&amp;quot;Daily Inventory Aging Details&amp;quot;" u="1"/>
        <s v="&amp;quot;Boards Est MLY Rev and SHIPT Data&amp;quot;" u="1"/>
        <s v="&amp;quot;Overall product yield analysis&amp;quot;" u="1"/>
        <s v="&amp;quot;Monthly Status of Operating Income and Shipment by BU and Customer&amp;quot;" u="1"/>
        <s v="&amp;quot;Estimated Monthly Operating Income and Shipment Data&amp;quot;" u="1"/>
        <s v="&amp;quot;Defect type target&amp;quot;" u="1"/>
        <s v="&amp;quot;Purchase Amount&amp;quot;" u="1"/>
        <s v="&amp;quot;Yearly Operating Income Target&amp;quot;" u="1"/>
        <s v="&amp;quot;Accum LTA GR Quantity&amp;quot;" u="1"/>
        <s v="&amp;quot;Actual Sales Quantity&amp;quot;" u="1"/>
        <s v="&amp;quot;Buy and Sell Quantity&amp;quot;" u="1"/>
        <s v="&amp;quot;Not repaired quantity&amp;quot;" u="1"/>
        <s v="&amp;quot;Diff of Yearly Act/Pred and TRGT Rev&amp;quot;" u="1"/>
        <s v="&amp;quot;QOQ Thermal Module&amp;quot;" u="1"/>
        <s v="&amp;quot;Series Customer List&amp;quot;" u="1"/>
        <s v="&amp;quot;Accum. LTA  GR Quantity&amp;quot;" u="1"/>
        <s v="&amp;quot;Accum. LTA MOU Quantity&amp;quot;" u="1"/>
        <s v="&amp;quot;Monthly Forecast Quantity&amp;quot;" u="1"/>
        <s v="&amp;quot;Monthly Shipping Quantity&amp;quot;" u="1"/>
        <s v="&amp;quot;Production input quantity&amp;quot;" u="1"/>
        <s v="&amp;quot;FCS Start Date&amp;quot;" u="1"/>
        <s v="&amp;quot;GR Mothly Date&amp;quot;" u="1"/>
        <s v="&amp;quot;RTM Start Date&amp;quot;" u="1"/>
        <s v="&amp;quot;Accumulative Series Net Profit&amp;quot;" u="1"/>
        <s v="&amp;quot;Estimated SC Normal Net Profit&amp;quot;" u="1"/>
        <s v="&amp;quot;Monthly Revenue of Yearly Target&amp;quot;" u="1"/>
        <s v="&amp;quot;BusinessRule&amp;quot;" u="1"/>
        <s v="&amp;quot;Actual Shipment Quantity-&gt;Order Quantity&amp;quot;" u="1"/>
        <s v="&amp;quot;Forecast Type Name&amp;quot;" u="1"/>
        <s v="&amp;quot;Estimated Monthly Amortized Sales Quantity&amp;quot;" u="1"/>
        <s v="&amp;quot;Up to date Estimated Version Date&amp;quot;" u="1"/>
        <s v="&amp;quot;Up-To-Date Estimated Version Date&amp;quot;" u="1"/>
        <s v="&amp;quot;QOQ Plastic&amp;quot;" u="1"/>
        <s v="&amp;quot;DOI Actual Days&amp;quot;" u="1"/>
        <s v="&amp;quot;DOI Target Days&amp;quot;" u="1"/>
        <s v="&amp;quot;Status of Operating Income and Shipment in the Past Three Years by BU and Customer&amp;quot;" u="1"/>
        <s v="&amp;quot;RelationshipWithRelativeStandard&amp;quot;" u="1"/>
        <s v="&amp;quot;Month of Calculation&amp;quot;" u="1"/>
        <s v="&amp;quot;RDP Hit Rate Version&amp;quot;" u="1"/>
        <s v="&amp;quot;DataOwner&amp;quot;" u="1"/>
        <s v="&amp;quot;Division Name&amp;quot;" u="1"/>
        <s v="&amp;quot;MLY Rev. and SHIPT Data of Yearly TRGT&amp;quot;" u="1"/>
        <s v="&amp;quot;Difference Between Actual Operating Income and Operating Income Target&amp;quot;" u="1"/>
        <s v="&amp;quot;Difference Between Monthly Actual Shipment and Monthly Shipment Target&amp;quot;" u="1"/>
        <s v="&amp;quot;Diff of Yearly ActPred and TRGT Rev&amp;quot;" u="1"/>
        <s v="&amp;quot;Difference Between Monthly Actual Operating Income and  Monthly Operating Income Target&amp;quot;" u="1"/>
        <s v="&amp;quot;Inventory Master&amp;quot;" u="1"/>
        <s v="&amp;quot;Yearly Rev and SHIPT by BU and CUS&amp;quot;" u="1"/>
        <s v="&amp;quot;DB Start Date&amp;quot;" u="1"/>
        <s v="&amp;quot;PV Start Date&amp;quot;" u="1"/>
        <s v="&amp;quot;YTD Fill Rate&amp;quot;" u="1"/>
        <s v="&amp;quot;Purchasing Mode and Amount Aistribution&amp;quot;" u="1"/>
        <s v="&amp;quot;Purchasing Mode and Amount Distribution&amp;quot;" u="1"/>
        <s v="&amp;quot;Yield rate target by inspection station&amp;quot;" u="1"/>
        <s v="&amp;quot;Actual Daily Revenue&amp;quot;" u="1"/>
        <s v="&amp;quot;Difference Between Yearly Actual and Predict Operating Income and Operating Income Target&amp;quot;" u="1"/>
        <s v="&amp;quot;Difference Between Yearly Revenue&amp;quot;" u="1"/>
        <s v="&amp;quot;Yearly Actual and Predict Revenue&amp;quot;" u="1"/>
        <s v="&amp;quot;Month to Date Actual Operating Income&amp;quot;" u="1"/>
        <s v="&amp;quot;Conversion Rate&amp;quot;" u="1"/>
        <s v="&amp;quot;GR Monthly Date&amp;quot;" u="1"/>
        <s v="&amp;quot;P/L Update Date&amp;quot;" u="1"/>
        <s v="&amp;quot;PL Monthly Date&amp;quot;" u="1"/>
        <s v="&amp;quot;Actual Revenue and Shipment Date&amp;quot;" u="1"/>
        <s v="&amp;quot;Monitor Date -&gt; Demand Plan Date&amp;quot;" u="1"/>
        <s v="&amp;quot;Accumulative Series Net Profit Margin&amp;quot;" u="1"/>
        <s v="&amp;quot;Diff. Rate of MLY Act. Ship. vs. Yearly Target Ship.&amp;quot;" u="1"/>
        <s v="&amp;quot;Hit Rate of MTD Act. Ship. vs. MLY Boards Est. Ship.&amp;quot;" u="1"/>
        <s v="&amp;quot;Difference Ratio Between Yearly Revenue&amp;quot;" u="1"/>
        <s v="&amp;quot;Actual Operating and Shipment Date&amp;quot;" u="1"/>
        <s v="&amp;quot;Diff of MLY Act Rev vs Boards Est Rev&amp;quot;" u="1"/>
        <s v="&amp;quot;Diff. of MLY Act. Rev. vs. Yearly Target Rev.&amp;quot;" u="1"/>
        <s v="&amp;quot;Diff. Rate of MLY Act. Rev. vs. MLY Est. Rev.&amp;quot;" u="1"/>
        <s v="&amp;quot;Diff. Rate of Yearly Act./Pred. and TRGT Rev.&amp;quot;" u="1"/>
        <s v="&amp;quot;RFQ Detail of Award Project&amp;quot;" u="1"/>
        <s v="&amp;quot;Stock Area&amp;quot;" u="1"/>
        <s v="&amp;quot;RFQ Related Data&amp;quot;" u="1"/>
        <s v="&amp;quot;Sub Material Catalog&amp;quot;" u="1"/>
        <s v="&amp;quot;Status&amp;quot;" u="1"/>
        <s v="&amp;quot;Data Upload Date&amp;quot;" u="1"/>
        <s v="&amp;quot;RFQ Receive Date&amp;quot;" u="1"/>
        <s v="&amp;quot;Boards Est. MLY Rev. and SHIPT Data&amp;quot;" u="1"/>
        <s v="&amp;quot;Product Series FCS Status&amp;quot;" u="1"/>
        <s v="&amp;quot;Experts&amp;quot;" u="1"/>
        <s v="&amp;quot;Category&amp;quot;" u="1"/>
        <s v="&amp;quot;Accumulative Series Net Profit Rate&amp;quot;" u="1"/>
        <s v="&amp;quot;Due date&amp;quot;" u="1"/>
        <s v="&amp;quot;Yearly Status of Operating Income and Shipment by Product&amp;quot;" u="1"/>
        <s v="&amp;quot;MTD EDI 850&amp;quot;" u="1"/>
        <s v="&amp;quot;Diff of MLY Act Ship vs Boards Est Ship&amp;quot;" u="1"/>
        <s v="&amp;quot;Diff of Yearly Act/Pred and TRGT Ship&amp;quot;" u="1"/>
        <s v="&amp;quot;Diff Rate of Rev and SHIPT in Different Time Frame&amp;quot;" u="1"/>
        <s v="&amp;quot;Diff. Rate of Act. Rev. vs. Rev. TRGT&amp;quot;" u="1"/>
        <s v="&amp;quot;MLY Rev and SHIPT Data of Yearly TRGT&amp;quot;" u="1"/>
        <s v="&amp;quot;Defect quantity&amp;quot;" u="1"/>
        <s v="&amp;quot;LTA GR Quantity&amp;quot;" u="1"/>
        <s v="&amp;quot;Material Catalog MOM&amp;quot;" u="1"/>
        <s v="&amp;quot;Material Futures MOM&amp;quot;" u="1"/>
        <s v="&amp;quot;PSG Site&amp;quot;" u="1"/>
        <s v="&amp;quot;The Top Five PN with the Worst Order Fill Rate&amp;quot;" u="1"/>
        <s v="&amp;quot;Diff. of YTD Act. Rev. and YTD Rev. TRGT&amp;quot;" u="1"/>
        <s v="&amp;quot;MD BU2 ASUS BS VS FCST&amp;quot;" u="1"/>
        <s v="&amp;quot;Outliner Percentage&amp;quot;" u="1"/>
        <s v="&amp;quot;Diff. Rate of Yearly  Act./Pred. and Boards Est. Ship.&amp;quot;" u="1"/>
        <s v="&amp;quot;Author&amp;quot;" u="1"/>
        <s v="&amp;quot;Accumulative Product Series Material Cost &amp;quot;" u="1"/>
        <s v="&amp;quot;Lost Year -&gt; RFQ End Year&amp;quot;" u="1"/>
        <s v="&amp;quot;Rev and SHIPT in Past Three Years by PRD&amp;quot;" u="1"/>
        <s v="&amp;quot;Monthly Materials Cost&amp;quot;" u="1"/>
        <s v="&amp;quot;Year to Date Status of Operating Income and Shipment by Product&amp;quot;" u="1"/>
        <s v="&amp;quot;EnglishName&amp;quot;" u="1"/>
        <s v="&amp;quot;Accumulative Product Series Material Cost&amp;quot;" u="1"/>
        <s v="&amp;quot;% of Total Inventory Amount by site&amp;quot;" u="1"/>
        <s v="&amp;quot;QOQ Connetor&amp;quot;" u="1"/>
        <s v="&amp;quot;Forecast Data Type&amp;quot;" u="1"/>
        <s v="&amp;quot;Diff. Rate of Yearly Act./Pred. and Boards Est. Rev.&amp;quot;" u="1"/>
        <s v="&amp;quot;Diff. Rate of YTD Act. Rev. and YTD Boards Est. Rev.&amp;quot;" u="1"/>
        <s v="&amp;quot;SourceColumn&amp;quot;" u="1"/>
        <s v="&amp;quot;Purchasing Mode&amp;quot;" u="1"/>
        <s v="&amp;quot;Substitute Code&amp;quot;" u="1"/>
        <s v="&amp;quot;GR Date&amp;quot;" u="1"/>
        <s v="&amp;quot;LTA  GR Quantity&amp;quot;" u="1"/>
        <s v="&amp;quot;LTA MOU Quantity&amp;quot;" u="1"/>
        <s v="&amp;quot;UpdateSource&amp;quot;" u="1"/>
        <s v="&amp;quot;Hit Rate of Act. Rev. vs.Boards Est. Rev.&amp;quot;" u="1"/>
        <s v="&amp;quot;Detailed product yield analysis&amp;quot;" u="1"/>
        <s v="&amp;quot;Material Catalog Price Analysis&amp;quot;" u="1"/>
        <s v="&amp;quot;Difference Between Monthly Actual Operating Income and Monthly Boards Estimated Operating Income&amp;quot;" u="1"/>
        <s v="&amp;quot;Inventory Reporting Currency&amp;quot;" u="1"/>
        <s v="&amp;quot;Product first pass yield&amp;quot;" u="1"/>
        <s v="&amp;quot;Yield rate by inspection station&amp;quot;" u="1"/>
        <s v="&amp;quot;Detailed product yield&amp;quot;" u="1"/>
        <s v="&amp;quot;Diff. Rate of MLY Act. Rev. vs. Yearly Target Rev.&amp;quot;" u="1"/>
        <s v="&amp;quot;Hit Rate of MTD Act. Rev. vs. MLY Boards Est. Rev.&amp;quot;" u="1"/>
        <s v="&amp;quot;Forecast Quantity-&gt;Order Quantity&amp;quot;" u="1"/>
        <s v="&amp;quot;Diff of Yearly Act/Pred and Boards Est Rev&amp;quot;" u="1"/>
        <s v="&amp;quot;Diff of YTD Act Rev and YTD Boards Est Rev&amp;quot;" u="1"/>
        <s v="&amp;quot;Diff Rate of MLY Act Rev vs Boards Est Rev&amp;quot;" u="1"/>
        <s v="&amp;quot;Total Inventory Amount By Top 10 Customer&amp;quot;" u="1"/>
        <s v="&amp;quot;Is Sole&amp;quot;" u="1"/>
        <s v="&amp;quot;Hit Rate of Act. SHIPT vs. MLY Shipping TRGT&amp;quot;" u="1"/>
        <s v="&amp;quot;Formulate basis&amp;quot;" u="1"/>
        <s v="&amp;quot;Actual Revenue Cost and Shipment Data&amp;quot;" u="1"/>
        <s v="&amp;quot;Regional Demand Plan&amp;quot;" u="1"/>
        <s v="&amp;quot;Forecast Comparison Type ID&amp;quot;" u="1"/>
        <s v="&amp;quot;Yearly Actual Revenue&amp;quot;" u="1"/>
        <s v="&amp;quot;Accumulative Materials Cost &amp;quot;" u="1"/>
        <s v="&amp;quot;RDP shipment&amp;quot;" u="1"/>
        <s v="&amp;quot;Year to Date Actual Shipment&amp;quot;" u="1"/>
        <s v="&amp;quot;Accumulative Product Series MVA Cost &amp;quot;" u="1"/>
        <s v="&amp;quot;Difference Ratio Between  Yearly Revenue&amp;quot;" u="1"/>
        <s v="&amp;quot;Acc. Series  Cost&amp;quot;" u="1"/>
        <s v="&amp;quot;% of Total Inventory Amount by site =&gt; % of Total Inventory Amount&amp;quot;" u="1"/>
        <s v="&amp;quot;Hit Rate Between Actual Shipment and Boards Estimated Shipment&amp;quot;" u="1"/>
      </sharedItems>
    </cacheField>
    <cacheField name="custom_BusinessRule" numFmtId="0">
      <sharedItems count="1130" longText="1">
        <s v="&amp;quot;事業群&amp;quot;"/>
        <s v="&amp;quot;例如, EBG: Enterprise Business Group;PSG: Personal Solution Group&amp;quot;"/>
        <s v="&amp;quot;例如,  EBG, PSG&amp;quot;"/>
        <s v="&amp;quot;企業&amp;quot;"/>
        <s v="&amp;quot;上市代碼&amp;quot;"/>
        <s v="&amp;quot;上市公司名稱&amp;quot;"/>
        <s v="&amp;quot;向經濟部登記之章程所訂外文公司名稱&amp;quot;"/>
        <s v="&amp;quot;員工結構&amp;quot;"/>
        <s v="&amp;quot;分為 ALL, DL, IDL&amp;quot;"/>
        <s v="&amp;quot;分為全體、直接、間接&amp;quot;"/>
        <s v="&amp;quot;企業員工統計&amp;quot;"/>
        <s v="&amp;quot;例如：EBG, PSG, ALL_x000a_除了原本事業群代碼的定義，需另外增加 ALL_x000a_內部資料區分事業群_x000a_外部資料不區分事業群，欄位為空字串&amp;quot;"/>
        <s v="&amp;quot;為會計期間的最後一日，如：會計期間若為季，則財報結算日為當季的最後一日&amp;quot;"/>
        <s v="&amp;quot;會計期間&amp;quot;"/>
        <s v="&amp;quot;區分事業群時，員工人數包含事業群所屬海內外人數_x000a_不區分事業群，看整體企業時，員工人數包含合併企業總人數_x000a_若無法取得直接、間接員工人數，則以全體員工人數依照一定比例拆分&amp;quot;"/>
        <s v="&amp;quot;期初和期末員工人數的平均&amp;quot;"/>
        <s v="&amp;quot;上一期員工人數&amp;quot;"/>
        <s v="&amp;quot;財務會計主檔_員工結構相關&amp;quot;"/>
        <s v="&amp;quot;營業收入 / 平均員工人數((期初人數+期末人數)/2)_x000a_依據員工結構分為全體人均產值、直接人均產值、間接人均產值_x000a_金額單位：千元&amp;quot;"/>
        <s v="&amp;quot;營業利益 / 平均員工人數((期初人數+期末人數)/2)_x000a_依據員工結構分為全體人均營業利益、直接人均營業利益、間接人均營業利益_x000a_金額單位：千元&amp;quot;"/>
        <s v="&amp;quot;財務會計主檔&amp;quot;"/>
        <s v="&amp;quot;為會計期間的最後一日，如：統計期間若為季，則財報結算日為當季的最後一日&amp;quot;"/>
        <s v="&amp;quot;內部資料包含月、季、年的資料_x000a_外部資料包含季、年的資料&amp;quot;"/>
        <s v="&amp;quot;財務會計主檔的營業收入與 daily revenue 不同，此為月結數字 (與 PNL 相同)_x000a_金額單位：千元&amp;quot;"/>
        <s v="&amp;quot;金額單位：千元&amp;quot;"/>
        <s v="&amp;quot;銷貨成本 / 平均存貨_x000a_平均存貨為期初期末的平均_x000a_金額單位：千元&amp;quot;"/>
        <s v="&amp;quot;銷貨成本 / 平均應付帳款_x000a_平均應付帳款為期初期末的平均_x000a_金額單位：千元&amp;quot;"/>
        <s v="&amp;quot;營業收入 / 平均應收帳款_x000a_平均應收帳款為期初期末的平均_x000a_金額單位：千元&amp;quot;"/>
        <s v="&amp;quot;包含月資料_x000a_年：365 / 存貨周轉率_x000a_季：90 / 存貨周轉率_x000a_月：30 / 存貨周轉率_x000a_此處存貨周轉天數來源為財報，與 SCM 主題的 DOI 計算公式不同&amp;quot;"/>
        <s v="&amp;quot;包含月資料_x000a_年：365 / 應付帳款周轉率_x000a_季：90 / 應付帳款周轉率_x000a_月：30 / 應付帳款周轉率&amp;quot;"/>
        <s v="&amp;quot;包含月資料_x000a_年：365 / 應收帳款周轉率_x000a_季：90 / 應收帳款周轉率_x000a_月：30 / 應收帳款周轉率&amp;quot;"/>
        <s v="&amp;quot;包含月資料_x000a_DOI + AR Days - AP Days&amp;quot;"/>
        <s v="&amp;quot;稅後淨利_x000a_金額單位：千元&amp;quot;"/>
        <s v="&amp;quot;加總當年度稅後淨利_x000a_金額單位：千元&amp;quot;"/>
        <s v="&amp;quot;以整體企業來看，不區分 BG_x000a_稅後淨利 / 期初和期末股東權益的平均_x000a_金額單位：千元&amp;quot;"/>
        <s v="&amp;quot;以整體企業來看，不區分 BG_x000a_稅後淨利 / 期初和期末總資產金額的平均_x000a_金額單位：千元&amp;quot;"/>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s v="&amp;quot;以整體企業來看，不區分 BG_x000a_總負債金額 / 總資產金額&amp;quot;"/>
        <s v="&amp;quot;存貨 / 總資產金額&amp;quot;"/>
        <s v="&amp;quot;現金及約當現金 / 總資產金額&amp;quot;"/>
        <s v="&amp;quot;應收帳款淨額 / 總資產金額&amp;quot;"/>
        <s v="&amp;quot;不動產、廠房及設備 / 總資產金額&amp;quot;"/>
        <s v="&amp;quot;短期借款 / 總資產金額&amp;quot;"/>
        <s v="&amp;quot;應付帳款及票據 / 總資產金額&amp;quot;"/>
        <s v="&amp;quot;長期借款 / 總資產金額&amp;quot;"/>
        <s v="&amp;quot;期初和期末存貨金額的平均&amp;quot;"/>
        <s v="&amp;quot;期初和期末應收帳款金額的平均&amp;quot;"/>
        <s v="&amp;quot;期初和期末應付帳款金額的平均&amp;quot;"/>
        <s v="&amp;quot;期初和期末總資產金額的平均&amp;quot;"/>
        <s v="&amp;quot;期初和期末股東權益金額的平均&amp;quot;"/>
        <s v="&amp;quot;人均產值及人均營業利益&amp;quot;"/>
        <s v="&amp;quot;財報結算日&amp;quot;"/>
        <s v="&amp;quot;統計期間&amp;quot;"/>
        <s v="&amp;quot;內部資料區分事業群，包含 EBG, PSG, Inventec All，Inventec All&gt;EBG+PSG_x000a_外部資料不區分事業群，欄位為空字串&amp;quot;"/>
        <s v="&amp;quot;區分事業群時，事業群員工人數包含事業群所屬海內外人數_x000a_不區分事業群，看整體企業時，員工人數包含合併企業所有人數_x000a_若無法取得直接、間接員工人數，則以全體員工人數依照一定比例拆分&amp;quot;"/>
        <s v="&amp;quot;金額單位:千元&amp;quot;"/>
        <s v="&amp;quot;人均產值及人均營業利益事業群比較&amp;quot;"/>
        <s v="&amp;quot;包含平均全體員工人數、平均直接員工人數、平均間接員工人數、營業收入、營業利益&amp;quot;"/>
        <s v="&amp;quot;若生產力分析指標類別為「營業收入」、「營業利益」，則金額單位為千元&amp;quot;"/>
        <s v="&amp;quot;現金循環週期&amp;quot;"/>
        <s v="&amp;quot;包含存貨周轉天數、應付周轉天數、應收周轉天數、現金循環週期&amp;quot;"/>
        <s v="&amp;quot;CCC 相關指標量值&amp;quot;"/>
        <s v="&amp;quot;現金循環週期同業及事業群比較&amp;quot;"/>
        <s v="&amp;quot;內部資料有年、季、月資料_x000a_外部資料有年、季資料&amp;quot;"/>
        <s v="&amp;quot;年：365 / 存貨周轉率_x000a_季：90 / 存貨周轉率_x000a_月：30 / 存貨周轉率&amp;quot;"/>
        <s v="&amp;quot;年：365 / 應付周轉率_x000a_季：90 / 應付周轉率_x000a_月：30 / 應付周轉率&amp;quot;"/>
        <s v="&amp;quot;年：365 / 應收周轉率_x000a_季：90 / 應收周轉率_x000a_月：30 / 應收周轉率&amp;quot;"/>
        <s v="&amp;quot;DOI + AR Days - AP Days&amp;quot;"/>
        <s v="&amp;quot;現金循環週期同業比較&amp;quot;"/>
        <s v="&amp;quot;年：365 / 存貨周轉率_x000a_季：90 / 存貨周轉率_x000a_月：30 / 存貨周轉率_x000a_此處存貨周轉天數來源為財報，與 SCM 主題的 DOI 計算公式不同&amp;quot;"/>
        <s v="&amp;quot;年：365 / 應付帳款周轉率_x000a_季：90 / 應付帳款周轉率_x000a_月：30 / 應付帳款周轉率&amp;quot;"/>
        <s v="&amp;quot;年：365 / 應收帳款周轉率_x000a_季：90 / 應收帳款周轉率_x000a_月：30 / 應收帳款周轉率&amp;quot;"/>
        <s v="&amp;quot;報酬率&amp;quot;"/>
        <s v="&amp;quot;稅後淨利 / 期初和期末股東權益的平均_x000a_金額單位：千元&amp;quot;"/>
        <s v="&amp;quot;稅後淨利 / 期初和期末總資產金額的平均_x000a_金額單位：千元_x000a_&amp;quot;"/>
        <s v="&amp;quot;當年累積報酬率&amp;quot;"/>
        <s v="&amp;quot;累積稅後淨利 / 期初和期末股東權益的平均_x000a_金額單位：千元&amp;quot;"/>
        <s v="&amp;quot;累積稅後淨利 / 期初和期末總資產金額的平均_x000a_金額單位：千元_x000a_&amp;quot;"/>
        <s v="&amp;quot;報酬率同業比較&amp;quot;"/>
        <s v="&amp;quot;稅後淨利 / 期初和期末總資產金額的平均_x000a_金額單位：千元&amp;quot;"/>
        <s v="&amp;quot;負債比&amp;quot;"/>
        <s v="&amp;quot;總負債金額 / 總資產金額_x000a_金額單位：千元&amp;quot;"/>
        <s v="&amp;quot;資產重點項目&amp;quot;"/>
        <s v="&amp;quot;包含存貨、現金及約當現金、應收帳款淨額、不動產、廠房及設備金額&amp;quot;"/>
        <s v="&amp;quot;負債重點項目&amp;quot;"/>
        <s v="&amp;quot;包含短期借款、長期借款、應付帳款及票據&amp;quot;"/>
        <s v="&amp;quot;EBO 專案&amp;quot;"/>
        <s v="&amp;quot;E-XXX, 例如 E-001&amp;quot;"/>
        <s v="&amp;quot;EBO 專案的名稱&amp;quot;"/>
        <s v="&amp;quot;EBO 專案贊助人&amp;quot;"/>
        <s v="&amp;quot;EBO 團隊顧問&amp;quot;"/>
        <s v="&amp;quot;EBO 團隊領導人&amp;quot;"/>
        <s v="&amp;quot;yyyy-mm-dd&amp;quot;"/>
        <s v="&amp;quot;years count from Registration Date to current date (runtime) if EBO Phase not Graduated; precision decimal(2,1)&amp;quot;"/>
        <s v="&amp;quot;專案關鍵要素的簡短描述&amp;quot;"/>
        <s v="&amp;quot;檢查各項資料正確與否的日期&amp;quot;"/>
        <s v="&amp;quot;主導EBO專案的組織&amp;quot;"/>
        <s v="&amp;quot;sum EBO Project Revenue_Actual Revenue/1,000,000&amp;quot;"/>
        <s v="&amp;quot;EBO 專案資助紀錄表&amp;quot;"/>
        <s v="&amp;quot;EBO 專案編號&amp;quot;"/>
        <s v="&amp;quot;EBO 專案名稱&amp;quot;"/>
        <s v="&amp;quot;資助EBO專案的事業群&amp;quot;"/>
        <s v="&amp;quot;資助EBO專案的事業單位_x000a_Nullable&amp;quot;"/>
        <s v="&amp;quot;EBO專案的資助比率&amp;quot;"/>
        <s v="&amp;quot;資助EBO專案的開始日期&amp;quot;"/>
        <s v="&amp;quot;資助EBO專案的結束日期, Nullable&amp;quot;"/>
        <s v="&amp;quot;EBO 專案資助備註, Nullable&amp;quot;"/>
        <s v="&amp;quot;EBO 專案階段紀錄表&amp;quot;"/>
        <s v="&amp;quot;EBO 階段&amp;quot;"/>
        <s v="&amp;quot;EBO 階段開始日期&amp;quot;"/>
        <s v="&amp;quot;years count from Start Date to current date (runtime) if End Date is nullorEmpty&amp;quot;"/>
        <s v="&amp;quot;決策評審點結果&amp;quot;"/>
        <s v="&amp;quot;EBO 階段結束日期, Nullable&amp;quot;"/>
        <s v="&amp;quot;EBO 階段備註, Nullable&amp;quot;"/>
        <s v="&amp;quot;EBO 專案進度紀錄表&amp;quot;"/>
        <s v="&amp;quot;策略清晰度&amp;quot;"/>
        <s v="&amp;quot;技術成熟度&amp;quot;"/>
        <s v="&amp;quot;商模可行性&amp;quot;"/>
        <s v="&amp;quot;市場確佔度&amp;quot;"/>
        <s v="&amp;quot;EBO專案營收計畫表&amp;quot;"/>
        <s v="&amp;quot;EBO 專案營收計畫年&amp;quot;"/>
        <s v="&amp;quot;EBO 專案營收計畫月&amp;quot;"/>
        <s v="&amp;quot;預估營收&amp;quot;"/>
        <s v="&amp;quot;預估毛利&amp;quot;"/>
        <s v="&amp;quot;預估營收及毛利的幣別&amp;quot;"/>
        <s v="&amp;quot;EBO專案營收紀錄表主檔&amp;quot;"/>
        <s v="&amp;quot;EBO 專案營收年&amp;quot;"/>
        <s v="&amp;quot;EBO 專案營收月&amp;quot;"/>
        <s v="&amp;quot;EBO 專案實際營收&amp;quot;"/>
        <s v="&amp;quot;EBO 專案實際毛利&amp;quot;"/>
        <s v="&amp;quot;實際營收及毛利的幣別&amp;quot;"/>
        <s v="&amp;quot;EBO Milestone 紀錄表主檔&amp;quot;"/>
        <s v="&amp;quot;EBO 專案里程碑說明&amp;quot;"/>
        <s v="&amp;quot;EBO 專案里程碑類別&amp;quot;"/>
        <s v="&amp;quot;里程碑 狀態&amp;quot;"/>
        <s v="&amp;quot;里程碑完成進度 (%)&amp;quot;"/>
        <s v="&amp;quot;yyyy-mm-dd, Nullable&amp;quot;"/>
        <s v="&amp;quot;EBO 專案里程碑備註, Nullable&amp;quot;"/>
        <s v="&amp;quot;EBO 專案里程碑編號&amp;quot;"/>
        <s v="&amp;quot;投資主檔&amp;quot;"/>
        <s v="&amp;quot;投資標的名稱&amp;quot;"/>
        <s v="&amp;quot;投資結算年度&amp;quot;"/>
        <s v="&amp;quot;投資結算季度&amp;quot;"/>
        <s v="&amp;quot;Management Type&amp;quot;"/>
        <s v="&amp;quot;加總當年度實際投資金額_x000a_當[統計期間]=Year，與當年度最新季度資料相同&amp;quot;"/>
        <s v="&amp;quot;加總累計實際投資金額_x000a_當[統計期間]=Year，與當年度最新季度資料相同&amp;quot;"/>
        <s v="&amp;quot;投資標的持股比例_x000a_當[統計期間]=Year，與當年度最新季度資料相同&amp;quot;"/>
        <s v="&amp;quot;投資標的營收_x000a_當[統計期間]=Year，年度資料為季度資料加總&amp;quot;"/>
        <s v="&amp;quot;投資標的營收貢獻=投資標的營收*投資標的持股比例_x000a_當[統計期間]=Year，年度資料為季度資料加總&amp;quot;"/>
        <s v="&amp;quot;投資標的淨利_x000a_當[統計期間]=Year，年度資料為季度資料加總&amp;quot;"/>
        <s v="&amp;quot;投資標的認列獲利=投資標的淨利*投資標的持股比例_x000a_當[統計期間]=Year，年度資料為季度資料加總&amp;quot;"/>
        <s v="&amp;quot;投資標的現金股利_x000a_當[統計期間]=Year，年度資料為季度資料加總&amp;quot;"/>
        <s v="&amp;quot;投資標的估值（依持股比例）_x000a_當[統計期間]=Year，與當年度最新季度資料相同&amp;quot;"/>
        <s v="&amp;quot;說明_x000a_當[統計期間]=Year，與當年度最新季度資料相同&amp;quot;"/>
        <s v="&amp;quot;Actual 投資標的營收 /Plan 投資標的營收&amp;quot;"/>
        <s v="&amp;quot;Actual 投資標的營收貢獻/Plan 投資標的營收貢獻&amp;quot;"/>
        <s v="&amp;quot;Actual 投資標的淨利/Plan 投資標的淨利&amp;quot;"/>
        <s v="&amp;quot;Actual 投資標的認列獲利/Plan 投資標的認列獲利&amp;quot;"/>
        <s v="&amp;quot;投資標的預算分配主檔&amp;quot;"/>
        <s v="&amp;quot;投資預算分配季度&amp;quot;"/>
        <s v="&amp;quot;投資可能性分為 H, M, L_x000a_H:規劃將提報董事會、M:持續維繫或規劃DD、L:初步討論維繫可能性低&amp;quot;"/>
        <s v="&amp;quot;預計可能投資額&amp;quot;"/>
        <s v="&amp;quot;投資併購目標註記&amp;quot;"/>
        <s v="&amp;quot;年度投資預算主檔&amp;quot;"/>
        <s v="&amp;quot;年度投資預算&amp;quot;"/>
        <s v="&amp;quot;年度實際已投資金額&amp;quot;"/>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s v="&amp;quot;預計可能投資額(H)/年度投資預算餘額比率&amp;quot;"/>
        <s v="&amp;quot;EBO 專案管理&amp;quot;"/>
        <s v="&amp;quot;latest EBO Project Phase History_EBO Phase&amp;quot;"/>
        <s v="&amp;quot;&amp;apos;G&amp;apos; 底色呈現綠色 , _x000a_&amp;apos;R&amp;apos; 底色呈現紅色, _x000a_&amp;apos;Y&amp;apos; 底色呈現黃色, _x000a_&amp;apos;NA&amp;apos; 無底色&amp;quot;"/>
        <s v="&amp;quot;EBO 專案資助管理&amp;quot;"/>
        <s v="&amp;quot;資助EBO專案的事業單位&amp;quot;"/>
        <s v="&amp;quot;資助EBO專案的結束日期&amp;quot;"/>
        <s v="&amp;quot;備註&amp;quot;"/>
        <s v="&amp;quot;EBO Milestone 紀錄表&amp;quot;"/>
        <s v="&amp;quot;EBO專案營收紀錄表&amp;quot;"/>
        <s v="&amp;quot;yyyy&amp;quot;"/>
        <s v="&amp;quot;mm&amp;quot;"/>
        <s v="&amp;quot;EBO Project Revenue Forecast_Estimate Revenue/1,000,000&amp;quot;"/>
        <s v="&amp;quot;EBO Project Revenue_Actual Revenue/1,000,000&amp;quot;"/>
        <s v="&amp;quot;EBO Project Revenue Forecast_Estimate Gross Profit/1,000,000&amp;quot;"/>
        <s v="&amp;quot;EBO Project Revenue_Actual Gross Profit/1,000,000&amp;quot;"/>
        <s v="&amp;quot;投資併購管理&amp;quot;"/>
        <s v="&amp;quot;投資統計期間&amp;quot;"/>
        <s v="&amp;quot;說明&amp;quot;"/>
        <s v="&amp;quot;投資預算管控總表&amp;quot;"/>
        <s v="&amp;quot;預計可能投資額(H)&amp;quot;"/>
        <s v="&amp;quot;預計可能投資額(M)&amp;quot;"/>
        <s v="&amp;quot;預計可能投資額(L)&amp;quot;"/>
        <s v="&amp;quot;當年度每個季度的年度投資預算皆等同當年度投資預算&amp;quot;"/>
        <s v="&amp;quot;投資預算分配總表&amp;quot;"/>
        <s v="&amp;quot;排序_x000a_1. 原始標的名稱_x000a_2. 計算後預計可能投資額(H)、預計可能投資額(M)、預計可能投資額(Ｌ)&amp;quot;"/>
        <s v="&amp;quot;投資併購目標&amp;quot;"/>
        <s v="&amp;quot;詢價專案資料&amp;quot;"/>
        <s v="&amp;quot;Business group setting&amp;quot;"/>
        <s v="&amp;quot;EBG: BU1, BU2, BU5, BU6, NIDC&amp;quot;"/>
        <s v="&amp;quot;ex.BU1的 AME, HPE, BU2的A1,S1,C1,ZT&amp;quot;"/>
        <s v="&amp;quot;客戶名稱-SAP&amp;quot;"/>
        <s v="&amp;quot;H1：核心事業_x000a_H2：成長事業_x000a_H3：新興事業&amp;quot;"/>
        <s v="&amp;quot;客戶提供標案的時候，客戶會提供Product_Family，透過申請WBS_Code，由PM 填寫(BU1 為必填欄位，BU2,5,6 為選填)&amp;quot;"/>
        <s v="&amp;quot;客戶提供標案的時候，客戶會提供Product_Generation，透過申請WBS_Code，由PM 填寫(BU1 為必填欄位，BU2,5,6 為選填)&amp;quot;"/>
        <s v="&amp;quot;共10碼，第1~2碼為BU、第3碼為&amp;apos;-&amp;apos;，第4~5碼為Customer Code、第6~7碼為Life Cycle縮寫、第8碼為&amp;apos;-&amp;apos;、第9碼為Dest. Location 縮寫。&amp;quot;"/>
        <s v="&amp;quot;客戶提供標案的時候，客戶會提供Customer_Project_Name，透過申請WBS_Code，由PM 填寫&amp;quot;"/>
        <s v="&amp;quot;&amp;quot;"/>
        <s v="&amp;quot;透過申請WBS_Code，PDM 先預設產生Planning，PM 會再上PDM 更改, EVT, DVT, MP_x000a_&amp;quot;"/>
        <s v="&amp;quot;RFQ Project/Extension Model&amp;quot;"/>
        <s v="&amp;quot;Node, SC&amp;quot;"/>
        <s v="&amp;quot;MLB：僅計算板階出貨且有MLB之淨利率_x000a_SC：僅計算板階出貨且無MLB之淨利率_x000a_SKU：僅計算系統階出貨之淨利率&amp;quot;"/>
        <s v="&amp;quot;[Quote] exceed client expected range_x000a_[Strategic bidding] not to win_x000a_[Product spec.] did not meet client&amp;apos;s spec._x000a_[Timeline] timeline expectation unmatched_x000a_[Certification] lack key certification from 3rd party &amp;quot;"/>
        <s v="&amp;quot;Amount of Revenue content&amp;quot;"/>
        <s v="&amp;quot;In qty view, node qty=converted CPU+converted RACK+MLB_x000a_Product, sales qty based on actual shipment_x000a_other revenue qty show &amp;apos;null&amp;apos;&amp;quot;"/>
        <s v="&amp;quot;開案時已計算預估產品投資報酬率，公式=(1+(NRE Revenue+Normal Net profit-NRE Spending/(1-RD sharing%))/(NRE Spending/(1-RD sharing%)))^(1/(預估產品生命週期（月）/12))-1&amp;quot;"/>
        <e v="#NAME?"/>
        <s v="&amp;quot;NP_Type=Total (資料源NP Web)&amp;quot;"/>
        <s v="&amp;quot;NP_Type=MLB (資料源NP Web)&amp;quot;"/>
        <s v="&amp;quot;NP_Type=SC (資料源NP Web)&amp;quot;"/>
        <s v="&amp;quot;NP_Type=SKU, Catetory = CPU or Rack (資料源NP Web)&amp;quot;"/>
        <s v="&amp;quot;詢價達成率相關資料&amp;quot;"/>
        <s v="&amp;quot;產品視野&amp;quot;"/>
        <s v="&amp;quot;RFQ hit rate= 選取年度的Award專案 / (選取年度的Award + Lost專案) (不包含extension project)&amp;quot;"/>
        <s v="&amp;quot;詢價專案時程&amp;quot;"/>
        <s v="&amp;quot;計畫專案階段結束時間 = 為下一專案階段的 計畫專案階段開始時間&amp;quot;"/>
        <s v="&amp;quot;產品視野主檔&amp;quot;"/>
        <s v="&amp;quot;實際 ROI 抓取最新日期更新&amp;quot;"/>
        <s v="&amp;quot;1. NP web_x000a_2. NRE report_x000a_3. RD shareing%&amp;quot;"/>
        <s v="&amp;quot;NRE report&amp;quot;"/>
        <s v="&amp;quot;資料源NP Web&amp;quot;"/>
        <s v="&amp;quot;??&amp;quot;"/>
        <s v="&amp;quot;RFQ master&amp;quot;"/>
        <s v="&amp;quot;　&amp;quot;"/>
        <s v="&amp;quot;Revenue recognition data display in year , quarter and month&amp;quot;"/>
        <s v="&amp;quot;default: TWD_x000a_option: TWD, USD_x000a_TWD=NT$M, USD=USD$K&amp;quot;"/>
        <s v="&amp;quot;EBG: BU1, BU2, BU5, BU6, NIDC_x000a_AME, 5G (new BG)&amp;quot;"/>
        <s v="&amp;quot;IPT, TAO, ICZ, IMX&amp;quot;"/>
        <s v="&amp;quot;e.g. BU5-F1 = LOB1, BU5-NonF1 =LOB2_x000a_BU1 LOB NAME: HPE/ HPE(only) LOB NAME: AME/automative product (KOSTAL/AUO/GOGORO/BAIDU) &amp;quot;"/>
        <s v="&amp;quot;Product category includes Node, CPU, MLB, RACK, PC and SC (M_type, conversion), detail refer to DS&amp;quot;"/>
        <s v="&amp;quot;Product sales include sales, B&amp;amp;S revenue,RMA and Warranty_x000a_Other revenue include NRE, Other income and Other adjustment&amp;quot;"/>
        <s v="&amp;quot;Amount of Revenue:_x000a_Product sales Actual Revenue + Other Actual Revenue&amp;quot;"/>
        <s v="&amp;quot;Actual revenue/Target revenue (%)&amp;quot;"/>
        <s v="&amp;quot;Actual shipment volume/Target shipment volume&amp;quot;"/>
        <s v="&amp;quot;2022Qx vs 2021 Qx&amp;quot;"/>
        <s v="&amp;quot;Accumulated revenue amount till date&amp;quot;"/>
        <s v="&amp;quot;Accumulated shipment volume till date&amp;quot;"/>
        <s v="&amp;quot;Acutal shipment-Target shipment&amp;quot;"/>
        <s v="&amp;quot;by Quater/Month&amp;quot;"/>
        <s v="&amp;quot;FCST=&gt;upload, by Quater/Month&amp;quot;"/>
        <s v="&amp;quot;ASP Actual-ASP FCST&amp;quot;"/>
        <s v="&amp;quot;Taget Revenue recognition data display in year, quarter and month&amp;quot;"/>
        <s v="&amp;quot;Period of target revenue is YYYYMM01. (20220101-20221201)&amp;quot;"/>
        <s v="&amp;quot;by month comparison&amp;quot;"/>
        <s v="&amp;quot;Target Shipment data display in year, quarter and month&amp;quot;"/>
        <s v="&amp;quot;Data by month&amp;quot;"/>
        <s v="&amp;quot;by quarter comparison&amp;quot;"/>
        <s v="&amp;quot;Annual plan Revenue recognition data display in year, quarter and month&amp;quot;"/>
        <s v="&amp;quot;Period of Annual Plan-Revenue is YYYYMM01. (20220101-20221201)&amp;quot;"/>
        <s v="&amp;quot;Annual plan shipment data display in year, quarter and month&amp;quot;"/>
        <s v="&amp;quot;Data upload per year&amp;quot;"/>
        <s v="&amp;quot;Revenue recognition data display in year , month and day&amp;quot;"/>
        <s v="&amp;quot;一小時的工廠成本趨勢&amp;quot;"/>
        <s v="&amp;quot;分為 ALL, PCA, CPU&amp;quot;"/>
        <s v="&amp;quot;製造加工費用差額&amp;quot;"/>
        <s v="&amp;quot;Ex:2021&amp;quot;"/>
        <s v="&amp;quot;MVA Quote&amp;quot;"/>
        <s v="&amp;quot;NT&amp;quot;"/>
        <s v="&amp;quot;單台/片製造成本&amp;quot;"/>
        <s v="&amp;quot;ALL,TAO,IPT,IMX,ICZ&amp;quot;"/>
        <s v="&amp;quot;製造費用, 其他製造費用,管理費用&amp;quot;"/>
        <s v="&amp;quot;DL用人費用, IDL用人費用, 一般費用, 固定費用&amp;quot;"/>
        <s v="&amp;quot;Actual/FCST/Target&amp;quot;"/>
        <s v="&amp;quot;YearMonth ex:202101&amp;quot;"/>
        <s v="&amp;quot;NT$K&amp;quot;"/>
        <s v="&amp;quot;US$K&amp;quot;"/>
        <s v="&amp;quot;IDL&amp;quot;"/>
        <s v="&amp;quot;DL&amp;quot;"/>
        <s v="&amp;quot;單位台幣$K&amp;quot;"/>
        <s v="&amp;quot;單位K&amp;quot;"/>
        <s v="&amp;quot;事業部&amp;quot;"/>
        <s v="&amp;quot;ex: BU1, BU2, BU5, BU6, NIDC&amp;quot;"/>
        <s v="&amp;quot;ex. HPE, AUO, Ali&amp;quot;"/>
        <s v="&amp;quot;ex:202201,202202&amp;quot;"/>
        <s v="&amp;quot;Y/N&amp;quot;"/>
        <s v="&amp;quot;事業處&amp;quot;"/>
        <s v="&amp;quot;例如, EBG BU1(第一電腦事業處), EBG BU2(第二電腦事業處) …&amp;quot;"/>
        <s v="&amp;quot;RFQ Hit Rate-EBG&amp;quot;"/>
        <s v="&amp;quot;Award/Lost Year&amp;quot;"/>
        <s v="&amp;quot;篩選詢價狀態 = Award&amp;quot;"/>
        <s v="&amp;quot;詢價狀態=Award，計算Project Type = RFQ Project數量&amp;quot;"/>
        <s v="&amp;quot; 詢價狀態=Lost，計算Project Type = RFQ Project數量&amp;quot;"/>
        <s v="&amp;quot;查看Award RFQ細節&amp;quot;"/>
        <s v="&amp;quot;查看Lost RFQ細節&amp;quot;"/>
        <s v="&amp;quot;篩選詢價狀態 = Lost&amp;quot;"/>
        <s v="&amp;quot;競標中RFQ&amp;quot;"/>
        <s v="&amp;quot;Revenue recognition date display in year and month&amp;quot;"/>
        <s v="&amp;quot;Product sales/B&amp;amp;S revenue/RMA/Warranty_x000a_/NRE/Other income&amp;quot;"/>
        <s v="&amp;quot;In qty view, node qty=converted CPU+converted RACK+MLB&amp;quot;"/>
        <s v="&amp;quot;Shipment date and display in year and month&amp;quot;"/>
        <s v="&amp;quot;BPM upload target revenue by end of previous month&amp;quot;"/>
        <s v="&amp;quot;Revenue Achievement Rate-Quarterly trend&amp;quot;"/>
        <s v="&amp;quot;Product sales/B&amp;amp;S revenue/RMA/Warranty/NRE/Other income&amp;quot;"/>
        <s v="&amp;quot;Revenue recognition date in year and month&amp;quot;"/>
        <s v="&amp;quot;Volume Achievement Rate-Quarterly trend  Shipment Node&amp;quot;"/>
        <s v="&amp;quot;Data by day&amp;quot;"/>
        <s v="&amp;quot;Volume Achievement Rate-Quarterly trend  Shipment SC&amp;quot;"/>
        <s v="&amp;quot;Revenue achievement by product category&amp;quot;"/>
        <s v="&amp;quot;Revenue recognition date in year, quarter and month&amp;quot;"/>
        <s v="&amp;quot;Actual average selling price=_x000a_Actual revenue/shipment qty&amp;quot;"/>
        <s v="&amp;quot;FCST average selling price=_x000a_FCST revenue/shipment qty&amp;quot;"/>
        <s v="&amp;quot;Node qty achievement by site&amp;quot;"/>
        <s v="&amp;quot;Ex:IPT/TAO/IMX/ICZ&amp;quot;"/>
        <s v="&amp;quot;Ex:202101&amp;quot;"/>
        <s v="&amp;quot;Ex: TAO, IPT_x000a_需增加各site加總ALL&amp;quot;"/>
        <s v="&amp;quot;製造成本率=製造費用(含DL用人費用&amp;amp;IDL用人費用&amp;amp;一般費用&amp;amp;固定費用)_x000a_/Revenue_x000a_&amp;quot;"/>
        <s v="&amp;quot;製造費用,管理費用&amp;quot;"/>
        <s v="&amp;quot;CPP= MFG SPDG/Placement_x000a_&amp;quot;"/>
        <s v="&amp;quot;CPH= MFG SPDG/Earn Hour_x000a_&amp;quot;"/>
        <s v="&amp;quot;MVA GAP= MVA Quote-MVA SPDG&amp;quot;"/>
        <s v="&amp;quot;投入/出貨達標率&amp;quot;"/>
        <s v="&amp;quot;格式 YYYY-MM&amp;quot;"/>
        <s v="&amp;quot;Ex: IPT;TAO&amp;quot;"/>
        <s v="&amp;quot;總公式：應出勤人數（臨時工+正式工）*10hrs*開線天數_x000a__x000a_1.（應出勤人數=（成制一部和物料管理三課）臨時工+正式工 的DL+ 產線借入工or－產線借出人力）_x000a_2.開線天數=(正常出勤天數+加班天數）_x000a_邏輯：_x000a_正式成制一部正式工人力： headcount Allocation系統／成制一部／當月DL TOTAＬ人力_x000a_正式物料管理三課人力： headcount Allocation系統／物料管理三課人力／當月DL TOTAＬ人力_x000a_臨時工人力：需手動KEY IN_x000a_開線天數=(正常出勤天數+加班天數）需手動KEY入_x000a_借入人力：需手動KEY IN_x000a_借出人力：需手動KEY IN&amp;quot;"/>
        <s v="&amp;quot;實際投入工時= （成制一部和物料管理三課）當月臨時工+正式工DL 出勤工時+產線借入工時-產線借出工時_x000a__x000a_一.正式工出勤工時_x000a_１.月頭WORKSHOP　DOWN出上月考勤明細EXCEL表：_x000a_２.篩選　直間接（選DL)/課（選CPU一～四課　物料管理三課）_x000a_３.正式工直接人力投入工時：出勤時數＋平日加班時數＋雙休日加班時數＋國定假日加班時數_x000a_二.臨時工工時：需手動KEY IN_x000a_三.借入工時：需手動KEY IN_x000a_     借出工時：需手動KEY IN&amp;quot;"/>
        <s v="&amp;quot;每月自動報表(Efficiency_Summary)_x000a_1.表格 IPT-FG 視窗中篩選 L 欄篩選出“S2&amp;apos;_x000a_                                               F欄 篩選出“CPU&amp;apos; “OPT&amp;apos; “RACK&amp;apos; (除“FRU”外的其他）_x000a_2.表格中IPT-SA視窗中篩選  L 欄篩選出“S2&amp;apos;_x000a_3.IPT-FG視窗&amp;amp;IPT-SA視窗 兩個視窗中的F欄資料加總&amp;quot;"/>
        <s v="&amp;quot;Qty數量來源: 3.5.6.3  整體報廢金額分析 (milly 每月會上傳）&amp;quot;"/>
        <s v="&amp;quot;投入工時/滿載工時&amp;quot;"/>
        <s v="&amp;quot;產出工時/投入工時&amp;quot;"/>
        <s v="&amp;quot;開線率*生產效率&amp;quot;"/>
        <s v="&amp;quot;Goal(85%）&amp;quot;"/>
        <s v="&amp;quot;工廠設備綜合效率分析主檔&amp;quot;"/>
        <s v="&amp;quot;格式 YYYY-MM-DD&amp;quot;"/>
        <s v="&amp;quot;Ex: TAO, IPT&amp;quot;"/>
        <s v="&amp;quot;Ex:_x000a_IPT: S01,S02,S03,S04,S05,S06,S08,S09,S10,S11,S12,S13,S14,S15,S17,S18,S19,S20,S21,S22,S23_x000a_TAO:&amp;quot;"/>
        <s v="&amp;quot;Σ(板卡A/B面AOI產出，兩者最大的值)&amp;quot;"/>
        <s v="&amp;quot;22小時&amp;quot;"/>
        <s v="&amp;quot;滿載工時-無需求未開線(BU)-計畫停線(RBA/國假/盤點)-疫情影響-其它影響-缺料未開線&amp;quot;"/>
        <s v="&amp;quot;DPS 白晚班work hours+CR工時+NPI工時_x000a_單面板：Σ排產數量*標工/2&amp;quot;"/>
        <s v="&amp;quot;Σ（MAX(FIS throughput A/B 面AOI產出*標工）_x000a_單面板：Σ產出數量*標工/2&amp;quot;"/>
        <s v="&amp;quot;DPS各線排產備註&amp;quot;"/>
        <s v="&amp;quot;DPS各線排產機型*換線工時 之和&amp;quot;"/>
        <s v="&amp;quot;公式：可用工時-投入工時-保养工时&amp;quot;"/>
        <s v="&amp;quot;Σ（產線異常DOWN TIME 中CR異常工時）&amp;quot;"/>
        <s v="&amp;quot;(投入工時-換線工時)*(1-生產效率)_x000a_扣除材料異常(SCM/SQE)&amp;quot;"/>
        <s v="&amp;quot;DPS各線排產備註（CR工時+首次生產排單工時）&amp;quot;"/>
        <s v="&amp;quot;可用工時/滿載工時&amp;quot;"/>
        <s v="&amp;quot;（投入工時-換線時間）/ 可用工時&amp;quot;"/>
        <s v="&amp;quot;（量產產品產出工時+CR产出工時+NPI产出工時）/（投入工時-換線時間）_x000a_注：产出工时=产出数量*CT&amp;quot;"/>
        <s v="&amp;quot;設備利用率*生產效率&amp;quot;"/>
        <s v="&amp;quot;工廠設備綜合效率分析目標主檔&amp;quot;"/>
        <s v="&amp;quot;0.93&amp;quot;"/>
        <s v="&amp;quot;0.92&amp;quot;"/>
        <s v="&amp;quot;0.85&amp;quot;"/>
        <s v="&amp;quot;工廠設備綜合效率分析換線工時主檔&amp;quot;"/>
        <s v="&amp;quot;參考本檔案line change time mapping&amp;quot;"/>
        <s v="&amp;quot;每月自動報表(Efficiency_Summary)_x000a_1.表格 IPT-FG 視窗中篩選 L 欄篩選出“S2&amp;apos;_x000a_                                        F欄 篩選出“CPU&amp;apos; “OPT&amp;apos; “RACK&amp;apos; (除“FRU”外的其他）_x000a_2.表格中IPT-SA視窗中篩選  L 欄篩選出“S2&amp;apos;_x000a_3.IPT-FG視窗&amp;amp;IPT-SA視窗 兩個視窗中的F欄資料加總&amp;quot;"/>
        <s v="&amp;quot;取所有BU 資料, 且取客戶滿意度指標大類非&amp;apos;Others&amp;apos;&amp;quot;"/>
        <s v="&amp;quot;Ex:_x000a_IPT: all_x000a_TAO:&amp;quot;"/>
        <s v="&amp;quot;22小時/天&amp;quot;"/>
        <s v="&amp;quot;Line return 主檔&amp;quot;"/>
        <s v="&amp;quot;Project Name&amp;quot;"/>
        <s v="&amp;quot;Customer Project Name&amp;quot;"/>
        <s v="&amp;quot;RMA No, RMA #&amp;quot;"/>
        <s v="&amp;quot;退貨數量&amp;quot;"/>
        <s v="&amp;quot;料號&amp;quot;"/>
        <s v="&amp;quot;收到退貨日期&amp;quot;"/>
        <s v="&amp;quot;LR維修完成日期&amp;quot;"/>
        <s v="&amp;quot;產品類別&amp;quot;"/>
        <s v="&amp;quot;產品世代&amp;quot;"/>
        <s v="&amp;quot;產品系列&amp;quot;"/>
        <s v="&amp;quot;責任歸屬&amp;quot;"/>
        <s v="&amp;quot;客戶名稱&amp;quot;"/>
        <s v="&amp;quot;使用cause code來mapping&amp;quot;"/>
        <s v="&amp;quot;退貨廠區&amp;quot;"/>
        <s v="&amp;quot;L6生產廠區&amp;quot;"/>
        <s v="&amp;quot;月生產數量&amp;quot;"/>
        <s v="&amp;quot;專案名稱&amp;quot;"/>
        <s v="&amp;quot;客戶專案名稱&amp;quot;"/>
        <s v="&amp;quot;生產數量&amp;quot;"/>
        <s v="&amp;quot;LR維修完成日期當月的月份&amp;quot;"/>
        <s v="&amp;quot;Line Return MD&amp;quot;"/>
        <s v="&amp;quot;退貨月份&amp;quot;"/>
        <s v="&amp;quot;『收到退貨日』當月的生產總數（EOLI shipping Q’ty)按料號分&amp;quot;"/>
        <s v="&amp;quot;Line Return 退貨原因分析&amp;quot;"/>
        <s v="&amp;quot;提出退貨申請日期&amp;quot;"/>
        <s v="&amp;quot;EX: VID/CID/CND&amp;quot;"/>
        <s v="&amp;quot;LR Repair Action 依照報表列出的類別Grouping, ex Bent Pin, MFG, Broken Part&amp;quot;"/>
        <s v="&amp;quot;L10廠區_x000a_Lenovo Shenzen, IPT IEC, TAO IEC, ...&amp;quot;"/>
        <s v="&amp;quot;EX, IPT, TAO,IMX&amp;quot;"/>
        <s v="&amp;quot;專案&amp;quot;"/>
        <s v="&amp;quot;透過申請WBS_Code，PDM 產生專案之後，PDM 系統產生 Project_Code 流水號&amp;quot;"/>
        <s v="&amp;quot;透過申請WBS_Code，由 PM 命名&amp;quot;"/>
        <s v="&amp;quot;Assembly 以上：_x000a_第一、二碼是&amp;apos;F-&amp;apos;、第三碼以後是&amp;apos;Project_Name&amp;apos;取前七碼，若名稱重複，尾碼會依數字序號往下編(今2021年七月之後)_x000a_第一、二碼是&amp;apos;F-&amp;apos;&amp;amp;&amp;apos;Customer_Name&amp;apos;(今2021年七月以前)_x000a__x000a_Raw Material ：_x000a_第一、二碼是&amp;apos;R-&amp;apos;_x000a__x000a_Forecast 篩選準則，請參考Material Group 頁籤&amp;quot;"/>
        <s v="&amp;quot;用料等級&amp;quot;"/>
        <s v="&amp;quot;與 RFQ_Master 定義的Product Type 相同&amp;quot;"/>
        <s v="&amp;quot;透過申請WBS_Code，WBS Web 產生WBS_Code&amp;quot;"/>
        <s v="&amp;quot;共用料號屬性&amp;quot;"/>
        <s v="&amp;quot;料號描述&amp;quot;"/>
        <s v="&amp;quot;系統根據class/material_code 自動產生_x000a__x000a_Assembly 以上：_x000a_第一、二碼是&amp;apos;F-&amp;apos;、第三碼以後是&amp;apos;Project_Name&amp;apos;取前七碼，若名稱重複，尾碼會依數字序號往下編(今2021年七月之後)_x000a_第一、二碼是&amp;apos;F-&amp;apos;&amp;amp;&amp;apos;Customer_Name&amp;apos;(今2021年七月以前)_x000a__x000a_Raw Material ：_x000a_第一、二碼是&amp;apos;R-&amp;apos;_x000a__x000a_Forecast 篩選準則(待與Miles, Peggy 確認)&amp;quot;"/>
        <s v="&amp;quot;PDM中IEC PN之Class Code值&amp;quot;"/>
        <s v="&amp;quot;取產品分類RAW料號前四碼得到資料:CPU、Memory、HDD，成品則是空值&amp;quot;"/>
        <s v="&amp;quot;PDM 上的 material code&amp;quot;"/>
        <s v="&amp;quot;零件主分類&amp;quot;"/>
        <s v="&amp;quot;RD 按客戶資料建立客戶料號, 應由 BU EPM 決定.&amp;quot;"/>
        <s v="&amp;quot;專案RND Multiple source&amp;quot;"/>
        <s v="&amp;quot;事業代碼，分成BU1, BU2, BU5, BU6&amp;quot;"/>
        <s v="&amp;quot;專案層次(炸BOM)，_x000a__x000a__x000a_ 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amp;quot;"/>
        <s v="&amp;quot;如果MSR的定義是以專案等級, 則取專案的目標, 若是以客戶等級為目標, 則取客戶的MSR目標, 若不在上述的定義內, 則取用 EBG 值為目標 (EBG = BU = 90%); 所有的定義都是從 RA web 修改和取用.&amp;quot;"/>
        <s v="&amp;quot;Customer Name-SAP&amp;quot;"/>
        <s v="&amp;quot;PCA RND屬性&amp;quot;"/>
        <s v="&amp;quot;Material，共12碼&amp;quot;"/>
        <s v="&amp;quot;分為EVT, DVT, MP ，且PCA 階段不須與專案階段掛勾_x000a_取Assembly stage : RD=EVT, PRD=DVT, MP=PVT&amp;quot;"/>
        <s v="&amp;quot;PCA層次_x000a__x000a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不考慮Power合併板子計算&amp;quot;"/>
        <s v="&amp;quot;Include Hold: 含不量產PCA_x000a_Exclude Hold: 排除不量產PCA&amp;quot;"/>
        <s v="&amp;quot;客戶主檔&amp;quot;"/>
        <s v="&amp;quot;客戶代號, ex. &amp;apos;01&amp;apos;; &amp;apos;9H&amp;apos;&amp;quot;"/>
        <s v="&amp;quot;PDM的客戶名稱, ex. HP; F1&amp;quot;"/>
        <s v="&amp;quot;SAP的客戶名稱, ex. HPE; F1&amp;quot;"/>
        <s v="&amp;quot;PDM上的定義預設BU&amp;quot;"/>
        <s v="&amp;quot;客戶滿意度&amp;quot;"/>
        <s v="&amp;quot;客戶名稱, ex. &amp;apos;HPE&amp;apos;; &amp;apos;A1&amp;apos;, &amp;apos;S1&amp;apos;, &amp;apos;F1&amp;apos;&amp;quot;"/>
        <s v="&amp;quot;目前維度大類有Cost、Supply、Quality、Engineering、Service，Others &amp;quot;"/>
        <s v="&amp;quot;Cost、Business、Supply、Quality(L6)、Quality(L12)、Quality、Production and Product quality、Engineering、COS 、Service、After service operation、Material、Project developing and schedule support、PLaTO、Operation  未來可能會新增或刪除維度，報表依變更後維度顯示&amp;quot;"/>
        <s v="&amp;quot;維度大類對應分數規則：_x000a_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amp;quot;"/>
        <s v="&amp;quot;1, 2, 3…,可能為空值&amp;quot;"/>
        <s v="&amp;quot;URL&amp;quot;"/>
        <s v="&amp;quot;以季呈現，例如:2021Q1, 2021Q2, 2021H1&amp;quot;"/>
        <s v="&amp;quot;例如: 2021/01/10&amp;quot;"/>
        <s v="&amp;quot;取BU1, BU2, BU5 資料, 且取客戶滿意度指標大類非&amp;apos;Others&amp;apos;&amp;quot;"/>
        <s v="&amp;quot;客戶代號, ex. &amp;apos;HP&amp;apos;; &amp;apos;A1&amp;apos;, &amp;apos;S1&amp;apos;, &amp;apos;F1&amp;apos;&amp;quot;"/>
        <s v="&amp;quot;Cost、Supply、Quality、Engineering、Service、Others &amp;quot;"/>
        <s v="&amp;quot;取BU1, BU2, BU5 資料&amp;quot;"/>
        <s v="&amp;quot;1, 2, 3..可能為空值&amp;quot;"/>
        <s v="&amp;quot;預設當月當日庫存與前月庫存趨勢直條圖比較，使用者可以依需求指定任兩月份比較&amp;quot;"/>
        <s v="&amp;quot;預設EBG, NBG直接濾除&amp;quot;"/>
        <s v="&amp;quot;庫存結算年月&amp;quot;"/>
        <s v="&amp;quot;庫存結算第幾日&amp;quot;"/>
        <s v="&amp;quot;SAP:  前段: B2B&amp;quot;"/>
        <s v="&amp;quot;供應商預測計劃 週別&amp;quot;"/>
        <s v="&amp;quot;廠區代碼&amp;quot;"/>
        <s v="&amp;quot;事業單位,  4個混用型的plant(CP72, TP05, UM03, CPC2), 用需求預測 allocation, 或consumption ratio 指定 BU_x000a_- CP72 ,  TP05 有PCBA,  比較複雜,  才會有common parts 拆分的問題.   UM03 , CPC2 是 L10 廠, 材料是專用, 客制料,  應該不需要拆分.&amp;quot;"/>
        <s v="&amp;quot;需要 3年 GR, 1年的FCST資料 &amp;quot;"/>
        <s v="&amp;quot;預測日期&amp;quot;"/>
        <s v="&amp;quot;時段_x000a_13個28天, 以每周一為基準&amp;quot;"/>
        <s v="&amp;quot;新定義: 需求預測/ PO_x000a_ - 現行MRP 輸出, 拆分類型跟數量&amp;quot;"/>
        <s v="&amp;quot;預測數量: 按Open PO 及預測需求區分&amp;quot;"/>
        <s v="&amp;quot;庫存採購收料數量&amp;quot;"/>
        <s v="&amp;quot;收料單號&amp;quot;"/>
        <s v="&amp;quot;採購單號&amp;quot;"/>
        <s v="&amp;quot;庫存日期&amp;quot;"/>
        <s v="&amp;quot;最後收料交易類型:_x000a_- 按廠區會不同, ex: IMX 有暫收GR(103), 要排除; 只取最終入庫交易(105)&amp;quot;"/>
        <s v="&amp;quot;SAP 料號&amp;quot;"/>
        <s v="&amp;quot;收料數量&amp;quot;"/>
        <s v="&amp;quot;採購訂單總金額&amp;quot;"/>
        <s v="&amp;quot;採購幣別&amp;quot;"/>
        <s v="&amp;quot;採購訂單總金額*GR 當天匯率&amp;quot;"/>
        <s v="&amp;quot;採購方式與採購金額&amp;quot;"/>
        <s v="&amp;quot;Class code 料號分類+組件類別mapping table _x000a_EX: 6010-Capacitor&amp;quot;"/>
        <s v="&amp;quot;採購方式&amp;quot;"/>
        <s v="&amp;quot;供應商在SAP 的代碼, EX: 23xxxx, 31xxxx&amp;quot;"/>
        <s v="&amp;quot;供應商&amp;quot;"/>
        <s v="&amp;quot;針對廠商名字幾乎相似的，由採購給予統一的暱稱並維護在SAP中&amp;quot;"/>
        <s v="&amp;quot;製造商代碼, 由PDM 產生編碼, 以 &amp;apos;AVL&amp;apos; 開頭的編碼.&amp;quot;"/>
        <s v="&amp;quot;製造商, 如抓不到空白時，請show &amp;apos;NULL&amp;apos;&amp;quot;"/>
        <s v="&amp;quot;BLC: on PCA components: BLC=Y; others=N&amp;quot;"/>
        <s v="&amp;quot;採購日期&amp;quot;"/>
        <s v="&amp;quot;採購日期區間&amp;quot;"/>
        <s v="&amp;quot;預測狀態&amp;quot;"/>
        <s v="&amp;quot;採購數量&amp;quot;"/>
        <s v="&amp;quot;生產工廠代碼&amp;quot;"/>
        <s v="&amp;quot;採購件與製造廠商資料&amp;quot;"/>
        <s v="&amp;quot;PLANT_CODE 表示有InfoRecord_x000a_Abe: &amp;apos;&amp;apos;*&amp;apos; =&gt; 表示有Manufacture 資料 無 InfoRecord資料_x000a_Abe: &amp;apos;&amp;apos;******&amp;apos; =&gt; 表示從  PDM 對應來的 Part to  Manufacture 資料&amp;quot;"/>
        <s v="&amp;quot;採購單價, SAP infor record 價格&amp;quot;"/>
        <s v="&amp;quot;本位採購幣別&amp;quot;"/>
        <s v="&amp;quot;採購單價*GR 當天匯率&amp;quot;"/>
        <s v="&amp;quot;料號代碼與組件類別組成資料&amp;quot;"/>
        <s v="&amp;quot;組件類別mapping table name_x000a_EX: Capacitor&amp;quot;"/>
        <s v="&amp;quot;Product Sales Type&amp;quot;"/>
        <s v="&amp;quot;一個料號可能會對到M_Type , MFG_Level_x000a_詳細業務規則請參考Product Sales Type_x000a__x000a_例外規則：_x000a_在 ETL 報表中，屢次看到 部份 PCA 料號被誤判為 L6 (例如料號第二碼為 B 之料號)_x000a_在問題澄清前需給予相對正確地身份識別 (例外處理規則)_x000a_適用範圍：ALL BU_x000a_料號判別：當料號第二碼為 B 或 1395 起始料號 被判為 L6 時，需轉換其 Product_Sales_Type 為 PCA&amp;quot;"/>
        <s v="&amp;quot;Platform Solution&amp;quot;"/>
        <s v="&amp;quot;PIR 主檔&amp;quot;"/>
        <s v="&amp;quot;產生預測日期&amp;quot;"/>
        <s v="&amp;quot;工廠代碼&amp;quot;"/>
        <s v="&amp;quot;廠區&amp;quot;"/>
        <s v="&amp;quot;HPE_x000a_L6 (MLB/SC)_x000a_無論廠別一律以&amp;apos;WW&amp;apos;敘述_x000a_L10/L11_x000a_UM01→IMX→AM_x000a_CZ01/TZ01→ICZ→EU_x000a_CP70/CPC0→IPT→AP_x000a_TP05→TAO→AP_x000a__x000a_BU2/BU5(排除F1)_x000a_IMX→AM_x000a_IPT/TAO→AP_x000a__x000a_BU5(F1)_x000a_PIR(Plannno): B5-F1MP-AP→AP_x000a_PIR(Plannno): B5-F1MP-CC→AP_x000a_PIR(Plannno): B5-F1MP-IC→AP_x000a_PIR(Plannno): B5-F1MP-BC→AM_x000a_PIR(Plannno): B5-F1MP-FX→AM_x000a_PIR(Plannno): B5-F1MP-NF→AM_x000a_PIR(Plannno): B5-F1MP-EM→EU_x000a_Shipment 則需依據出貨國別導出對應 Region_x000a_Domain user 會再提供 mapping 邏輯_x000a__x000a_BU6_x000a_CP72/CPC2→IPT→WW_x000a_UM03→IMX→AM_x000a_TP05→TAO→WW&amp;quot;"/>
        <s v="&amp;quot;BU1, BU2,&amp;quot;"/>
        <s v="&amp;quot;e.g. BU5-F1 為 LOB1, BU5-NonF1 為 LOB2_x000a_BU1 新增 LOB_x000a_LOB NAME: HPE/ HPE單一客戶_x000a_LOB NAME: AME/車用產品客戶 (KOSTAL/AUO/GOGORO/BAIDU)_x000a_*2022/3/1 新增 BAIDU (SAP CustomerID=BA) 為車用產品客戶群*&amp;quot;"/>
        <s v="&amp;quot;一個料號可能會對到M_Type , MFG_Level_x000a_詳細業務規則請參考Product Sales Type&amp;quot;"/>
        <s v="&amp;quot;需求預測日期&amp;quot;"/>
        <s v="&amp;quot;Assembly 以上：_x000a_第一、二碼是&amp;apos;F-&amp;apos;、第三碼以後是&amp;apos;Project_Name&amp;apos;取前七碼，若名稱重複，尾碼會依數字序號往下編(今年七月之後)_x000a_第一、二碼是&amp;apos;F-&amp;apos;&amp;amp;&amp;apos;Customer_Name&amp;apos;(今年七月以前)_x000a__x000a_Raw Material ：_x000a_第一、二碼是&amp;apos;R-&amp;apos;_x000a__x000a_Forecast 篩選準則，請參考Material Group 頁籤&amp;quot;"/>
        <s v="&amp;quot;透過申請WBS_Code，PDM 先預設產生Planning，PM 會再上PDM 更改&amp;quot;"/>
        <s v="&amp;quot;預測數量&amp;quot;"/>
        <s v="&amp;quot;台幣預測金額_x000a_BU1/HPE PIR 料號會有 ZMD PN_x000a_ZMD PN: 料號起始於 2_x000a_此時需展 BOM 碰到外購件即抓取該材料之 moving average price 並與以加總始為ZMD之合理金額&amp;quot;"/>
        <s v="&amp;quot;美金預測金額_x000a_BU1/HPE PIR 料號會有 ZMD PN_x000a_ZMD PN: 料號起始於 2_x000a_此時需展 BOM 碰到外購件即抓取該材料之 moving average price 並與以加總始為ZMD之合理金額&amp;quot;"/>
        <s v="&amp;quot;實際出貨數量&amp;quot;"/>
        <s v="&amp;quot;台幣實際出貨金額&amp;quot;"/>
        <s v="&amp;quot;美金實際出貨金額&amp;quot;"/>
        <s v="&amp;quot;實際出貨數量/預測數量_x000a_若預測數量為 Null or 0，達成率就是100%&amp;quot;"/>
        <s v="&amp;quot;每日庫存主檔&amp;quot;"/>
        <s v="&amp;quot;是否為FRU庫位&amp;quot;"/>
        <s v="&amp;quot;系統根據class/material_code 自動產生_x000a__x000a_Assembly 以上：_x000a_第一、二碼是&amp;apos;F-&amp;apos;、第三碼以後是&amp;apos;Project_Name&amp;apos;取前七碼，若名稱重複，尾碼會依數字序號往下編(今2021年七月之後)_x000a_第一、二碼是&amp;apos;F-&amp;apos;&amp;amp;&amp;apos;Customer_Name&amp;apos;(今2021年七月以前)_x000a__x000a_Raw Material ：_x000a_第一、二碼是&amp;apos;R-&amp;apos;&amp;quot;"/>
        <s v="&amp;quot;廠別&amp;quot;"/>
        <s v="&amp;quot;SAP庫位名稱: SW01,SCRP,WIP1,WOFF&amp;quot;"/>
        <s v="&amp;quot;是否為HUB庫位&amp;quot;"/>
        <s v="&amp;quot;在庫.在途.客戶HUB(HUB庫位=Y or 客戶帳)&amp;quot;"/>
        <s v="&amp;quot;成品、半成品、原材&amp;quot;"/>
        <s v="&amp;quot;依material code分類:6*42,6*25,6*21,6*22,6*70,6*19,6*17,6*50,6*12,1597,6*60,6*72,1395,6*46,6*26,6*43,6*61,6*10,6*31,6*14&amp;quot;"/>
        <s v="&amp;quot;美元單價&amp;quot;"/>
        <s v="&amp;quot;台幣單價&amp;quot;"/>
        <s v="&amp;quot;分6類:B-PCA,CPU,DIMM,HDD,SSD,Others&amp;quot;"/>
        <s v="&amp;quot;分6個區間: &lt;=30days, 31-60days,61-90days,91-179days,180-360days, &gt;360days&amp;quot;"/>
        <s v="&amp;quot;天數&amp;quot;"/>
        <s v="&amp;quot;庫存結算日&amp;quot;"/>
        <s v="&amp;quot;MonthEnd =&gt; 待確認&amp;quot;"/>
        <s v="&amp;quot;庫存管理分類(Unrestricted/Blocked)&amp;quot;"/>
        <s v="&amp;quot;供應商是否提供JIT, VMI, SOI之服務&amp;quot;"/>
        <s v="&amp;quot;總庫存數量&amp;quot;"/>
        <s v="&amp;quot;總庫存金額(TWD)&amp;quot;"/>
        <s v="&amp;quot;總庫存金額(USD)&amp;quot;"/>
        <s v="&amp;quot;各廠區依庫齡分布之庫存%&amp;quot;"/>
        <s v="&amp;quot;庫存處理周誌&amp;quot;"/>
        <s v="&amp;quot;By BG, BU, Customer 條件篩選&amp;quot;"/>
        <s v="&amp;quot;庫存結算年月=&gt; 保留期間？&amp;quot;"/>
        <s v="&amp;quot;本月庫存目標，當月為預估值，歷史月為實際值&amp;quot;"/>
        <s v="&amp;quot;分3類:成品、半成品、原材&amp;quot;"/>
        <s v="&amp;quot;分10類:FRU.OPT.RACK.VRACK.RAW.PC.PCA.MLB.SC.CPU.&amp;quot;"/>
        <s v="&amp;quot;分6類:FG.WIP.PCBA.HV.BLC.Others&amp;quot;"/>
        <s v="&amp;quot;L6.L10&amp;quot;"/>
        <s v="&amp;quot;製造商料號主檔&amp;quot;"/>
        <s v="&amp;quot;製造商料號&amp;quot;"/>
        <s v="&amp;quot;產品生命週期對應需求預測&amp;quot;"/>
        <s v="&amp;quot;LOB ID&amp;quot;"/>
        <s v="&amp;quot;Region&amp;quot;"/>
        <s v="&amp;quot;此報表抓的是最新的預測資料&amp;quot;"/>
        <s v="&amp;quot;專案階段&amp;quot;"/>
        <s v="&amp;quot;資料取用規則 FORECAST DATE(TARGET MONTH)(所在周別) 大於等於 Forecast_GEN_DATE(所在周別)&amp;quot;"/>
        <s v="&amp;quot;包含台幣與美金&amp;quot;"/>
        <s v="&amp;quot;預測金額&amp;quot;"/>
        <s v="&amp;quot;銷售預測與實際出貨分析&amp;quot;"/>
        <s v="&amp;quot;料號群組 &amp;quot;"/>
        <s v="&amp;quot;資料取用規則_x000a_ FORECAST DATE(TARGET MONTH)(所在周別) 大於等於 Forecast_GEN_DATE(所在周別)_x000a_且 小於 latest Forecast_Gen_Date&amp;quot;"/>
        <s v="&amp;quot;實際出貨金額&amp;quot;"/>
        <s v="&amp;quot;Forecast 達成率管理&amp;quot;"/>
        <s v="&amp;quot;資料取用規則_x000a_FORECAST DATE(TARGET MONTH)(所在周別) 大於等於 Forecast_GEN_DATE(所在周別)&amp;quot;"/>
        <s v="&amp;quot;Last Month Analysis Flag&amp;quot;"/>
        <s v="&amp;quot;各Site 達成率細節&amp;quot;"/>
        <s v="&amp;quot;Material Group&amp;quot;"/>
        <s v="&amp;quot;資料取用規則_x000a_ FORECAST DATE(TARGET MONTH)(所在周別) 大於等於 Forecast_GEN_DATE(所在周別)&amp;quot;"/>
        <s v="&amp;quot;Whole Demand Trend 分析&amp;quot;"/>
        <s v="&amp;quot;Target Month&amp;quot;"/>
        <s v="&amp;quot;資料取用規則_x000a_Forecast date所在周別 大於等於 Forecast Gen Date 所在周別_x000a_取用 Forecast Quantity_x000a_forecast date所在周別 小於 Forecast Gen Date 所在周別_x000a_取用 Actual Quantity&amp;quot;"/>
        <s v="&amp;quot;DOI管理&amp;quot;"/>
        <s v="&amp;quot;DOI趨勢&amp;quot;"/>
        <s v="&amp;quot;EBG, NBG&amp;quot;"/>
        <s v="&amp;quot;日期區間&amp;quot;"/>
        <s v="&amp;quot;日&amp;quot;"/>
        <s v="&amp;quot;周&amp;quot;"/>
        <s v="&amp;quot;月&amp;quot;"/>
        <s v="&amp;quot;幣別&amp;quot;"/>
        <s v="&amp;quot;台幣&amp;quot;"/>
        <s v="&amp;quot;美金&amp;quot;"/>
        <s v="&amp;quot;整體庫存金額&amp;quot;"/>
        <s v="&amp;quot;當日累計營收&amp;quot;"/>
        <s v="&amp;quot;實際庫存/目標營收*30&amp;quot;"/>
        <s v="&amp;quot;目標庫存/目標營收*30&amp;quot;"/>
        <s v="&amp;quot;DOI(天數)&amp;quot;"/>
        <s v="&amp;quot;目標庫存&amp;quot;"/>
        <s v="&amp;quot;BU每日DOI&amp;quot;"/>
        <s v="&amp;quot;營收&amp;quot;"/>
        <s v="&amp;quot;當月累計營收&amp;quot;"/>
        <s v="&amp;quot;庫存目標&amp;quot;"/>
        <s v="&amp;quot;可控庫存DOI趨勢&amp;quot;"/>
        <s v="&amp;quot;可控庫存金額&amp;quot;"/>
        <s v="&amp;quot;可控訂單金額&amp;quot;"/>
        <s v="&amp;quot;BU可控庫存DOI&amp;quot;"/>
        <s v="&amp;quot;每日庫存總覽&amp;quot;"/>
        <s v="&amp;quot;預設不含FRU庫存&amp;quot;"/>
        <s v="&amp;quot;&lt;180days, 180 - 360days, &gt;360days&amp;quot;"/>
        <s v="&amp;quot;各廠區每日庫存庫齡總覽_原材料_依材料分類&amp;quot;"/>
        <s v="&amp;quot;預設原材&amp;quot;"/>
        <s v="&amp;quot;各廠區每日庫存庫齡總覽_原材料_庫齡大於180&amp;quot;"/>
        <s v="&amp;quot;預設 Aging Bucket= “&gt;360” &amp;amp; “180-360”  &amp;quot;"/>
        <s v="&amp;quot;各廠區每日庫存庫齡總覽_半成品與成品&amp;quot;"/>
        <s v="&amp;quot;預設成品、半成品&amp;quot;"/>
        <s v="&amp;quot;各廠區每日庫存庫齡總覽_HUB&amp;quot;"/>
        <s v="&amp;quot;下載資料年-月&amp;quot;"/>
        <s v="&amp;quot;下載資料日為當周第幾個工作日&amp;quot;"/>
        <s v="&amp;quot;材料歸屬之產品生命週期階段&amp;quot;"/>
        <s v="&amp;quot;1. Source list vendor code +IEC PN to find manufacturer_x000a_2. IEC PN to find manufacturer_x000a_3. Vendor name=manufacturer_x000a_&amp;quot;"/>
        <s v="&amp;quot;Unrest庫存數量&amp;quot;"/>
        <s v="&amp;quot;Blocked庫存數量&amp;quot;"/>
        <s v="&amp;quot;Unrest庫存金額(TWD)&amp;quot;"/>
        <s v="&amp;quot;Blocked庫存金額(TWD)&amp;quot;"/>
        <s v="&amp;quot;Unrest庫存金額(USD)&amp;quot;"/>
        <s v="&amp;quot;Blocked庫存金額(USD)&amp;quot;"/>
        <s v="&amp;quot;在SAP定義: 由Vendor Material Code, 註記B&amp;amp;S; 在Info Record, Controller欄位(I=TK, C:GTK)&amp;quot;"/>
        <s v="&amp;quot;採購方式描述&amp;quot;"/>
        <s v="&amp;quot;BLC 由 PDM 產出,where-use direct bon = 1395 or 111;_x000a_BLC Hard code (手動維護);_x000a_FG 料號第一碼:W/YIN/X_x000a_HV 料號第3.4 碼:21, 22, 25_x000a_PCBA 料號前4碼:1395_x000a_PCBA 料號前4碼:1597 且 description 字元含&amp;apos;MLB&amp;apos;_x000a_PCBA 料號前4碼:1597 且 description 字元含&amp;apos;PCA&amp;apos;_x000a_PCBA 料號前4碼: 1597 且 description 字元含&amp;apos;GNRC,SC&amp;apos;&amp;apos;_x000a_PCBA 料號前4碼:1597 且 description 字元含&amp;apos;MOD&amp;apos;_x000a_WIP 料號第1碼:1, 且不符 PCBA上述定義者_x000a_Others 不符合以上者_x000a__x000a_Class_x0009_BLC_x000a_6*10_x0009_Y_x000a_6*11_x0009_Y_x000a_6*12_x0009_Y_x000a_6*13_x0009_Y_x000a_6*14_x0009_Y_x000a_6*15_x0009_Y_x000a_6*18_x0009_Y_x000a_6*19_x0009_Y_x000a_6*26_x0009_Y_x000a_6*36_x0009_Y_x000a_6*50_x0009_Y_x000a_Class_x0009_BLC_x000a_6*10V_x0009_Y_x000a_6*11V_x0009_Y_x000a_6*12V_x0009_Y_x000a_6*13V_x0009_Y_x000a_6*14V_x0009_Y_x000a_6*15V_x0009_Y_x000a_6*18V_x0009_Y_x000a_6*19V_x0009_Y_x000a_6*26V_x0009_Y_x000a_6*36V_x0009_Y_x000a_6*50V_x0009_Y_x000a_&amp;quot;"/>
        <s v="&amp;quot;AVL 優先級, 目前分三級定義在PDM&amp;quot;"/>
        <s v="&amp;quot;訂單本位採購幣別&amp;quot;"/>
        <s v="&amp;quot;供應商代碼&amp;quot;"/>
        <s v="&amp;quot;製造商代碼&amp;quot;"/>
        <s v="&amp;quot;供應商名稱&amp;quot;"/>
        <s v="&amp;quot;供應商暱稱&amp;quot;"/>
        <s v="&amp;quot;BuySell供應商&amp;quot;"/>
        <s v="&amp;quot;BuySell供應商代碼&amp;quot;"/>
        <s v="&amp;quot;BuySell代碼&amp;quot;"/>
        <s v="&amp;quot;Manufacturer&amp;quot;"/>
        <s v="&amp;quot;製造商名稱&amp;quot;"/>
        <s v="&amp;quot;廠區名稱&amp;quot;"/>
        <s v="&amp;quot;BU1, BU2, BU 可由廠區對應, 4廠區例外, 需另外處理&amp;quot;"/>
        <s v="&amp;quot;客戶可由廠區對應, 4廠區例外, 需另外處理&amp;quot;"/>
        <s v="&amp;quot;公司&amp;quot;"/>
        <s v="&amp;quot;專案Multiple source&amp;quot;"/>
        <s v="&amp;quot;Achieved Customer Goal/_x000a_Below Customer Goal&amp;quot;"/>
        <s v="&amp;quot;PCA 未達標(Reporting Customer Multiple Source Rate Goal) 數量&amp;quot;"/>
        <s v="&amp;quot;PCA SCM屬性&amp;quot;"/>
        <s v="&amp;quot;PCA料號，共12碼&amp;quot;"/>
        <s v="&amp;quot;PCA 零件屬性之供應商數量分類01.Sole, 02.Single,03.2 Sources, 04.3 Sources 05. 4 Sources 以上，說明如下：_x000a__x000a_01.Sole: 取RA Web上的定義，沒辦法找到替代料的零件_x000a_02.Single: 同一個IEC料號下沒有其他製造商(一對多)，同一個BOM裡面也沒有其他IEC料號和其他IEC料號替代，或有替代但為同一家製造商。_x000a_03.2 Sources: 同上邏輯，IEC料號有2家製造商_x000a_04.3 Sources: 同上邏輯，IEC料號有3家製造商 _x000a_05.4 sources 以上: 同上邏輯，IEC料號有4家製造商以上&amp;quot;"/>
        <s v="&amp;quot;零件屬性分類下的IEC料號數量，01.Sole, 02.Single,03.2 Sources, 04.3 Sources 05. 4 Sources 以上的IEC料號數量&amp;quot;"/>
        <s v="&amp;quot;產品出貨週期的製造商成本&amp;quot;"/>
        <s v="&amp;quot;出貨日期&amp;quot;"/>
        <s v="&amp;quot;事業處代碼&amp;quot;"/>
        <s v="&amp;quot;出貨單號&amp;quot;"/>
        <s v="&amp;quot;出貨料號&amp;quot;"/>
        <s v="&amp;quot;6開頭的料號&amp;quot;"/>
        <s v="&amp;quot;本位幣標準採購單價*資料日當天匯率&amp;quot;"/>
        <s v="&amp;quot;材料出貨數量&amp;quot;"/>
        <s v="&amp;quot;客戶提供標案的時候，客戶會提供Product_Generation，透過申請WBS_Code，由PM 填寫(BU1 為必填欄位，BU2,5,6 為選填), 如在PDM上抓到是空值時，在報表上請用Null呈現&amp;quot;"/>
        <s v="&amp;quot;客戶提供標案的時候，客戶會提供Product_Family，透過申請WBS_Code，由PM 填寫(BU1 為必填欄位，BU2,5,6 為選填), 如在PDM上抓到是空值時，在報表上請用Null呈現&amp;quot;"/>
        <s v="&amp;quot;採購方式與採購金額分佈&amp;quot;"/>
        <s v="&amp;quot;採購單價的定義廠區, &amp;quot;"/>
        <s v="&amp;quot;採購方式代碼&amp;quot;"/>
        <s v="&amp;quot;BLC&amp;quot;"/>
        <s v="&amp;quot;製造商與Commodity組成分析&amp;quot;"/>
        <s v="&amp;quot;採購單價的定義廠區&amp;quot;"/>
        <s v="&amp;quot;供應商與Commodity組成分析&amp;quot;"/>
        <s v="&amp;quot;Project stage 為  MP, 包含專案下所有PCA 含Hold, 排除_x000a_1. PCA 為測試用 (目前於申請階段透過料號判斷，測試用板子的料號有&amp;apos;X&amp;apos;)_x000a_2. PCA 為Terminate_x000a_3. PCA 為Frozen to obsolete_x000a_事業代碼為BU1,BU2,BU5, BU6, 且依據專案取最新的資料更新日期&amp;quot;"/>
        <s v="&amp;quot;EVT, DVT, MP&amp;quot;"/>
        <s v="&amp;quot;Achieved Customer Goal、_x000a_Below Customer Goal&amp;quot;"/>
        <s v="&amp;quot;專案層次(炸BOM)，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amp;quot;"/>
        <s v="&amp;quot;各BU各Multiple Source Rate 達標狀況的專案數量&amp;quot;"/>
        <s v="&amp;quot;Multiple source Rate 達標狀況的專案占比_x000a_分母: 各BU 專案總數_x000a_分子:  Achieved Customer Goal  或 Below Customer Goal&amp;quot;"/>
        <s v="&amp;quot;Project stage 為 EVT, DVT,  MP, 包含專案下所有PCA 含Hold, 排除_x000a_1. PCA 為測試用 (目前於申請階段透過料號判斷，測試用板子的料號有&amp;apos;X&amp;apos;)_x000a_2. PCA 為Terminate_x000a_3. PCA 為Frozen to obsolete_x000a_事業代碼為BU1,BU2,BU5, BU6, 且依據專案取最新的資料更新日期&amp;quot;"/>
        <s v="&amp;quot;Achieved Customer Goal_x000a_Below Customer Goal&amp;quot;"/>
        <s v="&amp;quot;專案階段分成EVT, DVT, MP&amp;quot;"/>
        <s v="&amp;quot;專案層次(炸BOM)，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Mech: 機構件，例如: 機殼_x000a_DBG:   Debug，開發階段 RD 們會使用到的零件/功能，產品量產後就不需要了_x000a_Label: 標籤貼紙&amp;quot;"/>
        <s v="&amp;quot;PCA 號碼，共12碼&amp;quot;"/>
        <s v="&amp;quot;PCA 階段，分成EVT, DVT, MP&amp;quot;"/>
        <s v="&amp;quot;Achieved Customer Goal,_x000a_Below Customer Goal&amp;quot;"/>
        <s v="&amp;quot;PCA 零件屬性之供應商數量分類Sole, Single,2 Sources, 3 Sources ,4 Sources 以上_x000a__x000a_Sole: 取RA report上的定義，沒辦法找到替代料的零件_x000a_Single: 供應商來源可以被替代, 只是暫時沒有_x000a_02 Sources, 03 Sources, 4 sources 以上: 新料號取alternative parts, 舊料號參考AVL (Approve vendor list)&amp;quot;"/>
        <s v="&amp;quot;PCA層次，規則與RA web公式一致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amp;quot;"/>
        <s v="&amp;quot;零件屬性分類下的零件數量，Sole, Single,2 Sources, 3 Sources ,4 Sources 以上的零件數量&amp;quot;"/>
        <s v="&amp;quot;PCA層次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_x000a_不考慮Power合併板子計算&amp;quot;"/>
        <s v="&amp;quot;0&amp;quot;"/>
        <s v="&amp;quot;採購單價的定義廠區, 在報表不顯示, 提供資料追溯&amp;quot;"/>
        <s v="&amp;quot;出貨料號, 只包含客戶出貨, 不含IEC intercompany 出貨, 例如不含大陸到MEX&amp;quot;"/>
        <s v="&amp;quot;採購金額,  ??? 按IPT展BOM取價格, 待確認取值邏輯&amp;quot;"/>
        <s v="&amp;quot;Field return 主檔&amp;quot;"/>
        <s v="&amp;quot;依照RMA No分出退貨地區&amp;quot;"/>
        <s v="&amp;quot;若維修完成日期為空值, 則為WIP;_x000a_若維修完成日有值, 則為Packing&amp;quot;"/>
        <s v="&amp;quot;RMA Input Date&amp;quot;"/>
        <s v="&amp;quot;維修完成日期&amp;quot;"/>
        <s v="&amp;quot;由業務單位上傳各客戶的目標值&amp;quot;"/>
        <s v="&amp;quot;系統需建立欄位 (初期留空)_x000a_TBD&amp;quot;"/>
        <s v="&amp;quot;HP才會有過保能維修的情形_x000a_其他都為保固內&amp;quot;"/>
        <s v="&amp;quot;維修方式&amp;quot;"/>
        <s v="&amp;quot;Field return 出貨統計&amp;quot;"/>
        <s v="&amp;quot;大產線產品出貨日期&amp;quot;"/>
        <s v="&amp;quot;大產線產品的出貨數量_x000a_L10會複製出一份Product type為L6的&amp;quot;"/>
        <s v="&amp;quot;客戶TAT目標對照表&amp;quot;"/>
        <s v="&amp;quot;Customer TAT Goal&amp;quot;"/>
        <s v="&amp;quot;Customer TAT Days&amp;quot;"/>
        <s v="&amp;quot;Field Return MD&amp;quot;"/>
        <s v="&amp;quot;退貨數量單位為板階_x000a_用來計算_x000a_Monyhly Field Return In Warranty = Total number of Returns this month/Return num in Warranty Period&amp;quot;"/>
        <s v="&amp;quot;保固期間的退貨總數（截至報表月份）_x000a_Accumulate Field Return rate = Total number of returns in Warranty Period/Total number of shipment in Warranty Period&amp;quot;"/>
        <s v="&amp;quot;產品週期的退貨總數(截至報表月份）_x000a_用來計算Accumulated Field Return in Lifetime _x000a_Return Num in Lifetime/shipmentQty in Lifetime&amp;quot;"/>
        <s v="&amp;quot;仍在保固期間內的出貨總數（截至報表月份）_x000a_用來計算 Accumulate Field Return in Warranty = return num in Warranty Period/shipmentQty in Lifetime Period_x000a_保固期判斷規則:_x000a_1. HPE--&gt;出貨月+37個月_x000a_2. A1--&gt;生產月+37個月_x000a_3. S1--&gt;出貨日+24個月_x000a_4. ZT--&gt;生產日+36個月_x000a_5. F1--&gt;生產日+37個月_x000a_未列於上表則定義: 生產月+37個月_x000a__x000a__x000a_&amp;quot;"/>
        <s v="&amp;quot;用來計算Accumulated Field Return in Lifetime _x000a_Return Num in Lifetime/shipmentQty in Lifetime&amp;quot;"/>
        <s v="&amp;quot;收到退貨日期(月)&amp;quot;"/>
        <s v="&amp;quot;Field Return 維修原因分析&amp;quot;"/>
        <s v="&amp;quot;申請退貨的地區&amp;quot;"/>
        <s v="&amp;quot;用來計算WIP and TAT_x000a_分為兩階段：Input, packing&amp;quot;"/>
        <s v="&amp;quot;收到退貨月&amp;quot;"/>
        <s v="&amp;quot;維修完成月&amp;quot;"/>
        <s v="&amp;quot;已維修時間&amp;quot;"/>
        <s v="&amp;quot;WIP原因&amp;quot;"/>
        <s v="&amp;quot;By Customer, Ex: 98%&amp;quot;"/>
        <s v="&amp;quot;By Customer, Ex: 15 &amp;quot;"/>
        <s v="&amp;quot;TAT Target&amp;quot;"/>
        <s v="&amp;quot;依照前面的維度計算退貨數量（單位為板卡）_x000a_Ex: 維修狀態, 產品類別&amp;quot;"/>
        <s v="&amp;quot;Ex: VID/CID/NFF&amp;quot;"/>
        <s v="&amp;quot;依照報表列出的類別Grouping 現有系統內的repair action, Ex, FW/SW, Scrap,  &amp;quot;"/>
        <s v="&amp;quot;專案收益率&amp;quot;" u="1"/>
        <s v="&amp;quot;儲存單位為 台_x000a_顯示單位為 千台&amp;quot;" u="1"/>
        <s v="&amp;quot;(GDi3-GDi-3)/GDi-3*100% ; i 表示月份 i-3表示 i 的前三個月&amp;quot;" u="1"/>
        <s v="&amp;quot;(NIi3-NIi-3)/NIi-3*100% ; i 表示月份 i-3表示 i 的前三個月&amp;quot;" u="1"/>
        <s v="&amp;quot;月初至今實際和董事會預估出貨量達成率 = 月初至今實際出貨量/每月董事會預估出貨量&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本月鐵礦砂價格-前12個月鐵礦砂價格)/前12個月鐵礦砂價格)*100%&amp;quot;" u="1"/>
        <s v="&amp;quot;當年度: 董事會預估出貨量 = ( YTM - 1 )實際出貨量 + 剩餘月董事會預估出貨量_x000a_以往年度: 董事會預估出貨量 = 每月實際出貨量加總&amp;quot;" u="1"/>
        <s v="&amp;quot;雛型設計開始年度&amp;quot;" u="1"/>
        <s v="&amp;quot;SAL:SALES RFQ Project(人工)_x000a_LOG: LG RDP (人工)_x000a_FP:OpenOrder,Shipment include size_x000a_SAP:Material Group (SAP -&gt; FP)財務&amp;quot;" u="1"/>
        <s v="&amp;quot;與此 Vendor 購買 Components 種類中客戶指定料之料號數&amp;quot;" u="1"/>
        <s v="&amp;quot;失敗原因內容 為 失敗原因代碼 = 3. [Others]時對應的失敗原因&amp;quot;" u="1"/>
        <s v="&amp;quot;產品名稱F-TRAILBR..&amp;quot;" u="1"/>
        <s v="&amp;quot;預設 NTD&amp;quot;" u="1"/>
        <s v="&amp;quot;出貨月份&amp;quot;" u="1"/>
        <s v="&amp;quot;完成日期&amp;quot;" u="1"/>
        <s v="&amp;quot;每月專案銷貨收入&amp;quot;" u="1"/>
        <s v="&amp;quot;累計專案銷貨收入&amp;quot;" u="1"/>
        <s v="&amp;quot;等於BU1 Actual shipment除以BU1 BOD Shipping Target_x000a_等於BU2 Actual shipment除以BU2 BOD Shipping Target&amp;quot;" u="1"/>
        <s v="&amp;quot;產品規劃周期&amp;quot;" u="1"/>
        <s v="&amp;quot;比對上傳於DCM的buyer category清單，篩選比對出該廠商於該區間內收料之料號數有多少顆料號屬於此清單內的GTK(GTK,AVAP,AV)類別。&amp;quot;" u="1"/>
        <s v="&amp;quot;((本月倫敦-鎳金屬-前一個月倫敦-鎳金屬價格)/前一個月倫敦-鎳金屬價格)*100%&amp;quot;" u="1"/>
        <s v="&amp;quot;EBO 階段備註&amp;quot;" u="1"/>
        <s v="&amp;quot;預估產品家族營收&amp;quot;" u="1"/>
        <s v="&amp;quot;失敗原因代碼分為以下三種_x000a_1. [Quote]:  exceed client expected range_x000a_2. [Strategic bidding]: not to win_x000a_3. [Others]: Free Typing_x000a__x000a_失敗原因的筆數統計，畫面以圓餅圖占比顯示&amp;quot;" u="1"/>
        <s v="&amp;quot;Defined by BU&amp;quot;" u="1"/>
        <s v="&amp;quot;System各個檢查站待修不良數總和&amp;quot;" u="1"/>
        <s v="&amp;quot;12%*塑膠PC季度漲跌幅+33%*倫敦-銅金屬季度漲跌幅&amp;quot;" u="1"/>
        <s v="&amp;quot;材料、製程: 如, 塑膠,包材,人力成本 ,水電,其他(設備攤提,維修,管銷等) &amp;quot;" u="1"/>
        <s v="&amp;quot;(Version2-Version1)/Version1&amp;quot;" u="1"/>
        <s v="&amp;quot;實際與預估和董事會預估出貨量差異 = 年度實際和預估出貨量 - 年度董事會預估出貨量&amp;quot;" u="1"/>
        <s v="&amp;quot;產品系列總體淨利額 = 累計產品系列收入 - 累計產品系列成本_x000a_單位為 千元美金&amp;quot;" u="1"/>
        <s v="&amp;quot;材料細項&amp;quot;" u="1"/>
        <s v="&amp;quot;專案利益率&amp;quot;" u="1"/>
        <s v="&amp;quot;採購有上傳獨用料原因之材料數量_x000a_獨用料指Buy &amp;amp; Sell, AVAP, Spec-in,需開模且月平均需求15K以下之機構料(有需求經VM team決議), VM team決議single source，寫在採購作業管理辦法內。&amp;quot;" u="1"/>
        <s v="&amp;quot;分4類: reduce slow moving,reduce OH,ICC,others&amp;quot;" u="1"/>
        <s v="&amp;quot;採購上傳獨用料料號清單於DCM。有出現在上傳的sole source清單裡的料才屬獨用料_x000a__x000a_&amp;quot;" u="1"/>
        <s v="&amp;quot;例如: _x000a_BU Type = BU: BU1, BU2_x000a_BU Type = Service: WW Service&amp;quot;" u="1"/>
        <s v="&amp;quot;產品系列總體淨利額 = 累計產品系列收入 - 累計產品系列成本&amp;quot;" u="1"/>
        <s v="&amp;quot;((本月塑膠PC價格-前12個月塑膠PC價格)/前12個月塑膠PC價格)*100%&amp;quot;" u="1"/>
        <s v="&amp;quot;影響金額NTD(M)&amp;quot;" u="1"/>
        <s v="&amp;quot;影響金額USD(M)&amp;quot;" u="1"/>
        <s v="&amp;quot;BU1 RDP、LT FCST、BU2 FCST: 已發生時間以Actual Shipment補上_x000a_BU2 LT FCT：同周别版本已有FCST的月份别使用FCST替代LTF_x000a_BU2 BS分量：每月只有最终分量数值, 累计记录前月分量数字&amp;quot;" u="1"/>
        <s v="&amp;quot;競標中RFQ組合分析&amp;quot;" u="1"/>
        <s v="&amp;quot;當年度: 實際和預估出貨量 = YTM 實際出貨量 + 剩餘月董事會預估出貨量_x000a_以往年度: 實際和預估出貨量 = 每月實際出貨量加總_x000a__x000a_儲存單位為 台_x000a_顯示單位為 千台&amp;quot;" u="1"/>
        <s v="&amp;quot;產品系列清單&amp;quot;" u="1"/>
        <s v="&amp;quot;e.g. HP, ASUS, All,....&amp;quot;" u="1"/>
        <s v="&amp;quot;系列狀態&amp;quot;" u="1"/>
        <s v="&amp;quot;競標中RFQ專案時程概覽&amp;quot;" u="1"/>
        <s v="&amp;quot;例如: _x000a_BU1, BU2&amp;quot;" u="1"/>
        <s v="&amp;quot;如, LME-銅,SCI-PC,LME-銅,LME-銅&amp;quot;" u="1"/>
        <s v="&amp;quot;實際和預估出貨量差異率 = (實際出貨量 - 預估出貨量)/預估出貨量&amp;quot;" u="1"/>
        <s v="&amp;quot;PSG 事業處&amp;quot;" u="1"/>
        <s v="&amp;quot;各客戶產品良率目標&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各不良原因/秤重站點投入數&amp;quot;" u="1"/>
        <s v="&amp;quot;產品系列總體淨利率 = 產品系列總體淨利額/累計產品系列收入&amp;quot;" u="1"/>
        <s v="&amp;quot;年營業收入差異 = 計算基準年度營業收入-計算基準年度前一年營業收入_x000a_單位為 百萬台幣&amp;quot;" u="1"/>
        <s v="&amp;quot;當時間維度為 = MTD時使用_x000a__x000a_每月實際和預估營業收入差異率 = (實際營業收入 - 每月預估營業收入)/每月預估營業收入&amp;quot;" u="1"/>
        <s v="&amp;quot;執行中詢價細節&amp;quot;" u="1"/>
        <s v="&amp;quot;將 預估銷售數量 根據 產品生命週期 進行分攤，再根據 年度出貨年 進行加總&amp;quot;" u="1"/>
        <s v="&amp;quot;產品驗證開始日期&amp;quot;" u="1"/>
        <s v="&amp;quot;系統整合開始日期&amp;quot;" u="1"/>
        <s v="&amp;quot;量產評估開始日期&amp;quot;" u="1"/>
        <s v="&amp;quot;雛型設計開始日期&amp;quot;" u="1"/>
        <s v="&amp;quot;庫存降減計畫 =&gt; 庫存降減計畫金額  =&gt; 獨立顯示 or by 篩選器條件&amp;quot;" u="1"/>
        <s v="&amp;quot;W1, W2, W3, W4 -&gt; 週的計算方式？&amp;quot;" u="1"/>
        <s v="&amp;quot;單位為 千台&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WorkSheetManagementColumn&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當年度: 實際和預估營業收入 = YTM 實際營業收入 + 剩餘月董事會預估營業收入_x000a_以往年度: 實際和預估營業收入 = 每月實際營業收入加總&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總庫存目標&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取 SAL  【詢價相關資料】 Concept 指定 【產品系列】 中最早的 【首批出貨開始日期】值&amp;quot;" u="1"/>
        <s v="&amp;quot;eg畫面, 原物料市場價格波動影響 樹狀圖 (TreeMap)&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預估銷售數量&amp;quot;" u="1"/>
        <s v="&amp;quot;產品家族&amp;quot;" u="1"/>
        <s v="&amp;quot;B&amp;amp;S:客人買來賣英業達_x000a_GTK:客人指定英業達對特定廠商進行購買_x000a_OTK:英業達自行選擇廠商&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Material Catalog&amp;quot;" u="1"/>
        <s v="&amp;quot;若 營收年度 = 當年年度_x000a_年度營業收入 = 實際營業收入 + 剩餘月董事會預估營業收入_x000a__x000a_若 營收年度 = 非當年年度_x000a_年度營業收入 = 累加 實際營業收入_x000a__x000a_&amp;quot;" u="1"/>
        <s v="&amp;quot;計畫專案階段結束時間&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SAP內所建之下單廠商，於PDM裡經mapping與ＡVL建立關聯，一個vendor code只能對應一個AVL&amp;quot;" u="1"/>
        <s v="&amp;quot;BU1: _x000a_80%, 90%, 120%, 150%_x000a__x000a_BU2:_x000a_40%, 60%, 80%, 100%&amp;quot;" u="1"/>
        <s v="&amp;quot;首批出貨開始時間 為 量產評估階段的結束日期&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日期型態的代碼 e.g. 2022/6/1-1&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Quality（權重 40%）：SQE Score_x000a_Delivery （權重 30%） ：Purchase Score，每月票期成績裡分數_x000a_Cost （權重 30%） ：採購人工評分_x000a_若Cost缺分數，則用NA方式呈現，並以Quality  60%/Delivery 40%來計算權重算出總分&amp;quot;" u="1"/>
        <s v="&amp;quot;A開頭是完全替代_x000a_B開頭是不完全替代_x000a_C是獨用 &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年初至今實際和目標營業收入差異 = 年初至今累積營業收入 - 年初至今營業收入目標&amp;quot;" u="1"/>
        <s v="&amp;quot;年初至今實際和目標出貨量差異率 = (年初至今累積出貨量 - 年初至今出貨量目標)/年初至今出貨量目標&amp;quot;" u="1"/>
        <s v="&amp;quot;取得詢價日期&amp;quot;" u="1"/>
        <s v="&amp;quot;例如: _x000a_第一事業處, 第二事業處&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展示當月實際出貨數量, 使用財務和營運企劃確認過的數位&amp;quot;" u="1"/>
        <s v="&amp;quot;System各個檢查站不良數總和&amp;quot;" u="1"/>
        <s v="&amp;quot;實際與預估和董事會預估出貨量差異 = 實際和預估出貨量 - 董事會預估出貨量&amp;quot;" u="1"/>
        <s v="&amp;quot;詢價成功細節&amp;quot;" u="1"/>
        <s v="&amp;quot;PSG 工廠廠區&amp;quot;" u="1"/>
        <s v="&amp;quot;eg. 畫面, 原物料市場價格波動影響 樹狀圖 (TreeMap)&amp;quot;" u="1"/>
        <s v="&amp;quot;預設值三個月，按選取的區間呈現達交狀況，取線直線圖按月呈現&amp;quot;" u="1"/>
        <s v="&amp;quot;與此 Vendor 購買 Components 種類中B&amp;amp;S 材料之料號數。_x000a_若選特定一季直接出現該季數字，若選多季則出現最新一季的數字&amp;quot;" u="1"/>
        <s v="&amp;quot;ITO: TP01/TP02/TP06 ..._x000a_ICC: CP60/CP62/CP65/CP69 …&amp;quot;" u="1"/>
        <s v="&amp;quot;年初至今董事會預估出貨量 = YTM 實際出貨量 + 當月董事會預估出貨量&amp;quot;" u="1"/>
        <s v="&amp;quot;月實際和董事會預估出貨量差異 = 每月實際出貨量 - 每月董事會預估出貨量&amp;quot;" u="1"/>
        <s v="&amp;quot;(ALi-ALi-3)/ALi-3*100% ; i 表示月份 i-3表示 i 的前三個月&amp;quot;" u="1"/>
        <s v="&amp;quot;52.8%*塑膠PC季度漲跌幅&amp;quot;" u="1"/>
        <s v="&amp;quot;67.5%*鐵礦砂 季度漲跌幅&amp;quot;" u="1"/>
        <s v="&amp;quot;專案開發年度&amp;quot;" u="1"/>
        <s v="&amp;quot;PSG 客戶主檔&amp;quot;" u="1"/>
        <s v="&amp;quot;Lost 專案數&amp;quot;" u="1"/>
        <s v="&amp;quot;上月總庫存金額&amp;quot;" u="1"/>
        <s v="&amp;quot;年初至今累積營業收入 = YTM 實際營業收入&amp;quot;" u="1"/>
        <s v="&amp;quot;BS分量/當月FCST&amp;quot;" u="1"/>
        <s v="&amp;quot;Consumer/Commerical&amp;quot;" u="1"/>
        <s v="&amp;quot;BU1 RDP、BU2 FCST: 已發生時間以Actual Shipment補上_x000a_BU1 LT FCT：當月Order vs forecast hit rate指定版本前6個月RDP替換LTF FCST前6個月FCST_x000a_BU2 LT FCT：同周別版本已有FCST的月份别使用FCST替代LTF&amp;quot;" u="1"/>
        <s v="&amp;quot;上月總營收金額&amp;quot;" u="1"/>
        <s v="&amp;quot;實際和預估營業收入差異 = 實際營業收入 - 預估營業收入&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例如: _x000a_BU_x000a_Service&amp;quot;" u="1"/>
        <s v="&amp;quot;所有材料拆分為EE或ME&amp;quot;" u="1"/>
        <s v="&amp;quot;累計產品系列成本 = 累計材料成本+累計人工與其他成本_x000a_單位為 千元美金&amp;quot;" u="1"/>
        <s v="&amp;quot;各不良類型數量&amp;quot;" u="1"/>
        <s v="&amp;quot;實際與預估和目標出貨量差異率 = 年度實際與預估和目標出貨量差異 / 年度出貨量目標&amp;quot;" u="1"/>
        <s v="&amp;quot;實際和董事會預估營業收入差異率 = (實際營業收入 - 董事會預估營業收入)/董事會預估營業收入&amp;quot;" u="1"/>
        <s v="&amp;quot;可用AVL或Vendor來選取，可同時選取多間廠商進行呈現來比較&amp;quot;" u="1"/>
        <s v="&amp;quot;System 統計秤重站點投入數&amp;quot;" u="1"/>
        <s v="&amp;quot;例如: _x000a_BU1A, BD2A....&amp;quot;" u="1"/>
        <s v="&amp;quot;上月庫存金額&amp;quot;" u="1"/>
        <s v="&amp;quot;格式為 YYYYMM01&amp;quot;" u="1"/>
        <s v="&amp;quot;RFQ 專案達成率&amp;quot;" u="1"/>
        <s v="&amp;quot;實際與預估和董事會預估營業收入差異 = 年度實際和預估營業收入 - 年度董事會預估營業收入&amp;quot;" u="1"/>
        <s v="&amp;quot;月初至今實際和最新每月預估營業收入達成率 = 月初至今實際營業收入 / 最新每月預估營業收入&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負責人員&amp;quot;" u="1"/>
        <s v="&amp;quot;((本月連續月紐約黃金價格-前12個月連續月紐約黃金價格)/前一個連續月紐約黃金價格)*100%&amp;quot;" u="1"/>
        <s v="&amp;quot;年初至今實際和董事會預估營業收入差異率 = (年初至今累積營業收入 - 年初至今董事會預估營業收入)/年初至今董事會預估營業收入&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實際和目標出貨量差異率 = (實際出貨量 - 出貨量目標)/出貨量目標&amp;quot;" u="1"/>
        <s v="&amp;quot;比對上傳於DCM的buyer category清單，篩選比對出該廠商於該區間內收料之料號數有多少顆料號屬於此清單內的B&amp;amp;S(buy&amp;amp;sell, B&amp;amp;S)類別。&amp;quot;" u="1"/>
        <s v="&amp;quot;實際和預估營業收入 = YTM 實際營業收入 + 剩餘月董事會預估營業收入&amp;quot;" u="1"/>
        <s v="&amp;quot;董事會預估營業收入 = YTM 實際營業收入 + 剩餘月董事會預估營業收入&amp;quot;" u="1"/>
        <s v="&amp;quot;例如, _x000a_- ICC: 重慶廠區_x000a_- ITO: 桃園廠區&amp;quot;" u="1"/>
        <s v="&amp;quot;料號Class code於PDM的Material Group&amp;quot;" u="1"/>
        <s v="&amp;quot;資料上傳日期&amp;quot;" u="1"/>
        <s v="&amp;quot;年度出貨目標&amp;quot;" u="1"/>
        <s v="&amp;quot;當BU選擇All, Customer 選擇All, DOI 目標天數為12天&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TW10: TP01/TP02/TP06_x000a_CN60: CP60/CP62/CP65/CP69&amp;quot;" u="1"/>
        <s v="&amp;quot;實際與預估和目標營業收入差異 = 實際和預估營業收入 - 年度營業收入目標&amp;quot;" u="1"/>
        <s v="&amp;quot;(Ironi-Ironi-3)/Ironi-3*100%; i 表示月份 i-3表示 I 的前三個月&amp;quot;" u="1"/>
        <s v="&amp;quot;例如, _x000a_- EBG: Enterprise Business Group;_x000a_- PSG: Personal Solution Group&amp;quot;" u="1"/>
        <s v="&amp;quot;1-(站點不良數/System秤重站或PCA SA_15站投入數)&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儲存單位為台幣，顯示單位為百萬台幣&amp;quot;" u="1"/>
        <s v="&amp;quot;YYYYMMDD&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月實際和目標出貨量差異率 = 實際出貨量 - 月出貨量目標&amp;quot;" u="1"/>
        <s v="&amp;quot;由零件的產品使用清單對映客戶名稱以 &amp;apos;,&amp;apos; 分隔，會有一個或多個&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詢價結束日期&amp;quot;" u="1"/>
        <s v="&amp;quot;月實際和董事會預估營業收入差異率 = 實際營業收入 - 月董事會預估營業收入&amp;quot;" u="1"/>
        <s v="&amp;quot;達交率按Vendor排名&amp;quot;" u="1"/>
        <s v="&amp;quot;台灣TAO廠區(TＷ10)，大陸CQ廠區(CN60)&amp;quot;" u="1"/>
        <s v="&amp;quot;預估產品家族淨利率 =( 預估產品家族營收-預估產品家族成本)/預估產品家族營收&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年初至今實際和目標出貨量差異 = 年初至今累積出貨量 - 年初至今出貨量目標&amp;quot;" u="1"/>
        <s v="&amp;quot;月實際和目標出貨量差異率 = (實際出貨量 - 月出貨量目標)/月出貨量目標&amp;quot;" u="1"/>
        <s v="&amp;quot;庫存降減計畫&amp;quot;" u="1"/>
        <s v="&amp;quot;實際與預估和目標營業收入差異率 = 年度實際與預估和目標營業收入差異 / 年度營業收入目標&amp;quot;" u="1"/>
        <s v="&amp;quot;各個檢查站待修不良數&amp;quot;" u="1"/>
        <s v="&amp;quot;實際和目標營業收入差異 = 實際營業收入/營業收入目標&amp;quot;" u="1"/>
        <s v="&amp;quot;PDM內所建的合格供應商，SAP的Vendor/Vendor Code經mapping與AVL建立關聯，一個AVL可Mapping多個Vendor Code&amp;quot;" u="1"/>
        <s v="&amp;quot;已發生時間以Actual Shipment補上&amp;quot;" u="1"/>
        <s v="&amp;quot;(CUi-CUi-3)/CUi-3*100%; i 表示月份 i-3表示 i 的前三個月&amp;quot;" u="1"/>
        <s v="&amp;quot;(PCi-PCi-3)/PCi-3*100%; i 表示月份 i-3表示 i 的前三個月&amp;quot;" u="1"/>
        <s v="&amp;quot;user填入說明文字&amp;quot;" u="1"/>
        <s v="&amp;quot;產品生命週期&amp;quot;" u="1"/>
        <s v="&amp;quot;統計秤重站點投入數&amp;quot;" u="1"/>
        <s v="&amp;quot;廠別 =&gt; 討論 with PRO, MFG, BPM&amp;quot;" u="1"/>
        <s v="&amp;quot;廠區 =&gt; 討論 with PRO, MFG, BPM&amp;quot;" u="1"/>
        <s v="&amp;quot;實際與預估和董事會預估營業收入差異率 = 年度實際與預估和董事會預估營業收入差異/年度董事會預估營業收入&amp;quot;" u="1"/>
        <s v="&amp;quot;年初至今董事會預估營業收入 = YTM 實際營業收入 + 當月董事會預估營業收入_x000a__x000a_儲存單位為 台幣_x000a_顯示單位為 百萬台幣&amp;quot;" u="1"/>
        <s v="&amp;quot;當月最新一版的weekly hite rate 當monthly hit rate&amp;quot;" u="1"/>
        <s v="&amp;quot;與此 Vendor 購買 Components 種類中客戶指定料之料號數。_x000a_若選特定一季直接出現該季數字，若選多季則出現最新一季的數字&amp;quot;" u="1"/>
        <s v="&amp;quot;庫存金額/預估營業收入*30天&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專案時程分布總覽&amp;quot;" u="1"/>
        <s v="&amp;quot;美金為單位&amp;quot;" u="1"/>
        <s v="&amp;quot;實際和董事會預估營業收入達成率 = 實際營業收入/董事會預估營業收入&amp;quot;" u="1"/>
        <s v="&amp;quot;年營業收入差異 = 計算基準年度營業收入-計算基準年度前一年營業收入&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整體良率以各系列的 System All 表示 (Yield)&amp;quot;" u="1"/>
        <s v="&amp;quot;年初至今董事會預估營業收入 = YTM 實際營業收入 + 當月董事會預估營業收入&amp;quot;" u="1"/>
        <s v="&amp;quot;月實際和董事會預估營業收入差異 = 每月實際營業收入 - 每月董事會預估營業收入&amp;quot;" u="1"/>
        <s v="&amp;quot;該料號尚未結單之PO，所有尚未交料的總數量&amp;quot;" u="1"/>
        <s v="&amp;quot;自 首批出貨開始日期 累積迄今_x000a__x000a_參考 P/L 月份 抓最新一版&amp;quot;" u="1"/>
        <s v="&amp;quot;實際與預估和目標出貨量差異 = 實際和預估出貨量 - 年度出貨量目標&amp;quot;" u="1"/>
        <s v="&amp;quot;目標年度&amp;quot;" u="1"/>
        <s v="&amp;quot;依所選取的時間點，趨勢圖會出現四期分數，一期為一季；分數每季計一次，QD採用該季平均數&amp;quot;" u="1"/>
        <s v="&amp;quot;儲存單位為 台幣_x000a_顯示單位為 百萬台幣&amp;quot;" u="1"/>
        <s v="&amp;quot;1-(站點待修不良數/System秤重站或PCA SA_15站投入數)&amp;quot;" u="1"/>
        <s v="&amp;quot;System各個檢查站待修不良數總和(Yield)&amp;quot;" u="1"/>
        <s v="&amp;quot;資料格式為 YYYY/MM/DD&amp;quot;" u="1"/>
        <s v="&amp;quot;實際和目標營業收入差異 = 實際營業收入 - 營業收入目標_x000a_單位為 百萬台幣&amp;quot;" u="1"/>
        <s v="&amp;quot;實際和預估營業收入差異 = 實際營業收入 - 預估營業收入_x000a_單位為 百萬台幣&amp;quot;" u="1"/>
        <s v="&amp;quot;價格競爭力佔30%，機種配合度佔30%，材料/製程管理能力佔20%，其他項目佔10%&amp;quot;" u="1"/>
        <s v="&amp;quot;PSG 工廠廠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實際和董事會預估營業收入差異率 = 實際營業收入 - 董事會預估營業收入&amp;quot;" u="1"/>
        <s v="&amp;quot;累計人工與其他成本&amp;quot;" u="1"/>
        <s v="&amp;quot;依使用者選定 連接器 或散熱模組 或 電路板  或  Set組裝件之次階品項部品 ，顯示所選定次階品項部品對應的Part Category 訊息&amp;quot;" u="1"/>
        <s v="&amp;quot;展示當月董事會時設定的出貨目標;_x000a_若當月董事會還沒開, 則使用上月董事會出貨目標&amp;quot;" u="1"/>
        <s v="&amp;quot;格式為 YYYY&amp;quot;" u="1"/>
        <s v="&amp;quot;當月累積營收金額&amp;quot;" u="1"/>
        <s v="&amp;quot;EBO 專案資助備註&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 &amp;quot;" u="1"/>
        <s v="&amp;quot;對照客戶名稱&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以月為基準點計算，目標若為季度資料則均分為月資料，達交率計算季度內為累計方式加總計算，預設顯示為季度資料。&amp;quot;" u="1"/>
        <s v="&amp;quot;N/A&amp;quot;" u="1"/>
        <s v="&amp;quot;以月資料的方式定義年度出貨目標&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產品事業部門名稱&amp;quot;" u="1"/>
        <s v="&amp;quot;版本比較月份大於等於當月為Forecast_x000a_版本比較月份小於當月為Shipment&amp;quot;" u="1"/>
        <s v="&amp;quot;實際 ROI&amp;quot;" u="1"/>
        <s v="&amp;quot;20%*鐵礦砂季度漲跌幅+23%*塑膠PC季度漲跌幅+10%*倫敦-銅金屬季度漲跌幅+13%*(25%*倫敦-鎳金屬月度漲跌幅+25%*倫敦-錫金屬季度漲跌幅+50%*連續月紐約黃金月度漲跌幅)&amp;quot;" u="1"/>
        <s v="&amp;quot;年初至今董事會預估出貨量 = YTM 實際出貨量 + 當董事會預估出貨量&amp;quot;" u="1"/>
        <s v="&amp;quot;每月實際和年度目標營業出貨量 = 每月實際出貨量 - 年度目標的月出貨量&amp;quot;" u="1"/>
        <s v="&amp;quot;詢價結束年度&amp;quot;" u="1"/>
        <s v="&amp;quot;1,2,3,4&amp;quot;" u="1"/>
        <s v="&amp;quot;前10大客戶庫存金額&amp;quot;" u="1"/>
        <s v="&amp;quot;總庫存金額&amp;quot;" u="1"/>
        <s v="&amp;quot;僅限有列入Critical part之材料&amp;quot;" u="1"/>
        <s v="&amp;quot;每月專案生產營運成本&amp;quot;" u="1"/>
        <s v="&amp;quot;累計專案生產營運成本&amp;quot;" u="1"/>
        <s v="&amp;quot;HUB 註記&amp;quot;" u="1"/>
        <s v="&amp;quot;供應商資料抓取的年月時間點&amp;quot;" u="1"/>
        <s v="&amp;quot;年初至今累積出貨量 =YTM 實際出貨量_x000a__x000a_儲存單位為 台_x000a_顯示單位為 千台&amp;quot;" u="1"/>
        <s v="&amp;quot;PSG 廠區&amp;quot;" u="1"/>
        <s v="&amp;quot;只針對 詢價狀況 = Award的產品進行攤提計算_x000a__x000a_成功詢價機種年度出貨量 = 預估月攤提銷售數量 年度累積_x000a_&amp;quot;" u="1"/>
        <s v="&amp;quot;當年度: 董事會預估出貨量 = ( YTM - 1 )實際出貨量 + 剩餘月董事會預估出貨量_x000a_以往年度: 董事會預估出貨量 = 每月實際出貨量加總_x000a__x000a_儲存單位為 台_x000a_顯示單位為 千台&amp;quot;" u="1"/>
        <s v="&amp;quot;累計材料成本&amp;quot;" u="1"/>
        <s v="&amp;quot;填寫進度說明之日期:每周一&amp;quot;" u="1"/>
        <s v="&amp;quot;DataSrc = HUB&amp;quot;" u="1"/>
        <s v="&amp;quot;各個檢查站不良數&amp;quot;" u="1"/>
        <s v="&amp;quot;HP, Asus ....&amp;quot;" u="1"/>
        <s v="&amp;quot;未來六個月需求數量&amp;quot;" u="1"/>
        <s v="&amp;quot;各SITE產品良率目標, 請參照品質目標對照表&amp;quot;" u="1"/>
        <s v="&amp;quot;庫存金額&amp;quot;" u="1"/>
        <s v="&amp;quot;由系列使用清單對映客戶名稱以 &amp;apos;,&amp;apos; 分隔，會有一個或多個&amp;quot;" u="1"/>
        <s v="&amp;quot;只取達交率最差的前五個料號呈現提醒&amp;quot;" u="1"/>
        <s v="&amp;quot;只取達交率最差的前五間廠商呈現提醒&amp;quot;" u="1"/>
        <s v="&amp;quot;PSG 產品事業部門部門, 按處級&amp;quot;" u="1"/>
        <s v="&amp;quot;Award 專案數&amp;quot;" u="1"/>
        <s v="&amp;quot;直接帶出整年數值，過長則拉bar左右移動，每季內以月，呈現達交狀況，數量除單獨月份外，亦以累計方式呈現，並依此計算達交率。&amp;quot;" u="1"/>
        <s v="&amp;quot;比對上傳於DCM的buyer category清單，篩選出該廠商於該區間內收料之料號數有多少顆料號不屬此清單內的B&amp;amp;S(buy&amp;amp;sell, B&amp;amp;S)予GTK(GTK,AVAP,AV)類別，即為OTK的料號數。&amp;quot;" u="1"/>
        <s v="&amp;quot;EBO 團隊領導&amp;quot;" u="1"/>
        <s v="&amp;quot;Y:僅年度銷量分析用的Family&amp;quot;" u="1"/>
        <s v="&amp;quot;4碼數字60開頭_x000a_EX: 6010, 6011, 6012&amp;quot;" u="1"/>
        <s v="&amp;quot;達交率按PartNo排名&amp;quot;" u="1"/>
        <s v="&amp;quot;單位為 千美金&amp;quot;" u="1"/>
        <s v="&amp;quot;分6個區間: &lt;=30days, 31-60days,61-90days,91-179days,180-360days, &gt;360days, 此6個區間庫存金額佔比&amp;quot;" u="1"/>
        <s v="&amp;quot;整體良率以各系列的 System All 表示&amp;quot;" u="1"/>
        <s v="&amp;quot;各SITE各站不良類型目標, 參照品質目標對照表&amp;quot;" u="1"/>
        <s v="&amp;quot;各SITE產品直通率目標, 請參照品質目標對照表&amp;quot;" u="1"/>
        <s v="&amp;quot;年初至今累積出貨量 =YTM 實際出貨量&amp;quot;" u="1"/>
        <s v="&amp;quot;只會有整數&amp;quot;" u="1"/>
        <s v="&amp;quot;對照&amp;quot;" u="1"/>
        <s v="&amp;quot;單位為 百萬台幣&amp;quot;" u="1"/>
        <s v="&amp;quot;展示當月實際出貨數量&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Quality（權重 40%）：SQE Score_x000a_Delivery （權重 30%） ：Purchase Score，每月票期成績裡分數_x000a_Cost （權重 30%） ：採購人工評分_x000a_以上若無分數，用空格方式呈現，並以各自權重計算出總分&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PSG 廠別&amp;quot;" u="1"/>
        <s v="&amp;quot;單位為 千美元&amp;quot;" u="1"/>
        <s v="&amp;quot;累計專案出貨量/預估銷貨數量&amp;quot;" u="1"/>
        <s v="&amp;quot;例如, _x000a_MFG：製造廠區_x000a_HUB：庫存廠區&amp;quot;" u="1"/>
        <s v="&amp;quot;若 營收年度 = 當年年度_x000a_年度出貨量 = YTM 實際出貨量 + 剩餘董事會預估出貨量_x000a__x000a_若 營收年度 = 非當年年度_x000a_年度出貨量 = 累加 實際出貨量&amp;quot;" u="1"/>
        <s v="&amp;quot;月實際和目標營業收入差異率 = 實際營業收入 - 月營業收入目標&amp;quot;" u="1"/>
        <s v="&amp;quot;詢價命中率狀態&amp;quot;" u="1"/>
        <s v="&amp;quot;PSG 成本分類&amp;quot;" u="1"/>
        <s v="&amp;quot;自 首批出貨開始日期 累積迄今&amp;quot;" u="1"/>
        <s v="&amp;quot;客戶代碼, ex. HP&amp;quot;" u="1"/>
        <s v="&amp;quot;客戶名稱, ex. HP&amp;quot;" u="1"/>
        <s v="&amp;quot;BU1/BU2 ......&amp;quot;" u="1"/>
        <s v="&amp;quot;BU1A, BD2A....&amp;quot;" u="1"/>
        <s v="&amp;quot;成功詢價機種年度出貨量&amp;quot;" u="1"/>
        <s v="&amp;quot;以月資料的方式定義年度營業收入目標_x000a_單位為 百萬台幣&amp;quot;" u="1"/>
        <s v="&amp;quot;實際與預估和目標營業收入差異率 = (實際和預估營業收入 - 年度營業收入目標)/年度營業收入目標&amp;quot;" u="1"/>
        <s v="&amp;quot;EBO 專案里程碑備註&amp;quot;" u="1"/>
        <s v="&amp;quot;例如: _x000a_一A產品事業部, 一B產品事業部&amp;quot;" u="1"/>
        <s v="&amp;quot;實際和目標營業收入差異率 = (實際營業收入 - 營業收入目標)/營業收入目標&amp;quot;" u="1"/>
        <s v="&amp;quot;實際和董事會預估營業收入差異率 = 實際營業收入 - 董事會預估營業收入_x000a_單位為 百萬台幣&amp;quot;" u="1"/>
        <s v="&amp;quot;詢價達成率 = 預估月攤提銷售數量/年度出貨目標_x000a__x000a_年度詢價達成率 = 成功詢價機種年度出貨量/年度出貨目標&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H1, H2.....&amp;quot;" u="1"/>
        <s v="&amp;quot;與此 Vendor 購買 Components 種類中英業達自選料之料號數&amp;quot;" u="1"/>
        <s v="&amp;quot;當年度: 實際和預估出貨量 = YTM 實際出貨量 + 剩餘月董事會預估出貨量_x000a_以往年度: 實際和預估出貨量 = 每月實際出貨量加總&amp;quot;" u="1"/>
        <s v="&amp;quot;分析Critical Part 清單裡LTA/MOU數量的實際SAP GR 數量達成狀況&amp;quot;" u="1"/>
        <s v="&amp;quot;直接帶出整年數值，過長則拉bar左右移動，按選取的區間呈現達交狀況，取線直線圖按月呈現，可透過篩選功能選取廠商呈現。&amp;quot;" u="1"/>
        <s v="&amp;quot;含NRE/others_x000a__x000a_參考 P/L 更新日期 抓最新一版&amp;quot;" u="1"/>
        <s v="&amp;quot;BU1 RDP、LT FCST、BU2 FCST: 已發生時間以Actual Shipment補上_x000a_BU2 LT FCT：同周別版本已有FCST的月份别使用FCST替代LTF_x000a_BU2 BS分量：每月只有最終分量數值，累計紀錄前月分量數字&amp;quot;" u="1"/>
        <s v="&amp;quot;例如: _x000a_BU1A: Comsumer, BU1B: Comerical&amp;quot;" u="1"/>
        <s v="&amp;quot;EBO 階段結束日期&amp;quot;" u="1"/>
        <s v="&amp;quot;良率回報日期按自然年曆分布 _x000a_每周三上傳報告, 報告內容寫明公元年/月/日&amp;quot;" u="1"/>
        <s v="&amp;quot;格式為 YYYYMMDD&amp;quot;" u="1"/>
        <s v="&amp;quot;產品系列總體淨利率 = 產品系列總體淨利額/累計產品系列收入_x000a__x000a_參考 P/L 更新日期 抓最新一版&amp;quot;" u="1"/>
        <s v="&amp;quot;狀態: open.close&amp;quot;" u="1"/>
        <s v="&amp;quot;實際和目標出貨量差異 = 實際出貨量/出貨量目標&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庫存結算月底註記&amp;quot;" u="1"/>
        <s v="&amp;quot;年初至今董事會預估出貨量 = YTM 實際出貨量 + 當月董事會預估出貨量_x000a__x000a_儲存單位為 台_x000a_顯示單位為 千台&amp;quot;" u="1"/>
        <s v="&amp;quot;只抓取6開頭之英業達料號&amp;quot;" u="1"/>
        <s v="&amp;quot;如, 電鍍 (鎳25%、錫25%、金50%)_x000a_未定品項預設為100%&amp;quot;" u="1"/>
        <s v="&amp;quot;各個檢查站點待修不良數&amp;quot;" u="1"/>
        <s v="&amp;quot;((本月倫敦-銅金屬價格-前一個倫敦-銅金屬價格)/前一個月倫敦-銅金屬價格)*100%&amp;quot;" u="1"/>
        <s v="&amp;quot;BU1: _x000a_80%, 90%, 120%, 150%_x000a__x000a_BU2:_x000a_40%, 70%, 100%, 100%&amp;quot;" u="1"/>
        <s v="&amp;quot;BU1: _x000a_80%, 90%, 120%, 150%;_x000a__x000a_BU2:_x000a_40%, 60%, 80%, 100%&amp;quot;" u="1"/>
        <s v="&amp;quot;System統計FA秤重站點投入數_x000a_PCA統計SA ECR站點投入數&amp;apos;&amp;quot;" u="1"/>
        <s v="&amp;quot;含NRE/others_x000a__x000a_參考 P/L 月份 抓最新一版&amp;quot;" u="1"/>
        <s v="&amp;quot;((本月塑膠PC價格-前一個月塑膠PC價格)/前一個月塑膠PC價格)*100%&amp;quot;" u="1"/>
        <s v="&amp;quot;(TINi-TINi-3)/TINi-3*100% ; i 表示月份 i-3表示 i 的前三個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產品系列總體淨利率 = 產品系列總體淨利額/累計產品系列收入_x000a__x000a_參考 P/L 月份 抓最新一版&amp;quot;" u="1"/>
        <s v="&amp;quot;PDM內所建的合格供應商，SAP的Vendor/Vendor Code經mapping與AVL建立關聯，一個AVL可Mapping多個Vendor Code_x000a_- AVL 名稱, 目前包含製造商名稱, 代理商等&amp;quot;" u="1"/>
        <s v="&amp;quot;總營收目標&amp;quot;" u="1"/>
        <s v="&amp;quot;預估產品家族成本&amp;quot;" u="1"/>
        <s v="&amp;quot;BU1,BU2以此類推，目前組織為到BU2&amp;quot;" u="1"/>
        <s v="&amp;quot;Sub Material Catalog&amp;quot;" u="1"/>
        <s v="&amp;quot;Class Code 四碼數字加上&amp;apos;-&amp;apos;再加上對應的Materical Group_x000a_EX: 6033-FAN, 6027-BATTERY&amp;quot;" u="1"/>
        <s v="&amp;quot;實際和董事會預估出貨量達成率 = 實際出貨量/董事會預估出貨量&amp;quot;" u="1"/>
        <s v="&amp;quot;年出貨量差異 = 計算基準年度出貨量-計算基準年度前一年出貨量&amp;quot;" u="1"/>
        <s v="&amp;quot;NB, DT, AIO, Docking…&amp;quot;" u="1"/>
        <s v="&amp;quot;以月資料的方式定義年度營業收入目標&amp;quot;" u="1"/>
        <s v="&amp;quot;實際和目標出貨量差異 = 實際出貨量 - 出貨量目標&amp;quot;" u="1"/>
        <s v="&amp;quot;客戶名稱，分成HP, Dyna, ASUS, Tiny&amp;quot;" u="1"/>
        <s v="&amp;quot;Version2-Version1&amp;quot;" u="1"/>
        <s v="&amp;quot;整體良率以各系列的 System All 表示 (FPY)&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價格競爭力佔30%，機種配合度佔30%，材料/製程管理能力佔30%，其他項目佔10%，處級主管有確認並修正最後分數的權限&amp;quot;" u="1"/>
        <s v="&amp;quot;月實際和目標營業收入差異率 = (實際營業收入 - 月營業收入目標)/月營業收入目標&amp;quot;" u="1"/>
        <s v="&amp;quot;從BU/地域/廠區/客戶/採購方式/材料屬性/材料大類/PSG Part Category來篩選所選時間段的採購金額&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詢價失敗細節&amp;quot;" u="1"/>
        <s v="&amp;quot;1. 僅在整體良率畫面顯示中良率(Yield rate)當日超標加註的說明_x000a_2. 透過下拉式選單更新說明確保資料填寫一致性_x000a_3. 說明信息:人工填寫_x000a_4. ex._x000a_Reason: 主要不良為 重組重測&amp;quot;" u="1"/>
        <s v="&amp;quot;年初至今實際和目標營業收入差異率 = (年初至今累積營業收入 - 年初至今營業收入目標)/年初至今營業收入目標&amp;quot;" u="1"/>
        <s v="&amp;quot;1-(站點不良數/秤重站點投入數)&amp;quot;" u="1"/>
        <s v="&amp;quot;BU1: _x000a_W1: 12%, 22%, 42%, 82%;_x000a_W2: 35%, 45%, 65%, 105%;_x000a_W3: 57%, 67%, 87%, 127%;_x000a_W4=Monthly: 80%, 90%, 120%, 150%;_x000a_-&gt; 待討論若階梯式畫面於Tableau 呈現有問題，呈現的備案_x000a__x000a_BU2:_x000a_40%, 60%, 80%, 100%&amp;quot;" u="1"/>
        <s v="&amp;quot;報表以月為最小單位供選取欲常看的採購金額區間，拉取時長限制為兩年&amp;quot;" u="1"/>
        <s v="&amp;quot;由零件的產品使用清單對映客戶名稱以 &amp;apos;,&amp;apos; 分隔&amp;quot;" u="1"/>
        <s v="&amp;quot;F-Camellia 1.0 14&amp;apos;....&amp;quot;" u="1"/>
        <s v="&amp;quot;預計採用PSG Part Category重新定義後的資料&amp;quot;" u="1"/>
        <s v="&amp;quot;年出貨量差異率 = (計算基準年度出貨量-計算基準年度前一年出貨量)/計算基準年度前一年出貨量&amp;quot;" u="1"/>
        <s v="&amp;quot;若 營收年度 = 當年年度_x000a_年度出貨量 = YTM 實際出貨量 + 剩餘董事會預估出貨量_x000a__x000a_若 營收年度 = 非當年年度_x000a_年度出貨量 = 累加 實際出貨量_x000a__x000a_&amp;quot;" u="1"/>
        <s v="&amp;quot;當時間維度為 = MTD時使用_x000a__x000a_每月實際和預估營業收入差異 = 實際營業收入 - 每月預估營業收入&amp;quot;" u="1"/>
        <s v="&amp;quot;實際和目標營業收入差異 = 實際營業收入 - 營業收入目標&amp;quot;" u="1"/>
        <s v="&amp;quot;競標中RFQ pipeline&amp;quot;" u="1"/>
        <s v="&amp;quot;累計產品系列成本 = 累計材料成本+累計人工與其他成本_x000a_&amp;quot;" u="1"/>
        <s v="&amp;quot;當月當日庫存與前月庫存趨勢直條圖比較&amp;quot;" u="1"/>
        <s v="&amp;quot;營收月份 = 當月_x000a__x000a_月初至今實際和目標營業收入達成率 = 月初至今實際營業收入/月營業收入目標&amp;quot;" u="1"/>
        <s v="&amp;quot;廠區性質包含MFG&amp;amp;HUB_x000a_MFG:_x000a_- ICC: 重慶廠區_x000a_- ITO: 桃園廠區_x000a_- IEC: 士林廠區_x000a_HUB: _x000a_- HUB: 海外庫存_x000a_&amp;quot;" u="1"/>
        <s v="&amp;quot;JDM/EMS&amp;quot;" u="1"/>
        <s v="&amp;quot;年初至今累積營業收入 = YTM 實際營業收入_x000a__x000a_儲存單位為 台幣_x000a_顯示單位為 百萬台幣&amp;quot;" u="1"/>
        <s v="&amp;quot;各廠區每日庫存庫齡總覽_原材料&amp;quot;" u="1"/>
        <s v="&amp;quot;分3個區間: &lt;180days, 180 - 360days, &gt;360days, 此3個區間庫存金額佔比&amp;quot;" u="1"/>
        <s v="&amp;quot;月實際和董事會預估出貨量差異率 = 實際出貨量 - 董事會預估出貨量&amp;quot;" u="1"/>
        <s v="&amp;quot;廠區性質包含MFG&amp;amp;HUB_x000a_MFG:_x000a_- ICC: 重慶廠區_x000a_- ITO: 桃園廠區_x000a_HUB: _x000a_- HUB: 海外庫存_x000a_&amp;quot;" u="1"/>
        <s v="&amp;quot;BU1, BU2, All&amp;quot;" u="1"/>
        <s v="&amp;quot;預測區間(Time Bucket)：週、月_x000a_計畫日期：每個預測區間起始日&amp;quot;" u="1"/>
        <s v="&amp;quot;庫存金額/(by客戶)預估營業收入*30天&amp;quot;" u="1"/>
        <s v="&amp;quot;((本月鐵礦砂價格-前一個月鐵礦砂價格)/前一個月鐵礦砂價格)*100%&amp;quot;" u="1"/>
        <s v="&amp;quot;與此 Vendor 購買 Components 種類中英業達自選料之料號數。_x000a_若選特定一季直接出現該季數字，若選多季則出現最新一季的數字&amp;quot;" u="1"/>
        <s v="&amp;quot;含NRE/others&amp;quot;" u="1"/>
        <s v="&amp;quot;與此 Vendor 購買 Components 種類中B&amp;amp;S 材料之料號數&amp;quot;" u="1"/>
        <s v="&amp;quot;BU1 RDP、LT FCST、BU2 FCST: 已發生時間以Actual Shipment補上_x000a_BU2 LT FCT：同周別版本已有FCST的月份别使用FCST替代LTF&amp;quot;" u="1"/>
        <s v="&amp;quot;當年度: 董事會預估營業收入 = ( YTM - 1 )實際營業收入 + 剩餘月董事會預估營業收入_x000a_以往年度: 董事會預估營業收入 = 每月實際營業收入加總&amp;quot;" u="1"/>
        <s v="&amp;quot;預設 TWD&amp;quot;" u="1"/>
        <s v="&amp;quot;累計專案出貨量&amp;quot;" u="1"/>
        <s v="&amp;quot;出貨年度&amp;quot;" u="1"/>
        <s v="&amp;quot;計畫專案階段開始時間&amp;quot;" u="1"/>
        <s v="&amp;quot;來自於 營收出貨部門 的 年度目標的月出貨量 資料項加總_x000a__x000a_年度出貨目標的primary key為 Shipment Year, BU Code&amp;quot;" u="1"/>
        <s v="&amp;quot;2021-Strix.....&amp;quot;" u="1"/>
        <s v="&amp;quot;各事業處庫存金額&amp;quot;" u="1"/>
        <s v="&amp;quot;System統計FA秤重站點投入數_x000a_PCA統計SA ECR站點投入數&amp;quot;" u="1"/>
        <s v="&amp;quot;&amp;apos;BU1: _x000a_W1: 12%, 22%, 42%, 82%;_x000a_W2: 35%, 45%, 65%, 105%;_x000a_W3: 57%, 67%, 87%, 127%;_x000a_W4=Monthly: 80%, 90%, 120%, 150%;_x000a_-&gt; 待討論若階梯式畫面於Tableau 呈現有問題，呈現的備案_x000a__x000a_BU2:_x000a_40%, 60%, 80%, 100%&amp;apos;&amp;quot;" u="1"/>
        <s v="&amp;quot;實際和預估出貨量差異 = 實際出貨量 - 預估出貨量&amp;quot;" u="1"/>
        <s v="&amp;quot;25.6%*倫敦-鋁金屬季度漲跌幅+40%*倫敦-銅金屬季度漲跌幅+1.6%*倫敦-錫金屬季度漲跌幅&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基本分數皆為98分，若有評核項目出現狀況則依嚴重度進行扣分&amp;quot;" u="1"/>
        <s v="&amp;quot;月實際和董事會預估出貨量差異率 = (實際出貨量 - 董事會預估出貨量)/董事會預估出貨量&amp;quot;" u="1"/>
        <s v="&amp;quot;良率超標說明日期按自然年曆分布, 報告內容寫明公元 年/月/日&amp;quot;" u="1"/>
        <s v="&amp;quot;每季內以月，呈現達交狀況，數量除單獨月份外，亦以累計方式呈現，並依此計算達交率。&amp;quot;" u="1"/>
        <s v="&amp;quot;自 首批出貨開始日期 累積迄今_x000a__x000a_參考 P/L 更新日期 抓最新一版&amp;quot;" u="1"/>
        <s v="&amp;quot;詢價狀態&amp;quot;" u="1"/>
        <s v="&amp;quot;以GR為準統計之數量&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以月資料的方式定義年度營業收入目標_x000a_儲存單位為 台幣_x000a_顯示單位為 百萬台幣&amp;quot;" u="1"/>
        <s v="&amp;quot;System各個檢查站不良數總和 (FPY)&amp;quot;" u="1"/>
        <s v="&amp;quot;每月專案材料成本&amp;quot;" u="1"/>
        <s v="&amp;quot;累計專案材料成本&amp;quot;" u="1"/>
      </sharedItems>
    </cacheField>
    <cacheField name="custom_ReferenceData" numFmtId="0">
      <sharedItems count="207" longText="1">
        <s v="&amp;quot;&amp;quot;"/>
        <s v="&amp;quot;EBG,PSG&amp;quot;"/>
        <s v="&amp;quot;2356, 2382, 3231, 2324…&amp;quot;"/>
        <s v="&amp;quot;英業達、廣達、緯創、仁寶…&amp;quot;"/>
        <s v="&amp;quot;INVENTEC CORPORATION, QUANTA COMPUTER INC., Wistron Corporation, COMPAL ELECTRONICS, INC.&amp;quot;"/>
        <s v="&amp;quot;ALL, DL, IDL&amp;quot;"/>
        <s v="&amp;quot;全體、直接、間接&amp;quot;"/>
        <s v="&amp;quot;EBG, PSG, ALL&amp;quot;"/>
        <s v="&amp;quot;Year, Quarter&amp;quot;"/>
        <s v="&amp;quot;EBG, PSG&amp;quot;"/>
        <s v="&amp;quot;Year, Quarter, Month&amp;quot;"/>
        <s v="&amp;quot;EBG, PSG, Inventec All&amp;quot;"/>
        <s v="&amp;quot;EBG, PSG, ALL, ...&amp;quot;"/>
        <s v="&amp;quot;全體員工人數、直接員工人數、間接員工人數、營業收入、營業利益&amp;quot;"/>
        <s v="&amp;quot;存貨周轉天數、應付周轉天數、應收周轉天數、現金循環週期&amp;quot;"/>
        <s v="&amp;quot;存貨、現金及約當現金、應收帳款淨額&amp;quot;"/>
        <s v="&amp;quot;短期借款、長期借款、應付帳款及票據&amp;quot;"/>
        <s v="&amp;quot;Corp,_x000a_EBG,_x000a_PSG,_x000a_AIM,_x000a_Besta,_x000a_IAC,_x000a_IIOT&amp;quot;"/>
        <s v="&amp;quot;Candidate, _x000a_Pre-EBO, _x000a_EBO, _x000a_Graduated&amp;quot;"/>
        <s v="&amp;quot;Go, No-Go, Redirect,NA&amp;quot;"/>
        <s v="&amp;quot;G, R, Y, NA&amp;quot;"/>
        <s v="&amp;quot;NTD,_x000a_USD&amp;quot;"/>
        <s v="&amp;quot;Market, Business, Technology, Organization&amp;quot;"/>
        <s v="&amp;quot;Ongoing, Delay, Completed, Cancel&amp;quot;"/>
        <s v="&amp;quot;Candidate,_x000a_Pre-EBO,_x000a_EBO,_x000a_Graduated&amp;quot;"/>
        <s v="&amp;quot;DL360, DL360P...&amp;quot;"/>
        <s v="&amp;quot;G10...&amp;quot;"/>
        <s v="&amp;quot;B1-HPMP-AP、B1-HPNP-CC...&amp;quot;"/>
        <s v="&amp;quot;EVT, DVT, MP...&amp;quot;"/>
        <s v="&amp;quot;　&amp;quot;"/>
        <s v="&amp;quot;ALL, PCA, CPU&amp;quot;"/>
        <s v="&amp;quot;ALL,TAO,IPT,IMX,ICZ&amp;quot;"/>
        <s v="&amp;quot;製造費用, 其他製造費用,管理費用&amp;quot;"/>
        <s v="&amp;quot;DL用人費用, IDL用人費用, 一般費用, 固定費用&amp;quot;"/>
        <s v="&amp;quot;Actual/FCST/Target&amp;quot;"/>
        <s v="&amp;quot;YearMonth ex:202101&amp;quot;"/>
        <s v="&amp;quot;NT$K&amp;quot;"/>
        <s v="&amp;quot;US$K&amp;quot;"/>
        <s v="&amp;quot;IDL&amp;quot;"/>
        <s v="&amp;quot;DL&amp;quot;"/>
        <s v="&amp;quot;ex.BU1的 AME, HPE, BU2的A1,S1,C1,ZT&amp;quot;"/>
        <s v="&amp;quot;BU1, BU2, BU5, BU6, NIDC&amp;quot;"/>
        <s v="&amp;quot;ex:202201,202202&amp;quot;"/>
        <s v="&amp;quot;Y/N&amp;quot;"/>
        <s v="&amp;quot;EBG: BU1, BU2, BU5, BU6, NIDC&amp;quot;"/>
        <s v="&amp;quot;DL360 G10.5, DL360 G9...&amp;quot;"/>
        <s v="&amp;quot;R-METAL; R-RESITOR;F-HUFFLEP...&amp;quot;"/>
        <s v="&amp;quot;Automotive, DESKTOP, NETWORKING, SERVER&amp;quot;"/>
        <s v="&amp;quot;Automotive, DESKTOP, NETWORKING, SERVER, STORAGE, Software, Workstation&amp;quot;"/>
        <s v="&amp;quot;6開頭的料號_x000a_1395A2815501, 1597T0747001, 1395T2551924...&amp;quot;"/>
        <s v="&amp;quot;6Y17B1510401, Class code: 6017 &amp;amp; WCxxxxxxxx, Class cod: WC&amp;quot;"/>
        <s v="&amp;quot;CPU;Memory; HDD; NULL;&amp;quot;"/>
        <s v="&amp;quot;CDROM;POWERBD;TRANFMR;FDD..&amp;quot;"/>
        <s v="&amp;quot;BOX/SRD/F/P HEADER/JUMPER&amp;quot;"/>
        <s v="&amp;quot;BU1,BU2,BU5,BU6&amp;quot;"/>
        <s v="&amp;quot;EVT, DVT, MP&amp;quot;"/>
        <s v="&amp;quot;1395A2815501, 1597T0747001, 1395T2551924...  &amp;quot;"/>
        <s v="&amp;quot;Include Hold,Exclude Hold&amp;quot;"/>
        <s v="&amp;quot;HP; A1, S1, F1&amp;quot;"/>
        <s v="&amp;quot;EBG,NBG&amp;quot;"/>
        <s v="&amp;quot;CP70; CP71; CP72; CZ01; TP05; UM01; UP05; ..&amp;quot;"/>
        <s v="&amp;quot;BU1; BU2..&amp;quot;"/>
        <s v="&amp;quot;TBD&amp;quot;"/>
        <s v="&amp;quot;ex. 105&amp;quot;"/>
        <s v="&amp;quot;AVL0001, &amp;quot;"/>
        <s v="&amp;quot;6*開頭的料號&amp;quot;"/>
        <s v="&amp;quot;Commodity Name&amp;quot;"/>
        <s v="&amp;quot;MLB, SC, L6, L10, L11_x000a__x000a_例外規則_x000a_PCA&amp;quot;"/>
        <s v="&amp;quot;20200107&amp;quot;"/>
        <s v="&amp;quot;CP70, CZ01, TP05....&amp;quot;"/>
        <s v="&amp;quot;TAO, IPT, IMX, ICZ, SQZ&amp;quot;"/>
        <s v="&amp;quot;AM_x000a_EU_x000a_AP_x000a_WW&amp;quot;"/>
        <s v="&amp;quot;B1,B2,B5,B6&amp;quot;"/>
        <s v="&amp;quot;前三碼為LOB，後面為XXXX&amp;quot;"/>
        <s v="&amp;quot;MLB, SC, L6, L10&amp;quot;"/>
        <s v="&amp;quot;20200403&amp;quot;"/>
        <s v="&amp;quot;F-HUFFLEP...&amp;quot;"/>
        <s v="&amp;quot;NPI, MP...&amp;quot;"/>
        <s v="&amp;quot;Y,N&amp;quot;"/>
        <s v="&amp;quot;HPE.A1.S1.F1.Twitter.EMC.CMC.Alibaba.Amazon.FCCL.Kostal.WW channel&amp;quot;"/>
        <s v="&amp;quot;IMX,ICZ,SQT,IPT,TAO&amp;quot;"/>
        <s v="&amp;quot;廠別: UM01, UM02, UM03&amp;quot;"/>
        <s v="&amp;quot;SW01,SCRP,WIP1,WOFF,Cust&amp;quot;"/>
        <s v="&amp;quot;InTransit.Inventory.HUB&amp;quot;"/>
        <s v="&amp;quot;FG, WIP, RAW&amp;quot;"/>
        <s v="&amp;quot;依material code分類:6*42,6*25,6*21,6*22,6*70,6*19,6*17,6*50,6*12,1597,6*60,6*72,1395,6*46,6*26,6*43,6*61,6*10,6*31,6*14&amp;quot;"/>
        <s v="&amp;quot;TWD, USD&amp;quot;"/>
        <s v="&amp;quot;依材料屬性分6類:B-PCA,CPU,DIMM,HDD,SSD,Others&amp;quot;"/>
        <s v="&amp;quot;Unrestricted、Blocked&amp;quot;"/>
        <s v="&amp;quot;A1.S1.F1&amp;quot;"/>
        <s v="&amp;quot;FRU.OPT.RACK.VRACK.RAW.PC.PCA.MLB.SC.CPU.&amp;quot;"/>
        <s v="&amp;quot;依材料屬性分6類:FG.WIP.PCBA.HV.BLC.Others&amp;quot;"/>
        <s v="&amp;quot;L6.L10&amp;quot;"/>
        <s v="&amp;quot;AVL001, &amp;quot;"/>
        <s v="&amp;quot;AM, EU, AP, WW&amp;quot;"/>
        <s v="&amp;quot;NPI, MP, EOL&amp;quot;"/>
        <s v="&amp;quot;HP-NPI, HP-NPIPCA...&amp;quot;"/>
        <s v="&amp;quot;資料取用規則_x000a_ FORECAST DATE(TARGET MONTH)(所在周別) 大於等於 Forecast_GEN_DATE(所在周別)&amp;quot;"/>
        <s v="&amp;quot;F-HUFFLEP, F-SHREDDE, F-HUFFLE2...&amp;quot;"/>
        <s v="&amp;quot;資料取用規則_x000a_FORECAST DATE(TARGET MONTH)(所在周別) 大於等於 Forecast_GEN_DATE(所在周別)_x000a_且 小於 latest Forecast_Gen_Date&amp;quot;"/>
        <s v="&amp;quot;BU1,BU2,BU5,BU6,NIDC,AME,5G&amp;quot;"/>
        <s v="&amp;quot;Day, Week, Month&amp;quot;"/>
        <s v="&amp;quot;NTD,USD&amp;quot;"/>
        <s v="&amp;quot;NTD&amp;quot;"/>
        <s v="&amp;quot;USD&amp;quot;"/>
        <s v="&amp;quot;分3個區間: &lt;180days, 180 - 360days, &gt;360days&amp;quot;"/>
        <s v="&amp;quot;分6個區間: &lt;=30days, 31-60days,61-90days,91-179days,180-360days, &gt;360days&amp;quot;"/>
        <s v="&amp;quot;1.2.3.4.5.&amp;quot;"/>
        <s v="&amp;quot;NPI.MP.EOL.Dead&amp;quot;"/>
        <s v="&amp;quot;B/S; TK; GTK;&amp;quot;"/>
        <s v="&amp;quot;B/S: Buy &amp;amp; Sell; TK:TurnKey; GTK: Guidied Turnkey;&amp;quot;"/>
        <s v="&amp;quot;UVL/AVL/PVL&amp;quot;"/>
        <s v="&amp;quot;B/S&amp;quot;"/>
        <s v="&amp;quot;Achieved Customer Goal,_x000a_Below Customer Goal&amp;quot;"/>
        <s v="&amp;quot;Sole, Single,2 Sources, 3 Sources ,4 Sources 以上&amp;quot;"/>
        <s v="&amp;quot;6開頭的料號&amp;quot;"/>
        <s v="&amp;quot;BU1, BU2, BU5, BU6&amp;quot;"/>
        <s v="&amp;quot;Achieved Customer Goal、_x000a_Below Customer Goal&amp;quot;"/>
        <s v="&amp;quot;Include Hold、Exclude Hold&amp;quot;"/>
        <s v="&amp;quot;Achieved Customer Goal,Below Customer Goal&amp;quot;"/>
        <s v="&amp;quot;1395A2815501, 1395T2551924...  &amp;quot;"/>
        <s v="&amp;quot;EVT, DVT,MP&amp;quot;"/>
        <s v="&amp;quot;Sole,Single,2 Sources, 3 Sources,4 Sources以上&amp;quot;"/>
        <s v="&amp;quot;Repair, Scrap&amp;quot;"/>
        <s v="&amp;quot;BU1: 第一事業處所屬業務;_x000a_BU2: 第二事業處所屬業務;&amp;quot;" u="1"/>
        <s v="&amp;quot;&amp;apos;BU1: _x000a_W1: 12%, 22%, 42%, 82%;_x000a_W2: 35%, 45%, 65%, 105%;_x000a_W3: 57%, 67%, 87%, 127%;_x000a_W4=Monthly: 80%, 90%, 120%, 150%;_x000a_-&gt; 待討論若階梯式畫面於Tableau 呈現有問題，呈現的備案_x000a__x000a_BU2:_x000a_40%, 60%, 80%, 100%&amp;apos;&amp;quot;" u="1"/>
        <s v="&amp;quot;皆為英文、數字&amp;quot;" u="1"/>
        <s v="&amp;quot;西元年四碼/月份&amp;quot;" u="1"/>
        <s v="&amp;quot;PSG BU2的產品系列名稱:_x000a_FX516, Strix_2021, Strix_2022, GA401R, GA402, GA503, GC31, GC32, GU603, GU603Z, GV301, GV301R, GX703, NR2201, NR2202, NR2203&amp;quot;" u="1"/>
        <s v="&amp;quot;中文需為繁體字&amp;quot;" u="1"/>
        <s v="&amp;quot;BU1A_x000a_BU2B&amp;quot;" u="1"/>
        <s v="&amp;quot;Eunice, Vlad&amp;quot;" u="1"/>
        <s v="&amp;quot;BU1: 第一事業部_x000a_BU2: 第二事業部&amp;quot;" u="1"/>
        <s v="&amp;quot;W1, W2, W3, W4 -&gt; 週的計算方式？&amp;quot;" u="1"/>
        <s v="&amp;quot;皆為英文、數字與符號&amp;quot;" u="1"/>
        <s v="&amp;quot;西元年月&amp;quot;" u="1"/>
        <s v="&amp;quot;EMS: 僅代工製造;_x000a_JDM: 聯合設計製造;&amp;quot;" u="1"/>
        <s v="&amp;quot;Yes, No =&gt; Y,N&amp;quot;" u="1"/>
        <s v="&amp;quot;製造站點代碼_x000a_PCA: AOI​,ICT​,SA F/T​_x000a_System: Diagnostic, FA F/T, Run-in​&amp;quot;" u="1"/>
        <s v="&amp;quot;Version1, Version2&amp;quot;" u="1"/>
        <s v="&amp;quot;狀態: open.close&amp;quot;" u="1"/>
        <s v="&amp;quot;只取R-後面的材料名稱。_x000a_R-CAPTCTR, R-IC,R-CONNTOR…........&amp;quot;" u="1"/>
        <s v="&amp;quot;1,2,3,4&amp;quot;" u="1"/>
        <s v="&amp;quot;HP, ASUS, Dynabook&amp;quot;" u="1"/>
        <s v="&amp;quot;可用outlook user名稱代入&amp;quot;" u="1"/>
        <s v="&amp;quot;BU 1: 第一事業處_x000a_BU 2: 第二事業處&amp;quot;" u="1"/>
        <s v="&amp;quot;HP: 第一事業處惠普客戶;_x000a_ASUS: 第二事業處華碩客戶;&amp;quot;" u="1"/>
        <s v="&amp;quot;Award, On-going&amp;quot;" u="1"/>
        <s v="&amp;quot;BU1：BU1A, BU1B_x000a_BU2：BD2A&amp;quot;" u="1"/>
        <s v="&amp;quot;FA, SA, WH&amp;quot;" u="1"/>
        <s v="&amp;quot;On Going/EOL&amp;quot;" u="1"/>
        <s v="&amp;quot;DB, SI, PV, RTM, FCS&amp;quot;" u="1"/>
        <s v="&amp;quot;廠區: IMX,ICZ,SQT,IPT,TAO; 廠別: UM01, UM02, UM03&amp;quot;" u="1"/>
        <s v="&amp;quot;ITO: TP01/TP02/TP06 ..._x000a_ICC: CP60/CP62/CP65/CP69 …&amp;quot;" u="1"/>
        <s v="&amp;quot;N/A&amp;quot;" u="1"/>
        <s v="&amp;quot;D, W, M, Y&amp;quot;" u="1"/>
        <s v="&amp;quot;Defined by BU&amp;quot;" u="1"/>
        <s v="&amp;quot;_x000a_PSG: BU1, BU2&amp;quot;" u="1"/>
        <s v="&amp;quot;RDP, LT FSCT, FCST, BS 分量&amp;quot;" u="1"/>
        <s v="&amp;quot;皆為數字&amp;quot;" u="1"/>
        <s v="&amp;quot;BU1A_x000a_BD2A&amp;quot;" u="1"/>
        <s v="&amp;quot;不良類型: _x000a_- All defect 所有不良, Design, Process, Material, Others&amp;quot;" u="1"/>
        <s v="&amp;quot;RDP, LT FSCT, FCST, BS 分量, 每月最後一版FCST&amp;quot;" u="1"/>
        <s v="&amp;quot;XXX&amp;quot;" u="1"/>
        <s v="&amp;quot;小數點2位&amp;quot;" u="1"/>
        <s v="&amp;quot;BU1, BU2&amp;quot;" u="1"/>
        <s v="&amp;quot;D, W, Y&amp;quot;" u="1"/>
        <s v="&amp;quot;ICC: FA, SA, WH, ITO Intransit_x000a_ITO: FA, WH _x000a_HUB: WH, HUB Intransit&amp;quot;" u="1"/>
        <s v="&amp;quot;ITO;ICC&amp;quot;" u="1"/>
        <s v="&amp;quot;Yes, No&amp;quot;" u="1"/>
        <s v="&amp;quot;PCA/System &amp;quot;" u="1"/>
        <s v="&amp;quot;分4類: reduce slow moving,reduce OH,ICC,others&amp;quot;" u="1"/>
        <s v="&amp;quot;_x000a_PSG: BU1, BU2, WW Service&amp;quot;" u="1"/>
        <s v="&amp;quot;BU_x000a_Service&amp;quot;" u="1"/>
        <s v="&amp;quot;BU1: _x000a_80%, 90%, 120%, 150%;_x000a__x000a_BU2:_x000a_40%, 60%, 80%, 100%&amp;quot;" u="1"/>
        <s v="&amp;quot;Y&amp;quot;" u="1"/>
        <s v="&amp;quot; &amp;quot;" u="1"/>
        <s v="&amp;quot;待補充&amp;quot;" u="1"/>
        <s v="&amp;quot;Class Code 四碼數字加上&amp;apos;-&amp;apos;再加上對應的Materical Group，Material Group只取R-後面的材料名稱。&amp;quot;" u="1"/>
        <s v="&amp;quot;PSG BU1的不同產品類別:_x000a_NB: 筆記型電腦_x000a_DT: 臺式電腦主機/桌上型個人電腦_x000a_Docking: 筆記型電腦擴充座_x000a__x000a_PSG BU2的不同產品類別:_x000a_NB: 筆記型電腦&amp;quot;" u="1"/>
        <s v="&amp;quot;產品名稱F-TRAILBR..&amp;quot;" u="1"/>
        <s v="&amp;quot;見PSG Part Category Sheet&amp;quot;" u="1"/>
        <s v="&amp;quot;BU1: _x000a_80%, 90%, 120%, 150%_x000a__x000a_BU2:_x000a_40%, 60%, 80%, 100%&amp;quot;" u="1"/>
        <s v="&amp;quot;B&amp;amp;S、GTK、OTK&amp;quot;" u="1"/>
        <s v="&amp;quot;Go, No-Go, Redirect&amp;quot;" u="1"/>
        <s v="&amp;quot;RDP, LT FSCT, FCST, BS 分量, 當月FCST&amp;quot;" u="1"/>
        <s v="&amp;quot;1. [Quote]_x000a_2. [Strategic bidding]_x000a_3. [Others]&amp;quot;" u="1"/>
        <s v="&amp;quot;TW10: TP01/TP02/TP06_x000a_CN60: CP60/CP62/CP65/CP69&amp;quot;" u="1"/>
        <s v="&amp;quot;Forecast, Shipment&amp;quot;" u="1"/>
        <s v="&amp;quot;HP, Asus&amp;quot;" u="1"/>
        <s v="&amp;quot;HP, Dyna, ASUS, Tiny&amp;quot;" u="1"/>
        <s v="&amp;quot;HP, ASUS, Dynabook, Tiny&amp;quot;" u="1"/>
        <s v="&amp;quot;HP, Dynabook, ASUS, Tiny&amp;quot;" u="1"/>
        <s v="&amp;quot;BU1: _x000a_W1: 12%, 22%, 42%, 82%;_x000a_W2: 35%, 45%, 65%, 105%;_x000a_W3: 57%, 67%, 87%, 127%;_x000a_W4=Monthly: 80%, 90%, 120%, 150%;_x000a__x000a_BU2:_x000a_40%, 60%, 80%, 100%&amp;quot;" u="1"/>
        <s v="&amp;quot;TAO、CQ&amp;quot;" u="1"/>
        <s v="&amp;quot;Consumer: 消費型筆記型電腦;_x000a_Commercial: 商務型筆記型電腦;&amp;quot;" u="1"/>
        <s v="&amp;quot;H1, H2, H3&amp;quot;" u="1"/>
        <s v="&amp;quot;BU1:第一事業處_x000a_BU2:第二事業處_x000a_以此類推&amp;quot;" u="1"/>
        <s v="&amp;quot;分3個區間: &lt;180days, 180 - 360days, &gt;360days此三類庫存金額佔比&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EE、ME&amp;quot;" u="1"/>
        <s v="&amp;quot;BU1: 第一事業處_x000a_BU2: 第二事業處&amp;quot;" u="1"/>
        <s v="&amp;quot;依SAP要求格式輸入&amp;quot;" u="1"/>
        <s v="&amp;quot;文數字&amp;quot;" u="1"/>
        <s v="&amp;quot;料號前四碼數字&amp;quot;" u="1"/>
        <s v="&amp;quot;NTD,USD =&gt; TWD, USD&amp;quot;" u="1"/>
        <s v="&amp;quot;2022-800 ; 2022-Strix&amp;quot;" u="1"/>
      </sharedItems>
    </cacheField>
    <cacheField name="custom_SourceSystem" numFmtId="0">
      <sharedItems count="23">
        <s v=""/>
        <s v="SAP"/>
        <s v="Upload"/>
        <s v="headcount allcation 系統： http://10.99.173.21/headcount/Default.aspx"/>
        <s v="正式工出勤工時來源於Workshop"/>
        <s v="DPS"/>
        <s v="產線異常DOWN TIME錄入系統"/>
        <s v="上傳檔案"/>
        <s v="PDM/EIS" u="1"/>
        <s v="SQE 系統來源" u="1"/>
        <s v="　" u="1"/>
        <s v="供需平台" u="1"/>
        <s v="PRO 手動上傳" u="1"/>
        <s v="FP" u="1"/>
        <e v="#REF!" u="1"/>
        <s v="資料來源待確認" u="1"/>
        <s v="Manual" u="1"/>
        <s v="EIS/SAP" u="1"/>
        <s v="EIS" u="1"/>
        <s v="N/A" u="1"/>
        <s v="PDM/SAP/EIS" u="1"/>
        <s v="手動上傳" u="1"/>
        <s v="DCM" u="1"/>
      </sharedItems>
    </cacheField>
    <cacheField name="custom_Formula" numFmtId="0">
      <sharedItems count="62">
        <s v="&amp;quot;&amp;quot;"/>
        <s v="&amp;quot;　&amp;quot;"/>
        <s v="&amp;quot;H44&amp;quot;" u="1"/>
        <s v="&amp;quot;採購有上傳獨用料原因之材料數量_x000a_獨用料指Buy &amp;amp; Sell, AVAP, Spec-in,需開模且月平均需求15K以下之機構料(有需求經VM team決議), VM team決議single source，寫在採購作業管理辦法內。&amp;quot;" u="1"/>
        <s v="&amp;quot;PDM內所建的合格供應商，SAP的VendorVendor Code經mapping與AVL建立關聯，一個AVL可Mapping多個Vendor Code&amp;quot;" u="1"/>
        <s v="&amp;quot;(GDi3-GDi-3)GDi-3*100% ; i 表示月份 i-3表示 i 的前三個月&amp;quot;" u="1"/>
        <s v="&amp;quot;(NIi3-NIi-3)NIi-3*100% ; i 表示月份 i-3表示 i 的前三個月&amp;quot;" u="1"/>
        <s v="&amp;quot;H47&amp;quot;" u="1"/>
        <s v="&amp;quot;所有材料拆分為EE或ME&amp;quot;" u="1"/>
        <s v="&amp;quot;(Ironi-Ironi-3)Ironi-3*100%; i 表示月份 i-3表示 I 的前三個月&amp;quot;" u="1"/>
        <s v="&amp;quot;以美金金額自動換算台幣&amp;quot;" u="1"/>
        <s v="&amp;quot;((本月鐵礦砂價格-前一個月鐵礦砂價格)前一個月鐵礦砂價格)*100%&amp;quot;" u="1"/>
        <s v="&amp;quot;從BU地域廠區客戶採購方式材料屬性材料大類PSG Part Category來篩選所選時間段的採購金額&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客戶名稱，分成HP, Dyna, ASUS, Tiny&amp;quot;" u="1"/>
        <s v="&amp;quot;Part cost by Manufacturer in shipment_Material Shipping Quantity;Part cost by Manufacturer in shipment_Infor Record Price by TWD&amp;quot;" u="1"/>
        <s v="&amp;quot;((本月連續月紐約黃金價格-前12個月連續月紐約黃金價格)前一個連續月紐約黃金價格)*100%&amp;quot;" u="1"/>
        <s v="&amp;quot;(TINi-TINi-3)TINi-3*100% ; i 表示月份 i-3表示 i 的前三個月&amp;quot;" u="1"/>
        <s v="&amp;quot;H43&amp;quot;" u="1"/>
        <s v="&amp;quot;報表以月為最小單位供選取欲常看的採購金額區間，拉取時長限制為兩年&amp;quot;" u="1"/>
        <s v="&amp;quot;料號Class code於PDM的Material Group&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H46&amp;quot;" u="1"/>
        <s v="&amp;quot;20%*鐵礦砂季度漲跌幅+23%*塑膠PC季度漲跌幅+10%*倫敦-銅金屬季度漲跌幅+13%*(25%*倫敦-鎳金屬月度漲跌幅+25%*倫敦-錫金屬季度漲跌幅+50%*連續月紐約黃金月度漲跌幅)&amp;quot;" u="1"/>
        <s v="&amp;quot;B&amp;amp;S:客人買來賣英業達_x000a_GTK:客人指定英業達對特定廠商進行購買_x000a_OTK:英業達自行選擇廠商&amp;quot;" u="1"/>
        <s v="&amp;quot;((本月倫敦-鎳金屬-前一個月倫敦-鎳金屬價格)前一個月倫敦-鎳金屬價格)*100%&amp;quot;" u="1"/>
        <s v="&amp;quot;(ALi-ALi-3)ALi-3*100% ; i 表示月份 i-3表示 i 的前三個月&amp;quot;" u="1"/>
        <s v="&amp;quot;H30&amp;quot;" u="1"/>
        <s v="&amp;quot;台灣TAO廠區，大陸CQ廠區&amp;quot;" u="1"/>
        <s v="&amp;quot;25_6%*倫敦-鋁金屬季度漲跌幅+40%*倫敦-銅金屬季度漲跌幅+1_6%*倫敦-錫金屬季度漲跌幅&amp;quot;" u="1"/>
        <s v="&amp;quot;可用AVL或Vendor來選取，可同時選取多間廠商進行呈現來比較&amp;quot;" u="1"/>
        <s v="&amp;quot;(CUi-CUi-3)CUi-3*100%; i 表示月份 i-3表示 i 的前三個月&amp;quot;" u="1"/>
        <s v="&amp;quot;(PCi-PCi-3)PCi-3*100%; i 表示月份 i-3表示 i 的前三個月&amp;quot;" u="1"/>
        <s v="&amp;quot;((本月塑膠PC價格-前12個月塑膠PC價格)前12個月塑膠PC價格)*100%&amp;quot;" u="1"/>
        <s v="&amp;quot;SAP內所建之下單廠商，於PDM裡經mapping與ＡVL建立關聯，一個vendor code只能對應一個AVL&amp;quot;" u="1"/>
        <s v="&amp;quot;52_8%*塑膠PC季度漲跌幅&amp;quot;" u="1"/>
        <s v="&amp;quot;67_5%*鐵礦砂 季度漲跌幅&amp;quot;" u="1"/>
        <s v="&amp;quot;依使用者選定 連接器  或散熱模組 或 電路板  或  Set組裝件部品或各次階品項 ，顯示相關的Part Category 訊息&amp;quot;" u="1"/>
        <s v="&amp;quot;H42&amp;quot;" u="1"/>
        <s v="&amp;quot;12%*塑膠PC季度漲跌幅+33%*倫敦-銅金屬季度漲跌幅&amp;quot;" u="1"/>
        <s v="&amp;quot;H45&amp;quot;" u="1"/>
        <s v="&amp;quot;((本月塑膠PC價格-前一個月塑膠PC價格)前一個月塑膠PC價格)*100%&amp;quot;" u="1"/>
        <s v="&amp;quot;BU1,BU2以此類推，目前組織為到BU2&amp;quot;" u="1"/>
        <s v="&amp;quot;價格競爭力佔30%，機種配合度佔30%，材料製程管理能力佔20%，其他項目佔10%&amp;quot;" u="1"/>
        <s v="&amp;quot;((本月鐵礦砂價格-前12個月鐵礦砂價格)前12個月鐵礦砂價格)*100%&amp;quot;" u="1"/>
        <s v="&amp;quot;Inventory Good Received_Inventory Qty*Inventory Good Received_PO Price;_x000a_Suppier Forecast plan_Forecast QTY*PURCHASE PARTS ALL MANUF_TWD PO Price;_x000a_Suppier Forecast plan_Forecast QTY*PURCHASE PARTS ALL MANUF_USD PO Price;_x000a_&amp;quot;" u="1"/>
        <s v="&amp;quot;依使用者選定 連接器 或散熱模組 或 電路板  或  Set組裝件之次階品項部品 ，顯示所選定次階品項部品對應的Part Category 訊息&amp;quot;" u="1"/>
        <s v="&amp;quot;Quality（權重 40%）：SQE Score_x000a_Delivery （權重 30%） ：Purchase Score，每月票期成績裡分數_x000a_Cost （權重 30%） ：採購人工評分_x000a_以上若無分數，用空格方式呈現，並以各自權重計算出總分&amp;quot;" u="1"/>
        <s v="&amp;quot;材料於PDM裡對應的Class Code+Material Group&amp;quot;" u="1"/>
        <s v="&amp;quot;料號前四碼數字&amp;quot;" u="1"/>
        <s v="&amp;quot;預計採用PSG Part Category重新定義後的資料&amp;quot;" u="1"/>
        <s v="&amp;quot;TW10: TP01TP02TP06_x000a_CN60: CP60CP62CP65CP69&amp;quot;" u="1"/>
        <s v="&amp;quot;((本月倫敦-銅金屬價格-前一個倫敦-銅金屬價格)前一個月倫敦-銅金屬價格)*100%&amp;quot;" u="1"/>
        <s v="&amp;quot;基本分數皆為98分，若有評核項目出現狀況則依嚴重度進行扣分&amp;quot;" u="1"/>
      </sharedItems>
    </cacheField>
    <cacheField name="custom_DataType" numFmtId="0">
      <sharedItems count="13">
        <s v=""/>
        <s v="文本類"/>
        <s v="代碼類"/>
        <s v="日期類"/>
        <s v="數值類"/>
        <s v="比例類"/>
        <s v="金額類"/>
        <s v="N/A"/>
        <s v="編碼類"/>
        <s v="註記類"/>
        <s v="　" u="1"/>
        <s v="日期時間類" u="1"/>
        <s v=" "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ntainsMixedTypes="1" containsNumber="1" containsInteger="1" minValue="0" maxValue="0" count="6">
        <s v="Concept"/>
        <s v="Property"/>
        <s v="Relationship"/>
        <s v="Dimension"/>
        <s v="Measure"/>
        <n v="0"/>
      </sharedItems>
    </cacheField>
    <cacheField name="UniqueTermNameMap" numFmtId="0">
      <sharedItems/>
    </cacheField>
    <cacheField name="UniqueTermName" numFmtId="0">
      <sharedItems count="3630">
        <s v="&amp;quot;Business Group&amp;quot;"/>
        <s v="&amp;quot;Business Group_BG Name&amp;quot;"/>
        <s v="&amp;quot;Business Group_BG Code&amp;quot;"/>
        <s v="&amp;quot;Entrepreneur&amp;quot;"/>
        <s v="&amp;quot;Entrepreneur_Entrepreneur Code&amp;quot;"/>
        <s v="&amp;quot;Entrepreneur_Entrepreneur Chinese Name&amp;quot;"/>
        <s v="&amp;quot;Entrepreneur_Entrepreneur English Name&amp;quot;"/>
        <s v="&amp;quot;Types of Labor&amp;quot;"/>
        <s v="&amp;quot;Types of Labor_Types of Labor Code&amp;quot;"/>
        <s v="&amp;quot;Types of Labor_Types of Labor Name&amp;quot;"/>
        <s v="&amp;quot;Employees Statistics&amp;quot;"/>
        <s v="&amp;quot;Employees Statistics_Entrepreneur Chinese Name&amp;quot;"/>
        <s v="&amp;quot;Employees Statistics_BG Code&amp;quot;"/>
        <s v="&amp;quot;Employees Statistics_Financial Report Closing Date&amp;quot;"/>
        <s v="&amp;quot;Employees Statistics_Accounting Period&amp;quot;"/>
        <s v="&amp;quot;Employees Statistics_Types of Labor Name&amp;quot;"/>
        <s v="&amp;quot;Employees Statistics_Number of Employees&amp;quot;"/>
        <s v="&amp;quot;Employees Statistics_Average Number of Employees&amp;quot;"/>
        <s v="&amp;quot;Employees Statistics_Last Number of Employees&amp;quot;"/>
        <s v="&amp;quot;Finance Master Labor&amp;quot;"/>
        <s v="&amp;quot;Finance Master Labor_Entrepreneur Chinese Name&amp;quot;"/>
        <s v="&amp;quot;Finance Master Labor_BG Code&amp;quot;"/>
        <s v="&amp;quot;Finance Master Labor_Financial Report Closing Date&amp;quot;"/>
        <s v="&amp;quot;Finance Master Labor_Accounting Period&amp;quot;"/>
        <s v="&amp;quot;Finance Master Labor_Types of Labor Name&amp;quot;"/>
        <s v="&amp;quot;Finance Master Labor_Operating Revenue Per Capita&amp;quot;"/>
        <s v="&amp;quot;Finance Master Labor_Operating Income Per Capita&amp;quot;"/>
        <s v="&amp;quot;Finance Master&amp;quot;"/>
        <s v="&amp;quot;Finance Master_Entrepreneur Chinese Name&amp;quot;"/>
        <s v="&amp;quot;Finance Master_BG Code&amp;quot;"/>
        <s v="&amp;quot;Finance Master_Financial Report Closing Date&amp;quot;"/>
        <s v="&amp;quot;Finance Master_Accounting Period&amp;quot;"/>
        <s v="&amp;quot;Finance Master_Operating Revenue&amp;quot;"/>
        <s v="&amp;quot;Finance Master_Operating Income&amp;quot;"/>
        <s v="&amp;quot;Finance Master_Cost of Sales&amp;quot;"/>
        <s v="&amp;quot;Finance Master_Inventory Turnover Ratio&amp;quot;"/>
        <s v="&amp;quot;Finance Master_Accounts Payable Turnover Ratio&amp;quot;"/>
        <s v="&amp;quot;Finance Master_Accounts Receivables Turnover Ratio&amp;quot;"/>
        <s v="&amp;quot;Finance Master_DOI&amp;quot;"/>
        <s v="&amp;quot;Finance Master_AP Days&amp;quot;"/>
        <s v="&amp;quot;Finance Master_AR Days&amp;quot;"/>
        <s v="&amp;quot;Finance Master_CCC&amp;quot;"/>
        <s v="&amp;quot;Finance Master_Profit after Tax&amp;quot;"/>
        <s v="&amp;quot;Finance Master_Accumulated Net Income (After tax)&amp;quot;"/>
        <s v="&amp;quot;Finance Master_Total Assets Amount&amp;quot;"/>
        <s v="&amp;quot;Finance Master_Total Liability Amount&amp;quot;"/>
        <s v="&amp;quot;Finance Master_Shareholders&amp;apos; Equity Amount&amp;quot;"/>
        <s v="&amp;quot;Finance Master_ROE&amp;quot;"/>
        <s v="&amp;quot;Finance Master_ROA&amp;quot;"/>
        <s v="&amp;quot;Finance Master_Accumulated ROE&amp;quot;"/>
        <s v="&amp;quot;Finance Master_Accumulated ROA&amp;quot;"/>
        <s v="&amp;quot;Finance Master_Debt Ratio&amp;quot;"/>
        <s v="&amp;quot;Finance Master_Inventory Amount&amp;quot;"/>
        <s v="&amp;quot;Finance Master_Cash and Cash Equivalents Amount&amp;quot;"/>
        <s v="&amp;quot;Finance Master_Accounts Receivable Amount&amp;quot;"/>
        <s v="&amp;quot;Finance Master_PPE Amount&amp;quot;"/>
        <s v="&amp;quot;Finance Master_Inventory to Assets Ratio&amp;quot;"/>
        <s v="&amp;quot;Finance Master_Cash and Cash Equivalents to Assets Ratio&amp;quot;"/>
        <s v="&amp;quot;Finance Master_Accounts Receivable to Assets Ratio&amp;quot;"/>
        <s v="&amp;quot;Finance Master_PPE to Assets Ratio&amp;quot;"/>
        <s v="&amp;quot;Finance Master_Short-term Debts Amount&amp;quot;"/>
        <s v="&amp;quot;Finance Master_Accounts Payable Amount&amp;quot;"/>
        <s v="&amp;quot;Finance Master_Long-term Debts Amount&amp;quot;"/>
        <s v="&amp;quot;Finance Master_Short-term Debts to Assets Ratio&amp;quot;"/>
        <s v="&amp;quot;Finance Master_Accounts Payable to Assets Ratio&amp;quot;"/>
        <s v="&amp;quot;Finance Master_Long-term Debts to Assets Ratio&amp;quot;"/>
        <s v="&amp;quot;Finance Master_Average Inventory Amount&amp;quot;"/>
        <s v="&amp;quot;Finance Master_Average Accounts Receivable Amount&amp;quot;"/>
        <s v="&amp;quot;Finance Master_Average Accounts Payable Amount&amp;quot;"/>
        <s v="&amp;quot;Finance Master_Average Total Assets Amount&amp;quot;"/>
        <s v="&amp;quot;Finance Master_Average Shareholders&amp;apos; Equity Amount&amp;quot;"/>
        <s v="&amp;quot;Operating Revenue Per Capita and Operating Income Per Capita Analysis&amp;quot;"/>
        <s v="&amp;quot;Operating Revenue Per Capita and Operating Income Per Capita Analysis_Financial Report Closing Date&amp;quot;"/>
        <s v="&amp;quot;Operating Revenue Per Capita and Operating Income Per Capita Analysis_Accounting Period&amp;quot;"/>
        <s v="&amp;quot;Operating Revenue Per Capita and Operating Income Per Capita Analysis_Entrepreneur Chinese Name&amp;quot;"/>
        <s v="&amp;quot;Operating Revenue Per Capita and Operating Income Per Capita Analysis_BG Code&amp;quot;"/>
        <s v="&amp;quot;Operating Revenue Per Capita and Operating Income Per Capita Analysis_Types of Labor Name&amp;quot;"/>
        <s v="&amp;quot;Operating Revenue Per Capita and Operating Income Per Capita Analysis_Number of Employees&amp;quot;"/>
        <s v="&amp;quot;Operating Revenue Per Capita and Operating Income Per Capita Analysis_Operating Revenue&amp;quot;"/>
        <s v="&amp;quot;Operating Revenue Per Capita and Operating Income Per Capita Analysis_Operating Revenue Per Capita&amp;quot;"/>
        <s v="&amp;quot;Operating Revenue Per Capita and Operating Income Per Capita Analysis_Operating Income&amp;quot;"/>
        <s v="&amp;quot;Operating Revenue Per Capita and Operating Income Per Capita Analysis_Operating Income Per Capita&amp;quot;"/>
        <s v="&amp;quot;Operating Revenue Per Capita and Operating Income Per Capita Analysis Comparison between BGs&amp;quot;"/>
        <s v="&amp;quot;Operating Revenue Per Capita and Operating Income Per Capita Analysis Comparison between BGs_Financial Report Closing Date&amp;quot;"/>
        <s v="&amp;quot;Operating Revenue Per Capita and Operating Income Per Capita Analysis Comparison between BGs_Accounting Period&amp;quot;"/>
        <s v="&amp;quot;Operating Revenue Per Capita and Operating Income Per Capita Analysis Comparison between BGs_Entrepreneur Chinese Name&amp;quot;"/>
        <s v="&amp;quot;Operating Revenue Per Capita and Operating Income Per Capita Analysis Comparison between BGs_BG Code&amp;quot;"/>
        <s v="&amp;quot;Operating Revenue Per Capita and Operating Income Per Capita Analysis Comparison between BGs_Productivity Related Indicator&amp;quot;"/>
        <s v="&amp;quot;Operating Revenue Per Capita and Operating Income Per Capita Analysis Comparison between BGs_Value of Productivity Related Indicator&amp;quot;"/>
        <s v="&amp;quot;CCC Analysis&amp;quot;"/>
        <s v="&amp;quot;CCC Analysis_Financial Report Closing Date&amp;quot;"/>
        <s v="&amp;quot;CCC Analysis_Accounting Period&amp;quot;"/>
        <s v="&amp;quot;CCC Analysis_Entrepreneur Chinese Name&amp;quot;"/>
        <s v="&amp;quot;CCC Analysis_BG Code&amp;quot;"/>
        <s v="&amp;quot;CCC Analysis_CCC Related Indicator&amp;quot;"/>
        <s v="&amp;quot;CCC Analysis_Value of CCC Related Indicator&amp;quot;"/>
        <s v="&amp;quot;CCC Analysis Comparison between Entrepreneurs and BGs&amp;quot;"/>
        <s v="&amp;quot;CCC Analysis Comparison between Entrepreneurs and BGs_Financial Report Closing Date&amp;quot;"/>
        <s v="&amp;quot;CCC Analysis Comparison between Entrepreneurs and BGs_Accounting Period&amp;quot;"/>
        <s v="&amp;quot;CCC Analysis Comparison between Entrepreneurs and BGs_Entrepreneur Chinese Name&amp;quot;"/>
        <s v="&amp;quot;CCC Analysis Comparison between Entrepreneurs and BGs_BG Code&amp;quot;"/>
        <s v="&amp;quot;CCC Analysis Comparison between Entrepreneurs and BGs_DOI&amp;quot;"/>
        <s v="&amp;quot;CCC Analysis Comparison between Entrepreneurs and BGs_AP Days&amp;quot;"/>
        <s v="&amp;quot;CCC Analysis Comparison between Entrepreneurs and BGs_AR Days&amp;quot;"/>
        <s v="&amp;quot;CCC Analysis Comparison between Entrepreneurs and BGs_CCC&amp;quot;"/>
        <s v="&amp;quot;CCC Analysis Comparison between Entrepreneurs&amp;quot;"/>
        <s v="&amp;quot;CCC Analysis Comparison between Entrepreneurs_Financial Report Closing Date&amp;quot;"/>
        <s v="&amp;quot;CCC Analysis Comparison between Entrepreneurs_Accounting Period&amp;quot;"/>
        <s v="&amp;quot;CCC Analysis Comparison between Entrepreneurs_Entrepreneur Chinese Name&amp;quot;"/>
        <s v="&amp;quot;CCC Analysis Comparison between Entrepreneurs_DOI&amp;quot;"/>
        <s v="&amp;quot;CCC Analysis Comparison between Entrepreneurs_AP Days&amp;quot;"/>
        <s v="&amp;quot;CCC Analysis Comparison between Entrepreneurs_AR Days&amp;quot;"/>
        <s v="&amp;quot;CCC Analysis Comparison between Entrepreneurs_CCC&amp;quot;"/>
        <s v="&amp;quot;Rate of Return Analysis&amp;quot;"/>
        <s v="&amp;quot;Rate of Return Analysis_Financial Report Closing Date&amp;quot;"/>
        <s v="&amp;quot;Rate of Return Analysis_Accounting Period&amp;quot;"/>
        <s v="&amp;quot;Rate of Return Analysis_Profit after Tax&amp;quot;"/>
        <s v="&amp;quot;Rate of Return Analysis_Shareholders&amp;apos; Equity Amount&amp;quot;"/>
        <s v="&amp;quot;Rate of Return Analysis_Total Assets Amount&amp;quot;"/>
        <s v="&amp;quot;Rate of Return Analysis_ROE&amp;quot;"/>
        <s v="&amp;quot;Rate of Return Analysis_ROA&amp;quot;"/>
        <s v="&amp;quot;Current Year Accumulated Rate of Return Analysis&amp;quot;"/>
        <s v="&amp;quot;Current Year Accumulated Rate of Return Analysis_Financial Report Closing Date&amp;quot;"/>
        <s v="&amp;quot;Current Year Accumulated Rate of Return Analysis_Accounting Period&amp;quot;"/>
        <s v="&amp;quot;Current Year Accumulated Rate of Return Analysis_Accumulated Net Income (After tax)&amp;quot;"/>
        <s v="&amp;quot;Current Year Accumulated Rate of Return Analysis_Shareholders&amp;apos; Equity Amount&amp;quot;"/>
        <s v="&amp;quot;Current Year Accumulated Rate of Return Analysis_Total Assets Amount&amp;quot;"/>
        <s v="&amp;quot;Current Year Accumulated Rate of Return Analysis_Accumulated ROE&amp;quot;"/>
        <s v="&amp;quot;Current Year Accumulated Rate of Return Analysis_Accumulated ROA&amp;quot;"/>
        <s v="&amp;quot;Rate of Return Analysis Comparison between Entrepreneurs&amp;quot;"/>
        <s v="&amp;quot;Rate of Return Analysis Comparison between Entrepreneurs_Financial Report Closing Date&amp;quot;"/>
        <s v="&amp;quot;Rate of Return Analysis Comparison between Entrepreneurs_Accounting Period&amp;quot;"/>
        <s v="&amp;quot;Rate of Return Analysis Comparison between Entrepreneurs_Entrepreneur Chinese Name&amp;quot;"/>
        <s v="&amp;quot;Rate of Return Analysis Comparison between Entrepreneurs_Profit after Tax&amp;quot;"/>
        <s v="&amp;quot;Rate of Return Analysis Comparison between Entrepreneurs_Shareholders&amp;apos; Equity Amount&amp;quot;"/>
        <s v="&amp;quot;Rate of Return Analysis Comparison between Entrepreneurs_Total Assets Amount&amp;quot;"/>
        <s v="&amp;quot;Rate of Return Analysis Comparison between Entrepreneurs_ROE&amp;quot;"/>
        <s v="&amp;quot;Rate of Return Analysis Comparison between Entrepreneurs_ROA&amp;quot;"/>
        <s v="&amp;quot;Debt Ratio Analysis&amp;quot;"/>
        <s v="&amp;quot;Debt Ratio Analysis_Financial Report Closing Date&amp;quot;"/>
        <s v="&amp;quot;Debt Ratio Analysis_Accounting Period&amp;quot;"/>
        <s v="&amp;quot;Debt Ratio Analysis_Entrepreneur Chinese Name&amp;quot;"/>
        <s v="&amp;quot;Debt Ratio Analysis_Total Liability Amount&amp;quot;"/>
        <s v="&amp;quot;Debt Ratio Analysis_Total Assets Amount&amp;quot;"/>
        <s v="&amp;quot;Debt Ratio&amp;quot;"/>
        <s v="&amp;quot;Important Types of Assets&amp;quot;"/>
        <s v="&amp;quot;Important Types of Assets_Financial Report Closing Date&amp;quot;"/>
        <s v="&amp;quot;Important Types of Assets_Accounting Period&amp;quot;"/>
        <s v="&amp;quot;Important Types of Assets_Entrepreneur Chinese Name&amp;quot;"/>
        <s v="&amp;quot;Types of Assets&amp;quot;"/>
        <s v="&amp;quot;Important Types of Assets_Amount of Assets&amp;quot;"/>
        <s v="&amp;quot;Important Types of Assets_Assets to Total Assets Ratio&amp;quot;"/>
        <s v="&amp;quot;Important Types of Liability&amp;quot;"/>
        <s v="&amp;quot;Important Types of Liability_Financial Report Closing Date&amp;quot;"/>
        <s v="&amp;quot;Important Types of Liability_Accounting Period&amp;quot;"/>
        <s v="&amp;quot;Important Types of Liability_Entrepreneur Chinese Name&amp;quot;"/>
        <s v="&amp;quot;Types of Liability&amp;quot;"/>
        <s v="&amp;quot;Important Types of Liability_Amount of Liability&amp;quot;"/>
        <s v="&amp;quot;Important Types of Liability_Liability to Total Assets Ratio&amp;quot;"/>
        <s v="&amp;quot;EBO Project&amp;quot;"/>
        <s v="&amp;quot;EBO Project_EBO Project Number&amp;quot;"/>
        <s v="&amp;quot;EBO Project_EBO Project Name&amp;quot;"/>
        <s v="&amp;quot;EBO Project_EBO Sponsor&amp;quot;"/>
        <s v="&amp;quot;EBO Project_EBO Team Advisor&amp;quot;"/>
        <s v="&amp;quot;EBO Project_EBO Team Leader&amp;quot;"/>
        <s v="&amp;quot;EBO Project_EBO Project Registration Date&amp;quot;"/>
        <s v="&amp;quot;EBO Project_EBO Development Duration&amp;quot;"/>
        <s v="&amp;quot;EBO Project_EBO Project Description&amp;quot;"/>
        <s v="&amp;quot;EBO Project_EBO Project Check Date&amp;quot;"/>
        <s v="&amp;quot;EBO Project_EBO Project Owner&amp;quot;"/>
        <s v="&amp;quot;EBO Project_EBO Project Accumulated Revenue&amp;quot;"/>
        <s v="&amp;quot;EBO Project Funding History&amp;quot;"/>
        <s v="&amp;quot;EBO Project Funding History_EBO Project Number&amp;quot;"/>
        <s v="&amp;quot;EBO Project Funding History_EBO Project Nam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Project Funding History_EBO Funding Remark&amp;quot;"/>
        <s v="&amp;quot;EBO Project Funding History_Funding Check Date&amp;quot;"/>
        <s v="&amp;quot;EBO Project Phase History&amp;quot;"/>
        <s v="&amp;quot;EBO Project Phase History_EBO Project Number&amp;quot;"/>
        <s v="&amp;quot;EBO Project Phase History_EBO Project Name&amp;quot;"/>
        <s v="&amp;quot;EBO Project Phase History_EBO Phase&amp;quot;"/>
        <s v="&amp;quot;EBO Project Phase History_EBO Phase Start Date&amp;quot;"/>
        <s v="&amp;quot;EBO Project Phase History_EBO Phase Duration&amp;quot;"/>
        <s v="&amp;quot;EBO Project Phase History_DCP Result&amp;quot;"/>
        <s v="&amp;quot;EBO Project Phase History_EBO Phase End Date&amp;quot;"/>
        <s v="&amp;quot;EBO Project Phase History_EBO Phase Check Date&amp;quot;"/>
        <s v="&amp;quot;EBO Project Phase History_EBO Phase Remark&amp;quot;"/>
        <s v="&amp;quot;EBO Project Checkpoint History&amp;quot;"/>
        <s v="&amp;quot;EBO Project Checkpoint History_EBO Project Number&amp;quot;"/>
        <s v="&amp;quot;EBO Project Checkpoint History_EBO Project Name&amp;quot;"/>
        <s v="&amp;quot;EBO Project Checkpoint History_EBO Phase&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 Checkpoint History_EBO Project Checkpoint Check Date&amp;quot;"/>
        <s v="&amp;quot;EBO Project Revenue Forecast&amp;quot;"/>
        <s v="&amp;quot;EBO Project Revenue Forecast_EBO Project Number&amp;quot;"/>
        <s v="&amp;quot;EBO Project Revenue Forecast_EBO Project Name&amp;quot;"/>
        <s v="&amp;quot;EBO Project Revenue Forecast_EBO Phase&amp;quot;"/>
        <s v="&amp;quot;EBO Project Revenue Forecast_EBO Revenue Forecast Check Date&amp;quot;"/>
        <s v="&amp;quot;EBO Project Revenue Forecast_EBO Revenue Forecast Year&amp;quot;"/>
        <s v="&amp;quot;EBO Project Revenue Forecast_EBO Revenue Forecast Month&amp;quot;"/>
        <s v="&amp;quot;EBO Project Revenue Forecast_EBO Project Estimate Revenue&amp;quot;"/>
        <s v="&amp;quot;EBO Project Revenue Forecast_EBO Project Estimate Gross Profit&amp;quot;"/>
        <s v="&amp;quot;EBO Project Revenue Forecast_EBO Revenue Forecast Currency&amp;quot;"/>
        <s v="&amp;quot;EBO Project Revenue Master&amp;quot;"/>
        <s v="&amp;quot;EBO Project Revenue Master_EBO Project Number&amp;quot;"/>
        <s v="&amp;quot;EBO Project Revenue Master_EBO Project Name&amp;quot;"/>
        <s v="&amp;quot;EBO Project Revenue Master_EBO Phase&amp;quot;"/>
        <s v="&amp;quot;EBO Project Revenue Master_EBO Revenue Check Date&amp;quot;"/>
        <s v="&amp;quot;EBO Project Revenue Master_EBO Revenue Year&amp;quot;"/>
        <s v="&amp;quot;EBO Project Revenue Master_EBO Revenue Month&amp;quot;"/>
        <s v="&amp;quot;EBO Project Revenue Master_EBO Project Actual Revenue&amp;quot;"/>
        <s v="&amp;quot;EBO Project Revenue Master_EBO Project Actual Gross Profit&amp;quot;"/>
        <s v="&amp;quot;EBO Project Revenue Master_EBO Revenue Currency&amp;quot;"/>
        <s v="&amp;quot;EBO Milestones Master&amp;quot;"/>
        <s v="&amp;quot;EBO Milestones Master_EBO Project Number&amp;quot;"/>
        <s v="&amp;quot;EBO Milestones Master_EBO Project Name&amp;quot;"/>
        <s v="&amp;quot;EBO Milestones Master_EBO Phase&amp;quot;"/>
        <s v="&amp;quot;EBO Milestones Master_EBO Project Milestone&amp;quot;"/>
        <s v="&amp;quot;EBO Milestones Master_EBO Milestone Category&amp;quot;"/>
        <s v="&amp;quot;EBO Milestones Master_EBO Milestone Status&amp;quot;"/>
        <s v="&amp;quot;EBO Milestones Master_EBO Milestone Completion&amp;quot;"/>
        <s v="&amp;quot;EBO Milestones Master_EBO Milestone Target Date&amp;quot;"/>
        <s v="&amp;quot;EBO Milestones Master_EBO Milestone Actual Date&amp;quot;"/>
        <s v="&amp;quot;EBO Milestones Master_EBO Milestone Remark&amp;quot;"/>
        <s v="&amp;quot;EBO Milestones Master_EBO Milestone Check Date&amp;quot;"/>
        <s v="&amp;quot;EBO Milestones Master_Milestone Number&amp;quot;"/>
        <s v="&amp;quot;Investment Master&amp;quot;"/>
        <s v="&amp;quot;Investment Master_Investment Subject&amp;quot;"/>
        <s v="&amp;quot;Investment Master_Account for the Year&amp;quot;"/>
        <s v="&amp;quot;Investment Master_Account for the Quarter&amp;quot;"/>
        <s v="&amp;quot;Investment Master_Management Type&amp;quot;"/>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amp;quot;Investment Master_Subject Revenue Achieve Rate&amp;quot;"/>
        <s v="&amp;quot;Investment Master_Subject Revenue Contribution Achieve Rate&amp;quot;"/>
        <s v="&amp;quot;Investment Master_Subject Net Profit Achieve Rate&amp;quot;"/>
        <s v="&amp;quot;Investment Master_Subject Recognize Profit Achieve Rate&amp;quot;"/>
        <s v="&amp;quot;Investment Subject Allocation Master&amp;quot;"/>
        <s v="&amp;quot;Investment Subject Allocation Master_Budget Allocation Quarter&amp;quot;"/>
        <s v="&amp;quot;Investment Subject Allocation Master_Investment Subject&amp;quot;"/>
        <s v="&amp;quot;Investment Subject Allocation Master_Investment possibility&amp;quot;"/>
        <s v="&amp;quot;Investment Subject Allocation Master_Budget Allocation Amount&amp;quot;"/>
        <s v="&amp;quot;Investment Subject Allocation Master_Investment MA Target Remark&amp;quot;"/>
        <s v="&amp;quot;Annual Investment Budget Master&amp;quot;"/>
        <s v="&amp;quot;Annual Investment Budget Master_Budget Allocation Quarter&amp;quo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EBO Project Management&amp;quot;"/>
        <s v="&amp;quot;EBO Project Management_EBO Project Number&amp;quot;"/>
        <s v="&amp;quot;EBO Project Management_EBO Project Name&amp;quot;"/>
        <s v="&amp;quot;EBO Project Management_EBO Sponsor&amp;quot;"/>
        <s v="&amp;quot;EBO Project Management_EBO Project Owner&amp;quot;"/>
        <s v="&amp;quot;EBO Project Management_EBO Project Registration Date&amp;quot;"/>
        <s v="&amp;quot;EBO Project Management_EBO Development Duration&amp;quot;"/>
        <s v="&amp;quot;EBO Project Management_EBO Phase&amp;quot;"/>
        <s v="&amp;quot;EBO Project Management_EBO Strategic Clarity&amp;quot;"/>
        <s v="&amp;quot;EBO Project Management_EBO Technology Readiness&amp;quot;"/>
        <s v="&amp;quot;EBO Project Management_EBO Business Model Viability&amp;quot;"/>
        <s v="&amp;quot;EBO Project Management_EBO Win in the Marketplace&amp;quot;"/>
        <s v="&amp;quot;EBO Project Management_EBO Project Accumulated Revenue&amp;quot;"/>
        <s v="&amp;quot;EBO Funding Management&amp;quot;"/>
        <s v="&amp;quot;EBO Funding Management_EBO Project Number&amp;quot;"/>
        <s v="&amp;quot;EBO Funding Management_EBO Funding BG&amp;quot;"/>
        <s v="&amp;quot;EBO Funding Management_EBO Funding BU&amp;quot;"/>
        <s v="&amp;quot;EBO Funding Management_EBO Project Funding Percentage&amp;quot;"/>
        <s v="&amp;quot;EBO Funding Management_EBO Funding Start Date&amp;quot;"/>
        <s v="&amp;quot;EBO Funding Management_EBO Funding End Date&amp;quot;"/>
        <s v="&amp;quot;EBO Funding Management_EBO Funding Remark&amp;quot;"/>
        <s v="&amp;quot;EBO Milestones&amp;quot;"/>
        <s v="&amp;quot;EBO Milestones_EBO Project Number&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EBO Milestones_Milestone Number&amp;quot;"/>
        <s v="&amp;quot;EBO Project Revenue&amp;quot;"/>
        <s v="&amp;quot;EBO Project Revenue_EBO Project Number&amp;quot;"/>
        <s v="&amp;quot;EBO Project Revenue_EBO Revenue Year&amp;quot;"/>
        <s v="&amp;quot;EBO Project Revenue_EBO Revenue Month&amp;quot;"/>
        <s v="&amp;quot;EBO Project Revenue_EBO Phase&amp;quot;"/>
        <s v="&amp;quot;EBO Project Revenue_EBO Project Estimate Revenue&amp;quot;"/>
        <s v="&amp;quot;EBO Project Revenue_EBO Project Actual Revenue&amp;quot;"/>
        <s v="&amp;quot;EBO Project Revenue_EBO Project Estimate Gross Profit&amp;quot;"/>
        <s v="&amp;quot;EBO Project Revenue_EBO Project Actual Gross Profit&amp;quot;"/>
        <s v="&amp;quot;Investment MA Management&amp;quot;"/>
        <s v="&amp;quot;Investment MA Management_Investment Subject&amp;quot;"/>
        <s v="&amp;quot;Investment MA Management_Management Type&amp;quot;"/>
        <s v="&amp;quot;Investment MA Management_Account for the Year&amp;quot;"/>
        <s v="&amp;quot;Investment MA Management_Account for the Quarter&amp;quot;"/>
        <s v="&amp;quot;Investment MA Management_Investment Period&amp;quot;"/>
        <s v="&amp;quot;Investment MA Management_Investment Amount&amp;quot;"/>
        <s v="&amp;quot;Investment MA Management_Cumulative Investment Amount&amp;quot;"/>
        <s v="&amp;quot;Investment MA Management_Subject Shareholding Ratio&amp;quot;"/>
        <s v="&amp;quot;Investment MA Management_Subject Revenue&amp;quot;"/>
        <s v="&amp;quot;Investment MA Management_Subject Revenue Contribution&amp;quot;"/>
        <s v="&amp;quot;Investment MA Management_Subject Net Profit&amp;quot;"/>
        <s v="&amp;quot;Investment MA Management_Subject Recognize Profit&amp;quot;"/>
        <s v="&amp;quot;Investment MA Management_Subject Cash Dividend&amp;quot;"/>
        <s v="&amp;quot;Investment MA Management_Subject Valuation (based on shareholding ratio)&amp;quot;"/>
        <s v="&amp;quot;Investment MA Management_Subject Comment&amp;quot;"/>
        <s v="&amp;quot;Investment Budget Control&amp;quot;"/>
        <s v="&amp;quot;Investment Budget Control_Budget Allocation Quarter&amp;quot;"/>
        <s v="&amp;quot;Investment Budget Control_Budget Allocation Amount(H)&amp;quot;"/>
        <s v="&amp;quot;Investment Budget Control_Budget Allocation Amount(M)&amp;quot;"/>
        <s v="&amp;quot;Investment Budget Control_Budget Allocation Amount(L)&amp;quot;"/>
        <s v="&amp;quot;Investment Budget Control_Annual Investment Budget&amp;quot;"/>
        <s v="&amp;quot;Investment Budget Control_Annual Actual Investment Amount&amp;quot;"/>
        <s v="&amp;quot;Investment Budget Control_Annual Investment Budget Balance (F)&amp;quot;"/>
        <s v="&amp;quot;Investment Budget Control_Annual Investment Budget Balance Ratio&amp;quot;"/>
        <s v="&amp;quot;Investment Budget Allocation&amp;quot;"/>
        <s v="&amp;quot;Investment Budget Allocation_Budget Allocation Quarter&amp;quot;"/>
        <s v="&amp;quot;Investment Budget Allocation_Investment Subject&amp;quot;"/>
        <s v="&amp;quot;Investment Budget Allocation_Investment possibility&amp;quot;"/>
        <s v="&amp;quot;Investment Budget Allocation_Budget Allocation Amount&amp;quot;"/>
        <s v="&amp;quot;Investment MA Target&amp;quot;"/>
        <s v="&amp;quot;Investment MA Target_Budget Allocation Quarter&amp;quot;"/>
        <s v="&amp;quot;Investment MA Target_Investment Subject&amp;quot;"/>
        <s v="&amp;quot;Investment MA Target_Investment MA Target Remark&amp;quot;"/>
        <s v="&amp;quot;RFQ Detail&amp;quot;"/>
        <s v="&amp;quot;RFQ Detail_BG Code&amp;quot;"/>
        <s v="&amp;quot;RFQ Detail_BU Code&amp;quot;"/>
        <s v="&amp;quot;RFQ Detail_LOB Code&amp;quot;"/>
        <s v="&amp;quot;RFQ Detail_Customer Name-SAP&amp;quot;"/>
        <s v="&amp;quot;RFQ Detail_Product Horizon&amp;quot;"/>
        <s v="&amp;quot;RFQ Detail_Product Family&amp;quot;"/>
        <s v="&amp;quot;RFQ Detail_Product Generation&amp;quot;"/>
        <s v="&amp;quot;RFQ Detail_Platform Solution Name&amp;quot;"/>
        <s v="&amp;quot;RFQ Detail_Customer Project Name&amp;quot;"/>
        <s v="&amp;quot;RFQ Detail_RFQ Status&amp;quot;"/>
        <s v="&amp;quot;RFQ Detail_Award Year - &amp;gt;  RFQ End Year&amp;quot;"/>
        <s v="&amp;quot;RFQ Detail_Project Stage&amp;quot;"/>
        <s v="&amp;quot;RFQ Detail_Project Type&amp;quot;"/>
        <s v="&amp;quot;RFQ Detail_Product Category&amp;quot;"/>
        <s v="&amp;quot;RFQ Detail_Product Sub Category&amp;quot;"/>
        <s v="&amp;quot;RFQ Detail_Project Summary&amp;quot;"/>
        <s v="&amp;quot;RFQ Detail_RFQ_Plan_NPI_Start Date&amp;quot;"/>
        <s v="&amp;quot;RFQ Detail_RFQ_Plan_MP_Start Date&amp;quot;"/>
        <s v="&amp;quot;RFQ Detail_RFQ_Plan_EVT_Start Date&amp;quot;"/>
        <s v="&amp;quot;RFQ Detail_RFQ_Plan_DVT_Start Date&amp;quot;"/>
        <s v="&amp;quot;RFQ Detail_RFQ_Plan_PVT_Start Date&amp;quot;"/>
        <s v="&amp;quot;RFQ Detail_RFQ_Plan_Start Date&amp;quot;"/>
        <s v="&amp;quot;RFQ Detail_Lost Reason&amp;quot;"/>
        <s v="&amp;quot;RFQ Detail_EBG Project Estimate Revenue&amp;quot;"/>
        <s v="&amp;quot;RFQ Detail_Amount of Actual revenue&amp;quot;"/>
        <s v="&amp;quot;RFQ Detail_Amount of Target shipment&amp;quot;"/>
        <s v="&amp;quot;RFQ Detail_Actual shipment&amp;quot;"/>
        <s v="&amp;quot;RFQ Detail_Estimated Return on Invensment %&amp;quot;"/>
        <s v="&amp;quot;RFQ Detail_Actual Return on Invensment %&amp;quot;"/>
        <s v="&amp;quot;RFQ Detail_Estimated Total NRE Funding&amp;quot;"/>
        <s v="&amp;quot;RFQ Detail_Estimated Net Profit %&amp;quot;"/>
        <s v="&amp;quot;RFQ Detail_Actual Normal Net Profit %&amp;quot;"/>
        <s v="&amp;quot;RFQ Detail_Estimated MLB Normal Net Profit % &amp;quot;"/>
        <s v="&amp;quot;RFQ Detail_Actual MLB Normal Net Profit %&amp;quot;"/>
        <s v="&amp;quot;RFQ Detail_Estimated SC Normal Net Profit %&amp;quot;"/>
        <s v="&amp;quot;RFQ Detail_Actual SC Normal Net Profit %&amp;quot;"/>
        <s v="&amp;quot;RFQ Detail_Estimated SKU Normal Net Profit %&amp;quot;"/>
        <s v="&amp;quot;RFQ Detail_Actual SKU Normal Net Profit %&amp;quot;"/>
        <s v="&amp;quot;RFQ Hit Rate Data&amp;quot;"/>
        <s v="&amp;quot;RFQ Hit Rate Data_BG Code&amp;quot;"/>
        <s v="&amp;quot;RFQ Hit Rate Data_BU Code&amp;quot;"/>
        <s v="&amp;quot;RFQ Hit Rate Data_LOB Code&amp;quot;"/>
        <s v="&amp;quot;RFQ Hit Rate Data_Customer Name-SAP&amp;quot;"/>
        <s v="&amp;quot;RFQ Hit Rate Data_Product Horizon&amp;quot;"/>
        <s v="&amp;quot;RFQ Hit Rate Data_Award Year - &amp;gt;  RFQ End Year&amp;quot;"/>
        <s v="&amp;quot;RFQ Hit Rate Data_RFQ Hit Rate&amp;quot;"/>
        <s v="&amp;quot;RFQ Project Stage Time&amp;quot;"/>
        <s v="&amp;quot;RFQ Project Stage Time_Customer Project Name&amp;quot;"/>
        <s v="&amp;quot;RFQ Project Stage Time_RFQ Status&amp;quot;"/>
        <s v="&amp;quot;RFQ Project Stage Time_Project Stage&amp;quot;"/>
        <s v="&amp;quot;RFQ Project Stage Time_Project Stage Estimated Start Date&amp;quot;"/>
        <s v="&amp;quot;RFQ Project Stage Time_Project Stage Estimated End Date&amp;quot;"/>
        <s v="&amp;quot;Product Horizon Master&amp;quot;"/>
        <s v="&amp;quot;Product Horizon Master_Product Horizon&amp;quot;"/>
        <s v="&amp;quot;Actual Return on Invensment %&amp;quot;"/>
        <s v="&amp;quot;Actual Return on Invensment %_Project name or Product Family (check with Nydia)&amp;quot;"/>
        <s v="&amp;quot;Actual Return on Invensment %_NRE Revenue&amp;quot;"/>
        <s v="&amp;quot;Actual Return on Invensment %_Normal Net profit&amp;quot;"/>
        <s v="&amp;quot;Actual Return on Invensment %_NRE Spending&amp;quot;"/>
        <s v="&amp;quot;Actual Return on Invensment %_RD Sharing%&amp;quot;"/>
        <s v="&amp;quot;Actual Return on Invensment %_Estimated Lifecycle Forecast&amp;quot;"/>
        <s v="&amp;quot;Actual Revenue&amp;quot;"/>
        <s v="&amp;quot;Actual Revenue_Actual Revenue Month&amp;quot;"/>
        <s v="&amp;quot;Actual Revenue_Currency of revenue&amp;quot;"/>
        <s v="&amp;quot;Actual Revenue_BU Code&amp;quot;"/>
        <s v="&amp;quot;Actual Revenue_BG Code&amp;quot;"/>
        <s v="&amp;quot;Actual Revenue_Site&amp;quot;"/>
        <s v="&amp;quot;Actual Revenue_LOB ID&amp;quot;"/>
        <s v="&amp;quot;Actual Revenue_Revenue product category&amp;quot;"/>
        <s v="&amp;quot;Actual Revenue_Revenue content&amp;quot;"/>
        <s v="&amp;quot;Actual Revenue_Actual shipment&amp;quot;"/>
        <s v="&amp;quot;Actual Revenue_Amount of Actual revenue&amp;quot;"/>
        <s v="&amp;quot;Actual Revenue_Revenue achievement rate&amp;quot;"/>
        <s v="&amp;quot;Actual Revenue_Shipment achievement rate&amp;quot;"/>
        <s v="&amp;quot;Actual Revenue_Revenue YoY&amp;quot;"/>
        <s v="&amp;quot;Actual Revenue_Revenue YTD&amp;quot;"/>
        <s v="&amp;quot;Actual Revenue_Shipment YoY&amp;quot;"/>
        <s v="&amp;quot;Actual Revenue_Shipment volume YTD&amp;quot;"/>
        <s v="&amp;quot;Actual Revenue_Gap of shipment&amp;quot;"/>
        <s v="&amp;quot;Actual Revenue_Average selling price (Actual)&amp;quot;"/>
        <s v="&amp;quot;Actual Revenue_Average selling price (FCST)&amp;quot;"/>
        <s v="&amp;quot;Actual Revenue_Gap of ASP&amp;quot;"/>
        <s v="&amp;quot;Target revenue&amp;quot;"/>
        <s v="&amp;quot;Target revenue_Target Revenue Month&amp;quot;"/>
        <s v="&amp;quot;Target revenue_Currency of revenue&amp;quot;"/>
        <s v="&amp;quot;Target revenue_BU Code&amp;quot;"/>
        <s v="&amp;quot;Target revenue_BG Code&amp;quot;"/>
        <s v="&amp;quot;Target revenue_Site&amp;quot;"/>
        <s v="&amp;quot;Target revenue_LOB ID&amp;quot;"/>
        <s v="&amp;quot;Target revenue_Revenue product category&amp;quot;"/>
        <s v="&amp;quot;Target revenue_Revenue content&amp;quot;"/>
        <s v="&amp;quot;Target revenue_Amount of Target revenue&amp;quot;"/>
        <s v="&amp;quot;Target revenue_Revenue Achievement Rate (Target vs Actual)&amp;quot;"/>
        <s v="&amp;quot;Shipment Target&amp;quot;"/>
        <s v="&amp;quot;Shipment Target_Target Shipment Month&amp;quot;"/>
        <s v="&amp;quot;Shipment Target_BU Code&amp;quot;"/>
        <s v="&amp;quot;Shipment Target_BG Code&amp;quot;"/>
        <s v="&amp;quot;Shipment Target_Site&amp;quot;"/>
        <s v="&amp;quot;Shipment Target_LOB ID&amp;quot;"/>
        <s v="&amp;quot;Shipment Target_Revenue product category&amp;quot;"/>
        <s v="&amp;quot;Shipment Target_Revenue content&amp;quot;"/>
        <s v="&amp;quot;Shipment Target_Amount of Target shipment&amp;quot;"/>
        <s v="&amp;quot;Shipment Target_Shipment achievement rate (Target vs Actual)&amp;quot;"/>
        <s v="&amp;quot;Annual Plan Revenue&amp;quot;"/>
        <s v="&amp;quot;Annual Plan Revenue_Annual plan Revenue Month&amp;quot;"/>
        <s v="&amp;quot;Annual Plan Revenue_Currency of revenue&amp;quot;"/>
        <s v="&amp;quot;Annual Plan Revenue_BU Code&amp;quot;"/>
        <s v="&amp;quot;Annual Plan Revenue_BG Code&amp;quot;"/>
        <s v="&amp;quot;Annual Plan Revenue_Site&amp;quot;"/>
        <s v="&amp;quot;Annual Plan Revenue_LOB ID&amp;quot;"/>
        <s v="&amp;quot;Annual Plan Revenue_Revenue product category&amp;quot;"/>
        <s v="&amp;quot;Annual Plan Revenue_Revenue content&amp;quot;"/>
        <s v="&amp;quot;Annual Plan Revenue_Amount of Annual Plan Revenue&amp;quot;"/>
        <s v="&amp;quot;Annual Plan Revenue_Revenue Achievement Rate (Annual plan vs Actual)&amp;quot;"/>
        <s v="&amp;quot;Annual Plan Shipment&amp;quot;"/>
        <s v="&amp;quot;Annual Plan Shipment_Annual plan Shipment Month&amp;quot;"/>
        <s v="&amp;quot;Annual Plan Shipment_BU Code&amp;quot;"/>
        <s v="&amp;quot;Annual Plan Shipment_BG Code&amp;quot;"/>
        <s v="&amp;quot;Annual Plan Shipment_Site&amp;quot;"/>
        <s v="&amp;quot;Annual Plan Shipment_LOB ID&amp;quot;"/>
        <s v="&amp;quot;Annual Plan Shipment_Revenue product category&amp;quot;"/>
        <s v="&amp;quot;Annual Plan Shipment_Revenue content&amp;quot;"/>
        <s v="&amp;quot;Annual Plan Shipment_Amount of Annual Plan Shipment&amp;quot;"/>
        <s v="&amp;quot;Annual Plan Shipment_Shipment achievement rate (Annual plan vs Actual)&amp;quot;"/>
        <s v="&amp;quot;Daily Actual Revenue&amp;quot;"/>
        <s v="&amp;quot;Daily Actual Revenue_Actual Revenue Date&amp;quot;"/>
        <s v="&amp;quot;Daily Actual Revenue_Currency of revenue&amp;quot;"/>
        <s v="&amp;quot;Daily Actual Revenue_BU Code&amp;quot;"/>
        <s v="&amp;quot;Daily Actual Revenue_BG Code&amp;quot;"/>
        <s v="&amp;quot;Daily Actual Revenue_Revenue content&amp;quot;"/>
        <s v="&amp;quot;Daily Actual Revenue_Amount of Actual revenue&amp;quot;"/>
        <s v="&amp;quot;Cost per Hour&amp;quot;"/>
        <s v="&amp;quot;Cost per Hour_PCA CPU&amp;quot;"/>
        <s v="&amp;quot;Cost per Hour_Earn Hour&amp;quot;"/>
        <s v="&amp;quot;Cost per Hour_MFG SPDG USD&amp;quot;"/>
        <s v="&amp;quot;Cost per Hour_CPH Target USD&amp;quot;"/>
        <s v="&amp;quot;Manufacture Value Add GAP&amp;quot;"/>
        <s v="&amp;quot;Manufacture Value Add GAP_Year&amp;quot;"/>
        <s v="&amp;quot;Manufacture Value Add GAP_Quote Amount USD&amp;quot;"/>
        <s v="&amp;quot;Manufacture Value Add GAP_SPDG AVG&amp;quot;"/>
        <s v="&amp;quot;Manufacture Value Add GAP_SPDG YTD&amp;quot;"/>
        <s v="&amp;quot;Manufacture Value Add GAP_Quote AVG&amp;quot;"/>
        <s v="&amp;quot;Manufacture Value Add GAP_Quote YTD&amp;quot;"/>
        <s v="&amp;quot;MFG cost per unit&amp;quot;"/>
        <s v="&amp;quot;MFG cost per unit_Placement&amp;quot;"/>
        <s v="&amp;quot;MFG Spending Master&amp;quot;"/>
        <s v="&amp;quot;MFG Spending Master_Site&amp;quot;"/>
        <s v="&amp;quot;MFG Spending Master_Category1&amp;quot;"/>
        <s v="&amp;quot;MFG Spending Master_Category2&amp;quot;"/>
        <s v="&amp;quot;MFG Spending Master_SPDG Category&amp;quot;"/>
        <s v="&amp;quot;MFG Spending Master_Year Month&amp;quot;"/>
        <s v="&amp;quot;MFG Spending Master_SPDG Amount&amp;quot;"/>
        <s v="&amp;quot;MFG Spending Master_SPDG Amount USD&amp;quot;"/>
        <s v="&amp;quot;MFG Revenue&amp;quot;"/>
        <s v="&amp;quot;MFG Revenue_IDL Head count&amp;quot;"/>
        <s v="&amp;quot;MFG Revenue_DL Head count&amp;quot;"/>
        <s v="&amp;quot;MFG Revenue_Site Revenue&amp;quot;"/>
        <s v="&amp;quot;MFG Revenue_Build Volume-Depreciation&amp;quot;"/>
        <s v="&amp;quot;MFG Revenue_Actul Site Revenue&amp;quot;"/>
        <s v="&amp;quot;MFG Revenue_Forcast Site Revenue &amp;quot;"/>
        <s v="&amp;quot;MFG Revenue_MP fixture Amount&amp;quot;"/>
        <s v="&amp;quot;MFG Spending Analysis Master&amp;quot;"/>
        <s v="&amp;quot;MFG Spending Analysis Master_Actul total Spending  &amp;quot;"/>
        <s v="&amp;quot;MFG Spending Analysis Master_Forcast total Spending  &amp;quot;"/>
        <s v="&amp;quot;MFG Spending Analysis Master_Target total Spending  &amp;quot;"/>
        <s v="&amp;quot;Line Of Business&amp;quot;"/>
        <s v="&amp;quot;Line Of Business_LOB Code&amp;quot;"/>
        <s v="&amp;quot;Line Of Business_BU Code&amp;quot;"/>
        <s v="&amp;quot;Line Of Business_End Customer&amp;quot;"/>
        <s v="&amp;quot;Line Of Business_LOB vailble Date from&amp;quot;"/>
        <s v="&amp;quot;Line Of Business_LOB Code used flag&amp;quot;"/>
        <s v="&amp;quot;Business Unit&amp;quot;"/>
        <s v="&amp;quot;Business Unit_BU Name&amp;quot;"/>
        <s v="&amp;quot;Business Unit_BU Code&amp;quot;"/>
        <s v="&amp;quot;Business Unit_BG Code&amp;quot;"/>
        <s v="&amp;quot;RFQ Hit Rate-EBG&amp;quot;"/>
        <s v="&amp;quot;RFQ Hit Rate-EBG_BG Code&amp;quot;"/>
        <s v="&amp;quot;RFQ Hit Rate-EBG_BU Code&amp;quot;"/>
        <s v="&amp;quot;RFQ Hit Rate-EBG_LOB Code&amp;quot;"/>
        <s v="&amp;quot;RFQ Hit Rate-EBG_Award Year - &amp;gt;  RFQ End Year&amp;quot;"/>
        <s v="&amp;quot;RFQ Hit Rate-EBG_Product Horizon&amp;quot;"/>
        <s v="&amp;quot;RFQ Hit Rate-EBG_RFQ Status&amp;quot;"/>
        <s v="&amp;quot;RFQ Hit Rate-EBG_Customer Name-SAP&amp;quot;"/>
        <s v="&amp;quot;RFQ Hit Rate-EBG_Award Projects Quantity&amp;quot;"/>
        <s v="&amp;quot;RFQ Hit Rate-EBG_Lost Projects Quantity&amp;quot;"/>
        <s v="&amp;quot;RFQ Hit Rate-EBG_RFQ Hit Rate&amp;quot;"/>
        <s v="&amp;quot;Award RFQ Detail&amp;quot;"/>
        <s v="&amp;quot;Award RFQ Detail_BG Code&amp;quot;"/>
        <s v="&amp;quot;Award RFQ Detail_BU Code&amp;quot;"/>
        <s v="&amp;quot;Award RFQ Detail_Award Year - &amp;gt;  RFQ End Year&amp;quot;"/>
        <s v="&amp;quot;Award RFQ Detail_RFQ Status&amp;quot;"/>
        <s v="&amp;quot;Award RFQ Detail_LOB Code&amp;quot;"/>
        <s v="&amp;quot;Award RFQ Detail_Customer Name-SAP&amp;quot;"/>
        <s v="&amp;quot;Award RFQ Detail_Product Horizon&amp;quot;"/>
        <s v="&amp;quot;Award RFQ Detail_Product Family&amp;quot;"/>
        <s v="&amp;quot;Award RFQ Detail_Product Generation&amp;quot;"/>
        <s v="&amp;quot;Award RFQ Detail_Project Stage&amp;quot;"/>
        <s v="&amp;quot;Award RFQ Detail_Platform Solution Name&amp;quot;"/>
        <s v="&amp;quot;Award RFQ Detail_Project Type&amp;quot;"/>
        <s v="&amp;quot;Award RFQ Detail_Customer Project Name&amp;quot;"/>
        <s v="&amp;quot;Award RFQ Detail_Product Category&amp;quot;"/>
        <s v="&amp;quot;Award RFQ Detail_Product Sub Category&amp;quot;"/>
        <s v="&amp;quot;Award RFQ Detail_Project Summary&amp;quot;"/>
        <s v="&amp;quot;Award RFQ Detail_EBG Project Estimate Revenue&amp;quot;"/>
        <s v="&amp;quot;Award RFQ Detail_Amount of Actual revenue&amp;quot;"/>
        <s v="&amp;quot;Award RFQ Detail_Amount of Target shipment&amp;quot;"/>
        <s v="&amp;quot;Award RFQ Detail_Actual shipment&amp;quot;"/>
        <s v="&amp;quot;Award RFQ Detail_Estimated Return on Investment %&amp;quot;"/>
        <s v="&amp;quot;Award RFQ Detail_Actual Return on Investment%&amp;quot;"/>
        <s v="&amp;quot;Award RFQ Detail_Estimated Total NRE Funding&amp;quot;"/>
        <s v="&amp;quot;Award RFQ Detail_Actual Normal Net Profit&amp;quot;"/>
        <s v="&amp;quot;Award RFQ Detail_Estimated MLB Normal Net Profit % &amp;quot;"/>
        <s v="&amp;quot;Award RFQ Detail_Actual MLB Normal Net Profit %&amp;quot;"/>
        <s v="&amp;quot;Award RFQ Detail_Estimated SC Normal Net Profit %&amp;quot;"/>
        <s v="&amp;quot;Award RFQ Detail_Actual SC Normal Net Profit %&amp;quot;"/>
        <s v="&amp;quot;Award RFQ Detail_Estimated SKU Normal Net Profit %&amp;quot;"/>
        <s v="&amp;quot;Award RFQ Detail_Actual SKU Normal Net Profit %&amp;quot;"/>
        <s v="&amp;quot;Lost RFQ Detail&amp;quot;"/>
        <s v="&amp;quot;Lost RFQ Detail_BG Code&amp;quot;"/>
        <s v="&amp;quot;Lost RFQ Detail_BU Code&amp;quot;"/>
        <s v="&amp;quot;Lost RFQ Detail_Award Year - &amp;gt;  RFQ End Year&amp;quot;"/>
        <s v="&amp;quot;Lost RFQ Detail_RFQ Status&amp;quot;"/>
        <s v="&amp;quot;Lost RFQ Detail_LOB Code&amp;quot;"/>
        <s v="&amp;quot;Lost RFQ Detail_Customer Name-SAP&amp;quot;"/>
        <s v="&amp;quot;Lost RFQ Detail_Product Horizon&amp;quot;"/>
        <s v="&amp;quot;Lost RFQ Detail_Product Family&amp;quot;"/>
        <s v="&amp;quot;Lost RFQ Detail_Product Generation&amp;quot;"/>
        <s v="&amp;quot;Lost RFQ Detail_Platform Solution Name&amp;quot;"/>
        <s v="&amp;quot;Lost RFQ Detail_Project Type&amp;quot;"/>
        <s v="&amp;quot;Lost RFQ Detail_Customer Project Name&amp;quot;"/>
        <s v="&amp;quot;Lost RFQ Detail_Product Category&amp;quot;"/>
        <s v="&amp;quot;Lost RFQ Detail_Lost Reason&amp;quot;"/>
        <s v="&amp;quot;Lost RFQ Detail_Project Summary&amp;quot;"/>
        <s v="&amp;quot;Lost RFQ Detail_Amount of Target shipment&amp;quot;"/>
        <s v="&amp;quot;Lost RFQ Detail_EBG Project Estimate Revenue&amp;quot;"/>
        <s v="&amp;quot;Proposal RFQ&amp;quot;"/>
        <s v="&amp;quot;Proposal RFQ_BG Code&amp;quot;"/>
        <s v="&amp;quot;Proposal RFQ_BU Code&amp;quot;"/>
        <s v="&amp;quot;Proposal RFQ_Customer Name-SAP&amp;quot;"/>
        <s v="&amp;quot;Proposal RFQ_Product Horizon&amp;quot;"/>
        <s v="&amp;quot;Proposal RFQ_Product Generation&amp;quot;"/>
        <s v="&amp;quot;Proposal RFQ_Product Family&amp;quot;"/>
        <s v="&amp;quot;Proposal RFQ_Platform Solution Name&amp;quot;"/>
        <s v="&amp;quot;Proposal RFQ_Project Type&amp;quot;"/>
        <s v="&amp;quot;Proposal RFQ_Customer Project Name&amp;quot;"/>
        <s v="&amp;quot;Proposal RFQ_Product Category&amp;quot;"/>
        <s v="&amp;quot;Proposal RFQ_Project Summary&amp;quot;"/>
        <s v="&amp;quot;Proposal RFQ_Project Stage&amp;quot;"/>
        <s v="&amp;quot;Proposal RFQ_RFQ_Plan_NPI_Start Date&amp;quot;"/>
        <s v="&amp;quot;Proposal RFQ_RFQ_Plan_MP_Start Date&amp;quot;"/>
        <s v="&amp;quot;Proposal RFQ_RFQ_Plan_EVT_Start Date&amp;quot;"/>
        <s v="&amp;quot;Proposal RFQ_RFQ_Plan_DVT_Start Date&amp;quot;"/>
        <s v="&amp;quot;Proposal RFQ_RFQ_Plan_PVT_Start Date&amp;quot;"/>
        <s v="&amp;quot;Proposal RFQ_RFQ_Plan_Start Date&amp;quot;"/>
        <s v="&amp;quot;Proposal RFQ_Estimated Net Profit %&amp;quot;"/>
        <s v="&amp;quot;Proposal RFQ_Estimated Return on Invensment %&amp;quot;"/>
        <s v="&amp;quot;Proposal RFQ_Amount of Target shipment&amp;quot;"/>
        <s v="&amp;quot;Proposal RFQ_EBG Project Estimate Revenue&amp;quot;"/>
        <s v="&amp;quot;Proposal RFQ_Estimated Total NRE Funding&amp;quot;"/>
        <s v="&amp;quot;Revenue Volume Achievement Rate Overview&amp;quot;"/>
        <s v="&amp;quot;Revenue Volume Achievement Rate Overview_BU Code&amp;quot;"/>
        <s v="&amp;quot;Revenue Volume Achievement Rate Overview_BG Code&amp;quot;"/>
        <s v="&amp;quot;Revenue Volume Achievement Rate Overview_Revenue date&amp;quot;"/>
        <s v="&amp;quot;Revenue Volume Achievement Rate Overview_Currency of revenue&amp;quot;"/>
        <s v="&amp;quot;Revenue Volume Achievement Rate Overview_Revenue content&amp;quot;"/>
        <s v="&amp;quot;Revenue Volume Achievement Rate Overview_Amount of Actual revenue&amp;quot;"/>
        <s v="&amp;quot;Revenue Volume Achievement Rate Overview_Amount of Target revenue&amp;quot;"/>
        <s v="&amp;quot;Revenue Volume Achievement Rate Overview_Revenue achievement rate&amp;quot;"/>
        <s v="&amp;quot;Revenue Volume Achievement Rate by BU&amp;quot;"/>
        <s v="&amp;quot;Revenue Volume Achievement Rate by BU_BU Code&amp;quot;"/>
        <s v="&amp;quot;Revenue Volume Achievement Rate by BU_BG Code&amp;quot;"/>
        <s v="&amp;quot;Revenue Volume Achievement Rate by BU_Revenue date&amp;quot;"/>
        <s v="&amp;quot;Revenue Volume Achievement Rate by BU_Currency of revenue&amp;quot;"/>
        <s v="&amp;quot;Revenue Volume Achievement Rate by BU_LOB ID&amp;quot;"/>
        <s v="&amp;quot;Revenue Volume Achievement Rate by BU_Revenue content&amp;quot;"/>
        <s v="&amp;quot;Revenue Volume Achievement Rate by BU_Amount of Actual revenue&amp;quot;"/>
        <s v="&amp;quot;Revenue Volume Achievement Rate by BU_Amount of Target revenue&amp;quot;"/>
        <s v="&amp;quot;Revenue Volume Achievement Rate by BU_Revenue achievement rate&amp;quot;"/>
        <s v="&amp;quot;Revenue Volume Achievement Rate by BU_Revenue product category&amp;quot;"/>
        <s v="&amp;quot;Revenue Volume Achievement Rate by BU_Actual shipment&amp;quot;"/>
        <s v="&amp;quot;Revenue Volume Achievement Rate by BU_Amount of Target shipment&amp;quot;"/>
        <s v="&amp;quot;Revenue Volume Achievement Rate by BU_Shipment achievement rate&amp;quot;"/>
        <s v="&amp;quot;Revenue Volume Achievement Rate by Site&amp;quot;"/>
        <s v="&amp;quot;Revenue Volume Achievement Rate by Site_BU Code&amp;quot;"/>
        <s v="&amp;quot;Revenue Volume Achievement Rate by Site_BG Code&amp;quot;"/>
        <s v="&amp;quot;Revenue Volume Achievement Rate by Site_Shipment date&amp;quot;"/>
        <s v="&amp;quot;Revenue Volume Achievement Rate by Site_Currency of revenue&amp;quot;"/>
        <s v="&amp;quot;Revenue Volume Achievement Rate by Site_LOB ID&amp;quot;"/>
        <s v="&amp;quot;Revenue Volume Achievement Rate by Site_Site&amp;quot;"/>
        <s v="&amp;quot;Revenue Volume Achievement Rate by Site_Revenue product category&amp;quot;"/>
        <s v="&amp;quot;Revenue Volume Achievement Rate by Site_Revenue content&amp;quot;"/>
        <s v="&amp;quot;Revenue Volume Achievement Rate by Site_Amount of Actual revenue&amp;quot;"/>
        <s v="&amp;quot;Revenue Volume Achievement Rate by Site_Amount of Target revenue&amp;quot;"/>
        <s v="&amp;quot;Revenue Volume Achievement Rate by Site_Revenue achievement rate&amp;quot;"/>
        <s v="&amp;quot;Revenue Volume Achievement Rate by Site_Actual shipment&amp;quot;"/>
        <s v="&amp;quot;Revenue Volume Achievement Rate by Site_Amount of Target shipment&amp;quot;"/>
        <s v="&amp;quot;Revenue Volume Achievement Rate by Site_Shipment achievement rate&amp;quot;"/>
        <s v="&amp;quot;Revenue Achievement Rate Quarterly trend&amp;quot;"/>
        <s v="&amp;quot;Revenue Achievement Rate Quarterly trend_Revenue content&amp;quot;"/>
        <s v="&amp;quot;Revenue Achievement Rate Quarterly trend_BU Code&amp;quot;"/>
        <s v="&amp;quot;Revenue Achievement Rate Quarterly trend_BG Code&amp;quot;"/>
        <s v="&amp;quot;Revenue Achievement Rate Quarterly trend_Site&amp;quot;"/>
        <s v="&amp;quot;Revenue Achievement Rate Quarterly trend_Revenue date&amp;quot;"/>
        <s v="&amp;quot;Revenue Achievement Rate Quarterly trend_Currency of revenue&amp;quot;"/>
        <s v="&amp;quot;Revenue Achievement Rate Quarterly trend_LOB ID&amp;quot;"/>
        <s v="&amp;quot;Revenue Achievement Rate Quarterly trend_Revenue product category&amp;quot;"/>
        <s v="&amp;quot;Revenue Achievement Rate Quarterly trend_Amount of Actual revenue&amp;quot;"/>
        <s v="&amp;quot;Revenue Achievement Rate Quarterly trend_Amount of Target revenue&amp;quot;"/>
        <s v="&amp;quot;Revenue Achievement Rate Quarterly trend_Amount of Annual Plan Revenue&amp;quot;"/>
        <s v="&amp;quot;Revenue Achievement Rate Quarterly trend_Revenue Achievement Rate (Target vs Actual)&amp;quot;"/>
        <s v="&amp;quot;Revenue Achievement Rate Quarterly trend_Revenue Achievement Rate (Annual plan vs Actual)&amp;quot;"/>
        <s v="&amp;quot;Revenue Achievement Rate Quarterly trend_Revenue YoY&amp;quot;"/>
        <s v="&amp;quot;Revenue Achievement Rate Quarterly trend_Revenue YTD&amp;quot;"/>
        <s v="&amp;quot;Revenue Achievement Rate Monthly trend&amp;quot;"/>
        <s v="&amp;quot;Revenue Achievement Rate Monthly trend_Revenue content&amp;quot;"/>
        <s v="&amp;quot;Revenue Achievement Rate Monthly trend_BU Code&amp;quot;"/>
        <s v="&amp;quot;Revenue Achievement Rate Monthly trend_BG Code&amp;quot;"/>
        <s v="&amp;quot;Revenue Achievement Rate Monthly trend_Site&amp;quot;"/>
        <s v="&amp;quot;Revenue Achievement Rate Monthly trend_Revenue date&amp;quot;"/>
        <s v="&amp;quot;Revenue Achievement Rate Monthly trend_Currency of revenue&amp;quot;"/>
        <s v="&amp;quot;Revenue Achievement Rate Monthly trend_LOB ID&amp;quot;"/>
        <s v="&amp;quot;Revenue Achievement Rate Monthly trend_Revenue product category&amp;quot;"/>
        <s v="&amp;quot;Revenue Achievement Rate Monthly trend_Amount of Actual revenue&amp;quot;"/>
        <s v="&amp;quot;Revenue Achievement Rate Monthly trend_Amount of Target revenue&amp;quot;"/>
        <s v="&amp;quot;Revenue Achievement Rate Monthly trend_Amount of Annual Plan Revenue&amp;quot;"/>
        <s v="&amp;quot;Revenue Achievement Rate Monthly trend_Revenue Achievement Rate (Target vs Actual)&amp;quot;"/>
        <s v="&amp;quot;Revenue Achievement Rate Monthly trend_Revenue Achievement Rate (Annual plan vs Actual)&amp;quot;"/>
        <s v="&amp;quot;Revenue Achievement Rate Monthly trend_Revenue YoY&amp;quot;"/>
        <s v="&amp;quot;Volume Achievement Rate Quarterly trend Shipment Node&amp;quot;"/>
        <s v="&amp;quot;Volume Achievement Rate Quarterly trend Shipment Node_Revenue content&amp;quot;"/>
        <s v="&amp;quot;Volume Achievement Rate Quarterly trend Shipment Node_BU Code&amp;quot;"/>
        <s v="&amp;quot;Volume Achievement Rate Quarterly trend Shipment Node_BG Code&amp;quot;"/>
        <s v="&amp;quot;Volume Achievement Rate Quarterly trend Shipment Node_Site&amp;quot;"/>
        <s v="&amp;quot;Volume Achievement Rate Quarterly trend Shipment Node_Shipment date&amp;quot;"/>
        <s v="&amp;quot;Volume Achievement Rate Quarterly trend Shipment Node_Currency of revenue&amp;quot;"/>
        <s v="&amp;quot;Volume Achievement Rate Quarterly trend Shipment Node_LOB ID&amp;quot;"/>
        <s v="&amp;quot;Volume Achievement Rate Quarterly trend Shipment Node_Revenue product category&amp;quot;"/>
        <s v="&amp;quot;Volume Achievement Rate Quarterly trend Shipment Node_Actual shipment&amp;quot;"/>
        <s v="&amp;quot;Volume Achievement Rate Quarterly trend Shipment Node_Amount of Target shipment&amp;quot;"/>
        <s v="&amp;quot;Volume Achievement Rate Quarterly trend Shipment Node_Amount of Annual Plan Shipment&amp;quot;"/>
        <s v="&amp;quot;Volume Achievement Rate Quarterly trend Shipment Node_Shipment achievement rate (Target vs Actual)&amp;quot;"/>
        <s v="&amp;quot;Volume Achievement Rate Quarterly trend Shipment Node_Shipment achievement rate (Annual plan vs Actual)&amp;quot;"/>
        <s v="&amp;quot;Volume Achievement Rate Quarterly trend Shipment Node_Shipment YoY&amp;quot;"/>
        <s v="&amp;quot;Volume Achievement Rate Quarterly trend Shipment Node_Shipment volume YTD&amp;quot;"/>
        <s v="&amp;quot;Volume Achievement Rate Monthly trend Shipment Node&amp;quot;"/>
        <s v="&amp;quot;Volume Achievement Rate Monthly trend Shipment Node_Revenue content&amp;quot;"/>
        <s v="&amp;quot;Volume Achievement Rate Monthly trend Shipment Node_BU Code&amp;quot;"/>
        <s v="&amp;quot;Volume Achievement Rate Monthly trend Shipment Node_BG Code&amp;quot;"/>
        <s v="&amp;quot;Volume Achievement Rate Monthly trend Shipment Node_Site&amp;quot;"/>
        <s v="&amp;quot;Volume Achievement Rate Monthly trend Shipment Node_Shipment date&amp;quot;"/>
        <s v="&amp;quot;Volume Achievement Rate Monthly trend Shipment Node_LOB ID&amp;quot;"/>
        <s v="&amp;quot;Volume Achievement Rate Monthly trend Shipment Node_Revenue product category&amp;quot;"/>
        <s v="&amp;quot;Volume Achievement Rate Monthly trend Shipment Node_Actual shipment&amp;quot;"/>
        <s v="&amp;quot;Volume Achievement Rate Monthly trend Shipment Node_Amount of Target shipment&amp;quot;"/>
        <s v="&amp;quot;Volume Achievement Rate Monthly trend Shipment Node_Amount of Annual Plan Shipment&amp;quot;"/>
        <s v="&amp;quot;Volume Achievement Rate Monthly trend Shipment Node_Shipment achievement rate (Target vs Actual)&amp;quot;"/>
        <s v="&amp;quot;Volume Achievement Rate Monthly trend Shipment Node_Shipment achievement rate (Annual plan vs Actual)&amp;quot;"/>
        <s v="&amp;quot;Volume Achievement Rate Monthly trend Shipment Node_Shipment YoY&amp;quot;"/>
        <s v="&amp;quot;Volume Achievement Rate Quarterly trend Shipment SC&amp;quot;"/>
        <s v="&amp;quot;Volume Achievement Rate Quarterly trend Shipment SC_Revenue content&amp;quot;"/>
        <s v="&amp;quot;Volume Achievement Rate Quarterly trend Shipment SC_BU Code&amp;quot;"/>
        <s v="&amp;quot;Volume Achievement Rate Quarterly trend Shipment SC_BG Code&amp;quot;"/>
        <s v="&amp;quot;Volume Achievement Rate Quarterly trend Shipment SC_Site&amp;quot;"/>
        <s v="&amp;quot;Volume Achievement Rate Quarterly trend Shipment SC_Shipment date&amp;quot;"/>
        <s v="&amp;quot;Volume Achievement Rate Quarterly trend Shipment SC_Currency of revenue&amp;quot;"/>
        <s v="&amp;quot;Volume Achievement Rate Quarterly trend Shipment SC_LOB ID&amp;quot;"/>
        <s v="&amp;quot;Volume Achievement Rate Quarterly trend Shipment SC_Revenue product category&amp;quot;"/>
        <s v="&amp;quot;Volume Achievement Rate Quarterly trend Shipment SC_Actual shipment&amp;quot;"/>
        <s v="&amp;quot;Volume Achievement Rate Quarterly trend Shipment SC_Amount of Target shipment&amp;quot;"/>
        <s v="&amp;quot;Volume Achievement Rate Quarterly trend Shipment SC_Amount of Annual Plan Shipment&amp;quot;"/>
        <s v="&amp;quot;Volume Achievement Rate Quarterly trend Shipment SC_Shipment achievement rate (Target vs Actual)&amp;quot;"/>
        <s v="&amp;quot;Volume Achievement Rate Quarterly trend Shipment SC_Shipment achievement rate (Annual plan vs Actual)&amp;quot;"/>
        <s v="&amp;quot;Volume Achievement Rate Quarterly trend Shipment SC_Shipment YoY&amp;quot;"/>
        <s v="&amp;quot;Volume Achievement Rate Quarterly trend Shipment SC_Shipment volume YTD&amp;quot;"/>
        <s v="&amp;quot;Volume Achievement Rate Monthly trend Shipment SC&amp;quot;"/>
        <s v="&amp;quot;Volume Achievement Rate Monthly trend Shipment SC_Revenue content&amp;quot;"/>
        <s v="&amp;quot;Volume Achievement Rate Monthly trend Shipment SC_BU Code&amp;quot;"/>
        <s v="&amp;quot;Volume Achievement Rate Monthly trend Shipment SC_BG Code&amp;quot;"/>
        <s v="&amp;quot;Volume Achievement Rate Monthly trend Shipment SC_Site&amp;quot;"/>
        <s v="&amp;quot;Volume Achievement Rate Monthly trend Shipment SC_Shipment date&amp;quot;"/>
        <s v="&amp;quot;Volume Achievement Rate Monthly trend Shipment SC_LOB ID&amp;quot;"/>
        <s v="&amp;quot;Volume Achievement Rate Monthly trend Shipment SC_Revenue product category&amp;quot;"/>
        <s v="&amp;quot;Volume Achievement Rate Monthly trend Shipment SC_Actual shipment&amp;quot;"/>
        <s v="&amp;quot;Volume Achievement Rate Monthly trend Shipment SC_Amount of Target shipment&amp;quot;"/>
        <s v="&amp;quot;Volume Achievement Rate Monthly trend Shipment SC_Amount of Annual Plan Shipment&amp;quot;"/>
        <s v="&amp;quot;Volume Achievement Rate Monthly trend Shipment SC_Shipment achievement rate (Target vs Actual)&amp;quot;"/>
        <s v="&amp;quot;Volume Achievement Rate Monthly trend Shipment SC_Shipment achievement rate (Annual plan vs Actual)&amp;quot;"/>
        <s v="&amp;quot;Volume Achievement Rate Monthly trend Shipment SC_Shipment YoY&amp;quot;"/>
        <s v="&amp;quot;Revenue Volume Achievement Rate Revenue gap details by product category&amp;quot;"/>
        <s v="&amp;quot;Revenue Volume Achievement Rate Revenue gap details by product category_BU Code&amp;quot;"/>
        <s v="&amp;quot;Revenue Volume Achievement Rate Revenue gap details by product category_BG Code&amp;quot;"/>
        <s v="&amp;quot;Revenue Volume Achievement Rate Revenue gap details by product category_Revenue date&amp;quot;"/>
        <s v="&amp;quot;Revenue Volume Achievement Rate Revenue gap details by product category_Revenue product category&amp;quot;"/>
        <s v="&amp;quot;Revenue Volume Achievement Rate Revenue gap details by product category_Currency of revenue&amp;quot;"/>
        <s v="&amp;quot;Revenue Volume Achievement Rate Revenue gap details by product category_Amount of Target shipment&amp;quot;"/>
        <s v="&amp;quot;Revenue Volume Achievement Rate Revenue gap details by product category_Actual shipment&amp;quot;"/>
        <s v="&amp;quot;Revenue Volume Achievement Rate Revenue gap details by product category_Gap of shipment&amp;quot;"/>
        <s v="&amp;quot;Revenue Volume Achievement Rate Revenue gap details by product category_Amount of Actual revenue&amp;quot;"/>
        <s v="&amp;quot;Revenue Volume Achievement Rate Revenue gap details by product category_Amount of Target revenue&amp;quot;"/>
        <s v="&amp;quot;Revenue Volume Achievement Rate Revenue gap details by product category_Average selling price (Actual)&amp;quot;"/>
        <s v="&amp;quot;Revenue Volume Achievement Rate Revenue gap details by product category_Average selling price (FCST)&amp;quot;"/>
        <s v="&amp;quot;Revenue Volume Achievement Rate Revenue gap details by product category_Gap of ASP&amp;quot;"/>
        <s v="&amp;quot;Revenue Volume Achievement Rate Revenue gap details by site&amp;quot;"/>
        <s v="&amp;quot;Revenue Volume Achievement Rate Revenue gap details by site_BU Code&amp;quot;"/>
        <s v="&amp;quot;Revenue Volume Achievement Rate Revenue gap details by site_BG Code&amp;quot;"/>
        <s v="&amp;quot;Revenue Volume Achievement Rate Revenue gap details by site_Shipment date&amp;quot;"/>
        <s v="&amp;quot;Revenue Volume Achievement Rate Revenue gap details by site_Revenue product category&amp;quot;"/>
        <s v="&amp;quot;Revenue Volume Achievement Rate Revenue gap details by site_Site&amp;quot;"/>
        <s v="&amp;quot;Revenue Volume Achievement Rate Revenue gap details by site_Amount of Target shipment&amp;quot;"/>
        <s v="&amp;quot;Revenue Volume Achievement Rate Revenue gap details by site_Actual shipment&amp;quot;"/>
        <s v="&amp;quot;MFG Spending&amp;quot;"/>
        <s v="&amp;quot;MFG Spending_BG Code&amp;quot;"/>
        <s v="&amp;quot;MFG Spending_Site&amp;quot;"/>
        <s v="&amp;quot;MFG Spending_Year Month&amp;quot;"/>
        <s v="&amp;quot;MFG Spending_SPDG Category&amp;quot;"/>
        <s v="&amp;quot;MFG Spending_Category1&amp;quot;"/>
        <s v="&amp;quot;MFG Spending_Category2&amp;quot;"/>
        <s v="&amp;quot;MFG Spending_SPDG Amount&amp;quot;"/>
        <s v="&amp;quot;MFG Spending_SPDG Amount USD&amp;quot;"/>
        <s v="&amp;quot;MFG Spending Analysis&amp;quot;"/>
        <s v="&amp;quot;MFG Spending Analysis_BG Code&amp;quot;"/>
        <s v="&amp;quot;MFG Spending Analysis_Site&amp;quot;"/>
        <s v="&amp;quot;MFG Spending Analysis_Year Month&amp;quot;"/>
        <s v="&amp;quot;MFG Spending Analysis_Actul total Spending  &amp;quot;"/>
        <s v="&amp;quot;MFG Spending Analysis_Forcast total Spending  &amp;quot;"/>
        <s v="&amp;quot;MFG Spending Analysis_Target total Spending  &amp;quot;"/>
        <s v="&amp;quot;MFG Spending By Category&amp;quot;"/>
        <s v="&amp;quot;MFG Spending By Category_BG Code&amp;quot;"/>
        <s v="&amp;quot;MFG Spending By Category_Site&amp;quot;"/>
        <s v="&amp;quot;MFG Spending By Category_Year Month&amp;quot;"/>
        <s v="&amp;quot;MFG Spending By Category_Actul total Spending  &amp;quot;"/>
        <s v="&amp;quot;MFG Spending By Category_Forcast total Spending  &amp;quot;"/>
        <s v="&amp;quot;MFG Spending By Category_Actul Site Revenue&amp;quot;"/>
        <s v="&amp;quot;MFG Spending By Category_Forcast Site Revenue &amp;quot;"/>
        <s v="&amp;quot;MFG Spending By Category_Category1&amp;quot;"/>
        <s v="&amp;quot;CPP Trend&amp;quot;"/>
        <s v="&amp;quot;CPP Trend_BG Code&amp;quot;"/>
        <s v="&amp;quot;CPP Trend_Site&amp;quot;"/>
        <s v="&amp;quot;CPP Trend_Year Month&amp;quot;"/>
        <s v="&amp;quot;CPP Trend_MFG SPDG USD&amp;quot;"/>
        <s v="&amp;quot;CPP Trend_Placement&amp;quot;"/>
        <s v="&amp;quot;CPH Tread&amp;quot;"/>
        <s v="&amp;quot;CPH Tread_BG Code&amp;quot;"/>
        <s v="&amp;quot;CPH Tread_Site&amp;quot;"/>
        <s v="&amp;quot;CPH Tread_Year Month&amp;quot;"/>
        <s v="&amp;quot;CPH Tread_MFG SPDG USD&amp;quot;"/>
        <s v="&amp;quot;CPH Tread_Earn Hour&amp;quot;"/>
        <s v="&amp;quot;CPH Tread_CPH Target USD&amp;quot;"/>
        <s v="&amp;quot;MVA GAP&amp;quot;"/>
        <s v="&amp;quot;MVA GAP_BG Code&amp;quot;"/>
        <s v="&amp;quot;MVA GAP_Site&amp;quot;"/>
        <s v="&amp;quot;MVA GAP_Year Month&amp;quot;"/>
        <s v="&amp;quot;MVA GAP_SPDG Amount USD&amp;quot;"/>
        <s v="&amp;quot;MVA GAP_Quote Amount USD&amp;quot;"/>
        <s v="&amp;quot;MVA GAP Analysis&amp;quot;"/>
        <s v="&amp;quot;MVA GAP Analysis_BG Code&amp;quot;"/>
        <s v="&amp;quot;MVA GAP Analysis_Site&amp;quot;"/>
        <s v="&amp;quot;MVA GAP Analysis_Year&amp;quot;"/>
        <s v="&amp;quot;MVA GAP Analysis_SPDG AVG&amp;quot;"/>
        <s v="&amp;quot;MVA GAP Analysis_SPDG YTD&amp;quot;"/>
        <s v="&amp;quot;MVA GAP Analysis_Quote AVG&amp;quot;"/>
        <s v="&amp;quot;MVA GAP Analysis_Quote YTD&amp;quot;"/>
        <s v="&amp;quot;MFG Revenue Master&amp;quot;"/>
        <s v="&amp;quot;MFG Revenue Master_BG Code&amp;quot;"/>
        <s v="&amp;quot;MFG Revenue Master_Site&amp;quot;"/>
        <s v="&amp;quot;MFG Revenue Master_Year Month&amp;quot;"/>
        <s v="&amp;quot;MFG Revenue Master_Build Volume-Depreciation&amp;quot;"/>
        <s v="&amp;quot;MFG Revenue Master_IDL Head count&amp;quot;"/>
        <s v="&amp;quot;MFG Revenue Master_DL Head count&amp;quot;"/>
        <s v="&amp;quot;MFG Revenue Master_Site Revenue&amp;quot;"/>
        <s v="&amp;quot;CPU Monthly Efficiency Master&amp;quot;"/>
        <s v="&amp;quot;CPU Monthly Efficiency Master_Production date&amp;quot;"/>
        <s v="&amp;quot;CPU Monthly Efficiency Master_Site&amp;quot;"/>
        <s v="&amp;quot;CPU Monthly Efficiency Master_CPU Full load hours&amp;quot;"/>
        <s v="&amp;quot;CPU Monthly Efficiency Master_CPU Input work hours&amp;quot;"/>
        <s v="&amp;quot;CPU Monthly Efficiency Master_CPU Output hours&amp;quot;"/>
        <s v="&amp;quot;CPU Monthly Efficiency Master_CPU Output QTY&amp;quot;"/>
        <s v="&amp;quot;CPU Monthly Efficiency Master_CPU Equipment Utilization&amp;quot;"/>
        <s v="&amp;quot;CPU Monthly Efficiency Master_CPU Production Efficiency&amp;quot;"/>
        <s v="&amp;quot;CPU Monthly Efficiency Master_CPU Overall Production efficiency&amp;quot;"/>
        <s v="&amp;quot;CPU Monthly Efficiency Master_CPU Overall Production efficiency Goal&amp;quot;"/>
        <s v="&amp;quot;OEE Analysis Master&amp;quot;"/>
        <s v="&amp;quot;OEE Analysis Master_Production date&amp;quot;"/>
        <s v="&amp;quot;OEE Analysis Master_Site&amp;quot;"/>
        <s v="&amp;quot;OEE Analysis Master_Production Line&amp;quot;"/>
        <s v="&amp;quot;OEE Analysis Master_MLB Build Volume&amp;quot;"/>
        <s v="&amp;quot;OEE Analysis Master_SC Build Volume&amp;quot;"/>
        <s v="&amp;quot;OEE Analysis Master_SMT Full load hours&amp;quot;"/>
        <s v="&amp;quot;OEE Analysis Master_SMT Available hours&amp;quot;"/>
        <s v="&amp;quot;OEE Analysis Master_SMT Input work hours&amp;quot;"/>
        <s v="&amp;quot;OEE Analysis Master_SMT MP output hours&amp;quot;"/>
        <s v="&amp;quot;OEE Analysis Master_None production requirement(BU)&amp;quot;"/>
        <s v="&amp;quot;OEE Analysis Master_Planned shutdown（upder control)&amp;quot;"/>
        <s v="&amp;quot;OEE Analysis Master_Planned shutdown（Epidemic prevention or out of control）&amp;quot;"/>
        <s v="&amp;quot;OEE Analysis Master_MFG Line Change&amp;quot;"/>
        <s v="&amp;quot;OEE Analysis Master_MFG Production line Maintenance&amp;quot;"/>
        <s v="&amp;quot;OEE Analysis Master_MFG Production scheduling loss(Production plan Control)&amp;quot;"/>
        <s v="&amp;quot;OEE Analysis Master_line shutdown (Raw material shortage issue)&amp;quot;"/>
        <s v="&amp;quot;OEE Analysis Master_line shutdown (Raw material quality issue)&amp;quot;"/>
        <s v="&amp;quot;OEE Analysis Master_MFG production time lost&amp;quot;"/>
        <s v="&amp;quot;OEE Analysis Master_Control Run hours&amp;quot;"/>
        <s v="&amp;quot;OEE Analysis Master_New product introduction hours&amp;quot;"/>
        <s v="&amp;quot;OEE Analysis Master_SMT Equipment Utilization&amp;quot;"/>
        <s v="&amp;quot;OEE Analysis Master_SMT Equipment Availability&amp;quot;"/>
        <s v="&amp;quot;OEE Analysis Master_SMT Production Efficiency&amp;quot;"/>
        <s v="&amp;quot;OEE Analysis Master_OEE&amp;quot;"/>
        <s v="&amp;quot;OEE Target Master&amp;quot;"/>
        <s v="&amp;quot;OEE Target Master_SMT Equipment  Availability Goal&amp;quot;"/>
        <s v="&amp;quot;OEE Target Master_SMT Production Efficiency Goal&amp;quot;"/>
        <s v="&amp;quot;OEE Target Master_Overall Equipment Effectiveness Goal&amp;quot;"/>
        <s v="&amp;quot;Line change hour Master&amp;quot;"/>
        <s v="&amp;quot;Line change hour Master_Production Line&amp;quot;"/>
        <s v="&amp;quot;Line change hour Master_MLB line change time&amp;quot;"/>
        <s v="&amp;quot;Line change hour Master_SC line change time&amp;quot;"/>
        <s v="&amp;quot;CPU Monthly Efficiency&amp;quot;"/>
        <s v="&amp;quot;CPU Monthly Efficiency_Production date&amp;quot;"/>
        <s v="&amp;quot;CPU Monthly Efficiency_Site&amp;quot;"/>
        <s v="&amp;quot;CPU Monthly Efficiency_CPU Full load hours&amp;quot;"/>
        <s v="&amp;quot;CPU Monthly Efficiency_CPU Input work hours&amp;quot;"/>
        <s v="&amp;quot;CPU Monthly Efficiency_CPU Output hours&amp;quot;"/>
        <s v="&amp;quot;CPU Monthly Efficiency_CPU Output QTY&amp;quot;"/>
        <s v="&amp;quot;CPU Monthly Efficiency_CPU Equipment Utilization&amp;quot;"/>
        <s v="&amp;quot;CPU Monthly Efficiency_CPU Production Efficiency&amp;quot;"/>
        <s v="&amp;quot;CPU Monthly Efficiency_CPU Overall Production efficiency&amp;quot;"/>
        <s v="&amp;quot;CPU Monthly Efficiency_CPU Overall Production efficiency Goal&amp;quot;"/>
        <s v="&amp;quot;Overall Equipment Effectiveness&amp;quot;"/>
        <s v="&amp;quot;Overall Equipment Effectiveness_Production date&amp;quot;"/>
        <s v="&amp;quot;Overall Equipment Effectiveness_Site&amp;quot;"/>
        <s v="&amp;quot;Overall Equipment Effectiveness_Production Line&amp;quot;"/>
        <s v="&amp;quot;Overall Equipment Effectiveness_MLB Build Volume&amp;quot;"/>
        <s v="&amp;quot;Overall Equipment Effectiveness_SC Build Volume&amp;quot;"/>
        <s v="&amp;quot;Overall Equipment Effectiveness_SMT Full load hours&amp;quot;"/>
        <s v="&amp;quot;Overall Equipment Effectiveness_SMT Available hours&amp;quot;"/>
        <s v="&amp;quot;Overall Equipment Effectiveness_SMT Input work hours&amp;quot;"/>
        <s v="&amp;quot;Overall Equipment Effectiveness_SMT MP output hours&amp;quot;"/>
        <s v="&amp;quot;Overall Equipment Effectiveness_None production requirement(BU)&amp;quot;"/>
        <s v="&amp;quot;Overall Equipment Effectiveness_Planned shutdown（upder control)&amp;quot;"/>
        <s v="&amp;quot;Overall Equipment Effectiveness_Planned shutdown（Epidemic prevention or out of control）&amp;quot;"/>
        <s v="&amp;quot;Overall Equipment Effectiveness_MFG Line Change&amp;quot;"/>
        <s v="&amp;quot;Overall Equipment Effectiveness_MFG Production line Maintenance&amp;quot;"/>
        <s v="&amp;quot;Overall Equipment Effectiveness_MFG Production scheduling loss(Production plan Control)&amp;quot;"/>
        <s v="&amp;quot;Overall Equipment Effectiveness_line shutdown (Raw material shortage issue)&amp;quot;"/>
        <s v="&amp;quot;Overall Equipment Effectiveness_line shutdown (Raw material quality issue)&amp;quot;"/>
        <s v="&amp;quot;Overall Equipment Effectiveness_MFG production time lost&amp;quot;"/>
        <s v="&amp;quot;Overall Equipment Effectiveness_Control Run hours&amp;quot;"/>
        <s v="&amp;quot;Overall Equipment Effectiveness_New product introduction hours&amp;quot;"/>
        <s v="&amp;quot;Overall Equipment Effectiveness_SMT Equipment  Availability Goal&amp;quot;"/>
        <s v="&amp;quot;Overall Equipment Effectiveness_SMT Production Efficiency Goal&amp;quot;"/>
        <s v="&amp;quot;Overall Equipment Effectiveness_Overall Equipment Effectiveness Goal&amp;quot;"/>
        <s v="&amp;quot;Line Return Master&amp;quot;"/>
        <s v="&amp;quot;Line Return Master_Project Name&amp;quot;"/>
        <s v="&amp;quot;Line Return Master_BU Code&amp;quot;"/>
        <s v="&amp;quot;Line Return Master_Customer Project Name&amp;quot;"/>
        <s v="&amp;quot;Line Return Master_RMA No&amp;quot;"/>
        <s v="&amp;quot;Line Return Master_Return Quantity&amp;quot;"/>
        <s v="&amp;quot;Line Return Master_IEC Part Number&amp;quot;"/>
        <s v="&amp;quot;Line Return Master_Receive Product date&amp;quot;"/>
        <s v="&amp;quot;Line Return Master_LR Packing Date&amp;quot;"/>
        <s v="&amp;quot;Line Return Master_Product Type&amp;quot;"/>
        <s v="&amp;quot;Line Return Master_Product Generation&amp;quot;"/>
        <s v="&amp;quot;Line Return Master_Product Family&amp;quot;"/>
        <s v="&amp;quot;Line Return Master_LR Liability&amp;quot;"/>
        <s v="&amp;quot;Line Return Master_Customer Name&amp;quot;"/>
        <s v="&amp;quot;Line Return Master_LR Repair Action&amp;quot;"/>
        <s v="&amp;quot;Line Return Master_Site Cause&amp;quot;"/>
        <s v="&amp;quot;Line Return Master_Build Site&amp;quot;"/>
        <s v="&amp;quot;MFG Quantity By Month&amp;quot;"/>
        <s v="&amp;quot;MFG Quantity By Month_Project Name&amp;quot;"/>
        <s v="&amp;quot;MFG Quantity By Month_BU Code&amp;quot;"/>
        <s v="&amp;quot;MFG Quantity By Month_Customer Name&amp;quot;"/>
        <s v="&amp;quot;MFG Quantity By Month_Customer Project Name&amp;quot;"/>
        <s v="&amp;quot;MFG Quantity By Month_Product Type&amp;quot;"/>
        <s v="&amp;quot;MFG Quantity By Month_Product Generation&amp;quot;"/>
        <s v="&amp;quot;MFG Quantity By Month_Product Family&amp;quot;"/>
        <s v="&amp;quot;MFG Quantity By Month_MFG Quantity&amp;quot;"/>
        <s v="&amp;quot;MFG Quantity By Month_Production Month&amp;quot;"/>
        <s v="&amp;quot;Line Return MD&amp;quot;"/>
        <s v="&amp;quot;Line Return MD_BU Code&amp;quot;"/>
        <s v="&amp;quot;Line Return MD_Customer Name&amp;quot;"/>
        <s v="&amp;quot;Line Return MD_Customer Project Name&amp;quot;"/>
        <s v="&amp;quot;Line Return MD_Project Name&amp;quot;"/>
        <s v="&amp;quot;Line Return MD_Product Family&amp;quot;"/>
        <s v="&amp;quot;Line Return MD_Product Generation&amp;quot;"/>
        <s v="&amp;quot;Line Return MD_Request RMA Date By Month&amp;quot;"/>
        <s v="&amp;quot;Line Return MD_MFG Quantity By Month&amp;quot;"/>
        <s v="&amp;quot;Line Return MD_Return Quantity By Month&amp;quot;"/>
        <s v="&amp;quot;Line Return MD_Product Type&amp;quot;"/>
        <s v="&amp;quot;Line Return Cause Analysis&amp;quot;"/>
        <s v="&amp;quot;Line Return Cause Analysis_BU Code&amp;quot;"/>
        <s v="&amp;quot;Line Return Cause Analysis_Customer Name&amp;quot;"/>
        <s v="&amp;quot;Line Return Cause Analysis_Customer Project Name&amp;quot;"/>
        <s v="&amp;quot;Line Return Cause Analysis_Project Name&amp;quot;"/>
        <s v="&amp;quot;Line Return Cause Analysis_Product Family&amp;quot;"/>
        <s v="&amp;quot;Line Return Cause Analysis_Product Generation&amp;quot;"/>
        <s v="&amp;quot;Line Return Cause Analysis_Request RMA Date&amp;quot;"/>
        <s v="&amp;quot;Line Return Cause Analysis_Received Product Date&amp;quot;"/>
        <s v="&amp;quot;Line Return Cause Analysis_LR Packing Date&amp;quot;"/>
        <s v="&amp;quot;Line Return Cause Analysis_Return Quantity By Month&amp;quot;"/>
        <s v="&amp;quot;Line Return Cause Analysis_Product Type&amp;quot;"/>
        <s v="&amp;quot;Line Return Cause Analysis_LR Liability&amp;quot;"/>
        <s v="&amp;quot;Line Return Cause Analysis_LR Repair Action&amp;quot;"/>
        <s v="&amp;quot;Line Return Cause Analysis_Site Cause&amp;quot;"/>
        <s v="&amp;quot;Line Return Cause Analysis_Build Site&amp;quot;"/>
        <s v="&amp;quot;Project&amp;quot;"/>
        <s v="&amp;quot;Project_Project Code&amp;quot;"/>
        <s v="&amp;quot;Project_Project Name&amp;quot;"/>
        <s v="&amp;quot;Project_Material Group&amp;quot;"/>
        <s v="&amp;quot;Project_Customer Project Name&amp;quot;"/>
        <s v="&amp;quot;Project_Product Family&amp;quot;"/>
        <s v="&amp;quot;Project_Product Generation&amp;quot;"/>
        <s v="&amp;quot;Project_Material Type&amp;quot;"/>
        <s v="&amp;quot;Project_Product Type&amp;quot;"/>
        <s v="&amp;quot;Project_WBS Code&amp;quot;"/>
        <s v="&amp;quot;Project_Project Stage&amp;quot;"/>
        <s v="&amp;quot;Material Attribute&amp;quot;"/>
        <s v="&amp;quot;IEC Part Number&amp;quot;"/>
        <s v="&amp;quot;Material Attribute_Material Description&amp;quot;"/>
        <s v="&amp;quot;Material Attribute_Material Group&amp;quot;"/>
        <s v="&amp;quot;Material Attribute_Class Code&amp;quot;"/>
        <s v="&amp;quot;Material Attribute_Raw Type&amp;quot;"/>
        <s v="&amp;quot;Material Attribute_Commodity&amp;quot;"/>
        <s v="&amp;quot;Material Attribute_Part Category&amp;quot;"/>
        <s v="&amp;quot;Material Attribute_Customer Part Number&amp;quot;"/>
        <s v="&amp;quot;Project RND Multiple source&amp;quot;"/>
        <s v="&amp;quot;Project RND Multiple source_BU Code&amp;quot;"/>
        <s v="&amp;quot;Project RND Multiple source_Customer Project Name&amp;quot;"/>
        <s v="&amp;quot;Project RND Multiple source_Project Stage&amp;quot;"/>
        <s v="&amp;quot;Project RND Multiple source_Project Multiple Source Rate&amp;quot;"/>
        <s v="&amp;quot;Project RND Multiple source_Customer Multiple Source Rate Goal&amp;quot;"/>
        <s v="&amp;quot;Project RND Multiple source_Customer Name-SAP&amp;quot;"/>
        <s v="&amp;quot;PCA RND Property&amp;quot;"/>
        <s v="&amp;quot;PCA RND Property_Customer Project Name&amp;quot;"/>
        <s v="&amp;quot;PCA RND Property_IEC Part Number&amp;quot;"/>
        <s v="&amp;quot;PCA RND Property_PCA Stage&amp;quot;"/>
        <s v="&amp;quot;PCA RND Property_PCA Multiple Source Rate&amp;quot;"/>
        <s v="&amp;quot;PCA RND Property_PCA Hold Status&amp;quot;"/>
        <s v="&amp;quot;Customer&amp;quot;"/>
        <s v="&amp;quot;Customer_Customer Code&amp;quot;"/>
        <s v="&amp;quot;Customer_Customer Name-PDM&amp;quot;"/>
        <s v="&amp;quot;Customer_Customer Name-SAP&amp;quot;"/>
        <s v="&amp;quot;Customer_BU Code&amp;quot;"/>
        <s v="&amp;quot;Customer Satisfaction&amp;quot;"/>
        <s v="&amp;quot;Customer Satisfaction_Customer Name-SAP&amp;quot;"/>
        <s v="&amp;quot;Customer Satisfaction_Satisfaction Main Indicator&amp;quot;"/>
        <s v="&amp;quot;Customer Satisfaction_Satisfaction Indicator&amp;quot;"/>
        <s v="&amp;quot;Customer Satisfaction_Satisfaction Score&amp;quot;"/>
        <s v="&amp;quot;Customer Satisfaction_Satisfaction Ranking&amp;quot;"/>
        <s v="&amp;quot;Customer Satisfaction_QBR URL&amp;quot;"/>
        <s v="&amp;quot;Customer Satisfaction_Satisfaction Quarter&amp;quot;"/>
        <s v="&amp;quot;Customer Satisfaction_Satisfaction Date&amp;quot;"/>
        <s v="&amp;quot;Customer Satisfaction Score by Main Indicator&amp;quot;"/>
        <s v="&amp;quot;Customer Satisfaction Score by Main Indicator_Customer Name-SAP&amp;quot;"/>
        <s v="&amp;quot;Customer Satisfaction Score by Main Indicator_Satisfaction Main Indicator&amp;quot;"/>
        <s v="&amp;quot;Customer Satisfaction Score by Main Indicator_Satisfaction Score&amp;quot;"/>
        <s v="&amp;quot;Customer Satisfaction Score by Main Indicator_Satisfaction Date&amp;quot;"/>
        <s v="&amp;quot;QBR Performance Trend&amp;quot;"/>
        <s v="&amp;quot;QBR Performance Trend_Customer Name-SAP&amp;quot;"/>
        <s v="&amp;quot;QBR Performance Trend_Satisfaction Indicator&amp;quot;"/>
        <s v="&amp;quot;QBR Performance Trend_Satisfaction Quarter&amp;quot;"/>
        <s v="&amp;quot;QBR Performance Trend_Satisfaction Score&amp;quot;"/>
        <s v="&amp;quot;QBR Performance Trend_Satisfaction Ranking&amp;quot;"/>
        <s v="&amp;quot;QBR Performance Trend_QBR URL&amp;quot;"/>
        <s v="&amp;quot;QBR Performance Trend_Satisfaction Date&amp;quot;"/>
        <s v="&amp;quot;M to M revenue comparison&amp;quot;"/>
        <s v="&amp;quot;M to M revenue comparison_BG Code&amp;quot;"/>
        <s v="&amp;quot;M to M revenue comparison_BU Code&amp;quot;"/>
        <s v="&amp;quot;M to M revenue comparison_Inventory Cut Month&amp;quot;"/>
        <s v="&amp;quot;M to M revenue comparison_Inventory Cut Day&amp;quot;"/>
        <s v="&amp;quot;M to M revenue comparison_Currency of revenue&amp;quot;"/>
        <s v="&amp;quot;M to M revenue comparison_Amount of Actual revenue&amp;quot;"/>
        <s v="&amp;quot;M to M revenue comparison_Amount of Target revenue&amp;quot;"/>
        <s v="&amp;quot;M to M revenue comparison_&amp;quot;"/>
        <s v="&amp;quot;Supplier Forecast plan&amp;quot;"/>
        <s v="&amp;quot;Supplier Forecast plan_Forecast plan ID&amp;quot;"/>
        <s v="&amp;quot;Supplier Forecast plan_Plant Code&amp;quot;"/>
        <s v="&amp;quot;Supplier Forecast plan_BU Code&amp;quot;"/>
        <s v="&amp;quot;Supplier Forecast plan_IEC Part Number&amp;quot;"/>
        <s v="&amp;quot;Supplier Forecast plan_Class Code&amp;quot;"/>
        <s v="&amp;quot;Supplier Forecast plan_Plan Period&amp;quot;"/>
        <s v="&amp;quot;Supplier Forecast plan_Supplier Forecast date&amp;quot;"/>
        <s v="&amp;quot;Supplier Forecast plan_Time bucket&amp;quot;"/>
        <s v="&amp;quot;Supplier Forecast plan_plan type&amp;quot;"/>
        <s v="&amp;quot;Supplier Forecast plan_Supplier Forecast QTY&amp;quot;"/>
        <s v="&amp;quot;Inventory Good Received&amp;quot;"/>
        <s v="&amp;quot;Inventory Good Received_GR Document ID&amp;quot;"/>
        <s v="&amp;quot;Inventory Good Received_PO Document ID&amp;quot;"/>
        <s v="&amp;quot;Inventory Good Received_Last Move Date&amp;quot;"/>
        <s v="&amp;quot;Inventory Good Received_Plant Code&amp;quot;"/>
        <s v="&amp;quot;Inventory Good Received_BU Code&amp;quot;"/>
        <s v="&amp;quot;Inventory Good Received_GR Type&amp;quot;"/>
        <s v="&amp;quot;Inventory Good Received_IEC Part Number&amp;quot;"/>
        <s v="&amp;quot;Inventory Good Received_Class Code&amp;quot;"/>
        <s v="&amp;quot;Inventory Good Received_Inventory Qty&amp;quot;"/>
        <s v="&amp;quot;Inventory Good Received_TTL PO Price&amp;quot;"/>
        <s v="&amp;quot;Inventory Good Received_PO Currency&amp;quot;"/>
        <s v="&amp;quot;Inventory Good Received_TWD Price&amp;quot;"/>
        <s v="&amp;quot;Inventory Good Received_USD Price&amp;quot;"/>
        <s v="&amp;quot;Procurement type and amount&amp;quot;"/>
        <s v="&amp;quot;Procurement type and amount_BU Code&amp;quot;"/>
        <s v="&amp;quot;Procurement type and amount_Customer Name-SAP&amp;quot;"/>
        <s v="&amp;quot;Procurement type and amount_PROC COMMODITY&amp;quot;"/>
        <s v="&amp;quot;Procurement type and amount_Class Code&amp;quot;"/>
        <s v="&amp;quot;Procurement type and amount_Part Category&amp;quot;"/>
        <s v="&amp;quot;Procurement type and amount_Procure Type Code&amp;quot;"/>
        <s v="&amp;quot;Procurement type and amount_Vendor Code&amp;quot;"/>
        <s v="&amp;quot;Procurement type and amount_Vendor Name&amp;quot;"/>
        <s v="&amp;quot;Procurement type and amount_Vendor Nickname&amp;quot;"/>
        <s v="&amp;quot;Procurement type and amount_Manufacturer Code&amp;quot;"/>
        <s v="&amp;quot;Procurement type and amount_Manufacturer Name&amp;quot;"/>
        <s v="&amp;quot;Procurement type and amount_BOM Level Component&amp;quot;"/>
        <s v="&amp;quot;Procurement type and amount_Purchase date&amp;quot;"/>
        <s v="&amp;quot;Procurement type and amount_Purchase Bucket Date&amp;quot;"/>
        <s v="&amp;quot;Procurement type and amount_Forecast Status&amp;quot;"/>
        <s v="&amp;quot;Procurement type and amount_PO Currency&amp;quot;"/>
        <s v="&amp;quot;Procurement type and amount_TTL PO Price&amp;quot;"/>
        <s v="&amp;quot;Procurement type and amount_PO Quantity&amp;quot;"/>
        <s v="&amp;quot;Procurement type and amount_IEC Part Number&amp;quot;"/>
        <s v="&amp;quot;Procurement type and amount_Plant Code&amp;quot;"/>
        <s v="&amp;quot;PURCHASE PARTS ALL MANUF&amp;quot;"/>
        <s v="&amp;quot;PURCHASE PARTS ALL MANUF_Plant Code&amp;quot;"/>
        <s v="&amp;quot;PURCHASE PARTS ALL MANUF_IEC Part Number&amp;quot;"/>
        <s v="&amp;quot;PURCHASE PARTS ALL MANUF_Vendor Code&amp;quot;"/>
        <s v="&amp;quot;PURCHASE PARTS ALL MANUF_Vendor Name&amp;quot;"/>
        <s v="&amp;quot;PURCHASE PARTS ALL MANUF_Manufacturer Code&amp;quot;"/>
        <s v="&amp;quot;PURCHASE PARTS ALL MANUF_Manufacturer Name&amp;quot;"/>
        <s v="&amp;quot;PURCHASE PARTS ALL MANUF_PO Price in functional currency&amp;quot;"/>
        <s v="&amp;quot;PURCHASE PARTS ALL MANUF_PO Functional Currency&amp;quot;"/>
        <s v="&amp;quot;PURCHASE PARTS ALL MANUF_TWD PO Price&amp;quot;"/>
        <s v="&amp;quot;PURCHASE PARTS ALL MANUF_USD PO Price&amp;quot;"/>
        <s v="&amp;quot;Class code commodity&amp;quot;"/>
        <s v="&amp;quot;Class code commodity_Class Code&amp;quot;"/>
        <s v="&amp;quot;Class code commodity_PROC COMMODITY&amp;quot;"/>
        <s v="&amp;quot;Product Sales Type&amp;quot;"/>
        <s v="&amp;quot;Platform Solution&amp;quot;"/>
        <s v="&amp;quot;Platform Solution Name&amp;quot;"/>
        <s v="&amp;quot;PIR Master&amp;quot;"/>
        <s v="&amp;quot;PIR Master_Forecast Gen Date&amp;quot;"/>
        <s v="&amp;quot;PIR Master_Plant Code&amp;quot;"/>
        <s v="&amp;quot;PIR Master_Site&amp;quot;"/>
        <s v="&amp;quot;PIR Master_Region&amp;quot;"/>
        <s v="&amp;quot;PIR Master_BU Code&amp;quot;"/>
        <s v="&amp;quot;PIR Master_LOB ID&amp;quot;"/>
        <s v="&amp;quot;PIR Master_Customer Name-SAP&amp;quot;"/>
        <s v="&amp;quot;PIR Master_Product Sales Type&amp;quot;"/>
        <s v="&amp;quot;PIR Master_Forecast date&amp;quot;"/>
        <s v="&amp;quot;PIR Master_Material Group&amp;quot;"/>
        <s v="&amp;quot;PIR Master_Project Stage&amp;quot;"/>
        <s v="&amp;quot;PIR Master_Product Generation&amp;quot;"/>
        <s v="&amp;quot;PIR Master_Product Family&amp;quot;"/>
        <s v="&amp;quot;PIR Master_Customer Project Name&amp;quot;"/>
        <s v="&amp;quot;PIR Master_Platform Solution Name&amp;quot;"/>
        <s v="&amp;quot;PIR Master_Forecast Quantity&amp;quot;"/>
        <s v="&amp;quot;PIR Master_TWD Forecast Amount&amp;quot;"/>
        <s v="&amp;quot;PIR Master_USD Forecast Amount&amp;quot;"/>
        <s v="&amp;quot;PIR Master_Actual Quantity&amp;quot;"/>
        <s v="&amp;quot;PIR Master_TWD Actual Amount&amp;quot;"/>
        <s v="&amp;quot;PIR Master_USD Actual Amount&amp;quot;"/>
        <s v="&amp;quot;PIR Master_Forecast Attainment Rate&amp;quot;"/>
        <s v="&amp;quot;Daily Inventory Management Master&amp;quot;"/>
        <s v="&amp;quot;Daily Inventory Management Master_FRU location Remark&amp;quot;"/>
        <s v="&amp;quot;Daily Inventory Management Master_BG Code&amp;quot;"/>
        <s v="&amp;quot;Daily Inventory Management Master_BU Code&amp;quot;"/>
        <s v="&amp;quot;Daily Inventory Management Master_Customer Name-SAP&amp;quot;"/>
        <s v="&amp;quot;Daily Inventory Management Master_Material Group&amp;quot;"/>
        <s v="&amp;quot;Daily Inventory Management Master_Site&amp;quot;"/>
        <s v="&amp;quot;Daily Inventory Management Master_Plant Code&amp;quot;"/>
        <s v="&amp;quot;Daily Inventory Management Master_StorageLocation&amp;quot;"/>
        <s v="&amp;quot;Daily Inventory Management Master_Hub location Remark&amp;quot;"/>
        <s v="&amp;quot;Daily Inventory Management Master_DataSrc&amp;quot;"/>
        <s v="&amp;quot;Daily Inventory Management Master_Stype&amp;quot;"/>
        <s v="&amp;quot;Daily Inventory Management Master_PROC_COMMODITY &amp;quot;"/>
        <s v="&amp;quot;Daily Inventory Management Master_Part Category&amp;quot;"/>
        <s v="&amp;quot;Daily Inventory Management Master_STD-USD&amp;quot;"/>
        <s v="&amp;quot;Daily Inventory Management Master_STD-TWD&amp;quot;"/>
        <s v="&amp;quot;Daily Inventory Management Master_High value type&amp;quot;"/>
        <s v="&amp;quot;Daily Inventory Management Master_Aging Bucket&amp;quot;"/>
        <s v="&amp;quot;Daily Inventory Management Master_Aging days&amp;quot;"/>
        <s v="&amp;quot;Daily Inventory Management Master_Inventory Cut Date&amp;quot;"/>
        <s v="&amp;quot;Daily Inventory Management Master_Last Move Date&amp;quot;"/>
        <s v="&amp;quot;Daily Inventory Management Master_MonthEnd Remark&amp;quot;"/>
        <s v="&amp;quot;Daily Inventory Management Master_Inv UnrestrictedBlocked&amp;quot;"/>
        <s v="&amp;quot;Daily Inventory Management Master_InvType Remark&amp;quot;"/>
        <s v="&amp;quot;Daily Inventory Management Master_InvQty&amp;quot;"/>
        <s v="&amp;quot;Daily Inventory Management Master_InvAmount&amp;quot;"/>
        <s v="&amp;quot;Daily Inventory Management Master_USDInv_Amount&amp;quot;"/>
        <s v="&amp;quot;Daily Inventory Management Master_% of Total Inventory Amount&amp;quot;"/>
        <s v="&amp;quot;Inventory Action Log&amp;quot;"/>
        <s v="&amp;quot;Inventory Action Log_BG Code&amp;quot;"/>
        <s v="&amp;quot;Inventory Action Log_BU Code&amp;quot;"/>
        <s v="&amp;quot;Inventory Action Log_Customer Name-SAP&amp;quot;"/>
        <s v="&amp;quot;Inventory Action Log_Inventory Cut Date&amp;quot;"/>
        <s v="&amp;quot;Inventory Action Log_Inventory Reduction Plan Amount TWD&amp;quot;"/>
        <s v="&amp;quot;Inventory Action Log_Inventory Reduction Plan Amount USD&amp;quot;"/>
        <s v="&amp;quot;M to M inventory comparison&amp;quot;"/>
        <s v="&amp;quot;M to M inventory comparison_BG Code&amp;quot;"/>
        <s v="&amp;quot;M to M inventory comparison_BU Code&amp;quot;"/>
        <s v="&amp;quot;M to M inventory comparison_Inventory Cut Month&amp;quot;"/>
        <s v="&amp;quot;M to M inventory comparison_Inventory Cut Day&amp;quot;"/>
        <s v="&amp;quot;M to M inventory comparison_InvAmount&amp;quot;"/>
        <s v="&amp;quot;M to M inventory comparison_Inventory Goal&amp;quot;"/>
        <s v="&amp;quot;Material Attribute_PROC COMMODITY&amp;quot;"/>
        <s v="&amp;quot;Material Attribute_SType&amp;quot;"/>
        <s v="&amp;quot;Material Attribute_MType&amp;quot;"/>
        <s v="&amp;quot;Material Attribute_High value type&amp;quot;"/>
        <s v="&amp;quot;Material Attribute_Ctype&amp;quot;"/>
        <s v="&amp;quot;Material Attribute_MFGLevel&amp;quot;"/>
        <s v="&amp;quot;Manufacturer PN Master&amp;quot;"/>
        <s v="&amp;quot;Manufacturer PN Master_Manufacturer Code&amp;quot;"/>
        <s v="&amp;quot;Manufacturer PN Master_Manufacturer PN&amp;quot;"/>
        <s v="&amp;quot;Manufacturer PN Master_IEC Part Number&amp;quot;"/>
        <s v="&amp;quot;Product Life Cycle Forecast&amp;quot;"/>
        <s v="&amp;quot;Product Life Cycle Forecast_BU Code&amp;quot;"/>
        <s v="&amp;quot;Product Life Cycle Forecast_LOB ID&amp;quot;"/>
        <s v="&amp;quot;Product Life Cycle Forecast_Customer Name-SAP&amp;quot;"/>
        <s v="&amp;quot;Product Life Cycle Forecast_Plant Code&amp;quot;"/>
        <s v="&amp;quot;Product Life Cycle Forecast_Region&amp;quot;"/>
        <s v="&amp;quot;Product Life Cycle Forecast_Product Sales Type&amp;quot;"/>
        <s v="&amp;quot;Product Life Cycle Forecast_Forecast Gen Date&amp;quot;"/>
        <s v="&amp;quot;Product Life Cycle Forecast_Project Stage&amp;quot;"/>
        <s v="&amp;quot;Product Life Cycle Forecast_Product Family&amp;quot;"/>
        <s v="&amp;quot;Product Life Cycle Forecast_Platform Solution Name&amp;quot;"/>
        <s v="&amp;quot;Product Life Cycle Forecast_Customer Project Name&amp;quot;"/>
        <s v="&amp;quot;Product Life Cycle Forecast_Target Month&amp;quot;"/>
        <s v="&amp;quot;Product Life Cycle Forecast_Forecast Currency&amp;quot;"/>
        <s v="&amp;quot;Product Life Cycle Forecast_Forecast Amount&amp;quot;"/>
        <s v="&amp;quot;Product Life Cycle Forecast_Forecast Quantity&amp;quot;"/>
        <s v="&amp;quot;Forecast and Actual Shipment Analysis&amp;quot;"/>
        <s v="&amp;quot;Forecast and Actual Shipment Analysis_BU Code&amp;quot;"/>
        <s v="&amp;quot;Forecast and Actual Shipment Analysis_LOB ID&amp;quot;"/>
        <s v="&amp;quot;Forecast and Actual Shipment Analysis_Customer Name-SAP&amp;quot;"/>
        <s v="&amp;quot;Forecast and Actual Shipment Analysis_Customer Project Name&amp;quot;"/>
        <s v="&amp;quot;Forecast and Actual Shipment Analysis_Product Family&amp;quot;"/>
        <s v="&amp;quot;Forecast and Actual Shipment Analysis_Product Generation&amp;quot;"/>
        <s v="&amp;quot;Forecast and Actual Shipment Analysis_Material Group&amp;quot;"/>
        <s v="&amp;quot;Forecast and Actual Shipment Analysis_Product Sales Type&amp;quot;"/>
        <s v="&amp;quot;Forecast and Actual Shipment Analysis_Project Stage&amp;quot;"/>
        <s v="&amp;quot;Forecast and Actual Shipment Analysis_Forecast Gen Date&amp;quot;"/>
        <s v="&amp;quot;Forecast and Actual Shipment Analysis_Target Month&amp;quot;"/>
        <s v="&amp;quot;Forecast and Actual Shipment Analysis_Actual Shipment Currency&amp;quot;"/>
        <s v="&amp;quot;Forecast and Actual Shipment Analysis_Forecast Currency&amp;quot;"/>
        <s v="&amp;quot;Forecast and Actual Shipment Analysis_Actual Amount&amp;quot;"/>
        <s v="&amp;quot;Forecast and Actual Shipment Analysis_Actual Quantity&amp;quot;"/>
        <s v="&amp;quot;Forecast and Actual Shipment Analysis_Forecast Amount&amp;quot;"/>
        <s v="&amp;quot;Forecast and Actual Shipment Analysis_Forecast Quantity&amp;quot;"/>
        <s v="&amp;quot;Forecast Attainment Rate Management&amp;quot;"/>
        <s v="&amp;quot;Forecast Attainment Rate Management_BU Code&amp;quot;"/>
        <s v="&amp;quot;Forecast Attainment Rate Management_Site&amp;quot;"/>
        <s v="&amp;quot;Forecast Attainment Rate Management_Region&amp;quot;"/>
        <s v="&amp;quot;Forecast Attainment Rate Management_Customer Name-SAP&amp;quot;"/>
        <s v="&amp;quot;Forecast Attainment Rate Management_Product Sales Type&amp;quot;"/>
        <s v="&amp;quot;Forecast Attainment Rate Management_Forecast Gen Date&amp;quot;"/>
        <s v="&amp;quot;Forecast Attainment Rate Management_Target Month&amp;quot;"/>
        <s v="&amp;quot;Forecast Attainment Rate Management_Actual Quantity&amp;quot;"/>
        <s v="&amp;quot;Forecast Attainment Rate Management_Forecast Quantity&amp;quot;"/>
        <s v="&amp;quot;Forecast Attainment Rate Management_Last Month Analysis Flag&amp;quot;"/>
        <s v="&amp;quot;Forecast Attainment Rate Detail&amp;quot;"/>
        <s v="&amp;quot;Forecast Attainment Rate Detail_BU Code&amp;quot;"/>
        <s v="&amp;quot;Forecast Attainment Rate Detail_Site&amp;quot;"/>
        <s v="&amp;quot;Forecast Attainment Rate Detail_Region&amp;quot;"/>
        <s v="&amp;quot;Forecast Attainment Rate Detail_Customer Name-SAP&amp;quot;"/>
        <s v="&amp;quot;Forecast Attainment Rate Detail_Customer Project Name&amp;quot;"/>
        <s v="&amp;quot;Forecast Attainment Rate Detail_Product Family&amp;quot;"/>
        <s v="&amp;quot;Forecast Attainment Rate Detail_Product Generation&amp;quot;"/>
        <s v="&amp;quot;Forecast Attainment Rate Detail_Material Group&amp;quot;"/>
        <s v="&amp;quot;Forecast Attainment Rate Detail_Product Sales Type&amp;quot;"/>
        <s v="&amp;quot;Forecast Attainment Rate Detail_Forecast Gen Date&amp;quot;"/>
        <s v="&amp;quot;Forecast Attainment Rate Detail_Target Month&amp;quot;"/>
        <s v="&amp;quot;Forecast Attainment Rate Detail_Actual Quantity&amp;quot;"/>
        <s v="&amp;quot;Forecast Attainment Rate Detail_Forecast Quantity&amp;quot;"/>
        <s v="&amp;quot;Forecast Attainment Rate Detail_Forecast Attainment Rate&amp;quot;"/>
        <s v="&amp;quot;Whole Demand Trend Analysis&amp;quot;"/>
        <s v="&amp;quot;Whole Demand Trend Analysis_BU Code&amp;quot;"/>
        <s v="&amp;quot;Whole Demand Trend Analysis_LOB ID&amp;quot;"/>
        <s v="&amp;quot;Whole Demand Trend Analysis_Customer Name-SAP&amp;quot;"/>
        <s v="&amp;quot;Whole Demand Trend Analysis_Customer Project Name&amp;quot;"/>
        <s v="&amp;quot;Whole Demand Trend Analysis_Product Family&amp;quot;"/>
        <s v="&amp;quot;Whole Demand Trend Analysis_Product Generation&amp;quot;"/>
        <s v="&amp;quot;Whole Demand Trend Analysis_Material Group&amp;quot;"/>
        <s v="&amp;quot;Whole Demand Trend Analysis_Product Sales Type&amp;quot;"/>
        <s v="&amp;quot;Whole Demand Trend Analysis_Region&amp;quot;"/>
        <s v="&amp;quot;Whole Demand Trend Analysis_Forecast Gen Date&amp;quot;"/>
        <s v="&amp;quot;Whole Demand Trend Analysis_Target Month&amp;quot;"/>
        <s v="&amp;quot;Whole Demand Trend Analysis_Actual Quantity&amp;quot;"/>
        <s v="&amp;quot;Whole Demand Trend Analysis_Forecast Quantity&amp;quot;"/>
        <s v="&amp;quot;Whole Demand Trend Analysis_Whole Demand&amp;quot;"/>
        <s v="&amp;quot;DOI Overview&amp;quot;"/>
        <s v="&amp;quot;DOI趨勢&amp;quot;"/>
        <s v="&amp;quot;DOI趨勢_Business Group&amp;quot;"/>
        <s v="&amp;quot;DOI趨勢_BU Code&amp;quot;"/>
        <s v="&amp;quot;DOI趨勢_Customer Name-SAP&amp;quot;"/>
        <s v="&amp;quot;DOI趨勢_Site&amp;quot;"/>
        <s v="&amp;quot;DOI趨勢_Date Range&amp;quot;"/>
        <s v="&amp;quot;DOI趨勢_Date&amp;quot;"/>
        <s v="&amp;quot;DOI趨勢_Week&amp;quot;"/>
        <s v="&amp;quot;DOI趨勢_Month&amp;quot;"/>
        <s v="&amp;quot;DOI趨勢_Currency&amp;quot;"/>
        <s v="&amp;quot;DOI趨勢_NTD&amp;quot;"/>
        <s v="&amp;quot;DOI趨勢_USD&amp;quot;"/>
        <s v="&amp;quot;DOI趨勢_Overall Inventory Amount&amp;quot;"/>
        <s v="&amp;quot;DOI趨勢_Revenue&amp;quot;"/>
        <s v="&amp;quot;DOI趨勢_DOI(Acutal)&amp;quot;"/>
        <s v="&amp;quot;DOI趨勢_DOI(Goal)&amp;quot;"/>
        <s v="&amp;quot;DOI趨勢_DOI(Days)&amp;quot;"/>
        <s v="&amp;quot;DOI趨勢_Inventory Goal&amp;quot;"/>
        <s v="&amp;quot;Daily DOI - by BU&amp;quot;"/>
        <s v="&amp;quot;Daily DOI - by BU_BU Code&amp;quot;"/>
        <s v="&amp;quot;Daily DOI - by BU_Customer Name-SAP&amp;quot;"/>
        <s v="&amp;quot;Daily DOI - by BU_Overall Inventory Amount&amp;quot;"/>
        <s v="&amp;quot;Daily DOI - by BU_Revenue&amp;quot;"/>
        <s v="&amp;quot;Daily DOI - by BU_DOI(Acutal)&amp;quot;"/>
        <s v="&amp;quot;Daily DOI - by BU_DOI(Goal)&amp;quot;"/>
        <s v="&amp;quot;Daily DOI - by BU_DOI(Days)&amp;quot;"/>
        <s v="&amp;quot;Daily DOI - by BU_Inventory Goal&amp;quot;"/>
        <s v="&amp;quot;Controllable DOI Trend&amp;quot;"/>
        <s v="&amp;quot;Controllable DOI Trend_Business Group&amp;quot;"/>
        <s v="&amp;quot;Controllable DOI Trend_BU Code&amp;quot;"/>
        <s v="&amp;quot;Controllable DOI Trend_Customer Name-SAP&amp;quot;"/>
        <s v="&amp;quot;Controllable DOI Trend_Site&amp;quot;"/>
        <s v="&amp;quot;Controllable DOI Trend_Date Range&amp;quot;"/>
        <s v="&amp;quot;Controllable DOI Trend_Date&amp;quot;"/>
        <s v="&amp;quot;Controllable DOI Trend_Week&amp;quot;"/>
        <s v="&amp;quot;Controllable DOI Trend_Month&amp;quot;"/>
        <s v="&amp;quot;Controllable DOI Trend_Currency&amp;quot;"/>
        <s v="&amp;quot;Controllable DOI Trend_NTD&amp;quot;"/>
        <s v="&amp;quot;Controllable DOI Trend_USD&amp;quot;"/>
        <s v="&amp;quot;Controllable DOI Trend_Controllable Stock Amount&amp;quot;"/>
        <s v="&amp;quot;Controllable DOI Trend_Controllable Supply Amount&amp;quot;"/>
        <s v="&amp;quot;Controllable DOI Trend_DOI(Acutal)&amp;quot;"/>
        <s v="&amp;quot;Controllable DOI Trend_DOI(Goal)&amp;quot;"/>
        <s v="&amp;quot;Controllable DOI Trend_DOI(Days)&amp;quot;"/>
        <s v="&amp;quot;Controllable DOI Trend_Inventory Goal&amp;quot;"/>
        <s v="&amp;quot;Daily Controllable DOI - by BU&amp;quot;"/>
        <s v="&amp;quot;Daily Controllable DOI - by BU_BU Code&amp;quot;"/>
        <s v="&amp;quot;Daily Controllable DOI - by BU_Overall Inventory Amount&amp;quot;"/>
        <s v="&amp;quot;Daily Controllable DOI - by BU_Revenue&amp;quot;"/>
        <s v="&amp;quot;Daily Controllable DOI - by BU_DOI(Acutal)&amp;quot;"/>
        <s v="&amp;quot;Daily Controllable DOI - by BU_DOI(Goal)&amp;quot;"/>
        <s v="&amp;quot;Daily Controllable DOI - by BU_DOI(Days)&amp;quot;"/>
        <s v="&amp;quot;Daily Controllable DOI - by BU_Inventory Goal&amp;quot;"/>
        <s v="&amp;quot;Daily Controllable DOI - by BU_&amp;quot;"/>
        <s v="&amp;quot;Daily Inventory Management&amp;quot;"/>
        <s v="&amp;quot;Daily Inventory Management_FRU location Remark&amp;quot;"/>
        <s v="&amp;quot;Daily Inventory Management_BG Code&amp;quot;"/>
        <s v="&amp;quot;Daily Inventory Management_BU Code&amp;quot;"/>
        <s v="&amp;quot;Daily Inventory Management_Customer Name-SAP&amp;quot;"/>
        <s v="&amp;quot;Daily Inventory Management_Site&amp;quot;"/>
        <s v="&amp;quot;Daily Inventory Management_Plant Code&amp;quot;"/>
        <s v="&amp;quot;Daily Inventory Management_Stype&amp;quot;"/>
        <s v="&amp;quot;Daily Inventory Management_Aging Bucket&amp;quot;"/>
        <s v="&amp;quot;Daily Inventory Management_Inventory Cut Date&amp;quot;"/>
        <s v="&amp;quot;Daily Inventory Management_InvAmount&amp;quot;"/>
        <s v="&amp;quot;Daily Inventory Management_USDInv_Amount&amp;quot;"/>
        <s v="&amp;quot;Daily Inventory Management_Inventory Reduction Plan Amount TWD&amp;quot;"/>
        <s v="&amp;quot;Daily Inventory Management_Inventory Reduction Plan Amount USD&amp;quot;"/>
        <s v="&amp;quot;Daily Inventory Aging by Site_Raw_High value type&amp;quot;"/>
        <s v="&amp;quot;Daily Inventory Aging by Site_Raw_High value type_FRU location Remark&amp;quot;"/>
        <s v="&amp;quot;Daily Inventory Aging by Site_Raw_High value type_BG Code&amp;quot;"/>
        <s v="&amp;quot;Daily Inventory Aging by Site_Raw_High value type_BU Code&amp;quot;"/>
        <s v="&amp;quot;Daily Inventory Aging by Site_Raw_High value type_Customer Name-SAP&amp;quot;"/>
        <s v="&amp;quot;Daily Inventory Aging by Site_Raw_High value type_Site&amp;quot;"/>
        <s v="&amp;quot;Daily Inventory Aging by Site_Raw_High value type_Stype&amp;quot;"/>
        <s v="&amp;quot;Daily Inventory Aging by Site_Raw_High value type_High value type&amp;quot;"/>
        <s v="&amp;quot;Daily Inventory Aging by Site_Raw_High value type_Aging Bucket&amp;quot;"/>
        <s v="&amp;quot;Daily Inventory Aging by Site_Raw_High value type_Inventory Cut Date&amp;quot;"/>
        <s v="&amp;quot;Daily Inventory Aging by Site_Raw_High value type_InvAmount&amp;quot;"/>
        <s v="&amp;quot;Daily Inventory Aging by Site_Raw_High value type_USDInv_Amount&amp;quot;"/>
        <s v="&amp;quot;Daily Inventory Aging by Site_Raw_Aging Bucket greater than 180&amp;quot;"/>
        <s v="&amp;quot;Daily Inventory Aging by Site_Raw_Aging Bucket greater than 180_FRU location Remark&amp;quot;"/>
        <s v="&amp;quot;Daily Inventory Aging by Site_Raw_Aging Bucket greater than 180_BG Code&amp;quot;"/>
        <s v="&amp;quot;Daily Inventory Aging by Site_Raw_Aging Bucket greater than 180_BU Code&amp;quot;"/>
        <s v="&amp;quot;Daily Inventory Aging by Site_Raw_Aging Bucket greater than 180_Customer Name-SAP&amp;quot;"/>
        <s v="&amp;quot;Daily Inventory Aging by Site_Raw_Aging Bucket greater than 180_Site&amp;quot;"/>
        <s v="&amp;quot;Daily Inventory Aging by Site_Raw_Aging Bucket greater than 180_Plant Code&amp;quot;"/>
        <s v="&amp;quot;Daily Inventory Aging by Site_Raw_Aging Bucket greater than 180_Stype&amp;quot;"/>
        <s v="&amp;quot;Daily Inventory Aging by Site_Raw_Aging Bucket greater than 180_PROC COMMODITY&amp;quot;"/>
        <s v="&amp;quot;Daily Inventory Aging by Site_Raw_Aging Bucket greater than 180_Part Category&amp;quot;"/>
        <s v="&amp;quot;Daily Inventory Aging by Site_Raw_Aging Bucket greater than 180_High value type&amp;quot;"/>
        <s v="&amp;quot;Daily Inventory Aging by Site_Raw_Aging Bucket greater than 180_Aging Bucket&amp;quot;"/>
        <s v="&amp;quot;Daily Inventory Aging by Site_Raw_Aging Bucket greater than 180_Inventory Cut Date&amp;quot;"/>
        <s v="&amp;quot;Daily Inventory Aging by Site_Raw_Aging Bucket greater than 180_InvAmount&amp;quot;"/>
        <s v="&amp;quot;Daily Inventory Aging by Site_Raw_Aging Bucket greater than 180_USDInv_Amount&amp;quot;"/>
        <s v="&amp;quot;Daily Inventory Aging by Site_WIP&amp;amp;FG&amp;quot;"/>
        <s v="&amp;quot;Daily Inventory Aging by Site_WIP&amp;amp;amp;FG_FRU location Remark&amp;quot;"/>
        <s v="&amp;quot;Daily Inventory Aging by Site_WIP&amp;amp;amp;FG_BG Code&amp;quot;"/>
        <s v="&amp;quot;Daily Inventory Aging by Site_WIP&amp;amp;amp;FG_BU Code&amp;quot;"/>
        <s v="&amp;quot;Daily Inventory Aging by Site_WIP&amp;amp;amp;FG_Customer Name-SAP&amp;quot;"/>
        <s v="&amp;quot;Daily Inventory Aging by Site_WIP&amp;amp;amp;FG_Material Group&amp;quot;"/>
        <s v="&amp;quot;Daily Inventory Aging by Site_WIP&amp;amp;amp;FG_Site&amp;quot;"/>
        <s v="&amp;quot;Daily Inventory Aging by Site_WIP&amp;amp;amp;FG_Plant Code&amp;quot;"/>
        <s v="&amp;quot;Daily Inventory Aging by Site_WIP&amp;amp;amp;FG_Stype&amp;quot;"/>
        <s v="&amp;quot;Daily Inventory Aging by Site_WIP&amp;amp;amp;FG_Aging Bucket&amp;quot;"/>
        <s v="&amp;quot;Daily Inventory Aging by Site_WIP&amp;amp;amp;FG_Inventory Cut Date&amp;quot;"/>
        <s v="&amp;quot;Daily Inventory Aging by Site_WIP&amp;amp;amp;FG_InvAmount&amp;quot;"/>
        <s v="&amp;quot;Daily Inventory Aging by Site_WIP&amp;amp;amp;FG_USDInv_Amount&amp;quot;"/>
        <s v="&amp;quot;Daily Inventory Aging by Site_HUB&amp;quot;"/>
        <s v="&amp;quot;Daily Inventory Aging by Site_HUB_FRU location Remark&amp;quot;"/>
        <s v="&amp;quot;Daily Inventory Aging by Site_HUB_BG Code&amp;quot;"/>
        <s v="&amp;quot;Daily Inventory Aging by Site_HUB_BU Code&amp;quot;"/>
        <s v="&amp;quot;Daily Inventory Aging by Site_HUB_Site&amp;quot;"/>
        <s v="&amp;quot;Daily Inventory Aging by Site_HUB_Plant Code&amp;quot;"/>
        <s v="&amp;quot;Daily Inventory Aging by Site_HUB_Hub location Remark&amp;quot;"/>
        <s v="&amp;quot;Daily Inventory Aging by Site_HUB_Customer Name-SAP&amp;quot;"/>
        <s v="&amp;quot;Daily Inventory Aging by Site_HUB_Stype&amp;quot;"/>
        <s v="&amp;quot;Daily Inventory Aging by Site_HUB_Aging Bucket&amp;quot;"/>
        <s v="&amp;quot;Daily Inventory Aging by Site_HUB_Inventory Cut Date&amp;quot;"/>
        <s v="&amp;quot;Daily Inventory Aging by Site_HUB_InvAmount&amp;quot;"/>
        <s v="&amp;quot;Daily Inventory Aging by Site_HUB_USDInv_Amount&amp;quot;"/>
        <s v="&amp;quot;M to M inventoryrevenue comparison&amp;quot;"/>
        <s v="&amp;quot;M to M inventoryrevenue comparison_BG Code&amp;quot;"/>
        <s v="&amp;quot;M to M inventoryrevenue comparison_BU Code&amp;quot;"/>
        <s v="&amp;quot;M to M inventoryrevenue comparison_Inventory Cut Month&amp;quot;"/>
        <s v="&amp;quot;M to M inventoryrevenue comparison_Inventory Cut Day&amp;quot;"/>
        <s v="&amp;quot;M to M inventoryrevenue comparison_InvAmount&amp;quot;"/>
        <s v="&amp;quot;M to M inventoryrevenue comparison_Amount of Actual revenue&amp;quot;"/>
        <s v="&amp;quot;M to M inventoryrevenue comparison_Inventory Goal&amp;quot;"/>
        <s v="&amp;quot;M to M inventoryrevenue comparison_Amount of Target revenue&amp;quot;"/>
        <s v="&amp;quot;Inventory Analysis&amp;quot;"/>
        <s v="&amp;quot;Inventory Analysis_Site&amp;quot;"/>
        <s v="&amp;quot;Inventory Analysis_Plant Code&amp;quot;"/>
        <s v="&amp;quot;Inventory Analysis_StorageLocation&amp;quot;"/>
        <s v="&amp;quot;Inventory Analysis_FRU location Remark&amp;quot;"/>
        <s v="&amp;quot;Inventory Analysis_Hub location Remark&amp;quot;"/>
        <s v="&amp;quot;Inventory Analysis_IEC Part Number&amp;quot;"/>
        <s v="&amp;quot;Inventory Analysis_Material Group&amp;quot;"/>
        <s v="&amp;quot;Inventory Analysis_SType&amp;quot;"/>
        <s v="&amp;quot;Inventory Analysis_MType&amp;quot;"/>
        <s v="&amp;quot;Inventory Analysis_High value type&amp;quot;"/>
        <s v="&amp;quot;Inventory Analysis_Ctype&amp;quot;"/>
        <s v="&amp;quot;Inventory Analysis_MFGLevel&amp;quot;"/>
        <s v="&amp;quot;Inventory Analysis_Class Code&amp;quot;"/>
        <s v="&amp;quot;Inventory Analysis_Last Move Date&amp;quot;"/>
        <s v="&amp;quot;Inventory Analysis_Material Description&amp;quot;"/>
        <s v="&amp;quot;Inventory Analysis_Inventory Cut Date&amp;quot;"/>
        <s v="&amp;quot;Inventory Analysis_InvType Remark&amp;quot;"/>
        <s v="&amp;quot;Inventory Analysis_DataSrc&amp;quot;"/>
        <s v="&amp;quot;Inventory Analysis_YYYYMM&amp;quot;"/>
        <s v="&amp;quot;Inventory Analysis_WeekDay&amp;quot;"/>
        <s v="&amp;quot;Inventory Analysis_MonthEnd Remark&amp;quot;"/>
        <s v="&amp;quot;Inventory Analysis_Product Family&amp;quot;"/>
        <s v="&amp;quot;Inventory Analysis_Product Generation&amp;quot;"/>
        <s v="&amp;quot;Inventory Analysis_Project Stage&amp;quot;"/>
        <s v="&amp;quot;Inventory Analysis_Manufacturer Name&amp;quot;"/>
        <s v="&amp;quot;Inventory Analysis_Manufacturer PN&amp;quot;"/>
        <s v="&amp;quot;Inventory Analysis_Aging Bucket&amp;quot;"/>
        <s v="&amp;quot;Inventory Analysis_Aging days&amp;quot;"/>
        <s v="&amp;quot;Inventory Analysis_STD-USD&amp;quot;"/>
        <s v="&amp;quot;Inventory Analysis_STD-TWD&amp;quot;"/>
        <s v="&amp;quot;Inventory Analysis_UnrestQty&amp;quot;"/>
        <s v="&amp;quot;Inventory Analysis_BlockedQty&amp;quot;"/>
        <s v="&amp;quot;Inventory Analysis_InvQty&amp;quot;"/>
        <s v="&amp;quot;Inventory Analysis_UnrestVal&amp;quot;"/>
        <s v="&amp;quot;Inventory Analysis_BlockedVal&amp;quot;"/>
        <s v="&amp;quot;Inventory Analysis_InvAmount&amp;quot;"/>
        <s v="&amp;quot;Inventory Analysis_USDUnrestVal&amp;quot;"/>
        <s v="&amp;quot;Inventory Analysis_USDBlockedVal&amp;quot;"/>
        <s v="&amp;quot;Inventory Analysis_USDInv_Amount&amp;quot;"/>
        <s v="&amp;quot;Procure Type&amp;quot;"/>
        <s v="&amp;quot;Procure Type_Procure Type Code&amp;quot;"/>
        <s v="&amp;quot;Procure Type_Procure Type Description&amp;quot;"/>
        <s v="&amp;quot;Material BLC attribute&amp;quot;"/>
        <s v="&amp;quot;Material BLC attribute_IEC Part Number&amp;quot;"/>
        <s v="&amp;quot;Material BLC attribute_BOM Level Component&amp;quot;"/>
        <s v="&amp;quot;Purchase parts&amp;quot;"/>
        <s v="&amp;quot;Purchase parts_IEC Part Number&amp;quot;"/>
        <s v="&amp;quot;Purchase parts_Plant Code&amp;quot;"/>
        <s v="&amp;quot;Purchase parts_AVL priority&amp;quot;"/>
        <s v="&amp;quot;Purchase parts_PO Price in functional currency&amp;quot;"/>
        <s v="&amp;quot;Purchase parts_PO Functional Currency&amp;quot;"/>
        <s v="&amp;quot;Purchase parts_TWD PO Price&amp;quot;"/>
        <s v="&amp;quot;Purchase parts_USD PO Price&amp;quot;"/>
        <s v="&amp;quot;Purchase parts_Vendor Code&amp;quot;"/>
        <s v="&amp;quot;Purchase parts_Manufacturer Code&amp;quot;"/>
        <s v="&amp;quot;Purchase parts_Procure Type Code&amp;quot;"/>
        <s v="&amp;quot;Vendor&amp;quot;"/>
        <s v="&amp;quot;Vendor_Vendor Code&amp;quot;"/>
        <s v="&amp;quot;Vendor_Vendor Name&amp;quot;"/>
        <s v="&amp;quot;Vendor_Vendor Nickname&amp;quot;"/>
        <s v="&amp;quot;BuySell Vendor&amp;quot;"/>
        <s v="&amp;quot;BuySell Vendor_BuySell Vendor Vendor Code&amp;quot;"/>
        <s v="&amp;quot;BuySell Vendor_BuySell Vendor Type Code&amp;quot;"/>
        <s v="&amp;quot;Manufacturer&amp;quot;"/>
        <s v="&amp;quot;Manufacturer_Manufacturer Code&amp;quot;"/>
        <s v="&amp;quot;Manufacturer_Manufacturer Name&amp;quot;"/>
        <s v="&amp;quot;Plant&amp;quot;"/>
        <s v="&amp;quot;Plant_Plant Name&amp;quot;"/>
        <s v="&amp;quot;Plant_Plant Code&amp;quot;"/>
        <s v="&amp;quot;Plant_BU Code&amp;quot;"/>
        <s v="&amp;quot;Plant_Customer Name-SAP&amp;quot;"/>
        <s v="&amp;quot;Site&amp;quot;"/>
        <s v="&amp;quot;Plant_Company&amp;quot;"/>
        <s v="&amp;quot;Project Multiple source&amp;quot;"/>
        <s v="&amp;quot;Project Multiple source_Project Name&amp;quot;"/>
        <s v="&amp;quot;Project Multiple source_Customer Project Name&amp;quot;"/>
        <s v="&amp;quot;Project Multiple source_Project Multiple source Rate achieved status&amp;quot;"/>
        <s v="&amp;quot;Project Multiple source_PCA number of non achieved reporting goal&amp;quot;"/>
        <s v="&amp;quot;Part SCM Property&amp;quot;"/>
        <s v="&amp;quot;Part SCM Property_Project Name&amp;quot;"/>
        <s v="&amp;quot;Part SCM Property_Customer Project Name&amp;quot;"/>
        <s v="&amp;quot;Part SCM Property_IEC Part Number&amp;quot;"/>
        <s v="&amp;quot;Part SCM Property_PCA Multiple source Rate achieved Status&amp;quot;"/>
        <s v="&amp;quot;Part SCM Property_Manufacturer Source Number&amp;quot;"/>
        <s v="&amp;quot;Part SCM Property_Part Count by Manufacturer Source Number&amp;quot;"/>
        <s v="&amp;quot;Part cost by Manufacturer in shipment&amp;quot;"/>
        <s v="&amp;quot;Part cost by Manufacturer in shipment_SKU Shipping date&amp;quot;"/>
        <s v="&amp;quot;Part cost by Manufacturer in shipment_BU Code&amp;quot;"/>
        <s v="&amp;quot;Part cost by Manufacturer in shipment_Plant Code&amp;quot;"/>
        <s v="&amp;quot;Part cost by Manufacturer in shipment_Delivery Notes&amp;quot;"/>
        <s v="&amp;quot;Part cost by Manufacturer in shipment_Shipping SKU&amp;quot;"/>
        <s v="&amp;quot;Part cost by Manufacturer in shipment_IEC Part Number&amp;quot;"/>
        <s v="&amp;quot;Part cost by Manufacturer in shipment_Infor Record Price by Functional Currency&amp;quot;"/>
        <s v="&amp;quot;Part cost by Manufacturer in shipment_Infor Record Functional Currency&amp;quot;"/>
        <s v="&amp;quot;Part cost by Manufacturer in shipment_Infor Record Price by TWD&amp;quot;"/>
        <s v="&amp;quot;Part cost by Manufacturer in shipment_Infor Record Price by USD&amp;quot;"/>
        <s v="&amp;quot;Part cost by Manufacturer in shipment_Material Shipping Quantity&amp;quot;"/>
        <s v="&amp;quot;Part cost by Manufacturer in shipment_Vendor Name&amp;quot;"/>
        <s v="&amp;quot;Part cost by Manufacturer in shipment_Manufacturer Name&amp;quot;"/>
        <s v="&amp;quot;Part cost by Manufacturer in shipment_Customer Project Name&amp;quot;"/>
        <s v="&amp;quot;Part cost by Manufacturer in shipment_Product Generation&amp;quot;"/>
        <s v="&amp;quot;Part cost by Manufacturer in shipment_Product Family&amp;quot;"/>
        <s v="&amp;quot;Procurement type and amount analysis&amp;quot;"/>
        <s v="&amp;quot;Procurement type and amount analysis_Plant Code&amp;quot;"/>
        <s v="&amp;quot;Procurement type and amount analysis_BU Code&amp;quot;"/>
        <s v="&amp;quot;Procurement type and amount analysis_Customer Name-SAP&amp;quot;"/>
        <s v="&amp;quot;Procurement type and amount analysis_PROC COMMODITY&amp;quot;"/>
        <s v="&amp;quot;Procurement type and amount analysis_Class Code&amp;quot;"/>
        <s v="&amp;quot;Procurement type and amount analysis_Part Category&amp;quot;"/>
        <s v="&amp;quot;Procurement type and amount analysis_Procure Type Code&amp;quot;"/>
        <s v="&amp;quot;Procurement type and amount analysis_Vendor Name&amp;quot;"/>
        <s v="&amp;quot;Procurement type and amount analysis_Vendor Nickname&amp;quot;"/>
        <s v="&amp;quot;Procurement type and amount analysis_Manufacturer Name&amp;quot;"/>
        <s v="&amp;quot;Procurement type and amount analysis_BOM Level Component&amp;quot;"/>
        <s v="&amp;quot;Procurement type and amount analysis_Purchase Bucket Date&amp;quot;"/>
        <s v="&amp;quot;Procurement type and amount analysis_Forecast Status&amp;quot;"/>
        <s v="&amp;quot;Procurement type and amount analysis_TTL PO Price&amp;quot;"/>
        <s v="&amp;quot;Procurement type and amount analysis_PO Currency&amp;quot;"/>
        <s v="&amp;quot;Procurement type and amount analysis_PO Quantity&amp;quot;"/>
        <s v="&amp;quot;Analysis of the composition of manufacturers, suppliers and Commodity&amp;quot;"/>
        <s v="&amp;quot;Analysis of the composition of manufacturers, suppliers and Commodity_Plant Code&amp;quot;"/>
        <s v="&amp;quot;Analysis of the composition of manufacturers, suppliers and Commodity_BU Code&amp;quot;"/>
        <s v="&amp;quot;Analysis of the composition of manufacturers, suppliers and Commodity_Manufacturer Name&amp;quot;"/>
        <s v="&amp;quot;Analysis of the composition of manufacturers, suppliers and Commodity_Procure Type Code&amp;quot;"/>
        <s v="&amp;quot;Analysis of the composition of manufacturers, suppliers and Commodity_Purchase Bucket Date&amp;quot;"/>
        <s v="&amp;quot;Analysis of the composition of manufacturers, suppliers and Commodity_Forecast Status&amp;quot;"/>
        <s v="&amp;quot;Analysis of the composition of manufacturers, suppliers and Commodity_TTL PO Price&amp;quot;"/>
        <s v="&amp;quot;Analysis of the composition of manufacturers, suppliers and Commodity_PO Currency&amp;quot;"/>
        <s v="&amp;quot;Analysis of the composition of manufacturers, suppliers and Commodity_PO Quantity&amp;quot;"/>
        <s v="&amp;quot;Analysis of the composition of  suppliers and Commodity&amp;quot;"/>
        <s v="&amp;quot;Analysis of the composition of  suppliers and Commodity_Plant Code&amp;quot;"/>
        <s v="&amp;quot;Analysis of the composition of  suppliers and Commodity_BU Code&amp;quot;"/>
        <s v="&amp;quot;Analysis of the composition of  suppliers and Commodity_Vendor Name&amp;quot;"/>
        <s v="&amp;quot;Analysis of the composition of  suppliers and Commodity_Vendor Nickname&amp;quot;"/>
        <s v="&amp;quot;Analysis of the composition of  suppliers and Commodity_PROC COMMODITY&amp;quot;"/>
        <s v="&amp;quot;Analysis of the composition of  suppliers and Commodity_Class Code&amp;quot;"/>
        <s v="&amp;quot;Analysis of the composition of  suppliers and Commodity_Part Category&amp;quot;"/>
        <s v="&amp;quot;Analysis of the composition of  suppliers and Commodity_Purchase Bucket Date&amp;quot;"/>
        <s v="&amp;quot;Analysis of the composition of  suppliers and Commodity_Forecast Status&amp;quot;"/>
        <s v="&amp;quot;Analysis of the composition of  suppliers and Commodity_TTL PO Price&amp;quot;"/>
        <s v="&amp;quot;Analysis of the composition of  suppliers and Commodity_PO Currency&amp;quot;"/>
        <s v="&amp;quot;Analysis of the composition of  suppliers and Commodity_PO Quantity&amp;quot;"/>
        <s v="&amp;quot;EBG Each Project Stage Multiple Source Rate&amp;quot;"/>
        <s v="&amp;quot;EBG Each Project Stage Multiple Source Rate_BU Code&amp;quot;"/>
        <s v="&amp;quot;EBG Each Project Stage Multiple Source Rate_Project Stage&amp;quot;"/>
        <s v="&amp;quot;EBG Each Project Stage Multiple Source Rate_Customer Multiple Source Rate Goal&amp;quot;"/>
        <s v="&amp;quot;EBG Each Project Stage Multiple Source Rate_Project Multiple source Rate achieved status&amp;quot;"/>
        <s v="&amp;quot;EBG Each Project Stage Multiple Source Rate_Project Multiple Source Rate&amp;quot;"/>
        <s v="&amp;quot;EBG Each Project Stage Multiple Source Rate_Number of project of achieved reporting goal&amp;quot;"/>
        <s v="&amp;quot;EBG Each Project Stage Multiple Source Rate_Project Percentage of achieved reporting goal&amp;quot;"/>
        <s v="&amp;quot;EBG Each Project Stage Multiple Source Rate_PCA Hold Status&amp;quot;"/>
        <s v="&amp;quot;Multiple Source Rate by Project by BU&amp;quot;"/>
        <s v="&amp;quot;Multiple Source Rate by Project by BU_BU Code&amp;quot;"/>
        <s v="&amp;quot;Multiple Source Rate by Project by BU_Customer Name-SAP&amp;quot;"/>
        <s v="&amp;quot;Multiple Source Rate by Project by BU_Project Multiple source Rate achieved status&amp;quot;"/>
        <s v="&amp;quot;Multiple Source Rate by Project by BU_Project Stage&amp;quot;"/>
        <s v="&amp;quot;Multiple Source Rate by Project by BU_Customer Project Name&amp;quot;"/>
        <s v="&amp;quot;Multiple Source Rate by Project by BU_Project Multiple Source Rate&amp;quot;"/>
        <s v="&amp;quot;Multiple Source Rate by Project by BU_IEC Part Number&amp;quot;"/>
        <s v="&amp;quot;Multiple Source Rate by Project by BU_PCA Stage&amp;quot;"/>
        <s v="&amp;quot;Multiple Source Rate by Project by BU_PCA Multiple source Rate achieved Status&amp;quot;"/>
        <s v="&amp;quot;Multiple Source Rate by Project by BU_Manufacturer Source Number&amp;quot;"/>
        <s v="&amp;quot;Multiple Source Rate by Project by BU_PCA Multiple Source Rate&amp;quot;"/>
        <s v="&amp;quot;Multiple Source Rate by Project by BU_Part Count by Manufacturer Source Number&amp;quot;"/>
        <s v="&amp;quot;Multiple Source Rate by Project by BU_PCA Hold Status&amp;quot;"/>
        <s v="&amp;quot;Multiple Source Rate by Project By PCA num of none achieved goal by BU&amp;quot;"/>
        <s v="&amp;quot;Multiple Source Rate by Project By PCA num of none achieved goal by BU_BU Code&amp;quot;"/>
        <s v="&amp;quot;Multiple Source Rate by Project By PCA num of none achieved goal by BU_Customer Name-SAP&amp;quot;"/>
        <s v="&amp;quot;Multiple Source Rate by Project By PCA num of none achieved goal by BU_Project Multiple source Rate achieved status&amp;quot;"/>
        <s v="&amp;quot;Multiple Source Rate by Project By PCA num of none achieved goal by BU_Customer Multiple Source Rate Goal&amp;quot;"/>
        <s v="&amp;quot;Multiple Source Rate by Project By PCA num of none achieved goal by BU_Project Stage&amp;quot;"/>
        <s v="&amp;quot;Multiple Source Rate by Project By PCA num of none achieved goal by BU_Customer Project Name&amp;quot;"/>
        <s v="&amp;quot;Multiple Source Rate by Project By PCA num of none achieved goal by BU_PCA number of non achieved reporting goal &amp;quot;"/>
        <s v="&amp;quot;Multiple Source Rate by Project By PCA num of none achieved goal by BU_IEC Part Number&amp;quot;"/>
        <s v="&amp;quot;Multiple Source Rate by Project By PCA num of none achieved goal by BU_PCA Stage&amp;quot;"/>
        <s v="&amp;quot;Multiple Source Rate by Project By PCA num of none achieved goal by BU_PCA Multiple Source Rate&amp;quot;"/>
        <s v="&amp;quot;Multiple Source Rate by Project By PCA num of none achieved goal by BU_PCA Hold Status&amp;quot;"/>
        <s v="&amp;quot;Project BOM Cost Share by AVL&amp;quot;"/>
        <s v="&amp;quot;Project BOM Cost Share by AVL_BOM Level Component&amp;quot;"/>
        <s v="&amp;quot;Project BOM Cost Share by AVL_BU Code&amp;quot;"/>
        <s v="&amp;quot;Project BOM Cost Share by AVL_Product Family&amp;quot;"/>
        <s v="&amp;quot;Project BOM Cost Share by AVL_Product Generation&amp;quot;"/>
        <s v="&amp;quot;Project BOM Cost Share by AVL_Manufacturer Name&amp;quot;"/>
        <s v="&amp;quot;Project BOM Cost Share by AVL_SKU Shipping date&amp;quot;"/>
        <s v="&amp;quot;Project BOM Cost Share by AVL_Plant Code&amp;quot;"/>
        <s v="&amp;quot;Project BOM Cost Share by AVL_SKU Material&amp;quot;"/>
        <s v="&amp;quot;Project BOM Cost Share by AVL_IEC Part Number&amp;quot;"/>
        <s v="&amp;quot;Project BOM Cost Share by AVL_PO Currency&amp;quot;"/>
        <s v="&amp;quot;Project BOM Cost Share by AVL_PROC COMMODITY&amp;quot;"/>
        <s v="&amp;quot;Project BOM Cost Share by AVL_Part Category&amp;quot;"/>
        <s v="&amp;quot;Project BOM Cost Share by AVL_Material Price&amp;quot;"/>
        <s v="&amp;quot;Project BOM Cost Share by AVL_Material Shipping Quantity&amp;quot;"/>
        <s v="&amp;quot;Project BOM Cost Share by AVL_Customer Project Name&amp;quot;"/>
        <s v="&amp;quot;Field Return Master&amp;quot;"/>
        <s v="&amp;quot;Field Return Master_BU Code&amp;quot;"/>
        <s v="&amp;quot;Field Return Master_RMA No&amp;quot;"/>
        <s v="&amp;quot;Field Return Master_Customer Name&amp;quot;"/>
        <s v="&amp;quot;Field Return Master_Customer Project Name&amp;quot;"/>
        <s v="&amp;quot;Field Return Master_Project Name&amp;quot;"/>
        <s v="&amp;quot;Field Return Master_Return Site&amp;quot;"/>
        <s v="&amp;quot;Field Return Master_Product Type&amp;quot;"/>
        <s v="&amp;quot;Field Return Master_Product Family&amp;quot;"/>
        <s v="&amp;quot;Field Return Master_Product Generation&amp;quot;"/>
        <s v="&amp;quot;Field Return Master_Repair Status&amp;quot;"/>
        <s v="&amp;quot;Field Return Master_RMA Input Date&amp;quot;"/>
        <s v="&amp;quot;Field Return Master_RMA Packing Date&amp;quot;"/>
        <s v="&amp;quot;Field Return Master_Customer TAT Goal&amp;quot;"/>
        <s v="&amp;quot;Field Return Master_TAT Target&amp;quot;"/>
        <s v="&amp;quot;Field Return Master_Return Quantity&amp;quot;"/>
        <s v="&amp;quot;Field Return Master_FR Liability&amp;quot;"/>
        <s v="&amp;quot;Field Return Master_WIP days&amp;quot;"/>
        <s v="&amp;quot;Field Return Master_WIP Reason&amp;quot;"/>
        <s v="&amp;quot;Field Return Master_Warranty&amp;quot;"/>
        <s v="&amp;quot;Field Return Master_FR Repair Action&amp;quot;"/>
        <s v="&amp;quot;Field Return Shipment&amp;quot;"/>
        <s v="&amp;quot;Field Return Shipment_BU Code&amp;quot;"/>
        <s v="&amp;quot;Field Return Shipment_Customer Name&amp;quot;"/>
        <s v="&amp;quot;Field Return Shipment_Customer Project Name&amp;quot;"/>
        <s v="&amp;quot;Field Return Shipment_Project Name&amp;quot;"/>
        <s v="&amp;quot;Field Return Shipment_Product Type&amp;quot;"/>
        <s v="&amp;quot;Field Return Shipment_Product Family&amp;quot;"/>
        <s v="&amp;quot;Field Return Shipment_Product Generation&amp;quot;"/>
        <s v="&amp;quot;Field Return Shipment_Shipping Date&amp;quot;"/>
        <s v="&amp;quot;Field Return Shipment_Total Shipped Quantity&amp;quot;"/>
        <s v="&amp;quot;Customer TAT Mapping&amp;quot;"/>
        <s v="&amp;quot;Customer TAT Mapping_Customer Name&amp;quot;"/>
        <s v="&amp;quot;Customer TAT Mapping_Customer TAT Goal&amp;quot;"/>
        <s v="&amp;quot;Customer TAT Mapping_Customer TAT Days&amp;quot;"/>
        <s v="&amp;quot;Field Return MD&amp;quot;"/>
        <s v="&amp;quot;Field Return MD_BU Code&amp;quot;"/>
        <s v="&amp;quot;Field Return MD_Customer Name&amp;quot;"/>
        <s v="&amp;quot;Field Return MD_Customer Project Name&amp;quot;"/>
        <s v="&amp;quot;Field Return MD_Project Name&amp;quot;"/>
        <s v="&amp;quot;Field Return MD_Product Type&amp;quot;"/>
        <s v="&amp;quot;Field Return MD_Product Family&amp;quot;"/>
        <s v="&amp;quot;Field Return MD_Product Generation&amp;quot;"/>
        <s v="&amp;quot;Field Return MD_Return Num of this month&amp;quot;"/>
        <s v="&amp;quot;Field Return MD_Return Num in Warranty&amp;quot;"/>
        <s v="&amp;quot;Field Return MD_Return Num in Lifetime&amp;quot;"/>
        <s v="&amp;quot;Field Return MD_ShipmentQty in Warranty&amp;quot;"/>
        <s v="&amp;quot;Field Return MD_ShipmentQty in Lifetime&amp;quot;"/>
        <s v="&amp;quot;Field Return MD_Received Product Month&amp;quot;"/>
        <s v="&amp;quot;Field Return Cause Analysis&amp;quot;"/>
        <s v="&amp;quot;Field Return Cause Analysis_BU Code&amp;quot;"/>
        <s v="&amp;quot;Field Return Cause Analysis_Customer Name&amp;quot;"/>
        <s v="&amp;quot;Field Return Cause Analysis_Customer Project Name&amp;quot;"/>
        <s v="&amp;quot;Field Return Cause Analysis_Project Name&amp;quot;"/>
        <s v="&amp;quot;Field Return Cause Analysis_Return Site&amp;quot;"/>
        <s v="&amp;quot;Field Return Cause Analysis_Product Type&amp;quot;"/>
        <s v="&amp;quot;Field Return Cause Analysis_Product Family&amp;quot;"/>
        <s v="&amp;quot;Field Return Cause Analysis_Product Generation&amp;quot;"/>
        <s v="&amp;quot;Field Return Cause Analysis_Repair Status&amp;quot;"/>
        <s v="&amp;quot;Field Return Cause Analysis_Input Month&amp;quot;"/>
        <s v="&amp;quot;Field Return Cause Analysis_RMA Packing Month&amp;quot;"/>
        <s v="&amp;quot;Field Return Cause Analysis_WIP days&amp;quot;"/>
        <s v="&amp;quot;Field Return Cause Analysis_WIP Reason&amp;quot;"/>
        <s v="&amp;quot;Field Return Cause Analysis_Customer TAT Goal&amp;quot;"/>
        <s v="&amp;quot;Field Return Cause Analysis_Customer TAT Days&amp;quot;"/>
        <s v="&amp;quot;Field Return Cause Analysis_TAT Target&amp;quot;"/>
        <s v="&amp;quot;Field Return Cause Analysis_Return Quantity By Month&amp;quot;"/>
        <s v="&amp;quot;Field Return Cause Analysis_FR Liability&amp;quot;"/>
        <s v="&amp;quot;Field Return Cause Analysis_FR Repair Action&amp;quot;"/>
        <s v="&amp;quot;MLY Rev and SHIPT by BU and CUS_Monthly Revenue of Yearly Target&amp;quot;" u="1"/>
        <s v="&amp;quot;Proposal RFQ Analysis_Amount of Target shipment&amp;quot;" u="1"/>
        <s v="&amp;quot;Proposal RFQ Pipeline_Amount of Target shipment&amp;quot;" u="1"/>
        <s v="&amp;quot;Estimated Monthly Revenue and Shipment Data_Customer Name&amp;quot;" u="1"/>
        <s v="&amp;quot;Estimated Monthly Revenue and Shipment Data_Division Name&amp;quot;" u="1"/>
        <s v="&amp;quot;Yield rate target by inspection station mapping_Site Name&amp;quot;" u="1"/>
        <s v="&amp;quot;Actual Daily Revenue and Shipment Data_Actual Daily Revenue&amp;quot;" u="1"/>
        <s v="&amp;quot;RFQ Detail of Lose Project_Estimated Product Family Revenue&amp;quot;" u="1"/>
        <s v="&amp;quot;Yearly Rev and SHIPT by PRD_Yearly Boards Estimated Revenue&amp;quot;" u="1"/>
        <s v="&amp;quot;YTD Rev and SHIPT by BU and CUS_Year to Date Actual Revenue&amp;quot;" u="1"/>
        <s v="&amp;quot;Critical Parts Fulfillment Statistic_Vendor Fulfillment Performance&amp;quot;" u="1"/>
        <s v="&amp;quot;Daily Inventory Aging by Site_Raw_Aging Bucket greater than 180_Plant&amp;quot;" u="1"/>
        <s v="&amp;quot;Material Catalog Price Information_Sub Material Catalog MOM&amp;quot;" u="1"/>
        <s v="&amp;quot;MLY Rev_ and SHIPT by PRD&amp;quot;" u="1"/>
        <s v="&amp;quot;YTD Rev_ and SHIPT by PRD&amp;quot;" u="1"/>
        <s v="&amp;quot;Actual Monthly Revenue and Shipment Data_Actual Operating and Shipment Month&amp;quot;" u="1"/>
        <s v="&amp;quot;Estimated Monthly Revenue and Shipment Data_Up to date Monthly Estimated Shipment&amp;quot;" u="1"/>
        <s v="&amp;quot;Estimated Monthly Revenue and Shipment Data_Up-To-Date Monthly Estimated Shipment&amp;quot;" u="1"/>
        <s v="&amp;quot;Rev and SHIPT in Past Three Years by PRD_Difference Ratio Between Yearly Shipment&amp;quot;" u="1"/>
        <s v="&amp;quot;Detailed product defect_Product Series&amp;quot;" u="1"/>
        <s v="&amp;quot;STD BU2 ASUS BS VS FCST_Product Series&amp;quot;" u="1"/>
        <s v="&amp;quot;MLY Rev_ and SHIPT by PRD_Diff_ of MLY Act_ Rev_ vs_ Boards Est_ Rev_&amp;quot;" u="1"/>
        <s v="&amp;quot;MLY Rev_ and SHIPT by PRD_Hit Rate of MTD Act_ Rev_ vs_ UTD Est_ Rev_&amp;quot;" u="1"/>
        <s v="&amp;quot;Actual Revenue Cost and Shipment Data_Accumulative Materials Cost &amp;quot;" u="1"/>
        <s v="&amp;quot;MLY Rev and SHIPT by PRD_Product Category&amp;quot;" u="1"/>
        <s v="&amp;quot;YTD Rev and SHIPT by PRD_Product Category&amp;quot;" u="1"/>
        <s v="&amp;quot;PSG BOD Shipping Target Management_Actual shipment&amp;quot;" u="1"/>
        <s v="&amp;quot;TermID&amp;quot;" u="1"/>
        <s v="&amp;quot;MLY Rev_ and SHIPT by BU and CUS_Monthly Boards Estimated Shipment&amp;quot;" u="1"/>
        <s v="&amp;quot;Actual Revenue Cost and Shipment Data_Accumulative Product Series MVA Cost &amp;quot;" u="1"/>
        <s v="&amp;quot;Actual Revenue Cost and Shipment Data_Acc_ Series  Cost&amp;quot;" u="1"/>
        <s v="&amp;quot;RFQ Detail of Lose Project_Estimate Product Family Cost&amp;quot;" u="1"/>
        <s v="&amp;quot;Daily Inventory Management_Daily Inventory Aging Details&amp;quot;" u="1"/>
        <s v="&amp;quot;YTD Rev and SHIPT by PRD_Year to Date Shipment Target&amp;quot;" u="1"/>
        <s v="&amp;quot;YTD Rev_ and SHIPT by PRD_Year to Date Revenue Target&amp;quot;" u="1"/>
        <s v="&amp;quot;Monthly Status of Operating Income and Shipment by BU and Customer_Monthly Boards Estimated Shipment&amp;quot;" u="1"/>
        <s v="&amp;quot;Year to Date Status of Operating Income and Shipment by BU and Customer_Year to Date Actual Shipment&amp;quot;" u="1"/>
        <s v="&amp;quot;Yearly Status of Operating Income and Shipment by BU and Customer_Yearly Actual and Predict Shipment&amp;quot;" u="1"/>
        <s v="&amp;quot;Yearly Rev_ and SHIPT by BU and CUS_Diff_ Rate of Yearly  Act_Pred_ and Boards Est_ Rev_&amp;quot;" u="1"/>
        <e v="#N/A" u="1"/>
        <s v="&amp;quot;Estimated Monthly Revenue and Shipment Data_Product Category&amp;quot;" u="1"/>
        <s v="&amp;quot;Actual Daily Operating Income and Shipment Data_Actual Daily Shipment&amp;quot;" u="1"/>
        <s v="&amp;quot;Boards Est_ MLY Rev_ and SHIPT Data_Monthly Boards Estimated Shipment&amp;quot;" u="1"/>
        <s v="&amp;quot;MLY Rev and SHIPT by BU and CUS_Up to date Monthly Estimated Shipment&amp;quot;" u="1"/>
        <s v="&amp;quot;Yearly Rev and SHIPT by BU and CUS_Yearly Actual and Predict Shipment&amp;quot;" u="1"/>
        <s v="&amp;quot;PSG BOD Shipping Target Management_BU Code&amp;quot;" u="1"/>
        <s v="&amp;quot;PSG Monthly Procurement Amount_Vendor Code&amp;quot;" u="1"/>
        <s v="&amp;quot;Yearly Rev and SHIPT by BU and CUS_BU Code&amp;quot;" u="1"/>
        <s v="&amp;quot;Yearly Rev_ and SHIPT by PRD_Division Code&amp;quot;" u="1"/>
        <s v="&amp;quot;Material Catalog Price Analysis_Sub Material Catalog MOM&amp;quot;" u="1"/>
        <s v="&amp;quot;Material Marketing Price Infomation_Material Catalog MOM&amp;quot;" u="1"/>
        <s v="&amp;quot;Material Marketing Price Infomation_Material Futures MOM&amp;quot;" u="1"/>
        <s v="&amp;quot;Diff Rate of Rev and SHIPT in Different Time Frame_Difference Between Yearly Shipment&amp;quot;" u="1"/>
        <s v="&amp;quot;Monthly Status of Operating Income and Shipment by Product_Monthly Estimated Shipment&amp;quot;" u="1"/>
        <s v="&amp;quot;Overview of Project Time Distribution&amp;quot;" u="1"/>
        <s v="&amp;quot;Actual Revenue Cost and Shipment Data_Accumulative Product Series MVA Cost&amp;quot;" u="1"/>
        <s v="&amp;quot;Actual Revenue Cost and Shipment Data_Monthly Product Series Material Cost&amp;quot;" u="1"/>
        <s v="&amp;quot;Vendor Management_Quality Score&amp;quot;" u="1"/>
        <s v="&amp;quot;Daily Inventory Management_High value type&amp;quot;" u="1"/>
        <s v="&amp;quot;YTD Rev and SHIPT by BU and CUS_Year to Date Shipment Target&amp;quot;" u="1"/>
        <s v="&amp;quot;YTD Rev_ and SHIPT by BU and CUS_Year to Date Revenue Target&amp;quot;" u="1"/>
        <s v="&amp;quot;MLY Rev_ and SHIPT Data of Yearly TRGT_Monthly Shipment of Yearly Target&amp;quot;" u="1"/>
        <s v="&amp;quot;PSG FCST Hit Rate Analysis_Hit Rate Analysis Month&amp;quot;" u="1"/>
        <s v="&amp;quot;RFQ Hit Rate Data_Product Series&amp;quot;" u="1"/>
        <s v="&amp;quot;Major Stage Material Catalog DM_Series List&amp;quot;" u="1"/>
        <s v="&amp;quot;M to M inventoryrevenue comparison_Total Inventory Amount&amp;quot;" u="1"/>
        <s v="&amp;quot;Rev and SHIPT in Past Three Years by BU and CUS_Difference Ratio Between Yearly Shipment&amp;quot;" u="1"/>
        <s v="&amp;quot;CQ MP shipment Dataset&amp;quot;" u="1"/>
        <s v="&amp;quot;M to M inventoryrevenue comparison_FRU = &amp;gt;  FRU Remark&amp;quot;" u="1"/>
        <s v="&amp;quot;Diff_ Rate and Hit Rate Data of Rev_ and  SHIPT_Division Code&amp;quot;" u="1"/>
        <s v="&amp;quot;Rev and SHIPT in Past Three Years by BU and CUS_Division Code&amp;quot;" u="1"/>
        <s v="&amp;quot;RFQ Detail of Award Project_BU Code&amp;quot;" u="1"/>
        <s v="&amp;quot;Yearly Rev and SHIPT by PRD_BU Code&amp;quot;" u="1"/>
        <s v="&amp;quot;Defect target by defect type mapping_Defect type target&amp;quot;" u="1"/>
        <s v="&amp;quot;Actual Revenue and Shipment Data_Accumulative Series Profitability Ratio&amp;quot;" u="1"/>
        <s v="&amp;quot;Fill Rate by PartNo_Accum_ LTA MOU Quantity&amp;quot;" u="1"/>
        <s v="&amp;quot;Vendor Management_Part Category&amp;quot;" u="1"/>
        <s v="&amp;quot;PSG FCST Management_Forecast Hit Rate&amp;quot;" u="1"/>
        <s v="&amp;quot;RFQ Shipment Target Data_RFQ Hit Rate&amp;quot;" u="1"/>
        <s v="&amp;quot;Monthly Status of Operating Income and Shipment by Product_Difference Ratio Between Monthly Actual Shipment and Monthly Estimated Shipment&amp;quot;" u="1"/>
        <s v="&amp;quot;PSG Forecast Versions Comparison Information_Version Comparison Month&amp;quot;" u="1"/>
        <s v="&amp;quot;PSG FCST Hit Rate Analysis_Outliners_Product Series&amp;quot;" u="1"/>
        <s v="&amp;quot;Proposal RFQ Analysis_Product Horizon&amp;quot;" u="1"/>
        <s v="&amp;quot;Proposal RFQ Pipeline_Product Horizon&amp;quot;" u="1"/>
        <s v="&amp;quot;YTD Rev and SHIPT by PRD_Diff Rate of YTD Act Rev and YTD Rev TRGT&amp;quot;" u="1"/>
        <s v="&amp;quot;YTD Rev_ and SHIPT by PRD_Diff_ of YTD Act_ Rev_ and YTD Rev_ TRGT&amp;quot;" u="1"/>
        <s v="&amp;quot;Status of Operating Income and Shipment in the Past Three Years by BU and Customer_Difference Ratio Between Yearly Shipment&amp;quot;" u="1"/>
        <s v="&amp;quot;Material Marketing Price Infomation_MoM LEM Tin&amp;quot;" u="1"/>
        <s v="&amp;quot;Material Marketing Price Infomation_QoQ LEM Tin&amp;quot;" u="1"/>
        <s v="&amp;quot;Material Marketing Price Infomation_YoY LEM Tin&amp;quot;" u="1"/>
        <s v="&amp;quot;MLY Rev and SHIPT by PRD_Diff of MLY Act Ship vs Yearly Target Ship&amp;quot;" u="1"/>
        <s v="&amp;quot;Vendor Master_AVL Name&amp;quot;" u="1"/>
        <s v="&amp;quot;Detailed product yield_Weekly product yield report&amp;quot;" u="1"/>
        <s v="&amp;quot;Actual Monthly Revenue and Shipment Data_Division Code&amp;quot;" u="1"/>
        <s v="&amp;quot;Business Operation and DOI Overview_Stock Area_BU Code&amp;quot;" u="1"/>
        <s v="&amp;quot;Diff_ Rate and Hit Rate Data of Rev_ and SHIPT_BU Code&amp;quot;" u="1"/>
        <s v="&amp;quot;Rev and SHIPT in Past Three Years by PRD_Division Code&amp;quot;" u="1"/>
        <s v="&amp;quot;MLY Rev_ and SHIPT by BU and CUS_Monthly Operating Income of Yearly Target&amp;quot;" u="1"/>
        <s v="&amp;quot;Diff Rate of Rev and SHIPT in Different Time Frame_Base Year of Calculation&amp;quot;" u="1"/>
        <s v="&amp;quot;PSG BOD Shipping Target Management_Forecast Gen Date- &amp;gt; Forecast Version&amp;quot;" u="1"/>
        <s v="&amp;quot;Actual Revenue Cost and Shipment Data_Monthly Shiping Quantity&amp;quot;" u="1"/>
        <s v="&amp;quot;Boards Est MLY Rev and SHIPT Data_Product Category&amp;quot;" u="1"/>
        <s v="&amp;quot;PSG Monthly Procurement Amount_Class Code Category&amp;quot;" u="1"/>
        <s v="&amp;quot;TaskID&amp;quot;" u="1"/>
        <s v="&amp;quot;Actual Monthly Operating Income and Shipment Data_Difference Ratio Between Actual Shipment and Shipment Target&amp;quot;" u="1"/>
        <s v="&amp;quot;RFQ Related Data_Product Horizon&amp;quot;" u="1"/>
        <s v="&amp;quot;Vendor Master_Supplier Final Score&amp;quot;" u="1"/>
        <s v="&amp;quot;Project Stage Time Data_Project Stage Estimated End Date&amp;quot;" u="1"/>
        <s v="&amp;quot;Material Marketing Price Infomation_Last Raw Cost Price&amp;quot;" u="1"/>
        <s v="&amp;quot;Monthly Status of Operating Income and Shipment by BU and Customer_Difference Ratio Between Monthly Actual Operating Income and Monthly Operating Income Target&amp;quot;" u="1"/>
        <s v="&amp;quot;DataComment&amp;quot;" u="1"/>
        <s v="&amp;quot;Daily Inventory Management_Currency Change&amp;quot;" u="1"/>
        <s v="&amp;quot;Difference Rate and Hit Rate Data of Operating Income and  Shipment_Difference Ratio Between Actual Shipment and The Boards Estimated Shipment&amp;quot;" u="1"/>
        <s v="&amp;quot;Detailed product yield analysis_Site Name&amp;quot;" u="1"/>
        <s v="&amp;quot;RFQ Detail of Award Project_Customer Name&amp;quot;" u="1"/>
        <s v="&amp;quot;Yearly Rev and SHIPT by PRD_Customer Name&amp;quot;" u="1"/>
        <s v="&amp;quot;MLY Rev_ and SHIPT by BU and CUS_Monthly Estimated Operating Income&amp;quot;" u="1"/>
        <s v="&amp;quot;MLY Rev_ and SHIPT by PRD_Monthly Boards Estimated Operating Income&amp;quot;" u="1"/>
        <s v="&amp;quot;Yearly Status of Operating Income and Shipment by BU and Customer_BU Code&amp;quot;" u="1"/>
        <s v="&amp;quot;Rev_ and SHIPT in Past Three Years by BU and CUS&amp;quot;" u="1"/>
        <s v="&amp;quot;Monthly Operating Income and Shipment Data of Yearly target_Monthly Shipment of Yearly Target&amp;quot;" u="1"/>
        <s v="&amp;quot;Inventory Master_Site Name&amp;quot;" u="1"/>
        <s v="&amp;quot;PSG Division_Division Name&amp;quot;" u="1"/>
        <s v="&amp;quot;Vendor Management_AVL Name&amp;quot;" u="1"/>
        <s v="&amp;quot;Diff_ Rate of Rev_ and SHIPT in Different Time Frame_Product Category&amp;quot;" u="1"/>
        <s v="&amp;quot;Estimated Monthly Operating Income and Shipment Data_Product Category&amp;quot;" u="1"/>
        <s v="&amp;quot;Monthly Status of Operating Income and Shipment by Product_Difference Between Monthly Actual Shipment and Monthly Shipment Target&amp;quot;" u="1"/>
        <s v="&amp;quot;Material Marketing Price Infomation_QOQ Thermal Module&amp;quot;" u="1"/>
        <s v="&amp;quot;MLY Rev_ and SHIPT by PRD_Monthly Operating Income of Yearly Target&amp;quot;" u="1"/>
        <s v="&amp;quot;MLY Rev_ and SHIPT by PRD_Diff_ of MLY Act_ Rev_ vs_ Yearly Target Rev_&amp;quot;" u="1"/>
        <s v="&amp;quot;MLY Rev_ and SHIPT by PRD_Diff_ Rate of MLY Act_ Rev_ vs_ MLY Est_ Rev_&amp;quot;" u="1"/>
        <s v="&amp;quot;Monthly Status of Operating Income and Shipment by Product_Difference Ratio Between Monthly Actual Shipment and Monthly Boards Estimated Shipment&amp;quot;" u="1"/>
        <s v="&amp;quot;Diff_ Rate and Hit Rate Data of Rev_ and  SHIPT_Diff_ of Act_ Rev_ vs_Boards Est_ Rev_&amp;quot;" u="1"/>
        <s v="&amp;quot;PSG Product Family_Outsourcing type&amp;quot;" u="1"/>
        <s v="&amp;quot;Material Marketing Price Infomation_MoM LEM CU&amp;quot;" u="1"/>
        <s v="&amp;quot;Material Marketing Price Infomation_QoQ LEM CU&amp;quot;" u="1"/>
        <s v="&amp;quot;Material Marketing Price Infomation_YoY LEM CU&amp;quot;" u="1"/>
        <s v="&amp;quot;Business Operation and DOI Overview_Stock Area_Customer Name&amp;quot;" u="1"/>
        <s v="&amp;quot;Diff_ Rate and Hit Rate Data of Rev_ and SHIPT_Customer Name&amp;quot;" u="1"/>
        <s v="&amp;quot;Purchasing Part Attribute&amp;quot;" u="1"/>
        <s v="&amp;quot;Business Operation and DOI Overview_Site Name&amp;quot;" u="1"/>
        <s v="&amp;quot;Critical Parts Fulfillment Analysis_Site Name&amp;quot;" u="1"/>
        <s v="&amp;quot;Detailed product yield analysis_Customer Name&amp;quot;" u="1"/>
        <s v="&amp;quot;MLY Rev and SHIPT by BU and CUS_Customer Name&amp;quot;" u="1"/>
        <s v="&amp;quot;PSG Forecast Version Comparison_Customer Name&amp;quot;" u="1"/>
        <s v="&amp;quot;YTD Rev and SHIPT by BU and CUS_Customer Name&amp;quot;" u="1"/>
        <s v="&amp;quot;DOI Master_PSG Inventory Amount&amp;quot;" u="1"/>
        <s v="&amp;quot;Yearly Status of Operating Income and Shipment by BU and Customer&amp;quot;" u="1"/>
        <s v="&amp;quot;Actual Revenue Cost and Shipment Data_Accumulative Series Profitability Ratio&amp;quot;" u="1"/>
        <s v="&amp;quot;Daily Inventory Management_FRU Remark&amp;quot;" u="1"/>
        <s v="&amp;quot;Business Operation and DOI Overview_DOI Actual Days&amp;quot;" u="1"/>
        <s v="&amp;quot;Business Operation and DOI Overview_DOI Target Days&amp;quot;" u="1"/>
        <s v="&amp;quot;MLY Rev_ and SHIPT by BU and CUS_Diff_ of MLY Act_ Rev_ vs_ Boards Est_ Rev_&amp;quot;" u="1"/>
        <s v="&amp;quot;MLY Rev_ and SHIPT by BU and CUS_Hit Rate of MTD Act_ Rev_ vs_ UTD Est_ Rev_&amp;quot;" u="1"/>
        <s v="&amp;quot;MLY Rev_ and SHIPT by PRD_Diff_ Rate of MLY Act_ Rev_ vs_ Yearly Target Rev_&amp;quot;" u="1"/>
        <s v="&amp;quot;MLY Rev_ and SHIPT by PRD_Hit Rate of MTD Act_ Rev_ vs_ MLY Boards Est_ Rev_&amp;quot;" u="1"/>
        <s v="&amp;quot;Yearly Rev_ and SHIPT by PRD_Diff_ of Yearly  Act_Pred_ and Boards Est_ Rev_&amp;quot;" u="1"/>
        <s v="&amp;quot;Daily Inventory Management_Plant&amp;quot;" u="1"/>
        <s v="&amp;quot;Diff_ Rate and Hit Rate Data of Rev_ and SHIPT_Diff_ of MLY Act_ Rev_ vs_ Boards Est_ Rev_&amp;quot;" u="1"/>
        <s v="&amp;quot;Diff_ Rate and Hit Rate Data of Rev_ and SHIPT_Hit Rate of MTD Act_ Rev_ vs_ UTD Est_ Rev_&amp;quot;" u="1"/>
        <s v="&amp;quot;YTD Rev and SHIPT by PRD_Diff of YTD Act Rev and YTD Rev TRGT&amp;quot;" u="1"/>
        <s v="&amp;quot;Project Stage Time Data_Product Family&amp;quot;" u="1"/>
        <s v="&amp;quot;MLY Rev_ and SHIPT by PRD_Monthly Actual Shipment&amp;quot;" u="1"/>
        <s v="&amp;quot;Estimated Monthly Operating Income and Shipment Data_Monthly Estimated Operating Income&amp;quot;" u="1"/>
        <s v="&amp;quot;MLY Rev_ and SHIPT by PRD_Diff_ of MLY Act_ SHIPT vs_ BoardsEst_ SHIPT&amp;quot;" u="1"/>
        <s v="&amp;quot;Purchasing Mode and Amount Aistribution_Component Type&amp;quot;" u="1"/>
        <s v="&amp;quot;Purchasing Mode and Amount Distribution_Component Type&amp;quot;" u="1"/>
        <s v="&amp;quot;Yearly Status of Operating Income and Shipment by BU and Customer_Customer Name&amp;quot;" u="1"/>
        <s v="&amp;quot;Yearly Status of Operating Income and Shipment by BU and Customer_Division Name&amp;quot;" u="1"/>
        <s v="&amp;quot;Status of Operating Income and Shipment in the Past Three Years by Product_Yearly Actual Operating Income&amp;quot;" u="1"/>
        <s v="&amp;quot;Diff Rate of Rev and SHIPT in Different Time Frame_Customer Name&amp;quot;" u="1"/>
        <s v="&amp;quot;Forecast Comparison Type_Version 1 Forecast Comparison Type Name&amp;quot;" u="1"/>
        <s v="&amp;quot;Forecast Comparison Type_Version 2 Forecast Comparison Type Name&amp;quot;" u="1"/>
        <s v="&amp;quot;RFQ Related Data_Estimated Product Family Revenue&amp;quot;" u="1"/>
        <s v="&amp;quot;Daily Inventory Aging by Site_HUB_Inventory Amount&amp;quot;" u="1"/>
        <s v="&amp;quot;Yearly Status of Operating Income and Shipment by BU and Customer_Difference Between Yearly Actual and Predict Operating Income and Operating Income Target&amp;quot;" u="1"/>
        <s v="&amp;quot;Project Stage Master&amp;quot;" u="1"/>
        <s v="&amp;quot;Diff_ Rate and Hit Rate Data of Rev_ and SHIPT_Diff_ Rate of MLY Act_ Rev_ vs_ Boards Est_ Rev_&amp;quot;" u="1"/>
        <s v="&amp;quot;Daily Inventory Aging by Site_Raw_High value type_Inventory Functional Currency&amp;quot;" u="1"/>
        <s v="&amp;quot;Diff_ Rate and Hit Rate Data of Rev_ and  SHIPT_Diff_ of Act_ Rev_ vs_ Rev_ TRGT&amp;quot;" u="1"/>
        <s v="&amp;quot;YTD Rev and SHIPT by BU and CUS_Diff Rate of YTD Act SHIPT and YTD Shipping TRGT&amp;quot;" u="1"/>
        <s v="&amp;quot;Purchasing Part Attribute_Rolling 6 Months Forecast&amp;quot;" u="1"/>
        <s v="&amp;quot;Yearly Rev_ and SHIPT by BU and CUS_Yearly Boards Estimated Shipment&amp;quot;" u="1"/>
        <s v="&amp;quot;Yearly Status of Operating Income and Shipment by BU and Customer_Yearly Boards Estimated Operating Income&amp;quot;" u="1"/>
        <s v="&amp;quot;DOI Master_Currency&amp;quot;" u="1"/>
        <s v="&amp;quot;YTD Rev and SHIPT by PRD_Diff of YTD Act SHIPT and Boards Est SHIPT&amp;quot;" u="1"/>
        <s v="&amp;quot;MLY Rev and SHIPT by BU and CUS_Diff Rate of MLY Act Rev vs Yearly Target Rev&amp;quot;" u="1"/>
        <s v="&amp;quot;MLY Rev and SHIPT by BU and CUS_Hit Rate of MTD Act Rev vs MLY Boards Est Rev&amp;quot;" u="1"/>
        <s v="&amp;quot;Status of Operating Income and Shipment in the Past Three Years by Product_Difference Ratio Between  Yearly Operating Income&amp;quot;" u="1"/>
        <s v="&amp;quot;CQ MP shipment Dataset_Customer Name&amp;quot;" u="1"/>
        <s v="&amp;quot;Detailed product yield_Customer Name&amp;quot;" u="1"/>
        <s v="&amp;quot;EBO Project Revenue_EBO Project Name&amp;quot;" u="1"/>
        <s v="&amp;quot;Yearly SHIPT TRGT Data_Customer Name&amp;quot;" u="1"/>
        <s v="&amp;quot;Year to Date Status of Operating Income and Shipment by Product_Difference Ratio Between Year to Date Actual Shipment and Year to Date Shipment Target&amp;quot;" u="1"/>
        <s v="&amp;quot;Actual Revenue and Shipment Data_Accumulative Product Series Revenue&amp;quot;" u="1"/>
        <s v="&amp;quot;Actual Revenue Cost and Shipment Data_Monthly Product Series Revenue&amp;quot;" u="1"/>
        <s v="&amp;quot;Boards Est_ MLY Rev_ and SHIPT Data_Monthly Boards Estimated Revenue&amp;quot;" u="1"/>
        <s v="&amp;quot;MLY Rev and SHIPT by BU and CUS_Up to date Monthly Estimated Revenue&amp;quot;" u="1"/>
        <s v="&amp;quot;Yearly Rev and SHIPT by BU and CUS_Yearly Actual and Predict Revenue&amp;quot;" u="1"/>
        <s v="&amp;quot;Year to Date Status of Operating Income and Shipment by BU and Customer_Difference Ratio Between Year to Date Actual Operating Income and Year to Date Operating Income Target&amp;quot;" u="1"/>
        <s v="&amp;quot;M to M inventoryrevenue comparison_Inventory Functional Currency&amp;quot;" u="1"/>
        <s v="&amp;quot;Diff_ Rate and Hit Rate Data of Rev_ and  SHIPT_Diff_ Rate of MLY Act_ Ship_ vs_ Boards Est_ Ship_&amp;quot;" u="1"/>
        <s v="&amp;quot;Vendor Performance Master_Used by Customer List&amp;quot;" u="1"/>
        <s v="&amp;quot;Inventory Master_Period Closing Date&amp;quot;" u="1"/>
        <s v="&amp;quot;RFQ Hit Rate Status_Data Upload Date&amp;quot;" u="1"/>
        <s v="&amp;quot;Vendor Master_Vendor Performane Date&amp;quot;" u="1"/>
        <s v="&amp;quot;Diff_ Rate of Rev_ and SHIPT in Different Time Frame_Difference Between Yearly Shipment&amp;quot;" u="1"/>
        <s v="&amp;quot;Status of Operating Income and Shipment in the Past Three Years by BU and Customer_Difference Between Yearly Operating Income&amp;quot;" u="1"/>
        <s v="&amp;quot;PSG Product Family&amp;quot;" u="1"/>
        <s v="&amp;quot;MLY Rev_ and SHIPT by PRD_Monthly Estimated Operating Income&amp;quot;" u="1"/>
        <s v="&amp;quot;MLY Rev and SHIPT by BU and CUS_Hit Rate of MTD Act Ship vs UTD Est Ship&amp;quot;" u="1"/>
        <s v="&amp;quot;MLY Rev and SHIPT by PRD_Diff Rate of MLY Act Ship vs Yearly Target Ship&amp;quot;" u="1"/>
        <s v="&amp;quot;MLY Rev and SHIPT by PRD_Hit Rate of MTD Act Ship vs MLY Boards Est Ship&amp;quot;" u="1"/>
        <s v="&amp;quot;YTD Rev and SHIPT by BU and CUS_Latest Closing Month &amp;quot;" u="1"/>
        <s v="&amp;quot;Rev_ and SHIPT in Past Three Years by PRD_Customer Name&amp;quot;" u="1"/>
        <s v="&amp;quot;Rev_ and SHIPT in Past Three Years by PRD_Division Name&amp;quot;" u="1"/>
        <s v="&amp;quot;MLY Rev_ and SHIPT by BU and CUS_Monthly Actual Shipment&amp;quot;" u="1"/>
        <s v="&amp;quot;MLY Rev_ and SHIPT by PRD_Month to Date Actual  Shipment&amp;quot;" u="1"/>
        <s v="&amp;quot;Year to Date Status of Operating Income and Shipment by BU and Customer_Difference Between Year to Date Actual Operating Income and  Year to Date Operating Income Target&amp;quot;" u="1"/>
        <s v="&amp;quot;Project Stage Time Data_RFQ Status&amp;quot;" u="1"/>
        <s v="&amp;quot;Rev_ and SHIPT in Past Three Years by PRD_Journal Create Year&amp;quot;" u="1"/>
        <s v="&amp;quot;Rev and SHIPT in Past Three Years by BU and CUS_Difference Ratio Between Yearly Revenue&amp;quot;" u="1"/>
        <s v="&amp;quot;MLY Rev_ and SHIPT by BU and CUS_Diff_ Rate of MLY Act_ Ship_ vs_ Boards Est_ Ship_&amp;quot;" u="1"/>
        <s v="&amp;quot;Yearly Rev_ and SHIPT by BU and CUS_Diff_ of Yearly Act_Pred_ and Boards Est_ Ship_&amp;quot;" u="1"/>
        <s v="&amp;quot;Detailed product yield analysis_Defect quantity&amp;quot;" u="1"/>
        <s v="&amp;quot;Important Types of Liability_Types of Liability&amp;quot;" u="1"/>
        <s v="&amp;quot;Overall product yield_Production input quantity&amp;quot;" u="1"/>
        <s v="&amp;quot;Vendor Performance Master_Buy and Sell Quantity&amp;quot;" u="1"/>
        <s v="&amp;quot;Purchasing Mode and Amount Distribution_GR Date By QUARTER&amp;quot;" u="1"/>
        <s v="&amp;quot;Proposal RFQ Pipeline_Product Generation&amp;quot;" u="1"/>
        <s v="&amp;quot;RDP Hit Rate Version_Assign FCST Version&amp;quot;" u="1"/>
        <s v="&amp;quot;CQ MP shipment Dataset_Shipment Month&amp;quot;" u="1"/>
        <s v="&amp;quot;Monthly Status of Operating Income and Shipment by BU and Customer_Difference Ratio Between Monthly Actual Shipment and Monthly Shipment Target&amp;quot;" u="1"/>
        <s v="&amp;quot;In Accurated area_BU Code&amp;quot;" u="1"/>
        <s v="&amp;quot;PSG Business Unit_BU Code&amp;quot;" u="1"/>
        <s v="&amp;quot;Vendor Master_Vendor Code&amp;quot;" u="1"/>
        <s v="&amp;quot;DOI Master&amp;quot;" u="1"/>
        <s v="&amp;quot;Inventory Master_PSG Inventory Amount&amp;quot;" u="1"/>
        <s v="&amp;quot;Business Operation and DOI Overview_Period Closing Date&amp;quot;" u="1"/>
        <s v="&amp;quot;MLY Rev_ and SHIPT by PRD_Boards Estimated Version Date&amp;quot;" u="1"/>
        <s v="&amp;quot;Purchasing Mode and Amount Distribution_GR Monthly Date&amp;quot;" u="1"/>
        <s v="&amp;quot;Proposal RFQ Analysis_Customer Name-SAP&amp;quot;" u="1"/>
        <s v="&amp;quot;Proposal RFQ Pipeline_Customer Name-SAP&amp;quot;" u="1"/>
        <s v="&amp;quot;Major Stage Material Catalog DM_IEC Part Number&amp;quot;" u="1"/>
        <s v="&amp;quot;Rev_ and SHIPT in Past Three Years by BU and CUS_Yearly Actual Operating Income&amp;quot;" u="1"/>
        <s v="&amp;quot;YTD Rev_ and SHIPT by BU and CUS_Year to Date Boards Estimated Operating Income&amp;quot;" u="1"/>
        <s v="&amp;quot;Inventory Action Log_&amp;quot;" u="1"/>
        <s v="&amp;quot;M to M inventory comparison_Inventory Functional Currency&amp;quot;" u="1"/>
        <s v="&amp;quot;Yearly Rev_ and SHIPT by BU and CUS_Diff_ Rate of Yearly Act_Pred_ and TRGT SHIPT&amp;quot;" u="1"/>
        <s v="&amp;quot;Yearly Rev_ and SHIPT by PRD_Diff_ Rate of Yearly Act_Pred_ and Boards Est_ SHIPT&amp;quot;" u="1"/>
        <s v="&amp;quot;Monthly Status of Operating Income and Shipment by BU and Customer_Difference Ratio Between Monthly Actual Operating Income and Monthly Estimated Operating Income&amp;quot;" u="1"/>
        <s v="&amp;quot;Rev and SHIPT in Past Three Years by PRD_Difference Between Yearly Shipment&amp;quot;" u="1"/>
        <s v="&amp;quot;Rev_ and SHIPT in Past Three Years by PRD_Difference Between Yearly Revenue&amp;quot;" u="1"/>
        <s v="&amp;quot;MLY Rev_ and SHIPT by PRD_Diff_ Rate of MLY Act_ Ship_ vs_ Boards Est_ Ship_&amp;quot;" u="1"/>
        <s v="&amp;quot;Yearly Rev_ and SHIPT by BU and CUS_Diff_ of Yearly Act_Pred_ and TRGT Ship_&amp;quot;" u="1"/>
        <s v="&amp;quot;Yearly Rev_ and SHIPT by PRD_Diff_ of Yearly Act_Pred_ and Boards Est_ Ship_&amp;quot;" u="1"/>
        <s v="&amp;quot;Forecast Comparison Type_Forecast Comparison Type ID&amp;quot;" u="1"/>
        <s v="&amp;quot;Detailed product defect&amp;quot;" u="1"/>
        <s v="&amp;quot;MLY Rev_ and SHIPT by PRD_Version Date&amp;quot;" u="1"/>
        <s v="&amp;quot;PSG Monthly Procurement Amount_GR Date&amp;quot;" u="1"/>
        <s v="&amp;quot;YTD Rev_ and SHIPT by PRD_Version Date&amp;quot;" u="1"/>
        <s v="&amp;quot;MLY Rev_ and SHIPT by PRD_Up to date Monthly Estimated Revenue&amp;quot;" u="1"/>
        <s v="&amp;quot;MLY Rev_ and SHIPT by PRD_Up-To-Date Monthly Estimated Revenue&amp;quot;" u="1"/>
        <s v="&amp;quot;Rev and SHIPT in Past Three Years by PRD_Yearly Actual Revenue&amp;quot;" u="1"/>
        <s v="&amp;quot;Yearly Rev_ and SHIPT by PRD_Yearly Actual and Predict Revenue&amp;quot;" u="1"/>
        <s v="&amp;quot;YTD Rev and SHIPT by PRD_Year to Date Boards Estimated Revenue&amp;quot;" u="1"/>
        <s v="&amp;quot;Detailed product yield_Input quantity by inspection station&amp;quot;" u="1"/>
        <s v="&amp;quot;Estimated Monthly Revenue Data by Customer_Planned Month&amp;quot;" u="1"/>
        <s v="&amp;quot;PSG Forecast Version Comparison_Version Comparison Month&amp;quot;" u="1"/>
        <s v="&amp;quot;PSG Forecast Versions Comparison_Hit Rate Analysis Month&amp;quot;" u="1"/>
        <s v="&amp;quot;Daily Inventory Aging by Site_Raw_Class Code&amp;quot;" u="1"/>
        <s v="&amp;quot;Defect target by defect type mapping_BU Code&amp;quot;" u="1"/>
        <s v="&amp;quot;PSG FCST Hit Rate Analysis_Outliners_BU Code&amp;quot;" u="1"/>
        <s v="&amp;quot;RFQ Detail of On going Project_Division Code&amp;quot;" u="1"/>
        <s v="&amp;quot;Business Operation and DOI Overview_PSG Inventory Amount&amp;quot;" u="1"/>
        <s v="&amp;quot;Daily Inventory Aging by Site_HUB_Total Inventory Amount&amp;quot;" u="1"/>
        <s v="&amp;quot;Daily Inventory Aging by Site_Raw_Total Inventory Amount&amp;quot;" u="1"/>
        <s v="&amp;quot;RFQ Hit Rate Status_Shipment Year&amp;quot;" u="1"/>
        <s v="&amp;quot;The Top Five Vendor with the Worst Order Fill Rate_Vendor fulfillment date&amp;quot;" u="1"/>
        <s v="&amp;quot;Difference Rate and Hit Rate Data of Operating Income and  Shipment_Difference Between Actual Shipment and Estimated Shipment&amp;quot;" u="1"/>
        <s v="&amp;quot;Monthly Status of Operating Income and Shipment by BU and Customer_Difference Between Monthly Actual Operating Income and Monthly Boards Estimated Operating Income&amp;quot;" u="1"/>
        <s v="&amp;quot;The Top Five Vendor with the Worst Order Fill Rate_IEC Part Number&amp;quot;" u="1"/>
        <s v="&amp;quot;MLY Rev and SHIPT by PRD_ &amp;quot;" u="1"/>
        <s v="&amp;quot;M to M inventoryrevenue comparison_Customer Name-SAP&amp;quot;" u="1"/>
        <s v="&amp;quot;Monthly Status of Operating Income and Shipment by BU and Customer_Monthly Actual Operating Income&amp;quot;" u="1"/>
        <s v="&amp;quot;Rev_ and SHIPT in Past Three Years by BU and CUS_Difference Ratio Between  Yearly Operating Income&amp;quot;" u="1"/>
        <s v="&amp;quot;Yearly Status of Operating Income and Shipment by Product_Yearly Boards Estimated Operating Income&amp;quot;" u="1"/>
        <s v="&amp;quot;Data on the Difference Rate of Revenue and Shipment in Different Time Intervals_Customer Name&amp;quot;" u="1"/>
        <s v="&amp;quot;Data on the Difference Rate of Revenue and Shipment in Different Time Intervals_Division Name&amp;quot;" u="1"/>
        <s v="&amp;quot;Diff_ Rate and Hit Rate Data of Rev_ and  SHIPT_Diff_ of MLY Act_ Ship_ vs_ Yearly Target Ship_&amp;quot;" u="1"/>
        <s v="&amp;quot;Acronym&amp;quot;" u="1"/>
        <s v="&amp;quot;Rev and SHIPT in Past Three Years by BU and CUS_Difference Between Yearly Revenue&amp;quot;" u="1"/>
        <s v="&amp;quot;Rev_ and SHIPT in Past Three Years by PRD_Difference Ratio Between Yearly Revenue&amp;quot;" u="1"/>
        <s v="&amp;quot;Defect target by defect type mapping&amp;quot;" u="1"/>
        <s v="&amp;quot;Award RFQ Detail_Estimated MLB Normal Net Profit&amp;quot;" u="1"/>
        <s v="&amp;quot;Award RFQ Detail_Estimated SKU Normal Net Profit&amp;quot;" u="1"/>
        <s v="&amp;quot;Material Catalog Inference Amount_Material Catalog Inference Cost&amp;quot;" u="1"/>
        <s v="&amp;quot;RFQ Hit Rate-EBG_AwardLost Year - &amp;gt;  RFQ End Year&amp;quot;" u="1"/>
        <s v="&amp;quot;YTD Rev_ and SHIPT by BU and CUS_Journal Create Year&amp;quot;" u="1"/>
        <s v="&amp;quot;In Accurated area&amp;quot;" u="1"/>
        <s v="&amp;quot;Status of Operating Income and Shipment in the Past Three Years by Product_Difference Between Yearly Operating Income&amp;quot;" u="1"/>
        <s v="&amp;quot;DOI Master_Monthly Estimated Operating Income&amp;quot;" u="1"/>
        <s v="&amp;quot;Actual Revenue and Shipment Data_Acc_ Series Net Profit Margin&amp;quot;" u="1"/>
        <s v="&amp;quot;YTD Rev and SHIPT by BU and CUS_Diff Rate of YTD Act Rev and YTD Boards Est Rev&amp;quot;" u="1"/>
        <s v="&amp;quot;PSG FCST Management_Hit Rate Analysis Month&amp;quot;" u="1"/>
        <s v="&amp;quot;Year to Date Status of Operating Income and Shipment by Product_Version Date&amp;quot;" u="1"/>
        <s v="&amp;quot;Status of Operating Income and Shipment in the Past Three Years by Product_BU Code&amp;quot;" u="1"/>
        <s v="&amp;quot;FCS Start Date Data&amp;quot;" u="1"/>
        <s v="&amp;quot;Major Stage Material Catalog_Part Category&amp;quot;" u="1"/>
        <s v="&amp;quot;MLY Rev_ and SHIPT by PRD_Product Category&amp;quot;" u="1"/>
        <s v="&amp;quot;YTD Rev_ and SHIPT by PRD_Product Category&amp;quot;" u="1"/>
        <s v="&amp;quot;Fill Rate by PartNo_Accum LTA GR Quantity&amp;quot;" u="1"/>
        <s v="&amp;quot;Fill Rate by Vendor_Accum LTA GR Quantity&amp;quot;" u="1"/>
        <s v="&amp;quot;RFQ Related Data_Estimated Sales Quantity&amp;quot;" u="1"/>
        <s v="&amp;quot;PSG Forecast Versions Comparison Information_Version Difference&amp;quot;" u="1"/>
        <s v="&amp;quot;MLY Rev_ and SHIPT by BU and CUS_Monthly Actual Operating Income&amp;quot;" u="1"/>
        <s v="&amp;quot;Monthly Status of Operating Income and Shipment by Product_Difference Between Monthly Actual Shipment and Monthly Estimated Shipment&amp;quot;" u="1"/>
        <s v="&amp;quot;PSG Division&amp;quot;" u="1"/>
        <s v="&amp;quot;RFQ Hit Rate Data_Product Family&amp;quot;" u="1"/>
        <s v="&amp;quot;Parent Term Name&amp;quot;" u="1"/>
        <s v="&amp;quot;Monthly Status of Operating Income and Shipment by Product&amp;quot;" u="1"/>
        <s v="&amp;quot;Material Marketing Price Infomation_MoM LEM Ni&amp;quot;" u="1"/>
        <s v="&amp;quot;Material Marketing Price Infomation_QoQ LEM Ni&amp;quot;" u="1"/>
        <s v="&amp;quot;Material Marketing Price Infomation_YoY LEM Ni&amp;quot;" u="1"/>
        <s v="&amp;quot;Status of Operating Income and Shipment in the Past Three Years by BU and Customer_Version Date&amp;quot;" u="1"/>
        <s v="&amp;quot;Related Terms&amp;quot;" u="1"/>
        <s v="&amp;quot;Diff Rate and Hit Rate Data of Rev and SHIPT_Diff of MLY Act Rev vs Yearly Target Rev&amp;quot;" u="1"/>
        <s v="&amp;quot;Actual Daily Revenue and Shipment Data&amp;quot;" u="1"/>
        <s v="&amp;quot;Diff Rate and Hit Rate Data of Rev and SHIPT_Product Category&amp;quot;" u="1"/>
        <s v="&amp;quot;Material Marketing Price Infomation_Material Futures category&amp;quot;" u="1"/>
        <s v="&amp;quot;PSG Forecast Versions Comparison Information_Product Category&amp;quot;" u="1"/>
        <s v="&amp;quot;Yearly Rev_ and SHIPT by BU and CUS&amp;quot;" u="1"/>
        <s v="&amp;quot;Actual Revenue Cost and Shipment Data_Acc_ Shipping Quantity&amp;quot;" u="1"/>
        <s v="&amp;quot;Major Stage Material Catalog DM_Open Purchase Order Quantity&amp;quot;" u="1"/>
        <s v="&amp;quot;RFQ Hit Rate Data_Estimated Monthly Amortized Sales Quantity&amp;quot;" u="1"/>
        <s v="&amp;quot;Monthly Status of Operating Income and Shipment by Product_Difference Between Monthly Actual Operating Income and Monthly Boards Estimated Operating Income&amp;quot;" u="1"/>
        <s v="&amp;quot;Actual Monthly Revenue and Shipment Data_Monthly Actual Shipment&amp;quot;" u="1"/>
        <s v="&amp;quot;Rev_ and SHIPT in Past Three Years by PRD_Yearly Actual Shipment&amp;quot;" u="1"/>
        <s v="&amp;quot;YTD Rev_ and SHIPT by PRD_Year to Date Boards Estimated Shipment&amp;quot;" u="1"/>
        <s v="&amp;quot;Monthly Status of Operating Income and Shipment by BU and Customer_Hit Rate Between Month to Date Actual Shipment and Monthly Boards Estimated Shipment&amp;quot;" u="1"/>
        <s v="&amp;quot;Overall product yield_Customer Name&amp;quot;" u="1"/>
        <s v="&amp;quot;MLY Rev_ and SHIPT by PRD_Monthly Actual Revenue&amp;quot;" u="1"/>
        <s v="&amp;quot;MLY Rev and SHIPT by BU and CUS_Monthly Boards Estimated Revenue&amp;quot;" u="1"/>
        <s v="&amp;quot;RFQ Detail of Award Project_Accumulative Product Series  Revenue&amp;quot;" u="1"/>
        <s v="&amp;quot;BU2 ASUS BS VS FCST_Monthly Final Forecast Quantity&amp;quot;" u="1"/>
        <s v="&amp;quot;Critical Parts Fulfillment Analysis_LTA GR Quantity&amp;quot;" u="1"/>
        <s v="&amp;quot;PSG FCST Hit Rate Analysis_Actual Shipment Quantity&amp;quot;" u="1"/>
        <s v="&amp;quot;Purchasing Mode and Amount Aistribution_GR Quantity&amp;quot;" u="1"/>
        <s v="&amp;quot;Purchasing Mode and Amount Distribution_GR Quantity&amp;quot;" u="1"/>
        <s v="&amp;quot;RFQ Detail of Lose Project_Estimated Sales Quantity&amp;quot;" u="1"/>
        <s v="&amp;quot;Yearly Rev_ and SHIPT by BU and CUS_Diff_ Rate of Yearly Act_Pred_ and TRGT Ship_&amp;quot;" u="1"/>
        <s v="&amp;quot;Yearly Rev_ and SHIPT by PRD_Diff_ Rate of Yearly Act_Pred_ and Boards Est_ Ship_&amp;quot;" u="1"/>
        <s v="&amp;quot;Yearly Rev and SHIPT by PRD_Diff Rate of Yearly ActPred and TRGT Rev&amp;quot;" u="1"/>
        <s v="&amp;quot;Year to Date Status of Operating Income and Shipment by Product_Product Category&amp;quot;" u="1"/>
        <s v="&amp;quot;M to M inventoryrevenue comparison_Total Revenue Goal&amp;quot;" u="1"/>
        <s v="&amp;quot;Yield rate target by inspection station mapping&amp;quot;" u="1"/>
        <s v="&amp;quot;Rev_ and SHIPT in Past Three Years by BU and CUS_Difference Between Yearly Shipment&amp;quot;" u="1"/>
        <s v="&amp;quot;Diff_ Rate of Rev_ and SHIPT in Different Time Frame_Difference Ratio Between  Yearly Operating Income&amp;quot;" u="1"/>
        <s v="&amp;quot;Resources&amp;quot;" u="1"/>
        <s v="&amp;quot;Actual Monthly Revenue and Shipment Data_Customer Name&amp;quot;" u="1"/>
        <s v="&amp;quot;Actual Monthly Revenue and Shipment Data_Division Name&amp;quot;" u="1"/>
        <s v="&amp;quot;Forecast Comparison Type_Forecast Comparison Type Name&amp;quot;" u="1"/>
        <s v="&amp;quot;Rev and SHIPT in Past Three Years by PRD_Customer Name&amp;quot;" u="1"/>
        <s v="&amp;quot;Yearly Rev_ and SHIPT by BU and CUS_Yearly Boards Estimated Revenue&amp;quot;" u="1"/>
        <s v="&amp;quot;Proposal RFQ Analysis_EBG Project Estimate Revenue&amp;quot;" u="1"/>
        <s v="&amp;quot;Proposal RFQ Pipeline_EBG Project Estimate Revenue&amp;quot;" u="1"/>
        <s v="&amp;quot;RFQ Detail of Award Project_Actual Product Revenue&amp;quot;" u="1"/>
        <s v="&amp;quot;MLY Rev_ and SHIPT by PRD_Month to Date Actual Operating Income&amp;quot;" u="1"/>
        <s v="&amp;quot;PSG Forecast Versions Comparison Information_Monthly Forecast Quantity&amp;quot;" u="1"/>
        <s v="&amp;quot;Daily Inventory Aging by Site_HUB_FRU Remark&amp;quot;" u="1"/>
        <s v="&amp;quot;Daily Inventory Aging by Site_HUB_Hub Remark&amp;quot;" u="1"/>
        <s v="&amp;quot;Diff_ Rate and Hit Rate Data of Rev_ and  SHIPT_Hit Rate of MTD Act_ Ship_ vs_ MLY Boards Est_ Ship_&amp;quot;" u="1"/>
        <s v="&amp;quot;Diff Rate and Hit Rate Data of Rev and SHIPT_Diff Rate of MLY Act Rev vs Boards Est Rev&amp;quot;" u="1"/>
        <s v="&amp;quot;Sole Source List_IEC Part Number&amp;quot;" u="1"/>
        <s v="&amp;quot;MLY Rev and SHIPT by PRD_Up to date Estimated Version Date&amp;quot;" u="1"/>
        <s v="&amp;quot;Project Stage Time Data_Project Stage Estimated Start Date&amp;quot;" u="1"/>
        <s v="&amp;quot;Diff Rate and Hit Rate Data of Rev and SHIPT&amp;quot;" u="1"/>
        <s v="&amp;quot;Year to Date Status of Operating Income and Shipment by Product_Year to Date Boards Estimated Shipment&amp;quot;" u="1"/>
        <s v="&amp;quot;Detailed product defect analysis_Input quantity by inspection station&amp;quot;" u="1"/>
        <s v="&amp;quot;Detailed product yield analysis_FPY rate target by inspection station&amp;quot;" u="1"/>
        <s v="&amp;quot;Boards Estimated Monthly Operating Income and Shipment Data_Customer Name&amp;quot;" u="1"/>
        <s v="&amp;quot;Boards Estimated Monthly Operating Income and Shipment Data_Division Name&amp;quot;" u="1"/>
        <s v="&amp;quot;Monthly Operating Income and Shipment Data of Yearly target_Customer Name&amp;quot;" u="1"/>
        <s v="&amp;quot;Monthly Operating Income and Shipment Data of Yearly target_Division Name&amp;quot;" u="1"/>
        <s v="&amp;quot;Diff_ Rate of Rev_ and SHIPT in Different Time Frame_Difference Between Yearly Revenue&amp;quot;" u="1"/>
        <s v="&amp;quot;Diff_ Rate and Hit Rate Data of Rev_ and SHIPT&amp;quot;" u="1"/>
        <s v="&amp;quot;Detailed product yield analysis_Product Category&amp;quot;" u="1"/>
        <s v="&amp;quot;PSG Forecast Version Comparison_Product Category&amp;quot;" u="1"/>
        <s v="&amp;quot;Actual Revenue and Shipment Data_Accumulative Product Series  Revenue&amp;quot;" u="1"/>
        <s v="&amp;quot;MLY Rev_ and SHIPT by BU and CUS_Up to date Monthly Estimated Revenue&amp;quot;" u="1"/>
        <s v="&amp;quot;MLY Rev_ and SHIPT by BU and CUS_Up-To-Date Monthly Estimated Revenue&amp;quot;" u="1"/>
        <s v="&amp;quot;Rev and SHIPT in Past Three Years by BU and CUS_Yearly Actual Revenue&amp;quot;" u="1"/>
        <s v="&amp;quot;Yearly Rev_ and SHIPT by BU and CUS_Yearly Actual and Predict Revenue&amp;quot;" u="1"/>
        <s v="&amp;quot;YTD Rev and SHIPT by BU and CUS_Year to Date Boards Estimated Revenue&amp;quot;" u="1"/>
        <s v="&amp;quot;Material Marketing Price Analysis_Raw Cost Price&amp;quot;" u="1"/>
        <s v="&amp;quot;Vendor Master_Cost Score&amp;quot;" u="1"/>
        <s v="&amp;quot;Critical Parts Fulfillment Analysis_IEC Part Number&amp;quot;" u="1"/>
        <s v="&amp;quot;Estimated Monthly Revenue and Shipment Data_Up to date Estimated Version Date&amp;quot;" u="1"/>
        <s v="&amp;quot;PSG FCST Management_Product Category&amp;quot;" u="1"/>
        <s v="&amp;quot;Overall product yield_Weekly product yield report&amp;quot;" u="1"/>
        <s v="&amp;quot;MLY Rev and SHIPT by PRD_Diff Rate of MLY Act Ship vs Boards Est Ship&amp;quot;" u="1"/>
        <s v="&amp;quot;Yearly Rev and SHIPT by PRD_Diff Rate of Yearly ActPred and TRGT Ship&amp;quot;" u="1"/>
        <s v="&amp;quot;MLY Rev and SHIPT by BU and CUS_Diff of MLY Act Ship vs Yearly Target Ship&amp;quot;" u="1"/>
        <s v="&amp;quot;Difference Rate and Hit Rate Data of Operating Income and  Shipment_Month of Calculation&amp;quot;" u="1"/>
        <s v="&amp;quot;Diff Rate of Rev and SHIPT in Different Time Frame_Product Category&amp;quot;" u="1"/>
        <s v="&amp;quot;MLY Rev and SHIPT by BU and CUS_Diff Rate of MLY Act Ship vs Yearly Target Ship&amp;quot;" u="1"/>
        <s v="&amp;quot;MLY Rev and SHIPT by BU and CUS_Hit Rate of MTD Act Ship vs MLY Boards Est Ship&amp;quot;" u="1"/>
        <s v="&amp;quot;Rev_ and SHIPT in Past Three Years by BU and CUS_Difference Ratio Between Yearly Revenue&amp;quot;" u="1"/>
        <s v="&amp;quot;Boards Estimated Monthly Operating Income and Shipment Data_Monthly Boards Estimated Operating Income&amp;quot;" u="1"/>
        <s v="&amp;quot;Monthly Status of Operating Income and Shipment by BU and Customer_Monthly Estimated Operating Income&amp;quot;" u="1"/>
        <s v="&amp;quot;Actual Daily Revenue and Shipment Data_Product Category&amp;quot;" u="1"/>
        <s v="&amp;quot;MLY Rev_ and SHIPT Data of Yearly TRGT_Product Category&amp;quot;" u="1"/>
        <s v="&amp;quot;Monthly Operating Income and Shipment Data of Yearly target_Monthly Operating Income of Yearly Target&amp;quot;" u="1"/>
        <s v="&amp;quot;Diff_ Rate and Hit Rate Data of Rev_ and  SHIPT_Diff_ of Act_ SHIPT vs_ Est_ SHIPT&amp;quot;" u="1"/>
        <s v="&amp;quot;Actual Revenue Cost and Shipment Data_Monthly Product Series MVA Cost&amp;quot;" u="1"/>
        <s v="&amp;quot;Monthly Status of Operating Income and Shipment by BU and Customer_Difference Between Monthly Actual Shipment and Monthly Estimated Shipment&amp;quot;" u="1"/>
        <s v="&amp;quot;Monthly Status of Operating Income and Shipment by Product_Hit Rate Between Month to Date Actual Operating Income and Monthly Boards Estimated Operating Income&amp;quot;" u="1"/>
        <s v="&amp;quot;Proposal RFQ Schedule Overview&amp;quot;" u="1"/>
        <s v="&amp;quot;Actual Monthly Revenue and Shipment Data_Diff Rate of MLY Act Ship vs Yearly Target Ship&amp;quot;" u="1"/>
        <s v="&amp;quot;Award RFQ Detail_Actual SC Normal Net Profit&amp;quot;" u="1"/>
        <s v="&amp;quot;Critical Parts Fulfillment Statistic_IEC Part Number&amp;quot;" u="1"/>
        <s v="&amp;quot;Detailed product yield_First pass yield rate by inspection station&amp;quot;" u="1"/>
        <s v="&amp;quot;Diff_ Rate and Hit Rate Data of Rev_ and SHIPT_Year of Calculation&amp;quot;" u="1"/>
        <s v="&amp;quot;Diff Rate and Hit Rate Data of Rev and SHIPT_Hit Rate of MTD Act Rev vs UTD Est Rev&amp;quot;" u="1"/>
        <s v="&amp;quot;Yearly Status of Operating Income and Shipment by Product_Product Category&amp;quot;" u="1"/>
        <s v="&amp;quot;Material Marketing Price Analysis_MoM LEM Tin&amp;quot;" u="1"/>
        <s v="&amp;quot;Material Marketing Price Analysis_QoQ LEM Tin&amp;quot;" u="1"/>
        <s v="&amp;quot;Material Marketing Price Analysis_YoY LEM Tin&amp;quot;" u="1"/>
        <s v="&amp;quot;Purchasing Part Attribute_Material Group&amp;quot;" u="1"/>
        <s v="&amp;quot;Diff_ Rate and Hit Rate Data of Rev_ and  SHIPT&amp;quot;" u="1"/>
        <s v="&amp;quot;Year to Date Status of Operating Income and Shipment by BU and Customer_Difference Between Year to Date Actual Operating Income and Year to Date Boards Estimated Operating Income&amp;quot;" u="1"/>
        <s v="&amp;quot;Yearly Status of Operating Income and Shipment by BU and Customer_Difference Ratio Between Yearly Actual and Predict Operating Income and Yearly Boards Estimated Operating Income&amp;quot;" u="1"/>
        <s v="&amp;quot;MLY Rev_ and SHIPT by BU and CUS_Diff_ Rate of MLY Act_ SHIPT vs_ Shipping TRGT&amp;quot;" u="1"/>
        <s v="&amp;quot;YTD Rev_ and SHIPT by BU and CUS_Diff_ of YTD Act_ SHIPT and  YTD Shipping TRGT&amp;quot;" u="1"/>
        <s v="&amp;quot;MLY Rev_ and SHIPT by PRD_ &amp;quot;" u="1"/>
        <s v="&amp;quot;PSG Forecast Versions Comparison&amp;quot;" u="1"/>
        <s v="&amp;quot;PSG Forecast Hit Rate Monitor&amp;quot;" u="1"/>
        <s v="&amp;quot;MLY Rev and SHIPT by PRD_Monthly Actual Shipment&amp;quot;" u="1"/>
        <s v="&amp;quot;PSG Monthly Procurement Amount&amp;quot;" u="1"/>
        <s v="&amp;quot;MLY Rev and SHIPT by PRD_Journal Create Month&amp;quot;" u="1"/>
        <s v="&amp;quot;PSG FCST Hit Rate Information_Regional Demand Plan&amp;quot;" u="1"/>
        <s v="&amp;quot;Boards Est_ MLY Rev_ and SHIPT Data_Planned Month&amp;quot;" u="1"/>
        <s v="&amp;quot;PSG Forecast Versions Comparison Information_Forecast Type ID&amp;quot;" u="1"/>
        <s v="&amp;quot;Yield rate target by inspection station mapping_FPY rate target by inspection station&amp;quot;" u="1"/>
        <s v="&amp;quot;Inventory Action Log_Aging Bucket&amp;quot;" u="1"/>
        <s v="&amp;quot;Proposal RFQ Pipeline_Project Type&amp;quot;" u="1"/>
        <s v="&amp;quot;MLY Rev and SHIPT by PRD&amp;quot;" u="1"/>
        <s v="&amp;quot;YTD Rev and SHIPT by PRD&amp;quot;" u="1"/>
        <s v="&amp;quot;CQ MP shipment analysis&amp;quot;" u="1"/>
        <s v="&amp;quot;Detailed product yield_Defect quantity&amp;quot;" u="1"/>
        <s v="&amp;quot;Vendor Management_Part Number Quantity&amp;quot;" u="1"/>
        <s v="&amp;quot;Vendor Management_Sole Source Quantity&amp;quot;" u="1"/>
        <s v="&amp;quot;Vendor Performance Master_GTK Quantity&amp;quot;" u="1"/>
        <s v="&amp;quot;Vendor Performance Master_OTK Quantity&amp;quot;" u="1"/>
        <s v="&amp;quot;Material Catalog Inference Analysis_Raw Material Data Month&amp;quot;" u="1"/>
        <s v="&amp;quot;Material Marketing Price Infomation_Raw Material Data Month&amp;quot;" u="1"/>
        <s v="&amp;quot;Year to Date Status of Operating Income and Shipment by BU and Customer&amp;quot;" u="1"/>
        <s v="&amp;quot;Daily Inventory Aging by Site_WIP&amp;amp;amp;FG_Business Group&amp;quot;" u="1"/>
        <s v="&amp;quot;MLY Rev_ and SHIPT by BU and CUS_Diff_ of MLY Act_ Ship_ vs_ Boards Est_ Ship_&amp;quot;" u="1"/>
        <s v="&amp;quot;MLY Rev_ and SHIPT by BU and CUS_Hit Rate of MTD Act_ Ship_ vs_ UTD Est_ Ship_&amp;quot;" u="1"/>
        <s v="&amp;quot;MLY Rev_ and SHIPT by PRD_Diff_ Rate of MLY Act_ Ship_ vs_ Yearly Target Ship_&amp;quot;" u="1"/>
        <s v="&amp;quot;MLY Rev_ and SHIPT by PRD_Hit Rate of MTD Act_ Ship_ vs_ MLY Boards Est_ Ship_&amp;quot;" u="1"/>
        <s v="&amp;quot;Material Marketing Price Infomation_QOQ Connetor&amp;quot;" u="1"/>
        <s v="&amp;quot;Boards Est MLY Rev and SHIPT Data_Monthly Boards Estimated Shipment&amp;quot;" u="1"/>
        <s v="&amp;quot;Difference Rate and Hit Rate Data of Operating Income and  Shipment&amp;quot;" u="1"/>
        <s v="&amp;quot;Yearly Rev and SHIPT by BU and CUS_Yearly Boards Estimated Shipment&amp;quot;" u="1"/>
        <s v="&amp;quot;Daily Inventory Management_Total Inventory Amount&amp;quot;" u="1"/>
        <s v="&amp;quot;Overall product yield target_Product FPY rate target&amp;quot;" u="1"/>
        <s v="&amp;quot;YTD Rev and SHIPT by PRD_Year to Date Revenue Target&amp;quot;" u="1"/>
        <s v="&amp;quot;Proposal RFQ Schedule Overview_Product Family&amp;quot;" u="1"/>
        <s v="&amp;quot;RFQ Detail of On going Project_Product Family&amp;quot;" u="1"/>
        <s v="&amp;quot;Data on the Difference Rate of Revenue and Shipment in Different Time Intervals_Base Year of Calculation&amp;quot;" u="1"/>
        <s v="&amp;quot;Difference Rate and Hit Rate Data of Operating Income and  Shipment_Difference Ratio Between Actual Operating Income and The Boards Estimated Operating Income&amp;quot;" u="1"/>
        <s v="&amp;quot;PSG FCST Hit Rate Analysis_Outliners_Outsourcing type&amp;quot;" u="1"/>
        <s v="&amp;quot;Actual Monthly Revenue and Shipment Data_Monthly Actual Revenue&amp;quot;" u="1"/>
        <s v="&amp;quot;Rev_ and SHIPT in Past Three Years by PRD_Yearly Actual Revenue&amp;quot;" u="1"/>
        <s v="&amp;quot;RFQ Detail of Award Project_Accumulative Product Series Revenue&amp;quot;" u="1"/>
        <s v="&amp;quot;RFQ Detail of On going Project_Estimated Product Family Revenue&amp;quot;" u="1"/>
        <s v="&amp;quot;YTD Rev_ and SHIPT by PRD_Year to Date Boards Estimated Revenue&amp;quot;" u="1"/>
        <s v="&amp;quot;Year to Date Status of Operating Income and Shipment by BU and Customer_Difference Ratio Between Year to Date Actual Shipment and Year to Date Shipment Target&amp;quot;" u="1"/>
        <s v="&amp;quot;Critical Parts Fulfillment Analysis_Accum LTA GR Quantity&amp;quot;" u="1"/>
        <s v="&amp;quot;PSG Forecast Version Comparison_Monthly Forecast Quantity&amp;quot;" u="1"/>
        <s v="&amp;quot;Material Marketing Price Infomation_Raw Cost Ratio&amp;quot;" u="1"/>
        <s v="&amp;quot;Vendor Master_GTK Quantity&amp;quot;" u="1"/>
        <s v="&amp;quot;Vendor Master_OTK Quantity&amp;quot;" u="1"/>
        <s v="&amp;quot;MLY Rev and SHIPT by BU and CUS_Hit Rate of MTD Act Rev vs UTD Est Rev&amp;quot;" u="1"/>
        <s v="&amp;quot;MLY Rev and SHIPT by PRD_Diff Rate of MLY Act Rev vs Yearly Target Rev&amp;quot;" u="1"/>
        <s v="&amp;quot;MLY Rev and SHIPT by PRD_Hit Rate of MTD Act Rev vs MLY Boards Est Rev&amp;quot;" u="1"/>
        <s v="&amp;quot;Yearly Rev and SHIPT by BU and CUS_Diff of Yearly ActPred and TRGT Rev&amp;quot;" u="1"/>
        <s v="&amp;quot;MLY Rev_ and SHIPT by BU and CUS_Hit Rate of MTD Act_ SHIPT vs_ MLY Boards Est_ SHIPT&amp;quot;" u="1"/>
        <s v="&amp;quot;Diff_ Rate and Hit Rate Data of Rev_ and SHIPT_Diff_ Rate of MLY Act_ Ship_ vs_ Boards Est_ Ship_&amp;quot;" u="1"/>
        <s v="&amp;quot;M to M inventoryrevenue comparison_Last Month Total Inventory Amount&amp;quot;" u="1"/>
        <s v="&amp;quot;MLY Rev and SHIPT Data of Yearly TRGT_Monthly Shipment of Yearly Target&amp;quot;" u="1"/>
        <s v="&amp;quot;MLY Rev_ and SHIPT Data of Yearly TRGT_Monthly Revenue of Yearly Target&amp;quot;" u="1"/>
        <s v="&amp;quot;Daily Inventory Management_FRU&amp;quot;" u="1"/>
        <s v="&amp;quot;MLY Rev and SHIPT by PRD_Diff Rate of MLY Act Rev vs Boards Est Rev&amp;quot;" u="1"/>
        <s v="&amp;quot;YTD Rev and SHIPT by PRD_Diff of YTD Act Rev and YTD Boards Est Rev&amp;quot;" u="1"/>
        <s v="&amp;quot;Monthly Status of Operating Income and Shipment by BU and Customer_Journal Create Month&amp;quot;" u="1"/>
        <s v="&amp;quot;YTD Rev_ and SHIPT by PRD_Year to Date Operating Income Target&amp;quot;" u="1"/>
        <s v="&amp;quot;Rev_ and SHIPT in Past Three Years by BU and CUS_Difference Between Yearly Revenue&amp;quot;" u="1"/>
        <s v="&amp;quot;Rev_ and SHIPT in Past Three Years by PRD_Difference Ratio Between  Yearly Revenue&amp;quot;" u="1"/>
        <s v="&amp;quot;DOI Master_Up to date Monthly Estimated Revenue&amp;quot;" u="1"/>
        <s v="&amp;quot;DOI Master_Up-To-Date Monthly Estimated Revenue&amp;quot;" u="1"/>
        <s v="&amp;quot;MLY Rev and SHIPT by PRD_Monthly Actual Revenue&amp;quot;" u="1"/>
        <s v="&amp;quot;BU2 ASUS BS VS FCST_Monthly Forecast Quantity&amp;quot;" u="1"/>
        <s v="&amp;quot;RFQ Detail of Award Project_Actual Net Profit Margin&amp;quot;" u="1"/>
        <s v="&amp;quot;Status of Operating Income and Shipment in the Past Three Years by BU and Customer_Yearly Actual Shipment&amp;quot;" u="1"/>
        <s v="&amp;quot;Actual Monthly Revenue and Shipment Data_Diff Rate of MLY Act Rev vs Yearly Target Rev&amp;quot;" u="1"/>
        <s v="&amp;quot;MLY Rev and SHIPT by BU and CUS_Diff of MLY Act Rev vs Boards Est Rev&amp;quot;" u="1"/>
        <s v="&amp;quot;Yearly Rev and SHIPT by PRD_Diff of Yearly ActPred and Boards Est Rev&amp;quot;" u="1"/>
        <s v="&amp;quot;MLY Rev_ and SHIPT by PRD_Diff_ Rate of MLY Act_ SHIPT vs_ Shipping TRGT&amp;quot;" u="1"/>
        <s v="&amp;quot;YTD Rev_ and SHIPT by PRD_Diff_ of YTD Act_ SHIPT and  YTD Shipping TRGT&amp;quot;" u="1"/>
        <s v="&amp;quot;Defect target by defect type mapping_Product level&amp;quot;" u="1"/>
        <s v="&amp;quot;Boards Est MLY Rev and SHIPT Data_Monthly Boards Estimated Revenue&amp;quot;" u="1"/>
        <s v="&amp;quot;Yearly Rev and SHIPT by BU and CUS_Yearly Boards Estimated Revenue&amp;quot;" u="1"/>
        <s v="&amp;quot;Material Catalog Price Analysis_Sub Material Catalog YOY&amp;quot;" u="1"/>
        <s v="&amp;quot;Material Marketing Price Infomation_Material Catalog YOY&amp;quot;" u="1"/>
        <s v="&amp;quot;Material Marketing Price Infomation_Material Futures YOY&amp;quot;" u="1"/>
        <s v="&amp;quot;Daily Inventory Aging by Site_Raw_Customer Name-SAP&amp;quot;" u="1"/>
        <s v="&amp;quot;Sensitivity&amp;quot;" u="1"/>
        <s v="&amp;quot;MLY Rev_ and SHIPT by BU and CUS_Month to Date Actual  Shipment&amp;quot;" u="1"/>
        <s v="&amp;quot;MLY Rev_ and SHIPT by PRD_Up to date Monthly Estimated Shipment&amp;quot;" u="1"/>
        <s v="&amp;quot;MLY Rev_ and SHIPT by PRD_Up-To-Date Monthly Estimated Shipment&amp;quot;" u="1"/>
        <s v="&amp;quot;Rev and SHIPT in Past Three Years by PRD_Yearly Actual Shipment&amp;quot;" u="1"/>
        <s v="&amp;quot;Yearly Rev_ and SHIPT by PRD_Yearly Actual and Predict Shipment&amp;quot;" u="1"/>
        <s v="&amp;quot;YTD Rev and SHIPT by PRD_Year to Date Boards Estimated Shipment&amp;quot;" u="1"/>
        <s v="&amp;quot;Daily Inventory Aging by Site_HUB_Plant&amp;quot;" u="1"/>
        <s v="&amp;quot;Daily Inventory Aging by Site_HUB_FRU&amp;quot;" u="1"/>
        <s v="&amp;quot;Daily Inventory Aging by Site_Raw_FRU&amp;quot;" u="1"/>
        <s v="&amp;quot;Actual Monthly Operating Income and Shipment Data&amp;quot;" u="1"/>
        <s v="&amp;quot;Inventory Action Log_Business Group&amp;quot;" u="1"/>
        <s v="&amp;quot;Actual Revenue Cost and Shipment Data_Accumulative Series Cost&amp;quot;" u="1"/>
        <s v="&amp;quot;PSG FCST Hit Rate Analysis_EDI 850 Order Request&amp;quot;" u="1"/>
        <s v="&amp;quot;Material Marketing Price Analysis_Sub Material Catalog&amp;quot;" u="1"/>
        <s v="&amp;quot;Monthly Status of Operating Income and Shipment by BU and Customer_Monthly Shipment of Yearly Target&amp;quot;" u="1"/>
        <s v="&amp;quot;Monthly Status of Operating Income and Shipment by Product_Monthly Operating Income of Yearly Target&amp;quot;" u="1"/>
        <s v="&amp;quot;Year to Date Status of Operating Income and Shipment by BU and Customer_Year to Date Shipment Target&amp;quot;" u="1"/>
        <s v="&amp;quot;Year to Date Status of Operating Income and Shipment by Product_Year to Date Operating Income Target&amp;quot;" u="1"/>
        <s v="&amp;quot;Overall product yield target_Weekly product yield report&amp;quot;" u="1"/>
        <s v="&amp;quot;EBO Project Revenue_EBO Revenue Currency&amp;quot;" u="1"/>
        <s v="&amp;quot;MLY Rev and SHIPT by PRD_Hit Rate of MTD Act Rev vs UTD Est Rev&amp;quot;" u="1"/>
        <s v="&amp;quot;Yearly Rev and SHIPT by PRD_Diff of Yearly ActPred and TRGT Rev&amp;quot;" u="1"/>
        <s v="&amp;quot;Award RFQ Detail_Estimated SC Normal Net Profit&amp;quot;" u="1"/>
        <s v="&amp;quot;Vendor Management_GTK Quantity&amp;quot;" u="1"/>
        <s v="&amp;quot;Vendor Management_OTK Quantity&amp;quot;" u="1"/>
        <s v="&amp;quot;Yearly SHIPT TRGT Data_Planned Year&amp;quot;" u="1"/>
        <s v="&amp;quot;Monthly Status of Operating Income and Shipment by Product_Monthly Actual Shipment&amp;quot;" u="1"/>
        <s v="&amp;quot;Rev and SHIPT in Past Three Years by BU and CUS_Difference Between Yearly Shipment&amp;quot;" u="1"/>
        <s v="&amp;quot;Rev_ and SHIPT in Past Three Years by PRD_Difference Ratio Between Yearly Shipment&amp;quot;" u="1"/>
        <s v="&amp;quot;Material Marketing Price Infomation_MoM LEM AL&amp;quot;" u="1"/>
        <s v="&amp;quot;Material Marketing Price Infomation_QoQ LEM AL&amp;quot;" u="1"/>
        <s v="&amp;quot;Material Marketing Price Infomation_YoY LEM AL&amp;quot;" u="1"/>
        <s v="&amp;quot;Monthly Status of Operating Income and Shipment by Product_Hit Rate Between Month to Date Actual Shipment and Monthly Boards Estimated Shipment&amp;quot;" u="1"/>
        <s v="&amp;quot;PSG FCST Management_EDI 940 Shipping Notice&amp;quot;" u="1"/>
        <s v="&amp;quot;Difference Rate and Hit Rate Data of Operating Income and  Shipment_Hit Rate Between Actual Shipment and Monthly Shipment Target&amp;quot;" u="1"/>
        <s v="&amp;quot;Purchasing Mode and Amount Aistribution_Material Group&amp;quot;" u="1"/>
        <s v="&amp;quot;Purchasing Mode and Amount Distribution_Material Group&amp;quot;" u="1"/>
        <s v="&amp;quot;Diff Rate and Hit Rate Data of Rev and SHIPT_Hit Rate of MTD Act Rev vs MLY Boards Est Rev&amp;quot;" u="1"/>
        <s v="&amp;quot;Inventory Master_Stock Area&amp;quot;" u="1"/>
        <s v="&amp;quot;Yield rate target by inspection station mapping_Weekly product yield report&amp;quot;" u="1"/>
        <s v="&amp;quot;Diff Rate and Hit Rate Data of Rev and SHIPT_Diff of MLY Act Rev vs Boards Est Rev&amp;quot;" u="1"/>
        <s v="&amp;quot;MLY Rev and SHIPT by BU and CUS_Monthly Shipment of Yearly Target&amp;quot;" u="1"/>
        <s v="&amp;quot;MLY Rev_ and SHIPT by BU and CUS_Monthly Revenue of Yearly Target&amp;quot;" u="1"/>
        <s v="&amp;quot;MD BU2 ASUS BS VS FCST_Monthly BS Supply Quantity&amp;quot;" u="1"/>
        <s v="&amp;quot;PSG Forecast Version Comparison_Forecast Quantity&amp;quot;" u="1"/>
        <s v="&amp;quot;RFQ Detail of Award Project_Actual Sales Quantity&amp;quot;" u="1"/>
        <s v="&amp;quot;MLY Rev and SHIPT by BU and CUS_Diff of MLY Act Ship vs Boards Est Ship&amp;quot;" u="1"/>
        <s v="&amp;quot;Yearly Rev and SHIPT by BU and CUS_Diff of Yearly ActPred and TRGT Ship&amp;quot;" u="1"/>
        <s v="&amp;quot;MLY Rev_ and SHIPT by BU and CUS_Diff_ of MLY Act_ Rev_ vs_ Yearly Target Rev_&amp;quot;" u="1"/>
        <s v="&amp;quot;MLY Rev_ and SHIPT by BU and CUS_Diff_ Rate of MLY Act_ Rev_ vs_ MLY Est_ Rev_&amp;quot;" u="1"/>
        <s v="&amp;quot;YTD Rev_ and SHIPT by PRD_Diff_ Rate of YTD Act_ Rev_ and YTD Boards Est_ Rev_&amp;quot;" u="1"/>
        <s v="&amp;quot;Project Stage Master_Project Stage&amp;quot;" u="1"/>
        <s v="&amp;quot;Vendor Performance Master_Part Number Quantity&amp;quot;" u="1"/>
        <s v="&amp;quot;Vendor Performance Master_Sole Source Quantity&amp;quot;" u="1"/>
        <s v="&amp;quot;Yearly Rev and SHIPT by BU and CUS_Journal Create Year&amp;quot;" u="1"/>
        <s v="&amp;quot;Overall product yield analysis_Product FPY rate target&amp;quot;" u="1"/>
        <s v="&amp;quot;Overall product yield target_Product yield rate target&amp;quot;" u="1"/>
        <s v="&amp;quot;PSG BOD Shipping Target Management_BOD shipping target&amp;quot;" u="1"/>
        <s v="&amp;quot;YTD Rev_ and SHIPT by PRD_Year to Date Shipment Target&amp;quot;" u="1"/>
        <s v="&amp;quot;Year to Date Status of Operating Income and Shipment by BU and Customer_Difference Between Year to Date Actual Shipment and Year to Date Boards Estimated Shipment&amp;quot;" u="1"/>
        <s v="&amp;quot;Yearly Status of Operating Income and Shipment by BU and Customer_Difference Ratio Between Yearly Actual and Predict Shipment and Yearly Boards Estimated Shipment&amp;quot;" u="1"/>
        <s v="&amp;quot;Material Marketing Price Infomation_MoM Iron&amp;quot;" u="1"/>
        <s v="&amp;quot;Material Marketing Price Infomation_QoQ Iron&amp;quot;" u="1"/>
        <s v="&amp;quot;Material Marketing Price Infomation_YoY Iron&amp;quot;" u="1"/>
        <s v="&amp;quot;MLY Rev_ and SHIPT by PRD_Diff_ Rate of MLY Act_ Rev_ vs_ MLY Rev_ TRGT&amp;quot;" u="1"/>
        <s v="&amp;quot;YTD Rev_ and SHIPT by PRD_Diff_ of YTD Act_ SHIPT and YTD Shipping TRGT&amp;quot;" u="1"/>
        <s v="&amp;quot;YTD Rev_ and SHIPT by PRD_Diff_ Rate of YTD Act_ Rev_ and YTD Rev_ TRGT&amp;quot;" u="1"/>
        <s v="&amp;quot;Yearly Status of Operating Income and Shipment by Product_Difference Between Yearly Actual and Predict Operating Income and Operating Income Target&amp;quot;" u="1"/>
        <s v="&amp;quot;DOI Target Days Parameter_DOI Target Days&amp;quot;" u="1"/>
        <s v="&amp;quot;Rev_ and SHIPT in Past Three Years by PRD_Difference Between Yearly Operating Income&amp;quot;" u="1"/>
        <s v="&amp;quot;Difference Rate and Hit Rate Data of Operating Income and  Shipment_Difference Between Actual Operating Income and Operating Income Target&amp;quot;" u="1"/>
        <s v="&amp;quot;Yearly Status of Operating Income and Shipment by Product_Difference Between Yearly Actual and Predict Shipment and Yearly Shipment Target&amp;quot;" u="1"/>
        <s v="&amp;quot;Business Operation and DOI Overview_Stock Area&amp;quot;" u="1"/>
        <s v="&amp;quot;Daily Inventory Aging by Site_Raw_High value type_Inventory Reporting Currency&amp;quot;" u="1"/>
        <s v="&amp;quot;Actual Revenue Cost and Shipment Data_Accumulative Shipping Quantity&amp;quot;" u="1"/>
        <s v="&amp;quot;Diff_ Rate and Hit Rate Data of Rev_ and SHIPT_Hit Rate of MTD Act_ Rev_ vs_ MLY Boards Est_ Rev_&amp;quot;" u="1"/>
        <s v="&amp;quot;PSG FCST Hit Rate Analysis_Forecast Quantity- &amp;gt; Order Quantity&amp;quot;" u="1"/>
        <s v="&amp;quot;Data on the Difference Rate of Revenue and Shipment in Different Time Intervals_Difference Ratio Between Yearly Shipment&amp;quot;" u="1"/>
        <s v="&amp;quot;Business Operation and DOI Overview&amp;quot;" u="1"/>
        <s v="&amp;quot;PSG FCST Hit Rate Analysis_Product Category&amp;quot;" u="1"/>
        <s v="&amp;quot;Actual Revenue Cost and Shipment Data_Mothly MVA Cost&amp;quot;" u="1"/>
        <s v="&amp;quot;Material Attribute_&amp;quot;" u="1"/>
        <s v="&amp;quot;Year to Date Status of Operating Income and Shipment by Product_Difference Ratio Between Year to Date Actual Operating Income and Year to Date Operating Income Target&amp;quot;" u="1"/>
        <s v="&amp;quot;PSG FCST Management_Version Difference&amp;quot;" u="1"/>
        <s v="&amp;quot;Yearly Rev_ and SHIPT by BU and CUS_Diff_ Rate of Yearly  Act_Pred_ and Boards Est_ Ship_&amp;quot;" u="1"/>
        <s v="&amp;quot;Major Stage Material Catalog DM&amp;quot;" u="1"/>
        <s v="&amp;quot;Material Marketing Price Infomation_Stage Composition Cost Ratio&amp;quot;" u="1"/>
        <s v="&amp;quot;Monthly Status of Operating Income and Shipment by BU and Customer_Hit Rate Between Month to Date Actual Operating Income and Monthly Operating Income Target&amp;quot;" u="1"/>
        <s v="&amp;quot;Inventory Action Log_Site&amp;quot;" u="1"/>
        <s v="&amp;quot;RFQ Detail of Award Project_Estimate Product Family Cost&amp;quot;" u="1"/>
        <s v="&amp;quot;PSG Division_Division Alias&amp;quot;" u="1"/>
        <s v="&amp;quot;Monthly Status of Operating Income and Shipment by Product_Difference Between Monthly Actual Shipment and Monthly Boards Estimated Shipment&amp;quot;" u="1"/>
        <s v="&amp;quot;Material Marketing Price Information_Material Futures category&amp;quot;" u="1"/>
        <s v="&amp;quot;Monthly Status of Operating Income and Shipment by Product_Monthly Shipment of Yearly Target&amp;quot;" u="1"/>
        <s v="&amp;quot;Year to Date Status of Operating Income and Shipment by Product_Year to Date Shipment Target&amp;quot;" u="1"/>
        <s v="&amp;quot;Detailed product defect analysis&amp;quot;" u="1"/>
        <s v="&amp;quot;Critical Parts Fulfillment Statistic_YTD Fill Rate Less Than Target PN List&amp;quot;" u="1"/>
        <s v="&amp;quot;YTD Rev_ and SHIPT by PRD_Year to Date Actual Operating Income&amp;quot;" u="1"/>
        <s v="&amp;quot;Data on the Difference Rate of Revenue and Shipment in Different Time Intervals_Difference Between Yearly Operating Income&amp;quot;" u="1"/>
        <s v="&amp;quot;Boards Est MLY Rev and SHIPT Data_Planned Month&amp;quot;" u="1"/>
        <s v="&amp;quot;CQ MP shipment analysis_Hit Rate Analysis Month&amp;quot;" u="1"/>
        <s v="&amp;quot;Difference Rate and Hit Rate Data of Operating Income and  Shipment_Difference Between Actual Shipment and Shipment Target&amp;quot;" u="1"/>
        <s v="&amp;quot;M to M inventoryrevenue comparison_Site&amp;quot;" u="1"/>
        <s v="&amp;quot;RFQ Detail of On going Project&amp;quot;" u="1"/>
        <s v="&amp;quot;MLY Rev and SHIPT by PRD_Diff of MLY Act Ship vs Boards Est Ship&amp;quot;" u="1"/>
        <s v="&amp;quot;Yearly Rev and SHIPT by PRD_Diff of Yearly ActPred and TRGT Ship&amp;quot;" u="1"/>
        <s v="&amp;quot;RFQ Detail_Estimated SC Normal Net Profit&amp;quot;" u="1"/>
        <s v="&amp;quot;Diff_ Rate and Hit Rate Data of Rev_ and  SHIPT_Diff_ Rate of MLY Act_ Rev_ vs_ Boards Est_ Rev_&amp;quot;" u="1"/>
        <s v="&amp;quot;In accurated Area_Week Level&amp;quot;" u="1"/>
        <s v="&amp;quot;Actual Monthly Operating Income and Shipment Data_Monthly Actual Operating Income&amp;quot;" u="1"/>
        <s v="&amp;quot;Difference Rate and Hit Rate Data of Operating Income and  Shipment_Difference Between Actual Operating Income and Estimated Operating Income&amp;quot;" u="1"/>
        <s v="&amp;quot;Material Marketing Price Analysis_MoM LEM AL&amp;quot;" u="1"/>
        <s v="&amp;quot;Material Marketing Price Analysis_QoQ LEM AL&amp;quot;" u="1"/>
        <s v="&amp;quot;Material Marketing Price Analysis_YoY LEM AL&amp;quot;" u="1"/>
        <s v="&amp;quot;Estimated Monthly Operating Income and Shipment Data_Planned Month&amp;quot;" u="1"/>
        <s v="&amp;quot;Monthly Status of Operating Income and Shipment by BU and Customer_Hit Rate Between Month to Date Actual Shipment and Monthly Shipment Target&amp;quot;" u="1"/>
        <s v="&amp;quot;Forecast Type_Forecast Type ID&amp;quot;" u="1"/>
        <s v="&amp;quot;Critical Parts Fulfillment Statistic_Overall product yield&amp;quot;" u="1"/>
        <s v="&amp;quot;Actual Revenue Cost and Shipment Data_Acc_ Series Net Profit&amp;quot;" u="1"/>
        <s v="&amp;quot;Proposal RFQ Pipeline_Project Summary&amp;quot;" u="1"/>
        <s v="&amp;quot;PSG  Customer_Customer ID&amp;quot;" u="1"/>
        <s v="&amp;quot;Monthly Status of Operating Income and Shipment by Product_Monthly Boards Estimated Operating Income&amp;quot;" u="1"/>
        <s v="&amp;quot;Year to Date Status of Operating Income and Shipment by Product_Year to Date Actual Operating Income&amp;quot;" u="1"/>
        <s v="&amp;quot;Yearly Status of Operating Income and Shipment by Product_Yearly Actual and Predict Operating Income&amp;quot;" u="1"/>
        <s v="&amp;quot;MLY Rev_ and SHIPT by PRD_Diff_ Rate of MLY Act_ SHIPT vs_ Est_ SHIPT&amp;quot;" u="1"/>
        <s v="&amp;quot;Yearly Rev_ and SHIPT by PRD_Diff_ of Yearly Act_Pred_ and TRGT SHIPT&amp;quot;" u="1"/>
        <s v="&amp;quot;Inventory Action Log_Action&amp;quot;" u="1"/>
        <s v="&amp;quot;CQ MP shipment Dataset_LT FCST shipment&amp;quot;" u="1"/>
        <s v="&amp;quot;Actual Monthly Operating Income and Shipment Data_Actual Operating and Shipment Month&amp;quot;" u="1"/>
        <s v="&amp;quot;PSG Forecast Versions Comparison_Forecast Type ID&amp;quot;" u="1"/>
        <s v="&amp;quot;Daily Inventory Aging by Site_WIP&amp;amp;amp;FG_FRU Remark&amp;quot;" u="1"/>
        <s v="&amp;quot;RFQ Related Data_Estimated Profitability Ratio&amp;quot;" u="1"/>
        <s v="&amp;quot;Yearly Rev_ and SHIPT by PRD_Diff_ of Yearly Act_Pred_ and TRGT Ship_&amp;quot;" u="1"/>
        <s v="&amp;quot;Major Stage Material Catalog&amp;quot;" u="1"/>
        <s v="&amp;quot;Monthly Status of Operating Income and Shipment by Product_Hit Rate Between Month to Date Actual Operating Income and Monthly Operating Income Target&amp;quot;" u="1"/>
        <s v="&amp;quot;MLY Rev_ and SHIPT by BU and CUS_Diff_ Rate of MLY Act_ Ship_ vs_ Yearly Target Ship_&amp;quot;" u="1"/>
        <s v="&amp;quot;MLY Rev_ and SHIPT by BU and CUS_Hit Rate of MTD Act_ Ship_ vs_ MLY Boards Est_ Ship_&amp;quot;" u="1"/>
        <s v="&amp;quot;Diff_ Rate and Hit Rate Data of Rev_ and  SHIPT_Diff_ of Act_ SHIPT vs_ BoardsEst_ SHIPT&amp;quot;" u="1"/>
        <s v="&amp;quot;Yearly Rev_ and SHIPT by BU and CUS_Diff_ Rate of Yearly Act_Pred_ and Boards Est_ SHIPT&amp;quot;" u="1"/>
        <s v="&amp;quot;Actual Revenue Cost and Shipment Data_Acc_ Materials Cost &amp;quot;" u="1"/>
        <s v="&amp;quot;MLY Rev and SHIPT by PRD_Monthly Boards Estimated Shipment&amp;quot;" u="1"/>
        <s v="&amp;quot;Overall product yield analysis_Product yield alert comment&amp;quot;" u="1"/>
        <s v="&amp;quot;Debt Ratio Analysis_Debt Ratio&amp;quot;" u="1"/>
        <s v="&amp;quot;Vendor Management_Class Code Category&amp;quot;" u="1"/>
        <s v="&amp;quot;Proposal RFQ Schedule Overview_Platform Solution Name&amp;quot;" u="1"/>
        <s v="&amp;quot;Purchasing Mode and Amount Aistribution_Customer Name&amp;quot;" u="1"/>
        <s v="&amp;quot;Purchasing Mode and Amount Distribution_Customer Name&amp;quot;" u="1"/>
        <s v="&amp;quot;MLY Rev_ and SHIPT by BU and CUS_Monthly Actual Revenue&amp;quot;" u="1"/>
        <s v="&amp;quot;RFQ Detail of Award Project_Accumulative Series Revenue&amp;quot;" u="1"/>
        <s v="&amp;quot;Daily Inventory Aging by Site_Raw_Aging Bucket greater than 180_FRU Remark&amp;quot;" u="1"/>
        <s v="&amp;quot;Material Marketing Price Analysis_Case Plastic Procure Cost ratio&amp;quot;" u="1"/>
        <s v="&amp;quot;Material Marketing Price Information_Stage Composition Cost Ratio&amp;quot;" u="1"/>
        <s v="&amp;quot;Yearly Rev_ and SHIPT by BU and CUS_Diff_ Rate of Yearly Act_Pred_ and Boards Est_ Ship_&amp;quot;" u="1"/>
        <s v="&amp;quot;Business Operation and DOI Overview_Stock Area_DOI Date Type&amp;quot;" u="1"/>
        <s v="&amp;quot;RFQ Hit Rate Status_Yearly Shipment Target&amp;quot;" u="1"/>
        <s v="&amp;quot;MLY Rev_ and SHIPT by BU and CUS&amp;quot;" u="1"/>
        <s v="&amp;quot;YTD Rev_ and SHIPT by BU and CUS&amp;quot;" u="1"/>
        <s v="&amp;quot;Material Catalog Price Infomation&amp;quot;" u="1"/>
        <s v="&amp;quot;MLY Rev and SHIPT by PRD_Division Code&amp;quot;" u="1"/>
        <s v="&amp;quot;Overall product yield analysis_BU Code&amp;quot;" u="1"/>
        <s v="&amp;quot;Proposal RFQ Schedule Overview_BG Code&amp;quot;" u="1"/>
        <s v="&amp;quot;Proposal RFQ Schedule Overview_BU Code&amp;quot;" u="1"/>
        <s v="&amp;quot;PSG Monthly Procurement Amount_BU Code&amp;quot;" u="1"/>
        <s v="&amp;quot;RFQ Detail of On going Project_BU Code&amp;quot;" u="1"/>
        <s v="&amp;quot;YTD Rev and SHIPT by PRD_Division Code&amp;quot;" u="1"/>
        <s v="&amp;quot;Diff Rate and Hit Rate Data of Rev and SHIPT_Month of Calculation&amp;quot;" u="1"/>
        <s v="&amp;quot;CQ MP shipment analysis_BU Code&amp;quot;" u="1"/>
        <s v="&amp;quot;Detailed product defect_BU Code&amp;quot;" u="1"/>
        <s v="&amp;quot;Fill Rate by Vendor_Vendor Code&amp;quot;" u="1"/>
        <s v="&amp;quot;RFQ Hit Rate Data_Division Code&amp;quot;" u="1"/>
        <s v="&amp;quot;Monthly Status of Operating Income and Shipment by Product_Customer Name&amp;quot;" u="1"/>
        <s v="&amp;quot;Monthly Status of Operating Income and Shipment by Product_Division Name&amp;quot;" u="1"/>
        <s v="&amp;quot;Actual Revenue Cost and Shipment Data_Accumulative Product Series  Revenue&amp;quot;" u="1"/>
        <s v="&amp;quot;Rev and SHIPT in Past Three Years by PRD_Difference Between Yearly Revenue&amp;quot;" u="1"/>
        <s v="&amp;quot;Vendor Management_Buy and Sell Quantity&amp;quot;" u="1"/>
        <s v="&amp;quot;Critical Parts Fulfillment Analysis&amp;quot;" u="1"/>
        <s v="&amp;quot;Material Catalog Inference Analysis&amp;quot;" u="1"/>
        <s v="&amp;quot;Proposal RFQ Analysis&amp;quot;" u="1"/>
        <s v="&amp;quot;YTD Rev_ and SHIPT by BU and CUS_Year to Date Shipment Target&amp;quot;" u="1"/>
        <s v="&amp;quot;Critical Parts Fulfillment Analysis_Part Description&amp;quot;" u="1"/>
        <s v="&amp;quot;Actual Monthly Operating Income and Shipment Data_BU Code&amp;quot;" u="1"/>
        <s v="&amp;quot;Estimated Monthly Revenue and Shipment Data_Division Code&amp;quot;" u="1"/>
        <s v="&amp;quot;Actual Monthly Revenue and Shipment Data_Diff_ Rate of Act_ SHIPT vs_ Shipping TRGT&amp;quot;" u="1"/>
        <s v="&amp;quot;YTD Rev_ and SHIPT by BU and CUS_Diff_ Rate of YTD Act_ SHIPT and YTD Shipping TRGT&amp;quot;" u="1"/>
        <s v="&amp;quot;Estimated Monthly Revenue Data by Customer_BU Code&amp;quot;" u="1"/>
        <s v="&amp;quot;Purchasing Mode and Amount Aistribution_Plant Code&amp;quot;" u="1"/>
        <s v="&amp;quot;Purchasing Mode and Amount Distribution_Plant Code&amp;quot;" u="1"/>
        <s v="&amp;quot;Monthly Status of Operating Income and Shipment by Product_Product Category&amp;quot;" u="1"/>
        <s v="&amp;quot;Diff_ Rate of Rev_ and SHIPT in Different Time Frame_Difference Ratio Between  Yearly Revenue&amp;quot;" u="1"/>
        <s v="&amp;quot;Critical Parts Fulfillment Analysis_Accum LTA  GR Quantity&amp;quot;" u="1"/>
        <s v="&amp;quot;Critical Parts Fulfillment Analysis_Accum LTA MOU Quantity&amp;quot;" u="1"/>
        <s v="&amp;quot;Overall product yield_Overall system not repaired quantity&amp;quot;" u="1"/>
        <s v="&amp;quot;PSG Forecast Versions Comparison_Monthly Forecast Quantity&amp;quot;" u="1"/>
        <s v="&amp;quot;RFQ Detail of Award Project_Accumulative Shipping Quantity&amp;quot;" u="1"/>
        <s v="&amp;quot;Daily Inventory Aging by Site_WIP&amp;amp;amp;FG_Inventory Reporting Currency&amp;quot;" u="1"/>
        <s v="&amp;quot;MLY Rev_ and SHIPT Data of Yearly TRGT_Monthly Operating Income of Yearly Target&amp;quot;" u="1"/>
        <s v="&amp;quot;Yearly Status of Operating Income and Shipment by Product_Yearly Shipment Target&amp;quot;" u="1"/>
        <s v="&amp;quot;Detailed product yield analysis_Yield rate target by inspection station&amp;quot;" u="1"/>
        <s v="&amp;quot;Year to Date Status of Operating Income and Shipment by Product_Difference Ratio Between Year to Date Actual Operating Income and Year to Date Boards Estimated Operating Income&amp;quot;" u="1"/>
        <s v="&amp;quot;Status of Operating Income and Shipment in the Past Three Years by Product_Difference Ratio Between Yearly Shipment&amp;quot;" u="1"/>
        <s v="&amp;quot;Daily Inventory Management_Inventory Reduction Plan&amp;quot;" u="1"/>
        <s v="&amp;quot;Critical Parts Fulfillment Analysis_Component Type&amp;quot;" u="1"/>
        <s v="&amp;quot;Detailed product defect_Defect rate by defect type&amp;quot;" u="1"/>
        <s v="&amp;quot;Material Marketing Price Infomation_Sub-stage Type&amp;quot;" u="1"/>
        <s v="&amp;quot;PSG FCST Hit Rate Analysis_Outliners_Business type&amp;quot;" u="1"/>
        <s v="&amp;quot;PSG Forecast Version Comparison_Forecast Data Type&amp;quot;" u="1"/>
        <s v="&amp;quot;YTD Rev and SHIPT by BU and CUS_Diff Rate of YTD Act Rev and YTD Rev TRGT&amp;quot;" u="1"/>
        <s v="&amp;quot;YTD Rev and SHIPT by PRD_Diff Rate of YTD Act SHIPT and YTD Shipping TRGT&amp;quot;" u="1"/>
        <s v="&amp;quot;YTD Rev_ and SHIPT by BU and CUS_Diff_ of YTD Act_ Rev_ and YTD Rev_ TRGT&amp;quot;" u="1"/>
        <s v="&amp;quot;Daily Inventory Aging by Site_Raw_Aging Bucket greater than 180_Inventory Reporting Currency&amp;quot;" u="1"/>
        <s v="&amp;quot;Material Marketing Price Information_Raw Cost Ratio&amp;quot;" u="1"/>
        <s v="&amp;quot;RFQ Hit Rate Status_Product Horizon&amp;quot;" u="1"/>
        <s v="&amp;quot;Inventory Action Log_PIC&amp;quot;" u="1"/>
        <s v="&amp;quot;CQ MP shipment analysis_FCST Version&amp;quot;" u="1"/>
        <s v="&amp;quot;Fill Rate by PartNo_Part Description&amp;quot;" u="1"/>
        <s v="&amp;quot;Material Marketing Price Information&amp;quot;" u="1"/>
        <s v="&amp;quot;Material Catalog Inference Amount&amp;quot;" u="1"/>
        <s v="&amp;quot;Vendor Management_Purchase Amount&amp;quot;" u="1"/>
        <s v="&amp;quot;Year to Date Status of Operating Income and Shipment by BU and Customer_Year to Date Boards Estimated Operating Income&amp;quot;" u="1"/>
        <s v="&amp;quot;Yearly Rev and SHIPT by PRD_Latest Closing Month &amp;quot;" u="1"/>
        <s v="&amp;quot;Actual Monthly Operating Income and Shipment Data_Diff_ Rate of Act_ SHIPT vs_ Shipping TRGT&amp;quot;" u="1"/>
        <s v="&amp;quot;Diff_ Rate and Hit Rate Data of Rev_ and  SHIPT_Hit Rate of Act_ SHIPT vs_ MLY Shipping TRGT&amp;quot;" u="1"/>
        <s v="&amp;quot;MLY Rev_ and SHIPT by PRD_Monthly Estimated Shipment&amp;quot;" u="1"/>
        <s v="&amp;quot;Diff Rate and Hit Rate Data of Rev and SHIPT_Hit Rate of MTD Act Ship vs UTD Est Ship&amp;quot;" u="1"/>
        <s v="&amp;quot;Actual Monthly Revenue and Shipment Data_Diff_ Rate of MLY Act_ Rev_ vs_ Yearly Target Rev_&amp;quot;" u="1"/>
        <s v="&amp;quot;Diff_ Rate and Hit Rate Data of Rev_ and  SHIPT_Diff_ of MLY Act_ Rev_ vs_ Boards Est_ Rev_&amp;quot;" u="1"/>
        <s v="&amp;quot;Diff_ Rate and Hit Rate Data of Rev_ and  SHIPT_Hit Rate of MTD Act_ Rev_ vs_ UTD Est_ Rev_&amp;quot;" u="1"/>
        <s v="&amp;quot;Monthly Status of Operating Income and Shipment by BU and Customer_Difference Ratio Between Monthly Actual Shipment and Monthly Boards Estimated Shipment&amp;quot;" u="1"/>
        <s v="&amp;quot;Purchasing Part Attribute_Series Customer List&amp;quot;" u="1"/>
        <s v="&amp;quot;Actual Monthly Revenue and Shipment Data&amp;quot;" u="1"/>
        <s v="&amp;quot;Material Marketing Price Analysis_Last Raw Cost Price&amp;quot;" u="1"/>
        <s v="&amp;quot;PSG FCST Hit Rate Information_EDI 940 Shipping Notice&amp;quot;" u="1"/>
        <s v="&amp;quot;MLY Rev and SHIPT by BU and CUS_Journal Create Month&amp;quot;" u="1"/>
        <s v="&amp;quot;MLY Rev and SHIPT by BU and CUS_Latest Closing Month&amp;quot;" u="1"/>
        <s v="&amp;quot;MLY Rev_ and SHIPT Data of Yearly TRGT_Planned Month&amp;quot;" u="1"/>
        <s v="&amp;quot;Detailed product yield_Yield rate by inspection station&amp;quot;" u="1"/>
        <s v="&amp;quot;Inventory Action Log_Inventory Reduction Plan Amount&amp;quot;" u="1"/>
        <s v="&amp;quot;Diff_ Rate and Hit Rate Data of Rev_ and SHIPT_Diff_ of MLY Act_ Ship_ vs_ Yearly Target Ship_&amp;quot;" u="1"/>
        <s v="&amp;quot;Proposal RFQ Schedule Overview_Project Stage&amp;quot;" u="1"/>
        <s v="&amp;quot;Monthly Status of Operating Income and Shipment by BU and Customer_Difference Between Monthly Actual Shipment and Monthly Shipment Target&amp;quot;" u="1"/>
        <s v="&amp;quot;Rev_ and SHIPT in Past Three Years by BU and CUS_Yearly Actual Shipment&amp;quot;" u="1"/>
        <s v="&amp;quot;YTD Rev_ and SHIPT by BU and CUS_Year to Date Boards Estimated Shipment&amp;quot;" u="1"/>
        <s v="&amp;quot;MLY Rev_ and SHIPT by BU and CUS_Diff_ of MLY Act_ SHIPT vs_ BoardsEst_ SHIPT&amp;quot;" u="1"/>
        <s v="&amp;quot;STD BU2 ASUS BS VS FCST_BS Supply Month&amp;quot;" u="1"/>
        <s v="&amp;quot;Material Marketing Price Information_Material Futures MOM&amp;quot;" u="1"/>
        <s v="&amp;quot;Diff Rate and Hit Rate Data of Rev and SHIPT_Diff of MLY Act Ship vs Yearly Target Ship&amp;quot;" u="1"/>
        <s v="&amp;quot;Overall product yield_Product Category&amp;quot;" u="1"/>
        <s v="&amp;quot;Proposal RFQ Analysis_Product Category&amp;quot;" u="1"/>
        <s v="&amp;quot;Proposal RFQ Pipeline_Product Category&amp;quot;" u="1"/>
        <s v="&amp;quot;RFQ Detail of Award Project_RFQ End Year&amp;quot;" u="1"/>
        <s v="&amp;quot;Boards Estimated Monthly Operating Income and Shipment Data&amp;quot;" u="1"/>
        <s v="&amp;quot;Material Marketing Price Analysis_QOQ PCB&amp;quot;" u="1"/>
        <s v="&amp;quot;YTD Rev_ and SHIPT by PRD_Journal Create Year&amp;quot;" u="1"/>
        <s v="&amp;quot;MLY Rev and SHIPT by BU and CUS&amp;quot;" u="1"/>
        <s v="&amp;quot;YTD Rev and SHIPT by BU and CUS&amp;quot;" u="1"/>
        <s v="&amp;quot;Monthly Status of Operating Income and Shipment by BU and Customer_Difference Between Monthly Actual Operating Income and Monthly Estimated Operating Income&amp;quot;" u="1"/>
        <s v="&amp;quot;Daily Inventory Aging by Site_Raw_Site&amp;quot;" u="1"/>
        <s v="&amp;quot;Monthly Status of Operating Income and Shipment by BU and Customer_Monthly Actual Shipment&amp;quot;" u="1"/>
        <s v="&amp;quot;Yearly Status of Operating Income and Shipment by Product_Yearly Boards Estimated Shipment&amp;quot;" u="1"/>
        <s v="&amp;quot;Vendor Master&amp;quot;" u="1"/>
        <s v="&amp;quot;RelativeStandard&amp;quot;" u="1"/>
        <s v="&amp;quot;Vendor Management_Cost Score&amp;quot;" u="1"/>
        <s v="&amp;quot;Vendor Master_Delivery Score&amp;quot;" u="1"/>
        <s v="&amp;quot;RFQ Detail_Estimated MLB Normal Net Profit&amp;quot;" u="1"/>
        <s v="&amp;quot;RFQ Detail_Estimated SKU Normal Net Profit&amp;quot;" u="1"/>
        <s v="&amp;quot;Material Catalog Price Information_Raw Material Data Month&amp;quot;" u="1"/>
        <s v="&amp;quot;PSG Business Unit_BU Name&amp;quot;" u="1"/>
        <s v="&amp;quot;Vendor Master_Vendor Name&amp;quot;" u="1"/>
        <s v="&amp;quot;Actual Monthly Revenue and Shipment Data_Product Category&amp;quot;" u="1"/>
        <s v="&amp;quot;Rev and SHIPT in Past Three Years by PRD_Product Category&amp;quot;" u="1"/>
        <s v="&amp;quot;Overall product yield analysis_Production input quantity&amp;quot;" u="1"/>
        <s v="&amp;quot;Yearly SHIPT TRGT Data&amp;quot;" u="1"/>
        <s v="&amp;quot;Status of Operating Income and Shipment in the Past Three Years by Product_Difference Between Yearly Shipment&amp;quot;" u="1"/>
        <s v="&amp;quot;Material Marketing Price Information_Sub Material Catalog&amp;quot;" u="1"/>
        <s v="&amp;quot;Rev_ and SHIPT in Past Three Years by PRD&amp;quot;" u="1"/>
        <s v="&amp;quot;DOI趨勢_&amp;quot;" u="1"/>
        <s v="&amp;quot;Inventory Action Log_Impacted amount USD&amp;quot;" u="1"/>
        <s v="&amp;quot;Yearly Rev_ and SHIPT by PRD_Diff_ of Yearly  Act_Pred_ and Boards Est_ Ship_&amp;quot;" u="1"/>
        <s v="&amp;quot;Critical Parts Fulfillment Analysis_AVL Name&amp;quot;" u="1"/>
        <s v="&amp;quot;Overall product yield analysis_Customer Name&amp;quot;" u="1"/>
        <s v="&amp;quot;Proposal RFQ Analysis_Platform Solution Name&amp;quot;" u="1"/>
        <s v="&amp;quot;Proposal RFQ Pipeline_Platform Solution Name&amp;quot;" u="1"/>
        <s v="&amp;quot;PSG Monthly Procurement Amount_Customer Name&amp;quot;" u="1"/>
        <s v="&amp;quot;RFQ Detail of On going Project_Customer Name&amp;quot;" u="1"/>
        <s v="&amp;quot;Boards Estimated Monthly Operating Income and Shipment Data_Product Category&amp;quot;" u="1"/>
        <s v="&amp;quot;Monthly Operating Income and Shipment Data of Yearly target_Product Category&amp;quot;" u="1"/>
        <s v="&amp;quot;BU2 ASUS BS VS FCST_Monthly BS Forecast Quantity&amp;quot;" u="1"/>
        <s v="&amp;quot;Year to Date Status of Operating Income and Shipment by Product_Journal Create Year&amp;quot;" u="1"/>
        <s v="&amp;quot;Vendor Performance Master_Quality Score&amp;quot;" u="1"/>
        <s v="&amp;quot;Actual Monthly Operating Income and Shipment Data_Customer Name&amp;quot;" u="1"/>
        <s v="&amp;quot;Actual Monthly Operating Income and Shipment Data_Division Name&amp;quot;" u="1"/>
        <s v="&amp;quot;PSG Forecast Versions Comparison Information_Forecast Type Name&amp;quot;" u="1"/>
        <s v="&amp;quot;Overall product yield analysis_Overall system not repaired quantity&amp;quot;" u="1"/>
        <s v="&amp;quot;The Top Five Vendor with the Worst Order Fill Rate_LTA  GR Quantity&amp;quot;" u="1"/>
        <s v="&amp;quot;The Top Five Vendor with the Worst Order Fill Rate_LTA MOU Quantity&amp;quot;" u="1"/>
        <s v="&amp;quot;MLY Rev_ and SHIPT by BU and CUS_Diff_ of MLY Act_ SHIPT vs_ Est_ SHIPT&amp;quot;" u="1"/>
        <s v="&amp;quot;YTD Rev_ and SHIPT by PRD_Diff_ of YTD Act_ SHIPT and Boards Est_ SHIPT&amp;quot;" u="1"/>
        <s v="&amp;quot;Status of Operating Income and Shipment in the Past Three Years by BU and Customer_Journal Create Year&amp;quot;" u="1"/>
        <s v="&amp;quot;Monthly Status of Operating Income and Shipment by BU and Customer_Difference Between Monthly Actual Shipment and Monthly Boards Estimated Shipment&amp;quot;" u="1"/>
        <s v="&amp;quot;Material Marketing Price Analysis_Raw Cost Ratio&amp;quot;" u="1"/>
        <s v="&amp;quot;STD BU2 ASUS BS VS FCST_BS VS FCST Variance&amp;quot;" u="1"/>
        <s v="&amp;quot;Inventory Action Log_Date&amp;quot;" u="1"/>
        <s v="&amp;quot;Material Catalog Price Analysis_Raw Material Data Month&amp;quot;" u="1"/>
        <s v="&amp;quot;PSG Forecast Version Comparison_FCST Version&amp;quot;" u="1"/>
        <s v="&amp;quot;PSG Forecast Versions Comparison Information&amp;quot;" u="1"/>
        <s v="&amp;quot;Name&amp;quot;" u="1"/>
        <s v="&amp;quot;Inventory Master_BU Code&amp;quot;" u="1"/>
        <s v="&amp;quot;RFQ Related Data_BU Code&amp;quot;" u="1"/>
        <s v="&amp;quot;Product Series FCS Status_Product Series&amp;quot;" u="1"/>
        <s v="&amp;quot;Yield rate target by inspection station mapping_Product level&amp;quot;" u="1"/>
        <s v="&amp;quot;Detailed product defect analysis_Product level&amp;quot;" u="1"/>
        <s v="&amp;quot;M to M inventoryrevenue comparison_Stype&amp;quot;" u="1"/>
        <s v="&amp;quot;PSG FCST Hit Rate Analysis_Business type&amp;quot;" u="1"/>
        <s v="&amp;quot;Purchasing Part Attribute_Component Type&amp;quot;" u="1"/>
        <s v="&amp;quot;Material Marketing Price Infomation_Case Plastic Procure Cost ratio&amp;quot;" u="1"/>
        <s v="&amp;quot;RFQ Detail of Award Project_Accumulative Series Profitability Ratio&amp;quot;" u="1"/>
        <s v="&amp;quot;Proposal RFQ Pipeline_RFQ_Plan_MP_Start Date&amp;quot;" u="1"/>
        <s v="&amp;quot;PSG FCST Hit Rate Analysis_Forecast Hit Rate&amp;quot;" u="1"/>
        <s v="&amp;quot;PSG Forecast Version Comparison_Monitor Date&amp;quot;" u="1"/>
        <s v="&amp;quot;RFQ Related Data_Estimated Net Profit Margin&amp;quot;" u="1"/>
        <s v="&amp;quot;Boards Est_ MLY Rev_ and SHIPT Data_BU Code&amp;quot;" u="1"/>
        <s v="&amp;quot;Business Operation and DOI Overview_BU Code&amp;quot;" u="1"/>
        <s v="&amp;quot;Critical Parts Fulfillment Analysis_BU Code&amp;quot;" u="1"/>
        <s v="&amp;quot;PSG FCST Hit Rate Information_Division Code&amp;quot;" u="1"/>
        <s v="&amp;quot;Yearly Rev_ and SHIPT by BU and CUS_BU Code&amp;quot;" u="1"/>
        <s v="&amp;quot;PSG Forecast Versions Comparison Information_Product Series&amp;quot;" u="1"/>
        <s v="&amp;quot;RFQ Hit Rate Data_Shipment Year&amp;quot;" u="1"/>
        <s v="&amp;quot;RFQ Hit Rate-EBG_AwardLost Year&amp;quot;" u="1"/>
        <s v="&amp;quot;Material Marketing Price Analysis_MoM Iron&amp;quot;" u="1"/>
        <s v="&amp;quot;Material Marketing Price Analysis_QoQ Iron&amp;quot;" u="1"/>
        <s v="&amp;quot;Material Marketing Price Analysis_YoY Iron&amp;quot;" u="1"/>
        <s v="&amp;quot;YTD Rev and SHIPT by BU and CUS_Diff of YTD Act Rev and YTD Rev TRGT&amp;quot;" u="1"/>
        <s v="&amp;quot;YTD Rev and SHIPT by PRD_Diff of YTD Act SHIPT and YTD Shipping TRGT&amp;quot;" u="1"/>
        <s v="&amp;quot;MLY Rev_ and SHIPT by PRD_Diff_ of MLY Act_ SHIPT vs_ Est_ SHIPT&amp;quot;" u="1"/>
        <s v="&amp;quot;Boards Est MLY Rev and SHIPT Data_Boards Estimated Version Date&amp;quot;" u="1"/>
        <s v="&amp;quot;PSG BOD Shipping Target Management_BOD Shipping Target Hit Rate&amp;quot;" u="1"/>
        <s v="&amp;quot;RFQ Detail of Award Project_Accumulative Series Net Profit Rate&amp;quot;" u="1"/>
        <s v="&amp;quot;Critical Parts Fulfillment Analysis_Material Group&amp;quot;" u="1"/>
        <s v="&amp;quot;Detailed product defect analysis_Site Name&amp;quot;" u="1"/>
        <s v="&amp;quot;Material Marketing Price Infomation_MoM PC&amp;quot;" u="1"/>
        <s v="&amp;quot;Material Marketing Price Infomation_QoQ PC&amp;quot;" u="1"/>
        <s v="&amp;quot;Material Marketing Price Infomation_YoY PC&amp;quot;" u="1"/>
        <s v="&amp;quot;Overall product yield target_Customer Name&amp;quot;" u="1"/>
        <s v="&amp;quot;PSG Monthly Procurement Amount_Vendor Name&amp;quot;" u="1"/>
        <s v="&amp;quot;Yearly Rev_ and SHIPT by PRD_Customer Name&amp;quot;" u="1"/>
        <s v="&amp;quot;Yearly Rev_ and SHIPT by PRD_Division Name&amp;quot;" u="1"/>
        <s v="&amp;quot;Actual Daily Operating Income and Shipment Data&amp;quot;" u="1"/>
        <s v="&amp;quot;Actual Monthly Revenue and Shipment Data_Latest Closing Month&amp;quot;" u="1"/>
        <s v="&amp;quot;Rev_ and SHIPT in Past Three Years by BU and CUS_Division Code&amp;quot;" u="1"/>
        <s v="&amp;quot;The Top Five Vendor with the Worst Order Fill Rate_Vendor Code&amp;quot;" u="1"/>
        <s v="&amp;quot;Overall product yield target&amp;quot;" u="1"/>
        <s v="&amp;quot;Daily Inventory Aging by Site_HUB_&amp;quot;" u="1"/>
        <s v="&amp;quot;Yearly Rev_ and SHIPT by PRD&amp;quot;" u="1"/>
        <s v="&amp;quot;MLY Rev and SHIPT Data of Yearly TRGT_Planned Year&amp;quot;" u="1"/>
        <s v="&amp;quot;Yearly Rev and SHIPT by PRD_Journal Create Year&amp;quot;" u="1"/>
        <s v="&amp;quot;Yearly Rev and SHIPT by PRD_Yearly Shipment Target&amp;quot;" u="1"/>
        <s v="&amp;quot;Yearly Rev_ and SHIPT by PRD_Yearly Revenue Target&amp;quot;" u="1"/>
        <s v="&amp;quot;Actual Monthly Operating Income and Shipment Data_Diff_ Rate of Act_ Rev_ vs_ Rev_ TRGT&amp;quot;" u="1"/>
        <s v="&amp;quot;Diff_ Rate and Hit Rate Data of Rev_ and  SHIPT_Hit Rate of Act_ Rev_ vs_ MLY Rev_ TRGT&amp;quot;" u="1"/>
        <s v="&amp;quot;Overall product yield analysis_Weekly product yield report&amp;quot;" u="1"/>
        <s v="&amp;quot;Detailed product yield_Product Category&amp;quot;" u="1"/>
        <s v="&amp;quot;Purchasing Part Attribute_Part Category&amp;quot;" u="1"/>
        <s v="&amp;quot;MLY Rev_ and SHIPT by BU and CUS_Diff_ Rate of MLY Act_ SHIPT vs_ Boards Est_ SHIPT&amp;quot;" u="1"/>
        <s v="&amp;quot;Yearly Rev_ and SHIPT by BU and CUS_Diff_ of Yearly Act_Pred_ and Boards Est_ SHIPT&amp;quot;" u="1"/>
        <s v="&amp;quot;YTD Rev_ and SHIPT by BU and CUS_Diff_ Rate of YTD Act_ SHIPT and Boards Est_ SHIPT&amp;quot;" u="1"/>
        <s v="&amp;quot;Actual Daily Operating Income and Shipment Data_Actual Operating and Shipment Date&amp;quot;" u="1"/>
        <s v="&amp;quot;Critical Parts Fulfillment Analysis_The Top Five PN with the Worst Order Fill Rate&amp;quot;" u="1"/>
        <s v="&amp;quot;Major Stage Material Catalog DM_Series Customer List&amp;quot;" u="1"/>
        <s v="&amp;quot;Actual Daily Operating Income and Shipment Data_Customer Name&amp;quot;" u="1"/>
        <s v="&amp;quot;Actual Daily Operating Income and Shipment Data_Division Name&amp;quot;" u="1"/>
        <s v="&amp;quot;Diff_ Rate and Hit Rate Data of Rev_ and  SHIPT_Customer Name&amp;quot;" u="1"/>
        <s v="&amp;quot;Diff_ Rate and Hit Rate Data of Rev_ and  SHIPT_Division Name&amp;quot;" u="1"/>
        <s v="&amp;quot;Rev and SHIPT in Past Three Years by BU and CUS_Customer Name&amp;quot;" u="1"/>
        <s v="&amp;quot;Yield rate target by inspection station mapping_Customer Name&amp;quot;" u="1"/>
        <s v="&amp;quot;Actual Revenue Cost and Shipment Data_Accumulative MVA Cost &amp;quot;" u="1"/>
        <s v="&amp;quot;TechnicalComment&amp;quot;" u="1"/>
        <s v="&amp;quot;RFQ Shipment Target Data_Yearly Shipment Target&amp;quot;" u="1"/>
        <s v="&amp;quot;YTD Rev_ and SHIPT by BU and CUS_Year to Date Operating Income Target&amp;quot;" u="1"/>
        <s v="&amp;quot;Rev_ and SHIPT in Past Three Years by PRD_Product Category&amp;quot;" u="1"/>
        <s v="&amp;quot;Material Marketing Price Analysis_MoM LEM CU&amp;quot;" u="1"/>
        <s v="&amp;quot;Material Marketing Price Analysis_QoQ LEM CU&amp;quot;" u="1"/>
        <s v="&amp;quot;Material Marketing Price Analysis_YoY LEM CU&amp;quot;" u="1"/>
        <s v="&amp;quot;MLY Rev_ and SHIPT by BU and CUS_Diff_ of MLY Act_ Rev_ vs_ MLY Est_ Rev_&amp;quot;" u="1"/>
        <s v="&amp;quot;Yearly Rev_ and SHIPT by PRD_Diff_ Rate of Yearly Act_Pred_ and TRGT Rev_&amp;quot;" u="1"/>
        <s v="&amp;quot;YTD Rev_ and SHIPT by PRD_Diff_ of YTD Act_ Rev_ and YTD Boards Est_ Rev_&amp;quot;" u="1"/>
        <s v="&amp;quot;Monthly Status of Operating Income and Shipment by BU and Customer_Customer Name&amp;quot;" u="1"/>
        <s v="&amp;quot;Monthly Status of Operating Income and Shipment by BU and Customer_Division Name&amp;quot;" u="1"/>
        <s v="&amp;quot;Yearly Rev_ and SHIPT by PRD_Yearly Boards Estimated Operating Income&amp;quot;" u="1"/>
        <s v="&amp;quot;YTD Rev_ and SHIPT by BU and CUS_Year to Date Actual Operating Income&amp;quot;" u="1"/>
        <s v="&amp;quot;CQ MP shipment Dataset_RDP shipment&amp;quot;" u="1"/>
        <s v="&amp;quot;MLY Rev_ and SHIPT by BU and CUS_Monthly Shipment of Yearly Target&amp;quot;" u="1"/>
        <s v="&amp;quot;Yearly Rev_ and SHIPT by BU and CUS_Yearly Operating Income Target&amp;quot;" u="1"/>
        <s v="&amp;quot;MLY Rev_ and SHIPT by PRD_Journal Create Month&amp;quot;" u="1"/>
        <s v="&amp;quot;Actual Revenue Cost and Shipment Data_Accumulative Product Series  Cost&amp;quot;" u="1"/>
        <s v="&amp;quot;Yearly Status of Operating Income and Shipment by BU and Customer_Journal Create Year&amp;quot;" u="1"/>
        <s v="&amp;quot;Yearly Status of Operating Income and Shipment by BU and Customer_Yearly Shipment Target&amp;quot;" u="1"/>
        <s v="&amp;quot;Yearly Status of Operating Income and Shipment by Product_Yearly Operating Income Target&amp;quot;" u="1"/>
        <s v="&amp;quot;M to M inventoryrevenue comparison_Business Group&amp;quot;" u="1"/>
        <s v="&amp;quot;Material Marketing Price Infomation_QOQ PCB&amp;quot;" u="1"/>
        <s v="&amp;quot;DOI Master_DOI Actual Days&amp;quot;" u="1"/>
        <s v="&amp;quot;Diff_ Rate and Hit Rate Data of Rev_ and  SHIPT_Diff_ Rate of Act_ Rev_ vs_ Boards Est_ Rev_&amp;quot;" u="1"/>
        <s v="&amp;quot;Diff_ Rate and Hit Rate Data of Rev_ and SHIPT_Diff_ of MLY Act_ Rev_ vs_ Yearly Target Rev_&amp;quot;" u="1"/>
        <s v="&amp;quot;Data on the Difference Rate of Revenue and Shipment in Different Time Intervals&amp;quot;" u="1"/>
        <s v="&amp;quot;Daily Inventory Aging by Site_WIP&amp;amp;amp;FG_FRU&amp;quot;" u="1"/>
        <s v="&amp;quot;PSG  Customer_Customer Name&amp;quot;" u="1"/>
        <s v="&amp;quot;Daily Inventory Aging by Site_HUB_Aging Bucket percent&amp;quot;" u="1"/>
        <s v="&amp;quot;Daily Inventory Aging by Site_Raw_Aging Bucket percent&amp;quot;" u="1"/>
        <s v="&amp;quot;MLY Rev and SHIPT by PRD_Month to Date Actual Shipment&amp;quot;" u="1"/>
        <s v="&amp;quot;YTD Rev_ and SHIPT by PRD_Year to Date Actual Shipment&amp;quot;" u="1"/>
        <s v="&amp;quot;Detailed product yield analysis_Weekly product yield report&amp;quot;" u="1"/>
        <s v="&amp;quot;Currency Conversion Rate Master_Conversion Rate&amp;quot;" u="1"/>
        <s v="&amp;quot;PSG BOD Shipping Target Management_Monitor Date&amp;quot;" u="1"/>
        <s v="&amp;quot;PSG FCST Hit Rate Information_Forecast Hit Rate&amp;quot;" u="1"/>
        <s v="&amp;quot;PSG Forecast Hit Rate Monitor_Forecast Hit Rate&amp;quot;" u="1"/>
        <s v="&amp;quot;Purchasing Mode and Amount Aistribution_GR Date&amp;quot;" u="1"/>
        <s v="&amp;quot;Material Marketing Price Infomation_Last Year Raw Cost Price&amp;quot;" u="1"/>
        <s v="&amp;quot;RFQ Detail of Award Project_Product Series&amp;quot;" u="1"/>
        <s v="&amp;quot;RFQ Detail of On going Project_Estimate Product Family Cost&amp;quot;" u="1"/>
        <s v="&amp;quot;Data on the Difference Rate of Revenue and Shipment in Different Time Intervals_Product Category&amp;quot;" u="1"/>
        <s v="&amp;quot;MLY Rev_ and SHIPT by PRD_Monthly Actual Operating Income&amp;quot;" u="1"/>
        <s v="&amp;quot;MLY Rev and SHIPT by PRD_Monthly Revenue of Yearly Target&amp;quot;" u="1"/>
        <s v="&amp;quot;Yearly Rev and SHIPT by BU and CUS_Yearly Shipment Target&amp;quot;" u="1"/>
        <s v="&amp;quot;Yearly Rev_ and SHIPT by BU and CUS_Yearly Revenue Target&amp;quot;" u="1"/>
        <s v="&amp;quot;Actual Revenue and Shipment Data_Customer Name&amp;quot;" u="1"/>
        <s v="&amp;quot;Defect target by defect type mapping_Site Name&amp;quot;" u="1"/>
        <s v="&amp;quot;Detailed product defect analysis_Customer Name&amp;quot;" u="1"/>
        <s v="&amp;quot;MLY Rev_ and SHIPT by BU and CUS_Customer Name&amp;quot;" u="1"/>
        <s v="&amp;quot;MLY Rev_ and SHIPT by BU and CUS_Division Name&amp;quot;" u="1"/>
        <s v="&amp;quot;PSG Forecast Versions Comparison_Customer Name&amp;quot;" u="1"/>
        <s v="&amp;quot;PSG Forecast Versions Comparison_Division Name&amp;quot;" u="1"/>
        <s v="&amp;quot;YTD Rev_ and SHIPT by BU and CUS_Customer Name&amp;quot;" u="1"/>
        <s v="&amp;quot;YTD Rev_ and SHIPT by BU and CUS_Division Name&amp;quot;" u="1"/>
        <s v="&amp;quot;Rev_ and SHIPT in Past Three Years by BU and CUS_Yearly Actual Revenue&amp;quot;" u="1"/>
        <s v="&amp;quot;YTD Rev_ and SHIPT by BU and CUS_Year to Date Boards Estimated Revenue&amp;quot;" u="1"/>
        <s v="&amp;quot;Actual Monthly Operating Income and Shipment Data_Monthly Actual Shipment&amp;quot;" u="1"/>
        <s v="&amp;quot;Proposal RFQ Schedule Overview_Product Horizon&amp;quot;" u="1"/>
        <s v="&amp;quot;RFQ Detail of On going Project_Product Horizon&amp;quot;" u="1"/>
        <s v="&amp;quot;Actual Monthly Operating Income and Shipment Data_Difference Ratio Between Actual Operating Income and Operating Income Target&amp;quot;" u="1"/>
        <s v="&amp;quot;Business Operation and DOI Overview_Stock Area_Period Closing Date&amp;quot;" u="1"/>
        <s v="&amp;quot;MLY Rev_ and SHIPT by BU and CUS_Up to date Estimated Version Date&amp;quot;" u="1"/>
        <s v="&amp;quot;MLY Rev_ and SHIPT by BU and CUS_Up-To-Date Estimated Version Date&amp;quot;" u="1"/>
        <s v="&amp;quot;Actual Revenue and Shipment Data_BU Code&amp;quot;" u="1"/>
        <s v="&amp;quot;Detailed product defect analysis_BU Code&amp;quot;" u="1"/>
        <s v="&amp;quot;Detailed product defect_Defect type code&amp;quot;" u="1"/>
        <s v="&amp;quot;MLY Rev_ and SHIPT by BU and CUS_BU Code&amp;quot;" u="1"/>
        <s v="&amp;quot;PSG FCST Hit Rate Analysis_Division Code&amp;quot;" u="1"/>
        <s v="&amp;quot;PSG Forecast Versions Comparison_BU Code&amp;quot;" u="1"/>
        <s v="&amp;quot;RFQ Detail of Lose Project_Division Code&amp;quot;" u="1"/>
        <s v="&amp;quot;YTD Rev_ and SHIPT by BU and CUS_BU Code&amp;quot;" u="1"/>
        <s v="&amp;quot;Business Operation and DOI Overview_Stock Area_Stock Area&amp;quot;" u="1"/>
        <s v="&amp;quot;RFQ Project Stage Time_Devlop Year&amp;quot;" u="1"/>
        <s v="&amp;quot;Yearly Rev_ and SHIPT by BU and CUS_Yearly Boards Estimated Operating Income&amp;quot;" u="1"/>
        <s v="&amp;quot;Actual Revenue Cost and Shipment Data_Accumulative Product Series Shipping Volume&amp;quot;" u="1"/>
        <s v="&amp;quot;Diff_ Rate and Hit Rate Data of Rev_ and  SHIPT_Hit Rate of MTD Act_ Rev_ vs_ MLY Boards Est_ Rev_&amp;quot;" u="1"/>
        <s v="&amp;quot;MLY Rev and SHIPT by BU and CUS_Month to Date Actual Shipment&amp;quot;" u="1"/>
        <s v="&amp;quot;Yearly Rev_ and SHIPT by PRD_Yearly Boards Estimated Shipment&amp;quot;" u="1"/>
        <s v="&amp;quot;YTD Rev_ and SHIPT by BU and CUS_Year to Date Actual Shipment&amp;quot;" u="1"/>
        <s v="&amp;quot;Rev_ and SHIPT in Past Three Years by BU and CUS_Difference Ratio Between  Yearly Revenue&amp;quot;" u="1"/>
        <s v="&amp;quot;Monthly Status of Operating Income and Shipment by Product_Monthly Boards Estimated Shipment&amp;quot;" u="1"/>
        <s v="&amp;quot;Year to Date Status of Operating Income and Shipment by Product_Year to Date Actual Shipment&amp;quot;" u="1"/>
        <s v="&amp;quot;Yearly Status of Operating Income and Shipment by Product_Yearly Actual and Predict Shipment&amp;quot;" u="1"/>
        <s v="&amp;quot;Detailed product yield_Product level&amp;quot;" u="1"/>
        <s v="&amp;quot;Daily DOI - by BU_&amp;quot;" u="1"/>
        <s v="&amp;quot;Year to Date Status of Operating Income and Shipment by Product_Difference Between Year to Date Actual Shipment and  Year to Date Shipment Target&amp;quot;" u="1"/>
        <s v="&amp;quot;Material Marketing Price Analysis_QOQ Stamping&amp;quot;" u="1"/>
        <s v="&amp;quot;MLY Rev_ and SHIPT by PRD_Hit Rate of MTD Act_ Rev_ vs_ MLY Rev_ TRGT&amp;quot;" u="1"/>
        <s v="&amp;quot;Yearly Rev_ and SHIPT by PRD_Diff_ of Yearly Act_Pred_ and TRGT Rev_&amp;quot;" u="1"/>
        <s v="&amp;quot;Material Marketing Price Analysis_Case Plastic Cost ratio&amp;quot;" u="1"/>
        <s v="&amp;quot;RFQ Shipment Target Data_Target Year&amp;quot;" u="1"/>
        <s v="&amp;quot;Daily Inventory Aging by Site_HUB_Hub Mark&amp;quot;" u="1"/>
        <s v="&amp;quot;STD BU2 ASUS BS VS FCST&amp;quot;" u="1"/>
        <s v="&amp;quot;Diff_ Rate of Rev_ and SHIPT in Different Time Frame_Difference Between Yearly Operating Income&amp;quot;" u="1"/>
        <s v="&amp;quot;RFQ Detail_Actual SC Normal Net Profit&amp;quot;" u="1"/>
        <s v="&amp;quot;Yearly Rev_ and SHIPT by BU and CUS_Diff_ Rate of Yearly Act_Pred_ and Boards Est_ Rev_&amp;quot;" u="1"/>
        <s v="&amp;quot;Boards Estimated Monthly Operating Income and Shipment Data_Planned Year&amp;quot;" u="1"/>
        <s v="&amp;quot;Monthly Operating Income and Shipment Data of Yearly target_Planned Year&amp;quot;" u="1"/>
        <s v="&amp;quot;Major Stage Material Catalog DM_Rolling 6 Months Forecast&amp;quot;" u="1"/>
        <s v="&amp;quot;Daily Inventory Aging by Site_HUB_% of Total Inventory Amount&amp;quot;" u="1"/>
        <s v="&amp;quot;Daily Inventory Aging by Site_WIP&amp;amp;amp;FG_Inventory Amount&amp;quot;" u="1"/>
        <s v="&amp;quot;Estimated Monthly Revenue Data by Customer_Planned Year&amp;quot;" u="1"/>
        <s v="&amp;quot;Yearly Rev_ and SHIPT by BU and CUS_Journal Create Year&amp;quot;" u="1"/>
        <s v="&amp;quot;Daily Inventory Aging by Site_HUB_Inventory Reporting Currency&amp;quot;" u="1"/>
        <s v="&amp;quot;Yearly Status of Operating Income and Shipment by Product_Difference Between Yearly Actual and Predict Operating Income and Yearly Boards Estimated Operating Income&amp;quot;" u="1"/>
        <s v="&amp;quot;Overall product yield&amp;quot;" u="1"/>
        <s v="&amp;quot;PSG FCST Hit Rate Analysis&amp;quot;" u="1"/>
        <s v="&amp;quot;RFQ Hit Rate Data_Shipment Month&amp;quot;" u="1"/>
        <s v="&amp;quot;Difference Rate and Hit Rate Data of Operating Income and  Shipment_Hit Rate Between Actual Shipment and Boards Estimated Shipment&amp;quot;" u="1"/>
        <s v="&amp;quot;Year to Date Status of Operating Income and Shipment by Product_Difference Between Year to Date Actual Operating Income and  Year to Date Operating Income Target&amp;quot;" u="1"/>
        <s v="&amp;quot;Yearly Status of Operating Income and Shipment by BU and Customer_Difference Ratio Between Yearly Actual and Predict Operating Income and Operating Income Target&amp;quot;" u="1"/>
        <s v="&amp;quot;Domain&amp;quot;" u="1"/>
        <s v="&amp;quot;Vendor Performance Master_Delivery Score&amp;quot;" u="1"/>
        <s v="&amp;quot;PSG Division_BU Code&amp;quot;" u="1"/>
        <s v="&amp;quot;PSG Plant_Plant Code&amp;quot;" u="1"/>
        <s v="&amp;quot;Detailed product defect_Input quantity by inspection station&amp;quot;" u="1"/>
        <s v="&amp;quot;MLY Rev_ and SHIPT by PRD_Monthly Shipment of Yearly Target&amp;quot;" u="1"/>
        <s v="&amp;quot;Monthly Operating Income and Shipment Data of Yearly target&amp;quot;" u="1"/>
        <s v="&amp;quot;Yearly Rev_ and SHIPT by PRD_Yearly Operating Income Target&amp;quot;" u="1"/>
        <s v="&amp;quot;YTD Rev and SHIPT by BU and CUS_Year to Date Revenue Target&amp;quot;" u="1"/>
        <s v="&amp;quot;Daily Inventory Management_Inventory Amount&amp;quot;" u="1"/>
        <s v="&amp;quot;Year to Date Status of Operating Income and Shipment by BU and Customer_Journal Create Year&amp;quot;" u="1"/>
        <s v="&amp;quot;Boards Estimated Monthly Operating Income and Shipment Data_Planned Month&amp;quot;" u="1"/>
        <s v="&amp;quot;Monthly Operating Income and Shipment Data of Yearly target_Planned Month&amp;quot;" u="1"/>
        <s v="&amp;quot;Major Stage Material Catalog_Material Catalog&amp;quot;" u="1"/>
        <s v="&amp;quot;Daily Inventory Aging by Site_Raw_Aging Bucket greater than 180_Inventory Amount&amp;quot;" u="1"/>
        <s v="&amp;quot;Status of Operating Income and Shipment in the Past Three Years by Product&amp;quot;" u="1"/>
        <s v="&amp;quot;Overall product yield_Product Series&amp;quot;" u="1"/>
        <s v="&amp;quot;Purchasing Mode and Amount Aistribution_Purchase Amount&amp;quot;" u="1"/>
        <s v="&amp;quot;Purchasing Mode and Amount Distribution_Purchase Amount&amp;quot;" u="1"/>
        <s v="&amp;quot;Monthly Status of Operating Income and Shipment by Product_Hit Rate Between Month to Date Actual Shipment and Monthly Shipment Target&amp;quot;" u="1"/>
        <s v="&amp;quot;MLY Rev and SHIPT Data of Yearly TRGT_Planned Month&amp;quot;" u="1"/>
        <s v="&amp;quot;Actual Revenue Cost and Shipment Data_Accumulative Product Series Net Profit&amp;quot;" u="1"/>
        <s v="&amp;quot;Yearly Rev_ and SHIPT by BU and CUS_Yearly Actual and Predict Operating Income&amp;quot;" u="1"/>
        <s v="&amp;quot;Detailed product yield analysis_BU Code&amp;quot;" u="1"/>
        <s v="&amp;quot;MLY Rev and SHIPT by BU and CUS_BU Code&amp;quot;" u="1"/>
        <s v="&amp;quot;MLY Rev_ and SHIPT by PRD_Division Code&amp;quot;" u="1"/>
        <s v="&amp;quot;PSG Forecast Version Comparison_BU Code&amp;quot;" u="1"/>
        <s v="&amp;quot;YTD Rev and SHIPT by BU and CUS_BU Code&amp;quot;" u="1"/>
        <s v="&amp;quot;YTD Rev_ and SHIPT by PRD_Division Code&amp;quot;" u="1"/>
        <s v="&amp;quot;MLY Rev and SHIPT by PRD_Up to date Monthly Estimated Revenue&amp;quot;" u="1"/>
        <s v="&amp;quot;MLY Rev_ and SHIPT by BU and CUS_Month to Date Actual Revenue&amp;quot;" u="1"/>
        <s v="&amp;quot;Yearly Rev and SHIPT by PRD_Yearly Actual and Predict Revenue&amp;quot;" u="1"/>
        <s v="&amp;quot;Vendor Management_Vendor Name&amp;quot;" u="1"/>
        <s v="&amp;quot;Difference Rate and Hit Rate Data of Operating Income and  Shipment_Difference Between Actual Operating Income and The Boards Estimated Operating Income&amp;quot;" u="1"/>
        <s v="&amp;quot;Material Marketing Price Analysis_MoM PC&amp;quot;" u="1"/>
        <s v="&amp;quot;Material Marketing Price Analysis_QoQ PC&amp;quot;" u="1"/>
        <s v="&amp;quot;Material Marketing Price Analysis_YoY PC&amp;quot;" u="1"/>
        <s v="&amp;quot;Yearly Status of Operating Income and Shipment by BU and Customer_Difference Ratio Between Yearly Actual and Predict Shipment and Yearly Shipment Target&amp;quot;" u="1"/>
        <s v="&amp;quot;PSG Product Family_Product Category&amp;quot;" u="1"/>
        <s v="&amp;quot;PSG Product Series_Product Category&amp;quot;" u="1"/>
        <s v="&amp;quot;Daily Inventory Management_Last Move Date&amp;quot;" u="1"/>
        <s v="&amp;quot;Vendor Management_Vendor Data Update Date&amp;quot;" u="1"/>
        <s v="&amp;quot;Yearly Rev_ and SHIPT by PRD_Version Date&amp;quot;" u="1"/>
        <s v="&amp;quot;MLY Rev_ and SHIPT by PRD_Hit Rate of MTD Act_ SHIPT vs_ MLY Boards Est_ SHIPT&amp;quot;" u="1"/>
        <s v="&amp;quot;YTD Rev_ and SHIPT by BU and CUS_Diff_ of YTD Act_ SHIPT and Boards Est_ SHIPT&amp;quot;" u="1"/>
        <s v="&amp;quot;PSG  Customer&amp;quot;" u="1"/>
        <s v="&amp;quot;Overview of Project Time Distribution_RFQ Status&amp;quot;" u="1"/>
        <s v="&amp;quot;Year to Date Status of Operating Income and Shipment by BU and Customer_Difference Ratio Between Year to Date Actual Shipment and Year to Date Boards Estimated Shipment&amp;quot;" u="1"/>
        <s v="&amp;quot;Award RFQ Detail_Actual MLB Normal Net Profit&amp;quot;" u="1"/>
        <s v="&amp;quot;Award RFQ Detail_Actual SKU Normal Net Profit&amp;quot;" u="1"/>
        <s v="&amp;quot;Part Series_Plant Code&amp;quot;" u="1"/>
        <s v="&amp;quot;Diff Rate and Hit Rate Data of Rev and SHIPT_Division Code&amp;quot;" u="1"/>
        <s v="&amp;quot;Diff Rate of Rev and SHIPT in Different Time Frame_BU Code&amp;quot;" u="1"/>
        <s v="&amp;quot;PSG Forecast Versions Comparison Information_Division Code&amp;quot;" u="1"/>
        <s v="&amp;quot;Estimated Monthly Revenue and Shipment Data_Up to date Monthly Estimated Revenue&amp;quot;" u="1"/>
        <s v="&amp;quot;Estimated Monthly Revenue and Shipment Data_Up-To-Date Monthly Estimated Revenue&amp;quot;" u="1"/>
        <s v="&amp;quot;Rev and SHIPT in Past Three Years by PRD_Difference Ratio Between Yearly Revenue&amp;quot;" u="1"/>
        <s v="&amp;quot;Critical Parts Fulfillment Statistic_Vendor Name&amp;quot;" u="1"/>
        <s v="&amp;quot;PSG BOD Shipping Target Management_Customer Name&amp;quot;" u="1"/>
        <s v="&amp;quot;Purchasing Mode and Amount Aistribution_AVL Name&amp;quot;" u="1"/>
        <s v="&amp;quot;Purchasing Mode and Amount Distribution_AVL Name&amp;quot;" u="1"/>
        <s v="&amp;quot;Yearly Rev and SHIPT by BU and CUS_Customer Name&amp;quot;" u="1"/>
        <s v="&amp;quot;Proposal RFQ Pipeline_Estimated Total NRE Funding&amp;quot;" u="1"/>
        <s v="&amp;quot;DOI Master_DOI Date Type&amp;quot;" u="1"/>
        <s v="&amp;quot;Forecast Comparison Type&amp;quot;" u="1"/>
        <s v="&amp;quot;Fill Rate by Vendor&amp;quot;" u="1"/>
        <s v="&amp;quot;PSG FCST Management&amp;quot;" u="1"/>
        <s v="&amp;quot;MLY Rev and SHIPT Data of Yearly TRGT_Product Category&amp;quot;" u="1"/>
        <s v="&amp;quot;Yearly Status of Operating Income and Shipment by BU and Customer_Difference Between Yearly Actual and Predict Shipment and Yearly Boards Estimated Shipment&amp;quot;" u="1"/>
        <s v="&amp;quot;Material Marketing Price Analysis_QOQ Plastic&amp;quot;" u="1"/>
        <s v="&amp;quot;Boards Est MLY Rev and SHIPT Data_BU Code&amp;quot;" u="1"/>
        <s v="&amp;quot;Daily Inventory Aging by Site_Raw_BU Code&amp;quot;" u="1"/>
        <s v="&amp;quot;PSG Monthly Procurement Amount_Plant Code&amp;quot;" u="1"/>
        <s v="&amp;quot;Purchasing Part Attribute_Purchasing Mode&amp;quot;" u="1"/>
        <s v="&amp;quot;Purchasing Part Attribute_Substitute Code&amp;quot;" u="1"/>
        <s v="&amp;quot;RFQ Detail of Award Project_Division Code&amp;quot;" u="1"/>
        <s v="&amp;quot;Yearly Rev and SHIPT by PRD_Division Code&amp;quot;" u="1"/>
        <s v="&amp;quot;DataOwnerBG&amp;quot;" u="1"/>
        <s v="&amp;quot;Proposal RFQ Pipeline&amp;quot;" u="1"/>
        <s v="&amp;quot;PSG FCST Hit Rate Analysis_Outsourcing type&amp;quot;" u="1"/>
        <s v="&amp;quot;PSG Forecast Hit Rate Monitor_Business type&amp;quot;" u="1"/>
        <s v="&amp;quot;Critical Parts Fulfillment Analysis_Vendor A Fulfillment Performance&amp;quot;" u="1"/>
        <s v="&amp;quot;RFQ Related Data_DB Start Year&amp;quot;" u="1"/>
        <s v="&amp;quot;PSG FCST Hit Rate Analysis_Outliners&amp;quot;" u="1"/>
        <s v="&amp;quot;CQ MP shipment analysis_CQ MP shipment&amp;quot;" u="1"/>
        <s v="&amp;quot;Overall product yield target_BU Code&amp;quot;" u="1"/>
        <s v="&amp;quot;Purchasing Part Attribute_Class Code&amp;quot;" u="1"/>
        <s v="&amp;quot;Purchasing Part Attribute_Plant Code&amp;quot;" u="1"/>
        <s v="&amp;quot;Yearly Rev_ and SHIPT by PRD_BU Code&amp;quot;" u="1"/>
        <s v="&amp;quot;Detailed product yield analysis_Product Series&amp;quot;" u="1"/>
        <s v="&amp;quot;PSG Forecast Version Comparison_Product Series&amp;quot;" u="1"/>
        <s v="&amp;quot;Material Marketing Price Information_Last Raw Cost Price&amp;quot;" u="1"/>
        <s v="&amp;quot;Monthly Status of Operating Income and Shipment by BU and Customer_Version Date&amp;quot;" u="1"/>
        <s v="&amp;quot;Vendor Management_Supplier Final Score&amp;quot;" u="1"/>
        <s v="&amp;quot;MLY Rev_ and SHIPT by BU and CUS_Monthly Estimated Shipment&amp;quot;" u="1"/>
        <s v="&amp;quot;MLY Rev_ and SHIPT by PRD_Monthly Boards Estimated Shipment&amp;quot;" u="1"/>
        <s v="&amp;quot;PSG FCST Management_In accurated Area&amp;quot;" u="1"/>
        <s v="&amp;quot;BU2 ASUS BS VS FCST&amp;quot;" u="1"/>
        <s v="&amp;quot;Diff_ Rate and Hit Rate Data of Rev_ and SHIPT_Division Code&amp;quot;" u="1"/>
        <s v="&amp;quot;Diff_ Rate of Rev_ and SHIPT in Different Time Frame_BU Code&amp;quot;" u="1"/>
        <s v="&amp;quot;Estimated Monthly Operating Income and Shipment Data_BU Code&amp;quot;" u="1"/>
        <s v="&amp;quot;M to M inventoryrevenue comparison_&amp;quot;" u="1"/>
        <s v="&amp;quot;Monthly Status of Operating Income and Shipment by Product_Difference Ratio Between Monthly Actual Shipment and Monthly Shipment Target&amp;quot;" u="1"/>
        <s v="&amp;quot;Daily Inventory Aging by Site_HUB_Currency Change&amp;quot;" u="1"/>
        <s v="&amp;quot;Daily Inventory Aging by Site_Raw_Currency Change&amp;quot;" u="1"/>
        <s v="&amp;quot;Project Stage Time Data_Dvp Year&amp;quot;" u="1"/>
        <s v="&amp;quot;Definition&amp;quot;" u="1"/>
        <s v="&amp;quot;Fill Rate by PartNo&amp;quot;" u="1"/>
        <s v="&amp;quot;Material Marketing Price Analysis_Stage Composition Cost Ratio&amp;quot;" u="1"/>
        <s v="&amp;quot;Yearly Rev_ and SHIPT by BU and CUS_Diff_ of Yearly Act_Pred_ and TRGT Rev_&amp;quot;" u="1"/>
        <s v="&amp;quot;Yearly Rev_ and SHIPT by PRD_Diff_ of Yearly Act_Pred_ and Boards Est_ Rev_&amp;quot;" u="1"/>
        <s v="&amp;quot;MLY Rev_ and SHIPT by BU and CUS_Hit Rate of MTD Act_ SHIPT vs_ MLY Shipping TRGT&amp;quot;" u="1"/>
        <s v="&amp;quot;Controllable DOI Trend_&amp;quot;" u="1"/>
        <s v="&amp;quot;Vendor Master_Quality Score&amp;quot;" u="1"/>
        <s v="&amp;quot;Actual Daily Operating Income and Shipment Data_BU Code&amp;quot;" u="1"/>
        <s v="&amp;quot;Detailed product yield analysis_Inspection station code&amp;quot;" u="1"/>
        <s v="&amp;quot;Diff_ Rate and Hit Rate Data of Rev_ and  SHIPT_BU Code&amp;quot;" u="1"/>
        <s v="&amp;quot;Purchasing Mode and Amount Aistribution_Purchasing Mode&amp;quot;" u="1"/>
        <s v="&amp;quot;Purchasing Mode and Amount Distribution_Purchasing Mode&amp;quot;" u="1"/>
        <s v="&amp;quot;Rev and SHIPT in Past Three Years by BU and CUS_BU Code&amp;quot;" u="1"/>
        <s v="&amp;quot;Rev_ and SHIPT in Past Three Years by PRD_Division Code&amp;quot;" u="1"/>
        <s v="&amp;quot;Yield rate target by inspection station mapping_BU Code&amp;quot;" u="1"/>
        <s v="&amp;quot;In Accurated area_Hit Rate Bottom Lower Limit&amp;quot;" u="1"/>
        <s v="&amp;quot;In Accurated area_Hit Rate Bottom Upper Limit&amp;quot;" u="1"/>
        <s v="&amp;quot;PSG Product Family_Data Source&amp;quot;" u="1"/>
        <s v="&amp;quot;Rev_ and SHIPT in Past Three Years by PRD_Yearly Actual Operating Income&amp;quot;" u="1"/>
        <s v="&amp;quot;YTD Rev_ and SHIPT by PRD_Year to Date Boards Estimated Operating Income&amp;quot;" u="1"/>
        <s v="&amp;quot;Monthly Status of Operating Income and Shipment by Product_Difference Ratio Between Monthly Actual Operating Income and Monthly Estimated Operating Income&amp;quot;" u="1"/>
        <s v="&amp;quot;Overall product yield analysis_Product Category&amp;quot;" u="1"/>
        <s v="&amp;quot;Year to Date Status of Operating Income and Shipment by BU and Customer_BU Code&amp;quot;" u="1"/>
        <s v="&amp;quot;Monthly Status of Operating Income and Shipment by BU and Customer_Difference Between Monthly Actual Operating Income and  Monthly Operating Income Target&amp;quot;" u="1"/>
        <s v="&amp;quot;Vendor Performance Master_Cost Score&amp;quot;" u="1"/>
        <s v="&amp;quot;Inventory Action Log_Stype&amp;quot;" u="1"/>
        <s v="&amp;quot;RFQ Related Data_Reason Code of Lose&amp;quot;" u="1"/>
        <s v="&amp;quot;MLY Rev_ and SHIPT Data of Yearly TRGT_Planned Year&amp;quot;" u="1"/>
        <s v="&amp;quot;YTD Rev and SHIPT by BU and CUS_Journal Create Year&amp;quot;" u="1"/>
        <s v="&amp;quot;PSG FCST Hit Rate Information&amp;quot;" u="1"/>
        <s v="&amp;quot;Vendor Management&amp;quot;" u="1"/>
        <s v="&amp;quot;Rev_ and SHIPT in Past Three Years by BU and CUS_Journal Create Year&amp;quot;" u="1"/>
        <s v="&amp;quot;Rev_ and SHIPT in Past Three Years by PRD_Difference Between Yearly Shipment&amp;quot;" u="1"/>
        <s v="&amp;quot;DOI Master_BU Code&amp;quot;" u="1"/>
        <s v="&amp;quot;Vendor Performance Master_Supplier Final Score&amp;quot;" u="1"/>
        <s v="&amp;quot;Monthly Status of Operating Income and Shipment by BU and Customer_BU Code&amp;quot;" u="1"/>
        <s v="&amp;quot;Diff_ Rate and Hit Rate Data of Rev_ and  SHIPT_Diff_ of Act_ Rev_ vs_ Est_ Rev_&amp;quot;" u="1"/>
        <s v="&amp;quot;Yearly Rev_ and SHIPT by BU and CUS_Diff_ Rate of Yearly Act_Pred_ and TRGT Rev_&amp;quot;" u="1"/>
        <s v="&amp;quot;Yearly Rev_ and SHIPT by PRD_Diff_ Rate of Yearly Act_Pred_ and Boards Est_ Rev_&amp;quot;" u="1"/>
        <s v="&amp;quot;YTD Rev_ and SHIPT by BU and CUS_Diff_ of YTD Act_ Rev_ and YTD Boards Est_ Rev_&amp;quot;" u="1"/>
        <s v="&amp;quot;Monthly Status of Operating Income and Shipment by BU and Customer_Month to Date Actual  Shipment&amp;quot;" u="1"/>
        <s v="&amp;quot;Status of Operating Income and Shipment in the Past Three Years by Product_Yearly Actual Shipment&amp;quot;" u="1"/>
        <s v="&amp;quot;M to M inventoryrevenue comparison_Inventory Amount&amp;quot;" u="1"/>
        <s v="&amp;quot;Rev_ and SHIPT in Past Three Years by BU and CUS_Difference Between Yearly Operating Income&amp;quot;" u="1"/>
        <s v="&amp;quot;Rev_ and SHIPT in Past Three Years by PRD_Difference Ratio Between  Yearly Operating Income&amp;quot;" u="1"/>
        <s v="&amp;quot;Actual Revenue and Shipment Data_Product Series&amp;quot;" u="1"/>
        <s v="&amp;quot;Detailed product defect analysis_Product Series&amp;quot;" u="1"/>
        <s v="&amp;quot;PSG Forecast Versions Comparison_Product Series&amp;quot;" u="1"/>
        <s v="&amp;quot;Actual Monthly Operating Income and Shipment Data_Product Category&amp;quot;" u="1"/>
        <s v="&amp;quot;MLY Rev and SHIPT by BU and CUS_Monthly Boards Estimated Shipment&amp;quot;" u="1"/>
        <s v="&amp;quot;PSG FCST Management_MTD EDI 850&amp;quot;" u="1"/>
        <s v="&amp;quot;PSG Forecast Version Comparison_Business type&amp;quot;" u="1"/>
        <s v="&amp;quot;PSG Monthly Procurement Amount_Component Type&amp;quot;" u="1"/>
        <s v="&amp;quot;Actual Revenue Cost and Shipment Data_Acc_ Series Revenue&amp;quot;" u="1"/>
        <s v="&amp;quot;MLY Rev and SHIPT by PRD_Monthly Boards Estimated Revenue&amp;quot;" u="1"/>
        <s v="&amp;quot;Major Stage Material Catalog DM_Part Description&amp;quot;" u="1"/>
        <s v="&amp;quot;Daily Inventory Management_Inventory Reduction Plan Amount&amp;quot;" u="1"/>
        <s v="&amp;quot;PSG FCST Management_Regional Demand Plan&amp;quot;" u="1"/>
        <s v="&amp;quot;MLY Rev_ and SHIPT by BU and CUS_Monthly Boards Estimated Operating Income&amp;quot;" u="1"/>
        <s v="&amp;quot;Daily Inventory Management_Class Code&amp;quot;" u="1"/>
        <s v="&amp;quot;PSG FCST Hit Rate Information_BU Code&amp;quot;" u="1"/>
        <s v="&amp;quot;PSG Forecast Hit Rate Monitor_BU Code&amp;quot;" u="1"/>
        <s v="&amp;quot;Purchasing Part Attribute_Vendor Code&amp;quot;" u="1"/>
        <s v="&amp;quot;Vendor Performance Master_Vendor Code&amp;quot;" u="1"/>
        <s v="&amp;quot;Forecast Comparison Type_BU Code&amp;quot;" u="1"/>
        <s v="&amp;quot;Forecast Hit Rate Remark_BU Code&amp;quot;" u="1"/>
        <s v="&amp;quot;MLY Rev and SHIPT by PRD_BU Code&amp;quot;" u="1"/>
        <s v="&amp;quot;PSG Product Series_Division Code&amp;quot;" u="1"/>
        <s v="&amp;quot;RFQ Shipment Target Data_BU Code&amp;quot;" u="1"/>
        <s v="&amp;quot;YTD Rev and SHIPT by PRD_BU Code&amp;quot;" u="1"/>
        <s v="&amp;quot;PSG BOD Shipping Target Management&amp;quot;" u="1"/>
        <s v="&amp;quot;Year to Date Status of Operating Income and Shipment by Product_Year to Date Boards Estimated Operating Income&amp;quot;" u="1"/>
        <s v="&amp;quot;Yearly Rev_ and SHIPT by PRD_Diff_ Rate of Yearly Act_Pred_ and TRGT SHIPT&amp;quot;" u="1"/>
        <s v="&amp;quot;YTD Rev and SHIPT by BU and CUS_Diff of YTD Act SHIPT and Boards Est SHIPT&amp;quot;" u="1"/>
        <s v="&amp;quot;Inventory Action Log_Due date&amp;quot;" u="1"/>
        <s v="&amp;quot;RFQ Related Data_RFQ End Date&amp;quot;" u="1"/>
        <s v="&amp;quot;RFQ Related Data_SI StartDate&amp;quot;" u="1"/>
        <s v="&amp;quot;Diff_ Rate and Hit Rate Data of Rev_ and  SHIPT_Year of Calculation&amp;quot;" u="1"/>
        <s v="&amp;quot;Diff_ Rate and Hit Rate Data of Rev_ and SHIPT_Month of Calculation&amp;quot;" u="1"/>
        <s v="&amp;quot;Critical Parts Fulfillment Analysis_YTD Fill Rate Less Than Target PN List&amp;quot;" u="1"/>
        <s v="&amp;quot;Daily Inventory Aging by Site_Raw_High value type_% of Total Inventory Amount&amp;quot;" u="1"/>
        <s v="&amp;quot;Inventory Action Log_Remark&amp;quot;" u="1"/>
        <s v="&amp;quot;MLY Rev and SHIPT by BU and CUS_Monthly Actual Shipment&amp;quot;" u="1"/>
        <s v="&amp;quot;MLY Rev_ and SHIPT by PRD_Month to Date Actual Shipment&amp;quot;" u="1"/>
        <s v="&amp;quot;Overall product yield alert_Product yield alert comment&amp;quot;" u="1"/>
        <s v="&amp;quot;Data on the Difference Rate of Revenue and Shipment in Different Time Intervals_Difference Between Yearly Shipment&amp;quot;" u="1"/>
        <s v="&amp;quot;Vendor Management_Delivery Score&amp;quot;" u="1"/>
        <s v="&amp;quot;Monthly Status of Operating Income and Shipment by Product_Monthly Estimated Operating Income&amp;quot;" u="1"/>
        <s v="&amp;quot;Rev_ and SHIPT in Past Three Years by BU and CUS_BU Code&amp;quot;" u="1"/>
        <s v="&amp;quot;PSG FCST Hit Rate Analysis_In accurated Area&amp;quot;" u="1"/>
        <s v="&amp;quot;MLY Rev and SHIPT by PRD_Diff of MLY Act Rev vs Boards Est Rev&amp;quot;" u="1"/>
        <s v="&amp;quot;Critical Parts Fulfillment Analysis_Purchasing Mode&amp;quot;" u="1"/>
        <s v="&amp;quot;Estimated Monthly Revenue and Shipment Data_BU Code&amp;quot;" u="1"/>
        <s v="&amp;quot;MLY Rev and SHIPT Data of Yearly TRGT_Division Code&amp;quot;" u="1"/>
        <s v="&amp;quot;Overview of Project Time Distribution_Division Code&amp;quot;" u="1"/>
        <s v="&amp;quot;Purchasing Mode and Amount Aistribution_Vendor Code&amp;quot;" u="1"/>
        <s v="&amp;quot;Purchasing Mode and Amount Distribution_Vendor Code&amp;quot;" u="1"/>
        <s v="&amp;quot;YTD Rev and SHIPT by PRD_Year to Date Actual Shipment&amp;quot;" u="1"/>
        <s v="&amp;quot;Data on the Difference Rate of Revenue and Shipment in Different Time Intervals_Difference Ratio Between  Yearly Operating Income&amp;quot;" u="1"/>
        <s v="&amp;quot;Diff_ Rate and Hit Rate Data of Rev_ and  SHIPT_Diff_ Rate of Act_ SHIPT vs_ BoardsEst_ SHIPT&amp;quot;" u="1"/>
        <s v="&amp;quot;Vendor Performance Master_Vendor Performane Date&amp;quot;" u="1"/>
        <s v="&amp;quot;Yearly Rev_ and SHIPT by BU and CUS_Version Date&amp;quot;" u="1"/>
        <s v="&amp;quot;Material Marketing Price Infomation_MoM NY Gold&amp;quot;" u="1"/>
        <s v="&amp;quot;Material Marketing Price Infomation_QoQ NY Gold&amp;quot;" u="1"/>
        <s v="&amp;quot;Material Marketing Price Infomation_YoY NY Gold&amp;quot;" u="1"/>
        <s v="&amp;quot;Material Marketing Price Analysis_QOQ Connetor&amp;quot;" u="1"/>
        <s v="&amp;quot;PSG Monthly Procurement Amount_Purchase Amount&amp;quot;" u="1"/>
        <s v="&amp;quot;DOI Target Days Parameter_BU Code&amp;quot;" u="1"/>
        <s v="&amp;quot;MLY Rev_ and SHIPT by PRD_BU Code&amp;quot;" u="1"/>
        <s v="&amp;quot;Product Series FCS Status_BU Code&amp;quot;" u="1"/>
        <s v="&amp;quot;RFQ Hit Rate Status_Division Code&amp;quot;" u="1"/>
        <s v="&amp;quot;Vendor Management_Purchasing Mode&amp;quot;" u="1"/>
        <s v="&amp;quot;YTD Rev_ and SHIPT by PRD_BU Code&amp;quot;" u="1"/>
        <s v="&amp;quot;Monthly Status of Operating Income and Shipment by BU and Customer_Month to Date Actual Operating Income&amp;quot;" u="1"/>
        <s v="&amp;quot;Detailed product yield analysis_Product level&amp;quot;" u="1"/>
        <s v="&amp;quot;Difference Rate and Hit Rate Data of Operating Income and  Shipment_BU Code&amp;quot;" u="1"/>
        <s v="&amp;quot;MLY Rev and SHIPT by PRD_Month to Date Actual Revenue&amp;quot;" u="1"/>
        <s v="&amp;quot;YTD Rev_ and SHIPT by PRD_Year to Date Actual Revenue&amp;quot;" u="1"/>
        <s v="&amp;quot;Year to Date Status of Operating Income and Shipment by Product_Difference Between Year to Date Actual Shipment and Year to Date Boards Estimated Shipment&amp;quot;" u="1"/>
        <s v="&amp;quot;Yearly Status of Operating Income and Shipment by Product_Difference Ratio Between Yearly Actual and Predict Shipment and Yearly Boards Estimated Shipment&amp;quot;" u="1"/>
        <s v="&amp;quot;Daily Inventory Management_% of Total Inventory Amount&amp;quot;" u="1"/>
        <s v="&amp;quot;Daily Inventory Aging by Site_Raw_High value type_FRU Remark&amp;quot;" u="1"/>
        <s v="&amp;quot;Yearly Rev and SHIPT by BU and CUS_Diff Rate of Yearly ActPred and Boards Est Rev&amp;quot;" u="1"/>
        <s v="&amp;quot;Monthly Status of Operating Income and Shipment by Product_Difference Between Monthly Actual Operating Income and Monthly Estimated Operating Income&amp;quot;" u="1"/>
        <s v="&amp;quot;RFQ Related Data_RFQ End Year&amp;quot;" u="1"/>
        <s v="&amp;quot;Material Marketing Price Infomation_Case Plastic Cost ratio&amp;quot;" u="1"/>
        <s v="&amp;quot;BU2 ASUS BS VS FCST_Version Comparison Month&amp;quot;" u="1"/>
        <s v="&amp;quot;RDP Hit Rate Version_Hit Rate Analysis Month&amp;quot;" u="1"/>
        <s v="&amp;quot;Overall product yield alert_Product yield alert date &amp;quot;" u="1"/>
        <s v="&amp;quot;Actual Revenue Cost and Shipment Data_Acc_ Series Net Profit Margin&amp;quot;" u="1"/>
        <s v="&amp;quot;MLY Rev and SHIPT by PRD_Diff of MLY Act Rev vs Yearly Target Rev&amp;quot;" u="1"/>
        <s v="&amp;quot;Business Operation and DOI Overview_Monthly Estimated Operating Income&amp;quot;" u="1"/>
        <s v="&amp;quot;MLY Rev_ and SHIPT by BU and CUS_Month to Date Actual Operating Income&amp;quot;" u="1"/>
        <s v="&amp;quot;Actual Daily Revenue and Shipment Data_Division Code&amp;quot;" u="1"/>
        <s v="&amp;quot;Diff Rate and Hit Rate Data of Rev and SHIPT_BU Code&amp;quot;" u="1"/>
        <s v="&amp;quot;MLY Rev_ and SHIPT Data of Yearly TRGT_Division Code&amp;quot;" u="1"/>
        <s v="&amp;quot;PSG Forecast Versions Comparison Information_BU Code&amp;quot;" u="1"/>
        <s v="&amp;quot;Boards Estimated Monthly Operating Income and Shipment Data_Monthly Boards Estimated Shipment&amp;quot;" u="1"/>
        <s v="&amp;quot;Diff_ Rate of Rev_ and SHIPT in Different Time Frame_Difference Ratio Between Yearly Shipment&amp;quot;" u="1"/>
        <s v="&amp;quot;Monthly Status of Operating Income and Shipment by BU and Customer_Monthly Estimated Shipment&amp;quot;" u="1"/>
        <s v="&amp;quot;PSG FCST Hit Rate Information_EDI 850 Order Request&amp;quot;" u="1"/>
        <s v="&amp;quot;Yearly Rev_ and SHIPT by PRD_Diff_ Rate of Yearly  Act_Pred_ and Boards Est_ Ship_&amp;quot;" u="1"/>
        <s v="&amp;quot;Business Operation and DOI Overview_Up to date Monthly Estimated Revenue&amp;quot;" u="1"/>
        <s v="&amp;quot;Business Operation and DOI Overview_Up-To-Date Monthly Estimated Revenue&amp;quot;" u="1"/>
        <s v="&amp;quot;Diff Rate of Rev and SHIPT in Different Time Frame_Difference Ratio Between Yearly Shipment&amp;quot;" u="1"/>
        <s v="&amp;quot;Monthly Status of Operating Income and Shipment by BU and Customer_Hit Rate Between Month to Date Actual Operating Income and Monthly Boards Estimated Operating Income&amp;quot;" u="1"/>
        <s v="&amp;quot;Boards Est_ MLY Rev_ and SHIPT Data_Planned Year&amp;quot;" u="1"/>
        <s v="&amp;quot;Yearly Rev_ and SHIPT by PRD_Journal Create Year&amp;quot;" u="1"/>
        <s v="&amp;quot;Critical Parts Fulfillment Analysis_The Top Five Vendor with the Worst Order Fill Rate&amp;quot;" u="1"/>
        <s v="&amp;quot;Stewards&amp;quot;" u="1"/>
        <s v="&amp;quot;MLY Rev_ and SHIPT by BU and CUS_Up to date Monthly Estimated Shipment&amp;quot;" u="1"/>
        <s v="&amp;quot;MLY Rev_ and SHIPT by BU and CUS_Up-To-Date Monthly Estimated Shipment&amp;quot;" u="1"/>
        <s v="&amp;quot;Rev and SHIPT in Past Three Years by BU and CUS_Yearly Actual Shipment&amp;quot;" u="1"/>
        <s v="&amp;quot;Yearly Rev_ and SHIPT by BU and CUS_Yearly Actual and Predict Shipment&amp;quot;" u="1"/>
        <s v="&amp;quot;YTD Rev and SHIPT by BU and CUS_Year to Date Boards Estimated Shipment&amp;quot;" u="1"/>
        <s v="&amp;quot;Inventory Action Log_Inventory Reduction Plan = &amp;gt; Inventory Reduction Plan Amount&amp;quot;" u="1"/>
        <s v="&amp;quot;Year to Date Status of Operating Income and Shipment by Product_BU Code&amp;quot;" u="1"/>
        <s v="&amp;quot;Yield rate target by inspection station mapping_Inspection station code&amp;quot;" u="1"/>
        <s v="&amp;quot;Daily Inventory Management Master_Material Groups&amp;quot;" u="1"/>
        <s v="&amp;quot;Year to Date Status of Operating Income and Shipment by BU and Customer_Year to Date Boards Estimated Shipment&amp;quot;" u="1"/>
        <s v="&amp;quot;MLY Rev and SHIPT by BU and CUS_Diff Rate of MLY Act Ship vs Boards Est Ship&amp;quot;" u="1"/>
        <s v="&amp;quot;Yearly Rev and SHIPT by BU and CUS_Diff Rate of Yearly ActPred and TRGT Ship&amp;quot;" u="1"/>
        <s v="&amp;quot;Rev and SHIPT in Past Three Years by BU and CUS_Journal Create Year&amp;quot;" u="1"/>
        <s v="&amp;quot;Year to Date Status of Operating Income and Shipment by Product_Difference Ratio Between Year to Date Actual Shipment and Year to Date Boards Estimated Shipment&amp;quot;" u="1"/>
        <s v="&amp;quot;Overall product yield analysis_Site Name&amp;quot;" u="1"/>
        <s v="&amp;quot;PSG FCST Hit Rate Analysis_Customer Name&amp;quot;" u="1"/>
        <s v="&amp;quot;PSG FCST Hit Rate Analysis_Division Name&amp;quot;" u="1"/>
        <s v="&amp;quot;PSG Monthly Procurement Amount_Site Name&amp;quot;" u="1"/>
        <s v="&amp;quot;RFQ Detail of Lose Project_Customer Name&amp;quot;" u="1"/>
        <s v="&amp;quot;Monthly Status of Operating Income and Shipment by Product_Month to Date Actual  Shipment&amp;quot;" u="1"/>
        <s v="&amp;quot;Rev_ and SHIPT in Past Three Years by BU and CUS_Difference Ratio Between Yearly Shipment&amp;quot;" u="1"/>
        <s v="&amp;quot;Monthly Status of Operating Income and Shipment by BU and Customer_Monthly Boards Estimated Operating Income&amp;quot;" u="1"/>
        <s v="&amp;quot;Year to Date Status of Operating Income and Shipment by BU and Customer_Year to Date Actual Operating Income&amp;quot;" u="1"/>
        <s v="&amp;quot;Yearly Status of Operating Income and Shipment by BU and Customer_Yearly Actual and Predict Operating Income&amp;quot;" u="1"/>
        <s v="&amp;quot;Status of Operating Income and Shipment in the Past Three Years by BU and Customer_BU Code&amp;quot;" u="1"/>
        <s v="&amp;quot;Difference Rate and Hit Rate Data of Operating Income and  Shipment_Difference Ratio Between Actual Shipment and Estimated Shipment&amp;quot;" u="1"/>
        <s v="&amp;quot;Monthly Status of Operating Income and Shipment by Product_Difference Ratio Between Monthly Actual Operating Income and Monthly Boards Estimated Operating Income&amp;quot;" u="1"/>
        <s v="&amp;quot;Monthly Status of Operating Income and Shipment by BU and Customer_Difference Ratio Between Monthly Actual Operating Income and Monthly Boards Estimated Operating Income&amp;quot;" u="1"/>
        <s v="&amp;quot;Actual Daily Revenue and Shipment Data_Actual Daily Shipment&amp;quot;" u="1"/>
        <s v="&amp;quot;Yearly Rev and SHIPT by PRD_Yearly Boards Estimated Shipment&amp;quot;" u="1"/>
        <s v="&amp;quot;YTD Rev and SHIPT by BU and CUS_Year to Date Actual Shipment&amp;quot;" u="1"/>
        <s v="&amp;quot;Actual Revenue and Shipment Data_Accumulative Series Revenue&amp;quot;" u="1"/>
        <s v="&amp;quot;Actual Revenue Cost and Shipment Data_Monthly Series Revenue&amp;quot;" u="1"/>
        <s v="&amp;quot;MLY Rev and SHIPT by BU and CUS_Month to Date Actual Revenue&amp;quot;" u="1"/>
        <s v="&amp;quot;RFQ Detail of Award Project_Estimated Product Family Revenue&amp;quot;" u="1"/>
        <s v="&amp;quot;Yearly Rev_ and SHIPT by PRD_Yearly Boards Estimated Revenue&amp;quot;" u="1"/>
        <s v="&amp;quot;YTD Rev_ and SHIPT by BU and CUS_Year to Date Actual Revenue&amp;quot;" u="1"/>
        <s v="&amp;quot;RFQ Detail of Award Project_Product Horizon&amp;quot;" u="1"/>
        <s v="&amp;quot;RFQ Detail of Lose Project_Reason Code of Lose&amp;quot;" u="1"/>
        <s v="&amp;quot;RFQ Hit Rate Status&amp;quot;" u="1"/>
        <s v="&amp;quot;Overall product yield_Product yield rate&amp;quot;" u="1"/>
        <s v="&amp;quot;Product Series FCS Status_FCS Start Date&amp;quot;" u="1"/>
        <s v="&amp;quot;SourceCriteria&amp;quot;" u="1"/>
        <s v="&amp;quot;Actual Revenue Cost and Shipment Data_Accumulative Series Revenue&amp;quot;" u="1"/>
        <s v="&amp;quot;MLY Rev_ and SHIPT by BU and CUS_Monthly Boards Estimated Revenue&amp;quot;" u="1"/>
        <s v="&amp;quot;Yearly Status of Operating Income and Shipment by Product_Difference Between Yearly Actual and Predict Shipment and Yearly Boards Estimated Shipment&amp;quot;" u="1"/>
        <s v="&amp;quot;Daily Inventory Management_Total Inventory Amount By BU&amp;quot;" u="1"/>
        <s v="&amp;quot;Estimated Monthly Operating Income and Shipment Data_Monthly Estimated Shipment&amp;quot;" u="1"/>
        <s v="&amp;quot;MLY Rev_ and SHIPT by BU and CUS_Diff_ of MLY Act_ Ship_ vs_ Yearly Target Ship_&amp;quot;" u="1"/>
        <s v="&amp;quot;Estimated Monthly Revenue Data by Customer_Up to date Monthly Estimated Revenue&amp;quot;" u="1"/>
        <s v="&amp;quot;Difference Rate and Hit Rate Data of Operating Income and  Shipment_Hit Rate Between Actual Operating Income and Boards Estimated Operating Income&amp;quot;" u="1"/>
        <s v="&amp;quot;PSG Monthly Procurement Amount_AVL ID&amp;quot;" u="1"/>
        <s v="&amp;quot;RDP Hit Rate Version_Forecast Type ID&amp;quot;" u="1"/>
        <s v="&amp;quot;Critical Parts Fulfillment Analysis_Vendor Fulfillment Date&amp;quot;" u="1"/>
        <s v="&amp;quot;MLY Rev_ and SHIPT by PRD_Up to date Estimated Version Date&amp;quot;" u="1"/>
        <s v="&amp;quot;MLY Rev_ and SHIPT by PRD_Up-To-Date Estimated Version Date&amp;quot;" u="1"/>
        <s v="&amp;quot;Proposal RFQ Schedule Overview_Customer Name-SAP&amp;quot;" u="1"/>
        <s v="&amp;quot;Diff Rate of Rev and SHIPT in Different Time Frame_Difference Between Yearly Revenue&amp;quot;" u="1"/>
        <s v="&amp;quot;Daily Inventory Management_Total Inventory Amount By Top 10 Customer&amp;quot;" u="1"/>
        <s v="&amp;quot;Yearly Status of Operating Income and Shipment by BU and Customer_Yearly Boards Estimated Shipment&amp;quot;" u="1"/>
        <s v="&amp;quot;Diff_ Rate and Hit Rate Data of Rev_ and SHIPT_Hit Rate of MTD Act_ Ship_ vs_ MLY Boards Est_ Ship_&amp;quot;" u="1"/>
        <s v="&amp;quot;BU2 ASUS BS VS FCST_Plan Comparison Month&amp;quot;" u="1"/>
        <s v="&amp;quot;Monthly Status of Operating Income and Shipment by BU and Customer_Difference Ratio Between Monthly Actual Shipment and Monthly Estimated Shipment&amp;quot;" u="1"/>
        <s v="&amp;quot;Proposal RFQ Schedule Overview_Product Generation&amp;quot;" u="1"/>
        <s v="&amp;quot;Yearly Status of Operating Income and Shipment by BU and Customer_Version Date&amp;quot;" u="1"/>
        <s v="&amp;quot;RFQ Detail of Lose Project_Product Family&amp;quot;" u="1"/>
        <s v="&amp;quot;Material Marketing Price Information_Last Year Raw Cost Price&amp;quot;" u="1"/>
        <s v="&amp;quot;Status of Operating Income and Shipment in the Past Three Years by BU and Customer_Difference Between Yearly Shipment&amp;quot;" u="1"/>
        <s v="&amp;quot;Material Marketing Price Information_Raw Material Data Month&amp;quot;" u="1"/>
        <s v="&amp;quot;Yearly Rev and SHIPT by BU and CUS_Latest Closing Month &amp;quot;" u="1"/>
        <s v="&amp;quot;In accurated Area_Outliner Percentage&amp;quot;" u="1"/>
        <s v="&amp;quot;Project Stage Time Data_Project Stage&amp;quot;" u="1"/>
        <s v="&amp;quot;Year to Date Status of Operating Income and Shipment by BU and Customer_Difference Ratio Between Year to Date Actual Operating Income and Year to Date Boards Estimated Operating Income&amp;quot;" u="1"/>
        <s v="&amp;quot;EBO Project Revenue_EBO Revenue Check Date&amp;quot;" u="1"/>
        <s v="&amp;quot;PSG Forecast Hit Rate Monitor_Monitor Date&amp;quot;" u="1"/>
        <s v="&amp;quot;Detailed product yield analysis_Input quantity by inspection station&amp;quot;" u="1"/>
        <s v="&amp;quot;Diff_ Rate and Hit Rate Data of Rev_ and  SHIPT_Month of Calculation&amp;quot;" u="1"/>
        <s v="&amp;quot;Diff_ Rate and Hit Rate Data of Rev_ and  SHIPT_Diff_ Rate of Act_ SHIPT vs_ Est_ SHIPT&amp;quot;" u="1"/>
        <s v="&amp;quot;RFQ Related Data_Yearly Shipment Use Only&amp;quot;" u="1"/>
        <s v="&amp;quot;Currency Conversion Rate Master_Conversion Rate Validation Start&amp;quot;" u="1"/>
        <s v="&amp;quot;Proposal RFQ Analysis_Estimated Net Profit %&amp;quot;" u="1"/>
        <s v="&amp;quot;Proposal RFQ Pipeline_Estimated Net Profit %&amp;quot;" u="1"/>
        <s v="&amp;quot;Difference Rate and Hit Rate Data of Operating Income and  Shipment_Difference Between Actual Shipment and The Boards Estimated Shipment&amp;quot;" u="1"/>
        <s v="&amp;quot;Material Marketing Price Information_Material Futures YOY&amp;quot;" u="1"/>
        <s v="&amp;quot;Monthly Status of Operating Income and Shipment by Product_Journal Create Month&amp;quot;" u="1"/>
        <s v="&amp;quot;MLY Rev and SHIPT by BU and CUS_Boards Estimated Version Date&amp;quot;" u="1"/>
        <s v="&amp;quot;Rev_ and SHIPT in Past Three Years by BU and CUS_Version Date&amp;quot;" u="1"/>
        <s v="&amp;quot;Difference Rate and Hit Rate Data of Operating Income and  Shipment_Year of Calculation&amp;quot;" u="1"/>
        <s v="&amp;quot;Yield rate target by inspection station mapping_Yield rate target by inspection station&amp;quot;" u="1"/>
        <s v="&amp;quot;Material Catalog Price Information&amp;quot;" u="1"/>
        <s v="&amp;quot;YTD Rev and SHIPT by PRD_Diff Rate of YTD Act SHIPT and Boards Est SHIPT&amp;quot;" u="1"/>
        <s v="&amp;quot;Rev and SHIPT in Past Three Years by BU and CUS&amp;quot;" u="1"/>
        <s v="&amp;quot;Daily Inventory Management_% of Total Inventory Amount by site = &amp;gt;  % of Total Inventory Amount&amp;quot;" u="1"/>
        <s v="&amp;quot;Inventory Master_Currency&amp;quot;" u="1"/>
        <s v="&amp;quot;Estimated Monthly Revenue and Shipment Data_Planned Year&amp;quot;" u="1"/>
        <s v="&amp;quot;Actual Revenue and Shipment Data_Accumulative Product Series Shipping Volume&amp;quot;" u="1"/>
        <s v="&amp;quot;Actual Revenue Cost and Shipment Data_Monthly Product Series Shipping Volume&amp;quot;" u="1"/>
        <s v="&amp;quot;Part Series_IEC Part Number&amp;quot;" u="1"/>
        <s v="&amp;quot;Daily Inventory Aging by Site_Raw&amp;quot;" u="1"/>
        <s v="&amp;quot;LocalName&amp;quot;" u="1"/>
        <s v="&amp;quot;Nick Name&amp;quot;" u="1"/>
        <s v="&amp;quot;Yearly Rev and SHIPT by BU and CUS_Diff Rate of Yearly ActPred and Boards Est Ship&amp;quot;" u="1"/>
        <s v="&amp;quot;PSG Monthly Procurement Amount_GR Date By QUARTER&amp;quot;" u="1"/>
        <s v="&amp;quot;PSG Monthly Procurement Amount_IEC Part Number&amp;quot;" u="1"/>
        <s v="&amp;quot;PSG Forecast Version Comparison_Forecast Gen Date- &amp;gt; Forecast Version&amp;quot;" u="1"/>
        <s v="&amp;quot;Yearly Rev_ and SHIPT by BU and CUS_Diff_ of Yearly Act_Pred_ and Boards Est_ Rev_&amp;quot;" u="1"/>
        <s v="&amp;quot;DataType&amp;quot;" u="1"/>
        <s v="&amp;quot;TermType&amp;quot;" u="1"/>
        <s v="&amp;quot;FCS Start Date Data_BU Code&amp;quot;" u="1"/>
        <s v="&amp;quot;Inventory Master_Plant Code&amp;quot;" u="1"/>
        <s v="&amp;quot;PSG FCST Management_BU Code&amp;quot;" u="1"/>
        <s v="&amp;quot;RFQ Hit Rate Status_BU Code&amp;quot;" u="1"/>
        <s v="&amp;quot;Major Stage Material Catalog DM_Material Catalog&amp;quot;" u="1"/>
        <s v="&amp;quot;Material Catalog Price Analysis_Material Catalog&amp;quot;" u="1"/>
        <s v="&amp;quot;Daily Inventory Aging by Site_HUB_Inventory Functional Currency&amp;quot;" u="1"/>
        <s v="&amp;quot;M to M inventoryrevenue comparison_Inventory Reporting Currency&amp;quot;" u="1"/>
        <s v="&amp;quot;Status of Operating Income and Shipment in the Past Three Years by Product_Journal Create Year&amp;quot;" u="1"/>
        <s v="&amp;quot;DOI Master_Stock Area&amp;quot;" u="1"/>
        <s v="&amp;quot;M to M inventoryrevenue comparison_Aging Bucket&amp;quot;" u="1"/>
        <s v="&amp;quot;Material Marketing Price Infomation_Raw Cost Price&amp;quot;" u="1"/>
        <s v="&amp;quot;PSG FCST Hit Rate Analysis_EDI 940 Shipping Notice&amp;quot;" u="1"/>
        <s v="&amp;quot;DOI Target Days Parameter&amp;quot;" u="1"/>
        <s v="&amp;quot;Vendor Performance Master&amp;quot;" u="1"/>
        <s v="&amp;quot;Daily Inventory Management_&amp;quot;" u="1"/>
        <s v="&amp;quot;Material Catalog Price Information_Sub Material Catalog YOY&amp;quot;" u="1"/>
        <s v="&amp;quot;Boards Est MLY Rev and SHIPT Data_Customer Name&amp;quot;" u="1"/>
        <s v="&amp;quot;Critical Parts Fulfillment Analysis_Vendor Name&amp;quot;" u="1"/>
        <s v="&amp;quot;Purchasing Part Attribute_Primary Customer Name&amp;quot;" u="1"/>
        <s v="&amp;quot;Business Operation and DOI Overview_Stock Area_PSG Inventory Amount&amp;quot;" u="1"/>
        <s v="&amp;quot;Daily Inventory Aging by Site_WIP&amp;amp;amp;FG_Total Inventory Amount&amp;quot;" u="1"/>
        <s v="&amp;quot;Actual Daily Revenue and Shipment Data_BU Code&amp;quot;" u="1"/>
        <s v="&amp;quot;Critical Parts Fulfillment Analysis_Plant Code&amp;quot;" u="1"/>
        <s v="&amp;quot;Detailed product yield_Inspection station code&amp;quot;" u="1"/>
        <s v="&amp;quot;MLY Rev_ and SHIPT by BU and CUS_Division Code&amp;quot;" u="1"/>
        <s v="&amp;quot;MLY Rev_ and SHIPT Data of Yearly TRGT_BU Code&amp;quot;" u="1"/>
        <s v="&amp;quot;PSG Forecast Versions Comparison_Division Code&amp;quot;" u="1"/>
        <s v="&amp;quot;PSG Monthly Procurement Amount_Purchasing Mode&amp;quot;" u="1"/>
        <s v="&amp;quot;YTD Rev_ and SHIPT by BU and CUS_Division Code&amp;quot;" u="1"/>
        <s v="&amp;quot;Part Series&amp;quot;" u="1"/>
        <s v="&amp;quot;SourceTable&amp;quot;" u="1"/>
        <s v="&amp;quot;PSG Forecast Version Comparison&amp;quot;" u="1"/>
        <s v="&amp;quot;Diff_ Rate and Hit Rate Data of Rev_ and  SHIPT_Diff_ Rate of Act_ Rev_ vs_Est_ Rev_&amp;quot;" u="1"/>
        <s v="&amp;quot;PSG Product Family_Product Series&amp;quot;" u="1"/>
        <s v="&amp;quot;PSG Product Series_Product Series&amp;quot;" u="1"/>
        <s v="&amp;quot;PSG Forecast Hit Rate Monitor_Outsourcing type&amp;quot;" u="1"/>
        <s v="&amp;quot;RFQ Detail of Award Project_Accumulative Series Net Profit Margin&amp;quot;" u="1"/>
        <s v="&amp;quot;Diff_ Rate of Rev_ and SHIPT in Different Time Frame_Customer Name&amp;quot;" u="1"/>
        <s v="&amp;quot;Diff_ Rate of Rev_ and SHIPT in Different Time Frame_Division Name&amp;quot;" u="1"/>
        <s v="&amp;quot;Estimated Monthly Operating Income and Shipment Data_Customer Name&amp;quot;" u="1"/>
        <s v="&amp;quot;Estimated Monthly Operating Income and Shipment Data_Division Name&amp;quot;" u="1"/>
        <s v="&amp;quot;Sole Source List&amp;quot;" u="1"/>
        <s v="&amp;quot;Project Stage Time Data&amp;quot;" u="1"/>
        <s v="&amp;quot;Proposal RFQ Analysis_Product Family&amp;quot;" u="1"/>
        <s v="&amp;quot;Proposal RFQ Pipeline_Product Family&amp;quot;" u="1"/>
        <s v="&amp;quot;Yearly Status of Operating Income and Shipment by Product_BU Code&amp;quot;" u="1"/>
        <s v="&amp;quot;RFQ Shipment Target Data&amp;quot;" u="1"/>
        <s v="&amp;quot;Yearly Rev and SHIPT by PRD&amp;quot;" u="1"/>
        <s v="&amp;quot;Defect target by defect type mapping_Weekly product yield report&amp;quot;" u="1"/>
        <s v="&amp;quot;Critical Parts Fulfillment Statistic&amp;quot;" u="1"/>
        <s v="&amp;quot;Purchasing Part Attribute_Is Sole&amp;quot;" u="1"/>
        <s v="&amp;quot;Detailed product defect_Product level&amp;quot;" u="1"/>
        <s v="&amp;quot;Actual Revenue Cost and Shipment Data_Product Series&amp;quot;" u="1"/>
        <s v="&amp;quot;Overview of Project Time Distribution_Product Series&amp;quot;" u="1"/>
        <s v="&amp;quot;Fill Rate by PartNo_LTA  GR Quantity&amp;quot;" u="1"/>
        <s v="&amp;quot;Fill Rate by PartNo_LTA MOU Quantity&amp;quot;" u="1"/>
        <s v="&amp;quot;Fill Rate by Vendor_LTA  GR Quantity&amp;quot;" u="1"/>
        <s v="&amp;quot;Fill Rate by Vendor_LTA MOU Quantity&amp;quot;" u="1"/>
        <s v="&amp;quot;MLY Rev_ and SHIPT by BU and CUS_Diff_ Rate of MLY Act_ SHIPT vs_ Est_ SHIPT&amp;quot;" u="1"/>
        <s v="&amp;quot;MLY Rev_ and SHIPT by PRD_Diff_ Rate of MLY Act_ SHIPT vs_ Boards Est_ SHIPT&amp;quot;" u="1"/>
        <s v="&amp;quot;Yearly Rev_ and SHIPT by BU and CUS_Diff_ of Yearly Act_Pred_ and TRGT SHIPT&amp;quot;" u="1"/>
        <s v="&amp;quot;Yearly Rev_ and SHIPT by PRD_Diff_ of Yearly Act_Pred_ and Boards Est_ SHIPT&amp;quot;" u="1"/>
        <s v="&amp;quot;YTD Rev_ and SHIPT by PRD_Diff_ Rate of YTD Act_ SHIPT and Boards Est_ SHIPT&amp;quot;" u="1"/>
        <s v="&amp;quot;Year to Date Status of Operating Income and Shipment by BU and Customer_Customer Name&amp;quot;" u="1"/>
        <s v="&amp;quot;Year to Date Status of Operating Income and Shipment by BU and Customer_Division Name&amp;quot;" u="1"/>
        <s v="&amp;quot;SourceSystem&amp;quot;" u="1"/>
        <s v="&amp;quot;Vendor Master_Used by customer list&amp;quot;" u="1"/>
        <s v="&amp;quot;DOI Master_Site Name&amp;quot;" u="1"/>
        <s v="&amp;quot;Fill Rate by PartNo_IEC Part Number&amp;quot;" u="1"/>
        <s v="&amp;quot;Fill Rate by Vendor_IEC Part Number&amp;quot;" u="1"/>
        <s v="&amp;quot;MLY Rev and SHIPT by BU and CUS_Diff of MLY Act Rev vs Yearly Target Rev&amp;quot;" u="1"/>
        <s v="&amp;quot;YTD Rev and SHIPT by PRD_Diff Rate of YTD Act Rev and YTD Boards Est Rev&amp;quot;" u="1"/>
        <s v="&amp;quot;Estimated Monthly Revenue and Shipment Data&amp;quot;" u="1"/>
        <s v="&amp;quot;Detailed product defect_Site Name&amp;quot;" u="1"/>
        <s v="&amp;quot;FCS Start Date Data_Customer Name&amp;quot;" u="1"/>
        <s v="&amp;quot;PSG FCST Management_Customer Name&amp;quot;" u="1"/>
        <s v="&amp;quot;PSG FCST Management_Division Name&amp;quot;" u="1"/>
        <s v="&amp;quot;Material Marketing Price Analysis_QOQ Thermal Module&amp;quot;" u="1"/>
        <s v="&amp;quot;Actual Revenue and Shipment Data_Acc_ Shipping Quantity&amp;quot;" u="1"/>
        <s v="&amp;quot;RFQ Detail of Award Project_Hite Rate of Sales Quantity&amp;quot;" u="1"/>
        <s v="&amp;quot;RFQ Detail of On going Project_Estimated Sales Quantity&amp;quot;" u="1"/>
        <s v="&amp;quot;STD BU2 ASUS BS VS FCST_Monthly Final Forecast Quantity&amp;quot;" u="1"/>
        <s v="&amp;quot;PSG Monthly Procurement Amount_Part Category&amp;quot;" u="1"/>
        <s v="&amp;quot;Yearly Rev and SHIPT by PRD_Product Category&amp;quot;" u="1"/>
        <s v="&amp;quot;Material Marketing Price Infomation&amp;quot;" u="1"/>
        <s v="&amp;quot;DOI Target Days Parameter_Customer Name&amp;quot;" u="1"/>
        <s v="&amp;quot;MLY Rev_ and SHIPT by PRD_Customer Name&amp;quot;" u="1"/>
        <s v="&amp;quot;MLY Rev_ and SHIPT by PRD_Division Name&amp;quot;" u="1"/>
        <s v="&amp;quot;Product Series FCS Status_Customer Name&amp;quot;" u="1"/>
        <s v="&amp;quot;PSG Monthly Procurement Amount_AVL Name&amp;quot;" u="1"/>
        <s v="&amp;quot;YTD Rev_ and SHIPT by PRD_Customer Name&amp;quot;" u="1"/>
        <s v="&amp;quot;YTD Rev_ and SHIPT by PRD_Division Name&amp;quot;" u="1"/>
        <s v="&amp;quot;Currency Conversion Rate Master&amp;quot;" u="1"/>
        <s v="&amp;quot;Actual Daily Revenue and Shipment Data_Customer Name&amp;quot;" u="1"/>
        <s v="&amp;quot;Actual Daily Revenue and Shipment Data_Division Name&amp;quot;" u="1"/>
        <s v="&amp;quot;Diff_ Rate of Rev_ and SHIPT in Different Time Frame&amp;quot;" u="1"/>
        <s v="&amp;quot;MLY Rev_ and SHIPT Data of Yearly TRGT_Customer Name&amp;quot;" u="1"/>
        <s v="&amp;quot;MLY Rev_ and SHIPT Data of Yearly TRGT_Division Name&amp;quot;" u="1"/>
        <s v="&amp;quot;Proposal RFQ Schedule Overview_Customer Project Name&amp;quot;" u="1"/>
        <s v="&amp;quot;Daily Inventory Aging by Site_WIP&amp;amp;amp;FG_Currency Change&amp;quot;" u="1"/>
        <s v="&amp;quot;DOI Master_Period Closing Date&amp;quot;" u="1"/>
        <s v="&amp;quot;RFQ Related Data_DB Start Date&amp;quot;" u="1"/>
        <s v="&amp;quot;RFQ Related Data_PV Start Date&amp;quot;" u="1"/>
        <s v="&amp;quot;Rev and SHIPT in Past Three Years by PRD_Journal Create Year&amp;quot;" u="1"/>
        <s v="&amp;quot;RFQ Detail_Actual Normal Net Profit&amp;quot;" u="1"/>
        <s v="&amp;quot;The Top Five Vendor with the Worst Order Fill Rate_Accum_ LTA  GR Quantity&amp;quot;" u="1"/>
        <s v="&amp;quot;The Top Five Vendor with the Worst Order Fill Rate_Accum_ LTA MOU Quantity&amp;quot;" u="1"/>
        <s v="&amp;quot;Critical Parts Fulfillment Analysis_GR Date&amp;quot;" u="1"/>
        <s v="&amp;quot;Fill Rate by PartNo_Vendor Fulfillment Date&amp;quot;" u="1"/>
        <s v="&amp;quot;Fill Rate by Vendor_Vendor Fulfillment Date&amp;quot;" u="1"/>
        <s v="&amp;quot;PSG Monthly Procurement Amount_Monthly Date&amp;quot;" u="1"/>
        <s v="&amp;quot;Diff_ Rate and Hit Rate Data of Rev_ and SHIPT_Product Category&amp;quot;" u="1"/>
        <s v="&amp;quot;Diff Rate and Hit Rate Data of Rev and SHIPT_Customer Name&amp;quot;" u="1"/>
        <s v="&amp;quot;PSG Forecast Versions Comparison Information_Customer Name&amp;quot;" u="1"/>
        <s v="&amp;quot;Material Attribute_PROC_COMMODITY &amp;quot;" u="1"/>
        <s v="&amp;quot;Estimated Monthly Revenue Data by Customer&amp;quot;" u="1"/>
        <s v="&amp;quot;MLY Rev_ and SHIPT by PRD_Diff_ of MLY Act_ Rev_ vs_  MLY Rev_ TRGT&amp;quot;" u="1"/>
        <s v="&amp;quot;MLY Rev_ and SHIPT by PRD_Diff_ of MLY Act_ SHIPT vs_ Shipping TRGT&amp;quot;" u="1"/>
        <s v="&amp;quot;YTD Rev_ and SHIPT by PRD_Diff_ of YTD Act_ Rev_ and  YTD Rev_ TRGT&amp;quot;" u="1"/>
        <s v="&amp;quot;Yearly Status of Operating Income and Shipment by Product_Customer Name&amp;quot;" u="1"/>
        <s v="&amp;quot;Yearly Status of Operating Income and Shipment by Product_Division Name&amp;quot;" u="1"/>
        <s v="&amp;quot;PSG Forecast Versions Comparison Information_FCST Version&amp;quot;" u="1"/>
        <s v="&amp;quot;MLY Rev and SHIPT by BU and CUS_Monthly Actual Revenue&amp;quot;" u="1"/>
        <s v="&amp;quot;MLY Rev_ and SHIPT by PRD_Month to Date Actual Revenue&amp;quot;" u="1"/>
        <s v="&amp;quot;EBO Milestones_EBO Phase&amp;quot;" u="1"/>
        <s v="&amp;quot;Critical Parts Fulfillment Analysis_YTD Fill Rate&amp;quot;" u="1"/>
        <s v="&amp;quot;M to M inventoryrevenue comparison_Last Move Date&amp;quot;" u="1"/>
        <s v="&amp;quot;PSG FCST Hit Rate Analysis_Outliners_Monitor Date&amp;quot;" u="1"/>
        <s v="&amp;quot;RFQ Related Data_FCS Start Date&amp;quot;" u="1"/>
        <s v="&amp;quot;RFQ Related Data_RTM Start Date&amp;quot;" u="1"/>
        <s v="&amp;quot;Actual Monthly Operating Income and Shipment Data_Version Date&amp;quot;" u="1"/>
        <s v="&amp;quot;MLY Rev_ and SHIPT by BU and CUS_Boards Estimated Version Date&amp;quot;" u="1"/>
        <s v="&amp;quot;Year to Date Status of Operating Income and Shipment by Product_Customer Name&amp;quot;" u="1"/>
        <s v="&amp;quot;Year to Date Status of Operating Income and Shipment by Product_Division Name&amp;quot;" u="1"/>
        <s v="&amp;quot;Yearly Rev_ and SHIPT by PRD_Yearly Actual and Predict Operating Income&amp;quot;" u="1"/>
        <s v="&amp;quot;RFQ Detail of Lose Project&amp;quot;" u="1"/>
        <s v="&amp;quot;Vendor Master_AVL ID&amp;quot;" u="1"/>
        <s v="&amp;quot;RFQ Detail of Award Project_Accumulative Product Series Shipping Volume&amp;quot;" u="1"/>
        <s v="&amp;quot;Actual Revenue Cost and Shipment Data_Accumulative Product Series Revenue&amp;quot;" u="1"/>
        <s v="&amp;quot;Actual Revenue and Shipment Data_Accumulative Series Net Profit Rate&amp;quot;" u="1"/>
        <s v="&amp;quot;Actual Revenue and Shipment Data_Accumulative Series Net Profit Margin&amp;quot;" u="1"/>
        <s v="&amp;quot;In accurated Area_Week&amp;quot;" u="1"/>
        <s v="&amp;quot;Critical Parts Fulfillment Statistic_YTD Fill Rate&amp;quot;" u="1"/>
        <s v="&amp;quot;Proposal RFQ Schedule Overview_RFQ_Plan_Start Date&amp;quot;" u="1"/>
        <s v="&amp;quot;The Top Five Vendor with the Worst Order Fill Rate&amp;quot;" u="1"/>
        <s v="&amp;quot;Vendor Management_Material Group&amp;quot;" u="1"/>
        <s v="&amp;quot;Status of Operating Income and Shipment in the Past Three Years by BU and Customer_Customer Name&amp;quot;" u="1"/>
        <s v="&amp;quot;Inventory Action Log_Act type&amp;quot;" u="1"/>
        <s v="&amp;quot;Monthly Status of Operating Income and Shipment by Product_Monthly Actual Operating Income&amp;quot;" u="1"/>
        <s v="&amp;quot;Diff_ Rate of Rev_ and SHIPT in Different Time Frame_Difference Ratio Between Yearly Revenue&amp;quot;" u="1"/>
        <s v="&amp;quot;Critical Parts Fulfillment Statistic_The Top Five Vendor with the Worst Order Fill Rate&amp;quot;" u="1"/>
        <s v="&amp;quot;Status of Operating Income and Shipment in the Past Three Years by Product_Version Date&amp;quot;" u="1"/>
        <s v="&amp;quot;Daily Inventory Aging by Site_Raw_Aging Bucket&amp;quot;" u="1"/>
        <s v="&amp;quot;YTD Rev and SHIPT by BU and CUS_Diff Rate of YTD Act SHIPT and Boards Est SHIPT&amp;quot;" u="1"/>
        <s v="&amp;quot;PSG Plant&amp;quot;" u="1"/>
        <s v="&amp;quot;Material Marketing Price Analysis_Sub-stage Type&amp;quot;" u="1"/>
        <s v="&amp;quot;PSG Forecast Version Comparison_Outsourcing type&amp;quot;" u="1"/>
        <s v="&amp;quot;PSG Business Unit&amp;quot;" u="1"/>
        <s v="&amp;quot;Material Catalog Price Infomation_Material Catalog MOM&amp;quot;" u="1"/>
        <s v="&amp;quot;Material Marketing Price Analysis_Material Catalog MOM&amp;quot;" u="1"/>
        <s v="&amp;quot;Material Marketing Price Analysis_Material Futures MOM&amp;quot;" u="1"/>
        <s v="&amp;quot;MLY Rev and SHIPT by PRD_Hit Rate of MTD Act Ship vs UTD Est Ship&amp;quot;" u="1"/>
        <s v="&amp;quot;M to M inventoryrevenue comparison_Total Inventory Goal&amp;quot;" u="1"/>
        <s v="&amp;quot;Material Marketing Price Analysis&amp;quot;" u="1"/>
        <s v="&amp;quot;Diff Rate and Hit Rate Data of Rev and SHIPT_Hit Rate of MTD Act Ship vs MLY Boards Est Ship&amp;quot;" u="1"/>
        <s v="&amp;quot;Daily Inventory Aging by Site_Raw_Aging Bucket greater than 180_PROC_COMMODITY &amp;quot;" u="1"/>
        <s v="&amp;quot;Detailed product defect_Product Category&amp;quot;" u="1"/>
        <s v="&amp;quot;Formula&amp;quot;" u="1"/>
        <s v="&amp;quot;MLY Rev_ and SHIPT by BU and CUS_Diff_ of MLY Act_ Rev_ vs_  MLY Rev_ TRGT&amp;quot;" u="1"/>
        <s v="&amp;quot;MLY Rev_ and SHIPT by BU and CUS_Diff_ of MLY Act_ SHIPT vs_ Shipping TRGT&amp;quot;" u="1"/>
        <s v="&amp;quot;MLY Rev_ and SHIPT by PRD_Hit Rate of MTD Act_ SHIPT vs_ MLY Shipping TRGT&amp;quot;" u="1"/>
        <s v="&amp;quot;YTD Rev_ and SHIPT by BU and CUS_Diff_ of YTD Act_ Rev_ and  YTD Rev_ TRGT&amp;quot;" u="1"/>
        <s v="&amp;quot;Diff Rate and Hit Rate Data of Rev and SHIPT_Diff of MLY Act Ship vs Boards Est Ship&amp;quot;" u="1"/>
        <s v="&amp;quot;Material Marketing Price Infomation_QOQ Stamping&amp;quot;" u="1"/>
        <s v="&amp;quot;Daily Inventory Aging by Site_Raw_&amp;quot;" u="1"/>
        <s v="&amp;quot;Forecast Hit Rate Remark&amp;quot;" u="1"/>
        <s v="&amp;quot;CQ MP shipment Dataset_BU Code&amp;quot;" u="1"/>
        <s v="&amp;quot;Detailed product yield_BU Code&amp;quot;" u="1"/>
        <s v="&amp;quot;RFQ Related Data_Division Code&amp;quot;" u="1"/>
        <s v="&amp;quot;Yearly SHIPT TRGT Data_BU Code&amp;quot;" u="1"/>
        <s v="&amp;quot;Major Stage Material Catalog DM_Sub Material Catalog&amp;quot;" u="1"/>
        <s v="&amp;quot;Material Catalog Inference Analysis_Material Catalog&amp;quot;" u="1"/>
        <s v="&amp;quot;Material Catalog Price Analysis_Sub Material Catalog&amp;quot;" u="1"/>
        <s v="&amp;quot;Material Marketing Price Infomation_Material Catalog&amp;quot;" u="1"/>
        <s v="&amp;quot;ReferenceData&amp;quot;" u="1"/>
        <s v="&amp;quot;Material Marketing Price Analysis_Material Futures category&amp;quot;" u="1"/>
        <s v="&amp;quot;Purchasing Mode and Amount Distribution_Class Code Category&amp;quot;" u="1"/>
        <s v="&amp;quot;Difference Rate and Hit Rate Data of Operating Income and  Shipment_Difference Ratio Between Actual Operating Income and Estimated Operating Income&amp;quot;" u="1"/>
        <s v="&amp;quot;Overall product yield alert&amp;quot;" u="1"/>
        <s v="&amp;quot;Currency Conversion Rate Master_Conversion Rate Type&amp;quot;" u="1"/>
        <s v="&amp;quot;Overall product yield alert_Product yield alert type&amp;quot;" u="1"/>
        <s v="&amp;quot;Diff_ Rate and Hit Rate Data of Rev_ and  SHIPT_Hit Rate of Act_ Rev_ vs_Boards Est_ Rev_&amp;quot;" u="1"/>
        <s v="&amp;quot;Inventory Action Log_FRU = &amp;gt;  FRU Remark&amp;quot;" u="1"/>
        <s v="&amp;quot;Boards Est_ MLY Rev_ and SHIPT Data_Division Code&amp;quot;" u="1"/>
        <s v="&amp;quot;Detailed product defect analysis_Defect type code&amp;quot;" u="1"/>
        <s v="&amp;quot;Rev_ and SHIPT in Past Three Years by PRD_BU Code&amp;quot;" u="1"/>
        <s v="&amp;quot;Yearly Rev_ and SHIPT by BU and CUS_Division Code&amp;quot;" u="1"/>
        <s v="&amp;quot;PSG FCST Hit Rate Analysis_MTD EDI 850&amp;quot;" u="1"/>
        <s v="&amp;quot;Diff_ Rate and Hit Rate Data of Rev_ and  SHIPT_Diff_ of Act_ SHIPT vs_Shipping TRGT&amp;quot;" u="1"/>
        <s v="&amp;quot;STD BU2 ASUS BS VS FCST_Monthly BS Supply Quantity&amp;quot;" u="1"/>
        <s v="&amp;quot;Actual Revenue and Shipment Data&amp;quot;" u="1"/>
        <s v="&amp;quot;Forecast Type&amp;quot;" u="1"/>
        <s v="&amp;quot;PSG Product Series&amp;quot;" u="1"/>
        <s v="&amp;quot;RFQ Related Data_Product Family&amp;quot;" u="1"/>
        <s v="&amp;quot;Boards Est MLY Rev and SHIPT Data&amp;quot;" u="1"/>
        <s v="&amp;quot;Overall product yield analysis&amp;quot;" u="1"/>
        <s v="&amp;quot;Critical Parts Fulfillment Analysis_Part Category&amp;quot;" u="1"/>
        <s v="&amp;quot;Detailed product defect analysis_Product Category&amp;quot;" u="1"/>
        <s v="&amp;quot;Material Catalog Inference Analysis_Part Category&amp;quot;" u="1"/>
        <s v="&amp;quot;PSG Forecast Versions Comparison_Product Category&amp;quot;" u="1"/>
        <s v="&amp;quot;Major Stage Material Catalog Dim_Material Catalog&amp;quot;" u="1"/>
        <s v="&amp;quot;Major Stage Material Catalog_Sub Material Catalog&amp;quot;" u="1"/>
        <s v="&amp;quot;PSG Product Family_Business type&amp;quot;" u="1"/>
        <s v="&amp;quot;Vendor Management_Component Type&amp;quot;" u="1"/>
        <s v="&amp;quot;Monthly Status of Operating Income and Shipment by BU and Customer&amp;quot;" u="1"/>
        <s v="&amp;quot;CQ MP shipment Dataset_Product Series&amp;quot;" u="1"/>
        <s v="&amp;quot;Detailed product yield_Product Series&amp;quot;" u="1"/>
        <s v="&amp;quot;MD BU2 ASUS BS VS FCST_Product Series&amp;quot;" u="1"/>
        <s v="&amp;quot;Data on the Difference Rate of Revenue and Shipment in Different Time Intervals_BU Code&amp;quot;" u="1"/>
        <s v="&amp;quot;Estimated Monthly Operating Income and Shipment Data&amp;quot;" u="1"/>
        <s v="&amp;quot;PSG FCST Hit Rate Information_MTD EDI 850&amp;quot;" u="1"/>
        <s v="&amp;quot;Material Marketing Price Information_Sub-stage Type&amp;quot;" u="1"/>
        <s v="&amp;quot;PSG Forecast Versions Comparison_Forecast Data Type&amp;quot;" u="1"/>
        <s v="&amp;quot;Yearly Rev and SHIPT by BU and CUS_Diff of Yearly ActPred and Boards Est Rev&amp;quot;" u="1"/>
        <s v="&amp;quot;MLY Rev_ and SHIPT by BU and CUS_Journal Create Month&amp;quot;" u="1"/>
        <s v="&amp;quot;PSG FCST Hit Rate Information_Hit Rate Analysis Month&amp;quot;" u="1"/>
        <s v="&amp;quot;BU2 ASUS BS VS FCST_Product Series&amp;quot;" u="1"/>
        <s v="&amp;quot;FCS Start Date Data_Product Series&amp;quot;" u="1"/>
        <s v="&amp;quot;PSG FCST Management_Product Series&amp;quot;" u="1"/>
        <s v="&amp;quot;RFQ Hit Rate Status_Product Series&amp;quot;" u="1"/>
        <s v="&amp;quot;Boards Est MLY Rev and SHIPT Data_Planned Year&amp;quot;" u="1"/>
        <s v="&amp;quot;Lost RFQ Detail_Lost Year - &amp;gt;  RFQ End Year&amp;quot;" u="1"/>
        <s v="&amp;quot;Overview of Project Time Distribution_Dvp Year&amp;quot;" u="1"/>
        <s v="&amp;quot;Actual Revenue Cost and Shipment Data_Acc_ MVA Cost &amp;quot;" u="1"/>
        <s v="&amp;quot;Proposal RFQ Pipeline_Estimated Return on Invensment %&amp;quot;" u="1"/>
        <s v="&amp;quot;Detailed product defect_Weekly product yield report&amp;quot;" u="1"/>
        <s v="&amp;quot;Yearly Rev and SHIPT by PRD_Yearly Revenue Target&amp;quot;" u="1"/>
        <s v="&amp;quot;BusinessRule&amp;quot;" u="1"/>
        <s v="&amp;quot;RFQ Related Data_Estimate Product Family Cost&amp;quot;" u="1"/>
        <s v="&amp;quot;In Accurated area_Hit Rate Top Lower Limit&amp;quot;" u="1"/>
        <s v="&amp;quot;In Accurated area_Hit Rate Top Upper Limit&amp;quot;" u="1"/>
        <s v="&amp;quot;Estimated Monthly Operating Income and Shipment Data_Planned Year&amp;quot;" u="1"/>
        <s v="&amp;quot;Material Catalog Price Analysis_Material Catalog MOM&amp;quot;" u="1"/>
        <s v="&amp;quot;Vendor Management_Used by Customer List&amp;quot;" u="1"/>
        <s v="&amp;quot;PSG Site_Site Name&amp;quot;" u="1"/>
        <s v="&amp;quot;Fill Rate by PartNo_Accum LTA  GR Quantity&amp;quot;" u="1"/>
        <s v="&amp;quot;Fill Rate by PartNo_Accum LTA MOU Quantity&amp;quot;" u="1"/>
        <s v="&amp;quot;Fill Rate by Vendor_Accum LTA  GR Quantity&amp;quot;" u="1"/>
        <s v="&amp;quot;Fill Rate by Vendor_Accum LTA MOU Quantity&amp;quot;" u="1"/>
        <s v="&amp;quot;PSG Monthly Procurement Amount_GR Quantity&amp;quot;" u="1"/>
        <s v="&amp;quot;Detailed product defect_Defect type quantity&amp;quot;" u="1"/>
        <s v="&amp;quot;Detailed product yield_Not repaired quantity&amp;quot;" u="1"/>
        <s v="&amp;quot;PSG FCST Hit Rate Analysis_Forecast Quantity&amp;quot;" u="1"/>
        <s v="&amp;quot;RFQ Related Data_Hite Rate of Sales Quantity&amp;quot;" u="1"/>
        <s v="&amp;quot;Fill Rate by PartNo_YTD Fill Rate&amp;quot;" u="1"/>
        <s v="&amp;quot;Fill Rate by Vendor_YTD Fill Rate&amp;quot;" u="1"/>
        <s v="&amp;quot;RFQ Related Data_Data Upload Date&amp;quot;" u="1"/>
        <s v="&amp;quot;RFQ Related Data_RFQ Receive Date&amp;quot;" u="1"/>
        <s v="&amp;quot;Overall product yield analysis_Product yield rate target&amp;quot;" u="1"/>
        <s v="&amp;quot;Yearly Rev and SHIPT by BU and CUS_Yearly Revenue Target&amp;quot;" u="1"/>
        <s v="&amp;quot;Critical Parts Fulfillment Analysis_Vendor Fulfillment Performance&amp;quot;" u="1"/>
        <s v="&amp;quot;M to M inventoryrevenue comparison_MTD Revenue Amount&amp;quot;" u="1"/>
        <s v="&amp;quot;Detailed product defect analysis_Defect type target&amp;quot;" u="1"/>
        <s v="&amp;quot;Yearly Rev_ and SHIPT by PRD_Yearly Shipment Target&amp;quot;" u="1"/>
        <s v="&amp;quot;PSG Monthly Procurement Amount_Material Group&amp;quot;" u="1"/>
        <s v="&amp;quot;MLY Rev and SHIPT by PRD_Latest Closing Month &amp;quot;" u="1"/>
        <s v="&amp;quot;YTD Rev and SHIPT by PRD_Latest Closing Month &amp;quot;" u="1"/>
        <s v="&amp;quot;Status of Operating Income and Shipment in the Past Three Years by BU and Customer&amp;quot;" u="1"/>
        <s v="&amp;quot;PSG FCST Hit Rate Analysis_Regional Demand Plan&amp;quot;" u="1"/>
        <s v="&amp;quot;Critical Parts Fulfillment Analysis_Accum_ LTA  GR Quantity&amp;quot;" u="1"/>
        <s v="&amp;quot;Critical Parts Fulfillment Analysis_Accum_ LTA MOU Quantity&amp;quot;" u="1"/>
        <s v="&amp;quot;MLY Rev and SHIPT by BU and CUS_Diff Rate of MLY Act Rev vs Boards Est Rev&amp;quot;" u="1"/>
        <s v="&amp;quot;Yearly Rev and SHIPT by PRD_Diff Rate of Yearly ActPred and Boards Est Rev&amp;quot;" u="1"/>
        <s v="&amp;quot;YTD Rev and SHIPT by BU and CUS_Diff of YTD Act Rev and YTD Boards Est Rev&amp;quot;" u="1"/>
        <s v="&amp;quot;DOI Master_Customer Name&amp;quot;" u="1"/>
        <s v="&amp;quot;RelationshipWithRelativeStandard&amp;quot;" u="1"/>
        <s v="&amp;quot;CQ MP shipment analysis_Customer Name&amp;quot;" u="1"/>
        <s v="&amp;quot;Detailed product defect_Customer Name&amp;quot;" u="1"/>
        <s v="&amp;quot;Overall product yield alert_Site Name&amp;quot;" u="1"/>
        <s v="&amp;quot;Overall product yield analysis_Overall system defect quantity&amp;quot;" u="1"/>
        <s v="&amp;quot;Actual Revenue and Shipment Data_Accumulative Shipping Quantity&amp;quot;" u="1"/>
        <s v="&amp;quot;Actual Revenue Cost and Shipment Data_Monthly Shipping Quantity&amp;quot;" u="1"/>
        <s v="&amp;quot;Actual Revenue Cost and Shipment Data_PL Update Date&amp;quot;" u="1"/>
        <s v="&amp;quot;RDP Hit Rate Version&amp;quot;" u="1"/>
        <s v="&amp;quot;Material Marketing Price Information_Raw Cost Price&amp;quot;" u="1"/>
        <s v="&amp;quot;DataOwner&amp;quot;" u="1"/>
        <s v="&amp;quot;RDP Hit Rate Version_BU Code&amp;quot;" u="1"/>
        <s v="&amp;quot;Vendor Management_Plant Code&amp;quot;" u="1"/>
        <s v="&amp;quot;Actual Revenue Cost and Shipment Data_Accumulative Series Net Profit&amp;quot;" u="1"/>
        <s v="&amp;quot;Yearly Rev_ and SHIPT by BU and CUS_Diff_ of Yearly  Act_Pred_ and Boards Est_ Ship_&amp;quot;" u="1"/>
        <s v="&amp;quot;MLY Rev_ and SHIPT Data of Yearly TRGT&amp;quot;" u="1"/>
        <s v="&amp;quot;MLY Rev and SHIPT Data of Yearly TRGT_Monthly Revenue of Yearly Target&amp;quot;" u="1"/>
        <s v="&amp;quot;Inventory Master&amp;quot;" u="1"/>
        <s v="&amp;quot;Yearly Rev and SHIPT by BU and CUS&amp;quot;" u="1"/>
        <s v="&amp;quot;Proposal RFQ Analysis_Customer Project Name&amp;quot;" u="1"/>
        <s v="&amp;quot;Proposal RFQ Pipeline_Customer Project Name&amp;quot;" u="1"/>
        <s v="&amp;quot;PSG FCST Hit Rate Information_Customer Name&amp;quot;" u="1"/>
        <s v="&amp;quot;PSG Forecast Hit Rate Monitor_Customer Name&amp;quot;" u="1"/>
        <s v="&amp;quot;Business Operation and DOI Overview_Stock Area_Site Name&amp;quot;" u="1"/>
        <s v="&amp;quot;Estimated Monthly Revenue Data by Customer_Customer Name&amp;quot;" u="1"/>
        <s v="&amp;quot;Actual Daily Revenue and Shipment Data_Actual Revenue and Shipment Date&amp;quot;" u="1"/>
        <s v="&amp;quot;Monthly Status of Operating Income and Shipment by Product_Version Date&amp;quot;" u="1"/>
        <s v="&amp;quot;Purchasing Mode and Amount Aistribution&amp;quot;" u="1"/>
        <s v="&amp;quot;Purchasing Mode and Amount Distribution&amp;quot;" u="1"/>
        <s v="&amp;quot;Boards Est MLY Rev and SHIPT Data_Division Code&amp;quot;" u="1"/>
        <s v="&amp;quot;Critical Parts Fulfillment Analysis_Vendor Code&amp;quot;" u="1"/>
        <s v="&amp;quot;Critical Parts Fulfillment Statistic_Plant Code&amp;quot;" u="1"/>
        <s v="&amp;quot;Major Stage Material Catalog DM_Substitute Code&amp;quot;" u="1"/>
        <s v="&amp;quot;Purchasing Mode and Amount Aistribution_BU Code&amp;quot;" u="1"/>
        <s v="&amp;quot;Daily Inventory Management_Inventory Functional Currency&amp;quot;" u="1"/>
        <s v="&amp;quot;M to M inventory comparison_Inventory Reporting Currency&amp;quot;" u="1"/>
        <s v="&amp;quot;Forecast Comparison Type_Version 1 Forecast Type ID&amp;quot;" u="1"/>
        <s v="&amp;quot;Forecast Comparison Type_Version 2 Forecast Type ID&amp;quot;" u="1"/>
        <s v="&amp;quot;Detailed product yield_Site Name&amp;quot;" u="1"/>
        <s v="&amp;quot;Forecast Type_Forecast Type Name&amp;quot;" u="1"/>
        <s v="&amp;quot;PSG Product Family_Customer Name&amp;quot;" u="1"/>
        <s v="&amp;quot;PSG Product Series_Customer Name&amp;quot;" u="1"/>
        <s v="&amp;quot;Purchasing Part Attribute_Part Description&amp;quot;" u="1"/>
        <s v="&amp;quot;Rev_ and SHIPT in Past Three Years by BU and CUS_Customer Name&amp;quot;" u="1"/>
        <s v="&amp;quot;Rev_ and SHIPT in Past Three Years by BU and CUS_Division Name&amp;quot;" u="1"/>
        <s v="&amp;quot;The Top Five Vendor with the Worst Order Fill Rate_Vendor Name&amp;quot;" u="1"/>
        <s v="&amp;quot;Overview of Project Time Distribution_Project Stage&amp;quot;" u="1"/>
        <s v="&amp;quot;Diff_ Rate of Rev_ and SHIPT in Different Time Frame_Division Code&amp;quot;" u="1"/>
        <s v="&amp;quot;Monthly Status of Operating Income and Shipment by Product_BU Code&amp;quot;" u="1"/>
        <s v="&amp;quot;PSG Product Family_Product Family&amp;quot;" u="1"/>
        <s v="&amp;quot;MLY Rev and SHIPT Data of Yearly TRGT_Customer Name&amp;quot;" u="1"/>
        <s v="&amp;quot;Overview of Project Time Distribution_Customer Name&amp;quot;" u="1"/>
        <s v="&amp;quot;PSG Forecast Versions Comparison_Forecast Type Name&amp;quot;" u="1"/>
        <s v="&amp;quot;Purchasing Mode and Amount Aistribution_Vendor Name&amp;quot;" u="1"/>
        <s v="&amp;quot;Purchasing Mode and Amount Distribution_Vendor Name&amp;quot;" u="1"/>
        <s v="&amp;quot;MLY Rev_ and SHIPT by BU and CUS_Hit Rate of MTD Act_ Rev_ vs_ MLY Rev_ TRGT&amp;quot;" u="1"/>
        <s v="&amp;quot;YTD Rev_ and SHIPT by PRD_Diff_ Rate of YTD Act_ SHIPT and YTD Shipping TRGT&amp;quot;" u="1"/>
        <s v="&amp;quot;Monthly Status of Operating Income and Shipment by BU and Customer_Monthly Operating Income of Yearly Target&amp;quot;" u="1"/>
        <s v="&amp;quot;Year to Date Status of Operating Income and Shipment by BU and Customer_Year to Date Operating Income Target&amp;quot;" u="1"/>
        <s v="&amp;quot;Actual Revenue and Shipment Data_Acc_ Series Revenue&amp;quot;" u="1"/>
        <s v="&amp;quot;YTD Rev and SHIPT by PRD_Year to Date Actual Revenue&amp;quot;" u="1"/>
        <s v="&amp;quot;MLY Rev_ and SHIPT by BU and CUS_Diff_ Rate of MLY Act_ Rev_ vs_ Yearly Target Rev_&amp;quot;" u="1"/>
        <s v="&amp;quot;MLY Rev_ and SHIPT by BU and CUS_Hit Rate of MTD Act_ Rev_ vs_ MLY Boards Est_ Rev_&amp;quot;" u="1"/>
        <s v="&amp;quot;Yearly Rev_ and SHIPT by BU and CUS_Diff_ of Yearly  Act_Pred_ and Boards Est_ Rev_&amp;quot;" u="1"/>
        <s v="&amp;quot;MLY Rev_ and SHIPT by PRD_Diff_ of MLY Act_ Rev_ vs_ MLY Est_ Rev_&amp;quot;" u="1"/>
        <s v="&amp;quot;FCS Start Date Data_FCS Start Date&amp;quot;" u="1"/>
        <s v="&amp;quot;RFQ Detail_Actual MLB Normal Net Profit&amp;quot;" u="1"/>
        <s v="&amp;quot;RFQ Detail_Actual SKU Normal Net Profit&amp;quot;" u="1"/>
        <s v="&amp;quot;RFQ Detail of Award Project&amp;quot;" u="1"/>
        <s v="&amp;quot;Difference Rate and Hit Rate Data of Operating Income and  Shipment_Customer Name&amp;quot;" u="1"/>
        <s v="&amp;quot;Difference Rate and Hit Rate Data of Operating Income and  Shipment_Division Name&amp;quot;" u="1"/>
        <s v="&amp;quot;Material Catalog Price Infomation_Material Catalog YOY&amp;quot;" u="1"/>
        <s v="&amp;quot;Material Marketing Price Analysis_Material Catalog YOY&amp;quot;" u="1"/>
        <s v="&amp;quot;Material Marketing Price Analysis_Material Futures YOY&amp;quot;" u="1"/>
        <s v="&amp;quot;Diff_ Rate of Rev_ and SHIPT in Different Time Frame_Base Year of Calculation&amp;quot;" u="1"/>
        <s v="&amp;quot;MLY Rev_ and SHIPT by PRD_Monthly Boards Estimated Revenue&amp;quot;" u="1"/>
        <s v="&amp;quot;Overview of Project Time Distribution_Product Family&amp;quot;" u="1"/>
        <s v="&amp;quot;RFQ Related Data&amp;quot;" u="1"/>
        <s v="&amp;quot;Part Series_Series List&amp;quot;" u="1"/>
        <s v="&amp;quot;Difference Rate and Hit Rate Data of Operating Income and  Shipment_Hit Rate Between Actual Operating Income and Monthly Operating Income Target&amp;quot;" u="1"/>
        <s v="&amp;quot;Yearly Status of Operating Income and Shipment by Product_Difference Ratio Between Yearly Actual and Predict Shipment and Yearly Shipment Target&amp;quot;" u="1"/>
        <s v="&amp;quot;YTD Rev_ and SHIPT by BU and CUS_Diff_ Rate of YTD Act_ Rev_ and YTD Boards Est_ Rev_&amp;quot;" u="1"/>
        <s v="&amp;quot;Actual Monthly Revenue and Shipment Data_Version Date&amp;quot;" u="1"/>
        <s v="&amp;quot;Actual Revenue Cost and Shipment Data_PL Monthly Date&amp;quot;" u="1"/>
        <s v="&amp;quot;M to M inventoryrevenue comparison_Inventory Cut Date&amp;quot;" u="1"/>
        <s v="&amp;quot;Proposal RFQ Schedule Overview_RFQ_Plan_MP_Start Date&amp;quot;" u="1"/>
        <s v="&amp;quot;Overview of Project Time Distribution_Project Stage Estimated End Date&amp;quot;" u="1"/>
        <s v="&amp;quot;Yearly Status of Operating Income and Shipment by Product_Version Date&amp;quot;" u="1"/>
        <s v="&amp;quot;Actual Revenue Cost and Shipment Data_Accumulative Series Net Profit Margin&amp;quot;" u="1"/>
        <s v="&amp;quot;Monthly Status of Operating Income and Shipment by Product_Difference Ratio Between Monthly Actual Operating Income and Monthly Operating Income Target&amp;quot;" u="1"/>
        <s v="&amp;quot;Boards Est_ MLY Rev_ and SHIPT Data&amp;quot;" u="1"/>
        <s v="&amp;quot;Monthly Status of Operating Income and Shipment by Product_Difference Between Monthly Actual Operating Income and  Monthly Operating Income Target&amp;quot;" u="1"/>
        <s v="&amp;quot;Yearly Status of Operating Income and Shipment by BU and Customer_Difference Between Yearly Actual and Predict Shipment and Yearly Shipment Target&amp;quot;" u="1"/>
        <s v="&amp;quot;EBO Milestones_EBO Project Name&amp;quot;" u="1"/>
        <s v="&amp;quot;Fill Rate by Vendor_Vendor Name&amp;quot;" u="1"/>
        <s v="&amp;quot;Overall product yield_Site Name&amp;quot;" u="1"/>
        <s v="&amp;quot;PSG Plant_Primary Customer Name&amp;quot;" u="1"/>
        <s v="&amp;quot;RFQ Hit Rate Data_Customer Name&amp;quot;" u="1"/>
        <s v="&amp;quot;RFQ Hit Rate Data_Division Name&amp;quot;" u="1"/>
        <s v="&amp;quot;Vendor Management_Customer Name&amp;quot;" u="1"/>
        <s v="&amp;quot;Diff Rate of Rev and SHIPT in Different Time Frame_Difference Ratio Between Yearly Revenue&amp;quot;" u="1"/>
        <s v="&amp;quot;Overview of Project Time Distribution_Project Stage Estimated Start Date&amp;quot;" u="1"/>
        <s v="&amp;quot;Yearly Rev and SHIPT by BU and CUS_Diff Rate of Yearly ActPred and TRGT Rev&amp;quot;" u="1"/>
        <s v="&amp;quot;Product Series FCS Status&amp;quot;" u="1"/>
        <s v="&amp;quot;Experts&amp;quot;" u="1"/>
        <s v="&amp;quot;Category&amp;quot;" u="1"/>
        <s v="&amp;quot;Inventory Action Log_Last Move Date&amp;quot;" u="1"/>
        <s v="&amp;quot;Material Catalog Price Information_Sub Material Catalog&amp;quot;" u="1"/>
        <s v="&amp;quot;Yearly Status of Operating Income and Shipment by Product&amp;quot;" u="1"/>
        <s v="&amp;quot;Defect target by defect type mapping_Customer Name&amp;quot;" u="1"/>
        <s v="&amp;quot;Diff Rate of Rev and SHIPT in Different Time Frame&amp;quot;" u="1"/>
        <s v="&amp;quot;PSG FCST Hit Rate Analysis_Outliners_Customer Name&amp;quot;" u="1"/>
        <s v="&amp;quot;PSG Forecast Version Comparison_Forecast Type Name&amp;quot;" u="1"/>
        <s v="&amp;quot;Status of Operating Income and Shipment in the Past Three Years by BU and Customer_Yearly Actual Operating Income&amp;quot;" u="1"/>
        <s v="&amp;quot;RFQ Related Data_Reason Content of Lose&amp;quot;" u="1"/>
        <s v="&amp;quot;Detailed product defect analysis_Weekly product yield report&amp;quot;" u="1"/>
        <s v="&amp;quot;MLY Rev and SHIPT by PRD_Boards Estimated Version Date&amp;quot;" u="1"/>
        <s v="&amp;quot;Proposal RFQ Schedule Overview_RFQ_Plan_DVT_Start Date&amp;quot;" u="1"/>
        <s v="&amp;quot;Proposal RFQ Schedule Overview_RFQ_Plan_EVT_Start Date&amp;quot;" u="1"/>
        <s v="&amp;quot;Proposal RFQ Schedule Overview_RFQ_Plan_PVT_Start Date&amp;quot;" u="1"/>
        <s v="&amp;quot;PSG FCST Hit Rate Analysis_Outliners_Forecast Hit Rate&amp;quot;" u="1"/>
        <s v="&amp;quot;Purchasing Mode and Amount Aistribution_GR Mothly Date&amp;quot;" u="1"/>
        <s v="&amp;quot;Purchasing Mode and Amount Distribution_GR Mothly Date&amp;quot;" u="1"/>
        <s v="&amp;quot;Rev_ and SHIPT in Past Three Years by PRD_Version Date&amp;quot;" u="1"/>
        <s v="&amp;quot;MLY Rev and SHIPT Data of Yearly TRGT&amp;quot;" u="1"/>
        <s v="&amp;quot;Status of Operating Income and Shipment in the Past Three Years by BU and Customer_Difference Ratio Between  Yearly Operating Income&amp;quot;" u="1"/>
        <s v="&amp;quot;PSG Site&amp;quot;" u="1"/>
        <s v="&amp;quot;Major Stage Material Catalog DM_Class Code Category&amp;quot;" u="1"/>
        <s v="&amp;quot;Material Marketing Price Analysis_PSG Cost Category&amp;quot;" u="1"/>
        <s v="&amp;quot;Material Marketing Price Analysis_PSG Cost Catetory&amp;quot;" u="1"/>
        <s v="&amp;quot;Material Marketing Price Analysis_PSG Part Category&amp;quot;" u="1"/>
        <s v="&amp;quot;Material Marketing Price Analysis_PSG Part Catetory&amp;quot;" u="1"/>
        <s v="&amp;quot;Major Stage Material Catalog Dim_Part Category&amp;quot;" u="1"/>
        <s v="&amp;quot;PSG FCST Hit Rate Information_Product Category&amp;quot;" u="1"/>
        <s v="&amp;quot;PSG Forecast Hit Rate Monitor_Product Category&amp;quot;" u="1"/>
        <s v="&amp;quot;Actual Revenue Cost and Shipment Data_Accumulative Series Net Profit Rate&amp;quot;" u="1"/>
        <s v="&amp;quot;Critical Parts Fulfillment Statistic_Critical Parts Fulfillment Data Date&amp;quot;" u="1"/>
        <s v="&amp;quot;Yearly Rev and SHIPT by PRD_Diff of Yearly ActPred and Boards Est Ship&amp;quot;" u="1"/>
        <s v="&amp;quot;Yearly Rev and SHIPT by BU and CUS_Diff of Yearly ActPred and Boards Est Ship&amp;quot;" u="1"/>
        <s v="&amp;quot;Yearly Rev and SHIPT by PRD_Diff Rate of Yearly ActPred and Boards Est Ship&amp;quot;" u="1"/>
        <s v="&amp;quot;Vendor Master_Part Number Quantity&amp;quot;" u="1"/>
        <s v="&amp;quot;Vendor Master_Sole Source Quantity&amp;quot;" u="1"/>
        <s v="&amp;quot;Inventory Action Log_Status&amp;quot;" u="1"/>
        <s v="&amp;quot;RFQ Related Data_RFQ Status&amp;quot;" u="1"/>
        <s v="&amp;quot;Status of Operating Income and Shipment in the Past Three Years by Product_Customer Name&amp;quot;" u="1"/>
        <s v="&amp;quot;Status of Operating Income and Shipment in the Past Three Years by Product_Division Name&amp;quot;" u="1"/>
        <s v="&amp;quot;RFQ Detail of Lose Project_RFQ End Year&amp;quot;" u="1"/>
        <s v="&amp;quot;Forecast Hit Rate Remark_Hit Rate Remark ID&amp;quot;" u="1"/>
        <s v="&amp;quot;MD BU2 ASUS BS VS FCST&amp;quot;" u="1"/>
        <s v="&amp;quot;MLY Rev and SHIPT by BU and CUS_Up to date Estimated Version Date&amp;quot;" u="1"/>
        <s v="&amp;quot;Diff Rate and Hit Rate Data of Rev and SHIPT_Diff Rate of MLY Act Ship vs Boards Est Ship&amp;quot;" u="1"/>
        <s v="&amp;quot;YTD Rev and SHIPT by BU and CUS_Diff of YTD Act SHIPT and YTD Shipping TRGT&amp;quot;" u="1"/>
        <s v="&amp;quot;Business Operation and DOI Overview_DOI Date Type&amp;quot;" u="1"/>
        <s v="&amp;quot;Critical Parts Fulfillment Statistic_LTA  GR Quantity&amp;quot;" u="1"/>
        <s v="&amp;quot;Critical Parts Fulfillment Statistic_LTA MOU Quantity&amp;quot;" u="1"/>
        <s v="&amp;quot;Detailed product defect analysis_Defect type quantity&amp;quot;" u="1"/>
        <s v="&amp;quot;Detailed product yield analysis_Not repaired quantity&amp;quot;" u="1"/>
        <s v="&amp;quot;Year to Date Status of Operating Income and Shipment by Product_Difference Between Year to Date Actual Operating Income and Year to Date Boards Estimated Operating Income&amp;quot;" u="1"/>
        <s v="&amp;quot;Yearly Status of Operating Income and Shipment by Product_Difference Ratio Between Yearly Actual and Predict Operating Income and Yearly Boards Estimated Operating Income&amp;quot;" u="1"/>
        <s v="&amp;quot;Author&amp;quot;" u="1"/>
        <s v="&amp;quot;Yearly Rev_ and SHIPT by PRD_Diff_ Rate of Yearly Act_Pred_ and TRGT Ship_&amp;quot;" u="1"/>
        <s v="&amp;quot;MLY Rev and SHIPT by PRD_Monthly Shipment of Yearly Target&amp;quot;" u="1"/>
        <s v="&amp;quot;MLY Rev_ and SHIPT by PRD_Monthly Revenue of Yearly Target&amp;quot;" u="1"/>
        <s v="&amp;quot;Yearly Rev_ and SHIPT by BU and CUS_Yearly Shipment Target&amp;quot;" u="1"/>
        <s v="&amp;quot;Difference Rate and Hit Rate Data of Operating Income and  Shipment_Product Category&amp;quot;" u="1"/>
        <s v="&amp;quot;Daily Inventory Aging by Site_HUB_Business Group&amp;quot;" u="1"/>
        <s v="&amp;quot;Daily Inventory Aging by Site_Raw_Business Group&amp;quot;" u="1"/>
        <s v="&amp;quot;Year to Date Status of Operating Income and Shipment by BU and Customer_Version Date&amp;quot;" u="1"/>
        <s v="&amp;quot;Product Horizon&amp;quot;" u="1"/>
        <s v="&amp;quot;PSG FCST Management_EDI 850 Order Request&amp;quot;" u="1"/>
        <s v="&amp;quot;PSG Forecast Versions Comparison_FCST Version&amp;quot;" u="1"/>
        <s v="&amp;quot;Material Catalog Price Analysis_Material Catalog YOY&amp;quot;" u="1"/>
        <s v="&amp;quot;PSG FCST Hit Rate Analysis_Actual Shipment Quantity- &amp;gt; Order Quantity&amp;quot;" u="1"/>
        <s v="&amp;quot;Actual Monthly Revenue and Shipment Data_Diff_ Rate of Act_ Rev_ vs_ Rev_ TRGT&amp;quot;" u="1"/>
        <s v="&amp;quot;MLY Rev_ and SHIPT by BU and CUS_Diff_ Rate of MLY Act_ Rev_ vs_ MLY Rev_ TRGT&amp;quot;" u="1"/>
        <s v="&amp;quot;YTD Rev_ and SHIPT by BU and CUS_Diff_ of YTD Act_ SHIPT and YTD Shipping TRGT&amp;quot;" u="1"/>
        <s v="&amp;quot;YTD Rev_ and SHIPT by BU and CUS_Diff_ Rate of YTD Act_ Rev_ and YTD Rev_ TRGT&amp;quot;" u="1"/>
        <s v="&amp;quot;Actual Monthly Revenue and Shipment Data_Diff_ Rate of MLY Act_ Ship_ vs_ Yearly Target Ship_&amp;quot;" u="1"/>
        <s v="&amp;quot;Diff_ Rate and Hit Rate Data of Rev_ and  SHIPT_Diff_ of MLY Act_ Ship_ vs_ Boards Est_ Ship_&amp;quot;" u="1"/>
        <s v="&amp;quot;Diff_ Rate and Hit Rate Data of Rev_ and  SHIPT_Hit Rate of MTD Act_ Ship_ vs_ UTD Est_ Ship_&amp;quot;" u="1"/>
        <s v="&amp;quot;Material Catalog Inference Amount_Material Catalog&amp;quot;" u="1"/>
        <s v="&amp;quot;Material Catalog Price Infomation_Material Catalog&amp;quot;" u="1"/>
        <s v="&amp;quot;Material Marketing Price Analysis_Material Catalog&amp;quot;" u="1"/>
        <s v="&amp;quot;Yearly Status of Operating Income and Shipment by Product_Journal Create Year&amp;quot;" u="1"/>
        <s v="&amp;quot;YTD Rev and SHIPT by PRD_Journal Create Year&amp;quot;" u="1"/>
        <s v="&amp;quot;Material Catalog Inference Analysis_Material Catalog Inference Cost&amp;quot;" u="1"/>
        <s v="&amp;quot;RFQ Related Data_Product Life Cycle&amp;quot;" u="1"/>
        <s v="&amp;quot;Rev and SHIPT in Past Three Years by PRD&amp;quot;" u="1"/>
        <s v="&amp;quot;PSG Product Series_Product Horizon&amp;quot;" u="1"/>
        <s v="&amp;quot;RFQ Related Data_Product Series&amp;quot;" u="1"/>
        <s v="&amp;quot;RFQ Detail of Lose Project_Product Horizon&amp;quot;" u="1"/>
        <s v="&amp;quot;Diff Rate and Hit Rate Data of Rev and SHIPT_Year of Calculation&amp;quot;" u="1"/>
        <s v="&amp;quot;Daily Inventory Management_Inventory Reporting Currency&amp;quot;" u="1"/>
        <s v="&amp;quot;Material Marketing Price Analysis_Last Year Raw Cost Price&amp;quot;" u="1"/>
        <s v="&amp;quot;Actual Revenue Cost and Shipment Data_Accumulative Product Series Material Cost &amp;quot;" u="1"/>
        <s v="&amp;quot;Year to Date Status of Operating Income and Shipment by Product&amp;quot;" u="1"/>
        <s v="&amp;quot;Yearly Status of Operating Income and Shipment by BU and Customer_Yearly Operating Income Target&amp;quot;" u="1"/>
        <s v="&amp;quot;MLY Rev_ and SHIPT by PRD_Diff_ Rate of MLY Act_ Rev_ vs_ Boards Est_ Rev_&amp;quot;" u="1"/>
        <s v="&amp;quot;Daily Inventory Aging by Site_WIP&amp;amp;amp;FG_&amp;quot;" u="1"/>
        <s v="&amp;quot;Overview of Project Time Distribution_Product Horizon&amp;quot;" u="1"/>
        <s v="&amp;quot;EnglishName&amp;quot;" u="1"/>
        <s v="&amp;quot;Daily Inventory Aging by Site_WIP&amp;amp;amp;FG_Inventory Functional Currency&amp;quot;" u="1"/>
        <s v="&amp;quot;MLY Rev_ and SHIPT by BU and CUS_Diff_ Rate of MLY Act_ Rev_ vs_ Boards Est_ Rev_&amp;quot;" u="1"/>
        <s v="&amp;quot;Yearly Rev_ and SHIPT by PRD_Diff_ Rate of Yearly  Act_Pred_ and Boards Est_ Rev_&amp;quot;" u="1"/>
        <s v="&amp;quot;PSG Site_Site Type&amp;quot;" u="1"/>
        <s v="&amp;quot;Daily Inventory Management_Business Group&amp;quot;" u="1"/>
        <s v="&amp;quot;Daily Inventory Management_Material group&amp;quot;" u="1"/>
        <s v="&amp;quot;Diff_ Rate and Hit Rate Data of Rev_ and  SHIPT_Diff_ of MLY Act_ Rev_ vs_ Yearly Target Rev_&amp;quot;" u="1"/>
        <s v="&amp;quot;Overall product yield_Product first pass yield&amp;quot;" u="1"/>
        <s v="&amp;quot;SourceColumn&amp;quot;" u="1"/>
        <s v="&amp;quot;Inventory Action Log_Impacted amount NTD&amp;quot;" u="1"/>
        <s v="&amp;quot;Material Catalog Inference Analysis_Sub Material Catalog&amp;quot;" u="1"/>
        <s v="&amp;quot;Inventory Master_Customer Name&amp;quot;" u="1"/>
        <s v="&amp;quot;RFQ Related Data_Customer Name&amp;quot;" u="1"/>
        <s v="&amp;quot;RFQ Related Data_Division Name&amp;quot;" u="1"/>
        <s v="&amp;quot;Material Marketing Price Analysis_MoM NY Gold&amp;quot;" u="1"/>
        <s v="&amp;quot;Material Marketing Price Analysis_QoQ NY Gold&amp;quot;" u="1"/>
        <s v="&amp;quot;Material Marketing Price Analysis_YoY NY Gold&amp;quot;" u="1"/>
        <s v="&amp;quot;Actual Revenue Cost and Shipment Data_Monthly Materials Cost&amp;quot;" u="1"/>
        <s v="&amp;quot;Daily Inventory Aging by Site_Raw_Aging Bucket greater than 180_Inventory Functional Currency&amp;quot;" u="1"/>
        <s v="&amp;quot;UpdateSource&amp;quot;" u="1"/>
        <s v="&amp;quot;Important Types of Assets_Types of Assets&amp;quot;" u="1"/>
        <s v="&amp;quot;RFQ Hit Rate Status_Yearly Shipment of Award RFQ&amp;quot;" u="1"/>
        <s v="&amp;quot;Actual Daily Operating Income and Shipment Data_Actual Daily Operating Income&amp;quot;" u="1"/>
        <s v="&amp;quot;Boards Est_ MLY Rev_ and SHIPT Data_Monthly Boards Estimated Operating Income&amp;quot;" u="1"/>
        <s v="&amp;quot;Currency Conversion Rate Master_Conversion Rate Validation End&amp;quot;" u="1"/>
        <s v="&amp;quot;PSG Forecast Version Comparison_Version Difference&amp;quot;" u="1"/>
        <s v="&amp;quot;PSG FCST Hit Rate Analysis_BU Code&amp;quot;" u="1"/>
        <s v="&amp;quot;RFQ Detail of Lose Project_BU Code&amp;quot;" u="1"/>
        <s v="&amp;quot;FCS Start Date Data_Series Status&amp;quot;" u="1"/>
        <s v="&amp;quot;Boards Est_ MLY Rev_ and SHIPT Data_Customer Name&amp;quot;" u="1"/>
        <s v="&amp;quot;Boards Est_ MLY Rev_ and SHIPT Data_Division Name&amp;quot;" u="1"/>
        <s v="&amp;quot;Business Operation and DOI Overview_Customer Name&amp;quot;" u="1"/>
        <s v="&amp;quot;Critical Parts Fulfillment Analysis_Customer Name&amp;quot;" u="1"/>
        <s v="&amp;quot;Purchasing Mode and Amount Aistribution_Site Name&amp;quot;" u="1"/>
        <s v="&amp;quot;Yearly Rev_ and SHIPT by BU and CUS_Customer Name&amp;quot;" u="1"/>
        <s v="&amp;quot;Yearly Rev_ and SHIPT by BU and CUS_Division Name&amp;quot;" u="1"/>
        <s v="&amp;quot;Overall product yield analysis_Product Series&amp;quot;" u="1"/>
        <s v="&amp;quot;RFQ Detail of On going Project_Product Series&amp;quot;" u="1"/>
        <s v="&amp;quot;Actual Revenue Cost and Shipment Data_Accumulative Product Series Material Cost&amp;quot;" u="1"/>
        <s v="&amp;quot;Detailed product yield analysis&amp;quot;" u="1"/>
        <s v="&amp;quot;Material Catalog Price Analysis&amp;quot;" u="1"/>
        <s v="&amp;quot;Fill Rate by PartNo_LTA GR Quantity&amp;quot;" u="1"/>
        <s v="&amp;quot;Fill Rate by Vendor_LTA GR Quantity&amp;quot;" u="1"/>
        <s v="&amp;quot;Vendor Master_Buy and Sell Quantity&amp;quot;" u="1"/>
        <s v="&amp;quot;Boards Est_ MLY Rev_ and SHIPT Data_Product Category&amp;quot;" u="1"/>
        <s v="&amp;quot;Daily Inventory Aging by Site_Raw_EBG part catergory&amp;quot;" u="1"/>
        <s v="&amp;quot;Monthly Status of Operating Income and Shipment by Product_Month to Date Actual Operating Income&amp;quot;" u="1"/>
        <s v="&amp;quot;Year to Date Status of Operating Income and Shipment by BU and Customer_Difference Between Year to Date Actual Shipment and  Year to Date Shipment Target&amp;quot;" u="1"/>
        <s v="&amp;quot;Yearly Status of Operating Income and Shipment by Product_Difference Ratio Between Yearly Actual and Predict Operating Income and Operating Income Target&amp;quot;" u="1"/>
        <s v="&amp;quot;Purchasing Part Attribute_IEC Part Number&amp;quot;" u="1"/>
        <s v="&amp;quot;Material Marketing Price Analysis_MoM LEM Ni&amp;quot;" u="1"/>
        <s v="&amp;quot;Material Marketing Price Analysis_QoQ LEM Ni&amp;quot;" u="1"/>
        <s v="&amp;quot;Material Marketing Price Analysis_YoY LEM Ni&amp;quot;" u="1"/>
        <s v="&amp;quot;Daily Inventory Management_FRU = &amp;gt;  FRU Remark&amp;quot;" u="1"/>
        <s v="&amp;quot;Critical Parts Fulfillment Statistic_Vendor A Fulfillment Performance&amp;quot;" u="1"/>
        <s v="&amp;quot;PSG FCST Hit Rate Information_In accurated Area&amp;quot;" u="1"/>
        <s v="&amp;quot;Inventory Action Log_Inventory Functional Currency&amp;quot;" u="1"/>
        <s v="&amp;quot;Defect target by defect type mapping_Defect type code&amp;quot;" u="1"/>
        <s v="&amp;quot;M to M inventory comparison_Inventory Amount&amp;quot;" u="1"/>
        <s v="&amp;quot;MLY Rev_ and SHIPT by BU and CUS_Version Date&amp;quot;" u="1"/>
        <s v="&amp;quot;Proposal RFQ Pipeline_RFQ_Plan_NPI_Start Date&amp;quot;" u="1"/>
        <s v="&amp;quot;YTD Rev_ and SHIPT by BU and CUS_Version Date&amp;quot;" u="1"/>
        <s v="&amp;quot;MD BU2 ASUS BS VS FCST_Monthly Final Forecast Quantity&amp;quot;" u="1"/>
        <s v="&amp;quot;Purchasing Part Attribute_Open Purchase Order Quantity&amp;quot;" u="1"/>
        <s v="&amp;quot;Material Marketing Price Infomation_QOQ Plastic&amp;quot;" u="1"/>
        <s v="&amp;quot;PSG FCST Management_FCST Version&amp;quot;" u="1"/>
        <s v="&amp;quot;Product Series FCS Status_Series Status&amp;quot;" u="1"/>
        <s v="&amp;quot;Detailed product yield&amp;quot;" u="1"/>
        <s v="&amp;quot;Currency Conversion Rate Master_Source Currency&amp;quot;" u="1"/>
        <s v="&amp;quot;Currency Conversion Rate Master_Target Currency&amp;quot;" u="1"/>
        <s v="&amp;quot;PSG FCST Hit Rate Analysis_Monitor Date - &amp;gt;  Demand Plan Date&amp;quot;" u="1"/>
        <s v="&amp;quot;The Top Five Vendor with the Worst Order Fill Rate_YTD Fill Rate&amp;quot;" u="1"/>
        <s v="&amp;quot;The Top Five Vendor with the Worst Order Fill Rate_Accum LTA  GR Quantity&amp;quot;" u="1"/>
        <s v="&amp;quot;The Top Five Vendor with the Worst Order Fill Rate_Accum LTA MOU Quantity&amp;quot;" u="1"/>
        <s v="&amp;quot;Overall product yield_BU Code&amp;quot;" u="1"/>
        <s v="&amp;quot;Proposal RFQ Analysis_BG Code&amp;quot;" u="1"/>
        <s v="&amp;quot;Proposal RFQ Analysis_BU Code&amp;quot;" u="1"/>
        <s v="&amp;quot;Proposal RFQ Pipeline_BG Code&amp;quot;" u="1"/>
        <s v="&amp;quot;Proposal RFQ Pipeline_BU Code&amp;quot;" u="1"/>
        <s v="&amp;quot;Vendor Management_Vendor Code&amp;quot;" u="1"/>
        <s v="&amp;quot;Inventory Action Log_Inventory Reporting Currency&amp;quot;" u="1"/>
        <s v="&amp;quot;Daily Inventory Management_% of Total Inventory Amount by site&amp;quot;" u="1"/>
        <s v="&amp;quot;MLY Rev_ and SHIPT by PRD_Diff_ of MLY Act_ Ship_ vs_ Boards Est_ Ship_&amp;quot;" u="1"/>
        <s v="&amp;quot;MLY Rev_ and SHIPT by PRD_Hit Rate of MTD Act_ Ship_ vs_ UTD Est_ Ship_&amp;quot;" u="1"/>
        <s v="&amp;quot;PSG Division_Division Code&amp;quot;" u="1"/>
        <s v="&amp;quot;PSG Product Family_BU Code&amp;quot;" u="1"/>
        <s v="&amp;quot;PSG Product Series_BU Code&amp;quot;" u="1"/>
        <s v="&amp;quot;Critical Parts Fulfillment Statistic_The Top Five PN with the Worst Order Fill Rate&amp;quot;" u="1"/>
        <s v="&amp;quot;Actual Monthly Revenue and Shipment Data_BU Code&amp;quot;" u="1"/>
        <s v="&amp;quot;Critical Parts Fulfillment Statistic_Vendor Code&amp;quot;" u="1"/>
        <s v="&amp;quot;Rev and SHIPT in Past Three Years by PRD_BU Code&amp;quot;" u="1"/>
        <s v="&amp;quot;Yearly Rev and SHIPT by BU and CUS_Division Code&amp;quot;" u="1"/>
        <s v="&amp;quot;Formulate basis&amp;quot;" u="1"/>
        <s v="&amp;quot;Critical Parts Fulfillment Analysis_LTA  GR Quantity&amp;quot;" u="1"/>
        <s v="&amp;quot;Critical Parts Fulfillment Analysis_LTA MOU Quantity&amp;quot;" u="1"/>
        <s v="&amp;quot;Critical Parts Fulfillment Statistic_LTA GR Quantity&amp;quot;" u="1"/>
        <s v="&amp;quot;Overall product yield_Overall system defect quantity&amp;quot;" u="1"/>
        <s v="&amp;quot;RFQ Detail of Award Project_Estimated Sales Quantity&amp;quot;" u="1"/>
        <s v="&amp;quot;Defect target by defect type mapping_Product Category&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CST Hit Rate Analysis_Outliners_Product Category&amp;quot;" u="1"/>
        <s v="&amp;quot;Purchasing Mode and Amount Aistribution_Part Category&amp;quot;" u="1"/>
        <s v="&amp;quot;Purchasing Mode and Amount Distribution_Part Category&amp;quot;" u="1"/>
        <s v="&amp;quot;PSG Forecast Hit Rate Monitor_Forecast Gen Date- &amp;gt; Forecast Version&amp;quot;" u="1"/>
        <s v="&amp;quot;Actual Revenue Cost and Shipment Data&amp;quot;" u="1"/>
        <s v="&amp;quot;Forecast Hit Rate Remark_Hit Rate Remark&amp;quot;" u="1"/>
        <s v="&amp;quot;MLY Rev and SHIPT by BU and CUS_Division Code&amp;quot;" u="1"/>
        <s v="&amp;quot;MLY Rev and SHIPT Data of Yearly TRGT_BU Code&amp;quot;" u="1"/>
        <s v="&amp;quot;Overview of Project Time Distribution_BU Code&amp;quot;" u="1"/>
        <s v="&amp;quot;PSG Forecast Version Comparison_Division Code&amp;quot;" u="1"/>
        <s v="&amp;quot;YTD Rev and SHIPT by BU and CUS_Division Code&amp;quot;" u="1"/>
        <s v="&amp;quot;PSG Business Unit_BU Type&amp;quot;" u="1"/>
        <s v="&amp;quot;Boards Estimated Monthly Operating Income and Shipment Data_BU Code&amp;quot;" u="1"/>
        <s v="&amp;quot;Monthly Operating Income and Shipment Data of Yearly target_BU Code&amp;quot;" u="1"/>
        <s v="&amp;quot;Diff_ Rate and Hit Rate Data of Rev_ and  SHIPT_Hit Rate of Act_ SHIPT vs_ Boards Est_ SHIPT&amp;quot;" u="1"/>
        <s v="&amp;quot;Daily Inventory Management_EBG part catergory&amp;quot;" u="1"/>
        <s v="&amp;quot;Major Stage Material Catalog DM_Part Category&amp;quot;" u="1"/>
        <s v="&amp;quot;Overall product yield target_Product Category&amp;quot;" u="1"/>
        <s v="&amp;quot;Purchasing Part Attribute_Class Code Category&amp;quot;" u="1"/>
        <s v="&amp;quot;Yearly Rev_ and SHIPT by PRD_Product Category&amp;quot;" u="1"/>
        <s v="&amp;quot;Yearly Status of Operating Income and Shipment by BU and Customer_Difference Between Yearly Actual and Predict Operating Income and Yearly Boards Estimated Operating Income&amp;quot;" u="1"/>
        <s v="&amp;quot;BU2 ASUS BS VS FCST_BS VS FCST Variance&amp;quot;" u="1"/>
        <s v="&amp;quot;MLY Rev_ and SHIPT by PRD_Diff_ of MLY Act_ Ship_ vs_ Yearly Target Ship_&amp;quot;" u="1"/>
        <s v="&amp;quot;PSG Plant_Site Name&amp;quot;" u="1"/>
        <s v="&amp;quot;PSG FCST Hit Rate Information_Product Series&amp;quot;" u="1"/>
        <s v="&amp;quot;PSG Forecast Hit Rate Monitor_Product Series&amp;quot;" u="1"/>
        <s v="&amp;quot;Diff Rate of Rev and SHIPT in Different Time Frame_Division Code&amp;quot;" u="1"/>
        <s v="&amp;quot;CQ MP shipment analysis_Shipping Month&amp;quot;" u="1"/>
        <s v="&amp;quot;MD BU2 ASUS BS VS FCST_BS Supply Month&amp;quot;" u="1"/>
        <s v="&amp;quot;PSG FCST Hit Rate Analysis_Product Series&amp;quot;" u="1"/>
        <s v="&amp;quot;RFQ Detail of Lose Project_Product Series&amp;quot;" u="1"/>
        <s v="&amp;quot;Actual Daily Operating Income and Shipment Data_Product Category&amp;quot;" u="1"/>
        <s v="&amp;quot;Diff_ Rate and Hit Rate Data of Rev_ and  SHIPT_Product Category&amp;quot;" u="1"/>
        <s v="&amp;quot;Yield rate target by inspection station mapping_Product Category&amp;quot;" u="1"/>
        <s v="&amp;quot;Status of Operating Income and Shipment in the Past Three Years by Product_Product Category&amp;quot;" u="1"/>
        <s v="&amp;quot;Diff_ Rate and Hit Rate Data of Rev_ and SHIPT_Diff_ of MLY Act_ Ship_ vs_ Boards Est_ Ship_&amp;quot;" u="1"/>
        <s v="&amp;quot;Diff_ Rate and Hit Rate Data of Rev_ and SHIPT_Hit Rate of MTD Act_ Ship_ vs_ UTD Est_ Ship_&amp;quot;" u="1"/>
        <s v="&amp;quot;Yearly SHIPT TRGT Data_Yearly Shipment Target&amp;quot;" u="1"/>
        <s v="&amp;quot;Inventory Action Log_Comment&amp;quot;" u="1"/>
        <s v="&amp;quot;MLY Rev and SHIPT by PRD_Customer Name&amp;quot;" u="1"/>
        <s v="&amp;quot;Overall product yield target_Site Name&amp;quot;" u="1"/>
        <s v="&amp;quot;PSG FCST Management_Forecast Type Name&amp;quot;" u="1"/>
        <s v="&amp;quot;RFQ Shipment Target Data_Customer Name&amp;quot;" u="1"/>
        <s v="&amp;quot;YTD Rev and SHIPT by PRD_Customer Name&amp;quot;" u="1"/>
        <s v="&amp;quot;Overall product yield analysis_Product yield alert type&amp;quot;" u="1"/>
        <s v="&amp;quot;Daily Inventory Aging by Site_WIP&amp;amp;amp;FG_Plant&amp;quot;" u="1"/>
        <s v="&amp;quot;Daily Inventory Aging by Site_Raw_High value type_Inventory Amount&amp;quot;" u="1"/>
        <s v="&amp;quot;M to M inventoryrevenue comparison_Last Month Total Revenue Amount&amp;quot;" u="1"/>
        <s v="&amp;quot;Estimated Monthly Revenue and Shipment Data_Planned Month&amp;quot;" u="1"/>
        <s v="&amp;quot;Material Catalog Inference Amount_Raw Material Data Month&amp;quot;" u="1"/>
        <s v="&amp;quot;Material Catalog Price Infomation_Raw Material Data Month&amp;quot;" u="1"/>
        <s v="&amp;quot;Material Marketing Price Analysis_Raw Material Data Month&amp;quot;" u="1"/>
        <s v="&amp;quot;PSG Forecast Versions Comparison_Version Comparison Month&amp;quot;" u="1"/>
        <s v="&amp;quot;MLY Rev and SHIPT by PRD_Up to date Monthly Estimated Shipment&amp;quot;" u="1"/>
        <s v="&amp;quot;MLY Rev_ and SHIPT by BU and CUS_Month to Date Actual Shipment&amp;quot;" u="1"/>
        <s v="&amp;quot;Yearly Rev and SHIPT by PRD_Yearly Actual and Predict Shipment&amp;quot;" u="1"/>
        <s v="&amp;quot;PSG Forecast Versions Comparison Information_Forecast Data Type&amp;quot;" u="1"/>
      </sharedItems>
    </cacheField>
    <cacheField name="TermType" numFmtId="0">
      <sharedItems containsMixedTypes="1" containsNumber="1" containsInteger="1" minValue="0" maxValue="0" count="6">
        <s v="Concept"/>
        <s v="Property"/>
        <s v="Relationship"/>
        <s v="Dimension"/>
        <s v="Measure"/>
        <n v="0"/>
      </sharedItems>
    </cacheField>
    <cacheField name="Resources" numFmtId="0">
      <sharedItems count="4">
        <s v=""/>
        <s v="　" u="1"/>
        <s v="PSG Customer_Customer Name" u="1"/>
        <s v=" " u="1"/>
      </sharedItems>
    </cacheField>
    <cacheField name="Experts" numFmtId="0">
      <sharedItems count="22">
        <s v="Huang.Joe-Win@inventec.com_x000a_"/>
        <s v="Wu.Bryan@inventec.com"/>
        <s v="huang.chen-i@inventec.com"/>
        <s v="huang.c.h@inventec.com"/>
        <s v=""/>
        <s v="Huang.Joe-Win@inventec.com"/>
        <s v="Chen.Yun-Hong@inventec.com"/>
        <s v="Liu.Ezio@inventec.com"/>
        <s v="sun.yvon@inventec.com.cn"/>
        <s v="Kao.CY@inventec.com" u="1"/>
        <s v=" Huang.JH@inventec.com" u="1"/>
        <s v="ChuMay@inventeccom" u="1"/>
        <s v="Chu.May@inventec.com" u="1"/>
        <s v="lin.migrant@inventec.com" u="1"/>
        <s v="Lee.VincentKS@inventec.com" u="1"/>
        <s v="Chung.PH@inventec.com" u="1"/>
        <s v="hung.cathy@inventec.com" u="1"/>
        <s v="Chu.May@inventeccom" u="1"/>
        <s v="jessewei@tw.ibm.com" u="1"/>
        <s v="Hsueh.Daniel@inventec.com" u="1"/>
        <s v="Huang.JH@inventec.com" u="1"/>
        <s v="chen.dolly@inventec.com" u="1"/>
      </sharedItems>
    </cacheField>
    <cacheField name="Domain" numFmtId="0">
      <sharedItems containsMixedTypes="1" containsNumber="1" containsInteger="1" minValue="0" maxValue="0" count="14">
        <s v="BPM"/>
        <s v="FIN"/>
        <s v="STG"/>
        <s v="MFG"/>
        <s v="QAM"/>
        <s v="RND"/>
        <s v="SAL"/>
        <s v="."/>
        <s v="PRO"/>
        <s v="PLN"/>
        <s v="RND/PRO"/>
        <s v="PRO？"/>
        <s v="SVC"/>
        <n v="0"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452">
        <s v="INT_BUSINESS_GROUP"/>
        <s v="INT_ENTREPRENEUR"/>
        <s v="INT_TYPES_OF_LABOR"/>
        <s v="INT_EMPLOYEES_STATISTICS"/>
        <s v="INT_FINANCE_MASTER_LABOR"/>
        <s v="INT_FINANCE_MASTER"/>
        <s v="DM_OPERATING_REVENUE_PER_CAPITA_AND_OPERATING_INCOME_PER_CAPITA_ANALYSIS"/>
        <s v="DM_OPERATING_REVENUE_PER_CAPITA_AND_OPERATING_INCOME_PER_CAPITA_ANALYSIS_COMPARISON_BETWEEN_BGS"/>
        <s v="DM_CCC_ANALYSIS"/>
        <s v="DM_CCC_ANALYSIS_COMPARISON_BETWEEN_ENTREPRENEURS_AND_BGS"/>
        <s v="DM_CCC_ANALYSIS_COMPARISON_BETWEEN_ENTREPRENEURS"/>
        <s v="DM_RATE_OF_RETURN_ANALYSIS"/>
        <s v="DM_CURRENT_YEAR_ACCUMULATED_RATE_OF_RETURN_ANALYSIS"/>
        <s v="DM_RATE_OF_RETURN_ANALYSIS_COMPARISON_BETWEEN_ENTREPRENEURS"/>
        <s v="DM_DEBT_RATIO_ANALYSIS"/>
        <s v="DM_IMPORTANT_TYPES_OF_ASSETS"/>
        <s v="DM_IMPORTANT_TYPES_OF_LIABILITY"/>
        <s v="INT_EBO_PROJECT"/>
        <s v="INT_EBO_PROJECT_FUNDING_HISTORY"/>
        <s v="INT_EBO_PROJECT_PHASE_HISTORY"/>
        <s v="INT_EBO_PROJECT_CHECKPOINT_HISTORY"/>
        <s v="INT_EBO_PROJECT_REVENUE_FORECAST"/>
        <s v="INT_EBO_PROJECT_REVENUE_MASTER"/>
        <s v="INT_EBO_MILESTONES_MASTER"/>
        <s v="INT_INVESTMENT_MASTER"/>
        <s v="INT_INVESTMENT_SUBJECT_ALLOCATION_MASTER"/>
        <s v="INT_ANNUAL_INVESTMENT_BUDGET_MASTER"/>
        <s v="DM_EBO_PROJECT_MANAGEMENT"/>
        <s v="DM_EBO_FUNDING_MANAGEMENT"/>
        <s v="DM_EBO_MILESTONES"/>
        <s v="DM_EBO_PROJECT_REVENUE"/>
        <s v="DM_INVESTMENT_MA_MANAGEMENT"/>
        <s v="DM_INVESTMENT_BUDGET_CONTROL"/>
        <s v="DM_INVESTMENT_BUDGET_ALLOCATION"/>
        <s v="DM_INVESTMENT_MA_TARGET"/>
        <s v="INT_RFQ_DETAIL"/>
        <e v="#REF!"/>
        <s v="INT_RFQ_HIT_RATE_DATA"/>
        <s v="INT_RFQ_PROJECT_STAGE_TIME"/>
        <s v="INT_PRODUCT_HORIZON_MASTER"/>
        <s v="INT_ACTUAL_RETURN_ON_INVENSMENT_%"/>
        <s v=""/>
        <s v="INT_ACTUAL_REVENUE"/>
        <s v="INT_TARGET_REVENUE"/>
        <s v="INT_SHIPMENT_TARGET"/>
        <s v="INT_ANNUAL_PLAN_REVENUE"/>
        <s v="INT_ANNUAL_PLAN_SHIPMENT"/>
        <s v="INT_DAILY_ACTUAL_REVENUE"/>
        <s v="INT_COST_PER_HOUR"/>
        <s v="PCA_CPU"/>
        <s v="EARN_HOUR"/>
        <s v="MFG_SPDG_USD"/>
        <s v="CPH_TARGET_USD"/>
        <s v="INT_MANUFACTURE_VALUE_ADD_GAP"/>
        <s v="YEAR"/>
        <s v="QUOTE_AMOUNT_USD"/>
        <s v="SPDG_AVG"/>
        <s v="SPDG_YTD"/>
        <s v="QUOTE_AVG"/>
        <s v="QUOTE_YTD"/>
        <s v="INT_MFG_COST_PER_UNIT"/>
        <s v="PLACEMENT"/>
        <s v="INT_MFG_SPENDING_MASTER"/>
        <s v="SITE"/>
        <s v="CATEGORY1"/>
        <s v="CATEGORY2"/>
        <s v="SPDG_CATEGORY"/>
        <s v="YEAR_MONTH"/>
        <s v="SPDG_AMOUNT"/>
        <s v="SPDG_AMOUNT_USD"/>
        <s v="INT_MFG_REVENUE"/>
        <s v="IDL_HEAD_COUNT"/>
        <s v="DL_HEAD_COUNT"/>
        <s v="SITE_REVENUE"/>
        <s v="BUILD_VOLUME_DEPRECIATION"/>
        <s v="ACTUL_SITE_REVENUE"/>
        <s v="FORCAST_SITE_REVENUE"/>
        <s v="MP_FIXTURE_AMOUNT"/>
        <s v="INT_MFG_SPENDING_ANALYSIS_MASTER"/>
        <s v="ACTUL_TOTAL_SPENDING"/>
        <s v="FORCAST_TOTAL_SPENDING"/>
        <s v="TARGET_TOTAL_SPENDING"/>
        <s v="INT_LINE_OF_BUSINESS"/>
        <s v="INT_BUSINESS_UNIT"/>
        <s v="DM_RFQ_HIT_RATE_EBG"/>
        <s v="DM_AWARD_RFQ_DETAIL"/>
        <s v="DM_LOST_RFQ_DETAIL"/>
        <s v="DM_PROPOSAL_RFQ"/>
        <s v="DM_REVENUE_VOLUME_ACHIEVEMENT_RATE_OVERVIEW"/>
        <s v="DM_REVENUE_VOLUME_ACHIEVEMENT_RATE_BY_BU"/>
        <s v="DM_REVENUE_VOLUME_ACHIEVEMENT_RATE_BY_SITE"/>
        <s v="DM_REVENUE_ACHIEVEMENT_RATE_QUARTERLY_TREND"/>
        <s v="DM_REVENUE_ACHIEVEMENT_RATE_MONTHLY_TREND"/>
        <s v="DM_VOLUME_ACHIEVEMENT_RATE_QUARTERLY_TREND_SHIPMENT_NODE"/>
        <s v="DM_VOLUME_ACHIEVEMENT_RATE_MONTHLY_TREND_SHIPMENT_NODE"/>
        <s v="DM_VOLUME_ACHIEVEMENT_RATE_QUARTERLY_TREND_SHIPMENT_SC"/>
        <s v="DM_VOLUME_ACHIEVEMENT_RATE_MONTHLY_TREND_SHIPMENT_SC"/>
        <s v="DM_REVENUE_VOLUME_ACHIEVEMENT_RATE_REVENUE_GAP_DETAILS_BY_PRODUCT_CATEGORY"/>
        <s v="DM_REVENUE_VOLUME_ACHIEVEMENT_RATE_REVENUE_GAP_DETAILS_BY_SITE"/>
        <s v="DM_MFG_SPENDING"/>
        <s v="DM_MFG_SPENDING_ANALYSIS"/>
        <s v="DM_MFG_SPENDING_BY_CATEGORY"/>
        <s v="DM_CPP_TREND"/>
        <s v="DM_CPH_TREAD"/>
        <s v="DM_MVA_GAP"/>
        <s v="DM_MVA_GAP_ANALYSIS"/>
        <s v="DM_MFG_REVENUE_MASTER"/>
        <s v="INT_CPU_MONTHLY_EFFICIENCY_MASTER"/>
        <s v="INT_OEE_ANALYSIS_MASTER"/>
        <s v="INT_OEE_TARGET_MASTER"/>
        <s v="INT_LINE_CHANGE_HOUR_MASTER"/>
        <s v="DM_CPU_MONTHLY_EFFICIENCY"/>
        <s v="DM_OVERALL_EQUIPMENT_EFFECTIVENESS"/>
        <s v="INT_LINE_RETURN_MASTER"/>
        <s v="INT_MFG_QUANTITY_BY_MONTH"/>
        <s v="DM_LINE_RETURN_MD"/>
        <s v="DM_LINE_RETURN_CAUSE_ANALYSIS"/>
        <s v="INT_PROJECT"/>
        <s v="INT_MATERIAL_ATTRIBUTE"/>
        <s v="INT_PROJECT_RND_MULTIPLE_SOURCE"/>
        <s v="INT_PCA_RND_PROPERTY"/>
        <s v="INT_CUSTOMER"/>
        <s v="INT_CUSTOMER_SATISFACTION"/>
        <s v="DM_CUSTOMER_SATISFACTION_SCORE_BY_MAIN_INDICATOR"/>
        <s v="DM_QBR_PERFORMANCE_TREND"/>
        <s v="INT_M_TO_M_REVENUE_COMPARISON"/>
        <s v="INT_SUPPLIER_FORECAST_PLAN"/>
        <s v="INT_INVENTORY_GOOD_RECEIVED"/>
        <s v="INT_PROCUREMENT_TYPE_AND_AMOUNT"/>
        <s v="INT_PURCHASE_PARTS_ALL_MANUF"/>
        <s v="INT_CLASS_CODE_COMMODITY"/>
        <s v="INT_PRODUCT_SALES_TYPE"/>
        <s v="INT_PLATFORM_SOLUTION"/>
        <s v="INT_PIR_MASTER"/>
        <s v="INT_DAILY_INVENTORY_MANAGEMENT_MASTER"/>
        <s v="INT_INVENTORY_ACTION_LOG"/>
        <s v="INT_M_TO_M_INVENTORY_COMPARISON"/>
        <s v="INT_MANUFACTURER_PN_MASTER"/>
        <s v="DM_PRODUCT_LIFE_CYCLE_FORECAST"/>
        <s v="DM_FORECAST_AND_ACTUAL_SHIPMENT_ANALYSIS"/>
        <s v="DM_FORECAST_ATTAINMENT_RATE_MANAGEMENT"/>
        <s v="DM_FORECAST_ATTAINMENT_RATE_DETAIL"/>
        <s v="DM_WHOLE_DEMAND_TREND_ANALYSIS"/>
        <s v="DM_DOI_OVERVIEW"/>
        <s v="DM_DOI趨勢"/>
        <s v="DM_DAILY_DOI___BY_BU"/>
        <s v="DM_CONTROLLABLE_DOI_TREND"/>
        <s v="DM_DAILY_CONTROLLABLE_DOI___BY_BU"/>
        <s v="DM_DAILY_INVENTORY_MANAGEMENT"/>
        <s v="DM_DAILY_INVENTORY_AGING_BY_SITE_RAW_HIGH_VALUE_TYPE"/>
        <s v="DM_DAILY_INVENTORY_AGING_BY_SITE_RAW_AGING_BUCKET_GREATER_THAN_180"/>
        <s v="DM_DAILY_INVENTORY_AGING_BY_SITE_WIP&amp;FG"/>
        <s v="DM_DAILY_INVENTORY_AGING_BY_SITE_HUB"/>
        <s v="DM_M_TO_M_INVENTORY/REVENUE_COMPARISON"/>
        <s v="DM_INVENTORY_ANALYSIS"/>
        <s v="INT_PROCURE_TYPE"/>
        <s v="INT_MATERIAL_BLC_ATTRIBUTE"/>
        <s v="INT_PURCHASE_PARTS"/>
        <s v="INT_VENDOR"/>
        <s v="INT_BUYSELL_VENDOR"/>
        <s v="INT_MANUFACTURER"/>
        <s v="INT_PLANT"/>
        <s v="INT_PROJECT_MULTIPLE_SOURCE"/>
        <s v="INT_PART_SCM_PROPERTY"/>
        <s v="INT_PART_COST_BY_MANUFACTURER_IN_SHIPMENT"/>
        <s v="DM_PROCUREMENT_TYPE_AND_AMOUNT_ANALYSIS"/>
        <s v="DM_ANALYSIS_OF_THE_COMPOSITION_OF_MANUFACTURERS,_SUPPLIERS_AND_COMMODITY"/>
        <s v="DM_ANALYSIS_OF_THE_COMPOSITION_OF_SUPPLIERS_AND_COMMODITY"/>
        <s v="SOURCE_NAME"/>
        <s v="DM_EBG_EACH_PROJECT_STAGE_MULTIPLE_SOURCE_RATE"/>
        <s v="DM_MULTIPLE_SOURCE_RATE_BY_PROJECT_BY_BU"/>
        <s v="DM_MULTIPLE_SOURCE_RATE_BY_PROJECT_BY_PCA_NUM_OF_NONE_ACHIEVED_GOAL_BY_BU"/>
        <s v="DM_PROJECT_BOM_COST_SHARE_BY_AVL"/>
        <s v="INT_FIELD_RETURN_MASTER"/>
        <s v="INT_FIELD_RETURN_SHIPMENT"/>
        <s v="INT_CUSTOMER_TAT_MAPPING"/>
        <s v="DM_FIELD_RETURN_MD"/>
        <s v="DM_FIELD_RETURN_CAUSE_ANALYSIS"/>
        <s v="INT_PURCHASING_PART_ATTRIBUTE" u="1"/>
        <s v="INT_MLY_ACT_REV" u="1"/>
        <s v="DM_CCC_ANALYSIS_BG" u="1"/>
        <s v="INT_MAJOR_STAGE_MATERIAL_CATALOG" u="1"/>
        <s v="DM_PROPOSAL_RFQ_SCHEDULE_OVERVIEW" u="1"/>
        <s v="INT_DOI_SOURCECOLUMN" u="1"/>
        <s v="INT_DOI_SOURCESYSTEM" u="1"/>
        <s v="INT_PNC_MLY_YLY_TGT_REV" u="1"/>
        <s v="INT_PNC_MLY_REV_DIFF_RATE" u="1"/>
        <s v="INT_YLY_ACT_REV_DIFF_RATE" u="1"/>
        <s v="INT_QAM_DETAILED_PRODUCT_YIELD" u="1"/>
        <s v="DM_FCST_PSG_FCST_HIT_RATE_ANALYSIS" u="1"/>
        <s v="DM_PSG_FORECAST_VERSION_COMPARISON" u="1"/>
        <s v="INT_QAM_YIELD_RATE_TARGET_BY_INSPECTION_STATION_MAPPING" u="1"/>
        <s v="INT_ANNUAL_INVESTMENT_BUDJET_MASTER" u="1"/>
        <s v="INT_ACTUAL_REVENUE_COST_AND_SHIPMENT_DATA" u="1"/>
        <s v="INT_PRO_MATERIAL_MARKETING_PRICE_INFORMATION" u="1"/>
        <s v="INT_PSG_FORECAST_VERSIONS_COMPARISON_INFORMATION" u="1"/>
        <s v="DM_QAM_DETAILED_PRODUCT_DEFECT_ANALYSIS" u="1"/>
        <s v="INT_PRO_MATERIAL_CATALOG_INFERENCE_AMOUNT" u="1"/>
        <s v="INT_RFQ_PROJECT_STAGE_MASTER" u="1"/>
        <s v="INT_ACTUAL_REVENUE_AND_SHIPMENT_DATA" u="1"/>
        <s v="DM_RFQ_PROJECT_LOST" u="1"/>
        <s v="INT_RFQ_RELATED_DATA" u="1"/>
        <s v="DM_RFQ_DETAIL_OF_AWARD_PROJECT" u="1"/>
        <s v="INT_YIELD_RATE_TARGET_BY_INSPECTION_STATION_MAPPING" u="1"/>
        <s v="INT_PRODUCT_HORIZON" u="1"/>
        <s v="DM_RFQ_PROJECT_AWARD" u="1"/>
        <s v="DM_VENDOR_MANAGEMENT" u="1"/>
        <s v="INT_SOLE_SOURCE_LIST" u="1"/>
        <s v="INT_FCS_START_DATE_DATA" u="1"/>
        <s v="INT_SUPPIER_FORECAST_PLAN" u="1"/>
        <s v="INT_QAM_DETAILED_PRODUCT_DEFECT" u="1"/>
        <s v="INT_BU_NAME" u="1"/>
        <s v="INT_VENDOR_MASTER" u="1"/>
        <s v="DM_IN_ACCURATED_AREA" u="1"/>
        <s v="DM_RFQ_DETAIL_OF_LOSE_PROJECT" u="1"/>
        <s v="INT_PRO_MAJOR_STAGE_MATERIAL_CATALOG" u="1"/>
        <s v="INT_MATERIAL_CATALOG_PRICE_INFOMATION" u="1"/>
        <s v="DM_3Y_REV_BY_PROD" u="1"/>
        <s v="DM_MFG_SPENDING_MASTER" u="1"/>
        <s v="DM_RFQ_PROJECT_ON_GOING" u="1"/>
        <s v="DM_MD_BU2_ASUS_BS_VS_FCST" u="1"/>
        <s v="INT_PRO_PURCHASING_PART_ATTRIBUTE" u="1"/>
        <s v="DM_YEAR_TO_DATE_STATUS_OF_OPERATING_INCOME_AND_SHIPMENT_BY_PRODUCT" u="1"/>
        <s v="INT_PSG_DIVISION" u="1"/>
        <s v="INT_DOI_SOURCETABLE" u="1"/>
        <s v="INT_OVERALL_PRODUCT_YIELD" u="1"/>
        <s v="DM_MONTHLY_STATUS_OF_OPERATING_INCOME_AND_SHIPMENT_BY_PRODUCT" u="1"/>
        <s v="INT_RFQ_SHIPMENT_TARGET" u="1"/>
        <s v="INT_FCST_PSG_FCST_HIT_RATE_INFO" u="1"/>
        <s v="INT_BU_CODE" u="1"/>
        <s v="INT_PSG_PLANT" u="1"/>
        <s v="INT_AWARD_RFQ_PROJECT_DATA" u="1"/>
        <s v="DM_PRO_MATERIAL_MARKETING_PRICE_ANALYSIS" u="1"/>
        <s v="INT_DOI_DEFINITION" u="1"/>
        <s v="INT_DOI_SENSITIVITY" u="1"/>
        <s v="INT_DOI_SOURCECRITERIA" u="1"/>
        <s v="INT_CQ_MP_SHIPMENT_DATASET" u="1"/>
        <s v="INT_FORECAST_COMPARISON_TYPE" u="1"/>
        <s v="DM_YLY_REV_BY_CUST" u="1"/>
        <s v="DM_YTD_REV_BY_CUST" u="1"/>
        <s v="INT_TTP_PRODUCT_SERIES_FCS" u="1"/>
        <s v="INT_FCST_RDP_HIT_RATE_VERSION" u="1"/>
        <s v="DM_YEARLY_REV._AND_SHIPT_BY_PRD" u="1"/>
        <s v="DM_DETAILED_PRODUCT_YIELD_ANALYSIS" u="1"/>
        <s v="INT_DIFF_RATE_OF_REV_AND_SHIPT_IN_DIFFERENT_TIME_RATE_OF_RATE_OF_RATE_OF_REV" u="1"/>
        <s v="INT_DOI_TERMTYPE" u="1"/>
        <s v="INT_DOI_DATAOWNER" u="1"/>
        <s v="INT_DOI_LOCALNAME" u="1"/>
        <s v="DM_YLY_REV_BY_PROD" u="1"/>
        <s v="DM_YTD_REV_BY_PROD" u="1"/>
        <s v="INT_DOI_PARENT_TERM_NAME" u="1"/>
        <s v="INT_PRODUCT_SERIES_FCS_STATUS" u="1"/>
        <s v="DM_DETAILED_PRODUCT_DEFECT_ANALYSIS" u="1"/>
        <s v="INT_TTP_ACTUAL_REVENUE_COST_SHIPMENT" u="1"/>
        <s v="INT_ACTUAL_DAILY_OPERATING_INCOME_AND_SHIPMENT_DATA" u="1"/>
        <s v="DM_THE_TOP_FIVE_VENDOR_WITH_THE_WORST_ORDER_FILL_RATE" u="1"/>
        <s v="INT_DOI_STEWARDS" u="1"/>
        <s v="INT_PNC_YLY_ACT_REV_DIFF_RATE" u="1"/>
        <s v="DM_YEARLY_REV._AND_SHIPT_BY_BU_AND_CUS" u="1"/>
        <s v="DM_OVERVIEW_OF_PROJECT_TIME_DISTRIBUTION" u="1"/>
        <s v="INT_DEFECT_TARGET_BY_DEFECT_TYPE_MAPPING" u="1"/>
        <s v="INT_DIFF_RATE_AND_HIT_RATE_DATA_OF_REV_AND_RATE_AND_HIT_RATE_DATA_OF_RATE_AND_HIT_RATE_DATA_OF_RATE_AND_HIT_RATE_DATA_OF_REV" u="1"/>
        <s v="DM_MAJOR_STAGE_MATERIAL_CATALOG" u="1"/>
        <s v="DM_YEARLY_STATUS_OF_OPERATING_INCOME_AND_SHIPMENT_BY_PRODUCT" u="1"/>
        <s v="INT_DOI_UPDATESOURCE" u="1"/>
        <s v="DM_QAM_DETAILED_PRODUCT_YIELD_ANALYSIS" u="1"/>
        <s v="DM_FILL_RATE_BY_PARTNO" u="1"/>
        <s v="DM_RFQ_HIT_RATE_STATUS" u="1"/>
        <s v="INT_EBO_PROJECT_REVENUE" u="1"/>
        <s v="INT_STD_BU2_ASUS_BS_VS_FCST" u="1"/>
        <s v="INT_RFQ_SHIPMENT_TARGET_DATA" u="1"/>
        <s v="INT_DIFF._RATE_AND_HIT_RATE_DATA_OF_REV._AND_SHIPT" u="1"/>
        <s v="INT_BOARDS_ESTIMATED_MONTHLY_OPERATING_INCOME_AND_SHIPMENT_DATA" u="1"/>
        <s v="INT_PSG_PRODUCT_SERIES" u="1"/>
        <s v="DM_PURCHASING_MODE_AND_AMOUNT_AISTRIBUTION" u="1"/>
        <s v="DM_PURCHASING_MODE_AND_AMOUNT_DISTRIBUTION" u="1"/>
        <s v="INT_DOI_RESOURCES" u="1"/>
        <s v="DM_REVENUE_PER_CAPITA_ANALYSIS" u="1"/>
        <s v="DM_MONTHLY_STATUS_OF_OPERATING_INCOME_AND_SHIPMENT_BY_BU_AND_CUSTOMER" u="1"/>
        <s v="INT_BG" u="1"/>
        <s v="INT_OVERALL_PRODUCT_YIELD_TARGET" u="1"/>
        <s v="DM_MATERIAL_CATALOG_PRICE_ANALYSIS" u="1"/>
        <s v="INT_DOI_CURRENCY_CONVERSION_RATE_MASTER" u="1"/>
        <s v="INT_ACTUAL_MONTHLY_OPERATING_INCOME_AND_SHIPMENT_DATA" u="1"/>
        <s v="INT_DOI_TASKID" u="1"/>
        <s v="INT_MLY_YLY_TGT_REV" u="1"/>
        <s v="INT_DOI_FORMULATE_BASIS" u="1"/>
        <s v="DM_PRO_FILL_RATE_BY_PARTNO" u="1"/>
        <s v="INT_FCST_IN_ACCURATED_AREA" u="1"/>
        <s v="INT_PRO_MATERIAL_CATALOG_PRICE_INFORMATION" u="1"/>
        <s v="DM_BUSINESS_OPERATION_AND_DOI_OVERVIEW_STOCK_AREA" u="1"/>
        <s v="INT_DOI_RELATED_TERMS" u="1"/>
        <s v="DM_YTD_REV._AND_SHIPT_BY_PRD" u="1"/>
        <s v="INT_DOI_TARGET_DAYS_PARAMETER" u="1"/>
        <s v="DM_PRO_MATERIAL_CATALOG_PRICE_ANALYSIS" u="1"/>
        <s v="INT_DLY_ACT_REV" u="1"/>
        <s v="INT_DOI_NICK_NAME" u="1"/>
        <s v="DM_MLY_REV_BY_CUST" u="1"/>
        <s v="INT_PROJECT_STAGE_TIME_DATA" u="1"/>
        <s v="DM_PROPOSAL_RFQ_PIPELINE" u="1"/>
        <s v="DM_RFQ_PROJECT_STAGE_TIME" u="1"/>
        <s v="DM_CCC_ANALYSIS_ENTREPRENEUR" u="1"/>
        <s v="INT_FCST_CQ_MP_SHIPMENT_DATASET" u="1"/>
        <s v="DM_EBG_PVT_MSRT" u="1"/>
        <s v="DM_MLY_REV_BY_PROD" u="1"/>
        <s v="INT_MFG_REVENUE_MASTER" u="1"/>
        <s v="INT_QAM_OVERALL_PRODUCT_YIELD_ALERT" u="1"/>
        <s v="DM_PSG_FCST_HIT_RATE_ANALYSIS_OUTLINERS" u="1"/>
        <s v="INT_FORECAST_TYPE" u="1"/>
        <s v="INT_FCST_FORECAST_COMPARISON_TYPE" u="1"/>
        <s v="INT_DOI_DOMAIN" u="1"/>
        <s v="INT_PNC_DLY_ACT_REV" u="1"/>
        <s v="INT_PNC_MLY_ACT_REV" u="1"/>
        <s v="INT_DOI_REFERENCEDATA" u="1"/>
        <s v="INT_DOI_INVENTORY_MASTER" u="1"/>
        <s v="INT_DETAILED_PRODUCT_DEFECT" u="1"/>
        <s v="DM_PRO_PURCHASING_MODE_AND_AMOUNT_DISTRIBUTION" u="1"/>
        <s v="DM_YEAR_TO_DATE_STATUS_OF_OPERATING_INCOME_AND_SHIPMENT_BY_BU_AND_CUSTOMER" u="1"/>
        <s v="DM_STATUS_OF_OPERATING_INCOME_AND_SHIPMENT_IN_THE_PAST_THREE_YEARS_BY_BU_AND_CUSTOMER" u="1"/>
        <s v="INT_DOI_DATACOMMENT" u="1"/>
        <s v="INT_INVENTORY_MASTER" u="1"/>
        <s v="DM_PRO_VENDOR_MANAGEMENT" u="1"/>
        <s v="DM_FCST_MD_BU2_ASUS_BS_VS_FCST" u="1"/>
        <s v="DM_YEARLY_STATUS_OF_OPERATING_INCOME_AND_SHIPMENT_BY_BU_AND_CUSTOMER" u="1"/>
        <s v="DM_SATISFACTION_INDICATOR" u="1"/>
        <s v="DM_QAM_OVERALL_PRODUCT_YIELD_ANALYSIS" u="1"/>
        <s v="INT_RFQ_HIT_RATE" u="1"/>
        <s v="IN_ACCURATED_AREA" u="1"/>
        <s v="INT_DOI_BUSINESSRULE" u="1"/>
        <s v="INT_PSG_YLY_SHIP_TGT_DATA" u="1"/>
        <s v="DM_PSG_FORECAST_VERSIONS_COMPARISON" u="1"/>
        <s v="INT_CRITICAL_PARTS_FULFILLMENT_STATISTIC" u="1"/>
        <s v="DM_QBR_URL" u="1"/>
        <s v="INT_BG_NAME" u="1"/>
        <s v="DM_PNC_3Y_REV_BY_PROD" u="1"/>
        <s v="INT_BU2_ASUS_BS_VS_FCST" u="1"/>
        <s v="DM_SATISFACTION_MAIN_INDICATOR" u="1"/>
        <s v="INT_DOI_ACRONYM" u="1"/>
        <s v="INT_MLY_BOD_PLAN_REV" u="1"/>
        <s v="INT_MLY_UTD_PLAN_REV" u="1"/>
        <s v="INT_QAM_OVERALL_PRODUCT_YIELD" u="1"/>
        <s v="INT_DOI_FORMULA" u="1"/>
        <s v="INT_END_CUSTOMER" u="1"/>
        <s v="INT_PSG_CUSTOMER" u="1"/>
        <s v="DM_RFQ_DETAIL_OF_ON_GOING_PROJECT" u="1"/>
        <s v="DM_MSRT_BY_PCA_NUM_OF_NON_ACHIEVED_GOAL" u="1"/>
        <s v="INT_PSG_BUSINESS_UNIT" u="1"/>
        <s v="DM_MLY_REV._AND_SHIPT_BY_PRD" u="1"/>
        <e v="#N/A" u="1"/>
        <s v="INT_BG_CODE" u="1"/>
        <s v="INT_DOI_CATEGORY" u="1"/>
        <s v="DM_PNC_MLY_REV_BY_CUST" u="1"/>
        <s v="DM_PNC_YLY_REV_BY_CUST" u="1"/>
        <s v="DM_PNC_YTD_REV_BY_CUST" u="1"/>
        <s v="INT_CQ_MP_SHIPMENT_ANALYSIS" u="1"/>
        <s v="DM_DOI_BUSINESS_OPERATION_AND_DOI_OVERVIEW" u="1"/>
        <s v="DM_PRO_CRITICAL_PARTS_FULFILLMENT_ANALYSIS" u="1"/>
        <s v="DM_PRO_MATERIAL_CATALOG_INFERENCE_ANALYSIS" u="1"/>
        <s v="INT_DIFFERENCE_RATE_AND_HIT_RATE_DATA_OF_OPERATING_INCOME_AND_SHIPMENT" u="1"/>
        <s v="INT_DOI_RELATIVESTANDARD" u="1"/>
        <s v="DM_ANALYSIS_OF_SPLR_CMDTY" u="1"/>
        <s v="INT_DIFF._RATE_OF_REV._AND_SHIPT_IN_DIFFERENT_TIME_FRAME" u="1"/>
        <s v="INT_DOI_NAME" u="1"/>
        <s v="INT_FCST_FORECAST_TYPE" u="1"/>
        <s v="DM_3Y_REV_BY_CUST" u="1"/>
        <s v="INT_DOI_RELATIONSHIPWITHRELATIVESTANDARD" u="1"/>
        <s v="DM_REV._AND_SHIPT_IN_PAST_THREE_YEARS_BY_PRD" u="1"/>
        <s v="DM_PNC_MLY_REV_BY_PROD" u="1"/>
        <s v="DM_PNC_YLY_REV_BY_PROD" u="1"/>
        <s v="DM_PNC_YTD_REV_BY_PROD" u="1"/>
        <s v="DM_PROPOSAL_RFQ_ANALYSIS" u="1"/>
        <s v="DM_YTD_REV._AND_SHIPT_BY_BU_AND_CUS" u="1"/>
        <s v="DM_PRO_MAJOR_STAGE_MATERIAL_CATALOG_DM" u="1"/>
        <s v="INT_ESTIMATED_MONTHLY_OPERATING_INCOME_AND_SHIPMENT_DATA" u="1"/>
        <s v="DM_PSG_FORECAST_HIT_RATE_MONITOR" u="1"/>
        <s v="DM_CRITICAL_PARTS_FULFILLMENT_ANALYSIS" u="1"/>
        <s v="DM_SATISFACTION_SCORE" u="1"/>
        <s v="DM_SATISFACTION_RANKING" u="1"/>
        <s v="DM_PRO_FILL_RATE_BY_VENDOR" u="1"/>
        <s v="DM_MATERIAL_CATALOG_INFERENCE_ANALYSIS" u="1"/>
        <s v="DM_RFQ_HIT_RATE" u="1"/>
        <s v="INT_MLY_REV_DIFF_RATE" u="1"/>
        <s v="DM_SATISFACTION_QUARTER" u="1"/>
        <s v="INT_MATERIAL" u="1"/>
        <s v="INT_PRO_VENDOR_MASTER" u="1"/>
        <s v="INT_RFQ_ACTUAL_REVENUE_SHIPMENT" u="1"/>
        <s v="INT_RFQ_MASTER" u="1"/>
        <s v="DM_PNC_3Y_REV_BY_CUST" u="1"/>
        <s v="INT_PSG_FCST_HIT_RATE_INFORMATION" u="1"/>
        <s v="DM_RATE_OF_RETURN_ANALYSIS_ENTREPRENEUR" u="1"/>
        <s v="INT_PSG_SITE" u="1"/>
        <s v="INT_CURRENCY_CONVERSION_RATE_MASTER" u="1"/>
        <s v="INT_FCST_PSG_FCST_VERSIONS_COMPARISON_INFO" u="1"/>
        <s v="DM_MVA_GAP_MASTER" u="1"/>
        <s v="INT_FCST_HIT_RATE_REMARK" u="1"/>
        <s v="INT_PNC_MLY_BOD_PLAN_REV" u="1"/>
        <s v="INT_PNC_MLY_UTD_PLAN_REV" u="1"/>
        <s v="INT_MFG_SPENDING_ANALYSIS" u="1"/>
        <s v="INT_QAM_DEFECT_TARGET_BY_DEFECT_TYPE_MAPPING" u="1"/>
        <s v="DM_STATUS_OF_OPERATING_INCOME_AND_SHIPMENT_IN_THE_PAST_THREE_YEARS_BY_PRODUCT" u="1"/>
        <s v="INT_CPH_TREND_BYSITE" u="1"/>
        <s v="INT_CPP_TREND_BYSITE" u="1"/>
        <s v="DM_CUSTOMER" u="1"/>
        <s v="INT_DOI_DATAOWNERBG" u="1"/>
        <s v="DM_FCST_PSG_FCST_VERSIONS_COMPARISON" u="1"/>
        <s v="INT_MONTHLY_OPERATING_INCOME_AND_SHIPMENT_DATA_OF_YEARLY_TARGET" u="1"/>
        <s v="INT_DOI_TERMID" u="1"/>
        <s v="INT_PRO_PART_SERIES" u="1"/>
        <s v="INT_DOI_TECHNICALCOMMENT" u="1"/>
        <s v="INT_FCST_STD_BU2_ASUS_BS_VS_FCST" u="1"/>
        <s v="INT_PRO_MONTHLY_PROCUREMENT_AMOUNT" u="1"/>
        <s v="INT_PSG_MONTHLY_PROCUREMENT_AMOUNT" u="1"/>
        <s v="INT_QAM_OVERALL_PRODUCT_YIELD_TARGET" u="1"/>
        <s v="INT_MATERIAL_MARKETING_PRICE_INFOMATION" u="1"/>
        <s v="INT_DOI_MASTER" u="1"/>
        <s v="INT_DOI_EXPERTS" u="1"/>
        <s v="INT_DOI_DATATYPE" u="1"/>
        <s v="DM_REVENUE_PER_CAPITA_ANALYSIS_BG" u="1"/>
        <s v="DM_BUSINESS_OPERATION_AND_DOI_OVERVIEW" u="1"/>
        <s v="INT_PRO_CRITICAL_PARTS_FULFILLMENT_STATISTIC" u="1"/>
        <s v="DM_CPH_TREND_BYSITE" u="1"/>
        <s v="DM_CPP_TREND_BYSITE" u="1"/>
        <s v="DM_MLY_REV._AND_SHIPT_BY_BU_AND_CUS" u="1"/>
        <s v="DM_REV._AND_SHIPT_IN_PAST_THREE_YEARS_BY_BU_AND_CUS" u="1"/>
        <s v="DM_MATERIAL_MARKETING_PRICE_ANALYSIS" u="1"/>
        <s v="INT_LOB" u="1"/>
        <s v="INT_VENDOR_PERFORMANCE_MASTER" u="1"/>
        <s v="DM_OVERALL_PRODUCT_YIELD_ANALYSIS" u="1"/>
        <s v="DM_ACCUMULATED_RATE_OF_RETURN_ANALYSIS" u="1"/>
        <s v="INT_MLY_REV._AND_SHIPT_DATA_OF_YEARLY_TRGT" u="1"/>
        <s v="DM_DOI_BUSINESS_OPERATION_AND_DOI_OVERVIEW_STOCK_AREA" u="1"/>
        <s v="INT_DOI_AUTHOR" u="1"/>
        <s v="DM_BU2_ASUS_BS_VS_FCST" u="1"/>
        <s v="INT_PSG_FCST_MANAGEMENT" u="1"/>
        <s v="DM_PROC_TYPE_AND_AMT_ANALYSIS" u="1"/>
        <s v="DM_PSG_FCST_HIT_RATE_ANALYSIS" u="1"/>
        <s v="INT_BOARDS_EST._MLY_REV._AND_SHIPT_DATA" u="1"/>
        <s v="PRODUCT_HORIZON" u="1"/>
        <s v="INT_DOI_ENGLISHNAME" u="1"/>
        <s v="INT_LOB_VAILBLE_DATE_FROM" u="1"/>
        <s v="INT_PRO_VENDOR_PERFORMANCE_MASTER" u="1"/>
        <s v="DM_SATISFACTION_DATE" u="1"/>
        <s v="INT_DETAILED_PRODUCT_YIELD" u="1"/>
        <s v="DM_PSG_BOD_SHIPPING_TARGET_MANAGEMENT" u="1"/>
        <s v="INT_PROJECT_STAGE_MASTER" u="1"/>
        <s v="INT_BU" u="1"/>
        <s v="INT_PSG_PRODUCT_FAMILY" u="1"/>
        <s v="INT_DATA_ON_THE_DIFFERENCE_RATE_OF_REVENUE_AND_SHIPMENT_IN_DIFFERENT_TIME_INTERVALS" u="1"/>
        <s v="INT_EBO_MILESTONES" u="1"/>
        <s v="INT_PSG_EST_MONTHLY_REVENUE_DATA" u="1"/>
        <s v="DM_FILL_RATE_BY_VENDOR" u="1"/>
        <s v="INT_MATERIAL_CATALOG_INFERENCE_AMOUNT" u="1"/>
      </sharedItems>
    </cacheField>
    <cacheField name="ColumnName" numFmtId="0">
      <sharedItems count="1067">
        <s v=""/>
        <s v="BG_NAME"/>
        <s v="BG_CODE"/>
        <s v="ENTREPRENEUR_CODE"/>
        <s v="ENTREPRENEUR_CHINESE_NAME"/>
        <s v="ENTREPRENEUR_ENGLISH_NAME"/>
        <s v="TYPES_OF_LABOR_CODE"/>
        <s v="TYPES_OF_LABOR_NAME"/>
        <s v="FINANCIAL_REPORT_CLOSING_DATE"/>
        <s v="ACCOUNTING_PERIOD"/>
        <s v="NUMBER_OF_EMPLOYEES"/>
        <s v="AVERAGE_NUMBER_OF_EMPLOYEES"/>
        <s v="LAST_NUMBER_OF_EMPLOYEES"/>
        <s v="OPERATING_REVENUE_PER_CAPITA"/>
        <s v="OPERATING_INCOME_PER_CAPITA"/>
        <s v="OPERATING_REVENUE"/>
        <s v="OPERATING_INCOME"/>
        <s v="COST_OF_SALES"/>
        <s v="INVENTORY_TURNOVER_RATIO"/>
        <s v="ACCOUNTS_PAYABLE_TURNOVER_RATIO"/>
        <s v="ACCOUNTS_RECEIVABLES_TURNOVER_RATIO"/>
        <s v="DOI"/>
        <s v="AP_DAYS"/>
        <s v="AR_DAYS"/>
        <s v="CCC"/>
        <s v="PROFIT_AFTER_TAX"/>
        <s v="ACCUMULATED_NET_INCOME_(AFTER_TAX)"/>
        <s v="TOTAL_ASSETS_AMOUNT"/>
        <s v="TOTAL_LIABILITY_AMOUNT"/>
        <s v="SHAREHOLDERS'_EQUITY_AMOUNT"/>
        <s v="ROE"/>
        <s v="ROA"/>
        <s v="ACCUMULATED_ROE"/>
        <s v="ACCUMULATED_ROA"/>
        <s v="DEBT_RATIO"/>
        <s v="INVENTORY_AMOUNT"/>
        <s v="CASH_AND_CASH_EQUIVALENTS_AMOUNT"/>
        <s v="ACCOUNTS_RECEIVABLE_AMOUNT"/>
        <s v="PPE_AMOUNT"/>
        <s v="INVENTORY_TO_ASSETS_RATIO"/>
        <s v="CASH_AND_CASH_EQUIVALENTS_TO_ASSETS_RATIO"/>
        <s v="ACCOUNTS_RECEIVABLE_TO_ASSETS_RATIO"/>
        <s v="PPE_TO_ASSETS_RATIO"/>
        <s v="SHORT_TERM_DEBTS_AMOUNT"/>
        <s v="ACCOUNTS_PAYABLE_AMOUNT"/>
        <s v="LONG_TERM_DEBTS_AMOUNT"/>
        <s v="SHORT_TERM_DEBTS_TO_ASSETS_RATIO"/>
        <s v="ACCOUNTS_PAYABLE_TO_ASSETS_RATIO"/>
        <s v="LONG_TERM_DEBTS_TO_ASSETS_RATIO"/>
        <s v="AVERAGE_INVENTORY_AMOUNT"/>
        <s v="AVERAGE_ACCOUNTS_RECEIVABLE_AMOUNT"/>
        <s v="AVERAGE_ACCOUNTS_PAYABLE_AMOUNT"/>
        <s v="AVERAGE_TOTAL_ASSETS_AMOUNT"/>
        <s v="AVERAGE_SHAREHOLDERS'_EQUITY_AMOUNT"/>
        <s v="PRODUCTIVITY_RELATED_INDICATOR"/>
        <s v="VALUE_OF_PRODUCTIVITY_RELATED_INDICATOR"/>
        <s v="CCC_RELATED_INDICATOR"/>
        <s v="VALUE_OF_CCC_RELATED_INDICATOR"/>
        <s v="TYPES_OF_ASSETS"/>
        <s v="AMOUNT_OF_ASSETS"/>
        <s v="ASSETS_TO_TOTAL_ASSETS_RATIO"/>
        <s v="TYPES_OF_LIABILITY"/>
        <s v="AMOUNT_OF_LIABILITY"/>
        <s v="LIABILITY_TO_TOTAL_ASSETS_RATIO"/>
        <s v="EBO_PROJECT_NUMBER"/>
        <s v="EBO_PROJECT_NAME"/>
        <s v="EBO_SPONSOR"/>
        <s v="EBO_TEAM_ADVISOR"/>
        <s v="EBO_TEAM_LEADER"/>
        <s v="EBO_PROJECT_REGISTRATION_DATE"/>
        <s v="EBO_DEVELOPMENT_DURATION"/>
        <s v="EBO_PROJECT_DESCRIPTION"/>
        <s v="EBO_PROJECT_CHECK_DATE"/>
        <s v="EBO_PROJECT_OWNER"/>
        <s v="EBO_PROJECT_ACCUMULATED_REVENUE"/>
        <s v="EBO_FUNDING_BG"/>
        <s v="EBO_FUNDING_BU"/>
        <s v="EBO_PROJECT_FUNDING_PERCENTAGE"/>
        <s v="EBO_FUNDING_START_DATE"/>
        <s v="EBO_FUNDING_END_DATE"/>
        <s v="EBO_FUNDING_REMARK"/>
        <s v="FUNDING_CHECK_DATE"/>
        <s v="EBO_PHASE"/>
        <s v="EBO_PHASE_START_DATE"/>
        <s v="EBO_PHASE_DURATION"/>
        <s v="DCP_RESULT"/>
        <s v="EBO_PHASE_END_DATE"/>
        <s v="EBO_PHASE_CHECK_DATE"/>
        <s v="EBO_PHASE_REMARK"/>
        <s v="EBO_STRATEGIC_CLARITY"/>
        <s v="EBO_TECHNOLOGY_READINESS"/>
        <s v="EBO_BUSINESS_MODEL_VIABILITY"/>
        <s v="EBO_WIN_IN_THE_MARKETPLACE"/>
        <s v="EBO_PROJECT_CHECKPOINT_CHECK_DATE"/>
        <s v="EBO_REVENUE_FORECAST_CHECK_DATE"/>
        <s v="EBO_REVENUE_FORECAST_YEAR"/>
        <s v="EBO_REVENUE_FORECAST_MONTH"/>
        <s v="EBO_PROJECT_ESTIMATE_REVENUE"/>
        <s v="EBO_PROJECT_ESTIMATE_GROSS_PROFIT"/>
        <s v="EBO_REVENUE_FORECAST_CURRENCY"/>
        <s v="EBO_REVENUE_CHECK_DATE"/>
        <s v="EBO_REVENUE_YEAR"/>
        <s v="EBO_REVENUE_MONTH"/>
        <s v="EBO_PROJECT_ACTUAL_REVENUE"/>
        <s v="EBO_PROJECT_ACTUAL_GROSS_PROFIT"/>
        <s v="EBO_REVENUE_CURRENCY"/>
        <s v="EBO_PROJECT_MILESTONE"/>
        <s v="EBO_MILESTONE_CATEGORY"/>
        <s v="EBO_MILESTONE_STATUS"/>
        <s v="EBO_MILESTONE_COMPLETION"/>
        <s v="EBO_MILESTONE_TARGET_DATE"/>
        <s v="EBO_MILESTONE_ACTUAL_DATE"/>
        <s v="EBO_MILESTONE_REMARK"/>
        <s v="EBO_MILESTONE_CHECK_DATE"/>
        <s v="MILESTONE_NUMBER"/>
        <s v="INVESTMENT_SUBJECT"/>
        <s v="ACCOUNT_FOR_THE_YEAR"/>
        <s v="ACCOUNT_FOR_THE_QUARTER"/>
        <s v="MANAGEMENT_TYPE"/>
        <s v="INVESTMENT_AMOUNT"/>
        <s v="CUMULATIVE_INVESTMENT_AMOUNT"/>
        <s v="SUBJECT_SHAREHOLDING_RATIO"/>
        <s v="SUBJECT_REVENUE"/>
        <s v="SUBJECT_REVENUE_CONTRIBUTION"/>
        <s v="SUBJECT_NET_PROFIT"/>
        <s v="SUBJECT_RECOGNIZE_PROFIT"/>
        <s v="SUBJECT_CASH_DIVIDEND"/>
        <s v="SUBJECT_VALUATION_(BASED_ON_SHAREHOLDING_RATIO)"/>
        <s v="SUBJECT_COMMENT"/>
        <s v="SUBJECT_REVENUE_ACHIEVE_RATE"/>
        <s v="SUBJECT_REVENUE_CONTRIBUTION_ACHIEVE_RATE"/>
        <s v="SUBJECT_NET_PROFIT_ACHIEVE_RATE"/>
        <s v="SUBJECT_RECOGNIZE_PROFIT_ACHIEVE_RATE"/>
        <s v="BUDGET_ALLOCATION_QUARTER"/>
        <s v="INVESTMENT_POSSIBILITY"/>
        <s v="BUDGET_ALLOCATION_AMOUNT"/>
        <s v="INVESTMENT_MA_TARGET_REMARK"/>
        <s v="ANNUAL_INVESTMENT_BUDGET"/>
        <s v="ANNUAL_ACTUAL_INVESTMENT_AMOUNT"/>
        <s v="ANNUAL_INVESTMENT_BUDGET_BALANCE_(F)"/>
        <s v="ANNUAL_INVESTMENT_BUDGET_BALANCE_RATIO"/>
        <s v="INVESTMENT_PERIOD"/>
        <s v="BUDGET_ALLOCATION_AMOUNT(H)"/>
        <s v="BUDGET_ALLOCATION_AMOUNT(M)"/>
        <s v="BUDGET_ALLOCATION_AMOUNT(L)"/>
        <s v="BU_CODE"/>
        <s v="LOB_CODE"/>
        <s v="CUSTOMER_NAME_SAP"/>
        <s v="PRODUCT_HORIZON"/>
        <s v="PRODUCT_FAMILY"/>
        <s v="PRODUCT_GENERATION"/>
        <s v="PLATFORM_SOLUTION_NAME"/>
        <s v="CUSTOMER_PROJECT_NAME"/>
        <s v="RFQ_STATUS"/>
        <s v="AWARD_YEAR__&gt;_RFQ_END_YEAR"/>
        <s v="PROJECT_STAGE"/>
        <s v="PROJECT_TYPE"/>
        <s v="PRODUCT_CATEGORY"/>
        <s v="PRODUCT_SUB_CATEGORY"/>
        <s v="PROJECT_SUMMARY"/>
        <s v="RFQ_PLAN_NPI_START_DATE"/>
        <s v="RFQ_PLAN_MP_START_DATE"/>
        <s v="RFQ_PLAN_EVT_START_DATE"/>
        <s v="RFQ_PLAN_DVT_START_DATE"/>
        <s v="RFQ_PLAN_PVT_START_DATE"/>
        <s v="RFQ_PLAN_START_DATE"/>
        <s v="LOST_REASON"/>
        <s v="EBG_PROJECT_ESTIMATE_REVENUE"/>
        <s v="AMOUNT_OF_ACTUAL_REVENUE"/>
        <s v="AMOUNT_OF_TARGET_SHIPMENT"/>
        <s v="ACTUAL_SHIPMENT"/>
        <s v="ESTIMATED_RETURN_ON_INVENSMENT_%"/>
        <s v="ACTUAL_RETURN_ON_INVENSMENT_%"/>
        <s v="ESTIMATED_TOTAL_NRE_FUNDING"/>
        <s v="ESTIMATED_NET_PROFIT_%"/>
        <s v="ACTUAL_NORMAL_NET_PROFIT_%"/>
        <s v="ESTIMATED_MLB_NORMAL_NET_PROFIT_%"/>
        <s v="ACTUAL_MLB_NORMAL_NET_PROFIT_%"/>
        <s v="ESTIMATED_SC_NORMAL_NET_PROFIT_%"/>
        <s v="ACTUAL_SC_NORMAL_NET_PROFIT_%"/>
        <s v="ESTIMATED_SKU_NORMAL_NET_PROFIT_%"/>
        <s v="ACTUAL_SKU_NORMAL_NET_PROFIT_%"/>
        <s v="RFQ_HIT_RATE"/>
        <s v="PROJECT_STAGE_ESTIMATED_START_DATE"/>
        <s v="PROJECT_STAGE_ESTIMATED_END_DATE"/>
        <s v="ACTUAL_REVENUE_MONTH"/>
        <s v="CURRENCY_OF_REVENUE"/>
        <s v="SITE"/>
        <s v="LOB_ID"/>
        <s v="REVENUE_PRODUCT_CATEGORY"/>
        <s v="REVENUE_CONTENT"/>
        <s v="REVENUE_ACHIEVEMENT_RATE"/>
        <s v="SHIPMENT_ACHIEVEMENT_RATE"/>
        <s v="REVENUE_YOY"/>
        <s v="REVENUE_YTD"/>
        <s v="SHIPMENT_YOY"/>
        <s v="SHIPMENT_VOLUME_YTD"/>
        <s v="GAP_OF_SHIPMENT"/>
        <s v="AVERAGE_SELLING_PRICE_(ACTUAL)"/>
        <s v="AVERAGE_SELLING_PRICE_(FCST)"/>
        <s v="GAP_OF_ASP"/>
        <s v="TARGET_REVENUE_MONTH"/>
        <s v="AMOUNT_OF_TARGET_REVENUE"/>
        <s v="REVENUE_ACHIEVEMENT_RATE_(TARGET_VS_ACTUAL)"/>
        <s v="TARGET_SHIPMENT_MONTH"/>
        <s v="SHIPMENT_ACHIEVEMENT_RATE_(TARGET_VS_ACTUAL)"/>
        <s v="ANNUAL_PLAN_REVENUE_MONTH"/>
        <s v="AMOUNT_OF_ANNUAL_PLAN_REVENUE"/>
        <s v="REVENUE_ACHIEVEMENT_RATE_(ANNUAL_PLAN_VS_ACTUAL)"/>
        <s v="ANNUAL_PLAN_SHIPMENT_MONTH"/>
        <s v="AMOUNT_OF_ANNUAL_PLAN_SHIPMENT"/>
        <s v="SHIPMENT_ACHIEVEMENT_RATE_(ANNUAL_PLAN_VS_ACTUAL)"/>
        <s v="ACTUAL_REVENUE_DATE"/>
        <s v="PCA_CPU"/>
        <s v="EARN_HOUR"/>
        <s v="MFG_SPDG_USD"/>
        <s v="CPH_TARGET_USD"/>
        <s v="YEAR"/>
        <s v="QUOTE_AMOUNT_USD"/>
        <s v="SPDG_AVG"/>
        <s v="SPDG_YTD"/>
        <s v="QUOTE_AVG"/>
        <s v="QUOTE_YTD"/>
        <s v="PLACEMENT"/>
        <s v="CATEGORY1"/>
        <s v="CATEGORY2"/>
        <s v="SPDG_CATEGORY"/>
        <s v="YEAR_MONTH"/>
        <s v="SPDG_AMOUNT"/>
        <s v="SPDG_AMOUNT_USD"/>
        <s v="IDL_HEAD_COUNT"/>
        <s v="DL_HEAD_COUNT"/>
        <s v="SITE_REVENUE"/>
        <s v="BUILD_VOLUME_DEPRECIATION"/>
        <s v="ACTUL_SITE_REVENUE"/>
        <s v="FORCAST_SITE_REVENUE"/>
        <s v="MP_FIXTURE_AMOUNT"/>
        <s v="ACTUL_TOTAL_SPENDING"/>
        <s v="FORCAST_TOTAL_SPENDING"/>
        <s v="TARGET_TOTAL_SPENDING"/>
        <s v="END_CUSTOMER"/>
        <s v="LOB_VAILBLE_DATE_FROM"/>
        <s v="LOB_CODE_USED_FLAG"/>
        <s v="BU_NAME"/>
        <s v="AWARD_PROJECTS_QUANTITY"/>
        <s v="LOST_PROJECTS_QUANTITY"/>
        <s v="ESTIMATED_RETURN_ON_INVESTMENT_%"/>
        <s v="ACTUAL_RETURN_ON_INVESTMENT%"/>
        <s v="ACTUAL_NORMAL_NET_PROFIT"/>
        <s v="REVENUE_DATE"/>
        <s v="SHIPMENT_DATE"/>
        <s v="DM_BG_CODE"/>
        <s v="DM_YEAR_MONTH"/>
        <s v="DM_SPDG_CATEGORY"/>
        <s v="DM_CATEGORY1"/>
        <s v="DM_CATEGORY2"/>
        <s v="DM_SPDG_AMOUNT"/>
        <s v="DM_SPDG_AMOUNT_USD"/>
        <s v="DM_ACTUL_TOTAL_SPENDING"/>
        <s v="DM_FORCAST_TOTAL_SPENDING"/>
        <s v="DM_TARGET_TOTAL_SPENDING"/>
        <s v="DM_ACTUL_SITE_REVENUE"/>
        <s v="DM_FORCAST_SITE_REVENUE"/>
        <s v="DM_MFG_SPDG_USD"/>
        <s v="DM_PLACEMENT"/>
        <s v="DM_EARN_HOUR"/>
        <s v="DM_CPH_TARGET_USD"/>
        <s v="DM_QUOTE_AMOUNT_USD"/>
        <s v="PRODUCTION_DATE"/>
        <s v="CPU_FULL_LOAD_HOURS"/>
        <s v="CPU_INPUT_WORK_HOURS"/>
        <s v="CPU_OUTPUT_HOURS"/>
        <s v="CPU_OUTPUT_QTY"/>
        <s v="CPU_EQUIPMENT_UTILIZATION"/>
        <s v="CPU_PRODUCTION_EFFICIENCY"/>
        <s v="CPU_OVERALL_PRODUCTION_EFFICIENCY"/>
        <s v="CPU_OVERALL_PRODUCTION_EFFICIENCY_GOAL"/>
        <s v="PRODUCTION_LINE"/>
        <s v="MLB_BUILD_VOLUME"/>
        <s v="SC_BUILD_VOLUME"/>
        <s v="SMT_FULL_LOAD_HOURS"/>
        <s v="SMT_AVAILABLE_HOURS"/>
        <s v="SMT_INPUT_WORK_HOURS"/>
        <s v="SMT_MP_OUTPUT_HOURS"/>
        <s v="NONE_PRODUCTION_REQUIREMENT(BU)"/>
        <s v="PLANNED_SHUTDOWN（UPDER_CONTROL)"/>
        <s v="PLANNED_SHUTDOWN（EPIDEMIC_PREVENTION_OR_OUT_OF_CONTROL）"/>
        <s v="MFG_LINE_CHANGE"/>
        <s v="MFG_PRODUCTION_LINE_MAINTENANCE"/>
        <s v="MFG_PRODUCTION_SCHEDULING_LOSS(PRODUCTION_PLAN_CONTROL)"/>
        <s v="LINE_SHUTDOWN_(RAW_MATERIAL_SHORTAGE_ISSUE)"/>
        <s v="LINE_SHUTDOWN_(RAW_MATERIAL_QUALITY_ISSUE)"/>
        <s v="MFG_PRODUCTION_TIME_LOST"/>
        <s v="CONTROL_RUN_HOURS"/>
        <s v="NEW_PRODUCT_INTRODUCTION_HOURS"/>
        <s v="SMT_EQUIPMENT_UTILIZATION"/>
        <s v="SMT_EQUIPMENT_AVAILABILITY"/>
        <s v="SMT_PRODUCTION_EFFICIENCY"/>
        <s v="OEE"/>
        <s v="SMT_EQUIPMENT_AVAILABILITY_GOAL"/>
        <s v="SMT_PRODUCTION_EFFICIENCY_GOAL"/>
        <s v="OVERALL_EQUIPMENT_EFFECTIVENESS_GOAL"/>
        <s v="MLB_LINE_CHANGE_TIME"/>
        <s v="SC_LINE_CHANGE_TIME"/>
        <s v="PROJECT_NAME"/>
        <s v="RMA_NO"/>
        <s v="RETURN_QUANTITY"/>
        <s v="IEC_PART_NUMBER"/>
        <s v="RECEIVE_PRODUCT_DATE"/>
        <s v="LR_PACKING_DATE"/>
        <s v="PRODUCT_TYPE"/>
        <s v="LR_LIABILITY"/>
        <s v="CUSTOMER_NAME"/>
        <s v="LR_REPAIR_ACTION"/>
        <s v="SITE_CAUSE"/>
        <s v="BUILD_SITE"/>
        <s v="MFG_QUANTITY"/>
        <s v="PRODUCTION_MONTH"/>
        <s v="REQUEST_RMA_DATE_BY_MONTH"/>
        <s v="MFG_QUANTITY_BY_MONTH"/>
        <s v="RETURN_QUANTITY_BY_MONTH"/>
        <s v="REQUEST_RMA_DATE"/>
        <s v="RECEIVED_PRODUCT_DATE"/>
        <s v="PROJECT_CODE"/>
        <s v="MATERIAL_GROUP"/>
        <s v="MATERIAL_TYPE"/>
        <s v="WBS_CODE"/>
        <s v="MATERIAL_DESCRIPTION"/>
        <s v="CLASS_CODE"/>
        <s v="RAW_TYPE"/>
        <s v="COMMODITY"/>
        <s v="PART_CATEGORY"/>
        <s v="CUSTOMER_PART_NUMBER"/>
        <s v="PROJECT_MULTIPLE_SOURCE_RATE"/>
        <s v="CUSTOMER_MULTIPLE_SOURCE_RATE_GOAL"/>
        <s v="PCA_STAGE"/>
        <s v="PCA_MULTIPLE_SOURCE_RATE"/>
        <s v="PCA_HOLD_STATUS"/>
        <s v="CUSTOMER_CODE"/>
        <s v="CUSTOMER_NAME_PDM"/>
        <s v="SATISFACTION_MAIN_INDICATOR"/>
        <s v="SATISFACTION_INDICATOR"/>
        <s v="SATISFACTION_SCORE"/>
        <s v="SATISFACTION_RANKING"/>
        <s v="QBR_URL"/>
        <s v="SATISFACTION_QUARTER"/>
        <s v="SATISFACTION_DATE"/>
        <s v="INVENTORY_CUT_MONTH"/>
        <s v="INVENTORY_CUT_DAY"/>
        <s v="FORECAST_PLAN_ID"/>
        <s v="PLANT_CODE"/>
        <s v="PLAN_PERIOD"/>
        <s v="SUPPLIER_FORECAST_DATE"/>
        <s v="TIME_BUCKET"/>
        <s v="PLAN_TYPE"/>
        <s v="SUPPLIER_FORECAST_QTY"/>
        <s v="GR_DOCUMENT_ID"/>
        <s v="PO_DOCUMENT_ID"/>
        <s v="LAST_MOVE_DATE"/>
        <s v="GR_TYPE"/>
        <s v="INVENTORY_QTY"/>
        <s v="TTL_PO_PRICE"/>
        <s v="PO_CURRENCY"/>
        <s v="TWD_PRICE"/>
        <s v="USD_PRICE"/>
        <s v="PROC_COMMODITY"/>
        <s v="PROCURE_TYPE_CODE"/>
        <s v="VENDOR_CODE"/>
        <s v="VENDOR_NAME"/>
        <s v="VENDOR_NICKNAME"/>
        <s v="MANUFACTURER_CODE"/>
        <s v="MANUFACTURER_NAME"/>
        <s v="BOM_LEVEL_COMPONENT"/>
        <s v="PURCHASE_DATE"/>
        <s v="PURCHASE_BUCKET_DATE"/>
        <s v="FORECAST_STATUS"/>
        <s v="PO_QUANTITY"/>
        <s v="PO_PRICE_IN_FUNCTIONAL_CURRENCY"/>
        <s v="PO_FUNCTIONAL_CURRENCY"/>
        <s v="TWD_PO_PRICE"/>
        <s v="USD_PO_PRICE"/>
        <s v="PRODUCT_SALES_TYPE"/>
        <s v="FORECAST_GEN_DATE"/>
        <s v="REGION"/>
        <s v="FORECAST_DATE"/>
        <s v="FORECAST_QUANTITY"/>
        <s v="TWD_FORECAST_AMOUNT"/>
        <s v="USD_FORECAST_AMOUNT"/>
        <s v="ACTUAL_QUANTITY"/>
        <s v="TWD_ACTUAL_AMOUNT"/>
        <s v="USD_ACTUAL_AMOUNT"/>
        <s v="FORECAST_ATTAINMENT_RATE"/>
        <s v="FRU_LOCATION_REMARK"/>
        <s v="STORAGELOCATION"/>
        <s v="HUB_LOCATION_REMARK"/>
        <s v="DATASRC"/>
        <s v="STYPE"/>
        <s v="STD_USD"/>
        <s v="STD_TWD"/>
        <s v="HIGH_VALUE_TYPE"/>
        <s v="AGING_BUCKET"/>
        <s v="AGING_DAYS"/>
        <s v="INVENTORY_CUT_DATE"/>
        <s v="MONTHEND_REMARK"/>
        <s v="INV_UNRESTRICTED/BLOCKED"/>
        <s v="INVTYPE_REMARK"/>
        <s v="INVQTY"/>
        <s v="INVAMOUNT"/>
        <s v="USDINV_AMOUNT"/>
        <s v="%_OF_TOTAL_INVENTORY_AMOUNT"/>
        <s v="INVENTORY_REDUCTION_PLAN_AMOUNT_TWD"/>
        <s v="INVENTORY_REDUCTION_PLAN_AMOUNT_USD"/>
        <s v="INVENTORY_GOAL"/>
        <s v="MTYPE"/>
        <s v="CTYPE"/>
        <s v="MFGLEVEL"/>
        <s v="MANUFACTURER_PN"/>
        <s v="TARGET_MONTH"/>
        <s v="FORECAST_CURRENCY"/>
        <s v="FORECAST_AMOUNT"/>
        <s v="ACTUAL_SHIPMENT_CURRENCY"/>
        <s v="ACTUAL_AMOUNT"/>
        <s v="LAST_MONTH_ANALYSIS_FLAG"/>
        <s v="WHOLE_DEMAND"/>
        <s v="BUSINESS_GROUP"/>
        <s v="DATE_RANGE"/>
        <s v="DATE"/>
        <s v="WEEK"/>
        <s v="MONTH"/>
        <s v="CURRENCY"/>
        <s v="NTD"/>
        <s v="USD"/>
        <s v="OVERALL_INVENTORY_AMOUNT"/>
        <s v="REVENUE"/>
        <s v="DOI(ACUTAL)"/>
        <s v="DOI(GOAL)"/>
        <s v="DOI(DAYS)"/>
        <s v="CONTROLLABLE_STOCK_AMOUNT"/>
        <s v="CONTROLLABLE_SUPPLY_AMOUNT"/>
        <s v="YYYYMM"/>
        <s v="WEEKDAY"/>
        <s v="UNRESTQTY"/>
        <s v="BLOCKEDQTY"/>
        <s v="UNRESTVAL"/>
        <s v="BLOCKEDVAL"/>
        <s v="USDUNRESTVAL"/>
        <s v="USDBLOCKEDVAL"/>
        <s v="PROCURE_TYPE_DESCRIPTION"/>
        <s v="AVL_PRIORITY"/>
        <s v="BUYSELL_VENDOR_VENDOR_CODE"/>
        <s v="BUYSELL_VENDOR_TYPE_CODE"/>
        <s v="PLANT_NAME"/>
        <s v="COMPANY"/>
        <s v="PROJECT_MULTIPLE_SOURCE_RATE_ACHIEVED_STATUS"/>
        <s v="PCA_NUMBER_OF_NON_ACHIEVED_REPORTING_GOAL"/>
        <s v="PCA_MULTIPLE_SOURCE_RATE_ACHIEVED_STATUS"/>
        <s v="MANUFACTURER_SOURCE_NUMBER"/>
        <s v="PART_COUNT_BY_MANUFACTURER_SOURCE_NUMBER"/>
        <s v="SKU_SHIPPING_DATE"/>
        <s v="DELIVERY_NOTES"/>
        <s v="SHIPPING_SKU"/>
        <s v="INFOR_RECORD_PRICE_BY_FUNCTIONAL_CURRENCY"/>
        <s v="INFOR_RECORD_FUNCTIONAL_CURRENCY"/>
        <s v="INFOR_RECORD_PRICE_BY_TWD"/>
        <s v="INFOR_RECORD_PRICE_BY_USD"/>
        <s v="MATERIAL_SHIPPING_QUANTITY"/>
        <s v="NUMBER_OF_PROJECT_OF_ACHIEVED_REPORTING_GOAL"/>
        <s v="PROJECT_PERCENTAGE_OF_ACHIEVED_REPORTING_GOAL"/>
        <s v="SKU_MATERIAL"/>
        <s v="MATERIAL_PRICE"/>
        <s v="RETURN_SITE"/>
        <s v="REPAIR_STATUS"/>
        <s v="RMA_INPUT_DATE"/>
        <s v="RMA_PACKING_DATE"/>
        <s v="CUSTOMER_TAT_GOAL"/>
        <s v="TAT_TARGET"/>
        <s v="FR_LIABILITY"/>
        <s v="WIP_DAYS"/>
        <s v="WIP_REASON"/>
        <s v="WARRANTY"/>
        <s v="FR_REPAIR_ACTION"/>
        <s v="SHIPPING_DATE"/>
        <s v="TOTAL_SHIPPED_QUANTITY"/>
        <s v="CUSTOMER_TAT_DAYS"/>
        <s v="RETURN_NUM_OF_THIS_MONTH"/>
        <s v="RETURN_NUM_IN_WARRANTY"/>
        <s v="RETURN_NUM_IN_LIFETIME"/>
        <s v="SHIPMENTQTY_IN_WARRANTY"/>
        <s v="SHIPMENTQTY_IN_LIFETIME"/>
        <s v="RECEIVED_PRODUCT_MONTH"/>
        <s v="INPUT_MONTH"/>
        <s v="RMA_PACKING_MONTH"/>
        <s v="ANNUAL_INVESTMENT_BUDGET_BALANCE_F" u="1"/>
        <s v="OTK_QUANTITY" u="1"/>
        <s v="VENDOR_PERFORMANE_DATE" u="1"/>
        <s v="DIFF._RATE_OF_YEARLY_ACT./PRED._AND_BOARDS_EST._REV." u="1"/>
        <s v="DIFF._RATE_OF_YTD_ACT._REV._AND_YTD_BOARDS_EST._REV." u="1"/>
        <s v="MONTHLY_REVENUE" u="1"/>
        <e v="#REF!" u="1"/>
        <s v="COST_SCORE" u="1"/>
        <s v="SUBSTITUTE_CODE" u="1"/>
        <s v="PRODUCT_SERIES" u="1"/>
        <s v="DEFECT_TYPE_TARGET" u="1"/>
        <s v="OVERALL_SYSTEM_NOT_REPAIRED_QUANTITY" u="1"/>
        <s v="DIFF._RATE_OF_YEARLY_ACT./PRED._AND_TRGT_SHIPT" u="1"/>
        <s v="BU_TYPE" u="1"/>
        <s v="YTD_ACT_BOD_SHIP_DIFF_RATE" u="1"/>
        <s v="YTD_ACT_TGT_SHIP_DIFF_RATE" u="1"/>
        <s v="ACT_DLY_SHIP" u="1"/>
        <s v="VENDOR__NAME" u="1"/>
        <s v="HIT_RATE_OF_ACT_SHIPT_VS_BOARDS_EST_SHIPT" u="1"/>
        <s v="LTD_TO_ASSETS_RATIO" u="1"/>
        <s v="INSPECTION_STATION_CODE" u="1"/>
        <s v="CATEGORY" u="1"/>
        <s v="ACTUAL_GROSS_PROFIT" u="1"/>
        <s v="HIT_RATE_BETWEEN_MONTH_TO_DATE_ACTUAL_OPERATING_INCOME_AND_MONTHLY_OPERATING_INCOME_TARGET" u="1"/>
        <s v="DIFF._OF_ACT._SHIPT_VS._BOARDSEST._SHIPT" u="1"/>
        <s v="ACTUAL_DATE" u="1"/>
        <s v="LTA_GR_QUANTITY" u="1"/>
        <s v="YIELD_RATE_TARGET_BY_INSPECTION_STATION" u="1"/>
        <s v="COMPONENT_TYPE" u="1"/>
        <s v="HIT_RATE_BETWEEN_MONTH_TO_DATE_ACTUAL_OPERATING_INCOME_AND_MONTHLY_BOARDS_ESTIMATED_OPERATING_INCOME" u="1"/>
        <s v="AWARD_YEAR" u="1"/>
        <s v="PROD_CATEGORY" u="1"/>
        <s v="VERSION_COMPARISON_MONTH" u="1"/>
        <s v="DIFF._RATE_OF_MLY_ACT._SHIPT_VS._BOARDS_EST._SHIPT" u="1"/>
        <s v="DIFF._RATE_OF_YTD_ACT._SHIPT_AND_BOARDS_EST._SHIPT" u="1"/>
        <s v="MONTHLY_ACTUAL_SHIPMENT" u="1"/>
        <s v="BUDGET_ALLOCATION_AMOUNT_H" u="1"/>
        <s v="ACTUAL_MLB_NORMAL_NET_PROFIT" u="1"/>
        <s v="ACTUAL_SKU_NORMAL_NET_PROFIT"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DIFF._OF_YEARLY_ACT./PRED._AND_TRGT_REV." u="1"/>
        <s v="ACTUAL_OPERATING_AND_SHIPMENT_MONTH" u="1"/>
        <s v="BOD_SHIPPING_TARGET_HIT_RATE" u="1"/>
        <s v="DIFF_OF_ACT_REV_VS_REV_TRGT" u="1"/>
        <s v="MONTHLY_DATE" u="1"/>
        <s v="YLY_ACT_BOD_SHIP_DIFF_RATE" u="1"/>
        <s v="YLY_ACT_TGT_SHIP_DIFF_RATE" u="1"/>
        <s v="DIFFERENCE_RATIO_BETWEEN_ACTUAL_OPERATING_INCOME_AND_THE_BOARDS_ESTIMATED_OPERATING_INCOME" u="1"/>
        <s v="MATERIAL_CATALOG" u="1"/>
        <s v="DIFF._OF_ACT._REV._VS._REV._TRGT" u="1"/>
        <s v="DIVISION_NAME" u="1"/>
        <s v="FCST_TTL_SPENDING" u="1"/>
        <s v="MONTHLY_MVA_COST" u="1"/>
        <s v="DIFFERENCE_BETWEEN_YEARLY_OPERATING_INCOME" u="1"/>
        <s v="ACC._SERIES_REVENUE" u="1"/>
        <s v="CUSTOMER_ID" u="1"/>
        <s v="YTD_FILL_RATE_LESS_THAN_TARGET_PN_LIST" u="1"/>
        <s v="CUSTOMER" u="1"/>
        <s v="SHIPMENT_YEAR" u="1"/>
        <s v="REASON_CODE_OF_LOSE" u="1"/>
        <s v="MONTHLY_BS_SUPPLY_QUANTITY" u="1"/>
        <s v="ACCUMULATIVE_SERIES_COST" u="1"/>
        <s v="FORECAST_QUANTITY_&gt;ORDER_QUANTITY" u="1"/>
        <s v="MOM_LEM_NI" u="1"/>
        <s v="RATE_OF_REV_AND_SHIPT_IN_DIFFERENT_TIME_RATE_OF_RATE_OF_SHI" u="1"/>
        <s v="QOQ_CONNETOR" u="1"/>
        <s v="SUB_MATERIAL_CATALOG_YOY" u="1"/>
        <s v="COMPLETION" u="1"/>
        <s v="DIFFERENCE_RATIO_BETWEEN_ACTUAL_OPERATING_INCOME_AND_ESTIMATED_OPERATING_INCOME" u="1"/>
        <s v="YLY_TGT_REV" u="1"/>
        <s v="OUTLINER_PERCENTAGE" u="1"/>
        <s v="SERIES_CUSTOMER_LIST" u="1"/>
        <s v="FCST_SITE_REVENUE" u="1"/>
        <s v="MILESTONE" u="1"/>
        <s v="INVENTORY" u="1"/>
        <s v="FORECAST_TYPE_NAME" u="1"/>
        <s v="DIFF._RATE_OF_MLY_ACT._REV._VS._MLY_REV._TRGT" u="1"/>
        <s v="DIFF._RATE_OF_YTD_ACT._REV._AND_YTD_REV._TRGT" u="1"/>
        <s v="QOQ_LEM_NI" u="1"/>
        <s v="ACTUAL_NET_PROFIT_MARGIN" u="1"/>
        <s v="DIFF._OF_YTD_ACT._SHIPT_AND_YTD_SHIPPING_TRGT" u="1"/>
        <s v="YTD_TGT_SHIP" u="1"/>
        <s v="BS_VS_FCST_VARIANCE" u="1"/>
        <s v="PCA" u="1"/>
        <s v="DIFF._OF_ACT._SHIPT_VS._EST._SHIPT" u="1"/>
        <s v="DIFFERENCE_RATIO_BETWEEN_MONTHLY_ACTUAL_SHIPMENT_AND_MONTHLY_ESTIMATED_SHIPMENT" u="1"/>
        <s v="AP_TURNOVER_RATIO" u="1"/>
        <s v="RAW_COST_PRICE" u="1"/>
        <s v="DIVISION" u="1"/>
        <s v="DIFF._RATE_OF_YTD_ACT._SHIPT_AND_YTD_SHIPPING_TRGT" u="1"/>
        <s v="AR" u="1"/>
        <s v="PSG_COST_CATEGORY" u="1"/>
        <s v="PSG_PART_CATEGORY" u="1"/>
        <s v="DIFF._RATE_OF_YEARLY_ACT./PRED._AND_BOARDS_EST._SHIPT" u="1"/>
        <s v="PURCHASING_MODE" u="1"/>
        <s v="THIS_YEAR_ACT_REV_DIFF" u="1"/>
        <s v="ACTUAL_SC_NORMAL_NET_PROFIT" u="1"/>
        <s v="ACCUMULATIVE_PRODUCT_SERIES_REVENUE" u="1"/>
        <s v="USED_BY_CUSTOMER_LIST" u="1"/>
        <s v="MOM_IRON" u="1"/>
        <s v="DIFFERENCE_RATIO_BETWEEN_ACTUAL_SHIPMENT_AND_ESTIMATED_SHIPMENT" u="1"/>
        <s v="DEFECT_RATE_BY_DEFECT_TYPE" u="1"/>
        <s v="CONVERSION_RATE" u="1"/>
        <s v="LAST_YEAR_RAW_COST_PRICE" u="1"/>
        <s v="DIVISION_CODE" u="1"/>
        <s v="DIFF._OF_MLY_ACT._REV._VS._BOARDS_EST._REV." u="1"/>
        <s v="THE_TOP_FIVE_PN_WITH_THE_WORST_ORDER_FILL_RATE" u="1"/>
        <s v="YEARLY_ACTUAL_SHIPMENT" u="1"/>
        <s v="DATA_SOURCE"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LOST_YEAR__&gt;_RFQ_END_YEAR" u="1"/>
        <s v="ACC._SERIES_COST" u="1"/>
        <s v="ESTIMATE_PRODUCT_FAMILY_COST" u="1"/>
        <s v="PV_START_DATE" u="1"/>
        <s v="年初至今累積出貨量_=YTM_實際出貨量" u="1"/>
        <s v="HIT_RATE_OF_ACT_REV_VSBOARDS_EST_REV" u="1"/>
        <s v="HIT_RATE_BETWEEN_ACTUAL_OPERATING_INCOME_AND_MONTHLY_OPERATING_INCOME_TARGET" u="1"/>
        <s v="RATE_OF_REV_AND_SHIPT_IN_DIFFERENT_TIME_RATE_OF_RATE_OF_CALCULA" u="1"/>
        <s v="DIFFERENCE_BETWEEN_ACTUAL_OPERATING_INCOME_AND_ESTIMATED_OPERATING_INCOME" u="1"/>
        <s v=" " u="1"/>
        <s v="DIFF_OF_ACT_REV_VS_EST_REV" u="1"/>
        <s v="HIT_RATE_OF_ACT._SHIPT_VS._MLY_SHIPPING_TRGT" u="1"/>
        <s v="PRODUCT_YIELD_RATE_TARGET" u="1"/>
        <s v="DIFFERENCE_RATIO_BETWEEN_YEARLY_SHIPMENT" u="1"/>
        <s v="MATERIAL_CATALOG_MOM" u="1"/>
        <s v="MATERIAL_FUTURES_MOM" u="1"/>
        <s v="FORECAST_COMPARISON_TYPE_ID" u="1"/>
        <s v="YLY_ACT_BOD_SHIP_DIFF" u="1"/>
        <s v="YLY_ACT_TGT_SHIP_DIFF" u="1"/>
        <s v="DIFF_RATE_OF_ACT_SHIPT_VS_EST_SHIPT" u="1"/>
        <s v="CONVERSION_RATE_TYPE" u="1"/>
        <s v="MONTHLY_ESTIMATED_SHIPMENT" u="1"/>
        <s v="EMS/JDM" u="1"/>
        <s v="INVENTORY_REPORTING_CURRENCY" u="1"/>
        <s v="BLC" u="1"/>
        <s v="CONVERSION_RATE_VALIDATION_END" u="1"/>
        <s v="DB_START_YEAR" u="1"/>
        <s v="GR_DATE_BY_QUARTER" u="1"/>
        <s v="STOCK_AREA" u="1"/>
        <s v="YOY_IRON" u="1"/>
        <s v="CLASS_CODE_CATEGORY" u="1"/>
        <s v="ACC._SHIPPING_QUANTITY" u="1"/>
        <s v="YEAR_TO_DATE_SHIPMENT_TARGET" u="1"/>
        <s v="ACTUAL_PRODUCT_REVENUE" u="1"/>
        <s v="MLY_BOD_SHIP_DIFF" u="1"/>
        <s v="MLY_YLY_SHIP_DIFF" u="1"/>
        <s v="THIS_YEAR_ACT_SHIP" u="1"/>
        <s v="JOURNAL_CREATE_YEAR" u="1"/>
        <s v="VENDOR_A_FULFILLMENT_PERFORMANCE" u="1"/>
        <s v="VALUATION" u="1"/>
        <s v="THIS_YEAR_ACT_SHIP_DIFF" u="1"/>
        <s v="TOP_LOWER_LIMIT" u="1"/>
        <s v="SOLE_SOURCE_QUANTITY" u="1"/>
        <s v="DIFFERENCE_RATIO_BETWEEN_MONTHLY_ACTUAL_SHIPMENT_AND_MONTHLY_SHIPMENT_TARGET" u="1"/>
        <s v="MONTHLY_BS_FORECAST_QUANTITY" u="1"/>
        <s v="DIFFERENCE_BETWEEN_ACTUAL_OPERATING_INCOME_AND_OPERATING_INCOME_TARGET" u="1"/>
        <s v="YLY_SHIPMENT_ONLY" u="1"/>
        <s v="ACTUAL_SITE_REVENUE" u="1"/>
        <s v="DIFFERENCE_BETWEEN_YEARLY_ACTUAL_AND_PREDICT_OPERATING_INCOME_AND_OPERATING_INCOME_TARGET" u="1"/>
        <s v="QOQ_PLASTIC" u="1"/>
        <s v="DIFF._RATE_OF_MLY_ACT._REV._VS._MLY_EST._REV." u="1"/>
        <s v="HUB_REMARK" u="1"/>
        <s v="DIFF_RATE_OF_ACT_REV_VSEST_REV" u="1"/>
        <s v="LTD" u="1"/>
        <s v="DIFFERENCE_BETWEEN_YEARLY_ACTUAL_AND_PREDICT_SHIPMENT_AND_YEARLY_BOARDS_ESTIMATED_SHIPMENT" u="1"/>
        <s v="DIFFERENCE_BETWEEN_YEAR_TO_DATE_ACTUAL_SHIPMENT_AND_YEAR_TO_DATE_BOARDS_ESTIMATED_SHIPMENT" u="1"/>
        <s v="MONTHLY_SERIES_REVENUE" u="1"/>
        <s v="EDI_940_SHIPPING_NOTICE" u="1"/>
        <s v="DIFFERENCE_BETWEEN_YEARLY_ACTUAL_AND_PREDICT_SHIPMENT_AND_YEARLY_SHIPMENT_TARGET" u="1"/>
        <s v="DIFFERENCE_BETWEEN_YEAR_TO_DATE_ACTUAL_SHIPMENT_AND_YEAR_TO_DATE_SHIPMENT_TARGET" u="1"/>
        <s v="SITE_NAME" u="1"/>
        <s v="SOURCE_CURRENCY" u="1"/>
        <s v="MATERIAL_FUTURES_CATEGORY" u="1"/>
        <s v="HIT_RATE_BETWEEN_ACTUAL_OPERATING_INCOME_AND_BOARDS_ESTIMATED_OPERATING_INCOME" u="1"/>
        <s v="PRODUCT_YIELD_RATE" u="1"/>
        <s v="MATERIAL_CATALOG_YOY" u="1"/>
        <s v="MATERIAL_FUTURES_YOY" u="1"/>
        <s v="INPUT_QUANTITY_BY_INSPECTION_STATION" u="1"/>
        <s v="ESTIMATED_PRODUCT_FAMILY_REVENUE" u="1"/>
        <s v="DIFF._OF_ACT._REV._VS._EST._REV." u="1"/>
        <s v="UTD_PLAN_REV" u="1"/>
        <s v="PO_PRICE" u="1"/>
        <s v="N/A" u="1"/>
        <s v="OPEN_PURCHASE_ORDER_QUANTITY" u="1"/>
        <s v="PPE" u="1"/>
        <s v="DIFFERENCE_BETWEEN_YEARLY_ACTUAL_AND_PREDICT_OPERATING_INCOME_AND_YEARLY_BOARDS_ESTIMATED_OPERATING_INCOME" u="1"/>
        <s v="DIFFERENCE_BETWEEN_YEAR_TO_DATE_ACTUAL_OPERATING_INCOME_AND_YEAR_TO_DATE_BOARDS_ESTIMATED_OPERATING_INCOME" u="1"/>
        <s v="BUYSELL_TYPE_CODE" u="1"/>
        <s v="ESTIMATED_SALES_QUANTITY" u="1"/>
        <s v="MONTHLY_ESTIMATED_OPERATING_INCOME" u="1"/>
        <s v="CASH_DIVIDEND" u="1"/>
        <s v="YLY_ACT_SHIP_DIFF" u="1"/>
        <s v="MONITOR_DATE" u="1"/>
        <s v="MONTHLY_OPERATING_INCOME_OF_YEARLY_TARGET" u="1"/>
        <s v="YEARLY_ACTUAL_OPERATING_INCOME" u="1"/>
        <s v="MLY_BOD_REV_DIFF_RATE" u="1"/>
        <s v="MLY_YLY_REV_DIFF_RATE" u="1"/>
        <s v="DIFFERENCE_BETWEEN_MONTHLY_ACTUAL_OPERATING_INCOME_AND_MONTHLY_ESTIMATED_OPERATING_INCOME" u="1"/>
        <s v="YLY_SHIP_TGT" u="1"/>
        <s v="DIFFERENCE_RATIO_BETWEEN_ACTUAL_OPERATING_INCOME_AND_OPERATING_INCOME_TARGET" u="1"/>
        <s v="REQUIREPLANNO" u="1"/>
        <s v="SERIES" u="1"/>
        <s v="PROJECT" u="1"/>
        <s v="DEFECT_QUANTITY" u="1"/>
        <s v="DIFFERENCE_RATIO_BETWEEN_YEARLY_ACTUAL_AND_PREDICT_OPERATING_INCOME_AND_OPERATING_INCOME_TARGET" u="1"/>
        <s v="DIFF._RATE_OF_MLY_ACT._REV._VS._BOARDS_EST._REV."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VENDOR__CODE" u="1"/>
        <s v="ATTAINMENT_RATE" u="1"/>
        <s v="YEARLY_BOARDS_ESTIMATED_SHIPMENT"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DIFF._RATE_OF_MLY_ACT._SHIPT_VS._EST._SHIPT" u="1"/>
        <s v="ACCUMULATIVE_REVENUE" u="1"/>
        <s v="BOTTOM_LOWER_LIMIT" u="1"/>
        <s v="TARGET_CURRENCY" u="1"/>
        <s v="YEAR_TO_DATE_BOARDS_ESTIMATED_OPERATING_INCOME" u="1"/>
        <s v="CASH_TO_ASSETS_RATIO" u="1"/>
        <s v="DIFF._OF_MLY_ACT._REV._VS._MLY_EST._REV." u="1"/>
        <s v="PRODUCT_LEVEL" u="1"/>
        <s v="RECOGNIZE_PROFIT_ACHIEVE_RATE" u="1"/>
        <s v="DIFF._OF_ACT._SHIPT_VS.SHIPPING_TRGT" u="1"/>
        <s v="REPORT_MONTH" u="1"/>
        <s v="YEAR_OF_CALCULATION" u="1"/>
        <s v="PRIMARY_CUSTOMER_CODE" u="1"/>
        <s v="HIT_RATE_OF_ACT_SHIPT_VS_MLY_SHIPPING_TRGT" u="1"/>
        <s v="MATERIAL" u="1"/>
        <s v="DOI_TARGET_DAYS" u="1"/>
        <s v="YLY_ACT_REV_DIFF_RATE" u="1"/>
        <s v="DIFF._RATE_OF_MLY_ACT._SHIPT_VS._SHIPPING_TRGT" u="1"/>
        <s v="ANNUAL_ACTUAL_INVESTMENT_AMMOUNT" u="1"/>
        <s v="BOD_PLAN_REV"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RAW_COST_RATIO" u="1"/>
        <s v="SUPPLIER_FINAL_SCORE" u="1"/>
        <s v="CHECK_DATE" u="1"/>
        <s v="SITE_TYPE" u="1"/>
        <s v="REVENUE_CONTRIBUTION" u="1"/>
        <s v="ACCUMULATIVE_MVA_COST" u="1"/>
        <s v="FIRST_PASS_YIELD_RATE_BY_INSPECTION_STATION" u="1"/>
        <s v="DIFFERENCE_RATIO_BETWEEN_YEARLY_REVENUE" u="1"/>
        <s v="AVG_TOTAL_ASSETS" u="1"/>
        <s v="LAST_NUM_OF_EMP" u="1"/>
        <s v="DIFF._OF_MLY_ACT._REV._VS._MLY_REV._TRGT" u="1"/>
        <s v="DIFF._OF_YTD_ACT._REV._AND_YTD_REV._TRGT"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INVENTORY_REDUCTION_PLAN_AMOUNT" u="1"/>
        <s v="年初至今累積營業收入_=_YTM_實際營業收入" u="1"/>
        <s v="COMMENT" u="1"/>
        <s v="DIFFERENCE_RATIO_BETWEEN_MONTHLY_ACTUAL_SHIPMENT_AND_MONTHLY_BOARDS_ESTIMATED_SHIPMENT" u="1"/>
        <s v="YEARMONTH" u="1"/>
        <s v="BOTTOM_UPPER_LIMIT" u="1"/>
        <s v="IEC_PART_NUM" u="1"/>
        <s v="ACCUMULATIVE_MATERIAL_COST" u="1"/>
        <s v="TARGET_YEAR" u="1"/>
        <s v="VENDOR_DATA_UPDATE_DATE" u="1"/>
        <s v="AVG_AR" u="1"/>
        <s v="QUALITY_SCORE" u="1"/>
        <s v="TARGET_TTL_SPENDING" u="1"/>
        <s v="POSTING_DATE" u="1"/>
        <s v="P/L_UPDATE_DATE" u="1"/>
        <s v="MOM_LEM_CU" u="1"/>
        <s v="RDP_SHIPMENT" u="1"/>
        <s v="DIFF._OF_YEARLY_ACT./PRED._AND_BOARDS_EST._REV." u="1"/>
        <s v="DIFF._OF_YTD_ACT._REV._AND_YTD_BOARDS_EST._REV." u="1"/>
        <s v="FRU_REMARK" u="1"/>
        <s v="CASH_AND_CASH_EQUIVALENTS" u="1"/>
        <s v="MONTH_OF_CALCULATION" u="1"/>
        <s v="VENDOR_FULFILLMENT_PERFORMANCE" u="1"/>
        <s v="ACTUL_TTL_SPENDING"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DIFFERENCE_BETWEEN_MONTHLY_ACTUAL_SHIPMENT_AND_MONTHLY_BOARDS_ESTIMATED_SHIPMENT" u="1"/>
        <s v="OVERALL_SYSTEM_DEFECT_QUANTITY" u="1"/>
        <s v="THIS_YEAR_ACT_REV" u="1"/>
        <s v="SERIES_STATUS" u="1"/>
        <s v="PSG_INVENTORY_AMOUNT" u="1"/>
        <s v="SUB_MATERIAL_CATALOG" u="1"/>
        <s v="YEARLY_OPERATING_INCOME_TARGET" u="1"/>
        <s v="DIFF._RATE_OF_ACT._REV._VS._BOARDS_EST._REV." u="1"/>
        <s v="QOQ_THERMAL_MODULE" u="1"/>
        <s v="DELIVERY_SCORE" u="1"/>
        <s v="MONTHLY_BOARDS_ESTIMATED_OPERATING_INCOME" u="1"/>
        <s v="MOM_LEM_TIN" u="1"/>
        <s v="FORECAST_TYPE_ID" u="1"/>
        <s v="QOQ_LEM_CU" u="1"/>
        <s v="PRODUCT_LIFE_CYCLE" u="1"/>
        <s v="HIT_RATE_OF_ACT._REV._VS.BOARDS_EST._REV." u="1"/>
        <s v="DIFF._OF_ACT._REV._VS.BOARDS_EST._REV." u="1"/>
        <s v="UTD_PLAN_SHIP" u="1"/>
        <s v="YTD_ACT_BOD_REV_DIFF" u="1"/>
        <s v="YTD_ACT_TGT_REV_DIFF" u="1"/>
        <s v="PLANNED_MONTH" u="1"/>
        <s v="HIT_RATE_BETWEEN_ACTUAL_SHIPMENT_AND_MONTHLY_SHIPMENT_TARGET" u="1"/>
        <s v="SERIES_LIST" u="1"/>
        <s v="YTD_FILL_RATE" u="1"/>
        <s v="VERSION_DATE" u="1"/>
        <s v="MATERIAL_CATALOG_INFERENCE_COST" u="1"/>
        <s v="DIFF._RATE_OF_ACT._SHIPT_VS._SHIPPING_TRGT" u="1"/>
        <s v="ACTUAL_OPERATING_AND_SHIPMENT_DATE" u="1"/>
        <s v="DIFF._OF_YTD_ACT._SHIPT_AND_BOARDS_EST._SHIPT" u="1"/>
        <s v="DIFF._RATE_OF_ACT._SHIPT_VS._BOARDSEST._SHIPT" u="1"/>
        <s v="QOQ_LEM_TIN" u="1"/>
        <s v="DIFF._RATE_OF_ACT._REV._VS._REV._TRGT" u="1"/>
        <s v="PERIOD" u="1"/>
        <s v="MONTHLY_SHIPPING_VOLUME" u="1"/>
        <s v="LTA_MOU_QUANTITY" u="1"/>
        <s v="RFQ_END_DATE" u="1"/>
        <s v="RECOGNIZE_PROFIT" u="1"/>
        <s v="DIFF._RATE_OF_ACT._SHIPT_VS._EST._SHIPT" u="1"/>
        <s v="MOM_LEM_AL" u="1"/>
        <s v="AR_TURNOVER_RATIO" u="1"/>
        <s v="STATUS" u="1"/>
        <s v="SHAREHOLDING_RATIO" u="1"/>
        <s v="ESTIMATED_MLB_NORMAL_NET_PROFIT" u="1"/>
        <s v="ESTIMATED_SKU_NORMAL_NET_PROFIT" u="1"/>
        <s v="ACTUAL_SALES" u="1"/>
        <s v="HIT_RATE_OF_ACT._SHIPT_VS._BOARDS_EST._SHIPT" u="1"/>
        <s v="DIFF._OF_YEARLY_ACT./PRED._AND_TRGT_SHIPT" u="1"/>
        <s v="YLY_ACT_BOD_REV_DIFF" u="1"/>
        <s v="YLY_ACT_TGT_REV_DIFF" u="1"/>
        <s v="YOY_LEM_CU" u="1"/>
        <s v="AP" u="1"/>
        <s v="BUSINESS_TYPE" u="1"/>
        <s v="ACCUMULATIVE_NET_PROFIT_RATE" u="1"/>
        <s v="AR_TO_ASSETS_RATIO" u="1"/>
        <s v="VENDOR__NICKNAME"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HIT_RATE_OF_MTD_ACT._REV._VS._MLY_REV._TRGT" u="1"/>
        <s v="YOY_LEM_TIN" u="1"/>
        <s v="DIFFERENCE_BETWEEN_YEARLY_SHIPMENT" u="1"/>
        <s v="YTD_ACT_BOD_REV_DIFF_RATE" u="1"/>
        <s v="YTD_ACT_TGT_REV_DIFF_RATE" u="1"/>
        <s v="CASE_PLASTIC_PROCURE_COST_RATIO" u="1"/>
        <s v="ACCUMULATIVE_SERIES_NET_PROFIT_RATE" u="1"/>
        <s v="MTD_ACT_REV" u="1"/>
        <s v="ACTUAL_DAILY_SHIPMENT" u="1"/>
        <s v="POSTING_YEAR" u="1"/>
        <s v="FORECAST_SALES"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TARGET_DATE"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DEVLOP_YEAR" u="1"/>
        <s v="YTD_BOD_SHIP" u="1"/>
        <s v="ACTUAL_SHIPMENT_QUANTITY" u="1"/>
        <s v="LOST_YEAR" u="1"/>
        <s v="DIFFERENCE_BETWEEN_ACTUAL_SHIPMENT_AND_ESTIMATED_SHIPMENT" u="1"/>
        <s v="MONTHLY_BOARDS_ESTIMATED_SHIPMENT" u="1"/>
        <s v="DIFFERENCE_RATIO_BETWEEN_ACTUAL_SHIPMENT_AND_SHIPMENT_TARGET" u="1"/>
        <s v="LAST_RAW_COST_PRICE" u="1"/>
        <s v="MONTHLY_SHIPING_QUANTITY" u="1"/>
        <s v="YIELD_RATE_BY_INSPECTION_STATION" u="1"/>
        <s v="JOURNAL_CREATE_MONTH" u="1"/>
        <s v="PRODUCT_FPY_RATE_TARGET" u="1"/>
        <s v="HIT_RATE_OF_MTD_ACT._SHIPT_VS._MLY_BOARDS_EST._SHIPT" u="1"/>
        <s v="YLY_ACT_SHIP_DIFF_RATE" u="1"/>
        <s v="ACCUM._LTA_MOU_QUANTITY" u="1"/>
        <s v="MOM_PC" u="1"/>
        <s v="MTD_ACT_SHIP" u="1"/>
        <s v="REMARK_ID" u="1"/>
        <s v="TOTAL_ASSETS" u="1"/>
        <s v="RFQ_END_YEAR" u="1"/>
        <s v="HIT_RATE_OF_ACT_REV_VS_MLY_REV_TRGT" u="1"/>
        <s v="AVL_ID" u="1"/>
        <s v="IN_ACCURATED_AREA" u="1"/>
        <s v="YTD_ACT_REV" u="1"/>
        <s v="PART_NUMBER_QUANTITY" u="1"/>
        <s v="DIFF._OF_MLY_ACT._SHIPT_VS._EST._SHIPT" u="1"/>
        <s v="REASON_CONTENT_OF_LOSE" u="1"/>
        <s v="PRIMARY_CUSTOMER_NAME" u="1"/>
        <s v="YEARLY_SHIPMENT_TARGET" u="1"/>
        <s v="NOT_REPAIRED_QUANTITY" u="1"/>
        <s v="YEAR_TO_DATE_BOARDS_ESTIMATED_SHIPMENT" u="1"/>
        <s v="HIT_RATE_OF_ACT._REV._VS._MLY_REV._TRGT" u="1"/>
        <s v="DIFF._OF_MLY_ACT._SHIPT_VS._BOARDSEST._SHIPT" u="1"/>
        <s v="LT_FCST_SHIPMENT" u="1"/>
        <s v="MLY_BOD_REV_DIFF" u="1"/>
        <s v="MLY_YLY_REV_DIFF" u="1"/>
        <s v="QOQ_PC" u="1"/>
        <s v="DIFF._OF_MLY_ACT._SHIPT_VS._SHIPPING_TRGT" u="1"/>
        <s v="YLY_BOD_SHIP" u="1"/>
        <s v="YEAR_TO_DATE_OPERATING_INCOME_TARGET" u="1"/>
        <s v="VERS_DATE" u="1"/>
        <s v="FORECAST_COMPARISON_TYPE_NAME" u="1"/>
        <s v="EDI_850_ORDER_REQUEST" u="1"/>
        <s v="YOY_NY_GOLD" u="1"/>
        <s v="HIT_RATE_OF_MTD_ACT._SHIPT_VS._MLY_SHIPPING_TRGT" u="1"/>
        <s v="QOQ_STAMPING" u="1"/>
        <s v="ROLLING_6_MONTHS_FORECAST" u="1"/>
        <s v="PL_MONTHLY_DATE" u="1"/>
        <s v="UTD_VERSION" u="1"/>
        <s v="MATERIAL_GROUPS" u="1"/>
        <s v="MLY_ACT_SHIP" u="1"/>
        <s v="GR_MOTHLY_DATE" u="1"/>
        <s v="BUYSELL_VENDOR_CODE" u="1"/>
        <s v="YLY_ACT_REV" u="1"/>
        <s v="ESTIMATED_SC_NORMAL_NET_PROFIT" u="1"/>
        <s v="PLAN_YEAR" u="1"/>
        <s v="GR_QUANTITY" u="1"/>
        <s v="STD" u="1"/>
        <s v="ENTREPRENEUR" u="1"/>
        <s v="NUM_OF_EMP" u="1"/>
        <s v="MTD_BOD_REV_ACH_RATE" u="1"/>
        <s v="MTD_UTD_REV_ACH_RATE" u="1"/>
        <s v="BOD_SHIPPING_TARGET" u="1"/>
        <s v="DIFF._OF_YEARLY_ACT./PRED._AND_BOARDS_EST._SHIPT" u="1"/>
        <s v="HITE_RATE_OF_SALES_QUANTITY" u="1"/>
        <s v="DIVISION_ALIAS" u="1"/>
        <s v="DIFFERENCE_BETWEEN_MONTHLY_ACTUAL_OPERATING_INCOME_AND_MONTHLY_BOARDS_ESTIMATED_OPERATING_INCOME" u="1"/>
        <s v="PURCHASE_AMOUNT" u="1"/>
        <s v="CLASS_CODE_PROC_COMMODITY" u="1"/>
        <s v="LEDGER_PRICE" u="1"/>
        <s v="REMARK" u="1"/>
        <s v="ACTUAL_REVENUE"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DOI_DATE_TYPE" u="1"/>
        <s v="MANUFACTURER_AVLID" u="1"/>
        <s v="DIFF_OF_ACT_SHIPT_VS_BOARDSEST_SHIPT" u="1"/>
        <s v="YOY_PC" u="1"/>
        <s v="WEEK_LEVEL" u="1"/>
        <s v="ACCUMULATIVE_SHIPPING_QUANTITY" u="1"/>
        <s v="ACCUMULATIVE_SHIPPING_VOLUME" u="1"/>
        <s v="TOP_UPPER_LIMIT" u="1"/>
        <s v="THE_TOP_FIVE_VENDOR_WITH_THE_WORST_ORDER_FILL_RATE" u="1"/>
        <s v="SUB_MATERIAL_CATALOG_MOM" u="1"/>
        <s v="DIFF._RATE_OF_ACT._REV._VS.EST._REV." u="1"/>
        <s v="DIFF._RATE_OF_YEARLY_ACT./PRED._AND_TRGT_REV."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SHIPPING_MONTH" u="1"/>
        <s v="INVENTORY_FUNCTIONAL_CURRENCY" u="1"/>
        <s v="AVL_NAME" u="1"/>
        <s v="ACT_DLY_REV" u="1"/>
        <s v="DIFFERENCE_BETWEEN_ACTUAL_SHIPMENT_AND_SHIPMENT_TARGET" u="1"/>
        <s v="PRODUCT_FIRST_PASS_YIELD" u="1"/>
        <s v="GTK_QUANTITY" u="1"/>
        <s v="YLY_ACT_SHIP" u="1"/>
        <s v="AWARD/LOST_YEAR__&gt;_RFQ_END_YEAR"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FORECAST_QTY" u="1"/>
        <s v="QOQ_PCB" u="1"/>
        <s v="ACCUMULATED_NET_INCOME" u="1"/>
        <s v="BG" u="1"/>
        <s v="BOD_VERSION" u="1"/>
        <s v="MTD_EDI_850" u="1"/>
        <s v="HIT_RATE_OF_MTD_ACT._REV._VS._MLY_BOARDS_EST._REV." u="1"/>
        <s v="REPORT_YEAR" u="1"/>
        <s v="PART_DESCRIPTION" u="1"/>
        <s v="MONTHLY_FORECAST_QUANTITY" u="1"/>
        <s v="MONTHLY_SHIPPING_QUANTITY" u="1"/>
        <s v="BASE_YEAR_OF_CALCULATION" u="1"/>
        <s v="DIFFERENCE_RATIO_BETWEEN_ACTUAL_SHIPMENT_AND_THE_BOARDS_ESTIMATED_SHIPMENT" u="1"/>
      </sharedItems>
    </cacheField>
    <cacheField name="SourceCriteria" numFmtId="0">
      <sharedItems count="6">
        <s v=""/>
        <s v="篩選專案狀態為&quot;Active&quot;，專案階段為&quot;PVT&quot;的專案，且依據專案取最新的資料更新日期" u="1"/>
        <s v="　" u="1"/>
        <s v="Ltd." u="1"/>
        <s v=" " u="1"/>
        <s v="N/A" u="1"/>
      </sharedItems>
    </cacheField>
    <cacheField name="idxTaskID" numFmtId="0">
      <sharedItems containsSemiMixedTypes="0" containsString="0" containsNumber="1" containsInteger="1" minValue="0" maxValue="9"/>
    </cacheField>
    <cacheField name="TaskID" numFmtId="0">
      <sharedItems count="25">
        <s v=""/>
        <s v="C.1.1.0:"/>
        <s v="C.1.2.0:"/>
        <s v="E.2.3.0:"/>
        <s v="E.2.4.0:"/>
        <s v="E.3.16.0:"/>
        <s v="E.2.3.1:"/>
        <s v="E.2.3.2:"/>
        <s v="E.2.3.3:"/>
        <s v="E.2.3.4:"/>
        <s v="E.2.3.5:"/>
        <s v="E.3.7.0:"/>
        <s v="E.2.6.0:"/>
        <s v="E.3.14.0:"/>
        <s v="P.3.10.0:" u="1"/>
        <s v="P.2.1.0:" u="1"/>
        <s v="P.2.1.1:" u="1"/>
        <s v="P.3.13.0:" u="1"/>
        <s v="S1.0.01:" u="1"/>
        <s v="P.3.5.0:" u="1"/>
        <s v="P.3.9.0:" u="1"/>
        <s v="P390:" u="1"/>
        <s v="P.2.2.0:" u="1"/>
        <s v="P.3.9.1:" u="1"/>
        <s v="P.3.9.2:" u="1"/>
      </sharedItems>
    </cacheField>
    <cacheField name="TaskIDmap" numFmtId="0">
      <sharedItems count="25">
        <s v=""/>
        <s v="C.1.1.0:"/>
        <s v="C.1.2.0:"/>
        <s v="E.2.3.0:"/>
        <s v="E.2.4.0:"/>
        <s v="E.3.16.0:"/>
        <s v="E.2.3.1:"/>
        <s v="E.2.3.2:"/>
        <s v="E.2.3.3:"/>
        <s v="E.2.3.4:"/>
        <s v="E.2.3.5:"/>
        <s v="E.3.7.0:"/>
        <s v="E.2.6.0:"/>
        <s v="E.3.14.0:"/>
        <s v="P.3.10.0:" u="1"/>
        <s v="P.2.1.0:" u="1"/>
        <s v="P.2.1.1:" u="1"/>
        <s v="P.3.13.0:" u="1"/>
        <s v="S1.0.01:" u="1"/>
        <s v="P.3.5.0:" u="1"/>
        <s v="P.3.9.0:" u="1"/>
        <s v="P390:" u="1"/>
        <s v="P.2.2.0:" u="1"/>
        <s v="P.3.9.1:" u="1"/>
        <s v="P.3.9.2:" u="1"/>
      </sharedItems>
    </cacheField>
    <cacheField name="syncTaskID" numFmtId="0">
      <sharedItems count="18">
        <s v=""/>
        <s v="C.1.1.0:"/>
        <s v="C.1.2.0:"/>
        <e v="#N/A"/>
        <s v="E.2.3.0:"/>
        <s v="E.2.4.0:"/>
        <s v="E.3.16.0:"/>
        <s v="E.3.7.0:"/>
        <s v="E.2.6.0:"/>
        <s v="E.3.14.0:"/>
        <s v="P.3.10.0:" u="1"/>
        <s v="P.2.1.0:" u="1"/>
        <s v="P.2.1.1:" u="1"/>
        <s v="P.3.13.0:" u="1"/>
        <s v="S1.0.01:" u="1"/>
        <s v="P.3.5.0:" u="1"/>
        <s v="P.3.9.0:" u="1"/>
        <s v="P.2.2.0:" u="1"/>
      </sharedItems>
    </cacheField>
    <cacheField name="DCpk" numFmtId="0">
      <sharedItems/>
    </cacheField>
    <cacheField name="DCpk-term" numFmtId="0">
      <sharedItems/>
    </cacheField>
    <cacheField name="DC-SEQ" numFmtId="0">
      <sharedItems containsSemiMixedTypes="0" containsString="0" containsNumber="1" containsInteger="1" minValue="0" maxValue="1833"/>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1308">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amp;apo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amp;apo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Master"/>
        <s v="EBO Revenue Check Date"/>
        <s v="EBO Revenue Year"/>
        <s v="EBO Revenue Month"/>
        <s v="EBO Project Actual Revenue"/>
        <s v="EBO Project Actual Gross Profit"/>
        <s v="EBO Revenue Currency"/>
        <s v="EBO Milestones Master"/>
        <s v="EBO Project Milestone"/>
        <s v="EBO Milestone Category"/>
        <s v="EBO Milestone Status"/>
        <s v="EBO Milestone Completion"/>
        <s v="EBO Milestone Target Date"/>
        <s v="EBO Milestone Actual Date"/>
        <s v="EBO Milestone Remark"/>
        <s v="EBO Milestone Check Date"/>
        <s v="Milestone Number"/>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EBO Milestones"/>
        <s v="EBO Project Revenue"/>
        <s v="Investment MA Management"/>
        <s v="Investment Period"/>
        <s v="Investment Budget Control"/>
        <s v="Budget Allocation Amount(H)"/>
        <s v="Budget Allocation Amount(M)"/>
        <s v="Budget Allocation Amount(L)"/>
        <s v="Investment Budget Allocation"/>
        <s v="Investment MA Target"/>
        <s v="RFQ Detail"/>
        <s v="BU Code"/>
        <s v="LOB Code"/>
        <s v="Customer Name-SAP"/>
        <s v="Product Horizon"/>
        <s v="Product Family"/>
        <s v="Product Generation"/>
        <s v="Platform Solution Name"/>
        <s v="Customer Project Name"/>
        <s v="RFQ Status"/>
        <s v="Award Year -&amp;gt; RFQ End Year"/>
        <s v="Project Stage"/>
        <s v="Project Type"/>
        <s v="Product Category"/>
        <s v="Product Sub Category"/>
        <s v="Project Summary"/>
        <s v="RFQ_Plan_NPI_Start Date"/>
        <s v="RFQ_Plan_MP_Start Date"/>
        <s v="RFQ_Plan_EVT_Start Date"/>
        <s v="RFQ_Plan_DVT_Start Date"/>
        <s v="RFQ_Plan_PVT_Start Date"/>
        <s v="RFQ_Plan_Start Date"/>
        <s v="Lost Reason"/>
        <s v="EBG Project Estimate Revenue"/>
        <s v="Amount of Actual revenue"/>
        <s v="Amount of Target shipment"/>
        <s v="Actual shipment"/>
        <s v="Estimated Return on Invensment %"/>
        <s v="Actual Return on Invensment %"/>
        <s v="Estimated Total NRE Funding"/>
        <s v="Estimated Net Profit %"/>
        <s v="Actual Normal Net Profit %"/>
        <s v="Estimated MLB Normal Net Profit % "/>
        <s v="Actual MLB Normal Net Profit %"/>
        <s v="Estimated SC Normal Net Profit %"/>
        <s v="Actual SC Normal Net Profit %"/>
        <s v="Estimated SKU Normal Net Profit %"/>
        <s v="Actual SKU Normal Net Profit %"/>
        <s v="RFQ Hit Rate Data"/>
        <s v="RFQ Hit Rate"/>
        <s v="RFQ Project Stage Time"/>
        <s v="Project Stage Estimated Start Date"/>
        <s v="Project Stage Estimated End Date"/>
        <s v="Product Horizon Master"/>
        <s v="Project name or Product Family (check with Nydia)"/>
        <s v="NRE Revenue"/>
        <s v="Normal Net profit"/>
        <s v="NRE Spending"/>
        <s v="RD Sharing%"/>
        <s v="Estimated Lifecycle Forecast"/>
        <s v="Actual Revenue"/>
        <s v="Actual Revenue Month"/>
        <s v="Currency of revenue"/>
        <s v="Site"/>
        <s v="LOB ID"/>
        <s v="Revenue product category"/>
        <s v="Revenue content"/>
        <s v="Revenue achievement rate"/>
        <s v="Shipment achievement rate"/>
        <s v="Revenue YoY"/>
        <s v="Revenue YTD"/>
        <s v="Shipment YoY"/>
        <s v="Shipment volume YTD"/>
        <s v="Gap of shipment"/>
        <s v="Average selling price (Actual)"/>
        <s v="Average selling price (FCST)"/>
        <s v="Gap of ASP"/>
        <s v="Target revenue"/>
        <s v="Target Revenue Month"/>
        <s v="Amount of Target revenue"/>
        <s v="Revenue Achievement Rate (Target vs Actual)"/>
        <s v="Shipment Target"/>
        <s v="Target Shipment Month"/>
        <s v="Shipment achievement rate (Target vs Actual)"/>
        <s v="Annual Plan Revenue"/>
        <s v="Annual plan Revenue Month"/>
        <s v="Amount of Annual Plan Revenue"/>
        <s v="Revenue Achievement Rate (Annual plan vs Actual)"/>
        <s v="Annual Plan Shipment"/>
        <s v="Annual plan Shipment Month"/>
        <s v="Amount of Annual Plan Shipment"/>
        <s v="Shipment achievement rate (Annual plan vs Actual)"/>
        <s v="Daily Actual Revenue"/>
        <s v="Actual Revenue Date"/>
        <s v="Cost per Hour"/>
        <s v="PCA CPU"/>
        <s v="Earn Hour"/>
        <s v="MFG SPDG USD"/>
        <s v="CPH Target USD"/>
        <s v="Manufacture Value Add GAP"/>
        <s v="Year"/>
        <s v="Quote Amount USD"/>
        <s v="SPDG AVG"/>
        <s v="SPDG YTD"/>
        <s v="Quote AVG"/>
        <s v="Quote YTD"/>
        <s v="MFG cost per unit"/>
        <s v="Placement"/>
        <s v="MFG Spending Master"/>
        <s v="Category1"/>
        <s v="Category2"/>
        <s v="SPDG Category"/>
        <s v="Year Month"/>
        <s v="SPDG Amount"/>
        <s v="SPDG Amount USD"/>
        <s v="MFG Revenue"/>
        <s v="IDL Head count"/>
        <s v="DL Head count"/>
        <s v="Site Revenue"/>
        <s v="Build Volume-Depreciation"/>
        <s v="Actul Site Revenue"/>
        <s v="Forcast Site Revenue "/>
        <s v="MP fixture Amount"/>
        <s v="MFG Spending Analysis Master"/>
        <s v="Actul total Spending  "/>
        <s v="Forcast total Spending  "/>
        <s v="Target total Spending  "/>
        <s v="Line Of Business"/>
        <s v="End Customer"/>
        <s v="LOB vailble Date from"/>
        <s v="LOB Code used flag"/>
        <s v="Business Unit"/>
        <s v="BU Name"/>
        <s v="RFQ Hit Rate-EBG"/>
        <s v="Award Projects Quantity"/>
        <s v="Lost Projects Quantity"/>
        <s v="Award RFQ Detail"/>
        <s v="Estimated Return on Investment %"/>
        <s v="Actual Return on Investment%"/>
        <s v="Actual Normal Net Profit"/>
        <s v="Lost RFQ Detail"/>
        <s v="Proposal RFQ"/>
        <s v="Revenue Volume Achievement Rate Overview"/>
        <s v="Revenue date"/>
        <s v="Revenue Volume Achievement Rate by BU"/>
        <s v="Revenue Volume Achievement Rate by Site"/>
        <s v="Shipment date"/>
        <s v="Revenue Achievement Rate Quarterly trend"/>
        <s v="Revenue Achievement Rate Monthly trend"/>
        <s v="Volume Achievement Rate Quarterly trend Shipment Node"/>
        <s v="Volume Achievement Rate Monthly trend Shipment Node"/>
        <s v="Volume Achievement Rate Quarterly trend Shipment SC"/>
        <s v="Volume Achievement Rate Monthly trend Shipment SC"/>
        <s v="Revenue Volume Achievement Rate Revenue gap details by product category"/>
        <s v="Revenue Volume Achievement Rate Revenue gap details by site"/>
        <s v="MFG Spending"/>
        <s v="MFG Spending Analysis"/>
        <s v="MFG Spending By Category"/>
        <s v="CPP Trend"/>
        <s v="CPH Tread"/>
        <s v="MVA GAP"/>
        <s v="MVA GAP Analysis"/>
        <s v="MFG Revenue Master"/>
        <s v="CPU Monthly Efficiency Master"/>
        <s v="Production date"/>
        <s v="CPU Full load hours"/>
        <s v="CPU Input work hours"/>
        <s v="CPU Output hours"/>
        <s v="CPU Output QTY"/>
        <s v="CPU Equipment Utilization"/>
        <s v="CPU Production Efficiency"/>
        <s v="CPU Overall Production efficiency"/>
        <s v="CPU Overall Production efficiency Goal"/>
        <s v="OEE Analysis Master"/>
        <s v="Production Line"/>
        <s v="MLB Build Volume"/>
        <s v="SC Build Volume"/>
        <s v="SMT Full load hours"/>
        <s v="SMT Available hours"/>
        <s v="SMT Input work hours"/>
        <s v="SMT MP output hours"/>
        <s v="None production requirement(BU)"/>
        <s v="Planned shutdown（upder control)"/>
        <s v="Planned shutdown（Epidemic prevention or out of control）"/>
        <s v="MFG Line Change"/>
        <s v="MFG Production line Maintenance"/>
        <s v="MFG Production scheduling loss(Production plan Control)"/>
        <s v="line shutdown (Raw material shortage issue)"/>
        <s v="line shutdown (Raw material quality issue)"/>
        <s v="MFG production time lost"/>
        <s v="Control Run hours"/>
        <s v="New product introduction hours"/>
        <s v="SMT Equipment Utilization"/>
        <s v="SMT Equipment Availability"/>
        <s v="SMT Production Efficiency"/>
        <s v="OEE"/>
        <s v="OEE Target Master"/>
        <s v="SMT Equipment  Availability Goal"/>
        <s v="SMT Production Efficiency Goal"/>
        <s v="Overall Equipment Effectiveness Goal"/>
        <s v="Line change hour Master"/>
        <s v="MLB line change time"/>
        <s v="SC line change time"/>
        <s v="CPU Monthly Efficiency"/>
        <s v="Overall Equipment Effectiveness"/>
        <s v="Line Return Master"/>
        <s v="Project Name"/>
        <s v="RMA No"/>
        <s v="Return Quantity"/>
        <s v="IEC Part Number"/>
        <s v="Receive Product date"/>
        <s v="LR Packing Date"/>
        <s v="Product Type"/>
        <s v="LR Liability"/>
        <s v="Customer Name"/>
        <s v="LR Repair Action"/>
        <s v="Site Cause"/>
        <s v="Build Site"/>
        <s v="MFG Quantity By Month"/>
        <s v="MFG Quantity"/>
        <s v="Production Month"/>
        <s v="Line Return MD"/>
        <s v="Request RMA Date By Month"/>
        <s v="Return Quantity By Month"/>
        <s v="Line Return Cause Analysis"/>
        <s v="Request RMA Date"/>
        <s v="Received Product Date"/>
        <s v="Project"/>
        <s v="Project Code"/>
        <s v="Material Group"/>
        <s v="Material Type"/>
        <s v="WBS Code"/>
        <s v="Material Attribute"/>
        <s v="Material Description"/>
        <s v="Class Code"/>
        <s v="Raw Type"/>
        <s v="Commodity"/>
        <s v="Part Category"/>
        <s v="Customer Part Number"/>
        <s v="Project RND Multiple source"/>
        <s v="Project Multiple Source Rate"/>
        <s v="Customer Multiple Source Rate Goal"/>
        <s v="PCA RND Property"/>
        <s v="PCA Stage"/>
        <s v="PCA Multiple Source Rate"/>
        <s v="PCA Hold Status"/>
        <s v="Customer"/>
        <s v="Customer Code"/>
        <s v="Customer Name-PDM"/>
        <s v="Customer Satisfaction"/>
        <s v="Satisfaction Main Indicator"/>
        <s v="Satisfaction Indicator"/>
        <s v="Satisfaction Score"/>
        <s v="Satisfaction Ranking"/>
        <s v="QBR URL"/>
        <s v="Satisfaction Quarter"/>
        <s v="Satisfaction Date"/>
        <s v="Customer Satisfaction Score by Main Indicator"/>
        <s v="QBR Performance Trend"/>
        <s v="M to M revenue comparison"/>
        <s v="Inventory Cut Month"/>
        <s v="Inventory Cut Day"/>
        <s v=""/>
        <s v="Supplier Forecast plan"/>
        <s v="Forecast plan ID"/>
        <s v="Plant Code"/>
        <s v="Plan Period"/>
        <s v="Supplier Forecast date"/>
        <s v="Time bucket"/>
        <s v="plan type"/>
        <s v="Supplier Forecast QTY"/>
        <s v="Inventory Good Received"/>
        <s v="GR Document ID"/>
        <s v="PO Document ID"/>
        <s v="Last Move Date"/>
        <s v="GR Type"/>
        <s v="Inventory Qty"/>
        <s v="TTL PO Price"/>
        <s v="PO Currency"/>
        <s v="TWD Price"/>
        <s v="USD Price"/>
        <s v="Procurement type and amount"/>
        <s v="PROC COMMODITY"/>
        <s v="Procure Type Code"/>
        <s v="Vendor Code"/>
        <s v="Vendor Name"/>
        <s v="Vendor Nickname"/>
        <s v="Manufacturer Code"/>
        <s v="Manufacturer Name"/>
        <s v="BOM Level Component"/>
        <s v="Purchase date"/>
        <s v="Purchase Bucket Date"/>
        <s v="Forecast Status"/>
        <s v="PO Quantity"/>
        <s v="PURCHASE PARTS ALL MANUF"/>
        <s v="PO Price in functional currency"/>
        <s v="PO Functional Currency"/>
        <s v="TWD PO Price"/>
        <s v="USD PO Price"/>
        <s v="Class code commodity"/>
        <s v="Product Sales Type"/>
        <s v="Platform Solution"/>
        <s v="PIR Master"/>
        <s v="Forecast Gen Date"/>
        <s v="Region"/>
        <s v="Forecast date"/>
        <s v="Forecast Quantity"/>
        <s v="TWD Forecast Amount"/>
        <s v="USD Forecast Amount"/>
        <s v="Actual Quantity"/>
        <s v="TWD Actual Amount"/>
        <s v="USD Actual Amount"/>
        <s v="Forecast Attainment Rate"/>
        <s v="Daily Inventory Management Master"/>
        <s v="FRU location Remark"/>
        <s v="StorageLocation"/>
        <s v="Hub location Remark"/>
        <s v="DataSrc"/>
        <s v="Stype"/>
        <s v="PROC_COMMODITY "/>
        <s v="STD-USD"/>
        <s v="STD-TWD"/>
        <s v="High value type"/>
        <s v="Aging Bucket"/>
        <s v="Aging days"/>
        <s v="Inventory Cut Date"/>
        <s v="MonthEnd Remark"/>
        <s v="Inv Unrestricted/Blocked"/>
        <s v="InvType Remark"/>
        <s v="InvQty"/>
        <s v="InvAmount"/>
        <s v="USDInv_Amount"/>
        <s v="% of Total Inventory Amount"/>
        <s v="Inventory Action Log"/>
        <s v="Inventory Reduction Plan Amount TWD"/>
        <s v="Inventory Reduction Plan Amount USD"/>
        <s v="M to M inventory comparison"/>
        <s v="Inventory Goal"/>
        <s v="MType"/>
        <s v="Ctype"/>
        <s v="MFGLevel"/>
        <s v="Manufacturer PN Master"/>
        <s v="Manufacturer PN"/>
        <s v="Product Life Cycle Forecast"/>
        <s v="Target Month"/>
        <s v="Forecast Currency"/>
        <s v="Forecast Amount"/>
        <s v="Forecast and Actual Shipment Analysis"/>
        <s v="Actual Shipment Currency"/>
        <s v="Actual Amount"/>
        <s v="Forecast Attainment Rate Management"/>
        <s v="Last Month Analysis Flag"/>
        <s v="Forecast Attainment Rate Detail"/>
        <s v="Whole Demand Trend Analysis"/>
        <s v="Whole Demand"/>
        <s v="DOI Overview"/>
        <s v="DOI趨勢"/>
        <s v="Date Range"/>
        <s v="Date"/>
        <s v="Week"/>
        <s v="Month"/>
        <s v="Currency"/>
        <s v="NTD"/>
        <s v="USD"/>
        <s v="Overall Inventory Amount"/>
        <s v="Revenue"/>
        <s v="DOI(Acutal)"/>
        <s v="DOI(Goal)"/>
        <s v="DOI(Days)"/>
        <s v="Daily DOI - by BU"/>
        <s v="Controllable DOI Trend"/>
        <s v="Controllable Stock Amount"/>
        <s v="Controllable Supply Amount"/>
        <s v="Daily Controllable DOI - by BU"/>
        <s v="Daily Inventory Management"/>
        <s v="Daily Inventory Aging by Site_Raw_High value type"/>
        <s v="Daily Inventory Aging by Site_Raw_Aging Bucket greater than 180"/>
        <s v="Daily Inventory Aging by Site_WIP&amp;amp;FG"/>
        <s v="Daily Inventory Aging by Site_HUB"/>
        <s v="M to M inventory/revenue comparison"/>
        <s v="Inventory Analysis"/>
        <s v="YYYYMM"/>
        <s v="WeekDay"/>
        <s v="UnrestQty"/>
        <s v="BlockedQty"/>
        <s v="UnrestVal"/>
        <s v="BlockedVal"/>
        <s v="USDUnrestVal"/>
        <s v="USDBlockedVal"/>
        <s v="Procure Type"/>
        <s v="Procure Type Description"/>
        <s v="Material BLC attribute"/>
        <s v="Purchase parts"/>
        <s v="AVL priority"/>
        <s v="Vendor"/>
        <s v="BuySell Vendor"/>
        <s v="BuySell Vendor Vendor Code"/>
        <s v="BuySell Vendor Type Code"/>
        <s v="Manufacturer"/>
        <s v="Plant"/>
        <s v="Plant Name"/>
        <s v="Company"/>
        <s v="Project Multiple source"/>
        <s v="Project Multiple source Rate achieved status"/>
        <s v="PCA number of non achieved reporting goal"/>
        <s v="Part SCM Property"/>
        <s v="PCA Multiple source Rate achieved Status"/>
        <s v="Manufacturer Source Number"/>
        <s v="Part Count by Manufacturer Source Number"/>
        <s v="Part cost by Manufacturer in shipment"/>
        <s v="SKU Shipping date"/>
        <s v="Delivery Notes"/>
        <s v="Shipping SKU"/>
        <s v="Infor Record Price by Functional Currency"/>
        <s v="Infor Record Functional Currency"/>
        <s v="Infor Record Price by TWD"/>
        <s v="Infor Record Price by USD"/>
        <s v="Material Shipping Quantity"/>
        <s v="Procurement type and amount analysis"/>
        <s v="Analysis of the composition of manufacturers, suppliers and Commodity"/>
        <s v="Analysis of the composition of  suppliers and Commodity"/>
        <s v="EBG Each Project Stage Multiple Source Rate"/>
        <s v="Number of project of achieved reporting goal"/>
        <s v="Project Percentage of achieved reporting goal"/>
        <s v="Multiple Source Rate by Project by BU"/>
        <s v="Multiple Source Rate by Project By PCA num of none achieved goal by BU"/>
        <s v="PCA number of non achieved reporting goal "/>
        <s v="Project BOM Cost Share by AVL"/>
        <s v="SKU Material"/>
        <s v="Material Price"/>
        <s v="Field Return Master"/>
        <s v="Return Site"/>
        <s v="Repair Status"/>
        <s v="RMA Input Date"/>
        <s v="RMA Packing Date"/>
        <s v="Customer TAT Goal"/>
        <s v="TAT Target"/>
        <s v="FR Liability"/>
        <s v="WIP days"/>
        <s v="WIP Reason"/>
        <s v="Warranty"/>
        <s v="FR Repair Action"/>
        <s v="Field Return Shipment"/>
        <s v="Shipping Date"/>
        <s v="Total Shipped Quantity"/>
        <s v="Customer TAT Mapping"/>
        <s v="Customer TAT Days"/>
        <s v="Field Return MD"/>
        <s v="Return Num of this month"/>
        <s v="Return Num in Warranty"/>
        <s v="Return Num in Lifetime"/>
        <s v="ShipmentQty in Warranty"/>
        <s v="ShipmentQty in Lifetime"/>
        <s v="Received Product Month"/>
        <s v="Field Return Cause Analysis"/>
        <s v="Input Month"/>
        <s v="RMA Packing Month"/>
        <s v=" " u="1"/>
        <s v="Diff of Yearly ActPred and Boards Est Ship" u="1"/>
        <s v="Difference Ratio Between Actual Operating Income and Estimated Operating Income" u="1"/>
        <s v="Year to Date Revenue Target" u="1"/>
        <s v="Series Customer List" u="1"/>
        <s v="BOD shipping target" u="1"/>
        <s v="Reason Content of Lose" u="1"/>
        <s v="Shipping Month" u="1"/>
        <s v="Overall product yield" u="1"/>
        <s v="CQ MP shipment analysis" u="1"/>
        <s v="Yearly Rev. and SHIPT by PRD" u="1"/>
        <s v="MTD Revenue Amount" u="1"/>
        <s v="Hit Rate Between Month to Date Actual Shipment and Monthly Shipment Target" u="1"/>
        <s v="Diff Rate of YTD Act Rev and YTD Rev TRGT" u="1"/>
        <s v="Inventory Reporting Currency" u="1"/>
        <s v="Category" u="1"/>
        <s v="Journal Create Month" u="1"/>
        <s v="Yearly Shipment of Award RFQ" u="1"/>
        <s v="FCS Start Date" u="1"/>
        <s v="Acc. Series Revenue" u="1"/>
        <s v="Difference Between Monthly Actual Shipment and Monthly Estimated Shipment" u="1"/>
        <s v="Accum. LTA  GR Quantity" u="1"/>
        <s v="Accum. LTA MOU Quantity" u="1"/>
        <s v="Diff. Rate of MLY Act. Rev. vs. MLY Rev. TRGT" u="1"/>
        <s v="Diff. Rate of YTD Act. Rev. and YTD Rev. TRGT" u="1"/>
        <s v="Monthly Date" u="1"/>
        <s v="PSG Product Family" u="1"/>
        <s v="Accumulative Product Series  Revenue" u="1"/>
        <s v="Difference Ratio Between Actual Operating Income and The Boards Estimated Operating Income" u="1"/>
        <s v="Monthly BS Supply Quantity" u="1"/>
        <s v="Difference Between Actual Operating Income and The Boards Estimated Operating Income" u="1"/>
        <s v="Site Type" u="1"/>
        <s v="Diff. of YTD Act. SHIPT and YTD Shipping TRGT" u="1"/>
        <s v="Hit Rate Bottom Lower Limit" u="1"/>
        <s v="RelationshipWithRelativeStandard" u="1"/>
        <s v="Due date" u="1"/>
        <s v="Vendor Data Update Date" u="1"/>
        <s v="Monthly Boards Estimated Shipment" u="1"/>
        <s v="Month to Date Actual Revenue" u="1"/>
        <s v="Business Operation and DOI Overview" u="1"/>
        <s v="MoM LEM Ni" u="1"/>
        <s v="Production input quantity" u="1"/>
        <s v="Yield rate by inspection station" u="1"/>
        <s v="Monthly BS Forecast Quantity" u="1"/>
        <s v="Difference Ratio Between Actual Shipment and The Boards Estimated Shipment" u="1"/>
        <s v="Estimated Net Profit Margin" u="1"/>
        <s v="Diff. Rate of Act. Rev. vs.Est. Rev." u="1"/>
        <s v="Vendor Master" u="1"/>
        <s v="Acc. MVA Cost " u="1"/>
        <s v="DOI Target Days" u="1"/>
        <s v="Defect rate by defect type" u="1"/>
        <s v="Sensitivity" u="1"/>
        <s v="Total Revenue Goal" u="1"/>
        <s v="Plan Comparison Month" u="1"/>
        <s v="Material Catalog Price Infomation" u="1"/>
        <s v="MLY Rev. and SHIPT Data of Yearly TRGT" u="1"/>
        <s v="Year to Date Boards Estimated Operating Income" u="1"/>
        <s v="Parent Term Name" u="1"/>
        <s v="QOQ Connetor" u="1"/>
        <s v="QoQ LEM Ni" u="1"/>
        <s v="Diff. Rate of MLY Act. Rev. vs. Yearly Target Rev." u="1"/>
        <s v="Accum LTA GR Quantity" u="1"/>
        <s v="Overall system not repaired quantity" u="1"/>
        <s v="Actual Net Profit Margin" u="1"/>
        <s v="Hit Rate of MTD Act. SHIPT vs. MLY Shipping TRGT" u="1"/>
        <s v="Diff Rate of Yearly Act/Pred and Boards Est Rev" u="1"/>
        <s v="Diff Rate of YTD Act Rev and YTD Boards Est Rev" u="1"/>
        <s v="Product FPY rate target" u="1"/>
        <s v="Difference Between Monthly Actual Operating Income and  Monthly Operating Income Target" u="1"/>
        <s v="PSG FCST Hit Rate Information" u="1"/>
        <s v="Acc. Series Net Profit" u="1"/>
        <s v="Difference Between Actual Operating Income and Operating Income Target" u="1"/>
        <s v="Forecast Type" u="1"/>
        <s v="Diff. of Yearly Act./Pred. and Boards Est. Rev." u="1"/>
        <s v="Diff. of YTD Act. Rev. and YTD Boards Est. Rev." u="1"/>
        <s v="Forecast Comparison Type Name" u="1"/>
        <s v="Actual Sales Quantity" u="1"/>
        <s v="Last Month Total Revenue Amount" u="1"/>
        <s v="Inventory Reduction Plan" u="1"/>
        <s v="PSG Forecast Versions Comparison Information" u="1"/>
        <s v="Difference Between Yearly Actual and Predict Operating Income and Operating Income Target" u="1"/>
        <s v="Outliner Percentage" u="1"/>
        <s v="Diff. Rate of Act. SHIPT vs. Shipping TRGT" u="1"/>
        <s v="Open Purchase Order Quantity" u="1"/>
        <s v="Rev. and SHIPT in Past Three Years by PRD" u="1"/>
        <s v="Diff. of MLY Act. Ship. vs. Boards Est. Ship." u="1"/>
        <s v="Diff. Rate of Rev. and SHIPT in Different Time Frame" u="1"/>
        <s v="Yearly Operating Income Target" u="1"/>
        <s v="Conversion Rate Type" u="1"/>
        <s v="Primary Customer Name" u="1"/>
        <s v="Diff. Rate of YTD Act. SHIPT and YTD Shipping TRGT" u="1"/>
        <s v="Source Currency" u="1"/>
        <s v="Forecast Hit Rate Remark" u="1"/>
        <s v="Yearly Status of Operating Income and Shipment by Product" u="1"/>
        <s v="Month to Date Actual  Shipment" u="1"/>
        <s v="Hit Rate of MTD Act. Ship. vs. MLY Boards Est. Ship." u="1"/>
        <s v="Assign FCST Version" u="1"/>
        <s v="The Top Five PN with the Worst Order Fill Rate" u="1"/>
        <s v="Total Inventory Goal" u="1"/>
        <s v="Defect type quantity" u="1"/>
        <s v="CQ MP shipment Dataset" u="1"/>
        <s v="MoM Iron" u="1"/>
        <s v="Actual Daily Revenue" u="1"/>
        <s v="Sub-stage Type" u="1"/>
        <s v="Rolling 6 Months Forecast" u="1"/>
        <s v="Material Catalog" u="1"/>
        <s v="RFQ Hit Rate Status" u="1"/>
        <s v="Diff. of Act. Rev. vs. Rev. TRGT" u="1"/>
        <s v="Act type" u="1"/>
        <s v="YoY LEM Ni" u="1"/>
        <s v="Division Name" u="1"/>
        <s v="Diff. Rate of Yearly Act./Pred. and Boards Est. Ship." u="1"/>
        <s v="Detailed product yield analysis" u="1"/>
        <s v="Customer ID" u="1"/>
        <s v="Diff. Rate of Yearly  Act./Pred. and Boards Est. Ship." u="1"/>
        <s v="Shipment Year" u="1"/>
        <s v="Weekly product yield report" u="1"/>
        <s v="Forecast Data Type" u="1"/>
        <s v="P/L Update Date" u="1"/>
        <s v="Monthly Shipment of Yearly Target" u="1"/>
        <s v="Stage Composition Cost Ratio" u="1"/>
        <s v="Year to Date Shipment Target" u="1"/>
        <s v="Diff Rate of Rev and SHIPT in Different Time Frame" u="1"/>
        <s v="Difference Rate and Hit Rate Data of Operating Income and  Shipment" u="1"/>
        <s v="Diff of Yearly ActPred and TRGT Ship" u="1"/>
        <s v="Difference Between Monthly Actual Operating Income and Monthly Estimated Operating Income" u="1"/>
        <s v="Acronym" u="1"/>
        <s v="Daily Inventory Aging by Site_Raw" u="1"/>
        <s v="QoQ Iron" u="1"/>
        <s v="DB Start Date" u="1"/>
        <s v="Sole Source List" u="1"/>
        <s v="Difference Ratio Between Monthly Actual Shipment and Monthly Boards Estimated Shipment" u="1"/>
        <s v="Yield rate target by inspection station" u="1"/>
        <s v="Year to Date Status of Operating Income and Shipment by BU and Customer" u="1"/>
        <s v="PV Start Date" u="1"/>
        <s v="Defect quantity" u="1"/>
        <s v="Yearly Actual and Predict Revenue" u="1"/>
        <s v="Monthly Estimated Shipment" u="1"/>
        <s v="Accumulative Product Series  Cost" u="1"/>
        <s v="Diff. Rate of MLY Act. Rev. vs. MLY Est. Rev." u="1"/>
        <s v="Difference Ratio Between Monthly Actual Operating Income and Monthly Estimated Operating Income" u="1"/>
        <s v="Hit Rate Remark ID" u="1"/>
        <s v="Material Catalog Price Information" u="1"/>
        <s v="Monthly Operating Income and Shipment Data of Yearly target" u="1"/>
        <s v="Diff. of MLY Act. Ship. vs. Yearly Target Ship." u="1"/>
        <s v="Year to Date Status of Operating Income and Shipment by Product" u="1"/>
        <s v="Raw Cost Price" u="1"/>
        <s v="Yield rate target by inspection station mapping" u="1"/>
        <s v="Diff. Rate of Act. Rev. vs. Boards Est. Rev." u="1"/>
        <s v="PSG Cost Category" u="1"/>
        <s v="PSG Part Category" u="1"/>
        <s v="Sole Source Quantity" u="1"/>
        <s v="Version 1 Forecast Type ID" u="1"/>
        <s v="Version 2 Forecast Type ID" u="1"/>
        <s v="Diff Rate and Hit Rate Data of Rev and SHIPT" u="1"/>
        <s v="Total Inventory Amount By BU" u="1"/>
        <s v="Conversion Rate Validation End" u="1"/>
        <s v="Critical Parts Fulfillment Statistic" u="1"/>
        <s v="Forecast Type Name" u="1"/>
        <s v="Estimated Sales Quantity" u="1"/>
        <s v="Hit Rate of MTD Act Ship vs UTD Est Ship" u="1"/>
        <s v="Accumulative Product Series Revenue" u="1"/>
        <s v="Actual Operating and Shipment Date" u="1"/>
        <s v="DB Start Year" u="1"/>
        <s v="Actual Monthly Operating Income and Shipment Data" u="1"/>
        <s v="Accumulative Product Series Net Profit" u="1"/>
        <s v="Regional Demand Plan" u="1"/>
        <s v="Proposal RFQ Schedule Overview" u="1"/>
        <s v="DataType" u="1"/>
        <s v="Division Code" u="1"/>
        <s v="SourceSystem" u="1"/>
        <s v="Monthly Operating Income of Yearly Target" u="1"/>
        <s v="Target Currency" u="1"/>
        <s v="YoY Iron" u="1"/>
        <s v="Vendor Management" u="1"/>
        <s v="DOI Target Days Parameter" u="1"/>
        <s v="Diff of Yearly Act/Pred and Boards Est Rev" u="1"/>
        <s v="Diff of YTD Act Rev and YTD Boards Est Rev" u="1"/>
        <s v="Diff Rate of MLY Act Rev vs Boards Est Rev" u="1"/>
        <s v="Rev. and SHIPT in Past Three Years by BU and CUS" u="1"/>
        <s v="YTD Fill Rate Less Than Target PN List" u="1"/>
        <s v="Diff. of YTD Act. SHIPT and Boards Est. SHIPT" u="1"/>
        <s v="Diff. Rate of Act. SHIPT vs. BoardsEst. SHIPT" u="1"/>
        <s v="Currency Change" u="1"/>
        <s v="Acc. Series  Cost" u="1"/>
        <s v="Difference Ratio Between Monthly Actual Shipment and Monthly Estimated Shipment" u="1"/>
        <s v="Diff. Rate and Hit Rate Data of Rev. and SHIPT" u="1"/>
        <s v="GR Monthly Date" u="1"/>
        <s v="Diff Rate of YTD Act SHIPT and YTD Shipping TRGT" u="1"/>
        <s v="Vendor A Fulfillment Performance" u="1"/>
        <s v="Reason Code of Lose" u="1"/>
        <s v="Monthly Product Series Shipping Volume" u="1"/>
        <s v="Forecast Comparison Type ID" u="1"/>
        <s v="QOQ Plastic" u="1"/>
        <s v="Hub Remark" u="1"/>
        <s v="Yearly Actual Shipment" u="1"/>
        <s v="Diff of YTD Act SHIPT and Boards Est SHIPT" u="1"/>
        <s v="Acc. Materials Cost " u="1"/>
        <s v="RFQ Shipment Target Data" u="1"/>
        <s v="RTM Start Date" u="1"/>
        <s v="Version 1 Forecast Comparison Type Name" u="1"/>
        <s v="Version 2 Forecast Comparison Type Name" u="1"/>
        <s v="Monthly Actual Shipment" u="1"/>
        <s v="Monthly Forecast Quantity" u="1"/>
        <s v="Monthly Shipping Quantity" u="1"/>
        <s v="Formula" u="1"/>
        <s v="Month to Date Actual Operating Income" u="1"/>
        <s v="Up to date Estimated Version Date" u="1"/>
        <s v="GR Mothly Date" u="1"/>
        <s v="Up-To-Date Estimated Version Date" u="1"/>
        <s v="Material Catalog Inference Amount" u="1"/>
        <s v="Overall product yield target" u="1"/>
        <s v="Monthly Product Series Material Cost" u="1"/>
        <s v="Monitor Date" u="1"/>
        <s v="Rev and SHIPT in Past Three Years by PRD" u="1"/>
        <s v="Accumulative Product Series Material Cost " u="1"/>
        <s v="Data Upload Date" u="1"/>
        <s v="Buy and Sell Quantity" u="1"/>
        <s v="% of Total Inventory Amount by site" u="1"/>
        <s v="RFQ Detail of Lose Project" u="1"/>
        <s v="Difference Ratio Between Monthly Actual Operating Income and Monthly Boards Estimated Operating Income" u="1"/>
        <s v="Stewards" u="1"/>
        <s v="Vendor Performance Master" u="1"/>
        <s v="Hite Rate of Sales Quantity" u="1"/>
        <s v="Hit Rate Between Actual Operating Income and Monthly Operating Income Target" u="1"/>
        <s v="BOD Shipping Target Hit Rate" u="1"/>
        <s v="PSG Plant" u="1"/>
        <s v="PL Monthly Date" u="1"/>
        <s v="Target Year" u="1"/>
        <s v="Purchasing Mode and Amount Aistribution" u="1"/>
        <s v="Purchasing Mode and Amount Distribution" u="1"/>
        <s v="Defect type code" u="1"/>
        <s v="Major Stage Material Catalog DM" u="1"/>
        <s v="Hit Rate of MTD Act Ship vs MLY Boards Est Ship" u="1"/>
        <s v="Monthly Product Series Revenue" u="1"/>
        <s v="Acc. Shipping Quantity" u="1"/>
        <s v="Overview of Project Time Distribution" u="1"/>
        <s v="Actual Monthly Revenue and Shipment Data" u="1"/>
        <s v="Boards Est MLY Rev and SHIPT Data" u="1"/>
        <s v="Difference Ratio Between  Yearly Revenue" u="1"/>
        <s v="ReferenceData" u="1"/>
        <s v="Actual Daily Operating Income" u="1"/>
        <s v="Dvp Year" u="1"/>
        <s v="Impacted amount USD" u="1"/>
        <s v="Diff. of Yearly Act./Pred. and TRGT Rev." u="1"/>
        <s v="Planned Year" u="1"/>
        <s v="Up to date Monthly Estimated Revenue" u="1"/>
        <s v="CQ MP shipment" u="1"/>
        <s v="Year to Date Boards Estimated Revenue" u="1"/>
        <s v="MLY Rev. and SHIPT by PRD" u="1"/>
        <s v="Material Catalog Inference Analysis" u="1"/>
        <s v="Difference Ratio Between Yearly Shipment" u="1"/>
        <s v="Product yield alert date " u="1"/>
        <s v="Year to Date Actual Shipment" u="1"/>
        <s v="Conversion Rate Validation Start" u="1"/>
        <s v="Difference Between Actual Shipment and Estimated Shipment" u="1"/>
        <s v="Series Status" u="1"/>
        <s v="Estimated SC Normal Net Profit" u="1"/>
        <s v="Hit Rate Between Actual Shipment and Boards Estimated Shipment" u="1"/>
        <s v="Accumulative Materials Cost " u="1"/>
        <s v="Up-To-Date Monthly Estimated Revenue" u="1"/>
        <s v="Estimated Monthly Revenue Data by Customer" u="1"/>
        <s v="Forecast Quantity-&amp;gt;Order Quantity" u="1"/>
        <s v="Monthly Revenue of Yearly Target" u="1"/>
        <s v="Diff. of Yearly Act./Pred. and Boards Est. SHIPT" u="1"/>
        <s v="Difference Between Yearly Operating Income" u="1"/>
        <s v="Business Operation and DOI Overview_Stock Area" u="1"/>
        <s v="Vendor Fulfillment Date" u="1"/>
        <s v="Accumulative Product Series MVA Cost" u="1"/>
        <s v="Hit Rate of Act. SHIPT vs. Boards Est. SHIPT" u="1"/>
        <s v="Raw Material Data Month" u="1"/>
        <s v="Accumulative Product Series MVA Cost " u="1"/>
        <s v="Monthly Final Forecast Quantity" u="1"/>
        <s v="RelativeStandard" u="1"/>
        <s v="PSG Division" u="1"/>
        <s v="Product level" u="1"/>
        <s v="Diff. of Act. Rev. vs. Est. Rev." u="1"/>
        <s v="Hit Rate Top Lower Limit" u="1"/>
        <s v="PSG BOD Shipping Target Management" u="1"/>
        <s v="Series List" u="1"/>
        <s v="Product first pass yield" u="1"/>
        <s v="YTD Rev. and SHIPT by PRD" u="1"/>
        <s v="Diff of MLY Act Ship vs Yearly Target Ship" u="1"/>
        <s v="Week Level" u="1"/>
        <s v="Monthly Estimated Operating Income" u="1"/>
        <s v="Product yield rate" u="1"/>
        <s v="Year to Date Boards Estimated Shipment" u="1"/>
        <s v="Period Closing Date" u="1"/>
        <s v="Diff Rate of Yearly Act/Pred and Boards Est Ship" u="1"/>
        <s v="Difference Ratio Between Monthly Actual Shipment and Monthly Shipment Target" u="1"/>
        <s v="DOI Master" u="1"/>
        <s v="Estimated Profitability Ratio" u="1"/>
        <s v="Action" u="1"/>
        <s v="Year to Date Operating Income Target" u="1"/>
        <s v="Hit Rate of MTD Act. Rev. vs. MLY Rev. TRGT" u="1"/>
        <s v="Difference Between Year to Date Actual Operating Income and  Year to Date Operating Income Target" u="1"/>
        <s v="Yearly Rev and SHIPT by PRD" u="1"/>
        <s v="Diff. of YTD Act. SHIPT and  YTD Shipping TRGT" u="1"/>
        <s v="Diff. Rate of MLY Act. SHIPT vs. Shipping TRGT" u="1"/>
        <s v="Yearly Actual and Predict Operating Income" u="1"/>
        <s v="Year of Calculation" u="1"/>
        <s v="Difference Ratio Between Year to Date Actual Operating Income and Year to Date Operating Income Target" u="1"/>
        <s v="EBG part catergory" u="1"/>
        <s v="SourceCriteria" u="1"/>
        <s v="FRU =&amp;gt; FRU Remark" u="1"/>
        <s v="MLY Rev and SHIPT by PRD" u="1"/>
        <s v="Diff. of Yearly  Act./Pred. and Boards Est. Ship." u="1"/>
        <s v="Detailed product defect analysis" u="1"/>
        <s v="Currency Conversion Rate Master" u="1"/>
        <s v="Monthly Boards Estimated Operating Income" u="1"/>
        <s v="Diff. Rate of Yearly Act./Pred. and TRGT Ship." u="1"/>
        <s v="Used by Customer List" u="1"/>
        <s v="Hit Rate Between Actual Shipment and Monthly Shipment Target" u="1"/>
        <s v="Difference Ratio Between Actual Shipment and Estimated Shipment" u="1"/>
        <s v="Diff Rate of Yearly Act/Pred and TRGT Ship" u="1"/>
        <s v="Overall system defect quantity" u="1"/>
        <s v="Diff. Rate of Yearly  Act./Pred. and Boards Est. Rev." u="1"/>
        <s v="Difference Between Actual Shipment and Shipment Target" u="1"/>
        <s v="Version Difference" u="1"/>
        <s v="Nick Name" u="1"/>
        <s v="Accumulative Series Revenue" u="1"/>
        <s v="Difference Between Monthly Actual Shipment and Monthly Shipment Target" u="1"/>
        <s v="Latest Closing Month " u="1"/>
        <s v="YTD Rev and SHIPT by PRD" u="1"/>
        <s v="Difference Between Yearly Shipment" u="1"/>
        <s v="Diff of Yearly ActPred and Boards Est Rev" u="1"/>
        <s v="Diff of YTD Act SHIPT and YTD Shipping TRGT" u="1"/>
        <s v="Boards Estimated Version Date" u="1"/>
        <s v="Diff Rate of Yearly ActPred and TRGT Rev" u="1"/>
        <s v="MLY Rev. and SHIPT by BU and CUS" u="1"/>
        <s v="SourceColumn" u="1"/>
        <s v="MLY Rev and SHIPT Data of Yearly TRGT" u="1"/>
        <s v="QOQ Thermal Module" u="1"/>
        <s v="Product yield alert type" u="1"/>
        <s v="Inspection station code" u="1"/>
        <s v="Rev and SHIPT in Past Three Years by BU and CUS" u="1"/>
        <s v="Actual Product Revenue" u="1"/>
        <s v="MoM LEM CU" u="1"/>
        <s v="Case Plastic Procure Cost ratio" u="1"/>
        <s v="Lost Year -&amp;gt; RFQ End Year" u="1"/>
        <s v="Impacted amount NTD" u="1"/>
        <s v="Journal Create Year" u="1"/>
        <s v="MoM NY Gold" u="1"/>
        <s v="Sub Material Catalog MOM" u="1"/>
        <s v="Quality Score" u="1"/>
        <s v="Accumulative Product Series Shipping Volume" u="1"/>
        <s v="Hit Rate of MTD Act Rev vs MLY Boards Est Rev" u="1"/>
        <s v="Difference Ratio Between Actual Operating Income and Operating Income Target" u="1"/>
        <s v="Version Comparison Month" u="1"/>
        <s v="Stock Area" u="1"/>
        <s v="Major Stage Material Catalog Dim" u="1"/>
        <s v="Hit Rate of Act. Rev. vs.Boards Est. Rev." u="1"/>
        <s v="Hit Rate of MTD Act Rev vs UTD Est Rev" u="1"/>
        <s v="Project Stage Master" u="1"/>
        <s v="Diff. of Yearly Act./Pred. and Boards Est. Ship." u="1"/>
        <s v="Cost Score" u="1"/>
        <s v="Difference Ratio Between Yearly Actual and Predict Operating Income and Operating Income Target" u="1"/>
        <s v="Comment" u="1"/>
        <s v="MoM LEM Tin" u="1"/>
        <s v="RDP shipment" u="1"/>
        <s v="YTD Rev. and SHIPT by BU and CUS" u="1"/>
        <s v="FRU Remark" u="1"/>
        <s v="Diff Rate of Yearly ActPred and Boards Est Ship" u="1"/>
        <s v="QoQ LEM CU" u="1"/>
        <s v="Monthly Materials Cost" u="1"/>
        <s v="Material Catalog MOM" u="1"/>
        <s v="Material Futures MOM" u="1"/>
        <s v="FPY rate target by inspection station" u="1"/>
        <s v="Monthly Series Revenue" u="1"/>
        <s v="Diff. Rate of Yearly Act./Pred. and Boards Est. Rev." u="1"/>
        <s v="Diff. Rate of YTD Act. Rev. and YTD Boards Est. Rev." u="1"/>
        <s v="Hit Rate Between Actual Operating Income and Boards Estimated Operating Income" u="1"/>
        <s v="QoQ NY Gold" u="1"/>
        <s v="Raw Cost Ratio" u="1"/>
        <s v="Yearly Actual and Predict Shipment" u="1"/>
        <s v="Project Stage Time Data" u="1"/>
        <s v="BusinessRule" u="1"/>
        <s v="SourceTable" u="1"/>
        <s v="Inventory Functional Currency" u="1"/>
        <s v="Month of Calculation" u="1"/>
        <s v="Domain" u="1"/>
        <s v="Proposal RFQ Analysis" u="1"/>
        <s v="Vendor Fulfillment Performance" u="1"/>
        <s v="Aging Bucket percent" u="1"/>
        <s v="PSG Forecast Version Comparison" u="1"/>
        <s v="Difference Ratio Between Year to Date Actual Operating Income and Year to Date Boards Estimated Operating Income" u="1"/>
        <s v="Difference Ratio Between Yearly Actual and Predict Operating Income and Yearly Boards Estimated Operating Income" u="1"/>
        <s v="Devlop Year" u="1"/>
        <s v="Diff Rate of MLY Act Rev vs Yearly Target Rev" u="1"/>
        <s v="Difference Between Year to Date Actual Shipment and Year to Date Boards Estimated Shipment" u="1"/>
        <s v="Difference Between Yearly Actual and Predict Shipment and Yearly Boards Estimated Shipment" u="1"/>
        <s v="QoQ LEM Tin" u="1"/>
        <s v="Forecast Gen Date-&amp;gt;Forecast Version" u="1"/>
        <s v="Planned Month" u="1"/>
        <s v="Diff. of MLY Act. SHIPT vs. BoardsEst. SHIPT" u="1"/>
        <s v="Year to Date Actual Operating Income" u="1"/>
        <s v="Version Date" u="1"/>
        <s v="Component Type" u="1"/>
        <s v="Material Catalog Inference Cost" u="1"/>
        <s v="Hub Mark" u="1"/>
        <s v="SI StartDate" u="1"/>
        <s v="Diff. Rate and Hit Rate Data of Rev. and  SHIPT" u="1"/>
        <s v="LTA  GR Quantity" u="1"/>
        <s v="LTA MOU Quantity" u="1"/>
        <s v="Forecast Comparison Type" u="1"/>
        <s v="RFQ End Date" u="1"/>
        <s v="Up to date Monthly Estimated Shipment" u="1"/>
        <s v="MoM LEM AL" u="1"/>
        <s v="Mothly MVA Cost" u="1"/>
        <s v="Difference Between Yearly Revenue" u="1"/>
        <s v="Diff Rate of MLY Act Ship vs Boards Est Ship" u="1"/>
        <s v="Up-To-Date Monthly Estimated Shipment" u="1"/>
        <s v="Estimated Product Family Revenue" u="1"/>
        <s v="Diff. of Act. SHIPT vs.Shipping TRGT" u="1"/>
        <s v="EDI 940 Shipping Notice" u="1"/>
        <s v="IEC Part Num" u="1"/>
        <s v="Diff. of MLY Act. Rev. vs. Yearly Target Rev." u="1"/>
        <s v="YoY LEM CU" u="1"/>
        <s v="Yearly Actual Revenue" u="1"/>
        <s v="PSG FCST Hit Rate Analysis_Outliners" u="1"/>
        <s v="PIC" u="1"/>
        <s v="YoY NY Gold" u="1"/>
        <s v="Substitute Code" u="1"/>
        <s v="Outsourcing type" u="1"/>
        <s v="Accum LTA  GR Quantity" u="1"/>
        <s v="Accum LTA MOU Quantity" u="1"/>
        <s v="Critical Parts Fulfillment Data Date" u="1"/>
        <s v="Difference Between Yearly Actual and Predict Shipment and Yearly Shipment Target" u="1"/>
        <s v="Monthly Product Series MVA Cost" u="1"/>
        <s v="QoQ LEM AL" u="1"/>
        <s v="Formulate basis" u="1"/>
        <s v="Estimated Monthly Amortized Sales Quantity" u="1"/>
        <s v="Material Futures category" u="1"/>
        <s v="Diff of Yearly Act/Pred and TRGT Rev" u="1"/>
        <s v="Hit Rate Top Upper Limit" u="1"/>
        <s v="Status of Operating Income and Shipment in the Past Three Years by BU and Customer" u="1"/>
        <s v="Status" u="1"/>
        <s v="Overall product yield analysis" u="1"/>
        <s v="Forecast Hit Rate" u="1"/>
        <s v="Accumulative Series Net Profit Rate" u="1"/>
        <s v="RFQ Receive Date" u="1"/>
        <s v="Yearly Rev. and SHIPT by BU and CUS" u="1"/>
        <s v="PSG Monthly Procurement Amount" u="1"/>
        <s v="YoY LEM Tin" u="1"/>
        <s v="PSG Forecast Hit Rate Monitor" u="1"/>
        <s v="Material Catalog YOY" u="1"/>
        <s v="Material Futures YOY" u="1"/>
        <s v="Diff of Yearly ActPred and TRGT Rev" u="1"/>
        <s v="TaskID" u="1"/>
        <s v="UpdateSource" u="1"/>
        <s v="Actual Shipment Quantity" u="1"/>
        <s v="Status of Operating Income and Shipment in the Past Three Years by Product" u="1"/>
        <s v="Accumulative Product Series Material Cost" u="1"/>
        <s v="Difference Between Actual Shipment and The Boards Estimated Shipment" u="1"/>
        <s v="Month to Date Actual Shipment" u="1"/>
        <s v="Last Year Raw Cost Price" u="1"/>
        <s v="Difference Ratio Between Actual Shipment and Shipment Target" u="1"/>
        <s v="Diff Rate of MLY Act Ship vs Yearly Target Ship" u="1"/>
        <s v="Monthly Shiping Quantity" u="1"/>
        <s v="DOI Actual Days" u="1"/>
        <s v="Actual Shipment Quantity-&amp;gt;Order Quantity" u="1"/>
        <s v="Diff of Yearly Act/Pred and Boards Est Ship" u="1"/>
        <s v="Purchasing Part Attribute" u="1"/>
        <s v="Delivery Score" u="1"/>
        <s v="Boards Est. MLY Rev. and SHIPT Data" u="1"/>
        <s v="Diff. of Yearly  Act./Pred. and Boards Est. Rev." u="1"/>
        <s v="Diff. Rate of MLY Act. Rev. vs. Boards Est. Rev." u="1"/>
        <s v="Difference Ratio Between Yearly Revenue" u="1"/>
        <s v="Actual Revenue and Shipment Data" u="1"/>
        <s v="Experts" u="1"/>
        <s v="BS VS FCST Variance" u="1"/>
        <s v="PSG Inventory Amount" u="1"/>
        <s v="Monthly Status of Operating Income and Shipment by BU and Customer" u="1"/>
        <s v="YTD Fill Rate" u="1"/>
        <s v="Hit Rate Between Month to Date Actual Shipment and Monthly Boards Estimated Shipment" u="1"/>
        <s v="Accumulative Series Net Profit Margin" u="1"/>
        <s v="Hit Rate of Act. Rev. vs. MLY Rev. TRGT" u="1"/>
        <s v="Actual Operating and Shipment Month" u="1"/>
        <s v="Yearly Shipment Use Only" u="1"/>
        <s v="Yearly Shipment Target" u="1"/>
        <s v="LT FCST shipment" u="1"/>
        <s v="TermID" u="1"/>
        <s v="Diff. of MLY Act. Rev. vs.  MLY Rev. TRGT" u="1"/>
        <s v="Diff. of YTD Act. Rev. and  YTD Rev. TRGT" u="1"/>
        <s v="Detailed product yield" u="1"/>
        <s v="Actual Daily Revenue and Shipment Data" u="1"/>
        <s v="Diff. of Act. SHIPT vs. Est. SHIPT" u="1"/>
        <s v="DataOwner" u="1"/>
        <s v="Estimated Monthly Revenue and Shipment Data" u="1"/>
        <s v="YoY LEM AL" u="1"/>
        <s v="BU2 ASUS BS VS FCST" u="1"/>
        <s v="Monthly Boards Estimated Revenue" u="1"/>
        <s v="Diff. Rate of Yearly Act./Pred. and Boards Est. SHIPT" u="1"/>
        <s v="Diff Rate of Yearly Act/Pred and TRGT Rev" u="1"/>
        <s v="Last Month Total Inventory Amount" u="1"/>
        <s v="Product yield rate target" u="1"/>
        <s v="Data Source" u="1"/>
        <s v="Sub Material Catalog YOY" u="1"/>
        <s v="Daily Inventory Aging Details" u="1"/>
        <s v="Inventory Master" u="1"/>
        <s v="Sub Material Catalog" u="1"/>
        <s v="Boards Estimated Monthly Operating Income and Shipment Data" u="1"/>
        <s v="TermType" u="1"/>
        <s v="Diff Rate of Yearly ActPred and Boards Est Rev" u="1"/>
        <s v="Diff. Rate of Act. Rev. vs. Rev. TRGT" u="1"/>
        <s v="Difference Ratio Between Year to Date Actual Shipment and Year to Date Shipment Target" u="1"/>
        <s v="Difference Ratio Between Yearly Actual and Predict Shipment and Yearly Shipment Target" u="1"/>
        <s v="EnglishName" u="1"/>
        <s v="Part Number Quantity" u="1"/>
        <s v="Actual Revenue Cost and Shipment Data" u="1"/>
        <s v="Supplier Final Score" u="1"/>
        <s v="Estimate Product Family Cost" u="1"/>
        <s v="Business type" u="1"/>
        <s v="Related Terms" u="1"/>
        <s v="DataComment" u="1"/>
        <s v="RFQ End Year" u="1"/>
        <s v="Product Life Cycle" u="1"/>
        <s v="Monthly Actual Operating Income" u="1"/>
        <s v="GR Quantity" u="1"/>
        <s v="Diff. of MLY Act. Rev. vs. MLY Est. Rev." u="1"/>
        <s v="Hit Rate of MTD Act. Rev. vs. UTD Est. Rev." u="1"/>
        <s v="Latest Closing Month" u="1"/>
        <s v="Yearly Boards Estimated Operating Income" u="1"/>
        <s v="Fill Rate by Vendor" u="1"/>
        <s v="RFQ Detail of On going Project" u="1"/>
        <s v="MoM PC" u="1"/>
        <s v="Diff. of MLY Act. SHIPT vs. Shipping TRGT" u="1"/>
        <s v="Primary Customer Code" u="1"/>
        <s v="Difference Between Actual Operating Income and Estimated Operating Income" u="1"/>
        <s v="Monthly Status of Operating Income and Shipment by Product" u="1"/>
        <s v="FRU" u="1"/>
        <s v="Forecast Type ID" u="1"/>
        <s v="AVL ID" u="1"/>
        <s v="Purchasing Mode" u="1"/>
        <s v="Monthly Actual Revenue" u="1"/>
        <s v="Material Marketing Price Information" u="1"/>
        <s v="MLY Rev and SHIPT by BU and CUS" u="1"/>
        <s v="Conversion Rate" u="1"/>
        <s v="GR Date By QUARTER" u="1"/>
        <s v="Accumulative Series Net Profit" u="1"/>
        <s v="Award/Lost Year -&amp;gt; RFQ End Year" u="1"/>
        <s v="Diff Rate of YTD Act SHIPT and Boards Est SHIPT" u="1"/>
        <s v="PSG Cost Catetory" u="1"/>
        <s v="PSG Part Catetory" u="1"/>
        <s v="Accumulative Shipping Quantity" u="1"/>
        <s v="Actual SC Normal Net Profit" u="1"/>
        <s v="LocalName" u="1"/>
        <s v="RFQ Detail of Award Project" u="1"/>
        <s v="QoQ PC" u="1"/>
        <s v="Author" u="1"/>
        <s v="Inventory Reduction Plan Amount" u="1"/>
        <s v="Diff. Rate of Yearly Act./Pred. and TRGT Rev." u="1"/>
        <s v="GR Date" u="1"/>
        <s v="Acc. Series Net Profit Margin" u="1"/>
        <s v="PSG Site" u="1"/>
        <s v="Monitor Date -&amp;gt; Demand Plan Date" u="1"/>
        <s v="QOQ Stamping" u="1"/>
        <s v="Shipment Month" u="1"/>
        <s v="Diff. Rate of MLY Act. Ship. vs. Yearly Target Ship." u="1"/>
        <s v="Difference Ratio Between Year to Date Actual Shipment and Year to Date Boards Estimated Shipment" u="1"/>
        <s v="Difference Ratio Between Yearly Actual and Predict Shipment and Yearly Boards Estimated Shipment" u="1"/>
        <s v="First pass yield rate by inspection station" u="1"/>
        <s v="Difference Between Monthly Actual Shipment and Monthly Boards Estimated Shipment" u="1"/>
        <s v="YTD Rev and SHIPT by BU and CUS" u="1"/>
        <s v="Is Sole" u="1"/>
        <s v="LTA GR Quantity" u="1"/>
        <s v="TechnicalComment" u="1"/>
        <s v="RDP Hit Rate Version" u="1"/>
        <s v="Case Plastic Cost ratio" u="1"/>
        <s v="Diff. of YTD Act. Rev. and YTD Rev. TRGT" u="1"/>
        <s v="Name" u="1"/>
        <s v="Defect target by defect type mapping" u="1"/>
        <s v="Hit Rate of MTD Act. SHIPT vs. MLY Boards Est. SHIPT" u="1"/>
        <s v="Yearly Boards Estimated Revenue" u="1"/>
        <s v="Hit Rate of Act. SHIPT vs. MLY Shipping TRGT" u="1"/>
        <s v="FCS Start Date Data" u="1"/>
        <s v="MD BU2 ASUS BS VS FCST" u="1"/>
        <s v="Material Marketing Price Analysis" u="1"/>
        <s v="Diff of Yearly Act/Pred and TRGT Ship" u="1"/>
        <s v="Diff. of Act. Rev. vs.Boards Est. Rev." u="1"/>
        <s v="Diff. Rate of MLY Act. SHIPT vs. Boards Est. SHIPT" u="1"/>
        <s v="Diff. Rate of YTD Act. SHIPT and Boards Est. SHIPT" u="1"/>
        <s v="The Top Five Vendor with the Worst Order Fill Rate" u="1"/>
        <s v="Site Name" u="1"/>
        <s v="% of Total Inventory Amount by site =&amp;gt; % of Total Inventory Amount" u="1"/>
        <s v="Detailed product defect" u="1"/>
        <s v="Inventory Reduction Plan =&amp;gt;Inventory Reduction Plan Amount" u="1"/>
        <s v="Difference Ratio Between  Yearly Operating Income" u="1"/>
        <s v="Hit Rate Analysis Month" u="1"/>
        <s v="In Accurated area" u="1"/>
        <s v="Accumulative Series Cost" u="1"/>
        <s v="Fill Rate by PartNo" u="1"/>
        <s v="Actual Daily Shipment" u="1"/>
        <s v="BS Supply Month" u="1"/>
        <s v="Diff of MLY Act Rev vs Boards Est Rev" u="1"/>
        <s v="Material Catalog Price Analysis" u="1"/>
        <s v="Yearly SHIPT TRGT Data" u="1"/>
        <s v="Diff of YTD Act Rev and YTD Rev TRGT" u="1"/>
        <s v="YoY PC" u="1"/>
        <s v="PSG  Customer" u="1"/>
        <s v="PSG FCST Management" u="1"/>
        <s v="Remark" u="1"/>
        <s v="Accumulative Series Profitability Ratio" u="1"/>
        <s v="Resources" u="1"/>
        <s v="Last Raw Cost Price" u="1"/>
        <s v="Award/Lost Year" u="1"/>
        <s v="PSG Product Series" u="1"/>
        <s v="Input quantity by inspection station" u="1"/>
        <s v="Diff. Rate of Act. SHIPT vs. Est. SHIPT" u="1"/>
        <s v="Class Code Category" u="1"/>
        <s v="Difference Between Year to Date Actual Operating Income and Year to Date Boards Estimated Operating Income" u="1"/>
        <s v="Difference Between Yearly Actual and Predict Operating Income and Yearly Boards Estimated Operating Income" u="1"/>
        <s v="Data on the Difference Rate of Revenue and Shipment in Different Time Intervals" u="1"/>
        <s v="STD BU2 ASUS BS VS FCST" u="1"/>
        <s v="Yearly Actual Operating Income" u="1"/>
        <s v="DataOwnerBG" u="1"/>
        <s v="Diff. of MLY Act. SHIPT vs. Est. SHIPT" u="1"/>
        <s v="Diff. of Yearly Act./Pred. and TRGT Ship." u="1"/>
        <s v="Diff. of Act. SHIPT vs. BoardsEst. SHIPT" u="1"/>
        <s v="Proposal RFQ Pipeline" u="1"/>
        <s v="Diff. Rate of Yearly Act./Pred. and TRGT SHIPT" u="1"/>
        <s v="Actual Revenue and Shipment Date" u="1"/>
        <s v="AVL Name" u="1"/>
        <s v="MTD EDI 850" u="1"/>
        <s v="GTK Quantity" u="1"/>
        <s v="Material Groups" u="1"/>
        <s v="Hit Rate of MTD Act. Rev. vs. MLY Boards Est. Rev." u="1"/>
        <s v="BU Type" u="1"/>
        <s v="EDI 850 Order Request" u="1"/>
        <s v="Material Marketing Price Infomation" u="1"/>
        <s v="PSG Business Unit" u="1"/>
        <s v="Estimated MLB Normal Net Profit" u="1"/>
        <s v="Estimated SKU Normal Net Profit" u="1"/>
        <s v="Definition" u="1"/>
        <s v="Diff. Rate of MLY Act. SHIPT vs. Est. SHIPT" u="1"/>
        <s v="Diff Rate of Yearly ActPred and TRGT Ship" u="1"/>
        <s v="Yearly Status of Operating Income and Shipment by BU and Customer" u="1"/>
        <s v="Hit Rate Bottom Upper Limit" u="1"/>
        <s v="QOQ PCB" u="1"/>
        <s v="Diff. of MLY Act. Rev. vs. Boards Est. Rev." u="1"/>
        <s v="Division Alias" u="1"/>
        <s v="Total Inventory Amount" u="1"/>
        <s v="Hit Rate of MTD Act. Ship. vs. UTD Est. Ship." u="1"/>
        <s v="Part Series" u="1"/>
        <s v="PSG Forecast Versions Comparison" u="1"/>
        <s v="Vendor Performane Date" u="1"/>
        <s v="Purchase Amount" u="1"/>
        <s v="Product Series FCS Status" u="1"/>
        <s v="Defect type target" u="1"/>
        <s v="DOI Date Type" u="1"/>
        <s v="Estimated Monthly Operating Income and Shipment Data" u="1"/>
        <s v="Actual MLB Normal Net Profit" u="1"/>
        <s v="Actual SKU Normal Net Profit" u="1"/>
        <s v="Product yield alert comment" u="1"/>
        <s v="Critical Parts Fulfillment Analysis" u="1"/>
        <s v="Yearly Revenue Target" u="1"/>
        <s v="Not repaired quantity" u="1"/>
        <s v="PSG FCST Hit Rate Analysis" u="1"/>
        <s v="Yearly Boards Estimated Shipment" u="1"/>
        <s v="Year to Date Actual Revenue" u="1"/>
        <s v="FCST Version" u="1"/>
        <s v="Diff. Rate of MLY Act. Ship. vs. Boards Est. Ship." u="1"/>
        <s v="Difference Between Year to Date Actual Shipment and  Year to Date Shipment Target" u="1"/>
        <s v="Hit Rate Remark" u="1"/>
        <s v="Actual Daily Operating Income and Shipment Data" u="1"/>
        <s v="Hit Rate Between Month to Date Actual Operating Income and Monthly Boards Estimated Operating Income" u="1"/>
        <s v="Diff of MLY Act Rev vs Yearly Target Rev" u="1"/>
        <s v="Part Description" u="1"/>
        <s v="Difference Between Monthly Actual Operating Income and Monthly Boards Estimated Operating Income" u="1"/>
        <s v="Product Series" u="1"/>
        <s v="Base Year of Calculation" u="1"/>
        <s v="Total Inventory Amount By Top 10 Customer" u="1"/>
        <s v="Diff. of Yearly Act./Pred. and TRGT SHIPT" u="1"/>
        <s v="Hit Rate Between Month to Date Actual Operating Income and Monthly Operating Income Target" u="1"/>
        <s v="Major Stage Material Catalog" u="1"/>
        <s v="Difference Ratio Between Monthly Actual Operating Income and Monthly Operating Income Target" u="1"/>
        <s v="OTK Quantity" u="1"/>
        <s v="Diff of MLY Act Ship vs Boards Est Ship" u="1"/>
        <s v="Yearly Rev and SHIPT by BU and CUS" u="1"/>
        <s v="Accumulative MVA Cost " u="1"/>
        <s v="Overall product yield alert" u="1"/>
        <s v="RFQ Related Data" u="1"/>
      </sharedItems>
    </cacheField>
    <cacheField name="DC-Steward" numFmtId="0">
      <sharedItems count="30">
        <s v="Lin.Una@inventec.com"/>
        <s v="tsai.shang-ju@inventec.com"/>
        <s v="hung.jennie@inventec.com"/>
        <s v="ma.vivian@inventec.com"/>
        <s v="chu.kelly@inventec.com"/>
        <s v=""/>
        <s v="tsai.maison@inventec.com"/>
        <s v="Qi.Caty@inventec.com.cn"/>
        <s v="li.lily@inventec.com.cn"/>
        <s v="chen.sb@inventec.com"/>
        <s v="lee.alexml@inventec.com"/>
        <s v="liou.alan@inventec.com"/>
        <s v="chen.joycefw@inventec.com"/>
        <s v="tseng.sammy@inventec.com"/>
        <s v="tsou.kelly@inventec.com"/>
        <s v="lee.miles@inventec.com"/>
        <s v="lee.belle@inventec.com"/>
        <s v="chen.ch@inventec.com"/>
        <s v="SuMay@inventeccom" u="1"/>
        <s v="Huang.Karen@inventec.com" u="1"/>
        <s v="chen.len@inventec.com" u="1"/>
        <s v="Qian.Jenny@inventec.com" u="1"/>
        <s v="Wang.Charley@inventec.com" u="1"/>
        <s v="Hung.Eric@inventec.com" u="1"/>
        <s v="Lee.Kate@inventec.com" u="1"/>
        <s v="Su.May@inventeccom" u="1"/>
        <s v="tan.tansy@inventec.com" u="1"/>
        <s v="Su.May@inventec.com" u="1"/>
        <s v="jen.austin@inventec.com" u="1"/>
        <s v="jessewei@tw.ibm.com" u="1"/>
      </sharedItems>
    </cacheField>
    <cacheField name="DC-Description" numFmtId="0">
      <sharedItems containsMixedTypes="1" containsNumber="1" containsInteger="1" minValue="0" maxValue="0"/>
    </cacheField>
    <cacheField name="DC-RegClean" numFmtId="0">
      <sharedItems/>
    </cacheField>
    <cacheField name="DC-RegUppper" numFmtId="0">
      <sharedItems/>
    </cacheField>
    <cacheField name="DC-RegEx" numFmtId="0">
      <sharedItems count="23">
        <s v="^()$"/>
        <s v="^(SAP)$"/>
        <s v="^(Upload|UPLOAD)$"/>
        <s v="^(headcount allcation 系統： http://10.99.173.21/headcount/Default.aspx|HEADCOUNT ALLCATION 系統： HTTP://10.99.173.21/HEADCOUNT/DEFAULT.ASPX)$"/>
        <s v="^(正式工出勤工時來源於Workshop|正式工出勤工時來源於WORKSHOP)$"/>
        <s v="^(DPS)$"/>
        <s v="^(產線異常DOWN TIME錄入系統)$"/>
        <s v="^(上傳檔案)$"/>
        <s v="^(資料來源待確認)$" u="1"/>
        <s v="^(N/A)$" u="1"/>
        <s v="^(PRO 手動上傳)$" u="1"/>
        <s v="^(PDM/EIS)$" u="1"/>
        <s v="^(SQE 系統來源)$" u="1"/>
        <e v="#REF!" u="1"/>
        <s v="^(EIS)$" u="1"/>
        <s v="^(供需平台)$" u="1"/>
        <s v="^(　)$" u="1"/>
        <s v="^(手動上傳)$" u="1"/>
        <s v="^(PDM/SAP/EIS)$" u="1"/>
        <s v="^(FP)$" u="1"/>
        <s v="^(Manual|MANUAL)$" u="1"/>
        <s v="^(EIS/SAP)$" u="1"/>
        <s v="^(DCM)$" u="1"/>
      </sharedItems>
    </cacheField>
    <cacheField name="DC-Term" numFmtId="0">
      <sharedItems count="733">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Master"/>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Master"/>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Milestone Number"/>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BPM &gt;&gt; RFQ Detail"/>
        <s v="IEC_STD_V10 &gt;&gt; Data Standard &gt;&gt; BPM &gt;&gt; BU Code"/>
        <s v="IEC_STD_V10 &gt;&gt; Data Standard &gt;&gt; BPM &gt;&gt; LOB Code"/>
        <s v="IEC_STD_V10 &gt;&gt; Data Standard &gt;&gt; BPM &gt;&gt; Customer Name-SAP"/>
        <s v="IEC_STD_V10 &gt;&gt; Data Standard &gt;&gt; BPM &gt;&gt; Product Horizon"/>
        <s v="IEC_STD_V10 &gt;&gt; Data Standard &gt;&gt; BPM &gt;&gt; Product Family"/>
        <s v="IEC_STD_V10 &gt;&gt; Data Standard &gt;&gt; BPM &gt;&gt; Product Generation"/>
        <s v="IEC_STD_V10 &gt;&gt; Data Standard &gt;&gt; BPM &gt;&gt; Platform Solution Name"/>
        <s v="IEC_STD_V10 &gt;&gt; Data Standard &gt;&gt; BPM &gt;&gt; Customer Project Name"/>
        <s v="IEC_STD_V10 &gt;&gt; Data Standard &gt;&gt; BPM &gt;&gt; RFQ Status"/>
        <s v="IEC_STD_V10 &gt;&gt; Data Standard &gt;&gt; BPM &gt;&gt; Award Year -&gt; RFQ End Year"/>
        <s v="IEC_STD_V10 &gt;&gt; Data Standard &gt;&gt; BPM &gt;&gt; Project Stage"/>
        <s v="IEC_STD_V10 &gt;&gt; Data Standard &gt;&gt; BPM &gt;&gt; Project Type"/>
        <s v="IEC_STD_V10 &gt;&gt; Data Standard &gt;&gt; BPM &gt;&gt; Product Category"/>
        <s v="IEC_STD_V10 &gt;&gt; Data Standard &gt;&gt; BPM &gt;&gt; Product Sub Category"/>
        <s v="IEC_STD_V10 &gt;&gt; Data Standard &gt;&gt; BPM &gt;&gt; Project Summary"/>
        <s v="IEC_STD_V10 &gt;&gt; Data Standard &gt;&gt; BPM &gt;&gt; RFQ_Plan_NPI_Start Date"/>
        <s v="IEC_STD_V10 &gt;&gt; Data Standard &gt;&gt; BPM &gt;&gt; RFQ_Plan_MP_Start Date"/>
        <s v="IEC_STD_V10 &gt;&gt; Data Standard &gt;&gt; BPM &gt;&gt; RFQ_Plan_EVT_Start Date"/>
        <s v="IEC_STD_V10 &gt;&gt; Data Standard &gt;&gt; BPM &gt;&gt; RFQ_Plan_DVT_Start Date"/>
        <s v="IEC_STD_V10 &gt;&gt; Data Standard &gt;&gt; BPM &gt;&gt; RFQ_Plan_PVT_Start Date"/>
        <s v="IEC_STD_V10 &gt;&gt; Data Standard &gt;&gt; BPM &gt;&gt; RFQ_Plan_Start Date"/>
        <s v="IEC_STD_V10 &gt;&gt; Data Standard &gt;&gt; BPM &gt;&gt; Lost Reason"/>
        <s v="IEC_STD_V10 &gt;&gt; Data Standard &gt;&gt; BPM &gt;&gt; EBG Project Estimate Revenue"/>
        <s v="IEC_STD_V10 &gt;&gt; Data Standard &gt;&gt; BPM &gt;&gt; Amount of Actual revenue"/>
        <s v="IEC_STD_V10 &gt;&gt; Data Standard &gt;&gt; BPM &gt;&gt; Amount of Target shipment"/>
        <s v="IEC_STD_V10 &gt;&gt; Data Standard &gt;&gt; BPM &gt;&gt; Actual shipment"/>
        <s v="IEC_STD_V10 &gt;&gt; Data Standard &gt;&gt; BPM &gt;&gt; Estimated Return on Invensment %"/>
        <s v="IEC_STD_V10 &gt;&gt; Data Standard &gt;&gt; BPM &gt;&gt; Actual Return on Invensment %"/>
        <s v="IEC_STD_V10 &gt;&gt; Data Standard &gt;&gt; BPM &gt;&gt; Estimated Total NRE Funding"/>
        <s v="IEC_STD_V10 &gt;&gt; Data Standard &gt;&gt; BPM &gt;&gt; Estimated Net Profit %"/>
        <s v="IEC_STD_V10 &gt;&gt; Data Standard &gt;&gt; BPM &gt;&gt; Actual Normal Net Profit %"/>
        <s v="IEC_STD_V10 &gt;&gt; Data Standard &gt;&gt; BPM &gt;&gt; Estimated MLB Normal Net Profit % "/>
        <s v="IEC_STD_V10 &gt;&gt; Data Standard &gt;&gt; BPM &gt;&gt; Actual MLB Normal Net Profit %"/>
        <s v="IEC_STD_V10 &gt;&gt; Data Standard &gt;&gt; BPM &gt;&gt; Estimated SC Normal Net Profit %"/>
        <s v="IEC_STD_V10 &gt;&gt; Data Standard &gt;&gt; BPM &gt;&gt; Actual SC Normal Net Profit %"/>
        <s v="IEC_STD_V10 &gt;&gt; Data Standard &gt;&gt; BPM &gt;&gt; Estimated SKU Normal Net Profit %"/>
        <s v="IEC_STD_V10 &gt;&gt; Data Standard &gt;&gt; BPM &gt;&gt; Actual SKU Normal Net Profit %"/>
        <s v="IEC_STD_V10 &gt;&gt; Data Standard &gt;&gt; BPM &gt;&gt; RFQ Hit Rate Data"/>
        <s v="IEC_STD_V10 &gt;&gt; Data Standard &gt;&gt; BPM &gt;&gt; RFQ Hit Rate"/>
        <s v="IEC_STD_V10 &gt;&gt; Data Standard &gt;&gt; BPM &gt;&gt; RFQ Project Stage Time"/>
        <s v="IEC_STD_V10 &gt;&gt; Data Standard &gt;&gt; BPM &gt;&gt; Project Stage Estimated Start Date"/>
        <s v="IEC_STD_V10 &gt;&gt; Data Standard &gt;&gt; BPM &gt;&gt; Project Stage Estimated End Date"/>
        <s v="IEC_STD_V10 &gt;&gt; Data Standard &gt;&gt; BPM &gt;&gt; Product Horizon Master"/>
        <s v="IEC_STD_V10 &gt;&gt; Data Standard &gt;&gt; BPM &gt;&gt; Project name or Product Family (check with Nydia)"/>
        <s v="IEC_STD_V10 &gt;&gt; Data Standard &gt;&gt; BPM &gt;&gt; NRE Revenue"/>
        <s v="IEC_STD_V10 &gt;&gt; Data Standard &gt;&gt; BPM &gt;&gt; Normal Net profit"/>
        <s v="IEC_STD_V10 &gt;&gt; Data Standard &gt;&gt; BPM &gt;&gt; NRE Spending"/>
        <s v="IEC_STD_V10 &gt;&gt; Data Standard &gt;&gt; BPM &gt;&gt; RD Sharing%"/>
        <s v="IEC_STD_V10 &gt;&gt; Data Standard &gt;&gt; BPM &gt;&gt; Estimated Lifecycle Forecast"/>
        <s v="IEC_STD_V10 &gt;&gt; Data Standard &gt;&gt; BPM &gt;&gt; Actual Revenue"/>
        <s v="IEC_STD_V10 &gt;&gt; Data Standard &gt;&gt; BPM &gt;&gt; Actual Revenue Month"/>
        <s v="IEC_STD_V10 &gt;&gt; Data Standard &gt;&gt; BPM &gt;&gt; Currency of revenue"/>
        <s v="IEC_STD_V10 &gt;&gt; Data Standard &gt;&gt; BPM &gt;&gt; Site"/>
        <s v="IEC_STD_V10 &gt;&gt; Data Standard &gt;&gt; BPM &gt;&gt; LOB ID"/>
        <s v="IEC_STD_V10 &gt;&gt; Data Standard &gt;&gt; BPM &gt;&gt; Revenue product category"/>
        <s v="IEC_STD_V10 &gt;&gt; Data Standard &gt;&gt; BPM &gt;&gt; Revenue content"/>
        <s v="IEC_STD_V10 &gt;&gt; Data Standard &gt;&gt; BPM &gt;&gt; Revenue achievement rate"/>
        <s v="IEC_STD_V10 &gt;&gt; Data Standard &gt;&gt; BPM &gt;&gt; Shipment achievement rate"/>
        <s v="IEC_STD_V10 &gt;&gt; Data Standard &gt;&gt; BPM &gt;&gt; Revenue YoY"/>
        <s v="IEC_STD_V10 &gt;&gt; Data Standard &gt;&gt; BPM &gt;&gt; Revenue YTD"/>
        <s v="IEC_STD_V10 &gt;&gt; Data Standard &gt;&gt; BPM &gt;&gt; Shipment YoY"/>
        <s v="IEC_STD_V10 &gt;&gt; Data Standard &gt;&gt; BPM &gt;&gt; Shipment volume YTD"/>
        <s v="IEC_STD_V10 &gt;&gt; Data Standard &gt;&gt; BPM &gt;&gt; Gap of shipment"/>
        <s v="IEC_STD_V10 &gt;&gt; Data Standard &gt;&gt; BPM &gt;&gt; Average selling price (Actual)"/>
        <s v="IEC_STD_V10 &gt;&gt; Data Standard &gt;&gt; BPM &gt;&gt; Average selling price (FCST)"/>
        <s v="IEC_STD_V10 &gt;&gt; Data Standard &gt;&gt; BPM &gt;&gt; Gap of ASP"/>
        <s v="IEC_STD_V10 &gt;&gt; Data Standard &gt;&gt; BPM &gt;&gt; Target revenue"/>
        <s v="IEC_STD_V10 &gt;&gt; Data Standard &gt;&gt; BPM &gt;&gt; Target Revenue Month"/>
        <s v="IEC_STD_V10 &gt;&gt; Data Standard &gt;&gt; BPM &gt;&gt; Amount of Target revenue"/>
        <s v="IEC_STD_V10 &gt;&gt; Data Standard &gt;&gt; BPM &gt;&gt; Revenue Achievement Rate (Target vs Actual)"/>
        <s v="IEC_STD_V10 &gt;&gt; Data Standard &gt;&gt; BPM &gt;&gt; Shipment Target"/>
        <s v="IEC_STD_V10 &gt;&gt; Data Standard &gt;&gt; BPM &gt;&gt; Target Shipment Month"/>
        <s v="IEC_STD_V10 &gt;&gt; Data Standard &gt;&gt; BPM &gt;&gt; Shipment achievement rate (Target vs Actual)"/>
        <s v="IEC_STD_V10 &gt;&gt; Data Standard &gt;&gt; BPM &gt;&gt; Annual Plan Revenue"/>
        <s v="IEC_STD_V10 &gt;&gt; Data Standard &gt;&gt; BPM &gt;&gt; Annual plan Revenue Month"/>
        <s v="IEC_STD_V10 &gt;&gt; Data Standard &gt;&gt; BPM &gt;&gt; Amount of Annual Plan Revenue"/>
        <s v="IEC_STD_V10 &gt;&gt; Data Standard &gt;&gt; BPM &gt;&gt; Revenue Achievement Rate (Annual plan vs Actual)"/>
        <s v="IEC_STD_V10 &gt;&gt; Data Standard &gt;&gt; BPM &gt;&gt; Annual Plan Shipment"/>
        <s v="IEC_STD_V10 &gt;&gt; Data Standard &gt;&gt; BPM &gt;&gt; Annual plan Shipment Month"/>
        <s v="IEC_STD_V10 &gt;&gt; Data Standard &gt;&gt; BPM &gt;&gt; Amount of Annual Plan Shipment"/>
        <s v="IEC_STD_V10 &gt;&gt; Data Standard &gt;&gt; BPM &gt;&gt; Shipment achievement rate (Annual plan vs Actual)"/>
        <s v="IEC_STD_V10 &gt;&gt; Data Standard &gt;&gt; BPM &gt;&gt; Daily Actual Revenue"/>
        <s v="IEC_STD_V10 &gt;&gt; Data Standard &gt;&gt; BPM &gt;&gt; Actual Revenue Date"/>
        <s v="IEC_STD_V10 &gt;&gt; Data Standard &gt;&gt; BPM &gt;&gt; Cost per Hour"/>
        <s v="IEC_STD_V10 &gt;&gt; Data Standard &gt;&gt; BPM &gt;&gt; PCA CPU"/>
        <s v="IEC_STD_V10 &gt;&gt; Data Standard &gt;&gt; BPM &gt;&gt; Earn Hour"/>
        <s v="IEC_STD_V10 &gt;&gt; Data Standard &gt;&gt; BPM &gt;&gt; MFG SPDG USD"/>
        <s v="IEC_STD_V10 &gt;&gt; Data Standard &gt;&gt; BPM &gt;&gt; CPH Target USD"/>
        <s v="IEC_STD_V10 &gt;&gt; Data Standard &gt;&gt; BPM &gt;&gt; Manufacture Value Add GAP"/>
        <s v="IEC_STD_V10 &gt;&gt; Data Standard &gt;&gt; BPM &gt;&gt; Year"/>
        <s v="IEC_STD_V10 &gt;&gt; Data Standard &gt;&gt; BPM &gt;&gt; Quote Amount USD"/>
        <s v="IEC_STD_V10 &gt;&gt; Data Standard &gt;&gt; BPM &gt;&gt; SPDG AVG"/>
        <s v="IEC_STD_V10 &gt;&gt; Data Standard &gt;&gt; BPM &gt;&gt; SPDG YTD"/>
        <s v="IEC_STD_V10 &gt;&gt; Data Standard &gt;&gt; BPM &gt;&gt; Quote AVG"/>
        <s v="IEC_STD_V10 &gt;&gt; Data Standard &gt;&gt; BPM &gt;&gt; Quote YTD"/>
        <s v="IEC_STD_V10 &gt;&gt; Data Standard &gt;&gt; BPM &gt;&gt; MFG cost per unit"/>
        <s v="IEC_STD_V10 &gt;&gt; Data Standard &gt;&gt; BPM &gt;&gt; Placement"/>
        <s v="IEC_STD_V10 &gt;&gt; Data Standard &gt;&gt; BPM &gt;&gt; MFG Spending Master"/>
        <s v="IEC_STD_V10 &gt;&gt; Data Standard &gt;&gt; BPM &gt;&gt; Category1"/>
        <s v="IEC_STD_V10 &gt;&gt; Data Standard &gt;&gt; BPM &gt;&gt; Category2"/>
        <s v="IEC_STD_V10 &gt;&gt; Data Standard &gt;&gt; BPM &gt;&gt; SPDG Category"/>
        <s v="IEC_STD_V10 &gt;&gt; Data Standard &gt;&gt; BPM &gt;&gt; Year Month"/>
        <s v="IEC_STD_V10 &gt;&gt; Data Standard &gt;&gt; BPM &gt;&gt; SPDG Amount"/>
        <s v="IEC_STD_V10 &gt;&gt; Data Standard &gt;&gt; BPM &gt;&gt; SPDG Amount USD"/>
        <s v="IEC_STD_V10 &gt;&gt; Data Standard &gt;&gt; BPM &gt;&gt; MFG Revenue"/>
        <s v="IEC_STD_V10 &gt;&gt; Data Standard &gt;&gt; BPM &gt;&gt; IDL Head count"/>
        <s v="IEC_STD_V10 &gt;&gt; Data Standard &gt;&gt; BPM &gt;&gt; DL Head count"/>
        <s v="IEC_STD_V10 &gt;&gt; Data Standard &gt;&gt; BPM &gt;&gt; Site Revenue"/>
        <s v="IEC_STD_V10 &gt;&gt; Data Standard &gt;&gt; BPM &gt;&gt; Build Volume-Depreciation"/>
        <s v="IEC_STD_V10 &gt;&gt; Data Standard &gt;&gt; BPM &gt;&gt; Actul Site Revenue"/>
        <s v="IEC_STD_V10 &gt;&gt; Data Standard &gt;&gt; BPM &gt;&gt; Forcast Site Revenue "/>
        <s v="IEC_STD_V10 &gt;&gt; Data Standard &gt;&gt; BPM &gt;&gt; MP fixture Amount"/>
        <s v="IEC_STD_V10 &gt;&gt; Data Standard &gt;&gt; BPM &gt;&gt; MFG Spending Analysis Master"/>
        <s v="IEC_STD_V10 &gt;&gt; Data Standard &gt;&gt; BPM &gt;&gt; Actul total Spending  "/>
        <s v="IEC_STD_V10 &gt;&gt; Data Standard &gt;&gt; BPM &gt;&gt; Forcast total Spending  "/>
        <s v="IEC_STD_V10 &gt;&gt; Data Standard &gt;&gt; BPM &gt;&gt; Target total Spending  "/>
        <s v="IEC_STD_V10 &gt;&gt; Data Standard &gt;&gt; BPM &gt;&gt; Line Of Business"/>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MFG &gt;&gt; CPU Monthly Efficiency Master"/>
        <s v="IEC_STD_V10 &gt;&gt; Data Standard &gt;&gt; MFG &gt;&gt; Production date"/>
        <s v="IEC_STD_V10 &gt;&gt; Data Standard &gt;&gt; MFG &gt;&gt; Site"/>
        <s v="IEC_STD_V10 &gt;&gt; Data Standard &gt;&gt; MFG &gt;&gt; CPU Full load hours"/>
        <s v="IEC_STD_V10 &gt;&gt; Data Standard &gt;&gt; MFG &gt;&gt; CPU Input work hours"/>
        <s v="IEC_STD_V10 &gt;&gt; Data Standard &gt;&gt; MFG &gt;&gt; CPU Output hours"/>
        <s v="IEC_STD_V10 &gt;&gt; Data Standard &gt;&gt; MFG &gt;&gt; CPU Output QTY"/>
        <s v="IEC_STD_V10 &gt;&gt; Data Standard &gt;&gt; MFG &gt;&gt; CPU Equipment Utilization"/>
        <s v="IEC_STD_V10 &gt;&gt; Data Standard &gt;&gt; MFG &gt;&gt; CPU Production Efficiency"/>
        <s v="IEC_STD_V10 &gt;&gt; Data Standard &gt;&gt; MFG &gt;&gt; CPU Overall Production efficiency"/>
        <s v="IEC_STD_V10 &gt;&gt; Data Standard &gt;&gt; MFG &gt;&gt; CPU Overall Production efficiency Goal"/>
        <s v="IEC_STD_V10 &gt;&gt; Data Standard &gt;&gt; MFG &gt;&gt; OEE Analysis Master"/>
        <s v="IEC_STD_V10 &gt;&gt; Data Standard &gt;&gt; MFG &gt;&gt; Production Line"/>
        <s v="IEC_STD_V10 &gt;&gt; Data Standard &gt;&gt; MFG &gt;&gt; MLB Build Volume"/>
        <s v="IEC_STD_V10 &gt;&gt; Data Standard &gt;&gt; MFG &gt;&gt; SC Build Volume"/>
        <s v="IEC_STD_V10 &gt;&gt; Data Standard &gt;&gt; MFG &gt;&gt; SMT Full load hours"/>
        <s v="IEC_STD_V10 &gt;&gt; Data Standard &gt;&gt; MFG &gt;&gt; SMT Available hours"/>
        <s v="IEC_STD_V10 &gt;&gt; Data Standard &gt;&gt; MFG &gt;&gt; SMT Input work hours"/>
        <s v="IEC_STD_V10 &gt;&gt; Data Standard &gt;&gt; MFG &gt;&gt; SMT MP output hours"/>
        <s v="IEC_STD_V10 &gt;&gt; Data Standard &gt;&gt; MFG &gt;&gt; None production requirement(BU)"/>
        <s v="IEC_STD_V10 &gt;&gt; Data Standard &gt;&gt; MFG &gt;&gt; Planned shutdown（upder control)"/>
        <s v="IEC_STD_V10 &gt;&gt; Data Standard &gt;&gt; MFG &gt;&gt; Planned shutdown（Epidemic prevention or out of control）"/>
        <s v="IEC_STD_V10 &gt;&gt; Data Standard &gt;&gt; MFG &gt;&gt; MFG Line Change"/>
        <s v="IEC_STD_V10 &gt;&gt; Data Standard &gt;&gt; MFG &gt;&gt; MFG Production line Maintenance"/>
        <s v="IEC_STD_V10 &gt;&gt; Data Standard &gt;&gt; MFG &gt;&gt; MFG Production scheduling loss(Production plan Control)"/>
        <s v="IEC_STD_V10 &gt;&gt; Data Standard &gt;&gt; MFG &gt;&gt; line shutdown (Raw material shortage issue)"/>
        <s v="IEC_STD_V10 &gt;&gt; Data Standard &gt;&gt; MFG &gt;&gt; line shutdown (Raw material quality issue)"/>
        <s v="IEC_STD_V10 &gt;&gt; Data Standard &gt;&gt; MFG &gt;&gt; MFG production time lost"/>
        <s v="IEC_STD_V10 &gt;&gt; Data Standard &gt;&gt; MFG &gt;&gt; Control Run hours"/>
        <s v="IEC_STD_V10 &gt;&gt; Data Standard &gt;&gt; MFG &gt;&gt; New product introduction hours"/>
        <s v="IEC_STD_V10 &gt;&gt; Data Standard &gt;&gt; MFG &gt;&gt; SMT Equipment Utilization"/>
        <s v="IEC_STD_V10 &gt;&gt; Data Standard &gt;&gt; MFG &gt;&gt; SMT Equipment Availability"/>
        <s v="IEC_STD_V10 &gt;&gt; Data Standard &gt;&gt; MFG &gt;&gt; SMT Production Efficiency"/>
        <s v="IEC_STD_V10 &gt;&gt; Data Standard &gt;&gt; MFG &gt;&gt; OEE"/>
        <s v="IEC_STD_V10 &gt;&gt; Data Standard &gt;&gt; MFG &gt;&gt; OEE Target Master"/>
        <s v="IEC_STD_V10 &gt;&gt; Data Standard &gt;&gt; MFG &gt;&gt; SMT Equipment  Availability Goal"/>
        <s v="IEC_STD_V10 &gt;&gt; Data Standard &gt;&gt; MFG &gt;&gt; SMT Production Efficiency Goal"/>
        <s v="IEC_STD_V10 &gt;&gt; Data Standard &gt;&gt; MFG &gt;&gt; Overall Equipment Effectiveness Goal"/>
        <s v="IEC_STD_V10 &gt;&gt; Data Standard &gt;&gt; MFG &gt;&gt; Line change hour Master"/>
        <s v="IEC_STD_V10 &gt;&gt; Data Standard &gt;&gt; MFG &gt;&gt; MLB line change time"/>
        <s v="IEC_STD_V10 &gt;&gt; Data Standard &gt;&gt; MFG &gt;&gt; SC line change time"/>
        <s v="IEC_STD_V10 &gt;&gt; Data Standard &gt;&gt; QAM &gt;&gt; Line Return Master"/>
        <s v="IEC_STD_V10 &gt;&gt; Data Standard &gt;&gt; QAM &gt;&gt; Project Name"/>
        <s v="IEC_STD_V10 &gt;&gt; Data Standard &gt;&gt; QAM &gt;&gt; BU Code"/>
        <s v="IEC_STD_V10 &gt;&gt; Data Standard &gt;&gt; QAM &gt;&gt; Customer Project Name"/>
        <s v="IEC_STD_V10 &gt;&gt; Data Standard &gt;&gt; QAM &gt;&gt; RMA No"/>
        <s v="IEC_STD_V10 &gt;&gt; Data Standard &gt;&gt; QAM &gt;&gt; Return Quantity"/>
        <s v="IEC_STD_V10 &gt;&gt; Data Standard &gt;&gt; QAM &gt;&gt; IEC Part Number"/>
        <s v="IEC_STD_V10 &gt;&gt; Data Standard &gt;&gt; QAM &gt;&gt; Receive Product date"/>
        <s v="IEC_STD_V10 &gt;&gt; Data Standard &gt;&gt; QAM &gt;&gt; LR Packing Date"/>
        <s v="IEC_STD_V10 &gt;&gt; Data Standard &gt;&gt; QAM &gt;&gt; Product Type"/>
        <s v="IEC_STD_V10 &gt;&gt; Data Standard &gt;&gt; QAM &gt;&gt; Product Generation"/>
        <s v="IEC_STD_V10 &gt;&gt; Data Standard &gt;&gt; QAM &gt;&gt; Product Family"/>
        <s v="IEC_STD_V10 &gt;&gt; Data Standard &gt;&gt; QAM &gt;&gt; LR Liability"/>
        <s v="IEC_STD_V10 &gt;&gt; Data Standard &gt;&gt; QAM &gt;&gt; Customer Name"/>
        <s v="IEC_STD_V10 &gt;&gt; Data Standard &gt;&gt; QAM &gt;&gt; LR Repair Action"/>
        <s v="IEC_STD_V10 &gt;&gt; Data Standard &gt;&gt; QAM &gt;&gt; Site Cause"/>
        <s v="IEC_STD_V10 &gt;&gt; Data Standard &gt;&gt; QAM &gt;&gt; Build Site"/>
        <s v="IEC_STD_V10 &gt;&gt; Data Standard &gt;&gt; QAM &gt;&gt; MFG Quantity By Month"/>
        <s v="IEC_STD_V10 &gt;&gt; Data Standard &gt;&gt; QAM &gt;&gt; MFG Quantity"/>
        <s v="IEC_STD_V10 &gt;&gt; Data Standard &gt;&gt; QAM &gt;&gt; Production Month"/>
        <s v="IEC_STD_V10 &gt;&gt; Analytics  &gt;&gt; Dashboard &gt;&gt; 3：作業管理 &gt;&gt; 3.3：管理品質 &gt;&gt; 3.3.2 : Line/Field Return &gt;&gt; Line Return MD"/>
        <s v="IEC_STD_V10 &gt;&gt; Analytics  &gt;&gt; Dashboard &gt;&gt; 3：作業管理 &gt;&gt; 3.3：管理品質 &gt;&gt; 3.3.2 : Line/Field Return &gt;&gt; BU Code"/>
        <s v="IEC_STD_V10 &gt;&gt; Analytics  &gt;&gt; Dashboard &gt;&gt; 3：作業管理 &gt;&gt; 3.3：管理品質 &gt;&gt; 3.3.2 : Line/Field Return &gt;&gt; Customer Name"/>
        <s v="IEC_STD_V10 &gt;&gt; Analytics  &gt;&gt; Dashboard &gt;&gt; 3：作業管理 &gt;&gt; 3.3：管理品質 &gt;&gt; 3.3.2 : Line/Field Return &gt;&gt; Customer Project Name"/>
        <s v="IEC_STD_V10 &gt;&gt; Analytics  &gt;&gt; Dashboard &gt;&gt; 3：作業管理 &gt;&gt; 3.3：管理品質 &gt;&gt; 3.3.2 : Line/Field Return &gt;&gt; Project Name"/>
        <s v="IEC_STD_V10 &gt;&gt; Analytics  &gt;&gt; Dashboard &gt;&gt; 3：作業管理 &gt;&gt; 3.3：管理品質 &gt;&gt; 3.3.2 : Line/Field Return &gt;&gt; Product Family"/>
        <s v="IEC_STD_V10 &gt;&gt; Analytics  &gt;&gt; Dashboard &gt;&gt; 3：作業管理 &gt;&gt; 3.3：管理品質 &gt;&gt; 3.3.2 : Line/Field Return &gt;&gt; Product Generation"/>
        <s v="IEC_STD_V10 &gt;&gt; Analytics  &gt;&gt; Dashboard &gt;&gt; 3：作業管理 &gt;&gt; 3.3：管理品質 &gt;&gt; 3.3.2 : Line/Field Return &gt;&gt; Request RMA Date By Month"/>
        <s v="IEC_STD_V10 &gt;&gt; Analytics  &gt;&gt; Dashboard &gt;&gt; 3：作業管理 &gt;&gt; 3.3：管理品質 &gt;&gt; 3.3.2 : Line/Field Return &gt;&gt; MFG Quantity By Month"/>
        <s v="IEC_STD_V10 &gt;&gt; Analytics  &gt;&gt; Dashboard &gt;&gt; 3：作業管理 &gt;&gt; 3.3：管理品質 &gt;&gt; 3.3.2 : Line/Field Return &gt;&gt; Return Quantity By Month"/>
        <s v="IEC_STD_V10 &gt;&gt; Analytics  &gt;&gt; Dashboard &gt;&gt; 3：作業管理 &gt;&gt; 3.3：管理品質 &gt;&gt; 3.3.2 : Line/Field Return &gt;&gt; Product Type"/>
        <s v="IEC_STD_V10 &gt;&gt; Analytics  &gt;&gt; Dashboard &gt;&gt; 3：作業管理 &gt;&gt; 3.3：管理品質 &gt;&gt; 3.3.2 : Line/Field Return &gt;&gt; Line Return Cause Analysis"/>
        <s v="IEC_STD_V10 &gt;&gt; Analytics  &gt;&gt; Dashboard &gt;&gt; 3：作業管理 &gt;&gt; 3.3：管理品質 &gt;&gt; 3.3.2 : Line/Field Return &gt;&gt; Request RMA Date"/>
        <s v="IEC_STD_V10 &gt;&gt; Analytics  &gt;&gt; Dashboard &gt;&gt; 3：作業管理 &gt;&gt; 3.3：管理品質 &gt;&gt; 3.3.2 : Line/Field Return &gt;&gt; Received Product Date"/>
        <s v="IEC_STD_V10 &gt;&gt; Analytics  &gt;&gt; Dashboard &gt;&gt; 3：作業管理 &gt;&gt; 3.3：管理品質 &gt;&gt; 3.3.2 : Line/Field Return &gt;&gt; LR Packing Date"/>
        <s v="IEC_STD_V10 &gt;&gt; Analytics  &gt;&gt; Dashboard &gt;&gt; 3：作業管理 &gt;&gt; 3.3：管理品質 &gt;&gt; 3.3.2 : Line/Field Return &gt;&gt; LR Liability"/>
        <s v="IEC_STD_V10 &gt;&gt; Analytics  &gt;&gt; Dashboard &gt;&gt; 3：作業管理 &gt;&gt; 3.3：管理品質 &gt;&gt; 3.3.2 : Line/Field Return &gt;&gt; LR Repair Action"/>
        <s v="IEC_STD_V10 &gt;&gt; Analytics  &gt;&gt; Dashboard &gt;&gt; 3：作業管理 &gt;&gt; 3.3：管理品質 &gt;&gt; 3.3.2 : Line/Field Return &gt;&gt; Site Cause"/>
        <s v="IEC_STD_V10 &gt;&gt; Analytics  &gt;&gt; Dashboard &gt;&gt; 3：作業管理 &gt;&gt; 3.3：管理品質 &gt;&gt; 3.3.2 : Line/Field Return &gt;&gt; Build Site"/>
        <s v="IEC_STD_V10 &gt;&gt; Data Standard &gt;&gt; RND &gt;&gt; Project"/>
        <s v="IEC_STD_V10 &gt;&gt; Data Standard &gt;&gt; RND &gt;&gt; Project Code"/>
        <s v="IEC_STD_V10 &gt;&gt; Data Standard &gt;&gt; RND &gt;&gt; Project Name"/>
        <s v="IEC_STD_V10 &gt;&gt; Data Standard &gt;&gt; RND &gt;&gt; Material Group"/>
        <s v="IEC_STD_V10 &gt;&gt; Data Standard &gt;&gt; RND &gt;&gt; Customer Project Name"/>
        <s v="IEC_STD_V10 &gt;&gt; Data Standard &gt;&gt; RND &gt;&gt; Product Family"/>
        <s v="IEC_STD_V10 &gt;&gt; Data Standard &gt;&gt; RND &gt;&gt; Product Generation"/>
        <s v="IEC_STD_V10 &gt;&gt; Data Standard &gt;&gt; RND &gt;&gt; Material Type"/>
        <s v="IEC_STD_V10 &gt;&gt; Data Standard &gt;&gt; RND &gt;&gt; Product Type"/>
        <s v="IEC_STD_V10 &gt;&gt; Data Standard &gt;&gt; RND &gt;&gt; WBS Code"/>
        <s v="IEC_STD_V10 &gt;&gt; Data Standard &gt;&gt; RND &gt;&gt; Project Stage"/>
        <s v="IEC_STD_V10 &gt;&gt; Data Standard &gt;&gt; RND &gt;&gt; Material Attribute"/>
        <s v="IEC_STD_V10 &gt;&gt; Data Standard &gt;&gt; RND &gt;&gt; IEC Part Number"/>
        <s v="IEC_STD_V10 &gt;&gt; Data Standard &gt;&gt; RND &gt;&gt; Material Description"/>
        <s v="IEC_STD_V10 &gt;&gt; Data Standard &gt;&gt; RND &gt;&gt; Class Code"/>
        <s v="IEC_STD_V10 &gt;&gt; Data Standard &gt;&gt; RND &gt;&gt; Raw Type"/>
        <s v="IEC_STD_V10 &gt;&gt; Data Standard &gt;&gt; RND &gt;&gt; Commodity"/>
        <s v="IEC_STD_V10 &gt;&gt; Data Standard &gt;&gt; RND &gt;&gt; Part Category"/>
        <s v="IEC_STD_V10 &gt;&gt; Data Standard &gt;&gt; RND &gt;&gt; Customer Part Number"/>
        <s v="IEC_STD_V10 &gt;&gt; Data Standard &gt;&gt; RND &gt;&gt; Project RND Multiple source"/>
        <s v="IEC_STD_V10 &gt;&gt; Data Standard &gt;&gt; RND &gt;&gt; BU Code"/>
        <s v="IEC_STD_V10 &gt;&gt; Data Standard &gt;&gt; RND &gt;&gt; Project Multiple Source Rate"/>
        <s v="IEC_STD_V10 &gt;&gt; Data Standard &gt;&gt; RND &gt;&gt; Customer Multiple Source Rate Goal"/>
        <s v="IEC_STD_V10 &gt;&gt; Data Standard &gt;&gt; RND &gt;&gt; Customer Name-SAP"/>
        <s v="IEC_STD_V10 &gt;&gt; Data Standard &gt;&gt; RND &gt;&gt; PCA RND Property"/>
        <s v="IEC_STD_V10 &gt;&gt; Data Standard &gt;&gt; RND &gt;&gt; PCA Stage"/>
        <s v="IEC_STD_V10 &gt;&gt; Data Standard &gt;&gt; RND &gt;&gt; PCA Multiple Source Rate"/>
        <s v="IEC_STD_V10 &gt;&gt; Data Standard &gt;&gt; RND &gt;&gt; PCA Hold Status"/>
        <s v="IEC_STD_V10 &gt;&gt; Data Standard &gt;&gt; BPM &gt;&gt; M to M revenue comparison"/>
        <s v="IEC_STD_V10 &gt;&gt; Data Standard &gt;&gt; BPM &gt;&gt; Inventory Cut Month"/>
        <s v="IEC_STD_V10 &gt;&gt; Data Standard &gt;&gt; BPM &gt;&gt; Inventory Cut Day"/>
        <s v="IEC_STD_V10 &gt;&gt; Data Standard &gt;&gt; PRO &gt;&gt; Supplier Forecast plan"/>
        <s v="IEC_STD_V10 &gt;&gt; Data Standard &gt;&gt; PRO &gt;&gt; Forecast plan ID"/>
        <s v="IEC_STD_V10 &gt;&gt; Data Standard &gt;&gt; PRO &gt;&gt; Plant Code"/>
        <s v="IEC_STD_V10 &gt;&gt; Data Standard &gt;&gt; PRO &gt;&gt; BU Code"/>
        <s v="IEC_STD_V10 &gt;&gt; Data Standard &gt;&gt; PRO &gt;&gt; IEC Part Number"/>
        <s v="IEC_STD_V10 &gt;&gt; Data Standard &gt;&gt; PRO &gt;&gt; Class Code"/>
        <s v="IEC_STD_V10 &gt;&gt; Data Standard &gt;&gt; PRO &gt;&gt; Plan Period"/>
        <s v="IEC_STD_V10 &gt;&gt; Data Standard &gt;&gt; PRO &gt;&gt; Supplier Forecast date"/>
        <s v="IEC_STD_V10 &gt;&gt; Data Standard &gt;&gt; PRO &gt;&gt; Time bucket"/>
        <s v="IEC_STD_V10 &gt;&gt; Data Standard &gt;&gt; PRO &gt;&gt; plan type"/>
        <s v="IEC_STD_V10 &gt;&gt; Data Standard &gt;&gt; PRO &gt;&gt; Supplier Forecast QTY"/>
        <s v="IEC_STD_V10 &gt;&gt; Data Standard &gt;&gt; PRO &gt;&gt; Inventory Good Received"/>
        <s v="IEC_STD_V10 &gt;&gt; Data Standard &gt;&gt; PRO &gt;&gt; GR Document ID"/>
        <s v="IEC_STD_V10 &gt;&gt; Data Standard &gt;&gt; PRO &gt;&gt; PO Document ID"/>
        <s v="IEC_STD_V10 &gt;&gt; Data Standard &gt;&gt; PRO &gt;&gt; Last Move Date"/>
        <s v="IEC_STD_V10 &gt;&gt; Data Standard &gt;&gt; PRO &gt;&gt; GR Type"/>
        <s v="IEC_STD_V10 &gt;&gt; Data Standard &gt;&gt; PRO &gt;&gt; Inventory Qty"/>
        <s v="IEC_STD_V10 &gt;&gt; Data Standard &gt;&gt; PRO &gt;&gt; TTL PO Price"/>
        <s v="IEC_STD_V10 &gt;&gt; Data Standard &gt;&gt; PRO &gt;&gt; PO Currency"/>
        <s v="IEC_STD_V10 &gt;&gt; Data Standard &gt;&gt; PRO &gt;&gt; TWD Price"/>
        <s v="IEC_STD_V10 &gt;&gt; Data Standard &gt;&gt; PRO &gt;&gt; USD Price"/>
        <s v="IEC_STD_V10 &gt;&gt; Data Standard &gt;&gt; PRO &gt;&gt; Procurement type and amount"/>
        <s v="IEC_STD_V10 &gt;&gt; Data Standard &gt;&gt; PRO &gt;&gt; Customer Name-SAP"/>
        <s v="IEC_STD_V10 &gt;&gt; Data Standard &gt;&gt; PRO &gt;&gt; PROC COMMODITY"/>
        <s v="IEC_STD_V10 &gt;&gt; Data Standard &gt;&gt; PRO &gt;&gt; Part Category"/>
        <s v="IEC_STD_V10 &gt;&gt; Data Standard &gt;&gt; PRO &gt;&gt; Procure Type Code"/>
        <s v="IEC_STD_V10 &gt;&gt; Data Standard &gt;&gt; PRO &gt;&gt; Vendor Code"/>
        <s v="IEC_STD_V10 &gt;&gt; Data Standard &gt;&gt; PRO &gt;&gt; Vendor Name"/>
        <s v="IEC_STD_V10 &gt;&gt; Data Standard &gt;&gt; PRO &gt;&gt; Vendor Nickname"/>
        <s v="IEC_STD_V10 &gt;&gt; Data Standard &gt;&gt; PRO &gt;&gt; Manufacturer Code"/>
        <s v="IEC_STD_V10 &gt;&gt; Data Standard &gt;&gt; PRO &gt;&gt; Manufacturer Name"/>
        <s v="IEC_STD_V10 &gt;&gt; Data Standard &gt;&gt; PRO &gt;&gt; BOM Level Component"/>
        <s v="IEC_STD_V10 &gt;&gt; Data Standard &gt;&gt; PRO &gt;&gt; Purchase date"/>
        <s v="IEC_STD_V10 &gt;&gt; Data Standard &gt;&gt; PRO &gt;&gt; Purchase Bucket Date"/>
        <s v="IEC_STD_V10 &gt;&gt; Data Standard &gt;&gt; PRO &gt;&gt; Forecast Status"/>
        <s v="IEC_STD_V10 &gt;&gt; Data Standard &gt;&gt; PRO &gt;&gt; PO Quantity"/>
        <s v="IEC_STD_V10 &gt;&gt; Data Standard &gt;&gt; PRO &gt;&gt; PURCHASE PARTS ALL MANUF"/>
        <s v="IEC_STD_V10 &gt;&gt; Data Standard &gt;&gt; PRO &gt;&gt; PO Price in functional currency"/>
        <s v="IEC_STD_V10 &gt;&gt; Data Standard &gt;&gt; PRO &gt;&gt; PO Functional Currency"/>
        <s v="IEC_STD_V10 &gt;&gt; Data Standard &gt;&gt; PRO &gt;&gt; TWD PO Price"/>
        <s v="IEC_STD_V10 &gt;&gt; Data Standard &gt;&gt; PRO &gt;&gt; USD PO Price"/>
        <s v="IEC_STD_V10 &gt;&gt; Data Standard &gt;&gt; PRO &gt;&gt; Class code commodity"/>
        <s v="IEC_STD_V10 &gt;&gt; Data Standard &gt;&gt; PLN &gt;&gt; Product Sales Type"/>
        <s v="IEC_STD_V10 &gt;&gt; Data Standard &gt;&gt; PLN &gt;&gt; Platform Solution"/>
        <s v="IEC_STD_V10 &gt;&gt; Data Standard &gt;&gt; PLN &gt;&gt; Platform Solution Name"/>
        <s v="IEC_STD_V10 &gt;&gt; Data Standard &gt;&gt; PLN &gt;&gt; PIR Master"/>
        <s v="IEC_STD_V10 &gt;&gt; Data Standard &gt;&gt; PLN &gt;&gt; Forecast Gen Date"/>
        <s v="IEC_STD_V10 &gt;&gt; Data Standard &gt;&gt; PLN &gt;&gt; Plant Code"/>
        <s v="IEC_STD_V10 &gt;&gt; Data Standard &gt;&gt; PLN &gt;&gt; Site"/>
        <s v="IEC_STD_V10 &gt;&gt; Data Standard &gt;&gt; PLN &gt;&gt; Region"/>
        <s v="IEC_STD_V10 &gt;&gt; Data Standard &gt;&gt; PLN &gt;&gt; BU Code"/>
        <s v="IEC_STD_V10 &gt;&gt; Data Standard &gt;&gt; PLN &gt;&gt; LOB ID"/>
        <s v="IEC_STD_V10 &gt;&gt; Data Standard &gt;&gt; PLN &gt;&gt; Customer Name-SAP"/>
        <s v="IEC_STD_V10 &gt;&gt; Data Standard &gt;&gt; PLN &gt;&gt; Forecast date"/>
        <s v="IEC_STD_V10 &gt;&gt; Data Standard &gt;&gt; PLN &gt;&gt; Material Group"/>
        <s v="IEC_STD_V10 &gt;&gt; Data Standard &gt;&gt; PLN &gt;&gt; Project Stage"/>
        <s v="IEC_STD_V10 &gt;&gt; Data Standard &gt;&gt; PLN &gt;&gt; Product Generation"/>
        <s v="IEC_STD_V10 &gt;&gt; Data Standard &gt;&gt; PLN &gt;&gt; Product Family"/>
        <s v="IEC_STD_V10 &gt;&gt; Data Standard &gt;&gt; PLN &gt;&gt; Customer Project Name"/>
        <s v="IEC_STD_V10 &gt;&gt; Data Standard &gt;&gt; PLN &gt;&gt; Forecast Quantity"/>
        <s v="IEC_STD_V10 &gt;&gt; Data Standard &gt;&gt; PLN &gt;&gt; TWD Forecast Amount"/>
        <s v="IEC_STD_V10 &gt;&gt; Data Standard &gt;&gt; PLN &gt;&gt; USD Forecast Amount"/>
        <s v="IEC_STD_V10 &gt;&gt; Data Standard &gt;&gt; PLN &gt;&gt; Actual Quantity"/>
        <s v="IEC_STD_V10 &gt;&gt; Data Standard &gt;&gt; PLN &gt;&gt; TWD Actual Amount"/>
        <s v="IEC_STD_V10 &gt;&gt; Data Standard &gt;&gt; PLN &gt;&gt; USD Actual Amount"/>
        <s v="IEC_STD_V10 &gt;&gt; Data Standard &gt;&gt; PLN &gt;&gt; Forecast Attainment Rate"/>
        <s v="IEC_STD_V10 &gt;&gt; Data Standard &gt;&gt; PLN &gt;&gt; Daily Inventory Management Master"/>
        <s v="IEC_STD_V10 &gt;&gt; Data Standard &gt;&gt; PLN &gt;&gt; FRU location Remark"/>
        <s v="IEC_STD_V10 &gt;&gt; Data Standard &gt;&gt; PLN &gt;&gt; BG Code"/>
        <s v="IEC_STD_V10 &gt;&gt; Data Standard &gt;&gt; PLN &gt;&gt; StorageLocation"/>
        <s v="IEC_STD_V10 &gt;&gt; Data Standard &gt;&gt; PLN &gt;&gt; Hub location Remark"/>
        <s v="IEC_STD_V10 &gt;&gt; Data Standard &gt;&gt; PLN &gt;&gt; DataSrc"/>
        <s v="IEC_STD_V10 &gt;&gt; Data Standard &gt;&gt; PLN &gt;&gt; Stype"/>
        <s v="IEC_STD_V10 &gt;&gt; Data Standard &gt;&gt; PLN &gt;&gt; PROC_COMMODITY "/>
        <s v="IEC_STD_V10 &gt;&gt; Data Standard &gt;&gt; PLN &gt;&gt; Part Category"/>
        <s v="IEC_STD_V10 &gt;&gt; Data Standard &gt;&gt; PLN &gt;&gt; STD-USD"/>
        <s v="IEC_STD_V10 &gt;&gt; Data Standard &gt;&gt; PLN &gt;&gt; STD-TWD"/>
        <s v="IEC_STD_V10 &gt;&gt; Data Standard &gt;&gt; PLN &gt;&gt; High value type"/>
        <s v="IEC_STD_V10 &gt;&gt; Data Standard &gt;&gt; PLN &gt;&gt; Aging Bucket"/>
        <s v="IEC_STD_V10 &gt;&gt; Data Standard &gt;&gt; PLN &gt;&gt; Aging days"/>
        <s v="IEC_STD_V10 &gt;&gt; Data Standard &gt;&gt; PLN &gt;&gt; Inventory Cut Date"/>
        <s v="IEC_STD_V10 &gt;&gt; Data Standard &gt;&gt; PLN &gt;&gt; Last Move Date"/>
        <s v="IEC_STD_V10 &gt;&gt; Data Standard &gt;&gt; PLN &gt;&gt; MonthEnd Remark"/>
        <s v="IEC_STD_V10 &gt;&gt; Data Standard &gt;&gt; PLN &gt;&gt; Inv Unrestricted/Blocked"/>
        <s v="IEC_STD_V10 &gt;&gt; Data Standard &gt;&gt; PLN &gt;&gt; InvType Remark"/>
        <s v="IEC_STD_V10 &gt;&gt; Data Standard &gt;&gt; PLN &gt;&gt; InvQty"/>
        <s v="IEC_STD_V10 &gt;&gt; Data Standard &gt;&gt; PLN &gt;&gt; InvAmount"/>
        <s v="IEC_STD_V10 &gt;&gt; Data Standard &gt;&gt; PLN &gt;&gt; USDInv_Amount"/>
        <s v="IEC_STD_V10 &gt;&gt; Data Standard &gt;&gt; PLN &gt;&gt; % of Total Inventory Amount"/>
        <s v="IEC_STD_V10 &gt;&gt; Data Standard &gt;&gt; PLN &gt;&gt; Inventory Action Log"/>
        <s v="IEC_STD_V10 &gt;&gt; Data Standard &gt;&gt; PLN &gt;&gt; Inventory Reduction Plan Amount TWD"/>
        <s v="IEC_STD_V10 &gt;&gt; Data Standard &gt;&gt; PLN &gt;&gt; Inventory Reduction Plan Amount USD"/>
        <s v="IEC_STD_V10 &gt;&gt; Data Standard &gt;&gt; PLN &gt;&gt; M to M inventory comparison"/>
        <s v="IEC_STD_V10 &gt;&gt; Data Standard &gt;&gt; PLN &gt;&gt; Inventory Cut Month"/>
        <s v="IEC_STD_V10 &gt;&gt; Data Standard &gt;&gt; PLN &gt;&gt; Inventory Cut Day"/>
        <s v="IEC_STD_V10 &gt;&gt; Data Standard &gt;&gt; PLN &gt;&gt; Inventory Goal"/>
        <s v="IEC_STD_V10 &gt;&gt; Data Standard &gt;&gt; RND &gt;&gt; PROC COMMODITY"/>
        <s v="IEC_STD_V10 &gt;&gt; Data Standard &gt;&gt; RND &gt;&gt; SType"/>
        <s v="IEC_STD_V10 &gt;&gt; Data Standard &gt;&gt; RND &gt;&gt; MType"/>
        <s v="IEC_STD_V10 &gt;&gt; Data Standard &gt;&gt; RND &gt;&gt; High value type"/>
        <s v="IEC_STD_V10 &gt;&gt; Data Standard &gt;&gt; RND &gt;&gt; Ctype"/>
        <s v="IEC_STD_V10 &gt;&gt; Data Standard &gt;&gt; RND &gt;&gt; MFGLevel"/>
        <s v="IEC_STD_V10 &gt;&gt; Data Standard &gt;&gt; PRO &gt;&gt; Procure Type"/>
        <s v="IEC_STD_V10 &gt;&gt; Data Standard &gt;&gt; PRO &gt;&gt; Procure Type Description"/>
        <s v="IEC_STD_V10 &gt;&gt; Data Standard &gt;&gt; PRO &gt;&gt; Material BLC attribute"/>
        <s v="IEC_STD_V10 &gt;&gt; Data Standard &gt;&gt; PRO &gt;&gt; Purchase parts"/>
        <s v="IEC_STD_V10 &gt;&gt; Data Standard &gt;&gt; PRO &gt;&gt; AVL priority"/>
        <s v="IEC_STD_V10 &gt;&gt; Data Standard &gt;&gt; PRO &gt;&gt; Vendor"/>
        <s v="IEC_STD_V10 &gt;&gt; Data Standard &gt;&gt; PRO &gt;&gt; BuySell Vendor"/>
        <s v="IEC_STD_V10 &gt;&gt; Data Standard &gt;&gt; PRO &gt;&gt; BuySell Vendor Vendor Code"/>
        <s v="IEC_STD_V10 &gt;&gt; Data Standard &gt;&gt; PRO &gt;&gt; BuySell Vendor Type Code"/>
        <s v="IEC_STD_V10 &gt;&gt; Data Standard &gt;&gt; PRO &gt;&gt; Manufacturer"/>
        <s v="IEC_STD_V10 &gt;&gt; Data Standard &gt;&gt; PRO &gt;&gt; Plant"/>
        <s v="IEC_STD_V10 &gt;&gt; Data Standard &gt;&gt; PRO &gt;&gt; Plant Name"/>
        <s v="IEC_STD_V10 &gt;&gt; Data Standard &gt;&gt; PRO &gt;&gt; Site"/>
        <s v="IEC_STD_V10 &gt;&gt; Data Standard &gt;&gt; PRO &gt;&gt; Company"/>
        <s v="IEC_STD_V10 &gt;&gt; Data Standard &gt;&gt; PRO &gt;&gt; Project Multiple source"/>
        <s v="IEC_STD_V10 &gt;&gt; Data Standard &gt;&gt; PRO &gt;&gt; Project Name"/>
        <s v="IEC_STD_V10 &gt;&gt; Data Standard &gt;&gt; PRO &gt;&gt; Customer Project Name"/>
        <s v="IEC_STD_V10 &gt;&gt; Data Standard &gt;&gt; PRO &gt;&gt; Project Multiple source Rate achieved status"/>
        <s v="IEC_STD_V10 &gt;&gt; Data Standard &gt;&gt; PRO &gt;&gt; PCA number of non achieved reporting goal"/>
        <s v="IEC_STD_V10 &gt;&gt; Data Standard &gt;&gt; PRO &gt;&gt; Part SCM Property"/>
        <s v="IEC_STD_V10 &gt;&gt; Data Standard &gt;&gt; PRO &gt;&gt; PCA Multiple source Rate achieved Status"/>
        <s v="IEC_STD_V10 &gt;&gt; Data Standard &gt;&gt; PRO &gt;&gt; Manufacturer Source Number"/>
        <s v="IEC_STD_V10 &gt;&gt; Data Standard &gt;&gt; PRO &gt;&gt; Part Count by Manufacturer Source Number"/>
        <s v="IEC_STD_V10 &gt;&gt; Data Standard &gt;&gt; PRO &gt;&gt; Part cost by Manufacturer in shipment"/>
        <s v="IEC_STD_V10 &gt;&gt; Data Standard &gt;&gt; PRO &gt;&gt; SKU Shipping date"/>
        <s v="IEC_STD_V10 &gt;&gt; Data Standard &gt;&gt; PRO &gt;&gt; Delivery Notes"/>
        <s v="IEC_STD_V10 &gt;&gt; Data Standard &gt;&gt; PRO &gt;&gt; Shipping SKU"/>
        <s v="IEC_STD_V10 &gt;&gt; Data Standard &gt;&gt; PRO &gt;&gt; Infor Record Price by Functional Currency"/>
        <s v="IEC_STD_V10 &gt;&gt; Data Standard &gt;&gt; PRO &gt;&gt; Infor Record Functional Currency"/>
        <s v="IEC_STD_V10 &gt;&gt; Data Standard &gt;&gt; PRO &gt;&gt; Infor Record Price by TWD"/>
        <s v="IEC_STD_V10 &gt;&gt; Data Standard &gt;&gt; PRO &gt;&gt; Infor Record Price by USD"/>
        <s v="IEC_STD_V10 &gt;&gt; Data Standard &gt;&gt; PRO &gt;&gt; Material Shipping Quantity"/>
        <s v="IEC_STD_V10 &gt;&gt; Data Standard &gt;&gt; PRO &gt;&gt; Product Generation"/>
        <s v="IEC_STD_V10 &gt;&gt; Data Standard &gt;&gt; PRO &gt;&gt; Product Family"/>
        <s v="IEC_STD_V10 &gt;&gt; Data Standard &gt;&gt; SVC &gt;&gt; Field Return Master"/>
        <s v="IEC_STD_V10 &gt;&gt; Data Standard &gt;&gt; SVC &gt;&gt; BU Code"/>
        <s v="IEC_STD_V10 &gt;&gt; Data Standard &gt;&gt; SVC &gt;&gt; RMA No"/>
        <s v="IEC_STD_V10 &gt;&gt; Data Standard &gt;&gt; SVC &gt;&gt; Customer Name"/>
        <s v="IEC_STD_V10 &gt;&gt; Data Standard &gt;&gt; SVC &gt;&gt; Customer Project Name"/>
        <s v="IEC_STD_V10 &gt;&gt; Data Standard &gt;&gt; SVC &gt;&gt; Project Name"/>
        <s v="IEC_STD_V10 &gt;&gt; Data Standard &gt;&gt; SVC &gt;&gt; Return Site"/>
        <s v="IEC_STD_V10 &gt;&gt; Data Standard &gt;&gt; SVC &gt;&gt; Product Type"/>
        <s v="IEC_STD_V10 &gt;&gt; Data Standard &gt;&gt; SVC &gt;&gt; Product Family"/>
        <s v="IEC_STD_V10 &gt;&gt; Data Standard &gt;&gt; SVC &gt;&gt; Product Generation"/>
        <s v="IEC_STD_V10 &gt;&gt; Data Standard &gt;&gt; SVC &gt;&gt; Repair Status"/>
        <s v="IEC_STD_V10 &gt;&gt; Data Standard &gt;&gt; SVC &gt;&gt; RMA Input Date"/>
        <s v="IEC_STD_V10 &gt;&gt; Data Standard &gt;&gt; SVC &gt;&gt; RMA Packing Date"/>
        <s v="IEC_STD_V10 &gt;&gt; Data Standard &gt;&gt; SVC &gt;&gt; Customer TAT Goal"/>
        <s v="IEC_STD_V10 &gt;&gt; Data Standard &gt;&gt; SVC &gt;&gt; TAT Target"/>
        <s v="IEC_STD_V10 &gt;&gt; Data Standard &gt;&gt; SVC &gt;&gt; Return Quantity"/>
        <s v="IEC_STD_V10 &gt;&gt; Data Standard &gt;&gt; SVC &gt;&gt; FR Liability"/>
        <s v="IEC_STD_V10 &gt;&gt; Data Standard &gt;&gt; SVC &gt;&gt; WIP days"/>
        <s v="IEC_STD_V10 &gt;&gt; Data Standard &gt;&gt; SVC &gt;&gt; WIP Reason"/>
        <s v="IEC_STD_V10 &gt;&gt; Data Standard &gt;&gt; SVC &gt;&gt; Warranty"/>
        <s v="IEC_STD_V10 &gt;&gt; Data Standard &gt;&gt; SVC &gt;&gt; FR Repair Action"/>
        <s v="IEC_STD_V10 &gt;&gt; Data Standard &gt;&gt; SVC &gt;&gt; Field Return Shipment"/>
        <s v="IEC_STD_V10 &gt;&gt; Data Standard &gt;&gt; SVC &gt;&gt; Shipping Date"/>
        <s v="IEC_STD_V10 &gt;&gt; Data Standard &gt;&gt; SVC &gt;&gt; Total Shipped Quantity"/>
        <s v="IEC_STD_V10 &gt;&gt; Data Standard &gt;&gt; SVC &gt;&gt; Customer TAT Mapping"/>
        <s v="IEC_STD_V10 &gt;&gt; Data Standard &gt;&gt; SVC &gt;&gt; Customer TAT Days"/>
        <s v="IEC_STD_V10 &gt;&gt; Analytics  &gt;&gt; Dashboard &gt;&gt; 3：作業管理 &gt;&gt; 3.3：管理品質 &gt;&gt; 3.3.2 : Line/Field Return &gt;&gt; Field Return MD"/>
        <s v="IEC_STD_V10 &gt;&gt; Analytics  &gt;&gt; Dashboard &gt;&gt; 3：作業管理 &gt;&gt; 3.3：管理品質 &gt;&gt; 3.3.2 : Line/Field Return &gt;&gt; Return Num of this month"/>
        <s v="IEC_STD_V10 &gt;&gt; Analytics  &gt;&gt; Dashboard &gt;&gt; 3：作業管理 &gt;&gt; 3.3：管理品質 &gt;&gt; 3.3.2 : Line/Field Return &gt;&gt; Return Num in Warranty"/>
        <s v="IEC_STD_V10 &gt;&gt; Analytics  &gt;&gt; Dashboard &gt;&gt; 3：作業管理 &gt;&gt; 3.3：管理品質 &gt;&gt; 3.3.2 : Line/Field Return &gt;&gt; Return Num in Lifetime"/>
        <s v="IEC_STD_V10 &gt;&gt; Analytics  &gt;&gt; Dashboard &gt;&gt; 3：作業管理 &gt;&gt; 3.3：管理品質 &gt;&gt; 3.3.2 : Line/Field Return &gt;&gt; ShipmentQty in Warranty"/>
        <s v="IEC_STD_V10 &gt;&gt; Analytics  &gt;&gt; Dashboard &gt;&gt; 3：作業管理 &gt;&gt; 3.3：管理品質 &gt;&gt; 3.3.2 : Line/Field Return &gt;&gt; ShipmentQty in Lifetime"/>
        <s v="IEC_STD_V10 &gt;&gt; Analytics  &gt;&gt; Dashboard &gt;&gt; 3：作業管理 &gt;&gt; 3.3：管理品質 &gt;&gt; 3.3.2 : Line/Field Return &gt;&gt; Received Product Month"/>
        <s v="IEC_STD_V10 &gt;&gt; Analytics  &gt;&gt; Dashboard &gt;&gt; 3：作業管理 &gt;&gt; 3.3：管理品質 &gt;&gt; 3.3.2 : Line/Field Return &gt;&gt; Field Return Cause Analysis"/>
        <s v="IEC_STD_V10 &gt;&gt; Analytics  &gt;&gt; Dashboard &gt;&gt; 3：作業管理 &gt;&gt; 3.3：管理品質 &gt;&gt; 3.3.2 : Line/Field Return &gt;&gt; Return Site"/>
        <s v="IEC_STD_V10 &gt;&gt; Analytics  &gt;&gt; Dashboard &gt;&gt; 3：作業管理 &gt;&gt; 3.3：管理品質 &gt;&gt; 3.3.2 : Line/Field Return &gt;&gt; Repair Status"/>
        <s v="IEC_STD_V10 &gt;&gt; Analytics  &gt;&gt; Dashboard &gt;&gt; 3：作業管理 &gt;&gt; 3.3：管理品質 &gt;&gt; 3.3.2 : Line/Field Return &gt;&gt; Input Month"/>
        <s v="IEC_STD_V10 &gt;&gt; Analytics  &gt;&gt; Dashboard &gt;&gt; 3：作業管理 &gt;&gt; 3.3：管理品質 &gt;&gt; 3.3.2 : Line/Field Return &gt;&gt; RMA Packing Month"/>
        <s v="IEC_STD_V10 &gt;&gt; Analytics  &gt;&gt; Dashboard &gt;&gt; 3：作業管理 &gt;&gt; 3.3：管理品質 &gt;&gt; 3.3.2 : Line/Field Return &gt;&gt; WIP days"/>
        <s v="IEC_STD_V10 &gt;&gt; Analytics  &gt;&gt; Dashboard &gt;&gt; 3：作業管理 &gt;&gt; 3.3：管理品質 &gt;&gt; 3.3.2 : Line/Field Return &gt;&gt; WIP Reason"/>
        <s v="IEC_STD_V10 &gt;&gt; Analytics  &gt;&gt; Dashboard &gt;&gt; 3：作業管理 &gt;&gt; 3.3：管理品質 &gt;&gt; 3.3.2 : Line/Field Return &gt;&gt; Customer TAT Goal"/>
        <s v="IEC_STD_V10 &gt;&gt; Analytics  &gt;&gt; Dashboard &gt;&gt; 3：作業管理 &gt;&gt; 3.3：管理品質 &gt;&gt; 3.3.2 : Line/Field Return &gt;&gt; Customer TAT Days"/>
        <s v="IEC_STD_V10 &gt;&gt; Analytics  &gt;&gt; Dashboard &gt;&gt; 3：作業管理 &gt;&gt; 3.3：管理品質 &gt;&gt; 3.3.2 : Line/Field Return &gt;&gt; TAT Target"/>
        <s v="IEC_STD_V10 &gt;&gt; Analytics  &gt;&gt; Dashboard &gt;&gt; 3：作業管理 &gt;&gt; 3.3：管理品質 &gt;&gt; 3.3.2 : Line/Field Return &gt;&gt; FR Liability"/>
        <s v="IEC_STD_V10 &gt;&gt; Analytics  &gt;&gt; Dashboard &gt;&gt; 3：作業管理 &gt;&gt; 3.3：管理品質 &gt;&gt; 3.3.2 : Line/Field Return &gt;&gt; FR Repair Action"/>
        <s v="IEC_STD_V10 &gt;&gt; Data Standard &gt;&gt; MFG &gt;&gt; Primary Customer Name" u="1"/>
        <s v="IEC_STD_V10 &gt;&gt; Data Standard &gt;&gt; PRO &gt;&gt; Primary Customer Name" u="1"/>
        <s v="IEC_STD_V10 &gt;&gt; Data Standard &gt;&gt; PRO &gt;&gt; Vendor Master" u="1"/>
        <s v="IEC_STD_V10 &gt;&gt; Data Standard &gt;&gt; PRO &gt;&gt; The Top Five PN with the Worst Order Fill Rate" u="1"/>
        <s v="IEC_STD_V10 &gt;&gt; Data Standard &gt;&gt; PRO &gt;&gt; Last Raw Cost Price" u="1"/>
        <s v="IEC_STD_V10 &gt;&gt; Data Standard &gt;&gt; PRO &gt;&gt; Stage Composition Cost Ratio" u="1"/>
        <s v="IEC_STD_V10 &gt;&gt; Data Standard &gt;&gt; PRO &gt;&gt; QoQ NY Gold" u="1"/>
        <s v="IEC_STD_V10 &gt;&gt; Data Standard &gt;&gt; PLN &gt;&gt; Material Groups" u="1"/>
        <s v="IEC_STD_V10 &gt;&gt; Data Standard &gt;&gt; PRO &gt;&gt; MoM Iron" u="1"/>
        <s v="IEC_STD_V10 &gt;&gt; Data Standard &gt;&gt; PRO &gt;&gt; MoM LEM Ni" u="1"/>
        <s v="IEC_STD_V10 &gt;&gt; Data Standard &gt;&gt; PRO &gt;&gt; Customer Name" u="1"/>
        <s v="IEC_STD_V10 &gt;&gt; Data Standard &gt;&gt; QAM &gt;&gt; Product yield alert comment" u="1"/>
        <s v="IEC_STD_V10 &gt;&gt; Data Standard &gt;&gt; PRO &gt;&gt; Sub Material Catalog YOY" u="1"/>
        <s v="IEC_STD_V10 &gt;&gt; Data Standard &gt;&gt; PRO &gt;&gt; Series List" u="1"/>
        <s v="IEC_STD_V10 &gt;&gt; Data Standard &gt;&gt; PLN &gt;&gt; Inventory Functional Currency" u="1"/>
        <s v="IEC_STD_V10 &gt;&gt; Data Standard &gt;&gt; QAM &gt;&gt; Product level" u="1"/>
        <s v="IEC_STD_V10 &gt;&gt; Data Standard &gt;&gt; PLN &gt;&gt; Inventory Reduction Plan Amount" u="1"/>
        <s v="IEC_STD_V10 &gt;&gt; Data Standard &gt;&gt; PRO &gt;&gt; AVL Name" u="1"/>
        <s v="IEC_STD_V10 &gt;&gt; Data Standard &gt;&gt; PRO &gt;&gt; Raw Cost Ratio" u="1"/>
        <s v="IEC_STD_V10 &gt;&gt; Data Standard &gt;&gt; PRO &gt;&gt; Critical Parts Fulfillment Statistic" u="1"/>
        <s v="IEC_STD_V10 &gt;&gt; Data Standard &gt;&gt; PRO &gt;&gt; Material Group" u="1"/>
        <s v="IEC_STD_V10 &gt;&gt; Data Standard &gt;&gt; PRO &gt;&gt; AVL ID" u="1"/>
        <s v="IEC_STD_V10 &gt;&gt; Data Standard &gt;&gt; PLN &gt;&gt; FRU =&gt; FRU Remark" u="1"/>
        <s v="IEC_STD_V10 &gt;&gt; Data Standard &gt;&gt; QAM &gt;&gt; Yield rate target by inspection station mapping" u="1"/>
        <s v="IEC_STD_V10 &gt;&gt; Data Standard &gt;&gt; PRO &gt;&gt; YTD Fill Rate Less Than Target PN List" u="1"/>
        <s v="IEC_STD_V10 &gt;&gt; Data Standard &gt;&gt; PRO &gt;&gt; Material Futures MOM" u="1"/>
        <s v="IEC_STD_V10 &gt;&gt; Data Standard &gt;&gt; PRO &gt;&gt; YoY LEM Tin" u="1"/>
        <s v="IEC_STD_V10 &gt;&gt; Data Standard &gt;&gt; PRO &gt;&gt; QoQ Iron" u="1"/>
        <s v="IEC_STD_V10 &gt;&gt; Data Standard &gt;&gt; BPM &gt;&gt; Actual Normal Net Profit" u="1"/>
        <s v="IEC_STD_V10 &gt;&gt; Data Standard &gt;&gt; PLN &gt;&gt; Inventory Reporting Currency" u="1"/>
        <s v="IEC_STD_V10 &gt;&gt; Data Standard &gt;&gt; QAM &gt;&gt; Yield rate by inspection station" u="1"/>
        <s v="IEC_STD_V10 &gt;&gt; Data Standard &gt;&gt; PRO &gt;&gt; QoQ LEM Ni" u="1"/>
        <s v="IEC_STD_V10 &gt;&gt; Data Standard &gt;&gt; QAM &gt;&gt; Overall product yield" u="1"/>
        <s v="IEC_STD_V10 &gt;&gt; Data Standard &gt;&gt; PRO &gt;&gt; Open Purchase Order Quantity" u="1"/>
        <s v="IEC_STD_V10 &gt;&gt; Data Standard &gt;&gt; PLN &gt;&gt; Class Code" u="1"/>
        <s v="IEC_STD_V10 &gt;&gt; Data Standard &gt;&gt; PLN &gt;&gt; " u="1"/>
        <s v="IEC_STD_V10 &gt;&gt; Data Standard &gt;&gt; BPM &gt;&gt; Estimated SC Normal Net Profit" u="1"/>
        <s v="IEC_STD_V10 &gt;&gt; Data Standard &gt;&gt; BPM &gt;&gt; Actual MLB Normal Net Profit" u="1"/>
        <s v="IEC_STD_V10 &gt;&gt; Data Standard &gt;&gt; BPM &gt;&gt; Actual SKU Normal Net Profit" u="1"/>
        <s v="IEC_STD_V10 &gt;&gt; Data Standard &gt;&gt; QAM &gt;&gt; Overall product yield alert" u="1"/>
        <s v="IEC_STD_V10 &gt;&gt; Data Standard &gt;&gt; PRO &gt;&gt; Purchasing Part Attribute" u="1"/>
        <s v="IEC_STD_V10 &gt;&gt; Data Standard &gt;&gt; QAM &gt;&gt; Product first pass yield" u="1"/>
        <s v="IEC_STD_V10 &gt;&gt; Data Standard &gt;&gt; PRO &gt;&gt; Case Plastic Procure Cost ratio" u="1"/>
        <s v="IEC_STD_V10 &gt;&gt; Data Standard &gt;&gt; QAM &gt;&gt; Product Category" u="1"/>
        <s v="IEC_STD_V10 &gt;&gt; Data Standard &gt;&gt; PRO &gt;&gt; Last Year Raw Cost Price" u="1"/>
        <s v="IEC_STD_V10 &gt;&gt; Data Standard &gt;&gt; PRO &gt;&gt; Material Catalog Inference Amount" u="1"/>
        <s v="IEC_STD_V10 &gt;&gt; Data Standard &gt;&gt; QAM &gt;&gt; Overall system not repaired quantity" u="1"/>
        <s v="IEC_STD_V10 &gt;&gt; Data Standard &gt;&gt; PRO &gt;&gt; Material Marketing Price Information" u="1"/>
        <s v="IEC_STD_V10 &gt;&gt; Data Standard &gt;&gt; PRO &gt;&gt; GR Quantity" u="1"/>
        <s v="IEC_STD_V10 &gt;&gt; Data Standard &gt;&gt; QAM &gt;&gt; Detailed product defect" u="1"/>
        <s v="IEC_STD_V10 &gt;&gt; Data Standard &gt;&gt; QAM &gt;&gt; Overall system defect quantity" u="1"/>
        <s v="IEC_STD_V10 &gt;&gt; Data Standard &gt;&gt; PRO &gt;&gt; LTA  GR Quantity" u="1"/>
        <s v="IEC_STD_V10 &gt;&gt; Data Standard &gt;&gt; PRO &gt;&gt; LTA MOU Quantity" u="1"/>
        <s v="IEC_STD_V10 &gt;&gt; Data Standard &gt;&gt; PRO &gt;&gt; Vendor Performance Master" u="1"/>
        <s v="IEC_STD_V10 &gt;&gt; Data Standard &gt;&gt; PRO &gt;&gt; MoM LEM AL" u="1"/>
        <s v="IEC_STD_V10 &gt;&gt; Data Standard &gt;&gt; PRO &gt;&gt; QOQ Plastic" u="1"/>
        <s v="IEC_STD_V10 &gt;&gt; Data Standard &gt;&gt; PRO &gt;&gt; Material Futures YOY" u="1"/>
        <s v="IEC_STD_V10 &gt;&gt; Data Standard &gt;&gt; PRO &gt;&gt; MoM LEM CU" u="1"/>
        <s v="IEC_STD_V10 &gt;&gt; Data Standard &gt;&gt; PRO &gt;&gt; Is Sole" u="1"/>
        <s v="IEC_STD_V10 &gt;&gt; Data Standard &gt;&gt; PRO &gt;&gt; PSG Cost Category" u="1"/>
        <s v="IEC_STD_V10 &gt;&gt; Data Standard &gt;&gt; PRO &gt;&gt; PSG Part Category" u="1"/>
        <s v="IEC_STD_V10 &gt;&gt; Data Standard &gt;&gt; BPM &gt;&gt; Devlop Year" u="1"/>
        <s v="IEC_STD_V10 &gt;&gt; Data Standard &gt;&gt; PRO &gt;&gt; YoY NY Gold" u="1"/>
        <s v="IEC_STD_V10 &gt;&gt; Data Standard &gt;&gt; PRO &gt;&gt; YTD Fill Rate" u="1"/>
        <s v="IEC_STD_V10 &gt;&gt; Data Standard &gt;&gt; PRO &gt;&gt; Critical Parts Fulfillment Data Date" u="1"/>
        <s v="IEC_STD_V10 &gt;&gt; Data Standard &gt;&gt; PRO &gt;&gt; Material Catalog Price Infomation" u="1"/>
        <s v="IEC_STD_V10 &gt;&gt; Data Standard &gt;&gt; PRO &gt;&gt; Raw Material Data Month" u="1"/>
        <s v="IEC_STD_V10 &gt;&gt; Data Standard &gt;&gt; PLN &gt;&gt; Total Inventory Amount" u="1"/>
        <s v="IEC_STD_V10 &gt;&gt; Data Standard &gt;&gt; QAM &gt;&gt; Input quantity by inspection station" u="1"/>
        <s v="IEC_STD_V10 &gt;&gt; Data Standard &gt;&gt; STG &gt;&gt; EBO Project Revenue" u="1"/>
        <s v="IEC_STD_V10 &gt;&gt; Data Standard &gt;&gt; PRO &gt;&gt; YoY Iron" u="1"/>
        <s v="IEC_STD_V10 &gt;&gt; Data Standard &gt;&gt; QAM &gt;&gt; Weekly product yield report" u="1"/>
        <s v="IEC_STD_V10 &gt;&gt; Data Standard &gt;&gt; PLN &gt;&gt; EBG part catergory" u="1"/>
        <s v="IEC_STD_V10 &gt;&gt; Data Standard &gt;&gt; PLN &gt;&gt; Inventory Amount" u="1"/>
        <s v="IEC_STD_V10 &gt;&gt; Data Standard &gt;&gt; QAM &gt;&gt; Yield rate target by inspection station" u="1"/>
        <s v="IEC_STD_V10 &gt;&gt; Data Standard &gt;&gt; PRO &gt;&gt; PSG Cost Catetory" u="1"/>
        <s v="IEC_STD_V10 &gt;&gt; Data Standard &gt;&gt; PRO &gt;&gt; PSG Part Catetory" u="1"/>
        <s v="IEC_STD_V10 &gt;&gt; Data Standard &gt;&gt; PRO &gt;&gt; Material Catalog" u="1"/>
        <s v="IEC_STD_V10 &gt;&gt; Data Standard &gt;&gt; PRO &gt;&gt; QoQ LEM AL" u="1"/>
        <s v="IEC_STD_V10 &gt;&gt; Data Standard &gt;&gt; STG &gt;&gt; EBO Milestones" u="1"/>
        <s v="IEC_STD_V10 &gt;&gt; Data Standard &gt;&gt; PRO &gt;&gt; QoQ LEM CU" u="1"/>
        <s v="IEC_STD_V10 &gt;&gt; Data Standard &gt;&gt; PRO &gt;&gt; LTA GR Quantity" u="1"/>
        <s v="IEC_STD_V10 &gt;&gt; Data Standard &gt;&gt; QAM &gt;&gt; Defect quantity" u="1"/>
        <s v="IEC_STD_V10 &gt;&gt; Data Standard &gt;&gt; PRO &gt;&gt; Material Catalog Price Information" u="1"/>
        <s v="IEC_STD_V10 &gt;&gt; Data Standard &gt;&gt; QAM &gt;&gt; Defect rate by defect type" u="1"/>
        <s v="IEC_STD_V10 &gt;&gt; Data Standard &gt;&gt; PRO &gt;&gt; YoY LEM Ni" u="1"/>
        <s v="IEC_STD_V10 &gt;&gt; Data Standard &gt;&gt; PRO &gt;&gt; Vendor Fulfillment Performance" u="1"/>
        <s v="IEC_STD_V10 &gt;&gt; Data Standard &gt;&gt; QAM &gt;&gt; Product yield alert date " u="1"/>
        <s v="IEC_STD_V10 &gt;&gt; Data Standard &gt;&gt; MFG &gt;&gt; Site Type" u="1"/>
        <s v="IEC_STD_V10 &gt;&gt; Data Standard &gt;&gt; QAM &gt;&gt; Inspection station code" u="1"/>
        <s v="IEC_STD_V10 &gt;&gt; Data Standard &gt;&gt; PRO &gt;&gt; Major Stage Material Catalog" u="1"/>
        <s v="IEC_STD_V10 &gt;&gt; Data Standard &gt;&gt; PLN &gt;&gt; Business Group" u="1"/>
        <s v="IEC_STD_V10 &gt;&gt; Data Standard &gt;&gt; PRO &gt;&gt; Supplier Final Score" u="1"/>
        <s v="IEC_STD_V10 &gt;&gt; Data Standard &gt;&gt; QAM &gt;&gt; Defect type code" u="1"/>
        <s v="IEC_STD_V10 &gt;&gt; Data Standard &gt;&gt; PRO &gt;&gt; Used by Customer List" u="1"/>
        <s v="IEC_STD_V10 &gt;&gt; Data Standard &gt;&gt; PRO &gt;&gt; Buy and Sell Quantity" u="1"/>
        <s v="IEC_STD_V10 &gt;&gt; Data Standard &gt;&gt; QAM &gt;&gt; Not repaired quantity" u="1"/>
        <s v="IEC_STD_V10 &gt;&gt; Data Standard &gt;&gt; BPM &gt;&gt; Estimated MLB Normal Net Profit" u="1"/>
        <s v="IEC_STD_V10 &gt;&gt; Data Standard &gt;&gt; BPM &gt;&gt; Estimated SKU Normal Net Profit" u="1"/>
        <s v="IEC_STD_V10 &gt;&gt; Data Standard &gt;&gt; QAM &gt;&gt; Product yield alert type" u="1"/>
        <s v="IEC_STD_V10 &gt;&gt; Data Standard &gt;&gt; PRO &gt;&gt; Sub-stage Type" u="1"/>
        <s v="IEC_STD_V10 &gt;&gt; Data Standard &gt;&gt; PRO &gt;&gt; MoM PC" u="1"/>
        <s v="IEC_STD_V10 &gt;&gt; Data Standard &gt;&gt; MFG &gt;&gt; PSG Site" u="1"/>
        <s v="IEC_STD_V10 &gt;&gt; Data Standard &gt;&gt; PRO &gt;&gt; Class Code Category" u="1"/>
        <s v="IEC_STD_V10 &gt;&gt; Data Standard &gt;&gt; PRO &gt;&gt; Substitute Code" u="1"/>
        <s v="IEC_STD_V10 &gt;&gt; Data Standard &gt;&gt; PRO &gt;&gt; Quality Score" u="1"/>
        <s v="IEC_STD_V10 &gt;&gt; Data Standard &gt;&gt; PRO &gt;&gt; Purchase Amount" u="1"/>
        <s v="IEC_STD_V10 &gt;&gt; Data Standard &gt;&gt; QAM &gt;&gt; Overall product yield target" u="1"/>
        <s v="IEC_STD_V10 &gt;&gt; Data Standard &gt;&gt; PRO &gt;&gt; Part Description" u="1"/>
        <s v="IEC_STD_V10 &gt;&gt; Data Standard &gt;&gt; QAM &gt;&gt; Product yield rate" u="1"/>
        <s v="IEC_STD_V10 &gt;&gt; Data Standard &gt;&gt; PLN &gt;&gt; Daily Inventory Management" u="1"/>
        <s v="IEC_STD_V10 &gt;&gt; Data Standard &gt;&gt; MFG &gt;&gt; Plant Code" u="1"/>
        <s v="IEC_STD_V10 &gt;&gt; Data Standard &gt;&gt; RND &gt;&gt; PROC_COMMODITY " u="1"/>
        <s v="IEC_STD_V10 &gt;&gt; Data Standard &gt;&gt; PRO &gt;&gt; Vendor Performane Date" u="1"/>
        <s v="IEC_STD_V10 &gt;&gt; Data Standard &gt;&gt; QAM &gt;&gt; First pass yield rate by inspection station" u="1"/>
        <s v="IEC_STD_V10 &gt;&gt; Data Standard &gt;&gt; PRO &gt;&gt; QoQ PC" u="1"/>
        <s v="IEC_STD_V10 &gt;&gt; Data Standard &gt;&gt; PRO &gt;&gt; Case Plastic Cost ratio" u="1"/>
        <s v="IEC_STD_V10 &gt;&gt; Data Standard &gt;&gt; PRO &gt;&gt; YoY LEM AL" u="1"/>
        <s v="IEC_STD_V10 &gt;&gt; Data Standard &gt;&gt; PRO &gt;&gt; YoY LEM CU" u="1"/>
        <s v="IEC_STD_V10 &gt;&gt; Data Standard &gt;&gt; PRO &gt;&gt; GR Date By QUARTER" u="1"/>
        <s v="IEC_STD_V10 &gt;&gt; Data Standard &gt;&gt; PRO &gt;&gt; Monthly Date" u="1"/>
        <s v="IEC_STD_V10 &gt;&gt; Data Standard &gt;&gt; PRO &gt;&gt; Rolling 6 Months Forecast" u="1"/>
        <s v="IEC_STD_V10 &gt;&gt; Data Standard &gt;&gt; PRO &gt;&gt; Part Series" u="1"/>
        <s v="IEC_STD_V10 &gt;&gt; Data Standard &gt;&gt; PRO &gt;&gt; GR Date" u="1"/>
        <s v="IEC_STD_V10 &gt;&gt; Data Standard &gt;&gt; PRO &gt;&gt; Raw Cost Price" u="1"/>
        <s v="IEC_STD_V10 &gt;&gt; Data Standard &gt;&gt; PRO &gt;&gt; GTK Quantity" u="1"/>
        <s v="IEC_STD_V10 &gt;&gt; Data Standard &gt;&gt; PRO &gt;&gt; OTK Quantity" u="1"/>
        <s v="IEC_STD_V10 &gt;&gt; Data Standard &gt;&gt; PRO &gt;&gt; Primary Customer Code" u="1"/>
        <s v="IEC_STD_V10 &gt;&gt; Data Standard &gt;&gt; PRO &gt;&gt; Component Type" u="1"/>
        <s v="IEC_STD_V10 &gt;&gt; Data Standard &gt;&gt; PRO &gt;&gt; Delivery Score" u="1"/>
        <s v="IEC_STD_V10 &gt;&gt; Data Standard &gt;&gt; MFG &gt;&gt; PSG Plant" u="1"/>
        <s v="IEC_STD_V10 &gt;&gt; Data Standard &gt;&gt; QAM &gt;&gt; Product yield rate target" u="1"/>
        <s v="IEC_STD_V10 &gt;&gt; Data Standard &gt;&gt; PRO &gt;&gt; MoM LEM Tin" u="1"/>
        <s v="IEC_STD_V10 &gt;&gt; Data Standard &gt;&gt; PRO &gt;&gt; Sub Material Catalog MOM" u="1"/>
        <s v="IEC_STD_V10 &gt;&gt; Data Standard &gt;&gt; QAM &gt;&gt; Product Series" u="1"/>
        <s v="IEC_STD_V10 &gt;&gt; Data Standard &gt;&gt; QAM &gt;&gt; Detailed product yield" u="1"/>
        <s v="IEC_STD_V10 &gt;&gt; Data Standard &gt;&gt; PRO &gt;&gt; Material Catalog MOM" u="1"/>
        <s v="IEC_STD_V10 &gt;&gt; Data Standard &gt;&gt; PRO &gt;&gt; Series Customer List" u="1"/>
        <s v="IEC_STD_V10 &gt;&gt; Data Standard &gt;&gt; BPM &gt;&gt; Actual SC Normal Net Profit" u="1"/>
        <s v="IEC_STD_V10 &gt;&gt; Data Standard &gt;&gt; PRO &gt;&gt; QOQ PCB" u="1"/>
        <s v="IEC_STD_V10 &gt;&gt; Data Standard &gt;&gt; PRO &gt;&gt; Purchasing Mode" u="1"/>
        <s v="IEC_STD_V10 &gt;&gt; Data Standard &gt;&gt; PLN &gt;&gt; % of Total Inventory Amount by site =&gt; % of Total Inventory Amount" u="1"/>
        <s v="IEC_STD_V10 &gt;&gt; Data Standard &gt;&gt; MFG &gt;&gt; Site Name" u="1"/>
        <s v="IEC_STD_V10 &gt;&gt; Data Standard &gt;&gt; PRO &gt;&gt; Site Name" u="1"/>
        <s v="IEC_STD_V10 &gt;&gt; Data Standard &gt;&gt; QAM &gt;&gt; Site Name" u="1"/>
        <s v="IEC_STD_V10 &gt;&gt; Data Standard &gt;&gt; PRO &gt;&gt; QOQ Stamping" u="1"/>
        <s v="IEC_STD_V10 &gt;&gt; Data Standard &gt;&gt; PRO &gt;&gt; QOQ Connetor" u="1"/>
        <s v="IEC_STD_V10 &gt;&gt; Data Standard &gt;&gt; PRO &gt;&gt; YoY PC" u="1"/>
        <s v="IEC_STD_V10 &gt;&gt; Data Standard &gt;&gt; QAM &gt;&gt; Defect type target" u="1"/>
        <s v="IEC_STD_V10 &gt;&gt; Data Standard &gt;&gt; PRO &gt;&gt; Material Futures category" u="1"/>
        <s v="IEC_STD_V10 &gt;&gt; Data Standard &gt;&gt; QAM &gt;&gt; FPY rate target by inspection station" u="1"/>
        <s v="IEC_STD_V10 &gt;&gt; Data Standard &gt;&gt; PRO &gt;&gt; Vendor A Fulfillment Performance" u="1"/>
        <s v="IEC_STD_V10 &gt;&gt; Data Standard &gt;&gt; PRO &gt;&gt; Cost Score" u="1"/>
        <s v="IEC_STD_V10 &gt;&gt; Data Standard &gt;&gt; QAM &gt;&gt; Production input quantity" u="1"/>
        <s v="IEC_STD_V10 &gt;&gt; Data Standard &gt;&gt; PRO &gt;&gt; Sole Source List" u="1"/>
        <s v="IEC_STD_V10 &gt;&gt; Data Standard &gt;&gt; PRO &gt;&gt; QoQ LEM Tin" u="1"/>
        <s v="IEC_STD_V10 &gt;&gt; Data Standard &gt;&gt; PRO &gt;&gt; The Top Five Vendor with the Worst Order Fill Rate" u="1"/>
        <s v="IEC_STD_V10 &gt;&gt; Data Standard &gt;&gt; PRO &gt;&gt; PSG Monthly Procurement Amount" u="1"/>
        <s v="IEC_STD_V10 &gt;&gt; Data Standard &gt;&gt; PRO &gt;&gt; MoM NY Gold" u="1"/>
        <s v="IEC_STD_V10 &gt;&gt; Data Standard &gt;&gt; PLN &gt;&gt; Plant" u="1"/>
        <s v="IEC_STD_V10 &gt;&gt; Data Standard &gt;&gt; PRO &gt;&gt; Material Marketing Price Infomation" u="1"/>
        <s v="IEC_STD_V10 &gt;&gt; Data Standard &gt;&gt; QAM &gt;&gt; Defect target by defect type mapping" u="1"/>
        <s v="IEC_STD_V10 &gt;&gt; Data Standard &gt;&gt; PRO &gt;&gt; Material Catalog YOY" u="1"/>
        <s v="IEC_STD_V10 &gt;&gt; Data Standard &gt;&gt; PRO &gt;&gt; Sub Material Catalog" u="1"/>
        <s v="IEC_STD_V10 &gt;&gt; Data Standard &gt;&gt; PRO &gt;&gt; Part Number Quantity" u="1"/>
        <s v="IEC_STD_V10 &gt;&gt; Data Standard &gt;&gt; PRO &gt;&gt; Sole Source Quantity" u="1"/>
        <s v="IEC_STD_V10 &gt;&gt; Data Standard &gt;&gt; QAM &gt;&gt; Defect type quantity" u="1"/>
        <s v="IEC_STD_V10 &gt;&gt; Data Standard &gt;&gt; PRO &gt;&gt; QOQ Thermal Module" u="1"/>
        <s v="IEC_STD_V10 &gt;&gt; Data Standard &gt;&gt; PRO &gt;&gt; Material Catalog Inference Cost" u="1"/>
        <s v="IEC_STD_V10 &gt;&gt; Data Standard &gt;&gt; QAM &gt;&gt; Product FPY rate target"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ntainsMixedTypes="1" containsNumber="1" containsInteger="1" minValue="0" maxValue="0" count="14">
        <s v="BPM"/>
        <s v="FIN"/>
        <s v="STG"/>
        <s v="MFG"/>
        <s v="QAM"/>
        <s v="RND"/>
        <s v="SAL"/>
        <s v="."/>
        <s v="PRO"/>
        <s v="PLN"/>
        <s v="RND/PRO"/>
        <s v="PRO？"/>
        <s v="SVC"/>
        <n v="0" u="1"/>
      </sharedItems>
    </cacheField>
    <cacheField name="isShow" numFmtId="0">
      <sharedItems count="2">
        <b v="1"/>
        <b v="0" u="1"/>
      </sharedItems>
    </cacheField>
    <cacheField name="isPSG" numFmtId="0">
      <sharedItems count="2">
        <b v="0"/>
        <b v="1" u="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sharedItems>
    </cacheField>
    <cacheField name="isConcept" numFmtId="0">
      <sharedItems count="2">
        <b v="1"/>
        <b v="0"/>
      </sharedItems>
    </cacheField>
    <cacheField name="cntConcept" numFmtId="0">
      <sharedItems containsSemiMixedTypes="0" containsString="0" containsNumber="1" containsInteger="1" minValue="0" maxValue="7"/>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1"/>
        <b v="0"/>
        <e v="#N/A" u="1"/>
      </sharedItems>
    </cacheField>
    <cacheField name="ErrMessage" numFmtId="0">
      <sharedItems count="59">
        <s v="errConcept-Duplicate,"/>
        <s v=""/>
        <s v="warnTerm-EngChCompare,"/>
        <s v="warnTerm-EngChCompare,errTerm-Naming,"/>
        <s v="errTerm-Naming,"/>
        <s v="errChkDataType-Prop-Relationship,"/>
        <s v="warnTerm-EngChCompare,errChkDataType-Prop-Relationship,"/>
        <s v="errChkRequred,"/>
        <s v="errChkRequred,errTerm-Naming,"/>
        <s v="warnTerm-Naming,errChkRequred,"/>
        <s v="warnSynoym-chkTask,"/>
        <s v="warnTerm-EngChCompare,errChkRequred,errConcept-Duplicate,"/>
        <s v="warnSynoym-Duplicate,warnTerm-EngChCompare,warnSynoym-chkTask,"/>
        <s v="errTerm-Naming,errChkDataType-Prop-Relationship,"/>
        <s v="warnTerm-EngChCompare,errChkRequred,"/>
        <s v="errChkRequred,errChkDataType-Prop-Relationship,"/>
        <s v="warnSynoym-chkTask,errChkRequred,errChkDataType-Prop-Relationship,"/>
        <s v="warnSynoym-NotFound,warnTerm-EngChCompare,errChkRequred,errChkDataType-Prop-Relationship,"/>
        <s v="warnTerm-Naming,warnSynoym-chkTask,errChkRequred,"/>
        <s v="warnTerm-EngChCompare,errChkRequred,errChkDataType-Prop-Relationship,"/>
        <s v="warnTerm-EngChCompare,errConcept-Duplicate,"/>
        <s v="warnTerm-EngChCompare,warnSynoym-chkTask,"/>
        <s v="warnTerm-Naming,warnSynoym-NotFound,errChkDataType-Prop-Relationship,"/>
        <s v="warnTerm-Naming,warnTerm-EngChCompare,"/>
        <s v="warnSynoym-NotFound,errChkDataType-Prop-Relationship,"/>
        <s v="warnSynoym-Duplicate,warnTerm-EngChCompare,"/>
        <s v="warnTerm-Naming,"/>
        <s v="warnTerm-Naming,errTerm-Naming,"/>
        <s v="warnSynoym-Duplicate,"/>
        <s v="warnSynoym-NotFound,errChkRequred,errTerm-Naming,errChkDataType-Prop-Relationship," u="1"/>
        <s v="warnTerm-Naming,errConcept-Duplicate," u="1"/>
        <s v="warnTerm-Naming,errChkDataType-Prop-Relationship," u="1"/>
        <s v="warnSynoym-Duplicate,warnTerm-EngChCompare,errChkDataType-Prop-Relationship," u="1"/>
        <s v="warnSynoym-Duplicate,warnSynoym-chkTask," u="1"/>
        <s v="warnTerm-Naming,warnSynoym-Duplicate,errChkRequred,errChkDataType-Prop-Relationship," u="1"/>
        <s v="warnSynoym-NotFound,warnTerm-EngChCompare," u="1"/>
        <s v="warnSynoym-NotFound,errTerm-Naming,errChkDataType-Prop-Relationship," u="1"/>
        <s v="warnTerm-Naming,errConcept-Duplicate,errTerm-Naming," u="1"/>
        <s v="warnSynoym-Duplicate,warnTerm-EngChCompare,warnSynoym-chkTask,errChkDataType-Prop-Relationship," u="1"/>
        <s v="warnTerm-EngChCompare,errChkData-TypeProp-Relationship," u="1"/>
        <s v="warnSynoym-NotFound,errTerm-Naming," u="1"/>
        <e v="#N/A" u="1"/>
        <s v="warnSynoym-Duplicate,errChkRequred," u="1"/>
        <s v="warnSynoym-chkTask,errChkDataType-Prop-Relationship," u="1"/>
        <s v="errChkData-TypeProp-Relationship," u="1"/>
        <s v="errChkRequred,errConcept-Duplicate," u="1"/>
        <s v="warnSynoym-NotFound,warnTerm-EngChCompare,errTerm-Naming," u="1"/>
        <s v="errChkDataTypePropNRelationship," u="1"/>
        <s v="warnTerm-EngChCompare,warnSynoym-chkTask,errChkDataType-Prop-Relationship," u="1"/>
        <s v="warnTerm-Naming,errChkRequred,errChkDataType-Prop-Relationship," u="1"/>
        <s v="warnSynoym-NotFound,warnTerm-EngChCompare,errChkDataType-Prop-Relationship," u="1"/>
        <s v="warnTerm-EngChCompare,errChkStandardItemType," u="1"/>
        <s v="warnTerm-Naming,warnSynoym-Duplicate,errChkRequred," u="1"/>
        <s v="warnSynoym-Duplicate,errChkDataType-Prop-Relationship," u="1"/>
        <s v="warnTerm-EngChCompare,errChkDataTypePropNRelationship," u="1"/>
        <s v="errChkRequred,errTerm-Naming,errChkDataType-Prop-Relationship," u="1"/>
        <s v="warnSynoym-NotFound,errChkRequred," u="1"/>
        <s v="warnSynoym-NotFound," u="1"/>
        <s v="warnTerm-EngChCompare,errTerm-Naming,errChkDataType-Prop-Relationship," u="1"/>
      </sharedItems>
    </cacheField>
    <cacheField name="ErrCount" numFmtId="0">
      <sharedItems containsSemiMixedTypes="0" containsString="0" containsNumber="1" containsInteger="1" minValue="0" maxValue="2"/>
    </cacheField>
    <cacheField name="lenTerms" numFmtId="0">
      <sharedItems containsSemiMixedTypes="0" containsString="0" containsNumber="1" containsInteger="1" minValue="0" maxValue="92" count="57">
        <n v="14"/>
        <n v="7"/>
        <n v="12"/>
        <n v="17"/>
        <n v="25"/>
        <n v="19"/>
        <n v="20"/>
        <n v="29"/>
        <n v="27"/>
        <n v="24"/>
        <n v="28"/>
        <n v="16"/>
        <n v="13"/>
        <n v="31"/>
        <n v="35"/>
        <n v="3"/>
        <n v="34"/>
        <n v="22"/>
        <n v="15"/>
        <n v="10"/>
        <n v="32"/>
        <n v="26"/>
        <n v="41"/>
        <n v="23"/>
        <n v="69"/>
        <n v="92"/>
        <n v="30"/>
        <n v="39"/>
        <n v="21"/>
        <n v="53"/>
        <n v="45"/>
        <n v="48"/>
        <n v="56"/>
        <n v="18"/>
        <n v="11"/>
        <n v="9"/>
        <n v="33"/>
        <n v="47"/>
        <n v="37"/>
        <n v="36"/>
        <n v="38"/>
        <n v="8"/>
        <n v="49"/>
        <n v="4"/>
        <n v="6"/>
        <n v="43"/>
        <n v="44"/>
        <n v="40"/>
        <n v="51"/>
        <n v="71"/>
        <n v="59"/>
        <n v="55"/>
        <n v="42"/>
        <n v="0"/>
        <n v="5"/>
        <n v="63"/>
        <n v="70"/>
      </sharedItems>
      <fieldGroup base="142">
        <rangePr startNum="0" endNum="92" groupInterval="10"/>
        <groupItems count="12">
          <s v="&lt;0"/>
          <s v="0-9"/>
          <s v="10-19"/>
          <s v="20-29"/>
          <s v="30-39"/>
          <s v="40-49"/>
          <s v="50-59"/>
          <s v="60-69"/>
          <s v="70-79"/>
          <s v="80-89"/>
          <s v="90-99"/>
          <s v="&gt;100"/>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count="1834">
  <r>
    <m/>
    <s v="BPM"/>
    <x v="0"/>
    <x v="0"/>
    <x v="0"/>
    <x v="0"/>
    <x v="0"/>
    <s v="事業群"/>
    <x v="0"/>
    <m/>
    <s v="N/A"/>
    <s v="General"/>
    <x v="0"/>
    <m/>
    <x v="0"/>
    <s v="BPM"/>
    <x v="0"/>
    <x v="0"/>
    <x v="0"/>
    <x v="0"/>
    <s v="INT_BUSINESS_GROUP"/>
    <m/>
    <m/>
    <m/>
    <m/>
    <m/>
    <m/>
    <m/>
    <m/>
    <m/>
    <m/>
    <m/>
    <m/>
    <m/>
    <m/>
    <m/>
    <m/>
    <m/>
    <m/>
    <m/>
    <s v="資料清單"/>
    <x v="0"/>
    <x v="0"/>
    <x v="0"/>
    <x v="0"/>
    <s v="IEC_STD_V10 &gt;&gt; Data Standard &gt;&gt; BPM"/>
    <s v="Business Group"/>
    <x v="0"/>
    <x v="0"/>
    <x v="0"/>
    <x v="0"/>
    <x v="0"/>
    <s v="IEC_STD_V10 &gt;&gt; Common &gt;&gt; AutoMetaDataBusiness Group"/>
    <x v="0"/>
    <x v="0"/>
    <s v="事業群Concept"/>
    <s v="事業群"/>
    <n v="2"/>
    <n v="0"/>
    <n v="0"/>
    <s v=""/>
    <n v="0"/>
    <n v="0"/>
    <n v="0"/>
    <x v="0"/>
    <s v=""/>
    <x v="0"/>
    <s v=""/>
    <x v="0"/>
    <s v="BPM:"/>
    <x v="0"/>
    <x v="0"/>
    <x v="0"/>
    <x v="0"/>
    <x v="0"/>
    <x v="0"/>
    <x v="0"/>
    <x v="0"/>
    <x v="0"/>
    <x v="0"/>
    <m/>
    <x v="0"/>
    <x v="0"/>
    <s v="Business Group"/>
    <x v="0"/>
    <x v="0"/>
    <x v="0"/>
    <x v="0"/>
    <x v="0"/>
    <x v="0"/>
    <x v="0"/>
    <s v="INT_BUSINESS_GROUP"/>
    <s v=""/>
    <x v="0"/>
    <x v="0"/>
    <x v="0"/>
    <n v="0"/>
    <x v="0"/>
    <x v="0"/>
    <x v="0"/>
    <s v=""/>
    <s v=""/>
    <n v="0"/>
    <s v=""/>
    <x v="0"/>
    <x v="0"/>
    <x v="0"/>
    <x v="0"/>
    <x v="0"/>
    <s v="事業群"/>
    <s v=""/>
    <s v=""/>
    <x v="0"/>
    <x v="0"/>
    <m/>
    <s v="^()$"/>
    <n v="9"/>
    <x v="0"/>
    <x v="0"/>
    <x v="0"/>
    <x v="0"/>
    <x v="0"/>
    <x v="0"/>
    <b v="1"/>
    <x v="0"/>
    <x v="0"/>
    <n v="2"/>
    <x v="0"/>
    <b v="0"/>
    <b v="0"/>
    <b v="0"/>
    <b v="0"/>
    <b v="0"/>
    <b v="0"/>
    <b v="0"/>
    <b v="0"/>
    <b v="0"/>
    <b v="1"/>
    <b v="0"/>
    <x v="0"/>
    <x v="0"/>
    <n v="1"/>
    <x v="0"/>
    <x v="0"/>
  </r>
  <r>
    <m/>
    <s v="BPM"/>
    <x v="0"/>
    <x v="1"/>
    <x v="1"/>
    <x v="1"/>
    <x v="1"/>
    <s v="例如, EBG: Enterprise Business Group;PSG: Personal Solution Group"/>
    <x v="1"/>
    <m/>
    <s v="N/A"/>
    <s v="General"/>
    <x v="1"/>
    <m/>
    <x v="0"/>
    <s v="BPM"/>
    <x v="0"/>
    <x v="0"/>
    <x v="0"/>
    <x v="0"/>
    <s v="INT_BUSINESS_GROUP"/>
    <s v="BG_NAME"/>
    <m/>
    <m/>
    <m/>
    <m/>
    <m/>
    <m/>
    <m/>
    <m/>
    <m/>
    <m/>
    <m/>
    <m/>
    <m/>
    <m/>
    <m/>
    <m/>
    <m/>
    <m/>
    <s v="資料清單"/>
    <x v="0"/>
    <x v="1"/>
    <x v="1"/>
    <x v="0"/>
    <s v="IEC_STD_V10 &gt;&gt; Data Standard &gt;&gt; BPM"/>
    <s v="BG Name"/>
    <x v="1"/>
    <x v="1"/>
    <x v="0"/>
    <x v="1"/>
    <x v="0"/>
    <s v="IEC_STD_V10 &gt;&gt; Common &gt;&gt; AutoMetaDataBG Name"/>
    <x v="1"/>
    <x v="0"/>
    <s v="事業群名稱Property"/>
    <s v="事業群"/>
    <n v="3"/>
    <n v="2"/>
    <n v="0"/>
    <s v="BG Name"/>
    <n v="1"/>
    <n v="0"/>
    <n v="0"/>
    <x v="0"/>
    <s v="Business Group"/>
    <x v="1"/>
    <s v="IEC_STD_V10 &gt;&gt; Data Standard &gt;&gt; BPM &gt;&gt; Business Group"/>
    <x v="0"/>
    <s v="BPM:"/>
    <x v="1"/>
    <x v="1"/>
    <x v="1"/>
    <x v="1"/>
    <x v="1"/>
    <x v="1"/>
    <x v="0"/>
    <x v="0"/>
    <x v="0"/>
    <x v="1"/>
    <m/>
    <x v="0"/>
    <x v="1"/>
    <s v="Business Group_BG Name"/>
    <x v="1"/>
    <x v="1"/>
    <x v="0"/>
    <x v="0"/>
    <x v="0"/>
    <x v="0"/>
    <x v="0"/>
    <s v="INT_BUSINESS_GROUP"/>
    <s v="BG_NAME"/>
    <x v="0"/>
    <x v="1"/>
    <x v="0"/>
    <n v="0"/>
    <x v="0"/>
    <x v="0"/>
    <x v="0"/>
    <s v=""/>
    <s v=""/>
    <n v="1"/>
    <s v="-01"/>
    <x v="0"/>
    <x v="0"/>
    <x v="0"/>
    <x v="1"/>
    <x v="0"/>
    <s v="事業群名稱"/>
    <s v=""/>
    <s v=""/>
    <x v="0"/>
    <x v="1"/>
    <m/>
    <s v="^()$"/>
    <n v="9"/>
    <x v="0"/>
    <x v="0"/>
    <x v="0"/>
    <x v="0"/>
    <x v="0"/>
    <x v="1"/>
    <b v="0"/>
    <x v="0"/>
    <x v="1"/>
    <n v="0"/>
    <x v="0"/>
    <b v="0"/>
    <b v="0"/>
    <b v="0"/>
    <b v="0"/>
    <b v="0"/>
    <b v="0"/>
    <b v="0"/>
    <b v="0"/>
    <b v="0"/>
    <b v="0"/>
    <b v="0"/>
    <x v="1"/>
    <x v="1"/>
    <n v="0"/>
    <x v="1"/>
    <x v="0"/>
  </r>
  <r>
    <m/>
    <s v="BPM"/>
    <x v="0"/>
    <x v="2"/>
    <x v="2"/>
    <x v="1"/>
    <x v="2"/>
    <s v="例如,  EBG, PSG"/>
    <x v="1"/>
    <m/>
    <s v="N/A"/>
    <s v="General"/>
    <x v="2"/>
    <s v="EBG,PSG"/>
    <x v="0"/>
    <s v="BPM"/>
    <x v="0"/>
    <x v="0"/>
    <x v="0"/>
    <x v="0"/>
    <s v="INT_BUSINESS_GROUP"/>
    <s v="BG_CODE"/>
    <m/>
    <m/>
    <m/>
    <m/>
    <m/>
    <m/>
    <m/>
    <m/>
    <m/>
    <m/>
    <m/>
    <m/>
    <m/>
    <m/>
    <m/>
    <m/>
    <m/>
    <m/>
    <s v="資料清單"/>
    <x v="0"/>
    <x v="2"/>
    <x v="2"/>
    <x v="0"/>
    <s v="IEC_STD_V10 &gt;&gt; Data Standard &gt;&gt; BPM"/>
    <s v="BG Code"/>
    <x v="2"/>
    <x v="1"/>
    <x v="0"/>
    <x v="2"/>
    <x v="0"/>
    <s v="IEC_STD_V10 &gt;&gt; Common &gt;&gt; AutoMetaDataBG Code"/>
    <x v="1"/>
    <x v="0"/>
    <s v="事業群代碼Property"/>
    <s v="事業群"/>
    <n v="4"/>
    <n v="2"/>
    <n v="0"/>
    <s v="BG Code"/>
    <n v="1"/>
    <n v="0"/>
    <n v="0"/>
    <x v="0"/>
    <s v="Business Group"/>
    <x v="1"/>
    <s v="IEC_STD_V10 &gt;&gt; Data Standard &gt;&gt; BPM &gt;&gt; Business Group"/>
    <x v="0"/>
    <s v="BPM:"/>
    <x v="2"/>
    <x v="2"/>
    <x v="2"/>
    <x v="2"/>
    <x v="2"/>
    <x v="2"/>
    <x v="1"/>
    <x v="0"/>
    <x v="0"/>
    <x v="2"/>
    <m/>
    <x v="0"/>
    <x v="1"/>
    <s v="Business Group_BG Code"/>
    <x v="2"/>
    <x v="1"/>
    <x v="0"/>
    <x v="0"/>
    <x v="0"/>
    <x v="0"/>
    <x v="0"/>
    <s v="INT_BUSINESS_GROUP"/>
    <s v="BG_CODE"/>
    <x v="0"/>
    <x v="2"/>
    <x v="0"/>
    <n v="0"/>
    <x v="0"/>
    <x v="0"/>
    <x v="0"/>
    <s v=""/>
    <s v=""/>
    <n v="2"/>
    <s v="-02"/>
    <x v="0"/>
    <x v="0"/>
    <x v="0"/>
    <x v="2"/>
    <x v="0"/>
    <s v="事業群代碼"/>
    <s v=""/>
    <s v=""/>
    <x v="0"/>
    <x v="2"/>
    <m/>
    <s v="^()$"/>
    <n v="9"/>
    <x v="0"/>
    <x v="0"/>
    <x v="0"/>
    <x v="0"/>
    <x v="0"/>
    <x v="1"/>
    <b v="0"/>
    <x v="0"/>
    <x v="1"/>
    <n v="0"/>
    <x v="0"/>
    <b v="0"/>
    <b v="0"/>
    <b v="0"/>
    <b v="0"/>
    <b v="0"/>
    <b v="0"/>
    <b v="0"/>
    <b v="0"/>
    <b v="0"/>
    <b v="0"/>
    <b v="0"/>
    <x v="1"/>
    <x v="1"/>
    <n v="0"/>
    <x v="1"/>
    <x v="0"/>
  </r>
  <r>
    <m/>
    <s v="FIN"/>
    <x v="1"/>
    <x v="3"/>
    <x v="3"/>
    <x v="1"/>
    <x v="3"/>
    <s v="企業"/>
    <x v="0"/>
    <m/>
    <s v="N/A"/>
    <s v="General"/>
    <x v="0"/>
    <m/>
    <x v="0"/>
    <m/>
    <x v="1"/>
    <x v="1"/>
    <x v="0"/>
    <x v="0"/>
    <s v="INT_ENTREPRENEUR"/>
    <m/>
    <m/>
    <m/>
    <m/>
    <m/>
    <m/>
    <m/>
    <m/>
    <m/>
    <m/>
    <m/>
    <m/>
    <m/>
    <m/>
    <m/>
    <m/>
    <m/>
    <m/>
    <m/>
    <s v="資料清單"/>
    <x v="1"/>
    <x v="0"/>
    <x v="3"/>
    <x v="1"/>
    <s v="IEC_STD_V10 &gt;&gt; Data Standard &gt;&gt; FIN"/>
    <s v="Entrepreneur"/>
    <x v="3"/>
    <x v="1"/>
    <x v="0"/>
    <x v="3"/>
    <x v="1"/>
    <s v="IEC_STD_V10 &gt;&gt; Common &gt;&gt; AutoMetaDataEntrepreneur"/>
    <x v="0"/>
    <x v="0"/>
    <s v="企業Concept"/>
    <s v="企業"/>
    <n v="5"/>
    <n v="0"/>
    <n v="0"/>
    <s v=""/>
    <n v="0"/>
    <n v="0"/>
    <n v="0"/>
    <x v="0"/>
    <s v=""/>
    <x v="0"/>
    <s v=""/>
    <x v="0"/>
    <s v="FIN:"/>
    <x v="0"/>
    <x v="0"/>
    <x v="3"/>
    <x v="3"/>
    <x v="3"/>
    <x v="3"/>
    <x v="0"/>
    <x v="0"/>
    <x v="0"/>
    <x v="0"/>
    <m/>
    <x v="0"/>
    <x v="0"/>
    <s v="Entrepreneur"/>
    <x v="3"/>
    <x v="0"/>
    <x v="0"/>
    <x v="1"/>
    <x v="1"/>
    <x v="0"/>
    <x v="0"/>
    <s v="INT_ENTREPRENEUR"/>
    <s v=""/>
    <x v="1"/>
    <x v="0"/>
    <x v="0"/>
    <n v="0"/>
    <x v="0"/>
    <x v="0"/>
    <x v="0"/>
    <s v=""/>
    <s v=""/>
    <n v="3"/>
    <s v="-03"/>
    <x v="0"/>
    <x v="0"/>
    <x v="0"/>
    <x v="3"/>
    <x v="1"/>
    <s v="企業"/>
    <s v=""/>
    <s v=""/>
    <x v="0"/>
    <x v="3"/>
    <m/>
    <s v="^()$"/>
    <n v="9"/>
    <x v="0"/>
    <x v="1"/>
    <x v="0"/>
    <x v="0"/>
    <x v="0"/>
    <x v="1"/>
    <b v="0"/>
    <x v="0"/>
    <x v="0"/>
    <n v="0"/>
    <x v="0"/>
    <b v="0"/>
    <b v="0"/>
    <b v="0"/>
    <b v="0"/>
    <b v="0"/>
    <b v="0"/>
    <b v="0"/>
    <b v="0"/>
    <b v="0"/>
    <b v="0"/>
    <b v="0"/>
    <x v="1"/>
    <x v="1"/>
    <n v="0"/>
    <x v="2"/>
    <x v="0"/>
  </r>
  <r>
    <m/>
    <s v="FIN"/>
    <x v="1"/>
    <x v="4"/>
    <x v="4"/>
    <x v="1"/>
    <x v="4"/>
    <s v="上市代碼"/>
    <x v="1"/>
    <m/>
    <s v="N/A"/>
    <s v="General"/>
    <x v="2"/>
    <s v="2356, 2382, 3231, 2324…"/>
    <x v="0"/>
    <m/>
    <x v="1"/>
    <x v="1"/>
    <x v="0"/>
    <x v="0"/>
    <s v="INT_ENTREPRENEUR"/>
    <s v="ENTREPRENEUR_CODE"/>
    <m/>
    <m/>
    <m/>
    <m/>
    <m/>
    <m/>
    <m/>
    <m/>
    <m/>
    <m/>
    <m/>
    <m/>
    <m/>
    <m/>
    <m/>
    <m/>
    <m/>
    <m/>
    <s v="資料清單"/>
    <x v="1"/>
    <x v="1"/>
    <x v="4"/>
    <x v="1"/>
    <s v="IEC_STD_V10 &gt;&gt; Data Standard &gt;&gt; FIN"/>
    <s v="Entrepreneur Code"/>
    <x v="4"/>
    <x v="1"/>
    <x v="0"/>
    <x v="4"/>
    <x v="1"/>
    <s v="IEC_STD_V10 &gt;&gt; Common &gt;&gt; AutoMetaDataEntrepreneur Code"/>
    <x v="1"/>
    <x v="0"/>
    <s v="企業代碼Property"/>
    <s v="企業"/>
    <n v="6"/>
    <n v="5"/>
    <n v="0"/>
    <s v="Entrepreneur Code"/>
    <n v="1"/>
    <n v="0"/>
    <n v="0"/>
    <x v="0"/>
    <s v="Entrepreneur"/>
    <x v="2"/>
    <s v="IEC_STD_V10 &gt;&gt; Data Standard &gt;&gt; FIN &gt;&gt; Entrepreneur"/>
    <x v="0"/>
    <s v="FIN:"/>
    <x v="1"/>
    <x v="1"/>
    <x v="4"/>
    <x v="4"/>
    <x v="4"/>
    <x v="4"/>
    <x v="2"/>
    <x v="0"/>
    <x v="0"/>
    <x v="2"/>
    <m/>
    <x v="0"/>
    <x v="1"/>
    <s v="Entrepreneur_Entrepreneur Code"/>
    <x v="4"/>
    <x v="1"/>
    <x v="0"/>
    <x v="1"/>
    <x v="1"/>
    <x v="0"/>
    <x v="0"/>
    <s v="INT_ENTREPRENEUR"/>
    <s v="ENTREPRENEUR_CODE"/>
    <x v="1"/>
    <x v="3"/>
    <x v="0"/>
    <n v="0"/>
    <x v="0"/>
    <x v="0"/>
    <x v="0"/>
    <s v=""/>
    <s v=""/>
    <n v="4"/>
    <s v="-04"/>
    <x v="0"/>
    <x v="0"/>
    <x v="0"/>
    <x v="4"/>
    <x v="1"/>
    <s v="企業代碼"/>
    <s v=""/>
    <s v=""/>
    <x v="0"/>
    <x v="4"/>
    <m/>
    <s v="^()$"/>
    <n v="9"/>
    <x v="0"/>
    <x v="1"/>
    <x v="0"/>
    <x v="0"/>
    <x v="0"/>
    <x v="1"/>
    <b v="0"/>
    <x v="0"/>
    <x v="1"/>
    <n v="0"/>
    <x v="0"/>
    <b v="0"/>
    <b v="0"/>
    <b v="0"/>
    <b v="0"/>
    <b v="0"/>
    <b v="0"/>
    <b v="0"/>
    <b v="0"/>
    <b v="0"/>
    <b v="0"/>
    <b v="0"/>
    <x v="1"/>
    <x v="1"/>
    <n v="0"/>
    <x v="3"/>
    <x v="0"/>
  </r>
  <r>
    <m/>
    <s v="FIN"/>
    <x v="1"/>
    <x v="5"/>
    <x v="5"/>
    <x v="1"/>
    <x v="5"/>
    <s v="上市公司名稱"/>
    <x v="1"/>
    <m/>
    <s v="N/A"/>
    <s v="General"/>
    <x v="2"/>
    <s v="英業達、廣達、緯創、仁寶…"/>
    <x v="0"/>
    <m/>
    <x v="1"/>
    <x v="1"/>
    <x v="0"/>
    <x v="0"/>
    <s v="INT_ENTREPRENEUR"/>
    <s v="ENTREPRENEUR_CHINESE_NAME"/>
    <m/>
    <m/>
    <m/>
    <m/>
    <m/>
    <m/>
    <m/>
    <m/>
    <m/>
    <m/>
    <m/>
    <m/>
    <m/>
    <m/>
    <m/>
    <m/>
    <m/>
    <m/>
    <s v="資料清單"/>
    <x v="1"/>
    <x v="2"/>
    <x v="5"/>
    <x v="1"/>
    <s v="IEC_STD_V10 &gt;&gt; Data Standard &gt;&gt; FIN"/>
    <s v="Entrepreneur Chinese Name"/>
    <x v="5"/>
    <x v="1"/>
    <x v="0"/>
    <x v="5"/>
    <x v="1"/>
    <s v="IEC_STD_V10 &gt;&gt; Common &gt;&gt; AutoMetaDataEntrepreneur Chinese Name"/>
    <x v="1"/>
    <x v="0"/>
    <s v="企業中文名稱Property"/>
    <s v="企業"/>
    <n v="7"/>
    <n v="5"/>
    <n v="0"/>
    <s v="Entrepreneur Chinese Name"/>
    <n v="1"/>
    <n v="0"/>
    <n v="0"/>
    <x v="0"/>
    <s v="Entrepreneur"/>
    <x v="2"/>
    <s v="IEC_STD_V10 &gt;&gt; Data Standard &gt;&gt; FIN &gt;&gt; Entrepreneur"/>
    <x v="0"/>
    <s v="FIN:"/>
    <x v="2"/>
    <x v="2"/>
    <x v="5"/>
    <x v="5"/>
    <x v="5"/>
    <x v="5"/>
    <x v="3"/>
    <x v="0"/>
    <x v="0"/>
    <x v="2"/>
    <m/>
    <x v="0"/>
    <x v="1"/>
    <s v="Entrepreneur_Entrepreneur Chinese Name"/>
    <x v="5"/>
    <x v="1"/>
    <x v="0"/>
    <x v="1"/>
    <x v="1"/>
    <x v="0"/>
    <x v="0"/>
    <s v="INT_ENTREPRENEUR"/>
    <s v="ENTREPRENEUR_CHINESE_NAME"/>
    <x v="1"/>
    <x v="4"/>
    <x v="0"/>
    <n v="0"/>
    <x v="0"/>
    <x v="0"/>
    <x v="0"/>
    <s v=""/>
    <s v=""/>
    <n v="5"/>
    <s v="-05"/>
    <x v="0"/>
    <x v="0"/>
    <x v="0"/>
    <x v="5"/>
    <x v="1"/>
    <s v="企業中文名稱"/>
    <s v=""/>
    <s v=""/>
    <x v="0"/>
    <x v="5"/>
    <m/>
    <s v="^()$"/>
    <n v="9"/>
    <x v="0"/>
    <x v="1"/>
    <x v="0"/>
    <x v="0"/>
    <x v="0"/>
    <x v="1"/>
    <b v="0"/>
    <x v="0"/>
    <x v="1"/>
    <n v="0"/>
    <x v="0"/>
    <b v="0"/>
    <b v="0"/>
    <b v="0"/>
    <b v="0"/>
    <b v="0"/>
    <b v="0"/>
    <b v="0"/>
    <b v="0"/>
    <b v="0"/>
    <b v="0"/>
    <b v="0"/>
    <x v="1"/>
    <x v="1"/>
    <n v="0"/>
    <x v="4"/>
    <x v="0"/>
  </r>
  <r>
    <m/>
    <s v="FIN"/>
    <x v="1"/>
    <x v="6"/>
    <x v="6"/>
    <x v="1"/>
    <x v="6"/>
    <s v="向經濟部登記之章程所訂外文公司名稱"/>
    <x v="1"/>
    <m/>
    <s v="N/A"/>
    <s v="General"/>
    <x v="1"/>
    <s v="INVENTEC CORPORATION, QUANTA COMPUTER INC., Wistron Corporation, COMPAL ELECTRONICS, INC."/>
    <x v="0"/>
    <m/>
    <x v="1"/>
    <x v="1"/>
    <x v="0"/>
    <x v="0"/>
    <s v="INT_ENTREPRENEUR"/>
    <s v="ENTREPRENEUR_ENGLISH_NAME"/>
    <m/>
    <m/>
    <m/>
    <m/>
    <m/>
    <m/>
    <m/>
    <m/>
    <m/>
    <m/>
    <m/>
    <m/>
    <m/>
    <m/>
    <m/>
    <m/>
    <m/>
    <m/>
    <s v="資料清單"/>
    <x v="1"/>
    <x v="3"/>
    <x v="6"/>
    <x v="1"/>
    <s v="IEC_STD_V10 &gt;&gt; Data Standard &gt;&gt; FIN"/>
    <s v="Entrepreneur English Name"/>
    <x v="6"/>
    <x v="1"/>
    <x v="0"/>
    <x v="6"/>
    <x v="1"/>
    <s v="IEC_STD_V10 &gt;&gt; Common &gt;&gt; AutoMetaDataEntrepreneur English Name"/>
    <x v="1"/>
    <x v="0"/>
    <s v="企業英文名稱Property"/>
    <s v="企業"/>
    <n v="8"/>
    <n v="5"/>
    <n v="0"/>
    <s v="Entrepreneur English Name"/>
    <n v="1"/>
    <n v="0"/>
    <n v="0"/>
    <x v="0"/>
    <s v="Entrepreneur"/>
    <x v="2"/>
    <s v="IEC_STD_V10 &gt;&gt; Data Standard &gt;&gt; FIN &gt;&gt; Entrepreneur"/>
    <x v="0"/>
    <s v="FIN:"/>
    <x v="3"/>
    <x v="3"/>
    <x v="6"/>
    <x v="6"/>
    <x v="6"/>
    <x v="6"/>
    <x v="4"/>
    <x v="0"/>
    <x v="0"/>
    <x v="1"/>
    <m/>
    <x v="0"/>
    <x v="1"/>
    <s v="Entrepreneur_Entrepreneur English Name"/>
    <x v="6"/>
    <x v="1"/>
    <x v="0"/>
    <x v="1"/>
    <x v="1"/>
    <x v="0"/>
    <x v="0"/>
    <s v="INT_ENTREPRENEUR"/>
    <s v="ENTREPRENEUR_ENGLISH_NAME"/>
    <x v="1"/>
    <x v="5"/>
    <x v="0"/>
    <n v="0"/>
    <x v="0"/>
    <x v="0"/>
    <x v="0"/>
    <s v=""/>
    <s v=""/>
    <n v="6"/>
    <s v="-06"/>
    <x v="0"/>
    <x v="0"/>
    <x v="0"/>
    <x v="6"/>
    <x v="1"/>
    <s v="企業英文名稱"/>
    <s v=""/>
    <s v=""/>
    <x v="0"/>
    <x v="6"/>
    <m/>
    <s v="^()$"/>
    <n v="9"/>
    <x v="0"/>
    <x v="1"/>
    <x v="0"/>
    <x v="0"/>
    <x v="0"/>
    <x v="1"/>
    <b v="0"/>
    <x v="0"/>
    <x v="1"/>
    <n v="0"/>
    <x v="0"/>
    <b v="0"/>
    <b v="0"/>
    <b v="0"/>
    <b v="0"/>
    <b v="0"/>
    <b v="0"/>
    <b v="0"/>
    <b v="0"/>
    <b v="0"/>
    <b v="0"/>
    <b v="0"/>
    <x v="1"/>
    <x v="1"/>
    <n v="0"/>
    <x v="4"/>
    <x v="0"/>
  </r>
  <r>
    <m/>
    <s v="FIN"/>
    <x v="1"/>
    <x v="7"/>
    <x v="7"/>
    <x v="1"/>
    <x v="7"/>
    <s v="員工結構"/>
    <x v="0"/>
    <m/>
    <s v="N/A"/>
    <s v="General"/>
    <x v="0"/>
    <m/>
    <x v="0"/>
    <m/>
    <x v="1"/>
    <x v="1"/>
    <x v="0"/>
    <x v="0"/>
    <s v="INT_TYPES_OF_LABOR"/>
    <m/>
    <m/>
    <m/>
    <m/>
    <m/>
    <m/>
    <m/>
    <m/>
    <m/>
    <m/>
    <m/>
    <m/>
    <m/>
    <m/>
    <m/>
    <m/>
    <m/>
    <m/>
    <m/>
    <s v="資料清單"/>
    <x v="1"/>
    <x v="4"/>
    <x v="7"/>
    <x v="1"/>
    <s v="IEC_STD_V10 &gt;&gt; Data Standard &gt;&gt; FIN"/>
    <s v="Types of Labor"/>
    <x v="7"/>
    <x v="1"/>
    <x v="0"/>
    <x v="7"/>
    <x v="1"/>
    <s v="IEC_STD_V10 &gt;&gt; Common &gt;&gt; AutoMetaDataTypes of Labor"/>
    <x v="0"/>
    <x v="0"/>
    <s v="員工結構Concept"/>
    <s v="員工結構"/>
    <n v="9"/>
    <n v="0"/>
    <n v="0"/>
    <s v=""/>
    <n v="0"/>
    <n v="0"/>
    <n v="0"/>
    <x v="0"/>
    <s v=""/>
    <x v="0"/>
    <s v=""/>
    <x v="0"/>
    <s v="FIN:"/>
    <x v="4"/>
    <x v="4"/>
    <x v="7"/>
    <x v="7"/>
    <x v="7"/>
    <x v="7"/>
    <x v="0"/>
    <x v="0"/>
    <x v="0"/>
    <x v="0"/>
    <m/>
    <x v="0"/>
    <x v="0"/>
    <s v="Types of Labor"/>
    <x v="7"/>
    <x v="0"/>
    <x v="0"/>
    <x v="1"/>
    <x v="1"/>
    <x v="0"/>
    <x v="0"/>
    <s v="INT_TYPES_OF_LABOR"/>
    <s v=""/>
    <x v="2"/>
    <x v="0"/>
    <x v="0"/>
    <n v="0"/>
    <x v="0"/>
    <x v="0"/>
    <x v="0"/>
    <s v=""/>
    <s v=""/>
    <n v="7"/>
    <s v="-07"/>
    <x v="0"/>
    <x v="0"/>
    <x v="0"/>
    <x v="7"/>
    <x v="1"/>
    <s v="員工結構"/>
    <s v=""/>
    <s v=""/>
    <x v="0"/>
    <x v="7"/>
    <m/>
    <s v="^()$"/>
    <n v="9"/>
    <x v="0"/>
    <x v="1"/>
    <x v="0"/>
    <x v="0"/>
    <x v="0"/>
    <x v="1"/>
    <b v="0"/>
    <x v="0"/>
    <x v="0"/>
    <n v="0"/>
    <x v="0"/>
    <b v="0"/>
    <b v="0"/>
    <b v="0"/>
    <b v="0"/>
    <b v="0"/>
    <b v="0"/>
    <b v="0"/>
    <b v="0"/>
    <b v="0"/>
    <b v="0"/>
    <b v="0"/>
    <x v="1"/>
    <x v="1"/>
    <n v="0"/>
    <x v="0"/>
    <x v="0"/>
  </r>
  <r>
    <m/>
    <s v="FIN"/>
    <x v="1"/>
    <x v="8"/>
    <x v="8"/>
    <x v="1"/>
    <x v="8"/>
    <s v="分為 ALL, DL, IDL"/>
    <x v="1"/>
    <m/>
    <s v="N/A"/>
    <s v="General"/>
    <x v="2"/>
    <s v="ALL, DL, IDL"/>
    <x v="0"/>
    <m/>
    <x v="1"/>
    <x v="1"/>
    <x v="0"/>
    <x v="0"/>
    <s v="INT_TYPES_OF_LABOR"/>
    <s v="TYPES_OF_LABOR_CODE"/>
    <m/>
    <m/>
    <m/>
    <m/>
    <m/>
    <m/>
    <m/>
    <m/>
    <m/>
    <m/>
    <m/>
    <m/>
    <m/>
    <m/>
    <m/>
    <m/>
    <m/>
    <m/>
    <s v="資料清單"/>
    <x v="1"/>
    <x v="5"/>
    <x v="8"/>
    <x v="1"/>
    <s v="IEC_STD_V10 &gt;&gt; Data Standard &gt;&gt; FIN"/>
    <s v="Types of Labor Code"/>
    <x v="8"/>
    <x v="1"/>
    <x v="0"/>
    <x v="8"/>
    <x v="1"/>
    <s v="IEC_STD_V10 &gt;&gt; Common &gt;&gt; AutoMetaDataTypes of Labor Code"/>
    <x v="1"/>
    <x v="0"/>
    <s v="員工結構代碼Property"/>
    <s v="員工結構"/>
    <n v="10"/>
    <n v="9"/>
    <n v="0"/>
    <s v="Types of Labor Code"/>
    <n v="1"/>
    <n v="0"/>
    <n v="0"/>
    <x v="0"/>
    <s v="Types of Labor"/>
    <x v="3"/>
    <s v="IEC_STD_V10 &gt;&gt; Data Standard &gt;&gt; FIN &gt;&gt; Types of Labor"/>
    <x v="0"/>
    <s v="FIN:"/>
    <x v="5"/>
    <x v="5"/>
    <x v="8"/>
    <x v="8"/>
    <x v="8"/>
    <x v="8"/>
    <x v="5"/>
    <x v="0"/>
    <x v="0"/>
    <x v="2"/>
    <m/>
    <x v="0"/>
    <x v="1"/>
    <s v="Types of Labor_Types of Labor Code"/>
    <x v="8"/>
    <x v="1"/>
    <x v="0"/>
    <x v="1"/>
    <x v="1"/>
    <x v="0"/>
    <x v="0"/>
    <s v="INT_TYPES_OF_LABOR"/>
    <s v="TYPES_OF_LABOR_CODE"/>
    <x v="2"/>
    <x v="6"/>
    <x v="0"/>
    <n v="0"/>
    <x v="0"/>
    <x v="0"/>
    <x v="0"/>
    <s v=""/>
    <s v=""/>
    <n v="8"/>
    <s v="-08"/>
    <x v="0"/>
    <x v="0"/>
    <x v="0"/>
    <x v="8"/>
    <x v="1"/>
    <s v="員工結構代碼"/>
    <s v=""/>
    <s v=""/>
    <x v="0"/>
    <x v="8"/>
    <m/>
    <s v="^()$"/>
    <n v="9"/>
    <x v="0"/>
    <x v="1"/>
    <x v="0"/>
    <x v="0"/>
    <x v="0"/>
    <x v="1"/>
    <b v="0"/>
    <x v="0"/>
    <x v="1"/>
    <n v="0"/>
    <x v="0"/>
    <b v="0"/>
    <b v="0"/>
    <b v="0"/>
    <b v="0"/>
    <b v="0"/>
    <b v="0"/>
    <b v="0"/>
    <b v="0"/>
    <b v="0"/>
    <b v="0"/>
    <b v="0"/>
    <x v="1"/>
    <x v="1"/>
    <n v="0"/>
    <x v="5"/>
    <x v="0"/>
  </r>
  <r>
    <m/>
    <s v="FIN"/>
    <x v="1"/>
    <x v="9"/>
    <x v="9"/>
    <x v="1"/>
    <x v="9"/>
    <s v="分為全體、直接、間接"/>
    <x v="1"/>
    <m/>
    <s v="N/A"/>
    <s v="General"/>
    <x v="2"/>
    <s v="全體、直接、間接"/>
    <x v="0"/>
    <m/>
    <x v="1"/>
    <x v="1"/>
    <x v="0"/>
    <x v="0"/>
    <s v="INT_TYPES_OF_LABOR"/>
    <s v="TYPES_OF_LABOR_NAME"/>
    <m/>
    <m/>
    <m/>
    <m/>
    <m/>
    <m/>
    <m/>
    <m/>
    <m/>
    <m/>
    <m/>
    <m/>
    <m/>
    <m/>
    <m/>
    <m/>
    <m/>
    <m/>
    <s v="資料清單"/>
    <x v="1"/>
    <x v="6"/>
    <x v="9"/>
    <x v="1"/>
    <s v="IEC_STD_V10 &gt;&gt; Data Standard &gt;&gt; FIN"/>
    <s v="Types of Labor Name"/>
    <x v="9"/>
    <x v="1"/>
    <x v="0"/>
    <x v="9"/>
    <x v="1"/>
    <s v="IEC_STD_V10 &gt;&gt; Common &gt;&gt; AutoMetaDataTypes of Labor Name"/>
    <x v="1"/>
    <x v="0"/>
    <s v="員工結構名稱Property"/>
    <s v="員工結構"/>
    <n v="11"/>
    <n v="9"/>
    <n v="0"/>
    <s v="Types of Labor Name"/>
    <n v="1"/>
    <n v="0"/>
    <n v="0"/>
    <x v="0"/>
    <s v="Types of Labor"/>
    <x v="3"/>
    <s v="IEC_STD_V10 &gt;&gt; Data Standard &gt;&gt; FIN &gt;&gt; Types of Labor"/>
    <x v="0"/>
    <s v="FIN:"/>
    <x v="6"/>
    <x v="6"/>
    <x v="9"/>
    <x v="9"/>
    <x v="9"/>
    <x v="9"/>
    <x v="6"/>
    <x v="0"/>
    <x v="0"/>
    <x v="2"/>
    <m/>
    <x v="0"/>
    <x v="1"/>
    <s v="Types of Labor_Types of Labor Name"/>
    <x v="9"/>
    <x v="1"/>
    <x v="0"/>
    <x v="1"/>
    <x v="1"/>
    <x v="0"/>
    <x v="0"/>
    <s v="INT_TYPES_OF_LABOR"/>
    <s v="TYPES_OF_LABOR_NAME"/>
    <x v="2"/>
    <x v="7"/>
    <x v="0"/>
    <n v="0"/>
    <x v="0"/>
    <x v="0"/>
    <x v="0"/>
    <s v=""/>
    <s v=""/>
    <n v="9"/>
    <s v="-09"/>
    <x v="0"/>
    <x v="0"/>
    <x v="0"/>
    <x v="9"/>
    <x v="1"/>
    <s v="員工結構名稱"/>
    <s v=""/>
    <s v=""/>
    <x v="0"/>
    <x v="9"/>
    <m/>
    <s v="^()$"/>
    <n v="9"/>
    <x v="0"/>
    <x v="1"/>
    <x v="0"/>
    <x v="0"/>
    <x v="0"/>
    <x v="1"/>
    <b v="0"/>
    <x v="0"/>
    <x v="1"/>
    <n v="0"/>
    <x v="0"/>
    <b v="0"/>
    <b v="0"/>
    <b v="0"/>
    <b v="0"/>
    <b v="0"/>
    <b v="0"/>
    <b v="0"/>
    <b v="0"/>
    <b v="0"/>
    <b v="0"/>
    <b v="0"/>
    <x v="1"/>
    <x v="1"/>
    <n v="0"/>
    <x v="5"/>
    <x v="0"/>
  </r>
  <r>
    <m/>
    <s v="FIN"/>
    <x v="1"/>
    <x v="10"/>
    <x v="10"/>
    <x v="1"/>
    <x v="10"/>
    <s v="企業員工統計"/>
    <x v="0"/>
    <m/>
    <s v="N/A"/>
    <s v="General"/>
    <x v="0"/>
    <m/>
    <x v="0"/>
    <m/>
    <x v="1"/>
    <x v="1"/>
    <x v="0"/>
    <x v="0"/>
    <s v="INT_EMPLOYEES_STATISTICS"/>
    <m/>
    <m/>
    <m/>
    <m/>
    <m/>
    <m/>
    <m/>
    <m/>
    <m/>
    <m/>
    <m/>
    <m/>
    <m/>
    <m/>
    <m/>
    <m/>
    <m/>
    <m/>
    <m/>
    <s v="資料清單"/>
    <x v="1"/>
    <x v="7"/>
    <x v="10"/>
    <x v="1"/>
    <s v="IEC_STD_V10 &gt;&gt; Data Standard &gt;&gt; FIN"/>
    <s v="Employees Statistics"/>
    <x v="10"/>
    <x v="1"/>
    <x v="0"/>
    <x v="10"/>
    <x v="1"/>
    <s v="IEC_STD_V10 &gt;&gt; Common &gt;&gt; AutoMetaDataEmployees Statistics"/>
    <x v="0"/>
    <x v="0"/>
    <s v="企業員工統計Concept"/>
    <s v="企業員工統計"/>
    <n v="12"/>
    <n v="0"/>
    <n v="0"/>
    <s v=""/>
    <n v="0"/>
    <n v="0"/>
    <n v="0"/>
    <x v="0"/>
    <s v=""/>
    <x v="0"/>
    <s v=""/>
    <x v="0"/>
    <s v="FIN:"/>
    <x v="7"/>
    <x v="7"/>
    <x v="10"/>
    <x v="10"/>
    <x v="10"/>
    <x v="10"/>
    <x v="0"/>
    <x v="0"/>
    <x v="0"/>
    <x v="0"/>
    <m/>
    <x v="0"/>
    <x v="0"/>
    <s v="Employees Statistics"/>
    <x v="10"/>
    <x v="0"/>
    <x v="0"/>
    <x v="1"/>
    <x v="1"/>
    <x v="0"/>
    <x v="0"/>
    <s v="INT_EMPLOYEES_STATISTICS"/>
    <s v=""/>
    <x v="3"/>
    <x v="0"/>
    <x v="0"/>
    <n v="0"/>
    <x v="0"/>
    <x v="0"/>
    <x v="0"/>
    <s v=""/>
    <s v=""/>
    <n v="10"/>
    <s v="-10"/>
    <x v="0"/>
    <x v="0"/>
    <x v="0"/>
    <x v="10"/>
    <x v="1"/>
    <s v="企業員工統計"/>
    <s v=""/>
    <s v=""/>
    <x v="0"/>
    <x v="10"/>
    <m/>
    <s v="^()$"/>
    <n v="9"/>
    <x v="0"/>
    <x v="1"/>
    <x v="0"/>
    <x v="0"/>
    <x v="0"/>
    <x v="1"/>
    <b v="0"/>
    <x v="0"/>
    <x v="0"/>
    <n v="0"/>
    <x v="0"/>
    <b v="0"/>
    <b v="0"/>
    <b v="0"/>
    <b v="0"/>
    <b v="0"/>
    <b v="0"/>
    <b v="0"/>
    <b v="0"/>
    <b v="0"/>
    <b v="0"/>
    <b v="0"/>
    <x v="1"/>
    <x v="1"/>
    <n v="0"/>
    <x v="6"/>
    <x v="0"/>
  </r>
  <r>
    <m/>
    <s v="FIN"/>
    <x v="1"/>
    <x v="5"/>
    <x v="5"/>
    <x v="2"/>
    <x v="5"/>
    <s v="上市公司名稱"/>
    <x v="2"/>
    <m/>
    <s v="N/A"/>
    <s v="General"/>
    <x v="2"/>
    <s v="英業達、廣達、緯創、仁寶…"/>
    <x v="0"/>
    <m/>
    <x v="1"/>
    <x v="1"/>
    <x v="0"/>
    <x v="0"/>
    <s v="INT_EMPLOYEES_STATISTICS"/>
    <s v="ENTREPRENEUR_CHINESE_NAME"/>
    <m/>
    <m/>
    <m/>
    <m/>
    <m/>
    <m/>
    <m/>
    <m/>
    <m/>
    <m/>
    <m/>
    <m/>
    <m/>
    <m/>
    <m/>
    <m/>
    <m/>
    <m/>
    <s v="資料清單"/>
    <x v="1"/>
    <x v="8"/>
    <x v="5"/>
    <x v="1"/>
    <s v="IEC_STD_V10 &gt;&gt; Data Standard &gt;&gt; FIN"/>
    <s v="Entrepreneur Chinese Name"/>
    <x v="5"/>
    <x v="2"/>
    <x v="0"/>
    <x v="5"/>
    <x v="1"/>
    <s v="IEC_STD_V10 &gt;&gt; Common &gt;&gt; AutoMetaDataEntrepreneur Chinese Name"/>
    <x v="2"/>
    <x v="0"/>
    <s v="企業中文名稱Relationship"/>
    <s v="企業員工統計"/>
    <n v="7"/>
    <n v="12"/>
    <n v="0"/>
    <s v=""/>
    <n v="0"/>
    <n v="0"/>
    <n v="7"/>
    <x v="1"/>
    <s v="Employees Statistics"/>
    <x v="4"/>
    <s v="IEC_STD_V10 &gt;&gt; Data Standard &gt;&gt; FIN &gt;&gt; Employees Statistics"/>
    <x v="0"/>
    <s v="FIN:"/>
    <x v="8"/>
    <x v="8"/>
    <x v="11"/>
    <x v="5"/>
    <x v="5"/>
    <x v="5"/>
    <x v="3"/>
    <x v="0"/>
    <x v="0"/>
    <x v="2"/>
    <m/>
    <x v="0"/>
    <x v="2"/>
    <s v="Employees Statistics_Entrepreneur Chinese Name"/>
    <x v="11"/>
    <x v="2"/>
    <x v="0"/>
    <x v="1"/>
    <x v="1"/>
    <x v="0"/>
    <x v="0"/>
    <s v="INT_EMPLOYEES_STATISTICS"/>
    <s v="ENTREPRENEUR_CHINESE_NAME"/>
    <x v="3"/>
    <x v="4"/>
    <x v="0"/>
    <n v="0"/>
    <x v="0"/>
    <x v="0"/>
    <x v="0"/>
    <s v=""/>
    <s v=""/>
    <n v="11"/>
    <s v="-11"/>
    <x v="0"/>
    <x v="0"/>
    <x v="0"/>
    <x v="5"/>
    <x v="1"/>
    <s v="企業中文名稱"/>
    <s v=""/>
    <s v=""/>
    <x v="0"/>
    <x v="5"/>
    <m/>
    <s v="^()$"/>
    <n v="9"/>
    <x v="0"/>
    <x v="1"/>
    <x v="0"/>
    <x v="0"/>
    <x v="1"/>
    <x v="1"/>
    <b v="0"/>
    <x v="0"/>
    <x v="1"/>
    <n v="0"/>
    <x v="0"/>
    <b v="0"/>
    <b v="0"/>
    <b v="0"/>
    <b v="0"/>
    <b v="0"/>
    <b v="0"/>
    <b v="0"/>
    <b v="0"/>
    <b v="0"/>
    <b v="0"/>
    <b v="0"/>
    <x v="1"/>
    <x v="1"/>
    <n v="0"/>
    <x v="4"/>
    <x v="0"/>
  </r>
  <r>
    <m/>
    <s v="FIN"/>
    <x v="1"/>
    <x v="2"/>
    <x v="2"/>
    <x v="0"/>
    <x v="2"/>
    <s v="例如：EBG, PSG, ALL_x000a_除了原本事業群代碼的定義，需另外增加 ALL_x000a_內部資料區分事業群_x000a_外部資料不區分事業群，欄位為空字串"/>
    <x v="2"/>
    <m/>
    <s v="N/A"/>
    <s v="General"/>
    <x v="2"/>
    <s v="EBG, PSG, ALL"/>
    <x v="0"/>
    <m/>
    <x v="1"/>
    <x v="1"/>
    <x v="0"/>
    <x v="0"/>
    <s v="INT_EMPLOYEES_STATISTICS"/>
    <s v="BG_CODE"/>
    <m/>
    <m/>
    <m/>
    <m/>
    <m/>
    <m/>
    <m/>
    <m/>
    <m/>
    <m/>
    <m/>
    <m/>
    <m/>
    <m/>
    <m/>
    <m/>
    <m/>
    <m/>
    <s v="資料清單"/>
    <x v="1"/>
    <x v="9"/>
    <x v="11"/>
    <x v="1"/>
    <s v="IEC_STD_V10 &gt;&gt; Data Standard &gt;&gt; FIN"/>
    <s v="BG Code"/>
    <x v="2"/>
    <x v="0"/>
    <x v="0"/>
    <x v="2"/>
    <x v="1"/>
    <s v="IEC_STD_V10 &gt;&gt; Common &gt;&gt; AutoMetaDataBG Code"/>
    <x v="2"/>
    <x v="0"/>
    <s v="事業群代碼Relationship"/>
    <s v="企業員工統計"/>
    <n v="4"/>
    <n v="12"/>
    <n v="0"/>
    <s v=""/>
    <n v="0"/>
    <n v="0"/>
    <n v="4"/>
    <x v="2"/>
    <s v="Employees Statistics"/>
    <x v="4"/>
    <s v="IEC_STD_V10 &gt;&gt; Data Standard &gt;&gt; FIN &gt;&gt; Employees Statistics"/>
    <x v="0"/>
    <s v="FIN:"/>
    <x v="9"/>
    <x v="9"/>
    <x v="12"/>
    <x v="2"/>
    <x v="2"/>
    <x v="11"/>
    <x v="7"/>
    <x v="0"/>
    <x v="0"/>
    <x v="2"/>
    <m/>
    <x v="0"/>
    <x v="2"/>
    <s v="Employees Statistics_BG Code"/>
    <x v="12"/>
    <x v="2"/>
    <x v="0"/>
    <x v="1"/>
    <x v="1"/>
    <x v="0"/>
    <x v="0"/>
    <s v="INT_EMPLOYEES_STATISTICS"/>
    <s v="BG_CODE"/>
    <x v="3"/>
    <x v="2"/>
    <x v="0"/>
    <n v="0"/>
    <x v="0"/>
    <x v="0"/>
    <x v="0"/>
    <s v=""/>
    <s v=""/>
    <n v="12"/>
    <s v="-12"/>
    <x v="0"/>
    <x v="0"/>
    <x v="0"/>
    <x v="2"/>
    <x v="1"/>
    <s v="事業群代碼"/>
    <s v=""/>
    <s v=""/>
    <x v="0"/>
    <x v="11"/>
    <m/>
    <s v="^()$"/>
    <n v="9"/>
    <x v="0"/>
    <x v="1"/>
    <x v="0"/>
    <x v="0"/>
    <x v="1"/>
    <x v="1"/>
    <b v="0"/>
    <x v="0"/>
    <x v="1"/>
    <n v="0"/>
    <x v="0"/>
    <b v="0"/>
    <b v="0"/>
    <b v="0"/>
    <b v="0"/>
    <b v="0"/>
    <b v="0"/>
    <b v="0"/>
    <b v="0"/>
    <b v="0"/>
    <b v="0"/>
    <b v="0"/>
    <x v="1"/>
    <x v="1"/>
    <n v="0"/>
    <x v="1"/>
    <x v="0"/>
  </r>
  <r>
    <m/>
    <s v="FIN"/>
    <x v="1"/>
    <x v="11"/>
    <x v="11"/>
    <x v="3"/>
    <x v="11"/>
    <s v="為會計期間的最後一日，如：會計期間若為季，則財報結算日為當季的最後一日"/>
    <x v="2"/>
    <m/>
    <s v="N/A"/>
    <s v="General"/>
    <x v="3"/>
    <m/>
    <x v="0"/>
    <m/>
    <x v="1"/>
    <x v="1"/>
    <x v="0"/>
    <x v="0"/>
    <s v="INT_EMPLOYEES_STATISTICS"/>
    <s v="FINANCIAL_REPORT_CLOSING_DATE"/>
    <m/>
    <m/>
    <m/>
    <m/>
    <m/>
    <m/>
    <m/>
    <m/>
    <m/>
    <m/>
    <m/>
    <m/>
    <m/>
    <m/>
    <m/>
    <m/>
    <m/>
    <m/>
    <s v="資料清單"/>
    <x v="1"/>
    <x v="10"/>
    <x v="12"/>
    <x v="1"/>
    <s v="IEC_STD_V10 &gt;&gt; Data Standard &gt;&gt; FIN"/>
    <s v="Financial Report Closing Date"/>
    <x v="11"/>
    <x v="3"/>
    <x v="0"/>
    <x v="11"/>
    <x v="1"/>
    <s v="IEC_STD_V10 &gt;&gt; Common &gt;&gt; AutoMetaDataFinancial Report Closing Date"/>
    <x v="2"/>
    <x v="0"/>
    <s v="財報結算日Relationship"/>
    <s v="企業員工統計"/>
    <n v="15"/>
    <n v="12"/>
    <n v="0"/>
    <s v=""/>
    <n v="0"/>
    <n v="0"/>
    <n v="32"/>
    <x v="3"/>
    <s v="Employees Statistics"/>
    <x v="4"/>
    <s v="IEC_STD_V10 &gt;&gt; Data Standard &gt;&gt; FIN &gt;&gt; Employees Statistics"/>
    <x v="0"/>
    <s v="FIN:"/>
    <x v="10"/>
    <x v="10"/>
    <x v="13"/>
    <x v="11"/>
    <x v="11"/>
    <x v="12"/>
    <x v="0"/>
    <x v="0"/>
    <x v="0"/>
    <x v="3"/>
    <m/>
    <x v="0"/>
    <x v="2"/>
    <s v="Employees Statistics_Financial Report Closing Date"/>
    <x v="13"/>
    <x v="2"/>
    <x v="0"/>
    <x v="1"/>
    <x v="1"/>
    <x v="0"/>
    <x v="0"/>
    <s v="INT_EMPLOYEES_STATISTICS"/>
    <s v="FINANCIAL_REPORT_CLOSING_DATE"/>
    <x v="3"/>
    <x v="8"/>
    <x v="0"/>
    <n v="0"/>
    <x v="0"/>
    <x v="0"/>
    <x v="0"/>
    <s v=""/>
    <s v=""/>
    <n v="13"/>
    <s v="-13"/>
    <x v="0"/>
    <x v="0"/>
    <x v="0"/>
    <x v="11"/>
    <x v="1"/>
    <s v="財報結算日"/>
    <s v=""/>
    <s v=""/>
    <x v="0"/>
    <x v="12"/>
    <m/>
    <s v="^()$"/>
    <n v="9"/>
    <x v="0"/>
    <x v="1"/>
    <x v="0"/>
    <x v="0"/>
    <x v="0"/>
    <x v="1"/>
    <b v="0"/>
    <x v="0"/>
    <x v="1"/>
    <n v="0"/>
    <x v="0"/>
    <b v="0"/>
    <b v="0"/>
    <b v="0"/>
    <b v="0"/>
    <b v="0"/>
    <b v="0"/>
    <b v="0"/>
    <b v="0"/>
    <b v="0"/>
    <b v="0"/>
    <b v="0"/>
    <x v="1"/>
    <x v="1"/>
    <n v="0"/>
    <x v="7"/>
    <x v="0"/>
  </r>
  <r>
    <m/>
    <s v="FIN"/>
    <x v="1"/>
    <x v="12"/>
    <x v="12"/>
    <x v="4"/>
    <x v="12"/>
    <s v="會計期間"/>
    <x v="2"/>
    <m/>
    <s v="N/A"/>
    <s v="General"/>
    <x v="2"/>
    <s v="Year, Quarter"/>
    <x v="0"/>
    <m/>
    <x v="1"/>
    <x v="1"/>
    <x v="0"/>
    <x v="0"/>
    <s v="INT_EMPLOYEES_STATISTICS"/>
    <s v="ACCOUNTING_PERIOD"/>
    <m/>
    <m/>
    <m/>
    <m/>
    <m/>
    <m/>
    <m/>
    <m/>
    <m/>
    <m/>
    <m/>
    <m/>
    <m/>
    <m/>
    <m/>
    <m/>
    <m/>
    <m/>
    <s v="資料清單"/>
    <x v="1"/>
    <x v="11"/>
    <x v="13"/>
    <x v="1"/>
    <s v="IEC_STD_V10 &gt;&gt; Data Standard &gt;&gt; FIN"/>
    <s v="Accounting Period"/>
    <x v="12"/>
    <x v="4"/>
    <x v="0"/>
    <x v="12"/>
    <x v="1"/>
    <s v="IEC_STD_V10 &gt;&gt; Common &gt;&gt; AutoMetaDataAccounting Period"/>
    <x v="2"/>
    <x v="0"/>
    <s v="會計期間Relationship"/>
    <s v="企業員工統計"/>
    <n v="16"/>
    <n v="12"/>
    <n v="0"/>
    <s v=""/>
    <n v="0"/>
    <n v="0"/>
    <n v="33"/>
    <x v="4"/>
    <s v="Employees Statistics"/>
    <x v="4"/>
    <s v="IEC_STD_V10 &gt;&gt; Data Standard &gt;&gt; FIN &gt;&gt; Employees Statistics"/>
    <x v="0"/>
    <s v="FIN:"/>
    <x v="11"/>
    <x v="11"/>
    <x v="14"/>
    <x v="12"/>
    <x v="12"/>
    <x v="13"/>
    <x v="8"/>
    <x v="0"/>
    <x v="0"/>
    <x v="2"/>
    <m/>
    <x v="0"/>
    <x v="2"/>
    <s v="Employees Statistics_Accounting Period"/>
    <x v="14"/>
    <x v="2"/>
    <x v="0"/>
    <x v="1"/>
    <x v="1"/>
    <x v="0"/>
    <x v="0"/>
    <s v="INT_EMPLOYEES_STATISTICS"/>
    <s v="ACCOUNTING_PERIOD"/>
    <x v="3"/>
    <x v="9"/>
    <x v="0"/>
    <n v="0"/>
    <x v="0"/>
    <x v="0"/>
    <x v="0"/>
    <s v=""/>
    <s v=""/>
    <n v="14"/>
    <s v="-14"/>
    <x v="0"/>
    <x v="0"/>
    <x v="0"/>
    <x v="12"/>
    <x v="1"/>
    <s v="判斷資料項目以年/季的角度檢視"/>
    <s v=""/>
    <s v=""/>
    <x v="0"/>
    <x v="13"/>
    <m/>
    <s v="^()$"/>
    <n v="9"/>
    <x v="0"/>
    <x v="1"/>
    <x v="0"/>
    <x v="0"/>
    <x v="0"/>
    <x v="1"/>
    <b v="0"/>
    <x v="0"/>
    <x v="1"/>
    <n v="0"/>
    <x v="0"/>
    <b v="0"/>
    <b v="0"/>
    <b v="0"/>
    <b v="0"/>
    <b v="0"/>
    <b v="0"/>
    <b v="0"/>
    <b v="0"/>
    <b v="0"/>
    <b v="0"/>
    <b v="0"/>
    <x v="1"/>
    <x v="1"/>
    <n v="0"/>
    <x v="3"/>
    <x v="0"/>
  </r>
  <r>
    <m/>
    <s v="FIN"/>
    <x v="1"/>
    <x v="9"/>
    <x v="9"/>
    <x v="5"/>
    <x v="9"/>
    <s v="分為全體、直接、間接"/>
    <x v="2"/>
    <m/>
    <s v="N/A"/>
    <s v="General"/>
    <x v="2"/>
    <s v="全體、直接、間接"/>
    <x v="0"/>
    <m/>
    <x v="1"/>
    <x v="1"/>
    <x v="0"/>
    <x v="0"/>
    <s v="INT_EMPLOYEES_STATISTICS"/>
    <s v="TYPES_OF_LABOR_NAME"/>
    <m/>
    <m/>
    <m/>
    <m/>
    <m/>
    <m/>
    <m/>
    <m/>
    <m/>
    <m/>
    <m/>
    <m/>
    <m/>
    <m/>
    <m/>
    <m/>
    <m/>
    <m/>
    <s v="資料清單"/>
    <x v="1"/>
    <x v="12"/>
    <x v="9"/>
    <x v="1"/>
    <s v="IEC_STD_V10 &gt;&gt; Data Standard &gt;&gt; FIN"/>
    <s v="Types of Labor Name"/>
    <x v="9"/>
    <x v="5"/>
    <x v="0"/>
    <x v="9"/>
    <x v="1"/>
    <s v="IEC_STD_V10 &gt;&gt; Common &gt;&gt; AutoMetaDataTypes of Labor Name"/>
    <x v="2"/>
    <x v="0"/>
    <s v="員工結構名稱Relationship"/>
    <s v="企業員工統計"/>
    <n v="11"/>
    <n v="12"/>
    <n v="0"/>
    <s v=""/>
    <n v="0"/>
    <n v="0"/>
    <n v="11"/>
    <x v="5"/>
    <s v="Employees Statistics"/>
    <x v="4"/>
    <s v="IEC_STD_V10 &gt;&gt; Data Standard &gt;&gt; FIN &gt;&gt; Employees Statistics"/>
    <x v="0"/>
    <s v="FIN:"/>
    <x v="12"/>
    <x v="12"/>
    <x v="15"/>
    <x v="9"/>
    <x v="9"/>
    <x v="9"/>
    <x v="6"/>
    <x v="0"/>
    <x v="0"/>
    <x v="2"/>
    <m/>
    <x v="0"/>
    <x v="2"/>
    <s v="Employees Statistics_Types of Labor Name"/>
    <x v="15"/>
    <x v="2"/>
    <x v="0"/>
    <x v="1"/>
    <x v="1"/>
    <x v="0"/>
    <x v="0"/>
    <s v="INT_EMPLOYEES_STATISTICS"/>
    <s v="TYPES_OF_LABOR_NAME"/>
    <x v="3"/>
    <x v="7"/>
    <x v="0"/>
    <n v="0"/>
    <x v="0"/>
    <x v="0"/>
    <x v="0"/>
    <s v=""/>
    <s v=""/>
    <n v="15"/>
    <s v="-15"/>
    <x v="0"/>
    <x v="0"/>
    <x v="0"/>
    <x v="9"/>
    <x v="1"/>
    <s v="員工結構名稱"/>
    <s v=""/>
    <s v=""/>
    <x v="0"/>
    <x v="9"/>
    <m/>
    <s v="^()$"/>
    <n v="9"/>
    <x v="0"/>
    <x v="1"/>
    <x v="0"/>
    <x v="0"/>
    <x v="1"/>
    <x v="1"/>
    <b v="0"/>
    <x v="0"/>
    <x v="1"/>
    <n v="0"/>
    <x v="0"/>
    <b v="0"/>
    <b v="0"/>
    <b v="0"/>
    <b v="0"/>
    <b v="0"/>
    <b v="0"/>
    <b v="0"/>
    <b v="0"/>
    <b v="0"/>
    <b v="0"/>
    <b v="0"/>
    <x v="1"/>
    <x v="1"/>
    <n v="0"/>
    <x v="5"/>
    <x v="0"/>
  </r>
  <r>
    <m/>
    <s v="FIN"/>
    <x v="1"/>
    <x v="13"/>
    <x v="13"/>
    <x v="6"/>
    <x v="13"/>
    <s v="區分事業群時，員工人數包含事業群所屬海內外人數_x000a_不區分事業群，看整體企業時，員工人數包含合併企業總人數_x000a_若無法取得直接、間接員工人數，則以全體員工人數依照一定比例拆分"/>
    <x v="1"/>
    <m/>
    <s v="N/A"/>
    <s v="General"/>
    <x v="4"/>
    <m/>
    <x v="0"/>
    <m/>
    <x v="1"/>
    <x v="1"/>
    <x v="0"/>
    <x v="0"/>
    <s v="INT_EMPLOYEES_STATISTICS"/>
    <s v="NUMBER_OF_EMPLOYEES"/>
    <m/>
    <m/>
    <m/>
    <m/>
    <m/>
    <m/>
    <m/>
    <m/>
    <m/>
    <m/>
    <m/>
    <m/>
    <m/>
    <m/>
    <m/>
    <m/>
    <m/>
    <m/>
    <s v="資料清單"/>
    <x v="1"/>
    <x v="13"/>
    <x v="14"/>
    <x v="1"/>
    <s v="IEC_STD_V10 &gt;&gt; Data Standard &gt;&gt; FIN"/>
    <s v="Number of Employees"/>
    <x v="13"/>
    <x v="6"/>
    <x v="0"/>
    <x v="13"/>
    <x v="1"/>
    <s v="IEC_STD_V10 &gt;&gt; Common &gt;&gt; AutoMetaDataNumber of Employees"/>
    <x v="1"/>
    <x v="0"/>
    <s v="員工人數Property"/>
    <s v="企業員工統計"/>
    <n v="18"/>
    <n v="12"/>
    <n v="0"/>
    <s v="Number of Employees"/>
    <n v="1"/>
    <n v="0"/>
    <n v="0"/>
    <x v="0"/>
    <s v="Employees Statistics"/>
    <x v="4"/>
    <s v="IEC_STD_V10 &gt;&gt; Data Standard &gt;&gt; FIN &gt;&gt; Employees Statistics"/>
    <x v="0"/>
    <s v="FIN:"/>
    <x v="13"/>
    <x v="13"/>
    <x v="16"/>
    <x v="13"/>
    <x v="13"/>
    <x v="14"/>
    <x v="0"/>
    <x v="0"/>
    <x v="0"/>
    <x v="4"/>
    <m/>
    <x v="0"/>
    <x v="1"/>
    <s v="Employees Statistics_Number of Employees"/>
    <x v="16"/>
    <x v="1"/>
    <x v="0"/>
    <x v="1"/>
    <x v="1"/>
    <x v="0"/>
    <x v="0"/>
    <s v="INT_EMPLOYEES_STATISTICS"/>
    <s v="NUMBER_OF_EMPLOYEES"/>
    <x v="3"/>
    <x v="10"/>
    <x v="0"/>
    <n v="0"/>
    <x v="0"/>
    <x v="0"/>
    <x v="0"/>
    <s v=""/>
    <s v=""/>
    <n v="16"/>
    <s v="-16"/>
    <x v="0"/>
    <x v="0"/>
    <x v="0"/>
    <x v="13"/>
    <x v="1"/>
    <s v="員工人數"/>
    <s v=""/>
    <s v=""/>
    <x v="0"/>
    <x v="14"/>
    <m/>
    <s v="^()$"/>
    <n v="9"/>
    <x v="0"/>
    <x v="1"/>
    <x v="0"/>
    <x v="0"/>
    <x v="0"/>
    <x v="1"/>
    <b v="0"/>
    <x v="0"/>
    <x v="1"/>
    <n v="0"/>
    <x v="0"/>
    <b v="0"/>
    <b v="0"/>
    <b v="0"/>
    <b v="0"/>
    <b v="0"/>
    <b v="0"/>
    <b v="0"/>
    <b v="0"/>
    <b v="0"/>
    <b v="0"/>
    <b v="0"/>
    <x v="1"/>
    <x v="1"/>
    <n v="0"/>
    <x v="5"/>
    <x v="0"/>
  </r>
  <r>
    <m/>
    <s v="FIN"/>
    <x v="1"/>
    <x v="14"/>
    <x v="14"/>
    <x v="7"/>
    <x v="14"/>
    <s v="期初和期末員工人數的平均"/>
    <x v="1"/>
    <m/>
    <s v="Employees Statistics_Number of Employees;Employees Statistics_Last Number of Employees"/>
    <s v="General"/>
    <x v="4"/>
    <m/>
    <x v="0"/>
    <m/>
    <x v="1"/>
    <x v="1"/>
    <x v="0"/>
    <x v="0"/>
    <s v="INT_EMPLOYEES_STATISTICS"/>
    <s v="AVERAGE_NUMBER_OF_EMPLOYEES"/>
    <m/>
    <m/>
    <m/>
    <m/>
    <m/>
    <m/>
    <m/>
    <m/>
    <m/>
    <m/>
    <m/>
    <m/>
    <m/>
    <m/>
    <m/>
    <m/>
    <m/>
    <m/>
    <s v="資料清單"/>
    <x v="1"/>
    <x v="14"/>
    <x v="15"/>
    <x v="1"/>
    <s v="IEC_STD_V10 &gt;&gt; Data Standard &gt;&gt; FIN"/>
    <s v="Average Number of Employees"/>
    <x v="14"/>
    <x v="7"/>
    <x v="0"/>
    <x v="14"/>
    <x v="1"/>
    <s v="IEC_STD_V10 &gt;&gt; Common &gt;&gt; AutoMetaDataAverage Number of Employees"/>
    <x v="1"/>
    <x v="0"/>
    <s v="平均員工人數Property"/>
    <s v="企業員工統計"/>
    <n v="19"/>
    <n v="12"/>
    <e v="#N/A"/>
    <s v="Average Number of Employees"/>
    <n v="1"/>
    <n v="0"/>
    <n v="0"/>
    <x v="0"/>
    <s v="Employees Statistics"/>
    <x v="4"/>
    <s v="IEC_STD_V10 &gt;&gt; Data Standard &gt;&gt; FIN &gt;&gt; Employees Statistics"/>
    <x v="1"/>
    <s v="FIN:"/>
    <x v="14"/>
    <x v="14"/>
    <x v="17"/>
    <x v="14"/>
    <x v="14"/>
    <x v="15"/>
    <x v="0"/>
    <x v="0"/>
    <x v="0"/>
    <x v="4"/>
    <m/>
    <x v="0"/>
    <x v="1"/>
    <s v="Employees Statistics_Average Number of Employees"/>
    <x v="17"/>
    <x v="1"/>
    <x v="0"/>
    <x v="1"/>
    <x v="1"/>
    <x v="0"/>
    <x v="0"/>
    <s v="INT_EMPLOYEES_STATISTICS"/>
    <s v="AVERAGE_NUMBER_OF_EMPLOYEES"/>
    <x v="3"/>
    <x v="11"/>
    <x v="0"/>
    <n v="0"/>
    <x v="0"/>
    <x v="0"/>
    <x v="0"/>
    <s v=""/>
    <s v=""/>
    <n v="17"/>
    <s v="-17"/>
    <x v="0"/>
    <x v="0"/>
    <x v="0"/>
    <x v="14"/>
    <x v="1"/>
    <s v="平均員工人數"/>
    <s v=""/>
    <s v=""/>
    <x v="0"/>
    <x v="15"/>
    <m/>
    <s v="^()$"/>
    <n v="9"/>
    <x v="0"/>
    <x v="1"/>
    <x v="0"/>
    <x v="0"/>
    <x v="0"/>
    <x v="1"/>
    <b v="0"/>
    <x v="0"/>
    <x v="1"/>
    <n v="0"/>
    <x v="0"/>
    <b v="0"/>
    <b v="0"/>
    <b v="0"/>
    <b v="0"/>
    <b v="0"/>
    <b v="0"/>
    <b v="0"/>
    <b v="0"/>
    <b v="0"/>
    <b v="0"/>
    <b v="0"/>
    <x v="1"/>
    <x v="1"/>
    <n v="0"/>
    <x v="8"/>
    <x v="0"/>
  </r>
  <r>
    <m/>
    <s v="FIN"/>
    <x v="1"/>
    <x v="15"/>
    <x v="15"/>
    <x v="8"/>
    <x v="15"/>
    <s v="上一期員工人數"/>
    <x v="1"/>
    <m/>
    <s v="Employees Statistics_Number of Employees;"/>
    <s v="General"/>
    <x v="4"/>
    <m/>
    <x v="0"/>
    <m/>
    <x v="1"/>
    <x v="1"/>
    <x v="0"/>
    <x v="0"/>
    <s v="INT_EMPLOYEES_STATISTICS"/>
    <s v="LAST_NUMBER_OF_EMPLOYEES"/>
    <m/>
    <m/>
    <m/>
    <m/>
    <m/>
    <m/>
    <m/>
    <m/>
    <m/>
    <m/>
    <m/>
    <m/>
    <m/>
    <m/>
    <m/>
    <m/>
    <m/>
    <m/>
    <s v="資料清單"/>
    <x v="1"/>
    <x v="15"/>
    <x v="16"/>
    <x v="1"/>
    <s v="IEC_STD_V10 &gt;&gt; Data Standard &gt;&gt; FIN"/>
    <s v="Last Number of Employees"/>
    <x v="15"/>
    <x v="8"/>
    <x v="0"/>
    <x v="15"/>
    <x v="1"/>
    <s v="IEC_STD_V10 &gt;&gt; Common &gt;&gt; AutoMetaDataLast Number of Employees"/>
    <x v="1"/>
    <x v="0"/>
    <s v="上一期員工人數Property"/>
    <s v="企業員工統計"/>
    <n v="20"/>
    <n v="12"/>
    <e v="#N/A"/>
    <s v="Last Number of Employees"/>
    <n v="1"/>
    <n v="0"/>
    <n v="0"/>
    <x v="0"/>
    <s v="Employees Statistics"/>
    <x v="4"/>
    <s v="IEC_STD_V10 &gt;&gt; Data Standard &gt;&gt; FIN &gt;&gt; Employees Statistics"/>
    <x v="2"/>
    <s v="FIN:"/>
    <x v="15"/>
    <x v="15"/>
    <x v="18"/>
    <x v="15"/>
    <x v="15"/>
    <x v="16"/>
    <x v="0"/>
    <x v="0"/>
    <x v="0"/>
    <x v="4"/>
    <m/>
    <x v="0"/>
    <x v="1"/>
    <s v="Employees Statistics_Last Number of Employees"/>
    <x v="18"/>
    <x v="1"/>
    <x v="0"/>
    <x v="1"/>
    <x v="1"/>
    <x v="0"/>
    <x v="0"/>
    <s v="INT_EMPLOYEES_STATISTICS"/>
    <s v="LAST_NUMBER_OF_EMPLOYEES"/>
    <x v="3"/>
    <x v="12"/>
    <x v="0"/>
    <n v="0"/>
    <x v="0"/>
    <x v="0"/>
    <x v="0"/>
    <s v=""/>
    <s v=""/>
    <n v="18"/>
    <s v="-18"/>
    <x v="0"/>
    <x v="0"/>
    <x v="0"/>
    <x v="15"/>
    <x v="1"/>
    <s v="上一期員工人數"/>
    <s v=""/>
    <s v=""/>
    <x v="0"/>
    <x v="16"/>
    <m/>
    <s v="^()$"/>
    <n v="9"/>
    <x v="0"/>
    <x v="1"/>
    <x v="0"/>
    <x v="0"/>
    <x v="0"/>
    <x v="1"/>
    <b v="0"/>
    <x v="0"/>
    <x v="1"/>
    <n v="0"/>
    <x v="0"/>
    <b v="0"/>
    <b v="0"/>
    <b v="0"/>
    <b v="0"/>
    <b v="0"/>
    <b v="0"/>
    <b v="0"/>
    <b v="0"/>
    <b v="0"/>
    <b v="0"/>
    <b v="0"/>
    <x v="1"/>
    <x v="1"/>
    <n v="0"/>
    <x v="9"/>
    <x v="0"/>
  </r>
  <r>
    <m/>
    <s v="FIN"/>
    <x v="1"/>
    <x v="16"/>
    <x v="16"/>
    <x v="1"/>
    <x v="16"/>
    <s v="財務會計主檔_員工結構相關"/>
    <x v="0"/>
    <m/>
    <s v="N/A"/>
    <s v="General"/>
    <x v="0"/>
    <m/>
    <x v="0"/>
    <m/>
    <x v="1"/>
    <x v="1"/>
    <x v="0"/>
    <x v="0"/>
    <s v="INT_FINANCE_MASTER_LABOR"/>
    <m/>
    <m/>
    <m/>
    <m/>
    <m/>
    <m/>
    <m/>
    <m/>
    <m/>
    <m/>
    <m/>
    <m/>
    <m/>
    <m/>
    <m/>
    <m/>
    <m/>
    <m/>
    <m/>
    <s v="資料清單"/>
    <x v="1"/>
    <x v="16"/>
    <x v="17"/>
    <x v="1"/>
    <s v="IEC_STD_V10 &gt;&gt; Data Standard &gt;&gt; FIN"/>
    <s v="Finance Master Labor"/>
    <x v="16"/>
    <x v="1"/>
    <x v="0"/>
    <x v="16"/>
    <x v="1"/>
    <s v="IEC_STD_V10 &gt;&gt; Common &gt;&gt; AutoMetaDataFinance Master Labor"/>
    <x v="0"/>
    <x v="0"/>
    <s v="財務會計主檔_員工結構相關Concept"/>
    <s v="財務會計主檔_員工結構相關"/>
    <n v="21"/>
    <n v="0"/>
    <n v="0"/>
    <s v=""/>
    <n v="0"/>
    <n v="0"/>
    <n v="0"/>
    <x v="0"/>
    <s v=""/>
    <x v="0"/>
    <s v=""/>
    <x v="0"/>
    <s v="FIN:"/>
    <x v="16"/>
    <x v="16"/>
    <x v="19"/>
    <x v="16"/>
    <x v="16"/>
    <x v="17"/>
    <x v="0"/>
    <x v="0"/>
    <x v="0"/>
    <x v="0"/>
    <m/>
    <x v="0"/>
    <x v="0"/>
    <s v="Finance Master Labor"/>
    <x v="19"/>
    <x v="0"/>
    <x v="0"/>
    <x v="1"/>
    <x v="1"/>
    <x v="0"/>
    <x v="0"/>
    <s v="INT_FINANCE_MASTER_LABOR"/>
    <s v=""/>
    <x v="4"/>
    <x v="0"/>
    <x v="0"/>
    <n v="0"/>
    <x v="0"/>
    <x v="0"/>
    <x v="0"/>
    <s v=""/>
    <s v=""/>
    <n v="19"/>
    <s v="-19"/>
    <x v="0"/>
    <x v="0"/>
    <x v="0"/>
    <x v="16"/>
    <x v="1"/>
    <s v="財務會計主檔_員工結構相關"/>
    <s v=""/>
    <s v=""/>
    <x v="0"/>
    <x v="17"/>
    <m/>
    <s v="^()$"/>
    <n v="9"/>
    <x v="0"/>
    <x v="1"/>
    <x v="0"/>
    <x v="0"/>
    <x v="0"/>
    <x v="1"/>
    <b v="0"/>
    <x v="0"/>
    <x v="0"/>
    <n v="0"/>
    <x v="0"/>
    <b v="0"/>
    <b v="0"/>
    <b v="0"/>
    <b v="0"/>
    <b v="0"/>
    <b v="0"/>
    <b v="0"/>
    <b v="0"/>
    <b v="0"/>
    <b v="0"/>
    <b v="0"/>
    <x v="1"/>
    <x v="1"/>
    <n v="0"/>
    <x v="6"/>
    <x v="0"/>
  </r>
  <r>
    <m/>
    <s v="FIN"/>
    <x v="1"/>
    <x v="5"/>
    <x v="5"/>
    <x v="2"/>
    <x v="5"/>
    <s v="上市公司名稱"/>
    <x v="2"/>
    <m/>
    <s v="N/A"/>
    <s v="General"/>
    <x v="2"/>
    <s v="英業達、廣達、緯創、仁寶…"/>
    <x v="0"/>
    <m/>
    <x v="1"/>
    <x v="1"/>
    <x v="0"/>
    <x v="0"/>
    <s v="INT_FINANCE_MASTER_LABOR"/>
    <s v="ENTREPRENEUR_CHINESE_NAME"/>
    <m/>
    <m/>
    <m/>
    <m/>
    <m/>
    <m/>
    <m/>
    <m/>
    <m/>
    <m/>
    <m/>
    <m/>
    <m/>
    <m/>
    <m/>
    <m/>
    <m/>
    <m/>
    <s v="資料清單"/>
    <x v="1"/>
    <x v="17"/>
    <x v="5"/>
    <x v="1"/>
    <s v="IEC_STD_V10 &gt;&gt; Data Standard &gt;&gt; FIN"/>
    <s v="Entrepreneur Chinese Name"/>
    <x v="5"/>
    <x v="2"/>
    <x v="0"/>
    <x v="5"/>
    <x v="1"/>
    <s v="IEC_STD_V10 &gt;&gt; Common &gt;&gt; AutoMetaDataEntrepreneur Chinese Name"/>
    <x v="2"/>
    <x v="0"/>
    <s v="企業中文名稱Relationship"/>
    <s v="財務會計主檔_員工結構相關"/>
    <n v="7"/>
    <n v="21"/>
    <n v="0"/>
    <s v=""/>
    <n v="0"/>
    <n v="0"/>
    <n v="7"/>
    <x v="1"/>
    <s v="Finance Master Labor"/>
    <x v="5"/>
    <s v="IEC_STD_V10 &gt;&gt; Data Standard &gt;&gt; FIN &gt;&gt; Finance Master Labor"/>
    <x v="0"/>
    <s v="FIN:"/>
    <x v="17"/>
    <x v="17"/>
    <x v="20"/>
    <x v="5"/>
    <x v="5"/>
    <x v="5"/>
    <x v="3"/>
    <x v="0"/>
    <x v="0"/>
    <x v="2"/>
    <m/>
    <x v="0"/>
    <x v="2"/>
    <s v="Finance Master Labor_Entrepreneur Chinese Name"/>
    <x v="20"/>
    <x v="2"/>
    <x v="0"/>
    <x v="1"/>
    <x v="1"/>
    <x v="0"/>
    <x v="0"/>
    <s v="INT_FINANCE_MASTER_LABOR"/>
    <s v="ENTREPRENEUR_CHINESE_NAME"/>
    <x v="4"/>
    <x v="4"/>
    <x v="0"/>
    <n v="0"/>
    <x v="0"/>
    <x v="0"/>
    <x v="0"/>
    <s v=""/>
    <s v=""/>
    <n v="20"/>
    <s v="-20"/>
    <x v="0"/>
    <x v="0"/>
    <x v="0"/>
    <x v="5"/>
    <x v="1"/>
    <s v="企業中文名稱"/>
    <s v=""/>
    <s v=""/>
    <x v="0"/>
    <x v="5"/>
    <m/>
    <s v="^()$"/>
    <n v="9"/>
    <x v="0"/>
    <x v="1"/>
    <x v="0"/>
    <x v="0"/>
    <x v="1"/>
    <x v="1"/>
    <b v="0"/>
    <x v="0"/>
    <x v="1"/>
    <n v="0"/>
    <x v="0"/>
    <b v="0"/>
    <b v="0"/>
    <b v="0"/>
    <b v="0"/>
    <b v="0"/>
    <b v="0"/>
    <b v="0"/>
    <b v="0"/>
    <b v="0"/>
    <b v="0"/>
    <b v="0"/>
    <x v="1"/>
    <x v="1"/>
    <n v="0"/>
    <x v="4"/>
    <x v="0"/>
  </r>
  <r>
    <m/>
    <s v="FIN"/>
    <x v="1"/>
    <x v="2"/>
    <x v="2"/>
    <x v="0"/>
    <x v="2"/>
    <s v="例如：EBG, PSG, ALL_x000a_除了原本事業群代碼的定義，需另外增加 ALL_x000a_內部資料區分事業群_x000a_外部資料不區分事業群，欄位為空字串"/>
    <x v="2"/>
    <m/>
    <s v="N/A"/>
    <s v="General"/>
    <x v="2"/>
    <m/>
    <x v="0"/>
    <m/>
    <x v="1"/>
    <x v="1"/>
    <x v="0"/>
    <x v="0"/>
    <s v="INT_FINANCE_MASTER_LABOR"/>
    <s v="BG_CODE"/>
    <m/>
    <m/>
    <m/>
    <m/>
    <m/>
    <m/>
    <m/>
    <m/>
    <m/>
    <m/>
    <m/>
    <m/>
    <m/>
    <m/>
    <m/>
    <m/>
    <m/>
    <m/>
    <s v="資料清單"/>
    <x v="1"/>
    <x v="18"/>
    <x v="11"/>
    <x v="1"/>
    <s v="IEC_STD_V10 &gt;&gt; Data Standard &gt;&gt; FIN"/>
    <s v="BG Code"/>
    <x v="2"/>
    <x v="0"/>
    <x v="0"/>
    <x v="2"/>
    <x v="1"/>
    <s v="IEC_STD_V10 &gt;&gt; Common &gt;&gt; AutoMetaDataBG Code"/>
    <x v="2"/>
    <x v="0"/>
    <s v="事業群代碼Relationship"/>
    <s v="財務會計主檔_員工結構相關"/>
    <n v="4"/>
    <n v="21"/>
    <n v="0"/>
    <s v=""/>
    <n v="0"/>
    <n v="0"/>
    <n v="4"/>
    <x v="2"/>
    <s v="Finance Master Labor"/>
    <x v="5"/>
    <s v="IEC_STD_V10 &gt;&gt; Data Standard &gt;&gt; FIN &gt;&gt; Finance Master Labor"/>
    <x v="0"/>
    <s v="FIN:"/>
    <x v="18"/>
    <x v="18"/>
    <x v="21"/>
    <x v="2"/>
    <x v="2"/>
    <x v="11"/>
    <x v="0"/>
    <x v="0"/>
    <x v="0"/>
    <x v="2"/>
    <m/>
    <x v="0"/>
    <x v="2"/>
    <s v="Finance Master Labor_BG Code"/>
    <x v="21"/>
    <x v="2"/>
    <x v="0"/>
    <x v="1"/>
    <x v="1"/>
    <x v="0"/>
    <x v="0"/>
    <s v="INT_FINANCE_MASTER_LABOR"/>
    <s v="BG_CODE"/>
    <x v="4"/>
    <x v="2"/>
    <x v="0"/>
    <n v="0"/>
    <x v="0"/>
    <x v="0"/>
    <x v="0"/>
    <s v=""/>
    <s v=""/>
    <n v="21"/>
    <s v="-21"/>
    <x v="0"/>
    <x v="0"/>
    <x v="0"/>
    <x v="2"/>
    <x v="1"/>
    <s v="事業群代碼"/>
    <s v=""/>
    <s v=""/>
    <x v="0"/>
    <x v="11"/>
    <m/>
    <s v="^()$"/>
    <n v="9"/>
    <x v="0"/>
    <x v="1"/>
    <x v="0"/>
    <x v="0"/>
    <x v="1"/>
    <x v="1"/>
    <b v="0"/>
    <x v="0"/>
    <x v="1"/>
    <n v="0"/>
    <x v="0"/>
    <b v="0"/>
    <b v="0"/>
    <b v="0"/>
    <b v="0"/>
    <b v="0"/>
    <b v="0"/>
    <b v="0"/>
    <b v="0"/>
    <b v="0"/>
    <b v="0"/>
    <b v="0"/>
    <x v="1"/>
    <x v="1"/>
    <n v="0"/>
    <x v="1"/>
    <x v="0"/>
  </r>
  <r>
    <m/>
    <s v="FIN"/>
    <x v="1"/>
    <x v="11"/>
    <x v="11"/>
    <x v="3"/>
    <x v="11"/>
    <s v="為會計期間的最後一日，如：會計期間若為季，則財報結算日為當季的最後一日"/>
    <x v="2"/>
    <m/>
    <s v="N/A"/>
    <s v="General"/>
    <x v="3"/>
    <m/>
    <x v="0"/>
    <m/>
    <x v="1"/>
    <x v="1"/>
    <x v="0"/>
    <x v="0"/>
    <s v="INT_FINANCE_MASTER_LABOR"/>
    <s v="FINANCIAL_REPORT_CLOSING_DATE"/>
    <m/>
    <m/>
    <m/>
    <m/>
    <m/>
    <m/>
    <m/>
    <m/>
    <m/>
    <m/>
    <m/>
    <m/>
    <m/>
    <m/>
    <m/>
    <m/>
    <m/>
    <m/>
    <s v="資料清單"/>
    <x v="1"/>
    <x v="19"/>
    <x v="12"/>
    <x v="1"/>
    <s v="IEC_STD_V10 &gt;&gt; Data Standard &gt;&gt; FIN"/>
    <s v="Financial Report Closing Date"/>
    <x v="11"/>
    <x v="3"/>
    <x v="0"/>
    <x v="11"/>
    <x v="1"/>
    <s v="IEC_STD_V10 &gt;&gt; Common &gt;&gt; AutoMetaDataFinancial Report Closing Date"/>
    <x v="2"/>
    <x v="0"/>
    <s v="財報結算日Relationship"/>
    <s v="財務會計主檔_員工結構相關"/>
    <n v="15"/>
    <n v="21"/>
    <n v="0"/>
    <s v=""/>
    <n v="0"/>
    <n v="0"/>
    <n v="32"/>
    <x v="3"/>
    <s v="Finance Master Labor"/>
    <x v="5"/>
    <s v="IEC_STD_V10 &gt;&gt; Data Standard &gt;&gt; FIN &gt;&gt; Finance Master Labor"/>
    <x v="0"/>
    <s v="FIN:"/>
    <x v="19"/>
    <x v="19"/>
    <x v="22"/>
    <x v="11"/>
    <x v="11"/>
    <x v="12"/>
    <x v="0"/>
    <x v="0"/>
    <x v="0"/>
    <x v="3"/>
    <m/>
    <x v="0"/>
    <x v="2"/>
    <s v="Finance Master Labor_Financial Report Closing Date"/>
    <x v="22"/>
    <x v="2"/>
    <x v="0"/>
    <x v="1"/>
    <x v="1"/>
    <x v="0"/>
    <x v="0"/>
    <s v="INT_FINANCE_MASTER_LABOR"/>
    <s v="FINANCIAL_REPORT_CLOSING_DATE"/>
    <x v="4"/>
    <x v="8"/>
    <x v="0"/>
    <n v="0"/>
    <x v="0"/>
    <x v="0"/>
    <x v="0"/>
    <s v=""/>
    <s v=""/>
    <n v="22"/>
    <s v="-22"/>
    <x v="0"/>
    <x v="0"/>
    <x v="0"/>
    <x v="11"/>
    <x v="1"/>
    <s v="財報結算日"/>
    <s v=""/>
    <s v=""/>
    <x v="0"/>
    <x v="12"/>
    <m/>
    <s v="^()$"/>
    <n v="9"/>
    <x v="0"/>
    <x v="1"/>
    <x v="0"/>
    <x v="0"/>
    <x v="1"/>
    <x v="1"/>
    <b v="0"/>
    <x v="0"/>
    <x v="1"/>
    <n v="0"/>
    <x v="0"/>
    <b v="0"/>
    <b v="0"/>
    <b v="0"/>
    <b v="0"/>
    <b v="0"/>
    <b v="0"/>
    <b v="0"/>
    <b v="0"/>
    <b v="0"/>
    <b v="0"/>
    <b v="0"/>
    <x v="1"/>
    <x v="1"/>
    <n v="0"/>
    <x v="7"/>
    <x v="0"/>
  </r>
  <r>
    <m/>
    <s v="FIN"/>
    <x v="1"/>
    <x v="12"/>
    <x v="12"/>
    <x v="4"/>
    <x v="12"/>
    <s v="會計期間"/>
    <x v="2"/>
    <m/>
    <s v="N/A"/>
    <s v="General"/>
    <x v="2"/>
    <s v="Year, Quarter"/>
    <x v="0"/>
    <m/>
    <x v="1"/>
    <x v="1"/>
    <x v="0"/>
    <x v="0"/>
    <s v="INT_FINANCE_MASTER_LABOR"/>
    <s v="ACCOUNTING_PERIOD"/>
    <m/>
    <m/>
    <m/>
    <m/>
    <m/>
    <m/>
    <m/>
    <m/>
    <m/>
    <m/>
    <m/>
    <m/>
    <m/>
    <m/>
    <m/>
    <m/>
    <m/>
    <m/>
    <s v="資料清單"/>
    <x v="1"/>
    <x v="20"/>
    <x v="13"/>
    <x v="1"/>
    <s v="IEC_STD_V10 &gt;&gt; Data Standard &gt;&gt; FIN"/>
    <s v="Accounting Period"/>
    <x v="12"/>
    <x v="4"/>
    <x v="0"/>
    <x v="12"/>
    <x v="1"/>
    <s v="IEC_STD_V10 &gt;&gt; Common &gt;&gt; AutoMetaDataAccounting Period"/>
    <x v="2"/>
    <x v="0"/>
    <s v="會計期間Relationship"/>
    <s v="財務會計主檔_員工結構相關"/>
    <n v="16"/>
    <n v="21"/>
    <n v="0"/>
    <s v=""/>
    <n v="0"/>
    <n v="0"/>
    <n v="33"/>
    <x v="4"/>
    <s v="Finance Master Labor"/>
    <x v="5"/>
    <s v="IEC_STD_V10 &gt;&gt; Data Standard &gt;&gt; FIN &gt;&gt; Finance Master Labor"/>
    <x v="0"/>
    <s v="FIN:"/>
    <x v="20"/>
    <x v="20"/>
    <x v="23"/>
    <x v="12"/>
    <x v="12"/>
    <x v="13"/>
    <x v="8"/>
    <x v="0"/>
    <x v="0"/>
    <x v="2"/>
    <m/>
    <x v="0"/>
    <x v="2"/>
    <s v="Finance Master Labor_Accounting Period"/>
    <x v="23"/>
    <x v="2"/>
    <x v="0"/>
    <x v="1"/>
    <x v="1"/>
    <x v="0"/>
    <x v="0"/>
    <s v="INT_FINANCE_MASTER_LABOR"/>
    <s v="ACCOUNTING_PERIOD"/>
    <x v="4"/>
    <x v="9"/>
    <x v="0"/>
    <n v="0"/>
    <x v="0"/>
    <x v="0"/>
    <x v="0"/>
    <s v=""/>
    <s v=""/>
    <n v="23"/>
    <s v="-23"/>
    <x v="0"/>
    <x v="0"/>
    <x v="0"/>
    <x v="12"/>
    <x v="1"/>
    <s v="判斷資料項目以年/季的角度檢視"/>
    <s v=""/>
    <s v=""/>
    <x v="0"/>
    <x v="13"/>
    <m/>
    <s v="^()$"/>
    <n v="9"/>
    <x v="0"/>
    <x v="1"/>
    <x v="0"/>
    <x v="0"/>
    <x v="1"/>
    <x v="1"/>
    <b v="0"/>
    <x v="0"/>
    <x v="1"/>
    <n v="0"/>
    <x v="0"/>
    <b v="0"/>
    <b v="0"/>
    <b v="0"/>
    <b v="0"/>
    <b v="0"/>
    <b v="0"/>
    <b v="0"/>
    <b v="0"/>
    <b v="0"/>
    <b v="0"/>
    <b v="0"/>
    <x v="1"/>
    <x v="1"/>
    <n v="0"/>
    <x v="3"/>
    <x v="0"/>
  </r>
  <r>
    <m/>
    <s v="FIN"/>
    <x v="1"/>
    <x v="9"/>
    <x v="9"/>
    <x v="5"/>
    <x v="9"/>
    <s v="分為全體、直接、間接"/>
    <x v="2"/>
    <m/>
    <s v="N/A"/>
    <s v="General"/>
    <x v="2"/>
    <s v="全體、直接、間接"/>
    <x v="0"/>
    <m/>
    <x v="1"/>
    <x v="1"/>
    <x v="0"/>
    <x v="0"/>
    <s v="INT_FINANCE_MASTER_LABOR"/>
    <s v="TYPES_OF_LABOR_NAME"/>
    <m/>
    <m/>
    <m/>
    <m/>
    <m/>
    <m/>
    <m/>
    <m/>
    <m/>
    <m/>
    <m/>
    <m/>
    <m/>
    <m/>
    <m/>
    <m/>
    <m/>
    <m/>
    <s v="資料清單"/>
    <x v="1"/>
    <x v="21"/>
    <x v="9"/>
    <x v="1"/>
    <s v="IEC_STD_V10 &gt;&gt; Data Standard &gt;&gt; FIN"/>
    <s v="Types of Labor Name"/>
    <x v="9"/>
    <x v="5"/>
    <x v="0"/>
    <x v="9"/>
    <x v="1"/>
    <s v="IEC_STD_V10 &gt;&gt; Common &gt;&gt; AutoMetaDataTypes of Labor Name"/>
    <x v="2"/>
    <x v="0"/>
    <s v="員工結構名稱Relationship"/>
    <s v="財務會計主檔_員工結構相關"/>
    <n v="11"/>
    <n v="21"/>
    <n v="0"/>
    <s v=""/>
    <n v="0"/>
    <n v="0"/>
    <n v="11"/>
    <x v="5"/>
    <s v="Finance Master Labor"/>
    <x v="5"/>
    <s v="IEC_STD_V10 &gt;&gt; Data Standard &gt;&gt; FIN &gt;&gt; Finance Master Labor"/>
    <x v="0"/>
    <s v="FIN:"/>
    <x v="21"/>
    <x v="21"/>
    <x v="24"/>
    <x v="9"/>
    <x v="9"/>
    <x v="9"/>
    <x v="6"/>
    <x v="0"/>
    <x v="0"/>
    <x v="2"/>
    <m/>
    <x v="0"/>
    <x v="2"/>
    <s v="Finance Master Labor_Types of Labor Name"/>
    <x v="24"/>
    <x v="2"/>
    <x v="0"/>
    <x v="1"/>
    <x v="1"/>
    <x v="0"/>
    <x v="0"/>
    <s v="INT_FINANCE_MASTER_LABOR"/>
    <s v="TYPES_OF_LABOR_NAME"/>
    <x v="4"/>
    <x v="7"/>
    <x v="0"/>
    <n v="0"/>
    <x v="0"/>
    <x v="0"/>
    <x v="0"/>
    <s v=""/>
    <s v=""/>
    <n v="24"/>
    <s v="-24"/>
    <x v="0"/>
    <x v="0"/>
    <x v="0"/>
    <x v="9"/>
    <x v="1"/>
    <s v="員工結構名稱"/>
    <s v=""/>
    <s v=""/>
    <x v="0"/>
    <x v="9"/>
    <m/>
    <s v="^()$"/>
    <n v="9"/>
    <x v="0"/>
    <x v="1"/>
    <x v="0"/>
    <x v="0"/>
    <x v="1"/>
    <x v="1"/>
    <b v="0"/>
    <x v="0"/>
    <x v="1"/>
    <n v="0"/>
    <x v="0"/>
    <b v="0"/>
    <b v="0"/>
    <b v="0"/>
    <b v="0"/>
    <b v="0"/>
    <b v="0"/>
    <b v="0"/>
    <b v="0"/>
    <b v="0"/>
    <b v="0"/>
    <b v="0"/>
    <x v="1"/>
    <x v="1"/>
    <n v="0"/>
    <x v="5"/>
    <x v="0"/>
  </r>
  <r>
    <m/>
    <s v="FIN"/>
    <x v="1"/>
    <x v="17"/>
    <x v="17"/>
    <x v="1"/>
    <x v="17"/>
    <s v="營業收入 / 平均員工人數((期初人數+期末人數)/2)_x000a_依據員工結構分為全體人均產值、直接人均產值、間接人均產值_x000a_金額單位：千元"/>
    <x v="1"/>
    <m/>
    <s v="Finance Master_Operating Revenue;Employees Statistics_Average Number of Employees"/>
    <s v="General"/>
    <x v="5"/>
    <m/>
    <x v="0"/>
    <m/>
    <x v="1"/>
    <x v="1"/>
    <x v="0"/>
    <x v="0"/>
    <s v="INT_FINANCE_MASTER_LABOR"/>
    <s v="OPERATING_REVENUE_PER_CAPITA"/>
    <m/>
    <m/>
    <m/>
    <m/>
    <m/>
    <m/>
    <m/>
    <m/>
    <m/>
    <m/>
    <m/>
    <m/>
    <m/>
    <m/>
    <m/>
    <m/>
    <m/>
    <m/>
    <s v="資料清單"/>
    <x v="1"/>
    <x v="22"/>
    <x v="18"/>
    <x v="1"/>
    <s v="IEC_STD_V10 &gt;&gt; Data Standard &gt;&gt; FIN"/>
    <s v="Operating Revenue Per Capita"/>
    <x v="17"/>
    <x v="1"/>
    <x v="0"/>
    <x v="17"/>
    <x v="1"/>
    <s v="IEC_STD_V10 &gt;&gt; Common &gt;&gt; AutoMetaDataOperating Revenue Per Capita"/>
    <x v="1"/>
    <x v="0"/>
    <s v="人均產值Property"/>
    <s v="財務會計主檔_員工結構相關"/>
    <n v="27"/>
    <n v="21"/>
    <e v="#N/A"/>
    <s v="Operating Revenue Per Capita"/>
    <n v="1"/>
    <n v="0"/>
    <n v="0"/>
    <x v="0"/>
    <s v="Finance Master Labor"/>
    <x v="5"/>
    <s v="IEC_STD_V10 &gt;&gt; Data Standard &gt;&gt; FIN &gt;&gt; Finance Master Labor"/>
    <x v="3"/>
    <s v="FIN:"/>
    <x v="22"/>
    <x v="22"/>
    <x v="25"/>
    <x v="17"/>
    <x v="17"/>
    <x v="18"/>
    <x v="0"/>
    <x v="0"/>
    <x v="0"/>
    <x v="5"/>
    <m/>
    <x v="0"/>
    <x v="1"/>
    <s v="Finance Master Labor_Operating Revenue Per Capita"/>
    <x v="25"/>
    <x v="1"/>
    <x v="0"/>
    <x v="1"/>
    <x v="1"/>
    <x v="0"/>
    <x v="0"/>
    <s v="INT_FINANCE_MASTER_LABOR"/>
    <s v="OPERATING_REVENUE_PER_CAPITA"/>
    <x v="4"/>
    <x v="13"/>
    <x v="0"/>
    <n v="0"/>
    <x v="0"/>
    <x v="0"/>
    <x v="0"/>
    <s v=""/>
    <s v=""/>
    <n v="25"/>
    <s v="-25"/>
    <x v="0"/>
    <x v="0"/>
    <x v="0"/>
    <x v="17"/>
    <x v="1"/>
    <s v="人均產值"/>
    <s v=""/>
    <s v=""/>
    <x v="0"/>
    <x v="18"/>
    <m/>
    <s v="^()$"/>
    <n v="9"/>
    <x v="0"/>
    <x v="1"/>
    <x v="0"/>
    <x v="0"/>
    <x v="0"/>
    <x v="1"/>
    <b v="0"/>
    <x v="0"/>
    <x v="1"/>
    <n v="0"/>
    <x v="0"/>
    <b v="0"/>
    <b v="0"/>
    <b v="0"/>
    <b v="0"/>
    <b v="0"/>
    <b v="0"/>
    <b v="0"/>
    <b v="0"/>
    <b v="0"/>
    <b v="0"/>
    <b v="0"/>
    <x v="1"/>
    <x v="1"/>
    <n v="0"/>
    <x v="10"/>
    <x v="0"/>
  </r>
  <r>
    <m/>
    <s v="FIN"/>
    <x v="1"/>
    <x v="18"/>
    <x v="18"/>
    <x v="1"/>
    <x v="18"/>
    <s v="營業利益 / 平均員工人數((期初人數+期末人數)/2)_x000a_依據員工結構分為全體人均營業利益、直接人均營業利益、間接人均營業利益_x000a_金額單位：千元"/>
    <x v="1"/>
    <m/>
    <s v="Finance Master_Operating Income;Employees Statistics_Average Number of Employees"/>
    <s v="General"/>
    <x v="5"/>
    <m/>
    <x v="0"/>
    <m/>
    <x v="1"/>
    <x v="1"/>
    <x v="0"/>
    <x v="0"/>
    <s v="INT_FINANCE_MASTER_LABOR"/>
    <s v="OPERATING_INCOME_PER_CAPITA"/>
    <m/>
    <m/>
    <m/>
    <m/>
    <m/>
    <m/>
    <m/>
    <m/>
    <m/>
    <m/>
    <m/>
    <m/>
    <m/>
    <m/>
    <m/>
    <m/>
    <m/>
    <m/>
    <s v="資料清單"/>
    <x v="1"/>
    <x v="23"/>
    <x v="19"/>
    <x v="1"/>
    <s v="IEC_STD_V10 &gt;&gt; Data Standard &gt;&gt; FIN"/>
    <s v="Operating Income Per Capita"/>
    <x v="18"/>
    <x v="1"/>
    <x v="0"/>
    <x v="18"/>
    <x v="1"/>
    <s v="IEC_STD_V10 &gt;&gt; Common &gt;&gt; AutoMetaDataOperating Income Per Capita"/>
    <x v="1"/>
    <x v="0"/>
    <s v="人均營業利益Property"/>
    <s v="財務會計主檔_員工結構相關"/>
    <n v="28"/>
    <n v="21"/>
    <e v="#N/A"/>
    <s v="Operating Income Per Capita"/>
    <n v="1"/>
    <n v="0"/>
    <n v="0"/>
    <x v="0"/>
    <s v="Finance Master Labor"/>
    <x v="5"/>
    <s v="IEC_STD_V10 &gt;&gt; Data Standard &gt;&gt; FIN &gt;&gt; Finance Master Labor"/>
    <x v="4"/>
    <s v="FIN:"/>
    <x v="23"/>
    <x v="23"/>
    <x v="26"/>
    <x v="18"/>
    <x v="18"/>
    <x v="19"/>
    <x v="0"/>
    <x v="0"/>
    <x v="0"/>
    <x v="5"/>
    <m/>
    <x v="0"/>
    <x v="1"/>
    <s v="Finance Master Labor_Operating Income Per Capita"/>
    <x v="26"/>
    <x v="1"/>
    <x v="0"/>
    <x v="1"/>
    <x v="1"/>
    <x v="0"/>
    <x v="0"/>
    <s v="INT_FINANCE_MASTER_LABOR"/>
    <s v="OPERATING_INCOME_PER_CAPITA"/>
    <x v="4"/>
    <x v="14"/>
    <x v="0"/>
    <n v="0"/>
    <x v="0"/>
    <x v="0"/>
    <x v="0"/>
    <s v=""/>
    <s v=""/>
    <n v="26"/>
    <s v="-26"/>
    <x v="0"/>
    <x v="0"/>
    <x v="0"/>
    <x v="18"/>
    <x v="1"/>
    <s v="人均營業利益"/>
    <s v=""/>
    <s v=""/>
    <x v="0"/>
    <x v="19"/>
    <m/>
    <s v="^()$"/>
    <n v="9"/>
    <x v="0"/>
    <x v="1"/>
    <x v="0"/>
    <x v="0"/>
    <x v="0"/>
    <x v="1"/>
    <b v="0"/>
    <x v="0"/>
    <x v="1"/>
    <n v="0"/>
    <x v="0"/>
    <b v="0"/>
    <b v="0"/>
    <b v="0"/>
    <b v="0"/>
    <b v="0"/>
    <b v="0"/>
    <b v="0"/>
    <b v="0"/>
    <b v="0"/>
    <b v="0"/>
    <b v="0"/>
    <x v="1"/>
    <x v="1"/>
    <n v="0"/>
    <x v="8"/>
    <x v="0"/>
  </r>
  <r>
    <m/>
    <s v="FIN"/>
    <x v="1"/>
    <x v="19"/>
    <x v="19"/>
    <x v="1"/>
    <x v="19"/>
    <s v="財務會計主檔"/>
    <x v="0"/>
    <m/>
    <s v="N/A"/>
    <s v="General"/>
    <x v="0"/>
    <m/>
    <x v="0"/>
    <m/>
    <x v="1"/>
    <x v="1"/>
    <x v="0"/>
    <x v="0"/>
    <s v="INT_FINANCE_MASTER"/>
    <m/>
    <m/>
    <m/>
    <m/>
    <m/>
    <m/>
    <m/>
    <m/>
    <m/>
    <m/>
    <m/>
    <m/>
    <m/>
    <m/>
    <m/>
    <m/>
    <m/>
    <m/>
    <m/>
    <s v="資料清單"/>
    <x v="1"/>
    <x v="24"/>
    <x v="20"/>
    <x v="1"/>
    <s v="IEC_STD_V10 &gt;&gt; Data Standard &gt;&gt; FIN"/>
    <s v="Finance Master"/>
    <x v="19"/>
    <x v="1"/>
    <x v="0"/>
    <x v="19"/>
    <x v="1"/>
    <s v="IEC_STD_V10 &gt;&gt; Common &gt;&gt; AutoMetaDataFinance Master"/>
    <x v="0"/>
    <x v="0"/>
    <s v="財務會計主檔Concept"/>
    <s v="財務會計主檔"/>
    <n v="29"/>
    <n v="0"/>
    <n v="0"/>
    <s v=""/>
    <n v="0"/>
    <n v="0"/>
    <n v="0"/>
    <x v="0"/>
    <s v=""/>
    <x v="0"/>
    <s v=""/>
    <x v="0"/>
    <s v="FIN:"/>
    <x v="24"/>
    <x v="24"/>
    <x v="27"/>
    <x v="19"/>
    <x v="19"/>
    <x v="20"/>
    <x v="0"/>
    <x v="0"/>
    <x v="0"/>
    <x v="0"/>
    <m/>
    <x v="0"/>
    <x v="0"/>
    <s v="Finance Master"/>
    <x v="27"/>
    <x v="0"/>
    <x v="0"/>
    <x v="1"/>
    <x v="1"/>
    <x v="0"/>
    <x v="0"/>
    <s v="INT_FINANCE_MASTER"/>
    <s v=""/>
    <x v="5"/>
    <x v="0"/>
    <x v="0"/>
    <n v="0"/>
    <x v="0"/>
    <x v="0"/>
    <x v="0"/>
    <s v=""/>
    <s v=""/>
    <n v="27"/>
    <s v="-27"/>
    <x v="0"/>
    <x v="0"/>
    <x v="0"/>
    <x v="19"/>
    <x v="1"/>
    <s v="財務會計主檔"/>
    <s v=""/>
    <s v=""/>
    <x v="0"/>
    <x v="20"/>
    <m/>
    <s v="^()$"/>
    <n v="9"/>
    <x v="0"/>
    <x v="1"/>
    <x v="0"/>
    <x v="0"/>
    <x v="0"/>
    <x v="1"/>
    <b v="0"/>
    <x v="0"/>
    <x v="0"/>
    <n v="0"/>
    <x v="0"/>
    <b v="0"/>
    <b v="0"/>
    <b v="0"/>
    <b v="0"/>
    <b v="0"/>
    <b v="0"/>
    <b v="0"/>
    <b v="0"/>
    <b v="0"/>
    <b v="0"/>
    <b v="0"/>
    <x v="1"/>
    <x v="1"/>
    <n v="0"/>
    <x v="0"/>
    <x v="0"/>
  </r>
  <r>
    <m/>
    <s v="FIN"/>
    <x v="1"/>
    <x v="5"/>
    <x v="5"/>
    <x v="2"/>
    <x v="5"/>
    <s v="上市公司名稱"/>
    <x v="2"/>
    <m/>
    <s v="N/A"/>
    <s v="General"/>
    <x v="2"/>
    <s v="英業達、廣達、緯創、仁寶…"/>
    <x v="0"/>
    <m/>
    <x v="1"/>
    <x v="1"/>
    <x v="0"/>
    <x v="0"/>
    <s v="INT_FINANCE_MASTER"/>
    <s v="ENTREPRENEUR_CHINESE_NAME"/>
    <m/>
    <m/>
    <m/>
    <m/>
    <m/>
    <m/>
    <m/>
    <m/>
    <m/>
    <m/>
    <m/>
    <m/>
    <m/>
    <m/>
    <m/>
    <m/>
    <m/>
    <m/>
    <s v="資料清單"/>
    <x v="1"/>
    <x v="25"/>
    <x v="5"/>
    <x v="1"/>
    <s v="IEC_STD_V10 &gt;&gt; Data Standard &gt;&gt; FIN"/>
    <s v="Entrepreneur Chinese Name"/>
    <x v="5"/>
    <x v="2"/>
    <x v="0"/>
    <x v="5"/>
    <x v="1"/>
    <s v="IEC_STD_V10 &gt;&gt; Common &gt;&gt; AutoMetaDataEntrepreneur Chinese Name"/>
    <x v="2"/>
    <x v="0"/>
    <s v="企業中文名稱Relationship"/>
    <s v="財務會計主檔"/>
    <n v="7"/>
    <n v="29"/>
    <n v="0"/>
    <s v=""/>
    <n v="0"/>
    <n v="0"/>
    <n v="7"/>
    <x v="1"/>
    <s v="Finance Master"/>
    <x v="6"/>
    <s v="IEC_STD_V10 &gt;&gt; Data Standard &gt;&gt; FIN &gt;&gt; Finance Master"/>
    <x v="0"/>
    <s v="FIN:"/>
    <x v="25"/>
    <x v="25"/>
    <x v="28"/>
    <x v="5"/>
    <x v="5"/>
    <x v="5"/>
    <x v="3"/>
    <x v="0"/>
    <x v="0"/>
    <x v="2"/>
    <m/>
    <x v="0"/>
    <x v="2"/>
    <s v="Finance Master_Entrepreneur Chinese Name"/>
    <x v="28"/>
    <x v="2"/>
    <x v="0"/>
    <x v="1"/>
    <x v="1"/>
    <x v="0"/>
    <x v="0"/>
    <s v="INT_FINANCE_MASTER"/>
    <s v="ENTREPRENEUR_CHINESE_NAME"/>
    <x v="5"/>
    <x v="4"/>
    <x v="0"/>
    <n v="0"/>
    <x v="0"/>
    <x v="0"/>
    <x v="0"/>
    <s v=""/>
    <s v=""/>
    <n v="28"/>
    <s v="-28"/>
    <x v="0"/>
    <x v="0"/>
    <x v="0"/>
    <x v="5"/>
    <x v="1"/>
    <s v="企業中文名稱"/>
    <s v=""/>
    <s v=""/>
    <x v="0"/>
    <x v="5"/>
    <m/>
    <s v="^()$"/>
    <n v="9"/>
    <x v="0"/>
    <x v="1"/>
    <x v="0"/>
    <x v="0"/>
    <x v="1"/>
    <x v="1"/>
    <b v="0"/>
    <x v="0"/>
    <x v="1"/>
    <n v="0"/>
    <x v="0"/>
    <b v="0"/>
    <b v="0"/>
    <b v="0"/>
    <b v="0"/>
    <b v="0"/>
    <b v="0"/>
    <b v="0"/>
    <b v="0"/>
    <b v="0"/>
    <b v="0"/>
    <b v="0"/>
    <x v="1"/>
    <x v="1"/>
    <n v="0"/>
    <x v="4"/>
    <x v="0"/>
  </r>
  <r>
    <m/>
    <s v="FIN"/>
    <x v="1"/>
    <x v="2"/>
    <x v="2"/>
    <x v="0"/>
    <x v="2"/>
    <s v="例如：EBG, PSG, ALL_x000a_除了原本事業群代碼的定義，需另外增加 ALL_x000a_內部資料區分事業群_x000a_外部資料不區分事業群，欄位為空字串"/>
    <x v="2"/>
    <m/>
    <s v="N/A"/>
    <s v="General"/>
    <x v="2"/>
    <s v="EBG, PSG"/>
    <x v="0"/>
    <m/>
    <x v="1"/>
    <x v="1"/>
    <x v="0"/>
    <x v="0"/>
    <s v="INT_FINANCE_MASTER"/>
    <s v="BG_CODE"/>
    <m/>
    <m/>
    <m/>
    <m/>
    <m/>
    <m/>
    <m/>
    <m/>
    <m/>
    <m/>
    <m/>
    <m/>
    <m/>
    <m/>
    <m/>
    <m/>
    <m/>
    <m/>
    <s v="資料清單"/>
    <x v="1"/>
    <x v="26"/>
    <x v="11"/>
    <x v="1"/>
    <s v="IEC_STD_V10 &gt;&gt; Data Standard &gt;&gt; FIN"/>
    <s v="BG Code"/>
    <x v="2"/>
    <x v="0"/>
    <x v="0"/>
    <x v="2"/>
    <x v="1"/>
    <s v="IEC_STD_V10 &gt;&gt; Common &gt;&gt; AutoMetaDataBG Code"/>
    <x v="2"/>
    <x v="0"/>
    <s v="事業群代碼Relationship"/>
    <s v="財務會計主檔"/>
    <n v="4"/>
    <n v="29"/>
    <n v="0"/>
    <s v=""/>
    <n v="0"/>
    <n v="0"/>
    <n v="4"/>
    <x v="2"/>
    <s v="Finance Master"/>
    <x v="6"/>
    <s v="IEC_STD_V10 &gt;&gt; Data Standard &gt;&gt; FIN &gt;&gt; Finance Master"/>
    <x v="0"/>
    <s v="FIN:"/>
    <x v="26"/>
    <x v="26"/>
    <x v="29"/>
    <x v="2"/>
    <x v="2"/>
    <x v="11"/>
    <x v="9"/>
    <x v="0"/>
    <x v="0"/>
    <x v="2"/>
    <m/>
    <x v="0"/>
    <x v="2"/>
    <s v="Finance Master_BG Code"/>
    <x v="29"/>
    <x v="2"/>
    <x v="0"/>
    <x v="1"/>
    <x v="1"/>
    <x v="0"/>
    <x v="0"/>
    <s v="INT_FINANCE_MASTER"/>
    <s v="BG_CODE"/>
    <x v="5"/>
    <x v="2"/>
    <x v="0"/>
    <n v="0"/>
    <x v="0"/>
    <x v="0"/>
    <x v="0"/>
    <s v=""/>
    <s v=""/>
    <n v="29"/>
    <s v="-29"/>
    <x v="0"/>
    <x v="0"/>
    <x v="0"/>
    <x v="2"/>
    <x v="1"/>
    <s v="事業群代碼"/>
    <s v=""/>
    <s v=""/>
    <x v="0"/>
    <x v="11"/>
    <m/>
    <s v="^()$"/>
    <n v="9"/>
    <x v="0"/>
    <x v="1"/>
    <x v="0"/>
    <x v="0"/>
    <x v="1"/>
    <x v="1"/>
    <b v="0"/>
    <x v="0"/>
    <x v="1"/>
    <n v="0"/>
    <x v="0"/>
    <b v="0"/>
    <b v="0"/>
    <b v="0"/>
    <b v="0"/>
    <b v="0"/>
    <b v="0"/>
    <b v="0"/>
    <b v="0"/>
    <b v="0"/>
    <b v="0"/>
    <b v="0"/>
    <x v="1"/>
    <x v="1"/>
    <n v="0"/>
    <x v="1"/>
    <x v="0"/>
  </r>
  <r>
    <m/>
    <s v="FIN"/>
    <x v="1"/>
    <x v="11"/>
    <x v="11"/>
    <x v="3"/>
    <x v="11"/>
    <s v="為會計期間的最後一日，如：統計期間若為季，則財報結算日為當季的最後一日"/>
    <x v="1"/>
    <m/>
    <s v="N/A"/>
    <s v="General"/>
    <x v="3"/>
    <m/>
    <x v="0"/>
    <m/>
    <x v="1"/>
    <x v="1"/>
    <x v="0"/>
    <x v="0"/>
    <s v="INT_FINANCE_MASTER"/>
    <s v="FINANCIAL_REPORT_CLOSING_DATE"/>
    <m/>
    <m/>
    <m/>
    <m/>
    <m/>
    <m/>
    <m/>
    <m/>
    <m/>
    <m/>
    <m/>
    <m/>
    <m/>
    <m/>
    <m/>
    <m/>
    <m/>
    <m/>
    <s v="資料清單"/>
    <x v="1"/>
    <x v="27"/>
    <x v="12"/>
    <x v="1"/>
    <s v="IEC_STD_V10 &gt;&gt; Data Standard &gt;&gt; FIN"/>
    <s v="Financial Report Closing Date"/>
    <x v="11"/>
    <x v="3"/>
    <x v="0"/>
    <x v="11"/>
    <x v="1"/>
    <s v="IEC_STD_V10 &gt;&gt; Common &gt;&gt; AutoMetaDataFinancial Report Closing Date"/>
    <x v="1"/>
    <x v="0"/>
    <s v="財報結算日Property"/>
    <s v="財務會計主檔"/>
    <n v="15"/>
    <n v="29"/>
    <n v="0"/>
    <s v="Financial Report Closing Date"/>
    <n v="1"/>
    <n v="0"/>
    <n v="0"/>
    <x v="0"/>
    <s v="Finance Master"/>
    <x v="6"/>
    <s v="IEC_STD_V10 &gt;&gt; Data Standard &gt;&gt; FIN &gt;&gt; Finance Master"/>
    <x v="0"/>
    <s v="FIN:"/>
    <x v="27"/>
    <x v="27"/>
    <x v="30"/>
    <x v="11"/>
    <x v="11"/>
    <x v="21"/>
    <x v="0"/>
    <x v="0"/>
    <x v="0"/>
    <x v="3"/>
    <m/>
    <x v="0"/>
    <x v="1"/>
    <s v="Finance Master_Financial Report Closing Date"/>
    <x v="30"/>
    <x v="1"/>
    <x v="0"/>
    <x v="1"/>
    <x v="1"/>
    <x v="0"/>
    <x v="0"/>
    <s v="INT_FINANCE_MASTER"/>
    <s v="FINANCIAL_REPORT_CLOSING_DATE"/>
    <x v="5"/>
    <x v="8"/>
    <x v="0"/>
    <n v="0"/>
    <x v="0"/>
    <x v="0"/>
    <x v="0"/>
    <s v=""/>
    <s v=""/>
    <n v="30"/>
    <s v="-30"/>
    <x v="0"/>
    <x v="0"/>
    <x v="0"/>
    <x v="11"/>
    <x v="1"/>
    <s v="財報結算日"/>
    <s v=""/>
    <s v=""/>
    <x v="0"/>
    <x v="12"/>
    <m/>
    <s v="^()$"/>
    <n v="9"/>
    <x v="0"/>
    <x v="1"/>
    <x v="0"/>
    <x v="0"/>
    <x v="1"/>
    <x v="1"/>
    <b v="0"/>
    <x v="0"/>
    <x v="1"/>
    <n v="0"/>
    <x v="0"/>
    <b v="0"/>
    <b v="0"/>
    <b v="0"/>
    <b v="0"/>
    <b v="0"/>
    <b v="0"/>
    <b v="0"/>
    <b v="0"/>
    <b v="0"/>
    <b v="0"/>
    <b v="0"/>
    <x v="1"/>
    <x v="1"/>
    <n v="0"/>
    <x v="7"/>
    <x v="0"/>
  </r>
  <r>
    <m/>
    <s v="FIN"/>
    <x v="1"/>
    <x v="12"/>
    <x v="12"/>
    <x v="4"/>
    <x v="20"/>
    <s v="內部資料包含月、季、年的資料_x000a_外部資料包含季、年的資料"/>
    <x v="1"/>
    <m/>
    <s v="N/A"/>
    <s v="General"/>
    <x v="2"/>
    <s v="Year, Quarter, Month"/>
    <x v="0"/>
    <m/>
    <x v="1"/>
    <x v="1"/>
    <x v="0"/>
    <x v="0"/>
    <s v="INT_FINANCE_MASTER"/>
    <s v="ACCOUNTING_PERIOD"/>
    <m/>
    <m/>
    <m/>
    <m/>
    <m/>
    <m/>
    <m/>
    <m/>
    <m/>
    <m/>
    <m/>
    <m/>
    <m/>
    <m/>
    <m/>
    <m/>
    <m/>
    <m/>
    <s v="資料清單"/>
    <x v="1"/>
    <x v="28"/>
    <x v="13"/>
    <x v="1"/>
    <s v="IEC_STD_V10 &gt;&gt; Data Standard &gt;&gt; FIN"/>
    <s v="Accounting Period"/>
    <x v="12"/>
    <x v="4"/>
    <x v="0"/>
    <x v="20"/>
    <x v="1"/>
    <s v="IEC_STD_V10 &gt;&gt; Common &gt;&gt; AutoMetaDataAccounting Period"/>
    <x v="1"/>
    <x v="0"/>
    <s v="會計期間Property"/>
    <s v="財務會計主檔"/>
    <n v="16"/>
    <n v="29"/>
    <n v="0"/>
    <s v="Accounting Period"/>
    <n v="1"/>
    <n v="0"/>
    <n v="0"/>
    <x v="0"/>
    <s v="Finance Master"/>
    <x v="6"/>
    <s v="IEC_STD_V10 &gt;&gt; Data Standard &gt;&gt; FIN &gt;&gt; Finance Master"/>
    <x v="0"/>
    <s v="FIN:"/>
    <x v="28"/>
    <x v="28"/>
    <x v="31"/>
    <x v="12"/>
    <x v="12"/>
    <x v="22"/>
    <x v="10"/>
    <x v="0"/>
    <x v="0"/>
    <x v="2"/>
    <m/>
    <x v="0"/>
    <x v="1"/>
    <s v="Finance Master_Accounting Period"/>
    <x v="31"/>
    <x v="1"/>
    <x v="0"/>
    <x v="1"/>
    <x v="1"/>
    <x v="0"/>
    <x v="0"/>
    <s v="INT_FINANCE_MASTER"/>
    <s v="ACCOUNTING_PERIOD"/>
    <x v="5"/>
    <x v="9"/>
    <x v="0"/>
    <n v="0"/>
    <x v="0"/>
    <x v="0"/>
    <x v="0"/>
    <s v=""/>
    <s v=""/>
    <n v="31"/>
    <s v="-31"/>
    <x v="0"/>
    <x v="0"/>
    <x v="0"/>
    <x v="12"/>
    <x v="1"/>
    <s v="判斷資料項目以年/季/月的角度檢視"/>
    <s v=""/>
    <s v=""/>
    <x v="0"/>
    <x v="13"/>
    <m/>
    <s v="^()$"/>
    <n v="9"/>
    <x v="0"/>
    <x v="1"/>
    <x v="0"/>
    <x v="0"/>
    <x v="1"/>
    <x v="1"/>
    <b v="0"/>
    <x v="0"/>
    <x v="1"/>
    <n v="0"/>
    <x v="0"/>
    <b v="0"/>
    <b v="0"/>
    <b v="0"/>
    <b v="0"/>
    <b v="0"/>
    <b v="0"/>
    <b v="0"/>
    <b v="0"/>
    <b v="0"/>
    <b v="0"/>
    <b v="0"/>
    <x v="1"/>
    <x v="1"/>
    <n v="0"/>
    <x v="3"/>
    <x v="0"/>
  </r>
  <r>
    <m/>
    <s v="FIN"/>
    <x v="1"/>
    <x v="20"/>
    <x v="20"/>
    <x v="1"/>
    <x v="21"/>
    <s v="財務會計主檔的營業收入與 daily revenue 不同，此為月結數字 (與 PNL 相同)_x000a_金額單位：千元"/>
    <x v="1"/>
    <m/>
    <s v="N/A"/>
    <s v="General"/>
    <x v="6"/>
    <m/>
    <x v="0"/>
    <m/>
    <x v="1"/>
    <x v="1"/>
    <x v="0"/>
    <x v="0"/>
    <s v="INT_FINANCE_MASTER"/>
    <s v="OPERATING_REVENUE"/>
    <m/>
    <m/>
    <m/>
    <m/>
    <m/>
    <m/>
    <m/>
    <m/>
    <m/>
    <m/>
    <m/>
    <m/>
    <m/>
    <m/>
    <m/>
    <m/>
    <m/>
    <m/>
    <s v="資料清單"/>
    <x v="1"/>
    <x v="29"/>
    <x v="21"/>
    <x v="1"/>
    <s v="IEC_STD_V10 &gt;&gt; Data Standard &gt;&gt; FIN"/>
    <s v="Operating Revenue"/>
    <x v="20"/>
    <x v="1"/>
    <x v="0"/>
    <x v="21"/>
    <x v="1"/>
    <s v="IEC_STD_V10 &gt;&gt; Common &gt;&gt; AutoMetaDataOperating Revenue"/>
    <x v="1"/>
    <x v="0"/>
    <s v="營業收入Property"/>
    <s v="財務會計主檔"/>
    <n v="34"/>
    <n v="29"/>
    <n v="0"/>
    <s v="Operating Revenue"/>
    <n v="1"/>
    <n v="0"/>
    <n v="0"/>
    <x v="0"/>
    <s v="Finance Master"/>
    <x v="6"/>
    <s v="IEC_STD_V10 &gt;&gt; Data Standard &gt;&gt; FIN &gt;&gt; Finance Master"/>
    <x v="0"/>
    <s v="FIN:"/>
    <x v="29"/>
    <x v="29"/>
    <x v="32"/>
    <x v="20"/>
    <x v="20"/>
    <x v="23"/>
    <x v="0"/>
    <x v="0"/>
    <x v="0"/>
    <x v="6"/>
    <m/>
    <x v="0"/>
    <x v="1"/>
    <s v="Finance Master_Operating Revenue"/>
    <x v="32"/>
    <x v="1"/>
    <x v="0"/>
    <x v="1"/>
    <x v="1"/>
    <x v="0"/>
    <x v="0"/>
    <s v="INT_FINANCE_MASTER"/>
    <s v="OPERATING_REVENUE"/>
    <x v="5"/>
    <x v="15"/>
    <x v="0"/>
    <n v="0"/>
    <x v="0"/>
    <x v="0"/>
    <x v="0"/>
    <s v=""/>
    <s v=""/>
    <n v="32"/>
    <s v="-32"/>
    <x v="0"/>
    <x v="0"/>
    <x v="0"/>
    <x v="20"/>
    <x v="1"/>
    <s v="營業收入"/>
    <s v=""/>
    <s v=""/>
    <x v="0"/>
    <x v="21"/>
    <m/>
    <s v="^()$"/>
    <n v="9"/>
    <x v="0"/>
    <x v="1"/>
    <x v="0"/>
    <x v="0"/>
    <x v="0"/>
    <x v="1"/>
    <b v="0"/>
    <x v="0"/>
    <x v="1"/>
    <n v="0"/>
    <x v="0"/>
    <b v="0"/>
    <b v="0"/>
    <b v="0"/>
    <b v="0"/>
    <b v="0"/>
    <b v="0"/>
    <b v="0"/>
    <b v="0"/>
    <b v="0"/>
    <b v="0"/>
    <b v="0"/>
    <x v="1"/>
    <x v="1"/>
    <n v="0"/>
    <x v="3"/>
    <x v="0"/>
  </r>
  <r>
    <m/>
    <s v="FIN"/>
    <x v="1"/>
    <x v="21"/>
    <x v="21"/>
    <x v="1"/>
    <x v="22"/>
    <s v="金額單位：千元"/>
    <x v="1"/>
    <m/>
    <s v="N/A"/>
    <s v="General"/>
    <x v="6"/>
    <m/>
    <x v="0"/>
    <m/>
    <x v="1"/>
    <x v="1"/>
    <x v="0"/>
    <x v="0"/>
    <s v="INT_FINANCE_MASTER"/>
    <s v="OPERATING_INCOME"/>
    <m/>
    <m/>
    <m/>
    <m/>
    <m/>
    <m/>
    <m/>
    <m/>
    <m/>
    <m/>
    <m/>
    <m/>
    <m/>
    <m/>
    <m/>
    <m/>
    <m/>
    <m/>
    <s v="資料清單"/>
    <x v="1"/>
    <x v="30"/>
    <x v="22"/>
    <x v="1"/>
    <s v="IEC_STD_V10 &gt;&gt; Data Standard &gt;&gt; FIN"/>
    <s v="Operating Income"/>
    <x v="21"/>
    <x v="1"/>
    <x v="0"/>
    <x v="22"/>
    <x v="1"/>
    <s v="IEC_STD_V10 &gt;&gt; Common &gt;&gt; AutoMetaDataOperating Income"/>
    <x v="1"/>
    <x v="0"/>
    <s v="營業利益Property"/>
    <s v="財務會計主檔"/>
    <n v="35"/>
    <n v="29"/>
    <n v="0"/>
    <s v="Operating Income"/>
    <n v="1"/>
    <n v="0"/>
    <n v="0"/>
    <x v="0"/>
    <s v="Finance Master"/>
    <x v="6"/>
    <s v="IEC_STD_V10 &gt;&gt; Data Standard &gt;&gt; FIN &gt;&gt; Finance Master"/>
    <x v="0"/>
    <s v="FIN:"/>
    <x v="30"/>
    <x v="30"/>
    <x v="33"/>
    <x v="21"/>
    <x v="21"/>
    <x v="24"/>
    <x v="0"/>
    <x v="0"/>
    <x v="0"/>
    <x v="6"/>
    <m/>
    <x v="0"/>
    <x v="1"/>
    <s v="Finance Master_Operating Income"/>
    <x v="33"/>
    <x v="1"/>
    <x v="0"/>
    <x v="1"/>
    <x v="1"/>
    <x v="0"/>
    <x v="0"/>
    <s v="INT_FINANCE_MASTER"/>
    <s v="OPERATING_INCOME"/>
    <x v="5"/>
    <x v="16"/>
    <x v="0"/>
    <n v="0"/>
    <x v="0"/>
    <x v="0"/>
    <x v="0"/>
    <s v=""/>
    <s v=""/>
    <n v="33"/>
    <s v="-33"/>
    <x v="0"/>
    <x v="0"/>
    <x v="0"/>
    <x v="21"/>
    <x v="1"/>
    <s v="營業利益"/>
    <s v=""/>
    <s v=""/>
    <x v="0"/>
    <x v="22"/>
    <m/>
    <s v="^()$"/>
    <n v="9"/>
    <x v="0"/>
    <x v="1"/>
    <x v="0"/>
    <x v="0"/>
    <x v="0"/>
    <x v="1"/>
    <b v="0"/>
    <x v="0"/>
    <x v="1"/>
    <n v="0"/>
    <x v="0"/>
    <b v="0"/>
    <b v="0"/>
    <b v="0"/>
    <b v="0"/>
    <b v="0"/>
    <b v="0"/>
    <b v="0"/>
    <b v="0"/>
    <b v="0"/>
    <b v="0"/>
    <b v="0"/>
    <x v="1"/>
    <x v="1"/>
    <n v="0"/>
    <x v="11"/>
    <x v="0"/>
  </r>
  <r>
    <m/>
    <s v="FIN"/>
    <x v="1"/>
    <x v="22"/>
    <x v="22"/>
    <x v="1"/>
    <x v="23"/>
    <s v="金額單位：千元"/>
    <x v="1"/>
    <m/>
    <s v="N/A"/>
    <s v="General"/>
    <x v="6"/>
    <m/>
    <x v="0"/>
    <m/>
    <x v="1"/>
    <x v="1"/>
    <x v="0"/>
    <x v="0"/>
    <s v="INT_FINANCE_MASTER"/>
    <s v="COST_OF_SALES"/>
    <m/>
    <m/>
    <m/>
    <m/>
    <m/>
    <m/>
    <m/>
    <m/>
    <m/>
    <m/>
    <m/>
    <m/>
    <m/>
    <m/>
    <m/>
    <m/>
    <m/>
    <m/>
    <s v="資料清單"/>
    <x v="1"/>
    <x v="31"/>
    <x v="23"/>
    <x v="1"/>
    <s v="IEC_STD_V10 &gt;&gt; Data Standard &gt;&gt; FIN"/>
    <s v="Cost of Sales"/>
    <x v="22"/>
    <x v="1"/>
    <x v="0"/>
    <x v="23"/>
    <x v="1"/>
    <s v="IEC_STD_V10 &gt;&gt; Common &gt;&gt; AutoMetaDataCost of Sales"/>
    <x v="1"/>
    <x v="0"/>
    <s v="銷貨成本Property"/>
    <s v="財務會計主檔"/>
    <n v="36"/>
    <n v="29"/>
    <n v="0"/>
    <s v="Cost of Sales"/>
    <n v="1"/>
    <n v="0"/>
    <n v="0"/>
    <x v="0"/>
    <s v="Finance Master"/>
    <x v="6"/>
    <s v="IEC_STD_V10 &gt;&gt; Data Standard &gt;&gt; FIN &gt;&gt; Finance Master"/>
    <x v="0"/>
    <s v="FIN:"/>
    <x v="31"/>
    <x v="31"/>
    <x v="34"/>
    <x v="22"/>
    <x v="22"/>
    <x v="24"/>
    <x v="0"/>
    <x v="0"/>
    <x v="0"/>
    <x v="6"/>
    <m/>
    <x v="0"/>
    <x v="1"/>
    <s v="Finance Master_Cost of Sales"/>
    <x v="34"/>
    <x v="1"/>
    <x v="0"/>
    <x v="1"/>
    <x v="1"/>
    <x v="0"/>
    <x v="0"/>
    <s v="INT_FINANCE_MASTER"/>
    <s v="COST_OF_SALES"/>
    <x v="5"/>
    <x v="17"/>
    <x v="0"/>
    <n v="0"/>
    <x v="0"/>
    <x v="0"/>
    <x v="0"/>
    <s v=""/>
    <s v=""/>
    <n v="34"/>
    <s v="-34"/>
    <x v="0"/>
    <x v="0"/>
    <x v="0"/>
    <x v="22"/>
    <x v="1"/>
    <s v="銷貨成本"/>
    <s v=""/>
    <s v=""/>
    <x v="0"/>
    <x v="23"/>
    <m/>
    <s v="^()$"/>
    <n v="9"/>
    <x v="0"/>
    <x v="1"/>
    <x v="0"/>
    <x v="0"/>
    <x v="0"/>
    <x v="1"/>
    <b v="0"/>
    <x v="0"/>
    <x v="1"/>
    <n v="0"/>
    <x v="0"/>
    <b v="0"/>
    <b v="0"/>
    <b v="0"/>
    <b v="0"/>
    <b v="0"/>
    <b v="0"/>
    <b v="0"/>
    <b v="0"/>
    <b v="0"/>
    <b v="0"/>
    <b v="0"/>
    <x v="1"/>
    <x v="1"/>
    <n v="0"/>
    <x v="12"/>
    <x v="0"/>
  </r>
  <r>
    <m/>
    <s v="FIN"/>
    <x v="1"/>
    <x v="23"/>
    <x v="23"/>
    <x v="1"/>
    <x v="24"/>
    <s v="銷貨成本 / 平均存貨_x000a_平均存貨為期初期末的平均_x000a_金額單位：千元"/>
    <x v="1"/>
    <m/>
    <s v="Finance Master_Cost of Sales;Finance Master_Average Inventory Amount"/>
    <s v="General"/>
    <x v="5"/>
    <m/>
    <x v="0"/>
    <m/>
    <x v="1"/>
    <x v="1"/>
    <x v="0"/>
    <x v="0"/>
    <s v="INT_FINANCE_MASTER"/>
    <s v="INVENTORY_TURNOVER_RATIO"/>
    <m/>
    <m/>
    <m/>
    <m/>
    <m/>
    <m/>
    <m/>
    <m/>
    <m/>
    <m/>
    <m/>
    <m/>
    <m/>
    <m/>
    <m/>
    <m/>
    <m/>
    <m/>
    <s v="資料清單"/>
    <x v="1"/>
    <x v="32"/>
    <x v="24"/>
    <x v="1"/>
    <s v="IEC_STD_V10 &gt;&gt; Data Standard &gt;&gt; FIN"/>
    <s v="Inventory Turnover Ratio"/>
    <x v="23"/>
    <x v="1"/>
    <x v="0"/>
    <x v="24"/>
    <x v="1"/>
    <s v="IEC_STD_V10 &gt;&gt; Common &gt;&gt; AutoMetaDataInventory Turnover Ratio"/>
    <x v="1"/>
    <x v="0"/>
    <s v="存貨周轉率Property"/>
    <s v="財務會計主檔"/>
    <n v="37"/>
    <n v="29"/>
    <e v="#N/A"/>
    <s v="Inventory Turnover Ratio"/>
    <n v="1"/>
    <n v="0"/>
    <n v="0"/>
    <x v="0"/>
    <s v="Finance Master"/>
    <x v="6"/>
    <s v="IEC_STD_V10 &gt;&gt; Data Standard &gt;&gt; FIN &gt;&gt; Finance Master"/>
    <x v="5"/>
    <s v="FIN:"/>
    <x v="32"/>
    <x v="32"/>
    <x v="35"/>
    <x v="23"/>
    <x v="23"/>
    <x v="25"/>
    <x v="0"/>
    <x v="0"/>
    <x v="0"/>
    <x v="5"/>
    <m/>
    <x v="0"/>
    <x v="1"/>
    <s v="Finance Master_Inventory Turnover Ratio"/>
    <x v="35"/>
    <x v="1"/>
    <x v="0"/>
    <x v="1"/>
    <x v="1"/>
    <x v="0"/>
    <x v="0"/>
    <s v="INT_FINANCE_MASTER"/>
    <s v="INVENTORY_TURNOVER_RATIO"/>
    <x v="5"/>
    <x v="18"/>
    <x v="0"/>
    <n v="0"/>
    <x v="0"/>
    <x v="0"/>
    <x v="0"/>
    <s v=""/>
    <s v=""/>
    <n v="35"/>
    <s v="-35"/>
    <x v="0"/>
    <x v="0"/>
    <x v="0"/>
    <x v="23"/>
    <x v="1"/>
    <s v="存貨周轉率"/>
    <s v=""/>
    <s v=""/>
    <x v="0"/>
    <x v="24"/>
    <m/>
    <s v="^()$"/>
    <n v="9"/>
    <x v="0"/>
    <x v="1"/>
    <x v="0"/>
    <x v="0"/>
    <x v="0"/>
    <x v="1"/>
    <b v="0"/>
    <x v="0"/>
    <x v="1"/>
    <n v="0"/>
    <x v="0"/>
    <b v="0"/>
    <b v="0"/>
    <b v="0"/>
    <b v="0"/>
    <b v="0"/>
    <b v="0"/>
    <b v="0"/>
    <b v="0"/>
    <b v="0"/>
    <b v="0"/>
    <b v="0"/>
    <x v="1"/>
    <x v="1"/>
    <n v="0"/>
    <x v="9"/>
    <x v="0"/>
  </r>
  <r>
    <m/>
    <s v="FIN"/>
    <x v="1"/>
    <x v="24"/>
    <x v="24"/>
    <x v="9"/>
    <x v="25"/>
    <s v="銷貨成本 / 平均應付帳款_x000a_平均應付帳款為期初期末的平均_x000a_金額單位：千元"/>
    <x v="1"/>
    <m/>
    <s v="Finance Master_Cost of Sales;Finance Master_Average Accounts Payable Amount"/>
    <s v="General"/>
    <x v="5"/>
    <m/>
    <x v="0"/>
    <m/>
    <x v="1"/>
    <x v="1"/>
    <x v="0"/>
    <x v="0"/>
    <s v="INT_FINANCE_MASTER"/>
    <s v="ACCOUNTS_PAYABLE_TURNOVER_RATIO"/>
    <m/>
    <m/>
    <m/>
    <m/>
    <m/>
    <m/>
    <m/>
    <m/>
    <m/>
    <m/>
    <m/>
    <m/>
    <m/>
    <m/>
    <m/>
    <m/>
    <m/>
    <m/>
    <s v="資料清單"/>
    <x v="1"/>
    <x v="33"/>
    <x v="25"/>
    <x v="1"/>
    <s v="IEC_STD_V10 &gt;&gt; Data Standard &gt;&gt; FIN"/>
    <s v="Accounts Payable Turnover Ratio"/>
    <x v="24"/>
    <x v="9"/>
    <x v="0"/>
    <x v="25"/>
    <x v="1"/>
    <s v="IEC_STD_V10 &gt;&gt; Common &gt;&gt; AutoMetaDataAccounts Payable Turnover Ratio"/>
    <x v="1"/>
    <x v="0"/>
    <s v="應付帳款周轉率Property"/>
    <s v="財務會計主檔"/>
    <n v="38"/>
    <n v="29"/>
    <e v="#N/A"/>
    <s v="Accounts Payable Turnover Ratio"/>
    <n v="1"/>
    <n v="0"/>
    <n v="0"/>
    <x v="0"/>
    <s v="Finance Master"/>
    <x v="6"/>
    <s v="IEC_STD_V10 &gt;&gt; Data Standard &gt;&gt; FIN &gt;&gt; Finance Master"/>
    <x v="6"/>
    <s v="FIN:"/>
    <x v="33"/>
    <x v="33"/>
    <x v="36"/>
    <x v="24"/>
    <x v="24"/>
    <x v="26"/>
    <x v="0"/>
    <x v="0"/>
    <x v="0"/>
    <x v="5"/>
    <m/>
    <x v="0"/>
    <x v="1"/>
    <s v="Finance Master_Accounts Payable Turnover Ratio"/>
    <x v="36"/>
    <x v="1"/>
    <x v="0"/>
    <x v="1"/>
    <x v="1"/>
    <x v="0"/>
    <x v="0"/>
    <s v="INT_FINANCE_MASTER"/>
    <s v="ACCOUNTS_PAYABLE_TURNOVER_RATIO"/>
    <x v="5"/>
    <x v="19"/>
    <x v="0"/>
    <n v="0"/>
    <x v="0"/>
    <x v="0"/>
    <x v="0"/>
    <s v=""/>
    <s v=""/>
    <n v="36"/>
    <s v="-36"/>
    <x v="0"/>
    <x v="0"/>
    <x v="0"/>
    <x v="24"/>
    <x v="1"/>
    <s v="應付帳款周轉率"/>
    <s v=""/>
    <s v=""/>
    <x v="0"/>
    <x v="25"/>
    <m/>
    <s v="^()$"/>
    <n v="9"/>
    <x v="0"/>
    <x v="1"/>
    <x v="0"/>
    <x v="0"/>
    <x v="0"/>
    <x v="1"/>
    <b v="0"/>
    <x v="0"/>
    <x v="1"/>
    <n v="0"/>
    <x v="0"/>
    <b v="0"/>
    <b v="0"/>
    <b v="0"/>
    <b v="0"/>
    <b v="0"/>
    <b v="0"/>
    <b v="0"/>
    <b v="0"/>
    <b v="0"/>
    <b v="0"/>
    <b v="0"/>
    <x v="1"/>
    <x v="1"/>
    <n v="0"/>
    <x v="13"/>
    <x v="0"/>
  </r>
  <r>
    <m/>
    <s v="FIN"/>
    <x v="1"/>
    <x v="25"/>
    <x v="25"/>
    <x v="10"/>
    <x v="26"/>
    <s v="營業收入 / 平均應收帳款_x000a_平均應收帳款為期初期末的平均_x000a_金額單位：千元"/>
    <x v="1"/>
    <m/>
    <s v="Finance Master_Operating Revenue;Finance Master_Average Accounts Receivable Amount"/>
    <s v="General"/>
    <x v="5"/>
    <m/>
    <x v="0"/>
    <m/>
    <x v="1"/>
    <x v="1"/>
    <x v="0"/>
    <x v="0"/>
    <s v="INT_FINANCE_MASTER"/>
    <s v="ACCOUNTS_RECEIVABLES_TURNOVER_RATIO"/>
    <m/>
    <m/>
    <m/>
    <m/>
    <m/>
    <m/>
    <m/>
    <m/>
    <m/>
    <m/>
    <m/>
    <m/>
    <m/>
    <m/>
    <m/>
    <m/>
    <m/>
    <m/>
    <s v="資料清單"/>
    <x v="1"/>
    <x v="34"/>
    <x v="26"/>
    <x v="1"/>
    <s v="IEC_STD_V10 &gt;&gt; Data Standard &gt;&gt; FIN"/>
    <s v="Accounts Receivables Turnover Ratio"/>
    <x v="25"/>
    <x v="10"/>
    <x v="0"/>
    <x v="26"/>
    <x v="1"/>
    <s v="IEC_STD_V10 &gt;&gt; Common &gt;&gt; AutoMetaDataAccounts Receivables Turnover Ratio"/>
    <x v="1"/>
    <x v="0"/>
    <s v="應收帳款周轉率Property"/>
    <s v="財務會計主檔"/>
    <n v="39"/>
    <n v="29"/>
    <e v="#N/A"/>
    <s v="Accounts Receivables Turnover Ratio"/>
    <n v="1"/>
    <n v="0"/>
    <n v="0"/>
    <x v="0"/>
    <s v="Finance Master"/>
    <x v="6"/>
    <s v="IEC_STD_V10 &gt;&gt; Data Standard &gt;&gt; FIN &gt;&gt; Finance Master"/>
    <x v="7"/>
    <s v="FIN:"/>
    <x v="34"/>
    <x v="34"/>
    <x v="37"/>
    <x v="25"/>
    <x v="25"/>
    <x v="27"/>
    <x v="0"/>
    <x v="0"/>
    <x v="0"/>
    <x v="5"/>
    <m/>
    <x v="0"/>
    <x v="1"/>
    <s v="Finance Master_Accounts Receivables Turnover Ratio"/>
    <x v="37"/>
    <x v="1"/>
    <x v="0"/>
    <x v="1"/>
    <x v="1"/>
    <x v="0"/>
    <x v="0"/>
    <s v="INT_FINANCE_MASTER"/>
    <s v="ACCOUNTS_RECEIVABLES_TURNOVER_RATIO"/>
    <x v="5"/>
    <x v="20"/>
    <x v="0"/>
    <n v="0"/>
    <x v="0"/>
    <x v="0"/>
    <x v="0"/>
    <s v=""/>
    <s v=""/>
    <n v="37"/>
    <s v="-37"/>
    <x v="0"/>
    <x v="0"/>
    <x v="0"/>
    <x v="25"/>
    <x v="1"/>
    <s v="應收帳款周轉率"/>
    <s v=""/>
    <s v=""/>
    <x v="0"/>
    <x v="26"/>
    <m/>
    <s v="^()$"/>
    <n v="9"/>
    <x v="0"/>
    <x v="1"/>
    <x v="0"/>
    <x v="0"/>
    <x v="0"/>
    <x v="1"/>
    <b v="0"/>
    <x v="0"/>
    <x v="1"/>
    <n v="0"/>
    <x v="0"/>
    <b v="0"/>
    <b v="0"/>
    <b v="0"/>
    <b v="0"/>
    <b v="0"/>
    <b v="0"/>
    <b v="0"/>
    <b v="0"/>
    <b v="0"/>
    <b v="0"/>
    <b v="0"/>
    <x v="1"/>
    <x v="1"/>
    <n v="0"/>
    <x v="14"/>
    <x v="0"/>
  </r>
  <r>
    <m/>
    <s v="FIN"/>
    <x v="1"/>
    <x v="26"/>
    <x v="26"/>
    <x v="1"/>
    <x v="27"/>
    <s v="包含月資料_x000a_年：365 / 存貨周轉率_x000a_季：90 / 存貨周轉率_x000a_月：30 / 存貨周轉率_x000a_此處存貨周轉天數來源為財報，與 SCM 主題的 DOI 計算公式不同"/>
    <x v="1"/>
    <m/>
    <s v="Finance Master_Inventory Turnover Ratio"/>
    <s v="General"/>
    <x v="4"/>
    <m/>
    <x v="0"/>
    <m/>
    <x v="1"/>
    <x v="1"/>
    <x v="0"/>
    <x v="0"/>
    <s v="INT_FINANCE_MASTER"/>
    <s v="DOI"/>
    <m/>
    <m/>
    <m/>
    <m/>
    <m/>
    <m/>
    <m/>
    <m/>
    <m/>
    <m/>
    <m/>
    <m/>
    <m/>
    <m/>
    <m/>
    <m/>
    <m/>
    <m/>
    <s v="資料清單"/>
    <x v="1"/>
    <x v="35"/>
    <x v="27"/>
    <x v="1"/>
    <s v="IEC_STD_V10 &gt;&gt; Data Standard &gt;&gt; FIN"/>
    <s v="DOI"/>
    <x v="26"/>
    <x v="1"/>
    <x v="0"/>
    <x v="27"/>
    <x v="1"/>
    <s v="IEC_STD_V10 &gt;&gt; Common &gt;&gt; AutoMetaDataDOI"/>
    <x v="1"/>
    <x v="0"/>
    <s v="存貨周轉天數Property"/>
    <s v="財務會計主檔"/>
    <n v="40"/>
    <n v="29"/>
    <e v="#N/A"/>
    <s v="DOI"/>
    <n v="1"/>
    <n v="0"/>
    <n v="0"/>
    <x v="0"/>
    <s v="Finance Master"/>
    <x v="6"/>
    <s v="IEC_STD_V10 &gt;&gt; Data Standard &gt;&gt; FIN &gt;&gt; Finance Master"/>
    <x v="8"/>
    <s v="FIN:"/>
    <x v="35"/>
    <x v="35"/>
    <x v="38"/>
    <x v="26"/>
    <x v="26"/>
    <x v="28"/>
    <x v="0"/>
    <x v="0"/>
    <x v="0"/>
    <x v="4"/>
    <m/>
    <x v="0"/>
    <x v="1"/>
    <s v="Finance Master_DOI"/>
    <x v="38"/>
    <x v="1"/>
    <x v="0"/>
    <x v="1"/>
    <x v="1"/>
    <x v="0"/>
    <x v="0"/>
    <s v="INT_FINANCE_MASTER"/>
    <s v="DOI"/>
    <x v="5"/>
    <x v="21"/>
    <x v="0"/>
    <n v="0"/>
    <x v="0"/>
    <x v="0"/>
    <x v="0"/>
    <s v=""/>
    <s v=""/>
    <n v="38"/>
    <s v="-38"/>
    <x v="0"/>
    <x v="0"/>
    <x v="0"/>
    <x v="26"/>
    <x v="1"/>
    <s v="存貨周轉天數"/>
    <s v=""/>
    <s v=""/>
    <x v="0"/>
    <x v="27"/>
    <m/>
    <s v="^()$"/>
    <n v="9"/>
    <x v="0"/>
    <x v="1"/>
    <x v="0"/>
    <x v="0"/>
    <x v="0"/>
    <x v="1"/>
    <b v="0"/>
    <x v="0"/>
    <x v="1"/>
    <n v="0"/>
    <x v="0"/>
    <b v="0"/>
    <b v="0"/>
    <b v="0"/>
    <b v="0"/>
    <b v="0"/>
    <b v="0"/>
    <b v="0"/>
    <b v="0"/>
    <b v="0"/>
    <b v="0"/>
    <b v="0"/>
    <x v="1"/>
    <x v="1"/>
    <n v="0"/>
    <x v="15"/>
    <x v="0"/>
  </r>
  <r>
    <m/>
    <s v="FIN"/>
    <x v="1"/>
    <x v="27"/>
    <x v="27"/>
    <x v="1"/>
    <x v="28"/>
    <s v="包含月資料_x000a_年：365 / 應付帳款周轉率_x000a_季：90 / 應付帳款周轉率_x000a_月：30 / 應付帳款周轉率"/>
    <x v="1"/>
    <m/>
    <s v="Finance Master_Accounts Payable Turnover Ratio"/>
    <s v="General"/>
    <x v="4"/>
    <m/>
    <x v="0"/>
    <m/>
    <x v="1"/>
    <x v="1"/>
    <x v="0"/>
    <x v="0"/>
    <s v="INT_FINANCE_MASTER"/>
    <s v="AP_DAYS"/>
    <m/>
    <m/>
    <m/>
    <m/>
    <m/>
    <m/>
    <m/>
    <m/>
    <m/>
    <m/>
    <m/>
    <m/>
    <m/>
    <m/>
    <m/>
    <m/>
    <m/>
    <m/>
    <s v="資料清單"/>
    <x v="1"/>
    <x v="36"/>
    <x v="28"/>
    <x v="1"/>
    <s v="IEC_STD_V10 &gt;&gt; Data Standard &gt;&gt; FIN"/>
    <s v="AP Days"/>
    <x v="27"/>
    <x v="1"/>
    <x v="0"/>
    <x v="28"/>
    <x v="1"/>
    <s v="IEC_STD_V10 &gt;&gt; Common &gt;&gt; AutoMetaDataAP Days"/>
    <x v="1"/>
    <x v="0"/>
    <s v="應付帳款天數Property"/>
    <s v="財務會計主檔"/>
    <n v="41"/>
    <n v="29"/>
    <e v="#N/A"/>
    <s v="AP Days"/>
    <n v="1"/>
    <n v="0"/>
    <n v="0"/>
    <x v="0"/>
    <s v="Finance Master"/>
    <x v="6"/>
    <s v="IEC_STD_V10 &gt;&gt; Data Standard &gt;&gt; FIN &gt;&gt; Finance Master"/>
    <x v="9"/>
    <s v="FIN:"/>
    <x v="36"/>
    <x v="36"/>
    <x v="39"/>
    <x v="27"/>
    <x v="27"/>
    <x v="29"/>
    <x v="0"/>
    <x v="0"/>
    <x v="0"/>
    <x v="4"/>
    <m/>
    <x v="0"/>
    <x v="1"/>
    <s v="Finance Master_AP Days"/>
    <x v="39"/>
    <x v="1"/>
    <x v="0"/>
    <x v="1"/>
    <x v="1"/>
    <x v="0"/>
    <x v="0"/>
    <s v="INT_FINANCE_MASTER"/>
    <s v="AP_DAYS"/>
    <x v="5"/>
    <x v="22"/>
    <x v="0"/>
    <n v="0"/>
    <x v="0"/>
    <x v="0"/>
    <x v="0"/>
    <s v=""/>
    <s v=""/>
    <n v="39"/>
    <s v="-39"/>
    <x v="0"/>
    <x v="0"/>
    <x v="0"/>
    <x v="27"/>
    <x v="1"/>
    <s v="應付帳款天數"/>
    <s v=""/>
    <s v=""/>
    <x v="0"/>
    <x v="28"/>
    <m/>
    <s v="^()$"/>
    <n v="9"/>
    <x v="0"/>
    <x v="1"/>
    <x v="0"/>
    <x v="0"/>
    <x v="0"/>
    <x v="1"/>
    <b v="0"/>
    <x v="0"/>
    <x v="1"/>
    <n v="0"/>
    <x v="0"/>
    <b v="0"/>
    <b v="0"/>
    <b v="0"/>
    <b v="0"/>
    <b v="1"/>
    <b v="0"/>
    <b v="0"/>
    <b v="0"/>
    <b v="0"/>
    <b v="0"/>
    <b v="0"/>
    <x v="0"/>
    <x v="2"/>
    <n v="0"/>
    <x v="1"/>
    <x v="0"/>
  </r>
  <r>
    <m/>
    <s v="FIN"/>
    <x v="1"/>
    <x v="28"/>
    <x v="28"/>
    <x v="1"/>
    <x v="29"/>
    <s v="包含月資料_x000a_年：365 / 應收帳款周轉率_x000a_季：90 / 應收帳款周轉率_x000a_月：30 / 應收帳款周轉率"/>
    <x v="1"/>
    <m/>
    <s v="Finance Master_Accounts Receivables Turnover Ratio"/>
    <s v="General"/>
    <x v="4"/>
    <m/>
    <x v="0"/>
    <m/>
    <x v="1"/>
    <x v="1"/>
    <x v="0"/>
    <x v="0"/>
    <s v="INT_FINANCE_MASTER"/>
    <s v="AR_DAYS"/>
    <m/>
    <m/>
    <m/>
    <m/>
    <m/>
    <m/>
    <m/>
    <m/>
    <m/>
    <m/>
    <m/>
    <m/>
    <m/>
    <m/>
    <m/>
    <m/>
    <m/>
    <m/>
    <s v="資料清單"/>
    <x v="1"/>
    <x v="37"/>
    <x v="29"/>
    <x v="1"/>
    <s v="IEC_STD_V10 &gt;&gt; Data Standard &gt;&gt; FIN"/>
    <s v="AR Days"/>
    <x v="28"/>
    <x v="1"/>
    <x v="0"/>
    <x v="29"/>
    <x v="1"/>
    <s v="IEC_STD_V10 &gt;&gt; Common &gt;&gt; AutoMetaDataAR Days"/>
    <x v="1"/>
    <x v="0"/>
    <s v="應收帳款天數Property"/>
    <s v="財務會計主檔"/>
    <n v="42"/>
    <n v="29"/>
    <e v="#N/A"/>
    <s v="AR Days"/>
    <n v="1"/>
    <n v="0"/>
    <n v="0"/>
    <x v="0"/>
    <s v="Finance Master"/>
    <x v="6"/>
    <s v="IEC_STD_V10 &gt;&gt; Data Standard &gt;&gt; FIN &gt;&gt; Finance Master"/>
    <x v="10"/>
    <s v="FIN:"/>
    <x v="37"/>
    <x v="37"/>
    <x v="40"/>
    <x v="28"/>
    <x v="28"/>
    <x v="30"/>
    <x v="0"/>
    <x v="0"/>
    <x v="0"/>
    <x v="4"/>
    <m/>
    <x v="0"/>
    <x v="1"/>
    <s v="Finance Master_AR Days"/>
    <x v="40"/>
    <x v="1"/>
    <x v="0"/>
    <x v="1"/>
    <x v="1"/>
    <x v="0"/>
    <x v="0"/>
    <s v="INT_FINANCE_MASTER"/>
    <s v="AR_DAYS"/>
    <x v="5"/>
    <x v="23"/>
    <x v="0"/>
    <n v="0"/>
    <x v="0"/>
    <x v="0"/>
    <x v="0"/>
    <s v=""/>
    <s v=""/>
    <n v="40"/>
    <s v="-40"/>
    <x v="0"/>
    <x v="0"/>
    <x v="0"/>
    <x v="28"/>
    <x v="1"/>
    <s v="應收帳款天數"/>
    <s v=""/>
    <s v=""/>
    <x v="0"/>
    <x v="29"/>
    <m/>
    <s v="^()$"/>
    <n v="9"/>
    <x v="0"/>
    <x v="1"/>
    <x v="0"/>
    <x v="0"/>
    <x v="0"/>
    <x v="1"/>
    <b v="0"/>
    <x v="0"/>
    <x v="1"/>
    <n v="0"/>
    <x v="0"/>
    <b v="0"/>
    <b v="0"/>
    <b v="0"/>
    <b v="0"/>
    <b v="1"/>
    <b v="0"/>
    <b v="0"/>
    <b v="0"/>
    <b v="0"/>
    <b v="0"/>
    <b v="0"/>
    <x v="0"/>
    <x v="2"/>
    <n v="0"/>
    <x v="1"/>
    <x v="0"/>
  </r>
  <r>
    <m/>
    <s v="FIN"/>
    <x v="1"/>
    <x v="29"/>
    <x v="29"/>
    <x v="1"/>
    <x v="30"/>
    <s v="包含月資料_x000a_DOI + AR Days - AP Days"/>
    <x v="1"/>
    <m/>
    <s v="Finance Master_AR Days;Finance Master_AP Days;Finance Master_DOI"/>
    <s v="General"/>
    <x v="4"/>
    <m/>
    <x v="0"/>
    <m/>
    <x v="1"/>
    <x v="1"/>
    <x v="0"/>
    <x v="0"/>
    <s v="INT_FINANCE_MASTER"/>
    <s v="CCC"/>
    <m/>
    <m/>
    <m/>
    <m/>
    <m/>
    <m/>
    <m/>
    <m/>
    <m/>
    <m/>
    <m/>
    <m/>
    <m/>
    <m/>
    <m/>
    <m/>
    <m/>
    <m/>
    <s v="資料清單"/>
    <x v="1"/>
    <x v="38"/>
    <x v="30"/>
    <x v="1"/>
    <s v="IEC_STD_V10 &gt;&gt; Data Standard &gt;&gt; FIN"/>
    <s v="CCC"/>
    <x v="29"/>
    <x v="1"/>
    <x v="0"/>
    <x v="30"/>
    <x v="1"/>
    <s v="IEC_STD_V10 &gt;&gt; Common &gt;&gt; AutoMetaDataCCC"/>
    <x v="1"/>
    <x v="0"/>
    <s v="現金循環週期Property"/>
    <s v="財務會計主檔"/>
    <n v="43"/>
    <n v="29"/>
    <e v="#N/A"/>
    <s v="CCC"/>
    <n v="1"/>
    <n v="0"/>
    <n v="0"/>
    <x v="0"/>
    <s v="Finance Master"/>
    <x v="6"/>
    <s v="IEC_STD_V10 &gt;&gt; Data Standard &gt;&gt; FIN &gt;&gt; Finance Master"/>
    <x v="11"/>
    <s v="FIN:"/>
    <x v="38"/>
    <x v="38"/>
    <x v="41"/>
    <x v="29"/>
    <x v="29"/>
    <x v="31"/>
    <x v="0"/>
    <x v="0"/>
    <x v="0"/>
    <x v="4"/>
    <m/>
    <x v="0"/>
    <x v="1"/>
    <s v="Finance Master_CCC"/>
    <x v="41"/>
    <x v="1"/>
    <x v="0"/>
    <x v="1"/>
    <x v="1"/>
    <x v="0"/>
    <x v="0"/>
    <s v="INT_FINANCE_MASTER"/>
    <s v="CCC"/>
    <x v="5"/>
    <x v="24"/>
    <x v="0"/>
    <n v="0"/>
    <x v="0"/>
    <x v="0"/>
    <x v="0"/>
    <s v=""/>
    <s v=""/>
    <n v="41"/>
    <s v="-41"/>
    <x v="0"/>
    <x v="0"/>
    <x v="0"/>
    <x v="29"/>
    <x v="1"/>
    <s v="現金循環週期"/>
    <s v=""/>
    <s v=""/>
    <x v="0"/>
    <x v="30"/>
    <m/>
    <s v="^()$"/>
    <n v="9"/>
    <x v="0"/>
    <x v="1"/>
    <x v="0"/>
    <x v="0"/>
    <x v="0"/>
    <x v="1"/>
    <b v="0"/>
    <x v="0"/>
    <x v="1"/>
    <n v="0"/>
    <x v="0"/>
    <b v="0"/>
    <b v="0"/>
    <b v="0"/>
    <b v="0"/>
    <b v="1"/>
    <b v="0"/>
    <b v="0"/>
    <b v="0"/>
    <b v="0"/>
    <b v="0"/>
    <b v="0"/>
    <x v="0"/>
    <x v="2"/>
    <n v="0"/>
    <x v="15"/>
    <x v="0"/>
  </r>
  <r>
    <m/>
    <s v="FIN"/>
    <x v="1"/>
    <x v="30"/>
    <x v="30"/>
    <x v="11"/>
    <x v="31"/>
    <s v="稅後淨利_x000a_金額單位：千元"/>
    <x v="1"/>
    <m/>
    <s v="N/A"/>
    <s v="General"/>
    <x v="6"/>
    <m/>
    <x v="0"/>
    <m/>
    <x v="1"/>
    <x v="1"/>
    <x v="0"/>
    <x v="0"/>
    <s v="INT_FINANCE_MASTER"/>
    <s v="PROFIT_AFTER_TAX"/>
    <m/>
    <m/>
    <m/>
    <m/>
    <m/>
    <m/>
    <m/>
    <m/>
    <m/>
    <m/>
    <m/>
    <m/>
    <m/>
    <m/>
    <m/>
    <m/>
    <m/>
    <m/>
    <s v="資料清單"/>
    <x v="1"/>
    <x v="39"/>
    <x v="31"/>
    <x v="1"/>
    <s v="IEC_STD_V10 &gt;&gt; Data Standard &gt;&gt; FIN"/>
    <s v="Profit after Tax"/>
    <x v="30"/>
    <x v="11"/>
    <x v="0"/>
    <x v="31"/>
    <x v="1"/>
    <s v="IEC_STD_V10 &gt;&gt; Common &gt;&gt; AutoMetaDataProfit after Tax"/>
    <x v="1"/>
    <x v="0"/>
    <s v="稅後淨利Property"/>
    <s v="財務會計主檔"/>
    <n v="44"/>
    <n v="29"/>
    <n v="0"/>
    <s v="Profit after Tax"/>
    <n v="1"/>
    <n v="0"/>
    <n v="0"/>
    <x v="0"/>
    <s v="Finance Master"/>
    <x v="6"/>
    <s v="IEC_STD_V10 &gt;&gt; Data Standard &gt;&gt; FIN &gt;&gt; Finance Master"/>
    <x v="0"/>
    <s v="FIN:"/>
    <x v="39"/>
    <x v="39"/>
    <x v="42"/>
    <x v="30"/>
    <x v="30"/>
    <x v="32"/>
    <x v="0"/>
    <x v="0"/>
    <x v="0"/>
    <x v="6"/>
    <m/>
    <x v="0"/>
    <x v="1"/>
    <s v="Finance Master_Profit after Tax"/>
    <x v="42"/>
    <x v="1"/>
    <x v="0"/>
    <x v="1"/>
    <x v="1"/>
    <x v="0"/>
    <x v="0"/>
    <s v="INT_FINANCE_MASTER"/>
    <s v="PROFIT_AFTER_TAX"/>
    <x v="5"/>
    <x v="25"/>
    <x v="0"/>
    <n v="0"/>
    <x v="0"/>
    <x v="0"/>
    <x v="0"/>
    <s v=""/>
    <s v=""/>
    <n v="42"/>
    <s v="-42"/>
    <x v="0"/>
    <x v="0"/>
    <x v="0"/>
    <x v="30"/>
    <x v="1"/>
    <s v="稅後淨利"/>
    <s v=""/>
    <s v=""/>
    <x v="0"/>
    <x v="31"/>
    <m/>
    <s v="^()$"/>
    <n v="9"/>
    <x v="0"/>
    <x v="1"/>
    <x v="0"/>
    <x v="0"/>
    <x v="0"/>
    <x v="1"/>
    <b v="0"/>
    <x v="0"/>
    <x v="1"/>
    <n v="0"/>
    <x v="0"/>
    <b v="0"/>
    <b v="0"/>
    <b v="0"/>
    <b v="0"/>
    <b v="0"/>
    <b v="0"/>
    <b v="0"/>
    <b v="0"/>
    <b v="0"/>
    <b v="0"/>
    <b v="0"/>
    <x v="1"/>
    <x v="1"/>
    <n v="0"/>
    <x v="11"/>
    <x v="0"/>
  </r>
  <r>
    <m/>
    <s v="FIN"/>
    <x v="1"/>
    <x v="31"/>
    <x v="31"/>
    <x v="12"/>
    <x v="32"/>
    <s v="加總當年度稅後淨利_x000a_金額單位：千元"/>
    <x v="1"/>
    <m/>
    <s v="Finance Master_Profit after Tax"/>
    <s v="General"/>
    <x v="6"/>
    <m/>
    <x v="0"/>
    <m/>
    <x v="1"/>
    <x v="1"/>
    <x v="0"/>
    <x v="0"/>
    <s v="INT_FINANCE_MASTER"/>
    <s v="ACCUMULATED_NET_INCOME_(AFTER_TAX)"/>
    <m/>
    <m/>
    <m/>
    <m/>
    <m/>
    <m/>
    <m/>
    <m/>
    <m/>
    <m/>
    <m/>
    <m/>
    <m/>
    <m/>
    <m/>
    <m/>
    <m/>
    <m/>
    <s v="資料清單"/>
    <x v="1"/>
    <x v="40"/>
    <x v="32"/>
    <x v="1"/>
    <s v="IEC_STD_V10 &gt;&gt; Data Standard &gt;&gt; FIN"/>
    <s v="Accumulated Net Income (After tax)"/>
    <x v="31"/>
    <x v="12"/>
    <x v="0"/>
    <x v="32"/>
    <x v="1"/>
    <s v="IEC_STD_V10 &gt;&gt; Common &gt;&gt; AutoMetaDataAccumulated Net Income (After tax)"/>
    <x v="1"/>
    <x v="0"/>
    <s v="累積稅後淨利Property"/>
    <s v="財務會計主檔"/>
    <n v="45"/>
    <n v="29"/>
    <e v="#N/A"/>
    <s v="Accumulated Net Income (After tax)"/>
    <n v="1"/>
    <n v="0"/>
    <n v="0"/>
    <x v="0"/>
    <s v="Finance Master"/>
    <x v="6"/>
    <s v="IEC_STD_V10 &gt;&gt; Data Standard &gt;&gt; FIN &gt;&gt; Finance Master"/>
    <x v="12"/>
    <s v="FIN:"/>
    <x v="40"/>
    <x v="40"/>
    <x v="43"/>
    <x v="31"/>
    <x v="31"/>
    <x v="33"/>
    <x v="0"/>
    <x v="0"/>
    <x v="0"/>
    <x v="6"/>
    <m/>
    <x v="0"/>
    <x v="1"/>
    <s v="Finance Master_Accumulated Net Income (After tax)"/>
    <x v="43"/>
    <x v="1"/>
    <x v="0"/>
    <x v="1"/>
    <x v="1"/>
    <x v="0"/>
    <x v="0"/>
    <s v="INT_FINANCE_MASTER"/>
    <s v="ACCUMULATED_NET_INCOME_(AFTER_TAX)"/>
    <x v="5"/>
    <x v="26"/>
    <x v="0"/>
    <n v="0"/>
    <x v="0"/>
    <x v="0"/>
    <x v="0"/>
    <s v=""/>
    <s v=""/>
    <n v="43"/>
    <s v="-43"/>
    <x v="0"/>
    <x v="0"/>
    <x v="0"/>
    <x v="31"/>
    <x v="1"/>
    <s v="當年度累計稅後淨利"/>
    <s v=""/>
    <s v=""/>
    <x v="0"/>
    <x v="32"/>
    <m/>
    <s v="^()$"/>
    <n v="9"/>
    <x v="0"/>
    <x v="1"/>
    <x v="0"/>
    <x v="0"/>
    <x v="0"/>
    <x v="1"/>
    <b v="0"/>
    <x v="0"/>
    <x v="1"/>
    <n v="0"/>
    <x v="0"/>
    <b v="0"/>
    <b v="0"/>
    <b v="0"/>
    <b v="0"/>
    <b v="0"/>
    <b v="0"/>
    <b v="0"/>
    <b v="0"/>
    <b v="0"/>
    <b v="0"/>
    <b v="0"/>
    <x v="1"/>
    <x v="1"/>
    <n v="0"/>
    <x v="16"/>
    <x v="0"/>
  </r>
  <r>
    <m/>
    <s v="FIN"/>
    <x v="1"/>
    <x v="32"/>
    <x v="32"/>
    <x v="13"/>
    <x v="33"/>
    <s v="金額單位：千元"/>
    <x v="1"/>
    <m/>
    <s v="N/A"/>
    <s v="General"/>
    <x v="6"/>
    <m/>
    <x v="0"/>
    <m/>
    <x v="1"/>
    <x v="1"/>
    <x v="0"/>
    <x v="0"/>
    <s v="INT_FINANCE_MASTER"/>
    <s v="TOTAL_ASSETS_AMOUNT"/>
    <m/>
    <m/>
    <m/>
    <m/>
    <m/>
    <m/>
    <m/>
    <m/>
    <m/>
    <m/>
    <m/>
    <m/>
    <m/>
    <m/>
    <m/>
    <m/>
    <m/>
    <m/>
    <s v="資料清單"/>
    <x v="1"/>
    <x v="41"/>
    <x v="33"/>
    <x v="1"/>
    <s v="IEC_STD_V10 &gt;&gt; Data Standard &gt;&gt; FIN"/>
    <s v="Total Assets Amount"/>
    <x v="32"/>
    <x v="13"/>
    <x v="0"/>
    <x v="33"/>
    <x v="1"/>
    <s v="IEC_STD_V10 &gt;&gt; Common &gt;&gt; AutoMetaDataTotal Assets Amount"/>
    <x v="1"/>
    <x v="0"/>
    <s v="總資產金額Property"/>
    <s v="財務會計主檔"/>
    <n v="46"/>
    <n v="29"/>
    <n v="0"/>
    <s v="Total Assets Amount"/>
    <n v="1"/>
    <n v="0"/>
    <n v="0"/>
    <x v="0"/>
    <s v="Finance Master"/>
    <x v="6"/>
    <s v="IEC_STD_V10 &gt;&gt; Data Standard &gt;&gt; FIN &gt;&gt; Finance Master"/>
    <x v="0"/>
    <s v="FIN:"/>
    <x v="41"/>
    <x v="41"/>
    <x v="44"/>
    <x v="32"/>
    <x v="32"/>
    <x v="24"/>
    <x v="0"/>
    <x v="0"/>
    <x v="0"/>
    <x v="6"/>
    <m/>
    <x v="0"/>
    <x v="1"/>
    <s v="Finance Master_Total Assets Amount"/>
    <x v="44"/>
    <x v="1"/>
    <x v="0"/>
    <x v="1"/>
    <x v="1"/>
    <x v="0"/>
    <x v="0"/>
    <s v="INT_FINANCE_MASTER"/>
    <s v="TOTAL_ASSETS_AMOUNT"/>
    <x v="5"/>
    <x v="27"/>
    <x v="0"/>
    <n v="0"/>
    <x v="0"/>
    <x v="0"/>
    <x v="0"/>
    <s v=""/>
    <s v=""/>
    <n v="44"/>
    <s v="-44"/>
    <x v="0"/>
    <x v="0"/>
    <x v="0"/>
    <x v="32"/>
    <x v="1"/>
    <s v="總資產金額"/>
    <s v=""/>
    <s v=""/>
    <x v="0"/>
    <x v="33"/>
    <m/>
    <s v="^()$"/>
    <n v="9"/>
    <x v="0"/>
    <x v="1"/>
    <x v="0"/>
    <x v="0"/>
    <x v="0"/>
    <x v="1"/>
    <b v="0"/>
    <x v="0"/>
    <x v="1"/>
    <n v="0"/>
    <x v="0"/>
    <b v="0"/>
    <b v="0"/>
    <b v="0"/>
    <b v="0"/>
    <b v="0"/>
    <b v="0"/>
    <b v="0"/>
    <b v="0"/>
    <b v="0"/>
    <b v="0"/>
    <b v="0"/>
    <x v="1"/>
    <x v="1"/>
    <n v="0"/>
    <x v="5"/>
    <x v="0"/>
  </r>
  <r>
    <m/>
    <s v="FIN"/>
    <x v="1"/>
    <x v="33"/>
    <x v="33"/>
    <x v="14"/>
    <x v="34"/>
    <s v="金額單位：千元"/>
    <x v="1"/>
    <m/>
    <s v="N/A"/>
    <s v="General"/>
    <x v="6"/>
    <m/>
    <x v="0"/>
    <m/>
    <x v="1"/>
    <x v="1"/>
    <x v="0"/>
    <x v="0"/>
    <s v="INT_FINANCE_MASTER"/>
    <s v="TOTAL_LIABILITY_AMOUNT"/>
    <m/>
    <m/>
    <m/>
    <m/>
    <m/>
    <m/>
    <m/>
    <m/>
    <m/>
    <m/>
    <m/>
    <m/>
    <m/>
    <m/>
    <m/>
    <m/>
    <m/>
    <m/>
    <s v="資料清單"/>
    <x v="1"/>
    <x v="42"/>
    <x v="34"/>
    <x v="1"/>
    <s v="IEC_STD_V10 &gt;&gt; Data Standard &gt;&gt; FIN"/>
    <s v="Total Liability Amount"/>
    <x v="33"/>
    <x v="14"/>
    <x v="0"/>
    <x v="34"/>
    <x v="1"/>
    <s v="IEC_STD_V10 &gt;&gt; Common &gt;&gt; AutoMetaDataTotal Liability Amount"/>
    <x v="1"/>
    <x v="0"/>
    <s v="總負債金額Property"/>
    <s v="財務會計主檔"/>
    <n v="47"/>
    <n v="29"/>
    <n v="0"/>
    <s v="Total Liability Amount"/>
    <n v="1"/>
    <n v="0"/>
    <n v="0"/>
    <x v="0"/>
    <s v="Finance Master"/>
    <x v="6"/>
    <s v="IEC_STD_V10 &gt;&gt; Data Standard &gt;&gt; FIN &gt;&gt; Finance Master"/>
    <x v="0"/>
    <s v="FIN:"/>
    <x v="42"/>
    <x v="42"/>
    <x v="45"/>
    <x v="33"/>
    <x v="33"/>
    <x v="24"/>
    <x v="0"/>
    <x v="0"/>
    <x v="0"/>
    <x v="6"/>
    <m/>
    <x v="0"/>
    <x v="1"/>
    <s v="Finance Master_Total Liability Amount"/>
    <x v="45"/>
    <x v="1"/>
    <x v="0"/>
    <x v="1"/>
    <x v="1"/>
    <x v="0"/>
    <x v="0"/>
    <s v="INT_FINANCE_MASTER"/>
    <s v="TOTAL_LIABILITY_AMOUNT"/>
    <x v="5"/>
    <x v="28"/>
    <x v="0"/>
    <n v="0"/>
    <x v="0"/>
    <x v="0"/>
    <x v="0"/>
    <s v=""/>
    <s v=""/>
    <n v="45"/>
    <s v="-45"/>
    <x v="0"/>
    <x v="0"/>
    <x v="0"/>
    <x v="33"/>
    <x v="1"/>
    <s v="總負債金額"/>
    <s v=""/>
    <s v=""/>
    <x v="0"/>
    <x v="34"/>
    <m/>
    <s v="^()$"/>
    <n v="9"/>
    <x v="0"/>
    <x v="1"/>
    <x v="0"/>
    <x v="0"/>
    <x v="0"/>
    <x v="1"/>
    <b v="0"/>
    <x v="0"/>
    <x v="1"/>
    <n v="0"/>
    <x v="0"/>
    <b v="0"/>
    <b v="0"/>
    <b v="0"/>
    <b v="0"/>
    <b v="0"/>
    <b v="0"/>
    <b v="0"/>
    <b v="0"/>
    <b v="0"/>
    <b v="0"/>
    <b v="0"/>
    <x v="1"/>
    <x v="1"/>
    <n v="0"/>
    <x v="17"/>
    <x v="0"/>
  </r>
  <r>
    <m/>
    <s v="FIN"/>
    <x v="1"/>
    <x v="34"/>
    <x v="34"/>
    <x v="15"/>
    <x v="35"/>
    <s v="金額單位：千元"/>
    <x v="1"/>
    <m/>
    <s v="N/A"/>
    <s v="General"/>
    <x v="6"/>
    <m/>
    <x v="0"/>
    <m/>
    <x v="1"/>
    <x v="1"/>
    <x v="0"/>
    <x v="0"/>
    <s v="INT_FINANCE_MASTER"/>
    <s v="SHAREHOLDERS'_EQUITY_AMOUNT"/>
    <m/>
    <m/>
    <m/>
    <m/>
    <m/>
    <m/>
    <m/>
    <m/>
    <m/>
    <m/>
    <m/>
    <m/>
    <m/>
    <m/>
    <m/>
    <m/>
    <m/>
    <m/>
    <s v="資料清單"/>
    <x v="1"/>
    <x v="43"/>
    <x v="35"/>
    <x v="1"/>
    <s v="IEC_STD_V10 &gt;&gt; Data Standard &gt;&gt; FIN"/>
    <s v="Shareholders&amp;apos; Equity Amount"/>
    <x v="34"/>
    <x v="15"/>
    <x v="0"/>
    <x v="35"/>
    <x v="1"/>
    <s v="IEC_STD_V10 &gt;&gt; Common &gt;&gt; AutoMetaDataShareholders' Equity Amount"/>
    <x v="1"/>
    <x v="0"/>
    <s v="股東權益金額Property"/>
    <s v="財務會計主檔"/>
    <n v="48"/>
    <n v="29"/>
    <n v="0"/>
    <s v="Shareholders&amp;apos; Equity Amount"/>
    <n v="1"/>
    <n v="0"/>
    <n v="0"/>
    <x v="0"/>
    <s v="Finance Master"/>
    <x v="6"/>
    <s v="IEC_STD_V10 &gt;&gt; Data Standard &gt;&gt; FIN &gt;&gt; Finance Master"/>
    <x v="0"/>
    <s v="FIN:"/>
    <x v="43"/>
    <x v="43"/>
    <x v="46"/>
    <x v="34"/>
    <x v="34"/>
    <x v="24"/>
    <x v="0"/>
    <x v="0"/>
    <x v="0"/>
    <x v="6"/>
    <m/>
    <x v="0"/>
    <x v="1"/>
    <s v="Finance Master_Shareholders' Equity Amount"/>
    <x v="46"/>
    <x v="1"/>
    <x v="0"/>
    <x v="1"/>
    <x v="1"/>
    <x v="0"/>
    <x v="0"/>
    <s v="INT_FINANCE_MASTER"/>
    <s v="SHAREHOLDERS'_EQUITY_AMOUNT"/>
    <x v="5"/>
    <x v="29"/>
    <x v="0"/>
    <n v="0"/>
    <x v="0"/>
    <x v="0"/>
    <x v="0"/>
    <s v=""/>
    <s v=""/>
    <n v="46"/>
    <s v="-46"/>
    <x v="0"/>
    <x v="0"/>
    <x v="0"/>
    <x v="34"/>
    <x v="1"/>
    <s v="股東權益金額"/>
    <s v=""/>
    <s v=""/>
    <x v="0"/>
    <x v="35"/>
    <m/>
    <s v="^()$"/>
    <n v="9"/>
    <x v="0"/>
    <x v="1"/>
    <x v="0"/>
    <x v="0"/>
    <x v="0"/>
    <x v="1"/>
    <b v="0"/>
    <x v="0"/>
    <x v="1"/>
    <n v="0"/>
    <x v="0"/>
    <b v="0"/>
    <b v="0"/>
    <b v="0"/>
    <b v="0"/>
    <b v="1"/>
    <b v="0"/>
    <b v="0"/>
    <b v="0"/>
    <b v="0"/>
    <b v="0"/>
    <b v="1"/>
    <x v="0"/>
    <x v="3"/>
    <n v="1"/>
    <x v="8"/>
    <x v="0"/>
  </r>
  <r>
    <m/>
    <s v="FIN"/>
    <x v="1"/>
    <x v="35"/>
    <x v="35"/>
    <x v="1"/>
    <x v="36"/>
    <s v="以整體企業來看，不區分 BG_x000a_稅後淨利 / 期初和期末股東權益的平均_x000a_金額單位：千元"/>
    <x v="1"/>
    <m/>
    <s v="Finance Master_Profit after Tax;Finance Master_Shareholders' Equity Amount"/>
    <s v="General"/>
    <x v="5"/>
    <m/>
    <x v="0"/>
    <m/>
    <x v="1"/>
    <x v="1"/>
    <x v="0"/>
    <x v="0"/>
    <s v="INT_FINANCE_MASTER"/>
    <s v="ROE"/>
    <m/>
    <m/>
    <m/>
    <m/>
    <m/>
    <m/>
    <m/>
    <m/>
    <m/>
    <m/>
    <m/>
    <m/>
    <m/>
    <m/>
    <m/>
    <m/>
    <m/>
    <m/>
    <s v="資料清單"/>
    <x v="1"/>
    <x v="44"/>
    <x v="36"/>
    <x v="1"/>
    <s v="IEC_STD_V10 &gt;&gt; Data Standard &gt;&gt; FIN"/>
    <s v="ROE"/>
    <x v="35"/>
    <x v="1"/>
    <x v="0"/>
    <x v="36"/>
    <x v="1"/>
    <s v="IEC_STD_V10 &gt;&gt; Common &gt;&gt; AutoMetaDataROE"/>
    <x v="1"/>
    <x v="0"/>
    <s v="ROEProperty"/>
    <s v="財務會計主檔"/>
    <n v="49"/>
    <n v="29"/>
    <e v="#N/A"/>
    <s v="ROE"/>
    <n v="1"/>
    <n v="0"/>
    <n v="0"/>
    <x v="0"/>
    <s v="Finance Master"/>
    <x v="6"/>
    <s v="IEC_STD_V10 &gt;&gt; Data Standard &gt;&gt; FIN &gt;&gt; Finance Master"/>
    <x v="13"/>
    <s v="FIN:"/>
    <x v="44"/>
    <x v="44"/>
    <x v="47"/>
    <x v="35"/>
    <x v="35"/>
    <x v="34"/>
    <x v="0"/>
    <x v="0"/>
    <x v="0"/>
    <x v="5"/>
    <m/>
    <x v="0"/>
    <x v="1"/>
    <s v="Finance Master_ROE"/>
    <x v="47"/>
    <x v="1"/>
    <x v="0"/>
    <x v="1"/>
    <x v="1"/>
    <x v="0"/>
    <x v="0"/>
    <s v="INT_FINANCE_MASTER"/>
    <s v="ROE"/>
    <x v="5"/>
    <x v="30"/>
    <x v="0"/>
    <n v="0"/>
    <x v="0"/>
    <x v="0"/>
    <x v="0"/>
    <s v=""/>
    <s v=""/>
    <n v="47"/>
    <s v="-47"/>
    <x v="0"/>
    <x v="0"/>
    <x v="0"/>
    <x v="35"/>
    <x v="1"/>
    <s v="ROE"/>
    <s v=""/>
    <s v=""/>
    <x v="0"/>
    <x v="36"/>
    <m/>
    <s v="^()$"/>
    <n v="9"/>
    <x v="0"/>
    <x v="1"/>
    <x v="0"/>
    <x v="0"/>
    <x v="0"/>
    <x v="1"/>
    <b v="0"/>
    <x v="0"/>
    <x v="1"/>
    <n v="0"/>
    <x v="0"/>
    <b v="0"/>
    <b v="0"/>
    <b v="0"/>
    <b v="0"/>
    <b v="0"/>
    <b v="0"/>
    <b v="0"/>
    <b v="0"/>
    <b v="0"/>
    <b v="0"/>
    <b v="0"/>
    <x v="1"/>
    <x v="1"/>
    <n v="0"/>
    <x v="15"/>
    <x v="0"/>
  </r>
  <r>
    <m/>
    <s v="FIN"/>
    <x v="1"/>
    <x v="36"/>
    <x v="36"/>
    <x v="1"/>
    <x v="37"/>
    <s v="以整體企業來看，不區分 BG_x000a_稅後淨利 / 期初和期末總資產金額的平均_x000a_金額單位：千元"/>
    <x v="1"/>
    <m/>
    <s v="Finance Master_Profit after Tax;Finance Master_Total Assets Amount"/>
    <s v="General"/>
    <x v="5"/>
    <m/>
    <x v="0"/>
    <m/>
    <x v="1"/>
    <x v="1"/>
    <x v="0"/>
    <x v="0"/>
    <s v="INT_FINANCE_MASTER"/>
    <s v="ROA"/>
    <m/>
    <m/>
    <m/>
    <m/>
    <m/>
    <m/>
    <m/>
    <m/>
    <m/>
    <m/>
    <m/>
    <m/>
    <m/>
    <m/>
    <m/>
    <m/>
    <m/>
    <m/>
    <s v="資料清單"/>
    <x v="1"/>
    <x v="45"/>
    <x v="37"/>
    <x v="1"/>
    <s v="IEC_STD_V10 &gt;&gt; Data Standard &gt;&gt; FIN"/>
    <s v="ROA"/>
    <x v="36"/>
    <x v="1"/>
    <x v="0"/>
    <x v="37"/>
    <x v="1"/>
    <s v="IEC_STD_V10 &gt;&gt; Common &gt;&gt; AutoMetaDataROA"/>
    <x v="1"/>
    <x v="0"/>
    <s v="ROAProperty"/>
    <s v="財務會計主檔"/>
    <n v="50"/>
    <n v="29"/>
    <e v="#N/A"/>
    <s v="ROA"/>
    <n v="1"/>
    <n v="0"/>
    <n v="0"/>
    <x v="0"/>
    <s v="Finance Master"/>
    <x v="6"/>
    <s v="IEC_STD_V10 &gt;&gt; Data Standard &gt;&gt; FIN &gt;&gt; Finance Master"/>
    <x v="14"/>
    <s v="FIN:"/>
    <x v="45"/>
    <x v="45"/>
    <x v="48"/>
    <x v="36"/>
    <x v="36"/>
    <x v="35"/>
    <x v="0"/>
    <x v="0"/>
    <x v="0"/>
    <x v="5"/>
    <m/>
    <x v="0"/>
    <x v="1"/>
    <s v="Finance Master_ROA"/>
    <x v="48"/>
    <x v="1"/>
    <x v="0"/>
    <x v="1"/>
    <x v="1"/>
    <x v="0"/>
    <x v="0"/>
    <s v="INT_FINANCE_MASTER"/>
    <s v="ROA"/>
    <x v="5"/>
    <x v="31"/>
    <x v="0"/>
    <n v="0"/>
    <x v="0"/>
    <x v="0"/>
    <x v="0"/>
    <s v=""/>
    <s v=""/>
    <n v="48"/>
    <s v="-48"/>
    <x v="0"/>
    <x v="0"/>
    <x v="0"/>
    <x v="36"/>
    <x v="1"/>
    <s v="ROA"/>
    <s v=""/>
    <s v=""/>
    <x v="0"/>
    <x v="37"/>
    <m/>
    <s v="^()$"/>
    <n v="9"/>
    <x v="0"/>
    <x v="1"/>
    <x v="0"/>
    <x v="0"/>
    <x v="0"/>
    <x v="1"/>
    <b v="0"/>
    <x v="0"/>
    <x v="1"/>
    <n v="0"/>
    <x v="0"/>
    <b v="0"/>
    <b v="0"/>
    <b v="0"/>
    <b v="0"/>
    <b v="0"/>
    <b v="0"/>
    <b v="0"/>
    <b v="0"/>
    <b v="0"/>
    <b v="0"/>
    <b v="0"/>
    <x v="1"/>
    <x v="1"/>
    <n v="0"/>
    <x v="15"/>
    <x v="0"/>
  </r>
  <r>
    <m/>
    <s v="FIN"/>
    <x v="1"/>
    <x v="37"/>
    <x v="37"/>
    <x v="1"/>
    <x v="38"/>
    <s v="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
    <x v="1"/>
    <m/>
    <s v="Finance Master_Accumulated Net Income (After tax);Finance Master_Shareholders' Equity Amount"/>
    <s v="General"/>
    <x v="5"/>
    <m/>
    <x v="0"/>
    <m/>
    <x v="1"/>
    <x v="1"/>
    <x v="0"/>
    <x v="0"/>
    <s v="INT_FINANCE_MASTER"/>
    <s v="ACCUMULATED_ROE"/>
    <m/>
    <m/>
    <m/>
    <m/>
    <m/>
    <m/>
    <m/>
    <m/>
    <m/>
    <m/>
    <m/>
    <m/>
    <m/>
    <m/>
    <m/>
    <m/>
    <m/>
    <m/>
    <s v="資料清單"/>
    <x v="1"/>
    <x v="46"/>
    <x v="38"/>
    <x v="1"/>
    <s v="IEC_STD_V10 &gt;&gt; Data Standard &gt;&gt; FIN"/>
    <s v="Accumulated ROE"/>
    <x v="37"/>
    <x v="1"/>
    <x v="0"/>
    <x v="38"/>
    <x v="1"/>
    <s v="IEC_STD_V10 &gt;&gt; Common &gt;&gt; AutoMetaDataAccumulated ROE"/>
    <x v="1"/>
    <x v="0"/>
    <s v="累積 ROEProperty"/>
    <s v="財務會計主檔"/>
    <n v="51"/>
    <n v="29"/>
    <e v="#N/A"/>
    <s v="Accumulated ROE"/>
    <n v="1"/>
    <n v="0"/>
    <n v="0"/>
    <x v="0"/>
    <s v="Finance Master"/>
    <x v="6"/>
    <s v="IEC_STD_V10 &gt;&gt; Data Standard &gt;&gt; FIN &gt;&gt; Finance Master"/>
    <x v="15"/>
    <s v="FIN:"/>
    <x v="46"/>
    <x v="46"/>
    <x v="49"/>
    <x v="37"/>
    <x v="37"/>
    <x v="36"/>
    <x v="0"/>
    <x v="0"/>
    <x v="0"/>
    <x v="5"/>
    <m/>
    <x v="0"/>
    <x v="1"/>
    <s v="Finance Master_Accumulated ROE"/>
    <x v="49"/>
    <x v="1"/>
    <x v="0"/>
    <x v="1"/>
    <x v="1"/>
    <x v="0"/>
    <x v="0"/>
    <s v="INT_FINANCE_MASTER"/>
    <s v="ACCUMULATED_ROE"/>
    <x v="5"/>
    <x v="32"/>
    <x v="0"/>
    <n v="0"/>
    <x v="0"/>
    <x v="0"/>
    <x v="0"/>
    <s v=""/>
    <s v=""/>
    <n v="49"/>
    <s v="-49"/>
    <x v="0"/>
    <x v="0"/>
    <x v="0"/>
    <x v="37"/>
    <x v="1"/>
    <s v="當年度累積 ROE"/>
    <s v=""/>
    <s v=""/>
    <x v="0"/>
    <x v="38"/>
    <m/>
    <s v="^()$"/>
    <n v="9"/>
    <x v="0"/>
    <x v="1"/>
    <x v="0"/>
    <x v="0"/>
    <x v="0"/>
    <x v="1"/>
    <b v="0"/>
    <x v="0"/>
    <x v="1"/>
    <n v="0"/>
    <x v="0"/>
    <b v="0"/>
    <b v="0"/>
    <b v="0"/>
    <b v="0"/>
    <b v="0"/>
    <b v="0"/>
    <b v="0"/>
    <b v="0"/>
    <b v="0"/>
    <b v="0"/>
    <b v="0"/>
    <x v="1"/>
    <x v="1"/>
    <n v="0"/>
    <x v="18"/>
    <x v="0"/>
  </r>
  <r>
    <m/>
    <s v="FIN"/>
    <x v="1"/>
    <x v="38"/>
    <x v="38"/>
    <x v="1"/>
    <x v="39"/>
    <s v="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
    <x v="1"/>
    <m/>
    <s v="Finance Master_Accumulated Net Income (After tax);Finance Master_Total Assets Amount"/>
    <s v="General"/>
    <x v="5"/>
    <m/>
    <x v="0"/>
    <m/>
    <x v="1"/>
    <x v="1"/>
    <x v="0"/>
    <x v="0"/>
    <s v="INT_FINANCE_MASTER"/>
    <s v="ACCUMULATED_ROA"/>
    <m/>
    <m/>
    <m/>
    <m/>
    <m/>
    <m/>
    <m/>
    <m/>
    <m/>
    <m/>
    <m/>
    <m/>
    <m/>
    <m/>
    <m/>
    <m/>
    <m/>
    <m/>
    <s v="資料清單"/>
    <x v="1"/>
    <x v="47"/>
    <x v="39"/>
    <x v="1"/>
    <s v="IEC_STD_V10 &gt;&gt; Data Standard &gt;&gt; FIN"/>
    <s v="Accumulated ROA"/>
    <x v="38"/>
    <x v="1"/>
    <x v="0"/>
    <x v="39"/>
    <x v="1"/>
    <s v="IEC_STD_V10 &gt;&gt; Common &gt;&gt; AutoMetaDataAccumulated ROA"/>
    <x v="1"/>
    <x v="0"/>
    <s v="累積 ROAProperty"/>
    <s v="財務會計主檔"/>
    <n v="52"/>
    <n v="29"/>
    <e v="#N/A"/>
    <s v="Accumulated ROA"/>
    <n v="1"/>
    <n v="0"/>
    <n v="0"/>
    <x v="0"/>
    <s v="Finance Master"/>
    <x v="6"/>
    <s v="IEC_STD_V10 &gt;&gt; Data Standard &gt;&gt; FIN &gt;&gt; Finance Master"/>
    <x v="16"/>
    <s v="FIN:"/>
    <x v="47"/>
    <x v="47"/>
    <x v="50"/>
    <x v="38"/>
    <x v="38"/>
    <x v="37"/>
    <x v="0"/>
    <x v="0"/>
    <x v="0"/>
    <x v="5"/>
    <m/>
    <x v="0"/>
    <x v="1"/>
    <s v="Finance Master_Accumulated ROA"/>
    <x v="50"/>
    <x v="1"/>
    <x v="0"/>
    <x v="1"/>
    <x v="1"/>
    <x v="0"/>
    <x v="0"/>
    <s v="INT_FINANCE_MASTER"/>
    <s v="ACCUMULATED_ROA"/>
    <x v="5"/>
    <x v="33"/>
    <x v="0"/>
    <n v="0"/>
    <x v="0"/>
    <x v="0"/>
    <x v="0"/>
    <s v=""/>
    <s v=""/>
    <n v="50"/>
    <s v="-50"/>
    <x v="0"/>
    <x v="0"/>
    <x v="0"/>
    <x v="38"/>
    <x v="1"/>
    <s v="當年度累積 ROA"/>
    <s v=""/>
    <s v=""/>
    <x v="0"/>
    <x v="39"/>
    <m/>
    <s v="^()$"/>
    <n v="9"/>
    <x v="0"/>
    <x v="1"/>
    <x v="0"/>
    <x v="0"/>
    <x v="0"/>
    <x v="1"/>
    <b v="0"/>
    <x v="0"/>
    <x v="1"/>
    <n v="0"/>
    <x v="0"/>
    <b v="0"/>
    <b v="0"/>
    <b v="0"/>
    <b v="0"/>
    <b v="0"/>
    <b v="0"/>
    <b v="0"/>
    <b v="0"/>
    <b v="0"/>
    <b v="0"/>
    <b v="0"/>
    <x v="1"/>
    <x v="1"/>
    <n v="0"/>
    <x v="18"/>
    <x v="0"/>
  </r>
  <r>
    <m/>
    <s v="FIN"/>
    <x v="1"/>
    <x v="39"/>
    <x v="39"/>
    <x v="1"/>
    <x v="40"/>
    <s v="以整體企業來看，不區分 BG_x000a_總負債金額 / 總資產金額"/>
    <x v="1"/>
    <m/>
    <s v="Finance Master_Total Liability Amount;Finance Master_Total Assets Amount"/>
    <s v="General"/>
    <x v="5"/>
    <m/>
    <x v="0"/>
    <m/>
    <x v="1"/>
    <x v="1"/>
    <x v="0"/>
    <x v="0"/>
    <s v="INT_FINANCE_MASTER"/>
    <s v="DEBT_RATIO"/>
    <m/>
    <m/>
    <m/>
    <m/>
    <m/>
    <m/>
    <m/>
    <m/>
    <m/>
    <m/>
    <m/>
    <m/>
    <m/>
    <m/>
    <m/>
    <m/>
    <m/>
    <m/>
    <s v="資料清單"/>
    <x v="1"/>
    <x v="48"/>
    <x v="40"/>
    <x v="1"/>
    <s v="IEC_STD_V10 &gt;&gt; Data Standard &gt;&gt; FIN"/>
    <s v="Debt Ratio"/>
    <x v="39"/>
    <x v="1"/>
    <x v="0"/>
    <x v="40"/>
    <x v="1"/>
    <s v="IEC_STD_V10 &gt;&gt; Common &gt;&gt; AutoMetaDataDebt Ratio"/>
    <x v="1"/>
    <x v="0"/>
    <s v="負債比Property"/>
    <s v="財務會計主檔"/>
    <n v="53"/>
    <n v="29"/>
    <e v="#N/A"/>
    <s v="Debt Ratio"/>
    <n v="1"/>
    <n v="0"/>
    <n v="0"/>
    <x v="0"/>
    <s v="Finance Master"/>
    <x v="6"/>
    <s v="IEC_STD_V10 &gt;&gt; Data Standard &gt;&gt; FIN &gt;&gt; Finance Master"/>
    <x v="17"/>
    <s v="FIN:"/>
    <x v="48"/>
    <x v="48"/>
    <x v="51"/>
    <x v="39"/>
    <x v="39"/>
    <x v="38"/>
    <x v="0"/>
    <x v="0"/>
    <x v="0"/>
    <x v="5"/>
    <m/>
    <x v="0"/>
    <x v="1"/>
    <s v="Finance Master_Debt Ratio"/>
    <x v="51"/>
    <x v="1"/>
    <x v="0"/>
    <x v="1"/>
    <x v="1"/>
    <x v="0"/>
    <x v="0"/>
    <s v="INT_FINANCE_MASTER"/>
    <s v="DEBT_RATIO"/>
    <x v="5"/>
    <x v="34"/>
    <x v="0"/>
    <n v="0"/>
    <x v="0"/>
    <x v="0"/>
    <x v="0"/>
    <s v=""/>
    <s v=""/>
    <n v="51"/>
    <s v="-51"/>
    <x v="0"/>
    <x v="0"/>
    <x v="0"/>
    <x v="39"/>
    <x v="1"/>
    <s v="負債比"/>
    <s v=""/>
    <s v=""/>
    <x v="0"/>
    <x v="40"/>
    <m/>
    <s v="^()$"/>
    <n v="9"/>
    <x v="0"/>
    <x v="1"/>
    <x v="0"/>
    <x v="0"/>
    <x v="0"/>
    <x v="1"/>
    <b v="0"/>
    <x v="0"/>
    <x v="1"/>
    <n v="0"/>
    <x v="0"/>
    <b v="0"/>
    <b v="0"/>
    <b v="0"/>
    <b v="0"/>
    <b v="1"/>
    <b v="0"/>
    <b v="0"/>
    <b v="0"/>
    <b v="0"/>
    <b v="0"/>
    <b v="0"/>
    <x v="0"/>
    <x v="2"/>
    <n v="0"/>
    <x v="19"/>
    <x v="0"/>
  </r>
  <r>
    <m/>
    <s v="FIN"/>
    <x v="1"/>
    <x v="40"/>
    <x v="40"/>
    <x v="16"/>
    <x v="41"/>
    <s v="金額單位：千元"/>
    <x v="1"/>
    <m/>
    <s v="N/A"/>
    <s v="General"/>
    <x v="6"/>
    <m/>
    <x v="0"/>
    <m/>
    <x v="1"/>
    <x v="1"/>
    <x v="0"/>
    <x v="0"/>
    <s v="INT_FINANCE_MASTER"/>
    <s v="INVENTORY_AMOUNT"/>
    <m/>
    <m/>
    <m/>
    <m/>
    <m/>
    <m/>
    <m/>
    <m/>
    <m/>
    <m/>
    <m/>
    <m/>
    <m/>
    <m/>
    <m/>
    <m/>
    <m/>
    <m/>
    <s v="資料清單"/>
    <x v="1"/>
    <x v="49"/>
    <x v="41"/>
    <x v="1"/>
    <s v="IEC_STD_V10 &gt;&gt; Data Standard &gt;&gt; FIN"/>
    <s v="Inventory Amount"/>
    <x v="40"/>
    <x v="16"/>
    <x v="0"/>
    <x v="41"/>
    <x v="1"/>
    <s v="IEC_STD_V10 &gt;&gt; Common &gt;&gt; AutoMetaDataInventory Amount"/>
    <x v="1"/>
    <x v="0"/>
    <s v="存貨金額_x000a_Property"/>
    <s v="財務會計主檔"/>
    <n v="54"/>
    <n v="29"/>
    <n v="0"/>
    <s v="Inventory Amount"/>
    <n v="1"/>
    <n v="0"/>
    <n v="0"/>
    <x v="0"/>
    <s v="Finance Master"/>
    <x v="6"/>
    <s v="IEC_STD_V10 &gt;&gt; Data Standard &gt;&gt; FIN &gt;&gt; Finance Master"/>
    <x v="0"/>
    <s v="FIN:"/>
    <x v="49"/>
    <x v="49"/>
    <x v="52"/>
    <x v="40"/>
    <x v="40"/>
    <x v="24"/>
    <x v="0"/>
    <x v="0"/>
    <x v="0"/>
    <x v="6"/>
    <m/>
    <x v="0"/>
    <x v="1"/>
    <s v="Finance Master_Inventory Amount"/>
    <x v="52"/>
    <x v="1"/>
    <x v="0"/>
    <x v="1"/>
    <x v="1"/>
    <x v="0"/>
    <x v="0"/>
    <s v="INT_FINANCE_MASTER"/>
    <s v="INVENTORY_AMOUNT"/>
    <x v="5"/>
    <x v="35"/>
    <x v="0"/>
    <n v="0"/>
    <x v="0"/>
    <x v="0"/>
    <x v="0"/>
    <s v=""/>
    <s v=""/>
    <n v="52"/>
    <s v="-52"/>
    <x v="0"/>
    <x v="0"/>
    <x v="0"/>
    <x v="40"/>
    <x v="1"/>
    <s v="存貨金額_x000a_"/>
    <s v=""/>
    <s v=""/>
    <x v="0"/>
    <x v="41"/>
    <m/>
    <s v="^()$"/>
    <n v="9"/>
    <x v="0"/>
    <x v="1"/>
    <x v="0"/>
    <x v="0"/>
    <x v="0"/>
    <x v="1"/>
    <b v="0"/>
    <x v="0"/>
    <x v="1"/>
    <n v="0"/>
    <x v="0"/>
    <b v="0"/>
    <b v="0"/>
    <b v="0"/>
    <b v="0"/>
    <b v="0"/>
    <b v="0"/>
    <b v="0"/>
    <b v="0"/>
    <b v="0"/>
    <b v="0"/>
    <b v="0"/>
    <x v="1"/>
    <x v="1"/>
    <n v="0"/>
    <x v="11"/>
    <x v="0"/>
  </r>
  <r>
    <m/>
    <s v="FIN"/>
    <x v="1"/>
    <x v="41"/>
    <x v="41"/>
    <x v="17"/>
    <x v="42"/>
    <s v="金額單位：千元"/>
    <x v="1"/>
    <m/>
    <s v="N/A"/>
    <s v="General"/>
    <x v="6"/>
    <m/>
    <x v="0"/>
    <m/>
    <x v="1"/>
    <x v="1"/>
    <x v="0"/>
    <x v="0"/>
    <s v="INT_FINANCE_MASTER"/>
    <s v="CASH_AND_CASH_EQUIVALENTS_AMOUNT"/>
    <m/>
    <m/>
    <m/>
    <m/>
    <m/>
    <m/>
    <m/>
    <m/>
    <m/>
    <m/>
    <m/>
    <m/>
    <m/>
    <m/>
    <m/>
    <m/>
    <m/>
    <m/>
    <s v="資料清單"/>
    <x v="1"/>
    <x v="50"/>
    <x v="42"/>
    <x v="1"/>
    <s v="IEC_STD_V10 &gt;&gt; Data Standard &gt;&gt; FIN"/>
    <s v="Cash and Cash Equivalents Amount"/>
    <x v="41"/>
    <x v="17"/>
    <x v="0"/>
    <x v="42"/>
    <x v="1"/>
    <s v="IEC_STD_V10 &gt;&gt; Common &gt;&gt; AutoMetaDataCash and Cash Equivalents Amount"/>
    <x v="1"/>
    <x v="0"/>
    <s v="現金及約當現金金額Property"/>
    <s v="財務會計主檔"/>
    <n v="55"/>
    <n v="29"/>
    <n v="0"/>
    <s v="Cash and Cash Equivalents Amount"/>
    <n v="1"/>
    <n v="0"/>
    <n v="0"/>
    <x v="0"/>
    <s v="Finance Master"/>
    <x v="6"/>
    <s v="IEC_STD_V10 &gt;&gt; Data Standard &gt;&gt; FIN &gt;&gt; Finance Master"/>
    <x v="0"/>
    <s v="FIN:"/>
    <x v="50"/>
    <x v="50"/>
    <x v="53"/>
    <x v="41"/>
    <x v="41"/>
    <x v="24"/>
    <x v="0"/>
    <x v="0"/>
    <x v="0"/>
    <x v="6"/>
    <m/>
    <x v="0"/>
    <x v="1"/>
    <s v="Finance Master_Cash and Cash Equivalents Amount"/>
    <x v="53"/>
    <x v="1"/>
    <x v="0"/>
    <x v="1"/>
    <x v="1"/>
    <x v="0"/>
    <x v="0"/>
    <s v="INT_FINANCE_MASTER"/>
    <s v="CASH_AND_CASH_EQUIVALENTS_AMOUNT"/>
    <x v="5"/>
    <x v="36"/>
    <x v="0"/>
    <n v="0"/>
    <x v="0"/>
    <x v="0"/>
    <x v="0"/>
    <s v=""/>
    <s v=""/>
    <n v="53"/>
    <s v="-53"/>
    <x v="0"/>
    <x v="0"/>
    <x v="0"/>
    <x v="41"/>
    <x v="1"/>
    <s v="現金及約當現金金額"/>
    <s v=""/>
    <s v=""/>
    <x v="0"/>
    <x v="42"/>
    <m/>
    <s v="^()$"/>
    <n v="9"/>
    <x v="0"/>
    <x v="1"/>
    <x v="0"/>
    <x v="0"/>
    <x v="0"/>
    <x v="1"/>
    <b v="0"/>
    <x v="0"/>
    <x v="1"/>
    <n v="0"/>
    <x v="0"/>
    <b v="0"/>
    <b v="0"/>
    <b v="0"/>
    <b v="0"/>
    <b v="0"/>
    <b v="0"/>
    <b v="0"/>
    <b v="0"/>
    <b v="0"/>
    <b v="0"/>
    <b v="0"/>
    <x v="1"/>
    <x v="1"/>
    <n v="0"/>
    <x v="20"/>
    <x v="0"/>
  </r>
  <r>
    <m/>
    <s v="FIN"/>
    <x v="1"/>
    <x v="42"/>
    <x v="42"/>
    <x v="18"/>
    <x v="43"/>
    <s v="金額單位：千元"/>
    <x v="1"/>
    <m/>
    <s v="N/A"/>
    <s v="General"/>
    <x v="6"/>
    <m/>
    <x v="0"/>
    <m/>
    <x v="1"/>
    <x v="1"/>
    <x v="0"/>
    <x v="0"/>
    <s v="INT_FINANCE_MASTER"/>
    <s v="ACCOUNTS_RECEIVABLE_AMOUNT"/>
    <m/>
    <m/>
    <m/>
    <m/>
    <m/>
    <m/>
    <m/>
    <m/>
    <m/>
    <m/>
    <m/>
    <m/>
    <m/>
    <m/>
    <m/>
    <m/>
    <m/>
    <m/>
    <s v="資料清單"/>
    <x v="1"/>
    <x v="51"/>
    <x v="43"/>
    <x v="1"/>
    <s v="IEC_STD_V10 &gt;&gt; Data Standard &gt;&gt; FIN"/>
    <s v="Accounts Receivable Amount"/>
    <x v="42"/>
    <x v="18"/>
    <x v="0"/>
    <x v="43"/>
    <x v="1"/>
    <s v="IEC_STD_V10 &gt;&gt; Common &gt;&gt; AutoMetaDataAccounts Receivable Amount"/>
    <x v="1"/>
    <x v="0"/>
    <s v="應收帳款淨額金額Property"/>
    <s v="財務會計主檔"/>
    <n v="56"/>
    <n v="29"/>
    <n v="0"/>
    <s v="Accounts Receivable Amount"/>
    <n v="1"/>
    <n v="0"/>
    <n v="0"/>
    <x v="0"/>
    <s v="Finance Master"/>
    <x v="6"/>
    <s v="IEC_STD_V10 &gt;&gt; Data Standard &gt;&gt; FIN &gt;&gt; Finance Master"/>
    <x v="0"/>
    <s v="FIN:"/>
    <x v="51"/>
    <x v="51"/>
    <x v="54"/>
    <x v="42"/>
    <x v="42"/>
    <x v="24"/>
    <x v="0"/>
    <x v="0"/>
    <x v="0"/>
    <x v="6"/>
    <m/>
    <x v="0"/>
    <x v="1"/>
    <s v="Finance Master_Accounts Receivable Amount"/>
    <x v="54"/>
    <x v="1"/>
    <x v="0"/>
    <x v="1"/>
    <x v="1"/>
    <x v="0"/>
    <x v="0"/>
    <s v="INT_FINANCE_MASTER"/>
    <s v="ACCOUNTS_RECEIVABLE_AMOUNT"/>
    <x v="5"/>
    <x v="37"/>
    <x v="0"/>
    <n v="0"/>
    <x v="0"/>
    <x v="0"/>
    <x v="0"/>
    <s v=""/>
    <s v=""/>
    <n v="54"/>
    <s v="-54"/>
    <x v="0"/>
    <x v="0"/>
    <x v="0"/>
    <x v="42"/>
    <x v="1"/>
    <s v="應收帳款淨額金額"/>
    <s v=""/>
    <s v=""/>
    <x v="0"/>
    <x v="43"/>
    <m/>
    <s v="^()$"/>
    <n v="9"/>
    <x v="0"/>
    <x v="1"/>
    <x v="0"/>
    <x v="0"/>
    <x v="0"/>
    <x v="1"/>
    <b v="0"/>
    <x v="0"/>
    <x v="1"/>
    <n v="0"/>
    <x v="0"/>
    <b v="0"/>
    <b v="0"/>
    <b v="0"/>
    <b v="0"/>
    <b v="0"/>
    <b v="0"/>
    <b v="0"/>
    <b v="0"/>
    <b v="0"/>
    <b v="0"/>
    <b v="0"/>
    <x v="1"/>
    <x v="1"/>
    <n v="0"/>
    <x v="21"/>
    <x v="0"/>
  </r>
  <r>
    <m/>
    <s v="FIN"/>
    <x v="1"/>
    <x v="43"/>
    <x v="43"/>
    <x v="19"/>
    <x v="44"/>
    <s v="金額單位：千元"/>
    <x v="1"/>
    <m/>
    <s v="N/A"/>
    <s v="General"/>
    <x v="6"/>
    <m/>
    <x v="0"/>
    <m/>
    <x v="1"/>
    <x v="1"/>
    <x v="0"/>
    <x v="0"/>
    <s v="INT_FINANCE_MASTER"/>
    <s v="PPE_AMOUNT"/>
    <m/>
    <m/>
    <m/>
    <m/>
    <m/>
    <m/>
    <m/>
    <m/>
    <m/>
    <m/>
    <m/>
    <m/>
    <m/>
    <m/>
    <m/>
    <m/>
    <m/>
    <m/>
    <s v="資料清單"/>
    <x v="1"/>
    <x v="52"/>
    <x v="44"/>
    <x v="1"/>
    <s v="IEC_STD_V10 &gt;&gt; Data Standard &gt;&gt; FIN"/>
    <s v="PPE Amount"/>
    <x v="43"/>
    <x v="19"/>
    <x v="0"/>
    <x v="44"/>
    <x v="1"/>
    <s v="IEC_STD_V10 &gt;&gt; Common &gt;&gt; AutoMetaDataPPE Amount"/>
    <x v="1"/>
    <x v="0"/>
    <s v="不動產、廠房及設備金額Property"/>
    <s v="財務會計主檔"/>
    <n v="57"/>
    <n v="29"/>
    <n v="0"/>
    <s v="PPE Amount"/>
    <n v="1"/>
    <n v="0"/>
    <n v="0"/>
    <x v="0"/>
    <s v="Finance Master"/>
    <x v="6"/>
    <s v="IEC_STD_V10 &gt;&gt; Data Standard &gt;&gt; FIN &gt;&gt; Finance Master"/>
    <x v="0"/>
    <s v="FIN:"/>
    <x v="52"/>
    <x v="52"/>
    <x v="55"/>
    <x v="43"/>
    <x v="43"/>
    <x v="24"/>
    <x v="0"/>
    <x v="0"/>
    <x v="0"/>
    <x v="6"/>
    <m/>
    <x v="0"/>
    <x v="1"/>
    <s v="Finance Master_PPE Amount"/>
    <x v="55"/>
    <x v="1"/>
    <x v="0"/>
    <x v="1"/>
    <x v="1"/>
    <x v="0"/>
    <x v="0"/>
    <s v="INT_FINANCE_MASTER"/>
    <s v="PPE_AMOUNT"/>
    <x v="5"/>
    <x v="38"/>
    <x v="0"/>
    <n v="0"/>
    <x v="0"/>
    <x v="0"/>
    <x v="0"/>
    <s v=""/>
    <s v=""/>
    <n v="55"/>
    <s v="-55"/>
    <x v="0"/>
    <x v="0"/>
    <x v="0"/>
    <x v="43"/>
    <x v="1"/>
    <s v="不動產、廠房及設備金額"/>
    <s v=""/>
    <s v=""/>
    <x v="0"/>
    <x v="44"/>
    <m/>
    <s v="^()$"/>
    <n v="9"/>
    <x v="0"/>
    <x v="1"/>
    <x v="0"/>
    <x v="0"/>
    <x v="0"/>
    <x v="1"/>
    <b v="0"/>
    <x v="0"/>
    <x v="1"/>
    <n v="0"/>
    <x v="0"/>
    <b v="0"/>
    <b v="0"/>
    <b v="0"/>
    <b v="0"/>
    <b v="0"/>
    <b v="0"/>
    <b v="0"/>
    <b v="0"/>
    <b v="0"/>
    <b v="0"/>
    <b v="0"/>
    <x v="1"/>
    <x v="1"/>
    <n v="0"/>
    <x v="19"/>
    <x v="0"/>
  </r>
  <r>
    <m/>
    <s v="FIN"/>
    <x v="1"/>
    <x v="44"/>
    <x v="44"/>
    <x v="1"/>
    <x v="45"/>
    <s v="存貨 / 總資產金額"/>
    <x v="1"/>
    <m/>
    <s v="Finance Master_Inventory Amount;Finance Master_Total Assets Amount"/>
    <s v="General"/>
    <x v="5"/>
    <m/>
    <x v="0"/>
    <m/>
    <x v="1"/>
    <x v="1"/>
    <x v="0"/>
    <x v="0"/>
    <s v="INT_FINANCE_MASTER"/>
    <s v="INVENTORY_TO_ASSETS_RATIO"/>
    <m/>
    <m/>
    <m/>
    <m/>
    <m/>
    <m/>
    <m/>
    <m/>
    <m/>
    <m/>
    <m/>
    <m/>
    <m/>
    <m/>
    <m/>
    <m/>
    <m/>
    <m/>
    <s v="資料清單"/>
    <x v="1"/>
    <x v="53"/>
    <x v="45"/>
    <x v="1"/>
    <s v="IEC_STD_V10 &gt;&gt; Data Standard &gt;&gt; FIN"/>
    <s v="Inventory to Assets Ratio"/>
    <x v="44"/>
    <x v="1"/>
    <x v="0"/>
    <x v="45"/>
    <x v="1"/>
    <s v="IEC_STD_V10 &gt;&gt; Common &gt;&gt; AutoMetaDataInventory to Assets Ratio"/>
    <x v="1"/>
    <x v="0"/>
    <s v="存貨佔總資產比例Property"/>
    <s v="財務會計主檔"/>
    <n v="58"/>
    <n v="29"/>
    <e v="#N/A"/>
    <s v="Inventory to Assets Ratio"/>
    <n v="1"/>
    <n v="0"/>
    <n v="0"/>
    <x v="0"/>
    <s v="Finance Master"/>
    <x v="6"/>
    <s v="IEC_STD_V10 &gt;&gt; Data Standard &gt;&gt; FIN &gt;&gt; Finance Master"/>
    <x v="18"/>
    <s v="FIN:"/>
    <x v="53"/>
    <x v="53"/>
    <x v="56"/>
    <x v="44"/>
    <x v="44"/>
    <x v="39"/>
    <x v="0"/>
    <x v="0"/>
    <x v="0"/>
    <x v="5"/>
    <m/>
    <x v="0"/>
    <x v="1"/>
    <s v="Finance Master_Inventory to Assets Ratio"/>
    <x v="56"/>
    <x v="1"/>
    <x v="0"/>
    <x v="1"/>
    <x v="1"/>
    <x v="0"/>
    <x v="0"/>
    <s v="INT_FINANCE_MASTER"/>
    <s v="INVENTORY_TO_ASSETS_RATIO"/>
    <x v="5"/>
    <x v="39"/>
    <x v="0"/>
    <n v="0"/>
    <x v="0"/>
    <x v="0"/>
    <x v="0"/>
    <s v=""/>
    <s v=""/>
    <n v="56"/>
    <s v="-56"/>
    <x v="0"/>
    <x v="0"/>
    <x v="0"/>
    <x v="44"/>
    <x v="1"/>
    <s v="存貨佔總資產比例"/>
    <s v=""/>
    <s v=""/>
    <x v="0"/>
    <x v="45"/>
    <m/>
    <s v="^()$"/>
    <n v="9"/>
    <x v="0"/>
    <x v="1"/>
    <x v="0"/>
    <x v="0"/>
    <x v="0"/>
    <x v="1"/>
    <b v="0"/>
    <x v="0"/>
    <x v="1"/>
    <n v="0"/>
    <x v="0"/>
    <b v="0"/>
    <b v="0"/>
    <b v="0"/>
    <b v="0"/>
    <b v="0"/>
    <b v="0"/>
    <b v="0"/>
    <b v="0"/>
    <b v="0"/>
    <b v="0"/>
    <b v="0"/>
    <x v="1"/>
    <x v="1"/>
    <n v="0"/>
    <x v="4"/>
    <x v="0"/>
  </r>
  <r>
    <m/>
    <s v="FIN"/>
    <x v="1"/>
    <x v="45"/>
    <x v="45"/>
    <x v="20"/>
    <x v="46"/>
    <s v="現金及約當現金 / 總資產金額"/>
    <x v="1"/>
    <m/>
    <s v="Finance Master_Cash and Cash Equivalents Amount;Finance Master_Total Assets Amount"/>
    <s v="General"/>
    <x v="5"/>
    <m/>
    <x v="0"/>
    <m/>
    <x v="1"/>
    <x v="1"/>
    <x v="0"/>
    <x v="0"/>
    <s v="INT_FINANCE_MASTER"/>
    <s v="CASH_AND_CASH_EQUIVALENTS_TO_ASSETS_RATIO"/>
    <m/>
    <m/>
    <m/>
    <m/>
    <m/>
    <m/>
    <m/>
    <m/>
    <m/>
    <m/>
    <m/>
    <m/>
    <m/>
    <m/>
    <m/>
    <m/>
    <m/>
    <m/>
    <s v="資料清單"/>
    <x v="1"/>
    <x v="54"/>
    <x v="46"/>
    <x v="1"/>
    <s v="IEC_STD_V10 &gt;&gt; Data Standard &gt;&gt; FIN"/>
    <s v="Cash and Cash Equivalents to Assets Ratio"/>
    <x v="45"/>
    <x v="20"/>
    <x v="0"/>
    <x v="46"/>
    <x v="1"/>
    <s v="IEC_STD_V10 &gt;&gt; Common &gt;&gt; AutoMetaDataCash and Cash Equivalents to Assets Ratio"/>
    <x v="1"/>
    <x v="0"/>
    <s v="現金及約當現金佔總資產比例Property"/>
    <s v="財務會計主檔"/>
    <n v="59"/>
    <n v="29"/>
    <e v="#N/A"/>
    <s v="Cash and Cash Equivalents to Assets Ratio"/>
    <n v="1"/>
    <n v="0"/>
    <n v="0"/>
    <x v="0"/>
    <s v="Finance Master"/>
    <x v="6"/>
    <s v="IEC_STD_V10 &gt;&gt; Data Standard &gt;&gt; FIN &gt;&gt; Finance Master"/>
    <x v="19"/>
    <s v="FIN:"/>
    <x v="54"/>
    <x v="54"/>
    <x v="57"/>
    <x v="45"/>
    <x v="45"/>
    <x v="40"/>
    <x v="0"/>
    <x v="0"/>
    <x v="0"/>
    <x v="5"/>
    <m/>
    <x v="0"/>
    <x v="1"/>
    <s v="Finance Master_Cash and Cash Equivalents to Assets Ratio"/>
    <x v="57"/>
    <x v="1"/>
    <x v="0"/>
    <x v="1"/>
    <x v="1"/>
    <x v="0"/>
    <x v="0"/>
    <s v="INT_FINANCE_MASTER"/>
    <s v="CASH_AND_CASH_EQUIVALENTS_TO_ASSETS_RATIO"/>
    <x v="5"/>
    <x v="40"/>
    <x v="0"/>
    <n v="0"/>
    <x v="0"/>
    <x v="0"/>
    <x v="0"/>
    <s v=""/>
    <s v=""/>
    <n v="57"/>
    <s v="-57"/>
    <x v="0"/>
    <x v="0"/>
    <x v="0"/>
    <x v="45"/>
    <x v="1"/>
    <s v="現金及約當現金佔總資產比例"/>
    <s v=""/>
    <s v=""/>
    <x v="0"/>
    <x v="46"/>
    <m/>
    <s v="^()$"/>
    <n v="9"/>
    <x v="0"/>
    <x v="1"/>
    <x v="0"/>
    <x v="0"/>
    <x v="0"/>
    <x v="1"/>
    <b v="0"/>
    <x v="0"/>
    <x v="1"/>
    <n v="0"/>
    <x v="0"/>
    <b v="0"/>
    <b v="0"/>
    <b v="0"/>
    <b v="0"/>
    <b v="0"/>
    <b v="0"/>
    <b v="0"/>
    <b v="0"/>
    <b v="0"/>
    <b v="0"/>
    <b v="0"/>
    <x v="1"/>
    <x v="1"/>
    <n v="0"/>
    <x v="22"/>
    <x v="0"/>
  </r>
  <r>
    <m/>
    <s v="FIN"/>
    <x v="1"/>
    <x v="46"/>
    <x v="46"/>
    <x v="21"/>
    <x v="47"/>
    <s v="應收帳款淨額 / 總資產金額"/>
    <x v="1"/>
    <m/>
    <s v="Finance Master_Accounts Receivable Amount;Finance Master_Total Assets Amount"/>
    <s v="General"/>
    <x v="5"/>
    <m/>
    <x v="0"/>
    <m/>
    <x v="1"/>
    <x v="1"/>
    <x v="0"/>
    <x v="0"/>
    <s v="INT_FINANCE_MASTER"/>
    <s v="ACCOUNTS_RECEIVABLE_TO_ASSETS_RATIO"/>
    <m/>
    <m/>
    <m/>
    <m/>
    <m/>
    <m/>
    <m/>
    <m/>
    <m/>
    <m/>
    <m/>
    <m/>
    <m/>
    <m/>
    <m/>
    <m/>
    <m/>
    <m/>
    <s v="資料清單"/>
    <x v="1"/>
    <x v="55"/>
    <x v="47"/>
    <x v="1"/>
    <s v="IEC_STD_V10 &gt;&gt; Data Standard &gt;&gt; FIN"/>
    <s v="Accounts Receivable to Assets Ratio"/>
    <x v="46"/>
    <x v="21"/>
    <x v="0"/>
    <x v="47"/>
    <x v="1"/>
    <s v="IEC_STD_V10 &gt;&gt; Common &gt;&gt; AutoMetaDataAccounts Receivable to Assets Ratio"/>
    <x v="1"/>
    <x v="0"/>
    <s v="應收帳款淨額站總資產比例Property"/>
    <s v="財務會計主檔"/>
    <n v="60"/>
    <n v="29"/>
    <e v="#N/A"/>
    <s v="Accounts Receivable to Assets Ratio"/>
    <n v="1"/>
    <n v="0"/>
    <n v="0"/>
    <x v="0"/>
    <s v="Finance Master"/>
    <x v="6"/>
    <s v="IEC_STD_V10 &gt;&gt; Data Standard &gt;&gt; FIN &gt;&gt; Finance Master"/>
    <x v="20"/>
    <s v="FIN:"/>
    <x v="55"/>
    <x v="55"/>
    <x v="58"/>
    <x v="46"/>
    <x v="46"/>
    <x v="41"/>
    <x v="0"/>
    <x v="0"/>
    <x v="0"/>
    <x v="5"/>
    <m/>
    <x v="0"/>
    <x v="1"/>
    <s v="Finance Master_Accounts Receivable to Assets Ratio"/>
    <x v="58"/>
    <x v="1"/>
    <x v="0"/>
    <x v="1"/>
    <x v="1"/>
    <x v="0"/>
    <x v="0"/>
    <s v="INT_FINANCE_MASTER"/>
    <s v="ACCOUNTS_RECEIVABLE_TO_ASSETS_RATIO"/>
    <x v="5"/>
    <x v="41"/>
    <x v="0"/>
    <n v="0"/>
    <x v="0"/>
    <x v="0"/>
    <x v="0"/>
    <s v=""/>
    <s v=""/>
    <n v="58"/>
    <s v="-58"/>
    <x v="0"/>
    <x v="0"/>
    <x v="0"/>
    <x v="46"/>
    <x v="1"/>
    <s v="應收帳款淨額站總資產比例"/>
    <s v=""/>
    <s v=""/>
    <x v="0"/>
    <x v="47"/>
    <m/>
    <s v="^()$"/>
    <n v="9"/>
    <x v="0"/>
    <x v="1"/>
    <x v="0"/>
    <x v="0"/>
    <x v="0"/>
    <x v="1"/>
    <b v="0"/>
    <x v="0"/>
    <x v="1"/>
    <n v="0"/>
    <x v="0"/>
    <b v="0"/>
    <b v="0"/>
    <b v="0"/>
    <b v="0"/>
    <b v="0"/>
    <b v="0"/>
    <b v="0"/>
    <b v="0"/>
    <b v="0"/>
    <b v="0"/>
    <b v="0"/>
    <x v="1"/>
    <x v="1"/>
    <n v="0"/>
    <x v="14"/>
    <x v="0"/>
  </r>
  <r>
    <m/>
    <s v="FIN"/>
    <x v="1"/>
    <x v="47"/>
    <x v="47"/>
    <x v="1"/>
    <x v="48"/>
    <s v="不動產、廠房及設備 / 總資產金額"/>
    <x v="1"/>
    <m/>
    <s v="Finance Master_PPE Amount;Finance Master_Total Assets Amount"/>
    <s v="General"/>
    <x v="5"/>
    <m/>
    <x v="0"/>
    <m/>
    <x v="1"/>
    <x v="1"/>
    <x v="0"/>
    <x v="0"/>
    <s v="INT_FINANCE_MASTER"/>
    <s v="PPE_TO_ASSETS_RATIO"/>
    <m/>
    <m/>
    <m/>
    <m/>
    <m/>
    <m/>
    <m/>
    <m/>
    <m/>
    <m/>
    <m/>
    <m/>
    <m/>
    <m/>
    <m/>
    <m/>
    <m/>
    <m/>
    <s v="資料清單"/>
    <x v="1"/>
    <x v="56"/>
    <x v="48"/>
    <x v="1"/>
    <s v="IEC_STD_V10 &gt;&gt; Data Standard &gt;&gt; FIN"/>
    <s v="PPE to Assets Ratio"/>
    <x v="47"/>
    <x v="1"/>
    <x v="0"/>
    <x v="48"/>
    <x v="1"/>
    <s v="IEC_STD_V10 &gt;&gt; Common &gt;&gt; AutoMetaDataPPE to Assets Ratio"/>
    <x v="1"/>
    <x v="0"/>
    <s v="不動產、廠房及設備佔總資產比例Property"/>
    <s v="財務會計主檔"/>
    <n v="61"/>
    <n v="29"/>
    <e v="#N/A"/>
    <s v="PPE to Assets Ratio"/>
    <n v="1"/>
    <n v="0"/>
    <n v="0"/>
    <x v="0"/>
    <s v="Finance Master"/>
    <x v="6"/>
    <s v="IEC_STD_V10 &gt;&gt; Data Standard &gt;&gt; FIN &gt;&gt; Finance Master"/>
    <x v="21"/>
    <s v="FIN:"/>
    <x v="56"/>
    <x v="56"/>
    <x v="59"/>
    <x v="47"/>
    <x v="47"/>
    <x v="42"/>
    <x v="0"/>
    <x v="0"/>
    <x v="0"/>
    <x v="5"/>
    <m/>
    <x v="0"/>
    <x v="1"/>
    <s v="Finance Master_PPE to Assets Ratio"/>
    <x v="59"/>
    <x v="1"/>
    <x v="0"/>
    <x v="1"/>
    <x v="1"/>
    <x v="0"/>
    <x v="0"/>
    <s v="INT_FINANCE_MASTER"/>
    <s v="PPE_TO_ASSETS_RATIO"/>
    <x v="5"/>
    <x v="42"/>
    <x v="0"/>
    <n v="0"/>
    <x v="0"/>
    <x v="0"/>
    <x v="0"/>
    <s v=""/>
    <s v=""/>
    <n v="59"/>
    <s v="-59"/>
    <x v="0"/>
    <x v="0"/>
    <x v="0"/>
    <x v="47"/>
    <x v="1"/>
    <s v="不動產、廠房及設備佔總資產比例"/>
    <s v=""/>
    <s v=""/>
    <x v="0"/>
    <x v="48"/>
    <m/>
    <s v="^()$"/>
    <n v="9"/>
    <x v="0"/>
    <x v="1"/>
    <x v="0"/>
    <x v="0"/>
    <x v="0"/>
    <x v="1"/>
    <b v="0"/>
    <x v="0"/>
    <x v="1"/>
    <n v="0"/>
    <x v="0"/>
    <b v="0"/>
    <b v="0"/>
    <b v="0"/>
    <b v="0"/>
    <b v="0"/>
    <b v="0"/>
    <b v="0"/>
    <b v="0"/>
    <b v="0"/>
    <b v="0"/>
    <b v="0"/>
    <x v="1"/>
    <x v="1"/>
    <n v="0"/>
    <x v="5"/>
    <x v="0"/>
  </r>
  <r>
    <m/>
    <s v="FIN"/>
    <x v="1"/>
    <x v="48"/>
    <x v="48"/>
    <x v="22"/>
    <x v="49"/>
    <s v="金額單位：千元"/>
    <x v="1"/>
    <m/>
    <s v="N/A"/>
    <s v="General"/>
    <x v="6"/>
    <m/>
    <x v="0"/>
    <m/>
    <x v="1"/>
    <x v="1"/>
    <x v="0"/>
    <x v="0"/>
    <s v="INT_FINANCE_MASTER"/>
    <s v="SHORT_TERM_DEBTS_AMOUNT"/>
    <m/>
    <m/>
    <m/>
    <m/>
    <m/>
    <m/>
    <m/>
    <m/>
    <m/>
    <m/>
    <m/>
    <m/>
    <m/>
    <m/>
    <m/>
    <m/>
    <m/>
    <m/>
    <s v="資料清單"/>
    <x v="1"/>
    <x v="57"/>
    <x v="49"/>
    <x v="1"/>
    <s v="IEC_STD_V10 &gt;&gt; Data Standard &gt;&gt; FIN"/>
    <s v="Short-term Debts Amount"/>
    <x v="48"/>
    <x v="22"/>
    <x v="0"/>
    <x v="49"/>
    <x v="1"/>
    <s v="IEC_STD_V10 &gt;&gt; Common &gt;&gt; AutoMetaDataShort-term Debts Amount"/>
    <x v="1"/>
    <x v="0"/>
    <s v="短期借款金額Property"/>
    <s v="財務會計主檔"/>
    <n v="62"/>
    <n v="29"/>
    <n v="0"/>
    <s v="Short-term Debts Amount"/>
    <n v="1"/>
    <n v="0"/>
    <n v="0"/>
    <x v="0"/>
    <s v="Finance Master"/>
    <x v="6"/>
    <s v="IEC_STD_V10 &gt;&gt; Data Standard &gt;&gt; FIN &gt;&gt; Finance Master"/>
    <x v="0"/>
    <s v="FIN:"/>
    <x v="57"/>
    <x v="57"/>
    <x v="60"/>
    <x v="48"/>
    <x v="48"/>
    <x v="24"/>
    <x v="0"/>
    <x v="0"/>
    <x v="0"/>
    <x v="6"/>
    <m/>
    <x v="0"/>
    <x v="1"/>
    <s v="Finance Master_Short-term Debts Amount"/>
    <x v="60"/>
    <x v="1"/>
    <x v="0"/>
    <x v="1"/>
    <x v="1"/>
    <x v="0"/>
    <x v="0"/>
    <s v="INT_FINANCE_MASTER"/>
    <s v="SHORT_TERM_DEBTS_AMOUNT"/>
    <x v="5"/>
    <x v="43"/>
    <x v="0"/>
    <n v="0"/>
    <x v="0"/>
    <x v="0"/>
    <x v="0"/>
    <s v=""/>
    <s v=""/>
    <n v="60"/>
    <s v="-60"/>
    <x v="0"/>
    <x v="0"/>
    <x v="0"/>
    <x v="48"/>
    <x v="1"/>
    <s v="短期借款金額"/>
    <s v=""/>
    <s v=""/>
    <x v="0"/>
    <x v="49"/>
    <m/>
    <s v="^()$"/>
    <n v="9"/>
    <x v="0"/>
    <x v="1"/>
    <x v="0"/>
    <x v="0"/>
    <x v="0"/>
    <x v="1"/>
    <b v="0"/>
    <x v="0"/>
    <x v="1"/>
    <n v="0"/>
    <x v="0"/>
    <b v="0"/>
    <b v="0"/>
    <b v="0"/>
    <b v="0"/>
    <b v="0"/>
    <b v="0"/>
    <b v="0"/>
    <b v="0"/>
    <b v="0"/>
    <b v="0"/>
    <b v="0"/>
    <x v="1"/>
    <x v="1"/>
    <n v="0"/>
    <x v="23"/>
    <x v="0"/>
  </r>
  <r>
    <m/>
    <s v="FIN"/>
    <x v="1"/>
    <x v="49"/>
    <x v="49"/>
    <x v="23"/>
    <x v="50"/>
    <s v="金額單位：千元"/>
    <x v="1"/>
    <m/>
    <s v="N/A"/>
    <s v="General"/>
    <x v="6"/>
    <m/>
    <x v="0"/>
    <m/>
    <x v="1"/>
    <x v="1"/>
    <x v="0"/>
    <x v="0"/>
    <s v="INT_FINANCE_MASTER"/>
    <s v="ACCOUNTS_PAYABLE_AMOUNT"/>
    <m/>
    <m/>
    <m/>
    <m/>
    <m/>
    <m/>
    <m/>
    <m/>
    <m/>
    <m/>
    <m/>
    <m/>
    <m/>
    <m/>
    <m/>
    <m/>
    <m/>
    <m/>
    <s v="資料清單"/>
    <x v="1"/>
    <x v="58"/>
    <x v="50"/>
    <x v="1"/>
    <s v="IEC_STD_V10 &gt;&gt; Data Standard &gt;&gt; FIN"/>
    <s v="Accounts Payable Amount"/>
    <x v="49"/>
    <x v="23"/>
    <x v="0"/>
    <x v="50"/>
    <x v="1"/>
    <s v="IEC_STD_V10 &gt;&gt; Common &gt;&gt; AutoMetaDataAccounts Payable Amount"/>
    <x v="1"/>
    <x v="0"/>
    <s v="應付帳款及票據金額Property"/>
    <s v="財務會計主檔"/>
    <n v="63"/>
    <n v="29"/>
    <n v="0"/>
    <s v="Accounts Payable Amount"/>
    <n v="1"/>
    <n v="0"/>
    <n v="0"/>
    <x v="0"/>
    <s v="Finance Master"/>
    <x v="6"/>
    <s v="IEC_STD_V10 &gt;&gt; Data Standard &gt;&gt; FIN &gt;&gt; Finance Master"/>
    <x v="0"/>
    <s v="FIN:"/>
    <x v="58"/>
    <x v="58"/>
    <x v="61"/>
    <x v="49"/>
    <x v="49"/>
    <x v="24"/>
    <x v="0"/>
    <x v="0"/>
    <x v="0"/>
    <x v="6"/>
    <m/>
    <x v="0"/>
    <x v="1"/>
    <s v="Finance Master_Accounts Payable Amount"/>
    <x v="61"/>
    <x v="1"/>
    <x v="0"/>
    <x v="1"/>
    <x v="1"/>
    <x v="0"/>
    <x v="0"/>
    <s v="INT_FINANCE_MASTER"/>
    <s v="ACCOUNTS_PAYABLE_AMOUNT"/>
    <x v="5"/>
    <x v="44"/>
    <x v="0"/>
    <n v="0"/>
    <x v="0"/>
    <x v="0"/>
    <x v="0"/>
    <s v=""/>
    <s v=""/>
    <n v="61"/>
    <s v="-61"/>
    <x v="0"/>
    <x v="0"/>
    <x v="0"/>
    <x v="49"/>
    <x v="1"/>
    <s v="應付帳款及票據金額"/>
    <s v=""/>
    <s v=""/>
    <x v="0"/>
    <x v="50"/>
    <m/>
    <s v="^()$"/>
    <n v="9"/>
    <x v="0"/>
    <x v="1"/>
    <x v="0"/>
    <x v="0"/>
    <x v="0"/>
    <x v="1"/>
    <b v="0"/>
    <x v="0"/>
    <x v="1"/>
    <n v="0"/>
    <x v="0"/>
    <b v="0"/>
    <b v="0"/>
    <b v="0"/>
    <b v="0"/>
    <b v="0"/>
    <b v="0"/>
    <b v="0"/>
    <b v="0"/>
    <b v="0"/>
    <b v="0"/>
    <b v="0"/>
    <x v="1"/>
    <x v="1"/>
    <n v="0"/>
    <x v="23"/>
    <x v="0"/>
  </r>
  <r>
    <m/>
    <s v="FIN"/>
    <x v="1"/>
    <x v="50"/>
    <x v="50"/>
    <x v="24"/>
    <x v="51"/>
    <s v="金額單位：千元"/>
    <x v="1"/>
    <m/>
    <s v="N/A"/>
    <s v="General"/>
    <x v="6"/>
    <m/>
    <x v="0"/>
    <m/>
    <x v="1"/>
    <x v="1"/>
    <x v="0"/>
    <x v="0"/>
    <s v="INT_FINANCE_MASTER"/>
    <s v="LONG_TERM_DEBTS_AMOUNT"/>
    <m/>
    <m/>
    <m/>
    <m/>
    <m/>
    <m/>
    <m/>
    <m/>
    <m/>
    <m/>
    <m/>
    <m/>
    <m/>
    <m/>
    <m/>
    <m/>
    <m/>
    <m/>
    <s v="資料清單"/>
    <x v="1"/>
    <x v="59"/>
    <x v="51"/>
    <x v="1"/>
    <s v="IEC_STD_V10 &gt;&gt; Data Standard &gt;&gt; FIN"/>
    <s v="Long-term Debts Amount"/>
    <x v="50"/>
    <x v="24"/>
    <x v="0"/>
    <x v="51"/>
    <x v="1"/>
    <s v="IEC_STD_V10 &gt;&gt; Common &gt;&gt; AutoMetaDataLong-term Debts Amount"/>
    <x v="1"/>
    <x v="0"/>
    <s v="長期借款金額Property"/>
    <s v="財務會計主檔"/>
    <n v="64"/>
    <n v="29"/>
    <n v="0"/>
    <s v="Long-term Debts Amount"/>
    <n v="1"/>
    <n v="0"/>
    <n v="0"/>
    <x v="0"/>
    <s v="Finance Master"/>
    <x v="6"/>
    <s v="IEC_STD_V10 &gt;&gt; Data Standard &gt;&gt; FIN &gt;&gt; Finance Master"/>
    <x v="0"/>
    <s v="FIN:"/>
    <x v="59"/>
    <x v="59"/>
    <x v="62"/>
    <x v="50"/>
    <x v="50"/>
    <x v="24"/>
    <x v="0"/>
    <x v="0"/>
    <x v="0"/>
    <x v="6"/>
    <m/>
    <x v="0"/>
    <x v="1"/>
    <s v="Finance Master_Long-term Debts Amount"/>
    <x v="62"/>
    <x v="1"/>
    <x v="0"/>
    <x v="1"/>
    <x v="1"/>
    <x v="0"/>
    <x v="0"/>
    <s v="INT_FINANCE_MASTER"/>
    <s v="LONG_TERM_DEBTS_AMOUNT"/>
    <x v="5"/>
    <x v="45"/>
    <x v="0"/>
    <n v="0"/>
    <x v="0"/>
    <x v="0"/>
    <x v="0"/>
    <s v=""/>
    <s v=""/>
    <n v="62"/>
    <s v="-62"/>
    <x v="0"/>
    <x v="0"/>
    <x v="0"/>
    <x v="50"/>
    <x v="1"/>
    <s v="長期借款金額"/>
    <s v=""/>
    <s v=""/>
    <x v="0"/>
    <x v="51"/>
    <m/>
    <s v="^()$"/>
    <n v="9"/>
    <x v="0"/>
    <x v="1"/>
    <x v="0"/>
    <x v="0"/>
    <x v="0"/>
    <x v="1"/>
    <b v="0"/>
    <x v="0"/>
    <x v="1"/>
    <n v="0"/>
    <x v="0"/>
    <b v="0"/>
    <b v="0"/>
    <b v="0"/>
    <b v="0"/>
    <b v="0"/>
    <b v="0"/>
    <b v="0"/>
    <b v="0"/>
    <b v="0"/>
    <b v="0"/>
    <b v="0"/>
    <x v="1"/>
    <x v="1"/>
    <n v="0"/>
    <x v="17"/>
    <x v="0"/>
  </r>
  <r>
    <m/>
    <s v="FIN"/>
    <x v="1"/>
    <x v="51"/>
    <x v="51"/>
    <x v="25"/>
    <x v="52"/>
    <s v="短期借款 / 總資產金額"/>
    <x v="1"/>
    <m/>
    <s v="Finance Master_Short-term Debts Amount;Finance Master_Total Assets Amount"/>
    <s v="General"/>
    <x v="6"/>
    <m/>
    <x v="0"/>
    <m/>
    <x v="1"/>
    <x v="1"/>
    <x v="0"/>
    <x v="0"/>
    <s v="INT_FINANCE_MASTER"/>
    <s v="SHORT_TERM_DEBTS_TO_ASSETS_RATIO"/>
    <m/>
    <m/>
    <m/>
    <m/>
    <m/>
    <m/>
    <m/>
    <m/>
    <m/>
    <m/>
    <m/>
    <m/>
    <m/>
    <m/>
    <m/>
    <m/>
    <m/>
    <m/>
    <s v="資料清單"/>
    <x v="1"/>
    <x v="60"/>
    <x v="52"/>
    <x v="1"/>
    <s v="IEC_STD_V10 &gt;&gt; Data Standard &gt;&gt; FIN"/>
    <s v="Short-term Debts to Assets Ratio"/>
    <x v="51"/>
    <x v="25"/>
    <x v="0"/>
    <x v="52"/>
    <x v="1"/>
    <s v="IEC_STD_V10 &gt;&gt; Common &gt;&gt; AutoMetaDataShort-term Debts to Assets Ratio"/>
    <x v="1"/>
    <x v="0"/>
    <s v="短期借款佔總資產比例Property"/>
    <s v="財務會計主檔"/>
    <n v="65"/>
    <n v="29"/>
    <e v="#N/A"/>
    <s v="Short-term Debts to Assets Ratio"/>
    <n v="1"/>
    <n v="0"/>
    <n v="0"/>
    <x v="0"/>
    <s v="Finance Master"/>
    <x v="6"/>
    <s v="IEC_STD_V10 &gt;&gt; Data Standard &gt;&gt; FIN &gt;&gt; Finance Master"/>
    <x v="22"/>
    <s v="FIN:"/>
    <x v="60"/>
    <x v="60"/>
    <x v="63"/>
    <x v="51"/>
    <x v="51"/>
    <x v="43"/>
    <x v="0"/>
    <x v="0"/>
    <x v="0"/>
    <x v="6"/>
    <m/>
    <x v="0"/>
    <x v="1"/>
    <s v="Finance Master_Short-term Debts to Assets Ratio"/>
    <x v="63"/>
    <x v="1"/>
    <x v="0"/>
    <x v="1"/>
    <x v="1"/>
    <x v="0"/>
    <x v="0"/>
    <s v="INT_FINANCE_MASTER"/>
    <s v="SHORT_TERM_DEBTS_TO_ASSETS_RATIO"/>
    <x v="5"/>
    <x v="46"/>
    <x v="0"/>
    <n v="0"/>
    <x v="0"/>
    <x v="0"/>
    <x v="0"/>
    <s v=""/>
    <s v=""/>
    <n v="63"/>
    <s v="-63"/>
    <x v="0"/>
    <x v="0"/>
    <x v="0"/>
    <x v="51"/>
    <x v="1"/>
    <s v="短期借款佔總資產比例"/>
    <s v=""/>
    <s v=""/>
    <x v="0"/>
    <x v="52"/>
    <m/>
    <s v="^()$"/>
    <n v="9"/>
    <x v="0"/>
    <x v="1"/>
    <x v="0"/>
    <x v="0"/>
    <x v="0"/>
    <x v="1"/>
    <b v="0"/>
    <x v="0"/>
    <x v="1"/>
    <n v="0"/>
    <x v="0"/>
    <b v="0"/>
    <b v="0"/>
    <b v="0"/>
    <b v="0"/>
    <b v="0"/>
    <b v="0"/>
    <b v="0"/>
    <b v="0"/>
    <b v="0"/>
    <b v="0"/>
    <b v="0"/>
    <x v="1"/>
    <x v="1"/>
    <n v="0"/>
    <x v="20"/>
    <x v="0"/>
  </r>
  <r>
    <m/>
    <s v="FIN"/>
    <x v="1"/>
    <x v="52"/>
    <x v="52"/>
    <x v="26"/>
    <x v="53"/>
    <s v="應付帳款及票據 / 總資產金額"/>
    <x v="1"/>
    <m/>
    <s v="Finance Master_Accounts Payable Amount;Finance Master_Total Assets Amount"/>
    <s v="General"/>
    <x v="6"/>
    <m/>
    <x v="0"/>
    <m/>
    <x v="1"/>
    <x v="1"/>
    <x v="0"/>
    <x v="0"/>
    <s v="INT_FINANCE_MASTER"/>
    <s v="ACCOUNTS_PAYABLE_TO_ASSETS_RATIO"/>
    <m/>
    <m/>
    <m/>
    <m/>
    <m/>
    <m/>
    <m/>
    <m/>
    <m/>
    <m/>
    <m/>
    <m/>
    <m/>
    <m/>
    <m/>
    <m/>
    <m/>
    <m/>
    <s v="資料清單"/>
    <x v="1"/>
    <x v="61"/>
    <x v="53"/>
    <x v="1"/>
    <s v="IEC_STD_V10 &gt;&gt; Data Standard &gt;&gt; FIN"/>
    <s v="Accounts Payable to Assets Ratio"/>
    <x v="52"/>
    <x v="26"/>
    <x v="0"/>
    <x v="53"/>
    <x v="1"/>
    <s v="IEC_STD_V10 &gt;&gt; Common &gt;&gt; AutoMetaDataAccounts Payable to Assets Ratio"/>
    <x v="1"/>
    <x v="0"/>
    <s v="應付帳款及票據占總資產比例Property"/>
    <s v="財務會計主檔"/>
    <n v="66"/>
    <n v="29"/>
    <e v="#N/A"/>
    <s v="Accounts Payable to Assets Ratio"/>
    <n v="1"/>
    <n v="0"/>
    <n v="0"/>
    <x v="0"/>
    <s v="Finance Master"/>
    <x v="6"/>
    <s v="IEC_STD_V10 &gt;&gt; Data Standard &gt;&gt; FIN &gt;&gt; Finance Master"/>
    <x v="23"/>
    <s v="FIN:"/>
    <x v="61"/>
    <x v="61"/>
    <x v="64"/>
    <x v="52"/>
    <x v="52"/>
    <x v="44"/>
    <x v="0"/>
    <x v="0"/>
    <x v="0"/>
    <x v="6"/>
    <m/>
    <x v="0"/>
    <x v="1"/>
    <s v="Finance Master_Accounts Payable to Assets Ratio"/>
    <x v="64"/>
    <x v="1"/>
    <x v="0"/>
    <x v="1"/>
    <x v="1"/>
    <x v="0"/>
    <x v="0"/>
    <s v="INT_FINANCE_MASTER"/>
    <s v="ACCOUNTS_PAYABLE_TO_ASSETS_RATIO"/>
    <x v="5"/>
    <x v="47"/>
    <x v="0"/>
    <n v="0"/>
    <x v="0"/>
    <x v="0"/>
    <x v="0"/>
    <s v=""/>
    <s v=""/>
    <n v="64"/>
    <s v="-64"/>
    <x v="0"/>
    <x v="0"/>
    <x v="0"/>
    <x v="52"/>
    <x v="1"/>
    <s v="應付帳款及票據占總資產比例"/>
    <s v=""/>
    <s v=""/>
    <x v="0"/>
    <x v="53"/>
    <m/>
    <s v="^()$"/>
    <n v="9"/>
    <x v="0"/>
    <x v="1"/>
    <x v="0"/>
    <x v="0"/>
    <x v="0"/>
    <x v="1"/>
    <b v="0"/>
    <x v="0"/>
    <x v="1"/>
    <n v="0"/>
    <x v="0"/>
    <b v="0"/>
    <b v="0"/>
    <b v="0"/>
    <b v="0"/>
    <b v="0"/>
    <b v="0"/>
    <b v="0"/>
    <b v="0"/>
    <b v="0"/>
    <b v="0"/>
    <b v="0"/>
    <x v="1"/>
    <x v="1"/>
    <n v="0"/>
    <x v="20"/>
    <x v="0"/>
  </r>
  <r>
    <m/>
    <s v="FIN"/>
    <x v="1"/>
    <x v="53"/>
    <x v="53"/>
    <x v="27"/>
    <x v="54"/>
    <s v="長期借款 / 總資產金額"/>
    <x v="1"/>
    <m/>
    <s v="Finance Master_Long-term Debts Amount;Finance Master_Total Assets Amount"/>
    <s v="General"/>
    <x v="6"/>
    <m/>
    <x v="0"/>
    <m/>
    <x v="1"/>
    <x v="1"/>
    <x v="0"/>
    <x v="0"/>
    <s v="INT_FINANCE_MASTER"/>
    <s v="LONG_TERM_DEBTS_TO_ASSETS_RATIO"/>
    <m/>
    <m/>
    <m/>
    <m/>
    <m/>
    <m/>
    <m/>
    <m/>
    <m/>
    <m/>
    <m/>
    <m/>
    <m/>
    <m/>
    <m/>
    <m/>
    <m/>
    <m/>
    <s v="資料清單"/>
    <x v="1"/>
    <x v="62"/>
    <x v="54"/>
    <x v="1"/>
    <s v="IEC_STD_V10 &gt;&gt; Data Standard &gt;&gt; FIN"/>
    <s v="Long-term Debts to Assets Ratio"/>
    <x v="53"/>
    <x v="27"/>
    <x v="0"/>
    <x v="54"/>
    <x v="1"/>
    <s v="IEC_STD_V10 &gt;&gt; Common &gt;&gt; AutoMetaDataLong-term Debts to Assets Ratio"/>
    <x v="1"/>
    <x v="0"/>
    <s v="長期借款占總資產比例Property"/>
    <s v="財務會計主檔"/>
    <n v="67"/>
    <n v="29"/>
    <e v="#N/A"/>
    <s v="Long-term Debts to Assets Ratio"/>
    <n v="1"/>
    <n v="0"/>
    <n v="0"/>
    <x v="0"/>
    <s v="Finance Master"/>
    <x v="6"/>
    <s v="IEC_STD_V10 &gt;&gt; Data Standard &gt;&gt; FIN &gt;&gt; Finance Master"/>
    <x v="24"/>
    <s v="FIN:"/>
    <x v="62"/>
    <x v="62"/>
    <x v="65"/>
    <x v="53"/>
    <x v="53"/>
    <x v="45"/>
    <x v="0"/>
    <x v="0"/>
    <x v="0"/>
    <x v="6"/>
    <m/>
    <x v="0"/>
    <x v="1"/>
    <s v="Finance Master_Long-term Debts to Assets Ratio"/>
    <x v="65"/>
    <x v="1"/>
    <x v="0"/>
    <x v="1"/>
    <x v="1"/>
    <x v="0"/>
    <x v="0"/>
    <s v="INT_FINANCE_MASTER"/>
    <s v="LONG_TERM_DEBTS_TO_ASSETS_RATIO"/>
    <x v="5"/>
    <x v="48"/>
    <x v="0"/>
    <n v="0"/>
    <x v="0"/>
    <x v="0"/>
    <x v="0"/>
    <s v=""/>
    <s v=""/>
    <n v="65"/>
    <s v="-65"/>
    <x v="0"/>
    <x v="0"/>
    <x v="0"/>
    <x v="53"/>
    <x v="1"/>
    <s v="長期借款占總資產比例"/>
    <s v=""/>
    <s v=""/>
    <x v="0"/>
    <x v="54"/>
    <m/>
    <s v="^()$"/>
    <n v="9"/>
    <x v="0"/>
    <x v="1"/>
    <x v="0"/>
    <x v="0"/>
    <x v="0"/>
    <x v="1"/>
    <b v="0"/>
    <x v="0"/>
    <x v="1"/>
    <n v="0"/>
    <x v="0"/>
    <b v="0"/>
    <b v="0"/>
    <b v="0"/>
    <b v="0"/>
    <b v="0"/>
    <b v="0"/>
    <b v="0"/>
    <b v="0"/>
    <b v="0"/>
    <b v="0"/>
    <b v="0"/>
    <x v="1"/>
    <x v="1"/>
    <n v="0"/>
    <x v="13"/>
    <x v="0"/>
  </r>
  <r>
    <m/>
    <s v="FIN"/>
    <x v="1"/>
    <x v="54"/>
    <x v="54"/>
    <x v="28"/>
    <x v="55"/>
    <s v="期初和期末存貨金額的平均"/>
    <x v="1"/>
    <m/>
    <s v="Finance Master_Inventory Amount"/>
    <s v="General"/>
    <x v="6"/>
    <m/>
    <x v="0"/>
    <m/>
    <x v="1"/>
    <x v="1"/>
    <x v="0"/>
    <x v="0"/>
    <s v="INT_FINANCE_MASTER"/>
    <s v="AVERAGE_INVENTORY_AMOUNT"/>
    <m/>
    <m/>
    <m/>
    <m/>
    <m/>
    <m/>
    <m/>
    <m/>
    <m/>
    <m/>
    <m/>
    <m/>
    <m/>
    <m/>
    <m/>
    <m/>
    <m/>
    <m/>
    <s v="資料清單"/>
    <x v="1"/>
    <x v="63"/>
    <x v="55"/>
    <x v="1"/>
    <s v="IEC_STD_V10 &gt;&gt; Data Standard &gt;&gt; FIN"/>
    <s v="Average Inventory Amount"/>
    <x v="54"/>
    <x v="28"/>
    <x v="0"/>
    <x v="55"/>
    <x v="1"/>
    <s v="IEC_STD_V10 &gt;&gt; Common &gt;&gt; AutoMetaDataAverage Inventory Amount"/>
    <x v="1"/>
    <x v="0"/>
    <s v="平均存貨金額Property"/>
    <s v="財務會計主檔"/>
    <n v="68"/>
    <n v="29"/>
    <e v="#N/A"/>
    <s v="Average Inventory Amount"/>
    <n v="1"/>
    <n v="0"/>
    <n v="0"/>
    <x v="0"/>
    <s v="Finance Master"/>
    <x v="6"/>
    <s v="IEC_STD_V10 &gt;&gt; Data Standard &gt;&gt; FIN &gt;&gt; Finance Master"/>
    <x v="25"/>
    <s v="FIN:"/>
    <x v="63"/>
    <x v="63"/>
    <x v="66"/>
    <x v="54"/>
    <x v="54"/>
    <x v="46"/>
    <x v="0"/>
    <x v="0"/>
    <x v="0"/>
    <x v="6"/>
    <m/>
    <x v="0"/>
    <x v="1"/>
    <s v="Finance Master_Average Inventory Amount"/>
    <x v="66"/>
    <x v="1"/>
    <x v="0"/>
    <x v="1"/>
    <x v="1"/>
    <x v="0"/>
    <x v="0"/>
    <s v="INT_FINANCE_MASTER"/>
    <s v="AVERAGE_INVENTORY_AMOUNT"/>
    <x v="5"/>
    <x v="49"/>
    <x v="0"/>
    <n v="0"/>
    <x v="0"/>
    <x v="0"/>
    <x v="0"/>
    <s v=""/>
    <s v=""/>
    <n v="66"/>
    <s v="-66"/>
    <x v="0"/>
    <x v="0"/>
    <x v="0"/>
    <x v="54"/>
    <x v="1"/>
    <s v="平均存貨"/>
    <s v=""/>
    <s v=""/>
    <x v="0"/>
    <x v="55"/>
    <m/>
    <s v="^()$"/>
    <n v="9"/>
    <x v="0"/>
    <x v="1"/>
    <x v="0"/>
    <x v="0"/>
    <x v="0"/>
    <x v="1"/>
    <b v="0"/>
    <x v="0"/>
    <x v="1"/>
    <n v="0"/>
    <x v="0"/>
    <b v="0"/>
    <b v="0"/>
    <b v="0"/>
    <b v="0"/>
    <b v="0"/>
    <b v="0"/>
    <b v="0"/>
    <b v="0"/>
    <b v="0"/>
    <b v="0"/>
    <b v="0"/>
    <x v="1"/>
    <x v="1"/>
    <n v="0"/>
    <x v="9"/>
    <x v="0"/>
  </r>
  <r>
    <m/>
    <s v="FIN"/>
    <x v="1"/>
    <x v="55"/>
    <x v="55"/>
    <x v="29"/>
    <x v="56"/>
    <s v="期初和期末應收帳款金額的平均"/>
    <x v="1"/>
    <m/>
    <s v="Finance Master_Accounts Receivable Amount;Finance Master_Total Assets Amount"/>
    <s v="General"/>
    <x v="6"/>
    <m/>
    <x v="0"/>
    <m/>
    <x v="1"/>
    <x v="1"/>
    <x v="0"/>
    <x v="0"/>
    <s v="INT_FINANCE_MASTER"/>
    <s v="AVERAGE_ACCOUNTS_RECEIVABLE_AMOUNT"/>
    <m/>
    <m/>
    <m/>
    <m/>
    <m/>
    <m/>
    <m/>
    <m/>
    <m/>
    <m/>
    <m/>
    <m/>
    <m/>
    <m/>
    <m/>
    <m/>
    <m/>
    <m/>
    <s v="資料清單"/>
    <x v="1"/>
    <x v="64"/>
    <x v="56"/>
    <x v="1"/>
    <s v="IEC_STD_V10 &gt;&gt; Data Standard &gt;&gt; FIN"/>
    <s v="Average Accounts Receivable Amount"/>
    <x v="55"/>
    <x v="29"/>
    <x v="0"/>
    <x v="56"/>
    <x v="1"/>
    <s v="IEC_STD_V10 &gt;&gt; Common &gt;&gt; AutoMetaDataAverage Accounts Receivable Amount"/>
    <x v="1"/>
    <x v="0"/>
    <s v="平均應收帳款金額Property"/>
    <s v="財務會計主檔"/>
    <n v="69"/>
    <n v="29"/>
    <e v="#N/A"/>
    <s v="Average Accounts Receivable Amount"/>
    <n v="1"/>
    <n v="0"/>
    <n v="0"/>
    <x v="0"/>
    <s v="Finance Master"/>
    <x v="6"/>
    <s v="IEC_STD_V10 &gt;&gt; Data Standard &gt;&gt; FIN &gt;&gt; Finance Master"/>
    <x v="20"/>
    <s v="FIN:"/>
    <x v="64"/>
    <x v="64"/>
    <x v="67"/>
    <x v="55"/>
    <x v="55"/>
    <x v="47"/>
    <x v="0"/>
    <x v="0"/>
    <x v="0"/>
    <x v="6"/>
    <m/>
    <x v="0"/>
    <x v="1"/>
    <s v="Finance Master_Average Accounts Receivable Amount"/>
    <x v="67"/>
    <x v="1"/>
    <x v="0"/>
    <x v="1"/>
    <x v="1"/>
    <x v="0"/>
    <x v="0"/>
    <s v="INT_FINANCE_MASTER"/>
    <s v="AVERAGE_ACCOUNTS_RECEIVABLE_AMOUNT"/>
    <x v="5"/>
    <x v="50"/>
    <x v="0"/>
    <n v="0"/>
    <x v="0"/>
    <x v="0"/>
    <x v="0"/>
    <s v=""/>
    <s v=""/>
    <n v="67"/>
    <s v="-67"/>
    <x v="0"/>
    <x v="0"/>
    <x v="0"/>
    <x v="55"/>
    <x v="1"/>
    <s v="平均應收帳款"/>
    <s v=""/>
    <s v=""/>
    <x v="0"/>
    <x v="56"/>
    <m/>
    <s v="^()$"/>
    <n v="9"/>
    <x v="0"/>
    <x v="1"/>
    <x v="0"/>
    <x v="0"/>
    <x v="0"/>
    <x v="1"/>
    <b v="0"/>
    <x v="0"/>
    <x v="1"/>
    <n v="0"/>
    <x v="0"/>
    <b v="0"/>
    <b v="0"/>
    <b v="0"/>
    <b v="0"/>
    <b v="0"/>
    <b v="0"/>
    <b v="0"/>
    <b v="0"/>
    <b v="0"/>
    <b v="0"/>
    <b v="0"/>
    <x v="1"/>
    <x v="1"/>
    <n v="0"/>
    <x v="16"/>
    <x v="0"/>
  </r>
  <r>
    <m/>
    <s v="FIN"/>
    <x v="1"/>
    <x v="56"/>
    <x v="56"/>
    <x v="30"/>
    <x v="57"/>
    <s v="期初和期末應付帳款金額的平均"/>
    <x v="1"/>
    <m/>
    <s v="Finance Master_Accounts Payable Amount"/>
    <s v="General"/>
    <x v="6"/>
    <m/>
    <x v="0"/>
    <m/>
    <x v="1"/>
    <x v="1"/>
    <x v="0"/>
    <x v="0"/>
    <s v="INT_FINANCE_MASTER"/>
    <s v="AVERAGE_ACCOUNTS_PAYABLE_AMOUNT"/>
    <m/>
    <m/>
    <m/>
    <m/>
    <m/>
    <m/>
    <m/>
    <m/>
    <m/>
    <m/>
    <m/>
    <m/>
    <m/>
    <m/>
    <m/>
    <m/>
    <m/>
    <m/>
    <s v="資料清單"/>
    <x v="1"/>
    <x v="65"/>
    <x v="57"/>
    <x v="1"/>
    <s v="IEC_STD_V10 &gt;&gt; Data Standard &gt;&gt; FIN"/>
    <s v="Average Accounts Payable Amount"/>
    <x v="56"/>
    <x v="30"/>
    <x v="0"/>
    <x v="57"/>
    <x v="1"/>
    <s v="IEC_STD_V10 &gt;&gt; Common &gt;&gt; AutoMetaDataAverage Accounts Payable Amount"/>
    <x v="1"/>
    <x v="0"/>
    <s v="平均應付帳款金額Property"/>
    <s v="財務會計主檔"/>
    <n v="70"/>
    <n v="29"/>
    <e v="#N/A"/>
    <s v="Average Accounts Payable Amount"/>
    <n v="1"/>
    <n v="0"/>
    <n v="0"/>
    <x v="0"/>
    <s v="Finance Master"/>
    <x v="6"/>
    <s v="IEC_STD_V10 &gt;&gt; Data Standard &gt;&gt; FIN &gt;&gt; Finance Master"/>
    <x v="26"/>
    <s v="FIN:"/>
    <x v="65"/>
    <x v="65"/>
    <x v="68"/>
    <x v="56"/>
    <x v="56"/>
    <x v="48"/>
    <x v="0"/>
    <x v="0"/>
    <x v="0"/>
    <x v="6"/>
    <m/>
    <x v="0"/>
    <x v="1"/>
    <s v="Finance Master_Average Accounts Payable Amount"/>
    <x v="68"/>
    <x v="1"/>
    <x v="0"/>
    <x v="1"/>
    <x v="1"/>
    <x v="0"/>
    <x v="0"/>
    <s v="INT_FINANCE_MASTER"/>
    <s v="AVERAGE_ACCOUNTS_PAYABLE_AMOUNT"/>
    <x v="5"/>
    <x v="51"/>
    <x v="0"/>
    <n v="0"/>
    <x v="0"/>
    <x v="0"/>
    <x v="0"/>
    <s v=""/>
    <s v=""/>
    <n v="68"/>
    <s v="-68"/>
    <x v="0"/>
    <x v="0"/>
    <x v="0"/>
    <x v="56"/>
    <x v="1"/>
    <s v="平均應付帳款"/>
    <s v=""/>
    <s v=""/>
    <x v="0"/>
    <x v="57"/>
    <m/>
    <s v="^()$"/>
    <n v="9"/>
    <x v="0"/>
    <x v="1"/>
    <x v="0"/>
    <x v="0"/>
    <x v="0"/>
    <x v="1"/>
    <b v="0"/>
    <x v="0"/>
    <x v="1"/>
    <n v="0"/>
    <x v="0"/>
    <b v="0"/>
    <b v="0"/>
    <b v="0"/>
    <b v="0"/>
    <b v="0"/>
    <b v="0"/>
    <b v="0"/>
    <b v="0"/>
    <b v="0"/>
    <b v="0"/>
    <b v="0"/>
    <x v="1"/>
    <x v="1"/>
    <n v="0"/>
    <x v="13"/>
    <x v="0"/>
  </r>
  <r>
    <m/>
    <s v="FIN"/>
    <x v="1"/>
    <x v="57"/>
    <x v="57"/>
    <x v="31"/>
    <x v="58"/>
    <s v="期初和期末總資產金額的平均"/>
    <x v="1"/>
    <m/>
    <s v="Finance Master_Total Assets Amount"/>
    <s v="General"/>
    <x v="6"/>
    <m/>
    <x v="0"/>
    <m/>
    <x v="1"/>
    <x v="1"/>
    <x v="0"/>
    <x v="0"/>
    <s v="INT_FINANCE_MASTER"/>
    <s v="AVERAGE_TOTAL_ASSETS_AMOUNT"/>
    <m/>
    <m/>
    <m/>
    <m/>
    <m/>
    <m/>
    <m/>
    <m/>
    <m/>
    <m/>
    <m/>
    <m/>
    <m/>
    <m/>
    <m/>
    <m/>
    <m/>
    <m/>
    <s v="資料清單"/>
    <x v="1"/>
    <x v="66"/>
    <x v="58"/>
    <x v="1"/>
    <s v="IEC_STD_V10 &gt;&gt; Data Standard &gt;&gt; FIN"/>
    <s v="Average Total Assets Amount"/>
    <x v="57"/>
    <x v="31"/>
    <x v="0"/>
    <x v="58"/>
    <x v="1"/>
    <s v="IEC_STD_V10 &gt;&gt; Common &gt;&gt; AutoMetaDataAverage Total Assets Amount"/>
    <x v="1"/>
    <x v="0"/>
    <s v="平均總資產金額Property"/>
    <s v="財務會計主檔"/>
    <n v="71"/>
    <n v="29"/>
    <e v="#N/A"/>
    <s v="Average Total Assets Amount"/>
    <n v="1"/>
    <n v="0"/>
    <n v="0"/>
    <x v="0"/>
    <s v="Finance Master"/>
    <x v="6"/>
    <s v="IEC_STD_V10 &gt;&gt; Data Standard &gt;&gt; FIN &gt;&gt; Finance Master"/>
    <x v="27"/>
    <s v="FIN:"/>
    <x v="66"/>
    <x v="66"/>
    <x v="69"/>
    <x v="57"/>
    <x v="57"/>
    <x v="49"/>
    <x v="0"/>
    <x v="0"/>
    <x v="0"/>
    <x v="6"/>
    <m/>
    <x v="0"/>
    <x v="1"/>
    <s v="Finance Master_Average Total Assets Amount"/>
    <x v="69"/>
    <x v="1"/>
    <x v="0"/>
    <x v="1"/>
    <x v="1"/>
    <x v="0"/>
    <x v="0"/>
    <s v="INT_FINANCE_MASTER"/>
    <s v="AVERAGE_TOTAL_ASSETS_AMOUNT"/>
    <x v="5"/>
    <x v="52"/>
    <x v="0"/>
    <n v="0"/>
    <x v="0"/>
    <x v="0"/>
    <x v="0"/>
    <s v=""/>
    <s v=""/>
    <n v="69"/>
    <s v="-69"/>
    <x v="0"/>
    <x v="0"/>
    <x v="0"/>
    <x v="57"/>
    <x v="1"/>
    <s v="平均總資產"/>
    <s v=""/>
    <s v=""/>
    <x v="0"/>
    <x v="58"/>
    <m/>
    <s v="^()$"/>
    <n v="9"/>
    <x v="0"/>
    <x v="1"/>
    <x v="0"/>
    <x v="0"/>
    <x v="0"/>
    <x v="1"/>
    <b v="0"/>
    <x v="0"/>
    <x v="1"/>
    <n v="0"/>
    <x v="0"/>
    <b v="0"/>
    <b v="0"/>
    <b v="0"/>
    <b v="0"/>
    <b v="0"/>
    <b v="0"/>
    <b v="0"/>
    <b v="0"/>
    <b v="0"/>
    <b v="0"/>
    <b v="0"/>
    <x v="1"/>
    <x v="1"/>
    <n v="0"/>
    <x v="8"/>
    <x v="0"/>
  </r>
  <r>
    <m/>
    <s v="FIN"/>
    <x v="1"/>
    <x v="58"/>
    <x v="58"/>
    <x v="32"/>
    <x v="59"/>
    <s v="期初和期末股東權益金額的平均"/>
    <x v="1"/>
    <m/>
    <s v="Finance Master_Shareholders' Equity Amount"/>
    <s v="General"/>
    <x v="6"/>
    <m/>
    <x v="0"/>
    <m/>
    <x v="1"/>
    <x v="1"/>
    <x v="0"/>
    <x v="0"/>
    <s v="INT_FINANCE_MASTER"/>
    <s v="AVERAGE_SHAREHOLDERS'_EQUITY_AMOUNT"/>
    <m/>
    <m/>
    <m/>
    <m/>
    <m/>
    <m/>
    <m/>
    <m/>
    <m/>
    <m/>
    <m/>
    <m/>
    <m/>
    <m/>
    <m/>
    <m/>
    <m/>
    <m/>
    <s v="資料清單"/>
    <x v="1"/>
    <x v="67"/>
    <x v="59"/>
    <x v="1"/>
    <s v="IEC_STD_V10 &gt;&gt; Data Standard &gt;&gt; FIN"/>
    <s v="Average Shareholders&amp;apos; Equity Amount"/>
    <x v="58"/>
    <x v="32"/>
    <x v="0"/>
    <x v="59"/>
    <x v="1"/>
    <s v="IEC_STD_V10 &gt;&gt; Common &gt;&gt; AutoMetaDataAverage Shareholders' Equity Amount"/>
    <x v="1"/>
    <x v="0"/>
    <s v="平均股東權益金額Property"/>
    <s v="財務會計主檔"/>
    <n v="72"/>
    <n v="29"/>
    <e v="#N/A"/>
    <s v="Average Shareholders&amp;apos; Equity Amount"/>
    <n v="1"/>
    <n v="0"/>
    <n v="0"/>
    <x v="0"/>
    <s v="Finance Master"/>
    <x v="6"/>
    <s v="IEC_STD_V10 &gt;&gt; Data Standard &gt;&gt; FIN &gt;&gt; Finance Master"/>
    <x v="28"/>
    <s v="FIN:"/>
    <x v="67"/>
    <x v="67"/>
    <x v="70"/>
    <x v="58"/>
    <x v="58"/>
    <x v="50"/>
    <x v="0"/>
    <x v="0"/>
    <x v="0"/>
    <x v="6"/>
    <m/>
    <x v="0"/>
    <x v="1"/>
    <s v="Finance Master_Average Shareholders' Equity Amount"/>
    <x v="70"/>
    <x v="1"/>
    <x v="0"/>
    <x v="1"/>
    <x v="1"/>
    <x v="0"/>
    <x v="0"/>
    <s v="INT_FINANCE_MASTER"/>
    <s v="AVERAGE_SHAREHOLDERS'_EQUITY_AMOUNT"/>
    <x v="5"/>
    <x v="53"/>
    <x v="0"/>
    <n v="0"/>
    <x v="0"/>
    <x v="0"/>
    <x v="0"/>
    <s v=""/>
    <s v=""/>
    <n v="70"/>
    <s v="-70"/>
    <x v="0"/>
    <x v="0"/>
    <x v="0"/>
    <x v="58"/>
    <x v="1"/>
    <s v="平均股東權益"/>
    <s v=""/>
    <s v=""/>
    <x v="0"/>
    <x v="59"/>
    <m/>
    <s v="^()$"/>
    <n v="9"/>
    <x v="0"/>
    <x v="1"/>
    <x v="0"/>
    <x v="0"/>
    <x v="0"/>
    <x v="1"/>
    <b v="0"/>
    <x v="0"/>
    <x v="1"/>
    <n v="0"/>
    <x v="0"/>
    <b v="0"/>
    <b v="0"/>
    <b v="0"/>
    <b v="0"/>
    <b v="0"/>
    <b v="0"/>
    <b v="0"/>
    <b v="0"/>
    <b v="0"/>
    <b v="0"/>
    <b v="1"/>
    <x v="0"/>
    <x v="4"/>
    <n v="1"/>
    <x v="14"/>
    <x v="0"/>
  </r>
  <r>
    <m/>
    <s v="FIN"/>
    <x v="2"/>
    <x v="59"/>
    <x v="59"/>
    <x v="33"/>
    <x v="60"/>
    <s v="人均產值及人均營業利益"/>
    <x v="0"/>
    <m/>
    <s v="N/A"/>
    <s v="General"/>
    <x v="0"/>
    <m/>
    <x v="0"/>
    <s v="FIN"/>
    <x v="1"/>
    <x v="1"/>
    <x v="0"/>
    <x v="0"/>
    <s v="DM_OPERATING_REVENUE_PER_CAPITA_AND_OPERATING_INCOME_PER_CAPITA_ANALYSIS"/>
    <m/>
    <m/>
    <m/>
    <m/>
    <m/>
    <m/>
    <m/>
    <m/>
    <m/>
    <m/>
    <m/>
    <m/>
    <m/>
    <m/>
    <m/>
    <m/>
    <m/>
    <m/>
    <m/>
    <s v="資料清單"/>
    <x v="2"/>
    <x v="0"/>
    <x v="60"/>
    <x v="2"/>
    <e v="#N/A"/>
    <s v="Operating Revenue Per Capita and Operating Income Per Capita Analysis"/>
    <x v="59"/>
    <x v="33"/>
    <x v="0"/>
    <x v="60"/>
    <x v="1"/>
    <s v="IEC_STD_V10 &gt;&gt; Common &gt;&gt; AutoMetaDataOperating Revenue Per Capita and Operating Income Per Capita Analysis"/>
    <x v="0"/>
    <x v="0"/>
    <s v="人均產值及人均營業利益Concept"/>
    <s v="人均產值及人均營業利益"/>
    <n v="73"/>
    <n v="0"/>
    <n v="0"/>
    <s v=""/>
    <n v="0"/>
    <n v="0"/>
    <n v="0"/>
    <x v="0"/>
    <s v=""/>
    <x v="0"/>
    <s v=""/>
    <x v="0"/>
    <s v="C.4.2.0: 生產力:"/>
    <x v="0"/>
    <x v="0"/>
    <x v="71"/>
    <x v="59"/>
    <x v="59"/>
    <x v="51"/>
    <x v="0"/>
    <x v="0"/>
    <x v="0"/>
    <x v="0"/>
    <m/>
    <x v="0"/>
    <x v="0"/>
    <s v="Operating Revenue Per Capita and Operating Income Per Capita Analysis"/>
    <x v="71"/>
    <x v="0"/>
    <x v="0"/>
    <x v="1"/>
    <x v="1"/>
    <x v="0"/>
    <x v="0"/>
    <s v="DM_OPERATING_REVENUE_PER_CAPITA_AND_OPERATING_INCOME_PER_CAPITA_ANALYSIS"/>
    <s v=""/>
    <x v="6"/>
    <x v="0"/>
    <x v="0"/>
    <n v="0"/>
    <x v="0"/>
    <x v="0"/>
    <x v="0"/>
    <s v=""/>
    <s v=""/>
    <n v="71"/>
    <s v="-71"/>
    <x v="0"/>
    <x v="0"/>
    <x v="0"/>
    <x v="59"/>
    <x v="1"/>
    <s v="人均產值及人均營業利益"/>
    <s v=""/>
    <s v=""/>
    <x v="0"/>
    <x v="60"/>
    <m/>
    <s v="^()$"/>
    <n v="9"/>
    <x v="0"/>
    <x v="1"/>
    <x v="0"/>
    <x v="0"/>
    <x v="0"/>
    <x v="1"/>
    <b v="0"/>
    <x v="1"/>
    <x v="0"/>
    <n v="0"/>
    <x v="0"/>
    <b v="0"/>
    <b v="0"/>
    <b v="0"/>
    <b v="0"/>
    <b v="0"/>
    <b v="0"/>
    <b v="0"/>
    <b v="0"/>
    <b v="0"/>
    <b v="0"/>
    <b v="0"/>
    <x v="1"/>
    <x v="1"/>
    <n v="0"/>
    <x v="24"/>
    <x v="1"/>
  </r>
  <r>
    <m/>
    <s v="FIN"/>
    <x v="2"/>
    <x v="11"/>
    <x v="11"/>
    <x v="3"/>
    <x v="11"/>
    <s v="財報結算日"/>
    <x v="3"/>
    <m/>
    <s v="N/A"/>
    <s v="General"/>
    <x v="3"/>
    <m/>
    <x v="0"/>
    <s v="FIN"/>
    <x v="1"/>
    <x v="1"/>
    <x v="0"/>
    <x v="0"/>
    <s v="DM_OPERATING_REVENUE_PER_CAPITA_AND_OPERATING_INCOME_PER_CAPITA_ANALYSIS"/>
    <s v="FINANCIAL_REPORT_CLOSING_DATE"/>
    <m/>
    <m/>
    <m/>
    <m/>
    <m/>
    <m/>
    <m/>
    <m/>
    <m/>
    <m/>
    <m/>
    <m/>
    <m/>
    <m/>
    <m/>
    <m/>
    <m/>
    <m/>
    <s v="資料清單"/>
    <x v="2"/>
    <x v="1"/>
    <x v="60"/>
    <x v="2"/>
    <e v="#N/A"/>
    <s v="Financial Report Closing Date"/>
    <x v="11"/>
    <x v="3"/>
    <x v="0"/>
    <x v="11"/>
    <x v="1"/>
    <s v="IEC_STD_V10 &gt;&gt; Common &gt;&gt; AutoMetaDataFinancial Report Closing Date"/>
    <x v="3"/>
    <x v="0"/>
    <s v="財報結算日Dimension"/>
    <s v="人均產值及人均營業利益"/>
    <n v="15"/>
    <n v="73"/>
    <n v="0"/>
    <s v=""/>
    <n v="0"/>
    <n v="0"/>
    <n v="32"/>
    <x v="3"/>
    <s v="Operating Revenue Per Capita and Operating Income Per Capita Analysis"/>
    <x v="7"/>
    <e v="#N/A"/>
    <x v="0"/>
    <s v="C.4.2.0: 生產力:"/>
    <x v="1"/>
    <x v="1"/>
    <x v="72"/>
    <x v="11"/>
    <x v="11"/>
    <x v="52"/>
    <x v="0"/>
    <x v="0"/>
    <x v="0"/>
    <x v="3"/>
    <m/>
    <x v="0"/>
    <x v="3"/>
    <s v="Operating Revenue Per Capita and Operating Income Per Capita Analysis_Financial Report Closing Date"/>
    <x v="72"/>
    <x v="3"/>
    <x v="0"/>
    <x v="1"/>
    <x v="1"/>
    <x v="0"/>
    <x v="0"/>
    <s v="DM_OPERATING_REVENUE_PER_CAPITA_AND_OPERATING_INCOME_PER_CAPITA_ANALYSIS"/>
    <s v="FINANCIAL_REPORT_CLOSING_DATE"/>
    <x v="6"/>
    <x v="8"/>
    <x v="0"/>
    <n v="0"/>
    <x v="0"/>
    <x v="0"/>
    <x v="0"/>
    <s v=""/>
    <s v=""/>
    <n v="72"/>
    <s v="-72"/>
    <x v="0"/>
    <x v="0"/>
    <x v="0"/>
    <x v="11"/>
    <x v="1"/>
    <s v="財報結算日"/>
    <s v=""/>
    <s v=""/>
    <x v="0"/>
    <x v="60"/>
    <m/>
    <s v="^()$"/>
    <n v="9"/>
    <x v="0"/>
    <x v="1"/>
    <x v="0"/>
    <x v="0"/>
    <x v="1"/>
    <x v="1"/>
    <b v="0"/>
    <x v="1"/>
    <x v="1"/>
    <n v="0"/>
    <x v="0"/>
    <b v="0"/>
    <b v="0"/>
    <b v="0"/>
    <b v="0"/>
    <b v="0"/>
    <b v="0"/>
    <b v="0"/>
    <b v="0"/>
    <b v="0"/>
    <b v="0"/>
    <b v="0"/>
    <x v="1"/>
    <x v="1"/>
    <n v="0"/>
    <x v="7"/>
    <x v="0"/>
  </r>
  <r>
    <m/>
    <s v="FIN"/>
    <x v="2"/>
    <x v="12"/>
    <x v="12"/>
    <x v="4"/>
    <x v="12"/>
    <s v="統計期間"/>
    <x v="3"/>
    <m/>
    <s v="N/A"/>
    <s v="General"/>
    <x v="2"/>
    <s v="Year, Quarter"/>
    <x v="0"/>
    <s v="FIN"/>
    <x v="1"/>
    <x v="1"/>
    <x v="0"/>
    <x v="0"/>
    <s v="DM_OPERATING_REVENUE_PER_CAPITA_AND_OPERATING_INCOME_PER_CAPITA_ANALYSIS"/>
    <s v="ACCOUNTING_PERIOD"/>
    <m/>
    <m/>
    <m/>
    <m/>
    <m/>
    <m/>
    <m/>
    <m/>
    <m/>
    <m/>
    <m/>
    <m/>
    <m/>
    <m/>
    <m/>
    <m/>
    <m/>
    <m/>
    <s v="資料清單"/>
    <x v="2"/>
    <x v="2"/>
    <x v="60"/>
    <x v="2"/>
    <e v="#N/A"/>
    <s v="Accounting Period"/>
    <x v="12"/>
    <x v="4"/>
    <x v="0"/>
    <x v="12"/>
    <x v="1"/>
    <s v="IEC_STD_V10 &gt;&gt; Common &gt;&gt; AutoMetaDataAccounting Period"/>
    <x v="3"/>
    <x v="0"/>
    <s v="會計期間Dimension"/>
    <s v="人均產值及人均營業利益"/>
    <n v="16"/>
    <n v="73"/>
    <n v="0"/>
    <s v=""/>
    <n v="0"/>
    <n v="0"/>
    <n v="33"/>
    <x v="4"/>
    <s v="Operating Revenue Per Capita and Operating Income Per Capita Analysis"/>
    <x v="7"/>
    <e v="#N/A"/>
    <x v="0"/>
    <s v="C.4.2.0: 生產力:"/>
    <x v="2"/>
    <x v="2"/>
    <x v="73"/>
    <x v="12"/>
    <x v="12"/>
    <x v="53"/>
    <x v="8"/>
    <x v="0"/>
    <x v="0"/>
    <x v="2"/>
    <m/>
    <x v="0"/>
    <x v="3"/>
    <s v="Operating Revenue Per Capita and Operating Income Per Capita Analysis_Accounting Period"/>
    <x v="73"/>
    <x v="3"/>
    <x v="0"/>
    <x v="1"/>
    <x v="1"/>
    <x v="0"/>
    <x v="0"/>
    <s v="DM_OPERATING_REVENUE_PER_CAPITA_AND_OPERATING_INCOME_PER_CAPITA_ANALYSIS"/>
    <s v="ACCOUNTING_PERIOD"/>
    <x v="6"/>
    <x v="9"/>
    <x v="0"/>
    <n v="0"/>
    <x v="0"/>
    <x v="0"/>
    <x v="0"/>
    <s v=""/>
    <s v=""/>
    <n v="73"/>
    <s v="-73"/>
    <x v="0"/>
    <x v="0"/>
    <x v="0"/>
    <x v="12"/>
    <x v="1"/>
    <s v="判斷資料項目以年/季的角度檢視"/>
    <s v=""/>
    <s v=""/>
    <x v="0"/>
    <x v="60"/>
    <m/>
    <s v="^()$"/>
    <n v="9"/>
    <x v="0"/>
    <x v="1"/>
    <x v="0"/>
    <x v="0"/>
    <x v="1"/>
    <x v="1"/>
    <b v="0"/>
    <x v="1"/>
    <x v="1"/>
    <n v="0"/>
    <x v="0"/>
    <b v="0"/>
    <b v="0"/>
    <b v="0"/>
    <b v="0"/>
    <b v="0"/>
    <b v="0"/>
    <b v="0"/>
    <b v="0"/>
    <b v="0"/>
    <b v="0"/>
    <b v="0"/>
    <x v="1"/>
    <x v="1"/>
    <n v="0"/>
    <x v="3"/>
    <x v="0"/>
  </r>
  <r>
    <m/>
    <s v="FIN"/>
    <x v="2"/>
    <x v="5"/>
    <x v="5"/>
    <x v="2"/>
    <x v="5"/>
    <s v="上市公司名稱"/>
    <x v="3"/>
    <m/>
    <s v="N/A"/>
    <s v="General"/>
    <x v="2"/>
    <s v="英業達、廣達、緯創、仁寶…"/>
    <x v="0"/>
    <s v="FIN"/>
    <x v="1"/>
    <x v="1"/>
    <x v="0"/>
    <x v="0"/>
    <s v="DM_OPERATING_REVENUE_PER_CAPITA_AND_OPERATING_INCOME_PER_CAPITA_ANALYSIS"/>
    <s v="ENTREPRENEUR_CHINESE_NAME"/>
    <m/>
    <m/>
    <m/>
    <m/>
    <m/>
    <m/>
    <m/>
    <m/>
    <m/>
    <m/>
    <m/>
    <m/>
    <m/>
    <m/>
    <m/>
    <m/>
    <m/>
    <m/>
    <s v="資料清單"/>
    <x v="2"/>
    <x v="3"/>
    <x v="60"/>
    <x v="2"/>
    <e v="#N/A"/>
    <s v="Entrepreneur Chinese Name"/>
    <x v="5"/>
    <x v="2"/>
    <x v="0"/>
    <x v="5"/>
    <x v="1"/>
    <s v="IEC_STD_V10 &gt;&gt; Common &gt;&gt; AutoMetaDataEntrepreneur Chinese Name"/>
    <x v="3"/>
    <x v="0"/>
    <s v="企業中文名稱Dimension"/>
    <s v="人均產值及人均營業利益"/>
    <n v="7"/>
    <n v="73"/>
    <n v="0"/>
    <s v=""/>
    <n v="0"/>
    <n v="0"/>
    <n v="7"/>
    <x v="1"/>
    <s v="Operating Revenue Per Capita and Operating Income Per Capita Analysis"/>
    <x v="7"/>
    <e v="#N/A"/>
    <x v="0"/>
    <s v="C.4.2.0: 生產力:"/>
    <x v="3"/>
    <x v="3"/>
    <x v="74"/>
    <x v="5"/>
    <x v="5"/>
    <x v="5"/>
    <x v="3"/>
    <x v="0"/>
    <x v="0"/>
    <x v="2"/>
    <m/>
    <x v="0"/>
    <x v="3"/>
    <s v="Operating Revenue Per Capita and Operating Income Per Capita Analysis_Entrepreneur Chinese Name"/>
    <x v="74"/>
    <x v="3"/>
    <x v="0"/>
    <x v="1"/>
    <x v="1"/>
    <x v="0"/>
    <x v="0"/>
    <s v="DM_OPERATING_REVENUE_PER_CAPITA_AND_OPERATING_INCOME_PER_CAPITA_ANALYSIS"/>
    <s v="ENTREPRENEUR_CHINESE_NAME"/>
    <x v="6"/>
    <x v="4"/>
    <x v="0"/>
    <n v="0"/>
    <x v="0"/>
    <x v="0"/>
    <x v="0"/>
    <s v=""/>
    <s v=""/>
    <n v="74"/>
    <s v="-74"/>
    <x v="0"/>
    <x v="0"/>
    <x v="0"/>
    <x v="5"/>
    <x v="1"/>
    <s v="企業中文名稱"/>
    <s v=""/>
    <s v=""/>
    <x v="0"/>
    <x v="60"/>
    <m/>
    <s v="^()$"/>
    <n v="9"/>
    <x v="0"/>
    <x v="1"/>
    <x v="0"/>
    <x v="0"/>
    <x v="1"/>
    <x v="1"/>
    <b v="0"/>
    <x v="1"/>
    <x v="1"/>
    <n v="0"/>
    <x v="0"/>
    <b v="0"/>
    <b v="0"/>
    <b v="0"/>
    <b v="0"/>
    <b v="0"/>
    <b v="0"/>
    <b v="0"/>
    <b v="0"/>
    <b v="0"/>
    <b v="0"/>
    <b v="0"/>
    <x v="1"/>
    <x v="1"/>
    <n v="0"/>
    <x v="4"/>
    <x v="0"/>
  </r>
  <r>
    <m/>
    <s v="FIN"/>
    <x v="2"/>
    <x v="2"/>
    <x v="2"/>
    <x v="0"/>
    <x v="2"/>
    <s v="內部資料區分事業群，包含 EBG, PSG, Inventec All，Inventec All&gt;EBG+PSG_x000a_外部資料不區分事業群，欄位為空字串"/>
    <x v="3"/>
    <m/>
    <s v="N/A"/>
    <s v="General"/>
    <x v="2"/>
    <s v="EBG, PSG, Inventec All"/>
    <x v="0"/>
    <s v="FIN"/>
    <x v="1"/>
    <x v="1"/>
    <x v="0"/>
    <x v="0"/>
    <s v="DM_OPERATING_REVENUE_PER_CAPITA_AND_OPERATING_INCOME_PER_CAPITA_ANALYSIS"/>
    <s v="BG_CODE"/>
    <m/>
    <m/>
    <m/>
    <m/>
    <m/>
    <m/>
    <m/>
    <m/>
    <m/>
    <m/>
    <m/>
    <m/>
    <m/>
    <m/>
    <m/>
    <m/>
    <m/>
    <m/>
    <s v="資料清單"/>
    <x v="2"/>
    <x v="4"/>
    <x v="60"/>
    <x v="2"/>
    <e v="#N/A"/>
    <s v="BG Code"/>
    <x v="2"/>
    <x v="0"/>
    <x v="0"/>
    <x v="2"/>
    <x v="1"/>
    <s v="IEC_STD_V10 &gt;&gt; Common &gt;&gt; AutoMetaDataBG Code"/>
    <x v="3"/>
    <x v="0"/>
    <s v="事業群代碼Dimension"/>
    <s v="人均產值及人均營業利益"/>
    <n v="4"/>
    <n v="73"/>
    <n v="0"/>
    <s v=""/>
    <n v="0"/>
    <n v="0"/>
    <n v="4"/>
    <x v="2"/>
    <s v="Operating Revenue Per Capita and Operating Income Per Capita Analysis"/>
    <x v="7"/>
    <e v="#N/A"/>
    <x v="0"/>
    <s v="C.4.2.0: 生產力:"/>
    <x v="4"/>
    <x v="4"/>
    <x v="75"/>
    <x v="2"/>
    <x v="2"/>
    <x v="54"/>
    <x v="11"/>
    <x v="0"/>
    <x v="0"/>
    <x v="2"/>
    <m/>
    <x v="0"/>
    <x v="3"/>
    <s v="Operating Revenue Per Capita and Operating Income Per Capita Analysis_BG Code"/>
    <x v="75"/>
    <x v="3"/>
    <x v="0"/>
    <x v="1"/>
    <x v="1"/>
    <x v="0"/>
    <x v="0"/>
    <s v="DM_OPERATING_REVENUE_PER_CAPITA_AND_OPERATING_INCOME_PER_CAPITA_ANALYSIS"/>
    <s v="BG_CODE"/>
    <x v="6"/>
    <x v="2"/>
    <x v="0"/>
    <n v="0"/>
    <x v="0"/>
    <x v="0"/>
    <x v="0"/>
    <s v=""/>
    <s v=""/>
    <n v="75"/>
    <s v="-75"/>
    <x v="0"/>
    <x v="0"/>
    <x v="0"/>
    <x v="2"/>
    <x v="1"/>
    <s v="事業群代碼"/>
    <s v=""/>
    <s v=""/>
    <x v="0"/>
    <x v="60"/>
    <m/>
    <s v="^()$"/>
    <n v="9"/>
    <x v="0"/>
    <x v="1"/>
    <x v="0"/>
    <x v="0"/>
    <x v="1"/>
    <x v="1"/>
    <b v="0"/>
    <x v="1"/>
    <x v="1"/>
    <n v="0"/>
    <x v="0"/>
    <b v="0"/>
    <b v="0"/>
    <b v="0"/>
    <b v="0"/>
    <b v="0"/>
    <b v="0"/>
    <b v="0"/>
    <b v="0"/>
    <b v="0"/>
    <b v="0"/>
    <b v="0"/>
    <x v="1"/>
    <x v="1"/>
    <n v="0"/>
    <x v="1"/>
    <x v="0"/>
  </r>
  <r>
    <m/>
    <s v="FIN"/>
    <x v="2"/>
    <x v="9"/>
    <x v="9"/>
    <x v="5"/>
    <x v="9"/>
    <s v="分為全體、直接、間接"/>
    <x v="3"/>
    <m/>
    <s v="N/A"/>
    <s v="General"/>
    <x v="2"/>
    <s v="全體、直接、間接"/>
    <x v="0"/>
    <s v="FIN"/>
    <x v="1"/>
    <x v="1"/>
    <x v="0"/>
    <x v="0"/>
    <s v="DM_OPERATING_REVENUE_PER_CAPITA_AND_OPERATING_INCOME_PER_CAPITA_ANALYSIS"/>
    <s v="TYPES_OF_LABOR_NAME"/>
    <m/>
    <m/>
    <m/>
    <m/>
    <m/>
    <m/>
    <m/>
    <m/>
    <m/>
    <m/>
    <m/>
    <m/>
    <m/>
    <m/>
    <m/>
    <m/>
    <m/>
    <m/>
    <s v="資料清單"/>
    <x v="2"/>
    <x v="5"/>
    <x v="60"/>
    <x v="2"/>
    <e v="#N/A"/>
    <s v="Types of Labor Name"/>
    <x v="9"/>
    <x v="5"/>
    <x v="0"/>
    <x v="9"/>
    <x v="1"/>
    <s v="IEC_STD_V10 &gt;&gt; Common &gt;&gt; AutoMetaDataTypes of Labor Name"/>
    <x v="3"/>
    <x v="0"/>
    <s v="員工結構名稱Dimension"/>
    <s v="人均產值及人均營業利益"/>
    <n v="11"/>
    <n v="73"/>
    <n v="0"/>
    <s v=""/>
    <n v="0"/>
    <n v="0"/>
    <n v="11"/>
    <x v="5"/>
    <s v="Operating Revenue Per Capita and Operating Income Per Capita Analysis"/>
    <x v="7"/>
    <e v="#N/A"/>
    <x v="0"/>
    <s v="C.4.2.0: 生產力:"/>
    <x v="5"/>
    <x v="5"/>
    <x v="76"/>
    <x v="9"/>
    <x v="9"/>
    <x v="9"/>
    <x v="6"/>
    <x v="0"/>
    <x v="0"/>
    <x v="2"/>
    <m/>
    <x v="0"/>
    <x v="3"/>
    <s v="Operating Revenue Per Capita and Operating Income Per Capita Analysis_Types of Labor Name"/>
    <x v="76"/>
    <x v="3"/>
    <x v="0"/>
    <x v="1"/>
    <x v="1"/>
    <x v="0"/>
    <x v="0"/>
    <s v="DM_OPERATING_REVENUE_PER_CAPITA_AND_OPERATING_INCOME_PER_CAPITA_ANALYSIS"/>
    <s v="TYPES_OF_LABOR_NAME"/>
    <x v="6"/>
    <x v="7"/>
    <x v="0"/>
    <n v="0"/>
    <x v="0"/>
    <x v="0"/>
    <x v="0"/>
    <s v=""/>
    <s v=""/>
    <n v="76"/>
    <s v="-76"/>
    <x v="0"/>
    <x v="0"/>
    <x v="0"/>
    <x v="9"/>
    <x v="1"/>
    <s v="員工結構名稱"/>
    <s v=""/>
    <s v=""/>
    <x v="0"/>
    <x v="60"/>
    <m/>
    <s v="^()$"/>
    <n v="9"/>
    <x v="0"/>
    <x v="1"/>
    <x v="0"/>
    <x v="0"/>
    <x v="1"/>
    <x v="1"/>
    <b v="0"/>
    <x v="1"/>
    <x v="1"/>
    <n v="0"/>
    <x v="0"/>
    <b v="0"/>
    <b v="0"/>
    <b v="0"/>
    <b v="0"/>
    <b v="0"/>
    <b v="0"/>
    <b v="0"/>
    <b v="0"/>
    <b v="0"/>
    <b v="0"/>
    <b v="0"/>
    <x v="1"/>
    <x v="1"/>
    <n v="0"/>
    <x v="5"/>
    <x v="0"/>
  </r>
  <r>
    <m/>
    <s v="FIN"/>
    <x v="2"/>
    <x v="13"/>
    <x v="13"/>
    <x v="6"/>
    <x v="13"/>
    <s v="區分事業群時，事業群員工人數包含事業群所屬海內外人數_x000a_不區分事業群，看整體企業時，員工人數包含合併企業所有人數_x000a_若無法取得直接、間接員工人數，則以全體員工人數依照一定比例拆分"/>
    <x v="4"/>
    <m/>
    <s v="N/A"/>
    <s v="General"/>
    <x v="4"/>
    <m/>
    <x v="0"/>
    <s v="FIN"/>
    <x v="1"/>
    <x v="1"/>
    <x v="0"/>
    <x v="0"/>
    <s v="DM_OPERATING_REVENUE_PER_CAPITA_AND_OPERATING_INCOME_PER_CAPITA_ANALYSIS"/>
    <s v="NUMBER_OF_EMPLOYEES"/>
    <m/>
    <m/>
    <m/>
    <m/>
    <m/>
    <m/>
    <m/>
    <m/>
    <m/>
    <m/>
    <m/>
    <m/>
    <m/>
    <m/>
    <m/>
    <m/>
    <m/>
    <m/>
    <s v="資料清單"/>
    <x v="2"/>
    <x v="6"/>
    <x v="60"/>
    <x v="2"/>
    <e v="#N/A"/>
    <s v="Number of Employees"/>
    <x v="13"/>
    <x v="6"/>
    <x v="0"/>
    <x v="13"/>
    <x v="1"/>
    <s v="IEC_STD_V10 &gt;&gt; Common &gt;&gt; AutoMetaDataNumber of Employees"/>
    <x v="4"/>
    <x v="0"/>
    <s v="員工人數Measure"/>
    <s v="人均產值及人均營業利益"/>
    <n v="18"/>
    <n v="73"/>
    <n v="0"/>
    <s v=""/>
    <n v="0"/>
    <n v="0"/>
    <n v="18"/>
    <x v="6"/>
    <s v="Operating Revenue Per Capita and Operating Income Per Capita Analysis"/>
    <x v="7"/>
    <e v="#N/A"/>
    <x v="0"/>
    <s v="C.4.2.0: 生產力:"/>
    <x v="6"/>
    <x v="6"/>
    <x v="77"/>
    <x v="13"/>
    <x v="13"/>
    <x v="55"/>
    <x v="0"/>
    <x v="0"/>
    <x v="0"/>
    <x v="4"/>
    <m/>
    <x v="0"/>
    <x v="4"/>
    <s v="Operating Revenue Per Capita and Operating Income Per Capita Analysis_Number of Employees"/>
    <x v="77"/>
    <x v="4"/>
    <x v="0"/>
    <x v="1"/>
    <x v="1"/>
    <x v="0"/>
    <x v="0"/>
    <s v="DM_OPERATING_REVENUE_PER_CAPITA_AND_OPERATING_INCOME_PER_CAPITA_ANALYSIS"/>
    <s v="NUMBER_OF_EMPLOYEES"/>
    <x v="6"/>
    <x v="10"/>
    <x v="0"/>
    <n v="0"/>
    <x v="0"/>
    <x v="0"/>
    <x v="0"/>
    <s v=""/>
    <s v=""/>
    <n v="77"/>
    <s v="-77"/>
    <x v="0"/>
    <x v="0"/>
    <x v="0"/>
    <x v="13"/>
    <x v="1"/>
    <s v="員工人數"/>
    <s v=""/>
    <s v=""/>
    <x v="0"/>
    <x v="60"/>
    <m/>
    <s v="^()$"/>
    <n v="9"/>
    <x v="0"/>
    <x v="1"/>
    <x v="0"/>
    <x v="0"/>
    <x v="1"/>
    <x v="1"/>
    <b v="0"/>
    <x v="1"/>
    <x v="1"/>
    <n v="0"/>
    <x v="0"/>
    <b v="0"/>
    <b v="0"/>
    <b v="0"/>
    <b v="0"/>
    <b v="0"/>
    <b v="0"/>
    <b v="0"/>
    <b v="0"/>
    <b v="0"/>
    <b v="0"/>
    <b v="0"/>
    <x v="1"/>
    <x v="1"/>
    <n v="0"/>
    <x v="5"/>
    <x v="0"/>
  </r>
  <r>
    <m/>
    <s v="FIN"/>
    <x v="2"/>
    <x v="20"/>
    <x v="20"/>
    <x v="1"/>
    <x v="21"/>
    <s v="財務會計主檔的營業收入與 daily revenue 不同，此為月結數字 (與 PNL 相同)_x000a_金額單位：千元"/>
    <x v="4"/>
    <m/>
    <s v="N/A"/>
    <s v="General"/>
    <x v="6"/>
    <m/>
    <x v="0"/>
    <s v="FIN"/>
    <x v="1"/>
    <x v="1"/>
    <x v="0"/>
    <x v="0"/>
    <s v="DM_OPERATING_REVENUE_PER_CAPITA_AND_OPERATING_INCOME_PER_CAPITA_ANALYSIS"/>
    <s v="OPERATING_REVENUE"/>
    <m/>
    <m/>
    <m/>
    <m/>
    <m/>
    <m/>
    <m/>
    <m/>
    <m/>
    <m/>
    <m/>
    <m/>
    <m/>
    <m/>
    <m/>
    <m/>
    <m/>
    <m/>
    <s v="資料清單"/>
    <x v="2"/>
    <x v="7"/>
    <x v="60"/>
    <x v="2"/>
    <e v="#N/A"/>
    <s v="Operating Revenue"/>
    <x v="20"/>
    <x v="1"/>
    <x v="0"/>
    <x v="21"/>
    <x v="1"/>
    <s v="IEC_STD_V10 &gt;&gt; Common &gt;&gt; AutoMetaDataOperating Revenue"/>
    <x v="4"/>
    <x v="0"/>
    <s v="營業收入Measure"/>
    <s v="人均產值及人均營業利益"/>
    <n v="34"/>
    <n v="73"/>
    <n v="0"/>
    <s v=""/>
    <n v="0"/>
    <n v="0"/>
    <n v="34"/>
    <x v="7"/>
    <s v="Operating Revenue Per Capita and Operating Income Per Capita Analysis"/>
    <x v="7"/>
    <e v="#N/A"/>
    <x v="0"/>
    <s v="C.4.2.0: 生產力:"/>
    <x v="7"/>
    <x v="7"/>
    <x v="78"/>
    <x v="20"/>
    <x v="20"/>
    <x v="23"/>
    <x v="0"/>
    <x v="0"/>
    <x v="0"/>
    <x v="6"/>
    <m/>
    <x v="0"/>
    <x v="4"/>
    <s v="Operating Revenue Per Capita and Operating Income Per Capita Analysis_Operating Revenue"/>
    <x v="78"/>
    <x v="4"/>
    <x v="0"/>
    <x v="1"/>
    <x v="1"/>
    <x v="0"/>
    <x v="0"/>
    <s v="DM_OPERATING_REVENUE_PER_CAPITA_AND_OPERATING_INCOME_PER_CAPITA_ANALYSIS"/>
    <s v="OPERATING_REVENUE"/>
    <x v="6"/>
    <x v="15"/>
    <x v="0"/>
    <n v="0"/>
    <x v="0"/>
    <x v="0"/>
    <x v="0"/>
    <s v=""/>
    <s v=""/>
    <n v="78"/>
    <s v="-78"/>
    <x v="0"/>
    <x v="0"/>
    <x v="0"/>
    <x v="20"/>
    <x v="1"/>
    <s v="營業收入"/>
    <s v=""/>
    <s v=""/>
    <x v="0"/>
    <x v="60"/>
    <m/>
    <s v="^()$"/>
    <n v="9"/>
    <x v="0"/>
    <x v="1"/>
    <x v="0"/>
    <x v="0"/>
    <x v="1"/>
    <x v="1"/>
    <b v="0"/>
    <x v="1"/>
    <x v="1"/>
    <n v="0"/>
    <x v="0"/>
    <b v="0"/>
    <b v="0"/>
    <b v="0"/>
    <b v="0"/>
    <b v="0"/>
    <b v="0"/>
    <b v="0"/>
    <b v="0"/>
    <b v="0"/>
    <b v="0"/>
    <b v="0"/>
    <x v="1"/>
    <x v="1"/>
    <n v="0"/>
    <x v="3"/>
    <x v="0"/>
  </r>
  <r>
    <m/>
    <s v="FIN"/>
    <x v="2"/>
    <x v="17"/>
    <x v="17"/>
    <x v="1"/>
    <x v="17"/>
    <s v="營業收入 / 平均員工人數((期初人數+期末人數)/2)_x000a_依據員工結構分為全體人均產值、直接人均產值、間接人均產值_x000a_金額單位：千元"/>
    <x v="4"/>
    <m/>
    <s v="N/A"/>
    <s v="General"/>
    <x v="5"/>
    <m/>
    <x v="0"/>
    <s v="FIN"/>
    <x v="1"/>
    <x v="1"/>
    <x v="0"/>
    <x v="0"/>
    <s v="DM_OPERATING_REVENUE_PER_CAPITA_AND_OPERATING_INCOME_PER_CAPITA_ANALYSIS"/>
    <s v="OPERATING_REVENUE_PER_CAPITA"/>
    <m/>
    <m/>
    <m/>
    <m/>
    <m/>
    <m/>
    <m/>
    <m/>
    <m/>
    <m/>
    <m/>
    <m/>
    <m/>
    <m/>
    <m/>
    <m/>
    <m/>
    <m/>
    <s v="資料清單"/>
    <x v="2"/>
    <x v="8"/>
    <x v="60"/>
    <x v="2"/>
    <e v="#N/A"/>
    <s v="Operating Revenue Per Capita"/>
    <x v="17"/>
    <x v="1"/>
    <x v="0"/>
    <x v="17"/>
    <x v="1"/>
    <s v="IEC_STD_V10 &gt;&gt; Common &gt;&gt; AutoMetaDataOperating Revenue Per Capita"/>
    <x v="4"/>
    <x v="0"/>
    <s v="人均產值Measure"/>
    <s v="人均產值及人均營業利益"/>
    <n v="27"/>
    <n v="73"/>
    <n v="0"/>
    <s v=""/>
    <n v="0"/>
    <n v="0"/>
    <n v="27"/>
    <x v="8"/>
    <s v="Operating Revenue Per Capita and Operating Income Per Capita Analysis"/>
    <x v="7"/>
    <e v="#N/A"/>
    <x v="0"/>
    <s v="C.4.2.0: 生產力:"/>
    <x v="8"/>
    <x v="8"/>
    <x v="79"/>
    <x v="17"/>
    <x v="17"/>
    <x v="18"/>
    <x v="0"/>
    <x v="0"/>
    <x v="0"/>
    <x v="5"/>
    <m/>
    <x v="0"/>
    <x v="4"/>
    <s v="Operating Revenue Per Capita and Operating Income Per Capita Analysis_Operating Revenue Per Capita"/>
    <x v="79"/>
    <x v="4"/>
    <x v="0"/>
    <x v="1"/>
    <x v="1"/>
    <x v="0"/>
    <x v="0"/>
    <s v="DM_OPERATING_REVENUE_PER_CAPITA_AND_OPERATING_INCOME_PER_CAPITA_ANALYSIS"/>
    <s v="OPERATING_REVENUE_PER_CAPITA"/>
    <x v="6"/>
    <x v="13"/>
    <x v="0"/>
    <n v="0"/>
    <x v="0"/>
    <x v="0"/>
    <x v="0"/>
    <s v=""/>
    <s v=""/>
    <n v="79"/>
    <s v="-79"/>
    <x v="0"/>
    <x v="0"/>
    <x v="0"/>
    <x v="17"/>
    <x v="1"/>
    <s v="人均產值"/>
    <s v=""/>
    <s v=""/>
    <x v="0"/>
    <x v="60"/>
    <m/>
    <s v="^()$"/>
    <n v="9"/>
    <x v="0"/>
    <x v="1"/>
    <x v="0"/>
    <x v="0"/>
    <x v="1"/>
    <x v="1"/>
    <b v="0"/>
    <x v="1"/>
    <x v="1"/>
    <n v="0"/>
    <x v="0"/>
    <b v="0"/>
    <b v="0"/>
    <b v="0"/>
    <b v="0"/>
    <b v="0"/>
    <b v="0"/>
    <b v="0"/>
    <b v="0"/>
    <b v="0"/>
    <b v="0"/>
    <b v="0"/>
    <x v="1"/>
    <x v="1"/>
    <n v="0"/>
    <x v="10"/>
    <x v="0"/>
  </r>
  <r>
    <m/>
    <s v="FIN"/>
    <x v="2"/>
    <x v="21"/>
    <x v="21"/>
    <x v="1"/>
    <x v="22"/>
    <s v="金額單位:千元"/>
    <x v="4"/>
    <m/>
    <s v="N/A"/>
    <s v="General"/>
    <x v="6"/>
    <m/>
    <x v="0"/>
    <s v="FIN"/>
    <x v="1"/>
    <x v="1"/>
    <x v="0"/>
    <x v="0"/>
    <s v="DM_OPERATING_REVENUE_PER_CAPITA_AND_OPERATING_INCOME_PER_CAPITA_ANALYSIS"/>
    <s v="OPERATING_INCOME"/>
    <m/>
    <m/>
    <m/>
    <m/>
    <m/>
    <m/>
    <m/>
    <m/>
    <m/>
    <m/>
    <m/>
    <m/>
    <m/>
    <m/>
    <m/>
    <m/>
    <m/>
    <m/>
    <s v="資料清單"/>
    <x v="2"/>
    <x v="9"/>
    <x v="60"/>
    <x v="2"/>
    <e v="#N/A"/>
    <s v="Operating Income"/>
    <x v="21"/>
    <x v="1"/>
    <x v="0"/>
    <x v="22"/>
    <x v="1"/>
    <s v="IEC_STD_V10 &gt;&gt; Common &gt;&gt; AutoMetaDataOperating Income"/>
    <x v="4"/>
    <x v="0"/>
    <s v="營業利益Measure"/>
    <s v="人均產值及人均營業利益"/>
    <n v="35"/>
    <n v="73"/>
    <n v="0"/>
    <s v=""/>
    <n v="0"/>
    <n v="0"/>
    <n v="35"/>
    <x v="9"/>
    <s v="Operating Revenue Per Capita and Operating Income Per Capita Analysis"/>
    <x v="7"/>
    <e v="#N/A"/>
    <x v="0"/>
    <s v="C.4.2.0: 生產力:"/>
    <x v="9"/>
    <x v="9"/>
    <x v="80"/>
    <x v="21"/>
    <x v="21"/>
    <x v="56"/>
    <x v="0"/>
    <x v="0"/>
    <x v="0"/>
    <x v="6"/>
    <m/>
    <x v="0"/>
    <x v="4"/>
    <s v="Operating Revenue Per Capita and Operating Income Per Capita Analysis_Operating Income"/>
    <x v="80"/>
    <x v="4"/>
    <x v="0"/>
    <x v="1"/>
    <x v="1"/>
    <x v="0"/>
    <x v="0"/>
    <s v="DM_OPERATING_REVENUE_PER_CAPITA_AND_OPERATING_INCOME_PER_CAPITA_ANALYSIS"/>
    <s v="OPERATING_INCOME"/>
    <x v="6"/>
    <x v="16"/>
    <x v="0"/>
    <n v="0"/>
    <x v="0"/>
    <x v="0"/>
    <x v="0"/>
    <s v=""/>
    <s v=""/>
    <n v="80"/>
    <s v="-80"/>
    <x v="0"/>
    <x v="0"/>
    <x v="0"/>
    <x v="21"/>
    <x v="1"/>
    <s v="營業利益"/>
    <s v=""/>
    <s v=""/>
    <x v="0"/>
    <x v="60"/>
    <m/>
    <s v="^()$"/>
    <n v="9"/>
    <x v="0"/>
    <x v="1"/>
    <x v="0"/>
    <x v="0"/>
    <x v="1"/>
    <x v="1"/>
    <b v="0"/>
    <x v="1"/>
    <x v="1"/>
    <n v="0"/>
    <x v="0"/>
    <b v="0"/>
    <b v="0"/>
    <b v="0"/>
    <b v="0"/>
    <b v="0"/>
    <b v="0"/>
    <b v="0"/>
    <b v="0"/>
    <b v="0"/>
    <b v="0"/>
    <b v="0"/>
    <x v="1"/>
    <x v="1"/>
    <n v="0"/>
    <x v="11"/>
    <x v="0"/>
  </r>
  <r>
    <m/>
    <s v="FIN"/>
    <x v="2"/>
    <x v="18"/>
    <x v="18"/>
    <x v="1"/>
    <x v="18"/>
    <s v="營業利益 / 平均員工人數((期初人數+期末人數)/2)_x000a_依據員工結構分為全體人均營業利益、直接人均營業利益、間接人均營業利益_x000a_金額單位：千元"/>
    <x v="4"/>
    <m/>
    <s v="N/A"/>
    <s v="General"/>
    <x v="5"/>
    <m/>
    <x v="0"/>
    <s v="FIN"/>
    <x v="1"/>
    <x v="1"/>
    <x v="0"/>
    <x v="0"/>
    <s v="DM_OPERATING_REVENUE_PER_CAPITA_AND_OPERATING_INCOME_PER_CAPITA_ANALYSIS"/>
    <s v="OPERATING_INCOME_PER_CAPITA"/>
    <m/>
    <m/>
    <m/>
    <m/>
    <m/>
    <m/>
    <m/>
    <m/>
    <m/>
    <m/>
    <m/>
    <m/>
    <m/>
    <m/>
    <m/>
    <m/>
    <m/>
    <m/>
    <s v="資料清單"/>
    <x v="2"/>
    <x v="10"/>
    <x v="60"/>
    <x v="2"/>
    <e v="#N/A"/>
    <s v="Operating Income Per Capita"/>
    <x v="18"/>
    <x v="1"/>
    <x v="0"/>
    <x v="18"/>
    <x v="1"/>
    <s v="IEC_STD_V10 &gt;&gt; Common &gt;&gt; AutoMetaDataOperating Income Per Capita"/>
    <x v="4"/>
    <x v="0"/>
    <s v="人均營業利益Measure"/>
    <s v="人均產值及人均營業利益"/>
    <n v="28"/>
    <n v="73"/>
    <n v="0"/>
    <s v=""/>
    <n v="0"/>
    <n v="0"/>
    <n v="28"/>
    <x v="10"/>
    <s v="Operating Revenue Per Capita and Operating Income Per Capita Analysis"/>
    <x v="7"/>
    <e v="#N/A"/>
    <x v="0"/>
    <s v="C.4.2.0: 生產力:"/>
    <x v="10"/>
    <x v="10"/>
    <x v="81"/>
    <x v="18"/>
    <x v="18"/>
    <x v="19"/>
    <x v="0"/>
    <x v="0"/>
    <x v="0"/>
    <x v="5"/>
    <m/>
    <x v="0"/>
    <x v="4"/>
    <s v="Operating Revenue Per Capita and Operating Income Per Capita Analysis_Operating Income Per Capita"/>
    <x v="81"/>
    <x v="4"/>
    <x v="0"/>
    <x v="1"/>
    <x v="1"/>
    <x v="0"/>
    <x v="0"/>
    <s v="DM_OPERATING_REVENUE_PER_CAPITA_AND_OPERATING_INCOME_PER_CAPITA_ANALYSIS"/>
    <s v="OPERATING_INCOME_PER_CAPITA"/>
    <x v="6"/>
    <x v="14"/>
    <x v="0"/>
    <n v="0"/>
    <x v="0"/>
    <x v="0"/>
    <x v="0"/>
    <s v=""/>
    <s v=""/>
    <n v="81"/>
    <s v="-81"/>
    <x v="0"/>
    <x v="0"/>
    <x v="0"/>
    <x v="18"/>
    <x v="1"/>
    <s v="人均營業利益"/>
    <s v=""/>
    <s v=""/>
    <x v="0"/>
    <x v="60"/>
    <m/>
    <s v="^()$"/>
    <n v="9"/>
    <x v="0"/>
    <x v="1"/>
    <x v="0"/>
    <x v="0"/>
    <x v="1"/>
    <x v="1"/>
    <b v="0"/>
    <x v="1"/>
    <x v="1"/>
    <n v="0"/>
    <x v="0"/>
    <b v="0"/>
    <b v="0"/>
    <b v="0"/>
    <b v="0"/>
    <b v="0"/>
    <b v="0"/>
    <b v="0"/>
    <b v="0"/>
    <b v="0"/>
    <b v="0"/>
    <b v="0"/>
    <x v="1"/>
    <x v="1"/>
    <n v="0"/>
    <x v="8"/>
    <x v="0"/>
  </r>
  <r>
    <m/>
    <s v="FIN"/>
    <x v="2"/>
    <x v="60"/>
    <x v="60"/>
    <x v="34"/>
    <x v="61"/>
    <s v="人均產值及人均營業利益事業群比較"/>
    <x v="0"/>
    <m/>
    <s v="N/A"/>
    <s v="General"/>
    <x v="0"/>
    <m/>
    <x v="0"/>
    <s v="FIN"/>
    <x v="1"/>
    <x v="1"/>
    <x v="0"/>
    <x v="0"/>
    <s v="DM_OPERATING_REVENUE_PER_CAPITA_AND_OPERATING_INCOME_PER_CAPITA_ANALYSIS_COMPARISON_BETWEEN_BGS"/>
    <m/>
    <m/>
    <m/>
    <m/>
    <m/>
    <m/>
    <m/>
    <m/>
    <m/>
    <m/>
    <m/>
    <m/>
    <m/>
    <m/>
    <m/>
    <m/>
    <m/>
    <m/>
    <m/>
    <s v="資料清單"/>
    <x v="2"/>
    <x v="11"/>
    <x v="60"/>
    <x v="2"/>
    <e v="#N/A"/>
    <s v="Operating Revenue Per Capita and Operating Income Per Capita Analysis Comparison between BGs"/>
    <x v="60"/>
    <x v="34"/>
    <x v="0"/>
    <x v="61"/>
    <x v="1"/>
    <s v="IEC_STD_V10 &gt;&gt; Common &gt;&gt; AutoMetaDataOperating Revenue Per Capita and Operating Income Per Capita Analysis Comparison between BGs"/>
    <x v="0"/>
    <x v="0"/>
    <s v="人均產值及人均營業利益事業群比較Concept"/>
    <s v="人均產值及人均營業利益事業群比較"/>
    <n v="84"/>
    <n v="0"/>
    <n v="0"/>
    <s v=""/>
    <n v="0"/>
    <n v="0"/>
    <n v="0"/>
    <x v="0"/>
    <s v=""/>
    <x v="0"/>
    <s v=""/>
    <x v="0"/>
    <s v="C.4.2.0: 生產力:"/>
    <x v="11"/>
    <x v="11"/>
    <x v="82"/>
    <x v="60"/>
    <x v="60"/>
    <x v="57"/>
    <x v="0"/>
    <x v="0"/>
    <x v="0"/>
    <x v="0"/>
    <m/>
    <x v="0"/>
    <x v="0"/>
    <s v="Operating Revenue Per Capita and Operating Income Per Capita Analysis Comparison between BGs"/>
    <x v="82"/>
    <x v="0"/>
    <x v="0"/>
    <x v="1"/>
    <x v="1"/>
    <x v="0"/>
    <x v="0"/>
    <s v="DM_OPERATING_REVENUE_PER_CAPITA_AND_OPERATING_INCOME_PER_CAPITA_ANALYSIS_COMPARISON_BETWEEN_BGS"/>
    <s v=""/>
    <x v="7"/>
    <x v="0"/>
    <x v="0"/>
    <n v="0"/>
    <x v="0"/>
    <x v="0"/>
    <x v="0"/>
    <s v=""/>
    <s v=""/>
    <n v="82"/>
    <s v="-82"/>
    <x v="0"/>
    <x v="0"/>
    <x v="0"/>
    <x v="60"/>
    <x v="1"/>
    <s v="人均產值及人均營業利益事業群比較"/>
    <s v=""/>
    <s v=""/>
    <x v="0"/>
    <x v="60"/>
    <m/>
    <s v="^()$"/>
    <n v="9"/>
    <x v="0"/>
    <x v="1"/>
    <x v="0"/>
    <x v="0"/>
    <x v="0"/>
    <x v="1"/>
    <b v="0"/>
    <x v="1"/>
    <x v="0"/>
    <n v="0"/>
    <x v="0"/>
    <b v="0"/>
    <b v="0"/>
    <b v="0"/>
    <b v="0"/>
    <b v="0"/>
    <b v="0"/>
    <b v="0"/>
    <b v="0"/>
    <b v="0"/>
    <b v="0"/>
    <b v="0"/>
    <x v="1"/>
    <x v="1"/>
    <n v="0"/>
    <x v="25"/>
    <x v="1"/>
  </r>
  <r>
    <m/>
    <s v="FIN"/>
    <x v="2"/>
    <x v="11"/>
    <x v="11"/>
    <x v="3"/>
    <x v="11"/>
    <s v="財報結算日"/>
    <x v="3"/>
    <m/>
    <s v="N/A"/>
    <s v="General"/>
    <x v="3"/>
    <m/>
    <x v="0"/>
    <s v="FIN"/>
    <x v="1"/>
    <x v="1"/>
    <x v="0"/>
    <x v="0"/>
    <s v="DM_OPERATING_REVENUE_PER_CAPITA_AND_OPERATING_INCOME_PER_CAPITA_ANALYSIS_COMPARISON_BETWEEN_BGS"/>
    <s v="FINANCIAL_REPORT_CLOSING_DATE"/>
    <m/>
    <m/>
    <m/>
    <m/>
    <m/>
    <m/>
    <m/>
    <m/>
    <m/>
    <m/>
    <m/>
    <m/>
    <m/>
    <m/>
    <m/>
    <m/>
    <m/>
    <m/>
    <s v="資料清單"/>
    <x v="2"/>
    <x v="12"/>
    <x v="60"/>
    <x v="2"/>
    <e v="#N/A"/>
    <s v="Financial Report Closing Date"/>
    <x v="11"/>
    <x v="3"/>
    <x v="0"/>
    <x v="11"/>
    <x v="1"/>
    <s v="IEC_STD_V10 &gt;&gt; Common &gt;&gt; AutoMetaDataFinancial Report Closing Date"/>
    <x v="3"/>
    <x v="0"/>
    <s v="財報結算日Dimension"/>
    <s v="人均產值及人均營業利益事業群比較"/>
    <n v="15"/>
    <n v="84"/>
    <n v="0"/>
    <s v=""/>
    <n v="0"/>
    <n v="0"/>
    <n v="32"/>
    <x v="3"/>
    <s v="Operating Revenue Per Capita and Operating Income Per Capita Analysis Comparison between BGs"/>
    <x v="8"/>
    <e v="#N/A"/>
    <x v="0"/>
    <s v="C.4.2.0: 生產力:"/>
    <x v="12"/>
    <x v="12"/>
    <x v="83"/>
    <x v="11"/>
    <x v="11"/>
    <x v="52"/>
    <x v="0"/>
    <x v="0"/>
    <x v="0"/>
    <x v="3"/>
    <m/>
    <x v="0"/>
    <x v="3"/>
    <s v="Operating Revenue Per Capita and Operating Income Per Capita Analysis Comparison between BGs_Financial Report Closing Date"/>
    <x v="83"/>
    <x v="3"/>
    <x v="0"/>
    <x v="1"/>
    <x v="1"/>
    <x v="0"/>
    <x v="0"/>
    <s v="DM_OPERATING_REVENUE_PER_CAPITA_AND_OPERATING_INCOME_PER_CAPITA_ANALYSIS_COMPARISON_BETWEEN_BGS"/>
    <s v="FINANCIAL_REPORT_CLOSING_DATE"/>
    <x v="7"/>
    <x v="8"/>
    <x v="0"/>
    <n v="0"/>
    <x v="0"/>
    <x v="0"/>
    <x v="0"/>
    <s v=""/>
    <s v=""/>
    <n v="83"/>
    <s v="-83"/>
    <x v="0"/>
    <x v="0"/>
    <x v="0"/>
    <x v="11"/>
    <x v="1"/>
    <s v="財報結算日"/>
    <s v=""/>
    <s v=""/>
    <x v="0"/>
    <x v="60"/>
    <m/>
    <s v="^()$"/>
    <n v="9"/>
    <x v="0"/>
    <x v="1"/>
    <x v="0"/>
    <x v="0"/>
    <x v="1"/>
    <x v="1"/>
    <b v="0"/>
    <x v="1"/>
    <x v="1"/>
    <n v="0"/>
    <x v="0"/>
    <b v="0"/>
    <b v="0"/>
    <b v="0"/>
    <b v="0"/>
    <b v="0"/>
    <b v="0"/>
    <b v="0"/>
    <b v="0"/>
    <b v="0"/>
    <b v="0"/>
    <b v="0"/>
    <x v="1"/>
    <x v="1"/>
    <n v="0"/>
    <x v="7"/>
    <x v="0"/>
  </r>
  <r>
    <m/>
    <s v="FIN"/>
    <x v="2"/>
    <x v="12"/>
    <x v="12"/>
    <x v="4"/>
    <x v="12"/>
    <s v="統計期間"/>
    <x v="3"/>
    <m/>
    <s v="N/A"/>
    <s v="General"/>
    <x v="2"/>
    <s v="Year, Quarter"/>
    <x v="0"/>
    <s v="FIN"/>
    <x v="1"/>
    <x v="1"/>
    <x v="0"/>
    <x v="0"/>
    <s v="DM_OPERATING_REVENUE_PER_CAPITA_AND_OPERATING_INCOME_PER_CAPITA_ANALYSIS_COMPARISON_BETWEEN_BGS"/>
    <s v="ACCOUNTING_PERIOD"/>
    <m/>
    <m/>
    <m/>
    <m/>
    <m/>
    <m/>
    <m/>
    <m/>
    <m/>
    <m/>
    <m/>
    <m/>
    <m/>
    <m/>
    <m/>
    <m/>
    <m/>
    <m/>
    <s v="資料清單"/>
    <x v="2"/>
    <x v="13"/>
    <x v="60"/>
    <x v="2"/>
    <e v="#N/A"/>
    <s v="Accounting Period"/>
    <x v="12"/>
    <x v="4"/>
    <x v="0"/>
    <x v="12"/>
    <x v="1"/>
    <s v="IEC_STD_V10 &gt;&gt; Common &gt;&gt; AutoMetaDataAccounting Period"/>
    <x v="3"/>
    <x v="0"/>
    <s v="會計期間Dimension"/>
    <s v="人均產值及人均營業利益事業群比較"/>
    <n v="16"/>
    <n v="84"/>
    <n v="0"/>
    <s v=""/>
    <n v="0"/>
    <n v="0"/>
    <n v="33"/>
    <x v="4"/>
    <s v="Operating Revenue Per Capita and Operating Income Per Capita Analysis Comparison between BGs"/>
    <x v="8"/>
    <e v="#N/A"/>
    <x v="0"/>
    <s v="C.4.2.0: 生產力:"/>
    <x v="13"/>
    <x v="13"/>
    <x v="84"/>
    <x v="12"/>
    <x v="12"/>
    <x v="53"/>
    <x v="8"/>
    <x v="0"/>
    <x v="0"/>
    <x v="2"/>
    <m/>
    <x v="0"/>
    <x v="3"/>
    <s v="Operating Revenue Per Capita and Operating Income Per Capita Analysis Comparison between BGs_Accounting Period"/>
    <x v="84"/>
    <x v="3"/>
    <x v="0"/>
    <x v="1"/>
    <x v="1"/>
    <x v="0"/>
    <x v="0"/>
    <s v="DM_OPERATING_REVENUE_PER_CAPITA_AND_OPERATING_INCOME_PER_CAPITA_ANALYSIS_COMPARISON_BETWEEN_BGS"/>
    <s v="ACCOUNTING_PERIOD"/>
    <x v="7"/>
    <x v="9"/>
    <x v="0"/>
    <n v="0"/>
    <x v="0"/>
    <x v="0"/>
    <x v="0"/>
    <s v=""/>
    <s v=""/>
    <n v="84"/>
    <s v="-84"/>
    <x v="0"/>
    <x v="0"/>
    <x v="0"/>
    <x v="12"/>
    <x v="1"/>
    <s v="判斷資料項目以年/季的角度檢視"/>
    <s v=""/>
    <s v=""/>
    <x v="0"/>
    <x v="60"/>
    <m/>
    <s v="^()$"/>
    <n v="9"/>
    <x v="0"/>
    <x v="1"/>
    <x v="0"/>
    <x v="0"/>
    <x v="1"/>
    <x v="1"/>
    <b v="0"/>
    <x v="1"/>
    <x v="1"/>
    <n v="0"/>
    <x v="0"/>
    <b v="0"/>
    <b v="0"/>
    <b v="0"/>
    <b v="0"/>
    <b v="0"/>
    <b v="0"/>
    <b v="0"/>
    <b v="0"/>
    <b v="0"/>
    <b v="0"/>
    <b v="0"/>
    <x v="1"/>
    <x v="1"/>
    <n v="0"/>
    <x v="3"/>
    <x v="0"/>
  </r>
  <r>
    <m/>
    <s v="FIN"/>
    <x v="2"/>
    <x v="5"/>
    <x v="5"/>
    <x v="2"/>
    <x v="5"/>
    <s v="上市公司名稱"/>
    <x v="3"/>
    <m/>
    <s v="N/A"/>
    <s v="General"/>
    <x v="2"/>
    <s v="英業達、廣達、緯創、仁寶…"/>
    <x v="0"/>
    <s v="FIN"/>
    <x v="1"/>
    <x v="1"/>
    <x v="0"/>
    <x v="0"/>
    <s v="DM_OPERATING_REVENUE_PER_CAPITA_AND_OPERATING_INCOME_PER_CAPITA_ANALYSIS_COMPARISON_BETWEEN_BGS"/>
    <s v="ENTREPRENEUR_CHINESE_NAME"/>
    <m/>
    <m/>
    <m/>
    <m/>
    <m/>
    <m/>
    <m/>
    <m/>
    <m/>
    <m/>
    <m/>
    <m/>
    <m/>
    <m/>
    <m/>
    <m/>
    <m/>
    <m/>
    <s v="資料清單"/>
    <x v="2"/>
    <x v="14"/>
    <x v="60"/>
    <x v="2"/>
    <e v="#N/A"/>
    <s v="Entrepreneur Chinese Name"/>
    <x v="5"/>
    <x v="2"/>
    <x v="0"/>
    <x v="5"/>
    <x v="1"/>
    <s v="IEC_STD_V10 &gt;&gt; Common &gt;&gt; AutoMetaDataEntrepreneur Chinese Name"/>
    <x v="3"/>
    <x v="0"/>
    <s v="企業中文名稱Dimension"/>
    <s v="人均產值及人均營業利益事業群比較"/>
    <n v="7"/>
    <n v="84"/>
    <n v="0"/>
    <s v=""/>
    <n v="0"/>
    <n v="0"/>
    <n v="7"/>
    <x v="1"/>
    <s v="Operating Revenue Per Capita and Operating Income Per Capita Analysis Comparison between BGs"/>
    <x v="8"/>
    <e v="#N/A"/>
    <x v="0"/>
    <s v="C.4.2.0: 生產力:"/>
    <x v="14"/>
    <x v="14"/>
    <x v="85"/>
    <x v="5"/>
    <x v="5"/>
    <x v="5"/>
    <x v="3"/>
    <x v="0"/>
    <x v="0"/>
    <x v="2"/>
    <m/>
    <x v="0"/>
    <x v="3"/>
    <s v="Operating Revenue Per Capita and Operating Income Per Capita Analysis Comparison between BGs_Entrepreneur Chinese Name"/>
    <x v="85"/>
    <x v="3"/>
    <x v="0"/>
    <x v="1"/>
    <x v="1"/>
    <x v="0"/>
    <x v="0"/>
    <s v="DM_OPERATING_REVENUE_PER_CAPITA_AND_OPERATING_INCOME_PER_CAPITA_ANALYSIS_COMPARISON_BETWEEN_BGS"/>
    <s v="ENTREPRENEUR_CHINESE_NAME"/>
    <x v="7"/>
    <x v="4"/>
    <x v="0"/>
    <n v="0"/>
    <x v="0"/>
    <x v="0"/>
    <x v="0"/>
    <s v=""/>
    <s v=""/>
    <n v="85"/>
    <s v="-85"/>
    <x v="0"/>
    <x v="0"/>
    <x v="0"/>
    <x v="5"/>
    <x v="1"/>
    <s v="企業中文名稱"/>
    <s v=""/>
    <s v=""/>
    <x v="0"/>
    <x v="60"/>
    <m/>
    <s v="^()$"/>
    <n v="9"/>
    <x v="0"/>
    <x v="1"/>
    <x v="0"/>
    <x v="0"/>
    <x v="1"/>
    <x v="1"/>
    <b v="0"/>
    <x v="1"/>
    <x v="1"/>
    <n v="0"/>
    <x v="0"/>
    <b v="0"/>
    <b v="0"/>
    <b v="0"/>
    <b v="0"/>
    <b v="0"/>
    <b v="0"/>
    <b v="0"/>
    <b v="0"/>
    <b v="0"/>
    <b v="0"/>
    <b v="0"/>
    <x v="1"/>
    <x v="1"/>
    <n v="0"/>
    <x v="4"/>
    <x v="0"/>
  </r>
  <r>
    <m/>
    <s v="FIN"/>
    <x v="2"/>
    <x v="2"/>
    <x v="2"/>
    <x v="0"/>
    <x v="2"/>
    <s v="內部資料區分事業群，包含 EBG, PSG, Inventec All，Inventec All&gt;EBG+PSG_x000a_外部資料不區分事業群，欄位為空字串"/>
    <x v="3"/>
    <m/>
    <s v="N/A"/>
    <s v="General"/>
    <x v="2"/>
    <s v="EBG, PSG, ALL, ..."/>
    <x v="0"/>
    <s v="FIN"/>
    <x v="1"/>
    <x v="1"/>
    <x v="0"/>
    <x v="0"/>
    <s v="DM_OPERATING_REVENUE_PER_CAPITA_AND_OPERATING_INCOME_PER_CAPITA_ANALYSIS_COMPARISON_BETWEEN_BGS"/>
    <s v="BG_CODE"/>
    <m/>
    <m/>
    <m/>
    <m/>
    <m/>
    <m/>
    <m/>
    <m/>
    <m/>
    <m/>
    <m/>
    <m/>
    <m/>
    <m/>
    <m/>
    <m/>
    <m/>
    <m/>
    <s v="資料清單"/>
    <x v="2"/>
    <x v="15"/>
    <x v="60"/>
    <x v="2"/>
    <e v="#N/A"/>
    <s v="BG Code"/>
    <x v="2"/>
    <x v="0"/>
    <x v="0"/>
    <x v="2"/>
    <x v="1"/>
    <s v="IEC_STD_V10 &gt;&gt; Common &gt;&gt; AutoMetaDataBG Code"/>
    <x v="3"/>
    <x v="0"/>
    <s v="事業群代碼Dimension"/>
    <s v="人均產值及人均營業利益事業群比較"/>
    <n v="4"/>
    <n v="84"/>
    <n v="0"/>
    <s v=""/>
    <n v="0"/>
    <n v="0"/>
    <n v="4"/>
    <x v="2"/>
    <s v="Operating Revenue Per Capita and Operating Income Per Capita Analysis Comparison between BGs"/>
    <x v="8"/>
    <e v="#N/A"/>
    <x v="0"/>
    <s v="C.4.2.0: 生產力:"/>
    <x v="15"/>
    <x v="15"/>
    <x v="86"/>
    <x v="2"/>
    <x v="2"/>
    <x v="54"/>
    <x v="12"/>
    <x v="0"/>
    <x v="0"/>
    <x v="2"/>
    <m/>
    <x v="0"/>
    <x v="3"/>
    <s v="Operating Revenue Per Capita and Operating Income Per Capita Analysis Comparison between BGs_BG Code"/>
    <x v="86"/>
    <x v="3"/>
    <x v="0"/>
    <x v="1"/>
    <x v="1"/>
    <x v="0"/>
    <x v="0"/>
    <s v="DM_OPERATING_REVENUE_PER_CAPITA_AND_OPERATING_INCOME_PER_CAPITA_ANALYSIS_COMPARISON_BETWEEN_BGS"/>
    <s v="BG_CODE"/>
    <x v="7"/>
    <x v="2"/>
    <x v="0"/>
    <n v="0"/>
    <x v="0"/>
    <x v="0"/>
    <x v="0"/>
    <s v=""/>
    <s v=""/>
    <n v="86"/>
    <s v="-86"/>
    <x v="0"/>
    <x v="0"/>
    <x v="0"/>
    <x v="2"/>
    <x v="1"/>
    <s v="事業群代碼"/>
    <s v=""/>
    <s v=""/>
    <x v="0"/>
    <x v="60"/>
    <m/>
    <s v="^()$"/>
    <n v="9"/>
    <x v="0"/>
    <x v="1"/>
    <x v="0"/>
    <x v="0"/>
    <x v="1"/>
    <x v="1"/>
    <b v="0"/>
    <x v="1"/>
    <x v="1"/>
    <n v="0"/>
    <x v="0"/>
    <b v="0"/>
    <b v="0"/>
    <b v="0"/>
    <b v="0"/>
    <b v="0"/>
    <b v="0"/>
    <b v="0"/>
    <b v="0"/>
    <b v="0"/>
    <b v="0"/>
    <b v="0"/>
    <x v="1"/>
    <x v="1"/>
    <n v="0"/>
    <x v="1"/>
    <x v="0"/>
  </r>
  <r>
    <m/>
    <s v="FIN"/>
    <x v="2"/>
    <x v="61"/>
    <x v="61"/>
    <x v="1"/>
    <x v="62"/>
    <s v="包含平均全體員工人數、平均直接員工人數、平均間接員工人數、營業收入、營業利益"/>
    <x v="1"/>
    <m/>
    <s v="Employees Statistics_Average Number of Employees;Finance Master_Operating Income;Finance Master_Operating Revenue"/>
    <s v="General"/>
    <x v="2"/>
    <s v="全體員工人數、直接員工人數、間接員工人數、營業收入、營業利益"/>
    <x v="0"/>
    <s v="FIN"/>
    <x v="1"/>
    <x v="1"/>
    <x v="0"/>
    <x v="0"/>
    <s v="DM_OPERATING_REVENUE_PER_CAPITA_AND_OPERATING_INCOME_PER_CAPITA_ANALYSIS_COMPARISON_BETWEEN_BGS"/>
    <s v="PRODUCTIVITY_RELATED_INDICATOR"/>
    <m/>
    <m/>
    <m/>
    <m/>
    <m/>
    <m/>
    <m/>
    <m/>
    <m/>
    <m/>
    <m/>
    <m/>
    <m/>
    <m/>
    <m/>
    <m/>
    <m/>
    <m/>
    <s v="資料清單"/>
    <x v="2"/>
    <x v="16"/>
    <x v="60"/>
    <x v="2"/>
    <e v="#N/A"/>
    <s v="Productivity Related Indicator"/>
    <x v="61"/>
    <x v="1"/>
    <x v="0"/>
    <x v="62"/>
    <x v="1"/>
    <s v="IEC_STD_V10 &gt;&gt; Common &gt;&gt; AutoMetaDataProductivity Related Indicator"/>
    <x v="1"/>
    <x v="0"/>
    <s v="生產力分析指標類別Property"/>
    <s v="人均產值及人均營業利益事業群比較"/>
    <n v="89"/>
    <n v="84"/>
    <e v="#N/A"/>
    <s v="Productivity Related Indicator"/>
    <n v="1"/>
    <n v="0"/>
    <n v="0"/>
    <x v="0"/>
    <s v="Operating Revenue Per Capita and Operating Income Per Capita Analysis Comparison between BGs"/>
    <x v="8"/>
    <e v="#N/A"/>
    <x v="29"/>
    <s v="C.4.2.0: 生產力:"/>
    <x v="16"/>
    <x v="16"/>
    <x v="87"/>
    <x v="61"/>
    <x v="61"/>
    <x v="58"/>
    <x v="13"/>
    <x v="0"/>
    <x v="0"/>
    <x v="2"/>
    <m/>
    <x v="0"/>
    <x v="1"/>
    <s v="Operating Revenue Per Capita and Operating Income Per Capita Analysis Comparison between BGs_Productivity Related Indicator"/>
    <x v="87"/>
    <x v="1"/>
    <x v="0"/>
    <x v="1"/>
    <x v="1"/>
    <x v="0"/>
    <x v="0"/>
    <s v="DM_OPERATING_REVENUE_PER_CAPITA_AND_OPERATING_INCOME_PER_CAPITA_ANALYSIS_COMPARISON_BETWEEN_BGS"/>
    <s v="PRODUCTIVITY_RELATED_INDICATOR"/>
    <x v="7"/>
    <x v="54"/>
    <x v="0"/>
    <n v="0"/>
    <x v="0"/>
    <x v="0"/>
    <x v="0"/>
    <s v=""/>
    <s v=""/>
    <n v="87"/>
    <s v="-87"/>
    <x v="0"/>
    <x v="0"/>
    <x v="0"/>
    <x v="61"/>
    <x v="1"/>
    <s v="生產力分析指標類別"/>
    <s v=""/>
    <s v=""/>
    <x v="0"/>
    <x v="60"/>
    <m/>
    <s v="^()$"/>
    <n v="9"/>
    <x v="0"/>
    <x v="1"/>
    <x v="0"/>
    <x v="0"/>
    <x v="0"/>
    <x v="1"/>
    <b v="0"/>
    <x v="1"/>
    <x v="1"/>
    <n v="0"/>
    <x v="0"/>
    <b v="0"/>
    <b v="0"/>
    <b v="0"/>
    <b v="0"/>
    <b v="0"/>
    <b v="0"/>
    <b v="0"/>
    <b v="0"/>
    <b v="0"/>
    <b v="0"/>
    <b v="0"/>
    <x v="1"/>
    <x v="1"/>
    <n v="0"/>
    <x v="26"/>
    <x v="0"/>
  </r>
  <r>
    <m/>
    <s v="FIN"/>
    <x v="2"/>
    <x v="62"/>
    <x v="62"/>
    <x v="1"/>
    <x v="63"/>
    <s v="若生產力分析指標類別為「營業收入」、「營業利益」，則金額單位為千元"/>
    <x v="1"/>
    <m/>
    <s v="Employees Statistics_Average Number of Employees;Finance Master_Operating Income;Finance Master_Operating Revenue"/>
    <s v="General"/>
    <x v="4"/>
    <m/>
    <x v="0"/>
    <s v="FIN"/>
    <x v="1"/>
    <x v="1"/>
    <x v="0"/>
    <x v="0"/>
    <s v="DM_OPERATING_REVENUE_PER_CAPITA_AND_OPERATING_INCOME_PER_CAPITA_ANALYSIS_COMPARISON_BETWEEN_BGS"/>
    <s v="VALUE_OF_PRODUCTIVITY_RELATED_INDICATOR"/>
    <m/>
    <m/>
    <m/>
    <m/>
    <m/>
    <m/>
    <m/>
    <m/>
    <m/>
    <m/>
    <m/>
    <m/>
    <m/>
    <m/>
    <m/>
    <m/>
    <m/>
    <m/>
    <s v="資料清單"/>
    <x v="2"/>
    <x v="17"/>
    <x v="60"/>
    <x v="2"/>
    <e v="#N/A"/>
    <s v="Value of Productivity Related Indicator"/>
    <x v="62"/>
    <x v="1"/>
    <x v="0"/>
    <x v="63"/>
    <x v="1"/>
    <s v="IEC_STD_V10 &gt;&gt; Common &gt;&gt; AutoMetaDataValue of Productivity Related Indicator"/>
    <x v="1"/>
    <x v="0"/>
    <s v="生產力分析指標量值Property"/>
    <s v="人均產值及人均營業利益事業群比較"/>
    <n v="90"/>
    <n v="84"/>
    <e v="#N/A"/>
    <s v="Value of Productivity Related Indicator"/>
    <n v="1"/>
    <n v="0"/>
    <n v="0"/>
    <x v="0"/>
    <s v="Operating Revenue Per Capita and Operating Income Per Capita Analysis Comparison between BGs"/>
    <x v="8"/>
    <e v="#N/A"/>
    <x v="29"/>
    <s v="C.4.2.0: 生產力:"/>
    <x v="17"/>
    <x v="17"/>
    <x v="88"/>
    <x v="62"/>
    <x v="62"/>
    <x v="59"/>
    <x v="0"/>
    <x v="0"/>
    <x v="0"/>
    <x v="4"/>
    <m/>
    <x v="0"/>
    <x v="1"/>
    <s v="Operating Revenue Per Capita and Operating Income Per Capita Analysis Comparison between BGs_Value of Productivity Related Indicator"/>
    <x v="88"/>
    <x v="1"/>
    <x v="0"/>
    <x v="1"/>
    <x v="1"/>
    <x v="0"/>
    <x v="0"/>
    <s v="DM_OPERATING_REVENUE_PER_CAPITA_AND_OPERATING_INCOME_PER_CAPITA_ANALYSIS_COMPARISON_BETWEEN_BGS"/>
    <s v="VALUE_OF_PRODUCTIVITY_RELATED_INDICATOR"/>
    <x v="7"/>
    <x v="55"/>
    <x v="0"/>
    <n v="0"/>
    <x v="0"/>
    <x v="0"/>
    <x v="0"/>
    <s v=""/>
    <s v=""/>
    <n v="88"/>
    <s v="-88"/>
    <x v="0"/>
    <x v="0"/>
    <x v="0"/>
    <x v="62"/>
    <x v="1"/>
    <s v="生產力分析指標量值"/>
    <s v=""/>
    <s v=""/>
    <x v="0"/>
    <x v="60"/>
    <m/>
    <s v="^()$"/>
    <n v="9"/>
    <x v="0"/>
    <x v="1"/>
    <x v="0"/>
    <x v="0"/>
    <x v="0"/>
    <x v="1"/>
    <b v="0"/>
    <x v="1"/>
    <x v="1"/>
    <n v="0"/>
    <x v="0"/>
    <b v="0"/>
    <b v="0"/>
    <b v="0"/>
    <b v="0"/>
    <b v="0"/>
    <b v="0"/>
    <b v="0"/>
    <b v="0"/>
    <b v="0"/>
    <b v="0"/>
    <b v="0"/>
    <x v="1"/>
    <x v="1"/>
    <n v="0"/>
    <x v="27"/>
    <x v="0"/>
  </r>
  <r>
    <m/>
    <s v="FIN"/>
    <x v="3"/>
    <x v="29"/>
    <x v="63"/>
    <x v="1"/>
    <x v="30"/>
    <s v="現金循環週期"/>
    <x v="0"/>
    <m/>
    <s v="N/A"/>
    <s v="General"/>
    <x v="0"/>
    <m/>
    <x v="0"/>
    <s v="FIN"/>
    <x v="1"/>
    <x v="1"/>
    <x v="0"/>
    <x v="0"/>
    <s v="DM_CCC_ANALYSIS"/>
    <m/>
    <m/>
    <m/>
    <m/>
    <m/>
    <m/>
    <m/>
    <m/>
    <m/>
    <m/>
    <m/>
    <m/>
    <m/>
    <m/>
    <m/>
    <m/>
    <m/>
    <m/>
    <m/>
    <s v="資料清單"/>
    <x v="2"/>
    <x v="18"/>
    <x v="60"/>
    <x v="3"/>
    <e v="#N/A"/>
    <s v="CCC Analysis"/>
    <x v="63"/>
    <x v="1"/>
    <x v="0"/>
    <x v="30"/>
    <x v="1"/>
    <s v="IEC_STD_V10 &gt;&gt; Common &gt;&gt; AutoMetaDataCCC Analysis"/>
    <x v="0"/>
    <x v="0"/>
    <s v="現金循環週期Concept"/>
    <s v="現金循環週期"/>
    <n v="91"/>
    <n v="0"/>
    <n v="0"/>
    <s v=""/>
    <n v="0"/>
    <n v="0"/>
    <n v="0"/>
    <x v="0"/>
    <s v=""/>
    <x v="0"/>
    <s v=""/>
    <x v="0"/>
    <s v="C.4.3.0: 財務分析:"/>
    <x v="0"/>
    <x v="0"/>
    <x v="89"/>
    <x v="29"/>
    <x v="63"/>
    <x v="60"/>
    <x v="0"/>
    <x v="0"/>
    <x v="0"/>
    <x v="0"/>
    <m/>
    <x v="0"/>
    <x v="0"/>
    <s v="CCC Analysis"/>
    <x v="89"/>
    <x v="0"/>
    <x v="0"/>
    <x v="1"/>
    <x v="1"/>
    <x v="0"/>
    <x v="0"/>
    <s v="DM_CCC_ANALYSIS"/>
    <s v=""/>
    <x v="8"/>
    <x v="0"/>
    <x v="0"/>
    <n v="0"/>
    <x v="0"/>
    <x v="0"/>
    <x v="0"/>
    <s v=""/>
    <s v=""/>
    <n v="89"/>
    <s v="-89"/>
    <x v="0"/>
    <x v="0"/>
    <x v="0"/>
    <x v="63"/>
    <x v="1"/>
    <s v="現金循環週期"/>
    <s v=""/>
    <s v=""/>
    <x v="0"/>
    <x v="60"/>
    <m/>
    <s v="^()$"/>
    <n v="9"/>
    <x v="0"/>
    <x v="1"/>
    <x v="0"/>
    <x v="0"/>
    <x v="0"/>
    <x v="1"/>
    <b v="0"/>
    <x v="1"/>
    <x v="0"/>
    <n v="0"/>
    <x v="0"/>
    <b v="0"/>
    <b v="0"/>
    <b v="0"/>
    <b v="0"/>
    <b v="1"/>
    <b v="0"/>
    <b v="0"/>
    <b v="0"/>
    <b v="0"/>
    <b v="0"/>
    <b v="0"/>
    <x v="0"/>
    <x v="2"/>
    <n v="0"/>
    <x v="2"/>
    <x v="0"/>
  </r>
  <r>
    <m/>
    <s v="FIN"/>
    <x v="3"/>
    <x v="11"/>
    <x v="11"/>
    <x v="3"/>
    <x v="11"/>
    <s v="財報結算日"/>
    <x v="3"/>
    <m/>
    <s v="N/A"/>
    <s v="General"/>
    <x v="3"/>
    <m/>
    <x v="0"/>
    <s v="FIN"/>
    <x v="1"/>
    <x v="1"/>
    <x v="0"/>
    <x v="0"/>
    <s v="DM_CCC_ANALYSIS"/>
    <s v="FINANCIAL_REPORT_CLOSING_DATE"/>
    <m/>
    <m/>
    <m/>
    <m/>
    <m/>
    <m/>
    <m/>
    <m/>
    <m/>
    <m/>
    <m/>
    <m/>
    <m/>
    <m/>
    <m/>
    <m/>
    <m/>
    <m/>
    <s v="資料清單"/>
    <x v="2"/>
    <x v="19"/>
    <x v="60"/>
    <x v="3"/>
    <e v="#N/A"/>
    <s v="Financial Report Closing Date"/>
    <x v="11"/>
    <x v="3"/>
    <x v="0"/>
    <x v="11"/>
    <x v="1"/>
    <s v="IEC_STD_V10 &gt;&gt; Common &gt;&gt; AutoMetaDataFinancial Report Closing Date"/>
    <x v="3"/>
    <x v="0"/>
    <s v="財報結算日Dimension"/>
    <s v="現金循環週期"/>
    <n v="15"/>
    <n v="91"/>
    <n v="0"/>
    <s v=""/>
    <n v="0"/>
    <n v="0"/>
    <n v="32"/>
    <x v="3"/>
    <s v="CCC Analysis"/>
    <x v="9"/>
    <e v="#N/A"/>
    <x v="0"/>
    <s v="C.4.3.0: 財務分析:"/>
    <x v="1"/>
    <x v="1"/>
    <x v="90"/>
    <x v="11"/>
    <x v="11"/>
    <x v="52"/>
    <x v="0"/>
    <x v="0"/>
    <x v="0"/>
    <x v="3"/>
    <m/>
    <x v="0"/>
    <x v="3"/>
    <s v="CCC Analysis_Financial Report Closing Date"/>
    <x v="90"/>
    <x v="3"/>
    <x v="0"/>
    <x v="1"/>
    <x v="1"/>
    <x v="0"/>
    <x v="0"/>
    <s v="DM_CCC_ANALYSIS"/>
    <s v="FINANCIAL_REPORT_CLOSING_DATE"/>
    <x v="8"/>
    <x v="8"/>
    <x v="0"/>
    <n v="0"/>
    <x v="0"/>
    <x v="0"/>
    <x v="0"/>
    <s v=""/>
    <s v=""/>
    <n v="90"/>
    <s v="-90"/>
    <x v="0"/>
    <x v="0"/>
    <x v="0"/>
    <x v="11"/>
    <x v="1"/>
    <s v="財報結算日"/>
    <s v=""/>
    <s v=""/>
    <x v="0"/>
    <x v="60"/>
    <m/>
    <s v="^()$"/>
    <n v="9"/>
    <x v="0"/>
    <x v="1"/>
    <x v="0"/>
    <x v="0"/>
    <x v="1"/>
    <x v="1"/>
    <b v="0"/>
    <x v="1"/>
    <x v="1"/>
    <n v="0"/>
    <x v="0"/>
    <b v="0"/>
    <b v="0"/>
    <b v="0"/>
    <b v="0"/>
    <b v="0"/>
    <b v="0"/>
    <b v="0"/>
    <b v="0"/>
    <b v="0"/>
    <b v="0"/>
    <b v="0"/>
    <x v="1"/>
    <x v="1"/>
    <n v="0"/>
    <x v="7"/>
    <x v="0"/>
  </r>
  <r>
    <m/>
    <s v="FIN"/>
    <x v="3"/>
    <x v="12"/>
    <x v="12"/>
    <x v="4"/>
    <x v="20"/>
    <s v="統計期間"/>
    <x v="3"/>
    <m/>
    <s v="N/A"/>
    <s v="General"/>
    <x v="2"/>
    <s v="Year, Quarter, Month"/>
    <x v="0"/>
    <s v="FIN"/>
    <x v="1"/>
    <x v="1"/>
    <x v="0"/>
    <x v="0"/>
    <s v="DM_CCC_ANALYSIS"/>
    <s v="ACCOUNTING_PERIOD"/>
    <m/>
    <m/>
    <m/>
    <m/>
    <m/>
    <m/>
    <m/>
    <m/>
    <m/>
    <m/>
    <m/>
    <m/>
    <m/>
    <m/>
    <m/>
    <m/>
    <m/>
    <m/>
    <s v="資料清單"/>
    <x v="2"/>
    <x v="20"/>
    <x v="60"/>
    <x v="3"/>
    <e v="#N/A"/>
    <s v="Accounting Period"/>
    <x v="12"/>
    <x v="4"/>
    <x v="0"/>
    <x v="20"/>
    <x v="1"/>
    <s v="IEC_STD_V10 &gt;&gt; Common &gt;&gt; AutoMetaDataAccounting Period"/>
    <x v="3"/>
    <x v="0"/>
    <s v="會計期間Dimension"/>
    <s v="現金循環週期"/>
    <n v="16"/>
    <n v="91"/>
    <n v="0"/>
    <s v=""/>
    <n v="0"/>
    <n v="0"/>
    <n v="33"/>
    <x v="4"/>
    <s v="CCC Analysis"/>
    <x v="9"/>
    <e v="#N/A"/>
    <x v="0"/>
    <s v="C.4.3.0: 財務分析:"/>
    <x v="2"/>
    <x v="2"/>
    <x v="91"/>
    <x v="12"/>
    <x v="12"/>
    <x v="53"/>
    <x v="10"/>
    <x v="0"/>
    <x v="0"/>
    <x v="2"/>
    <m/>
    <x v="0"/>
    <x v="3"/>
    <s v="CCC Analysis_Accounting Period"/>
    <x v="91"/>
    <x v="3"/>
    <x v="0"/>
    <x v="1"/>
    <x v="1"/>
    <x v="0"/>
    <x v="0"/>
    <s v="DM_CCC_ANALYSIS"/>
    <s v="ACCOUNTING_PERIOD"/>
    <x v="8"/>
    <x v="9"/>
    <x v="0"/>
    <n v="0"/>
    <x v="0"/>
    <x v="0"/>
    <x v="0"/>
    <s v=""/>
    <s v=""/>
    <n v="91"/>
    <s v="-91"/>
    <x v="0"/>
    <x v="0"/>
    <x v="0"/>
    <x v="12"/>
    <x v="1"/>
    <s v="判斷資料項目以年/季/月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CCC_ANALYSIS"/>
    <s v="ENTREPRENEUR_CHINESE_NAME"/>
    <m/>
    <m/>
    <m/>
    <m/>
    <m/>
    <m/>
    <m/>
    <m/>
    <m/>
    <m/>
    <m/>
    <m/>
    <m/>
    <m/>
    <m/>
    <m/>
    <m/>
    <m/>
    <s v="資料清單"/>
    <x v="2"/>
    <x v="21"/>
    <x v="60"/>
    <x v="3"/>
    <e v="#N/A"/>
    <s v="Entrepreneur Chinese Name"/>
    <x v="5"/>
    <x v="2"/>
    <x v="0"/>
    <x v="5"/>
    <x v="1"/>
    <s v="IEC_STD_V10 &gt;&gt; Common &gt;&gt; AutoMetaDataEntrepreneur Chinese Name"/>
    <x v="3"/>
    <x v="0"/>
    <s v="企業中文名稱Dimension"/>
    <s v="現金循環週期"/>
    <n v="7"/>
    <n v="91"/>
    <n v="0"/>
    <s v=""/>
    <n v="0"/>
    <n v="0"/>
    <n v="7"/>
    <x v="1"/>
    <s v="CCC Analysis"/>
    <x v="9"/>
    <e v="#N/A"/>
    <x v="0"/>
    <s v="C.4.3.0: 財務分析:"/>
    <x v="3"/>
    <x v="3"/>
    <x v="92"/>
    <x v="5"/>
    <x v="5"/>
    <x v="5"/>
    <x v="3"/>
    <x v="0"/>
    <x v="0"/>
    <x v="2"/>
    <m/>
    <x v="0"/>
    <x v="3"/>
    <s v="CCC Analysis_Entrepreneur Chinese Name"/>
    <x v="92"/>
    <x v="3"/>
    <x v="0"/>
    <x v="1"/>
    <x v="1"/>
    <x v="0"/>
    <x v="0"/>
    <s v="DM_CCC_ANALYSIS"/>
    <s v="ENTREPRENEUR_CHINESE_NAME"/>
    <x v="8"/>
    <x v="4"/>
    <x v="0"/>
    <n v="0"/>
    <x v="0"/>
    <x v="0"/>
    <x v="0"/>
    <s v=""/>
    <s v=""/>
    <n v="92"/>
    <s v="-92"/>
    <x v="0"/>
    <x v="0"/>
    <x v="0"/>
    <x v="5"/>
    <x v="1"/>
    <s v="企業中文名稱"/>
    <s v=""/>
    <s v=""/>
    <x v="0"/>
    <x v="60"/>
    <m/>
    <s v="^()$"/>
    <n v="9"/>
    <x v="0"/>
    <x v="1"/>
    <x v="0"/>
    <x v="0"/>
    <x v="1"/>
    <x v="1"/>
    <b v="0"/>
    <x v="1"/>
    <x v="1"/>
    <n v="0"/>
    <x v="0"/>
    <b v="0"/>
    <b v="0"/>
    <b v="0"/>
    <b v="0"/>
    <b v="0"/>
    <b v="0"/>
    <b v="0"/>
    <b v="0"/>
    <b v="0"/>
    <b v="0"/>
    <b v="0"/>
    <x v="1"/>
    <x v="1"/>
    <n v="0"/>
    <x v="4"/>
    <x v="0"/>
  </r>
  <r>
    <m/>
    <s v="FIN"/>
    <x v="3"/>
    <x v="2"/>
    <x v="2"/>
    <x v="0"/>
    <x v="2"/>
    <s v="內部資料區分事業群，包含 EBG, PSG, Inventec All，Inventec All&gt;EBG+PSG_x000a_外部資料不區分事業群，欄位為空字串"/>
    <x v="3"/>
    <m/>
    <s v="N/A"/>
    <s v="General"/>
    <x v="2"/>
    <s v="EBG, PSG, ALL, ..."/>
    <x v="0"/>
    <s v="FIN"/>
    <x v="1"/>
    <x v="1"/>
    <x v="0"/>
    <x v="0"/>
    <s v="DM_CCC_ANALYSIS"/>
    <s v="BG_CODE"/>
    <m/>
    <m/>
    <m/>
    <m/>
    <m/>
    <m/>
    <m/>
    <m/>
    <m/>
    <m/>
    <m/>
    <m/>
    <m/>
    <m/>
    <m/>
    <m/>
    <m/>
    <m/>
    <s v="資料清單"/>
    <x v="2"/>
    <x v="22"/>
    <x v="60"/>
    <x v="3"/>
    <e v="#N/A"/>
    <s v="BG Code"/>
    <x v="2"/>
    <x v="0"/>
    <x v="0"/>
    <x v="2"/>
    <x v="1"/>
    <s v="IEC_STD_V10 &gt;&gt; Common &gt;&gt; AutoMetaDataBG Code"/>
    <x v="3"/>
    <x v="0"/>
    <s v="事業群代碼Dimension"/>
    <s v="現金循環週期"/>
    <n v="4"/>
    <n v="91"/>
    <n v="0"/>
    <s v=""/>
    <n v="0"/>
    <n v="0"/>
    <n v="4"/>
    <x v="2"/>
    <s v="CCC Analysis"/>
    <x v="9"/>
    <e v="#N/A"/>
    <x v="0"/>
    <s v="C.4.3.0: 財務分析:"/>
    <x v="4"/>
    <x v="4"/>
    <x v="93"/>
    <x v="2"/>
    <x v="2"/>
    <x v="54"/>
    <x v="12"/>
    <x v="0"/>
    <x v="0"/>
    <x v="2"/>
    <m/>
    <x v="0"/>
    <x v="3"/>
    <s v="CCC Analysis_BG Code"/>
    <x v="93"/>
    <x v="3"/>
    <x v="0"/>
    <x v="1"/>
    <x v="1"/>
    <x v="0"/>
    <x v="0"/>
    <s v="DM_CCC_ANALYSIS"/>
    <s v="BG_CODE"/>
    <x v="8"/>
    <x v="2"/>
    <x v="0"/>
    <n v="0"/>
    <x v="0"/>
    <x v="0"/>
    <x v="0"/>
    <s v=""/>
    <s v=""/>
    <n v="93"/>
    <s v="-93"/>
    <x v="0"/>
    <x v="0"/>
    <x v="0"/>
    <x v="2"/>
    <x v="1"/>
    <s v="事業群代碼"/>
    <s v=""/>
    <s v=""/>
    <x v="0"/>
    <x v="60"/>
    <m/>
    <s v="^()$"/>
    <n v="9"/>
    <x v="0"/>
    <x v="1"/>
    <x v="0"/>
    <x v="0"/>
    <x v="1"/>
    <x v="1"/>
    <b v="0"/>
    <x v="1"/>
    <x v="1"/>
    <n v="0"/>
    <x v="0"/>
    <b v="0"/>
    <b v="0"/>
    <b v="0"/>
    <b v="0"/>
    <b v="0"/>
    <b v="0"/>
    <b v="0"/>
    <b v="0"/>
    <b v="0"/>
    <b v="0"/>
    <b v="0"/>
    <x v="1"/>
    <x v="1"/>
    <n v="0"/>
    <x v="1"/>
    <x v="0"/>
  </r>
  <r>
    <m/>
    <s v="FIN"/>
    <x v="3"/>
    <x v="63"/>
    <x v="64"/>
    <x v="1"/>
    <x v="64"/>
    <s v="包含存貨周轉天數、應付周轉天數、應收周轉天數、現金循環週期"/>
    <x v="1"/>
    <m/>
    <s v="Finance Master_DOI;Finance Master_AP Days;Finance Master_AR Days;Finance Master_CCC"/>
    <s v="General"/>
    <x v="2"/>
    <s v="存貨周轉天數、應付周轉天數、應收周轉天數、現金循環週期"/>
    <x v="0"/>
    <s v="FIN"/>
    <x v="1"/>
    <x v="1"/>
    <x v="0"/>
    <x v="0"/>
    <s v="DM_CCC_ANALYSIS"/>
    <s v="CCC_RELATED_INDICATOR"/>
    <m/>
    <m/>
    <m/>
    <m/>
    <m/>
    <m/>
    <m/>
    <m/>
    <m/>
    <m/>
    <m/>
    <m/>
    <m/>
    <m/>
    <m/>
    <m/>
    <m/>
    <m/>
    <s v="資料清單"/>
    <x v="2"/>
    <x v="23"/>
    <x v="60"/>
    <x v="3"/>
    <e v="#N/A"/>
    <s v="CCC Related Indicator"/>
    <x v="64"/>
    <x v="1"/>
    <x v="0"/>
    <x v="64"/>
    <x v="1"/>
    <s v="IEC_STD_V10 &gt;&gt; Common &gt;&gt; AutoMetaDataCCC Related Indicator"/>
    <x v="1"/>
    <x v="0"/>
    <s v="CCC 相關指標類別Property"/>
    <s v="現金循環週期"/>
    <n v="96"/>
    <n v="91"/>
    <e v="#N/A"/>
    <s v="CCC Related Indicator"/>
    <n v="1"/>
    <n v="0"/>
    <n v="0"/>
    <x v="0"/>
    <s v="CCC Analysis"/>
    <x v="9"/>
    <e v="#N/A"/>
    <x v="30"/>
    <s v="C.4.3.0: 財務分析:"/>
    <x v="5"/>
    <x v="5"/>
    <x v="94"/>
    <x v="63"/>
    <x v="64"/>
    <x v="61"/>
    <x v="14"/>
    <x v="0"/>
    <x v="0"/>
    <x v="2"/>
    <m/>
    <x v="0"/>
    <x v="1"/>
    <s v="CCC Analysis_CCC Related Indicator"/>
    <x v="94"/>
    <x v="1"/>
    <x v="0"/>
    <x v="1"/>
    <x v="1"/>
    <x v="0"/>
    <x v="0"/>
    <s v="DM_CCC_ANALYSIS"/>
    <s v="CCC_RELATED_INDICATOR"/>
    <x v="8"/>
    <x v="56"/>
    <x v="0"/>
    <n v="0"/>
    <x v="0"/>
    <x v="0"/>
    <x v="0"/>
    <s v=""/>
    <s v=""/>
    <n v="94"/>
    <s v="-94"/>
    <x v="0"/>
    <x v="0"/>
    <x v="0"/>
    <x v="64"/>
    <x v="1"/>
    <s v="CCC 相關指標類別"/>
    <s v=""/>
    <s v=""/>
    <x v="0"/>
    <x v="60"/>
    <m/>
    <s v="^()$"/>
    <n v="9"/>
    <x v="0"/>
    <x v="1"/>
    <x v="0"/>
    <x v="0"/>
    <x v="0"/>
    <x v="1"/>
    <b v="0"/>
    <x v="1"/>
    <x v="1"/>
    <n v="0"/>
    <x v="0"/>
    <b v="0"/>
    <b v="0"/>
    <b v="0"/>
    <b v="0"/>
    <b v="0"/>
    <b v="0"/>
    <b v="0"/>
    <b v="0"/>
    <b v="0"/>
    <b v="0"/>
    <b v="0"/>
    <x v="1"/>
    <x v="1"/>
    <n v="0"/>
    <x v="28"/>
    <x v="0"/>
  </r>
  <r>
    <m/>
    <s v="FIN"/>
    <x v="3"/>
    <x v="64"/>
    <x v="65"/>
    <x v="1"/>
    <x v="65"/>
    <s v="CCC 相關指標量值"/>
    <x v="1"/>
    <m/>
    <s v="Finance Master_DOI;Finance Master_AP Days;Finance Master_AR Days;Finance Master_CCC"/>
    <s v="General"/>
    <x v="4"/>
    <m/>
    <x v="0"/>
    <s v="FIN"/>
    <x v="1"/>
    <x v="1"/>
    <x v="0"/>
    <x v="0"/>
    <s v="DM_CCC_ANALYSIS"/>
    <s v="VALUE_OF_CCC_RELATED_INDICATOR"/>
    <m/>
    <m/>
    <m/>
    <m/>
    <m/>
    <m/>
    <m/>
    <m/>
    <m/>
    <m/>
    <m/>
    <m/>
    <m/>
    <m/>
    <m/>
    <m/>
    <m/>
    <m/>
    <s v="資料清單"/>
    <x v="2"/>
    <x v="24"/>
    <x v="60"/>
    <x v="3"/>
    <e v="#N/A"/>
    <s v="Value of CCC Related Indicator"/>
    <x v="65"/>
    <x v="1"/>
    <x v="0"/>
    <x v="65"/>
    <x v="1"/>
    <s v="IEC_STD_V10 &gt;&gt; Common &gt;&gt; AutoMetaDataValue of CCC Related Indicator"/>
    <x v="1"/>
    <x v="0"/>
    <s v="CCC 相關指標量值Property"/>
    <s v="現金循環週期"/>
    <n v="97"/>
    <n v="91"/>
    <e v="#N/A"/>
    <s v="Value of CCC Related Indicator"/>
    <n v="1"/>
    <n v="0"/>
    <n v="0"/>
    <x v="0"/>
    <s v="CCC Analysis"/>
    <x v="9"/>
    <e v="#N/A"/>
    <x v="30"/>
    <s v="C.4.3.0: 財務分析:"/>
    <x v="6"/>
    <x v="6"/>
    <x v="95"/>
    <x v="64"/>
    <x v="65"/>
    <x v="62"/>
    <x v="0"/>
    <x v="0"/>
    <x v="0"/>
    <x v="4"/>
    <m/>
    <x v="0"/>
    <x v="1"/>
    <s v="CCC Analysis_Value of CCC Related Indicator"/>
    <x v="95"/>
    <x v="1"/>
    <x v="0"/>
    <x v="1"/>
    <x v="1"/>
    <x v="0"/>
    <x v="0"/>
    <s v="DM_CCC_ANALYSIS"/>
    <s v="VALUE_OF_CCC_RELATED_INDICATOR"/>
    <x v="8"/>
    <x v="57"/>
    <x v="0"/>
    <n v="0"/>
    <x v="0"/>
    <x v="0"/>
    <x v="0"/>
    <s v=""/>
    <s v=""/>
    <n v="95"/>
    <s v="-95"/>
    <x v="0"/>
    <x v="0"/>
    <x v="0"/>
    <x v="65"/>
    <x v="1"/>
    <s v="CCC 相關指標量值"/>
    <s v=""/>
    <s v=""/>
    <x v="0"/>
    <x v="60"/>
    <m/>
    <s v="^()$"/>
    <n v="9"/>
    <x v="0"/>
    <x v="1"/>
    <x v="0"/>
    <x v="0"/>
    <x v="0"/>
    <x v="1"/>
    <b v="0"/>
    <x v="1"/>
    <x v="1"/>
    <n v="0"/>
    <x v="0"/>
    <b v="0"/>
    <b v="0"/>
    <b v="0"/>
    <b v="0"/>
    <b v="0"/>
    <b v="0"/>
    <b v="0"/>
    <b v="0"/>
    <b v="0"/>
    <b v="0"/>
    <b v="0"/>
    <x v="1"/>
    <x v="1"/>
    <n v="0"/>
    <x v="26"/>
    <x v="0"/>
  </r>
  <r>
    <m/>
    <s v="FIN"/>
    <x v="3"/>
    <x v="65"/>
    <x v="66"/>
    <x v="35"/>
    <x v="66"/>
    <s v="現金循環週期同業及事業群比較"/>
    <x v="0"/>
    <m/>
    <s v="N/A"/>
    <s v="General"/>
    <x v="0"/>
    <m/>
    <x v="0"/>
    <s v="FIN"/>
    <x v="1"/>
    <x v="1"/>
    <x v="0"/>
    <x v="0"/>
    <s v="DM_CCC_ANALYSIS_COMPARISON_BETWEEN_ENTREPRENEURS_AND_BGS"/>
    <m/>
    <m/>
    <m/>
    <m/>
    <m/>
    <m/>
    <m/>
    <m/>
    <m/>
    <m/>
    <m/>
    <m/>
    <m/>
    <m/>
    <m/>
    <m/>
    <m/>
    <m/>
    <m/>
    <s v="資料清單"/>
    <x v="2"/>
    <x v="25"/>
    <x v="60"/>
    <x v="3"/>
    <e v="#N/A"/>
    <s v="CCC Analysis Comparison between Entrepreneurs and BGs"/>
    <x v="66"/>
    <x v="35"/>
    <x v="0"/>
    <x v="66"/>
    <x v="1"/>
    <s v="IEC_STD_V10 &gt;&gt; Common &gt;&gt; AutoMetaDataCCC Analysis Comparison between Entrepreneurs and BGs"/>
    <x v="0"/>
    <x v="0"/>
    <s v="現金循環週期同業及事業群比較Concept"/>
    <s v="現金循環週期同業及事業群比較"/>
    <n v="98"/>
    <n v="0"/>
    <n v="0"/>
    <s v=""/>
    <n v="0"/>
    <n v="0"/>
    <n v="0"/>
    <x v="0"/>
    <s v=""/>
    <x v="0"/>
    <s v=""/>
    <x v="0"/>
    <s v="C.4.3.0: 財務分析:"/>
    <x v="7"/>
    <x v="7"/>
    <x v="96"/>
    <x v="65"/>
    <x v="66"/>
    <x v="63"/>
    <x v="0"/>
    <x v="0"/>
    <x v="0"/>
    <x v="0"/>
    <m/>
    <x v="0"/>
    <x v="0"/>
    <s v="CCC Analysis Comparison between Entrepreneurs and BGs"/>
    <x v="96"/>
    <x v="0"/>
    <x v="0"/>
    <x v="1"/>
    <x v="1"/>
    <x v="0"/>
    <x v="0"/>
    <s v="DM_CCC_ANALYSIS_COMPARISON_BETWEEN_ENTREPRENEURS_AND_BGS"/>
    <s v=""/>
    <x v="9"/>
    <x v="0"/>
    <x v="0"/>
    <n v="0"/>
    <x v="0"/>
    <x v="0"/>
    <x v="0"/>
    <s v=""/>
    <s v=""/>
    <n v="96"/>
    <s v="-96"/>
    <x v="0"/>
    <x v="0"/>
    <x v="0"/>
    <x v="66"/>
    <x v="1"/>
    <s v="現金循環週期同業及事業群比較"/>
    <s v=""/>
    <s v=""/>
    <x v="0"/>
    <x v="60"/>
    <m/>
    <s v="^()$"/>
    <n v="9"/>
    <x v="0"/>
    <x v="1"/>
    <x v="0"/>
    <x v="0"/>
    <x v="0"/>
    <x v="1"/>
    <b v="0"/>
    <x v="1"/>
    <x v="0"/>
    <n v="0"/>
    <x v="0"/>
    <b v="0"/>
    <b v="0"/>
    <b v="0"/>
    <b v="0"/>
    <b v="0"/>
    <b v="0"/>
    <b v="0"/>
    <b v="0"/>
    <b v="0"/>
    <b v="0"/>
    <b v="0"/>
    <x v="1"/>
    <x v="1"/>
    <n v="0"/>
    <x v="29"/>
    <x v="1"/>
  </r>
  <r>
    <m/>
    <s v="FIN"/>
    <x v="3"/>
    <x v="11"/>
    <x v="11"/>
    <x v="3"/>
    <x v="11"/>
    <s v="財報結算日"/>
    <x v="3"/>
    <m/>
    <s v="N/A"/>
    <s v="General"/>
    <x v="3"/>
    <m/>
    <x v="0"/>
    <s v="FIN"/>
    <x v="1"/>
    <x v="1"/>
    <x v="0"/>
    <x v="0"/>
    <s v="DM_CCC_ANALYSIS_COMPARISON_BETWEEN_ENTREPRENEURS_AND_BGS"/>
    <s v="FINANCIAL_REPORT_CLOSING_DATE"/>
    <m/>
    <m/>
    <m/>
    <m/>
    <m/>
    <m/>
    <m/>
    <m/>
    <m/>
    <m/>
    <m/>
    <m/>
    <m/>
    <m/>
    <m/>
    <m/>
    <m/>
    <m/>
    <s v="資料清單"/>
    <x v="2"/>
    <x v="26"/>
    <x v="60"/>
    <x v="3"/>
    <e v="#N/A"/>
    <s v="Financial Report Closing Date"/>
    <x v="11"/>
    <x v="3"/>
    <x v="0"/>
    <x v="11"/>
    <x v="1"/>
    <s v="IEC_STD_V10 &gt;&gt; Common &gt;&gt; AutoMetaDataFinancial Report Closing Date"/>
    <x v="3"/>
    <x v="0"/>
    <s v="財報結算日Dimension"/>
    <s v="現金循環週期同業及事業群比較"/>
    <n v="15"/>
    <n v="98"/>
    <n v="0"/>
    <s v=""/>
    <n v="0"/>
    <n v="0"/>
    <n v="32"/>
    <x v="3"/>
    <s v="CCC Analysis Comparison between Entrepreneurs and BGs"/>
    <x v="10"/>
    <e v="#N/A"/>
    <x v="0"/>
    <s v="C.4.3.0: 財務分析:"/>
    <x v="8"/>
    <x v="8"/>
    <x v="97"/>
    <x v="11"/>
    <x v="11"/>
    <x v="52"/>
    <x v="0"/>
    <x v="0"/>
    <x v="0"/>
    <x v="3"/>
    <m/>
    <x v="0"/>
    <x v="3"/>
    <s v="CCC Analysis Comparison between Entrepreneurs and BGs_Financial Report Closing Date"/>
    <x v="97"/>
    <x v="3"/>
    <x v="0"/>
    <x v="1"/>
    <x v="1"/>
    <x v="0"/>
    <x v="0"/>
    <s v="DM_CCC_ANALYSIS_COMPARISON_BETWEEN_ENTREPRENEURS_AND_BGS"/>
    <s v="FINANCIAL_REPORT_CLOSING_DATE"/>
    <x v="9"/>
    <x v="8"/>
    <x v="0"/>
    <n v="0"/>
    <x v="0"/>
    <x v="0"/>
    <x v="0"/>
    <s v=""/>
    <s v=""/>
    <n v="97"/>
    <s v="-97"/>
    <x v="0"/>
    <x v="0"/>
    <x v="0"/>
    <x v="11"/>
    <x v="1"/>
    <s v="財報結算日"/>
    <s v=""/>
    <s v=""/>
    <x v="0"/>
    <x v="60"/>
    <m/>
    <s v="^()$"/>
    <n v="9"/>
    <x v="0"/>
    <x v="1"/>
    <x v="0"/>
    <x v="0"/>
    <x v="1"/>
    <x v="1"/>
    <b v="0"/>
    <x v="1"/>
    <x v="1"/>
    <n v="0"/>
    <x v="0"/>
    <b v="0"/>
    <b v="0"/>
    <b v="0"/>
    <b v="0"/>
    <b v="0"/>
    <b v="0"/>
    <b v="0"/>
    <b v="0"/>
    <b v="0"/>
    <b v="0"/>
    <b v="0"/>
    <x v="1"/>
    <x v="1"/>
    <n v="0"/>
    <x v="7"/>
    <x v="0"/>
  </r>
  <r>
    <m/>
    <s v="FIN"/>
    <x v="3"/>
    <x v="12"/>
    <x v="12"/>
    <x v="4"/>
    <x v="20"/>
    <s v="內部資料有年、季、月資料_x000a_外部資料有年、季資料"/>
    <x v="3"/>
    <m/>
    <s v="N/A"/>
    <s v="General"/>
    <x v="2"/>
    <s v="Year, Quarter, Month"/>
    <x v="0"/>
    <s v="FIN"/>
    <x v="1"/>
    <x v="1"/>
    <x v="0"/>
    <x v="0"/>
    <s v="DM_CCC_ANALYSIS_COMPARISON_BETWEEN_ENTREPRENEURS_AND_BGS"/>
    <s v="ACCOUNTING_PERIOD"/>
    <m/>
    <m/>
    <m/>
    <m/>
    <m/>
    <m/>
    <m/>
    <m/>
    <m/>
    <m/>
    <m/>
    <m/>
    <m/>
    <m/>
    <m/>
    <m/>
    <m/>
    <m/>
    <s v="資料清單"/>
    <x v="2"/>
    <x v="27"/>
    <x v="60"/>
    <x v="3"/>
    <e v="#N/A"/>
    <s v="Accounting Period"/>
    <x v="12"/>
    <x v="4"/>
    <x v="0"/>
    <x v="20"/>
    <x v="1"/>
    <s v="IEC_STD_V10 &gt;&gt; Common &gt;&gt; AutoMetaDataAccounting Period"/>
    <x v="3"/>
    <x v="0"/>
    <s v="會計期間Dimension"/>
    <s v="現金循環週期同業及事業群比較"/>
    <n v="16"/>
    <n v="98"/>
    <n v="0"/>
    <s v=""/>
    <n v="0"/>
    <n v="0"/>
    <n v="33"/>
    <x v="4"/>
    <s v="CCC Analysis Comparison between Entrepreneurs and BGs"/>
    <x v="10"/>
    <e v="#N/A"/>
    <x v="0"/>
    <s v="C.4.3.0: 財務分析:"/>
    <x v="9"/>
    <x v="9"/>
    <x v="98"/>
    <x v="12"/>
    <x v="12"/>
    <x v="64"/>
    <x v="10"/>
    <x v="0"/>
    <x v="0"/>
    <x v="2"/>
    <m/>
    <x v="0"/>
    <x v="3"/>
    <s v="CCC Analysis Comparison between Entrepreneurs and BGs_Accounting Period"/>
    <x v="98"/>
    <x v="3"/>
    <x v="0"/>
    <x v="1"/>
    <x v="1"/>
    <x v="0"/>
    <x v="0"/>
    <s v="DM_CCC_ANALYSIS_COMPARISON_BETWEEN_ENTREPRENEURS_AND_BGS"/>
    <s v="ACCOUNTING_PERIOD"/>
    <x v="9"/>
    <x v="9"/>
    <x v="0"/>
    <n v="0"/>
    <x v="0"/>
    <x v="0"/>
    <x v="0"/>
    <s v=""/>
    <s v=""/>
    <n v="98"/>
    <s v="-98"/>
    <x v="0"/>
    <x v="0"/>
    <x v="0"/>
    <x v="12"/>
    <x v="1"/>
    <s v="判斷資料項目以年/季/月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CCC_ANALYSIS_COMPARISON_BETWEEN_ENTREPRENEURS_AND_BGS"/>
    <s v="ENTREPRENEUR_CHINESE_NAME"/>
    <m/>
    <m/>
    <m/>
    <m/>
    <m/>
    <m/>
    <m/>
    <m/>
    <m/>
    <m/>
    <m/>
    <m/>
    <m/>
    <m/>
    <m/>
    <m/>
    <m/>
    <m/>
    <s v="資料清單"/>
    <x v="2"/>
    <x v="28"/>
    <x v="60"/>
    <x v="3"/>
    <e v="#N/A"/>
    <s v="Entrepreneur Chinese Name"/>
    <x v="5"/>
    <x v="2"/>
    <x v="0"/>
    <x v="5"/>
    <x v="1"/>
    <s v="IEC_STD_V10 &gt;&gt; Common &gt;&gt; AutoMetaDataEntrepreneur Chinese Name"/>
    <x v="3"/>
    <x v="0"/>
    <s v="企業中文名稱Dimension"/>
    <s v="現金循環週期同業及事業群比較"/>
    <n v="7"/>
    <n v="98"/>
    <n v="0"/>
    <s v=""/>
    <n v="0"/>
    <n v="0"/>
    <n v="7"/>
    <x v="1"/>
    <s v="CCC Analysis Comparison between Entrepreneurs and BGs"/>
    <x v="10"/>
    <e v="#N/A"/>
    <x v="0"/>
    <s v="C.4.3.0: 財務分析:"/>
    <x v="10"/>
    <x v="10"/>
    <x v="99"/>
    <x v="5"/>
    <x v="5"/>
    <x v="5"/>
    <x v="3"/>
    <x v="0"/>
    <x v="0"/>
    <x v="2"/>
    <m/>
    <x v="0"/>
    <x v="3"/>
    <s v="CCC Analysis Comparison between Entrepreneurs and BGs_Entrepreneur Chinese Name"/>
    <x v="99"/>
    <x v="3"/>
    <x v="0"/>
    <x v="1"/>
    <x v="1"/>
    <x v="0"/>
    <x v="0"/>
    <s v="DM_CCC_ANALYSIS_COMPARISON_BETWEEN_ENTREPRENEURS_AND_BGS"/>
    <s v="ENTREPRENEUR_CHINESE_NAME"/>
    <x v="9"/>
    <x v="4"/>
    <x v="0"/>
    <n v="0"/>
    <x v="0"/>
    <x v="0"/>
    <x v="0"/>
    <s v=""/>
    <s v=""/>
    <n v="99"/>
    <s v="-99"/>
    <x v="0"/>
    <x v="0"/>
    <x v="0"/>
    <x v="5"/>
    <x v="1"/>
    <s v="企業中文名稱"/>
    <s v=""/>
    <s v=""/>
    <x v="0"/>
    <x v="60"/>
    <m/>
    <s v="^()$"/>
    <n v="9"/>
    <x v="0"/>
    <x v="1"/>
    <x v="0"/>
    <x v="0"/>
    <x v="1"/>
    <x v="1"/>
    <b v="0"/>
    <x v="1"/>
    <x v="1"/>
    <n v="0"/>
    <x v="0"/>
    <b v="0"/>
    <b v="0"/>
    <b v="0"/>
    <b v="0"/>
    <b v="0"/>
    <b v="0"/>
    <b v="0"/>
    <b v="0"/>
    <b v="0"/>
    <b v="0"/>
    <b v="0"/>
    <x v="1"/>
    <x v="1"/>
    <n v="0"/>
    <x v="4"/>
    <x v="0"/>
  </r>
  <r>
    <m/>
    <s v="FIN"/>
    <x v="3"/>
    <x v="2"/>
    <x v="2"/>
    <x v="0"/>
    <x v="2"/>
    <s v="內部資料區分事業群，包含 EBG, PSG, Inventec All，Inventec All&gt;EBG+PSG_x000a_外部資料不區分事業群，欄位為空字串"/>
    <x v="3"/>
    <m/>
    <s v="N/A"/>
    <s v="General"/>
    <x v="2"/>
    <s v="EBG, PSG, ALL, ..."/>
    <x v="0"/>
    <s v="FIN"/>
    <x v="1"/>
    <x v="1"/>
    <x v="0"/>
    <x v="0"/>
    <s v="DM_CCC_ANALYSIS_COMPARISON_BETWEEN_ENTREPRENEURS_AND_BGS"/>
    <s v="BG_CODE"/>
    <m/>
    <m/>
    <m/>
    <m/>
    <m/>
    <m/>
    <m/>
    <m/>
    <m/>
    <m/>
    <m/>
    <m/>
    <m/>
    <m/>
    <m/>
    <m/>
    <m/>
    <m/>
    <s v="資料清單"/>
    <x v="2"/>
    <x v="29"/>
    <x v="60"/>
    <x v="3"/>
    <e v="#N/A"/>
    <s v="BG Code"/>
    <x v="2"/>
    <x v="0"/>
    <x v="0"/>
    <x v="2"/>
    <x v="1"/>
    <s v="IEC_STD_V10 &gt;&gt; Common &gt;&gt; AutoMetaDataBG Code"/>
    <x v="3"/>
    <x v="0"/>
    <s v="事業群代碼Dimension"/>
    <s v="現金循環週期同業及事業群比較"/>
    <n v="4"/>
    <n v="98"/>
    <n v="0"/>
    <s v=""/>
    <n v="0"/>
    <n v="0"/>
    <n v="4"/>
    <x v="2"/>
    <s v="CCC Analysis Comparison between Entrepreneurs and BGs"/>
    <x v="10"/>
    <e v="#N/A"/>
    <x v="0"/>
    <s v="C.4.3.0: 財務分析:"/>
    <x v="11"/>
    <x v="11"/>
    <x v="100"/>
    <x v="2"/>
    <x v="2"/>
    <x v="54"/>
    <x v="12"/>
    <x v="0"/>
    <x v="0"/>
    <x v="2"/>
    <m/>
    <x v="0"/>
    <x v="3"/>
    <s v="CCC Analysis Comparison between Entrepreneurs and BGs_BG Code"/>
    <x v="100"/>
    <x v="3"/>
    <x v="0"/>
    <x v="1"/>
    <x v="1"/>
    <x v="0"/>
    <x v="0"/>
    <s v="DM_CCC_ANALYSIS_COMPARISON_BETWEEN_ENTREPRENEURS_AND_BGS"/>
    <s v="BG_CODE"/>
    <x v="9"/>
    <x v="2"/>
    <x v="0"/>
    <n v="0"/>
    <x v="0"/>
    <x v="0"/>
    <x v="0"/>
    <s v=""/>
    <s v=""/>
    <n v="100"/>
    <s v="-100"/>
    <x v="0"/>
    <x v="0"/>
    <x v="0"/>
    <x v="2"/>
    <x v="1"/>
    <s v="事業群代碼"/>
    <s v=""/>
    <s v=""/>
    <x v="0"/>
    <x v="60"/>
    <m/>
    <s v="^()$"/>
    <n v="9"/>
    <x v="0"/>
    <x v="1"/>
    <x v="0"/>
    <x v="0"/>
    <x v="1"/>
    <x v="1"/>
    <b v="0"/>
    <x v="1"/>
    <x v="1"/>
    <n v="0"/>
    <x v="0"/>
    <b v="0"/>
    <b v="0"/>
    <b v="0"/>
    <b v="0"/>
    <b v="0"/>
    <b v="0"/>
    <b v="0"/>
    <b v="0"/>
    <b v="0"/>
    <b v="0"/>
    <b v="0"/>
    <x v="1"/>
    <x v="1"/>
    <n v="0"/>
    <x v="1"/>
    <x v="0"/>
  </r>
  <r>
    <m/>
    <s v="FIN"/>
    <x v="3"/>
    <x v="26"/>
    <x v="26"/>
    <x v="1"/>
    <x v="27"/>
    <s v="年：365 / 存貨周轉率_x000a_季：90 / 存貨周轉率_x000a_月：30 / 存貨周轉率"/>
    <x v="4"/>
    <m/>
    <s v="N/A"/>
    <s v="General"/>
    <x v="4"/>
    <m/>
    <x v="0"/>
    <s v="FIN"/>
    <x v="1"/>
    <x v="1"/>
    <x v="0"/>
    <x v="0"/>
    <s v="DM_CCC_ANALYSIS_COMPARISON_BETWEEN_ENTREPRENEURS_AND_BGS"/>
    <s v="DOI"/>
    <m/>
    <m/>
    <m/>
    <m/>
    <m/>
    <m/>
    <m/>
    <m/>
    <m/>
    <m/>
    <m/>
    <m/>
    <m/>
    <m/>
    <m/>
    <m/>
    <m/>
    <m/>
    <s v="資料清單"/>
    <x v="2"/>
    <x v="30"/>
    <x v="60"/>
    <x v="3"/>
    <e v="#N/A"/>
    <s v="DOI"/>
    <x v="26"/>
    <x v="1"/>
    <x v="0"/>
    <x v="27"/>
    <x v="1"/>
    <s v="IEC_STD_V10 &gt;&gt; Common &gt;&gt; AutoMetaDataDOI"/>
    <x v="4"/>
    <x v="0"/>
    <s v="存貨周轉天數Measure"/>
    <s v="現金循環週期同業及事業群比較"/>
    <n v="40"/>
    <n v="98"/>
    <n v="0"/>
    <s v=""/>
    <n v="0"/>
    <n v="0"/>
    <n v="40"/>
    <x v="11"/>
    <s v="CCC Analysis Comparison between Entrepreneurs and BGs"/>
    <x v="10"/>
    <e v="#N/A"/>
    <x v="0"/>
    <s v="C.4.3.0: 財務分析:"/>
    <x v="12"/>
    <x v="12"/>
    <x v="101"/>
    <x v="26"/>
    <x v="26"/>
    <x v="65"/>
    <x v="0"/>
    <x v="0"/>
    <x v="0"/>
    <x v="4"/>
    <m/>
    <x v="0"/>
    <x v="4"/>
    <s v="CCC Analysis Comparison between Entrepreneurs and BGs_DOI"/>
    <x v="101"/>
    <x v="4"/>
    <x v="0"/>
    <x v="1"/>
    <x v="1"/>
    <x v="0"/>
    <x v="0"/>
    <s v="DM_CCC_ANALYSIS_COMPARISON_BETWEEN_ENTREPRENEURS_AND_BGS"/>
    <s v="DOI"/>
    <x v="9"/>
    <x v="21"/>
    <x v="0"/>
    <n v="0"/>
    <x v="0"/>
    <x v="0"/>
    <x v="0"/>
    <s v=""/>
    <s v=""/>
    <n v="101"/>
    <s v="-101"/>
    <x v="0"/>
    <x v="0"/>
    <x v="0"/>
    <x v="26"/>
    <x v="1"/>
    <s v="存貨周轉天數"/>
    <s v=""/>
    <s v=""/>
    <x v="0"/>
    <x v="60"/>
    <m/>
    <s v="^()$"/>
    <n v="9"/>
    <x v="0"/>
    <x v="1"/>
    <x v="0"/>
    <x v="0"/>
    <x v="1"/>
    <x v="1"/>
    <b v="0"/>
    <x v="1"/>
    <x v="1"/>
    <n v="0"/>
    <x v="0"/>
    <b v="0"/>
    <b v="0"/>
    <b v="0"/>
    <b v="0"/>
    <b v="0"/>
    <b v="0"/>
    <b v="0"/>
    <b v="0"/>
    <b v="0"/>
    <b v="0"/>
    <b v="0"/>
    <x v="1"/>
    <x v="1"/>
    <n v="0"/>
    <x v="15"/>
    <x v="0"/>
  </r>
  <r>
    <m/>
    <s v="FIN"/>
    <x v="3"/>
    <x v="66"/>
    <x v="27"/>
    <x v="1"/>
    <x v="67"/>
    <s v="年：365 / 應付周轉率_x000a_季：90 / 應付周轉率_x000a_月：30 / 應付周轉率"/>
    <x v="4"/>
    <m/>
    <s v="N/A"/>
    <s v="General"/>
    <x v="4"/>
    <m/>
    <x v="0"/>
    <s v="FIN"/>
    <x v="1"/>
    <x v="1"/>
    <x v="0"/>
    <x v="0"/>
    <s v="DM_CCC_ANALYSIS_COMPARISON_BETWEEN_ENTREPRENEURS_AND_BGS"/>
    <s v="AP_DAYS"/>
    <m/>
    <m/>
    <m/>
    <m/>
    <m/>
    <m/>
    <m/>
    <m/>
    <m/>
    <m/>
    <m/>
    <m/>
    <m/>
    <m/>
    <m/>
    <m/>
    <m/>
    <m/>
    <s v="資料清單"/>
    <x v="2"/>
    <x v="31"/>
    <x v="60"/>
    <x v="3"/>
    <e v="#N/A"/>
    <s v="AP Days"/>
    <x v="27"/>
    <x v="1"/>
    <x v="0"/>
    <x v="67"/>
    <x v="1"/>
    <s v="IEC_STD_V10 &gt;&gt; Common &gt;&gt; AutoMetaDataAP Days"/>
    <x v="4"/>
    <x v="0"/>
    <s v="應付周轉天數Measure"/>
    <s v="現金循環週期同業及事業群比較"/>
    <n v="41"/>
    <n v="98"/>
    <n v="0"/>
    <s v=""/>
    <n v="0"/>
    <n v="0"/>
    <n v="41"/>
    <x v="12"/>
    <s v="CCC Analysis Comparison between Entrepreneurs and BGs"/>
    <x v="10"/>
    <e v="#N/A"/>
    <x v="0"/>
    <s v="C.4.3.0: 財務分析:"/>
    <x v="13"/>
    <x v="13"/>
    <x v="102"/>
    <x v="66"/>
    <x v="27"/>
    <x v="66"/>
    <x v="0"/>
    <x v="0"/>
    <x v="0"/>
    <x v="4"/>
    <m/>
    <x v="0"/>
    <x v="4"/>
    <s v="CCC Analysis Comparison between Entrepreneurs and BGs_AP Days"/>
    <x v="102"/>
    <x v="4"/>
    <x v="0"/>
    <x v="1"/>
    <x v="1"/>
    <x v="0"/>
    <x v="0"/>
    <s v="DM_CCC_ANALYSIS_COMPARISON_BETWEEN_ENTREPRENEURS_AND_BGS"/>
    <s v="AP_DAYS"/>
    <x v="9"/>
    <x v="22"/>
    <x v="0"/>
    <n v="0"/>
    <x v="0"/>
    <x v="0"/>
    <x v="0"/>
    <s v=""/>
    <s v=""/>
    <n v="102"/>
    <s v="-102"/>
    <x v="0"/>
    <x v="0"/>
    <x v="0"/>
    <x v="27"/>
    <x v="1"/>
    <s v="應付周轉天數"/>
    <s v=""/>
    <s v=""/>
    <x v="0"/>
    <x v="60"/>
    <m/>
    <s v="^()$"/>
    <n v="9"/>
    <x v="0"/>
    <x v="1"/>
    <x v="0"/>
    <x v="0"/>
    <x v="1"/>
    <x v="1"/>
    <b v="0"/>
    <x v="1"/>
    <x v="1"/>
    <n v="0"/>
    <x v="0"/>
    <b v="0"/>
    <b v="0"/>
    <b v="0"/>
    <b v="0"/>
    <b v="1"/>
    <b v="0"/>
    <b v="0"/>
    <b v="0"/>
    <b v="0"/>
    <b v="0"/>
    <b v="0"/>
    <x v="0"/>
    <x v="2"/>
    <n v="0"/>
    <x v="1"/>
    <x v="0"/>
  </r>
  <r>
    <m/>
    <s v="FIN"/>
    <x v="3"/>
    <x v="67"/>
    <x v="28"/>
    <x v="1"/>
    <x v="68"/>
    <s v="年：365 / 應收周轉率_x000a_季：90 / 應收周轉率_x000a_月：30 / 應收周轉率"/>
    <x v="4"/>
    <m/>
    <s v="N/A"/>
    <s v="General"/>
    <x v="4"/>
    <m/>
    <x v="0"/>
    <s v="FIN"/>
    <x v="1"/>
    <x v="1"/>
    <x v="0"/>
    <x v="0"/>
    <s v="DM_CCC_ANALYSIS_COMPARISON_BETWEEN_ENTREPRENEURS_AND_BGS"/>
    <s v="AR_DAYS"/>
    <m/>
    <m/>
    <m/>
    <m/>
    <m/>
    <m/>
    <m/>
    <m/>
    <m/>
    <m/>
    <m/>
    <m/>
    <m/>
    <m/>
    <m/>
    <m/>
    <m/>
    <m/>
    <s v="資料清單"/>
    <x v="2"/>
    <x v="32"/>
    <x v="60"/>
    <x v="3"/>
    <e v="#N/A"/>
    <s v="AR Days"/>
    <x v="28"/>
    <x v="1"/>
    <x v="0"/>
    <x v="68"/>
    <x v="1"/>
    <s v="IEC_STD_V10 &gt;&gt; Common &gt;&gt; AutoMetaDataAR Days"/>
    <x v="4"/>
    <x v="0"/>
    <s v="應收周轉天數Measure"/>
    <s v="現金循環週期同業及事業群比較"/>
    <n v="42"/>
    <n v="98"/>
    <n v="0"/>
    <s v=""/>
    <n v="0"/>
    <n v="0"/>
    <n v="42"/>
    <x v="13"/>
    <s v="CCC Analysis Comparison between Entrepreneurs and BGs"/>
    <x v="10"/>
    <e v="#N/A"/>
    <x v="0"/>
    <s v="C.4.3.0: 財務分析:"/>
    <x v="14"/>
    <x v="14"/>
    <x v="103"/>
    <x v="67"/>
    <x v="28"/>
    <x v="67"/>
    <x v="0"/>
    <x v="0"/>
    <x v="0"/>
    <x v="4"/>
    <m/>
    <x v="0"/>
    <x v="4"/>
    <s v="CCC Analysis Comparison between Entrepreneurs and BGs_AR Days"/>
    <x v="103"/>
    <x v="4"/>
    <x v="0"/>
    <x v="1"/>
    <x v="1"/>
    <x v="0"/>
    <x v="0"/>
    <s v="DM_CCC_ANALYSIS_COMPARISON_BETWEEN_ENTREPRENEURS_AND_BGS"/>
    <s v="AR_DAYS"/>
    <x v="9"/>
    <x v="23"/>
    <x v="0"/>
    <n v="0"/>
    <x v="0"/>
    <x v="0"/>
    <x v="0"/>
    <s v=""/>
    <s v=""/>
    <n v="103"/>
    <s v="-103"/>
    <x v="0"/>
    <x v="0"/>
    <x v="0"/>
    <x v="28"/>
    <x v="1"/>
    <s v="應收周轉天數"/>
    <s v=""/>
    <s v=""/>
    <x v="0"/>
    <x v="60"/>
    <m/>
    <s v="^()$"/>
    <n v="9"/>
    <x v="0"/>
    <x v="1"/>
    <x v="0"/>
    <x v="0"/>
    <x v="1"/>
    <x v="1"/>
    <b v="0"/>
    <x v="1"/>
    <x v="1"/>
    <n v="0"/>
    <x v="0"/>
    <b v="0"/>
    <b v="0"/>
    <b v="0"/>
    <b v="0"/>
    <b v="1"/>
    <b v="0"/>
    <b v="0"/>
    <b v="0"/>
    <b v="0"/>
    <b v="0"/>
    <b v="0"/>
    <x v="0"/>
    <x v="2"/>
    <n v="0"/>
    <x v="1"/>
    <x v="0"/>
  </r>
  <r>
    <m/>
    <s v="FIN"/>
    <x v="3"/>
    <x v="29"/>
    <x v="29"/>
    <x v="1"/>
    <x v="30"/>
    <s v="DOI + AR Days - AP Days"/>
    <x v="4"/>
    <m/>
    <s v="N/A"/>
    <s v="General"/>
    <x v="4"/>
    <m/>
    <x v="0"/>
    <s v="FIN"/>
    <x v="1"/>
    <x v="1"/>
    <x v="0"/>
    <x v="0"/>
    <s v="DM_CCC_ANALYSIS_COMPARISON_BETWEEN_ENTREPRENEURS_AND_BGS"/>
    <s v="CCC"/>
    <m/>
    <m/>
    <m/>
    <m/>
    <m/>
    <m/>
    <m/>
    <m/>
    <m/>
    <m/>
    <m/>
    <m/>
    <m/>
    <m/>
    <m/>
    <m/>
    <m/>
    <m/>
    <s v="資料清單"/>
    <x v="2"/>
    <x v="33"/>
    <x v="60"/>
    <x v="3"/>
    <e v="#N/A"/>
    <s v="CCC"/>
    <x v="29"/>
    <x v="1"/>
    <x v="0"/>
    <x v="30"/>
    <x v="1"/>
    <s v="IEC_STD_V10 &gt;&gt; Common &gt;&gt; AutoMetaDataCCC"/>
    <x v="4"/>
    <x v="0"/>
    <s v="現金循環週期Measure"/>
    <s v="現金循環週期同業及事業群比較"/>
    <n v="43"/>
    <n v="98"/>
    <n v="0"/>
    <s v=""/>
    <n v="0"/>
    <n v="0"/>
    <n v="43"/>
    <x v="14"/>
    <s v="CCC Analysis Comparison between Entrepreneurs and BGs"/>
    <x v="10"/>
    <e v="#N/A"/>
    <x v="0"/>
    <s v="C.4.3.0: 財務分析:"/>
    <x v="15"/>
    <x v="15"/>
    <x v="104"/>
    <x v="29"/>
    <x v="29"/>
    <x v="68"/>
    <x v="0"/>
    <x v="0"/>
    <x v="0"/>
    <x v="4"/>
    <m/>
    <x v="0"/>
    <x v="4"/>
    <s v="CCC Analysis Comparison between Entrepreneurs and BGs_CCC"/>
    <x v="104"/>
    <x v="4"/>
    <x v="0"/>
    <x v="1"/>
    <x v="1"/>
    <x v="0"/>
    <x v="0"/>
    <s v="DM_CCC_ANALYSIS_COMPARISON_BETWEEN_ENTREPRENEURS_AND_BGS"/>
    <s v="CCC"/>
    <x v="9"/>
    <x v="24"/>
    <x v="0"/>
    <n v="0"/>
    <x v="0"/>
    <x v="0"/>
    <x v="0"/>
    <s v=""/>
    <s v=""/>
    <n v="104"/>
    <s v="-104"/>
    <x v="0"/>
    <x v="0"/>
    <x v="0"/>
    <x v="29"/>
    <x v="1"/>
    <s v="現金循環週期"/>
    <s v=""/>
    <s v=""/>
    <x v="0"/>
    <x v="60"/>
    <m/>
    <s v="^()$"/>
    <n v="9"/>
    <x v="0"/>
    <x v="1"/>
    <x v="0"/>
    <x v="0"/>
    <x v="1"/>
    <x v="1"/>
    <b v="0"/>
    <x v="1"/>
    <x v="1"/>
    <n v="0"/>
    <x v="0"/>
    <b v="0"/>
    <b v="0"/>
    <b v="0"/>
    <b v="0"/>
    <b v="1"/>
    <b v="0"/>
    <b v="0"/>
    <b v="0"/>
    <b v="0"/>
    <b v="0"/>
    <b v="0"/>
    <x v="0"/>
    <x v="2"/>
    <n v="0"/>
    <x v="15"/>
    <x v="0"/>
  </r>
  <r>
    <m/>
    <s v="FIN"/>
    <x v="3"/>
    <x v="68"/>
    <x v="67"/>
    <x v="36"/>
    <x v="69"/>
    <s v="現金循環週期同業比較"/>
    <x v="0"/>
    <m/>
    <s v="N/A"/>
    <s v="General"/>
    <x v="0"/>
    <m/>
    <x v="0"/>
    <s v="FIN"/>
    <x v="1"/>
    <x v="1"/>
    <x v="0"/>
    <x v="0"/>
    <s v="DM_CCC_ANALYSIS_COMPARISON_BETWEEN_ENTREPRENEURS"/>
    <m/>
    <m/>
    <m/>
    <m/>
    <m/>
    <m/>
    <m/>
    <m/>
    <m/>
    <m/>
    <m/>
    <m/>
    <m/>
    <m/>
    <m/>
    <m/>
    <m/>
    <m/>
    <m/>
    <s v="資料清單"/>
    <x v="2"/>
    <x v="34"/>
    <x v="60"/>
    <x v="3"/>
    <e v="#N/A"/>
    <s v="CCC Analysis Comparison between Entrepreneurs"/>
    <x v="67"/>
    <x v="36"/>
    <x v="0"/>
    <x v="69"/>
    <x v="1"/>
    <s v="IEC_STD_V10 &gt;&gt; Common &gt;&gt; AutoMetaDataCCC Analysis Comparison between Entrepreneurs"/>
    <x v="0"/>
    <x v="0"/>
    <s v="現金循環週期同業比較Concept"/>
    <s v="現金循環週期同業比較"/>
    <n v="107"/>
    <n v="0"/>
    <n v="0"/>
    <s v=""/>
    <n v="0"/>
    <n v="0"/>
    <n v="0"/>
    <x v="0"/>
    <s v=""/>
    <x v="0"/>
    <s v=""/>
    <x v="0"/>
    <s v="C.4.3.0: 財務分析:"/>
    <x v="16"/>
    <x v="16"/>
    <x v="105"/>
    <x v="68"/>
    <x v="67"/>
    <x v="69"/>
    <x v="0"/>
    <x v="0"/>
    <x v="0"/>
    <x v="0"/>
    <m/>
    <x v="0"/>
    <x v="0"/>
    <s v="CCC Analysis Comparison between Entrepreneurs"/>
    <x v="105"/>
    <x v="0"/>
    <x v="0"/>
    <x v="1"/>
    <x v="1"/>
    <x v="0"/>
    <x v="0"/>
    <s v="DM_CCC_ANALYSIS_COMPARISON_BETWEEN_ENTREPRENEURS"/>
    <s v=""/>
    <x v="10"/>
    <x v="0"/>
    <x v="0"/>
    <n v="0"/>
    <x v="0"/>
    <x v="0"/>
    <x v="0"/>
    <s v=""/>
    <s v=""/>
    <n v="105"/>
    <s v="-105"/>
    <x v="0"/>
    <x v="0"/>
    <x v="0"/>
    <x v="67"/>
    <x v="1"/>
    <s v="現金循環週期同業比較"/>
    <s v=""/>
    <s v=""/>
    <x v="0"/>
    <x v="60"/>
    <m/>
    <s v="^()$"/>
    <n v="9"/>
    <x v="0"/>
    <x v="1"/>
    <x v="0"/>
    <x v="0"/>
    <x v="0"/>
    <x v="1"/>
    <b v="0"/>
    <x v="1"/>
    <x v="0"/>
    <n v="0"/>
    <x v="0"/>
    <b v="0"/>
    <b v="0"/>
    <b v="0"/>
    <b v="0"/>
    <b v="0"/>
    <b v="0"/>
    <b v="0"/>
    <b v="0"/>
    <b v="0"/>
    <b v="0"/>
    <b v="0"/>
    <x v="1"/>
    <x v="1"/>
    <n v="0"/>
    <x v="30"/>
    <x v="1"/>
  </r>
  <r>
    <m/>
    <s v="FIN"/>
    <x v="3"/>
    <x v="11"/>
    <x v="11"/>
    <x v="3"/>
    <x v="11"/>
    <s v="財報結算日"/>
    <x v="3"/>
    <m/>
    <s v="N/A"/>
    <s v="General"/>
    <x v="3"/>
    <m/>
    <x v="0"/>
    <s v="FIN"/>
    <x v="1"/>
    <x v="1"/>
    <x v="0"/>
    <x v="0"/>
    <s v="DM_CCC_ANALYSIS_COMPARISON_BETWEEN_ENTREPRENEURS"/>
    <s v="FINANCIAL_REPORT_CLOSING_DATE"/>
    <m/>
    <m/>
    <m/>
    <m/>
    <m/>
    <m/>
    <m/>
    <m/>
    <m/>
    <m/>
    <m/>
    <m/>
    <m/>
    <m/>
    <m/>
    <m/>
    <m/>
    <m/>
    <s v="資料清單"/>
    <x v="2"/>
    <x v="35"/>
    <x v="60"/>
    <x v="3"/>
    <e v="#N/A"/>
    <s v="Financial Report Closing Date"/>
    <x v="11"/>
    <x v="3"/>
    <x v="0"/>
    <x v="11"/>
    <x v="1"/>
    <s v="IEC_STD_V10 &gt;&gt; Common &gt;&gt; AutoMetaDataFinancial Report Closing Date"/>
    <x v="3"/>
    <x v="0"/>
    <s v="財報結算日Dimension"/>
    <s v="現金循環週期同業比較"/>
    <n v="15"/>
    <n v="107"/>
    <n v="0"/>
    <s v=""/>
    <n v="0"/>
    <n v="0"/>
    <n v="32"/>
    <x v="3"/>
    <s v="CCC Analysis Comparison between Entrepreneurs"/>
    <x v="11"/>
    <e v="#N/A"/>
    <x v="0"/>
    <s v="C.4.3.0: 財務分析:"/>
    <x v="17"/>
    <x v="17"/>
    <x v="106"/>
    <x v="11"/>
    <x v="11"/>
    <x v="52"/>
    <x v="0"/>
    <x v="0"/>
    <x v="0"/>
    <x v="3"/>
    <m/>
    <x v="0"/>
    <x v="3"/>
    <s v="CCC Analysis Comparison between Entrepreneurs_Financial Report Closing Date"/>
    <x v="106"/>
    <x v="3"/>
    <x v="0"/>
    <x v="1"/>
    <x v="1"/>
    <x v="0"/>
    <x v="0"/>
    <s v="DM_CCC_ANALYSIS_COMPARISON_BETWEEN_ENTREPRENEURS"/>
    <s v="FINANCIAL_REPORT_CLOSING_DATE"/>
    <x v="10"/>
    <x v="8"/>
    <x v="0"/>
    <n v="0"/>
    <x v="0"/>
    <x v="0"/>
    <x v="0"/>
    <s v=""/>
    <s v=""/>
    <n v="106"/>
    <s v="-106"/>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CCC_ANALYSIS_COMPARISON_BETWEEN_ENTREPRENEURS"/>
    <s v="ACCOUNTING_PERIOD"/>
    <m/>
    <m/>
    <m/>
    <m/>
    <m/>
    <m/>
    <m/>
    <m/>
    <m/>
    <m/>
    <m/>
    <m/>
    <m/>
    <m/>
    <m/>
    <m/>
    <m/>
    <m/>
    <s v="資料清單"/>
    <x v="2"/>
    <x v="36"/>
    <x v="60"/>
    <x v="3"/>
    <e v="#N/A"/>
    <s v="Accounting Period"/>
    <x v="12"/>
    <x v="4"/>
    <x v="0"/>
    <x v="12"/>
    <x v="1"/>
    <s v="IEC_STD_V10 &gt;&gt; Common &gt;&gt; AutoMetaDataAccounting Period"/>
    <x v="3"/>
    <x v="0"/>
    <s v="會計期間Dimension"/>
    <s v="現金循環週期同業比較"/>
    <n v="16"/>
    <n v="107"/>
    <n v="0"/>
    <s v=""/>
    <n v="0"/>
    <n v="0"/>
    <n v="33"/>
    <x v="4"/>
    <s v="CCC Analysis Comparison between Entrepreneurs"/>
    <x v="11"/>
    <e v="#N/A"/>
    <x v="0"/>
    <s v="C.4.3.0: 財務分析:"/>
    <x v="18"/>
    <x v="18"/>
    <x v="107"/>
    <x v="12"/>
    <x v="12"/>
    <x v="13"/>
    <x v="8"/>
    <x v="0"/>
    <x v="0"/>
    <x v="2"/>
    <m/>
    <x v="0"/>
    <x v="3"/>
    <s v="CCC Analysis Comparison between Entrepreneurs_Accounting Period"/>
    <x v="107"/>
    <x v="3"/>
    <x v="0"/>
    <x v="1"/>
    <x v="1"/>
    <x v="0"/>
    <x v="0"/>
    <s v="DM_CCC_ANALYSIS_COMPARISON_BETWEEN_ENTREPRENEURS"/>
    <s v="ACCOUNTING_PERIOD"/>
    <x v="10"/>
    <x v="9"/>
    <x v="0"/>
    <n v="0"/>
    <x v="0"/>
    <x v="0"/>
    <x v="0"/>
    <s v=""/>
    <s v=""/>
    <n v="107"/>
    <s v="-107"/>
    <x v="0"/>
    <x v="0"/>
    <x v="0"/>
    <x v="12"/>
    <x v="1"/>
    <s v="判斷資料項目以年/季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CCC_ANALYSIS_COMPARISON_BETWEEN_ENTREPRENEURS"/>
    <s v="ENTREPRENEUR_CHINESE_NAME"/>
    <m/>
    <m/>
    <m/>
    <m/>
    <m/>
    <m/>
    <m/>
    <m/>
    <m/>
    <m/>
    <m/>
    <m/>
    <m/>
    <m/>
    <m/>
    <m/>
    <m/>
    <m/>
    <s v="資料清單"/>
    <x v="2"/>
    <x v="37"/>
    <x v="60"/>
    <x v="3"/>
    <e v="#N/A"/>
    <s v="Entrepreneur Chinese Name"/>
    <x v="5"/>
    <x v="2"/>
    <x v="0"/>
    <x v="5"/>
    <x v="1"/>
    <s v="IEC_STD_V10 &gt;&gt; Common &gt;&gt; AutoMetaDataEntrepreneur Chinese Name"/>
    <x v="3"/>
    <x v="0"/>
    <s v="企業中文名稱Dimension"/>
    <s v="現金循環週期同業比較"/>
    <n v="7"/>
    <n v="107"/>
    <n v="0"/>
    <s v=""/>
    <n v="0"/>
    <n v="0"/>
    <n v="7"/>
    <x v="1"/>
    <s v="CCC Analysis Comparison between Entrepreneurs"/>
    <x v="11"/>
    <e v="#N/A"/>
    <x v="0"/>
    <s v="C.4.3.0: 財務分析:"/>
    <x v="19"/>
    <x v="19"/>
    <x v="108"/>
    <x v="5"/>
    <x v="5"/>
    <x v="5"/>
    <x v="3"/>
    <x v="0"/>
    <x v="0"/>
    <x v="2"/>
    <m/>
    <x v="0"/>
    <x v="3"/>
    <s v="CCC Analysis Comparison between Entrepreneurs_Entrepreneur Chinese Name"/>
    <x v="108"/>
    <x v="3"/>
    <x v="0"/>
    <x v="1"/>
    <x v="1"/>
    <x v="0"/>
    <x v="0"/>
    <s v="DM_CCC_ANALYSIS_COMPARISON_BETWEEN_ENTREPRENEURS"/>
    <s v="ENTREPRENEUR_CHINESE_NAME"/>
    <x v="10"/>
    <x v="4"/>
    <x v="0"/>
    <n v="0"/>
    <x v="0"/>
    <x v="0"/>
    <x v="0"/>
    <s v=""/>
    <s v=""/>
    <n v="108"/>
    <s v="-108"/>
    <x v="0"/>
    <x v="0"/>
    <x v="0"/>
    <x v="5"/>
    <x v="1"/>
    <s v="企業中文名稱"/>
    <s v=""/>
    <s v=""/>
    <x v="0"/>
    <x v="60"/>
    <m/>
    <s v="^()$"/>
    <n v="9"/>
    <x v="0"/>
    <x v="1"/>
    <x v="0"/>
    <x v="0"/>
    <x v="1"/>
    <x v="1"/>
    <b v="0"/>
    <x v="1"/>
    <x v="1"/>
    <n v="0"/>
    <x v="0"/>
    <b v="0"/>
    <b v="0"/>
    <b v="0"/>
    <b v="0"/>
    <b v="0"/>
    <b v="0"/>
    <b v="0"/>
    <b v="0"/>
    <b v="0"/>
    <b v="0"/>
    <b v="0"/>
    <x v="1"/>
    <x v="1"/>
    <n v="0"/>
    <x v="4"/>
    <x v="0"/>
  </r>
  <r>
    <m/>
    <s v="FIN"/>
    <x v="3"/>
    <x v="26"/>
    <x v="26"/>
    <x v="1"/>
    <x v="27"/>
    <s v="年：365 / 存貨周轉率_x000a_季：90 / 存貨周轉率_x000a_月：30 / 存貨周轉率_x000a_此處存貨周轉天數來源為財報，與 SCM 主題的 DOI 計算公式不同"/>
    <x v="4"/>
    <m/>
    <s v="N/A"/>
    <s v="General"/>
    <x v="4"/>
    <m/>
    <x v="0"/>
    <s v="FIN"/>
    <x v="1"/>
    <x v="1"/>
    <x v="0"/>
    <x v="0"/>
    <s v="DM_CCC_ANALYSIS_COMPARISON_BETWEEN_ENTREPRENEURS"/>
    <s v="DOI"/>
    <m/>
    <m/>
    <m/>
    <m/>
    <m/>
    <m/>
    <m/>
    <m/>
    <m/>
    <m/>
    <m/>
    <m/>
    <m/>
    <m/>
    <m/>
    <m/>
    <m/>
    <m/>
    <s v="資料清單"/>
    <x v="2"/>
    <x v="38"/>
    <x v="60"/>
    <x v="3"/>
    <e v="#N/A"/>
    <s v="DOI"/>
    <x v="26"/>
    <x v="1"/>
    <x v="0"/>
    <x v="27"/>
    <x v="1"/>
    <s v="IEC_STD_V10 &gt;&gt; Common &gt;&gt; AutoMetaDataDOI"/>
    <x v="4"/>
    <x v="0"/>
    <s v="存貨周轉天數Measure"/>
    <s v="現金循環週期同業比較"/>
    <n v="40"/>
    <n v="107"/>
    <n v="0"/>
    <s v=""/>
    <n v="0"/>
    <n v="0"/>
    <n v="40"/>
    <x v="11"/>
    <s v="CCC Analysis Comparison between Entrepreneurs"/>
    <x v="11"/>
    <e v="#N/A"/>
    <x v="0"/>
    <s v="C.4.3.0: 財務分析:"/>
    <x v="20"/>
    <x v="20"/>
    <x v="109"/>
    <x v="26"/>
    <x v="26"/>
    <x v="70"/>
    <x v="0"/>
    <x v="0"/>
    <x v="0"/>
    <x v="4"/>
    <m/>
    <x v="0"/>
    <x v="4"/>
    <s v="CCC Analysis Comparison between Entrepreneurs_DOI"/>
    <x v="109"/>
    <x v="4"/>
    <x v="0"/>
    <x v="1"/>
    <x v="1"/>
    <x v="0"/>
    <x v="0"/>
    <s v="DM_CCC_ANALYSIS_COMPARISON_BETWEEN_ENTREPRENEURS"/>
    <s v="DOI"/>
    <x v="10"/>
    <x v="21"/>
    <x v="0"/>
    <n v="0"/>
    <x v="0"/>
    <x v="0"/>
    <x v="0"/>
    <s v=""/>
    <s v=""/>
    <n v="109"/>
    <s v="-109"/>
    <x v="0"/>
    <x v="0"/>
    <x v="0"/>
    <x v="26"/>
    <x v="1"/>
    <s v="存貨周轉天數"/>
    <s v=""/>
    <s v=""/>
    <x v="0"/>
    <x v="60"/>
    <m/>
    <s v="^()$"/>
    <n v="9"/>
    <x v="0"/>
    <x v="1"/>
    <x v="0"/>
    <x v="0"/>
    <x v="1"/>
    <x v="1"/>
    <b v="0"/>
    <x v="1"/>
    <x v="1"/>
    <n v="0"/>
    <x v="0"/>
    <b v="0"/>
    <b v="0"/>
    <b v="0"/>
    <b v="0"/>
    <b v="0"/>
    <b v="0"/>
    <b v="0"/>
    <b v="0"/>
    <b v="0"/>
    <b v="0"/>
    <b v="0"/>
    <x v="1"/>
    <x v="1"/>
    <n v="0"/>
    <x v="15"/>
    <x v="0"/>
  </r>
  <r>
    <m/>
    <s v="FIN"/>
    <x v="3"/>
    <x v="27"/>
    <x v="27"/>
    <x v="1"/>
    <x v="28"/>
    <s v="年：365 / 應付帳款周轉率_x000a_季：90 / 應付帳款周轉率_x000a_月：30 / 應付帳款周轉率"/>
    <x v="4"/>
    <m/>
    <s v="N/A"/>
    <s v="General"/>
    <x v="4"/>
    <m/>
    <x v="0"/>
    <s v="FIN"/>
    <x v="1"/>
    <x v="1"/>
    <x v="0"/>
    <x v="0"/>
    <s v="DM_CCC_ANALYSIS_COMPARISON_BETWEEN_ENTREPRENEURS"/>
    <s v="AP_DAYS"/>
    <m/>
    <m/>
    <m/>
    <m/>
    <m/>
    <m/>
    <m/>
    <m/>
    <m/>
    <m/>
    <m/>
    <m/>
    <m/>
    <m/>
    <m/>
    <m/>
    <m/>
    <m/>
    <s v="資料清單"/>
    <x v="2"/>
    <x v="39"/>
    <x v="60"/>
    <x v="3"/>
    <e v="#N/A"/>
    <s v="AP Days"/>
    <x v="27"/>
    <x v="1"/>
    <x v="0"/>
    <x v="28"/>
    <x v="1"/>
    <s v="IEC_STD_V10 &gt;&gt; Common &gt;&gt; AutoMetaDataAP Days"/>
    <x v="4"/>
    <x v="0"/>
    <s v="應付帳款天數Measure"/>
    <s v="現金循環週期同業比較"/>
    <n v="41"/>
    <n v="107"/>
    <n v="0"/>
    <s v=""/>
    <n v="0"/>
    <n v="0"/>
    <n v="41"/>
    <x v="12"/>
    <s v="CCC Analysis Comparison between Entrepreneurs"/>
    <x v="11"/>
    <e v="#N/A"/>
    <x v="0"/>
    <s v="C.4.3.0: 財務分析:"/>
    <x v="21"/>
    <x v="21"/>
    <x v="110"/>
    <x v="27"/>
    <x v="27"/>
    <x v="71"/>
    <x v="0"/>
    <x v="0"/>
    <x v="0"/>
    <x v="4"/>
    <m/>
    <x v="0"/>
    <x v="4"/>
    <s v="CCC Analysis Comparison between Entrepreneurs_AP Days"/>
    <x v="110"/>
    <x v="4"/>
    <x v="0"/>
    <x v="1"/>
    <x v="1"/>
    <x v="0"/>
    <x v="0"/>
    <s v="DM_CCC_ANALYSIS_COMPARISON_BETWEEN_ENTREPRENEURS"/>
    <s v="AP_DAYS"/>
    <x v="10"/>
    <x v="22"/>
    <x v="0"/>
    <n v="0"/>
    <x v="0"/>
    <x v="0"/>
    <x v="0"/>
    <s v=""/>
    <s v=""/>
    <n v="110"/>
    <s v="-110"/>
    <x v="0"/>
    <x v="0"/>
    <x v="0"/>
    <x v="27"/>
    <x v="1"/>
    <s v="應付帳款天數"/>
    <s v=""/>
    <s v=""/>
    <x v="0"/>
    <x v="60"/>
    <m/>
    <s v="^()$"/>
    <n v="9"/>
    <x v="0"/>
    <x v="1"/>
    <x v="0"/>
    <x v="0"/>
    <x v="1"/>
    <x v="1"/>
    <b v="0"/>
    <x v="1"/>
    <x v="1"/>
    <n v="0"/>
    <x v="0"/>
    <b v="0"/>
    <b v="0"/>
    <b v="0"/>
    <b v="0"/>
    <b v="1"/>
    <b v="0"/>
    <b v="0"/>
    <b v="0"/>
    <b v="0"/>
    <b v="0"/>
    <b v="0"/>
    <x v="0"/>
    <x v="2"/>
    <n v="0"/>
    <x v="1"/>
    <x v="0"/>
  </r>
  <r>
    <m/>
    <s v="FIN"/>
    <x v="3"/>
    <x v="28"/>
    <x v="28"/>
    <x v="1"/>
    <x v="29"/>
    <s v="年：365 / 應收帳款周轉率_x000a_季：90 / 應收帳款周轉率_x000a_月：30 / 應收帳款周轉率"/>
    <x v="4"/>
    <m/>
    <s v="N/A"/>
    <s v="General"/>
    <x v="4"/>
    <m/>
    <x v="0"/>
    <s v="FIN"/>
    <x v="1"/>
    <x v="1"/>
    <x v="0"/>
    <x v="0"/>
    <s v="DM_CCC_ANALYSIS_COMPARISON_BETWEEN_ENTREPRENEURS"/>
    <s v="AR_DAYS"/>
    <m/>
    <m/>
    <m/>
    <m/>
    <m/>
    <m/>
    <m/>
    <m/>
    <m/>
    <m/>
    <m/>
    <m/>
    <m/>
    <m/>
    <m/>
    <m/>
    <m/>
    <m/>
    <s v="資料清單"/>
    <x v="2"/>
    <x v="40"/>
    <x v="60"/>
    <x v="3"/>
    <e v="#N/A"/>
    <s v="AR Days"/>
    <x v="28"/>
    <x v="1"/>
    <x v="0"/>
    <x v="29"/>
    <x v="1"/>
    <s v="IEC_STD_V10 &gt;&gt; Common &gt;&gt; AutoMetaDataAR Days"/>
    <x v="4"/>
    <x v="0"/>
    <s v="應收帳款天數Measure"/>
    <s v="現金循環週期同業比較"/>
    <n v="42"/>
    <n v="107"/>
    <n v="0"/>
    <s v=""/>
    <n v="0"/>
    <n v="0"/>
    <n v="42"/>
    <x v="13"/>
    <s v="CCC Analysis Comparison between Entrepreneurs"/>
    <x v="11"/>
    <e v="#N/A"/>
    <x v="0"/>
    <s v="C.4.3.0: 財務分析:"/>
    <x v="22"/>
    <x v="22"/>
    <x v="111"/>
    <x v="28"/>
    <x v="28"/>
    <x v="72"/>
    <x v="0"/>
    <x v="0"/>
    <x v="0"/>
    <x v="4"/>
    <m/>
    <x v="0"/>
    <x v="4"/>
    <s v="CCC Analysis Comparison between Entrepreneurs_AR Days"/>
    <x v="111"/>
    <x v="4"/>
    <x v="0"/>
    <x v="1"/>
    <x v="1"/>
    <x v="0"/>
    <x v="0"/>
    <s v="DM_CCC_ANALYSIS_COMPARISON_BETWEEN_ENTREPRENEURS"/>
    <s v="AR_DAYS"/>
    <x v="10"/>
    <x v="23"/>
    <x v="0"/>
    <n v="0"/>
    <x v="0"/>
    <x v="0"/>
    <x v="0"/>
    <s v=""/>
    <s v=""/>
    <n v="111"/>
    <s v="-111"/>
    <x v="0"/>
    <x v="0"/>
    <x v="0"/>
    <x v="28"/>
    <x v="1"/>
    <s v="應收帳款天數"/>
    <s v=""/>
    <s v=""/>
    <x v="0"/>
    <x v="60"/>
    <m/>
    <s v="^()$"/>
    <n v="9"/>
    <x v="0"/>
    <x v="1"/>
    <x v="0"/>
    <x v="0"/>
    <x v="1"/>
    <x v="1"/>
    <b v="0"/>
    <x v="1"/>
    <x v="1"/>
    <n v="0"/>
    <x v="0"/>
    <b v="0"/>
    <b v="0"/>
    <b v="0"/>
    <b v="0"/>
    <b v="1"/>
    <b v="0"/>
    <b v="0"/>
    <b v="0"/>
    <b v="0"/>
    <b v="0"/>
    <b v="0"/>
    <x v="0"/>
    <x v="2"/>
    <n v="0"/>
    <x v="1"/>
    <x v="0"/>
  </r>
  <r>
    <m/>
    <s v="FIN"/>
    <x v="3"/>
    <x v="29"/>
    <x v="29"/>
    <x v="1"/>
    <x v="30"/>
    <s v="DOI + AR Days - AP Days"/>
    <x v="4"/>
    <m/>
    <s v="N/A"/>
    <s v="General"/>
    <x v="4"/>
    <m/>
    <x v="0"/>
    <s v="FIN"/>
    <x v="1"/>
    <x v="1"/>
    <x v="0"/>
    <x v="0"/>
    <s v="DM_CCC_ANALYSIS_COMPARISON_BETWEEN_ENTREPRENEURS"/>
    <s v="CCC"/>
    <m/>
    <m/>
    <m/>
    <m/>
    <m/>
    <m/>
    <m/>
    <m/>
    <m/>
    <m/>
    <m/>
    <m/>
    <m/>
    <m/>
    <m/>
    <m/>
    <m/>
    <m/>
    <s v="資料清單"/>
    <x v="2"/>
    <x v="41"/>
    <x v="60"/>
    <x v="3"/>
    <e v="#N/A"/>
    <s v="CCC"/>
    <x v="29"/>
    <x v="1"/>
    <x v="0"/>
    <x v="30"/>
    <x v="1"/>
    <s v="IEC_STD_V10 &gt;&gt; Common &gt;&gt; AutoMetaDataCCC"/>
    <x v="4"/>
    <x v="0"/>
    <s v="現金循環週期Measure"/>
    <s v="現金循環週期同業比較"/>
    <n v="43"/>
    <n v="107"/>
    <n v="0"/>
    <s v=""/>
    <n v="0"/>
    <n v="0"/>
    <n v="43"/>
    <x v="14"/>
    <s v="CCC Analysis Comparison between Entrepreneurs"/>
    <x v="11"/>
    <e v="#N/A"/>
    <x v="0"/>
    <s v="C.4.3.0: 財務分析:"/>
    <x v="23"/>
    <x v="23"/>
    <x v="112"/>
    <x v="29"/>
    <x v="29"/>
    <x v="68"/>
    <x v="0"/>
    <x v="0"/>
    <x v="0"/>
    <x v="4"/>
    <m/>
    <x v="0"/>
    <x v="4"/>
    <s v="CCC Analysis Comparison between Entrepreneurs_CCC"/>
    <x v="112"/>
    <x v="4"/>
    <x v="0"/>
    <x v="1"/>
    <x v="1"/>
    <x v="0"/>
    <x v="0"/>
    <s v="DM_CCC_ANALYSIS_COMPARISON_BETWEEN_ENTREPRENEURS"/>
    <s v="CCC"/>
    <x v="10"/>
    <x v="24"/>
    <x v="0"/>
    <n v="0"/>
    <x v="0"/>
    <x v="0"/>
    <x v="0"/>
    <s v=""/>
    <s v=""/>
    <n v="112"/>
    <s v="-112"/>
    <x v="0"/>
    <x v="0"/>
    <x v="0"/>
    <x v="29"/>
    <x v="1"/>
    <s v="現金循環週期"/>
    <s v=""/>
    <s v=""/>
    <x v="0"/>
    <x v="60"/>
    <m/>
    <s v="^()$"/>
    <n v="9"/>
    <x v="0"/>
    <x v="1"/>
    <x v="0"/>
    <x v="0"/>
    <x v="1"/>
    <x v="1"/>
    <b v="0"/>
    <x v="1"/>
    <x v="1"/>
    <n v="0"/>
    <x v="0"/>
    <b v="0"/>
    <b v="0"/>
    <b v="0"/>
    <b v="0"/>
    <b v="1"/>
    <b v="0"/>
    <b v="0"/>
    <b v="0"/>
    <b v="0"/>
    <b v="0"/>
    <b v="0"/>
    <x v="0"/>
    <x v="2"/>
    <n v="0"/>
    <x v="15"/>
    <x v="0"/>
  </r>
  <r>
    <m/>
    <s v="FIN"/>
    <x v="3"/>
    <x v="69"/>
    <x v="68"/>
    <x v="1"/>
    <x v="70"/>
    <s v="報酬率"/>
    <x v="0"/>
    <m/>
    <s v="N/A"/>
    <s v="General"/>
    <x v="0"/>
    <m/>
    <x v="0"/>
    <s v="FIN"/>
    <x v="1"/>
    <x v="1"/>
    <x v="0"/>
    <x v="0"/>
    <s v="DM_RATE_OF_RETURN_ANALYSIS"/>
    <m/>
    <m/>
    <m/>
    <m/>
    <m/>
    <m/>
    <m/>
    <m/>
    <m/>
    <m/>
    <m/>
    <m/>
    <m/>
    <m/>
    <m/>
    <m/>
    <m/>
    <m/>
    <m/>
    <s v="資料清單"/>
    <x v="2"/>
    <x v="42"/>
    <x v="60"/>
    <x v="3"/>
    <e v="#N/A"/>
    <s v="Rate of Return Analysis"/>
    <x v="68"/>
    <x v="1"/>
    <x v="0"/>
    <x v="70"/>
    <x v="1"/>
    <s v="IEC_STD_V10 &gt;&gt; Common &gt;&gt; AutoMetaDataRate of Return Analysis"/>
    <x v="0"/>
    <x v="0"/>
    <s v="報酬率Concept"/>
    <s v="報酬率"/>
    <n v="115"/>
    <n v="0"/>
    <n v="0"/>
    <s v=""/>
    <n v="0"/>
    <n v="0"/>
    <n v="0"/>
    <x v="0"/>
    <s v=""/>
    <x v="0"/>
    <s v=""/>
    <x v="0"/>
    <s v="C.4.3.0: 財務分析:"/>
    <x v="24"/>
    <x v="24"/>
    <x v="113"/>
    <x v="69"/>
    <x v="68"/>
    <x v="73"/>
    <x v="0"/>
    <x v="0"/>
    <x v="0"/>
    <x v="0"/>
    <m/>
    <x v="0"/>
    <x v="0"/>
    <s v="Rate of Return Analysis"/>
    <x v="113"/>
    <x v="0"/>
    <x v="0"/>
    <x v="1"/>
    <x v="1"/>
    <x v="0"/>
    <x v="0"/>
    <s v="DM_RATE_OF_RETURN_ANALYSIS"/>
    <s v=""/>
    <x v="11"/>
    <x v="0"/>
    <x v="0"/>
    <n v="0"/>
    <x v="0"/>
    <x v="0"/>
    <x v="0"/>
    <s v=""/>
    <s v=""/>
    <n v="113"/>
    <s v="-113"/>
    <x v="0"/>
    <x v="0"/>
    <x v="0"/>
    <x v="68"/>
    <x v="1"/>
    <s v="報酬率"/>
    <s v=""/>
    <s v=""/>
    <x v="0"/>
    <x v="60"/>
    <m/>
    <s v="^()$"/>
    <n v="9"/>
    <x v="0"/>
    <x v="1"/>
    <x v="0"/>
    <x v="0"/>
    <x v="0"/>
    <x v="1"/>
    <b v="0"/>
    <x v="1"/>
    <x v="0"/>
    <n v="0"/>
    <x v="0"/>
    <b v="0"/>
    <b v="0"/>
    <b v="0"/>
    <b v="0"/>
    <b v="0"/>
    <b v="0"/>
    <b v="0"/>
    <b v="0"/>
    <b v="0"/>
    <b v="0"/>
    <b v="0"/>
    <x v="1"/>
    <x v="1"/>
    <n v="0"/>
    <x v="23"/>
    <x v="0"/>
  </r>
  <r>
    <m/>
    <s v="FIN"/>
    <x v="3"/>
    <x v="11"/>
    <x v="11"/>
    <x v="3"/>
    <x v="11"/>
    <s v="財報結算日"/>
    <x v="3"/>
    <m/>
    <s v="N/A"/>
    <s v="General"/>
    <x v="3"/>
    <m/>
    <x v="0"/>
    <s v="FIN"/>
    <x v="1"/>
    <x v="1"/>
    <x v="0"/>
    <x v="0"/>
    <s v="DM_RATE_OF_RETURN_ANALYSIS"/>
    <s v="FINANCIAL_REPORT_CLOSING_DATE"/>
    <m/>
    <m/>
    <m/>
    <m/>
    <m/>
    <m/>
    <m/>
    <m/>
    <m/>
    <m/>
    <m/>
    <m/>
    <m/>
    <m/>
    <m/>
    <m/>
    <m/>
    <m/>
    <s v="資料清單"/>
    <x v="2"/>
    <x v="43"/>
    <x v="60"/>
    <x v="3"/>
    <e v="#N/A"/>
    <s v="Financial Report Closing Date"/>
    <x v="11"/>
    <x v="3"/>
    <x v="0"/>
    <x v="11"/>
    <x v="1"/>
    <s v="IEC_STD_V10 &gt;&gt; Common &gt;&gt; AutoMetaDataFinancial Report Closing Date"/>
    <x v="3"/>
    <x v="0"/>
    <s v="財報結算日Dimension"/>
    <s v="報酬率"/>
    <n v="15"/>
    <n v="115"/>
    <n v="0"/>
    <s v=""/>
    <n v="0"/>
    <n v="0"/>
    <n v="32"/>
    <x v="3"/>
    <s v="Rate of Return Analysis"/>
    <x v="12"/>
    <e v="#N/A"/>
    <x v="0"/>
    <s v="C.4.3.0: 財務分析:"/>
    <x v="25"/>
    <x v="25"/>
    <x v="114"/>
    <x v="11"/>
    <x v="11"/>
    <x v="52"/>
    <x v="0"/>
    <x v="0"/>
    <x v="0"/>
    <x v="3"/>
    <m/>
    <x v="0"/>
    <x v="3"/>
    <s v="Rate of Return Analysis_Financial Report Closing Date"/>
    <x v="114"/>
    <x v="3"/>
    <x v="0"/>
    <x v="1"/>
    <x v="1"/>
    <x v="0"/>
    <x v="0"/>
    <s v="DM_RATE_OF_RETURN_ANALYSIS"/>
    <s v="FINANCIAL_REPORT_CLOSING_DATE"/>
    <x v="11"/>
    <x v="8"/>
    <x v="0"/>
    <n v="0"/>
    <x v="0"/>
    <x v="0"/>
    <x v="0"/>
    <s v=""/>
    <s v=""/>
    <n v="114"/>
    <s v="-114"/>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RATE_OF_RETURN_ANALYSIS"/>
    <s v="ACCOUNTING_PERIOD"/>
    <m/>
    <m/>
    <m/>
    <m/>
    <m/>
    <m/>
    <m/>
    <m/>
    <m/>
    <m/>
    <m/>
    <m/>
    <m/>
    <m/>
    <m/>
    <m/>
    <m/>
    <m/>
    <s v="資料清單"/>
    <x v="2"/>
    <x v="44"/>
    <x v="60"/>
    <x v="3"/>
    <e v="#N/A"/>
    <s v="Accounting Period"/>
    <x v="12"/>
    <x v="4"/>
    <x v="0"/>
    <x v="12"/>
    <x v="1"/>
    <s v="IEC_STD_V10 &gt;&gt; Common &gt;&gt; AutoMetaDataAccounting Period"/>
    <x v="3"/>
    <x v="0"/>
    <s v="會計期間Dimension"/>
    <s v="報酬率"/>
    <n v="16"/>
    <n v="115"/>
    <n v="0"/>
    <s v=""/>
    <n v="0"/>
    <n v="0"/>
    <n v="33"/>
    <x v="4"/>
    <s v="Rate of Return Analysis"/>
    <x v="12"/>
    <e v="#N/A"/>
    <x v="0"/>
    <s v="C.4.3.0: 財務分析:"/>
    <x v="26"/>
    <x v="26"/>
    <x v="115"/>
    <x v="12"/>
    <x v="12"/>
    <x v="13"/>
    <x v="8"/>
    <x v="0"/>
    <x v="0"/>
    <x v="2"/>
    <m/>
    <x v="0"/>
    <x v="3"/>
    <s v="Rate of Return Analysis_Accounting Period"/>
    <x v="115"/>
    <x v="3"/>
    <x v="0"/>
    <x v="1"/>
    <x v="1"/>
    <x v="0"/>
    <x v="0"/>
    <s v="DM_RATE_OF_RETURN_ANALYSIS"/>
    <s v="ACCOUNTING_PERIOD"/>
    <x v="11"/>
    <x v="9"/>
    <x v="0"/>
    <n v="0"/>
    <x v="0"/>
    <x v="0"/>
    <x v="0"/>
    <s v=""/>
    <s v=""/>
    <n v="115"/>
    <s v="-115"/>
    <x v="0"/>
    <x v="0"/>
    <x v="0"/>
    <x v="12"/>
    <x v="1"/>
    <s v="判斷資料項目以年/季的角度檢視"/>
    <s v=""/>
    <s v=""/>
    <x v="0"/>
    <x v="60"/>
    <m/>
    <s v="^()$"/>
    <n v="9"/>
    <x v="0"/>
    <x v="1"/>
    <x v="0"/>
    <x v="0"/>
    <x v="1"/>
    <x v="1"/>
    <b v="0"/>
    <x v="1"/>
    <x v="1"/>
    <n v="0"/>
    <x v="0"/>
    <b v="0"/>
    <b v="0"/>
    <b v="0"/>
    <b v="0"/>
    <b v="0"/>
    <b v="0"/>
    <b v="0"/>
    <b v="0"/>
    <b v="0"/>
    <b v="0"/>
    <b v="0"/>
    <x v="1"/>
    <x v="1"/>
    <n v="0"/>
    <x v="3"/>
    <x v="0"/>
  </r>
  <r>
    <m/>
    <s v="FIN"/>
    <x v="3"/>
    <x v="30"/>
    <x v="30"/>
    <x v="11"/>
    <x v="31"/>
    <s v="金額單位：千元"/>
    <x v="4"/>
    <m/>
    <s v="N/A"/>
    <s v="General"/>
    <x v="6"/>
    <m/>
    <x v="0"/>
    <s v="FIN"/>
    <x v="1"/>
    <x v="1"/>
    <x v="0"/>
    <x v="0"/>
    <s v="DM_RATE_OF_RETURN_ANALYSIS"/>
    <s v="PROFIT_AFTER_TAX"/>
    <m/>
    <m/>
    <m/>
    <m/>
    <m/>
    <m/>
    <m/>
    <m/>
    <m/>
    <m/>
    <m/>
    <m/>
    <m/>
    <m/>
    <m/>
    <m/>
    <m/>
    <m/>
    <s v="資料清單"/>
    <x v="2"/>
    <x v="45"/>
    <x v="60"/>
    <x v="3"/>
    <e v="#N/A"/>
    <s v="Profit after Tax"/>
    <x v="30"/>
    <x v="11"/>
    <x v="0"/>
    <x v="31"/>
    <x v="1"/>
    <s v="IEC_STD_V10 &gt;&gt; Common &gt;&gt; AutoMetaDataProfit after Tax"/>
    <x v="4"/>
    <x v="0"/>
    <s v="稅後淨利Measure"/>
    <s v="報酬率"/>
    <n v="44"/>
    <n v="115"/>
    <n v="0"/>
    <s v=""/>
    <n v="0"/>
    <n v="0"/>
    <n v="44"/>
    <x v="15"/>
    <s v="Rate of Return Analysis"/>
    <x v="12"/>
    <e v="#N/A"/>
    <x v="0"/>
    <s v="C.4.3.0: 財務分析:"/>
    <x v="27"/>
    <x v="27"/>
    <x v="116"/>
    <x v="30"/>
    <x v="30"/>
    <x v="24"/>
    <x v="0"/>
    <x v="0"/>
    <x v="0"/>
    <x v="6"/>
    <m/>
    <x v="0"/>
    <x v="4"/>
    <s v="Rate of Return Analysis_Profit after Tax"/>
    <x v="116"/>
    <x v="4"/>
    <x v="0"/>
    <x v="1"/>
    <x v="1"/>
    <x v="0"/>
    <x v="0"/>
    <s v="DM_RATE_OF_RETURN_ANALYSIS"/>
    <s v="PROFIT_AFTER_TAX"/>
    <x v="11"/>
    <x v="25"/>
    <x v="0"/>
    <n v="0"/>
    <x v="0"/>
    <x v="0"/>
    <x v="0"/>
    <s v=""/>
    <s v=""/>
    <n v="116"/>
    <s v="-116"/>
    <x v="0"/>
    <x v="0"/>
    <x v="0"/>
    <x v="30"/>
    <x v="1"/>
    <s v="稅後淨利"/>
    <s v=""/>
    <s v=""/>
    <x v="0"/>
    <x v="60"/>
    <m/>
    <s v="^()$"/>
    <n v="9"/>
    <x v="0"/>
    <x v="1"/>
    <x v="0"/>
    <x v="0"/>
    <x v="1"/>
    <x v="1"/>
    <b v="0"/>
    <x v="1"/>
    <x v="1"/>
    <n v="0"/>
    <x v="0"/>
    <b v="0"/>
    <b v="0"/>
    <b v="0"/>
    <b v="0"/>
    <b v="0"/>
    <b v="0"/>
    <b v="0"/>
    <b v="0"/>
    <b v="0"/>
    <b v="0"/>
    <b v="0"/>
    <x v="1"/>
    <x v="1"/>
    <n v="0"/>
    <x v="11"/>
    <x v="0"/>
  </r>
  <r>
    <m/>
    <s v="FIN"/>
    <x v="3"/>
    <x v="70"/>
    <x v="34"/>
    <x v="15"/>
    <x v="71"/>
    <s v="金額單位：千元"/>
    <x v="4"/>
    <m/>
    <s v="N/A"/>
    <s v="General"/>
    <x v="6"/>
    <m/>
    <x v="0"/>
    <s v="FIN"/>
    <x v="1"/>
    <x v="1"/>
    <x v="0"/>
    <x v="0"/>
    <s v="DM_RATE_OF_RETURN_ANALYSIS"/>
    <s v="SHAREHOLDERS'_EQUITY_AMOUNT"/>
    <m/>
    <m/>
    <m/>
    <m/>
    <m/>
    <m/>
    <m/>
    <m/>
    <m/>
    <m/>
    <m/>
    <m/>
    <m/>
    <m/>
    <m/>
    <m/>
    <m/>
    <m/>
    <s v="資料清單"/>
    <x v="2"/>
    <x v="46"/>
    <x v="60"/>
    <x v="3"/>
    <e v="#N/A"/>
    <s v="Shareholders&amp;apos; Equity Amount"/>
    <x v="34"/>
    <x v="15"/>
    <x v="0"/>
    <x v="71"/>
    <x v="1"/>
    <s v="IEC_STD_V10 &gt;&gt; Common &gt;&gt; AutoMetaDataShareholders' Equity Amount"/>
    <x v="4"/>
    <x v="0"/>
    <s v="股東權益Measure"/>
    <s v="報酬率"/>
    <n v="48"/>
    <n v="115"/>
    <n v="0"/>
    <s v=""/>
    <n v="0"/>
    <n v="0"/>
    <n v="48"/>
    <x v="16"/>
    <s v="Rate of Return Analysis"/>
    <x v="12"/>
    <e v="#N/A"/>
    <x v="0"/>
    <s v="C.4.3.0: 財務分析:"/>
    <x v="28"/>
    <x v="28"/>
    <x v="117"/>
    <x v="70"/>
    <x v="34"/>
    <x v="24"/>
    <x v="0"/>
    <x v="0"/>
    <x v="0"/>
    <x v="6"/>
    <m/>
    <x v="0"/>
    <x v="4"/>
    <s v="Rate of Return Analysis_Shareholders' Equity Amount"/>
    <x v="117"/>
    <x v="4"/>
    <x v="0"/>
    <x v="1"/>
    <x v="1"/>
    <x v="0"/>
    <x v="0"/>
    <s v="DM_RATE_OF_RETURN_ANALYSIS"/>
    <s v="SHAREHOLDERS'_EQUITY_AMOUNT"/>
    <x v="11"/>
    <x v="29"/>
    <x v="0"/>
    <n v="0"/>
    <x v="0"/>
    <x v="0"/>
    <x v="0"/>
    <s v=""/>
    <s v=""/>
    <n v="117"/>
    <s v="-117"/>
    <x v="0"/>
    <x v="0"/>
    <x v="0"/>
    <x v="34"/>
    <x v="1"/>
    <s v="股東權益"/>
    <s v=""/>
    <s v=""/>
    <x v="0"/>
    <x v="60"/>
    <m/>
    <s v="^()$"/>
    <n v="9"/>
    <x v="0"/>
    <x v="1"/>
    <x v="0"/>
    <x v="0"/>
    <x v="1"/>
    <x v="1"/>
    <b v="0"/>
    <x v="1"/>
    <x v="1"/>
    <n v="0"/>
    <x v="0"/>
    <b v="0"/>
    <b v="0"/>
    <b v="0"/>
    <b v="0"/>
    <b v="1"/>
    <b v="0"/>
    <b v="0"/>
    <b v="0"/>
    <b v="0"/>
    <b v="0"/>
    <b v="1"/>
    <x v="0"/>
    <x v="3"/>
    <n v="1"/>
    <x v="8"/>
    <x v="0"/>
  </r>
  <r>
    <m/>
    <s v="FIN"/>
    <x v="3"/>
    <x v="32"/>
    <x v="32"/>
    <x v="13"/>
    <x v="33"/>
    <s v="金額單位：千元"/>
    <x v="4"/>
    <m/>
    <s v="N/A"/>
    <s v="General"/>
    <x v="6"/>
    <m/>
    <x v="0"/>
    <s v="FIN"/>
    <x v="1"/>
    <x v="1"/>
    <x v="0"/>
    <x v="0"/>
    <s v="DM_RATE_OF_RETURN_ANALYSIS"/>
    <s v="TOTAL_ASSETS_AMOUNT"/>
    <m/>
    <m/>
    <m/>
    <m/>
    <m/>
    <m/>
    <m/>
    <m/>
    <m/>
    <m/>
    <m/>
    <m/>
    <m/>
    <m/>
    <m/>
    <m/>
    <m/>
    <m/>
    <s v="資料清單"/>
    <x v="2"/>
    <x v="47"/>
    <x v="60"/>
    <x v="3"/>
    <e v="#N/A"/>
    <s v="Total Assets Amount"/>
    <x v="32"/>
    <x v="13"/>
    <x v="0"/>
    <x v="33"/>
    <x v="1"/>
    <s v="IEC_STD_V10 &gt;&gt; Common &gt;&gt; AutoMetaDataTotal Assets Amount"/>
    <x v="4"/>
    <x v="0"/>
    <s v="總資產金額Measure"/>
    <s v="報酬率"/>
    <n v="46"/>
    <n v="115"/>
    <n v="0"/>
    <s v=""/>
    <n v="0"/>
    <n v="0"/>
    <n v="46"/>
    <x v="17"/>
    <s v="Rate of Return Analysis"/>
    <x v="12"/>
    <e v="#N/A"/>
    <x v="0"/>
    <s v="C.4.3.0: 財務分析:"/>
    <x v="29"/>
    <x v="29"/>
    <x v="118"/>
    <x v="32"/>
    <x v="32"/>
    <x v="24"/>
    <x v="0"/>
    <x v="0"/>
    <x v="0"/>
    <x v="6"/>
    <m/>
    <x v="0"/>
    <x v="4"/>
    <s v="Rate of Return Analysis_Total Assets Amount"/>
    <x v="118"/>
    <x v="4"/>
    <x v="0"/>
    <x v="1"/>
    <x v="1"/>
    <x v="0"/>
    <x v="0"/>
    <s v="DM_RATE_OF_RETURN_ANALYSIS"/>
    <s v="TOTAL_ASSETS_AMOUNT"/>
    <x v="11"/>
    <x v="27"/>
    <x v="0"/>
    <n v="0"/>
    <x v="0"/>
    <x v="0"/>
    <x v="0"/>
    <s v=""/>
    <s v=""/>
    <n v="118"/>
    <s v="-118"/>
    <x v="0"/>
    <x v="0"/>
    <x v="0"/>
    <x v="32"/>
    <x v="1"/>
    <s v="總資產金額"/>
    <s v=""/>
    <s v=""/>
    <x v="0"/>
    <x v="60"/>
    <m/>
    <s v="^()$"/>
    <n v="9"/>
    <x v="0"/>
    <x v="1"/>
    <x v="0"/>
    <x v="0"/>
    <x v="1"/>
    <x v="1"/>
    <b v="0"/>
    <x v="1"/>
    <x v="1"/>
    <n v="0"/>
    <x v="0"/>
    <b v="0"/>
    <b v="0"/>
    <b v="0"/>
    <b v="0"/>
    <b v="0"/>
    <b v="0"/>
    <b v="0"/>
    <b v="0"/>
    <b v="0"/>
    <b v="0"/>
    <b v="0"/>
    <x v="1"/>
    <x v="1"/>
    <n v="0"/>
    <x v="5"/>
    <x v="0"/>
  </r>
  <r>
    <m/>
    <s v="FIN"/>
    <x v="3"/>
    <x v="35"/>
    <x v="35"/>
    <x v="1"/>
    <x v="36"/>
    <s v="稅後淨利 / 期初和期末股東權益的平均_x000a_金額單位：千元"/>
    <x v="4"/>
    <m/>
    <s v="N/A"/>
    <s v="General"/>
    <x v="4"/>
    <m/>
    <x v="0"/>
    <s v="FIN"/>
    <x v="1"/>
    <x v="1"/>
    <x v="0"/>
    <x v="0"/>
    <s v="DM_RATE_OF_RETURN_ANALYSIS"/>
    <s v="ROE"/>
    <m/>
    <m/>
    <m/>
    <m/>
    <m/>
    <m/>
    <m/>
    <m/>
    <m/>
    <m/>
    <m/>
    <m/>
    <m/>
    <m/>
    <m/>
    <m/>
    <m/>
    <m/>
    <s v="資料清單"/>
    <x v="2"/>
    <x v="48"/>
    <x v="60"/>
    <x v="3"/>
    <e v="#N/A"/>
    <s v="ROE"/>
    <x v="35"/>
    <x v="1"/>
    <x v="0"/>
    <x v="36"/>
    <x v="1"/>
    <s v="IEC_STD_V10 &gt;&gt; Common &gt;&gt; AutoMetaDataROE"/>
    <x v="4"/>
    <x v="0"/>
    <s v="ROEMeasure"/>
    <s v="報酬率"/>
    <n v="49"/>
    <n v="115"/>
    <n v="0"/>
    <s v=""/>
    <n v="0"/>
    <n v="0"/>
    <n v="49"/>
    <x v="18"/>
    <s v="Rate of Return Analysis"/>
    <x v="12"/>
    <e v="#N/A"/>
    <x v="0"/>
    <s v="C.4.3.0: 財務分析:"/>
    <x v="30"/>
    <x v="30"/>
    <x v="119"/>
    <x v="35"/>
    <x v="35"/>
    <x v="74"/>
    <x v="0"/>
    <x v="0"/>
    <x v="0"/>
    <x v="4"/>
    <m/>
    <x v="0"/>
    <x v="4"/>
    <s v="Rate of Return Analysis_ROE"/>
    <x v="119"/>
    <x v="4"/>
    <x v="0"/>
    <x v="1"/>
    <x v="1"/>
    <x v="0"/>
    <x v="0"/>
    <s v="DM_RATE_OF_RETURN_ANALYSIS"/>
    <s v="ROE"/>
    <x v="11"/>
    <x v="30"/>
    <x v="0"/>
    <n v="0"/>
    <x v="0"/>
    <x v="0"/>
    <x v="0"/>
    <s v=""/>
    <s v=""/>
    <n v="119"/>
    <s v="-119"/>
    <x v="0"/>
    <x v="0"/>
    <x v="0"/>
    <x v="35"/>
    <x v="1"/>
    <s v="ROE"/>
    <s v=""/>
    <s v=""/>
    <x v="0"/>
    <x v="60"/>
    <m/>
    <s v="^()$"/>
    <n v="9"/>
    <x v="0"/>
    <x v="1"/>
    <x v="0"/>
    <x v="0"/>
    <x v="1"/>
    <x v="1"/>
    <b v="0"/>
    <x v="1"/>
    <x v="1"/>
    <n v="0"/>
    <x v="0"/>
    <b v="0"/>
    <b v="0"/>
    <b v="0"/>
    <b v="0"/>
    <b v="0"/>
    <b v="0"/>
    <b v="0"/>
    <b v="0"/>
    <b v="1"/>
    <b v="0"/>
    <b v="0"/>
    <x v="0"/>
    <x v="5"/>
    <n v="1"/>
    <x v="15"/>
    <x v="0"/>
  </r>
  <r>
    <m/>
    <s v="FIN"/>
    <x v="3"/>
    <x v="36"/>
    <x v="36"/>
    <x v="1"/>
    <x v="37"/>
    <s v="稅後淨利 / 期初和期末總資產金額的平均_x000a_金額單位：千元_x000a_"/>
    <x v="4"/>
    <m/>
    <s v="N/A"/>
    <s v="General"/>
    <x v="4"/>
    <m/>
    <x v="0"/>
    <s v="FIN"/>
    <x v="1"/>
    <x v="1"/>
    <x v="0"/>
    <x v="0"/>
    <s v="DM_RATE_OF_RETURN_ANALYSIS"/>
    <s v="ROA"/>
    <m/>
    <m/>
    <m/>
    <m/>
    <m/>
    <m/>
    <m/>
    <m/>
    <m/>
    <m/>
    <m/>
    <m/>
    <m/>
    <m/>
    <m/>
    <m/>
    <m/>
    <m/>
    <s v="資料清單"/>
    <x v="2"/>
    <x v="49"/>
    <x v="60"/>
    <x v="3"/>
    <e v="#N/A"/>
    <s v="ROA"/>
    <x v="36"/>
    <x v="1"/>
    <x v="0"/>
    <x v="37"/>
    <x v="1"/>
    <s v="IEC_STD_V10 &gt;&gt; Common &gt;&gt; AutoMetaDataROA"/>
    <x v="4"/>
    <x v="0"/>
    <s v="ROAMeasure"/>
    <s v="報酬率"/>
    <n v="50"/>
    <n v="115"/>
    <n v="0"/>
    <s v=""/>
    <n v="0"/>
    <n v="0"/>
    <n v="50"/>
    <x v="19"/>
    <s v="Rate of Return Analysis"/>
    <x v="12"/>
    <e v="#N/A"/>
    <x v="0"/>
    <s v="C.4.3.0: 財務分析:"/>
    <x v="31"/>
    <x v="31"/>
    <x v="120"/>
    <x v="36"/>
    <x v="36"/>
    <x v="75"/>
    <x v="0"/>
    <x v="0"/>
    <x v="0"/>
    <x v="4"/>
    <m/>
    <x v="0"/>
    <x v="4"/>
    <s v="Rate of Return Analysis_ROA"/>
    <x v="120"/>
    <x v="4"/>
    <x v="0"/>
    <x v="1"/>
    <x v="1"/>
    <x v="0"/>
    <x v="0"/>
    <s v="DM_RATE_OF_RETURN_ANALYSIS"/>
    <s v="ROA"/>
    <x v="11"/>
    <x v="31"/>
    <x v="0"/>
    <n v="0"/>
    <x v="0"/>
    <x v="0"/>
    <x v="0"/>
    <s v=""/>
    <s v=""/>
    <n v="120"/>
    <s v="-120"/>
    <x v="0"/>
    <x v="0"/>
    <x v="0"/>
    <x v="36"/>
    <x v="1"/>
    <s v="ROA"/>
    <s v=""/>
    <s v=""/>
    <x v="0"/>
    <x v="60"/>
    <m/>
    <s v="^()$"/>
    <n v="9"/>
    <x v="0"/>
    <x v="1"/>
    <x v="0"/>
    <x v="0"/>
    <x v="1"/>
    <x v="1"/>
    <b v="0"/>
    <x v="1"/>
    <x v="1"/>
    <n v="0"/>
    <x v="0"/>
    <b v="0"/>
    <b v="0"/>
    <b v="0"/>
    <b v="0"/>
    <b v="0"/>
    <b v="0"/>
    <b v="0"/>
    <b v="0"/>
    <b v="1"/>
    <b v="0"/>
    <b v="0"/>
    <x v="0"/>
    <x v="5"/>
    <n v="1"/>
    <x v="15"/>
    <x v="0"/>
  </r>
  <r>
    <m/>
    <s v="FIN"/>
    <x v="3"/>
    <x v="71"/>
    <x v="69"/>
    <x v="37"/>
    <x v="72"/>
    <s v="當年累積報酬率"/>
    <x v="0"/>
    <m/>
    <s v="N/A"/>
    <s v="General"/>
    <x v="0"/>
    <m/>
    <x v="0"/>
    <s v="FIN"/>
    <x v="1"/>
    <x v="1"/>
    <x v="0"/>
    <x v="0"/>
    <s v="DM_CURRENT_YEAR_ACCUMULATED_RATE_OF_RETURN_ANALYSIS"/>
    <m/>
    <m/>
    <m/>
    <m/>
    <m/>
    <m/>
    <m/>
    <m/>
    <m/>
    <m/>
    <m/>
    <m/>
    <m/>
    <m/>
    <m/>
    <m/>
    <m/>
    <m/>
    <m/>
    <s v="資料清單"/>
    <x v="2"/>
    <x v="50"/>
    <x v="60"/>
    <x v="3"/>
    <e v="#N/A"/>
    <s v="Current Year Accumulated Rate of Return Analysis"/>
    <x v="69"/>
    <x v="37"/>
    <x v="0"/>
    <x v="72"/>
    <x v="1"/>
    <s v="IEC_STD_V10 &gt;&gt; Common &gt;&gt; AutoMetaDataCurrent Year Accumulated Rate of Return Analysis"/>
    <x v="0"/>
    <x v="0"/>
    <s v="當年累積報酬率Concept"/>
    <s v="當年累積報酬率"/>
    <n v="123"/>
    <n v="0"/>
    <n v="0"/>
    <s v=""/>
    <n v="0"/>
    <n v="0"/>
    <n v="0"/>
    <x v="0"/>
    <s v=""/>
    <x v="0"/>
    <s v=""/>
    <x v="0"/>
    <s v="C.4.3.0: 財務分析:"/>
    <x v="32"/>
    <x v="32"/>
    <x v="121"/>
    <x v="71"/>
    <x v="69"/>
    <x v="76"/>
    <x v="0"/>
    <x v="0"/>
    <x v="0"/>
    <x v="0"/>
    <m/>
    <x v="0"/>
    <x v="0"/>
    <s v="Current Year Accumulated Rate of Return Analysis"/>
    <x v="121"/>
    <x v="0"/>
    <x v="0"/>
    <x v="1"/>
    <x v="1"/>
    <x v="0"/>
    <x v="0"/>
    <s v="DM_CURRENT_YEAR_ACCUMULATED_RATE_OF_RETURN_ANALYSIS"/>
    <s v=""/>
    <x v="12"/>
    <x v="0"/>
    <x v="0"/>
    <n v="0"/>
    <x v="0"/>
    <x v="0"/>
    <x v="0"/>
    <s v=""/>
    <s v=""/>
    <n v="121"/>
    <s v="-121"/>
    <x v="0"/>
    <x v="0"/>
    <x v="0"/>
    <x v="69"/>
    <x v="1"/>
    <s v="當年累積報酬率"/>
    <s v=""/>
    <s v=""/>
    <x v="0"/>
    <x v="60"/>
    <m/>
    <s v="^()$"/>
    <n v="9"/>
    <x v="0"/>
    <x v="1"/>
    <x v="0"/>
    <x v="0"/>
    <x v="0"/>
    <x v="1"/>
    <b v="0"/>
    <x v="1"/>
    <x v="0"/>
    <n v="0"/>
    <x v="0"/>
    <b v="0"/>
    <b v="0"/>
    <b v="0"/>
    <b v="0"/>
    <b v="0"/>
    <b v="0"/>
    <b v="0"/>
    <b v="0"/>
    <b v="0"/>
    <b v="0"/>
    <b v="0"/>
    <x v="1"/>
    <x v="1"/>
    <n v="0"/>
    <x v="31"/>
    <x v="1"/>
  </r>
  <r>
    <m/>
    <s v="FIN"/>
    <x v="3"/>
    <x v="11"/>
    <x v="11"/>
    <x v="3"/>
    <x v="11"/>
    <s v="財報結算日"/>
    <x v="3"/>
    <m/>
    <s v="N/A"/>
    <s v="General"/>
    <x v="3"/>
    <m/>
    <x v="0"/>
    <s v="FIN"/>
    <x v="1"/>
    <x v="1"/>
    <x v="0"/>
    <x v="0"/>
    <s v="DM_CURRENT_YEAR_ACCUMULATED_RATE_OF_RETURN_ANALYSIS"/>
    <s v="FINANCIAL_REPORT_CLOSING_DATE"/>
    <m/>
    <m/>
    <m/>
    <m/>
    <m/>
    <m/>
    <m/>
    <m/>
    <m/>
    <m/>
    <m/>
    <m/>
    <m/>
    <m/>
    <m/>
    <m/>
    <m/>
    <m/>
    <s v="資料清單"/>
    <x v="2"/>
    <x v="51"/>
    <x v="60"/>
    <x v="3"/>
    <e v="#N/A"/>
    <s v="Financial Report Closing Date"/>
    <x v="11"/>
    <x v="3"/>
    <x v="0"/>
    <x v="11"/>
    <x v="1"/>
    <s v="IEC_STD_V10 &gt;&gt; Common &gt;&gt; AutoMetaDataFinancial Report Closing Date"/>
    <x v="3"/>
    <x v="0"/>
    <s v="財報結算日Dimension"/>
    <s v="當年累積報酬率"/>
    <n v="15"/>
    <n v="123"/>
    <n v="0"/>
    <s v=""/>
    <n v="0"/>
    <n v="0"/>
    <n v="32"/>
    <x v="3"/>
    <s v="Current Year Accumulated Rate of Return Analysis"/>
    <x v="13"/>
    <e v="#N/A"/>
    <x v="0"/>
    <s v="C.4.3.0: 財務分析:"/>
    <x v="33"/>
    <x v="33"/>
    <x v="122"/>
    <x v="11"/>
    <x v="11"/>
    <x v="52"/>
    <x v="0"/>
    <x v="0"/>
    <x v="0"/>
    <x v="3"/>
    <m/>
    <x v="0"/>
    <x v="3"/>
    <s v="Current Year Accumulated Rate of Return Analysis_Financial Report Closing Date"/>
    <x v="122"/>
    <x v="3"/>
    <x v="0"/>
    <x v="1"/>
    <x v="1"/>
    <x v="0"/>
    <x v="0"/>
    <s v="DM_CURRENT_YEAR_ACCUMULATED_RATE_OF_RETURN_ANALYSIS"/>
    <s v="FINANCIAL_REPORT_CLOSING_DATE"/>
    <x v="12"/>
    <x v="8"/>
    <x v="0"/>
    <n v="0"/>
    <x v="0"/>
    <x v="0"/>
    <x v="0"/>
    <s v=""/>
    <s v=""/>
    <n v="122"/>
    <s v="-122"/>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CURRENT_YEAR_ACCUMULATED_RATE_OF_RETURN_ANALYSIS"/>
    <s v="ACCOUNTING_PERIOD"/>
    <m/>
    <m/>
    <m/>
    <m/>
    <m/>
    <m/>
    <m/>
    <m/>
    <m/>
    <m/>
    <m/>
    <m/>
    <m/>
    <m/>
    <m/>
    <m/>
    <m/>
    <m/>
    <s v="資料清單"/>
    <x v="2"/>
    <x v="52"/>
    <x v="60"/>
    <x v="3"/>
    <e v="#N/A"/>
    <s v="Accounting Period"/>
    <x v="12"/>
    <x v="4"/>
    <x v="0"/>
    <x v="12"/>
    <x v="1"/>
    <s v="IEC_STD_V10 &gt;&gt; Common &gt;&gt; AutoMetaDataAccounting Period"/>
    <x v="3"/>
    <x v="0"/>
    <s v="會計期間Dimension"/>
    <s v="當年累積報酬率"/>
    <n v="16"/>
    <n v="123"/>
    <n v="0"/>
    <s v=""/>
    <n v="0"/>
    <n v="0"/>
    <n v="33"/>
    <x v="4"/>
    <s v="Current Year Accumulated Rate of Return Analysis"/>
    <x v="13"/>
    <e v="#N/A"/>
    <x v="0"/>
    <s v="C.4.3.0: 財務分析:"/>
    <x v="34"/>
    <x v="34"/>
    <x v="123"/>
    <x v="12"/>
    <x v="12"/>
    <x v="13"/>
    <x v="8"/>
    <x v="0"/>
    <x v="0"/>
    <x v="2"/>
    <m/>
    <x v="0"/>
    <x v="3"/>
    <s v="Current Year Accumulated Rate of Return Analysis_Accounting Period"/>
    <x v="123"/>
    <x v="3"/>
    <x v="0"/>
    <x v="1"/>
    <x v="1"/>
    <x v="0"/>
    <x v="0"/>
    <s v="DM_CURRENT_YEAR_ACCUMULATED_RATE_OF_RETURN_ANALYSIS"/>
    <s v="ACCOUNTING_PERIOD"/>
    <x v="12"/>
    <x v="9"/>
    <x v="0"/>
    <n v="0"/>
    <x v="0"/>
    <x v="0"/>
    <x v="0"/>
    <s v=""/>
    <s v=""/>
    <n v="123"/>
    <s v="-123"/>
    <x v="0"/>
    <x v="0"/>
    <x v="0"/>
    <x v="12"/>
    <x v="1"/>
    <s v="判斷資料項目以年/季的角度檢視"/>
    <s v=""/>
    <s v=""/>
    <x v="0"/>
    <x v="60"/>
    <m/>
    <s v="^()$"/>
    <n v="9"/>
    <x v="0"/>
    <x v="1"/>
    <x v="0"/>
    <x v="0"/>
    <x v="1"/>
    <x v="1"/>
    <b v="0"/>
    <x v="1"/>
    <x v="1"/>
    <n v="0"/>
    <x v="0"/>
    <b v="0"/>
    <b v="0"/>
    <b v="0"/>
    <b v="0"/>
    <b v="0"/>
    <b v="0"/>
    <b v="0"/>
    <b v="0"/>
    <b v="0"/>
    <b v="0"/>
    <b v="0"/>
    <x v="1"/>
    <x v="1"/>
    <n v="0"/>
    <x v="3"/>
    <x v="0"/>
  </r>
  <r>
    <m/>
    <s v="FIN"/>
    <x v="3"/>
    <x v="31"/>
    <x v="31"/>
    <x v="12"/>
    <x v="73"/>
    <s v="金額單位：千元"/>
    <x v="4"/>
    <m/>
    <s v="N/A"/>
    <s v="General"/>
    <x v="6"/>
    <m/>
    <x v="0"/>
    <s v="FIN"/>
    <x v="1"/>
    <x v="1"/>
    <x v="0"/>
    <x v="0"/>
    <s v="DM_CURRENT_YEAR_ACCUMULATED_RATE_OF_RETURN_ANALYSIS"/>
    <s v="ACCUMULATED_NET_INCOME_(AFTER_TAX)"/>
    <m/>
    <m/>
    <m/>
    <m/>
    <m/>
    <m/>
    <m/>
    <m/>
    <m/>
    <m/>
    <m/>
    <m/>
    <m/>
    <m/>
    <m/>
    <m/>
    <m/>
    <m/>
    <s v="資料清單"/>
    <x v="2"/>
    <x v="53"/>
    <x v="60"/>
    <x v="3"/>
    <e v="#N/A"/>
    <s v="Accumulated Net Income (After tax)"/>
    <x v="31"/>
    <x v="12"/>
    <x v="0"/>
    <x v="73"/>
    <x v="1"/>
    <s v="IEC_STD_V10 &gt;&gt; Common &gt;&gt; AutoMetaDataAccumulated Net Income (After tax)"/>
    <x v="4"/>
    <x v="0"/>
    <s v="累積稅後淨利Measure"/>
    <s v="當年累積報酬率"/>
    <n v="45"/>
    <n v="123"/>
    <n v="0"/>
    <s v=""/>
    <n v="0"/>
    <n v="0"/>
    <n v="45"/>
    <x v="20"/>
    <s v="Current Year Accumulated Rate of Return Analysis"/>
    <x v="13"/>
    <e v="#N/A"/>
    <x v="0"/>
    <s v="C.4.3.0: 財務分析:"/>
    <x v="35"/>
    <x v="35"/>
    <x v="124"/>
    <x v="31"/>
    <x v="31"/>
    <x v="24"/>
    <x v="0"/>
    <x v="0"/>
    <x v="0"/>
    <x v="6"/>
    <m/>
    <x v="0"/>
    <x v="4"/>
    <s v="Current Year Accumulated Rate of Return Analysis_Accumulated Net Income (After tax)"/>
    <x v="124"/>
    <x v="4"/>
    <x v="0"/>
    <x v="1"/>
    <x v="1"/>
    <x v="0"/>
    <x v="0"/>
    <s v="DM_CURRENT_YEAR_ACCUMULATED_RATE_OF_RETURN_ANALYSIS"/>
    <s v="ACCUMULATED_NET_INCOME_(AFTER_TAX)"/>
    <x v="12"/>
    <x v="26"/>
    <x v="0"/>
    <n v="0"/>
    <x v="0"/>
    <x v="0"/>
    <x v="0"/>
    <s v=""/>
    <s v=""/>
    <n v="124"/>
    <s v="-124"/>
    <x v="0"/>
    <x v="0"/>
    <x v="0"/>
    <x v="31"/>
    <x v="1"/>
    <s v="當年累積稅後淨利"/>
    <s v=""/>
    <s v=""/>
    <x v="0"/>
    <x v="60"/>
    <m/>
    <s v="^()$"/>
    <n v="9"/>
    <x v="0"/>
    <x v="1"/>
    <x v="0"/>
    <x v="0"/>
    <x v="1"/>
    <x v="1"/>
    <b v="0"/>
    <x v="1"/>
    <x v="1"/>
    <n v="0"/>
    <x v="0"/>
    <b v="0"/>
    <b v="0"/>
    <b v="0"/>
    <b v="0"/>
    <b v="0"/>
    <b v="0"/>
    <b v="0"/>
    <b v="0"/>
    <b v="0"/>
    <b v="0"/>
    <b v="0"/>
    <x v="1"/>
    <x v="1"/>
    <n v="0"/>
    <x v="16"/>
    <x v="0"/>
  </r>
  <r>
    <m/>
    <s v="FIN"/>
    <x v="3"/>
    <x v="34"/>
    <x v="34"/>
    <x v="15"/>
    <x v="35"/>
    <s v="金額單位：千元"/>
    <x v="4"/>
    <m/>
    <s v="N/A"/>
    <s v="General"/>
    <x v="6"/>
    <m/>
    <x v="0"/>
    <s v="FIN"/>
    <x v="1"/>
    <x v="1"/>
    <x v="0"/>
    <x v="0"/>
    <s v="DM_CURRENT_YEAR_ACCUMULATED_RATE_OF_RETURN_ANALYSIS"/>
    <s v="SHAREHOLDERS'_EQUITY_AMOUNT"/>
    <m/>
    <m/>
    <m/>
    <m/>
    <m/>
    <m/>
    <m/>
    <m/>
    <m/>
    <m/>
    <m/>
    <m/>
    <m/>
    <m/>
    <m/>
    <m/>
    <m/>
    <m/>
    <s v="資料清單"/>
    <x v="2"/>
    <x v="54"/>
    <x v="60"/>
    <x v="3"/>
    <e v="#N/A"/>
    <s v="Shareholders&amp;apos; Equity Amount"/>
    <x v="34"/>
    <x v="15"/>
    <x v="0"/>
    <x v="35"/>
    <x v="1"/>
    <s v="IEC_STD_V10 &gt;&gt; Common &gt;&gt; AutoMetaDataShareholders' Equity Amount"/>
    <x v="4"/>
    <x v="0"/>
    <s v="股東權益金額Measure"/>
    <s v="當年累積報酬率"/>
    <n v="48"/>
    <n v="123"/>
    <n v="0"/>
    <s v=""/>
    <n v="0"/>
    <n v="0"/>
    <n v="48"/>
    <x v="16"/>
    <s v="Current Year Accumulated Rate of Return Analysis"/>
    <x v="13"/>
    <e v="#N/A"/>
    <x v="0"/>
    <s v="C.4.3.0: 財務分析:"/>
    <x v="36"/>
    <x v="36"/>
    <x v="125"/>
    <x v="34"/>
    <x v="34"/>
    <x v="24"/>
    <x v="0"/>
    <x v="0"/>
    <x v="0"/>
    <x v="6"/>
    <m/>
    <x v="0"/>
    <x v="4"/>
    <s v="Current Year Accumulated Rate of Return Analysis_Shareholders' Equity Amount"/>
    <x v="125"/>
    <x v="4"/>
    <x v="0"/>
    <x v="1"/>
    <x v="1"/>
    <x v="0"/>
    <x v="0"/>
    <s v="DM_CURRENT_YEAR_ACCUMULATED_RATE_OF_RETURN_ANALYSIS"/>
    <s v="SHAREHOLDERS'_EQUITY_AMOUNT"/>
    <x v="12"/>
    <x v="29"/>
    <x v="0"/>
    <n v="0"/>
    <x v="0"/>
    <x v="0"/>
    <x v="0"/>
    <s v=""/>
    <s v=""/>
    <n v="125"/>
    <s v="-125"/>
    <x v="0"/>
    <x v="0"/>
    <x v="0"/>
    <x v="34"/>
    <x v="1"/>
    <s v="股東權益金額"/>
    <s v=""/>
    <s v=""/>
    <x v="0"/>
    <x v="60"/>
    <m/>
    <s v="^()$"/>
    <n v="9"/>
    <x v="0"/>
    <x v="1"/>
    <x v="0"/>
    <x v="0"/>
    <x v="1"/>
    <x v="1"/>
    <b v="0"/>
    <x v="1"/>
    <x v="1"/>
    <n v="0"/>
    <x v="0"/>
    <b v="0"/>
    <b v="0"/>
    <b v="0"/>
    <b v="0"/>
    <b v="1"/>
    <b v="0"/>
    <b v="0"/>
    <b v="0"/>
    <b v="0"/>
    <b v="0"/>
    <b v="1"/>
    <x v="0"/>
    <x v="3"/>
    <n v="1"/>
    <x v="8"/>
    <x v="0"/>
  </r>
  <r>
    <m/>
    <s v="FIN"/>
    <x v="3"/>
    <x v="32"/>
    <x v="32"/>
    <x v="13"/>
    <x v="33"/>
    <s v="金額單位：千元"/>
    <x v="4"/>
    <m/>
    <s v="N/A"/>
    <s v="General"/>
    <x v="6"/>
    <m/>
    <x v="0"/>
    <s v="FIN"/>
    <x v="1"/>
    <x v="1"/>
    <x v="0"/>
    <x v="0"/>
    <s v="DM_CURRENT_YEAR_ACCUMULATED_RATE_OF_RETURN_ANALYSIS"/>
    <s v="TOTAL_ASSETS_AMOUNT"/>
    <m/>
    <m/>
    <m/>
    <m/>
    <m/>
    <m/>
    <m/>
    <m/>
    <m/>
    <m/>
    <m/>
    <m/>
    <m/>
    <m/>
    <m/>
    <m/>
    <m/>
    <m/>
    <s v="資料清單"/>
    <x v="2"/>
    <x v="55"/>
    <x v="60"/>
    <x v="3"/>
    <e v="#N/A"/>
    <s v="Total Assets Amount"/>
    <x v="32"/>
    <x v="13"/>
    <x v="0"/>
    <x v="33"/>
    <x v="1"/>
    <s v="IEC_STD_V10 &gt;&gt; Common &gt;&gt; AutoMetaDataTotal Assets Amount"/>
    <x v="4"/>
    <x v="0"/>
    <s v="總資產金額Measure"/>
    <s v="當年累積報酬率"/>
    <n v="46"/>
    <n v="123"/>
    <n v="0"/>
    <s v=""/>
    <n v="0"/>
    <n v="0"/>
    <n v="46"/>
    <x v="17"/>
    <s v="Current Year Accumulated Rate of Return Analysis"/>
    <x v="13"/>
    <e v="#N/A"/>
    <x v="0"/>
    <s v="C.4.3.0: 財務分析:"/>
    <x v="37"/>
    <x v="37"/>
    <x v="126"/>
    <x v="32"/>
    <x v="32"/>
    <x v="24"/>
    <x v="0"/>
    <x v="0"/>
    <x v="0"/>
    <x v="6"/>
    <m/>
    <x v="0"/>
    <x v="4"/>
    <s v="Current Year Accumulated Rate of Return Analysis_Total Assets Amount"/>
    <x v="126"/>
    <x v="4"/>
    <x v="0"/>
    <x v="1"/>
    <x v="1"/>
    <x v="0"/>
    <x v="0"/>
    <s v="DM_CURRENT_YEAR_ACCUMULATED_RATE_OF_RETURN_ANALYSIS"/>
    <s v="TOTAL_ASSETS_AMOUNT"/>
    <x v="12"/>
    <x v="27"/>
    <x v="0"/>
    <n v="0"/>
    <x v="0"/>
    <x v="0"/>
    <x v="0"/>
    <s v=""/>
    <s v=""/>
    <n v="126"/>
    <s v="-126"/>
    <x v="0"/>
    <x v="0"/>
    <x v="0"/>
    <x v="32"/>
    <x v="1"/>
    <s v="總資產金額"/>
    <s v=""/>
    <s v=""/>
    <x v="0"/>
    <x v="60"/>
    <m/>
    <s v="^()$"/>
    <n v="9"/>
    <x v="0"/>
    <x v="1"/>
    <x v="0"/>
    <x v="0"/>
    <x v="1"/>
    <x v="1"/>
    <b v="0"/>
    <x v="1"/>
    <x v="1"/>
    <n v="0"/>
    <x v="0"/>
    <b v="0"/>
    <b v="0"/>
    <b v="0"/>
    <b v="0"/>
    <b v="0"/>
    <b v="0"/>
    <b v="0"/>
    <b v="0"/>
    <b v="0"/>
    <b v="0"/>
    <b v="0"/>
    <x v="1"/>
    <x v="1"/>
    <n v="0"/>
    <x v="5"/>
    <x v="0"/>
  </r>
  <r>
    <m/>
    <s v="FIN"/>
    <x v="3"/>
    <x v="37"/>
    <x v="37"/>
    <x v="1"/>
    <x v="38"/>
    <s v="累積稅後淨利 / 期初和期末股東權益的平均_x000a_金額單位：千元"/>
    <x v="4"/>
    <m/>
    <s v="N/A"/>
    <s v="General"/>
    <x v="4"/>
    <m/>
    <x v="0"/>
    <s v="FIN"/>
    <x v="1"/>
    <x v="1"/>
    <x v="0"/>
    <x v="0"/>
    <s v="DM_CURRENT_YEAR_ACCUMULATED_RATE_OF_RETURN_ANALYSIS"/>
    <s v="ACCUMULATED_ROE"/>
    <m/>
    <m/>
    <m/>
    <m/>
    <m/>
    <m/>
    <m/>
    <m/>
    <m/>
    <m/>
    <m/>
    <m/>
    <m/>
    <m/>
    <m/>
    <m/>
    <m/>
    <m/>
    <s v="資料清單"/>
    <x v="2"/>
    <x v="56"/>
    <x v="60"/>
    <x v="3"/>
    <e v="#N/A"/>
    <s v="Accumulated ROE"/>
    <x v="37"/>
    <x v="1"/>
    <x v="0"/>
    <x v="38"/>
    <x v="1"/>
    <s v="IEC_STD_V10 &gt;&gt; Common &gt;&gt; AutoMetaDataAccumulated ROE"/>
    <x v="4"/>
    <x v="0"/>
    <s v="累積 ROEMeasure"/>
    <s v="當年累積報酬率"/>
    <n v="51"/>
    <n v="123"/>
    <n v="0"/>
    <s v=""/>
    <n v="0"/>
    <n v="0"/>
    <n v="51"/>
    <x v="21"/>
    <s v="Current Year Accumulated Rate of Return Analysis"/>
    <x v="13"/>
    <e v="#N/A"/>
    <x v="0"/>
    <s v="C.4.3.0: 財務分析:"/>
    <x v="38"/>
    <x v="38"/>
    <x v="127"/>
    <x v="37"/>
    <x v="37"/>
    <x v="77"/>
    <x v="0"/>
    <x v="0"/>
    <x v="0"/>
    <x v="4"/>
    <m/>
    <x v="0"/>
    <x v="4"/>
    <s v="Current Year Accumulated Rate of Return Analysis_Accumulated ROE"/>
    <x v="127"/>
    <x v="4"/>
    <x v="0"/>
    <x v="1"/>
    <x v="1"/>
    <x v="0"/>
    <x v="0"/>
    <s v="DM_CURRENT_YEAR_ACCUMULATED_RATE_OF_RETURN_ANALYSIS"/>
    <s v="ACCUMULATED_ROE"/>
    <x v="12"/>
    <x v="32"/>
    <x v="0"/>
    <n v="0"/>
    <x v="0"/>
    <x v="0"/>
    <x v="0"/>
    <s v=""/>
    <s v=""/>
    <n v="127"/>
    <s v="-127"/>
    <x v="0"/>
    <x v="0"/>
    <x v="0"/>
    <x v="37"/>
    <x v="1"/>
    <s v="當年度累積 ROE"/>
    <s v=""/>
    <s v=""/>
    <x v="0"/>
    <x v="60"/>
    <m/>
    <s v="^()$"/>
    <n v="9"/>
    <x v="0"/>
    <x v="1"/>
    <x v="0"/>
    <x v="0"/>
    <x v="1"/>
    <x v="1"/>
    <b v="0"/>
    <x v="1"/>
    <x v="1"/>
    <n v="0"/>
    <x v="0"/>
    <b v="0"/>
    <b v="0"/>
    <b v="0"/>
    <b v="0"/>
    <b v="0"/>
    <b v="0"/>
    <b v="0"/>
    <b v="0"/>
    <b v="1"/>
    <b v="0"/>
    <b v="0"/>
    <x v="0"/>
    <x v="5"/>
    <n v="1"/>
    <x v="18"/>
    <x v="0"/>
  </r>
  <r>
    <m/>
    <s v="FIN"/>
    <x v="3"/>
    <x v="38"/>
    <x v="38"/>
    <x v="1"/>
    <x v="39"/>
    <s v="累積稅後淨利 / 期初和期末總資產金額的平均_x000a_金額單位：千元_x000a_"/>
    <x v="4"/>
    <m/>
    <s v="N/A"/>
    <s v="General"/>
    <x v="4"/>
    <m/>
    <x v="0"/>
    <s v="FIN"/>
    <x v="1"/>
    <x v="1"/>
    <x v="0"/>
    <x v="0"/>
    <s v="DM_CURRENT_YEAR_ACCUMULATED_RATE_OF_RETURN_ANALYSIS"/>
    <s v="ACCUMULATED_ROA"/>
    <m/>
    <m/>
    <m/>
    <m/>
    <m/>
    <m/>
    <m/>
    <m/>
    <m/>
    <m/>
    <m/>
    <m/>
    <m/>
    <m/>
    <m/>
    <m/>
    <m/>
    <m/>
    <s v="資料清單"/>
    <x v="2"/>
    <x v="57"/>
    <x v="60"/>
    <x v="3"/>
    <e v="#N/A"/>
    <s v="Accumulated ROA"/>
    <x v="38"/>
    <x v="1"/>
    <x v="0"/>
    <x v="39"/>
    <x v="1"/>
    <s v="IEC_STD_V10 &gt;&gt; Common &gt;&gt; AutoMetaDataAccumulated ROA"/>
    <x v="4"/>
    <x v="0"/>
    <s v="累積 ROAMeasure"/>
    <s v="當年累積報酬率"/>
    <n v="52"/>
    <n v="123"/>
    <n v="0"/>
    <s v=""/>
    <n v="0"/>
    <n v="0"/>
    <n v="52"/>
    <x v="22"/>
    <s v="Current Year Accumulated Rate of Return Analysis"/>
    <x v="13"/>
    <e v="#N/A"/>
    <x v="0"/>
    <s v="C.4.3.0: 財務分析:"/>
    <x v="39"/>
    <x v="39"/>
    <x v="128"/>
    <x v="38"/>
    <x v="38"/>
    <x v="78"/>
    <x v="0"/>
    <x v="0"/>
    <x v="0"/>
    <x v="4"/>
    <m/>
    <x v="0"/>
    <x v="4"/>
    <s v="Current Year Accumulated Rate of Return Analysis_Accumulated ROA"/>
    <x v="128"/>
    <x v="4"/>
    <x v="0"/>
    <x v="1"/>
    <x v="1"/>
    <x v="0"/>
    <x v="0"/>
    <s v="DM_CURRENT_YEAR_ACCUMULATED_RATE_OF_RETURN_ANALYSIS"/>
    <s v="ACCUMULATED_ROA"/>
    <x v="12"/>
    <x v="33"/>
    <x v="0"/>
    <n v="0"/>
    <x v="0"/>
    <x v="0"/>
    <x v="0"/>
    <s v=""/>
    <s v=""/>
    <n v="128"/>
    <s v="-128"/>
    <x v="0"/>
    <x v="0"/>
    <x v="0"/>
    <x v="38"/>
    <x v="1"/>
    <s v="當年度累積 ROA"/>
    <s v=""/>
    <s v=""/>
    <x v="0"/>
    <x v="60"/>
    <m/>
    <s v="^()$"/>
    <n v="9"/>
    <x v="0"/>
    <x v="1"/>
    <x v="0"/>
    <x v="0"/>
    <x v="1"/>
    <x v="1"/>
    <b v="0"/>
    <x v="1"/>
    <x v="1"/>
    <n v="0"/>
    <x v="0"/>
    <b v="0"/>
    <b v="0"/>
    <b v="0"/>
    <b v="0"/>
    <b v="0"/>
    <b v="0"/>
    <b v="0"/>
    <b v="0"/>
    <b v="1"/>
    <b v="0"/>
    <b v="0"/>
    <x v="0"/>
    <x v="5"/>
    <n v="1"/>
    <x v="18"/>
    <x v="0"/>
  </r>
  <r>
    <m/>
    <s v="FIN"/>
    <x v="3"/>
    <x v="72"/>
    <x v="70"/>
    <x v="38"/>
    <x v="74"/>
    <s v="報酬率同業比較"/>
    <x v="0"/>
    <m/>
    <s v="N/A"/>
    <s v="General"/>
    <x v="0"/>
    <m/>
    <x v="0"/>
    <s v="FIN"/>
    <x v="1"/>
    <x v="1"/>
    <x v="0"/>
    <x v="0"/>
    <s v="DM_RATE_OF_RETURN_ANALYSIS_COMPARISON_BETWEEN_ENTREPRENEURS"/>
    <m/>
    <m/>
    <m/>
    <m/>
    <m/>
    <m/>
    <m/>
    <m/>
    <m/>
    <m/>
    <m/>
    <m/>
    <m/>
    <m/>
    <m/>
    <m/>
    <m/>
    <m/>
    <m/>
    <s v="資料清單"/>
    <x v="2"/>
    <x v="58"/>
    <x v="60"/>
    <x v="3"/>
    <e v="#N/A"/>
    <s v="Rate of Return Analysis Comparison between Entrepreneurs"/>
    <x v="70"/>
    <x v="38"/>
    <x v="0"/>
    <x v="74"/>
    <x v="1"/>
    <s v="IEC_STD_V10 &gt;&gt; Common &gt;&gt; AutoMetaDataRate of Return Analysis Comparison between Entrepreneurs"/>
    <x v="0"/>
    <x v="0"/>
    <s v="報酬率同業比較Concept"/>
    <s v="報酬率同業比較"/>
    <n v="131"/>
    <n v="0"/>
    <n v="0"/>
    <s v=""/>
    <n v="0"/>
    <n v="0"/>
    <n v="0"/>
    <x v="0"/>
    <s v=""/>
    <x v="0"/>
    <s v=""/>
    <x v="0"/>
    <s v="C.4.3.0: 財務分析:"/>
    <x v="40"/>
    <x v="40"/>
    <x v="129"/>
    <x v="72"/>
    <x v="70"/>
    <x v="79"/>
    <x v="0"/>
    <x v="0"/>
    <x v="0"/>
    <x v="0"/>
    <m/>
    <x v="0"/>
    <x v="0"/>
    <s v="Rate of Return Analysis Comparison between Entrepreneurs"/>
    <x v="129"/>
    <x v="0"/>
    <x v="0"/>
    <x v="1"/>
    <x v="1"/>
    <x v="0"/>
    <x v="0"/>
    <s v="DM_RATE_OF_RETURN_ANALYSIS_COMPARISON_BETWEEN_ENTREPRENEURS"/>
    <s v=""/>
    <x v="13"/>
    <x v="0"/>
    <x v="0"/>
    <n v="0"/>
    <x v="0"/>
    <x v="0"/>
    <x v="0"/>
    <s v=""/>
    <s v=""/>
    <n v="129"/>
    <s v="-129"/>
    <x v="0"/>
    <x v="0"/>
    <x v="0"/>
    <x v="70"/>
    <x v="1"/>
    <s v="報酬率同業比較"/>
    <s v=""/>
    <s v=""/>
    <x v="0"/>
    <x v="60"/>
    <m/>
    <s v="^()$"/>
    <n v="9"/>
    <x v="0"/>
    <x v="1"/>
    <x v="0"/>
    <x v="0"/>
    <x v="0"/>
    <x v="1"/>
    <b v="0"/>
    <x v="1"/>
    <x v="0"/>
    <n v="0"/>
    <x v="0"/>
    <b v="0"/>
    <b v="0"/>
    <b v="0"/>
    <b v="0"/>
    <b v="0"/>
    <b v="0"/>
    <b v="0"/>
    <b v="0"/>
    <b v="0"/>
    <b v="0"/>
    <b v="0"/>
    <x v="1"/>
    <x v="1"/>
    <n v="0"/>
    <x v="32"/>
    <x v="1"/>
  </r>
  <r>
    <m/>
    <s v="FIN"/>
    <x v="3"/>
    <x v="11"/>
    <x v="11"/>
    <x v="3"/>
    <x v="11"/>
    <s v="財報結算日"/>
    <x v="3"/>
    <m/>
    <s v="N/A"/>
    <s v="General"/>
    <x v="3"/>
    <m/>
    <x v="0"/>
    <s v="FIN"/>
    <x v="1"/>
    <x v="1"/>
    <x v="0"/>
    <x v="0"/>
    <s v="DM_RATE_OF_RETURN_ANALYSIS_COMPARISON_BETWEEN_ENTREPRENEURS"/>
    <s v="FINANCIAL_REPORT_CLOSING_DATE"/>
    <m/>
    <m/>
    <m/>
    <m/>
    <m/>
    <m/>
    <m/>
    <m/>
    <m/>
    <m/>
    <m/>
    <m/>
    <m/>
    <m/>
    <m/>
    <m/>
    <m/>
    <m/>
    <s v="資料清單"/>
    <x v="2"/>
    <x v="59"/>
    <x v="60"/>
    <x v="3"/>
    <e v="#N/A"/>
    <s v="Financial Report Closing Date"/>
    <x v="11"/>
    <x v="3"/>
    <x v="0"/>
    <x v="11"/>
    <x v="1"/>
    <s v="IEC_STD_V10 &gt;&gt; Common &gt;&gt; AutoMetaDataFinancial Report Closing Date"/>
    <x v="3"/>
    <x v="0"/>
    <s v="財報結算日Dimension"/>
    <s v="報酬率同業比較"/>
    <n v="15"/>
    <n v="131"/>
    <n v="0"/>
    <s v=""/>
    <n v="0"/>
    <n v="0"/>
    <n v="32"/>
    <x v="3"/>
    <s v="Rate of Return Analysis Comparison between Entrepreneurs"/>
    <x v="14"/>
    <e v="#N/A"/>
    <x v="0"/>
    <s v="C.4.3.0: 財務分析:"/>
    <x v="41"/>
    <x v="41"/>
    <x v="130"/>
    <x v="11"/>
    <x v="11"/>
    <x v="52"/>
    <x v="0"/>
    <x v="0"/>
    <x v="0"/>
    <x v="3"/>
    <m/>
    <x v="0"/>
    <x v="3"/>
    <s v="Rate of Return Analysis Comparison between Entrepreneurs_Financial Report Closing Date"/>
    <x v="130"/>
    <x v="3"/>
    <x v="0"/>
    <x v="1"/>
    <x v="1"/>
    <x v="0"/>
    <x v="0"/>
    <s v="DM_RATE_OF_RETURN_ANALYSIS_COMPARISON_BETWEEN_ENTREPRENEURS"/>
    <s v="FINANCIAL_REPORT_CLOSING_DATE"/>
    <x v="13"/>
    <x v="8"/>
    <x v="0"/>
    <n v="0"/>
    <x v="0"/>
    <x v="0"/>
    <x v="0"/>
    <s v=""/>
    <s v=""/>
    <n v="130"/>
    <s v="-130"/>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RATE_OF_RETURN_ANALYSIS_COMPARISON_BETWEEN_ENTREPRENEURS"/>
    <s v="ACCOUNTING_PERIOD"/>
    <m/>
    <m/>
    <m/>
    <m/>
    <m/>
    <m/>
    <m/>
    <m/>
    <m/>
    <m/>
    <m/>
    <m/>
    <m/>
    <m/>
    <m/>
    <m/>
    <m/>
    <m/>
    <s v="資料清單"/>
    <x v="2"/>
    <x v="60"/>
    <x v="60"/>
    <x v="3"/>
    <e v="#N/A"/>
    <s v="Accounting Period"/>
    <x v="12"/>
    <x v="4"/>
    <x v="0"/>
    <x v="12"/>
    <x v="1"/>
    <s v="IEC_STD_V10 &gt;&gt; Common &gt;&gt; AutoMetaDataAccounting Period"/>
    <x v="3"/>
    <x v="0"/>
    <s v="會計期間Dimension"/>
    <s v="報酬率同業比較"/>
    <n v="16"/>
    <n v="131"/>
    <n v="0"/>
    <s v=""/>
    <n v="0"/>
    <n v="0"/>
    <n v="33"/>
    <x v="4"/>
    <s v="Rate of Return Analysis Comparison between Entrepreneurs"/>
    <x v="14"/>
    <e v="#N/A"/>
    <x v="0"/>
    <s v="C.4.3.0: 財務分析:"/>
    <x v="42"/>
    <x v="42"/>
    <x v="131"/>
    <x v="12"/>
    <x v="12"/>
    <x v="13"/>
    <x v="8"/>
    <x v="0"/>
    <x v="0"/>
    <x v="2"/>
    <m/>
    <x v="0"/>
    <x v="3"/>
    <s v="Rate of Return Analysis Comparison between Entrepreneurs_Accounting Period"/>
    <x v="131"/>
    <x v="3"/>
    <x v="0"/>
    <x v="1"/>
    <x v="1"/>
    <x v="0"/>
    <x v="0"/>
    <s v="DM_RATE_OF_RETURN_ANALYSIS_COMPARISON_BETWEEN_ENTREPRENEURS"/>
    <s v="ACCOUNTING_PERIOD"/>
    <x v="13"/>
    <x v="9"/>
    <x v="0"/>
    <n v="0"/>
    <x v="0"/>
    <x v="0"/>
    <x v="0"/>
    <s v=""/>
    <s v=""/>
    <n v="131"/>
    <s v="-131"/>
    <x v="0"/>
    <x v="0"/>
    <x v="0"/>
    <x v="12"/>
    <x v="1"/>
    <s v="判斷資料項目以年/季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RATE_OF_RETURN_ANALYSIS_COMPARISON_BETWEEN_ENTREPRENEURS"/>
    <s v="ENTREPRENEUR_CHINESE_NAME"/>
    <m/>
    <m/>
    <m/>
    <m/>
    <m/>
    <m/>
    <m/>
    <m/>
    <m/>
    <m/>
    <m/>
    <m/>
    <m/>
    <m/>
    <m/>
    <m/>
    <m/>
    <m/>
    <s v="資料清單"/>
    <x v="2"/>
    <x v="61"/>
    <x v="60"/>
    <x v="3"/>
    <e v="#N/A"/>
    <s v="Entrepreneur Chinese Name"/>
    <x v="5"/>
    <x v="2"/>
    <x v="0"/>
    <x v="5"/>
    <x v="1"/>
    <s v="IEC_STD_V10 &gt;&gt; Common &gt;&gt; AutoMetaDataEntrepreneur Chinese Name"/>
    <x v="3"/>
    <x v="0"/>
    <s v="企業中文名稱Dimension"/>
    <s v="報酬率同業比較"/>
    <n v="7"/>
    <n v="131"/>
    <n v="0"/>
    <s v=""/>
    <n v="0"/>
    <n v="0"/>
    <n v="7"/>
    <x v="1"/>
    <s v="Rate of Return Analysis Comparison between Entrepreneurs"/>
    <x v="14"/>
    <e v="#N/A"/>
    <x v="0"/>
    <s v="C.4.3.0: 財務分析:"/>
    <x v="43"/>
    <x v="43"/>
    <x v="132"/>
    <x v="5"/>
    <x v="5"/>
    <x v="5"/>
    <x v="3"/>
    <x v="0"/>
    <x v="0"/>
    <x v="2"/>
    <m/>
    <x v="0"/>
    <x v="3"/>
    <s v="Rate of Return Analysis Comparison between Entrepreneurs_Entrepreneur Chinese Name"/>
    <x v="132"/>
    <x v="3"/>
    <x v="0"/>
    <x v="1"/>
    <x v="1"/>
    <x v="0"/>
    <x v="0"/>
    <s v="DM_RATE_OF_RETURN_ANALYSIS_COMPARISON_BETWEEN_ENTREPRENEURS"/>
    <s v="ENTREPRENEUR_CHINESE_NAME"/>
    <x v="13"/>
    <x v="4"/>
    <x v="0"/>
    <n v="0"/>
    <x v="0"/>
    <x v="0"/>
    <x v="0"/>
    <s v=""/>
    <s v=""/>
    <n v="132"/>
    <s v="-132"/>
    <x v="0"/>
    <x v="0"/>
    <x v="0"/>
    <x v="5"/>
    <x v="1"/>
    <s v="企業中文名稱"/>
    <s v=""/>
    <s v=""/>
    <x v="0"/>
    <x v="60"/>
    <m/>
    <s v="^()$"/>
    <n v="9"/>
    <x v="0"/>
    <x v="1"/>
    <x v="0"/>
    <x v="0"/>
    <x v="1"/>
    <x v="1"/>
    <b v="0"/>
    <x v="1"/>
    <x v="1"/>
    <n v="0"/>
    <x v="0"/>
    <b v="0"/>
    <b v="0"/>
    <b v="0"/>
    <b v="0"/>
    <b v="0"/>
    <b v="0"/>
    <b v="0"/>
    <b v="0"/>
    <b v="0"/>
    <b v="0"/>
    <b v="0"/>
    <x v="1"/>
    <x v="1"/>
    <n v="0"/>
    <x v="4"/>
    <x v="0"/>
  </r>
  <r>
    <m/>
    <s v="FIN"/>
    <x v="3"/>
    <x v="30"/>
    <x v="30"/>
    <x v="11"/>
    <x v="31"/>
    <s v="金額單位：千元"/>
    <x v="4"/>
    <m/>
    <s v="N/A"/>
    <s v="General"/>
    <x v="6"/>
    <m/>
    <x v="0"/>
    <s v="FIN"/>
    <x v="1"/>
    <x v="1"/>
    <x v="0"/>
    <x v="0"/>
    <s v="DM_RATE_OF_RETURN_ANALYSIS_COMPARISON_BETWEEN_ENTREPRENEURS"/>
    <s v="PROFIT_AFTER_TAX"/>
    <m/>
    <m/>
    <m/>
    <m/>
    <m/>
    <m/>
    <m/>
    <m/>
    <m/>
    <m/>
    <m/>
    <m/>
    <m/>
    <m/>
    <m/>
    <m/>
    <m/>
    <m/>
    <s v="資料清單"/>
    <x v="2"/>
    <x v="62"/>
    <x v="60"/>
    <x v="3"/>
    <e v="#N/A"/>
    <s v="Profit after Tax"/>
    <x v="30"/>
    <x v="11"/>
    <x v="0"/>
    <x v="31"/>
    <x v="1"/>
    <s v="IEC_STD_V10 &gt;&gt; Common &gt;&gt; AutoMetaDataProfit after Tax"/>
    <x v="4"/>
    <x v="0"/>
    <s v="稅後淨利Measure"/>
    <s v="報酬率同業比較"/>
    <n v="44"/>
    <n v="131"/>
    <n v="0"/>
    <s v=""/>
    <n v="0"/>
    <n v="0"/>
    <n v="44"/>
    <x v="15"/>
    <s v="Rate of Return Analysis Comparison between Entrepreneurs"/>
    <x v="14"/>
    <e v="#N/A"/>
    <x v="0"/>
    <s v="C.4.3.0: 財務分析:"/>
    <x v="44"/>
    <x v="44"/>
    <x v="133"/>
    <x v="30"/>
    <x v="30"/>
    <x v="24"/>
    <x v="0"/>
    <x v="0"/>
    <x v="0"/>
    <x v="6"/>
    <m/>
    <x v="0"/>
    <x v="4"/>
    <s v="Rate of Return Analysis Comparison between Entrepreneurs_Profit after Tax"/>
    <x v="133"/>
    <x v="4"/>
    <x v="0"/>
    <x v="1"/>
    <x v="1"/>
    <x v="0"/>
    <x v="0"/>
    <s v="DM_RATE_OF_RETURN_ANALYSIS_COMPARISON_BETWEEN_ENTREPRENEURS"/>
    <s v="PROFIT_AFTER_TAX"/>
    <x v="13"/>
    <x v="25"/>
    <x v="0"/>
    <n v="0"/>
    <x v="0"/>
    <x v="0"/>
    <x v="0"/>
    <s v=""/>
    <s v=""/>
    <n v="133"/>
    <s v="-133"/>
    <x v="0"/>
    <x v="0"/>
    <x v="0"/>
    <x v="30"/>
    <x v="1"/>
    <s v="稅後淨利"/>
    <s v=""/>
    <s v=""/>
    <x v="0"/>
    <x v="60"/>
    <m/>
    <s v="^()$"/>
    <n v="9"/>
    <x v="0"/>
    <x v="1"/>
    <x v="0"/>
    <x v="0"/>
    <x v="1"/>
    <x v="1"/>
    <b v="0"/>
    <x v="1"/>
    <x v="1"/>
    <n v="0"/>
    <x v="0"/>
    <b v="0"/>
    <b v="0"/>
    <b v="0"/>
    <b v="0"/>
    <b v="0"/>
    <b v="0"/>
    <b v="0"/>
    <b v="0"/>
    <b v="0"/>
    <b v="0"/>
    <b v="0"/>
    <x v="1"/>
    <x v="1"/>
    <n v="0"/>
    <x v="11"/>
    <x v="0"/>
  </r>
  <r>
    <m/>
    <s v="FIN"/>
    <x v="3"/>
    <x v="34"/>
    <x v="34"/>
    <x v="15"/>
    <x v="35"/>
    <s v="金額單位：千元"/>
    <x v="4"/>
    <m/>
    <s v="N/A"/>
    <s v="General"/>
    <x v="6"/>
    <m/>
    <x v="0"/>
    <s v="FIN"/>
    <x v="1"/>
    <x v="1"/>
    <x v="0"/>
    <x v="0"/>
    <s v="DM_RATE_OF_RETURN_ANALYSIS_COMPARISON_BETWEEN_ENTREPRENEURS"/>
    <s v="SHAREHOLDERS'_EQUITY_AMOUNT"/>
    <m/>
    <m/>
    <m/>
    <m/>
    <m/>
    <m/>
    <m/>
    <m/>
    <m/>
    <m/>
    <m/>
    <m/>
    <m/>
    <m/>
    <m/>
    <m/>
    <m/>
    <m/>
    <s v="資料清單"/>
    <x v="2"/>
    <x v="63"/>
    <x v="60"/>
    <x v="3"/>
    <e v="#N/A"/>
    <s v="Shareholders&amp;apos; Equity Amount"/>
    <x v="34"/>
    <x v="15"/>
    <x v="0"/>
    <x v="35"/>
    <x v="1"/>
    <s v="IEC_STD_V10 &gt;&gt; Common &gt;&gt; AutoMetaDataShareholders' Equity Amount"/>
    <x v="4"/>
    <x v="0"/>
    <s v="股東權益金額Measure"/>
    <s v="報酬率同業比較"/>
    <n v="48"/>
    <n v="131"/>
    <n v="0"/>
    <s v=""/>
    <n v="0"/>
    <n v="0"/>
    <n v="48"/>
    <x v="16"/>
    <s v="Rate of Return Analysis Comparison between Entrepreneurs"/>
    <x v="14"/>
    <e v="#N/A"/>
    <x v="0"/>
    <s v="C.4.3.0: 財務分析:"/>
    <x v="45"/>
    <x v="45"/>
    <x v="134"/>
    <x v="34"/>
    <x v="34"/>
    <x v="24"/>
    <x v="0"/>
    <x v="0"/>
    <x v="0"/>
    <x v="6"/>
    <m/>
    <x v="0"/>
    <x v="4"/>
    <s v="Rate of Return Analysis Comparison between Entrepreneurs_Shareholders' Equity Amount"/>
    <x v="134"/>
    <x v="4"/>
    <x v="0"/>
    <x v="1"/>
    <x v="1"/>
    <x v="0"/>
    <x v="0"/>
    <s v="DM_RATE_OF_RETURN_ANALYSIS_COMPARISON_BETWEEN_ENTREPRENEURS"/>
    <s v="SHAREHOLDERS'_EQUITY_AMOUNT"/>
    <x v="13"/>
    <x v="29"/>
    <x v="0"/>
    <n v="0"/>
    <x v="0"/>
    <x v="0"/>
    <x v="0"/>
    <s v=""/>
    <s v=""/>
    <n v="134"/>
    <s v="-134"/>
    <x v="0"/>
    <x v="0"/>
    <x v="0"/>
    <x v="34"/>
    <x v="1"/>
    <s v="股東權益金額"/>
    <s v=""/>
    <s v=""/>
    <x v="0"/>
    <x v="60"/>
    <m/>
    <s v="^()$"/>
    <n v="9"/>
    <x v="0"/>
    <x v="1"/>
    <x v="0"/>
    <x v="0"/>
    <x v="1"/>
    <x v="1"/>
    <b v="0"/>
    <x v="1"/>
    <x v="1"/>
    <n v="0"/>
    <x v="0"/>
    <b v="0"/>
    <b v="0"/>
    <b v="0"/>
    <b v="0"/>
    <b v="1"/>
    <b v="0"/>
    <b v="0"/>
    <b v="0"/>
    <b v="0"/>
    <b v="0"/>
    <b v="1"/>
    <x v="0"/>
    <x v="3"/>
    <n v="1"/>
    <x v="8"/>
    <x v="0"/>
  </r>
  <r>
    <m/>
    <s v="FIN"/>
    <x v="3"/>
    <x v="32"/>
    <x v="32"/>
    <x v="13"/>
    <x v="33"/>
    <s v="金額單位：千元"/>
    <x v="4"/>
    <m/>
    <s v="N/A"/>
    <s v="General"/>
    <x v="6"/>
    <m/>
    <x v="0"/>
    <s v="FIN"/>
    <x v="1"/>
    <x v="1"/>
    <x v="0"/>
    <x v="0"/>
    <s v="DM_RATE_OF_RETURN_ANALYSIS_COMPARISON_BETWEEN_ENTREPRENEURS"/>
    <s v="TOTAL_ASSETS_AMOUNT"/>
    <m/>
    <m/>
    <m/>
    <m/>
    <m/>
    <m/>
    <m/>
    <m/>
    <m/>
    <m/>
    <m/>
    <m/>
    <m/>
    <m/>
    <m/>
    <m/>
    <m/>
    <m/>
    <s v="資料清單"/>
    <x v="2"/>
    <x v="64"/>
    <x v="60"/>
    <x v="3"/>
    <e v="#N/A"/>
    <s v="Total Assets Amount"/>
    <x v="32"/>
    <x v="13"/>
    <x v="0"/>
    <x v="33"/>
    <x v="1"/>
    <s v="IEC_STD_V10 &gt;&gt; Common &gt;&gt; AutoMetaDataTotal Assets Amount"/>
    <x v="4"/>
    <x v="0"/>
    <s v="總資產金額Measure"/>
    <s v="報酬率同業比較"/>
    <n v="46"/>
    <n v="131"/>
    <n v="0"/>
    <s v=""/>
    <n v="0"/>
    <n v="0"/>
    <n v="46"/>
    <x v="17"/>
    <s v="Rate of Return Analysis Comparison between Entrepreneurs"/>
    <x v="14"/>
    <e v="#N/A"/>
    <x v="0"/>
    <s v="C.4.3.0: 財務分析:"/>
    <x v="46"/>
    <x v="46"/>
    <x v="135"/>
    <x v="32"/>
    <x v="32"/>
    <x v="24"/>
    <x v="0"/>
    <x v="0"/>
    <x v="0"/>
    <x v="6"/>
    <m/>
    <x v="0"/>
    <x v="4"/>
    <s v="Rate of Return Analysis Comparison between Entrepreneurs_Total Assets Amount"/>
    <x v="135"/>
    <x v="4"/>
    <x v="0"/>
    <x v="1"/>
    <x v="1"/>
    <x v="0"/>
    <x v="0"/>
    <s v="DM_RATE_OF_RETURN_ANALYSIS_COMPARISON_BETWEEN_ENTREPRENEURS"/>
    <s v="TOTAL_ASSETS_AMOUNT"/>
    <x v="13"/>
    <x v="27"/>
    <x v="0"/>
    <n v="0"/>
    <x v="0"/>
    <x v="0"/>
    <x v="0"/>
    <s v=""/>
    <s v=""/>
    <n v="135"/>
    <s v="-135"/>
    <x v="0"/>
    <x v="0"/>
    <x v="0"/>
    <x v="32"/>
    <x v="1"/>
    <s v="總資產金額"/>
    <s v=""/>
    <s v=""/>
    <x v="0"/>
    <x v="60"/>
    <m/>
    <s v="^()$"/>
    <n v="9"/>
    <x v="0"/>
    <x v="1"/>
    <x v="0"/>
    <x v="0"/>
    <x v="1"/>
    <x v="1"/>
    <b v="0"/>
    <x v="1"/>
    <x v="1"/>
    <n v="0"/>
    <x v="0"/>
    <b v="0"/>
    <b v="0"/>
    <b v="0"/>
    <b v="0"/>
    <b v="0"/>
    <b v="0"/>
    <b v="0"/>
    <b v="0"/>
    <b v="0"/>
    <b v="0"/>
    <b v="0"/>
    <x v="1"/>
    <x v="1"/>
    <n v="0"/>
    <x v="5"/>
    <x v="0"/>
  </r>
  <r>
    <m/>
    <s v="FIN"/>
    <x v="3"/>
    <x v="35"/>
    <x v="35"/>
    <x v="1"/>
    <x v="36"/>
    <s v="稅後淨利 / 期初和期末股東權益的平均_x000a_金額單位：千元"/>
    <x v="4"/>
    <m/>
    <s v="N/A"/>
    <s v="General"/>
    <x v="4"/>
    <m/>
    <x v="0"/>
    <s v="FIN"/>
    <x v="1"/>
    <x v="1"/>
    <x v="0"/>
    <x v="0"/>
    <s v="DM_RATE_OF_RETURN_ANALYSIS_COMPARISON_BETWEEN_ENTREPRENEURS"/>
    <s v="ROE"/>
    <m/>
    <m/>
    <m/>
    <m/>
    <m/>
    <m/>
    <m/>
    <m/>
    <m/>
    <m/>
    <m/>
    <m/>
    <m/>
    <m/>
    <m/>
    <m/>
    <m/>
    <m/>
    <s v="資料清單"/>
    <x v="2"/>
    <x v="65"/>
    <x v="60"/>
    <x v="3"/>
    <e v="#N/A"/>
    <s v="ROE"/>
    <x v="35"/>
    <x v="1"/>
    <x v="0"/>
    <x v="36"/>
    <x v="1"/>
    <s v="IEC_STD_V10 &gt;&gt; Common &gt;&gt; AutoMetaDataROE"/>
    <x v="4"/>
    <x v="0"/>
    <s v="ROEMeasure"/>
    <s v="報酬率同業比較"/>
    <n v="49"/>
    <n v="131"/>
    <n v="0"/>
    <s v=""/>
    <n v="0"/>
    <n v="0"/>
    <n v="49"/>
    <x v="18"/>
    <s v="Rate of Return Analysis Comparison between Entrepreneurs"/>
    <x v="14"/>
    <e v="#N/A"/>
    <x v="0"/>
    <s v="C.4.3.0: 財務分析:"/>
    <x v="47"/>
    <x v="47"/>
    <x v="136"/>
    <x v="35"/>
    <x v="35"/>
    <x v="74"/>
    <x v="0"/>
    <x v="0"/>
    <x v="0"/>
    <x v="4"/>
    <m/>
    <x v="0"/>
    <x v="4"/>
    <s v="Rate of Return Analysis Comparison between Entrepreneurs_ROE"/>
    <x v="136"/>
    <x v="4"/>
    <x v="0"/>
    <x v="1"/>
    <x v="1"/>
    <x v="0"/>
    <x v="0"/>
    <s v="DM_RATE_OF_RETURN_ANALYSIS_COMPARISON_BETWEEN_ENTREPRENEURS"/>
    <s v="ROE"/>
    <x v="13"/>
    <x v="30"/>
    <x v="0"/>
    <n v="0"/>
    <x v="0"/>
    <x v="0"/>
    <x v="0"/>
    <s v=""/>
    <s v=""/>
    <n v="136"/>
    <s v="-136"/>
    <x v="0"/>
    <x v="0"/>
    <x v="0"/>
    <x v="35"/>
    <x v="1"/>
    <s v="ROE"/>
    <s v=""/>
    <s v=""/>
    <x v="0"/>
    <x v="60"/>
    <m/>
    <s v="^()$"/>
    <n v="9"/>
    <x v="0"/>
    <x v="1"/>
    <x v="0"/>
    <x v="0"/>
    <x v="1"/>
    <x v="1"/>
    <b v="0"/>
    <x v="1"/>
    <x v="1"/>
    <n v="0"/>
    <x v="0"/>
    <b v="0"/>
    <b v="0"/>
    <b v="0"/>
    <b v="0"/>
    <b v="0"/>
    <b v="0"/>
    <b v="0"/>
    <b v="0"/>
    <b v="1"/>
    <b v="0"/>
    <b v="0"/>
    <x v="0"/>
    <x v="5"/>
    <n v="1"/>
    <x v="15"/>
    <x v="0"/>
  </r>
  <r>
    <m/>
    <s v="FIN"/>
    <x v="3"/>
    <x v="36"/>
    <x v="36"/>
    <x v="1"/>
    <x v="37"/>
    <s v="稅後淨利 / 期初和期末總資產金額的平均_x000a_金額單位：千元"/>
    <x v="4"/>
    <m/>
    <s v="N/A"/>
    <s v="General"/>
    <x v="4"/>
    <m/>
    <x v="0"/>
    <s v="FIN"/>
    <x v="1"/>
    <x v="1"/>
    <x v="0"/>
    <x v="0"/>
    <s v="DM_RATE_OF_RETURN_ANALYSIS_COMPARISON_BETWEEN_ENTREPRENEURS"/>
    <s v="ROA"/>
    <m/>
    <m/>
    <m/>
    <m/>
    <m/>
    <m/>
    <m/>
    <m/>
    <m/>
    <m/>
    <m/>
    <m/>
    <m/>
    <m/>
    <m/>
    <m/>
    <m/>
    <m/>
    <s v="資料清單"/>
    <x v="2"/>
    <x v="66"/>
    <x v="60"/>
    <x v="3"/>
    <e v="#N/A"/>
    <s v="ROA"/>
    <x v="36"/>
    <x v="1"/>
    <x v="0"/>
    <x v="37"/>
    <x v="1"/>
    <s v="IEC_STD_V10 &gt;&gt; Common &gt;&gt; AutoMetaDataROA"/>
    <x v="4"/>
    <x v="0"/>
    <s v="ROAMeasure"/>
    <s v="報酬率同業比較"/>
    <n v="50"/>
    <n v="131"/>
    <n v="0"/>
    <s v=""/>
    <n v="0"/>
    <n v="0"/>
    <n v="50"/>
    <x v="19"/>
    <s v="Rate of Return Analysis Comparison between Entrepreneurs"/>
    <x v="14"/>
    <e v="#N/A"/>
    <x v="0"/>
    <s v="C.4.3.0: 財務分析:"/>
    <x v="48"/>
    <x v="48"/>
    <x v="137"/>
    <x v="36"/>
    <x v="36"/>
    <x v="80"/>
    <x v="0"/>
    <x v="0"/>
    <x v="0"/>
    <x v="4"/>
    <m/>
    <x v="0"/>
    <x v="4"/>
    <s v="Rate of Return Analysis Comparison between Entrepreneurs_ROA"/>
    <x v="137"/>
    <x v="4"/>
    <x v="0"/>
    <x v="1"/>
    <x v="1"/>
    <x v="0"/>
    <x v="0"/>
    <s v="DM_RATE_OF_RETURN_ANALYSIS_COMPARISON_BETWEEN_ENTREPRENEURS"/>
    <s v="ROA"/>
    <x v="13"/>
    <x v="31"/>
    <x v="0"/>
    <n v="0"/>
    <x v="0"/>
    <x v="0"/>
    <x v="0"/>
    <s v=""/>
    <s v=""/>
    <n v="137"/>
    <s v="-137"/>
    <x v="0"/>
    <x v="0"/>
    <x v="0"/>
    <x v="36"/>
    <x v="1"/>
    <s v="ROA"/>
    <s v=""/>
    <s v=""/>
    <x v="0"/>
    <x v="60"/>
    <m/>
    <s v="^()$"/>
    <n v="9"/>
    <x v="0"/>
    <x v="1"/>
    <x v="0"/>
    <x v="0"/>
    <x v="1"/>
    <x v="1"/>
    <b v="0"/>
    <x v="1"/>
    <x v="1"/>
    <n v="0"/>
    <x v="0"/>
    <b v="0"/>
    <b v="0"/>
    <b v="0"/>
    <b v="0"/>
    <b v="0"/>
    <b v="0"/>
    <b v="0"/>
    <b v="0"/>
    <b v="1"/>
    <b v="0"/>
    <b v="0"/>
    <x v="0"/>
    <x v="5"/>
    <n v="1"/>
    <x v="15"/>
    <x v="0"/>
  </r>
  <r>
    <m/>
    <s v="FIN"/>
    <x v="3"/>
    <x v="39"/>
    <x v="71"/>
    <x v="1"/>
    <x v="40"/>
    <s v="負債比"/>
    <x v="0"/>
    <m/>
    <s v="N/A"/>
    <s v="General"/>
    <x v="0"/>
    <m/>
    <x v="0"/>
    <s v="FIN"/>
    <x v="1"/>
    <x v="1"/>
    <x v="0"/>
    <x v="0"/>
    <s v="DM_DEBT_RATIO_ANALYSIS"/>
    <m/>
    <m/>
    <m/>
    <m/>
    <m/>
    <m/>
    <m/>
    <m/>
    <m/>
    <m/>
    <m/>
    <m/>
    <m/>
    <m/>
    <m/>
    <m/>
    <m/>
    <m/>
    <m/>
    <s v="資料清單"/>
    <x v="2"/>
    <x v="67"/>
    <x v="60"/>
    <x v="3"/>
    <e v="#N/A"/>
    <s v="Debt Ratio Analysis"/>
    <x v="71"/>
    <x v="1"/>
    <x v="0"/>
    <x v="40"/>
    <x v="1"/>
    <s v="IEC_STD_V10 &gt;&gt; Common &gt;&gt; AutoMetaDataDebt Ratio Analysis"/>
    <x v="0"/>
    <x v="0"/>
    <s v="負債比Concept"/>
    <s v="負債比"/>
    <n v="140"/>
    <n v="0"/>
    <n v="0"/>
    <s v=""/>
    <n v="0"/>
    <n v="0"/>
    <n v="0"/>
    <x v="0"/>
    <s v=""/>
    <x v="0"/>
    <s v=""/>
    <x v="0"/>
    <s v="C.4.3.0: 財務分析:"/>
    <x v="49"/>
    <x v="49"/>
    <x v="138"/>
    <x v="39"/>
    <x v="71"/>
    <x v="81"/>
    <x v="0"/>
    <x v="0"/>
    <x v="0"/>
    <x v="0"/>
    <m/>
    <x v="0"/>
    <x v="0"/>
    <s v="Debt Ratio Analysis"/>
    <x v="138"/>
    <x v="0"/>
    <x v="0"/>
    <x v="1"/>
    <x v="1"/>
    <x v="0"/>
    <x v="0"/>
    <s v="DM_DEBT_RATIO_ANALYSIS"/>
    <s v=""/>
    <x v="14"/>
    <x v="0"/>
    <x v="0"/>
    <n v="0"/>
    <x v="0"/>
    <x v="0"/>
    <x v="0"/>
    <s v=""/>
    <s v=""/>
    <n v="138"/>
    <s v="-138"/>
    <x v="0"/>
    <x v="0"/>
    <x v="0"/>
    <x v="71"/>
    <x v="1"/>
    <s v="負債比"/>
    <s v=""/>
    <s v=""/>
    <x v="0"/>
    <x v="60"/>
    <m/>
    <s v="^()$"/>
    <n v="9"/>
    <x v="0"/>
    <x v="1"/>
    <x v="0"/>
    <x v="0"/>
    <x v="0"/>
    <x v="1"/>
    <b v="0"/>
    <x v="1"/>
    <x v="0"/>
    <n v="0"/>
    <x v="0"/>
    <b v="0"/>
    <b v="0"/>
    <b v="0"/>
    <b v="0"/>
    <b v="1"/>
    <b v="0"/>
    <b v="0"/>
    <b v="0"/>
    <b v="0"/>
    <b v="0"/>
    <b v="0"/>
    <x v="0"/>
    <x v="2"/>
    <n v="0"/>
    <x v="5"/>
    <x v="0"/>
  </r>
  <r>
    <m/>
    <s v="FIN"/>
    <x v="3"/>
    <x v="11"/>
    <x v="11"/>
    <x v="3"/>
    <x v="11"/>
    <s v="財報結算日"/>
    <x v="3"/>
    <m/>
    <s v="N/A"/>
    <s v="General"/>
    <x v="3"/>
    <m/>
    <x v="0"/>
    <s v="FIN"/>
    <x v="1"/>
    <x v="1"/>
    <x v="0"/>
    <x v="0"/>
    <s v="DM_DEBT_RATIO_ANALYSIS"/>
    <s v="FINANCIAL_REPORT_CLOSING_DATE"/>
    <m/>
    <m/>
    <m/>
    <m/>
    <m/>
    <m/>
    <m/>
    <m/>
    <m/>
    <m/>
    <m/>
    <m/>
    <m/>
    <m/>
    <m/>
    <m/>
    <m/>
    <m/>
    <s v="資料清單"/>
    <x v="2"/>
    <x v="68"/>
    <x v="60"/>
    <x v="3"/>
    <e v="#N/A"/>
    <s v="Financial Report Closing Date"/>
    <x v="11"/>
    <x v="3"/>
    <x v="0"/>
    <x v="11"/>
    <x v="1"/>
    <s v="IEC_STD_V10 &gt;&gt; Common &gt;&gt; AutoMetaDataFinancial Report Closing Date"/>
    <x v="3"/>
    <x v="0"/>
    <s v="財報結算日Dimension"/>
    <s v="負債比"/>
    <n v="15"/>
    <n v="140"/>
    <n v="0"/>
    <s v=""/>
    <n v="0"/>
    <n v="0"/>
    <n v="32"/>
    <x v="3"/>
    <s v="Debt Ratio Analysis"/>
    <x v="15"/>
    <e v="#N/A"/>
    <x v="0"/>
    <s v="C.4.3.0: 財務分析:"/>
    <x v="50"/>
    <x v="50"/>
    <x v="139"/>
    <x v="11"/>
    <x v="11"/>
    <x v="52"/>
    <x v="0"/>
    <x v="0"/>
    <x v="0"/>
    <x v="3"/>
    <m/>
    <x v="0"/>
    <x v="3"/>
    <s v="Debt Ratio Analysis_Financial Report Closing Date"/>
    <x v="139"/>
    <x v="3"/>
    <x v="0"/>
    <x v="1"/>
    <x v="1"/>
    <x v="0"/>
    <x v="0"/>
    <s v="DM_DEBT_RATIO_ANALYSIS"/>
    <s v="FINANCIAL_REPORT_CLOSING_DATE"/>
    <x v="14"/>
    <x v="8"/>
    <x v="0"/>
    <n v="0"/>
    <x v="0"/>
    <x v="0"/>
    <x v="0"/>
    <s v=""/>
    <s v=""/>
    <n v="139"/>
    <s v="-139"/>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DEBT_RATIO_ANALYSIS"/>
    <s v="ACCOUNTING_PERIOD"/>
    <m/>
    <m/>
    <m/>
    <m/>
    <m/>
    <m/>
    <m/>
    <m/>
    <m/>
    <m/>
    <m/>
    <m/>
    <m/>
    <m/>
    <m/>
    <m/>
    <m/>
    <m/>
    <s v="資料清單"/>
    <x v="2"/>
    <x v="69"/>
    <x v="60"/>
    <x v="3"/>
    <e v="#N/A"/>
    <s v="Accounting Period"/>
    <x v="12"/>
    <x v="4"/>
    <x v="0"/>
    <x v="12"/>
    <x v="1"/>
    <s v="IEC_STD_V10 &gt;&gt; Common &gt;&gt; AutoMetaDataAccounting Period"/>
    <x v="3"/>
    <x v="0"/>
    <s v="會計期間Dimension"/>
    <s v="負債比"/>
    <n v="16"/>
    <n v="140"/>
    <n v="0"/>
    <s v=""/>
    <n v="0"/>
    <n v="0"/>
    <n v="33"/>
    <x v="4"/>
    <s v="Debt Ratio Analysis"/>
    <x v="15"/>
    <e v="#N/A"/>
    <x v="0"/>
    <s v="C.4.3.0: 財務分析:"/>
    <x v="51"/>
    <x v="51"/>
    <x v="140"/>
    <x v="12"/>
    <x v="12"/>
    <x v="13"/>
    <x v="8"/>
    <x v="0"/>
    <x v="0"/>
    <x v="2"/>
    <m/>
    <x v="0"/>
    <x v="3"/>
    <s v="Debt Ratio Analysis_Accounting Period"/>
    <x v="140"/>
    <x v="3"/>
    <x v="0"/>
    <x v="1"/>
    <x v="1"/>
    <x v="0"/>
    <x v="0"/>
    <s v="DM_DEBT_RATIO_ANALYSIS"/>
    <s v="ACCOUNTING_PERIOD"/>
    <x v="14"/>
    <x v="9"/>
    <x v="0"/>
    <n v="0"/>
    <x v="0"/>
    <x v="0"/>
    <x v="0"/>
    <s v=""/>
    <s v=""/>
    <n v="140"/>
    <s v="-140"/>
    <x v="0"/>
    <x v="0"/>
    <x v="0"/>
    <x v="12"/>
    <x v="1"/>
    <s v="判斷資料項目以年/季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DEBT_RATIO_ANALYSIS"/>
    <s v="ENTREPRENEUR_CHINESE_NAME"/>
    <m/>
    <m/>
    <m/>
    <m/>
    <m/>
    <m/>
    <m/>
    <m/>
    <m/>
    <m/>
    <m/>
    <m/>
    <m/>
    <m/>
    <m/>
    <m/>
    <m/>
    <m/>
    <s v="資料清單"/>
    <x v="2"/>
    <x v="70"/>
    <x v="60"/>
    <x v="3"/>
    <e v="#N/A"/>
    <s v="Entrepreneur Chinese Name"/>
    <x v="5"/>
    <x v="2"/>
    <x v="0"/>
    <x v="5"/>
    <x v="1"/>
    <s v="IEC_STD_V10 &gt;&gt; Common &gt;&gt; AutoMetaDataEntrepreneur Chinese Name"/>
    <x v="3"/>
    <x v="0"/>
    <s v="企業中文名稱Dimension"/>
    <s v="負債比"/>
    <n v="7"/>
    <n v="140"/>
    <n v="0"/>
    <s v=""/>
    <n v="0"/>
    <n v="0"/>
    <n v="7"/>
    <x v="1"/>
    <s v="Debt Ratio Analysis"/>
    <x v="15"/>
    <e v="#N/A"/>
    <x v="0"/>
    <s v="C.4.3.0: 財務分析:"/>
    <x v="52"/>
    <x v="52"/>
    <x v="141"/>
    <x v="5"/>
    <x v="5"/>
    <x v="5"/>
    <x v="3"/>
    <x v="0"/>
    <x v="0"/>
    <x v="2"/>
    <m/>
    <x v="0"/>
    <x v="3"/>
    <s v="Debt Ratio Analysis_Entrepreneur Chinese Name"/>
    <x v="141"/>
    <x v="3"/>
    <x v="0"/>
    <x v="1"/>
    <x v="1"/>
    <x v="0"/>
    <x v="0"/>
    <s v="DM_DEBT_RATIO_ANALYSIS"/>
    <s v="ENTREPRENEUR_CHINESE_NAME"/>
    <x v="14"/>
    <x v="4"/>
    <x v="0"/>
    <n v="0"/>
    <x v="0"/>
    <x v="0"/>
    <x v="0"/>
    <s v=""/>
    <s v=""/>
    <n v="141"/>
    <s v="-141"/>
    <x v="0"/>
    <x v="0"/>
    <x v="0"/>
    <x v="5"/>
    <x v="1"/>
    <s v="企業中文名稱"/>
    <s v=""/>
    <s v=""/>
    <x v="0"/>
    <x v="60"/>
    <m/>
    <s v="^()$"/>
    <n v="9"/>
    <x v="0"/>
    <x v="1"/>
    <x v="0"/>
    <x v="0"/>
    <x v="1"/>
    <x v="1"/>
    <b v="0"/>
    <x v="1"/>
    <x v="1"/>
    <n v="0"/>
    <x v="0"/>
    <b v="0"/>
    <b v="0"/>
    <b v="0"/>
    <b v="0"/>
    <b v="0"/>
    <b v="0"/>
    <b v="0"/>
    <b v="0"/>
    <b v="0"/>
    <b v="0"/>
    <b v="0"/>
    <x v="1"/>
    <x v="1"/>
    <n v="0"/>
    <x v="4"/>
    <x v="0"/>
  </r>
  <r>
    <m/>
    <s v="FIN"/>
    <x v="3"/>
    <x v="33"/>
    <x v="33"/>
    <x v="14"/>
    <x v="34"/>
    <s v="金額單位：千元"/>
    <x v="4"/>
    <m/>
    <s v="N/A"/>
    <s v="General"/>
    <x v="6"/>
    <m/>
    <x v="0"/>
    <s v="FIN"/>
    <x v="1"/>
    <x v="1"/>
    <x v="0"/>
    <x v="0"/>
    <s v="DM_DEBT_RATIO_ANALYSIS"/>
    <s v="TOTAL_LIABILITY_AMOUNT"/>
    <m/>
    <m/>
    <m/>
    <m/>
    <m/>
    <m/>
    <m/>
    <m/>
    <m/>
    <m/>
    <m/>
    <m/>
    <m/>
    <m/>
    <m/>
    <m/>
    <m/>
    <m/>
    <s v="資料清單"/>
    <x v="2"/>
    <x v="71"/>
    <x v="60"/>
    <x v="3"/>
    <e v="#N/A"/>
    <s v="Total Liability Amount"/>
    <x v="33"/>
    <x v="14"/>
    <x v="0"/>
    <x v="34"/>
    <x v="1"/>
    <s v="IEC_STD_V10 &gt;&gt; Common &gt;&gt; AutoMetaDataTotal Liability Amount"/>
    <x v="4"/>
    <x v="0"/>
    <s v="總負債金額Measure"/>
    <s v="負債比"/>
    <n v="47"/>
    <n v="140"/>
    <n v="0"/>
    <s v=""/>
    <n v="0"/>
    <n v="0"/>
    <n v="47"/>
    <x v="23"/>
    <s v="Debt Ratio Analysis"/>
    <x v="15"/>
    <e v="#N/A"/>
    <x v="0"/>
    <s v="C.4.3.0: 財務分析:"/>
    <x v="53"/>
    <x v="53"/>
    <x v="142"/>
    <x v="33"/>
    <x v="33"/>
    <x v="24"/>
    <x v="0"/>
    <x v="0"/>
    <x v="0"/>
    <x v="6"/>
    <m/>
    <x v="0"/>
    <x v="4"/>
    <s v="Debt Ratio Analysis_Total Liability Amount"/>
    <x v="142"/>
    <x v="4"/>
    <x v="0"/>
    <x v="1"/>
    <x v="1"/>
    <x v="0"/>
    <x v="0"/>
    <s v="DM_DEBT_RATIO_ANALYSIS"/>
    <s v="TOTAL_LIABILITY_AMOUNT"/>
    <x v="14"/>
    <x v="28"/>
    <x v="0"/>
    <n v="0"/>
    <x v="0"/>
    <x v="0"/>
    <x v="0"/>
    <s v=""/>
    <s v=""/>
    <n v="142"/>
    <s v="-142"/>
    <x v="0"/>
    <x v="0"/>
    <x v="0"/>
    <x v="33"/>
    <x v="1"/>
    <s v="總負債金額"/>
    <s v=""/>
    <s v=""/>
    <x v="0"/>
    <x v="60"/>
    <m/>
    <s v="^()$"/>
    <n v="9"/>
    <x v="0"/>
    <x v="1"/>
    <x v="0"/>
    <x v="0"/>
    <x v="1"/>
    <x v="1"/>
    <b v="0"/>
    <x v="1"/>
    <x v="1"/>
    <n v="0"/>
    <x v="0"/>
    <b v="0"/>
    <b v="0"/>
    <b v="0"/>
    <b v="0"/>
    <b v="0"/>
    <b v="0"/>
    <b v="0"/>
    <b v="0"/>
    <b v="0"/>
    <b v="0"/>
    <b v="0"/>
    <x v="1"/>
    <x v="1"/>
    <n v="0"/>
    <x v="17"/>
    <x v="0"/>
  </r>
  <r>
    <m/>
    <s v="FIN"/>
    <x v="3"/>
    <x v="32"/>
    <x v="32"/>
    <x v="13"/>
    <x v="33"/>
    <s v="金額單位：千元"/>
    <x v="4"/>
    <m/>
    <s v="N/A"/>
    <s v="General"/>
    <x v="6"/>
    <m/>
    <x v="0"/>
    <s v="FIN"/>
    <x v="1"/>
    <x v="1"/>
    <x v="0"/>
    <x v="0"/>
    <s v="DM_DEBT_RATIO_ANALYSIS"/>
    <s v="TOTAL_ASSETS_AMOUNT"/>
    <m/>
    <m/>
    <m/>
    <m/>
    <m/>
    <m/>
    <m/>
    <m/>
    <m/>
    <m/>
    <m/>
    <m/>
    <m/>
    <m/>
    <m/>
    <m/>
    <m/>
    <m/>
    <s v="資料清單"/>
    <x v="2"/>
    <x v="72"/>
    <x v="60"/>
    <x v="3"/>
    <e v="#N/A"/>
    <s v="Total Assets Amount"/>
    <x v="32"/>
    <x v="13"/>
    <x v="0"/>
    <x v="33"/>
    <x v="1"/>
    <s v="IEC_STD_V10 &gt;&gt; Common &gt;&gt; AutoMetaDataTotal Assets Amount"/>
    <x v="4"/>
    <x v="0"/>
    <s v="總資產金額Measure"/>
    <s v="負債比"/>
    <n v="46"/>
    <n v="140"/>
    <n v="0"/>
    <s v=""/>
    <n v="0"/>
    <n v="0"/>
    <n v="46"/>
    <x v="17"/>
    <s v="Debt Ratio Analysis"/>
    <x v="15"/>
    <e v="#N/A"/>
    <x v="0"/>
    <s v="C.4.3.0: 財務分析:"/>
    <x v="54"/>
    <x v="54"/>
    <x v="143"/>
    <x v="32"/>
    <x v="32"/>
    <x v="24"/>
    <x v="0"/>
    <x v="0"/>
    <x v="0"/>
    <x v="6"/>
    <m/>
    <x v="0"/>
    <x v="4"/>
    <s v="Debt Ratio Analysis_Total Assets Amount"/>
    <x v="143"/>
    <x v="4"/>
    <x v="0"/>
    <x v="1"/>
    <x v="1"/>
    <x v="0"/>
    <x v="0"/>
    <s v="DM_DEBT_RATIO_ANALYSIS"/>
    <s v="TOTAL_ASSETS_AMOUNT"/>
    <x v="14"/>
    <x v="27"/>
    <x v="0"/>
    <n v="0"/>
    <x v="0"/>
    <x v="0"/>
    <x v="0"/>
    <s v=""/>
    <s v=""/>
    <n v="143"/>
    <s v="-143"/>
    <x v="0"/>
    <x v="0"/>
    <x v="0"/>
    <x v="32"/>
    <x v="1"/>
    <s v="總資產金額"/>
    <s v=""/>
    <s v=""/>
    <x v="0"/>
    <x v="60"/>
    <m/>
    <s v="^()$"/>
    <n v="9"/>
    <x v="0"/>
    <x v="1"/>
    <x v="0"/>
    <x v="0"/>
    <x v="1"/>
    <x v="1"/>
    <b v="0"/>
    <x v="1"/>
    <x v="1"/>
    <n v="0"/>
    <x v="0"/>
    <b v="0"/>
    <b v="0"/>
    <b v="0"/>
    <b v="0"/>
    <b v="0"/>
    <b v="0"/>
    <b v="0"/>
    <b v="0"/>
    <b v="0"/>
    <b v="0"/>
    <b v="0"/>
    <x v="1"/>
    <x v="1"/>
    <n v="0"/>
    <x v="5"/>
    <x v="0"/>
  </r>
  <r>
    <m/>
    <s v="FIN"/>
    <x v="3"/>
    <x v="39"/>
    <x v="39"/>
    <x v="1"/>
    <x v="40"/>
    <s v="總負債金額 / 總資產金額_x000a_金額單位：千元"/>
    <x v="4"/>
    <m/>
    <s v="N/A"/>
    <s v="General"/>
    <x v="4"/>
    <m/>
    <x v="0"/>
    <s v="FIN"/>
    <x v="1"/>
    <x v="1"/>
    <x v="0"/>
    <x v="0"/>
    <s v="DM_DEBT_RATIO_ANALYSIS"/>
    <s v="DEBT_RATIO"/>
    <m/>
    <m/>
    <m/>
    <m/>
    <m/>
    <m/>
    <m/>
    <m/>
    <m/>
    <m/>
    <m/>
    <m/>
    <m/>
    <m/>
    <m/>
    <m/>
    <m/>
    <m/>
    <s v="資料清單"/>
    <x v="2"/>
    <x v="73"/>
    <x v="60"/>
    <x v="3"/>
    <e v="#N/A"/>
    <s v="Debt Ratio"/>
    <x v="39"/>
    <x v="1"/>
    <x v="0"/>
    <x v="40"/>
    <x v="1"/>
    <s v="IEC_STD_V10 &gt;&gt; Common &gt;&gt; AutoMetaDataDebt Ratio"/>
    <x v="4"/>
    <x v="0"/>
    <s v="負債比Measure"/>
    <s v="負債比"/>
    <n v="53"/>
    <n v="0"/>
    <n v="0"/>
    <s v=""/>
    <n v="0"/>
    <n v="0"/>
    <n v="53"/>
    <x v="24"/>
    <s v=""/>
    <x v="0"/>
    <s v=""/>
    <x v="0"/>
    <s v="C.4.3.0: 財務分析:"/>
    <x v="55"/>
    <x v="55"/>
    <x v="144"/>
    <x v="39"/>
    <x v="39"/>
    <x v="82"/>
    <x v="0"/>
    <x v="0"/>
    <x v="0"/>
    <x v="4"/>
    <m/>
    <x v="0"/>
    <x v="4"/>
    <s v="Debt Ratio"/>
    <x v="144"/>
    <x v="4"/>
    <x v="0"/>
    <x v="1"/>
    <x v="1"/>
    <x v="0"/>
    <x v="0"/>
    <s v="DM_DEBT_RATIO_ANALYSIS"/>
    <s v="DEBT_RATIO"/>
    <x v="14"/>
    <x v="34"/>
    <x v="0"/>
    <n v="0"/>
    <x v="0"/>
    <x v="0"/>
    <x v="0"/>
    <s v=""/>
    <s v=""/>
    <n v="144"/>
    <s v="-144"/>
    <x v="0"/>
    <x v="0"/>
    <x v="0"/>
    <x v="39"/>
    <x v="1"/>
    <s v="負債比"/>
    <s v=""/>
    <s v=""/>
    <x v="0"/>
    <x v="60"/>
    <m/>
    <s v="^()$"/>
    <n v="9"/>
    <x v="0"/>
    <x v="1"/>
    <x v="0"/>
    <x v="0"/>
    <x v="1"/>
    <x v="1"/>
    <b v="0"/>
    <x v="1"/>
    <x v="1"/>
    <n v="0"/>
    <x v="0"/>
    <b v="0"/>
    <b v="0"/>
    <b v="0"/>
    <b v="0"/>
    <b v="1"/>
    <b v="0"/>
    <b v="0"/>
    <b v="0"/>
    <b v="1"/>
    <b v="0"/>
    <b v="0"/>
    <x v="0"/>
    <x v="6"/>
    <n v="1"/>
    <x v="19"/>
    <x v="0"/>
  </r>
  <r>
    <m/>
    <s v="FIN"/>
    <x v="3"/>
    <x v="73"/>
    <x v="72"/>
    <x v="1"/>
    <x v="75"/>
    <s v="資產重點項目"/>
    <x v="0"/>
    <m/>
    <s v="N/A"/>
    <s v="General"/>
    <x v="0"/>
    <m/>
    <x v="0"/>
    <s v="FIN"/>
    <x v="1"/>
    <x v="1"/>
    <x v="0"/>
    <x v="0"/>
    <s v="DM_IMPORTANT_TYPES_OF_ASSETS"/>
    <m/>
    <m/>
    <m/>
    <m/>
    <m/>
    <m/>
    <m/>
    <m/>
    <m/>
    <m/>
    <m/>
    <m/>
    <m/>
    <m/>
    <m/>
    <m/>
    <m/>
    <m/>
    <m/>
    <s v="資料清單"/>
    <x v="2"/>
    <x v="74"/>
    <x v="60"/>
    <x v="3"/>
    <e v="#N/A"/>
    <s v="Important Types of Assets"/>
    <x v="72"/>
    <x v="1"/>
    <x v="0"/>
    <x v="75"/>
    <x v="1"/>
    <s v="IEC_STD_V10 &gt;&gt; Common &gt;&gt; AutoMetaDataImportant Types of Assets"/>
    <x v="0"/>
    <x v="0"/>
    <s v="資產重點項目Concept"/>
    <s v="資產重點項目"/>
    <n v="147"/>
    <n v="0"/>
    <n v="0"/>
    <s v=""/>
    <n v="0"/>
    <n v="0"/>
    <n v="0"/>
    <x v="0"/>
    <s v=""/>
    <x v="0"/>
    <s v=""/>
    <x v="0"/>
    <s v="C.4.3.0: 財務分析:"/>
    <x v="56"/>
    <x v="56"/>
    <x v="145"/>
    <x v="73"/>
    <x v="72"/>
    <x v="83"/>
    <x v="0"/>
    <x v="0"/>
    <x v="0"/>
    <x v="0"/>
    <m/>
    <x v="0"/>
    <x v="0"/>
    <s v="Important Types of Assets"/>
    <x v="145"/>
    <x v="0"/>
    <x v="0"/>
    <x v="1"/>
    <x v="1"/>
    <x v="0"/>
    <x v="0"/>
    <s v="DM_IMPORTANT_TYPES_OF_ASSETS"/>
    <s v=""/>
    <x v="15"/>
    <x v="0"/>
    <x v="0"/>
    <n v="0"/>
    <x v="0"/>
    <x v="0"/>
    <x v="0"/>
    <s v=""/>
    <s v=""/>
    <n v="145"/>
    <s v="-145"/>
    <x v="0"/>
    <x v="0"/>
    <x v="0"/>
    <x v="72"/>
    <x v="1"/>
    <s v="資產重點項目"/>
    <s v=""/>
    <s v=""/>
    <x v="0"/>
    <x v="60"/>
    <m/>
    <s v="^()$"/>
    <n v="9"/>
    <x v="0"/>
    <x v="1"/>
    <x v="0"/>
    <x v="0"/>
    <x v="0"/>
    <x v="1"/>
    <b v="0"/>
    <x v="1"/>
    <x v="0"/>
    <n v="0"/>
    <x v="0"/>
    <b v="0"/>
    <b v="0"/>
    <b v="0"/>
    <b v="0"/>
    <b v="1"/>
    <b v="0"/>
    <b v="0"/>
    <b v="0"/>
    <b v="0"/>
    <b v="0"/>
    <b v="0"/>
    <x v="0"/>
    <x v="2"/>
    <n v="0"/>
    <x v="4"/>
    <x v="0"/>
  </r>
  <r>
    <m/>
    <s v="FIN"/>
    <x v="3"/>
    <x v="11"/>
    <x v="11"/>
    <x v="3"/>
    <x v="11"/>
    <s v="財報結算日"/>
    <x v="3"/>
    <m/>
    <s v="N/A"/>
    <s v="General"/>
    <x v="3"/>
    <m/>
    <x v="0"/>
    <s v="FIN"/>
    <x v="1"/>
    <x v="1"/>
    <x v="0"/>
    <x v="0"/>
    <s v="DM_IMPORTANT_TYPES_OF_ASSETS"/>
    <s v="FINANCIAL_REPORT_CLOSING_DATE"/>
    <m/>
    <m/>
    <m/>
    <m/>
    <m/>
    <m/>
    <m/>
    <m/>
    <m/>
    <m/>
    <m/>
    <m/>
    <m/>
    <m/>
    <m/>
    <m/>
    <m/>
    <m/>
    <s v="資料清單"/>
    <x v="2"/>
    <x v="75"/>
    <x v="60"/>
    <x v="3"/>
    <e v="#N/A"/>
    <s v="Financial Report Closing Date"/>
    <x v="11"/>
    <x v="3"/>
    <x v="0"/>
    <x v="11"/>
    <x v="1"/>
    <s v="IEC_STD_V10 &gt;&gt; Common &gt;&gt; AutoMetaDataFinancial Report Closing Date"/>
    <x v="3"/>
    <x v="0"/>
    <s v="財報結算日Dimension"/>
    <s v="資產重點項目"/>
    <n v="15"/>
    <n v="147"/>
    <n v="0"/>
    <s v=""/>
    <n v="0"/>
    <n v="0"/>
    <n v="32"/>
    <x v="3"/>
    <s v="Important Types of Assets"/>
    <x v="16"/>
    <e v="#N/A"/>
    <x v="0"/>
    <s v="C.4.3.0: 財務分析:"/>
    <x v="57"/>
    <x v="57"/>
    <x v="146"/>
    <x v="11"/>
    <x v="11"/>
    <x v="52"/>
    <x v="0"/>
    <x v="0"/>
    <x v="0"/>
    <x v="3"/>
    <m/>
    <x v="0"/>
    <x v="3"/>
    <s v="Important Types of Assets_Financial Report Closing Date"/>
    <x v="146"/>
    <x v="3"/>
    <x v="0"/>
    <x v="1"/>
    <x v="1"/>
    <x v="0"/>
    <x v="0"/>
    <s v="DM_IMPORTANT_TYPES_OF_ASSETS"/>
    <s v="FINANCIAL_REPORT_CLOSING_DATE"/>
    <x v="15"/>
    <x v="8"/>
    <x v="0"/>
    <n v="0"/>
    <x v="0"/>
    <x v="0"/>
    <x v="0"/>
    <s v=""/>
    <s v=""/>
    <n v="146"/>
    <s v="-146"/>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IMPORTANT_TYPES_OF_ASSETS"/>
    <s v="ACCOUNTING_PERIOD"/>
    <m/>
    <m/>
    <m/>
    <m/>
    <m/>
    <m/>
    <m/>
    <m/>
    <m/>
    <m/>
    <m/>
    <m/>
    <m/>
    <m/>
    <m/>
    <m/>
    <m/>
    <m/>
    <s v="資料清單"/>
    <x v="2"/>
    <x v="76"/>
    <x v="60"/>
    <x v="3"/>
    <e v="#N/A"/>
    <s v="Accounting Period"/>
    <x v="12"/>
    <x v="4"/>
    <x v="0"/>
    <x v="12"/>
    <x v="1"/>
    <s v="IEC_STD_V10 &gt;&gt; Common &gt;&gt; AutoMetaDataAccounting Period"/>
    <x v="3"/>
    <x v="0"/>
    <s v="會計期間Dimension"/>
    <s v="資產重點項目"/>
    <n v="16"/>
    <n v="147"/>
    <n v="0"/>
    <s v=""/>
    <n v="0"/>
    <n v="0"/>
    <n v="33"/>
    <x v="4"/>
    <s v="Important Types of Assets"/>
    <x v="16"/>
    <e v="#N/A"/>
    <x v="0"/>
    <s v="C.4.3.0: 財務分析:"/>
    <x v="58"/>
    <x v="58"/>
    <x v="147"/>
    <x v="12"/>
    <x v="12"/>
    <x v="13"/>
    <x v="8"/>
    <x v="0"/>
    <x v="0"/>
    <x v="2"/>
    <m/>
    <x v="0"/>
    <x v="3"/>
    <s v="Important Types of Assets_Accounting Period"/>
    <x v="147"/>
    <x v="3"/>
    <x v="0"/>
    <x v="1"/>
    <x v="1"/>
    <x v="0"/>
    <x v="0"/>
    <s v="DM_IMPORTANT_TYPES_OF_ASSETS"/>
    <s v="ACCOUNTING_PERIOD"/>
    <x v="15"/>
    <x v="9"/>
    <x v="0"/>
    <n v="0"/>
    <x v="0"/>
    <x v="0"/>
    <x v="0"/>
    <s v=""/>
    <s v=""/>
    <n v="147"/>
    <s v="-147"/>
    <x v="0"/>
    <x v="0"/>
    <x v="0"/>
    <x v="12"/>
    <x v="1"/>
    <s v="判斷資料項目以年/季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IMPORTANT_TYPES_OF_ASSETS"/>
    <s v="ENTREPRENEUR_CHINESE_NAME"/>
    <m/>
    <m/>
    <m/>
    <m/>
    <m/>
    <m/>
    <m/>
    <m/>
    <m/>
    <m/>
    <m/>
    <m/>
    <m/>
    <m/>
    <m/>
    <m/>
    <m/>
    <m/>
    <s v="資料清單"/>
    <x v="2"/>
    <x v="77"/>
    <x v="60"/>
    <x v="3"/>
    <e v="#N/A"/>
    <s v="Entrepreneur Chinese Name"/>
    <x v="5"/>
    <x v="2"/>
    <x v="0"/>
    <x v="5"/>
    <x v="1"/>
    <s v="IEC_STD_V10 &gt;&gt; Common &gt;&gt; AutoMetaDataEntrepreneur Chinese Name"/>
    <x v="3"/>
    <x v="0"/>
    <s v="企業中文名稱Dimension"/>
    <s v="資產重點項目"/>
    <n v="7"/>
    <n v="147"/>
    <n v="0"/>
    <s v=""/>
    <n v="0"/>
    <n v="0"/>
    <n v="7"/>
    <x v="1"/>
    <s v="Important Types of Assets"/>
    <x v="16"/>
    <e v="#N/A"/>
    <x v="0"/>
    <s v="C.4.3.0: 財務分析:"/>
    <x v="59"/>
    <x v="59"/>
    <x v="148"/>
    <x v="5"/>
    <x v="5"/>
    <x v="5"/>
    <x v="3"/>
    <x v="0"/>
    <x v="0"/>
    <x v="2"/>
    <m/>
    <x v="0"/>
    <x v="3"/>
    <s v="Important Types of Assets_Entrepreneur Chinese Name"/>
    <x v="148"/>
    <x v="3"/>
    <x v="0"/>
    <x v="1"/>
    <x v="1"/>
    <x v="0"/>
    <x v="0"/>
    <s v="DM_IMPORTANT_TYPES_OF_ASSETS"/>
    <s v="ENTREPRENEUR_CHINESE_NAME"/>
    <x v="15"/>
    <x v="4"/>
    <x v="0"/>
    <n v="0"/>
    <x v="0"/>
    <x v="0"/>
    <x v="0"/>
    <s v=""/>
    <s v=""/>
    <n v="148"/>
    <s v="-148"/>
    <x v="0"/>
    <x v="0"/>
    <x v="0"/>
    <x v="5"/>
    <x v="1"/>
    <s v="企業中文名稱"/>
    <s v=""/>
    <s v=""/>
    <x v="0"/>
    <x v="60"/>
    <m/>
    <s v="^()$"/>
    <n v="9"/>
    <x v="0"/>
    <x v="1"/>
    <x v="0"/>
    <x v="0"/>
    <x v="1"/>
    <x v="1"/>
    <b v="0"/>
    <x v="1"/>
    <x v="1"/>
    <n v="0"/>
    <x v="0"/>
    <b v="0"/>
    <b v="0"/>
    <b v="0"/>
    <b v="0"/>
    <b v="0"/>
    <b v="0"/>
    <b v="0"/>
    <b v="0"/>
    <b v="0"/>
    <b v="0"/>
    <b v="0"/>
    <x v="1"/>
    <x v="1"/>
    <n v="0"/>
    <x v="4"/>
    <x v="0"/>
  </r>
  <r>
    <m/>
    <s v="FIN"/>
    <x v="3"/>
    <x v="73"/>
    <x v="73"/>
    <x v="1"/>
    <x v="75"/>
    <s v="包含存貨、現金及約當現金、應收帳款淨額、不動產、廠房及設備金額"/>
    <x v="1"/>
    <m/>
    <s v="Finance Master_Inventory Amount;Finance Master_Cash and Cash Equivalents Amount;Finance Master_Accounts Receivable Amount;Finance Master_PPE Amount"/>
    <s v="General"/>
    <x v="2"/>
    <s v="存貨、現金及約當現金、應收帳款淨額"/>
    <x v="0"/>
    <s v="FIN"/>
    <x v="1"/>
    <x v="1"/>
    <x v="0"/>
    <x v="0"/>
    <s v="DM_IMPORTANT_TYPES_OF_ASSETS"/>
    <s v="TYPES_OF_ASSETS"/>
    <m/>
    <m/>
    <m/>
    <m/>
    <m/>
    <m/>
    <m/>
    <m/>
    <m/>
    <m/>
    <m/>
    <m/>
    <m/>
    <m/>
    <m/>
    <m/>
    <m/>
    <m/>
    <s v="資料清單"/>
    <x v="2"/>
    <x v="78"/>
    <x v="60"/>
    <x v="3"/>
    <e v="#N/A"/>
    <s v="Types of Assets"/>
    <x v="73"/>
    <x v="1"/>
    <x v="0"/>
    <x v="75"/>
    <x v="1"/>
    <s v="IEC_STD_V10 &gt;&gt; Common &gt;&gt; AutoMetaDataTypes of Assets"/>
    <x v="1"/>
    <x v="0"/>
    <s v="資產重點項目Property"/>
    <s v="資產重點項目"/>
    <n v="151"/>
    <n v="0"/>
    <e v="#N/A"/>
    <s v="Types of Assets"/>
    <n v="1"/>
    <n v="0"/>
    <n v="0"/>
    <x v="0"/>
    <s v=""/>
    <x v="0"/>
    <s v=""/>
    <x v="31"/>
    <s v="C.4.3.0: 財務分析:"/>
    <x v="60"/>
    <x v="60"/>
    <x v="149"/>
    <x v="73"/>
    <x v="73"/>
    <x v="84"/>
    <x v="15"/>
    <x v="0"/>
    <x v="0"/>
    <x v="2"/>
    <m/>
    <x v="0"/>
    <x v="1"/>
    <s v="Types of Assets"/>
    <x v="149"/>
    <x v="1"/>
    <x v="0"/>
    <x v="1"/>
    <x v="1"/>
    <x v="0"/>
    <x v="0"/>
    <s v="DM_IMPORTANT_TYPES_OF_ASSETS"/>
    <s v="TYPES_OF_ASSETS"/>
    <x v="15"/>
    <x v="58"/>
    <x v="0"/>
    <n v="0"/>
    <x v="0"/>
    <x v="0"/>
    <x v="0"/>
    <s v=""/>
    <s v=""/>
    <n v="149"/>
    <s v="-149"/>
    <x v="0"/>
    <x v="0"/>
    <x v="0"/>
    <x v="73"/>
    <x v="1"/>
    <s v="資產重點項目"/>
    <s v=""/>
    <s v=""/>
    <x v="0"/>
    <x v="60"/>
    <m/>
    <s v="^()$"/>
    <n v="9"/>
    <x v="0"/>
    <x v="1"/>
    <x v="0"/>
    <x v="0"/>
    <x v="0"/>
    <x v="1"/>
    <b v="0"/>
    <x v="1"/>
    <x v="1"/>
    <n v="0"/>
    <x v="0"/>
    <b v="0"/>
    <b v="0"/>
    <b v="0"/>
    <b v="0"/>
    <b v="1"/>
    <b v="0"/>
    <b v="0"/>
    <b v="0"/>
    <b v="0"/>
    <b v="0"/>
    <b v="0"/>
    <x v="0"/>
    <x v="2"/>
    <n v="0"/>
    <x v="18"/>
    <x v="0"/>
  </r>
  <r>
    <m/>
    <s v="FIN"/>
    <x v="3"/>
    <x v="74"/>
    <x v="74"/>
    <x v="1"/>
    <x v="76"/>
    <s v="金額單位：千元"/>
    <x v="1"/>
    <m/>
    <s v="Finance Master_Inventory Amount;Finance Master_Cash and Cash Equivalents Amount;Finance Master_Accounts Receivable Amount;Finance Master_PPE Amount"/>
    <s v="General"/>
    <x v="4"/>
    <m/>
    <x v="0"/>
    <s v="FIN"/>
    <x v="1"/>
    <x v="1"/>
    <x v="0"/>
    <x v="0"/>
    <s v="DM_IMPORTANT_TYPES_OF_ASSETS"/>
    <s v="AMOUNT_OF_ASSETS"/>
    <m/>
    <m/>
    <m/>
    <m/>
    <m/>
    <m/>
    <m/>
    <m/>
    <m/>
    <m/>
    <m/>
    <m/>
    <m/>
    <m/>
    <m/>
    <m/>
    <m/>
    <m/>
    <s v="資料清單"/>
    <x v="2"/>
    <x v="79"/>
    <x v="60"/>
    <x v="3"/>
    <e v="#N/A"/>
    <s v="Amount of Assets"/>
    <x v="74"/>
    <x v="1"/>
    <x v="0"/>
    <x v="76"/>
    <x v="1"/>
    <s v="IEC_STD_V10 &gt;&gt; Common &gt;&gt; AutoMetaDataAmount of Assets"/>
    <x v="1"/>
    <x v="0"/>
    <s v="資產重點項目金額Property"/>
    <s v="資產重點項目"/>
    <n v="152"/>
    <n v="147"/>
    <e v="#N/A"/>
    <s v="Amount of Assets"/>
    <n v="1"/>
    <n v="0"/>
    <n v="0"/>
    <x v="0"/>
    <s v="Important Types of Assets"/>
    <x v="16"/>
    <e v="#N/A"/>
    <x v="31"/>
    <s v="C.4.3.0: 財務分析:"/>
    <x v="61"/>
    <x v="61"/>
    <x v="150"/>
    <x v="74"/>
    <x v="74"/>
    <x v="24"/>
    <x v="0"/>
    <x v="0"/>
    <x v="0"/>
    <x v="4"/>
    <m/>
    <x v="0"/>
    <x v="1"/>
    <s v="Important Types of Assets_Amount of Assets"/>
    <x v="150"/>
    <x v="1"/>
    <x v="0"/>
    <x v="1"/>
    <x v="1"/>
    <x v="0"/>
    <x v="0"/>
    <s v="DM_IMPORTANT_TYPES_OF_ASSETS"/>
    <s v="AMOUNT_OF_ASSETS"/>
    <x v="15"/>
    <x v="59"/>
    <x v="0"/>
    <n v="0"/>
    <x v="0"/>
    <x v="0"/>
    <x v="0"/>
    <s v=""/>
    <s v=""/>
    <n v="150"/>
    <s v="-150"/>
    <x v="0"/>
    <x v="0"/>
    <x v="0"/>
    <x v="74"/>
    <x v="1"/>
    <s v="資產重點項目金額"/>
    <s v=""/>
    <s v=""/>
    <x v="0"/>
    <x v="60"/>
    <m/>
    <s v="^()$"/>
    <n v="9"/>
    <x v="0"/>
    <x v="1"/>
    <x v="0"/>
    <x v="0"/>
    <x v="0"/>
    <x v="1"/>
    <b v="0"/>
    <x v="1"/>
    <x v="1"/>
    <n v="0"/>
    <x v="0"/>
    <b v="0"/>
    <b v="0"/>
    <b v="0"/>
    <b v="0"/>
    <b v="0"/>
    <b v="0"/>
    <b v="0"/>
    <b v="0"/>
    <b v="0"/>
    <b v="0"/>
    <b v="0"/>
    <x v="1"/>
    <x v="1"/>
    <n v="0"/>
    <x v="11"/>
    <x v="0"/>
  </r>
  <r>
    <m/>
    <s v="FIN"/>
    <x v="3"/>
    <x v="75"/>
    <x v="75"/>
    <x v="1"/>
    <x v="77"/>
    <s v="金額單位：千元"/>
    <x v="1"/>
    <m/>
    <s v="Finance Master_Inventory to Assets Ratio;Finance Master_Cash and Cash Equivalents to Assets Ratio;Finance Master_Accounts Receivable to Assets Ratio;Finance Master_PPE to Assets Ratio"/>
    <s v="General"/>
    <x v="5"/>
    <m/>
    <x v="0"/>
    <s v="FIN"/>
    <x v="1"/>
    <x v="1"/>
    <x v="0"/>
    <x v="0"/>
    <s v="DM_IMPORTANT_TYPES_OF_ASSETS"/>
    <s v="ASSETS_TO_TOTAL_ASSETS_RATIO"/>
    <m/>
    <m/>
    <m/>
    <m/>
    <m/>
    <m/>
    <m/>
    <m/>
    <m/>
    <m/>
    <m/>
    <m/>
    <m/>
    <m/>
    <m/>
    <m/>
    <m/>
    <m/>
    <s v="資料清單"/>
    <x v="2"/>
    <x v="80"/>
    <x v="60"/>
    <x v="3"/>
    <e v="#N/A"/>
    <s v="Assets to Total Assets Ratio"/>
    <x v="75"/>
    <x v="1"/>
    <x v="0"/>
    <x v="77"/>
    <x v="1"/>
    <s v="IEC_STD_V10 &gt;&gt; Common &gt;&gt; AutoMetaDataAssets to Total Assets Ratio"/>
    <x v="1"/>
    <x v="0"/>
    <s v="資產重點項目佔總資產比例Property"/>
    <s v="資產重點項目"/>
    <n v="153"/>
    <n v="147"/>
    <e v="#N/A"/>
    <s v="Assets to Total Assets Ratio"/>
    <n v="1"/>
    <n v="0"/>
    <n v="0"/>
    <x v="0"/>
    <s v="Important Types of Assets"/>
    <x v="16"/>
    <e v="#N/A"/>
    <x v="32"/>
    <s v="C.4.3.0: 財務分析:"/>
    <x v="62"/>
    <x v="62"/>
    <x v="151"/>
    <x v="75"/>
    <x v="75"/>
    <x v="24"/>
    <x v="0"/>
    <x v="0"/>
    <x v="0"/>
    <x v="5"/>
    <m/>
    <x v="0"/>
    <x v="1"/>
    <s v="Important Types of Assets_Assets to Total Assets Ratio"/>
    <x v="151"/>
    <x v="1"/>
    <x v="0"/>
    <x v="1"/>
    <x v="1"/>
    <x v="0"/>
    <x v="0"/>
    <s v="DM_IMPORTANT_TYPES_OF_ASSETS"/>
    <s v="ASSETS_TO_TOTAL_ASSETS_RATIO"/>
    <x v="15"/>
    <x v="60"/>
    <x v="0"/>
    <n v="0"/>
    <x v="0"/>
    <x v="0"/>
    <x v="0"/>
    <s v=""/>
    <s v=""/>
    <n v="151"/>
    <s v="-151"/>
    <x v="0"/>
    <x v="0"/>
    <x v="0"/>
    <x v="75"/>
    <x v="1"/>
    <s v="資產重點項目佔總資產比例"/>
    <s v=""/>
    <s v=""/>
    <x v="0"/>
    <x v="60"/>
    <m/>
    <s v="^()$"/>
    <n v="9"/>
    <x v="0"/>
    <x v="1"/>
    <x v="0"/>
    <x v="0"/>
    <x v="0"/>
    <x v="1"/>
    <b v="0"/>
    <x v="1"/>
    <x v="1"/>
    <n v="0"/>
    <x v="0"/>
    <b v="0"/>
    <b v="0"/>
    <b v="0"/>
    <b v="0"/>
    <b v="0"/>
    <b v="0"/>
    <b v="0"/>
    <b v="0"/>
    <b v="0"/>
    <b v="0"/>
    <b v="0"/>
    <x v="1"/>
    <x v="1"/>
    <n v="0"/>
    <x v="10"/>
    <x v="0"/>
  </r>
  <r>
    <m/>
    <s v="FIN"/>
    <x v="3"/>
    <x v="76"/>
    <x v="76"/>
    <x v="1"/>
    <x v="78"/>
    <s v="負債重點項目"/>
    <x v="0"/>
    <m/>
    <s v="N/A"/>
    <s v="General"/>
    <x v="0"/>
    <m/>
    <x v="0"/>
    <s v="FIN"/>
    <x v="1"/>
    <x v="1"/>
    <x v="0"/>
    <x v="0"/>
    <s v="DM_IMPORTANT_TYPES_OF_LIABILITY"/>
    <m/>
    <m/>
    <m/>
    <m/>
    <m/>
    <m/>
    <m/>
    <m/>
    <m/>
    <m/>
    <m/>
    <m/>
    <m/>
    <m/>
    <m/>
    <m/>
    <m/>
    <m/>
    <m/>
    <s v="資料清單"/>
    <x v="2"/>
    <x v="81"/>
    <x v="60"/>
    <x v="3"/>
    <e v="#N/A"/>
    <s v="Important Types of Liability"/>
    <x v="76"/>
    <x v="1"/>
    <x v="0"/>
    <x v="78"/>
    <x v="1"/>
    <s v="IEC_STD_V10 &gt;&gt; Common &gt;&gt; AutoMetaDataImportant Types of Liability"/>
    <x v="0"/>
    <x v="0"/>
    <s v="負債重點項目Concept"/>
    <s v="負債重點項目"/>
    <n v="154"/>
    <n v="0"/>
    <n v="0"/>
    <s v=""/>
    <n v="0"/>
    <n v="0"/>
    <n v="0"/>
    <x v="0"/>
    <s v=""/>
    <x v="0"/>
    <s v=""/>
    <x v="0"/>
    <s v="C.4.3.0: 財務分析:"/>
    <x v="63"/>
    <x v="63"/>
    <x v="152"/>
    <x v="76"/>
    <x v="76"/>
    <x v="85"/>
    <x v="0"/>
    <x v="0"/>
    <x v="0"/>
    <x v="0"/>
    <m/>
    <x v="0"/>
    <x v="0"/>
    <s v="Important Types of Liability"/>
    <x v="152"/>
    <x v="0"/>
    <x v="0"/>
    <x v="1"/>
    <x v="1"/>
    <x v="0"/>
    <x v="0"/>
    <s v="DM_IMPORTANT_TYPES_OF_LIABILITY"/>
    <s v=""/>
    <x v="16"/>
    <x v="0"/>
    <x v="0"/>
    <n v="0"/>
    <x v="0"/>
    <x v="0"/>
    <x v="0"/>
    <s v=""/>
    <s v=""/>
    <n v="152"/>
    <s v="-152"/>
    <x v="0"/>
    <x v="0"/>
    <x v="0"/>
    <x v="76"/>
    <x v="1"/>
    <s v="負債重點項目"/>
    <s v=""/>
    <s v=""/>
    <x v="0"/>
    <x v="60"/>
    <m/>
    <s v="^()$"/>
    <n v="9"/>
    <x v="0"/>
    <x v="1"/>
    <x v="0"/>
    <x v="0"/>
    <x v="0"/>
    <x v="1"/>
    <b v="0"/>
    <x v="1"/>
    <x v="0"/>
    <n v="0"/>
    <x v="0"/>
    <b v="0"/>
    <b v="0"/>
    <b v="0"/>
    <b v="0"/>
    <b v="1"/>
    <b v="0"/>
    <b v="0"/>
    <b v="0"/>
    <b v="0"/>
    <b v="0"/>
    <b v="0"/>
    <x v="0"/>
    <x v="2"/>
    <n v="0"/>
    <x v="10"/>
    <x v="0"/>
  </r>
  <r>
    <m/>
    <s v="FIN"/>
    <x v="3"/>
    <x v="11"/>
    <x v="11"/>
    <x v="3"/>
    <x v="11"/>
    <s v="財報結算日"/>
    <x v="3"/>
    <m/>
    <s v="N/A"/>
    <s v="General"/>
    <x v="3"/>
    <m/>
    <x v="0"/>
    <s v="FIN"/>
    <x v="1"/>
    <x v="1"/>
    <x v="0"/>
    <x v="0"/>
    <s v="DM_IMPORTANT_TYPES_OF_LIABILITY"/>
    <s v="FINANCIAL_REPORT_CLOSING_DATE"/>
    <m/>
    <m/>
    <m/>
    <m/>
    <m/>
    <m/>
    <m/>
    <m/>
    <m/>
    <m/>
    <m/>
    <m/>
    <m/>
    <m/>
    <m/>
    <m/>
    <m/>
    <m/>
    <s v="資料清單"/>
    <x v="2"/>
    <x v="82"/>
    <x v="60"/>
    <x v="3"/>
    <e v="#N/A"/>
    <s v="Financial Report Closing Date"/>
    <x v="11"/>
    <x v="3"/>
    <x v="0"/>
    <x v="11"/>
    <x v="1"/>
    <s v="IEC_STD_V10 &gt;&gt; Common &gt;&gt; AutoMetaDataFinancial Report Closing Date"/>
    <x v="3"/>
    <x v="0"/>
    <s v="財報結算日Dimension"/>
    <s v="負債重點項目"/>
    <n v="15"/>
    <n v="154"/>
    <n v="0"/>
    <s v=""/>
    <n v="0"/>
    <n v="0"/>
    <n v="32"/>
    <x v="3"/>
    <s v="Important Types of Liability"/>
    <x v="17"/>
    <e v="#N/A"/>
    <x v="0"/>
    <s v="C.4.3.0: 財務分析:"/>
    <x v="64"/>
    <x v="64"/>
    <x v="153"/>
    <x v="11"/>
    <x v="11"/>
    <x v="52"/>
    <x v="0"/>
    <x v="0"/>
    <x v="0"/>
    <x v="3"/>
    <m/>
    <x v="0"/>
    <x v="3"/>
    <s v="Important Types of Liability_Financial Report Closing Date"/>
    <x v="153"/>
    <x v="3"/>
    <x v="0"/>
    <x v="1"/>
    <x v="1"/>
    <x v="0"/>
    <x v="0"/>
    <s v="DM_IMPORTANT_TYPES_OF_LIABILITY"/>
    <s v="FINANCIAL_REPORT_CLOSING_DATE"/>
    <x v="16"/>
    <x v="8"/>
    <x v="0"/>
    <n v="0"/>
    <x v="0"/>
    <x v="0"/>
    <x v="0"/>
    <s v=""/>
    <s v=""/>
    <n v="153"/>
    <s v="-153"/>
    <x v="0"/>
    <x v="0"/>
    <x v="0"/>
    <x v="11"/>
    <x v="1"/>
    <s v="財報結算日"/>
    <s v=""/>
    <s v=""/>
    <x v="0"/>
    <x v="60"/>
    <m/>
    <s v="^()$"/>
    <n v="9"/>
    <x v="0"/>
    <x v="1"/>
    <x v="0"/>
    <x v="0"/>
    <x v="1"/>
    <x v="1"/>
    <b v="0"/>
    <x v="1"/>
    <x v="1"/>
    <n v="0"/>
    <x v="0"/>
    <b v="0"/>
    <b v="0"/>
    <b v="0"/>
    <b v="0"/>
    <b v="0"/>
    <b v="0"/>
    <b v="0"/>
    <b v="0"/>
    <b v="0"/>
    <b v="0"/>
    <b v="0"/>
    <x v="1"/>
    <x v="1"/>
    <n v="0"/>
    <x v="7"/>
    <x v="0"/>
  </r>
  <r>
    <m/>
    <s v="FIN"/>
    <x v="3"/>
    <x v="12"/>
    <x v="12"/>
    <x v="4"/>
    <x v="12"/>
    <s v="會計期間"/>
    <x v="3"/>
    <m/>
    <s v="N/A"/>
    <s v="General"/>
    <x v="2"/>
    <s v="Year, Quarter"/>
    <x v="0"/>
    <s v="FIN"/>
    <x v="1"/>
    <x v="1"/>
    <x v="0"/>
    <x v="0"/>
    <s v="DM_IMPORTANT_TYPES_OF_LIABILITY"/>
    <s v="ACCOUNTING_PERIOD"/>
    <m/>
    <m/>
    <m/>
    <m/>
    <m/>
    <m/>
    <m/>
    <m/>
    <m/>
    <m/>
    <m/>
    <m/>
    <m/>
    <m/>
    <m/>
    <m/>
    <m/>
    <m/>
    <s v="資料清單"/>
    <x v="2"/>
    <x v="83"/>
    <x v="60"/>
    <x v="3"/>
    <e v="#N/A"/>
    <s v="Accounting Period"/>
    <x v="12"/>
    <x v="4"/>
    <x v="0"/>
    <x v="12"/>
    <x v="1"/>
    <s v="IEC_STD_V10 &gt;&gt; Common &gt;&gt; AutoMetaDataAccounting Period"/>
    <x v="3"/>
    <x v="0"/>
    <s v="會計期間Dimension"/>
    <s v="負債重點項目"/>
    <n v="16"/>
    <n v="154"/>
    <n v="0"/>
    <s v=""/>
    <n v="0"/>
    <n v="0"/>
    <n v="33"/>
    <x v="4"/>
    <s v="Important Types of Liability"/>
    <x v="17"/>
    <e v="#N/A"/>
    <x v="0"/>
    <s v="C.4.3.0: 財務分析:"/>
    <x v="65"/>
    <x v="65"/>
    <x v="154"/>
    <x v="12"/>
    <x v="12"/>
    <x v="13"/>
    <x v="8"/>
    <x v="0"/>
    <x v="0"/>
    <x v="2"/>
    <m/>
    <x v="0"/>
    <x v="3"/>
    <s v="Important Types of Liability_Accounting Period"/>
    <x v="154"/>
    <x v="3"/>
    <x v="0"/>
    <x v="1"/>
    <x v="1"/>
    <x v="0"/>
    <x v="0"/>
    <s v="DM_IMPORTANT_TYPES_OF_LIABILITY"/>
    <s v="ACCOUNTING_PERIOD"/>
    <x v="16"/>
    <x v="9"/>
    <x v="0"/>
    <n v="0"/>
    <x v="0"/>
    <x v="0"/>
    <x v="0"/>
    <s v=""/>
    <s v=""/>
    <n v="154"/>
    <s v="-154"/>
    <x v="0"/>
    <x v="0"/>
    <x v="0"/>
    <x v="12"/>
    <x v="1"/>
    <s v="判斷資料項目以年/季的角度檢視"/>
    <s v=""/>
    <s v=""/>
    <x v="0"/>
    <x v="60"/>
    <m/>
    <s v="^()$"/>
    <n v="9"/>
    <x v="0"/>
    <x v="1"/>
    <x v="0"/>
    <x v="0"/>
    <x v="1"/>
    <x v="1"/>
    <b v="0"/>
    <x v="1"/>
    <x v="1"/>
    <n v="0"/>
    <x v="0"/>
    <b v="0"/>
    <b v="0"/>
    <b v="0"/>
    <b v="0"/>
    <b v="0"/>
    <b v="0"/>
    <b v="0"/>
    <b v="0"/>
    <b v="0"/>
    <b v="0"/>
    <b v="0"/>
    <x v="1"/>
    <x v="1"/>
    <n v="0"/>
    <x v="3"/>
    <x v="0"/>
  </r>
  <r>
    <m/>
    <s v="FIN"/>
    <x v="3"/>
    <x v="5"/>
    <x v="5"/>
    <x v="2"/>
    <x v="5"/>
    <s v="上市公司名稱"/>
    <x v="3"/>
    <m/>
    <s v="N/A"/>
    <s v="General"/>
    <x v="2"/>
    <s v="英業達、廣達、緯創、仁寶…"/>
    <x v="0"/>
    <s v="FIN"/>
    <x v="1"/>
    <x v="1"/>
    <x v="0"/>
    <x v="0"/>
    <s v="DM_IMPORTANT_TYPES_OF_LIABILITY"/>
    <s v="ENTREPRENEUR_CHINESE_NAME"/>
    <m/>
    <m/>
    <m/>
    <m/>
    <m/>
    <m/>
    <m/>
    <m/>
    <m/>
    <m/>
    <m/>
    <m/>
    <m/>
    <m/>
    <m/>
    <m/>
    <m/>
    <m/>
    <s v="資料清單"/>
    <x v="2"/>
    <x v="84"/>
    <x v="60"/>
    <x v="3"/>
    <e v="#N/A"/>
    <s v="Entrepreneur Chinese Name"/>
    <x v="5"/>
    <x v="2"/>
    <x v="0"/>
    <x v="5"/>
    <x v="1"/>
    <s v="IEC_STD_V10 &gt;&gt; Common &gt;&gt; AutoMetaDataEntrepreneur Chinese Name"/>
    <x v="3"/>
    <x v="0"/>
    <s v="企業中文名稱Dimension"/>
    <s v="負債重點項目"/>
    <n v="7"/>
    <n v="154"/>
    <n v="0"/>
    <s v=""/>
    <n v="0"/>
    <n v="0"/>
    <n v="7"/>
    <x v="1"/>
    <s v="Important Types of Liability"/>
    <x v="17"/>
    <e v="#N/A"/>
    <x v="0"/>
    <s v="C.4.3.0: 財務分析:"/>
    <x v="66"/>
    <x v="66"/>
    <x v="155"/>
    <x v="5"/>
    <x v="5"/>
    <x v="5"/>
    <x v="3"/>
    <x v="0"/>
    <x v="0"/>
    <x v="2"/>
    <m/>
    <x v="0"/>
    <x v="3"/>
    <s v="Important Types of Liability_Entrepreneur Chinese Name"/>
    <x v="155"/>
    <x v="3"/>
    <x v="0"/>
    <x v="1"/>
    <x v="1"/>
    <x v="0"/>
    <x v="0"/>
    <s v="DM_IMPORTANT_TYPES_OF_LIABILITY"/>
    <s v="ENTREPRENEUR_CHINESE_NAME"/>
    <x v="16"/>
    <x v="4"/>
    <x v="0"/>
    <n v="0"/>
    <x v="0"/>
    <x v="0"/>
    <x v="0"/>
    <s v=""/>
    <s v=""/>
    <n v="155"/>
    <s v="-155"/>
    <x v="0"/>
    <x v="0"/>
    <x v="0"/>
    <x v="5"/>
    <x v="1"/>
    <s v="企業中文名稱"/>
    <s v=""/>
    <s v=""/>
    <x v="0"/>
    <x v="60"/>
    <m/>
    <s v="^()$"/>
    <n v="9"/>
    <x v="0"/>
    <x v="1"/>
    <x v="0"/>
    <x v="0"/>
    <x v="1"/>
    <x v="1"/>
    <b v="0"/>
    <x v="1"/>
    <x v="1"/>
    <n v="0"/>
    <x v="0"/>
    <b v="0"/>
    <b v="0"/>
    <b v="0"/>
    <b v="0"/>
    <b v="0"/>
    <b v="0"/>
    <b v="0"/>
    <b v="0"/>
    <b v="0"/>
    <b v="0"/>
    <b v="0"/>
    <x v="1"/>
    <x v="1"/>
    <n v="0"/>
    <x v="4"/>
    <x v="0"/>
  </r>
  <r>
    <m/>
    <s v="FIN"/>
    <x v="3"/>
    <x v="76"/>
    <x v="77"/>
    <x v="1"/>
    <x v="78"/>
    <s v="包含短期借款、長期借款、應付帳款及票據"/>
    <x v="1"/>
    <m/>
    <s v="Finance Master_Short-term Debts Amount;Finance Master_Accounts Payable Amount;Finance Master_Long-term Debts Amount"/>
    <s v="General"/>
    <x v="2"/>
    <s v="短期借款、長期借款、應付帳款及票據"/>
    <x v="0"/>
    <s v="FIN"/>
    <x v="1"/>
    <x v="1"/>
    <x v="0"/>
    <x v="0"/>
    <s v="DM_IMPORTANT_TYPES_OF_LIABILITY"/>
    <s v="TYPES_OF_LIABILITY"/>
    <m/>
    <m/>
    <m/>
    <m/>
    <m/>
    <m/>
    <m/>
    <m/>
    <m/>
    <m/>
    <m/>
    <m/>
    <m/>
    <m/>
    <m/>
    <m/>
    <m/>
    <m/>
    <s v="資料清單"/>
    <x v="2"/>
    <x v="85"/>
    <x v="60"/>
    <x v="3"/>
    <e v="#N/A"/>
    <s v="Types of Liability"/>
    <x v="77"/>
    <x v="1"/>
    <x v="0"/>
    <x v="78"/>
    <x v="1"/>
    <s v="IEC_STD_V10 &gt;&gt; Common &gt;&gt; AutoMetaDataTypes of Liability"/>
    <x v="1"/>
    <x v="0"/>
    <s v="負債重點項目Property"/>
    <s v="負債重點項目"/>
    <n v="158"/>
    <n v="0"/>
    <e v="#N/A"/>
    <s v="Types of Liability"/>
    <n v="1"/>
    <n v="0"/>
    <n v="0"/>
    <x v="0"/>
    <s v=""/>
    <x v="0"/>
    <s v=""/>
    <x v="33"/>
    <s v="C.4.3.0: 財務分析:"/>
    <x v="67"/>
    <x v="67"/>
    <x v="156"/>
    <x v="76"/>
    <x v="77"/>
    <x v="86"/>
    <x v="16"/>
    <x v="0"/>
    <x v="0"/>
    <x v="2"/>
    <m/>
    <x v="0"/>
    <x v="1"/>
    <s v="Types of Liability"/>
    <x v="156"/>
    <x v="1"/>
    <x v="0"/>
    <x v="1"/>
    <x v="1"/>
    <x v="0"/>
    <x v="0"/>
    <s v="DM_IMPORTANT_TYPES_OF_LIABILITY"/>
    <s v="TYPES_OF_LIABILITY"/>
    <x v="16"/>
    <x v="61"/>
    <x v="0"/>
    <n v="0"/>
    <x v="0"/>
    <x v="0"/>
    <x v="0"/>
    <s v=""/>
    <s v=""/>
    <n v="156"/>
    <s v="-156"/>
    <x v="0"/>
    <x v="0"/>
    <x v="0"/>
    <x v="77"/>
    <x v="1"/>
    <s v="負債重點項目"/>
    <s v=""/>
    <s v=""/>
    <x v="0"/>
    <x v="60"/>
    <m/>
    <s v="^()$"/>
    <n v="9"/>
    <x v="0"/>
    <x v="1"/>
    <x v="0"/>
    <x v="0"/>
    <x v="0"/>
    <x v="1"/>
    <b v="0"/>
    <x v="1"/>
    <x v="1"/>
    <n v="0"/>
    <x v="0"/>
    <b v="0"/>
    <b v="0"/>
    <b v="0"/>
    <b v="0"/>
    <b v="1"/>
    <b v="0"/>
    <b v="0"/>
    <b v="0"/>
    <b v="0"/>
    <b v="0"/>
    <b v="0"/>
    <x v="0"/>
    <x v="2"/>
    <n v="0"/>
    <x v="33"/>
    <x v="0"/>
  </r>
  <r>
    <m/>
    <s v="FIN"/>
    <x v="3"/>
    <x v="77"/>
    <x v="78"/>
    <x v="1"/>
    <x v="79"/>
    <s v="金額單位：千元"/>
    <x v="1"/>
    <m/>
    <s v="Finance Master_Short-term Debts Amount;Finance Master_Accounts Payable Amount;Finance Master_Long-term Debts Amount"/>
    <s v="General"/>
    <x v="4"/>
    <m/>
    <x v="0"/>
    <s v="FIN"/>
    <x v="1"/>
    <x v="1"/>
    <x v="0"/>
    <x v="0"/>
    <s v="DM_IMPORTANT_TYPES_OF_LIABILITY"/>
    <s v="AMOUNT_OF_LIABILITY"/>
    <m/>
    <m/>
    <m/>
    <m/>
    <m/>
    <m/>
    <m/>
    <m/>
    <m/>
    <m/>
    <m/>
    <m/>
    <m/>
    <m/>
    <m/>
    <m/>
    <m/>
    <m/>
    <s v="資料清單"/>
    <x v="2"/>
    <x v="86"/>
    <x v="60"/>
    <x v="3"/>
    <e v="#N/A"/>
    <s v="Amount of Liability"/>
    <x v="78"/>
    <x v="1"/>
    <x v="0"/>
    <x v="79"/>
    <x v="1"/>
    <s v="IEC_STD_V10 &gt;&gt; Common &gt;&gt; AutoMetaDataAmount of Liability"/>
    <x v="1"/>
    <x v="0"/>
    <s v="負債重點項目金額Property"/>
    <s v="負債重點項目"/>
    <n v="159"/>
    <n v="154"/>
    <e v="#N/A"/>
    <s v="Amount of Liability"/>
    <n v="1"/>
    <n v="0"/>
    <n v="0"/>
    <x v="0"/>
    <s v="Important Types of Liability"/>
    <x v="17"/>
    <e v="#N/A"/>
    <x v="33"/>
    <s v="C.4.3.0: 財務分析:"/>
    <x v="68"/>
    <x v="68"/>
    <x v="157"/>
    <x v="77"/>
    <x v="78"/>
    <x v="24"/>
    <x v="0"/>
    <x v="0"/>
    <x v="0"/>
    <x v="4"/>
    <m/>
    <x v="0"/>
    <x v="1"/>
    <s v="Important Types of Liability_Amount of Liability"/>
    <x v="157"/>
    <x v="1"/>
    <x v="0"/>
    <x v="1"/>
    <x v="1"/>
    <x v="0"/>
    <x v="0"/>
    <s v="DM_IMPORTANT_TYPES_OF_LIABILITY"/>
    <s v="AMOUNT_OF_LIABILITY"/>
    <x v="16"/>
    <x v="62"/>
    <x v="0"/>
    <n v="0"/>
    <x v="0"/>
    <x v="0"/>
    <x v="0"/>
    <s v=""/>
    <s v=""/>
    <n v="157"/>
    <s v="-157"/>
    <x v="0"/>
    <x v="0"/>
    <x v="0"/>
    <x v="78"/>
    <x v="1"/>
    <s v="負債重點項目金額"/>
    <s v=""/>
    <s v=""/>
    <x v="0"/>
    <x v="60"/>
    <m/>
    <s v="^()$"/>
    <n v="9"/>
    <x v="0"/>
    <x v="1"/>
    <x v="0"/>
    <x v="0"/>
    <x v="0"/>
    <x v="1"/>
    <b v="0"/>
    <x v="1"/>
    <x v="1"/>
    <n v="0"/>
    <x v="0"/>
    <b v="0"/>
    <b v="0"/>
    <b v="0"/>
    <b v="0"/>
    <b v="0"/>
    <b v="0"/>
    <b v="0"/>
    <b v="0"/>
    <b v="0"/>
    <b v="0"/>
    <b v="0"/>
    <x v="1"/>
    <x v="1"/>
    <n v="0"/>
    <x v="5"/>
    <x v="0"/>
  </r>
  <r>
    <m/>
    <s v="FIN"/>
    <x v="3"/>
    <x v="78"/>
    <x v="79"/>
    <x v="1"/>
    <x v="80"/>
    <s v="金額單位：千元"/>
    <x v="1"/>
    <m/>
    <s v="Finance Master_Short-term Debts to Assets Ratio;Finance Master_Accounts Payable to Assets Ratio;Finance Master_Long-term Debts to Assets Ratio"/>
    <s v="General"/>
    <x v="5"/>
    <m/>
    <x v="0"/>
    <s v="FIN"/>
    <x v="1"/>
    <x v="1"/>
    <x v="0"/>
    <x v="0"/>
    <s v="DM_IMPORTANT_TYPES_OF_LIABILITY"/>
    <s v="LIABILITY_TO_TOTAL_ASSETS_RATIO"/>
    <m/>
    <m/>
    <m/>
    <m/>
    <m/>
    <m/>
    <m/>
    <m/>
    <m/>
    <m/>
    <m/>
    <m/>
    <m/>
    <m/>
    <m/>
    <m/>
    <m/>
    <m/>
    <s v="資料清單"/>
    <x v="2"/>
    <x v="87"/>
    <x v="60"/>
    <x v="3"/>
    <e v="#N/A"/>
    <s v="Liability to Total Assets Ratio"/>
    <x v="79"/>
    <x v="1"/>
    <x v="0"/>
    <x v="80"/>
    <x v="1"/>
    <s v="IEC_STD_V10 &gt;&gt; Common &gt;&gt; AutoMetaDataLiability to Total Assets Ratio"/>
    <x v="1"/>
    <x v="0"/>
    <s v="負債重點項目佔總資產比例Property"/>
    <s v="負債重點項目"/>
    <n v="160"/>
    <n v="154"/>
    <e v="#N/A"/>
    <s v="Liability to Total Assets Ratio"/>
    <n v="1"/>
    <n v="0"/>
    <n v="0"/>
    <x v="0"/>
    <s v="Important Types of Liability"/>
    <x v="17"/>
    <e v="#N/A"/>
    <x v="34"/>
    <s v="C.4.3.0: 財務分析:"/>
    <x v="69"/>
    <x v="69"/>
    <x v="158"/>
    <x v="78"/>
    <x v="79"/>
    <x v="24"/>
    <x v="0"/>
    <x v="0"/>
    <x v="0"/>
    <x v="5"/>
    <m/>
    <x v="0"/>
    <x v="1"/>
    <s v="Important Types of Liability_Liability to Total Assets Ratio"/>
    <x v="158"/>
    <x v="1"/>
    <x v="0"/>
    <x v="1"/>
    <x v="1"/>
    <x v="0"/>
    <x v="0"/>
    <s v="DM_IMPORTANT_TYPES_OF_LIABILITY"/>
    <s v="LIABILITY_TO_TOTAL_ASSETS_RATIO"/>
    <x v="16"/>
    <x v="63"/>
    <x v="0"/>
    <n v="0"/>
    <x v="0"/>
    <x v="0"/>
    <x v="0"/>
    <s v=""/>
    <s v=""/>
    <n v="158"/>
    <s v="-158"/>
    <x v="0"/>
    <x v="0"/>
    <x v="0"/>
    <x v="79"/>
    <x v="1"/>
    <s v="負債重點項目佔總資產比例"/>
    <s v=""/>
    <s v=""/>
    <x v="0"/>
    <x v="60"/>
    <m/>
    <s v="^()$"/>
    <n v="9"/>
    <x v="0"/>
    <x v="1"/>
    <x v="0"/>
    <x v="0"/>
    <x v="0"/>
    <x v="1"/>
    <b v="0"/>
    <x v="1"/>
    <x v="1"/>
    <n v="0"/>
    <x v="0"/>
    <b v="0"/>
    <b v="0"/>
    <b v="0"/>
    <b v="0"/>
    <b v="0"/>
    <b v="0"/>
    <b v="0"/>
    <b v="0"/>
    <b v="0"/>
    <b v="0"/>
    <b v="0"/>
    <x v="1"/>
    <x v="1"/>
    <n v="0"/>
    <x v="13"/>
    <x v="0"/>
  </r>
  <r>
    <m/>
    <s v="STG"/>
    <x v="4"/>
    <x v="79"/>
    <x v="80"/>
    <x v="1"/>
    <x v="81"/>
    <s v="EBO 專案"/>
    <x v="0"/>
    <m/>
    <s v="N/A"/>
    <s v="Confidential"/>
    <x v="7"/>
    <m/>
    <x v="1"/>
    <s v="NBDC"/>
    <x v="2"/>
    <x v="2"/>
    <x v="0"/>
    <x v="0"/>
    <s v="INT_EBO_PROJECT"/>
    <m/>
    <m/>
    <m/>
    <m/>
    <m/>
    <m/>
    <m/>
    <m/>
    <m/>
    <m/>
    <m/>
    <m/>
    <m/>
    <m/>
    <m/>
    <m/>
    <m/>
    <m/>
    <m/>
    <s v="資料清單"/>
    <x v="3"/>
    <x v="0"/>
    <x v="61"/>
    <x v="4"/>
    <s v="IEC_STD_V10 &gt;&gt; Data Standard &gt;&gt; STG"/>
    <s v="EBO Project"/>
    <x v="80"/>
    <x v="1"/>
    <x v="0"/>
    <x v="81"/>
    <x v="2"/>
    <s v="IEC_STD_V10 &gt;&gt; Common &gt;&gt; AutoMetaDataEBO Project"/>
    <x v="0"/>
    <x v="1"/>
    <s v="EBO 專案Concept"/>
    <s v="EBO 專案"/>
    <n v="161"/>
    <n v="0"/>
    <n v="0"/>
    <s v=""/>
    <n v="0"/>
    <n v="0"/>
    <n v="0"/>
    <x v="0"/>
    <s v=""/>
    <x v="0"/>
    <s v=""/>
    <x v="0"/>
    <s v="C.1.1.0:"/>
    <x v="0"/>
    <x v="0"/>
    <x v="159"/>
    <x v="79"/>
    <x v="80"/>
    <x v="87"/>
    <x v="0"/>
    <x v="0"/>
    <x v="0"/>
    <x v="7"/>
    <m/>
    <x v="0"/>
    <x v="0"/>
    <s v="EBO Project"/>
    <x v="159"/>
    <x v="0"/>
    <x v="0"/>
    <x v="2"/>
    <x v="2"/>
    <x v="0"/>
    <x v="0"/>
    <s v="INT_EBO_PROJECT"/>
    <s v=""/>
    <x v="17"/>
    <x v="0"/>
    <x v="0"/>
    <n v="8"/>
    <x v="1"/>
    <x v="1"/>
    <x v="1"/>
    <s v=""/>
    <s v=""/>
    <n v="159"/>
    <s v="-159"/>
    <x v="0"/>
    <x v="0"/>
    <x v="0"/>
    <x v="80"/>
    <x v="2"/>
    <s v="EBO 專案"/>
    <s v=""/>
    <s v=""/>
    <x v="0"/>
    <x v="61"/>
    <m/>
    <s v="^()$"/>
    <n v="9"/>
    <x v="0"/>
    <x v="2"/>
    <x v="0"/>
    <x v="0"/>
    <x v="0"/>
    <x v="1"/>
    <b v="0"/>
    <x v="0"/>
    <x v="0"/>
    <n v="0"/>
    <x v="0"/>
    <b v="0"/>
    <b v="0"/>
    <b v="0"/>
    <b v="0"/>
    <b v="0"/>
    <b v="0"/>
    <b v="0"/>
    <b v="0"/>
    <b v="0"/>
    <b v="0"/>
    <b v="0"/>
    <x v="1"/>
    <x v="1"/>
    <n v="0"/>
    <x v="34"/>
    <x v="0"/>
  </r>
  <r>
    <m/>
    <s v="STG"/>
    <x v="4"/>
    <x v="80"/>
    <x v="81"/>
    <x v="1"/>
    <x v="82"/>
    <s v="E-XXX, 例如 E-001"/>
    <x v="1"/>
    <m/>
    <s v="N/A"/>
    <s v="Confidential"/>
    <x v="8"/>
    <m/>
    <x v="1"/>
    <s v="NBDC"/>
    <x v="2"/>
    <x v="2"/>
    <x v="0"/>
    <x v="0"/>
    <s v="INT_EBO_PROJECT"/>
    <s v="EBO_PROJECT_NUMBER"/>
    <m/>
    <m/>
    <m/>
    <m/>
    <m/>
    <m/>
    <m/>
    <m/>
    <m/>
    <m/>
    <m/>
    <m/>
    <m/>
    <m/>
    <m/>
    <m/>
    <m/>
    <m/>
    <s v="資料清單"/>
    <x v="3"/>
    <x v="1"/>
    <x v="62"/>
    <x v="4"/>
    <s v="IEC_STD_V10 &gt;&gt; Data Standard &gt;&gt; STG"/>
    <s v="EBO Project Number"/>
    <x v="81"/>
    <x v="1"/>
    <x v="0"/>
    <x v="82"/>
    <x v="2"/>
    <s v="IEC_STD_V10 &gt;&gt; Common &gt;&gt; AutoMetaDataEBO Project Number"/>
    <x v="1"/>
    <x v="1"/>
    <s v="EBO 專案編號Property"/>
    <s v="EBO 專案"/>
    <n v="162"/>
    <n v="161"/>
    <n v="0"/>
    <s v="EBO Project Number"/>
    <n v="1"/>
    <n v="0"/>
    <n v="0"/>
    <x v="0"/>
    <s v="EBO Project"/>
    <x v="18"/>
    <s v="IEC_STD_V10 &gt;&gt; Data Standard &gt;&gt; STG &gt;&gt; EBO Project"/>
    <x v="0"/>
    <s v="C.1.1.0:"/>
    <x v="1"/>
    <x v="1"/>
    <x v="160"/>
    <x v="80"/>
    <x v="81"/>
    <x v="88"/>
    <x v="0"/>
    <x v="0"/>
    <x v="0"/>
    <x v="8"/>
    <m/>
    <x v="0"/>
    <x v="1"/>
    <s v="EBO Project_EBO Project Number"/>
    <x v="160"/>
    <x v="1"/>
    <x v="0"/>
    <x v="2"/>
    <x v="2"/>
    <x v="0"/>
    <x v="0"/>
    <s v="INT_EBO_PROJECT"/>
    <s v="EBO_PROJECT_NUMBER"/>
    <x v="17"/>
    <x v="64"/>
    <x v="0"/>
    <n v="8"/>
    <x v="1"/>
    <x v="1"/>
    <x v="1"/>
    <s v=""/>
    <s v=""/>
    <n v="160"/>
    <s v="-160"/>
    <x v="0"/>
    <x v="0"/>
    <x v="0"/>
    <x v="81"/>
    <x v="2"/>
    <s v="EBO 專案編號"/>
    <s v=""/>
    <s v=""/>
    <x v="0"/>
    <x v="62"/>
    <m/>
    <s v="^()$"/>
    <n v="9"/>
    <x v="0"/>
    <x v="2"/>
    <x v="0"/>
    <x v="0"/>
    <x v="0"/>
    <x v="1"/>
    <b v="0"/>
    <x v="0"/>
    <x v="1"/>
    <n v="0"/>
    <x v="0"/>
    <b v="0"/>
    <b v="0"/>
    <b v="0"/>
    <b v="0"/>
    <b v="0"/>
    <b v="0"/>
    <b v="0"/>
    <b v="0"/>
    <b v="0"/>
    <b v="0"/>
    <b v="0"/>
    <x v="1"/>
    <x v="1"/>
    <n v="0"/>
    <x v="33"/>
    <x v="0"/>
  </r>
  <r>
    <m/>
    <s v="STG"/>
    <x v="4"/>
    <x v="81"/>
    <x v="82"/>
    <x v="39"/>
    <x v="83"/>
    <s v="EBO 專案的名稱"/>
    <x v="1"/>
    <m/>
    <s v="N/A"/>
    <s v="Confidential"/>
    <x v="1"/>
    <m/>
    <x v="1"/>
    <s v="NBDC"/>
    <x v="2"/>
    <x v="2"/>
    <x v="0"/>
    <x v="0"/>
    <s v="INT_EBO_PROJECT"/>
    <s v="EBO_PROJECT_NAME"/>
    <m/>
    <m/>
    <m/>
    <m/>
    <m/>
    <m/>
    <m/>
    <m/>
    <m/>
    <m/>
    <m/>
    <m/>
    <m/>
    <m/>
    <m/>
    <m/>
    <m/>
    <m/>
    <s v="資料清單"/>
    <x v="3"/>
    <x v="2"/>
    <x v="63"/>
    <x v="4"/>
    <s v="IEC_STD_V10 &gt;&gt; Data Standard &gt;&gt; STG"/>
    <s v="EBO Project Name"/>
    <x v="82"/>
    <x v="39"/>
    <x v="0"/>
    <x v="83"/>
    <x v="2"/>
    <s v="IEC_STD_V10 &gt;&gt; Common &gt;&gt; AutoMetaDataEBO Project Name"/>
    <x v="1"/>
    <x v="1"/>
    <s v="EBO 專案名稱Property"/>
    <s v="EBO 專案"/>
    <n v="163"/>
    <n v="161"/>
    <n v="0"/>
    <s v="EBO Project Name"/>
    <n v="1"/>
    <n v="0"/>
    <n v="0"/>
    <x v="0"/>
    <s v="EBO Project"/>
    <x v="18"/>
    <s v="IEC_STD_V10 &gt;&gt; Data Standard &gt;&gt; STG &gt;&gt; EBO Project"/>
    <x v="0"/>
    <s v="C.1.1.0:"/>
    <x v="2"/>
    <x v="2"/>
    <x v="161"/>
    <x v="81"/>
    <x v="82"/>
    <x v="89"/>
    <x v="0"/>
    <x v="0"/>
    <x v="0"/>
    <x v="1"/>
    <m/>
    <x v="0"/>
    <x v="1"/>
    <s v="EBO Project_EBO Project Name"/>
    <x v="161"/>
    <x v="1"/>
    <x v="0"/>
    <x v="2"/>
    <x v="2"/>
    <x v="0"/>
    <x v="0"/>
    <s v="INT_EBO_PROJECT"/>
    <s v="EBO_PROJECT_NAME"/>
    <x v="17"/>
    <x v="65"/>
    <x v="0"/>
    <n v="8"/>
    <x v="1"/>
    <x v="1"/>
    <x v="1"/>
    <s v=""/>
    <s v=""/>
    <n v="161"/>
    <s v="-161"/>
    <x v="0"/>
    <x v="0"/>
    <x v="0"/>
    <x v="82"/>
    <x v="2"/>
    <s v="EBO 專案的名稱"/>
    <s v=""/>
    <s v=""/>
    <x v="0"/>
    <x v="63"/>
    <m/>
    <s v="^()$"/>
    <n v="9"/>
    <x v="0"/>
    <x v="2"/>
    <x v="0"/>
    <x v="0"/>
    <x v="0"/>
    <x v="1"/>
    <b v="0"/>
    <x v="0"/>
    <x v="1"/>
    <n v="0"/>
    <x v="0"/>
    <b v="0"/>
    <b v="0"/>
    <b v="0"/>
    <b v="0"/>
    <b v="0"/>
    <b v="0"/>
    <b v="0"/>
    <b v="0"/>
    <b v="0"/>
    <b v="0"/>
    <b v="0"/>
    <x v="1"/>
    <x v="1"/>
    <n v="0"/>
    <x v="11"/>
    <x v="0"/>
  </r>
  <r>
    <m/>
    <s v="STG"/>
    <x v="4"/>
    <x v="82"/>
    <x v="83"/>
    <x v="40"/>
    <x v="84"/>
    <s v="EBO 專案贊助人"/>
    <x v="1"/>
    <m/>
    <s v="N/A"/>
    <s v="Confidential"/>
    <x v="1"/>
    <m/>
    <x v="1"/>
    <s v="NBDC"/>
    <x v="2"/>
    <x v="2"/>
    <x v="0"/>
    <x v="0"/>
    <s v="INT_EBO_PROJECT"/>
    <s v="EBO_SPONSOR"/>
    <m/>
    <m/>
    <m/>
    <m/>
    <m/>
    <m/>
    <m/>
    <m/>
    <m/>
    <m/>
    <m/>
    <m/>
    <m/>
    <m/>
    <m/>
    <m/>
    <m/>
    <m/>
    <s v="資料清單"/>
    <x v="3"/>
    <x v="3"/>
    <x v="64"/>
    <x v="4"/>
    <s v="IEC_STD_V10 &gt;&gt; Data Standard &gt;&gt; STG"/>
    <s v="EBO Sponsor"/>
    <x v="83"/>
    <x v="40"/>
    <x v="0"/>
    <x v="84"/>
    <x v="2"/>
    <s v="IEC_STD_V10 &gt;&gt; Common &gt;&gt; AutoMetaDataEBO Sponsor"/>
    <x v="1"/>
    <x v="1"/>
    <s v="EBO 專案贊助人Property"/>
    <s v="EBO 專案"/>
    <n v="164"/>
    <n v="161"/>
    <n v="0"/>
    <s v="EBO Sponsor"/>
    <n v="1"/>
    <n v="0"/>
    <n v="0"/>
    <x v="0"/>
    <s v="EBO Project"/>
    <x v="18"/>
    <s v="IEC_STD_V10 &gt;&gt; Data Standard &gt;&gt; STG &gt;&gt; EBO Project"/>
    <x v="0"/>
    <s v="C.1.1.0:"/>
    <x v="3"/>
    <x v="3"/>
    <x v="162"/>
    <x v="82"/>
    <x v="83"/>
    <x v="90"/>
    <x v="0"/>
    <x v="0"/>
    <x v="0"/>
    <x v="1"/>
    <m/>
    <x v="0"/>
    <x v="1"/>
    <s v="EBO Project_EBO Sponsor"/>
    <x v="162"/>
    <x v="1"/>
    <x v="0"/>
    <x v="2"/>
    <x v="2"/>
    <x v="0"/>
    <x v="0"/>
    <s v="INT_EBO_PROJECT"/>
    <s v="EBO_SPONSOR"/>
    <x v="17"/>
    <x v="66"/>
    <x v="0"/>
    <n v="8"/>
    <x v="1"/>
    <x v="1"/>
    <x v="1"/>
    <s v=""/>
    <s v=""/>
    <n v="162"/>
    <s v="-162"/>
    <x v="0"/>
    <x v="0"/>
    <x v="0"/>
    <x v="83"/>
    <x v="2"/>
    <s v="EBO 專案贊助人"/>
    <s v=""/>
    <s v=""/>
    <x v="0"/>
    <x v="64"/>
    <m/>
    <s v="^()$"/>
    <n v="9"/>
    <x v="0"/>
    <x v="2"/>
    <x v="0"/>
    <x v="0"/>
    <x v="0"/>
    <x v="1"/>
    <b v="0"/>
    <x v="0"/>
    <x v="1"/>
    <n v="0"/>
    <x v="0"/>
    <b v="0"/>
    <b v="0"/>
    <b v="0"/>
    <b v="0"/>
    <b v="0"/>
    <b v="0"/>
    <b v="0"/>
    <b v="0"/>
    <b v="0"/>
    <b v="0"/>
    <b v="0"/>
    <x v="1"/>
    <x v="1"/>
    <n v="0"/>
    <x v="34"/>
    <x v="0"/>
  </r>
  <r>
    <m/>
    <s v="STG"/>
    <x v="4"/>
    <x v="83"/>
    <x v="84"/>
    <x v="1"/>
    <x v="85"/>
    <s v="EBO 團隊顧問"/>
    <x v="1"/>
    <m/>
    <s v="N/A"/>
    <s v="Confidential"/>
    <x v="1"/>
    <m/>
    <x v="1"/>
    <s v="NBDC"/>
    <x v="2"/>
    <x v="2"/>
    <x v="0"/>
    <x v="0"/>
    <s v="INT_EBO_PROJECT"/>
    <s v="EBO_TEAM_ADVISOR"/>
    <m/>
    <m/>
    <m/>
    <m/>
    <m/>
    <m/>
    <m/>
    <m/>
    <m/>
    <m/>
    <m/>
    <m/>
    <m/>
    <m/>
    <m/>
    <m/>
    <m/>
    <m/>
    <s v="資料清單"/>
    <x v="3"/>
    <x v="4"/>
    <x v="65"/>
    <x v="4"/>
    <s v="IEC_STD_V10 &gt;&gt; Data Standard &gt;&gt; STG"/>
    <s v="EBO Team Advisor"/>
    <x v="84"/>
    <x v="1"/>
    <x v="0"/>
    <x v="85"/>
    <x v="2"/>
    <s v="IEC_STD_V10 &gt;&gt; Common &gt;&gt; AutoMetaDataEBO Team Advisor"/>
    <x v="1"/>
    <x v="1"/>
    <s v="團隊顧問Property"/>
    <s v="EBO 專案"/>
    <n v="165"/>
    <n v="161"/>
    <n v="0"/>
    <s v="EBO Team Advisor"/>
    <n v="1"/>
    <n v="0"/>
    <n v="0"/>
    <x v="0"/>
    <s v="EBO Project"/>
    <x v="18"/>
    <s v="IEC_STD_V10 &gt;&gt; Data Standard &gt;&gt; STG &gt;&gt; EBO Project"/>
    <x v="0"/>
    <s v="C.1.1.0:"/>
    <x v="4"/>
    <x v="4"/>
    <x v="163"/>
    <x v="83"/>
    <x v="84"/>
    <x v="91"/>
    <x v="0"/>
    <x v="0"/>
    <x v="0"/>
    <x v="1"/>
    <m/>
    <x v="0"/>
    <x v="1"/>
    <s v="EBO Project_EBO Team Advisor"/>
    <x v="163"/>
    <x v="1"/>
    <x v="0"/>
    <x v="2"/>
    <x v="2"/>
    <x v="0"/>
    <x v="0"/>
    <s v="INT_EBO_PROJECT"/>
    <s v="EBO_TEAM_ADVISOR"/>
    <x v="17"/>
    <x v="67"/>
    <x v="0"/>
    <n v="8"/>
    <x v="1"/>
    <x v="1"/>
    <x v="1"/>
    <s v=""/>
    <s v=""/>
    <n v="163"/>
    <s v="-163"/>
    <x v="0"/>
    <x v="0"/>
    <x v="0"/>
    <x v="84"/>
    <x v="2"/>
    <s v="EBO 團隊顧問"/>
    <s v=""/>
    <s v=""/>
    <x v="0"/>
    <x v="65"/>
    <m/>
    <s v="^()$"/>
    <n v="9"/>
    <x v="0"/>
    <x v="2"/>
    <x v="0"/>
    <x v="0"/>
    <x v="0"/>
    <x v="1"/>
    <b v="0"/>
    <x v="0"/>
    <x v="1"/>
    <n v="0"/>
    <x v="0"/>
    <b v="0"/>
    <b v="0"/>
    <b v="0"/>
    <b v="0"/>
    <b v="0"/>
    <b v="0"/>
    <b v="0"/>
    <b v="0"/>
    <b v="0"/>
    <b v="0"/>
    <b v="0"/>
    <x v="1"/>
    <x v="1"/>
    <n v="0"/>
    <x v="11"/>
    <x v="0"/>
  </r>
  <r>
    <m/>
    <s v="STG"/>
    <x v="4"/>
    <x v="84"/>
    <x v="85"/>
    <x v="1"/>
    <x v="86"/>
    <s v="EBO 團隊領導人"/>
    <x v="1"/>
    <m/>
    <s v="N/A"/>
    <s v="Confidential"/>
    <x v="1"/>
    <m/>
    <x v="1"/>
    <s v="NBDC"/>
    <x v="2"/>
    <x v="2"/>
    <x v="0"/>
    <x v="0"/>
    <s v="INT_EBO_PROJECT"/>
    <s v="EBO_TEAM_LEADER"/>
    <m/>
    <m/>
    <m/>
    <m/>
    <m/>
    <m/>
    <m/>
    <m/>
    <m/>
    <m/>
    <m/>
    <m/>
    <m/>
    <m/>
    <m/>
    <m/>
    <m/>
    <m/>
    <s v="資料清單"/>
    <x v="3"/>
    <x v="5"/>
    <x v="66"/>
    <x v="4"/>
    <s v="IEC_STD_V10 &gt;&gt; Data Standard &gt;&gt; STG"/>
    <s v="EBO Team Leader"/>
    <x v="85"/>
    <x v="1"/>
    <x v="0"/>
    <x v="86"/>
    <x v="2"/>
    <s v="IEC_STD_V10 &gt;&gt; Common &gt;&gt; AutoMetaDataEBO Team Leader"/>
    <x v="1"/>
    <x v="1"/>
    <s v="團隊領導人Property"/>
    <s v="EBO 專案"/>
    <n v="166"/>
    <n v="161"/>
    <n v="0"/>
    <s v="EBO Team Leader"/>
    <n v="1"/>
    <n v="0"/>
    <n v="0"/>
    <x v="0"/>
    <s v="EBO Project"/>
    <x v="18"/>
    <s v="IEC_STD_V10 &gt;&gt; Data Standard &gt;&gt; STG &gt;&gt; EBO Project"/>
    <x v="0"/>
    <s v="C.1.1.0:"/>
    <x v="5"/>
    <x v="5"/>
    <x v="164"/>
    <x v="84"/>
    <x v="85"/>
    <x v="92"/>
    <x v="0"/>
    <x v="0"/>
    <x v="0"/>
    <x v="1"/>
    <m/>
    <x v="0"/>
    <x v="1"/>
    <s v="EBO Project_EBO Team Leader"/>
    <x v="164"/>
    <x v="1"/>
    <x v="0"/>
    <x v="2"/>
    <x v="2"/>
    <x v="0"/>
    <x v="0"/>
    <s v="INT_EBO_PROJECT"/>
    <s v="EBO_TEAM_LEADER"/>
    <x v="17"/>
    <x v="68"/>
    <x v="0"/>
    <n v="8"/>
    <x v="1"/>
    <x v="1"/>
    <x v="1"/>
    <s v=""/>
    <s v=""/>
    <n v="164"/>
    <s v="-164"/>
    <x v="0"/>
    <x v="0"/>
    <x v="0"/>
    <x v="85"/>
    <x v="2"/>
    <s v="EBO 團隊領導人"/>
    <s v=""/>
    <s v=""/>
    <x v="0"/>
    <x v="66"/>
    <m/>
    <s v="^()$"/>
    <n v="9"/>
    <x v="0"/>
    <x v="2"/>
    <x v="0"/>
    <x v="0"/>
    <x v="0"/>
    <x v="1"/>
    <b v="0"/>
    <x v="0"/>
    <x v="1"/>
    <n v="0"/>
    <x v="0"/>
    <b v="0"/>
    <b v="0"/>
    <b v="0"/>
    <b v="0"/>
    <b v="0"/>
    <b v="0"/>
    <b v="0"/>
    <b v="0"/>
    <b v="0"/>
    <b v="0"/>
    <b v="0"/>
    <x v="1"/>
    <x v="1"/>
    <n v="0"/>
    <x v="18"/>
    <x v="0"/>
  </r>
  <r>
    <m/>
    <s v="STG"/>
    <x v="4"/>
    <x v="85"/>
    <x v="86"/>
    <x v="41"/>
    <x v="87"/>
    <s v="yyyy-mm-dd"/>
    <x v="1"/>
    <m/>
    <s v="N/A"/>
    <s v="Confidential"/>
    <x v="3"/>
    <m/>
    <x v="1"/>
    <s v="NBDC"/>
    <x v="2"/>
    <x v="2"/>
    <x v="0"/>
    <x v="0"/>
    <s v="INT_EBO_PROJECT"/>
    <s v="EBO_PROJECT_REGISTRATION_DATE"/>
    <m/>
    <m/>
    <m/>
    <m/>
    <m/>
    <m/>
    <m/>
    <m/>
    <m/>
    <m/>
    <m/>
    <m/>
    <m/>
    <m/>
    <m/>
    <m/>
    <m/>
    <m/>
    <s v="資料清單"/>
    <x v="3"/>
    <x v="6"/>
    <x v="67"/>
    <x v="4"/>
    <s v="IEC_STD_V10 &gt;&gt; Data Standard &gt;&gt; STG"/>
    <s v="EBO Project Registration Date"/>
    <x v="86"/>
    <x v="41"/>
    <x v="0"/>
    <x v="87"/>
    <x v="2"/>
    <s v="IEC_STD_V10 &gt;&gt; Common &gt;&gt; AutoMetaDataEBO Project Registration Date"/>
    <x v="1"/>
    <x v="1"/>
    <s v="EBO 專案登錄日期Property"/>
    <s v="EBO 專案"/>
    <n v="167"/>
    <n v="161"/>
    <n v="0"/>
    <s v="EBO Project Registration Date"/>
    <n v="1"/>
    <n v="0"/>
    <n v="0"/>
    <x v="0"/>
    <s v="EBO Project"/>
    <x v="18"/>
    <s v="IEC_STD_V10 &gt;&gt; Data Standard &gt;&gt; STG &gt;&gt; EBO Project"/>
    <x v="0"/>
    <s v="C.1.1.0:"/>
    <x v="6"/>
    <x v="6"/>
    <x v="165"/>
    <x v="85"/>
    <x v="86"/>
    <x v="93"/>
    <x v="0"/>
    <x v="0"/>
    <x v="0"/>
    <x v="3"/>
    <m/>
    <x v="0"/>
    <x v="1"/>
    <s v="EBO Project_EBO Project Registration Date"/>
    <x v="165"/>
    <x v="1"/>
    <x v="0"/>
    <x v="2"/>
    <x v="2"/>
    <x v="0"/>
    <x v="0"/>
    <s v="INT_EBO_PROJECT"/>
    <s v="EBO_PROJECT_REGISTRATION_DATE"/>
    <x v="17"/>
    <x v="69"/>
    <x v="0"/>
    <n v="8"/>
    <x v="1"/>
    <x v="1"/>
    <x v="1"/>
    <s v=""/>
    <s v=""/>
    <n v="165"/>
    <s v="-165"/>
    <x v="0"/>
    <x v="0"/>
    <x v="0"/>
    <x v="86"/>
    <x v="2"/>
    <s v="EBO專案進入Candidate Phase日期"/>
    <s v=""/>
    <s v=""/>
    <x v="0"/>
    <x v="67"/>
    <m/>
    <s v="^()$"/>
    <n v="9"/>
    <x v="0"/>
    <x v="2"/>
    <x v="0"/>
    <x v="0"/>
    <x v="0"/>
    <x v="1"/>
    <b v="0"/>
    <x v="0"/>
    <x v="1"/>
    <n v="0"/>
    <x v="0"/>
    <b v="0"/>
    <b v="0"/>
    <b v="0"/>
    <b v="0"/>
    <b v="0"/>
    <b v="0"/>
    <b v="0"/>
    <b v="0"/>
    <b v="0"/>
    <b v="0"/>
    <b v="0"/>
    <x v="1"/>
    <x v="1"/>
    <n v="0"/>
    <x v="7"/>
    <x v="0"/>
  </r>
  <r>
    <m/>
    <s v="STG"/>
    <x v="4"/>
    <x v="86"/>
    <x v="87"/>
    <x v="1"/>
    <x v="88"/>
    <s v="years count from Registration Date to current date (runtime) if EBO Phase not Graduated; precision decimal(2,1)"/>
    <x v="1"/>
    <m/>
    <s v="EBO Project_EBO Project Registration Date;EBO Project Phase History_EBO Phase"/>
    <s v="Confidential"/>
    <x v="4"/>
    <m/>
    <x v="1"/>
    <s v="NBDC"/>
    <x v="2"/>
    <x v="2"/>
    <x v="1"/>
    <x v="0"/>
    <s v="INT_EBO_PROJECT"/>
    <s v="EBO_DEVELOPMENT_DURATION"/>
    <m/>
    <m/>
    <m/>
    <m/>
    <m/>
    <m/>
    <m/>
    <m/>
    <m/>
    <m/>
    <m/>
    <m/>
    <m/>
    <m/>
    <m/>
    <m/>
    <m/>
    <m/>
    <s v="資料清單"/>
    <x v="3"/>
    <x v="7"/>
    <x v="68"/>
    <x v="4"/>
    <s v="IEC_STD_V10 &gt;&gt; Data Standard &gt;&gt; STG"/>
    <s v="EBO Development Duration"/>
    <x v="87"/>
    <x v="1"/>
    <x v="0"/>
    <x v="88"/>
    <x v="2"/>
    <s v="IEC_STD_V10 &gt;&gt; Common &gt;&gt; AutoMetaDataEBO Development Duration"/>
    <x v="1"/>
    <x v="1"/>
    <s v="EBO 專案發展時間Property"/>
    <s v="EBO 專案"/>
    <n v="168"/>
    <n v="161"/>
    <e v="#N/A"/>
    <s v="EBO Development Duration"/>
    <n v="1"/>
    <n v="0"/>
    <n v="0"/>
    <x v="0"/>
    <s v="EBO Project"/>
    <x v="18"/>
    <s v="IEC_STD_V10 &gt;&gt; Data Standard &gt;&gt; STG &gt;&gt; EBO Project"/>
    <x v="35"/>
    <s v="C.1.1.0:"/>
    <x v="7"/>
    <x v="7"/>
    <x v="166"/>
    <x v="86"/>
    <x v="87"/>
    <x v="94"/>
    <x v="0"/>
    <x v="0"/>
    <x v="0"/>
    <x v="4"/>
    <m/>
    <x v="0"/>
    <x v="1"/>
    <s v="EBO Project_EBO Development Duration"/>
    <x v="166"/>
    <x v="1"/>
    <x v="0"/>
    <x v="2"/>
    <x v="2"/>
    <x v="0"/>
    <x v="0"/>
    <s v="INT_EBO_PROJECT"/>
    <s v="EBO_DEVELOPMENT_DURATION"/>
    <x v="17"/>
    <x v="70"/>
    <x v="0"/>
    <n v="8"/>
    <x v="1"/>
    <x v="1"/>
    <x v="1"/>
    <s v=""/>
    <s v=""/>
    <n v="166"/>
    <s v="-166"/>
    <x v="0"/>
    <x v="0"/>
    <x v="0"/>
    <x v="87"/>
    <x v="2"/>
    <s v="EBO 專案自登錄日期起的發展時間"/>
    <s v=""/>
    <s v=""/>
    <x v="0"/>
    <x v="68"/>
    <m/>
    <s v="不要上資料庫^()$"/>
    <n v="9"/>
    <x v="0"/>
    <x v="2"/>
    <x v="0"/>
    <x v="0"/>
    <x v="0"/>
    <x v="1"/>
    <b v="1"/>
    <x v="0"/>
    <x v="1"/>
    <n v="0"/>
    <x v="0"/>
    <b v="0"/>
    <b v="0"/>
    <b v="0"/>
    <b v="0"/>
    <b v="0"/>
    <b v="0"/>
    <b v="0"/>
    <b v="0"/>
    <b v="0"/>
    <b v="0"/>
    <b v="0"/>
    <x v="1"/>
    <x v="1"/>
    <n v="0"/>
    <x v="9"/>
    <x v="0"/>
  </r>
  <r>
    <m/>
    <s v="STG"/>
    <x v="4"/>
    <x v="87"/>
    <x v="88"/>
    <x v="1"/>
    <x v="89"/>
    <s v="專案關鍵要素的簡短描述"/>
    <x v="1"/>
    <m/>
    <s v="N/A"/>
    <s v="Confidential"/>
    <x v="1"/>
    <m/>
    <x v="1"/>
    <s v="NBDC"/>
    <x v="2"/>
    <x v="2"/>
    <x v="0"/>
    <x v="0"/>
    <s v="INT_EBO_PROJECT"/>
    <s v="EBO_PROJECT_DESCRIPTION"/>
    <m/>
    <m/>
    <m/>
    <m/>
    <m/>
    <m/>
    <m/>
    <m/>
    <m/>
    <m/>
    <m/>
    <m/>
    <m/>
    <m/>
    <m/>
    <m/>
    <m/>
    <m/>
    <s v="資料清單"/>
    <x v="3"/>
    <x v="8"/>
    <x v="69"/>
    <x v="4"/>
    <s v="IEC_STD_V10 &gt;&gt; Data Standard &gt;&gt; STG"/>
    <s v="EBO Project Description"/>
    <x v="88"/>
    <x v="1"/>
    <x v="0"/>
    <x v="89"/>
    <x v="2"/>
    <s v="IEC_STD_V10 &gt;&gt; Common &gt;&gt; AutoMetaDataEBO Project Description"/>
    <x v="1"/>
    <x v="1"/>
    <s v="EBO 專案專案簡介Property"/>
    <s v="EBO 專案"/>
    <n v="169"/>
    <n v="161"/>
    <n v="0"/>
    <s v="EBO Project Description"/>
    <n v="1"/>
    <n v="0"/>
    <n v="0"/>
    <x v="0"/>
    <s v="EBO Project"/>
    <x v="18"/>
    <s v="IEC_STD_V10 &gt;&gt; Data Standard &gt;&gt; STG &gt;&gt; EBO Project"/>
    <x v="0"/>
    <s v="C.1.1.0:"/>
    <x v="8"/>
    <x v="8"/>
    <x v="167"/>
    <x v="87"/>
    <x v="88"/>
    <x v="95"/>
    <x v="0"/>
    <x v="0"/>
    <x v="0"/>
    <x v="1"/>
    <m/>
    <x v="0"/>
    <x v="1"/>
    <s v="EBO Project_EBO Project Description"/>
    <x v="167"/>
    <x v="1"/>
    <x v="0"/>
    <x v="2"/>
    <x v="2"/>
    <x v="0"/>
    <x v="0"/>
    <s v="INT_EBO_PROJECT"/>
    <s v="EBO_PROJECT_DESCRIPTION"/>
    <x v="17"/>
    <x v="71"/>
    <x v="0"/>
    <n v="8"/>
    <x v="1"/>
    <x v="1"/>
    <x v="1"/>
    <s v=""/>
    <s v=""/>
    <n v="167"/>
    <s v="-167"/>
    <x v="0"/>
    <x v="0"/>
    <x v="0"/>
    <x v="88"/>
    <x v="2"/>
    <s v="專案關鍵要素的簡短描述"/>
    <s v=""/>
    <s v=""/>
    <x v="0"/>
    <x v="69"/>
    <m/>
    <s v="^()$"/>
    <n v="9"/>
    <x v="0"/>
    <x v="2"/>
    <x v="0"/>
    <x v="0"/>
    <x v="0"/>
    <x v="1"/>
    <b v="0"/>
    <x v="0"/>
    <x v="1"/>
    <n v="0"/>
    <x v="0"/>
    <b v="0"/>
    <b v="0"/>
    <b v="0"/>
    <b v="0"/>
    <b v="0"/>
    <b v="0"/>
    <b v="0"/>
    <b v="0"/>
    <b v="0"/>
    <b v="0"/>
    <b v="0"/>
    <x v="1"/>
    <x v="1"/>
    <n v="0"/>
    <x v="23"/>
    <x v="0"/>
  </r>
  <r>
    <m/>
    <s v="STG"/>
    <x v="4"/>
    <x v="88"/>
    <x v="89"/>
    <x v="1"/>
    <x v="90"/>
    <s v="檢查各項資料正確與否的日期"/>
    <x v="1"/>
    <m/>
    <s v="N/A"/>
    <s v="Confidential"/>
    <x v="3"/>
    <m/>
    <x v="1"/>
    <s v="NBDC"/>
    <x v="2"/>
    <x v="2"/>
    <x v="0"/>
    <x v="0"/>
    <s v="INT_EBO_PROJECT"/>
    <s v="EBO_PROJECT_CHECK_DATE"/>
    <m/>
    <m/>
    <m/>
    <m/>
    <m/>
    <m/>
    <m/>
    <m/>
    <m/>
    <m/>
    <m/>
    <m/>
    <m/>
    <m/>
    <m/>
    <m/>
    <m/>
    <m/>
    <s v="資料清單"/>
    <x v="3"/>
    <x v="9"/>
    <x v="70"/>
    <x v="4"/>
    <s v="IEC_STD_V10 &gt;&gt; Data Standard &gt;&gt; STG"/>
    <s v="EBO Project Check Date"/>
    <x v="89"/>
    <x v="1"/>
    <x v="0"/>
    <x v="90"/>
    <x v="2"/>
    <s v="IEC_STD_V10 &gt;&gt; Common &gt;&gt; AutoMetaDataEBO Project Check Date"/>
    <x v="1"/>
    <x v="1"/>
    <s v="EBO 專案檢查日期Property"/>
    <s v="EBO 專案"/>
    <n v="170"/>
    <n v="161"/>
    <n v="0"/>
    <s v="EBO Project Check Date"/>
    <n v="1"/>
    <n v="0"/>
    <n v="0"/>
    <x v="0"/>
    <s v="EBO Project"/>
    <x v="18"/>
    <s v="IEC_STD_V10 &gt;&gt; Data Standard &gt;&gt; STG &gt;&gt; EBO Project"/>
    <x v="0"/>
    <s v="C.1.1.0:"/>
    <x v="9"/>
    <x v="9"/>
    <x v="168"/>
    <x v="88"/>
    <x v="89"/>
    <x v="96"/>
    <x v="0"/>
    <x v="0"/>
    <x v="0"/>
    <x v="3"/>
    <m/>
    <x v="0"/>
    <x v="1"/>
    <s v="EBO Project_EBO Project Check Date"/>
    <x v="168"/>
    <x v="1"/>
    <x v="0"/>
    <x v="2"/>
    <x v="2"/>
    <x v="0"/>
    <x v="0"/>
    <s v="INT_EBO_PROJECT"/>
    <s v="EBO_PROJECT_CHECK_DATE"/>
    <x v="17"/>
    <x v="72"/>
    <x v="0"/>
    <n v="8"/>
    <x v="1"/>
    <x v="1"/>
    <x v="1"/>
    <s v=""/>
    <s v=""/>
    <n v="168"/>
    <s v="-168"/>
    <x v="0"/>
    <x v="0"/>
    <x v="0"/>
    <x v="89"/>
    <x v="2"/>
    <s v="檢查各項資料正確與否的日期"/>
    <s v=""/>
    <s v=""/>
    <x v="0"/>
    <x v="70"/>
    <m/>
    <s v="^()$"/>
    <n v="9"/>
    <x v="0"/>
    <x v="2"/>
    <x v="0"/>
    <x v="0"/>
    <x v="0"/>
    <x v="1"/>
    <b v="0"/>
    <x v="0"/>
    <x v="1"/>
    <n v="0"/>
    <x v="0"/>
    <b v="0"/>
    <b v="0"/>
    <b v="0"/>
    <b v="0"/>
    <b v="0"/>
    <b v="0"/>
    <b v="0"/>
    <b v="0"/>
    <b v="0"/>
    <b v="0"/>
    <b v="0"/>
    <x v="1"/>
    <x v="1"/>
    <n v="0"/>
    <x v="17"/>
    <x v="0"/>
  </r>
  <r>
    <m/>
    <s v="STG"/>
    <x v="4"/>
    <x v="89"/>
    <x v="90"/>
    <x v="42"/>
    <x v="91"/>
    <s v="主導EBO專案的組織"/>
    <x v="1"/>
    <m/>
    <m/>
    <s v="Confidential"/>
    <x v="2"/>
    <s v="Corp,_x000a_EBG,_x000a_PSG,_x000a_AIM,_x000a_Besta,_x000a_IAC,_x000a_IIOT"/>
    <x v="1"/>
    <s v="NBDC"/>
    <x v="2"/>
    <x v="2"/>
    <x v="0"/>
    <x v="0"/>
    <s v="INT_EBO_PROJECT"/>
    <s v="EBO_PROJECT_OWNER"/>
    <m/>
    <m/>
    <m/>
    <m/>
    <m/>
    <m/>
    <m/>
    <m/>
    <m/>
    <m/>
    <m/>
    <m/>
    <m/>
    <m/>
    <m/>
    <m/>
    <m/>
    <m/>
    <s v="資料清單"/>
    <x v="3"/>
    <x v="10"/>
    <x v="71"/>
    <x v="4"/>
    <s v="IEC_STD_V10 &gt;&gt; Data Standard &gt;&gt; STG"/>
    <s v="EBO Project Owner"/>
    <x v="90"/>
    <x v="42"/>
    <x v="0"/>
    <x v="91"/>
    <x v="2"/>
    <s v="IEC_STD_V10 &gt;&gt; Common &gt;&gt; AutoMetaDataEBO Project Owner"/>
    <x v="1"/>
    <x v="1"/>
    <s v="EBO 專案主導單位Property"/>
    <s v="EBO 專案"/>
    <n v="171"/>
    <n v="161"/>
    <n v="0"/>
    <s v="EBO Project Owner"/>
    <n v="1"/>
    <n v="0"/>
    <n v="0"/>
    <x v="0"/>
    <s v="EBO Project"/>
    <x v="18"/>
    <s v="IEC_STD_V10 &gt;&gt; Data Standard &gt;&gt; STG &gt;&gt; EBO Project"/>
    <x v="0"/>
    <s v="C.1.1.0:"/>
    <x v="10"/>
    <x v="10"/>
    <x v="169"/>
    <x v="89"/>
    <x v="90"/>
    <x v="97"/>
    <x v="17"/>
    <x v="0"/>
    <x v="0"/>
    <x v="2"/>
    <m/>
    <x v="0"/>
    <x v="1"/>
    <s v="EBO Project_EBO Project Owner"/>
    <x v="169"/>
    <x v="1"/>
    <x v="0"/>
    <x v="2"/>
    <x v="2"/>
    <x v="0"/>
    <x v="0"/>
    <s v="INT_EBO_PROJECT"/>
    <s v="EBO_PROJECT_OWNER"/>
    <x v="17"/>
    <x v="73"/>
    <x v="0"/>
    <n v="8"/>
    <x v="1"/>
    <x v="1"/>
    <x v="1"/>
    <s v=""/>
    <s v=""/>
    <n v="169"/>
    <s v="-169"/>
    <x v="0"/>
    <x v="0"/>
    <x v="0"/>
    <x v="90"/>
    <x v="2"/>
    <s v="主導EBO專案的組織"/>
    <s v=""/>
    <s v=""/>
    <x v="0"/>
    <x v="71"/>
    <m/>
    <s v="^()$"/>
    <n v="9"/>
    <x v="0"/>
    <x v="2"/>
    <x v="0"/>
    <x v="0"/>
    <x v="0"/>
    <x v="1"/>
    <b v="0"/>
    <x v="0"/>
    <x v="1"/>
    <n v="0"/>
    <x v="0"/>
    <b v="0"/>
    <b v="0"/>
    <b v="0"/>
    <b v="0"/>
    <b v="0"/>
    <b v="0"/>
    <b v="0"/>
    <b v="0"/>
    <b v="0"/>
    <b v="0"/>
    <b v="0"/>
    <x v="1"/>
    <x v="1"/>
    <n v="0"/>
    <x v="3"/>
    <x v="0"/>
  </r>
  <r>
    <m/>
    <s v="STG"/>
    <x v="4"/>
    <x v="90"/>
    <x v="91"/>
    <x v="1"/>
    <x v="92"/>
    <s v="sum EBO Project Revenue_Actual Revenue/1,000,000"/>
    <x v="1"/>
    <m/>
    <s v="EBO Project Revenue_EBO Project Actual Revenue"/>
    <s v="Confidential"/>
    <x v="6"/>
    <m/>
    <x v="1"/>
    <s v="NBDC"/>
    <x v="2"/>
    <x v="2"/>
    <x v="1"/>
    <x v="0"/>
    <s v="INT_EBO_PROJECT"/>
    <s v="EBO_PROJECT_ACCUMULATED_REVENUE"/>
    <m/>
    <m/>
    <m/>
    <m/>
    <m/>
    <m/>
    <m/>
    <m/>
    <m/>
    <m/>
    <m/>
    <m/>
    <m/>
    <m/>
    <m/>
    <m/>
    <m/>
    <m/>
    <s v="資料清單"/>
    <x v="3"/>
    <x v="11"/>
    <x v="72"/>
    <x v="4"/>
    <s v="IEC_STD_V10 &gt;&gt; Data Standard &gt;&gt; STG"/>
    <s v="EBO Project Accumulated Revenue"/>
    <x v="91"/>
    <x v="1"/>
    <x v="0"/>
    <x v="92"/>
    <x v="2"/>
    <s v="IEC_STD_V10 &gt;&gt; Common &gt;&gt; AutoMetaDataEBO Project Accumulated Revenue"/>
    <x v="1"/>
    <x v="1"/>
    <s v="EBO 專案累計利潤Property"/>
    <s v="EBO 專案"/>
    <n v="172"/>
    <n v="161"/>
    <e v="#N/A"/>
    <s v="EBO Project Accumulated Revenue"/>
    <n v="1"/>
    <n v="0"/>
    <n v="0"/>
    <x v="0"/>
    <s v="EBO Project"/>
    <x v="18"/>
    <s v="IEC_STD_V10 &gt;&gt; Data Standard &gt;&gt; STG &gt;&gt; EBO Project"/>
    <x v="36"/>
    <s v="C.1.1.0:"/>
    <x v="11"/>
    <x v="11"/>
    <x v="170"/>
    <x v="90"/>
    <x v="91"/>
    <x v="98"/>
    <x v="0"/>
    <x v="0"/>
    <x v="0"/>
    <x v="6"/>
    <m/>
    <x v="0"/>
    <x v="1"/>
    <s v="EBO Project_EBO Project Accumulated Revenue"/>
    <x v="170"/>
    <x v="1"/>
    <x v="0"/>
    <x v="2"/>
    <x v="2"/>
    <x v="0"/>
    <x v="0"/>
    <s v="INT_EBO_PROJECT"/>
    <s v="EBO_PROJECT_ACCUMULATED_REVENUE"/>
    <x v="17"/>
    <x v="74"/>
    <x v="0"/>
    <n v="8"/>
    <x v="1"/>
    <x v="1"/>
    <x v="1"/>
    <s v=""/>
    <s v=""/>
    <n v="170"/>
    <s v="-170"/>
    <x v="0"/>
    <x v="0"/>
    <x v="0"/>
    <x v="91"/>
    <x v="2"/>
    <s v="Accumulated Revenue (百萬台幣)"/>
    <s v=""/>
    <s v=""/>
    <x v="0"/>
    <x v="72"/>
    <m/>
    <s v="不要上資料庫^()$"/>
    <n v="9"/>
    <x v="0"/>
    <x v="2"/>
    <x v="0"/>
    <x v="0"/>
    <x v="0"/>
    <x v="1"/>
    <b v="0"/>
    <x v="0"/>
    <x v="1"/>
    <n v="0"/>
    <x v="0"/>
    <b v="0"/>
    <b v="0"/>
    <b v="0"/>
    <b v="0"/>
    <b v="0"/>
    <b v="0"/>
    <b v="0"/>
    <b v="0"/>
    <b v="0"/>
    <b v="0"/>
    <b v="0"/>
    <x v="1"/>
    <x v="1"/>
    <n v="0"/>
    <x v="13"/>
    <x v="0"/>
  </r>
  <r>
    <m/>
    <s v="STG"/>
    <x v="4"/>
    <x v="91"/>
    <x v="92"/>
    <x v="1"/>
    <x v="93"/>
    <s v="EBO 專案資助紀錄表"/>
    <x v="0"/>
    <m/>
    <s v="N/A"/>
    <s v="Confidential"/>
    <x v="7"/>
    <m/>
    <x v="1"/>
    <s v="NBDC"/>
    <x v="2"/>
    <x v="2"/>
    <x v="0"/>
    <x v="0"/>
    <s v="INT_EBO_PROJECT_FUNDING_HISTORY"/>
    <m/>
    <m/>
    <m/>
    <m/>
    <m/>
    <m/>
    <m/>
    <m/>
    <m/>
    <m/>
    <m/>
    <m/>
    <m/>
    <m/>
    <m/>
    <m/>
    <m/>
    <m/>
    <m/>
    <s v="資料清單"/>
    <x v="3"/>
    <x v="12"/>
    <x v="73"/>
    <x v="4"/>
    <s v="IEC_STD_V10 &gt;&gt; Data Standard &gt;&gt; STG"/>
    <s v="EBO Project Funding History"/>
    <x v="92"/>
    <x v="1"/>
    <x v="0"/>
    <x v="93"/>
    <x v="2"/>
    <s v="IEC_STD_V10 &gt;&gt; Common &gt;&gt; AutoMetaDataEBO Project Funding History"/>
    <x v="0"/>
    <x v="1"/>
    <s v="EBO 專案資助紀錄表Concept"/>
    <s v="EBO 專案資助紀錄表"/>
    <n v="173"/>
    <n v="0"/>
    <n v="0"/>
    <s v=""/>
    <n v="0"/>
    <n v="0"/>
    <n v="0"/>
    <x v="0"/>
    <s v=""/>
    <x v="0"/>
    <s v=""/>
    <x v="0"/>
    <s v="C.1.1.0:"/>
    <x v="12"/>
    <x v="12"/>
    <x v="171"/>
    <x v="91"/>
    <x v="92"/>
    <x v="99"/>
    <x v="0"/>
    <x v="0"/>
    <x v="0"/>
    <x v="7"/>
    <m/>
    <x v="0"/>
    <x v="0"/>
    <s v="EBO Project Funding History"/>
    <x v="171"/>
    <x v="0"/>
    <x v="0"/>
    <x v="2"/>
    <x v="2"/>
    <x v="0"/>
    <x v="0"/>
    <s v="INT_EBO_PROJECT_FUNDING_HISTORY"/>
    <s v=""/>
    <x v="18"/>
    <x v="0"/>
    <x v="0"/>
    <n v="8"/>
    <x v="1"/>
    <x v="1"/>
    <x v="1"/>
    <s v=""/>
    <s v=""/>
    <n v="171"/>
    <s v="-171"/>
    <x v="0"/>
    <x v="0"/>
    <x v="0"/>
    <x v="92"/>
    <x v="2"/>
    <s v="EBO 專案資助紀錄表"/>
    <s v=""/>
    <s v=""/>
    <x v="0"/>
    <x v="73"/>
    <m/>
    <s v="^()$"/>
    <n v="9"/>
    <x v="0"/>
    <x v="2"/>
    <x v="0"/>
    <x v="0"/>
    <x v="0"/>
    <x v="1"/>
    <b v="0"/>
    <x v="0"/>
    <x v="0"/>
    <n v="0"/>
    <x v="0"/>
    <b v="0"/>
    <b v="0"/>
    <b v="0"/>
    <b v="0"/>
    <b v="0"/>
    <b v="0"/>
    <b v="0"/>
    <b v="0"/>
    <b v="0"/>
    <b v="0"/>
    <b v="0"/>
    <x v="1"/>
    <x v="1"/>
    <n v="0"/>
    <x v="8"/>
    <x v="0"/>
  </r>
  <r>
    <m/>
    <s v="STG"/>
    <x v="4"/>
    <x v="80"/>
    <x v="81"/>
    <x v="1"/>
    <x v="82"/>
    <s v="EBO 專案編號"/>
    <x v="2"/>
    <m/>
    <s v="N/A"/>
    <s v="Confidential"/>
    <x v="2"/>
    <m/>
    <x v="1"/>
    <s v="NBDC"/>
    <x v="2"/>
    <x v="2"/>
    <x v="0"/>
    <x v="0"/>
    <s v="INT_EBO_PROJECT_FUNDING_HISTORY"/>
    <s v="EBO_PROJECT_NUMBER"/>
    <m/>
    <m/>
    <m/>
    <m/>
    <m/>
    <m/>
    <m/>
    <m/>
    <m/>
    <m/>
    <m/>
    <m/>
    <m/>
    <m/>
    <m/>
    <m/>
    <m/>
    <m/>
    <s v="資料清單"/>
    <x v="3"/>
    <x v="13"/>
    <x v="62"/>
    <x v="4"/>
    <s v="IEC_STD_V10 &gt;&gt; Data Standard &gt;&gt; STG"/>
    <s v="EBO Project Number"/>
    <x v="81"/>
    <x v="1"/>
    <x v="0"/>
    <x v="82"/>
    <x v="2"/>
    <s v="IEC_STD_V10 &gt;&gt; Common &gt;&gt; AutoMetaDataEBO Project Number"/>
    <x v="2"/>
    <x v="1"/>
    <s v="EBO 專案編號Relationship"/>
    <s v="EBO 專案資助紀錄表"/>
    <n v="162"/>
    <n v="173"/>
    <n v="0"/>
    <s v=""/>
    <n v="0"/>
    <n v="0"/>
    <n v="162"/>
    <x v="25"/>
    <s v="EBO Project Funding History"/>
    <x v="19"/>
    <s v="IEC_STD_V10 &gt;&gt; Data Standard &gt;&gt; STG &gt;&gt; EBO Project Funding History"/>
    <x v="0"/>
    <s v="C.1.1.0:"/>
    <x v="13"/>
    <x v="13"/>
    <x v="172"/>
    <x v="80"/>
    <x v="81"/>
    <x v="100"/>
    <x v="0"/>
    <x v="0"/>
    <x v="0"/>
    <x v="2"/>
    <m/>
    <x v="0"/>
    <x v="2"/>
    <s v="EBO Project Funding History_EBO Project Number"/>
    <x v="172"/>
    <x v="2"/>
    <x v="0"/>
    <x v="2"/>
    <x v="2"/>
    <x v="0"/>
    <x v="0"/>
    <s v="INT_EBO_PROJECT_FUNDING_HISTORY"/>
    <s v="EBO_PROJECT_NUMBER"/>
    <x v="18"/>
    <x v="64"/>
    <x v="0"/>
    <n v="8"/>
    <x v="1"/>
    <x v="1"/>
    <x v="1"/>
    <s v=""/>
    <s v=""/>
    <n v="172"/>
    <s v="-172"/>
    <x v="0"/>
    <x v="0"/>
    <x v="0"/>
    <x v="81"/>
    <x v="2"/>
    <s v="EBO 專案編號"/>
    <s v=""/>
    <s v=""/>
    <x v="0"/>
    <x v="62"/>
    <m/>
    <s v="^()$"/>
    <n v="9"/>
    <x v="0"/>
    <x v="2"/>
    <x v="0"/>
    <x v="0"/>
    <x v="1"/>
    <x v="1"/>
    <b v="0"/>
    <x v="0"/>
    <x v="1"/>
    <n v="0"/>
    <x v="0"/>
    <b v="0"/>
    <b v="0"/>
    <b v="0"/>
    <b v="0"/>
    <b v="0"/>
    <b v="0"/>
    <b v="0"/>
    <b v="0"/>
    <b v="1"/>
    <b v="0"/>
    <b v="0"/>
    <x v="0"/>
    <x v="5"/>
    <n v="1"/>
    <x v="33"/>
    <x v="0"/>
  </r>
  <r>
    <m/>
    <s v="STG"/>
    <x v="4"/>
    <x v="81"/>
    <x v="82"/>
    <x v="39"/>
    <x v="94"/>
    <s v="EBO 專案名稱"/>
    <x v="2"/>
    <m/>
    <s v="EBO Project_EBO Project Name"/>
    <s v="Confidential"/>
    <x v="1"/>
    <m/>
    <x v="1"/>
    <s v="NBDC"/>
    <x v="2"/>
    <x v="2"/>
    <x v="0"/>
    <x v="0"/>
    <s v="INT_EBO_PROJECT_FUNDING_HISTORY"/>
    <s v="EBO_PROJECT_NAME"/>
    <m/>
    <m/>
    <m/>
    <m/>
    <m/>
    <m/>
    <m/>
    <m/>
    <m/>
    <m/>
    <m/>
    <m/>
    <m/>
    <m/>
    <m/>
    <m/>
    <m/>
    <m/>
    <s v="資料清單"/>
    <x v="3"/>
    <x v="14"/>
    <x v="63"/>
    <x v="4"/>
    <s v="IEC_STD_V10 &gt;&gt; Data Standard &gt;&gt; STG"/>
    <s v="EBO Project Name"/>
    <x v="82"/>
    <x v="39"/>
    <x v="0"/>
    <x v="94"/>
    <x v="2"/>
    <s v="IEC_STD_V10 &gt;&gt; Common &gt;&gt; AutoMetaDataEBO Project Name"/>
    <x v="2"/>
    <x v="1"/>
    <s v="EBO 專案名稱Relationship"/>
    <s v="EBO 專案資助紀錄表"/>
    <n v="163"/>
    <n v="173"/>
    <e v="#N/A"/>
    <s v=""/>
    <n v="0"/>
    <n v="0"/>
    <n v="163"/>
    <x v="26"/>
    <s v="EBO Project Funding History"/>
    <x v="19"/>
    <s v="IEC_STD_V10 &gt;&gt; Data Standard &gt;&gt; STG &gt;&gt; EBO Project Funding History"/>
    <x v="37"/>
    <s v="C.1.1.0:"/>
    <x v="14"/>
    <x v="14"/>
    <x v="173"/>
    <x v="81"/>
    <x v="82"/>
    <x v="101"/>
    <x v="0"/>
    <x v="0"/>
    <x v="0"/>
    <x v="1"/>
    <m/>
    <x v="0"/>
    <x v="2"/>
    <s v="EBO Project Funding History_EBO Project Name"/>
    <x v="173"/>
    <x v="2"/>
    <x v="0"/>
    <x v="2"/>
    <x v="2"/>
    <x v="0"/>
    <x v="0"/>
    <s v="INT_EBO_PROJECT_FUNDING_HISTORY"/>
    <s v="EBO_PROJECT_NAME"/>
    <x v="18"/>
    <x v="65"/>
    <x v="0"/>
    <n v="8"/>
    <x v="1"/>
    <x v="1"/>
    <x v="1"/>
    <s v=""/>
    <s v=""/>
    <n v="173"/>
    <s v="-173"/>
    <x v="0"/>
    <x v="0"/>
    <x v="0"/>
    <x v="82"/>
    <x v="2"/>
    <s v="EBO 專案名稱"/>
    <s v=""/>
    <s v=""/>
    <x v="0"/>
    <x v="63"/>
    <m/>
    <s v="^()$"/>
    <n v="9"/>
    <x v="0"/>
    <x v="2"/>
    <x v="0"/>
    <x v="0"/>
    <x v="1"/>
    <x v="1"/>
    <b v="0"/>
    <x v="0"/>
    <x v="1"/>
    <n v="0"/>
    <x v="0"/>
    <b v="0"/>
    <b v="0"/>
    <b v="0"/>
    <b v="0"/>
    <b v="0"/>
    <b v="0"/>
    <b v="0"/>
    <b v="0"/>
    <b v="0"/>
    <b v="0"/>
    <b v="0"/>
    <x v="1"/>
    <x v="1"/>
    <n v="0"/>
    <x v="11"/>
    <x v="0"/>
  </r>
  <r>
    <m/>
    <s v="STG"/>
    <x v="4"/>
    <x v="92"/>
    <x v="93"/>
    <x v="1"/>
    <x v="95"/>
    <s v="資助EBO專案的事業群"/>
    <x v="1"/>
    <m/>
    <s v="N/A"/>
    <s v="Confidential"/>
    <x v="2"/>
    <s v="Corp,_x000a_EBG,_x000a_PSG,_x000a_AIM,_x000a_Besta,_x000a_IAC,_x000a_IIOT"/>
    <x v="1"/>
    <s v="NBDC"/>
    <x v="2"/>
    <x v="2"/>
    <x v="0"/>
    <x v="0"/>
    <s v="INT_EBO_PROJECT_FUNDING_HISTORY"/>
    <s v="EBO_FUNDING_BG"/>
    <m/>
    <m/>
    <m/>
    <m/>
    <m/>
    <m/>
    <m/>
    <m/>
    <m/>
    <m/>
    <m/>
    <m/>
    <m/>
    <m/>
    <m/>
    <m/>
    <m/>
    <m/>
    <s v="資料清單"/>
    <x v="3"/>
    <x v="15"/>
    <x v="74"/>
    <x v="4"/>
    <s v="IEC_STD_V10 &gt;&gt; Data Standard &gt;&gt; STG"/>
    <s v="EBO Funding BG"/>
    <x v="93"/>
    <x v="1"/>
    <x v="0"/>
    <x v="95"/>
    <x v="2"/>
    <s v="IEC_STD_V10 &gt;&gt; Common &gt;&gt; AutoMetaDataEBO Funding BG"/>
    <x v="1"/>
    <x v="1"/>
    <s v="資助事業群Property"/>
    <s v="EBO 專案資助紀錄表"/>
    <n v="176"/>
    <n v="173"/>
    <n v="0"/>
    <s v="EBO Funding BG"/>
    <n v="1"/>
    <n v="0"/>
    <n v="0"/>
    <x v="0"/>
    <s v="EBO Project Funding History"/>
    <x v="19"/>
    <s v="IEC_STD_V10 &gt;&gt; Data Standard &gt;&gt; STG &gt;&gt; EBO Project Funding History"/>
    <x v="0"/>
    <s v="C.1.1.0:"/>
    <x v="15"/>
    <x v="15"/>
    <x v="174"/>
    <x v="92"/>
    <x v="93"/>
    <x v="102"/>
    <x v="17"/>
    <x v="0"/>
    <x v="0"/>
    <x v="2"/>
    <m/>
    <x v="0"/>
    <x v="1"/>
    <s v="EBO Project Funding History_EBO Funding BG"/>
    <x v="174"/>
    <x v="1"/>
    <x v="0"/>
    <x v="2"/>
    <x v="2"/>
    <x v="0"/>
    <x v="0"/>
    <s v="INT_EBO_PROJECT_FUNDING_HISTORY"/>
    <s v="EBO_FUNDING_BG"/>
    <x v="18"/>
    <x v="75"/>
    <x v="0"/>
    <n v="8"/>
    <x v="1"/>
    <x v="1"/>
    <x v="1"/>
    <s v=""/>
    <s v=""/>
    <n v="174"/>
    <s v="-174"/>
    <x v="0"/>
    <x v="0"/>
    <x v="0"/>
    <x v="93"/>
    <x v="2"/>
    <s v="資助EBO專案的事業群"/>
    <s v=""/>
    <s v=""/>
    <x v="0"/>
    <x v="74"/>
    <m/>
    <s v="^()$"/>
    <n v="9"/>
    <x v="0"/>
    <x v="2"/>
    <x v="0"/>
    <x v="0"/>
    <x v="0"/>
    <x v="1"/>
    <b v="0"/>
    <x v="0"/>
    <x v="1"/>
    <n v="0"/>
    <x v="0"/>
    <b v="0"/>
    <b v="0"/>
    <b v="0"/>
    <b v="0"/>
    <b v="0"/>
    <b v="0"/>
    <b v="0"/>
    <b v="0"/>
    <b v="0"/>
    <b v="0"/>
    <b v="0"/>
    <x v="1"/>
    <x v="1"/>
    <n v="0"/>
    <x v="0"/>
    <x v="0"/>
  </r>
  <r>
    <m/>
    <s v="STG"/>
    <x v="4"/>
    <x v="93"/>
    <x v="94"/>
    <x v="1"/>
    <x v="96"/>
    <s v="資助EBO專案的事業單位_x000a_Nullable"/>
    <x v="1"/>
    <m/>
    <s v="N/A"/>
    <s v="Confidential"/>
    <x v="1"/>
    <m/>
    <x v="1"/>
    <s v="NBDC"/>
    <x v="2"/>
    <x v="2"/>
    <x v="0"/>
    <x v="0"/>
    <s v="INT_EBO_PROJECT_FUNDING_HISTORY"/>
    <s v="EBO_FUNDING_BU"/>
    <m/>
    <m/>
    <m/>
    <m/>
    <m/>
    <m/>
    <m/>
    <m/>
    <m/>
    <m/>
    <m/>
    <m/>
    <m/>
    <m/>
    <m/>
    <m/>
    <m/>
    <m/>
    <s v="資料清單"/>
    <x v="3"/>
    <x v="16"/>
    <x v="75"/>
    <x v="4"/>
    <s v="IEC_STD_V10 &gt;&gt; Data Standard &gt;&gt; STG"/>
    <s v="EBO Funding BU"/>
    <x v="94"/>
    <x v="1"/>
    <x v="0"/>
    <x v="96"/>
    <x v="2"/>
    <s v="IEC_STD_V10 &gt;&gt; Common &gt;&gt; AutoMetaDataEBO Funding BU"/>
    <x v="1"/>
    <x v="1"/>
    <s v="資助事業單位Property"/>
    <s v="EBO 專案資助紀錄表"/>
    <n v="177"/>
    <n v="173"/>
    <n v="0"/>
    <s v="EBO Funding BU"/>
    <n v="1"/>
    <n v="0"/>
    <n v="0"/>
    <x v="0"/>
    <s v="EBO Project Funding History"/>
    <x v="19"/>
    <s v="IEC_STD_V10 &gt;&gt; Data Standard &gt;&gt; STG &gt;&gt; EBO Project Funding History"/>
    <x v="0"/>
    <s v="C.1.1.0:"/>
    <x v="16"/>
    <x v="16"/>
    <x v="175"/>
    <x v="93"/>
    <x v="94"/>
    <x v="103"/>
    <x v="0"/>
    <x v="0"/>
    <x v="0"/>
    <x v="1"/>
    <m/>
    <x v="0"/>
    <x v="1"/>
    <s v="EBO Project Funding History_EBO Funding BU"/>
    <x v="175"/>
    <x v="1"/>
    <x v="0"/>
    <x v="2"/>
    <x v="2"/>
    <x v="0"/>
    <x v="0"/>
    <s v="INT_EBO_PROJECT_FUNDING_HISTORY"/>
    <s v="EBO_FUNDING_BU"/>
    <x v="18"/>
    <x v="76"/>
    <x v="0"/>
    <n v="8"/>
    <x v="1"/>
    <x v="1"/>
    <x v="1"/>
    <s v=""/>
    <s v=""/>
    <n v="175"/>
    <s v="-175"/>
    <x v="0"/>
    <x v="0"/>
    <x v="0"/>
    <x v="94"/>
    <x v="2"/>
    <s v="資助EBO專案的事業單位"/>
    <s v=""/>
    <s v=""/>
    <x v="0"/>
    <x v="75"/>
    <m/>
    <s v="^()$"/>
    <n v="9"/>
    <x v="0"/>
    <x v="2"/>
    <x v="0"/>
    <x v="0"/>
    <x v="0"/>
    <x v="1"/>
    <b v="0"/>
    <x v="0"/>
    <x v="1"/>
    <n v="0"/>
    <x v="0"/>
    <b v="0"/>
    <b v="0"/>
    <b v="0"/>
    <b v="0"/>
    <b v="0"/>
    <b v="0"/>
    <b v="0"/>
    <b v="0"/>
    <b v="0"/>
    <b v="0"/>
    <b v="0"/>
    <x v="1"/>
    <x v="1"/>
    <n v="0"/>
    <x v="0"/>
    <x v="0"/>
  </r>
  <r>
    <m/>
    <s v="STG"/>
    <x v="4"/>
    <x v="94"/>
    <x v="95"/>
    <x v="43"/>
    <x v="97"/>
    <s v="EBO專案的資助比率"/>
    <x v="1"/>
    <m/>
    <s v="N/A"/>
    <s v="Confidential"/>
    <x v="5"/>
    <m/>
    <x v="1"/>
    <s v="NBDC"/>
    <x v="2"/>
    <x v="2"/>
    <x v="0"/>
    <x v="0"/>
    <s v="INT_EBO_PROJECT_FUNDING_HISTORY"/>
    <s v="EBO_PROJECT_FUNDING_PERCENTAGE"/>
    <m/>
    <m/>
    <m/>
    <m/>
    <m/>
    <m/>
    <m/>
    <m/>
    <m/>
    <m/>
    <m/>
    <m/>
    <m/>
    <m/>
    <m/>
    <m/>
    <m/>
    <m/>
    <s v="資料清單"/>
    <x v="3"/>
    <x v="17"/>
    <x v="76"/>
    <x v="4"/>
    <s v="IEC_STD_V10 &gt;&gt; Data Standard &gt;&gt; STG"/>
    <s v="EBO Project Funding Percentage"/>
    <x v="95"/>
    <x v="43"/>
    <x v="0"/>
    <x v="97"/>
    <x v="2"/>
    <s v="IEC_STD_V10 &gt;&gt; Common &gt;&gt; AutoMetaDataEBO Project Funding Percentage"/>
    <x v="1"/>
    <x v="1"/>
    <s v="EBO 專案資助比率Property"/>
    <s v="EBO 專案資助紀錄表"/>
    <n v="178"/>
    <n v="173"/>
    <n v="0"/>
    <s v="EBO Project Funding Percentage"/>
    <n v="1"/>
    <n v="0"/>
    <n v="0"/>
    <x v="0"/>
    <s v="EBO Project Funding History"/>
    <x v="19"/>
    <s v="IEC_STD_V10 &gt;&gt; Data Standard &gt;&gt; STG &gt;&gt; EBO Project Funding History"/>
    <x v="0"/>
    <s v="C.1.1.0:"/>
    <x v="17"/>
    <x v="17"/>
    <x v="176"/>
    <x v="94"/>
    <x v="95"/>
    <x v="104"/>
    <x v="0"/>
    <x v="0"/>
    <x v="0"/>
    <x v="5"/>
    <m/>
    <x v="0"/>
    <x v="1"/>
    <s v="EBO Project Funding History_EBO Project Funding Percentage"/>
    <x v="176"/>
    <x v="1"/>
    <x v="0"/>
    <x v="2"/>
    <x v="2"/>
    <x v="0"/>
    <x v="0"/>
    <s v="INT_EBO_PROJECT_FUNDING_HISTORY"/>
    <s v="EBO_PROJECT_FUNDING_PERCENTAGE"/>
    <x v="18"/>
    <x v="77"/>
    <x v="0"/>
    <n v="8"/>
    <x v="1"/>
    <x v="1"/>
    <x v="1"/>
    <s v=""/>
    <s v=""/>
    <n v="176"/>
    <s v="-176"/>
    <x v="0"/>
    <x v="0"/>
    <x v="0"/>
    <x v="95"/>
    <x v="2"/>
    <s v="EBO專案的資助比率"/>
    <s v=""/>
    <s v=""/>
    <x v="0"/>
    <x v="76"/>
    <m/>
    <s v="^()$"/>
    <n v="9"/>
    <x v="0"/>
    <x v="2"/>
    <x v="0"/>
    <x v="0"/>
    <x v="0"/>
    <x v="1"/>
    <b v="0"/>
    <x v="0"/>
    <x v="1"/>
    <n v="0"/>
    <x v="0"/>
    <b v="0"/>
    <b v="0"/>
    <b v="0"/>
    <b v="0"/>
    <b v="0"/>
    <b v="0"/>
    <b v="0"/>
    <b v="0"/>
    <b v="0"/>
    <b v="0"/>
    <b v="0"/>
    <x v="1"/>
    <x v="1"/>
    <n v="0"/>
    <x v="26"/>
    <x v="0"/>
  </r>
  <r>
    <m/>
    <s v="STG"/>
    <x v="4"/>
    <x v="95"/>
    <x v="96"/>
    <x v="44"/>
    <x v="98"/>
    <s v="資助EBO專案的開始日期"/>
    <x v="1"/>
    <m/>
    <s v="N/A"/>
    <s v="Confidential"/>
    <x v="3"/>
    <m/>
    <x v="1"/>
    <s v="NBDC"/>
    <x v="2"/>
    <x v="2"/>
    <x v="0"/>
    <x v="0"/>
    <s v="INT_EBO_PROJECT_FUNDING_HISTORY"/>
    <s v="EBO_FUNDING_START_DATE"/>
    <m/>
    <m/>
    <m/>
    <m/>
    <m/>
    <m/>
    <m/>
    <m/>
    <m/>
    <m/>
    <m/>
    <m/>
    <m/>
    <m/>
    <m/>
    <m/>
    <m/>
    <m/>
    <s v="資料清單"/>
    <x v="3"/>
    <x v="18"/>
    <x v="77"/>
    <x v="4"/>
    <s v="IEC_STD_V10 &gt;&gt; Data Standard &gt;&gt; STG"/>
    <s v="EBO Funding Start Date"/>
    <x v="96"/>
    <x v="44"/>
    <x v="0"/>
    <x v="98"/>
    <x v="2"/>
    <s v="IEC_STD_V10 &gt;&gt; Common &gt;&gt; AutoMetaDataEBO Funding Start Date"/>
    <x v="1"/>
    <x v="1"/>
    <s v="EBO 專案資助開始日期Property"/>
    <s v="EBO 專案資助紀錄表"/>
    <n v="179"/>
    <n v="173"/>
    <n v="0"/>
    <s v="EBO Funding Start Date"/>
    <n v="1"/>
    <n v="0"/>
    <n v="0"/>
    <x v="0"/>
    <s v="EBO Project Funding History"/>
    <x v="19"/>
    <s v="IEC_STD_V10 &gt;&gt; Data Standard &gt;&gt; STG &gt;&gt; EBO Project Funding History"/>
    <x v="0"/>
    <s v="C.1.1.0:"/>
    <x v="18"/>
    <x v="18"/>
    <x v="177"/>
    <x v="95"/>
    <x v="96"/>
    <x v="105"/>
    <x v="0"/>
    <x v="0"/>
    <x v="0"/>
    <x v="3"/>
    <m/>
    <x v="0"/>
    <x v="1"/>
    <s v="EBO Project Funding History_EBO Funding Start Date"/>
    <x v="177"/>
    <x v="1"/>
    <x v="0"/>
    <x v="2"/>
    <x v="2"/>
    <x v="0"/>
    <x v="0"/>
    <s v="INT_EBO_PROJECT_FUNDING_HISTORY"/>
    <s v="EBO_FUNDING_START_DATE"/>
    <x v="18"/>
    <x v="78"/>
    <x v="0"/>
    <n v="8"/>
    <x v="1"/>
    <x v="1"/>
    <x v="1"/>
    <s v=""/>
    <s v=""/>
    <n v="177"/>
    <s v="-177"/>
    <x v="0"/>
    <x v="0"/>
    <x v="0"/>
    <x v="96"/>
    <x v="2"/>
    <s v="資助EBO專案的開始日期"/>
    <s v=""/>
    <s v=""/>
    <x v="0"/>
    <x v="77"/>
    <m/>
    <s v="^()$"/>
    <n v="9"/>
    <x v="0"/>
    <x v="2"/>
    <x v="0"/>
    <x v="0"/>
    <x v="0"/>
    <x v="1"/>
    <b v="0"/>
    <x v="0"/>
    <x v="1"/>
    <n v="0"/>
    <x v="0"/>
    <b v="0"/>
    <b v="0"/>
    <b v="0"/>
    <b v="0"/>
    <b v="0"/>
    <b v="0"/>
    <b v="0"/>
    <b v="0"/>
    <b v="0"/>
    <b v="0"/>
    <b v="0"/>
    <x v="1"/>
    <x v="1"/>
    <n v="0"/>
    <x v="17"/>
    <x v="0"/>
  </r>
  <r>
    <m/>
    <s v="STG"/>
    <x v="4"/>
    <x v="96"/>
    <x v="97"/>
    <x v="45"/>
    <x v="99"/>
    <s v="資助EBO專案的結束日期, Nullable"/>
    <x v="1"/>
    <m/>
    <s v="N/A"/>
    <s v="Confidential"/>
    <x v="3"/>
    <m/>
    <x v="1"/>
    <s v="NBDC"/>
    <x v="2"/>
    <x v="2"/>
    <x v="0"/>
    <x v="0"/>
    <s v="INT_EBO_PROJECT_FUNDING_HISTORY"/>
    <s v="EBO_FUNDING_END_DATE"/>
    <m/>
    <m/>
    <m/>
    <m/>
    <m/>
    <m/>
    <m/>
    <m/>
    <m/>
    <m/>
    <m/>
    <m/>
    <m/>
    <m/>
    <m/>
    <m/>
    <m/>
    <m/>
    <s v="資料清單"/>
    <x v="3"/>
    <x v="19"/>
    <x v="78"/>
    <x v="4"/>
    <s v="IEC_STD_V10 &gt;&gt; Data Standard &gt;&gt; STG"/>
    <s v="EBO Funding End Date"/>
    <x v="97"/>
    <x v="45"/>
    <x v="0"/>
    <x v="99"/>
    <x v="2"/>
    <s v="IEC_STD_V10 &gt;&gt; Common &gt;&gt; AutoMetaDataEBO Funding End Date"/>
    <x v="1"/>
    <x v="1"/>
    <s v="EBO 專案資助結束日期Property"/>
    <s v="EBO 專案資助紀錄表"/>
    <n v="180"/>
    <n v="173"/>
    <n v="0"/>
    <s v="EBO Funding End Date"/>
    <n v="1"/>
    <n v="0"/>
    <n v="0"/>
    <x v="0"/>
    <s v="EBO Project Funding History"/>
    <x v="19"/>
    <s v="IEC_STD_V10 &gt;&gt; Data Standard &gt;&gt; STG &gt;&gt; EBO Project Funding History"/>
    <x v="0"/>
    <s v="C.1.1.0:"/>
    <x v="19"/>
    <x v="19"/>
    <x v="178"/>
    <x v="96"/>
    <x v="97"/>
    <x v="106"/>
    <x v="0"/>
    <x v="0"/>
    <x v="0"/>
    <x v="3"/>
    <m/>
    <x v="0"/>
    <x v="1"/>
    <s v="EBO Project Funding History_EBO Funding End Date"/>
    <x v="178"/>
    <x v="1"/>
    <x v="0"/>
    <x v="2"/>
    <x v="2"/>
    <x v="0"/>
    <x v="0"/>
    <s v="INT_EBO_PROJECT_FUNDING_HISTORY"/>
    <s v="EBO_FUNDING_END_DATE"/>
    <x v="18"/>
    <x v="79"/>
    <x v="0"/>
    <n v="8"/>
    <x v="1"/>
    <x v="1"/>
    <x v="1"/>
    <s v=""/>
    <s v=""/>
    <n v="178"/>
    <s v="-178"/>
    <x v="0"/>
    <x v="0"/>
    <x v="0"/>
    <x v="97"/>
    <x v="2"/>
    <s v="資助EBO專案的結束日期"/>
    <s v=""/>
    <s v=""/>
    <x v="0"/>
    <x v="78"/>
    <m/>
    <s v="^()$"/>
    <n v="9"/>
    <x v="0"/>
    <x v="2"/>
    <x v="0"/>
    <x v="0"/>
    <x v="0"/>
    <x v="1"/>
    <b v="0"/>
    <x v="0"/>
    <x v="1"/>
    <n v="0"/>
    <x v="0"/>
    <b v="0"/>
    <b v="0"/>
    <b v="0"/>
    <b v="0"/>
    <b v="0"/>
    <b v="0"/>
    <b v="0"/>
    <b v="0"/>
    <b v="0"/>
    <b v="0"/>
    <b v="0"/>
    <x v="1"/>
    <x v="1"/>
    <n v="0"/>
    <x v="6"/>
    <x v="0"/>
  </r>
  <r>
    <m/>
    <s v="STG"/>
    <x v="4"/>
    <x v="97"/>
    <x v="98"/>
    <x v="46"/>
    <x v="100"/>
    <s v="EBO 專案資助備註, Nullable"/>
    <x v="1"/>
    <m/>
    <s v="N/A"/>
    <s v="Confidential"/>
    <x v="1"/>
    <m/>
    <x v="1"/>
    <s v="NBDC"/>
    <x v="2"/>
    <x v="2"/>
    <x v="0"/>
    <x v="0"/>
    <s v="INT_EBO_PROJECT_FUNDING_HISTORY"/>
    <s v="EBO_FUNDING_REMARK"/>
    <m/>
    <m/>
    <m/>
    <m/>
    <m/>
    <m/>
    <m/>
    <m/>
    <m/>
    <m/>
    <m/>
    <m/>
    <m/>
    <m/>
    <m/>
    <m/>
    <m/>
    <m/>
    <s v="資料清單"/>
    <x v="3"/>
    <x v="20"/>
    <x v="79"/>
    <x v="4"/>
    <s v="IEC_STD_V10 &gt;&gt; Data Standard &gt;&gt; STG"/>
    <s v="EBO Funding Remark"/>
    <x v="98"/>
    <x v="46"/>
    <x v="0"/>
    <x v="100"/>
    <x v="2"/>
    <s v="IEC_STD_V10 &gt;&gt; Common &gt;&gt; AutoMetaDataEBO Funding Remark"/>
    <x v="1"/>
    <x v="1"/>
    <s v="EBO 專案資助備註Property"/>
    <s v="EBO 專案資助紀錄表"/>
    <n v="181"/>
    <n v="173"/>
    <n v="0"/>
    <s v="EBO Funding Remark"/>
    <n v="2"/>
    <n v="0"/>
    <n v="0"/>
    <x v="0"/>
    <s v="EBO Project Funding History"/>
    <x v="19"/>
    <s v="IEC_STD_V10 &gt;&gt; Data Standard &gt;&gt; STG &gt;&gt; EBO Project Funding History"/>
    <x v="0"/>
    <s v="C.1.1.0:"/>
    <x v="20"/>
    <x v="20"/>
    <x v="179"/>
    <x v="97"/>
    <x v="98"/>
    <x v="107"/>
    <x v="0"/>
    <x v="0"/>
    <x v="0"/>
    <x v="1"/>
    <m/>
    <x v="0"/>
    <x v="1"/>
    <s v="EBO Project Funding History_EBO Funding Remark"/>
    <x v="179"/>
    <x v="1"/>
    <x v="0"/>
    <x v="2"/>
    <x v="2"/>
    <x v="0"/>
    <x v="0"/>
    <s v="INT_EBO_PROJECT_FUNDING_HISTORY"/>
    <s v="EBO_FUNDING_REMARK"/>
    <x v="18"/>
    <x v="80"/>
    <x v="0"/>
    <n v="8"/>
    <x v="1"/>
    <x v="1"/>
    <x v="1"/>
    <s v=""/>
    <s v=""/>
    <n v="179"/>
    <s v="-179"/>
    <x v="0"/>
    <x v="0"/>
    <x v="0"/>
    <x v="98"/>
    <x v="2"/>
    <s v="EBO 專案資助備註"/>
    <s v=""/>
    <s v=""/>
    <x v="0"/>
    <x v="79"/>
    <m/>
    <s v="^()$"/>
    <n v="9"/>
    <x v="0"/>
    <x v="2"/>
    <x v="0"/>
    <x v="0"/>
    <x v="0"/>
    <x v="1"/>
    <b v="0"/>
    <x v="0"/>
    <x v="1"/>
    <n v="0"/>
    <x v="0"/>
    <b v="0"/>
    <b v="0"/>
    <b v="0"/>
    <b v="0"/>
    <b v="0"/>
    <b v="0"/>
    <b v="0"/>
    <b v="0"/>
    <b v="0"/>
    <b v="0"/>
    <b v="0"/>
    <x v="1"/>
    <x v="1"/>
    <n v="0"/>
    <x v="33"/>
    <x v="0"/>
  </r>
  <r>
    <m/>
    <s v="STG"/>
    <x v="4"/>
    <x v="98"/>
    <x v="99"/>
    <x v="47"/>
    <x v="90"/>
    <s v="檢查各項資料正確與否的日期"/>
    <x v="1"/>
    <m/>
    <s v="N/A"/>
    <s v="Confidential"/>
    <x v="3"/>
    <m/>
    <x v="1"/>
    <s v="NBDC"/>
    <x v="2"/>
    <x v="2"/>
    <x v="0"/>
    <x v="0"/>
    <s v="INT_EBO_PROJECT_FUNDING_HISTORY"/>
    <s v="FUNDING_CHECK_DATE"/>
    <m/>
    <m/>
    <m/>
    <m/>
    <m/>
    <m/>
    <m/>
    <m/>
    <m/>
    <m/>
    <m/>
    <m/>
    <m/>
    <m/>
    <m/>
    <m/>
    <m/>
    <m/>
    <s v="資料清單"/>
    <x v="3"/>
    <x v="21"/>
    <x v="80"/>
    <x v="4"/>
    <s v="IEC_STD_V10 &gt;&gt; Data Standard &gt;&gt; STG"/>
    <s v="Funding Check Date"/>
    <x v="99"/>
    <x v="47"/>
    <x v="0"/>
    <x v="90"/>
    <x v="2"/>
    <s v="IEC_STD_V10 &gt;&gt; Common &gt;&gt; AutoMetaDataFunding Check Date"/>
    <x v="1"/>
    <x v="1"/>
    <s v="EBO 專案資助紀錄檢查日期Property"/>
    <s v="EBO 專案資助紀錄表"/>
    <n v="182"/>
    <n v="173"/>
    <n v="0"/>
    <s v="Funding Check Date"/>
    <n v="1"/>
    <n v="0"/>
    <n v="0"/>
    <x v="0"/>
    <s v="EBO Project Funding History"/>
    <x v="19"/>
    <s v="IEC_STD_V10 &gt;&gt; Data Standard &gt;&gt; STG &gt;&gt; EBO Project Funding History"/>
    <x v="0"/>
    <s v="C.1.1.0:"/>
    <x v="21"/>
    <x v="21"/>
    <x v="180"/>
    <x v="98"/>
    <x v="99"/>
    <x v="96"/>
    <x v="0"/>
    <x v="0"/>
    <x v="0"/>
    <x v="3"/>
    <m/>
    <x v="0"/>
    <x v="1"/>
    <s v="EBO Project Funding History_Funding Check Date"/>
    <x v="180"/>
    <x v="1"/>
    <x v="0"/>
    <x v="2"/>
    <x v="2"/>
    <x v="0"/>
    <x v="0"/>
    <s v="INT_EBO_PROJECT_FUNDING_HISTORY"/>
    <s v="FUNDING_CHECK_DATE"/>
    <x v="18"/>
    <x v="81"/>
    <x v="0"/>
    <n v="8"/>
    <x v="1"/>
    <x v="1"/>
    <x v="1"/>
    <s v=""/>
    <s v=""/>
    <n v="180"/>
    <s v="-180"/>
    <x v="0"/>
    <x v="0"/>
    <x v="0"/>
    <x v="99"/>
    <x v="2"/>
    <s v="檢查各項資料正確與否的日期"/>
    <s v=""/>
    <s v=""/>
    <x v="0"/>
    <x v="80"/>
    <m/>
    <s v="^()$"/>
    <n v="9"/>
    <x v="0"/>
    <x v="2"/>
    <x v="0"/>
    <x v="0"/>
    <x v="0"/>
    <x v="1"/>
    <b v="0"/>
    <x v="0"/>
    <x v="1"/>
    <n v="0"/>
    <x v="0"/>
    <b v="0"/>
    <b v="0"/>
    <b v="0"/>
    <b v="0"/>
    <b v="0"/>
    <b v="0"/>
    <b v="0"/>
    <b v="0"/>
    <b v="0"/>
    <b v="0"/>
    <b v="0"/>
    <x v="1"/>
    <x v="1"/>
    <n v="0"/>
    <x v="33"/>
    <x v="0"/>
  </r>
  <r>
    <m/>
    <s v="STG"/>
    <x v="4"/>
    <x v="99"/>
    <x v="100"/>
    <x v="1"/>
    <x v="101"/>
    <s v="EBO 專案階段紀錄表"/>
    <x v="0"/>
    <m/>
    <s v="N/A"/>
    <s v="Confidential"/>
    <x v="7"/>
    <m/>
    <x v="1"/>
    <s v="NBDC"/>
    <x v="2"/>
    <x v="2"/>
    <x v="0"/>
    <x v="0"/>
    <s v="INT_EBO_PROJECT_PHASE_HISTORY"/>
    <m/>
    <m/>
    <m/>
    <m/>
    <m/>
    <m/>
    <m/>
    <m/>
    <m/>
    <m/>
    <m/>
    <m/>
    <m/>
    <m/>
    <m/>
    <m/>
    <m/>
    <m/>
    <m/>
    <s v="資料清單"/>
    <x v="3"/>
    <x v="22"/>
    <x v="81"/>
    <x v="4"/>
    <s v="IEC_STD_V10 &gt;&gt; Data Standard &gt;&gt; STG"/>
    <s v="EBO Project Phase History"/>
    <x v="100"/>
    <x v="1"/>
    <x v="0"/>
    <x v="101"/>
    <x v="2"/>
    <s v="IEC_STD_V10 &gt;&gt; Common &gt;&gt; AutoMetaDataEBO Project Phase History"/>
    <x v="0"/>
    <x v="1"/>
    <s v="EBO 專案階段紀錄表Concept"/>
    <s v="EBO 專案階段紀錄表"/>
    <n v="183"/>
    <n v="0"/>
    <n v="0"/>
    <s v=""/>
    <n v="0"/>
    <n v="0"/>
    <n v="0"/>
    <x v="0"/>
    <s v=""/>
    <x v="0"/>
    <s v=""/>
    <x v="0"/>
    <s v="C.1.1.0:"/>
    <x v="22"/>
    <x v="22"/>
    <x v="181"/>
    <x v="99"/>
    <x v="100"/>
    <x v="108"/>
    <x v="0"/>
    <x v="0"/>
    <x v="0"/>
    <x v="7"/>
    <m/>
    <x v="0"/>
    <x v="0"/>
    <s v="EBO Project Phase History"/>
    <x v="181"/>
    <x v="0"/>
    <x v="0"/>
    <x v="2"/>
    <x v="2"/>
    <x v="0"/>
    <x v="0"/>
    <s v="INT_EBO_PROJECT_PHASE_HISTORY"/>
    <s v=""/>
    <x v="19"/>
    <x v="0"/>
    <x v="0"/>
    <n v="8"/>
    <x v="1"/>
    <x v="1"/>
    <x v="1"/>
    <s v=""/>
    <s v=""/>
    <n v="181"/>
    <s v="-181"/>
    <x v="0"/>
    <x v="0"/>
    <x v="0"/>
    <x v="100"/>
    <x v="2"/>
    <s v="EBO 專案階段紀錄表"/>
    <s v=""/>
    <s v=""/>
    <x v="0"/>
    <x v="81"/>
    <m/>
    <s v="^()$"/>
    <n v="9"/>
    <x v="0"/>
    <x v="2"/>
    <x v="0"/>
    <x v="0"/>
    <x v="0"/>
    <x v="1"/>
    <b v="0"/>
    <x v="0"/>
    <x v="0"/>
    <n v="0"/>
    <x v="0"/>
    <b v="0"/>
    <b v="0"/>
    <b v="0"/>
    <b v="0"/>
    <b v="0"/>
    <b v="0"/>
    <b v="0"/>
    <b v="0"/>
    <b v="0"/>
    <b v="0"/>
    <b v="0"/>
    <x v="1"/>
    <x v="1"/>
    <n v="0"/>
    <x v="4"/>
    <x v="0"/>
  </r>
  <r>
    <m/>
    <s v="STG"/>
    <x v="4"/>
    <x v="80"/>
    <x v="81"/>
    <x v="1"/>
    <x v="82"/>
    <s v="EBO 專案編號"/>
    <x v="2"/>
    <m/>
    <s v="N/A"/>
    <s v="Confidential"/>
    <x v="2"/>
    <m/>
    <x v="1"/>
    <s v="NBDC"/>
    <x v="2"/>
    <x v="2"/>
    <x v="0"/>
    <x v="0"/>
    <s v="INT_EBO_PROJECT_PHASE_HISTORY"/>
    <s v="EBO_PROJECT_NUMBER"/>
    <m/>
    <m/>
    <m/>
    <m/>
    <m/>
    <m/>
    <m/>
    <m/>
    <m/>
    <m/>
    <m/>
    <m/>
    <m/>
    <m/>
    <m/>
    <m/>
    <m/>
    <m/>
    <s v="資料清單"/>
    <x v="3"/>
    <x v="23"/>
    <x v="62"/>
    <x v="4"/>
    <s v="IEC_STD_V10 &gt;&gt; Data Standard &gt;&gt; STG"/>
    <s v="EBO Project Number"/>
    <x v="81"/>
    <x v="1"/>
    <x v="0"/>
    <x v="82"/>
    <x v="2"/>
    <s v="IEC_STD_V10 &gt;&gt; Common &gt;&gt; AutoMetaDataEBO Project Number"/>
    <x v="2"/>
    <x v="1"/>
    <s v="EBO 專案編號Relationship"/>
    <s v="EBO 專案階段紀錄表"/>
    <n v="162"/>
    <n v="183"/>
    <n v="0"/>
    <s v=""/>
    <n v="0"/>
    <n v="0"/>
    <n v="162"/>
    <x v="25"/>
    <s v="EBO Project Phase History"/>
    <x v="20"/>
    <s v="IEC_STD_V10 &gt;&gt; Data Standard &gt;&gt; STG &gt;&gt; EBO Project Phase History"/>
    <x v="0"/>
    <s v="C.1.1.0:"/>
    <x v="23"/>
    <x v="23"/>
    <x v="182"/>
    <x v="80"/>
    <x v="81"/>
    <x v="100"/>
    <x v="0"/>
    <x v="0"/>
    <x v="0"/>
    <x v="2"/>
    <m/>
    <x v="0"/>
    <x v="2"/>
    <s v="EBO Project Phase History_EBO Project Number"/>
    <x v="182"/>
    <x v="2"/>
    <x v="0"/>
    <x v="2"/>
    <x v="2"/>
    <x v="0"/>
    <x v="0"/>
    <s v="INT_EBO_PROJECT_PHASE_HISTORY"/>
    <s v="EBO_PROJECT_NUMBER"/>
    <x v="19"/>
    <x v="64"/>
    <x v="0"/>
    <n v="8"/>
    <x v="1"/>
    <x v="1"/>
    <x v="1"/>
    <s v=""/>
    <s v=""/>
    <n v="182"/>
    <s v="-182"/>
    <x v="0"/>
    <x v="0"/>
    <x v="0"/>
    <x v="81"/>
    <x v="2"/>
    <s v="EBO 專案編號"/>
    <s v=""/>
    <s v=""/>
    <x v="0"/>
    <x v="62"/>
    <m/>
    <s v="^()$"/>
    <n v="9"/>
    <x v="0"/>
    <x v="2"/>
    <x v="0"/>
    <x v="0"/>
    <x v="1"/>
    <x v="1"/>
    <b v="0"/>
    <x v="0"/>
    <x v="1"/>
    <n v="0"/>
    <x v="0"/>
    <b v="0"/>
    <b v="0"/>
    <b v="0"/>
    <b v="0"/>
    <b v="0"/>
    <b v="0"/>
    <b v="0"/>
    <b v="0"/>
    <b v="1"/>
    <b v="0"/>
    <b v="0"/>
    <x v="0"/>
    <x v="5"/>
    <n v="1"/>
    <x v="33"/>
    <x v="0"/>
  </r>
  <r>
    <m/>
    <s v="STG"/>
    <x v="4"/>
    <x v="81"/>
    <x v="82"/>
    <x v="39"/>
    <x v="94"/>
    <s v="EBO 專案名稱"/>
    <x v="2"/>
    <m/>
    <s v="EBO Project_EBO Project Name"/>
    <s v="Confidential"/>
    <x v="1"/>
    <m/>
    <x v="1"/>
    <s v="NBDC"/>
    <x v="2"/>
    <x v="2"/>
    <x v="0"/>
    <x v="0"/>
    <s v="INT_EBO_PROJECT_PHASE_HISTORY"/>
    <s v="EBO_PROJECT_NAME"/>
    <m/>
    <m/>
    <m/>
    <m/>
    <m/>
    <m/>
    <m/>
    <m/>
    <m/>
    <m/>
    <m/>
    <m/>
    <m/>
    <m/>
    <m/>
    <m/>
    <m/>
    <m/>
    <s v="資料清單"/>
    <x v="3"/>
    <x v="24"/>
    <x v="63"/>
    <x v="4"/>
    <s v="IEC_STD_V10 &gt;&gt; Data Standard &gt;&gt; STG"/>
    <s v="EBO Project Name"/>
    <x v="82"/>
    <x v="39"/>
    <x v="0"/>
    <x v="94"/>
    <x v="2"/>
    <s v="IEC_STD_V10 &gt;&gt; Common &gt;&gt; AutoMetaDataEBO Project Name"/>
    <x v="2"/>
    <x v="1"/>
    <s v="EBO 專案名稱Relationship"/>
    <s v="EBO 專案階段紀錄表"/>
    <n v="163"/>
    <n v="183"/>
    <e v="#N/A"/>
    <s v=""/>
    <n v="0"/>
    <n v="0"/>
    <n v="163"/>
    <x v="26"/>
    <s v="EBO Project Phase History"/>
    <x v="20"/>
    <s v="IEC_STD_V10 &gt;&gt; Data Standard &gt;&gt; STG &gt;&gt; EBO Project Phase History"/>
    <x v="37"/>
    <s v="C.1.1.0:"/>
    <x v="24"/>
    <x v="24"/>
    <x v="183"/>
    <x v="81"/>
    <x v="82"/>
    <x v="101"/>
    <x v="0"/>
    <x v="0"/>
    <x v="0"/>
    <x v="1"/>
    <m/>
    <x v="0"/>
    <x v="2"/>
    <s v="EBO Project Phase History_EBO Project Name"/>
    <x v="183"/>
    <x v="2"/>
    <x v="0"/>
    <x v="2"/>
    <x v="2"/>
    <x v="0"/>
    <x v="0"/>
    <s v="INT_EBO_PROJECT_PHASE_HISTORY"/>
    <s v="EBO_PROJECT_NAME"/>
    <x v="19"/>
    <x v="65"/>
    <x v="0"/>
    <n v="8"/>
    <x v="1"/>
    <x v="1"/>
    <x v="1"/>
    <s v=""/>
    <s v=""/>
    <n v="183"/>
    <s v="-183"/>
    <x v="0"/>
    <x v="0"/>
    <x v="0"/>
    <x v="82"/>
    <x v="2"/>
    <s v="EBO 專案名稱"/>
    <s v=""/>
    <s v=""/>
    <x v="0"/>
    <x v="63"/>
    <m/>
    <s v="^()$"/>
    <n v="9"/>
    <x v="0"/>
    <x v="2"/>
    <x v="0"/>
    <x v="0"/>
    <x v="1"/>
    <x v="1"/>
    <b v="0"/>
    <x v="0"/>
    <x v="1"/>
    <n v="0"/>
    <x v="0"/>
    <b v="0"/>
    <b v="0"/>
    <b v="0"/>
    <b v="0"/>
    <b v="0"/>
    <b v="0"/>
    <b v="0"/>
    <b v="0"/>
    <b v="0"/>
    <b v="0"/>
    <b v="0"/>
    <x v="1"/>
    <x v="1"/>
    <n v="0"/>
    <x v="11"/>
    <x v="0"/>
  </r>
  <r>
    <m/>
    <s v="STG"/>
    <x v="4"/>
    <x v="100"/>
    <x v="101"/>
    <x v="1"/>
    <x v="102"/>
    <s v="EBO 階段"/>
    <x v="1"/>
    <m/>
    <s v="N/A"/>
    <s v="Confidential"/>
    <x v="2"/>
    <s v="Candidate, _x000a_Pre-EBO, _x000a_EBO, _x000a_Graduated"/>
    <x v="1"/>
    <s v="NBDC"/>
    <x v="2"/>
    <x v="2"/>
    <x v="0"/>
    <x v="0"/>
    <s v="INT_EBO_PROJECT_PHASE_HISTORY"/>
    <s v="EBO_PHASE"/>
    <m/>
    <m/>
    <m/>
    <m/>
    <m/>
    <m/>
    <m/>
    <m/>
    <m/>
    <m/>
    <m/>
    <m/>
    <m/>
    <m/>
    <m/>
    <m/>
    <m/>
    <m/>
    <s v="資料清單"/>
    <x v="3"/>
    <x v="25"/>
    <x v="82"/>
    <x v="4"/>
    <s v="IEC_STD_V10 &gt;&gt; Data Standard &gt;&gt; STG"/>
    <s v="EBO Phase"/>
    <x v="101"/>
    <x v="1"/>
    <x v="0"/>
    <x v="102"/>
    <x v="2"/>
    <s v="IEC_STD_V10 &gt;&gt; Common &gt;&gt; AutoMetaDataEBO Phase"/>
    <x v="1"/>
    <x v="1"/>
    <s v="EBO 階段Property"/>
    <s v="EBO 專案階段紀錄表"/>
    <n v="186"/>
    <n v="183"/>
    <n v="0"/>
    <s v="EBO Phase"/>
    <n v="1"/>
    <n v="0"/>
    <n v="0"/>
    <x v="0"/>
    <s v="EBO Project Phase History"/>
    <x v="20"/>
    <s v="IEC_STD_V10 &gt;&gt; Data Standard &gt;&gt; STG &gt;&gt; EBO Project Phase History"/>
    <x v="0"/>
    <s v="C.1.1.0:"/>
    <x v="25"/>
    <x v="25"/>
    <x v="184"/>
    <x v="100"/>
    <x v="101"/>
    <x v="109"/>
    <x v="18"/>
    <x v="0"/>
    <x v="0"/>
    <x v="2"/>
    <m/>
    <x v="0"/>
    <x v="1"/>
    <s v="EBO Project Phase History_EBO Phase"/>
    <x v="184"/>
    <x v="1"/>
    <x v="0"/>
    <x v="2"/>
    <x v="2"/>
    <x v="0"/>
    <x v="0"/>
    <s v="INT_EBO_PROJECT_PHASE_HISTORY"/>
    <s v="EBO_PHASE"/>
    <x v="19"/>
    <x v="82"/>
    <x v="0"/>
    <n v="8"/>
    <x v="1"/>
    <x v="1"/>
    <x v="1"/>
    <s v=""/>
    <s v=""/>
    <n v="184"/>
    <s v="-184"/>
    <x v="0"/>
    <x v="0"/>
    <x v="0"/>
    <x v="101"/>
    <x v="2"/>
    <s v="EBO 階段"/>
    <s v=""/>
    <s v=""/>
    <x v="0"/>
    <x v="82"/>
    <m/>
    <s v="^()$"/>
    <n v="9"/>
    <x v="0"/>
    <x v="2"/>
    <x v="0"/>
    <x v="0"/>
    <x v="0"/>
    <x v="1"/>
    <b v="0"/>
    <x v="0"/>
    <x v="1"/>
    <n v="0"/>
    <x v="0"/>
    <b v="0"/>
    <b v="0"/>
    <b v="0"/>
    <b v="0"/>
    <b v="1"/>
    <b v="0"/>
    <b v="0"/>
    <b v="0"/>
    <b v="0"/>
    <b v="0"/>
    <b v="0"/>
    <x v="0"/>
    <x v="2"/>
    <n v="0"/>
    <x v="35"/>
    <x v="0"/>
  </r>
  <r>
    <m/>
    <s v="STG"/>
    <x v="4"/>
    <x v="101"/>
    <x v="102"/>
    <x v="1"/>
    <x v="103"/>
    <s v="EBO 階段開始日期"/>
    <x v="1"/>
    <m/>
    <s v="N/A"/>
    <s v="Confidential"/>
    <x v="3"/>
    <m/>
    <x v="1"/>
    <s v="NBDC"/>
    <x v="2"/>
    <x v="2"/>
    <x v="0"/>
    <x v="0"/>
    <s v="INT_EBO_PROJECT_PHASE_HISTORY"/>
    <s v="EBO_PHASE_START_DATE"/>
    <m/>
    <m/>
    <m/>
    <m/>
    <m/>
    <m/>
    <m/>
    <m/>
    <m/>
    <m/>
    <m/>
    <m/>
    <m/>
    <m/>
    <m/>
    <m/>
    <m/>
    <m/>
    <s v="資料清單"/>
    <x v="3"/>
    <x v="26"/>
    <x v="83"/>
    <x v="4"/>
    <s v="IEC_STD_V10 &gt;&gt; Data Standard &gt;&gt; STG"/>
    <s v="EBO Phase Start Date"/>
    <x v="102"/>
    <x v="1"/>
    <x v="0"/>
    <x v="103"/>
    <x v="2"/>
    <s v="IEC_STD_V10 &gt;&gt; Common &gt;&gt; AutoMetaDataEBO Phase Start Date"/>
    <x v="1"/>
    <x v="1"/>
    <s v="EBO 階段開始日期Property"/>
    <s v="EBO 專案階段紀錄表"/>
    <n v="187"/>
    <n v="183"/>
    <n v="0"/>
    <s v="EBO Phase Start Date"/>
    <n v="1"/>
    <n v="0"/>
    <n v="0"/>
    <x v="0"/>
    <s v="EBO Project Phase History"/>
    <x v="20"/>
    <s v="IEC_STD_V10 &gt;&gt; Data Standard &gt;&gt; STG &gt;&gt; EBO Project Phase History"/>
    <x v="0"/>
    <s v="C.1.1.0:"/>
    <x v="26"/>
    <x v="26"/>
    <x v="185"/>
    <x v="101"/>
    <x v="102"/>
    <x v="110"/>
    <x v="0"/>
    <x v="0"/>
    <x v="0"/>
    <x v="3"/>
    <m/>
    <x v="0"/>
    <x v="1"/>
    <s v="EBO Project Phase History_EBO Phase Start Date"/>
    <x v="185"/>
    <x v="1"/>
    <x v="0"/>
    <x v="2"/>
    <x v="2"/>
    <x v="0"/>
    <x v="0"/>
    <s v="INT_EBO_PROJECT_PHASE_HISTORY"/>
    <s v="EBO_PHASE_START_DATE"/>
    <x v="19"/>
    <x v="83"/>
    <x v="0"/>
    <n v="8"/>
    <x v="1"/>
    <x v="1"/>
    <x v="1"/>
    <s v=""/>
    <s v=""/>
    <n v="185"/>
    <s v="-185"/>
    <x v="0"/>
    <x v="0"/>
    <x v="0"/>
    <x v="102"/>
    <x v="2"/>
    <s v="EBO 階段開始日期"/>
    <s v=""/>
    <s v=""/>
    <x v="0"/>
    <x v="83"/>
    <m/>
    <s v="^()$"/>
    <n v="9"/>
    <x v="0"/>
    <x v="2"/>
    <x v="0"/>
    <x v="0"/>
    <x v="0"/>
    <x v="1"/>
    <b v="0"/>
    <x v="0"/>
    <x v="1"/>
    <n v="0"/>
    <x v="0"/>
    <b v="0"/>
    <b v="0"/>
    <b v="0"/>
    <b v="0"/>
    <b v="0"/>
    <b v="0"/>
    <b v="0"/>
    <b v="0"/>
    <b v="0"/>
    <b v="0"/>
    <b v="0"/>
    <x v="1"/>
    <x v="1"/>
    <n v="0"/>
    <x v="6"/>
    <x v="0"/>
  </r>
  <r>
    <m/>
    <s v="STG"/>
    <x v="4"/>
    <x v="102"/>
    <x v="103"/>
    <x v="1"/>
    <x v="104"/>
    <s v="years count from Start Date to current date (runtime) if End Date is nullorEmpty"/>
    <x v="1"/>
    <m/>
    <s v="EBO Project Phase History_EBO Phase Start Date;EBO Project Phase History_EBO Phase End Date"/>
    <s v="Confidential"/>
    <x v="1"/>
    <m/>
    <x v="1"/>
    <s v="NBDC"/>
    <x v="2"/>
    <x v="2"/>
    <x v="0"/>
    <x v="0"/>
    <s v="INT_EBO_PROJECT_PHASE_HISTORY"/>
    <s v="EBO_PHASE_DURATION"/>
    <m/>
    <m/>
    <m/>
    <m/>
    <m/>
    <m/>
    <m/>
    <m/>
    <m/>
    <m/>
    <m/>
    <m/>
    <m/>
    <m/>
    <m/>
    <m/>
    <m/>
    <m/>
    <s v="資料清單"/>
    <x v="3"/>
    <x v="27"/>
    <x v="84"/>
    <x v="4"/>
    <s v="IEC_STD_V10 &gt;&gt; Data Standard &gt;&gt; STG"/>
    <s v="EBO Phase Duration"/>
    <x v="103"/>
    <x v="1"/>
    <x v="0"/>
    <x v="104"/>
    <x v="2"/>
    <s v="IEC_STD_V10 &gt;&gt; Common &gt;&gt; AutoMetaDataEBO Phase Duration"/>
    <x v="1"/>
    <x v="1"/>
    <s v="EBO階段發展時間Property"/>
    <s v="EBO 專案階段紀錄表"/>
    <n v="188"/>
    <n v="183"/>
    <e v="#N/A"/>
    <s v="EBO Phase Duration"/>
    <n v="1"/>
    <n v="0"/>
    <n v="0"/>
    <x v="0"/>
    <s v="EBO Project Phase History"/>
    <x v="20"/>
    <s v="IEC_STD_V10 &gt;&gt; Data Standard &gt;&gt; STG &gt;&gt; EBO Project Phase History"/>
    <x v="38"/>
    <s v="C.1.1.0:"/>
    <x v="27"/>
    <x v="27"/>
    <x v="186"/>
    <x v="102"/>
    <x v="103"/>
    <x v="111"/>
    <x v="0"/>
    <x v="0"/>
    <x v="0"/>
    <x v="1"/>
    <m/>
    <x v="0"/>
    <x v="1"/>
    <s v="EBO Project Phase History_EBO Phase Duration"/>
    <x v="186"/>
    <x v="1"/>
    <x v="0"/>
    <x v="2"/>
    <x v="2"/>
    <x v="0"/>
    <x v="0"/>
    <s v="INT_EBO_PROJECT_PHASE_HISTORY"/>
    <s v="EBO_PHASE_DURATION"/>
    <x v="19"/>
    <x v="84"/>
    <x v="0"/>
    <n v="8"/>
    <x v="1"/>
    <x v="1"/>
    <x v="1"/>
    <s v=""/>
    <s v=""/>
    <n v="186"/>
    <s v="-186"/>
    <x v="0"/>
    <x v="0"/>
    <x v="0"/>
    <x v="103"/>
    <x v="2"/>
    <s v="EBO 階段自開始日期起的發展時間"/>
    <s v=""/>
    <s v=""/>
    <x v="0"/>
    <x v="84"/>
    <m/>
    <s v="^()$"/>
    <n v="9"/>
    <x v="0"/>
    <x v="2"/>
    <x v="0"/>
    <x v="0"/>
    <x v="0"/>
    <x v="1"/>
    <b v="0"/>
    <x v="0"/>
    <x v="1"/>
    <n v="0"/>
    <x v="0"/>
    <b v="0"/>
    <b v="0"/>
    <b v="0"/>
    <b v="0"/>
    <b v="0"/>
    <b v="0"/>
    <b v="0"/>
    <b v="0"/>
    <b v="0"/>
    <b v="0"/>
    <b v="0"/>
    <x v="1"/>
    <x v="1"/>
    <n v="0"/>
    <x v="33"/>
    <x v="0"/>
  </r>
  <r>
    <m/>
    <s v="STG"/>
    <x v="4"/>
    <x v="103"/>
    <x v="104"/>
    <x v="1"/>
    <x v="105"/>
    <s v="決策評審點結果"/>
    <x v="1"/>
    <m/>
    <s v="N/A"/>
    <s v="Confidential"/>
    <x v="2"/>
    <s v="Go, No-Go, Redirect,NA"/>
    <x v="1"/>
    <s v="NBDC"/>
    <x v="2"/>
    <x v="2"/>
    <x v="0"/>
    <x v="0"/>
    <s v="INT_EBO_PROJECT_PHASE_HISTORY"/>
    <s v="DCP_RESULT"/>
    <m/>
    <m/>
    <m/>
    <m/>
    <m/>
    <m/>
    <m/>
    <m/>
    <m/>
    <m/>
    <m/>
    <m/>
    <m/>
    <m/>
    <m/>
    <m/>
    <m/>
    <m/>
    <s v="資料清單"/>
    <x v="3"/>
    <x v="28"/>
    <x v="85"/>
    <x v="4"/>
    <s v="IEC_STD_V10 &gt;&gt; Data Standard &gt;&gt; STG"/>
    <s v="DCP Result"/>
    <x v="104"/>
    <x v="1"/>
    <x v="0"/>
    <x v="105"/>
    <x v="2"/>
    <s v="IEC_STD_V10 &gt;&gt; Common &gt;&gt; AutoMetaDataDCP Result"/>
    <x v="1"/>
    <x v="1"/>
    <s v="決策評審點結果Property"/>
    <s v="EBO 專案階段紀錄表"/>
    <n v="189"/>
    <n v="183"/>
    <n v="0"/>
    <s v="DCP Result"/>
    <n v="1"/>
    <n v="0"/>
    <n v="0"/>
    <x v="0"/>
    <s v="EBO Project Phase History"/>
    <x v="20"/>
    <s v="IEC_STD_V10 &gt;&gt; Data Standard &gt;&gt; STG &gt;&gt; EBO Project Phase History"/>
    <x v="0"/>
    <s v="C.1.1.0:"/>
    <x v="28"/>
    <x v="28"/>
    <x v="187"/>
    <x v="103"/>
    <x v="104"/>
    <x v="112"/>
    <x v="19"/>
    <x v="0"/>
    <x v="0"/>
    <x v="2"/>
    <m/>
    <x v="0"/>
    <x v="1"/>
    <s v="EBO Project Phase History_DCP Result"/>
    <x v="187"/>
    <x v="1"/>
    <x v="0"/>
    <x v="2"/>
    <x v="2"/>
    <x v="0"/>
    <x v="0"/>
    <s v="INT_EBO_PROJECT_PHASE_HISTORY"/>
    <s v="DCP_RESULT"/>
    <x v="19"/>
    <x v="85"/>
    <x v="0"/>
    <n v="8"/>
    <x v="1"/>
    <x v="1"/>
    <x v="1"/>
    <s v=""/>
    <s v=""/>
    <n v="187"/>
    <s v="-187"/>
    <x v="0"/>
    <x v="0"/>
    <x v="0"/>
    <x v="104"/>
    <x v="2"/>
    <s v="決策評審點結果"/>
    <s v=""/>
    <s v=""/>
    <x v="0"/>
    <x v="85"/>
    <m/>
    <s v="^()$"/>
    <n v="9"/>
    <x v="0"/>
    <x v="2"/>
    <x v="0"/>
    <x v="0"/>
    <x v="0"/>
    <x v="1"/>
    <b v="0"/>
    <x v="0"/>
    <x v="1"/>
    <n v="0"/>
    <x v="0"/>
    <b v="0"/>
    <b v="0"/>
    <b v="0"/>
    <b v="0"/>
    <b v="0"/>
    <b v="0"/>
    <b v="0"/>
    <b v="0"/>
    <b v="0"/>
    <b v="0"/>
    <b v="0"/>
    <x v="1"/>
    <x v="1"/>
    <n v="0"/>
    <x v="19"/>
    <x v="0"/>
  </r>
  <r>
    <m/>
    <s v="STG"/>
    <x v="4"/>
    <x v="104"/>
    <x v="105"/>
    <x v="1"/>
    <x v="106"/>
    <s v="EBO 階段結束日期, Nullable"/>
    <x v="1"/>
    <m/>
    <s v="N/A"/>
    <s v="Confidential"/>
    <x v="3"/>
    <m/>
    <x v="1"/>
    <s v="NBDC"/>
    <x v="2"/>
    <x v="2"/>
    <x v="0"/>
    <x v="0"/>
    <s v="INT_EBO_PROJECT_PHASE_HISTORY"/>
    <s v="EBO_PHASE_END_DATE"/>
    <m/>
    <m/>
    <m/>
    <m/>
    <m/>
    <m/>
    <m/>
    <m/>
    <m/>
    <m/>
    <m/>
    <m/>
    <m/>
    <m/>
    <m/>
    <m/>
    <m/>
    <m/>
    <s v="資料清單"/>
    <x v="3"/>
    <x v="29"/>
    <x v="86"/>
    <x v="4"/>
    <s v="IEC_STD_V10 &gt;&gt; Data Standard &gt;&gt; STG"/>
    <s v="EBO Phase End Date"/>
    <x v="105"/>
    <x v="1"/>
    <x v="0"/>
    <x v="106"/>
    <x v="2"/>
    <s v="IEC_STD_V10 &gt;&gt; Common &gt;&gt; AutoMetaDataEBO Phase End Date"/>
    <x v="1"/>
    <x v="1"/>
    <s v="EBO 階段結束日期Property"/>
    <s v="EBO 專案階段紀錄表"/>
    <n v="190"/>
    <n v="183"/>
    <n v="0"/>
    <s v="EBO Phase End Date"/>
    <n v="1"/>
    <n v="0"/>
    <n v="0"/>
    <x v="0"/>
    <s v="EBO Project Phase History"/>
    <x v="20"/>
    <s v="IEC_STD_V10 &gt;&gt; Data Standard &gt;&gt; STG &gt;&gt; EBO Project Phase History"/>
    <x v="0"/>
    <s v="C.1.1.0:"/>
    <x v="29"/>
    <x v="29"/>
    <x v="188"/>
    <x v="104"/>
    <x v="105"/>
    <x v="113"/>
    <x v="0"/>
    <x v="0"/>
    <x v="0"/>
    <x v="3"/>
    <m/>
    <x v="0"/>
    <x v="1"/>
    <s v="EBO Project Phase History_EBO Phase End Date"/>
    <x v="188"/>
    <x v="1"/>
    <x v="0"/>
    <x v="2"/>
    <x v="2"/>
    <x v="0"/>
    <x v="0"/>
    <s v="INT_EBO_PROJECT_PHASE_HISTORY"/>
    <s v="EBO_PHASE_END_DATE"/>
    <x v="19"/>
    <x v="86"/>
    <x v="0"/>
    <n v="8"/>
    <x v="1"/>
    <x v="1"/>
    <x v="1"/>
    <s v=""/>
    <s v=""/>
    <n v="188"/>
    <s v="-188"/>
    <x v="0"/>
    <x v="0"/>
    <x v="0"/>
    <x v="105"/>
    <x v="2"/>
    <s v="EBO 階段結束日期"/>
    <s v=""/>
    <s v=""/>
    <x v="0"/>
    <x v="86"/>
    <m/>
    <s v="^()$"/>
    <n v="9"/>
    <x v="0"/>
    <x v="2"/>
    <x v="0"/>
    <x v="0"/>
    <x v="0"/>
    <x v="1"/>
    <b v="0"/>
    <x v="0"/>
    <x v="1"/>
    <n v="0"/>
    <x v="0"/>
    <b v="0"/>
    <b v="0"/>
    <b v="0"/>
    <b v="0"/>
    <b v="0"/>
    <b v="0"/>
    <b v="0"/>
    <b v="0"/>
    <b v="0"/>
    <b v="0"/>
    <b v="0"/>
    <x v="1"/>
    <x v="1"/>
    <n v="0"/>
    <x v="33"/>
    <x v="0"/>
  </r>
  <r>
    <m/>
    <s v="STG"/>
    <x v="4"/>
    <x v="105"/>
    <x v="106"/>
    <x v="1"/>
    <x v="90"/>
    <s v="檢查各項資料正確與否的日期"/>
    <x v="1"/>
    <m/>
    <s v="N/A"/>
    <s v="Confidential"/>
    <x v="3"/>
    <m/>
    <x v="1"/>
    <s v="NBDC"/>
    <x v="2"/>
    <x v="2"/>
    <x v="0"/>
    <x v="0"/>
    <s v="INT_EBO_PROJECT_PHASE_HISTORY"/>
    <s v="EBO_PHASE_CHECK_DATE"/>
    <m/>
    <m/>
    <m/>
    <m/>
    <m/>
    <m/>
    <m/>
    <m/>
    <m/>
    <m/>
    <m/>
    <m/>
    <m/>
    <m/>
    <m/>
    <m/>
    <m/>
    <m/>
    <s v="資料清單"/>
    <x v="3"/>
    <x v="30"/>
    <x v="87"/>
    <x v="4"/>
    <s v="IEC_STD_V10 &gt;&gt; Data Standard &gt;&gt; STG"/>
    <s v="EBO Phase Check Date"/>
    <x v="106"/>
    <x v="1"/>
    <x v="0"/>
    <x v="90"/>
    <x v="2"/>
    <s v="IEC_STD_V10 &gt;&gt; Common &gt;&gt; AutoMetaDataEBO Phase Check Date"/>
    <x v="1"/>
    <x v="1"/>
    <s v="EBO 階段檢查日期Property"/>
    <s v="EBO 專案階段紀錄表"/>
    <n v="191"/>
    <n v="183"/>
    <n v="0"/>
    <s v="EBO Phase Check Date"/>
    <n v="1"/>
    <n v="0"/>
    <n v="0"/>
    <x v="0"/>
    <s v="EBO Project Phase History"/>
    <x v="20"/>
    <s v="IEC_STD_V10 &gt;&gt; Data Standard &gt;&gt; STG &gt;&gt; EBO Project Phase History"/>
    <x v="0"/>
    <s v="C.1.1.0:"/>
    <x v="30"/>
    <x v="30"/>
    <x v="189"/>
    <x v="105"/>
    <x v="106"/>
    <x v="96"/>
    <x v="0"/>
    <x v="0"/>
    <x v="0"/>
    <x v="3"/>
    <m/>
    <x v="0"/>
    <x v="1"/>
    <s v="EBO Project Phase History_EBO Phase Check Date"/>
    <x v="189"/>
    <x v="1"/>
    <x v="0"/>
    <x v="2"/>
    <x v="2"/>
    <x v="0"/>
    <x v="0"/>
    <s v="INT_EBO_PROJECT_PHASE_HISTORY"/>
    <s v="EBO_PHASE_CHECK_DATE"/>
    <x v="19"/>
    <x v="87"/>
    <x v="0"/>
    <n v="8"/>
    <x v="1"/>
    <x v="1"/>
    <x v="1"/>
    <s v=""/>
    <s v=""/>
    <n v="189"/>
    <s v="-189"/>
    <x v="0"/>
    <x v="0"/>
    <x v="0"/>
    <x v="106"/>
    <x v="2"/>
    <s v="檢查各項資料正確與否的日期"/>
    <s v=""/>
    <s v=""/>
    <x v="0"/>
    <x v="87"/>
    <m/>
    <s v="^()$"/>
    <n v="9"/>
    <x v="0"/>
    <x v="2"/>
    <x v="0"/>
    <x v="0"/>
    <x v="0"/>
    <x v="1"/>
    <b v="0"/>
    <x v="0"/>
    <x v="1"/>
    <n v="0"/>
    <x v="0"/>
    <b v="0"/>
    <b v="0"/>
    <b v="0"/>
    <b v="0"/>
    <b v="0"/>
    <b v="0"/>
    <b v="0"/>
    <b v="0"/>
    <b v="0"/>
    <b v="0"/>
    <b v="0"/>
    <x v="1"/>
    <x v="1"/>
    <n v="0"/>
    <x v="6"/>
    <x v="0"/>
  </r>
  <r>
    <m/>
    <s v="STG"/>
    <x v="4"/>
    <x v="106"/>
    <x v="107"/>
    <x v="1"/>
    <x v="107"/>
    <s v="EBO 階段備註, Nullable"/>
    <x v="1"/>
    <m/>
    <s v="N/A"/>
    <s v="Confidential"/>
    <x v="1"/>
    <m/>
    <x v="1"/>
    <s v="NBDC"/>
    <x v="2"/>
    <x v="2"/>
    <x v="0"/>
    <x v="0"/>
    <s v="INT_EBO_PROJECT_PHASE_HISTORY"/>
    <s v="EBO_PHASE_REMARK"/>
    <m/>
    <m/>
    <m/>
    <m/>
    <m/>
    <m/>
    <m/>
    <m/>
    <m/>
    <m/>
    <m/>
    <m/>
    <m/>
    <m/>
    <m/>
    <m/>
    <m/>
    <m/>
    <s v="資料清單"/>
    <x v="3"/>
    <x v="31"/>
    <x v="88"/>
    <x v="4"/>
    <s v="IEC_STD_V10 &gt;&gt; Data Standard &gt;&gt; STG"/>
    <s v="EBO Phase Remark"/>
    <x v="107"/>
    <x v="1"/>
    <x v="0"/>
    <x v="107"/>
    <x v="2"/>
    <s v="IEC_STD_V10 &gt;&gt; Common &gt;&gt; AutoMetaDataEBO Phase Remark"/>
    <x v="1"/>
    <x v="1"/>
    <s v="EBO 階段備註Property"/>
    <s v="EBO 專案階段紀錄表"/>
    <n v="192"/>
    <n v="183"/>
    <n v="0"/>
    <s v="EBO Phase Remark"/>
    <n v="1"/>
    <n v="0"/>
    <n v="0"/>
    <x v="0"/>
    <s v="EBO Project Phase History"/>
    <x v="20"/>
    <s v="IEC_STD_V10 &gt;&gt; Data Standard &gt;&gt; STG &gt;&gt; EBO Project Phase History"/>
    <x v="0"/>
    <s v="C.1.1.0:"/>
    <x v="31"/>
    <x v="31"/>
    <x v="190"/>
    <x v="106"/>
    <x v="107"/>
    <x v="114"/>
    <x v="0"/>
    <x v="0"/>
    <x v="0"/>
    <x v="1"/>
    <m/>
    <x v="0"/>
    <x v="1"/>
    <s v="EBO Project Phase History_EBO Phase Remark"/>
    <x v="190"/>
    <x v="1"/>
    <x v="0"/>
    <x v="2"/>
    <x v="2"/>
    <x v="0"/>
    <x v="0"/>
    <s v="INT_EBO_PROJECT_PHASE_HISTORY"/>
    <s v="EBO_PHASE_REMARK"/>
    <x v="19"/>
    <x v="88"/>
    <x v="0"/>
    <n v="8"/>
    <x v="1"/>
    <x v="1"/>
    <x v="1"/>
    <s v=""/>
    <s v=""/>
    <n v="190"/>
    <s v="-190"/>
    <x v="0"/>
    <x v="0"/>
    <x v="0"/>
    <x v="107"/>
    <x v="2"/>
    <s v="EBO 階段備註"/>
    <s v=""/>
    <s v=""/>
    <x v="0"/>
    <x v="88"/>
    <m/>
    <s v="^()$"/>
    <n v="9"/>
    <x v="0"/>
    <x v="2"/>
    <x v="0"/>
    <x v="0"/>
    <x v="0"/>
    <x v="1"/>
    <b v="0"/>
    <x v="0"/>
    <x v="1"/>
    <n v="0"/>
    <x v="0"/>
    <b v="0"/>
    <b v="0"/>
    <b v="0"/>
    <b v="0"/>
    <b v="0"/>
    <b v="0"/>
    <b v="0"/>
    <b v="0"/>
    <b v="0"/>
    <b v="0"/>
    <b v="0"/>
    <x v="1"/>
    <x v="1"/>
    <n v="0"/>
    <x v="11"/>
    <x v="0"/>
  </r>
  <r>
    <m/>
    <s v="STG"/>
    <x v="4"/>
    <x v="107"/>
    <x v="108"/>
    <x v="1"/>
    <x v="108"/>
    <s v="EBO 專案進度紀錄表"/>
    <x v="0"/>
    <m/>
    <s v="N/A"/>
    <s v="Confidential"/>
    <x v="7"/>
    <m/>
    <x v="1"/>
    <s v="NBDC"/>
    <x v="2"/>
    <x v="2"/>
    <x v="0"/>
    <x v="0"/>
    <s v="INT_EBO_PROJECT_CHECKPOINT_HISTORY"/>
    <m/>
    <m/>
    <m/>
    <m/>
    <m/>
    <m/>
    <m/>
    <m/>
    <m/>
    <m/>
    <m/>
    <m/>
    <m/>
    <m/>
    <m/>
    <m/>
    <m/>
    <m/>
    <m/>
    <s v="資料清單"/>
    <x v="3"/>
    <x v="32"/>
    <x v="89"/>
    <x v="4"/>
    <s v="IEC_STD_V10 &gt;&gt; Data Standard &gt;&gt; STG"/>
    <s v="EBO Project Checkpoint History"/>
    <x v="108"/>
    <x v="1"/>
    <x v="0"/>
    <x v="108"/>
    <x v="2"/>
    <s v="IEC_STD_V10 &gt;&gt; Common &gt;&gt; AutoMetaDataEBO Project Checkpoint History"/>
    <x v="0"/>
    <x v="1"/>
    <s v="EBO 專案進度紀錄表Concept"/>
    <s v="EBO 專案進度紀錄表"/>
    <n v="193"/>
    <n v="0"/>
    <n v="0"/>
    <s v=""/>
    <n v="0"/>
    <n v="0"/>
    <n v="0"/>
    <x v="0"/>
    <s v=""/>
    <x v="0"/>
    <s v=""/>
    <x v="0"/>
    <s v="C.1.1.0:"/>
    <x v="32"/>
    <x v="32"/>
    <x v="191"/>
    <x v="107"/>
    <x v="108"/>
    <x v="115"/>
    <x v="0"/>
    <x v="0"/>
    <x v="0"/>
    <x v="7"/>
    <m/>
    <x v="0"/>
    <x v="0"/>
    <s v="EBO Project Checkpoint History"/>
    <x v="191"/>
    <x v="0"/>
    <x v="0"/>
    <x v="2"/>
    <x v="2"/>
    <x v="0"/>
    <x v="0"/>
    <s v="INT_EBO_PROJECT_CHECKPOINT_HISTORY"/>
    <s v=""/>
    <x v="20"/>
    <x v="0"/>
    <x v="0"/>
    <n v="8"/>
    <x v="1"/>
    <x v="1"/>
    <x v="1"/>
    <s v=""/>
    <s v=""/>
    <n v="191"/>
    <s v="-191"/>
    <x v="0"/>
    <x v="0"/>
    <x v="0"/>
    <x v="108"/>
    <x v="2"/>
    <s v="EBO 專案進度紀錄表"/>
    <s v=""/>
    <s v=""/>
    <x v="0"/>
    <x v="89"/>
    <m/>
    <s v="^()$"/>
    <n v="9"/>
    <x v="0"/>
    <x v="2"/>
    <x v="0"/>
    <x v="0"/>
    <x v="0"/>
    <x v="1"/>
    <b v="0"/>
    <x v="0"/>
    <x v="0"/>
    <n v="0"/>
    <x v="0"/>
    <b v="0"/>
    <b v="0"/>
    <b v="0"/>
    <b v="0"/>
    <b v="0"/>
    <b v="0"/>
    <b v="0"/>
    <b v="0"/>
    <b v="0"/>
    <b v="0"/>
    <b v="0"/>
    <x v="1"/>
    <x v="1"/>
    <n v="0"/>
    <x v="26"/>
    <x v="0"/>
  </r>
  <r>
    <m/>
    <s v="STG"/>
    <x v="4"/>
    <x v="80"/>
    <x v="81"/>
    <x v="1"/>
    <x v="82"/>
    <s v="EBO 專案編號"/>
    <x v="2"/>
    <m/>
    <s v="N/A"/>
    <s v="Confidential"/>
    <x v="8"/>
    <m/>
    <x v="1"/>
    <s v="NBDC"/>
    <x v="2"/>
    <x v="2"/>
    <x v="0"/>
    <x v="0"/>
    <s v="INT_EBO_PROJECT_CHECKPOINT_HISTORY"/>
    <s v="EBO_PROJECT_NUMBER"/>
    <m/>
    <m/>
    <m/>
    <m/>
    <m/>
    <m/>
    <m/>
    <m/>
    <m/>
    <m/>
    <m/>
    <m/>
    <m/>
    <m/>
    <m/>
    <m/>
    <m/>
    <m/>
    <s v="資料清單"/>
    <x v="3"/>
    <x v="33"/>
    <x v="62"/>
    <x v="4"/>
    <s v="IEC_STD_V10 &gt;&gt; Data Standard &gt;&gt; STG"/>
    <s v="EBO Project Number"/>
    <x v="81"/>
    <x v="1"/>
    <x v="0"/>
    <x v="82"/>
    <x v="2"/>
    <s v="IEC_STD_V10 &gt;&gt; Common &gt;&gt; AutoMetaDataEBO Project Number"/>
    <x v="2"/>
    <x v="1"/>
    <s v="EBO 專案編號Relationship"/>
    <s v="EBO 專案進度紀錄表"/>
    <n v="162"/>
    <n v="193"/>
    <n v="0"/>
    <s v=""/>
    <n v="0"/>
    <n v="0"/>
    <n v="162"/>
    <x v="25"/>
    <s v="EBO Project Checkpoint History"/>
    <x v="21"/>
    <s v="IEC_STD_V10 &gt;&gt; Data Standard &gt;&gt; STG &gt;&gt; EBO Project Checkpoint History"/>
    <x v="0"/>
    <s v="C.1.1.0:"/>
    <x v="33"/>
    <x v="33"/>
    <x v="192"/>
    <x v="80"/>
    <x v="81"/>
    <x v="100"/>
    <x v="0"/>
    <x v="0"/>
    <x v="0"/>
    <x v="8"/>
    <m/>
    <x v="0"/>
    <x v="2"/>
    <s v="EBO Project Checkpoint History_EBO Project Number"/>
    <x v="192"/>
    <x v="2"/>
    <x v="0"/>
    <x v="2"/>
    <x v="2"/>
    <x v="0"/>
    <x v="0"/>
    <s v="INT_EBO_PROJECT_CHECKPOINT_HISTORY"/>
    <s v="EBO_PROJECT_NUMBER"/>
    <x v="20"/>
    <x v="64"/>
    <x v="0"/>
    <n v="8"/>
    <x v="1"/>
    <x v="1"/>
    <x v="1"/>
    <s v=""/>
    <s v=""/>
    <n v="192"/>
    <s v="-192"/>
    <x v="0"/>
    <x v="0"/>
    <x v="0"/>
    <x v="81"/>
    <x v="2"/>
    <s v="EBO 專案編號"/>
    <s v=""/>
    <s v=""/>
    <x v="0"/>
    <x v="62"/>
    <m/>
    <s v="^()$"/>
    <n v="9"/>
    <x v="0"/>
    <x v="2"/>
    <x v="0"/>
    <x v="0"/>
    <x v="1"/>
    <x v="1"/>
    <b v="0"/>
    <x v="0"/>
    <x v="1"/>
    <n v="0"/>
    <x v="0"/>
    <b v="0"/>
    <b v="0"/>
    <b v="0"/>
    <b v="0"/>
    <b v="0"/>
    <b v="0"/>
    <b v="0"/>
    <b v="0"/>
    <b v="0"/>
    <b v="0"/>
    <b v="0"/>
    <x v="1"/>
    <x v="1"/>
    <n v="0"/>
    <x v="33"/>
    <x v="0"/>
  </r>
  <r>
    <m/>
    <s v="STG"/>
    <x v="4"/>
    <x v="81"/>
    <x v="82"/>
    <x v="39"/>
    <x v="94"/>
    <s v="EBO 專案名稱"/>
    <x v="2"/>
    <m/>
    <s v="EBO Project_EBO Project Name"/>
    <s v="Confidential"/>
    <x v="1"/>
    <m/>
    <x v="1"/>
    <s v="NBDC"/>
    <x v="2"/>
    <x v="2"/>
    <x v="0"/>
    <x v="0"/>
    <s v="INT_EBO_PROJECT_CHECKPOINT_HISTORY"/>
    <s v="EBO_PROJECT_NAME"/>
    <m/>
    <m/>
    <m/>
    <m/>
    <m/>
    <m/>
    <m/>
    <m/>
    <m/>
    <m/>
    <m/>
    <m/>
    <m/>
    <m/>
    <m/>
    <m/>
    <m/>
    <m/>
    <s v="資料清單"/>
    <x v="3"/>
    <x v="34"/>
    <x v="63"/>
    <x v="4"/>
    <s v="IEC_STD_V10 &gt;&gt; Data Standard &gt;&gt; STG"/>
    <s v="EBO Project Name"/>
    <x v="82"/>
    <x v="39"/>
    <x v="0"/>
    <x v="94"/>
    <x v="2"/>
    <s v="IEC_STD_V10 &gt;&gt; Common &gt;&gt; AutoMetaDataEBO Project Name"/>
    <x v="2"/>
    <x v="1"/>
    <s v="EBO 專案名稱Relationship"/>
    <s v="EBO 專案進度紀錄表"/>
    <n v="163"/>
    <n v="193"/>
    <e v="#N/A"/>
    <s v=""/>
    <n v="0"/>
    <n v="0"/>
    <n v="163"/>
    <x v="26"/>
    <s v="EBO Project Checkpoint History"/>
    <x v="21"/>
    <s v="IEC_STD_V10 &gt;&gt; Data Standard &gt;&gt; STG &gt;&gt; EBO Project Checkpoint History"/>
    <x v="37"/>
    <s v="C.1.1.0:"/>
    <x v="34"/>
    <x v="34"/>
    <x v="193"/>
    <x v="81"/>
    <x v="82"/>
    <x v="101"/>
    <x v="0"/>
    <x v="0"/>
    <x v="0"/>
    <x v="1"/>
    <m/>
    <x v="0"/>
    <x v="2"/>
    <s v="EBO Project Checkpoint History_EBO Project Name"/>
    <x v="193"/>
    <x v="2"/>
    <x v="0"/>
    <x v="2"/>
    <x v="2"/>
    <x v="0"/>
    <x v="0"/>
    <s v="INT_EBO_PROJECT_CHECKPOINT_HISTORY"/>
    <s v="EBO_PROJECT_NAME"/>
    <x v="20"/>
    <x v="65"/>
    <x v="0"/>
    <n v="8"/>
    <x v="1"/>
    <x v="1"/>
    <x v="1"/>
    <s v=""/>
    <s v=""/>
    <n v="193"/>
    <s v="-193"/>
    <x v="0"/>
    <x v="0"/>
    <x v="0"/>
    <x v="82"/>
    <x v="2"/>
    <s v="EBO 專案名稱"/>
    <s v=""/>
    <s v=""/>
    <x v="0"/>
    <x v="63"/>
    <m/>
    <s v="^()$"/>
    <n v="9"/>
    <x v="0"/>
    <x v="2"/>
    <x v="0"/>
    <x v="0"/>
    <x v="1"/>
    <x v="1"/>
    <b v="0"/>
    <x v="0"/>
    <x v="1"/>
    <n v="0"/>
    <x v="0"/>
    <b v="0"/>
    <b v="0"/>
    <b v="0"/>
    <b v="0"/>
    <b v="0"/>
    <b v="0"/>
    <b v="0"/>
    <b v="0"/>
    <b v="0"/>
    <b v="0"/>
    <b v="0"/>
    <x v="1"/>
    <x v="1"/>
    <n v="0"/>
    <x v="11"/>
    <x v="0"/>
  </r>
  <r>
    <m/>
    <s v="STG"/>
    <x v="4"/>
    <x v="100"/>
    <x v="101"/>
    <x v="48"/>
    <x v="102"/>
    <s v="EBO 階段"/>
    <x v="2"/>
    <m/>
    <s v="N/A"/>
    <s v="Confidential"/>
    <x v="2"/>
    <s v="Candidate, _x000a_Pre-EBO, _x000a_EBO, _x000a_Graduated"/>
    <x v="1"/>
    <s v="NBDC"/>
    <x v="2"/>
    <x v="2"/>
    <x v="0"/>
    <x v="0"/>
    <s v="INT_EBO_PROJECT_CHECKPOINT_HISTORY"/>
    <s v="EBO_PHASE"/>
    <m/>
    <m/>
    <m/>
    <m/>
    <m/>
    <m/>
    <m/>
    <m/>
    <m/>
    <m/>
    <m/>
    <m/>
    <m/>
    <m/>
    <m/>
    <m/>
    <m/>
    <m/>
    <s v="資料清單"/>
    <x v="3"/>
    <x v="35"/>
    <x v="82"/>
    <x v="4"/>
    <s v="IEC_STD_V10 &gt;&gt; Data Standard &gt;&gt; STG"/>
    <s v="EBO Phase"/>
    <x v="101"/>
    <x v="48"/>
    <x v="0"/>
    <x v="102"/>
    <x v="2"/>
    <s v="IEC_STD_V10 &gt;&gt; Common &gt;&gt; AutoMetaDataEBO Phase"/>
    <x v="2"/>
    <x v="1"/>
    <s v="EBO 階段Relationship"/>
    <s v="EBO 專案進度紀錄表"/>
    <n v="186"/>
    <n v="193"/>
    <n v="0"/>
    <s v=""/>
    <n v="0"/>
    <n v="0"/>
    <n v="186"/>
    <x v="27"/>
    <s v="EBO Project Checkpoint History"/>
    <x v="21"/>
    <s v="IEC_STD_V10 &gt;&gt; Data Standard &gt;&gt; STG &gt;&gt; EBO Project Checkpoint History"/>
    <x v="0"/>
    <s v="C.1.1.0:"/>
    <x v="35"/>
    <x v="35"/>
    <x v="194"/>
    <x v="100"/>
    <x v="101"/>
    <x v="109"/>
    <x v="18"/>
    <x v="0"/>
    <x v="0"/>
    <x v="2"/>
    <m/>
    <x v="0"/>
    <x v="2"/>
    <s v="EBO Project Checkpoint History_EBO Phase"/>
    <x v="194"/>
    <x v="2"/>
    <x v="0"/>
    <x v="2"/>
    <x v="2"/>
    <x v="0"/>
    <x v="0"/>
    <s v="INT_EBO_PROJECT_CHECKPOINT_HISTORY"/>
    <s v="EBO_PHASE"/>
    <x v="20"/>
    <x v="82"/>
    <x v="0"/>
    <n v="8"/>
    <x v="1"/>
    <x v="1"/>
    <x v="1"/>
    <s v=""/>
    <s v=""/>
    <n v="194"/>
    <s v="-194"/>
    <x v="0"/>
    <x v="0"/>
    <x v="0"/>
    <x v="101"/>
    <x v="2"/>
    <s v="EBO 階段"/>
    <s v=""/>
    <s v=""/>
    <x v="0"/>
    <x v="82"/>
    <m/>
    <s v="^()$"/>
    <n v="9"/>
    <x v="0"/>
    <x v="2"/>
    <x v="0"/>
    <x v="0"/>
    <x v="1"/>
    <x v="1"/>
    <b v="0"/>
    <x v="0"/>
    <x v="1"/>
    <n v="0"/>
    <x v="0"/>
    <b v="0"/>
    <b v="0"/>
    <b v="0"/>
    <b v="0"/>
    <b v="1"/>
    <b v="0"/>
    <b v="0"/>
    <b v="0"/>
    <b v="0"/>
    <b v="0"/>
    <b v="0"/>
    <x v="0"/>
    <x v="2"/>
    <n v="0"/>
    <x v="35"/>
    <x v="0"/>
  </r>
  <r>
    <m/>
    <s v="STG"/>
    <x v="4"/>
    <x v="108"/>
    <x v="109"/>
    <x v="1"/>
    <x v="109"/>
    <s v="策略清晰度"/>
    <x v="1"/>
    <m/>
    <s v="N/A"/>
    <s v="Confidential"/>
    <x v="2"/>
    <s v="G, R, Y, NA"/>
    <x v="1"/>
    <s v="NBDC"/>
    <x v="2"/>
    <x v="2"/>
    <x v="0"/>
    <x v="0"/>
    <s v="INT_EBO_PROJECT_CHECKPOINT_HISTORY"/>
    <s v="EBO_STRATEGIC_CLARITY"/>
    <m/>
    <m/>
    <m/>
    <m/>
    <m/>
    <m/>
    <m/>
    <m/>
    <m/>
    <m/>
    <m/>
    <m/>
    <m/>
    <m/>
    <m/>
    <m/>
    <m/>
    <m/>
    <s v="資料清單"/>
    <x v="3"/>
    <x v="36"/>
    <x v="90"/>
    <x v="4"/>
    <s v="IEC_STD_V10 &gt;&gt; Data Standard &gt;&gt; STG"/>
    <s v="EBO Strategic Clarity"/>
    <x v="109"/>
    <x v="1"/>
    <x v="0"/>
    <x v="109"/>
    <x v="2"/>
    <s v="IEC_STD_V10 &gt;&gt; Common &gt;&gt; AutoMetaDataEBO Strategic Clarity"/>
    <x v="1"/>
    <x v="1"/>
    <s v="策略清晰度Property"/>
    <s v="EBO 專案進度紀錄表"/>
    <n v="197"/>
    <n v="193"/>
    <n v="0"/>
    <s v="EBO Strategic Clarity"/>
    <n v="1"/>
    <n v="0"/>
    <n v="0"/>
    <x v="0"/>
    <s v="EBO Project Checkpoint History"/>
    <x v="21"/>
    <s v="IEC_STD_V10 &gt;&gt; Data Standard &gt;&gt; STG &gt;&gt; EBO Project Checkpoint History"/>
    <x v="0"/>
    <s v="C.1.1.0:"/>
    <x v="36"/>
    <x v="36"/>
    <x v="195"/>
    <x v="108"/>
    <x v="109"/>
    <x v="116"/>
    <x v="20"/>
    <x v="0"/>
    <x v="0"/>
    <x v="2"/>
    <m/>
    <x v="0"/>
    <x v="1"/>
    <s v="EBO Project Checkpoint History_EBO Strategic Clarity"/>
    <x v="195"/>
    <x v="1"/>
    <x v="0"/>
    <x v="2"/>
    <x v="2"/>
    <x v="0"/>
    <x v="0"/>
    <s v="INT_EBO_PROJECT_CHECKPOINT_HISTORY"/>
    <s v="EBO_STRATEGIC_CLARITY"/>
    <x v="20"/>
    <x v="89"/>
    <x v="0"/>
    <n v="8"/>
    <x v="1"/>
    <x v="1"/>
    <x v="1"/>
    <s v=""/>
    <s v=""/>
    <n v="195"/>
    <s v="-195"/>
    <x v="0"/>
    <x v="0"/>
    <x v="0"/>
    <x v="109"/>
    <x v="2"/>
    <s v="EBO 現階段的策略清晰度，以紅綠黃表示進度現況"/>
    <s v=""/>
    <s v=""/>
    <x v="0"/>
    <x v="90"/>
    <m/>
    <s v="^()$"/>
    <n v="9"/>
    <x v="0"/>
    <x v="2"/>
    <x v="0"/>
    <x v="0"/>
    <x v="0"/>
    <x v="1"/>
    <b v="0"/>
    <x v="0"/>
    <x v="1"/>
    <n v="0"/>
    <x v="0"/>
    <b v="0"/>
    <b v="0"/>
    <b v="0"/>
    <b v="0"/>
    <b v="0"/>
    <b v="0"/>
    <b v="0"/>
    <b v="0"/>
    <b v="0"/>
    <b v="0"/>
    <b v="0"/>
    <x v="1"/>
    <x v="1"/>
    <n v="0"/>
    <x v="28"/>
    <x v="0"/>
  </r>
  <r>
    <m/>
    <s v="STG"/>
    <x v="4"/>
    <x v="109"/>
    <x v="110"/>
    <x v="1"/>
    <x v="110"/>
    <s v="技術成熟度"/>
    <x v="1"/>
    <m/>
    <s v="N/A"/>
    <s v="Confidential"/>
    <x v="2"/>
    <s v="G, R, Y, NA"/>
    <x v="1"/>
    <s v="NBDC"/>
    <x v="2"/>
    <x v="2"/>
    <x v="0"/>
    <x v="0"/>
    <s v="INT_EBO_PROJECT_CHECKPOINT_HISTORY"/>
    <s v="EBO_TECHNOLOGY_READINESS"/>
    <m/>
    <m/>
    <m/>
    <m/>
    <m/>
    <m/>
    <m/>
    <m/>
    <m/>
    <m/>
    <m/>
    <m/>
    <m/>
    <m/>
    <m/>
    <m/>
    <m/>
    <m/>
    <s v="資料清單"/>
    <x v="3"/>
    <x v="37"/>
    <x v="91"/>
    <x v="4"/>
    <s v="IEC_STD_V10 &gt;&gt; Data Standard &gt;&gt; STG"/>
    <s v="EBO Technology Readiness"/>
    <x v="110"/>
    <x v="1"/>
    <x v="0"/>
    <x v="110"/>
    <x v="2"/>
    <s v="IEC_STD_V10 &gt;&gt; Common &gt;&gt; AutoMetaDataEBO Technology Readiness"/>
    <x v="1"/>
    <x v="1"/>
    <s v="技術成熟度Property"/>
    <s v="EBO 專案進度紀錄表"/>
    <n v="198"/>
    <n v="193"/>
    <n v="0"/>
    <s v="EBO Technology Readiness"/>
    <n v="1"/>
    <n v="0"/>
    <n v="0"/>
    <x v="0"/>
    <s v="EBO Project Checkpoint History"/>
    <x v="21"/>
    <s v="IEC_STD_V10 &gt;&gt; Data Standard &gt;&gt; STG &gt;&gt; EBO Project Checkpoint History"/>
    <x v="0"/>
    <s v="C.1.1.0:"/>
    <x v="37"/>
    <x v="37"/>
    <x v="196"/>
    <x v="109"/>
    <x v="110"/>
    <x v="117"/>
    <x v="20"/>
    <x v="0"/>
    <x v="0"/>
    <x v="2"/>
    <m/>
    <x v="0"/>
    <x v="1"/>
    <s v="EBO Project Checkpoint History_EBO Technology Readiness"/>
    <x v="196"/>
    <x v="1"/>
    <x v="0"/>
    <x v="2"/>
    <x v="2"/>
    <x v="0"/>
    <x v="0"/>
    <s v="INT_EBO_PROJECT_CHECKPOINT_HISTORY"/>
    <s v="EBO_TECHNOLOGY_READINESS"/>
    <x v="20"/>
    <x v="90"/>
    <x v="0"/>
    <n v="8"/>
    <x v="1"/>
    <x v="1"/>
    <x v="1"/>
    <s v=""/>
    <s v=""/>
    <n v="196"/>
    <s v="-196"/>
    <x v="0"/>
    <x v="0"/>
    <x v="0"/>
    <x v="110"/>
    <x v="2"/>
    <s v="EBO 現階段的技術成熟度，以紅綠黃表示進度現況"/>
    <s v=""/>
    <s v=""/>
    <x v="0"/>
    <x v="91"/>
    <m/>
    <s v="^()$"/>
    <n v="9"/>
    <x v="0"/>
    <x v="2"/>
    <x v="0"/>
    <x v="0"/>
    <x v="0"/>
    <x v="1"/>
    <b v="0"/>
    <x v="0"/>
    <x v="1"/>
    <n v="0"/>
    <x v="0"/>
    <b v="0"/>
    <b v="0"/>
    <b v="0"/>
    <b v="0"/>
    <b v="0"/>
    <b v="0"/>
    <b v="0"/>
    <b v="0"/>
    <b v="0"/>
    <b v="0"/>
    <b v="0"/>
    <x v="1"/>
    <x v="1"/>
    <n v="0"/>
    <x v="9"/>
    <x v="0"/>
  </r>
  <r>
    <m/>
    <s v="STG"/>
    <x v="4"/>
    <x v="110"/>
    <x v="111"/>
    <x v="1"/>
    <x v="111"/>
    <s v="商模可行性"/>
    <x v="1"/>
    <m/>
    <s v="N/A"/>
    <s v="Confidential"/>
    <x v="2"/>
    <s v="G, R, Y, NA"/>
    <x v="1"/>
    <s v="NBDC"/>
    <x v="2"/>
    <x v="2"/>
    <x v="0"/>
    <x v="0"/>
    <s v="INT_EBO_PROJECT_CHECKPOINT_HISTORY"/>
    <s v="EBO_BUSINESS_MODEL_VIABILITY"/>
    <m/>
    <m/>
    <m/>
    <m/>
    <m/>
    <m/>
    <m/>
    <m/>
    <m/>
    <m/>
    <m/>
    <m/>
    <m/>
    <m/>
    <m/>
    <m/>
    <m/>
    <m/>
    <s v="資料清單"/>
    <x v="3"/>
    <x v="38"/>
    <x v="92"/>
    <x v="4"/>
    <s v="IEC_STD_V10 &gt;&gt; Data Standard &gt;&gt; STG"/>
    <s v="EBO Business Model Viability"/>
    <x v="111"/>
    <x v="1"/>
    <x v="0"/>
    <x v="111"/>
    <x v="2"/>
    <s v="IEC_STD_V10 &gt;&gt; Common &gt;&gt; AutoMetaDataEBO Business Model Viability"/>
    <x v="1"/>
    <x v="1"/>
    <s v="商模可行性Property"/>
    <s v="EBO 專案進度紀錄表"/>
    <n v="199"/>
    <n v="193"/>
    <n v="0"/>
    <s v="EBO Business Model Viability"/>
    <n v="1"/>
    <n v="0"/>
    <n v="0"/>
    <x v="0"/>
    <s v="EBO Project Checkpoint History"/>
    <x v="21"/>
    <s v="IEC_STD_V10 &gt;&gt; Data Standard &gt;&gt; STG &gt;&gt; EBO Project Checkpoint History"/>
    <x v="0"/>
    <s v="C.1.1.0:"/>
    <x v="38"/>
    <x v="38"/>
    <x v="197"/>
    <x v="110"/>
    <x v="111"/>
    <x v="118"/>
    <x v="20"/>
    <x v="0"/>
    <x v="0"/>
    <x v="2"/>
    <m/>
    <x v="0"/>
    <x v="1"/>
    <s v="EBO Project Checkpoint History_EBO Business Model Viability"/>
    <x v="197"/>
    <x v="1"/>
    <x v="0"/>
    <x v="2"/>
    <x v="2"/>
    <x v="0"/>
    <x v="0"/>
    <s v="INT_EBO_PROJECT_CHECKPOINT_HISTORY"/>
    <s v="EBO_BUSINESS_MODEL_VIABILITY"/>
    <x v="20"/>
    <x v="91"/>
    <x v="0"/>
    <n v="8"/>
    <x v="1"/>
    <x v="1"/>
    <x v="1"/>
    <s v=""/>
    <s v=""/>
    <n v="197"/>
    <s v="-197"/>
    <x v="0"/>
    <x v="0"/>
    <x v="0"/>
    <x v="111"/>
    <x v="2"/>
    <s v="EBO 現階段的商模可行性，以紅綠黃表示進度現況"/>
    <s v=""/>
    <s v=""/>
    <x v="0"/>
    <x v="92"/>
    <m/>
    <s v="^()$"/>
    <n v="9"/>
    <x v="0"/>
    <x v="2"/>
    <x v="0"/>
    <x v="0"/>
    <x v="0"/>
    <x v="1"/>
    <b v="0"/>
    <x v="0"/>
    <x v="1"/>
    <n v="0"/>
    <x v="0"/>
    <b v="0"/>
    <b v="0"/>
    <b v="0"/>
    <b v="0"/>
    <b v="0"/>
    <b v="0"/>
    <b v="0"/>
    <b v="0"/>
    <b v="0"/>
    <b v="0"/>
    <b v="0"/>
    <x v="1"/>
    <x v="1"/>
    <n v="0"/>
    <x v="10"/>
    <x v="0"/>
  </r>
  <r>
    <m/>
    <s v="STG"/>
    <x v="4"/>
    <x v="111"/>
    <x v="112"/>
    <x v="1"/>
    <x v="112"/>
    <s v="市場確佔度"/>
    <x v="1"/>
    <m/>
    <s v="N/A"/>
    <s v="Confidential"/>
    <x v="2"/>
    <s v="G, R, Y, NA"/>
    <x v="1"/>
    <s v="NBDC"/>
    <x v="2"/>
    <x v="2"/>
    <x v="0"/>
    <x v="0"/>
    <s v="INT_EBO_PROJECT_CHECKPOINT_HISTORY"/>
    <s v="EBO_WIN_IN_THE_MARKETPLACE"/>
    <m/>
    <m/>
    <m/>
    <m/>
    <m/>
    <m/>
    <m/>
    <m/>
    <m/>
    <m/>
    <m/>
    <m/>
    <m/>
    <m/>
    <m/>
    <m/>
    <m/>
    <m/>
    <s v="資料清單"/>
    <x v="3"/>
    <x v="39"/>
    <x v="93"/>
    <x v="4"/>
    <s v="IEC_STD_V10 &gt;&gt; Data Standard &gt;&gt; STG"/>
    <s v="EBO Win in the Marketplace"/>
    <x v="112"/>
    <x v="1"/>
    <x v="0"/>
    <x v="112"/>
    <x v="2"/>
    <s v="IEC_STD_V10 &gt;&gt; Common &gt;&gt; AutoMetaDataEBO Win in the Marketplace"/>
    <x v="1"/>
    <x v="1"/>
    <s v="市場確佔度Property"/>
    <s v="EBO 專案進度紀錄表"/>
    <n v="200"/>
    <n v="193"/>
    <n v="0"/>
    <s v="EBO Win in the Marketplace"/>
    <n v="1"/>
    <n v="0"/>
    <n v="0"/>
    <x v="0"/>
    <s v="EBO Project Checkpoint History"/>
    <x v="21"/>
    <s v="IEC_STD_V10 &gt;&gt; Data Standard &gt;&gt; STG &gt;&gt; EBO Project Checkpoint History"/>
    <x v="0"/>
    <s v="C.1.1.0:"/>
    <x v="39"/>
    <x v="39"/>
    <x v="198"/>
    <x v="111"/>
    <x v="112"/>
    <x v="119"/>
    <x v="20"/>
    <x v="0"/>
    <x v="0"/>
    <x v="2"/>
    <m/>
    <x v="0"/>
    <x v="1"/>
    <s v="EBO Project Checkpoint History_EBO Win in the Marketplace"/>
    <x v="198"/>
    <x v="1"/>
    <x v="0"/>
    <x v="2"/>
    <x v="2"/>
    <x v="0"/>
    <x v="0"/>
    <s v="INT_EBO_PROJECT_CHECKPOINT_HISTORY"/>
    <s v="EBO_WIN_IN_THE_MARKETPLACE"/>
    <x v="20"/>
    <x v="92"/>
    <x v="0"/>
    <n v="8"/>
    <x v="1"/>
    <x v="1"/>
    <x v="1"/>
    <s v=""/>
    <s v=""/>
    <n v="198"/>
    <s v="-198"/>
    <x v="0"/>
    <x v="0"/>
    <x v="0"/>
    <x v="112"/>
    <x v="2"/>
    <s v="EBO 現階段的市場確佔度，以紅綠黃表示進度現況"/>
    <s v=""/>
    <s v=""/>
    <x v="0"/>
    <x v="93"/>
    <m/>
    <s v="^()$"/>
    <n v="9"/>
    <x v="0"/>
    <x v="2"/>
    <x v="0"/>
    <x v="0"/>
    <x v="0"/>
    <x v="1"/>
    <b v="0"/>
    <x v="0"/>
    <x v="1"/>
    <n v="0"/>
    <x v="0"/>
    <b v="0"/>
    <b v="0"/>
    <b v="0"/>
    <b v="0"/>
    <b v="0"/>
    <b v="0"/>
    <b v="0"/>
    <b v="0"/>
    <b v="0"/>
    <b v="0"/>
    <b v="0"/>
    <x v="1"/>
    <x v="1"/>
    <n v="0"/>
    <x v="21"/>
    <x v="0"/>
  </r>
  <r>
    <m/>
    <s v="STG"/>
    <x v="4"/>
    <x v="112"/>
    <x v="113"/>
    <x v="1"/>
    <x v="90"/>
    <s v="檢查各項資料正確與否的日期"/>
    <x v="1"/>
    <m/>
    <s v="N/A"/>
    <s v="Confidential"/>
    <x v="3"/>
    <m/>
    <x v="1"/>
    <s v="NBDC"/>
    <x v="2"/>
    <x v="2"/>
    <x v="0"/>
    <x v="0"/>
    <s v="INT_EBO_PROJECT_CHECKPOINT_HISTORY"/>
    <s v="EBO_PROJECT_CHECKPOINT_CHECK_DATE"/>
    <m/>
    <m/>
    <m/>
    <m/>
    <m/>
    <m/>
    <m/>
    <m/>
    <m/>
    <m/>
    <m/>
    <m/>
    <m/>
    <m/>
    <m/>
    <m/>
    <m/>
    <m/>
    <s v="資料清單"/>
    <x v="3"/>
    <x v="40"/>
    <x v="94"/>
    <x v="4"/>
    <s v="IEC_STD_V10 &gt;&gt; Data Standard &gt;&gt; STG"/>
    <s v="EBO Project Checkpoint Check Date"/>
    <x v="113"/>
    <x v="1"/>
    <x v="0"/>
    <x v="90"/>
    <x v="2"/>
    <s v="IEC_STD_V10 &gt;&gt; Common &gt;&gt; AutoMetaDataEBO Project Checkpoint Check Date"/>
    <x v="1"/>
    <x v="1"/>
    <s v="EBO 專案進度檢查日期Property"/>
    <s v="EBO 專案進度紀錄表"/>
    <n v="201"/>
    <n v="193"/>
    <n v="0"/>
    <s v="EBO Project Checkpoint Check Date"/>
    <n v="1"/>
    <n v="0"/>
    <n v="0"/>
    <x v="0"/>
    <s v="EBO Project Checkpoint History"/>
    <x v="21"/>
    <s v="IEC_STD_V10 &gt;&gt; Data Standard &gt;&gt; STG &gt;&gt; EBO Project Checkpoint History"/>
    <x v="0"/>
    <s v="C.1.1.0:"/>
    <x v="40"/>
    <x v="40"/>
    <x v="199"/>
    <x v="112"/>
    <x v="113"/>
    <x v="96"/>
    <x v="0"/>
    <x v="0"/>
    <x v="0"/>
    <x v="3"/>
    <m/>
    <x v="0"/>
    <x v="1"/>
    <s v="EBO Project Checkpoint History_EBO Project Checkpoint Check Date"/>
    <x v="199"/>
    <x v="1"/>
    <x v="0"/>
    <x v="2"/>
    <x v="2"/>
    <x v="0"/>
    <x v="0"/>
    <s v="INT_EBO_PROJECT_CHECKPOINT_HISTORY"/>
    <s v="EBO_PROJECT_CHECKPOINT_CHECK_DATE"/>
    <x v="20"/>
    <x v="93"/>
    <x v="0"/>
    <n v="8"/>
    <x v="1"/>
    <x v="1"/>
    <x v="1"/>
    <s v=""/>
    <s v=""/>
    <n v="199"/>
    <s v="-199"/>
    <x v="0"/>
    <x v="0"/>
    <x v="0"/>
    <x v="113"/>
    <x v="2"/>
    <s v="檢查各項資料正確與否的日期"/>
    <s v=""/>
    <s v=""/>
    <x v="0"/>
    <x v="94"/>
    <m/>
    <s v="^()$"/>
    <n v="9"/>
    <x v="0"/>
    <x v="2"/>
    <x v="0"/>
    <x v="0"/>
    <x v="0"/>
    <x v="1"/>
    <b v="0"/>
    <x v="0"/>
    <x v="1"/>
    <n v="0"/>
    <x v="0"/>
    <b v="0"/>
    <b v="0"/>
    <b v="0"/>
    <b v="0"/>
    <b v="0"/>
    <b v="0"/>
    <b v="0"/>
    <b v="0"/>
    <b v="0"/>
    <b v="0"/>
    <b v="0"/>
    <x v="1"/>
    <x v="1"/>
    <n v="0"/>
    <x v="36"/>
    <x v="0"/>
  </r>
  <r>
    <m/>
    <s v="STG"/>
    <x v="4"/>
    <x v="113"/>
    <x v="114"/>
    <x v="1"/>
    <x v="113"/>
    <s v="EBO專案營收計畫表"/>
    <x v="0"/>
    <m/>
    <s v="N/A"/>
    <s v="Confidential"/>
    <x v="7"/>
    <m/>
    <x v="1"/>
    <s v="NBDC"/>
    <x v="2"/>
    <x v="2"/>
    <x v="0"/>
    <x v="0"/>
    <s v="INT_EBO_PROJECT_REVENUE_FORECAST"/>
    <m/>
    <m/>
    <m/>
    <m/>
    <m/>
    <m/>
    <m/>
    <m/>
    <m/>
    <m/>
    <m/>
    <m/>
    <m/>
    <m/>
    <m/>
    <m/>
    <m/>
    <m/>
    <m/>
    <s v="資料清單"/>
    <x v="3"/>
    <x v="41"/>
    <x v="95"/>
    <x v="4"/>
    <s v="IEC_STD_V10 &gt;&gt; Data Standard &gt;&gt; STG"/>
    <s v="EBO Project Revenue Forecast"/>
    <x v="114"/>
    <x v="1"/>
    <x v="0"/>
    <x v="113"/>
    <x v="2"/>
    <s v="IEC_STD_V10 &gt;&gt; Common &gt;&gt; AutoMetaDataEBO Project Revenue Forecast"/>
    <x v="0"/>
    <x v="1"/>
    <s v="EBO專案營收計畫表Concept"/>
    <s v="EBO專案營收計畫表"/>
    <n v="202"/>
    <n v="0"/>
    <n v="0"/>
    <s v=""/>
    <n v="0"/>
    <n v="0"/>
    <n v="0"/>
    <x v="0"/>
    <s v=""/>
    <x v="0"/>
    <s v=""/>
    <x v="0"/>
    <s v="C.1.1.0:"/>
    <x v="41"/>
    <x v="41"/>
    <x v="200"/>
    <x v="113"/>
    <x v="114"/>
    <x v="120"/>
    <x v="0"/>
    <x v="0"/>
    <x v="0"/>
    <x v="7"/>
    <m/>
    <x v="0"/>
    <x v="0"/>
    <s v="EBO Project Revenue Forecast"/>
    <x v="200"/>
    <x v="0"/>
    <x v="0"/>
    <x v="2"/>
    <x v="2"/>
    <x v="0"/>
    <x v="0"/>
    <s v="INT_EBO_PROJECT_REVENUE_FORECAST"/>
    <s v=""/>
    <x v="21"/>
    <x v="0"/>
    <x v="0"/>
    <n v="8"/>
    <x v="1"/>
    <x v="1"/>
    <x v="1"/>
    <s v=""/>
    <s v=""/>
    <n v="200"/>
    <s v="-200"/>
    <x v="0"/>
    <x v="0"/>
    <x v="0"/>
    <x v="114"/>
    <x v="2"/>
    <s v="EBO專案營收計畫表"/>
    <s v=""/>
    <s v=""/>
    <x v="0"/>
    <x v="95"/>
    <m/>
    <s v="^()$"/>
    <n v="9"/>
    <x v="0"/>
    <x v="2"/>
    <x v="0"/>
    <x v="0"/>
    <x v="0"/>
    <x v="1"/>
    <b v="0"/>
    <x v="0"/>
    <x v="0"/>
    <n v="0"/>
    <x v="0"/>
    <b v="0"/>
    <b v="0"/>
    <b v="0"/>
    <b v="0"/>
    <b v="0"/>
    <b v="0"/>
    <b v="0"/>
    <b v="0"/>
    <b v="0"/>
    <b v="0"/>
    <b v="0"/>
    <x v="1"/>
    <x v="1"/>
    <n v="0"/>
    <x v="10"/>
    <x v="0"/>
  </r>
  <r>
    <m/>
    <s v="STG"/>
    <x v="4"/>
    <x v="80"/>
    <x v="81"/>
    <x v="1"/>
    <x v="82"/>
    <s v="EBO 專案編號"/>
    <x v="2"/>
    <m/>
    <s v="N/A"/>
    <s v="Confidential"/>
    <x v="8"/>
    <m/>
    <x v="1"/>
    <s v="NBDC"/>
    <x v="2"/>
    <x v="2"/>
    <x v="0"/>
    <x v="0"/>
    <s v="INT_EBO_PROJECT_REVENUE_FORECAST"/>
    <s v="EBO_PROJECT_NUMBER"/>
    <m/>
    <m/>
    <m/>
    <m/>
    <m/>
    <m/>
    <m/>
    <m/>
    <m/>
    <m/>
    <m/>
    <m/>
    <m/>
    <m/>
    <m/>
    <m/>
    <m/>
    <m/>
    <s v="資料清單"/>
    <x v="3"/>
    <x v="42"/>
    <x v="62"/>
    <x v="4"/>
    <s v="IEC_STD_V10 &gt;&gt; Data Standard &gt;&gt; STG"/>
    <s v="EBO Project Number"/>
    <x v="81"/>
    <x v="1"/>
    <x v="0"/>
    <x v="82"/>
    <x v="2"/>
    <s v="IEC_STD_V10 &gt;&gt; Common &gt;&gt; AutoMetaDataEBO Project Number"/>
    <x v="2"/>
    <x v="1"/>
    <s v="EBO 專案編號Relationship"/>
    <s v="EBO專案營收計畫表"/>
    <n v="162"/>
    <n v="202"/>
    <n v="0"/>
    <s v=""/>
    <n v="0"/>
    <n v="0"/>
    <n v="162"/>
    <x v="25"/>
    <s v="EBO Project Revenue Forecast"/>
    <x v="22"/>
    <s v="IEC_STD_V10 &gt;&gt; Data Standard &gt;&gt; STG &gt;&gt; EBO Project Revenue Forecast"/>
    <x v="0"/>
    <s v="C.1.1.0:"/>
    <x v="42"/>
    <x v="42"/>
    <x v="201"/>
    <x v="80"/>
    <x v="81"/>
    <x v="100"/>
    <x v="0"/>
    <x v="0"/>
    <x v="0"/>
    <x v="8"/>
    <m/>
    <x v="0"/>
    <x v="2"/>
    <s v="EBO Project Revenue Forecast_EBO Project Number"/>
    <x v="201"/>
    <x v="2"/>
    <x v="0"/>
    <x v="2"/>
    <x v="2"/>
    <x v="0"/>
    <x v="0"/>
    <s v="INT_EBO_PROJECT_REVENUE_FORECAST"/>
    <s v="EBO_PROJECT_NUMBER"/>
    <x v="21"/>
    <x v="64"/>
    <x v="0"/>
    <n v="8"/>
    <x v="1"/>
    <x v="1"/>
    <x v="1"/>
    <s v=""/>
    <s v=""/>
    <n v="201"/>
    <s v="-201"/>
    <x v="0"/>
    <x v="0"/>
    <x v="0"/>
    <x v="81"/>
    <x v="2"/>
    <s v="EBO 專案編號"/>
    <s v=""/>
    <s v=""/>
    <x v="0"/>
    <x v="62"/>
    <m/>
    <s v="^()$"/>
    <n v="9"/>
    <x v="0"/>
    <x v="2"/>
    <x v="0"/>
    <x v="0"/>
    <x v="1"/>
    <x v="1"/>
    <b v="0"/>
    <x v="0"/>
    <x v="1"/>
    <n v="0"/>
    <x v="0"/>
    <b v="0"/>
    <b v="0"/>
    <b v="0"/>
    <b v="0"/>
    <b v="0"/>
    <b v="0"/>
    <b v="0"/>
    <b v="0"/>
    <b v="0"/>
    <b v="0"/>
    <b v="0"/>
    <x v="1"/>
    <x v="1"/>
    <n v="0"/>
    <x v="33"/>
    <x v="0"/>
  </r>
  <r>
    <m/>
    <s v="STG"/>
    <x v="4"/>
    <x v="81"/>
    <x v="82"/>
    <x v="39"/>
    <x v="94"/>
    <s v="EBO 專案名稱"/>
    <x v="2"/>
    <m/>
    <s v="EBO Project_EBO Project Name"/>
    <s v="Confidential"/>
    <x v="1"/>
    <m/>
    <x v="1"/>
    <s v="NBDC"/>
    <x v="2"/>
    <x v="2"/>
    <x v="0"/>
    <x v="0"/>
    <s v="INT_EBO_PROJECT_REVENUE_FORECAST"/>
    <s v="EBO_PROJECT_NAME"/>
    <m/>
    <m/>
    <m/>
    <m/>
    <m/>
    <m/>
    <m/>
    <m/>
    <m/>
    <m/>
    <m/>
    <m/>
    <m/>
    <m/>
    <m/>
    <m/>
    <m/>
    <m/>
    <s v="資料清單"/>
    <x v="3"/>
    <x v="43"/>
    <x v="63"/>
    <x v="4"/>
    <s v="IEC_STD_V10 &gt;&gt; Data Standard &gt;&gt; STG"/>
    <s v="EBO Project Name"/>
    <x v="82"/>
    <x v="39"/>
    <x v="0"/>
    <x v="94"/>
    <x v="2"/>
    <s v="IEC_STD_V10 &gt;&gt; Common &gt;&gt; AutoMetaDataEBO Project Name"/>
    <x v="2"/>
    <x v="1"/>
    <s v="EBO 專案名稱Relationship"/>
    <s v="EBO專案營收計畫表"/>
    <n v="163"/>
    <n v="202"/>
    <e v="#N/A"/>
    <s v=""/>
    <n v="0"/>
    <n v="0"/>
    <n v="163"/>
    <x v="26"/>
    <s v="EBO Project Revenue Forecast"/>
    <x v="22"/>
    <s v="IEC_STD_V10 &gt;&gt; Data Standard &gt;&gt; STG &gt;&gt; EBO Project Revenue Forecast"/>
    <x v="37"/>
    <s v="C.1.1.0:"/>
    <x v="43"/>
    <x v="43"/>
    <x v="202"/>
    <x v="81"/>
    <x v="82"/>
    <x v="101"/>
    <x v="0"/>
    <x v="0"/>
    <x v="0"/>
    <x v="1"/>
    <m/>
    <x v="0"/>
    <x v="2"/>
    <s v="EBO Project Revenue Forecast_EBO Project Name"/>
    <x v="202"/>
    <x v="2"/>
    <x v="0"/>
    <x v="2"/>
    <x v="2"/>
    <x v="0"/>
    <x v="0"/>
    <s v="INT_EBO_PROJECT_REVENUE_FORECAST"/>
    <s v="EBO_PROJECT_NAME"/>
    <x v="21"/>
    <x v="65"/>
    <x v="0"/>
    <n v="8"/>
    <x v="1"/>
    <x v="1"/>
    <x v="1"/>
    <s v=""/>
    <s v=""/>
    <n v="202"/>
    <s v="-202"/>
    <x v="0"/>
    <x v="0"/>
    <x v="0"/>
    <x v="82"/>
    <x v="2"/>
    <s v="EBO 專案名稱"/>
    <s v=""/>
    <s v=""/>
    <x v="0"/>
    <x v="63"/>
    <m/>
    <s v="^()$"/>
    <n v="9"/>
    <x v="0"/>
    <x v="2"/>
    <x v="0"/>
    <x v="0"/>
    <x v="1"/>
    <x v="1"/>
    <b v="0"/>
    <x v="0"/>
    <x v="1"/>
    <n v="0"/>
    <x v="0"/>
    <b v="0"/>
    <b v="0"/>
    <b v="0"/>
    <b v="0"/>
    <b v="0"/>
    <b v="0"/>
    <b v="0"/>
    <b v="0"/>
    <b v="0"/>
    <b v="0"/>
    <b v="0"/>
    <x v="1"/>
    <x v="1"/>
    <n v="0"/>
    <x v="11"/>
    <x v="0"/>
  </r>
  <r>
    <m/>
    <s v="STG"/>
    <x v="4"/>
    <x v="100"/>
    <x v="101"/>
    <x v="1"/>
    <x v="102"/>
    <s v="EBO 階段"/>
    <x v="2"/>
    <m/>
    <s v="N/A"/>
    <s v="Confidential"/>
    <x v="2"/>
    <s v="Candidate, _x000a_Pre-EBO, _x000a_EBO, _x000a_Graduated"/>
    <x v="1"/>
    <s v="NBDC"/>
    <x v="2"/>
    <x v="2"/>
    <x v="0"/>
    <x v="0"/>
    <s v="INT_EBO_PROJECT_REVENUE_FORECAST"/>
    <s v="EBO_PHASE"/>
    <m/>
    <m/>
    <m/>
    <m/>
    <m/>
    <m/>
    <m/>
    <m/>
    <m/>
    <m/>
    <m/>
    <m/>
    <m/>
    <m/>
    <m/>
    <m/>
    <m/>
    <m/>
    <s v="資料清單"/>
    <x v="3"/>
    <x v="44"/>
    <x v="82"/>
    <x v="4"/>
    <s v="IEC_STD_V10 &gt;&gt; Data Standard &gt;&gt; STG"/>
    <s v="EBO Phase"/>
    <x v="101"/>
    <x v="1"/>
    <x v="0"/>
    <x v="102"/>
    <x v="2"/>
    <s v="IEC_STD_V10 &gt;&gt; Common &gt;&gt; AutoMetaDataEBO Phase"/>
    <x v="2"/>
    <x v="1"/>
    <s v="EBO 階段Relationship"/>
    <s v="EBO專案營收計畫表"/>
    <n v="186"/>
    <n v="202"/>
    <n v="0"/>
    <s v=""/>
    <n v="0"/>
    <n v="0"/>
    <n v="186"/>
    <x v="27"/>
    <s v="EBO Project Revenue Forecast"/>
    <x v="22"/>
    <s v="IEC_STD_V10 &gt;&gt; Data Standard &gt;&gt; STG &gt;&gt; EBO Project Revenue Forecast"/>
    <x v="0"/>
    <s v="C.1.1.0:"/>
    <x v="44"/>
    <x v="44"/>
    <x v="203"/>
    <x v="100"/>
    <x v="101"/>
    <x v="109"/>
    <x v="18"/>
    <x v="0"/>
    <x v="0"/>
    <x v="2"/>
    <m/>
    <x v="0"/>
    <x v="2"/>
    <s v="EBO Project Revenue Forecast_EBO Phase"/>
    <x v="203"/>
    <x v="2"/>
    <x v="0"/>
    <x v="2"/>
    <x v="2"/>
    <x v="0"/>
    <x v="0"/>
    <s v="INT_EBO_PROJECT_REVENUE_FORECAST"/>
    <s v="EBO_PHASE"/>
    <x v="21"/>
    <x v="82"/>
    <x v="0"/>
    <n v="8"/>
    <x v="1"/>
    <x v="1"/>
    <x v="1"/>
    <s v=""/>
    <s v=""/>
    <n v="203"/>
    <s v="-203"/>
    <x v="0"/>
    <x v="0"/>
    <x v="0"/>
    <x v="101"/>
    <x v="2"/>
    <s v="EBO 階段"/>
    <s v=""/>
    <s v=""/>
    <x v="0"/>
    <x v="82"/>
    <m/>
    <s v="^()$"/>
    <n v="9"/>
    <x v="0"/>
    <x v="2"/>
    <x v="0"/>
    <x v="0"/>
    <x v="1"/>
    <x v="1"/>
    <b v="0"/>
    <x v="0"/>
    <x v="1"/>
    <n v="0"/>
    <x v="0"/>
    <b v="0"/>
    <b v="0"/>
    <b v="0"/>
    <b v="0"/>
    <b v="1"/>
    <b v="0"/>
    <b v="0"/>
    <b v="0"/>
    <b v="0"/>
    <b v="0"/>
    <b v="0"/>
    <x v="0"/>
    <x v="2"/>
    <n v="0"/>
    <x v="35"/>
    <x v="0"/>
  </r>
  <r>
    <m/>
    <s v="STG"/>
    <x v="4"/>
    <x v="114"/>
    <x v="115"/>
    <x v="47"/>
    <x v="90"/>
    <s v="檢查各項資料正確與否的日期"/>
    <x v="1"/>
    <m/>
    <s v="N/A"/>
    <s v="Confidential"/>
    <x v="3"/>
    <m/>
    <x v="1"/>
    <s v="NBDC"/>
    <x v="2"/>
    <x v="2"/>
    <x v="0"/>
    <x v="0"/>
    <s v="INT_EBO_PROJECT_REVENUE_FORECAST"/>
    <s v="EBO_REVENUE_FORECAST_CHECK_DATE"/>
    <m/>
    <m/>
    <m/>
    <m/>
    <m/>
    <m/>
    <m/>
    <m/>
    <m/>
    <m/>
    <m/>
    <m/>
    <m/>
    <m/>
    <m/>
    <m/>
    <m/>
    <m/>
    <s v="資料清單"/>
    <x v="3"/>
    <x v="45"/>
    <x v="96"/>
    <x v="4"/>
    <s v="IEC_STD_V10 &gt;&gt; Data Standard &gt;&gt; STG"/>
    <s v="EBO Revenue Forecast Check Date"/>
    <x v="115"/>
    <x v="47"/>
    <x v="0"/>
    <x v="90"/>
    <x v="2"/>
    <s v="IEC_STD_V10 &gt;&gt; Common &gt;&gt; AutoMetaDataEBO Revenue Forecast Check Date"/>
    <x v="1"/>
    <x v="1"/>
    <s v="EBO 專案營收計畫檢查日期Property"/>
    <s v="EBO專案營收計畫表"/>
    <n v="206"/>
    <n v="202"/>
    <n v="0"/>
    <s v="EBO Revenue Forecast Check Date"/>
    <n v="1"/>
    <n v="0"/>
    <n v="0"/>
    <x v="0"/>
    <s v="EBO Project Revenue Forecast"/>
    <x v="22"/>
    <s v="IEC_STD_V10 &gt;&gt; Data Standard &gt;&gt; STG &gt;&gt; EBO Project Revenue Forecast"/>
    <x v="0"/>
    <s v="C.1.1.0:"/>
    <x v="45"/>
    <x v="45"/>
    <x v="204"/>
    <x v="114"/>
    <x v="115"/>
    <x v="96"/>
    <x v="0"/>
    <x v="0"/>
    <x v="0"/>
    <x v="3"/>
    <m/>
    <x v="0"/>
    <x v="1"/>
    <s v="EBO Project Revenue Forecast_EBO Revenue Forecast Check Date"/>
    <x v="204"/>
    <x v="1"/>
    <x v="0"/>
    <x v="2"/>
    <x v="2"/>
    <x v="0"/>
    <x v="0"/>
    <s v="INT_EBO_PROJECT_REVENUE_FORECAST"/>
    <s v="EBO_REVENUE_FORECAST_CHECK_DATE"/>
    <x v="21"/>
    <x v="94"/>
    <x v="0"/>
    <n v="8"/>
    <x v="1"/>
    <x v="1"/>
    <x v="1"/>
    <s v=""/>
    <s v=""/>
    <n v="204"/>
    <s v="-204"/>
    <x v="0"/>
    <x v="0"/>
    <x v="0"/>
    <x v="115"/>
    <x v="2"/>
    <s v="檢查各項資料正確與否的日期"/>
    <s v=""/>
    <s v=""/>
    <x v="0"/>
    <x v="96"/>
    <m/>
    <s v="^()$"/>
    <n v="9"/>
    <x v="0"/>
    <x v="2"/>
    <x v="0"/>
    <x v="0"/>
    <x v="0"/>
    <x v="1"/>
    <b v="0"/>
    <x v="0"/>
    <x v="1"/>
    <n v="0"/>
    <x v="0"/>
    <b v="0"/>
    <b v="0"/>
    <b v="0"/>
    <b v="0"/>
    <b v="0"/>
    <b v="0"/>
    <b v="0"/>
    <b v="0"/>
    <b v="0"/>
    <b v="0"/>
    <b v="0"/>
    <x v="1"/>
    <x v="1"/>
    <n v="0"/>
    <x v="13"/>
    <x v="0"/>
  </r>
  <r>
    <m/>
    <s v="STG"/>
    <x v="4"/>
    <x v="115"/>
    <x v="116"/>
    <x v="49"/>
    <x v="114"/>
    <s v="EBO 專案營收計畫年"/>
    <x v="1"/>
    <m/>
    <s v="N/A"/>
    <s v="Confidential"/>
    <x v="4"/>
    <m/>
    <x v="1"/>
    <s v="NBDC"/>
    <x v="2"/>
    <x v="2"/>
    <x v="0"/>
    <x v="0"/>
    <s v="INT_EBO_PROJECT_REVENUE_FORECAST"/>
    <s v="EBO_REVENUE_FORECAST_YEAR"/>
    <m/>
    <m/>
    <m/>
    <m/>
    <m/>
    <m/>
    <m/>
    <m/>
    <m/>
    <m/>
    <m/>
    <m/>
    <m/>
    <m/>
    <m/>
    <m/>
    <m/>
    <m/>
    <s v="資料清單"/>
    <x v="3"/>
    <x v="46"/>
    <x v="97"/>
    <x v="4"/>
    <s v="IEC_STD_V10 &gt;&gt; Data Standard &gt;&gt; STG"/>
    <s v="EBO Revenue Forecast Year"/>
    <x v="116"/>
    <x v="49"/>
    <x v="0"/>
    <x v="114"/>
    <x v="2"/>
    <s v="IEC_STD_V10 &gt;&gt; Common &gt;&gt; AutoMetaDataEBO Revenue Forecast Year"/>
    <x v="1"/>
    <x v="1"/>
    <s v="EBO 專案營收計畫年Property"/>
    <s v="EBO專案營收計畫表"/>
    <n v="207"/>
    <n v="202"/>
    <n v="0"/>
    <s v="EBO Revenue Forecast Year"/>
    <n v="1"/>
    <n v="0"/>
    <n v="0"/>
    <x v="0"/>
    <s v="EBO Project Revenue Forecast"/>
    <x v="22"/>
    <s v="IEC_STD_V10 &gt;&gt; Data Standard &gt;&gt; STG &gt;&gt; EBO Project Revenue Forecast"/>
    <x v="0"/>
    <s v="C.1.1.0:"/>
    <x v="46"/>
    <x v="46"/>
    <x v="205"/>
    <x v="115"/>
    <x v="116"/>
    <x v="121"/>
    <x v="0"/>
    <x v="0"/>
    <x v="0"/>
    <x v="4"/>
    <m/>
    <x v="0"/>
    <x v="1"/>
    <s v="EBO Project Revenue Forecast_EBO Revenue Forecast Year"/>
    <x v="205"/>
    <x v="1"/>
    <x v="0"/>
    <x v="2"/>
    <x v="2"/>
    <x v="0"/>
    <x v="0"/>
    <s v="INT_EBO_PROJECT_REVENUE_FORECAST"/>
    <s v="EBO_REVENUE_FORECAST_YEAR"/>
    <x v="21"/>
    <x v="95"/>
    <x v="0"/>
    <n v="8"/>
    <x v="1"/>
    <x v="1"/>
    <x v="1"/>
    <s v=""/>
    <s v=""/>
    <n v="205"/>
    <s v="-205"/>
    <x v="0"/>
    <x v="0"/>
    <x v="0"/>
    <x v="116"/>
    <x v="2"/>
    <s v="EBO 專案營收計畫年"/>
    <s v=""/>
    <s v=""/>
    <x v="0"/>
    <x v="97"/>
    <m/>
    <s v="^()$"/>
    <n v="9"/>
    <x v="0"/>
    <x v="2"/>
    <x v="0"/>
    <x v="0"/>
    <x v="0"/>
    <x v="1"/>
    <b v="0"/>
    <x v="0"/>
    <x v="1"/>
    <n v="0"/>
    <x v="0"/>
    <b v="0"/>
    <b v="0"/>
    <b v="0"/>
    <b v="0"/>
    <b v="0"/>
    <b v="0"/>
    <b v="0"/>
    <b v="0"/>
    <b v="0"/>
    <b v="0"/>
    <b v="0"/>
    <x v="1"/>
    <x v="1"/>
    <n v="0"/>
    <x v="4"/>
    <x v="0"/>
  </r>
  <r>
    <m/>
    <s v="STG"/>
    <x v="4"/>
    <x v="116"/>
    <x v="117"/>
    <x v="50"/>
    <x v="115"/>
    <s v="EBO 專案營收計畫月"/>
    <x v="1"/>
    <m/>
    <s v="N/A"/>
    <s v="Confidential"/>
    <x v="4"/>
    <m/>
    <x v="1"/>
    <s v="NBDC"/>
    <x v="2"/>
    <x v="2"/>
    <x v="0"/>
    <x v="0"/>
    <s v="INT_EBO_PROJECT_REVENUE_FORECAST"/>
    <s v="EBO_REVENUE_FORECAST_MONTH"/>
    <m/>
    <m/>
    <m/>
    <m/>
    <m/>
    <m/>
    <m/>
    <m/>
    <m/>
    <m/>
    <m/>
    <m/>
    <m/>
    <m/>
    <m/>
    <m/>
    <m/>
    <m/>
    <s v="資料清單"/>
    <x v="3"/>
    <x v="47"/>
    <x v="98"/>
    <x v="4"/>
    <s v="IEC_STD_V10 &gt;&gt; Data Standard &gt;&gt; STG"/>
    <s v="EBO Revenue Forecast Month"/>
    <x v="117"/>
    <x v="50"/>
    <x v="0"/>
    <x v="115"/>
    <x v="2"/>
    <s v="IEC_STD_V10 &gt;&gt; Common &gt;&gt; AutoMetaDataEBO Revenue Forecast Month"/>
    <x v="1"/>
    <x v="1"/>
    <s v="EBO 專案營收計畫月Property"/>
    <s v="EBO專案營收計畫表"/>
    <n v="208"/>
    <n v="202"/>
    <n v="0"/>
    <s v="EBO Revenue Forecast Month"/>
    <n v="1"/>
    <n v="0"/>
    <n v="0"/>
    <x v="0"/>
    <s v="EBO Project Revenue Forecast"/>
    <x v="22"/>
    <s v="IEC_STD_V10 &gt;&gt; Data Standard &gt;&gt; STG &gt;&gt; EBO Project Revenue Forecast"/>
    <x v="0"/>
    <s v="C.1.1.0:"/>
    <x v="47"/>
    <x v="47"/>
    <x v="206"/>
    <x v="116"/>
    <x v="117"/>
    <x v="122"/>
    <x v="0"/>
    <x v="0"/>
    <x v="0"/>
    <x v="4"/>
    <m/>
    <x v="0"/>
    <x v="1"/>
    <s v="EBO Project Revenue Forecast_EBO Revenue Forecast Month"/>
    <x v="206"/>
    <x v="1"/>
    <x v="0"/>
    <x v="2"/>
    <x v="2"/>
    <x v="0"/>
    <x v="0"/>
    <s v="INT_EBO_PROJECT_REVENUE_FORECAST"/>
    <s v="EBO_REVENUE_FORECAST_MONTH"/>
    <x v="21"/>
    <x v="96"/>
    <x v="0"/>
    <n v="8"/>
    <x v="1"/>
    <x v="1"/>
    <x v="1"/>
    <s v=""/>
    <s v=""/>
    <n v="206"/>
    <s v="-206"/>
    <x v="0"/>
    <x v="0"/>
    <x v="0"/>
    <x v="117"/>
    <x v="2"/>
    <s v="EBO 專案營收計畫月"/>
    <s v=""/>
    <s v=""/>
    <x v="0"/>
    <x v="98"/>
    <m/>
    <s v="^()$"/>
    <n v="9"/>
    <x v="0"/>
    <x v="2"/>
    <x v="0"/>
    <x v="0"/>
    <x v="0"/>
    <x v="1"/>
    <b v="0"/>
    <x v="0"/>
    <x v="1"/>
    <n v="0"/>
    <x v="0"/>
    <b v="0"/>
    <b v="0"/>
    <b v="0"/>
    <b v="0"/>
    <b v="0"/>
    <b v="0"/>
    <b v="0"/>
    <b v="0"/>
    <b v="0"/>
    <b v="0"/>
    <b v="0"/>
    <x v="1"/>
    <x v="1"/>
    <n v="0"/>
    <x v="21"/>
    <x v="0"/>
  </r>
  <r>
    <m/>
    <s v="STG"/>
    <x v="4"/>
    <x v="117"/>
    <x v="118"/>
    <x v="51"/>
    <x v="116"/>
    <s v="預估營收"/>
    <x v="1"/>
    <m/>
    <s v="N/A"/>
    <s v="Confidential"/>
    <x v="6"/>
    <m/>
    <x v="1"/>
    <s v="NBDC"/>
    <x v="2"/>
    <x v="2"/>
    <x v="0"/>
    <x v="0"/>
    <s v="INT_EBO_PROJECT_REVENUE_FORECAST"/>
    <s v="EBO_PROJECT_ESTIMATE_REVENUE"/>
    <m/>
    <m/>
    <m/>
    <m/>
    <m/>
    <m/>
    <m/>
    <m/>
    <m/>
    <m/>
    <m/>
    <m/>
    <m/>
    <m/>
    <m/>
    <m/>
    <m/>
    <m/>
    <s v="資料清單"/>
    <x v="3"/>
    <x v="48"/>
    <x v="99"/>
    <x v="4"/>
    <s v="IEC_STD_V10 &gt;&gt; Data Standard &gt;&gt; STG"/>
    <s v="EBO Project Estimate Revenue"/>
    <x v="118"/>
    <x v="51"/>
    <x v="0"/>
    <x v="116"/>
    <x v="2"/>
    <s v="IEC_STD_V10 &gt;&gt; Common &gt;&gt; AutoMetaDataEBO Project Estimate Revenue"/>
    <x v="1"/>
    <x v="1"/>
    <s v="EBO 專案預估營收Property"/>
    <s v="EBO專案營收計畫表"/>
    <n v="209"/>
    <n v="202"/>
    <n v="0"/>
    <s v="EBO Project Estimate Revenue"/>
    <n v="1"/>
    <n v="0"/>
    <n v="0"/>
    <x v="0"/>
    <s v="EBO Project Revenue Forecast"/>
    <x v="22"/>
    <s v="IEC_STD_V10 &gt;&gt; Data Standard &gt;&gt; STG &gt;&gt; EBO Project Revenue Forecast"/>
    <x v="0"/>
    <s v="C.1.1.0:"/>
    <x v="48"/>
    <x v="48"/>
    <x v="207"/>
    <x v="117"/>
    <x v="118"/>
    <x v="123"/>
    <x v="0"/>
    <x v="0"/>
    <x v="0"/>
    <x v="6"/>
    <m/>
    <x v="0"/>
    <x v="1"/>
    <s v="EBO Project Revenue Forecast_EBO Project Estimate Revenue"/>
    <x v="207"/>
    <x v="1"/>
    <x v="0"/>
    <x v="2"/>
    <x v="2"/>
    <x v="0"/>
    <x v="0"/>
    <s v="INT_EBO_PROJECT_REVENUE_FORECAST"/>
    <s v="EBO_PROJECT_ESTIMATE_REVENUE"/>
    <x v="21"/>
    <x v="97"/>
    <x v="0"/>
    <n v="8"/>
    <x v="1"/>
    <x v="1"/>
    <x v="1"/>
    <s v=""/>
    <s v=""/>
    <n v="207"/>
    <s v="-207"/>
    <x v="0"/>
    <x v="0"/>
    <x v="0"/>
    <x v="118"/>
    <x v="2"/>
    <s v="預估營收"/>
    <s v=""/>
    <s v=""/>
    <x v="0"/>
    <x v="99"/>
    <m/>
    <s v="^()$"/>
    <n v="9"/>
    <x v="0"/>
    <x v="2"/>
    <x v="0"/>
    <x v="0"/>
    <x v="0"/>
    <x v="1"/>
    <b v="0"/>
    <x v="0"/>
    <x v="1"/>
    <n v="0"/>
    <x v="0"/>
    <b v="0"/>
    <b v="0"/>
    <b v="0"/>
    <b v="0"/>
    <b v="0"/>
    <b v="0"/>
    <b v="0"/>
    <b v="0"/>
    <b v="0"/>
    <b v="0"/>
    <b v="0"/>
    <x v="1"/>
    <x v="1"/>
    <n v="0"/>
    <x v="10"/>
    <x v="0"/>
  </r>
  <r>
    <m/>
    <s v="STG"/>
    <x v="4"/>
    <x v="118"/>
    <x v="119"/>
    <x v="52"/>
    <x v="117"/>
    <s v="預估毛利"/>
    <x v="1"/>
    <m/>
    <s v="N/A"/>
    <s v="Confidential"/>
    <x v="6"/>
    <m/>
    <x v="1"/>
    <s v="NBDC"/>
    <x v="2"/>
    <x v="2"/>
    <x v="0"/>
    <x v="0"/>
    <s v="INT_EBO_PROJECT_REVENUE_FORECAST"/>
    <s v="EBO_PROJECT_ESTIMATE_GROSS_PROFIT"/>
    <m/>
    <m/>
    <m/>
    <m/>
    <m/>
    <m/>
    <m/>
    <m/>
    <m/>
    <m/>
    <m/>
    <m/>
    <m/>
    <m/>
    <m/>
    <m/>
    <m/>
    <m/>
    <s v="資料清單"/>
    <x v="3"/>
    <x v="49"/>
    <x v="100"/>
    <x v="4"/>
    <s v="IEC_STD_V10 &gt;&gt; Data Standard &gt;&gt; STG"/>
    <s v="EBO Project Estimate Gross Profit"/>
    <x v="119"/>
    <x v="52"/>
    <x v="0"/>
    <x v="117"/>
    <x v="2"/>
    <s v="IEC_STD_V10 &gt;&gt; Common &gt;&gt; AutoMetaDataEBO Project Estimate Gross Profit"/>
    <x v="1"/>
    <x v="1"/>
    <s v="EBO 專案預估毛利Property"/>
    <s v="EBO專案營收計畫表"/>
    <n v="210"/>
    <n v="202"/>
    <n v="0"/>
    <s v="EBO Project Estimate Gross Profit"/>
    <n v="1"/>
    <n v="0"/>
    <n v="0"/>
    <x v="0"/>
    <s v="EBO Project Revenue Forecast"/>
    <x v="22"/>
    <s v="IEC_STD_V10 &gt;&gt; Data Standard &gt;&gt; STG &gt;&gt; EBO Project Revenue Forecast"/>
    <x v="0"/>
    <s v="C.1.1.0:"/>
    <x v="49"/>
    <x v="49"/>
    <x v="208"/>
    <x v="118"/>
    <x v="119"/>
    <x v="124"/>
    <x v="0"/>
    <x v="0"/>
    <x v="0"/>
    <x v="6"/>
    <m/>
    <x v="0"/>
    <x v="1"/>
    <s v="EBO Project Revenue Forecast_EBO Project Estimate Gross Profit"/>
    <x v="208"/>
    <x v="1"/>
    <x v="0"/>
    <x v="2"/>
    <x v="2"/>
    <x v="0"/>
    <x v="0"/>
    <s v="INT_EBO_PROJECT_REVENUE_FORECAST"/>
    <s v="EBO_PROJECT_ESTIMATE_GROSS_PROFIT"/>
    <x v="21"/>
    <x v="98"/>
    <x v="0"/>
    <n v="8"/>
    <x v="1"/>
    <x v="1"/>
    <x v="1"/>
    <s v=""/>
    <s v=""/>
    <n v="208"/>
    <s v="-208"/>
    <x v="0"/>
    <x v="0"/>
    <x v="0"/>
    <x v="119"/>
    <x v="2"/>
    <s v="預估毛利"/>
    <s v=""/>
    <s v=""/>
    <x v="0"/>
    <x v="100"/>
    <m/>
    <s v="^()$"/>
    <n v="9"/>
    <x v="0"/>
    <x v="2"/>
    <x v="0"/>
    <x v="0"/>
    <x v="0"/>
    <x v="1"/>
    <b v="0"/>
    <x v="0"/>
    <x v="1"/>
    <n v="0"/>
    <x v="0"/>
    <b v="0"/>
    <b v="0"/>
    <b v="0"/>
    <b v="0"/>
    <b v="0"/>
    <b v="0"/>
    <b v="0"/>
    <b v="0"/>
    <b v="0"/>
    <b v="0"/>
    <b v="0"/>
    <x v="1"/>
    <x v="1"/>
    <n v="0"/>
    <x v="36"/>
    <x v="0"/>
  </r>
  <r>
    <m/>
    <s v="STG"/>
    <x v="4"/>
    <x v="119"/>
    <x v="120"/>
    <x v="53"/>
    <x v="118"/>
    <s v="預估營收及毛利的幣別"/>
    <x v="1"/>
    <m/>
    <s v="N/A"/>
    <s v="Confidential"/>
    <x v="2"/>
    <s v="NTD,_x000a_USD"/>
    <x v="1"/>
    <s v="NBDC"/>
    <x v="2"/>
    <x v="2"/>
    <x v="0"/>
    <x v="0"/>
    <s v="INT_EBO_PROJECT_REVENUE_FORECAST"/>
    <s v="EBO_REVENUE_FORECAST_CURRENCY"/>
    <m/>
    <m/>
    <m/>
    <m/>
    <m/>
    <m/>
    <m/>
    <m/>
    <m/>
    <m/>
    <m/>
    <m/>
    <m/>
    <m/>
    <m/>
    <m/>
    <m/>
    <m/>
    <s v="資料清單"/>
    <x v="3"/>
    <x v="50"/>
    <x v="101"/>
    <x v="4"/>
    <s v="IEC_STD_V10 &gt;&gt; Data Standard &gt;&gt; STG"/>
    <s v="EBO Revenue Forecast Currency"/>
    <x v="120"/>
    <x v="53"/>
    <x v="0"/>
    <x v="118"/>
    <x v="2"/>
    <s v="IEC_STD_V10 &gt;&gt; Common &gt;&gt; AutoMetaDataEBO Revenue Forecast Currency"/>
    <x v="1"/>
    <x v="1"/>
    <s v="EBO 專案營收計畫幣別Property"/>
    <s v="EBO專案營收計畫表"/>
    <n v="211"/>
    <n v="202"/>
    <n v="0"/>
    <s v="EBO Revenue Forecast Currency"/>
    <n v="1"/>
    <n v="0"/>
    <n v="0"/>
    <x v="0"/>
    <s v="EBO Project Revenue Forecast"/>
    <x v="22"/>
    <s v="IEC_STD_V10 &gt;&gt; Data Standard &gt;&gt; STG &gt;&gt; EBO Project Revenue Forecast"/>
    <x v="0"/>
    <s v="C.1.1.0:"/>
    <x v="50"/>
    <x v="50"/>
    <x v="209"/>
    <x v="119"/>
    <x v="120"/>
    <x v="125"/>
    <x v="21"/>
    <x v="0"/>
    <x v="0"/>
    <x v="2"/>
    <m/>
    <x v="0"/>
    <x v="1"/>
    <s v="EBO Project Revenue Forecast_EBO Revenue Forecast Currency"/>
    <x v="209"/>
    <x v="1"/>
    <x v="0"/>
    <x v="2"/>
    <x v="2"/>
    <x v="0"/>
    <x v="0"/>
    <s v="INT_EBO_PROJECT_REVENUE_FORECAST"/>
    <s v="EBO_REVENUE_FORECAST_CURRENCY"/>
    <x v="21"/>
    <x v="99"/>
    <x v="0"/>
    <n v="8"/>
    <x v="1"/>
    <x v="1"/>
    <x v="1"/>
    <s v=""/>
    <s v=""/>
    <n v="209"/>
    <s v="-209"/>
    <x v="0"/>
    <x v="0"/>
    <x v="0"/>
    <x v="120"/>
    <x v="2"/>
    <s v="預估營收及毛利的幣別"/>
    <s v=""/>
    <s v=""/>
    <x v="0"/>
    <x v="101"/>
    <m/>
    <s v="^()$"/>
    <n v="9"/>
    <x v="0"/>
    <x v="2"/>
    <x v="0"/>
    <x v="0"/>
    <x v="0"/>
    <x v="1"/>
    <b v="0"/>
    <x v="0"/>
    <x v="1"/>
    <n v="0"/>
    <x v="0"/>
    <b v="0"/>
    <b v="0"/>
    <b v="0"/>
    <b v="0"/>
    <b v="0"/>
    <b v="0"/>
    <b v="0"/>
    <b v="0"/>
    <b v="0"/>
    <b v="0"/>
    <b v="0"/>
    <x v="1"/>
    <x v="1"/>
    <n v="0"/>
    <x v="7"/>
    <x v="0"/>
  </r>
  <r>
    <m/>
    <s v="STG"/>
    <x v="4"/>
    <x v="120"/>
    <x v="121"/>
    <x v="1"/>
    <x v="119"/>
    <s v="EBO專案營收紀錄表主檔"/>
    <x v="0"/>
    <m/>
    <s v="N/A"/>
    <s v="Confidential"/>
    <x v="7"/>
    <m/>
    <x v="1"/>
    <s v="NBDC"/>
    <x v="2"/>
    <x v="2"/>
    <x v="0"/>
    <x v="0"/>
    <s v="INT_EBO_PROJECT_REVENUE_MASTER"/>
    <m/>
    <m/>
    <m/>
    <m/>
    <m/>
    <m/>
    <m/>
    <m/>
    <m/>
    <m/>
    <m/>
    <m/>
    <m/>
    <m/>
    <m/>
    <m/>
    <m/>
    <m/>
    <m/>
    <s v="資料清單"/>
    <x v="3"/>
    <x v="51"/>
    <x v="102"/>
    <x v="4"/>
    <s v="IEC_STD_V10 &gt;&gt; Data Standard &gt;&gt; STG"/>
    <s v="EBO Project Revenue Master"/>
    <x v="121"/>
    <x v="1"/>
    <x v="0"/>
    <x v="119"/>
    <x v="2"/>
    <s v="IEC_STD_V10 &gt;&gt; Common &gt;&gt; AutoMetaDataEBO Project Revenue Master"/>
    <x v="0"/>
    <x v="1"/>
    <s v="EBO專案營收紀錄表主檔Concept"/>
    <s v="EBO專案營收紀錄表主檔"/>
    <n v="212"/>
    <n v="0"/>
    <n v="0"/>
    <s v=""/>
    <n v="0"/>
    <n v="0"/>
    <n v="0"/>
    <x v="0"/>
    <s v=""/>
    <x v="0"/>
    <s v=""/>
    <x v="0"/>
    <s v="C.1.1.0:"/>
    <x v="51"/>
    <x v="51"/>
    <x v="210"/>
    <x v="120"/>
    <x v="121"/>
    <x v="126"/>
    <x v="0"/>
    <x v="0"/>
    <x v="0"/>
    <x v="7"/>
    <m/>
    <x v="0"/>
    <x v="0"/>
    <s v="EBO Project Revenue Master"/>
    <x v="210"/>
    <x v="0"/>
    <x v="0"/>
    <x v="2"/>
    <x v="2"/>
    <x v="0"/>
    <x v="0"/>
    <s v="INT_EBO_PROJECT_REVENUE_MASTER"/>
    <s v=""/>
    <x v="22"/>
    <x v="0"/>
    <x v="0"/>
    <n v="8"/>
    <x v="1"/>
    <x v="1"/>
    <x v="1"/>
    <s v=""/>
    <s v=""/>
    <n v="210"/>
    <s v="-210"/>
    <x v="0"/>
    <x v="0"/>
    <x v="0"/>
    <x v="121"/>
    <x v="2"/>
    <s v="EBO專案營收紀錄表主檔"/>
    <s v=""/>
    <s v=""/>
    <x v="0"/>
    <x v="102"/>
    <m/>
    <s v="^()$"/>
    <n v="9"/>
    <x v="0"/>
    <x v="2"/>
    <x v="0"/>
    <x v="0"/>
    <x v="0"/>
    <x v="1"/>
    <b v="0"/>
    <x v="0"/>
    <x v="0"/>
    <n v="0"/>
    <x v="0"/>
    <b v="0"/>
    <b v="0"/>
    <b v="0"/>
    <b v="0"/>
    <b v="0"/>
    <b v="0"/>
    <b v="0"/>
    <b v="0"/>
    <b v="0"/>
    <b v="0"/>
    <b v="0"/>
    <x v="1"/>
    <x v="1"/>
    <n v="0"/>
    <x v="21"/>
    <x v="0"/>
  </r>
  <r>
    <m/>
    <s v="STG"/>
    <x v="4"/>
    <x v="80"/>
    <x v="81"/>
    <x v="1"/>
    <x v="82"/>
    <s v="EBO 專案編號"/>
    <x v="2"/>
    <m/>
    <s v="N/A"/>
    <s v="Confidential"/>
    <x v="8"/>
    <m/>
    <x v="1"/>
    <s v="NBDC"/>
    <x v="2"/>
    <x v="2"/>
    <x v="0"/>
    <x v="0"/>
    <s v="INT_EBO_PROJECT_REVENUE_MASTER"/>
    <s v="EBO_PROJECT_NUMBER"/>
    <m/>
    <m/>
    <m/>
    <m/>
    <m/>
    <m/>
    <m/>
    <m/>
    <m/>
    <m/>
    <m/>
    <m/>
    <m/>
    <m/>
    <m/>
    <m/>
    <m/>
    <m/>
    <s v="資料清單"/>
    <x v="3"/>
    <x v="52"/>
    <x v="62"/>
    <x v="4"/>
    <s v="IEC_STD_V10 &gt;&gt; Data Standard &gt;&gt; STG"/>
    <s v="EBO Project Number"/>
    <x v="81"/>
    <x v="1"/>
    <x v="0"/>
    <x v="82"/>
    <x v="2"/>
    <s v="IEC_STD_V10 &gt;&gt; Common &gt;&gt; AutoMetaDataEBO Project Number"/>
    <x v="2"/>
    <x v="1"/>
    <s v="EBO 專案編號Relationship"/>
    <s v="EBO專案營收紀錄表主檔"/>
    <n v="162"/>
    <n v="212"/>
    <n v="0"/>
    <s v=""/>
    <n v="0"/>
    <n v="0"/>
    <n v="162"/>
    <x v="25"/>
    <s v="EBO Project Revenue Master"/>
    <x v="23"/>
    <s v="IEC_STD_V10 &gt;&gt; Data Standard &gt;&gt; STG &gt;&gt; EBO Project Revenue Master"/>
    <x v="0"/>
    <s v="C.1.1.0:"/>
    <x v="52"/>
    <x v="52"/>
    <x v="211"/>
    <x v="80"/>
    <x v="81"/>
    <x v="100"/>
    <x v="0"/>
    <x v="0"/>
    <x v="0"/>
    <x v="8"/>
    <m/>
    <x v="0"/>
    <x v="2"/>
    <s v="EBO Project Revenue Master_EBO Project Number"/>
    <x v="211"/>
    <x v="2"/>
    <x v="0"/>
    <x v="2"/>
    <x v="2"/>
    <x v="0"/>
    <x v="0"/>
    <s v="INT_EBO_PROJECT_REVENUE_MASTER"/>
    <s v="EBO_PROJECT_NUMBER"/>
    <x v="22"/>
    <x v="64"/>
    <x v="0"/>
    <n v="8"/>
    <x v="1"/>
    <x v="1"/>
    <x v="1"/>
    <s v=""/>
    <s v=""/>
    <n v="211"/>
    <s v="-211"/>
    <x v="0"/>
    <x v="0"/>
    <x v="0"/>
    <x v="81"/>
    <x v="2"/>
    <s v="EBO 專案編號"/>
    <s v=""/>
    <s v=""/>
    <x v="0"/>
    <x v="62"/>
    <m/>
    <s v="^()$"/>
    <n v="9"/>
    <x v="0"/>
    <x v="2"/>
    <x v="0"/>
    <x v="0"/>
    <x v="1"/>
    <x v="1"/>
    <b v="0"/>
    <x v="0"/>
    <x v="1"/>
    <n v="0"/>
    <x v="0"/>
    <b v="0"/>
    <b v="0"/>
    <b v="0"/>
    <b v="0"/>
    <b v="0"/>
    <b v="0"/>
    <b v="0"/>
    <b v="0"/>
    <b v="0"/>
    <b v="0"/>
    <b v="0"/>
    <x v="1"/>
    <x v="1"/>
    <n v="0"/>
    <x v="33"/>
    <x v="0"/>
  </r>
  <r>
    <m/>
    <s v="STG"/>
    <x v="4"/>
    <x v="81"/>
    <x v="82"/>
    <x v="39"/>
    <x v="94"/>
    <s v="EBO 專案名稱"/>
    <x v="2"/>
    <m/>
    <s v="EBO Project_EBO Project Name"/>
    <s v="Confidential"/>
    <x v="1"/>
    <m/>
    <x v="1"/>
    <s v="NBDC"/>
    <x v="2"/>
    <x v="2"/>
    <x v="0"/>
    <x v="0"/>
    <s v="INT_EBO_PROJECT_REVENUE_MASTER"/>
    <s v="EBO_PROJECT_NAME"/>
    <m/>
    <m/>
    <m/>
    <m/>
    <m/>
    <m/>
    <m/>
    <m/>
    <m/>
    <m/>
    <m/>
    <m/>
    <m/>
    <m/>
    <m/>
    <m/>
    <m/>
    <m/>
    <s v="資料清單"/>
    <x v="3"/>
    <x v="53"/>
    <x v="63"/>
    <x v="4"/>
    <s v="IEC_STD_V10 &gt;&gt; Data Standard &gt;&gt; STG"/>
    <s v="EBO Project Name"/>
    <x v="82"/>
    <x v="39"/>
    <x v="0"/>
    <x v="94"/>
    <x v="2"/>
    <s v="IEC_STD_V10 &gt;&gt; Common &gt;&gt; AutoMetaDataEBO Project Name"/>
    <x v="2"/>
    <x v="1"/>
    <s v="EBO 專案名稱Relationship"/>
    <s v="EBO專案營收紀錄表主檔"/>
    <n v="163"/>
    <n v="212"/>
    <e v="#N/A"/>
    <s v=""/>
    <n v="0"/>
    <n v="0"/>
    <n v="163"/>
    <x v="26"/>
    <s v="EBO Project Revenue Master"/>
    <x v="23"/>
    <s v="IEC_STD_V10 &gt;&gt; Data Standard &gt;&gt; STG &gt;&gt; EBO Project Revenue Master"/>
    <x v="37"/>
    <s v="C.1.1.0:"/>
    <x v="53"/>
    <x v="53"/>
    <x v="212"/>
    <x v="81"/>
    <x v="82"/>
    <x v="101"/>
    <x v="0"/>
    <x v="0"/>
    <x v="0"/>
    <x v="1"/>
    <m/>
    <x v="0"/>
    <x v="2"/>
    <s v="EBO Project Revenue Master_EBO Project Name"/>
    <x v="212"/>
    <x v="2"/>
    <x v="0"/>
    <x v="2"/>
    <x v="2"/>
    <x v="0"/>
    <x v="0"/>
    <s v="INT_EBO_PROJECT_REVENUE_MASTER"/>
    <s v="EBO_PROJECT_NAME"/>
    <x v="22"/>
    <x v="65"/>
    <x v="0"/>
    <n v="8"/>
    <x v="1"/>
    <x v="1"/>
    <x v="1"/>
    <s v=""/>
    <s v=""/>
    <n v="212"/>
    <s v="-212"/>
    <x v="0"/>
    <x v="0"/>
    <x v="0"/>
    <x v="82"/>
    <x v="2"/>
    <s v="EBO 專案名稱"/>
    <s v=""/>
    <s v=""/>
    <x v="0"/>
    <x v="63"/>
    <m/>
    <s v="^()$"/>
    <n v="9"/>
    <x v="0"/>
    <x v="2"/>
    <x v="0"/>
    <x v="0"/>
    <x v="1"/>
    <x v="1"/>
    <b v="0"/>
    <x v="0"/>
    <x v="1"/>
    <n v="0"/>
    <x v="0"/>
    <b v="0"/>
    <b v="0"/>
    <b v="0"/>
    <b v="0"/>
    <b v="0"/>
    <b v="0"/>
    <b v="0"/>
    <b v="0"/>
    <b v="0"/>
    <b v="0"/>
    <b v="0"/>
    <x v="1"/>
    <x v="1"/>
    <n v="0"/>
    <x v="11"/>
    <x v="0"/>
  </r>
  <r>
    <m/>
    <s v="STG"/>
    <x v="4"/>
    <x v="100"/>
    <x v="101"/>
    <x v="1"/>
    <x v="102"/>
    <s v="EBO 階段"/>
    <x v="2"/>
    <m/>
    <s v="N/A"/>
    <s v="Confidential"/>
    <x v="2"/>
    <s v="Candidate, _x000a_Pre-EBO, _x000a_EBO, _x000a_Graduated"/>
    <x v="1"/>
    <s v="NBDC"/>
    <x v="2"/>
    <x v="2"/>
    <x v="0"/>
    <x v="0"/>
    <s v="INT_EBO_PROJECT_REVENUE_MASTER"/>
    <s v="EBO_PHASE"/>
    <m/>
    <m/>
    <m/>
    <m/>
    <m/>
    <m/>
    <m/>
    <m/>
    <m/>
    <m/>
    <m/>
    <m/>
    <m/>
    <m/>
    <m/>
    <m/>
    <m/>
    <m/>
    <s v="資料清單"/>
    <x v="3"/>
    <x v="54"/>
    <x v="82"/>
    <x v="4"/>
    <s v="IEC_STD_V10 &gt;&gt; Data Standard &gt;&gt; STG"/>
    <s v="EBO Phase"/>
    <x v="101"/>
    <x v="1"/>
    <x v="0"/>
    <x v="102"/>
    <x v="2"/>
    <s v="IEC_STD_V10 &gt;&gt; Common &gt;&gt; AutoMetaDataEBO Phase"/>
    <x v="2"/>
    <x v="1"/>
    <s v="EBO 階段Relationship"/>
    <s v="EBO專案營收紀錄表主檔"/>
    <n v="186"/>
    <n v="212"/>
    <n v="0"/>
    <s v=""/>
    <n v="0"/>
    <n v="0"/>
    <n v="186"/>
    <x v="27"/>
    <s v="EBO Project Revenue Master"/>
    <x v="23"/>
    <s v="IEC_STD_V10 &gt;&gt; Data Standard &gt;&gt; STG &gt;&gt; EBO Project Revenue Master"/>
    <x v="0"/>
    <s v="C.1.1.0:"/>
    <x v="54"/>
    <x v="54"/>
    <x v="213"/>
    <x v="100"/>
    <x v="101"/>
    <x v="109"/>
    <x v="18"/>
    <x v="0"/>
    <x v="0"/>
    <x v="2"/>
    <m/>
    <x v="0"/>
    <x v="2"/>
    <s v="EBO Project Revenue Master_EBO Phase"/>
    <x v="213"/>
    <x v="2"/>
    <x v="0"/>
    <x v="2"/>
    <x v="2"/>
    <x v="0"/>
    <x v="0"/>
    <s v="INT_EBO_PROJECT_REVENUE_MASTER"/>
    <s v="EBO_PHASE"/>
    <x v="22"/>
    <x v="82"/>
    <x v="0"/>
    <n v="8"/>
    <x v="1"/>
    <x v="1"/>
    <x v="1"/>
    <s v=""/>
    <s v=""/>
    <n v="213"/>
    <s v="-213"/>
    <x v="0"/>
    <x v="0"/>
    <x v="0"/>
    <x v="101"/>
    <x v="2"/>
    <s v="EBO 階段"/>
    <s v=""/>
    <s v=""/>
    <x v="0"/>
    <x v="82"/>
    <m/>
    <s v="^()$"/>
    <n v="9"/>
    <x v="0"/>
    <x v="2"/>
    <x v="0"/>
    <x v="0"/>
    <x v="1"/>
    <x v="1"/>
    <b v="0"/>
    <x v="0"/>
    <x v="1"/>
    <n v="0"/>
    <x v="0"/>
    <b v="0"/>
    <b v="0"/>
    <b v="0"/>
    <b v="0"/>
    <b v="1"/>
    <b v="0"/>
    <b v="0"/>
    <b v="0"/>
    <b v="0"/>
    <b v="0"/>
    <b v="0"/>
    <x v="0"/>
    <x v="2"/>
    <n v="0"/>
    <x v="35"/>
    <x v="0"/>
  </r>
  <r>
    <m/>
    <s v="STG"/>
    <x v="4"/>
    <x v="121"/>
    <x v="122"/>
    <x v="47"/>
    <x v="90"/>
    <s v="檢查各項資料正確與否的日期"/>
    <x v="1"/>
    <m/>
    <s v="N/A"/>
    <s v="Confidential"/>
    <x v="3"/>
    <m/>
    <x v="1"/>
    <s v="NBDC"/>
    <x v="2"/>
    <x v="2"/>
    <x v="0"/>
    <x v="0"/>
    <s v="INT_EBO_PROJECT_REVENUE_MASTER"/>
    <s v="EBO_REVENUE_CHECK_DATE"/>
    <m/>
    <m/>
    <m/>
    <m/>
    <m/>
    <m/>
    <m/>
    <m/>
    <m/>
    <m/>
    <m/>
    <m/>
    <m/>
    <m/>
    <m/>
    <m/>
    <m/>
    <m/>
    <s v="資料清單"/>
    <x v="3"/>
    <x v="55"/>
    <x v="103"/>
    <x v="4"/>
    <s v="IEC_STD_V10 &gt;&gt; Data Standard &gt;&gt; STG"/>
    <s v="EBO Revenue Check Date"/>
    <x v="122"/>
    <x v="47"/>
    <x v="0"/>
    <x v="90"/>
    <x v="2"/>
    <s v="IEC_STD_V10 &gt;&gt; Common &gt;&gt; AutoMetaDataEBO Revenue Check Date"/>
    <x v="1"/>
    <x v="1"/>
    <s v="EBO 專案營收檢查日期Property"/>
    <s v="EBO專案營收紀錄表主檔"/>
    <n v="216"/>
    <n v="212"/>
    <n v="0"/>
    <s v="EBO Revenue Check Date"/>
    <n v="1"/>
    <n v="0"/>
    <n v="0"/>
    <x v="0"/>
    <s v="EBO Project Revenue Master"/>
    <x v="23"/>
    <s v="IEC_STD_V10 &gt;&gt; Data Standard &gt;&gt; STG &gt;&gt; EBO Project Revenue Master"/>
    <x v="0"/>
    <s v="C.1.1.0:"/>
    <x v="55"/>
    <x v="55"/>
    <x v="214"/>
    <x v="121"/>
    <x v="122"/>
    <x v="96"/>
    <x v="0"/>
    <x v="0"/>
    <x v="0"/>
    <x v="3"/>
    <m/>
    <x v="0"/>
    <x v="1"/>
    <s v="EBO Project Revenue Master_EBO Revenue Check Date"/>
    <x v="214"/>
    <x v="1"/>
    <x v="0"/>
    <x v="2"/>
    <x v="2"/>
    <x v="0"/>
    <x v="0"/>
    <s v="INT_EBO_PROJECT_REVENUE_MASTER"/>
    <s v="EBO_REVENUE_CHECK_DATE"/>
    <x v="22"/>
    <x v="100"/>
    <x v="0"/>
    <n v="8"/>
    <x v="1"/>
    <x v="1"/>
    <x v="1"/>
    <s v=""/>
    <s v=""/>
    <n v="214"/>
    <s v="-214"/>
    <x v="0"/>
    <x v="0"/>
    <x v="0"/>
    <x v="122"/>
    <x v="2"/>
    <s v="檢查各項資料正確與否的日期"/>
    <s v=""/>
    <s v=""/>
    <x v="0"/>
    <x v="103"/>
    <m/>
    <s v="^()$"/>
    <n v="9"/>
    <x v="0"/>
    <x v="2"/>
    <x v="0"/>
    <x v="0"/>
    <x v="0"/>
    <x v="1"/>
    <b v="0"/>
    <x v="0"/>
    <x v="1"/>
    <n v="0"/>
    <x v="0"/>
    <b v="0"/>
    <b v="0"/>
    <b v="0"/>
    <b v="0"/>
    <b v="0"/>
    <b v="0"/>
    <b v="0"/>
    <b v="0"/>
    <b v="0"/>
    <b v="0"/>
    <b v="0"/>
    <x v="1"/>
    <x v="1"/>
    <n v="0"/>
    <x v="17"/>
    <x v="0"/>
  </r>
  <r>
    <m/>
    <s v="STG"/>
    <x v="4"/>
    <x v="122"/>
    <x v="123"/>
    <x v="49"/>
    <x v="120"/>
    <s v="EBO 專案營收年"/>
    <x v="1"/>
    <m/>
    <s v="N/A"/>
    <s v="Confidential"/>
    <x v="4"/>
    <m/>
    <x v="1"/>
    <s v="NBDC"/>
    <x v="2"/>
    <x v="2"/>
    <x v="0"/>
    <x v="0"/>
    <s v="INT_EBO_PROJECT_REVENUE_MASTER"/>
    <s v="EBO_REVENUE_YEAR"/>
    <m/>
    <m/>
    <m/>
    <m/>
    <m/>
    <m/>
    <m/>
    <m/>
    <m/>
    <m/>
    <m/>
    <m/>
    <m/>
    <m/>
    <m/>
    <m/>
    <m/>
    <m/>
    <s v="資料清單"/>
    <x v="3"/>
    <x v="56"/>
    <x v="104"/>
    <x v="4"/>
    <s v="IEC_STD_V10 &gt;&gt; Data Standard &gt;&gt; STG"/>
    <s v="EBO Revenue Year"/>
    <x v="123"/>
    <x v="49"/>
    <x v="0"/>
    <x v="120"/>
    <x v="2"/>
    <s v="IEC_STD_V10 &gt;&gt; Common &gt;&gt; AutoMetaDataEBO Revenue Year"/>
    <x v="1"/>
    <x v="1"/>
    <s v="EBO 專案營收年Property"/>
    <s v="EBO專案營收紀錄表主檔"/>
    <n v="217"/>
    <n v="212"/>
    <n v="0"/>
    <s v="EBO Revenue Year"/>
    <n v="1"/>
    <n v="0"/>
    <n v="0"/>
    <x v="0"/>
    <s v="EBO Project Revenue Master"/>
    <x v="23"/>
    <s v="IEC_STD_V10 &gt;&gt; Data Standard &gt;&gt; STG &gt;&gt; EBO Project Revenue Master"/>
    <x v="0"/>
    <s v="C.1.1.0:"/>
    <x v="56"/>
    <x v="56"/>
    <x v="215"/>
    <x v="122"/>
    <x v="123"/>
    <x v="127"/>
    <x v="0"/>
    <x v="0"/>
    <x v="0"/>
    <x v="4"/>
    <m/>
    <x v="0"/>
    <x v="1"/>
    <s v="EBO Project Revenue Master_EBO Revenue Year"/>
    <x v="215"/>
    <x v="1"/>
    <x v="0"/>
    <x v="2"/>
    <x v="2"/>
    <x v="0"/>
    <x v="0"/>
    <s v="INT_EBO_PROJECT_REVENUE_MASTER"/>
    <s v="EBO_REVENUE_YEAR"/>
    <x v="22"/>
    <x v="101"/>
    <x v="0"/>
    <n v="8"/>
    <x v="1"/>
    <x v="1"/>
    <x v="1"/>
    <s v=""/>
    <s v=""/>
    <n v="215"/>
    <s v="-215"/>
    <x v="0"/>
    <x v="0"/>
    <x v="0"/>
    <x v="123"/>
    <x v="2"/>
    <s v="EBO 專案營收年"/>
    <s v=""/>
    <s v=""/>
    <x v="0"/>
    <x v="104"/>
    <m/>
    <s v="^()$"/>
    <n v="9"/>
    <x v="0"/>
    <x v="2"/>
    <x v="0"/>
    <x v="0"/>
    <x v="0"/>
    <x v="1"/>
    <b v="0"/>
    <x v="0"/>
    <x v="1"/>
    <n v="0"/>
    <x v="0"/>
    <b v="0"/>
    <b v="0"/>
    <b v="0"/>
    <b v="0"/>
    <b v="0"/>
    <b v="0"/>
    <b v="0"/>
    <b v="0"/>
    <b v="0"/>
    <b v="0"/>
    <b v="0"/>
    <x v="1"/>
    <x v="1"/>
    <n v="0"/>
    <x v="11"/>
    <x v="0"/>
  </r>
  <r>
    <m/>
    <s v="STG"/>
    <x v="4"/>
    <x v="123"/>
    <x v="124"/>
    <x v="50"/>
    <x v="121"/>
    <s v="EBO 專案營收月"/>
    <x v="1"/>
    <m/>
    <s v="N/A"/>
    <s v="Confidential"/>
    <x v="4"/>
    <m/>
    <x v="1"/>
    <s v="NBDC"/>
    <x v="2"/>
    <x v="2"/>
    <x v="0"/>
    <x v="0"/>
    <s v="INT_EBO_PROJECT_REVENUE_MASTER"/>
    <s v="EBO_REVENUE_MONTH"/>
    <m/>
    <m/>
    <m/>
    <m/>
    <m/>
    <m/>
    <m/>
    <m/>
    <m/>
    <m/>
    <m/>
    <m/>
    <m/>
    <m/>
    <m/>
    <m/>
    <m/>
    <m/>
    <s v="資料清單"/>
    <x v="3"/>
    <x v="57"/>
    <x v="105"/>
    <x v="4"/>
    <s v="IEC_STD_V10 &gt;&gt; Data Standard &gt;&gt; STG"/>
    <s v="EBO Revenue Month"/>
    <x v="124"/>
    <x v="50"/>
    <x v="0"/>
    <x v="121"/>
    <x v="2"/>
    <s v="IEC_STD_V10 &gt;&gt; Common &gt;&gt; AutoMetaDataEBO Revenue Month"/>
    <x v="1"/>
    <x v="1"/>
    <s v="EBO 專案營收月Property"/>
    <s v="EBO專案營收紀錄表主檔"/>
    <n v="218"/>
    <n v="212"/>
    <n v="0"/>
    <s v="EBO Revenue Month"/>
    <n v="1"/>
    <n v="0"/>
    <n v="0"/>
    <x v="0"/>
    <s v="EBO Project Revenue Master"/>
    <x v="23"/>
    <s v="IEC_STD_V10 &gt;&gt; Data Standard &gt;&gt; STG &gt;&gt; EBO Project Revenue Master"/>
    <x v="0"/>
    <s v="C.1.1.0:"/>
    <x v="57"/>
    <x v="57"/>
    <x v="216"/>
    <x v="123"/>
    <x v="124"/>
    <x v="128"/>
    <x v="0"/>
    <x v="0"/>
    <x v="0"/>
    <x v="4"/>
    <m/>
    <x v="0"/>
    <x v="1"/>
    <s v="EBO Project Revenue Master_EBO Revenue Month"/>
    <x v="216"/>
    <x v="1"/>
    <x v="0"/>
    <x v="2"/>
    <x v="2"/>
    <x v="0"/>
    <x v="0"/>
    <s v="INT_EBO_PROJECT_REVENUE_MASTER"/>
    <s v="EBO_REVENUE_MONTH"/>
    <x v="22"/>
    <x v="102"/>
    <x v="0"/>
    <n v="8"/>
    <x v="1"/>
    <x v="1"/>
    <x v="1"/>
    <s v=""/>
    <s v=""/>
    <n v="216"/>
    <s v="-216"/>
    <x v="0"/>
    <x v="0"/>
    <x v="0"/>
    <x v="124"/>
    <x v="2"/>
    <s v="EBO 專案營收月"/>
    <s v=""/>
    <s v=""/>
    <x v="0"/>
    <x v="105"/>
    <m/>
    <s v="^()$"/>
    <n v="9"/>
    <x v="0"/>
    <x v="2"/>
    <x v="0"/>
    <x v="0"/>
    <x v="0"/>
    <x v="1"/>
    <b v="0"/>
    <x v="0"/>
    <x v="1"/>
    <n v="0"/>
    <x v="0"/>
    <b v="0"/>
    <b v="0"/>
    <b v="0"/>
    <b v="0"/>
    <b v="0"/>
    <b v="0"/>
    <b v="0"/>
    <b v="0"/>
    <b v="0"/>
    <b v="0"/>
    <b v="0"/>
    <x v="1"/>
    <x v="1"/>
    <n v="0"/>
    <x v="3"/>
    <x v="0"/>
  </r>
  <r>
    <m/>
    <s v="STG"/>
    <x v="4"/>
    <x v="124"/>
    <x v="125"/>
    <x v="54"/>
    <x v="122"/>
    <s v="EBO 專案實際營收"/>
    <x v="1"/>
    <m/>
    <s v="N/A"/>
    <s v="Confidential"/>
    <x v="6"/>
    <m/>
    <x v="1"/>
    <s v="NBDC"/>
    <x v="2"/>
    <x v="2"/>
    <x v="0"/>
    <x v="0"/>
    <s v="INT_EBO_PROJECT_REVENUE_MASTER"/>
    <s v="EBO_PROJECT_ACTUAL_REVENUE"/>
    <m/>
    <m/>
    <m/>
    <m/>
    <m/>
    <m/>
    <m/>
    <m/>
    <m/>
    <m/>
    <m/>
    <m/>
    <m/>
    <m/>
    <m/>
    <m/>
    <m/>
    <m/>
    <s v="資料清單"/>
    <x v="3"/>
    <x v="58"/>
    <x v="106"/>
    <x v="4"/>
    <s v="IEC_STD_V10 &gt;&gt; Data Standard &gt;&gt; STG"/>
    <s v="EBO Project Actual Revenue"/>
    <x v="125"/>
    <x v="54"/>
    <x v="0"/>
    <x v="122"/>
    <x v="2"/>
    <s v="IEC_STD_V10 &gt;&gt; Common &gt;&gt; AutoMetaDataEBO Project Actual Revenue"/>
    <x v="1"/>
    <x v="1"/>
    <s v="EBO 專案實際營收Property"/>
    <s v="EBO專案營收紀錄表主檔"/>
    <n v="219"/>
    <n v="212"/>
    <n v="0"/>
    <s v="EBO Project Actual Revenue"/>
    <n v="1"/>
    <n v="0"/>
    <n v="0"/>
    <x v="0"/>
    <s v="EBO Project Revenue Master"/>
    <x v="23"/>
    <s v="IEC_STD_V10 &gt;&gt; Data Standard &gt;&gt; STG &gt;&gt; EBO Project Revenue Master"/>
    <x v="0"/>
    <s v="C.1.1.0:"/>
    <x v="58"/>
    <x v="58"/>
    <x v="217"/>
    <x v="124"/>
    <x v="125"/>
    <x v="129"/>
    <x v="0"/>
    <x v="0"/>
    <x v="0"/>
    <x v="6"/>
    <m/>
    <x v="0"/>
    <x v="1"/>
    <s v="EBO Project Revenue Master_EBO Project Actual Revenue"/>
    <x v="217"/>
    <x v="1"/>
    <x v="0"/>
    <x v="2"/>
    <x v="2"/>
    <x v="0"/>
    <x v="0"/>
    <s v="INT_EBO_PROJECT_REVENUE_MASTER"/>
    <s v="EBO_PROJECT_ACTUAL_REVENUE"/>
    <x v="22"/>
    <x v="103"/>
    <x v="0"/>
    <n v="8"/>
    <x v="1"/>
    <x v="1"/>
    <x v="1"/>
    <s v=""/>
    <s v=""/>
    <n v="217"/>
    <s v="-217"/>
    <x v="0"/>
    <x v="0"/>
    <x v="0"/>
    <x v="125"/>
    <x v="2"/>
    <s v="EBO 專案實際營收"/>
    <s v=""/>
    <s v=""/>
    <x v="0"/>
    <x v="106"/>
    <m/>
    <s v="^()$"/>
    <n v="9"/>
    <x v="0"/>
    <x v="2"/>
    <x v="0"/>
    <x v="0"/>
    <x v="0"/>
    <x v="1"/>
    <b v="0"/>
    <x v="0"/>
    <x v="1"/>
    <n v="0"/>
    <x v="0"/>
    <b v="0"/>
    <b v="0"/>
    <b v="0"/>
    <b v="0"/>
    <b v="0"/>
    <b v="0"/>
    <b v="0"/>
    <b v="0"/>
    <b v="0"/>
    <b v="0"/>
    <b v="0"/>
    <x v="1"/>
    <x v="1"/>
    <n v="0"/>
    <x v="21"/>
    <x v="0"/>
  </r>
  <r>
    <m/>
    <s v="STG"/>
    <x v="4"/>
    <x v="125"/>
    <x v="126"/>
    <x v="55"/>
    <x v="123"/>
    <s v="EBO 專案實際毛利"/>
    <x v="1"/>
    <m/>
    <s v="N/A"/>
    <s v="Confidential"/>
    <x v="6"/>
    <m/>
    <x v="1"/>
    <s v="NBDC"/>
    <x v="2"/>
    <x v="2"/>
    <x v="0"/>
    <x v="0"/>
    <s v="INT_EBO_PROJECT_REVENUE_MASTER"/>
    <s v="EBO_PROJECT_ACTUAL_GROSS_PROFIT"/>
    <m/>
    <m/>
    <m/>
    <m/>
    <m/>
    <m/>
    <m/>
    <m/>
    <m/>
    <m/>
    <m/>
    <m/>
    <m/>
    <m/>
    <m/>
    <m/>
    <m/>
    <m/>
    <s v="資料清單"/>
    <x v="3"/>
    <x v="59"/>
    <x v="107"/>
    <x v="4"/>
    <s v="IEC_STD_V10 &gt;&gt; Data Standard &gt;&gt; STG"/>
    <s v="EBO Project Actual Gross Profit"/>
    <x v="126"/>
    <x v="55"/>
    <x v="0"/>
    <x v="123"/>
    <x v="2"/>
    <s v="IEC_STD_V10 &gt;&gt; Common &gt;&gt; AutoMetaDataEBO Project Actual Gross Profit"/>
    <x v="1"/>
    <x v="1"/>
    <s v="EBO 專案實際毛利Property"/>
    <s v="EBO專案營收紀錄表主檔"/>
    <n v="220"/>
    <n v="212"/>
    <n v="0"/>
    <s v="EBO Project Actual Gross Profit"/>
    <n v="1"/>
    <n v="0"/>
    <n v="0"/>
    <x v="0"/>
    <s v="EBO Project Revenue Master"/>
    <x v="23"/>
    <s v="IEC_STD_V10 &gt;&gt; Data Standard &gt;&gt; STG &gt;&gt; EBO Project Revenue Master"/>
    <x v="0"/>
    <s v="C.1.1.0:"/>
    <x v="59"/>
    <x v="59"/>
    <x v="218"/>
    <x v="125"/>
    <x v="126"/>
    <x v="130"/>
    <x v="0"/>
    <x v="0"/>
    <x v="0"/>
    <x v="6"/>
    <m/>
    <x v="0"/>
    <x v="1"/>
    <s v="EBO Project Revenue Master_EBO Project Actual Gross Profit"/>
    <x v="218"/>
    <x v="1"/>
    <x v="0"/>
    <x v="2"/>
    <x v="2"/>
    <x v="0"/>
    <x v="0"/>
    <s v="INT_EBO_PROJECT_REVENUE_MASTER"/>
    <s v="EBO_PROJECT_ACTUAL_GROSS_PROFIT"/>
    <x v="22"/>
    <x v="104"/>
    <x v="0"/>
    <n v="8"/>
    <x v="1"/>
    <x v="1"/>
    <x v="1"/>
    <s v=""/>
    <s v=""/>
    <n v="218"/>
    <s v="-218"/>
    <x v="0"/>
    <x v="0"/>
    <x v="0"/>
    <x v="126"/>
    <x v="2"/>
    <s v="EBO 專案實際毛利"/>
    <s v=""/>
    <s v=""/>
    <x v="0"/>
    <x v="107"/>
    <m/>
    <s v="^()$"/>
    <n v="9"/>
    <x v="0"/>
    <x v="2"/>
    <x v="0"/>
    <x v="0"/>
    <x v="0"/>
    <x v="1"/>
    <b v="0"/>
    <x v="0"/>
    <x v="1"/>
    <n v="0"/>
    <x v="0"/>
    <b v="0"/>
    <b v="0"/>
    <b v="0"/>
    <b v="0"/>
    <b v="0"/>
    <b v="0"/>
    <b v="0"/>
    <b v="0"/>
    <b v="0"/>
    <b v="0"/>
    <b v="0"/>
    <x v="1"/>
    <x v="1"/>
    <n v="0"/>
    <x v="13"/>
    <x v="0"/>
  </r>
  <r>
    <m/>
    <s v="STG"/>
    <x v="4"/>
    <x v="126"/>
    <x v="127"/>
    <x v="53"/>
    <x v="124"/>
    <s v="實際營收及毛利的幣別"/>
    <x v="1"/>
    <m/>
    <s v="N/A"/>
    <s v="Confidential"/>
    <x v="2"/>
    <s v="NTD,_x000a_USD"/>
    <x v="1"/>
    <s v="NBDC"/>
    <x v="2"/>
    <x v="2"/>
    <x v="0"/>
    <x v="0"/>
    <s v="INT_EBO_PROJECT_REVENUE_MASTER"/>
    <s v="EBO_REVENUE_CURRENCY"/>
    <m/>
    <m/>
    <m/>
    <m/>
    <m/>
    <m/>
    <m/>
    <m/>
    <m/>
    <m/>
    <m/>
    <m/>
    <m/>
    <m/>
    <m/>
    <m/>
    <m/>
    <m/>
    <s v="資料清單"/>
    <x v="3"/>
    <x v="60"/>
    <x v="108"/>
    <x v="4"/>
    <s v="IEC_STD_V10 &gt;&gt; Data Standard &gt;&gt; STG"/>
    <s v="EBO Revenue Currency"/>
    <x v="127"/>
    <x v="53"/>
    <x v="0"/>
    <x v="124"/>
    <x v="2"/>
    <s v="IEC_STD_V10 &gt;&gt; Common &gt;&gt; AutoMetaDataEBO Revenue Currency"/>
    <x v="1"/>
    <x v="1"/>
    <s v="EBO 專案營收幣別Property"/>
    <s v="EBO專案營收紀錄表主檔"/>
    <n v="221"/>
    <n v="212"/>
    <n v="0"/>
    <s v="EBO Revenue Currency"/>
    <n v="1"/>
    <n v="0"/>
    <n v="0"/>
    <x v="0"/>
    <s v="EBO Project Revenue Master"/>
    <x v="23"/>
    <s v="IEC_STD_V10 &gt;&gt; Data Standard &gt;&gt; STG &gt;&gt; EBO Project Revenue Master"/>
    <x v="0"/>
    <s v="C.1.1.0:"/>
    <x v="60"/>
    <x v="60"/>
    <x v="219"/>
    <x v="126"/>
    <x v="127"/>
    <x v="131"/>
    <x v="21"/>
    <x v="0"/>
    <x v="0"/>
    <x v="2"/>
    <m/>
    <x v="0"/>
    <x v="1"/>
    <s v="EBO Project Revenue Master_EBO Revenue Currency"/>
    <x v="219"/>
    <x v="1"/>
    <x v="0"/>
    <x v="2"/>
    <x v="2"/>
    <x v="0"/>
    <x v="0"/>
    <s v="INT_EBO_PROJECT_REVENUE_MASTER"/>
    <s v="EBO_REVENUE_CURRENCY"/>
    <x v="22"/>
    <x v="105"/>
    <x v="0"/>
    <n v="8"/>
    <x v="1"/>
    <x v="1"/>
    <x v="1"/>
    <s v=""/>
    <s v=""/>
    <n v="219"/>
    <s v="-219"/>
    <x v="0"/>
    <x v="0"/>
    <x v="0"/>
    <x v="127"/>
    <x v="2"/>
    <s v="實際營收及毛利的幣別"/>
    <s v=""/>
    <s v=""/>
    <x v="0"/>
    <x v="108"/>
    <m/>
    <s v="^()$"/>
    <n v="9"/>
    <x v="0"/>
    <x v="2"/>
    <x v="0"/>
    <x v="0"/>
    <x v="0"/>
    <x v="1"/>
    <b v="0"/>
    <x v="0"/>
    <x v="1"/>
    <n v="0"/>
    <x v="0"/>
    <b v="0"/>
    <b v="0"/>
    <b v="0"/>
    <b v="0"/>
    <b v="0"/>
    <b v="0"/>
    <b v="0"/>
    <b v="0"/>
    <b v="0"/>
    <b v="0"/>
    <b v="0"/>
    <x v="1"/>
    <x v="1"/>
    <n v="0"/>
    <x v="6"/>
    <x v="0"/>
  </r>
  <r>
    <m/>
    <s v="STG"/>
    <x v="4"/>
    <x v="127"/>
    <x v="128"/>
    <x v="1"/>
    <x v="125"/>
    <s v="EBO Milestone 紀錄表主檔"/>
    <x v="0"/>
    <m/>
    <s v="N/A"/>
    <s v="Confidential"/>
    <x v="7"/>
    <m/>
    <x v="1"/>
    <s v="NBDC"/>
    <x v="2"/>
    <x v="2"/>
    <x v="0"/>
    <x v="0"/>
    <s v="INT_EBO_MILESTONES_MASTER"/>
    <m/>
    <m/>
    <m/>
    <m/>
    <m/>
    <m/>
    <m/>
    <m/>
    <m/>
    <m/>
    <m/>
    <m/>
    <m/>
    <m/>
    <m/>
    <m/>
    <m/>
    <m/>
    <m/>
    <s v="資料清單"/>
    <x v="3"/>
    <x v="61"/>
    <x v="109"/>
    <x v="4"/>
    <s v="IEC_STD_V10 &gt;&gt; Data Standard &gt;&gt; STG"/>
    <s v="EBO Milestones Master"/>
    <x v="128"/>
    <x v="1"/>
    <x v="0"/>
    <x v="125"/>
    <x v="2"/>
    <s v="IEC_STD_V10 &gt;&gt; Common &gt;&gt; AutoMetaDataEBO Milestones Master"/>
    <x v="0"/>
    <x v="1"/>
    <s v="EBO Milestone 紀錄表主檔Concept"/>
    <s v="EBO Milestone 紀錄表主檔"/>
    <n v="222"/>
    <n v="0"/>
    <n v="0"/>
    <s v=""/>
    <n v="0"/>
    <n v="0"/>
    <n v="0"/>
    <x v="0"/>
    <s v=""/>
    <x v="0"/>
    <s v=""/>
    <x v="0"/>
    <s v="C.1.1.0:"/>
    <x v="61"/>
    <x v="61"/>
    <x v="220"/>
    <x v="127"/>
    <x v="128"/>
    <x v="132"/>
    <x v="0"/>
    <x v="0"/>
    <x v="0"/>
    <x v="7"/>
    <m/>
    <x v="0"/>
    <x v="0"/>
    <s v="EBO Milestones Master"/>
    <x v="220"/>
    <x v="0"/>
    <x v="0"/>
    <x v="2"/>
    <x v="2"/>
    <x v="0"/>
    <x v="0"/>
    <s v="INT_EBO_MILESTONES_MASTER"/>
    <s v=""/>
    <x v="23"/>
    <x v="0"/>
    <x v="0"/>
    <n v="8"/>
    <x v="1"/>
    <x v="1"/>
    <x v="1"/>
    <s v=""/>
    <s v=""/>
    <n v="220"/>
    <s v="-220"/>
    <x v="0"/>
    <x v="0"/>
    <x v="0"/>
    <x v="128"/>
    <x v="2"/>
    <s v="EBO Milestone 紀錄表主檔"/>
    <s v=""/>
    <s v=""/>
    <x v="0"/>
    <x v="109"/>
    <m/>
    <s v="^()$"/>
    <n v="9"/>
    <x v="0"/>
    <x v="2"/>
    <x v="0"/>
    <x v="0"/>
    <x v="0"/>
    <x v="1"/>
    <b v="0"/>
    <x v="0"/>
    <x v="0"/>
    <n v="0"/>
    <x v="0"/>
    <b v="0"/>
    <b v="0"/>
    <b v="0"/>
    <b v="0"/>
    <b v="0"/>
    <b v="0"/>
    <b v="0"/>
    <b v="0"/>
    <b v="0"/>
    <b v="0"/>
    <b v="0"/>
    <x v="1"/>
    <x v="1"/>
    <n v="0"/>
    <x v="28"/>
    <x v="0"/>
  </r>
  <r>
    <m/>
    <s v="STG"/>
    <x v="4"/>
    <x v="80"/>
    <x v="81"/>
    <x v="1"/>
    <x v="82"/>
    <s v="EBO 專案編號"/>
    <x v="2"/>
    <m/>
    <s v="N/A"/>
    <s v="Confidential"/>
    <x v="8"/>
    <m/>
    <x v="1"/>
    <s v="NBDC"/>
    <x v="2"/>
    <x v="2"/>
    <x v="0"/>
    <x v="0"/>
    <s v="INT_EBO_MILESTONES_MASTER"/>
    <s v="EBO_PROJECT_NUMBER"/>
    <m/>
    <m/>
    <m/>
    <m/>
    <m/>
    <m/>
    <m/>
    <m/>
    <m/>
    <m/>
    <m/>
    <m/>
    <m/>
    <m/>
    <m/>
    <m/>
    <m/>
    <m/>
    <s v="資料清單"/>
    <x v="3"/>
    <x v="62"/>
    <x v="62"/>
    <x v="4"/>
    <s v="IEC_STD_V10 &gt;&gt; Data Standard &gt;&gt; STG"/>
    <s v="EBO Project Number"/>
    <x v="81"/>
    <x v="1"/>
    <x v="0"/>
    <x v="82"/>
    <x v="2"/>
    <s v="IEC_STD_V10 &gt;&gt; Common &gt;&gt; AutoMetaDataEBO Project Number"/>
    <x v="2"/>
    <x v="1"/>
    <s v="EBO 專案編號Relationship"/>
    <s v="EBO Milestone 紀錄表主檔"/>
    <n v="162"/>
    <n v="222"/>
    <n v="0"/>
    <s v=""/>
    <n v="0"/>
    <n v="0"/>
    <n v="162"/>
    <x v="25"/>
    <s v="EBO Milestones Master"/>
    <x v="24"/>
    <s v="IEC_STD_V10 &gt;&gt; Data Standard &gt;&gt; STG &gt;&gt; EBO Milestones Master"/>
    <x v="0"/>
    <s v="C.1.1.0:"/>
    <x v="62"/>
    <x v="62"/>
    <x v="221"/>
    <x v="80"/>
    <x v="81"/>
    <x v="100"/>
    <x v="0"/>
    <x v="0"/>
    <x v="0"/>
    <x v="8"/>
    <m/>
    <x v="0"/>
    <x v="2"/>
    <s v="EBO Milestones Master_EBO Project Number"/>
    <x v="221"/>
    <x v="2"/>
    <x v="0"/>
    <x v="2"/>
    <x v="2"/>
    <x v="0"/>
    <x v="0"/>
    <s v="INT_EBO_MILESTONES_MASTER"/>
    <s v="EBO_PROJECT_NUMBER"/>
    <x v="23"/>
    <x v="64"/>
    <x v="0"/>
    <n v="8"/>
    <x v="1"/>
    <x v="1"/>
    <x v="1"/>
    <s v=""/>
    <s v=""/>
    <n v="221"/>
    <s v="-221"/>
    <x v="0"/>
    <x v="0"/>
    <x v="0"/>
    <x v="81"/>
    <x v="2"/>
    <s v="EBO 專案編號"/>
    <s v=""/>
    <s v=""/>
    <x v="0"/>
    <x v="62"/>
    <m/>
    <s v="^()$"/>
    <n v="9"/>
    <x v="0"/>
    <x v="2"/>
    <x v="0"/>
    <x v="0"/>
    <x v="1"/>
    <x v="1"/>
    <b v="0"/>
    <x v="0"/>
    <x v="1"/>
    <n v="0"/>
    <x v="0"/>
    <b v="0"/>
    <b v="0"/>
    <b v="0"/>
    <b v="0"/>
    <b v="0"/>
    <b v="0"/>
    <b v="0"/>
    <b v="0"/>
    <b v="0"/>
    <b v="0"/>
    <b v="0"/>
    <x v="1"/>
    <x v="1"/>
    <n v="0"/>
    <x v="33"/>
    <x v="0"/>
  </r>
  <r>
    <m/>
    <s v="STG"/>
    <x v="4"/>
    <x v="81"/>
    <x v="82"/>
    <x v="39"/>
    <x v="94"/>
    <s v="EBO 專案名稱"/>
    <x v="2"/>
    <m/>
    <s v="EBO Project_EBO Project Name"/>
    <s v="Confidential"/>
    <x v="1"/>
    <m/>
    <x v="1"/>
    <s v="NBDC"/>
    <x v="2"/>
    <x v="2"/>
    <x v="0"/>
    <x v="0"/>
    <s v="INT_EBO_MILESTONES_MASTER"/>
    <s v="EBO_PROJECT_NAME"/>
    <m/>
    <m/>
    <m/>
    <m/>
    <m/>
    <m/>
    <m/>
    <m/>
    <m/>
    <m/>
    <m/>
    <m/>
    <m/>
    <m/>
    <m/>
    <m/>
    <m/>
    <m/>
    <s v="資料清單"/>
    <x v="3"/>
    <x v="63"/>
    <x v="63"/>
    <x v="4"/>
    <s v="IEC_STD_V10 &gt;&gt; Data Standard &gt;&gt; STG"/>
    <s v="EBO Project Name"/>
    <x v="82"/>
    <x v="39"/>
    <x v="0"/>
    <x v="94"/>
    <x v="2"/>
    <s v="IEC_STD_V10 &gt;&gt; Common &gt;&gt; AutoMetaDataEBO Project Name"/>
    <x v="2"/>
    <x v="1"/>
    <s v="EBO 專案名稱Relationship"/>
    <s v="EBO Milestone 紀錄表主檔"/>
    <n v="163"/>
    <n v="222"/>
    <e v="#N/A"/>
    <s v=""/>
    <n v="0"/>
    <n v="0"/>
    <n v="163"/>
    <x v="26"/>
    <s v="EBO Milestones Master"/>
    <x v="24"/>
    <s v="IEC_STD_V10 &gt;&gt; Data Standard &gt;&gt; STG &gt;&gt; EBO Milestones Master"/>
    <x v="37"/>
    <s v="C.1.1.0:"/>
    <x v="63"/>
    <x v="63"/>
    <x v="222"/>
    <x v="81"/>
    <x v="82"/>
    <x v="101"/>
    <x v="0"/>
    <x v="0"/>
    <x v="0"/>
    <x v="1"/>
    <m/>
    <x v="0"/>
    <x v="2"/>
    <s v="EBO Milestones Master_EBO Project Name"/>
    <x v="222"/>
    <x v="2"/>
    <x v="0"/>
    <x v="2"/>
    <x v="2"/>
    <x v="0"/>
    <x v="0"/>
    <s v="INT_EBO_MILESTONES_MASTER"/>
    <s v="EBO_PROJECT_NAME"/>
    <x v="23"/>
    <x v="65"/>
    <x v="0"/>
    <n v="8"/>
    <x v="1"/>
    <x v="1"/>
    <x v="1"/>
    <s v=""/>
    <s v=""/>
    <n v="222"/>
    <s v="-222"/>
    <x v="0"/>
    <x v="0"/>
    <x v="0"/>
    <x v="82"/>
    <x v="2"/>
    <s v="EBO 專案名稱"/>
    <s v=""/>
    <s v=""/>
    <x v="0"/>
    <x v="63"/>
    <m/>
    <s v="^()$"/>
    <n v="9"/>
    <x v="0"/>
    <x v="2"/>
    <x v="0"/>
    <x v="0"/>
    <x v="1"/>
    <x v="1"/>
    <b v="0"/>
    <x v="0"/>
    <x v="1"/>
    <n v="0"/>
    <x v="0"/>
    <b v="0"/>
    <b v="0"/>
    <b v="0"/>
    <b v="0"/>
    <b v="0"/>
    <b v="0"/>
    <b v="0"/>
    <b v="0"/>
    <b v="0"/>
    <b v="0"/>
    <b v="0"/>
    <x v="1"/>
    <x v="1"/>
    <n v="0"/>
    <x v="11"/>
    <x v="0"/>
  </r>
  <r>
    <m/>
    <s v="STG"/>
    <x v="4"/>
    <x v="100"/>
    <x v="101"/>
    <x v="1"/>
    <x v="102"/>
    <s v="EBO 階段"/>
    <x v="2"/>
    <m/>
    <s v="N/A"/>
    <s v="Confidential"/>
    <x v="2"/>
    <s v="Candidate, _x000a_Pre-EBO, _x000a_EBO, _x000a_Graduated"/>
    <x v="1"/>
    <s v="NBDC"/>
    <x v="2"/>
    <x v="2"/>
    <x v="0"/>
    <x v="0"/>
    <s v="INT_EBO_MILESTONES_MASTER"/>
    <s v="EBO_PHASE"/>
    <m/>
    <m/>
    <m/>
    <m/>
    <m/>
    <m/>
    <m/>
    <m/>
    <m/>
    <m/>
    <m/>
    <m/>
    <m/>
    <m/>
    <m/>
    <m/>
    <m/>
    <m/>
    <s v="資料清單"/>
    <x v="3"/>
    <x v="64"/>
    <x v="82"/>
    <x v="4"/>
    <s v="IEC_STD_V10 &gt;&gt; Data Standard &gt;&gt; STG"/>
    <s v="EBO Phase"/>
    <x v="101"/>
    <x v="1"/>
    <x v="0"/>
    <x v="102"/>
    <x v="2"/>
    <s v="IEC_STD_V10 &gt;&gt; Common &gt;&gt; AutoMetaDataEBO Phase"/>
    <x v="2"/>
    <x v="1"/>
    <s v="EBO 階段Relationship"/>
    <s v="EBO Milestone 紀錄表主檔"/>
    <n v="186"/>
    <n v="222"/>
    <n v="0"/>
    <s v=""/>
    <n v="0"/>
    <n v="0"/>
    <n v="186"/>
    <x v="27"/>
    <s v="EBO Milestones Master"/>
    <x v="24"/>
    <s v="IEC_STD_V10 &gt;&gt; Data Standard &gt;&gt; STG &gt;&gt; EBO Milestones Master"/>
    <x v="0"/>
    <s v="C.1.1.0:"/>
    <x v="64"/>
    <x v="64"/>
    <x v="223"/>
    <x v="100"/>
    <x v="101"/>
    <x v="109"/>
    <x v="18"/>
    <x v="0"/>
    <x v="0"/>
    <x v="2"/>
    <m/>
    <x v="0"/>
    <x v="2"/>
    <s v="EBO Milestones Master_EBO Phase"/>
    <x v="223"/>
    <x v="2"/>
    <x v="0"/>
    <x v="2"/>
    <x v="2"/>
    <x v="0"/>
    <x v="0"/>
    <s v="INT_EBO_MILESTONES_MASTER"/>
    <s v="EBO_PHASE"/>
    <x v="23"/>
    <x v="82"/>
    <x v="0"/>
    <n v="8"/>
    <x v="1"/>
    <x v="1"/>
    <x v="1"/>
    <s v=""/>
    <s v=""/>
    <n v="223"/>
    <s v="-223"/>
    <x v="0"/>
    <x v="0"/>
    <x v="0"/>
    <x v="101"/>
    <x v="2"/>
    <s v="EBO 階段"/>
    <s v=""/>
    <s v=""/>
    <x v="0"/>
    <x v="82"/>
    <m/>
    <s v="^()$"/>
    <n v="9"/>
    <x v="0"/>
    <x v="2"/>
    <x v="0"/>
    <x v="0"/>
    <x v="1"/>
    <x v="1"/>
    <b v="0"/>
    <x v="0"/>
    <x v="1"/>
    <n v="0"/>
    <x v="0"/>
    <b v="0"/>
    <b v="0"/>
    <b v="0"/>
    <b v="0"/>
    <b v="1"/>
    <b v="0"/>
    <b v="0"/>
    <b v="0"/>
    <b v="0"/>
    <b v="0"/>
    <b v="0"/>
    <x v="0"/>
    <x v="2"/>
    <n v="0"/>
    <x v="35"/>
    <x v="0"/>
  </r>
  <r>
    <m/>
    <s v="STG"/>
    <x v="4"/>
    <x v="128"/>
    <x v="129"/>
    <x v="56"/>
    <x v="126"/>
    <s v="EBO 專案里程碑說明"/>
    <x v="1"/>
    <m/>
    <s v="N/A"/>
    <s v="Confidential"/>
    <x v="2"/>
    <s v="Market, Business, Technology, Organization"/>
    <x v="1"/>
    <s v="NBDC"/>
    <x v="2"/>
    <x v="2"/>
    <x v="0"/>
    <x v="0"/>
    <s v="INT_EBO_MILESTONES_MASTER"/>
    <s v="EBO_PROJECT_MILESTONE"/>
    <m/>
    <m/>
    <m/>
    <m/>
    <m/>
    <m/>
    <m/>
    <m/>
    <m/>
    <m/>
    <m/>
    <m/>
    <m/>
    <m/>
    <m/>
    <m/>
    <m/>
    <m/>
    <s v="資料清單"/>
    <x v="3"/>
    <x v="65"/>
    <x v="110"/>
    <x v="4"/>
    <s v="IEC_STD_V10 &gt;&gt; Data Standard &gt;&gt; STG"/>
    <s v="EBO Project Milestone"/>
    <x v="129"/>
    <x v="56"/>
    <x v="0"/>
    <x v="126"/>
    <x v="2"/>
    <s v="IEC_STD_V10 &gt;&gt; Common &gt;&gt; AutoMetaDataEBO Project Milestone"/>
    <x v="1"/>
    <x v="1"/>
    <s v="EBO 專案里程碑Property"/>
    <s v="EBO Milestone 紀錄表主檔"/>
    <n v="226"/>
    <n v="222"/>
    <n v="0"/>
    <s v="EBO Project Milestone"/>
    <n v="1"/>
    <n v="0"/>
    <n v="0"/>
    <x v="0"/>
    <s v="EBO Milestones Master"/>
    <x v="24"/>
    <s v="IEC_STD_V10 &gt;&gt; Data Standard &gt;&gt; STG &gt;&gt; EBO Milestones Master"/>
    <x v="0"/>
    <s v="C.1.1.0:"/>
    <x v="65"/>
    <x v="65"/>
    <x v="224"/>
    <x v="128"/>
    <x v="129"/>
    <x v="133"/>
    <x v="22"/>
    <x v="0"/>
    <x v="0"/>
    <x v="2"/>
    <m/>
    <x v="0"/>
    <x v="1"/>
    <s v="EBO Milestones Master_EBO Project Milestone"/>
    <x v="224"/>
    <x v="1"/>
    <x v="0"/>
    <x v="2"/>
    <x v="2"/>
    <x v="0"/>
    <x v="0"/>
    <s v="INT_EBO_MILESTONES_MASTER"/>
    <s v="EBO_PROJECT_MILESTONE"/>
    <x v="23"/>
    <x v="106"/>
    <x v="0"/>
    <n v="8"/>
    <x v="1"/>
    <x v="1"/>
    <x v="1"/>
    <s v=""/>
    <s v=""/>
    <n v="224"/>
    <s v="-224"/>
    <x v="0"/>
    <x v="0"/>
    <x v="0"/>
    <x v="129"/>
    <x v="2"/>
    <s v="EBO 專案里程碑說明"/>
    <s v=""/>
    <s v=""/>
    <x v="0"/>
    <x v="110"/>
    <m/>
    <s v="^()$"/>
    <n v="9"/>
    <x v="0"/>
    <x v="2"/>
    <x v="0"/>
    <x v="0"/>
    <x v="0"/>
    <x v="1"/>
    <b v="0"/>
    <x v="0"/>
    <x v="1"/>
    <n v="0"/>
    <x v="0"/>
    <b v="0"/>
    <b v="0"/>
    <b v="0"/>
    <b v="0"/>
    <b v="0"/>
    <b v="0"/>
    <b v="0"/>
    <b v="0"/>
    <b v="0"/>
    <b v="0"/>
    <b v="0"/>
    <x v="1"/>
    <x v="1"/>
    <n v="0"/>
    <x v="28"/>
    <x v="0"/>
  </r>
  <r>
    <m/>
    <s v="STG"/>
    <x v="4"/>
    <x v="129"/>
    <x v="130"/>
    <x v="57"/>
    <x v="127"/>
    <s v="EBO 專案里程碑類別"/>
    <x v="1"/>
    <m/>
    <s v="N/A"/>
    <s v="Confidential"/>
    <x v="1"/>
    <m/>
    <x v="1"/>
    <s v="NBDC"/>
    <x v="2"/>
    <x v="2"/>
    <x v="0"/>
    <x v="0"/>
    <s v="INT_EBO_MILESTONES_MASTER"/>
    <s v="EBO_MILESTONE_CATEGORY"/>
    <m/>
    <m/>
    <m/>
    <m/>
    <m/>
    <m/>
    <m/>
    <m/>
    <m/>
    <m/>
    <m/>
    <m/>
    <m/>
    <m/>
    <m/>
    <m/>
    <m/>
    <m/>
    <s v="資料清單"/>
    <x v="3"/>
    <x v="66"/>
    <x v="111"/>
    <x v="4"/>
    <s v="IEC_STD_V10 &gt;&gt; Data Standard &gt;&gt; STG"/>
    <s v="EBO Milestone Category"/>
    <x v="130"/>
    <x v="57"/>
    <x v="0"/>
    <x v="127"/>
    <x v="2"/>
    <s v="IEC_STD_V10 &gt;&gt; Common &gt;&gt; AutoMetaDataEBO Milestone Category"/>
    <x v="1"/>
    <x v="1"/>
    <s v="EBO 專案里程碑類別Property"/>
    <s v="EBO Milestone 紀錄表主檔"/>
    <n v="227"/>
    <n v="222"/>
    <n v="0"/>
    <s v="EBO Milestone Category"/>
    <n v="1"/>
    <n v="0"/>
    <n v="0"/>
    <x v="0"/>
    <s v="EBO Milestones Master"/>
    <x v="24"/>
    <s v="IEC_STD_V10 &gt;&gt; Data Standard &gt;&gt; STG &gt;&gt; EBO Milestones Master"/>
    <x v="0"/>
    <s v="C.1.1.0:"/>
    <x v="66"/>
    <x v="66"/>
    <x v="225"/>
    <x v="129"/>
    <x v="130"/>
    <x v="134"/>
    <x v="0"/>
    <x v="0"/>
    <x v="0"/>
    <x v="1"/>
    <m/>
    <x v="0"/>
    <x v="1"/>
    <s v="EBO Milestones Master_EBO Milestone Category"/>
    <x v="225"/>
    <x v="1"/>
    <x v="0"/>
    <x v="2"/>
    <x v="2"/>
    <x v="0"/>
    <x v="0"/>
    <s v="INT_EBO_MILESTONES_MASTER"/>
    <s v="EBO_MILESTONE_CATEGORY"/>
    <x v="23"/>
    <x v="107"/>
    <x v="0"/>
    <n v="8"/>
    <x v="1"/>
    <x v="1"/>
    <x v="1"/>
    <s v=""/>
    <s v=""/>
    <n v="225"/>
    <s v="-225"/>
    <x v="0"/>
    <x v="0"/>
    <x v="0"/>
    <x v="130"/>
    <x v="2"/>
    <s v="EBO 專案里程碑類別"/>
    <s v=""/>
    <s v=""/>
    <x v="0"/>
    <x v="111"/>
    <m/>
    <s v="^()$"/>
    <n v="9"/>
    <x v="0"/>
    <x v="2"/>
    <x v="0"/>
    <x v="0"/>
    <x v="0"/>
    <x v="1"/>
    <b v="0"/>
    <x v="0"/>
    <x v="1"/>
    <n v="0"/>
    <x v="0"/>
    <b v="0"/>
    <b v="0"/>
    <b v="0"/>
    <b v="0"/>
    <b v="0"/>
    <b v="0"/>
    <b v="0"/>
    <b v="0"/>
    <b v="0"/>
    <b v="0"/>
    <b v="0"/>
    <x v="1"/>
    <x v="1"/>
    <n v="0"/>
    <x v="17"/>
    <x v="0"/>
  </r>
  <r>
    <m/>
    <s v="STG"/>
    <x v="4"/>
    <x v="130"/>
    <x v="131"/>
    <x v="58"/>
    <x v="128"/>
    <s v="里程碑 狀態"/>
    <x v="1"/>
    <m/>
    <s v="N/A"/>
    <s v="Confidential"/>
    <x v="2"/>
    <s v="Ongoing, Delay, Completed, Cancel"/>
    <x v="1"/>
    <s v="NBDC"/>
    <x v="2"/>
    <x v="2"/>
    <x v="0"/>
    <x v="0"/>
    <s v="INT_EBO_MILESTONES_MASTER"/>
    <s v="EBO_MILESTONE_STATUS"/>
    <m/>
    <m/>
    <m/>
    <m/>
    <m/>
    <m/>
    <m/>
    <m/>
    <m/>
    <m/>
    <m/>
    <m/>
    <m/>
    <m/>
    <m/>
    <m/>
    <m/>
    <m/>
    <s v="資料清單"/>
    <x v="3"/>
    <x v="67"/>
    <x v="112"/>
    <x v="4"/>
    <s v="IEC_STD_V10 &gt;&gt; Data Standard &gt;&gt; STG"/>
    <s v="EBO Milestone Status"/>
    <x v="131"/>
    <x v="58"/>
    <x v="0"/>
    <x v="128"/>
    <x v="2"/>
    <s v="IEC_STD_V10 &gt;&gt; Common &gt;&gt; AutoMetaDataEBO Milestone Status"/>
    <x v="1"/>
    <x v="1"/>
    <s v="EBO 專案里程碑狀態Property"/>
    <s v="EBO Milestone 紀錄表主檔"/>
    <n v="228"/>
    <n v="222"/>
    <n v="0"/>
    <s v="EBO Milestone Status"/>
    <n v="1"/>
    <n v="0"/>
    <n v="0"/>
    <x v="0"/>
    <s v="EBO Milestones Master"/>
    <x v="24"/>
    <s v="IEC_STD_V10 &gt;&gt; Data Standard &gt;&gt; STG &gt;&gt; EBO Milestones Master"/>
    <x v="0"/>
    <s v="C.1.1.0:"/>
    <x v="67"/>
    <x v="67"/>
    <x v="226"/>
    <x v="130"/>
    <x v="131"/>
    <x v="135"/>
    <x v="23"/>
    <x v="0"/>
    <x v="0"/>
    <x v="2"/>
    <m/>
    <x v="0"/>
    <x v="1"/>
    <s v="EBO Milestones Master_EBO Milestone Status"/>
    <x v="226"/>
    <x v="1"/>
    <x v="0"/>
    <x v="2"/>
    <x v="2"/>
    <x v="0"/>
    <x v="0"/>
    <s v="INT_EBO_MILESTONES_MASTER"/>
    <s v="EBO_MILESTONE_STATUS"/>
    <x v="23"/>
    <x v="108"/>
    <x v="0"/>
    <n v="8"/>
    <x v="1"/>
    <x v="1"/>
    <x v="1"/>
    <s v=""/>
    <s v=""/>
    <n v="226"/>
    <s v="-226"/>
    <x v="0"/>
    <x v="0"/>
    <x v="0"/>
    <x v="131"/>
    <x v="2"/>
    <s v="EBO 專案里程碑狀態"/>
    <s v=""/>
    <s v=""/>
    <x v="0"/>
    <x v="112"/>
    <m/>
    <s v="^()$"/>
    <n v="9"/>
    <x v="0"/>
    <x v="2"/>
    <x v="0"/>
    <x v="0"/>
    <x v="0"/>
    <x v="1"/>
    <b v="0"/>
    <x v="0"/>
    <x v="1"/>
    <n v="0"/>
    <x v="0"/>
    <b v="0"/>
    <b v="0"/>
    <b v="0"/>
    <b v="0"/>
    <b v="0"/>
    <b v="0"/>
    <b v="0"/>
    <b v="0"/>
    <b v="0"/>
    <b v="0"/>
    <b v="0"/>
    <x v="1"/>
    <x v="1"/>
    <n v="0"/>
    <x v="6"/>
    <x v="0"/>
  </r>
  <r>
    <m/>
    <s v="STG"/>
    <x v="4"/>
    <x v="131"/>
    <x v="132"/>
    <x v="59"/>
    <x v="129"/>
    <s v="里程碑完成進度 (%)"/>
    <x v="1"/>
    <m/>
    <s v="N/A"/>
    <s v="Confidential"/>
    <x v="5"/>
    <m/>
    <x v="1"/>
    <s v="NBDC"/>
    <x v="2"/>
    <x v="2"/>
    <x v="0"/>
    <x v="0"/>
    <s v="INT_EBO_MILESTONES_MASTER"/>
    <s v="EBO_MILESTONE_COMPLETION"/>
    <m/>
    <m/>
    <m/>
    <m/>
    <m/>
    <m/>
    <m/>
    <m/>
    <m/>
    <m/>
    <m/>
    <m/>
    <m/>
    <m/>
    <m/>
    <m/>
    <m/>
    <m/>
    <s v="資料清單"/>
    <x v="3"/>
    <x v="68"/>
    <x v="113"/>
    <x v="4"/>
    <s v="IEC_STD_V10 &gt;&gt; Data Standard &gt;&gt; STG"/>
    <s v="EBO Milestone Completion"/>
    <x v="132"/>
    <x v="59"/>
    <x v="0"/>
    <x v="129"/>
    <x v="2"/>
    <s v="IEC_STD_V10 &gt;&gt; Common &gt;&gt; AutoMetaDataEBO Milestone Completion"/>
    <x v="1"/>
    <x v="1"/>
    <s v="EBO 專案里程碑完成進度Property"/>
    <s v="EBO Milestone 紀錄表主檔"/>
    <n v="229"/>
    <n v="222"/>
    <n v="0"/>
    <s v="EBO Milestone Completion"/>
    <n v="1"/>
    <n v="0"/>
    <n v="0"/>
    <x v="0"/>
    <s v="EBO Milestones Master"/>
    <x v="24"/>
    <s v="IEC_STD_V10 &gt;&gt; Data Standard &gt;&gt; STG &gt;&gt; EBO Milestones Master"/>
    <x v="0"/>
    <s v="C.1.1.0:"/>
    <x v="68"/>
    <x v="68"/>
    <x v="227"/>
    <x v="131"/>
    <x v="132"/>
    <x v="136"/>
    <x v="0"/>
    <x v="0"/>
    <x v="0"/>
    <x v="5"/>
    <m/>
    <x v="0"/>
    <x v="1"/>
    <s v="EBO Milestones Master_EBO Milestone Completion"/>
    <x v="227"/>
    <x v="1"/>
    <x v="0"/>
    <x v="2"/>
    <x v="2"/>
    <x v="0"/>
    <x v="0"/>
    <s v="INT_EBO_MILESTONES_MASTER"/>
    <s v="EBO_MILESTONE_COMPLETION"/>
    <x v="23"/>
    <x v="109"/>
    <x v="0"/>
    <n v="8"/>
    <x v="1"/>
    <x v="1"/>
    <x v="1"/>
    <s v=""/>
    <s v=""/>
    <n v="227"/>
    <s v="-227"/>
    <x v="0"/>
    <x v="0"/>
    <x v="0"/>
    <x v="132"/>
    <x v="2"/>
    <s v="EBO 專案里程碑完成進度 (%)"/>
    <s v=""/>
    <s v=""/>
    <x v="0"/>
    <x v="113"/>
    <m/>
    <s v="^()$"/>
    <n v="9"/>
    <x v="0"/>
    <x v="2"/>
    <x v="0"/>
    <x v="0"/>
    <x v="0"/>
    <x v="1"/>
    <b v="0"/>
    <x v="0"/>
    <x v="1"/>
    <n v="0"/>
    <x v="0"/>
    <b v="0"/>
    <b v="0"/>
    <b v="0"/>
    <b v="0"/>
    <b v="0"/>
    <b v="0"/>
    <b v="0"/>
    <b v="0"/>
    <b v="0"/>
    <b v="0"/>
    <b v="0"/>
    <x v="1"/>
    <x v="1"/>
    <n v="0"/>
    <x v="9"/>
    <x v="0"/>
  </r>
  <r>
    <m/>
    <s v="STG"/>
    <x v="4"/>
    <x v="132"/>
    <x v="133"/>
    <x v="60"/>
    <x v="130"/>
    <s v="yyyy-mm-dd"/>
    <x v="1"/>
    <m/>
    <s v="N/A"/>
    <s v="Confidential"/>
    <x v="3"/>
    <m/>
    <x v="1"/>
    <s v="NBDC"/>
    <x v="2"/>
    <x v="2"/>
    <x v="0"/>
    <x v="0"/>
    <s v="INT_EBO_MILESTONES_MASTER"/>
    <s v="EBO_MILESTONE_TARGET_DATE"/>
    <m/>
    <m/>
    <m/>
    <m/>
    <m/>
    <m/>
    <m/>
    <m/>
    <m/>
    <m/>
    <m/>
    <m/>
    <m/>
    <m/>
    <m/>
    <m/>
    <m/>
    <m/>
    <s v="資料清單"/>
    <x v="3"/>
    <x v="69"/>
    <x v="114"/>
    <x v="4"/>
    <s v="IEC_STD_V10 &gt;&gt; Data Standard &gt;&gt; STG"/>
    <s v="EBO Milestone Target Date"/>
    <x v="133"/>
    <x v="60"/>
    <x v="0"/>
    <x v="130"/>
    <x v="2"/>
    <s v="IEC_STD_V10 &gt;&gt; Common &gt;&gt; AutoMetaDataEBO Milestone Target Date"/>
    <x v="1"/>
    <x v="1"/>
    <s v="EBO 專案里程碑預計達成日期Property"/>
    <s v="EBO Milestone 紀錄表主檔"/>
    <n v="230"/>
    <n v="222"/>
    <n v="0"/>
    <s v="EBO Milestone Target Date"/>
    <n v="1"/>
    <n v="0"/>
    <n v="0"/>
    <x v="0"/>
    <s v="EBO Milestones Master"/>
    <x v="24"/>
    <s v="IEC_STD_V10 &gt;&gt; Data Standard &gt;&gt; STG &gt;&gt; EBO Milestones Master"/>
    <x v="0"/>
    <s v="C.1.1.0:"/>
    <x v="69"/>
    <x v="69"/>
    <x v="228"/>
    <x v="132"/>
    <x v="133"/>
    <x v="93"/>
    <x v="0"/>
    <x v="0"/>
    <x v="0"/>
    <x v="3"/>
    <m/>
    <x v="0"/>
    <x v="1"/>
    <s v="EBO Milestones Master_EBO Milestone Target Date"/>
    <x v="228"/>
    <x v="1"/>
    <x v="0"/>
    <x v="2"/>
    <x v="2"/>
    <x v="0"/>
    <x v="0"/>
    <s v="INT_EBO_MILESTONES_MASTER"/>
    <s v="EBO_MILESTONE_TARGET_DATE"/>
    <x v="23"/>
    <x v="110"/>
    <x v="0"/>
    <n v="8"/>
    <x v="1"/>
    <x v="1"/>
    <x v="1"/>
    <s v=""/>
    <s v=""/>
    <n v="228"/>
    <s v="-228"/>
    <x v="0"/>
    <x v="0"/>
    <x v="0"/>
    <x v="133"/>
    <x v="2"/>
    <s v="里程碑 預計達成日期"/>
    <s v=""/>
    <s v=""/>
    <x v="0"/>
    <x v="114"/>
    <m/>
    <s v="^()$"/>
    <n v="9"/>
    <x v="0"/>
    <x v="2"/>
    <x v="0"/>
    <x v="0"/>
    <x v="0"/>
    <x v="1"/>
    <b v="0"/>
    <x v="0"/>
    <x v="1"/>
    <n v="0"/>
    <x v="0"/>
    <b v="0"/>
    <b v="0"/>
    <b v="0"/>
    <b v="0"/>
    <b v="0"/>
    <b v="0"/>
    <b v="0"/>
    <b v="0"/>
    <b v="0"/>
    <b v="0"/>
    <b v="0"/>
    <x v="1"/>
    <x v="1"/>
    <n v="0"/>
    <x v="4"/>
    <x v="0"/>
  </r>
  <r>
    <m/>
    <s v="STG"/>
    <x v="4"/>
    <x v="133"/>
    <x v="134"/>
    <x v="61"/>
    <x v="131"/>
    <s v="yyyy-mm-dd, Nullable"/>
    <x v="1"/>
    <m/>
    <s v="N/A"/>
    <s v="Confidential"/>
    <x v="3"/>
    <m/>
    <x v="1"/>
    <s v="NBDC"/>
    <x v="2"/>
    <x v="2"/>
    <x v="0"/>
    <x v="0"/>
    <s v="INT_EBO_MILESTONES_MASTER"/>
    <s v="EBO_MILESTONE_ACTUAL_DATE"/>
    <m/>
    <m/>
    <m/>
    <m/>
    <m/>
    <m/>
    <m/>
    <m/>
    <m/>
    <m/>
    <m/>
    <m/>
    <m/>
    <m/>
    <m/>
    <m/>
    <m/>
    <m/>
    <s v="資料清單"/>
    <x v="3"/>
    <x v="70"/>
    <x v="115"/>
    <x v="4"/>
    <s v="IEC_STD_V10 &gt;&gt; Data Standard &gt;&gt; STG"/>
    <s v="EBO Milestone Actual Date"/>
    <x v="134"/>
    <x v="61"/>
    <x v="0"/>
    <x v="131"/>
    <x v="2"/>
    <s v="IEC_STD_V10 &gt;&gt; Common &gt;&gt; AutoMetaDataEBO Milestone Actual Date"/>
    <x v="1"/>
    <x v="1"/>
    <s v="EBO 專案里程碑實際達成日期Property"/>
    <s v="EBO Milestone 紀錄表主檔"/>
    <n v="231"/>
    <n v="222"/>
    <n v="0"/>
    <s v="EBO Milestone Actual Date"/>
    <n v="1"/>
    <n v="0"/>
    <n v="0"/>
    <x v="0"/>
    <s v="EBO Milestones Master"/>
    <x v="24"/>
    <s v="IEC_STD_V10 &gt;&gt; Data Standard &gt;&gt; STG &gt;&gt; EBO Milestones Master"/>
    <x v="0"/>
    <s v="C.1.1.0:"/>
    <x v="70"/>
    <x v="70"/>
    <x v="229"/>
    <x v="133"/>
    <x v="134"/>
    <x v="137"/>
    <x v="0"/>
    <x v="0"/>
    <x v="0"/>
    <x v="3"/>
    <m/>
    <x v="0"/>
    <x v="1"/>
    <s v="EBO Milestones Master_EBO Milestone Actual Date"/>
    <x v="229"/>
    <x v="1"/>
    <x v="0"/>
    <x v="2"/>
    <x v="2"/>
    <x v="0"/>
    <x v="0"/>
    <s v="INT_EBO_MILESTONES_MASTER"/>
    <s v="EBO_MILESTONE_ACTUAL_DATE"/>
    <x v="23"/>
    <x v="111"/>
    <x v="0"/>
    <n v="8"/>
    <x v="1"/>
    <x v="1"/>
    <x v="1"/>
    <s v=""/>
    <s v=""/>
    <n v="229"/>
    <s v="-229"/>
    <x v="0"/>
    <x v="0"/>
    <x v="0"/>
    <x v="134"/>
    <x v="2"/>
    <s v="里程碑 實際達成日期"/>
    <s v=""/>
    <s v=""/>
    <x v="0"/>
    <x v="115"/>
    <m/>
    <s v="^()$"/>
    <n v="9"/>
    <x v="0"/>
    <x v="2"/>
    <x v="0"/>
    <x v="0"/>
    <x v="0"/>
    <x v="1"/>
    <b v="0"/>
    <x v="0"/>
    <x v="1"/>
    <n v="0"/>
    <x v="0"/>
    <b v="0"/>
    <b v="0"/>
    <b v="0"/>
    <b v="0"/>
    <b v="0"/>
    <b v="0"/>
    <b v="0"/>
    <b v="0"/>
    <b v="0"/>
    <b v="0"/>
    <b v="0"/>
    <x v="1"/>
    <x v="1"/>
    <n v="0"/>
    <x v="4"/>
    <x v="0"/>
  </r>
  <r>
    <m/>
    <s v="STG"/>
    <x v="4"/>
    <x v="134"/>
    <x v="135"/>
    <x v="46"/>
    <x v="132"/>
    <s v="EBO 專案里程碑備註, Nullable"/>
    <x v="1"/>
    <m/>
    <s v="N/A"/>
    <s v="Confidential"/>
    <x v="1"/>
    <m/>
    <x v="1"/>
    <s v="NBDC"/>
    <x v="2"/>
    <x v="2"/>
    <x v="0"/>
    <x v="0"/>
    <s v="INT_EBO_MILESTONES_MASTER"/>
    <s v="EBO_MILESTONE_REMARK"/>
    <m/>
    <m/>
    <m/>
    <m/>
    <m/>
    <m/>
    <m/>
    <m/>
    <m/>
    <m/>
    <m/>
    <m/>
    <m/>
    <m/>
    <m/>
    <m/>
    <m/>
    <m/>
    <s v="資料清單"/>
    <x v="3"/>
    <x v="71"/>
    <x v="116"/>
    <x v="4"/>
    <s v="IEC_STD_V10 &gt;&gt; Data Standard &gt;&gt; STG"/>
    <s v="EBO Milestone Remark"/>
    <x v="135"/>
    <x v="46"/>
    <x v="0"/>
    <x v="132"/>
    <x v="2"/>
    <s v="IEC_STD_V10 &gt;&gt; Common &gt;&gt; AutoMetaDataEBO Milestone Remark"/>
    <x v="1"/>
    <x v="1"/>
    <s v="EBO 專案里程碑備註Property"/>
    <s v="EBO Milestone 紀錄表主檔"/>
    <n v="232"/>
    <n v="222"/>
    <n v="0"/>
    <s v="EBO Milestone Remark"/>
    <n v="1"/>
    <n v="0"/>
    <n v="0"/>
    <x v="0"/>
    <s v="EBO Milestones Master"/>
    <x v="24"/>
    <s v="IEC_STD_V10 &gt;&gt; Data Standard &gt;&gt; STG &gt;&gt; EBO Milestones Master"/>
    <x v="0"/>
    <s v="C.1.1.0:"/>
    <x v="71"/>
    <x v="71"/>
    <x v="230"/>
    <x v="134"/>
    <x v="135"/>
    <x v="138"/>
    <x v="0"/>
    <x v="0"/>
    <x v="0"/>
    <x v="1"/>
    <m/>
    <x v="0"/>
    <x v="1"/>
    <s v="EBO Milestones Master_EBO Milestone Remark"/>
    <x v="230"/>
    <x v="1"/>
    <x v="0"/>
    <x v="2"/>
    <x v="2"/>
    <x v="0"/>
    <x v="0"/>
    <s v="INT_EBO_MILESTONES_MASTER"/>
    <s v="EBO_MILESTONE_REMARK"/>
    <x v="23"/>
    <x v="112"/>
    <x v="0"/>
    <n v="8"/>
    <x v="1"/>
    <x v="1"/>
    <x v="1"/>
    <s v=""/>
    <s v=""/>
    <n v="230"/>
    <s v="-230"/>
    <x v="0"/>
    <x v="0"/>
    <x v="0"/>
    <x v="135"/>
    <x v="2"/>
    <s v="EBO 專案里程碑備註"/>
    <s v=""/>
    <s v=""/>
    <x v="0"/>
    <x v="116"/>
    <m/>
    <s v="^()$"/>
    <n v="9"/>
    <x v="0"/>
    <x v="2"/>
    <x v="0"/>
    <x v="0"/>
    <x v="0"/>
    <x v="1"/>
    <b v="0"/>
    <x v="0"/>
    <x v="1"/>
    <n v="0"/>
    <x v="0"/>
    <b v="0"/>
    <b v="0"/>
    <b v="0"/>
    <b v="0"/>
    <b v="0"/>
    <b v="0"/>
    <b v="0"/>
    <b v="0"/>
    <b v="0"/>
    <b v="0"/>
    <b v="0"/>
    <x v="1"/>
    <x v="1"/>
    <n v="0"/>
    <x v="6"/>
    <x v="0"/>
  </r>
  <r>
    <m/>
    <s v="STG"/>
    <x v="4"/>
    <x v="135"/>
    <x v="136"/>
    <x v="47"/>
    <x v="133"/>
    <s v="yyyy-mm-dd"/>
    <x v="1"/>
    <m/>
    <s v="N/A"/>
    <s v="Confidential"/>
    <x v="3"/>
    <m/>
    <x v="1"/>
    <s v="NBDC"/>
    <x v="2"/>
    <x v="2"/>
    <x v="0"/>
    <x v="0"/>
    <s v="INT_EBO_MILESTONES_MASTER"/>
    <s v="EBO_MILESTONE_CHECK_DATE"/>
    <m/>
    <m/>
    <m/>
    <m/>
    <m/>
    <m/>
    <m/>
    <m/>
    <m/>
    <m/>
    <m/>
    <m/>
    <m/>
    <m/>
    <m/>
    <m/>
    <m/>
    <m/>
    <s v="資料清單"/>
    <x v="3"/>
    <x v="72"/>
    <x v="117"/>
    <x v="4"/>
    <s v="IEC_STD_V10 &gt;&gt; Data Standard &gt;&gt; STG"/>
    <s v="EBO Milestone Check Date"/>
    <x v="136"/>
    <x v="47"/>
    <x v="0"/>
    <x v="133"/>
    <x v="2"/>
    <s v="IEC_STD_V10 &gt;&gt; Common &gt;&gt; AutoMetaDataEBO Milestone Check Date"/>
    <x v="1"/>
    <x v="1"/>
    <s v="EBO 專案里程碑紀錄日期Property"/>
    <s v="EBO Milestone 紀錄表主檔"/>
    <n v="233"/>
    <n v="222"/>
    <n v="0"/>
    <s v="EBO Milestone Check Date"/>
    <n v="1"/>
    <n v="0"/>
    <n v="0"/>
    <x v="0"/>
    <s v="EBO Milestones Master"/>
    <x v="24"/>
    <s v="IEC_STD_V10 &gt;&gt; Data Standard &gt;&gt; STG &gt;&gt; EBO Milestones Master"/>
    <x v="0"/>
    <s v="C.1.1.0:"/>
    <x v="72"/>
    <x v="72"/>
    <x v="231"/>
    <x v="135"/>
    <x v="136"/>
    <x v="93"/>
    <x v="0"/>
    <x v="0"/>
    <x v="0"/>
    <x v="3"/>
    <m/>
    <x v="0"/>
    <x v="1"/>
    <s v="EBO Milestones Master_EBO Milestone Check Date"/>
    <x v="231"/>
    <x v="1"/>
    <x v="0"/>
    <x v="2"/>
    <x v="2"/>
    <x v="0"/>
    <x v="0"/>
    <s v="INT_EBO_MILESTONES_MASTER"/>
    <s v="EBO_MILESTONE_CHECK_DATE"/>
    <x v="23"/>
    <x v="113"/>
    <x v="0"/>
    <n v="8"/>
    <x v="1"/>
    <x v="1"/>
    <x v="1"/>
    <s v=""/>
    <s v=""/>
    <n v="231"/>
    <s v="-231"/>
    <x v="0"/>
    <x v="0"/>
    <x v="0"/>
    <x v="136"/>
    <x v="2"/>
    <s v="EBO 專案里程碑紀錄日期"/>
    <s v=""/>
    <s v=""/>
    <x v="0"/>
    <x v="117"/>
    <m/>
    <s v="^()$"/>
    <n v="9"/>
    <x v="0"/>
    <x v="2"/>
    <x v="0"/>
    <x v="0"/>
    <x v="0"/>
    <x v="1"/>
    <b v="0"/>
    <x v="0"/>
    <x v="1"/>
    <n v="0"/>
    <x v="0"/>
    <b v="0"/>
    <b v="0"/>
    <b v="0"/>
    <b v="0"/>
    <b v="0"/>
    <b v="0"/>
    <b v="0"/>
    <b v="0"/>
    <b v="0"/>
    <b v="0"/>
    <b v="0"/>
    <x v="1"/>
    <x v="1"/>
    <n v="0"/>
    <x v="9"/>
    <x v="0"/>
  </r>
  <r>
    <m/>
    <s v="STG"/>
    <x v="4"/>
    <x v="136"/>
    <x v="137"/>
    <x v="1"/>
    <x v="134"/>
    <s v="EBO 專案里程碑編號"/>
    <x v="1"/>
    <m/>
    <s v="N/A"/>
    <s v="Confidential"/>
    <x v="1"/>
    <m/>
    <x v="1"/>
    <s v="NBDC"/>
    <x v="2"/>
    <x v="2"/>
    <x v="0"/>
    <x v="0"/>
    <s v="INT_EBO_MILESTONES_MASTER"/>
    <s v="MILESTONE_NUMBER"/>
    <m/>
    <m/>
    <m/>
    <m/>
    <m/>
    <m/>
    <m/>
    <m/>
    <m/>
    <m/>
    <m/>
    <m/>
    <m/>
    <m/>
    <m/>
    <m/>
    <m/>
    <m/>
    <s v="資料清單"/>
    <x v="3"/>
    <x v="73"/>
    <x v="118"/>
    <x v="4"/>
    <s v="IEC_STD_V10 &gt;&gt; Data Standard &gt;&gt; STG"/>
    <s v="Milestone Number"/>
    <x v="137"/>
    <x v="1"/>
    <x v="0"/>
    <x v="134"/>
    <x v="2"/>
    <s v="IEC_STD_V10 &gt;&gt; Common &gt;&gt; AutoMetaDataMilestone Number"/>
    <x v="1"/>
    <x v="1"/>
    <s v="EBO 專案里程碑編號Property"/>
    <s v="EBO Milestone 紀錄表主檔"/>
    <n v="234"/>
    <n v="222"/>
    <n v="0"/>
    <s v="Milestone Number"/>
    <n v="1"/>
    <n v="0"/>
    <n v="0"/>
    <x v="0"/>
    <s v="EBO Milestones Master"/>
    <x v="24"/>
    <s v="IEC_STD_V10 &gt;&gt; Data Standard &gt;&gt; STG &gt;&gt; EBO Milestones Master"/>
    <x v="0"/>
    <s v="C.1.1.0:"/>
    <x v="73"/>
    <x v="73"/>
    <x v="232"/>
    <x v="136"/>
    <x v="137"/>
    <x v="139"/>
    <x v="0"/>
    <x v="0"/>
    <x v="0"/>
    <x v="1"/>
    <m/>
    <x v="0"/>
    <x v="1"/>
    <s v="EBO Milestones Master_Milestone Number"/>
    <x v="232"/>
    <x v="1"/>
    <x v="0"/>
    <x v="2"/>
    <x v="2"/>
    <x v="0"/>
    <x v="0"/>
    <s v="INT_EBO_MILESTONES_MASTER"/>
    <s v="MILESTONE_NUMBER"/>
    <x v="23"/>
    <x v="114"/>
    <x v="0"/>
    <n v="8"/>
    <x v="1"/>
    <x v="1"/>
    <x v="1"/>
    <s v=""/>
    <s v=""/>
    <n v="232"/>
    <s v="-232"/>
    <x v="0"/>
    <x v="0"/>
    <x v="0"/>
    <x v="137"/>
    <x v="2"/>
    <s v="EBO 專案里程碑編號"/>
    <s v=""/>
    <s v=""/>
    <x v="0"/>
    <x v="118"/>
    <m/>
    <s v="^()$"/>
    <n v="9"/>
    <x v="0"/>
    <x v="2"/>
    <x v="0"/>
    <x v="0"/>
    <x v="0"/>
    <x v="1"/>
    <b v="0"/>
    <x v="0"/>
    <x v="1"/>
    <n v="0"/>
    <x v="0"/>
    <b v="0"/>
    <b v="0"/>
    <b v="0"/>
    <b v="0"/>
    <b v="0"/>
    <b v="0"/>
    <b v="0"/>
    <b v="0"/>
    <b v="0"/>
    <b v="0"/>
    <b v="0"/>
    <x v="1"/>
    <x v="1"/>
    <n v="0"/>
    <x v="11"/>
    <x v="0"/>
  </r>
  <r>
    <m/>
    <s v="STG"/>
    <x v="4"/>
    <x v="137"/>
    <x v="138"/>
    <x v="1"/>
    <x v="135"/>
    <s v="投資主檔"/>
    <x v="0"/>
    <m/>
    <s v="N/A"/>
    <s v="Confidential"/>
    <x v="0"/>
    <m/>
    <x v="2"/>
    <s v="STG"/>
    <x v="3"/>
    <x v="2"/>
    <x v="0"/>
    <x v="0"/>
    <s v="INT_INVESTMENT_MASTER"/>
    <m/>
    <m/>
    <m/>
    <m/>
    <m/>
    <m/>
    <m/>
    <m/>
    <m/>
    <m/>
    <m/>
    <m/>
    <m/>
    <m/>
    <m/>
    <m/>
    <m/>
    <m/>
    <m/>
    <s v="資料清單"/>
    <x v="4"/>
    <x v="0"/>
    <x v="119"/>
    <x v="4"/>
    <s v="IEC_STD_V10 &gt;&gt; Data Standard &gt;&gt; STG"/>
    <s v="Investment Master"/>
    <x v="138"/>
    <x v="1"/>
    <x v="0"/>
    <x v="135"/>
    <x v="3"/>
    <s v="IEC_STD_V10 &gt;&gt; Common &gt;&gt; AutoMetaDataInvestment Master"/>
    <x v="0"/>
    <x v="1"/>
    <s v="投資主檔Concept"/>
    <s v="投資主檔"/>
    <n v="235"/>
    <n v="0"/>
    <n v="0"/>
    <s v=""/>
    <n v="0"/>
    <n v="0"/>
    <n v="0"/>
    <x v="0"/>
    <s v=""/>
    <x v="0"/>
    <s v=""/>
    <x v="0"/>
    <s v="C.1.2.0:"/>
    <x v="0"/>
    <x v="0"/>
    <x v="233"/>
    <x v="137"/>
    <x v="138"/>
    <x v="140"/>
    <x v="0"/>
    <x v="0"/>
    <x v="0"/>
    <x v="0"/>
    <m/>
    <x v="0"/>
    <x v="0"/>
    <s v="Investment Master"/>
    <x v="233"/>
    <x v="0"/>
    <x v="0"/>
    <x v="2"/>
    <x v="2"/>
    <x v="0"/>
    <x v="0"/>
    <s v="INT_INVESTMENT_MASTER"/>
    <s v=""/>
    <x v="24"/>
    <x v="0"/>
    <x v="0"/>
    <n v="8"/>
    <x v="2"/>
    <x v="2"/>
    <x v="2"/>
    <s v=""/>
    <s v=""/>
    <n v="233"/>
    <s v="-233"/>
    <x v="0"/>
    <x v="0"/>
    <x v="0"/>
    <x v="138"/>
    <x v="3"/>
    <s v="投資主檔"/>
    <s v=""/>
    <s v=""/>
    <x v="0"/>
    <x v="119"/>
    <m/>
    <s v="^()$"/>
    <n v="9"/>
    <x v="0"/>
    <x v="2"/>
    <x v="0"/>
    <x v="0"/>
    <x v="0"/>
    <x v="1"/>
    <b v="0"/>
    <x v="0"/>
    <x v="0"/>
    <n v="0"/>
    <x v="0"/>
    <b v="0"/>
    <b v="0"/>
    <b v="0"/>
    <b v="0"/>
    <b v="0"/>
    <b v="0"/>
    <b v="0"/>
    <b v="0"/>
    <b v="0"/>
    <b v="0"/>
    <b v="0"/>
    <x v="1"/>
    <x v="1"/>
    <n v="0"/>
    <x v="3"/>
    <x v="0"/>
  </r>
  <r>
    <m/>
    <s v="STG"/>
    <x v="4"/>
    <x v="138"/>
    <x v="139"/>
    <x v="1"/>
    <x v="136"/>
    <s v="投資標的名稱"/>
    <x v="1"/>
    <m/>
    <s v="N/A"/>
    <s v="Confidential"/>
    <x v="1"/>
    <m/>
    <x v="2"/>
    <s v="STG"/>
    <x v="3"/>
    <x v="2"/>
    <x v="0"/>
    <x v="0"/>
    <s v="INT_INVESTMENT_MASTER"/>
    <s v="INVESTMENT_SUBJECT"/>
    <m/>
    <m/>
    <m/>
    <m/>
    <m/>
    <m/>
    <m/>
    <m/>
    <m/>
    <m/>
    <m/>
    <m/>
    <m/>
    <m/>
    <m/>
    <m/>
    <m/>
    <m/>
    <s v="資料清單"/>
    <x v="4"/>
    <x v="1"/>
    <x v="120"/>
    <x v="4"/>
    <s v="IEC_STD_V10 &gt;&gt; Data Standard &gt;&gt; STG"/>
    <s v="Investment Subject"/>
    <x v="139"/>
    <x v="1"/>
    <x v="0"/>
    <x v="136"/>
    <x v="3"/>
    <s v="IEC_STD_V10 &gt;&gt; Common &gt;&gt; AutoMetaDataInvestment Subject"/>
    <x v="1"/>
    <x v="1"/>
    <s v="投資標的名稱Property"/>
    <s v="投資主檔"/>
    <n v="236"/>
    <n v="235"/>
    <n v="0"/>
    <s v="Investment Subject"/>
    <n v="1"/>
    <n v="0"/>
    <n v="0"/>
    <x v="0"/>
    <s v="Investment Master"/>
    <x v="25"/>
    <s v="IEC_STD_V10 &gt;&gt; Data Standard &gt;&gt; STG &gt;&gt; Investment Master"/>
    <x v="0"/>
    <s v="C.1.2.0:"/>
    <x v="1"/>
    <x v="1"/>
    <x v="234"/>
    <x v="138"/>
    <x v="139"/>
    <x v="141"/>
    <x v="0"/>
    <x v="0"/>
    <x v="0"/>
    <x v="1"/>
    <m/>
    <x v="0"/>
    <x v="1"/>
    <s v="Investment Master_Investment Subject"/>
    <x v="234"/>
    <x v="1"/>
    <x v="0"/>
    <x v="2"/>
    <x v="2"/>
    <x v="0"/>
    <x v="0"/>
    <s v="INT_INVESTMENT_MASTER"/>
    <s v="INVESTMENT_SUBJECT"/>
    <x v="24"/>
    <x v="115"/>
    <x v="0"/>
    <n v="8"/>
    <x v="2"/>
    <x v="2"/>
    <x v="2"/>
    <s v=""/>
    <s v=""/>
    <n v="234"/>
    <s v="-234"/>
    <x v="0"/>
    <x v="0"/>
    <x v="0"/>
    <x v="139"/>
    <x v="3"/>
    <s v="投資項目"/>
    <s v=""/>
    <s v=""/>
    <x v="0"/>
    <x v="120"/>
    <m/>
    <s v="^()$"/>
    <n v="9"/>
    <x v="0"/>
    <x v="2"/>
    <x v="0"/>
    <x v="0"/>
    <x v="0"/>
    <x v="1"/>
    <b v="0"/>
    <x v="0"/>
    <x v="1"/>
    <n v="0"/>
    <x v="0"/>
    <b v="0"/>
    <b v="0"/>
    <b v="0"/>
    <b v="0"/>
    <b v="0"/>
    <b v="0"/>
    <b v="0"/>
    <b v="0"/>
    <b v="0"/>
    <b v="0"/>
    <b v="0"/>
    <x v="1"/>
    <x v="1"/>
    <n v="0"/>
    <x v="33"/>
    <x v="0"/>
  </r>
  <r>
    <m/>
    <s v="STG"/>
    <x v="4"/>
    <x v="139"/>
    <x v="140"/>
    <x v="49"/>
    <x v="137"/>
    <s v="投資結算年度"/>
    <x v="1"/>
    <m/>
    <s v="N/A"/>
    <s v="Confidential"/>
    <x v="4"/>
    <m/>
    <x v="2"/>
    <s v="STG"/>
    <x v="3"/>
    <x v="2"/>
    <x v="0"/>
    <x v="0"/>
    <s v="INT_INVESTMENT_MASTER"/>
    <s v="ACCOUNT_FOR_THE_YEAR"/>
    <m/>
    <m/>
    <m/>
    <m/>
    <m/>
    <m/>
    <m/>
    <m/>
    <m/>
    <m/>
    <m/>
    <m/>
    <m/>
    <m/>
    <m/>
    <m/>
    <m/>
    <m/>
    <s v="資料清單"/>
    <x v="4"/>
    <x v="2"/>
    <x v="121"/>
    <x v="4"/>
    <s v="IEC_STD_V10 &gt;&gt; Data Standard &gt;&gt; STG"/>
    <s v="Account for the Year"/>
    <x v="140"/>
    <x v="49"/>
    <x v="0"/>
    <x v="137"/>
    <x v="3"/>
    <s v="IEC_STD_V10 &gt;&gt; Common &gt;&gt; AutoMetaDataAccount for the Year"/>
    <x v="1"/>
    <x v="1"/>
    <s v="投資結算年度Property"/>
    <s v="投資主檔"/>
    <n v="237"/>
    <n v="235"/>
    <n v="0"/>
    <s v="Account for the Year"/>
    <n v="1"/>
    <n v="0"/>
    <n v="0"/>
    <x v="0"/>
    <s v="Investment Master"/>
    <x v="25"/>
    <s v="IEC_STD_V10 &gt;&gt; Data Standard &gt;&gt; STG &gt;&gt; Investment Master"/>
    <x v="0"/>
    <s v="C.1.2.0:"/>
    <x v="2"/>
    <x v="2"/>
    <x v="235"/>
    <x v="139"/>
    <x v="140"/>
    <x v="142"/>
    <x v="0"/>
    <x v="0"/>
    <x v="0"/>
    <x v="4"/>
    <m/>
    <x v="0"/>
    <x v="1"/>
    <s v="Investment Master_Account for the Year"/>
    <x v="235"/>
    <x v="1"/>
    <x v="0"/>
    <x v="2"/>
    <x v="2"/>
    <x v="0"/>
    <x v="0"/>
    <s v="INT_INVESTMENT_MASTER"/>
    <s v="ACCOUNT_FOR_THE_YEAR"/>
    <x v="24"/>
    <x v="116"/>
    <x v="0"/>
    <n v="8"/>
    <x v="2"/>
    <x v="2"/>
    <x v="2"/>
    <s v=""/>
    <s v=""/>
    <n v="235"/>
    <s v="-235"/>
    <x v="0"/>
    <x v="0"/>
    <x v="0"/>
    <x v="140"/>
    <x v="3"/>
    <s v="結算年度"/>
    <s v=""/>
    <s v=""/>
    <x v="0"/>
    <x v="121"/>
    <m/>
    <s v="^()$"/>
    <n v="9"/>
    <x v="0"/>
    <x v="2"/>
    <x v="0"/>
    <x v="0"/>
    <x v="0"/>
    <x v="1"/>
    <b v="0"/>
    <x v="0"/>
    <x v="1"/>
    <n v="0"/>
    <x v="0"/>
    <b v="0"/>
    <b v="0"/>
    <b v="0"/>
    <b v="0"/>
    <b v="0"/>
    <b v="0"/>
    <b v="0"/>
    <b v="0"/>
    <b v="0"/>
    <b v="0"/>
    <b v="0"/>
    <x v="1"/>
    <x v="1"/>
    <n v="0"/>
    <x v="6"/>
    <x v="0"/>
  </r>
  <r>
    <m/>
    <s v="STG"/>
    <x v="4"/>
    <x v="140"/>
    <x v="141"/>
    <x v="62"/>
    <x v="138"/>
    <s v="投資結算季度"/>
    <x v="1"/>
    <m/>
    <s v="N/A"/>
    <s v="Confidential"/>
    <x v="1"/>
    <m/>
    <x v="2"/>
    <s v="STG"/>
    <x v="3"/>
    <x v="2"/>
    <x v="0"/>
    <x v="0"/>
    <s v="INT_INVESTMENT_MASTER"/>
    <s v="ACCOUNT_FOR_THE_QUARTER"/>
    <m/>
    <m/>
    <m/>
    <m/>
    <m/>
    <m/>
    <m/>
    <m/>
    <m/>
    <m/>
    <m/>
    <m/>
    <m/>
    <m/>
    <m/>
    <m/>
    <m/>
    <m/>
    <s v="資料清單"/>
    <x v="4"/>
    <x v="3"/>
    <x v="122"/>
    <x v="4"/>
    <s v="IEC_STD_V10 &gt;&gt; Data Standard &gt;&gt; STG"/>
    <s v="Account for the Quarter"/>
    <x v="141"/>
    <x v="62"/>
    <x v="0"/>
    <x v="138"/>
    <x v="3"/>
    <s v="IEC_STD_V10 &gt;&gt; Common &gt;&gt; AutoMetaDataAccount for the Quarter"/>
    <x v="1"/>
    <x v="1"/>
    <s v="投資結算季度Property"/>
    <s v="投資主檔"/>
    <n v="238"/>
    <n v="235"/>
    <n v="0"/>
    <s v="Account for the Quarter"/>
    <n v="1"/>
    <n v="0"/>
    <n v="0"/>
    <x v="0"/>
    <s v="Investment Master"/>
    <x v="25"/>
    <s v="IEC_STD_V10 &gt;&gt; Data Standard &gt;&gt; STG &gt;&gt; Investment Master"/>
    <x v="0"/>
    <s v="C.1.2.0:"/>
    <x v="3"/>
    <x v="3"/>
    <x v="236"/>
    <x v="140"/>
    <x v="141"/>
    <x v="143"/>
    <x v="0"/>
    <x v="0"/>
    <x v="0"/>
    <x v="1"/>
    <m/>
    <x v="0"/>
    <x v="1"/>
    <s v="Investment Master_Account for the Quarter"/>
    <x v="236"/>
    <x v="1"/>
    <x v="0"/>
    <x v="2"/>
    <x v="2"/>
    <x v="0"/>
    <x v="0"/>
    <s v="INT_INVESTMENT_MASTER"/>
    <s v="ACCOUNT_FOR_THE_QUARTER"/>
    <x v="24"/>
    <x v="117"/>
    <x v="0"/>
    <n v="8"/>
    <x v="2"/>
    <x v="2"/>
    <x v="2"/>
    <s v=""/>
    <s v=""/>
    <n v="236"/>
    <s v="-236"/>
    <x v="0"/>
    <x v="0"/>
    <x v="0"/>
    <x v="141"/>
    <x v="3"/>
    <s v="結算季度"/>
    <s v=""/>
    <s v=""/>
    <x v="0"/>
    <x v="122"/>
    <m/>
    <s v="^()$"/>
    <n v="9"/>
    <x v="0"/>
    <x v="2"/>
    <x v="0"/>
    <x v="0"/>
    <x v="0"/>
    <x v="1"/>
    <b v="0"/>
    <x v="0"/>
    <x v="1"/>
    <n v="0"/>
    <x v="0"/>
    <b v="0"/>
    <b v="0"/>
    <b v="0"/>
    <b v="0"/>
    <b v="0"/>
    <b v="0"/>
    <b v="0"/>
    <b v="0"/>
    <b v="0"/>
    <b v="0"/>
    <b v="0"/>
    <x v="1"/>
    <x v="1"/>
    <n v="0"/>
    <x v="23"/>
    <x v="0"/>
  </r>
  <r>
    <m/>
    <s v="STG"/>
    <x v="4"/>
    <x v="141"/>
    <x v="142"/>
    <x v="1"/>
    <x v="139"/>
    <s v="Management Type"/>
    <x v="1"/>
    <m/>
    <s v="N/A"/>
    <s v="Confidential"/>
    <x v="1"/>
    <m/>
    <x v="2"/>
    <s v="STG"/>
    <x v="3"/>
    <x v="2"/>
    <x v="0"/>
    <x v="0"/>
    <s v="INT_INVESTMENT_MASTER"/>
    <s v="MANAGEMENT_TYPE"/>
    <m/>
    <m/>
    <m/>
    <m/>
    <m/>
    <m/>
    <m/>
    <m/>
    <m/>
    <m/>
    <m/>
    <m/>
    <m/>
    <m/>
    <m/>
    <m/>
    <m/>
    <m/>
    <s v="資料清單"/>
    <x v="4"/>
    <x v="4"/>
    <x v="123"/>
    <x v="4"/>
    <s v="IEC_STD_V10 &gt;&gt; Data Standard &gt;&gt; STG"/>
    <s v="Management Type"/>
    <x v="142"/>
    <x v="1"/>
    <x v="0"/>
    <x v="139"/>
    <x v="3"/>
    <s v="IEC_STD_V10 &gt;&gt; Common &gt;&gt; AutoMetaDataManagement Type"/>
    <x v="1"/>
    <x v="1"/>
    <s v="Management TypeProperty"/>
    <s v="投資主檔"/>
    <n v="239"/>
    <n v="235"/>
    <n v="0"/>
    <s v="Management Type"/>
    <n v="1"/>
    <n v="0"/>
    <n v="0"/>
    <x v="0"/>
    <s v="Investment Master"/>
    <x v="25"/>
    <s v="IEC_STD_V10 &gt;&gt; Data Standard &gt;&gt; STG &gt;&gt; Investment Master"/>
    <x v="0"/>
    <s v="C.1.2.0:"/>
    <x v="4"/>
    <x v="4"/>
    <x v="237"/>
    <x v="141"/>
    <x v="142"/>
    <x v="144"/>
    <x v="0"/>
    <x v="0"/>
    <x v="0"/>
    <x v="1"/>
    <m/>
    <x v="0"/>
    <x v="1"/>
    <s v="Investment Master_Management Type"/>
    <x v="237"/>
    <x v="1"/>
    <x v="0"/>
    <x v="2"/>
    <x v="2"/>
    <x v="0"/>
    <x v="0"/>
    <s v="INT_INVESTMENT_MASTER"/>
    <s v="MANAGEMENT_TYPE"/>
    <x v="24"/>
    <x v="118"/>
    <x v="0"/>
    <n v="8"/>
    <x v="2"/>
    <x v="2"/>
    <x v="2"/>
    <s v=""/>
    <s v=""/>
    <n v="237"/>
    <s v="-237"/>
    <x v="0"/>
    <x v="0"/>
    <x v="0"/>
    <x v="142"/>
    <x v="3"/>
    <s v="判斷資料項目為實際值或是預測值"/>
    <s v=""/>
    <s v=""/>
    <x v="0"/>
    <x v="123"/>
    <m/>
    <s v="^()$"/>
    <n v="9"/>
    <x v="0"/>
    <x v="2"/>
    <x v="0"/>
    <x v="0"/>
    <x v="0"/>
    <x v="1"/>
    <b v="0"/>
    <x v="0"/>
    <x v="1"/>
    <n v="0"/>
    <x v="0"/>
    <b v="0"/>
    <b v="0"/>
    <b v="0"/>
    <b v="0"/>
    <b v="0"/>
    <b v="0"/>
    <b v="0"/>
    <b v="0"/>
    <b v="0"/>
    <b v="0"/>
    <b v="0"/>
    <x v="1"/>
    <x v="1"/>
    <n v="0"/>
    <x v="18"/>
    <x v="0"/>
  </r>
  <r>
    <m/>
    <s v="STG"/>
    <x v="4"/>
    <x v="142"/>
    <x v="143"/>
    <x v="1"/>
    <x v="140"/>
    <s v="加總當年度實際投資金額_x000a_當[統計期間]=Year，與當年度最新季度資料相同"/>
    <x v="1"/>
    <m/>
    <s v="N/A"/>
    <s v="Confidential"/>
    <x v="6"/>
    <m/>
    <x v="2"/>
    <s v="STG"/>
    <x v="3"/>
    <x v="2"/>
    <x v="0"/>
    <x v="0"/>
    <s v="INT_INVESTMENT_MASTER"/>
    <s v="INVESTMENT_AMOUNT"/>
    <m/>
    <m/>
    <m/>
    <m/>
    <m/>
    <m/>
    <m/>
    <m/>
    <m/>
    <m/>
    <m/>
    <m/>
    <m/>
    <m/>
    <m/>
    <m/>
    <m/>
    <m/>
    <s v="資料清單"/>
    <x v="4"/>
    <x v="5"/>
    <x v="124"/>
    <x v="4"/>
    <s v="IEC_STD_V10 &gt;&gt; Data Standard &gt;&gt; STG"/>
    <s v="Investment Amount"/>
    <x v="143"/>
    <x v="1"/>
    <x v="0"/>
    <x v="140"/>
    <x v="3"/>
    <s v="IEC_STD_V10 &gt;&gt; Common &gt;&gt; AutoMetaDataInvestment Amount"/>
    <x v="1"/>
    <x v="1"/>
    <s v="當年投資額Property"/>
    <s v="投資主檔"/>
    <n v="240"/>
    <n v="235"/>
    <n v="0"/>
    <s v="Investment Amount"/>
    <n v="1"/>
    <n v="0"/>
    <n v="0"/>
    <x v="0"/>
    <s v="Investment Master"/>
    <x v="25"/>
    <s v="IEC_STD_V10 &gt;&gt; Data Standard &gt;&gt; STG &gt;&gt; Investment Master"/>
    <x v="0"/>
    <s v="C.1.2.0:"/>
    <x v="5"/>
    <x v="5"/>
    <x v="238"/>
    <x v="142"/>
    <x v="143"/>
    <x v="145"/>
    <x v="0"/>
    <x v="0"/>
    <x v="0"/>
    <x v="6"/>
    <m/>
    <x v="0"/>
    <x v="1"/>
    <s v="Investment Master_Investment Amount"/>
    <x v="238"/>
    <x v="1"/>
    <x v="0"/>
    <x v="2"/>
    <x v="2"/>
    <x v="0"/>
    <x v="0"/>
    <s v="INT_INVESTMENT_MASTER"/>
    <s v="INVESTMENT_AMOUNT"/>
    <x v="24"/>
    <x v="119"/>
    <x v="0"/>
    <n v="8"/>
    <x v="2"/>
    <x v="2"/>
    <x v="2"/>
    <s v=""/>
    <s v=""/>
    <n v="238"/>
    <s v="-238"/>
    <x v="0"/>
    <x v="0"/>
    <x v="0"/>
    <x v="143"/>
    <x v="3"/>
    <s v="當年度BP針對投資併購事業的實際投資金額"/>
    <s v=""/>
    <s v=""/>
    <x v="0"/>
    <x v="124"/>
    <m/>
    <s v="^()$"/>
    <n v="9"/>
    <x v="0"/>
    <x v="2"/>
    <x v="0"/>
    <x v="0"/>
    <x v="0"/>
    <x v="1"/>
    <b v="0"/>
    <x v="0"/>
    <x v="1"/>
    <n v="0"/>
    <x v="0"/>
    <b v="0"/>
    <b v="0"/>
    <b v="0"/>
    <b v="0"/>
    <b v="0"/>
    <b v="0"/>
    <b v="0"/>
    <b v="0"/>
    <b v="0"/>
    <b v="0"/>
    <b v="0"/>
    <x v="1"/>
    <x v="1"/>
    <n v="0"/>
    <x v="3"/>
    <x v="0"/>
  </r>
  <r>
    <m/>
    <s v="STG"/>
    <x v="4"/>
    <x v="143"/>
    <x v="144"/>
    <x v="1"/>
    <x v="141"/>
    <s v="加總累計實際投資金額_x000a_當[統計期間]=Year，與當年度最新季度資料相同"/>
    <x v="1"/>
    <m/>
    <s v="N/A"/>
    <s v="Confidential"/>
    <x v="6"/>
    <m/>
    <x v="2"/>
    <s v="STG"/>
    <x v="3"/>
    <x v="2"/>
    <x v="0"/>
    <x v="0"/>
    <s v="INT_INVESTMENT_MASTER"/>
    <s v="CUMULATIVE_INVESTMENT_AMOUNT"/>
    <m/>
    <m/>
    <m/>
    <m/>
    <m/>
    <m/>
    <m/>
    <m/>
    <m/>
    <m/>
    <m/>
    <m/>
    <m/>
    <m/>
    <m/>
    <m/>
    <m/>
    <m/>
    <s v="資料清單"/>
    <x v="4"/>
    <x v="6"/>
    <x v="125"/>
    <x v="4"/>
    <s v="IEC_STD_V10 &gt;&gt; Data Standard &gt;&gt; STG"/>
    <s v="Cumulative Investment Amount"/>
    <x v="144"/>
    <x v="1"/>
    <x v="0"/>
    <x v="141"/>
    <x v="3"/>
    <s v="IEC_STD_V10 &gt;&gt; Common &gt;&gt; AutoMetaDataCumulative Investment Amount"/>
    <x v="1"/>
    <x v="1"/>
    <s v="累計投資額Property"/>
    <s v="投資主檔"/>
    <n v="241"/>
    <n v="235"/>
    <n v="0"/>
    <s v="Cumulative Investment Amount"/>
    <n v="1"/>
    <n v="0"/>
    <n v="0"/>
    <x v="0"/>
    <s v="Investment Master"/>
    <x v="25"/>
    <s v="IEC_STD_V10 &gt;&gt; Data Standard &gt;&gt; STG &gt;&gt; Investment Master"/>
    <x v="0"/>
    <s v="C.1.2.0:"/>
    <x v="6"/>
    <x v="6"/>
    <x v="239"/>
    <x v="143"/>
    <x v="144"/>
    <x v="146"/>
    <x v="0"/>
    <x v="0"/>
    <x v="0"/>
    <x v="6"/>
    <m/>
    <x v="0"/>
    <x v="1"/>
    <s v="Investment Master_Cumulative Investment Amount"/>
    <x v="239"/>
    <x v="1"/>
    <x v="0"/>
    <x v="2"/>
    <x v="2"/>
    <x v="0"/>
    <x v="0"/>
    <s v="INT_INVESTMENT_MASTER"/>
    <s v="CUMULATIVE_INVESTMENT_AMOUNT"/>
    <x v="24"/>
    <x v="120"/>
    <x v="0"/>
    <n v="8"/>
    <x v="2"/>
    <x v="2"/>
    <x v="2"/>
    <s v=""/>
    <s v=""/>
    <n v="239"/>
    <s v="-239"/>
    <x v="0"/>
    <x v="0"/>
    <x v="0"/>
    <x v="144"/>
    <x v="3"/>
    <s v="累計BP針對投資併購事業的實際投資金額"/>
    <s v=""/>
    <s v=""/>
    <x v="0"/>
    <x v="125"/>
    <m/>
    <s v="^()$"/>
    <n v="9"/>
    <x v="0"/>
    <x v="2"/>
    <x v="0"/>
    <x v="0"/>
    <x v="0"/>
    <x v="1"/>
    <b v="0"/>
    <x v="0"/>
    <x v="1"/>
    <n v="0"/>
    <x v="0"/>
    <b v="0"/>
    <b v="0"/>
    <b v="0"/>
    <b v="0"/>
    <b v="0"/>
    <b v="0"/>
    <b v="0"/>
    <b v="0"/>
    <b v="0"/>
    <b v="0"/>
    <b v="0"/>
    <x v="1"/>
    <x v="1"/>
    <n v="0"/>
    <x v="10"/>
    <x v="0"/>
  </r>
  <r>
    <m/>
    <s v="STG"/>
    <x v="4"/>
    <x v="144"/>
    <x v="145"/>
    <x v="63"/>
    <x v="142"/>
    <s v="投資標的持股比例_x000a_當[統計期間]=Year，與當年度最新季度資料相同"/>
    <x v="1"/>
    <m/>
    <s v="N/A"/>
    <s v="Confidential"/>
    <x v="5"/>
    <m/>
    <x v="2"/>
    <s v="STG"/>
    <x v="3"/>
    <x v="2"/>
    <x v="0"/>
    <x v="0"/>
    <s v="INT_INVESTMENT_MASTER"/>
    <s v="SUBJECT_SHAREHOLDING_RATIO"/>
    <m/>
    <m/>
    <m/>
    <m/>
    <m/>
    <m/>
    <m/>
    <m/>
    <m/>
    <m/>
    <m/>
    <m/>
    <m/>
    <m/>
    <m/>
    <m/>
    <m/>
    <m/>
    <s v="資料清單"/>
    <x v="4"/>
    <x v="7"/>
    <x v="126"/>
    <x v="4"/>
    <s v="IEC_STD_V10 &gt;&gt; Data Standard &gt;&gt; STG"/>
    <s v="Subject Shareholding Ratio"/>
    <x v="145"/>
    <x v="63"/>
    <x v="0"/>
    <x v="142"/>
    <x v="3"/>
    <s v="IEC_STD_V10 &gt;&gt; Common &gt;&gt; AutoMetaDataSubject Shareholding Ratio"/>
    <x v="1"/>
    <x v="1"/>
    <s v="投資標的持股比例Property"/>
    <s v="投資主檔"/>
    <n v="242"/>
    <n v="235"/>
    <n v="0"/>
    <s v="Subject Shareholding Ratio"/>
    <n v="1"/>
    <n v="0"/>
    <n v="0"/>
    <x v="0"/>
    <s v="Investment Master"/>
    <x v="25"/>
    <s v="IEC_STD_V10 &gt;&gt; Data Standard &gt;&gt; STG &gt;&gt; Investment Master"/>
    <x v="0"/>
    <s v="C.1.2.0:"/>
    <x v="7"/>
    <x v="7"/>
    <x v="240"/>
    <x v="144"/>
    <x v="145"/>
    <x v="147"/>
    <x v="0"/>
    <x v="0"/>
    <x v="0"/>
    <x v="5"/>
    <m/>
    <x v="0"/>
    <x v="1"/>
    <s v="Investment Master_Subject Shareholding Ratio"/>
    <x v="240"/>
    <x v="1"/>
    <x v="0"/>
    <x v="2"/>
    <x v="2"/>
    <x v="0"/>
    <x v="0"/>
    <s v="INT_INVESTMENT_MASTER"/>
    <s v="SUBJECT_SHAREHOLDING_RATIO"/>
    <x v="24"/>
    <x v="121"/>
    <x v="0"/>
    <n v="8"/>
    <x v="2"/>
    <x v="2"/>
    <x v="2"/>
    <s v=""/>
    <s v=""/>
    <n v="240"/>
    <s v="-240"/>
    <x v="0"/>
    <x v="0"/>
    <x v="0"/>
    <x v="145"/>
    <x v="3"/>
    <s v="對各投資併購標的的股權佔比"/>
    <s v=""/>
    <s v=""/>
    <x v="0"/>
    <x v="126"/>
    <m/>
    <s v="^()$"/>
    <n v="9"/>
    <x v="0"/>
    <x v="2"/>
    <x v="0"/>
    <x v="0"/>
    <x v="0"/>
    <x v="1"/>
    <b v="0"/>
    <x v="0"/>
    <x v="1"/>
    <n v="0"/>
    <x v="0"/>
    <b v="0"/>
    <b v="0"/>
    <b v="0"/>
    <b v="0"/>
    <b v="0"/>
    <b v="0"/>
    <b v="0"/>
    <b v="0"/>
    <b v="0"/>
    <b v="0"/>
    <b v="0"/>
    <x v="1"/>
    <x v="1"/>
    <n v="0"/>
    <x v="21"/>
    <x v="0"/>
  </r>
  <r>
    <m/>
    <s v="STG"/>
    <x v="4"/>
    <x v="145"/>
    <x v="146"/>
    <x v="1"/>
    <x v="143"/>
    <s v="投資標的營收_x000a_當[統計期間]=Year，年度資料為季度資料加總"/>
    <x v="1"/>
    <m/>
    <s v="N/A"/>
    <s v="Confidential"/>
    <x v="6"/>
    <m/>
    <x v="2"/>
    <s v="STG"/>
    <x v="3"/>
    <x v="2"/>
    <x v="0"/>
    <x v="0"/>
    <s v="INT_INVESTMENT_MASTER"/>
    <s v="SUBJECT_REVENUE"/>
    <m/>
    <m/>
    <m/>
    <m/>
    <m/>
    <m/>
    <m/>
    <m/>
    <m/>
    <m/>
    <m/>
    <m/>
    <m/>
    <m/>
    <m/>
    <m/>
    <m/>
    <m/>
    <s v="資料清單"/>
    <x v="4"/>
    <x v="8"/>
    <x v="127"/>
    <x v="4"/>
    <s v="IEC_STD_V10 &gt;&gt; Data Standard &gt;&gt; STG"/>
    <s v="Subject Revenue"/>
    <x v="146"/>
    <x v="1"/>
    <x v="0"/>
    <x v="143"/>
    <x v="3"/>
    <s v="IEC_STD_V10 &gt;&gt; Common &gt;&gt; AutoMetaDataSubject Revenue"/>
    <x v="1"/>
    <x v="1"/>
    <s v="投資標的營收Property"/>
    <s v="投資主檔"/>
    <n v="243"/>
    <n v="235"/>
    <n v="0"/>
    <s v="Subject Revenue"/>
    <n v="1"/>
    <n v="0"/>
    <n v="0"/>
    <x v="0"/>
    <s v="Investment Master"/>
    <x v="25"/>
    <s v="IEC_STD_V10 &gt;&gt; Data Standard &gt;&gt; STG &gt;&gt; Investment Master"/>
    <x v="0"/>
    <s v="C.1.2.0:"/>
    <x v="8"/>
    <x v="8"/>
    <x v="241"/>
    <x v="145"/>
    <x v="146"/>
    <x v="148"/>
    <x v="0"/>
    <x v="0"/>
    <x v="0"/>
    <x v="6"/>
    <m/>
    <x v="0"/>
    <x v="1"/>
    <s v="Investment Master_Subject Revenue"/>
    <x v="241"/>
    <x v="1"/>
    <x v="0"/>
    <x v="2"/>
    <x v="2"/>
    <x v="0"/>
    <x v="0"/>
    <s v="INT_INVESTMENT_MASTER"/>
    <s v="SUBJECT_REVENUE"/>
    <x v="24"/>
    <x v="122"/>
    <x v="0"/>
    <n v="8"/>
    <x v="2"/>
    <x v="2"/>
    <x v="2"/>
    <s v=""/>
    <s v=""/>
    <n v="241"/>
    <s v="-241"/>
    <x v="0"/>
    <x v="0"/>
    <x v="0"/>
    <x v="146"/>
    <x v="3"/>
    <s v="各投資標的營收金額"/>
    <s v=""/>
    <s v=""/>
    <x v="0"/>
    <x v="127"/>
    <m/>
    <s v="^()$"/>
    <n v="9"/>
    <x v="0"/>
    <x v="2"/>
    <x v="0"/>
    <x v="0"/>
    <x v="0"/>
    <x v="1"/>
    <b v="0"/>
    <x v="0"/>
    <x v="1"/>
    <n v="0"/>
    <x v="0"/>
    <b v="0"/>
    <b v="0"/>
    <b v="0"/>
    <b v="0"/>
    <b v="0"/>
    <b v="0"/>
    <b v="0"/>
    <b v="0"/>
    <b v="0"/>
    <b v="0"/>
    <b v="0"/>
    <x v="1"/>
    <x v="1"/>
    <n v="0"/>
    <x v="18"/>
    <x v="0"/>
  </r>
  <r>
    <m/>
    <s v="STG"/>
    <x v="4"/>
    <x v="146"/>
    <x v="147"/>
    <x v="64"/>
    <x v="144"/>
    <s v="投資標的營收貢獻=投資標的營收*投資標的持股比例_x000a_當[統計期間]=Year，年度資料為季度資料加總"/>
    <x v="1"/>
    <m/>
    <s v="Investment Master_Subject Revenue;Investment Master_Subject Shareholding Ratio"/>
    <s v="Confidential"/>
    <x v="6"/>
    <m/>
    <x v="2"/>
    <s v="STG"/>
    <x v="3"/>
    <x v="2"/>
    <x v="0"/>
    <x v="0"/>
    <s v="INT_INVESTMENT_MASTER"/>
    <s v="SUBJECT_REVENUE_CONTRIBUTION"/>
    <m/>
    <m/>
    <m/>
    <m/>
    <m/>
    <m/>
    <m/>
    <m/>
    <m/>
    <m/>
    <m/>
    <m/>
    <m/>
    <m/>
    <m/>
    <m/>
    <m/>
    <m/>
    <s v="資料清單"/>
    <x v="4"/>
    <x v="9"/>
    <x v="128"/>
    <x v="4"/>
    <s v="IEC_STD_V10 &gt;&gt; Data Standard &gt;&gt; STG"/>
    <s v="Subject Revenue Contribution"/>
    <x v="147"/>
    <x v="64"/>
    <x v="0"/>
    <x v="144"/>
    <x v="3"/>
    <s v="IEC_STD_V10 &gt;&gt; Common &gt;&gt; AutoMetaDataSubject Revenue Contribution"/>
    <x v="1"/>
    <x v="1"/>
    <s v="投資標的營收貢獻Property"/>
    <s v="投資主檔"/>
    <n v="244"/>
    <n v="235"/>
    <e v="#N/A"/>
    <s v="Subject Revenue Contribution"/>
    <n v="1"/>
    <n v="0"/>
    <n v="0"/>
    <x v="0"/>
    <s v="Investment Master"/>
    <x v="25"/>
    <s v="IEC_STD_V10 &gt;&gt; Data Standard &gt;&gt; STG &gt;&gt; Investment Master"/>
    <x v="39"/>
    <s v="C.1.2.0:"/>
    <x v="9"/>
    <x v="9"/>
    <x v="242"/>
    <x v="146"/>
    <x v="147"/>
    <x v="149"/>
    <x v="0"/>
    <x v="0"/>
    <x v="0"/>
    <x v="6"/>
    <m/>
    <x v="0"/>
    <x v="1"/>
    <s v="Investment Master_Subject Revenue Contribution"/>
    <x v="242"/>
    <x v="1"/>
    <x v="0"/>
    <x v="2"/>
    <x v="2"/>
    <x v="0"/>
    <x v="0"/>
    <s v="INT_INVESTMENT_MASTER"/>
    <s v="SUBJECT_REVENUE_CONTRIBUTION"/>
    <x v="24"/>
    <x v="123"/>
    <x v="0"/>
    <n v="8"/>
    <x v="2"/>
    <x v="2"/>
    <x v="2"/>
    <s v=""/>
    <s v=""/>
    <n v="242"/>
    <s v="-242"/>
    <x v="0"/>
    <x v="0"/>
    <x v="0"/>
    <x v="147"/>
    <x v="3"/>
    <s v="依持股比率認列投資標的營收"/>
    <s v=""/>
    <s v=""/>
    <x v="0"/>
    <x v="128"/>
    <m/>
    <s v="^()$"/>
    <n v="9"/>
    <x v="0"/>
    <x v="2"/>
    <x v="0"/>
    <x v="0"/>
    <x v="0"/>
    <x v="1"/>
    <b v="0"/>
    <x v="0"/>
    <x v="1"/>
    <n v="0"/>
    <x v="0"/>
    <b v="0"/>
    <b v="0"/>
    <b v="0"/>
    <b v="0"/>
    <b v="0"/>
    <b v="0"/>
    <b v="0"/>
    <b v="0"/>
    <b v="0"/>
    <b v="0"/>
    <b v="0"/>
    <x v="1"/>
    <x v="1"/>
    <n v="0"/>
    <x v="10"/>
    <x v="0"/>
  </r>
  <r>
    <m/>
    <s v="STG"/>
    <x v="4"/>
    <x v="147"/>
    <x v="148"/>
    <x v="1"/>
    <x v="145"/>
    <s v="投資標的淨利_x000a_當[統計期間]=Year，年度資料為季度資料加總"/>
    <x v="1"/>
    <m/>
    <s v="N/A"/>
    <s v="Confidential"/>
    <x v="6"/>
    <m/>
    <x v="2"/>
    <s v="STG"/>
    <x v="3"/>
    <x v="2"/>
    <x v="0"/>
    <x v="0"/>
    <s v="INT_INVESTMENT_MASTER"/>
    <s v="SUBJECT_NET_PROFIT"/>
    <m/>
    <m/>
    <m/>
    <m/>
    <m/>
    <m/>
    <m/>
    <m/>
    <m/>
    <m/>
    <m/>
    <m/>
    <m/>
    <m/>
    <m/>
    <m/>
    <m/>
    <m/>
    <s v="資料清單"/>
    <x v="4"/>
    <x v="10"/>
    <x v="129"/>
    <x v="4"/>
    <s v="IEC_STD_V10 &gt;&gt; Data Standard &gt;&gt; STG"/>
    <s v="Subject Net Profit"/>
    <x v="148"/>
    <x v="1"/>
    <x v="0"/>
    <x v="145"/>
    <x v="3"/>
    <s v="IEC_STD_V10 &gt;&gt; Common &gt;&gt; AutoMetaDataSubject Net Profit"/>
    <x v="1"/>
    <x v="1"/>
    <s v="投資標的淨利Property"/>
    <s v="投資主檔"/>
    <n v="245"/>
    <n v="235"/>
    <n v="0"/>
    <s v="Subject Net Profit"/>
    <n v="1"/>
    <n v="0"/>
    <n v="0"/>
    <x v="0"/>
    <s v="Investment Master"/>
    <x v="25"/>
    <s v="IEC_STD_V10 &gt;&gt; Data Standard &gt;&gt; STG &gt;&gt; Investment Master"/>
    <x v="0"/>
    <s v="C.1.2.0:"/>
    <x v="10"/>
    <x v="10"/>
    <x v="243"/>
    <x v="147"/>
    <x v="148"/>
    <x v="150"/>
    <x v="0"/>
    <x v="0"/>
    <x v="0"/>
    <x v="6"/>
    <m/>
    <x v="0"/>
    <x v="1"/>
    <s v="Investment Master_Subject Net Profit"/>
    <x v="243"/>
    <x v="1"/>
    <x v="0"/>
    <x v="2"/>
    <x v="2"/>
    <x v="0"/>
    <x v="0"/>
    <s v="INT_INVESTMENT_MASTER"/>
    <s v="SUBJECT_NET_PROFIT"/>
    <x v="24"/>
    <x v="124"/>
    <x v="0"/>
    <n v="8"/>
    <x v="2"/>
    <x v="2"/>
    <x v="2"/>
    <s v=""/>
    <s v=""/>
    <n v="243"/>
    <s v="-243"/>
    <x v="0"/>
    <x v="0"/>
    <x v="0"/>
    <x v="148"/>
    <x v="3"/>
    <s v="投資標的淨利"/>
    <s v=""/>
    <s v=""/>
    <x v="0"/>
    <x v="129"/>
    <m/>
    <s v="^()$"/>
    <n v="9"/>
    <x v="0"/>
    <x v="2"/>
    <x v="0"/>
    <x v="0"/>
    <x v="0"/>
    <x v="1"/>
    <b v="0"/>
    <x v="0"/>
    <x v="1"/>
    <n v="0"/>
    <x v="0"/>
    <b v="0"/>
    <b v="0"/>
    <b v="0"/>
    <b v="0"/>
    <b v="0"/>
    <b v="0"/>
    <b v="0"/>
    <b v="0"/>
    <b v="0"/>
    <b v="0"/>
    <b v="0"/>
    <x v="1"/>
    <x v="1"/>
    <n v="0"/>
    <x v="33"/>
    <x v="0"/>
  </r>
  <r>
    <m/>
    <s v="STG"/>
    <x v="4"/>
    <x v="148"/>
    <x v="149"/>
    <x v="65"/>
    <x v="146"/>
    <s v="投資標的認列獲利=投資標的淨利*投資標的持股比例_x000a_當[統計期間]=Year，年度資料為季度資料加總"/>
    <x v="1"/>
    <m/>
    <s v="Investment Master_Subject Net Profit;Investment Master_Subject Shareholding Ratio"/>
    <s v="Confidential"/>
    <x v="6"/>
    <m/>
    <x v="2"/>
    <s v="STG"/>
    <x v="3"/>
    <x v="2"/>
    <x v="0"/>
    <x v="0"/>
    <s v="INT_INVESTMENT_MASTER"/>
    <s v="SUBJECT_RECOGNIZE_PROFIT"/>
    <m/>
    <m/>
    <m/>
    <m/>
    <m/>
    <m/>
    <m/>
    <m/>
    <m/>
    <m/>
    <m/>
    <m/>
    <m/>
    <m/>
    <m/>
    <m/>
    <m/>
    <m/>
    <s v="資料清單"/>
    <x v="4"/>
    <x v="11"/>
    <x v="130"/>
    <x v="4"/>
    <s v="IEC_STD_V10 &gt;&gt; Data Standard &gt;&gt; STG"/>
    <s v="Subject Recognize Profit"/>
    <x v="149"/>
    <x v="65"/>
    <x v="0"/>
    <x v="146"/>
    <x v="3"/>
    <s v="IEC_STD_V10 &gt;&gt; Common &gt;&gt; AutoMetaDataSubject Recognize Profit"/>
    <x v="1"/>
    <x v="1"/>
    <s v="投資標的認列獲利Property"/>
    <s v="投資主檔"/>
    <n v="246"/>
    <n v="235"/>
    <e v="#N/A"/>
    <s v="Subject Recognize Profit"/>
    <n v="1"/>
    <n v="0"/>
    <n v="0"/>
    <x v="0"/>
    <s v="Investment Master"/>
    <x v="25"/>
    <s v="IEC_STD_V10 &gt;&gt; Data Standard &gt;&gt; STG &gt;&gt; Investment Master"/>
    <x v="40"/>
    <s v="C.1.2.0:"/>
    <x v="11"/>
    <x v="11"/>
    <x v="244"/>
    <x v="148"/>
    <x v="149"/>
    <x v="151"/>
    <x v="0"/>
    <x v="0"/>
    <x v="0"/>
    <x v="6"/>
    <m/>
    <x v="0"/>
    <x v="1"/>
    <s v="Investment Master_Subject Recognize Profit"/>
    <x v="244"/>
    <x v="1"/>
    <x v="0"/>
    <x v="2"/>
    <x v="2"/>
    <x v="0"/>
    <x v="0"/>
    <s v="INT_INVESTMENT_MASTER"/>
    <s v="SUBJECT_RECOGNIZE_PROFIT"/>
    <x v="24"/>
    <x v="125"/>
    <x v="0"/>
    <n v="8"/>
    <x v="2"/>
    <x v="2"/>
    <x v="2"/>
    <s v=""/>
    <s v=""/>
    <n v="244"/>
    <s v="-244"/>
    <x v="0"/>
    <x v="0"/>
    <x v="0"/>
    <x v="149"/>
    <x v="3"/>
    <s v="依持股比率認列投資標的獲利"/>
    <s v=""/>
    <s v=""/>
    <x v="0"/>
    <x v="130"/>
    <m/>
    <s v="^()$"/>
    <n v="9"/>
    <x v="0"/>
    <x v="2"/>
    <x v="0"/>
    <x v="0"/>
    <x v="0"/>
    <x v="1"/>
    <b v="0"/>
    <x v="0"/>
    <x v="1"/>
    <n v="0"/>
    <x v="0"/>
    <b v="0"/>
    <b v="0"/>
    <b v="0"/>
    <b v="0"/>
    <b v="0"/>
    <b v="0"/>
    <b v="0"/>
    <b v="0"/>
    <b v="0"/>
    <b v="0"/>
    <b v="0"/>
    <x v="1"/>
    <x v="1"/>
    <n v="0"/>
    <x v="9"/>
    <x v="0"/>
  </r>
  <r>
    <m/>
    <s v="STG"/>
    <x v="4"/>
    <x v="149"/>
    <x v="150"/>
    <x v="66"/>
    <x v="147"/>
    <s v="投資標的現金股利_x000a_當[統計期間]=Year，年度資料為季度資料加總"/>
    <x v="1"/>
    <m/>
    <s v="N/A"/>
    <s v="Confidential"/>
    <x v="6"/>
    <m/>
    <x v="2"/>
    <s v="STG"/>
    <x v="3"/>
    <x v="2"/>
    <x v="0"/>
    <x v="0"/>
    <s v="INT_INVESTMENT_MASTER"/>
    <s v="SUBJECT_CASH_DIVIDEND"/>
    <m/>
    <m/>
    <m/>
    <m/>
    <m/>
    <m/>
    <m/>
    <m/>
    <m/>
    <m/>
    <m/>
    <m/>
    <m/>
    <m/>
    <m/>
    <m/>
    <m/>
    <m/>
    <s v="資料清單"/>
    <x v="4"/>
    <x v="12"/>
    <x v="131"/>
    <x v="4"/>
    <s v="IEC_STD_V10 &gt;&gt; Data Standard &gt;&gt; STG"/>
    <s v="Subject Cash Dividend"/>
    <x v="150"/>
    <x v="66"/>
    <x v="0"/>
    <x v="147"/>
    <x v="3"/>
    <s v="IEC_STD_V10 &gt;&gt; Common &gt;&gt; AutoMetaDataSubject Cash Dividend"/>
    <x v="1"/>
    <x v="1"/>
    <s v="投資標的現金股利Property"/>
    <s v="投資主檔"/>
    <n v="247"/>
    <n v="235"/>
    <n v="0"/>
    <s v="Subject Cash Dividend"/>
    <n v="1"/>
    <n v="0"/>
    <n v="0"/>
    <x v="0"/>
    <s v="Investment Master"/>
    <x v="25"/>
    <s v="IEC_STD_V10 &gt;&gt; Data Standard &gt;&gt; STG &gt;&gt; Investment Master"/>
    <x v="0"/>
    <s v="C.1.2.0:"/>
    <x v="12"/>
    <x v="12"/>
    <x v="245"/>
    <x v="149"/>
    <x v="150"/>
    <x v="152"/>
    <x v="0"/>
    <x v="0"/>
    <x v="0"/>
    <x v="6"/>
    <m/>
    <x v="0"/>
    <x v="1"/>
    <s v="Investment Master_Subject Cash Dividend"/>
    <x v="245"/>
    <x v="1"/>
    <x v="0"/>
    <x v="2"/>
    <x v="2"/>
    <x v="0"/>
    <x v="0"/>
    <s v="INT_INVESTMENT_MASTER"/>
    <s v="SUBJECT_CASH_DIVIDEND"/>
    <x v="24"/>
    <x v="126"/>
    <x v="0"/>
    <n v="8"/>
    <x v="2"/>
    <x v="2"/>
    <x v="2"/>
    <s v=""/>
    <s v=""/>
    <n v="245"/>
    <s v="-245"/>
    <x v="0"/>
    <x v="0"/>
    <x v="0"/>
    <x v="150"/>
    <x v="3"/>
    <s v="各投資標的配發之現金股利"/>
    <s v=""/>
    <s v=""/>
    <x v="0"/>
    <x v="131"/>
    <m/>
    <s v="^()$"/>
    <n v="9"/>
    <x v="0"/>
    <x v="2"/>
    <x v="0"/>
    <x v="0"/>
    <x v="0"/>
    <x v="1"/>
    <b v="0"/>
    <x v="0"/>
    <x v="1"/>
    <n v="0"/>
    <x v="0"/>
    <b v="0"/>
    <b v="0"/>
    <b v="0"/>
    <b v="0"/>
    <b v="0"/>
    <b v="0"/>
    <b v="0"/>
    <b v="0"/>
    <b v="0"/>
    <b v="0"/>
    <b v="0"/>
    <x v="1"/>
    <x v="1"/>
    <n v="0"/>
    <x v="28"/>
    <x v="0"/>
  </r>
  <r>
    <m/>
    <s v="STG"/>
    <x v="4"/>
    <x v="150"/>
    <x v="151"/>
    <x v="67"/>
    <x v="148"/>
    <s v="投資標的估值（依持股比例）_x000a_當[統計期間]=Year，與當年度最新季度資料相同"/>
    <x v="1"/>
    <m/>
    <s v="N/A"/>
    <s v="Confidential"/>
    <x v="6"/>
    <m/>
    <x v="2"/>
    <s v="STG"/>
    <x v="3"/>
    <x v="2"/>
    <x v="0"/>
    <x v="0"/>
    <s v="INT_INVESTMENT_MASTER"/>
    <s v="SUBJECT_VALUATION_(BASED_ON_SHAREHOLDING_RATIO)"/>
    <m/>
    <m/>
    <m/>
    <m/>
    <m/>
    <m/>
    <m/>
    <m/>
    <m/>
    <m/>
    <m/>
    <m/>
    <m/>
    <m/>
    <m/>
    <m/>
    <m/>
    <m/>
    <s v="資料清單"/>
    <x v="4"/>
    <x v="13"/>
    <x v="132"/>
    <x v="4"/>
    <s v="IEC_STD_V10 &gt;&gt; Data Standard &gt;&gt; STG"/>
    <s v="Subject Valuation (based on shareholding ratio)"/>
    <x v="151"/>
    <x v="67"/>
    <x v="0"/>
    <x v="148"/>
    <x v="3"/>
    <s v="IEC_STD_V10 &gt;&gt; Common &gt;&gt; AutoMetaDataSubject Valuation (based on shareholding ratio)"/>
    <x v="1"/>
    <x v="1"/>
    <s v="投資標的估值（依持股比例）Property"/>
    <s v="投資主檔"/>
    <n v="248"/>
    <n v="235"/>
    <n v="0"/>
    <s v="Subject Valuation (based on shareholding ratio)"/>
    <n v="1"/>
    <n v="0"/>
    <n v="0"/>
    <x v="0"/>
    <s v="Investment Master"/>
    <x v="25"/>
    <s v="IEC_STD_V10 &gt;&gt; Data Standard &gt;&gt; STG &gt;&gt; Investment Master"/>
    <x v="0"/>
    <s v="C.1.2.0:"/>
    <x v="13"/>
    <x v="13"/>
    <x v="246"/>
    <x v="150"/>
    <x v="151"/>
    <x v="153"/>
    <x v="0"/>
    <x v="0"/>
    <x v="0"/>
    <x v="6"/>
    <m/>
    <x v="0"/>
    <x v="1"/>
    <s v="Investment Master_Subject Valuation (based on shareholding ratio)"/>
    <x v="246"/>
    <x v="1"/>
    <x v="0"/>
    <x v="2"/>
    <x v="2"/>
    <x v="0"/>
    <x v="0"/>
    <s v="INT_INVESTMENT_MASTER"/>
    <s v="SUBJECT_VALUATION_(BASED_ON_SHAREHOLDING_RATIO)"/>
    <x v="24"/>
    <x v="127"/>
    <x v="0"/>
    <n v="8"/>
    <x v="2"/>
    <x v="2"/>
    <x v="2"/>
    <s v=""/>
    <s v=""/>
    <n v="246"/>
    <s v="-246"/>
    <x v="0"/>
    <x v="0"/>
    <x v="0"/>
    <x v="151"/>
    <x v="3"/>
    <s v="各投資併購標的的估值（依持股比例）"/>
    <s v=""/>
    <s v=""/>
    <x v="0"/>
    <x v="132"/>
    <m/>
    <s v="^()$"/>
    <n v="9"/>
    <x v="0"/>
    <x v="2"/>
    <x v="0"/>
    <x v="0"/>
    <x v="0"/>
    <x v="1"/>
    <b v="0"/>
    <x v="0"/>
    <x v="1"/>
    <n v="0"/>
    <x v="0"/>
    <b v="0"/>
    <b v="0"/>
    <b v="0"/>
    <b v="0"/>
    <b v="0"/>
    <b v="0"/>
    <b v="0"/>
    <b v="0"/>
    <b v="0"/>
    <b v="0"/>
    <b v="0"/>
    <x v="1"/>
    <x v="1"/>
    <n v="0"/>
    <x v="37"/>
    <x v="1"/>
  </r>
  <r>
    <m/>
    <s v="STG"/>
    <x v="4"/>
    <x v="151"/>
    <x v="152"/>
    <x v="68"/>
    <x v="149"/>
    <s v="說明_x000a_當[統計期間]=Year，與當年度最新季度資料相同"/>
    <x v="1"/>
    <m/>
    <s v="N/A"/>
    <s v="Confidential"/>
    <x v="1"/>
    <m/>
    <x v="2"/>
    <s v="STG"/>
    <x v="3"/>
    <x v="2"/>
    <x v="0"/>
    <x v="0"/>
    <s v="INT_INVESTMENT_MASTER"/>
    <s v="SUBJECT_COMMENT"/>
    <m/>
    <m/>
    <m/>
    <m/>
    <m/>
    <m/>
    <m/>
    <m/>
    <m/>
    <m/>
    <m/>
    <m/>
    <m/>
    <m/>
    <m/>
    <m/>
    <m/>
    <m/>
    <s v="資料清單"/>
    <x v="4"/>
    <x v="14"/>
    <x v="133"/>
    <x v="4"/>
    <s v="IEC_STD_V10 &gt;&gt; Data Standard &gt;&gt; STG"/>
    <s v="Subject Comment"/>
    <x v="152"/>
    <x v="68"/>
    <x v="0"/>
    <x v="149"/>
    <x v="3"/>
    <s v="IEC_STD_V10 &gt;&gt; Common &gt;&gt; AutoMetaDataSubject Comment"/>
    <x v="1"/>
    <x v="1"/>
    <s v="投資標的說明Property"/>
    <s v="投資主檔"/>
    <n v="249"/>
    <n v="235"/>
    <n v="0"/>
    <s v="Subject Comment"/>
    <n v="1"/>
    <n v="0"/>
    <n v="0"/>
    <x v="0"/>
    <s v="Investment Master"/>
    <x v="25"/>
    <s v="IEC_STD_V10 &gt;&gt; Data Standard &gt;&gt; STG &gt;&gt; Investment Master"/>
    <x v="0"/>
    <s v="C.1.2.0:"/>
    <x v="14"/>
    <x v="14"/>
    <x v="247"/>
    <x v="151"/>
    <x v="152"/>
    <x v="154"/>
    <x v="0"/>
    <x v="0"/>
    <x v="0"/>
    <x v="1"/>
    <m/>
    <x v="0"/>
    <x v="1"/>
    <s v="Investment Master_Subject Comment"/>
    <x v="247"/>
    <x v="1"/>
    <x v="0"/>
    <x v="2"/>
    <x v="2"/>
    <x v="0"/>
    <x v="0"/>
    <s v="INT_INVESTMENT_MASTER"/>
    <s v="SUBJECT_COMMENT"/>
    <x v="24"/>
    <x v="128"/>
    <x v="0"/>
    <n v="8"/>
    <x v="2"/>
    <x v="2"/>
    <x v="2"/>
    <s v=""/>
    <s v=""/>
    <n v="247"/>
    <s v="-247"/>
    <x v="0"/>
    <x v="0"/>
    <x v="0"/>
    <x v="152"/>
    <x v="3"/>
    <s v="各投資標的每季財務業務說明"/>
    <s v=""/>
    <s v=""/>
    <x v="0"/>
    <x v="133"/>
    <m/>
    <s v="^()$"/>
    <n v="9"/>
    <x v="0"/>
    <x v="2"/>
    <x v="0"/>
    <x v="0"/>
    <x v="0"/>
    <x v="1"/>
    <b v="0"/>
    <x v="0"/>
    <x v="1"/>
    <n v="0"/>
    <x v="0"/>
    <b v="0"/>
    <b v="0"/>
    <b v="0"/>
    <b v="0"/>
    <b v="0"/>
    <b v="0"/>
    <b v="0"/>
    <b v="0"/>
    <b v="0"/>
    <b v="0"/>
    <b v="0"/>
    <x v="1"/>
    <x v="1"/>
    <n v="0"/>
    <x v="18"/>
    <x v="0"/>
  </r>
  <r>
    <m/>
    <s v="STG"/>
    <x v="4"/>
    <x v="152"/>
    <x v="153"/>
    <x v="1"/>
    <x v="150"/>
    <s v="Actual 投資標的營收 /Plan 投資標的營收"/>
    <x v="1"/>
    <m/>
    <s v="Investment Master_Subject Revenue"/>
    <s v="Confidential"/>
    <x v="5"/>
    <m/>
    <x v="2"/>
    <s v="STG"/>
    <x v="3"/>
    <x v="2"/>
    <x v="0"/>
    <x v="0"/>
    <s v="INT_INVESTMENT_MASTER"/>
    <s v="SUBJECT_REVENUE_ACHIEVE_RATE"/>
    <m/>
    <m/>
    <m/>
    <m/>
    <m/>
    <m/>
    <m/>
    <m/>
    <m/>
    <m/>
    <m/>
    <m/>
    <m/>
    <m/>
    <m/>
    <m/>
    <m/>
    <m/>
    <s v="資料清單"/>
    <x v="4"/>
    <x v="15"/>
    <x v="134"/>
    <x v="4"/>
    <s v="IEC_STD_V10 &gt;&gt; Data Standard &gt;&gt; STG"/>
    <s v="Subject Revenue Achieve Rate"/>
    <x v="153"/>
    <x v="1"/>
    <x v="0"/>
    <x v="150"/>
    <x v="3"/>
    <s v="IEC_STD_V10 &gt;&gt; Common &gt;&gt; AutoMetaDataSubject Revenue Achieve Rate"/>
    <x v="1"/>
    <x v="1"/>
    <s v="投資標的營收達成率Property"/>
    <s v="投資主檔"/>
    <n v="250"/>
    <n v="235"/>
    <e v="#N/A"/>
    <s v="Subject Revenue Achieve Rate"/>
    <n v="1"/>
    <n v="0"/>
    <n v="0"/>
    <x v="0"/>
    <s v="Investment Master"/>
    <x v="25"/>
    <s v="IEC_STD_V10 &gt;&gt; Data Standard &gt;&gt; STG &gt;&gt; Investment Master"/>
    <x v="41"/>
    <s v="C.1.2.0:"/>
    <x v="15"/>
    <x v="15"/>
    <x v="248"/>
    <x v="152"/>
    <x v="153"/>
    <x v="155"/>
    <x v="0"/>
    <x v="0"/>
    <x v="0"/>
    <x v="5"/>
    <m/>
    <x v="0"/>
    <x v="1"/>
    <s v="Investment Master_Subject Revenue Achieve Rate"/>
    <x v="248"/>
    <x v="1"/>
    <x v="0"/>
    <x v="2"/>
    <x v="2"/>
    <x v="0"/>
    <x v="0"/>
    <s v="INT_INVESTMENT_MASTER"/>
    <s v="SUBJECT_REVENUE_ACHIEVE_RATE"/>
    <x v="24"/>
    <x v="129"/>
    <x v="0"/>
    <n v="8"/>
    <x v="2"/>
    <x v="2"/>
    <x v="2"/>
    <s v=""/>
    <s v=""/>
    <n v="248"/>
    <s v="-248"/>
    <x v="0"/>
    <x v="0"/>
    <x v="0"/>
    <x v="153"/>
    <x v="3"/>
    <s v="投資標的營收達成率"/>
    <s v=""/>
    <s v=""/>
    <x v="0"/>
    <x v="134"/>
    <m/>
    <s v="^()$"/>
    <n v="9"/>
    <x v="0"/>
    <x v="2"/>
    <x v="0"/>
    <x v="0"/>
    <x v="0"/>
    <x v="1"/>
    <b v="0"/>
    <x v="0"/>
    <x v="1"/>
    <n v="0"/>
    <x v="0"/>
    <b v="0"/>
    <b v="0"/>
    <b v="0"/>
    <b v="0"/>
    <b v="0"/>
    <b v="0"/>
    <b v="0"/>
    <b v="0"/>
    <b v="0"/>
    <b v="0"/>
    <b v="0"/>
    <x v="1"/>
    <x v="1"/>
    <n v="0"/>
    <x v="10"/>
    <x v="0"/>
  </r>
  <r>
    <m/>
    <s v="STG"/>
    <x v="4"/>
    <x v="153"/>
    <x v="154"/>
    <x v="69"/>
    <x v="151"/>
    <s v="Actual 投資標的營收貢獻/Plan 投資標的營收貢獻"/>
    <x v="1"/>
    <m/>
    <s v="Investment Master_Subject Revenue Contribution"/>
    <s v="Confidential"/>
    <x v="5"/>
    <m/>
    <x v="2"/>
    <s v="STG"/>
    <x v="3"/>
    <x v="2"/>
    <x v="0"/>
    <x v="0"/>
    <s v="INT_INVESTMENT_MASTER"/>
    <s v="SUBJECT_REVENUE_CONTRIBUTION_ACHIEVE_RATE"/>
    <m/>
    <m/>
    <m/>
    <m/>
    <m/>
    <m/>
    <m/>
    <m/>
    <m/>
    <m/>
    <m/>
    <m/>
    <m/>
    <m/>
    <m/>
    <m/>
    <m/>
    <m/>
    <s v="資料清單"/>
    <x v="4"/>
    <x v="16"/>
    <x v="135"/>
    <x v="4"/>
    <s v="IEC_STD_V10 &gt;&gt; Data Standard &gt;&gt; STG"/>
    <s v="Subject Revenue Contribution Achieve Rate"/>
    <x v="154"/>
    <x v="69"/>
    <x v="0"/>
    <x v="151"/>
    <x v="3"/>
    <s v="IEC_STD_V10 &gt;&gt; Common &gt;&gt; AutoMetaDataSubject Revenue Contribution Achieve Rate"/>
    <x v="1"/>
    <x v="1"/>
    <s v="投資標的營收貢獻達成率Property"/>
    <s v="投資主檔"/>
    <n v="251"/>
    <n v="235"/>
    <e v="#N/A"/>
    <s v="Subject Revenue Contribution Achieve Rate"/>
    <n v="1"/>
    <n v="0"/>
    <n v="0"/>
    <x v="0"/>
    <s v="Investment Master"/>
    <x v="25"/>
    <s v="IEC_STD_V10 &gt;&gt; Data Standard &gt;&gt; STG &gt;&gt; Investment Master"/>
    <x v="42"/>
    <s v="C.1.2.0:"/>
    <x v="16"/>
    <x v="16"/>
    <x v="249"/>
    <x v="153"/>
    <x v="154"/>
    <x v="156"/>
    <x v="0"/>
    <x v="0"/>
    <x v="0"/>
    <x v="5"/>
    <m/>
    <x v="0"/>
    <x v="1"/>
    <s v="Investment Master_Subject Revenue Contribution Achieve Rate"/>
    <x v="249"/>
    <x v="1"/>
    <x v="0"/>
    <x v="2"/>
    <x v="2"/>
    <x v="0"/>
    <x v="0"/>
    <s v="INT_INVESTMENT_MASTER"/>
    <s v="SUBJECT_REVENUE_CONTRIBUTION_ACHIEVE_RATE"/>
    <x v="24"/>
    <x v="130"/>
    <x v="0"/>
    <n v="8"/>
    <x v="2"/>
    <x v="2"/>
    <x v="2"/>
    <s v=""/>
    <s v=""/>
    <n v="249"/>
    <s v="-249"/>
    <x v="0"/>
    <x v="0"/>
    <x v="0"/>
    <x v="154"/>
    <x v="3"/>
    <s v="投資標的營收貢獻達成率"/>
    <s v=""/>
    <s v=""/>
    <x v="0"/>
    <x v="135"/>
    <m/>
    <s v="^()$"/>
    <n v="9"/>
    <x v="0"/>
    <x v="2"/>
    <x v="0"/>
    <x v="0"/>
    <x v="0"/>
    <x v="1"/>
    <b v="0"/>
    <x v="0"/>
    <x v="1"/>
    <n v="0"/>
    <x v="0"/>
    <b v="0"/>
    <b v="0"/>
    <b v="0"/>
    <b v="0"/>
    <b v="0"/>
    <b v="0"/>
    <b v="0"/>
    <b v="0"/>
    <b v="0"/>
    <b v="0"/>
    <b v="0"/>
    <x v="1"/>
    <x v="1"/>
    <n v="0"/>
    <x v="22"/>
    <x v="0"/>
  </r>
  <r>
    <m/>
    <s v="STG"/>
    <x v="4"/>
    <x v="154"/>
    <x v="155"/>
    <x v="1"/>
    <x v="152"/>
    <s v="Actual 投資標的淨利/Plan 投資標的淨利"/>
    <x v="1"/>
    <m/>
    <s v="Investment Master_Subject Net Profit"/>
    <s v="Confidential"/>
    <x v="5"/>
    <m/>
    <x v="2"/>
    <s v="STG"/>
    <x v="3"/>
    <x v="2"/>
    <x v="0"/>
    <x v="0"/>
    <s v="INT_INVESTMENT_MASTER"/>
    <s v="SUBJECT_NET_PROFIT_ACHIEVE_RATE"/>
    <m/>
    <m/>
    <m/>
    <m/>
    <m/>
    <m/>
    <m/>
    <m/>
    <m/>
    <m/>
    <m/>
    <m/>
    <m/>
    <m/>
    <m/>
    <m/>
    <m/>
    <m/>
    <s v="資料清單"/>
    <x v="4"/>
    <x v="17"/>
    <x v="136"/>
    <x v="4"/>
    <s v="IEC_STD_V10 &gt;&gt; Data Standard &gt;&gt; STG"/>
    <s v="Subject Net Profit Achieve Rate"/>
    <x v="155"/>
    <x v="1"/>
    <x v="0"/>
    <x v="152"/>
    <x v="3"/>
    <s v="IEC_STD_V10 &gt;&gt; Common &gt;&gt; AutoMetaDataSubject Net Profit Achieve Rate"/>
    <x v="1"/>
    <x v="1"/>
    <s v="投資標的淨利達成率Property"/>
    <s v="投資主檔"/>
    <n v="252"/>
    <n v="235"/>
    <e v="#N/A"/>
    <s v="Subject Net Profit Achieve Rate"/>
    <n v="1"/>
    <n v="0"/>
    <n v="0"/>
    <x v="0"/>
    <s v="Investment Master"/>
    <x v="25"/>
    <s v="IEC_STD_V10 &gt;&gt; Data Standard &gt;&gt; STG &gt;&gt; Investment Master"/>
    <x v="43"/>
    <s v="C.1.2.0:"/>
    <x v="17"/>
    <x v="17"/>
    <x v="250"/>
    <x v="154"/>
    <x v="155"/>
    <x v="157"/>
    <x v="0"/>
    <x v="0"/>
    <x v="0"/>
    <x v="5"/>
    <m/>
    <x v="0"/>
    <x v="1"/>
    <s v="Investment Master_Subject Net Profit Achieve Rate"/>
    <x v="250"/>
    <x v="1"/>
    <x v="0"/>
    <x v="2"/>
    <x v="2"/>
    <x v="0"/>
    <x v="0"/>
    <s v="INT_INVESTMENT_MASTER"/>
    <s v="SUBJECT_NET_PROFIT_ACHIEVE_RATE"/>
    <x v="24"/>
    <x v="131"/>
    <x v="0"/>
    <n v="8"/>
    <x v="2"/>
    <x v="2"/>
    <x v="2"/>
    <s v=""/>
    <s v=""/>
    <n v="250"/>
    <s v="-250"/>
    <x v="0"/>
    <x v="0"/>
    <x v="0"/>
    <x v="155"/>
    <x v="3"/>
    <s v="投資標的淨利達成率"/>
    <s v=""/>
    <s v=""/>
    <x v="0"/>
    <x v="136"/>
    <m/>
    <s v="^()$"/>
    <n v="9"/>
    <x v="0"/>
    <x v="2"/>
    <x v="0"/>
    <x v="0"/>
    <x v="0"/>
    <x v="1"/>
    <b v="0"/>
    <x v="0"/>
    <x v="1"/>
    <n v="0"/>
    <x v="0"/>
    <b v="0"/>
    <b v="0"/>
    <b v="0"/>
    <b v="0"/>
    <b v="0"/>
    <b v="0"/>
    <b v="0"/>
    <b v="0"/>
    <b v="0"/>
    <b v="0"/>
    <b v="0"/>
    <x v="1"/>
    <x v="1"/>
    <n v="0"/>
    <x v="13"/>
    <x v="0"/>
  </r>
  <r>
    <m/>
    <s v="STG"/>
    <x v="4"/>
    <x v="155"/>
    <x v="156"/>
    <x v="70"/>
    <x v="153"/>
    <s v="Actual 投資標的認列獲利/Plan 投資標的認列獲利"/>
    <x v="1"/>
    <m/>
    <s v="Investment Master_Subject Recognize Profit"/>
    <s v="Confidential"/>
    <x v="5"/>
    <m/>
    <x v="2"/>
    <s v="STG"/>
    <x v="3"/>
    <x v="2"/>
    <x v="0"/>
    <x v="0"/>
    <s v="INT_INVESTMENT_MASTER"/>
    <s v="SUBJECT_RECOGNIZE_PROFIT_ACHIEVE_RATE"/>
    <m/>
    <m/>
    <m/>
    <m/>
    <m/>
    <m/>
    <m/>
    <m/>
    <m/>
    <m/>
    <m/>
    <m/>
    <m/>
    <m/>
    <m/>
    <m/>
    <m/>
    <m/>
    <s v="資料清單"/>
    <x v="4"/>
    <x v="18"/>
    <x v="137"/>
    <x v="4"/>
    <s v="IEC_STD_V10 &gt;&gt; Data Standard &gt;&gt; STG"/>
    <s v="Subject Recognize Profit Achieve Rate"/>
    <x v="156"/>
    <x v="70"/>
    <x v="0"/>
    <x v="153"/>
    <x v="3"/>
    <s v="IEC_STD_V10 &gt;&gt; Common &gt;&gt; AutoMetaDataSubject Recognize Profit Achieve Rate"/>
    <x v="1"/>
    <x v="1"/>
    <s v="投資標的認列獲利達成率Property"/>
    <s v="投資主檔"/>
    <n v="253"/>
    <n v="235"/>
    <e v="#N/A"/>
    <s v="Subject Recognize Profit Achieve Rate"/>
    <n v="1"/>
    <n v="0"/>
    <n v="0"/>
    <x v="0"/>
    <s v="Investment Master"/>
    <x v="25"/>
    <s v="IEC_STD_V10 &gt;&gt; Data Standard &gt;&gt; STG &gt;&gt; Investment Master"/>
    <x v="44"/>
    <s v="C.1.2.0:"/>
    <x v="18"/>
    <x v="18"/>
    <x v="251"/>
    <x v="155"/>
    <x v="156"/>
    <x v="158"/>
    <x v="0"/>
    <x v="0"/>
    <x v="0"/>
    <x v="5"/>
    <m/>
    <x v="0"/>
    <x v="1"/>
    <s v="Investment Master_Subject Recognize Profit Achieve Rate"/>
    <x v="251"/>
    <x v="1"/>
    <x v="0"/>
    <x v="2"/>
    <x v="2"/>
    <x v="0"/>
    <x v="0"/>
    <s v="INT_INVESTMENT_MASTER"/>
    <s v="SUBJECT_RECOGNIZE_PROFIT_ACHIEVE_RATE"/>
    <x v="24"/>
    <x v="132"/>
    <x v="0"/>
    <n v="8"/>
    <x v="2"/>
    <x v="2"/>
    <x v="2"/>
    <s v=""/>
    <s v=""/>
    <n v="251"/>
    <s v="-251"/>
    <x v="0"/>
    <x v="0"/>
    <x v="0"/>
    <x v="156"/>
    <x v="3"/>
    <s v="投資標的認列獲利達成率"/>
    <s v=""/>
    <s v=""/>
    <x v="0"/>
    <x v="137"/>
    <m/>
    <s v="^()$"/>
    <n v="9"/>
    <x v="0"/>
    <x v="2"/>
    <x v="0"/>
    <x v="0"/>
    <x v="0"/>
    <x v="1"/>
    <b v="0"/>
    <x v="0"/>
    <x v="1"/>
    <n v="0"/>
    <x v="0"/>
    <b v="0"/>
    <b v="0"/>
    <b v="0"/>
    <b v="0"/>
    <b v="0"/>
    <b v="0"/>
    <b v="0"/>
    <b v="0"/>
    <b v="0"/>
    <b v="0"/>
    <b v="0"/>
    <x v="1"/>
    <x v="1"/>
    <n v="0"/>
    <x v="38"/>
    <x v="0"/>
  </r>
  <r>
    <m/>
    <s v="STG"/>
    <x v="4"/>
    <x v="156"/>
    <x v="157"/>
    <x v="1"/>
    <x v="154"/>
    <s v="投資標的預算分配主檔"/>
    <x v="0"/>
    <m/>
    <s v="N/A"/>
    <s v="Confidential"/>
    <x v="0"/>
    <m/>
    <x v="2"/>
    <s v="STG"/>
    <x v="3"/>
    <x v="2"/>
    <x v="0"/>
    <x v="0"/>
    <s v="INT_INVESTMENT_SUBJECT_ALLOCATION_MASTER"/>
    <m/>
    <m/>
    <m/>
    <m/>
    <m/>
    <m/>
    <m/>
    <m/>
    <m/>
    <m/>
    <m/>
    <m/>
    <m/>
    <m/>
    <m/>
    <m/>
    <m/>
    <m/>
    <m/>
    <s v="資料清單"/>
    <x v="4"/>
    <x v="19"/>
    <x v="138"/>
    <x v="4"/>
    <s v="IEC_STD_V10 &gt;&gt; Data Standard &gt;&gt; STG"/>
    <s v="Investment Subject Allocation Master"/>
    <x v="157"/>
    <x v="1"/>
    <x v="0"/>
    <x v="154"/>
    <x v="3"/>
    <s v="IEC_STD_V10 &gt;&gt; Common &gt;&gt; AutoMetaDataInvestment Subject Allocation Master"/>
    <x v="0"/>
    <x v="1"/>
    <s v="投資標的預算分配主檔Concept"/>
    <s v="投資標的預算分配主檔"/>
    <n v="254"/>
    <n v="0"/>
    <n v="0"/>
    <s v=""/>
    <n v="0"/>
    <n v="0"/>
    <n v="0"/>
    <x v="0"/>
    <s v=""/>
    <x v="0"/>
    <s v=""/>
    <x v="0"/>
    <s v="C.1.2.0:"/>
    <x v="19"/>
    <x v="19"/>
    <x v="252"/>
    <x v="156"/>
    <x v="157"/>
    <x v="159"/>
    <x v="0"/>
    <x v="0"/>
    <x v="0"/>
    <x v="0"/>
    <m/>
    <x v="0"/>
    <x v="0"/>
    <s v="Investment Subject Allocation Master"/>
    <x v="252"/>
    <x v="0"/>
    <x v="0"/>
    <x v="2"/>
    <x v="2"/>
    <x v="0"/>
    <x v="0"/>
    <s v="INT_INVESTMENT_SUBJECT_ALLOCATION_MASTER"/>
    <s v=""/>
    <x v="25"/>
    <x v="0"/>
    <x v="0"/>
    <n v="8"/>
    <x v="2"/>
    <x v="2"/>
    <x v="2"/>
    <s v=""/>
    <s v=""/>
    <n v="252"/>
    <s v="-252"/>
    <x v="0"/>
    <x v="0"/>
    <x v="0"/>
    <x v="157"/>
    <x v="3"/>
    <s v="投資標的預算分配主檔"/>
    <s v=""/>
    <s v=""/>
    <x v="0"/>
    <x v="138"/>
    <m/>
    <s v="^()$"/>
    <n v="9"/>
    <x v="0"/>
    <x v="2"/>
    <x v="0"/>
    <x v="0"/>
    <x v="0"/>
    <x v="1"/>
    <b v="0"/>
    <x v="0"/>
    <x v="0"/>
    <n v="0"/>
    <x v="0"/>
    <b v="0"/>
    <b v="0"/>
    <b v="0"/>
    <b v="0"/>
    <b v="0"/>
    <b v="0"/>
    <b v="0"/>
    <b v="0"/>
    <b v="0"/>
    <b v="0"/>
    <b v="0"/>
    <x v="1"/>
    <x v="1"/>
    <n v="0"/>
    <x v="39"/>
    <x v="0"/>
  </r>
  <r>
    <m/>
    <s v="STG"/>
    <x v="4"/>
    <x v="157"/>
    <x v="158"/>
    <x v="71"/>
    <x v="155"/>
    <s v="投資預算分配季度"/>
    <x v="1"/>
    <m/>
    <s v="N/A"/>
    <s v="Confidential"/>
    <x v="1"/>
    <m/>
    <x v="2"/>
    <s v="STG"/>
    <x v="3"/>
    <x v="2"/>
    <x v="0"/>
    <x v="0"/>
    <s v="INT_INVESTMENT_SUBJECT_ALLOCATION_MASTER"/>
    <s v="BUDGET_ALLOCATION_QUARTER"/>
    <m/>
    <m/>
    <m/>
    <m/>
    <m/>
    <m/>
    <m/>
    <m/>
    <m/>
    <m/>
    <m/>
    <m/>
    <m/>
    <m/>
    <m/>
    <m/>
    <m/>
    <m/>
    <s v="資料清單"/>
    <x v="4"/>
    <x v="20"/>
    <x v="139"/>
    <x v="4"/>
    <s v="IEC_STD_V10 &gt;&gt; Data Standard &gt;&gt; STG"/>
    <s v="Budget Allocation Quarter"/>
    <x v="158"/>
    <x v="71"/>
    <x v="0"/>
    <x v="155"/>
    <x v="3"/>
    <s v="IEC_STD_V10 &gt;&gt; Common &gt;&gt; AutoMetaDataBudget Allocation Quarter"/>
    <x v="1"/>
    <x v="1"/>
    <s v="投資預算分配季度Property"/>
    <s v="投資標的預算分配主檔"/>
    <n v="255"/>
    <n v="254"/>
    <n v="0"/>
    <s v="Budget Allocation Quarter"/>
    <n v="1"/>
    <n v="0"/>
    <n v="0"/>
    <x v="0"/>
    <s v="Investment Subject Allocation Master"/>
    <x v="26"/>
    <s v="IEC_STD_V10 &gt;&gt; Data Standard &gt;&gt; STG &gt;&gt; Investment Subject Allocation Master"/>
    <x v="0"/>
    <s v="C.1.2.0:"/>
    <x v="20"/>
    <x v="20"/>
    <x v="253"/>
    <x v="157"/>
    <x v="158"/>
    <x v="160"/>
    <x v="0"/>
    <x v="0"/>
    <x v="0"/>
    <x v="1"/>
    <m/>
    <x v="0"/>
    <x v="1"/>
    <s v="Investment Subject Allocation Master_Budget Allocation Quarter"/>
    <x v="253"/>
    <x v="1"/>
    <x v="0"/>
    <x v="2"/>
    <x v="2"/>
    <x v="0"/>
    <x v="0"/>
    <s v="INT_INVESTMENT_SUBJECT_ALLOCATION_MASTER"/>
    <s v="BUDGET_ALLOCATION_QUARTER"/>
    <x v="25"/>
    <x v="133"/>
    <x v="0"/>
    <n v="8"/>
    <x v="2"/>
    <x v="2"/>
    <x v="2"/>
    <s v=""/>
    <s v=""/>
    <n v="253"/>
    <s v="-253"/>
    <x v="0"/>
    <x v="0"/>
    <x v="0"/>
    <x v="158"/>
    <x v="3"/>
    <s v="投資預算分配季度"/>
    <s v=""/>
    <s v=""/>
    <x v="0"/>
    <x v="139"/>
    <m/>
    <s v="^()$"/>
    <n v="9"/>
    <x v="0"/>
    <x v="2"/>
    <x v="0"/>
    <x v="0"/>
    <x v="0"/>
    <x v="1"/>
    <b v="0"/>
    <x v="0"/>
    <x v="1"/>
    <n v="0"/>
    <x v="0"/>
    <b v="0"/>
    <b v="0"/>
    <b v="0"/>
    <b v="0"/>
    <b v="0"/>
    <b v="0"/>
    <b v="0"/>
    <b v="0"/>
    <b v="0"/>
    <b v="0"/>
    <b v="0"/>
    <x v="1"/>
    <x v="1"/>
    <n v="0"/>
    <x v="4"/>
    <x v="0"/>
  </r>
  <r>
    <m/>
    <s v="STG"/>
    <x v="4"/>
    <x v="138"/>
    <x v="139"/>
    <x v="1"/>
    <x v="136"/>
    <s v="投資標的名稱"/>
    <x v="2"/>
    <m/>
    <s v="N/A"/>
    <s v="Confidential"/>
    <x v="1"/>
    <m/>
    <x v="2"/>
    <s v="STG"/>
    <x v="3"/>
    <x v="2"/>
    <x v="0"/>
    <x v="0"/>
    <s v="INT_INVESTMENT_SUBJECT_ALLOCATION_MASTER"/>
    <s v="INVESTMENT_SUBJECT"/>
    <m/>
    <m/>
    <m/>
    <m/>
    <m/>
    <m/>
    <m/>
    <m/>
    <m/>
    <m/>
    <m/>
    <m/>
    <m/>
    <m/>
    <m/>
    <m/>
    <m/>
    <m/>
    <s v="資料清單"/>
    <x v="4"/>
    <x v="21"/>
    <x v="120"/>
    <x v="4"/>
    <s v="IEC_STD_V10 &gt;&gt; Data Standard &gt;&gt; STG"/>
    <s v="Investment Subject"/>
    <x v="139"/>
    <x v="1"/>
    <x v="0"/>
    <x v="136"/>
    <x v="3"/>
    <s v="IEC_STD_V10 &gt;&gt; Common &gt;&gt; AutoMetaDataInvestment Subject"/>
    <x v="2"/>
    <x v="1"/>
    <s v="投資標的名稱Relationship"/>
    <s v="投資標的預算分配主檔"/>
    <n v="236"/>
    <n v="254"/>
    <n v="0"/>
    <s v=""/>
    <n v="0"/>
    <n v="0"/>
    <n v="236"/>
    <x v="28"/>
    <s v="Investment Subject Allocation Master"/>
    <x v="26"/>
    <s v="IEC_STD_V10 &gt;&gt; Data Standard &gt;&gt; STG &gt;&gt; Investment Subject Allocation Master"/>
    <x v="0"/>
    <s v="C.1.2.0:"/>
    <x v="21"/>
    <x v="21"/>
    <x v="254"/>
    <x v="138"/>
    <x v="139"/>
    <x v="141"/>
    <x v="0"/>
    <x v="0"/>
    <x v="0"/>
    <x v="1"/>
    <m/>
    <x v="0"/>
    <x v="2"/>
    <s v="Investment Subject Allocation Master_Investment Subject"/>
    <x v="254"/>
    <x v="2"/>
    <x v="0"/>
    <x v="2"/>
    <x v="2"/>
    <x v="0"/>
    <x v="0"/>
    <s v="INT_INVESTMENT_SUBJECT_ALLOCATION_MASTER"/>
    <s v="INVESTMENT_SUBJECT"/>
    <x v="25"/>
    <x v="115"/>
    <x v="0"/>
    <n v="8"/>
    <x v="2"/>
    <x v="2"/>
    <x v="2"/>
    <s v=""/>
    <s v=""/>
    <n v="254"/>
    <s v="-254"/>
    <x v="0"/>
    <x v="0"/>
    <x v="0"/>
    <x v="139"/>
    <x v="3"/>
    <s v="投資項目"/>
    <s v=""/>
    <s v=""/>
    <x v="0"/>
    <x v="120"/>
    <m/>
    <s v="^()$"/>
    <n v="9"/>
    <x v="0"/>
    <x v="2"/>
    <x v="0"/>
    <x v="0"/>
    <x v="1"/>
    <x v="1"/>
    <b v="0"/>
    <x v="0"/>
    <x v="1"/>
    <n v="0"/>
    <x v="0"/>
    <b v="0"/>
    <b v="0"/>
    <b v="0"/>
    <b v="0"/>
    <b v="0"/>
    <b v="0"/>
    <b v="0"/>
    <b v="0"/>
    <b v="0"/>
    <b v="0"/>
    <b v="0"/>
    <x v="1"/>
    <x v="1"/>
    <n v="0"/>
    <x v="33"/>
    <x v="0"/>
  </r>
  <r>
    <m/>
    <s v="STG"/>
    <x v="4"/>
    <x v="158"/>
    <x v="159"/>
    <x v="1"/>
    <x v="156"/>
    <s v="投資可能性分為 H, M, L_x000a_H:規劃將提報董事會、M:持續維繫或規劃DD、L:初步討論維繫可能性低"/>
    <x v="1"/>
    <m/>
    <s v="N/A"/>
    <s v="Confidential"/>
    <x v="2"/>
    <m/>
    <x v="2"/>
    <s v="STG"/>
    <x v="3"/>
    <x v="2"/>
    <x v="0"/>
    <x v="0"/>
    <s v="INT_INVESTMENT_SUBJECT_ALLOCATION_MASTER"/>
    <s v="INVESTMENT_POSSIBILITY"/>
    <m/>
    <m/>
    <m/>
    <m/>
    <m/>
    <m/>
    <m/>
    <m/>
    <m/>
    <m/>
    <m/>
    <m/>
    <m/>
    <m/>
    <m/>
    <m/>
    <m/>
    <m/>
    <s v="資料清單"/>
    <x v="4"/>
    <x v="22"/>
    <x v="140"/>
    <x v="4"/>
    <s v="IEC_STD_V10 &gt;&gt; Data Standard &gt;&gt; STG"/>
    <s v="Investment possibility"/>
    <x v="159"/>
    <x v="1"/>
    <x v="0"/>
    <x v="156"/>
    <x v="3"/>
    <s v="IEC_STD_V10 &gt;&gt; Common &gt;&gt; AutoMetaDataInvestment possibility"/>
    <x v="1"/>
    <x v="1"/>
    <s v="投資可能性Property"/>
    <s v="投資標的預算分配主檔"/>
    <n v="257"/>
    <n v="254"/>
    <n v="0"/>
    <s v="Investment possibility"/>
    <n v="1"/>
    <n v="0"/>
    <n v="0"/>
    <x v="0"/>
    <s v="Investment Subject Allocation Master"/>
    <x v="26"/>
    <s v="IEC_STD_V10 &gt;&gt; Data Standard &gt;&gt; STG &gt;&gt; Investment Subject Allocation Master"/>
    <x v="0"/>
    <s v="C.1.2.0:"/>
    <x v="22"/>
    <x v="22"/>
    <x v="255"/>
    <x v="158"/>
    <x v="159"/>
    <x v="161"/>
    <x v="0"/>
    <x v="0"/>
    <x v="0"/>
    <x v="2"/>
    <m/>
    <x v="0"/>
    <x v="1"/>
    <s v="Investment Subject Allocation Master_Investment possibility"/>
    <x v="255"/>
    <x v="1"/>
    <x v="0"/>
    <x v="2"/>
    <x v="2"/>
    <x v="0"/>
    <x v="0"/>
    <s v="INT_INVESTMENT_SUBJECT_ALLOCATION_MASTER"/>
    <s v="INVESTMENT_POSSIBILITY"/>
    <x v="25"/>
    <x v="134"/>
    <x v="0"/>
    <n v="8"/>
    <x v="2"/>
    <x v="2"/>
    <x v="2"/>
    <s v=""/>
    <s v=""/>
    <n v="255"/>
    <s v="-255"/>
    <x v="0"/>
    <x v="0"/>
    <x v="0"/>
    <x v="159"/>
    <x v="3"/>
    <s v="投資可能性"/>
    <s v=""/>
    <s v=""/>
    <x v="0"/>
    <x v="140"/>
    <m/>
    <s v="^()$"/>
    <n v="9"/>
    <x v="0"/>
    <x v="2"/>
    <x v="0"/>
    <x v="0"/>
    <x v="0"/>
    <x v="1"/>
    <b v="0"/>
    <x v="0"/>
    <x v="1"/>
    <n v="0"/>
    <x v="0"/>
    <b v="0"/>
    <b v="0"/>
    <b v="0"/>
    <b v="0"/>
    <b v="0"/>
    <b v="0"/>
    <b v="0"/>
    <b v="0"/>
    <b v="0"/>
    <b v="0"/>
    <b v="0"/>
    <x v="1"/>
    <x v="1"/>
    <n v="0"/>
    <x v="17"/>
    <x v="0"/>
  </r>
  <r>
    <m/>
    <s v="STG"/>
    <x v="4"/>
    <x v="159"/>
    <x v="160"/>
    <x v="1"/>
    <x v="157"/>
    <s v="預計可能投資額"/>
    <x v="1"/>
    <m/>
    <s v="N/A"/>
    <s v="Confidential"/>
    <x v="6"/>
    <m/>
    <x v="2"/>
    <s v="STG"/>
    <x v="3"/>
    <x v="2"/>
    <x v="0"/>
    <x v="0"/>
    <s v="INT_INVESTMENT_SUBJECT_ALLOCATION_MASTER"/>
    <s v="BUDGET_ALLOCATION_AMOUNT"/>
    <m/>
    <m/>
    <m/>
    <m/>
    <m/>
    <m/>
    <m/>
    <m/>
    <m/>
    <m/>
    <m/>
    <m/>
    <m/>
    <m/>
    <m/>
    <m/>
    <m/>
    <m/>
    <s v="資料清單"/>
    <x v="4"/>
    <x v="23"/>
    <x v="141"/>
    <x v="4"/>
    <s v="IEC_STD_V10 &gt;&gt; Data Standard &gt;&gt; STG"/>
    <s v="Budget Allocation Amount"/>
    <x v="160"/>
    <x v="1"/>
    <x v="0"/>
    <x v="157"/>
    <x v="3"/>
    <s v="IEC_STD_V10 &gt;&gt; Common &gt;&gt; AutoMetaDataBudget Allocation Amount"/>
    <x v="1"/>
    <x v="1"/>
    <s v="預計可能投資額Property"/>
    <s v="投資標的預算分配主檔"/>
    <n v="258"/>
    <n v="254"/>
    <n v="0"/>
    <s v="Budget Allocation Amount"/>
    <n v="1"/>
    <n v="0"/>
    <n v="0"/>
    <x v="0"/>
    <s v="Investment Subject Allocation Master"/>
    <x v="26"/>
    <s v="IEC_STD_V10 &gt;&gt; Data Standard &gt;&gt; STG &gt;&gt; Investment Subject Allocation Master"/>
    <x v="0"/>
    <s v="C.1.2.0:"/>
    <x v="23"/>
    <x v="23"/>
    <x v="256"/>
    <x v="159"/>
    <x v="160"/>
    <x v="162"/>
    <x v="0"/>
    <x v="0"/>
    <x v="0"/>
    <x v="6"/>
    <m/>
    <x v="0"/>
    <x v="1"/>
    <s v="Investment Subject Allocation Master_Budget Allocation Amount"/>
    <x v="256"/>
    <x v="1"/>
    <x v="0"/>
    <x v="2"/>
    <x v="2"/>
    <x v="0"/>
    <x v="0"/>
    <s v="INT_INVESTMENT_SUBJECT_ALLOCATION_MASTER"/>
    <s v="BUDGET_ALLOCATION_AMOUNT"/>
    <x v="25"/>
    <x v="135"/>
    <x v="0"/>
    <n v="8"/>
    <x v="2"/>
    <x v="2"/>
    <x v="2"/>
    <s v=""/>
    <s v=""/>
    <n v="256"/>
    <s v="-256"/>
    <x v="0"/>
    <x v="0"/>
    <x v="0"/>
    <x v="160"/>
    <x v="3"/>
    <s v="預計可能投資額"/>
    <s v=""/>
    <s v=""/>
    <x v="0"/>
    <x v="141"/>
    <m/>
    <s v="^()$"/>
    <n v="9"/>
    <x v="0"/>
    <x v="2"/>
    <x v="0"/>
    <x v="0"/>
    <x v="0"/>
    <x v="1"/>
    <b v="0"/>
    <x v="0"/>
    <x v="1"/>
    <n v="0"/>
    <x v="0"/>
    <b v="0"/>
    <b v="0"/>
    <b v="0"/>
    <b v="0"/>
    <b v="0"/>
    <b v="0"/>
    <b v="0"/>
    <b v="0"/>
    <b v="0"/>
    <b v="0"/>
    <b v="0"/>
    <x v="1"/>
    <x v="1"/>
    <n v="0"/>
    <x v="9"/>
    <x v="0"/>
  </r>
  <r>
    <m/>
    <s v="STG"/>
    <x v="4"/>
    <x v="160"/>
    <x v="161"/>
    <x v="1"/>
    <x v="158"/>
    <s v="投資併購目標註記"/>
    <x v="1"/>
    <m/>
    <s v="N/A"/>
    <s v="Confidential"/>
    <x v="1"/>
    <m/>
    <x v="2"/>
    <s v="STG"/>
    <x v="3"/>
    <x v="2"/>
    <x v="0"/>
    <x v="0"/>
    <s v="INT_INVESTMENT_SUBJECT_ALLOCATION_MASTER"/>
    <s v="INVESTMENT_MA_TARGET_REMARK"/>
    <m/>
    <m/>
    <m/>
    <m/>
    <m/>
    <m/>
    <m/>
    <m/>
    <m/>
    <m/>
    <m/>
    <m/>
    <m/>
    <m/>
    <m/>
    <m/>
    <m/>
    <m/>
    <s v="資料清單"/>
    <x v="4"/>
    <x v="24"/>
    <x v="142"/>
    <x v="4"/>
    <s v="IEC_STD_V10 &gt;&gt; Data Standard &gt;&gt; STG"/>
    <s v="Investment MA Target Remark"/>
    <x v="161"/>
    <x v="1"/>
    <x v="0"/>
    <x v="158"/>
    <x v="3"/>
    <s v="IEC_STD_V10 &gt;&gt; Common &gt;&gt; AutoMetaDataInvestment MA Target Remark"/>
    <x v="1"/>
    <x v="1"/>
    <s v="投資併購目標註記Property"/>
    <s v="投資標的預算分配主檔"/>
    <n v="259"/>
    <n v="254"/>
    <n v="0"/>
    <s v="Investment MA Target Remark"/>
    <n v="1"/>
    <n v="0"/>
    <n v="0"/>
    <x v="0"/>
    <s v="Investment Subject Allocation Master"/>
    <x v="26"/>
    <s v="IEC_STD_V10 &gt;&gt; Data Standard &gt;&gt; STG &gt;&gt; Investment Subject Allocation Master"/>
    <x v="0"/>
    <s v="C.1.2.0:"/>
    <x v="24"/>
    <x v="24"/>
    <x v="257"/>
    <x v="160"/>
    <x v="161"/>
    <x v="163"/>
    <x v="0"/>
    <x v="0"/>
    <x v="0"/>
    <x v="1"/>
    <m/>
    <x v="0"/>
    <x v="1"/>
    <s v="Investment Subject Allocation Master_Investment MA Target Remark"/>
    <x v="257"/>
    <x v="1"/>
    <x v="0"/>
    <x v="2"/>
    <x v="2"/>
    <x v="0"/>
    <x v="0"/>
    <s v="INT_INVESTMENT_SUBJECT_ALLOCATION_MASTER"/>
    <s v="INVESTMENT_MA_TARGET_REMARK"/>
    <x v="25"/>
    <x v="136"/>
    <x v="0"/>
    <n v="8"/>
    <x v="2"/>
    <x v="2"/>
    <x v="2"/>
    <s v=""/>
    <s v=""/>
    <n v="257"/>
    <s v="-257"/>
    <x v="0"/>
    <x v="0"/>
    <x v="0"/>
    <x v="161"/>
    <x v="3"/>
    <s v="投資併購目標註記"/>
    <s v=""/>
    <s v=""/>
    <x v="0"/>
    <x v="142"/>
    <m/>
    <s v="^()$"/>
    <n v="9"/>
    <x v="0"/>
    <x v="2"/>
    <x v="0"/>
    <x v="0"/>
    <x v="0"/>
    <x v="1"/>
    <b v="0"/>
    <x v="0"/>
    <x v="1"/>
    <n v="0"/>
    <x v="0"/>
    <b v="0"/>
    <b v="0"/>
    <b v="0"/>
    <b v="0"/>
    <b v="0"/>
    <b v="0"/>
    <b v="0"/>
    <b v="0"/>
    <b v="0"/>
    <b v="0"/>
    <b v="0"/>
    <x v="1"/>
    <x v="1"/>
    <n v="0"/>
    <x v="8"/>
    <x v="0"/>
  </r>
  <r>
    <m/>
    <s v="STG"/>
    <x v="4"/>
    <x v="161"/>
    <x v="162"/>
    <x v="1"/>
    <x v="159"/>
    <s v="年度投資預算主檔"/>
    <x v="0"/>
    <m/>
    <s v="N/A"/>
    <s v="Confidential"/>
    <x v="0"/>
    <m/>
    <x v="2"/>
    <s v="STG"/>
    <x v="3"/>
    <x v="2"/>
    <x v="0"/>
    <x v="0"/>
    <s v="INT_ANNUAL_INVESTMENT_BUDGET_MASTER"/>
    <m/>
    <m/>
    <m/>
    <m/>
    <m/>
    <m/>
    <m/>
    <m/>
    <m/>
    <m/>
    <m/>
    <m/>
    <m/>
    <m/>
    <m/>
    <m/>
    <m/>
    <m/>
    <m/>
    <s v="資料清單"/>
    <x v="4"/>
    <x v="25"/>
    <x v="143"/>
    <x v="4"/>
    <s v="IEC_STD_V10 &gt;&gt; Data Standard &gt;&gt; STG"/>
    <s v="Annual Investment Budget Master"/>
    <x v="162"/>
    <x v="1"/>
    <x v="0"/>
    <x v="159"/>
    <x v="3"/>
    <s v="IEC_STD_V10 &gt;&gt; Common &gt;&gt; AutoMetaDataAnnual Investment Budget Master"/>
    <x v="0"/>
    <x v="1"/>
    <s v="年度投資預算主檔Concept"/>
    <s v="年度投資預算主檔"/>
    <n v="260"/>
    <n v="0"/>
    <n v="0"/>
    <s v=""/>
    <n v="0"/>
    <n v="0"/>
    <n v="0"/>
    <x v="0"/>
    <s v=""/>
    <x v="0"/>
    <s v=""/>
    <x v="0"/>
    <s v="C.1.2.0:"/>
    <x v="25"/>
    <x v="25"/>
    <x v="258"/>
    <x v="161"/>
    <x v="162"/>
    <x v="164"/>
    <x v="0"/>
    <x v="0"/>
    <x v="0"/>
    <x v="0"/>
    <m/>
    <x v="0"/>
    <x v="0"/>
    <s v="Annual Investment Budget Master"/>
    <x v="258"/>
    <x v="0"/>
    <x v="0"/>
    <x v="2"/>
    <x v="2"/>
    <x v="0"/>
    <x v="0"/>
    <s v="INT_ANNUAL_INVESTMENT_BUDGET_MASTER"/>
    <s v=""/>
    <x v="26"/>
    <x v="0"/>
    <x v="0"/>
    <n v="8"/>
    <x v="2"/>
    <x v="2"/>
    <x v="2"/>
    <s v=""/>
    <s v=""/>
    <n v="258"/>
    <s v="-258"/>
    <x v="0"/>
    <x v="0"/>
    <x v="0"/>
    <x v="162"/>
    <x v="3"/>
    <s v="年度投資預算主檔"/>
    <s v=""/>
    <s v=""/>
    <x v="0"/>
    <x v="143"/>
    <m/>
    <s v="^()$"/>
    <n v="9"/>
    <x v="0"/>
    <x v="2"/>
    <x v="0"/>
    <x v="0"/>
    <x v="0"/>
    <x v="1"/>
    <b v="0"/>
    <x v="0"/>
    <x v="0"/>
    <n v="0"/>
    <x v="0"/>
    <b v="0"/>
    <b v="0"/>
    <b v="0"/>
    <b v="0"/>
    <b v="0"/>
    <b v="0"/>
    <b v="0"/>
    <b v="0"/>
    <b v="0"/>
    <b v="0"/>
    <b v="0"/>
    <x v="1"/>
    <x v="1"/>
    <n v="0"/>
    <x v="13"/>
    <x v="0"/>
  </r>
  <r>
    <m/>
    <s v="STG"/>
    <x v="4"/>
    <x v="157"/>
    <x v="158"/>
    <x v="71"/>
    <x v="155"/>
    <s v="投資預算分配季度"/>
    <x v="2"/>
    <m/>
    <s v="N/A"/>
    <s v="Confidential"/>
    <x v="1"/>
    <m/>
    <x v="2"/>
    <s v="STG"/>
    <x v="3"/>
    <x v="2"/>
    <x v="0"/>
    <x v="0"/>
    <s v="INT_ANNUAL_INVESTMENT_BUDGET_MASTER"/>
    <s v="BUDGET_ALLOCATION_QUARTER"/>
    <m/>
    <m/>
    <m/>
    <m/>
    <m/>
    <m/>
    <m/>
    <m/>
    <m/>
    <m/>
    <m/>
    <m/>
    <m/>
    <m/>
    <m/>
    <m/>
    <m/>
    <m/>
    <s v="資料清單"/>
    <x v="4"/>
    <x v="26"/>
    <x v="139"/>
    <x v="4"/>
    <s v="IEC_STD_V10 &gt;&gt; Data Standard &gt;&gt; STG"/>
    <s v="Budget Allocation Quarter"/>
    <x v="158"/>
    <x v="71"/>
    <x v="0"/>
    <x v="155"/>
    <x v="3"/>
    <s v="IEC_STD_V10 &gt;&gt; Common &gt;&gt; AutoMetaDataBudget Allocation Quarter"/>
    <x v="2"/>
    <x v="1"/>
    <s v="投資預算分配季度Relationship"/>
    <s v="年度投資預算主檔"/>
    <n v="255"/>
    <n v="260"/>
    <n v="0"/>
    <s v=""/>
    <n v="0"/>
    <n v="0"/>
    <n v="255"/>
    <x v="29"/>
    <s v="Annual Investment Budget Master"/>
    <x v="27"/>
    <s v="IEC_STD_V10 &gt;&gt; Data Standard &gt;&gt; STG &gt;&gt; Annual Investment Budget Master"/>
    <x v="0"/>
    <s v="C.1.2.0:"/>
    <x v="26"/>
    <x v="26"/>
    <x v="259"/>
    <x v="157"/>
    <x v="158"/>
    <x v="160"/>
    <x v="0"/>
    <x v="0"/>
    <x v="0"/>
    <x v="1"/>
    <m/>
    <x v="0"/>
    <x v="2"/>
    <s v="Annual Investment Budget Master_Budget Allocation Quarter"/>
    <x v="259"/>
    <x v="2"/>
    <x v="0"/>
    <x v="2"/>
    <x v="2"/>
    <x v="0"/>
    <x v="0"/>
    <s v="INT_ANNUAL_INVESTMENT_BUDGET_MASTER"/>
    <s v="BUDGET_ALLOCATION_QUARTER"/>
    <x v="26"/>
    <x v="133"/>
    <x v="0"/>
    <n v="8"/>
    <x v="2"/>
    <x v="2"/>
    <x v="2"/>
    <s v=""/>
    <s v=""/>
    <n v="259"/>
    <s v="-259"/>
    <x v="0"/>
    <x v="0"/>
    <x v="0"/>
    <x v="158"/>
    <x v="3"/>
    <s v="投資預算分配季度"/>
    <s v=""/>
    <s v=""/>
    <x v="0"/>
    <x v="139"/>
    <m/>
    <s v="^()$"/>
    <n v="9"/>
    <x v="0"/>
    <x v="2"/>
    <x v="0"/>
    <x v="0"/>
    <x v="1"/>
    <x v="1"/>
    <b v="0"/>
    <x v="0"/>
    <x v="1"/>
    <n v="0"/>
    <x v="0"/>
    <b v="0"/>
    <b v="0"/>
    <b v="0"/>
    <b v="0"/>
    <b v="0"/>
    <b v="0"/>
    <b v="0"/>
    <b v="0"/>
    <b v="0"/>
    <b v="0"/>
    <b v="0"/>
    <x v="1"/>
    <x v="1"/>
    <n v="0"/>
    <x v="4"/>
    <x v="0"/>
  </r>
  <r>
    <m/>
    <s v="STG"/>
    <x v="4"/>
    <x v="162"/>
    <x v="163"/>
    <x v="72"/>
    <x v="160"/>
    <s v="年度投資預算"/>
    <x v="1"/>
    <m/>
    <s v="N/A"/>
    <s v="Confidential"/>
    <x v="6"/>
    <m/>
    <x v="2"/>
    <s v="STG"/>
    <x v="3"/>
    <x v="2"/>
    <x v="0"/>
    <x v="0"/>
    <s v="INT_ANNUAL_INVESTMENT_BUDGET_MASTER"/>
    <s v="ANNUAL_INVESTMENT_BUDGET"/>
    <m/>
    <m/>
    <m/>
    <m/>
    <m/>
    <m/>
    <m/>
    <m/>
    <m/>
    <m/>
    <m/>
    <m/>
    <m/>
    <m/>
    <m/>
    <m/>
    <m/>
    <m/>
    <s v="資料清單"/>
    <x v="4"/>
    <x v="27"/>
    <x v="144"/>
    <x v="4"/>
    <s v="IEC_STD_V10 &gt;&gt; Data Standard &gt;&gt; STG"/>
    <s v="Annual Investment Budget"/>
    <x v="163"/>
    <x v="72"/>
    <x v="0"/>
    <x v="160"/>
    <x v="3"/>
    <s v="IEC_STD_V10 &gt;&gt; Common &gt;&gt; AutoMetaDataAnnual Investment Budget"/>
    <x v="1"/>
    <x v="1"/>
    <s v="年度投資預算Property"/>
    <s v="年度投資預算主檔"/>
    <n v="262"/>
    <n v="260"/>
    <n v="0"/>
    <s v="Annual Investment Budget"/>
    <n v="1"/>
    <n v="0"/>
    <n v="0"/>
    <x v="0"/>
    <s v="Annual Investment Budget Master"/>
    <x v="27"/>
    <s v="IEC_STD_V10 &gt;&gt; Data Standard &gt;&gt; STG &gt;&gt; Annual Investment Budget Master"/>
    <x v="0"/>
    <s v="C.1.2.0:"/>
    <x v="27"/>
    <x v="27"/>
    <x v="260"/>
    <x v="162"/>
    <x v="163"/>
    <x v="165"/>
    <x v="0"/>
    <x v="0"/>
    <x v="0"/>
    <x v="6"/>
    <m/>
    <x v="0"/>
    <x v="1"/>
    <s v="Annual Investment Budget Master_Annual Investment Budget"/>
    <x v="260"/>
    <x v="1"/>
    <x v="0"/>
    <x v="2"/>
    <x v="2"/>
    <x v="0"/>
    <x v="0"/>
    <s v="INT_ANNUAL_INVESTMENT_BUDGET_MASTER"/>
    <s v="ANNUAL_INVESTMENT_BUDGET"/>
    <x v="26"/>
    <x v="137"/>
    <x v="0"/>
    <n v="8"/>
    <x v="2"/>
    <x v="2"/>
    <x v="2"/>
    <s v=""/>
    <s v=""/>
    <n v="260"/>
    <s v="-260"/>
    <x v="0"/>
    <x v="0"/>
    <x v="0"/>
    <x v="163"/>
    <x v="3"/>
    <s v="年度投資預算"/>
    <s v=""/>
    <s v=""/>
    <x v="0"/>
    <x v="144"/>
    <m/>
    <s v="^()$"/>
    <n v="9"/>
    <x v="0"/>
    <x v="2"/>
    <x v="0"/>
    <x v="0"/>
    <x v="0"/>
    <x v="1"/>
    <b v="0"/>
    <x v="0"/>
    <x v="1"/>
    <n v="0"/>
    <x v="0"/>
    <b v="0"/>
    <b v="0"/>
    <b v="0"/>
    <b v="0"/>
    <b v="0"/>
    <b v="0"/>
    <b v="0"/>
    <b v="0"/>
    <b v="0"/>
    <b v="0"/>
    <b v="0"/>
    <x v="1"/>
    <x v="1"/>
    <n v="0"/>
    <x v="9"/>
    <x v="0"/>
  </r>
  <r>
    <m/>
    <s v="STG"/>
    <x v="4"/>
    <x v="163"/>
    <x v="164"/>
    <x v="73"/>
    <x v="161"/>
    <s v="年度實際已投資金額"/>
    <x v="1"/>
    <m/>
    <s v="N/A"/>
    <s v="Confidential"/>
    <x v="6"/>
    <m/>
    <x v="2"/>
    <s v="STG"/>
    <x v="3"/>
    <x v="2"/>
    <x v="0"/>
    <x v="0"/>
    <s v="INT_ANNUAL_INVESTMENT_BUDGET_MASTER"/>
    <s v="ANNUAL_ACTUAL_INVESTMENT_AMOUNT"/>
    <m/>
    <m/>
    <m/>
    <m/>
    <m/>
    <m/>
    <m/>
    <m/>
    <m/>
    <m/>
    <m/>
    <m/>
    <m/>
    <m/>
    <m/>
    <m/>
    <m/>
    <m/>
    <s v="資料清單"/>
    <x v="4"/>
    <x v="28"/>
    <x v="145"/>
    <x v="4"/>
    <s v="IEC_STD_V10 &gt;&gt; Data Standard &gt;&gt; STG"/>
    <s v="Annual Actual Investment Amount"/>
    <x v="164"/>
    <x v="73"/>
    <x v="0"/>
    <x v="161"/>
    <x v="3"/>
    <s v="IEC_STD_V10 &gt;&gt; Common &gt;&gt; AutoMetaDataAnnual Actual Investment Amount"/>
    <x v="1"/>
    <x v="1"/>
    <s v="年度實際已投資金額Property"/>
    <s v="年度投資預算主檔"/>
    <n v="263"/>
    <n v="260"/>
    <n v="0"/>
    <s v="Annual Actual Investment Amount"/>
    <n v="1"/>
    <n v="0"/>
    <n v="0"/>
    <x v="0"/>
    <s v="Annual Investment Budget Master"/>
    <x v="27"/>
    <s v="IEC_STD_V10 &gt;&gt; Data Standard &gt;&gt; STG &gt;&gt; Annual Investment Budget Master"/>
    <x v="0"/>
    <s v="C.1.2.0:"/>
    <x v="28"/>
    <x v="28"/>
    <x v="261"/>
    <x v="163"/>
    <x v="164"/>
    <x v="166"/>
    <x v="0"/>
    <x v="0"/>
    <x v="0"/>
    <x v="6"/>
    <m/>
    <x v="0"/>
    <x v="1"/>
    <s v="Annual Investment Budget Master_Annual Actual Investment Amount"/>
    <x v="261"/>
    <x v="1"/>
    <x v="0"/>
    <x v="2"/>
    <x v="2"/>
    <x v="0"/>
    <x v="0"/>
    <s v="INT_ANNUAL_INVESTMENT_BUDGET_MASTER"/>
    <s v="ANNUAL_ACTUAL_INVESTMENT_AMOUNT"/>
    <x v="26"/>
    <x v="138"/>
    <x v="0"/>
    <n v="8"/>
    <x v="2"/>
    <x v="2"/>
    <x v="2"/>
    <s v=""/>
    <s v=""/>
    <n v="261"/>
    <s v="-261"/>
    <x v="0"/>
    <x v="0"/>
    <x v="0"/>
    <x v="164"/>
    <x v="3"/>
    <s v="年度實際已投資金額"/>
    <s v=""/>
    <s v=""/>
    <x v="0"/>
    <x v="145"/>
    <m/>
    <s v="^()$"/>
    <n v="9"/>
    <x v="0"/>
    <x v="2"/>
    <x v="0"/>
    <x v="0"/>
    <x v="0"/>
    <x v="1"/>
    <b v="0"/>
    <x v="0"/>
    <x v="1"/>
    <n v="0"/>
    <x v="0"/>
    <b v="0"/>
    <b v="0"/>
    <b v="0"/>
    <b v="0"/>
    <b v="0"/>
    <b v="0"/>
    <b v="0"/>
    <b v="0"/>
    <b v="0"/>
    <b v="0"/>
    <b v="0"/>
    <x v="1"/>
    <x v="1"/>
    <n v="0"/>
    <x v="13"/>
    <x v="0"/>
  </r>
  <r>
    <m/>
    <s v="STG"/>
    <x v="4"/>
    <x v="164"/>
    <x v="165"/>
    <x v="1"/>
    <x v="162"/>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1"/>
    <m/>
    <s v="Annual Investment Budget Master_Annual Investment Budget;Annual Investment Budget Master_Annual Actual Investment Amount;Investment Subject Allocation Master_Budget Allocation Amount"/>
    <s v="Confidential"/>
    <x v="6"/>
    <m/>
    <x v="2"/>
    <s v="STG"/>
    <x v="3"/>
    <x v="2"/>
    <x v="0"/>
    <x v="0"/>
    <s v="INT_ANNUAL_INVESTMENT_BUDGET_MASTER"/>
    <s v="ANNUAL_INVESTMENT_BUDGET_BALANCE_(F)"/>
    <m/>
    <m/>
    <m/>
    <m/>
    <m/>
    <m/>
    <m/>
    <m/>
    <m/>
    <m/>
    <m/>
    <m/>
    <m/>
    <m/>
    <m/>
    <m/>
    <m/>
    <m/>
    <s v="資料清單"/>
    <x v="4"/>
    <x v="29"/>
    <x v="146"/>
    <x v="4"/>
    <s v="IEC_STD_V10 &gt;&gt; Data Standard &gt;&gt; STG"/>
    <s v="Annual Investment Budget Balance (F)"/>
    <x v="165"/>
    <x v="1"/>
    <x v="0"/>
    <x v="162"/>
    <x v="3"/>
    <s v="IEC_STD_V10 &gt;&gt; Common &gt;&gt; AutoMetaDataAnnual Investment Budget Balance (F)"/>
    <x v="1"/>
    <x v="1"/>
    <s v="年度投資預算餘額(F)Property"/>
    <s v="年度投資預算主檔"/>
    <n v="264"/>
    <n v="260"/>
    <e v="#N/A"/>
    <s v="Annual Investment Budget Balance (F)"/>
    <n v="1"/>
    <n v="0"/>
    <n v="0"/>
    <x v="0"/>
    <s v="Annual Investment Budget Master"/>
    <x v="27"/>
    <s v="IEC_STD_V10 &gt;&gt; Data Standard &gt;&gt; STG &gt;&gt; Annual Investment Budget Master"/>
    <x v="45"/>
    <s v="C.1.2.0:"/>
    <x v="29"/>
    <x v="29"/>
    <x v="262"/>
    <x v="164"/>
    <x v="165"/>
    <x v="167"/>
    <x v="0"/>
    <x v="0"/>
    <x v="0"/>
    <x v="6"/>
    <m/>
    <x v="0"/>
    <x v="1"/>
    <s v="Annual Investment Budget Master_Annual Investment Budget Balance (F)"/>
    <x v="262"/>
    <x v="1"/>
    <x v="0"/>
    <x v="2"/>
    <x v="2"/>
    <x v="0"/>
    <x v="0"/>
    <s v="INT_ANNUAL_INVESTMENT_BUDGET_MASTER"/>
    <s v="ANNUAL_INVESTMENT_BUDGET_BALANCE_(F)"/>
    <x v="26"/>
    <x v="139"/>
    <x v="0"/>
    <n v="8"/>
    <x v="2"/>
    <x v="2"/>
    <x v="2"/>
    <s v=""/>
    <s v=""/>
    <n v="262"/>
    <s v="-262"/>
    <x v="0"/>
    <x v="0"/>
    <x v="0"/>
    <x v="165"/>
    <x v="3"/>
    <s v="年度投資預算餘額(F)"/>
    <s v=""/>
    <s v=""/>
    <x v="0"/>
    <x v="146"/>
    <m/>
    <s v="^()$"/>
    <n v="9"/>
    <x v="0"/>
    <x v="2"/>
    <x v="0"/>
    <x v="0"/>
    <x v="0"/>
    <x v="1"/>
    <b v="0"/>
    <x v="0"/>
    <x v="1"/>
    <n v="0"/>
    <x v="0"/>
    <b v="0"/>
    <b v="0"/>
    <b v="0"/>
    <b v="0"/>
    <b v="0"/>
    <b v="0"/>
    <b v="0"/>
    <b v="0"/>
    <b v="0"/>
    <b v="0"/>
    <b v="0"/>
    <x v="1"/>
    <x v="1"/>
    <n v="0"/>
    <x v="39"/>
    <x v="0"/>
  </r>
  <r>
    <m/>
    <s v="STG"/>
    <x v="4"/>
    <x v="165"/>
    <x v="166"/>
    <x v="1"/>
    <x v="163"/>
    <s v="預計可能投資額(H)/年度投資預算餘額比率"/>
    <x v="1"/>
    <m/>
    <s v="Annual Investment Budget Master_Annual Investment Budget Balance (F);Investment Subject Allocation Master_Budget Allocation Amount"/>
    <s v="Confidential"/>
    <x v="5"/>
    <m/>
    <x v="2"/>
    <s v="STG"/>
    <x v="3"/>
    <x v="2"/>
    <x v="0"/>
    <x v="0"/>
    <s v="INT_ANNUAL_INVESTMENT_BUDGET_MASTER"/>
    <s v="ANNUAL_INVESTMENT_BUDGET_BALANCE_RATIO"/>
    <m/>
    <m/>
    <m/>
    <m/>
    <m/>
    <m/>
    <m/>
    <m/>
    <m/>
    <m/>
    <m/>
    <m/>
    <m/>
    <m/>
    <m/>
    <m/>
    <m/>
    <m/>
    <s v="資料清單"/>
    <x v="4"/>
    <x v="30"/>
    <x v="147"/>
    <x v="4"/>
    <s v="IEC_STD_V10 &gt;&gt; Data Standard &gt;&gt; STG"/>
    <s v="Annual Investment Budget Balance Ratio"/>
    <x v="166"/>
    <x v="1"/>
    <x v="0"/>
    <x v="163"/>
    <x v="3"/>
    <s v="IEC_STD_V10 &gt;&gt; Common &gt;&gt; AutoMetaDataAnnual Investment Budget Balance Ratio"/>
    <x v="1"/>
    <x v="1"/>
    <s v="預計可能投資額(H)佔年度投資預算餘額比率Property"/>
    <s v="年度投資預算主檔"/>
    <n v="265"/>
    <n v="260"/>
    <e v="#N/A"/>
    <s v="Annual Investment Budget Balance Ratio"/>
    <n v="1"/>
    <n v="0"/>
    <n v="0"/>
    <x v="0"/>
    <s v="Annual Investment Budget Master"/>
    <x v="27"/>
    <s v="IEC_STD_V10 &gt;&gt; Data Standard &gt;&gt; STG &gt;&gt; Annual Investment Budget Master"/>
    <x v="46"/>
    <s v="C.1.2.0:"/>
    <x v="30"/>
    <x v="30"/>
    <x v="263"/>
    <x v="165"/>
    <x v="166"/>
    <x v="168"/>
    <x v="0"/>
    <x v="0"/>
    <x v="0"/>
    <x v="5"/>
    <m/>
    <x v="0"/>
    <x v="1"/>
    <s v="Annual Investment Budget Master_Annual Investment Budget Balance Ratio"/>
    <x v="263"/>
    <x v="1"/>
    <x v="0"/>
    <x v="2"/>
    <x v="2"/>
    <x v="0"/>
    <x v="0"/>
    <s v="INT_ANNUAL_INVESTMENT_BUDGET_MASTER"/>
    <s v="ANNUAL_INVESTMENT_BUDGET_BALANCE_RATIO"/>
    <x v="26"/>
    <x v="140"/>
    <x v="0"/>
    <n v="8"/>
    <x v="2"/>
    <x v="2"/>
    <x v="2"/>
    <s v=""/>
    <s v=""/>
    <n v="263"/>
    <s v="-263"/>
    <x v="0"/>
    <x v="0"/>
    <x v="0"/>
    <x v="166"/>
    <x v="3"/>
    <s v="預計可能投資額(H)佔年度投資預算餘額比率"/>
    <s v=""/>
    <s v=""/>
    <x v="0"/>
    <x v="147"/>
    <m/>
    <s v="^()$"/>
    <n v="9"/>
    <x v="0"/>
    <x v="2"/>
    <x v="0"/>
    <x v="0"/>
    <x v="0"/>
    <x v="1"/>
    <b v="0"/>
    <x v="0"/>
    <x v="1"/>
    <n v="0"/>
    <x v="0"/>
    <b v="0"/>
    <b v="0"/>
    <b v="0"/>
    <b v="0"/>
    <b v="0"/>
    <b v="0"/>
    <b v="0"/>
    <b v="0"/>
    <b v="0"/>
    <b v="0"/>
    <b v="0"/>
    <x v="1"/>
    <x v="1"/>
    <n v="0"/>
    <x v="40"/>
    <x v="0"/>
  </r>
  <r>
    <m/>
    <s v="STG"/>
    <x v="5"/>
    <x v="166"/>
    <x v="167"/>
    <x v="1"/>
    <x v="164"/>
    <s v="EBO 專案管理"/>
    <x v="0"/>
    <m/>
    <s v="N/A"/>
    <s v="Sensitive"/>
    <x v="7"/>
    <m/>
    <x v="1"/>
    <s v="NBDC"/>
    <x v="2"/>
    <x v="2"/>
    <x v="0"/>
    <x v="0"/>
    <s v="DM_EBO_PROJECT_MANAGEMENT"/>
    <m/>
    <m/>
    <m/>
    <m/>
    <m/>
    <m/>
    <m/>
    <m/>
    <m/>
    <m/>
    <m/>
    <m/>
    <m/>
    <m/>
    <m/>
    <m/>
    <m/>
    <m/>
    <m/>
    <s v="資料清單"/>
    <x v="5"/>
    <x v="0"/>
    <x v="60"/>
    <x v="5"/>
    <e v="#N/A"/>
    <s v="EBO Project Management"/>
    <x v="167"/>
    <x v="1"/>
    <x v="0"/>
    <x v="164"/>
    <x v="2"/>
    <s v="IEC_STD_V10 &gt;&gt; Common &gt;&gt; AutoMetaDataEBO Project Management"/>
    <x v="0"/>
    <x v="2"/>
    <s v="EBO 專案管理Concept"/>
    <s v="EBO 專案管理"/>
    <n v="266"/>
    <n v="0"/>
    <n v="0"/>
    <s v=""/>
    <n v="0"/>
    <n v="0"/>
    <n v="0"/>
    <x v="0"/>
    <s v=""/>
    <x v="0"/>
    <s v=""/>
    <x v="0"/>
    <s v="C.1.1.0:"/>
    <x v="74"/>
    <x v="74"/>
    <x v="264"/>
    <x v="166"/>
    <x v="167"/>
    <x v="169"/>
    <x v="0"/>
    <x v="0"/>
    <x v="0"/>
    <x v="7"/>
    <m/>
    <x v="0"/>
    <x v="0"/>
    <s v="EBO Project Management"/>
    <x v="264"/>
    <x v="0"/>
    <x v="0"/>
    <x v="2"/>
    <x v="2"/>
    <x v="0"/>
    <x v="0"/>
    <s v="DM_EBO_PROJECT_MANAGEMENT"/>
    <s v=""/>
    <x v="27"/>
    <x v="0"/>
    <x v="0"/>
    <n v="8"/>
    <x v="1"/>
    <x v="1"/>
    <x v="1"/>
    <s v=""/>
    <s v=""/>
    <n v="264"/>
    <s v="-264"/>
    <x v="0"/>
    <x v="0"/>
    <x v="0"/>
    <x v="167"/>
    <x v="2"/>
    <s v="EBO 專案管理"/>
    <s v=""/>
    <s v=""/>
    <x v="0"/>
    <x v="60"/>
    <m/>
    <s v="^()$"/>
    <n v="9"/>
    <x v="0"/>
    <x v="2"/>
    <x v="0"/>
    <x v="0"/>
    <x v="0"/>
    <x v="1"/>
    <b v="0"/>
    <x v="1"/>
    <x v="0"/>
    <n v="0"/>
    <x v="0"/>
    <b v="0"/>
    <b v="0"/>
    <b v="0"/>
    <b v="0"/>
    <b v="0"/>
    <b v="0"/>
    <b v="0"/>
    <b v="0"/>
    <b v="0"/>
    <b v="0"/>
    <b v="0"/>
    <x v="1"/>
    <x v="1"/>
    <n v="0"/>
    <x v="17"/>
    <x v="0"/>
  </r>
  <r>
    <m/>
    <s v="STG"/>
    <x v="5"/>
    <x v="80"/>
    <x v="81"/>
    <x v="74"/>
    <x v="82"/>
    <s v="E-XXX, 例如 E-001"/>
    <x v="3"/>
    <m/>
    <s v="N/A"/>
    <s v="Confidential"/>
    <x v="8"/>
    <m/>
    <x v="1"/>
    <s v="NBDC"/>
    <x v="2"/>
    <x v="2"/>
    <x v="0"/>
    <x v="0"/>
    <s v="DM_EBO_PROJECT_MANAGEMENT"/>
    <s v="EBO_PROJECT_NUMBER"/>
    <m/>
    <m/>
    <m/>
    <m/>
    <m/>
    <m/>
    <m/>
    <m/>
    <m/>
    <m/>
    <m/>
    <m/>
    <m/>
    <m/>
    <m/>
    <m/>
    <m/>
    <m/>
    <s v="資料清單"/>
    <x v="5"/>
    <x v="1"/>
    <x v="60"/>
    <x v="5"/>
    <e v="#N/A"/>
    <s v="EBO Project Number"/>
    <x v="81"/>
    <x v="74"/>
    <x v="0"/>
    <x v="82"/>
    <x v="2"/>
    <s v="IEC_STD_V10 &gt;&gt; Common &gt;&gt; AutoMetaDataEBO Project Number"/>
    <x v="3"/>
    <x v="1"/>
    <s v="EBO 專案編號Dimension"/>
    <s v="EBO 專案管理"/>
    <n v="162"/>
    <n v="266"/>
    <n v="0"/>
    <s v=""/>
    <n v="0"/>
    <n v="0"/>
    <n v="162"/>
    <x v="25"/>
    <s v="EBO Project Management"/>
    <x v="28"/>
    <e v="#N/A"/>
    <x v="0"/>
    <s v="C.1.1.0:"/>
    <x v="75"/>
    <x v="75"/>
    <x v="265"/>
    <x v="80"/>
    <x v="81"/>
    <x v="88"/>
    <x v="0"/>
    <x v="0"/>
    <x v="0"/>
    <x v="8"/>
    <m/>
    <x v="0"/>
    <x v="3"/>
    <s v="EBO Project Management_EBO Project Number"/>
    <x v="265"/>
    <x v="3"/>
    <x v="0"/>
    <x v="2"/>
    <x v="2"/>
    <x v="0"/>
    <x v="0"/>
    <s v="DM_EBO_PROJECT_MANAGEMENT"/>
    <s v="EBO_PROJECT_NUMBER"/>
    <x v="27"/>
    <x v="64"/>
    <x v="0"/>
    <n v="8"/>
    <x v="1"/>
    <x v="1"/>
    <x v="1"/>
    <s v=""/>
    <s v=""/>
    <n v="265"/>
    <s v="-265"/>
    <x v="0"/>
    <x v="0"/>
    <x v="0"/>
    <x v="81"/>
    <x v="2"/>
    <s v="EBO 專案編號"/>
    <s v=""/>
    <s v=""/>
    <x v="0"/>
    <x v="60"/>
    <m/>
    <s v="^()$"/>
    <n v="9"/>
    <x v="0"/>
    <x v="2"/>
    <x v="0"/>
    <x v="0"/>
    <x v="1"/>
    <x v="1"/>
    <b v="0"/>
    <x v="1"/>
    <x v="1"/>
    <n v="0"/>
    <x v="0"/>
    <b v="0"/>
    <b v="0"/>
    <b v="0"/>
    <b v="0"/>
    <b v="0"/>
    <b v="0"/>
    <b v="0"/>
    <b v="0"/>
    <b v="0"/>
    <b v="0"/>
    <b v="0"/>
    <x v="1"/>
    <x v="1"/>
    <n v="0"/>
    <x v="33"/>
    <x v="0"/>
  </r>
  <r>
    <m/>
    <s v="STG"/>
    <x v="5"/>
    <x v="81"/>
    <x v="82"/>
    <x v="39"/>
    <x v="83"/>
    <s v="EBO 專案的名稱"/>
    <x v="3"/>
    <m/>
    <s v="N/A"/>
    <s v="Confidential"/>
    <x v="1"/>
    <m/>
    <x v="1"/>
    <s v="NBDC"/>
    <x v="2"/>
    <x v="2"/>
    <x v="0"/>
    <x v="0"/>
    <s v="DM_EBO_PROJECT_MANAGEMENT"/>
    <s v="EBO_PROJECT_NAME"/>
    <m/>
    <m/>
    <m/>
    <m/>
    <m/>
    <m/>
    <m/>
    <m/>
    <m/>
    <m/>
    <m/>
    <m/>
    <m/>
    <m/>
    <m/>
    <m/>
    <m/>
    <m/>
    <s v="資料清單"/>
    <x v="5"/>
    <x v="2"/>
    <x v="60"/>
    <x v="5"/>
    <e v="#N/A"/>
    <s v="EBO Project Name"/>
    <x v="82"/>
    <x v="39"/>
    <x v="0"/>
    <x v="83"/>
    <x v="2"/>
    <s v="IEC_STD_V10 &gt;&gt; Common &gt;&gt; AutoMetaDataEBO Project Name"/>
    <x v="3"/>
    <x v="1"/>
    <s v="EBO 專案名稱Dimension"/>
    <s v="EBO 專案管理"/>
    <n v="163"/>
    <n v="266"/>
    <n v="0"/>
    <s v=""/>
    <n v="0"/>
    <n v="0"/>
    <n v="163"/>
    <x v="26"/>
    <s v="EBO Project Management"/>
    <x v="28"/>
    <e v="#N/A"/>
    <x v="0"/>
    <s v="C.1.1.0:"/>
    <x v="76"/>
    <x v="76"/>
    <x v="266"/>
    <x v="81"/>
    <x v="82"/>
    <x v="89"/>
    <x v="0"/>
    <x v="0"/>
    <x v="0"/>
    <x v="1"/>
    <m/>
    <x v="0"/>
    <x v="3"/>
    <s v="EBO Project Management_EBO Project Name"/>
    <x v="266"/>
    <x v="3"/>
    <x v="0"/>
    <x v="2"/>
    <x v="2"/>
    <x v="0"/>
    <x v="0"/>
    <s v="DM_EBO_PROJECT_MANAGEMENT"/>
    <s v="EBO_PROJECT_NAME"/>
    <x v="27"/>
    <x v="65"/>
    <x v="0"/>
    <n v="8"/>
    <x v="1"/>
    <x v="1"/>
    <x v="1"/>
    <s v=""/>
    <s v=""/>
    <n v="266"/>
    <s v="-266"/>
    <x v="0"/>
    <x v="0"/>
    <x v="0"/>
    <x v="82"/>
    <x v="2"/>
    <s v="EBO 專案的名稱"/>
    <s v=""/>
    <s v=""/>
    <x v="0"/>
    <x v="60"/>
    <m/>
    <s v="^()$"/>
    <n v="9"/>
    <x v="0"/>
    <x v="2"/>
    <x v="0"/>
    <x v="0"/>
    <x v="1"/>
    <x v="1"/>
    <b v="0"/>
    <x v="1"/>
    <x v="1"/>
    <n v="0"/>
    <x v="0"/>
    <b v="0"/>
    <b v="0"/>
    <b v="0"/>
    <b v="0"/>
    <b v="0"/>
    <b v="0"/>
    <b v="0"/>
    <b v="0"/>
    <b v="0"/>
    <b v="0"/>
    <b v="0"/>
    <x v="1"/>
    <x v="1"/>
    <n v="0"/>
    <x v="11"/>
    <x v="0"/>
  </r>
  <r>
    <m/>
    <s v="STG"/>
    <x v="5"/>
    <x v="82"/>
    <x v="83"/>
    <x v="40"/>
    <x v="84"/>
    <s v="EBO 專案贊助人"/>
    <x v="3"/>
    <m/>
    <s v="N/A"/>
    <s v="Confidential"/>
    <x v="1"/>
    <m/>
    <x v="1"/>
    <s v="NBDC"/>
    <x v="2"/>
    <x v="2"/>
    <x v="0"/>
    <x v="0"/>
    <s v="DM_EBO_PROJECT_MANAGEMENT"/>
    <s v="EBO_SPONSOR"/>
    <m/>
    <m/>
    <m/>
    <m/>
    <m/>
    <m/>
    <m/>
    <m/>
    <m/>
    <m/>
    <m/>
    <m/>
    <m/>
    <m/>
    <m/>
    <m/>
    <m/>
    <m/>
    <s v="資料清單"/>
    <x v="5"/>
    <x v="3"/>
    <x v="60"/>
    <x v="5"/>
    <e v="#N/A"/>
    <s v="EBO Sponsor"/>
    <x v="83"/>
    <x v="40"/>
    <x v="0"/>
    <x v="84"/>
    <x v="2"/>
    <s v="IEC_STD_V10 &gt;&gt; Common &gt;&gt; AutoMetaDataEBO Sponsor"/>
    <x v="3"/>
    <x v="1"/>
    <s v="EBO 專案贊助人Dimension"/>
    <s v="EBO 專案管理"/>
    <n v="164"/>
    <n v="266"/>
    <n v="0"/>
    <s v=""/>
    <n v="0"/>
    <n v="0"/>
    <n v="164"/>
    <x v="30"/>
    <s v="EBO Project Management"/>
    <x v="28"/>
    <e v="#N/A"/>
    <x v="0"/>
    <s v="C.1.1.0:"/>
    <x v="77"/>
    <x v="77"/>
    <x v="267"/>
    <x v="82"/>
    <x v="83"/>
    <x v="90"/>
    <x v="0"/>
    <x v="0"/>
    <x v="0"/>
    <x v="1"/>
    <m/>
    <x v="0"/>
    <x v="3"/>
    <s v="EBO Project Management_EBO Sponsor"/>
    <x v="267"/>
    <x v="3"/>
    <x v="0"/>
    <x v="2"/>
    <x v="2"/>
    <x v="0"/>
    <x v="0"/>
    <s v="DM_EBO_PROJECT_MANAGEMENT"/>
    <s v="EBO_SPONSOR"/>
    <x v="27"/>
    <x v="66"/>
    <x v="0"/>
    <n v="8"/>
    <x v="1"/>
    <x v="1"/>
    <x v="1"/>
    <s v=""/>
    <s v=""/>
    <n v="267"/>
    <s v="-267"/>
    <x v="0"/>
    <x v="0"/>
    <x v="0"/>
    <x v="83"/>
    <x v="2"/>
    <s v="EBO 專案贊助人"/>
    <s v=""/>
    <s v=""/>
    <x v="0"/>
    <x v="60"/>
    <m/>
    <s v="^()$"/>
    <n v="9"/>
    <x v="0"/>
    <x v="2"/>
    <x v="0"/>
    <x v="0"/>
    <x v="1"/>
    <x v="1"/>
    <b v="0"/>
    <x v="1"/>
    <x v="1"/>
    <n v="0"/>
    <x v="0"/>
    <b v="0"/>
    <b v="0"/>
    <b v="0"/>
    <b v="0"/>
    <b v="0"/>
    <b v="0"/>
    <b v="0"/>
    <b v="0"/>
    <b v="0"/>
    <b v="0"/>
    <b v="0"/>
    <x v="1"/>
    <x v="1"/>
    <n v="0"/>
    <x v="34"/>
    <x v="0"/>
  </r>
  <r>
    <m/>
    <s v="STG"/>
    <x v="5"/>
    <x v="89"/>
    <x v="90"/>
    <x v="42"/>
    <x v="91"/>
    <s v="主導EBO專案的組織"/>
    <x v="3"/>
    <m/>
    <m/>
    <s v="Confidential"/>
    <x v="2"/>
    <s v="Corp,_x000a_EBG,_x000a_PSG,_x000a_AIM,_x000a_Besta,_x000a_IAC,_x000a_IIOT"/>
    <x v="1"/>
    <s v="NBDC"/>
    <x v="2"/>
    <x v="2"/>
    <x v="0"/>
    <x v="0"/>
    <s v="DM_EBO_PROJECT_MANAGEMENT"/>
    <s v="EBO_PROJECT_OWNER"/>
    <m/>
    <m/>
    <m/>
    <m/>
    <m/>
    <m/>
    <m/>
    <m/>
    <m/>
    <m/>
    <m/>
    <m/>
    <m/>
    <m/>
    <m/>
    <m/>
    <m/>
    <m/>
    <s v="資料清單"/>
    <x v="5"/>
    <x v="4"/>
    <x v="60"/>
    <x v="5"/>
    <e v="#N/A"/>
    <s v="EBO Project Owner"/>
    <x v="90"/>
    <x v="42"/>
    <x v="0"/>
    <x v="91"/>
    <x v="2"/>
    <s v="IEC_STD_V10 &gt;&gt; Common &gt;&gt; AutoMetaDataEBO Project Owner"/>
    <x v="3"/>
    <x v="1"/>
    <s v="EBO 專案主導單位Dimension"/>
    <s v="EBO 專案管理"/>
    <n v="171"/>
    <n v="266"/>
    <n v="0"/>
    <s v=""/>
    <n v="0"/>
    <n v="0"/>
    <n v="171"/>
    <x v="31"/>
    <s v="EBO Project Management"/>
    <x v="28"/>
    <e v="#N/A"/>
    <x v="0"/>
    <s v="C.1.1.0:"/>
    <x v="78"/>
    <x v="78"/>
    <x v="268"/>
    <x v="89"/>
    <x v="90"/>
    <x v="97"/>
    <x v="17"/>
    <x v="0"/>
    <x v="0"/>
    <x v="2"/>
    <m/>
    <x v="0"/>
    <x v="3"/>
    <s v="EBO Project Management_EBO Project Owner"/>
    <x v="268"/>
    <x v="3"/>
    <x v="0"/>
    <x v="2"/>
    <x v="2"/>
    <x v="0"/>
    <x v="0"/>
    <s v="DM_EBO_PROJECT_MANAGEMENT"/>
    <s v="EBO_PROJECT_OWNER"/>
    <x v="27"/>
    <x v="73"/>
    <x v="0"/>
    <n v="8"/>
    <x v="1"/>
    <x v="1"/>
    <x v="1"/>
    <s v=""/>
    <s v=""/>
    <n v="268"/>
    <s v="-268"/>
    <x v="0"/>
    <x v="0"/>
    <x v="0"/>
    <x v="90"/>
    <x v="2"/>
    <s v="主導EBO專案的組織"/>
    <s v=""/>
    <s v=""/>
    <x v="0"/>
    <x v="60"/>
    <m/>
    <s v="^()$"/>
    <n v="9"/>
    <x v="0"/>
    <x v="2"/>
    <x v="0"/>
    <x v="0"/>
    <x v="1"/>
    <x v="1"/>
    <b v="0"/>
    <x v="1"/>
    <x v="1"/>
    <n v="0"/>
    <x v="0"/>
    <b v="0"/>
    <b v="0"/>
    <b v="0"/>
    <b v="0"/>
    <b v="0"/>
    <b v="0"/>
    <b v="0"/>
    <b v="0"/>
    <b v="0"/>
    <b v="0"/>
    <b v="0"/>
    <x v="1"/>
    <x v="1"/>
    <n v="0"/>
    <x v="3"/>
    <x v="0"/>
  </r>
  <r>
    <m/>
    <s v="STG"/>
    <x v="5"/>
    <x v="85"/>
    <x v="86"/>
    <x v="41"/>
    <x v="87"/>
    <s v="yyyy-mm-dd"/>
    <x v="3"/>
    <m/>
    <s v="N/A"/>
    <s v="Confidential"/>
    <x v="3"/>
    <m/>
    <x v="1"/>
    <s v="NBDC"/>
    <x v="2"/>
    <x v="2"/>
    <x v="0"/>
    <x v="0"/>
    <s v="DM_EBO_PROJECT_MANAGEMENT"/>
    <s v="EBO_PROJECT_REGISTRATION_DATE"/>
    <m/>
    <m/>
    <m/>
    <m/>
    <m/>
    <m/>
    <m/>
    <m/>
    <m/>
    <m/>
    <m/>
    <m/>
    <m/>
    <m/>
    <m/>
    <m/>
    <m/>
    <m/>
    <s v="資料清單"/>
    <x v="5"/>
    <x v="5"/>
    <x v="60"/>
    <x v="5"/>
    <e v="#N/A"/>
    <s v="EBO Project Registration Date"/>
    <x v="86"/>
    <x v="41"/>
    <x v="0"/>
    <x v="87"/>
    <x v="2"/>
    <s v="IEC_STD_V10 &gt;&gt; Common &gt;&gt; AutoMetaDataEBO Project Registration Date"/>
    <x v="3"/>
    <x v="1"/>
    <s v="EBO 專案登錄日期Dimension"/>
    <s v="EBO 專案管理"/>
    <n v="167"/>
    <n v="266"/>
    <n v="0"/>
    <s v=""/>
    <n v="0"/>
    <n v="0"/>
    <n v="167"/>
    <x v="32"/>
    <s v="EBO Project Management"/>
    <x v="28"/>
    <e v="#N/A"/>
    <x v="0"/>
    <s v="C.1.1.0:"/>
    <x v="79"/>
    <x v="79"/>
    <x v="269"/>
    <x v="85"/>
    <x v="86"/>
    <x v="93"/>
    <x v="0"/>
    <x v="0"/>
    <x v="0"/>
    <x v="3"/>
    <m/>
    <x v="0"/>
    <x v="3"/>
    <s v="EBO Project Management_EBO Project Registration Date"/>
    <x v="269"/>
    <x v="3"/>
    <x v="0"/>
    <x v="2"/>
    <x v="2"/>
    <x v="0"/>
    <x v="0"/>
    <s v="DM_EBO_PROJECT_MANAGEMENT"/>
    <s v="EBO_PROJECT_REGISTRATION_DATE"/>
    <x v="27"/>
    <x v="69"/>
    <x v="0"/>
    <n v="8"/>
    <x v="1"/>
    <x v="1"/>
    <x v="1"/>
    <s v=""/>
    <s v=""/>
    <n v="269"/>
    <s v="-269"/>
    <x v="0"/>
    <x v="0"/>
    <x v="0"/>
    <x v="86"/>
    <x v="2"/>
    <s v="EBO專案進入Candidate Phase日期"/>
    <s v=""/>
    <s v=""/>
    <x v="0"/>
    <x v="60"/>
    <m/>
    <s v="^()$"/>
    <n v="9"/>
    <x v="0"/>
    <x v="2"/>
    <x v="0"/>
    <x v="0"/>
    <x v="1"/>
    <x v="1"/>
    <b v="0"/>
    <x v="1"/>
    <x v="1"/>
    <n v="0"/>
    <x v="0"/>
    <b v="0"/>
    <b v="0"/>
    <b v="0"/>
    <b v="0"/>
    <b v="0"/>
    <b v="0"/>
    <b v="0"/>
    <b v="0"/>
    <b v="0"/>
    <b v="0"/>
    <b v="0"/>
    <x v="1"/>
    <x v="1"/>
    <n v="0"/>
    <x v="7"/>
    <x v="0"/>
  </r>
  <r>
    <m/>
    <s v="STG"/>
    <x v="5"/>
    <x v="86"/>
    <x v="87"/>
    <x v="75"/>
    <x v="88"/>
    <s v="years count from Registration Date to current date (runtime) if EBO Phase not Graduated; precision decimal(2,1)"/>
    <x v="4"/>
    <m/>
    <s v="N/A"/>
    <s v="Confidential"/>
    <x v="4"/>
    <m/>
    <x v="1"/>
    <s v="NBDC"/>
    <x v="2"/>
    <x v="2"/>
    <x v="1"/>
    <x v="0"/>
    <s v="DM_EBO_PROJECT_MANAGEMENT"/>
    <s v="EBO_DEVELOPMENT_DURATION"/>
    <m/>
    <m/>
    <m/>
    <m/>
    <m/>
    <m/>
    <m/>
    <m/>
    <m/>
    <m/>
    <m/>
    <m/>
    <m/>
    <m/>
    <m/>
    <m/>
    <m/>
    <m/>
    <s v="資料清單"/>
    <x v="5"/>
    <x v="6"/>
    <x v="60"/>
    <x v="5"/>
    <e v="#N/A"/>
    <s v="EBO Development Duration"/>
    <x v="87"/>
    <x v="75"/>
    <x v="0"/>
    <x v="88"/>
    <x v="2"/>
    <s v="IEC_STD_V10 &gt;&gt; Common &gt;&gt; AutoMetaDataEBO Development Duration"/>
    <x v="4"/>
    <x v="1"/>
    <s v="EBO 專案發展時間Measure"/>
    <s v="EBO 專案管理"/>
    <n v="168"/>
    <n v="266"/>
    <n v="0"/>
    <s v=""/>
    <n v="0"/>
    <n v="0"/>
    <n v="168"/>
    <x v="33"/>
    <s v="EBO Project Management"/>
    <x v="28"/>
    <e v="#N/A"/>
    <x v="0"/>
    <s v="C.1.1.0:"/>
    <x v="80"/>
    <x v="80"/>
    <x v="270"/>
    <x v="86"/>
    <x v="87"/>
    <x v="94"/>
    <x v="0"/>
    <x v="0"/>
    <x v="0"/>
    <x v="4"/>
    <m/>
    <x v="0"/>
    <x v="4"/>
    <s v="EBO Project Management_EBO Development Duration"/>
    <x v="270"/>
    <x v="4"/>
    <x v="0"/>
    <x v="2"/>
    <x v="2"/>
    <x v="0"/>
    <x v="0"/>
    <s v="DM_EBO_PROJECT_MANAGEMENT"/>
    <s v="EBO_DEVELOPMENT_DURATION"/>
    <x v="27"/>
    <x v="70"/>
    <x v="0"/>
    <n v="8"/>
    <x v="1"/>
    <x v="1"/>
    <x v="1"/>
    <s v=""/>
    <s v=""/>
    <n v="270"/>
    <s v="-270"/>
    <x v="0"/>
    <x v="0"/>
    <x v="0"/>
    <x v="87"/>
    <x v="2"/>
    <s v="EBO 專案自登錄日期起的發展時間"/>
    <s v=""/>
    <s v=""/>
    <x v="0"/>
    <x v="60"/>
    <m/>
    <s v="不要上資料庫^()$"/>
    <n v="9"/>
    <x v="0"/>
    <x v="2"/>
    <x v="0"/>
    <x v="0"/>
    <x v="1"/>
    <x v="1"/>
    <b v="0"/>
    <x v="1"/>
    <x v="1"/>
    <n v="0"/>
    <x v="0"/>
    <b v="0"/>
    <b v="0"/>
    <b v="0"/>
    <b v="0"/>
    <b v="0"/>
    <b v="0"/>
    <b v="0"/>
    <b v="0"/>
    <b v="0"/>
    <b v="0"/>
    <b v="0"/>
    <x v="1"/>
    <x v="1"/>
    <n v="0"/>
    <x v="9"/>
    <x v="0"/>
  </r>
  <r>
    <m/>
    <s v="STG"/>
    <x v="5"/>
    <x v="167"/>
    <x v="101"/>
    <x v="1"/>
    <x v="165"/>
    <s v="latest EBO Project Phase History_EBO Phase"/>
    <x v="3"/>
    <m/>
    <s v="N/A"/>
    <s v="Confidential"/>
    <x v="1"/>
    <s v="Candidate, _x000a_Pre-EBO, _x000a_EBO, _x000a_Graduated"/>
    <x v="1"/>
    <s v="NBDC"/>
    <x v="2"/>
    <x v="2"/>
    <x v="0"/>
    <x v="0"/>
    <s v="DM_EBO_PROJECT_MANAGEMENT"/>
    <s v="EBO_PHASE"/>
    <m/>
    <m/>
    <m/>
    <m/>
    <m/>
    <m/>
    <m/>
    <m/>
    <m/>
    <m/>
    <m/>
    <m/>
    <m/>
    <m/>
    <m/>
    <m/>
    <m/>
    <m/>
    <s v="資料清單"/>
    <x v="5"/>
    <x v="7"/>
    <x v="60"/>
    <x v="5"/>
    <e v="#N/A"/>
    <s v="EBO Phase"/>
    <x v="101"/>
    <x v="1"/>
    <x v="0"/>
    <x v="165"/>
    <x v="2"/>
    <s v="IEC_STD_V10 &gt;&gt; Common &gt;&gt; AutoMetaDataEBO Phase"/>
    <x v="3"/>
    <x v="1"/>
    <s v="EBO 專案現在階段Dimension"/>
    <s v="EBO 專案管理"/>
    <n v="186"/>
    <n v="266"/>
    <n v="0"/>
    <s v=""/>
    <n v="0"/>
    <n v="0"/>
    <n v="186"/>
    <x v="27"/>
    <s v="EBO Project Management"/>
    <x v="28"/>
    <e v="#N/A"/>
    <x v="0"/>
    <s v="C.1.1.0:"/>
    <x v="81"/>
    <x v="81"/>
    <x v="271"/>
    <x v="167"/>
    <x v="101"/>
    <x v="170"/>
    <x v="18"/>
    <x v="0"/>
    <x v="0"/>
    <x v="1"/>
    <m/>
    <x v="0"/>
    <x v="3"/>
    <s v="EBO Project Management_EBO Phase"/>
    <x v="271"/>
    <x v="3"/>
    <x v="0"/>
    <x v="2"/>
    <x v="2"/>
    <x v="0"/>
    <x v="0"/>
    <s v="DM_EBO_PROJECT_MANAGEMENT"/>
    <s v="EBO_PHASE"/>
    <x v="27"/>
    <x v="82"/>
    <x v="0"/>
    <n v="8"/>
    <x v="1"/>
    <x v="1"/>
    <x v="1"/>
    <s v=""/>
    <s v=""/>
    <n v="271"/>
    <s v="-271"/>
    <x v="0"/>
    <x v="0"/>
    <x v="0"/>
    <x v="101"/>
    <x v="2"/>
    <s v="EBO 專案的最新階段"/>
    <s v=""/>
    <s v=""/>
    <x v="0"/>
    <x v="60"/>
    <m/>
    <s v="^()$"/>
    <n v="9"/>
    <x v="0"/>
    <x v="2"/>
    <x v="0"/>
    <x v="0"/>
    <x v="1"/>
    <x v="1"/>
    <b v="0"/>
    <x v="1"/>
    <x v="1"/>
    <n v="0"/>
    <x v="0"/>
    <b v="0"/>
    <b v="0"/>
    <b v="0"/>
    <b v="0"/>
    <b v="1"/>
    <b v="0"/>
    <b v="0"/>
    <b v="0"/>
    <b v="1"/>
    <b v="0"/>
    <b v="0"/>
    <x v="0"/>
    <x v="6"/>
    <n v="1"/>
    <x v="35"/>
    <x v="0"/>
  </r>
  <r>
    <m/>
    <s v="STG"/>
    <x v="5"/>
    <x v="108"/>
    <x v="109"/>
    <x v="1"/>
    <x v="109"/>
    <s v="&quot;G&quot; 底色呈現綠色 , _x000a_&quot;R&quot; 底色呈現紅色, _x000a_&quot;Y&quot; 底色呈現黃色, _x000a_&quot;NA&quot; 無底色"/>
    <x v="3"/>
    <m/>
    <s v="N/A"/>
    <s v="Confidential"/>
    <x v="2"/>
    <s v="G, R, Y, NA"/>
    <x v="1"/>
    <s v="NBDC"/>
    <x v="2"/>
    <x v="2"/>
    <x v="0"/>
    <x v="0"/>
    <s v="DM_EBO_PROJECT_MANAGEMENT"/>
    <s v="EBO_STRATEGIC_CLARITY"/>
    <m/>
    <m/>
    <m/>
    <m/>
    <m/>
    <m/>
    <m/>
    <m/>
    <m/>
    <m/>
    <m/>
    <m/>
    <m/>
    <m/>
    <m/>
    <m/>
    <m/>
    <m/>
    <s v="資料清單"/>
    <x v="5"/>
    <x v="8"/>
    <x v="60"/>
    <x v="5"/>
    <e v="#N/A"/>
    <s v="EBO Strategic Clarity"/>
    <x v="109"/>
    <x v="1"/>
    <x v="0"/>
    <x v="109"/>
    <x v="2"/>
    <s v="IEC_STD_V10 &gt;&gt; Common &gt;&gt; AutoMetaDataEBO Strategic Clarity"/>
    <x v="3"/>
    <x v="1"/>
    <s v="策略清晰度Dimension"/>
    <s v="EBO 專案管理"/>
    <n v="197"/>
    <n v="266"/>
    <n v="0"/>
    <s v=""/>
    <n v="0"/>
    <n v="0"/>
    <n v="197"/>
    <x v="34"/>
    <s v="EBO Project Management"/>
    <x v="28"/>
    <e v="#N/A"/>
    <x v="0"/>
    <s v="C.1.1.0:"/>
    <x v="82"/>
    <x v="82"/>
    <x v="272"/>
    <x v="108"/>
    <x v="109"/>
    <x v="171"/>
    <x v="20"/>
    <x v="0"/>
    <x v="0"/>
    <x v="2"/>
    <m/>
    <x v="0"/>
    <x v="3"/>
    <s v="EBO Project Management_EBO Strategic Clarity"/>
    <x v="272"/>
    <x v="3"/>
    <x v="0"/>
    <x v="2"/>
    <x v="2"/>
    <x v="0"/>
    <x v="0"/>
    <s v="DM_EBO_PROJECT_MANAGEMENT"/>
    <s v="EBO_STRATEGIC_CLARITY"/>
    <x v="27"/>
    <x v="89"/>
    <x v="0"/>
    <n v="8"/>
    <x v="1"/>
    <x v="1"/>
    <x v="1"/>
    <s v=""/>
    <s v=""/>
    <n v="272"/>
    <s v="-272"/>
    <x v="0"/>
    <x v="0"/>
    <x v="0"/>
    <x v="109"/>
    <x v="2"/>
    <s v="EBO 現階段的策略清晰度，以紅綠黃表示進度現況"/>
    <s v=""/>
    <s v=""/>
    <x v="0"/>
    <x v="60"/>
    <m/>
    <s v="^()$"/>
    <n v="9"/>
    <x v="0"/>
    <x v="2"/>
    <x v="0"/>
    <x v="0"/>
    <x v="1"/>
    <x v="1"/>
    <b v="0"/>
    <x v="1"/>
    <x v="1"/>
    <n v="0"/>
    <x v="0"/>
    <b v="0"/>
    <b v="0"/>
    <b v="0"/>
    <b v="0"/>
    <b v="0"/>
    <b v="0"/>
    <b v="0"/>
    <b v="0"/>
    <b v="0"/>
    <b v="0"/>
    <b v="0"/>
    <x v="1"/>
    <x v="1"/>
    <n v="0"/>
    <x v="28"/>
    <x v="0"/>
  </r>
  <r>
    <m/>
    <s v="STG"/>
    <x v="5"/>
    <x v="109"/>
    <x v="110"/>
    <x v="76"/>
    <x v="110"/>
    <s v="&quot;G&quot; 底色呈現綠色 , _x000a_&quot;R&quot; 底色呈現紅色, _x000a_&quot;Y&quot; 底色呈現黃色, _x000a_&quot;NA&quot; 無底色"/>
    <x v="3"/>
    <m/>
    <s v="N/A"/>
    <s v="Confidential"/>
    <x v="2"/>
    <s v="G, R, Y, NA"/>
    <x v="1"/>
    <s v="NBDC"/>
    <x v="2"/>
    <x v="2"/>
    <x v="0"/>
    <x v="0"/>
    <s v="DM_EBO_PROJECT_MANAGEMENT"/>
    <s v="EBO_TECHNOLOGY_READINESS"/>
    <m/>
    <m/>
    <m/>
    <m/>
    <m/>
    <m/>
    <m/>
    <m/>
    <m/>
    <m/>
    <m/>
    <m/>
    <m/>
    <m/>
    <m/>
    <m/>
    <m/>
    <m/>
    <s v="資料清單"/>
    <x v="5"/>
    <x v="9"/>
    <x v="60"/>
    <x v="5"/>
    <e v="#N/A"/>
    <s v="EBO Technology Readiness"/>
    <x v="110"/>
    <x v="76"/>
    <x v="0"/>
    <x v="110"/>
    <x v="2"/>
    <s v="IEC_STD_V10 &gt;&gt; Common &gt;&gt; AutoMetaDataEBO Technology Readiness"/>
    <x v="3"/>
    <x v="1"/>
    <s v="技術成熟度Dimension"/>
    <s v="EBO 專案管理"/>
    <n v="198"/>
    <n v="266"/>
    <n v="0"/>
    <s v=""/>
    <n v="0"/>
    <n v="0"/>
    <n v="198"/>
    <x v="35"/>
    <s v="EBO Project Management"/>
    <x v="28"/>
    <e v="#N/A"/>
    <x v="0"/>
    <s v="C.1.1.0:"/>
    <x v="83"/>
    <x v="83"/>
    <x v="273"/>
    <x v="109"/>
    <x v="110"/>
    <x v="171"/>
    <x v="20"/>
    <x v="0"/>
    <x v="0"/>
    <x v="2"/>
    <m/>
    <x v="0"/>
    <x v="3"/>
    <s v="EBO Project Management_EBO Technology Readiness"/>
    <x v="273"/>
    <x v="3"/>
    <x v="0"/>
    <x v="2"/>
    <x v="2"/>
    <x v="0"/>
    <x v="0"/>
    <s v="DM_EBO_PROJECT_MANAGEMENT"/>
    <s v="EBO_TECHNOLOGY_READINESS"/>
    <x v="27"/>
    <x v="90"/>
    <x v="0"/>
    <n v="8"/>
    <x v="1"/>
    <x v="1"/>
    <x v="1"/>
    <s v=""/>
    <s v=""/>
    <n v="273"/>
    <s v="-273"/>
    <x v="0"/>
    <x v="0"/>
    <x v="0"/>
    <x v="110"/>
    <x v="2"/>
    <s v="EBO 現階段的技術成熟度，以紅綠黃表示進度現況"/>
    <s v=""/>
    <s v=""/>
    <x v="0"/>
    <x v="60"/>
    <m/>
    <s v="^()$"/>
    <n v="9"/>
    <x v="0"/>
    <x v="2"/>
    <x v="0"/>
    <x v="0"/>
    <x v="1"/>
    <x v="1"/>
    <b v="0"/>
    <x v="1"/>
    <x v="1"/>
    <n v="0"/>
    <x v="0"/>
    <b v="0"/>
    <b v="0"/>
    <b v="0"/>
    <b v="0"/>
    <b v="0"/>
    <b v="0"/>
    <b v="0"/>
    <b v="0"/>
    <b v="0"/>
    <b v="0"/>
    <b v="0"/>
    <x v="1"/>
    <x v="1"/>
    <n v="0"/>
    <x v="9"/>
    <x v="0"/>
  </r>
  <r>
    <m/>
    <s v="STG"/>
    <x v="5"/>
    <x v="110"/>
    <x v="111"/>
    <x v="1"/>
    <x v="111"/>
    <s v="&quot;G&quot; 底色呈現綠色 , _x000a_&quot;R&quot; 底色呈現紅色, _x000a_&quot;Y&quot; 底色呈現黃色, _x000a_&quot;NA&quot; 無底色"/>
    <x v="3"/>
    <m/>
    <s v="N/A"/>
    <s v="Confidential"/>
    <x v="2"/>
    <s v="G, R, Y, NA"/>
    <x v="1"/>
    <s v="NBDC"/>
    <x v="2"/>
    <x v="2"/>
    <x v="0"/>
    <x v="0"/>
    <s v="DM_EBO_PROJECT_MANAGEMENT"/>
    <s v="EBO_BUSINESS_MODEL_VIABILITY"/>
    <m/>
    <m/>
    <m/>
    <m/>
    <m/>
    <m/>
    <m/>
    <m/>
    <m/>
    <m/>
    <m/>
    <m/>
    <m/>
    <m/>
    <m/>
    <m/>
    <m/>
    <m/>
    <s v="資料清單"/>
    <x v="5"/>
    <x v="10"/>
    <x v="60"/>
    <x v="5"/>
    <e v="#N/A"/>
    <s v="EBO Business Model Viability"/>
    <x v="111"/>
    <x v="1"/>
    <x v="0"/>
    <x v="111"/>
    <x v="2"/>
    <s v="IEC_STD_V10 &gt;&gt; Common &gt;&gt; AutoMetaDataEBO Business Model Viability"/>
    <x v="3"/>
    <x v="1"/>
    <s v="商模可行性Dimension"/>
    <s v="EBO 專案管理"/>
    <n v="199"/>
    <n v="266"/>
    <n v="0"/>
    <s v=""/>
    <n v="0"/>
    <n v="0"/>
    <n v="199"/>
    <x v="36"/>
    <s v="EBO Project Management"/>
    <x v="28"/>
    <e v="#N/A"/>
    <x v="0"/>
    <s v="C.1.1.0:"/>
    <x v="84"/>
    <x v="84"/>
    <x v="274"/>
    <x v="110"/>
    <x v="111"/>
    <x v="171"/>
    <x v="20"/>
    <x v="0"/>
    <x v="0"/>
    <x v="2"/>
    <m/>
    <x v="0"/>
    <x v="3"/>
    <s v="EBO Project Management_EBO Business Model Viability"/>
    <x v="274"/>
    <x v="3"/>
    <x v="0"/>
    <x v="2"/>
    <x v="2"/>
    <x v="0"/>
    <x v="0"/>
    <s v="DM_EBO_PROJECT_MANAGEMENT"/>
    <s v="EBO_BUSINESS_MODEL_VIABILITY"/>
    <x v="27"/>
    <x v="91"/>
    <x v="0"/>
    <n v="8"/>
    <x v="1"/>
    <x v="1"/>
    <x v="1"/>
    <s v=""/>
    <s v=""/>
    <n v="274"/>
    <s v="-274"/>
    <x v="0"/>
    <x v="0"/>
    <x v="0"/>
    <x v="111"/>
    <x v="2"/>
    <s v="EBO 現階段的商模可行性，以紅綠黃表示進度現況"/>
    <s v=""/>
    <s v=""/>
    <x v="0"/>
    <x v="60"/>
    <m/>
    <s v="^()$"/>
    <n v="9"/>
    <x v="0"/>
    <x v="2"/>
    <x v="0"/>
    <x v="0"/>
    <x v="1"/>
    <x v="1"/>
    <b v="0"/>
    <x v="1"/>
    <x v="1"/>
    <n v="0"/>
    <x v="0"/>
    <b v="0"/>
    <b v="0"/>
    <b v="0"/>
    <b v="0"/>
    <b v="0"/>
    <b v="0"/>
    <b v="0"/>
    <b v="0"/>
    <b v="0"/>
    <b v="0"/>
    <b v="0"/>
    <x v="1"/>
    <x v="1"/>
    <n v="0"/>
    <x v="10"/>
    <x v="0"/>
  </r>
  <r>
    <m/>
    <s v="STG"/>
    <x v="5"/>
    <x v="111"/>
    <x v="112"/>
    <x v="1"/>
    <x v="112"/>
    <s v="&quot;G&quot; 底色呈現綠色 , _x000a_&quot;R&quot; 底色呈現紅色, _x000a_&quot;Y&quot; 底色呈現黃色, _x000a_&quot;NA&quot; 無底色"/>
    <x v="3"/>
    <m/>
    <s v="N/A"/>
    <s v="Confidential"/>
    <x v="2"/>
    <s v="G, R, Y, NA"/>
    <x v="1"/>
    <s v="NBDC"/>
    <x v="2"/>
    <x v="2"/>
    <x v="0"/>
    <x v="0"/>
    <s v="DM_EBO_PROJECT_MANAGEMENT"/>
    <s v="EBO_WIN_IN_THE_MARKETPLACE"/>
    <m/>
    <m/>
    <m/>
    <m/>
    <m/>
    <m/>
    <m/>
    <m/>
    <m/>
    <m/>
    <m/>
    <m/>
    <m/>
    <m/>
    <m/>
    <m/>
    <m/>
    <m/>
    <s v="資料清單"/>
    <x v="5"/>
    <x v="11"/>
    <x v="60"/>
    <x v="5"/>
    <e v="#N/A"/>
    <s v="EBO Win in the Marketplace"/>
    <x v="112"/>
    <x v="1"/>
    <x v="0"/>
    <x v="112"/>
    <x v="2"/>
    <s v="IEC_STD_V10 &gt;&gt; Common &gt;&gt; AutoMetaDataEBO Win in the Marketplace"/>
    <x v="3"/>
    <x v="1"/>
    <s v="市場確佔度Dimension"/>
    <s v="EBO 專案管理"/>
    <n v="200"/>
    <n v="266"/>
    <n v="0"/>
    <s v=""/>
    <n v="0"/>
    <n v="0"/>
    <n v="200"/>
    <x v="37"/>
    <s v="EBO Project Management"/>
    <x v="28"/>
    <e v="#N/A"/>
    <x v="0"/>
    <s v="C.1.1.0:"/>
    <x v="85"/>
    <x v="85"/>
    <x v="275"/>
    <x v="111"/>
    <x v="112"/>
    <x v="171"/>
    <x v="20"/>
    <x v="0"/>
    <x v="0"/>
    <x v="2"/>
    <m/>
    <x v="0"/>
    <x v="3"/>
    <s v="EBO Project Management_EBO Win in the Marketplace"/>
    <x v="275"/>
    <x v="3"/>
    <x v="0"/>
    <x v="2"/>
    <x v="2"/>
    <x v="0"/>
    <x v="0"/>
    <s v="DM_EBO_PROJECT_MANAGEMENT"/>
    <s v="EBO_WIN_IN_THE_MARKETPLACE"/>
    <x v="27"/>
    <x v="92"/>
    <x v="0"/>
    <n v="8"/>
    <x v="1"/>
    <x v="1"/>
    <x v="1"/>
    <s v=""/>
    <s v=""/>
    <n v="275"/>
    <s v="-275"/>
    <x v="0"/>
    <x v="0"/>
    <x v="0"/>
    <x v="112"/>
    <x v="2"/>
    <s v="EBO 現階段的市場確佔度，以紅綠黃表示進度現況"/>
    <s v=""/>
    <s v=""/>
    <x v="0"/>
    <x v="60"/>
    <m/>
    <s v="^()$"/>
    <n v="9"/>
    <x v="0"/>
    <x v="2"/>
    <x v="0"/>
    <x v="0"/>
    <x v="1"/>
    <x v="1"/>
    <b v="0"/>
    <x v="1"/>
    <x v="1"/>
    <n v="0"/>
    <x v="0"/>
    <b v="0"/>
    <b v="0"/>
    <b v="0"/>
    <b v="0"/>
    <b v="0"/>
    <b v="0"/>
    <b v="0"/>
    <b v="0"/>
    <b v="0"/>
    <b v="0"/>
    <b v="0"/>
    <x v="1"/>
    <x v="1"/>
    <n v="0"/>
    <x v="21"/>
    <x v="0"/>
  </r>
  <r>
    <m/>
    <s v="STG"/>
    <x v="5"/>
    <x v="90"/>
    <x v="91"/>
    <x v="77"/>
    <x v="92"/>
    <s v="sum EBO Project Revenue_Actual Revenue/1,000,000"/>
    <x v="4"/>
    <m/>
    <m/>
    <s v="Confidential"/>
    <x v="6"/>
    <m/>
    <x v="1"/>
    <s v="NBDC"/>
    <x v="2"/>
    <x v="2"/>
    <x v="0"/>
    <x v="0"/>
    <s v="DM_EBO_PROJECT_MANAGEMENT"/>
    <s v="EBO_PROJECT_ACCUMULATED_REVENUE"/>
    <m/>
    <m/>
    <m/>
    <m/>
    <m/>
    <m/>
    <m/>
    <m/>
    <m/>
    <m/>
    <m/>
    <m/>
    <m/>
    <m/>
    <m/>
    <m/>
    <m/>
    <m/>
    <s v="資料清單"/>
    <x v="5"/>
    <x v="12"/>
    <x v="60"/>
    <x v="5"/>
    <e v="#N/A"/>
    <s v="EBO Project Accumulated Revenue"/>
    <x v="91"/>
    <x v="77"/>
    <x v="0"/>
    <x v="92"/>
    <x v="2"/>
    <s v="IEC_STD_V10 &gt;&gt; Common &gt;&gt; AutoMetaDataEBO Project Accumulated Revenue"/>
    <x v="4"/>
    <x v="1"/>
    <s v="EBO 專案累計利潤Measure"/>
    <s v="EBO 專案管理"/>
    <n v="172"/>
    <n v="266"/>
    <n v="0"/>
    <s v=""/>
    <n v="0"/>
    <n v="0"/>
    <n v="172"/>
    <x v="38"/>
    <s v="EBO Project Management"/>
    <x v="28"/>
    <e v="#N/A"/>
    <x v="0"/>
    <s v="C.1.1.0:"/>
    <x v="86"/>
    <x v="86"/>
    <x v="276"/>
    <x v="90"/>
    <x v="91"/>
    <x v="98"/>
    <x v="0"/>
    <x v="0"/>
    <x v="0"/>
    <x v="6"/>
    <m/>
    <x v="0"/>
    <x v="4"/>
    <s v="EBO Project Management_EBO Project Accumulated Revenue"/>
    <x v="276"/>
    <x v="4"/>
    <x v="0"/>
    <x v="2"/>
    <x v="2"/>
    <x v="0"/>
    <x v="0"/>
    <s v="DM_EBO_PROJECT_MANAGEMENT"/>
    <s v="EBO_PROJECT_ACCUMULATED_REVENUE"/>
    <x v="27"/>
    <x v="74"/>
    <x v="0"/>
    <n v="8"/>
    <x v="1"/>
    <x v="1"/>
    <x v="1"/>
    <s v=""/>
    <s v=""/>
    <n v="276"/>
    <s v="-276"/>
    <x v="0"/>
    <x v="0"/>
    <x v="0"/>
    <x v="91"/>
    <x v="2"/>
    <s v="Accumulated Revenue (百萬台幣)"/>
    <s v=""/>
    <s v=""/>
    <x v="0"/>
    <x v="60"/>
    <m/>
    <s v="^()$"/>
    <n v="9"/>
    <x v="0"/>
    <x v="2"/>
    <x v="0"/>
    <x v="0"/>
    <x v="1"/>
    <x v="1"/>
    <b v="0"/>
    <x v="1"/>
    <x v="1"/>
    <n v="0"/>
    <x v="0"/>
    <b v="0"/>
    <b v="0"/>
    <b v="0"/>
    <b v="0"/>
    <b v="0"/>
    <b v="0"/>
    <b v="0"/>
    <b v="0"/>
    <b v="0"/>
    <b v="0"/>
    <b v="0"/>
    <x v="1"/>
    <x v="1"/>
    <n v="0"/>
    <x v="13"/>
    <x v="0"/>
  </r>
  <r>
    <m/>
    <s v="STG"/>
    <x v="5"/>
    <x v="168"/>
    <x v="168"/>
    <x v="1"/>
    <x v="166"/>
    <s v="EBO 專案資助管理"/>
    <x v="0"/>
    <m/>
    <s v="N/A"/>
    <s v="Confidential"/>
    <x v="7"/>
    <m/>
    <x v="1"/>
    <s v="NBDC"/>
    <x v="2"/>
    <x v="2"/>
    <x v="0"/>
    <x v="0"/>
    <s v="DM_EBO_FUNDING_MANAGEMENT"/>
    <m/>
    <m/>
    <m/>
    <m/>
    <m/>
    <m/>
    <m/>
    <m/>
    <m/>
    <m/>
    <m/>
    <m/>
    <m/>
    <m/>
    <m/>
    <m/>
    <m/>
    <m/>
    <m/>
    <s v="資料清單"/>
    <x v="5"/>
    <x v="13"/>
    <x v="60"/>
    <x v="5"/>
    <e v="#N/A"/>
    <s v="EBO Funding Management"/>
    <x v="168"/>
    <x v="1"/>
    <x v="0"/>
    <x v="166"/>
    <x v="2"/>
    <s v="IEC_STD_V10 &gt;&gt; Common &gt;&gt; AutoMetaDataEBO Funding Management"/>
    <x v="0"/>
    <x v="1"/>
    <s v="EBO 專案資助管理Concept"/>
    <s v="EBO 專案資助管理"/>
    <n v="279"/>
    <n v="0"/>
    <n v="0"/>
    <s v=""/>
    <n v="0"/>
    <n v="0"/>
    <n v="0"/>
    <x v="0"/>
    <s v=""/>
    <x v="0"/>
    <s v=""/>
    <x v="0"/>
    <s v="C.1.1.0:"/>
    <x v="87"/>
    <x v="87"/>
    <x v="277"/>
    <x v="168"/>
    <x v="168"/>
    <x v="172"/>
    <x v="0"/>
    <x v="0"/>
    <x v="0"/>
    <x v="7"/>
    <m/>
    <x v="0"/>
    <x v="0"/>
    <s v="EBO Funding Management"/>
    <x v="277"/>
    <x v="0"/>
    <x v="0"/>
    <x v="2"/>
    <x v="2"/>
    <x v="0"/>
    <x v="0"/>
    <s v="DM_EBO_FUNDING_MANAGEMENT"/>
    <s v=""/>
    <x v="28"/>
    <x v="0"/>
    <x v="0"/>
    <n v="8"/>
    <x v="1"/>
    <x v="1"/>
    <x v="1"/>
    <s v=""/>
    <s v=""/>
    <n v="277"/>
    <s v="-277"/>
    <x v="0"/>
    <x v="0"/>
    <x v="0"/>
    <x v="168"/>
    <x v="2"/>
    <s v="EBO 專案資助管理"/>
    <s v=""/>
    <s v=""/>
    <x v="0"/>
    <x v="60"/>
    <m/>
    <s v="^()$"/>
    <n v="9"/>
    <x v="0"/>
    <x v="2"/>
    <x v="0"/>
    <x v="0"/>
    <x v="0"/>
    <x v="1"/>
    <b v="0"/>
    <x v="1"/>
    <x v="0"/>
    <n v="0"/>
    <x v="0"/>
    <b v="0"/>
    <b v="0"/>
    <b v="0"/>
    <b v="0"/>
    <b v="0"/>
    <b v="0"/>
    <b v="0"/>
    <b v="0"/>
    <b v="0"/>
    <b v="0"/>
    <b v="0"/>
    <x v="1"/>
    <x v="1"/>
    <n v="0"/>
    <x v="17"/>
    <x v="0"/>
  </r>
  <r>
    <m/>
    <s v="STG"/>
    <x v="5"/>
    <x v="80"/>
    <x v="81"/>
    <x v="1"/>
    <x v="82"/>
    <s v="EBO 專案編號"/>
    <x v="3"/>
    <m/>
    <s v="N/A"/>
    <s v="Confidential"/>
    <x v="8"/>
    <m/>
    <x v="1"/>
    <s v="NBDC"/>
    <x v="2"/>
    <x v="2"/>
    <x v="0"/>
    <x v="0"/>
    <s v="DM_EBO_FUNDING_MANAGEMENT"/>
    <s v="EBO_PROJECT_NUMBER"/>
    <m/>
    <m/>
    <m/>
    <m/>
    <m/>
    <m/>
    <m/>
    <m/>
    <m/>
    <m/>
    <m/>
    <m/>
    <m/>
    <m/>
    <m/>
    <m/>
    <m/>
    <m/>
    <s v="資料清單"/>
    <x v="5"/>
    <x v="14"/>
    <x v="60"/>
    <x v="5"/>
    <e v="#N/A"/>
    <s v="EBO Project Number"/>
    <x v="81"/>
    <x v="1"/>
    <x v="0"/>
    <x v="82"/>
    <x v="2"/>
    <s v="IEC_STD_V10 &gt;&gt; Common &gt;&gt; AutoMetaDataEBO Project Number"/>
    <x v="3"/>
    <x v="1"/>
    <s v="EBO 專案編號Dimension"/>
    <s v="EBO 專案資助管理"/>
    <n v="162"/>
    <n v="279"/>
    <n v="0"/>
    <s v=""/>
    <n v="0"/>
    <n v="0"/>
    <n v="162"/>
    <x v="25"/>
    <s v="EBO Funding Management"/>
    <x v="29"/>
    <e v="#N/A"/>
    <x v="0"/>
    <s v="C.1.1.0:"/>
    <x v="88"/>
    <x v="88"/>
    <x v="278"/>
    <x v="80"/>
    <x v="81"/>
    <x v="100"/>
    <x v="0"/>
    <x v="0"/>
    <x v="0"/>
    <x v="8"/>
    <m/>
    <x v="0"/>
    <x v="3"/>
    <s v="EBO Funding Management_EBO Project Number"/>
    <x v="278"/>
    <x v="3"/>
    <x v="0"/>
    <x v="2"/>
    <x v="2"/>
    <x v="0"/>
    <x v="0"/>
    <s v="DM_EBO_FUNDING_MANAGEMENT"/>
    <s v="EBO_PROJECT_NUMBER"/>
    <x v="28"/>
    <x v="64"/>
    <x v="0"/>
    <n v="8"/>
    <x v="1"/>
    <x v="1"/>
    <x v="1"/>
    <s v=""/>
    <s v=""/>
    <n v="278"/>
    <s v="-278"/>
    <x v="0"/>
    <x v="0"/>
    <x v="0"/>
    <x v="81"/>
    <x v="2"/>
    <s v="EBO 專案編號"/>
    <s v=""/>
    <s v=""/>
    <x v="0"/>
    <x v="60"/>
    <m/>
    <s v="^()$"/>
    <n v="9"/>
    <x v="0"/>
    <x v="2"/>
    <x v="0"/>
    <x v="0"/>
    <x v="1"/>
    <x v="1"/>
    <b v="0"/>
    <x v="1"/>
    <x v="1"/>
    <n v="0"/>
    <x v="0"/>
    <b v="0"/>
    <b v="0"/>
    <b v="0"/>
    <b v="0"/>
    <b v="0"/>
    <b v="0"/>
    <b v="0"/>
    <b v="0"/>
    <b v="0"/>
    <b v="0"/>
    <b v="0"/>
    <x v="1"/>
    <x v="1"/>
    <n v="0"/>
    <x v="33"/>
    <x v="0"/>
  </r>
  <r>
    <m/>
    <s v="STG"/>
    <x v="5"/>
    <x v="92"/>
    <x v="93"/>
    <x v="78"/>
    <x v="95"/>
    <s v="資助EBO專案的事業群"/>
    <x v="3"/>
    <m/>
    <s v="N/A"/>
    <s v="Confidential"/>
    <x v="2"/>
    <s v="Corp,_x000a_EBG,_x000a_PSG,_x000a_AIM,_x000a_Besta,_x000a_IAC,_x000a_IIOT"/>
    <x v="1"/>
    <s v="NBDC"/>
    <x v="2"/>
    <x v="2"/>
    <x v="0"/>
    <x v="0"/>
    <s v="DM_EBO_FUNDING_MANAGEMENT"/>
    <s v="EBO_FUNDING_BG"/>
    <m/>
    <m/>
    <m/>
    <m/>
    <m/>
    <m/>
    <m/>
    <m/>
    <m/>
    <m/>
    <m/>
    <m/>
    <m/>
    <m/>
    <m/>
    <m/>
    <m/>
    <m/>
    <s v="資料清單"/>
    <x v="5"/>
    <x v="15"/>
    <x v="60"/>
    <x v="5"/>
    <e v="#N/A"/>
    <s v="EBO Funding BG"/>
    <x v="93"/>
    <x v="78"/>
    <x v="0"/>
    <x v="95"/>
    <x v="2"/>
    <s v="IEC_STD_V10 &gt;&gt; Common &gt;&gt; AutoMetaDataEBO Funding BG"/>
    <x v="3"/>
    <x v="1"/>
    <s v="資助事業群Dimension"/>
    <s v="EBO 專案資助管理"/>
    <n v="176"/>
    <n v="279"/>
    <n v="0"/>
    <s v=""/>
    <n v="0"/>
    <n v="0"/>
    <n v="176"/>
    <x v="39"/>
    <s v="EBO Funding Management"/>
    <x v="29"/>
    <e v="#N/A"/>
    <x v="0"/>
    <s v="C.1.1.0:"/>
    <x v="89"/>
    <x v="89"/>
    <x v="279"/>
    <x v="92"/>
    <x v="93"/>
    <x v="102"/>
    <x v="17"/>
    <x v="0"/>
    <x v="0"/>
    <x v="2"/>
    <m/>
    <x v="0"/>
    <x v="3"/>
    <s v="EBO Funding Management_EBO Funding BG"/>
    <x v="279"/>
    <x v="3"/>
    <x v="0"/>
    <x v="2"/>
    <x v="2"/>
    <x v="0"/>
    <x v="0"/>
    <s v="DM_EBO_FUNDING_MANAGEMENT"/>
    <s v="EBO_FUNDING_BG"/>
    <x v="28"/>
    <x v="75"/>
    <x v="0"/>
    <n v="8"/>
    <x v="1"/>
    <x v="1"/>
    <x v="1"/>
    <s v=""/>
    <s v=""/>
    <n v="279"/>
    <s v="-279"/>
    <x v="0"/>
    <x v="0"/>
    <x v="0"/>
    <x v="93"/>
    <x v="2"/>
    <s v="資助EBO專案的事業群"/>
    <s v=""/>
    <s v=""/>
    <x v="0"/>
    <x v="60"/>
    <m/>
    <s v="^()$"/>
    <n v="9"/>
    <x v="0"/>
    <x v="2"/>
    <x v="0"/>
    <x v="0"/>
    <x v="1"/>
    <x v="1"/>
    <b v="0"/>
    <x v="1"/>
    <x v="1"/>
    <n v="0"/>
    <x v="0"/>
    <b v="0"/>
    <b v="0"/>
    <b v="0"/>
    <b v="0"/>
    <b v="0"/>
    <b v="0"/>
    <b v="0"/>
    <b v="0"/>
    <b v="0"/>
    <b v="0"/>
    <b v="0"/>
    <x v="1"/>
    <x v="1"/>
    <n v="0"/>
    <x v="0"/>
    <x v="0"/>
  </r>
  <r>
    <m/>
    <s v="STG"/>
    <x v="5"/>
    <x v="93"/>
    <x v="94"/>
    <x v="1"/>
    <x v="96"/>
    <s v="資助EBO專案的事業單位"/>
    <x v="3"/>
    <m/>
    <s v="N/A"/>
    <s v="Confidential"/>
    <x v="1"/>
    <m/>
    <x v="1"/>
    <s v="NBDC"/>
    <x v="2"/>
    <x v="2"/>
    <x v="0"/>
    <x v="0"/>
    <s v="DM_EBO_FUNDING_MANAGEMENT"/>
    <s v="EBO_FUNDING_BU"/>
    <m/>
    <m/>
    <m/>
    <m/>
    <m/>
    <m/>
    <m/>
    <m/>
    <m/>
    <m/>
    <m/>
    <m/>
    <m/>
    <m/>
    <m/>
    <m/>
    <m/>
    <m/>
    <s v="資料清單"/>
    <x v="5"/>
    <x v="16"/>
    <x v="60"/>
    <x v="5"/>
    <e v="#N/A"/>
    <s v="EBO Funding BU"/>
    <x v="94"/>
    <x v="1"/>
    <x v="0"/>
    <x v="96"/>
    <x v="2"/>
    <s v="IEC_STD_V10 &gt;&gt; Common &gt;&gt; AutoMetaDataEBO Funding BU"/>
    <x v="3"/>
    <x v="1"/>
    <s v="資助事業單位Dimension"/>
    <s v="EBO 專案資助管理"/>
    <n v="177"/>
    <n v="279"/>
    <n v="0"/>
    <s v=""/>
    <n v="0"/>
    <n v="0"/>
    <n v="177"/>
    <x v="40"/>
    <s v="EBO Funding Management"/>
    <x v="29"/>
    <e v="#N/A"/>
    <x v="0"/>
    <s v="C.1.1.0:"/>
    <x v="90"/>
    <x v="90"/>
    <x v="280"/>
    <x v="93"/>
    <x v="94"/>
    <x v="173"/>
    <x v="0"/>
    <x v="0"/>
    <x v="0"/>
    <x v="1"/>
    <m/>
    <x v="0"/>
    <x v="3"/>
    <s v="EBO Funding Management_EBO Funding BU"/>
    <x v="280"/>
    <x v="3"/>
    <x v="0"/>
    <x v="2"/>
    <x v="2"/>
    <x v="0"/>
    <x v="0"/>
    <s v="DM_EBO_FUNDING_MANAGEMENT"/>
    <s v="EBO_FUNDING_BU"/>
    <x v="28"/>
    <x v="76"/>
    <x v="0"/>
    <n v="8"/>
    <x v="1"/>
    <x v="1"/>
    <x v="1"/>
    <s v=""/>
    <s v=""/>
    <n v="280"/>
    <s v="-280"/>
    <x v="0"/>
    <x v="0"/>
    <x v="0"/>
    <x v="94"/>
    <x v="2"/>
    <s v="資助EBO專案的事業單位"/>
    <s v=""/>
    <s v=""/>
    <x v="0"/>
    <x v="60"/>
    <m/>
    <s v="^()$"/>
    <n v="9"/>
    <x v="0"/>
    <x v="2"/>
    <x v="0"/>
    <x v="0"/>
    <x v="1"/>
    <x v="1"/>
    <b v="0"/>
    <x v="1"/>
    <x v="1"/>
    <n v="0"/>
    <x v="0"/>
    <b v="0"/>
    <b v="0"/>
    <b v="0"/>
    <b v="0"/>
    <b v="0"/>
    <b v="0"/>
    <b v="0"/>
    <b v="0"/>
    <b v="0"/>
    <b v="0"/>
    <b v="0"/>
    <x v="1"/>
    <x v="1"/>
    <n v="0"/>
    <x v="0"/>
    <x v="0"/>
  </r>
  <r>
    <m/>
    <s v="STG"/>
    <x v="5"/>
    <x v="94"/>
    <x v="95"/>
    <x v="43"/>
    <x v="97"/>
    <s v="EBO專案的資助比率"/>
    <x v="3"/>
    <m/>
    <s v="N/A"/>
    <s v="Confidential"/>
    <x v="5"/>
    <m/>
    <x v="1"/>
    <s v="NBDC"/>
    <x v="2"/>
    <x v="2"/>
    <x v="0"/>
    <x v="0"/>
    <s v="DM_EBO_FUNDING_MANAGEMENT"/>
    <s v="EBO_PROJECT_FUNDING_PERCENTAGE"/>
    <m/>
    <m/>
    <m/>
    <m/>
    <m/>
    <m/>
    <m/>
    <m/>
    <m/>
    <m/>
    <m/>
    <m/>
    <m/>
    <m/>
    <m/>
    <m/>
    <m/>
    <m/>
    <s v="資料清單"/>
    <x v="5"/>
    <x v="17"/>
    <x v="60"/>
    <x v="5"/>
    <e v="#N/A"/>
    <s v="EBO Project Funding Percentage"/>
    <x v="95"/>
    <x v="43"/>
    <x v="0"/>
    <x v="97"/>
    <x v="2"/>
    <s v="IEC_STD_V10 &gt;&gt; Common &gt;&gt; AutoMetaDataEBO Project Funding Percentage"/>
    <x v="3"/>
    <x v="1"/>
    <s v="EBO 專案資助比率Dimension"/>
    <s v="EBO 專案資助管理"/>
    <n v="178"/>
    <n v="279"/>
    <n v="0"/>
    <s v=""/>
    <n v="0"/>
    <n v="0"/>
    <n v="178"/>
    <x v="41"/>
    <s v="EBO Funding Management"/>
    <x v="29"/>
    <e v="#N/A"/>
    <x v="0"/>
    <s v="C.1.1.0:"/>
    <x v="91"/>
    <x v="91"/>
    <x v="281"/>
    <x v="94"/>
    <x v="95"/>
    <x v="104"/>
    <x v="0"/>
    <x v="0"/>
    <x v="0"/>
    <x v="5"/>
    <m/>
    <x v="0"/>
    <x v="3"/>
    <s v="EBO Funding Management_EBO Project Funding Percentage"/>
    <x v="281"/>
    <x v="3"/>
    <x v="0"/>
    <x v="2"/>
    <x v="2"/>
    <x v="0"/>
    <x v="0"/>
    <s v="DM_EBO_FUNDING_MANAGEMENT"/>
    <s v="EBO_PROJECT_FUNDING_PERCENTAGE"/>
    <x v="28"/>
    <x v="77"/>
    <x v="0"/>
    <n v="8"/>
    <x v="1"/>
    <x v="1"/>
    <x v="1"/>
    <s v=""/>
    <s v=""/>
    <n v="281"/>
    <s v="-281"/>
    <x v="0"/>
    <x v="0"/>
    <x v="0"/>
    <x v="95"/>
    <x v="2"/>
    <s v="EBO專案的資助比率"/>
    <s v=""/>
    <s v=""/>
    <x v="0"/>
    <x v="60"/>
    <m/>
    <s v="^()$"/>
    <n v="9"/>
    <x v="0"/>
    <x v="2"/>
    <x v="0"/>
    <x v="0"/>
    <x v="1"/>
    <x v="1"/>
    <b v="0"/>
    <x v="1"/>
    <x v="1"/>
    <n v="0"/>
    <x v="0"/>
    <b v="0"/>
    <b v="0"/>
    <b v="0"/>
    <b v="0"/>
    <b v="0"/>
    <b v="0"/>
    <b v="0"/>
    <b v="0"/>
    <b v="0"/>
    <b v="0"/>
    <b v="0"/>
    <x v="1"/>
    <x v="1"/>
    <n v="0"/>
    <x v="26"/>
    <x v="0"/>
  </r>
  <r>
    <m/>
    <s v="STG"/>
    <x v="5"/>
    <x v="95"/>
    <x v="96"/>
    <x v="44"/>
    <x v="98"/>
    <s v="資助EBO專案的開始日期"/>
    <x v="3"/>
    <m/>
    <s v="N/A"/>
    <s v="Confidential"/>
    <x v="3"/>
    <m/>
    <x v="1"/>
    <s v="NBDC"/>
    <x v="2"/>
    <x v="2"/>
    <x v="0"/>
    <x v="0"/>
    <s v="DM_EBO_FUNDING_MANAGEMENT"/>
    <s v="EBO_FUNDING_START_DATE"/>
    <m/>
    <m/>
    <m/>
    <m/>
    <m/>
    <m/>
    <m/>
    <m/>
    <m/>
    <m/>
    <m/>
    <m/>
    <m/>
    <m/>
    <m/>
    <m/>
    <m/>
    <m/>
    <s v="資料清單"/>
    <x v="5"/>
    <x v="18"/>
    <x v="60"/>
    <x v="5"/>
    <e v="#N/A"/>
    <s v="EBO Funding Start Date"/>
    <x v="96"/>
    <x v="44"/>
    <x v="0"/>
    <x v="98"/>
    <x v="2"/>
    <s v="IEC_STD_V10 &gt;&gt; Common &gt;&gt; AutoMetaDataEBO Funding Start Date"/>
    <x v="3"/>
    <x v="1"/>
    <s v="EBO 專案資助開始日期Dimension"/>
    <s v="EBO 專案資助管理"/>
    <n v="179"/>
    <n v="279"/>
    <n v="0"/>
    <s v=""/>
    <n v="0"/>
    <n v="0"/>
    <n v="179"/>
    <x v="42"/>
    <s v="EBO Funding Management"/>
    <x v="29"/>
    <e v="#N/A"/>
    <x v="0"/>
    <s v="C.1.1.0:"/>
    <x v="92"/>
    <x v="92"/>
    <x v="282"/>
    <x v="95"/>
    <x v="96"/>
    <x v="105"/>
    <x v="0"/>
    <x v="0"/>
    <x v="0"/>
    <x v="3"/>
    <m/>
    <x v="0"/>
    <x v="3"/>
    <s v="EBO Funding Management_EBO Funding Start Date"/>
    <x v="282"/>
    <x v="3"/>
    <x v="0"/>
    <x v="2"/>
    <x v="2"/>
    <x v="0"/>
    <x v="0"/>
    <s v="DM_EBO_FUNDING_MANAGEMENT"/>
    <s v="EBO_FUNDING_START_DATE"/>
    <x v="28"/>
    <x v="78"/>
    <x v="0"/>
    <n v="8"/>
    <x v="1"/>
    <x v="1"/>
    <x v="1"/>
    <s v=""/>
    <s v=""/>
    <n v="282"/>
    <s v="-282"/>
    <x v="0"/>
    <x v="0"/>
    <x v="0"/>
    <x v="96"/>
    <x v="2"/>
    <s v="資助EBO專案的開始日期"/>
    <s v=""/>
    <s v=""/>
    <x v="0"/>
    <x v="60"/>
    <m/>
    <s v="^()$"/>
    <n v="9"/>
    <x v="0"/>
    <x v="2"/>
    <x v="0"/>
    <x v="0"/>
    <x v="1"/>
    <x v="1"/>
    <b v="0"/>
    <x v="1"/>
    <x v="1"/>
    <n v="0"/>
    <x v="0"/>
    <b v="0"/>
    <b v="0"/>
    <b v="0"/>
    <b v="0"/>
    <b v="0"/>
    <b v="0"/>
    <b v="0"/>
    <b v="0"/>
    <b v="0"/>
    <b v="0"/>
    <b v="0"/>
    <x v="1"/>
    <x v="1"/>
    <n v="0"/>
    <x v="17"/>
    <x v="0"/>
  </r>
  <r>
    <m/>
    <s v="STG"/>
    <x v="5"/>
    <x v="96"/>
    <x v="97"/>
    <x v="45"/>
    <x v="99"/>
    <s v="資助EBO專案的結束日期"/>
    <x v="3"/>
    <m/>
    <s v="N/A"/>
    <s v="Confidential"/>
    <x v="3"/>
    <m/>
    <x v="1"/>
    <s v="NBDC"/>
    <x v="2"/>
    <x v="2"/>
    <x v="0"/>
    <x v="0"/>
    <s v="DM_EBO_FUNDING_MANAGEMENT"/>
    <s v="EBO_FUNDING_END_DATE"/>
    <m/>
    <m/>
    <m/>
    <m/>
    <m/>
    <m/>
    <m/>
    <m/>
    <m/>
    <m/>
    <m/>
    <m/>
    <m/>
    <m/>
    <m/>
    <m/>
    <m/>
    <m/>
    <s v="資料清單"/>
    <x v="5"/>
    <x v="19"/>
    <x v="60"/>
    <x v="5"/>
    <e v="#N/A"/>
    <s v="EBO Funding End Date"/>
    <x v="97"/>
    <x v="45"/>
    <x v="0"/>
    <x v="99"/>
    <x v="2"/>
    <s v="IEC_STD_V10 &gt;&gt; Common &gt;&gt; AutoMetaDataEBO Funding End Date"/>
    <x v="3"/>
    <x v="1"/>
    <s v="EBO 專案資助結束日期Dimension"/>
    <s v="EBO 專案資助管理"/>
    <n v="180"/>
    <n v="279"/>
    <n v="0"/>
    <s v=""/>
    <n v="0"/>
    <n v="0"/>
    <n v="180"/>
    <x v="43"/>
    <s v="EBO Funding Management"/>
    <x v="29"/>
    <e v="#N/A"/>
    <x v="0"/>
    <s v="C.1.1.0:"/>
    <x v="93"/>
    <x v="93"/>
    <x v="283"/>
    <x v="96"/>
    <x v="97"/>
    <x v="174"/>
    <x v="0"/>
    <x v="0"/>
    <x v="0"/>
    <x v="3"/>
    <m/>
    <x v="0"/>
    <x v="3"/>
    <s v="EBO Funding Management_EBO Funding End Date"/>
    <x v="283"/>
    <x v="3"/>
    <x v="0"/>
    <x v="2"/>
    <x v="2"/>
    <x v="0"/>
    <x v="0"/>
    <s v="DM_EBO_FUNDING_MANAGEMENT"/>
    <s v="EBO_FUNDING_END_DATE"/>
    <x v="28"/>
    <x v="79"/>
    <x v="0"/>
    <n v="8"/>
    <x v="1"/>
    <x v="1"/>
    <x v="1"/>
    <s v=""/>
    <s v=""/>
    <n v="283"/>
    <s v="-283"/>
    <x v="0"/>
    <x v="0"/>
    <x v="0"/>
    <x v="97"/>
    <x v="2"/>
    <s v="資助EBO專案的結束日期"/>
    <s v=""/>
    <s v=""/>
    <x v="0"/>
    <x v="60"/>
    <m/>
    <s v="^()$"/>
    <n v="9"/>
    <x v="0"/>
    <x v="2"/>
    <x v="0"/>
    <x v="0"/>
    <x v="1"/>
    <x v="1"/>
    <b v="0"/>
    <x v="1"/>
    <x v="1"/>
    <n v="0"/>
    <x v="0"/>
    <b v="0"/>
    <b v="0"/>
    <b v="0"/>
    <b v="0"/>
    <b v="0"/>
    <b v="0"/>
    <b v="0"/>
    <b v="0"/>
    <b v="0"/>
    <b v="0"/>
    <b v="0"/>
    <x v="1"/>
    <x v="1"/>
    <n v="0"/>
    <x v="6"/>
    <x v="0"/>
  </r>
  <r>
    <m/>
    <s v="STG"/>
    <x v="5"/>
    <x v="97"/>
    <x v="98"/>
    <x v="46"/>
    <x v="167"/>
    <s v="備註"/>
    <x v="1"/>
    <m/>
    <s v="N/A"/>
    <s v="Confidential"/>
    <x v="1"/>
    <m/>
    <x v="1"/>
    <s v="NBDC"/>
    <x v="2"/>
    <x v="2"/>
    <x v="0"/>
    <x v="0"/>
    <s v="DM_EBO_FUNDING_MANAGEMENT"/>
    <s v="EBO_FUNDING_REMARK"/>
    <m/>
    <m/>
    <m/>
    <m/>
    <m/>
    <m/>
    <m/>
    <m/>
    <m/>
    <m/>
    <m/>
    <m/>
    <m/>
    <m/>
    <m/>
    <m/>
    <m/>
    <m/>
    <s v="資料清單"/>
    <x v="5"/>
    <x v="20"/>
    <x v="60"/>
    <x v="5"/>
    <e v="#N/A"/>
    <s v="EBO Funding Remark"/>
    <x v="98"/>
    <x v="46"/>
    <x v="0"/>
    <x v="167"/>
    <x v="2"/>
    <s v="IEC_STD_V10 &gt;&gt; Common &gt;&gt; AutoMetaDataEBO Funding Remark"/>
    <x v="1"/>
    <x v="1"/>
    <s v="EBO 專案資助備註Property"/>
    <s v="EBO 專案資助管理"/>
    <n v="181"/>
    <n v="279"/>
    <n v="0"/>
    <s v="EBO Funding Remark"/>
    <n v="2"/>
    <n v="0"/>
    <n v="0"/>
    <x v="0"/>
    <s v="EBO Funding Management"/>
    <x v="29"/>
    <e v="#N/A"/>
    <x v="0"/>
    <s v="C.1.1.0:"/>
    <x v="94"/>
    <x v="94"/>
    <x v="284"/>
    <x v="97"/>
    <x v="98"/>
    <x v="175"/>
    <x v="0"/>
    <x v="0"/>
    <x v="0"/>
    <x v="1"/>
    <m/>
    <x v="0"/>
    <x v="1"/>
    <s v="EBO Funding Management_EBO Funding Remark"/>
    <x v="284"/>
    <x v="1"/>
    <x v="0"/>
    <x v="2"/>
    <x v="2"/>
    <x v="0"/>
    <x v="0"/>
    <s v="DM_EBO_FUNDING_MANAGEMENT"/>
    <s v="EBO_FUNDING_REMARK"/>
    <x v="28"/>
    <x v="80"/>
    <x v="0"/>
    <n v="8"/>
    <x v="1"/>
    <x v="1"/>
    <x v="1"/>
    <s v=""/>
    <s v=""/>
    <n v="284"/>
    <s v="-284"/>
    <x v="0"/>
    <x v="0"/>
    <x v="0"/>
    <x v="98"/>
    <x v="2"/>
    <s v="備註"/>
    <s v=""/>
    <s v=""/>
    <x v="0"/>
    <x v="60"/>
    <m/>
    <s v="^()$"/>
    <n v="9"/>
    <x v="0"/>
    <x v="2"/>
    <x v="0"/>
    <x v="0"/>
    <x v="1"/>
    <x v="1"/>
    <b v="0"/>
    <x v="1"/>
    <x v="1"/>
    <n v="0"/>
    <x v="0"/>
    <b v="0"/>
    <b v="0"/>
    <b v="0"/>
    <b v="0"/>
    <b v="0"/>
    <b v="0"/>
    <b v="0"/>
    <b v="0"/>
    <b v="0"/>
    <b v="0"/>
    <b v="0"/>
    <x v="1"/>
    <x v="1"/>
    <n v="0"/>
    <x v="33"/>
    <x v="0"/>
  </r>
  <r>
    <m/>
    <s v="STG"/>
    <x v="5"/>
    <x v="169"/>
    <x v="169"/>
    <x v="1"/>
    <x v="168"/>
    <s v="EBO Milestone 紀錄表"/>
    <x v="0"/>
    <m/>
    <s v="N/A"/>
    <s v="Confidential"/>
    <x v="7"/>
    <m/>
    <x v="1"/>
    <s v="NBDC"/>
    <x v="2"/>
    <x v="2"/>
    <x v="0"/>
    <x v="0"/>
    <s v="DM_EBO_MILESTONES"/>
    <m/>
    <m/>
    <m/>
    <m/>
    <m/>
    <m/>
    <m/>
    <m/>
    <m/>
    <m/>
    <m/>
    <m/>
    <m/>
    <m/>
    <m/>
    <m/>
    <m/>
    <m/>
    <m/>
    <s v="資料清單"/>
    <x v="5"/>
    <x v="21"/>
    <x v="60"/>
    <x v="5"/>
    <e v="#N/A"/>
    <s v="EBO Milestones"/>
    <x v="169"/>
    <x v="1"/>
    <x v="0"/>
    <x v="168"/>
    <x v="2"/>
    <s v="IEC_STD_V10 &gt;&gt; Common &gt;&gt; AutoMetaDataEBO Milestones"/>
    <x v="0"/>
    <x v="1"/>
    <s v="EBO Milestone 紀錄表Concept"/>
    <s v="EBO Milestone 紀錄表"/>
    <n v="287"/>
    <n v="0"/>
    <n v="0"/>
    <s v=""/>
    <n v="0"/>
    <n v="0"/>
    <n v="0"/>
    <x v="0"/>
    <s v=""/>
    <x v="0"/>
    <s v=""/>
    <x v="0"/>
    <s v="C.1.1.0:"/>
    <x v="95"/>
    <x v="95"/>
    <x v="285"/>
    <x v="169"/>
    <x v="169"/>
    <x v="176"/>
    <x v="0"/>
    <x v="0"/>
    <x v="0"/>
    <x v="7"/>
    <m/>
    <x v="0"/>
    <x v="0"/>
    <s v="EBO Milestones"/>
    <x v="285"/>
    <x v="0"/>
    <x v="0"/>
    <x v="2"/>
    <x v="2"/>
    <x v="0"/>
    <x v="0"/>
    <s v="DM_EBO_MILESTONES"/>
    <s v=""/>
    <x v="29"/>
    <x v="0"/>
    <x v="0"/>
    <n v="8"/>
    <x v="1"/>
    <x v="1"/>
    <x v="1"/>
    <s v=""/>
    <s v=""/>
    <n v="285"/>
    <s v="-285"/>
    <x v="0"/>
    <x v="0"/>
    <x v="0"/>
    <x v="169"/>
    <x v="2"/>
    <s v="EBO Milestone 紀錄表"/>
    <s v=""/>
    <s v=""/>
    <x v="0"/>
    <x v="60"/>
    <m/>
    <s v="^()$"/>
    <n v="9"/>
    <x v="0"/>
    <x v="2"/>
    <x v="0"/>
    <x v="0"/>
    <x v="0"/>
    <x v="1"/>
    <b v="0"/>
    <x v="1"/>
    <x v="0"/>
    <n v="0"/>
    <x v="0"/>
    <b v="0"/>
    <b v="0"/>
    <b v="0"/>
    <b v="0"/>
    <b v="0"/>
    <b v="0"/>
    <b v="0"/>
    <b v="0"/>
    <b v="0"/>
    <b v="0"/>
    <b v="0"/>
    <x v="1"/>
    <x v="1"/>
    <n v="0"/>
    <x v="0"/>
    <x v="0"/>
  </r>
  <r>
    <m/>
    <s v="STG"/>
    <x v="5"/>
    <x v="80"/>
    <x v="81"/>
    <x v="1"/>
    <x v="82"/>
    <s v="EBO 專案編號"/>
    <x v="3"/>
    <m/>
    <s v="N/A"/>
    <s v="Confidential"/>
    <x v="8"/>
    <m/>
    <x v="1"/>
    <s v="NBDC"/>
    <x v="2"/>
    <x v="2"/>
    <x v="0"/>
    <x v="0"/>
    <s v="DM_EBO_MILESTONES"/>
    <s v="EBO_PROJECT_NUMBER"/>
    <m/>
    <m/>
    <m/>
    <m/>
    <m/>
    <m/>
    <m/>
    <m/>
    <m/>
    <m/>
    <m/>
    <m/>
    <m/>
    <m/>
    <m/>
    <m/>
    <m/>
    <m/>
    <s v="資料清單"/>
    <x v="5"/>
    <x v="22"/>
    <x v="60"/>
    <x v="5"/>
    <e v="#N/A"/>
    <s v="EBO Project Number"/>
    <x v="81"/>
    <x v="1"/>
    <x v="0"/>
    <x v="82"/>
    <x v="2"/>
    <s v="IEC_STD_V10 &gt;&gt; Common &gt;&gt; AutoMetaDataEBO Project Number"/>
    <x v="3"/>
    <x v="1"/>
    <s v="EBO 專案編號Dimension"/>
    <s v="EBO Milestone 紀錄表"/>
    <n v="162"/>
    <n v="287"/>
    <n v="0"/>
    <s v=""/>
    <n v="0"/>
    <n v="0"/>
    <n v="162"/>
    <x v="25"/>
    <s v="EBO Milestones"/>
    <x v="30"/>
    <e v="#N/A"/>
    <x v="0"/>
    <s v="C.1.1.0:"/>
    <x v="96"/>
    <x v="96"/>
    <x v="286"/>
    <x v="80"/>
    <x v="81"/>
    <x v="100"/>
    <x v="0"/>
    <x v="0"/>
    <x v="0"/>
    <x v="8"/>
    <m/>
    <x v="0"/>
    <x v="3"/>
    <s v="EBO Milestones_EBO Project Number"/>
    <x v="286"/>
    <x v="3"/>
    <x v="0"/>
    <x v="2"/>
    <x v="2"/>
    <x v="0"/>
    <x v="0"/>
    <s v="DM_EBO_MILESTONES"/>
    <s v="EBO_PROJECT_NUMBER"/>
    <x v="29"/>
    <x v="64"/>
    <x v="0"/>
    <n v="8"/>
    <x v="1"/>
    <x v="1"/>
    <x v="1"/>
    <s v=""/>
    <s v=""/>
    <n v="286"/>
    <s v="-286"/>
    <x v="0"/>
    <x v="0"/>
    <x v="0"/>
    <x v="81"/>
    <x v="2"/>
    <s v="EBO 專案編號"/>
    <s v=""/>
    <s v=""/>
    <x v="0"/>
    <x v="60"/>
    <m/>
    <s v="^()$"/>
    <n v="9"/>
    <x v="0"/>
    <x v="2"/>
    <x v="0"/>
    <x v="0"/>
    <x v="1"/>
    <x v="1"/>
    <b v="0"/>
    <x v="1"/>
    <x v="1"/>
    <n v="0"/>
    <x v="0"/>
    <b v="0"/>
    <b v="0"/>
    <b v="0"/>
    <b v="0"/>
    <b v="0"/>
    <b v="0"/>
    <b v="0"/>
    <b v="0"/>
    <b v="0"/>
    <b v="0"/>
    <b v="0"/>
    <x v="1"/>
    <x v="1"/>
    <n v="0"/>
    <x v="33"/>
    <x v="0"/>
  </r>
  <r>
    <m/>
    <s v="STG"/>
    <x v="5"/>
    <x v="128"/>
    <x v="129"/>
    <x v="56"/>
    <x v="126"/>
    <s v="EBO 專案里程碑說明"/>
    <x v="3"/>
    <m/>
    <s v="N/A"/>
    <s v="Confidential"/>
    <x v="1"/>
    <m/>
    <x v="1"/>
    <s v="NBDC"/>
    <x v="2"/>
    <x v="2"/>
    <x v="0"/>
    <x v="0"/>
    <s v="DM_EBO_MILESTONES"/>
    <s v="EBO_PROJECT_MILESTONE"/>
    <m/>
    <m/>
    <m/>
    <m/>
    <m/>
    <m/>
    <m/>
    <m/>
    <m/>
    <m/>
    <m/>
    <m/>
    <m/>
    <m/>
    <m/>
    <m/>
    <m/>
    <m/>
    <s v="資料清單"/>
    <x v="5"/>
    <x v="23"/>
    <x v="60"/>
    <x v="5"/>
    <e v="#N/A"/>
    <s v="EBO Project Milestone"/>
    <x v="129"/>
    <x v="56"/>
    <x v="0"/>
    <x v="126"/>
    <x v="2"/>
    <s v="IEC_STD_V10 &gt;&gt; Common &gt;&gt; AutoMetaDataEBO Project Milestone"/>
    <x v="3"/>
    <x v="1"/>
    <s v="EBO 專案里程碑Dimension"/>
    <s v="EBO Milestone 紀錄表"/>
    <n v="226"/>
    <n v="287"/>
    <n v="0"/>
    <s v=""/>
    <n v="0"/>
    <n v="0"/>
    <n v="226"/>
    <x v="44"/>
    <s v="EBO Milestones"/>
    <x v="30"/>
    <e v="#N/A"/>
    <x v="0"/>
    <s v="C.1.1.0:"/>
    <x v="97"/>
    <x v="97"/>
    <x v="287"/>
    <x v="128"/>
    <x v="129"/>
    <x v="133"/>
    <x v="0"/>
    <x v="0"/>
    <x v="0"/>
    <x v="1"/>
    <m/>
    <x v="0"/>
    <x v="3"/>
    <s v="EBO Milestones_EBO Project Milestone"/>
    <x v="287"/>
    <x v="3"/>
    <x v="0"/>
    <x v="2"/>
    <x v="2"/>
    <x v="0"/>
    <x v="0"/>
    <s v="DM_EBO_MILESTONES"/>
    <s v="EBO_PROJECT_MILESTONE"/>
    <x v="29"/>
    <x v="106"/>
    <x v="0"/>
    <n v="8"/>
    <x v="1"/>
    <x v="1"/>
    <x v="1"/>
    <s v=""/>
    <s v=""/>
    <n v="287"/>
    <s v="-287"/>
    <x v="0"/>
    <x v="0"/>
    <x v="0"/>
    <x v="129"/>
    <x v="2"/>
    <s v="EBO 專案里程碑說明"/>
    <s v=""/>
    <s v=""/>
    <x v="0"/>
    <x v="60"/>
    <m/>
    <s v="^()$"/>
    <n v="9"/>
    <x v="0"/>
    <x v="2"/>
    <x v="0"/>
    <x v="0"/>
    <x v="1"/>
    <x v="1"/>
    <b v="0"/>
    <x v="1"/>
    <x v="1"/>
    <n v="0"/>
    <x v="0"/>
    <b v="0"/>
    <b v="0"/>
    <b v="0"/>
    <b v="0"/>
    <b v="0"/>
    <b v="0"/>
    <b v="0"/>
    <b v="0"/>
    <b v="1"/>
    <b v="0"/>
    <b v="0"/>
    <x v="0"/>
    <x v="5"/>
    <n v="1"/>
    <x v="28"/>
    <x v="0"/>
  </r>
  <r>
    <m/>
    <s v="STG"/>
    <x v="5"/>
    <x v="129"/>
    <x v="130"/>
    <x v="57"/>
    <x v="127"/>
    <s v="EBO 專案里程碑類別"/>
    <x v="3"/>
    <m/>
    <s v="N/A"/>
    <s v="Confidential"/>
    <x v="2"/>
    <s v="Market, Business, Technology, Organization"/>
    <x v="1"/>
    <s v="NBDC"/>
    <x v="2"/>
    <x v="2"/>
    <x v="0"/>
    <x v="0"/>
    <s v="DM_EBO_MILESTONES"/>
    <s v="EBO_MILESTONE_CATEGORY"/>
    <m/>
    <m/>
    <m/>
    <m/>
    <m/>
    <m/>
    <m/>
    <m/>
    <m/>
    <m/>
    <m/>
    <m/>
    <m/>
    <m/>
    <m/>
    <m/>
    <m/>
    <m/>
    <s v="資料清單"/>
    <x v="5"/>
    <x v="24"/>
    <x v="60"/>
    <x v="5"/>
    <e v="#N/A"/>
    <s v="EBO Milestone Category"/>
    <x v="130"/>
    <x v="57"/>
    <x v="0"/>
    <x v="127"/>
    <x v="2"/>
    <s v="IEC_STD_V10 &gt;&gt; Common &gt;&gt; AutoMetaDataEBO Milestone Category"/>
    <x v="3"/>
    <x v="1"/>
    <s v="EBO 專案里程碑類別Dimension"/>
    <s v="EBO Milestone 紀錄表"/>
    <n v="227"/>
    <n v="287"/>
    <n v="0"/>
    <s v=""/>
    <n v="0"/>
    <n v="0"/>
    <n v="227"/>
    <x v="45"/>
    <s v="EBO Milestones"/>
    <x v="30"/>
    <e v="#N/A"/>
    <x v="0"/>
    <s v="C.1.1.0:"/>
    <x v="98"/>
    <x v="98"/>
    <x v="288"/>
    <x v="129"/>
    <x v="130"/>
    <x v="134"/>
    <x v="22"/>
    <x v="0"/>
    <x v="0"/>
    <x v="2"/>
    <m/>
    <x v="0"/>
    <x v="3"/>
    <s v="EBO Milestones_EBO Milestone Category"/>
    <x v="288"/>
    <x v="3"/>
    <x v="0"/>
    <x v="2"/>
    <x v="2"/>
    <x v="0"/>
    <x v="0"/>
    <s v="DM_EBO_MILESTONES"/>
    <s v="EBO_MILESTONE_CATEGORY"/>
    <x v="29"/>
    <x v="107"/>
    <x v="0"/>
    <n v="8"/>
    <x v="1"/>
    <x v="1"/>
    <x v="1"/>
    <s v=""/>
    <s v=""/>
    <n v="288"/>
    <s v="-288"/>
    <x v="0"/>
    <x v="0"/>
    <x v="0"/>
    <x v="130"/>
    <x v="2"/>
    <s v="EBO 專案里程碑類別"/>
    <s v=""/>
    <s v=""/>
    <x v="0"/>
    <x v="60"/>
    <m/>
    <s v="^()$"/>
    <n v="9"/>
    <x v="0"/>
    <x v="2"/>
    <x v="0"/>
    <x v="0"/>
    <x v="1"/>
    <x v="1"/>
    <b v="0"/>
    <x v="1"/>
    <x v="1"/>
    <n v="0"/>
    <x v="0"/>
    <b v="0"/>
    <b v="0"/>
    <b v="0"/>
    <b v="0"/>
    <b v="0"/>
    <b v="0"/>
    <b v="0"/>
    <b v="0"/>
    <b v="1"/>
    <b v="0"/>
    <b v="0"/>
    <x v="0"/>
    <x v="5"/>
    <n v="1"/>
    <x v="17"/>
    <x v="0"/>
  </r>
  <r>
    <m/>
    <s v="STG"/>
    <x v="5"/>
    <x v="130"/>
    <x v="131"/>
    <x v="58"/>
    <x v="128"/>
    <s v="里程碑 狀態"/>
    <x v="3"/>
    <m/>
    <s v="N/A"/>
    <s v="Confidential"/>
    <x v="2"/>
    <s v="Ongoing, Delay, Completed, Cancel"/>
    <x v="1"/>
    <s v="NBDC"/>
    <x v="2"/>
    <x v="2"/>
    <x v="0"/>
    <x v="0"/>
    <s v="DM_EBO_MILESTONES"/>
    <s v="EBO_MILESTONE_STATUS"/>
    <m/>
    <m/>
    <m/>
    <m/>
    <m/>
    <m/>
    <m/>
    <m/>
    <m/>
    <m/>
    <m/>
    <m/>
    <m/>
    <m/>
    <m/>
    <m/>
    <m/>
    <m/>
    <s v="資料清單"/>
    <x v="5"/>
    <x v="25"/>
    <x v="60"/>
    <x v="5"/>
    <e v="#N/A"/>
    <s v="EBO Milestone Status"/>
    <x v="131"/>
    <x v="58"/>
    <x v="0"/>
    <x v="128"/>
    <x v="2"/>
    <s v="IEC_STD_V10 &gt;&gt; Common &gt;&gt; AutoMetaDataEBO Milestone Status"/>
    <x v="3"/>
    <x v="1"/>
    <s v="EBO 專案里程碑狀態Dimension"/>
    <s v="EBO Milestone 紀錄表"/>
    <n v="228"/>
    <n v="287"/>
    <n v="0"/>
    <s v=""/>
    <n v="0"/>
    <n v="0"/>
    <n v="228"/>
    <x v="46"/>
    <s v="EBO Milestones"/>
    <x v="30"/>
    <e v="#N/A"/>
    <x v="0"/>
    <s v="C.1.1.0:"/>
    <x v="99"/>
    <x v="99"/>
    <x v="289"/>
    <x v="130"/>
    <x v="131"/>
    <x v="135"/>
    <x v="23"/>
    <x v="0"/>
    <x v="0"/>
    <x v="2"/>
    <m/>
    <x v="0"/>
    <x v="3"/>
    <s v="EBO Milestones_EBO Milestone Status"/>
    <x v="289"/>
    <x v="3"/>
    <x v="0"/>
    <x v="2"/>
    <x v="2"/>
    <x v="0"/>
    <x v="0"/>
    <s v="DM_EBO_MILESTONES"/>
    <s v="EBO_MILESTONE_STATUS"/>
    <x v="29"/>
    <x v="108"/>
    <x v="0"/>
    <n v="8"/>
    <x v="1"/>
    <x v="1"/>
    <x v="1"/>
    <s v=""/>
    <s v=""/>
    <n v="289"/>
    <s v="-289"/>
    <x v="0"/>
    <x v="0"/>
    <x v="0"/>
    <x v="131"/>
    <x v="2"/>
    <s v="EBO 專案里程碑狀態"/>
    <s v=""/>
    <s v=""/>
    <x v="0"/>
    <x v="60"/>
    <m/>
    <s v="^()$"/>
    <n v="9"/>
    <x v="0"/>
    <x v="2"/>
    <x v="0"/>
    <x v="0"/>
    <x v="1"/>
    <x v="1"/>
    <b v="0"/>
    <x v="1"/>
    <x v="1"/>
    <n v="0"/>
    <x v="0"/>
    <b v="0"/>
    <b v="0"/>
    <b v="0"/>
    <b v="0"/>
    <b v="0"/>
    <b v="0"/>
    <b v="0"/>
    <b v="0"/>
    <b v="0"/>
    <b v="0"/>
    <b v="0"/>
    <x v="1"/>
    <x v="1"/>
    <n v="0"/>
    <x v="6"/>
    <x v="0"/>
  </r>
  <r>
    <m/>
    <s v="STG"/>
    <x v="5"/>
    <x v="131"/>
    <x v="132"/>
    <x v="59"/>
    <x v="129"/>
    <s v="里程碑完成進度 (%)"/>
    <x v="3"/>
    <m/>
    <s v="N/A"/>
    <s v="Confidential"/>
    <x v="5"/>
    <m/>
    <x v="1"/>
    <s v="NBDC"/>
    <x v="2"/>
    <x v="2"/>
    <x v="0"/>
    <x v="0"/>
    <s v="DM_EBO_MILESTONES"/>
    <s v="EBO_MILESTONE_COMPLETION"/>
    <m/>
    <m/>
    <m/>
    <m/>
    <m/>
    <m/>
    <m/>
    <m/>
    <m/>
    <m/>
    <m/>
    <m/>
    <m/>
    <m/>
    <m/>
    <m/>
    <m/>
    <m/>
    <s v="資料清單"/>
    <x v="5"/>
    <x v="26"/>
    <x v="60"/>
    <x v="5"/>
    <e v="#N/A"/>
    <s v="EBO Milestone Completion"/>
    <x v="132"/>
    <x v="59"/>
    <x v="0"/>
    <x v="129"/>
    <x v="2"/>
    <s v="IEC_STD_V10 &gt;&gt; Common &gt;&gt; AutoMetaDataEBO Milestone Completion"/>
    <x v="3"/>
    <x v="1"/>
    <s v="EBO 專案里程碑完成進度Dimension"/>
    <s v="EBO Milestone 紀錄表"/>
    <n v="229"/>
    <n v="287"/>
    <n v="0"/>
    <s v=""/>
    <n v="0"/>
    <n v="0"/>
    <n v="229"/>
    <x v="47"/>
    <s v="EBO Milestones"/>
    <x v="30"/>
    <e v="#N/A"/>
    <x v="0"/>
    <s v="C.1.1.0:"/>
    <x v="100"/>
    <x v="100"/>
    <x v="290"/>
    <x v="131"/>
    <x v="132"/>
    <x v="136"/>
    <x v="0"/>
    <x v="0"/>
    <x v="0"/>
    <x v="5"/>
    <m/>
    <x v="0"/>
    <x v="3"/>
    <s v="EBO Milestones_EBO Milestone Completion"/>
    <x v="290"/>
    <x v="3"/>
    <x v="0"/>
    <x v="2"/>
    <x v="2"/>
    <x v="0"/>
    <x v="0"/>
    <s v="DM_EBO_MILESTONES"/>
    <s v="EBO_MILESTONE_COMPLETION"/>
    <x v="29"/>
    <x v="109"/>
    <x v="0"/>
    <n v="8"/>
    <x v="1"/>
    <x v="1"/>
    <x v="1"/>
    <s v=""/>
    <s v=""/>
    <n v="290"/>
    <s v="-290"/>
    <x v="0"/>
    <x v="0"/>
    <x v="0"/>
    <x v="132"/>
    <x v="2"/>
    <s v="EBO 專案里程碑完成進度 (%)"/>
    <s v=""/>
    <s v=""/>
    <x v="0"/>
    <x v="60"/>
    <m/>
    <s v="^()$"/>
    <n v="9"/>
    <x v="0"/>
    <x v="2"/>
    <x v="0"/>
    <x v="0"/>
    <x v="1"/>
    <x v="1"/>
    <b v="0"/>
    <x v="1"/>
    <x v="1"/>
    <n v="0"/>
    <x v="0"/>
    <b v="0"/>
    <b v="0"/>
    <b v="0"/>
    <b v="0"/>
    <b v="0"/>
    <b v="0"/>
    <b v="0"/>
    <b v="0"/>
    <b v="0"/>
    <b v="0"/>
    <b v="0"/>
    <x v="1"/>
    <x v="1"/>
    <n v="0"/>
    <x v="9"/>
    <x v="0"/>
  </r>
  <r>
    <m/>
    <s v="STG"/>
    <x v="5"/>
    <x v="132"/>
    <x v="133"/>
    <x v="60"/>
    <x v="130"/>
    <s v="yyyy-mm-dd"/>
    <x v="3"/>
    <m/>
    <s v="N/A"/>
    <s v="Confidential"/>
    <x v="3"/>
    <m/>
    <x v="1"/>
    <s v="NBDC"/>
    <x v="2"/>
    <x v="2"/>
    <x v="0"/>
    <x v="0"/>
    <s v="DM_EBO_MILESTONES"/>
    <s v="EBO_MILESTONE_TARGET_DATE"/>
    <m/>
    <m/>
    <m/>
    <m/>
    <m/>
    <m/>
    <m/>
    <m/>
    <m/>
    <m/>
    <m/>
    <m/>
    <m/>
    <m/>
    <m/>
    <m/>
    <m/>
    <m/>
    <s v="資料清單"/>
    <x v="5"/>
    <x v="27"/>
    <x v="60"/>
    <x v="5"/>
    <e v="#N/A"/>
    <s v="EBO Milestone Target Date"/>
    <x v="133"/>
    <x v="60"/>
    <x v="0"/>
    <x v="130"/>
    <x v="2"/>
    <s v="IEC_STD_V10 &gt;&gt; Common &gt;&gt; AutoMetaDataEBO Milestone Target Date"/>
    <x v="3"/>
    <x v="1"/>
    <s v="EBO 專案里程碑預計達成日期Dimension"/>
    <s v="EBO Milestone 紀錄表"/>
    <n v="230"/>
    <n v="287"/>
    <n v="0"/>
    <s v=""/>
    <n v="0"/>
    <n v="0"/>
    <n v="230"/>
    <x v="48"/>
    <s v="EBO Milestones"/>
    <x v="30"/>
    <e v="#N/A"/>
    <x v="0"/>
    <s v="C.1.1.0:"/>
    <x v="101"/>
    <x v="101"/>
    <x v="291"/>
    <x v="132"/>
    <x v="133"/>
    <x v="93"/>
    <x v="0"/>
    <x v="0"/>
    <x v="0"/>
    <x v="3"/>
    <m/>
    <x v="0"/>
    <x v="3"/>
    <s v="EBO Milestones_EBO Milestone Target Date"/>
    <x v="291"/>
    <x v="3"/>
    <x v="0"/>
    <x v="2"/>
    <x v="2"/>
    <x v="0"/>
    <x v="0"/>
    <s v="DM_EBO_MILESTONES"/>
    <s v="EBO_MILESTONE_TARGET_DATE"/>
    <x v="29"/>
    <x v="110"/>
    <x v="0"/>
    <n v="8"/>
    <x v="1"/>
    <x v="1"/>
    <x v="1"/>
    <s v=""/>
    <s v=""/>
    <n v="291"/>
    <s v="-291"/>
    <x v="0"/>
    <x v="0"/>
    <x v="0"/>
    <x v="133"/>
    <x v="2"/>
    <s v="里程碑 預計達成日期"/>
    <s v=""/>
    <s v=""/>
    <x v="0"/>
    <x v="60"/>
    <m/>
    <s v="^()$"/>
    <n v="9"/>
    <x v="0"/>
    <x v="2"/>
    <x v="0"/>
    <x v="0"/>
    <x v="1"/>
    <x v="1"/>
    <b v="0"/>
    <x v="1"/>
    <x v="1"/>
    <n v="0"/>
    <x v="0"/>
    <b v="0"/>
    <b v="0"/>
    <b v="0"/>
    <b v="0"/>
    <b v="0"/>
    <b v="0"/>
    <b v="0"/>
    <b v="0"/>
    <b v="0"/>
    <b v="0"/>
    <b v="0"/>
    <x v="1"/>
    <x v="1"/>
    <n v="0"/>
    <x v="4"/>
    <x v="0"/>
  </r>
  <r>
    <m/>
    <s v="STG"/>
    <x v="5"/>
    <x v="133"/>
    <x v="134"/>
    <x v="61"/>
    <x v="131"/>
    <s v="yyyy-mm-dd"/>
    <x v="3"/>
    <m/>
    <s v="N/A"/>
    <s v="Confidential"/>
    <x v="3"/>
    <m/>
    <x v="1"/>
    <s v="NBDC"/>
    <x v="2"/>
    <x v="2"/>
    <x v="0"/>
    <x v="0"/>
    <s v="DM_EBO_MILESTONES"/>
    <s v="EBO_MILESTONE_ACTUAL_DATE"/>
    <m/>
    <m/>
    <m/>
    <m/>
    <m/>
    <m/>
    <m/>
    <m/>
    <m/>
    <m/>
    <m/>
    <m/>
    <m/>
    <m/>
    <m/>
    <m/>
    <m/>
    <m/>
    <s v="資料清單"/>
    <x v="5"/>
    <x v="28"/>
    <x v="60"/>
    <x v="5"/>
    <e v="#N/A"/>
    <s v="EBO Milestone Actual Date"/>
    <x v="134"/>
    <x v="61"/>
    <x v="0"/>
    <x v="131"/>
    <x v="2"/>
    <s v="IEC_STD_V10 &gt;&gt; Common &gt;&gt; AutoMetaDataEBO Milestone Actual Date"/>
    <x v="3"/>
    <x v="1"/>
    <s v="EBO 專案里程碑實際達成日期Dimension"/>
    <s v="EBO Milestone 紀錄表"/>
    <n v="231"/>
    <n v="287"/>
    <n v="0"/>
    <s v=""/>
    <n v="0"/>
    <n v="0"/>
    <n v="231"/>
    <x v="49"/>
    <s v="EBO Milestones"/>
    <x v="30"/>
    <e v="#N/A"/>
    <x v="0"/>
    <s v="C.1.1.0:"/>
    <x v="102"/>
    <x v="102"/>
    <x v="292"/>
    <x v="133"/>
    <x v="134"/>
    <x v="93"/>
    <x v="0"/>
    <x v="0"/>
    <x v="0"/>
    <x v="3"/>
    <m/>
    <x v="0"/>
    <x v="3"/>
    <s v="EBO Milestones_EBO Milestone Actual Date"/>
    <x v="292"/>
    <x v="3"/>
    <x v="0"/>
    <x v="2"/>
    <x v="2"/>
    <x v="0"/>
    <x v="0"/>
    <s v="DM_EBO_MILESTONES"/>
    <s v="EBO_MILESTONE_ACTUAL_DATE"/>
    <x v="29"/>
    <x v="111"/>
    <x v="0"/>
    <n v="8"/>
    <x v="1"/>
    <x v="1"/>
    <x v="1"/>
    <s v=""/>
    <s v=""/>
    <n v="292"/>
    <s v="-292"/>
    <x v="0"/>
    <x v="0"/>
    <x v="0"/>
    <x v="134"/>
    <x v="2"/>
    <s v="里程碑 實際達成日期"/>
    <s v=""/>
    <s v=""/>
    <x v="0"/>
    <x v="60"/>
    <m/>
    <s v="^()$"/>
    <n v="9"/>
    <x v="0"/>
    <x v="2"/>
    <x v="0"/>
    <x v="0"/>
    <x v="1"/>
    <x v="1"/>
    <b v="0"/>
    <x v="1"/>
    <x v="1"/>
    <n v="0"/>
    <x v="0"/>
    <b v="0"/>
    <b v="0"/>
    <b v="0"/>
    <b v="0"/>
    <b v="0"/>
    <b v="0"/>
    <b v="0"/>
    <b v="0"/>
    <b v="0"/>
    <b v="0"/>
    <b v="0"/>
    <x v="1"/>
    <x v="1"/>
    <n v="0"/>
    <x v="4"/>
    <x v="0"/>
  </r>
  <r>
    <m/>
    <s v="STG"/>
    <x v="5"/>
    <x v="134"/>
    <x v="135"/>
    <x v="46"/>
    <x v="167"/>
    <s v="備註"/>
    <x v="3"/>
    <m/>
    <s v="N/A"/>
    <s v="Confidential"/>
    <x v="1"/>
    <m/>
    <x v="1"/>
    <s v="NBDC"/>
    <x v="2"/>
    <x v="2"/>
    <x v="0"/>
    <x v="0"/>
    <s v="DM_EBO_MILESTONES"/>
    <s v="EBO_MILESTONE_REMARK"/>
    <m/>
    <m/>
    <m/>
    <m/>
    <m/>
    <m/>
    <m/>
    <m/>
    <m/>
    <m/>
    <m/>
    <m/>
    <m/>
    <m/>
    <m/>
    <m/>
    <m/>
    <m/>
    <s v="資料清單"/>
    <x v="5"/>
    <x v="29"/>
    <x v="60"/>
    <x v="5"/>
    <e v="#N/A"/>
    <s v="EBO Milestone Remark"/>
    <x v="135"/>
    <x v="46"/>
    <x v="0"/>
    <x v="167"/>
    <x v="2"/>
    <s v="IEC_STD_V10 &gt;&gt; Common &gt;&gt; AutoMetaDataEBO Milestone Remark"/>
    <x v="3"/>
    <x v="1"/>
    <s v="EBO 專案里程碑備註Dimension"/>
    <s v="EBO Milestone 紀錄表"/>
    <n v="232"/>
    <n v="287"/>
    <n v="0"/>
    <s v=""/>
    <n v="0"/>
    <n v="0"/>
    <n v="232"/>
    <x v="50"/>
    <s v="EBO Milestones"/>
    <x v="30"/>
    <e v="#N/A"/>
    <x v="0"/>
    <s v="C.1.1.0:"/>
    <x v="103"/>
    <x v="103"/>
    <x v="293"/>
    <x v="134"/>
    <x v="135"/>
    <x v="175"/>
    <x v="0"/>
    <x v="0"/>
    <x v="0"/>
    <x v="1"/>
    <m/>
    <x v="0"/>
    <x v="3"/>
    <s v="EBO Milestones_EBO Milestone Remark"/>
    <x v="293"/>
    <x v="3"/>
    <x v="0"/>
    <x v="2"/>
    <x v="2"/>
    <x v="0"/>
    <x v="0"/>
    <s v="DM_EBO_MILESTONES"/>
    <s v="EBO_MILESTONE_REMARK"/>
    <x v="29"/>
    <x v="112"/>
    <x v="0"/>
    <n v="8"/>
    <x v="1"/>
    <x v="1"/>
    <x v="1"/>
    <s v=""/>
    <s v=""/>
    <n v="293"/>
    <s v="-293"/>
    <x v="0"/>
    <x v="0"/>
    <x v="0"/>
    <x v="135"/>
    <x v="2"/>
    <s v="備註"/>
    <s v=""/>
    <s v=""/>
    <x v="0"/>
    <x v="60"/>
    <m/>
    <s v="^()$"/>
    <n v="9"/>
    <x v="0"/>
    <x v="2"/>
    <x v="0"/>
    <x v="0"/>
    <x v="1"/>
    <x v="1"/>
    <b v="0"/>
    <x v="1"/>
    <x v="1"/>
    <n v="0"/>
    <x v="0"/>
    <b v="0"/>
    <b v="0"/>
    <b v="0"/>
    <b v="0"/>
    <b v="0"/>
    <b v="0"/>
    <b v="0"/>
    <b v="0"/>
    <b v="0"/>
    <b v="0"/>
    <b v="0"/>
    <x v="1"/>
    <x v="1"/>
    <n v="0"/>
    <x v="6"/>
    <x v="0"/>
  </r>
  <r>
    <m/>
    <s v="STG"/>
    <x v="5"/>
    <x v="135"/>
    <x v="136"/>
    <x v="47"/>
    <x v="169"/>
    <s v="yyyy-mm-dd"/>
    <x v="3"/>
    <m/>
    <s v="N/A"/>
    <s v="Confidential"/>
    <x v="3"/>
    <m/>
    <x v="1"/>
    <s v="NBDC"/>
    <x v="2"/>
    <x v="2"/>
    <x v="0"/>
    <x v="0"/>
    <s v="DM_EBO_MILESTONES"/>
    <s v="EBO_MILESTONE_CHECK_DATE"/>
    <m/>
    <m/>
    <m/>
    <m/>
    <m/>
    <m/>
    <m/>
    <m/>
    <m/>
    <m/>
    <m/>
    <m/>
    <m/>
    <m/>
    <m/>
    <m/>
    <m/>
    <m/>
    <s v="資料清單"/>
    <x v="5"/>
    <x v="30"/>
    <x v="60"/>
    <x v="5"/>
    <e v="#N/A"/>
    <s v="EBO Milestone Check Date"/>
    <x v="136"/>
    <x v="47"/>
    <x v="0"/>
    <x v="169"/>
    <x v="2"/>
    <s v="IEC_STD_V10 &gt;&gt; Common &gt;&gt; AutoMetaDataEBO Milestone Check Date"/>
    <x v="3"/>
    <x v="1"/>
    <s v="EBO 專案里程碑紀錄日期Dimension"/>
    <s v="EBO Milestone 紀錄表"/>
    <n v="233"/>
    <n v="287"/>
    <n v="0"/>
    <s v=""/>
    <n v="0"/>
    <n v="0"/>
    <n v="233"/>
    <x v="51"/>
    <s v="EBO Milestones"/>
    <x v="30"/>
    <e v="#N/A"/>
    <x v="0"/>
    <s v="C.1.1.0:"/>
    <x v="104"/>
    <x v="104"/>
    <x v="294"/>
    <x v="135"/>
    <x v="136"/>
    <x v="93"/>
    <x v="0"/>
    <x v="0"/>
    <x v="0"/>
    <x v="3"/>
    <m/>
    <x v="0"/>
    <x v="3"/>
    <s v="EBO Milestones_EBO Milestone Check Date"/>
    <x v="294"/>
    <x v="3"/>
    <x v="0"/>
    <x v="2"/>
    <x v="2"/>
    <x v="0"/>
    <x v="0"/>
    <s v="DM_EBO_MILESTONES"/>
    <s v="EBO_MILESTONE_CHECK_DATE"/>
    <x v="29"/>
    <x v="113"/>
    <x v="0"/>
    <n v="8"/>
    <x v="1"/>
    <x v="1"/>
    <x v="1"/>
    <s v=""/>
    <s v=""/>
    <n v="294"/>
    <s v="-294"/>
    <x v="0"/>
    <x v="0"/>
    <x v="0"/>
    <x v="136"/>
    <x v="2"/>
    <s v="紀錄日期"/>
    <s v=""/>
    <s v=""/>
    <x v="0"/>
    <x v="60"/>
    <m/>
    <s v="^()$"/>
    <n v="9"/>
    <x v="0"/>
    <x v="2"/>
    <x v="0"/>
    <x v="0"/>
    <x v="1"/>
    <x v="1"/>
    <b v="0"/>
    <x v="1"/>
    <x v="1"/>
    <n v="0"/>
    <x v="0"/>
    <b v="0"/>
    <b v="0"/>
    <b v="0"/>
    <b v="0"/>
    <b v="0"/>
    <b v="0"/>
    <b v="0"/>
    <b v="0"/>
    <b v="0"/>
    <b v="0"/>
    <b v="0"/>
    <x v="1"/>
    <x v="1"/>
    <n v="0"/>
    <x v="9"/>
    <x v="0"/>
  </r>
  <r>
    <m/>
    <s v="STG"/>
    <x v="5"/>
    <x v="136"/>
    <x v="137"/>
    <x v="1"/>
    <x v="134"/>
    <s v="EBO 專案里程碑編號"/>
    <x v="3"/>
    <m/>
    <s v="N/A"/>
    <s v="Confidential"/>
    <x v="1"/>
    <m/>
    <x v="1"/>
    <s v="NBDC"/>
    <x v="2"/>
    <x v="2"/>
    <x v="0"/>
    <x v="0"/>
    <s v="DM_EBO_MILESTONES"/>
    <s v="MILESTONE_NUMBER"/>
    <m/>
    <m/>
    <m/>
    <m/>
    <m/>
    <m/>
    <m/>
    <m/>
    <m/>
    <m/>
    <m/>
    <m/>
    <m/>
    <m/>
    <m/>
    <m/>
    <m/>
    <m/>
    <s v="資料清單"/>
    <x v="5"/>
    <x v="31"/>
    <x v="60"/>
    <x v="5"/>
    <e v="#N/A"/>
    <s v="Milestone Number"/>
    <x v="137"/>
    <x v="1"/>
    <x v="0"/>
    <x v="134"/>
    <x v="2"/>
    <s v="IEC_STD_V10 &gt;&gt; Common &gt;&gt; AutoMetaDataMilestone Number"/>
    <x v="3"/>
    <x v="1"/>
    <s v="EBO 專案里程碑編號Dimension"/>
    <s v="EBO Milestone 紀錄表"/>
    <n v="234"/>
    <n v="287"/>
    <n v="0"/>
    <s v=""/>
    <n v="0"/>
    <n v="0"/>
    <n v="234"/>
    <x v="52"/>
    <s v="EBO Milestones"/>
    <x v="30"/>
    <e v="#N/A"/>
    <x v="0"/>
    <s v="C.1.1.0:"/>
    <x v="105"/>
    <x v="105"/>
    <x v="295"/>
    <x v="136"/>
    <x v="137"/>
    <x v="139"/>
    <x v="0"/>
    <x v="0"/>
    <x v="0"/>
    <x v="1"/>
    <m/>
    <x v="0"/>
    <x v="3"/>
    <s v="EBO Milestones_Milestone Number"/>
    <x v="295"/>
    <x v="3"/>
    <x v="0"/>
    <x v="2"/>
    <x v="2"/>
    <x v="0"/>
    <x v="0"/>
    <s v="DM_EBO_MILESTONES"/>
    <s v="MILESTONE_NUMBER"/>
    <x v="29"/>
    <x v="114"/>
    <x v="0"/>
    <n v="8"/>
    <x v="1"/>
    <x v="1"/>
    <x v="1"/>
    <s v=""/>
    <s v=""/>
    <n v="295"/>
    <s v="-295"/>
    <x v="0"/>
    <x v="0"/>
    <x v="0"/>
    <x v="137"/>
    <x v="2"/>
    <s v="EBO 專案里程碑編號"/>
    <s v=""/>
    <s v=""/>
    <x v="0"/>
    <x v="60"/>
    <m/>
    <s v="^()$"/>
    <n v="9"/>
    <x v="0"/>
    <x v="2"/>
    <x v="0"/>
    <x v="0"/>
    <x v="1"/>
    <x v="1"/>
    <b v="0"/>
    <x v="1"/>
    <x v="1"/>
    <n v="0"/>
    <x v="0"/>
    <b v="0"/>
    <b v="0"/>
    <b v="0"/>
    <b v="0"/>
    <b v="0"/>
    <b v="0"/>
    <b v="0"/>
    <b v="0"/>
    <b v="0"/>
    <b v="0"/>
    <b v="0"/>
    <x v="1"/>
    <x v="1"/>
    <n v="0"/>
    <x v="11"/>
    <x v="0"/>
  </r>
  <r>
    <m/>
    <s v="STG"/>
    <x v="5"/>
    <x v="170"/>
    <x v="170"/>
    <x v="1"/>
    <x v="170"/>
    <s v="EBO專案營收紀錄表"/>
    <x v="0"/>
    <m/>
    <s v="N/A"/>
    <s v="Confidential"/>
    <x v="7"/>
    <m/>
    <x v="1"/>
    <s v="NBDC"/>
    <x v="2"/>
    <x v="2"/>
    <x v="0"/>
    <x v="0"/>
    <s v="DM_EBO_PROJECT_REVENUE"/>
    <m/>
    <m/>
    <m/>
    <m/>
    <m/>
    <m/>
    <m/>
    <m/>
    <m/>
    <m/>
    <m/>
    <m/>
    <m/>
    <m/>
    <m/>
    <m/>
    <m/>
    <m/>
    <m/>
    <s v="資料清單"/>
    <x v="5"/>
    <x v="32"/>
    <x v="60"/>
    <x v="5"/>
    <e v="#N/A"/>
    <s v="EBO Project Revenue"/>
    <x v="170"/>
    <x v="1"/>
    <x v="0"/>
    <x v="170"/>
    <x v="2"/>
    <s v="IEC_STD_V10 &gt;&gt; Common &gt;&gt; AutoMetaDataEBO Project Revenue"/>
    <x v="0"/>
    <x v="1"/>
    <s v="EBO專案營收紀錄表Concept"/>
    <s v="EBO專案營收紀錄表"/>
    <n v="298"/>
    <n v="0"/>
    <n v="0"/>
    <s v=""/>
    <n v="0"/>
    <n v="0"/>
    <n v="0"/>
    <x v="0"/>
    <s v=""/>
    <x v="0"/>
    <s v=""/>
    <x v="0"/>
    <s v="C.1.1.0:"/>
    <x v="106"/>
    <x v="106"/>
    <x v="296"/>
    <x v="170"/>
    <x v="170"/>
    <x v="177"/>
    <x v="0"/>
    <x v="0"/>
    <x v="0"/>
    <x v="7"/>
    <m/>
    <x v="0"/>
    <x v="0"/>
    <s v="EBO Project Revenue"/>
    <x v="296"/>
    <x v="0"/>
    <x v="0"/>
    <x v="2"/>
    <x v="2"/>
    <x v="0"/>
    <x v="0"/>
    <s v="DM_EBO_PROJECT_REVENUE"/>
    <s v=""/>
    <x v="30"/>
    <x v="0"/>
    <x v="0"/>
    <n v="8"/>
    <x v="1"/>
    <x v="1"/>
    <x v="1"/>
    <s v=""/>
    <s v=""/>
    <n v="296"/>
    <s v="-296"/>
    <x v="0"/>
    <x v="0"/>
    <x v="0"/>
    <x v="170"/>
    <x v="2"/>
    <s v="EBO專案營收紀錄表"/>
    <s v=""/>
    <s v=""/>
    <x v="0"/>
    <x v="60"/>
    <m/>
    <s v="^()$"/>
    <n v="9"/>
    <x v="0"/>
    <x v="2"/>
    <x v="0"/>
    <x v="0"/>
    <x v="0"/>
    <x v="1"/>
    <b v="0"/>
    <x v="1"/>
    <x v="0"/>
    <n v="0"/>
    <x v="0"/>
    <b v="0"/>
    <b v="0"/>
    <b v="0"/>
    <b v="0"/>
    <b v="0"/>
    <b v="0"/>
    <b v="0"/>
    <b v="0"/>
    <b v="0"/>
    <b v="0"/>
    <b v="0"/>
    <x v="1"/>
    <x v="1"/>
    <n v="0"/>
    <x v="5"/>
    <x v="0"/>
  </r>
  <r>
    <m/>
    <s v="STG"/>
    <x v="5"/>
    <x v="80"/>
    <x v="81"/>
    <x v="1"/>
    <x v="82"/>
    <s v="EBO 專案編號"/>
    <x v="3"/>
    <m/>
    <s v="N/A"/>
    <s v="Confidential"/>
    <x v="8"/>
    <m/>
    <x v="1"/>
    <s v="NBDC"/>
    <x v="2"/>
    <x v="2"/>
    <x v="0"/>
    <x v="0"/>
    <s v="DM_EBO_PROJECT_REVENUE"/>
    <s v="EBO_PROJECT_NUMBER"/>
    <m/>
    <m/>
    <m/>
    <m/>
    <m/>
    <m/>
    <m/>
    <m/>
    <m/>
    <m/>
    <m/>
    <m/>
    <m/>
    <m/>
    <m/>
    <m/>
    <m/>
    <m/>
    <s v="資料清單"/>
    <x v="5"/>
    <x v="33"/>
    <x v="60"/>
    <x v="5"/>
    <e v="#N/A"/>
    <s v="EBO Project Number"/>
    <x v="81"/>
    <x v="1"/>
    <x v="0"/>
    <x v="82"/>
    <x v="2"/>
    <s v="IEC_STD_V10 &gt;&gt; Common &gt;&gt; AutoMetaDataEBO Project Number"/>
    <x v="3"/>
    <x v="1"/>
    <s v="EBO 專案編號Dimension"/>
    <s v="EBO專案營收紀錄表"/>
    <n v="162"/>
    <n v="298"/>
    <n v="0"/>
    <s v=""/>
    <n v="0"/>
    <n v="0"/>
    <n v="162"/>
    <x v="25"/>
    <s v="EBO Project Revenue"/>
    <x v="31"/>
    <e v="#N/A"/>
    <x v="0"/>
    <s v="C.1.1.0:"/>
    <x v="107"/>
    <x v="107"/>
    <x v="297"/>
    <x v="80"/>
    <x v="81"/>
    <x v="100"/>
    <x v="0"/>
    <x v="0"/>
    <x v="0"/>
    <x v="8"/>
    <m/>
    <x v="0"/>
    <x v="3"/>
    <s v="EBO Project Revenue_EBO Project Number"/>
    <x v="297"/>
    <x v="3"/>
    <x v="0"/>
    <x v="2"/>
    <x v="2"/>
    <x v="0"/>
    <x v="0"/>
    <s v="DM_EBO_PROJECT_REVENUE"/>
    <s v="EBO_PROJECT_NUMBER"/>
    <x v="30"/>
    <x v="64"/>
    <x v="0"/>
    <n v="8"/>
    <x v="1"/>
    <x v="1"/>
    <x v="1"/>
    <s v=""/>
    <s v=""/>
    <n v="297"/>
    <s v="-297"/>
    <x v="0"/>
    <x v="0"/>
    <x v="0"/>
    <x v="81"/>
    <x v="2"/>
    <s v="EBO 專案編號"/>
    <s v=""/>
    <s v=""/>
    <x v="0"/>
    <x v="60"/>
    <m/>
    <s v="^()$"/>
    <n v="9"/>
    <x v="0"/>
    <x v="2"/>
    <x v="0"/>
    <x v="0"/>
    <x v="1"/>
    <x v="1"/>
    <b v="0"/>
    <x v="1"/>
    <x v="1"/>
    <n v="0"/>
    <x v="0"/>
    <b v="0"/>
    <b v="0"/>
    <b v="0"/>
    <b v="0"/>
    <b v="0"/>
    <b v="0"/>
    <b v="0"/>
    <b v="0"/>
    <b v="0"/>
    <b v="0"/>
    <b v="0"/>
    <x v="1"/>
    <x v="1"/>
    <n v="0"/>
    <x v="33"/>
    <x v="0"/>
  </r>
  <r>
    <m/>
    <s v="STG"/>
    <x v="5"/>
    <x v="122"/>
    <x v="123"/>
    <x v="49"/>
    <x v="120"/>
    <s v="yyyy"/>
    <x v="3"/>
    <m/>
    <s v="N/A"/>
    <s v="Confidential"/>
    <x v="4"/>
    <m/>
    <x v="1"/>
    <s v="NBDC"/>
    <x v="2"/>
    <x v="2"/>
    <x v="0"/>
    <x v="0"/>
    <s v="DM_EBO_PROJECT_REVENUE"/>
    <s v="EBO_REVENUE_YEAR"/>
    <m/>
    <m/>
    <m/>
    <m/>
    <m/>
    <m/>
    <m/>
    <m/>
    <m/>
    <m/>
    <m/>
    <m/>
    <m/>
    <m/>
    <m/>
    <m/>
    <m/>
    <m/>
    <s v="資料清單"/>
    <x v="5"/>
    <x v="34"/>
    <x v="60"/>
    <x v="5"/>
    <e v="#N/A"/>
    <s v="EBO Revenue Year"/>
    <x v="123"/>
    <x v="49"/>
    <x v="0"/>
    <x v="120"/>
    <x v="2"/>
    <s v="IEC_STD_V10 &gt;&gt; Common &gt;&gt; AutoMetaDataEBO Revenue Year"/>
    <x v="3"/>
    <x v="1"/>
    <s v="EBO 專案營收年Dimension"/>
    <s v="EBO專案營收紀錄表"/>
    <n v="217"/>
    <n v="298"/>
    <n v="0"/>
    <s v=""/>
    <n v="0"/>
    <n v="0"/>
    <n v="217"/>
    <x v="53"/>
    <s v="EBO Project Revenue"/>
    <x v="31"/>
    <e v="#N/A"/>
    <x v="0"/>
    <s v="C.1.1.0:"/>
    <x v="108"/>
    <x v="108"/>
    <x v="298"/>
    <x v="122"/>
    <x v="123"/>
    <x v="178"/>
    <x v="0"/>
    <x v="0"/>
    <x v="0"/>
    <x v="4"/>
    <m/>
    <x v="0"/>
    <x v="3"/>
    <s v="EBO Project Revenue_EBO Revenue Year"/>
    <x v="298"/>
    <x v="3"/>
    <x v="0"/>
    <x v="2"/>
    <x v="2"/>
    <x v="0"/>
    <x v="0"/>
    <s v="DM_EBO_PROJECT_REVENUE"/>
    <s v="EBO_REVENUE_YEAR"/>
    <x v="30"/>
    <x v="101"/>
    <x v="0"/>
    <n v="8"/>
    <x v="1"/>
    <x v="1"/>
    <x v="1"/>
    <s v=""/>
    <s v=""/>
    <n v="298"/>
    <s v="-298"/>
    <x v="0"/>
    <x v="0"/>
    <x v="0"/>
    <x v="123"/>
    <x v="2"/>
    <s v="EBO 專案營收年"/>
    <s v=""/>
    <s v=""/>
    <x v="0"/>
    <x v="60"/>
    <m/>
    <s v="^()$"/>
    <n v="9"/>
    <x v="0"/>
    <x v="2"/>
    <x v="0"/>
    <x v="0"/>
    <x v="1"/>
    <x v="1"/>
    <b v="0"/>
    <x v="1"/>
    <x v="1"/>
    <n v="0"/>
    <x v="0"/>
    <b v="0"/>
    <b v="0"/>
    <b v="0"/>
    <b v="0"/>
    <b v="0"/>
    <b v="0"/>
    <b v="0"/>
    <b v="0"/>
    <b v="0"/>
    <b v="0"/>
    <b v="0"/>
    <x v="1"/>
    <x v="1"/>
    <n v="0"/>
    <x v="11"/>
    <x v="0"/>
  </r>
  <r>
    <m/>
    <s v="STG"/>
    <x v="5"/>
    <x v="123"/>
    <x v="124"/>
    <x v="50"/>
    <x v="121"/>
    <s v="mm"/>
    <x v="3"/>
    <m/>
    <s v="N/A"/>
    <s v="Confidential"/>
    <x v="4"/>
    <m/>
    <x v="1"/>
    <s v="NBDC"/>
    <x v="2"/>
    <x v="2"/>
    <x v="0"/>
    <x v="0"/>
    <s v="DM_EBO_PROJECT_REVENUE"/>
    <s v="EBO_REVENUE_MONTH"/>
    <m/>
    <m/>
    <m/>
    <m/>
    <m/>
    <m/>
    <m/>
    <m/>
    <m/>
    <m/>
    <m/>
    <m/>
    <m/>
    <m/>
    <m/>
    <m/>
    <m/>
    <m/>
    <s v="資料清單"/>
    <x v="5"/>
    <x v="35"/>
    <x v="60"/>
    <x v="5"/>
    <e v="#N/A"/>
    <s v="EBO Revenue Month"/>
    <x v="124"/>
    <x v="50"/>
    <x v="0"/>
    <x v="121"/>
    <x v="2"/>
    <s v="IEC_STD_V10 &gt;&gt; Common &gt;&gt; AutoMetaDataEBO Revenue Month"/>
    <x v="3"/>
    <x v="1"/>
    <s v="EBO 專案營收月Dimension"/>
    <s v="EBO專案營收紀錄表"/>
    <n v="218"/>
    <n v="298"/>
    <n v="0"/>
    <s v=""/>
    <n v="0"/>
    <n v="0"/>
    <n v="218"/>
    <x v="54"/>
    <s v="EBO Project Revenue"/>
    <x v="31"/>
    <e v="#N/A"/>
    <x v="0"/>
    <s v="C.1.1.0:"/>
    <x v="109"/>
    <x v="109"/>
    <x v="299"/>
    <x v="123"/>
    <x v="124"/>
    <x v="179"/>
    <x v="0"/>
    <x v="0"/>
    <x v="0"/>
    <x v="4"/>
    <m/>
    <x v="0"/>
    <x v="3"/>
    <s v="EBO Project Revenue_EBO Revenue Month"/>
    <x v="299"/>
    <x v="3"/>
    <x v="0"/>
    <x v="2"/>
    <x v="2"/>
    <x v="0"/>
    <x v="0"/>
    <s v="DM_EBO_PROJECT_REVENUE"/>
    <s v="EBO_REVENUE_MONTH"/>
    <x v="30"/>
    <x v="102"/>
    <x v="0"/>
    <n v="8"/>
    <x v="1"/>
    <x v="1"/>
    <x v="1"/>
    <s v=""/>
    <s v=""/>
    <n v="299"/>
    <s v="-299"/>
    <x v="0"/>
    <x v="0"/>
    <x v="0"/>
    <x v="124"/>
    <x v="2"/>
    <s v="EBO 專案營收月"/>
    <s v=""/>
    <s v=""/>
    <x v="0"/>
    <x v="60"/>
    <m/>
    <s v="^()$"/>
    <n v="9"/>
    <x v="0"/>
    <x v="2"/>
    <x v="0"/>
    <x v="0"/>
    <x v="1"/>
    <x v="1"/>
    <b v="0"/>
    <x v="1"/>
    <x v="1"/>
    <n v="0"/>
    <x v="0"/>
    <b v="0"/>
    <b v="0"/>
    <b v="0"/>
    <b v="0"/>
    <b v="0"/>
    <b v="0"/>
    <b v="0"/>
    <b v="0"/>
    <b v="0"/>
    <b v="0"/>
    <b v="0"/>
    <x v="1"/>
    <x v="1"/>
    <n v="0"/>
    <x v="3"/>
    <x v="0"/>
  </r>
  <r>
    <m/>
    <s v="STG"/>
    <x v="5"/>
    <x v="100"/>
    <x v="101"/>
    <x v="1"/>
    <x v="102"/>
    <s v="EBO 階段"/>
    <x v="3"/>
    <m/>
    <s v="N/A"/>
    <s v="Confidential"/>
    <x v="2"/>
    <s v="Candidate,_x000a_Pre-EBO,_x000a_EBO,_x000a_Graduated"/>
    <x v="1"/>
    <s v="NBDC"/>
    <x v="2"/>
    <x v="2"/>
    <x v="0"/>
    <x v="0"/>
    <s v="DM_EBO_PROJECT_REVENUE"/>
    <s v="EBO_PHASE"/>
    <m/>
    <m/>
    <m/>
    <m/>
    <m/>
    <m/>
    <m/>
    <m/>
    <m/>
    <m/>
    <m/>
    <m/>
    <m/>
    <m/>
    <m/>
    <m/>
    <m/>
    <m/>
    <s v="資料清單"/>
    <x v="5"/>
    <x v="36"/>
    <x v="60"/>
    <x v="5"/>
    <e v="#N/A"/>
    <s v="EBO Phase"/>
    <x v="101"/>
    <x v="1"/>
    <x v="0"/>
    <x v="102"/>
    <x v="2"/>
    <s v="IEC_STD_V10 &gt;&gt; Common &gt;&gt; AutoMetaDataEBO Phase"/>
    <x v="3"/>
    <x v="1"/>
    <s v="EBO 階段Dimension"/>
    <s v="EBO專案營收紀錄表"/>
    <n v="186"/>
    <n v="298"/>
    <n v="0"/>
    <s v=""/>
    <n v="0"/>
    <n v="0"/>
    <n v="186"/>
    <x v="27"/>
    <s v="EBO Project Revenue"/>
    <x v="31"/>
    <e v="#N/A"/>
    <x v="0"/>
    <s v="C.1.1.0:"/>
    <x v="110"/>
    <x v="110"/>
    <x v="300"/>
    <x v="100"/>
    <x v="101"/>
    <x v="109"/>
    <x v="24"/>
    <x v="0"/>
    <x v="0"/>
    <x v="2"/>
    <m/>
    <x v="0"/>
    <x v="3"/>
    <s v="EBO Project Revenue_EBO Phase"/>
    <x v="300"/>
    <x v="3"/>
    <x v="0"/>
    <x v="2"/>
    <x v="2"/>
    <x v="0"/>
    <x v="0"/>
    <s v="DM_EBO_PROJECT_REVENUE"/>
    <s v="EBO_PHASE"/>
    <x v="30"/>
    <x v="82"/>
    <x v="0"/>
    <n v="8"/>
    <x v="1"/>
    <x v="1"/>
    <x v="1"/>
    <s v=""/>
    <s v=""/>
    <n v="300"/>
    <s v="-300"/>
    <x v="0"/>
    <x v="0"/>
    <x v="0"/>
    <x v="101"/>
    <x v="2"/>
    <s v="EBO 階段"/>
    <s v=""/>
    <s v=""/>
    <x v="0"/>
    <x v="60"/>
    <m/>
    <s v="^()$"/>
    <n v="9"/>
    <x v="0"/>
    <x v="2"/>
    <x v="0"/>
    <x v="0"/>
    <x v="1"/>
    <x v="1"/>
    <b v="0"/>
    <x v="1"/>
    <x v="1"/>
    <n v="0"/>
    <x v="0"/>
    <b v="0"/>
    <b v="0"/>
    <b v="0"/>
    <b v="0"/>
    <b v="1"/>
    <b v="0"/>
    <b v="0"/>
    <b v="0"/>
    <b v="0"/>
    <b v="0"/>
    <b v="0"/>
    <x v="0"/>
    <x v="2"/>
    <n v="0"/>
    <x v="35"/>
    <x v="0"/>
  </r>
  <r>
    <m/>
    <s v="STG"/>
    <x v="5"/>
    <x v="117"/>
    <x v="118"/>
    <x v="51"/>
    <x v="171"/>
    <s v="EBO Project Revenue Forecast_Estimate Revenue/1,000,000"/>
    <x v="4"/>
    <m/>
    <s v="EBO Project Revenue Forecast_EBO Project Estimate Revenue"/>
    <s v="Confidential"/>
    <x v="6"/>
    <m/>
    <x v="1"/>
    <s v="NBDC"/>
    <x v="2"/>
    <x v="2"/>
    <x v="0"/>
    <x v="0"/>
    <s v="DM_EBO_PROJECT_REVENUE"/>
    <s v="EBO_PROJECT_ESTIMATE_REVENUE"/>
    <m/>
    <m/>
    <m/>
    <m/>
    <m/>
    <m/>
    <m/>
    <m/>
    <m/>
    <m/>
    <m/>
    <m/>
    <m/>
    <m/>
    <m/>
    <m/>
    <m/>
    <m/>
    <s v="資料清單"/>
    <x v="5"/>
    <x v="37"/>
    <x v="60"/>
    <x v="5"/>
    <e v="#N/A"/>
    <s v="EBO Project Estimate Revenue"/>
    <x v="118"/>
    <x v="51"/>
    <x v="0"/>
    <x v="171"/>
    <x v="2"/>
    <s v="IEC_STD_V10 &gt;&gt; Common &gt;&gt; AutoMetaDataEBO Project Estimate Revenue"/>
    <x v="4"/>
    <x v="1"/>
    <s v="EBO 專案預估營收Measure"/>
    <s v="EBO專案營收紀錄表"/>
    <n v="209"/>
    <n v="298"/>
    <e v="#N/A"/>
    <s v=""/>
    <n v="0"/>
    <n v="0"/>
    <n v="209"/>
    <x v="55"/>
    <s v="EBO Project Revenue"/>
    <x v="31"/>
    <e v="#N/A"/>
    <x v="47"/>
    <s v="C.1.1.0:"/>
    <x v="111"/>
    <x v="111"/>
    <x v="301"/>
    <x v="117"/>
    <x v="118"/>
    <x v="180"/>
    <x v="0"/>
    <x v="0"/>
    <x v="0"/>
    <x v="6"/>
    <m/>
    <x v="0"/>
    <x v="4"/>
    <s v="EBO Project Revenue_EBO Project Estimate Revenue"/>
    <x v="301"/>
    <x v="4"/>
    <x v="0"/>
    <x v="2"/>
    <x v="2"/>
    <x v="0"/>
    <x v="0"/>
    <s v="DM_EBO_PROJECT_REVENUE"/>
    <s v="EBO_PROJECT_ESTIMATE_REVENUE"/>
    <x v="30"/>
    <x v="97"/>
    <x v="0"/>
    <n v="8"/>
    <x v="1"/>
    <x v="1"/>
    <x v="1"/>
    <s v=""/>
    <s v=""/>
    <n v="301"/>
    <s v="-301"/>
    <x v="0"/>
    <x v="0"/>
    <x v="0"/>
    <x v="118"/>
    <x v="2"/>
    <s v="預估營收 (百萬台幣)"/>
    <s v=""/>
    <s v=""/>
    <x v="0"/>
    <x v="60"/>
    <m/>
    <s v="^()$"/>
    <n v="9"/>
    <x v="0"/>
    <x v="2"/>
    <x v="0"/>
    <x v="0"/>
    <x v="1"/>
    <x v="1"/>
    <b v="0"/>
    <x v="1"/>
    <x v="1"/>
    <n v="0"/>
    <x v="0"/>
    <b v="0"/>
    <b v="0"/>
    <b v="0"/>
    <b v="0"/>
    <b v="0"/>
    <b v="0"/>
    <b v="0"/>
    <b v="0"/>
    <b v="0"/>
    <b v="0"/>
    <b v="0"/>
    <x v="1"/>
    <x v="1"/>
    <n v="0"/>
    <x v="10"/>
    <x v="0"/>
  </r>
  <r>
    <m/>
    <s v="STG"/>
    <x v="5"/>
    <x v="124"/>
    <x v="125"/>
    <x v="54"/>
    <x v="172"/>
    <s v="EBO Project Revenue_Actual Revenue/1,000,000"/>
    <x v="4"/>
    <m/>
    <s v="EBO Project Revenue_EBO Project Actual Revenue"/>
    <s v="Confidential"/>
    <x v="6"/>
    <m/>
    <x v="1"/>
    <s v="NBDC"/>
    <x v="2"/>
    <x v="2"/>
    <x v="0"/>
    <x v="0"/>
    <s v="DM_EBO_PROJECT_REVENUE"/>
    <s v="EBO_PROJECT_ACTUAL_REVENUE"/>
    <m/>
    <m/>
    <m/>
    <m/>
    <m/>
    <m/>
    <m/>
    <m/>
    <m/>
    <m/>
    <m/>
    <m/>
    <m/>
    <m/>
    <m/>
    <m/>
    <m/>
    <m/>
    <s v="資料清單"/>
    <x v="5"/>
    <x v="38"/>
    <x v="60"/>
    <x v="5"/>
    <e v="#N/A"/>
    <s v="EBO Project Actual Revenue"/>
    <x v="125"/>
    <x v="54"/>
    <x v="0"/>
    <x v="172"/>
    <x v="2"/>
    <s v="IEC_STD_V10 &gt;&gt; Common &gt;&gt; AutoMetaDataEBO Project Actual Revenue"/>
    <x v="4"/>
    <x v="1"/>
    <s v="EBO 專案實際營收Measure"/>
    <s v="EBO專案營收紀錄表"/>
    <n v="219"/>
    <n v="298"/>
    <e v="#N/A"/>
    <s v=""/>
    <n v="0"/>
    <n v="0"/>
    <n v="219"/>
    <x v="56"/>
    <s v="EBO Project Revenue"/>
    <x v="31"/>
    <e v="#N/A"/>
    <x v="36"/>
    <s v="C.1.1.0:"/>
    <x v="112"/>
    <x v="112"/>
    <x v="302"/>
    <x v="124"/>
    <x v="125"/>
    <x v="181"/>
    <x v="0"/>
    <x v="0"/>
    <x v="0"/>
    <x v="6"/>
    <m/>
    <x v="0"/>
    <x v="4"/>
    <s v="EBO Project Revenue_EBO Project Actual Revenue"/>
    <x v="302"/>
    <x v="4"/>
    <x v="0"/>
    <x v="2"/>
    <x v="2"/>
    <x v="0"/>
    <x v="0"/>
    <s v="DM_EBO_PROJECT_REVENUE"/>
    <s v="EBO_PROJECT_ACTUAL_REVENUE"/>
    <x v="30"/>
    <x v="103"/>
    <x v="0"/>
    <n v="8"/>
    <x v="1"/>
    <x v="1"/>
    <x v="1"/>
    <s v=""/>
    <s v=""/>
    <n v="302"/>
    <s v="-302"/>
    <x v="0"/>
    <x v="0"/>
    <x v="0"/>
    <x v="125"/>
    <x v="2"/>
    <s v="實際營收 (百萬台幣)"/>
    <s v=""/>
    <s v=""/>
    <x v="0"/>
    <x v="60"/>
    <m/>
    <s v="^()$"/>
    <n v="9"/>
    <x v="0"/>
    <x v="2"/>
    <x v="0"/>
    <x v="0"/>
    <x v="1"/>
    <x v="1"/>
    <b v="0"/>
    <x v="1"/>
    <x v="1"/>
    <n v="0"/>
    <x v="0"/>
    <b v="0"/>
    <b v="0"/>
    <b v="0"/>
    <b v="0"/>
    <b v="0"/>
    <b v="0"/>
    <b v="0"/>
    <b v="0"/>
    <b v="0"/>
    <b v="0"/>
    <b v="0"/>
    <x v="1"/>
    <x v="1"/>
    <n v="0"/>
    <x v="21"/>
    <x v="0"/>
  </r>
  <r>
    <m/>
    <s v="STG"/>
    <x v="5"/>
    <x v="118"/>
    <x v="119"/>
    <x v="52"/>
    <x v="173"/>
    <s v="EBO Project Revenue Forecast_Estimate Gross Profit/1,000,000"/>
    <x v="4"/>
    <m/>
    <s v="EBO Project Revenue Forecast_EBO Project Estimate Gross Profit"/>
    <s v="Confidential"/>
    <x v="6"/>
    <m/>
    <x v="1"/>
    <s v="NBDC"/>
    <x v="2"/>
    <x v="2"/>
    <x v="0"/>
    <x v="0"/>
    <s v="DM_EBO_PROJECT_REVENUE"/>
    <s v="EBO_PROJECT_ESTIMATE_GROSS_PROFIT"/>
    <m/>
    <m/>
    <m/>
    <m/>
    <m/>
    <m/>
    <m/>
    <m/>
    <m/>
    <m/>
    <m/>
    <m/>
    <m/>
    <m/>
    <m/>
    <m/>
    <m/>
    <m/>
    <s v="資料清單"/>
    <x v="5"/>
    <x v="39"/>
    <x v="60"/>
    <x v="5"/>
    <e v="#N/A"/>
    <s v="EBO Project Estimate Gross Profit"/>
    <x v="119"/>
    <x v="52"/>
    <x v="0"/>
    <x v="173"/>
    <x v="2"/>
    <s v="IEC_STD_V10 &gt;&gt; Common &gt;&gt; AutoMetaDataEBO Project Estimate Gross Profit"/>
    <x v="4"/>
    <x v="1"/>
    <s v="EBO 專案預估毛利Measure"/>
    <s v="EBO專案營收紀錄表"/>
    <n v="210"/>
    <n v="298"/>
    <e v="#N/A"/>
    <s v=""/>
    <n v="0"/>
    <n v="0"/>
    <n v="210"/>
    <x v="57"/>
    <s v="EBO Project Revenue"/>
    <x v="31"/>
    <e v="#N/A"/>
    <x v="48"/>
    <s v="C.1.1.0:"/>
    <x v="113"/>
    <x v="113"/>
    <x v="303"/>
    <x v="118"/>
    <x v="119"/>
    <x v="182"/>
    <x v="0"/>
    <x v="0"/>
    <x v="0"/>
    <x v="6"/>
    <m/>
    <x v="0"/>
    <x v="4"/>
    <s v="EBO Project Revenue_EBO Project Estimate Gross Profit"/>
    <x v="303"/>
    <x v="4"/>
    <x v="0"/>
    <x v="2"/>
    <x v="2"/>
    <x v="0"/>
    <x v="0"/>
    <s v="DM_EBO_PROJECT_REVENUE"/>
    <s v="EBO_PROJECT_ESTIMATE_GROSS_PROFIT"/>
    <x v="30"/>
    <x v="98"/>
    <x v="0"/>
    <n v="8"/>
    <x v="1"/>
    <x v="1"/>
    <x v="1"/>
    <s v=""/>
    <s v=""/>
    <n v="303"/>
    <s v="-303"/>
    <x v="0"/>
    <x v="0"/>
    <x v="0"/>
    <x v="119"/>
    <x v="2"/>
    <s v="預估毛利 (百萬台幣)"/>
    <s v=""/>
    <s v=""/>
    <x v="0"/>
    <x v="60"/>
    <m/>
    <s v="^()$"/>
    <n v="9"/>
    <x v="0"/>
    <x v="2"/>
    <x v="0"/>
    <x v="0"/>
    <x v="1"/>
    <x v="1"/>
    <b v="0"/>
    <x v="1"/>
    <x v="1"/>
    <n v="0"/>
    <x v="0"/>
    <b v="0"/>
    <b v="0"/>
    <b v="0"/>
    <b v="0"/>
    <b v="0"/>
    <b v="0"/>
    <b v="0"/>
    <b v="0"/>
    <b v="0"/>
    <b v="0"/>
    <b v="0"/>
    <x v="1"/>
    <x v="1"/>
    <n v="0"/>
    <x v="36"/>
    <x v="0"/>
  </r>
  <r>
    <m/>
    <s v="STG"/>
    <x v="5"/>
    <x v="125"/>
    <x v="126"/>
    <x v="55"/>
    <x v="174"/>
    <s v="EBO Project Revenue_Actual Gross Profit/1,000,000"/>
    <x v="4"/>
    <m/>
    <s v="EBO Project Revenue_EBO Project Actual Revenue"/>
    <s v="Confidential"/>
    <x v="6"/>
    <m/>
    <x v="1"/>
    <s v="NBDC"/>
    <x v="2"/>
    <x v="2"/>
    <x v="0"/>
    <x v="0"/>
    <s v="DM_EBO_PROJECT_REVENUE"/>
    <s v="EBO_PROJECT_ACTUAL_GROSS_PROFIT"/>
    <m/>
    <m/>
    <m/>
    <m/>
    <m/>
    <m/>
    <m/>
    <m/>
    <m/>
    <m/>
    <m/>
    <m/>
    <m/>
    <m/>
    <m/>
    <m/>
    <m/>
    <m/>
    <s v="資料清單"/>
    <x v="5"/>
    <x v="40"/>
    <x v="60"/>
    <x v="5"/>
    <e v="#N/A"/>
    <s v="EBO Project Actual Gross Profit"/>
    <x v="126"/>
    <x v="55"/>
    <x v="0"/>
    <x v="174"/>
    <x v="2"/>
    <s v="IEC_STD_V10 &gt;&gt; Common &gt;&gt; AutoMetaDataEBO Project Actual Gross Profit"/>
    <x v="4"/>
    <x v="1"/>
    <s v="EBO 專案實際毛利Measure"/>
    <s v="EBO專案營收紀錄表"/>
    <n v="220"/>
    <n v="298"/>
    <e v="#N/A"/>
    <s v=""/>
    <n v="0"/>
    <n v="0"/>
    <n v="220"/>
    <x v="58"/>
    <s v="EBO Project Revenue"/>
    <x v="31"/>
    <e v="#N/A"/>
    <x v="36"/>
    <s v="C.1.1.0:"/>
    <x v="114"/>
    <x v="114"/>
    <x v="304"/>
    <x v="125"/>
    <x v="126"/>
    <x v="183"/>
    <x v="0"/>
    <x v="0"/>
    <x v="0"/>
    <x v="6"/>
    <m/>
    <x v="0"/>
    <x v="4"/>
    <s v="EBO Project Revenue_EBO Project Actual Gross Profit"/>
    <x v="304"/>
    <x v="4"/>
    <x v="0"/>
    <x v="2"/>
    <x v="2"/>
    <x v="0"/>
    <x v="0"/>
    <s v="DM_EBO_PROJECT_REVENUE"/>
    <s v="EBO_PROJECT_ACTUAL_GROSS_PROFIT"/>
    <x v="30"/>
    <x v="104"/>
    <x v="0"/>
    <n v="8"/>
    <x v="1"/>
    <x v="1"/>
    <x v="1"/>
    <s v=""/>
    <s v=""/>
    <n v="304"/>
    <s v="-304"/>
    <x v="0"/>
    <x v="0"/>
    <x v="0"/>
    <x v="126"/>
    <x v="2"/>
    <s v="實際毛利 (百萬台幣)"/>
    <s v=""/>
    <s v=""/>
    <x v="0"/>
    <x v="60"/>
    <m/>
    <s v="^()$"/>
    <n v="9"/>
    <x v="0"/>
    <x v="2"/>
    <x v="0"/>
    <x v="0"/>
    <x v="1"/>
    <x v="1"/>
    <b v="0"/>
    <x v="1"/>
    <x v="1"/>
    <n v="0"/>
    <x v="0"/>
    <b v="0"/>
    <b v="0"/>
    <b v="0"/>
    <b v="0"/>
    <b v="0"/>
    <b v="0"/>
    <b v="0"/>
    <b v="0"/>
    <b v="0"/>
    <b v="0"/>
    <b v="0"/>
    <x v="1"/>
    <x v="1"/>
    <n v="0"/>
    <x v="13"/>
    <x v="0"/>
  </r>
  <r>
    <m/>
    <s v="STG"/>
    <x v="6"/>
    <x v="171"/>
    <x v="171"/>
    <x v="79"/>
    <x v="175"/>
    <s v="投資併購管理"/>
    <x v="0"/>
    <m/>
    <s v="N/A"/>
    <s v="Confidential"/>
    <x v="7"/>
    <m/>
    <x v="2"/>
    <s v="STG"/>
    <x v="3"/>
    <x v="2"/>
    <x v="0"/>
    <x v="0"/>
    <s v="DM_INVESTMENT_MA_MANAGEMENT"/>
    <m/>
    <m/>
    <m/>
    <m/>
    <m/>
    <m/>
    <m/>
    <m/>
    <m/>
    <m/>
    <m/>
    <m/>
    <m/>
    <m/>
    <m/>
    <m/>
    <m/>
    <m/>
    <m/>
    <s v="資料清單"/>
    <x v="6"/>
    <x v="0"/>
    <x v="60"/>
    <x v="6"/>
    <e v="#N/A"/>
    <s v="Investment MA Management"/>
    <x v="171"/>
    <x v="79"/>
    <x v="0"/>
    <x v="175"/>
    <x v="3"/>
    <s v="IEC_STD_V10 &gt;&gt; Common &gt;&gt; AutoMetaDataInvestment MA Management"/>
    <x v="0"/>
    <x v="1"/>
    <s v="投資併購管理Concept"/>
    <s v="投資併購管理"/>
    <n v="307"/>
    <n v="0"/>
    <n v="0"/>
    <s v=""/>
    <n v="0"/>
    <n v="0"/>
    <n v="0"/>
    <x v="0"/>
    <s v=""/>
    <x v="0"/>
    <s v=""/>
    <x v="0"/>
    <s v="C.1.2.0:"/>
    <x v="31"/>
    <x v="31"/>
    <x v="305"/>
    <x v="171"/>
    <x v="171"/>
    <x v="184"/>
    <x v="0"/>
    <x v="0"/>
    <x v="0"/>
    <x v="7"/>
    <m/>
    <x v="0"/>
    <x v="0"/>
    <s v="Investment MA Management"/>
    <x v="305"/>
    <x v="0"/>
    <x v="0"/>
    <x v="2"/>
    <x v="2"/>
    <x v="0"/>
    <x v="0"/>
    <s v="DM_INVESTMENT_MA_MANAGEMENT"/>
    <s v=""/>
    <x v="31"/>
    <x v="0"/>
    <x v="0"/>
    <n v="8"/>
    <x v="2"/>
    <x v="2"/>
    <x v="2"/>
    <s v=""/>
    <s v=""/>
    <n v="305"/>
    <s v="-305"/>
    <x v="0"/>
    <x v="0"/>
    <x v="0"/>
    <x v="171"/>
    <x v="3"/>
    <s v="投資併購管理"/>
    <s v=""/>
    <s v=""/>
    <x v="0"/>
    <x v="60"/>
    <m/>
    <s v="^()$"/>
    <n v="9"/>
    <x v="0"/>
    <x v="2"/>
    <x v="0"/>
    <x v="0"/>
    <x v="0"/>
    <x v="1"/>
    <b v="0"/>
    <x v="1"/>
    <x v="0"/>
    <n v="0"/>
    <x v="0"/>
    <b v="0"/>
    <b v="0"/>
    <b v="0"/>
    <b v="0"/>
    <b v="0"/>
    <b v="0"/>
    <b v="0"/>
    <b v="0"/>
    <b v="0"/>
    <b v="0"/>
    <b v="0"/>
    <x v="1"/>
    <x v="1"/>
    <n v="0"/>
    <x v="9"/>
    <x v="0"/>
  </r>
  <r>
    <m/>
    <s v="STG"/>
    <x v="6"/>
    <x v="138"/>
    <x v="139"/>
    <x v="1"/>
    <x v="136"/>
    <s v="投資標的名稱"/>
    <x v="3"/>
    <m/>
    <s v="N/A"/>
    <s v="Confidential"/>
    <x v="1"/>
    <m/>
    <x v="2"/>
    <s v="STG"/>
    <x v="3"/>
    <x v="2"/>
    <x v="0"/>
    <x v="0"/>
    <s v="DM_INVESTMENT_MA_MANAGEMENT"/>
    <s v="INVESTMENT_SUBJECT"/>
    <m/>
    <m/>
    <m/>
    <m/>
    <m/>
    <m/>
    <m/>
    <m/>
    <m/>
    <m/>
    <m/>
    <m/>
    <m/>
    <m/>
    <m/>
    <m/>
    <m/>
    <m/>
    <s v="資料清單"/>
    <x v="6"/>
    <x v="1"/>
    <x v="60"/>
    <x v="6"/>
    <e v="#N/A"/>
    <s v="Investment Subject"/>
    <x v="139"/>
    <x v="1"/>
    <x v="0"/>
    <x v="136"/>
    <x v="3"/>
    <s v="IEC_STD_V10 &gt;&gt; Common &gt;&gt; AutoMetaDataInvestment Subject"/>
    <x v="3"/>
    <x v="1"/>
    <s v="投資標的名稱Dimension"/>
    <s v="投資併購管理"/>
    <n v="236"/>
    <n v="307"/>
    <n v="0"/>
    <s v=""/>
    <n v="0"/>
    <n v="0"/>
    <n v="236"/>
    <x v="28"/>
    <s v="Investment MA Management"/>
    <x v="32"/>
    <e v="#N/A"/>
    <x v="0"/>
    <s v="C.1.2.0:"/>
    <x v="32"/>
    <x v="32"/>
    <x v="306"/>
    <x v="138"/>
    <x v="139"/>
    <x v="141"/>
    <x v="0"/>
    <x v="0"/>
    <x v="0"/>
    <x v="1"/>
    <m/>
    <x v="0"/>
    <x v="3"/>
    <s v="Investment MA Management_Investment Subject"/>
    <x v="306"/>
    <x v="3"/>
    <x v="0"/>
    <x v="2"/>
    <x v="2"/>
    <x v="0"/>
    <x v="0"/>
    <s v="DM_INVESTMENT_MA_MANAGEMENT"/>
    <s v="INVESTMENT_SUBJECT"/>
    <x v="31"/>
    <x v="115"/>
    <x v="0"/>
    <n v="8"/>
    <x v="2"/>
    <x v="2"/>
    <x v="2"/>
    <s v=""/>
    <s v=""/>
    <n v="306"/>
    <s v="-306"/>
    <x v="0"/>
    <x v="0"/>
    <x v="0"/>
    <x v="139"/>
    <x v="3"/>
    <s v="投資項目"/>
    <s v=""/>
    <s v=""/>
    <x v="0"/>
    <x v="60"/>
    <m/>
    <s v="^()$"/>
    <n v="9"/>
    <x v="0"/>
    <x v="2"/>
    <x v="0"/>
    <x v="0"/>
    <x v="1"/>
    <x v="1"/>
    <b v="0"/>
    <x v="1"/>
    <x v="1"/>
    <n v="0"/>
    <x v="0"/>
    <b v="0"/>
    <b v="0"/>
    <b v="0"/>
    <b v="0"/>
    <b v="0"/>
    <b v="0"/>
    <b v="0"/>
    <b v="0"/>
    <b v="0"/>
    <b v="0"/>
    <b v="0"/>
    <x v="1"/>
    <x v="1"/>
    <n v="0"/>
    <x v="33"/>
    <x v="0"/>
  </r>
  <r>
    <m/>
    <s v="STG"/>
    <x v="6"/>
    <x v="141"/>
    <x v="142"/>
    <x v="1"/>
    <x v="139"/>
    <s v="Management Type"/>
    <x v="3"/>
    <m/>
    <s v="N/A"/>
    <s v="Confidential"/>
    <x v="2"/>
    <m/>
    <x v="2"/>
    <s v="STG"/>
    <x v="3"/>
    <x v="2"/>
    <x v="0"/>
    <x v="0"/>
    <s v="DM_INVESTMENT_MA_MANAGEMENT"/>
    <s v="MANAGEMENT_TYPE"/>
    <m/>
    <m/>
    <m/>
    <m/>
    <m/>
    <m/>
    <m/>
    <m/>
    <m/>
    <m/>
    <m/>
    <m/>
    <m/>
    <m/>
    <m/>
    <m/>
    <m/>
    <m/>
    <s v="資料清單"/>
    <x v="6"/>
    <x v="2"/>
    <x v="60"/>
    <x v="6"/>
    <e v="#N/A"/>
    <s v="Management Type"/>
    <x v="142"/>
    <x v="1"/>
    <x v="0"/>
    <x v="139"/>
    <x v="3"/>
    <s v="IEC_STD_V10 &gt;&gt; Common &gt;&gt; AutoMetaDataManagement Type"/>
    <x v="3"/>
    <x v="1"/>
    <s v="Management TypeDimension"/>
    <s v="投資併購管理"/>
    <n v="239"/>
    <n v="307"/>
    <n v="0"/>
    <s v=""/>
    <n v="0"/>
    <n v="0"/>
    <n v="239"/>
    <x v="59"/>
    <s v="Investment MA Management"/>
    <x v="32"/>
    <e v="#N/A"/>
    <x v="0"/>
    <s v="C.1.2.0:"/>
    <x v="33"/>
    <x v="33"/>
    <x v="307"/>
    <x v="141"/>
    <x v="142"/>
    <x v="144"/>
    <x v="0"/>
    <x v="0"/>
    <x v="0"/>
    <x v="2"/>
    <m/>
    <x v="0"/>
    <x v="3"/>
    <s v="Investment MA Management_Management Type"/>
    <x v="307"/>
    <x v="3"/>
    <x v="0"/>
    <x v="2"/>
    <x v="2"/>
    <x v="0"/>
    <x v="0"/>
    <s v="DM_INVESTMENT_MA_MANAGEMENT"/>
    <s v="MANAGEMENT_TYPE"/>
    <x v="31"/>
    <x v="118"/>
    <x v="0"/>
    <n v="8"/>
    <x v="2"/>
    <x v="2"/>
    <x v="2"/>
    <s v=""/>
    <s v=""/>
    <n v="307"/>
    <s v="-307"/>
    <x v="0"/>
    <x v="0"/>
    <x v="0"/>
    <x v="142"/>
    <x v="3"/>
    <s v="判斷資料項目為實際值或是預測值"/>
    <s v=""/>
    <s v=""/>
    <x v="0"/>
    <x v="60"/>
    <m/>
    <s v="^()$"/>
    <n v="9"/>
    <x v="0"/>
    <x v="2"/>
    <x v="0"/>
    <x v="0"/>
    <x v="1"/>
    <x v="1"/>
    <b v="0"/>
    <x v="1"/>
    <x v="1"/>
    <n v="0"/>
    <x v="0"/>
    <b v="0"/>
    <b v="0"/>
    <b v="0"/>
    <b v="0"/>
    <b v="0"/>
    <b v="0"/>
    <b v="0"/>
    <b v="0"/>
    <b v="1"/>
    <b v="0"/>
    <b v="0"/>
    <x v="0"/>
    <x v="5"/>
    <n v="1"/>
    <x v="18"/>
    <x v="0"/>
  </r>
  <r>
    <m/>
    <s v="STG"/>
    <x v="6"/>
    <x v="139"/>
    <x v="140"/>
    <x v="49"/>
    <x v="137"/>
    <s v="投資結算年度"/>
    <x v="3"/>
    <m/>
    <s v="N/A"/>
    <s v="Confidential"/>
    <x v="4"/>
    <m/>
    <x v="2"/>
    <s v="STG"/>
    <x v="3"/>
    <x v="2"/>
    <x v="0"/>
    <x v="0"/>
    <s v="DM_INVESTMENT_MA_MANAGEMENT"/>
    <s v="ACCOUNT_FOR_THE_YEAR"/>
    <m/>
    <m/>
    <m/>
    <m/>
    <m/>
    <m/>
    <m/>
    <m/>
    <m/>
    <m/>
    <m/>
    <m/>
    <m/>
    <m/>
    <m/>
    <m/>
    <m/>
    <m/>
    <s v="資料清單"/>
    <x v="6"/>
    <x v="3"/>
    <x v="60"/>
    <x v="6"/>
    <e v="#N/A"/>
    <s v="Account for the Year"/>
    <x v="140"/>
    <x v="49"/>
    <x v="0"/>
    <x v="137"/>
    <x v="3"/>
    <s v="IEC_STD_V10 &gt;&gt; Common &gt;&gt; AutoMetaDataAccount for the Year"/>
    <x v="3"/>
    <x v="1"/>
    <s v="投資結算年度Dimension"/>
    <s v="投資併購管理"/>
    <n v="237"/>
    <n v="307"/>
    <n v="0"/>
    <s v=""/>
    <n v="0"/>
    <n v="0"/>
    <n v="237"/>
    <x v="60"/>
    <s v="Investment MA Management"/>
    <x v="32"/>
    <e v="#N/A"/>
    <x v="0"/>
    <s v="C.1.2.0:"/>
    <x v="34"/>
    <x v="34"/>
    <x v="308"/>
    <x v="139"/>
    <x v="140"/>
    <x v="142"/>
    <x v="0"/>
    <x v="0"/>
    <x v="0"/>
    <x v="4"/>
    <m/>
    <x v="0"/>
    <x v="3"/>
    <s v="Investment MA Management_Account for the Year"/>
    <x v="308"/>
    <x v="3"/>
    <x v="0"/>
    <x v="2"/>
    <x v="2"/>
    <x v="0"/>
    <x v="0"/>
    <s v="DM_INVESTMENT_MA_MANAGEMENT"/>
    <s v="ACCOUNT_FOR_THE_YEAR"/>
    <x v="31"/>
    <x v="116"/>
    <x v="0"/>
    <n v="8"/>
    <x v="2"/>
    <x v="2"/>
    <x v="2"/>
    <s v=""/>
    <s v=""/>
    <n v="308"/>
    <s v="-308"/>
    <x v="0"/>
    <x v="0"/>
    <x v="0"/>
    <x v="140"/>
    <x v="3"/>
    <s v="結算年度"/>
    <s v=""/>
    <s v=""/>
    <x v="0"/>
    <x v="60"/>
    <m/>
    <s v="^()$"/>
    <n v="9"/>
    <x v="0"/>
    <x v="2"/>
    <x v="0"/>
    <x v="0"/>
    <x v="1"/>
    <x v="1"/>
    <b v="0"/>
    <x v="1"/>
    <x v="1"/>
    <n v="0"/>
    <x v="0"/>
    <b v="0"/>
    <b v="0"/>
    <b v="0"/>
    <b v="0"/>
    <b v="0"/>
    <b v="0"/>
    <b v="0"/>
    <b v="0"/>
    <b v="0"/>
    <b v="0"/>
    <b v="0"/>
    <x v="1"/>
    <x v="1"/>
    <n v="0"/>
    <x v="6"/>
    <x v="0"/>
  </r>
  <r>
    <m/>
    <s v="STG"/>
    <x v="6"/>
    <x v="140"/>
    <x v="141"/>
    <x v="62"/>
    <x v="138"/>
    <s v="投資結算季度"/>
    <x v="3"/>
    <m/>
    <s v="N/A"/>
    <s v="Confidential"/>
    <x v="1"/>
    <m/>
    <x v="2"/>
    <s v="STG"/>
    <x v="3"/>
    <x v="2"/>
    <x v="0"/>
    <x v="0"/>
    <s v="DM_INVESTMENT_MA_MANAGEMENT"/>
    <s v="ACCOUNT_FOR_THE_QUARTER"/>
    <m/>
    <m/>
    <m/>
    <m/>
    <m/>
    <m/>
    <m/>
    <m/>
    <m/>
    <m/>
    <m/>
    <m/>
    <m/>
    <m/>
    <m/>
    <m/>
    <m/>
    <m/>
    <s v="資料清單"/>
    <x v="6"/>
    <x v="4"/>
    <x v="60"/>
    <x v="6"/>
    <e v="#N/A"/>
    <s v="Account for the Quarter"/>
    <x v="141"/>
    <x v="62"/>
    <x v="0"/>
    <x v="138"/>
    <x v="3"/>
    <s v="IEC_STD_V10 &gt;&gt; Common &gt;&gt; AutoMetaDataAccount for the Quarter"/>
    <x v="3"/>
    <x v="1"/>
    <s v="投資結算季度Dimension"/>
    <s v="投資併購管理"/>
    <n v="238"/>
    <n v="307"/>
    <n v="0"/>
    <s v=""/>
    <n v="0"/>
    <n v="0"/>
    <n v="238"/>
    <x v="61"/>
    <s v="Investment MA Management"/>
    <x v="32"/>
    <e v="#N/A"/>
    <x v="0"/>
    <s v="C.1.2.0:"/>
    <x v="35"/>
    <x v="35"/>
    <x v="309"/>
    <x v="140"/>
    <x v="141"/>
    <x v="143"/>
    <x v="0"/>
    <x v="0"/>
    <x v="0"/>
    <x v="1"/>
    <m/>
    <x v="0"/>
    <x v="3"/>
    <s v="Investment MA Management_Account for the Quarter"/>
    <x v="309"/>
    <x v="3"/>
    <x v="0"/>
    <x v="2"/>
    <x v="2"/>
    <x v="0"/>
    <x v="0"/>
    <s v="DM_INVESTMENT_MA_MANAGEMENT"/>
    <s v="ACCOUNT_FOR_THE_QUARTER"/>
    <x v="31"/>
    <x v="117"/>
    <x v="0"/>
    <n v="8"/>
    <x v="2"/>
    <x v="2"/>
    <x v="2"/>
    <s v=""/>
    <s v=""/>
    <n v="309"/>
    <s v="-309"/>
    <x v="0"/>
    <x v="0"/>
    <x v="0"/>
    <x v="141"/>
    <x v="3"/>
    <s v="結算季度"/>
    <s v=""/>
    <s v=""/>
    <x v="0"/>
    <x v="60"/>
    <m/>
    <s v="^()$"/>
    <n v="9"/>
    <x v="0"/>
    <x v="2"/>
    <x v="0"/>
    <x v="0"/>
    <x v="1"/>
    <x v="1"/>
    <b v="0"/>
    <x v="1"/>
    <x v="1"/>
    <n v="0"/>
    <x v="0"/>
    <b v="0"/>
    <b v="0"/>
    <b v="0"/>
    <b v="0"/>
    <b v="0"/>
    <b v="0"/>
    <b v="0"/>
    <b v="0"/>
    <b v="0"/>
    <b v="0"/>
    <b v="0"/>
    <x v="1"/>
    <x v="1"/>
    <n v="0"/>
    <x v="23"/>
    <x v="0"/>
  </r>
  <r>
    <m/>
    <s v="STG"/>
    <x v="6"/>
    <x v="172"/>
    <x v="172"/>
    <x v="4"/>
    <x v="176"/>
    <s v="投資統計期間"/>
    <x v="3"/>
    <s v="Investment Master_Account for the Quarter"/>
    <s v="N/A"/>
    <s v="Confidential"/>
    <x v="2"/>
    <m/>
    <x v="2"/>
    <s v="STG"/>
    <x v="3"/>
    <x v="2"/>
    <x v="0"/>
    <x v="0"/>
    <s v="DM_INVESTMENT_MA_MANAGEMENT"/>
    <s v="INVESTMENT_PERIOD"/>
    <m/>
    <m/>
    <m/>
    <m/>
    <m/>
    <m/>
    <m/>
    <m/>
    <m/>
    <m/>
    <m/>
    <m/>
    <m/>
    <m/>
    <m/>
    <m/>
    <m/>
    <m/>
    <s v="資料清單"/>
    <x v="6"/>
    <x v="5"/>
    <x v="60"/>
    <x v="6"/>
    <e v="#N/A"/>
    <s v="Investment Period"/>
    <x v="172"/>
    <x v="4"/>
    <x v="0"/>
    <x v="176"/>
    <x v="3"/>
    <s v="IEC_STD_V10 &gt;&gt; Common &gt;&gt; AutoMetaDataInvestment Period"/>
    <x v="3"/>
    <x v="1"/>
    <s v="投資統計期間Dimension"/>
    <s v="投資併購管理"/>
    <n v="312"/>
    <n v="307"/>
    <n v="0"/>
    <s v=""/>
    <n v="0"/>
    <e v="#N/A"/>
    <e v="#N/A"/>
    <x v="62"/>
    <s v="Investment MA Management"/>
    <x v="32"/>
    <e v="#N/A"/>
    <x v="0"/>
    <s v="C.1.2.0:"/>
    <x v="36"/>
    <x v="36"/>
    <x v="310"/>
    <x v="172"/>
    <x v="172"/>
    <x v="185"/>
    <x v="0"/>
    <x v="0"/>
    <x v="0"/>
    <x v="2"/>
    <m/>
    <x v="0"/>
    <x v="3"/>
    <s v="Investment MA Management_Investment Period"/>
    <x v="310"/>
    <x v="3"/>
    <x v="0"/>
    <x v="2"/>
    <x v="2"/>
    <x v="0"/>
    <x v="0"/>
    <s v="DM_INVESTMENT_MA_MANAGEMENT"/>
    <s v="INVESTMENT_PERIOD"/>
    <x v="31"/>
    <x v="141"/>
    <x v="0"/>
    <n v="8"/>
    <x v="2"/>
    <x v="2"/>
    <x v="3"/>
    <s v=""/>
    <s v=""/>
    <n v="310"/>
    <s v="-310"/>
    <x v="0"/>
    <x v="0"/>
    <x v="0"/>
    <x v="172"/>
    <x v="3"/>
    <s v="判斷資料項目以年或是季的角度檢視"/>
    <s v=""/>
    <s v=""/>
    <x v="0"/>
    <x v="60"/>
    <m/>
    <s v="^()$"/>
    <n v="9"/>
    <x v="0"/>
    <x v="2"/>
    <x v="0"/>
    <x v="0"/>
    <x v="0"/>
    <x v="1"/>
    <b v="0"/>
    <x v="1"/>
    <x v="1"/>
    <n v="0"/>
    <x v="0"/>
    <b v="0"/>
    <b v="0"/>
    <b v="0"/>
    <b v="0"/>
    <b v="0"/>
    <b v="0"/>
    <b v="0"/>
    <b v="0"/>
    <b v="1"/>
    <b v="0"/>
    <b v="0"/>
    <x v="0"/>
    <x v="5"/>
    <n v="1"/>
    <x v="3"/>
    <x v="0"/>
  </r>
  <r>
    <m/>
    <s v="STG"/>
    <x v="6"/>
    <x v="142"/>
    <x v="143"/>
    <x v="1"/>
    <x v="140"/>
    <s v="加總當年度實際投資金額_x000a_當[統計期間]=Year，與當年度最新季度資料相同"/>
    <x v="4"/>
    <m/>
    <s v="N/A"/>
    <s v="Confidential"/>
    <x v="6"/>
    <m/>
    <x v="2"/>
    <s v="STG"/>
    <x v="3"/>
    <x v="2"/>
    <x v="0"/>
    <x v="0"/>
    <s v="DM_INVESTMENT_MA_MANAGEMENT"/>
    <s v="INVESTMENT_AMOUNT"/>
    <m/>
    <m/>
    <m/>
    <m/>
    <m/>
    <m/>
    <m/>
    <m/>
    <m/>
    <m/>
    <m/>
    <m/>
    <m/>
    <m/>
    <m/>
    <m/>
    <m/>
    <m/>
    <s v="資料清單"/>
    <x v="6"/>
    <x v="6"/>
    <x v="60"/>
    <x v="6"/>
    <e v="#N/A"/>
    <s v="Investment Amount"/>
    <x v="143"/>
    <x v="1"/>
    <x v="0"/>
    <x v="140"/>
    <x v="3"/>
    <s v="IEC_STD_V10 &gt;&gt; Common &gt;&gt; AutoMetaDataInvestment Amount"/>
    <x v="4"/>
    <x v="1"/>
    <s v="當年投資額Measure"/>
    <s v="投資併購管理"/>
    <n v="240"/>
    <n v="307"/>
    <n v="0"/>
    <s v=""/>
    <n v="0"/>
    <n v="0"/>
    <n v="240"/>
    <x v="63"/>
    <s v="Investment MA Management"/>
    <x v="32"/>
    <e v="#N/A"/>
    <x v="0"/>
    <s v="C.1.2.0:"/>
    <x v="37"/>
    <x v="37"/>
    <x v="311"/>
    <x v="142"/>
    <x v="143"/>
    <x v="145"/>
    <x v="0"/>
    <x v="0"/>
    <x v="0"/>
    <x v="6"/>
    <m/>
    <x v="0"/>
    <x v="4"/>
    <s v="Investment MA Management_Investment Amount"/>
    <x v="311"/>
    <x v="4"/>
    <x v="0"/>
    <x v="2"/>
    <x v="2"/>
    <x v="0"/>
    <x v="0"/>
    <s v="DM_INVESTMENT_MA_MANAGEMENT"/>
    <s v="INVESTMENT_AMOUNT"/>
    <x v="31"/>
    <x v="119"/>
    <x v="0"/>
    <n v="8"/>
    <x v="2"/>
    <x v="2"/>
    <x v="2"/>
    <s v=""/>
    <s v=""/>
    <n v="311"/>
    <s v="-311"/>
    <x v="0"/>
    <x v="0"/>
    <x v="0"/>
    <x v="143"/>
    <x v="3"/>
    <s v="當年度BP針對投資併購事業的實際投資金額"/>
    <s v=""/>
    <s v=""/>
    <x v="0"/>
    <x v="60"/>
    <m/>
    <s v="^()$"/>
    <n v="9"/>
    <x v="0"/>
    <x v="2"/>
    <x v="0"/>
    <x v="0"/>
    <x v="1"/>
    <x v="1"/>
    <b v="0"/>
    <x v="1"/>
    <x v="1"/>
    <n v="0"/>
    <x v="0"/>
    <b v="0"/>
    <b v="0"/>
    <b v="0"/>
    <b v="0"/>
    <b v="0"/>
    <b v="0"/>
    <b v="0"/>
    <b v="0"/>
    <b v="0"/>
    <b v="0"/>
    <b v="0"/>
    <x v="1"/>
    <x v="1"/>
    <n v="0"/>
    <x v="3"/>
    <x v="0"/>
  </r>
  <r>
    <m/>
    <s v="STG"/>
    <x v="6"/>
    <x v="143"/>
    <x v="144"/>
    <x v="1"/>
    <x v="141"/>
    <s v="加總累計實際投資金額_x000a_當[統計期間]=Year，與當年度最新季度資料相同"/>
    <x v="4"/>
    <m/>
    <s v="N/A"/>
    <s v="Confidential"/>
    <x v="6"/>
    <m/>
    <x v="2"/>
    <s v="STG"/>
    <x v="3"/>
    <x v="2"/>
    <x v="0"/>
    <x v="0"/>
    <s v="DM_INVESTMENT_MA_MANAGEMENT"/>
    <s v="CUMULATIVE_INVESTMENT_AMOUNT"/>
    <m/>
    <m/>
    <m/>
    <m/>
    <m/>
    <m/>
    <m/>
    <m/>
    <m/>
    <m/>
    <m/>
    <m/>
    <m/>
    <m/>
    <m/>
    <m/>
    <m/>
    <m/>
    <s v="資料清單"/>
    <x v="6"/>
    <x v="7"/>
    <x v="60"/>
    <x v="6"/>
    <e v="#N/A"/>
    <s v="Cumulative Investment Amount"/>
    <x v="144"/>
    <x v="1"/>
    <x v="0"/>
    <x v="141"/>
    <x v="3"/>
    <s v="IEC_STD_V10 &gt;&gt; Common &gt;&gt; AutoMetaDataCumulative Investment Amount"/>
    <x v="4"/>
    <x v="1"/>
    <s v="累計投資額Measure"/>
    <s v="投資併購管理"/>
    <n v="241"/>
    <n v="307"/>
    <n v="0"/>
    <s v=""/>
    <n v="0"/>
    <n v="0"/>
    <n v="241"/>
    <x v="64"/>
    <s v="Investment MA Management"/>
    <x v="32"/>
    <e v="#N/A"/>
    <x v="0"/>
    <s v="C.1.2.0:"/>
    <x v="38"/>
    <x v="38"/>
    <x v="312"/>
    <x v="143"/>
    <x v="144"/>
    <x v="146"/>
    <x v="0"/>
    <x v="0"/>
    <x v="0"/>
    <x v="6"/>
    <m/>
    <x v="0"/>
    <x v="4"/>
    <s v="Investment MA Management_Cumulative Investment Amount"/>
    <x v="312"/>
    <x v="4"/>
    <x v="0"/>
    <x v="2"/>
    <x v="2"/>
    <x v="0"/>
    <x v="0"/>
    <s v="DM_INVESTMENT_MA_MANAGEMENT"/>
    <s v="CUMULATIVE_INVESTMENT_AMOUNT"/>
    <x v="31"/>
    <x v="120"/>
    <x v="0"/>
    <n v="8"/>
    <x v="2"/>
    <x v="2"/>
    <x v="2"/>
    <s v=""/>
    <s v=""/>
    <n v="312"/>
    <s v="-312"/>
    <x v="0"/>
    <x v="0"/>
    <x v="0"/>
    <x v="144"/>
    <x v="3"/>
    <s v="累計BP針對投資併購事業的實際投資金額"/>
    <s v=""/>
    <s v=""/>
    <x v="0"/>
    <x v="60"/>
    <m/>
    <s v="^()$"/>
    <n v="9"/>
    <x v="0"/>
    <x v="2"/>
    <x v="0"/>
    <x v="0"/>
    <x v="1"/>
    <x v="1"/>
    <b v="0"/>
    <x v="1"/>
    <x v="1"/>
    <n v="0"/>
    <x v="0"/>
    <b v="0"/>
    <b v="0"/>
    <b v="0"/>
    <b v="0"/>
    <b v="0"/>
    <b v="0"/>
    <b v="0"/>
    <b v="0"/>
    <b v="0"/>
    <b v="0"/>
    <b v="0"/>
    <x v="1"/>
    <x v="1"/>
    <n v="0"/>
    <x v="10"/>
    <x v="0"/>
  </r>
  <r>
    <m/>
    <s v="STG"/>
    <x v="6"/>
    <x v="144"/>
    <x v="145"/>
    <x v="63"/>
    <x v="142"/>
    <s v="投資標的持股比例_x000a_當[統計期間]=Year，與當年度最新季度資料相同"/>
    <x v="4"/>
    <m/>
    <s v="N/A"/>
    <s v="Confidential"/>
    <x v="5"/>
    <m/>
    <x v="2"/>
    <s v="STG"/>
    <x v="3"/>
    <x v="2"/>
    <x v="0"/>
    <x v="0"/>
    <s v="DM_INVESTMENT_MA_MANAGEMENT"/>
    <s v="SUBJECT_SHAREHOLDING_RATIO"/>
    <m/>
    <m/>
    <m/>
    <m/>
    <m/>
    <m/>
    <m/>
    <m/>
    <m/>
    <m/>
    <m/>
    <m/>
    <m/>
    <m/>
    <m/>
    <m/>
    <m/>
    <m/>
    <s v="資料清單"/>
    <x v="6"/>
    <x v="8"/>
    <x v="60"/>
    <x v="6"/>
    <e v="#N/A"/>
    <s v="Subject Shareholding Ratio"/>
    <x v="145"/>
    <x v="63"/>
    <x v="0"/>
    <x v="142"/>
    <x v="3"/>
    <s v="IEC_STD_V10 &gt;&gt; Common &gt;&gt; AutoMetaDataSubject Shareholding Ratio"/>
    <x v="4"/>
    <x v="1"/>
    <s v="投資標的持股比例Measure"/>
    <s v="投資併購管理"/>
    <n v="242"/>
    <n v="307"/>
    <n v="0"/>
    <s v=""/>
    <n v="0"/>
    <n v="0"/>
    <n v="242"/>
    <x v="65"/>
    <s v="Investment MA Management"/>
    <x v="32"/>
    <e v="#N/A"/>
    <x v="0"/>
    <s v="C.1.2.0:"/>
    <x v="39"/>
    <x v="39"/>
    <x v="313"/>
    <x v="144"/>
    <x v="145"/>
    <x v="147"/>
    <x v="0"/>
    <x v="0"/>
    <x v="0"/>
    <x v="5"/>
    <m/>
    <x v="0"/>
    <x v="4"/>
    <s v="Investment MA Management_Subject Shareholding Ratio"/>
    <x v="313"/>
    <x v="4"/>
    <x v="0"/>
    <x v="2"/>
    <x v="2"/>
    <x v="0"/>
    <x v="0"/>
    <s v="DM_INVESTMENT_MA_MANAGEMENT"/>
    <s v="SUBJECT_SHAREHOLDING_RATIO"/>
    <x v="31"/>
    <x v="121"/>
    <x v="0"/>
    <n v="8"/>
    <x v="2"/>
    <x v="2"/>
    <x v="2"/>
    <s v=""/>
    <s v=""/>
    <n v="313"/>
    <s v="-313"/>
    <x v="0"/>
    <x v="0"/>
    <x v="0"/>
    <x v="145"/>
    <x v="3"/>
    <s v="對各投資併購標的的股權佔比"/>
    <s v=""/>
    <s v=""/>
    <x v="0"/>
    <x v="60"/>
    <m/>
    <s v="^()$"/>
    <n v="9"/>
    <x v="0"/>
    <x v="2"/>
    <x v="0"/>
    <x v="0"/>
    <x v="1"/>
    <x v="1"/>
    <b v="0"/>
    <x v="1"/>
    <x v="1"/>
    <n v="0"/>
    <x v="0"/>
    <b v="0"/>
    <b v="0"/>
    <b v="0"/>
    <b v="0"/>
    <b v="0"/>
    <b v="0"/>
    <b v="0"/>
    <b v="0"/>
    <b v="0"/>
    <b v="0"/>
    <b v="0"/>
    <x v="1"/>
    <x v="1"/>
    <n v="0"/>
    <x v="21"/>
    <x v="0"/>
  </r>
  <r>
    <m/>
    <s v="STG"/>
    <x v="6"/>
    <x v="145"/>
    <x v="146"/>
    <x v="1"/>
    <x v="143"/>
    <s v="投資標的營收_x000a_當[統計期間]=Year，年度資料為季度資料加總"/>
    <x v="4"/>
    <m/>
    <s v="N/A"/>
    <s v="Confidential"/>
    <x v="6"/>
    <m/>
    <x v="2"/>
    <s v="STG"/>
    <x v="3"/>
    <x v="2"/>
    <x v="0"/>
    <x v="0"/>
    <s v="DM_INVESTMENT_MA_MANAGEMENT"/>
    <s v="SUBJECT_REVENUE"/>
    <m/>
    <m/>
    <m/>
    <m/>
    <m/>
    <m/>
    <m/>
    <m/>
    <m/>
    <m/>
    <m/>
    <m/>
    <m/>
    <m/>
    <m/>
    <m/>
    <m/>
    <m/>
    <s v="資料清單"/>
    <x v="6"/>
    <x v="9"/>
    <x v="60"/>
    <x v="6"/>
    <e v="#N/A"/>
    <s v="Subject Revenue"/>
    <x v="146"/>
    <x v="1"/>
    <x v="0"/>
    <x v="143"/>
    <x v="3"/>
    <s v="IEC_STD_V10 &gt;&gt; Common &gt;&gt; AutoMetaDataSubject Revenue"/>
    <x v="4"/>
    <x v="1"/>
    <s v="投資標的營收Measure"/>
    <s v="投資併購管理"/>
    <n v="243"/>
    <n v="307"/>
    <n v="0"/>
    <s v=""/>
    <n v="0"/>
    <n v="0"/>
    <n v="243"/>
    <x v="66"/>
    <s v="Investment MA Management"/>
    <x v="32"/>
    <e v="#N/A"/>
    <x v="0"/>
    <s v="C.1.2.0:"/>
    <x v="40"/>
    <x v="40"/>
    <x v="314"/>
    <x v="145"/>
    <x v="146"/>
    <x v="148"/>
    <x v="0"/>
    <x v="0"/>
    <x v="0"/>
    <x v="6"/>
    <m/>
    <x v="0"/>
    <x v="4"/>
    <s v="Investment MA Management_Subject Revenue"/>
    <x v="314"/>
    <x v="4"/>
    <x v="0"/>
    <x v="2"/>
    <x v="2"/>
    <x v="0"/>
    <x v="0"/>
    <s v="DM_INVESTMENT_MA_MANAGEMENT"/>
    <s v="SUBJECT_REVENUE"/>
    <x v="31"/>
    <x v="122"/>
    <x v="0"/>
    <n v="8"/>
    <x v="2"/>
    <x v="2"/>
    <x v="2"/>
    <s v=""/>
    <s v=""/>
    <n v="314"/>
    <s v="-314"/>
    <x v="0"/>
    <x v="0"/>
    <x v="0"/>
    <x v="146"/>
    <x v="3"/>
    <s v="各投資標的營收金額"/>
    <s v=""/>
    <s v=""/>
    <x v="0"/>
    <x v="60"/>
    <m/>
    <s v="^()$"/>
    <n v="9"/>
    <x v="0"/>
    <x v="2"/>
    <x v="0"/>
    <x v="0"/>
    <x v="1"/>
    <x v="1"/>
    <b v="0"/>
    <x v="1"/>
    <x v="1"/>
    <n v="0"/>
    <x v="0"/>
    <b v="0"/>
    <b v="0"/>
    <b v="0"/>
    <b v="0"/>
    <b v="0"/>
    <b v="0"/>
    <b v="0"/>
    <b v="0"/>
    <b v="0"/>
    <b v="0"/>
    <b v="0"/>
    <x v="1"/>
    <x v="1"/>
    <n v="0"/>
    <x v="18"/>
    <x v="0"/>
  </r>
  <r>
    <m/>
    <s v="STG"/>
    <x v="6"/>
    <x v="146"/>
    <x v="147"/>
    <x v="64"/>
    <x v="144"/>
    <s v="投資標的營收貢獻=投資標的營收*投資標的持股比例_x000a_當[統計期間]=Year，年度資料為季度資料加總"/>
    <x v="4"/>
    <m/>
    <s v="Investment MA Management_Subject Revenue;Investment MA Management_Subject Shareholding Ratio"/>
    <s v="Confidential"/>
    <x v="6"/>
    <m/>
    <x v="2"/>
    <s v="STG"/>
    <x v="3"/>
    <x v="2"/>
    <x v="0"/>
    <x v="0"/>
    <s v="DM_INVESTMENT_MA_MANAGEMENT"/>
    <s v="SUBJECT_REVENUE_CONTRIBUTION"/>
    <m/>
    <m/>
    <m/>
    <m/>
    <m/>
    <m/>
    <m/>
    <m/>
    <m/>
    <m/>
    <m/>
    <m/>
    <m/>
    <m/>
    <m/>
    <m/>
    <m/>
    <m/>
    <s v="資料清單"/>
    <x v="6"/>
    <x v="10"/>
    <x v="60"/>
    <x v="6"/>
    <e v="#N/A"/>
    <s v="Subject Revenue Contribution"/>
    <x v="147"/>
    <x v="64"/>
    <x v="0"/>
    <x v="144"/>
    <x v="3"/>
    <s v="IEC_STD_V10 &gt;&gt; Common &gt;&gt; AutoMetaDataSubject Revenue Contribution"/>
    <x v="4"/>
    <x v="1"/>
    <s v="投資標的營收貢獻Measure"/>
    <s v="投資併購管理"/>
    <n v="244"/>
    <n v="307"/>
    <e v="#N/A"/>
    <s v=""/>
    <n v="0"/>
    <n v="0"/>
    <n v="244"/>
    <x v="67"/>
    <s v="Investment MA Management"/>
    <x v="32"/>
    <e v="#N/A"/>
    <x v="49"/>
    <s v="C.1.2.0:"/>
    <x v="41"/>
    <x v="41"/>
    <x v="315"/>
    <x v="146"/>
    <x v="147"/>
    <x v="149"/>
    <x v="0"/>
    <x v="0"/>
    <x v="0"/>
    <x v="6"/>
    <m/>
    <x v="0"/>
    <x v="4"/>
    <s v="Investment MA Management_Subject Revenue Contribution"/>
    <x v="315"/>
    <x v="4"/>
    <x v="0"/>
    <x v="2"/>
    <x v="2"/>
    <x v="0"/>
    <x v="0"/>
    <s v="DM_INVESTMENT_MA_MANAGEMENT"/>
    <s v="SUBJECT_REVENUE_CONTRIBUTION"/>
    <x v="31"/>
    <x v="123"/>
    <x v="0"/>
    <n v="8"/>
    <x v="2"/>
    <x v="2"/>
    <x v="2"/>
    <s v=""/>
    <s v=""/>
    <n v="315"/>
    <s v="-315"/>
    <x v="0"/>
    <x v="0"/>
    <x v="0"/>
    <x v="147"/>
    <x v="3"/>
    <s v="依持股比率認列投資標的營收"/>
    <s v=""/>
    <s v=""/>
    <x v="0"/>
    <x v="60"/>
    <m/>
    <s v="^()$"/>
    <n v="9"/>
    <x v="0"/>
    <x v="2"/>
    <x v="0"/>
    <x v="0"/>
    <x v="1"/>
    <x v="1"/>
    <b v="0"/>
    <x v="1"/>
    <x v="1"/>
    <n v="0"/>
    <x v="0"/>
    <b v="0"/>
    <b v="0"/>
    <b v="0"/>
    <b v="0"/>
    <b v="0"/>
    <b v="0"/>
    <b v="0"/>
    <b v="0"/>
    <b v="0"/>
    <b v="0"/>
    <b v="0"/>
    <x v="1"/>
    <x v="1"/>
    <n v="0"/>
    <x v="10"/>
    <x v="0"/>
  </r>
  <r>
    <m/>
    <s v="STG"/>
    <x v="6"/>
    <x v="147"/>
    <x v="148"/>
    <x v="1"/>
    <x v="145"/>
    <s v="投資標的淨利_x000a_當[統計期間]=Year，年度資料為季度資料加總"/>
    <x v="4"/>
    <m/>
    <s v="N/A"/>
    <s v="Confidential"/>
    <x v="6"/>
    <m/>
    <x v="2"/>
    <s v="STG"/>
    <x v="3"/>
    <x v="2"/>
    <x v="0"/>
    <x v="0"/>
    <s v="DM_INVESTMENT_MA_MANAGEMENT"/>
    <s v="SUBJECT_NET_PROFIT"/>
    <m/>
    <m/>
    <m/>
    <m/>
    <m/>
    <m/>
    <m/>
    <m/>
    <m/>
    <m/>
    <m/>
    <m/>
    <m/>
    <m/>
    <m/>
    <m/>
    <m/>
    <m/>
    <s v="資料清單"/>
    <x v="6"/>
    <x v="11"/>
    <x v="60"/>
    <x v="6"/>
    <e v="#N/A"/>
    <s v="Subject Net Profit"/>
    <x v="148"/>
    <x v="1"/>
    <x v="0"/>
    <x v="145"/>
    <x v="3"/>
    <s v="IEC_STD_V10 &gt;&gt; Common &gt;&gt; AutoMetaDataSubject Net Profit"/>
    <x v="4"/>
    <x v="1"/>
    <s v="投資標的淨利Measure"/>
    <s v="投資併購管理"/>
    <n v="245"/>
    <n v="307"/>
    <n v="0"/>
    <s v=""/>
    <n v="0"/>
    <n v="0"/>
    <n v="245"/>
    <x v="68"/>
    <s v="Investment MA Management"/>
    <x v="32"/>
    <e v="#N/A"/>
    <x v="0"/>
    <s v="C.1.2.0:"/>
    <x v="42"/>
    <x v="42"/>
    <x v="316"/>
    <x v="147"/>
    <x v="148"/>
    <x v="150"/>
    <x v="0"/>
    <x v="0"/>
    <x v="0"/>
    <x v="6"/>
    <m/>
    <x v="0"/>
    <x v="4"/>
    <s v="Investment MA Management_Subject Net Profit"/>
    <x v="316"/>
    <x v="4"/>
    <x v="0"/>
    <x v="2"/>
    <x v="2"/>
    <x v="0"/>
    <x v="0"/>
    <s v="DM_INVESTMENT_MA_MANAGEMENT"/>
    <s v="SUBJECT_NET_PROFIT"/>
    <x v="31"/>
    <x v="124"/>
    <x v="0"/>
    <n v="8"/>
    <x v="2"/>
    <x v="2"/>
    <x v="2"/>
    <s v=""/>
    <s v=""/>
    <n v="316"/>
    <s v="-316"/>
    <x v="0"/>
    <x v="0"/>
    <x v="0"/>
    <x v="148"/>
    <x v="3"/>
    <s v="投資標的淨利"/>
    <s v=""/>
    <s v=""/>
    <x v="0"/>
    <x v="60"/>
    <m/>
    <s v="^()$"/>
    <n v="9"/>
    <x v="0"/>
    <x v="2"/>
    <x v="0"/>
    <x v="0"/>
    <x v="1"/>
    <x v="1"/>
    <b v="0"/>
    <x v="1"/>
    <x v="1"/>
    <n v="0"/>
    <x v="0"/>
    <b v="0"/>
    <b v="0"/>
    <b v="0"/>
    <b v="0"/>
    <b v="0"/>
    <b v="0"/>
    <b v="0"/>
    <b v="0"/>
    <b v="0"/>
    <b v="0"/>
    <b v="0"/>
    <x v="1"/>
    <x v="1"/>
    <n v="0"/>
    <x v="33"/>
    <x v="0"/>
  </r>
  <r>
    <m/>
    <s v="STG"/>
    <x v="6"/>
    <x v="148"/>
    <x v="149"/>
    <x v="65"/>
    <x v="146"/>
    <s v="投資標的認列獲利=投資標的淨利*投資標的持股比例_x000a_當[統計期間]=Year，年度資料為季度資料加總"/>
    <x v="4"/>
    <m/>
    <s v="Investment MA Management_Subject Net Profit;Investment MA Management_Subject Shareholding Ratio"/>
    <s v="Confidential"/>
    <x v="6"/>
    <m/>
    <x v="2"/>
    <s v="STG"/>
    <x v="3"/>
    <x v="2"/>
    <x v="0"/>
    <x v="0"/>
    <s v="DM_INVESTMENT_MA_MANAGEMENT"/>
    <s v="SUBJECT_RECOGNIZE_PROFIT"/>
    <m/>
    <m/>
    <m/>
    <m/>
    <m/>
    <m/>
    <m/>
    <m/>
    <m/>
    <m/>
    <m/>
    <m/>
    <m/>
    <m/>
    <m/>
    <m/>
    <m/>
    <m/>
    <s v="資料清單"/>
    <x v="6"/>
    <x v="12"/>
    <x v="60"/>
    <x v="6"/>
    <e v="#N/A"/>
    <s v="Subject Recognize Profit"/>
    <x v="149"/>
    <x v="65"/>
    <x v="0"/>
    <x v="146"/>
    <x v="3"/>
    <s v="IEC_STD_V10 &gt;&gt; Common &gt;&gt; AutoMetaDataSubject Recognize Profit"/>
    <x v="4"/>
    <x v="1"/>
    <s v="投資標的認列獲利Measure"/>
    <s v="投資併購管理"/>
    <n v="246"/>
    <n v="307"/>
    <e v="#N/A"/>
    <s v=""/>
    <n v="0"/>
    <n v="0"/>
    <n v="246"/>
    <x v="69"/>
    <s v="Investment MA Management"/>
    <x v="32"/>
    <e v="#N/A"/>
    <x v="50"/>
    <s v="C.1.2.0:"/>
    <x v="43"/>
    <x v="43"/>
    <x v="317"/>
    <x v="148"/>
    <x v="149"/>
    <x v="151"/>
    <x v="0"/>
    <x v="0"/>
    <x v="0"/>
    <x v="6"/>
    <m/>
    <x v="0"/>
    <x v="4"/>
    <s v="Investment MA Management_Subject Recognize Profit"/>
    <x v="317"/>
    <x v="4"/>
    <x v="0"/>
    <x v="2"/>
    <x v="2"/>
    <x v="0"/>
    <x v="0"/>
    <s v="DM_INVESTMENT_MA_MANAGEMENT"/>
    <s v="SUBJECT_RECOGNIZE_PROFIT"/>
    <x v="31"/>
    <x v="125"/>
    <x v="0"/>
    <n v="8"/>
    <x v="2"/>
    <x v="2"/>
    <x v="2"/>
    <s v=""/>
    <s v=""/>
    <n v="317"/>
    <s v="-317"/>
    <x v="0"/>
    <x v="0"/>
    <x v="0"/>
    <x v="149"/>
    <x v="3"/>
    <s v="依持股比率認列投資標的獲利"/>
    <s v=""/>
    <s v=""/>
    <x v="0"/>
    <x v="60"/>
    <m/>
    <s v="^()$"/>
    <n v="9"/>
    <x v="0"/>
    <x v="2"/>
    <x v="0"/>
    <x v="0"/>
    <x v="1"/>
    <x v="1"/>
    <b v="0"/>
    <x v="1"/>
    <x v="1"/>
    <n v="0"/>
    <x v="0"/>
    <b v="0"/>
    <b v="0"/>
    <b v="0"/>
    <b v="0"/>
    <b v="0"/>
    <b v="0"/>
    <b v="0"/>
    <b v="0"/>
    <b v="0"/>
    <b v="0"/>
    <b v="0"/>
    <x v="1"/>
    <x v="1"/>
    <n v="0"/>
    <x v="9"/>
    <x v="0"/>
  </r>
  <r>
    <m/>
    <s v="STG"/>
    <x v="6"/>
    <x v="149"/>
    <x v="150"/>
    <x v="66"/>
    <x v="147"/>
    <s v="投資標的現金股利_x000a_當[統計期間]=Year，年度資料為季度資料加總"/>
    <x v="4"/>
    <m/>
    <s v="N/A"/>
    <s v="Confidential"/>
    <x v="6"/>
    <m/>
    <x v="2"/>
    <s v="STG"/>
    <x v="3"/>
    <x v="2"/>
    <x v="0"/>
    <x v="0"/>
    <s v="DM_INVESTMENT_MA_MANAGEMENT"/>
    <s v="SUBJECT_CASH_DIVIDEND"/>
    <m/>
    <m/>
    <m/>
    <m/>
    <m/>
    <m/>
    <m/>
    <m/>
    <m/>
    <m/>
    <m/>
    <m/>
    <m/>
    <m/>
    <m/>
    <m/>
    <m/>
    <m/>
    <s v="資料清單"/>
    <x v="6"/>
    <x v="13"/>
    <x v="60"/>
    <x v="6"/>
    <e v="#N/A"/>
    <s v="Subject Cash Dividend"/>
    <x v="150"/>
    <x v="66"/>
    <x v="0"/>
    <x v="147"/>
    <x v="3"/>
    <s v="IEC_STD_V10 &gt;&gt; Common &gt;&gt; AutoMetaDataSubject Cash Dividend"/>
    <x v="4"/>
    <x v="1"/>
    <s v="投資標的現金股利Measure"/>
    <s v="投資併購管理"/>
    <n v="247"/>
    <n v="307"/>
    <n v="0"/>
    <s v=""/>
    <n v="0"/>
    <n v="0"/>
    <n v="247"/>
    <x v="70"/>
    <s v="Investment MA Management"/>
    <x v="32"/>
    <e v="#N/A"/>
    <x v="0"/>
    <s v="C.1.2.0:"/>
    <x v="44"/>
    <x v="44"/>
    <x v="318"/>
    <x v="149"/>
    <x v="150"/>
    <x v="152"/>
    <x v="0"/>
    <x v="0"/>
    <x v="0"/>
    <x v="6"/>
    <m/>
    <x v="0"/>
    <x v="4"/>
    <s v="Investment MA Management_Subject Cash Dividend"/>
    <x v="318"/>
    <x v="4"/>
    <x v="0"/>
    <x v="2"/>
    <x v="2"/>
    <x v="0"/>
    <x v="0"/>
    <s v="DM_INVESTMENT_MA_MANAGEMENT"/>
    <s v="SUBJECT_CASH_DIVIDEND"/>
    <x v="31"/>
    <x v="126"/>
    <x v="0"/>
    <n v="8"/>
    <x v="2"/>
    <x v="2"/>
    <x v="2"/>
    <s v=""/>
    <s v=""/>
    <n v="318"/>
    <s v="-318"/>
    <x v="0"/>
    <x v="0"/>
    <x v="0"/>
    <x v="150"/>
    <x v="3"/>
    <s v="各投資標的配發之現金股利"/>
    <s v=""/>
    <s v=""/>
    <x v="0"/>
    <x v="60"/>
    <m/>
    <s v="^()$"/>
    <n v="9"/>
    <x v="0"/>
    <x v="2"/>
    <x v="0"/>
    <x v="0"/>
    <x v="1"/>
    <x v="1"/>
    <b v="0"/>
    <x v="1"/>
    <x v="1"/>
    <n v="0"/>
    <x v="0"/>
    <b v="0"/>
    <b v="0"/>
    <b v="0"/>
    <b v="0"/>
    <b v="0"/>
    <b v="0"/>
    <b v="0"/>
    <b v="0"/>
    <b v="0"/>
    <b v="0"/>
    <b v="0"/>
    <x v="1"/>
    <x v="1"/>
    <n v="0"/>
    <x v="28"/>
    <x v="0"/>
  </r>
  <r>
    <m/>
    <s v="STG"/>
    <x v="6"/>
    <x v="150"/>
    <x v="151"/>
    <x v="67"/>
    <x v="148"/>
    <s v="投資標的估值（依持股比例）_x000a_當[統計期間]=Year，與當年度最新季度資料相同"/>
    <x v="4"/>
    <m/>
    <s v="N/A"/>
    <s v="Confidential"/>
    <x v="6"/>
    <m/>
    <x v="2"/>
    <s v="STG"/>
    <x v="3"/>
    <x v="2"/>
    <x v="0"/>
    <x v="0"/>
    <s v="DM_INVESTMENT_MA_MANAGEMENT"/>
    <s v="SUBJECT_VALUATION_(BASED_ON_SHAREHOLDING_RATIO)"/>
    <m/>
    <m/>
    <m/>
    <m/>
    <m/>
    <m/>
    <m/>
    <m/>
    <m/>
    <m/>
    <m/>
    <m/>
    <m/>
    <m/>
    <m/>
    <m/>
    <m/>
    <m/>
    <s v="資料清單"/>
    <x v="6"/>
    <x v="14"/>
    <x v="60"/>
    <x v="6"/>
    <e v="#N/A"/>
    <s v="Subject Valuation (based on shareholding ratio)"/>
    <x v="151"/>
    <x v="67"/>
    <x v="0"/>
    <x v="148"/>
    <x v="3"/>
    <s v="IEC_STD_V10 &gt;&gt; Common &gt;&gt; AutoMetaDataSubject Valuation (based on shareholding ratio)"/>
    <x v="4"/>
    <x v="1"/>
    <s v="投資標的估值（依持股比例）Measure"/>
    <s v="投資併購管理"/>
    <n v="248"/>
    <n v="307"/>
    <n v="0"/>
    <s v=""/>
    <n v="0"/>
    <n v="0"/>
    <n v="248"/>
    <x v="71"/>
    <s v="Investment MA Management"/>
    <x v="32"/>
    <e v="#N/A"/>
    <x v="0"/>
    <s v="C.1.2.0:"/>
    <x v="45"/>
    <x v="45"/>
    <x v="319"/>
    <x v="150"/>
    <x v="151"/>
    <x v="153"/>
    <x v="0"/>
    <x v="0"/>
    <x v="0"/>
    <x v="6"/>
    <m/>
    <x v="0"/>
    <x v="4"/>
    <s v="Investment MA Management_Subject Valuation (based on shareholding ratio)"/>
    <x v="319"/>
    <x v="4"/>
    <x v="0"/>
    <x v="2"/>
    <x v="2"/>
    <x v="0"/>
    <x v="0"/>
    <s v="DM_INVESTMENT_MA_MANAGEMENT"/>
    <s v="SUBJECT_VALUATION_(BASED_ON_SHAREHOLDING_RATIO)"/>
    <x v="31"/>
    <x v="127"/>
    <x v="0"/>
    <n v="8"/>
    <x v="2"/>
    <x v="2"/>
    <x v="2"/>
    <s v=""/>
    <s v=""/>
    <n v="319"/>
    <s v="-319"/>
    <x v="0"/>
    <x v="0"/>
    <x v="0"/>
    <x v="151"/>
    <x v="3"/>
    <s v="各投資併購標的的估值（依持股比例）"/>
    <s v=""/>
    <s v=""/>
    <x v="0"/>
    <x v="60"/>
    <m/>
    <s v="^()$"/>
    <n v="9"/>
    <x v="0"/>
    <x v="2"/>
    <x v="0"/>
    <x v="0"/>
    <x v="1"/>
    <x v="1"/>
    <b v="0"/>
    <x v="1"/>
    <x v="1"/>
    <n v="0"/>
    <x v="0"/>
    <b v="0"/>
    <b v="0"/>
    <b v="0"/>
    <b v="0"/>
    <b v="0"/>
    <b v="0"/>
    <b v="0"/>
    <b v="0"/>
    <b v="0"/>
    <b v="0"/>
    <b v="0"/>
    <x v="1"/>
    <x v="1"/>
    <n v="0"/>
    <x v="37"/>
    <x v="1"/>
  </r>
  <r>
    <m/>
    <s v="STG"/>
    <x v="6"/>
    <x v="151"/>
    <x v="152"/>
    <x v="68"/>
    <x v="149"/>
    <s v="說明"/>
    <x v="4"/>
    <m/>
    <s v="N/A"/>
    <s v="Confidential"/>
    <x v="1"/>
    <m/>
    <x v="2"/>
    <s v="STG"/>
    <x v="3"/>
    <x v="2"/>
    <x v="0"/>
    <x v="0"/>
    <s v="DM_INVESTMENT_MA_MANAGEMENT"/>
    <s v="SUBJECT_COMMENT"/>
    <m/>
    <m/>
    <m/>
    <m/>
    <m/>
    <m/>
    <m/>
    <m/>
    <m/>
    <m/>
    <m/>
    <m/>
    <m/>
    <m/>
    <m/>
    <m/>
    <m/>
    <m/>
    <s v="資料清單"/>
    <x v="6"/>
    <x v="15"/>
    <x v="60"/>
    <x v="6"/>
    <e v="#N/A"/>
    <s v="Subject Comment"/>
    <x v="152"/>
    <x v="68"/>
    <x v="0"/>
    <x v="149"/>
    <x v="3"/>
    <s v="IEC_STD_V10 &gt;&gt; Common &gt;&gt; AutoMetaDataSubject Comment"/>
    <x v="4"/>
    <x v="1"/>
    <s v="投資標的說明Measure"/>
    <s v="投資併購管理"/>
    <n v="249"/>
    <n v="307"/>
    <n v="0"/>
    <s v=""/>
    <n v="0"/>
    <n v="0"/>
    <n v="249"/>
    <x v="72"/>
    <s v="Investment MA Management"/>
    <x v="32"/>
    <e v="#N/A"/>
    <x v="0"/>
    <s v="C.1.2.0:"/>
    <x v="46"/>
    <x v="46"/>
    <x v="320"/>
    <x v="151"/>
    <x v="152"/>
    <x v="186"/>
    <x v="0"/>
    <x v="0"/>
    <x v="0"/>
    <x v="1"/>
    <m/>
    <x v="0"/>
    <x v="4"/>
    <s v="Investment MA Management_Subject Comment"/>
    <x v="320"/>
    <x v="4"/>
    <x v="0"/>
    <x v="2"/>
    <x v="2"/>
    <x v="0"/>
    <x v="0"/>
    <s v="DM_INVESTMENT_MA_MANAGEMENT"/>
    <s v="SUBJECT_COMMENT"/>
    <x v="31"/>
    <x v="128"/>
    <x v="0"/>
    <n v="8"/>
    <x v="2"/>
    <x v="2"/>
    <x v="2"/>
    <s v=""/>
    <s v=""/>
    <n v="320"/>
    <s v="-320"/>
    <x v="0"/>
    <x v="0"/>
    <x v="0"/>
    <x v="152"/>
    <x v="3"/>
    <s v="各投資標的每季財務業務說明"/>
    <s v=""/>
    <s v=""/>
    <x v="0"/>
    <x v="60"/>
    <m/>
    <s v="^()$"/>
    <n v="9"/>
    <x v="0"/>
    <x v="2"/>
    <x v="0"/>
    <x v="0"/>
    <x v="1"/>
    <x v="1"/>
    <b v="0"/>
    <x v="1"/>
    <x v="1"/>
    <n v="0"/>
    <x v="0"/>
    <b v="0"/>
    <b v="0"/>
    <b v="0"/>
    <b v="0"/>
    <b v="0"/>
    <b v="0"/>
    <b v="0"/>
    <b v="0"/>
    <b v="0"/>
    <b v="0"/>
    <b v="0"/>
    <x v="1"/>
    <x v="1"/>
    <n v="0"/>
    <x v="18"/>
    <x v="0"/>
  </r>
  <r>
    <m/>
    <s v="STG"/>
    <x v="6"/>
    <x v="173"/>
    <x v="173"/>
    <x v="1"/>
    <x v="177"/>
    <s v="投資預算管控總表"/>
    <x v="0"/>
    <m/>
    <s v="N/A"/>
    <s v="Confidential"/>
    <x v="7"/>
    <m/>
    <x v="2"/>
    <s v="STG"/>
    <x v="3"/>
    <x v="2"/>
    <x v="0"/>
    <x v="0"/>
    <s v="DM_INVESTMENT_BUDGET_CONTROL"/>
    <m/>
    <m/>
    <m/>
    <m/>
    <m/>
    <m/>
    <m/>
    <m/>
    <m/>
    <m/>
    <m/>
    <m/>
    <m/>
    <m/>
    <m/>
    <m/>
    <m/>
    <m/>
    <m/>
    <s v="資料清單"/>
    <x v="6"/>
    <x v="16"/>
    <x v="60"/>
    <x v="6"/>
    <e v="#N/A"/>
    <s v="Investment Budget Control"/>
    <x v="173"/>
    <x v="1"/>
    <x v="0"/>
    <x v="177"/>
    <x v="3"/>
    <s v="IEC_STD_V10 &gt;&gt; Common &gt;&gt; AutoMetaDataInvestment Budget Control"/>
    <x v="0"/>
    <x v="1"/>
    <s v="投資預算管控總表Concept"/>
    <s v="投資預算管控總表"/>
    <n v="323"/>
    <n v="0"/>
    <n v="0"/>
    <s v=""/>
    <n v="0"/>
    <n v="0"/>
    <n v="0"/>
    <x v="0"/>
    <s v=""/>
    <x v="0"/>
    <s v=""/>
    <x v="0"/>
    <s v="C.1.2.0:"/>
    <x v="47"/>
    <x v="47"/>
    <x v="321"/>
    <x v="173"/>
    <x v="173"/>
    <x v="187"/>
    <x v="0"/>
    <x v="0"/>
    <x v="0"/>
    <x v="7"/>
    <m/>
    <x v="0"/>
    <x v="0"/>
    <s v="Investment Budget Control"/>
    <x v="321"/>
    <x v="0"/>
    <x v="0"/>
    <x v="2"/>
    <x v="2"/>
    <x v="0"/>
    <x v="0"/>
    <s v="DM_INVESTMENT_BUDGET_CONTROL"/>
    <s v=""/>
    <x v="32"/>
    <x v="0"/>
    <x v="0"/>
    <n v="8"/>
    <x v="2"/>
    <x v="2"/>
    <x v="2"/>
    <s v=""/>
    <s v=""/>
    <n v="321"/>
    <s v="-321"/>
    <x v="0"/>
    <x v="0"/>
    <x v="0"/>
    <x v="173"/>
    <x v="3"/>
    <s v="投資預算管控總表"/>
    <s v=""/>
    <s v=""/>
    <x v="0"/>
    <x v="60"/>
    <m/>
    <s v="^()$"/>
    <n v="9"/>
    <x v="0"/>
    <x v="2"/>
    <x v="0"/>
    <x v="0"/>
    <x v="0"/>
    <x v="1"/>
    <b v="0"/>
    <x v="1"/>
    <x v="0"/>
    <n v="0"/>
    <x v="0"/>
    <b v="0"/>
    <b v="0"/>
    <b v="0"/>
    <b v="0"/>
    <b v="0"/>
    <b v="0"/>
    <b v="0"/>
    <b v="0"/>
    <b v="0"/>
    <b v="0"/>
    <b v="0"/>
    <x v="1"/>
    <x v="1"/>
    <n v="0"/>
    <x v="4"/>
    <x v="0"/>
  </r>
  <r>
    <m/>
    <s v="STG"/>
    <x v="6"/>
    <x v="157"/>
    <x v="158"/>
    <x v="71"/>
    <x v="155"/>
    <s v="投資預算分配季度"/>
    <x v="3"/>
    <m/>
    <s v="N/A"/>
    <s v="Confidential"/>
    <x v="1"/>
    <m/>
    <x v="2"/>
    <s v="STG"/>
    <x v="3"/>
    <x v="2"/>
    <x v="0"/>
    <x v="0"/>
    <s v="DM_INVESTMENT_BUDGET_CONTROL"/>
    <s v="BUDGET_ALLOCATION_QUARTER"/>
    <m/>
    <m/>
    <m/>
    <m/>
    <m/>
    <m/>
    <m/>
    <m/>
    <m/>
    <m/>
    <m/>
    <m/>
    <m/>
    <m/>
    <m/>
    <m/>
    <m/>
    <m/>
    <s v="資料清單"/>
    <x v="6"/>
    <x v="17"/>
    <x v="60"/>
    <x v="6"/>
    <e v="#N/A"/>
    <s v="Budget Allocation Quarter"/>
    <x v="158"/>
    <x v="71"/>
    <x v="0"/>
    <x v="155"/>
    <x v="3"/>
    <s v="IEC_STD_V10 &gt;&gt; Common &gt;&gt; AutoMetaDataBudget Allocation Quarter"/>
    <x v="3"/>
    <x v="1"/>
    <s v="投資預算分配季度Dimension"/>
    <s v="投資預算管控總表"/>
    <n v="255"/>
    <n v="323"/>
    <n v="0"/>
    <s v=""/>
    <n v="0"/>
    <n v="0"/>
    <n v="255"/>
    <x v="29"/>
    <s v="Investment Budget Control"/>
    <x v="33"/>
    <e v="#N/A"/>
    <x v="0"/>
    <s v="C.1.2.0:"/>
    <x v="48"/>
    <x v="48"/>
    <x v="322"/>
    <x v="157"/>
    <x v="158"/>
    <x v="160"/>
    <x v="0"/>
    <x v="0"/>
    <x v="0"/>
    <x v="1"/>
    <m/>
    <x v="0"/>
    <x v="3"/>
    <s v="Investment Budget Control_Budget Allocation Quarter"/>
    <x v="322"/>
    <x v="3"/>
    <x v="0"/>
    <x v="2"/>
    <x v="2"/>
    <x v="0"/>
    <x v="0"/>
    <s v="DM_INVESTMENT_BUDGET_CONTROL"/>
    <s v="BUDGET_ALLOCATION_QUARTER"/>
    <x v="32"/>
    <x v="133"/>
    <x v="0"/>
    <n v="8"/>
    <x v="2"/>
    <x v="2"/>
    <x v="2"/>
    <s v=""/>
    <s v=""/>
    <n v="322"/>
    <s v="-322"/>
    <x v="0"/>
    <x v="0"/>
    <x v="0"/>
    <x v="158"/>
    <x v="3"/>
    <s v="投資預算分配季度"/>
    <s v=""/>
    <s v=""/>
    <x v="0"/>
    <x v="60"/>
    <m/>
    <s v="^()$"/>
    <n v="9"/>
    <x v="0"/>
    <x v="2"/>
    <x v="0"/>
    <x v="0"/>
    <x v="1"/>
    <x v="1"/>
    <b v="0"/>
    <x v="1"/>
    <x v="1"/>
    <n v="0"/>
    <x v="0"/>
    <b v="0"/>
    <b v="0"/>
    <b v="0"/>
    <b v="0"/>
    <b v="0"/>
    <b v="0"/>
    <b v="0"/>
    <b v="0"/>
    <b v="0"/>
    <b v="0"/>
    <b v="0"/>
    <x v="1"/>
    <x v="1"/>
    <n v="0"/>
    <x v="4"/>
    <x v="0"/>
  </r>
  <r>
    <m/>
    <s v="STG"/>
    <x v="6"/>
    <x v="174"/>
    <x v="174"/>
    <x v="1"/>
    <x v="178"/>
    <s v="預計可能投資額(H)"/>
    <x v="4"/>
    <s v="Investment Subject Allocation Master_Budget Allocation Amount"/>
    <s v="N/A"/>
    <s v="Confidential"/>
    <x v="6"/>
    <m/>
    <x v="2"/>
    <s v="STG"/>
    <x v="3"/>
    <x v="2"/>
    <x v="0"/>
    <x v="0"/>
    <s v="DM_INVESTMENT_BUDGET_CONTROL"/>
    <s v="BUDGET_ALLOCATION_AMOUNT(H)"/>
    <m/>
    <m/>
    <m/>
    <m/>
    <m/>
    <m/>
    <m/>
    <m/>
    <m/>
    <m/>
    <m/>
    <m/>
    <m/>
    <m/>
    <m/>
    <m/>
    <m/>
    <m/>
    <s v="資料清單"/>
    <x v="6"/>
    <x v="18"/>
    <x v="60"/>
    <x v="6"/>
    <e v="#N/A"/>
    <s v="Budget Allocation Amount(H)"/>
    <x v="174"/>
    <x v="1"/>
    <x v="0"/>
    <x v="178"/>
    <x v="3"/>
    <s v="IEC_STD_V10 &gt;&gt; Common &gt;&gt; AutoMetaDataBudget Allocation Amount(H)"/>
    <x v="4"/>
    <x v="1"/>
    <s v="預計可能投資額(H)Measure"/>
    <s v="投資預算管控總表"/>
    <n v="325"/>
    <n v="323"/>
    <n v="0"/>
    <s v=""/>
    <n v="0"/>
    <e v="#N/A"/>
    <e v="#N/A"/>
    <x v="73"/>
    <s v="Investment Budget Control"/>
    <x v="33"/>
    <e v="#N/A"/>
    <x v="0"/>
    <s v="C.1.2.0:"/>
    <x v="49"/>
    <x v="49"/>
    <x v="323"/>
    <x v="174"/>
    <x v="174"/>
    <x v="188"/>
    <x v="0"/>
    <x v="0"/>
    <x v="0"/>
    <x v="6"/>
    <m/>
    <x v="0"/>
    <x v="4"/>
    <s v="Investment Budget Control_Budget Allocation Amount(H)"/>
    <x v="323"/>
    <x v="4"/>
    <x v="0"/>
    <x v="2"/>
    <x v="2"/>
    <x v="0"/>
    <x v="0"/>
    <s v="DM_INVESTMENT_BUDGET_CONTROL"/>
    <s v="BUDGET_ALLOCATION_AMOUNT(H)"/>
    <x v="32"/>
    <x v="142"/>
    <x v="0"/>
    <n v="8"/>
    <x v="2"/>
    <x v="2"/>
    <x v="3"/>
    <s v=""/>
    <s v=""/>
    <n v="323"/>
    <s v="-323"/>
    <x v="0"/>
    <x v="0"/>
    <x v="0"/>
    <x v="174"/>
    <x v="3"/>
    <s v="預計可能投資額(H)"/>
    <s v=""/>
    <s v=""/>
    <x v="0"/>
    <x v="60"/>
    <m/>
    <s v="^()$"/>
    <n v="9"/>
    <x v="0"/>
    <x v="2"/>
    <x v="0"/>
    <x v="0"/>
    <x v="0"/>
    <x v="1"/>
    <b v="0"/>
    <x v="1"/>
    <x v="1"/>
    <n v="0"/>
    <x v="0"/>
    <b v="0"/>
    <b v="0"/>
    <b v="0"/>
    <b v="0"/>
    <b v="0"/>
    <b v="0"/>
    <b v="0"/>
    <b v="0"/>
    <b v="1"/>
    <b v="0"/>
    <b v="0"/>
    <x v="0"/>
    <x v="5"/>
    <n v="1"/>
    <x v="8"/>
    <x v="0"/>
  </r>
  <r>
    <m/>
    <s v="STG"/>
    <x v="6"/>
    <x v="175"/>
    <x v="175"/>
    <x v="1"/>
    <x v="179"/>
    <s v="預計可能投資額(M)"/>
    <x v="4"/>
    <s v="Investment Subject Allocation Master_Budget Allocation Amount"/>
    <s v="N/A"/>
    <s v="Confidential"/>
    <x v="6"/>
    <m/>
    <x v="2"/>
    <s v="STG"/>
    <x v="3"/>
    <x v="2"/>
    <x v="0"/>
    <x v="0"/>
    <s v="DM_INVESTMENT_BUDGET_CONTROL"/>
    <s v="BUDGET_ALLOCATION_AMOUNT(M)"/>
    <m/>
    <m/>
    <m/>
    <m/>
    <m/>
    <m/>
    <m/>
    <m/>
    <m/>
    <m/>
    <m/>
    <m/>
    <m/>
    <m/>
    <m/>
    <m/>
    <m/>
    <m/>
    <s v="資料清單"/>
    <x v="6"/>
    <x v="19"/>
    <x v="60"/>
    <x v="6"/>
    <e v="#N/A"/>
    <s v="Budget Allocation Amount(M)"/>
    <x v="175"/>
    <x v="1"/>
    <x v="0"/>
    <x v="179"/>
    <x v="3"/>
    <s v="IEC_STD_V10 &gt;&gt; Common &gt;&gt; AutoMetaDataBudget Allocation Amount(M)"/>
    <x v="4"/>
    <x v="1"/>
    <s v="預計可能投資額(M)Measure"/>
    <s v="投資預算管控總表"/>
    <n v="326"/>
    <n v="323"/>
    <n v="0"/>
    <s v=""/>
    <n v="0"/>
    <e v="#N/A"/>
    <e v="#N/A"/>
    <x v="73"/>
    <s v="Investment Budget Control"/>
    <x v="33"/>
    <e v="#N/A"/>
    <x v="0"/>
    <s v="C.1.2.0:"/>
    <x v="50"/>
    <x v="50"/>
    <x v="324"/>
    <x v="175"/>
    <x v="175"/>
    <x v="189"/>
    <x v="0"/>
    <x v="0"/>
    <x v="0"/>
    <x v="6"/>
    <m/>
    <x v="0"/>
    <x v="4"/>
    <s v="Investment Budget Control_Budget Allocation Amount(M)"/>
    <x v="324"/>
    <x v="4"/>
    <x v="0"/>
    <x v="2"/>
    <x v="2"/>
    <x v="0"/>
    <x v="0"/>
    <s v="DM_INVESTMENT_BUDGET_CONTROL"/>
    <s v="BUDGET_ALLOCATION_AMOUNT(M)"/>
    <x v="32"/>
    <x v="143"/>
    <x v="0"/>
    <n v="8"/>
    <x v="2"/>
    <x v="2"/>
    <x v="3"/>
    <s v=""/>
    <s v=""/>
    <n v="324"/>
    <s v="-324"/>
    <x v="0"/>
    <x v="0"/>
    <x v="0"/>
    <x v="175"/>
    <x v="3"/>
    <s v="預計可能投資額(M)"/>
    <s v=""/>
    <s v=""/>
    <x v="0"/>
    <x v="60"/>
    <m/>
    <s v="^()$"/>
    <n v="9"/>
    <x v="0"/>
    <x v="2"/>
    <x v="0"/>
    <x v="0"/>
    <x v="0"/>
    <x v="1"/>
    <b v="0"/>
    <x v="1"/>
    <x v="1"/>
    <n v="0"/>
    <x v="0"/>
    <b v="0"/>
    <b v="0"/>
    <b v="0"/>
    <b v="0"/>
    <b v="0"/>
    <b v="0"/>
    <b v="0"/>
    <b v="0"/>
    <b v="1"/>
    <b v="0"/>
    <b v="0"/>
    <x v="0"/>
    <x v="5"/>
    <n v="1"/>
    <x v="8"/>
    <x v="0"/>
  </r>
  <r>
    <m/>
    <s v="STG"/>
    <x v="6"/>
    <x v="176"/>
    <x v="176"/>
    <x v="1"/>
    <x v="180"/>
    <s v="預計可能投資額(L)"/>
    <x v="4"/>
    <s v="Investment Subject Allocation Master_Budget Allocation Amount"/>
    <s v="N/A"/>
    <s v="Confidential"/>
    <x v="6"/>
    <m/>
    <x v="2"/>
    <s v="STG"/>
    <x v="3"/>
    <x v="2"/>
    <x v="0"/>
    <x v="0"/>
    <s v="DM_INVESTMENT_BUDGET_CONTROL"/>
    <s v="BUDGET_ALLOCATION_AMOUNT(L)"/>
    <m/>
    <m/>
    <m/>
    <m/>
    <m/>
    <m/>
    <m/>
    <m/>
    <m/>
    <m/>
    <m/>
    <m/>
    <m/>
    <m/>
    <m/>
    <m/>
    <m/>
    <m/>
    <s v="資料清單"/>
    <x v="6"/>
    <x v="20"/>
    <x v="60"/>
    <x v="6"/>
    <e v="#N/A"/>
    <s v="Budget Allocation Amount(L)"/>
    <x v="176"/>
    <x v="1"/>
    <x v="0"/>
    <x v="180"/>
    <x v="3"/>
    <s v="IEC_STD_V10 &gt;&gt; Common &gt;&gt; AutoMetaDataBudget Allocation Amount(L)"/>
    <x v="4"/>
    <x v="1"/>
    <s v="預計可能投資額(L)Measure"/>
    <s v="投資預算管控總表"/>
    <n v="327"/>
    <n v="323"/>
    <n v="0"/>
    <s v=""/>
    <n v="0"/>
    <e v="#N/A"/>
    <e v="#N/A"/>
    <x v="73"/>
    <s v="Investment Budget Control"/>
    <x v="33"/>
    <e v="#N/A"/>
    <x v="0"/>
    <s v="C.1.2.0:"/>
    <x v="51"/>
    <x v="51"/>
    <x v="325"/>
    <x v="176"/>
    <x v="176"/>
    <x v="190"/>
    <x v="0"/>
    <x v="0"/>
    <x v="0"/>
    <x v="6"/>
    <m/>
    <x v="0"/>
    <x v="4"/>
    <s v="Investment Budget Control_Budget Allocation Amount(L)"/>
    <x v="325"/>
    <x v="4"/>
    <x v="0"/>
    <x v="2"/>
    <x v="2"/>
    <x v="0"/>
    <x v="0"/>
    <s v="DM_INVESTMENT_BUDGET_CONTROL"/>
    <s v="BUDGET_ALLOCATION_AMOUNT(L)"/>
    <x v="32"/>
    <x v="144"/>
    <x v="0"/>
    <n v="8"/>
    <x v="2"/>
    <x v="2"/>
    <x v="3"/>
    <s v=""/>
    <s v=""/>
    <n v="325"/>
    <s v="-325"/>
    <x v="0"/>
    <x v="0"/>
    <x v="0"/>
    <x v="176"/>
    <x v="3"/>
    <s v="預計可能投資額(L)"/>
    <s v=""/>
    <s v=""/>
    <x v="0"/>
    <x v="60"/>
    <m/>
    <s v="^()$"/>
    <n v="9"/>
    <x v="0"/>
    <x v="2"/>
    <x v="0"/>
    <x v="0"/>
    <x v="0"/>
    <x v="1"/>
    <b v="0"/>
    <x v="1"/>
    <x v="1"/>
    <n v="0"/>
    <x v="0"/>
    <b v="0"/>
    <b v="0"/>
    <b v="0"/>
    <b v="0"/>
    <b v="0"/>
    <b v="0"/>
    <b v="0"/>
    <b v="0"/>
    <b v="1"/>
    <b v="0"/>
    <b v="0"/>
    <x v="0"/>
    <x v="5"/>
    <n v="1"/>
    <x v="8"/>
    <x v="0"/>
  </r>
  <r>
    <m/>
    <s v="STG"/>
    <x v="6"/>
    <x v="162"/>
    <x v="163"/>
    <x v="72"/>
    <x v="160"/>
    <s v="當年度每個季度的年度投資預算皆等同當年度投資預算"/>
    <x v="4"/>
    <m/>
    <s v="N/A"/>
    <s v="Confidential"/>
    <x v="6"/>
    <m/>
    <x v="2"/>
    <s v="STG"/>
    <x v="3"/>
    <x v="2"/>
    <x v="0"/>
    <x v="0"/>
    <s v="DM_INVESTMENT_BUDGET_CONTROL"/>
    <s v="ANNUAL_INVESTMENT_BUDGET"/>
    <m/>
    <m/>
    <m/>
    <m/>
    <m/>
    <m/>
    <m/>
    <m/>
    <m/>
    <m/>
    <m/>
    <m/>
    <m/>
    <m/>
    <m/>
    <m/>
    <m/>
    <m/>
    <s v="資料清單"/>
    <x v="6"/>
    <x v="21"/>
    <x v="60"/>
    <x v="6"/>
    <e v="#N/A"/>
    <s v="Annual Investment Budget"/>
    <x v="163"/>
    <x v="72"/>
    <x v="0"/>
    <x v="160"/>
    <x v="3"/>
    <s v="IEC_STD_V10 &gt;&gt; Common &gt;&gt; AutoMetaDataAnnual Investment Budget"/>
    <x v="4"/>
    <x v="1"/>
    <s v="年度投資預算Measure"/>
    <s v="投資預算管控總表"/>
    <n v="262"/>
    <n v="323"/>
    <n v="0"/>
    <s v=""/>
    <n v="0"/>
    <n v="0"/>
    <n v="262"/>
    <x v="74"/>
    <s v="Investment Budget Control"/>
    <x v="33"/>
    <e v="#N/A"/>
    <x v="0"/>
    <s v="C.1.2.0:"/>
    <x v="52"/>
    <x v="52"/>
    <x v="326"/>
    <x v="162"/>
    <x v="163"/>
    <x v="191"/>
    <x v="0"/>
    <x v="0"/>
    <x v="0"/>
    <x v="6"/>
    <m/>
    <x v="0"/>
    <x v="4"/>
    <s v="Investment Budget Control_Annual Investment Budget"/>
    <x v="326"/>
    <x v="4"/>
    <x v="0"/>
    <x v="2"/>
    <x v="2"/>
    <x v="0"/>
    <x v="0"/>
    <s v="DM_INVESTMENT_BUDGET_CONTROL"/>
    <s v="ANNUAL_INVESTMENT_BUDGET"/>
    <x v="32"/>
    <x v="137"/>
    <x v="0"/>
    <n v="8"/>
    <x v="2"/>
    <x v="2"/>
    <x v="2"/>
    <s v=""/>
    <s v=""/>
    <n v="326"/>
    <s v="-326"/>
    <x v="0"/>
    <x v="0"/>
    <x v="0"/>
    <x v="163"/>
    <x v="3"/>
    <s v="年度投資預算"/>
    <s v=""/>
    <s v=""/>
    <x v="0"/>
    <x v="60"/>
    <m/>
    <s v="^()$"/>
    <n v="9"/>
    <x v="0"/>
    <x v="2"/>
    <x v="0"/>
    <x v="0"/>
    <x v="1"/>
    <x v="1"/>
    <b v="0"/>
    <x v="1"/>
    <x v="1"/>
    <n v="0"/>
    <x v="0"/>
    <b v="0"/>
    <b v="0"/>
    <b v="0"/>
    <b v="0"/>
    <b v="0"/>
    <b v="0"/>
    <b v="0"/>
    <b v="0"/>
    <b v="0"/>
    <b v="0"/>
    <b v="0"/>
    <x v="1"/>
    <x v="1"/>
    <n v="0"/>
    <x v="9"/>
    <x v="0"/>
  </r>
  <r>
    <m/>
    <s v="STG"/>
    <x v="6"/>
    <x v="163"/>
    <x v="164"/>
    <x v="73"/>
    <x v="161"/>
    <s v="年度實際已投資金額"/>
    <x v="4"/>
    <m/>
    <s v="N/A"/>
    <s v="Confidential"/>
    <x v="6"/>
    <m/>
    <x v="2"/>
    <s v="STG"/>
    <x v="3"/>
    <x v="2"/>
    <x v="0"/>
    <x v="0"/>
    <s v="DM_INVESTMENT_BUDGET_CONTROL"/>
    <s v="ANNUAL_ACTUAL_INVESTMENT_AMOUNT"/>
    <m/>
    <m/>
    <m/>
    <m/>
    <m/>
    <m/>
    <m/>
    <m/>
    <m/>
    <m/>
    <m/>
    <m/>
    <m/>
    <m/>
    <m/>
    <m/>
    <m/>
    <m/>
    <s v="資料清單"/>
    <x v="6"/>
    <x v="22"/>
    <x v="60"/>
    <x v="6"/>
    <e v="#N/A"/>
    <s v="Annual Actual Investment Amount"/>
    <x v="164"/>
    <x v="73"/>
    <x v="0"/>
    <x v="161"/>
    <x v="3"/>
    <s v="IEC_STD_V10 &gt;&gt; Common &gt;&gt; AutoMetaDataAnnual Actual Investment Amount"/>
    <x v="4"/>
    <x v="1"/>
    <s v="年度實際已投資金額Measure"/>
    <s v="投資預算管控總表"/>
    <n v="263"/>
    <n v="323"/>
    <n v="0"/>
    <s v=""/>
    <n v="0"/>
    <n v="0"/>
    <n v="263"/>
    <x v="75"/>
    <s v="Investment Budget Control"/>
    <x v="33"/>
    <e v="#N/A"/>
    <x v="0"/>
    <s v="C.1.2.0:"/>
    <x v="53"/>
    <x v="53"/>
    <x v="327"/>
    <x v="163"/>
    <x v="164"/>
    <x v="166"/>
    <x v="0"/>
    <x v="0"/>
    <x v="0"/>
    <x v="6"/>
    <m/>
    <x v="0"/>
    <x v="4"/>
    <s v="Investment Budget Control_Annual Actual Investment Amount"/>
    <x v="327"/>
    <x v="4"/>
    <x v="0"/>
    <x v="2"/>
    <x v="2"/>
    <x v="0"/>
    <x v="0"/>
    <s v="DM_INVESTMENT_BUDGET_CONTROL"/>
    <s v="ANNUAL_ACTUAL_INVESTMENT_AMOUNT"/>
    <x v="32"/>
    <x v="138"/>
    <x v="0"/>
    <n v="8"/>
    <x v="2"/>
    <x v="2"/>
    <x v="2"/>
    <s v=""/>
    <s v=""/>
    <n v="327"/>
    <s v="-327"/>
    <x v="0"/>
    <x v="0"/>
    <x v="0"/>
    <x v="164"/>
    <x v="3"/>
    <s v="年度實際已投資金額"/>
    <s v=""/>
    <s v=""/>
    <x v="0"/>
    <x v="60"/>
    <m/>
    <s v="^()$"/>
    <n v="9"/>
    <x v="0"/>
    <x v="2"/>
    <x v="0"/>
    <x v="0"/>
    <x v="1"/>
    <x v="1"/>
    <b v="0"/>
    <x v="1"/>
    <x v="1"/>
    <n v="0"/>
    <x v="0"/>
    <b v="0"/>
    <b v="0"/>
    <b v="0"/>
    <b v="0"/>
    <b v="0"/>
    <b v="0"/>
    <b v="0"/>
    <b v="0"/>
    <b v="0"/>
    <b v="0"/>
    <b v="0"/>
    <x v="1"/>
    <x v="1"/>
    <n v="0"/>
    <x v="13"/>
    <x v="0"/>
  </r>
  <r>
    <m/>
    <s v="STG"/>
    <x v="6"/>
    <x v="164"/>
    <x v="165"/>
    <x v="1"/>
    <x v="162"/>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4"/>
    <m/>
    <s v="Investment Budget Control_Annual Investment Budget;Investment Budget Control_Annual Actual Investment Amount;Investment Budget Control_Budget Allocation Amount(H)"/>
    <s v="Confidential"/>
    <x v="6"/>
    <m/>
    <x v="2"/>
    <s v="STG"/>
    <x v="3"/>
    <x v="2"/>
    <x v="0"/>
    <x v="0"/>
    <s v="DM_INVESTMENT_BUDGET_CONTROL"/>
    <s v="ANNUAL_INVESTMENT_BUDGET_BALANCE_(F)"/>
    <m/>
    <m/>
    <m/>
    <m/>
    <m/>
    <m/>
    <m/>
    <m/>
    <m/>
    <m/>
    <m/>
    <m/>
    <m/>
    <m/>
    <m/>
    <m/>
    <m/>
    <m/>
    <s v="資料清單"/>
    <x v="6"/>
    <x v="23"/>
    <x v="60"/>
    <x v="6"/>
    <e v="#N/A"/>
    <s v="Annual Investment Budget Balance (F)"/>
    <x v="165"/>
    <x v="1"/>
    <x v="0"/>
    <x v="162"/>
    <x v="3"/>
    <s v="IEC_STD_V10 &gt;&gt; Common &gt;&gt; AutoMetaDataAnnual Investment Budget Balance (F)"/>
    <x v="4"/>
    <x v="1"/>
    <s v="年度投資預算餘額(F)Measure"/>
    <s v="投資預算管控總表"/>
    <n v="264"/>
    <n v="323"/>
    <e v="#N/A"/>
    <s v=""/>
    <n v="0"/>
    <n v="0"/>
    <n v="264"/>
    <x v="76"/>
    <s v="Investment Budget Control"/>
    <x v="33"/>
    <e v="#N/A"/>
    <x v="51"/>
    <s v="C.1.2.0:"/>
    <x v="54"/>
    <x v="54"/>
    <x v="328"/>
    <x v="164"/>
    <x v="165"/>
    <x v="167"/>
    <x v="0"/>
    <x v="0"/>
    <x v="0"/>
    <x v="6"/>
    <m/>
    <x v="0"/>
    <x v="4"/>
    <s v="Investment Budget Control_Annual Investment Budget Balance (F)"/>
    <x v="328"/>
    <x v="4"/>
    <x v="0"/>
    <x v="2"/>
    <x v="2"/>
    <x v="0"/>
    <x v="0"/>
    <s v="DM_INVESTMENT_BUDGET_CONTROL"/>
    <s v="ANNUAL_INVESTMENT_BUDGET_BALANCE_(F)"/>
    <x v="32"/>
    <x v="139"/>
    <x v="0"/>
    <n v="8"/>
    <x v="2"/>
    <x v="2"/>
    <x v="2"/>
    <s v=""/>
    <s v=""/>
    <n v="328"/>
    <s v="-328"/>
    <x v="0"/>
    <x v="0"/>
    <x v="0"/>
    <x v="165"/>
    <x v="3"/>
    <s v="年度投資預算餘額(F)"/>
    <s v=""/>
    <s v=""/>
    <x v="0"/>
    <x v="60"/>
    <m/>
    <s v="^()$"/>
    <n v="9"/>
    <x v="0"/>
    <x v="2"/>
    <x v="0"/>
    <x v="0"/>
    <x v="1"/>
    <x v="1"/>
    <b v="0"/>
    <x v="1"/>
    <x v="1"/>
    <n v="0"/>
    <x v="0"/>
    <b v="0"/>
    <b v="0"/>
    <b v="0"/>
    <b v="0"/>
    <b v="0"/>
    <b v="0"/>
    <b v="0"/>
    <b v="0"/>
    <b v="0"/>
    <b v="0"/>
    <b v="0"/>
    <x v="1"/>
    <x v="1"/>
    <n v="0"/>
    <x v="39"/>
    <x v="0"/>
  </r>
  <r>
    <m/>
    <s v="STG"/>
    <x v="6"/>
    <x v="165"/>
    <x v="166"/>
    <x v="1"/>
    <x v="163"/>
    <s v="預計可能投資額(H)/年度投資預算餘額比率"/>
    <x v="4"/>
    <m/>
    <s v="Investment Budget Control_Budget Allocation Amount(H);Investment Budget Control_Annual Investment Budget Balance (F)"/>
    <s v="Confidential"/>
    <x v="5"/>
    <m/>
    <x v="2"/>
    <s v="STG"/>
    <x v="3"/>
    <x v="2"/>
    <x v="0"/>
    <x v="0"/>
    <s v="DM_INVESTMENT_BUDGET_CONTROL"/>
    <s v="ANNUAL_INVESTMENT_BUDGET_BALANCE_RATIO"/>
    <m/>
    <m/>
    <m/>
    <m/>
    <m/>
    <m/>
    <m/>
    <m/>
    <m/>
    <m/>
    <m/>
    <m/>
    <m/>
    <m/>
    <m/>
    <m/>
    <m/>
    <m/>
    <s v="資料清單"/>
    <x v="6"/>
    <x v="24"/>
    <x v="60"/>
    <x v="6"/>
    <e v="#N/A"/>
    <s v="Annual Investment Budget Balance Ratio"/>
    <x v="166"/>
    <x v="1"/>
    <x v="0"/>
    <x v="163"/>
    <x v="3"/>
    <s v="IEC_STD_V10 &gt;&gt; Common &gt;&gt; AutoMetaDataAnnual Investment Budget Balance Ratio"/>
    <x v="4"/>
    <x v="1"/>
    <s v="預計可能投資額(H)佔年度投資預算餘額比率Measure"/>
    <s v="投資預算管控總表"/>
    <n v="265"/>
    <n v="323"/>
    <e v="#N/A"/>
    <s v=""/>
    <n v="0"/>
    <n v="0"/>
    <n v="265"/>
    <x v="77"/>
    <s v="Investment Budget Control"/>
    <x v="33"/>
    <e v="#N/A"/>
    <x v="52"/>
    <s v="C.1.2.0:"/>
    <x v="55"/>
    <x v="55"/>
    <x v="329"/>
    <x v="165"/>
    <x v="166"/>
    <x v="168"/>
    <x v="0"/>
    <x v="0"/>
    <x v="0"/>
    <x v="5"/>
    <m/>
    <x v="0"/>
    <x v="4"/>
    <s v="Investment Budget Control_Annual Investment Budget Balance Ratio"/>
    <x v="329"/>
    <x v="4"/>
    <x v="0"/>
    <x v="2"/>
    <x v="2"/>
    <x v="0"/>
    <x v="0"/>
    <s v="DM_INVESTMENT_BUDGET_CONTROL"/>
    <s v="ANNUAL_INVESTMENT_BUDGET_BALANCE_RATIO"/>
    <x v="32"/>
    <x v="140"/>
    <x v="0"/>
    <n v="8"/>
    <x v="2"/>
    <x v="2"/>
    <x v="2"/>
    <s v=""/>
    <s v=""/>
    <n v="329"/>
    <s v="-329"/>
    <x v="0"/>
    <x v="0"/>
    <x v="0"/>
    <x v="166"/>
    <x v="3"/>
    <s v="預計可能投資額(H)佔年度投資預算餘額比率"/>
    <s v=""/>
    <s v=""/>
    <x v="0"/>
    <x v="60"/>
    <m/>
    <s v="^()$"/>
    <n v="9"/>
    <x v="0"/>
    <x v="2"/>
    <x v="0"/>
    <x v="0"/>
    <x v="1"/>
    <x v="1"/>
    <b v="0"/>
    <x v="1"/>
    <x v="1"/>
    <n v="0"/>
    <x v="0"/>
    <b v="0"/>
    <b v="0"/>
    <b v="0"/>
    <b v="0"/>
    <b v="0"/>
    <b v="0"/>
    <b v="0"/>
    <b v="0"/>
    <b v="0"/>
    <b v="0"/>
    <b v="0"/>
    <x v="1"/>
    <x v="1"/>
    <n v="0"/>
    <x v="40"/>
    <x v="0"/>
  </r>
  <r>
    <m/>
    <s v="STG"/>
    <x v="6"/>
    <x v="177"/>
    <x v="177"/>
    <x v="1"/>
    <x v="181"/>
    <s v="投資預算分配總表"/>
    <x v="0"/>
    <m/>
    <s v="N/A"/>
    <s v="Confidential"/>
    <x v="7"/>
    <m/>
    <x v="2"/>
    <s v="STG"/>
    <x v="3"/>
    <x v="2"/>
    <x v="0"/>
    <x v="0"/>
    <s v="DM_INVESTMENT_BUDGET_ALLOCATION"/>
    <m/>
    <m/>
    <m/>
    <m/>
    <m/>
    <m/>
    <m/>
    <m/>
    <m/>
    <m/>
    <m/>
    <m/>
    <m/>
    <m/>
    <m/>
    <m/>
    <m/>
    <m/>
    <m/>
    <s v="資料清單"/>
    <x v="6"/>
    <x v="25"/>
    <x v="60"/>
    <x v="6"/>
    <e v="#N/A"/>
    <s v="Investment Budget Allocation"/>
    <x v="177"/>
    <x v="1"/>
    <x v="0"/>
    <x v="181"/>
    <x v="3"/>
    <s v="IEC_STD_V10 &gt;&gt; Common &gt;&gt; AutoMetaDataInvestment Budget Allocation"/>
    <x v="0"/>
    <x v="1"/>
    <s v="投資預算分配總表Concept"/>
    <s v="投資預算分配總表"/>
    <n v="332"/>
    <n v="0"/>
    <n v="0"/>
    <s v=""/>
    <n v="0"/>
    <n v="0"/>
    <n v="0"/>
    <x v="0"/>
    <s v=""/>
    <x v="0"/>
    <s v=""/>
    <x v="0"/>
    <s v="C.1.2.0:"/>
    <x v="56"/>
    <x v="56"/>
    <x v="330"/>
    <x v="177"/>
    <x v="177"/>
    <x v="192"/>
    <x v="0"/>
    <x v="0"/>
    <x v="0"/>
    <x v="7"/>
    <m/>
    <x v="0"/>
    <x v="0"/>
    <s v="Investment Budget Allocation"/>
    <x v="330"/>
    <x v="0"/>
    <x v="0"/>
    <x v="2"/>
    <x v="2"/>
    <x v="0"/>
    <x v="0"/>
    <s v="DM_INVESTMENT_BUDGET_ALLOCATION"/>
    <s v=""/>
    <x v="33"/>
    <x v="0"/>
    <x v="0"/>
    <n v="8"/>
    <x v="2"/>
    <x v="2"/>
    <x v="2"/>
    <s v=""/>
    <s v=""/>
    <n v="330"/>
    <s v="-330"/>
    <x v="0"/>
    <x v="0"/>
    <x v="0"/>
    <x v="177"/>
    <x v="3"/>
    <s v="投資預算分配總表"/>
    <s v=""/>
    <s v=""/>
    <x v="0"/>
    <x v="60"/>
    <m/>
    <s v="^()$"/>
    <n v="9"/>
    <x v="0"/>
    <x v="2"/>
    <x v="0"/>
    <x v="0"/>
    <x v="0"/>
    <x v="1"/>
    <b v="0"/>
    <x v="1"/>
    <x v="0"/>
    <n v="0"/>
    <x v="0"/>
    <b v="0"/>
    <b v="0"/>
    <b v="0"/>
    <b v="0"/>
    <b v="0"/>
    <b v="0"/>
    <b v="0"/>
    <b v="0"/>
    <b v="0"/>
    <b v="0"/>
    <b v="0"/>
    <x v="1"/>
    <x v="1"/>
    <n v="0"/>
    <x v="10"/>
    <x v="0"/>
  </r>
  <r>
    <m/>
    <s v="STG"/>
    <x v="6"/>
    <x v="157"/>
    <x v="158"/>
    <x v="71"/>
    <x v="155"/>
    <s v="投資預算分配季度"/>
    <x v="3"/>
    <m/>
    <s v="N/A"/>
    <s v="Confidential"/>
    <x v="1"/>
    <m/>
    <x v="2"/>
    <s v="STG"/>
    <x v="3"/>
    <x v="2"/>
    <x v="0"/>
    <x v="0"/>
    <s v="DM_INVESTMENT_BUDGET_ALLOCATION"/>
    <s v="BUDGET_ALLOCATION_QUARTER"/>
    <m/>
    <m/>
    <m/>
    <m/>
    <m/>
    <m/>
    <m/>
    <m/>
    <m/>
    <m/>
    <m/>
    <m/>
    <m/>
    <m/>
    <m/>
    <m/>
    <m/>
    <m/>
    <s v="資料清單"/>
    <x v="6"/>
    <x v="26"/>
    <x v="60"/>
    <x v="6"/>
    <e v="#N/A"/>
    <s v="Budget Allocation Quarter"/>
    <x v="158"/>
    <x v="71"/>
    <x v="0"/>
    <x v="155"/>
    <x v="3"/>
    <s v="IEC_STD_V10 &gt;&gt; Common &gt;&gt; AutoMetaDataBudget Allocation Quarter"/>
    <x v="3"/>
    <x v="1"/>
    <s v="投資預算分配季度Dimension"/>
    <s v="投資預算分配總表"/>
    <n v="255"/>
    <n v="332"/>
    <n v="0"/>
    <s v=""/>
    <n v="0"/>
    <n v="0"/>
    <n v="255"/>
    <x v="29"/>
    <s v="Investment Budget Allocation"/>
    <x v="34"/>
    <e v="#N/A"/>
    <x v="0"/>
    <s v="C.1.2.0:"/>
    <x v="57"/>
    <x v="57"/>
    <x v="331"/>
    <x v="157"/>
    <x v="158"/>
    <x v="160"/>
    <x v="0"/>
    <x v="0"/>
    <x v="0"/>
    <x v="1"/>
    <m/>
    <x v="0"/>
    <x v="3"/>
    <s v="Investment Budget Allocation_Budget Allocation Quarter"/>
    <x v="331"/>
    <x v="3"/>
    <x v="0"/>
    <x v="2"/>
    <x v="2"/>
    <x v="0"/>
    <x v="0"/>
    <s v="DM_INVESTMENT_BUDGET_ALLOCATION"/>
    <s v="BUDGET_ALLOCATION_QUARTER"/>
    <x v="33"/>
    <x v="133"/>
    <x v="0"/>
    <n v="8"/>
    <x v="2"/>
    <x v="2"/>
    <x v="2"/>
    <s v=""/>
    <s v=""/>
    <n v="331"/>
    <s v="-331"/>
    <x v="0"/>
    <x v="0"/>
    <x v="0"/>
    <x v="158"/>
    <x v="3"/>
    <s v="投資預算分配季度"/>
    <s v=""/>
    <s v=""/>
    <x v="0"/>
    <x v="60"/>
    <m/>
    <s v="^()$"/>
    <n v="9"/>
    <x v="0"/>
    <x v="2"/>
    <x v="0"/>
    <x v="0"/>
    <x v="1"/>
    <x v="1"/>
    <b v="0"/>
    <x v="1"/>
    <x v="1"/>
    <n v="0"/>
    <x v="0"/>
    <b v="0"/>
    <b v="0"/>
    <b v="0"/>
    <b v="0"/>
    <b v="0"/>
    <b v="0"/>
    <b v="0"/>
    <b v="0"/>
    <b v="0"/>
    <b v="0"/>
    <b v="0"/>
    <x v="1"/>
    <x v="1"/>
    <n v="0"/>
    <x v="4"/>
    <x v="0"/>
  </r>
  <r>
    <m/>
    <s v="STG"/>
    <x v="6"/>
    <x v="138"/>
    <x v="139"/>
    <x v="1"/>
    <x v="136"/>
    <s v="排序_x000a_1. 原始標的名稱_x000a_2. 計算後預計可能投資額(H)、預計可能投資額(M)、預計可能投資額(Ｌ)"/>
    <x v="3"/>
    <m/>
    <s v="N/A"/>
    <s v="Confidential"/>
    <x v="1"/>
    <m/>
    <x v="2"/>
    <s v="STG"/>
    <x v="3"/>
    <x v="2"/>
    <x v="0"/>
    <x v="0"/>
    <s v="DM_INVESTMENT_BUDGET_ALLOCATION"/>
    <s v="INVESTMENT_SUBJECT"/>
    <m/>
    <m/>
    <m/>
    <m/>
    <m/>
    <m/>
    <m/>
    <m/>
    <m/>
    <m/>
    <m/>
    <m/>
    <m/>
    <m/>
    <m/>
    <m/>
    <m/>
    <m/>
    <s v="資料清單"/>
    <x v="6"/>
    <x v="27"/>
    <x v="60"/>
    <x v="6"/>
    <e v="#N/A"/>
    <s v="Investment Subject"/>
    <x v="139"/>
    <x v="1"/>
    <x v="0"/>
    <x v="136"/>
    <x v="3"/>
    <s v="IEC_STD_V10 &gt;&gt; Common &gt;&gt; AutoMetaDataInvestment Subject"/>
    <x v="3"/>
    <x v="1"/>
    <s v="投資標的名稱Dimension"/>
    <s v="投資預算分配總表"/>
    <n v="236"/>
    <n v="332"/>
    <n v="0"/>
    <s v=""/>
    <n v="0"/>
    <n v="0"/>
    <n v="236"/>
    <x v="28"/>
    <s v="Investment Budget Allocation"/>
    <x v="34"/>
    <e v="#N/A"/>
    <x v="0"/>
    <s v="C.1.2.0:"/>
    <x v="58"/>
    <x v="58"/>
    <x v="332"/>
    <x v="138"/>
    <x v="139"/>
    <x v="193"/>
    <x v="0"/>
    <x v="0"/>
    <x v="0"/>
    <x v="1"/>
    <m/>
    <x v="0"/>
    <x v="3"/>
    <s v="Investment Budget Allocation_Investment Subject"/>
    <x v="332"/>
    <x v="3"/>
    <x v="0"/>
    <x v="2"/>
    <x v="2"/>
    <x v="0"/>
    <x v="0"/>
    <s v="DM_INVESTMENT_BUDGET_ALLOCATION"/>
    <s v="INVESTMENT_SUBJECT"/>
    <x v="33"/>
    <x v="115"/>
    <x v="0"/>
    <n v="8"/>
    <x v="2"/>
    <x v="2"/>
    <x v="2"/>
    <s v=""/>
    <s v=""/>
    <n v="332"/>
    <s v="-332"/>
    <x v="0"/>
    <x v="0"/>
    <x v="0"/>
    <x v="139"/>
    <x v="3"/>
    <s v="投資項目"/>
    <s v=""/>
    <s v=""/>
    <x v="0"/>
    <x v="60"/>
    <m/>
    <s v="^()$"/>
    <n v="9"/>
    <x v="0"/>
    <x v="2"/>
    <x v="0"/>
    <x v="0"/>
    <x v="1"/>
    <x v="1"/>
    <b v="0"/>
    <x v="1"/>
    <x v="1"/>
    <n v="0"/>
    <x v="0"/>
    <b v="0"/>
    <b v="0"/>
    <b v="0"/>
    <b v="0"/>
    <b v="0"/>
    <b v="0"/>
    <b v="0"/>
    <b v="0"/>
    <b v="0"/>
    <b v="0"/>
    <b v="0"/>
    <x v="1"/>
    <x v="1"/>
    <n v="0"/>
    <x v="33"/>
    <x v="0"/>
  </r>
  <r>
    <m/>
    <s v="STG"/>
    <x v="6"/>
    <x v="158"/>
    <x v="159"/>
    <x v="1"/>
    <x v="156"/>
    <s v="投資可能性分為 H, M, L_x000a_H:規劃將提報董事會、M:持續維繫或規劃DD、L:初步討論維繫可能性低"/>
    <x v="3"/>
    <m/>
    <s v="N/A"/>
    <s v="Confidential"/>
    <x v="2"/>
    <m/>
    <x v="2"/>
    <s v="STG"/>
    <x v="3"/>
    <x v="2"/>
    <x v="0"/>
    <x v="0"/>
    <s v="DM_INVESTMENT_BUDGET_ALLOCATION"/>
    <s v="INVESTMENT_POSSIBILITY"/>
    <m/>
    <m/>
    <m/>
    <m/>
    <m/>
    <m/>
    <m/>
    <m/>
    <m/>
    <m/>
    <m/>
    <m/>
    <m/>
    <m/>
    <m/>
    <m/>
    <m/>
    <m/>
    <s v="資料清單"/>
    <x v="6"/>
    <x v="28"/>
    <x v="60"/>
    <x v="6"/>
    <e v="#N/A"/>
    <s v="Investment possibility"/>
    <x v="159"/>
    <x v="1"/>
    <x v="0"/>
    <x v="156"/>
    <x v="3"/>
    <s v="IEC_STD_V10 &gt;&gt; Common &gt;&gt; AutoMetaDataInvestment possibility"/>
    <x v="3"/>
    <x v="1"/>
    <s v="投資可能性Dimension"/>
    <s v="投資預算分配總表"/>
    <n v="257"/>
    <n v="332"/>
    <n v="0"/>
    <s v=""/>
    <n v="0"/>
    <n v="0"/>
    <n v="257"/>
    <x v="78"/>
    <s v="Investment Budget Allocation"/>
    <x v="34"/>
    <e v="#N/A"/>
    <x v="0"/>
    <s v="C.1.2.0:"/>
    <x v="59"/>
    <x v="59"/>
    <x v="333"/>
    <x v="158"/>
    <x v="159"/>
    <x v="161"/>
    <x v="0"/>
    <x v="0"/>
    <x v="0"/>
    <x v="2"/>
    <m/>
    <x v="0"/>
    <x v="3"/>
    <s v="Investment Budget Allocation_Investment possibility"/>
    <x v="333"/>
    <x v="3"/>
    <x v="0"/>
    <x v="2"/>
    <x v="2"/>
    <x v="0"/>
    <x v="0"/>
    <s v="DM_INVESTMENT_BUDGET_ALLOCATION"/>
    <s v="INVESTMENT_POSSIBILITY"/>
    <x v="33"/>
    <x v="134"/>
    <x v="0"/>
    <n v="8"/>
    <x v="2"/>
    <x v="2"/>
    <x v="2"/>
    <s v=""/>
    <s v=""/>
    <n v="333"/>
    <s v="-333"/>
    <x v="0"/>
    <x v="0"/>
    <x v="0"/>
    <x v="159"/>
    <x v="3"/>
    <s v="投資可能性"/>
    <s v=""/>
    <s v=""/>
    <x v="0"/>
    <x v="60"/>
    <m/>
    <s v="^()$"/>
    <n v="9"/>
    <x v="0"/>
    <x v="2"/>
    <x v="0"/>
    <x v="0"/>
    <x v="1"/>
    <x v="1"/>
    <b v="0"/>
    <x v="1"/>
    <x v="1"/>
    <n v="0"/>
    <x v="0"/>
    <b v="0"/>
    <b v="0"/>
    <b v="0"/>
    <b v="0"/>
    <b v="0"/>
    <b v="0"/>
    <b v="0"/>
    <b v="0"/>
    <b v="0"/>
    <b v="0"/>
    <b v="0"/>
    <x v="1"/>
    <x v="1"/>
    <n v="0"/>
    <x v="17"/>
    <x v="0"/>
  </r>
  <r>
    <m/>
    <s v="STG"/>
    <x v="6"/>
    <x v="159"/>
    <x v="160"/>
    <x v="1"/>
    <x v="157"/>
    <s v="預計可能投資額"/>
    <x v="4"/>
    <m/>
    <s v="N/A"/>
    <s v="Confidential"/>
    <x v="6"/>
    <m/>
    <x v="2"/>
    <s v="STG"/>
    <x v="3"/>
    <x v="2"/>
    <x v="0"/>
    <x v="0"/>
    <s v="DM_INVESTMENT_BUDGET_ALLOCATION"/>
    <s v="BUDGET_ALLOCATION_AMOUNT"/>
    <m/>
    <m/>
    <m/>
    <m/>
    <m/>
    <m/>
    <m/>
    <m/>
    <m/>
    <m/>
    <m/>
    <m/>
    <m/>
    <m/>
    <m/>
    <m/>
    <m/>
    <m/>
    <s v="資料清單"/>
    <x v="6"/>
    <x v="29"/>
    <x v="60"/>
    <x v="6"/>
    <e v="#N/A"/>
    <s v="Budget Allocation Amount"/>
    <x v="160"/>
    <x v="1"/>
    <x v="0"/>
    <x v="157"/>
    <x v="3"/>
    <s v="IEC_STD_V10 &gt;&gt; Common &gt;&gt; AutoMetaDataBudget Allocation Amount"/>
    <x v="4"/>
    <x v="1"/>
    <s v="預計可能投資額Measure"/>
    <s v="投資預算分配總表"/>
    <n v="258"/>
    <n v="332"/>
    <n v="0"/>
    <s v=""/>
    <n v="0"/>
    <n v="0"/>
    <n v="258"/>
    <x v="79"/>
    <s v="Investment Budget Allocation"/>
    <x v="34"/>
    <e v="#N/A"/>
    <x v="0"/>
    <s v="C.1.2.0:"/>
    <x v="60"/>
    <x v="60"/>
    <x v="334"/>
    <x v="159"/>
    <x v="160"/>
    <x v="162"/>
    <x v="0"/>
    <x v="0"/>
    <x v="0"/>
    <x v="6"/>
    <m/>
    <x v="0"/>
    <x v="4"/>
    <s v="Investment Budget Allocation_Budget Allocation Amount"/>
    <x v="334"/>
    <x v="4"/>
    <x v="0"/>
    <x v="2"/>
    <x v="2"/>
    <x v="0"/>
    <x v="0"/>
    <s v="DM_INVESTMENT_BUDGET_ALLOCATION"/>
    <s v="BUDGET_ALLOCATION_AMOUNT"/>
    <x v="33"/>
    <x v="135"/>
    <x v="0"/>
    <n v="8"/>
    <x v="2"/>
    <x v="2"/>
    <x v="2"/>
    <s v=""/>
    <s v=""/>
    <n v="334"/>
    <s v="-334"/>
    <x v="0"/>
    <x v="0"/>
    <x v="0"/>
    <x v="160"/>
    <x v="3"/>
    <s v="預計可能投資額"/>
    <s v=""/>
    <s v=""/>
    <x v="0"/>
    <x v="60"/>
    <m/>
    <s v="^()$"/>
    <n v="9"/>
    <x v="0"/>
    <x v="2"/>
    <x v="0"/>
    <x v="0"/>
    <x v="1"/>
    <x v="1"/>
    <b v="0"/>
    <x v="1"/>
    <x v="1"/>
    <n v="0"/>
    <x v="0"/>
    <b v="0"/>
    <b v="0"/>
    <b v="0"/>
    <b v="0"/>
    <b v="0"/>
    <b v="0"/>
    <b v="0"/>
    <b v="0"/>
    <b v="0"/>
    <b v="0"/>
    <b v="0"/>
    <x v="1"/>
    <x v="1"/>
    <n v="0"/>
    <x v="9"/>
    <x v="0"/>
  </r>
  <r>
    <m/>
    <s v="STG"/>
    <x v="6"/>
    <x v="178"/>
    <x v="178"/>
    <x v="1"/>
    <x v="182"/>
    <s v="投資併購目標"/>
    <x v="0"/>
    <m/>
    <s v="N/A"/>
    <s v="Confidential"/>
    <x v="7"/>
    <m/>
    <x v="2"/>
    <s v="STG"/>
    <x v="3"/>
    <x v="2"/>
    <x v="0"/>
    <x v="0"/>
    <s v="DM_INVESTMENT_MA_TARGET"/>
    <m/>
    <m/>
    <m/>
    <m/>
    <m/>
    <m/>
    <m/>
    <m/>
    <m/>
    <m/>
    <m/>
    <m/>
    <m/>
    <m/>
    <m/>
    <m/>
    <m/>
    <m/>
    <m/>
    <s v="資料清單"/>
    <x v="6"/>
    <x v="30"/>
    <x v="60"/>
    <x v="6"/>
    <e v="#N/A"/>
    <s v="Investment MA Target"/>
    <x v="178"/>
    <x v="1"/>
    <x v="0"/>
    <x v="182"/>
    <x v="3"/>
    <s v="IEC_STD_V10 &gt;&gt; Common &gt;&gt; AutoMetaDataInvestment MA Target"/>
    <x v="0"/>
    <x v="1"/>
    <s v="投資併購目標Concept"/>
    <s v="投資併購目標"/>
    <n v="337"/>
    <n v="0"/>
    <n v="0"/>
    <s v=""/>
    <n v="0"/>
    <n v="0"/>
    <n v="0"/>
    <x v="0"/>
    <s v=""/>
    <x v="0"/>
    <s v=""/>
    <x v="0"/>
    <s v="C.1.2.0:"/>
    <x v="61"/>
    <x v="61"/>
    <x v="335"/>
    <x v="178"/>
    <x v="178"/>
    <x v="194"/>
    <x v="0"/>
    <x v="0"/>
    <x v="0"/>
    <x v="7"/>
    <m/>
    <x v="0"/>
    <x v="0"/>
    <s v="Investment MA Target"/>
    <x v="335"/>
    <x v="0"/>
    <x v="0"/>
    <x v="2"/>
    <x v="2"/>
    <x v="0"/>
    <x v="0"/>
    <s v="DM_INVESTMENT_MA_TARGET"/>
    <s v=""/>
    <x v="34"/>
    <x v="0"/>
    <x v="0"/>
    <n v="8"/>
    <x v="2"/>
    <x v="2"/>
    <x v="2"/>
    <s v=""/>
    <s v=""/>
    <n v="335"/>
    <s v="-335"/>
    <x v="0"/>
    <x v="0"/>
    <x v="0"/>
    <x v="178"/>
    <x v="3"/>
    <s v="投資併購目標"/>
    <s v=""/>
    <s v=""/>
    <x v="0"/>
    <x v="60"/>
    <m/>
    <s v="^()$"/>
    <n v="9"/>
    <x v="0"/>
    <x v="2"/>
    <x v="0"/>
    <x v="0"/>
    <x v="0"/>
    <x v="1"/>
    <b v="0"/>
    <x v="1"/>
    <x v="0"/>
    <n v="0"/>
    <x v="0"/>
    <b v="0"/>
    <b v="0"/>
    <b v="0"/>
    <b v="0"/>
    <b v="0"/>
    <b v="0"/>
    <b v="0"/>
    <b v="0"/>
    <b v="0"/>
    <b v="0"/>
    <b v="0"/>
    <x v="1"/>
    <x v="1"/>
    <n v="0"/>
    <x v="6"/>
    <x v="0"/>
  </r>
  <r>
    <m/>
    <s v="STG"/>
    <x v="6"/>
    <x v="157"/>
    <x v="158"/>
    <x v="71"/>
    <x v="155"/>
    <s v="投資預算分配季度"/>
    <x v="3"/>
    <m/>
    <s v="N/A"/>
    <s v="Confidential"/>
    <x v="1"/>
    <m/>
    <x v="2"/>
    <s v="STG"/>
    <x v="3"/>
    <x v="2"/>
    <x v="0"/>
    <x v="0"/>
    <s v="DM_INVESTMENT_MA_TARGET"/>
    <s v="BUDGET_ALLOCATION_QUARTER"/>
    <m/>
    <m/>
    <m/>
    <m/>
    <m/>
    <m/>
    <m/>
    <m/>
    <m/>
    <m/>
    <m/>
    <m/>
    <m/>
    <m/>
    <m/>
    <m/>
    <m/>
    <m/>
    <s v="資料清單"/>
    <x v="6"/>
    <x v="31"/>
    <x v="60"/>
    <x v="6"/>
    <e v="#N/A"/>
    <s v="Budget Allocation Quarter"/>
    <x v="158"/>
    <x v="71"/>
    <x v="0"/>
    <x v="155"/>
    <x v="3"/>
    <s v="IEC_STD_V10 &gt;&gt; Common &gt;&gt; AutoMetaDataBudget Allocation Quarter"/>
    <x v="3"/>
    <x v="1"/>
    <s v="投資預算分配季度Dimension"/>
    <s v="投資併購目標"/>
    <n v="255"/>
    <n v="337"/>
    <n v="0"/>
    <s v=""/>
    <n v="0"/>
    <n v="0"/>
    <n v="255"/>
    <x v="29"/>
    <s v="Investment MA Target"/>
    <x v="35"/>
    <e v="#N/A"/>
    <x v="0"/>
    <s v="C.1.2.0:"/>
    <x v="62"/>
    <x v="62"/>
    <x v="336"/>
    <x v="157"/>
    <x v="158"/>
    <x v="160"/>
    <x v="0"/>
    <x v="0"/>
    <x v="0"/>
    <x v="1"/>
    <m/>
    <x v="0"/>
    <x v="3"/>
    <s v="Investment MA Target_Budget Allocation Quarter"/>
    <x v="336"/>
    <x v="3"/>
    <x v="0"/>
    <x v="2"/>
    <x v="2"/>
    <x v="0"/>
    <x v="0"/>
    <s v="DM_INVESTMENT_MA_TARGET"/>
    <s v="BUDGET_ALLOCATION_QUARTER"/>
    <x v="34"/>
    <x v="133"/>
    <x v="0"/>
    <n v="8"/>
    <x v="2"/>
    <x v="2"/>
    <x v="2"/>
    <s v=""/>
    <s v=""/>
    <n v="336"/>
    <s v="-336"/>
    <x v="0"/>
    <x v="0"/>
    <x v="0"/>
    <x v="158"/>
    <x v="3"/>
    <s v="投資預算分配季度"/>
    <s v=""/>
    <s v=""/>
    <x v="0"/>
    <x v="60"/>
    <m/>
    <s v="^()$"/>
    <n v="9"/>
    <x v="0"/>
    <x v="2"/>
    <x v="0"/>
    <x v="0"/>
    <x v="1"/>
    <x v="1"/>
    <b v="0"/>
    <x v="1"/>
    <x v="1"/>
    <n v="0"/>
    <x v="0"/>
    <b v="0"/>
    <b v="0"/>
    <b v="0"/>
    <b v="0"/>
    <b v="0"/>
    <b v="0"/>
    <b v="0"/>
    <b v="0"/>
    <b v="0"/>
    <b v="0"/>
    <b v="0"/>
    <x v="1"/>
    <x v="1"/>
    <n v="0"/>
    <x v="4"/>
    <x v="0"/>
  </r>
  <r>
    <m/>
    <s v="STG"/>
    <x v="6"/>
    <x v="138"/>
    <x v="139"/>
    <x v="1"/>
    <x v="136"/>
    <s v="投資標的名稱"/>
    <x v="3"/>
    <m/>
    <s v="N/A"/>
    <s v="Confidential"/>
    <x v="1"/>
    <m/>
    <x v="2"/>
    <s v="STG"/>
    <x v="3"/>
    <x v="2"/>
    <x v="0"/>
    <x v="0"/>
    <s v="DM_INVESTMENT_MA_TARGET"/>
    <s v="INVESTMENT_SUBJECT"/>
    <m/>
    <m/>
    <m/>
    <m/>
    <m/>
    <m/>
    <m/>
    <m/>
    <m/>
    <m/>
    <m/>
    <m/>
    <m/>
    <m/>
    <m/>
    <m/>
    <m/>
    <m/>
    <s v="資料清單"/>
    <x v="6"/>
    <x v="32"/>
    <x v="60"/>
    <x v="6"/>
    <e v="#N/A"/>
    <s v="Investment Subject"/>
    <x v="139"/>
    <x v="1"/>
    <x v="0"/>
    <x v="136"/>
    <x v="3"/>
    <s v="IEC_STD_V10 &gt;&gt; Common &gt;&gt; AutoMetaDataInvestment Subject"/>
    <x v="3"/>
    <x v="1"/>
    <s v="投資標的名稱Dimension"/>
    <s v="投資併購目標"/>
    <n v="236"/>
    <n v="337"/>
    <n v="0"/>
    <s v=""/>
    <n v="0"/>
    <n v="0"/>
    <n v="236"/>
    <x v="28"/>
    <s v="Investment MA Target"/>
    <x v="35"/>
    <e v="#N/A"/>
    <x v="0"/>
    <s v="C.1.2.0:"/>
    <x v="63"/>
    <x v="63"/>
    <x v="337"/>
    <x v="138"/>
    <x v="139"/>
    <x v="141"/>
    <x v="0"/>
    <x v="0"/>
    <x v="0"/>
    <x v="1"/>
    <m/>
    <x v="0"/>
    <x v="3"/>
    <s v="Investment MA Target_Investment Subject"/>
    <x v="337"/>
    <x v="3"/>
    <x v="0"/>
    <x v="2"/>
    <x v="2"/>
    <x v="0"/>
    <x v="0"/>
    <s v="DM_INVESTMENT_MA_TARGET"/>
    <s v="INVESTMENT_SUBJECT"/>
    <x v="34"/>
    <x v="115"/>
    <x v="0"/>
    <n v="8"/>
    <x v="2"/>
    <x v="2"/>
    <x v="2"/>
    <s v=""/>
    <s v=""/>
    <n v="337"/>
    <s v="-337"/>
    <x v="0"/>
    <x v="0"/>
    <x v="0"/>
    <x v="139"/>
    <x v="3"/>
    <s v="投資項目"/>
    <s v=""/>
    <s v=""/>
    <x v="0"/>
    <x v="60"/>
    <m/>
    <s v="^()$"/>
    <n v="9"/>
    <x v="0"/>
    <x v="2"/>
    <x v="0"/>
    <x v="0"/>
    <x v="1"/>
    <x v="1"/>
    <b v="0"/>
    <x v="1"/>
    <x v="1"/>
    <n v="0"/>
    <x v="0"/>
    <b v="0"/>
    <b v="0"/>
    <b v="0"/>
    <b v="0"/>
    <b v="0"/>
    <b v="0"/>
    <b v="0"/>
    <b v="0"/>
    <b v="0"/>
    <b v="0"/>
    <b v="0"/>
    <x v="1"/>
    <x v="1"/>
    <n v="0"/>
    <x v="33"/>
    <x v="0"/>
  </r>
  <r>
    <m/>
    <s v="STG"/>
    <x v="6"/>
    <x v="160"/>
    <x v="161"/>
    <x v="80"/>
    <x v="158"/>
    <s v="投資併購目標註記"/>
    <x v="4"/>
    <m/>
    <s v="N/A"/>
    <s v="Confidential"/>
    <x v="1"/>
    <m/>
    <x v="2"/>
    <s v="STG"/>
    <x v="3"/>
    <x v="2"/>
    <x v="0"/>
    <x v="0"/>
    <s v="DM_INVESTMENT_MA_TARGET"/>
    <s v="INVESTMENT_MA_TARGET_REMARK"/>
    <m/>
    <m/>
    <m/>
    <m/>
    <m/>
    <m/>
    <m/>
    <m/>
    <m/>
    <m/>
    <m/>
    <m/>
    <m/>
    <m/>
    <m/>
    <m/>
    <m/>
    <m/>
    <s v="資料清單"/>
    <x v="6"/>
    <x v="33"/>
    <x v="60"/>
    <x v="6"/>
    <e v="#N/A"/>
    <s v="Investment MA Target Remark"/>
    <x v="161"/>
    <x v="80"/>
    <x v="0"/>
    <x v="158"/>
    <x v="3"/>
    <s v="IEC_STD_V10 &gt;&gt; Common &gt;&gt; AutoMetaDataInvestment MA Target Remark"/>
    <x v="4"/>
    <x v="1"/>
    <s v="投資併購目標註記Measure"/>
    <s v="投資併購目標"/>
    <n v="259"/>
    <n v="337"/>
    <n v="0"/>
    <s v=""/>
    <n v="0"/>
    <n v="0"/>
    <n v="259"/>
    <x v="80"/>
    <s v="Investment MA Target"/>
    <x v="35"/>
    <e v="#N/A"/>
    <x v="0"/>
    <s v="C.1.2.0:"/>
    <x v="64"/>
    <x v="64"/>
    <x v="338"/>
    <x v="160"/>
    <x v="161"/>
    <x v="163"/>
    <x v="0"/>
    <x v="0"/>
    <x v="0"/>
    <x v="1"/>
    <m/>
    <x v="0"/>
    <x v="4"/>
    <s v="Investment MA Target_Investment MA Target Remark"/>
    <x v="338"/>
    <x v="4"/>
    <x v="0"/>
    <x v="2"/>
    <x v="2"/>
    <x v="0"/>
    <x v="0"/>
    <s v="DM_INVESTMENT_MA_TARGET"/>
    <s v="INVESTMENT_MA_TARGET_REMARK"/>
    <x v="34"/>
    <x v="136"/>
    <x v="0"/>
    <n v="8"/>
    <x v="2"/>
    <x v="2"/>
    <x v="2"/>
    <s v=""/>
    <s v=""/>
    <n v="338"/>
    <s v="-338"/>
    <x v="0"/>
    <x v="0"/>
    <x v="0"/>
    <x v="161"/>
    <x v="3"/>
    <s v="投資併購目標註記"/>
    <s v=""/>
    <s v=""/>
    <x v="0"/>
    <x v="60"/>
    <m/>
    <s v="^()$"/>
    <n v="9"/>
    <x v="0"/>
    <x v="2"/>
    <x v="0"/>
    <x v="0"/>
    <x v="1"/>
    <x v="1"/>
    <b v="0"/>
    <x v="1"/>
    <x v="1"/>
    <n v="0"/>
    <x v="0"/>
    <b v="0"/>
    <b v="0"/>
    <b v="0"/>
    <b v="0"/>
    <b v="0"/>
    <b v="0"/>
    <b v="0"/>
    <b v="0"/>
    <b v="0"/>
    <b v="0"/>
    <b v="0"/>
    <x v="1"/>
    <x v="1"/>
    <n v="0"/>
    <x v="8"/>
    <x v="0"/>
  </r>
  <r>
    <m/>
    <s v="BPM"/>
    <x v="0"/>
    <x v="179"/>
    <x v="179"/>
    <x v="1"/>
    <x v="183"/>
    <s v="詢價專案資料"/>
    <x v="0"/>
    <m/>
    <m/>
    <m/>
    <x v="0"/>
    <m/>
    <x v="3"/>
    <s v="BPM"/>
    <x v="4"/>
    <x v="3"/>
    <x v="0"/>
    <x v="0"/>
    <s v="INT_RFQ_DETAIL"/>
    <m/>
    <m/>
    <m/>
    <m/>
    <m/>
    <m/>
    <m/>
    <m/>
    <m/>
    <m/>
    <m/>
    <m/>
    <m/>
    <m/>
    <m/>
    <m/>
    <m/>
    <m/>
    <m/>
    <s v="資料清單"/>
    <x v="7"/>
    <x v="0"/>
    <x v="148"/>
    <x v="0"/>
    <s v="IEC_STD_V10 &gt;&gt; Data Standard &gt;&gt; BPM"/>
    <s v="RFQ Detail"/>
    <x v="179"/>
    <x v="1"/>
    <x v="0"/>
    <x v="183"/>
    <x v="4"/>
    <s v="IEC_STD_V10 &gt;&gt; Common &gt;&gt; AutoMetaDataRFQ Detail"/>
    <x v="0"/>
    <x v="3"/>
    <s v="詢價專案資料Concept"/>
    <s v="詢價專案資料"/>
    <n v="341"/>
    <n v="0"/>
    <n v="0"/>
    <s v=""/>
    <n v="0"/>
    <n v="0"/>
    <n v="0"/>
    <x v="0"/>
    <s v=""/>
    <x v="0"/>
    <s v=""/>
    <x v="0"/>
    <s v="E.2.3.0:"/>
    <x v="0"/>
    <x v="0"/>
    <x v="339"/>
    <x v="179"/>
    <x v="179"/>
    <x v="195"/>
    <x v="0"/>
    <x v="0"/>
    <x v="0"/>
    <x v="0"/>
    <m/>
    <x v="0"/>
    <x v="0"/>
    <s v="RFQ Detail"/>
    <x v="339"/>
    <x v="0"/>
    <x v="0"/>
    <x v="3"/>
    <x v="0"/>
    <x v="0"/>
    <x v="0"/>
    <s v="INT_RFQ_DETAIL"/>
    <s v=""/>
    <x v="35"/>
    <x v="0"/>
    <x v="0"/>
    <n v="8"/>
    <x v="3"/>
    <x v="3"/>
    <x v="4"/>
    <s v=""/>
    <s v=""/>
    <n v="339"/>
    <s v="-339"/>
    <x v="0"/>
    <x v="0"/>
    <x v="0"/>
    <x v="179"/>
    <x v="4"/>
    <s v="詢價專案資料"/>
    <s v=""/>
    <s v=""/>
    <x v="0"/>
    <x v="148"/>
    <m/>
    <s v="^()$"/>
    <n v="9"/>
    <x v="0"/>
    <x v="0"/>
    <x v="0"/>
    <x v="0"/>
    <x v="0"/>
    <x v="1"/>
    <b v="0"/>
    <x v="0"/>
    <x v="0"/>
    <n v="0"/>
    <x v="0"/>
    <b v="0"/>
    <b v="0"/>
    <b v="0"/>
    <b v="0"/>
    <b v="0"/>
    <b v="0"/>
    <b v="1"/>
    <b v="0"/>
    <b v="0"/>
    <b v="0"/>
    <b v="0"/>
    <x v="0"/>
    <x v="7"/>
    <n v="1"/>
    <x v="19"/>
    <x v="0"/>
  </r>
  <r>
    <m/>
    <s v="BPM"/>
    <x v="0"/>
    <x v="2"/>
    <x v="2"/>
    <x v="0"/>
    <x v="184"/>
    <s v="Business group setting"/>
    <x v="2"/>
    <m/>
    <s v="N/A"/>
    <s v="Confidential"/>
    <x v="2"/>
    <m/>
    <x v="3"/>
    <s v="BPM"/>
    <x v="4"/>
    <x v="3"/>
    <x v="2"/>
    <x v="0"/>
    <s v="INT_RFQ_DETAIL"/>
    <s v="BG_CODE"/>
    <m/>
    <m/>
    <m/>
    <m/>
    <m/>
    <m/>
    <m/>
    <m/>
    <m/>
    <m/>
    <m/>
    <m/>
    <m/>
    <m/>
    <m/>
    <m/>
    <m/>
    <m/>
    <s v="資料清單"/>
    <x v="7"/>
    <x v="1"/>
    <x v="2"/>
    <x v="0"/>
    <s v="IEC_STD_V10 &gt;&gt; Data Standard &gt;&gt; BPM"/>
    <s v="BG Code"/>
    <x v="2"/>
    <x v="0"/>
    <x v="0"/>
    <x v="184"/>
    <x v="4"/>
    <s v="IEC_STD_V10 &gt;&gt; Common &gt;&gt; AutoMetaDataBG Code"/>
    <x v="2"/>
    <x v="1"/>
    <s v="事業群代碼Relationship"/>
    <s v="詢價專案資料"/>
    <n v="4"/>
    <n v="341"/>
    <n v="0"/>
    <s v=""/>
    <n v="0"/>
    <n v="0"/>
    <n v="4"/>
    <x v="2"/>
    <s v="RFQ Detail"/>
    <x v="36"/>
    <s v="IEC_STD_V10 &gt;&gt; Data Standard &gt;&gt; BPM &gt;&gt; RFQ Detail"/>
    <x v="0"/>
    <s v="E.2.3.0:"/>
    <x v="1"/>
    <x v="1"/>
    <x v="340"/>
    <x v="2"/>
    <x v="2"/>
    <x v="196"/>
    <x v="0"/>
    <x v="0"/>
    <x v="0"/>
    <x v="2"/>
    <m/>
    <x v="0"/>
    <x v="2"/>
    <s v="RFQ Detail_BG Code"/>
    <x v="340"/>
    <x v="2"/>
    <x v="0"/>
    <x v="3"/>
    <x v="0"/>
    <x v="0"/>
    <x v="0"/>
    <s v="INT_RFQ_DETAIL"/>
    <s v="BG_CODE"/>
    <x v="35"/>
    <x v="2"/>
    <x v="0"/>
    <n v="8"/>
    <x v="3"/>
    <x v="3"/>
    <x v="0"/>
    <s v=""/>
    <s v=""/>
    <n v="340"/>
    <s v="-340"/>
    <x v="0"/>
    <x v="0"/>
    <x v="0"/>
    <x v="2"/>
    <x v="4"/>
    <s v="Business group"/>
    <s v=""/>
    <s v=""/>
    <x v="0"/>
    <x v="2"/>
    <m/>
    <s v="BG^()$"/>
    <n v="9"/>
    <x v="0"/>
    <x v="0"/>
    <x v="0"/>
    <x v="0"/>
    <x v="1"/>
    <x v="1"/>
    <b v="1"/>
    <x v="0"/>
    <x v="1"/>
    <n v="0"/>
    <x v="0"/>
    <b v="0"/>
    <b v="0"/>
    <b v="0"/>
    <b v="0"/>
    <b v="0"/>
    <b v="0"/>
    <b v="0"/>
    <b v="0"/>
    <b v="0"/>
    <b v="0"/>
    <b v="0"/>
    <x v="1"/>
    <x v="1"/>
    <n v="0"/>
    <x v="1"/>
    <x v="0"/>
  </r>
  <r>
    <m/>
    <s v="BPM"/>
    <x v="0"/>
    <x v="180"/>
    <x v="180"/>
    <x v="81"/>
    <x v="185"/>
    <s v="EBG: BU1, BU2, BU5, BU6, NIDC"/>
    <x v="2"/>
    <m/>
    <s v="N/A"/>
    <s v="Confidential"/>
    <x v="2"/>
    <m/>
    <x v="3"/>
    <s v="BPM"/>
    <x v="4"/>
    <x v="3"/>
    <x v="3"/>
    <x v="0"/>
    <s v="INT_RFQ_DETAIL"/>
    <s v="BU_CODE"/>
    <m/>
    <m/>
    <m/>
    <m/>
    <m/>
    <m/>
    <m/>
    <m/>
    <m/>
    <m/>
    <m/>
    <m/>
    <m/>
    <m/>
    <m/>
    <m/>
    <m/>
    <m/>
    <s v="資料清單"/>
    <x v="7"/>
    <x v="2"/>
    <x v="149"/>
    <x v="0"/>
    <s v="IEC_STD_V10 &gt;&gt; Data Standard &gt;&gt; BPM"/>
    <s v="BU Code"/>
    <x v="180"/>
    <x v="81"/>
    <x v="0"/>
    <x v="185"/>
    <x v="4"/>
    <s v="IEC_STD_V10 &gt;&gt; Common &gt;&gt; AutoMetaDataBU Code"/>
    <x v="2"/>
    <x v="1"/>
    <s v="事業處代碼Relationship"/>
    <s v="詢價專案資料"/>
    <n v="343"/>
    <n v="341"/>
    <n v="0"/>
    <s v=""/>
    <n v="0"/>
    <n v="0"/>
    <n v="515"/>
    <x v="81"/>
    <s v="RFQ Detail"/>
    <x v="36"/>
    <s v="IEC_STD_V10 &gt;&gt; Data Standard &gt;&gt; BPM &gt;&gt; RFQ Detail"/>
    <x v="0"/>
    <s v="E.2.3.0:"/>
    <x v="2"/>
    <x v="2"/>
    <x v="341"/>
    <x v="180"/>
    <x v="180"/>
    <x v="197"/>
    <x v="0"/>
    <x v="0"/>
    <x v="0"/>
    <x v="2"/>
    <m/>
    <x v="0"/>
    <x v="2"/>
    <s v="RFQ Detail_BU Code"/>
    <x v="341"/>
    <x v="2"/>
    <x v="0"/>
    <x v="3"/>
    <x v="0"/>
    <x v="0"/>
    <x v="0"/>
    <s v="INT_RFQ_DETAIL"/>
    <s v="BU_CODE"/>
    <x v="35"/>
    <x v="145"/>
    <x v="0"/>
    <n v="8"/>
    <x v="3"/>
    <x v="3"/>
    <x v="0"/>
    <s v=""/>
    <s v=""/>
    <n v="341"/>
    <s v="-341"/>
    <x v="0"/>
    <x v="0"/>
    <x v="0"/>
    <x v="180"/>
    <x v="4"/>
    <s v="事業處代碼"/>
    <s v=""/>
    <s v=""/>
    <x v="0"/>
    <x v="149"/>
    <m/>
    <s v="BU^()$"/>
    <n v="9"/>
    <x v="0"/>
    <x v="0"/>
    <x v="0"/>
    <x v="0"/>
    <x v="0"/>
    <x v="1"/>
    <b v="1"/>
    <x v="0"/>
    <x v="1"/>
    <n v="0"/>
    <x v="0"/>
    <b v="0"/>
    <b v="0"/>
    <b v="0"/>
    <b v="0"/>
    <b v="1"/>
    <b v="0"/>
    <b v="0"/>
    <b v="0"/>
    <b v="0"/>
    <b v="0"/>
    <b v="0"/>
    <x v="0"/>
    <x v="2"/>
    <n v="0"/>
    <x v="1"/>
    <x v="0"/>
  </r>
  <r>
    <m/>
    <s v="BPM"/>
    <x v="0"/>
    <x v="181"/>
    <x v="181"/>
    <x v="82"/>
    <x v="186"/>
    <s v="ex.BU1的 AME, HPE, BU2的A1,S1,C1,ZT"/>
    <x v="2"/>
    <m/>
    <s v="N/A"/>
    <s v="Confidential"/>
    <x v="2"/>
    <m/>
    <x v="3"/>
    <s v="BPM"/>
    <x v="4"/>
    <x v="3"/>
    <x v="4"/>
    <x v="0"/>
    <s v="INT_RFQ_DETAIL"/>
    <s v="LOB_CODE"/>
    <m/>
    <m/>
    <m/>
    <m/>
    <m/>
    <m/>
    <m/>
    <m/>
    <m/>
    <m/>
    <m/>
    <m/>
    <m/>
    <m/>
    <m/>
    <m/>
    <m/>
    <m/>
    <s v="資料清單"/>
    <x v="7"/>
    <x v="3"/>
    <x v="150"/>
    <x v="0"/>
    <s v="IEC_STD_V10 &gt;&gt; Data Standard &gt;&gt; BPM"/>
    <s v="LOB Code"/>
    <x v="181"/>
    <x v="82"/>
    <x v="0"/>
    <x v="186"/>
    <x v="4"/>
    <s v="IEC_STD_V10 &gt;&gt; Common &gt;&gt; AutoMetaDataLOB Code"/>
    <x v="2"/>
    <x v="1"/>
    <s v="事業部代碼Relationship"/>
    <s v="詢價專案資料"/>
    <n v="344"/>
    <n v="341"/>
    <n v="0"/>
    <s v=""/>
    <n v="0"/>
    <n v="0"/>
    <n v="508"/>
    <x v="82"/>
    <s v="RFQ Detail"/>
    <x v="36"/>
    <s v="IEC_STD_V10 &gt;&gt; Data Standard &gt;&gt; BPM &gt;&gt; RFQ Detail"/>
    <x v="0"/>
    <s v="E.2.3.0:"/>
    <x v="3"/>
    <x v="3"/>
    <x v="342"/>
    <x v="181"/>
    <x v="181"/>
    <x v="198"/>
    <x v="0"/>
    <x v="0"/>
    <x v="0"/>
    <x v="2"/>
    <m/>
    <x v="0"/>
    <x v="2"/>
    <s v="RFQ Detail_LOB Code"/>
    <x v="342"/>
    <x v="2"/>
    <x v="0"/>
    <x v="3"/>
    <x v="0"/>
    <x v="0"/>
    <x v="0"/>
    <s v="INT_RFQ_DETAIL"/>
    <s v="LOB_CODE"/>
    <x v="35"/>
    <x v="146"/>
    <x v="0"/>
    <n v="8"/>
    <x v="3"/>
    <x v="3"/>
    <x v="0"/>
    <s v=""/>
    <s v=""/>
    <n v="342"/>
    <s v="-342"/>
    <x v="0"/>
    <x v="0"/>
    <x v="0"/>
    <x v="181"/>
    <x v="4"/>
    <s v="事業部代碼"/>
    <s v=""/>
    <s v=""/>
    <x v="0"/>
    <x v="150"/>
    <m/>
    <s v="LOB^()$"/>
    <n v="9"/>
    <x v="0"/>
    <x v="0"/>
    <x v="0"/>
    <x v="0"/>
    <x v="0"/>
    <x v="1"/>
    <b v="1"/>
    <x v="0"/>
    <x v="1"/>
    <n v="0"/>
    <x v="0"/>
    <b v="0"/>
    <b v="0"/>
    <b v="0"/>
    <b v="0"/>
    <b v="0"/>
    <b v="0"/>
    <b v="0"/>
    <b v="0"/>
    <b v="0"/>
    <b v="0"/>
    <b v="0"/>
    <x v="1"/>
    <x v="1"/>
    <n v="0"/>
    <x v="41"/>
    <x v="0"/>
  </r>
  <r>
    <m/>
    <s v="BPM"/>
    <x v="0"/>
    <x v="182"/>
    <x v="182"/>
    <x v="83"/>
    <x v="187"/>
    <s v="客戶名稱-SAP"/>
    <x v="2"/>
    <m/>
    <s v="N/A"/>
    <s v="General"/>
    <x v="1"/>
    <m/>
    <x v="3"/>
    <s v="BPM"/>
    <x v="4"/>
    <x v="3"/>
    <x v="5"/>
    <x v="0"/>
    <s v="INT_RFQ_DETAIL"/>
    <s v="CUSTOMER_NAME_SAP"/>
    <m/>
    <m/>
    <m/>
    <m/>
    <m/>
    <m/>
    <m/>
    <m/>
    <m/>
    <m/>
    <m/>
    <m/>
    <m/>
    <m/>
    <m/>
    <m/>
    <m/>
    <m/>
    <s v="資料清單"/>
    <x v="7"/>
    <x v="4"/>
    <x v="151"/>
    <x v="0"/>
    <s v="IEC_STD_V10 &gt;&gt; Data Standard &gt;&gt; BPM"/>
    <s v="Customer Name-SAP"/>
    <x v="182"/>
    <x v="83"/>
    <x v="0"/>
    <x v="187"/>
    <x v="4"/>
    <s v="IEC_STD_V10 &gt;&gt; Common &gt;&gt; AutoMetaDataCustomer Name-SAP"/>
    <x v="2"/>
    <x v="0"/>
    <s v="客戶名稱-SAPRelationship"/>
    <s v="詢價專案資料"/>
    <n v="345"/>
    <n v="341"/>
    <n v="0"/>
    <s v=""/>
    <n v="0"/>
    <n v="0"/>
    <n v="981"/>
    <x v="83"/>
    <s v="RFQ Detail"/>
    <x v="36"/>
    <s v="IEC_STD_V10 &gt;&gt; Data Standard &gt;&gt; BPM &gt;&gt; RFQ Detail"/>
    <x v="0"/>
    <s v="E.2.3.0:"/>
    <x v="4"/>
    <x v="4"/>
    <x v="343"/>
    <x v="182"/>
    <x v="182"/>
    <x v="199"/>
    <x v="0"/>
    <x v="0"/>
    <x v="0"/>
    <x v="1"/>
    <m/>
    <x v="0"/>
    <x v="2"/>
    <s v="RFQ Detail_Customer Name-SAP"/>
    <x v="343"/>
    <x v="2"/>
    <x v="0"/>
    <x v="3"/>
    <x v="0"/>
    <x v="0"/>
    <x v="0"/>
    <s v="INT_RFQ_DETAIL"/>
    <s v="CUSTOMER_NAME_SAP"/>
    <x v="35"/>
    <x v="147"/>
    <x v="0"/>
    <n v="8"/>
    <x v="3"/>
    <x v="3"/>
    <x v="0"/>
    <s v=""/>
    <s v=""/>
    <n v="343"/>
    <s v="-343"/>
    <x v="0"/>
    <x v="0"/>
    <x v="0"/>
    <x v="182"/>
    <x v="4"/>
    <s v="客戶名稱-SAP"/>
    <s v=""/>
    <s v=""/>
    <x v="0"/>
    <x v="151"/>
    <m/>
    <s v="Customer^()$"/>
    <n v="9"/>
    <x v="0"/>
    <x v="0"/>
    <x v="0"/>
    <x v="0"/>
    <x v="0"/>
    <x v="1"/>
    <b v="1"/>
    <x v="0"/>
    <x v="1"/>
    <n v="0"/>
    <x v="0"/>
    <b v="0"/>
    <b v="0"/>
    <b v="0"/>
    <b v="0"/>
    <b v="1"/>
    <b v="0"/>
    <b v="0"/>
    <b v="0"/>
    <b v="0"/>
    <b v="0"/>
    <b v="0"/>
    <x v="0"/>
    <x v="2"/>
    <n v="0"/>
    <x v="3"/>
    <x v="0"/>
  </r>
  <r>
    <m/>
    <s v="BPM"/>
    <x v="0"/>
    <x v="183"/>
    <x v="183"/>
    <x v="84"/>
    <x v="188"/>
    <s v="H1：核心事業_x000a_H2：成長事業_x000a_H3：新興事業"/>
    <x v="2"/>
    <m/>
    <s v="N/A"/>
    <s v="Confidential"/>
    <x v="1"/>
    <m/>
    <x v="3"/>
    <s v="BPM"/>
    <x v="4"/>
    <x v="3"/>
    <x v="6"/>
    <x v="0"/>
    <s v="INT_RFQ_DETAIL"/>
    <s v="PRODUCT_HORIZON"/>
    <m/>
    <m/>
    <m/>
    <m/>
    <m/>
    <m/>
    <m/>
    <m/>
    <m/>
    <m/>
    <m/>
    <m/>
    <m/>
    <m/>
    <m/>
    <m/>
    <m/>
    <m/>
    <s v="資料清單"/>
    <x v="7"/>
    <x v="5"/>
    <x v="152"/>
    <x v="0"/>
    <s v="IEC_STD_V10 &gt;&gt; Data Standard &gt;&gt; BPM"/>
    <s v="Product Horizon"/>
    <x v="183"/>
    <x v="84"/>
    <x v="0"/>
    <x v="188"/>
    <x v="4"/>
    <s v="IEC_STD_V10 &gt;&gt; Common &gt;&gt; AutoMetaDataProduct Horizon"/>
    <x v="2"/>
    <x v="1"/>
    <s v="產品視野Relationship"/>
    <s v="詢價專案資料"/>
    <n v="346"/>
    <n v="341"/>
    <n v="0"/>
    <s v=""/>
    <n v="0"/>
    <n v="0"/>
    <n v="395"/>
    <x v="84"/>
    <s v="RFQ Detail"/>
    <x v="36"/>
    <s v="IEC_STD_V10 &gt;&gt; Data Standard &gt;&gt; BPM &gt;&gt; RFQ Detail"/>
    <x v="0"/>
    <s v="E.2.3.0:"/>
    <x v="5"/>
    <x v="5"/>
    <x v="344"/>
    <x v="183"/>
    <x v="183"/>
    <x v="200"/>
    <x v="0"/>
    <x v="0"/>
    <x v="0"/>
    <x v="1"/>
    <m/>
    <x v="0"/>
    <x v="2"/>
    <s v="RFQ Detail_Product Horizon"/>
    <x v="344"/>
    <x v="2"/>
    <x v="0"/>
    <x v="3"/>
    <x v="0"/>
    <x v="0"/>
    <x v="0"/>
    <s v="INT_RFQ_DETAIL"/>
    <s v="PRODUCT_HORIZON"/>
    <x v="35"/>
    <x v="148"/>
    <x v="0"/>
    <n v="8"/>
    <x v="3"/>
    <x v="3"/>
    <x v="4"/>
    <s v=""/>
    <s v=""/>
    <n v="344"/>
    <s v="-344"/>
    <x v="0"/>
    <x v="0"/>
    <x v="0"/>
    <x v="183"/>
    <x v="4"/>
    <s v="產品視野"/>
    <s v=""/>
    <s v=""/>
    <x v="0"/>
    <x v="152"/>
    <m/>
    <s v="Business_Horizon^()$"/>
    <n v="9"/>
    <x v="0"/>
    <x v="0"/>
    <x v="0"/>
    <x v="0"/>
    <x v="0"/>
    <x v="1"/>
    <b v="1"/>
    <x v="0"/>
    <x v="1"/>
    <n v="0"/>
    <x v="0"/>
    <b v="0"/>
    <b v="0"/>
    <b v="0"/>
    <b v="0"/>
    <b v="0"/>
    <b v="0"/>
    <b v="0"/>
    <b v="0"/>
    <b v="0"/>
    <b v="0"/>
    <b v="0"/>
    <x v="1"/>
    <x v="1"/>
    <n v="0"/>
    <x v="18"/>
    <x v="0"/>
  </r>
  <r>
    <m/>
    <s v="BPM"/>
    <x v="0"/>
    <x v="184"/>
    <x v="184"/>
    <x v="85"/>
    <x v="189"/>
    <s v="客戶提供標案的時候，客戶會提供Product_Family，透過申請WBS_Code，由PM 填寫(BU1 為必填欄位，BU2,5,6 為選填)"/>
    <x v="2"/>
    <m/>
    <s v="N/A"/>
    <s v="General"/>
    <x v="1"/>
    <s v="DL360, DL360P..."/>
    <x v="3"/>
    <s v="BPM"/>
    <x v="4"/>
    <x v="3"/>
    <x v="7"/>
    <x v="0"/>
    <s v="INT_RFQ_DETAIL"/>
    <s v="PRODUCT_FAMILY"/>
    <m/>
    <m/>
    <m/>
    <m/>
    <m/>
    <m/>
    <m/>
    <m/>
    <m/>
    <m/>
    <m/>
    <m/>
    <m/>
    <m/>
    <m/>
    <m/>
    <m/>
    <m/>
    <s v="資料清單"/>
    <x v="7"/>
    <x v="6"/>
    <x v="153"/>
    <x v="0"/>
    <s v="IEC_STD_V10 &gt;&gt; Data Standard &gt;&gt; BPM"/>
    <s v="Product Family"/>
    <x v="184"/>
    <x v="85"/>
    <x v="0"/>
    <x v="189"/>
    <x v="4"/>
    <s v="IEC_STD_V10 &gt;&gt; Common &gt;&gt; AutoMetaDataProduct Family"/>
    <x v="2"/>
    <x v="0"/>
    <s v="產品系列Relationship"/>
    <s v="詢價專案資料"/>
    <n v="347"/>
    <n v="341"/>
    <n v="0"/>
    <s v=""/>
    <n v="0"/>
    <n v="0"/>
    <n v="950"/>
    <x v="85"/>
    <s v="RFQ Detail"/>
    <x v="36"/>
    <s v="IEC_STD_V10 &gt;&gt; Data Standard &gt;&gt; BPM &gt;&gt; RFQ Detail"/>
    <x v="0"/>
    <s v="E.2.3.0:"/>
    <x v="6"/>
    <x v="6"/>
    <x v="345"/>
    <x v="184"/>
    <x v="184"/>
    <x v="201"/>
    <x v="25"/>
    <x v="0"/>
    <x v="0"/>
    <x v="1"/>
    <m/>
    <x v="0"/>
    <x v="2"/>
    <s v="RFQ Detail_Product Family"/>
    <x v="345"/>
    <x v="2"/>
    <x v="0"/>
    <x v="3"/>
    <x v="0"/>
    <x v="0"/>
    <x v="0"/>
    <s v="INT_RFQ_DETAIL"/>
    <s v="PRODUCT_FAMILY"/>
    <x v="35"/>
    <x v="149"/>
    <x v="0"/>
    <n v="8"/>
    <x v="3"/>
    <x v="3"/>
    <x v="0"/>
    <s v=""/>
    <s v=""/>
    <n v="345"/>
    <s v="-345"/>
    <x v="0"/>
    <x v="0"/>
    <x v="0"/>
    <x v="184"/>
    <x v="4"/>
    <s v="產品系列"/>
    <s v=""/>
    <s v=""/>
    <x v="0"/>
    <x v="153"/>
    <m/>
    <s v="Client_Project_Code_Name^()$"/>
    <n v="9"/>
    <x v="0"/>
    <x v="0"/>
    <x v="0"/>
    <x v="0"/>
    <x v="0"/>
    <x v="1"/>
    <b v="1"/>
    <x v="0"/>
    <x v="1"/>
    <n v="0"/>
    <x v="0"/>
    <b v="0"/>
    <b v="0"/>
    <b v="0"/>
    <b v="0"/>
    <b v="0"/>
    <b v="0"/>
    <b v="0"/>
    <b v="0"/>
    <b v="0"/>
    <b v="0"/>
    <b v="0"/>
    <x v="1"/>
    <x v="1"/>
    <n v="0"/>
    <x v="0"/>
    <x v="0"/>
  </r>
  <r>
    <m/>
    <s v="BPM"/>
    <x v="0"/>
    <x v="185"/>
    <x v="185"/>
    <x v="86"/>
    <x v="190"/>
    <s v="客戶提供標案的時候，客戶會提供Product_Generation，透過申請WBS_Code，由PM 填寫(BU1 為必填欄位，BU2,5,6 為選填)"/>
    <x v="2"/>
    <m/>
    <s v="N/A"/>
    <s v="General"/>
    <x v="1"/>
    <s v="G10..."/>
    <x v="3"/>
    <s v="BPM"/>
    <x v="4"/>
    <x v="3"/>
    <x v="8"/>
    <x v="0"/>
    <s v="INT_RFQ_DETAIL"/>
    <s v="PRODUCT_GENERATION"/>
    <m/>
    <m/>
    <m/>
    <m/>
    <m/>
    <m/>
    <m/>
    <m/>
    <m/>
    <m/>
    <m/>
    <m/>
    <m/>
    <m/>
    <m/>
    <m/>
    <m/>
    <m/>
    <s v="資料清單"/>
    <x v="7"/>
    <x v="7"/>
    <x v="154"/>
    <x v="0"/>
    <s v="IEC_STD_V10 &gt;&gt; Data Standard &gt;&gt; BPM"/>
    <s v="Product Generation"/>
    <x v="185"/>
    <x v="86"/>
    <x v="0"/>
    <x v="190"/>
    <x v="4"/>
    <s v="IEC_STD_V10 &gt;&gt; Common &gt;&gt; AutoMetaDataProduct Generation"/>
    <x v="2"/>
    <x v="0"/>
    <s v="產品世代Relationship"/>
    <s v="詢價專案資料"/>
    <n v="348"/>
    <n v="341"/>
    <n v="0"/>
    <s v=""/>
    <n v="0"/>
    <n v="0"/>
    <n v="951"/>
    <x v="86"/>
    <s v="RFQ Detail"/>
    <x v="36"/>
    <s v="IEC_STD_V10 &gt;&gt; Data Standard &gt;&gt; BPM &gt;&gt; RFQ Detail"/>
    <x v="0"/>
    <s v="E.2.3.0:"/>
    <x v="7"/>
    <x v="7"/>
    <x v="346"/>
    <x v="185"/>
    <x v="185"/>
    <x v="202"/>
    <x v="26"/>
    <x v="0"/>
    <x v="0"/>
    <x v="1"/>
    <m/>
    <x v="0"/>
    <x v="2"/>
    <s v="RFQ Detail_Product Generation"/>
    <x v="346"/>
    <x v="2"/>
    <x v="0"/>
    <x v="3"/>
    <x v="0"/>
    <x v="0"/>
    <x v="0"/>
    <s v="INT_RFQ_DETAIL"/>
    <s v="PRODUCT_GENERATION"/>
    <x v="35"/>
    <x v="150"/>
    <x v="0"/>
    <n v="8"/>
    <x v="3"/>
    <x v="3"/>
    <x v="0"/>
    <s v=""/>
    <s v=""/>
    <n v="346"/>
    <s v="-346"/>
    <x v="0"/>
    <x v="0"/>
    <x v="0"/>
    <x v="185"/>
    <x v="4"/>
    <s v="產品世代"/>
    <s v=""/>
    <s v=""/>
    <x v="0"/>
    <x v="154"/>
    <m/>
    <s v="Generation^()$"/>
    <n v="9"/>
    <x v="0"/>
    <x v="0"/>
    <x v="0"/>
    <x v="0"/>
    <x v="0"/>
    <x v="1"/>
    <b v="1"/>
    <x v="0"/>
    <x v="1"/>
    <n v="0"/>
    <x v="0"/>
    <b v="0"/>
    <b v="0"/>
    <b v="0"/>
    <b v="0"/>
    <b v="0"/>
    <b v="0"/>
    <b v="0"/>
    <b v="0"/>
    <b v="0"/>
    <b v="0"/>
    <b v="0"/>
    <x v="1"/>
    <x v="1"/>
    <n v="0"/>
    <x v="33"/>
    <x v="0"/>
  </r>
  <r>
    <m/>
    <s v="BPM"/>
    <x v="0"/>
    <x v="186"/>
    <x v="186"/>
    <x v="87"/>
    <x v="191"/>
    <s v="共10碼，第1~2碼為BU、第3碼為&quot;-&quot;，第4~5碼為Customer Code、第6~7碼為Life Cycle縮寫、第8碼為&quot;-&quot;、第9碼為Dest. Location 縮寫。"/>
    <x v="2"/>
    <m/>
    <s v="N/A"/>
    <s v="General"/>
    <x v="9"/>
    <s v="B1-HPMP-AP、B1-HPNP-CC..."/>
    <x v="3"/>
    <s v="BPM"/>
    <x v="4"/>
    <x v="3"/>
    <x v="0"/>
    <x v="0"/>
    <s v="INT_RFQ_DETAIL"/>
    <s v="PLATFORM_SOLUTION_NAME"/>
    <m/>
    <m/>
    <m/>
    <m/>
    <m/>
    <m/>
    <m/>
    <m/>
    <m/>
    <m/>
    <m/>
    <m/>
    <m/>
    <m/>
    <m/>
    <m/>
    <m/>
    <m/>
    <s v="資料清單"/>
    <x v="7"/>
    <x v="8"/>
    <x v="155"/>
    <x v="0"/>
    <s v="IEC_STD_V10 &gt;&gt; Data Standard &gt;&gt; BPM"/>
    <s v="Platform Solution Name"/>
    <x v="186"/>
    <x v="87"/>
    <x v="0"/>
    <x v="191"/>
    <x v="4"/>
    <s v="IEC_STD_V10 &gt;&gt; Common &gt;&gt; AutoMetaDataPlatform Solution Name"/>
    <x v="2"/>
    <x v="0"/>
    <s v="Platform SolutionRelationship"/>
    <s v="詢價專案資料"/>
    <n v="349"/>
    <n v="341"/>
    <n v="0"/>
    <s v=""/>
    <n v="0"/>
    <n v="0"/>
    <n v="1148"/>
    <x v="87"/>
    <s v="RFQ Detail"/>
    <x v="36"/>
    <s v="IEC_STD_V10 &gt;&gt; Data Standard &gt;&gt; BPM &gt;&gt; RFQ Detail"/>
    <x v="0"/>
    <s v="E.2.3.0:"/>
    <x v="8"/>
    <x v="8"/>
    <x v="347"/>
    <x v="186"/>
    <x v="186"/>
    <x v="203"/>
    <x v="27"/>
    <x v="0"/>
    <x v="0"/>
    <x v="8"/>
    <m/>
    <x v="0"/>
    <x v="2"/>
    <s v="RFQ Detail_Platform Solution Name"/>
    <x v="347"/>
    <x v="2"/>
    <x v="0"/>
    <x v="3"/>
    <x v="0"/>
    <x v="0"/>
    <x v="0"/>
    <s v="INT_RFQ_DETAIL"/>
    <s v="PLATFORM_SOLUTION_NAME"/>
    <x v="35"/>
    <x v="151"/>
    <x v="0"/>
    <n v="8"/>
    <x v="3"/>
    <x v="3"/>
    <x v="0"/>
    <s v=""/>
    <s v=""/>
    <n v="347"/>
    <s v="-347"/>
    <x v="0"/>
    <x v="0"/>
    <x v="0"/>
    <x v="186"/>
    <x v="4"/>
    <s v="需求分類，包括BU、客戶代碼等資訊。"/>
    <s v=""/>
    <s v=""/>
    <x v="0"/>
    <x v="155"/>
    <m/>
    <s v="^()$"/>
    <n v="9"/>
    <x v="0"/>
    <x v="0"/>
    <x v="0"/>
    <x v="0"/>
    <x v="0"/>
    <x v="1"/>
    <b v="0"/>
    <x v="0"/>
    <x v="1"/>
    <n v="0"/>
    <x v="0"/>
    <b v="0"/>
    <b v="0"/>
    <b v="0"/>
    <b v="0"/>
    <b v="0"/>
    <b v="0"/>
    <b v="0"/>
    <b v="0"/>
    <b v="0"/>
    <b v="0"/>
    <b v="0"/>
    <x v="1"/>
    <x v="1"/>
    <n v="0"/>
    <x v="17"/>
    <x v="0"/>
  </r>
  <r>
    <m/>
    <s v="BPM"/>
    <x v="0"/>
    <x v="187"/>
    <x v="187"/>
    <x v="88"/>
    <x v="192"/>
    <s v="客戶提供標案的時候，客戶會提供Customer_Project_Name，透過申請WBS_Code，由PM 填寫"/>
    <x v="2"/>
    <m/>
    <s v="N/A"/>
    <s v="General"/>
    <x v="1"/>
    <m/>
    <x v="3"/>
    <s v="BPM"/>
    <x v="4"/>
    <x v="3"/>
    <x v="7"/>
    <x v="0"/>
    <s v="INT_RFQ_DETAIL"/>
    <s v="CUSTOMER_PROJECT_NAME"/>
    <m/>
    <m/>
    <m/>
    <m/>
    <m/>
    <m/>
    <m/>
    <m/>
    <m/>
    <m/>
    <m/>
    <m/>
    <m/>
    <m/>
    <m/>
    <m/>
    <m/>
    <m/>
    <s v="資料清單"/>
    <x v="7"/>
    <x v="9"/>
    <x v="156"/>
    <x v="0"/>
    <s v="IEC_STD_V10 &gt;&gt; Data Standard &gt;&gt; BPM"/>
    <s v="Customer Project Name"/>
    <x v="187"/>
    <x v="88"/>
    <x v="0"/>
    <x v="192"/>
    <x v="4"/>
    <s v="IEC_STD_V10 &gt;&gt; Common &gt;&gt; AutoMetaDataCustomer Project Name"/>
    <x v="2"/>
    <x v="0"/>
    <s v="客戶專案名稱Relationship"/>
    <s v="詢價專案資料"/>
    <n v="350"/>
    <n v="341"/>
    <n v="0"/>
    <s v=""/>
    <n v="0"/>
    <n v="0"/>
    <n v="949"/>
    <x v="88"/>
    <s v="RFQ Detail"/>
    <x v="36"/>
    <s v="IEC_STD_V10 &gt;&gt; Data Standard &gt;&gt; BPM &gt;&gt; RFQ Detail"/>
    <x v="0"/>
    <s v="E.2.3.0:"/>
    <x v="9"/>
    <x v="9"/>
    <x v="348"/>
    <x v="187"/>
    <x v="187"/>
    <x v="204"/>
    <x v="0"/>
    <x v="0"/>
    <x v="0"/>
    <x v="1"/>
    <m/>
    <x v="0"/>
    <x v="2"/>
    <s v="RFQ Detail_Customer Project Name"/>
    <x v="348"/>
    <x v="2"/>
    <x v="0"/>
    <x v="3"/>
    <x v="0"/>
    <x v="0"/>
    <x v="0"/>
    <s v="INT_RFQ_DETAIL"/>
    <s v="CUSTOMER_PROJECT_NAME"/>
    <x v="35"/>
    <x v="152"/>
    <x v="0"/>
    <n v="8"/>
    <x v="3"/>
    <x v="3"/>
    <x v="0"/>
    <s v=""/>
    <s v=""/>
    <n v="348"/>
    <s v="-348"/>
    <x v="0"/>
    <x v="0"/>
    <x v="0"/>
    <x v="187"/>
    <x v="4"/>
    <s v="專案名稱(外部)"/>
    <s v=""/>
    <s v=""/>
    <x v="0"/>
    <x v="156"/>
    <m/>
    <s v="Client_Project_Code_Name^()$"/>
    <n v="9"/>
    <x v="0"/>
    <x v="0"/>
    <x v="0"/>
    <x v="0"/>
    <x v="0"/>
    <x v="1"/>
    <b v="0"/>
    <x v="0"/>
    <x v="1"/>
    <n v="0"/>
    <x v="0"/>
    <b v="0"/>
    <b v="0"/>
    <b v="0"/>
    <b v="0"/>
    <b v="0"/>
    <b v="0"/>
    <b v="0"/>
    <b v="0"/>
    <b v="0"/>
    <b v="0"/>
    <b v="0"/>
    <x v="1"/>
    <x v="1"/>
    <n v="0"/>
    <x v="28"/>
    <x v="0"/>
  </r>
  <r>
    <m/>
    <s v="BPM"/>
    <x v="0"/>
    <x v="188"/>
    <x v="188"/>
    <x v="1"/>
    <x v="193"/>
    <m/>
    <x v="1"/>
    <m/>
    <s v="N/A"/>
    <s v="Confidential"/>
    <x v="1"/>
    <m/>
    <x v="3"/>
    <s v="BPM"/>
    <x v="4"/>
    <x v="3"/>
    <x v="0"/>
    <x v="0"/>
    <s v="INT_RFQ_DETAIL"/>
    <s v="RFQ_STATUS"/>
    <m/>
    <m/>
    <m/>
    <m/>
    <m/>
    <m/>
    <m/>
    <m/>
    <m/>
    <m/>
    <m/>
    <m/>
    <m/>
    <m/>
    <m/>
    <m/>
    <m/>
    <m/>
    <s v="資料清單"/>
    <x v="7"/>
    <x v="10"/>
    <x v="157"/>
    <x v="0"/>
    <s v="IEC_STD_V10 &gt;&gt; Data Standard &gt;&gt; BPM"/>
    <s v="RFQ Status"/>
    <x v="188"/>
    <x v="1"/>
    <x v="0"/>
    <x v="193"/>
    <x v="4"/>
    <s v="IEC_STD_V10 &gt;&gt; Common &gt;&gt; AutoMetaDataRFQ Status"/>
    <x v="1"/>
    <x v="1"/>
    <s v="詢價狀態Property"/>
    <s v="詢價專案資料"/>
    <n v="351"/>
    <n v="341"/>
    <n v="0"/>
    <s v="RFQ Status"/>
    <n v="1"/>
    <n v="0"/>
    <n v="0"/>
    <x v="0"/>
    <s v="RFQ Detail"/>
    <x v="36"/>
    <s v="IEC_STD_V10 &gt;&gt; Data Standard &gt;&gt; BPM &gt;&gt; RFQ Detail"/>
    <x v="0"/>
    <s v="E.2.3.0:"/>
    <x v="10"/>
    <x v="10"/>
    <x v="349"/>
    <x v="188"/>
    <x v="188"/>
    <x v="205"/>
    <x v="0"/>
    <x v="0"/>
    <x v="0"/>
    <x v="1"/>
    <m/>
    <x v="0"/>
    <x v="1"/>
    <s v="RFQ Detail_RFQ Status"/>
    <x v="349"/>
    <x v="1"/>
    <x v="0"/>
    <x v="3"/>
    <x v="0"/>
    <x v="0"/>
    <x v="0"/>
    <s v="INT_RFQ_DETAIL"/>
    <s v="RFQ_STATUS"/>
    <x v="35"/>
    <x v="153"/>
    <x v="0"/>
    <n v="8"/>
    <x v="3"/>
    <x v="3"/>
    <x v="4"/>
    <s v=""/>
    <s v=""/>
    <n v="349"/>
    <s v="-349"/>
    <x v="0"/>
    <x v="0"/>
    <x v="0"/>
    <x v="188"/>
    <x v="4"/>
    <s v="詢價狀態"/>
    <s v=""/>
    <s v=""/>
    <x v="0"/>
    <x v="157"/>
    <m/>
    <s v="^()$"/>
    <n v="9"/>
    <x v="0"/>
    <x v="0"/>
    <x v="0"/>
    <x v="0"/>
    <x v="0"/>
    <x v="1"/>
    <b v="0"/>
    <x v="0"/>
    <x v="1"/>
    <n v="0"/>
    <x v="0"/>
    <b v="0"/>
    <b v="0"/>
    <b v="0"/>
    <b v="0"/>
    <b v="0"/>
    <b v="0"/>
    <b v="0"/>
    <b v="0"/>
    <b v="0"/>
    <b v="0"/>
    <b v="0"/>
    <x v="1"/>
    <x v="1"/>
    <n v="0"/>
    <x v="19"/>
    <x v="0"/>
  </r>
  <r>
    <s v="詢問代表中"/>
    <s v="BPM"/>
    <x v="0"/>
    <x v="189"/>
    <x v="189"/>
    <x v="89"/>
    <x v="194"/>
    <m/>
    <x v="1"/>
    <m/>
    <s v="N/A"/>
    <m/>
    <x v="0"/>
    <m/>
    <x v="4"/>
    <s v="BPM"/>
    <x v="4"/>
    <x v="3"/>
    <x v="9"/>
    <x v="0"/>
    <s v="INT_RFQ_DETAIL"/>
    <s v="AWARD_YEAR__&gt;_RFQ_END_YEAR"/>
    <m/>
    <m/>
    <m/>
    <m/>
    <m/>
    <m/>
    <m/>
    <m/>
    <m/>
    <m/>
    <m/>
    <m/>
    <m/>
    <m/>
    <m/>
    <m/>
    <m/>
    <m/>
    <s v="資料清單"/>
    <x v="7"/>
    <x v="11"/>
    <x v="158"/>
    <x v="0"/>
    <s v="IEC_STD_V10 &gt;&gt; Data Standard &gt;&gt; BPM"/>
    <s v="Award Year -&amp;gt; RFQ End Year"/>
    <x v="189"/>
    <x v="89"/>
    <x v="0"/>
    <x v="194"/>
    <x v="4"/>
    <s v="IEC_STD_V10 &gt;&gt; Common &gt;&gt; AutoMetaDataAward Year -&gt; RFQ End Year"/>
    <x v="1"/>
    <x v="3"/>
    <s v="RFQ 專案Award年度 -&gt; 詢價結束年度Property"/>
    <s v="詢價專案資料"/>
    <n v="352"/>
    <n v="341"/>
    <n v="0"/>
    <s v="Award Year -&amp;gt; RFQ End Year"/>
    <n v="1"/>
    <n v="0"/>
    <n v="0"/>
    <x v="0"/>
    <s v="RFQ Detail"/>
    <x v="36"/>
    <s v="IEC_STD_V10 &gt;&gt; Data Standard &gt;&gt; BPM &gt;&gt; RFQ Detail"/>
    <x v="0"/>
    <s v="E.2.3.0:"/>
    <x v="11"/>
    <x v="11"/>
    <x v="350"/>
    <x v="189"/>
    <x v="189"/>
    <x v="205"/>
    <x v="0"/>
    <x v="0"/>
    <x v="0"/>
    <x v="0"/>
    <m/>
    <x v="0"/>
    <x v="1"/>
    <s v="RFQ Detail_Award Year -&gt; RFQ End Year"/>
    <x v="350"/>
    <x v="1"/>
    <x v="0"/>
    <x v="3"/>
    <x v="0"/>
    <x v="0"/>
    <x v="0"/>
    <s v="INT_RFQ_DETAIL"/>
    <s v="AWARD_YEAR__&gt;_RFQ_END_YEAR"/>
    <x v="35"/>
    <x v="154"/>
    <x v="0"/>
    <n v="8"/>
    <x v="3"/>
    <x v="3"/>
    <x v="4"/>
    <s v=""/>
    <s v=""/>
    <n v="350"/>
    <s v="-350"/>
    <x v="0"/>
    <x v="0"/>
    <x v="0"/>
    <x v="189"/>
    <x v="4"/>
    <s v="RFQ 專案Award年度"/>
    <s v=""/>
    <s v=""/>
    <x v="0"/>
    <x v="158"/>
    <m/>
    <s v="RFQ_Award_Date^()$"/>
    <n v="9"/>
    <x v="0"/>
    <x v="0"/>
    <x v="0"/>
    <x v="0"/>
    <x v="0"/>
    <x v="1"/>
    <b v="1"/>
    <x v="0"/>
    <x v="1"/>
    <n v="0"/>
    <x v="0"/>
    <b v="0"/>
    <b v="0"/>
    <b v="0"/>
    <b v="0"/>
    <b v="0"/>
    <b v="0"/>
    <b v="1"/>
    <b v="0"/>
    <b v="0"/>
    <b v="0"/>
    <b v="1"/>
    <x v="0"/>
    <x v="8"/>
    <n v="2"/>
    <x v="21"/>
    <x v="0"/>
  </r>
  <r>
    <m/>
    <s v="BPM"/>
    <x v="0"/>
    <x v="190"/>
    <x v="190"/>
    <x v="90"/>
    <x v="195"/>
    <s v="透過申請WBS_Code，PDM 先預設產生Planning，PM 會再上PDM 更改, EVT, DVT, MP_x000a_"/>
    <x v="2"/>
    <m/>
    <s v="N/A"/>
    <s v="General"/>
    <x v="2"/>
    <s v="EVT, DVT, MP..."/>
    <x v="3"/>
    <s v="BPM"/>
    <x v="4"/>
    <x v="3"/>
    <x v="10"/>
    <x v="0"/>
    <s v="INT_RFQ_DETAIL"/>
    <s v="PROJECT_STAGE"/>
    <m/>
    <m/>
    <m/>
    <m/>
    <m/>
    <m/>
    <m/>
    <m/>
    <m/>
    <m/>
    <m/>
    <m/>
    <m/>
    <m/>
    <m/>
    <m/>
    <m/>
    <m/>
    <s v="資料清單"/>
    <x v="7"/>
    <x v="12"/>
    <x v="159"/>
    <x v="0"/>
    <s v="IEC_STD_V10 &gt;&gt; Data Standard &gt;&gt; BPM"/>
    <s v="Project Stage"/>
    <x v="190"/>
    <x v="90"/>
    <x v="0"/>
    <x v="195"/>
    <x v="4"/>
    <s v="IEC_STD_V10 &gt;&gt; Common &gt;&gt; AutoMetaDataProject Stage"/>
    <x v="2"/>
    <x v="0"/>
    <s v="專案階段Relationship"/>
    <s v="詢價專案資料"/>
    <n v="353"/>
    <n v="341"/>
    <n v="0"/>
    <s v=""/>
    <n v="0"/>
    <n v="0"/>
    <n v="955"/>
    <x v="89"/>
    <s v="RFQ Detail"/>
    <x v="36"/>
    <s v="IEC_STD_V10 &gt;&gt; Data Standard &gt;&gt; BPM &gt;&gt; RFQ Detail"/>
    <x v="0"/>
    <s v="E.2.3.0:"/>
    <x v="12"/>
    <x v="12"/>
    <x v="351"/>
    <x v="190"/>
    <x v="190"/>
    <x v="206"/>
    <x v="28"/>
    <x v="0"/>
    <x v="0"/>
    <x v="2"/>
    <m/>
    <x v="0"/>
    <x v="2"/>
    <s v="RFQ Detail_Project Stage"/>
    <x v="351"/>
    <x v="2"/>
    <x v="0"/>
    <x v="3"/>
    <x v="0"/>
    <x v="0"/>
    <x v="0"/>
    <s v="INT_RFQ_DETAIL"/>
    <s v="PROJECT_STAGE"/>
    <x v="35"/>
    <x v="155"/>
    <x v="0"/>
    <n v="8"/>
    <x v="3"/>
    <x v="3"/>
    <x v="0"/>
    <s v=""/>
    <s v=""/>
    <n v="351"/>
    <s v="-351"/>
    <x v="0"/>
    <x v="0"/>
    <x v="0"/>
    <x v="190"/>
    <x v="4"/>
    <s v="專案目前屬於的stage名稱"/>
    <s v=""/>
    <s v=""/>
    <x v="0"/>
    <x v="159"/>
    <m/>
    <s v="PDM_Project_Status^()$"/>
    <n v="9"/>
    <x v="0"/>
    <x v="0"/>
    <x v="0"/>
    <x v="0"/>
    <x v="0"/>
    <x v="1"/>
    <b v="1"/>
    <x v="0"/>
    <x v="1"/>
    <n v="0"/>
    <x v="0"/>
    <b v="0"/>
    <b v="0"/>
    <b v="0"/>
    <b v="0"/>
    <b v="1"/>
    <b v="0"/>
    <b v="0"/>
    <b v="0"/>
    <b v="0"/>
    <b v="0"/>
    <b v="0"/>
    <x v="0"/>
    <x v="2"/>
    <n v="0"/>
    <x v="12"/>
    <x v="0"/>
  </r>
  <r>
    <m/>
    <s v="BPM"/>
    <x v="0"/>
    <x v="191"/>
    <x v="191"/>
    <x v="91"/>
    <x v="196"/>
    <s v="RFQ Project/Extension Model"/>
    <x v="1"/>
    <m/>
    <s v="N/A"/>
    <m/>
    <x v="1"/>
    <m/>
    <x v="3"/>
    <s v="BPM"/>
    <x v="4"/>
    <x v="3"/>
    <x v="11"/>
    <x v="0"/>
    <s v="INT_RFQ_DETAIL"/>
    <s v="PROJECT_TYPE"/>
    <m/>
    <m/>
    <m/>
    <m/>
    <m/>
    <m/>
    <m/>
    <m/>
    <m/>
    <m/>
    <m/>
    <m/>
    <m/>
    <m/>
    <m/>
    <m/>
    <m/>
    <m/>
    <s v="資料清單"/>
    <x v="7"/>
    <x v="13"/>
    <x v="160"/>
    <x v="0"/>
    <s v="IEC_STD_V10 &gt;&gt; Data Standard &gt;&gt; BPM"/>
    <s v="Project Type"/>
    <x v="191"/>
    <x v="91"/>
    <x v="0"/>
    <x v="196"/>
    <x v="4"/>
    <s v="IEC_STD_V10 &gt;&gt; Common &gt;&gt; AutoMetaDataProject Type"/>
    <x v="1"/>
    <x v="3"/>
    <s v="專案類型Property"/>
    <s v="詢價專案資料"/>
    <n v="354"/>
    <n v="341"/>
    <n v="0"/>
    <s v="Project Type"/>
    <n v="1"/>
    <n v="0"/>
    <n v="0"/>
    <x v="0"/>
    <s v="RFQ Detail"/>
    <x v="36"/>
    <s v="IEC_STD_V10 &gt;&gt; Data Standard &gt;&gt; BPM &gt;&gt; RFQ Detail"/>
    <x v="0"/>
    <s v="E.2.3.0:"/>
    <x v="13"/>
    <x v="13"/>
    <x v="352"/>
    <x v="191"/>
    <x v="191"/>
    <x v="207"/>
    <x v="0"/>
    <x v="0"/>
    <x v="0"/>
    <x v="1"/>
    <m/>
    <x v="0"/>
    <x v="1"/>
    <s v="RFQ Detail_Project Type"/>
    <x v="352"/>
    <x v="1"/>
    <x v="0"/>
    <x v="3"/>
    <x v="0"/>
    <x v="0"/>
    <x v="0"/>
    <s v="INT_RFQ_DETAIL"/>
    <s v="PROJECT_TYPE"/>
    <x v="35"/>
    <x v="156"/>
    <x v="0"/>
    <n v="8"/>
    <x v="3"/>
    <x v="3"/>
    <x v="4"/>
    <s v=""/>
    <s v=""/>
    <n v="352"/>
    <s v="-352"/>
    <x v="0"/>
    <x v="0"/>
    <x v="0"/>
    <x v="191"/>
    <x v="4"/>
    <s v="Project Type"/>
    <s v=""/>
    <s v=""/>
    <x v="0"/>
    <x v="160"/>
    <m/>
    <s v="Project_Type^()$"/>
    <n v="9"/>
    <x v="0"/>
    <x v="0"/>
    <x v="0"/>
    <x v="0"/>
    <x v="0"/>
    <x v="1"/>
    <b v="1"/>
    <x v="0"/>
    <x v="1"/>
    <n v="0"/>
    <x v="0"/>
    <b v="0"/>
    <b v="0"/>
    <b v="0"/>
    <b v="0"/>
    <b v="0"/>
    <b v="0"/>
    <b v="1"/>
    <b v="0"/>
    <b v="0"/>
    <b v="0"/>
    <b v="0"/>
    <x v="0"/>
    <x v="7"/>
    <n v="1"/>
    <x v="2"/>
    <x v="0"/>
  </r>
  <r>
    <m/>
    <s v="BPM"/>
    <x v="0"/>
    <x v="192"/>
    <x v="192"/>
    <x v="92"/>
    <x v="197"/>
    <s v="Node, SC"/>
    <x v="1"/>
    <m/>
    <s v="N/A"/>
    <s v="Confidential"/>
    <x v="1"/>
    <m/>
    <x v="3"/>
    <s v="BPM"/>
    <x v="4"/>
    <x v="3"/>
    <x v="12"/>
    <x v="0"/>
    <s v="INT_RFQ_DETAIL"/>
    <s v="PRODUCT_CATEGORY"/>
    <m/>
    <m/>
    <m/>
    <m/>
    <m/>
    <m/>
    <m/>
    <m/>
    <m/>
    <m/>
    <m/>
    <m/>
    <m/>
    <m/>
    <m/>
    <m/>
    <m/>
    <m/>
    <s v="資料清單"/>
    <x v="7"/>
    <x v="14"/>
    <x v="161"/>
    <x v="0"/>
    <s v="IEC_STD_V10 &gt;&gt; Data Standard &gt;&gt; BPM"/>
    <s v="Product Category"/>
    <x v="192"/>
    <x v="92"/>
    <x v="0"/>
    <x v="197"/>
    <x v="4"/>
    <s v="IEC_STD_V10 &gt;&gt; Common &gt;&gt; AutoMetaDataProduct Category"/>
    <x v="1"/>
    <x v="1"/>
    <s v="專案主產品類別Property"/>
    <s v="詢價專案資料"/>
    <n v="355"/>
    <n v="341"/>
    <n v="0"/>
    <s v="Product Category"/>
    <n v="1"/>
    <n v="0"/>
    <n v="0"/>
    <x v="0"/>
    <s v="RFQ Detail"/>
    <x v="36"/>
    <s v="IEC_STD_V10 &gt;&gt; Data Standard &gt;&gt; BPM &gt;&gt; RFQ Detail"/>
    <x v="0"/>
    <s v="E.2.3.0:"/>
    <x v="14"/>
    <x v="14"/>
    <x v="353"/>
    <x v="192"/>
    <x v="192"/>
    <x v="208"/>
    <x v="0"/>
    <x v="0"/>
    <x v="0"/>
    <x v="1"/>
    <m/>
    <x v="0"/>
    <x v="1"/>
    <s v="RFQ Detail_Product Category"/>
    <x v="353"/>
    <x v="1"/>
    <x v="0"/>
    <x v="3"/>
    <x v="0"/>
    <x v="0"/>
    <x v="0"/>
    <s v="INT_RFQ_DETAIL"/>
    <s v="PRODUCT_CATEGORY"/>
    <x v="35"/>
    <x v="157"/>
    <x v="0"/>
    <n v="8"/>
    <x v="3"/>
    <x v="3"/>
    <x v="4"/>
    <s v=""/>
    <s v=""/>
    <n v="353"/>
    <s v="-353"/>
    <x v="0"/>
    <x v="0"/>
    <x v="0"/>
    <x v="192"/>
    <x v="4"/>
    <s v="Product Category"/>
    <s v=""/>
    <s v=""/>
    <x v="0"/>
    <x v="161"/>
    <m/>
    <s v="Type^()$"/>
    <n v="9"/>
    <x v="0"/>
    <x v="0"/>
    <x v="0"/>
    <x v="0"/>
    <x v="0"/>
    <x v="1"/>
    <b v="1"/>
    <x v="0"/>
    <x v="1"/>
    <n v="0"/>
    <x v="0"/>
    <b v="0"/>
    <b v="0"/>
    <b v="0"/>
    <b v="0"/>
    <b v="0"/>
    <b v="0"/>
    <b v="0"/>
    <b v="0"/>
    <b v="0"/>
    <b v="0"/>
    <b v="0"/>
    <x v="1"/>
    <x v="1"/>
    <n v="0"/>
    <x v="11"/>
    <x v="0"/>
  </r>
  <r>
    <m/>
    <s v="BPM"/>
    <x v="0"/>
    <x v="193"/>
    <x v="193"/>
    <x v="1"/>
    <x v="198"/>
    <s v="MLB：僅計算板階出貨且有MLB之淨利率_x000a_SC：僅計算板階出貨且無MLB之淨利率_x000a_SKU：僅計算系統階出貨之淨利率"/>
    <x v="1"/>
    <m/>
    <s v="N/A"/>
    <s v="Confidential"/>
    <x v="1"/>
    <m/>
    <x v="3"/>
    <s v="BPM"/>
    <x v="4"/>
    <x v="3"/>
    <x v="0"/>
    <x v="0"/>
    <s v="INT_RFQ_DETAIL"/>
    <s v="PRODUCT_SUB_CATEGORY"/>
    <m/>
    <m/>
    <m/>
    <m/>
    <m/>
    <m/>
    <m/>
    <m/>
    <m/>
    <m/>
    <m/>
    <m/>
    <m/>
    <m/>
    <m/>
    <m/>
    <m/>
    <m/>
    <s v="資料清單"/>
    <x v="7"/>
    <x v="15"/>
    <x v="162"/>
    <x v="0"/>
    <s v="IEC_STD_V10 &gt;&gt; Data Standard &gt;&gt; BPM"/>
    <s v="Product Sub Category"/>
    <x v="193"/>
    <x v="1"/>
    <x v="0"/>
    <x v="198"/>
    <x v="4"/>
    <s v="IEC_STD_V10 &gt;&gt; Common &gt;&gt; AutoMetaDataProduct Sub Category"/>
    <x v="1"/>
    <x v="1"/>
    <s v="專案次產品類別Property"/>
    <s v="詢價專案資料"/>
    <n v="356"/>
    <n v="341"/>
    <n v="0"/>
    <s v="Product Sub Category"/>
    <n v="1"/>
    <n v="0"/>
    <n v="0"/>
    <x v="0"/>
    <s v="RFQ Detail"/>
    <x v="36"/>
    <s v="IEC_STD_V10 &gt;&gt; Data Standard &gt;&gt; BPM &gt;&gt; RFQ Detail"/>
    <x v="0"/>
    <s v="E.2.3.0:"/>
    <x v="15"/>
    <x v="15"/>
    <x v="354"/>
    <x v="193"/>
    <x v="193"/>
    <x v="209"/>
    <x v="0"/>
    <x v="0"/>
    <x v="0"/>
    <x v="1"/>
    <m/>
    <x v="0"/>
    <x v="1"/>
    <s v="RFQ Detail_Product Sub Category"/>
    <x v="354"/>
    <x v="1"/>
    <x v="0"/>
    <x v="3"/>
    <x v="0"/>
    <x v="0"/>
    <x v="0"/>
    <s v="INT_RFQ_DETAIL"/>
    <s v="PRODUCT_SUB_CATEGORY"/>
    <x v="35"/>
    <x v="158"/>
    <x v="0"/>
    <n v="8"/>
    <x v="3"/>
    <x v="3"/>
    <x v="4"/>
    <s v=""/>
    <s v=""/>
    <n v="354"/>
    <s v="-354"/>
    <x v="0"/>
    <x v="0"/>
    <x v="0"/>
    <x v="193"/>
    <x v="4"/>
    <s v="專案次產品類別"/>
    <s v=""/>
    <s v=""/>
    <x v="0"/>
    <x v="162"/>
    <m/>
    <s v="^()$"/>
    <n v="9"/>
    <x v="0"/>
    <x v="0"/>
    <x v="0"/>
    <x v="0"/>
    <x v="0"/>
    <x v="1"/>
    <b v="0"/>
    <x v="0"/>
    <x v="1"/>
    <n v="0"/>
    <x v="0"/>
    <b v="0"/>
    <b v="0"/>
    <b v="0"/>
    <b v="0"/>
    <b v="0"/>
    <b v="0"/>
    <b v="0"/>
    <b v="0"/>
    <b v="0"/>
    <b v="0"/>
    <b v="0"/>
    <x v="1"/>
    <x v="1"/>
    <n v="0"/>
    <x v="6"/>
    <x v="0"/>
  </r>
  <r>
    <m/>
    <s v="BPM"/>
    <x v="0"/>
    <x v="194"/>
    <x v="194"/>
    <x v="93"/>
    <x v="199"/>
    <m/>
    <x v="1"/>
    <m/>
    <s v="N/A"/>
    <m/>
    <x v="0"/>
    <m/>
    <x v="3"/>
    <s v="BPM"/>
    <x v="4"/>
    <x v="3"/>
    <x v="13"/>
    <x v="0"/>
    <s v="INT_RFQ_DETAIL"/>
    <s v="PROJECT_SUMMARY"/>
    <m/>
    <m/>
    <m/>
    <m/>
    <m/>
    <m/>
    <m/>
    <m/>
    <m/>
    <m/>
    <m/>
    <m/>
    <m/>
    <m/>
    <m/>
    <m/>
    <m/>
    <m/>
    <s v="資料清單"/>
    <x v="7"/>
    <x v="16"/>
    <x v="163"/>
    <x v="0"/>
    <s v="IEC_STD_V10 &gt;&gt; Data Standard &gt;&gt; BPM"/>
    <s v="Project Summary"/>
    <x v="194"/>
    <x v="93"/>
    <x v="0"/>
    <x v="199"/>
    <x v="4"/>
    <s v="IEC_STD_V10 &gt;&gt; Common &gt;&gt; AutoMetaDataProject Summary"/>
    <x v="1"/>
    <x v="3"/>
    <s v="專案總覽Property"/>
    <s v="詢價專案資料"/>
    <n v="357"/>
    <n v="341"/>
    <n v="0"/>
    <s v="Project Summary"/>
    <n v="1"/>
    <n v="0"/>
    <n v="0"/>
    <x v="0"/>
    <s v="RFQ Detail"/>
    <x v="36"/>
    <s v="IEC_STD_V10 &gt;&gt; Data Standard &gt;&gt; BPM &gt;&gt; RFQ Detail"/>
    <x v="0"/>
    <s v="E.2.3.0:"/>
    <x v="16"/>
    <x v="16"/>
    <x v="355"/>
    <x v="194"/>
    <x v="194"/>
    <x v="205"/>
    <x v="0"/>
    <x v="0"/>
    <x v="0"/>
    <x v="0"/>
    <m/>
    <x v="0"/>
    <x v="1"/>
    <s v="RFQ Detail_Project Summary"/>
    <x v="355"/>
    <x v="1"/>
    <x v="0"/>
    <x v="3"/>
    <x v="0"/>
    <x v="0"/>
    <x v="0"/>
    <s v="INT_RFQ_DETAIL"/>
    <s v="PROJECT_SUMMARY"/>
    <x v="35"/>
    <x v="159"/>
    <x v="0"/>
    <n v="8"/>
    <x v="3"/>
    <x v="3"/>
    <x v="4"/>
    <s v=""/>
    <s v=""/>
    <n v="355"/>
    <s v="-355"/>
    <x v="0"/>
    <x v="0"/>
    <x v="0"/>
    <x v="194"/>
    <x v="4"/>
    <s v="Project Description"/>
    <s v=""/>
    <s v=""/>
    <x v="0"/>
    <x v="163"/>
    <m/>
    <s v="Project_Summary^()$"/>
    <n v="9"/>
    <x v="0"/>
    <x v="0"/>
    <x v="0"/>
    <x v="0"/>
    <x v="0"/>
    <x v="1"/>
    <b v="1"/>
    <x v="0"/>
    <x v="1"/>
    <n v="0"/>
    <x v="0"/>
    <b v="0"/>
    <b v="0"/>
    <b v="0"/>
    <b v="0"/>
    <b v="0"/>
    <b v="0"/>
    <b v="1"/>
    <b v="0"/>
    <b v="0"/>
    <b v="0"/>
    <b v="0"/>
    <x v="0"/>
    <x v="7"/>
    <n v="1"/>
    <x v="18"/>
    <x v="0"/>
  </r>
  <r>
    <s v="EVT start date"/>
    <s v="BPM"/>
    <x v="0"/>
    <x v="195"/>
    <x v="195"/>
    <x v="94"/>
    <x v="200"/>
    <m/>
    <x v="1"/>
    <m/>
    <s v="N/A"/>
    <m/>
    <x v="0"/>
    <m/>
    <x v="3"/>
    <s v="BPM"/>
    <x v="4"/>
    <x v="3"/>
    <x v="14"/>
    <x v="0"/>
    <s v="INT_RFQ_DETAIL"/>
    <s v="RFQ_PLAN_NPI_START_DATE"/>
    <m/>
    <m/>
    <m/>
    <m/>
    <m/>
    <m/>
    <m/>
    <m/>
    <m/>
    <m/>
    <m/>
    <m/>
    <m/>
    <m/>
    <m/>
    <m/>
    <m/>
    <m/>
    <s v="資料清單"/>
    <x v="7"/>
    <x v="17"/>
    <x v="164"/>
    <x v="0"/>
    <s v="IEC_STD_V10 &gt;&gt; Data Standard &gt;&gt; BPM"/>
    <s v="RFQ_Plan_NPI_Start Date"/>
    <x v="195"/>
    <x v="94"/>
    <x v="0"/>
    <x v="200"/>
    <x v="4"/>
    <s v="IEC_STD_V10 &gt;&gt; Common &gt;&gt; AutoMetaDataRFQ_Plan_NPI_Start Date"/>
    <x v="1"/>
    <x v="3"/>
    <s v="預計專案時程 - NPI開始日期Property"/>
    <s v="詢價專案資料"/>
    <n v="358"/>
    <n v="341"/>
    <n v="0"/>
    <s v="RFQ_Plan_NPI_Start Date"/>
    <n v="1"/>
    <n v="0"/>
    <n v="0"/>
    <x v="0"/>
    <s v="RFQ Detail"/>
    <x v="36"/>
    <s v="IEC_STD_V10 &gt;&gt; Data Standard &gt;&gt; BPM &gt;&gt; RFQ Detail"/>
    <x v="0"/>
    <s v="E.2.3.0:"/>
    <x v="17"/>
    <x v="17"/>
    <x v="356"/>
    <x v="195"/>
    <x v="195"/>
    <x v="205"/>
    <x v="0"/>
    <x v="0"/>
    <x v="0"/>
    <x v="0"/>
    <m/>
    <x v="0"/>
    <x v="1"/>
    <s v="RFQ Detail_RFQ_Plan_NPI_Start Date"/>
    <x v="356"/>
    <x v="1"/>
    <x v="0"/>
    <x v="3"/>
    <x v="0"/>
    <x v="0"/>
    <x v="0"/>
    <s v="INT_RFQ_DETAIL"/>
    <s v="RFQ_PLAN_NPI_START_DATE"/>
    <x v="35"/>
    <x v="160"/>
    <x v="0"/>
    <n v="8"/>
    <x v="3"/>
    <x v="3"/>
    <x v="4"/>
    <s v=""/>
    <s v=""/>
    <n v="356"/>
    <s v="-356"/>
    <x v="0"/>
    <x v="0"/>
    <x v="0"/>
    <x v="195"/>
    <x v="4"/>
    <s v="預計NPI開始日期"/>
    <s v=""/>
    <s v=""/>
    <x v="0"/>
    <x v="164"/>
    <m/>
    <s v="RFQ_Plan_EVT_Start^()$"/>
    <n v="9"/>
    <x v="0"/>
    <x v="0"/>
    <x v="0"/>
    <x v="0"/>
    <x v="0"/>
    <x v="1"/>
    <b v="1"/>
    <x v="0"/>
    <x v="1"/>
    <n v="0"/>
    <x v="0"/>
    <b v="0"/>
    <b v="1"/>
    <b v="0"/>
    <b v="0"/>
    <b v="0"/>
    <b v="0"/>
    <b v="1"/>
    <b v="0"/>
    <b v="0"/>
    <b v="0"/>
    <b v="0"/>
    <x v="0"/>
    <x v="9"/>
    <n v="1"/>
    <x v="23"/>
    <x v="0"/>
  </r>
  <r>
    <m/>
    <s v="BPM"/>
    <x v="0"/>
    <x v="196"/>
    <x v="196"/>
    <x v="95"/>
    <x v="201"/>
    <m/>
    <x v="1"/>
    <m/>
    <s v="N/A"/>
    <m/>
    <x v="0"/>
    <m/>
    <x v="3"/>
    <s v="BPM"/>
    <x v="4"/>
    <x v="3"/>
    <x v="15"/>
    <x v="0"/>
    <s v="INT_RFQ_DETAIL"/>
    <s v="RFQ_PLAN_MP_START_DATE"/>
    <m/>
    <m/>
    <m/>
    <m/>
    <m/>
    <m/>
    <m/>
    <m/>
    <m/>
    <m/>
    <m/>
    <m/>
    <m/>
    <m/>
    <m/>
    <m/>
    <m/>
    <m/>
    <s v="資料清單"/>
    <x v="7"/>
    <x v="18"/>
    <x v="165"/>
    <x v="0"/>
    <s v="IEC_STD_V10 &gt;&gt; Data Standard &gt;&gt; BPM"/>
    <s v="RFQ_Plan_MP_Start Date"/>
    <x v="196"/>
    <x v="95"/>
    <x v="0"/>
    <x v="201"/>
    <x v="4"/>
    <s v="IEC_STD_V10 &gt;&gt; Common &gt;&gt; AutoMetaDataRFQ_Plan_MP_Start Date"/>
    <x v="1"/>
    <x v="3"/>
    <s v="預計專案時程 - MP開始日期Property"/>
    <s v="詢價專案資料"/>
    <n v="359"/>
    <n v="341"/>
    <n v="0"/>
    <s v="RFQ_Plan_MP_Start Date"/>
    <n v="1"/>
    <n v="0"/>
    <n v="0"/>
    <x v="0"/>
    <s v="RFQ Detail"/>
    <x v="36"/>
    <s v="IEC_STD_V10 &gt;&gt; Data Standard &gt;&gt; BPM &gt;&gt; RFQ Detail"/>
    <x v="0"/>
    <s v="E.2.3.0:"/>
    <x v="18"/>
    <x v="18"/>
    <x v="357"/>
    <x v="196"/>
    <x v="196"/>
    <x v="205"/>
    <x v="0"/>
    <x v="0"/>
    <x v="0"/>
    <x v="0"/>
    <m/>
    <x v="0"/>
    <x v="1"/>
    <s v="RFQ Detail_RFQ_Plan_MP_Start Date"/>
    <x v="357"/>
    <x v="1"/>
    <x v="0"/>
    <x v="3"/>
    <x v="0"/>
    <x v="0"/>
    <x v="0"/>
    <s v="INT_RFQ_DETAIL"/>
    <s v="RFQ_PLAN_MP_START_DATE"/>
    <x v="35"/>
    <x v="161"/>
    <x v="0"/>
    <n v="8"/>
    <x v="3"/>
    <x v="3"/>
    <x v="4"/>
    <s v=""/>
    <s v=""/>
    <n v="357"/>
    <s v="-357"/>
    <x v="0"/>
    <x v="0"/>
    <x v="0"/>
    <x v="196"/>
    <x v="4"/>
    <s v="預計MP日期"/>
    <s v=""/>
    <s v=""/>
    <x v="0"/>
    <x v="165"/>
    <m/>
    <s v="RFQ_Plan_MP_Start^()$"/>
    <n v="9"/>
    <x v="0"/>
    <x v="0"/>
    <x v="0"/>
    <x v="0"/>
    <x v="0"/>
    <x v="1"/>
    <b v="1"/>
    <x v="0"/>
    <x v="1"/>
    <n v="0"/>
    <x v="0"/>
    <b v="0"/>
    <b v="1"/>
    <b v="0"/>
    <b v="0"/>
    <b v="0"/>
    <b v="0"/>
    <b v="1"/>
    <b v="0"/>
    <b v="0"/>
    <b v="0"/>
    <b v="0"/>
    <x v="0"/>
    <x v="9"/>
    <n v="1"/>
    <x v="17"/>
    <x v="0"/>
  </r>
  <r>
    <m/>
    <s v="BPM"/>
    <x v="0"/>
    <x v="197"/>
    <x v="197"/>
    <x v="96"/>
    <x v="202"/>
    <m/>
    <x v="1"/>
    <m/>
    <s v="N/A"/>
    <m/>
    <x v="0"/>
    <m/>
    <x v="3"/>
    <s v="BPM"/>
    <x v="4"/>
    <x v="3"/>
    <x v="14"/>
    <x v="0"/>
    <s v="INT_RFQ_DETAIL"/>
    <s v="RFQ_PLAN_EVT_START_DATE"/>
    <m/>
    <m/>
    <m/>
    <m/>
    <m/>
    <m/>
    <m/>
    <m/>
    <m/>
    <m/>
    <m/>
    <m/>
    <m/>
    <m/>
    <m/>
    <m/>
    <m/>
    <m/>
    <s v="資料清單"/>
    <x v="7"/>
    <x v="19"/>
    <x v="166"/>
    <x v="0"/>
    <s v="IEC_STD_V10 &gt;&gt; Data Standard &gt;&gt; BPM"/>
    <s v="RFQ_Plan_EVT_Start Date"/>
    <x v="197"/>
    <x v="96"/>
    <x v="0"/>
    <x v="202"/>
    <x v="4"/>
    <s v="IEC_STD_V10 &gt;&gt; Common &gt;&gt; AutoMetaDataRFQ_Plan_EVT_Start Date"/>
    <x v="1"/>
    <x v="3"/>
    <s v="預計專案時程 - EVT開始日期Property"/>
    <s v="詢價專案資料"/>
    <n v="360"/>
    <n v="341"/>
    <n v="0"/>
    <s v="RFQ_Plan_EVT_Start Date"/>
    <n v="1"/>
    <n v="0"/>
    <n v="0"/>
    <x v="0"/>
    <s v="RFQ Detail"/>
    <x v="36"/>
    <s v="IEC_STD_V10 &gt;&gt; Data Standard &gt;&gt; BPM &gt;&gt; RFQ Detail"/>
    <x v="0"/>
    <s v="E.2.3.0:"/>
    <x v="19"/>
    <x v="19"/>
    <x v="358"/>
    <x v="197"/>
    <x v="197"/>
    <x v="205"/>
    <x v="0"/>
    <x v="0"/>
    <x v="0"/>
    <x v="0"/>
    <m/>
    <x v="0"/>
    <x v="1"/>
    <s v="RFQ Detail_RFQ_Plan_EVT_Start Date"/>
    <x v="358"/>
    <x v="1"/>
    <x v="0"/>
    <x v="3"/>
    <x v="0"/>
    <x v="0"/>
    <x v="0"/>
    <s v="INT_RFQ_DETAIL"/>
    <s v="RFQ_PLAN_EVT_START_DATE"/>
    <x v="35"/>
    <x v="162"/>
    <x v="0"/>
    <n v="8"/>
    <x v="3"/>
    <x v="3"/>
    <x v="4"/>
    <s v=""/>
    <s v=""/>
    <n v="358"/>
    <s v="-358"/>
    <x v="0"/>
    <x v="0"/>
    <x v="0"/>
    <x v="197"/>
    <x v="4"/>
    <s v="預計EVT開始日期"/>
    <s v=""/>
    <s v=""/>
    <x v="0"/>
    <x v="166"/>
    <m/>
    <s v="RFQ_Plan_EVT_Start^()$"/>
    <n v="9"/>
    <x v="0"/>
    <x v="0"/>
    <x v="0"/>
    <x v="0"/>
    <x v="0"/>
    <x v="1"/>
    <b v="0"/>
    <x v="0"/>
    <x v="1"/>
    <n v="0"/>
    <x v="0"/>
    <b v="0"/>
    <b v="1"/>
    <b v="0"/>
    <b v="0"/>
    <b v="0"/>
    <b v="0"/>
    <b v="1"/>
    <b v="0"/>
    <b v="0"/>
    <b v="0"/>
    <b v="0"/>
    <x v="0"/>
    <x v="9"/>
    <n v="1"/>
    <x v="23"/>
    <x v="0"/>
  </r>
  <r>
    <m/>
    <s v="BPM"/>
    <x v="0"/>
    <x v="198"/>
    <x v="198"/>
    <x v="97"/>
    <x v="203"/>
    <m/>
    <x v="1"/>
    <m/>
    <s v="N/A"/>
    <m/>
    <x v="0"/>
    <m/>
    <x v="3"/>
    <s v="BPM"/>
    <x v="4"/>
    <x v="3"/>
    <x v="16"/>
    <x v="0"/>
    <s v="INT_RFQ_DETAIL"/>
    <s v="RFQ_PLAN_DVT_START_DATE"/>
    <m/>
    <m/>
    <m/>
    <m/>
    <m/>
    <m/>
    <m/>
    <m/>
    <m/>
    <m/>
    <m/>
    <m/>
    <m/>
    <m/>
    <m/>
    <m/>
    <m/>
    <m/>
    <s v="資料清單"/>
    <x v="7"/>
    <x v="20"/>
    <x v="167"/>
    <x v="0"/>
    <s v="IEC_STD_V10 &gt;&gt; Data Standard &gt;&gt; BPM"/>
    <s v="RFQ_Plan_DVT_Start Date"/>
    <x v="198"/>
    <x v="97"/>
    <x v="0"/>
    <x v="203"/>
    <x v="4"/>
    <s v="IEC_STD_V10 &gt;&gt; Common &gt;&gt; AutoMetaDataRFQ_Plan_DVT_Start Date"/>
    <x v="1"/>
    <x v="3"/>
    <s v="預計專案時程 - DVT開始日期Property"/>
    <s v="詢價專案資料"/>
    <n v="361"/>
    <n v="341"/>
    <n v="0"/>
    <s v="RFQ_Plan_DVT_Start Date"/>
    <n v="1"/>
    <n v="0"/>
    <n v="0"/>
    <x v="0"/>
    <s v="RFQ Detail"/>
    <x v="36"/>
    <s v="IEC_STD_V10 &gt;&gt; Data Standard &gt;&gt; BPM &gt;&gt; RFQ Detail"/>
    <x v="0"/>
    <s v="E.2.3.0:"/>
    <x v="20"/>
    <x v="20"/>
    <x v="359"/>
    <x v="198"/>
    <x v="198"/>
    <x v="205"/>
    <x v="0"/>
    <x v="0"/>
    <x v="0"/>
    <x v="0"/>
    <m/>
    <x v="0"/>
    <x v="1"/>
    <s v="RFQ Detail_RFQ_Plan_DVT_Start Date"/>
    <x v="359"/>
    <x v="1"/>
    <x v="0"/>
    <x v="3"/>
    <x v="0"/>
    <x v="0"/>
    <x v="0"/>
    <s v="INT_RFQ_DETAIL"/>
    <s v="RFQ_PLAN_DVT_START_DATE"/>
    <x v="35"/>
    <x v="163"/>
    <x v="0"/>
    <n v="8"/>
    <x v="3"/>
    <x v="3"/>
    <x v="4"/>
    <s v=""/>
    <s v=""/>
    <n v="359"/>
    <s v="-359"/>
    <x v="0"/>
    <x v="0"/>
    <x v="0"/>
    <x v="198"/>
    <x v="4"/>
    <s v="預計DVT開始日期"/>
    <s v=""/>
    <s v=""/>
    <x v="0"/>
    <x v="167"/>
    <m/>
    <s v="RFQ_Plan_DVT_Start^()$"/>
    <n v="9"/>
    <x v="0"/>
    <x v="0"/>
    <x v="0"/>
    <x v="0"/>
    <x v="0"/>
    <x v="1"/>
    <b v="1"/>
    <x v="0"/>
    <x v="1"/>
    <n v="0"/>
    <x v="0"/>
    <b v="0"/>
    <b v="1"/>
    <b v="0"/>
    <b v="0"/>
    <b v="0"/>
    <b v="0"/>
    <b v="1"/>
    <b v="0"/>
    <b v="0"/>
    <b v="0"/>
    <b v="0"/>
    <x v="0"/>
    <x v="9"/>
    <n v="1"/>
    <x v="23"/>
    <x v="0"/>
  </r>
  <r>
    <m/>
    <s v="BPM"/>
    <x v="0"/>
    <x v="199"/>
    <x v="199"/>
    <x v="98"/>
    <x v="204"/>
    <m/>
    <x v="1"/>
    <m/>
    <s v="N/A"/>
    <m/>
    <x v="0"/>
    <m/>
    <x v="3"/>
    <s v="BPM"/>
    <x v="4"/>
    <x v="3"/>
    <x v="17"/>
    <x v="0"/>
    <s v="INT_RFQ_DETAIL"/>
    <s v="RFQ_PLAN_PVT_START_DATE"/>
    <m/>
    <m/>
    <m/>
    <m/>
    <m/>
    <m/>
    <m/>
    <m/>
    <m/>
    <m/>
    <m/>
    <m/>
    <m/>
    <m/>
    <m/>
    <m/>
    <m/>
    <m/>
    <s v="資料清單"/>
    <x v="7"/>
    <x v="21"/>
    <x v="168"/>
    <x v="0"/>
    <s v="IEC_STD_V10 &gt;&gt; Data Standard &gt;&gt; BPM"/>
    <s v="RFQ_Plan_PVT_Start Date"/>
    <x v="199"/>
    <x v="98"/>
    <x v="0"/>
    <x v="204"/>
    <x v="4"/>
    <s v="IEC_STD_V10 &gt;&gt; Common &gt;&gt; AutoMetaDataRFQ_Plan_PVT_Start Date"/>
    <x v="1"/>
    <x v="3"/>
    <s v="預計專案時程 - PVT開始日期Property"/>
    <s v="詢價專案資料"/>
    <n v="362"/>
    <n v="341"/>
    <n v="0"/>
    <s v="RFQ_Plan_PVT_Start Date"/>
    <n v="1"/>
    <n v="0"/>
    <n v="0"/>
    <x v="0"/>
    <s v="RFQ Detail"/>
    <x v="36"/>
    <s v="IEC_STD_V10 &gt;&gt; Data Standard &gt;&gt; BPM &gt;&gt; RFQ Detail"/>
    <x v="0"/>
    <s v="E.2.3.0:"/>
    <x v="21"/>
    <x v="21"/>
    <x v="360"/>
    <x v="199"/>
    <x v="199"/>
    <x v="205"/>
    <x v="0"/>
    <x v="0"/>
    <x v="0"/>
    <x v="0"/>
    <m/>
    <x v="0"/>
    <x v="1"/>
    <s v="RFQ Detail_RFQ_Plan_PVT_Start Date"/>
    <x v="360"/>
    <x v="1"/>
    <x v="0"/>
    <x v="3"/>
    <x v="0"/>
    <x v="0"/>
    <x v="0"/>
    <s v="INT_RFQ_DETAIL"/>
    <s v="RFQ_PLAN_PVT_START_DATE"/>
    <x v="35"/>
    <x v="164"/>
    <x v="0"/>
    <n v="8"/>
    <x v="3"/>
    <x v="3"/>
    <x v="4"/>
    <s v=""/>
    <s v=""/>
    <n v="360"/>
    <s v="-360"/>
    <x v="0"/>
    <x v="0"/>
    <x v="0"/>
    <x v="199"/>
    <x v="4"/>
    <s v="預計PVT開始日期"/>
    <s v=""/>
    <s v=""/>
    <x v="0"/>
    <x v="168"/>
    <m/>
    <s v="RFQ_Plan_PVT_Start^()$"/>
    <n v="9"/>
    <x v="0"/>
    <x v="0"/>
    <x v="0"/>
    <x v="0"/>
    <x v="0"/>
    <x v="1"/>
    <b v="1"/>
    <x v="0"/>
    <x v="1"/>
    <n v="0"/>
    <x v="0"/>
    <b v="0"/>
    <b v="1"/>
    <b v="0"/>
    <b v="0"/>
    <b v="0"/>
    <b v="0"/>
    <b v="1"/>
    <b v="0"/>
    <b v="0"/>
    <b v="0"/>
    <b v="0"/>
    <x v="0"/>
    <x v="9"/>
    <n v="1"/>
    <x v="23"/>
    <x v="0"/>
  </r>
  <r>
    <s v="對應階段名稱的日期"/>
    <s v="BPM"/>
    <x v="0"/>
    <x v="200"/>
    <x v="200"/>
    <x v="99"/>
    <x v="205"/>
    <m/>
    <x v="1"/>
    <m/>
    <s v="N/A"/>
    <m/>
    <x v="0"/>
    <m/>
    <x v="3"/>
    <s v="BPM"/>
    <x v="4"/>
    <x v="3"/>
    <x v="0"/>
    <x v="0"/>
    <e v="#REF!"/>
    <s v="RFQ_PLAN_START_DATE"/>
    <m/>
    <m/>
    <m/>
    <m/>
    <m/>
    <m/>
    <m/>
    <m/>
    <m/>
    <m/>
    <m/>
    <m/>
    <m/>
    <m/>
    <m/>
    <m/>
    <m/>
    <m/>
    <s v="資料清單"/>
    <x v="7"/>
    <x v="22"/>
    <x v="169"/>
    <x v="0"/>
    <s v="IEC_STD_V10 &gt;&gt; Data Standard &gt;&gt; BPM"/>
    <s v="RFQ_Plan_Start Date"/>
    <x v="200"/>
    <x v="99"/>
    <x v="0"/>
    <x v="205"/>
    <x v="4"/>
    <s v="IEC_STD_V10 &gt;&gt; Common &gt;&gt; AutoMetaDataRFQ_Plan_Start Date"/>
    <x v="1"/>
    <x v="3"/>
    <s v="預計專案時程Property"/>
    <s v="詢價專案資料"/>
    <n v="363"/>
    <n v="341"/>
    <n v="0"/>
    <s v="RFQ_Plan_Start Date"/>
    <n v="1"/>
    <n v="0"/>
    <n v="0"/>
    <x v="0"/>
    <s v="RFQ Detail"/>
    <x v="36"/>
    <s v="IEC_STD_V10 &gt;&gt; Data Standard &gt;&gt; BPM &gt;&gt; RFQ Detail"/>
    <x v="0"/>
    <s v="E.2.3.0:"/>
    <x v="22"/>
    <x v="22"/>
    <x v="361"/>
    <x v="200"/>
    <x v="200"/>
    <x v="205"/>
    <x v="0"/>
    <x v="0"/>
    <x v="0"/>
    <x v="0"/>
    <m/>
    <x v="0"/>
    <x v="1"/>
    <s v="RFQ Detail_RFQ_Plan_Start Date"/>
    <x v="361"/>
    <x v="1"/>
    <x v="0"/>
    <x v="3"/>
    <x v="0"/>
    <x v="0"/>
    <x v="0"/>
    <e v="#REF!"/>
    <s v="RFQ_PLAN_START_DATE"/>
    <x v="36"/>
    <x v="165"/>
    <x v="0"/>
    <n v="8"/>
    <x v="3"/>
    <x v="3"/>
    <x v="4"/>
    <s v=""/>
    <s v=""/>
    <n v="361"/>
    <s v="-361"/>
    <x v="0"/>
    <x v="0"/>
    <x v="0"/>
    <x v="200"/>
    <x v="4"/>
    <s v="預計開始日期"/>
    <s v=""/>
    <s v=""/>
    <x v="0"/>
    <x v="169"/>
    <m/>
    <s v="^()$"/>
    <n v="9"/>
    <x v="0"/>
    <x v="0"/>
    <x v="0"/>
    <x v="0"/>
    <x v="0"/>
    <x v="1"/>
    <b v="0"/>
    <x v="0"/>
    <x v="1"/>
    <n v="0"/>
    <x v="0"/>
    <b v="0"/>
    <b v="1"/>
    <b v="0"/>
    <b v="0"/>
    <b v="0"/>
    <b v="0"/>
    <b v="1"/>
    <b v="0"/>
    <b v="0"/>
    <b v="0"/>
    <b v="0"/>
    <x v="0"/>
    <x v="9"/>
    <n v="1"/>
    <x v="5"/>
    <x v="0"/>
  </r>
  <r>
    <m/>
    <s v="BPM"/>
    <x v="0"/>
    <x v="201"/>
    <x v="201"/>
    <x v="100"/>
    <x v="206"/>
    <s v="[Quote] exceed client expected range_x000a_[Strategic bidding] not to win_x000a_[Product spec.] did not meet client's spec._x000a_[Timeline] timeline expectation unmatched_x000a_[Certification] lack key certification from 3rd party "/>
    <x v="1"/>
    <m/>
    <s v="N/A"/>
    <m/>
    <x v="0"/>
    <m/>
    <x v="3"/>
    <s v="BPM"/>
    <x v="4"/>
    <x v="3"/>
    <x v="18"/>
    <x v="0"/>
    <e v="#REF!"/>
    <s v="LOST_REASON"/>
    <m/>
    <m/>
    <m/>
    <m/>
    <m/>
    <m/>
    <m/>
    <m/>
    <m/>
    <m/>
    <m/>
    <m/>
    <m/>
    <m/>
    <m/>
    <m/>
    <m/>
    <m/>
    <s v="資料清單"/>
    <x v="7"/>
    <x v="23"/>
    <x v="170"/>
    <x v="0"/>
    <s v="IEC_STD_V10 &gt;&gt; Data Standard &gt;&gt; BPM"/>
    <s v="Lost Reason"/>
    <x v="201"/>
    <x v="100"/>
    <x v="0"/>
    <x v="206"/>
    <x v="4"/>
    <s v="IEC_STD_V10 &gt;&gt; Common &gt;&gt; AutoMetaDataLost Reason"/>
    <x v="1"/>
    <x v="3"/>
    <s v="Lost 原因Property"/>
    <s v="詢價專案資料"/>
    <n v="364"/>
    <n v="341"/>
    <n v="0"/>
    <s v="Lost Reason"/>
    <n v="1"/>
    <n v="0"/>
    <n v="0"/>
    <x v="0"/>
    <s v="RFQ Detail"/>
    <x v="36"/>
    <s v="IEC_STD_V10 &gt;&gt; Data Standard &gt;&gt; BPM &gt;&gt; RFQ Detail"/>
    <x v="0"/>
    <s v="E.2.3.0:"/>
    <x v="23"/>
    <x v="23"/>
    <x v="362"/>
    <x v="201"/>
    <x v="201"/>
    <x v="210"/>
    <x v="0"/>
    <x v="0"/>
    <x v="0"/>
    <x v="0"/>
    <m/>
    <x v="0"/>
    <x v="1"/>
    <s v="RFQ Detail_Lost Reason"/>
    <x v="362"/>
    <x v="1"/>
    <x v="0"/>
    <x v="3"/>
    <x v="0"/>
    <x v="0"/>
    <x v="0"/>
    <e v="#REF!"/>
    <s v="LOST_REASON"/>
    <x v="36"/>
    <x v="166"/>
    <x v="0"/>
    <n v="8"/>
    <x v="3"/>
    <x v="3"/>
    <x v="4"/>
    <s v=""/>
    <s v=""/>
    <n v="362"/>
    <s v="-362"/>
    <x v="0"/>
    <x v="0"/>
    <x v="0"/>
    <x v="201"/>
    <x v="4"/>
    <s v="Lost 原因"/>
    <s v=""/>
    <s v=""/>
    <x v="0"/>
    <x v="170"/>
    <m/>
    <s v="Reject Reason^()$"/>
    <n v="9"/>
    <x v="0"/>
    <x v="0"/>
    <x v="0"/>
    <x v="0"/>
    <x v="0"/>
    <x v="1"/>
    <b v="1"/>
    <x v="0"/>
    <x v="1"/>
    <n v="0"/>
    <x v="0"/>
    <b v="0"/>
    <b v="0"/>
    <b v="0"/>
    <b v="0"/>
    <b v="0"/>
    <b v="0"/>
    <b v="1"/>
    <b v="0"/>
    <b v="0"/>
    <b v="0"/>
    <b v="0"/>
    <x v="0"/>
    <x v="7"/>
    <n v="1"/>
    <x v="34"/>
    <x v="0"/>
  </r>
  <r>
    <m/>
    <s v="BPM"/>
    <x v="0"/>
    <x v="202"/>
    <x v="202"/>
    <x v="101"/>
    <x v="207"/>
    <s v="預估營收"/>
    <x v="1"/>
    <m/>
    <s v="N/A"/>
    <s v="Confidential"/>
    <x v="4"/>
    <m/>
    <x v="3"/>
    <s v="BPM"/>
    <x v="4"/>
    <x v="3"/>
    <x v="19"/>
    <x v="0"/>
    <e v="#REF!"/>
    <s v="EBG_PROJECT_ESTIMATE_REVENUE"/>
    <m/>
    <m/>
    <m/>
    <m/>
    <m/>
    <m/>
    <m/>
    <m/>
    <m/>
    <m/>
    <m/>
    <m/>
    <m/>
    <m/>
    <m/>
    <m/>
    <m/>
    <m/>
    <s v="資料清單"/>
    <x v="7"/>
    <x v="24"/>
    <x v="171"/>
    <x v="0"/>
    <s v="IEC_STD_V10 &gt;&gt; Data Standard &gt;&gt; BPM"/>
    <s v="EBG Project Estimate Revenue"/>
    <x v="202"/>
    <x v="101"/>
    <x v="0"/>
    <x v="207"/>
    <x v="4"/>
    <s v="IEC_STD_V10 &gt;&gt; Common &gt;&gt; AutoMetaDataEBG Project Estimate Revenue"/>
    <x v="1"/>
    <x v="1"/>
    <s v="EBG專案預估營收Property"/>
    <s v="詢價專案資料"/>
    <n v="365"/>
    <n v="341"/>
    <n v="0"/>
    <s v="EBG Project Estimate Revenue"/>
    <n v="1"/>
    <n v="0"/>
    <n v="0"/>
    <x v="0"/>
    <s v="RFQ Detail"/>
    <x v="36"/>
    <s v="IEC_STD_V10 &gt;&gt; Data Standard &gt;&gt; BPM &gt;&gt; RFQ Detail"/>
    <x v="0"/>
    <s v="E.2.3.0:"/>
    <x v="24"/>
    <x v="24"/>
    <x v="363"/>
    <x v="202"/>
    <x v="202"/>
    <x v="123"/>
    <x v="0"/>
    <x v="0"/>
    <x v="0"/>
    <x v="4"/>
    <m/>
    <x v="0"/>
    <x v="1"/>
    <s v="RFQ Detail_EBG Project Estimate Revenue"/>
    <x v="363"/>
    <x v="1"/>
    <x v="0"/>
    <x v="3"/>
    <x v="0"/>
    <x v="0"/>
    <x v="0"/>
    <e v="#REF!"/>
    <s v="EBG_PROJECT_ESTIMATE_REVENUE"/>
    <x v="36"/>
    <x v="167"/>
    <x v="0"/>
    <n v="8"/>
    <x v="3"/>
    <x v="3"/>
    <x v="4"/>
    <s v=""/>
    <s v=""/>
    <n v="363"/>
    <s v="-363"/>
    <x v="0"/>
    <x v="0"/>
    <x v="0"/>
    <x v="202"/>
    <x v="4"/>
    <s v="預估產品總銷貨營收* _x000a_(Estimated Product Sales Total Revenue)"/>
    <s v=""/>
    <s v=""/>
    <x v="0"/>
    <x v="171"/>
    <m/>
    <s v="RFQ_LCVF_Est_Award_Total_Revenue_USD^()$"/>
    <n v="9"/>
    <x v="0"/>
    <x v="0"/>
    <x v="0"/>
    <x v="0"/>
    <x v="0"/>
    <x v="1"/>
    <b v="1"/>
    <x v="0"/>
    <x v="1"/>
    <n v="0"/>
    <x v="0"/>
    <b v="0"/>
    <b v="0"/>
    <b v="0"/>
    <b v="0"/>
    <b v="0"/>
    <b v="0"/>
    <b v="0"/>
    <b v="0"/>
    <b v="0"/>
    <b v="0"/>
    <b v="0"/>
    <x v="1"/>
    <x v="1"/>
    <n v="0"/>
    <x v="10"/>
    <x v="0"/>
  </r>
  <r>
    <s v="NP web"/>
    <s v="BPM"/>
    <x v="0"/>
    <x v="203"/>
    <x v="203"/>
    <x v="102"/>
    <x v="208"/>
    <s v="Amount of Revenue content"/>
    <x v="2"/>
    <m/>
    <s v="N/A"/>
    <s v="Confidential"/>
    <x v="6"/>
    <m/>
    <x v="3"/>
    <s v="BPM"/>
    <x v="4"/>
    <x v="3"/>
    <x v="0"/>
    <x v="0"/>
    <e v="#REF!"/>
    <s v="AMOUNT_OF_ACTUAL_REVENUE"/>
    <m/>
    <m/>
    <m/>
    <m/>
    <m/>
    <m/>
    <m/>
    <m/>
    <m/>
    <m/>
    <m/>
    <m/>
    <m/>
    <m/>
    <m/>
    <m/>
    <m/>
    <m/>
    <s v="資料清單"/>
    <x v="7"/>
    <x v="25"/>
    <x v="172"/>
    <x v="0"/>
    <s v="IEC_STD_V10 &gt;&gt; Data Standard &gt;&gt; BPM"/>
    <s v="Amount of Actual revenue"/>
    <x v="203"/>
    <x v="102"/>
    <x v="0"/>
    <x v="208"/>
    <x v="4"/>
    <s v="IEC_STD_V10 &gt;&gt; Common &gt;&gt; AutoMetaDataAmount of Actual revenue"/>
    <x v="2"/>
    <x v="1"/>
    <s v="實際產品營收總額Relationship"/>
    <s v="詢價專案資料"/>
    <n v="366"/>
    <n v="341"/>
    <n v="0"/>
    <s v=""/>
    <n v="0"/>
    <n v="0"/>
    <n v="413"/>
    <x v="90"/>
    <s v="RFQ Detail"/>
    <x v="36"/>
    <s v="IEC_STD_V10 &gt;&gt; Data Standard &gt;&gt; BPM &gt;&gt; RFQ Detail"/>
    <x v="0"/>
    <s v="E.2.3.0:"/>
    <x v="25"/>
    <x v="25"/>
    <x v="364"/>
    <x v="203"/>
    <x v="203"/>
    <x v="211"/>
    <x v="0"/>
    <x v="0"/>
    <x v="0"/>
    <x v="6"/>
    <m/>
    <x v="0"/>
    <x v="2"/>
    <s v="RFQ Detail_Amount of Actual revenue"/>
    <x v="364"/>
    <x v="2"/>
    <x v="0"/>
    <x v="3"/>
    <x v="0"/>
    <x v="0"/>
    <x v="0"/>
    <e v="#REF!"/>
    <s v="AMOUNT_OF_ACTUAL_REVENUE"/>
    <x v="36"/>
    <x v="168"/>
    <x v="0"/>
    <n v="8"/>
    <x v="3"/>
    <x v="3"/>
    <x v="5"/>
    <s v=""/>
    <s v=""/>
    <n v="364"/>
    <s v="-364"/>
    <x v="0"/>
    <x v="0"/>
    <x v="0"/>
    <x v="203"/>
    <x v="4"/>
    <s v="Actual revenue amount by content"/>
    <s v=""/>
    <s v=""/>
    <x v="0"/>
    <x v="172"/>
    <m/>
    <s v="^()$"/>
    <n v="9"/>
    <x v="0"/>
    <x v="0"/>
    <x v="0"/>
    <x v="0"/>
    <x v="0"/>
    <x v="1"/>
    <b v="0"/>
    <x v="0"/>
    <x v="1"/>
    <n v="0"/>
    <x v="0"/>
    <b v="0"/>
    <b v="0"/>
    <b v="0"/>
    <b v="0"/>
    <b v="0"/>
    <b v="1"/>
    <b v="0"/>
    <b v="0"/>
    <b v="0"/>
    <b v="0"/>
    <b v="0"/>
    <x v="0"/>
    <x v="10"/>
    <n v="0"/>
    <x v="9"/>
    <x v="0"/>
  </r>
  <r>
    <s v="?"/>
    <s v="BPM"/>
    <x v="0"/>
    <x v="204"/>
    <x v="204"/>
    <x v="103"/>
    <x v="209"/>
    <m/>
    <x v="2"/>
    <m/>
    <s v="N/A"/>
    <s v="Confidential"/>
    <x v="4"/>
    <m/>
    <x v="3"/>
    <s v="BPM"/>
    <x v="4"/>
    <x v="3"/>
    <x v="20"/>
    <x v="0"/>
    <e v="#REF!"/>
    <s v="AMOUNT_OF_TARGET_SHIPMENT"/>
    <m/>
    <m/>
    <m/>
    <m/>
    <m/>
    <m/>
    <m/>
    <m/>
    <m/>
    <m/>
    <m/>
    <m/>
    <m/>
    <m/>
    <m/>
    <m/>
    <m/>
    <m/>
    <s v="資料清單"/>
    <x v="7"/>
    <x v="26"/>
    <x v="173"/>
    <x v="0"/>
    <s v="IEC_STD_V10 &gt;&gt; Data Standard &gt;&gt; BPM"/>
    <s v="Amount of Target shipment"/>
    <x v="204"/>
    <x v="103"/>
    <x v="0"/>
    <x v="209"/>
    <x v="4"/>
    <s v="IEC_STD_V10 &gt;&gt; Common &gt;&gt; AutoMetaDataAmount of Target shipment"/>
    <x v="2"/>
    <x v="1"/>
    <s v="目標出貨量總額Relationship"/>
    <s v="詢價專案資料"/>
    <n v="367"/>
    <n v="341"/>
    <n v="0"/>
    <s v=""/>
    <n v="0"/>
    <n v="0"/>
    <n v="443"/>
    <x v="91"/>
    <s v="RFQ Detail"/>
    <x v="36"/>
    <s v="IEC_STD_V10 &gt;&gt; Data Standard &gt;&gt; BPM &gt;&gt; RFQ Detail"/>
    <x v="0"/>
    <s v="E.2.3.0:"/>
    <x v="26"/>
    <x v="26"/>
    <x v="365"/>
    <x v="204"/>
    <x v="204"/>
    <x v="205"/>
    <x v="0"/>
    <x v="0"/>
    <x v="0"/>
    <x v="4"/>
    <m/>
    <x v="0"/>
    <x v="2"/>
    <s v="RFQ Detail_Amount of Target shipment"/>
    <x v="365"/>
    <x v="2"/>
    <x v="0"/>
    <x v="3"/>
    <x v="0"/>
    <x v="0"/>
    <x v="0"/>
    <e v="#REF!"/>
    <s v="AMOUNT_OF_TARGET_SHIPMENT"/>
    <x v="36"/>
    <x v="169"/>
    <x v="0"/>
    <n v="8"/>
    <x v="3"/>
    <x v="3"/>
    <x v="5"/>
    <s v=""/>
    <s v=""/>
    <n v="365"/>
    <s v="-365"/>
    <x v="0"/>
    <x v="0"/>
    <x v="0"/>
    <x v="204"/>
    <x v="4"/>
    <s v="BPM setup a target sipment amount by period(year/month) and have monthly update then upload the latest target to dashboard"/>
    <s v=""/>
    <s v=""/>
    <x v="0"/>
    <x v="173"/>
    <m/>
    <s v="RFQ_LCVF_Est_Award_Quantity^()$"/>
    <n v="9"/>
    <x v="0"/>
    <x v="0"/>
    <x v="0"/>
    <x v="0"/>
    <x v="0"/>
    <x v="1"/>
    <b v="1"/>
    <x v="0"/>
    <x v="1"/>
    <n v="0"/>
    <x v="0"/>
    <b v="0"/>
    <b v="0"/>
    <b v="0"/>
    <b v="0"/>
    <b v="0"/>
    <b v="1"/>
    <b v="0"/>
    <b v="0"/>
    <b v="0"/>
    <b v="0"/>
    <b v="0"/>
    <x v="0"/>
    <x v="10"/>
    <n v="0"/>
    <x v="4"/>
    <x v="0"/>
  </r>
  <r>
    <s v="Daily revenue A"/>
    <s v="BPM"/>
    <x v="0"/>
    <x v="205"/>
    <x v="205"/>
    <x v="104"/>
    <x v="210"/>
    <s v="In qty view, node qty=converted CPU+converted RACK+MLB_x000a_Product, sales qty based on actual shipment_x000a_other revenue qty show &quot;null&quot;"/>
    <x v="2"/>
    <m/>
    <s v="N/A"/>
    <s v="Confidential"/>
    <x v="4"/>
    <m/>
    <x v="3"/>
    <s v="BPM"/>
    <x v="4"/>
    <x v="3"/>
    <x v="0"/>
    <x v="0"/>
    <e v="#REF!"/>
    <s v="ACTUAL_SHIPMENT"/>
    <m/>
    <m/>
    <m/>
    <m/>
    <m/>
    <m/>
    <m/>
    <m/>
    <m/>
    <m/>
    <m/>
    <m/>
    <m/>
    <m/>
    <m/>
    <m/>
    <m/>
    <m/>
    <s v="資料清單"/>
    <x v="7"/>
    <x v="27"/>
    <x v="174"/>
    <x v="0"/>
    <s v="IEC_STD_V10 &gt;&gt; Data Standard &gt;&gt; BPM"/>
    <s v="Actual shipment"/>
    <x v="205"/>
    <x v="104"/>
    <x v="0"/>
    <x v="210"/>
    <x v="4"/>
    <s v="IEC_STD_V10 &gt;&gt; Common &gt;&gt; AutoMetaDataActual shipment"/>
    <x v="2"/>
    <x v="1"/>
    <s v="實際出貨量Relationship"/>
    <s v="詢價專案資料"/>
    <n v="368"/>
    <n v="341"/>
    <n v="0"/>
    <s v=""/>
    <n v="0"/>
    <n v="0"/>
    <n v="412"/>
    <x v="92"/>
    <s v="RFQ Detail"/>
    <x v="36"/>
    <s v="IEC_STD_V10 &gt;&gt; Data Standard &gt;&gt; BPM &gt;&gt; RFQ Detail"/>
    <x v="0"/>
    <s v="E.2.3.0:"/>
    <x v="27"/>
    <x v="27"/>
    <x v="366"/>
    <x v="205"/>
    <x v="205"/>
    <x v="212"/>
    <x v="0"/>
    <x v="0"/>
    <x v="0"/>
    <x v="4"/>
    <m/>
    <x v="0"/>
    <x v="2"/>
    <s v="RFQ Detail_Actual shipment"/>
    <x v="366"/>
    <x v="2"/>
    <x v="0"/>
    <x v="3"/>
    <x v="0"/>
    <x v="0"/>
    <x v="0"/>
    <e v="#REF!"/>
    <s v="ACTUAL_SHIPMENT"/>
    <x v="36"/>
    <x v="170"/>
    <x v="0"/>
    <n v="8"/>
    <x v="3"/>
    <x v="3"/>
    <x v="5"/>
    <s v=""/>
    <s v=""/>
    <n v="366"/>
    <s v="-366"/>
    <x v="0"/>
    <x v="0"/>
    <x v="0"/>
    <x v="205"/>
    <x v="4"/>
    <s v="Actual shipment"/>
    <s v=""/>
    <s v=""/>
    <x v="0"/>
    <x v="174"/>
    <m/>
    <s v="^()$"/>
    <n v="9"/>
    <x v="0"/>
    <x v="0"/>
    <x v="0"/>
    <x v="0"/>
    <x v="0"/>
    <x v="1"/>
    <b v="0"/>
    <x v="0"/>
    <x v="1"/>
    <n v="0"/>
    <x v="0"/>
    <b v="0"/>
    <b v="0"/>
    <b v="0"/>
    <b v="0"/>
    <b v="0"/>
    <b v="1"/>
    <b v="0"/>
    <b v="0"/>
    <b v="0"/>
    <b v="0"/>
    <b v="0"/>
    <x v="0"/>
    <x v="10"/>
    <n v="0"/>
    <x v="18"/>
    <x v="0"/>
  </r>
  <r>
    <m/>
    <s v="BPM"/>
    <x v="0"/>
    <x v="206"/>
    <x v="206"/>
    <x v="105"/>
    <x v="211"/>
    <s v="開案時已計算預估產品投資報酬率，公式=(1+(NRE Revenue+Normal Net profit-NRE Spending/(1-RD sharing%))/(NRE Spending/(1-RD sharing%)))^(1/(預估產品生命週期（月）/12))-1"/>
    <x v="1"/>
    <m/>
    <s v="N/A"/>
    <s v="Confidential"/>
    <x v="4"/>
    <m/>
    <x v="3"/>
    <s v="BPM"/>
    <x v="4"/>
    <x v="3"/>
    <x v="21"/>
    <x v="0"/>
    <e v="#REF!"/>
    <s v="ESTIMATED_RETURN_ON_INVENSMENT_%"/>
    <m/>
    <m/>
    <m/>
    <m/>
    <m/>
    <m/>
    <m/>
    <m/>
    <m/>
    <m/>
    <m/>
    <m/>
    <m/>
    <m/>
    <m/>
    <m/>
    <m/>
    <m/>
    <s v="資料清單"/>
    <x v="7"/>
    <x v="28"/>
    <x v="175"/>
    <x v="0"/>
    <s v="IEC_STD_V10 &gt;&gt; Data Standard &gt;&gt; BPM"/>
    <s v="Estimated Return on Invensment %"/>
    <x v="206"/>
    <x v="105"/>
    <x v="0"/>
    <x v="211"/>
    <x v="4"/>
    <s v="IEC_STD_V10 &gt;&gt; Common &gt;&gt; AutoMetaDataEstimated Return on Invensment %"/>
    <x v="1"/>
    <x v="1"/>
    <s v="RFQ 預估ROIProperty"/>
    <s v="詢價專案資料"/>
    <n v="369"/>
    <n v="341"/>
    <n v="0"/>
    <s v="Estimated Return on Invensment %"/>
    <n v="1"/>
    <n v="0"/>
    <n v="0"/>
    <x v="0"/>
    <s v="RFQ Detail"/>
    <x v="36"/>
    <s v="IEC_STD_V10 &gt;&gt; Data Standard &gt;&gt; BPM &gt;&gt; RFQ Detail"/>
    <x v="0"/>
    <s v="E.2.3.0:"/>
    <x v="28"/>
    <x v="28"/>
    <x v="367"/>
    <x v="206"/>
    <x v="206"/>
    <x v="213"/>
    <x v="0"/>
    <x v="0"/>
    <x v="0"/>
    <x v="4"/>
    <m/>
    <x v="0"/>
    <x v="1"/>
    <s v="RFQ Detail_Estimated Return on Invensment %"/>
    <x v="367"/>
    <x v="1"/>
    <x v="0"/>
    <x v="3"/>
    <x v="0"/>
    <x v="0"/>
    <x v="0"/>
    <e v="#REF!"/>
    <s v="ESTIMATED_RETURN_ON_INVENSMENT_%"/>
    <x v="36"/>
    <x v="171"/>
    <x v="0"/>
    <n v="8"/>
    <x v="3"/>
    <x v="3"/>
    <x v="4"/>
    <s v=""/>
    <s v=""/>
    <n v="367"/>
    <s v="-367"/>
    <x v="0"/>
    <x v="0"/>
    <x v="0"/>
    <x v="206"/>
    <x v="4"/>
    <s v="預估產品投資報酬率，透過上傳提供。"/>
    <s v=""/>
    <s v=""/>
    <x v="0"/>
    <x v="175"/>
    <m/>
    <s v="RFQ_LCVF_Est_ROI^()$"/>
    <n v="9"/>
    <x v="0"/>
    <x v="0"/>
    <x v="0"/>
    <x v="0"/>
    <x v="0"/>
    <x v="1"/>
    <b v="1"/>
    <x v="0"/>
    <x v="1"/>
    <n v="0"/>
    <x v="0"/>
    <b v="0"/>
    <b v="0"/>
    <b v="0"/>
    <b v="0"/>
    <b v="1"/>
    <b v="0"/>
    <b v="0"/>
    <b v="0"/>
    <b v="0"/>
    <b v="0"/>
    <b v="0"/>
    <x v="0"/>
    <x v="2"/>
    <n v="0"/>
    <x v="20"/>
    <x v="0"/>
  </r>
  <r>
    <m/>
    <s v="BPM"/>
    <x v="0"/>
    <x v="207"/>
    <x v="207"/>
    <x v="106"/>
    <x v="212"/>
    <e v="#NAME?"/>
    <x v="1"/>
    <m/>
    <s v="N/A"/>
    <s v="Confidential"/>
    <x v="4"/>
    <m/>
    <x v="3"/>
    <s v="BPM"/>
    <x v="4"/>
    <x v="3"/>
    <x v="0"/>
    <x v="0"/>
    <e v="#REF!"/>
    <s v="ACTUAL_RETURN_ON_INVENSMENT_%"/>
    <m/>
    <m/>
    <m/>
    <m/>
    <m/>
    <m/>
    <m/>
    <m/>
    <m/>
    <m/>
    <m/>
    <m/>
    <m/>
    <m/>
    <m/>
    <m/>
    <m/>
    <m/>
    <s v="資料清單"/>
    <x v="7"/>
    <x v="29"/>
    <x v="176"/>
    <x v="0"/>
    <s v="IEC_STD_V10 &gt;&gt; Data Standard &gt;&gt; BPM"/>
    <s v="Actual Return on Invensment %"/>
    <x v="207"/>
    <x v="106"/>
    <x v="0"/>
    <x v="212"/>
    <x v="4"/>
    <s v="IEC_STD_V10 &gt;&gt; Common &gt;&gt; AutoMetaDataActual Return on Invensment %"/>
    <x v="1"/>
    <x v="1"/>
    <s v="RFQ 實際ROIProperty"/>
    <s v="詢價專案資料"/>
    <n v="370"/>
    <n v="341"/>
    <n v="0"/>
    <s v="Actual Return on Invensment %"/>
    <n v="1"/>
    <n v="0"/>
    <n v="0"/>
    <x v="0"/>
    <s v="RFQ Detail"/>
    <x v="36"/>
    <s v="IEC_STD_V10 &gt;&gt; Data Standard &gt;&gt; BPM &gt;&gt; RFQ Detail"/>
    <x v="0"/>
    <s v="E.2.3.0:"/>
    <x v="29"/>
    <x v="29"/>
    <x v="368"/>
    <x v="207"/>
    <x v="207"/>
    <x v="214"/>
    <x v="0"/>
    <x v="0"/>
    <x v="0"/>
    <x v="4"/>
    <m/>
    <x v="0"/>
    <x v="1"/>
    <s v="RFQ Detail_Actual Return on Invensment %"/>
    <x v="368"/>
    <x v="1"/>
    <x v="0"/>
    <x v="3"/>
    <x v="0"/>
    <x v="0"/>
    <x v="0"/>
    <e v="#REF!"/>
    <s v="ACTUAL_RETURN_ON_INVENSMENT_%"/>
    <x v="36"/>
    <x v="172"/>
    <x v="0"/>
    <n v="8"/>
    <x v="3"/>
    <x v="3"/>
    <x v="4"/>
    <s v=""/>
    <s v=""/>
    <n v="368"/>
    <s v="-368"/>
    <x v="0"/>
    <x v="0"/>
    <x v="0"/>
    <x v="207"/>
    <x v="4"/>
    <s v="實際產品投資報酬率"/>
    <s v=""/>
    <s v=""/>
    <x v="0"/>
    <x v="176"/>
    <m/>
    <s v="^()$"/>
    <n v="9"/>
    <x v="0"/>
    <x v="0"/>
    <x v="0"/>
    <x v="0"/>
    <x v="0"/>
    <x v="1"/>
    <b v="0"/>
    <x v="0"/>
    <x v="1"/>
    <n v="0"/>
    <x v="0"/>
    <b v="0"/>
    <b v="0"/>
    <b v="0"/>
    <b v="0"/>
    <b v="1"/>
    <b v="0"/>
    <b v="0"/>
    <b v="0"/>
    <b v="0"/>
    <b v="0"/>
    <b v="0"/>
    <x v="0"/>
    <x v="2"/>
    <n v="0"/>
    <x v="7"/>
    <x v="0"/>
  </r>
  <r>
    <m/>
    <s v="BPM"/>
    <x v="0"/>
    <x v="208"/>
    <x v="208"/>
    <x v="107"/>
    <x v="213"/>
    <m/>
    <x v="1"/>
    <m/>
    <s v="N/A"/>
    <s v="Confidential"/>
    <x v="4"/>
    <m/>
    <x v="3"/>
    <s v="BPM"/>
    <x v="4"/>
    <x v="3"/>
    <x v="22"/>
    <x v="0"/>
    <e v="#REF!"/>
    <s v="ESTIMATED_TOTAL_NRE_FUNDING"/>
    <m/>
    <m/>
    <m/>
    <m/>
    <m/>
    <m/>
    <m/>
    <m/>
    <m/>
    <m/>
    <m/>
    <m/>
    <m/>
    <m/>
    <m/>
    <m/>
    <m/>
    <m/>
    <s v="資料清單"/>
    <x v="7"/>
    <x v="30"/>
    <x v="177"/>
    <x v="0"/>
    <s v="IEC_STD_V10 &gt;&gt; Data Standard &gt;&gt; BPM"/>
    <s v="Estimated Total NRE Funding"/>
    <x v="208"/>
    <x v="107"/>
    <x v="0"/>
    <x v="213"/>
    <x v="4"/>
    <s v="IEC_STD_V10 &gt;&gt; Common &gt;&gt; AutoMetaDataEstimated Total NRE Funding"/>
    <x v="1"/>
    <x v="1"/>
    <s v="預估NRE預算費用Property"/>
    <s v="詢價專案資料"/>
    <n v="371"/>
    <n v="341"/>
    <n v="0"/>
    <s v="Estimated Total NRE Funding"/>
    <n v="1"/>
    <n v="0"/>
    <n v="0"/>
    <x v="0"/>
    <s v="RFQ Detail"/>
    <x v="36"/>
    <s v="IEC_STD_V10 &gt;&gt; Data Standard &gt;&gt; BPM &gt;&gt; RFQ Detail"/>
    <x v="0"/>
    <s v="E.2.3.0:"/>
    <x v="30"/>
    <x v="30"/>
    <x v="369"/>
    <x v="208"/>
    <x v="208"/>
    <x v="205"/>
    <x v="0"/>
    <x v="0"/>
    <x v="0"/>
    <x v="4"/>
    <m/>
    <x v="0"/>
    <x v="1"/>
    <s v="RFQ Detail_Estimated Total NRE Funding"/>
    <x v="369"/>
    <x v="1"/>
    <x v="0"/>
    <x v="3"/>
    <x v="0"/>
    <x v="0"/>
    <x v="0"/>
    <e v="#REF!"/>
    <s v="ESTIMATED_TOTAL_NRE_FUNDING"/>
    <x v="36"/>
    <x v="173"/>
    <x v="0"/>
    <n v="8"/>
    <x v="3"/>
    <x v="3"/>
    <x v="4"/>
    <s v=""/>
    <s v=""/>
    <n v="369"/>
    <s v="-369"/>
    <x v="0"/>
    <x v="0"/>
    <x v="0"/>
    <x v="208"/>
    <x v="4"/>
    <s v="預估NRE預算費用"/>
    <s v=""/>
    <s v=""/>
    <x v="0"/>
    <x v="177"/>
    <m/>
    <s v="RFQ_LCVF_NRE_Est_Funding^()$"/>
    <n v="9"/>
    <x v="0"/>
    <x v="0"/>
    <x v="0"/>
    <x v="0"/>
    <x v="0"/>
    <x v="1"/>
    <b v="1"/>
    <x v="0"/>
    <x v="1"/>
    <n v="0"/>
    <x v="0"/>
    <b v="0"/>
    <b v="0"/>
    <b v="0"/>
    <b v="0"/>
    <b v="0"/>
    <b v="0"/>
    <b v="0"/>
    <b v="0"/>
    <b v="0"/>
    <b v="0"/>
    <b v="0"/>
    <x v="1"/>
    <x v="1"/>
    <n v="0"/>
    <x v="8"/>
    <x v="0"/>
  </r>
  <r>
    <m/>
    <s v="BPM"/>
    <x v="0"/>
    <x v="209"/>
    <x v="209"/>
    <x v="108"/>
    <x v="214"/>
    <m/>
    <x v="1"/>
    <m/>
    <s v="N/A"/>
    <s v="Confidential"/>
    <x v="4"/>
    <m/>
    <x v="3"/>
    <s v="BPM"/>
    <x v="4"/>
    <x v="3"/>
    <x v="0"/>
    <x v="0"/>
    <e v="#REF!"/>
    <s v="ESTIMATED_NET_PROFIT_%"/>
    <m/>
    <m/>
    <m/>
    <m/>
    <m/>
    <m/>
    <m/>
    <m/>
    <m/>
    <m/>
    <m/>
    <m/>
    <m/>
    <m/>
    <m/>
    <m/>
    <m/>
    <m/>
    <s v="資料清單"/>
    <x v="7"/>
    <x v="31"/>
    <x v="178"/>
    <x v="0"/>
    <s v="IEC_STD_V10 &gt;&gt; Data Standard &gt;&gt; BPM"/>
    <s v="Estimated Net Profit %"/>
    <x v="209"/>
    <x v="108"/>
    <x v="0"/>
    <x v="214"/>
    <x v="4"/>
    <s v="IEC_STD_V10 &gt;&gt; Common &gt;&gt; AutoMetaDataEstimated Net Profit %"/>
    <x v="1"/>
    <x v="1"/>
    <s v="預估淨利率Property"/>
    <s v="詢價專案資料"/>
    <n v="372"/>
    <n v="341"/>
    <n v="0"/>
    <s v="Estimated Net Profit %"/>
    <n v="1"/>
    <n v="0"/>
    <n v="0"/>
    <x v="0"/>
    <s v="RFQ Detail"/>
    <x v="36"/>
    <s v="IEC_STD_V10 &gt;&gt; Data Standard &gt;&gt; BPM &gt;&gt; RFQ Detail"/>
    <x v="0"/>
    <s v="E.2.3.0:"/>
    <x v="31"/>
    <x v="31"/>
    <x v="370"/>
    <x v="209"/>
    <x v="209"/>
    <x v="205"/>
    <x v="0"/>
    <x v="0"/>
    <x v="0"/>
    <x v="4"/>
    <m/>
    <x v="0"/>
    <x v="1"/>
    <s v="RFQ Detail_Estimated Net Profit %"/>
    <x v="370"/>
    <x v="1"/>
    <x v="0"/>
    <x v="3"/>
    <x v="0"/>
    <x v="0"/>
    <x v="0"/>
    <e v="#REF!"/>
    <s v="ESTIMATED_NET_PROFIT_%"/>
    <x v="36"/>
    <x v="174"/>
    <x v="0"/>
    <n v="8"/>
    <x v="3"/>
    <x v="3"/>
    <x v="4"/>
    <s v=""/>
    <s v=""/>
    <n v="370"/>
    <s v="-370"/>
    <x v="0"/>
    <x v="0"/>
    <x v="0"/>
    <x v="209"/>
    <x v="4"/>
    <s v="預估淨利率"/>
    <s v=""/>
    <s v=""/>
    <x v="0"/>
    <x v="178"/>
    <m/>
    <s v="^()$"/>
    <n v="9"/>
    <x v="0"/>
    <x v="0"/>
    <x v="0"/>
    <x v="0"/>
    <x v="0"/>
    <x v="1"/>
    <b v="0"/>
    <x v="0"/>
    <x v="1"/>
    <n v="0"/>
    <x v="0"/>
    <b v="0"/>
    <b v="0"/>
    <b v="0"/>
    <b v="0"/>
    <b v="0"/>
    <b v="0"/>
    <b v="0"/>
    <b v="0"/>
    <b v="0"/>
    <b v="0"/>
    <b v="0"/>
    <x v="1"/>
    <x v="1"/>
    <n v="0"/>
    <x v="17"/>
    <x v="0"/>
  </r>
  <r>
    <m/>
    <s v="BPM"/>
    <x v="0"/>
    <x v="210"/>
    <x v="210"/>
    <x v="109"/>
    <x v="215"/>
    <s v="NP_Type=Total (資料源NP Web)"/>
    <x v="1"/>
    <m/>
    <s v="N/A"/>
    <s v="Confidential"/>
    <x v="4"/>
    <m/>
    <x v="3"/>
    <s v="BPM"/>
    <x v="4"/>
    <x v="3"/>
    <x v="0"/>
    <x v="0"/>
    <e v="#REF!"/>
    <s v="ACTUAL_NORMAL_NET_PROFIT_%"/>
    <m/>
    <m/>
    <m/>
    <m/>
    <m/>
    <m/>
    <m/>
    <m/>
    <m/>
    <m/>
    <m/>
    <m/>
    <m/>
    <m/>
    <m/>
    <m/>
    <m/>
    <m/>
    <s v="資料清單"/>
    <x v="7"/>
    <x v="32"/>
    <x v="179"/>
    <x v="0"/>
    <s v="IEC_STD_V10 &gt;&gt; Data Standard &gt;&gt; BPM"/>
    <s v="Actual Normal Net Profit %"/>
    <x v="210"/>
    <x v="109"/>
    <x v="0"/>
    <x v="215"/>
    <x v="4"/>
    <s v="IEC_STD_V10 &gt;&gt; Common &gt;&gt; AutoMetaDataActual Normal Net Profit %"/>
    <x v="1"/>
    <x v="1"/>
    <s v="整體產品實際淨利率Property"/>
    <s v="詢價專案資料"/>
    <n v="373"/>
    <n v="341"/>
    <n v="0"/>
    <s v="Actual Normal Net Profit %"/>
    <n v="1"/>
    <n v="0"/>
    <n v="0"/>
    <x v="0"/>
    <s v="RFQ Detail"/>
    <x v="36"/>
    <s v="IEC_STD_V10 &gt;&gt; Data Standard &gt;&gt; BPM &gt;&gt; RFQ Detail"/>
    <x v="0"/>
    <s v="E.2.3.0:"/>
    <x v="32"/>
    <x v="32"/>
    <x v="371"/>
    <x v="210"/>
    <x v="210"/>
    <x v="215"/>
    <x v="0"/>
    <x v="0"/>
    <x v="0"/>
    <x v="4"/>
    <m/>
    <x v="0"/>
    <x v="1"/>
    <s v="RFQ Detail_Actual Normal Net Profit %"/>
    <x v="371"/>
    <x v="1"/>
    <x v="0"/>
    <x v="3"/>
    <x v="0"/>
    <x v="0"/>
    <x v="0"/>
    <e v="#REF!"/>
    <s v="ACTUAL_NORMAL_NET_PROFIT_%"/>
    <x v="36"/>
    <x v="175"/>
    <x v="0"/>
    <n v="8"/>
    <x v="3"/>
    <x v="3"/>
    <x v="4"/>
    <s v=""/>
    <s v=""/>
    <n v="371"/>
    <s v="-371"/>
    <x v="0"/>
    <x v="0"/>
    <x v="0"/>
    <x v="210"/>
    <x v="4"/>
    <s v="整體產品實際淨利率"/>
    <s v=""/>
    <s v=""/>
    <x v="0"/>
    <x v="179"/>
    <m/>
    <s v="^()$"/>
    <n v="9"/>
    <x v="0"/>
    <x v="0"/>
    <x v="0"/>
    <x v="0"/>
    <x v="0"/>
    <x v="1"/>
    <b v="0"/>
    <x v="0"/>
    <x v="1"/>
    <n v="0"/>
    <x v="0"/>
    <b v="0"/>
    <b v="0"/>
    <b v="0"/>
    <b v="0"/>
    <b v="1"/>
    <b v="0"/>
    <b v="0"/>
    <b v="0"/>
    <b v="0"/>
    <b v="0"/>
    <b v="0"/>
    <x v="0"/>
    <x v="2"/>
    <n v="0"/>
    <x v="21"/>
    <x v="0"/>
  </r>
  <r>
    <m/>
    <s v="BPM"/>
    <x v="0"/>
    <x v="211"/>
    <x v="211"/>
    <x v="110"/>
    <x v="216"/>
    <m/>
    <x v="1"/>
    <m/>
    <s v="N/A"/>
    <s v="Confidential"/>
    <x v="4"/>
    <m/>
    <x v="3"/>
    <s v="BPM"/>
    <x v="4"/>
    <x v="3"/>
    <x v="23"/>
    <x v="0"/>
    <e v="#REF!"/>
    <s v="ESTIMATED_MLB_NORMAL_NET_PROFIT_%"/>
    <m/>
    <m/>
    <m/>
    <m/>
    <m/>
    <m/>
    <m/>
    <m/>
    <m/>
    <m/>
    <m/>
    <m/>
    <m/>
    <m/>
    <m/>
    <m/>
    <m/>
    <m/>
    <s v="資料清單"/>
    <x v="7"/>
    <x v="33"/>
    <x v="180"/>
    <x v="0"/>
    <s v="IEC_STD_V10 &gt;&gt; Data Standard &gt;&gt; BPM"/>
    <s v="Estimated MLB Normal Net Profit % "/>
    <x v="211"/>
    <x v="110"/>
    <x v="0"/>
    <x v="216"/>
    <x v="4"/>
    <s v="IEC_STD_V10 &gt;&gt; Common &gt;&gt; AutoMetaDataEstimated MLB Normal Net Profit % "/>
    <x v="1"/>
    <x v="1"/>
    <s v="預估MLB淨利率Property"/>
    <s v="詢價專案資料"/>
    <n v="374"/>
    <n v="341"/>
    <n v="0"/>
    <s v="Estimated MLB Normal Net Profit % "/>
    <n v="1"/>
    <n v="0"/>
    <n v="0"/>
    <x v="0"/>
    <s v="RFQ Detail"/>
    <x v="36"/>
    <s v="IEC_STD_V10 &gt;&gt; Data Standard &gt;&gt; BPM &gt;&gt; RFQ Detail"/>
    <x v="0"/>
    <s v="E.2.3.0:"/>
    <x v="33"/>
    <x v="33"/>
    <x v="372"/>
    <x v="211"/>
    <x v="211"/>
    <x v="205"/>
    <x v="0"/>
    <x v="0"/>
    <x v="0"/>
    <x v="4"/>
    <m/>
    <x v="0"/>
    <x v="1"/>
    <s v="RFQ Detail_Estimated MLB Normal Net Profit % "/>
    <x v="372"/>
    <x v="1"/>
    <x v="0"/>
    <x v="3"/>
    <x v="0"/>
    <x v="0"/>
    <x v="0"/>
    <e v="#REF!"/>
    <s v="ESTIMATED_MLB_NORMAL_NET_PROFIT_%"/>
    <x v="36"/>
    <x v="176"/>
    <x v="0"/>
    <n v="8"/>
    <x v="3"/>
    <x v="3"/>
    <x v="4"/>
    <s v=""/>
    <s v=""/>
    <n v="372"/>
    <s v="-372"/>
    <x v="0"/>
    <x v="0"/>
    <x v="0"/>
    <x v="211"/>
    <x v="4"/>
    <s v="預估MLB淨利率"/>
    <s v=""/>
    <s v=""/>
    <x v="0"/>
    <x v="180"/>
    <m/>
    <s v=" ,[RFQ_LCVF_Est_MLB_Net_Profit_P]^()$"/>
    <n v="9"/>
    <x v="0"/>
    <x v="0"/>
    <x v="0"/>
    <x v="0"/>
    <x v="0"/>
    <x v="1"/>
    <b v="1"/>
    <x v="0"/>
    <x v="1"/>
    <n v="0"/>
    <x v="0"/>
    <b v="0"/>
    <b v="0"/>
    <b v="0"/>
    <b v="0"/>
    <b v="0"/>
    <b v="0"/>
    <b v="0"/>
    <b v="0"/>
    <b v="0"/>
    <b v="0"/>
    <b v="0"/>
    <x v="1"/>
    <x v="1"/>
    <n v="0"/>
    <x v="16"/>
    <x v="0"/>
  </r>
  <r>
    <m/>
    <s v="BPM"/>
    <x v="0"/>
    <x v="212"/>
    <x v="212"/>
    <x v="111"/>
    <x v="217"/>
    <s v="NP_Type=MLB (資料源NP Web)"/>
    <x v="1"/>
    <m/>
    <s v="N/A"/>
    <s v="Confidential"/>
    <x v="4"/>
    <m/>
    <x v="3"/>
    <s v="BPM"/>
    <x v="4"/>
    <x v="3"/>
    <x v="0"/>
    <x v="0"/>
    <e v="#REF!"/>
    <s v="ACTUAL_MLB_NORMAL_NET_PROFIT_%"/>
    <m/>
    <m/>
    <m/>
    <m/>
    <m/>
    <m/>
    <m/>
    <m/>
    <m/>
    <m/>
    <m/>
    <m/>
    <m/>
    <m/>
    <m/>
    <m/>
    <m/>
    <m/>
    <s v="資料清單"/>
    <x v="7"/>
    <x v="34"/>
    <x v="181"/>
    <x v="0"/>
    <s v="IEC_STD_V10 &gt;&gt; Data Standard &gt;&gt; BPM"/>
    <s v="Actual MLB Normal Net Profit %"/>
    <x v="212"/>
    <x v="111"/>
    <x v="0"/>
    <x v="217"/>
    <x v="4"/>
    <s v="IEC_STD_V10 &gt;&gt; Common &gt;&gt; AutoMetaDataActual MLB Normal Net Profit %"/>
    <x v="1"/>
    <x v="1"/>
    <s v="實際MLB淨利率Property"/>
    <s v="詢價專案資料"/>
    <n v="375"/>
    <n v="341"/>
    <n v="0"/>
    <s v="Actual MLB Normal Net Profit %"/>
    <n v="1"/>
    <n v="0"/>
    <n v="0"/>
    <x v="0"/>
    <s v="RFQ Detail"/>
    <x v="36"/>
    <s v="IEC_STD_V10 &gt;&gt; Data Standard &gt;&gt; BPM &gt;&gt; RFQ Detail"/>
    <x v="0"/>
    <s v="E.2.3.0:"/>
    <x v="34"/>
    <x v="34"/>
    <x v="373"/>
    <x v="212"/>
    <x v="212"/>
    <x v="216"/>
    <x v="0"/>
    <x v="0"/>
    <x v="0"/>
    <x v="4"/>
    <m/>
    <x v="0"/>
    <x v="1"/>
    <s v="RFQ Detail_Actual MLB Normal Net Profit %"/>
    <x v="373"/>
    <x v="1"/>
    <x v="0"/>
    <x v="3"/>
    <x v="0"/>
    <x v="0"/>
    <x v="0"/>
    <e v="#REF!"/>
    <s v="ACTUAL_MLB_NORMAL_NET_PROFIT_%"/>
    <x v="36"/>
    <x v="177"/>
    <x v="0"/>
    <n v="8"/>
    <x v="3"/>
    <x v="3"/>
    <x v="4"/>
    <s v=""/>
    <s v=""/>
    <n v="373"/>
    <s v="-373"/>
    <x v="0"/>
    <x v="0"/>
    <x v="0"/>
    <x v="212"/>
    <x v="4"/>
    <s v="實際MLB淨利率"/>
    <s v=""/>
    <s v=""/>
    <x v="0"/>
    <x v="181"/>
    <m/>
    <s v="^()$"/>
    <n v="9"/>
    <x v="0"/>
    <x v="0"/>
    <x v="0"/>
    <x v="0"/>
    <x v="0"/>
    <x v="1"/>
    <b v="0"/>
    <x v="0"/>
    <x v="1"/>
    <n v="0"/>
    <x v="0"/>
    <b v="0"/>
    <b v="0"/>
    <b v="0"/>
    <b v="0"/>
    <b v="0"/>
    <b v="0"/>
    <b v="0"/>
    <b v="0"/>
    <b v="0"/>
    <b v="0"/>
    <b v="0"/>
    <x v="1"/>
    <x v="1"/>
    <n v="0"/>
    <x v="26"/>
    <x v="0"/>
  </r>
  <r>
    <m/>
    <s v="BPM"/>
    <x v="0"/>
    <x v="213"/>
    <x v="213"/>
    <x v="112"/>
    <x v="218"/>
    <m/>
    <x v="1"/>
    <m/>
    <s v="N/A"/>
    <s v="Confidential"/>
    <x v="4"/>
    <m/>
    <x v="3"/>
    <s v="BPM"/>
    <x v="4"/>
    <x v="3"/>
    <x v="24"/>
    <x v="0"/>
    <e v="#REF!"/>
    <s v="ESTIMATED_SC_NORMAL_NET_PROFIT_%"/>
    <m/>
    <m/>
    <m/>
    <m/>
    <m/>
    <m/>
    <m/>
    <m/>
    <m/>
    <m/>
    <m/>
    <m/>
    <m/>
    <m/>
    <m/>
    <m/>
    <m/>
    <m/>
    <s v="資料清單"/>
    <x v="7"/>
    <x v="35"/>
    <x v="182"/>
    <x v="0"/>
    <s v="IEC_STD_V10 &gt;&gt; Data Standard &gt;&gt; BPM"/>
    <s v="Estimated SC Normal Net Profit %"/>
    <x v="213"/>
    <x v="112"/>
    <x v="0"/>
    <x v="218"/>
    <x v="4"/>
    <s v="IEC_STD_V10 &gt;&gt; Common &gt;&gt; AutoMetaDataEstimated SC Normal Net Profit %"/>
    <x v="1"/>
    <x v="1"/>
    <s v="預估SC淨利率Property"/>
    <s v="詢價專案資料"/>
    <n v="376"/>
    <n v="341"/>
    <n v="0"/>
    <s v="Estimated SC Normal Net Profit %"/>
    <n v="1"/>
    <n v="0"/>
    <n v="0"/>
    <x v="0"/>
    <s v="RFQ Detail"/>
    <x v="36"/>
    <s v="IEC_STD_V10 &gt;&gt; Data Standard &gt;&gt; BPM &gt;&gt; RFQ Detail"/>
    <x v="0"/>
    <s v="E.2.3.0:"/>
    <x v="35"/>
    <x v="35"/>
    <x v="374"/>
    <x v="213"/>
    <x v="213"/>
    <x v="205"/>
    <x v="0"/>
    <x v="0"/>
    <x v="0"/>
    <x v="4"/>
    <m/>
    <x v="0"/>
    <x v="1"/>
    <s v="RFQ Detail_Estimated SC Normal Net Profit %"/>
    <x v="374"/>
    <x v="1"/>
    <x v="0"/>
    <x v="3"/>
    <x v="0"/>
    <x v="0"/>
    <x v="0"/>
    <e v="#REF!"/>
    <s v="ESTIMATED_SC_NORMAL_NET_PROFIT_%"/>
    <x v="36"/>
    <x v="178"/>
    <x v="0"/>
    <n v="8"/>
    <x v="3"/>
    <x v="3"/>
    <x v="4"/>
    <s v=""/>
    <s v=""/>
    <n v="374"/>
    <s v="-374"/>
    <x v="0"/>
    <x v="0"/>
    <x v="0"/>
    <x v="213"/>
    <x v="4"/>
    <s v="預估SC淨利率"/>
    <s v=""/>
    <s v=""/>
    <x v="0"/>
    <x v="182"/>
    <m/>
    <s v=",[RFQ_LCVF_Est_SC_Net_Profit_P]^()$"/>
    <n v="9"/>
    <x v="0"/>
    <x v="0"/>
    <x v="0"/>
    <x v="0"/>
    <x v="0"/>
    <x v="1"/>
    <b v="1"/>
    <x v="0"/>
    <x v="1"/>
    <n v="0"/>
    <x v="0"/>
    <b v="0"/>
    <b v="0"/>
    <b v="0"/>
    <b v="0"/>
    <b v="0"/>
    <b v="0"/>
    <b v="0"/>
    <b v="0"/>
    <b v="0"/>
    <b v="0"/>
    <b v="0"/>
    <x v="1"/>
    <x v="1"/>
    <n v="0"/>
    <x v="20"/>
    <x v="0"/>
  </r>
  <r>
    <m/>
    <s v="BPM"/>
    <x v="0"/>
    <x v="214"/>
    <x v="214"/>
    <x v="113"/>
    <x v="219"/>
    <s v="NP_Type=SC (資料源NP Web)"/>
    <x v="1"/>
    <m/>
    <s v="N/A"/>
    <s v="Confidential"/>
    <x v="4"/>
    <m/>
    <x v="3"/>
    <s v="BPM"/>
    <x v="4"/>
    <x v="3"/>
    <x v="0"/>
    <x v="0"/>
    <e v="#REF!"/>
    <s v="ACTUAL_SC_NORMAL_NET_PROFIT_%"/>
    <m/>
    <m/>
    <m/>
    <m/>
    <m/>
    <m/>
    <m/>
    <m/>
    <m/>
    <m/>
    <m/>
    <m/>
    <m/>
    <m/>
    <m/>
    <m/>
    <m/>
    <m/>
    <s v="資料清單"/>
    <x v="7"/>
    <x v="36"/>
    <x v="183"/>
    <x v="0"/>
    <s v="IEC_STD_V10 &gt;&gt; Data Standard &gt;&gt; BPM"/>
    <s v="Actual SC Normal Net Profit %"/>
    <x v="214"/>
    <x v="113"/>
    <x v="0"/>
    <x v="219"/>
    <x v="4"/>
    <s v="IEC_STD_V10 &gt;&gt; Common &gt;&gt; AutoMetaDataActual SC Normal Net Profit %"/>
    <x v="1"/>
    <x v="1"/>
    <s v="實際SC淨利率Property"/>
    <s v="詢價專案資料"/>
    <n v="377"/>
    <n v="341"/>
    <n v="0"/>
    <s v="Actual SC Normal Net Profit %"/>
    <n v="1"/>
    <n v="0"/>
    <n v="0"/>
    <x v="0"/>
    <s v="RFQ Detail"/>
    <x v="36"/>
    <s v="IEC_STD_V10 &gt;&gt; Data Standard &gt;&gt; BPM &gt;&gt; RFQ Detail"/>
    <x v="0"/>
    <s v="E.2.3.0:"/>
    <x v="36"/>
    <x v="36"/>
    <x v="375"/>
    <x v="214"/>
    <x v="214"/>
    <x v="217"/>
    <x v="0"/>
    <x v="0"/>
    <x v="0"/>
    <x v="4"/>
    <m/>
    <x v="0"/>
    <x v="1"/>
    <s v="RFQ Detail_Actual SC Normal Net Profit %"/>
    <x v="375"/>
    <x v="1"/>
    <x v="0"/>
    <x v="3"/>
    <x v="0"/>
    <x v="0"/>
    <x v="0"/>
    <e v="#REF!"/>
    <s v="ACTUAL_SC_NORMAL_NET_PROFIT_%"/>
    <x v="36"/>
    <x v="179"/>
    <x v="0"/>
    <n v="8"/>
    <x v="3"/>
    <x v="3"/>
    <x v="4"/>
    <s v=""/>
    <s v=""/>
    <n v="375"/>
    <s v="-375"/>
    <x v="0"/>
    <x v="0"/>
    <x v="0"/>
    <x v="214"/>
    <x v="4"/>
    <s v="實際SC淨利率"/>
    <s v=""/>
    <s v=""/>
    <x v="0"/>
    <x v="183"/>
    <m/>
    <s v="^()$"/>
    <n v="9"/>
    <x v="0"/>
    <x v="0"/>
    <x v="0"/>
    <x v="0"/>
    <x v="0"/>
    <x v="1"/>
    <b v="0"/>
    <x v="0"/>
    <x v="1"/>
    <n v="0"/>
    <x v="0"/>
    <b v="0"/>
    <b v="0"/>
    <b v="0"/>
    <b v="0"/>
    <b v="0"/>
    <b v="0"/>
    <b v="0"/>
    <b v="0"/>
    <b v="0"/>
    <b v="0"/>
    <b v="0"/>
    <x v="1"/>
    <x v="1"/>
    <n v="0"/>
    <x v="7"/>
    <x v="0"/>
  </r>
  <r>
    <m/>
    <s v="BPM"/>
    <x v="0"/>
    <x v="215"/>
    <x v="215"/>
    <x v="114"/>
    <x v="220"/>
    <m/>
    <x v="1"/>
    <m/>
    <s v="N/A"/>
    <s v="Confidential"/>
    <x v="4"/>
    <m/>
    <x v="3"/>
    <s v="BPM"/>
    <x v="4"/>
    <x v="3"/>
    <x v="25"/>
    <x v="0"/>
    <e v="#REF!"/>
    <s v="ESTIMATED_SKU_NORMAL_NET_PROFIT_%"/>
    <m/>
    <m/>
    <m/>
    <m/>
    <m/>
    <m/>
    <m/>
    <m/>
    <m/>
    <m/>
    <m/>
    <m/>
    <m/>
    <m/>
    <m/>
    <m/>
    <m/>
    <m/>
    <s v="資料清單"/>
    <x v="7"/>
    <x v="37"/>
    <x v="184"/>
    <x v="0"/>
    <s v="IEC_STD_V10 &gt;&gt; Data Standard &gt;&gt; BPM"/>
    <s v="Estimated SKU Normal Net Profit %"/>
    <x v="215"/>
    <x v="114"/>
    <x v="0"/>
    <x v="220"/>
    <x v="4"/>
    <s v="IEC_STD_V10 &gt;&gt; Common &gt;&gt; AutoMetaDataEstimated SKU Normal Net Profit %"/>
    <x v="1"/>
    <x v="1"/>
    <s v="預估SKU淨利率Property"/>
    <s v="詢價專案資料"/>
    <n v="378"/>
    <n v="341"/>
    <n v="0"/>
    <s v="Estimated SKU Normal Net Profit %"/>
    <n v="1"/>
    <n v="0"/>
    <n v="0"/>
    <x v="0"/>
    <s v="RFQ Detail"/>
    <x v="36"/>
    <s v="IEC_STD_V10 &gt;&gt; Data Standard &gt;&gt; BPM &gt;&gt; RFQ Detail"/>
    <x v="0"/>
    <s v="E.2.3.0:"/>
    <x v="37"/>
    <x v="37"/>
    <x v="376"/>
    <x v="215"/>
    <x v="215"/>
    <x v="205"/>
    <x v="0"/>
    <x v="0"/>
    <x v="0"/>
    <x v="4"/>
    <m/>
    <x v="0"/>
    <x v="1"/>
    <s v="RFQ Detail_Estimated SKU Normal Net Profit %"/>
    <x v="376"/>
    <x v="1"/>
    <x v="0"/>
    <x v="3"/>
    <x v="0"/>
    <x v="0"/>
    <x v="0"/>
    <e v="#REF!"/>
    <s v="ESTIMATED_SKU_NORMAL_NET_PROFIT_%"/>
    <x v="36"/>
    <x v="180"/>
    <x v="0"/>
    <n v="8"/>
    <x v="3"/>
    <x v="3"/>
    <x v="4"/>
    <s v=""/>
    <s v=""/>
    <n v="376"/>
    <s v="-376"/>
    <x v="0"/>
    <x v="0"/>
    <x v="0"/>
    <x v="215"/>
    <x v="4"/>
    <s v="預估SKU淨利率"/>
    <s v=""/>
    <s v=""/>
    <x v="0"/>
    <x v="184"/>
    <m/>
    <s v="RFQ_LCVF_Est_SKU_Net_Profit_P^()$"/>
    <n v="9"/>
    <x v="0"/>
    <x v="0"/>
    <x v="0"/>
    <x v="0"/>
    <x v="0"/>
    <x v="1"/>
    <b v="1"/>
    <x v="0"/>
    <x v="1"/>
    <n v="0"/>
    <x v="0"/>
    <b v="0"/>
    <b v="0"/>
    <b v="0"/>
    <b v="0"/>
    <b v="0"/>
    <b v="0"/>
    <b v="0"/>
    <b v="0"/>
    <b v="0"/>
    <b v="0"/>
    <b v="0"/>
    <x v="1"/>
    <x v="1"/>
    <n v="0"/>
    <x v="36"/>
    <x v="0"/>
  </r>
  <r>
    <m/>
    <s v="BPM"/>
    <x v="0"/>
    <x v="216"/>
    <x v="216"/>
    <x v="115"/>
    <x v="221"/>
    <s v="NP_Type=SKU, Catetory = CPU or Rack (資料源NP Web)"/>
    <x v="1"/>
    <m/>
    <s v="N/A"/>
    <s v="Confidential"/>
    <x v="4"/>
    <m/>
    <x v="3"/>
    <s v="BPM"/>
    <x v="4"/>
    <x v="3"/>
    <x v="0"/>
    <x v="0"/>
    <e v="#REF!"/>
    <s v="ACTUAL_SKU_NORMAL_NET_PROFIT_%"/>
    <m/>
    <m/>
    <m/>
    <m/>
    <m/>
    <m/>
    <m/>
    <m/>
    <m/>
    <m/>
    <m/>
    <m/>
    <m/>
    <m/>
    <m/>
    <m/>
    <m/>
    <m/>
    <s v="資料清單"/>
    <x v="7"/>
    <x v="38"/>
    <x v="185"/>
    <x v="0"/>
    <s v="IEC_STD_V10 &gt;&gt; Data Standard &gt;&gt; BPM"/>
    <s v="Actual SKU Normal Net Profit %"/>
    <x v="216"/>
    <x v="115"/>
    <x v="0"/>
    <x v="221"/>
    <x v="4"/>
    <s v="IEC_STD_V10 &gt;&gt; Common &gt;&gt; AutoMetaDataActual SKU Normal Net Profit %"/>
    <x v="1"/>
    <x v="1"/>
    <s v="實際SKU淨利率Property"/>
    <s v="詢價專案資料"/>
    <n v="379"/>
    <n v="341"/>
    <n v="0"/>
    <s v="Actual SKU Normal Net Profit %"/>
    <n v="1"/>
    <n v="0"/>
    <n v="0"/>
    <x v="0"/>
    <s v="RFQ Detail"/>
    <x v="36"/>
    <s v="IEC_STD_V10 &gt;&gt; Data Standard &gt;&gt; BPM &gt;&gt; RFQ Detail"/>
    <x v="0"/>
    <s v="E.2.3.0:"/>
    <x v="38"/>
    <x v="38"/>
    <x v="377"/>
    <x v="216"/>
    <x v="216"/>
    <x v="218"/>
    <x v="0"/>
    <x v="0"/>
    <x v="0"/>
    <x v="4"/>
    <m/>
    <x v="0"/>
    <x v="1"/>
    <s v="RFQ Detail_Actual SKU Normal Net Profit %"/>
    <x v="377"/>
    <x v="1"/>
    <x v="0"/>
    <x v="3"/>
    <x v="0"/>
    <x v="0"/>
    <x v="0"/>
    <e v="#REF!"/>
    <s v="ACTUAL_SKU_NORMAL_NET_PROFIT_%"/>
    <x v="36"/>
    <x v="181"/>
    <x v="0"/>
    <n v="8"/>
    <x v="3"/>
    <x v="3"/>
    <x v="4"/>
    <s v=""/>
    <s v=""/>
    <n v="377"/>
    <s v="-377"/>
    <x v="0"/>
    <x v="0"/>
    <x v="0"/>
    <x v="216"/>
    <x v="4"/>
    <s v="實際SKU淨利率"/>
    <s v=""/>
    <s v=""/>
    <x v="0"/>
    <x v="185"/>
    <m/>
    <s v="^()$"/>
    <n v="9"/>
    <x v="0"/>
    <x v="0"/>
    <x v="0"/>
    <x v="0"/>
    <x v="0"/>
    <x v="1"/>
    <b v="0"/>
    <x v="0"/>
    <x v="1"/>
    <n v="0"/>
    <x v="0"/>
    <b v="0"/>
    <b v="0"/>
    <b v="0"/>
    <b v="0"/>
    <b v="0"/>
    <b v="0"/>
    <b v="0"/>
    <b v="0"/>
    <b v="0"/>
    <b v="0"/>
    <b v="0"/>
    <x v="1"/>
    <x v="1"/>
    <n v="0"/>
    <x v="26"/>
    <x v="0"/>
  </r>
  <r>
    <m/>
    <s v="BPM"/>
    <x v="0"/>
    <x v="217"/>
    <x v="217"/>
    <x v="1"/>
    <x v="222"/>
    <s v="詢價達成率相關資料"/>
    <x v="0"/>
    <m/>
    <m/>
    <m/>
    <x v="0"/>
    <m/>
    <x v="3"/>
    <s v="BPM"/>
    <x v="4"/>
    <x v="3"/>
    <x v="0"/>
    <x v="0"/>
    <s v="INT_RFQ_HIT_RATE_DATA"/>
    <m/>
    <m/>
    <m/>
    <m/>
    <m/>
    <m/>
    <m/>
    <m/>
    <m/>
    <m/>
    <m/>
    <m/>
    <m/>
    <m/>
    <m/>
    <m/>
    <m/>
    <m/>
    <m/>
    <s v="資料清單"/>
    <x v="7"/>
    <x v="39"/>
    <x v="186"/>
    <x v="0"/>
    <s v="IEC_STD_V10 &gt;&gt; Data Standard &gt;&gt; BPM"/>
    <s v="RFQ Hit Rate Data"/>
    <x v="217"/>
    <x v="1"/>
    <x v="0"/>
    <x v="222"/>
    <x v="4"/>
    <s v="IEC_STD_V10 &gt;&gt; Common &gt;&gt; AutoMetaDataRFQ Hit Rate Data"/>
    <x v="0"/>
    <x v="3"/>
    <s v="詢價達成率相關資料Concept"/>
    <s v="詢價達成率相關資料"/>
    <n v="380"/>
    <n v="0"/>
    <n v="0"/>
    <s v=""/>
    <n v="0"/>
    <n v="0"/>
    <n v="0"/>
    <x v="0"/>
    <s v=""/>
    <x v="0"/>
    <s v=""/>
    <x v="0"/>
    <s v="E.2.3.0:"/>
    <x v="39"/>
    <x v="39"/>
    <x v="378"/>
    <x v="217"/>
    <x v="217"/>
    <x v="219"/>
    <x v="0"/>
    <x v="0"/>
    <x v="0"/>
    <x v="0"/>
    <m/>
    <x v="0"/>
    <x v="0"/>
    <s v="RFQ Hit Rate Data"/>
    <x v="378"/>
    <x v="0"/>
    <x v="0"/>
    <x v="3"/>
    <x v="0"/>
    <x v="0"/>
    <x v="0"/>
    <s v="INT_RFQ_HIT_RATE_DATA"/>
    <s v=""/>
    <x v="37"/>
    <x v="0"/>
    <x v="0"/>
    <n v="8"/>
    <x v="3"/>
    <x v="3"/>
    <x v="4"/>
    <s v=""/>
    <s v=""/>
    <n v="378"/>
    <s v="-378"/>
    <x v="0"/>
    <x v="0"/>
    <x v="0"/>
    <x v="217"/>
    <x v="4"/>
    <s v="詢價達成率相關資料"/>
    <s v=""/>
    <s v=""/>
    <x v="0"/>
    <x v="186"/>
    <m/>
    <s v="^()$"/>
    <n v="9"/>
    <x v="0"/>
    <x v="0"/>
    <x v="0"/>
    <x v="0"/>
    <x v="0"/>
    <x v="1"/>
    <b v="0"/>
    <x v="0"/>
    <x v="0"/>
    <n v="0"/>
    <x v="0"/>
    <b v="0"/>
    <b v="0"/>
    <b v="0"/>
    <b v="0"/>
    <b v="0"/>
    <b v="0"/>
    <b v="1"/>
    <b v="0"/>
    <b v="0"/>
    <b v="0"/>
    <b v="0"/>
    <x v="0"/>
    <x v="7"/>
    <n v="1"/>
    <x v="3"/>
    <x v="0"/>
  </r>
  <r>
    <m/>
    <s v="BPM"/>
    <x v="0"/>
    <x v="2"/>
    <x v="2"/>
    <x v="0"/>
    <x v="184"/>
    <s v="Business group setting"/>
    <x v="2"/>
    <m/>
    <s v="N/A"/>
    <s v="Confidential"/>
    <x v="2"/>
    <m/>
    <x v="3"/>
    <s v="BPM"/>
    <x v="4"/>
    <x v="3"/>
    <x v="2"/>
    <x v="0"/>
    <s v="INT_RFQ_HIT_RATE_DATA"/>
    <s v="BG_CODE"/>
    <m/>
    <m/>
    <m/>
    <m/>
    <m/>
    <m/>
    <m/>
    <m/>
    <m/>
    <m/>
    <m/>
    <m/>
    <m/>
    <m/>
    <m/>
    <m/>
    <m/>
    <m/>
    <s v="資料清單"/>
    <x v="7"/>
    <x v="40"/>
    <x v="2"/>
    <x v="0"/>
    <s v="IEC_STD_V10 &gt;&gt; Data Standard &gt;&gt; BPM"/>
    <s v="BG Code"/>
    <x v="2"/>
    <x v="0"/>
    <x v="0"/>
    <x v="184"/>
    <x v="4"/>
    <s v="IEC_STD_V10 &gt;&gt; Common &gt;&gt; AutoMetaDataBG Code"/>
    <x v="2"/>
    <x v="1"/>
    <s v="事業群代碼Relationship"/>
    <s v="詢價達成率相關資料"/>
    <n v="4"/>
    <n v="380"/>
    <n v="0"/>
    <s v=""/>
    <n v="0"/>
    <n v="0"/>
    <n v="4"/>
    <x v="2"/>
    <s v="RFQ Hit Rate Data"/>
    <x v="37"/>
    <s v="IEC_STD_V10 &gt;&gt; Data Standard &gt;&gt; BPM &gt;&gt; RFQ Hit Rate Data"/>
    <x v="0"/>
    <s v="E.2.3.0:"/>
    <x v="40"/>
    <x v="40"/>
    <x v="379"/>
    <x v="2"/>
    <x v="2"/>
    <x v="196"/>
    <x v="0"/>
    <x v="0"/>
    <x v="0"/>
    <x v="2"/>
    <m/>
    <x v="0"/>
    <x v="2"/>
    <s v="RFQ Hit Rate Data_BG Code"/>
    <x v="379"/>
    <x v="2"/>
    <x v="0"/>
    <x v="3"/>
    <x v="0"/>
    <x v="0"/>
    <x v="0"/>
    <s v="INT_RFQ_HIT_RATE_DATA"/>
    <s v="BG_CODE"/>
    <x v="37"/>
    <x v="2"/>
    <x v="0"/>
    <n v="8"/>
    <x v="3"/>
    <x v="3"/>
    <x v="0"/>
    <s v=""/>
    <s v=""/>
    <n v="379"/>
    <s v="-379"/>
    <x v="0"/>
    <x v="0"/>
    <x v="0"/>
    <x v="2"/>
    <x v="4"/>
    <s v="Business group"/>
    <s v=""/>
    <s v=""/>
    <x v="0"/>
    <x v="2"/>
    <m/>
    <s v="BG^()$"/>
    <n v="9"/>
    <x v="0"/>
    <x v="0"/>
    <x v="0"/>
    <x v="0"/>
    <x v="1"/>
    <x v="1"/>
    <b v="0"/>
    <x v="0"/>
    <x v="1"/>
    <n v="0"/>
    <x v="0"/>
    <b v="0"/>
    <b v="0"/>
    <b v="0"/>
    <b v="0"/>
    <b v="0"/>
    <b v="0"/>
    <b v="0"/>
    <b v="0"/>
    <b v="0"/>
    <b v="0"/>
    <b v="0"/>
    <x v="1"/>
    <x v="1"/>
    <n v="0"/>
    <x v="1"/>
    <x v="0"/>
  </r>
  <r>
    <m/>
    <s v="BPM"/>
    <x v="0"/>
    <x v="180"/>
    <x v="180"/>
    <x v="81"/>
    <x v="185"/>
    <s v="EBG: BU1, BU2, BU5, BU6, NIDC"/>
    <x v="2"/>
    <m/>
    <s v="N/A"/>
    <s v="Confidential"/>
    <x v="2"/>
    <m/>
    <x v="3"/>
    <s v="BPM"/>
    <x v="4"/>
    <x v="3"/>
    <x v="3"/>
    <x v="0"/>
    <s v="INT_RFQ_HIT_RATE_DATA"/>
    <s v="BU_CODE"/>
    <m/>
    <m/>
    <m/>
    <m/>
    <m/>
    <m/>
    <m/>
    <m/>
    <m/>
    <m/>
    <m/>
    <m/>
    <m/>
    <m/>
    <m/>
    <m/>
    <m/>
    <m/>
    <s v="資料清單"/>
    <x v="7"/>
    <x v="41"/>
    <x v="149"/>
    <x v="0"/>
    <s v="IEC_STD_V10 &gt;&gt; Data Standard &gt;&gt; BPM"/>
    <s v="BU Code"/>
    <x v="180"/>
    <x v="81"/>
    <x v="0"/>
    <x v="185"/>
    <x v="4"/>
    <s v="IEC_STD_V10 &gt;&gt; Common &gt;&gt; AutoMetaDataBU Code"/>
    <x v="2"/>
    <x v="1"/>
    <s v="事業處代碼Relationship"/>
    <s v="詢價達成率相關資料"/>
    <n v="343"/>
    <n v="380"/>
    <n v="0"/>
    <s v=""/>
    <n v="0"/>
    <n v="0"/>
    <n v="515"/>
    <x v="81"/>
    <s v="RFQ Hit Rate Data"/>
    <x v="37"/>
    <s v="IEC_STD_V10 &gt;&gt; Data Standard &gt;&gt; BPM &gt;&gt; RFQ Hit Rate Data"/>
    <x v="0"/>
    <s v="E.2.3.0:"/>
    <x v="41"/>
    <x v="41"/>
    <x v="380"/>
    <x v="180"/>
    <x v="180"/>
    <x v="197"/>
    <x v="0"/>
    <x v="0"/>
    <x v="0"/>
    <x v="2"/>
    <m/>
    <x v="0"/>
    <x v="2"/>
    <s v="RFQ Hit Rate Data_BU Code"/>
    <x v="380"/>
    <x v="2"/>
    <x v="0"/>
    <x v="3"/>
    <x v="0"/>
    <x v="0"/>
    <x v="0"/>
    <s v="INT_RFQ_HIT_RATE_DATA"/>
    <s v="BU_CODE"/>
    <x v="37"/>
    <x v="145"/>
    <x v="0"/>
    <n v="8"/>
    <x v="3"/>
    <x v="3"/>
    <x v="0"/>
    <s v=""/>
    <s v=""/>
    <n v="380"/>
    <s v="-380"/>
    <x v="0"/>
    <x v="0"/>
    <x v="0"/>
    <x v="180"/>
    <x v="4"/>
    <s v="事業處代碼"/>
    <s v=""/>
    <s v=""/>
    <x v="0"/>
    <x v="149"/>
    <m/>
    <s v="BU^()$"/>
    <n v="9"/>
    <x v="0"/>
    <x v="0"/>
    <x v="0"/>
    <x v="0"/>
    <x v="1"/>
    <x v="1"/>
    <b v="0"/>
    <x v="0"/>
    <x v="1"/>
    <n v="0"/>
    <x v="0"/>
    <b v="0"/>
    <b v="0"/>
    <b v="0"/>
    <b v="0"/>
    <b v="1"/>
    <b v="0"/>
    <b v="0"/>
    <b v="0"/>
    <b v="0"/>
    <b v="0"/>
    <b v="0"/>
    <x v="0"/>
    <x v="2"/>
    <n v="0"/>
    <x v="1"/>
    <x v="0"/>
  </r>
  <r>
    <m/>
    <s v="BPM"/>
    <x v="0"/>
    <x v="181"/>
    <x v="181"/>
    <x v="82"/>
    <x v="186"/>
    <s v="ex.BU1的 AME, HPE, BU2的A1,S1,C1,ZT"/>
    <x v="2"/>
    <m/>
    <s v="N/A"/>
    <s v="Confidential"/>
    <x v="2"/>
    <m/>
    <x v="3"/>
    <s v="BPM"/>
    <x v="4"/>
    <x v="3"/>
    <x v="0"/>
    <x v="0"/>
    <s v="INT_RFQ_HIT_RATE_DATA"/>
    <s v="LOB_CODE"/>
    <m/>
    <m/>
    <m/>
    <m/>
    <m/>
    <m/>
    <m/>
    <m/>
    <m/>
    <m/>
    <m/>
    <m/>
    <m/>
    <m/>
    <m/>
    <m/>
    <m/>
    <m/>
    <s v="資料清單"/>
    <x v="7"/>
    <x v="42"/>
    <x v="150"/>
    <x v="0"/>
    <s v="IEC_STD_V10 &gt;&gt; Data Standard &gt;&gt; BPM"/>
    <s v="LOB Code"/>
    <x v="181"/>
    <x v="82"/>
    <x v="0"/>
    <x v="186"/>
    <x v="4"/>
    <s v="IEC_STD_V10 &gt;&gt; Common &gt;&gt; AutoMetaDataLOB Code"/>
    <x v="2"/>
    <x v="1"/>
    <s v="事業部代碼Relationship"/>
    <s v="詢價達成率相關資料"/>
    <n v="344"/>
    <n v="380"/>
    <n v="0"/>
    <s v=""/>
    <n v="0"/>
    <n v="0"/>
    <n v="508"/>
    <x v="82"/>
    <s v="RFQ Hit Rate Data"/>
    <x v="37"/>
    <s v="IEC_STD_V10 &gt;&gt; Data Standard &gt;&gt; BPM &gt;&gt; RFQ Hit Rate Data"/>
    <x v="0"/>
    <s v="E.2.3.0:"/>
    <x v="42"/>
    <x v="42"/>
    <x v="381"/>
    <x v="181"/>
    <x v="181"/>
    <x v="198"/>
    <x v="0"/>
    <x v="0"/>
    <x v="0"/>
    <x v="2"/>
    <m/>
    <x v="0"/>
    <x v="2"/>
    <s v="RFQ Hit Rate Data_LOB Code"/>
    <x v="381"/>
    <x v="2"/>
    <x v="0"/>
    <x v="3"/>
    <x v="0"/>
    <x v="0"/>
    <x v="0"/>
    <s v="INT_RFQ_HIT_RATE_DATA"/>
    <s v="LOB_CODE"/>
    <x v="37"/>
    <x v="146"/>
    <x v="0"/>
    <n v="8"/>
    <x v="3"/>
    <x v="3"/>
    <x v="0"/>
    <s v=""/>
    <s v=""/>
    <n v="381"/>
    <s v="-381"/>
    <x v="0"/>
    <x v="0"/>
    <x v="0"/>
    <x v="181"/>
    <x v="4"/>
    <s v="事業部代碼"/>
    <s v=""/>
    <s v=""/>
    <x v="0"/>
    <x v="150"/>
    <m/>
    <s v="^()$"/>
    <n v="9"/>
    <x v="0"/>
    <x v="0"/>
    <x v="0"/>
    <x v="0"/>
    <x v="1"/>
    <x v="1"/>
    <b v="0"/>
    <x v="0"/>
    <x v="1"/>
    <n v="0"/>
    <x v="0"/>
    <b v="0"/>
    <b v="0"/>
    <b v="0"/>
    <b v="0"/>
    <b v="0"/>
    <b v="0"/>
    <b v="0"/>
    <b v="0"/>
    <b v="0"/>
    <b v="0"/>
    <b v="0"/>
    <x v="1"/>
    <x v="1"/>
    <n v="0"/>
    <x v="41"/>
    <x v="0"/>
  </r>
  <r>
    <m/>
    <s v="BPM"/>
    <x v="0"/>
    <x v="182"/>
    <x v="182"/>
    <x v="83"/>
    <x v="187"/>
    <s v="客戶名稱-SAP"/>
    <x v="2"/>
    <m/>
    <s v="N/A"/>
    <s v="General"/>
    <x v="1"/>
    <m/>
    <x v="3"/>
    <s v="BPM"/>
    <x v="4"/>
    <x v="3"/>
    <x v="0"/>
    <x v="0"/>
    <s v="INT_RFQ_HIT_RATE_DATA"/>
    <s v="CUSTOMER_NAME_SAP"/>
    <m/>
    <m/>
    <m/>
    <m/>
    <m/>
    <m/>
    <m/>
    <m/>
    <m/>
    <m/>
    <m/>
    <m/>
    <m/>
    <m/>
    <m/>
    <m/>
    <m/>
    <m/>
    <s v="資料清單"/>
    <x v="7"/>
    <x v="43"/>
    <x v="151"/>
    <x v="0"/>
    <s v="IEC_STD_V10 &gt;&gt; Data Standard &gt;&gt; BPM"/>
    <s v="Customer Name-SAP"/>
    <x v="182"/>
    <x v="83"/>
    <x v="0"/>
    <x v="187"/>
    <x v="4"/>
    <s v="IEC_STD_V10 &gt;&gt; Common &gt;&gt; AutoMetaDataCustomer Name-SAP"/>
    <x v="2"/>
    <x v="0"/>
    <s v="客戶名稱-SAPRelationship"/>
    <s v="詢價達成率相關資料"/>
    <n v="345"/>
    <n v="380"/>
    <n v="0"/>
    <s v=""/>
    <n v="0"/>
    <n v="0"/>
    <n v="981"/>
    <x v="83"/>
    <s v="RFQ Hit Rate Data"/>
    <x v="37"/>
    <s v="IEC_STD_V10 &gt;&gt; Data Standard &gt;&gt; BPM &gt;&gt; RFQ Hit Rate Data"/>
    <x v="0"/>
    <s v="E.2.3.0:"/>
    <x v="43"/>
    <x v="43"/>
    <x v="382"/>
    <x v="182"/>
    <x v="182"/>
    <x v="199"/>
    <x v="0"/>
    <x v="0"/>
    <x v="0"/>
    <x v="1"/>
    <m/>
    <x v="0"/>
    <x v="2"/>
    <s v="RFQ Hit Rate Data_Customer Name-SAP"/>
    <x v="382"/>
    <x v="2"/>
    <x v="0"/>
    <x v="3"/>
    <x v="0"/>
    <x v="0"/>
    <x v="0"/>
    <s v="INT_RFQ_HIT_RATE_DATA"/>
    <s v="CUSTOMER_NAME_SAP"/>
    <x v="37"/>
    <x v="147"/>
    <x v="0"/>
    <n v="8"/>
    <x v="3"/>
    <x v="3"/>
    <x v="0"/>
    <s v=""/>
    <s v=""/>
    <n v="382"/>
    <s v="-382"/>
    <x v="0"/>
    <x v="0"/>
    <x v="0"/>
    <x v="182"/>
    <x v="4"/>
    <s v="客戶名稱-SAP"/>
    <s v=""/>
    <s v=""/>
    <x v="0"/>
    <x v="151"/>
    <m/>
    <s v="^()$"/>
    <n v="9"/>
    <x v="0"/>
    <x v="0"/>
    <x v="0"/>
    <x v="0"/>
    <x v="1"/>
    <x v="1"/>
    <b v="0"/>
    <x v="0"/>
    <x v="1"/>
    <n v="0"/>
    <x v="0"/>
    <b v="0"/>
    <b v="0"/>
    <b v="0"/>
    <b v="0"/>
    <b v="1"/>
    <b v="0"/>
    <b v="0"/>
    <b v="0"/>
    <b v="0"/>
    <b v="0"/>
    <b v="0"/>
    <x v="0"/>
    <x v="2"/>
    <n v="0"/>
    <x v="3"/>
    <x v="0"/>
  </r>
  <r>
    <m/>
    <s v="BPM"/>
    <x v="0"/>
    <x v="183"/>
    <x v="183"/>
    <x v="84"/>
    <x v="188"/>
    <s v="產品視野"/>
    <x v="2"/>
    <m/>
    <s v="N/A"/>
    <s v="Confidential"/>
    <x v="1"/>
    <m/>
    <x v="3"/>
    <s v="BPM"/>
    <x v="4"/>
    <x v="3"/>
    <x v="0"/>
    <x v="0"/>
    <s v="INT_RFQ_HIT_RATE_DATA"/>
    <s v="PRODUCT_HORIZON"/>
    <m/>
    <m/>
    <m/>
    <m/>
    <m/>
    <m/>
    <m/>
    <m/>
    <m/>
    <m/>
    <m/>
    <m/>
    <m/>
    <m/>
    <m/>
    <m/>
    <m/>
    <m/>
    <s v="資料清單"/>
    <x v="7"/>
    <x v="44"/>
    <x v="152"/>
    <x v="0"/>
    <s v="IEC_STD_V10 &gt;&gt; Data Standard &gt;&gt; BPM"/>
    <s v="Product Horizon"/>
    <x v="183"/>
    <x v="84"/>
    <x v="0"/>
    <x v="188"/>
    <x v="4"/>
    <s v="IEC_STD_V10 &gt;&gt; Common &gt;&gt; AutoMetaDataProduct Horizon"/>
    <x v="2"/>
    <x v="1"/>
    <s v="產品視野Relationship"/>
    <s v="詢價達成率相關資料"/>
    <n v="346"/>
    <n v="380"/>
    <n v="0"/>
    <s v=""/>
    <n v="0"/>
    <n v="0"/>
    <n v="395"/>
    <x v="84"/>
    <s v="RFQ Hit Rate Data"/>
    <x v="37"/>
    <s v="IEC_STD_V10 &gt;&gt; Data Standard &gt;&gt; BPM &gt;&gt; RFQ Hit Rate Data"/>
    <x v="0"/>
    <s v="E.2.3.0:"/>
    <x v="44"/>
    <x v="44"/>
    <x v="383"/>
    <x v="183"/>
    <x v="183"/>
    <x v="220"/>
    <x v="0"/>
    <x v="0"/>
    <x v="0"/>
    <x v="1"/>
    <m/>
    <x v="0"/>
    <x v="2"/>
    <s v="RFQ Hit Rate Data_Product Horizon"/>
    <x v="383"/>
    <x v="2"/>
    <x v="0"/>
    <x v="3"/>
    <x v="0"/>
    <x v="0"/>
    <x v="0"/>
    <s v="INT_RFQ_HIT_RATE_DATA"/>
    <s v="PRODUCT_HORIZON"/>
    <x v="37"/>
    <x v="148"/>
    <x v="0"/>
    <n v="8"/>
    <x v="3"/>
    <x v="3"/>
    <x v="4"/>
    <s v=""/>
    <s v=""/>
    <n v="383"/>
    <s v="-383"/>
    <x v="0"/>
    <x v="0"/>
    <x v="0"/>
    <x v="183"/>
    <x v="4"/>
    <s v="產品視野"/>
    <s v=""/>
    <s v=""/>
    <x v="0"/>
    <x v="152"/>
    <m/>
    <s v="^()$"/>
    <n v="9"/>
    <x v="0"/>
    <x v="0"/>
    <x v="0"/>
    <x v="0"/>
    <x v="1"/>
    <x v="1"/>
    <b v="0"/>
    <x v="0"/>
    <x v="1"/>
    <n v="0"/>
    <x v="0"/>
    <b v="0"/>
    <b v="0"/>
    <b v="0"/>
    <b v="0"/>
    <b v="0"/>
    <b v="0"/>
    <b v="0"/>
    <b v="0"/>
    <b v="0"/>
    <b v="0"/>
    <b v="0"/>
    <x v="1"/>
    <x v="1"/>
    <n v="0"/>
    <x v="18"/>
    <x v="0"/>
  </r>
  <r>
    <s v="詢問代表中"/>
    <s v="BPM"/>
    <x v="0"/>
    <x v="189"/>
    <x v="189"/>
    <x v="1"/>
    <x v="194"/>
    <m/>
    <x v="2"/>
    <m/>
    <s v="N/A"/>
    <m/>
    <x v="0"/>
    <m/>
    <x v="5"/>
    <s v="BPM"/>
    <x v="4"/>
    <x v="3"/>
    <x v="0"/>
    <x v="0"/>
    <s v="INT_RFQ_HIT_RATE_DATA"/>
    <s v="AWARD_YEAR__&gt;_RFQ_END_YEAR"/>
    <m/>
    <m/>
    <m/>
    <m/>
    <m/>
    <m/>
    <m/>
    <m/>
    <m/>
    <m/>
    <m/>
    <m/>
    <m/>
    <m/>
    <m/>
    <m/>
    <m/>
    <m/>
    <s v="資料清單"/>
    <x v="7"/>
    <x v="45"/>
    <x v="158"/>
    <x v="0"/>
    <s v="IEC_STD_V10 &gt;&gt; Data Standard &gt;&gt; BPM"/>
    <s v="Award Year -&amp;gt; RFQ End Year"/>
    <x v="189"/>
    <x v="1"/>
    <x v="0"/>
    <x v="194"/>
    <x v="4"/>
    <s v="IEC_STD_V10 &gt;&gt; Common &gt;&gt; AutoMetaDataAward Year -&gt; RFQ End Year"/>
    <x v="2"/>
    <x v="3"/>
    <s v="RFQ 專案Award年度 -&gt; 詢價結束年度Relationship"/>
    <s v="詢價達成率相關資料"/>
    <n v="352"/>
    <n v="380"/>
    <n v="0"/>
    <s v=""/>
    <n v="0"/>
    <n v="0"/>
    <n v="352"/>
    <x v="93"/>
    <s v="RFQ Hit Rate Data"/>
    <x v="37"/>
    <s v="IEC_STD_V10 &gt;&gt; Data Standard &gt;&gt; BPM &gt;&gt; RFQ Hit Rate Data"/>
    <x v="0"/>
    <s v="E.2.3.0:"/>
    <x v="45"/>
    <x v="45"/>
    <x v="350"/>
    <x v="189"/>
    <x v="189"/>
    <x v="205"/>
    <x v="0"/>
    <x v="0"/>
    <x v="0"/>
    <x v="0"/>
    <m/>
    <x v="0"/>
    <x v="2"/>
    <s v="RFQ Hit Rate Data_Award Year -&gt; RFQ End Year"/>
    <x v="384"/>
    <x v="2"/>
    <x v="0"/>
    <x v="3"/>
    <x v="0"/>
    <x v="0"/>
    <x v="0"/>
    <s v="INT_RFQ_HIT_RATE_DATA"/>
    <s v="AWARD_YEAR__&gt;_RFQ_END_YEAR"/>
    <x v="37"/>
    <x v="154"/>
    <x v="0"/>
    <n v="8"/>
    <x v="3"/>
    <x v="3"/>
    <x v="4"/>
    <s v=""/>
    <s v=""/>
    <n v="384"/>
    <s v="-384"/>
    <x v="0"/>
    <x v="0"/>
    <x v="0"/>
    <x v="189"/>
    <x v="4"/>
    <s v="RFQ 專案Award年度"/>
    <s v=""/>
    <s v=""/>
    <x v="0"/>
    <x v="158"/>
    <m/>
    <s v="^()$"/>
    <n v="9"/>
    <x v="0"/>
    <x v="0"/>
    <x v="0"/>
    <x v="0"/>
    <x v="1"/>
    <x v="1"/>
    <b v="0"/>
    <x v="0"/>
    <x v="1"/>
    <n v="0"/>
    <x v="0"/>
    <b v="0"/>
    <b v="0"/>
    <b v="0"/>
    <b v="0"/>
    <b v="0"/>
    <b v="0"/>
    <b v="1"/>
    <b v="0"/>
    <b v="0"/>
    <b v="0"/>
    <b v="1"/>
    <x v="0"/>
    <x v="8"/>
    <n v="2"/>
    <x v="21"/>
    <x v="0"/>
  </r>
  <r>
    <m/>
    <s v="BPM"/>
    <x v="0"/>
    <x v="218"/>
    <x v="218"/>
    <x v="1"/>
    <x v="223"/>
    <s v="RFQ hit rate= 選取年度的Award專案 / (選取年度的Award + Lost專案) (不包含extension project)"/>
    <x v="1"/>
    <m/>
    <s v="N/A"/>
    <s v="Confidential"/>
    <x v="5"/>
    <m/>
    <x v="3"/>
    <s v="BPM"/>
    <x v="4"/>
    <x v="3"/>
    <x v="0"/>
    <x v="0"/>
    <s v="INT_RFQ_HIT_RATE_DATA"/>
    <s v="RFQ_HIT_RATE"/>
    <m/>
    <m/>
    <m/>
    <m/>
    <m/>
    <m/>
    <m/>
    <m/>
    <m/>
    <m/>
    <m/>
    <m/>
    <m/>
    <m/>
    <m/>
    <m/>
    <m/>
    <m/>
    <s v="資料清單"/>
    <x v="7"/>
    <x v="46"/>
    <x v="187"/>
    <x v="0"/>
    <s v="IEC_STD_V10 &gt;&gt; Data Standard &gt;&gt; BPM"/>
    <s v="RFQ Hit Rate"/>
    <x v="218"/>
    <x v="1"/>
    <x v="0"/>
    <x v="223"/>
    <x v="4"/>
    <s v="IEC_STD_V10 &gt;&gt; Common &gt;&gt; AutoMetaDataRFQ Hit Rate"/>
    <x v="1"/>
    <x v="1"/>
    <s v="RFQ 專案達成率Property"/>
    <s v="詢價達成率相關資料"/>
    <n v="387"/>
    <n v="380"/>
    <n v="0"/>
    <s v="RFQ Hit Rate"/>
    <n v="1"/>
    <n v="0"/>
    <n v="0"/>
    <x v="0"/>
    <s v="RFQ Hit Rate Data"/>
    <x v="37"/>
    <s v="IEC_STD_V10 &gt;&gt; Data Standard &gt;&gt; BPM &gt;&gt; RFQ Hit Rate Data"/>
    <x v="0"/>
    <s v="E.2.3.0:"/>
    <x v="46"/>
    <x v="46"/>
    <x v="384"/>
    <x v="218"/>
    <x v="218"/>
    <x v="221"/>
    <x v="0"/>
    <x v="0"/>
    <x v="0"/>
    <x v="5"/>
    <m/>
    <x v="0"/>
    <x v="1"/>
    <s v="RFQ Hit Rate Data_RFQ Hit Rate"/>
    <x v="385"/>
    <x v="1"/>
    <x v="0"/>
    <x v="3"/>
    <x v="0"/>
    <x v="0"/>
    <x v="0"/>
    <s v="INT_RFQ_HIT_RATE_DATA"/>
    <s v="RFQ_HIT_RATE"/>
    <x v="37"/>
    <x v="182"/>
    <x v="0"/>
    <n v="8"/>
    <x v="3"/>
    <x v="3"/>
    <x v="4"/>
    <s v=""/>
    <s v=""/>
    <n v="385"/>
    <s v="-385"/>
    <x v="0"/>
    <x v="0"/>
    <x v="0"/>
    <x v="218"/>
    <x v="4"/>
    <s v="RFQ 專案達成率"/>
    <s v=""/>
    <s v=""/>
    <x v="0"/>
    <x v="187"/>
    <m/>
    <s v="^()$"/>
    <n v="9"/>
    <x v="0"/>
    <x v="0"/>
    <x v="0"/>
    <x v="0"/>
    <x v="0"/>
    <x v="1"/>
    <b v="0"/>
    <x v="0"/>
    <x v="1"/>
    <n v="0"/>
    <x v="0"/>
    <b v="0"/>
    <b v="0"/>
    <b v="0"/>
    <b v="0"/>
    <b v="0"/>
    <b v="0"/>
    <b v="0"/>
    <b v="0"/>
    <b v="0"/>
    <b v="0"/>
    <b v="0"/>
    <x v="1"/>
    <x v="1"/>
    <n v="0"/>
    <x v="2"/>
    <x v="0"/>
  </r>
  <r>
    <m/>
    <s v="BPM"/>
    <x v="0"/>
    <x v="219"/>
    <x v="219"/>
    <x v="1"/>
    <x v="224"/>
    <s v="詢價專案時程"/>
    <x v="0"/>
    <m/>
    <m/>
    <m/>
    <x v="0"/>
    <m/>
    <x v="6"/>
    <s v="BPM"/>
    <x v="4"/>
    <x v="3"/>
    <x v="0"/>
    <x v="0"/>
    <s v="INT_RFQ_PROJECT_STAGE_TIME"/>
    <m/>
    <m/>
    <m/>
    <m/>
    <m/>
    <m/>
    <m/>
    <m/>
    <m/>
    <m/>
    <m/>
    <m/>
    <m/>
    <m/>
    <m/>
    <m/>
    <m/>
    <m/>
    <m/>
    <s v="資料清單"/>
    <x v="7"/>
    <x v="47"/>
    <x v="188"/>
    <x v="0"/>
    <s v="IEC_STD_V10 &gt;&gt; Data Standard &gt;&gt; BPM"/>
    <s v="RFQ Project Stage Time"/>
    <x v="219"/>
    <x v="1"/>
    <x v="0"/>
    <x v="224"/>
    <x v="4"/>
    <s v="IEC_STD_V10 &gt;&gt; Common &gt;&gt; AutoMetaDataRFQ Project Stage Time"/>
    <x v="0"/>
    <x v="3"/>
    <s v="詢價專案時程Concept"/>
    <s v="詢價專案時程"/>
    <n v="388"/>
    <n v="0"/>
    <n v="0"/>
    <s v=""/>
    <n v="0"/>
    <n v="0"/>
    <n v="0"/>
    <x v="0"/>
    <s v=""/>
    <x v="0"/>
    <s v=""/>
    <x v="0"/>
    <s v="E.2.3.0:"/>
    <x v="47"/>
    <x v="47"/>
    <x v="385"/>
    <x v="219"/>
    <x v="219"/>
    <x v="222"/>
    <x v="0"/>
    <x v="0"/>
    <x v="0"/>
    <x v="0"/>
    <m/>
    <x v="0"/>
    <x v="0"/>
    <s v="RFQ Project Stage Time"/>
    <x v="386"/>
    <x v="0"/>
    <x v="0"/>
    <x v="3"/>
    <x v="0"/>
    <x v="0"/>
    <x v="0"/>
    <s v="INT_RFQ_PROJECT_STAGE_TIME"/>
    <s v=""/>
    <x v="38"/>
    <x v="0"/>
    <x v="0"/>
    <n v="8"/>
    <x v="3"/>
    <x v="3"/>
    <x v="4"/>
    <s v=""/>
    <s v=""/>
    <n v="386"/>
    <s v="-386"/>
    <x v="0"/>
    <x v="0"/>
    <x v="0"/>
    <x v="219"/>
    <x v="4"/>
    <s v="詢價專案時程"/>
    <s v=""/>
    <s v=""/>
    <x v="0"/>
    <x v="188"/>
    <m/>
    <s v="^()$"/>
    <n v="9"/>
    <x v="0"/>
    <x v="0"/>
    <x v="0"/>
    <x v="0"/>
    <x v="0"/>
    <x v="1"/>
    <b v="0"/>
    <x v="0"/>
    <x v="0"/>
    <n v="0"/>
    <x v="0"/>
    <b v="0"/>
    <b v="0"/>
    <b v="0"/>
    <b v="0"/>
    <b v="0"/>
    <b v="0"/>
    <b v="1"/>
    <b v="0"/>
    <b v="0"/>
    <b v="0"/>
    <b v="0"/>
    <x v="0"/>
    <x v="7"/>
    <n v="1"/>
    <x v="17"/>
    <x v="0"/>
  </r>
  <r>
    <m/>
    <s v="BPM"/>
    <x v="0"/>
    <x v="187"/>
    <x v="187"/>
    <x v="88"/>
    <x v="192"/>
    <s v="客戶提供標案的時候，客戶會提供Customer_Project_Name，透過申請WBS_Code，由PM 填寫"/>
    <x v="2"/>
    <m/>
    <s v="N/A"/>
    <s v="General"/>
    <x v="1"/>
    <m/>
    <x v="3"/>
    <s v="BPM"/>
    <x v="4"/>
    <x v="3"/>
    <x v="0"/>
    <x v="0"/>
    <s v="INT_RFQ_PROJECT_STAGE_TIME"/>
    <s v="CUSTOMER_PROJECT_NAME"/>
    <m/>
    <m/>
    <m/>
    <m/>
    <m/>
    <m/>
    <m/>
    <m/>
    <m/>
    <m/>
    <m/>
    <m/>
    <m/>
    <m/>
    <m/>
    <m/>
    <m/>
    <m/>
    <s v="資料清單"/>
    <x v="7"/>
    <x v="48"/>
    <x v="156"/>
    <x v="0"/>
    <s v="IEC_STD_V10 &gt;&gt; Data Standard &gt;&gt; BPM"/>
    <s v="Customer Project Name"/>
    <x v="187"/>
    <x v="88"/>
    <x v="0"/>
    <x v="192"/>
    <x v="4"/>
    <s v="IEC_STD_V10 &gt;&gt; Common &gt;&gt; AutoMetaDataCustomer Project Name"/>
    <x v="2"/>
    <x v="0"/>
    <s v="客戶專案名稱Relationship"/>
    <s v="詢價專案時程"/>
    <n v="350"/>
    <n v="388"/>
    <n v="0"/>
    <s v=""/>
    <n v="0"/>
    <n v="0"/>
    <n v="949"/>
    <x v="88"/>
    <s v="RFQ Project Stage Time"/>
    <x v="38"/>
    <s v="IEC_STD_V10 &gt;&gt; Data Standard &gt;&gt; BPM &gt;&gt; RFQ Project Stage Time"/>
    <x v="0"/>
    <s v="E.2.3.0:"/>
    <x v="48"/>
    <x v="48"/>
    <x v="386"/>
    <x v="187"/>
    <x v="187"/>
    <x v="204"/>
    <x v="0"/>
    <x v="0"/>
    <x v="0"/>
    <x v="1"/>
    <m/>
    <x v="0"/>
    <x v="2"/>
    <s v="RFQ Project Stage Time_Customer Project Name"/>
    <x v="387"/>
    <x v="2"/>
    <x v="0"/>
    <x v="3"/>
    <x v="0"/>
    <x v="0"/>
    <x v="0"/>
    <s v="INT_RFQ_PROJECT_STAGE_TIME"/>
    <s v="CUSTOMER_PROJECT_NAME"/>
    <x v="38"/>
    <x v="152"/>
    <x v="0"/>
    <n v="8"/>
    <x v="3"/>
    <x v="3"/>
    <x v="0"/>
    <s v=""/>
    <s v=""/>
    <n v="387"/>
    <s v="-387"/>
    <x v="0"/>
    <x v="0"/>
    <x v="0"/>
    <x v="187"/>
    <x v="4"/>
    <s v="專案名稱(外部)"/>
    <s v=""/>
    <s v=""/>
    <x v="0"/>
    <x v="156"/>
    <m/>
    <s v="^()$"/>
    <n v="9"/>
    <x v="0"/>
    <x v="0"/>
    <x v="0"/>
    <x v="0"/>
    <x v="1"/>
    <x v="1"/>
    <b v="0"/>
    <x v="0"/>
    <x v="1"/>
    <n v="0"/>
    <x v="0"/>
    <b v="0"/>
    <b v="0"/>
    <b v="0"/>
    <b v="0"/>
    <b v="0"/>
    <b v="0"/>
    <b v="0"/>
    <b v="0"/>
    <b v="0"/>
    <b v="0"/>
    <b v="0"/>
    <x v="1"/>
    <x v="1"/>
    <n v="0"/>
    <x v="28"/>
    <x v="0"/>
  </r>
  <r>
    <m/>
    <s v="BPM"/>
    <x v="0"/>
    <x v="188"/>
    <x v="188"/>
    <x v="1"/>
    <x v="193"/>
    <m/>
    <x v="2"/>
    <m/>
    <s v="N/A"/>
    <s v="Confidential"/>
    <x v="1"/>
    <m/>
    <x v="3"/>
    <s v="BPM"/>
    <x v="4"/>
    <x v="3"/>
    <x v="0"/>
    <x v="0"/>
    <s v="INT_RFQ_PROJECT_STAGE_TIME"/>
    <s v="RFQ_STATUS"/>
    <m/>
    <m/>
    <m/>
    <m/>
    <m/>
    <m/>
    <m/>
    <m/>
    <m/>
    <m/>
    <m/>
    <m/>
    <m/>
    <m/>
    <m/>
    <m/>
    <m/>
    <m/>
    <s v="資料清單"/>
    <x v="7"/>
    <x v="49"/>
    <x v="157"/>
    <x v="0"/>
    <s v="IEC_STD_V10 &gt;&gt; Data Standard &gt;&gt; BPM"/>
    <s v="RFQ Status"/>
    <x v="188"/>
    <x v="1"/>
    <x v="0"/>
    <x v="193"/>
    <x v="4"/>
    <s v="IEC_STD_V10 &gt;&gt; Common &gt;&gt; AutoMetaDataRFQ Status"/>
    <x v="2"/>
    <x v="1"/>
    <s v="詢價狀態Relationship"/>
    <s v="詢價專案時程"/>
    <n v="351"/>
    <n v="388"/>
    <n v="0"/>
    <s v=""/>
    <n v="0"/>
    <n v="0"/>
    <n v="351"/>
    <x v="94"/>
    <s v="RFQ Project Stage Time"/>
    <x v="38"/>
    <s v="IEC_STD_V10 &gt;&gt; Data Standard &gt;&gt; BPM &gt;&gt; RFQ Project Stage Time"/>
    <x v="0"/>
    <s v="E.2.3.0:"/>
    <x v="49"/>
    <x v="49"/>
    <x v="387"/>
    <x v="188"/>
    <x v="188"/>
    <x v="205"/>
    <x v="0"/>
    <x v="0"/>
    <x v="0"/>
    <x v="1"/>
    <m/>
    <x v="0"/>
    <x v="2"/>
    <s v="RFQ Project Stage Time_RFQ Status"/>
    <x v="388"/>
    <x v="2"/>
    <x v="0"/>
    <x v="3"/>
    <x v="0"/>
    <x v="0"/>
    <x v="0"/>
    <s v="INT_RFQ_PROJECT_STAGE_TIME"/>
    <s v="RFQ_STATUS"/>
    <x v="38"/>
    <x v="153"/>
    <x v="0"/>
    <n v="8"/>
    <x v="3"/>
    <x v="3"/>
    <x v="4"/>
    <s v=""/>
    <s v=""/>
    <n v="388"/>
    <s v="-388"/>
    <x v="0"/>
    <x v="0"/>
    <x v="0"/>
    <x v="188"/>
    <x v="4"/>
    <s v="詢價狀態"/>
    <s v=""/>
    <s v=""/>
    <x v="0"/>
    <x v="157"/>
    <m/>
    <s v="^()$"/>
    <n v="9"/>
    <x v="0"/>
    <x v="0"/>
    <x v="0"/>
    <x v="0"/>
    <x v="1"/>
    <x v="1"/>
    <b v="0"/>
    <x v="0"/>
    <x v="1"/>
    <n v="0"/>
    <x v="0"/>
    <b v="0"/>
    <b v="0"/>
    <b v="0"/>
    <b v="0"/>
    <b v="0"/>
    <b v="0"/>
    <b v="0"/>
    <b v="0"/>
    <b v="0"/>
    <b v="0"/>
    <b v="0"/>
    <x v="1"/>
    <x v="1"/>
    <n v="0"/>
    <x v="19"/>
    <x v="0"/>
  </r>
  <r>
    <m/>
    <s v="BPM"/>
    <x v="0"/>
    <x v="190"/>
    <x v="190"/>
    <x v="90"/>
    <x v="195"/>
    <s v="透過申請WBS_Code，PDM 先預設產生Planning，PM 會再上PDM 更改, EVT, DVT, MP_x000a_"/>
    <x v="2"/>
    <m/>
    <s v="N/A"/>
    <s v="General"/>
    <x v="2"/>
    <s v="EVT, DVT, MP..."/>
    <x v="3"/>
    <s v="BPM"/>
    <x v="4"/>
    <x v="3"/>
    <x v="0"/>
    <x v="0"/>
    <e v="#REF!"/>
    <s v="PROJECT_STAGE"/>
    <m/>
    <m/>
    <m/>
    <m/>
    <m/>
    <m/>
    <m/>
    <m/>
    <m/>
    <m/>
    <m/>
    <m/>
    <m/>
    <m/>
    <m/>
    <m/>
    <m/>
    <m/>
    <s v="資料清單"/>
    <x v="7"/>
    <x v="50"/>
    <x v="159"/>
    <x v="0"/>
    <s v="IEC_STD_V10 &gt;&gt; Data Standard &gt;&gt; BPM"/>
    <s v="Project Stage"/>
    <x v="190"/>
    <x v="90"/>
    <x v="0"/>
    <x v="195"/>
    <x v="4"/>
    <s v="IEC_STD_V10 &gt;&gt; Common &gt;&gt; AutoMetaDataProject Stage"/>
    <x v="2"/>
    <x v="0"/>
    <s v="專案階段Relationship"/>
    <s v="詢價專案時程"/>
    <n v="353"/>
    <n v="388"/>
    <n v="0"/>
    <s v=""/>
    <n v="0"/>
    <n v="0"/>
    <n v="955"/>
    <x v="89"/>
    <s v="RFQ Project Stage Time"/>
    <x v="38"/>
    <s v="IEC_STD_V10 &gt;&gt; Data Standard &gt;&gt; BPM &gt;&gt; RFQ Project Stage Time"/>
    <x v="0"/>
    <s v="E.2.3.0:"/>
    <x v="50"/>
    <x v="50"/>
    <x v="388"/>
    <x v="190"/>
    <x v="190"/>
    <x v="206"/>
    <x v="28"/>
    <x v="0"/>
    <x v="0"/>
    <x v="2"/>
    <m/>
    <x v="0"/>
    <x v="2"/>
    <s v="RFQ Project Stage Time_Project Stage"/>
    <x v="389"/>
    <x v="2"/>
    <x v="0"/>
    <x v="3"/>
    <x v="0"/>
    <x v="0"/>
    <x v="0"/>
    <e v="#REF!"/>
    <s v="PROJECT_STAGE"/>
    <x v="36"/>
    <x v="155"/>
    <x v="0"/>
    <n v="8"/>
    <x v="3"/>
    <x v="3"/>
    <x v="0"/>
    <s v=""/>
    <s v=""/>
    <n v="389"/>
    <s v="-389"/>
    <x v="0"/>
    <x v="0"/>
    <x v="0"/>
    <x v="190"/>
    <x v="4"/>
    <s v="專案目前屬於的stage名稱"/>
    <s v=""/>
    <s v=""/>
    <x v="0"/>
    <x v="159"/>
    <m/>
    <s v="^()$"/>
    <n v="9"/>
    <x v="0"/>
    <x v="0"/>
    <x v="0"/>
    <x v="0"/>
    <x v="1"/>
    <x v="1"/>
    <b v="0"/>
    <x v="0"/>
    <x v="1"/>
    <n v="0"/>
    <x v="0"/>
    <b v="0"/>
    <b v="0"/>
    <b v="0"/>
    <b v="0"/>
    <b v="1"/>
    <b v="0"/>
    <b v="0"/>
    <b v="0"/>
    <b v="0"/>
    <b v="0"/>
    <b v="0"/>
    <x v="0"/>
    <x v="2"/>
    <n v="0"/>
    <x v="12"/>
    <x v="0"/>
  </r>
  <r>
    <m/>
    <s v="BPM"/>
    <x v="0"/>
    <x v="220"/>
    <x v="220"/>
    <x v="1"/>
    <x v="225"/>
    <m/>
    <x v="1"/>
    <m/>
    <m/>
    <s v="General"/>
    <x v="3"/>
    <m/>
    <x v="6"/>
    <s v="BPM"/>
    <x v="4"/>
    <x v="3"/>
    <x v="0"/>
    <x v="0"/>
    <e v="#REF!"/>
    <s v="PROJECT_STAGE_ESTIMATED_START_DATE"/>
    <m/>
    <m/>
    <m/>
    <m/>
    <m/>
    <m/>
    <m/>
    <m/>
    <m/>
    <m/>
    <m/>
    <m/>
    <m/>
    <m/>
    <m/>
    <m/>
    <m/>
    <m/>
    <s v="資料清單"/>
    <x v="7"/>
    <x v="51"/>
    <x v="189"/>
    <x v="0"/>
    <s v="IEC_STD_V10 &gt;&gt; Data Standard &gt;&gt; BPM"/>
    <s v="Project Stage Estimated Start Date"/>
    <x v="220"/>
    <x v="1"/>
    <x v="0"/>
    <x v="225"/>
    <x v="4"/>
    <s v="IEC_STD_V10 &gt;&gt; Common &gt;&gt; AutoMetaDataProject Stage Estimated Start Date"/>
    <x v="1"/>
    <x v="0"/>
    <s v="計畫專案階段開始時間Property"/>
    <s v="詢價專案時程"/>
    <n v="392"/>
    <n v="388"/>
    <n v="0"/>
    <s v="Project Stage Estimated Start Date"/>
    <n v="1"/>
    <n v="0"/>
    <n v="0"/>
    <x v="0"/>
    <s v="RFQ Project Stage Time"/>
    <x v="38"/>
    <s v="IEC_STD_V10 &gt;&gt; Data Standard &gt;&gt; BPM &gt;&gt; RFQ Project Stage Time"/>
    <x v="0"/>
    <s v="E.2.3.0:"/>
    <x v="51"/>
    <x v="51"/>
    <x v="389"/>
    <x v="220"/>
    <x v="220"/>
    <x v="205"/>
    <x v="0"/>
    <x v="0"/>
    <x v="0"/>
    <x v="3"/>
    <m/>
    <x v="0"/>
    <x v="1"/>
    <s v="RFQ Project Stage Time_Project Stage Estimated Start Date"/>
    <x v="390"/>
    <x v="1"/>
    <x v="0"/>
    <x v="3"/>
    <x v="0"/>
    <x v="0"/>
    <x v="0"/>
    <e v="#REF!"/>
    <s v="PROJECT_STAGE_ESTIMATED_START_DATE"/>
    <x v="36"/>
    <x v="183"/>
    <x v="0"/>
    <n v="8"/>
    <x v="3"/>
    <x v="3"/>
    <x v="4"/>
    <s v=""/>
    <s v=""/>
    <n v="390"/>
    <s v="-390"/>
    <x v="0"/>
    <x v="0"/>
    <x v="0"/>
    <x v="220"/>
    <x v="4"/>
    <s v="計畫專案階段開始時間"/>
    <s v=""/>
    <s v=""/>
    <x v="0"/>
    <x v="189"/>
    <m/>
    <s v="^()$"/>
    <n v="9"/>
    <x v="0"/>
    <x v="0"/>
    <x v="0"/>
    <x v="0"/>
    <x v="0"/>
    <x v="1"/>
    <b v="0"/>
    <x v="0"/>
    <x v="1"/>
    <n v="0"/>
    <x v="0"/>
    <b v="0"/>
    <b v="0"/>
    <b v="0"/>
    <b v="0"/>
    <b v="0"/>
    <b v="0"/>
    <b v="0"/>
    <b v="0"/>
    <b v="0"/>
    <b v="0"/>
    <b v="0"/>
    <x v="1"/>
    <x v="1"/>
    <n v="0"/>
    <x v="16"/>
    <x v="0"/>
  </r>
  <r>
    <m/>
    <s v="BPM"/>
    <x v="0"/>
    <x v="221"/>
    <x v="221"/>
    <x v="1"/>
    <x v="226"/>
    <s v="計畫專案階段結束時間 = 為下一專案階段的 計畫專案階段開始時間"/>
    <x v="1"/>
    <m/>
    <m/>
    <s v="General"/>
    <x v="3"/>
    <m/>
    <x v="6"/>
    <s v="BPM"/>
    <x v="4"/>
    <x v="3"/>
    <x v="0"/>
    <x v="0"/>
    <e v="#REF!"/>
    <s v="PROJECT_STAGE_ESTIMATED_END_DATE"/>
    <m/>
    <m/>
    <m/>
    <m/>
    <m/>
    <m/>
    <m/>
    <m/>
    <m/>
    <m/>
    <m/>
    <m/>
    <m/>
    <m/>
    <m/>
    <m/>
    <m/>
    <m/>
    <s v="資料清單"/>
    <x v="7"/>
    <x v="52"/>
    <x v="190"/>
    <x v="0"/>
    <s v="IEC_STD_V10 &gt;&gt; Data Standard &gt;&gt; BPM"/>
    <s v="Project Stage Estimated End Date"/>
    <x v="221"/>
    <x v="1"/>
    <x v="0"/>
    <x v="226"/>
    <x v="4"/>
    <s v="IEC_STD_V10 &gt;&gt; Common &gt;&gt; AutoMetaDataProject Stage Estimated End Date"/>
    <x v="1"/>
    <x v="0"/>
    <s v="計畫專案階段結束時間Property"/>
    <s v="詢價專案時程"/>
    <n v="393"/>
    <n v="388"/>
    <n v="0"/>
    <s v="Project Stage Estimated End Date"/>
    <n v="1"/>
    <n v="0"/>
    <n v="0"/>
    <x v="0"/>
    <s v="RFQ Project Stage Time"/>
    <x v="38"/>
    <s v="IEC_STD_V10 &gt;&gt; Data Standard &gt;&gt; BPM &gt;&gt; RFQ Project Stage Time"/>
    <x v="0"/>
    <s v="E.2.3.0:"/>
    <x v="52"/>
    <x v="52"/>
    <x v="390"/>
    <x v="221"/>
    <x v="221"/>
    <x v="223"/>
    <x v="0"/>
    <x v="0"/>
    <x v="0"/>
    <x v="3"/>
    <m/>
    <x v="0"/>
    <x v="1"/>
    <s v="RFQ Project Stage Time_Project Stage Estimated End Date"/>
    <x v="391"/>
    <x v="1"/>
    <x v="0"/>
    <x v="3"/>
    <x v="0"/>
    <x v="0"/>
    <x v="0"/>
    <e v="#REF!"/>
    <s v="PROJECT_STAGE_ESTIMATED_END_DATE"/>
    <x v="36"/>
    <x v="184"/>
    <x v="0"/>
    <n v="8"/>
    <x v="3"/>
    <x v="3"/>
    <x v="4"/>
    <s v=""/>
    <s v=""/>
    <n v="391"/>
    <s v="-391"/>
    <x v="0"/>
    <x v="0"/>
    <x v="0"/>
    <x v="221"/>
    <x v="4"/>
    <s v="計畫專案階段結束時間"/>
    <s v=""/>
    <s v=""/>
    <x v="0"/>
    <x v="190"/>
    <m/>
    <s v="^()$"/>
    <n v="9"/>
    <x v="0"/>
    <x v="0"/>
    <x v="0"/>
    <x v="0"/>
    <x v="0"/>
    <x v="1"/>
    <b v="0"/>
    <x v="0"/>
    <x v="1"/>
    <n v="0"/>
    <x v="0"/>
    <b v="0"/>
    <b v="0"/>
    <b v="0"/>
    <b v="0"/>
    <b v="0"/>
    <b v="0"/>
    <b v="0"/>
    <b v="0"/>
    <b v="0"/>
    <b v="0"/>
    <b v="0"/>
    <x v="1"/>
    <x v="1"/>
    <n v="0"/>
    <x v="20"/>
    <x v="0"/>
  </r>
  <r>
    <m/>
    <s v="BPM"/>
    <x v="0"/>
    <x v="222"/>
    <x v="222"/>
    <x v="1"/>
    <x v="227"/>
    <s v="產品視野主檔"/>
    <x v="0"/>
    <m/>
    <m/>
    <m/>
    <x v="0"/>
    <m/>
    <x v="7"/>
    <s v="BPM"/>
    <x v="4"/>
    <x v="3"/>
    <x v="0"/>
    <x v="0"/>
    <s v="INT_PRODUCT_HORIZON_MASTER"/>
    <m/>
    <m/>
    <m/>
    <m/>
    <m/>
    <m/>
    <m/>
    <m/>
    <m/>
    <m/>
    <m/>
    <m/>
    <m/>
    <m/>
    <m/>
    <m/>
    <m/>
    <m/>
    <m/>
    <s v="資料清單"/>
    <x v="7"/>
    <x v="53"/>
    <x v="191"/>
    <x v="0"/>
    <s v="IEC_STD_V10 &gt;&gt; Data Standard &gt;&gt; BPM"/>
    <s v="Product Horizon Master"/>
    <x v="222"/>
    <x v="1"/>
    <x v="0"/>
    <x v="227"/>
    <x v="4"/>
    <s v="IEC_STD_V10 &gt;&gt; Common &gt;&gt; AutoMetaDataProduct Horizon Master"/>
    <x v="0"/>
    <x v="3"/>
    <s v="產品視野主檔Concept"/>
    <s v="產品視野主檔"/>
    <n v="394"/>
    <n v="0"/>
    <n v="0"/>
    <s v=""/>
    <n v="0"/>
    <n v="0"/>
    <n v="0"/>
    <x v="0"/>
    <s v=""/>
    <x v="0"/>
    <s v=""/>
    <x v="0"/>
    <s v="E.2.3.0:"/>
    <x v="53"/>
    <x v="53"/>
    <x v="391"/>
    <x v="222"/>
    <x v="222"/>
    <x v="224"/>
    <x v="0"/>
    <x v="0"/>
    <x v="0"/>
    <x v="0"/>
    <m/>
    <x v="0"/>
    <x v="0"/>
    <s v="Product Horizon Master"/>
    <x v="392"/>
    <x v="0"/>
    <x v="0"/>
    <x v="3"/>
    <x v="0"/>
    <x v="0"/>
    <x v="0"/>
    <s v="INT_PRODUCT_HORIZON_MASTER"/>
    <s v=""/>
    <x v="39"/>
    <x v="0"/>
    <x v="0"/>
    <n v="8"/>
    <x v="3"/>
    <x v="3"/>
    <x v="4"/>
    <s v=""/>
    <s v=""/>
    <n v="392"/>
    <s v="-392"/>
    <x v="0"/>
    <x v="0"/>
    <x v="0"/>
    <x v="222"/>
    <x v="4"/>
    <s v="產品視野主檔"/>
    <s v=""/>
    <s v=""/>
    <x v="0"/>
    <x v="191"/>
    <m/>
    <s v="^()$"/>
    <n v="9"/>
    <x v="0"/>
    <x v="0"/>
    <x v="0"/>
    <x v="0"/>
    <x v="0"/>
    <x v="1"/>
    <b v="0"/>
    <x v="0"/>
    <x v="0"/>
    <n v="0"/>
    <x v="0"/>
    <b v="0"/>
    <b v="0"/>
    <b v="0"/>
    <b v="0"/>
    <b v="0"/>
    <b v="0"/>
    <b v="1"/>
    <b v="0"/>
    <b v="0"/>
    <b v="0"/>
    <b v="0"/>
    <x v="0"/>
    <x v="7"/>
    <n v="1"/>
    <x v="17"/>
    <x v="0"/>
  </r>
  <r>
    <m/>
    <s v="BPM"/>
    <x v="0"/>
    <x v="183"/>
    <x v="183"/>
    <x v="84"/>
    <x v="188"/>
    <s v="產品視野"/>
    <x v="1"/>
    <m/>
    <s v="N/A"/>
    <s v="Confidential"/>
    <x v="1"/>
    <m/>
    <x v="3"/>
    <s v="BPM"/>
    <x v="4"/>
    <x v="3"/>
    <x v="0"/>
    <x v="0"/>
    <s v="INT_PRODUCT_HORIZON_MASTER"/>
    <s v="PRODUCT_HORIZON"/>
    <m/>
    <m/>
    <m/>
    <m/>
    <m/>
    <m/>
    <m/>
    <m/>
    <m/>
    <m/>
    <m/>
    <m/>
    <m/>
    <m/>
    <m/>
    <m/>
    <m/>
    <m/>
    <s v="資料清單"/>
    <x v="7"/>
    <x v="54"/>
    <x v="152"/>
    <x v="0"/>
    <s v="IEC_STD_V10 &gt;&gt; Data Standard &gt;&gt; BPM"/>
    <s v="Product Horizon"/>
    <x v="183"/>
    <x v="84"/>
    <x v="0"/>
    <x v="188"/>
    <x v="4"/>
    <s v="IEC_STD_V10 &gt;&gt; Common &gt;&gt; AutoMetaDataProduct Horizon"/>
    <x v="1"/>
    <x v="1"/>
    <s v="產品視野Property"/>
    <s v="產品視野主檔"/>
    <n v="346"/>
    <n v="394"/>
    <n v="0"/>
    <s v="Product Horizon"/>
    <n v="1"/>
    <n v="0"/>
    <n v="0"/>
    <x v="0"/>
    <s v="Product Horizon Master"/>
    <x v="39"/>
    <s v="IEC_STD_V10 &gt;&gt; Data Standard &gt;&gt; BPM &gt;&gt; Product Horizon Master"/>
    <x v="0"/>
    <s v="E.2.3.0:"/>
    <x v="54"/>
    <x v="54"/>
    <x v="392"/>
    <x v="183"/>
    <x v="183"/>
    <x v="220"/>
    <x v="0"/>
    <x v="0"/>
    <x v="0"/>
    <x v="1"/>
    <m/>
    <x v="0"/>
    <x v="1"/>
    <s v="Product Horizon Master_Product Horizon"/>
    <x v="393"/>
    <x v="1"/>
    <x v="0"/>
    <x v="3"/>
    <x v="0"/>
    <x v="0"/>
    <x v="0"/>
    <s v="INT_PRODUCT_HORIZON_MASTER"/>
    <s v="PRODUCT_HORIZON"/>
    <x v="39"/>
    <x v="148"/>
    <x v="0"/>
    <n v="8"/>
    <x v="3"/>
    <x v="3"/>
    <x v="4"/>
    <s v=""/>
    <s v=""/>
    <n v="393"/>
    <s v="-393"/>
    <x v="0"/>
    <x v="0"/>
    <x v="0"/>
    <x v="183"/>
    <x v="4"/>
    <s v="產品視野"/>
    <s v=""/>
    <s v=""/>
    <x v="0"/>
    <x v="152"/>
    <m/>
    <s v="^()$"/>
    <n v="9"/>
    <x v="0"/>
    <x v="0"/>
    <x v="0"/>
    <x v="0"/>
    <x v="1"/>
    <x v="1"/>
    <b v="0"/>
    <x v="0"/>
    <x v="1"/>
    <n v="0"/>
    <x v="0"/>
    <b v="0"/>
    <b v="0"/>
    <b v="0"/>
    <b v="0"/>
    <b v="0"/>
    <b v="0"/>
    <b v="0"/>
    <b v="0"/>
    <b v="0"/>
    <b v="0"/>
    <b v="0"/>
    <x v="1"/>
    <x v="1"/>
    <n v="0"/>
    <x v="18"/>
    <x v="0"/>
  </r>
  <r>
    <m/>
    <s v="BPM"/>
    <x v="0"/>
    <x v="207"/>
    <x v="207"/>
    <x v="1"/>
    <x v="228"/>
    <s v="實際 ROI 抓取最新日期更新"/>
    <x v="0"/>
    <m/>
    <m/>
    <m/>
    <x v="0"/>
    <m/>
    <x v="7"/>
    <s v="BPM"/>
    <x v="4"/>
    <x v="3"/>
    <x v="0"/>
    <x v="0"/>
    <s v="INT_ACTUAL_RETURN_ON_INVENSMENT_%"/>
    <m/>
    <m/>
    <m/>
    <m/>
    <m/>
    <m/>
    <m/>
    <m/>
    <m/>
    <m/>
    <m/>
    <m/>
    <m/>
    <m/>
    <m/>
    <m/>
    <m/>
    <m/>
    <m/>
    <s v="資料清單"/>
    <x v="7"/>
    <x v="55"/>
    <x v="176"/>
    <x v="0"/>
    <s v="IEC_STD_V10 &gt;&gt; Data Standard &gt;&gt; BPM"/>
    <s v="Actual Return on Invensment %"/>
    <x v="207"/>
    <x v="1"/>
    <x v="0"/>
    <x v="228"/>
    <x v="4"/>
    <s v="IEC_STD_V10 &gt;&gt; Common &gt;&gt; AutoMetaDataActual Return on Invensment %"/>
    <x v="0"/>
    <x v="3"/>
    <s v="RFQ 實際ROIConcept"/>
    <s v="RFQ 實際ROI"/>
    <n v="370"/>
    <n v="0"/>
    <n v="0"/>
    <s v=""/>
    <n v="0"/>
    <n v="0"/>
    <n v="0"/>
    <x v="0"/>
    <s v=""/>
    <x v="0"/>
    <s v=""/>
    <x v="0"/>
    <s v="E.2.3.0:"/>
    <x v="55"/>
    <x v="55"/>
    <x v="393"/>
    <x v="207"/>
    <x v="207"/>
    <x v="225"/>
    <x v="0"/>
    <x v="0"/>
    <x v="0"/>
    <x v="0"/>
    <m/>
    <x v="0"/>
    <x v="0"/>
    <s v="Actual Return on Invensment %"/>
    <x v="394"/>
    <x v="0"/>
    <x v="0"/>
    <x v="3"/>
    <x v="0"/>
    <x v="0"/>
    <x v="0"/>
    <s v="INT_ACTUAL_RETURN_ON_INVENSMENT_%"/>
    <s v=""/>
    <x v="40"/>
    <x v="0"/>
    <x v="0"/>
    <n v="8"/>
    <x v="3"/>
    <x v="3"/>
    <x v="4"/>
    <s v=""/>
    <s v=""/>
    <n v="394"/>
    <s v="-394"/>
    <x v="0"/>
    <x v="0"/>
    <x v="0"/>
    <x v="207"/>
    <x v="4"/>
    <s v="RFQ 實際ROI"/>
    <s v=""/>
    <s v=""/>
    <x v="0"/>
    <x v="176"/>
    <m/>
    <s v="^()$"/>
    <n v="9"/>
    <x v="0"/>
    <x v="0"/>
    <x v="0"/>
    <x v="0"/>
    <x v="1"/>
    <x v="1"/>
    <b v="0"/>
    <x v="0"/>
    <x v="0"/>
    <n v="1"/>
    <x v="0"/>
    <b v="0"/>
    <b v="0"/>
    <b v="0"/>
    <b v="0"/>
    <b v="1"/>
    <b v="0"/>
    <b v="1"/>
    <b v="0"/>
    <b v="0"/>
    <b v="1"/>
    <b v="0"/>
    <x v="0"/>
    <x v="11"/>
    <n v="2"/>
    <x v="7"/>
    <x v="0"/>
  </r>
  <r>
    <m/>
    <s v="BPM"/>
    <x v="0"/>
    <x v="223"/>
    <x v="223"/>
    <x v="1"/>
    <x v="229"/>
    <s v="1. NP web_x000a_2. NRE report_x000a_3. RD shareing%"/>
    <x v="1"/>
    <m/>
    <m/>
    <m/>
    <x v="0"/>
    <m/>
    <x v="3"/>
    <m/>
    <x v="5"/>
    <x v="4"/>
    <x v="0"/>
    <x v="0"/>
    <m/>
    <m/>
    <m/>
    <m/>
    <m/>
    <m/>
    <m/>
    <m/>
    <m/>
    <m/>
    <m/>
    <m/>
    <m/>
    <m/>
    <m/>
    <m/>
    <m/>
    <m/>
    <m/>
    <m/>
    <s v="資料清單"/>
    <x v="7"/>
    <x v="56"/>
    <x v="192"/>
    <x v="0"/>
    <s v="IEC_STD_V10 &gt;&gt; Data Standard &gt;&gt; BPM"/>
    <s v="Project name or Product Family (check with Nydia)"/>
    <x v="223"/>
    <x v="1"/>
    <x v="0"/>
    <x v="229"/>
    <x v="5"/>
    <s v="IEC_STD_V10 &gt;&gt; Common &gt;&gt; AutoMetaDataProject name or Product Family (check with Nydia)"/>
    <x v="1"/>
    <x v="3"/>
    <s v="Project name or Product Family (check with Nydia)Property"/>
    <s v="RFQ 實際ROI"/>
    <n v="397"/>
    <n v="396"/>
    <n v="0"/>
    <s v="Project name or Product Family (check with Nydia)"/>
    <n v="1"/>
    <n v="0"/>
    <n v="0"/>
    <x v="0"/>
    <s v="Actual Return on Invensment %"/>
    <x v="40"/>
    <s v="IEC_STD_V10 &gt;&gt; Data Standard &gt;&gt; BPM &gt;&gt; Actual Return on Invensment %"/>
    <x v="0"/>
    <s v="E.2.3.0:"/>
    <x v="56"/>
    <x v="56"/>
    <x v="394"/>
    <x v="223"/>
    <x v="223"/>
    <x v="226"/>
    <x v="0"/>
    <x v="0"/>
    <x v="0"/>
    <x v="0"/>
    <m/>
    <x v="0"/>
    <x v="1"/>
    <s v="Actual Return on Invensment %_Project name or Product Family (check with Nydia)"/>
    <x v="395"/>
    <x v="1"/>
    <x v="0"/>
    <x v="4"/>
    <x v="0"/>
    <x v="0"/>
    <x v="0"/>
    <s v=""/>
    <s v=""/>
    <x v="41"/>
    <x v="0"/>
    <x v="0"/>
    <n v="8"/>
    <x v="3"/>
    <x v="3"/>
    <x v="4"/>
    <s v=""/>
    <s v=""/>
    <n v="395"/>
    <s v="-395"/>
    <x v="0"/>
    <x v="0"/>
    <x v="0"/>
    <x v="223"/>
    <x v="5"/>
    <n v="0"/>
    <s v=""/>
    <s v=""/>
    <x v="0"/>
    <x v="192"/>
    <m/>
    <s v="^()$"/>
    <n v="9"/>
    <x v="0"/>
    <x v="0"/>
    <x v="0"/>
    <x v="0"/>
    <x v="0"/>
    <x v="1"/>
    <b v="0"/>
    <x v="0"/>
    <x v="1"/>
    <n v="0"/>
    <x v="0"/>
    <b v="0"/>
    <b v="0"/>
    <b v="0"/>
    <b v="0"/>
    <b v="0"/>
    <b v="0"/>
    <b v="1"/>
    <b v="0"/>
    <b v="0"/>
    <b v="0"/>
    <b v="0"/>
    <x v="0"/>
    <x v="7"/>
    <n v="1"/>
    <x v="42"/>
    <x v="1"/>
  </r>
  <r>
    <m/>
    <s v="BPM"/>
    <x v="0"/>
    <x v="224"/>
    <x v="224"/>
    <x v="1"/>
    <x v="229"/>
    <s v="NRE report"/>
    <x v="1"/>
    <m/>
    <m/>
    <m/>
    <x v="0"/>
    <m/>
    <x v="3"/>
    <m/>
    <x v="5"/>
    <x v="4"/>
    <x v="0"/>
    <x v="0"/>
    <m/>
    <m/>
    <m/>
    <m/>
    <m/>
    <m/>
    <m/>
    <m/>
    <m/>
    <m/>
    <m/>
    <m/>
    <m/>
    <m/>
    <m/>
    <m/>
    <m/>
    <m/>
    <m/>
    <m/>
    <s v="資料清單"/>
    <x v="7"/>
    <x v="57"/>
    <x v="193"/>
    <x v="0"/>
    <s v="IEC_STD_V10 &gt;&gt; Data Standard &gt;&gt; BPM"/>
    <s v="NRE Revenue"/>
    <x v="224"/>
    <x v="1"/>
    <x v="0"/>
    <x v="229"/>
    <x v="5"/>
    <s v="IEC_STD_V10 &gt;&gt; Common &gt;&gt; AutoMetaDataNRE Revenue"/>
    <x v="1"/>
    <x v="3"/>
    <s v="NRE RevenueProperty"/>
    <s v="RFQ 實際ROI"/>
    <n v="398"/>
    <n v="396"/>
    <n v="0"/>
    <s v="NRE Revenue"/>
    <n v="1"/>
    <n v="0"/>
    <n v="0"/>
    <x v="0"/>
    <s v="Actual Return on Invensment %"/>
    <x v="40"/>
    <s v="IEC_STD_V10 &gt;&gt; Data Standard &gt;&gt; BPM &gt;&gt; Actual Return on Invensment %"/>
    <x v="0"/>
    <s v="E.2.3.0:"/>
    <x v="57"/>
    <x v="57"/>
    <x v="395"/>
    <x v="224"/>
    <x v="224"/>
    <x v="227"/>
    <x v="0"/>
    <x v="0"/>
    <x v="0"/>
    <x v="0"/>
    <m/>
    <x v="0"/>
    <x v="1"/>
    <s v="Actual Return on Invensment %_NRE Revenue"/>
    <x v="396"/>
    <x v="1"/>
    <x v="0"/>
    <x v="4"/>
    <x v="0"/>
    <x v="0"/>
    <x v="0"/>
    <s v=""/>
    <s v=""/>
    <x v="41"/>
    <x v="0"/>
    <x v="0"/>
    <n v="8"/>
    <x v="3"/>
    <x v="3"/>
    <x v="4"/>
    <s v=""/>
    <s v=""/>
    <n v="396"/>
    <s v="-396"/>
    <x v="0"/>
    <x v="0"/>
    <x v="0"/>
    <x v="224"/>
    <x v="5"/>
    <n v="0"/>
    <s v=""/>
    <s v=""/>
    <x v="0"/>
    <x v="193"/>
    <m/>
    <s v="^()$"/>
    <n v="9"/>
    <x v="0"/>
    <x v="0"/>
    <x v="0"/>
    <x v="0"/>
    <x v="0"/>
    <x v="1"/>
    <b v="0"/>
    <x v="0"/>
    <x v="1"/>
    <n v="0"/>
    <x v="0"/>
    <b v="0"/>
    <b v="0"/>
    <b v="0"/>
    <b v="0"/>
    <b v="0"/>
    <b v="0"/>
    <b v="1"/>
    <b v="0"/>
    <b v="0"/>
    <b v="0"/>
    <b v="0"/>
    <x v="0"/>
    <x v="7"/>
    <n v="1"/>
    <x v="34"/>
    <x v="0"/>
  </r>
  <r>
    <m/>
    <s v="BPM"/>
    <x v="0"/>
    <x v="225"/>
    <x v="225"/>
    <x v="1"/>
    <x v="229"/>
    <s v="資料源NP Web"/>
    <x v="1"/>
    <m/>
    <m/>
    <m/>
    <x v="0"/>
    <m/>
    <x v="3"/>
    <m/>
    <x v="5"/>
    <x v="4"/>
    <x v="0"/>
    <x v="0"/>
    <m/>
    <m/>
    <m/>
    <m/>
    <m/>
    <m/>
    <m/>
    <m/>
    <m/>
    <m/>
    <m/>
    <m/>
    <m/>
    <m/>
    <m/>
    <m/>
    <m/>
    <m/>
    <m/>
    <m/>
    <s v="資料清單"/>
    <x v="7"/>
    <x v="58"/>
    <x v="194"/>
    <x v="0"/>
    <s v="IEC_STD_V10 &gt;&gt; Data Standard &gt;&gt; BPM"/>
    <s v="Normal Net profit"/>
    <x v="225"/>
    <x v="1"/>
    <x v="0"/>
    <x v="229"/>
    <x v="5"/>
    <s v="IEC_STD_V10 &gt;&gt; Common &gt;&gt; AutoMetaDataNormal Net profit"/>
    <x v="1"/>
    <x v="3"/>
    <s v="Normal Net profitProperty"/>
    <s v="RFQ 實際ROI"/>
    <n v="399"/>
    <n v="396"/>
    <n v="0"/>
    <s v="Normal Net profit"/>
    <n v="1"/>
    <n v="0"/>
    <n v="0"/>
    <x v="0"/>
    <s v="Actual Return on Invensment %"/>
    <x v="40"/>
    <s v="IEC_STD_V10 &gt;&gt; Data Standard &gt;&gt; BPM &gt;&gt; Actual Return on Invensment %"/>
    <x v="0"/>
    <s v="E.2.3.0:"/>
    <x v="58"/>
    <x v="58"/>
    <x v="396"/>
    <x v="225"/>
    <x v="225"/>
    <x v="228"/>
    <x v="0"/>
    <x v="0"/>
    <x v="0"/>
    <x v="0"/>
    <m/>
    <x v="0"/>
    <x v="1"/>
    <s v="Actual Return on Invensment %_Normal Net profit"/>
    <x v="397"/>
    <x v="1"/>
    <x v="0"/>
    <x v="4"/>
    <x v="0"/>
    <x v="0"/>
    <x v="0"/>
    <s v=""/>
    <s v=""/>
    <x v="41"/>
    <x v="0"/>
    <x v="0"/>
    <n v="8"/>
    <x v="3"/>
    <x v="3"/>
    <x v="4"/>
    <s v=""/>
    <s v=""/>
    <n v="397"/>
    <s v="-397"/>
    <x v="0"/>
    <x v="0"/>
    <x v="0"/>
    <x v="225"/>
    <x v="5"/>
    <n v="0"/>
    <s v=""/>
    <s v=""/>
    <x v="0"/>
    <x v="194"/>
    <m/>
    <s v="^()$"/>
    <n v="9"/>
    <x v="0"/>
    <x v="0"/>
    <x v="0"/>
    <x v="0"/>
    <x v="0"/>
    <x v="1"/>
    <b v="0"/>
    <x v="0"/>
    <x v="1"/>
    <n v="0"/>
    <x v="0"/>
    <b v="0"/>
    <b v="0"/>
    <b v="0"/>
    <b v="0"/>
    <b v="0"/>
    <b v="0"/>
    <b v="1"/>
    <b v="0"/>
    <b v="0"/>
    <b v="0"/>
    <b v="0"/>
    <x v="0"/>
    <x v="7"/>
    <n v="1"/>
    <x v="3"/>
    <x v="0"/>
  </r>
  <r>
    <m/>
    <s v="BPM"/>
    <x v="0"/>
    <x v="226"/>
    <x v="226"/>
    <x v="1"/>
    <x v="229"/>
    <s v="NRE report"/>
    <x v="1"/>
    <m/>
    <m/>
    <m/>
    <x v="0"/>
    <m/>
    <x v="3"/>
    <m/>
    <x v="5"/>
    <x v="4"/>
    <x v="0"/>
    <x v="0"/>
    <m/>
    <m/>
    <m/>
    <m/>
    <m/>
    <m/>
    <m/>
    <m/>
    <m/>
    <m/>
    <m/>
    <m/>
    <m/>
    <m/>
    <m/>
    <m/>
    <m/>
    <m/>
    <m/>
    <m/>
    <s v="資料清單"/>
    <x v="7"/>
    <x v="59"/>
    <x v="195"/>
    <x v="0"/>
    <s v="IEC_STD_V10 &gt;&gt; Data Standard &gt;&gt; BPM"/>
    <s v="NRE Spending"/>
    <x v="226"/>
    <x v="1"/>
    <x v="0"/>
    <x v="229"/>
    <x v="5"/>
    <s v="IEC_STD_V10 &gt;&gt; Common &gt;&gt; AutoMetaDataNRE Spending"/>
    <x v="1"/>
    <x v="3"/>
    <s v="NRE SpendingProperty"/>
    <s v="RFQ 實際ROI"/>
    <n v="400"/>
    <n v="396"/>
    <n v="0"/>
    <s v="NRE Spending"/>
    <n v="1"/>
    <n v="0"/>
    <n v="0"/>
    <x v="0"/>
    <s v="Actual Return on Invensment %"/>
    <x v="40"/>
    <s v="IEC_STD_V10 &gt;&gt; Data Standard &gt;&gt; BPM &gt;&gt; Actual Return on Invensment %"/>
    <x v="0"/>
    <s v="E.2.3.0:"/>
    <x v="59"/>
    <x v="59"/>
    <x v="397"/>
    <x v="226"/>
    <x v="226"/>
    <x v="227"/>
    <x v="0"/>
    <x v="0"/>
    <x v="0"/>
    <x v="0"/>
    <m/>
    <x v="0"/>
    <x v="1"/>
    <s v="Actual Return on Invensment %_NRE Spending"/>
    <x v="398"/>
    <x v="1"/>
    <x v="0"/>
    <x v="4"/>
    <x v="0"/>
    <x v="0"/>
    <x v="0"/>
    <s v=""/>
    <s v=""/>
    <x v="41"/>
    <x v="0"/>
    <x v="0"/>
    <n v="8"/>
    <x v="3"/>
    <x v="3"/>
    <x v="4"/>
    <s v=""/>
    <s v=""/>
    <n v="398"/>
    <s v="-398"/>
    <x v="0"/>
    <x v="0"/>
    <x v="0"/>
    <x v="226"/>
    <x v="5"/>
    <n v="0"/>
    <s v=""/>
    <s v=""/>
    <x v="0"/>
    <x v="195"/>
    <m/>
    <s v="^()$"/>
    <n v="9"/>
    <x v="0"/>
    <x v="0"/>
    <x v="0"/>
    <x v="0"/>
    <x v="0"/>
    <x v="1"/>
    <b v="0"/>
    <x v="0"/>
    <x v="1"/>
    <n v="0"/>
    <x v="0"/>
    <b v="0"/>
    <b v="0"/>
    <b v="0"/>
    <b v="0"/>
    <b v="0"/>
    <b v="0"/>
    <b v="1"/>
    <b v="0"/>
    <b v="0"/>
    <b v="0"/>
    <b v="0"/>
    <x v="0"/>
    <x v="7"/>
    <n v="1"/>
    <x v="2"/>
    <x v="0"/>
  </r>
  <r>
    <m/>
    <s v="BPM"/>
    <x v="0"/>
    <x v="227"/>
    <x v="227"/>
    <x v="1"/>
    <x v="229"/>
    <s v="??"/>
    <x v="1"/>
    <m/>
    <m/>
    <m/>
    <x v="0"/>
    <m/>
    <x v="3"/>
    <m/>
    <x v="5"/>
    <x v="4"/>
    <x v="0"/>
    <x v="0"/>
    <m/>
    <m/>
    <m/>
    <m/>
    <m/>
    <m/>
    <m/>
    <m/>
    <m/>
    <m/>
    <m/>
    <m/>
    <m/>
    <m/>
    <m/>
    <m/>
    <m/>
    <m/>
    <m/>
    <m/>
    <s v="資料清單"/>
    <x v="7"/>
    <x v="60"/>
    <x v="196"/>
    <x v="0"/>
    <s v="IEC_STD_V10 &gt;&gt; Data Standard &gt;&gt; BPM"/>
    <s v="RD Sharing%"/>
    <x v="227"/>
    <x v="1"/>
    <x v="0"/>
    <x v="229"/>
    <x v="5"/>
    <s v="IEC_STD_V10 &gt;&gt; Common &gt;&gt; AutoMetaDataRD Sharing%"/>
    <x v="1"/>
    <x v="3"/>
    <s v="RD Sharing%Property"/>
    <s v="RFQ 實際ROI"/>
    <n v="401"/>
    <n v="396"/>
    <n v="0"/>
    <s v="RD Sharing%"/>
    <n v="1"/>
    <n v="0"/>
    <n v="0"/>
    <x v="0"/>
    <s v="Actual Return on Invensment %"/>
    <x v="40"/>
    <s v="IEC_STD_V10 &gt;&gt; Data Standard &gt;&gt; BPM &gt;&gt; Actual Return on Invensment %"/>
    <x v="0"/>
    <s v="E.2.3.0:"/>
    <x v="60"/>
    <x v="60"/>
    <x v="398"/>
    <x v="227"/>
    <x v="227"/>
    <x v="229"/>
    <x v="0"/>
    <x v="0"/>
    <x v="0"/>
    <x v="0"/>
    <m/>
    <x v="0"/>
    <x v="1"/>
    <s v="Actual Return on Invensment %_RD Sharing%"/>
    <x v="399"/>
    <x v="1"/>
    <x v="0"/>
    <x v="4"/>
    <x v="0"/>
    <x v="0"/>
    <x v="0"/>
    <s v=""/>
    <s v=""/>
    <x v="41"/>
    <x v="0"/>
    <x v="0"/>
    <n v="8"/>
    <x v="3"/>
    <x v="3"/>
    <x v="4"/>
    <s v=""/>
    <s v=""/>
    <n v="399"/>
    <s v="-399"/>
    <x v="0"/>
    <x v="0"/>
    <x v="0"/>
    <x v="227"/>
    <x v="5"/>
    <n v="0"/>
    <s v=""/>
    <s v=""/>
    <x v="0"/>
    <x v="196"/>
    <m/>
    <s v="^()$"/>
    <n v="9"/>
    <x v="0"/>
    <x v="0"/>
    <x v="0"/>
    <x v="0"/>
    <x v="0"/>
    <x v="1"/>
    <b v="0"/>
    <x v="0"/>
    <x v="1"/>
    <n v="0"/>
    <x v="0"/>
    <b v="0"/>
    <b v="0"/>
    <b v="0"/>
    <b v="0"/>
    <b v="0"/>
    <b v="0"/>
    <b v="1"/>
    <b v="0"/>
    <b v="0"/>
    <b v="0"/>
    <b v="0"/>
    <x v="0"/>
    <x v="7"/>
    <n v="1"/>
    <x v="34"/>
    <x v="0"/>
  </r>
  <r>
    <m/>
    <s v="BPM"/>
    <x v="0"/>
    <x v="228"/>
    <x v="228"/>
    <x v="1"/>
    <x v="229"/>
    <s v="RFQ master"/>
    <x v="1"/>
    <m/>
    <m/>
    <m/>
    <x v="0"/>
    <m/>
    <x v="3"/>
    <m/>
    <x v="5"/>
    <x v="4"/>
    <x v="26"/>
    <x v="0"/>
    <m/>
    <m/>
    <m/>
    <m/>
    <m/>
    <m/>
    <m/>
    <m/>
    <m/>
    <m/>
    <m/>
    <m/>
    <m/>
    <m/>
    <m/>
    <m/>
    <m/>
    <m/>
    <m/>
    <m/>
    <s v="資料清單"/>
    <x v="7"/>
    <x v="61"/>
    <x v="197"/>
    <x v="0"/>
    <s v="IEC_STD_V10 &gt;&gt; Data Standard &gt;&gt; BPM"/>
    <s v="Estimated Lifecycle Forecast"/>
    <x v="228"/>
    <x v="1"/>
    <x v="0"/>
    <x v="229"/>
    <x v="5"/>
    <s v="IEC_STD_V10 &gt;&gt; Common &gt;&gt; AutoMetaDataEstimated Lifecycle Forecast"/>
    <x v="1"/>
    <x v="3"/>
    <s v="Estimated Lifecycle ForecastProperty"/>
    <s v="RFQ 實際ROI"/>
    <n v="402"/>
    <n v="396"/>
    <n v="0"/>
    <s v="Estimated Lifecycle Forecast"/>
    <n v="1"/>
    <n v="0"/>
    <n v="0"/>
    <x v="0"/>
    <s v="Actual Return on Invensment %"/>
    <x v="40"/>
    <s v="IEC_STD_V10 &gt;&gt; Data Standard &gt;&gt; BPM &gt;&gt; Actual Return on Invensment %"/>
    <x v="0"/>
    <s v="E.2.3.0:"/>
    <x v="61"/>
    <x v="61"/>
    <x v="399"/>
    <x v="228"/>
    <x v="228"/>
    <x v="230"/>
    <x v="0"/>
    <x v="0"/>
    <x v="0"/>
    <x v="0"/>
    <m/>
    <x v="0"/>
    <x v="1"/>
    <s v="Actual Return on Invensment %_Estimated Lifecycle Forecast"/>
    <x v="400"/>
    <x v="1"/>
    <x v="0"/>
    <x v="4"/>
    <x v="0"/>
    <x v="0"/>
    <x v="0"/>
    <s v=""/>
    <s v=""/>
    <x v="41"/>
    <x v="0"/>
    <x v="0"/>
    <n v="8"/>
    <x v="3"/>
    <x v="3"/>
    <x v="4"/>
    <s v=""/>
    <s v=""/>
    <n v="400"/>
    <s v="-400"/>
    <x v="0"/>
    <x v="0"/>
    <x v="0"/>
    <x v="228"/>
    <x v="5"/>
    <n v="0"/>
    <s v=""/>
    <s v=""/>
    <x v="0"/>
    <x v="197"/>
    <m/>
    <s v="RFQ_LCVF_Duration_Month^()$"/>
    <n v="9"/>
    <x v="0"/>
    <x v="0"/>
    <x v="0"/>
    <x v="0"/>
    <x v="0"/>
    <x v="1"/>
    <b v="1"/>
    <x v="0"/>
    <x v="1"/>
    <n v="0"/>
    <x v="0"/>
    <b v="0"/>
    <b v="0"/>
    <b v="0"/>
    <b v="0"/>
    <b v="0"/>
    <b v="0"/>
    <b v="1"/>
    <b v="0"/>
    <b v="0"/>
    <b v="0"/>
    <b v="0"/>
    <x v="0"/>
    <x v="7"/>
    <n v="1"/>
    <x v="10"/>
    <x v="0"/>
  </r>
  <r>
    <m/>
    <s v="BPM"/>
    <x v="0"/>
    <x v="229"/>
    <x v="229"/>
    <x v="54"/>
    <x v="230"/>
    <s v="　"/>
    <x v="0"/>
    <m/>
    <s v="　"/>
    <s v="Confidential"/>
    <x v="10"/>
    <s v="　"/>
    <x v="8"/>
    <s v="BPM"/>
    <x v="6"/>
    <x v="3"/>
    <x v="27"/>
    <x v="0"/>
    <s v="INT_ACTUAL_REVENUE"/>
    <m/>
    <m/>
    <m/>
    <m/>
    <m/>
    <m/>
    <m/>
    <m/>
    <m/>
    <m/>
    <m/>
    <m/>
    <m/>
    <m/>
    <m/>
    <m/>
    <m/>
    <m/>
    <m/>
    <s v="資料清單"/>
    <x v="8"/>
    <x v="0"/>
    <x v="198"/>
    <x v="0"/>
    <s v="IEC_STD_V10 &gt;&gt; Data Standard &gt;&gt; BPM"/>
    <s v="Actual Revenue"/>
    <x v="229"/>
    <x v="54"/>
    <x v="0"/>
    <x v="230"/>
    <x v="6"/>
    <s v="IEC_STD_V10 &gt;&gt; Common &gt;&gt; AutoMetaDataActual Revenue"/>
    <x v="0"/>
    <x v="1"/>
    <s v="實際產品營收Concept"/>
    <s v="實際產品營收"/>
    <n v="403"/>
    <n v="0"/>
    <e v="#N/A"/>
    <s v=""/>
    <n v="0"/>
    <n v="0"/>
    <n v="0"/>
    <x v="0"/>
    <s v=""/>
    <x v="0"/>
    <s v=""/>
    <x v="53"/>
    <s v="E.2.4.0:"/>
    <x v="0"/>
    <x v="0"/>
    <x v="400"/>
    <x v="229"/>
    <x v="229"/>
    <x v="231"/>
    <x v="29"/>
    <x v="0"/>
    <x v="0"/>
    <x v="0"/>
    <m/>
    <x v="0"/>
    <x v="0"/>
    <s v="Actual Revenue"/>
    <x v="401"/>
    <x v="0"/>
    <x v="0"/>
    <x v="3"/>
    <x v="0"/>
    <x v="0"/>
    <x v="0"/>
    <s v="INT_ACTUAL_REVENUE"/>
    <s v=""/>
    <x v="42"/>
    <x v="0"/>
    <x v="0"/>
    <n v="8"/>
    <x v="4"/>
    <x v="4"/>
    <x v="5"/>
    <s v=""/>
    <s v=""/>
    <n v="401"/>
    <s v="-401"/>
    <x v="0"/>
    <x v="0"/>
    <x v="0"/>
    <x v="229"/>
    <x v="6"/>
    <s v="　"/>
    <s v=""/>
    <s v=""/>
    <x v="0"/>
    <x v="198"/>
    <m/>
    <s v="　^()$"/>
    <n v="9"/>
    <x v="0"/>
    <x v="0"/>
    <x v="0"/>
    <x v="0"/>
    <x v="0"/>
    <x v="1"/>
    <b v="1"/>
    <x v="0"/>
    <x v="0"/>
    <n v="0"/>
    <x v="0"/>
    <b v="0"/>
    <b v="0"/>
    <b v="0"/>
    <b v="0"/>
    <b v="0"/>
    <b v="0"/>
    <b v="0"/>
    <b v="0"/>
    <b v="0"/>
    <b v="0"/>
    <b v="0"/>
    <x v="1"/>
    <x v="1"/>
    <n v="0"/>
    <x v="0"/>
    <x v="0"/>
  </r>
  <r>
    <m/>
    <s v="BPM"/>
    <x v="0"/>
    <x v="230"/>
    <x v="230"/>
    <x v="116"/>
    <x v="231"/>
    <s v="Revenue recognition data display in year , quarter and month"/>
    <x v="1"/>
    <m/>
    <s v="N/A"/>
    <s v="Confidential"/>
    <x v="3"/>
    <m/>
    <x v="8"/>
    <s v="BPM"/>
    <x v="6"/>
    <x v="3"/>
    <x v="0"/>
    <x v="1"/>
    <s v="INT_ACTUAL_REVENUE"/>
    <s v="ACTUAL_REVENUE_MONTH"/>
    <m/>
    <m/>
    <m/>
    <m/>
    <m/>
    <m/>
    <m/>
    <m/>
    <m/>
    <m/>
    <m/>
    <m/>
    <m/>
    <m/>
    <m/>
    <m/>
    <m/>
    <m/>
    <s v="資料清單"/>
    <x v="8"/>
    <x v="1"/>
    <x v="199"/>
    <x v="0"/>
    <s v="IEC_STD_V10 &gt;&gt; Data Standard &gt;&gt; BPM"/>
    <s v="Actual Revenue Month"/>
    <x v="230"/>
    <x v="116"/>
    <x v="0"/>
    <x v="231"/>
    <x v="6"/>
    <s v="IEC_STD_V10 &gt;&gt; Common &gt;&gt; AutoMetaDataActual Revenue Month"/>
    <x v="1"/>
    <x v="1"/>
    <s v="實際營收認列月份Property"/>
    <s v="實際產品營收"/>
    <n v="404"/>
    <n v="403"/>
    <n v="0"/>
    <s v="Actual Revenue Month"/>
    <n v="1"/>
    <n v="0"/>
    <n v="0"/>
    <x v="0"/>
    <s v="Actual Revenue"/>
    <x v="41"/>
    <s v="IEC_STD_V10 &gt;&gt; Data Standard &gt;&gt; BPM &gt;&gt; Actual Revenue"/>
    <x v="0"/>
    <s v="E.2.4.0:"/>
    <x v="1"/>
    <x v="1"/>
    <x v="401"/>
    <x v="230"/>
    <x v="230"/>
    <x v="232"/>
    <x v="0"/>
    <x v="1"/>
    <x v="0"/>
    <x v="3"/>
    <m/>
    <x v="0"/>
    <x v="1"/>
    <s v="Actual Revenue_Actual Revenue Month"/>
    <x v="402"/>
    <x v="1"/>
    <x v="0"/>
    <x v="3"/>
    <x v="0"/>
    <x v="0"/>
    <x v="0"/>
    <s v="INT_ACTUAL_REVENUE"/>
    <s v="ACTUAL_REVENUE_MONTH"/>
    <x v="42"/>
    <x v="185"/>
    <x v="0"/>
    <n v="8"/>
    <x v="4"/>
    <x v="4"/>
    <x v="5"/>
    <s v=""/>
    <s v=""/>
    <n v="402"/>
    <s v="-402"/>
    <x v="0"/>
    <x v="0"/>
    <x v="0"/>
    <x v="230"/>
    <x v="6"/>
    <s v="Revenue recognition month"/>
    <s v="SAP"/>
    <s v="SAP"/>
    <x v="1"/>
    <x v="199"/>
    <m/>
    <s v="^(SAP)$"/>
    <n v="9"/>
    <x v="0"/>
    <x v="0"/>
    <x v="0"/>
    <x v="0"/>
    <x v="0"/>
    <x v="0"/>
    <b v="1"/>
    <x v="0"/>
    <x v="1"/>
    <n v="0"/>
    <x v="0"/>
    <b v="0"/>
    <b v="0"/>
    <b v="0"/>
    <b v="0"/>
    <b v="0"/>
    <b v="0"/>
    <b v="0"/>
    <b v="0"/>
    <b v="0"/>
    <b v="0"/>
    <b v="0"/>
    <x v="1"/>
    <x v="1"/>
    <n v="0"/>
    <x v="6"/>
    <x v="0"/>
  </r>
  <r>
    <m/>
    <s v="BPM"/>
    <x v="0"/>
    <x v="231"/>
    <x v="231"/>
    <x v="53"/>
    <x v="232"/>
    <s v="default: TWD_x000a_option: TWD, USD_x000a_TWD=NT$M, USD=USD$K"/>
    <x v="1"/>
    <m/>
    <s v="N/A"/>
    <s v="Confidential"/>
    <x v="2"/>
    <m/>
    <x v="8"/>
    <s v="BPM"/>
    <x v="6"/>
    <x v="3"/>
    <x v="0"/>
    <x v="1"/>
    <s v="INT_ACTUAL_REVENUE"/>
    <s v="CURRENCY_OF_REVENUE"/>
    <m/>
    <m/>
    <m/>
    <m/>
    <m/>
    <m/>
    <m/>
    <m/>
    <m/>
    <m/>
    <m/>
    <m/>
    <m/>
    <m/>
    <m/>
    <m/>
    <m/>
    <m/>
    <s v="資料清單"/>
    <x v="8"/>
    <x v="2"/>
    <x v="200"/>
    <x v="0"/>
    <s v="IEC_STD_V10 &gt;&gt; Data Standard &gt;&gt; BPM"/>
    <s v="Currency of revenue"/>
    <x v="231"/>
    <x v="53"/>
    <x v="0"/>
    <x v="232"/>
    <x v="6"/>
    <s v="IEC_STD_V10 &gt;&gt; Common &gt;&gt; AutoMetaDataCurrency of revenue"/>
    <x v="1"/>
    <x v="1"/>
    <s v="產品營收幣別Property"/>
    <s v="實際產品營收"/>
    <n v="405"/>
    <n v="403"/>
    <n v="0"/>
    <s v="Currency of revenue"/>
    <n v="1"/>
    <n v="0"/>
    <n v="0"/>
    <x v="0"/>
    <s v="Actual Revenue"/>
    <x v="41"/>
    <s v="IEC_STD_V10 &gt;&gt; Data Standard &gt;&gt; BPM &gt;&gt; Actual Revenue"/>
    <x v="0"/>
    <s v="E.2.4.0:"/>
    <x v="2"/>
    <x v="2"/>
    <x v="402"/>
    <x v="231"/>
    <x v="231"/>
    <x v="233"/>
    <x v="0"/>
    <x v="1"/>
    <x v="0"/>
    <x v="2"/>
    <m/>
    <x v="0"/>
    <x v="1"/>
    <s v="Actual Revenue_Currency of revenue"/>
    <x v="403"/>
    <x v="1"/>
    <x v="0"/>
    <x v="3"/>
    <x v="0"/>
    <x v="0"/>
    <x v="0"/>
    <s v="INT_ACTUAL_REVENUE"/>
    <s v="CURRENCY_OF_REVENUE"/>
    <x v="42"/>
    <x v="186"/>
    <x v="0"/>
    <n v="8"/>
    <x v="4"/>
    <x v="4"/>
    <x v="5"/>
    <s v=""/>
    <s v=""/>
    <n v="403"/>
    <s v="-403"/>
    <x v="0"/>
    <x v="0"/>
    <x v="0"/>
    <x v="231"/>
    <x v="6"/>
    <s v="Currency of revenue"/>
    <s v="SAP"/>
    <s v="SAP"/>
    <x v="1"/>
    <x v="200"/>
    <m/>
    <s v="^(SAP)$"/>
    <n v="9"/>
    <x v="0"/>
    <x v="0"/>
    <x v="0"/>
    <x v="0"/>
    <x v="0"/>
    <x v="1"/>
    <b v="0"/>
    <x v="0"/>
    <x v="1"/>
    <n v="0"/>
    <x v="0"/>
    <b v="0"/>
    <b v="0"/>
    <b v="0"/>
    <b v="0"/>
    <b v="0"/>
    <b v="0"/>
    <b v="0"/>
    <b v="0"/>
    <b v="0"/>
    <b v="0"/>
    <b v="0"/>
    <x v="1"/>
    <x v="1"/>
    <n v="0"/>
    <x v="5"/>
    <x v="0"/>
  </r>
  <r>
    <m/>
    <s v="BPM"/>
    <x v="0"/>
    <x v="180"/>
    <x v="180"/>
    <x v="81"/>
    <x v="233"/>
    <s v="EBG: BU1, BU2, BU5, BU6, NIDC_x000a_AME, 5G (new BG)"/>
    <x v="2"/>
    <m/>
    <s v="N/A"/>
    <s v="Confidential"/>
    <x v="2"/>
    <m/>
    <x v="8"/>
    <s v="BPM"/>
    <x v="6"/>
    <x v="3"/>
    <x v="0"/>
    <x v="1"/>
    <s v="INT_ACTUAL_REVENUE"/>
    <s v="BU_CODE"/>
    <m/>
    <m/>
    <m/>
    <m/>
    <m/>
    <m/>
    <m/>
    <m/>
    <m/>
    <m/>
    <m/>
    <m/>
    <m/>
    <m/>
    <m/>
    <m/>
    <m/>
    <m/>
    <s v="資料清單"/>
    <x v="8"/>
    <x v="3"/>
    <x v="149"/>
    <x v="0"/>
    <s v="IEC_STD_V10 &gt;&gt; Data Standard &gt;&gt; BPM"/>
    <s v="BU Code"/>
    <x v="180"/>
    <x v="81"/>
    <x v="0"/>
    <x v="233"/>
    <x v="6"/>
    <s v="IEC_STD_V10 &gt;&gt; Common &gt;&gt; AutoMetaDataBU Code"/>
    <x v="2"/>
    <x v="1"/>
    <s v="事業處代碼Relationship"/>
    <s v="實際產品營收"/>
    <n v="343"/>
    <n v="403"/>
    <n v="0"/>
    <s v=""/>
    <n v="0"/>
    <n v="0"/>
    <n v="515"/>
    <x v="81"/>
    <s v="Actual Revenue"/>
    <x v="41"/>
    <s v="IEC_STD_V10 &gt;&gt; Data Standard &gt;&gt; BPM &gt;&gt; Actual Revenue"/>
    <x v="0"/>
    <s v="E.2.4.0:"/>
    <x v="3"/>
    <x v="3"/>
    <x v="403"/>
    <x v="180"/>
    <x v="180"/>
    <x v="234"/>
    <x v="0"/>
    <x v="1"/>
    <x v="0"/>
    <x v="2"/>
    <m/>
    <x v="0"/>
    <x v="2"/>
    <s v="Actual Revenue_BU Code"/>
    <x v="404"/>
    <x v="2"/>
    <x v="0"/>
    <x v="3"/>
    <x v="0"/>
    <x v="0"/>
    <x v="0"/>
    <s v="INT_ACTUAL_REVENUE"/>
    <s v="BU_CODE"/>
    <x v="42"/>
    <x v="145"/>
    <x v="0"/>
    <n v="8"/>
    <x v="4"/>
    <x v="4"/>
    <x v="0"/>
    <s v=""/>
    <s v=""/>
    <n v="404"/>
    <s v="-404"/>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ACTUAL_REVENUE"/>
    <s v="BG_CODE"/>
    <m/>
    <m/>
    <m/>
    <m/>
    <m/>
    <m/>
    <m/>
    <m/>
    <m/>
    <m/>
    <m/>
    <m/>
    <m/>
    <m/>
    <m/>
    <m/>
    <m/>
    <m/>
    <s v="資料清單"/>
    <x v="8"/>
    <x v="4"/>
    <x v="2"/>
    <x v="0"/>
    <s v="IEC_STD_V10 &gt;&gt; Data Standard &gt;&gt; BPM"/>
    <s v="BG Code"/>
    <x v="2"/>
    <x v="0"/>
    <x v="0"/>
    <x v="184"/>
    <x v="6"/>
    <s v="IEC_STD_V10 &gt;&gt; Common &gt;&gt; AutoMetaDataBG Code"/>
    <x v="2"/>
    <x v="1"/>
    <s v="事業群代碼Relationship"/>
    <s v="實際產品營收"/>
    <n v="4"/>
    <n v="403"/>
    <n v="0"/>
    <s v=""/>
    <n v="0"/>
    <n v="0"/>
    <n v="4"/>
    <x v="2"/>
    <s v="Actual Revenue"/>
    <x v="41"/>
    <s v="IEC_STD_V10 &gt;&gt; Data Standard &gt;&gt; BPM &gt;&gt; Actual Revenue"/>
    <x v="0"/>
    <s v="E.2.4.0:"/>
    <x v="4"/>
    <x v="4"/>
    <x v="404"/>
    <x v="2"/>
    <x v="2"/>
    <x v="196"/>
    <x v="0"/>
    <x v="1"/>
    <x v="0"/>
    <x v="2"/>
    <m/>
    <x v="0"/>
    <x v="2"/>
    <s v="Actual Revenue_BG Code"/>
    <x v="405"/>
    <x v="2"/>
    <x v="0"/>
    <x v="3"/>
    <x v="0"/>
    <x v="0"/>
    <x v="0"/>
    <s v="INT_ACTUAL_REVENUE"/>
    <s v="BG_CODE"/>
    <x v="42"/>
    <x v="2"/>
    <x v="0"/>
    <n v="8"/>
    <x v="4"/>
    <x v="4"/>
    <x v="0"/>
    <s v=""/>
    <s v=""/>
    <n v="405"/>
    <s v="-405"/>
    <x v="0"/>
    <x v="0"/>
    <x v="0"/>
    <x v="2"/>
    <x v="6"/>
    <s v="Business group"/>
    <s v="SAP"/>
    <s v="SAP"/>
    <x v="1"/>
    <x v="2"/>
    <m/>
    <s v="^(SAP)$"/>
    <n v="9"/>
    <x v="0"/>
    <x v="0"/>
    <x v="0"/>
    <x v="0"/>
    <x v="1"/>
    <x v="1"/>
    <b v="0"/>
    <x v="0"/>
    <x v="1"/>
    <n v="0"/>
    <x v="0"/>
    <b v="0"/>
    <b v="0"/>
    <b v="0"/>
    <b v="0"/>
    <b v="0"/>
    <b v="0"/>
    <b v="0"/>
    <b v="0"/>
    <b v="0"/>
    <b v="0"/>
    <b v="0"/>
    <x v="1"/>
    <x v="1"/>
    <n v="0"/>
    <x v="1"/>
    <x v="0"/>
  </r>
  <r>
    <m/>
    <s v="BPM"/>
    <x v="0"/>
    <x v="232"/>
    <x v="232"/>
    <x v="117"/>
    <x v="234"/>
    <s v="IPT, TAO, ICZ, IMX"/>
    <x v="2"/>
    <m/>
    <s v="N/A"/>
    <s v="Confidential"/>
    <x v="2"/>
    <m/>
    <x v="8"/>
    <s v="BPM"/>
    <x v="6"/>
    <x v="3"/>
    <x v="0"/>
    <x v="1"/>
    <s v="INT_ACTUAL_REVENUE"/>
    <s v="SITE"/>
    <m/>
    <m/>
    <m/>
    <m/>
    <m/>
    <m/>
    <m/>
    <m/>
    <m/>
    <m/>
    <m/>
    <m/>
    <m/>
    <m/>
    <m/>
    <m/>
    <m/>
    <m/>
    <s v="資料清單"/>
    <x v="8"/>
    <x v="5"/>
    <x v="201"/>
    <x v="0"/>
    <s v="IEC_STD_V10 &gt;&gt; Data Standard &gt;&gt; BPM"/>
    <s v="Site"/>
    <x v="232"/>
    <x v="117"/>
    <x v="0"/>
    <x v="234"/>
    <x v="6"/>
    <s v="IEC_STD_V10 &gt;&gt; Common &gt;&gt; AutoMetaDataSite"/>
    <x v="2"/>
    <x v="1"/>
    <s v="廠區Relationship"/>
    <s v="實際產品營收"/>
    <n v="408"/>
    <n v="403"/>
    <n v="0"/>
    <s v=""/>
    <n v="0"/>
    <n v="0"/>
    <n v="488"/>
    <x v="95"/>
    <s v="Actual Revenue"/>
    <x v="41"/>
    <s v="IEC_STD_V10 &gt;&gt; Data Standard &gt;&gt; BPM &gt;&gt; Actual Revenue"/>
    <x v="0"/>
    <s v="E.2.4.0:"/>
    <x v="5"/>
    <x v="5"/>
    <x v="405"/>
    <x v="232"/>
    <x v="232"/>
    <x v="235"/>
    <x v="0"/>
    <x v="1"/>
    <x v="0"/>
    <x v="2"/>
    <m/>
    <x v="0"/>
    <x v="2"/>
    <s v="Actual Revenue_Site"/>
    <x v="406"/>
    <x v="2"/>
    <x v="0"/>
    <x v="3"/>
    <x v="0"/>
    <x v="0"/>
    <x v="0"/>
    <s v="INT_ACTUAL_REVENUE"/>
    <s v="SITE"/>
    <x v="42"/>
    <x v="187"/>
    <x v="0"/>
    <n v="8"/>
    <x v="4"/>
    <x v="4"/>
    <x v="6"/>
    <s v=""/>
    <s v=""/>
    <n v="406"/>
    <s v="-406"/>
    <x v="0"/>
    <x v="0"/>
    <x v="0"/>
    <x v="232"/>
    <x v="6"/>
    <s v="Shipment from site, SO site(SO plants)"/>
    <s v="SAP"/>
    <s v="SAP"/>
    <x v="1"/>
    <x v="201"/>
    <m/>
    <s v="^(SAP)$"/>
    <n v="9"/>
    <x v="0"/>
    <x v="0"/>
    <x v="0"/>
    <x v="0"/>
    <x v="0"/>
    <x v="1"/>
    <b v="0"/>
    <x v="0"/>
    <x v="1"/>
    <n v="0"/>
    <x v="0"/>
    <b v="0"/>
    <b v="0"/>
    <b v="0"/>
    <b v="1"/>
    <b v="1"/>
    <b v="1"/>
    <b v="0"/>
    <b v="0"/>
    <b v="0"/>
    <b v="0"/>
    <b v="0"/>
    <x v="0"/>
    <x v="12"/>
    <n v="0"/>
    <x v="43"/>
    <x v="0"/>
  </r>
  <r>
    <m/>
    <s v="BPM"/>
    <x v="0"/>
    <x v="233"/>
    <x v="233"/>
    <x v="82"/>
    <x v="235"/>
    <s v="e.g. BU5-F1 = LOB1, BU5-NonF1 =LOB2_x000a_BU1 LOB NAME: HPE/ HPE(only) LOB NAME: AME/automative product (KOSTAL/AUO/GOGORO/BAIDU) "/>
    <x v="2"/>
    <m/>
    <s v="N/A"/>
    <s v="Confidential"/>
    <x v="2"/>
    <m/>
    <x v="8"/>
    <s v="BPM"/>
    <x v="6"/>
    <x v="3"/>
    <x v="0"/>
    <x v="1"/>
    <s v="INT_ACTUAL_REVENUE"/>
    <s v="LOB_ID"/>
    <m/>
    <m/>
    <m/>
    <m/>
    <m/>
    <m/>
    <m/>
    <m/>
    <m/>
    <m/>
    <m/>
    <m/>
    <m/>
    <m/>
    <m/>
    <m/>
    <m/>
    <m/>
    <s v="資料清單"/>
    <x v="8"/>
    <x v="6"/>
    <x v="202"/>
    <x v="0"/>
    <s v="IEC_STD_V10 &gt;&gt; Data Standard &gt;&gt; BPM"/>
    <s v="LOB ID"/>
    <x v="233"/>
    <x v="82"/>
    <x v="0"/>
    <x v="235"/>
    <x v="6"/>
    <s v="IEC_STD_V10 &gt;&gt; Common &gt;&gt; AutoMetaDataLOB ID"/>
    <x v="2"/>
    <x v="1"/>
    <s v="LOB IDRelationship"/>
    <s v="實際產品營收"/>
    <n v="409"/>
    <n v="403"/>
    <n v="0"/>
    <s v=""/>
    <n v="0"/>
    <n v="0"/>
    <n v="1155"/>
    <x v="96"/>
    <s v="Actual Revenue"/>
    <x v="41"/>
    <s v="IEC_STD_V10 &gt;&gt; Data Standard &gt;&gt; BPM &gt;&gt; Actual Revenue"/>
    <x v="0"/>
    <s v="E.2.4.0:"/>
    <x v="6"/>
    <x v="6"/>
    <x v="406"/>
    <x v="233"/>
    <x v="233"/>
    <x v="236"/>
    <x v="0"/>
    <x v="1"/>
    <x v="0"/>
    <x v="2"/>
    <m/>
    <x v="0"/>
    <x v="2"/>
    <s v="Actual Revenue_LOB ID"/>
    <x v="407"/>
    <x v="2"/>
    <x v="0"/>
    <x v="3"/>
    <x v="0"/>
    <x v="0"/>
    <x v="0"/>
    <s v="INT_ACTUAL_REVENUE"/>
    <s v="LOB_ID"/>
    <x v="42"/>
    <x v="188"/>
    <x v="0"/>
    <n v="8"/>
    <x v="4"/>
    <x v="4"/>
    <x v="0"/>
    <s v=""/>
    <s v=""/>
    <n v="407"/>
    <s v="-407"/>
    <x v="0"/>
    <x v="0"/>
    <x v="0"/>
    <x v="233"/>
    <x v="6"/>
    <s v="Line of business"/>
    <s v="SAP"/>
    <s v="SAP"/>
    <x v="1"/>
    <x v="202"/>
    <m/>
    <s v="^(SAP)$"/>
    <n v="9"/>
    <x v="0"/>
    <x v="0"/>
    <x v="0"/>
    <x v="0"/>
    <x v="0"/>
    <x v="1"/>
    <b v="0"/>
    <x v="0"/>
    <x v="1"/>
    <n v="0"/>
    <x v="0"/>
    <b v="0"/>
    <b v="0"/>
    <b v="0"/>
    <b v="0"/>
    <b v="0"/>
    <b v="0"/>
    <b v="0"/>
    <b v="0"/>
    <b v="1"/>
    <b v="0"/>
    <b v="0"/>
    <x v="0"/>
    <x v="5"/>
    <n v="1"/>
    <x v="44"/>
    <x v="0"/>
  </r>
  <r>
    <m/>
    <s v="BPM"/>
    <x v="0"/>
    <x v="234"/>
    <x v="234"/>
    <x v="118"/>
    <x v="236"/>
    <s v="Product category includes Node, CPU, MLB, RACK, PC and SC (M_type, conversion), detail refer to DS"/>
    <x v="1"/>
    <m/>
    <s v="N/A"/>
    <s v="Confidential"/>
    <x v="1"/>
    <m/>
    <x v="8"/>
    <s v="BPM"/>
    <x v="6"/>
    <x v="3"/>
    <x v="0"/>
    <x v="1"/>
    <s v="INT_ACTUAL_REVENUE"/>
    <s v="REVENUE_PRODUCT_CATEGORY"/>
    <m/>
    <m/>
    <m/>
    <m/>
    <m/>
    <m/>
    <m/>
    <m/>
    <m/>
    <m/>
    <m/>
    <m/>
    <m/>
    <m/>
    <m/>
    <m/>
    <m/>
    <m/>
    <s v="資料清單"/>
    <x v="8"/>
    <x v="7"/>
    <x v="203"/>
    <x v="0"/>
    <s v="IEC_STD_V10 &gt;&gt; Data Standard &gt;&gt; BPM"/>
    <s v="Revenue product category"/>
    <x v="234"/>
    <x v="118"/>
    <x v="0"/>
    <x v="236"/>
    <x v="6"/>
    <s v="IEC_STD_V10 &gt;&gt; Common &gt;&gt; AutoMetaDataRevenue product category"/>
    <x v="1"/>
    <x v="1"/>
    <s v="營收產品類別Property"/>
    <s v="實際產品營收"/>
    <n v="410"/>
    <n v="403"/>
    <n v="0"/>
    <s v="Revenue product category"/>
    <n v="1"/>
    <n v="0"/>
    <n v="0"/>
    <x v="0"/>
    <s v="Actual Revenue"/>
    <x v="41"/>
    <s v="IEC_STD_V10 &gt;&gt; Data Standard &gt;&gt; BPM &gt;&gt; Actual Revenue"/>
    <x v="0"/>
    <s v="E.2.4.0:"/>
    <x v="7"/>
    <x v="7"/>
    <x v="407"/>
    <x v="234"/>
    <x v="234"/>
    <x v="237"/>
    <x v="0"/>
    <x v="1"/>
    <x v="0"/>
    <x v="1"/>
    <m/>
    <x v="0"/>
    <x v="1"/>
    <s v="Actual Revenue_Revenue product category"/>
    <x v="408"/>
    <x v="1"/>
    <x v="0"/>
    <x v="3"/>
    <x v="0"/>
    <x v="0"/>
    <x v="0"/>
    <s v="INT_ACTUAL_REVENUE"/>
    <s v="REVENUE_PRODUCT_CATEGORY"/>
    <x v="42"/>
    <x v="189"/>
    <x v="0"/>
    <n v="8"/>
    <x v="4"/>
    <x v="4"/>
    <x v="5"/>
    <s v=""/>
    <s v=""/>
    <n v="408"/>
    <s v="-408"/>
    <x v="0"/>
    <x v="0"/>
    <x v="0"/>
    <x v="234"/>
    <x v="6"/>
    <s v="Revenue product category"/>
    <s v="SAP"/>
    <s v="SAP"/>
    <x v="1"/>
    <x v="203"/>
    <m/>
    <s v="^(SAP)$"/>
    <n v="9"/>
    <x v="0"/>
    <x v="0"/>
    <x v="0"/>
    <x v="0"/>
    <x v="0"/>
    <x v="1"/>
    <b v="0"/>
    <x v="0"/>
    <x v="1"/>
    <n v="0"/>
    <x v="0"/>
    <b v="0"/>
    <b v="0"/>
    <b v="0"/>
    <b v="0"/>
    <b v="0"/>
    <b v="0"/>
    <b v="0"/>
    <b v="0"/>
    <b v="0"/>
    <b v="0"/>
    <b v="0"/>
    <x v="1"/>
    <x v="1"/>
    <n v="0"/>
    <x v="9"/>
    <x v="0"/>
  </r>
  <r>
    <m/>
    <s v="BPM"/>
    <x v="0"/>
    <x v="235"/>
    <x v="235"/>
    <x v="119"/>
    <x v="237"/>
    <s v="Product sales include sales, B&amp;S revenue,RMA and Warranty_x000a_Other revenue include NRE, Other income and Other adjustment"/>
    <x v="1"/>
    <m/>
    <s v="N/A"/>
    <s v="Confidential"/>
    <x v="1"/>
    <m/>
    <x v="8"/>
    <s v="BPM"/>
    <x v="6"/>
    <x v="3"/>
    <x v="0"/>
    <x v="1"/>
    <s v="INT_ACTUAL_REVENUE"/>
    <s v="REVENUE_CONTENT"/>
    <m/>
    <m/>
    <m/>
    <m/>
    <m/>
    <m/>
    <m/>
    <m/>
    <m/>
    <m/>
    <m/>
    <m/>
    <m/>
    <m/>
    <m/>
    <m/>
    <m/>
    <m/>
    <s v="資料清單"/>
    <x v="8"/>
    <x v="8"/>
    <x v="204"/>
    <x v="0"/>
    <s v="IEC_STD_V10 &gt;&gt; Data Standard &gt;&gt; BPM"/>
    <s v="Revenue content"/>
    <x v="235"/>
    <x v="119"/>
    <x v="0"/>
    <x v="237"/>
    <x v="6"/>
    <s v="IEC_STD_V10 &gt;&gt; Common &gt;&gt; AutoMetaDataRevenue content"/>
    <x v="1"/>
    <x v="1"/>
    <s v="營收類別Property"/>
    <s v="實際產品營收"/>
    <n v="411"/>
    <n v="403"/>
    <n v="0"/>
    <s v="Revenue content"/>
    <n v="1"/>
    <n v="0"/>
    <n v="0"/>
    <x v="0"/>
    <s v="Actual Revenue"/>
    <x v="41"/>
    <s v="IEC_STD_V10 &gt;&gt; Data Standard &gt;&gt; BPM &gt;&gt; Actual Revenue"/>
    <x v="0"/>
    <s v="E.2.4.0:"/>
    <x v="8"/>
    <x v="8"/>
    <x v="408"/>
    <x v="235"/>
    <x v="235"/>
    <x v="238"/>
    <x v="0"/>
    <x v="1"/>
    <x v="0"/>
    <x v="1"/>
    <m/>
    <x v="0"/>
    <x v="1"/>
    <s v="Actual Revenue_Revenue content"/>
    <x v="409"/>
    <x v="1"/>
    <x v="0"/>
    <x v="3"/>
    <x v="0"/>
    <x v="0"/>
    <x v="0"/>
    <s v="INT_ACTUAL_REVENUE"/>
    <s v="REVENUE_CONTENT"/>
    <x v="42"/>
    <x v="190"/>
    <x v="0"/>
    <n v="8"/>
    <x v="4"/>
    <x v="4"/>
    <x v="5"/>
    <s v=""/>
    <s v=""/>
    <n v="409"/>
    <s v="-409"/>
    <x v="0"/>
    <x v="0"/>
    <x v="0"/>
    <x v="235"/>
    <x v="6"/>
    <s v="Product sales and Other Revenue"/>
    <s v="SAP"/>
    <s v="SAP"/>
    <x v="1"/>
    <x v="204"/>
    <m/>
    <s v="^(SAP)$"/>
    <n v="9"/>
    <x v="0"/>
    <x v="0"/>
    <x v="0"/>
    <x v="0"/>
    <x v="0"/>
    <x v="1"/>
    <b v="0"/>
    <x v="0"/>
    <x v="1"/>
    <n v="0"/>
    <x v="0"/>
    <b v="0"/>
    <b v="0"/>
    <b v="0"/>
    <b v="0"/>
    <b v="0"/>
    <b v="0"/>
    <b v="0"/>
    <b v="0"/>
    <b v="0"/>
    <b v="0"/>
    <b v="0"/>
    <x v="1"/>
    <x v="1"/>
    <n v="0"/>
    <x v="18"/>
    <x v="0"/>
  </r>
  <r>
    <m/>
    <s v="BPM"/>
    <x v="0"/>
    <x v="205"/>
    <x v="205"/>
    <x v="120"/>
    <x v="210"/>
    <s v="In qty view, node qty=converted CPU+converted RACK+MLB_x000a_Product, sales qty based on actual shipment_x000a_other revenue qty show &quot;null&quot;"/>
    <x v="1"/>
    <m/>
    <s v="N/A"/>
    <s v="Confidential"/>
    <x v="4"/>
    <m/>
    <x v="8"/>
    <s v="BPM"/>
    <x v="6"/>
    <x v="3"/>
    <x v="0"/>
    <x v="1"/>
    <s v="INT_ACTUAL_REVENUE"/>
    <s v="ACTUAL_SHIPMENT"/>
    <m/>
    <m/>
    <m/>
    <m/>
    <m/>
    <m/>
    <m/>
    <m/>
    <m/>
    <m/>
    <m/>
    <m/>
    <m/>
    <m/>
    <m/>
    <m/>
    <m/>
    <m/>
    <s v="資料清單"/>
    <x v="8"/>
    <x v="9"/>
    <x v="174"/>
    <x v="0"/>
    <s v="IEC_STD_V10 &gt;&gt; Data Standard &gt;&gt; BPM"/>
    <s v="Actual shipment"/>
    <x v="205"/>
    <x v="120"/>
    <x v="0"/>
    <x v="210"/>
    <x v="6"/>
    <s v="IEC_STD_V10 &gt;&gt; Common &gt;&gt; AutoMetaDataActual shipment"/>
    <x v="1"/>
    <x v="1"/>
    <s v="實際出貨量Property"/>
    <s v="實際產品營收"/>
    <n v="368"/>
    <n v="403"/>
    <n v="0"/>
    <s v="Actual shipment"/>
    <n v="1"/>
    <n v="0"/>
    <n v="0"/>
    <x v="0"/>
    <s v="Actual Revenue"/>
    <x v="41"/>
    <s v="IEC_STD_V10 &gt;&gt; Data Standard &gt;&gt; BPM &gt;&gt; Actual Revenue"/>
    <x v="0"/>
    <s v="E.2.4.0:"/>
    <x v="9"/>
    <x v="9"/>
    <x v="409"/>
    <x v="205"/>
    <x v="205"/>
    <x v="212"/>
    <x v="0"/>
    <x v="1"/>
    <x v="0"/>
    <x v="4"/>
    <m/>
    <x v="0"/>
    <x v="1"/>
    <s v="Actual Revenue_Actual shipment"/>
    <x v="410"/>
    <x v="1"/>
    <x v="0"/>
    <x v="3"/>
    <x v="0"/>
    <x v="0"/>
    <x v="0"/>
    <s v="INT_ACTUAL_REVENUE"/>
    <s v="ACTUAL_SHIPMENT"/>
    <x v="42"/>
    <x v="170"/>
    <x v="0"/>
    <n v="8"/>
    <x v="4"/>
    <x v="4"/>
    <x v="5"/>
    <s v=""/>
    <s v=""/>
    <n v="410"/>
    <s v="-410"/>
    <x v="0"/>
    <x v="0"/>
    <x v="0"/>
    <x v="205"/>
    <x v="6"/>
    <s v="Actual shipment"/>
    <s v="SAP"/>
    <s v="SAP"/>
    <x v="1"/>
    <x v="174"/>
    <m/>
    <s v="^(SAP)$"/>
    <n v="9"/>
    <x v="0"/>
    <x v="0"/>
    <x v="0"/>
    <x v="0"/>
    <x v="1"/>
    <x v="1"/>
    <b v="0"/>
    <x v="0"/>
    <x v="1"/>
    <n v="0"/>
    <x v="0"/>
    <b v="0"/>
    <b v="0"/>
    <b v="0"/>
    <b v="0"/>
    <b v="0"/>
    <b v="0"/>
    <b v="0"/>
    <b v="0"/>
    <b v="0"/>
    <b v="0"/>
    <b v="0"/>
    <x v="1"/>
    <x v="1"/>
    <n v="0"/>
    <x v="18"/>
    <x v="0"/>
  </r>
  <r>
    <m/>
    <s v="BPM"/>
    <x v="0"/>
    <x v="203"/>
    <x v="203"/>
    <x v="121"/>
    <x v="208"/>
    <s v="Amount of Revenue:_x000a_Product sales Actual Revenue + Other Actual Revenue"/>
    <x v="1"/>
    <m/>
    <s v="N/A"/>
    <s v="Confidential"/>
    <x v="6"/>
    <m/>
    <x v="8"/>
    <s v="BPM"/>
    <x v="6"/>
    <x v="3"/>
    <x v="0"/>
    <x v="1"/>
    <s v="INT_ACTUAL_REVENUE"/>
    <s v="AMOUNT_OF_ACTUAL_REVENUE"/>
    <m/>
    <m/>
    <m/>
    <m/>
    <m/>
    <m/>
    <m/>
    <m/>
    <m/>
    <m/>
    <m/>
    <m/>
    <m/>
    <m/>
    <m/>
    <m/>
    <m/>
    <m/>
    <s v="資料清單"/>
    <x v="8"/>
    <x v="10"/>
    <x v="172"/>
    <x v="0"/>
    <s v="IEC_STD_V10 &gt;&gt; Data Standard &gt;&gt; BPM"/>
    <s v="Amount of Actual revenue"/>
    <x v="203"/>
    <x v="121"/>
    <x v="0"/>
    <x v="208"/>
    <x v="6"/>
    <s v="IEC_STD_V10 &gt;&gt; Common &gt;&gt; AutoMetaDataAmount of Actual revenue"/>
    <x v="1"/>
    <x v="1"/>
    <s v="實際產品營收總額Property"/>
    <s v="實際產品營收"/>
    <n v="366"/>
    <n v="403"/>
    <n v="0"/>
    <s v="Amount of Actual revenue"/>
    <n v="1"/>
    <n v="0"/>
    <n v="0"/>
    <x v="0"/>
    <s v="Actual Revenue"/>
    <x v="41"/>
    <s v="IEC_STD_V10 &gt;&gt; Data Standard &gt;&gt; BPM &gt;&gt; Actual Revenue"/>
    <x v="0"/>
    <s v="E.2.4.0:"/>
    <x v="10"/>
    <x v="10"/>
    <x v="410"/>
    <x v="203"/>
    <x v="203"/>
    <x v="239"/>
    <x v="0"/>
    <x v="1"/>
    <x v="0"/>
    <x v="6"/>
    <m/>
    <x v="0"/>
    <x v="1"/>
    <s v="Actual Revenue_Amount of Actual revenue"/>
    <x v="411"/>
    <x v="1"/>
    <x v="0"/>
    <x v="3"/>
    <x v="0"/>
    <x v="0"/>
    <x v="0"/>
    <s v="INT_ACTUAL_REVENUE"/>
    <s v="AMOUNT_OF_ACTUAL_REVENUE"/>
    <x v="42"/>
    <x v="168"/>
    <x v="0"/>
    <n v="8"/>
    <x v="4"/>
    <x v="4"/>
    <x v="5"/>
    <s v=""/>
    <s v=""/>
    <n v="411"/>
    <s v="-411"/>
    <x v="0"/>
    <x v="0"/>
    <x v="0"/>
    <x v="203"/>
    <x v="6"/>
    <s v="Actual revenue amount by content"/>
    <s v="SAP"/>
    <s v="SAP"/>
    <x v="1"/>
    <x v="172"/>
    <m/>
    <s v="^(SAP)$"/>
    <n v="9"/>
    <x v="0"/>
    <x v="0"/>
    <x v="0"/>
    <x v="0"/>
    <x v="1"/>
    <x v="1"/>
    <b v="0"/>
    <x v="0"/>
    <x v="1"/>
    <n v="0"/>
    <x v="0"/>
    <b v="0"/>
    <b v="0"/>
    <b v="0"/>
    <b v="0"/>
    <b v="0"/>
    <b v="0"/>
    <b v="0"/>
    <b v="0"/>
    <b v="0"/>
    <b v="0"/>
    <b v="0"/>
    <x v="1"/>
    <x v="1"/>
    <n v="0"/>
    <x v="9"/>
    <x v="0"/>
  </r>
  <r>
    <m/>
    <s v="BPM"/>
    <x v="0"/>
    <x v="236"/>
    <x v="236"/>
    <x v="122"/>
    <x v="238"/>
    <s v="Actual revenue/Target revenue (%)"/>
    <x v="1"/>
    <m/>
    <s v="N/A"/>
    <s v="Confidential"/>
    <x v="5"/>
    <m/>
    <x v="8"/>
    <s v="BPM"/>
    <x v="6"/>
    <x v="3"/>
    <x v="0"/>
    <x v="1"/>
    <s v="INT_ACTUAL_REVENUE"/>
    <s v="REVENUE_ACHIEVEMENT_RATE"/>
    <m/>
    <m/>
    <m/>
    <m/>
    <m/>
    <m/>
    <m/>
    <m/>
    <m/>
    <m/>
    <m/>
    <m/>
    <m/>
    <m/>
    <m/>
    <m/>
    <m/>
    <m/>
    <s v="資料清單"/>
    <x v="8"/>
    <x v="11"/>
    <x v="205"/>
    <x v="0"/>
    <s v="IEC_STD_V10 &gt;&gt; Data Standard &gt;&gt; BPM"/>
    <s v="Revenue achievement rate"/>
    <x v="236"/>
    <x v="122"/>
    <x v="0"/>
    <x v="238"/>
    <x v="6"/>
    <s v="IEC_STD_V10 &gt;&gt; Common &gt;&gt; AutoMetaDataRevenue achievement rate"/>
    <x v="1"/>
    <x v="1"/>
    <s v="產品營收達成率Property"/>
    <s v="實際產品營收"/>
    <n v="414"/>
    <n v="403"/>
    <n v="0"/>
    <s v="Revenue achievement rate"/>
    <n v="1"/>
    <n v="0"/>
    <n v="0"/>
    <x v="0"/>
    <s v="Actual Revenue"/>
    <x v="41"/>
    <s v="IEC_STD_V10 &gt;&gt; Data Standard &gt;&gt; BPM &gt;&gt; Actual Revenue"/>
    <x v="0"/>
    <s v="E.2.4.0:"/>
    <x v="11"/>
    <x v="11"/>
    <x v="411"/>
    <x v="236"/>
    <x v="236"/>
    <x v="240"/>
    <x v="0"/>
    <x v="1"/>
    <x v="0"/>
    <x v="5"/>
    <m/>
    <x v="0"/>
    <x v="1"/>
    <s v="Actual Revenue_Revenue achievement rate"/>
    <x v="412"/>
    <x v="1"/>
    <x v="0"/>
    <x v="3"/>
    <x v="0"/>
    <x v="0"/>
    <x v="0"/>
    <s v="INT_ACTUAL_REVENUE"/>
    <s v="REVENUE_ACHIEVEMENT_RATE"/>
    <x v="42"/>
    <x v="191"/>
    <x v="0"/>
    <n v="8"/>
    <x v="4"/>
    <x v="4"/>
    <x v="5"/>
    <s v=""/>
    <s v=""/>
    <n v="412"/>
    <s v="-412"/>
    <x v="0"/>
    <x v="0"/>
    <x v="0"/>
    <x v="236"/>
    <x v="6"/>
    <s v="Actual revenue/Target revenue"/>
    <s v="SAP"/>
    <s v="SAP"/>
    <x v="1"/>
    <x v="205"/>
    <m/>
    <s v="^(SAP)$"/>
    <n v="9"/>
    <x v="0"/>
    <x v="0"/>
    <x v="0"/>
    <x v="0"/>
    <x v="0"/>
    <x v="1"/>
    <b v="0"/>
    <x v="0"/>
    <x v="1"/>
    <n v="0"/>
    <x v="0"/>
    <b v="0"/>
    <b v="0"/>
    <b v="0"/>
    <b v="0"/>
    <b v="0"/>
    <b v="0"/>
    <b v="0"/>
    <b v="0"/>
    <b v="0"/>
    <b v="0"/>
    <b v="0"/>
    <x v="1"/>
    <x v="1"/>
    <n v="0"/>
    <x v="9"/>
    <x v="0"/>
  </r>
  <r>
    <m/>
    <s v="BPM"/>
    <x v="0"/>
    <x v="237"/>
    <x v="237"/>
    <x v="123"/>
    <x v="239"/>
    <s v="Actual shipment volume/Target shipment volume"/>
    <x v="1"/>
    <m/>
    <s v="N/A"/>
    <s v="Confidential"/>
    <x v="5"/>
    <m/>
    <x v="8"/>
    <s v="BPM"/>
    <x v="6"/>
    <x v="3"/>
    <x v="0"/>
    <x v="1"/>
    <s v="INT_ACTUAL_REVENUE"/>
    <s v="SHIPMENT_ACHIEVEMENT_RATE"/>
    <m/>
    <m/>
    <m/>
    <m/>
    <m/>
    <m/>
    <m/>
    <m/>
    <m/>
    <m/>
    <m/>
    <m/>
    <m/>
    <m/>
    <m/>
    <m/>
    <m/>
    <m/>
    <s v="資料清單"/>
    <x v="8"/>
    <x v="12"/>
    <x v="206"/>
    <x v="0"/>
    <s v="IEC_STD_V10 &gt;&gt; Data Standard &gt;&gt; BPM"/>
    <s v="Shipment achievement rate"/>
    <x v="237"/>
    <x v="123"/>
    <x v="0"/>
    <x v="239"/>
    <x v="6"/>
    <s v="IEC_STD_V10 &gt;&gt; Common &gt;&gt; AutoMetaDataShipment achievement rate"/>
    <x v="1"/>
    <x v="1"/>
    <s v="出貨達成率Property"/>
    <s v="實際產品營收"/>
    <n v="415"/>
    <n v="403"/>
    <n v="0"/>
    <s v="Shipment achievement rate"/>
    <n v="1"/>
    <n v="0"/>
    <n v="0"/>
    <x v="0"/>
    <s v="Actual Revenue"/>
    <x v="41"/>
    <s v="IEC_STD_V10 &gt;&gt; Data Standard &gt;&gt; BPM &gt;&gt; Actual Revenue"/>
    <x v="0"/>
    <s v="E.2.4.0:"/>
    <x v="12"/>
    <x v="12"/>
    <x v="412"/>
    <x v="237"/>
    <x v="237"/>
    <x v="241"/>
    <x v="0"/>
    <x v="1"/>
    <x v="0"/>
    <x v="5"/>
    <m/>
    <x v="0"/>
    <x v="1"/>
    <s v="Actual Revenue_Shipment achievement rate"/>
    <x v="413"/>
    <x v="1"/>
    <x v="0"/>
    <x v="3"/>
    <x v="0"/>
    <x v="0"/>
    <x v="0"/>
    <s v="INT_ACTUAL_REVENUE"/>
    <s v="SHIPMENT_ACHIEVEMENT_RATE"/>
    <x v="42"/>
    <x v="192"/>
    <x v="0"/>
    <n v="8"/>
    <x v="4"/>
    <x v="4"/>
    <x v="5"/>
    <s v=""/>
    <s v=""/>
    <n v="413"/>
    <s v="-413"/>
    <x v="0"/>
    <x v="0"/>
    <x v="0"/>
    <x v="237"/>
    <x v="6"/>
    <s v="Actual shipment volume/Target shipment volume"/>
    <s v="SAP"/>
    <s v="SAP"/>
    <x v="1"/>
    <x v="206"/>
    <m/>
    <s v="^(SAP)$"/>
    <n v="9"/>
    <x v="0"/>
    <x v="0"/>
    <x v="0"/>
    <x v="0"/>
    <x v="0"/>
    <x v="1"/>
    <b v="0"/>
    <x v="0"/>
    <x v="1"/>
    <n v="0"/>
    <x v="0"/>
    <b v="0"/>
    <b v="0"/>
    <b v="0"/>
    <b v="0"/>
    <b v="0"/>
    <b v="0"/>
    <b v="0"/>
    <b v="0"/>
    <b v="0"/>
    <b v="0"/>
    <b v="0"/>
    <x v="1"/>
    <x v="1"/>
    <n v="0"/>
    <x v="4"/>
    <x v="0"/>
  </r>
  <r>
    <m/>
    <s v="BPM"/>
    <x v="0"/>
    <x v="238"/>
    <x v="238"/>
    <x v="1"/>
    <x v="240"/>
    <s v="2022Qx vs 2021 Qx"/>
    <x v="1"/>
    <m/>
    <s v="N/A"/>
    <s v="Confidential"/>
    <x v="6"/>
    <m/>
    <x v="8"/>
    <s v="BPM"/>
    <x v="6"/>
    <x v="3"/>
    <x v="0"/>
    <x v="1"/>
    <s v="INT_ACTUAL_REVENUE"/>
    <s v="REVENUE_YOY"/>
    <m/>
    <m/>
    <m/>
    <m/>
    <m/>
    <m/>
    <m/>
    <m/>
    <m/>
    <m/>
    <m/>
    <m/>
    <m/>
    <m/>
    <m/>
    <m/>
    <m/>
    <m/>
    <s v="資料清單"/>
    <x v="8"/>
    <x v="13"/>
    <x v="207"/>
    <x v="0"/>
    <s v="IEC_STD_V10 &gt;&gt; Data Standard &gt;&gt; BPM"/>
    <s v="Revenue YoY"/>
    <x v="238"/>
    <x v="1"/>
    <x v="0"/>
    <x v="240"/>
    <x v="6"/>
    <s v="IEC_STD_V10 &gt;&gt; Common &gt;&gt; AutoMetaDataRevenue YoY"/>
    <x v="1"/>
    <x v="1"/>
    <s v="營收年度變化Property"/>
    <s v="實際產品營收"/>
    <n v="416"/>
    <n v="403"/>
    <n v="0"/>
    <s v="Revenue YoY"/>
    <n v="1"/>
    <n v="0"/>
    <n v="0"/>
    <x v="0"/>
    <s v="Actual Revenue"/>
    <x v="41"/>
    <s v="IEC_STD_V10 &gt;&gt; Data Standard &gt;&gt; BPM &gt;&gt; Actual Revenue"/>
    <x v="0"/>
    <s v="E.2.4.0:"/>
    <x v="13"/>
    <x v="13"/>
    <x v="413"/>
    <x v="238"/>
    <x v="238"/>
    <x v="242"/>
    <x v="0"/>
    <x v="1"/>
    <x v="0"/>
    <x v="6"/>
    <m/>
    <x v="0"/>
    <x v="1"/>
    <s v="Actual Revenue_Revenue YoY"/>
    <x v="414"/>
    <x v="1"/>
    <x v="0"/>
    <x v="3"/>
    <x v="0"/>
    <x v="0"/>
    <x v="0"/>
    <s v="INT_ACTUAL_REVENUE"/>
    <s v="REVENUE_YOY"/>
    <x v="42"/>
    <x v="193"/>
    <x v="0"/>
    <n v="8"/>
    <x v="4"/>
    <x v="4"/>
    <x v="5"/>
    <s v=""/>
    <s v=""/>
    <n v="414"/>
    <s v="-414"/>
    <x v="0"/>
    <x v="0"/>
    <x v="0"/>
    <x v="238"/>
    <x v="6"/>
    <s v="by quarter comparison"/>
    <s v="SAP"/>
    <s v="SAP"/>
    <x v="1"/>
    <x v="207"/>
    <m/>
    <s v="^(SAP)$"/>
    <n v="9"/>
    <x v="0"/>
    <x v="0"/>
    <x v="0"/>
    <x v="0"/>
    <x v="0"/>
    <x v="1"/>
    <b v="0"/>
    <x v="0"/>
    <x v="1"/>
    <n v="0"/>
    <x v="0"/>
    <b v="0"/>
    <b v="0"/>
    <b v="0"/>
    <b v="0"/>
    <b v="0"/>
    <b v="0"/>
    <b v="0"/>
    <b v="0"/>
    <b v="0"/>
    <b v="0"/>
    <b v="0"/>
    <x v="1"/>
    <x v="1"/>
    <n v="0"/>
    <x v="34"/>
    <x v="0"/>
  </r>
  <r>
    <m/>
    <s v="BPM"/>
    <x v="0"/>
    <x v="239"/>
    <x v="239"/>
    <x v="1"/>
    <x v="241"/>
    <s v="Accumulated revenue amount till date"/>
    <x v="1"/>
    <m/>
    <s v="N/A"/>
    <s v="Confidential"/>
    <x v="6"/>
    <m/>
    <x v="8"/>
    <s v="BPM"/>
    <x v="6"/>
    <x v="3"/>
    <x v="0"/>
    <x v="1"/>
    <s v="INT_ACTUAL_REVENUE"/>
    <s v="REVENUE_YTD"/>
    <m/>
    <m/>
    <m/>
    <m/>
    <m/>
    <m/>
    <m/>
    <m/>
    <m/>
    <m/>
    <m/>
    <m/>
    <m/>
    <m/>
    <m/>
    <m/>
    <m/>
    <m/>
    <s v="資料清單"/>
    <x v="8"/>
    <x v="14"/>
    <x v="208"/>
    <x v="0"/>
    <s v="IEC_STD_V10 &gt;&gt; Data Standard &gt;&gt; BPM"/>
    <s v="Revenue YTD"/>
    <x v="239"/>
    <x v="1"/>
    <x v="0"/>
    <x v="241"/>
    <x v="6"/>
    <s v="IEC_STD_V10 &gt;&gt; Common &gt;&gt; AutoMetaDataRevenue YTD"/>
    <x v="1"/>
    <x v="1"/>
    <s v="營收年度累計Property"/>
    <s v="實際產品營收"/>
    <n v="417"/>
    <n v="403"/>
    <n v="0"/>
    <s v="Revenue YTD"/>
    <n v="1"/>
    <n v="0"/>
    <n v="0"/>
    <x v="0"/>
    <s v="Actual Revenue"/>
    <x v="41"/>
    <s v="IEC_STD_V10 &gt;&gt; Data Standard &gt;&gt; BPM &gt;&gt; Actual Revenue"/>
    <x v="0"/>
    <s v="E.2.4.0:"/>
    <x v="14"/>
    <x v="14"/>
    <x v="414"/>
    <x v="239"/>
    <x v="239"/>
    <x v="243"/>
    <x v="0"/>
    <x v="1"/>
    <x v="0"/>
    <x v="6"/>
    <m/>
    <x v="0"/>
    <x v="1"/>
    <s v="Actual Revenue_Revenue YTD"/>
    <x v="415"/>
    <x v="1"/>
    <x v="0"/>
    <x v="3"/>
    <x v="0"/>
    <x v="0"/>
    <x v="0"/>
    <s v="INT_ACTUAL_REVENUE"/>
    <s v="REVENUE_YTD"/>
    <x v="42"/>
    <x v="194"/>
    <x v="0"/>
    <n v="8"/>
    <x v="4"/>
    <x v="4"/>
    <x v="5"/>
    <s v=""/>
    <s v=""/>
    <n v="415"/>
    <s v="-415"/>
    <x v="0"/>
    <x v="0"/>
    <x v="0"/>
    <x v="239"/>
    <x v="6"/>
    <s v="Year to date revenue"/>
    <s v="SAP"/>
    <s v="SAP"/>
    <x v="1"/>
    <x v="208"/>
    <m/>
    <s v="^(SAP)$"/>
    <n v="9"/>
    <x v="0"/>
    <x v="0"/>
    <x v="0"/>
    <x v="0"/>
    <x v="0"/>
    <x v="1"/>
    <b v="0"/>
    <x v="0"/>
    <x v="1"/>
    <n v="0"/>
    <x v="0"/>
    <b v="0"/>
    <b v="0"/>
    <b v="0"/>
    <b v="0"/>
    <b v="0"/>
    <b v="0"/>
    <b v="0"/>
    <b v="0"/>
    <b v="0"/>
    <b v="0"/>
    <b v="0"/>
    <x v="1"/>
    <x v="1"/>
    <n v="0"/>
    <x v="34"/>
    <x v="0"/>
  </r>
  <r>
    <m/>
    <s v="BPM"/>
    <x v="0"/>
    <x v="240"/>
    <x v="240"/>
    <x v="1"/>
    <x v="240"/>
    <s v="2022Qx vs 2021 Qx"/>
    <x v="1"/>
    <m/>
    <s v="N/A"/>
    <s v="Confidential"/>
    <x v="4"/>
    <m/>
    <x v="8"/>
    <s v="BPM"/>
    <x v="6"/>
    <x v="3"/>
    <x v="0"/>
    <x v="1"/>
    <s v="INT_ACTUAL_REVENUE"/>
    <s v="SHIPMENT_YOY"/>
    <m/>
    <m/>
    <m/>
    <m/>
    <m/>
    <m/>
    <m/>
    <m/>
    <m/>
    <m/>
    <m/>
    <m/>
    <m/>
    <m/>
    <m/>
    <m/>
    <m/>
    <m/>
    <s v="資料清單"/>
    <x v="8"/>
    <x v="15"/>
    <x v="209"/>
    <x v="0"/>
    <s v="IEC_STD_V10 &gt;&gt; Data Standard &gt;&gt; BPM"/>
    <s v="Shipment YoY"/>
    <x v="240"/>
    <x v="1"/>
    <x v="0"/>
    <x v="240"/>
    <x v="6"/>
    <s v="IEC_STD_V10 &gt;&gt; Common &gt;&gt; AutoMetaDataShipment YoY"/>
    <x v="1"/>
    <x v="1"/>
    <s v="出貨量年度變化Property"/>
    <s v="實際產品營收"/>
    <n v="418"/>
    <n v="403"/>
    <n v="0"/>
    <s v="Shipment YoY"/>
    <n v="1"/>
    <n v="0"/>
    <n v="0"/>
    <x v="0"/>
    <s v="Actual Revenue"/>
    <x v="41"/>
    <s v="IEC_STD_V10 &gt;&gt; Data Standard &gt;&gt; BPM &gt;&gt; Actual Revenue"/>
    <x v="0"/>
    <s v="E.2.4.0:"/>
    <x v="15"/>
    <x v="15"/>
    <x v="415"/>
    <x v="240"/>
    <x v="240"/>
    <x v="242"/>
    <x v="0"/>
    <x v="1"/>
    <x v="0"/>
    <x v="4"/>
    <m/>
    <x v="0"/>
    <x v="1"/>
    <s v="Actual Revenue_Shipment YoY"/>
    <x v="416"/>
    <x v="1"/>
    <x v="0"/>
    <x v="3"/>
    <x v="0"/>
    <x v="0"/>
    <x v="0"/>
    <s v="INT_ACTUAL_REVENUE"/>
    <s v="SHIPMENT_YOY"/>
    <x v="42"/>
    <x v="195"/>
    <x v="0"/>
    <n v="8"/>
    <x v="4"/>
    <x v="4"/>
    <x v="5"/>
    <s v=""/>
    <s v=""/>
    <n v="416"/>
    <s v="-416"/>
    <x v="0"/>
    <x v="0"/>
    <x v="0"/>
    <x v="240"/>
    <x v="6"/>
    <s v="by quarter comparison"/>
    <s v="SAP"/>
    <s v="SAP"/>
    <x v="1"/>
    <x v="209"/>
    <m/>
    <s v="^(SAP)$"/>
    <n v="9"/>
    <x v="0"/>
    <x v="0"/>
    <x v="0"/>
    <x v="0"/>
    <x v="0"/>
    <x v="1"/>
    <b v="0"/>
    <x v="0"/>
    <x v="1"/>
    <n v="0"/>
    <x v="0"/>
    <b v="0"/>
    <b v="0"/>
    <b v="0"/>
    <b v="0"/>
    <b v="0"/>
    <b v="0"/>
    <b v="0"/>
    <b v="0"/>
    <b v="0"/>
    <b v="0"/>
    <b v="0"/>
    <x v="1"/>
    <x v="1"/>
    <n v="0"/>
    <x v="2"/>
    <x v="0"/>
  </r>
  <r>
    <m/>
    <s v="BPM"/>
    <x v="0"/>
    <x v="241"/>
    <x v="241"/>
    <x v="1"/>
    <x v="242"/>
    <s v="Accumulated shipment volume till date"/>
    <x v="1"/>
    <m/>
    <s v="N/A"/>
    <s v="Confidential"/>
    <x v="4"/>
    <m/>
    <x v="8"/>
    <s v="BPM"/>
    <x v="6"/>
    <x v="3"/>
    <x v="0"/>
    <x v="1"/>
    <s v="INT_ACTUAL_REVENUE"/>
    <s v="SHIPMENT_VOLUME_YTD"/>
    <m/>
    <m/>
    <m/>
    <m/>
    <m/>
    <m/>
    <m/>
    <m/>
    <m/>
    <m/>
    <m/>
    <m/>
    <m/>
    <m/>
    <m/>
    <m/>
    <m/>
    <m/>
    <s v="資料清單"/>
    <x v="8"/>
    <x v="16"/>
    <x v="210"/>
    <x v="0"/>
    <s v="IEC_STD_V10 &gt;&gt; Data Standard &gt;&gt; BPM"/>
    <s v="Shipment volume YTD"/>
    <x v="241"/>
    <x v="1"/>
    <x v="0"/>
    <x v="242"/>
    <x v="6"/>
    <s v="IEC_STD_V10 &gt;&gt; Common &gt;&gt; AutoMetaDataShipment volume YTD"/>
    <x v="1"/>
    <x v="1"/>
    <s v="出貨量年度累計Property"/>
    <s v="實際產品營收"/>
    <n v="419"/>
    <n v="403"/>
    <n v="0"/>
    <s v="Shipment volume YTD"/>
    <n v="1"/>
    <n v="0"/>
    <n v="0"/>
    <x v="0"/>
    <s v="Actual Revenue"/>
    <x v="41"/>
    <s v="IEC_STD_V10 &gt;&gt; Data Standard &gt;&gt; BPM &gt;&gt; Actual Revenue"/>
    <x v="0"/>
    <s v="E.2.4.0:"/>
    <x v="16"/>
    <x v="16"/>
    <x v="416"/>
    <x v="241"/>
    <x v="241"/>
    <x v="244"/>
    <x v="0"/>
    <x v="1"/>
    <x v="0"/>
    <x v="4"/>
    <m/>
    <x v="0"/>
    <x v="1"/>
    <s v="Actual Revenue_Shipment volume YTD"/>
    <x v="417"/>
    <x v="1"/>
    <x v="0"/>
    <x v="3"/>
    <x v="0"/>
    <x v="0"/>
    <x v="0"/>
    <s v="INT_ACTUAL_REVENUE"/>
    <s v="SHIPMENT_VOLUME_YTD"/>
    <x v="42"/>
    <x v="196"/>
    <x v="0"/>
    <n v="8"/>
    <x v="4"/>
    <x v="4"/>
    <x v="5"/>
    <s v=""/>
    <s v=""/>
    <n v="417"/>
    <s v="-417"/>
    <x v="0"/>
    <x v="0"/>
    <x v="0"/>
    <x v="241"/>
    <x v="6"/>
    <s v="Year to date shipment volume"/>
    <s v="SAP"/>
    <s v="SAP"/>
    <x v="1"/>
    <x v="210"/>
    <m/>
    <s v="^(SAP)$"/>
    <n v="9"/>
    <x v="0"/>
    <x v="0"/>
    <x v="0"/>
    <x v="0"/>
    <x v="0"/>
    <x v="1"/>
    <b v="0"/>
    <x v="0"/>
    <x v="1"/>
    <n v="0"/>
    <x v="0"/>
    <b v="0"/>
    <b v="0"/>
    <b v="0"/>
    <b v="0"/>
    <b v="0"/>
    <b v="0"/>
    <b v="0"/>
    <b v="0"/>
    <b v="0"/>
    <b v="0"/>
    <b v="0"/>
    <x v="1"/>
    <x v="1"/>
    <n v="0"/>
    <x v="5"/>
    <x v="0"/>
  </r>
  <r>
    <m/>
    <s v="BPM"/>
    <x v="0"/>
    <x v="242"/>
    <x v="242"/>
    <x v="124"/>
    <x v="243"/>
    <s v="Acutal shipment-Target shipment"/>
    <x v="1"/>
    <m/>
    <s v="N/A"/>
    <s v="Confidential"/>
    <x v="4"/>
    <m/>
    <x v="8"/>
    <s v="BPM"/>
    <x v="6"/>
    <x v="3"/>
    <x v="0"/>
    <x v="1"/>
    <s v="INT_ACTUAL_REVENUE"/>
    <s v="GAP_OF_SHIPMENT"/>
    <m/>
    <m/>
    <m/>
    <m/>
    <m/>
    <m/>
    <m/>
    <m/>
    <m/>
    <m/>
    <m/>
    <m/>
    <m/>
    <m/>
    <m/>
    <m/>
    <m/>
    <m/>
    <s v="資料清單"/>
    <x v="8"/>
    <x v="17"/>
    <x v="211"/>
    <x v="0"/>
    <s v="IEC_STD_V10 &gt;&gt; Data Standard &gt;&gt; BPM"/>
    <s v="Gap of shipment"/>
    <x v="242"/>
    <x v="124"/>
    <x v="0"/>
    <x v="243"/>
    <x v="6"/>
    <s v="IEC_STD_V10 &gt;&gt; Common &gt;&gt; AutoMetaDataGap of shipment"/>
    <x v="1"/>
    <x v="1"/>
    <s v="目標與實際出貨差距Property"/>
    <s v="實際產品營收"/>
    <n v="420"/>
    <n v="403"/>
    <n v="0"/>
    <s v="Gap of shipment"/>
    <n v="1"/>
    <n v="0"/>
    <n v="0"/>
    <x v="0"/>
    <s v="Actual Revenue"/>
    <x v="41"/>
    <s v="IEC_STD_V10 &gt;&gt; Data Standard &gt;&gt; BPM &gt;&gt; Actual Revenue"/>
    <x v="0"/>
    <s v="E.2.4.0:"/>
    <x v="17"/>
    <x v="17"/>
    <x v="417"/>
    <x v="242"/>
    <x v="242"/>
    <x v="245"/>
    <x v="0"/>
    <x v="1"/>
    <x v="0"/>
    <x v="4"/>
    <m/>
    <x v="0"/>
    <x v="1"/>
    <s v="Actual Revenue_Gap of shipment"/>
    <x v="418"/>
    <x v="1"/>
    <x v="0"/>
    <x v="3"/>
    <x v="0"/>
    <x v="0"/>
    <x v="0"/>
    <s v="INT_ACTUAL_REVENUE"/>
    <s v="GAP_OF_SHIPMENT"/>
    <x v="42"/>
    <x v="197"/>
    <x v="0"/>
    <n v="8"/>
    <x v="4"/>
    <x v="4"/>
    <x v="5"/>
    <s v=""/>
    <s v=""/>
    <n v="418"/>
    <s v="-418"/>
    <x v="0"/>
    <x v="0"/>
    <x v="0"/>
    <x v="242"/>
    <x v="6"/>
    <s v="Acutal shipment-Target shipment"/>
    <s v="SAP"/>
    <s v="SAP"/>
    <x v="1"/>
    <x v="211"/>
    <m/>
    <s v="^(SAP)$"/>
    <n v="9"/>
    <x v="0"/>
    <x v="0"/>
    <x v="0"/>
    <x v="0"/>
    <x v="0"/>
    <x v="1"/>
    <b v="0"/>
    <x v="0"/>
    <x v="1"/>
    <n v="0"/>
    <x v="0"/>
    <b v="0"/>
    <b v="0"/>
    <b v="0"/>
    <b v="0"/>
    <b v="0"/>
    <b v="0"/>
    <b v="0"/>
    <b v="0"/>
    <b v="0"/>
    <b v="0"/>
    <b v="0"/>
    <x v="1"/>
    <x v="1"/>
    <n v="0"/>
    <x v="18"/>
    <x v="0"/>
  </r>
  <r>
    <m/>
    <s v="BPM"/>
    <x v="0"/>
    <x v="243"/>
    <x v="243"/>
    <x v="125"/>
    <x v="244"/>
    <s v="by Quater/Month"/>
    <x v="1"/>
    <m/>
    <s v="N/A"/>
    <s v="Confidential"/>
    <x v="6"/>
    <m/>
    <x v="8"/>
    <s v="BPM"/>
    <x v="6"/>
    <x v="3"/>
    <x v="0"/>
    <x v="1"/>
    <s v="INT_ACTUAL_REVENUE"/>
    <s v="AVERAGE_SELLING_PRICE_(ACTUAL)"/>
    <m/>
    <m/>
    <m/>
    <m/>
    <m/>
    <m/>
    <m/>
    <m/>
    <m/>
    <m/>
    <m/>
    <m/>
    <m/>
    <m/>
    <m/>
    <m/>
    <m/>
    <m/>
    <s v="資料清單"/>
    <x v="8"/>
    <x v="18"/>
    <x v="212"/>
    <x v="0"/>
    <s v="IEC_STD_V10 &gt;&gt; Data Standard &gt;&gt; BPM"/>
    <s v="Average selling price (Actual)"/>
    <x v="243"/>
    <x v="125"/>
    <x v="0"/>
    <x v="244"/>
    <x v="6"/>
    <s v="IEC_STD_V10 &gt;&gt; Common &gt;&gt; AutoMetaDataAverage selling price (Actual)"/>
    <x v="1"/>
    <x v="1"/>
    <s v="實際平均單價Property"/>
    <s v="實際產品營收"/>
    <n v="421"/>
    <n v="403"/>
    <n v="0"/>
    <s v="Average selling price (Actual)"/>
    <n v="1"/>
    <n v="0"/>
    <n v="0"/>
    <x v="0"/>
    <s v="Actual Revenue"/>
    <x v="41"/>
    <s v="IEC_STD_V10 &gt;&gt; Data Standard &gt;&gt; BPM &gt;&gt; Actual Revenue"/>
    <x v="0"/>
    <s v="E.2.4.0:"/>
    <x v="18"/>
    <x v="18"/>
    <x v="418"/>
    <x v="243"/>
    <x v="243"/>
    <x v="246"/>
    <x v="0"/>
    <x v="1"/>
    <x v="0"/>
    <x v="6"/>
    <m/>
    <x v="0"/>
    <x v="1"/>
    <s v="Actual Revenue_Average selling price (Actual)"/>
    <x v="419"/>
    <x v="1"/>
    <x v="0"/>
    <x v="3"/>
    <x v="0"/>
    <x v="0"/>
    <x v="0"/>
    <s v="INT_ACTUAL_REVENUE"/>
    <s v="AVERAGE_SELLING_PRICE_(ACTUAL)"/>
    <x v="42"/>
    <x v="198"/>
    <x v="0"/>
    <n v="8"/>
    <x v="4"/>
    <x v="4"/>
    <x v="5"/>
    <s v=""/>
    <s v=""/>
    <n v="419"/>
    <s v="-419"/>
    <x v="0"/>
    <x v="0"/>
    <x v="0"/>
    <x v="243"/>
    <x v="6"/>
    <s v="ASP Actual"/>
    <s v="SAP"/>
    <s v="SAP"/>
    <x v="1"/>
    <x v="212"/>
    <m/>
    <s v="^(SAP)$"/>
    <n v="9"/>
    <x v="0"/>
    <x v="0"/>
    <x v="0"/>
    <x v="0"/>
    <x v="0"/>
    <x v="1"/>
    <b v="0"/>
    <x v="0"/>
    <x v="1"/>
    <n v="0"/>
    <x v="0"/>
    <b v="0"/>
    <b v="0"/>
    <b v="0"/>
    <b v="0"/>
    <b v="0"/>
    <b v="0"/>
    <b v="0"/>
    <b v="0"/>
    <b v="0"/>
    <b v="0"/>
    <b v="0"/>
    <x v="1"/>
    <x v="1"/>
    <n v="0"/>
    <x v="26"/>
    <x v="0"/>
  </r>
  <r>
    <m/>
    <s v="BPM"/>
    <x v="0"/>
    <x v="244"/>
    <x v="244"/>
    <x v="126"/>
    <x v="245"/>
    <s v="FCST=&gt;upload, by Quater/Month"/>
    <x v="1"/>
    <m/>
    <s v="N/A"/>
    <s v="Confidential"/>
    <x v="6"/>
    <m/>
    <x v="8"/>
    <s v="BPM"/>
    <x v="6"/>
    <x v="3"/>
    <x v="0"/>
    <x v="1"/>
    <s v="INT_ACTUAL_REVENUE"/>
    <s v="AVERAGE_SELLING_PRICE_(FCST)"/>
    <m/>
    <m/>
    <m/>
    <m/>
    <m/>
    <m/>
    <m/>
    <m/>
    <m/>
    <m/>
    <m/>
    <m/>
    <m/>
    <m/>
    <m/>
    <m/>
    <m/>
    <m/>
    <s v="資料清單"/>
    <x v="8"/>
    <x v="19"/>
    <x v="213"/>
    <x v="0"/>
    <s v="IEC_STD_V10 &gt;&gt; Data Standard &gt;&gt; BPM"/>
    <s v="Average selling price (FCST)"/>
    <x v="244"/>
    <x v="126"/>
    <x v="0"/>
    <x v="245"/>
    <x v="6"/>
    <s v="IEC_STD_V10 &gt;&gt; Common &gt;&gt; AutoMetaDataAverage selling price (FCST)"/>
    <x v="1"/>
    <x v="1"/>
    <s v="預估平均單價Property"/>
    <s v="實際產品營收"/>
    <n v="422"/>
    <n v="403"/>
    <n v="0"/>
    <s v="Average selling price (FCST)"/>
    <n v="1"/>
    <n v="0"/>
    <n v="0"/>
    <x v="0"/>
    <s v="Actual Revenue"/>
    <x v="41"/>
    <s v="IEC_STD_V10 &gt;&gt; Data Standard &gt;&gt; BPM &gt;&gt; Actual Revenue"/>
    <x v="0"/>
    <s v="E.2.4.0:"/>
    <x v="19"/>
    <x v="19"/>
    <x v="419"/>
    <x v="244"/>
    <x v="244"/>
    <x v="247"/>
    <x v="0"/>
    <x v="1"/>
    <x v="0"/>
    <x v="6"/>
    <m/>
    <x v="0"/>
    <x v="1"/>
    <s v="Actual Revenue_Average selling price (FCST)"/>
    <x v="420"/>
    <x v="1"/>
    <x v="0"/>
    <x v="3"/>
    <x v="0"/>
    <x v="0"/>
    <x v="0"/>
    <s v="INT_ACTUAL_REVENUE"/>
    <s v="AVERAGE_SELLING_PRICE_(FCST)"/>
    <x v="42"/>
    <x v="199"/>
    <x v="0"/>
    <n v="8"/>
    <x v="4"/>
    <x v="4"/>
    <x v="5"/>
    <s v=""/>
    <s v=""/>
    <n v="420"/>
    <s v="-420"/>
    <x v="0"/>
    <x v="0"/>
    <x v="0"/>
    <x v="244"/>
    <x v="6"/>
    <s v="ASP FCST"/>
    <s v="SAP"/>
    <s v="SAP"/>
    <x v="1"/>
    <x v="213"/>
    <m/>
    <s v="^(SAP)$"/>
    <n v="9"/>
    <x v="0"/>
    <x v="0"/>
    <x v="0"/>
    <x v="0"/>
    <x v="0"/>
    <x v="1"/>
    <b v="0"/>
    <x v="0"/>
    <x v="1"/>
    <n v="0"/>
    <x v="0"/>
    <b v="0"/>
    <b v="0"/>
    <b v="0"/>
    <b v="0"/>
    <b v="0"/>
    <b v="0"/>
    <b v="0"/>
    <b v="0"/>
    <b v="0"/>
    <b v="0"/>
    <b v="0"/>
    <x v="1"/>
    <x v="1"/>
    <n v="0"/>
    <x v="10"/>
    <x v="0"/>
  </r>
  <r>
    <m/>
    <s v="BPM"/>
    <x v="0"/>
    <x v="245"/>
    <x v="245"/>
    <x v="127"/>
    <x v="246"/>
    <s v="ASP Actual-ASP FCST"/>
    <x v="1"/>
    <m/>
    <s v="N/A"/>
    <s v="Confidential"/>
    <x v="6"/>
    <m/>
    <x v="8"/>
    <s v="BPM"/>
    <x v="6"/>
    <x v="3"/>
    <x v="0"/>
    <x v="1"/>
    <s v="INT_ACTUAL_REVENUE"/>
    <s v="GAP_OF_ASP"/>
    <m/>
    <m/>
    <m/>
    <m/>
    <m/>
    <m/>
    <m/>
    <m/>
    <m/>
    <m/>
    <m/>
    <m/>
    <m/>
    <m/>
    <m/>
    <m/>
    <m/>
    <m/>
    <s v="資料清單"/>
    <x v="8"/>
    <x v="20"/>
    <x v="214"/>
    <x v="0"/>
    <s v="IEC_STD_V10 &gt;&gt; Data Standard &gt;&gt; BPM"/>
    <s v="Gap of ASP"/>
    <x v="245"/>
    <x v="127"/>
    <x v="0"/>
    <x v="246"/>
    <x v="6"/>
    <s v="IEC_STD_V10 &gt;&gt; Common &gt;&gt; AutoMetaDataGap of ASP"/>
    <x v="1"/>
    <x v="1"/>
    <s v="預估與實際平均單價差距Property"/>
    <s v="實際產品營收"/>
    <n v="423"/>
    <n v="403"/>
    <n v="0"/>
    <s v="Gap of ASP"/>
    <n v="1"/>
    <n v="0"/>
    <n v="0"/>
    <x v="0"/>
    <s v="Actual Revenue"/>
    <x v="41"/>
    <s v="IEC_STD_V10 &gt;&gt; Data Standard &gt;&gt; BPM &gt;&gt; Actual Revenue"/>
    <x v="0"/>
    <s v="E.2.4.0:"/>
    <x v="20"/>
    <x v="20"/>
    <x v="420"/>
    <x v="245"/>
    <x v="245"/>
    <x v="248"/>
    <x v="0"/>
    <x v="1"/>
    <x v="0"/>
    <x v="6"/>
    <m/>
    <x v="0"/>
    <x v="1"/>
    <s v="Actual Revenue_Gap of ASP"/>
    <x v="421"/>
    <x v="1"/>
    <x v="0"/>
    <x v="3"/>
    <x v="0"/>
    <x v="0"/>
    <x v="0"/>
    <s v="INT_ACTUAL_REVENUE"/>
    <s v="GAP_OF_ASP"/>
    <x v="42"/>
    <x v="200"/>
    <x v="0"/>
    <n v="8"/>
    <x v="4"/>
    <x v="4"/>
    <x v="5"/>
    <s v=""/>
    <s v=""/>
    <n v="421"/>
    <s v="-421"/>
    <x v="0"/>
    <x v="0"/>
    <x v="0"/>
    <x v="245"/>
    <x v="6"/>
    <s v="ASP Actual-ASP FCST"/>
    <s v="SAP"/>
    <s v="SAP"/>
    <x v="1"/>
    <x v="214"/>
    <m/>
    <s v="^(SAP)$"/>
    <n v="9"/>
    <x v="0"/>
    <x v="0"/>
    <x v="0"/>
    <x v="0"/>
    <x v="0"/>
    <x v="1"/>
    <b v="0"/>
    <x v="0"/>
    <x v="1"/>
    <n v="0"/>
    <x v="0"/>
    <b v="0"/>
    <b v="0"/>
    <b v="0"/>
    <b v="0"/>
    <b v="0"/>
    <b v="0"/>
    <b v="0"/>
    <b v="0"/>
    <b v="0"/>
    <b v="0"/>
    <b v="0"/>
    <x v="1"/>
    <x v="1"/>
    <n v="0"/>
    <x v="19"/>
    <x v="0"/>
  </r>
  <r>
    <m/>
    <s v="BPM"/>
    <x v="0"/>
    <x v="246"/>
    <x v="246"/>
    <x v="128"/>
    <x v="230"/>
    <s v="　"/>
    <x v="0"/>
    <m/>
    <s v="　"/>
    <s v="Confidential"/>
    <x v="10"/>
    <s v="　"/>
    <x v="8"/>
    <s v="BPM"/>
    <x v="6"/>
    <x v="3"/>
    <x v="27"/>
    <x v="0"/>
    <s v="INT_TARGET_REVENUE"/>
    <m/>
    <s v="　"/>
    <s v="　"/>
    <s v="　"/>
    <s v="　"/>
    <s v="　"/>
    <m/>
    <s v="　"/>
    <s v="　"/>
    <s v="　"/>
    <s v="　"/>
    <s v="　"/>
    <s v="　"/>
    <s v="　"/>
    <s v="　"/>
    <s v="　"/>
    <s v="　"/>
    <s v="　"/>
    <s v="　"/>
    <s v="資料清單"/>
    <x v="8"/>
    <x v="21"/>
    <x v="215"/>
    <x v="0"/>
    <s v="IEC_STD_V10 &gt;&gt; Data Standard &gt;&gt; BPM"/>
    <s v="Target revenue"/>
    <x v="246"/>
    <x v="128"/>
    <x v="0"/>
    <x v="230"/>
    <x v="6"/>
    <s v="IEC_STD_V10 &gt;&gt; Common &gt;&gt; AutoMetaDataTarget revenue"/>
    <x v="0"/>
    <x v="1"/>
    <s v="目標銷貨收入Concept"/>
    <s v="目標銷貨收入"/>
    <n v="424"/>
    <n v="0"/>
    <e v="#N/A"/>
    <s v=""/>
    <n v="0"/>
    <n v="0"/>
    <n v="0"/>
    <x v="0"/>
    <s v=""/>
    <x v="0"/>
    <s v=""/>
    <x v="53"/>
    <s v="E.2.4.0:"/>
    <x v="21"/>
    <x v="21"/>
    <x v="421"/>
    <x v="246"/>
    <x v="246"/>
    <x v="231"/>
    <x v="29"/>
    <x v="0"/>
    <x v="1"/>
    <x v="0"/>
    <m/>
    <x v="0"/>
    <x v="0"/>
    <s v="Target revenue"/>
    <x v="422"/>
    <x v="0"/>
    <x v="0"/>
    <x v="3"/>
    <x v="0"/>
    <x v="0"/>
    <x v="0"/>
    <s v="INT_TARGET_REVENUE"/>
    <s v=""/>
    <x v="43"/>
    <x v="0"/>
    <x v="0"/>
    <n v="8"/>
    <x v="4"/>
    <x v="4"/>
    <x v="5"/>
    <s v=""/>
    <s v=""/>
    <n v="422"/>
    <s v="-422"/>
    <x v="0"/>
    <x v="0"/>
    <x v="0"/>
    <x v="246"/>
    <x v="6"/>
    <s v="　"/>
    <s v=""/>
    <s v=""/>
    <x v="0"/>
    <x v="215"/>
    <m/>
    <s v="　^()$"/>
    <n v="9"/>
    <x v="0"/>
    <x v="0"/>
    <x v="0"/>
    <x v="0"/>
    <x v="0"/>
    <x v="1"/>
    <b v="0"/>
    <x v="0"/>
    <x v="0"/>
    <n v="0"/>
    <x v="0"/>
    <b v="0"/>
    <b v="0"/>
    <b v="0"/>
    <b v="0"/>
    <b v="0"/>
    <b v="0"/>
    <b v="0"/>
    <b v="0"/>
    <b v="0"/>
    <b v="0"/>
    <b v="0"/>
    <x v="1"/>
    <x v="1"/>
    <n v="0"/>
    <x v="0"/>
    <x v="0"/>
  </r>
  <r>
    <m/>
    <s v="BPM"/>
    <x v="0"/>
    <x v="247"/>
    <x v="247"/>
    <x v="116"/>
    <x v="247"/>
    <s v="Taget Revenue recognition data display in year, quarter and month"/>
    <x v="1"/>
    <m/>
    <s v="N/A"/>
    <s v="Confidential"/>
    <x v="3"/>
    <m/>
    <x v="8"/>
    <s v="BPM"/>
    <x v="6"/>
    <x v="3"/>
    <x v="0"/>
    <x v="2"/>
    <s v="INT_TARGET_REVENUE"/>
    <s v="TARGET_REVENUE_MONTH"/>
    <m/>
    <m/>
    <m/>
    <m/>
    <m/>
    <m/>
    <m/>
    <m/>
    <m/>
    <m/>
    <m/>
    <m/>
    <m/>
    <m/>
    <m/>
    <m/>
    <m/>
    <m/>
    <s v="資料清單"/>
    <x v="8"/>
    <x v="22"/>
    <x v="216"/>
    <x v="0"/>
    <s v="IEC_STD_V10 &gt;&gt; Data Standard &gt;&gt; BPM"/>
    <s v="Target Revenue Month"/>
    <x v="247"/>
    <x v="116"/>
    <x v="0"/>
    <x v="247"/>
    <x v="6"/>
    <s v="IEC_STD_V10 &gt;&gt; Common &gt;&gt; AutoMetaDataTarget Revenue Month"/>
    <x v="1"/>
    <x v="1"/>
    <s v="營收目標月份Property"/>
    <s v="目標銷貨收入"/>
    <n v="425"/>
    <n v="424"/>
    <n v="0"/>
    <s v="Target Revenue Month"/>
    <n v="1"/>
    <n v="0"/>
    <n v="0"/>
    <x v="0"/>
    <s v="Target revenue"/>
    <x v="42"/>
    <s v="IEC_STD_V10 &gt;&gt; Data Standard &gt;&gt; BPM &gt;&gt; Target revenue"/>
    <x v="0"/>
    <s v="E.2.4.0:"/>
    <x v="22"/>
    <x v="22"/>
    <x v="422"/>
    <x v="247"/>
    <x v="247"/>
    <x v="249"/>
    <x v="0"/>
    <x v="2"/>
    <x v="0"/>
    <x v="3"/>
    <m/>
    <x v="0"/>
    <x v="1"/>
    <s v="Target revenue_Target Revenue Month"/>
    <x v="423"/>
    <x v="1"/>
    <x v="0"/>
    <x v="3"/>
    <x v="0"/>
    <x v="0"/>
    <x v="0"/>
    <s v="INT_TARGET_REVENUE"/>
    <s v="TARGET_REVENUE_MONTH"/>
    <x v="43"/>
    <x v="201"/>
    <x v="0"/>
    <n v="8"/>
    <x v="4"/>
    <x v="4"/>
    <x v="5"/>
    <s v=""/>
    <s v=""/>
    <n v="423"/>
    <s v="-423"/>
    <x v="0"/>
    <x v="0"/>
    <x v="0"/>
    <x v="247"/>
    <x v="6"/>
    <s v="Target Revenue recognition month"/>
    <s v="Upload"/>
    <s v="UPLOAD"/>
    <x v="2"/>
    <x v="216"/>
    <m/>
    <s v="^(Upload|UPLOAD)$"/>
    <n v="9"/>
    <x v="0"/>
    <x v="0"/>
    <x v="0"/>
    <x v="0"/>
    <x v="0"/>
    <x v="0"/>
    <b v="1"/>
    <x v="0"/>
    <x v="1"/>
    <n v="0"/>
    <x v="0"/>
    <b v="0"/>
    <b v="0"/>
    <b v="0"/>
    <b v="0"/>
    <b v="0"/>
    <b v="0"/>
    <b v="0"/>
    <b v="0"/>
    <b v="0"/>
    <b v="0"/>
    <b v="0"/>
    <x v="1"/>
    <x v="1"/>
    <n v="0"/>
    <x v="6"/>
    <x v="0"/>
  </r>
  <r>
    <m/>
    <s v="BPM"/>
    <x v="0"/>
    <x v="231"/>
    <x v="231"/>
    <x v="53"/>
    <x v="232"/>
    <s v="default: TWD_x000a_option: TWD, USD_x000a_TWD=NT$M, USD=USD$K"/>
    <x v="2"/>
    <m/>
    <s v="N/A"/>
    <s v="Confidential"/>
    <x v="2"/>
    <m/>
    <x v="8"/>
    <s v="BPM"/>
    <x v="6"/>
    <x v="3"/>
    <x v="0"/>
    <x v="1"/>
    <s v="INT_TARGET_REVENUE"/>
    <s v="CURRENCY_OF_REVENUE"/>
    <m/>
    <m/>
    <m/>
    <m/>
    <m/>
    <m/>
    <m/>
    <m/>
    <m/>
    <m/>
    <m/>
    <m/>
    <m/>
    <m/>
    <m/>
    <m/>
    <m/>
    <m/>
    <s v="資料清單"/>
    <x v="8"/>
    <x v="23"/>
    <x v="200"/>
    <x v="0"/>
    <s v="IEC_STD_V10 &gt;&gt; Data Standard &gt;&gt; BPM"/>
    <s v="Currency of revenue"/>
    <x v="231"/>
    <x v="53"/>
    <x v="0"/>
    <x v="232"/>
    <x v="6"/>
    <s v="IEC_STD_V10 &gt;&gt; Common &gt;&gt; AutoMetaDataCurrency of revenue"/>
    <x v="2"/>
    <x v="1"/>
    <s v="產品營收幣別Relationship"/>
    <s v="目標銷貨收入"/>
    <n v="405"/>
    <n v="424"/>
    <n v="0"/>
    <s v=""/>
    <n v="0"/>
    <n v="0"/>
    <n v="405"/>
    <x v="97"/>
    <s v="Target revenue"/>
    <x v="42"/>
    <s v="IEC_STD_V10 &gt;&gt; Data Standard &gt;&gt; BPM &gt;&gt; Target revenue"/>
    <x v="0"/>
    <s v="E.2.4.0:"/>
    <x v="23"/>
    <x v="23"/>
    <x v="423"/>
    <x v="231"/>
    <x v="231"/>
    <x v="233"/>
    <x v="0"/>
    <x v="1"/>
    <x v="0"/>
    <x v="2"/>
    <m/>
    <x v="0"/>
    <x v="2"/>
    <s v="Target revenue_Currency of revenue"/>
    <x v="424"/>
    <x v="2"/>
    <x v="0"/>
    <x v="3"/>
    <x v="0"/>
    <x v="0"/>
    <x v="0"/>
    <s v="INT_TARGET_REVENUE"/>
    <s v="CURRENCY_OF_REVENUE"/>
    <x v="43"/>
    <x v="186"/>
    <x v="0"/>
    <n v="8"/>
    <x v="4"/>
    <x v="4"/>
    <x v="5"/>
    <s v=""/>
    <s v=""/>
    <n v="424"/>
    <s v="-424"/>
    <x v="0"/>
    <x v="0"/>
    <x v="0"/>
    <x v="231"/>
    <x v="6"/>
    <s v="Currency of revenue"/>
    <s v="SAP"/>
    <s v="SAP"/>
    <x v="1"/>
    <x v="200"/>
    <m/>
    <s v="^(SAP)$"/>
    <n v="9"/>
    <x v="0"/>
    <x v="0"/>
    <x v="0"/>
    <x v="0"/>
    <x v="1"/>
    <x v="1"/>
    <b v="0"/>
    <x v="0"/>
    <x v="1"/>
    <n v="0"/>
    <x v="0"/>
    <b v="0"/>
    <b v="0"/>
    <b v="0"/>
    <b v="0"/>
    <b v="0"/>
    <b v="0"/>
    <b v="0"/>
    <b v="0"/>
    <b v="0"/>
    <b v="0"/>
    <b v="0"/>
    <x v="1"/>
    <x v="1"/>
    <n v="0"/>
    <x v="5"/>
    <x v="0"/>
  </r>
  <r>
    <m/>
    <s v="BPM"/>
    <x v="0"/>
    <x v="180"/>
    <x v="180"/>
    <x v="81"/>
    <x v="233"/>
    <s v="EBG: BU1, BU2, BU5, BU6, NIDC_x000a_AME, 5G (new BG)"/>
    <x v="2"/>
    <m/>
    <s v="N/A"/>
    <s v="Confidential"/>
    <x v="2"/>
    <m/>
    <x v="8"/>
    <s v="BPM"/>
    <x v="6"/>
    <x v="3"/>
    <x v="0"/>
    <x v="1"/>
    <s v="INT_TARGET_REVENUE"/>
    <s v="BU_CODE"/>
    <m/>
    <m/>
    <m/>
    <m/>
    <m/>
    <m/>
    <m/>
    <m/>
    <m/>
    <m/>
    <m/>
    <m/>
    <m/>
    <m/>
    <m/>
    <m/>
    <m/>
    <m/>
    <s v="資料清單"/>
    <x v="8"/>
    <x v="24"/>
    <x v="149"/>
    <x v="0"/>
    <s v="IEC_STD_V10 &gt;&gt; Data Standard &gt;&gt; BPM"/>
    <s v="BU Code"/>
    <x v="180"/>
    <x v="81"/>
    <x v="0"/>
    <x v="233"/>
    <x v="6"/>
    <s v="IEC_STD_V10 &gt;&gt; Common &gt;&gt; AutoMetaDataBU Code"/>
    <x v="2"/>
    <x v="1"/>
    <s v="事業處代碼Relationship"/>
    <s v="目標銷貨收入"/>
    <n v="343"/>
    <n v="424"/>
    <n v="0"/>
    <s v=""/>
    <n v="0"/>
    <n v="0"/>
    <n v="515"/>
    <x v="81"/>
    <s v="Target revenue"/>
    <x v="42"/>
    <s v="IEC_STD_V10 &gt;&gt; Data Standard &gt;&gt; BPM &gt;&gt; Target revenue"/>
    <x v="0"/>
    <s v="E.2.4.0:"/>
    <x v="24"/>
    <x v="24"/>
    <x v="424"/>
    <x v="180"/>
    <x v="180"/>
    <x v="234"/>
    <x v="0"/>
    <x v="1"/>
    <x v="0"/>
    <x v="2"/>
    <m/>
    <x v="0"/>
    <x v="2"/>
    <s v="Target revenue_BU Code"/>
    <x v="425"/>
    <x v="2"/>
    <x v="0"/>
    <x v="3"/>
    <x v="0"/>
    <x v="0"/>
    <x v="0"/>
    <s v="INT_TARGET_REVENUE"/>
    <s v="BU_CODE"/>
    <x v="43"/>
    <x v="145"/>
    <x v="0"/>
    <n v="8"/>
    <x v="4"/>
    <x v="4"/>
    <x v="0"/>
    <s v=""/>
    <s v=""/>
    <n v="425"/>
    <s v="-425"/>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TARGET_REVENUE"/>
    <s v="BG_CODE"/>
    <m/>
    <m/>
    <m/>
    <m/>
    <m/>
    <m/>
    <m/>
    <m/>
    <m/>
    <m/>
    <m/>
    <m/>
    <m/>
    <m/>
    <m/>
    <m/>
    <m/>
    <m/>
    <s v="資料清單"/>
    <x v="8"/>
    <x v="25"/>
    <x v="2"/>
    <x v="0"/>
    <s v="IEC_STD_V10 &gt;&gt; Data Standard &gt;&gt; BPM"/>
    <s v="BG Code"/>
    <x v="2"/>
    <x v="0"/>
    <x v="0"/>
    <x v="184"/>
    <x v="6"/>
    <s v="IEC_STD_V10 &gt;&gt; Common &gt;&gt; AutoMetaDataBG Code"/>
    <x v="2"/>
    <x v="1"/>
    <s v="事業群代碼Relationship"/>
    <s v="目標銷貨收入"/>
    <n v="4"/>
    <n v="424"/>
    <n v="0"/>
    <s v=""/>
    <n v="0"/>
    <n v="0"/>
    <n v="4"/>
    <x v="2"/>
    <s v="Target revenue"/>
    <x v="42"/>
    <s v="IEC_STD_V10 &gt;&gt; Data Standard &gt;&gt; BPM &gt;&gt; Target revenue"/>
    <x v="0"/>
    <s v="E.2.4.0:"/>
    <x v="25"/>
    <x v="25"/>
    <x v="425"/>
    <x v="2"/>
    <x v="2"/>
    <x v="196"/>
    <x v="0"/>
    <x v="1"/>
    <x v="0"/>
    <x v="2"/>
    <m/>
    <x v="0"/>
    <x v="2"/>
    <s v="Target revenue_BG Code"/>
    <x v="426"/>
    <x v="2"/>
    <x v="0"/>
    <x v="3"/>
    <x v="0"/>
    <x v="0"/>
    <x v="0"/>
    <s v="INT_TARGET_REVENUE"/>
    <s v="BG_CODE"/>
    <x v="43"/>
    <x v="2"/>
    <x v="0"/>
    <n v="8"/>
    <x v="4"/>
    <x v="4"/>
    <x v="0"/>
    <s v=""/>
    <s v=""/>
    <n v="426"/>
    <s v="-426"/>
    <x v="0"/>
    <x v="0"/>
    <x v="0"/>
    <x v="2"/>
    <x v="6"/>
    <s v="Business group"/>
    <s v="SAP"/>
    <s v="SAP"/>
    <x v="1"/>
    <x v="2"/>
    <m/>
    <s v="^(SAP)$"/>
    <n v="9"/>
    <x v="0"/>
    <x v="0"/>
    <x v="0"/>
    <x v="0"/>
    <x v="1"/>
    <x v="1"/>
    <b v="0"/>
    <x v="0"/>
    <x v="1"/>
    <n v="0"/>
    <x v="0"/>
    <b v="0"/>
    <b v="0"/>
    <b v="0"/>
    <b v="0"/>
    <b v="0"/>
    <b v="0"/>
    <b v="0"/>
    <b v="0"/>
    <b v="0"/>
    <b v="0"/>
    <b v="0"/>
    <x v="1"/>
    <x v="1"/>
    <n v="0"/>
    <x v="1"/>
    <x v="0"/>
  </r>
  <r>
    <m/>
    <s v="BPM"/>
    <x v="0"/>
    <x v="232"/>
    <x v="232"/>
    <x v="117"/>
    <x v="234"/>
    <s v="IPT, TAO, ICZ, IMX"/>
    <x v="2"/>
    <m/>
    <s v="N/A"/>
    <s v="Confidential"/>
    <x v="2"/>
    <m/>
    <x v="8"/>
    <s v="BPM"/>
    <x v="6"/>
    <x v="3"/>
    <x v="0"/>
    <x v="1"/>
    <s v="INT_TARGET_REVENUE"/>
    <s v="SITE"/>
    <m/>
    <m/>
    <m/>
    <m/>
    <m/>
    <m/>
    <m/>
    <m/>
    <m/>
    <m/>
    <m/>
    <m/>
    <m/>
    <m/>
    <m/>
    <m/>
    <m/>
    <m/>
    <s v="資料清單"/>
    <x v="8"/>
    <x v="26"/>
    <x v="201"/>
    <x v="0"/>
    <s v="IEC_STD_V10 &gt;&gt; Data Standard &gt;&gt; BPM"/>
    <s v="Site"/>
    <x v="232"/>
    <x v="117"/>
    <x v="0"/>
    <x v="234"/>
    <x v="6"/>
    <s v="IEC_STD_V10 &gt;&gt; Common &gt;&gt; AutoMetaDataSite"/>
    <x v="2"/>
    <x v="1"/>
    <s v="廠區Relationship"/>
    <s v="目標銷貨收入"/>
    <n v="408"/>
    <n v="424"/>
    <n v="0"/>
    <s v=""/>
    <n v="0"/>
    <n v="0"/>
    <n v="488"/>
    <x v="95"/>
    <s v="Target revenue"/>
    <x v="42"/>
    <s v="IEC_STD_V10 &gt;&gt; Data Standard &gt;&gt; BPM &gt;&gt; Target revenue"/>
    <x v="0"/>
    <s v="E.2.4.0:"/>
    <x v="26"/>
    <x v="26"/>
    <x v="426"/>
    <x v="232"/>
    <x v="232"/>
    <x v="235"/>
    <x v="0"/>
    <x v="1"/>
    <x v="0"/>
    <x v="2"/>
    <m/>
    <x v="0"/>
    <x v="2"/>
    <s v="Target revenue_Site"/>
    <x v="427"/>
    <x v="2"/>
    <x v="0"/>
    <x v="3"/>
    <x v="0"/>
    <x v="0"/>
    <x v="0"/>
    <s v="INT_TARGET_REVENUE"/>
    <s v="SITE"/>
    <x v="43"/>
    <x v="187"/>
    <x v="0"/>
    <n v="8"/>
    <x v="4"/>
    <x v="4"/>
    <x v="6"/>
    <s v=""/>
    <s v=""/>
    <n v="427"/>
    <s v="-427"/>
    <x v="0"/>
    <x v="0"/>
    <x v="0"/>
    <x v="232"/>
    <x v="6"/>
    <s v="Shipment from site, SO site(SO plants)"/>
    <s v="SAP"/>
    <s v="SAP"/>
    <x v="1"/>
    <x v="201"/>
    <m/>
    <s v="^(SAP)$"/>
    <n v="9"/>
    <x v="0"/>
    <x v="0"/>
    <x v="0"/>
    <x v="0"/>
    <x v="1"/>
    <x v="1"/>
    <b v="0"/>
    <x v="0"/>
    <x v="1"/>
    <n v="0"/>
    <x v="0"/>
    <b v="0"/>
    <b v="0"/>
    <b v="0"/>
    <b v="1"/>
    <b v="1"/>
    <b v="1"/>
    <b v="0"/>
    <b v="0"/>
    <b v="0"/>
    <b v="0"/>
    <b v="0"/>
    <x v="0"/>
    <x v="12"/>
    <n v="0"/>
    <x v="43"/>
    <x v="0"/>
  </r>
  <r>
    <m/>
    <s v="BPM"/>
    <x v="0"/>
    <x v="233"/>
    <x v="233"/>
    <x v="82"/>
    <x v="235"/>
    <s v="e.g. BU5-F1 = LOB1, BU5-NonF1 =LOB2_x000a_BU1 LOB NAME: HPE/ HPE(only) LOB NAME: AME/automative product (KOSTAL/AUO/GOGORO/BAIDU) "/>
    <x v="2"/>
    <m/>
    <s v="N/A"/>
    <s v="Confidential"/>
    <x v="2"/>
    <m/>
    <x v="8"/>
    <s v="BPM"/>
    <x v="6"/>
    <x v="3"/>
    <x v="0"/>
    <x v="1"/>
    <s v="INT_TARGET_REVENUE"/>
    <s v="LOB_ID"/>
    <m/>
    <m/>
    <m/>
    <m/>
    <m/>
    <m/>
    <m/>
    <m/>
    <m/>
    <m/>
    <m/>
    <m/>
    <m/>
    <m/>
    <m/>
    <m/>
    <m/>
    <m/>
    <s v="資料清單"/>
    <x v="8"/>
    <x v="27"/>
    <x v="202"/>
    <x v="0"/>
    <s v="IEC_STD_V10 &gt;&gt; Data Standard &gt;&gt; BPM"/>
    <s v="LOB ID"/>
    <x v="233"/>
    <x v="82"/>
    <x v="0"/>
    <x v="235"/>
    <x v="6"/>
    <s v="IEC_STD_V10 &gt;&gt; Common &gt;&gt; AutoMetaDataLOB ID"/>
    <x v="2"/>
    <x v="1"/>
    <s v="LOB IDRelationship"/>
    <s v="目標銷貨收入"/>
    <n v="409"/>
    <n v="424"/>
    <n v="0"/>
    <s v=""/>
    <n v="0"/>
    <n v="0"/>
    <n v="1155"/>
    <x v="96"/>
    <s v="Target revenue"/>
    <x v="42"/>
    <s v="IEC_STD_V10 &gt;&gt; Data Standard &gt;&gt; BPM &gt;&gt; Target revenue"/>
    <x v="0"/>
    <s v="E.2.4.0:"/>
    <x v="27"/>
    <x v="27"/>
    <x v="427"/>
    <x v="233"/>
    <x v="233"/>
    <x v="236"/>
    <x v="0"/>
    <x v="1"/>
    <x v="0"/>
    <x v="2"/>
    <m/>
    <x v="0"/>
    <x v="2"/>
    <s v="Target revenue_LOB ID"/>
    <x v="428"/>
    <x v="2"/>
    <x v="0"/>
    <x v="3"/>
    <x v="0"/>
    <x v="0"/>
    <x v="0"/>
    <s v="INT_TARGET_REVENUE"/>
    <s v="LOB_ID"/>
    <x v="43"/>
    <x v="188"/>
    <x v="0"/>
    <n v="8"/>
    <x v="4"/>
    <x v="4"/>
    <x v="0"/>
    <s v=""/>
    <s v=""/>
    <n v="428"/>
    <s v="-428"/>
    <x v="0"/>
    <x v="0"/>
    <x v="0"/>
    <x v="233"/>
    <x v="6"/>
    <s v="Line of business"/>
    <s v="SAP"/>
    <s v="SAP"/>
    <x v="1"/>
    <x v="202"/>
    <m/>
    <s v="^(SAP)$"/>
    <n v="9"/>
    <x v="0"/>
    <x v="0"/>
    <x v="0"/>
    <x v="0"/>
    <x v="1"/>
    <x v="1"/>
    <b v="0"/>
    <x v="0"/>
    <x v="1"/>
    <n v="0"/>
    <x v="0"/>
    <b v="0"/>
    <b v="0"/>
    <b v="0"/>
    <b v="0"/>
    <b v="0"/>
    <b v="0"/>
    <b v="0"/>
    <b v="0"/>
    <b v="1"/>
    <b v="0"/>
    <b v="0"/>
    <x v="0"/>
    <x v="5"/>
    <n v="1"/>
    <x v="44"/>
    <x v="0"/>
  </r>
  <r>
    <m/>
    <s v="BPM"/>
    <x v="0"/>
    <x v="234"/>
    <x v="234"/>
    <x v="118"/>
    <x v="236"/>
    <s v="Product category includes Node, CPU, MLB, RACK, PC and SC (M_type, conversion), detail refer to DS"/>
    <x v="2"/>
    <m/>
    <s v="N/A"/>
    <s v="Confidential"/>
    <x v="1"/>
    <m/>
    <x v="8"/>
    <s v="BPM"/>
    <x v="6"/>
    <x v="3"/>
    <x v="0"/>
    <x v="1"/>
    <s v="INT_TARGET_REVENUE"/>
    <s v="REVENUE_PRODUCT_CATEGORY"/>
    <m/>
    <m/>
    <m/>
    <m/>
    <m/>
    <m/>
    <m/>
    <m/>
    <m/>
    <m/>
    <m/>
    <m/>
    <m/>
    <m/>
    <m/>
    <m/>
    <m/>
    <m/>
    <s v="資料清單"/>
    <x v="8"/>
    <x v="28"/>
    <x v="203"/>
    <x v="0"/>
    <s v="IEC_STD_V10 &gt;&gt; Data Standard &gt;&gt; BPM"/>
    <s v="Revenue product category"/>
    <x v="234"/>
    <x v="118"/>
    <x v="0"/>
    <x v="236"/>
    <x v="6"/>
    <s v="IEC_STD_V10 &gt;&gt; Common &gt;&gt; AutoMetaDataRevenue product category"/>
    <x v="2"/>
    <x v="1"/>
    <s v="營收產品類別Relationship"/>
    <s v="目標銷貨收入"/>
    <n v="410"/>
    <n v="424"/>
    <n v="0"/>
    <s v=""/>
    <n v="0"/>
    <n v="0"/>
    <n v="410"/>
    <x v="98"/>
    <s v="Target revenue"/>
    <x v="42"/>
    <s v="IEC_STD_V10 &gt;&gt; Data Standard &gt;&gt; BPM &gt;&gt; Target revenue"/>
    <x v="0"/>
    <s v="E.2.4.0:"/>
    <x v="28"/>
    <x v="28"/>
    <x v="428"/>
    <x v="234"/>
    <x v="234"/>
    <x v="237"/>
    <x v="0"/>
    <x v="1"/>
    <x v="0"/>
    <x v="1"/>
    <m/>
    <x v="0"/>
    <x v="2"/>
    <s v="Target revenue_Revenue product category"/>
    <x v="429"/>
    <x v="2"/>
    <x v="0"/>
    <x v="3"/>
    <x v="0"/>
    <x v="0"/>
    <x v="0"/>
    <s v="INT_TARGET_REVENUE"/>
    <s v="REVENUE_PRODUCT_CATEGORY"/>
    <x v="43"/>
    <x v="189"/>
    <x v="0"/>
    <n v="8"/>
    <x v="4"/>
    <x v="4"/>
    <x v="5"/>
    <s v=""/>
    <s v=""/>
    <n v="429"/>
    <s v="-429"/>
    <x v="0"/>
    <x v="0"/>
    <x v="0"/>
    <x v="234"/>
    <x v="6"/>
    <s v="Revenue product category"/>
    <s v="SAP"/>
    <s v="SAP"/>
    <x v="1"/>
    <x v="203"/>
    <m/>
    <s v="^(SAP)$"/>
    <n v="9"/>
    <x v="0"/>
    <x v="0"/>
    <x v="0"/>
    <x v="0"/>
    <x v="1"/>
    <x v="1"/>
    <b v="0"/>
    <x v="0"/>
    <x v="1"/>
    <n v="0"/>
    <x v="0"/>
    <b v="0"/>
    <b v="0"/>
    <b v="0"/>
    <b v="0"/>
    <b v="0"/>
    <b v="0"/>
    <b v="0"/>
    <b v="0"/>
    <b v="0"/>
    <b v="0"/>
    <b v="0"/>
    <x v="1"/>
    <x v="1"/>
    <n v="0"/>
    <x v="9"/>
    <x v="0"/>
  </r>
  <r>
    <m/>
    <s v="BPM"/>
    <x v="0"/>
    <x v="235"/>
    <x v="235"/>
    <x v="119"/>
    <x v="248"/>
    <s v="Product sales include sales, B&amp;S revenue,RMA and Warranty_x000a_Other revenue include NRE, Other income and Other adjustment"/>
    <x v="2"/>
    <m/>
    <s v="N/A"/>
    <s v="Confidential"/>
    <x v="1"/>
    <m/>
    <x v="8"/>
    <s v="BPM"/>
    <x v="6"/>
    <x v="3"/>
    <x v="0"/>
    <x v="1"/>
    <s v="INT_TARGET_REVENUE"/>
    <s v="REVENUE_CONTENT"/>
    <m/>
    <m/>
    <m/>
    <m/>
    <m/>
    <m/>
    <m/>
    <m/>
    <m/>
    <m/>
    <m/>
    <m/>
    <m/>
    <m/>
    <m/>
    <m/>
    <m/>
    <m/>
    <s v="資料清單"/>
    <x v="8"/>
    <x v="29"/>
    <x v="204"/>
    <x v="0"/>
    <s v="IEC_STD_V10 &gt;&gt; Data Standard &gt;&gt; BPM"/>
    <s v="Revenue content"/>
    <x v="235"/>
    <x v="119"/>
    <x v="0"/>
    <x v="248"/>
    <x v="6"/>
    <s v="IEC_STD_V10 &gt;&gt; Common &gt;&gt; AutoMetaDataRevenue content"/>
    <x v="2"/>
    <x v="1"/>
    <s v="營收類別Relationship"/>
    <s v="目標銷貨收入"/>
    <n v="411"/>
    <n v="424"/>
    <n v="0"/>
    <s v=""/>
    <n v="0"/>
    <n v="0"/>
    <n v="411"/>
    <x v="99"/>
    <s v="Target revenue"/>
    <x v="42"/>
    <s v="IEC_STD_V10 &gt;&gt; Data Standard &gt;&gt; BPM &gt;&gt; Target revenue"/>
    <x v="0"/>
    <s v="E.2.4.0:"/>
    <x v="29"/>
    <x v="29"/>
    <x v="429"/>
    <x v="235"/>
    <x v="235"/>
    <x v="238"/>
    <x v="0"/>
    <x v="1"/>
    <x v="0"/>
    <x v="1"/>
    <m/>
    <x v="0"/>
    <x v="2"/>
    <s v="Target revenue_Revenue content"/>
    <x v="430"/>
    <x v="2"/>
    <x v="0"/>
    <x v="3"/>
    <x v="0"/>
    <x v="0"/>
    <x v="0"/>
    <s v="INT_TARGET_REVENUE"/>
    <s v="REVENUE_CONTENT"/>
    <x v="43"/>
    <x v="190"/>
    <x v="0"/>
    <n v="8"/>
    <x v="4"/>
    <x v="4"/>
    <x v="5"/>
    <s v=""/>
    <s v=""/>
    <n v="430"/>
    <s v="-430"/>
    <x v="0"/>
    <x v="0"/>
    <x v="0"/>
    <x v="235"/>
    <x v="6"/>
    <s v="Product sales and other income"/>
    <s v="SAP"/>
    <s v="SAP"/>
    <x v="1"/>
    <x v="204"/>
    <m/>
    <s v="^(SAP)$"/>
    <n v="9"/>
    <x v="0"/>
    <x v="0"/>
    <x v="0"/>
    <x v="0"/>
    <x v="1"/>
    <x v="1"/>
    <b v="0"/>
    <x v="0"/>
    <x v="1"/>
    <n v="0"/>
    <x v="0"/>
    <b v="0"/>
    <b v="0"/>
    <b v="0"/>
    <b v="0"/>
    <b v="0"/>
    <b v="0"/>
    <b v="0"/>
    <b v="0"/>
    <b v="0"/>
    <b v="0"/>
    <b v="0"/>
    <x v="1"/>
    <x v="1"/>
    <n v="0"/>
    <x v="18"/>
    <x v="0"/>
  </r>
  <r>
    <m/>
    <s v="BPM"/>
    <x v="0"/>
    <x v="248"/>
    <x v="248"/>
    <x v="129"/>
    <x v="249"/>
    <s v="Period of target revenue is YYYYMM01. (20220101-20221201)"/>
    <x v="1"/>
    <m/>
    <s v="N/A"/>
    <s v="Confidential"/>
    <x v="6"/>
    <m/>
    <x v="8"/>
    <s v="BPM"/>
    <x v="6"/>
    <x v="3"/>
    <x v="0"/>
    <x v="2"/>
    <s v="INT_TARGET_REVENUE"/>
    <s v="AMOUNT_OF_TARGET_REVENUE"/>
    <m/>
    <m/>
    <m/>
    <m/>
    <m/>
    <m/>
    <m/>
    <m/>
    <m/>
    <m/>
    <m/>
    <m/>
    <m/>
    <m/>
    <m/>
    <m/>
    <m/>
    <m/>
    <s v="資料清單"/>
    <x v="8"/>
    <x v="30"/>
    <x v="217"/>
    <x v="0"/>
    <s v="IEC_STD_V10 &gt;&gt; Data Standard &gt;&gt; BPM"/>
    <s v="Amount of Target revenue"/>
    <x v="248"/>
    <x v="129"/>
    <x v="0"/>
    <x v="249"/>
    <x v="6"/>
    <s v="IEC_STD_V10 &gt;&gt; Common &gt;&gt; AutoMetaDataAmount of Target revenue"/>
    <x v="1"/>
    <x v="1"/>
    <s v="目標銷貨收入總額Property"/>
    <s v="目標銷貨收入"/>
    <n v="433"/>
    <n v="424"/>
    <n v="0"/>
    <s v="Amount of Target revenue"/>
    <n v="1"/>
    <n v="0"/>
    <n v="0"/>
    <x v="0"/>
    <s v="Target revenue"/>
    <x v="42"/>
    <s v="IEC_STD_V10 &gt;&gt; Data Standard &gt;&gt; BPM &gt;&gt; Target revenue"/>
    <x v="0"/>
    <s v="E.2.4.0:"/>
    <x v="30"/>
    <x v="30"/>
    <x v="430"/>
    <x v="248"/>
    <x v="248"/>
    <x v="250"/>
    <x v="0"/>
    <x v="2"/>
    <x v="0"/>
    <x v="6"/>
    <m/>
    <x v="0"/>
    <x v="1"/>
    <s v="Target revenue_Amount of Target revenue"/>
    <x v="431"/>
    <x v="1"/>
    <x v="0"/>
    <x v="3"/>
    <x v="0"/>
    <x v="0"/>
    <x v="0"/>
    <s v="INT_TARGET_REVENUE"/>
    <s v="AMOUNT_OF_TARGET_REVENUE"/>
    <x v="43"/>
    <x v="202"/>
    <x v="0"/>
    <n v="8"/>
    <x v="4"/>
    <x v="4"/>
    <x v="5"/>
    <s v=""/>
    <s v=""/>
    <n v="431"/>
    <s v="-431"/>
    <x v="0"/>
    <x v="0"/>
    <x v="0"/>
    <x v="248"/>
    <x v="6"/>
    <s v="BPM setup a target revenue amount by period(year/month) and have monthly update then upload the latest target to dashboard"/>
    <s v="Upload"/>
    <s v="UPLOAD"/>
    <x v="2"/>
    <x v="217"/>
    <m/>
    <s v="^(Upload|UPLOAD)$"/>
    <n v="9"/>
    <x v="0"/>
    <x v="0"/>
    <x v="0"/>
    <x v="0"/>
    <x v="0"/>
    <x v="1"/>
    <b v="0"/>
    <x v="0"/>
    <x v="1"/>
    <n v="0"/>
    <x v="0"/>
    <b v="0"/>
    <b v="0"/>
    <b v="0"/>
    <b v="0"/>
    <b v="1"/>
    <b v="0"/>
    <b v="0"/>
    <b v="0"/>
    <b v="0"/>
    <b v="0"/>
    <b v="0"/>
    <x v="0"/>
    <x v="2"/>
    <n v="0"/>
    <x v="9"/>
    <x v="0"/>
  </r>
  <r>
    <m/>
    <s v="BPM"/>
    <x v="0"/>
    <x v="249"/>
    <x v="249"/>
    <x v="130"/>
    <x v="250"/>
    <s v="by month comparison"/>
    <x v="1"/>
    <m/>
    <s v="N/A"/>
    <s v="Confidential"/>
    <x v="5"/>
    <m/>
    <x v="8"/>
    <m/>
    <x v="6"/>
    <x v="3"/>
    <x v="0"/>
    <x v="2"/>
    <s v="INT_TARGET_REVENUE"/>
    <s v="REVENUE_ACHIEVEMENT_RATE_(TARGET_VS_ACTUAL)"/>
    <m/>
    <m/>
    <m/>
    <m/>
    <m/>
    <m/>
    <m/>
    <m/>
    <m/>
    <m/>
    <m/>
    <m/>
    <m/>
    <m/>
    <m/>
    <m/>
    <m/>
    <m/>
    <s v="資料清單"/>
    <x v="8"/>
    <x v="31"/>
    <x v="218"/>
    <x v="0"/>
    <s v="IEC_STD_V10 &gt;&gt; Data Standard &gt;&gt; BPM"/>
    <s v="Revenue Achievement Rate (Target vs Actual)"/>
    <x v="249"/>
    <x v="130"/>
    <x v="0"/>
    <x v="250"/>
    <x v="6"/>
    <s v="IEC_STD_V10 &gt;&gt; Common &gt;&gt; AutoMetaDataRevenue Achievement Rate (Target vs Actual)"/>
    <x v="1"/>
    <x v="1"/>
    <s v="產品營收目標達成率Property"/>
    <s v="目標銷貨收入"/>
    <n v="434"/>
    <n v="424"/>
    <n v="0"/>
    <s v="Revenue Achievement Rate (Target vs Actual)"/>
    <n v="1"/>
    <n v="0"/>
    <n v="0"/>
    <x v="0"/>
    <s v="Target revenue"/>
    <x v="42"/>
    <s v="IEC_STD_V10 &gt;&gt; Data Standard &gt;&gt; BPM &gt;&gt; Target revenue"/>
    <x v="0"/>
    <s v="E.2.4.0:"/>
    <x v="31"/>
    <x v="31"/>
    <x v="431"/>
    <x v="249"/>
    <x v="249"/>
    <x v="251"/>
    <x v="0"/>
    <x v="2"/>
    <x v="0"/>
    <x v="5"/>
    <m/>
    <x v="0"/>
    <x v="1"/>
    <s v="Target revenue_Revenue Achievement Rate (Target vs Actual)"/>
    <x v="432"/>
    <x v="1"/>
    <x v="0"/>
    <x v="3"/>
    <x v="0"/>
    <x v="0"/>
    <x v="0"/>
    <s v="INT_TARGET_REVENUE"/>
    <s v="REVENUE_ACHIEVEMENT_RATE_(TARGET_VS_ACTUAL)"/>
    <x v="43"/>
    <x v="203"/>
    <x v="0"/>
    <n v="8"/>
    <x v="4"/>
    <x v="4"/>
    <x v="5"/>
    <s v=""/>
    <s v=""/>
    <n v="432"/>
    <s v="-432"/>
    <x v="0"/>
    <x v="0"/>
    <x v="0"/>
    <x v="249"/>
    <x v="6"/>
    <s v="Actual-Revenue / Target-Revenue (%)"/>
    <s v="Upload"/>
    <s v="UPLOAD"/>
    <x v="2"/>
    <x v="218"/>
    <m/>
    <s v="^(Upload|UPLOAD)$"/>
    <n v="9"/>
    <x v="0"/>
    <x v="0"/>
    <x v="0"/>
    <x v="0"/>
    <x v="0"/>
    <x v="1"/>
    <b v="0"/>
    <x v="0"/>
    <x v="1"/>
    <n v="0"/>
    <x v="0"/>
    <b v="0"/>
    <b v="0"/>
    <b v="0"/>
    <b v="0"/>
    <b v="0"/>
    <b v="0"/>
    <b v="0"/>
    <b v="0"/>
    <b v="0"/>
    <b v="0"/>
    <b v="0"/>
    <x v="1"/>
    <x v="1"/>
    <n v="0"/>
    <x v="45"/>
    <x v="0"/>
  </r>
  <r>
    <m/>
    <s v="BPM"/>
    <x v="0"/>
    <x v="250"/>
    <x v="250"/>
    <x v="131"/>
    <x v="230"/>
    <s v="　"/>
    <x v="0"/>
    <m/>
    <s v="　"/>
    <s v="Confidential"/>
    <x v="10"/>
    <s v="　"/>
    <x v="8"/>
    <s v="BPM"/>
    <x v="6"/>
    <x v="3"/>
    <x v="27"/>
    <x v="0"/>
    <s v="INT_SHIPMENT_TARGET"/>
    <m/>
    <s v="　"/>
    <s v="　"/>
    <s v="　"/>
    <s v="　"/>
    <s v="　"/>
    <m/>
    <s v="　"/>
    <s v="　"/>
    <s v="　"/>
    <s v="　"/>
    <s v="　"/>
    <s v="　"/>
    <s v="　"/>
    <s v="　"/>
    <s v="　"/>
    <s v="　"/>
    <s v="　"/>
    <s v="　"/>
    <s v="資料清單"/>
    <x v="8"/>
    <x v="32"/>
    <x v="219"/>
    <x v="0"/>
    <s v="IEC_STD_V10 &gt;&gt; Data Standard &gt;&gt; BPM"/>
    <s v="Shipment Target"/>
    <x v="250"/>
    <x v="131"/>
    <x v="0"/>
    <x v="230"/>
    <x v="6"/>
    <s v="IEC_STD_V10 &gt;&gt; Common &gt;&gt; AutoMetaDataShipment Target"/>
    <x v="0"/>
    <x v="1"/>
    <s v="目標出貨量Concept"/>
    <s v="目標出貨量"/>
    <n v="435"/>
    <n v="0"/>
    <e v="#N/A"/>
    <s v=""/>
    <n v="0"/>
    <n v="0"/>
    <n v="0"/>
    <x v="0"/>
    <s v=""/>
    <x v="0"/>
    <s v=""/>
    <x v="53"/>
    <s v="E.2.4.0:"/>
    <x v="32"/>
    <x v="32"/>
    <x v="432"/>
    <x v="250"/>
    <x v="250"/>
    <x v="231"/>
    <x v="29"/>
    <x v="0"/>
    <x v="1"/>
    <x v="0"/>
    <m/>
    <x v="0"/>
    <x v="0"/>
    <s v="Shipment Target"/>
    <x v="433"/>
    <x v="0"/>
    <x v="0"/>
    <x v="3"/>
    <x v="0"/>
    <x v="0"/>
    <x v="0"/>
    <s v="INT_SHIPMENT_TARGET"/>
    <s v=""/>
    <x v="44"/>
    <x v="0"/>
    <x v="0"/>
    <n v="8"/>
    <x v="4"/>
    <x v="4"/>
    <x v="5"/>
    <s v=""/>
    <s v=""/>
    <n v="433"/>
    <s v="-433"/>
    <x v="0"/>
    <x v="0"/>
    <x v="0"/>
    <x v="250"/>
    <x v="6"/>
    <s v="　"/>
    <s v=""/>
    <s v=""/>
    <x v="0"/>
    <x v="219"/>
    <m/>
    <s v="　^()$"/>
    <n v="9"/>
    <x v="0"/>
    <x v="0"/>
    <x v="0"/>
    <x v="0"/>
    <x v="0"/>
    <x v="1"/>
    <b v="0"/>
    <x v="0"/>
    <x v="0"/>
    <n v="0"/>
    <x v="0"/>
    <b v="0"/>
    <b v="0"/>
    <b v="0"/>
    <b v="0"/>
    <b v="0"/>
    <b v="0"/>
    <b v="0"/>
    <b v="0"/>
    <b v="0"/>
    <b v="0"/>
    <b v="0"/>
    <x v="1"/>
    <x v="1"/>
    <n v="0"/>
    <x v="18"/>
    <x v="0"/>
  </r>
  <r>
    <m/>
    <s v="BPM"/>
    <x v="0"/>
    <x v="251"/>
    <x v="251"/>
    <x v="116"/>
    <x v="251"/>
    <s v="Target Shipment data display in year, quarter and month"/>
    <x v="1"/>
    <m/>
    <s v="N/A"/>
    <s v="Confidential"/>
    <x v="3"/>
    <m/>
    <x v="8"/>
    <s v="BPM"/>
    <x v="6"/>
    <x v="3"/>
    <x v="0"/>
    <x v="2"/>
    <s v="INT_SHIPMENT_TARGET"/>
    <s v="TARGET_SHIPMENT_MONTH"/>
    <m/>
    <m/>
    <m/>
    <m/>
    <m/>
    <m/>
    <m/>
    <m/>
    <m/>
    <m/>
    <m/>
    <m/>
    <m/>
    <m/>
    <m/>
    <m/>
    <m/>
    <m/>
    <s v="資料清單"/>
    <x v="8"/>
    <x v="33"/>
    <x v="220"/>
    <x v="0"/>
    <s v="IEC_STD_V10 &gt;&gt; Data Standard &gt;&gt; BPM"/>
    <s v="Target Shipment Month"/>
    <x v="251"/>
    <x v="116"/>
    <x v="0"/>
    <x v="251"/>
    <x v="6"/>
    <s v="IEC_STD_V10 &gt;&gt; Common &gt;&gt; AutoMetaDataTarget Shipment Month"/>
    <x v="1"/>
    <x v="1"/>
    <s v="出貨目標月份Property"/>
    <s v="目標出貨量"/>
    <n v="436"/>
    <n v="435"/>
    <n v="0"/>
    <s v="Target Shipment Month"/>
    <n v="1"/>
    <n v="0"/>
    <n v="0"/>
    <x v="0"/>
    <s v="Shipment Target"/>
    <x v="43"/>
    <s v="IEC_STD_V10 &gt;&gt; Data Standard &gt;&gt; BPM &gt;&gt; Shipment Target"/>
    <x v="0"/>
    <s v="E.2.4.0:"/>
    <x v="33"/>
    <x v="33"/>
    <x v="433"/>
    <x v="251"/>
    <x v="251"/>
    <x v="252"/>
    <x v="0"/>
    <x v="2"/>
    <x v="0"/>
    <x v="3"/>
    <m/>
    <x v="0"/>
    <x v="1"/>
    <s v="Shipment Target_Target Shipment Month"/>
    <x v="434"/>
    <x v="1"/>
    <x v="0"/>
    <x v="3"/>
    <x v="0"/>
    <x v="0"/>
    <x v="0"/>
    <s v="INT_SHIPMENT_TARGET"/>
    <s v="TARGET_SHIPMENT_MONTH"/>
    <x v="44"/>
    <x v="204"/>
    <x v="0"/>
    <n v="8"/>
    <x v="4"/>
    <x v="4"/>
    <x v="5"/>
    <s v=""/>
    <s v=""/>
    <n v="434"/>
    <s v="-434"/>
    <x v="0"/>
    <x v="0"/>
    <x v="0"/>
    <x v="251"/>
    <x v="6"/>
    <s v="Target Shipment display in year and month"/>
    <s v="Upload"/>
    <s v="UPLOAD"/>
    <x v="2"/>
    <x v="220"/>
    <m/>
    <s v="^(Upload|UPLOAD)$"/>
    <n v="9"/>
    <x v="0"/>
    <x v="0"/>
    <x v="0"/>
    <x v="0"/>
    <x v="0"/>
    <x v="1"/>
    <b v="0"/>
    <x v="0"/>
    <x v="1"/>
    <n v="0"/>
    <x v="0"/>
    <b v="0"/>
    <b v="0"/>
    <b v="0"/>
    <b v="0"/>
    <b v="0"/>
    <b v="0"/>
    <b v="0"/>
    <b v="0"/>
    <b v="0"/>
    <b v="0"/>
    <b v="0"/>
    <x v="1"/>
    <x v="1"/>
    <n v="0"/>
    <x v="28"/>
    <x v="0"/>
  </r>
  <r>
    <m/>
    <s v="BPM"/>
    <x v="0"/>
    <x v="180"/>
    <x v="180"/>
    <x v="81"/>
    <x v="233"/>
    <s v="EBG: BU1, BU2, BU5, BU6, NIDC_x000a_AME, 5G (new BG)"/>
    <x v="2"/>
    <m/>
    <s v="N/A"/>
    <s v="Confidential"/>
    <x v="2"/>
    <m/>
    <x v="8"/>
    <s v="BPM"/>
    <x v="6"/>
    <x v="3"/>
    <x v="0"/>
    <x v="1"/>
    <s v="INT_SHIPMENT_TARGET"/>
    <s v="BU_CODE"/>
    <m/>
    <m/>
    <m/>
    <m/>
    <m/>
    <m/>
    <m/>
    <m/>
    <m/>
    <m/>
    <m/>
    <m/>
    <m/>
    <m/>
    <m/>
    <m/>
    <m/>
    <m/>
    <s v="資料清單"/>
    <x v="8"/>
    <x v="34"/>
    <x v="149"/>
    <x v="0"/>
    <s v="IEC_STD_V10 &gt;&gt; Data Standard &gt;&gt; BPM"/>
    <s v="BU Code"/>
    <x v="180"/>
    <x v="81"/>
    <x v="0"/>
    <x v="233"/>
    <x v="6"/>
    <s v="IEC_STD_V10 &gt;&gt; Common &gt;&gt; AutoMetaDataBU Code"/>
    <x v="2"/>
    <x v="1"/>
    <s v="事業處代碼Relationship"/>
    <s v="目標出貨量"/>
    <n v="343"/>
    <n v="435"/>
    <n v="0"/>
    <s v=""/>
    <n v="0"/>
    <n v="0"/>
    <n v="515"/>
    <x v="81"/>
    <s v="Shipment Target"/>
    <x v="43"/>
    <s v="IEC_STD_V10 &gt;&gt; Data Standard &gt;&gt; BPM &gt;&gt; Shipment Target"/>
    <x v="0"/>
    <s v="E.2.4.0:"/>
    <x v="34"/>
    <x v="34"/>
    <x v="434"/>
    <x v="180"/>
    <x v="180"/>
    <x v="234"/>
    <x v="0"/>
    <x v="1"/>
    <x v="0"/>
    <x v="2"/>
    <m/>
    <x v="0"/>
    <x v="2"/>
    <s v="Shipment Target_BU Code"/>
    <x v="435"/>
    <x v="2"/>
    <x v="0"/>
    <x v="3"/>
    <x v="0"/>
    <x v="0"/>
    <x v="0"/>
    <s v="INT_SHIPMENT_TARGET"/>
    <s v="BU_CODE"/>
    <x v="44"/>
    <x v="145"/>
    <x v="0"/>
    <n v="8"/>
    <x v="4"/>
    <x v="4"/>
    <x v="0"/>
    <s v=""/>
    <s v=""/>
    <n v="435"/>
    <s v="-435"/>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SHIPMENT_TARGET"/>
    <s v="BG_CODE"/>
    <m/>
    <m/>
    <m/>
    <m/>
    <m/>
    <m/>
    <m/>
    <m/>
    <m/>
    <m/>
    <m/>
    <m/>
    <m/>
    <m/>
    <m/>
    <m/>
    <m/>
    <m/>
    <s v="資料清單"/>
    <x v="8"/>
    <x v="35"/>
    <x v="2"/>
    <x v="0"/>
    <s v="IEC_STD_V10 &gt;&gt; Data Standard &gt;&gt; BPM"/>
    <s v="BG Code"/>
    <x v="2"/>
    <x v="0"/>
    <x v="0"/>
    <x v="184"/>
    <x v="6"/>
    <s v="IEC_STD_V10 &gt;&gt; Common &gt;&gt; AutoMetaDataBG Code"/>
    <x v="2"/>
    <x v="1"/>
    <s v="事業群代碼Relationship"/>
    <s v="目標出貨量"/>
    <n v="4"/>
    <n v="435"/>
    <n v="0"/>
    <s v=""/>
    <n v="0"/>
    <n v="0"/>
    <n v="4"/>
    <x v="2"/>
    <s v="Shipment Target"/>
    <x v="43"/>
    <s v="IEC_STD_V10 &gt;&gt; Data Standard &gt;&gt; BPM &gt;&gt; Shipment Target"/>
    <x v="0"/>
    <s v="E.2.4.0:"/>
    <x v="35"/>
    <x v="35"/>
    <x v="435"/>
    <x v="2"/>
    <x v="2"/>
    <x v="196"/>
    <x v="0"/>
    <x v="1"/>
    <x v="0"/>
    <x v="2"/>
    <m/>
    <x v="0"/>
    <x v="2"/>
    <s v="Shipment Target_BG Code"/>
    <x v="436"/>
    <x v="2"/>
    <x v="0"/>
    <x v="3"/>
    <x v="0"/>
    <x v="0"/>
    <x v="0"/>
    <s v="INT_SHIPMENT_TARGET"/>
    <s v="BG_CODE"/>
    <x v="44"/>
    <x v="2"/>
    <x v="0"/>
    <n v="8"/>
    <x v="4"/>
    <x v="4"/>
    <x v="0"/>
    <s v=""/>
    <s v=""/>
    <n v="436"/>
    <s v="-436"/>
    <x v="0"/>
    <x v="0"/>
    <x v="0"/>
    <x v="2"/>
    <x v="6"/>
    <s v="Business group"/>
    <s v="SAP"/>
    <s v="SAP"/>
    <x v="1"/>
    <x v="2"/>
    <m/>
    <s v="^(SAP)$"/>
    <n v="9"/>
    <x v="0"/>
    <x v="0"/>
    <x v="0"/>
    <x v="0"/>
    <x v="1"/>
    <x v="1"/>
    <b v="0"/>
    <x v="0"/>
    <x v="1"/>
    <n v="0"/>
    <x v="0"/>
    <b v="0"/>
    <b v="0"/>
    <b v="0"/>
    <b v="0"/>
    <b v="0"/>
    <b v="0"/>
    <b v="0"/>
    <b v="0"/>
    <b v="0"/>
    <b v="0"/>
    <b v="0"/>
    <x v="1"/>
    <x v="1"/>
    <n v="0"/>
    <x v="1"/>
    <x v="0"/>
  </r>
  <r>
    <m/>
    <s v="BPM"/>
    <x v="0"/>
    <x v="232"/>
    <x v="232"/>
    <x v="117"/>
    <x v="234"/>
    <s v="IPT, TAO, ICZ, IMX"/>
    <x v="2"/>
    <m/>
    <s v="N/A"/>
    <s v="Confidential"/>
    <x v="2"/>
    <m/>
    <x v="8"/>
    <s v="BPM"/>
    <x v="6"/>
    <x v="3"/>
    <x v="0"/>
    <x v="1"/>
    <s v="INT_SHIPMENT_TARGET"/>
    <s v="SITE"/>
    <m/>
    <m/>
    <m/>
    <m/>
    <m/>
    <m/>
    <m/>
    <m/>
    <m/>
    <m/>
    <m/>
    <m/>
    <m/>
    <m/>
    <m/>
    <m/>
    <m/>
    <m/>
    <s v="資料清單"/>
    <x v="8"/>
    <x v="36"/>
    <x v="201"/>
    <x v="0"/>
    <s v="IEC_STD_V10 &gt;&gt; Data Standard &gt;&gt; BPM"/>
    <s v="Site"/>
    <x v="232"/>
    <x v="117"/>
    <x v="0"/>
    <x v="234"/>
    <x v="6"/>
    <s v="IEC_STD_V10 &gt;&gt; Common &gt;&gt; AutoMetaDataSite"/>
    <x v="2"/>
    <x v="1"/>
    <s v="廠區Relationship"/>
    <s v="目標出貨量"/>
    <n v="408"/>
    <n v="435"/>
    <n v="0"/>
    <s v=""/>
    <n v="0"/>
    <n v="0"/>
    <n v="488"/>
    <x v="95"/>
    <s v="Shipment Target"/>
    <x v="43"/>
    <s v="IEC_STD_V10 &gt;&gt; Data Standard &gt;&gt; BPM &gt;&gt; Shipment Target"/>
    <x v="0"/>
    <s v="E.2.4.0:"/>
    <x v="36"/>
    <x v="36"/>
    <x v="436"/>
    <x v="232"/>
    <x v="232"/>
    <x v="235"/>
    <x v="0"/>
    <x v="1"/>
    <x v="0"/>
    <x v="2"/>
    <m/>
    <x v="0"/>
    <x v="2"/>
    <s v="Shipment Target_Site"/>
    <x v="437"/>
    <x v="2"/>
    <x v="0"/>
    <x v="3"/>
    <x v="0"/>
    <x v="0"/>
    <x v="0"/>
    <s v="INT_SHIPMENT_TARGET"/>
    <s v="SITE"/>
    <x v="44"/>
    <x v="187"/>
    <x v="0"/>
    <n v="8"/>
    <x v="4"/>
    <x v="4"/>
    <x v="6"/>
    <s v=""/>
    <s v=""/>
    <n v="437"/>
    <s v="-437"/>
    <x v="0"/>
    <x v="0"/>
    <x v="0"/>
    <x v="232"/>
    <x v="6"/>
    <s v="Shipment from site, SO site(SO plants)"/>
    <s v="SAP"/>
    <s v="SAP"/>
    <x v="1"/>
    <x v="201"/>
    <m/>
    <s v="^(SAP)$"/>
    <n v="9"/>
    <x v="0"/>
    <x v="0"/>
    <x v="0"/>
    <x v="0"/>
    <x v="1"/>
    <x v="1"/>
    <b v="0"/>
    <x v="0"/>
    <x v="1"/>
    <n v="0"/>
    <x v="0"/>
    <b v="0"/>
    <b v="0"/>
    <b v="0"/>
    <b v="1"/>
    <b v="1"/>
    <b v="1"/>
    <b v="0"/>
    <b v="0"/>
    <b v="0"/>
    <b v="0"/>
    <b v="0"/>
    <x v="0"/>
    <x v="12"/>
    <n v="0"/>
    <x v="43"/>
    <x v="0"/>
  </r>
  <r>
    <m/>
    <s v="BPM"/>
    <x v="0"/>
    <x v="233"/>
    <x v="233"/>
    <x v="82"/>
    <x v="235"/>
    <s v="e.g. BU5-F1 = LOB1, BU5-NonF1 =LOB2_x000a_BU1 LOB NAME: HPE/ HPE(only) LOB NAME: AME/automative product (KOSTAL/AUO/GOGORO/BAIDU) "/>
    <x v="2"/>
    <m/>
    <s v="N/A"/>
    <s v="Confidential"/>
    <x v="2"/>
    <m/>
    <x v="8"/>
    <s v="BPM"/>
    <x v="6"/>
    <x v="3"/>
    <x v="0"/>
    <x v="1"/>
    <s v="INT_SHIPMENT_TARGET"/>
    <s v="LOB_ID"/>
    <m/>
    <m/>
    <m/>
    <m/>
    <m/>
    <m/>
    <m/>
    <m/>
    <m/>
    <m/>
    <m/>
    <m/>
    <m/>
    <m/>
    <m/>
    <m/>
    <m/>
    <m/>
    <s v="資料清單"/>
    <x v="8"/>
    <x v="37"/>
    <x v="202"/>
    <x v="0"/>
    <s v="IEC_STD_V10 &gt;&gt; Data Standard &gt;&gt; BPM"/>
    <s v="LOB ID"/>
    <x v="233"/>
    <x v="82"/>
    <x v="0"/>
    <x v="235"/>
    <x v="6"/>
    <s v="IEC_STD_V10 &gt;&gt; Common &gt;&gt; AutoMetaDataLOB ID"/>
    <x v="2"/>
    <x v="1"/>
    <s v="LOB IDRelationship"/>
    <s v="目標出貨量"/>
    <n v="409"/>
    <n v="435"/>
    <n v="0"/>
    <s v=""/>
    <n v="0"/>
    <n v="0"/>
    <n v="1155"/>
    <x v="96"/>
    <s v="Shipment Target"/>
    <x v="43"/>
    <s v="IEC_STD_V10 &gt;&gt; Data Standard &gt;&gt; BPM &gt;&gt; Shipment Target"/>
    <x v="0"/>
    <s v="E.2.4.0:"/>
    <x v="37"/>
    <x v="37"/>
    <x v="437"/>
    <x v="233"/>
    <x v="233"/>
    <x v="236"/>
    <x v="0"/>
    <x v="1"/>
    <x v="0"/>
    <x v="2"/>
    <m/>
    <x v="0"/>
    <x v="2"/>
    <s v="Shipment Target_LOB ID"/>
    <x v="438"/>
    <x v="2"/>
    <x v="0"/>
    <x v="3"/>
    <x v="0"/>
    <x v="0"/>
    <x v="0"/>
    <s v="INT_SHIPMENT_TARGET"/>
    <s v="LOB_ID"/>
    <x v="44"/>
    <x v="188"/>
    <x v="0"/>
    <n v="8"/>
    <x v="4"/>
    <x v="4"/>
    <x v="0"/>
    <s v=""/>
    <s v=""/>
    <n v="438"/>
    <s v="-438"/>
    <x v="0"/>
    <x v="0"/>
    <x v="0"/>
    <x v="233"/>
    <x v="6"/>
    <s v="Line of business"/>
    <s v="SAP"/>
    <s v="SAP"/>
    <x v="1"/>
    <x v="202"/>
    <m/>
    <s v="^(SAP)$"/>
    <n v="9"/>
    <x v="0"/>
    <x v="0"/>
    <x v="0"/>
    <x v="0"/>
    <x v="1"/>
    <x v="1"/>
    <b v="0"/>
    <x v="0"/>
    <x v="1"/>
    <n v="0"/>
    <x v="0"/>
    <b v="0"/>
    <b v="0"/>
    <b v="0"/>
    <b v="0"/>
    <b v="0"/>
    <b v="0"/>
    <b v="0"/>
    <b v="0"/>
    <b v="1"/>
    <b v="0"/>
    <b v="0"/>
    <x v="0"/>
    <x v="5"/>
    <n v="1"/>
    <x v="44"/>
    <x v="0"/>
  </r>
  <r>
    <m/>
    <s v="BPM"/>
    <x v="0"/>
    <x v="234"/>
    <x v="234"/>
    <x v="118"/>
    <x v="236"/>
    <s v="Product category includes Node, CPU, MLB, RACK, PC and SC (M_type, conversion), detail refer to DS"/>
    <x v="2"/>
    <m/>
    <s v="N/A"/>
    <s v="Confidential"/>
    <x v="1"/>
    <m/>
    <x v="8"/>
    <s v="BPM"/>
    <x v="6"/>
    <x v="3"/>
    <x v="0"/>
    <x v="1"/>
    <s v="INT_SHIPMENT_TARGET"/>
    <s v="REVENUE_PRODUCT_CATEGORY"/>
    <m/>
    <m/>
    <m/>
    <m/>
    <m/>
    <m/>
    <m/>
    <m/>
    <m/>
    <m/>
    <m/>
    <m/>
    <m/>
    <m/>
    <m/>
    <m/>
    <m/>
    <m/>
    <s v="資料清單"/>
    <x v="8"/>
    <x v="38"/>
    <x v="203"/>
    <x v="0"/>
    <s v="IEC_STD_V10 &gt;&gt; Data Standard &gt;&gt; BPM"/>
    <s v="Revenue product category"/>
    <x v="234"/>
    <x v="118"/>
    <x v="0"/>
    <x v="236"/>
    <x v="6"/>
    <s v="IEC_STD_V10 &gt;&gt; Common &gt;&gt; AutoMetaDataRevenue product category"/>
    <x v="2"/>
    <x v="1"/>
    <s v="營收產品類別Relationship"/>
    <s v="目標出貨量"/>
    <n v="410"/>
    <n v="435"/>
    <n v="0"/>
    <s v=""/>
    <n v="0"/>
    <n v="0"/>
    <n v="410"/>
    <x v="98"/>
    <s v="Shipment Target"/>
    <x v="43"/>
    <s v="IEC_STD_V10 &gt;&gt; Data Standard &gt;&gt; BPM &gt;&gt; Shipment Target"/>
    <x v="0"/>
    <s v="E.2.4.0:"/>
    <x v="38"/>
    <x v="38"/>
    <x v="438"/>
    <x v="234"/>
    <x v="234"/>
    <x v="237"/>
    <x v="0"/>
    <x v="1"/>
    <x v="0"/>
    <x v="1"/>
    <m/>
    <x v="0"/>
    <x v="2"/>
    <s v="Shipment Target_Revenue product category"/>
    <x v="439"/>
    <x v="2"/>
    <x v="0"/>
    <x v="3"/>
    <x v="0"/>
    <x v="0"/>
    <x v="0"/>
    <s v="INT_SHIPMENT_TARGET"/>
    <s v="REVENUE_PRODUCT_CATEGORY"/>
    <x v="44"/>
    <x v="189"/>
    <x v="0"/>
    <n v="8"/>
    <x v="4"/>
    <x v="4"/>
    <x v="5"/>
    <s v=""/>
    <s v=""/>
    <n v="439"/>
    <s v="-439"/>
    <x v="0"/>
    <x v="0"/>
    <x v="0"/>
    <x v="234"/>
    <x v="6"/>
    <s v="Revenue product category"/>
    <s v="SAP"/>
    <s v="SAP"/>
    <x v="1"/>
    <x v="203"/>
    <m/>
    <s v="^(SAP)$"/>
    <n v="9"/>
    <x v="0"/>
    <x v="0"/>
    <x v="0"/>
    <x v="0"/>
    <x v="1"/>
    <x v="1"/>
    <b v="0"/>
    <x v="0"/>
    <x v="1"/>
    <n v="0"/>
    <x v="0"/>
    <b v="0"/>
    <b v="0"/>
    <b v="0"/>
    <b v="0"/>
    <b v="0"/>
    <b v="0"/>
    <b v="0"/>
    <b v="0"/>
    <b v="0"/>
    <b v="0"/>
    <b v="0"/>
    <x v="1"/>
    <x v="1"/>
    <n v="0"/>
    <x v="9"/>
    <x v="0"/>
  </r>
  <r>
    <m/>
    <s v="BPM"/>
    <x v="0"/>
    <x v="235"/>
    <x v="235"/>
    <x v="119"/>
    <x v="248"/>
    <s v="Product sales include sales, B&amp;S revenue,RMA and Warranty_x000a_Other revenue include NRE, Other income and Other adjustment"/>
    <x v="2"/>
    <m/>
    <s v="N/A"/>
    <s v="Confidential"/>
    <x v="1"/>
    <m/>
    <x v="8"/>
    <s v="BPM"/>
    <x v="6"/>
    <x v="3"/>
    <x v="0"/>
    <x v="1"/>
    <s v="INT_SHIPMENT_TARGET"/>
    <s v="REVENUE_CONTENT"/>
    <m/>
    <m/>
    <m/>
    <m/>
    <m/>
    <m/>
    <m/>
    <m/>
    <m/>
    <m/>
    <m/>
    <m/>
    <m/>
    <m/>
    <m/>
    <m/>
    <m/>
    <m/>
    <s v="資料清單"/>
    <x v="8"/>
    <x v="39"/>
    <x v="204"/>
    <x v="0"/>
    <s v="IEC_STD_V10 &gt;&gt; Data Standard &gt;&gt; BPM"/>
    <s v="Revenue content"/>
    <x v="235"/>
    <x v="119"/>
    <x v="0"/>
    <x v="248"/>
    <x v="6"/>
    <s v="IEC_STD_V10 &gt;&gt; Common &gt;&gt; AutoMetaDataRevenue content"/>
    <x v="2"/>
    <x v="1"/>
    <s v="營收類別Relationship"/>
    <s v="目標出貨量"/>
    <n v="411"/>
    <n v="435"/>
    <n v="0"/>
    <s v=""/>
    <n v="0"/>
    <n v="0"/>
    <n v="411"/>
    <x v="99"/>
    <s v="Shipment Target"/>
    <x v="43"/>
    <s v="IEC_STD_V10 &gt;&gt; Data Standard &gt;&gt; BPM &gt;&gt; Shipment Target"/>
    <x v="0"/>
    <s v="E.2.4.0:"/>
    <x v="39"/>
    <x v="39"/>
    <x v="439"/>
    <x v="235"/>
    <x v="235"/>
    <x v="238"/>
    <x v="0"/>
    <x v="1"/>
    <x v="0"/>
    <x v="1"/>
    <m/>
    <x v="0"/>
    <x v="2"/>
    <s v="Shipment Target_Revenue content"/>
    <x v="440"/>
    <x v="2"/>
    <x v="0"/>
    <x v="3"/>
    <x v="0"/>
    <x v="0"/>
    <x v="0"/>
    <s v="INT_SHIPMENT_TARGET"/>
    <s v="REVENUE_CONTENT"/>
    <x v="44"/>
    <x v="190"/>
    <x v="0"/>
    <n v="8"/>
    <x v="4"/>
    <x v="4"/>
    <x v="5"/>
    <s v=""/>
    <s v=""/>
    <n v="440"/>
    <s v="-440"/>
    <x v="0"/>
    <x v="0"/>
    <x v="0"/>
    <x v="235"/>
    <x v="6"/>
    <s v="Product sales and other income"/>
    <s v="SAP"/>
    <s v="SAP"/>
    <x v="1"/>
    <x v="204"/>
    <m/>
    <s v="^(SAP)$"/>
    <n v="9"/>
    <x v="0"/>
    <x v="0"/>
    <x v="0"/>
    <x v="0"/>
    <x v="1"/>
    <x v="1"/>
    <b v="0"/>
    <x v="0"/>
    <x v="1"/>
    <n v="0"/>
    <x v="0"/>
    <b v="0"/>
    <b v="0"/>
    <b v="0"/>
    <b v="0"/>
    <b v="0"/>
    <b v="0"/>
    <b v="0"/>
    <b v="0"/>
    <b v="0"/>
    <b v="0"/>
    <b v="0"/>
    <x v="1"/>
    <x v="1"/>
    <n v="0"/>
    <x v="18"/>
    <x v="0"/>
  </r>
  <r>
    <m/>
    <s v="BPM"/>
    <x v="0"/>
    <x v="204"/>
    <x v="204"/>
    <x v="132"/>
    <x v="209"/>
    <s v="Data by month"/>
    <x v="1"/>
    <m/>
    <s v="N/A"/>
    <s v="Confidential"/>
    <x v="4"/>
    <m/>
    <x v="8"/>
    <s v="BPM"/>
    <x v="6"/>
    <x v="3"/>
    <x v="0"/>
    <x v="2"/>
    <s v="INT_SHIPMENT_TARGET"/>
    <s v="AMOUNT_OF_TARGET_SHIPMENT"/>
    <m/>
    <m/>
    <m/>
    <m/>
    <m/>
    <m/>
    <m/>
    <m/>
    <m/>
    <m/>
    <m/>
    <m/>
    <m/>
    <m/>
    <m/>
    <m/>
    <m/>
    <m/>
    <s v="資料清單"/>
    <x v="8"/>
    <x v="40"/>
    <x v="173"/>
    <x v="0"/>
    <s v="IEC_STD_V10 &gt;&gt; Data Standard &gt;&gt; BPM"/>
    <s v="Amount of Target shipment"/>
    <x v="204"/>
    <x v="132"/>
    <x v="0"/>
    <x v="209"/>
    <x v="6"/>
    <s v="IEC_STD_V10 &gt;&gt; Common &gt;&gt; AutoMetaDataAmount of Target shipment"/>
    <x v="1"/>
    <x v="1"/>
    <s v="目標出貨量總額Property"/>
    <s v="目標出貨量"/>
    <n v="367"/>
    <n v="435"/>
    <n v="0"/>
    <s v="Amount of Target shipment"/>
    <n v="1"/>
    <n v="0"/>
    <n v="0"/>
    <x v="0"/>
    <s v="Shipment Target"/>
    <x v="43"/>
    <s v="IEC_STD_V10 &gt;&gt; Data Standard &gt;&gt; BPM &gt;&gt; Shipment Target"/>
    <x v="0"/>
    <s v="E.2.4.0:"/>
    <x v="40"/>
    <x v="40"/>
    <x v="440"/>
    <x v="204"/>
    <x v="204"/>
    <x v="253"/>
    <x v="0"/>
    <x v="2"/>
    <x v="0"/>
    <x v="4"/>
    <m/>
    <x v="0"/>
    <x v="1"/>
    <s v="Shipment Target_Amount of Target shipment"/>
    <x v="441"/>
    <x v="1"/>
    <x v="0"/>
    <x v="3"/>
    <x v="0"/>
    <x v="0"/>
    <x v="0"/>
    <s v="INT_SHIPMENT_TARGET"/>
    <s v="AMOUNT_OF_TARGET_SHIPMENT"/>
    <x v="44"/>
    <x v="169"/>
    <x v="0"/>
    <n v="8"/>
    <x v="4"/>
    <x v="4"/>
    <x v="5"/>
    <s v=""/>
    <s v=""/>
    <n v="441"/>
    <s v="-441"/>
    <x v="0"/>
    <x v="0"/>
    <x v="0"/>
    <x v="204"/>
    <x v="6"/>
    <s v="BPM setup a target sipment amount by period(year/month) and have monthly update then upload the latest target to dashboard"/>
    <s v="Upload"/>
    <s v="UPLOAD"/>
    <x v="2"/>
    <x v="173"/>
    <m/>
    <s v="^(Upload|UPLOAD)$"/>
    <n v="9"/>
    <x v="0"/>
    <x v="0"/>
    <x v="0"/>
    <x v="0"/>
    <x v="1"/>
    <x v="1"/>
    <b v="0"/>
    <x v="0"/>
    <x v="1"/>
    <n v="0"/>
    <x v="0"/>
    <b v="0"/>
    <b v="0"/>
    <b v="0"/>
    <b v="0"/>
    <b v="0"/>
    <b v="0"/>
    <b v="0"/>
    <b v="0"/>
    <b v="0"/>
    <b v="0"/>
    <b v="0"/>
    <x v="1"/>
    <x v="1"/>
    <n v="0"/>
    <x v="4"/>
    <x v="0"/>
  </r>
  <r>
    <m/>
    <s v="BPM"/>
    <x v="0"/>
    <x v="252"/>
    <x v="252"/>
    <x v="133"/>
    <x v="252"/>
    <s v="by quarter comparison"/>
    <x v="1"/>
    <m/>
    <s v="N/A"/>
    <s v="Confidential"/>
    <x v="5"/>
    <m/>
    <x v="8"/>
    <m/>
    <x v="6"/>
    <x v="3"/>
    <x v="0"/>
    <x v="2"/>
    <s v="INT_SHIPMENT_TARGET"/>
    <s v="SHIPMENT_ACHIEVEMENT_RATE_(TARGET_VS_ACTUAL)"/>
    <m/>
    <m/>
    <m/>
    <m/>
    <m/>
    <m/>
    <m/>
    <m/>
    <m/>
    <m/>
    <m/>
    <m/>
    <m/>
    <m/>
    <m/>
    <m/>
    <m/>
    <m/>
    <s v="資料清單"/>
    <x v="8"/>
    <x v="41"/>
    <x v="221"/>
    <x v="0"/>
    <s v="IEC_STD_V10 &gt;&gt; Data Standard &gt;&gt; BPM"/>
    <s v="Shipment achievement rate (Target vs Actual)"/>
    <x v="252"/>
    <x v="133"/>
    <x v="0"/>
    <x v="252"/>
    <x v="6"/>
    <s v="IEC_STD_V10 &gt;&gt; Common &gt;&gt; AutoMetaDataShipment achievement rate (Target vs Actual)"/>
    <x v="1"/>
    <x v="1"/>
    <s v="出貨目標達成率Property"/>
    <s v="目標出貨量"/>
    <n v="444"/>
    <n v="435"/>
    <n v="0"/>
    <s v="Shipment achievement rate (Target vs Actual)"/>
    <n v="1"/>
    <n v="0"/>
    <n v="0"/>
    <x v="0"/>
    <s v="Shipment Target"/>
    <x v="43"/>
    <s v="IEC_STD_V10 &gt;&gt; Data Standard &gt;&gt; BPM &gt;&gt; Shipment Target"/>
    <x v="0"/>
    <s v="E.2.4.0:"/>
    <x v="41"/>
    <x v="41"/>
    <x v="441"/>
    <x v="252"/>
    <x v="252"/>
    <x v="254"/>
    <x v="0"/>
    <x v="2"/>
    <x v="0"/>
    <x v="5"/>
    <m/>
    <x v="0"/>
    <x v="1"/>
    <s v="Shipment Target_Shipment achievement rate (Target vs Actual)"/>
    <x v="442"/>
    <x v="1"/>
    <x v="0"/>
    <x v="3"/>
    <x v="0"/>
    <x v="0"/>
    <x v="0"/>
    <s v="INT_SHIPMENT_TARGET"/>
    <s v="SHIPMENT_ACHIEVEMENT_RATE_(TARGET_VS_ACTUAL)"/>
    <x v="44"/>
    <x v="205"/>
    <x v="0"/>
    <n v="8"/>
    <x v="4"/>
    <x v="4"/>
    <x v="5"/>
    <s v=""/>
    <s v=""/>
    <n v="442"/>
    <s v="-442"/>
    <x v="0"/>
    <x v="0"/>
    <x v="0"/>
    <x v="252"/>
    <x v="6"/>
    <s v="Actual shipment/Target shipment (%)"/>
    <s v="Upload"/>
    <s v="UPLOAD"/>
    <x v="2"/>
    <x v="221"/>
    <m/>
    <s v="^(Upload|UPLOAD)$"/>
    <n v="9"/>
    <x v="0"/>
    <x v="0"/>
    <x v="0"/>
    <x v="0"/>
    <x v="0"/>
    <x v="1"/>
    <b v="0"/>
    <x v="0"/>
    <x v="1"/>
    <n v="0"/>
    <x v="0"/>
    <b v="0"/>
    <b v="0"/>
    <b v="0"/>
    <b v="0"/>
    <b v="0"/>
    <b v="0"/>
    <b v="0"/>
    <b v="0"/>
    <b v="0"/>
    <b v="0"/>
    <b v="0"/>
    <x v="1"/>
    <x v="1"/>
    <n v="0"/>
    <x v="46"/>
    <x v="0"/>
  </r>
  <r>
    <m/>
    <s v="BPM"/>
    <x v="0"/>
    <x v="253"/>
    <x v="253"/>
    <x v="134"/>
    <x v="230"/>
    <s v="　"/>
    <x v="0"/>
    <m/>
    <s v="　"/>
    <s v="Confidential"/>
    <x v="10"/>
    <s v="　"/>
    <x v="8"/>
    <s v="BPM"/>
    <x v="6"/>
    <x v="3"/>
    <x v="27"/>
    <x v="0"/>
    <s v="INT_ANNUAL_PLAN_REVENUE"/>
    <m/>
    <s v="　"/>
    <s v="　"/>
    <s v="　"/>
    <s v="　"/>
    <s v="　"/>
    <m/>
    <s v="　"/>
    <s v="　"/>
    <s v="　"/>
    <s v="　"/>
    <s v="　"/>
    <s v="　"/>
    <s v="　"/>
    <s v="　"/>
    <s v="　"/>
    <s v="　"/>
    <s v="　"/>
    <s v="　"/>
    <s v="資料清單"/>
    <x v="8"/>
    <x v="42"/>
    <x v="222"/>
    <x v="0"/>
    <s v="IEC_STD_V10 &gt;&gt; Data Standard &gt;&gt; BPM"/>
    <s v="Annual Plan Revenue"/>
    <x v="253"/>
    <x v="134"/>
    <x v="0"/>
    <x v="230"/>
    <x v="6"/>
    <s v="IEC_STD_V10 &gt;&gt; Common &gt;&gt; AutoMetaDataAnnual Plan Revenue"/>
    <x v="0"/>
    <x v="1"/>
    <s v="年度目標的月營業收入Concept"/>
    <s v="年度目標的月營業收入"/>
    <n v="445"/>
    <n v="0"/>
    <e v="#N/A"/>
    <s v=""/>
    <n v="0"/>
    <n v="0"/>
    <n v="0"/>
    <x v="0"/>
    <s v=""/>
    <x v="0"/>
    <s v=""/>
    <x v="53"/>
    <s v="E.2.4.0:"/>
    <x v="42"/>
    <x v="42"/>
    <x v="442"/>
    <x v="253"/>
    <x v="253"/>
    <x v="231"/>
    <x v="29"/>
    <x v="0"/>
    <x v="1"/>
    <x v="0"/>
    <m/>
    <x v="0"/>
    <x v="0"/>
    <s v="Annual Plan Revenue"/>
    <x v="443"/>
    <x v="0"/>
    <x v="0"/>
    <x v="3"/>
    <x v="0"/>
    <x v="0"/>
    <x v="0"/>
    <s v="INT_ANNUAL_PLAN_REVENUE"/>
    <s v=""/>
    <x v="45"/>
    <x v="0"/>
    <x v="0"/>
    <n v="8"/>
    <x v="4"/>
    <x v="4"/>
    <x v="5"/>
    <s v=""/>
    <s v=""/>
    <n v="443"/>
    <s v="-443"/>
    <x v="0"/>
    <x v="0"/>
    <x v="0"/>
    <x v="253"/>
    <x v="6"/>
    <s v="　"/>
    <s v=""/>
    <s v=""/>
    <x v="0"/>
    <x v="222"/>
    <m/>
    <s v="　^()$"/>
    <n v="9"/>
    <x v="0"/>
    <x v="0"/>
    <x v="0"/>
    <x v="0"/>
    <x v="0"/>
    <x v="1"/>
    <b v="0"/>
    <x v="0"/>
    <x v="0"/>
    <n v="0"/>
    <x v="0"/>
    <b v="0"/>
    <b v="0"/>
    <b v="0"/>
    <b v="0"/>
    <b v="0"/>
    <b v="0"/>
    <b v="0"/>
    <b v="0"/>
    <b v="0"/>
    <b v="0"/>
    <b v="0"/>
    <x v="1"/>
    <x v="1"/>
    <n v="0"/>
    <x v="5"/>
    <x v="0"/>
  </r>
  <r>
    <m/>
    <s v="BPM"/>
    <x v="0"/>
    <x v="254"/>
    <x v="254"/>
    <x v="116"/>
    <x v="231"/>
    <s v="Annual plan Revenue recognition data display in year, quarter and month"/>
    <x v="1"/>
    <m/>
    <s v="N/A"/>
    <s v="Confidential"/>
    <x v="3"/>
    <m/>
    <x v="8"/>
    <s v="BPM"/>
    <x v="6"/>
    <x v="3"/>
    <x v="0"/>
    <x v="2"/>
    <s v="INT_ANNUAL_PLAN_REVENUE"/>
    <s v="ANNUAL_PLAN_REVENUE_MONTH"/>
    <m/>
    <m/>
    <m/>
    <m/>
    <m/>
    <m/>
    <m/>
    <m/>
    <m/>
    <m/>
    <m/>
    <m/>
    <m/>
    <m/>
    <m/>
    <m/>
    <m/>
    <m/>
    <s v="資料清單"/>
    <x v="8"/>
    <x v="43"/>
    <x v="223"/>
    <x v="0"/>
    <s v="IEC_STD_V10 &gt;&gt; Data Standard &gt;&gt; BPM"/>
    <s v="Annual plan Revenue Month"/>
    <x v="254"/>
    <x v="116"/>
    <x v="0"/>
    <x v="231"/>
    <x v="6"/>
    <s v="IEC_STD_V10 &gt;&gt; Common &gt;&gt; AutoMetaDataAnnual plan Revenue Month"/>
    <x v="1"/>
    <x v="1"/>
    <s v="年度營收目標月份Property"/>
    <s v="年度目標的月營業收入"/>
    <n v="446"/>
    <n v="445"/>
    <n v="0"/>
    <s v="Annual plan Revenue Month"/>
    <n v="1"/>
    <n v="0"/>
    <n v="0"/>
    <x v="0"/>
    <s v="Annual Plan Revenue"/>
    <x v="44"/>
    <s v="IEC_STD_V10 &gt;&gt; Data Standard &gt;&gt; BPM &gt;&gt; Annual Plan Revenue"/>
    <x v="0"/>
    <s v="E.2.4.0:"/>
    <x v="43"/>
    <x v="43"/>
    <x v="443"/>
    <x v="254"/>
    <x v="254"/>
    <x v="255"/>
    <x v="0"/>
    <x v="2"/>
    <x v="0"/>
    <x v="3"/>
    <m/>
    <x v="0"/>
    <x v="1"/>
    <s v="Annual Plan Revenue_Annual plan Revenue Month"/>
    <x v="444"/>
    <x v="1"/>
    <x v="0"/>
    <x v="3"/>
    <x v="0"/>
    <x v="0"/>
    <x v="0"/>
    <s v="INT_ANNUAL_PLAN_REVENUE"/>
    <s v="ANNUAL_PLAN_REVENUE_MONTH"/>
    <x v="45"/>
    <x v="206"/>
    <x v="0"/>
    <n v="8"/>
    <x v="4"/>
    <x v="4"/>
    <x v="5"/>
    <s v=""/>
    <s v=""/>
    <n v="444"/>
    <s v="-444"/>
    <x v="0"/>
    <x v="0"/>
    <x v="0"/>
    <x v="254"/>
    <x v="6"/>
    <s v="Revenue recognition month"/>
    <s v="Upload"/>
    <s v="UPLOAD"/>
    <x v="2"/>
    <x v="223"/>
    <m/>
    <s v="^(Upload|UPLOAD)$"/>
    <n v="9"/>
    <x v="0"/>
    <x v="0"/>
    <x v="0"/>
    <x v="0"/>
    <x v="0"/>
    <x v="1"/>
    <b v="0"/>
    <x v="0"/>
    <x v="1"/>
    <n v="0"/>
    <x v="0"/>
    <b v="0"/>
    <b v="0"/>
    <b v="0"/>
    <b v="0"/>
    <b v="0"/>
    <b v="0"/>
    <b v="0"/>
    <b v="0"/>
    <b v="0"/>
    <b v="0"/>
    <b v="0"/>
    <x v="1"/>
    <x v="1"/>
    <n v="0"/>
    <x v="4"/>
    <x v="0"/>
  </r>
  <r>
    <m/>
    <s v="BPM"/>
    <x v="0"/>
    <x v="231"/>
    <x v="231"/>
    <x v="53"/>
    <x v="232"/>
    <s v="default: TWD_x000a_option: TWD, USD_x000a_TWD=NT$M, USD=USD$K"/>
    <x v="2"/>
    <m/>
    <s v="N/A"/>
    <s v="Confidential"/>
    <x v="2"/>
    <m/>
    <x v="8"/>
    <s v="BPM"/>
    <x v="6"/>
    <x v="3"/>
    <x v="0"/>
    <x v="1"/>
    <s v="INT_ANNUAL_PLAN_REVENUE"/>
    <s v="CURRENCY_OF_REVENUE"/>
    <m/>
    <m/>
    <m/>
    <m/>
    <m/>
    <m/>
    <m/>
    <m/>
    <m/>
    <m/>
    <m/>
    <m/>
    <m/>
    <m/>
    <m/>
    <m/>
    <m/>
    <m/>
    <s v="資料清單"/>
    <x v="8"/>
    <x v="44"/>
    <x v="200"/>
    <x v="0"/>
    <s v="IEC_STD_V10 &gt;&gt; Data Standard &gt;&gt; BPM"/>
    <s v="Currency of revenue"/>
    <x v="231"/>
    <x v="53"/>
    <x v="0"/>
    <x v="232"/>
    <x v="6"/>
    <s v="IEC_STD_V10 &gt;&gt; Common &gt;&gt; AutoMetaDataCurrency of revenue"/>
    <x v="2"/>
    <x v="1"/>
    <s v="產品營收幣別Relationship"/>
    <s v="年度目標的月營業收入"/>
    <n v="405"/>
    <n v="445"/>
    <n v="0"/>
    <s v=""/>
    <n v="0"/>
    <n v="0"/>
    <n v="405"/>
    <x v="97"/>
    <s v="Annual Plan Revenue"/>
    <x v="44"/>
    <s v="IEC_STD_V10 &gt;&gt; Data Standard &gt;&gt; BPM &gt;&gt; Annual Plan Revenue"/>
    <x v="0"/>
    <s v="E.2.4.0:"/>
    <x v="44"/>
    <x v="44"/>
    <x v="444"/>
    <x v="231"/>
    <x v="231"/>
    <x v="233"/>
    <x v="0"/>
    <x v="1"/>
    <x v="0"/>
    <x v="2"/>
    <m/>
    <x v="0"/>
    <x v="2"/>
    <s v="Annual Plan Revenue_Currency of revenue"/>
    <x v="445"/>
    <x v="2"/>
    <x v="0"/>
    <x v="3"/>
    <x v="0"/>
    <x v="0"/>
    <x v="0"/>
    <s v="INT_ANNUAL_PLAN_REVENUE"/>
    <s v="CURRENCY_OF_REVENUE"/>
    <x v="45"/>
    <x v="186"/>
    <x v="0"/>
    <n v="8"/>
    <x v="4"/>
    <x v="4"/>
    <x v="5"/>
    <s v=""/>
    <s v=""/>
    <n v="445"/>
    <s v="-445"/>
    <x v="0"/>
    <x v="0"/>
    <x v="0"/>
    <x v="231"/>
    <x v="6"/>
    <s v="Currency of revenue"/>
    <s v="SAP"/>
    <s v="SAP"/>
    <x v="1"/>
    <x v="200"/>
    <m/>
    <s v="^(SAP)$"/>
    <n v="9"/>
    <x v="0"/>
    <x v="0"/>
    <x v="0"/>
    <x v="0"/>
    <x v="1"/>
    <x v="1"/>
    <b v="0"/>
    <x v="0"/>
    <x v="1"/>
    <n v="0"/>
    <x v="0"/>
    <b v="0"/>
    <b v="0"/>
    <b v="0"/>
    <b v="0"/>
    <b v="0"/>
    <b v="0"/>
    <b v="0"/>
    <b v="0"/>
    <b v="0"/>
    <b v="0"/>
    <b v="0"/>
    <x v="1"/>
    <x v="1"/>
    <n v="0"/>
    <x v="5"/>
    <x v="0"/>
  </r>
  <r>
    <m/>
    <s v="BPM"/>
    <x v="0"/>
    <x v="180"/>
    <x v="180"/>
    <x v="81"/>
    <x v="233"/>
    <s v="EBG: BU1, BU2, BU5, BU6, NIDC_x000a_AME, 5G (new BG)"/>
    <x v="2"/>
    <m/>
    <s v="N/A"/>
    <s v="Confidential"/>
    <x v="2"/>
    <m/>
    <x v="8"/>
    <s v="BPM"/>
    <x v="6"/>
    <x v="3"/>
    <x v="0"/>
    <x v="1"/>
    <s v="INT_ANNUAL_PLAN_REVENUE"/>
    <s v="BU_CODE"/>
    <m/>
    <m/>
    <m/>
    <m/>
    <m/>
    <m/>
    <m/>
    <m/>
    <m/>
    <m/>
    <m/>
    <m/>
    <m/>
    <m/>
    <m/>
    <m/>
    <m/>
    <m/>
    <s v="資料清單"/>
    <x v="8"/>
    <x v="45"/>
    <x v="149"/>
    <x v="0"/>
    <s v="IEC_STD_V10 &gt;&gt; Data Standard &gt;&gt; BPM"/>
    <s v="BU Code"/>
    <x v="180"/>
    <x v="81"/>
    <x v="0"/>
    <x v="233"/>
    <x v="6"/>
    <s v="IEC_STD_V10 &gt;&gt; Common &gt;&gt; AutoMetaDataBU Code"/>
    <x v="2"/>
    <x v="1"/>
    <s v="事業處代碼Relationship"/>
    <s v="年度目標的月營業收入"/>
    <n v="343"/>
    <n v="445"/>
    <n v="0"/>
    <s v=""/>
    <n v="0"/>
    <n v="0"/>
    <n v="515"/>
    <x v="81"/>
    <s v="Annual Plan Revenue"/>
    <x v="44"/>
    <s v="IEC_STD_V10 &gt;&gt; Data Standard &gt;&gt; BPM &gt;&gt; Annual Plan Revenue"/>
    <x v="0"/>
    <s v="E.2.4.0:"/>
    <x v="45"/>
    <x v="45"/>
    <x v="445"/>
    <x v="180"/>
    <x v="180"/>
    <x v="234"/>
    <x v="0"/>
    <x v="1"/>
    <x v="0"/>
    <x v="2"/>
    <m/>
    <x v="0"/>
    <x v="2"/>
    <s v="Annual Plan Revenue_BU Code"/>
    <x v="446"/>
    <x v="2"/>
    <x v="0"/>
    <x v="3"/>
    <x v="0"/>
    <x v="0"/>
    <x v="0"/>
    <s v="INT_ANNUAL_PLAN_REVENUE"/>
    <s v="BU_CODE"/>
    <x v="45"/>
    <x v="145"/>
    <x v="0"/>
    <n v="8"/>
    <x v="4"/>
    <x v="4"/>
    <x v="0"/>
    <s v=""/>
    <s v=""/>
    <n v="446"/>
    <s v="-446"/>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ANNUAL_PLAN_REVENUE"/>
    <s v="BG_CODE"/>
    <m/>
    <m/>
    <m/>
    <m/>
    <m/>
    <m/>
    <m/>
    <m/>
    <m/>
    <m/>
    <m/>
    <m/>
    <m/>
    <m/>
    <m/>
    <m/>
    <m/>
    <m/>
    <s v="資料清單"/>
    <x v="8"/>
    <x v="46"/>
    <x v="2"/>
    <x v="0"/>
    <s v="IEC_STD_V10 &gt;&gt; Data Standard &gt;&gt; BPM"/>
    <s v="BG Code"/>
    <x v="2"/>
    <x v="0"/>
    <x v="0"/>
    <x v="184"/>
    <x v="6"/>
    <s v="IEC_STD_V10 &gt;&gt; Common &gt;&gt; AutoMetaDataBG Code"/>
    <x v="2"/>
    <x v="1"/>
    <s v="事業群代碼Relationship"/>
    <s v="年度目標的月營業收入"/>
    <n v="4"/>
    <n v="445"/>
    <n v="0"/>
    <s v=""/>
    <n v="0"/>
    <n v="0"/>
    <n v="4"/>
    <x v="2"/>
    <s v="Annual Plan Revenue"/>
    <x v="44"/>
    <s v="IEC_STD_V10 &gt;&gt; Data Standard &gt;&gt; BPM &gt;&gt; Annual Plan Revenue"/>
    <x v="0"/>
    <s v="E.2.4.0:"/>
    <x v="46"/>
    <x v="46"/>
    <x v="446"/>
    <x v="2"/>
    <x v="2"/>
    <x v="196"/>
    <x v="0"/>
    <x v="1"/>
    <x v="0"/>
    <x v="2"/>
    <m/>
    <x v="0"/>
    <x v="2"/>
    <s v="Annual Plan Revenue_BG Code"/>
    <x v="447"/>
    <x v="2"/>
    <x v="0"/>
    <x v="3"/>
    <x v="0"/>
    <x v="0"/>
    <x v="0"/>
    <s v="INT_ANNUAL_PLAN_REVENUE"/>
    <s v="BG_CODE"/>
    <x v="45"/>
    <x v="2"/>
    <x v="0"/>
    <n v="8"/>
    <x v="4"/>
    <x v="4"/>
    <x v="0"/>
    <s v=""/>
    <s v=""/>
    <n v="447"/>
    <s v="-447"/>
    <x v="0"/>
    <x v="0"/>
    <x v="0"/>
    <x v="2"/>
    <x v="6"/>
    <s v="Business group"/>
    <s v="SAP"/>
    <s v="SAP"/>
    <x v="1"/>
    <x v="2"/>
    <m/>
    <s v="^(SAP)$"/>
    <n v="9"/>
    <x v="0"/>
    <x v="0"/>
    <x v="0"/>
    <x v="0"/>
    <x v="1"/>
    <x v="1"/>
    <b v="0"/>
    <x v="0"/>
    <x v="1"/>
    <n v="0"/>
    <x v="0"/>
    <b v="0"/>
    <b v="0"/>
    <b v="0"/>
    <b v="0"/>
    <b v="0"/>
    <b v="0"/>
    <b v="0"/>
    <b v="0"/>
    <b v="0"/>
    <b v="0"/>
    <b v="0"/>
    <x v="1"/>
    <x v="1"/>
    <n v="0"/>
    <x v="1"/>
    <x v="0"/>
  </r>
  <r>
    <m/>
    <s v="BPM"/>
    <x v="0"/>
    <x v="232"/>
    <x v="232"/>
    <x v="117"/>
    <x v="234"/>
    <s v="IPT, TAO, ICZ, IMX"/>
    <x v="2"/>
    <m/>
    <s v="N/A"/>
    <s v="Confidential"/>
    <x v="2"/>
    <m/>
    <x v="8"/>
    <s v="BPM"/>
    <x v="6"/>
    <x v="3"/>
    <x v="0"/>
    <x v="1"/>
    <s v="INT_ANNUAL_PLAN_REVENUE"/>
    <s v="SITE"/>
    <m/>
    <m/>
    <m/>
    <m/>
    <m/>
    <m/>
    <m/>
    <m/>
    <m/>
    <m/>
    <m/>
    <m/>
    <m/>
    <m/>
    <m/>
    <m/>
    <m/>
    <m/>
    <s v="資料清單"/>
    <x v="8"/>
    <x v="47"/>
    <x v="201"/>
    <x v="0"/>
    <s v="IEC_STD_V10 &gt;&gt; Data Standard &gt;&gt; BPM"/>
    <s v="Site"/>
    <x v="232"/>
    <x v="117"/>
    <x v="0"/>
    <x v="234"/>
    <x v="6"/>
    <s v="IEC_STD_V10 &gt;&gt; Common &gt;&gt; AutoMetaDataSite"/>
    <x v="2"/>
    <x v="1"/>
    <s v="廠區Relationship"/>
    <s v="年度目標的月營業收入"/>
    <n v="408"/>
    <n v="445"/>
    <n v="0"/>
    <s v=""/>
    <n v="0"/>
    <n v="0"/>
    <n v="488"/>
    <x v="95"/>
    <s v="Annual Plan Revenue"/>
    <x v="44"/>
    <s v="IEC_STD_V10 &gt;&gt; Data Standard &gt;&gt; BPM &gt;&gt; Annual Plan Revenue"/>
    <x v="0"/>
    <s v="E.2.4.0:"/>
    <x v="47"/>
    <x v="47"/>
    <x v="447"/>
    <x v="232"/>
    <x v="232"/>
    <x v="235"/>
    <x v="0"/>
    <x v="1"/>
    <x v="0"/>
    <x v="2"/>
    <m/>
    <x v="0"/>
    <x v="2"/>
    <s v="Annual Plan Revenue_Site"/>
    <x v="448"/>
    <x v="2"/>
    <x v="0"/>
    <x v="3"/>
    <x v="0"/>
    <x v="0"/>
    <x v="0"/>
    <s v="INT_ANNUAL_PLAN_REVENUE"/>
    <s v="SITE"/>
    <x v="45"/>
    <x v="187"/>
    <x v="0"/>
    <n v="8"/>
    <x v="4"/>
    <x v="4"/>
    <x v="6"/>
    <s v=""/>
    <s v=""/>
    <n v="448"/>
    <s v="-448"/>
    <x v="0"/>
    <x v="0"/>
    <x v="0"/>
    <x v="232"/>
    <x v="6"/>
    <s v="Shipment from site, SO site(SO plants)"/>
    <s v="SAP"/>
    <s v="SAP"/>
    <x v="1"/>
    <x v="201"/>
    <m/>
    <s v="^(SAP)$"/>
    <n v="9"/>
    <x v="0"/>
    <x v="0"/>
    <x v="0"/>
    <x v="0"/>
    <x v="1"/>
    <x v="1"/>
    <b v="0"/>
    <x v="0"/>
    <x v="1"/>
    <n v="0"/>
    <x v="0"/>
    <b v="0"/>
    <b v="0"/>
    <b v="0"/>
    <b v="1"/>
    <b v="1"/>
    <b v="1"/>
    <b v="0"/>
    <b v="0"/>
    <b v="0"/>
    <b v="0"/>
    <b v="0"/>
    <x v="0"/>
    <x v="12"/>
    <n v="0"/>
    <x v="43"/>
    <x v="0"/>
  </r>
  <r>
    <m/>
    <s v="BPM"/>
    <x v="0"/>
    <x v="233"/>
    <x v="233"/>
    <x v="82"/>
    <x v="235"/>
    <s v="e.g. BU5-F1 = LOB1, BU5-NonF1 =LOB2_x000a_BU1 LOB NAME: HPE/ HPE(only) LOB NAME: AME/automative product (KOSTAL/AUO/GOGORO/BAIDU) "/>
    <x v="2"/>
    <m/>
    <s v="N/A"/>
    <s v="Confidential"/>
    <x v="2"/>
    <m/>
    <x v="8"/>
    <s v="BPM"/>
    <x v="6"/>
    <x v="3"/>
    <x v="0"/>
    <x v="1"/>
    <s v="INT_ANNUAL_PLAN_REVENUE"/>
    <s v="LOB_ID"/>
    <m/>
    <m/>
    <m/>
    <m/>
    <m/>
    <m/>
    <m/>
    <m/>
    <m/>
    <m/>
    <m/>
    <m/>
    <m/>
    <m/>
    <m/>
    <m/>
    <m/>
    <m/>
    <s v="資料清單"/>
    <x v="8"/>
    <x v="48"/>
    <x v="202"/>
    <x v="0"/>
    <s v="IEC_STD_V10 &gt;&gt; Data Standard &gt;&gt; BPM"/>
    <s v="LOB ID"/>
    <x v="233"/>
    <x v="82"/>
    <x v="0"/>
    <x v="235"/>
    <x v="6"/>
    <s v="IEC_STD_V10 &gt;&gt; Common &gt;&gt; AutoMetaDataLOB ID"/>
    <x v="2"/>
    <x v="1"/>
    <s v="LOB IDRelationship"/>
    <s v="年度目標的月營業收入"/>
    <n v="409"/>
    <n v="445"/>
    <n v="0"/>
    <s v=""/>
    <n v="0"/>
    <n v="0"/>
    <n v="1155"/>
    <x v="96"/>
    <s v="Annual Plan Revenue"/>
    <x v="44"/>
    <s v="IEC_STD_V10 &gt;&gt; Data Standard &gt;&gt; BPM &gt;&gt; Annual Plan Revenue"/>
    <x v="0"/>
    <s v="E.2.4.0:"/>
    <x v="48"/>
    <x v="48"/>
    <x v="448"/>
    <x v="233"/>
    <x v="233"/>
    <x v="236"/>
    <x v="0"/>
    <x v="1"/>
    <x v="0"/>
    <x v="2"/>
    <m/>
    <x v="0"/>
    <x v="2"/>
    <s v="Annual Plan Revenue_LOB ID"/>
    <x v="449"/>
    <x v="2"/>
    <x v="0"/>
    <x v="3"/>
    <x v="0"/>
    <x v="0"/>
    <x v="0"/>
    <s v="INT_ANNUAL_PLAN_REVENUE"/>
    <s v="LOB_ID"/>
    <x v="45"/>
    <x v="188"/>
    <x v="0"/>
    <n v="8"/>
    <x v="4"/>
    <x v="4"/>
    <x v="0"/>
    <s v=""/>
    <s v=""/>
    <n v="449"/>
    <s v="-449"/>
    <x v="0"/>
    <x v="0"/>
    <x v="0"/>
    <x v="233"/>
    <x v="6"/>
    <s v="Line of business"/>
    <s v="SAP"/>
    <s v="SAP"/>
    <x v="1"/>
    <x v="202"/>
    <m/>
    <s v="^(SAP)$"/>
    <n v="9"/>
    <x v="0"/>
    <x v="0"/>
    <x v="0"/>
    <x v="0"/>
    <x v="1"/>
    <x v="1"/>
    <b v="0"/>
    <x v="0"/>
    <x v="1"/>
    <n v="0"/>
    <x v="0"/>
    <b v="0"/>
    <b v="0"/>
    <b v="0"/>
    <b v="0"/>
    <b v="0"/>
    <b v="0"/>
    <b v="0"/>
    <b v="0"/>
    <b v="1"/>
    <b v="0"/>
    <b v="0"/>
    <x v="0"/>
    <x v="5"/>
    <n v="1"/>
    <x v="44"/>
    <x v="0"/>
  </r>
  <r>
    <m/>
    <s v="BPM"/>
    <x v="0"/>
    <x v="234"/>
    <x v="234"/>
    <x v="118"/>
    <x v="236"/>
    <s v="Product category includes Node, CPU, MLB, RACK, PC and SC (M_type, conversion), detail refer to DS"/>
    <x v="2"/>
    <m/>
    <s v="N/A"/>
    <s v="Confidential"/>
    <x v="1"/>
    <m/>
    <x v="8"/>
    <s v="BPM"/>
    <x v="6"/>
    <x v="3"/>
    <x v="0"/>
    <x v="1"/>
    <s v="INT_ANNUAL_PLAN_REVENUE"/>
    <s v="REVENUE_PRODUCT_CATEGORY"/>
    <m/>
    <m/>
    <m/>
    <m/>
    <m/>
    <m/>
    <m/>
    <m/>
    <m/>
    <m/>
    <m/>
    <m/>
    <m/>
    <m/>
    <m/>
    <m/>
    <m/>
    <m/>
    <s v="資料清單"/>
    <x v="8"/>
    <x v="49"/>
    <x v="203"/>
    <x v="0"/>
    <s v="IEC_STD_V10 &gt;&gt; Data Standard &gt;&gt; BPM"/>
    <s v="Revenue product category"/>
    <x v="234"/>
    <x v="118"/>
    <x v="0"/>
    <x v="236"/>
    <x v="6"/>
    <s v="IEC_STD_V10 &gt;&gt; Common &gt;&gt; AutoMetaDataRevenue product category"/>
    <x v="2"/>
    <x v="1"/>
    <s v="營收產品類別Relationship"/>
    <s v="年度目標的月營業收入"/>
    <n v="410"/>
    <n v="445"/>
    <n v="0"/>
    <s v=""/>
    <n v="0"/>
    <n v="0"/>
    <n v="410"/>
    <x v="98"/>
    <s v="Annual Plan Revenue"/>
    <x v="44"/>
    <s v="IEC_STD_V10 &gt;&gt; Data Standard &gt;&gt; BPM &gt;&gt; Annual Plan Revenue"/>
    <x v="0"/>
    <s v="E.2.4.0:"/>
    <x v="49"/>
    <x v="49"/>
    <x v="449"/>
    <x v="234"/>
    <x v="234"/>
    <x v="237"/>
    <x v="0"/>
    <x v="1"/>
    <x v="0"/>
    <x v="1"/>
    <m/>
    <x v="0"/>
    <x v="2"/>
    <s v="Annual Plan Revenue_Revenue product category"/>
    <x v="450"/>
    <x v="2"/>
    <x v="0"/>
    <x v="3"/>
    <x v="0"/>
    <x v="0"/>
    <x v="0"/>
    <s v="INT_ANNUAL_PLAN_REVENUE"/>
    <s v="REVENUE_PRODUCT_CATEGORY"/>
    <x v="45"/>
    <x v="189"/>
    <x v="0"/>
    <n v="8"/>
    <x v="4"/>
    <x v="4"/>
    <x v="5"/>
    <s v=""/>
    <s v=""/>
    <n v="450"/>
    <s v="-450"/>
    <x v="0"/>
    <x v="0"/>
    <x v="0"/>
    <x v="234"/>
    <x v="6"/>
    <s v="Revenue product category"/>
    <s v="SAP"/>
    <s v="SAP"/>
    <x v="1"/>
    <x v="203"/>
    <m/>
    <s v="^(SAP)$"/>
    <n v="9"/>
    <x v="0"/>
    <x v="0"/>
    <x v="0"/>
    <x v="0"/>
    <x v="1"/>
    <x v="1"/>
    <b v="0"/>
    <x v="0"/>
    <x v="1"/>
    <n v="0"/>
    <x v="0"/>
    <b v="0"/>
    <b v="0"/>
    <b v="0"/>
    <b v="0"/>
    <b v="0"/>
    <b v="0"/>
    <b v="0"/>
    <b v="0"/>
    <b v="0"/>
    <b v="0"/>
    <b v="0"/>
    <x v="1"/>
    <x v="1"/>
    <n v="0"/>
    <x v="9"/>
    <x v="0"/>
  </r>
  <r>
    <m/>
    <s v="BPM"/>
    <x v="0"/>
    <x v="235"/>
    <x v="235"/>
    <x v="119"/>
    <x v="248"/>
    <s v="Product sales include sales, B&amp;S revenue,RMA and Warranty_x000a_Other revenue include NRE, Other income and Other adjustment"/>
    <x v="2"/>
    <m/>
    <s v="N/A"/>
    <s v="Confidential"/>
    <x v="1"/>
    <m/>
    <x v="8"/>
    <s v="BPM"/>
    <x v="6"/>
    <x v="3"/>
    <x v="0"/>
    <x v="1"/>
    <s v="INT_ANNUAL_PLAN_REVENUE"/>
    <s v="REVENUE_CONTENT"/>
    <m/>
    <m/>
    <m/>
    <m/>
    <m/>
    <m/>
    <m/>
    <m/>
    <m/>
    <m/>
    <m/>
    <m/>
    <m/>
    <m/>
    <m/>
    <m/>
    <m/>
    <m/>
    <s v="資料清單"/>
    <x v="8"/>
    <x v="50"/>
    <x v="204"/>
    <x v="0"/>
    <s v="IEC_STD_V10 &gt;&gt; Data Standard &gt;&gt; BPM"/>
    <s v="Revenue content"/>
    <x v="235"/>
    <x v="119"/>
    <x v="0"/>
    <x v="248"/>
    <x v="6"/>
    <s v="IEC_STD_V10 &gt;&gt; Common &gt;&gt; AutoMetaDataRevenue content"/>
    <x v="2"/>
    <x v="1"/>
    <s v="營收類別Relationship"/>
    <s v="年度目標的月營業收入"/>
    <n v="411"/>
    <n v="445"/>
    <n v="0"/>
    <s v=""/>
    <n v="0"/>
    <n v="0"/>
    <n v="411"/>
    <x v="99"/>
    <s v="Annual Plan Revenue"/>
    <x v="44"/>
    <s v="IEC_STD_V10 &gt;&gt; Data Standard &gt;&gt; BPM &gt;&gt; Annual Plan Revenue"/>
    <x v="0"/>
    <s v="E.2.4.0:"/>
    <x v="50"/>
    <x v="50"/>
    <x v="450"/>
    <x v="235"/>
    <x v="235"/>
    <x v="238"/>
    <x v="0"/>
    <x v="1"/>
    <x v="0"/>
    <x v="1"/>
    <m/>
    <x v="0"/>
    <x v="2"/>
    <s v="Annual Plan Revenue_Revenue content"/>
    <x v="451"/>
    <x v="2"/>
    <x v="0"/>
    <x v="3"/>
    <x v="0"/>
    <x v="0"/>
    <x v="0"/>
    <s v="INT_ANNUAL_PLAN_REVENUE"/>
    <s v="REVENUE_CONTENT"/>
    <x v="45"/>
    <x v="190"/>
    <x v="0"/>
    <n v="8"/>
    <x v="4"/>
    <x v="4"/>
    <x v="5"/>
    <s v=""/>
    <s v=""/>
    <n v="451"/>
    <s v="-451"/>
    <x v="0"/>
    <x v="0"/>
    <x v="0"/>
    <x v="235"/>
    <x v="6"/>
    <s v="Product sales and other income"/>
    <s v="SAP"/>
    <s v="SAP"/>
    <x v="1"/>
    <x v="204"/>
    <m/>
    <s v="^(SAP)$"/>
    <n v="9"/>
    <x v="0"/>
    <x v="0"/>
    <x v="0"/>
    <x v="0"/>
    <x v="1"/>
    <x v="1"/>
    <b v="0"/>
    <x v="0"/>
    <x v="1"/>
    <n v="0"/>
    <x v="0"/>
    <b v="0"/>
    <b v="0"/>
    <b v="0"/>
    <b v="0"/>
    <b v="0"/>
    <b v="0"/>
    <b v="0"/>
    <b v="0"/>
    <b v="0"/>
    <b v="0"/>
    <b v="0"/>
    <x v="1"/>
    <x v="1"/>
    <n v="0"/>
    <x v="18"/>
    <x v="0"/>
  </r>
  <r>
    <m/>
    <s v="BPM"/>
    <x v="0"/>
    <x v="255"/>
    <x v="255"/>
    <x v="135"/>
    <x v="253"/>
    <s v="Period of Annual Plan-Revenue is YYYYMM01. (20220101-20221201)"/>
    <x v="1"/>
    <m/>
    <s v="N/A"/>
    <s v="Confidential"/>
    <x v="6"/>
    <m/>
    <x v="8"/>
    <s v="BPM"/>
    <x v="6"/>
    <x v="3"/>
    <x v="0"/>
    <x v="2"/>
    <s v="INT_ANNUAL_PLAN_REVENUE"/>
    <s v="AMOUNT_OF_ANNUAL_PLAN_REVENUE"/>
    <m/>
    <m/>
    <m/>
    <m/>
    <m/>
    <m/>
    <m/>
    <m/>
    <m/>
    <m/>
    <m/>
    <m/>
    <m/>
    <m/>
    <m/>
    <m/>
    <m/>
    <m/>
    <s v="資料清單"/>
    <x v="8"/>
    <x v="51"/>
    <x v="224"/>
    <x v="0"/>
    <s v="IEC_STD_V10 &gt;&gt; Data Standard &gt;&gt; BPM"/>
    <s v="Amount of Annual Plan Revenue"/>
    <x v="255"/>
    <x v="135"/>
    <x v="0"/>
    <x v="253"/>
    <x v="6"/>
    <s v="IEC_STD_V10 &gt;&gt; Common &gt;&gt; AutoMetaDataAmount of Annual Plan Revenue"/>
    <x v="1"/>
    <x v="1"/>
    <s v="年度目標的月營業收入總額Property"/>
    <s v="年度目標的月營業收入"/>
    <n v="454"/>
    <n v="445"/>
    <n v="0"/>
    <s v="Amount of Annual Plan Revenue"/>
    <n v="1"/>
    <n v="0"/>
    <n v="0"/>
    <x v="0"/>
    <s v="Annual Plan Revenue"/>
    <x v="44"/>
    <s v="IEC_STD_V10 &gt;&gt; Data Standard &gt;&gt; BPM &gt;&gt; Annual Plan Revenue"/>
    <x v="0"/>
    <s v="E.2.4.0:"/>
    <x v="51"/>
    <x v="51"/>
    <x v="451"/>
    <x v="255"/>
    <x v="255"/>
    <x v="256"/>
    <x v="0"/>
    <x v="2"/>
    <x v="0"/>
    <x v="6"/>
    <m/>
    <x v="0"/>
    <x v="1"/>
    <s v="Annual Plan Revenue_Amount of Annual Plan Revenue"/>
    <x v="452"/>
    <x v="1"/>
    <x v="0"/>
    <x v="3"/>
    <x v="0"/>
    <x v="0"/>
    <x v="0"/>
    <s v="INT_ANNUAL_PLAN_REVENUE"/>
    <s v="AMOUNT_OF_ANNUAL_PLAN_REVENUE"/>
    <x v="45"/>
    <x v="207"/>
    <x v="0"/>
    <n v="8"/>
    <x v="4"/>
    <x v="4"/>
    <x v="5"/>
    <s v=""/>
    <s v=""/>
    <n v="452"/>
    <s v="-452"/>
    <x v="0"/>
    <x v="0"/>
    <x v="0"/>
    <x v="255"/>
    <x v="6"/>
    <s v="BPM setup a Plan revenue amount by period(year/month) and have yearly update then upload to dashboard"/>
    <s v="Upload"/>
    <s v="UPLOAD"/>
    <x v="2"/>
    <x v="224"/>
    <m/>
    <s v="^(Upload|UPLOAD)$"/>
    <n v="9"/>
    <x v="0"/>
    <x v="0"/>
    <x v="0"/>
    <x v="0"/>
    <x v="0"/>
    <x v="1"/>
    <b v="0"/>
    <x v="0"/>
    <x v="1"/>
    <n v="0"/>
    <x v="0"/>
    <b v="0"/>
    <b v="0"/>
    <b v="0"/>
    <b v="0"/>
    <b v="0"/>
    <b v="0"/>
    <b v="0"/>
    <b v="0"/>
    <b v="0"/>
    <b v="0"/>
    <b v="0"/>
    <x v="1"/>
    <x v="1"/>
    <n v="0"/>
    <x v="7"/>
    <x v="0"/>
  </r>
  <r>
    <m/>
    <s v="BPM"/>
    <x v="0"/>
    <x v="256"/>
    <x v="256"/>
    <x v="136"/>
    <x v="254"/>
    <s v="by month comparison"/>
    <x v="1"/>
    <m/>
    <s v="N/A"/>
    <s v="Confidential"/>
    <x v="5"/>
    <m/>
    <x v="8"/>
    <m/>
    <x v="6"/>
    <x v="3"/>
    <x v="0"/>
    <x v="2"/>
    <s v="INT_ANNUAL_PLAN_REVENUE"/>
    <s v="REVENUE_ACHIEVEMENT_RATE_(ANNUAL_PLAN_VS_ACTUAL)"/>
    <m/>
    <m/>
    <m/>
    <m/>
    <m/>
    <m/>
    <m/>
    <m/>
    <m/>
    <m/>
    <m/>
    <m/>
    <m/>
    <m/>
    <m/>
    <m/>
    <m/>
    <m/>
    <s v="資料清單"/>
    <x v="8"/>
    <x v="52"/>
    <x v="225"/>
    <x v="0"/>
    <s v="IEC_STD_V10 &gt;&gt; Data Standard &gt;&gt; BPM"/>
    <s v="Revenue Achievement Rate (Annual plan vs Actual)"/>
    <x v="256"/>
    <x v="136"/>
    <x v="0"/>
    <x v="254"/>
    <x v="6"/>
    <s v="IEC_STD_V10 &gt;&gt; Common &gt;&gt; AutoMetaDataRevenue Achievement Rate (Annual plan vs Actual)"/>
    <x v="1"/>
    <x v="1"/>
    <s v="產品營收計畫達成率Property"/>
    <s v="年度目標的月營業收入"/>
    <n v="455"/>
    <n v="445"/>
    <n v="0"/>
    <s v="Revenue Achievement Rate (Annual plan vs Actual)"/>
    <n v="1"/>
    <n v="0"/>
    <n v="0"/>
    <x v="0"/>
    <s v="Annual Plan Revenue"/>
    <x v="44"/>
    <s v="IEC_STD_V10 &gt;&gt; Data Standard &gt;&gt; BPM &gt;&gt; Annual Plan Revenue"/>
    <x v="0"/>
    <s v="E.2.4.0:"/>
    <x v="52"/>
    <x v="52"/>
    <x v="452"/>
    <x v="256"/>
    <x v="256"/>
    <x v="251"/>
    <x v="0"/>
    <x v="2"/>
    <x v="0"/>
    <x v="5"/>
    <m/>
    <x v="0"/>
    <x v="1"/>
    <s v="Annual Plan Revenue_Revenue Achievement Rate (Annual plan vs Actual)"/>
    <x v="453"/>
    <x v="1"/>
    <x v="0"/>
    <x v="3"/>
    <x v="0"/>
    <x v="0"/>
    <x v="0"/>
    <s v="INT_ANNUAL_PLAN_REVENUE"/>
    <s v="REVENUE_ACHIEVEMENT_RATE_(ANNUAL_PLAN_VS_ACTUAL)"/>
    <x v="45"/>
    <x v="208"/>
    <x v="0"/>
    <n v="8"/>
    <x v="4"/>
    <x v="4"/>
    <x v="5"/>
    <s v=""/>
    <s v=""/>
    <n v="453"/>
    <s v="-453"/>
    <x v="0"/>
    <x v="0"/>
    <x v="0"/>
    <x v="256"/>
    <x v="6"/>
    <s v="Actual-Revenue / Annual Plan-Revenue (%)"/>
    <s v="Upload"/>
    <s v="UPLOAD"/>
    <x v="2"/>
    <x v="225"/>
    <m/>
    <s v="^(Upload|UPLOAD)$"/>
    <n v="9"/>
    <x v="0"/>
    <x v="0"/>
    <x v="0"/>
    <x v="0"/>
    <x v="0"/>
    <x v="1"/>
    <b v="0"/>
    <x v="0"/>
    <x v="1"/>
    <n v="0"/>
    <x v="0"/>
    <b v="0"/>
    <b v="0"/>
    <b v="0"/>
    <b v="0"/>
    <b v="0"/>
    <b v="0"/>
    <b v="0"/>
    <b v="0"/>
    <b v="0"/>
    <b v="0"/>
    <b v="0"/>
    <x v="1"/>
    <x v="1"/>
    <n v="0"/>
    <x v="31"/>
    <x v="1"/>
  </r>
  <r>
    <m/>
    <s v="BPM"/>
    <x v="0"/>
    <x v="257"/>
    <x v="257"/>
    <x v="137"/>
    <x v="230"/>
    <s v="　"/>
    <x v="0"/>
    <m/>
    <s v="　"/>
    <s v="Confidential"/>
    <x v="10"/>
    <s v="　"/>
    <x v="8"/>
    <s v="BPM"/>
    <x v="6"/>
    <x v="3"/>
    <x v="27"/>
    <x v="0"/>
    <s v="INT_ANNUAL_PLAN_SHIPMENT"/>
    <m/>
    <s v="　"/>
    <s v="　"/>
    <s v="　"/>
    <s v="　"/>
    <s v="　"/>
    <m/>
    <s v="　"/>
    <s v="　"/>
    <s v="　"/>
    <s v="　"/>
    <s v="　"/>
    <s v="　"/>
    <s v="　"/>
    <s v="　"/>
    <s v="　"/>
    <s v="　"/>
    <s v="　"/>
    <s v="　"/>
    <s v="資料清單"/>
    <x v="8"/>
    <x v="53"/>
    <x v="226"/>
    <x v="0"/>
    <s v="IEC_STD_V10 &gt;&gt; Data Standard &gt;&gt; BPM"/>
    <s v="Annual Plan Shipment"/>
    <x v="257"/>
    <x v="137"/>
    <x v="0"/>
    <x v="230"/>
    <x v="6"/>
    <s v="IEC_STD_V10 &gt;&gt; Common &gt;&gt; AutoMetaDataAnnual Plan Shipment"/>
    <x v="0"/>
    <x v="1"/>
    <s v="年度目標的月出貨量Concept"/>
    <s v="年度目標的月出貨量"/>
    <n v="456"/>
    <n v="0"/>
    <e v="#N/A"/>
    <s v=""/>
    <n v="0"/>
    <n v="0"/>
    <n v="0"/>
    <x v="0"/>
    <s v=""/>
    <x v="0"/>
    <s v=""/>
    <x v="53"/>
    <s v="E.2.4.0:"/>
    <x v="53"/>
    <x v="53"/>
    <x v="453"/>
    <x v="257"/>
    <x v="257"/>
    <x v="231"/>
    <x v="29"/>
    <x v="0"/>
    <x v="1"/>
    <x v="0"/>
    <m/>
    <x v="0"/>
    <x v="0"/>
    <s v="Annual Plan Shipment"/>
    <x v="454"/>
    <x v="0"/>
    <x v="0"/>
    <x v="3"/>
    <x v="0"/>
    <x v="0"/>
    <x v="0"/>
    <s v="INT_ANNUAL_PLAN_SHIPMENT"/>
    <s v=""/>
    <x v="46"/>
    <x v="0"/>
    <x v="0"/>
    <n v="8"/>
    <x v="4"/>
    <x v="4"/>
    <x v="5"/>
    <s v=""/>
    <s v=""/>
    <n v="454"/>
    <s v="-454"/>
    <x v="0"/>
    <x v="0"/>
    <x v="0"/>
    <x v="257"/>
    <x v="6"/>
    <s v="　"/>
    <s v=""/>
    <s v=""/>
    <x v="0"/>
    <x v="226"/>
    <m/>
    <s v="　^()$"/>
    <n v="9"/>
    <x v="0"/>
    <x v="0"/>
    <x v="0"/>
    <x v="0"/>
    <x v="0"/>
    <x v="1"/>
    <b v="0"/>
    <x v="0"/>
    <x v="0"/>
    <n v="0"/>
    <x v="0"/>
    <b v="0"/>
    <b v="0"/>
    <b v="0"/>
    <b v="0"/>
    <b v="0"/>
    <b v="0"/>
    <b v="0"/>
    <b v="0"/>
    <b v="0"/>
    <b v="0"/>
    <b v="0"/>
    <x v="1"/>
    <x v="1"/>
    <n v="0"/>
    <x v="6"/>
    <x v="0"/>
  </r>
  <r>
    <m/>
    <s v="BPM"/>
    <x v="0"/>
    <x v="258"/>
    <x v="258"/>
    <x v="116"/>
    <x v="255"/>
    <s v="Annual plan shipment data display in year, quarter and month"/>
    <x v="1"/>
    <m/>
    <s v="N/A"/>
    <s v="Confidential"/>
    <x v="3"/>
    <m/>
    <x v="8"/>
    <s v="BPM"/>
    <x v="6"/>
    <x v="3"/>
    <x v="0"/>
    <x v="2"/>
    <s v="INT_ANNUAL_PLAN_SHIPMENT"/>
    <s v="ANNUAL_PLAN_SHIPMENT_MONTH"/>
    <m/>
    <m/>
    <m/>
    <m/>
    <m/>
    <m/>
    <m/>
    <m/>
    <m/>
    <m/>
    <m/>
    <m/>
    <m/>
    <m/>
    <m/>
    <m/>
    <m/>
    <m/>
    <s v="資料清單"/>
    <x v="8"/>
    <x v="54"/>
    <x v="227"/>
    <x v="0"/>
    <s v="IEC_STD_V10 &gt;&gt; Data Standard &gt;&gt; BPM"/>
    <s v="Annual plan Shipment Month"/>
    <x v="258"/>
    <x v="116"/>
    <x v="0"/>
    <x v="255"/>
    <x v="6"/>
    <s v="IEC_STD_V10 &gt;&gt; Common &gt;&gt; AutoMetaDataAnnual plan Shipment Month"/>
    <x v="1"/>
    <x v="1"/>
    <s v="年度出貨目標月份Property"/>
    <s v="年度目標的月出貨量"/>
    <n v="457"/>
    <n v="456"/>
    <n v="0"/>
    <s v="Annual plan Shipment Month"/>
    <n v="1"/>
    <n v="0"/>
    <n v="0"/>
    <x v="0"/>
    <s v="Annual Plan Shipment"/>
    <x v="45"/>
    <s v="IEC_STD_V10 &gt;&gt; Data Standard &gt;&gt; BPM &gt;&gt; Annual Plan Shipment"/>
    <x v="0"/>
    <s v="E.2.4.0:"/>
    <x v="54"/>
    <x v="54"/>
    <x v="454"/>
    <x v="258"/>
    <x v="258"/>
    <x v="257"/>
    <x v="0"/>
    <x v="2"/>
    <x v="0"/>
    <x v="3"/>
    <m/>
    <x v="0"/>
    <x v="1"/>
    <s v="Annual Plan Shipment_Annual plan Shipment Month"/>
    <x v="455"/>
    <x v="1"/>
    <x v="0"/>
    <x v="3"/>
    <x v="0"/>
    <x v="0"/>
    <x v="0"/>
    <s v="INT_ANNUAL_PLAN_SHIPMENT"/>
    <s v="ANNUAL_PLAN_SHIPMENT_MONTH"/>
    <x v="46"/>
    <x v="209"/>
    <x v="0"/>
    <n v="8"/>
    <x v="4"/>
    <x v="4"/>
    <x v="5"/>
    <s v=""/>
    <s v=""/>
    <n v="455"/>
    <s v="-455"/>
    <x v="0"/>
    <x v="0"/>
    <x v="0"/>
    <x v="258"/>
    <x v="6"/>
    <s v="Annual plan Shipment display in year and month"/>
    <s v="Upload"/>
    <s v="UPLOAD"/>
    <x v="2"/>
    <x v="227"/>
    <m/>
    <s v="^(Upload|UPLOAD)$"/>
    <n v="9"/>
    <x v="0"/>
    <x v="0"/>
    <x v="0"/>
    <x v="0"/>
    <x v="0"/>
    <x v="1"/>
    <b v="0"/>
    <x v="0"/>
    <x v="1"/>
    <n v="0"/>
    <x v="0"/>
    <b v="0"/>
    <b v="0"/>
    <b v="0"/>
    <b v="0"/>
    <b v="0"/>
    <b v="0"/>
    <b v="0"/>
    <b v="0"/>
    <b v="0"/>
    <b v="0"/>
    <b v="0"/>
    <x v="1"/>
    <x v="1"/>
    <n v="0"/>
    <x v="21"/>
    <x v="0"/>
  </r>
  <r>
    <m/>
    <s v="BPM"/>
    <x v="0"/>
    <x v="180"/>
    <x v="180"/>
    <x v="81"/>
    <x v="233"/>
    <s v="EBG: BU1, BU2, BU5, BU6, NIDC_x000a_AME, 5G (new BG)"/>
    <x v="2"/>
    <m/>
    <s v="N/A"/>
    <s v="Confidential"/>
    <x v="2"/>
    <m/>
    <x v="8"/>
    <s v="BPM"/>
    <x v="6"/>
    <x v="3"/>
    <x v="0"/>
    <x v="1"/>
    <s v="INT_ANNUAL_PLAN_SHIPMENT"/>
    <s v="BU_CODE"/>
    <m/>
    <m/>
    <m/>
    <m/>
    <m/>
    <m/>
    <m/>
    <m/>
    <m/>
    <m/>
    <m/>
    <m/>
    <m/>
    <m/>
    <m/>
    <m/>
    <m/>
    <m/>
    <s v="資料清單"/>
    <x v="8"/>
    <x v="55"/>
    <x v="149"/>
    <x v="0"/>
    <s v="IEC_STD_V10 &gt;&gt; Data Standard &gt;&gt; BPM"/>
    <s v="BU Code"/>
    <x v="180"/>
    <x v="81"/>
    <x v="0"/>
    <x v="233"/>
    <x v="6"/>
    <s v="IEC_STD_V10 &gt;&gt; Common &gt;&gt; AutoMetaDataBU Code"/>
    <x v="2"/>
    <x v="1"/>
    <s v="事業處代碼Relationship"/>
    <s v="年度目標的月出貨量"/>
    <n v="343"/>
    <n v="456"/>
    <n v="0"/>
    <s v=""/>
    <n v="0"/>
    <n v="0"/>
    <n v="515"/>
    <x v="81"/>
    <s v="Annual Plan Shipment"/>
    <x v="45"/>
    <s v="IEC_STD_V10 &gt;&gt; Data Standard &gt;&gt; BPM &gt;&gt; Annual Plan Shipment"/>
    <x v="0"/>
    <s v="E.2.4.0:"/>
    <x v="55"/>
    <x v="55"/>
    <x v="455"/>
    <x v="180"/>
    <x v="180"/>
    <x v="234"/>
    <x v="0"/>
    <x v="1"/>
    <x v="0"/>
    <x v="2"/>
    <m/>
    <x v="0"/>
    <x v="2"/>
    <s v="Annual Plan Shipment_BU Code"/>
    <x v="456"/>
    <x v="2"/>
    <x v="0"/>
    <x v="3"/>
    <x v="0"/>
    <x v="0"/>
    <x v="0"/>
    <s v="INT_ANNUAL_PLAN_SHIPMENT"/>
    <s v="BU_CODE"/>
    <x v="46"/>
    <x v="145"/>
    <x v="0"/>
    <n v="8"/>
    <x v="4"/>
    <x v="4"/>
    <x v="0"/>
    <s v=""/>
    <s v=""/>
    <n v="456"/>
    <s v="-456"/>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ANNUAL_PLAN_SHIPMENT"/>
    <s v="BG_CODE"/>
    <m/>
    <m/>
    <m/>
    <m/>
    <m/>
    <m/>
    <m/>
    <m/>
    <m/>
    <m/>
    <m/>
    <m/>
    <m/>
    <m/>
    <m/>
    <m/>
    <m/>
    <m/>
    <s v="資料清單"/>
    <x v="8"/>
    <x v="56"/>
    <x v="2"/>
    <x v="0"/>
    <s v="IEC_STD_V10 &gt;&gt; Data Standard &gt;&gt; BPM"/>
    <s v="BG Code"/>
    <x v="2"/>
    <x v="0"/>
    <x v="0"/>
    <x v="184"/>
    <x v="6"/>
    <s v="IEC_STD_V10 &gt;&gt; Common &gt;&gt; AutoMetaDataBG Code"/>
    <x v="2"/>
    <x v="1"/>
    <s v="事業群代碼Relationship"/>
    <s v="年度目標的月出貨量"/>
    <n v="4"/>
    <n v="456"/>
    <n v="0"/>
    <s v=""/>
    <n v="0"/>
    <n v="0"/>
    <n v="4"/>
    <x v="2"/>
    <s v="Annual Plan Shipment"/>
    <x v="45"/>
    <s v="IEC_STD_V10 &gt;&gt; Data Standard &gt;&gt; BPM &gt;&gt; Annual Plan Shipment"/>
    <x v="0"/>
    <s v="E.2.4.0:"/>
    <x v="56"/>
    <x v="56"/>
    <x v="456"/>
    <x v="2"/>
    <x v="2"/>
    <x v="196"/>
    <x v="0"/>
    <x v="1"/>
    <x v="0"/>
    <x v="2"/>
    <m/>
    <x v="0"/>
    <x v="2"/>
    <s v="Annual Plan Shipment_BG Code"/>
    <x v="457"/>
    <x v="2"/>
    <x v="0"/>
    <x v="3"/>
    <x v="0"/>
    <x v="0"/>
    <x v="0"/>
    <s v="INT_ANNUAL_PLAN_SHIPMENT"/>
    <s v="BG_CODE"/>
    <x v="46"/>
    <x v="2"/>
    <x v="0"/>
    <n v="8"/>
    <x v="4"/>
    <x v="4"/>
    <x v="0"/>
    <s v=""/>
    <s v=""/>
    <n v="457"/>
    <s v="-457"/>
    <x v="0"/>
    <x v="0"/>
    <x v="0"/>
    <x v="2"/>
    <x v="6"/>
    <s v="Business group"/>
    <s v="SAP"/>
    <s v="SAP"/>
    <x v="1"/>
    <x v="2"/>
    <m/>
    <s v="^(SAP)$"/>
    <n v="9"/>
    <x v="0"/>
    <x v="0"/>
    <x v="0"/>
    <x v="0"/>
    <x v="1"/>
    <x v="1"/>
    <b v="0"/>
    <x v="0"/>
    <x v="1"/>
    <n v="0"/>
    <x v="0"/>
    <b v="0"/>
    <b v="0"/>
    <b v="0"/>
    <b v="0"/>
    <b v="0"/>
    <b v="0"/>
    <b v="0"/>
    <b v="0"/>
    <b v="0"/>
    <b v="0"/>
    <b v="0"/>
    <x v="1"/>
    <x v="1"/>
    <n v="0"/>
    <x v="1"/>
    <x v="0"/>
  </r>
  <r>
    <m/>
    <s v="BPM"/>
    <x v="0"/>
    <x v="232"/>
    <x v="232"/>
    <x v="117"/>
    <x v="234"/>
    <s v="IPT, TAO, ICZ, IMX"/>
    <x v="2"/>
    <m/>
    <s v="N/A"/>
    <s v="Confidential"/>
    <x v="2"/>
    <m/>
    <x v="8"/>
    <s v="BPM"/>
    <x v="6"/>
    <x v="3"/>
    <x v="0"/>
    <x v="1"/>
    <s v="INT_ANNUAL_PLAN_SHIPMENT"/>
    <s v="SITE"/>
    <m/>
    <m/>
    <m/>
    <m/>
    <m/>
    <m/>
    <m/>
    <m/>
    <m/>
    <m/>
    <m/>
    <m/>
    <m/>
    <m/>
    <m/>
    <m/>
    <m/>
    <m/>
    <s v="資料清單"/>
    <x v="8"/>
    <x v="57"/>
    <x v="201"/>
    <x v="0"/>
    <s v="IEC_STD_V10 &gt;&gt; Data Standard &gt;&gt; BPM"/>
    <s v="Site"/>
    <x v="232"/>
    <x v="117"/>
    <x v="0"/>
    <x v="234"/>
    <x v="6"/>
    <s v="IEC_STD_V10 &gt;&gt; Common &gt;&gt; AutoMetaDataSite"/>
    <x v="2"/>
    <x v="1"/>
    <s v="廠區Relationship"/>
    <s v="年度目標的月出貨量"/>
    <n v="408"/>
    <n v="456"/>
    <n v="0"/>
    <s v=""/>
    <n v="0"/>
    <n v="0"/>
    <n v="488"/>
    <x v="95"/>
    <s v="Annual Plan Shipment"/>
    <x v="45"/>
    <s v="IEC_STD_V10 &gt;&gt; Data Standard &gt;&gt; BPM &gt;&gt; Annual Plan Shipment"/>
    <x v="0"/>
    <s v="E.2.4.0:"/>
    <x v="57"/>
    <x v="57"/>
    <x v="457"/>
    <x v="232"/>
    <x v="232"/>
    <x v="235"/>
    <x v="0"/>
    <x v="1"/>
    <x v="0"/>
    <x v="2"/>
    <m/>
    <x v="0"/>
    <x v="2"/>
    <s v="Annual Plan Shipment_Site"/>
    <x v="458"/>
    <x v="2"/>
    <x v="0"/>
    <x v="3"/>
    <x v="0"/>
    <x v="0"/>
    <x v="0"/>
    <s v="INT_ANNUAL_PLAN_SHIPMENT"/>
    <s v="SITE"/>
    <x v="46"/>
    <x v="187"/>
    <x v="0"/>
    <n v="8"/>
    <x v="4"/>
    <x v="4"/>
    <x v="6"/>
    <s v=""/>
    <s v=""/>
    <n v="458"/>
    <s v="-458"/>
    <x v="0"/>
    <x v="0"/>
    <x v="0"/>
    <x v="232"/>
    <x v="6"/>
    <s v="Shipment from site, SO site(SO plants)"/>
    <s v="SAP"/>
    <s v="SAP"/>
    <x v="1"/>
    <x v="201"/>
    <m/>
    <s v="^(SAP)$"/>
    <n v="9"/>
    <x v="0"/>
    <x v="0"/>
    <x v="0"/>
    <x v="0"/>
    <x v="1"/>
    <x v="1"/>
    <b v="0"/>
    <x v="0"/>
    <x v="1"/>
    <n v="0"/>
    <x v="0"/>
    <b v="0"/>
    <b v="0"/>
    <b v="0"/>
    <b v="1"/>
    <b v="1"/>
    <b v="1"/>
    <b v="0"/>
    <b v="0"/>
    <b v="0"/>
    <b v="0"/>
    <b v="0"/>
    <x v="0"/>
    <x v="12"/>
    <n v="0"/>
    <x v="43"/>
    <x v="0"/>
  </r>
  <r>
    <m/>
    <s v="BPM"/>
    <x v="0"/>
    <x v="233"/>
    <x v="233"/>
    <x v="82"/>
    <x v="235"/>
    <s v="e.g. BU5-F1 = LOB1, BU5-NonF1 =LOB2_x000a_BU1 LOB NAME: HPE/ HPE(only) LOB NAME: AME/automative product (KOSTAL/AUO/GOGORO/BAIDU) "/>
    <x v="2"/>
    <m/>
    <s v="N/A"/>
    <s v="Confidential"/>
    <x v="2"/>
    <m/>
    <x v="8"/>
    <s v="BPM"/>
    <x v="6"/>
    <x v="3"/>
    <x v="0"/>
    <x v="1"/>
    <s v="INT_ANNUAL_PLAN_SHIPMENT"/>
    <s v="LOB_ID"/>
    <m/>
    <m/>
    <m/>
    <m/>
    <m/>
    <m/>
    <m/>
    <m/>
    <m/>
    <m/>
    <m/>
    <m/>
    <m/>
    <m/>
    <m/>
    <m/>
    <m/>
    <m/>
    <s v="資料清單"/>
    <x v="8"/>
    <x v="58"/>
    <x v="202"/>
    <x v="0"/>
    <s v="IEC_STD_V10 &gt;&gt; Data Standard &gt;&gt; BPM"/>
    <s v="LOB ID"/>
    <x v="233"/>
    <x v="82"/>
    <x v="0"/>
    <x v="235"/>
    <x v="6"/>
    <s v="IEC_STD_V10 &gt;&gt; Common &gt;&gt; AutoMetaDataLOB ID"/>
    <x v="2"/>
    <x v="1"/>
    <s v="LOB IDRelationship"/>
    <s v="年度目標的月出貨量"/>
    <n v="409"/>
    <n v="456"/>
    <n v="0"/>
    <s v=""/>
    <n v="0"/>
    <n v="0"/>
    <n v="1155"/>
    <x v="96"/>
    <s v="Annual Plan Shipment"/>
    <x v="45"/>
    <s v="IEC_STD_V10 &gt;&gt; Data Standard &gt;&gt; BPM &gt;&gt; Annual Plan Shipment"/>
    <x v="0"/>
    <s v="E.2.4.0:"/>
    <x v="58"/>
    <x v="58"/>
    <x v="458"/>
    <x v="233"/>
    <x v="233"/>
    <x v="236"/>
    <x v="0"/>
    <x v="1"/>
    <x v="0"/>
    <x v="2"/>
    <m/>
    <x v="0"/>
    <x v="2"/>
    <s v="Annual Plan Shipment_LOB ID"/>
    <x v="459"/>
    <x v="2"/>
    <x v="0"/>
    <x v="3"/>
    <x v="0"/>
    <x v="0"/>
    <x v="0"/>
    <s v="INT_ANNUAL_PLAN_SHIPMENT"/>
    <s v="LOB_ID"/>
    <x v="46"/>
    <x v="188"/>
    <x v="0"/>
    <n v="8"/>
    <x v="4"/>
    <x v="4"/>
    <x v="0"/>
    <s v=""/>
    <s v=""/>
    <n v="459"/>
    <s v="-459"/>
    <x v="0"/>
    <x v="0"/>
    <x v="0"/>
    <x v="233"/>
    <x v="6"/>
    <s v="Line of business"/>
    <s v="SAP"/>
    <s v="SAP"/>
    <x v="1"/>
    <x v="202"/>
    <m/>
    <s v="^(SAP)$"/>
    <n v="9"/>
    <x v="0"/>
    <x v="0"/>
    <x v="0"/>
    <x v="0"/>
    <x v="1"/>
    <x v="1"/>
    <b v="0"/>
    <x v="0"/>
    <x v="1"/>
    <n v="0"/>
    <x v="0"/>
    <b v="0"/>
    <b v="0"/>
    <b v="0"/>
    <b v="0"/>
    <b v="0"/>
    <b v="0"/>
    <b v="0"/>
    <b v="0"/>
    <b v="1"/>
    <b v="0"/>
    <b v="0"/>
    <x v="0"/>
    <x v="5"/>
    <n v="1"/>
    <x v="44"/>
    <x v="0"/>
  </r>
  <r>
    <m/>
    <s v="BPM"/>
    <x v="0"/>
    <x v="234"/>
    <x v="234"/>
    <x v="118"/>
    <x v="236"/>
    <s v="Product category includes Node, CPU, MLB, RACK, PC and SC (M_type, conversion), detail refer to DS"/>
    <x v="2"/>
    <m/>
    <s v="N/A"/>
    <s v="Confidential"/>
    <x v="1"/>
    <m/>
    <x v="8"/>
    <s v="BPM"/>
    <x v="6"/>
    <x v="3"/>
    <x v="0"/>
    <x v="1"/>
    <s v="INT_ANNUAL_PLAN_SHIPMENT"/>
    <s v="REVENUE_PRODUCT_CATEGORY"/>
    <m/>
    <m/>
    <m/>
    <m/>
    <m/>
    <m/>
    <m/>
    <m/>
    <m/>
    <m/>
    <m/>
    <m/>
    <m/>
    <m/>
    <m/>
    <m/>
    <m/>
    <m/>
    <s v="資料清單"/>
    <x v="8"/>
    <x v="59"/>
    <x v="203"/>
    <x v="0"/>
    <s v="IEC_STD_V10 &gt;&gt; Data Standard &gt;&gt; BPM"/>
    <s v="Revenue product category"/>
    <x v="234"/>
    <x v="118"/>
    <x v="0"/>
    <x v="236"/>
    <x v="6"/>
    <s v="IEC_STD_V10 &gt;&gt; Common &gt;&gt; AutoMetaDataRevenue product category"/>
    <x v="2"/>
    <x v="1"/>
    <s v="營收產品類別Relationship"/>
    <s v="年度目標的月出貨量"/>
    <n v="410"/>
    <n v="456"/>
    <n v="0"/>
    <s v=""/>
    <n v="0"/>
    <n v="0"/>
    <n v="410"/>
    <x v="98"/>
    <s v="Annual Plan Shipment"/>
    <x v="45"/>
    <s v="IEC_STD_V10 &gt;&gt; Data Standard &gt;&gt; BPM &gt;&gt; Annual Plan Shipment"/>
    <x v="0"/>
    <s v="E.2.4.0:"/>
    <x v="59"/>
    <x v="59"/>
    <x v="459"/>
    <x v="234"/>
    <x v="234"/>
    <x v="237"/>
    <x v="0"/>
    <x v="1"/>
    <x v="0"/>
    <x v="1"/>
    <m/>
    <x v="0"/>
    <x v="2"/>
    <s v="Annual Plan Shipment_Revenue product category"/>
    <x v="460"/>
    <x v="2"/>
    <x v="0"/>
    <x v="3"/>
    <x v="0"/>
    <x v="0"/>
    <x v="0"/>
    <s v="INT_ANNUAL_PLAN_SHIPMENT"/>
    <s v="REVENUE_PRODUCT_CATEGORY"/>
    <x v="46"/>
    <x v="189"/>
    <x v="0"/>
    <n v="8"/>
    <x v="4"/>
    <x v="4"/>
    <x v="5"/>
    <s v=""/>
    <s v=""/>
    <n v="460"/>
    <s v="-460"/>
    <x v="0"/>
    <x v="0"/>
    <x v="0"/>
    <x v="234"/>
    <x v="6"/>
    <s v="Revenue product category"/>
    <s v="SAP"/>
    <s v="SAP"/>
    <x v="1"/>
    <x v="203"/>
    <m/>
    <s v="^(SAP)$"/>
    <n v="9"/>
    <x v="0"/>
    <x v="0"/>
    <x v="0"/>
    <x v="0"/>
    <x v="1"/>
    <x v="1"/>
    <b v="0"/>
    <x v="0"/>
    <x v="1"/>
    <n v="0"/>
    <x v="0"/>
    <b v="0"/>
    <b v="0"/>
    <b v="0"/>
    <b v="0"/>
    <b v="0"/>
    <b v="0"/>
    <b v="0"/>
    <b v="0"/>
    <b v="0"/>
    <b v="0"/>
    <b v="0"/>
    <x v="1"/>
    <x v="1"/>
    <n v="0"/>
    <x v="9"/>
    <x v="0"/>
  </r>
  <r>
    <m/>
    <s v="BPM"/>
    <x v="0"/>
    <x v="235"/>
    <x v="235"/>
    <x v="119"/>
    <x v="248"/>
    <s v="Product sales include sales, B&amp;S revenue,RMA and Warranty_x000a_Other revenue include NRE, Other income and Other adjustment"/>
    <x v="2"/>
    <m/>
    <s v="N/A"/>
    <s v="Confidential"/>
    <x v="1"/>
    <m/>
    <x v="8"/>
    <s v="BPM"/>
    <x v="6"/>
    <x v="3"/>
    <x v="0"/>
    <x v="1"/>
    <s v="INT_ANNUAL_PLAN_SHIPMENT"/>
    <s v="REVENUE_CONTENT"/>
    <m/>
    <m/>
    <m/>
    <m/>
    <m/>
    <m/>
    <m/>
    <m/>
    <m/>
    <m/>
    <m/>
    <m/>
    <m/>
    <m/>
    <m/>
    <m/>
    <m/>
    <m/>
    <s v="資料清單"/>
    <x v="8"/>
    <x v="60"/>
    <x v="204"/>
    <x v="0"/>
    <s v="IEC_STD_V10 &gt;&gt; Data Standard &gt;&gt; BPM"/>
    <s v="Revenue content"/>
    <x v="235"/>
    <x v="119"/>
    <x v="0"/>
    <x v="248"/>
    <x v="6"/>
    <s v="IEC_STD_V10 &gt;&gt; Common &gt;&gt; AutoMetaDataRevenue content"/>
    <x v="2"/>
    <x v="1"/>
    <s v="營收類別Relationship"/>
    <s v="年度目標的月出貨量"/>
    <n v="411"/>
    <n v="456"/>
    <n v="0"/>
    <s v=""/>
    <n v="0"/>
    <n v="0"/>
    <n v="411"/>
    <x v="99"/>
    <s v="Annual Plan Shipment"/>
    <x v="45"/>
    <s v="IEC_STD_V10 &gt;&gt; Data Standard &gt;&gt; BPM &gt;&gt; Annual Plan Shipment"/>
    <x v="0"/>
    <s v="E.2.4.0:"/>
    <x v="60"/>
    <x v="60"/>
    <x v="460"/>
    <x v="235"/>
    <x v="235"/>
    <x v="238"/>
    <x v="0"/>
    <x v="1"/>
    <x v="0"/>
    <x v="1"/>
    <m/>
    <x v="0"/>
    <x v="2"/>
    <s v="Annual Plan Shipment_Revenue content"/>
    <x v="461"/>
    <x v="2"/>
    <x v="0"/>
    <x v="3"/>
    <x v="0"/>
    <x v="0"/>
    <x v="0"/>
    <s v="INT_ANNUAL_PLAN_SHIPMENT"/>
    <s v="REVENUE_CONTENT"/>
    <x v="46"/>
    <x v="190"/>
    <x v="0"/>
    <n v="8"/>
    <x v="4"/>
    <x v="4"/>
    <x v="5"/>
    <s v=""/>
    <s v=""/>
    <n v="461"/>
    <s v="-461"/>
    <x v="0"/>
    <x v="0"/>
    <x v="0"/>
    <x v="235"/>
    <x v="6"/>
    <s v="Product sales and other income"/>
    <s v="SAP"/>
    <s v="SAP"/>
    <x v="1"/>
    <x v="204"/>
    <m/>
    <s v="^(SAP)$"/>
    <n v="9"/>
    <x v="0"/>
    <x v="0"/>
    <x v="0"/>
    <x v="0"/>
    <x v="1"/>
    <x v="1"/>
    <b v="0"/>
    <x v="0"/>
    <x v="1"/>
    <n v="0"/>
    <x v="0"/>
    <b v="0"/>
    <b v="0"/>
    <b v="0"/>
    <b v="0"/>
    <b v="0"/>
    <b v="0"/>
    <b v="0"/>
    <b v="0"/>
    <b v="0"/>
    <b v="0"/>
    <b v="0"/>
    <x v="1"/>
    <x v="1"/>
    <n v="0"/>
    <x v="18"/>
    <x v="0"/>
  </r>
  <r>
    <m/>
    <s v="BPM"/>
    <x v="0"/>
    <x v="259"/>
    <x v="259"/>
    <x v="138"/>
    <x v="256"/>
    <s v="Data upload per year"/>
    <x v="1"/>
    <m/>
    <s v="N/A"/>
    <s v="Confidential"/>
    <x v="4"/>
    <m/>
    <x v="8"/>
    <s v="BPM"/>
    <x v="6"/>
    <x v="3"/>
    <x v="0"/>
    <x v="2"/>
    <s v="INT_ANNUAL_PLAN_SHIPMENT"/>
    <s v="AMOUNT_OF_ANNUAL_PLAN_SHIPMENT"/>
    <m/>
    <m/>
    <m/>
    <m/>
    <m/>
    <m/>
    <m/>
    <m/>
    <m/>
    <m/>
    <m/>
    <m/>
    <m/>
    <m/>
    <m/>
    <m/>
    <m/>
    <m/>
    <s v="資料清單"/>
    <x v="8"/>
    <x v="61"/>
    <x v="228"/>
    <x v="0"/>
    <s v="IEC_STD_V10 &gt;&gt; Data Standard &gt;&gt; BPM"/>
    <s v="Amount of Annual Plan Shipment"/>
    <x v="259"/>
    <x v="138"/>
    <x v="0"/>
    <x v="256"/>
    <x v="6"/>
    <s v="IEC_STD_V10 &gt;&gt; Common &gt;&gt; AutoMetaDataAmount of Annual Plan Shipment"/>
    <x v="1"/>
    <x v="1"/>
    <s v="年度目標的月出貨量總額Property"/>
    <s v="年度目標的月出貨量"/>
    <n v="464"/>
    <n v="456"/>
    <n v="0"/>
    <s v="Amount of Annual Plan Shipment"/>
    <n v="1"/>
    <n v="0"/>
    <n v="0"/>
    <x v="0"/>
    <s v="Annual Plan Shipment"/>
    <x v="45"/>
    <s v="IEC_STD_V10 &gt;&gt; Data Standard &gt;&gt; BPM &gt;&gt; Annual Plan Shipment"/>
    <x v="0"/>
    <s v="E.2.4.0:"/>
    <x v="61"/>
    <x v="61"/>
    <x v="461"/>
    <x v="259"/>
    <x v="259"/>
    <x v="258"/>
    <x v="0"/>
    <x v="2"/>
    <x v="0"/>
    <x v="4"/>
    <m/>
    <x v="0"/>
    <x v="1"/>
    <s v="Annual Plan Shipment_Amount of Annual Plan Shipment"/>
    <x v="462"/>
    <x v="1"/>
    <x v="0"/>
    <x v="3"/>
    <x v="0"/>
    <x v="0"/>
    <x v="0"/>
    <s v="INT_ANNUAL_PLAN_SHIPMENT"/>
    <s v="AMOUNT_OF_ANNUAL_PLAN_SHIPMENT"/>
    <x v="46"/>
    <x v="210"/>
    <x v="0"/>
    <n v="8"/>
    <x v="4"/>
    <x v="4"/>
    <x v="5"/>
    <s v=""/>
    <s v=""/>
    <n v="462"/>
    <s v="-462"/>
    <x v="0"/>
    <x v="0"/>
    <x v="0"/>
    <x v="259"/>
    <x v="6"/>
    <s v="BPM setup a Plan shipment amount by period(year/month) and have yearly update then upload to dashboard"/>
    <s v="Upload"/>
    <s v="UPLOAD"/>
    <x v="2"/>
    <x v="228"/>
    <m/>
    <s v="^(Upload|UPLOAD)$"/>
    <n v="9"/>
    <x v="0"/>
    <x v="0"/>
    <x v="0"/>
    <x v="0"/>
    <x v="0"/>
    <x v="1"/>
    <b v="0"/>
    <x v="0"/>
    <x v="1"/>
    <n v="0"/>
    <x v="0"/>
    <b v="0"/>
    <b v="0"/>
    <b v="0"/>
    <b v="0"/>
    <b v="0"/>
    <b v="0"/>
    <b v="0"/>
    <b v="0"/>
    <b v="0"/>
    <b v="0"/>
    <b v="0"/>
    <x v="1"/>
    <x v="1"/>
    <n v="0"/>
    <x v="26"/>
    <x v="0"/>
  </r>
  <r>
    <m/>
    <s v="BPM"/>
    <x v="0"/>
    <x v="260"/>
    <x v="260"/>
    <x v="139"/>
    <x v="257"/>
    <s v="by quarter comparison"/>
    <x v="1"/>
    <m/>
    <s v="N/A"/>
    <s v="Confidential"/>
    <x v="5"/>
    <m/>
    <x v="8"/>
    <m/>
    <x v="6"/>
    <x v="3"/>
    <x v="0"/>
    <x v="2"/>
    <s v="INT_ANNUAL_PLAN_SHIPMENT"/>
    <s v="SHIPMENT_ACHIEVEMENT_RATE_(ANNUAL_PLAN_VS_ACTUAL)"/>
    <m/>
    <m/>
    <m/>
    <m/>
    <m/>
    <m/>
    <m/>
    <m/>
    <m/>
    <m/>
    <m/>
    <m/>
    <m/>
    <m/>
    <m/>
    <m/>
    <m/>
    <m/>
    <s v="資料清單"/>
    <x v="8"/>
    <x v="62"/>
    <x v="229"/>
    <x v="0"/>
    <s v="IEC_STD_V10 &gt;&gt; Data Standard &gt;&gt; BPM"/>
    <s v="Shipment achievement rate (Annual plan vs Actual)"/>
    <x v="260"/>
    <x v="139"/>
    <x v="0"/>
    <x v="257"/>
    <x v="6"/>
    <s v="IEC_STD_V10 &gt;&gt; Common &gt;&gt; AutoMetaDataShipment achievement rate (Annual plan vs Actual)"/>
    <x v="1"/>
    <x v="1"/>
    <s v="出貨計畫達成率Property"/>
    <s v="年度目標的月出貨量"/>
    <n v="465"/>
    <n v="456"/>
    <n v="0"/>
    <s v="Shipment achievement rate (Annual plan vs Actual)"/>
    <n v="1"/>
    <n v="0"/>
    <n v="0"/>
    <x v="0"/>
    <s v="Annual Plan Shipment"/>
    <x v="45"/>
    <s v="IEC_STD_V10 &gt;&gt; Data Standard &gt;&gt; BPM &gt;&gt; Annual Plan Shipment"/>
    <x v="0"/>
    <s v="E.2.4.0:"/>
    <x v="62"/>
    <x v="62"/>
    <x v="462"/>
    <x v="260"/>
    <x v="260"/>
    <x v="254"/>
    <x v="0"/>
    <x v="2"/>
    <x v="0"/>
    <x v="5"/>
    <m/>
    <x v="0"/>
    <x v="1"/>
    <s v="Annual Plan Shipment_Shipment achievement rate (Annual plan vs Actual)"/>
    <x v="463"/>
    <x v="1"/>
    <x v="0"/>
    <x v="3"/>
    <x v="0"/>
    <x v="0"/>
    <x v="0"/>
    <s v="INT_ANNUAL_PLAN_SHIPMENT"/>
    <s v="SHIPMENT_ACHIEVEMENT_RATE_(ANNUAL_PLAN_VS_ACTUAL)"/>
    <x v="46"/>
    <x v="211"/>
    <x v="0"/>
    <n v="8"/>
    <x v="4"/>
    <x v="4"/>
    <x v="5"/>
    <s v=""/>
    <s v=""/>
    <n v="463"/>
    <s v="-463"/>
    <x v="0"/>
    <x v="0"/>
    <x v="0"/>
    <x v="260"/>
    <x v="6"/>
    <s v="Actual shipment/Annual plan shipment (%)"/>
    <s v="Upload"/>
    <s v="UPLOAD"/>
    <x v="2"/>
    <x v="229"/>
    <m/>
    <s v="^(Upload|UPLOAD)$"/>
    <n v="9"/>
    <x v="0"/>
    <x v="0"/>
    <x v="0"/>
    <x v="0"/>
    <x v="0"/>
    <x v="1"/>
    <b v="0"/>
    <x v="0"/>
    <x v="1"/>
    <n v="0"/>
    <x v="0"/>
    <b v="0"/>
    <b v="0"/>
    <b v="0"/>
    <b v="0"/>
    <b v="0"/>
    <b v="0"/>
    <b v="0"/>
    <b v="0"/>
    <b v="0"/>
    <b v="0"/>
    <b v="0"/>
    <x v="1"/>
    <x v="1"/>
    <n v="0"/>
    <x v="42"/>
    <x v="1"/>
  </r>
  <r>
    <m/>
    <s v="BPM"/>
    <x v="0"/>
    <x v="261"/>
    <x v="261"/>
    <x v="140"/>
    <x v="230"/>
    <s v="　"/>
    <x v="0"/>
    <m/>
    <s v="　"/>
    <s v="Confidential"/>
    <x v="10"/>
    <s v="　"/>
    <x v="8"/>
    <s v="BPM"/>
    <x v="6"/>
    <x v="3"/>
    <x v="27"/>
    <x v="0"/>
    <s v="INT_DAILY_ACTUAL_REVENUE"/>
    <m/>
    <m/>
    <m/>
    <m/>
    <m/>
    <m/>
    <m/>
    <m/>
    <m/>
    <m/>
    <m/>
    <m/>
    <m/>
    <m/>
    <m/>
    <m/>
    <m/>
    <m/>
    <m/>
    <s v="資料清單"/>
    <x v="8"/>
    <x v="63"/>
    <x v="230"/>
    <x v="0"/>
    <s v="IEC_STD_V10 &gt;&gt; Data Standard &gt;&gt; BPM"/>
    <s v="Daily Actual Revenue"/>
    <x v="261"/>
    <x v="140"/>
    <x v="0"/>
    <x v="230"/>
    <x v="6"/>
    <s v="IEC_STD_V10 &gt;&gt; Common &gt;&gt; AutoMetaDataDaily Actual Revenue"/>
    <x v="0"/>
    <x v="1"/>
    <s v="每日實際產品營收Concept"/>
    <s v="每日實際產品營收"/>
    <n v="466"/>
    <n v="0"/>
    <e v="#N/A"/>
    <s v=""/>
    <n v="0"/>
    <n v="0"/>
    <n v="0"/>
    <x v="0"/>
    <s v=""/>
    <x v="0"/>
    <s v=""/>
    <x v="53"/>
    <s v="E.2.4.0:"/>
    <x v="63"/>
    <x v="63"/>
    <x v="463"/>
    <x v="261"/>
    <x v="261"/>
    <x v="231"/>
    <x v="29"/>
    <x v="0"/>
    <x v="0"/>
    <x v="0"/>
    <m/>
    <x v="0"/>
    <x v="0"/>
    <s v="Daily Actual Revenue"/>
    <x v="464"/>
    <x v="0"/>
    <x v="0"/>
    <x v="3"/>
    <x v="0"/>
    <x v="0"/>
    <x v="0"/>
    <s v="INT_DAILY_ACTUAL_REVENUE"/>
    <s v=""/>
    <x v="47"/>
    <x v="0"/>
    <x v="0"/>
    <n v="8"/>
    <x v="4"/>
    <x v="4"/>
    <x v="5"/>
    <s v=""/>
    <s v=""/>
    <n v="464"/>
    <s v="-464"/>
    <x v="0"/>
    <x v="0"/>
    <x v="0"/>
    <x v="261"/>
    <x v="6"/>
    <s v="　"/>
    <s v=""/>
    <s v=""/>
    <x v="0"/>
    <x v="230"/>
    <m/>
    <s v="　^()$"/>
    <n v="9"/>
    <x v="0"/>
    <x v="0"/>
    <x v="0"/>
    <x v="0"/>
    <x v="0"/>
    <x v="1"/>
    <b v="0"/>
    <x v="0"/>
    <x v="0"/>
    <n v="0"/>
    <x v="0"/>
    <b v="0"/>
    <b v="0"/>
    <b v="0"/>
    <b v="0"/>
    <b v="0"/>
    <b v="0"/>
    <b v="0"/>
    <b v="0"/>
    <b v="0"/>
    <b v="0"/>
    <b v="0"/>
    <x v="1"/>
    <x v="1"/>
    <n v="0"/>
    <x v="6"/>
    <x v="0"/>
  </r>
  <r>
    <m/>
    <s v="BPM"/>
    <x v="0"/>
    <x v="262"/>
    <x v="262"/>
    <x v="141"/>
    <x v="258"/>
    <s v="Revenue recognition data display in year , month and day"/>
    <x v="1"/>
    <m/>
    <s v="N/A"/>
    <s v="Confidential"/>
    <x v="3"/>
    <m/>
    <x v="8"/>
    <s v="BPM"/>
    <x v="6"/>
    <x v="3"/>
    <x v="0"/>
    <x v="1"/>
    <s v="INT_DAILY_ACTUAL_REVENUE"/>
    <s v="ACTUAL_REVENUE_DATE"/>
    <m/>
    <m/>
    <m/>
    <m/>
    <m/>
    <m/>
    <m/>
    <m/>
    <m/>
    <m/>
    <m/>
    <m/>
    <m/>
    <m/>
    <m/>
    <m/>
    <m/>
    <m/>
    <s v="資料清單"/>
    <x v="8"/>
    <x v="64"/>
    <x v="231"/>
    <x v="0"/>
    <s v="IEC_STD_V10 &gt;&gt; Data Standard &gt;&gt; BPM"/>
    <s v="Actual Revenue Date"/>
    <x v="262"/>
    <x v="141"/>
    <x v="0"/>
    <x v="258"/>
    <x v="6"/>
    <s v="IEC_STD_V10 &gt;&gt; Common &gt;&gt; AutoMetaDataActual Revenue Date"/>
    <x v="1"/>
    <x v="1"/>
    <s v="實際營收認列日Property"/>
    <s v="每日實際產品營收"/>
    <n v="467"/>
    <n v="466"/>
    <n v="0"/>
    <s v="Actual Revenue Date"/>
    <n v="1"/>
    <n v="0"/>
    <n v="0"/>
    <x v="0"/>
    <s v="Daily Actual Revenue"/>
    <x v="46"/>
    <s v="IEC_STD_V10 &gt;&gt; Data Standard &gt;&gt; BPM &gt;&gt; Daily Actual Revenue"/>
    <x v="0"/>
    <s v="E.2.4.0:"/>
    <x v="64"/>
    <x v="64"/>
    <x v="464"/>
    <x v="262"/>
    <x v="262"/>
    <x v="259"/>
    <x v="0"/>
    <x v="1"/>
    <x v="0"/>
    <x v="3"/>
    <m/>
    <x v="0"/>
    <x v="1"/>
    <s v="Daily Actual Revenue_Actual Revenue Date"/>
    <x v="465"/>
    <x v="1"/>
    <x v="0"/>
    <x v="3"/>
    <x v="0"/>
    <x v="0"/>
    <x v="0"/>
    <s v="INT_DAILY_ACTUAL_REVENUE"/>
    <s v="ACTUAL_REVENUE_DATE"/>
    <x v="47"/>
    <x v="212"/>
    <x v="0"/>
    <n v="8"/>
    <x v="4"/>
    <x v="4"/>
    <x v="5"/>
    <s v=""/>
    <s v=""/>
    <n v="465"/>
    <s v="-465"/>
    <x v="0"/>
    <x v="0"/>
    <x v="0"/>
    <x v="262"/>
    <x v="6"/>
    <s v="Revenue recognition Date"/>
    <s v="SAP"/>
    <s v="SAP"/>
    <x v="1"/>
    <x v="231"/>
    <m/>
    <s v="^(SAP)$"/>
    <n v="9"/>
    <x v="0"/>
    <x v="0"/>
    <x v="0"/>
    <x v="0"/>
    <x v="0"/>
    <x v="1"/>
    <b v="0"/>
    <x v="0"/>
    <x v="1"/>
    <n v="0"/>
    <x v="0"/>
    <b v="0"/>
    <b v="0"/>
    <b v="0"/>
    <b v="0"/>
    <b v="0"/>
    <b v="0"/>
    <b v="0"/>
    <b v="0"/>
    <b v="0"/>
    <b v="0"/>
    <b v="0"/>
    <x v="1"/>
    <x v="1"/>
    <n v="0"/>
    <x v="5"/>
    <x v="0"/>
  </r>
  <r>
    <m/>
    <s v="BPM"/>
    <x v="0"/>
    <x v="231"/>
    <x v="231"/>
    <x v="53"/>
    <x v="232"/>
    <s v="default: TWD_x000a_option: TWD, USD_x000a_TWD=NT$M, USD=USD$K"/>
    <x v="2"/>
    <m/>
    <s v="N/A"/>
    <s v="Confidential"/>
    <x v="2"/>
    <m/>
    <x v="8"/>
    <s v="BPM"/>
    <x v="6"/>
    <x v="3"/>
    <x v="0"/>
    <x v="1"/>
    <s v="INT_DAILY_ACTUAL_REVENUE"/>
    <s v="CURRENCY_OF_REVENUE"/>
    <m/>
    <m/>
    <m/>
    <m/>
    <m/>
    <m/>
    <m/>
    <m/>
    <m/>
    <m/>
    <m/>
    <m/>
    <m/>
    <m/>
    <m/>
    <m/>
    <m/>
    <m/>
    <s v="資料清單"/>
    <x v="8"/>
    <x v="65"/>
    <x v="200"/>
    <x v="0"/>
    <s v="IEC_STD_V10 &gt;&gt; Data Standard &gt;&gt; BPM"/>
    <s v="Currency of revenue"/>
    <x v="231"/>
    <x v="53"/>
    <x v="0"/>
    <x v="232"/>
    <x v="6"/>
    <s v="IEC_STD_V10 &gt;&gt; Common &gt;&gt; AutoMetaDataCurrency of revenue"/>
    <x v="2"/>
    <x v="1"/>
    <s v="產品營收幣別Relationship"/>
    <s v="每日實際產品營收"/>
    <n v="405"/>
    <n v="466"/>
    <n v="0"/>
    <s v=""/>
    <n v="0"/>
    <n v="0"/>
    <n v="405"/>
    <x v="97"/>
    <s v="Daily Actual Revenue"/>
    <x v="46"/>
    <s v="IEC_STD_V10 &gt;&gt; Data Standard &gt;&gt; BPM &gt;&gt; Daily Actual Revenue"/>
    <x v="0"/>
    <s v="E.2.4.0:"/>
    <x v="65"/>
    <x v="65"/>
    <x v="465"/>
    <x v="231"/>
    <x v="231"/>
    <x v="233"/>
    <x v="0"/>
    <x v="1"/>
    <x v="0"/>
    <x v="2"/>
    <m/>
    <x v="0"/>
    <x v="2"/>
    <s v="Daily Actual Revenue_Currency of revenue"/>
    <x v="466"/>
    <x v="2"/>
    <x v="0"/>
    <x v="3"/>
    <x v="0"/>
    <x v="0"/>
    <x v="0"/>
    <s v="INT_DAILY_ACTUAL_REVENUE"/>
    <s v="CURRENCY_OF_REVENUE"/>
    <x v="47"/>
    <x v="186"/>
    <x v="0"/>
    <n v="8"/>
    <x v="4"/>
    <x v="4"/>
    <x v="5"/>
    <s v=""/>
    <s v=""/>
    <n v="466"/>
    <s v="-466"/>
    <x v="0"/>
    <x v="0"/>
    <x v="0"/>
    <x v="231"/>
    <x v="6"/>
    <s v="Currency of revenue"/>
    <s v="SAP"/>
    <s v="SAP"/>
    <x v="1"/>
    <x v="200"/>
    <m/>
    <s v="^(SAP)$"/>
    <n v="9"/>
    <x v="0"/>
    <x v="0"/>
    <x v="0"/>
    <x v="0"/>
    <x v="1"/>
    <x v="1"/>
    <b v="0"/>
    <x v="0"/>
    <x v="1"/>
    <n v="0"/>
    <x v="0"/>
    <b v="0"/>
    <b v="0"/>
    <b v="0"/>
    <b v="0"/>
    <b v="0"/>
    <b v="0"/>
    <b v="0"/>
    <b v="0"/>
    <b v="0"/>
    <b v="0"/>
    <b v="0"/>
    <x v="1"/>
    <x v="1"/>
    <n v="0"/>
    <x v="5"/>
    <x v="0"/>
  </r>
  <r>
    <m/>
    <s v="BPM"/>
    <x v="0"/>
    <x v="180"/>
    <x v="180"/>
    <x v="81"/>
    <x v="233"/>
    <s v="EBG: BU1, BU2, BU5, BU6, NIDC_x000a_AME, 5G (new BG)"/>
    <x v="2"/>
    <m/>
    <s v="N/A"/>
    <s v="Confidential"/>
    <x v="2"/>
    <m/>
    <x v="8"/>
    <s v="BPM"/>
    <x v="6"/>
    <x v="3"/>
    <x v="0"/>
    <x v="1"/>
    <s v="INT_DAILY_ACTUAL_REVENUE"/>
    <s v="BU_CODE"/>
    <m/>
    <m/>
    <m/>
    <m/>
    <m/>
    <m/>
    <m/>
    <m/>
    <m/>
    <m/>
    <m/>
    <m/>
    <m/>
    <m/>
    <m/>
    <m/>
    <m/>
    <m/>
    <s v="資料清單"/>
    <x v="8"/>
    <x v="66"/>
    <x v="149"/>
    <x v="0"/>
    <s v="IEC_STD_V10 &gt;&gt; Data Standard &gt;&gt; BPM"/>
    <s v="BU Code"/>
    <x v="180"/>
    <x v="81"/>
    <x v="0"/>
    <x v="233"/>
    <x v="6"/>
    <s v="IEC_STD_V10 &gt;&gt; Common &gt;&gt; AutoMetaDataBU Code"/>
    <x v="2"/>
    <x v="1"/>
    <s v="事業處代碼Relationship"/>
    <s v="每日實際產品營收"/>
    <n v="343"/>
    <n v="466"/>
    <n v="0"/>
    <s v=""/>
    <n v="0"/>
    <n v="0"/>
    <n v="515"/>
    <x v="81"/>
    <s v="Daily Actual Revenue"/>
    <x v="46"/>
    <s v="IEC_STD_V10 &gt;&gt; Data Standard &gt;&gt; BPM &gt;&gt; Daily Actual Revenue"/>
    <x v="0"/>
    <s v="E.2.4.0:"/>
    <x v="66"/>
    <x v="66"/>
    <x v="466"/>
    <x v="180"/>
    <x v="180"/>
    <x v="234"/>
    <x v="0"/>
    <x v="1"/>
    <x v="0"/>
    <x v="2"/>
    <m/>
    <x v="0"/>
    <x v="2"/>
    <s v="Daily Actual Revenue_BU Code"/>
    <x v="467"/>
    <x v="2"/>
    <x v="0"/>
    <x v="3"/>
    <x v="0"/>
    <x v="0"/>
    <x v="0"/>
    <s v="INT_DAILY_ACTUAL_REVENUE"/>
    <s v="BU_CODE"/>
    <x v="47"/>
    <x v="145"/>
    <x v="0"/>
    <n v="8"/>
    <x v="4"/>
    <x v="4"/>
    <x v="0"/>
    <s v=""/>
    <s v=""/>
    <n v="467"/>
    <s v="-467"/>
    <x v="0"/>
    <x v="0"/>
    <x v="0"/>
    <x v="180"/>
    <x v="6"/>
    <s v="Business unit"/>
    <s v="SAP"/>
    <s v="SAP"/>
    <x v="1"/>
    <x v="149"/>
    <m/>
    <s v="^(SAP)$"/>
    <n v="9"/>
    <x v="0"/>
    <x v="0"/>
    <x v="0"/>
    <x v="0"/>
    <x v="1"/>
    <x v="1"/>
    <b v="0"/>
    <x v="0"/>
    <x v="1"/>
    <n v="0"/>
    <x v="0"/>
    <b v="0"/>
    <b v="0"/>
    <b v="0"/>
    <b v="0"/>
    <b v="1"/>
    <b v="0"/>
    <b v="0"/>
    <b v="0"/>
    <b v="0"/>
    <b v="0"/>
    <b v="0"/>
    <x v="0"/>
    <x v="2"/>
    <n v="0"/>
    <x v="1"/>
    <x v="0"/>
  </r>
  <r>
    <m/>
    <s v="BPM"/>
    <x v="0"/>
    <x v="2"/>
    <x v="2"/>
    <x v="0"/>
    <x v="184"/>
    <s v="Business group setting"/>
    <x v="2"/>
    <m/>
    <s v="N/A"/>
    <s v="Confidential"/>
    <x v="2"/>
    <m/>
    <x v="8"/>
    <s v="BPM"/>
    <x v="6"/>
    <x v="3"/>
    <x v="0"/>
    <x v="1"/>
    <s v="INT_DAILY_ACTUAL_REVENUE"/>
    <s v="BG_CODE"/>
    <m/>
    <m/>
    <m/>
    <m/>
    <m/>
    <m/>
    <m/>
    <m/>
    <m/>
    <m/>
    <m/>
    <m/>
    <m/>
    <m/>
    <m/>
    <m/>
    <m/>
    <m/>
    <s v="資料清單"/>
    <x v="8"/>
    <x v="67"/>
    <x v="2"/>
    <x v="0"/>
    <s v="IEC_STD_V10 &gt;&gt; Data Standard &gt;&gt; BPM"/>
    <s v="BG Code"/>
    <x v="2"/>
    <x v="0"/>
    <x v="0"/>
    <x v="184"/>
    <x v="6"/>
    <s v="IEC_STD_V10 &gt;&gt; Common &gt;&gt; AutoMetaDataBG Code"/>
    <x v="2"/>
    <x v="1"/>
    <s v="事業群代碼Relationship"/>
    <s v="每日實際產品營收"/>
    <n v="4"/>
    <n v="466"/>
    <n v="0"/>
    <s v=""/>
    <n v="0"/>
    <n v="0"/>
    <n v="4"/>
    <x v="2"/>
    <s v="Daily Actual Revenue"/>
    <x v="46"/>
    <s v="IEC_STD_V10 &gt;&gt; Data Standard &gt;&gt; BPM &gt;&gt; Daily Actual Revenue"/>
    <x v="0"/>
    <s v="E.2.4.0:"/>
    <x v="67"/>
    <x v="67"/>
    <x v="467"/>
    <x v="2"/>
    <x v="2"/>
    <x v="196"/>
    <x v="0"/>
    <x v="1"/>
    <x v="0"/>
    <x v="2"/>
    <m/>
    <x v="0"/>
    <x v="2"/>
    <s v="Daily Actual Revenue_BG Code"/>
    <x v="468"/>
    <x v="2"/>
    <x v="0"/>
    <x v="3"/>
    <x v="0"/>
    <x v="0"/>
    <x v="0"/>
    <s v="INT_DAILY_ACTUAL_REVENUE"/>
    <s v="BG_CODE"/>
    <x v="47"/>
    <x v="2"/>
    <x v="0"/>
    <n v="8"/>
    <x v="4"/>
    <x v="4"/>
    <x v="0"/>
    <s v=""/>
    <s v=""/>
    <n v="468"/>
    <s v="-468"/>
    <x v="0"/>
    <x v="0"/>
    <x v="0"/>
    <x v="2"/>
    <x v="6"/>
    <s v="Business group"/>
    <s v="SAP"/>
    <s v="SAP"/>
    <x v="1"/>
    <x v="2"/>
    <m/>
    <s v="^(SAP)$"/>
    <n v="9"/>
    <x v="0"/>
    <x v="0"/>
    <x v="0"/>
    <x v="0"/>
    <x v="1"/>
    <x v="1"/>
    <b v="0"/>
    <x v="0"/>
    <x v="1"/>
    <n v="0"/>
    <x v="0"/>
    <b v="0"/>
    <b v="0"/>
    <b v="0"/>
    <b v="0"/>
    <b v="0"/>
    <b v="0"/>
    <b v="0"/>
    <b v="0"/>
    <b v="0"/>
    <b v="0"/>
    <b v="0"/>
    <x v="1"/>
    <x v="1"/>
    <n v="0"/>
    <x v="1"/>
    <x v="0"/>
  </r>
  <r>
    <m/>
    <s v="BPM"/>
    <x v="0"/>
    <x v="235"/>
    <x v="235"/>
    <x v="119"/>
    <x v="237"/>
    <s v="Product sales include sales, B&amp;S revenue,RMA and Warranty_x000a_Other revenue include NRE, Other income and Other adjustment"/>
    <x v="2"/>
    <m/>
    <s v="N/A"/>
    <s v="Confidential"/>
    <x v="1"/>
    <m/>
    <x v="8"/>
    <s v="BPM"/>
    <x v="6"/>
    <x v="3"/>
    <x v="0"/>
    <x v="1"/>
    <s v="INT_DAILY_ACTUAL_REVENUE"/>
    <s v="REVENUE_CONTENT"/>
    <m/>
    <m/>
    <m/>
    <m/>
    <m/>
    <m/>
    <m/>
    <m/>
    <m/>
    <m/>
    <m/>
    <m/>
    <m/>
    <m/>
    <m/>
    <m/>
    <m/>
    <m/>
    <s v="資料清單"/>
    <x v="8"/>
    <x v="68"/>
    <x v="204"/>
    <x v="0"/>
    <s v="IEC_STD_V10 &gt;&gt; Data Standard &gt;&gt; BPM"/>
    <s v="Revenue content"/>
    <x v="235"/>
    <x v="119"/>
    <x v="0"/>
    <x v="237"/>
    <x v="6"/>
    <s v="IEC_STD_V10 &gt;&gt; Common &gt;&gt; AutoMetaDataRevenue content"/>
    <x v="2"/>
    <x v="1"/>
    <s v="營收類別Relationship"/>
    <s v="每日實際產品營收"/>
    <n v="411"/>
    <n v="466"/>
    <n v="0"/>
    <s v=""/>
    <n v="0"/>
    <n v="0"/>
    <n v="411"/>
    <x v="99"/>
    <s v="Daily Actual Revenue"/>
    <x v="46"/>
    <s v="IEC_STD_V10 &gt;&gt; Data Standard &gt;&gt; BPM &gt;&gt; Daily Actual Revenue"/>
    <x v="0"/>
    <s v="E.2.4.0:"/>
    <x v="68"/>
    <x v="68"/>
    <x v="468"/>
    <x v="235"/>
    <x v="235"/>
    <x v="238"/>
    <x v="0"/>
    <x v="1"/>
    <x v="0"/>
    <x v="1"/>
    <m/>
    <x v="0"/>
    <x v="2"/>
    <s v="Daily Actual Revenue_Revenue content"/>
    <x v="469"/>
    <x v="2"/>
    <x v="0"/>
    <x v="3"/>
    <x v="0"/>
    <x v="0"/>
    <x v="0"/>
    <s v="INT_DAILY_ACTUAL_REVENUE"/>
    <s v="REVENUE_CONTENT"/>
    <x v="47"/>
    <x v="190"/>
    <x v="0"/>
    <n v="8"/>
    <x v="4"/>
    <x v="4"/>
    <x v="5"/>
    <s v=""/>
    <s v=""/>
    <n v="469"/>
    <s v="-469"/>
    <x v="0"/>
    <x v="0"/>
    <x v="0"/>
    <x v="235"/>
    <x v="6"/>
    <s v="Product sales and Other Revenue"/>
    <s v="SAP"/>
    <s v="SAP"/>
    <x v="1"/>
    <x v="204"/>
    <m/>
    <s v="^(SAP)$"/>
    <n v="9"/>
    <x v="0"/>
    <x v="0"/>
    <x v="0"/>
    <x v="0"/>
    <x v="1"/>
    <x v="1"/>
    <b v="0"/>
    <x v="0"/>
    <x v="1"/>
    <n v="0"/>
    <x v="0"/>
    <b v="0"/>
    <b v="0"/>
    <b v="0"/>
    <b v="0"/>
    <b v="0"/>
    <b v="0"/>
    <b v="0"/>
    <b v="0"/>
    <b v="0"/>
    <b v="0"/>
    <b v="0"/>
    <x v="1"/>
    <x v="1"/>
    <n v="0"/>
    <x v="18"/>
    <x v="0"/>
  </r>
  <r>
    <m/>
    <s v="BPM"/>
    <x v="0"/>
    <x v="203"/>
    <x v="203"/>
    <x v="121"/>
    <x v="208"/>
    <s v="Amount of Revenue:_x000a_Product sales Actual Revenue + Other Actual Revenue"/>
    <x v="2"/>
    <m/>
    <s v="N/A"/>
    <s v="Confidential"/>
    <x v="6"/>
    <m/>
    <x v="8"/>
    <s v="BPM"/>
    <x v="6"/>
    <x v="3"/>
    <x v="0"/>
    <x v="1"/>
    <s v="INT_DAILY_ACTUAL_REVENUE"/>
    <s v="AMOUNT_OF_ACTUAL_REVENUE"/>
    <m/>
    <m/>
    <m/>
    <m/>
    <m/>
    <m/>
    <m/>
    <m/>
    <m/>
    <m/>
    <m/>
    <m/>
    <m/>
    <m/>
    <m/>
    <m/>
    <m/>
    <m/>
    <s v="資料清單"/>
    <x v="8"/>
    <x v="69"/>
    <x v="172"/>
    <x v="0"/>
    <s v="IEC_STD_V10 &gt;&gt; Data Standard &gt;&gt; BPM"/>
    <s v="Amount of Actual revenue"/>
    <x v="203"/>
    <x v="121"/>
    <x v="0"/>
    <x v="208"/>
    <x v="6"/>
    <s v="IEC_STD_V10 &gt;&gt; Common &gt;&gt; AutoMetaDataAmount of Actual revenue"/>
    <x v="2"/>
    <x v="1"/>
    <s v="實際產品營收總額Relationship"/>
    <s v="每日實際產品營收"/>
    <n v="366"/>
    <n v="466"/>
    <n v="0"/>
    <s v=""/>
    <n v="0"/>
    <n v="0"/>
    <n v="413"/>
    <x v="90"/>
    <s v="Daily Actual Revenue"/>
    <x v="46"/>
    <s v="IEC_STD_V10 &gt;&gt; Data Standard &gt;&gt; BPM &gt;&gt; Daily Actual Revenue"/>
    <x v="0"/>
    <s v="E.2.4.0:"/>
    <x v="69"/>
    <x v="69"/>
    <x v="469"/>
    <x v="203"/>
    <x v="203"/>
    <x v="239"/>
    <x v="0"/>
    <x v="1"/>
    <x v="0"/>
    <x v="6"/>
    <m/>
    <x v="0"/>
    <x v="2"/>
    <s v="Daily Actual Revenue_Amount of Actual revenue"/>
    <x v="470"/>
    <x v="2"/>
    <x v="0"/>
    <x v="3"/>
    <x v="0"/>
    <x v="0"/>
    <x v="0"/>
    <s v="INT_DAILY_ACTUAL_REVENUE"/>
    <s v="AMOUNT_OF_ACTUAL_REVENUE"/>
    <x v="47"/>
    <x v="168"/>
    <x v="0"/>
    <n v="8"/>
    <x v="4"/>
    <x v="4"/>
    <x v="5"/>
    <s v=""/>
    <s v=""/>
    <n v="470"/>
    <s v="-470"/>
    <x v="0"/>
    <x v="0"/>
    <x v="0"/>
    <x v="203"/>
    <x v="6"/>
    <s v="Actual revenue amount by content"/>
    <s v="SAP"/>
    <s v="SAP"/>
    <x v="1"/>
    <x v="172"/>
    <m/>
    <s v="^(SAP)$"/>
    <n v="9"/>
    <x v="0"/>
    <x v="0"/>
    <x v="0"/>
    <x v="0"/>
    <x v="1"/>
    <x v="1"/>
    <b v="0"/>
    <x v="0"/>
    <x v="1"/>
    <n v="0"/>
    <x v="0"/>
    <b v="0"/>
    <b v="0"/>
    <b v="0"/>
    <b v="0"/>
    <b v="0"/>
    <b v="0"/>
    <b v="0"/>
    <b v="0"/>
    <b v="0"/>
    <b v="0"/>
    <b v="0"/>
    <x v="1"/>
    <x v="1"/>
    <n v="0"/>
    <x v="9"/>
    <x v="0"/>
  </r>
  <r>
    <s v="E.3.16.0"/>
    <s v="BPM"/>
    <x v="0"/>
    <x v="263"/>
    <x v="263"/>
    <x v="142"/>
    <x v="259"/>
    <s v="一小時的工廠成本趨勢"/>
    <x v="0"/>
    <m/>
    <m/>
    <s v="Confidential"/>
    <x v="0"/>
    <m/>
    <x v="9"/>
    <s v="BPM"/>
    <x v="0"/>
    <x v="5"/>
    <x v="0"/>
    <x v="0"/>
    <s v="INT_COST_PER_HOUR"/>
    <m/>
    <m/>
    <m/>
    <m/>
    <m/>
    <m/>
    <m/>
    <m/>
    <m/>
    <m/>
    <m/>
    <m/>
    <m/>
    <m/>
    <m/>
    <m/>
    <m/>
    <m/>
    <m/>
    <s v="資料清單"/>
    <x v="9"/>
    <x v="0"/>
    <x v="232"/>
    <x v="0"/>
    <s v="IEC_STD_V10 &gt;&gt; Data Standard &gt;&gt; BPM"/>
    <s v="Cost per Hour"/>
    <x v="263"/>
    <x v="142"/>
    <x v="0"/>
    <x v="259"/>
    <x v="0"/>
    <s v="IEC_STD_V10 &gt;&gt; Common &gt;&gt; AutoMetaDataCost per Hour"/>
    <x v="0"/>
    <x v="1"/>
    <s v="一小時的工廠成本趨勢Concept"/>
    <s v="一小時的工廠成本趨勢"/>
    <n v="473"/>
    <n v="0"/>
    <n v="0"/>
    <s v=""/>
    <n v="0"/>
    <n v="0"/>
    <n v="0"/>
    <x v="0"/>
    <s v=""/>
    <x v="0"/>
    <s v=""/>
    <x v="0"/>
    <s v="E.3.16.0:"/>
    <x v="0"/>
    <x v="0"/>
    <x v="470"/>
    <x v="263"/>
    <x v="263"/>
    <x v="260"/>
    <x v="0"/>
    <x v="0"/>
    <x v="0"/>
    <x v="0"/>
    <m/>
    <x v="0"/>
    <x v="0"/>
    <s v="Cost per Hour"/>
    <x v="471"/>
    <x v="0"/>
    <x v="0"/>
    <x v="5"/>
    <x v="0"/>
    <x v="0"/>
    <x v="0"/>
    <s v="INT_COST_PER_HOUR"/>
    <s v=""/>
    <x v="48"/>
    <x v="0"/>
    <x v="0"/>
    <n v="9"/>
    <x v="5"/>
    <x v="5"/>
    <x v="6"/>
    <s v=""/>
    <s v=""/>
    <n v="471"/>
    <s v="-471"/>
    <x v="0"/>
    <x v="0"/>
    <x v="0"/>
    <x v="263"/>
    <x v="0"/>
    <s v="一小時的工廠成本趨勢"/>
    <s v=""/>
    <s v=""/>
    <x v="0"/>
    <x v="232"/>
    <m/>
    <s v="^()$"/>
    <n v="9"/>
    <x v="0"/>
    <x v="0"/>
    <x v="0"/>
    <x v="0"/>
    <x v="0"/>
    <x v="1"/>
    <b v="0"/>
    <x v="0"/>
    <x v="0"/>
    <n v="0"/>
    <x v="0"/>
    <b v="0"/>
    <b v="0"/>
    <b v="0"/>
    <b v="0"/>
    <b v="0"/>
    <b v="0"/>
    <b v="0"/>
    <b v="0"/>
    <b v="0"/>
    <b v="0"/>
    <b v="0"/>
    <x v="1"/>
    <x v="1"/>
    <n v="0"/>
    <x v="12"/>
    <x v="0"/>
  </r>
  <r>
    <s v="E.3.16.0"/>
    <s v="BPM"/>
    <x v="0"/>
    <x v="264"/>
    <x v="264"/>
    <x v="1"/>
    <x v="260"/>
    <s v="分為 ALL, PCA, CPU"/>
    <x v="1"/>
    <m/>
    <m/>
    <s v="General"/>
    <x v="2"/>
    <s v="ALL, PCA, CPU"/>
    <x v="9"/>
    <s v="BPM"/>
    <x v="0"/>
    <x v="5"/>
    <x v="0"/>
    <x v="0"/>
    <s v="PCA_CPU"/>
    <s v="PCA_CPU"/>
    <m/>
    <m/>
    <m/>
    <m/>
    <m/>
    <m/>
    <m/>
    <m/>
    <m/>
    <m/>
    <m/>
    <m/>
    <m/>
    <m/>
    <m/>
    <m/>
    <m/>
    <m/>
    <s v="資料清單"/>
    <x v="9"/>
    <x v="1"/>
    <x v="233"/>
    <x v="0"/>
    <s v="IEC_STD_V10 &gt;&gt; Data Standard &gt;&gt; BPM"/>
    <s v="PCA CPU"/>
    <x v="264"/>
    <x v="1"/>
    <x v="0"/>
    <x v="260"/>
    <x v="0"/>
    <s v="IEC_STD_V10 &gt;&gt; Common &gt;&gt; AutoMetaDataPCA CPU"/>
    <x v="1"/>
    <x v="0"/>
    <s v="前後段Property"/>
    <s v="一小時的工廠成本趨勢"/>
    <n v="474"/>
    <n v="473"/>
    <n v="0"/>
    <s v="PCA CPU"/>
    <n v="1"/>
    <n v="0"/>
    <n v="0"/>
    <x v="0"/>
    <s v="Cost per Hour"/>
    <x v="47"/>
    <s v="IEC_STD_V10 &gt;&gt; Data Standard &gt;&gt; BPM &gt;&gt; Cost per Hour"/>
    <x v="0"/>
    <s v="E.3.16.0:"/>
    <x v="1"/>
    <x v="1"/>
    <x v="470"/>
    <x v="264"/>
    <x v="264"/>
    <x v="261"/>
    <x v="30"/>
    <x v="0"/>
    <x v="0"/>
    <x v="2"/>
    <m/>
    <x v="0"/>
    <x v="1"/>
    <s v="Cost per Hour_PCA CPU"/>
    <x v="472"/>
    <x v="1"/>
    <x v="0"/>
    <x v="5"/>
    <x v="0"/>
    <x v="0"/>
    <x v="0"/>
    <s v="PCA_CPU"/>
    <s v="PCA_CPU"/>
    <x v="49"/>
    <x v="213"/>
    <x v="0"/>
    <n v="9"/>
    <x v="5"/>
    <x v="5"/>
    <x v="6"/>
    <s v=""/>
    <s v=""/>
    <n v="472"/>
    <s v="-472"/>
    <x v="0"/>
    <x v="0"/>
    <x v="0"/>
    <x v="264"/>
    <x v="0"/>
    <s v="前後段"/>
    <s v=""/>
    <s v=""/>
    <x v="0"/>
    <x v="233"/>
    <m/>
    <s v="^()$"/>
    <n v="9"/>
    <x v="0"/>
    <x v="0"/>
    <x v="0"/>
    <x v="0"/>
    <x v="0"/>
    <x v="1"/>
    <b v="0"/>
    <x v="0"/>
    <x v="1"/>
    <n v="0"/>
    <x v="0"/>
    <b v="0"/>
    <b v="0"/>
    <b v="0"/>
    <b v="0"/>
    <b v="0"/>
    <b v="0"/>
    <b v="0"/>
    <b v="0"/>
    <b v="0"/>
    <b v="0"/>
    <b v="0"/>
    <x v="1"/>
    <x v="1"/>
    <n v="0"/>
    <x v="1"/>
    <x v="0"/>
  </r>
  <r>
    <s v="E.3.16.0"/>
    <s v="BPM"/>
    <x v="0"/>
    <x v="265"/>
    <x v="265"/>
    <x v="1"/>
    <x v="261"/>
    <m/>
    <x v="1"/>
    <m/>
    <m/>
    <s v="General"/>
    <x v="4"/>
    <m/>
    <x v="9"/>
    <s v="BPM"/>
    <x v="0"/>
    <x v="5"/>
    <x v="0"/>
    <x v="0"/>
    <s v="EARN_HOUR"/>
    <s v="EARN_HOUR"/>
    <m/>
    <m/>
    <m/>
    <m/>
    <m/>
    <m/>
    <m/>
    <m/>
    <m/>
    <m/>
    <m/>
    <m/>
    <m/>
    <m/>
    <m/>
    <m/>
    <m/>
    <m/>
    <s v="資料清單"/>
    <x v="9"/>
    <x v="2"/>
    <x v="234"/>
    <x v="0"/>
    <s v="IEC_STD_V10 &gt;&gt; Data Standard &gt;&gt; BPM"/>
    <s v="Earn Hour"/>
    <x v="265"/>
    <x v="1"/>
    <x v="0"/>
    <x v="261"/>
    <x v="0"/>
    <s v="IEC_STD_V10 &gt;&gt; Common &gt;&gt; AutoMetaDataEarn Hour"/>
    <x v="1"/>
    <x v="0"/>
    <s v="工時Property"/>
    <s v="一小時的工廠成本趨勢"/>
    <n v="475"/>
    <n v="473"/>
    <n v="0"/>
    <s v="Earn Hour"/>
    <n v="1"/>
    <n v="0"/>
    <n v="0"/>
    <x v="0"/>
    <s v="Cost per Hour"/>
    <x v="47"/>
    <s v="IEC_STD_V10 &gt;&gt; Data Standard &gt;&gt; BPM &gt;&gt; Cost per Hour"/>
    <x v="0"/>
    <s v="E.3.16.0:"/>
    <x v="2"/>
    <x v="2"/>
    <x v="470"/>
    <x v="265"/>
    <x v="265"/>
    <x v="205"/>
    <x v="0"/>
    <x v="0"/>
    <x v="0"/>
    <x v="4"/>
    <m/>
    <x v="0"/>
    <x v="1"/>
    <s v="Cost per Hour_Earn Hour"/>
    <x v="473"/>
    <x v="1"/>
    <x v="0"/>
    <x v="5"/>
    <x v="0"/>
    <x v="0"/>
    <x v="0"/>
    <s v="EARN_HOUR"/>
    <s v="EARN_HOUR"/>
    <x v="50"/>
    <x v="214"/>
    <x v="0"/>
    <n v="9"/>
    <x v="5"/>
    <x v="5"/>
    <x v="6"/>
    <s v=""/>
    <s v=""/>
    <n v="473"/>
    <s v="-473"/>
    <x v="0"/>
    <x v="0"/>
    <x v="0"/>
    <x v="265"/>
    <x v="0"/>
    <s v="工時"/>
    <s v=""/>
    <s v=""/>
    <x v="0"/>
    <x v="234"/>
    <m/>
    <s v="^()$"/>
    <n v="9"/>
    <x v="0"/>
    <x v="0"/>
    <x v="0"/>
    <x v="0"/>
    <x v="0"/>
    <x v="1"/>
    <b v="0"/>
    <x v="0"/>
    <x v="1"/>
    <n v="0"/>
    <x v="0"/>
    <b v="0"/>
    <b v="0"/>
    <b v="0"/>
    <b v="0"/>
    <b v="0"/>
    <b v="0"/>
    <b v="0"/>
    <b v="0"/>
    <b v="0"/>
    <b v="0"/>
    <b v="0"/>
    <x v="1"/>
    <x v="1"/>
    <n v="0"/>
    <x v="35"/>
    <x v="0"/>
  </r>
  <r>
    <s v="E.3.16.0"/>
    <s v="BPM"/>
    <x v="0"/>
    <x v="266"/>
    <x v="266"/>
    <x v="1"/>
    <x v="262"/>
    <m/>
    <x v="1"/>
    <m/>
    <m/>
    <s v="General"/>
    <x v="6"/>
    <m/>
    <x v="9"/>
    <s v="BPM"/>
    <x v="0"/>
    <x v="5"/>
    <x v="0"/>
    <x v="0"/>
    <s v="MFG_SPDG_USD"/>
    <s v="MFG_SPDG_USD"/>
    <m/>
    <m/>
    <m/>
    <m/>
    <m/>
    <m/>
    <m/>
    <m/>
    <m/>
    <m/>
    <m/>
    <m/>
    <m/>
    <m/>
    <m/>
    <m/>
    <m/>
    <m/>
    <s v="資料清單"/>
    <x v="9"/>
    <x v="3"/>
    <x v="235"/>
    <x v="0"/>
    <s v="IEC_STD_V10 &gt;&gt; Data Standard &gt;&gt; BPM"/>
    <s v="MFG SPDG USD"/>
    <x v="266"/>
    <x v="1"/>
    <x v="0"/>
    <x v="262"/>
    <x v="0"/>
    <s v="IEC_STD_V10 &gt;&gt; Common &gt;&gt; AutoMetaDataMFG SPDG USD"/>
    <x v="1"/>
    <x v="0"/>
    <s v="製造管理費用_美金Property"/>
    <s v="一小時的工廠成本趨勢"/>
    <n v="476"/>
    <n v="473"/>
    <n v="0"/>
    <s v="MFG SPDG USD"/>
    <n v="1"/>
    <n v="0"/>
    <n v="0"/>
    <x v="0"/>
    <s v="Cost per Hour"/>
    <x v="47"/>
    <s v="IEC_STD_V10 &gt;&gt; Data Standard &gt;&gt; BPM &gt;&gt; Cost per Hour"/>
    <x v="0"/>
    <s v="E.3.16.0:"/>
    <x v="3"/>
    <x v="3"/>
    <x v="470"/>
    <x v="266"/>
    <x v="266"/>
    <x v="205"/>
    <x v="0"/>
    <x v="0"/>
    <x v="0"/>
    <x v="6"/>
    <m/>
    <x v="0"/>
    <x v="1"/>
    <s v="Cost per Hour_MFG SPDG USD"/>
    <x v="474"/>
    <x v="1"/>
    <x v="0"/>
    <x v="5"/>
    <x v="0"/>
    <x v="0"/>
    <x v="0"/>
    <s v="MFG_SPDG_USD"/>
    <s v="MFG_SPDG_USD"/>
    <x v="51"/>
    <x v="215"/>
    <x v="0"/>
    <n v="9"/>
    <x v="5"/>
    <x v="5"/>
    <x v="6"/>
    <s v=""/>
    <s v=""/>
    <n v="474"/>
    <s v="-474"/>
    <x v="0"/>
    <x v="0"/>
    <x v="0"/>
    <x v="266"/>
    <x v="0"/>
    <s v="製造管理費用_美金"/>
    <s v=""/>
    <s v=""/>
    <x v="0"/>
    <x v="235"/>
    <m/>
    <s v="^()$"/>
    <n v="9"/>
    <x v="0"/>
    <x v="0"/>
    <x v="0"/>
    <x v="0"/>
    <x v="0"/>
    <x v="1"/>
    <b v="0"/>
    <x v="0"/>
    <x v="1"/>
    <n v="0"/>
    <x v="0"/>
    <b v="0"/>
    <b v="0"/>
    <b v="0"/>
    <b v="0"/>
    <b v="0"/>
    <b v="0"/>
    <b v="0"/>
    <b v="0"/>
    <b v="0"/>
    <b v="0"/>
    <b v="0"/>
    <x v="1"/>
    <x v="1"/>
    <n v="0"/>
    <x v="2"/>
    <x v="0"/>
  </r>
  <r>
    <s v="E.3.16.0"/>
    <s v="BPM"/>
    <x v="0"/>
    <x v="267"/>
    <x v="267"/>
    <x v="1"/>
    <x v="263"/>
    <m/>
    <x v="1"/>
    <m/>
    <m/>
    <s v="General"/>
    <x v="6"/>
    <m/>
    <x v="9"/>
    <s v="BPM"/>
    <x v="0"/>
    <x v="5"/>
    <x v="0"/>
    <x v="0"/>
    <s v="CPH_TARGET_USD"/>
    <s v="CPH_TARGET_USD"/>
    <m/>
    <m/>
    <m/>
    <m/>
    <m/>
    <m/>
    <m/>
    <m/>
    <m/>
    <m/>
    <m/>
    <m/>
    <m/>
    <m/>
    <m/>
    <m/>
    <m/>
    <m/>
    <s v="資料清單"/>
    <x v="9"/>
    <x v="4"/>
    <x v="236"/>
    <x v="0"/>
    <s v="IEC_STD_V10 &gt;&gt; Data Standard &gt;&gt; BPM"/>
    <s v="CPH Target USD"/>
    <x v="267"/>
    <x v="1"/>
    <x v="0"/>
    <x v="263"/>
    <x v="0"/>
    <s v="IEC_STD_V10 &gt;&gt; Common &gt;&gt; AutoMetaDataCPH Target USD"/>
    <x v="1"/>
    <x v="0"/>
    <s v="目標工時_美金Property"/>
    <s v="一小時的工廠成本趨勢"/>
    <n v="477"/>
    <n v="473"/>
    <n v="0"/>
    <s v="CPH Target USD"/>
    <n v="1"/>
    <n v="0"/>
    <n v="0"/>
    <x v="0"/>
    <s v="Cost per Hour"/>
    <x v="47"/>
    <s v="IEC_STD_V10 &gt;&gt; Data Standard &gt;&gt; BPM &gt;&gt; Cost per Hour"/>
    <x v="0"/>
    <s v="E.3.16.0:"/>
    <x v="4"/>
    <x v="4"/>
    <x v="470"/>
    <x v="267"/>
    <x v="267"/>
    <x v="205"/>
    <x v="0"/>
    <x v="0"/>
    <x v="0"/>
    <x v="6"/>
    <m/>
    <x v="0"/>
    <x v="1"/>
    <s v="Cost per Hour_CPH Target USD"/>
    <x v="475"/>
    <x v="1"/>
    <x v="0"/>
    <x v="5"/>
    <x v="0"/>
    <x v="0"/>
    <x v="0"/>
    <s v="CPH_TARGET_USD"/>
    <s v="CPH_TARGET_USD"/>
    <x v="52"/>
    <x v="216"/>
    <x v="0"/>
    <n v="9"/>
    <x v="5"/>
    <x v="5"/>
    <x v="6"/>
    <s v=""/>
    <s v=""/>
    <n v="475"/>
    <s v="-475"/>
    <x v="0"/>
    <x v="0"/>
    <x v="0"/>
    <x v="267"/>
    <x v="0"/>
    <s v="目標工時_美金"/>
    <s v=""/>
    <s v=""/>
    <x v="0"/>
    <x v="236"/>
    <m/>
    <s v="^()$"/>
    <n v="9"/>
    <x v="0"/>
    <x v="0"/>
    <x v="0"/>
    <x v="0"/>
    <x v="0"/>
    <x v="1"/>
    <b v="0"/>
    <x v="0"/>
    <x v="1"/>
    <n v="0"/>
    <x v="0"/>
    <b v="0"/>
    <b v="0"/>
    <b v="0"/>
    <b v="0"/>
    <b v="0"/>
    <b v="0"/>
    <b v="0"/>
    <b v="0"/>
    <b v="0"/>
    <b v="0"/>
    <b v="0"/>
    <x v="1"/>
    <x v="1"/>
    <n v="0"/>
    <x v="0"/>
    <x v="0"/>
  </r>
  <r>
    <s v="E.3.16.0"/>
    <s v="BPM"/>
    <x v="0"/>
    <x v="268"/>
    <x v="268"/>
    <x v="143"/>
    <x v="264"/>
    <s v="製造加工費用差額"/>
    <x v="0"/>
    <m/>
    <m/>
    <s v="Confidential"/>
    <x v="0"/>
    <m/>
    <x v="9"/>
    <s v="BPM"/>
    <x v="0"/>
    <x v="5"/>
    <x v="0"/>
    <x v="0"/>
    <s v="INT_MANUFACTURE_VALUE_ADD_GAP"/>
    <m/>
    <m/>
    <m/>
    <m/>
    <m/>
    <m/>
    <m/>
    <m/>
    <m/>
    <m/>
    <m/>
    <m/>
    <m/>
    <m/>
    <m/>
    <m/>
    <m/>
    <m/>
    <m/>
    <s v="資料清單"/>
    <x v="9"/>
    <x v="5"/>
    <x v="237"/>
    <x v="0"/>
    <s v="IEC_STD_V10 &gt;&gt; Data Standard &gt;&gt; BPM"/>
    <s v="Manufacture Value Add GAP"/>
    <x v="268"/>
    <x v="143"/>
    <x v="0"/>
    <x v="264"/>
    <x v="0"/>
    <s v="IEC_STD_V10 &gt;&gt; Common &gt;&gt; AutoMetaDataManufacture Value Add GAP"/>
    <x v="0"/>
    <x v="1"/>
    <s v="製造加工費用差額Concept"/>
    <s v="製造加工費用差額"/>
    <n v="478"/>
    <n v="0"/>
    <n v="0"/>
    <s v=""/>
    <n v="0"/>
    <n v="0"/>
    <n v="0"/>
    <x v="0"/>
    <s v=""/>
    <x v="0"/>
    <s v=""/>
    <x v="0"/>
    <s v="E.3.16.0:"/>
    <x v="5"/>
    <x v="5"/>
    <x v="470"/>
    <x v="268"/>
    <x v="268"/>
    <x v="262"/>
    <x v="0"/>
    <x v="0"/>
    <x v="0"/>
    <x v="0"/>
    <m/>
    <x v="0"/>
    <x v="0"/>
    <s v="Manufacture Value Add GAP"/>
    <x v="476"/>
    <x v="0"/>
    <x v="0"/>
    <x v="5"/>
    <x v="0"/>
    <x v="0"/>
    <x v="0"/>
    <s v="INT_MANUFACTURE_VALUE_ADD_GAP"/>
    <s v=""/>
    <x v="53"/>
    <x v="0"/>
    <x v="0"/>
    <n v="9"/>
    <x v="5"/>
    <x v="5"/>
    <x v="6"/>
    <s v=""/>
    <s v=""/>
    <n v="476"/>
    <s v="-476"/>
    <x v="0"/>
    <x v="0"/>
    <x v="0"/>
    <x v="268"/>
    <x v="0"/>
    <s v="製造加工費用差額"/>
    <s v=""/>
    <s v=""/>
    <x v="0"/>
    <x v="237"/>
    <m/>
    <s v="^()$"/>
    <n v="9"/>
    <x v="0"/>
    <x v="0"/>
    <x v="0"/>
    <x v="0"/>
    <x v="0"/>
    <x v="1"/>
    <b v="0"/>
    <x v="0"/>
    <x v="0"/>
    <n v="0"/>
    <x v="0"/>
    <b v="0"/>
    <b v="0"/>
    <b v="0"/>
    <b v="0"/>
    <b v="0"/>
    <b v="0"/>
    <b v="0"/>
    <b v="0"/>
    <b v="0"/>
    <b v="0"/>
    <b v="0"/>
    <x v="1"/>
    <x v="1"/>
    <n v="0"/>
    <x v="4"/>
    <x v="0"/>
  </r>
  <r>
    <s v="E.3.16.0"/>
    <s v="BPM"/>
    <x v="0"/>
    <x v="269"/>
    <x v="269"/>
    <x v="1"/>
    <x v="265"/>
    <s v="Ex:2021"/>
    <x v="1"/>
    <m/>
    <m/>
    <s v="General"/>
    <x v="3"/>
    <m/>
    <x v="9"/>
    <s v="BPM"/>
    <x v="0"/>
    <x v="5"/>
    <x v="0"/>
    <x v="0"/>
    <s v="YEAR"/>
    <s v="YEAR"/>
    <m/>
    <m/>
    <m/>
    <m/>
    <m/>
    <m/>
    <m/>
    <m/>
    <m/>
    <m/>
    <m/>
    <m/>
    <m/>
    <m/>
    <m/>
    <m/>
    <m/>
    <m/>
    <s v="資料清單"/>
    <x v="9"/>
    <x v="6"/>
    <x v="238"/>
    <x v="0"/>
    <s v="IEC_STD_V10 &gt;&gt; Data Standard &gt;&gt; BPM"/>
    <s v="Year"/>
    <x v="269"/>
    <x v="1"/>
    <x v="0"/>
    <x v="265"/>
    <x v="0"/>
    <s v="IEC_STD_V10 &gt;&gt; Common &gt;&gt; AutoMetaDataYear"/>
    <x v="1"/>
    <x v="0"/>
    <s v="年度Property"/>
    <s v="製造加工費用差額"/>
    <n v="479"/>
    <n v="478"/>
    <n v="0"/>
    <s v="Year"/>
    <n v="1"/>
    <n v="0"/>
    <n v="0"/>
    <x v="0"/>
    <s v="Manufacture Value Add GAP"/>
    <x v="48"/>
    <s v="IEC_STD_V10 &gt;&gt; Data Standard &gt;&gt; BPM &gt;&gt; Manufacture Value Add GAP"/>
    <x v="0"/>
    <s v="E.3.16.0:"/>
    <x v="6"/>
    <x v="6"/>
    <x v="470"/>
    <x v="269"/>
    <x v="269"/>
    <x v="263"/>
    <x v="0"/>
    <x v="0"/>
    <x v="0"/>
    <x v="3"/>
    <m/>
    <x v="0"/>
    <x v="1"/>
    <s v="Manufacture Value Add GAP_Year"/>
    <x v="477"/>
    <x v="1"/>
    <x v="0"/>
    <x v="5"/>
    <x v="0"/>
    <x v="0"/>
    <x v="0"/>
    <s v="YEAR"/>
    <s v="YEAR"/>
    <x v="54"/>
    <x v="217"/>
    <x v="0"/>
    <n v="9"/>
    <x v="5"/>
    <x v="5"/>
    <x v="6"/>
    <s v=""/>
    <s v=""/>
    <n v="477"/>
    <s v="-477"/>
    <x v="0"/>
    <x v="0"/>
    <x v="0"/>
    <x v="269"/>
    <x v="0"/>
    <s v="年度"/>
    <s v=""/>
    <s v=""/>
    <x v="0"/>
    <x v="238"/>
    <m/>
    <s v="^()$"/>
    <n v="9"/>
    <x v="0"/>
    <x v="0"/>
    <x v="0"/>
    <x v="0"/>
    <x v="0"/>
    <x v="1"/>
    <b v="0"/>
    <x v="0"/>
    <x v="1"/>
    <n v="0"/>
    <x v="0"/>
    <b v="0"/>
    <b v="0"/>
    <b v="0"/>
    <b v="0"/>
    <b v="0"/>
    <b v="0"/>
    <b v="0"/>
    <b v="0"/>
    <b v="0"/>
    <b v="0"/>
    <b v="0"/>
    <x v="1"/>
    <x v="1"/>
    <n v="0"/>
    <x v="43"/>
    <x v="0"/>
  </r>
  <r>
    <s v="E.3.16.0"/>
    <s v="BPM"/>
    <x v="0"/>
    <x v="270"/>
    <x v="270"/>
    <x v="1"/>
    <x v="266"/>
    <s v="MVA Quote"/>
    <x v="1"/>
    <m/>
    <m/>
    <s v="General"/>
    <x v="6"/>
    <m/>
    <x v="9"/>
    <s v="BPM"/>
    <x v="0"/>
    <x v="5"/>
    <x v="0"/>
    <x v="0"/>
    <s v="QUOTE_AMOUNT_USD"/>
    <s v="QUOTE_AMOUNT_USD"/>
    <m/>
    <m/>
    <m/>
    <m/>
    <m/>
    <m/>
    <m/>
    <m/>
    <m/>
    <m/>
    <m/>
    <m/>
    <m/>
    <m/>
    <m/>
    <m/>
    <m/>
    <m/>
    <s v="資料清單"/>
    <x v="9"/>
    <x v="7"/>
    <x v="239"/>
    <x v="0"/>
    <s v="IEC_STD_V10 &gt;&gt; Data Standard &gt;&gt; BPM"/>
    <s v="Quote Amount USD"/>
    <x v="270"/>
    <x v="1"/>
    <x v="0"/>
    <x v="266"/>
    <x v="0"/>
    <s v="IEC_STD_V10 &gt;&gt; Common &gt;&gt; AutoMetaDataQuote Amount USD"/>
    <x v="1"/>
    <x v="0"/>
    <s v="報價費用_美金Property"/>
    <s v="製造加工費用差額"/>
    <n v="480"/>
    <n v="478"/>
    <n v="0"/>
    <s v="Quote Amount USD"/>
    <n v="1"/>
    <n v="0"/>
    <n v="0"/>
    <x v="0"/>
    <s v="Manufacture Value Add GAP"/>
    <x v="48"/>
    <s v="IEC_STD_V10 &gt;&gt; Data Standard &gt;&gt; BPM &gt;&gt; Manufacture Value Add GAP"/>
    <x v="0"/>
    <s v="E.3.16.0:"/>
    <x v="7"/>
    <x v="7"/>
    <x v="470"/>
    <x v="270"/>
    <x v="270"/>
    <x v="264"/>
    <x v="0"/>
    <x v="0"/>
    <x v="0"/>
    <x v="6"/>
    <m/>
    <x v="0"/>
    <x v="1"/>
    <s v="Manufacture Value Add GAP_Quote Amount USD"/>
    <x v="478"/>
    <x v="1"/>
    <x v="0"/>
    <x v="5"/>
    <x v="0"/>
    <x v="0"/>
    <x v="0"/>
    <s v="QUOTE_AMOUNT_USD"/>
    <s v="QUOTE_AMOUNT_USD"/>
    <x v="55"/>
    <x v="218"/>
    <x v="0"/>
    <n v="9"/>
    <x v="5"/>
    <x v="5"/>
    <x v="6"/>
    <s v=""/>
    <s v=""/>
    <n v="478"/>
    <s v="-478"/>
    <x v="0"/>
    <x v="0"/>
    <x v="0"/>
    <x v="270"/>
    <x v="0"/>
    <s v="報價費用_美金"/>
    <s v=""/>
    <s v=""/>
    <x v="0"/>
    <x v="239"/>
    <m/>
    <s v="^()$"/>
    <n v="9"/>
    <x v="0"/>
    <x v="0"/>
    <x v="0"/>
    <x v="0"/>
    <x v="0"/>
    <x v="1"/>
    <b v="0"/>
    <x v="0"/>
    <x v="1"/>
    <n v="0"/>
    <x v="0"/>
    <b v="0"/>
    <b v="0"/>
    <b v="0"/>
    <b v="0"/>
    <b v="0"/>
    <b v="0"/>
    <b v="0"/>
    <b v="0"/>
    <b v="0"/>
    <b v="0"/>
    <b v="0"/>
    <x v="1"/>
    <x v="1"/>
    <n v="0"/>
    <x v="11"/>
    <x v="0"/>
  </r>
  <r>
    <s v="E.3.16.0"/>
    <s v="BPM"/>
    <x v="0"/>
    <x v="271"/>
    <x v="271"/>
    <x v="1"/>
    <x v="267"/>
    <s v="NT"/>
    <x v="1"/>
    <m/>
    <m/>
    <s v="General"/>
    <x v="6"/>
    <m/>
    <x v="9"/>
    <s v="BPM"/>
    <x v="0"/>
    <x v="5"/>
    <x v="0"/>
    <x v="0"/>
    <s v="SPDG_AVG"/>
    <s v="SPDG_AVG"/>
    <m/>
    <m/>
    <m/>
    <m/>
    <m/>
    <m/>
    <m/>
    <m/>
    <m/>
    <m/>
    <m/>
    <m/>
    <m/>
    <m/>
    <m/>
    <m/>
    <m/>
    <m/>
    <s v="資料清單"/>
    <x v="9"/>
    <x v="8"/>
    <x v="240"/>
    <x v="0"/>
    <s v="IEC_STD_V10 &gt;&gt; Data Standard &gt;&gt; BPM"/>
    <s v="SPDG AVG"/>
    <x v="271"/>
    <x v="1"/>
    <x v="0"/>
    <x v="267"/>
    <x v="0"/>
    <s v="IEC_STD_V10 &gt;&gt; Common &gt;&gt; AutoMetaDataSPDG AVG"/>
    <x v="1"/>
    <x v="0"/>
    <s v="製造費用年度平均Property"/>
    <s v="製造加工費用差額"/>
    <n v="481"/>
    <n v="478"/>
    <n v="0"/>
    <s v="SPDG AVG"/>
    <n v="1"/>
    <n v="0"/>
    <n v="0"/>
    <x v="0"/>
    <s v="Manufacture Value Add GAP"/>
    <x v="48"/>
    <s v="IEC_STD_V10 &gt;&gt; Data Standard &gt;&gt; BPM &gt;&gt; Manufacture Value Add GAP"/>
    <x v="0"/>
    <s v="E.3.16.0:"/>
    <x v="8"/>
    <x v="8"/>
    <x v="470"/>
    <x v="271"/>
    <x v="271"/>
    <x v="265"/>
    <x v="0"/>
    <x v="0"/>
    <x v="0"/>
    <x v="6"/>
    <m/>
    <x v="0"/>
    <x v="1"/>
    <s v="Manufacture Value Add GAP_SPDG AVG"/>
    <x v="479"/>
    <x v="1"/>
    <x v="0"/>
    <x v="5"/>
    <x v="0"/>
    <x v="0"/>
    <x v="0"/>
    <s v="SPDG_AVG"/>
    <s v="SPDG_AVG"/>
    <x v="56"/>
    <x v="219"/>
    <x v="0"/>
    <n v="9"/>
    <x v="5"/>
    <x v="5"/>
    <x v="6"/>
    <s v=""/>
    <s v=""/>
    <n v="479"/>
    <s v="-479"/>
    <x v="0"/>
    <x v="0"/>
    <x v="0"/>
    <x v="271"/>
    <x v="0"/>
    <s v="製造費用年度平均"/>
    <s v=""/>
    <s v=""/>
    <x v="0"/>
    <x v="240"/>
    <m/>
    <s v="^()$"/>
    <n v="9"/>
    <x v="0"/>
    <x v="0"/>
    <x v="0"/>
    <x v="0"/>
    <x v="0"/>
    <x v="1"/>
    <b v="0"/>
    <x v="0"/>
    <x v="1"/>
    <n v="0"/>
    <x v="0"/>
    <b v="0"/>
    <b v="0"/>
    <b v="0"/>
    <b v="0"/>
    <b v="0"/>
    <b v="0"/>
    <b v="0"/>
    <b v="0"/>
    <b v="0"/>
    <b v="0"/>
    <b v="0"/>
    <x v="1"/>
    <x v="1"/>
    <n v="0"/>
    <x v="41"/>
    <x v="0"/>
  </r>
  <r>
    <s v="E.3.16.0"/>
    <s v="BPM"/>
    <x v="0"/>
    <x v="272"/>
    <x v="272"/>
    <x v="1"/>
    <x v="268"/>
    <s v="NT"/>
    <x v="1"/>
    <m/>
    <m/>
    <s v="General"/>
    <x v="6"/>
    <m/>
    <x v="9"/>
    <s v="BPM"/>
    <x v="0"/>
    <x v="5"/>
    <x v="0"/>
    <x v="0"/>
    <s v="SPDG_YTD"/>
    <s v="SPDG_YTD"/>
    <m/>
    <m/>
    <m/>
    <m/>
    <m/>
    <m/>
    <m/>
    <m/>
    <m/>
    <m/>
    <m/>
    <m/>
    <m/>
    <m/>
    <m/>
    <m/>
    <m/>
    <m/>
    <s v="資料清單"/>
    <x v="9"/>
    <x v="9"/>
    <x v="241"/>
    <x v="0"/>
    <s v="IEC_STD_V10 &gt;&gt; Data Standard &gt;&gt; BPM"/>
    <s v="SPDG YTD"/>
    <x v="272"/>
    <x v="1"/>
    <x v="0"/>
    <x v="268"/>
    <x v="0"/>
    <s v="IEC_STD_V10 &gt;&gt; Common &gt;&gt; AutoMetaDataSPDG YTD"/>
    <x v="1"/>
    <x v="0"/>
    <s v="年初至今製造費用總額Property"/>
    <s v="製造加工費用差額"/>
    <n v="482"/>
    <n v="478"/>
    <n v="0"/>
    <s v="SPDG YTD"/>
    <n v="1"/>
    <n v="0"/>
    <n v="0"/>
    <x v="0"/>
    <s v="Manufacture Value Add GAP"/>
    <x v="48"/>
    <s v="IEC_STD_V10 &gt;&gt; Data Standard &gt;&gt; BPM &gt;&gt; Manufacture Value Add GAP"/>
    <x v="0"/>
    <s v="E.3.16.0:"/>
    <x v="9"/>
    <x v="9"/>
    <x v="470"/>
    <x v="272"/>
    <x v="272"/>
    <x v="265"/>
    <x v="0"/>
    <x v="0"/>
    <x v="0"/>
    <x v="6"/>
    <m/>
    <x v="0"/>
    <x v="1"/>
    <s v="Manufacture Value Add GAP_SPDG YTD"/>
    <x v="480"/>
    <x v="1"/>
    <x v="0"/>
    <x v="5"/>
    <x v="0"/>
    <x v="0"/>
    <x v="0"/>
    <s v="SPDG_YTD"/>
    <s v="SPDG_YTD"/>
    <x v="57"/>
    <x v="220"/>
    <x v="0"/>
    <n v="9"/>
    <x v="5"/>
    <x v="5"/>
    <x v="6"/>
    <s v=""/>
    <s v=""/>
    <n v="480"/>
    <s v="-480"/>
    <x v="0"/>
    <x v="0"/>
    <x v="0"/>
    <x v="272"/>
    <x v="0"/>
    <s v="年初至今製造費用總額"/>
    <s v=""/>
    <s v=""/>
    <x v="0"/>
    <x v="241"/>
    <m/>
    <s v="^()$"/>
    <n v="9"/>
    <x v="0"/>
    <x v="0"/>
    <x v="0"/>
    <x v="0"/>
    <x v="0"/>
    <x v="1"/>
    <b v="0"/>
    <x v="0"/>
    <x v="1"/>
    <n v="0"/>
    <x v="0"/>
    <b v="0"/>
    <b v="0"/>
    <b v="0"/>
    <b v="0"/>
    <b v="0"/>
    <b v="0"/>
    <b v="0"/>
    <b v="0"/>
    <b v="0"/>
    <b v="0"/>
    <b v="0"/>
    <x v="1"/>
    <x v="1"/>
    <n v="0"/>
    <x v="41"/>
    <x v="0"/>
  </r>
  <r>
    <s v="E.3.16.0"/>
    <s v="BPM"/>
    <x v="0"/>
    <x v="273"/>
    <x v="273"/>
    <x v="1"/>
    <x v="269"/>
    <s v="NT"/>
    <x v="1"/>
    <m/>
    <m/>
    <s v="General"/>
    <x v="6"/>
    <m/>
    <x v="9"/>
    <s v="BPM"/>
    <x v="0"/>
    <x v="5"/>
    <x v="0"/>
    <x v="0"/>
    <s v="QUOTE_AVG"/>
    <s v="QUOTE_AVG"/>
    <m/>
    <m/>
    <m/>
    <m/>
    <m/>
    <m/>
    <m/>
    <m/>
    <m/>
    <m/>
    <m/>
    <m/>
    <m/>
    <m/>
    <m/>
    <m/>
    <m/>
    <m/>
    <s v="資料清單"/>
    <x v="9"/>
    <x v="10"/>
    <x v="242"/>
    <x v="0"/>
    <s v="IEC_STD_V10 &gt;&gt; Data Standard &gt;&gt; BPM"/>
    <s v="Quote AVG"/>
    <x v="273"/>
    <x v="1"/>
    <x v="0"/>
    <x v="269"/>
    <x v="0"/>
    <s v="IEC_STD_V10 &gt;&gt; Common &gt;&gt; AutoMetaDataQuote AVG"/>
    <x v="1"/>
    <x v="0"/>
    <s v="年度平均報價Property"/>
    <s v="製造加工費用差額"/>
    <n v="483"/>
    <n v="478"/>
    <n v="0"/>
    <s v="Quote AVG"/>
    <n v="1"/>
    <n v="0"/>
    <n v="0"/>
    <x v="0"/>
    <s v="Manufacture Value Add GAP"/>
    <x v="48"/>
    <s v="IEC_STD_V10 &gt;&gt; Data Standard &gt;&gt; BPM &gt;&gt; Manufacture Value Add GAP"/>
    <x v="0"/>
    <s v="E.3.16.0:"/>
    <x v="10"/>
    <x v="10"/>
    <x v="470"/>
    <x v="273"/>
    <x v="273"/>
    <x v="265"/>
    <x v="0"/>
    <x v="0"/>
    <x v="0"/>
    <x v="6"/>
    <m/>
    <x v="0"/>
    <x v="1"/>
    <s v="Manufacture Value Add GAP_Quote AVG"/>
    <x v="481"/>
    <x v="1"/>
    <x v="0"/>
    <x v="5"/>
    <x v="0"/>
    <x v="0"/>
    <x v="0"/>
    <s v="QUOTE_AVG"/>
    <s v="QUOTE_AVG"/>
    <x v="58"/>
    <x v="221"/>
    <x v="0"/>
    <n v="9"/>
    <x v="5"/>
    <x v="5"/>
    <x v="6"/>
    <s v=""/>
    <s v=""/>
    <n v="481"/>
    <s v="-481"/>
    <x v="0"/>
    <x v="0"/>
    <x v="0"/>
    <x v="273"/>
    <x v="0"/>
    <s v="年度平均報價"/>
    <s v=""/>
    <s v=""/>
    <x v="0"/>
    <x v="242"/>
    <m/>
    <s v="^()$"/>
    <n v="9"/>
    <x v="0"/>
    <x v="0"/>
    <x v="0"/>
    <x v="0"/>
    <x v="0"/>
    <x v="1"/>
    <b v="0"/>
    <x v="0"/>
    <x v="1"/>
    <n v="0"/>
    <x v="0"/>
    <b v="0"/>
    <b v="0"/>
    <b v="0"/>
    <b v="0"/>
    <b v="0"/>
    <b v="0"/>
    <b v="0"/>
    <b v="0"/>
    <b v="0"/>
    <b v="0"/>
    <b v="0"/>
    <x v="1"/>
    <x v="1"/>
    <n v="0"/>
    <x v="35"/>
    <x v="0"/>
  </r>
  <r>
    <s v="E.3.16.0"/>
    <s v="BPM"/>
    <x v="0"/>
    <x v="274"/>
    <x v="274"/>
    <x v="1"/>
    <x v="270"/>
    <s v="NT"/>
    <x v="1"/>
    <m/>
    <m/>
    <s v="General"/>
    <x v="6"/>
    <m/>
    <x v="9"/>
    <s v="BPM"/>
    <x v="0"/>
    <x v="5"/>
    <x v="0"/>
    <x v="0"/>
    <s v="QUOTE_YTD"/>
    <s v="QUOTE_YTD"/>
    <m/>
    <m/>
    <m/>
    <m/>
    <m/>
    <m/>
    <m/>
    <m/>
    <m/>
    <m/>
    <m/>
    <m/>
    <m/>
    <m/>
    <m/>
    <m/>
    <m/>
    <m/>
    <s v="資料清單"/>
    <x v="9"/>
    <x v="11"/>
    <x v="243"/>
    <x v="0"/>
    <s v="IEC_STD_V10 &gt;&gt; Data Standard &gt;&gt; BPM"/>
    <s v="Quote YTD"/>
    <x v="274"/>
    <x v="1"/>
    <x v="0"/>
    <x v="270"/>
    <x v="0"/>
    <s v="IEC_STD_V10 &gt;&gt; Common &gt;&gt; AutoMetaDataQuote YTD"/>
    <x v="1"/>
    <x v="0"/>
    <s v="年初至今報價總額Property"/>
    <s v="製造加工費用差額"/>
    <n v="484"/>
    <n v="478"/>
    <n v="0"/>
    <s v="Quote YTD"/>
    <n v="1"/>
    <n v="0"/>
    <n v="0"/>
    <x v="0"/>
    <s v="Manufacture Value Add GAP"/>
    <x v="48"/>
    <s v="IEC_STD_V10 &gt;&gt; Data Standard &gt;&gt; BPM &gt;&gt; Manufacture Value Add GAP"/>
    <x v="0"/>
    <s v="E.3.16.0:"/>
    <x v="11"/>
    <x v="11"/>
    <x v="470"/>
    <x v="274"/>
    <x v="274"/>
    <x v="265"/>
    <x v="0"/>
    <x v="0"/>
    <x v="0"/>
    <x v="6"/>
    <m/>
    <x v="0"/>
    <x v="1"/>
    <s v="Manufacture Value Add GAP_Quote YTD"/>
    <x v="482"/>
    <x v="1"/>
    <x v="0"/>
    <x v="5"/>
    <x v="0"/>
    <x v="0"/>
    <x v="0"/>
    <s v="QUOTE_YTD"/>
    <s v="QUOTE_YTD"/>
    <x v="59"/>
    <x v="222"/>
    <x v="0"/>
    <n v="9"/>
    <x v="5"/>
    <x v="5"/>
    <x v="6"/>
    <s v=""/>
    <s v=""/>
    <n v="482"/>
    <s v="-482"/>
    <x v="0"/>
    <x v="0"/>
    <x v="0"/>
    <x v="274"/>
    <x v="0"/>
    <s v="年初至今報價總額"/>
    <s v=""/>
    <s v=""/>
    <x v="0"/>
    <x v="243"/>
    <m/>
    <s v="^()$"/>
    <n v="9"/>
    <x v="0"/>
    <x v="0"/>
    <x v="0"/>
    <x v="0"/>
    <x v="0"/>
    <x v="1"/>
    <b v="0"/>
    <x v="0"/>
    <x v="1"/>
    <n v="0"/>
    <x v="0"/>
    <b v="0"/>
    <b v="0"/>
    <b v="0"/>
    <b v="0"/>
    <b v="0"/>
    <b v="0"/>
    <b v="0"/>
    <b v="0"/>
    <b v="0"/>
    <b v="0"/>
    <b v="0"/>
    <x v="1"/>
    <x v="1"/>
    <n v="0"/>
    <x v="35"/>
    <x v="0"/>
  </r>
  <r>
    <s v="E.3.16.0"/>
    <s v="BPM"/>
    <x v="0"/>
    <x v="275"/>
    <x v="275"/>
    <x v="144"/>
    <x v="271"/>
    <s v="單台/片製造成本"/>
    <x v="0"/>
    <m/>
    <m/>
    <s v="Confidential"/>
    <x v="0"/>
    <m/>
    <x v="9"/>
    <s v="BPM"/>
    <x v="0"/>
    <x v="5"/>
    <x v="0"/>
    <x v="0"/>
    <s v="INT_MFG_COST_PER_UNIT"/>
    <m/>
    <m/>
    <m/>
    <m/>
    <m/>
    <m/>
    <m/>
    <m/>
    <m/>
    <m/>
    <m/>
    <m/>
    <m/>
    <m/>
    <m/>
    <m/>
    <m/>
    <m/>
    <m/>
    <s v="資料清單"/>
    <x v="9"/>
    <x v="12"/>
    <x v="244"/>
    <x v="0"/>
    <s v="IEC_STD_V10 &gt;&gt; Data Standard &gt;&gt; BPM"/>
    <s v="MFG cost per unit"/>
    <x v="275"/>
    <x v="144"/>
    <x v="0"/>
    <x v="271"/>
    <x v="0"/>
    <s v="IEC_STD_V10 &gt;&gt; Common &gt;&gt; AutoMetaDataMFG cost per unit"/>
    <x v="0"/>
    <x v="1"/>
    <s v="單台/片製造成本Concept"/>
    <s v="單台/片製造成本"/>
    <n v="485"/>
    <n v="0"/>
    <n v="0"/>
    <s v=""/>
    <n v="0"/>
    <n v="0"/>
    <n v="0"/>
    <x v="0"/>
    <s v=""/>
    <x v="0"/>
    <s v=""/>
    <x v="0"/>
    <s v="E.3.16.0:"/>
    <x v="12"/>
    <x v="12"/>
    <x v="470"/>
    <x v="275"/>
    <x v="275"/>
    <x v="266"/>
    <x v="0"/>
    <x v="0"/>
    <x v="0"/>
    <x v="0"/>
    <m/>
    <x v="0"/>
    <x v="0"/>
    <s v="MFG cost per unit"/>
    <x v="483"/>
    <x v="0"/>
    <x v="0"/>
    <x v="5"/>
    <x v="0"/>
    <x v="0"/>
    <x v="0"/>
    <s v="INT_MFG_COST_PER_UNIT"/>
    <s v=""/>
    <x v="60"/>
    <x v="0"/>
    <x v="0"/>
    <n v="9"/>
    <x v="5"/>
    <x v="5"/>
    <x v="6"/>
    <s v=""/>
    <s v=""/>
    <n v="483"/>
    <s v="-483"/>
    <x v="0"/>
    <x v="0"/>
    <x v="0"/>
    <x v="275"/>
    <x v="0"/>
    <s v="單台/片製造成本"/>
    <s v=""/>
    <s v=""/>
    <x v="0"/>
    <x v="244"/>
    <m/>
    <s v="^()$"/>
    <n v="9"/>
    <x v="0"/>
    <x v="0"/>
    <x v="0"/>
    <x v="0"/>
    <x v="0"/>
    <x v="1"/>
    <b v="0"/>
    <x v="0"/>
    <x v="0"/>
    <n v="0"/>
    <x v="0"/>
    <b v="0"/>
    <b v="0"/>
    <b v="0"/>
    <b v="0"/>
    <b v="0"/>
    <b v="0"/>
    <b v="0"/>
    <b v="0"/>
    <b v="0"/>
    <b v="0"/>
    <b v="0"/>
    <x v="1"/>
    <x v="1"/>
    <n v="0"/>
    <x v="3"/>
    <x v="0"/>
  </r>
  <r>
    <s v="E.3.16.0"/>
    <s v="BPM"/>
    <x v="0"/>
    <x v="276"/>
    <x v="276"/>
    <x v="1"/>
    <x v="272"/>
    <m/>
    <x v="1"/>
    <m/>
    <m/>
    <s v="General"/>
    <x v="4"/>
    <m/>
    <x v="9"/>
    <s v="BPM"/>
    <x v="0"/>
    <x v="5"/>
    <x v="0"/>
    <x v="0"/>
    <s v="PLACEMENT"/>
    <s v="PLACEMENT"/>
    <m/>
    <m/>
    <m/>
    <m/>
    <m/>
    <m/>
    <m/>
    <m/>
    <m/>
    <m/>
    <m/>
    <m/>
    <m/>
    <m/>
    <m/>
    <m/>
    <m/>
    <m/>
    <s v="資料清單"/>
    <x v="9"/>
    <x v="13"/>
    <x v="245"/>
    <x v="0"/>
    <s v="IEC_STD_V10 &gt;&gt; Data Standard &gt;&gt; BPM"/>
    <s v="Placement"/>
    <x v="276"/>
    <x v="1"/>
    <x v="0"/>
    <x v="272"/>
    <x v="0"/>
    <s v="IEC_STD_V10 &gt;&gt; Common &gt;&gt; AutoMetaDataPlacement"/>
    <x v="1"/>
    <x v="0"/>
    <s v="零件數Property"/>
    <s v="單台/片製造成本"/>
    <n v="486"/>
    <n v="485"/>
    <n v="0"/>
    <s v="Placement"/>
    <n v="1"/>
    <n v="0"/>
    <n v="0"/>
    <x v="0"/>
    <s v="MFG cost per unit"/>
    <x v="49"/>
    <s v="IEC_STD_V10 &gt;&gt; Data Standard &gt;&gt; BPM &gt;&gt; MFG cost per unit"/>
    <x v="0"/>
    <s v="E.3.16.0:"/>
    <x v="13"/>
    <x v="13"/>
    <x v="470"/>
    <x v="276"/>
    <x v="276"/>
    <x v="205"/>
    <x v="0"/>
    <x v="0"/>
    <x v="0"/>
    <x v="4"/>
    <m/>
    <x v="0"/>
    <x v="1"/>
    <s v="MFG cost per unit_Placement"/>
    <x v="484"/>
    <x v="1"/>
    <x v="0"/>
    <x v="5"/>
    <x v="0"/>
    <x v="0"/>
    <x v="0"/>
    <s v="PLACEMENT"/>
    <s v="PLACEMENT"/>
    <x v="61"/>
    <x v="223"/>
    <x v="0"/>
    <n v="9"/>
    <x v="5"/>
    <x v="5"/>
    <x v="6"/>
    <s v=""/>
    <s v=""/>
    <n v="484"/>
    <s v="-484"/>
    <x v="0"/>
    <x v="0"/>
    <x v="0"/>
    <x v="276"/>
    <x v="0"/>
    <s v="零件數"/>
    <s v=""/>
    <s v=""/>
    <x v="0"/>
    <x v="245"/>
    <m/>
    <s v="^()$"/>
    <n v="9"/>
    <x v="0"/>
    <x v="0"/>
    <x v="0"/>
    <x v="0"/>
    <x v="0"/>
    <x v="1"/>
    <b v="0"/>
    <x v="0"/>
    <x v="1"/>
    <n v="0"/>
    <x v="0"/>
    <b v="0"/>
    <b v="0"/>
    <b v="0"/>
    <b v="0"/>
    <b v="0"/>
    <b v="0"/>
    <b v="0"/>
    <b v="0"/>
    <b v="0"/>
    <b v="0"/>
    <b v="0"/>
    <x v="1"/>
    <x v="1"/>
    <n v="0"/>
    <x v="35"/>
    <x v="0"/>
  </r>
  <r>
    <s v="E.3.16.0"/>
    <s v="BPM"/>
    <x v="0"/>
    <x v="277"/>
    <x v="277"/>
    <x v="145"/>
    <x v="273"/>
    <m/>
    <x v="0"/>
    <m/>
    <m/>
    <s v="General"/>
    <x v="0"/>
    <m/>
    <x v="9"/>
    <s v="BPM"/>
    <x v="0"/>
    <x v="5"/>
    <x v="0"/>
    <x v="0"/>
    <s v="INT_MFG_SPENDING_MASTER"/>
    <m/>
    <m/>
    <m/>
    <m/>
    <m/>
    <m/>
    <m/>
    <m/>
    <m/>
    <m/>
    <m/>
    <m/>
    <m/>
    <m/>
    <m/>
    <m/>
    <m/>
    <m/>
    <m/>
    <s v="資料清單"/>
    <x v="9"/>
    <x v="14"/>
    <x v="246"/>
    <x v="0"/>
    <s v="IEC_STD_V10 &gt;&gt; Data Standard &gt;&gt; BPM"/>
    <s v="MFG Spending Master"/>
    <x v="277"/>
    <x v="145"/>
    <x v="0"/>
    <x v="273"/>
    <x v="0"/>
    <s v="IEC_STD_V10 &gt;&gt; Common &gt;&gt; AutoMetaDataMFG Spending Master"/>
    <x v="0"/>
    <x v="0"/>
    <s v="製造費用主檔Concept"/>
    <s v="製造費用主檔"/>
    <n v="487"/>
    <n v="0"/>
    <n v="0"/>
    <s v=""/>
    <n v="0"/>
    <n v="0"/>
    <n v="0"/>
    <x v="0"/>
    <s v=""/>
    <x v="0"/>
    <s v=""/>
    <x v="0"/>
    <s v="E.3.16.0:"/>
    <x v="14"/>
    <x v="14"/>
    <x v="470"/>
    <x v="277"/>
    <x v="277"/>
    <x v="205"/>
    <x v="0"/>
    <x v="0"/>
    <x v="0"/>
    <x v="0"/>
    <m/>
    <x v="0"/>
    <x v="0"/>
    <s v="MFG Spending Master"/>
    <x v="485"/>
    <x v="0"/>
    <x v="0"/>
    <x v="5"/>
    <x v="0"/>
    <x v="0"/>
    <x v="0"/>
    <s v="INT_MFG_SPENDING_MASTER"/>
    <s v=""/>
    <x v="62"/>
    <x v="0"/>
    <x v="0"/>
    <n v="9"/>
    <x v="5"/>
    <x v="5"/>
    <x v="6"/>
    <s v=""/>
    <s v=""/>
    <n v="485"/>
    <s v="-485"/>
    <x v="0"/>
    <x v="0"/>
    <x v="0"/>
    <x v="277"/>
    <x v="0"/>
    <s v="製造費用主檔"/>
    <s v=""/>
    <s v=""/>
    <x v="0"/>
    <x v="246"/>
    <m/>
    <s v="^()$"/>
    <n v="9"/>
    <x v="0"/>
    <x v="0"/>
    <x v="0"/>
    <x v="0"/>
    <x v="0"/>
    <x v="1"/>
    <b v="0"/>
    <x v="0"/>
    <x v="0"/>
    <n v="0"/>
    <x v="0"/>
    <b v="0"/>
    <b v="0"/>
    <b v="0"/>
    <b v="0"/>
    <b v="0"/>
    <b v="0"/>
    <b v="0"/>
    <b v="0"/>
    <b v="0"/>
    <b v="0"/>
    <b v="0"/>
    <x v="1"/>
    <x v="1"/>
    <n v="0"/>
    <x v="5"/>
    <x v="0"/>
  </r>
  <r>
    <s v="E.3.16.0"/>
    <s v="BPM"/>
    <x v="0"/>
    <x v="232"/>
    <x v="232"/>
    <x v="1"/>
    <x v="274"/>
    <s v="ALL,TAO,IPT,IMX,ICZ"/>
    <x v="1"/>
    <m/>
    <m/>
    <s v="General"/>
    <x v="2"/>
    <s v="ALL,TAO,IPT,IMX,ICZ"/>
    <x v="9"/>
    <s v="BPM"/>
    <x v="0"/>
    <x v="5"/>
    <x v="0"/>
    <x v="0"/>
    <s v="SITE"/>
    <s v="SITE"/>
    <m/>
    <m/>
    <m/>
    <m/>
    <m/>
    <m/>
    <m/>
    <m/>
    <m/>
    <m/>
    <m/>
    <m/>
    <m/>
    <m/>
    <m/>
    <m/>
    <m/>
    <m/>
    <s v="資料清單"/>
    <x v="9"/>
    <x v="15"/>
    <x v="201"/>
    <x v="0"/>
    <s v="IEC_STD_V10 &gt;&gt; Data Standard &gt;&gt; BPM"/>
    <s v="Site"/>
    <x v="232"/>
    <x v="1"/>
    <x v="0"/>
    <x v="274"/>
    <x v="0"/>
    <s v="IEC_STD_V10 &gt;&gt; Common &gt;&gt; AutoMetaDataSite"/>
    <x v="1"/>
    <x v="0"/>
    <s v="廠區Property"/>
    <s v="製造費用主檔"/>
    <n v="408"/>
    <n v="487"/>
    <n v="0"/>
    <s v="Site"/>
    <n v="4"/>
    <n v="0"/>
    <n v="0"/>
    <x v="0"/>
    <s v="MFG Spending Master"/>
    <x v="50"/>
    <s v="IEC_STD_V10 &gt;&gt; Data Standard &gt;&gt; BPM &gt;&gt; MFG Spending Master"/>
    <x v="0"/>
    <s v="E.3.16.0:"/>
    <x v="15"/>
    <x v="15"/>
    <x v="470"/>
    <x v="232"/>
    <x v="232"/>
    <x v="267"/>
    <x v="31"/>
    <x v="0"/>
    <x v="0"/>
    <x v="2"/>
    <m/>
    <x v="0"/>
    <x v="1"/>
    <s v="MFG Spending Master_Site"/>
    <x v="486"/>
    <x v="1"/>
    <x v="0"/>
    <x v="5"/>
    <x v="0"/>
    <x v="0"/>
    <x v="0"/>
    <s v="SITE"/>
    <s v="SITE"/>
    <x v="63"/>
    <x v="187"/>
    <x v="0"/>
    <n v="9"/>
    <x v="5"/>
    <x v="5"/>
    <x v="6"/>
    <s v=""/>
    <s v=""/>
    <n v="486"/>
    <s v="-486"/>
    <x v="0"/>
    <x v="0"/>
    <x v="0"/>
    <x v="232"/>
    <x v="0"/>
    <s v="廠區"/>
    <s v=""/>
    <s v=""/>
    <x v="0"/>
    <x v="201"/>
    <m/>
    <s v="^()$"/>
    <n v="9"/>
    <x v="0"/>
    <x v="0"/>
    <x v="0"/>
    <x v="0"/>
    <x v="1"/>
    <x v="1"/>
    <b v="0"/>
    <x v="0"/>
    <x v="1"/>
    <n v="0"/>
    <x v="0"/>
    <b v="0"/>
    <b v="0"/>
    <b v="0"/>
    <b v="0"/>
    <b v="1"/>
    <b v="0"/>
    <b v="0"/>
    <b v="0"/>
    <b v="0"/>
    <b v="0"/>
    <b v="0"/>
    <x v="0"/>
    <x v="2"/>
    <n v="0"/>
    <x v="43"/>
    <x v="0"/>
  </r>
  <r>
    <s v="E.3.16.0"/>
    <s v="BPM"/>
    <x v="0"/>
    <x v="278"/>
    <x v="278"/>
    <x v="1"/>
    <x v="275"/>
    <s v="製造費用, 其他製造費用,管理費用"/>
    <x v="1"/>
    <m/>
    <m/>
    <s v="General"/>
    <x v="2"/>
    <s v="製造費用, 其他製造費用,管理費用"/>
    <x v="9"/>
    <s v="BPM"/>
    <x v="0"/>
    <x v="5"/>
    <x v="0"/>
    <x v="0"/>
    <s v="CATEGORY1"/>
    <s v="CATEGORY1"/>
    <m/>
    <m/>
    <m/>
    <m/>
    <m/>
    <m/>
    <m/>
    <m/>
    <m/>
    <m/>
    <m/>
    <m/>
    <m/>
    <m/>
    <m/>
    <m/>
    <m/>
    <m/>
    <s v="資料清單"/>
    <x v="9"/>
    <x v="16"/>
    <x v="247"/>
    <x v="0"/>
    <s v="IEC_STD_V10 &gt;&gt; Data Standard &gt;&gt; BPM"/>
    <s v="Category1"/>
    <x v="278"/>
    <x v="1"/>
    <x v="0"/>
    <x v="275"/>
    <x v="0"/>
    <s v="IEC_STD_V10 &gt;&gt; Common &gt;&gt; AutoMetaDataCategory1"/>
    <x v="1"/>
    <x v="0"/>
    <s v="第一費用類別Property"/>
    <s v="製造費用主檔"/>
    <n v="489"/>
    <n v="487"/>
    <n v="0"/>
    <s v="Category1"/>
    <n v="1"/>
    <n v="0"/>
    <n v="0"/>
    <x v="0"/>
    <s v="MFG Spending Master"/>
    <x v="50"/>
    <s v="IEC_STD_V10 &gt;&gt; Data Standard &gt;&gt; BPM &gt;&gt; MFG Spending Master"/>
    <x v="0"/>
    <s v="E.3.16.0:"/>
    <x v="16"/>
    <x v="16"/>
    <x v="470"/>
    <x v="278"/>
    <x v="278"/>
    <x v="268"/>
    <x v="32"/>
    <x v="0"/>
    <x v="0"/>
    <x v="2"/>
    <m/>
    <x v="0"/>
    <x v="1"/>
    <s v="MFG Spending Master_Category1"/>
    <x v="487"/>
    <x v="1"/>
    <x v="0"/>
    <x v="5"/>
    <x v="0"/>
    <x v="0"/>
    <x v="0"/>
    <s v="CATEGORY1"/>
    <s v="CATEGORY1"/>
    <x v="64"/>
    <x v="224"/>
    <x v="0"/>
    <n v="9"/>
    <x v="5"/>
    <x v="5"/>
    <x v="6"/>
    <s v=""/>
    <s v=""/>
    <n v="487"/>
    <s v="-487"/>
    <x v="0"/>
    <x v="0"/>
    <x v="0"/>
    <x v="278"/>
    <x v="0"/>
    <s v="第一費用類別"/>
    <s v=""/>
    <s v=""/>
    <x v="0"/>
    <x v="247"/>
    <m/>
    <s v="^()$"/>
    <n v="9"/>
    <x v="0"/>
    <x v="0"/>
    <x v="0"/>
    <x v="0"/>
    <x v="0"/>
    <x v="1"/>
    <b v="0"/>
    <x v="0"/>
    <x v="1"/>
    <n v="0"/>
    <x v="0"/>
    <b v="0"/>
    <b v="0"/>
    <b v="0"/>
    <b v="0"/>
    <b v="0"/>
    <b v="0"/>
    <b v="0"/>
    <b v="0"/>
    <b v="0"/>
    <b v="0"/>
    <b v="0"/>
    <x v="1"/>
    <x v="1"/>
    <n v="0"/>
    <x v="35"/>
    <x v="0"/>
  </r>
  <r>
    <s v="E.3.16.0"/>
    <s v="BPM"/>
    <x v="0"/>
    <x v="279"/>
    <x v="279"/>
    <x v="1"/>
    <x v="276"/>
    <s v="DL用人費用, IDL用人費用, 一般費用, 固定費用"/>
    <x v="1"/>
    <m/>
    <m/>
    <s v="General"/>
    <x v="2"/>
    <s v="DL用人費用, IDL用人費用, 一般費用, 固定費用"/>
    <x v="9"/>
    <s v="BPM"/>
    <x v="0"/>
    <x v="5"/>
    <x v="0"/>
    <x v="0"/>
    <s v="CATEGORY2"/>
    <s v="CATEGORY2"/>
    <m/>
    <m/>
    <m/>
    <m/>
    <m/>
    <m/>
    <m/>
    <m/>
    <m/>
    <m/>
    <m/>
    <m/>
    <m/>
    <m/>
    <m/>
    <m/>
    <m/>
    <m/>
    <s v="資料清單"/>
    <x v="9"/>
    <x v="17"/>
    <x v="248"/>
    <x v="0"/>
    <s v="IEC_STD_V10 &gt;&gt; Data Standard &gt;&gt; BPM"/>
    <s v="Category2"/>
    <x v="279"/>
    <x v="1"/>
    <x v="0"/>
    <x v="276"/>
    <x v="0"/>
    <s v="IEC_STD_V10 &gt;&gt; Common &gt;&gt; AutoMetaDataCategory2"/>
    <x v="1"/>
    <x v="0"/>
    <s v="第二費用類別Property"/>
    <s v="製造費用主檔"/>
    <n v="490"/>
    <n v="487"/>
    <n v="0"/>
    <s v="Category2"/>
    <n v="1"/>
    <n v="0"/>
    <n v="0"/>
    <x v="0"/>
    <s v="MFG Spending Master"/>
    <x v="50"/>
    <s v="IEC_STD_V10 &gt;&gt; Data Standard &gt;&gt; BPM &gt;&gt; MFG Spending Master"/>
    <x v="0"/>
    <s v="E.3.16.0:"/>
    <x v="17"/>
    <x v="17"/>
    <x v="470"/>
    <x v="279"/>
    <x v="279"/>
    <x v="269"/>
    <x v="33"/>
    <x v="0"/>
    <x v="0"/>
    <x v="2"/>
    <m/>
    <x v="0"/>
    <x v="1"/>
    <s v="MFG Spending Master_Category2"/>
    <x v="488"/>
    <x v="1"/>
    <x v="0"/>
    <x v="5"/>
    <x v="0"/>
    <x v="0"/>
    <x v="0"/>
    <s v="CATEGORY2"/>
    <s v="CATEGORY2"/>
    <x v="65"/>
    <x v="225"/>
    <x v="0"/>
    <n v="9"/>
    <x v="5"/>
    <x v="5"/>
    <x v="6"/>
    <s v=""/>
    <s v=""/>
    <n v="488"/>
    <s v="-488"/>
    <x v="0"/>
    <x v="0"/>
    <x v="0"/>
    <x v="279"/>
    <x v="0"/>
    <s v="第二費用類別"/>
    <s v=""/>
    <s v=""/>
    <x v="0"/>
    <x v="248"/>
    <m/>
    <s v="^()$"/>
    <n v="9"/>
    <x v="0"/>
    <x v="0"/>
    <x v="0"/>
    <x v="0"/>
    <x v="0"/>
    <x v="1"/>
    <b v="0"/>
    <x v="0"/>
    <x v="1"/>
    <n v="0"/>
    <x v="0"/>
    <b v="0"/>
    <b v="0"/>
    <b v="0"/>
    <b v="0"/>
    <b v="0"/>
    <b v="0"/>
    <b v="0"/>
    <b v="0"/>
    <b v="0"/>
    <b v="0"/>
    <b v="0"/>
    <x v="1"/>
    <x v="1"/>
    <n v="0"/>
    <x v="35"/>
    <x v="0"/>
  </r>
  <r>
    <s v="E.3.16.0"/>
    <s v="BPM"/>
    <x v="0"/>
    <x v="280"/>
    <x v="280"/>
    <x v="1"/>
    <x v="277"/>
    <s v="Actual/FCST/Target"/>
    <x v="1"/>
    <m/>
    <m/>
    <s v="General"/>
    <x v="2"/>
    <s v="Actual/FCST/Target"/>
    <x v="9"/>
    <s v="BPM"/>
    <x v="0"/>
    <x v="5"/>
    <x v="0"/>
    <x v="0"/>
    <s v="SPDG_CATEGORY"/>
    <s v="SPDG_CATEGORY"/>
    <m/>
    <m/>
    <m/>
    <m/>
    <m/>
    <m/>
    <m/>
    <m/>
    <m/>
    <m/>
    <m/>
    <m/>
    <m/>
    <m/>
    <m/>
    <m/>
    <m/>
    <m/>
    <s v="資料清單"/>
    <x v="9"/>
    <x v="18"/>
    <x v="249"/>
    <x v="0"/>
    <s v="IEC_STD_V10 &gt;&gt; Data Standard &gt;&gt; BPM"/>
    <s v="SPDG Category"/>
    <x v="280"/>
    <x v="1"/>
    <x v="0"/>
    <x v="277"/>
    <x v="0"/>
    <s v="IEC_STD_V10 &gt;&gt; Common &gt;&gt; AutoMetaDataSPDG Category"/>
    <x v="1"/>
    <x v="0"/>
    <s v="費用歸類Property"/>
    <s v="製造費用主檔"/>
    <n v="491"/>
    <n v="487"/>
    <n v="0"/>
    <s v="SPDG Category"/>
    <n v="1"/>
    <n v="0"/>
    <n v="0"/>
    <x v="0"/>
    <s v="MFG Spending Master"/>
    <x v="50"/>
    <s v="IEC_STD_V10 &gt;&gt; Data Standard &gt;&gt; BPM &gt;&gt; MFG Spending Master"/>
    <x v="0"/>
    <s v="E.3.16.0:"/>
    <x v="18"/>
    <x v="18"/>
    <x v="470"/>
    <x v="280"/>
    <x v="280"/>
    <x v="270"/>
    <x v="34"/>
    <x v="0"/>
    <x v="0"/>
    <x v="2"/>
    <m/>
    <x v="0"/>
    <x v="1"/>
    <s v="MFG Spending Master_SPDG Category"/>
    <x v="489"/>
    <x v="1"/>
    <x v="0"/>
    <x v="5"/>
    <x v="0"/>
    <x v="0"/>
    <x v="0"/>
    <s v="SPDG_CATEGORY"/>
    <s v="SPDG_CATEGORY"/>
    <x v="66"/>
    <x v="226"/>
    <x v="0"/>
    <n v="9"/>
    <x v="5"/>
    <x v="5"/>
    <x v="6"/>
    <s v=""/>
    <s v=""/>
    <n v="489"/>
    <s v="-489"/>
    <x v="0"/>
    <x v="0"/>
    <x v="0"/>
    <x v="280"/>
    <x v="0"/>
    <s v="費用歸類"/>
    <s v=""/>
    <s v=""/>
    <x v="0"/>
    <x v="249"/>
    <m/>
    <s v="^()$"/>
    <n v="9"/>
    <x v="0"/>
    <x v="0"/>
    <x v="0"/>
    <x v="0"/>
    <x v="0"/>
    <x v="1"/>
    <b v="0"/>
    <x v="0"/>
    <x v="1"/>
    <n v="0"/>
    <x v="0"/>
    <b v="0"/>
    <b v="0"/>
    <b v="0"/>
    <b v="0"/>
    <b v="0"/>
    <b v="0"/>
    <b v="0"/>
    <b v="0"/>
    <b v="0"/>
    <b v="0"/>
    <b v="0"/>
    <x v="1"/>
    <x v="1"/>
    <n v="0"/>
    <x v="12"/>
    <x v="0"/>
  </r>
  <r>
    <s v="E.3.16.0"/>
    <s v="BPM"/>
    <x v="0"/>
    <x v="281"/>
    <x v="281"/>
    <x v="1"/>
    <x v="278"/>
    <s v="YearMonth ex:202101"/>
    <x v="1"/>
    <m/>
    <m/>
    <s v="General"/>
    <x v="3"/>
    <s v="YearMonth ex:202101"/>
    <x v="9"/>
    <s v="BPM"/>
    <x v="0"/>
    <x v="5"/>
    <x v="0"/>
    <x v="0"/>
    <s v="YEAR_MONTH"/>
    <s v="YEAR_MONTH"/>
    <m/>
    <m/>
    <m/>
    <m/>
    <m/>
    <m/>
    <m/>
    <m/>
    <m/>
    <m/>
    <m/>
    <m/>
    <m/>
    <m/>
    <m/>
    <m/>
    <m/>
    <m/>
    <s v="資料清單"/>
    <x v="9"/>
    <x v="19"/>
    <x v="250"/>
    <x v="0"/>
    <s v="IEC_STD_V10 &gt;&gt; Data Standard &gt;&gt; BPM"/>
    <s v="Year Month"/>
    <x v="281"/>
    <x v="1"/>
    <x v="0"/>
    <x v="278"/>
    <x v="0"/>
    <s v="IEC_STD_V10 &gt;&gt; Common &gt;&gt; AutoMetaDataYear Month"/>
    <x v="1"/>
    <x v="0"/>
    <s v="年度月份Property"/>
    <s v="製造費用主檔"/>
    <n v="492"/>
    <n v="487"/>
    <n v="0"/>
    <s v="Year Month"/>
    <n v="1"/>
    <n v="0"/>
    <n v="0"/>
    <x v="0"/>
    <s v="MFG Spending Master"/>
    <x v="50"/>
    <s v="IEC_STD_V10 &gt;&gt; Data Standard &gt;&gt; BPM &gt;&gt; MFG Spending Master"/>
    <x v="0"/>
    <s v="E.3.16.0:"/>
    <x v="19"/>
    <x v="19"/>
    <x v="470"/>
    <x v="281"/>
    <x v="281"/>
    <x v="271"/>
    <x v="35"/>
    <x v="0"/>
    <x v="0"/>
    <x v="3"/>
    <m/>
    <x v="0"/>
    <x v="1"/>
    <s v="MFG Spending Master_Year Month"/>
    <x v="490"/>
    <x v="1"/>
    <x v="0"/>
    <x v="5"/>
    <x v="0"/>
    <x v="0"/>
    <x v="0"/>
    <s v="YEAR_MONTH"/>
    <s v="YEAR_MONTH"/>
    <x v="67"/>
    <x v="227"/>
    <x v="0"/>
    <n v="9"/>
    <x v="5"/>
    <x v="5"/>
    <x v="6"/>
    <s v=""/>
    <s v=""/>
    <n v="490"/>
    <s v="-490"/>
    <x v="0"/>
    <x v="0"/>
    <x v="0"/>
    <x v="281"/>
    <x v="0"/>
    <s v="年度月份"/>
    <s v=""/>
    <s v=""/>
    <x v="0"/>
    <x v="250"/>
    <m/>
    <s v="^()$"/>
    <n v="9"/>
    <x v="0"/>
    <x v="0"/>
    <x v="0"/>
    <x v="0"/>
    <x v="0"/>
    <x v="1"/>
    <b v="0"/>
    <x v="0"/>
    <x v="1"/>
    <n v="0"/>
    <x v="0"/>
    <b v="0"/>
    <b v="0"/>
    <b v="0"/>
    <b v="0"/>
    <b v="0"/>
    <b v="0"/>
    <b v="0"/>
    <b v="0"/>
    <b v="0"/>
    <b v="0"/>
    <b v="0"/>
    <x v="1"/>
    <x v="1"/>
    <n v="0"/>
    <x v="19"/>
    <x v="0"/>
  </r>
  <r>
    <s v="E.3.16.0"/>
    <s v="BPM"/>
    <x v="0"/>
    <x v="282"/>
    <x v="282"/>
    <x v="1"/>
    <x v="279"/>
    <s v="NT$K"/>
    <x v="1"/>
    <m/>
    <m/>
    <s v="General"/>
    <x v="6"/>
    <s v="NT$K"/>
    <x v="9"/>
    <s v="BPM"/>
    <x v="0"/>
    <x v="5"/>
    <x v="0"/>
    <x v="0"/>
    <s v="SPDG_AMOUNT"/>
    <s v="SPDG_AMOUNT"/>
    <m/>
    <m/>
    <m/>
    <m/>
    <m/>
    <m/>
    <m/>
    <m/>
    <m/>
    <m/>
    <m/>
    <m/>
    <m/>
    <m/>
    <m/>
    <m/>
    <m/>
    <m/>
    <s v="資料清單"/>
    <x v="9"/>
    <x v="20"/>
    <x v="251"/>
    <x v="0"/>
    <s v="IEC_STD_V10 &gt;&gt; Data Standard &gt;&gt; BPM"/>
    <s v="SPDG Amount"/>
    <x v="282"/>
    <x v="1"/>
    <x v="0"/>
    <x v="279"/>
    <x v="0"/>
    <s v="IEC_STD_V10 &gt;&gt; Common &gt;&gt; AutoMetaDataSPDG Amount"/>
    <x v="1"/>
    <x v="0"/>
    <s v="製造加工費用Property"/>
    <s v="製造費用主檔"/>
    <n v="493"/>
    <n v="487"/>
    <n v="0"/>
    <s v="SPDG Amount"/>
    <n v="1"/>
    <n v="0"/>
    <n v="0"/>
    <x v="0"/>
    <s v="MFG Spending Master"/>
    <x v="50"/>
    <s v="IEC_STD_V10 &gt;&gt; Data Standard &gt;&gt; BPM &gt;&gt; MFG Spending Master"/>
    <x v="0"/>
    <s v="E.3.16.0:"/>
    <x v="20"/>
    <x v="20"/>
    <x v="470"/>
    <x v="282"/>
    <x v="282"/>
    <x v="272"/>
    <x v="36"/>
    <x v="0"/>
    <x v="0"/>
    <x v="6"/>
    <m/>
    <x v="0"/>
    <x v="1"/>
    <s v="MFG Spending Master_SPDG Amount"/>
    <x v="491"/>
    <x v="1"/>
    <x v="0"/>
    <x v="5"/>
    <x v="0"/>
    <x v="0"/>
    <x v="0"/>
    <s v="SPDG_AMOUNT"/>
    <s v="SPDG_AMOUNT"/>
    <x v="68"/>
    <x v="228"/>
    <x v="0"/>
    <n v="9"/>
    <x v="5"/>
    <x v="5"/>
    <x v="6"/>
    <s v=""/>
    <s v=""/>
    <n v="491"/>
    <s v="-491"/>
    <x v="0"/>
    <x v="0"/>
    <x v="0"/>
    <x v="282"/>
    <x v="0"/>
    <s v="製造加工費用"/>
    <s v=""/>
    <s v=""/>
    <x v="0"/>
    <x v="251"/>
    <m/>
    <s v="^()$"/>
    <n v="9"/>
    <x v="0"/>
    <x v="0"/>
    <x v="0"/>
    <x v="0"/>
    <x v="0"/>
    <x v="1"/>
    <b v="0"/>
    <x v="0"/>
    <x v="1"/>
    <n v="0"/>
    <x v="0"/>
    <b v="0"/>
    <b v="0"/>
    <b v="0"/>
    <b v="0"/>
    <b v="0"/>
    <b v="0"/>
    <b v="0"/>
    <b v="0"/>
    <b v="0"/>
    <b v="0"/>
    <b v="0"/>
    <x v="1"/>
    <x v="1"/>
    <n v="0"/>
    <x v="34"/>
    <x v="0"/>
  </r>
  <r>
    <s v="E.3.16.0"/>
    <s v="BPM"/>
    <x v="0"/>
    <x v="283"/>
    <x v="283"/>
    <x v="1"/>
    <x v="280"/>
    <s v="US$K"/>
    <x v="1"/>
    <m/>
    <m/>
    <s v="General"/>
    <x v="6"/>
    <s v="US$K"/>
    <x v="9"/>
    <s v="BPM"/>
    <x v="0"/>
    <x v="5"/>
    <x v="0"/>
    <x v="0"/>
    <s v="SPDG_AMOUNT_USD"/>
    <s v="SPDG_AMOUNT_USD"/>
    <m/>
    <m/>
    <m/>
    <m/>
    <m/>
    <m/>
    <m/>
    <m/>
    <m/>
    <m/>
    <m/>
    <m/>
    <m/>
    <m/>
    <m/>
    <m/>
    <m/>
    <m/>
    <s v="資料清單"/>
    <x v="9"/>
    <x v="21"/>
    <x v="252"/>
    <x v="0"/>
    <s v="IEC_STD_V10 &gt;&gt; Data Standard &gt;&gt; BPM"/>
    <s v="SPDG Amount USD"/>
    <x v="283"/>
    <x v="1"/>
    <x v="0"/>
    <x v="280"/>
    <x v="0"/>
    <s v="IEC_STD_V10 &gt;&gt; Common &gt;&gt; AutoMetaDataSPDG Amount USD"/>
    <x v="1"/>
    <x v="0"/>
    <s v="製造加工費用_美金Property"/>
    <s v="製造費用主檔"/>
    <n v="494"/>
    <n v="487"/>
    <n v="0"/>
    <s v="SPDG Amount USD"/>
    <n v="1"/>
    <n v="0"/>
    <n v="0"/>
    <x v="0"/>
    <s v="MFG Spending Master"/>
    <x v="50"/>
    <s v="IEC_STD_V10 &gt;&gt; Data Standard &gt;&gt; BPM &gt;&gt; MFG Spending Master"/>
    <x v="0"/>
    <s v="E.3.16.0:"/>
    <x v="21"/>
    <x v="21"/>
    <x v="470"/>
    <x v="283"/>
    <x v="283"/>
    <x v="273"/>
    <x v="37"/>
    <x v="0"/>
    <x v="0"/>
    <x v="6"/>
    <m/>
    <x v="0"/>
    <x v="1"/>
    <s v="MFG Spending Master_SPDG Amount USD"/>
    <x v="492"/>
    <x v="1"/>
    <x v="0"/>
    <x v="5"/>
    <x v="0"/>
    <x v="0"/>
    <x v="0"/>
    <s v="SPDG_AMOUNT_USD"/>
    <s v="SPDG_AMOUNT_USD"/>
    <x v="69"/>
    <x v="229"/>
    <x v="0"/>
    <n v="9"/>
    <x v="5"/>
    <x v="5"/>
    <x v="6"/>
    <s v=""/>
    <s v=""/>
    <n v="492"/>
    <s v="-492"/>
    <x v="0"/>
    <x v="0"/>
    <x v="0"/>
    <x v="283"/>
    <x v="0"/>
    <s v="製造加工費用_美金"/>
    <s v=""/>
    <s v=""/>
    <x v="0"/>
    <x v="252"/>
    <m/>
    <s v="^()$"/>
    <n v="9"/>
    <x v="0"/>
    <x v="0"/>
    <x v="0"/>
    <x v="0"/>
    <x v="0"/>
    <x v="1"/>
    <b v="0"/>
    <x v="0"/>
    <x v="1"/>
    <n v="0"/>
    <x v="0"/>
    <b v="0"/>
    <b v="0"/>
    <b v="0"/>
    <b v="0"/>
    <b v="0"/>
    <b v="0"/>
    <b v="0"/>
    <b v="0"/>
    <b v="0"/>
    <b v="0"/>
    <b v="0"/>
    <x v="1"/>
    <x v="1"/>
    <n v="0"/>
    <x v="18"/>
    <x v="0"/>
  </r>
  <r>
    <s v="E.3.16.0"/>
    <s v="BPM"/>
    <x v="0"/>
    <x v="284"/>
    <x v="284"/>
    <x v="146"/>
    <x v="281"/>
    <m/>
    <x v="0"/>
    <m/>
    <m/>
    <s v="General"/>
    <x v="0"/>
    <m/>
    <x v="9"/>
    <s v="BPM"/>
    <x v="0"/>
    <x v="5"/>
    <x v="0"/>
    <x v="0"/>
    <s v="INT_MFG_REVENUE"/>
    <m/>
    <m/>
    <m/>
    <m/>
    <m/>
    <m/>
    <m/>
    <m/>
    <m/>
    <m/>
    <m/>
    <m/>
    <m/>
    <m/>
    <m/>
    <m/>
    <m/>
    <m/>
    <m/>
    <s v="資料清單"/>
    <x v="9"/>
    <x v="22"/>
    <x v="253"/>
    <x v="0"/>
    <s v="IEC_STD_V10 &gt;&gt; Data Standard &gt;&gt; BPM"/>
    <s v="MFG Revenue"/>
    <x v="284"/>
    <x v="146"/>
    <x v="0"/>
    <x v="281"/>
    <x v="0"/>
    <s v="IEC_STD_V10 &gt;&gt; Common &gt;&gt; AutoMetaDataMFG Revenue"/>
    <x v="0"/>
    <x v="0"/>
    <s v="銷貨收入Concept"/>
    <s v="銷貨收入"/>
    <n v="495"/>
    <n v="0"/>
    <n v="0"/>
    <s v=""/>
    <n v="0"/>
    <n v="0"/>
    <n v="0"/>
    <x v="0"/>
    <s v=""/>
    <x v="0"/>
    <s v=""/>
    <x v="0"/>
    <s v="E.3.16.0:"/>
    <x v="22"/>
    <x v="22"/>
    <x v="470"/>
    <x v="284"/>
    <x v="284"/>
    <x v="205"/>
    <x v="0"/>
    <x v="0"/>
    <x v="0"/>
    <x v="0"/>
    <m/>
    <x v="0"/>
    <x v="0"/>
    <s v="MFG Revenue"/>
    <x v="493"/>
    <x v="0"/>
    <x v="0"/>
    <x v="5"/>
    <x v="0"/>
    <x v="0"/>
    <x v="0"/>
    <s v="INT_MFG_REVENUE"/>
    <s v=""/>
    <x v="70"/>
    <x v="0"/>
    <x v="0"/>
    <n v="9"/>
    <x v="5"/>
    <x v="5"/>
    <x v="6"/>
    <s v=""/>
    <s v=""/>
    <n v="493"/>
    <s v="-493"/>
    <x v="0"/>
    <x v="0"/>
    <x v="0"/>
    <x v="284"/>
    <x v="0"/>
    <s v="銷貨收入"/>
    <s v=""/>
    <s v=""/>
    <x v="0"/>
    <x v="253"/>
    <m/>
    <s v="^()$"/>
    <n v="9"/>
    <x v="0"/>
    <x v="0"/>
    <x v="0"/>
    <x v="0"/>
    <x v="0"/>
    <x v="1"/>
    <b v="0"/>
    <x v="0"/>
    <x v="0"/>
    <n v="0"/>
    <x v="0"/>
    <b v="0"/>
    <b v="0"/>
    <b v="0"/>
    <b v="0"/>
    <b v="0"/>
    <b v="0"/>
    <b v="0"/>
    <b v="0"/>
    <b v="0"/>
    <b v="0"/>
    <b v="0"/>
    <x v="1"/>
    <x v="1"/>
    <n v="0"/>
    <x v="34"/>
    <x v="0"/>
  </r>
  <r>
    <s v="E.3.16.0"/>
    <s v="BPM"/>
    <x v="0"/>
    <x v="285"/>
    <x v="285"/>
    <x v="147"/>
    <x v="282"/>
    <s v="IDL"/>
    <x v="1"/>
    <m/>
    <m/>
    <s v="General"/>
    <x v="4"/>
    <s v="IDL"/>
    <x v="9"/>
    <s v="BPM"/>
    <x v="0"/>
    <x v="5"/>
    <x v="0"/>
    <x v="0"/>
    <s v="IDL_HEAD_COUNT"/>
    <s v="IDL_HEAD_COUNT"/>
    <m/>
    <m/>
    <m/>
    <m/>
    <m/>
    <m/>
    <m/>
    <m/>
    <m/>
    <m/>
    <m/>
    <m/>
    <m/>
    <m/>
    <m/>
    <m/>
    <m/>
    <m/>
    <s v="資料清單"/>
    <x v="9"/>
    <x v="23"/>
    <x v="254"/>
    <x v="0"/>
    <s v="IEC_STD_V10 &gt;&gt; Data Standard &gt;&gt; BPM"/>
    <s v="IDL Head count"/>
    <x v="285"/>
    <x v="147"/>
    <x v="0"/>
    <x v="282"/>
    <x v="0"/>
    <s v="IEC_STD_V10 &gt;&gt; Common &gt;&gt; AutoMetaDataIDL Head count"/>
    <x v="1"/>
    <x v="0"/>
    <s v="製造間接人工人數Property"/>
    <s v="銷貨收入"/>
    <n v="496"/>
    <n v="495"/>
    <n v="0"/>
    <s v="IDL Head count"/>
    <n v="1"/>
    <n v="0"/>
    <n v="0"/>
    <x v="0"/>
    <s v="MFG Revenue"/>
    <x v="51"/>
    <s v="IEC_STD_V10 &gt;&gt; Data Standard &gt;&gt; BPM &gt;&gt; MFG Revenue"/>
    <x v="0"/>
    <s v="E.3.16.0:"/>
    <x v="23"/>
    <x v="23"/>
    <x v="470"/>
    <x v="285"/>
    <x v="285"/>
    <x v="274"/>
    <x v="38"/>
    <x v="0"/>
    <x v="0"/>
    <x v="4"/>
    <m/>
    <x v="0"/>
    <x v="1"/>
    <s v="MFG Revenue_IDL Head count"/>
    <x v="494"/>
    <x v="1"/>
    <x v="0"/>
    <x v="5"/>
    <x v="0"/>
    <x v="0"/>
    <x v="0"/>
    <s v="IDL_HEAD_COUNT"/>
    <s v="IDL_HEAD_COUNT"/>
    <x v="71"/>
    <x v="230"/>
    <x v="0"/>
    <n v="9"/>
    <x v="5"/>
    <x v="5"/>
    <x v="6"/>
    <s v=""/>
    <s v=""/>
    <n v="494"/>
    <s v="-494"/>
    <x v="0"/>
    <x v="0"/>
    <x v="0"/>
    <x v="285"/>
    <x v="0"/>
    <s v="製造間接人工人數"/>
    <s v=""/>
    <s v=""/>
    <x v="0"/>
    <x v="254"/>
    <m/>
    <s v="^()$"/>
    <n v="9"/>
    <x v="0"/>
    <x v="0"/>
    <x v="0"/>
    <x v="0"/>
    <x v="0"/>
    <x v="1"/>
    <b v="0"/>
    <x v="0"/>
    <x v="1"/>
    <n v="0"/>
    <x v="0"/>
    <b v="0"/>
    <b v="0"/>
    <b v="0"/>
    <b v="0"/>
    <b v="0"/>
    <b v="0"/>
    <b v="0"/>
    <b v="0"/>
    <b v="0"/>
    <b v="0"/>
    <b v="0"/>
    <x v="1"/>
    <x v="1"/>
    <n v="0"/>
    <x v="0"/>
    <x v="0"/>
  </r>
  <r>
    <s v="E.3.16.0"/>
    <s v="BPM"/>
    <x v="0"/>
    <x v="286"/>
    <x v="286"/>
    <x v="148"/>
    <x v="283"/>
    <s v="DL"/>
    <x v="1"/>
    <m/>
    <m/>
    <s v="General"/>
    <x v="4"/>
    <s v="DL"/>
    <x v="9"/>
    <s v="BPM"/>
    <x v="0"/>
    <x v="5"/>
    <x v="0"/>
    <x v="0"/>
    <s v="DL_HEAD_COUNT"/>
    <s v="DL_HEAD_COUNT"/>
    <m/>
    <m/>
    <m/>
    <m/>
    <m/>
    <m/>
    <m/>
    <m/>
    <m/>
    <m/>
    <m/>
    <m/>
    <m/>
    <m/>
    <m/>
    <m/>
    <m/>
    <m/>
    <s v="資料清單"/>
    <x v="9"/>
    <x v="24"/>
    <x v="255"/>
    <x v="0"/>
    <s v="IEC_STD_V10 &gt;&gt; Data Standard &gt;&gt; BPM"/>
    <s v="DL Head count"/>
    <x v="286"/>
    <x v="148"/>
    <x v="0"/>
    <x v="283"/>
    <x v="0"/>
    <s v="IEC_STD_V10 &gt;&gt; Common &gt;&gt; AutoMetaDataDL Head count"/>
    <x v="1"/>
    <x v="0"/>
    <s v="製造直接人工人數Property"/>
    <s v="銷貨收入"/>
    <n v="497"/>
    <n v="495"/>
    <n v="0"/>
    <s v="DL Head count"/>
    <n v="1"/>
    <n v="0"/>
    <n v="0"/>
    <x v="0"/>
    <s v="MFG Revenue"/>
    <x v="51"/>
    <s v="IEC_STD_V10 &gt;&gt; Data Standard &gt;&gt; BPM &gt;&gt; MFG Revenue"/>
    <x v="0"/>
    <s v="E.3.16.0:"/>
    <x v="24"/>
    <x v="24"/>
    <x v="470"/>
    <x v="286"/>
    <x v="286"/>
    <x v="275"/>
    <x v="39"/>
    <x v="0"/>
    <x v="0"/>
    <x v="4"/>
    <m/>
    <x v="0"/>
    <x v="1"/>
    <s v="MFG Revenue_DL Head count"/>
    <x v="495"/>
    <x v="1"/>
    <x v="0"/>
    <x v="5"/>
    <x v="0"/>
    <x v="0"/>
    <x v="0"/>
    <s v="DL_HEAD_COUNT"/>
    <s v="DL_HEAD_COUNT"/>
    <x v="72"/>
    <x v="231"/>
    <x v="0"/>
    <n v="9"/>
    <x v="5"/>
    <x v="5"/>
    <x v="6"/>
    <s v=""/>
    <s v=""/>
    <n v="495"/>
    <s v="-495"/>
    <x v="0"/>
    <x v="0"/>
    <x v="0"/>
    <x v="286"/>
    <x v="0"/>
    <s v="製造直接人工人數"/>
    <s v=""/>
    <s v=""/>
    <x v="0"/>
    <x v="255"/>
    <m/>
    <s v="^()$"/>
    <n v="9"/>
    <x v="0"/>
    <x v="0"/>
    <x v="0"/>
    <x v="0"/>
    <x v="0"/>
    <x v="1"/>
    <b v="0"/>
    <x v="0"/>
    <x v="1"/>
    <n v="0"/>
    <x v="0"/>
    <b v="0"/>
    <b v="0"/>
    <b v="0"/>
    <b v="0"/>
    <b v="0"/>
    <b v="0"/>
    <b v="0"/>
    <b v="0"/>
    <b v="0"/>
    <b v="0"/>
    <b v="0"/>
    <x v="1"/>
    <x v="1"/>
    <n v="0"/>
    <x v="12"/>
    <x v="0"/>
  </r>
  <r>
    <s v="E.3.16.0"/>
    <s v="BPM"/>
    <x v="0"/>
    <x v="287"/>
    <x v="287"/>
    <x v="1"/>
    <x v="284"/>
    <s v="單位台幣$K"/>
    <x v="1"/>
    <m/>
    <m/>
    <s v="Confidential"/>
    <x v="6"/>
    <m/>
    <x v="9"/>
    <s v="BPM"/>
    <x v="0"/>
    <x v="5"/>
    <x v="0"/>
    <x v="0"/>
    <s v="SITE_REVENUE"/>
    <s v="SITE_REVENUE"/>
    <m/>
    <m/>
    <m/>
    <m/>
    <m/>
    <m/>
    <m/>
    <m/>
    <m/>
    <m/>
    <m/>
    <m/>
    <m/>
    <m/>
    <m/>
    <m/>
    <m/>
    <m/>
    <s v="資料清單"/>
    <x v="9"/>
    <x v="25"/>
    <x v="256"/>
    <x v="0"/>
    <s v="IEC_STD_V10 &gt;&gt; Data Standard &gt;&gt; BPM"/>
    <s v="Site Revenue"/>
    <x v="287"/>
    <x v="1"/>
    <x v="0"/>
    <x v="284"/>
    <x v="0"/>
    <s v="IEC_STD_V10 &gt;&gt; Common &gt;&gt; AutoMetaDataSite Revenue"/>
    <x v="1"/>
    <x v="1"/>
    <s v="廠區銷貨收入Property"/>
    <s v="銷貨收入"/>
    <n v="498"/>
    <n v="495"/>
    <n v="0"/>
    <s v="Site Revenue"/>
    <n v="1"/>
    <n v="0"/>
    <n v="0"/>
    <x v="0"/>
    <s v="MFG Revenue"/>
    <x v="51"/>
    <s v="IEC_STD_V10 &gt;&gt; Data Standard &gt;&gt; BPM &gt;&gt; MFG Revenue"/>
    <x v="0"/>
    <s v="E.3.16.0:"/>
    <x v="25"/>
    <x v="25"/>
    <x v="470"/>
    <x v="287"/>
    <x v="287"/>
    <x v="276"/>
    <x v="0"/>
    <x v="0"/>
    <x v="0"/>
    <x v="6"/>
    <m/>
    <x v="0"/>
    <x v="1"/>
    <s v="MFG Revenue_Site Revenue"/>
    <x v="496"/>
    <x v="1"/>
    <x v="0"/>
    <x v="5"/>
    <x v="0"/>
    <x v="0"/>
    <x v="0"/>
    <s v="SITE_REVENUE"/>
    <s v="SITE_REVENUE"/>
    <x v="73"/>
    <x v="232"/>
    <x v="0"/>
    <n v="9"/>
    <x v="5"/>
    <x v="5"/>
    <x v="6"/>
    <s v=""/>
    <s v=""/>
    <n v="496"/>
    <s v="-496"/>
    <x v="0"/>
    <x v="0"/>
    <x v="0"/>
    <x v="287"/>
    <x v="0"/>
    <s v="廠區銷貨收入"/>
    <s v=""/>
    <s v=""/>
    <x v="0"/>
    <x v="256"/>
    <m/>
    <s v="^()$"/>
    <n v="9"/>
    <x v="0"/>
    <x v="0"/>
    <x v="0"/>
    <x v="0"/>
    <x v="0"/>
    <x v="1"/>
    <b v="0"/>
    <x v="0"/>
    <x v="1"/>
    <n v="0"/>
    <x v="0"/>
    <b v="0"/>
    <b v="0"/>
    <b v="0"/>
    <b v="0"/>
    <b v="0"/>
    <b v="0"/>
    <b v="0"/>
    <b v="0"/>
    <b v="0"/>
    <b v="0"/>
    <b v="0"/>
    <x v="1"/>
    <x v="1"/>
    <n v="0"/>
    <x v="2"/>
    <x v="0"/>
  </r>
  <r>
    <s v="E.3.16.0"/>
    <s v="BPM"/>
    <x v="0"/>
    <x v="288"/>
    <x v="288"/>
    <x v="1"/>
    <x v="285"/>
    <s v="單位K"/>
    <x v="1"/>
    <m/>
    <m/>
    <s v="Confidential"/>
    <x v="4"/>
    <m/>
    <x v="9"/>
    <s v="BPM"/>
    <x v="0"/>
    <x v="5"/>
    <x v="0"/>
    <x v="0"/>
    <s v="BUILD_VOLUME_DEPRECIATION"/>
    <s v="BUILD_VOLUME_DEPRECIATION"/>
    <m/>
    <m/>
    <m/>
    <m/>
    <m/>
    <m/>
    <m/>
    <m/>
    <m/>
    <m/>
    <m/>
    <m/>
    <m/>
    <m/>
    <m/>
    <m/>
    <m/>
    <m/>
    <s v="資料清單"/>
    <x v="9"/>
    <x v="26"/>
    <x v="257"/>
    <x v="0"/>
    <s v="IEC_STD_V10 &gt;&gt; Data Standard &gt;&gt; BPM"/>
    <s v="Build Volume-Depreciation"/>
    <x v="288"/>
    <x v="1"/>
    <x v="0"/>
    <x v="285"/>
    <x v="0"/>
    <s v="IEC_STD_V10 &gt;&gt; Common &gt;&gt; AutoMetaDataBuild Volume-Depreciation"/>
    <x v="1"/>
    <x v="1"/>
    <s v="產出量-已折算Property"/>
    <s v="銷貨收入"/>
    <n v="499"/>
    <n v="495"/>
    <n v="0"/>
    <s v="Build Volume-Depreciation"/>
    <n v="1"/>
    <n v="0"/>
    <n v="0"/>
    <x v="0"/>
    <s v="MFG Revenue"/>
    <x v="51"/>
    <s v="IEC_STD_V10 &gt;&gt; Data Standard &gt;&gt; BPM &gt;&gt; MFG Revenue"/>
    <x v="0"/>
    <s v="E.3.16.0:"/>
    <x v="26"/>
    <x v="26"/>
    <x v="470"/>
    <x v="288"/>
    <x v="288"/>
    <x v="277"/>
    <x v="0"/>
    <x v="0"/>
    <x v="0"/>
    <x v="4"/>
    <m/>
    <x v="0"/>
    <x v="1"/>
    <s v="MFG Revenue_Build Volume-Depreciation"/>
    <x v="497"/>
    <x v="1"/>
    <x v="0"/>
    <x v="5"/>
    <x v="0"/>
    <x v="0"/>
    <x v="0"/>
    <s v="BUILD_VOLUME_DEPRECIATION"/>
    <s v="BUILD_VOLUME_DEPRECIATION"/>
    <x v="74"/>
    <x v="233"/>
    <x v="0"/>
    <n v="9"/>
    <x v="5"/>
    <x v="5"/>
    <x v="6"/>
    <s v=""/>
    <s v=""/>
    <n v="497"/>
    <s v="-497"/>
    <x v="0"/>
    <x v="0"/>
    <x v="0"/>
    <x v="288"/>
    <x v="0"/>
    <s v="產出量-已折算"/>
    <s v=""/>
    <s v=""/>
    <x v="0"/>
    <x v="257"/>
    <m/>
    <s v="^()$"/>
    <n v="9"/>
    <x v="0"/>
    <x v="0"/>
    <x v="0"/>
    <x v="0"/>
    <x v="0"/>
    <x v="1"/>
    <b v="0"/>
    <x v="0"/>
    <x v="1"/>
    <n v="0"/>
    <x v="0"/>
    <b v="0"/>
    <b v="0"/>
    <b v="0"/>
    <b v="0"/>
    <b v="0"/>
    <b v="0"/>
    <b v="0"/>
    <b v="0"/>
    <b v="0"/>
    <b v="0"/>
    <b v="0"/>
    <x v="1"/>
    <x v="1"/>
    <n v="0"/>
    <x v="4"/>
    <x v="0"/>
  </r>
  <r>
    <s v="E.3.16.0"/>
    <s v="BPM"/>
    <x v="0"/>
    <x v="289"/>
    <x v="289"/>
    <x v="1"/>
    <x v="286"/>
    <s v="單位台幣$K"/>
    <x v="1"/>
    <m/>
    <m/>
    <s v="Confidential"/>
    <x v="6"/>
    <m/>
    <x v="9"/>
    <s v="BPM"/>
    <x v="0"/>
    <x v="5"/>
    <x v="0"/>
    <x v="0"/>
    <s v="ACTUL_SITE_REVENUE"/>
    <s v="ACTUL_SITE_REVENUE"/>
    <m/>
    <m/>
    <m/>
    <m/>
    <m/>
    <m/>
    <m/>
    <m/>
    <m/>
    <m/>
    <m/>
    <m/>
    <m/>
    <m/>
    <m/>
    <m/>
    <m/>
    <m/>
    <s v="資料清單"/>
    <x v="9"/>
    <x v="27"/>
    <x v="258"/>
    <x v="0"/>
    <s v="IEC_STD_V10 &gt;&gt; Data Standard &gt;&gt; BPM"/>
    <s v="Actul Site Revenue"/>
    <x v="289"/>
    <x v="1"/>
    <x v="0"/>
    <x v="286"/>
    <x v="0"/>
    <s v="IEC_STD_V10 &gt;&gt; Common &gt;&gt; AutoMetaDataActul Site Revenue"/>
    <x v="1"/>
    <x v="1"/>
    <s v="廠區實際銷貨收入Property"/>
    <s v="銷貨收入"/>
    <n v="500"/>
    <n v="495"/>
    <n v="0"/>
    <s v="Actul Site Revenue"/>
    <n v="1"/>
    <n v="0"/>
    <n v="0"/>
    <x v="0"/>
    <s v="MFG Revenue"/>
    <x v="51"/>
    <s v="IEC_STD_V10 &gt;&gt; Data Standard &gt;&gt; BPM &gt;&gt; MFG Revenue"/>
    <x v="0"/>
    <s v="E.3.16.0:"/>
    <x v="27"/>
    <x v="27"/>
    <x v="470"/>
    <x v="289"/>
    <x v="289"/>
    <x v="276"/>
    <x v="0"/>
    <x v="0"/>
    <x v="0"/>
    <x v="6"/>
    <m/>
    <x v="0"/>
    <x v="1"/>
    <s v="MFG Revenue_Actul Site Revenue"/>
    <x v="498"/>
    <x v="1"/>
    <x v="0"/>
    <x v="5"/>
    <x v="0"/>
    <x v="0"/>
    <x v="0"/>
    <s v="ACTUL_SITE_REVENUE"/>
    <s v="ACTUL_SITE_REVENUE"/>
    <x v="75"/>
    <x v="234"/>
    <x v="0"/>
    <n v="9"/>
    <x v="5"/>
    <x v="5"/>
    <x v="6"/>
    <s v=""/>
    <s v=""/>
    <n v="498"/>
    <s v="-498"/>
    <x v="0"/>
    <x v="0"/>
    <x v="0"/>
    <x v="289"/>
    <x v="0"/>
    <s v="廠區實際銷貨收入"/>
    <s v=""/>
    <s v=""/>
    <x v="0"/>
    <x v="258"/>
    <m/>
    <s v="^()$"/>
    <n v="9"/>
    <x v="0"/>
    <x v="0"/>
    <x v="0"/>
    <x v="0"/>
    <x v="0"/>
    <x v="1"/>
    <b v="0"/>
    <x v="0"/>
    <x v="1"/>
    <n v="0"/>
    <x v="0"/>
    <b v="0"/>
    <b v="0"/>
    <b v="0"/>
    <b v="0"/>
    <b v="0"/>
    <b v="0"/>
    <b v="0"/>
    <b v="0"/>
    <b v="0"/>
    <b v="0"/>
    <b v="0"/>
    <x v="1"/>
    <x v="1"/>
    <n v="0"/>
    <x v="33"/>
    <x v="0"/>
  </r>
  <r>
    <s v="E.3.16.0"/>
    <s v="BPM"/>
    <x v="0"/>
    <x v="290"/>
    <x v="290"/>
    <x v="1"/>
    <x v="287"/>
    <s v="單位台幣$K"/>
    <x v="1"/>
    <m/>
    <m/>
    <s v="Confidential"/>
    <x v="6"/>
    <m/>
    <x v="9"/>
    <s v="BPM"/>
    <x v="0"/>
    <x v="5"/>
    <x v="0"/>
    <x v="0"/>
    <s v="FORCAST_SITE_REVENUE"/>
    <s v="FORCAST_SITE_REVENUE"/>
    <m/>
    <m/>
    <m/>
    <m/>
    <m/>
    <m/>
    <m/>
    <m/>
    <m/>
    <m/>
    <m/>
    <m/>
    <m/>
    <m/>
    <m/>
    <m/>
    <m/>
    <m/>
    <s v="資料清單"/>
    <x v="9"/>
    <x v="28"/>
    <x v="259"/>
    <x v="0"/>
    <s v="IEC_STD_V10 &gt;&gt; Data Standard &gt;&gt; BPM"/>
    <s v="Forcast Site Revenue "/>
    <x v="290"/>
    <x v="1"/>
    <x v="0"/>
    <x v="287"/>
    <x v="0"/>
    <s v="IEC_STD_V10 &gt;&gt; Common &gt;&gt; AutoMetaDataForcast Site Revenue "/>
    <x v="1"/>
    <x v="1"/>
    <s v="廠區預估銷貨收入Property"/>
    <s v="銷貨收入"/>
    <n v="501"/>
    <n v="495"/>
    <n v="0"/>
    <s v="Forcast Site Revenue "/>
    <n v="1"/>
    <n v="0"/>
    <n v="0"/>
    <x v="0"/>
    <s v="MFG Revenue"/>
    <x v="51"/>
    <s v="IEC_STD_V10 &gt;&gt; Data Standard &gt;&gt; BPM &gt;&gt; MFG Revenue"/>
    <x v="0"/>
    <s v="E.3.16.0:"/>
    <x v="28"/>
    <x v="28"/>
    <x v="470"/>
    <x v="290"/>
    <x v="290"/>
    <x v="276"/>
    <x v="0"/>
    <x v="0"/>
    <x v="0"/>
    <x v="6"/>
    <m/>
    <x v="0"/>
    <x v="1"/>
    <s v="MFG Revenue_Forcast Site Revenue "/>
    <x v="499"/>
    <x v="1"/>
    <x v="0"/>
    <x v="5"/>
    <x v="0"/>
    <x v="0"/>
    <x v="0"/>
    <s v="FORCAST_SITE_REVENUE"/>
    <s v="FORCAST_SITE_REVENUE"/>
    <x v="76"/>
    <x v="235"/>
    <x v="0"/>
    <n v="9"/>
    <x v="5"/>
    <x v="5"/>
    <x v="6"/>
    <s v=""/>
    <s v=""/>
    <n v="499"/>
    <s v="-499"/>
    <x v="0"/>
    <x v="0"/>
    <x v="0"/>
    <x v="290"/>
    <x v="0"/>
    <s v="廠區預估銷貨收入"/>
    <s v=""/>
    <s v=""/>
    <x v="0"/>
    <x v="259"/>
    <m/>
    <s v="^()$"/>
    <n v="9"/>
    <x v="0"/>
    <x v="0"/>
    <x v="0"/>
    <x v="0"/>
    <x v="0"/>
    <x v="1"/>
    <b v="0"/>
    <x v="0"/>
    <x v="1"/>
    <n v="0"/>
    <x v="0"/>
    <b v="0"/>
    <b v="0"/>
    <b v="0"/>
    <b v="0"/>
    <b v="0"/>
    <b v="0"/>
    <b v="0"/>
    <b v="0"/>
    <b v="0"/>
    <b v="0"/>
    <b v="0"/>
    <x v="1"/>
    <x v="1"/>
    <n v="0"/>
    <x v="28"/>
    <x v="0"/>
  </r>
  <r>
    <s v="E.3.16.0"/>
    <s v="BPM"/>
    <x v="0"/>
    <x v="291"/>
    <x v="291"/>
    <x v="1"/>
    <x v="288"/>
    <s v="單位K"/>
    <x v="1"/>
    <m/>
    <m/>
    <s v="Confidential"/>
    <x v="6"/>
    <m/>
    <x v="9"/>
    <s v="BPM"/>
    <x v="0"/>
    <x v="5"/>
    <x v="0"/>
    <x v="0"/>
    <s v="MP_FIXTURE_AMOUNT"/>
    <s v="MP_FIXTURE_AMOUNT"/>
    <m/>
    <m/>
    <m/>
    <m/>
    <m/>
    <m/>
    <m/>
    <m/>
    <m/>
    <m/>
    <m/>
    <m/>
    <m/>
    <m/>
    <m/>
    <m/>
    <m/>
    <m/>
    <s v="資料清單"/>
    <x v="9"/>
    <x v="29"/>
    <x v="260"/>
    <x v="0"/>
    <s v="IEC_STD_V10 &gt;&gt; Data Standard &gt;&gt; BPM"/>
    <s v="MP fixture Amount"/>
    <x v="291"/>
    <x v="1"/>
    <x v="0"/>
    <x v="288"/>
    <x v="0"/>
    <s v="IEC_STD_V10 &gt;&gt; Common &gt;&gt; AutoMetaDataMP fixture Amount"/>
    <x v="1"/>
    <x v="1"/>
    <s v="製造治具費用Property"/>
    <s v="銷貨收入"/>
    <n v="502"/>
    <n v="495"/>
    <n v="0"/>
    <s v="MP fixture Amount"/>
    <n v="1"/>
    <n v="0"/>
    <n v="0"/>
    <x v="0"/>
    <s v="MFG Revenue"/>
    <x v="51"/>
    <s v="IEC_STD_V10 &gt;&gt; Data Standard &gt;&gt; BPM &gt;&gt; MFG Revenue"/>
    <x v="0"/>
    <s v="E.3.16.0:"/>
    <x v="29"/>
    <x v="29"/>
    <x v="470"/>
    <x v="291"/>
    <x v="291"/>
    <x v="277"/>
    <x v="0"/>
    <x v="0"/>
    <x v="0"/>
    <x v="6"/>
    <m/>
    <x v="0"/>
    <x v="1"/>
    <s v="MFG Revenue_MP fixture Amount"/>
    <x v="500"/>
    <x v="1"/>
    <x v="0"/>
    <x v="5"/>
    <x v="0"/>
    <x v="0"/>
    <x v="0"/>
    <s v="MP_FIXTURE_AMOUNT"/>
    <s v="MP_FIXTURE_AMOUNT"/>
    <x v="77"/>
    <x v="236"/>
    <x v="0"/>
    <n v="9"/>
    <x v="5"/>
    <x v="5"/>
    <x v="6"/>
    <s v=""/>
    <s v=""/>
    <n v="500"/>
    <s v="-500"/>
    <x v="0"/>
    <x v="0"/>
    <x v="0"/>
    <x v="291"/>
    <x v="0"/>
    <s v="製造治具費用"/>
    <s v=""/>
    <s v=""/>
    <x v="0"/>
    <x v="260"/>
    <m/>
    <s v="^()$"/>
    <n v="9"/>
    <x v="0"/>
    <x v="0"/>
    <x v="0"/>
    <x v="0"/>
    <x v="0"/>
    <x v="1"/>
    <b v="0"/>
    <x v="0"/>
    <x v="1"/>
    <n v="0"/>
    <x v="0"/>
    <b v="0"/>
    <b v="0"/>
    <b v="0"/>
    <b v="0"/>
    <b v="0"/>
    <b v="0"/>
    <b v="0"/>
    <b v="0"/>
    <b v="0"/>
    <b v="0"/>
    <b v="0"/>
    <x v="1"/>
    <x v="1"/>
    <n v="0"/>
    <x v="3"/>
    <x v="0"/>
  </r>
  <r>
    <s v="E.3.16.0"/>
    <s v="BPM"/>
    <x v="0"/>
    <x v="292"/>
    <x v="292"/>
    <x v="1"/>
    <x v="289"/>
    <m/>
    <x v="0"/>
    <m/>
    <m/>
    <s v="General"/>
    <x v="0"/>
    <m/>
    <x v="9"/>
    <s v="BPM"/>
    <x v="0"/>
    <x v="5"/>
    <x v="0"/>
    <x v="0"/>
    <s v="INT_MFG_SPENDING_ANALYSIS_MASTER"/>
    <m/>
    <m/>
    <m/>
    <m/>
    <m/>
    <m/>
    <m/>
    <m/>
    <m/>
    <m/>
    <m/>
    <m/>
    <m/>
    <m/>
    <m/>
    <m/>
    <m/>
    <m/>
    <m/>
    <s v="資料清單"/>
    <x v="9"/>
    <x v="30"/>
    <x v="261"/>
    <x v="0"/>
    <s v="IEC_STD_V10 &gt;&gt; Data Standard &gt;&gt; BPM"/>
    <s v="MFG Spending Analysis Master"/>
    <x v="292"/>
    <x v="1"/>
    <x v="0"/>
    <x v="289"/>
    <x v="0"/>
    <s v="IEC_STD_V10 &gt;&gt; Common &gt;&gt; AutoMetaDataMFG Spending Analysis Master"/>
    <x v="0"/>
    <x v="0"/>
    <s v="製造費用分析主檔Concept"/>
    <s v="製造費用分析主檔"/>
    <n v="503"/>
    <n v="0"/>
    <n v="0"/>
    <s v=""/>
    <n v="0"/>
    <n v="0"/>
    <n v="0"/>
    <x v="0"/>
    <s v=""/>
    <x v="0"/>
    <s v=""/>
    <x v="0"/>
    <s v="E.3.16.0:"/>
    <x v="30"/>
    <x v="30"/>
    <x v="470"/>
    <x v="292"/>
    <x v="292"/>
    <x v="205"/>
    <x v="0"/>
    <x v="0"/>
    <x v="0"/>
    <x v="0"/>
    <m/>
    <x v="0"/>
    <x v="0"/>
    <s v="MFG Spending Analysis Master"/>
    <x v="501"/>
    <x v="0"/>
    <x v="0"/>
    <x v="5"/>
    <x v="0"/>
    <x v="0"/>
    <x v="0"/>
    <s v="INT_MFG_SPENDING_ANALYSIS_MASTER"/>
    <s v=""/>
    <x v="78"/>
    <x v="0"/>
    <x v="0"/>
    <n v="9"/>
    <x v="5"/>
    <x v="5"/>
    <x v="6"/>
    <s v=""/>
    <s v=""/>
    <n v="501"/>
    <s v="-501"/>
    <x v="0"/>
    <x v="0"/>
    <x v="0"/>
    <x v="292"/>
    <x v="0"/>
    <s v="製造費用分析"/>
    <s v=""/>
    <s v=""/>
    <x v="0"/>
    <x v="261"/>
    <m/>
    <s v="^()$"/>
    <n v="9"/>
    <x v="0"/>
    <x v="0"/>
    <x v="0"/>
    <x v="0"/>
    <x v="0"/>
    <x v="1"/>
    <b v="0"/>
    <x v="0"/>
    <x v="0"/>
    <n v="0"/>
    <x v="0"/>
    <b v="0"/>
    <b v="0"/>
    <b v="0"/>
    <b v="0"/>
    <b v="0"/>
    <b v="0"/>
    <b v="0"/>
    <b v="0"/>
    <b v="0"/>
    <b v="0"/>
    <b v="0"/>
    <x v="1"/>
    <x v="1"/>
    <n v="0"/>
    <x v="10"/>
    <x v="0"/>
  </r>
  <r>
    <s v="E.3.16.0"/>
    <s v="BPM"/>
    <x v="0"/>
    <x v="293"/>
    <x v="293"/>
    <x v="149"/>
    <x v="290"/>
    <s v="單位台幣$K"/>
    <x v="1"/>
    <m/>
    <m/>
    <s v="Confidential"/>
    <x v="6"/>
    <m/>
    <x v="9"/>
    <s v="BPM"/>
    <x v="0"/>
    <x v="5"/>
    <x v="0"/>
    <x v="0"/>
    <s v="ACTUL_TOTAL_SPENDING"/>
    <s v="ACTUL_TOTAL_SPENDING"/>
    <m/>
    <m/>
    <m/>
    <m/>
    <m/>
    <m/>
    <m/>
    <m/>
    <m/>
    <m/>
    <m/>
    <m/>
    <m/>
    <m/>
    <m/>
    <m/>
    <m/>
    <m/>
    <s v="資料清單"/>
    <x v="9"/>
    <x v="31"/>
    <x v="262"/>
    <x v="0"/>
    <s v="IEC_STD_V10 &gt;&gt; Data Standard &gt;&gt; BPM"/>
    <s v="Actul total Spending  "/>
    <x v="293"/>
    <x v="149"/>
    <x v="0"/>
    <x v="290"/>
    <x v="0"/>
    <s v="IEC_STD_V10 &gt;&gt; Common &gt;&gt; AutoMetaDataActul total Spending  "/>
    <x v="1"/>
    <x v="1"/>
    <s v="實際製造管理總費用Property"/>
    <s v="製造費用分析主檔"/>
    <n v="504"/>
    <n v="503"/>
    <n v="0"/>
    <s v="Actul total Spending  "/>
    <n v="1"/>
    <n v="0"/>
    <n v="0"/>
    <x v="0"/>
    <s v="MFG Spending Analysis Master"/>
    <x v="52"/>
    <s v="IEC_STD_V10 &gt;&gt; Data Standard &gt;&gt; BPM &gt;&gt; MFG Spending Analysis Master"/>
    <x v="0"/>
    <s v="E.3.16.0:"/>
    <x v="31"/>
    <x v="31"/>
    <x v="470"/>
    <x v="293"/>
    <x v="293"/>
    <x v="276"/>
    <x v="0"/>
    <x v="0"/>
    <x v="0"/>
    <x v="6"/>
    <m/>
    <x v="0"/>
    <x v="1"/>
    <s v="MFG Spending Analysis Master_Actul total Spending  "/>
    <x v="502"/>
    <x v="1"/>
    <x v="0"/>
    <x v="5"/>
    <x v="0"/>
    <x v="0"/>
    <x v="0"/>
    <s v="ACTUL_TOTAL_SPENDING"/>
    <s v="ACTUL_TOTAL_SPENDING"/>
    <x v="79"/>
    <x v="237"/>
    <x v="0"/>
    <n v="9"/>
    <x v="5"/>
    <x v="5"/>
    <x v="6"/>
    <s v=""/>
    <s v=""/>
    <n v="502"/>
    <s v="-502"/>
    <x v="0"/>
    <x v="0"/>
    <x v="0"/>
    <x v="293"/>
    <x v="0"/>
    <s v="實際製造管理總費用"/>
    <s v=""/>
    <s v=""/>
    <x v="0"/>
    <x v="262"/>
    <m/>
    <s v="^()$"/>
    <n v="9"/>
    <x v="0"/>
    <x v="0"/>
    <x v="0"/>
    <x v="0"/>
    <x v="0"/>
    <x v="1"/>
    <b v="0"/>
    <x v="0"/>
    <x v="1"/>
    <n v="0"/>
    <x v="0"/>
    <b v="0"/>
    <b v="0"/>
    <b v="0"/>
    <b v="0"/>
    <b v="0"/>
    <b v="0"/>
    <b v="0"/>
    <b v="0"/>
    <b v="0"/>
    <b v="0"/>
    <b v="0"/>
    <x v="1"/>
    <x v="1"/>
    <n v="0"/>
    <x v="17"/>
    <x v="0"/>
  </r>
  <r>
    <s v="E.3.16.0"/>
    <s v="BPM"/>
    <x v="0"/>
    <x v="294"/>
    <x v="294"/>
    <x v="150"/>
    <x v="291"/>
    <s v="單位台幣$K"/>
    <x v="1"/>
    <m/>
    <m/>
    <s v="Confidential"/>
    <x v="6"/>
    <m/>
    <x v="9"/>
    <s v="BPM"/>
    <x v="0"/>
    <x v="5"/>
    <x v="0"/>
    <x v="0"/>
    <s v="FORCAST_TOTAL_SPENDING"/>
    <s v="FORCAST_TOTAL_SPENDING"/>
    <m/>
    <m/>
    <m/>
    <m/>
    <m/>
    <m/>
    <m/>
    <m/>
    <m/>
    <m/>
    <m/>
    <m/>
    <m/>
    <m/>
    <m/>
    <m/>
    <m/>
    <m/>
    <s v="資料清單"/>
    <x v="9"/>
    <x v="32"/>
    <x v="263"/>
    <x v="0"/>
    <s v="IEC_STD_V10 &gt;&gt; Data Standard &gt;&gt; BPM"/>
    <s v="Forcast total Spending  "/>
    <x v="294"/>
    <x v="150"/>
    <x v="0"/>
    <x v="291"/>
    <x v="0"/>
    <s v="IEC_STD_V10 &gt;&gt; Common &gt;&gt; AutoMetaDataForcast total Spending  "/>
    <x v="1"/>
    <x v="1"/>
    <s v="預測製造管理總費用Property"/>
    <s v="製造費用分析主檔"/>
    <n v="505"/>
    <n v="503"/>
    <n v="0"/>
    <s v="Forcast total Spending  "/>
    <n v="1"/>
    <n v="0"/>
    <n v="0"/>
    <x v="0"/>
    <s v="MFG Spending Analysis Master"/>
    <x v="52"/>
    <s v="IEC_STD_V10 &gt;&gt; Data Standard &gt;&gt; BPM &gt;&gt; MFG Spending Analysis Master"/>
    <x v="0"/>
    <s v="E.3.16.0:"/>
    <x v="32"/>
    <x v="32"/>
    <x v="470"/>
    <x v="294"/>
    <x v="294"/>
    <x v="276"/>
    <x v="0"/>
    <x v="0"/>
    <x v="0"/>
    <x v="6"/>
    <m/>
    <x v="0"/>
    <x v="1"/>
    <s v="MFG Spending Analysis Master_Forcast total Spending  "/>
    <x v="503"/>
    <x v="1"/>
    <x v="0"/>
    <x v="5"/>
    <x v="0"/>
    <x v="0"/>
    <x v="0"/>
    <s v="FORCAST_TOTAL_SPENDING"/>
    <s v="FORCAST_TOTAL_SPENDING"/>
    <x v="80"/>
    <x v="238"/>
    <x v="0"/>
    <n v="9"/>
    <x v="5"/>
    <x v="5"/>
    <x v="6"/>
    <s v=""/>
    <s v=""/>
    <n v="503"/>
    <s v="-503"/>
    <x v="0"/>
    <x v="0"/>
    <x v="0"/>
    <x v="294"/>
    <x v="0"/>
    <s v="預測製造管理總費用"/>
    <s v=""/>
    <s v=""/>
    <x v="0"/>
    <x v="263"/>
    <m/>
    <s v="^()$"/>
    <n v="9"/>
    <x v="0"/>
    <x v="0"/>
    <x v="0"/>
    <x v="0"/>
    <x v="0"/>
    <x v="1"/>
    <b v="0"/>
    <x v="0"/>
    <x v="1"/>
    <n v="0"/>
    <x v="0"/>
    <b v="0"/>
    <b v="0"/>
    <b v="0"/>
    <b v="0"/>
    <b v="0"/>
    <b v="0"/>
    <b v="0"/>
    <b v="0"/>
    <b v="0"/>
    <b v="0"/>
    <b v="0"/>
    <x v="1"/>
    <x v="1"/>
    <n v="0"/>
    <x v="9"/>
    <x v="0"/>
  </r>
  <r>
    <s v="E.3.16.0"/>
    <s v="BPM"/>
    <x v="0"/>
    <x v="295"/>
    <x v="295"/>
    <x v="151"/>
    <x v="292"/>
    <s v="單位台幣$K"/>
    <x v="1"/>
    <m/>
    <m/>
    <s v="Confidential"/>
    <x v="6"/>
    <m/>
    <x v="9"/>
    <s v="BPM"/>
    <x v="0"/>
    <x v="5"/>
    <x v="0"/>
    <x v="0"/>
    <s v="TARGET_TOTAL_SPENDING"/>
    <s v="TARGET_TOTAL_SPENDING"/>
    <m/>
    <m/>
    <m/>
    <m/>
    <m/>
    <m/>
    <m/>
    <m/>
    <m/>
    <m/>
    <m/>
    <m/>
    <m/>
    <m/>
    <m/>
    <m/>
    <m/>
    <m/>
    <s v="資料清單"/>
    <x v="9"/>
    <x v="33"/>
    <x v="264"/>
    <x v="0"/>
    <s v="IEC_STD_V10 &gt;&gt; Data Standard &gt;&gt; BPM"/>
    <s v="Target total Spending  "/>
    <x v="295"/>
    <x v="151"/>
    <x v="0"/>
    <x v="292"/>
    <x v="0"/>
    <s v="IEC_STD_V10 &gt;&gt; Common &gt;&gt; AutoMetaDataTarget total Spending  "/>
    <x v="1"/>
    <x v="1"/>
    <s v="目標製造管理總費用Property"/>
    <s v="製造費用分析主檔"/>
    <n v="506"/>
    <n v="503"/>
    <n v="0"/>
    <s v="Target total Spending  "/>
    <n v="1"/>
    <n v="0"/>
    <n v="0"/>
    <x v="0"/>
    <s v="MFG Spending Analysis Master"/>
    <x v="52"/>
    <s v="IEC_STD_V10 &gt;&gt; Data Standard &gt;&gt; BPM &gt;&gt; MFG Spending Analysis Master"/>
    <x v="0"/>
    <s v="E.3.16.0:"/>
    <x v="33"/>
    <x v="33"/>
    <x v="470"/>
    <x v="295"/>
    <x v="295"/>
    <x v="276"/>
    <x v="0"/>
    <x v="0"/>
    <x v="0"/>
    <x v="6"/>
    <m/>
    <x v="0"/>
    <x v="1"/>
    <s v="MFG Spending Analysis Master_Target total Spending  "/>
    <x v="504"/>
    <x v="1"/>
    <x v="0"/>
    <x v="5"/>
    <x v="0"/>
    <x v="0"/>
    <x v="0"/>
    <s v="TARGET_TOTAL_SPENDING"/>
    <s v="TARGET_TOTAL_SPENDING"/>
    <x v="81"/>
    <x v="239"/>
    <x v="0"/>
    <n v="9"/>
    <x v="5"/>
    <x v="5"/>
    <x v="6"/>
    <s v=""/>
    <s v=""/>
    <n v="504"/>
    <s v="-504"/>
    <x v="0"/>
    <x v="0"/>
    <x v="0"/>
    <x v="295"/>
    <x v="0"/>
    <s v="目標製造管理總費用"/>
    <s v=""/>
    <s v=""/>
    <x v="0"/>
    <x v="264"/>
    <m/>
    <s v="^()$"/>
    <n v="9"/>
    <x v="0"/>
    <x v="0"/>
    <x v="0"/>
    <x v="0"/>
    <x v="0"/>
    <x v="1"/>
    <b v="0"/>
    <x v="0"/>
    <x v="1"/>
    <n v="0"/>
    <x v="0"/>
    <b v="0"/>
    <b v="0"/>
    <b v="0"/>
    <b v="0"/>
    <b v="0"/>
    <b v="0"/>
    <b v="0"/>
    <b v="0"/>
    <b v="0"/>
    <b v="0"/>
    <b v="0"/>
    <x v="1"/>
    <x v="1"/>
    <n v="0"/>
    <x v="23"/>
    <x v="0"/>
  </r>
  <r>
    <m/>
    <s v="BPM"/>
    <x v="0"/>
    <x v="296"/>
    <x v="296"/>
    <x v="82"/>
    <x v="293"/>
    <s v="事業部"/>
    <x v="0"/>
    <m/>
    <s v="N/A"/>
    <s v="General"/>
    <x v="0"/>
    <m/>
    <x v="0"/>
    <s v="BPM"/>
    <x v="0"/>
    <x v="5"/>
    <x v="0"/>
    <x v="0"/>
    <s v="INT_LINE_OF_BUSINESS"/>
    <m/>
    <m/>
    <m/>
    <m/>
    <m/>
    <m/>
    <m/>
    <m/>
    <m/>
    <m/>
    <m/>
    <m/>
    <m/>
    <m/>
    <m/>
    <m/>
    <m/>
    <m/>
    <m/>
    <s v="資料清單"/>
    <x v="10"/>
    <x v="0"/>
    <x v="265"/>
    <x v="0"/>
    <s v="IEC_STD_V10 &gt;&gt; Data Standard &gt;&gt; BPM"/>
    <s v="Line Of Business"/>
    <x v="296"/>
    <x v="82"/>
    <x v="0"/>
    <x v="293"/>
    <x v="0"/>
    <s v="IEC_STD_V10 &gt;&gt; Common &gt;&gt; AutoMetaDataLine Of Business"/>
    <x v="0"/>
    <x v="0"/>
    <s v="事業部Concept"/>
    <s v="事業部"/>
    <n v="507"/>
    <n v="0"/>
    <n v="0"/>
    <s v=""/>
    <n v="0"/>
    <n v="0"/>
    <n v="0"/>
    <x v="0"/>
    <s v=""/>
    <x v="0"/>
    <s v=""/>
    <x v="0"/>
    <s v="BPM:"/>
    <x v="3"/>
    <x v="3"/>
    <x v="471"/>
    <x v="296"/>
    <x v="296"/>
    <x v="278"/>
    <x v="0"/>
    <x v="0"/>
    <x v="0"/>
    <x v="0"/>
    <m/>
    <x v="0"/>
    <x v="0"/>
    <s v="Line Of Business"/>
    <x v="505"/>
    <x v="0"/>
    <x v="0"/>
    <x v="5"/>
    <x v="0"/>
    <x v="0"/>
    <x v="0"/>
    <s v="INT_LINE_OF_BUSINESS"/>
    <s v=""/>
    <x v="82"/>
    <x v="0"/>
    <x v="0"/>
    <n v="0"/>
    <x v="0"/>
    <x v="0"/>
    <x v="0"/>
    <s v=""/>
    <s v=""/>
    <n v="505"/>
    <s v="-505"/>
    <x v="0"/>
    <x v="0"/>
    <x v="0"/>
    <x v="296"/>
    <x v="0"/>
    <s v="事業部"/>
    <s v=""/>
    <s v=""/>
    <x v="0"/>
    <x v="265"/>
    <m/>
    <s v="^()$"/>
    <n v="9"/>
    <x v="0"/>
    <x v="0"/>
    <x v="0"/>
    <x v="0"/>
    <x v="0"/>
    <x v="1"/>
    <b v="0"/>
    <x v="0"/>
    <x v="0"/>
    <n v="0"/>
    <x v="0"/>
    <b v="0"/>
    <b v="0"/>
    <b v="0"/>
    <b v="0"/>
    <b v="0"/>
    <b v="0"/>
    <b v="0"/>
    <b v="0"/>
    <b v="0"/>
    <b v="0"/>
    <b v="0"/>
    <x v="1"/>
    <x v="1"/>
    <n v="0"/>
    <x v="11"/>
    <x v="0"/>
  </r>
  <r>
    <m/>
    <s v="BPM"/>
    <x v="0"/>
    <x v="181"/>
    <x v="181"/>
    <x v="1"/>
    <x v="186"/>
    <s v="ex.BU1的 AME, HPE, BU2的A1,S1,C1,ZT"/>
    <x v="1"/>
    <m/>
    <s v="N/A"/>
    <s v="General"/>
    <x v="2"/>
    <s v="ex.BU1的 AME, HPE, BU2的A1,S1,C1,ZT"/>
    <x v="0"/>
    <s v="BPM"/>
    <x v="0"/>
    <x v="5"/>
    <x v="0"/>
    <x v="0"/>
    <s v="INT_LINE_OF_BUSINESS"/>
    <s v="LOB_CODE"/>
    <m/>
    <m/>
    <m/>
    <m/>
    <m/>
    <m/>
    <m/>
    <m/>
    <m/>
    <m/>
    <m/>
    <m/>
    <m/>
    <m/>
    <m/>
    <m/>
    <m/>
    <m/>
    <s v="資料清單"/>
    <x v="10"/>
    <x v="1"/>
    <x v="150"/>
    <x v="0"/>
    <s v="IEC_STD_V10 &gt;&gt; Data Standard &gt;&gt; BPM"/>
    <s v="LOB Code"/>
    <x v="181"/>
    <x v="1"/>
    <x v="0"/>
    <x v="186"/>
    <x v="0"/>
    <s v="IEC_STD_V10 &gt;&gt; Common &gt;&gt; AutoMetaDataLOB Code"/>
    <x v="1"/>
    <x v="0"/>
    <s v="事業部代碼Property"/>
    <s v="事業部"/>
    <n v="344"/>
    <n v="507"/>
    <n v="0"/>
    <s v="LOB Code"/>
    <n v="1"/>
    <n v="0"/>
    <n v="0"/>
    <x v="0"/>
    <s v="Line Of Business"/>
    <x v="53"/>
    <s v="IEC_STD_V10 &gt;&gt; Data Standard &gt;&gt; BPM &gt;&gt; Line Of Business"/>
    <x v="0"/>
    <s v="BPM:"/>
    <x v="4"/>
    <x v="4"/>
    <x v="472"/>
    <x v="181"/>
    <x v="181"/>
    <x v="198"/>
    <x v="40"/>
    <x v="0"/>
    <x v="0"/>
    <x v="2"/>
    <m/>
    <x v="0"/>
    <x v="1"/>
    <s v="Line Of Business_LOB Code"/>
    <x v="506"/>
    <x v="1"/>
    <x v="0"/>
    <x v="5"/>
    <x v="0"/>
    <x v="0"/>
    <x v="0"/>
    <s v="INT_LINE_OF_BUSINESS"/>
    <s v="LOB_CODE"/>
    <x v="82"/>
    <x v="146"/>
    <x v="0"/>
    <n v="0"/>
    <x v="0"/>
    <x v="0"/>
    <x v="0"/>
    <s v=""/>
    <s v=""/>
    <n v="506"/>
    <s v="-506"/>
    <x v="0"/>
    <x v="0"/>
    <x v="0"/>
    <x v="181"/>
    <x v="0"/>
    <s v="事業部代碼"/>
    <s v=""/>
    <s v=""/>
    <x v="0"/>
    <x v="150"/>
    <m/>
    <s v="^()$"/>
    <n v="9"/>
    <x v="0"/>
    <x v="0"/>
    <x v="0"/>
    <x v="0"/>
    <x v="1"/>
    <x v="1"/>
    <b v="0"/>
    <x v="0"/>
    <x v="1"/>
    <n v="0"/>
    <x v="0"/>
    <b v="0"/>
    <b v="0"/>
    <b v="0"/>
    <b v="0"/>
    <b v="0"/>
    <b v="0"/>
    <b v="0"/>
    <b v="0"/>
    <b v="0"/>
    <b v="0"/>
    <b v="0"/>
    <x v="1"/>
    <x v="1"/>
    <n v="0"/>
    <x v="41"/>
    <x v="0"/>
  </r>
  <r>
    <m/>
    <s v="BPM"/>
    <x v="0"/>
    <x v="180"/>
    <x v="180"/>
    <x v="1"/>
    <x v="294"/>
    <s v="ex: BU1, BU2, BU5, BU6, NIDC"/>
    <x v="2"/>
    <m/>
    <s v="N/A"/>
    <s v="General"/>
    <x v="2"/>
    <s v="BU1, BU2, BU5, BU6, NIDC"/>
    <x v="0"/>
    <s v="BPM"/>
    <x v="0"/>
    <x v="5"/>
    <x v="0"/>
    <x v="0"/>
    <s v="INT_LINE_OF_BUSINESS"/>
    <s v="BU_CODE"/>
    <m/>
    <m/>
    <m/>
    <m/>
    <m/>
    <m/>
    <m/>
    <m/>
    <m/>
    <m/>
    <m/>
    <m/>
    <m/>
    <m/>
    <m/>
    <m/>
    <m/>
    <m/>
    <s v="資料清單"/>
    <x v="10"/>
    <x v="2"/>
    <x v="149"/>
    <x v="0"/>
    <s v="IEC_STD_V10 &gt;&gt; Data Standard &gt;&gt; BPM"/>
    <s v="BU Code"/>
    <x v="180"/>
    <x v="1"/>
    <x v="0"/>
    <x v="294"/>
    <x v="0"/>
    <s v="IEC_STD_V10 &gt;&gt; Common &gt;&gt; AutoMetaDataBU Code"/>
    <x v="2"/>
    <x v="0"/>
    <s v="事業處代碼Relationship"/>
    <s v="事業部"/>
    <n v="343"/>
    <n v="507"/>
    <n v="0"/>
    <s v=""/>
    <n v="0"/>
    <n v="0"/>
    <n v="515"/>
    <x v="81"/>
    <s v="Line Of Business"/>
    <x v="53"/>
    <s v="IEC_STD_V10 &gt;&gt; Data Standard &gt;&gt; BPM &gt;&gt; Line Of Business"/>
    <x v="0"/>
    <s v="BPM:"/>
    <x v="5"/>
    <x v="5"/>
    <x v="473"/>
    <x v="180"/>
    <x v="180"/>
    <x v="279"/>
    <x v="41"/>
    <x v="0"/>
    <x v="0"/>
    <x v="2"/>
    <m/>
    <x v="0"/>
    <x v="2"/>
    <s v="Line Of Business_BU Code"/>
    <x v="507"/>
    <x v="2"/>
    <x v="0"/>
    <x v="5"/>
    <x v="0"/>
    <x v="0"/>
    <x v="0"/>
    <s v="INT_LINE_OF_BUSINESS"/>
    <s v="BU_CODE"/>
    <x v="82"/>
    <x v="145"/>
    <x v="0"/>
    <n v="0"/>
    <x v="0"/>
    <x v="0"/>
    <x v="0"/>
    <s v=""/>
    <s v=""/>
    <n v="507"/>
    <s v="-507"/>
    <x v="0"/>
    <x v="0"/>
    <x v="0"/>
    <x v="180"/>
    <x v="0"/>
    <s v="事業單位"/>
    <s v=""/>
    <s v=""/>
    <x v="0"/>
    <x v="149"/>
    <m/>
    <s v="^()$"/>
    <n v="9"/>
    <x v="0"/>
    <x v="0"/>
    <x v="0"/>
    <x v="0"/>
    <x v="1"/>
    <x v="1"/>
    <b v="0"/>
    <x v="0"/>
    <x v="1"/>
    <n v="0"/>
    <x v="0"/>
    <b v="0"/>
    <b v="0"/>
    <b v="0"/>
    <b v="0"/>
    <b v="1"/>
    <b v="0"/>
    <b v="0"/>
    <b v="0"/>
    <b v="0"/>
    <b v="0"/>
    <b v="0"/>
    <x v="0"/>
    <x v="2"/>
    <n v="0"/>
    <x v="1"/>
    <x v="0"/>
  </r>
  <r>
    <m/>
    <s v="BPM"/>
    <x v="0"/>
    <x v="297"/>
    <x v="297"/>
    <x v="1"/>
    <x v="295"/>
    <s v="ex. HPE, AUO, Ali"/>
    <x v="1"/>
    <m/>
    <s v="N/A"/>
    <s v="General"/>
    <x v="1"/>
    <m/>
    <x v="0"/>
    <s v="BPM"/>
    <x v="0"/>
    <x v="5"/>
    <x v="0"/>
    <x v="0"/>
    <s v="INT_LINE_OF_BUSINESS"/>
    <s v="END_CUSTOMER"/>
    <m/>
    <m/>
    <m/>
    <m/>
    <m/>
    <m/>
    <m/>
    <m/>
    <m/>
    <m/>
    <m/>
    <m/>
    <m/>
    <m/>
    <m/>
    <m/>
    <m/>
    <m/>
    <s v="資料清單"/>
    <x v="10"/>
    <x v="3"/>
    <x v="266"/>
    <x v="0"/>
    <s v="IEC_STD_V10 &gt;&gt; Data Standard &gt;&gt; BPM"/>
    <s v="End Customer"/>
    <x v="297"/>
    <x v="1"/>
    <x v="0"/>
    <x v="295"/>
    <x v="0"/>
    <s v="IEC_STD_V10 &gt;&gt; Common &gt;&gt; AutoMetaDataEnd Customer"/>
    <x v="1"/>
    <x v="0"/>
    <s v="終端客戶Property"/>
    <s v="事業部"/>
    <n v="510"/>
    <n v="507"/>
    <n v="0"/>
    <s v="End Customer"/>
    <n v="1"/>
    <n v="0"/>
    <n v="0"/>
    <x v="0"/>
    <s v="Line Of Business"/>
    <x v="53"/>
    <s v="IEC_STD_V10 &gt;&gt; Data Standard &gt;&gt; BPM &gt;&gt; Line Of Business"/>
    <x v="0"/>
    <s v="BPM:"/>
    <x v="6"/>
    <x v="6"/>
    <x v="474"/>
    <x v="297"/>
    <x v="297"/>
    <x v="280"/>
    <x v="0"/>
    <x v="0"/>
    <x v="0"/>
    <x v="1"/>
    <m/>
    <x v="0"/>
    <x v="1"/>
    <s v="Line Of Business_End Customer"/>
    <x v="508"/>
    <x v="1"/>
    <x v="0"/>
    <x v="5"/>
    <x v="0"/>
    <x v="0"/>
    <x v="0"/>
    <s v="INT_LINE_OF_BUSINESS"/>
    <s v="END_CUSTOMER"/>
    <x v="82"/>
    <x v="240"/>
    <x v="0"/>
    <n v="0"/>
    <x v="0"/>
    <x v="0"/>
    <x v="0"/>
    <s v=""/>
    <s v=""/>
    <n v="508"/>
    <s v="-508"/>
    <x v="0"/>
    <x v="0"/>
    <x v="0"/>
    <x v="297"/>
    <x v="0"/>
    <s v="終端客戶"/>
    <s v=""/>
    <s v=""/>
    <x v="0"/>
    <x v="266"/>
    <m/>
    <s v="^()$"/>
    <n v="9"/>
    <x v="0"/>
    <x v="0"/>
    <x v="0"/>
    <x v="0"/>
    <x v="0"/>
    <x v="1"/>
    <b v="0"/>
    <x v="0"/>
    <x v="1"/>
    <n v="0"/>
    <x v="0"/>
    <b v="0"/>
    <b v="0"/>
    <b v="0"/>
    <b v="0"/>
    <b v="0"/>
    <b v="0"/>
    <b v="0"/>
    <b v="0"/>
    <b v="0"/>
    <b v="0"/>
    <b v="0"/>
    <x v="1"/>
    <x v="1"/>
    <n v="0"/>
    <x v="2"/>
    <x v="0"/>
  </r>
  <r>
    <m/>
    <s v="BPM"/>
    <x v="0"/>
    <x v="298"/>
    <x v="298"/>
    <x v="1"/>
    <x v="296"/>
    <s v="ex:202201,202202"/>
    <x v="1"/>
    <m/>
    <s v="N/A"/>
    <s v="General"/>
    <x v="3"/>
    <s v="ex:202201,202202"/>
    <x v="0"/>
    <s v="BPM"/>
    <x v="0"/>
    <x v="5"/>
    <x v="0"/>
    <x v="0"/>
    <s v="INT_LINE_OF_BUSINESS"/>
    <s v="LOB_VAILBLE_DATE_FROM"/>
    <m/>
    <m/>
    <m/>
    <m/>
    <m/>
    <m/>
    <m/>
    <m/>
    <m/>
    <m/>
    <m/>
    <m/>
    <m/>
    <m/>
    <m/>
    <m/>
    <m/>
    <m/>
    <s v="資料清單"/>
    <x v="10"/>
    <x v="4"/>
    <x v="267"/>
    <x v="0"/>
    <s v="IEC_STD_V10 &gt;&gt; Data Standard &gt;&gt; BPM"/>
    <s v="LOB vailble Date from"/>
    <x v="298"/>
    <x v="1"/>
    <x v="0"/>
    <x v="296"/>
    <x v="0"/>
    <s v="IEC_STD_V10 &gt;&gt; Common &gt;&gt; AutoMetaDataLOB vailble Date from"/>
    <x v="1"/>
    <x v="0"/>
    <s v="事業部代碼生效開始日期Property"/>
    <s v="事業部"/>
    <n v="511"/>
    <n v="507"/>
    <n v="0"/>
    <s v="LOB vailble Date from"/>
    <n v="1"/>
    <n v="0"/>
    <n v="0"/>
    <x v="0"/>
    <s v="Line Of Business"/>
    <x v="53"/>
    <s v="IEC_STD_V10 &gt;&gt; Data Standard &gt;&gt; BPM &gt;&gt; Line Of Business"/>
    <x v="0"/>
    <s v="BPM:"/>
    <x v="7"/>
    <x v="7"/>
    <x v="475"/>
    <x v="298"/>
    <x v="298"/>
    <x v="281"/>
    <x v="42"/>
    <x v="0"/>
    <x v="0"/>
    <x v="3"/>
    <m/>
    <x v="0"/>
    <x v="1"/>
    <s v="Line Of Business_LOB vailble Date from"/>
    <x v="509"/>
    <x v="1"/>
    <x v="0"/>
    <x v="5"/>
    <x v="0"/>
    <x v="0"/>
    <x v="0"/>
    <s v="INT_LINE_OF_BUSINESS"/>
    <s v="LOB_VAILBLE_DATE_FROM"/>
    <x v="82"/>
    <x v="241"/>
    <x v="0"/>
    <n v="0"/>
    <x v="0"/>
    <x v="0"/>
    <x v="0"/>
    <s v=""/>
    <s v=""/>
    <n v="509"/>
    <s v="-509"/>
    <x v="0"/>
    <x v="0"/>
    <x v="0"/>
    <x v="298"/>
    <x v="0"/>
    <s v="事業部代碼生效開始日期"/>
    <s v=""/>
    <s v=""/>
    <x v="0"/>
    <x v="267"/>
    <m/>
    <s v="^()$"/>
    <n v="9"/>
    <x v="0"/>
    <x v="0"/>
    <x v="0"/>
    <x v="0"/>
    <x v="0"/>
    <x v="1"/>
    <b v="0"/>
    <x v="0"/>
    <x v="1"/>
    <n v="0"/>
    <x v="0"/>
    <b v="0"/>
    <b v="0"/>
    <b v="0"/>
    <b v="0"/>
    <b v="0"/>
    <b v="0"/>
    <b v="0"/>
    <b v="0"/>
    <b v="0"/>
    <b v="0"/>
    <b v="0"/>
    <x v="1"/>
    <x v="1"/>
    <n v="0"/>
    <x v="28"/>
    <x v="0"/>
  </r>
  <r>
    <m/>
    <s v="BPM"/>
    <x v="0"/>
    <x v="299"/>
    <x v="299"/>
    <x v="1"/>
    <x v="297"/>
    <s v="Y/N"/>
    <x v="1"/>
    <m/>
    <s v="N/A"/>
    <s v="General"/>
    <x v="11"/>
    <s v="Y/N"/>
    <x v="0"/>
    <s v="BPM"/>
    <x v="0"/>
    <x v="5"/>
    <x v="0"/>
    <x v="0"/>
    <s v="INT_LINE_OF_BUSINESS"/>
    <s v="LOB_CODE_USED_FLAG"/>
    <m/>
    <m/>
    <m/>
    <m/>
    <m/>
    <m/>
    <m/>
    <m/>
    <m/>
    <m/>
    <m/>
    <m/>
    <m/>
    <m/>
    <m/>
    <m/>
    <m/>
    <m/>
    <s v="資料清單"/>
    <x v="10"/>
    <x v="5"/>
    <x v="268"/>
    <x v="0"/>
    <s v="IEC_STD_V10 &gt;&gt; Data Standard &gt;&gt; BPM"/>
    <s v="LOB Code used flag"/>
    <x v="299"/>
    <x v="1"/>
    <x v="0"/>
    <x v="297"/>
    <x v="0"/>
    <s v="IEC_STD_V10 &gt;&gt; Common &gt;&gt; AutoMetaDataLOB Code used flag"/>
    <x v="1"/>
    <x v="0"/>
    <s v="事業部代碼生效與否Property"/>
    <s v="事業部"/>
    <n v="512"/>
    <n v="507"/>
    <n v="0"/>
    <s v="LOB Code used flag"/>
    <n v="1"/>
    <n v="0"/>
    <n v="0"/>
    <x v="0"/>
    <s v="Line Of Business"/>
    <x v="53"/>
    <s v="IEC_STD_V10 &gt;&gt; Data Standard &gt;&gt; BPM &gt;&gt; Line Of Business"/>
    <x v="0"/>
    <s v="BPM:"/>
    <x v="8"/>
    <x v="8"/>
    <x v="476"/>
    <x v="299"/>
    <x v="299"/>
    <x v="282"/>
    <x v="43"/>
    <x v="0"/>
    <x v="0"/>
    <x v="9"/>
    <m/>
    <x v="0"/>
    <x v="1"/>
    <s v="Line Of Business_LOB Code used flag"/>
    <x v="510"/>
    <x v="1"/>
    <x v="0"/>
    <x v="5"/>
    <x v="0"/>
    <x v="0"/>
    <x v="0"/>
    <s v="INT_LINE_OF_BUSINESS"/>
    <s v="LOB_CODE_USED_FLAG"/>
    <x v="82"/>
    <x v="242"/>
    <x v="0"/>
    <n v="0"/>
    <x v="0"/>
    <x v="0"/>
    <x v="0"/>
    <s v=""/>
    <s v=""/>
    <n v="510"/>
    <s v="-510"/>
    <x v="0"/>
    <x v="0"/>
    <x v="0"/>
    <x v="299"/>
    <x v="0"/>
    <s v="是否使用"/>
    <s v=""/>
    <s v=""/>
    <x v="0"/>
    <x v="268"/>
    <m/>
    <s v="^()$"/>
    <n v="9"/>
    <x v="0"/>
    <x v="0"/>
    <x v="0"/>
    <x v="0"/>
    <x v="0"/>
    <x v="1"/>
    <b v="0"/>
    <x v="0"/>
    <x v="1"/>
    <n v="0"/>
    <x v="0"/>
    <b v="0"/>
    <b v="0"/>
    <b v="0"/>
    <b v="0"/>
    <b v="0"/>
    <b v="0"/>
    <b v="0"/>
    <b v="0"/>
    <b v="0"/>
    <b v="0"/>
    <b v="0"/>
    <x v="1"/>
    <x v="1"/>
    <n v="0"/>
    <x v="33"/>
    <x v="0"/>
  </r>
  <r>
    <m/>
    <s v="BPM"/>
    <x v="0"/>
    <x v="300"/>
    <x v="300"/>
    <x v="81"/>
    <x v="298"/>
    <s v="事業處"/>
    <x v="0"/>
    <m/>
    <s v="N/A"/>
    <s v="General"/>
    <x v="0"/>
    <m/>
    <x v="0"/>
    <s v="BPM"/>
    <x v="0"/>
    <x v="5"/>
    <x v="0"/>
    <x v="0"/>
    <s v="INT_BUSINESS_UNIT"/>
    <m/>
    <m/>
    <m/>
    <m/>
    <m/>
    <m/>
    <m/>
    <m/>
    <m/>
    <m/>
    <m/>
    <m/>
    <m/>
    <m/>
    <m/>
    <m/>
    <m/>
    <m/>
    <m/>
    <s v="資料清單"/>
    <x v="10"/>
    <x v="6"/>
    <x v="269"/>
    <x v="0"/>
    <s v="IEC_STD_V10 &gt;&gt; Data Standard &gt;&gt; BPM"/>
    <s v="Business Unit"/>
    <x v="300"/>
    <x v="81"/>
    <x v="0"/>
    <x v="298"/>
    <x v="0"/>
    <s v="IEC_STD_V10 &gt;&gt; Common &gt;&gt; AutoMetaDataBusiness Unit"/>
    <x v="0"/>
    <x v="0"/>
    <s v="事業處Concept"/>
    <s v="事業處"/>
    <n v="513"/>
    <n v="0"/>
    <n v="0"/>
    <s v=""/>
    <n v="0"/>
    <n v="0"/>
    <n v="0"/>
    <x v="0"/>
    <s v=""/>
    <x v="0"/>
    <s v=""/>
    <x v="0"/>
    <s v="BPM:"/>
    <x v="9"/>
    <x v="9"/>
    <x v="477"/>
    <x v="300"/>
    <x v="300"/>
    <x v="283"/>
    <x v="0"/>
    <x v="0"/>
    <x v="0"/>
    <x v="0"/>
    <m/>
    <x v="0"/>
    <x v="0"/>
    <s v="Business Unit"/>
    <x v="511"/>
    <x v="0"/>
    <x v="0"/>
    <x v="5"/>
    <x v="0"/>
    <x v="0"/>
    <x v="0"/>
    <s v="INT_BUSINESS_UNIT"/>
    <s v=""/>
    <x v="83"/>
    <x v="0"/>
    <x v="0"/>
    <n v="0"/>
    <x v="0"/>
    <x v="0"/>
    <x v="0"/>
    <s v=""/>
    <s v=""/>
    <n v="511"/>
    <s v="-511"/>
    <x v="0"/>
    <x v="0"/>
    <x v="0"/>
    <x v="300"/>
    <x v="0"/>
    <s v="事業處"/>
    <s v=""/>
    <s v=""/>
    <x v="0"/>
    <x v="269"/>
    <m/>
    <s v="^()$"/>
    <n v="9"/>
    <x v="0"/>
    <x v="0"/>
    <x v="0"/>
    <x v="0"/>
    <x v="0"/>
    <x v="1"/>
    <b v="0"/>
    <x v="0"/>
    <x v="0"/>
    <n v="0"/>
    <x v="0"/>
    <b v="0"/>
    <b v="0"/>
    <b v="0"/>
    <b v="0"/>
    <b v="1"/>
    <b v="0"/>
    <b v="0"/>
    <b v="0"/>
    <b v="0"/>
    <b v="0"/>
    <b v="0"/>
    <x v="0"/>
    <x v="2"/>
    <n v="0"/>
    <x v="12"/>
    <x v="0"/>
  </r>
  <r>
    <m/>
    <s v="BPM"/>
    <x v="0"/>
    <x v="301"/>
    <x v="301"/>
    <x v="1"/>
    <x v="299"/>
    <s v="例如, EBG BU1(第一電腦事業處), EBG BU2(第二電腦事業處) …"/>
    <x v="1"/>
    <m/>
    <s v="N/A"/>
    <s v="General"/>
    <x v="1"/>
    <m/>
    <x v="0"/>
    <s v="BPM"/>
    <x v="0"/>
    <x v="5"/>
    <x v="0"/>
    <x v="0"/>
    <s v="INT_BUSINESS_UNIT"/>
    <s v="BU_NAME"/>
    <m/>
    <m/>
    <m/>
    <m/>
    <m/>
    <m/>
    <m/>
    <m/>
    <m/>
    <m/>
    <m/>
    <m/>
    <m/>
    <m/>
    <m/>
    <m/>
    <m/>
    <m/>
    <s v="資料清單"/>
    <x v="10"/>
    <x v="7"/>
    <x v="270"/>
    <x v="0"/>
    <s v="IEC_STD_V10 &gt;&gt; Data Standard &gt;&gt; BPM"/>
    <s v="BU Name"/>
    <x v="301"/>
    <x v="1"/>
    <x v="0"/>
    <x v="299"/>
    <x v="0"/>
    <s v="IEC_STD_V10 &gt;&gt; Common &gt;&gt; AutoMetaDataBU Name"/>
    <x v="1"/>
    <x v="0"/>
    <s v="事業處名稱Property"/>
    <s v="事業處"/>
    <n v="514"/>
    <n v="513"/>
    <n v="0"/>
    <s v="BU Name"/>
    <n v="1"/>
    <n v="0"/>
    <n v="0"/>
    <x v="0"/>
    <s v="Business Unit"/>
    <x v="54"/>
    <s v="IEC_STD_V10 &gt;&gt; Data Standard &gt;&gt; BPM &gt;&gt; Business Unit"/>
    <x v="0"/>
    <s v="BPM:"/>
    <x v="10"/>
    <x v="10"/>
    <x v="478"/>
    <x v="301"/>
    <x v="301"/>
    <x v="284"/>
    <x v="0"/>
    <x v="0"/>
    <x v="0"/>
    <x v="1"/>
    <m/>
    <x v="0"/>
    <x v="1"/>
    <s v="Business Unit_BU Name"/>
    <x v="512"/>
    <x v="1"/>
    <x v="0"/>
    <x v="5"/>
    <x v="0"/>
    <x v="0"/>
    <x v="0"/>
    <s v="INT_BUSINESS_UNIT"/>
    <s v="BU_NAME"/>
    <x v="83"/>
    <x v="243"/>
    <x v="0"/>
    <n v="0"/>
    <x v="0"/>
    <x v="0"/>
    <x v="0"/>
    <s v=""/>
    <s v=""/>
    <n v="512"/>
    <s v="-512"/>
    <x v="0"/>
    <x v="0"/>
    <x v="0"/>
    <x v="301"/>
    <x v="0"/>
    <s v="事業處名稱"/>
    <s v=""/>
    <s v=""/>
    <x v="0"/>
    <x v="270"/>
    <m/>
    <s v="^()$"/>
    <n v="9"/>
    <x v="0"/>
    <x v="0"/>
    <x v="0"/>
    <x v="0"/>
    <x v="0"/>
    <x v="1"/>
    <b v="0"/>
    <x v="0"/>
    <x v="1"/>
    <n v="0"/>
    <x v="0"/>
    <b v="0"/>
    <b v="0"/>
    <b v="0"/>
    <b v="0"/>
    <b v="0"/>
    <b v="0"/>
    <b v="0"/>
    <b v="0"/>
    <b v="0"/>
    <b v="0"/>
    <b v="0"/>
    <x v="1"/>
    <x v="1"/>
    <n v="0"/>
    <x v="1"/>
    <x v="0"/>
  </r>
  <r>
    <m/>
    <s v="BPM"/>
    <x v="0"/>
    <x v="180"/>
    <x v="180"/>
    <x v="1"/>
    <x v="185"/>
    <s v="EBG: BU1, BU2, BU5, BU6, NIDC"/>
    <x v="1"/>
    <m/>
    <s v="N/A"/>
    <s v="General"/>
    <x v="2"/>
    <s v="EBG: BU1, BU2, BU5, BU6, NIDC"/>
    <x v="0"/>
    <s v="BPM"/>
    <x v="0"/>
    <x v="5"/>
    <x v="0"/>
    <x v="0"/>
    <s v="INT_BUSINESS_UNIT"/>
    <s v="BU_CODE"/>
    <m/>
    <m/>
    <m/>
    <m/>
    <m/>
    <m/>
    <m/>
    <m/>
    <m/>
    <m/>
    <m/>
    <m/>
    <m/>
    <m/>
    <m/>
    <m/>
    <m/>
    <m/>
    <s v="資料清單"/>
    <x v="10"/>
    <x v="8"/>
    <x v="149"/>
    <x v="0"/>
    <s v="IEC_STD_V10 &gt;&gt; Data Standard &gt;&gt; BPM"/>
    <s v="BU Code"/>
    <x v="180"/>
    <x v="1"/>
    <x v="0"/>
    <x v="185"/>
    <x v="0"/>
    <s v="IEC_STD_V10 &gt;&gt; Common &gt;&gt; AutoMetaDataBU Code"/>
    <x v="1"/>
    <x v="0"/>
    <s v="事業處代碼Property"/>
    <s v="事業處"/>
    <n v="343"/>
    <n v="513"/>
    <n v="0"/>
    <s v="BU Code"/>
    <n v="1"/>
    <n v="0"/>
    <n v="0"/>
    <x v="0"/>
    <s v="Business Unit"/>
    <x v="54"/>
    <s v="IEC_STD_V10 &gt;&gt; Data Standard &gt;&gt; BPM &gt;&gt; Business Unit"/>
    <x v="0"/>
    <s v="BPM:"/>
    <x v="11"/>
    <x v="11"/>
    <x v="479"/>
    <x v="180"/>
    <x v="180"/>
    <x v="197"/>
    <x v="44"/>
    <x v="0"/>
    <x v="0"/>
    <x v="2"/>
    <m/>
    <x v="0"/>
    <x v="1"/>
    <s v="Business Unit_BU Code"/>
    <x v="513"/>
    <x v="1"/>
    <x v="0"/>
    <x v="5"/>
    <x v="0"/>
    <x v="0"/>
    <x v="0"/>
    <s v="INT_BUSINESS_UNIT"/>
    <s v="BU_CODE"/>
    <x v="83"/>
    <x v="145"/>
    <x v="0"/>
    <n v="0"/>
    <x v="0"/>
    <x v="0"/>
    <x v="0"/>
    <s v=""/>
    <s v=""/>
    <n v="513"/>
    <s v="-513"/>
    <x v="0"/>
    <x v="0"/>
    <x v="0"/>
    <x v="180"/>
    <x v="0"/>
    <s v="事業處代碼"/>
    <s v=""/>
    <s v=""/>
    <x v="0"/>
    <x v="149"/>
    <m/>
    <s v="^()$"/>
    <n v="9"/>
    <x v="0"/>
    <x v="0"/>
    <x v="0"/>
    <x v="0"/>
    <x v="1"/>
    <x v="1"/>
    <b v="0"/>
    <x v="0"/>
    <x v="1"/>
    <n v="0"/>
    <x v="0"/>
    <b v="0"/>
    <b v="0"/>
    <b v="0"/>
    <b v="0"/>
    <b v="1"/>
    <b v="0"/>
    <b v="0"/>
    <b v="0"/>
    <b v="0"/>
    <b v="0"/>
    <b v="0"/>
    <x v="0"/>
    <x v="2"/>
    <n v="0"/>
    <x v="1"/>
    <x v="0"/>
  </r>
  <r>
    <m/>
    <s v="BPM"/>
    <x v="0"/>
    <x v="2"/>
    <x v="2"/>
    <x v="1"/>
    <x v="2"/>
    <s v="例如,  EBG, PSG"/>
    <x v="2"/>
    <m/>
    <s v="N/A"/>
    <s v="General"/>
    <x v="2"/>
    <s v="EBG,PSG"/>
    <x v="0"/>
    <s v="BPM"/>
    <x v="0"/>
    <x v="5"/>
    <x v="0"/>
    <x v="0"/>
    <s v="INT_BUSINESS_UNIT"/>
    <s v="BG_CODE"/>
    <m/>
    <m/>
    <m/>
    <m/>
    <m/>
    <m/>
    <m/>
    <m/>
    <m/>
    <m/>
    <m/>
    <m/>
    <m/>
    <m/>
    <m/>
    <m/>
    <m/>
    <m/>
    <s v="資料清單"/>
    <x v="10"/>
    <x v="9"/>
    <x v="2"/>
    <x v="0"/>
    <s v="IEC_STD_V10 &gt;&gt; Data Standard &gt;&gt; BPM"/>
    <s v="BG Code"/>
    <x v="2"/>
    <x v="1"/>
    <x v="0"/>
    <x v="2"/>
    <x v="0"/>
    <s v="IEC_STD_V10 &gt;&gt; Common &gt;&gt; AutoMetaDataBG Code"/>
    <x v="2"/>
    <x v="0"/>
    <s v="事業群代碼Relationship"/>
    <s v="事業處"/>
    <n v="4"/>
    <n v="513"/>
    <n v="0"/>
    <s v=""/>
    <n v="0"/>
    <n v="0"/>
    <n v="4"/>
    <x v="2"/>
    <s v="Business Unit"/>
    <x v="54"/>
    <s v="IEC_STD_V10 &gt;&gt; Data Standard &gt;&gt; BPM &gt;&gt; Business Unit"/>
    <x v="0"/>
    <s v="BPM:"/>
    <x v="12"/>
    <x v="12"/>
    <x v="480"/>
    <x v="2"/>
    <x v="2"/>
    <x v="2"/>
    <x v="1"/>
    <x v="0"/>
    <x v="0"/>
    <x v="2"/>
    <m/>
    <x v="0"/>
    <x v="2"/>
    <s v="Business Unit_BG Code"/>
    <x v="514"/>
    <x v="2"/>
    <x v="0"/>
    <x v="5"/>
    <x v="0"/>
    <x v="0"/>
    <x v="0"/>
    <s v="INT_BUSINESS_UNIT"/>
    <s v="BG_CODE"/>
    <x v="83"/>
    <x v="2"/>
    <x v="0"/>
    <n v="0"/>
    <x v="0"/>
    <x v="0"/>
    <x v="0"/>
    <s v=""/>
    <s v=""/>
    <n v="514"/>
    <s v="-514"/>
    <x v="0"/>
    <x v="0"/>
    <x v="0"/>
    <x v="2"/>
    <x v="0"/>
    <s v="事業群代碼"/>
    <s v=""/>
    <s v=""/>
    <x v="0"/>
    <x v="2"/>
    <m/>
    <s v="^()$"/>
    <n v="9"/>
    <x v="0"/>
    <x v="0"/>
    <x v="0"/>
    <x v="0"/>
    <x v="1"/>
    <x v="1"/>
    <b v="0"/>
    <x v="0"/>
    <x v="1"/>
    <n v="0"/>
    <x v="0"/>
    <b v="0"/>
    <b v="0"/>
    <b v="0"/>
    <b v="0"/>
    <b v="0"/>
    <b v="0"/>
    <b v="0"/>
    <b v="0"/>
    <b v="0"/>
    <b v="0"/>
    <b v="0"/>
    <x v="1"/>
    <x v="1"/>
    <n v="0"/>
    <x v="1"/>
    <x v="0"/>
  </r>
  <r>
    <m/>
    <s v="BPM"/>
    <x v="7"/>
    <x v="302"/>
    <x v="302"/>
    <x v="1"/>
    <x v="300"/>
    <s v="RFQ Hit Rate-EBG"/>
    <x v="0"/>
    <m/>
    <s v="N/A"/>
    <s v="Confidential"/>
    <x v="7"/>
    <m/>
    <x v="10"/>
    <s v="BPM"/>
    <x v="4"/>
    <x v="3"/>
    <x v="0"/>
    <x v="0"/>
    <s v="DM_RFQ_HIT_RATE_EBG"/>
    <m/>
    <m/>
    <m/>
    <m/>
    <m/>
    <m/>
    <m/>
    <m/>
    <m/>
    <m/>
    <m/>
    <m/>
    <m/>
    <m/>
    <m/>
    <m/>
    <m/>
    <m/>
    <m/>
    <s v="資料清單"/>
    <x v="11"/>
    <x v="0"/>
    <x v="60"/>
    <x v="7"/>
    <e v="#N/A"/>
    <s v="RFQ Hit Rate-EBG"/>
    <x v="302"/>
    <x v="1"/>
    <x v="0"/>
    <x v="300"/>
    <x v="4"/>
    <s v="IEC_STD_V10 &gt;&gt; Common &gt;&gt; AutoMetaDataRFQ Hit Rate-EBG"/>
    <x v="0"/>
    <x v="1"/>
    <s v="RFQ Hit Rate-EBGConcept"/>
    <s v="RFQ Hit Rate-EBG"/>
    <n v="517"/>
    <n v="0"/>
    <n v="0"/>
    <s v=""/>
    <n v="0"/>
    <n v="0"/>
    <n v="0"/>
    <x v="0"/>
    <s v=""/>
    <x v="0"/>
    <s v=""/>
    <x v="0"/>
    <s v="E.2.3.0:"/>
    <x v="62"/>
    <x v="62"/>
    <x v="481"/>
    <x v="302"/>
    <x v="302"/>
    <x v="285"/>
    <x v="0"/>
    <x v="0"/>
    <x v="0"/>
    <x v="7"/>
    <m/>
    <x v="0"/>
    <x v="0"/>
    <s v="RFQ Hit Rate-EBG"/>
    <x v="515"/>
    <x v="0"/>
    <x v="0"/>
    <x v="3"/>
    <x v="0"/>
    <x v="0"/>
    <x v="0"/>
    <s v="DM_RFQ_HIT_RATE_EBG"/>
    <s v=""/>
    <x v="84"/>
    <x v="0"/>
    <x v="0"/>
    <n v="8"/>
    <x v="3"/>
    <x v="3"/>
    <x v="4"/>
    <s v=""/>
    <s v=""/>
    <n v="515"/>
    <s v="-515"/>
    <x v="0"/>
    <x v="0"/>
    <x v="0"/>
    <x v="302"/>
    <x v="4"/>
    <s v="RFQ Hit Rate-EBG"/>
    <s v=""/>
    <s v=""/>
    <x v="0"/>
    <x v="60"/>
    <m/>
    <s v="^()$"/>
    <n v="9"/>
    <x v="0"/>
    <x v="0"/>
    <x v="0"/>
    <x v="0"/>
    <x v="0"/>
    <x v="1"/>
    <b v="0"/>
    <x v="1"/>
    <x v="0"/>
    <n v="0"/>
    <x v="0"/>
    <b v="0"/>
    <b v="0"/>
    <b v="0"/>
    <b v="0"/>
    <b v="0"/>
    <b v="0"/>
    <b v="0"/>
    <b v="0"/>
    <b v="0"/>
    <b v="0"/>
    <b v="0"/>
    <x v="1"/>
    <x v="1"/>
    <n v="0"/>
    <x v="11"/>
    <x v="0"/>
  </r>
  <r>
    <m/>
    <s v="BPM"/>
    <x v="7"/>
    <x v="2"/>
    <x v="2"/>
    <x v="0"/>
    <x v="184"/>
    <s v="Business group setting"/>
    <x v="3"/>
    <m/>
    <s v="N/A"/>
    <s v="Confidential"/>
    <x v="2"/>
    <m/>
    <x v="3"/>
    <s v="BPM"/>
    <x v="4"/>
    <x v="3"/>
    <x v="0"/>
    <x v="0"/>
    <s v="DM_RFQ_HIT_RATE_EBG"/>
    <s v="BG_CODE"/>
    <m/>
    <m/>
    <m/>
    <m/>
    <m/>
    <m/>
    <m/>
    <m/>
    <m/>
    <m/>
    <m/>
    <m/>
    <m/>
    <m/>
    <m/>
    <m/>
    <m/>
    <m/>
    <s v="資料清單"/>
    <x v="11"/>
    <x v="1"/>
    <x v="60"/>
    <x v="7"/>
    <e v="#N/A"/>
    <s v="BG Code"/>
    <x v="2"/>
    <x v="0"/>
    <x v="0"/>
    <x v="184"/>
    <x v="4"/>
    <s v="IEC_STD_V10 &gt;&gt; Common &gt;&gt; AutoMetaDataBG Code"/>
    <x v="3"/>
    <x v="1"/>
    <s v="事業群代碼Dimension"/>
    <s v="RFQ Hit Rate-EBG"/>
    <n v="4"/>
    <n v="517"/>
    <n v="0"/>
    <s v=""/>
    <n v="0"/>
    <n v="0"/>
    <n v="4"/>
    <x v="2"/>
    <s v="RFQ Hit Rate-EBG"/>
    <x v="55"/>
    <e v="#N/A"/>
    <x v="0"/>
    <s v="E.2.3.0:"/>
    <x v="63"/>
    <x v="63"/>
    <x v="482"/>
    <x v="2"/>
    <x v="2"/>
    <x v="196"/>
    <x v="0"/>
    <x v="0"/>
    <x v="0"/>
    <x v="2"/>
    <m/>
    <x v="0"/>
    <x v="3"/>
    <s v="RFQ Hit Rate-EBG_BG Code"/>
    <x v="516"/>
    <x v="3"/>
    <x v="0"/>
    <x v="3"/>
    <x v="0"/>
    <x v="0"/>
    <x v="0"/>
    <s v="DM_RFQ_HIT_RATE_EBG"/>
    <s v="BG_CODE"/>
    <x v="84"/>
    <x v="2"/>
    <x v="0"/>
    <n v="8"/>
    <x v="3"/>
    <x v="3"/>
    <x v="0"/>
    <s v=""/>
    <s v=""/>
    <n v="516"/>
    <s v="-516"/>
    <x v="0"/>
    <x v="0"/>
    <x v="0"/>
    <x v="2"/>
    <x v="4"/>
    <s v="Business group"/>
    <s v=""/>
    <s v=""/>
    <x v="0"/>
    <x v="60"/>
    <m/>
    <s v="^()$"/>
    <n v="9"/>
    <x v="0"/>
    <x v="0"/>
    <x v="0"/>
    <x v="0"/>
    <x v="1"/>
    <x v="1"/>
    <b v="0"/>
    <x v="1"/>
    <x v="1"/>
    <n v="0"/>
    <x v="0"/>
    <b v="0"/>
    <b v="0"/>
    <b v="0"/>
    <b v="0"/>
    <b v="0"/>
    <b v="0"/>
    <b v="0"/>
    <b v="0"/>
    <b v="0"/>
    <b v="0"/>
    <b v="0"/>
    <x v="1"/>
    <x v="1"/>
    <n v="0"/>
    <x v="1"/>
    <x v="0"/>
  </r>
  <r>
    <m/>
    <s v="BPM"/>
    <x v="7"/>
    <x v="180"/>
    <x v="180"/>
    <x v="81"/>
    <x v="185"/>
    <s v="EBG: BU1, BU2, BU5, BU6, NIDC"/>
    <x v="3"/>
    <m/>
    <s v="N/A"/>
    <s v="Confidential"/>
    <x v="2"/>
    <m/>
    <x v="3"/>
    <s v="BPM"/>
    <x v="4"/>
    <x v="3"/>
    <x v="0"/>
    <x v="0"/>
    <s v="DM_RFQ_HIT_RATE_EBG"/>
    <s v="BU_CODE"/>
    <m/>
    <m/>
    <m/>
    <m/>
    <m/>
    <m/>
    <m/>
    <m/>
    <m/>
    <m/>
    <m/>
    <m/>
    <m/>
    <m/>
    <m/>
    <m/>
    <m/>
    <m/>
    <s v="資料清單"/>
    <x v="11"/>
    <x v="2"/>
    <x v="60"/>
    <x v="7"/>
    <e v="#N/A"/>
    <s v="BU Code"/>
    <x v="180"/>
    <x v="81"/>
    <x v="0"/>
    <x v="185"/>
    <x v="4"/>
    <s v="IEC_STD_V10 &gt;&gt; Common &gt;&gt; AutoMetaDataBU Code"/>
    <x v="3"/>
    <x v="1"/>
    <s v="事業處代碼Dimension"/>
    <s v="RFQ Hit Rate-EBG"/>
    <n v="343"/>
    <n v="517"/>
    <n v="0"/>
    <s v=""/>
    <n v="0"/>
    <n v="0"/>
    <n v="515"/>
    <x v="81"/>
    <s v="RFQ Hit Rate-EBG"/>
    <x v="55"/>
    <e v="#N/A"/>
    <x v="0"/>
    <s v="E.2.3.0:"/>
    <x v="64"/>
    <x v="64"/>
    <x v="483"/>
    <x v="180"/>
    <x v="180"/>
    <x v="197"/>
    <x v="0"/>
    <x v="0"/>
    <x v="0"/>
    <x v="2"/>
    <m/>
    <x v="0"/>
    <x v="3"/>
    <s v="RFQ Hit Rate-EBG_BU Code"/>
    <x v="517"/>
    <x v="3"/>
    <x v="0"/>
    <x v="3"/>
    <x v="0"/>
    <x v="0"/>
    <x v="0"/>
    <s v="DM_RFQ_HIT_RATE_EBG"/>
    <s v="BU_CODE"/>
    <x v="84"/>
    <x v="145"/>
    <x v="0"/>
    <n v="8"/>
    <x v="3"/>
    <x v="3"/>
    <x v="0"/>
    <s v=""/>
    <s v=""/>
    <n v="517"/>
    <s v="-517"/>
    <x v="0"/>
    <x v="0"/>
    <x v="0"/>
    <x v="180"/>
    <x v="4"/>
    <s v="事業處代碼"/>
    <s v=""/>
    <s v=""/>
    <x v="0"/>
    <x v="60"/>
    <m/>
    <s v="^()$"/>
    <n v="9"/>
    <x v="0"/>
    <x v="0"/>
    <x v="0"/>
    <x v="0"/>
    <x v="1"/>
    <x v="1"/>
    <b v="0"/>
    <x v="1"/>
    <x v="1"/>
    <n v="0"/>
    <x v="0"/>
    <b v="0"/>
    <b v="0"/>
    <b v="0"/>
    <b v="0"/>
    <b v="1"/>
    <b v="0"/>
    <b v="0"/>
    <b v="0"/>
    <b v="0"/>
    <b v="0"/>
    <b v="0"/>
    <x v="0"/>
    <x v="2"/>
    <n v="0"/>
    <x v="1"/>
    <x v="0"/>
  </r>
  <r>
    <m/>
    <s v="BPM"/>
    <x v="7"/>
    <x v="181"/>
    <x v="181"/>
    <x v="82"/>
    <x v="186"/>
    <s v="ex.BU1的 AME, HPE, BU2的A1,S1,C1,ZT"/>
    <x v="3"/>
    <m/>
    <s v="N/A"/>
    <s v="Confidential"/>
    <x v="2"/>
    <m/>
    <x v="3"/>
    <s v="BPM"/>
    <x v="4"/>
    <x v="3"/>
    <x v="0"/>
    <x v="0"/>
    <s v="DM_RFQ_HIT_RATE_EBG"/>
    <s v="LOB_CODE"/>
    <m/>
    <m/>
    <m/>
    <m/>
    <m/>
    <m/>
    <m/>
    <m/>
    <m/>
    <m/>
    <m/>
    <m/>
    <m/>
    <m/>
    <m/>
    <m/>
    <m/>
    <m/>
    <s v="資料清單"/>
    <x v="11"/>
    <x v="3"/>
    <x v="60"/>
    <x v="7"/>
    <e v="#N/A"/>
    <s v="LOB Code"/>
    <x v="181"/>
    <x v="82"/>
    <x v="0"/>
    <x v="186"/>
    <x v="4"/>
    <s v="IEC_STD_V10 &gt;&gt; Common &gt;&gt; AutoMetaDataLOB Code"/>
    <x v="3"/>
    <x v="1"/>
    <s v="事業部代碼Dimension"/>
    <s v="RFQ Hit Rate-EBG"/>
    <n v="344"/>
    <n v="517"/>
    <n v="0"/>
    <s v=""/>
    <n v="0"/>
    <n v="0"/>
    <n v="508"/>
    <x v="82"/>
    <s v="RFQ Hit Rate-EBG"/>
    <x v="55"/>
    <e v="#N/A"/>
    <x v="0"/>
    <s v="E.2.3.0:"/>
    <x v="65"/>
    <x v="65"/>
    <x v="484"/>
    <x v="181"/>
    <x v="181"/>
    <x v="198"/>
    <x v="0"/>
    <x v="0"/>
    <x v="0"/>
    <x v="2"/>
    <m/>
    <x v="0"/>
    <x v="3"/>
    <s v="RFQ Hit Rate-EBG_LOB Code"/>
    <x v="518"/>
    <x v="3"/>
    <x v="0"/>
    <x v="3"/>
    <x v="0"/>
    <x v="0"/>
    <x v="0"/>
    <s v="DM_RFQ_HIT_RATE_EBG"/>
    <s v="LOB_CODE"/>
    <x v="84"/>
    <x v="146"/>
    <x v="0"/>
    <n v="8"/>
    <x v="3"/>
    <x v="3"/>
    <x v="0"/>
    <s v=""/>
    <s v=""/>
    <n v="518"/>
    <s v="-518"/>
    <x v="0"/>
    <x v="0"/>
    <x v="0"/>
    <x v="181"/>
    <x v="4"/>
    <s v="事業部代碼"/>
    <s v=""/>
    <s v=""/>
    <x v="0"/>
    <x v="60"/>
    <m/>
    <s v="^()$"/>
    <n v="9"/>
    <x v="0"/>
    <x v="0"/>
    <x v="0"/>
    <x v="0"/>
    <x v="1"/>
    <x v="1"/>
    <b v="0"/>
    <x v="1"/>
    <x v="1"/>
    <n v="0"/>
    <x v="0"/>
    <b v="0"/>
    <b v="0"/>
    <b v="0"/>
    <b v="0"/>
    <b v="0"/>
    <b v="0"/>
    <b v="0"/>
    <b v="0"/>
    <b v="0"/>
    <b v="0"/>
    <b v="0"/>
    <x v="1"/>
    <x v="1"/>
    <n v="0"/>
    <x v="41"/>
    <x v="0"/>
  </r>
  <r>
    <s v="詢問代表中"/>
    <s v="BPM"/>
    <x v="7"/>
    <x v="189"/>
    <x v="189"/>
    <x v="152"/>
    <x v="301"/>
    <s v="Award/Lost Year"/>
    <x v="3"/>
    <m/>
    <s v="N/A"/>
    <s v="Confidential"/>
    <x v="4"/>
    <m/>
    <x v="4"/>
    <s v="BPM"/>
    <x v="4"/>
    <x v="3"/>
    <x v="0"/>
    <x v="0"/>
    <s v="DM_RFQ_HIT_RATE_EBG"/>
    <s v="AWARD_YEAR__&gt;_RFQ_END_YEAR"/>
    <m/>
    <m/>
    <m/>
    <m/>
    <m/>
    <m/>
    <m/>
    <m/>
    <m/>
    <m/>
    <m/>
    <m/>
    <m/>
    <m/>
    <m/>
    <m/>
    <m/>
    <m/>
    <s v="資料清單"/>
    <x v="11"/>
    <x v="4"/>
    <x v="60"/>
    <x v="7"/>
    <e v="#N/A"/>
    <s v="Award Year -&amp;gt; RFQ End Year"/>
    <x v="189"/>
    <x v="152"/>
    <x v="0"/>
    <x v="301"/>
    <x v="4"/>
    <s v="IEC_STD_V10 &gt;&gt; Common &gt;&gt; AutoMetaDataAward Year -&gt; RFQ End Year"/>
    <x v="3"/>
    <x v="1"/>
    <s v="RFQ 專案Award年度 -&gt; 詢價結束年度Dimension"/>
    <s v="RFQ Hit Rate-EBG"/>
    <n v="352"/>
    <n v="517"/>
    <n v="0"/>
    <s v=""/>
    <n v="0"/>
    <n v="0"/>
    <n v="352"/>
    <x v="93"/>
    <s v="RFQ Hit Rate-EBG"/>
    <x v="55"/>
    <e v="#N/A"/>
    <x v="0"/>
    <s v="E.2.3.0:"/>
    <x v="66"/>
    <x v="66"/>
    <x v="350"/>
    <x v="189"/>
    <x v="189"/>
    <x v="286"/>
    <x v="0"/>
    <x v="0"/>
    <x v="0"/>
    <x v="4"/>
    <m/>
    <x v="0"/>
    <x v="3"/>
    <s v="RFQ Hit Rate-EBG_Award Year -&gt; RFQ End Year"/>
    <x v="519"/>
    <x v="3"/>
    <x v="0"/>
    <x v="3"/>
    <x v="0"/>
    <x v="0"/>
    <x v="0"/>
    <s v="DM_RFQ_HIT_RATE_EBG"/>
    <s v="AWARD_YEAR__&gt;_RFQ_END_YEAR"/>
    <x v="84"/>
    <x v="154"/>
    <x v="0"/>
    <n v="8"/>
    <x v="3"/>
    <x v="3"/>
    <x v="4"/>
    <s v=""/>
    <s v=""/>
    <n v="519"/>
    <s v="-519"/>
    <x v="0"/>
    <x v="0"/>
    <x v="0"/>
    <x v="189"/>
    <x v="4"/>
    <s v="Award/Lost Year"/>
    <s v=""/>
    <s v=""/>
    <x v="0"/>
    <x v="60"/>
    <m/>
    <s v="^()$"/>
    <n v="9"/>
    <x v="0"/>
    <x v="0"/>
    <x v="0"/>
    <x v="0"/>
    <x v="1"/>
    <x v="1"/>
    <b v="0"/>
    <x v="1"/>
    <x v="1"/>
    <n v="0"/>
    <x v="0"/>
    <b v="0"/>
    <b v="0"/>
    <b v="0"/>
    <b v="0"/>
    <b v="0"/>
    <b v="0"/>
    <b v="0"/>
    <b v="0"/>
    <b v="1"/>
    <b v="0"/>
    <b v="1"/>
    <x v="0"/>
    <x v="13"/>
    <n v="2"/>
    <x v="21"/>
    <x v="0"/>
  </r>
  <r>
    <m/>
    <s v="BPM"/>
    <x v="7"/>
    <x v="183"/>
    <x v="183"/>
    <x v="84"/>
    <x v="188"/>
    <s v="H1：核心事業_x000a_H2：成長事業_x000a_H3：新興事業"/>
    <x v="3"/>
    <m/>
    <s v="N/A"/>
    <s v="Confidential"/>
    <x v="1"/>
    <m/>
    <x v="3"/>
    <s v="BPM"/>
    <x v="4"/>
    <x v="3"/>
    <x v="0"/>
    <x v="0"/>
    <s v="DM_RFQ_HIT_RATE_EBG"/>
    <s v="PRODUCT_HORIZON"/>
    <m/>
    <m/>
    <m/>
    <m/>
    <m/>
    <m/>
    <m/>
    <m/>
    <m/>
    <m/>
    <m/>
    <m/>
    <m/>
    <m/>
    <m/>
    <m/>
    <m/>
    <m/>
    <s v="資料清單"/>
    <x v="11"/>
    <x v="5"/>
    <x v="60"/>
    <x v="7"/>
    <e v="#N/A"/>
    <s v="Product Horizon"/>
    <x v="183"/>
    <x v="84"/>
    <x v="0"/>
    <x v="188"/>
    <x v="4"/>
    <s v="IEC_STD_V10 &gt;&gt; Common &gt;&gt; AutoMetaDataProduct Horizon"/>
    <x v="3"/>
    <x v="1"/>
    <s v="產品視野Dimension"/>
    <s v="RFQ Hit Rate-EBG"/>
    <n v="346"/>
    <n v="517"/>
    <n v="0"/>
    <s v=""/>
    <n v="0"/>
    <n v="0"/>
    <n v="395"/>
    <x v="84"/>
    <s v="RFQ Hit Rate-EBG"/>
    <x v="55"/>
    <e v="#N/A"/>
    <x v="0"/>
    <s v="E.2.3.0:"/>
    <x v="67"/>
    <x v="67"/>
    <x v="485"/>
    <x v="183"/>
    <x v="183"/>
    <x v="200"/>
    <x v="0"/>
    <x v="0"/>
    <x v="0"/>
    <x v="1"/>
    <m/>
    <x v="0"/>
    <x v="3"/>
    <s v="RFQ Hit Rate-EBG_Product Horizon"/>
    <x v="520"/>
    <x v="3"/>
    <x v="0"/>
    <x v="3"/>
    <x v="0"/>
    <x v="0"/>
    <x v="0"/>
    <s v="DM_RFQ_HIT_RATE_EBG"/>
    <s v="PRODUCT_HORIZON"/>
    <x v="84"/>
    <x v="148"/>
    <x v="0"/>
    <n v="8"/>
    <x v="3"/>
    <x v="3"/>
    <x v="4"/>
    <s v=""/>
    <s v=""/>
    <n v="520"/>
    <s v="-520"/>
    <x v="0"/>
    <x v="0"/>
    <x v="0"/>
    <x v="183"/>
    <x v="4"/>
    <s v="產品視野"/>
    <s v=""/>
    <s v=""/>
    <x v="0"/>
    <x v="60"/>
    <m/>
    <s v="^()$"/>
    <n v="9"/>
    <x v="0"/>
    <x v="0"/>
    <x v="0"/>
    <x v="0"/>
    <x v="1"/>
    <x v="1"/>
    <b v="0"/>
    <x v="1"/>
    <x v="1"/>
    <n v="0"/>
    <x v="0"/>
    <b v="0"/>
    <b v="0"/>
    <b v="0"/>
    <b v="0"/>
    <b v="0"/>
    <b v="0"/>
    <b v="0"/>
    <b v="0"/>
    <b v="0"/>
    <b v="0"/>
    <b v="0"/>
    <x v="1"/>
    <x v="1"/>
    <n v="0"/>
    <x v="18"/>
    <x v="0"/>
  </r>
  <r>
    <m/>
    <s v="BPM"/>
    <x v="7"/>
    <x v="188"/>
    <x v="188"/>
    <x v="1"/>
    <x v="193"/>
    <s v="篩選詢價狀態 = Award"/>
    <x v="3"/>
    <m/>
    <s v="N/A"/>
    <s v="Confidential"/>
    <x v="1"/>
    <m/>
    <x v="3"/>
    <s v="BPM"/>
    <x v="4"/>
    <x v="3"/>
    <x v="0"/>
    <x v="0"/>
    <s v="DM_RFQ_HIT_RATE_EBG"/>
    <s v="RFQ_STATUS"/>
    <m/>
    <m/>
    <m/>
    <m/>
    <m/>
    <m/>
    <m/>
    <m/>
    <m/>
    <m/>
    <m/>
    <m/>
    <m/>
    <m/>
    <m/>
    <m/>
    <m/>
    <m/>
    <s v="資料清單"/>
    <x v="11"/>
    <x v="6"/>
    <x v="60"/>
    <x v="7"/>
    <e v="#N/A"/>
    <s v="RFQ Status"/>
    <x v="188"/>
    <x v="1"/>
    <x v="0"/>
    <x v="193"/>
    <x v="4"/>
    <s v="IEC_STD_V10 &gt;&gt; Common &gt;&gt; AutoMetaDataRFQ Status"/>
    <x v="3"/>
    <x v="1"/>
    <s v="詢價狀態Dimension"/>
    <s v="RFQ Hit Rate-EBG"/>
    <n v="351"/>
    <n v="517"/>
    <n v="0"/>
    <s v=""/>
    <n v="0"/>
    <n v="0"/>
    <n v="351"/>
    <x v="94"/>
    <s v="RFQ Hit Rate-EBG"/>
    <x v="55"/>
    <e v="#N/A"/>
    <x v="0"/>
    <s v="E.2.3.0:"/>
    <x v="68"/>
    <x v="68"/>
    <x v="486"/>
    <x v="188"/>
    <x v="188"/>
    <x v="287"/>
    <x v="0"/>
    <x v="0"/>
    <x v="0"/>
    <x v="1"/>
    <m/>
    <x v="0"/>
    <x v="3"/>
    <s v="RFQ Hit Rate-EBG_RFQ Status"/>
    <x v="521"/>
    <x v="3"/>
    <x v="0"/>
    <x v="3"/>
    <x v="0"/>
    <x v="0"/>
    <x v="0"/>
    <s v="DM_RFQ_HIT_RATE_EBG"/>
    <s v="RFQ_STATUS"/>
    <x v="84"/>
    <x v="153"/>
    <x v="0"/>
    <n v="8"/>
    <x v="3"/>
    <x v="3"/>
    <x v="4"/>
    <s v=""/>
    <s v=""/>
    <n v="521"/>
    <s v="-521"/>
    <x v="0"/>
    <x v="0"/>
    <x v="0"/>
    <x v="188"/>
    <x v="4"/>
    <s v="詢價狀態"/>
    <s v=""/>
    <s v=""/>
    <x v="0"/>
    <x v="60"/>
    <m/>
    <s v="^()$"/>
    <n v="9"/>
    <x v="0"/>
    <x v="0"/>
    <x v="0"/>
    <x v="0"/>
    <x v="1"/>
    <x v="1"/>
    <b v="0"/>
    <x v="1"/>
    <x v="1"/>
    <n v="0"/>
    <x v="0"/>
    <b v="0"/>
    <b v="0"/>
    <b v="0"/>
    <b v="0"/>
    <b v="0"/>
    <b v="0"/>
    <b v="0"/>
    <b v="0"/>
    <b v="0"/>
    <b v="0"/>
    <b v="0"/>
    <x v="1"/>
    <x v="1"/>
    <n v="0"/>
    <x v="19"/>
    <x v="0"/>
  </r>
  <r>
    <m/>
    <s v="BPM"/>
    <x v="7"/>
    <x v="182"/>
    <x v="182"/>
    <x v="83"/>
    <x v="187"/>
    <s v="客戶名稱-SAP"/>
    <x v="3"/>
    <m/>
    <m/>
    <s v="General"/>
    <x v="1"/>
    <m/>
    <x v="3"/>
    <s v="BPM"/>
    <x v="4"/>
    <x v="3"/>
    <x v="0"/>
    <x v="0"/>
    <s v="DM_RFQ_HIT_RATE_EBG"/>
    <s v="CUSTOMER_NAME_SAP"/>
    <m/>
    <m/>
    <m/>
    <m/>
    <m/>
    <m/>
    <m/>
    <m/>
    <m/>
    <m/>
    <m/>
    <m/>
    <m/>
    <m/>
    <m/>
    <m/>
    <m/>
    <m/>
    <s v="資料清單"/>
    <x v="11"/>
    <x v="7"/>
    <x v="60"/>
    <x v="7"/>
    <e v="#N/A"/>
    <s v="Customer Name-SAP"/>
    <x v="182"/>
    <x v="83"/>
    <x v="0"/>
    <x v="187"/>
    <x v="4"/>
    <s v="IEC_STD_V10 &gt;&gt; Common &gt;&gt; AutoMetaDataCustomer Name-SAP"/>
    <x v="3"/>
    <x v="0"/>
    <s v="客戶名稱-SAPDimension"/>
    <s v="RFQ Hit Rate-EBG"/>
    <n v="345"/>
    <n v="517"/>
    <n v="0"/>
    <s v=""/>
    <n v="0"/>
    <n v="0"/>
    <n v="981"/>
    <x v="83"/>
    <s v="RFQ Hit Rate-EBG"/>
    <x v="55"/>
    <e v="#N/A"/>
    <x v="0"/>
    <s v="E.2.3.0:"/>
    <x v="69"/>
    <x v="69"/>
    <x v="487"/>
    <x v="182"/>
    <x v="182"/>
    <x v="199"/>
    <x v="0"/>
    <x v="0"/>
    <x v="0"/>
    <x v="1"/>
    <m/>
    <x v="0"/>
    <x v="3"/>
    <s v="RFQ Hit Rate-EBG_Customer Name-SAP"/>
    <x v="522"/>
    <x v="3"/>
    <x v="0"/>
    <x v="3"/>
    <x v="0"/>
    <x v="0"/>
    <x v="0"/>
    <s v="DM_RFQ_HIT_RATE_EBG"/>
    <s v="CUSTOMER_NAME_SAP"/>
    <x v="84"/>
    <x v="147"/>
    <x v="0"/>
    <n v="8"/>
    <x v="3"/>
    <x v="3"/>
    <x v="0"/>
    <s v=""/>
    <s v=""/>
    <n v="522"/>
    <s v="-522"/>
    <x v="0"/>
    <x v="0"/>
    <x v="0"/>
    <x v="182"/>
    <x v="4"/>
    <s v="客戶名稱-SAP"/>
    <s v=""/>
    <s v=""/>
    <x v="0"/>
    <x v="60"/>
    <m/>
    <s v="^()$"/>
    <n v="9"/>
    <x v="0"/>
    <x v="0"/>
    <x v="0"/>
    <x v="0"/>
    <x v="1"/>
    <x v="1"/>
    <b v="0"/>
    <x v="1"/>
    <x v="1"/>
    <n v="0"/>
    <x v="0"/>
    <b v="0"/>
    <b v="0"/>
    <b v="0"/>
    <b v="0"/>
    <b v="1"/>
    <b v="0"/>
    <b v="0"/>
    <b v="0"/>
    <b v="0"/>
    <b v="0"/>
    <b v="0"/>
    <x v="0"/>
    <x v="2"/>
    <n v="0"/>
    <x v="3"/>
    <x v="0"/>
  </r>
  <r>
    <m/>
    <s v="BPM"/>
    <x v="7"/>
    <x v="303"/>
    <x v="303"/>
    <x v="153"/>
    <x v="302"/>
    <s v="詢價狀態=Award，計算Project Type = RFQ Project數量"/>
    <x v="4"/>
    <s v="RFQ Detail_RFQ Status"/>
    <s v="N/A"/>
    <s v="Confidential"/>
    <x v="4"/>
    <m/>
    <x v="3"/>
    <s v="BPM"/>
    <x v="4"/>
    <x v="3"/>
    <x v="0"/>
    <x v="0"/>
    <s v="DM_RFQ_HIT_RATE_EBG"/>
    <s v="AWARD_PROJECTS_QUANTITY"/>
    <m/>
    <m/>
    <m/>
    <m/>
    <m/>
    <m/>
    <m/>
    <m/>
    <m/>
    <m/>
    <m/>
    <m/>
    <m/>
    <m/>
    <m/>
    <m/>
    <m/>
    <m/>
    <s v="資料清單"/>
    <x v="11"/>
    <x v="8"/>
    <x v="60"/>
    <x v="7"/>
    <e v="#N/A"/>
    <s v="Award Projects Quantity"/>
    <x v="303"/>
    <x v="153"/>
    <x v="0"/>
    <x v="302"/>
    <x v="4"/>
    <s v="IEC_STD_V10 &gt;&gt; Common &gt;&gt; AutoMetaDataAward Projects Quantity"/>
    <x v="4"/>
    <x v="1"/>
    <s v="Award 專案數Measure"/>
    <s v="RFQ Hit Rate-EBG"/>
    <n v="525"/>
    <n v="517"/>
    <n v="0"/>
    <s v=""/>
    <n v="0"/>
    <e v="#N/A"/>
    <e v="#N/A"/>
    <x v="100"/>
    <s v="RFQ Hit Rate-EBG"/>
    <x v="55"/>
    <e v="#N/A"/>
    <x v="0"/>
    <s v="E.2.3.0:"/>
    <x v="70"/>
    <x v="70"/>
    <x v="488"/>
    <x v="303"/>
    <x v="303"/>
    <x v="288"/>
    <x v="0"/>
    <x v="0"/>
    <x v="0"/>
    <x v="4"/>
    <m/>
    <x v="0"/>
    <x v="4"/>
    <s v="RFQ Hit Rate-EBG_Award Projects Quantity"/>
    <x v="523"/>
    <x v="4"/>
    <x v="0"/>
    <x v="3"/>
    <x v="0"/>
    <x v="0"/>
    <x v="0"/>
    <s v="DM_RFQ_HIT_RATE_EBG"/>
    <s v="AWARD_PROJECTS_QUANTITY"/>
    <x v="84"/>
    <x v="244"/>
    <x v="0"/>
    <n v="8"/>
    <x v="3"/>
    <x v="3"/>
    <x v="3"/>
    <s v=""/>
    <s v=""/>
    <n v="523"/>
    <s v="-523"/>
    <x v="0"/>
    <x v="0"/>
    <x v="0"/>
    <x v="303"/>
    <x v="4"/>
    <s v="Award 專案數"/>
    <s v=""/>
    <s v=""/>
    <x v="0"/>
    <x v="60"/>
    <m/>
    <s v="^()$"/>
    <n v="9"/>
    <x v="0"/>
    <x v="0"/>
    <x v="0"/>
    <x v="0"/>
    <x v="0"/>
    <x v="1"/>
    <b v="0"/>
    <x v="1"/>
    <x v="1"/>
    <n v="0"/>
    <x v="0"/>
    <b v="0"/>
    <b v="0"/>
    <b v="0"/>
    <b v="0"/>
    <b v="0"/>
    <b v="0"/>
    <b v="0"/>
    <b v="0"/>
    <b v="1"/>
    <b v="0"/>
    <b v="0"/>
    <x v="0"/>
    <x v="5"/>
    <n v="1"/>
    <x v="23"/>
    <x v="0"/>
  </r>
  <r>
    <m/>
    <s v="BPM"/>
    <x v="7"/>
    <x v="304"/>
    <x v="304"/>
    <x v="154"/>
    <x v="303"/>
    <s v=" 詢價狀態=Lost，計算Project Type = RFQ Project數量"/>
    <x v="4"/>
    <s v="RFQ Detail_RFQ Status"/>
    <s v="N/A"/>
    <s v="Confidential"/>
    <x v="4"/>
    <m/>
    <x v="3"/>
    <s v="BPM"/>
    <x v="4"/>
    <x v="3"/>
    <x v="0"/>
    <x v="0"/>
    <s v="DM_RFQ_HIT_RATE_EBG"/>
    <s v="LOST_PROJECTS_QUANTITY"/>
    <m/>
    <m/>
    <m/>
    <m/>
    <m/>
    <m/>
    <m/>
    <m/>
    <m/>
    <m/>
    <m/>
    <m/>
    <m/>
    <m/>
    <m/>
    <m/>
    <m/>
    <m/>
    <s v="資料清單"/>
    <x v="11"/>
    <x v="9"/>
    <x v="60"/>
    <x v="7"/>
    <e v="#N/A"/>
    <s v="Lost Projects Quantity"/>
    <x v="304"/>
    <x v="154"/>
    <x v="0"/>
    <x v="303"/>
    <x v="4"/>
    <s v="IEC_STD_V10 &gt;&gt; Common &gt;&gt; AutoMetaDataLost Projects Quantity"/>
    <x v="4"/>
    <x v="1"/>
    <s v="Lost 專案數Measure"/>
    <s v="RFQ Hit Rate-EBG"/>
    <n v="526"/>
    <n v="517"/>
    <n v="0"/>
    <s v=""/>
    <n v="0"/>
    <e v="#N/A"/>
    <e v="#N/A"/>
    <x v="100"/>
    <s v="RFQ Hit Rate-EBG"/>
    <x v="55"/>
    <e v="#N/A"/>
    <x v="0"/>
    <s v="E.2.3.0:"/>
    <x v="71"/>
    <x v="71"/>
    <x v="489"/>
    <x v="304"/>
    <x v="304"/>
    <x v="289"/>
    <x v="0"/>
    <x v="0"/>
    <x v="0"/>
    <x v="4"/>
    <m/>
    <x v="0"/>
    <x v="4"/>
    <s v="RFQ Hit Rate-EBG_Lost Projects Quantity"/>
    <x v="524"/>
    <x v="4"/>
    <x v="0"/>
    <x v="3"/>
    <x v="0"/>
    <x v="0"/>
    <x v="0"/>
    <s v="DM_RFQ_HIT_RATE_EBG"/>
    <s v="LOST_PROJECTS_QUANTITY"/>
    <x v="84"/>
    <x v="245"/>
    <x v="0"/>
    <n v="8"/>
    <x v="3"/>
    <x v="3"/>
    <x v="3"/>
    <s v=""/>
    <s v=""/>
    <n v="524"/>
    <s v="-524"/>
    <x v="0"/>
    <x v="0"/>
    <x v="0"/>
    <x v="304"/>
    <x v="4"/>
    <s v="Lost 專案數"/>
    <s v=""/>
    <s v=""/>
    <x v="0"/>
    <x v="60"/>
    <m/>
    <s v="^()$"/>
    <n v="9"/>
    <x v="0"/>
    <x v="0"/>
    <x v="0"/>
    <x v="0"/>
    <x v="0"/>
    <x v="1"/>
    <b v="0"/>
    <x v="1"/>
    <x v="1"/>
    <n v="0"/>
    <x v="0"/>
    <b v="0"/>
    <b v="0"/>
    <b v="0"/>
    <b v="0"/>
    <b v="0"/>
    <b v="0"/>
    <b v="0"/>
    <b v="0"/>
    <b v="1"/>
    <b v="0"/>
    <b v="0"/>
    <x v="0"/>
    <x v="5"/>
    <n v="1"/>
    <x v="17"/>
    <x v="0"/>
  </r>
  <r>
    <m/>
    <s v="BPM"/>
    <x v="7"/>
    <x v="218"/>
    <x v="218"/>
    <x v="1"/>
    <x v="223"/>
    <s v="RFQ hit rate= 選取年度的Award專案 / (選取年度的Award + Lost專案) (不包含extension project)"/>
    <x v="4"/>
    <m/>
    <s v="N/A"/>
    <s v="Confidential"/>
    <x v="5"/>
    <m/>
    <x v="11"/>
    <s v="BPM"/>
    <x v="4"/>
    <x v="3"/>
    <x v="0"/>
    <x v="0"/>
    <s v="DM_RFQ_HIT_RATE_EBG"/>
    <s v="RFQ_HIT_RATE"/>
    <m/>
    <m/>
    <m/>
    <m/>
    <m/>
    <m/>
    <m/>
    <m/>
    <m/>
    <m/>
    <m/>
    <m/>
    <m/>
    <m/>
    <m/>
    <m/>
    <m/>
    <m/>
    <s v="資料清單"/>
    <x v="11"/>
    <x v="10"/>
    <x v="60"/>
    <x v="7"/>
    <e v="#N/A"/>
    <s v="RFQ Hit Rate"/>
    <x v="218"/>
    <x v="1"/>
    <x v="0"/>
    <x v="223"/>
    <x v="4"/>
    <s v="IEC_STD_V10 &gt;&gt; Common &gt;&gt; AutoMetaDataRFQ Hit Rate"/>
    <x v="4"/>
    <x v="1"/>
    <s v="RFQ 專案達成率Measure"/>
    <s v="RFQ Hit Rate-EBG"/>
    <n v="387"/>
    <n v="517"/>
    <n v="0"/>
    <s v=""/>
    <n v="0"/>
    <n v="0"/>
    <n v="387"/>
    <x v="101"/>
    <s v="RFQ Hit Rate-EBG"/>
    <x v="55"/>
    <e v="#N/A"/>
    <x v="0"/>
    <s v="E.2.3.0:"/>
    <x v="72"/>
    <x v="72"/>
    <x v="490"/>
    <x v="218"/>
    <x v="218"/>
    <x v="221"/>
    <x v="0"/>
    <x v="0"/>
    <x v="0"/>
    <x v="5"/>
    <m/>
    <x v="0"/>
    <x v="4"/>
    <s v="RFQ Hit Rate-EBG_RFQ Hit Rate"/>
    <x v="525"/>
    <x v="4"/>
    <x v="0"/>
    <x v="3"/>
    <x v="0"/>
    <x v="0"/>
    <x v="0"/>
    <s v="DM_RFQ_HIT_RATE_EBG"/>
    <s v="RFQ_HIT_RATE"/>
    <x v="84"/>
    <x v="182"/>
    <x v="0"/>
    <n v="8"/>
    <x v="3"/>
    <x v="3"/>
    <x v="4"/>
    <s v=""/>
    <s v=""/>
    <n v="525"/>
    <s v="-525"/>
    <x v="0"/>
    <x v="0"/>
    <x v="0"/>
    <x v="218"/>
    <x v="4"/>
    <s v="RFQ 專案達成率"/>
    <s v=""/>
    <s v=""/>
    <x v="0"/>
    <x v="60"/>
    <m/>
    <s v="^()$"/>
    <n v="9"/>
    <x v="0"/>
    <x v="0"/>
    <x v="0"/>
    <x v="0"/>
    <x v="1"/>
    <x v="1"/>
    <b v="0"/>
    <x v="1"/>
    <x v="1"/>
    <n v="0"/>
    <x v="0"/>
    <b v="0"/>
    <b v="0"/>
    <b v="0"/>
    <b v="0"/>
    <b v="0"/>
    <b v="0"/>
    <b v="0"/>
    <b v="0"/>
    <b v="0"/>
    <b v="0"/>
    <b v="0"/>
    <x v="1"/>
    <x v="1"/>
    <n v="0"/>
    <x v="2"/>
    <x v="0"/>
  </r>
  <r>
    <m/>
    <s v="BPM"/>
    <x v="7"/>
    <x v="305"/>
    <x v="305"/>
    <x v="1"/>
    <x v="304"/>
    <s v="查看Award RFQ細節"/>
    <x v="0"/>
    <m/>
    <m/>
    <m/>
    <x v="0"/>
    <m/>
    <x v="3"/>
    <s v="BPM"/>
    <x v="4"/>
    <x v="3"/>
    <x v="0"/>
    <x v="0"/>
    <s v="DM_AWARD_RFQ_DETAIL"/>
    <m/>
    <m/>
    <m/>
    <m/>
    <m/>
    <m/>
    <m/>
    <m/>
    <m/>
    <m/>
    <m/>
    <m/>
    <m/>
    <m/>
    <m/>
    <m/>
    <m/>
    <m/>
    <m/>
    <s v="資料清單"/>
    <x v="11"/>
    <x v="11"/>
    <x v="60"/>
    <x v="7"/>
    <e v="#N/A"/>
    <s v="Award RFQ Detail"/>
    <x v="305"/>
    <x v="1"/>
    <x v="0"/>
    <x v="304"/>
    <x v="4"/>
    <s v="IEC_STD_V10 &gt;&gt; Common &gt;&gt; AutoMetaDataAward RFQ Detail"/>
    <x v="0"/>
    <x v="3"/>
    <s v="查看Award RFQ細節Concept"/>
    <s v="查看Award RFQ細節"/>
    <n v="528"/>
    <n v="0"/>
    <n v="0"/>
    <s v=""/>
    <n v="0"/>
    <n v="0"/>
    <n v="0"/>
    <x v="0"/>
    <s v=""/>
    <x v="0"/>
    <s v=""/>
    <x v="0"/>
    <s v="E.2.3.0:"/>
    <x v="73"/>
    <x v="73"/>
    <x v="491"/>
    <x v="305"/>
    <x v="305"/>
    <x v="290"/>
    <x v="0"/>
    <x v="0"/>
    <x v="0"/>
    <x v="0"/>
    <m/>
    <x v="0"/>
    <x v="0"/>
    <s v="Award RFQ Detail"/>
    <x v="526"/>
    <x v="0"/>
    <x v="0"/>
    <x v="3"/>
    <x v="0"/>
    <x v="0"/>
    <x v="0"/>
    <s v="DM_AWARD_RFQ_DETAIL"/>
    <s v=""/>
    <x v="85"/>
    <x v="0"/>
    <x v="0"/>
    <n v="8"/>
    <x v="3"/>
    <x v="3"/>
    <x v="4"/>
    <s v=""/>
    <s v=""/>
    <n v="526"/>
    <s v="-526"/>
    <x v="0"/>
    <x v="0"/>
    <x v="0"/>
    <x v="305"/>
    <x v="4"/>
    <s v="查看Award RFQ細節"/>
    <s v=""/>
    <s v=""/>
    <x v="0"/>
    <x v="60"/>
    <m/>
    <s v="^()$"/>
    <n v="9"/>
    <x v="0"/>
    <x v="0"/>
    <x v="0"/>
    <x v="0"/>
    <x v="0"/>
    <x v="1"/>
    <b v="0"/>
    <x v="1"/>
    <x v="0"/>
    <n v="0"/>
    <x v="0"/>
    <b v="0"/>
    <b v="0"/>
    <b v="0"/>
    <b v="0"/>
    <b v="0"/>
    <b v="0"/>
    <b v="1"/>
    <b v="0"/>
    <b v="0"/>
    <b v="0"/>
    <b v="0"/>
    <x v="0"/>
    <x v="7"/>
    <n v="1"/>
    <x v="11"/>
    <x v="0"/>
  </r>
  <r>
    <m/>
    <s v="BPM"/>
    <x v="7"/>
    <x v="2"/>
    <x v="2"/>
    <x v="0"/>
    <x v="184"/>
    <s v="Business group setting"/>
    <x v="3"/>
    <m/>
    <s v="N/A"/>
    <s v="Confidential"/>
    <x v="2"/>
    <m/>
    <x v="3"/>
    <s v="BPM"/>
    <x v="4"/>
    <x v="3"/>
    <x v="0"/>
    <x v="0"/>
    <s v="DM_AWARD_RFQ_DETAIL"/>
    <s v="BG_CODE"/>
    <m/>
    <m/>
    <m/>
    <m/>
    <m/>
    <m/>
    <m/>
    <m/>
    <m/>
    <m/>
    <m/>
    <m/>
    <m/>
    <m/>
    <m/>
    <m/>
    <m/>
    <m/>
    <s v="資料清單"/>
    <x v="11"/>
    <x v="12"/>
    <x v="60"/>
    <x v="7"/>
    <e v="#N/A"/>
    <s v="BG Code"/>
    <x v="2"/>
    <x v="0"/>
    <x v="0"/>
    <x v="184"/>
    <x v="4"/>
    <s v="IEC_STD_V10 &gt;&gt; Common &gt;&gt; AutoMetaDataBG Code"/>
    <x v="3"/>
    <x v="1"/>
    <s v="事業群代碼Dimension"/>
    <s v="查看Award RFQ細節"/>
    <n v="4"/>
    <n v="528"/>
    <n v="0"/>
    <s v=""/>
    <n v="0"/>
    <n v="0"/>
    <n v="4"/>
    <x v="2"/>
    <s v="Award RFQ Detail"/>
    <x v="56"/>
    <e v="#N/A"/>
    <x v="0"/>
    <s v="E.2.3.0:"/>
    <x v="74"/>
    <x v="74"/>
    <x v="492"/>
    <x v="2"/>
    <x v="2"/>
    <x v="196"/>
    <x v="0"/>
    <x v="0"/>
    <x v="0"/>
    <x v="2"/>
    <m/>
    <x v="0"/>
    <x v="3"/>
    <s v="Award RFQ Detail_BG Code"/>
    <x v="527"/>
    <x v="3"/>
    <x v="0"/>
    <x v="3"/>
    <x v="0"/>
    <x v="0"/>
    <x v="0"/>
    <s v="DM_AWARD_RFQ_DETAIL"/>
    <s v="BG_CODE"/>
    <x v="85"/>
    <x v="2"/>
    <x v="0"/>
    <n v="8"/>
    <x v="3"/>
    <x v="3"/>
    <x v="0"/>
    <s v=""/>
    <s v=""/>
    <n v="527"/>
    <s v="-527"/>
    <x v="0"/>
    <x v="0"/>
    <x v="0"/>
    <x v="2"/>
    <x v="4"/>
    <s v="Business group"/>
    <s v=""/>
    <s v=""/>
    <x v="0"/>
    <x v="60"/>
    <m/>
    <s v="^()$"/>
    <n v="9"/>
    <x v="0"/>
    <x v="0"/>
    <x v="0"/>
    <x v="0"/>
    <x v="1"/>
    <x v="1"/>
    <b v="0"/>
    <x v="1"/>
    <x v="1"/>
    <n v="0"/>
    <x v="0"/>
    <b v="0"/>
    <b v="0"/>
    <b v="0"/>
    <b v="0"/>
    <b v="0"/>
    <b v="0"/>
    <b v="0"/>
    <b v="0"/>
    <b v="0"/>
    <b v="0"/>
    <b v="0"/>
    <x v="1"/>
    <x v="1"/>
    <n v="0"/>
    <x v="1"/>
    <x v="0"/>
  </r>
  <r>
    <m/>
    <s v="BPM"/>
    <x v="7"/>
    <x v="180"/>
    <x v="180"/>
    <x v="81"/>
    <x v="185"/>
    <s v="EBG: BU1, BU2, BU5, BU6, NIDC"/>
    <x v="3"/>
    <m/>
    <s v="N/A"/>
    <s v="Confidential"/>
    <x v="2"/>
    <m/>
    <x v="3"/>
    <s v="BPM"/>
    <x v="4"/>
    <x v="3"/>
    <x v="0"/>
    <x v="0"/>
    <s v="DM_AWARD_RFQ_DETAIL"/>
    <s v="BU_CODE"/>
    <m/>
    <m/>
    <m/>
    <m/>
    <m/>
    <m/>
    <m/>
    <m/>
    <m/>
    <m/>
    <m/>
    <m/>
    <m/>
    <m/>
    <m/>
    <m/>
    <m/>
    <m/>
    <s v="資料清單"/>
    <x v="11"/>
    <x v="13"/>
    <x v="60"/>
    <x v="7"/>
    <e v="#N/A"/>
    <s v="BU Code"/>
    <x v="180"/>
    <x v="81"/>
    <x v="0"/>
    <x v="185"/>
    <x v="4"/>
    <s v="IEC_STD_V10 &gt;&gt; Common &gt;&gt; AutoMetaDataBU Code"/>
    <x v="3"/>
    <x v="1"/>
    <s v="事業處代碼Dimension"/>
    <s v="查看Award RFQ細節"/>
    <n v="343"/>
    <n v="528"/>
    <n v="0"/>
    <s v=""/>
    <n v="0"/>
    <n v="0"/>
    <n v="515"/>
    <x v="81"/>
    <s v="Award RFQ Detail"/>
    <x v="56"/>
    <e v="#N/A"/>
    <x v="0"/>
    <s v="E.2.3.0:"/>
    <x v="75"/>
    <x v="75"/>
    <x v="493"/>
    <x v="180"/>
    <x v="180"/>
    <x v="197"/>
    <x v="0"/>
    <x v="0"/>
    <x v="0"/>
    <x v="2"/>
    <m/>
    <x v="0"/>
    <x v="3"/>
    <s v="Award RFQ Detail_BU Code"/>
    <x v="528"/>
    <x v="3"/>
    <x v="0"/>
    <x v="3"/>
    <x v="0"/>
    <x v="0"/>
    <x v="0"/>
    <s v="DM_AWARD_RFQ_DETAIL"/>
    <s v="BU_CODE"/>
    <x v="85"/>
    <x v="145"/>
    <x v="0"/>
    <n v="8"/>
    <x v="3"/>
    <x v="3"/>
    <x v="0"/>
    <s v=""/>
    <s v=""/>
    <n v="528"/>
    <s v="-528"/>
    <x v="0"/>
    <x v="0"/>
    <x v="0"/>
    <x v="180"/>
    <x v="4"/>
    <s v="事業處代碼"/>
    <s v=""/>
    <s v=""/>
    <x v="0"/>
    <x v="60"/>
    <m/>
    <s v="^()$"/>
    <n v="9"/>
    <x v="0"/>
    <x v="0"/>
    <x v="0"/>
    <x v="0"/>
    <x v="1"/>
    <x v="1"/>
    <b v="0"/>
    <x v="1"/>
    <x v="1"/>
    <n v="0"/>
    <x v="0"/>
    <b v="0"/>
    <b v="0"/>
    <b v="0"/>
    <b v="0"/>
    <b v="1"/>
    <b v="0"/>
    <b v="0"/>
    <b v="0"/>
    <b v="0"/>
    <b v="0"/>
    <b v="0"/>
    <x v="0"/>
    <x v="2"/>
    <n v="0"/>
    <x v="1"/>
    <x v="0"/>
  </r>
  <r>
    <s v="詢問代表中"/>
    <s v="BPM"/>
    <x v="7"/>
    <x v="189"/>
    <x v="189"/>
    <x v="89"/>
    <x v="194"/>
    <m/>
    <x v="3"/>
    <m/>
    <m/>
    <m/>
    <x v="0"/>
    <m/>
    <x v="4"/>
    <s v="BPM"/>
    <x v="4"/>
    <x v="3"/>
    <x v="0"/>
    <x v="0"/>
    <s v="DM_AWARD_RFQ_DETAIL"/>
    <s v="AWARD_YEAR__&gt;_RFQ_END_YEAR"/>
    <m/>
    <m/>
    <m/>
    <m/>
    <m/>
    <m/>
    <m/>
    <m/>
    <m/>
    <m/>
    <m/>
    <m/>
    <m/>
    <m/>
    <m/>
    <m/>
    <m/>
    <m/>
    <s v="資料清單"/>
    <x v="11"/>
    <x v="14"/>
    <x v="60"/>
    <x v="7"/>
    <e v="#N/A"/>
    <s v="Award Year -&amp;gt; RFQ End Year"/>
    <x v="189"/>
    <x v="89"/>
    <x v="0"/>
    <x v="194"/>
    <x v="4"/>
    <s v="IEC_STD_V10 &gt;&gt; Common &gt;&gt; AutoMetaDataAward Year -&gt; RFQ End Year"/>
    <x v="3"/>
    <x v="3"/>
    <s v="RFQ 專案Award年度 -&gt; 詢價結束年度Dimension"/>
    <s v="查看Award RFQ細節"/>
    <n v="352"/>
    <n v="528"/>
    <n v="0"/>
    <s v=""/>
    <n v="0"/>
    <n v="0"/>
    <n v="352"/>
    <x v="93"/>
    <s v="Award RFQ Detail"/>
    <x v="56"/>
    <e v="#N/A"/>
    <x v="0"/>
    <s v="E.2.3.0:"/>
    <x v="76"/>
    <x v="76"/>
    <x v="350"/>
    <x v="189"/>
    <x v="189"/>
    <x v="205"/>
    <x v="0"/>
    <x v="0"/>
    <x v="0"/>
    <x v="0"/>
    <m/>
    <x v="0"/>
    <x v="3"/>
    <s v="Award RFQ Detail_Award Year -&gt; RFQ End Year"/>
    <x v="529"/>
    <x v="3"/>
    <x v="0"/>
    <x v="3"/>
    <x v="0"/>
    <x v="0"/>
    <x v="0"/>
    <s v="DM_AWARD_RFQ_DETAIL"/>
    <s v="AWARD_YEAR__&gt;_RFQ_END_YEAR"/>
    <x v="85"/>
    <x v="154"/>
    <x v="0"/>
    <n v="8"/>
    <x v="3"/>
    <x v="3"/>
    <x v="4"/>
    <s v=""/>
    <s v=""/>
    <n v="529"/>
    <s v="-529"/>
    <x v="0"/>
    <x v="0"/>
    <x v="0"/>
    <x v="189"/>
    <x v="4"/>
    <s v="RFQ 專案Award年度"/>
    <s v=""/>
    <s v=""/>
    <x v="0"/>
    <x v="60"/>
    <m/>
    <s v="^()$"/>
    <n v="9"/>
    <x v="0"/>
    <x v="0"/>
    <x v="0"/>
    <x v="0"/>
    <x v="1"/>
    <x v="1"/>
    <b v="0"/>
    <x v="1"/>
    <x v="1"/>
    <n v="0"/>
    <x v="0"/>
    <b v="0"/>
    <b v="0"/>
    <b v="0"/>
    <b v="0"/>
    <b v="0"/>
    <b v="0"/>
    <b v="1"/>
    <b v="0"/>
    <b v="0"/>
    <b v="0"/>
    <b v="1"/>
    <x v="0"/>
    <x v="8"/>
    <n v="2"/>
    <x v="21"/>
    <x v="0"/>
  </r>
  <r>
    <m/>
    <s v="BPM"/>
    <x v="7"/>
    <x v="188"/>
    <x v="188"/>
    <x v="1"/>
    <x v="193"/>
    <s v="篩選詢價狀態 = Award"/>
    <x v="3"/>
    <m/>
    <s v="N/A"/>
    <s v="Confidential"/>
    <x v="1"/>
    <m/>
    <x v="3"/>
    <s v="BPM"/>
    <x v="4"/>
    <x v="3"/>
    <x v="0"/>
    <x v="0"/>
    <s v="DM_AWARD_RFQ_DETAIL"/>
    <s v="RFQ_STATUS"/>
    <m/>
    <m/>
    <m/>
    <m/>
    <m/>
    <m/>
    <m/>
    <m/>
    <m/>
    <m/>
    <m/>
    <m/>
    <m/>
    <m/>
    <m/>
    <m/>
    <m/>
    <m/>
    <s v="資料清單"/>
    <x v="11"/>
    <x v="15"/>
    <x v="60"/>
    <x v="7"/>
    <e v="#N/A"/>
    <s v="RFQ Status"/>
    <x v="188"/>
    <x v="1"/>
    <x v="0"/>
    <x v="193"/>
    <x v="4"/>
    <s v="IEC_STD_V10 &gt;&gt; Common &gt;&gt; AutoMetaDataRFQ Status"/>
    <x v="3"/>
    <x v="1"/>
    <s v="詢價狀態Dimension"/>
    <s v="查看Award RFQ細節"/>
    <n v="351"/>
    <n v="528"/>
    <n v="0"/>
    <s v=""/>
    <n v="0"/>
    <n v="0"/>
    <n v="351"/>
    <x v="94"/>
    <s v="Award RFQ Detail"/>
    <x v="56"/>
    <e v="#N/A"/>
    <x v="0"/>
    <s v="E.2.3.0:"/>
    <x v="77"/>
    <x v="77"/>
    <x v="494"/>
    <x v="188"/>
    <x v="188"/>
    <x v="287"/>
    <x v="0"/>
    <x v="0"/>
    <x v="0"/>
    <x v="1"/>
    <m/>
    <x v="0"/>
    <x v="3"/>
    <s v="Award RFQ Detail_RFQ Status"/>
    <x v="530"/>
    <x v="3"/>
    <x v="0"/>
    <x v="3"/>
    <x v="0"/>
    <x v="0"/>
    <x v="0"/>
    <s v="DM_AWARD_RFQ_DETAIL"/>
    <s v="RFQ_STATUS"/>
    <x v="85"/>
    <x v="153"/>
    <x v="0"/>
    <n v="8"/>
    <x v="3"/>
    <x v="3"/>
    <x v="4"/>
    <s v=""/>
    <s v=""/>
    <n v="530"/>
    <s v="-530"/>
    <x v="0"/>
    <x v="0"/>
    <x v="0"/>
    <x v="188"/>
    <x v="4"/>
    <s v="詢價狀態"/>
    <s v=""/>
    <s v=""/>
    <x v="0"/>
    <x v="60"/>
    <m/>
    <s v="^()$"/>
    <n v="9"/>
    <x v="0"/>
    <x v="0"/>
    <x v="0"/>
    <x v="0"/>
    <x v="1"/>
    <x v="1"/>
    <b v="0"/>
    <x v="1"/>
    <x v="1"/>
    <n v="0"/>
    <x v="0"/>
    <b v="0"/>
    <b v="0"/>
    <b v="0"/>
    <b v="0"/>
    <b v="0"/>
    <b v="0"/>
    <b v="0"/>
    <b v="0"/>
    <b v="0"/>
    <b v="0"/>
    <b v="0"/>
    <x v="1"/>
    <x v="1"/>
    <n v="0"/>
    <x v="19"/>
    <x v="0"/>
  </r>
  <r>
    <m/>
    <s v="BPM"/>
    <x v="7"/>
    <x v="181"/>
    <x v="181"/>
    <x v="82"/>
    <x v="186"/>
    <s v="ex.BU1的 AME, HPE, BU2的A1,S1,C1,ZT"/>
    <x v="3"/>
    <m/>
    <s v="N/A"/>
    <s v="Confidential"/>
    <x v="2"/>
    <m/>
    <x v="3"/>
    <s v="BPM"/>
    <x v="4"/>
    <x v="3"/>
    <x v="0"/>
    <x v="0"/>
    <s v="DM_AWARD_RFQ_DETAIL"/>
    <s v="LOB_CODE"/>
    <m/>
    <m/>
    <m/>
    <m/>
    <m/>
    <m/>
    <m/>
    <m/>
    <m/>
    <m/>
    <m/>
    <m/>
    <m/>
    <m/>
    <m/>
    <m/>
    <m/>
    <m/>
    <s v="資料清單"/>
    <x v="11"/>
    <x v="16"/>
    <x v="60"/>
    <x v="7"/>
    <e v="#N/A"/>
    <s v="LOB Code"/>
    <x v="181"/>
    <x v="82"/>
    <x v="0"/>
    <x v="186"/>
    <x v="4"/>
    <s v="IEC_STD_V10 &gt;&gt; Common &gt;&gt; AutoMetaDataLOB Code"/>
    <x v="3"/>
    <x v="1"/>
    <s v="事業部代碼Dimension"/>
    <s v="查看Award RFQ細節"/>
    <n v="344"/>
    <n v="528"/>
    <n v="0"/>
    <s v=""/>
    <n v="0"/>
    <n v="0"/>
    <n v="508"/>
    <x v="82"/>
    <s v="Award RFQ Detail"/>
    <x v="56"/>
    <e v="#N/A"/>
    <x v="0"/>
    <s v="E.2.3.0:"/>
    <x v="78"/>
    <x v="78"/>
    <x v="495"/>
    <x v="181"/>
    <x v="181"/>
    <x v="198"/>
    <x v="0"/>
    <x v="0"/>
    <x v="0"/>
    <x v="2"/>
    <m/>
    <x v="0"/>
    <x v="3"/>
    <s v="Award RFQ Detail_LOB Code"/>
    <x v="531"/>
    <x v="3"/>
    <x v="0"/>
    <x v="3"/>
    <x v="0"/>
    <x v="0"/>
    <x v="0"/>
    <s v="DM_AWARD_RFQ_DETAIL"/>
    <s v="LOB_CODE"/>
    <x v="85"/>
    <x v="146"/>
    <x v="0"/>
    <n v="8"/>
    <x v="3"/>
    <x v="3"/>
    <x v="0"/>
    <s v=""/>
    <s v=""/>
    <n v="531"/>
    <s v="-531"/>
    <x v="0"/>
    <x v="0"/>
    <x v="0"/>
    <x v="181"/>
    <x v="4"/>
    <s v="事業部代碼"/>
    <s v=""/>
    <s v=""/>
    <x v="0"/>
    <x v="60"/>
    <m/>
    <s v="^()$"/>
    <n v="9"/>
    <x v="0"/>
    <x v="0"/>
    <x v="0"/>
    <x v="0"/>
    <x v="1"/>
    <x v="1"/>
    <b v="0"/>
    <x v="1"/>
    <x v="1"/>
    <n v="0"/>
    <x v="0"/>
    <b v="0"/>
    <b v="0"/>
    <b v="0"/>
    <b v="0"/>
    <b v="0"/>
    <b v="0"/>
    <b v="0"/>
    <b v="0"/>
    <b v="0"/>
    <b v="0"/>
    <b v="0"/>
    <x v="1"/>
    <x v="1"/>
    <n v="0"/>
    <x v="41"/>
    <x v="0"/>
  </r>
  <r>
    <m/>
    <s v="BPM"/>
    <x v="7"/>
    <x v="182"/>
    <x v="182"/>
    <x v="83"/>
    <x v="187"/>
    <s v="客戶名稱-SAP"/>
    <x v="3"/>
    <m/>
    <m/>
    <s v="General"/>
    <x v="1"/>
    <m/>
    <x v="3"/>
    <s v="BPM"/>
    <x v="4"/>
    <x v="3"/>
    <x v="0"/>
    <x v="0"/>
    <s v="DM_AWARD_RFQ_DETAIL"/>
    <s v="CUSTOMER_NAME_SAP"/>
    <m/>
    <m/>
    <m/>
    <m/>
    <m/>
    <m/>
    <m/>
    <m/>
    <m/>
    <m/>
    <m/>
    <m/>
    <m/>
    <m/>
    <m/>
    <m/>
    <m/>
    <m/>
    <s v="資料清單"/>
    <x v="11"/>
    <x v="17"/>
    <x v="60"/>
    <x v="7"/>
    <e v="#N/A"/>
    <s v="Customer Name-SAP"/>
    <x v="182"/>
    <x v="83"/>
    <x v="0"/>
    <x v="187"/>
    <x v="4"/>
    <s v="IEC_STD_V10 &gt;&gt; Common &gt;&gt; AutoMetaDataCustomer Name-SAP"/>
    <x v="3"/>
    <x v="0"/>
    <s v="客戶名稱-SAPDimension"/>
    <s v="查看Award RFQ細節"/>
    <n v="345"/>
    <n v="528"/>
    <n v="0"/>
    <s v=""/>
    <n v="0"/>
    <n v="0"/>
    <n v="981"/>
    <x v="83"/>
    <s v="Award RFQ Detail"/>
    <x v="56"/>
    <e v="#N/A"/>
    <x v="0"/>
    <s v="E.2.3.0:"/>
    <x v="79"/>
    <x v="79"/>
    <x v="496"/>
    <x v="182"/>
    <x v="182"/>
    <x v="199"/>
    <x v="0"/>
    <x v="0"/>
    <x v="0"/>
    <x v="1"/>
    <m/>
    <x v="0"/>
    <x v="3"/>
    <s v="Award RFQ Detail_Customer Name-SAP"/>
    <x v="532"/>
    <x v="3"/>
    <x v="0"/>
    <x v="3"/>
    <x v="0"/>
    <x v="0"/>
    <x v="0"/>
    <s v="DM_AWARD_RFQ_DETAIL"/>
    <s v="CUSTOMER_NAME_SAP"/>
    <x v="85"/>
    <x v="147"/>
    <x v="0"/>
    <n v="8"/>
    <x v="3"/>
    <x v="3"/>
    <x v="0"/>
    <s v=""/>
    <s v=""/>
    <n v="532"/>
    <s v="-532"/>
    <x v="0"/>
    <x v="0"/>
    <x v="0"/>
    <x v="182"/>
    <x v="4"/>
    <s v="客戶名稱-SAP"/>
    <s v=""/>
    <s v=""/>
    <x v="0"/>
    <x v="60"/>
    <m/>
    <s v="^()$"/>
    <n v="9"/>
    <x v="0"/>
    <x v="0"/>
    <x v="0"/>
    <x v="0"/>
    <x v="1"/>
    <x v="1"/>
    <b v="0"/>
    <x v="1"/>
    <x v="1"/>
    <n v="0"/>
    <x v="0"/>
    <b v="0"/>
    <b v="0"/>
    <b v="0"/>
    <b v="0"/>
    <b v="1"/>
    <b v="0"/>
    <b v="0"/>
    <b v="0"/>
    <b v="0"/>
    <b v="0"/>
    <b v="0"/>
    <x v="0"/>
    <x v="2"/>
    <n v="0"/>
    <x v="3"/>
    <x v="0"/>
  </r>
  <r>
    <m/>
    <s v="BPM"/>
    <x v="7"/>
    <x v="183"/>
    <x v="183"/>
    <x v="84"/>
    <x v="188"/>
    <s v="H1：核心事業_x000a_H2：成長事業_x000a_H3：新興事業"/>
    <x v="3"/>
    <m/>
    <s v="N/A"/>
    <s v="Confidential"/>
    <x v="1"/>
    <m/>
    <x v="3"/>
    <s v="BPM"/>
    <x v="4"/>
    <x v="3"/>
    <x v="0"/>
    <x v="0"/>
    <s v="DM_AWARD_RFQ_DETAIL"/>
    <s v="PRODUCT_HORIZON"/>
    <m/>
    <m/>
    <m/>
    <m/>
    <m/>
    <m/>
    <m/>
    <m/>
    <m/>
    <m/>
    <m/>
    <m/>
    <m/>
    <m/>
    <m/>
    <m/>
    <m/>
    <m/>
    <s v="資料清單"/>
    <x v="11"/>
    <x v="18"/>
    <x v="60"/>
    <x v="7"/>
    <e v="#N/A"/>
    <s v="Product Horizon"/>
    <x v="183"/>
    <x v="84"/>
    <x v="0"/>
    <x v="188"/>
    <x v="4"/>
    <s v="IEC_STD_V10 &gt;&gt; Common &gt;&gt; AutoMetaDataProduct Horizon"/>
    <x v="3"/>
    <x v="1"/>
    <s v="產品視野Dimension"/>
    <s v="查看Award RFQ細節"/>
    <n v="346"/>
    <n v="528"/>
    <n v="0"/>
    <s v=""/>
    <n v="0"/>
    <n v="0"/>
    <n v="395"/>
    <x v="84"/>
    <s v="Award RFQ Detail"/>
    <x v="56"/>
    <e v="#N/A"/>
    <x v="0"/>
    <s v="E.2.3.0:"/>
    <x v="80"/>
    <x v="80"/>
    <x v="497"/>
    <x v="183"/>
    <x v="183"/>
    <x v="200"/>
    <x v="0"/>
    <x v="0"/>
    <x v="0"/>
    <x v="1"/>
    <m/>
    <x v="0"/>
    <x v="3"/>
    <s v="Award RFQ Detail_Product Horizon"/>
    <x v="533"/>
    <x v="3"/>
    <x v="0"/>
    <x v="3"/>
    <x v="0"/>
    <x v="0"/>
    <x v="0"/>
    <s v="DM_AWARD_RFQ_DETAIL"/>
    <s v="PRODUCT_HORIZON"/>
    <x v="85"/>
    <x v="148"/>
    <x v="0"/>
    <n v="8"/>
    <x v="3"/>
    <x v="3"/>
    <x v="4"/>
    <s v=""/>
    <s v=""/>
    <n v="533"/>
    <s v="-533"/>
    <x v="0"/>
    <x v="0"/>
    <x v="0"/>
    <x v="183"/>
    <x v="4"/>
    <s v="產品視野"/>
    <s v=""/>
    <s v=""/>
    <x v="0"/>
    <x v="60"/>
    <m/>
    <s v="^()$"/>
    <n v="9"/>
    <x v="0"/>
    <x v="0"/>
    <x v="0"/>
    <x v="0"/>
    <x v="1"/>
    <x v="1"/>
    <b v="0"/>
    <x v="1"/>
    <x v="1"/>
    <n v="0"/>
    <x v="0"/>
    <b v="0"/>
    <b v="0"/>
    <b v="0"/>
    <b v="0"/>
    <b v="0"/>
    <b v="0"/>
    <b v="0"/>
    <b v="0"/>
    <b v="0"/>
    <b v="0"/>
    <b v="0"/>
    <x v="1"/>
    <x v="1"/>
    <n v="0"/>
    <x v="18"/>
    <x v="0"/>
  </r>
  <r>
    <m/>
    <s v="BPM"/>
    <x v="7"/>
    <x v="184"/>
    <x v="184"/>
    <x v="85"/>
    <x v="189"/>
    <s v="客戶提供標案的時候，客戶會提供Product_Family，透過申請WBS_Code，由PM 填寫(BU1 為必填欄位，BU2,5,6 為選填)"/>
    <x v="3"/>
    <m/>
    <m/>
    <s v="General"/>
    <x v="1"/>
    <s v="DL360, DL360P..."/>
    <x v="3"/>
    <s v="BPM"/>
    <x v="4"/>
    <x v="3"/>
    <x v="0"/>
    <x v="0"/>
    <s v="DM_AWARD_RFQ_DETAIL"/>
    <s v="PRODUCT_FAMILY"/>
    <m/>
    <m/>
    <m/>
    <m/>
    <m/>
    <m/>
    <m/>
    <m/>
    <m/>
    <m/>
    <m/>
    <m/>
    <m/>
    <m/>
    <m/>
    <m/>
    <m/>
    <m/>
    <s v="資料清單"/>
    <x v="11"/>
    <x v="19"/>
    <x v="60"/>
    <x v="7"/>
    <e v="#N/A"/>
    <s v="Product Family"/>
    <x v="184"/>
    <x v="85"/>
    <x v="0"/>
    <x v="189"/>
    <x v="4"/>
    <s v="IEC_STD_V10 &gt;&gt; Common &gt;&gt; AutoMetaDataProduct Family"/>
    <x v="3"/>
    <x v="0"/>
    <s v="產品系列Dimension"/>
    <s v="查看Award RFQ細節"/>
    <n v="347"/>
    <n v="528"/>
    <n v="0"/>
    <s v=""/>
    <n v="0"/>
    <n v="0"/>
    <n v="950"/>
    <x v="85"/>
    <s v="Award RFQ Detail"/>
    <x v="56"/>
    <e v="#N/A"/>
    <x v="0"/>
    <s v="E.2.3.0:"/>
    <x v="81"/>
    <x v="81"/>
    <x v="498"/>
    <x v="184"/>
    <x v="184"/>
    <x v="201"/>
    <x v="25"/>
    <x v="0"/>
    <x v="0"/>
    <x v="1"/>
    <m/>
    <x v="0"/>
    <x v="3"/>
    <s v="Award RFQ Detail_Product Family"/>
    <x v="534"/>
    <x v="3"/>
    <x v="0"/>
    <x v="3"/>
    <x v="0"/>
    <x v="0"/>
    <x v="0"/>
    <s v="DM_AWARD_RFQ_DETAIL"/>
    <s v="PRODUCT_FAMILY"/>
    <x v="85"/>
    <x v="149"/>
    <x v="0"/>
    <n v="8"/>
    <x v="3"/>
    <x v="3"/>
    <x v="0"/>
    <s v=""/>
    <s v=""/>
    <n v="534"/>
    <s v="-534"/>
    <x v="0"/>
    <x v="0"/>
    <x v="0"/>
    <x v="184"/>
    <x v="4"/>
    <s v="產品系列"/>
    <s v=""/>
    <s v=""/>
    <x v="0"/>
    <x v="60"/>
    <m/>
    <s v="^()$"/>
    <n v="9"/>
    <x v="0"/>
    <x v="0"/>
    <x v="0"/>
    <x v="0"/>
    <x v="1"/>
    <x v="1"/>
    <b v="0"/>
    <x v="1"/>
    <x v="1"/>
    <n v="0"/>
    <x v="0"/>
    <b v="0"/>
    <b v="0"/>
    <b v="0"/>
    <b v="0"/>
    <b v="0"/>
    <b v="0"/>
    <b v="0"/>
    <b v="0"/>
    <b v="0"/>
    <b v="0"/>
    <b v="0"/>
    <x v="1"/>
    <x v="1"/>
    <n v="0"/>
    <x v="0"/>
    <x v="0"/>
  </r>
  <r>
    <m/>
    <s v="BPM"/>
    <x v="7"/>
    <x v="185"/>
    <x v="185"/>
    <x v="86"/>
    <x v="190"/>
    <s v="客戶提供標案的時候，客戶會提供Product_Generation，透過申請WBS_Code，由PM 填寫(BU1 為必填欄位，BU2,5,6 為選填)"/>
    <x v="3"/>
    <m/>
    <m/>
    <s v="General"/>
    <x v="1"/>
    <s v="G10..."/>
    <x v="3"/>
    <s v="BPM"/>
    <x v="4"/>
    <x v="3"/>
    <x v="0"/>
    <x v="0"/>
    <s v="DM_AWARD_RFQ_DETAIL"/>
    <s v="PRODUCT_GENERATION"/>
    <m/>
    <m/>
    <m/>
    <m/>
    <m/>
    <m/>
    <m/>
    <m/>
    <m/>
    <m/>
    <m/>
    <m/>
    <m/>
    <m/>
    <m/>
    <m/>
    <m/>
    <m/>
    <s v="資料清單"/>
    <x v="11"/>
    <x v="20"/>
    <x v="60"/>
    <x v="7"/>
    <e v="#N/A"/>
    <s v="Product Generation"/>
    <x v="185"/>
    <x v="86"/>
    <x v="0"/>
    <x v="190"/>
    <x v="4"/>
    <s v="IEC_STD_V10 &gt;&gt; Common &gt;&gt; AutoMetaDataProduct Generation"/>
    <x v="3"/>
    <x v="0"/>
    <s v="產品世代Dimension"/>
    <s v="查看Award RFQ細節"/>
    <n v="348"/>
    <n v="528"/>
    <n v="0"/>
    <s v=""/>
    <n v="0"/>
    <n v="0"/>
    <n v="951"/>
    <x v="86"/>
    <s v="Award RFQ Detail"/>
    <x v="56"/>
    <e v="#N/A"/>
    <x v="0"/>
    <s v="E.2.3.0:"/>
    <x v="82"/>
    <x v="82"/>
    <x v="499"/>
    <x v="185"/>
    <x v="185"/>
    <x v="202"/>
    <x v="26"/>
    <x v="0"/>
    <x v="0"/>
    <x v="1"/>
    <m/>
    <x v="0"/>
    <x v="3"/>
    <s v="Award RFQ Detail_Product Generation"/>
    <x v="535"/>
    <x v="3"/>
    <x v="0"/>
    <x v="3"/>
    <x v="0"/>
    <x v="0"/>
    <x v="0"/>
    <s v="DM_AWARD_RFQ_DETAIL"/>
    <s v="PRODUCT_GENERATION"/>
    <x v="85"/>
    <x v="150"/>
    <x v="0"/>
    <n v="8"/>
    <x v="3"/>
    <x v="3"/>
    <x v="0"/>
    <s v=""/>
    <s v=""/>
    <n v="535"/>
    <s v="-535"/>
    <x v="0"/>
    <x v="0"/>
    <x v="0"/>
    <x v="185"/>
    <x v="4"/>
    <s v="產品世代"/>
    <s v=""/>
    <s v=""/>
    <x v="0"/>
    <x v="60"/>
    <m/>
    <s v="^()$"/>
    <n v="9"/>
    <x v="0"/>
    <x v="0"/>
    <x v="0"/>
    <x v="0"/>
    <x v="1"/>
    <x v="1"/>
    <b v="0"/>
    <x v="1"/>
    <x v="1"/>
    <n v="0"/>
    <x v="0"/>
    <b v="0"/>
    <b v="0"/>
    <b v="0"/>
    <b v="0"/>
    <b v="0"/>
    <b v="0"/>
    <b v="0"/>
    <b v="0"/>
    <b v="0"/>
    <b v="0"/>
    <b v="0"/>
    <x v="1"/>
    <x v="1"/>
    <n v="0"/>
    <x v="33"/>
    <x v="0"/>
  </r>
  <r>
    <m/>
    <s v="BPM"/>
    <x v="7"/>
    <x v="190"/>
    <x v="190"/>
    <x v="90"/>
    <x v="195"/>
    <s v="透過申請WBS_Code，PDM 先預設產生Planning，PM 會再上PDM 更改, EVT, DVT, MP_x000a_"/>
    <x v="3"/>
    <m/>
    <m/>
    <m/>
    <x v="2"/>
    <s v="EVT, DVT, MP..."/>
    <x v="3"/>
    <s v="BPM"/>
    <x v="4"/>
    <x v="3"/>
    <x v="0"/>
    <x v="0"/>
    <s v="DM_AWARD_RFQ_DETAIL"/>
    <s v="PROJECT_STAGE"/>
    <m/>
    <m/>
    <m/>
    <m/>
    <m/>
    <m/>
    <m/>
    <m/>
    <m/>
    <m/>
    <m/>
    <m/>
    <m/>
    <m/>
    <m/>
    <m/>
    <m/>
    <m/>
    <s v="資料清單"/>
    <x v="11"/>
    <x v="21"/>
    <x v="60"/>
    <x v="7"/>
    <e v="#N/A"/>
    <s v="Project Stage"/>
    <x v="190"/>
    <x v="90"/>
    <x v="0"/>
    <x v="195"/>
    <x v="4"/>
    <s v="IEC_STD_V10 &gt;&gt; Common &gt;&gt; AutoMetaDataProject Stage"/>
    <x v="3"/>
    <x v="3"/>
    <s v="專案階段Dimension"/>
    <s v="查看Award RFQ細節"/>
    <n v="353"/>
    <n v="528"/>
    <n v="0"/>
    <s v=""/>
    <n v="0"/>
    <n v="0"/>
    <n v="955"/>
    <x v="89"/>
    <s v="Award RFQ Detail"/>
    <x v="56"/>
    <e v="#N/A"/>
    <x v="0"/>
    <s v="E.2.3.0:"/>
    <x v="83"/>
    <x v="83"/>
    <x v="500"/>
    <x v="190"/>
    <x v="190"/>
    <x v="206"/>
    <x v="28"/>
    <x v="0"/>
    <x v="0"/>
    <x v="2"/>
    <m/>
    <x v="0"/>
    <x v="3"/>
    <s v="Award RFQ Detail_Project Stage"/>
    <x v="536"/>
    <x v="3"/>
    <x v="0"/>
    <x v="3"/>
    <x v="0"/>
    <x v="0"/>
    <x v="0"/>
    <s v="DM_AWARD_RFQ_DETAIL"/>
    <s v="PROJECT_STAGE"/>
    <x v="85"/>
    <x v="155"/>
    <x v="0"/>
    <n v="8"/>
    <x v="3"/>
    <x v="3"/>
    <x v="0"/>
    <s v=""/>
    <s v=""/>
    <n v="536"/>
    <s v="-536"/>
    <x v="0"/>
    <x v="0"/>
    <x v="0"/>
    <x v="190"/>
    <x v="4"/>
    <s v="專案目前屬於的stage名稱"/>
    <s v=""/>
    <s v=""/>
    <x v="0"/>
    <x v="60"/>
    <m/>
    <s v="^()$"/>
    <n v="9"/>
    <x v="0"/>
    <x v="0"/>
    <x v="0"/>
    <x v="0"/>
    <x v="1"/>
    <x v="1"/>
    <b v="0"/>
    <x v="1"/>
    <x v="1"/>
    <n v="0"/>
    <x v="0"/>
    <b v="0"/>
    <b v="0"/>
    <b v="0"/>
    <b v="0"/>
    <b v="1"/>
    <b v="0"/>
    <b v="1"/>
    <b v="0"/>
    <b v="0"/>
    <b v="0"/>
    <b v="0"/>
    <x v="0"/>
    <x v="14"/>
    <n v="1"/>
    <x v="12"/>
    <x v="0"/>
  </r>
  <r>
    <m/>
    <s v="BPM"/>
    <x v="7"/>
    <x v="186"/>
    <x v="186"/>
    <x v="87"/>
    <x v="191"/>
    <s v="共10碼，第1~2碼為BU、第3碼為&quot;-&quot;，第4~5碼為Customer Code、第6~7碼為Life Cycle縮寫、第8碼為&quot;-&quot;、第9碼為Dest. Location 縮寫。"/>
    <x v="3"/>
    <m/>
    <m/>
    <m/>
    <x v="0"/>
    <m/>
    <x v="3"/>
    <s v="BPM"/>
    <x v="4"/>
    <x v="3"/>
    <x v="0"/>
    <x v="0"/>
    <s v="DM_AWARD_RFQ_DETAIL"/>
    <s v="PLATFORM_SOLUTION_NAME"/>
    <m/>
    <m/>
    <m/>
    <m/>
    <m/>
    <m/>
    <m/>
    <m/>
    <m/>
    <m/>
    <m/>
    <m/>
    <m/>
    <m/>
    <m/>
    <m/>
    <m/>
    <m/>
    <s v="資料清單"/>
    <x v="11"/>
    <x v="22"/>
    <x v="60"/>
    <x v="7"/>
    <e v="#N/A"/>
    <s v="Platform Solution Name"/>
    <x v="186"/>
    <x v="87"/>
    <x v="0"/>
    <x v="191"/>
    <x v="4"/>
    <s v="IEC_STD_V10 &gt;&gt; Common &gt;&gt; AutoMetaDataPlatform Solution Name"/>
    <x v="3"/>
    <x v="3"/>
    <s v="Platform SolutionDimension"/>
    <s v="查看Award RFQ細節"/>
    <n v="349"/>
    <n v="528"/>
    <n v="0"/>
    <s v=""/>
    <n v="0"/>
    <n v="0"/>
    <n v="1148"/>
    <x v="87"/>
    <s v="Award RFQ Detail"/>
    <x v="56"/>
    <e v="#N/A"/>
    <x v="0"/>
    <s v="E.2.3.0:"/>
    <x v="84"/>
    <x v="84"/>
    <x v="501"/>
    <x v="186"/>
    <x v="186"/>
    <x v="203"/>
    <x v="0"/>
    <x v="0"/>
    <x v="0"/>
    <x v="0"/>
    <m/>
    <x v="0"/>
    <x v="3"/>
    <s v="Award RFQ Detail_Platform Solution Name"/>
    <x v="537"/>
    <x v="3"/>
    <x v="0"/>
    <x v="3"/>
    <x v="0"/>
    <x v="0"/>
    <x v="0"/>
    <s v="DM_AWARD_RFQ_DETAIL"/>
    <s v="PLATFORM_SOLUTION_NAME"/>
    <x v="85"/>
    <x v="151"/>
    <x v="0"/>
    <n v="8"/>
    <x v="3"/>
    <x v="3"/>
    <x v="0"/>
    <s v=""/>
    <s v=""/>
    <n v="537"/>
    <s v="-537"/>
    <x v="0"/>
    <x v="0"/>
    <x v="0"/>
    <x v="186"/>
    <x v="4"/>
    <s v="需求分類，包括BU、客戶代碼等資訊。"/>
    <s v=""/>
    <s v=""/>
    <x v="0"/>
    <x v="60"/>
    <m/>
    <s v="^()$"/>
    <n v="9"/>
    <x v="0"/>
    <x v="0"/>
    <x v="0"/>
    <x v="0"/>
    <x v="1"/>
    <x v="1"/>
    <b v="0"/>
    <x v="1"/>
    <x v="1"/>
    <n v="0"/>
    <x v="0"/>
    <b v="0"/>
    <b v="0"/>
    <b v="0"/>
    <b v="0"/>
    <b v="0"/>
    <b v="0"/>
    <b v="1"/>
    <b v="0"/>
    <b v="1"/>
    <b v="0"/>
    <b v="0"/>
    <x v="0"/>
    <x v="15"/>
    <n v="2"/>
    <x v="17"/>
    <x v="0"/>
  </r>
  <r>
    <m/>
    <s v="BPM"/>
    <x v="7"/>
    <x v="191"/>
    <x v="191"/>
    <x v="91"/>
    <x v="196"/>
    <s v="RFQ Project/Extension Model"/>
    <x v="3"/>
    <m/>
    <m/>
    <m/>
    <x v="1"/>
    <m/>
    <x v="3"/>
    <s v="BPM"/>
    <x v="4"/>
    <x v="3"/>
    <x v="0"/>
    <x v="0"/>
    <s v="DM_AWARD_RFQ_DETAIL"/>
    <s v="PROJECT_TYPE"/>
    <m/>
    <m/>
    <m/>
    <m/>
    <m/>
    <m/>
    <m/>
    <m/>
    <m/>
    <m/>
    <m/>
    <m/>
    <m/>
    <m/>
    <m/>
    <m/>
    <m/>
    <m/>
    <s v="資料清單"/>
    <x v="11"/>
    <x v="23"/>
    <x v="60"/>
    <x v="7"/>
    <e v="#N/A"/>
    <s v="Project Type"/>
    <x v="191"/>
    <x v="91"/>
    <x v="0"/>
    <x v="196"/>
    <x v="4"/>
    <s v="IEC_STD_V10 &gt;&gt; Common &gt;&gt; AutoMetaDataProject Type"/>
    <x v="3"/>
    <x v="3"/>
    <s v="專案類型Dimension"/>
    <s v="查看Award RFQ細節"/>
    <n v="354"/>
    <n v="528"/>
    <n v="0"/>
    <s v=""/>
    <n v="0"/>
    <n v="0"/>
    <n v="354"/>
    <x v="102"/>
    <s v="Award RFQ Detail"/>
    <x v="56"/>
    <e v="#N/A"/>
    <x v="0"/>
    <s v="E.2.3.0:"/>
    <x v="85"/>
    <x v="85"/>
    <x v="502"/>
    <x v="191"/>
    <x v="191"/>
    <x v="207"/>
    <x v="0"/>
    <x v="0"/>
    <x v="0"/>
    <x v="1"/>
    <m/>
    <x v="0"/>
    <x v="3"/>
    <s v="Award RFQ Detail_Project Type"/>
    <x v="538"/>
    <x v="3"/>
    <x v="0"/>
    <x v="3"/>
    <x v="0"/>
    <x v="0"/>
    <x v="0"/>
    <s v="DM_AWARD_RFQ_DETAIL"/>
    <s v="PROJECT_TYPE"/>
    <x v="85"/>
    <x v="156"/>
    <x v="0"/>
    <n v="8"/>
    <x v="3"/>
    <x v="3"/>
    <x v="4"/>
    <s v=""/>
    <s v=""/>
    <n v="538"/>
    <s v="-538"/>
    <x v="0"/>
    <x v="0"/>
    <x v="0"/>
    <x v="191"/>
    <x v="4"/>
    <s v="Project Type"/>
    <s v=""/>
    <s v=""/>
    <x v="0"/>
    <x v="60"/>
    <m/>
    <s v="^()$"/>
    <n v="9"/>
    <x v="0"/>
    <x v="0"/>
    <x v="0"/>
    <x v="0"/>
    <x v="1"/>
    <x v="1"/>
    <b v="0"/>
    <x v="1"/>
    <x v="1"/>
    <n v="0"/>
    <x v="0"/>
    <b v="0"/>
    <b v="0"/>
    <b v="0"/>
    <b v="0"/>
    <b v="0"/>
    <b v="0"/>
    <b v="1"/>
    <b v="0"/>
    <b v="0"/>
    <b v="0"/>
    <b v="0"/>
    <x v="0"/>
    <x v="7"/>
    <n v="1"/>
    <x v="2"/>
    <x v="0"/>
  </r>
  <r>
    <m/>
    <s v="BPM"/>
    <x v="7"/>
    <x v="187"/>
    <x v="187"/>
    <x v="88"/>
    <x v="192"/>
    <s v="客戶提供標案的時候，客戶會提供Customer_Project_Name，透過申請WBS_Code，由PM 填寫"/>
    <x v="3"/>
    <m/>
    <m/>
    <s v="General"/>
    <x v="1"/>
    <m/>
    <x v="3"/>
    <s v="BPM"/>
    <x v="4"/>
    <x v="3"/>
    <x v="0"/>
    <x v="0"/>
    <s v="DM_AWARD_RFQ_DETAIL"/>
    <s v="CUSTOMER_PROJECT_NAME"/>
    <m/>
    <m/>
    <m/>
    <m/>
    <m/>
    <m/>
    <m/>
    <m/>
    <m/>
    <m/>
    <m/>
    <m/>
    <m/>
    <m/>
    <m/>
    <m/>
    <m/>
    <m/>
    <s v="資料清單"/>
    <x v="11"/>
    <x v="24"/>
    <x v="60"/>
    <x v="7"/>
    <e v="#N/A"/>
    <s v="Customer Project Name"/>
    <x v="187"/>
    <x v="88"/>
    <x v="0"/>
    <x v="192"/>
    <x v="4"/>
    <s v="IEC_STD_V10 &gt;&gt; Common &gt;&gt; AutoMetaDataCustomer Project Name"/>
    <x v="3"/>
    <x v="0"/>
    <s v="客戶專案名稱Dimension"/>
    <s v="查看Award RFQ細節"/>
    <n v="350"/>
    <n v="528"/>
    <n v="0"/>
    <s v=""/>
    <n v="0"/>
    <n v="0"/>
    <n v="949"/>
    <x v="88"/>
    <s v="Award RFQ Detail"/>
    <x v="56"/>
    <e v="#N/A"/>
    <x v="0"/>
    <s v="E.2.3.0:"/>
    <x v="86"/>
    <x v="86"/>
    <x v="503"/>
    <x v="187"/>
    <x v="187"/>
    <x v="204"/>
    <x v="0"/>
    <x v="0"/>
    <x v="0"/>
    <x v="1"/>
    <m/>
    <x v="0"/>
    <x v="3"/>
    <s v="Award RFQ Detail_Customer Project Name"/>
    <x v="539"/>
    <x v="3"/>
    <x v="0"/>
    <x v="3"/>
    <x v="0"/>
    <x v="0"/>
    <x v="0"/>
    <s v="DM_AWARD_RFQ_DETAIL"/>
    <s v="CUSTOMER_PROJECT_NAME"/>
    <x v="85"/>
    <x v="152"/>
    <x v="0"/>
    <n v="8"/>
    <x v="3"/>
    <x v="3"/>
    <x v="0"/>
    <s v=""/>
    <s v=""/>
    <n v="539"/>
    <s v="-539"/>
    <x v="0"/>
    <x v="0"/>
    <x v="0"/>
    <x v="187"/>
    <x v="4"/>
    <s v="專案名稱(外部)"/>
    <s v=""/>
    <s v=""/>
    <x v="0"/>
    <x v="60"/>
    <m/>
    <s v="^()$"/>
    <n v="9"/>
    <x v="0"/>
    <x v="0"/>
    <x v="0"/>
    <x v="0"/>
    <x v="1"/>
    <x v="1"/>
    <b v="0"/>
    <x v="1"/>
    <x v="1"/>
    <n v="0"/>
    <x v="0"/>
    <b v="0"/>
    <b v="0"/>
    <b v="0"/>
    <b v="0"/>
    <b v="0"/>
    <b v="0"/>
    <b v="0"/>
    <b v="0"/>
    <b v="0"/>
    <b v="0"/>
    <b v="0"/>
    <x v="1"/>
    <x v="1"/>
    <n v="0"/>
    <x v="28"/>
    <x v="0"/>
  </r>
  <r>
    <m/>
    <s v="BPM"/>
    <x v="7"/>
    <x v="192"/>
    <x v="192"/>
    <x v="92"/>
    <x v="197"/>
    <s v="Node, SC"/>
    <x v="3"/>
    <m/>
    <s v="N/A"/>
    <s v="Confidential"/>
    <x v="1"/>
    <m/>
    <x v="3"/>
    <s v="BPM"/>
    <x v="4"/>
    <x v="3"/>
    <x v="0"/>
    <x v="0"/>
    <s v="DM_AWARD_RFQ_DETAIL"/>
    <s v="PRODUCT_CATEGORY"/>
    <m/>
    <m/>
    <m/>
    <m/>
    <m/>
    <m/>
    <m/>
    <m/>
    <m/>
    <m/>
    <m/>
    <m/>
    <m/>
    <m/>
    <m/>
    <m/>
    <m/>
    <m/>
    <s v="資料清單"/>
    <x v="11"/>
    <x v="25"/>
    <x v="60"/>
    <x v="7"/>
    <e v="#N/A"/>
    <s v="Product Category"/>
    <x v="192"/>
    <x v="92"/>
    <x v="0"/>
    <x v="197"/>
    <x v="4"/>
    <s v="IEC_STD_V10 &gt;&gt; Common &gt;&gt; AutoMetaDataProduct Category"/>
    <x v="3"/>
    <x v="1"/>
    <s v="專案主產品類別Dimension"/>
    <s v="查看Award RFQ細節"/>
    <n v="355"/>
    <n v="528"/>
    <n v="0"/>
    <s v=""/>
    <n v="0"/>
    <n v="0"/>
    <n v="355"/>
    <x v="103"/>
    <s v="Award RFQ Detail"/>
    <x v="56"/>
    <e v="#N/A"/>
    <x v="0"/>
    <s v="E.2.3.0:"/>
    <x v="87"/>
    <x v="87"/>
    <x v="504"/>
    <x v="192"/>
    <x v="192"/>
    <x v="208"/>
    <x v="0"/>
    <x v="0"/>
    <x v="0"/>
    <x v="1"/>
    <m/>
    <x v="0"/>
    <x v="3"/>
    <s v="Award RFQ Detail_Product Category"/>
    <x v="540"/>
    <x v="3"/>
    <x v="0"/>
    <x v="3"/>
    <x v="0"/>
    <x v="0"/>
    <x v="0"/>
    <s v="DM_AWARD_RFQ_DETAIL"/>
    <s v="PRODUCT_CATEGORY"/>
    <x v="85"/>
    <x v="157"/>
    <x v="0"/>
    <n v="8"/>
    <x v="3"/>
    <x v="3"/>
    <x v="4"/>
    <s v=""/>
    <s v=""/>
    <n v="540"/>
    <s v="-540"/>
    <x v="0"/>
    <x v="0"/>
    <x v="0"/>
    <x v="192"/>
    <x v="4"/>
    <s v="Product Category"/>
    <s v=""/>
    <s v=""/>
    <x v="0"/>
    <x v="60"/>
    <m/>
    <s v="^()$"/>
    <n v="9"/>
    <x v="0"/>
    <x v="0"/>
    <x v="0"/>
    <x v="0"/>
    <x v="1"/>
    <x v="1"/>
    <b v="0"/>
    <x v="1"/>
    <x v="1"/>
    <n v="0"/>
    <x v="0"/>
    <b v="0"/>
    <b v="0"/>
    <b v="0"/>
    <b v="0"/>
    <b v="0"/>
    <b v="0"/>
    <b v="0"/>
    <b v="0"/>
    <b v="0"/>
    <b v="0"/>
    <b v="0"/>
    <x v="1"/>
    <x v="1"/>
    <n v="0"/>
    <x v="11"/>
    <x v="0"/>
  </r>
  <r>
    <m/>
    <s v="BPM"/>
    <x v="7"/>
    <x v="193"/>
    <x v="193"/>
    <x v="1"/>
    <x v="198"/>
    <s v="MLB：僅計算板階出貨且有MLB之淨利率_x000a_SC：僅計算板階出貨且無MLB之淨利率_x000a_SKU：僅計算系統階出貨之淨利率"/>
    <x v="3"/>
    <m/>
    <s v="N/A"/>
    <s v="Confidential"/>
    <x v="1"/>
    <m/>
    <x v="3"/>
    <s v="BPM"/>
    <x v="4"/>
    <x v="3"/>
    <x v="0"/>
    <x v="0"/>
    <s v="DM_AWARD_RFQ_DETAIL"/>
    <s v="PRODUCT_SUB_CATEGORY"/>
    <m/>
    <m/>
    <m/>
    <m/>
    <m/>
    <m/>
    <m/>
    <m/>
    <m/>
    <m/>
    <m/>
    <m/>
    <m/>
    <m/>
    <m/>
    <m/>
    <m/>
    <m/>
    <s v="資料清單"/>
    <x v="11"/>
    <x v="26"/>
    <x v="60"/>
    <x v="7"/>
    <e v="#N/A"/>
    <s v="Product Sub Category"/>
    <x v="193"/>
    <x v="1"/>
    <x v="0"/>
    <x v="198"/>
    <x v="4"/>
    <s v="IEC_STD_V10 &gt;&gt; Common &gt;&gt; AutoMetaDataProduct Sub Category"/>
    <x v="3"/>
    <x v="1"/>
    <s v="專案次產品類別Dimension"/>
    <s v="查看Award RFQ細節"/>
    <n v="356"/>
    <n v="528"/>
    <n v="0"/>
    <s v=""/>
    <n v="0"/>
    <n v="0"/>
    <n v="356"/>
    <x v="104"/>
    <s v="Award RFQ Detail"/>
    <x v="56"/>
    <e v="#N/A"/>
    <x v="0"/>
    <s v="E.2.3.0:"/>
    <x v="88"/>
    <x v="88"/>
    <x v="505"/>
    <x v="193"/>
    <x v="193"/>
    <x v="209"/>
    <x v="0"/>
    <x v="0"/>
    <x v="0"/>
    <x v="1"/>
    <m/>
    <x v="0"/>
    <x v="3"/>
    <s v="Award RFQ Detail_Product Sub Category"/>
    <x v="541"/>
    <x v="3"/>
    <x v="0"/>
    <x v="3"/>
    <x v="0"/>
    <x v="0"/>
    <x v="0"/>
    <s v="DM_AWARD_RFQ_DETAIL"/>
    <s v="PRODUCT_SUB_CATEGORY"/>
    <x v="85"/>
    <x v="158"/>
    <x v="0"/>
    <n v="8"/>
    <x v="3"/>
    <x v="3"/>
    <x v="4"/>
    <s v=""/>
    <s v=""/>
    <n v="541"/>
    <s v="-541"/>
    <x v="0"/>
    <x v="0"/>
    <x v="0"/>
    <x v="193"/>
    <x v="4"/>
    <s v="專案次產品類別"/>
    <s v=""/>
    <s v=""/>
    <x v="0"/>
    <x v="60"/>
    <m/>
    <s v="^()$"/>
    <n v="9"/>
    <x v="0"/>
    <x v="0"/>
    <x v="0"/>
    <x v="0"/>
    <x v="1"/>
    <x v="1"/>
    <b v="0"/>
    <x v="1"/>
    <x v="1"/>
    <n v="0"/>
    <x v="0"/>
    <b v="0"/>
    <b v="0"/>
    <b v="0"/>
    <b v="0"/>
    <b v="0"/>
    <b v="0"/>
    <b v="0"/>
    <b v="0"/>
    <b v="0"/>
    <b v="0"/>
    <b v="0"/>
    <x v="1"/>
    <x v="1"/>
    <n v="0"/>
    <x v="6"/>
    <x v="0"/>
  </r>
  <r>
    <m/>
    <s v="BPM"/>
    <x v="7"/>
    <x v="194"/>
    <x v="194"/>
    <x v="93"/>
    <x v="199"/>
    <m/>
    <x v="3"/>
    <m/>
    <m/>
    <m/>
    <x v="0"/>
    <m/>
    <x v="3"/>
    <s v="BPM"/>
    <x v="4"/>
    <x v="3"/>
    <x v="0"/>
    <x v="0"/>
    <s v="DM_AWARD_RFQ_DETAIL"/>
    <s v="PROJECT_SUMMARY"/>
    <m/>
    <m/>
    <m/>
    <m/>
    <m/>
    <m/>
    <m/>
    <m/>
    <m/>
    <m/>
    <m/>
    <m/>
    <m/>
    <m/>
    <m/>
    <m/>
    <m/>
    <m/>
    <s v="資料清單"/>
    <x v="11"/>
    <x v="27"/>
    <x v="60"/>
    <x v="7"/>
    <e v="#N/A"/>
    <s v="Project Summary"/>
    <x v="194"/>
    <x v="93"/>
    <x v="0"/>
    <x v="199"/>
    <x v="4"/>
    <s v="IEC_STD_V10 &gt;&gt; Common &gt;&gt; AutoMetaDataProject Summary"/>
    <x v="3"/>
    <x v="3"/>
    <s v="專案總覽Dimension"/>
    <s v="查看Award RFQ細節"/>
    <n v="357"/>
    <n v="528"/>
    <n v="0"/>
    <s v=""/>
    <n v="0"/>
    <n v="0"/>
    <n v="357"/>
    <x v="105"/>
    <s v="Award RFQ Detail"/>
    <x v="56"/>
    <e v="#N/A"/>
    <x v="0"/>
    <s v="E.2.3.0:"/>
    <x v="89"/>
    <x v="89"/>
    <x v="506"/>
    <x v="194"/>
    <x v="194"/>
    <x v="205"/>
    <x v="0"/>
    <x v="0"/>
    <x v="0"/>
    <x v="0"/>
    <m/>
    <x v="0"/>
    <x v="3"/>
    <s v="Award RFQ Detail_Project Summary"/>
    <x v="542"/>
    <x v="3"/>
    <x v="0"/>
    <x v="3"/>
    <x v="0"/>
    <x v="0"/>
    <x v="0"/>
    <s v="DM_AWARD_RFQ_DETAIL"/>
    <s v="PROJECT_SUMMARY"/>
    <x v="85"/>
    <x v="159"/>
    <x v="0"/>
    <n v="8"/>
    <x v="3"/>
    <x v="3"/>
    <x v="4"/>
    <s v=""/>
    <s v=""/>
    <n v="542"/>
    <s v="-542"/>
    <x v="0"/>
    <x v="0"/>
    <x v="0"/>
    <x v="194"/>
    <x v="4"/>
    <s v="Project Description"/>
    <s v=""/>
    <s v=""/>
    <x v="0"/>
    <x v="60"/>
    <m/>
    <s v="^()$"/>
    <n v="9"/>
    <x v="0"/>
    <x v="0"/>
    <x v="0"/>
    <x v="0"/>
    <x v="1"/>
    <x v="1"/>
    <b v="0"/>
    <x v="1"/>
    <x v="1"/>
    <n v="0"/>
    <x v="0"/>
    <b v="0"/>
    <b v="0"/>
    <b v="0"/>
    <b v="0"/>
    <b v="0"/>
    <b v="0"/>
    <b v="1"/>
    <b v="0"/>
    <b v="0"/>
    <b v="0"/>
    <b v="0"/>
    <x v="0"/>
    <x v="7"/>
    <n v="1"/>
    <x v="18"/>
    <x v="0"/>
  </r>
  <r>
    <m/>
    <s v="BPM"/>
    <x v="7"/>
    <x v="202"/>
    <x v="202"/>
    <x v="101"/>
    <x v="207"/>
    <s v="預估營收"/>
    <x v="4"/>
    <m/>
    <m/>
    <m/>
    <x v="0"/>
    <m/>
    <x v="12"/>
    <s v="BPM"/>
    <x v="4"/>
    <x v="3"/>
    <x v="0"/>
    <x v="0"/>
    <s v="DM_AWARD_RFQ_DETAIL"/>
    <s v="EBG_PROJECT_ESTIMATE_REVENUE"/>
    <m/>
    <m/>
    <m/>
    <m/>
    <m/>
    <m/>
    <m/>
    <m/>
    <m/>
    <m/>
    <m/>
    <m/>
    <m/>
    <m/>
    <m/>
    <m/>
    <m/>
    <m/>
    <s v="資料清單"/>
    <x v="11"/>
    <x v="28"/>
    <x v="60"/>
    <x v="7"/>
    <e v="#N/A"/>
    <s v="EBG Project Estimate Revenue"/>
    <x v="202"/>
    <x v="101"/>
    <x v="0"/>
    <x v="207"/>
    <x v="4"/>
    <s v="IEC_STD_V10 &gt;&gt; Common &gt;&gt; AutoMetaDataEBG Project Estimate Revenue"/>
    <x v="4"/>
    <x v="3"/>
    <s v="EBG專案預估營收Measure"/>
    <s v="查看Award RFQ細節"/>
    <n v="365"/>
    <n v="528"/>
    <n v="0"/>
    <s v=""/>
    <n v="0"/>
    <n v="0"/>
    <n v="365"/>
    <x v="106"/>
    <s v="Award RFQ Detail"/>
    <x v="56"/>
    <e v="#N/A"/>
    <x v="0"/>
    <s v="E.2.3.0:"/>
    <x v="90"/>
    <x v="90"/>
    <x v="507"/>
    <x v="202"/>
    <x v="202"/>
    <x v="123"/>
    <x v="0"/>
    <x v="0"/>
    <x v="0"/>
    <x v="0"/>
    <m/>
    <x v="0"/>
    <x v="4"/>
    <s v="Award RFQ Detail_EBG Project Estimate Revenue"/>
    <x v="543"/>
    <x v="4"/>
    <x v="0"/>
    <x v="3"/>
    <x v="0"/>
    <x v="0"/>
    <x v="0"/>
    <s v="DM_AWARD_RFQ_DETAIL"/>
    <s v="EBG_PROJECT_ESTIMATE_REVENUE"/>
    <x v="85"/>
    <x v="167"/>
    <x v="0"/>
    <n v="8"/>
    <x v="3"/>
    <x v="3"/>
    <x v="4"/>
    <s v=""/>
    <s v=""/>
    <n v="543"/>
    <s v="-543"/>
    <x v="0"/>
    <x v="0"/>
    <x v="0"/>
    <x v="202"/>
    <x v="4"/>
    <s v="預估產品總銷貨營收* _x000a_(Estimated Product Sales Total Revenue)"/>
    <s v=""/>
    <s v=""/>
    <x v="0"/>
    <x v="60"/>
    <m/>
    <s v="^()$"/>
    <n v="9"/>
    <x v="0"/>
    <x v="0"/>
    <x v="0"/>
    <x v="0"/>
    <x v="1"/>
    <x v="1"/>
    <b v="0"/>
    <x v="1"/>
    <x v="1"/>
    <n v="0"/>
    <x v="0"/>
    <b v="0"/>
    <b v="0"/>
    <b v="0"/>
    <b v="0"/>
    <b v="0"/>
    <b v="0"/>
    <b v="1"/>
    <b v="0"/>
    <b v="1"/>
    <b v="0"/>
    <b v="0"/>
    <x v="0"/>
    <x v="15"/>
    <n v="2"/>
    <x v="10"/>
    <x v="0"/>
  </r>
  <r>
    <m/>
    <s v="BPM"/>
    <x v="7"/>
    <x v="203"/>
    <x v="203"/>
    <x v="102"/>
    <x v="208"/>
    <s v="Amount of Revenue content"/>
    <x v="4"/>
    <m/>
    <s v="N/A"/>
    <s v="Confidential"/>
    <x v="6"/>
    <m/>
    <x v="3"/>
    <s v="BPM"/>
    <x v="4"/>
    <x v="3"/>
    <x v="0"/>
    <x v="0"/>
    <s v="DM_AWARD_RFQ_DETAIL"/>
    <s v="AMOUNT_OF_ACTUAL_REVENUE"/>
    <m/>
    <m/>
    <m/>
    <m/>
    <m/>
    <m/>
    <m/>
    <m/>
    <m/>
    <m/>
    <m/>
    <m/>
    <m/>
    <m/>
    <m/>
    <m/>
    <m/>
    <m/>
    <s v="資料清單"/>
    <x v="11"/>
    <x v="29"/>
    <x v="60"/>
    <x v="7"/>
    <e v="#N/A"/>
    <s v="Amount of Actual revenue"/>
    <x v="203"/>
    <x v="102"/>
    <x v="0"/>
    <x v="208"/>
    <x v="4"/>
    <s v="IEC_STD_V10 &gt;&gt; Common &gt;&gt; AutoMetaDataAmount of Actual revenue"/>
    <x v="4"/>
    <x v="1"/>
    <s v="實際產品營收總額Measure"/>
    <s v="查看Award RFQ細節"/>
    <n v="366"/>
    <n v="528"/>
    <n v="0"/>
    <s v=""/>
    <n v="0"/>
    <n v="0"/>
    <n v="413"/>
    <x v="90"/>
    <s v="Award RFQ Detail"/>
    <x v="56"/>
    <e v="#N/A"/>
    <x v="0"/>
    <s v="E.2.3.0:"/>
    <x v="91"/>
    <x v="91"/>
    <x v="508"/>
    <x v="203"/>
    <x v="203"/>
    <x v="211"/>
    <x v="0"/>
    <x v="0"/>
    <x v="0"/>
    <x v="6"/>
    <m/>
    <x v="0"/>
    <x v="4"/>
    <s v="Award RFQ Detail_Amount of Actual revenue"/>
    <x v="544"/>
    <x v="4"/>
    <x v="0"/>
    <x v="3"/>
    <x v="0"/>
    <x v="0"/>
    <x v="0"/>
    <s v="DM_AWARD_RFQ_DETAIL"/>
    <s v="AMOUNT_OF_ACTUAL_REVENUE"/>
    <x v="85"/>
    <x v="168"/>
    <x v="0"/>
    <n v="8"/>
    <x v="3"/>
    <x v="3"/>
    <x v="5"/>
    <s v=""/>
    <s v=""/>
    <n v="544"/>
    <s v="-544"/>
    <x v="0"/>
    <x v="0"/>
    <x v="0"/>
    <x v="203"/>
    <x v="4"/>
    <s v="Actual revenue amount by content"/>
    <s v=""/>
    <s v=""/>
    <x v="0"/>
    <x v="60"/>
    <m/>
    <s v="^()$"/>
    <n v="9"/>
    <x v="0"/>
    <x v="0"/>
    <x v="0"/>
    <x v="0"/>
    <x v="1"/>
    <x v="1"/>
    <b v="0"/>
    <x v="1"/>
    <x v="1"/>
    <n v="0"/>
    <x v="0"/>
    <b v="0"/>
    <b v="0"/>
    <b v="0"/>
    <b v="0"/>
    <b v="0"/>
    <b v="1"/>
    <b v="0"/>
    <b v="0"/>
    <b v="0"/>
    <b v="0"/>
    <b v="0"/>
    <x v="0"/>
    <x v="10"/>
    <n v="0"/>
    <x v="9"/>
    <x v="0"/>
  </r>
  <r>
    <m/>
    <s v="BPM"/>
    <x v="7"/>
    <x v="204"/>
    <x v="204"/>
    <x v="103"/>
    <x v="209"/>
    <m/>
    <x v="4"/>
    <m/>
    <m/>
    <m/>
    <x v="0"/>
    <m/>
    <x v="3"/>
    <s v="BPM"/>
    <x v="4"/>
    <x v="3"/>
    <x v="0"/>
    <x v="0"/>
    <s v="DM_AWARD_RFQ_DETAIL"/>
    <s v="AMOUNT_OF_TARGET_SHIPMENT"/>
    <m/>
    <m/>
    <m/>
    <m/>
    <m/>
    <m/>
    <m/>
    <m/>
    <m/>
    <m/>
    <m/>
    <m/>
    <m/>
    <m/>
    <m/>
    <m/>
    <m/>
    <m/>
    <s v="資料清單"/>
    <x v="11"/>
    <x v="30"/>
    <x v="60"/>
    <x v="7"/>
    <e v="#N/A"/>
    <s v="Amount of Target shipment"/>
    <x v="204"/>
    <x v="103"/>
    <x v="0"/>
    <x v="209"/>
    <x v="4"/>
    <s v="IEC_STD_V10 &gt;&gt; Common &gt;&gt; AutoMetaDataAmount of Target shipment"/>
    <x v="4"/>
    <x v="3"/>
    <s v="目標出貨量總額Measure"/>
    <s v="查看Award RFQ細節"/>
    <n v="367"/>
    <n v="528"/>
    <n v="0"/>
    <s v=""/>
    <n v="0"/>
    <n v="0"/>
    <n v="443"/>
    <x v="91"/>
    <s v="Award RFQ Detail"/>
    <x v="56"/>
    <e v="#N/A"/>
    <x v="0"/>
    <s v="E.2.3.0:"/>
    <x v="92"/>
    <x v="92"/>
    <x v="509"/>
    <x v="204"/>
    <x v="204"/>
    <x v="205"/>
    <x v="0"/>
    <x v="0"/>
    <x v="0"/>
    <x v="0"/>
    <m/>
    <x v="0"/>
    <x v="4"/>
    <s v="Award RFQ Detail_Amount of Target shipment"/>
    <x v="545"/>
    <x v="4"/>
    <x v="0"/>
    <x v="3"/>
    <x v="0"/>
    <x v="0"/>
    <x v="0"/>
    <s v="DM_AWARD_RFQ_DETAIL"/>
    <s v="AMOUNT_OF_TARGET_SHIPMENT"/>
    <x v="85"/>
    <x v="169"/>
    <x v="0"/>
    <n v="8"/>
    <x v="3"/>
    <x v="3"/>
    <x v="5"/>
    <s v=""/>
    <s v=""/>
    <n v="545"/>
    <s v="-545"/>
    <x v="0"/>
    <x v="0"/>
    <x v="0"/>
    <x v="204"/>
    <x v="4"/>
    <s v="BPM setup a target sipment amount by period(year/month) and have monthly update then upload the latest target to dashboard"/>
    <s v=""/>
    <s v=""/>
    <x v="0"/>
    <x v="60"/>
    <m/>
    <s v="^()$"/>
    <n v="9"/>
    <x v="0"/>
    <x v="0"/>
    <x v="0"/>
    <x v="0"/>
    <x v="1"/>
    <x v="1"/>
    <b v="0"/>
    <x v="1"/>
    <x v="1"/>
    <n v="0"/>
    <x v="0"/>
    <b v="0"/>
    <b v="0"/>
    <b v="0"/>
    <b v="0"/>
    <b v="0"/>
    <b v="1"/>
    <b v="1"/>
    <b v="0"/>
    <b v="1"/>
    <b v="0"/>
    <b v="0"/>
    <x v="0"/>
    <x v="16"/>
    <n v="2"/>
    <x v="4"/>
    <x v="0"/>
  </r>
  <r>
    <m/>
    <s v="BPM"/>
    <x v="7"/>
    <x v="205"/>
    <x v="205"/>
    <x v="104"/>
    <x v="210"/>
    <s v="In qty view, node qty=converted CPU+converted RACK+MLB_x000a_Product, sales qty based on actual shipment_x000a_other revenue qty show &quot;null&quot;"/>
    <x v="4"/>
    <m/>
    <s v="N/A"/>
    <s v="Confidential"/>
    <x v="4"/>
    <m/>
    <x v="3"/>
    <s v="BPM"/>
    <x v="4"/>
    <x v="3"/>
    <x v="0"/>
    <x v="0"/>
    <s v="DM_AWARD_RFQ_DETAIL"/>
    <s v="ACTUAL_SHIPMENT"/>
    <m/>
    <m/>
    <m/>
    <m/>
    <m/>
    <m/>
    <m/>
    <m/>
    <m/>
    <m/>
    <m/>
    <m/>
    <m/>
    <m/>
    <m/>
    <m/>
    <m/>
    <m/>
    <s v="資料清單"/>
    <x v="11"/>
    <x v="31"/>
    <x v="60"/>
    <x v="7"/>
    <e v="#N/A"/>
    <s v="Actual shipment"/>
    <x v="205"/>
    <x v="104"/>
    <x v="0"/>
    <x v="210"/>
    <x v="4"/>
    <s v="IEC_STD_V10 &gt;&gt; Common &gt;&gt; AutoMetaDataActual shipment"/>
    <x v="4"/>
    <x v="1"/>
    <s v="實際出貨量Measure"/>
    <s v="查看Award RFQ細節"/>
    <n v="368"/>
    <n v="528"/>
    <n v="0"/>
    <s v=""/>
    <n v="0"/>
    <n v="0"/>
    <n v="412"/>
    <x v="92"/>
    <s v="Award RFQ Detail"/>
    <x v="56"/>
    <e v="#N/A"/>
    <x v="0"/>
    <s v="E.2.3.0:"/>
    <x v="93"/>
    <x v="93"/>
    <x v="510"/>
    <x v="205"/>
    <x v="205"/>
    <x v="212"/>
    <x v="0"/>
    <x v="0"/>
    <x v="0"/>
    <x v="4"/>
    <m/>
    <x v="0"/>
    <x v="4"/>
    <s v="Award RFQ Detail_Actual shipment"/>
    <x v="546"/>
    <x v="4"/>
    <x v="0"/>
    <x v="3"/>
    <x v="0"/>
    <x v="0"/>
    <x v="0"/>
    <s v="DM_AWARD_RFQ_DETAIL"/>
    <s v="ACTUAL_SHIPMENT"/>
    <x v="85"/>
    <x v="170"/>
    <x v="0"/>
    <n v="8"/>
    <x v="3"/>
    <x v="3"/>
    <x v="5"/>
    <s v=""/>
    <s v=""/>
    <n v="546"/>
    <s v="-546"/>
    <x v="0"/>
    <x v="0"/>
    <x v="0"/>
    <x v="205"/>
    <x v="4"/>
    <s v="Actual shipment"/>
    <s v=""/>
    <s v=""/>
    <x v="0"/>
    <x v="60"/>
    <m/>
    <s v="^()$"/>
    <n v="9"/>
    <x v="0"/>
    <x v="0"/>
    <x v="0"/>
    <x v="0"/>
    <x v="1"/>
    <x v="1"/>
    <b v="0"/>
    <x v="1"/>
    <x v="1"/>
    <n v="0"/>
    <x v="0"/>
    <b v="0"/>
    <b v="0"/>
    <b v="0"/>
    <b v="0"/>
    <b v="0"/>
    <b v="1"/>
    <b v="0"/>
    <b v="0"/>
    <b v="0"/>
    <b v="0"/>
    <b v="0"/>
    <x v="0"/>
    <x v="10"/>
    <n v="0"/>
    <x v="18"/>
    <x v="0"/>
  </r>
  <r>
    <m/>
    <s v="BPM"/>
    <x v="7"/>
    <x v="206"/>
    <x v="306"/>
    <x v="105"/>
    <x v="211"/>
    <s v="開案時已計算預估產品投資報酬率，公式=(1+(NRE Revenue+Normal Net profit-NRE Spending/(1-RD sharing%))/(NRE Spending/(1-RD sharing%)))^(1/(預估產品生命週期（月）/12))-1"/>
    <x v="4"/>
    <m/>
    <m/>
    <m/>
    <x v="0"/>
    <m/>
    <x v="3"/>
    <s v="BPM"/>
    <x v="4"/>
    <x v="3"/>
    <x v="0"/>
    <x v="0"/>
    <s v="DM_AWARD_RFQ_DETAIL"/>
    <s v="ESTIMATED_RETURN_ON_INVESTMENT_%"/>
    <m/>
    <m/>
    <m/>
    <m/>
    <m/>
    <m/>
    <m/>
    <m/>
    <m/>
    <m/>
    <m/>
    <m/>
    <m/>
    <m/>
    <m/>
    <m/>
    <m/>
    <m/>
    <s v="資料清單"/>
    <x v="11"/>
    <x v="32"/>
    <x v="60"/>
    <x v="7"/>
    <e v="#N/A"/>
    <s v="Estimated Return on Investment %"/>
    <x v="306"/>
    <x v="105"/>
    <x v="0"/>
    <x v="211"/>
    <x v="4"/>
    <s v="IEC_STD_V10 &gt;&gt; Common &gt;&gt; AutoMetaDataEstimated Return on Investment %"/>
    <x v="4"/>
    <x v="3"/>
    <s v="RFQ 預估ROIMeasure"/>
    <s v="查看Award RFQ細節"/>
    <n v="549"/>
    <n v="528"/>
    <n v="0"/>
    <s v=""/>
    <n v="0"/>
    <n v="0"/>
    <e v="#N/A"/>
    <x v="0"/>
    <s v="Award RFQ Detail"/>
    <x v="56"/>
    <e v="#N/A"/>
    <x v="0"/>
    <s v="E.2.3.0:"/>
    <x v="94"/>
    <x v="94"/>
    <x v="511"/>
    <x v="206"/>
    <x v="306"/>
    <x v="213"/>
    <x v="0"/>
    <x v="0"/>
    <x v="0"/>
    <x v="0"/>
    <m/>
    <x v="0"/>
    <x v="4"/>
    <s v="Award RFQ Detail_Estimated Return on Investment %"/>
    <x v="547"/>
    <x v="4"/>
    <x v="0"/>
    <x v="3"/>
    <x v="0"/>
    <x v="0"/>
    <x v="0"/>
    <s v="DM_AWARD_RFQ_DETAIL"/>
    <s v="ESTIMATED_RETURN_ON_INVESTMENT_%"/>
    <x v="85"/>
    <x v="246"/>
    <x v="0"/>
    <n v="8"/>
    <x v="3"/>
    <x v="3"/>
    <x v="3"/>
    <s v=""/>
    <s v=""/>
    <n v="547"/>
    <s v="-547"/>
    <x v="0"/>
    <x v="0"/>
    <x v="0"/>
    <x v="306"/>
    <x v="4"/>
    <s v="預估產品投資報酬率，透過上傳提供。"/>
    <s v=""/>
    <s v=""/>
    <x v="0"/>
    <x v="60"/>
    <m/>
    <s v="^()$"/>
    <n v="9"/>
    <x v="0"/>
    <x v="0"/>
    <x v="0"/>
    <x v="0"/>
    <x v="0"/>
    <x v="1"/>
    <b v="0"/>
    <x v="1"/>
    <x v="1"/>
    <n v="0"/>
    <x v="0"/>
    <b v="0"/>
    <b v="0"/>
    <b v="1"/>
    <b v="0"/>
    <b v="1"/>
    <b v="0"/>
    <b v="1"/>
    <b v="0"/>
    <b v="1"/>
    <b v="0"/>
    <b v="0"/>
    <x v="0"/>
    <x v="17"/>
    <n v="2"/>
    <x v="20"/>
    <x v="0"/>
  </r>
  <r>
    <m/>
    <s v="BPM"/>
    <x v="7"/>
    <x v="207"/>
    <x v="307"/>
    <x v="106"/>
    <x v="212"/>
    <e v="#NAME?"/>
    <x v="4"/>
    <m/>
    <m/>
    <m/>
    <x v="0"/>
    <m/>
    <x v="3"/>
    <s v="BPM"/>
    <x v="4"/>
    <x v="3"/>
    <x v="0"/>
    <x v="0"/>
    <s v="DM_AWARD_RFQ_DETAIL"/>
    <s v="ACTUAL_RETURN_ON_INVESTMENT%"/>
    <m/>
    <m/>
    <m/>
    <m/>
    <m/>
    <m/>
    <m/>
    <m/>
    <m/>
    <m/>
    <m/>
    <m/>
    <m/>
    <m/>
    <m/>
    <m/>
    <m/>
    <m/>
    <s v="資料清單"/>
    <x v="11"/>
    <x v="33"/>
    <x v="60"/>
    <x v="7"/>
    <e v="#N/A"/>
    <s v="Actual Return on Investment%"/>
    <x v="307"/>
    <x v="106"/>
    <x v="0"/>
    <x v="212"/>
    <x v="4"/>
    <s v="IEC_STD_V10 &gt;&gt; Common &gt;&gt; AutoMetaDataActual Return on Investment%"/>
    <x v="4"/>
    <x v="3"/>
    <s v="RFQ 實際ROIMeasure"/>
    <s v="查看Award RFQ細節"/>
    <n v="550"/>
    <n v="528"/>
    <n v="0"/>
    <s v=""/>
    <n v="0"/>
    <n v="0"/>
    <e v="#N/A"/>
    <x v="0"/>
    <s v="Award RFQ Detail"/>
    <x v="56"/>
    <e v="#N/A"/>
    <x v="0"/>
    <s v="E.2.3.0:"/>
    <x v="95"/>
    <x v="95"/>
    <x v="512"/>
    <x v="207"/>
    <x v="307"/>
    <x v="214"/>
    <x v="0"/>
    <x v="0"/>
    <x v="0"/>
    <x v="0"/>
    <m/>
    <x v="0"/>
    <x v="4"/>
    <s v="Award RFQ Detail_Actual Return on Investment%"/>
    <x v="548"/>
    <x v="4"/>
    <x v="0"/>
    <x v="3"/>
    <x v="0"/>
    <x v="0"/>
    <x v="0"/>
    <s v="DM_AWARD_RFQ_DETAIL"/>
    <s v="ACTUAL_RETURN_ON_INVESTMENT%"/>
    <x v="85"/>
    <x v="247"/>
    <x v="0"/>
    <n v="8"/>
    <x v="3"/>
    <x v="3"/>
    <x v="3"/>
    <s v=""/>
    <s v=""/>
    <n v="548"/>
    <s v="-548"/>
    <x v="0"/>
    <x v="0"/>
    <x v="0"/>
    <x v="307"/>
    <x v="4"/>
    <s v="實際產品投資報酬率"/>
    <s v=""/>
    <s v=""/>
    <x v="0"/>
    <x v="60"/>
    <m/>
    <s v="^()$"/>
    <n v="9"/>
    <x v="0"/>
    <x v="0"/>
    <x v="0"/>
    <x v="0"/>
    <x v="0"/>
    <x v="1"/>
    <b v="0"/>
    <x v="1"/>
    <x v="1"/>
    <n v="0"/>
    <x v="0"/>
    <b v="0"/>
    <b v="0"/>
    <b v="1"/>
    <b v="0"/>
    <b v="1"/>
    <b v="0"/>
    <b v="1"/>
    <b v="0"/>
    <b v="1"/>
    <b v="0"/>
    <b v="0"/>
    <x v="0"/>
    <x v="17"/>
    <n v="2"/>
    <x v="10"/>
    <x v="0"/>
  </r>
  <r>
    <m/>
    <s v="BPM"/>
    <x v="7"/>
    <x v="208"/>
    <x v="208"/>
    <x v="107"/>
    <x v="213"/>
    <m/>
    <x v="4"/>
    <m/>
    <m/>
    <m/>
    <x v="0"/>
    <m/>
    <x v="3"/>
    <s v="BPM"/>
    <x v="4"/>
    <x v="3"/>
    <x v="0"/>
    <x v="0"/>
    <s v="DM_AWARD_RFQ_DETAIL"/>
    <s v="ESTIMATED_TOTAL_NRE_FUNDING"/>
    <m/>
    <m/>
    <m/>
    <m/>
    <m/>
    <m/>
    <m/>
    <m/>
    <m/>
    <m/>
    <m/>
    <m/>
    <m/>
    <m/>
    <m/>
    <m/>
    <m/>
    <m/>
    <s v="資料清單"/>
    <x v="11"/>
    <x v="34"/>
    <x v="60"/>
    <x v="7"/>
    <e v="#N/A"/>
    <s v="Estimated Total NRE Funding"/>
    <x v="208"/>
    <x v="107"/>
    <x v="0"/>
    <x v="213"/>
    <x v="4"/>
    <s v="IEC_STD_V10 &gt;&gt; Common &gt;&gt; AutoMetaDataEstimated Total NRE Funding"/>
    <x v="4"/>
    <x v="3"/>
    <s v="預估NRE預算費用Measure"/>
    <s v="查看Award RFQ細節"/>
    <n v="371"/>
    <n v="528"/>
    <n v="0"/>
    <s v=""/>
    <n v="0"/>
    <n v="0"/>
    <n v="371"/>
    <x v="107"/>
    <s v="Award RFQ Detail"/>
    <x v="56"/>
    <e v="#N/A"/>
    <x v="0"/>
    <s v="E.2.3.0:"/>
    <x v="96"/>
    <x v="96"/>
    <x v="513"/>
    <x v="208"/>
    <x v="208"/>
    <x v="205"/>
    <x v="0"/>
    <x v="0"/>
    <x v="0"/>
    <x v="0"/>
    <m/>
    <x v="0"/>
    <x v="4"/>
    <s v="Award RFQ Detail_Estimated Total NRE Funding"/>
    <x v="549"/>
    <x v="4"/>
    <x v="0"/>
    <x v="3"/>
    <x v="0"/>
    <x v="0"/>
    <x v="0"/>
    <s v="DM_AWARD_RFQ_DETAIL"/>
    <s v="ESTIMATED_TOTAL_NRE_FUNDING"/>
    <x v="85"/>
    <x v="173"/>
    <x v="0"/>
    <n v="8"/>
    <x v="3"/>
    <x v="3"/>
    <x v="4"/>
    <s v=""/>
    <s v=""/>
    <n v="549"/>
    <s v="-549"/>
    <x v="0"/>
    <x v="0"/>
    <x v="0"/>
    <x v="208"/>
    <x v="4"/>
    <s v="預估NRE預算費用"/>
    <s v=""/>
    <s v=""/>
    <x v="0"/>
    <x v="60"/>
    <m/>
    <s v="^()$"/>
    <n v="9"/>
    <x v="0"/>
    <x v="0"/>
    <x v="0"/>
    <x v="0"/>
    <x v="1"/>
    <x v="1"/>
    <b v="0"/>
    <x v="1"/>
    <x v="1"/>
    <n v="0"/>
    <x v="0"/>
    <b v="0"/>
    <b v="0"/>
    <b v="0"/>
    <b v="0"/>
    <b v="0"/>
    <b v="0"/>
    <b v="1"/>
    <b v="0"/>
    <b v="1"/>
    <b v="0"/>
    <b v="0"/>
    <x v="0"/>
    <x v="15"/>
    <n v="2"/>
    <x v="8"/>
    <x v="0"/>
  </r>
  <r>
    <m/>
    <s v="BPM"/>
    <x v="7"/>
    <x v="210"/>
    <x v="308"/>
    <x v="109"/>
    <x v="215"/>
    <s v="資料源NP Web"/>
    <x v="4"/>
    <m/>
    <m/>
    <m/>
    <x v="0"/>
    <m/>
    <x v="3"/>
    <s v="BPM"/>
    <x v="4"/>
    <x v="3"/>
    <x v="0"/>
    <x v="0"/>
    <s v="DM_AWARD_RFQ_DETAIL"/>
    <s v="ACTUAL_NORMAL_NET_PROFIT"/>
    <m/>
    <m/>
    <m/>
    <m/>
    <m/>
    <m/>
    <m/>
    <m/>
    <m/>
    <m/>
    <m/>
    <m/>
    <m/>
    <m/>
    <m/>
    <m/>
    <m/>
    <m/>
    <s v="資料清單"/>
    <x v="11"/>
    <x v="35"/>
    <x v="60"/>
    <x v="7"/>
    <e v="#N/A"/>
    <s v="Actual Normal Net Profit"/>
    <x v="308"/>
    <x v="109"/>
    <x v="0"/>
    <x v="215"/>
    <x v="4"/>
    <s v="IEC_STD_V10 &gt;&gt; Common &gt;&gt; AutoMetaDataActual Normal Net Profit"/>
    <x v="4"/>
    <x v="3"/>
    <s v="整體產品實際淨利率Measure"/>
    <s v="查看Award RFQ細節"/>
    <n v="552"/>
    <n v="528"/>
    <n v="0"/>
    <s v=""/>
    <n v="0"/>
    <n v="0"/>
    <e v="#N/A"/>
    <x v="0"/>
    <s v="Award RFQ Detail"/>
    <x v="56"/>
    <e v="#N/A"/>
    <x v="0"/>
    <s v="E.2.3.0:"/>
    <x v="97"/>
    <x v="97"/>
    <x v="514"/>
    <x v="210"/>
    <x v="308"/>
    <x v="228"/>
    <x v="0"/>
    <x v="0"/>
    <x v="0"/>
    <x v="0"/>
    <m/>
    <x v="0"/>
    <x v="4"/>
    <s v="Award RFQ Detail_Actual Normal Net Profit"/>
    <x v="550"/>
    <x v="4"/>
    <x v="0"/>
    <x v="3"/>
    <x v="0"/>
    <x v="0"/>
    <x v="0"/>
    <s v="DM_AWARD_RFQ_DETAIL"/>
    <s v="ACTUAL_NORMAL_NET_PROFIT"/>
    <x v="85"/>
    <x v="248"/>
    <x v="0"/>
    <n v="8"/>
    <x v="3"/>
    <x v="3"/>
    <x v="3"/>
    <s v=""/>
    <s v=""/>
    <n v="550"/>
    <s v="-550"/>
    <x v="0"/>
    <x v="0"/>
    <x v="0"/>
    <x v="308"/>
    <x v="4"/>
    <s v="整體產品實際淨利率"/>
    <s v=""/>
    <s v=""/>
    <x v="0"/>
    <x v="60"/>
    <m/>
    <s v="^()$"/>
    <n v="9"/>
    <x v="0"/>
    <x v="0"/>
    <x v="0"/>
    <x v="0"/>
    <x v="0"/>
    <x v="1"/>
    <b v="0"/>
    <x v="1"/>
    <x v="1"/>
    <n v="0"/>
    <x v="0"/>
    <b v="0"/>
    <b v="0"/>
    <b v="1"/>
    <b v="0"/>
    <b v="1"/>
    <b v="0"/>
    <b v="1"/>
    <b v="0"/>
    <b v="1"/>
    <b v="0"/>
    <b v="0"/>
    <x v="0"/>
    <x v="17"/>
    <n v="2"/>
    <x v="9"/>
    <x v="0"/>
  </r>
  <r>
    <m/>
    <s v="BPM"/>
    <x v="7"/>
    <x v="211"/>
    <x v="211"/>
    <x v="110"/>
    <x v="216"/>
    <m/>
    <x v="4"/>
    <m/>
    <m/>
    <m/>
    <x v="0"/>
    <m/>
    <x v="3"/>
    <s v="BPM"/>
    <x v="4"/>
    <x v="3"/>
    <x v="0"/>
    <x v="0"/>
    <s v="DM_AWARD_RFQ_DETAIL"/>
    <s v="ESTIMATED_MLB_NORMAL_NET_PROFIT_%"/>
    <m/>
    <m/>
    <m/>
    <m/>
    <m/>
    <m/>
    <m/>
    <m/>
    <m/>
    <m/>
    <m/>
    <m/>
    <m/>
    <m/>
    <m/>
    <m/>
    <m/>
    <m/>
    <s v="資料清單"/>
    <x v="11"/>
    <x v="36"/>
    <x v="60"/>
    <x v="7"/>
    <e v="#N/A"/>
    <s v="Estimated MLB Normal Net Profit % "/>
    <x v="211"/>
    <x v="110"/>
    <x v="0"/>
    <x v="216"/>
    <x v="4"/>
    <s v="IEC_STD_V10 &gt;&gt; Common &gt;&gt; AutoMetaDataEstimated MLB Normal Net Profit % "/>
    <x v="4"/>
    <x v="3"/>
    <s v="預估MLB淨利率Measure"/>
    <s v="查看Award RFQ細節"/>
    <n v="374"/>
    <n v="528"/>
    <n v="0"/>
    <s v=""/>
    <n v="0"/>
    <n v="0"/>
    <n v="374"/>
    <x v="108"/>
    <s v="Award RFQ Detail"/>
    <x v="56"/>
    <e v="#N/A"/>
    <x v="0"/>
    <s v="E.2.3.0:"/>
    <x v="98"/>
    <x v="98"/>
    <x v="515"/>
    <x v="211"/>
    <x v="211"/>
    <x v="205"/>
    <x v="0"/>
    <x v="0"/>
    <x v="0"/>
    <x v="0"/>
    <m/>
    <x v="0"/>
    <x v="4"/>
    <s v="Award RFQ Detail_Estimated MLB Normal Net Profit % "/>
    <x v="551"/>
    <x v="4"/>
    <x v="0"/>
    <x v="3"/>
    <x v="0"/>
    <x v="0"/>
    <x v="0"/>
    <s v="DM_AWARD_RFQ_DETAIL"/>
    <s v="ESTIMATED_MLB_NORMAL_NET_PROFIT_%"/>
    <x v="85"/>
    <x v="176"/>
    <x v="0"/>
    <n v="8"/>
    <x v="3"/>
    <x v="3"/>
    <x v="4"/>
    <s v=""/>
    <s v=""/>
    <n v="551"/>
    <s v="-551"/>
    <x v="0"/>
    <x v="0"/>
    <x v="0"/>
    <x v="211"/>
    <x v="4"/>
    <s v="預估MLB淨利率"/>
    <s v=""/>
    <s v=""/>
    <x v="0"/>
    <x v="60"/>
    <m/>
    <s v="^()$"/>
    <n v="9"/>
    <x v="0"/>
    <x v="0"/>
    <x v="0"/>
    <x v="0"/>
    <x v="1"/>
    <x v="1"/>
    <b v="0"/>
    <x v="1"/>
    <x v="1"/>
    <n v="0"/>
    <x v="0"/>
    <b v="0"/>
    <b v="0"/>
    <b v="0"/>
    <b v="0"/>
    <b v="0"/>
    <b v="0"/>
    <b v="1"/>
    <b v="0"/>
    <b v="1"/>
    <b v="0"/>
    <b v="0"/>
    <x v="0"/>
    <x v="15"/>
    <n v="2"/>
    <x v="16"/>
    <x v="0"/>
  </r>
  <r>
    <m/>
    <s v="BPM"/>
    <x v="7"/>
    <x v="212"/>
    <x v="212"/>
    <x v="111"/>
    <x v="217"/>
    <s v="資料源NP Web"/>
    <x v="4"/>
    <m/>
    <m/>
    <m/>
    <x v="0"/>
    <m/>
    <x v="3"/>
    <s v="BPM"/>
    <x v="4"/>
    <x v="3"/>
    <x v="0"/>
    <x v="0"/>
    <s v="DM_AWARD_RFQ_DETAIL"/>
    <s v="ACTUAL_MLB_NORMAL_NET_PROFIT_%"/>
    <m/>
    <m/>
    <m/>
    <m/>
    <m/>
    <m/>
    <m/>
    <m/>
    <m/>
    <m/>
    <m/>
    <m/>
    <m/>
    <m/>
    <m/>
    <m/>
    <m/>
    <m/>
    <s v="資料清單"/>
    <x v="11"/>
    <x v="37"/>
    <x v="60"/>
    <x v="7"/>
    <e v="#N/A"/>
    <s v="Actual MLB Normal Net Profit %"/>
    <x v="212"/>
    <x v="111"/>
    <x v="0"/>
    <x v="217"/>
    <x v="4"/>
    <s v="IEC_STD_V10 &gt;&gt; Common &gt;&gt; AutoMetaDataActual MLB Normal Net Profit %"/>
    <x v="4"/>
    <x v="3"/>
    <s v="實際MLB淨利率Measure"/>
    <s v="查看Award RFQ細節"/>
    <n v="375"/>
    <n v="528"/>
    <n v="0"/>
    <s v=""/>
    <n v="0"/>
    <n v="0"/>
    <n v="375"/>
    <x v="109"/>
    <s v="Award RFQ Detail"/>
    <x v="56"/>
    <e v="#N/A"/>
    <x v="0"/>
    <s v="E.2.3.0:"/>
    <x v="99"/>
    <x v="99"/>
    <x v="516"/>
    <x v="212"/>
    <x v="212"/>
    <x v="228"/>
    <x v="0"/>
    <x v="0"/>
    <x v="0"/>
    <x v="0"/>
    <m/>
    <x v="0"/>
    <x v="4"/>
    <s v="Award RFQ Detail_Actual MLB Normal Net Profit %"/>
    <x v="552"/>
    <x v="4"/>
    <x v="0"/>
    <x v="3"/>
    <x v="0"/>
    <x v="0"/>
    <x v="0"/>
    <s v="DM_AWARD_RFQ_DETAIL"/>
    <s v="ACTUAL_MLB_NORMAL_NET_PROFIT_%"/>
    <x v="85"/>
    <x v="177"/>
    <x v="0"/>
    <n v="8"/>
    <x v="3"/>
    <x v="3"/>
    <x v="4"/>
    <s v=""/>
    <s v=""/>
    <n v="552"/>
    <s v="-552"/>
    <x v="0"/>
    <x v="0"/>
    <x v="0"/>
    <x v="212"/>
    <x v="4"/>
    <s v="實際MLB淨利率"/>
    <s v=""/>
    <s v=""/>
    <x v="0"/>
    <x v="60"/>
    <m/>
    <s v="^()$"/>
    <n v="9"/>
    <x v="0"/>
    <x v="0"/>
    <x v="0"/>
    <x v="0"/>
    <x v="1"/>
    <x v="1"/>
    <b v="0"/>
    <x v="1"/>
    <x v="1"/>
    <n v="0"/>
    <x v="0"/>
    <b v="0"/>
    <b v="0"/>
    <b v="0"/>
    <b v="0"/>
    <b v="0"/>
    <b v="0"/>
    <b v="1"/>
    <b v="0"/>
    <b v="1"/>
    <b v="0"/>
    <b v="0"/>
    <x v="0"/>
    <x v="15"/>
    <n v="2"/>
    <x v="26"/>
    <x v="0"/>
  </r>
  <r>
    <m/>
    <s v="BPM"/>
    <x v="7"/>
    <x v="213"/>
    <x v="213"/>
    <x v="112"/>
    <x v="218"/>
    <m/>
    <x v="4"/>
    <m/>
    <m/>
    <m/>
    <x v="0"/>
    <m/>
    <x v="3"/>
    <s v="BPM"/>
    <x v="4"/>
    <x v="3"/>
    <x v="0"/>
    <x v="0"/>
    <s v="DM_AWARD_RFQ_DETAIL"/>
    <s v="ESTIMATED_SC_NORMAL_NET_PROFIT_%"/>
    <m/>
    <m/>
    <m/>
    <m/>
    <m/>
    <m/>
    <m/>
    <m/>
    <m/>
    <m/>
    <m/>
    <m/>
    <m/>
    <m/>
    <m/>
    <m/>
    <m/>
    <m/>
    <s v="資料清單"/>
    <x v="11"/>
    <x v="38"/>
    <x v="60"/>
    <x v="7"/>
    <e v="#N/A"/>
    <s v="Estimated SC Normal Net Profit %"/>
    <x v="213"/>
    <x v="112"/>
    <x v="0"/>
    <x v="218"/>
    <x v="4"/>
    <s v="IEC_STD_V10 &gt;&gt; Common &gt;&gt; AutoMetaDataEstimated SC Normal Net Profit %"/>
    <x v="4"/>
    <x v="3"/>
    <s v="預估SC淨利率Measure"/>
    <s v="查看Award RFQ細節"/>
    <n v="376"/>
    <n v="528"/>
    <n v="0"/>
    <s v=""/>
    <n v="0"/>
    <n v="0"/>
    <n v="376"/>
    <x v="110"/>
    <s v="Award RFQ Detail"/>
    <x v="56"/>
    <e v="#N/A"/>
    <x v="0"/>
    <s v="E.2.3.0:"/>
    <x v="100"/>
    <x v="100"/>
    <x v="517"/>
    <x v="213"/>
    <x v="213"/>
    <x v="205"/>
    <x v="0"/>
    <x v="0"/>
    <x v="0"/>
    <x v="0"/>
    <m/>
    <x v="0"/>
    <x v="4"/>
    <s v="Award RFQ Detail_Estimated SC Normal Net Profit %"/>
    <x v="553"/>
    <x v="4"/>
    <x v="0"/>
    <x v="3"/>
    <x v="0"/>
    <x v="0"/>
    <x v="0"/>
    <s v="DM_AWARD_RFQ_DETAIL"/>
    <s v="ESTIMATED_SC_NORMAL_NET_PROFIT_%"/>
    <x v="85"/>
    <x v="178"/>
    <x v="0"/>
    <n v="8"/>
    <x v="3"/>
    <x v="3"/>
    <x v="4"/>
    <s v=""/>
    <s v=""/>
    <n v="553"/>
    <s v="-553"/>
    <x v="0"/>
    <x v="0"/>
    <x v="0"/>
    <x v="213"/>
    <x v="4"/>
    <s v="預估SC淨利率"/>
    <s v=""/>
    <s v=""/>
    <x v="0"/>
    <x v="60"/>
    <m/>
    <s v="^()$"/>
    <n v="9"/>
    <x v="0"/>
    <x v="0"/>
    <x v="0"/>
    <x v="0"/>
    <x v="1"/>
    <x v="1"/>
    <b v="0"/>
    <x v="1"/>
    <x v="1"/>
    <n v="0"/>
    <x v="0"/>
    <b v="0"/>
    <b v="0"/>
    <b v="0"/>
    <b v="0"/>
    <b v="0"/>
    <b v="0"/>
    <b v="1"/>
    <b v="0"/>
    <b v="1"/>
    <b v="0"/>
    <b v="0"/>
    <x v="0"/>
    <x v="15"/>
    <n v="2"/>
    <x v="20"/>
    <x v="0"/>
  </r>
  <r>
    <m/>
    <s v="BPM"/>
    <x v="7"/>
    <x v="214"/>
    <x v="214"/>
    <x v="113"/>
    <x v="219"/>
    <s v="資料源NP Web"/>
    <x v="4"/>
    <m/>
    <m/>
    <m/>
    <x v="0"/>
    <m/>
    <x v="3"/>
    <s v="BPM"/>
    <x v="4"/>
    <x v="3"/>
    <x v="0"/>
    <x v="0"/>
    <s v="DM_AWARD_RFQ_DETAIL"/>
    <s v="ACTUAL_SC_NORMAL_NET_PROFIT_%"/>
    <m/>
    <m/>
    <m/>
    <m/>
    <m/>
    <m/>
    <m/>
    <m/>
    <m/>
    <m/>
    <m/>
    <m/>
    <m/>
    <m/>
    <m/>
    <m/>
    <m/>
    <m/>
    <s v="資料清單"/>
    <x v="11"/>
    <x v="39"/>
    <x v="60"/>
    <x v="7"/>
    <e v="#N/A"/>
    <s v="Actual SC Normal Net Profit %"/>
    <x v="214"/>
    <x v="113"/>
    <x v="0"/>
    <x v="219"/>
    <x v="4"/>
    <s v="IEC_STD_V10 &gt;&gt; Common &gt;&gt; AutoMetaDataActual SC Normal Net Profit %"/>
    <x v="4"/>
    <x v="3"/>
    <s v="實際SC淨利率Measure"/>
    <s v="查看Award RFQ細節"/>
    <n v="377"/>
    <n v="528"/>
    <n v="0"/>
    <s v=""/>
    <n v="0"/>
    <n v="0"/>
    <n v="377"/>
    <x v="111"/>
    <s v="Award RFQ Detail"/>
    <x v="56"/>
    <e v="#N/A"/>
    <x v="0"/>
    <s v="E.2.3.0:"/>
    <x v="101"/>
    <x v="101"/>
    <x v="518"/>
    <x v="214"/>
    <x v="214"/>
    <x v="228"/>
    <x v="0"/>
    <x v="0"/>
    <x v="0"/>
    <x v="0"/>
    <m/>
    <x v="0"/>
    <x v="4"/>
    <s v="Award RFQ Detail_Actual SC Normal Net Profit %"/>
    <x v="554"/>
    <x v="4"/>
    <x v="0"/>
    <x v="3"/>
    <x v="0"/>
    <x v="0"/>
    <x v="0"/>
    <s v="DM_AWARD_RFQ_DETAIL"/>
    <s v="ACTUAL_SC_NORMAL_NET_PROFIT_%"/>
    <x v="85"/>
    <x v="179"/>
    <x v="0"/>
    <n v="8"/>
    <x v="3"/>
    <x v="3"/>
    <x v="4"/>
    <s v=""/>
    <s v=""/>
    <n v="554"/>
    <s v="-554"/>
    <x v="0"/>
    <x v="0"/>
    <x v="0"/>
    <x v="214"/>
    <x v="4"/>
    <s v="實際SC淨利率"/>
    <s v=""/>
    <s v=""/>
    <x v="0"/>
    <x v="60"/>
    <m/>
    <s v="^()$"/>
    <n v="9"/>
    <x v="0"/>
    <x v="0"/>
    <x v="0"/>
    <x v="0"/>
    <x v="1"/>
    <x v="1"/>
    <b v="0"/>
    <x v="1"/>
    <x v="1"/>
    <n v="0"/>
    <x v="0"/>
    <b v="0"/>
    <b v="0"/>
    <b v="0"/>
    <b v="0"/>
    <b v="0"/>
    <b v="0"/>
    <b v="1"/>
    <b v="0"/>
    <b v="1"/>
    <b v="0"/>
    <b v="0"/>
    <x v="0"/>
    <x v="15"/>
    <n v="2"/>
    <x v="7"/>
    <x v="0"/>
  </r>
  <r>
    <m/>
    <s v="BPM"/>
    <x v="7"/>
    <x v="215"/>
    <x v="215"/>
    <x v="114"/>
    <x v="220"/>
    <m/>
    <x v="4"/>
    <m/>
    <m/>
    <m/>
    <x v="0"/>
    <m/>
    <x v="3"/>
    <s v="BPM"/>
    <x v="4"/>
    <x v="3"/>
    <x v="0"/>
    <x v="0"/>
    <s v="DM_AWARD_RFQ_DETAIL"/>
    <s v="ESTIMATED_SKU_NORMAL_NET_PROFIT_%"/>
    <m/>
    <m/>
    <m/>
    <m/>
    <m/>
    <m/>
    <m/>
    <m/>
    <m/>
    <m/>
    <m/>
    <m/>
    <m/>
    <m/>
    <m/>
    <m/>
    <m/>
    <m/>
    <s v="資料清單"/>
    <x v="11"/>
    <x v="40"/>
    <x v="60"/>
    <x v="7"/>
    <e v="#N/A"/>
    <s v="Estimated SKU Normal Net Profit %"/>
    <x v="215"/>
    <x v="114"/>
    <x v="0"/>
    <x v="220"/>
    <x v="4"/>
    <s v="IEC_STD_V10 &gt;&gt; Common &gt;&gt; AutoMetaDataEstimated SKU Normal Net Profit %"/>
    <x v="4"/>
    <x v="3"/>
    <s v="預估SKU淨利率Measure"/>
    <s v="查看Award RFQ細節"/>
    <n v="378"/>
    <n v="528"/>
    <n v="0"/>
    <s v=""/>
    <n v="0"/>
    <n v="0"/>
    <n v="378"/>
    <x v="112"/>
    <s v="Award RFQ Detail"/>
    <x v="56"/>
    <e v="#N/A"/>
    <x v="0"/>
    <s v="E.2.3.0:"/>
    <x v="102"/>
    <x v="102"/>
    <x v="519"/>
    <x v="215"/>
    <x v="215"/>
    <x v="205"/>
    <x v="0"/>
    <x v="0"/>
    <x v="0"/>
    <x v="0"/>
    <m/>
    <x v="0"/>
    <x v="4"/>
    <s v="Award RFQ Detail_Estimated SKU Normal Net Profit %"/>
    <x v="555"/>
    <x v="4"/>
    <x v="0"/>
    <x v="3"/>
    <x v="0"/>
    <x v="0"/>
    <x v="0"/>
    <s v="DM_AWARD_RFQ_DETAIL"/>
    <s v="ESTIMATED_SKU_NORMAL_NET_PROFIT_%"/>
    <x v="85"/>
    <x v="180"/>
    <x v="0"/>
    <n v="8"/>
    <x v="3"/>
    <x v="3"/>
    <x v="4"/>
    <s v=""/>
    <s v=""/>
    <n v="555"/>
    <s v="-555"/>
    <x v="0"/>
    <x v="0"/>
    <x v="0"/>
    <x v="215"/>
    <x v="4"/>
    <s v="預估SKU淨利率"/>
    <s v=""/>
    <s v=""/>
    <x v="0"/>
    <x v="60"/>
    <m/>
    <s v="^()$"/>
    <n v="9"/>
    <x v="0"/>
    <x v="0"/>
    <x v="0"/>
    <x v="0"/>
    <x v="1"/>
    <x v="1"/>
    <b v="0"/>
    <x v="1"/>
    <x v="1"/>
    <n v="0"/>
    <x v="0"/>
    <b v="0"/>
    <b v="0"/>
    <b v="0"/>
    <b v="0"/>
    <b v="0"/>
    <b v="0"/>
    <b v="1"/>
    <b v="0"/>
    <b v="1"/>
    <b v="0"/>
    <b v="0"/>
    <x v="0"/>
    <x v="15"/>
    <n v="2"/>
    <x v="36"/>
    <x v="0"/>
  </r>
  <r>
    <m/>
    <s v="BPM"/>
    <x v="7"/>
    <x v="216"/>
    <x v="216"/>
    <x v="115"/>
    <x v="221"/>
    <s v="資料源NP Web"/>
    <x v="4"/>
    <m/>
    <m/>
    <m/>
    <x v="0"/>
    <m/>
    <x v="3"/>
    <s v="BPM"/>
    <x v="4"/>
    <x v="3"/>
    <x v="0"/>
    <x v="0"/>
    <s v="DM_AWARD_RFQ_DETAIL"/>
    <s v="ACTUAL_SKU_NORMAL_NET_PROFIT_%"/>
    <m/>
    <m/>
    <m/>
    <m/>
    <m/>
    <m/>
    <m/>
    <m/>
    <m/>
    <m/>
    <m/>
    <m/>
    <m/>
    <m/>
    <m/>
    <m/>
    <m/>
    <m/>
    <s v="資料清單"/>
    <x v="11"/>
    <x v="41"/>
    <x v="60"/>
    <x v="7"/>
    <e v="#N/A"/>
    <s v="Actual SKU Normal Net Profit %"/>
    <x v="216"/>
    <x v="115"/>
    <x v="0"/>
    <x v="221"/>
    <x v="4"/>
    <s v="IEC_STD_V10 &gt;&gt; Common &gt;&gt; AutoMetaDataActual SKU Normal Net Profit %"/>
    <x v="4"/>
    <x v="3"/>
    <s v="實際SKU淨利率Measure"/>
    <s v="查看Award RFQ細節"/>
    <n v="379"/>
    <n v="528"/>
    <n v="0"/>
    <s v=""/>
    <n v="0"/>
    <n v="0"/>
    <n v="379"/>
    <x v="113"/>
    <s v="Award RFQ Detail"/>
    <x v="56"/>
    <e v="#N/A"/>
    <x v="0"/>
    <s v="E.2.3.0:"/>
    <x v="103"/>
    <x v="103"/>
    <x v="520"/>
    <x v="216"/>
    <x v="216"/>
    <x v="228"/>
    <x v="0"/>
    <x v="0"/>
    <x v="0"/>
    <x v="0"/>
    <m/>
    <x v="0"/>
    <x v="4"/>
    <s v="Award RFQ Detail_Actual SKU Normal Net Profit %"/>
    <x v="556"/>
    <x v="4"/>
    <x v="0"/>
    <x v="3"/>
    <x v="0"/>
    <x v="0"/>
    <x v="0"/>
    <s v="DM_AWARD_RFQ_DETAIL"/>
    <s v="ACTUAL_SKU_NORMAL_NET_PROFIT_%"/>
    <x v="85"/>
    <x v="181"/>
    <x v="0"/>
    <n v="8"/>
    <x v="3"/>
    <x v="3"/>
    <x v="4"/>
    <s v=""/>
    <s v=""/>
    <n v="556"/>
    <s v="-556"/>
    <x v="0"/>
    <x v="0"/>
    <x v="0"/>
    <x v="216"/>
    <x v="4"/>
    <s v="實際SKU淨利率"/>
    <s v=""/>
    <s v=""/>
    <x v="0"/>
    <x v="60"/>
    <m/>
    <s v="^()$"/>
    <n v="9"/>
    <x v="0"/>
    <x v="0"/>
    <x v="0"/>
    <x v="0"/>
    <x v="1"/>
    <x v="1"/>
    <b v="0"/>
    <x v="1"/>
    <x v="1"/>
    <n v="0"/>
    <x v="0"/>
    <b v="0"/>
    <b v="0"/>
    <b v="0"/>
    <b v="0"/>
    <b v="0"/>
    <b v="0"/>
    <b v="1"/>
    <b v="0"/>
    <b v="1"/>
    <b v="0"/>
    <b v="0"/>
    <x v="0"/>
    <x v="15"/>
    <n v="2"/>
    <x v="26"/>
    <x v="0"/>
  </r>
  <r>
    <m/>
    <s v="BPM"/>
    <x v="7"/>
    <x v="306"/>
    <x v="309"/>
    <x v="1"/>
    <x v="305"/>
    <s v="查看Lost RFQ細節"/>
    <x v="0"/>
    <m/>
    <m/>
    <m/>
    <x v="0"/>
    <m/>
    <x v="3"/>
    <s v="BPM"/>
    <x v="4"/>
    <x v="3"/>
    <x v="0"/>
    <x v="0"/>
    <s v="DM_LOST_RFQ_DETAIL"/>
    <m/>
    <m/>
    <m/>
    <m/>
    <m/>
    <m/>
    <m/>
    <m/>
    <m/>
    <m/>
    <m/>
    <m/>
    <m/>
    <m/>
    <m/>
    <m/>
    <m/>
    <m/>
    <m/>
    <s v="資料清單"/>
    <x v="11"/>
    <x v="42"/>
    <x v="60"/>
    <x v="7"/>
    <e v="#N/A"/>
    <s v="Lost RFQ Detail"/>
    <x v="309"/>
    <x v="1"/>
    <x v="0"/>
    <x v="305"/>
    <x v="4"/>
    <s v="IEC_STD_V10 &gt;&gt; Common &gt;&gt; AutoMetaDataLost RFQ Detail"/>
    <x v="0"/>
    <x v="3"/>
    <s v="查看Lost RFQ細節Concept"/>
    <s v="查看Lost RFQ細節"/>
    <n v="559"/>
    <n v="0"/>
    <n v="0"/>
    <s v=""/>
    <n v="0"/>
    <n v="0"/>
    <n v="0"/>
    <x v="0"/>
    <s v=""/>
    <x v="0"/>
    <s v=""/>
    <x v="0"/>
    <s v="E.2.3.0:"/>
    <x v="104"/>
    <x v="104"/>
    <x v="521"/>
    <x v="306"/>
    <x v="309"/>
    <x v="291"/>
    <x v="0"/>
    <x v="0"/>
    <x v="0"/>
    <x v="0"/>
    <m/>
    <x v="0"/>
    <x v="0"/>
    <s v="Lost RFQ Detail"/>
    <x v="557"/>
    <x v="0"/>
    <x v="0"/>
    <x v="3"/>
    <x v="0"/>
    <x v="0"/>
    <x v="0"/>
    <s v="DM_LOST_RFQ_DETAIL"/>
    <s v=""/>
    <x v="86"/>
    <x v="0"/>
    <x v="0"/>
    <n v="8"/>
    <x v="3"/>
    <x v="3"/>
    <x v="4"/>
    <s v=""/>
    <s v=""/>
    <n v="557"/>
    <s v="-557"/>
    <x v="0"/>
    <x v="0"/>
    <x v="0"/>
    <x v="309"/>
    <x v="4"/>
    <s v="查看Lost RFQ細節"/>
    <s v=""/>
    <s v=""/>
    <x v="0"/>
    <x v="60"/>
    <m/>
    <s v="^()$"/>
    <n v="9"/>
    <x v="0"/>
    <x v="0"/>
    <x v="0"/>
    <x v="0"/>
    <x v="0"/>
    <x v="1"/>
    <b v="0"/>
    <x v="1"/>
    <x v="0"/>
    <n v="0"/>
    <x v="0"/>
    <b v="0"/>
    <b v="0"/>
    <b v="0"/>
    <b v="0"/>
    <b v="0"/>
    <b v="0"/>
    <b v="1"/>
    <b v="0"/>
    <b v="0"/>
    <b v="0"/>
    <b v="0"/>
    <x v="0"/>
    <x v="7"/>
    <n v="1"/>
    <x v="18"/>
    <x v="0"/>
  </r>
  <r>
    <m/>
    <s v="BPM"/>
    <x v="7"/>
    <x v="2"/>
    <x v="2"/>
    <x v="0"/>
    <x v="184"/>
    <s v="Business group setting"/>
    <x v="3"/>
    <m/>
    <s v="N/A"/>
    <s v="Confidential"/>
    <x v="2"/>
    <m/>
    <x v="3"/>
    <s v="BPM"/>
    <x v="4"/>
    <x v="3"/>
    <x v="0"/>
    <x v="0"/>
    <s v="DM_LOST_RFQ_DETAIL"/>
    <s v="BG_CODE"/>
    <m/>
    <m/>
    <m/>
    <m/>
    <m/>
    <m/>
    <m/>
    <m/>
    <m/>
    <m/>
    <m/>
    <m/>
    <m/>
    <m/>
    <m/>
    <m/>
    <m/>
    <m/>
    <s v="資料清單"/>
    <x v="11"/>
    <x v="43"/>
    <x v="60"/>
    <x v="7"/>
    <e v="#N/A"/>
    <s v="BG Code"/>
    <x v="2"/>
    <x v="0"/>
    <x v="0"/>
    <x v="184"/>
    <x v="4"/>
    <s v="IEC_STD_V10 &gt;&gt; Common &gt;&gt; AutoMetaDataBG Code"/>
    <x v="3"/>
    <x v="1"/>
    <s v="事業群代碼Dimension"/>
    <s v="查看Lost RFQ細節"/>
    <n v="4"/>
    <n v="559"/>
    <n v="0"/>
    <s v=""/>
    <n v="0"/>
    <n v="0"/>
    <n v="4"/>
    <x v="2"/>
    <s v="Lost RFQ Detail"/>
    <x v="57"/>
    <e v="#N/A"/>
    <x v="0"/>
    <s v="E.2.3.0:"/>
    <x v="105"/>
    <x v="105"/>
    <x v="522"/>
    <x v="2"/>
    <x v="2"/>
    <x v="196"/>
    <x v="0"/>
    <x v="0"/>
    <x v="0"/>
    <x v="2"/>
    <m/>
    <x v="0"/>
    <x v="3"/>
    <s v="Lost RFQ Detail_BG Code"/>
    <x v="558"/>
    <x v="3"/>
    <x v="0"/>
    <x v="3"/>
    <x v="0"/>
    <x v="0"/>
    <x v="0"/>
    <s v="DM_LOST_RFQ_DETAIL"/>
    <s v="BG_CODE"/>
    <x v="86"/>
    <x v="2"/>
    <x v="0"/>
    <n v="8"/>
    <x v="3"/>
    <x v="3"/>
    <x v="0"/>
    <s v=""/>
    <s v=""/>
    <n v="558"/>
    <s v="-558"/>
    <x v="0"/>
    <x v="0"/>
    <x v="0"/>
    <x v="2"/>
    <x v="4"/>
    <s v="Business group"/>
    <s v=""/>
    <s v=""/>
    <x v="0"/>
    <x v="60"/>
    <m/>
    <s v="^()$"/>
    <n v="9"/>
    <x v="0"/>
    <x v="0"/>
    <x v="0"/>
    <x v="0"/>
    <x v="1"/>
    <x v="1"/>
    <b v="0"/>
    <x v="1"/>
    <x v="1"/>
    <n v="0"/>
    <x v="0"/>
    <b v="0"/>
    <b v="0"/>
    <b v="0"/>
    <b v="0"/>
    <b v="0"/>
    <b v="0"/>
    <b v="0"/>
    <b v="0"/>
    <b v="0"/>
    <b v="0"/>
    <b v="0"/>
    <x v="1"/>
    <x v="1"/>
    <n v="0"/>
    <x v="1"/>
    <x v="0"/>
  </r>
  <r>
    <m/>
    <s v="BPM"/>
    <x v="7"/>
    <x v="180"/>
    <x v="180"/>
    <x v="81"/>
    <x v="185"/>
    <s v="EBG: BU1, BU2, BU5, BU6, NIDC"/>
    <x v="3"/>
    <m/>
    <s v="N/A"/>
    <s v="Confidential"/>
    <x v="2"/>
    <m/>
    <x v="3"/>
    <s v="BPM"/>
    <x v="4"/>
    <x v="3"/>
    <x v="0"/>
    <x v="0"/>
    <s v="DM_LOST_RFQ_DETAIL"/>
    <s v="BU_CODE"/>
    <m/>
    <m/>
    <m/>
    <m/>
    <m/>
    <m/>
    <m/>
    <m/>
    <m/>
    <m/>
    <m/>
    <m/>
    <m/>
    <m/>
    <m/>
    <m/>
    <m/>
    <m/>
    <s v="資料清單"/>
    <x v="11"/>
    <x v="44"/>
    <x v="60"/>
    <x v="7"/>
    <e v="#N/A"/>
    <s v="BU Code"/>
    <x v="180"/>
    <x v="81"/>
    <x v="0"/>
    <x v="185"/>
    <x v="4"/>
    <s v="IEC_STD_V10 &gt;&gt; Common &gt;&gt; AutoMetaDataBU Code"/>
    <x v="3"/>
    <x v="1"/>
    <s v="事業處代碼Dimension"/>
    <s v="查看Lost RFQ細節"/>
    <n v="343"/>
    <n v="559"/>
    <n v="0"/>
    <s v=""/>
    <n v="0"/>
    <n v="0"/>
    <n v="515"/>
    <x v="81"/>
    <s v="Lost RFQ Detail"/>
    <x v="57"/>
    <e v="#N/A"/>
    <x v="0"/>
    <s v="E.2.3.0:"/>
    <x v="106"/>
    <x v="106"/>
    <x v="523"/>
    <x v="180"/>
    <x v="180"/>
    <x v="197"/>
    <x v="0"/>
    <x v="0"/>
    <x v="0"/>
    <x v="2"/>
    <m/>
    <x v="0"/>
    <x v="3"/>
    <s v="Lost RFQ Detail_BU Code"/>
    <x v="559"/>
    <x v="3"/>
    <x v="0"/>
    <x v="3"/>
    <x v="0"/>
    <x v="0"/>
    <x v="0"/>
    <s v="DM_LOST_RFQ_DETAIL"/>
    <s v="BU_CODE"/>
    <x v="86"/>
    <x v="145"/>
    <x v="0"/>
    <n v="8"/>
    <x v="3"/>
    <x v="3"/>
    <x v="0"/>
    <s v=""/>
    <s v=""/>
    <n v="559"/>
    <s v="-559"/>
    <x v="0"/>
    <x v="0"/>
    <x v="0"/>
    <x v="180"/>
    <x v="4"/>
    <s v="事業處代碼"/>
    <s v=""/>
    <s v=""/>
    <x v="0"/>
    <x v="60"/>
    <m/>
    <s v="^()$"/>
    <n v="9"/>
    <x v="0"/>
    <x v="0"/>
    <x v="0"/>
    <x v="0"/>
    <x v="1"/>
    <x v="1"/>
    <b v="0"/>
    <x v="1"/>
    <x v="1"/>
    <n v="0"/>
    <x v="0"/>
    <b v="0"/>
    <b v="0"/>
    <b v="0"/>
    <b v="0"/>
    <b v="1"/>
    <b v="0"/>
    <b v="0"/>
    <b v="0"/>
    <b v="0"/>
    <b v="0"/>
    <b v="0"/>
    <x v="0"/>
    <x v="2"/>
    <n v="0"/>
    <x v="1"/>
    <x v="0"/>
  </r>
  <r>
    <s v="詢問代表中"/>
    <s v="BPM"/>
    <x v="7"/>
    <x v="189"/>
    <x v="189"/>
    <x v="155"/>
    <x v="306"/>
    <m/>
    <x v="3"/>
    <m/>
    <m/>
    <m/>
    <x v="0"/>
    <m/>
    <x v="5"/>
    <s v="BPM"/>
    <x v="4"/>
    <x v="3"/>
    <x v="0"/>
    <x v="0"/>
    <s v="DM_LOST_RFQ_DETAIL"/>
    <s v="AWARD_YEAR__&gt;_RFQ_END_YEAR"/>
    <m/>
    <m/>
    <m/>
    <m/>
    <m/>
    <m/>
    <m/>
    <m/>
    <m/>
    <m/>
    <m/>
    <m/>
    <m/>
    <m/>
    <m/>
    <m/>
    <m/>
    <m/>
    <s v="資料清單"/>
    <x v="11"/>
    <x v="45"/>
    <x v="60"/>
    <x v="7"/>
    <e v="#N/A"/>
    <s v="Award Year -&amp;gt; RFQ End Year"/>
    <x v="189"/>
    <x v="155"/>
    <x v="0"/>
    <x v="306"/>
    <x v="4"/>
    <s v="IEC_STD_V10 &gt;&gt; Common &gt;&gt; AutoMetaDataAward Year -&gt; RFQ End Year"/>
    <x v="3"/>
    <x v="3"/>
    <s v="RFQ 專案Award年度 -&gt; 詢價結束年度Dimension"/>
    <s v="查看Lost RFQ細節"/>
    <n v="352"/>
    <n v="559"/>
    <n v="0"/>
    <s v=""/>
    <n v="0"/>
    <n v="0"/>
    <n v="352"/>
    <x v="93"/>
    <s v="Lost RFQ Detail"/>
    <x v="57"/>
    <e v="#N/A"/>
    <x v="0"/>
    <s v="E.2.3.0:"/>
    <x v="107"/>
    <x v="107"/>
    <x v="350"/>
    <x v="189"/>
    <x v="189"/>
    <x v="205"/>
    <x v="0"/>
    <x v="0"/>
    <x v="0"/>
    <x v="0"/>
    <m/>
    <x v="0"/>
    <x v="3"/>
    <s v="Lost RFQ Detail_Award Year -&gt; RFQ End Year"/>
    <x v="560"/>
    <x v="3"/>
    <x v="0"/>
    <x v="3"/>
    <x v="0"/>
    <x v="0"/>
    <x v="0"/>
    <s v="DM_LOST_RFQ_DETAIL"/>
    <s v="AWARD_YEAR__&gt;_RFQ_END_YEAR"/>
    <x v="86"/>
    <x v="154"/>
    <x v="0"/>
    <n v="8"/>
    <x v="3"/>
    <x v="3"/>
    <x v="4"/>
    <s v=""/>
    <s v=""/>
    <n v="560"/>
    <s v="-560"/>
    <x v="0"/>
    <x v="0"/>
    <x v="0"/>
    <x v="189"/>
    <x v="4"/>
    <s v="Lost Year"/>
    <s v=""/>
    <s v=""/>
    <x v="0"/>
    <x v="60"/>
    <m/>
    <s v="^()$"/>
    <n v="9"/>
    <x v="0"/>
    <x v="0"/>
    <x v="0"/>
    <x v="0"/>
    <x v="1"/>
    <x v="1"/>
    <b v="0"/>
    <x v="1"/>
    <x v="1"/>
    <n v="0"/>
    <x v="0"/>
    <b v="0"/>
    <b v="0"/>
    <b v="0"/>
    <b v="0"/>
    <b v="0"/>
    <b v="0"/>
    <b v="1"/>
    <b v="0"/>
    <b v="0"/>
    <b v="0"/>
    <b v="1"/>
    <x v="0"/>
    <x v="8"/>
    <n v="2"/>
    <x v="21"/>
    <x v="0"/>
  </r>
  <r>
    <m/>
    <s v="BPM"/>
    <x v="7"/>
    <x v="188"/>
    <x v="188"/>
    <x v="1"/>
    <x v="193"/>
    <s v="篩選詢價狀態 = Lost"/>
    <x v="3"/>
    <m/>
    <s v="N/A"/>
    <s v="Confidential"/>
    <x v="1"/>
    <m/>
    <x v="3"/>
    <s v="BPM"/>
    <x v="4"/>
    <x v="3"/>
    <x v="0"/>
    <x v="0"/>
    <s v="DM_LOST_RFQ_DETAIL"/>
    <s v="RFQ_STATUS"/>
    <m/>
    <m/>
    <m/>
    <m/>
    <m/>
    <m/>
    <m/>
    <m/>
    <m/>
    <m/>
    <m/>
    <m/>
    <m/>
    <m/>
    <m/>
    <m/>
    <m/>
    <m/>
    <s v="資料清單"/>
    <x v="11"/>
    <x v="46"/>
    <x v="60"/>
    <x v="7"/>
    <e v="#N/A"/>
    <s v="RFQ Status"/>
    <x v="188"/>
    <x v="1"/>
    <x v="0"/>
    <x v="193"/>
    <x v="4"/>
    <s v="IEC_STD_V10 &gt;&gt; Common &gt;&gt; AutoMetaDataRFQ Status"/>
    <x v="3"/>
    <x v="1"/>
    <s v="詢價狀態Dimension"/>
    <s v="查看Lost RFQ細節"/>
    <n v="351"/>
    <n v="559"/>
    <n v="0"/>
    <s v=""/>
    <n v="0"/>
    <n v="0"/>
    <n v="351"/>
    <x v="94"/>
    <s v="Lost RFQ Detail"/>
    <x v="57"/>
    <e v="#N/A"/>
    <x v="0"/>
    <s v="E.2.3.0:"/>
    <x v="108"/>
    <x v="108"/>
    <x v="524"/>
    <x v="188"/>
    <x v="188"/>
    <x v="292"/>
    <x v="0"/>
    <x v="0"/>
    <x v="0"/>
    <x v="1"/>
    <m/>
    <x v="0"/>
    <x v="3"/>
    <s v="Lost RFQ Detail_RFQ Status"/>
    <x v="561"/>
    <x v="3"/>
    <x v="0"/>
    <x v="3"/>
    <x v="0"/>
    <x v="0"/>
    <x v="0"/>
    <s v="DM_LOST_RFQ_DETAIL"/>
    <s v="RFQ_STATUS"/>
    <x v="86"/>
    <x v="153"/>
    <x v="0"/>
    <n v="8"/>
    <x v="3"/>
    <x v="3"/>
    <x v="4"/>
    <s v=""/>
    <s v=""/>
    <n v="561"/>
    <s v="-561"/>
    <x v="0"/>
    <x v="0"/>
    <x v="0"/>
    <x v="188"/>
    <x v="4"/>
    <s v="詢價狀態"/>
    <s v=""/>
    <s v=""/>
    <x v="0"/>
    <x v="60"/>
    <m/>
    <s v="^()$"/>
    <n v="9"/>
    <x v="0"/>
    <x v="0"/>
    <x v="0"/>
    <x v="0"/>
    <x v="1"/>
    <x v="1"/>
    <b v="0"/>
    <x v="1"/>
    <x v="1"/>
    <n v="0"/>
    <x v="0"/>
    <b v="0"/>
    <b v="0"/>
    <b v="0"/>
    <b v="0"/>
    <b v="0"/>
    <b v="0"/>
    <b v="0"/>
    <b v="0"/>
    <b v="0"/>
    <b v="0"/>
    <b v="0"/>
    <x v="1"/>
    <x v="1"/>
    <n v="0"/>
    <x v="19"/>
    <x v="0"/>
  </r>
  <r>
    <m/>
    <s v="BPM"/>
    <x v="7"/>
    <x v="181"/>
    <x v="181"/>
    <x v="82"/>
    <x v="186"/>
    <s v="ex.BU1的 AME, HPE, BU2的A1,S1,C1,ZT"/>
    <x v="3"/>
    <m/>
    <s v="N/A"/>
    <s v="Confidential"/>
    <x v="2"/>
    <m/>
    <x v="3"/>
    <s v="BPM"/>
    <x v="4"/>
    <x v="3"/>
    <x v="0"/>
    <x v="0"/>
    <s v="DM_LOST_RFQ_DETAIL"/>
    <s v="LOB_CODE"/>
    <m/>
    <m/>
    <m/>
    <m/>
    <m/>
    <m/>
    <m/>
    <m/>
    <m/>
    <m/>
    <m/>
    <m/>
    <m/>
    <m/>
    <m/>
    <m/>
    <m/>
    <m/>
    <s v="資料清單"/>
    <x v="11"/>
    <x v="47"/>
    <x v="60"/>
    <x v="7"/>
    <e v="#N/A"/>
    <s v="LOB Code"/>
    <x v="181"/>
    <x v="82"/>
    <x v="0"/>
    <x v="186"/>
    <x v="4"/>
    <s v="IEC_STD_V10 &gt;&gt; Common &gt;&gt; AutoMetaDataLOB Code"/>
    <x v="3"/>
    <x v="1"/>
    <s v="事業部代碼Dimension"/>
    <s v="查看Lost RFQ細節"/>
    <n v="344"/>
    <n v="559"/>
    <n v="0"/>
    <s v=""/>
    <n v="0"/>
    <n v="0"/>
    <n v="508"/>
    <x v="82"/>
    <s v="Lost RFQ Detail"/>
    <x v="57"/>
    <e v="#N/A"/>
    <x v="0"/>
    <s v="E.2.3.0:"/>
    <x v="109"/>
    <x v="109"/>
    <x v="525"/>
    <x v="181"/>
    <x v="181"/>
    <x v="198"/>
    <x v="0"/>
    <x v="0"/>
    <x v="0"/>
    <x v="2"/>
    <m/>
    <x v="0"/>
    <x v="3"/>
    <s v="Lost RFQ Detail_LOB Code"/>
    <x v="562"/>
    <x v="3"/>
    <x v="0"/>
    <x v="3"/>
    <x v="0"/>
    <x v="0"/>
    <x v="0"/>
    <s v="DM_LOST_RFQ_DETAIL"/>
    <s v="LOB_CODE"/>
    <x v="86"/>
    <x v="146"/>
    <x v="0"/>
    <n v="8"/>
    <x v="3"/>
    <x v="3"/>
    <x v="0"/>
    <s v=""/>
    <s v=""/>
    <n v="562"/>
    <s v="-562"/>
    <x v="0"/>
    <x v="0"/>
    <x v="0"/>
    <x v="181"/>
    <x v="4"/>
    <s v="事業部代碼"/>
    <s v=""/>
    <s v=""/>
    <x v="0"/>
    <x v="60"/>
    <m/>
    <s v="^()$"/>
    <n v="9"/>
    <x v="0"/>
    <x v="0"/>
    <x v="0"/>
    <x v="0"/>
    <x v="1"/>
    <x v="1"/>
    <b v="0"/>
    <x v="1"/>
    <x v="1"/>
    <n v="0"/>
    <x v="0"/>
    <b v="0"/>
    <b v="0"/>
    <b v="0"/>
    <b v="0"/>
    <b v="0"/>
    <b v="0"/>
    <b v="0"/>
    <b v="0"/>
    <b v="0"/>
    <b v="0"/>
    <b v="0"/>
    <x v="1"/>
    <x v="1"/>
    <n v="0"/>
    <x v="41"/>
    <x v="0"/>
  </r>
  <r>
    <m/>
    <s v="BPM"/>
    <x v="7"/>
    <x v="182"/>
    <x v="182"/>
    <x v="83"/>
    <x v="187"/>
    <s v="客戶名稱-SAP"/>
    <x v="3"/>
    <m/>
    <m/>
    <s v="General"/>
    <x v="1"/>
    <m/>
    <x v="3"/>
    <s v="BPM"/>
    <x v="4"/>
    <x v="3"/>
    <x v="0"/>
    <x v="0"/>
    <s v="DM_LOST_RFQ_DETAIL"/>
    <s v="CUSTOMER_NAME_SAP"/>
    <m/>
    <m/>
    <m/>
    <m/>
    <m/>
    <m/>
    <m/>
    <m/>
    <m/>
    <m/>
    <m/>
    <m/>
    <m/>
    <m/>
    <m/>
    <m/>
    <m/>
    <m/>
    <s v="資料清單"/>
    <x v="11"/>
    <x v="48"/>
    <x v="60"/>
    <x v="7"/>
    <e v="#N/A"/>
    <s v="Customer Name-SAP"/>
    <x v="182"/>
    <x v="83"/>
    <x v="0"/>
    <x v="187"/>
    <x v="4"/>
    <s v="IEC_STD_V10 &gt;&gt; Common &gt;&gt; AutoMetaDataCustomer Name-SAP"/>
    <x v="3"/>
    <x v="0"/>
    <s v="客戶名稱-SAPDimension"/>
    <s v="查看Lost RFQ細節"/>
    <n v="345"/>
    <n v="559"/>
    <n v="0"/>
    <s v=""/>
    <n v="0"/>
    <n v="0"/>
    <n v="981"/>
    <x v="83"/>
    <s v="Lost RFQ Detail"/>
    <x v="57"/>
    <e v="#N/A"/>
    <x v="0"/>
    <s v="E.2.3.0:"/>
    <x v="110"/>
    <x v="110"/>
    <x v="526"/>
    <x v="182"/>
    <x v="182"/>
    <x v="199"/>
    <x v="0"/>
    <x v="0"/>
    <x v="0"/>
    <x v="1"/>
    <m/>
    <x v="0"/>
    <x v="3"/>
    <s v="Lost RFQ Detail_Customer Name-SAP"/>
    <x v="563"/>
    <x v="3"/>
    <x v="0"/>
    <x v="3"/>
    <x v="0"/>
    <x v="0"/>
    <x v="0"/>
    <s v="DM_LOST_RFQ_DETAIL"/>
    <s v="CUSTOMER_NAME_SAP"/>
    <x v="86"/>
    <x v="147"/>
    <x v="0"/>
    <n v="8"/>
    <x v="3"/>
    <x v="3"/>
    <x v="0"/>
    <s v=""/>
    <s v=""/>
    <n v="563"/>
    <s v="-563"/>
    <x v="0"/>
    <x v="0"/>
    <x v="0"/>
    <x v="182"/>
    <x v="4"/>
    <s v="客戶名稱-SAP"/>
    <s v=""/>
    <s v=""/>
    <x v="0"/>
    <x v="60"/>
    <m/>
    <s v="^()$"/>
    <n v="9"/>
    <x v="0"/>
    <x v="0"/>
    <x v="0"/>
    <x v="0"/>
    <x v="1"/>
    <x v="1"/>
    <b v="0"/>
    <x v="1"/>
    <x v="1"/>
    <n v="0"/>
    <x v="0"/>
    <b v="0"/>
    <b v="0"/>
    <b v="0"/>
    <b v="0"/>
    <b v="1"/>
    <b v="0"/>
    <b v="0"/>
    <b v="0"/>
    <b v="0"/>
    <b v="0"/>
    <b v="0"/>
    <x v="0"/>
    <x v="2"/>
    <n v="0"/>
    <x v="3"/>
    <x v="0"/>
  </r>
  <r>
    <m/>
    <s v="BPM"/>
    <x v="7"/>
    <x v="183"/>
    <x v="183"/>
    <x v="84"/>
    <x v="188"/>
    <s v="產品視野"/>
    <x v="3"/>
    <m/>
    <s v="N/A"/>
    <s v="Confidential"/>
    <x v="1"/>
    <m/>
    <x v="3"/>
    <s v="BPM"/>
    <x v="4"/>
    <x v="3"/>
    <x v="0"/>
    <x v="0"/>
    <s v="DM_LOST_RFQ_DETAIL"/>
    <s v="PRODUCT_HORIZON"/>
    <m/>
    <m/>
    <m/>
    <m/>
    <m/>
    <m/>
    <m/>
    <m/>
    <m/>
    <m/>
    <m/>
    <m/>
    <m/>
    <m/>
    <m/>
    <m/>
    <m/>
    <m/>
    <s v="資料清單"/>
    <x v="11"/>
    <x v="49"/>
    <x v="60"/>
    <x v="7"/>
    <e v="#N/A"/>
    <s v="Product Horizon"/>
    <x v="183"/>
    <x v="84"/>
    <x v="0"/>
    <x v="188"/>
    <x v="4"/>
    <s v="IEC_STD_V10 &gt;&gt; Common &gt;&gt; AutoMetaDataProduct Horizon"/>
    <x v="3"/>
    <x v="1"/>
    <s v="產品視野Dimension"/>
    <s v="查看Lost RFQ細節"/>
    <n v="346"/>
    <n v="559"/>
    <n v="0"/>
    <s v=""/>
    <n v="0"/>
    <n v="0"/>
    <n v="395"/>
    <x v="84"/>
    <s v="Lost RFQ Detail"/>
    <x v="57"/>
    <e v="#N/A"/>
    <x v="0"/>
    <s v="E.2.3.0:"/>
    <x v="111"/>
    <x v="111"/>
    <x v="527"/>
    <x v="183"/>
    <x v="183"/>
    <x v="220"/>
    <x v="0"/>
    <x v="0"/>
    <x v="0"/>
    <x v="1"/>
    <m/>
    <x v="0"/>
    <x v="3"/>
    <s v="Lost RFQ Detail_Product Horizon"/>
    <x v="564"/>
    <x v="3"/>
    <x v="0"/>
    <x v="3"/>
    <x v="0"/>
    <x v="0"/>
    <x v="0"/>
    <s v="DM_LOST_RFQ_DETAIL"/>
    <s v="PRODUCT_HORIZON"/>
    <x v="86"/>
    <x v="148"/>
    <x v="0"/>
    <n v="8"/>
    <x v="3"/>
    <x v="3"/>
    <x v="4"/>
    <s v=""/>
    <s v=""/>
    <n v="564"/>
    <s v="-564"/>
    <x v="0"/>
    <x v="0"/>
    <x v="0"/>
    <x v="183"/>
    <x v="4"/>
    <s v="產品視野"/>
    <s v=""/>
    <s v=""/>
    <x v="0"/>
    <x v="60"/>
    <m/>
    <s v="^()$"/>
    <n v="9"/>
    <x v="0"/>
    <x v="0"/>
    <x v="0"/>
    <x v="0"/>
    <x v="1"/>
    <x v="1"/>
    <b v="0"/>
    <x v="1"/>
    <x v="1"/>
    <n v="0"/>
    <x v="0"/>
    <b v="0"/>
    <b v="0"/>
    <b v="0"/>
    <b v="0"/>
    <b v="0"/>
    <b v="0"/>
    <b v="0"/>
    <b v="0"/>
    <b v="0"/>
    <b v="0"/>
    <b v="0"/>
    <x v="1"/>
    <x v="1"/>
    <n v="0"/>
    <x v="18"/>
    <x v="0"/>
  </r>
  <r>
    <m/>
    <s v="BPM"/>
    <x v="7"/>
    <x v="184"/>
    <x v="184"/>
    <x v="85"/>
    <x v="189"/>
    <s v="客戶提供標案的時候，客戶會提供Product_Family，透過申請WBS_Code，由PM 填寫(BU1 為必填欄位，BU2,5,6 為選填)"/>
    <x v="3"/>
    <m/>
    <m/>
    <s v="General"/>
    <x v="1"/>
    <s v="DL360, DL360P..."/>
    <x v="3"/>
    <s v="BPM"/>
    <x v="4"/>
    <x v="3"/>
    <x v="0"/>
    <x v="0"/>
    <s v="DM_LOST_RFQ_DETAIL"/>
    <s v="PRODUCT_FAMILY"/>
    <m/>
    <m/>
    <m/>
    <m/>
    <m/>
    <m/>
    <m/>
    <m/>
    <m/>
    <m/>
    <m/>
    <m/>
    <m/>
    <m/>
    <m/>
    <m/>
    <m/>
    <m/>
    <s v="資料清單"/>
    <x v="11"/>
    <x v="50"/>
    <x v="60"/>
    <x v="7"/>
    <e v="#N/A"/>
    <s v="Product Family"/>
    <x v="184"/>
    <x v="85"/>
    <x v="0"/>
    <x v="189"/>
    <x v="4"/>
    <s v="IEC_STD_V10 &gt;&gt; Common &gt;&gt; AutoMetaDataProduct Family"/>
    <x v="3"/>
    <x v="0"/>
    <s v="產品系列Dimension"/>
    <s v="查看Lost RFQ細節"/>
    <n v="347"/>
    <n v="559"/>
    <n v="0"/>
    <s v=""/>
    <n v="0"/>
    <n v="0"/>
    <n v="950"/>
    <x v="85"/>
    <s v="Lost RFQ Detail"/>
    <x v="57"/>
    <e v="#N/A"/>
    <x v="0"/>
    <s v="E.2.3.0:"/>
    <x v="112"/>
    <x v="112"/>
    <x v="528"/>
    <x v="184"/>
    <x v="184"/>
    <x v="201"/>
    <x v="25"/>
    <x v="0"/>
    <x v="0"/>
    <x v="1"/>
    <m/>
    <x v="0"/>
    <x v="3"/>
    <s v="Lost RFQ Detail_Product Family"/>
    <x v="565"/>
    <x v="3"/>
    <x v="0"/>
    <x v="3"/>
    <x v="0"/>
    <x v="0"/>
    <x v="0"/>
    <s v="DM_LOST_RFQ_DETAIL"/>
    <s v="PRODUCT_FAMILY"/>
    <x v="86"/>
    <x v="149"/>
    <x v="0"/>
    <n v="8"/>
    <x v="3"/>
    <x v="3"/>
    <x v="0"/>
    <s v=""/>
    <s v=""/>
    <n v="565"/>
    <s v="-565"/>
    <x v="0"/>
    <x v="0"/>
    <x v="0"/>
    <x v="184"/>
    <x v="4"/>
    <s v="產品系列"/>
    <s v=""/>
    <s v=""/>
    <x v="0"/>
    <x v="60"/>
    <m/>
    <s v="^()$"/>
    <n v="9"/>
    <x v="0"/>
    <x v="0"/>
    <x v="0"/>
    <x v="0"/>
    <x v="1"/>
    <x v="1"/>
    <b v="0"/>
    <x v="1"/>
    <x v="1"/>
    <n v="0"/>
    <x v="0"/>
    <b v="0"/>
    <b v="0"/>
    <b v="0"/>
    <b v="0"/>
    <b v="0"/>
    <b v="0"/>
    <b v="0"/>
    <b v="0"/>
    <b v="0"/>
    <b v="0"/>
    <b v="0"/>
    <x v="1"/>
    <x v="1"/>
    <n v="0"/>
    <x v="0"/>
    <x v="0"/>
  </r>
  <r>
    <m/>
    <s v="BPM"/>
    <x v="7"/>
    <x v="185"/>
    <x v="185"/>
    <x v="86"/>
    <x v="190"/>
    <s v="客戶提供標案的時候，客戶會提供Product_Generation，透過申請WBS_Code，由PM 填寫(BU1 為必填欄位，BU2,5,6 為選填)"/>
    <x v="3"/>
    <m/>
    <m/>
    <s v="General"/>
    <x v="1"/>
    <s v="G10..."/>
    <x v="3"/>
    <s v="BPM"/>
    <x v="4"/>
    <x v="3"/>
    <x v="0"/>
    <x v="0"/>
    <s v="DM_LOST_RFQ_DETAIL"/>
    <s v="PRODUCT_GENERATION"/>
    <m/>
    <m/>
    <m/>
    <m/>
    <m/>
    <m/>
    <m/>
    <m/>
    <m/>
    <m/>
    <m/>
    <m/>
    <m/>
    <m/>
    <m/>
    <m/>
    <m/>
    <m/>
    <s v="資料清單"/>
    <x v="11"/>
    <x v="51"/>
    <x v="60"/>
    <x v="7"/>
    <e v="#N/A"/>
    <s v="Product Generation"/>
    <x v="185"/>
    <x v="86"/>
    <x v="0"/>
    <x v="190"/>
    <x v="4"/>
    <s v="IEC_STD_V10 &gt;&gt; Common &gt;&gt; AutoMetaDataProduct Generation"/>
    <x v="3"/>
    <x v="0"/>
    <s v="產品世代Dimension"/>
    <s v="查看Lost RFQ細節"/>
    <n v="348"/>
    <n v="559"/>
    <n v="0"/>
    <s v=""/>
    <n v="0"/>
    <n v="0"/>
    <n v="951"/>
    <x v="86"/>
    <s v="Lost RFQ Detail"/>
    <x v="57"/>
    <e v="#N/A"/>
    <x v="0"/>
    <s v="E.2.3.0:"/>
    <x v="113"/>
    <x v="113"/>
    <x v="529"/>
    <x v="185"/>
    <x v="185"/>
    <x v="202"/>
    <x v="26"/>
    <x v="0"/>
    <x v="0"/>
    <x v="1"/>
    <m/>
    <x v="0"/>
    <x v="3"/>
    <s v="Lost RFQ Detail_Product Generation"/>
    <x v="566"/>
    <x v="3"/>
    <x v="0"/>
    <x v="3"/>
    <x v="0"/>
    <x v="0"/>
    <x v="0"/>
    <s v="DM_LOST_RFQ_DETAIL"/>
    <s v="PRODUCT_GENERATION"/>
    <x v="86"/>
    <x v="150"/>
    <x v="0"/>
    <n v="8"/>
    <x v="3"/>
    <x v="3"/>
    <x v="0"/>
    <s v=""/>
    <s v=""/>
    <n v="566"/>
    <s v="-566"/>
    <x v="0"/>
    <x v="0"/>
    <x v="0"/>
    <x v="185"/>
    <x v="4"/>
    <s v="產品世代"/>
    <s v=""/>
    <s v=""/>
    <x v="0"/>
    <x v="60"/>
    <m/>
    <s v="^()$"/>
    <n v="9"/>
    <x v="0"/>
    <x v="0"/>
    <x v="0"/>
    <x v="0"/>
    <x v="1"/>
    <x v="1"/>
    <b v="0"/>
    <x v="1"/>
    <x v="1"/>
    <n v="0"/>
    <x v="0"/>
    <b v="0"/>
    <b v="0"/>
    <b v="0"/>
    <b v="0"/>
    <b v="0"/>
    <b v="0"/>
    <b v="0"/>
    <b v="0"/>
    <b v="0"/>
    <b v="0"/>
    <b v="0"/>
    <x v="1"/>
    <x v="1"/>
    <n v="0"/>
    <x v="33"/>
    <x v="0"/>
  </r>
  <r>
    <m/>
    <s v="BPM"/>
    <x v="7"/>
    <x v="186"/>
    <x v="186"/>
    <x v="87"/>
    <x v="191"/>
    <s v="共10碼，第1~2碼為BU、第3碼為&quot;-&quot;，第4~5碼為Customer Code、第6~7碼為Life Cycle縮寫、第8碼為&quot;-&quot;、第9碼為Dest. Location 縮寫。"/>
    <x v="3"/>
    <m/>
    <m/>
    <m/>
    <x v="0"/>
    <m/>
    <x v="3"/>
    <s v="BPM"/>
    <x v="4"/>
    <x v="3"/>
    <x v="0"/>
    <x v="0"/>
    <s v="DM_LOST_RFQ_DETAIL"/>
    <s v="PLATFORM_SOLUTION_NAME"/>
    <m/>
    <m/>
    <m/>
    <m/>
    <m/>
    <m/>
    <m/>
    <m/>
    <m/>
    <m/>
    <m/>
    <m/>
    <m/>
    <m/>
    <m/>
    <m/>
    <m/>
    <m/>
    <s v="資料清單"/>
    <x v="11"/>
    <x v="52"/>
    <x v="60"/>
    <x v="7"/>
    <e v="#N/A"/>
    <s v="Platform Solution Name"/>
    <x v="186"/>
    <x v="87"/>
    <x v="0"/>
    <x v="191"/>
    <x v="4"/>
    <s v="IEC_STD_V10 &gt;&gt; Common &gt;&gt; AutoMetaDataPlatform Solution Name"/>
    <x v="3"/>
    <x v="3"/>
    <s v="Platform SolutionDimension"/>
    <s v="查看Lost RFQ細節"/>
    <n v="349"/>
    <n v="559"/>
    <n v="0"/>
    <s v=""/>
    <n v="0"/>
    <n v="0"/>
    <n v="1148"/>
    <x v="87"/>
    <s v="Lost RFQ Detail"/>
    <x v="57"/>
    <e v="#N/A"/>
    <x v="0"/>
    <s v="E.2.3.0:"/>
    <x v="114"/>
    <x v="114"/>
    <x v="530"/>
    <x v="186"/>
    <x v="186"/>
    <x v="203"/>
    <x v="0"/>
    <x v="0"/>
    <x v="0"/>
    <x v="0"/>
    <m/>
    <x v="0"/>
    <x v="3"/>
    <s v="Lost RFQ Detail_Platform Solution Name"/>
    <x v="567"/>
    <x v="3"/>
    <x v="0"/>
    <x v="3"/>
    <x v="0"/>
    <x v="0"/>
    <x v="0"/>
    <s v="DM_LOST_RFQ_DETAIL"/>
    <s v="PLATFORM_SOLUTION_NAME"/>
    <x v="86"/>
    <x v="151"/>
    <x v="0"/>
    <n v="8"/>
    <x v="3"/>
    <x v="3"/>
    <x v="0"/>
    <s v=""/>
    <s v=""/>
    <n v="567"/>
    <s v="-567"/>
    <x v="0"/>
    <x v="0"/>
    <x v="0"/>
    <x v="186"/>
    <x v="4"/>
    <s v="需求分類，包括BU、客戶代碼等資訊。"/>
    <s v=""/>
    <s v=""/>
    <x v="0"/>
    <x v="60"/>
    <m/>
    <s v="^()$"/>
    <n v="9"/>
    <x v="0"/>
    <x v="0"/>
    <x v="0"/>
    <x v="0"/>
    <x v="1"/>
    <x v="1"/>
    <b v="0"/>
    <x v="1"/>
    <x v="1"/>
    <n v="0"/>
    <x v="0"/>
    <b v="0"/>
    <b v="0"/>
    <b v="0"/>
    <b v="0"/>
    <b v="0"/>
    <b v="0"/>
    <b v="1"/>
    <b v="0"/>
    <b v="1"/>
    <b v="0"/>
    <b v="0"/>
    <x v="0"/>
    <x v="15"/>
    <n v="2"/>
    <x v="17"/>
    <x v="0"/>
  </r>
  <r>
    <m/>
    <s v="BPM"/>
    <x v="7"/>
    <x v="191"/>
    <x v="191"/>
    <x v="91"/>
    <x v="196"/>
    <s v="RFQ Project/Extension Model"/>
    <x v="3"/>
    <m/>
    <m/>
    <m/>
    <x v="0"/>
    <m/>
    <x v="3"/>
    <s v="BPM"/>
    <x v="4"/>
    <x v="3"/>
    <x v="0"/>
    <x v="0"/>
    <s v="DM_LOST_RFQ_DETAIL"/>
    <s v="PROJECT_TYPE"/>
    <m/>
    <m/>
    <m/>
    <m/>
    <m/>
    <m/>
    <m/>
    <m/>
    <m/>
    <m/>
    <m/>
    <m/>
    <m/>
    <m/>
    <m/>
    <m/>
    <m/>
    <m/>
    <s v="資料清單"/>
    <x v="11"/>
    <x v="53"/>
    <x v="60"/>
    <x v="7"/>
    <e v="#N/A"/>
    <s v="Project Type"/>
    <x v="191"/>
    <x v="91"/>
    <x v="0"/>
    <x v="196"/>
    <x v="4"/>
    <s v="IEC_STD_V10 &gt;&gt; Common &gt;&gt; AutoMetaDataProject Type"/>
    <x v="3"/>
    <x v="3"/>
    <s v="專案類型Dimension"/>
    <s v="查看Lost RFQ細節"/>
    <n v="354"/>
    <n v="559"/>
    <n v="0"/>
    <s v=""/>
    <n v="0"/>
    <n v="0"/>
    <n v="354"/>
    <x v="102"/>
    <s v="Lost RFQ Detail"/>
    <x v="57"/>
    <e v="#N/A"/>
    <x v="0"/>
    <s v="E.2.3.0:"/>
    <x v="115"/>
    <x v="115"/>
    <x v="531"/>
    <x v="191"/>
    <x v="191"/>
    <x v="207"/>
    <x v="0"/>
    <x v="0"/>
    <x v="0"/>
    <x v="0"/>
    <m/>
    <x v="0"/>
    <x v="3"/>
    <s v="Lost RFQ Detail_Project Type"/>
    <x v="568"/>
    <x v="3"/>
    <x v="0"/>
    <x v="3"/>
    <x v="0"/>
    <x v="0"/>
    <x v="0"/>
    <s v="DM_LOST_RFQ_DETAIL"/>
    <s v="PROJECT_TYPE"/>
    <x v="86"/>
    <x v="156"/>
    <x v="0"/>
    <n v="8"/>
    <x v="3"/>
    <x v="3"/>
    <x v="4"/>
    <s v=""/>
    <s v=""/>
    <n v="568"/>
    <s v="-568"/>
    <x v="0"/>
    <x v="0"/>
    <x v="0"/>
    <x v="191"/>
    <x v="4"/>
    <s v="Project Type"/>
    <s v=""/>
    <s v=""/>
    <x v="0"/>
    <x v="60"/>
    <m/>
    <s v="^()$"/>
    <n v="9"/>
    <x v="0"/>
    <x v="0"/>
    <x v="0"/>
    <x v="0"/>
    <x v="1"/>
    <x v="1"/>
    <b v="0"/>
    <x v="1"/>
    <x v="1"/>
    <n v="0"/>
    <x v="0"/>
    <b v="0"/>
    <b v="0"/>
    <b v="0"/>
    <b v="0"/>
    <b v="0"/>
    <b v="0"/>
    <b v="1"/>
    <b v="0"/>
    <b v="1"/>
    <b v="0"/>
    <b v="0"/>
    <x v="0"/>
    <x v="15"/>
    <n v="2"/>
    <x v="2"/>
    <x v="0"/>
  </r>
  <r>
    <m/>
    <s v="BPM"/>
    <x v="7"/>
    <x v="187"/>
    <x v="187"/>
    <x v="88"/>
    <x v="192"/>
    <s v="客戶提供標案的時候，客戶會提供Customer_Project_Name，透過申請WBS_Code，由PM 填寫"/>
    <x v="3"/>
    <m/>
    <m/>
    <s v="General"/>
    <x v="1"/>
    <m/>
    <x v="3"/>
    <s v="BPM"/>
    <x v="4"/>
    <x v="3"/>
    <x v="0"/>
    <x v="0"/>
    <s v="DM_LOST_RFQ_DETAIL"/>
    <s v="CUSTOMER_PROJECT_NAME"/>
    <m/>
    <m/>
    <m/>
    <m/>
    <m/>
    <m/>
    <m/>
    <m/>
    <m/>
    <m/>
    <m/>
    <m/>
    <m/>
    <m/>
    <m/>
    <m/>
    <m/>
    <m/>
    <s v="資料清單"/>
    <x v="11"/>
    <x v="54"/>
    <x v="60"/>
    <x v="7"/>
    <e v="#N/A"/>
    <s v="Customer Project Name"/>
    <x v="187"/>
    <x v="88"/>
    <x v="0"/>
    <x v="192"/>
    <x v="4"/>
    <s v="IEC_STD_V10 &gt;&gt; Common &gt;&gt; AutoMetaDataCustomer Project Name"/>
    <x v="3"/>
    <x v="0"/>
    <s v="客戶專案名稱Dimension"/>
    <s v="查看Lost RFQ細節"/>
    <n v="350"/>
    <n v="559"/>
    <n v="0"/>
    <s v=""/>
    <n v="0"/>
    <n v="0"/>
    <n v="949"/>
    <x v="88"/>
    <s v="Lost RFQ Detail"/>
    <x v="57"/>
    <e v="#N/A"/>
    <x v="0"/>
    <s v="E.2.3.0:"/>
    <x v="116"/>
    <x v="116"/>
    <x v="532"/>
    <x v="187"/>
    <x v="187"/>
    <x v="204"/>
    <x v="0"/>
    <x v="0"/>
    <x v="0"/>
    <x v="1"/>
    <m/>
    <x v="0"/>
    <x v="3"/>
    <s v="Lost RFQ Detail_Customer Project Name"/>
    <x v="569"/>
    <x v="3"/>
    <x v="0"/>
    <x v="3"/>
    <x v="0"/>
    <x v="0"/>
    <x v="0"/>
    <s v="DM_LOST_RFQ_DETAIL"/>
    <s v="CUSTOMER_PROJECT_NAME"/>
    <x v="86"/>
    <x v="152"/>
    <x v="0"/>
    <n v="8"/>
    <x v="3"/>
    <x v="3"/>
    <x v="0"/>
    <s v=""/>
    <s v=""/>
    <n v="569"/>
    <s v="-569"/>
    <x v="0"/>
    <x v="0"/>
    <x v="0"/>
    <x v="187"/>
    <x v="4"/>
    <s v="專案名稱(外部)"/>
    <s v=""/>
    <s v=""/>
    <x v="0"/>
    <x v="60"/>
    <m/>
    <s v="^()$"/>
    <n v="9"/>
    <x v="0"/>
    <x v="0"/>
    <x v="0"/>
    <x v="0"/>
    <x v="1"/>
    <x v="1"/>
    <b v="0"/>
    <x v="1"/>
    <x v="1"/>
    <n v="0"/>
    <x v="0"/>
    <b v="0"/>
    <b v="0"/>
    <b v="0"/>
    <b v="0"/>
    <b v="0"/>
    <b v="0"/>
    <b v="0"/>
    <b v="0"/>
    <b v="0"/>
    <b v="0"/>
    <b v="0"/>
    <x v="1"/>
    <x v="1"/>
    <n v="0"/>
    <x v="28"/>
    <x v="0"/>
  </r>
  <r>
    <m/>
    <s v="BPM"/>
    <x v="7"/>
    <x v="192"/>
    <x v="192"/>
    <x v="92"/>
    <x v="197"/>
    <s v="Node, SC"/>
    <x v="3"/>
    <m/>
    <s v="N/A"/>
    <s v="Confidential"/>
    <x v="1"/>
    <m/>
    <x v="3"/>
    <s v="BPM"/>
    <x v="4"/>
    <x v="3"/>
    <x v="0"/>
    <x v="0"/>
    <s v="DM_LOST_RFQ_DETAIL"/>
    <s v="PRODUCT_CATEGORY"/>
    <m/>
    <m/>
    <m/>
    <m/>
    <m/>
    <m/>
    <m/>
    <m/>
    <m/>
    <m/>
    <m/>
    <m/>
    <m/>
    <m/>
    <m/>
    <m/>
    <m/>
    <m/>
    <s v="資料清單"/>
    <x v="11"/>
    <x v="55"/>
    <x v="60"/>
    <x v="7"/>
    <e v="#N/A"/>
    <s v="Product Category"/>
    <x v="192"/>
    <x v="92"/>
    <x v="0"/>
    <x v="197"/>
    <x v="4"/>
    <s v="IEC_STD_V10 &gt;&gt; Common &gt;&gt; AutoMetaDataProduct Category"/>
    <x v="3"/>
    <x v="1"/>
    <s v="專案主產品類別Dimension"/>
    <s v="查看Lost RFQ細節"/>
    <n v="355"/>
    <n v="559"/>
    <n v="0"/>
    <s v=""/>
    <n v="0"/>
    <n v="0"/>
    <n v="355"/>
    <x v="103"/>
    <s v="Lost RFQ Detail"/>
    <x v="57"/>
    <e v="#N/A"/>
    <x v="0"/>
    <s v="E.2.3.0:"/>
    <x v="117"/>
    <x v="117"/>
    <x v="533"/>
    <x v="192"/>
    <x v="192"/>
    <x v="208"/>
    <x v="0"/>
    <x v="0"/>
    <x v="0"/>
    <x v="1"/>
    <m/>
    <x v="0"/>
    <x v="3"/>
    <s v="Lost RFQ Detail_Product Category"/>
    <x v="570"/>
    <x v="3"/>
    <x v="0"/>
    <x v="3"/>
    <x v="0"/>
    <x v="0"/>
    <x v="0"/>
    <s v="DM_LOST_RFQ_DETAIL"/>
    <s v="PRODUCT_CATEGORY"/>
    <x v="86"/>
    <x v="157"/>
    <x v="0"/>
    <n v="8"/>
    <x v="3"/>
    <x v="3"/>
    <x v="4"/>
    <s v=""/>
    <s v=""/>
    <n v="570"/>
    <s v="-570"/>
    <x v="0"/>
    <x v="0"/>
    <x v="0"/>
    <x v="192"/>
    <x v="4"/>
    <s v="Product Category"/>
    <s v=""/>
    <s v=""/>
    <x v="0"/>
    <x v="60"/>
    <m/>
    <s v="^()$"/>
    <n v="9"/>
    <x v="0"/>
    <x v="0"/>
    <x v="0"/>
    <x v="0"/>
    <x v="1"/>
    <x v="1"/>
    <b v="0"/>
    <x v="1"/>
    <x v="1"/>
    <n v="0"/>
    <x v="0"/>
    <b v="0"/>
    <b v="0"/>
    <b v="0"/>
    <b v="0"/>
    <b v="0"/>
    <b v="0"/>
    <b v="0"/>
    <b v="0"/>
    <b v="0"/>
    <b v="0"/>
    <b v="0"/>
    <x v="1"/>
    <x v="1"/>
    <n v="0"/>
    <x v="11"/>
    <x v="0"/>
  </r>
  <r>
    <m/>
    <s v="BPM"/>
    <x v="7"/>
    <x v="201"/>
    <x v="201"/>
    <x v="100"/>
    <x v="206"/>
    <s v="[Quote] exceed client expected range_x000a_[Strategic bidding] not to win_x000a_[Product spec.] did not meet client's spec._x000a_[Timeline] timeline expectation unmatched_x000a_[Certification] lack key certification from 3rd party "/>
    <x v="3"/>
    <m/>
    <m/>
    <m/>
    <x v="0"/>
    <m/>
    <x v="3"/>
    <s v="BPM"/>
    <x v="4"/>
    <x v="3"/>
    <x v="0"/>
    <x v="0"/>
    <s v="DM_LOST_RFQ_DETAIL"/>
    <s v="LOST_REASON"/>
    <m/>
    <m/>
    <m/>
    <m/>
    <m/>
    <m/>
    <m/>
    <m/>
    <m/>
    <m/>
    <m/>
    <m/>
    <m/>
    <m/>
    <m/>
    <m/>
    <m/>
    <m/>
    <s v="資料清單"/>
    <x v="11"/>
    <x v="56"/>
    <x v="60"/>
    <x v="7"/>
    <e v="#N/A"/>
    <s v="Lost Reason"/>
    <x v="201"/>
    <x v="100"/>
    <x v="0"/>
    <x v="206"/>
    <x v="4"/>
    <s v="IEC_STD_V10 &gt;&gt; Common &gt;&gt; AutoMetaDataLost Reason"/>
    <x v="3"/>
    <x v="3"/>
    <s v="Lost 原因Dimension"/>
    <s v="查看Lost RFQ細節"/>
    <n v="364"/>
    <n v="559"/>
    <n v="0"/>
    <s v=""/>
    <n v="0"/>
    <n v="0"/>
    <n v="364"/>
    <x v="114"/>
    <s v="Lost RFQ Detail"/>
    <x v="57"/>
    <e v="#N/A"/>
    <x v="0"/>
    <s v="E.2.3.0:"/>
    <x v="118"/>
    <x v="118"/>
    <x v="534"/>
    <x v="201"/>
    <x v="201"/>
    <x v="210"/>
    <x v="0"/>
    <x v="0"/>
    <x v="0"/>
    <x v="0"/>
    <m/>
    <x v="0"/>
    <x v="3"/>
    <s v="Lost RFQ Detail_Lost Reason"/>
    <x v="571"/>
    <x v="3"/>
    <x v="0"/>
    <x v="3"/>
    <x v="0"/>
    <x v="0"/>
    <x v="0"/>
    <s v="DM_LOST_RFQ_DETAIL"/>
    <s v="LOST_REASON"/>
    <x v="86"/>
    <x v="166"/>
    <x v="0"/>
    <n v="8"/>
    <x v="3"/>
    <x v="3"/>
    <x v="4"/>
    <s v=""/>
    <s v=""/>
    <n v="571"/>
    <s v="-571"/>
    <x v="0"/>
    <x v="0"/>
    <x v="0"/>
    <x v="201"/>
    <x v="4"/>
    <s v="Lost 原因"/>
    <s v=""/>
    <s v=""/>
    <x v="0"/>
    <x v="60"/>
    <m/>
    <s v="^()$"/>
    <n v="9"/>
    <x v="0"/>
    <x v="0"/>
    <x v="0"/>
    <x v="0"/>
    <x v="1"/>
    <x v="1"/>
    <b v="0"/>
    <x v="1"/>
    <x v="1"/>
    <n v="0"/>
    <x v="0"/>
    <b v="0"/>
    <b v="0"/>
    <b v="0"/>
    <b v="0"/>
    <b v="0"/>
    <b v="0"/>
    <b v="1"/>
    <b v="0"/>
    <b v="0"/>
    <b v="0"/>
    <b v="0"/>
    <x v="0"/>
    <x v="7"/>
    <n v="1"/>
    <x v="34"/>
    <x v="0"/>
  </r>
  <r>
    <m/>
    <s v="BPM"/>
    <x v="7"/>
    <x v="194"/>
    <x v="194"/>
    <x v="93"/>
    <x v="199"/>
    <m/>
    <x v="3"/>
    <m/>
    <m/>
    <m/>
    <x v="0"/>
    <m/>
    <x v="3"/>
    <s v="BPM"/>
    <x v="4"/>
    <x v="3"/>
    <x v="0"/>
    <x v="0"/>
    <s v="DM_LOST_RFQ_DETAIL"/>
    <s v="PROJECT_SUMMARY"/>
    <m/>
    <m/>
    <m/>
    <m/>
    <m/>
    <m/>
    <m/>
    <m/>
    <m/>
    <m/>
    <m/>
    <m/>
    <m/>
    <m/>
    <m/>
    <m/>
    <m/>
    <m/>
    <s v="資料清單"/>
    <x v="11"/>
    <x v="57"/>
    <x v="60"/>
    <x v="7"/>
    <e v="#N/A"/>
    <s v="Project Summary"/>
    <x v="194"/>
    <x v="93"/>
    <x v="0"/>
    <x v="199"/>
    <x v="4"/>
    <s v="IEC_STD_V10 &gt;&gt; Common &gt;&gt; AutoMetaDataProject Summary"/>
    <x v="3"/>
    <x v="3"/>
    <s v="專案總覽Dimension"/>
    <s v="查看Lost RFQ細節"/>
    <n v="357"/>
    <n v="559"/>
    <n v="0"/>
    <s v=""/>
    <n v="0"/>
    <n v="0"/>
    <n v="357"/>
    <x v="105"/>
    <s v="Lost RFQ Detail"/>
    <x v="57"/>
    <e v="#N/A"/>
    <x v="0"/>
    <s v="E.2.3.0:"/>
    <x v="119"/>
    <x v="119"/>
    <x v="535"/>
    <x v="194"/>
    <x v="194"/>
    <x v="205"/>
    <x v="0"/>
    <x v="0"/>
    <x v="0"/>
    <x v="0"/>
    <m/>
    <x v="0"/>
    <x v="3"/>
    <s v="Lost RFQ Detail_Project Summary"/>
    <x v="572"/>
    <x v="3"/>
    <x v="0"/>
    <x v="3"/>
    <x v="0"/>
    <x v="0"/>
    <x v="0"/>
    <s v="DM_LOST_RFQ_DETAIL"/>
    <s v="PROJECT_SUMMARY"/>
    <x v="86"/>
    <x v="159"/>
    <x v="0"/>
    <n v="8"/>
    <x v="3"/>
    <x v="3"/>
    <x v="4"/>
    <s v=""/>
    <s v=""/>
    <n v="572"/>
    <s v="-572"/>
    <x v="0"/>
    <x v="0"/>
    <x v="0"/>
    <x v="194"/>
    <x v="4"/>
    <s v="Project Description"/>
    <s v=""/>
    <s v=""/>
    <x v="0"/>
    <x v="60"/>
    <m/>
    <s v="^()$"/>
    <n v="9"/>
    <x v="0"/>
    <x v="0"/>
    <x v="0"/>
    <x v="0"/>
    <x v="1"/>
    <x v="1"/>
    <b v="0"/>
    <x v="1"/>
    <x v="1"/>
    <n v="0"/>
    <x v="0"/>
    <b v="0"/>
    <b v="0"/>
    <b v="0"/>
    <b v="0"/>
    <b v="0"/>
    <b v="0"/>
    <b v="1"/>
    <b v="0"/>
    <b v="0"/>
    <b v="0"/>
    <b v="0"/>
    <x v="0"/>
    <x v="7"/>
    <n v="1"/>
    <x v="18"/>
    <x v="0"/>
  </r>
  <r>
    <m/>
    <s v="BPM"/>
    <x v="7"/>
    <x v="204"/>
    <x v="204"/>
    <x v="103"/>
    <x v="209"/>
    <m/>
    <x v="4"/>
    <m/>
    <m/>
    <m/>
    <x v="0"/>
    <m/>
    <x v="3"/>
    <s v="BPM"/>
    <x v="4"/>
    <x v="3"/>
    <x v="0"/>
    <x v="0"/>
    <s v="DM_LOST_RFQ_DETAIL"/>
    <s v="AMOUNT_OF_TARGET_SHIPMENT"/>
    <m/>
    <m/>
    <m/>
    <m/>
    <m/>
    <m/>
    <m/>
    <m/>
    <m/>
    <m/>
    <m/>
    <m/>
    <m/>
    <m/>
    <m/>
    <m/>
    <m/>
    <m/>
    <s v="資料清單"/>
    <x v="11"/>
    <x v="58"/>
    <x v="60"/>
    <x v="7"/>
    <e v="#N/A"/>
    <s v="Amount of Target shipment"/>
    <x v="204"/>
    <x v="103"/>
    <x v="0"/>
    <x v="209"/>
    <x v="4"/>
    <s v="IEC_STD_V10 &gt;&gt; Common &gt;&gt; AutoMetaDataAmount of Target shipment"/>
    <x v="4"/>
    <x v="3"/>
    <s v="目標出貨量總額Measure"/>
    <s v="查看Lost RFQ細節"/>
    <n v="367"/>
    <n v="559"/>
    <n v="0"/>
    <s v=""/>
    <n v="0"/>
    <n v="0"/>
    <n v="443"/>
    <x v="91"/>
    <s v="Lost RFQ Detail"/>
    <x v="57"/>
    <e v="#N/A"/>
    <x v="0"/>
    <s v="E.2.3.0:"/>
    <x v="120"/>
    <x v="120"/>
    <x v="536"/>
    <x v="204"/>
    <x v="204"/>
    <x v="205"/>
    <x v="0"/>
    <x v="0"/>
    <x v="0"/>
    <x v="0"/>
    <m/>
    <x v="0"/>
    <x v="4"/>
    <s v="Lost RFQ Detail_Amount of Target shipment"/>
    <x v="573"/>
    <x v="4"/>
    <x v="0"/>
    <x v="3"/>
    <x v="0"/>
    <x v="0"/>
    <x v="0"/>
    <s v="DM_LOST_RFQ_DETAIL"/>
    <s v="AMOUNT_OF_TARGET_SHIPMENT"/>
    <x v="86"/>
    <x v="169"/>
    <x v="0"/>
    <n v="8"/>
    <x v="3"/>
    <x v="3"/>
    <x v="5"/>
    <s v=""/>
    <s v=""/>
    <n v="573"/>
    <s v="-573"/>
    <x v="0"/>
    <x v="0"/>
    <x v="0"/>
    <x v="204"/>
    <x v="4"/>
    <s v="BPM setup a target sipment amount by period(year/month) and have monthly update then upload the latest target to dashboard"/>
    <s v=""/>
    <s v=""/>
    <x v="0"/>
    <x v="60"/>
    <m/>
    <s v="^()$"/>
    <n v="9"/>
    <x v="0"/>
    <x v="0"/>
    <x v="0"/>
    <x v="0"/>
    <x v="1"/>
    <x v="1"/>
    <b v="0"/>
    <x v="1"/>
    <x v="1"/>
    <n v="0"/>
    <x v="0"/>
    <b v="0"/>
    <b v="0"/>
    <b v="0"/>
    <b v="0"/>
    <b v="0"/>
    <b v="1"/>
    <b v="1"/>
    <b v="0"/>
    <b v="1"/>
    <b v="0"/>
    <b v="0"/>
    <x v="0"/>
    <x v="16"/>
    <n v="2"/>
    <x v="4"/>
    <x v="0"/>
  </r>
  <r>
    <m/>
    <s v="BPM"/>
    <x v="7"/>
    <x v="202"/>
    <x v="202"/>
    <x v="101"/>
    <x v="207"/>
    <s v="預估營收"/>
    <x v="4"/>
    <m/>
    <m/>
    <m/>
    <x v="0"/>
    <m/>
    <x v="3"/>
    <s v="BPM"/>
    <x v="4"/>
    <x v="3"/>
    <x v="0"/>
    <x v="0"/>
    <s v="DM_LOST_RFQ_DETAIL"/>
    <s v="EBG_PROJECT_ESTIMATE_REVENUE"/>
    <m/>
    <m/>
    <m/>
    <m/>
    <m/>
    <m/>
    <m/>
    <m/>
    <m/>
    <m/>
    <m/>
    <m/>
    <m/>
    <m/>
    <m/>
    <m/>
    <m/>
    <m/>
    <s v="資料清單"/>
    <x v="11"/>
    <x v="59"/>
    <x v="60"/>
    <x v="7"/>
    <e v="#N/A"/>
    <s v="EBG Project Estimate Revenue"/>
    <x v="202"/>
    <x v="101"/>
    <x v="0"/>
    <x v="207"/>
    <x v="4"/>
    <s v="IEC_STD_V10 &gt;&gt; Common &gt;&gt; AutoMetaDataEBG Project Estimate Revenue"/>
    <x v="4"/>
    <x v="3"/>
    <s v="EBG專案預估營收Measure"/>
    <s v="查看Lost RFQ細節"/>
    <n v="365"/>
    <n v="559"/>
    <n v="0"/>
    <s v=""/>
    <n v="0"/>
    <n v="0"/>
    <n v="365"/>
    <x v="106"/>
    <s v="Lost RFQ Detail"/>
    <x v="57"/>
    <e v="#N/A"/>
    <x v="0"/>
    <s v="E.2.3.0:"/>
    <x v="121"/>
    <x v="121"/>
    <x v="537"/>
    <x v="202"/>
    <x v="202"/>
    <x v="123"/>
    <x v="0"/>
    <x v="0"/>
    <x v="0"/>
    <x v="0"/>
    <m/>
    <x v="0"/>
    <x v="4"/>
    <s v="Lost RFQ Detail_EBG Project Estimate Revenue"/>
    <x v="574"/>
    <x v="4"/>
    <x v="0"/>
    <x v="3"/>
    <x v="0"/>
    <x v="0"/>
    <x v="0"/>
    <s v="DM_LOST_RFQ_DETAIL"/>
    <s v="EBG_PROJECT_ESTIMATE_REVENUE"/>
    <x v="86"/>
    <x v="167"/>
    <x v="0"/>
    <n v="8"/>
    <x v="3"/>
    <x v="3"/>
    <x v="4"/>
    <s v=""/>
    <s v=""/>
    <n v="574"/>
    <s v="-574"/>
    <x v="0"/>
    <x v="0"/>
    <x v="0"/>
    <x v="202"/>
    <x v="4"/>
    <s v="預估產品總銷貨營收* _x000a_(Estimated Product Sales Total Revenue)"/>
    <s v=""/>
    <s v=""/>
    <x v="0"/>
    <x v="60"/>
    <m/>
    <s v="^()$"/>
    <n v="9"/>
    <x v="0"/>
    <x v="0"/>
    <x v="0"/>
    <x v="0"/>
    <x v="1"/>
    <x v="1"/>
    <b v="0"/>
    <x v="1"/>
    <x v="1"/>
    <n v="0"/>
    <x v="0"/>
    <b v="0"/>
    <b v="0"/>
    <b v="0"/>
    <b v="0"/>
    <b v="0"/>
    <b v="0"/>
    <b v="1"/>
    <b v="0"/>
    <b v="1"/>
    <b v="0"/>
    <b v="0"/>
    <x v="0"/>
    <x v="15"/>
    <n v="2"/>
    <x v="10"/>
    <x v="0"/>
  </r>
  <r>
    <m/>
    <s v="BPM"/>
    <x v="7"/>
    <x v="307"/>
    <x v="310"/>
    <x v="1"/>
    <x v="307"/>
    <s v="競標中RFQ"/>
    <x v="0"/>
    <m/>
    <m/>
    <m/>
    <x v="0"/>
    <m/>
    <x v="13"/>
    <s v="BPM"/>
    <x v="4"/>
    <x v="3"/>
    <x v="0"/>
    <x v="0"/>
    <s v="DM_PROPOSAL_RFQ"/>
    <m/>
    <m/>
    <m/>
    <m/>
    <m/>
    <m/>
    <m/>
    <m/>
    <m/>
    <m/>
    <m/>
    <m/>
    <m/>
    <m/>
    <m/>
    <m/>
    <m/>
    <m/>
    <m/>
    <s v="資料清單"/>
    <x v="11"/>
    <x v="60"/>
    <x v="60"/>
    <x v="7"/>
    <e v="#N/A"/>
    <s v="Proposal RFQ"/>
    <x v="310"/>
    <x v="1"/>
    <x v="0"/>
    <x v="307"/>
    <x v="4"/>
    <s v="IEC_STD_V10 &gt;&gt; Common &gt;&gt; AutoMetaDataProposal RFQ"/>
    <x v="0"/>
    <x v="3"/>
    <s v="競標中RFQConcept"/>
    <s v="競標中RFQ"/>
    <n v="577"/>
    <n v="0"/>
    <n v="0"/>
    <s v=""/>
    <n v="0"/>
    <n v="0"/>
    <n v="0"/>
    <x v="0"/>
    <s v=""/>
    <x v="0"/>
    <s v=""/>
    <x v="0"/>
    <s v="E.2.3.0:"/>
    <x v="122"/>
    <x v="122"/>
    <x v="538"/>
    <x v="307"/>
    <x v="310"/>
    <x v="293"/>
    <x v="0"/>
    <x v="0"/>
    <x v="0"/>
    <x v="0"/>
    <m/>
    <x v="0"/>
    <x v="0"/>
    <s v="Proposal RFQ"/>
    <x v="575"/>
    <x v="0"/>
    <x v="0"/>
    <x v="3"/>
    <x v="0"/>
    <x v="0"/>
    <x v="0"/>
    <s v="DM_PROPOSAL_RFQ"/>
    <s v=""/>
    <x v="87"/>
    <x v="0"/>
    <x v="0"/>
    <n v="8"/>
    <x v="3"/>
    <x v="3"/>
    <x v="4"/>
    <s v=""/>
    <s v=""/>
    <n v="575"/>
    <s v="-575"/>
    <x v="0"/>
    <x v="0"/>
    <x v="0"/>
    <x v="310"/>
    <x v="4"/>
    <s v="競標中RFQ"/>
    <s v=""/>
    <s v=""/>
    <x v="0"/>
    <x v="60"/>
    <m/>
    <s v="^()$"/>
    <n v="9"/>
    <x v="0"/>
    <x v="0"/>
    <x v="0"/>
    <x v="0"/>
    <x v="0"/>
    <x v="1"/>
    <b v="0"/>
    <x v="1"/>
    <x v="0"/>
    <n v="0"/>
    <x v="0"/>
    <b v="0"/>
    <b v="0"/>
    <b v="0"/>
    <b v="0"/>
    <b v="0"/>
    <b v="0"/>
    <b v="1"/>
    <b v="0"/>
    <b v="0"/>
    <b v="0"/>
    <b v="0"/>
    <x v="0"/>
    <x v="7"/>
    <n v="1"/>
    <x v="2"/>
    <x v="0"/>
  </r>
  <r>
    <m/>
    <s v="BPM"/>
    <x v="7"/>
    <x v="2"/>
    <x v="2"/>
    <x v="0"/>
    <x v="184"/>
    <s v="Business group setting"/>
    <x v="3"/>
    <m/>
    <s v="N/A"/>
    <s v="Confidential"/>
    <x v="2"/>
    <m/>
    <x v="3"/>
    <s v="BPM"/>
    <x v="4"/>
    <x v="3"/>
    <x v="0"/>
    <x v="0"/>
    <s v="DM_PROPOSAL_RFQ"/>
    <s v="BG_CODE"/>
    <m/>
    <m/>
    <m/>
    <m/>
    <m/>
    <m/>
    <m/>
    <m/>
    <m/>
    <m/>
    <m/>
    <m/>
    <m/>
    <m/>
    <m/>
    <m/>
    <m/>
    <m/>
    <s v="資料清單"/>
    <x v="11"/>
    <x v="61"/>
    <x v="60"/>
    <x v="7"/>
    <e v="#N/A"/>
    <s v="BG Code"/>
    <x v="2"/>
    <x v="0"/>
    <x v="0"/>
    <x v="184"/>
    <x v="4"/>
    <s v="IEC_STD_V10 &gt;&gt; Common &gt;&gt; AutoMetaDataBG Code"/>
    <x v="3"/>
    <x v="1"/>
    <s v="事業群代碼Dimension"/>
    <s v="競標中RFQ"/>
    <n v="4"/>
    <n v="577"/>
    <n v="0"/>
    <s v=""/>
    <n v="0"/>
    <n v="0"/>
    <n v="4"/>
    <x v="2"/>
    <s v="Proposal RFQ"/>
    <x v="58"/>
    <e v="#N/A"/>
    <x v="0"/>
    <s v="E.2.3.0:"/>
    <x v="123"/>
    <x v="123"/>
    <x v="539"/>
    <x v="2"/>
    <x v="2"/>
    <x v="196"/>
    <x v="0"/>
    <x v="0"/>
    <x v="0"/>
    <x v="2"/>
    <m/>
    <x v="0"/>
    <x v="3"/>
    <s v="Proposal RFQ_BG Code"/>
    <x v="576"/>
    <x v="3"/>
    <x v="0"/>
    <x v="3"/>
    <x v="0"/>
    <x v="0"/>
    <x v="0"/>
    <s v="DM_PROPOSAL_RFQ"/>
    <s v="BG_CODE"/>
    <x v="87"/>
    <x v="2"/>
    <x v="0"/>
    <n v="8"/>
    <x v="3"/>
    <x v="3"/>
    <x v="0"/>
    <s v=""/>
    <s v=""/>
    <n v="576"/>
    <s v="-576"/>
    <x v="0"/>
    <x v="0"/>
    <x v="0"/>
    <x v="2"/>
    <x v="4"/>
    <s v="Business group"/>
    <s v=""/>
    <s v=""/>
    <x v="0"/>
    <x v="60"/>
    <m/>
    <s v="^()$"/>
    <n v="9"/>
    <x v="0"/>
    <x v="0"/>
    <x v="0"/>
    <x v="0"/>
    <x v="1"/>
    <x v="1"/>
    <b v="0"/>
    <x v="1"/>
    <x v="1"/>
    <n v="0"/>
    <x v="0"/>
    <b v="0"/>
    <b v="0"/>
    <b v="0"/>
    <b v="0"/>
    <b v="0"/>
    <b v="0"/>
    <b v="0"/>
    <b v="0"/>
    <b v="0"/>
    <b v="0"/>
    <b v="0"/>
    <x v="1"/>
    <x v="1"/>
    <n v="0"/>
    <x v="1"/>
    <x v="0"/>
  </r>
  <r>
    <m/>
    <s v="BPM"/>
    <x v="7"/>
    <x v="180"/>
    <x v="180"/>
    <x v="81"/>
    <x v="185"/>
    <s v="EBG: BU1, BU2, BU5, BU6, NIDC"/>
    <x v="3"/>
    <m/>
    <s v="N/A"/>
    <s v="Confidential"/>
    <x v="2"/>
    <m/>
    <x v="3"/>
    <s v="BPM"/>
    <x v="4"/>
    <x v="3"/>
    <x v="0"/>
    <x v="0"/>
    <s v="DM_PROPOSAL_RFQ"/>
    <s v="BU_CODE"/>
    <m/>
    <m/>
    <m/>
    <m/>
    <m/>
    <m/>
    <m/>
    <m/>
    <m/>
    <m/>
    <m/>
    <m/>
    <m/>
    <m/>
    <m/>
    <m/>
    <m/>
    <m/>
    <s v="資料清單"/>
    <x v="11"/>
    <x v="62"/>
    <x v="60"/>
    <x v="7"/>
    <e v="#N/A"/>
    <s v="BU Code"/>
    <x v="180"/>
    <x v="81"/>
    <x v="0"/>
    <x v="185"/>
    <x v="4"/>
    <s v="IEC_STD_V10 &gt;&gt; Common &gt;&gt; AutoMetaDataBU Code"/>
    <x v="3"/>
    <x v="1"/>
    <s v="事業處代碼Dimension"/>
    <s v="競標中RFQ"/>
    <n v="343"/>
    <n v="577"/>
    <n v="0"/>
    <s v=""/>
    <n v="0"/>
    <n v="0"/>
    <n v="515"/>
    <x v="81"/>
    <s v="Proposal RFQ"/>
    <x v="58"/>
    <e v="#N/A"/>
    <x v="0"/>
    <s v="E.2.3.0:"/>
    <x v="124"/>
    <x v="124"/>
    <x v="540"/>
    <x v="180"/>
    <x v="180"/>
    <x v="197"/>
    <x v="0"/>
    <x v="0"/>
    <x v="0"/>
    <x v="2"/>
    <m/>
    <x v="0"/>
    <x v="3"/>
    <s v="Proposal RFQ_BU Code"/>
    <x v="577"/>
    <x v="3"/>
    <x v="0"/>
    <x v="3"/>
    <x v="0"/>
    <x v="0"/>
    <x v="0"/>
    <s v="DM_PROPOSAL_RFQ"/>
    <s v="BU_CODE"/>
    <x v="87"/>
    <x v="145"/>
    <x v="0"/>
    <n v="8"/>
    <x v="3"/>
    <x v="3"/>
    <x v="0"/>
    <s v=""/>
    <s v=""/>
    <n v="577"/>
    <s v="-577"/>
    <x v="0"/>
    <x v="0"/>
    <x v="0"/>
    <x v="180"/>
    <x v="4"/>
    <s v="事業處代碼"/>
    <s v=""/>
    <s v=""/>
    <x v="0"/>
    <x v="60"/>
    <m/>
    <s v="^()$"/>
    <n v="9"/>
    <x v="0"/>
    <x v="0"/>
    <x v="0"/>
    <x v="0"/>
    <x v="1"/>
    <x v="1"/>
    <b v="0"/>
    <x v="1"/>
    <x v="1"/>
    <n v="0"/>
    <x v="0"/>
    <b v="0"/>
    <b v="0"/>
    <b v="0"/>
    <b v="0"/>
    <b v="1"/>
    <b v="0"/>
    <b v="0"/>
    <b v="0"/>
    <b v="0"/>
    <b v="0"/>
    <b v="0"/>
    <x v="0"/>
    <x v="2"/>
    <n v="0"/>
    <x v="1"/>
    <x v="0"/>
  </r>
  <r>
    <m/>
    <s v="BPM"/>
    <x v="7"/>
    <x v="182"/>
    <x v="182"/>
    <x v="83"/>
    <x v="187"/>
    <s v="客戶名稱-SAP"/>
    <x v="3"/>
    <m/>
    <m/>
    <s v="General"/>
    <x v="1"/>
    <m/>
    <x v="3"/>
    <s v="BPM"/>
    <x v="4"/>
    <x v="3"/>
    <x v="0"/>
    <x v="0"/>
    <s v="DM_PROPOSAL_RFQ"/>
    <s v="CUSTOMER_NAME_SAP"/>
    <m/>
    <m/>
    <m/>
    <m/>
    <m/>
    <m/>
    <m/>
    <m/>
    <m/>
    <m/>
    <m/>
    <m/>
    <m/>
    <m/>
    <m/>
    <m/>
    <m/>
    <m/>
    <s v="資料清單"/>
    <x v="11"/>
    <x v="63"/>
    <x v="60"/>
    <x v="7"/>
    <e v="#N/A"/>
    <s v="Customer Name-SAP"/>
    <x v="182"/>
    <x v="83"/>
    <x v="0"/>
    <x v="187"/>
    <x v="4"/>
    <s v="IEC_STD_V10 &gt;&gt; Common &gt;&gt; AutoMetaDataCustomer Name-SAP"/>
    <x v="3"/>
    <x v="0"/>
    <s v="客戶名稱-SAPDimension"/>
    <s v="競標中RFQ"/>
    <n v="345"/>
    <n v="577"/>
    <n v="0"/>
    <s v=""/>
    <n v="0"/>
    <n v="0"/>
    <n v="981"/>
    <x v="83"/>
    <s v="Proposal RFQ"/>
    <x v="58"/>
    <e v="#N/A"/>
    <x v="0"/>
    <s v="E.2.3.0:"/>
    <x v="125"/>
    <x v="125"/>
    <x v="541"/>
    <x v="182"/>
    <x v="182"/>
    <x v="199"/>
    <x v="0"/>
    <x v="0"/>
    <x v="0"/>
    <x v="1"/>
    <m/>
    <x v="0"/>
    <x v="3"/>
    <s v="Proposal RFQ_Customer Name-SAP"/>
    <x v="578"/>
    <x v="3"/>
    <x v="0"/>
    <x v="3"/>
    <x v="0"/>
    <x v="0"/>
    <x v="0"/>
    <s v="DM_PROPOSAL_RFQ"/>
    <s v="CUSTOMER_NAME_SAP"/>
    <x v="87"/>
    <x v="147"/>
    <x v="0"/>
    <n v="8"/>
    <x v="3"/>
    <x v="3"/>
    <x v="0"/>
    <s v=""/>
    <s v=""/>
    <n v="578"/>
    <s v="-578"/>
    <x v="0"/>
    <x v="0"/>
    <x v="0"/>
    <x v="182"/>
    <x v="4"/>
    <s v="客戶名稱-SAP"/>
    <s v=""/>
    <s v=""/>
    <x v="0"/>
    <x v="60"/>
    <m/>
    <s v="^()$"/>
    <n v="9"/>
    <x v="0"/>
    <x v="0"/>
    <x v="0"/>
    <x v="0"/>
    <x v="1"/>
    <x v="1"/>
    <b v="0"/>
    <x v="1"/>
    <x v="1"/>
    <n v="0"/>
    <x v="0"/>
    <b v="0"/>
    <b v="0"/>
    <b v="0"/>
    <b v="0"/>
    <b v="1"/>
    <b v="0"/>
    <b v="0"/>
    <b v="0"/>
    <b v="0"/>
    <b v="0"/>
    <b v="0"/>
    <x v="0"/>
    <x v="2"/>
    <n v="0"/>
    <x v="3"/>
    <x v="0"/>
  </r>
  <r>
    <m/>
    <s v="BPM"/>
    <x v="7"/>
    <x v="183"/>
    <x v="183"/>
    <x v="84"/>
    <x v="188"/>
    <s v="產品視野"/>
    <x v="3"/>
    <m/>
    <s v="N/A"/>
    <s v="Confidential"/>
    <x v="1"/>
    <m/>
    <x v="3"/>
    <s v="BPM"/>
    <x v="4"/>
    <x v="3"/>
    <x v="0"/>
    <x v="0"/>
    <s v="DM_PROPOSAL_RFQ"/>
    <s v="PRODUCT_HORIZON"/>
    <m/>
    <m/>
    <m/>
    <m/>
    <m/>
    <m/>
    <m/>
    <m/>
    <m/>
    <m/>
    <m/>
    <m/>
    <m/>
    <m/>
    <m/>
    <m/>
    <m/>
    <m/>
    <s v="資料清單"/>
    <x v="11"/>
    <x v="64"/>
    <x v="60"/>
    <x v="7"/>
    <e v="#N/A"/>
    <s v="Product Horizon"/>
    <x v="183"/>
    <x v="84"/>
    <x v="0"/>
    <x v="188"/>
    <x v="4"/>
    <s v="IEC_STD_V10 &gt;&gt; Common &gt;&gt; AutoMetaDataProduct Horizon"/>
    <x v="3"/>
    <x v="1"/>
    <s v="產品視野Dimension"/>
    <s v="競標中RFQ"/>
    <n v="346"/>
    <n v="577"/>
    <n v="0"/>
    <s v=""/>
    <n v="0"/>
    <n v="0"/>
    <n v="395"/>
    <x v="84"/>
    <s v="Proposal RFQ"/>
    <x v="58"/>
    <e v="#N/A"/>
    <x v="0"/>
    <s v="E.2.3.0:"/>
    <x v="126"/>
    <x v="126"/>
    <x v="542"/>
    <x v="183"/>
    <x v="183"/>
    <x v="220"/>
    <x v="0"/>
    <x v="0"/>
    <x v="0"/>
    <x v="1"/>
    <m/>
    <x v="0"/>
    <x v="3"/>
    <s v="Proposal RFQ_Product Horizon"/>
    <x v="579"/>
    <x v="3"/>
    <x v="0"/>
    <x v="3"/>
    <x v="0"/>
    <x v="0"/>
    <x v="0"/>
    <s v="DM_PROPOSAL_RFQ"/>
    <s v="PRODUCT_HORIZON"/>
    <x v="87"/>
    <x v="148"/>
    <x v="0"/>
    <n v="8"/>
    <x v="3"/>
    <x v="3"/>
    <x v="4"/>
    <s v=""/>
    <s v=""/>
    <n v="579"/>
    <s v="-579"/>
    <x v="0"/>
    <x v="0"/>
    <x v="0"/>
    <x v="183"/>
    <x v="4"/>
    <s v="產品視野"/>
    <s v=""/>
    <s v=""/>
    <x v="0"/>
    <x v="60"/>
    <m/>
    <s v="^()$"/>
    <n v="9"/>
    <x v="0"/>
    <x v="0"/>
    <x v="0"/>
    <x v="0"/>
    <x v="1"/>
    <x v="1"/>
    <b v="0"/>
    <x v="1"/>
    <x v="1"/>
    <n v="0"/>
    <x v="0"/>
    <b v="0"/>
    <b v="0"/>
    <b v="0"/>
    <b v="0"/>
    <b v="0"/>
    <b v="0"/>
    <b v="0"/>
    <b v="0"/>
    <b v="0"/>
    <b v="0"/>
    <b v="0"/>
    <x v="1"/>
    <x v="1"/>
    <n v="0"/>
    <x v="18"/>
    <x v="0"/>
  </r>
  <r>
    <m/>
    <s v="BPM"/>
    <x v="7"/>
    <x v="185"/>
    <x v="185"/>
    <x v="156"/>
    <x v="190"/>
    <s v="客戶提供標案的時候，客戶會提供Product_Generation，透過申請WBS_Code，由PM 填寫(BU1 為必填欄位，BU2,5,6 為選填)"/>
    <x v="3"/>
    <m/>
    <m/>
    <s v="General"/>
    <x v="1"/>
    <s v="G10..."/>
    <x v="3"/>
    <s v="BPM"/>
    <x v="4"/>
    <x v="3"/>
    <x v="0"/>
    <x v="0"/>
    <s v="DM_PROPOSAL_RFQ"/>
    <s v="PRODUCT_GENERATION"/>
    <m/>
    <m/>
    <m/>
    <m/>
    <m/>
    <m/>
    <m/>
    <m/>
    <m/>
    <m/>
    <m/>
    <m/>
    <m/>
    <m/>
    <m/>
    <m/>
    <m/>
    <m/>
    <s v="資料清單"/>
    <x v="11"/>
    <x v="65"/>
    <x v="60"/>
    <x v="7"/>
    <e v="#N/A"/>
    <s v="Product Generation"/>
    <x v="185"/>
    <x v="156"/>
    <x v="0"/>
    <x v="190"/>
    <x v="4"/>
    <s v="IEC_STD_V10 &gt;&gt; Common &gt;&gt; AutoMetaDataProduct Generation"/>
    <x v="3"/>
    <x v="0"/>
    <s v="產品世代Dimension"/>
    <s v="競標中RFQ"/>
    <n v="348"/>
    <n v="577"/>
    <n v="0"/>
    <s v=""/>
    <n v="0"/>
    <n v="0"/>
    <n v="951"/>
    <x v="86"/>
    <s v="Proposal RFQ"/>
    <x v="58"/>
    <e v="#N/A"/>
    <x v="0"/>
    <s v="E.2.3.0:"/>
    <x v="127"/>
    <x v="127"/>
    <x v="543"/>
    <x v="185"/>
    <x v="185"/>
    <x v="202"/>
    <x v="26"/>
    <x v="0"/>
    <x v="0"/>
    <x v="1"/>
    <m/>
    <x v="0"/>
    <x v="3"/>
    <s v="Proposal RFQ_Product Generation"/>
    <x v="580"/>
    <x v="3"/>
    <x v="0"/>
    <x v="3"/>
    <x v="0"/>
    <x v="0"/>
    <x v="0"/>
    <s v="DM_PROPOSAL_RFQ"/>
    <s v="PRODUCT_GENERATION"/>
    <x v="87"/>
    <x v="150"/>
    <x v="0"/>
    <n v="8"/>
    <x v="3"/>
    <x v="3"/>
    <x v="0"/>
    <s v=""/>
    <s v=""/>
    <n v="580"/>
    <s v="-580"/>
    <x v="0"/>
    <x v="0"/>
    <x v="0"/>
    <x v="185"/>
    <x v="4"/>
    <s v="產品世代"/>
    <s v=""/>
    <s v=""/>
    <x v="0"/>
    <x v="60"/>
    <m/>
    <s v="^()$"/>
    <n v="9"/>
    <x v="0"/>
    <x v="0"/>
    <x v="0"/>
    <x v="0"/>
    <x v="1"/>
    <x v="1"/>
    <b v="0"/>
    <x v="1"/>
    <x v="1"/>
    <n v="0"/>
    <x v="0"/>
    <b v="0"/>
    <b v="0"/>
    <b v="0"/>
    <b v="0"/>
    <b v="0"/>
    <b v="0"/>
    <b v="0"/>
    <b v="0"/>
    <b v="0"/>
    <b v="0"/>
    <b v="0"/>
    <x v="1"/>
    <x v="1"/>
    <n v="0"/>
    <x v="33"/>
    <x v="0"/>
  </r>
  <r>
    <m/>
    <s v="BPM"/>
    <x v="7"/>
    <x v="184"/>
    <x v="184"/>
    <x v="85"/>
    <x v="189"/>
    <s v="客戶提供標案的時候，客戶會提供Product_Family，透過申請WBS_Code，由PM 填寫(BU1 為必填欄位，BU2,5,6 為選填)"/>
    <x v="3"/>
    <m/>
    <m/>
    <s v="General"/>
    <x v="1"/>
    <s v="DL360, DL360P..."/>
    <x v="3"/>
    <s v="BPM"/>
    <x v="4"/>
    <x v="3"/>
    <x v="0"/>
    <x v="0"/>
    <s v="DM_PROPOSAL_RFQ"/>
    <s v="PRODUCT_FAMILY"/>
    <m/>
    <m/>
    <m/>
    <m/>
    <m/>
    <m/>
    <m/>
    <m/>
    <m/>
    <m/>
    <m/>
    <m/>
    <m/>
    <m/>
    <m/>
    <m/>
    <m/>
    <m/>
    <s v="資料清單"/>
    <x v="11"/>
    <x v="66"/>
    <x v="60"/>
    <x v="7"/>
    <e v="#N/A"/>
    <s v="Product Family"/>
    <x v="184"/>
    <x v="85"/>
    <x v="0"/>
    <x v="189"/>
    <x v="4"/>
    <s v="IEC_STD_V10 &gt;&gt; Common &gt;&gt; AutoMetaDataProduct Family"/>
    <x v="3"/>
    <x v="0"/>
    <s v="產品系列Dimension"/>
    <s v="競標中RFQ"/>
    <n v="347"/>
    <n v="577"/>
    <n v="0"/>
    <s v=""/>
    <n v="0"/>
    <n v="0"/>
    <n v="950"/>
    <x v="85"/>
    <s v="Proposal RFQ"/>
    <x v="58"/>
    <e v="#N/A"/>
    <x v="0"/>
    <s v="E.2.3.0:"/>
    <x v="128"/>
    <x v="128"/>
    <x v="544"/>
    <x v="184"/>
    <x v="184"/>
    <x v="201"/>
    <x v="25"/>
    <x v="0"/>
    <x v="0"/>
    <x v="1"/>
    <m/>
    <x v="0"/>
    <x v="3"/>
    <s v="Proposal RFQ_Product Family"/>
    <x v="581"/>
    <x v="3"/>
    <x v="0"/>
    <x v="3"/>
    <x v="0"/>
    <x v="0"/>
    <x v="0"/>
    <s v="DM_PROPOSAL_RFQ"/>
    <s v="PRODUCT_FAMILY"/>
    <x v="87"/>
    <x v="149"/>
    <x v="0"/>
    <n v="8"/>
    <x v="3"/>
    <x v="3"/>
    <x v="0"/>
    <s v=""/>
    <s v=""/>
    <n v="581"/>
    <s v="-581"/>
    <x v="0"/>
    <x v="0"/>
    <x v="0"/>
    <x v="184"/>
    <x v="4"/>
    <s v="產品系列"/>
    <s v=""/>
    <s v=""/>
    <x v="0"/>
    <x v="60"/>
    <m/>
    <s v="^()$"/>
    <n v="9"/>
    <x v="0"/>
    <x v="0"/>
    <x v="0"/>
    <x v="0"/>
    <x v="1"/>
    <x v="1"/>
    <b v="0"/>
    <x v="1"/>
    <x v="1"/>
    <n v="0"/>
    <x v="0"/>
    <b v="0"/>
    <b v="0"/>
    <b v="0"/>
    <b v="0"/>
    <b v="0"/>
    <b v="0"/>
    <b v="0"/>
    <b v="0"/>
    <b v="0"/>
    <b v="0"/>
    <b v="0"/>
    <x v="1"/>
    <x v="1"/>
    <n v="0"/>
    <x v="0"/>
    <x v="0"/>
  </r>
  <r>
    <m/>
    <s v="BPM"/>
    <x v="7"/>
    <x v="186"/>
    <x v="186"/>
    <x v="87"/>
    <x v="191"/>
    <s v="共10碼，第1~2碼為BU、第3碼為&quot;-&quot;，第4~5碼為Customer Code、第6~7碼為Life Cycle縮寫、第8碼為&quot;-&quot;、第9碼為Dest. Location 縮寫。"/>
    <x v="3"/>
    <m/>
    <m/>
    <m/>
    <x v="0"/>
    <m/>
    <x v="3"/>
    <s v="BPM"/>
    <x v="4"/>
    <x v="3"/>
    <x v="0"/>
    <x v="0"/>
    <s v="DM_PROPOSAL_RFQ"/>
    <s v="PLATFORM_SOLUTION_NAME"/>
    <m/>
    <m/>
    <m/>
    <m/>
    <m/>
    <m/>
    <m/>
    <m/>
    <m/>
    <m/>
    <m/>
    <m/>
    <m/>
    <m/>
    <m/>
    <m/>
    <m/>
    <m/>
    <s v="資料清單"/>
    <x v="11"/>
    <x v="67"/>
    <x v="60"/>
    <x v="7"/>
    <e v="#N/A"/>
    <s v="Platform Solution Name"/>
    <x v="186"/>
    <x v="87"/>
    <x v="0"/>
    <x v="191"/>
    <x v="4"/>
    <s v="IEC_STD_V10 &gt;&gt; Common &gt;&gt; AutoMetaDataPlatform Solution Name"/>
    <x v="3"/>
    <x v="3"/>
    <s v="Platform SolutionDimension"/>
    <s v="競標中RFQ"/>
    <n v="349"/>
    <n v="577"/>
    <n v="0"/>
    <s v=""/>
    <n v="0"/>
    <n v="0"/>
    <n v="1148"/>
    <x v="87"/>
    <s v="Proposal RFQ"/>
    <x v="58"/>
    <e v="#N/A"/>
    <x v="0"/>
    <s v="E.2.3.0:"/>
    <x v="129"/>
    <x v="129"/>
    <x v="545"/>
    <x v="186"/>
    <x v="186"/>
    <x v="203"/>
    <x v="0"/>
    <x v="0"/>
    <x v="0"/>
    <x v="0"/>
    <m/>
    <x v="0"/>
    <x v="3"/>
    <s v="Proposal RFQ_Platform Solution Name"/>
    <x v="582"/>
    <x v="3"/>
    <x v="0"/>
    <x v="3"/>
    <x v="0"/>
    <x v="0"/>
    <x v="0"/>
    <s v="DM_PROPOSAL_RFQ"/>
    <s v="PLATFORM_SOLUTION_NAME"/>
    <x v="87"/>
    <x v="151"/>
    <x v="0"/>
    <n v="8"/>
    <x v="3"/>
    <x v="3"/>
    <x v="0"/>
    <s v=""/>
    <s v=""/>
    <n v="582"/>
    <s v="-582"/>
    <x v="0"/>
    <x v="0"/>
    <x v="0"/>
    <x v="186"/>
    <x v="4"/>
    <s v="需求分類，包括BU、客戶代碼等資訊。"/>
    <s v=""/>
    <s v=""/>
    <x v="0"/>
    <x v="60"/>
    <m/>
    <s v="^()$"/>
    <n v="9"/>
    <x v="0"/>
    <x v="0"/>
    <x v="0"/>
    <x v="0"/>
    <x v="1"/>
    <x v="1"/>
    <b v="0"/>
    <x v="1"/>
    <x v="1"/>
    <n v="0"/>
    <x v="0"/>
    <b v="0"/>
    <b v="0"/>
    <b v="0"/>
    <b v="0"/>
    <b v="0"/>
    <b v="0"/>
    <b v="1"/>
    <b v="0"/>
    <b v="1"/>
    <b v="0"/>
    <b v="0"/>
    <x v="0"/>
    <x v="15"/>
    <n v="2"/>
    <x v="17"/>
    <x v="0"/>
  </r>
  <r>
    <m/>
    <s v="BPM"/>
    <x v="7"/>
    <x v="191"/>
    <x v="191"/>
    <x v="91"/>
    <x v="196"/>
    <s v="RFQ Project/Extension Model"/>
    <x v="3"/>
    <m/>
    <m/>
    <m/>
    <x v="0"/>
    <m/>
    <x v="3"/>
    <s v="BPM"/>
    <x v="4"/>
    <x v="3"/>
    <x v="0"/>
    <x v="0"/>
    <s v="DM_PROPOSAL_RFQ"/>
    <s v="PROJECT_TYPE"/>
    <m/>
    <m/>
    <m/>
    <m/>
    <m/>
    <m/>
    <m/>
    <m/>
    <m/>
    <m/>
    <m/>
    <m/>
    <m/>
    <m/>
    <m/>
    <m/>
    <m/>
    <m/>
    <s v="資料清單"/>
    <x v="11"/>
    <x v="68"/>
    <x v="60"/>
    <x v="7"/>
    <e v="#N/A"/>
    <s v="Project Type"/>
    <x v="191"/>
    <x v="91"/>
    <x v="0"/>
    <x v="196"/>
    <x v="4"/>
    <s v="IEC_STD_V10 &gt;&gt; Common &gt;&gt; AutoMetaDataProject Type"/>
    <x v="3"/>
    <x v="3"/>
    <s v="專案類型Dimension"/>
    <s v="競標中RFQ"/>
    <n v="354"/>
    <n v="577"/>
    <n v="0"/>
    <s v=""/>
    <n v="0"/>
    <n v="0"/>
    <n v="354"/>
    <x v="102"/>
    <s v="Proposal RFQ"/>
    <x v="58"/>
    <e v="#N/A"/>
    <x v="0"/>
    <s v="E.2.3.0:"/>
    <x v="130"/>
    <x v="130"/>
    <x v="546"/>
    <x v="191"/>
    <x v="191"/>
    <x v="207"/>
    <x v="0"/>
    <x v="0"/>
    <x v="0"/>
    <x v="0"/>
    <m/>
    <x v="0"/>
    <x v="3"/>
    <s v="Proposal RFQ_Project Type"/>
    <x v="583"/>
    <x v="3"/>
    <x v="0"/>
    <x v="3"/>
    <x v="0"/>
    <x v="0"/>
    <x v="0"/>
    <s v="DM_PROPOSAL_RFQ"/>
    <s v="PROJECT_TYPE"/>
    <x v="87"/>
    <x v="156"/>
    <x v="0"/>
    <n v="8"/>
    <x v="3"/>
    <x v="3"/>
    <x v="4"/>
    <s v=""/>
    <s v=""/>
    <n v="583"/>
    <s v="-583"/>
    <x v="0"/>
    <x v="0"/>
    <x v="0"/>
    <x v="191"/>
    <x v="4"/>
    <s v="Project Type"/>
    <s v=""/>
    <s v=""/>
    <x v="0"/>
    <x v="60"/>
    <m/>
    <s v="^()$"/>
    <n v="9"/>
    <x v="0"/>
    <x v="0"/>
    <x v="0"/>
    <x v="0"/>
    <x v="1"/>
    <x v="1"/>
    <b v="0"/>
    <x v="1"/>
    <x v="1"/>
    <n v="0"/>
    <x v="0"/>
    <b v="0"/>
    <b v="0"/>
    <b v="0"/>
    <b v="0"/>
    <b v="0"/>
    <b v="0"/>
    <b v="1"/>
    <b v="0"/>
    <b v="1"/>
    <b v="0"/>
    <b v="0"/>
    <x v="0"/>
    <x v="15"/>
    <n v="2"/>
    <x v="2"/>
    <x v="0"/>
  </r>
  <r>
    <m/>
    <s v="BPM"/>
    <x v="7"/>
    <x v="187"/>
    <x v="187"/>
    <x v="88"/>
    <x v="192"/>
    <s v="客戶提供標案的時候，客戶會提供Customer_Project_Name，透過申請WBS_Code，由PM 填寫"/>
    <x v="3"/>
    <m/>
    <m/>
    <s v="General"/>
    <x v="1"/>
    <m/>
    <x v="3"/>
    <s v="BPM"/>
    <x v="4"/>
    <x v="3"/>
    <x v="0"/>
    <x v="0"/>
    <s v="DM_PROPOSAL_RFQ"/>
    <s v="CUSTOMER_PROJECT_NAME"/>
    <m/>
    <m/>
    <m/>
    <m/>
    <m/>
    <m/>
    <m/>
    <m/>
    <m/>
    <m/>
    <m/>
    <m/>
    <m/>
    <m/>
    <m/>
    <m/>
    <m/>
    <m/>
    <s v="資料清單"/>
    <x v="11"/>
    <x v="69"/>
    <x v="60"/>
    <x v="7"/>
    <e v="#N/A"/>
    <s v="Customer Project Name"/>
    <x v="187"/>
    <x v="88"/>
    <x v="0"/>
    <x v="192"/>
    <x v="4"/>
    <s v="IEC_STD_V10 &gt;&gt; Common &gt;&gt; AutoMetaDataCustomer Project Name"/>
    <x v="3"/>
    <x v="0"/>
    <s v="客戶專案名稱Dimension"/>
    <s v="競標中RFQ"/>
    <n v="350"/>
    <n v="577"/>
    <n v="0"/>
    <s v=""/>
    <n v="0"/>
    <n v="0"/>
    <n v="949"/>
    <x v="88"/>
    <s v="Proposal RFQ"/>
    <x v="58"/>
    <e v="#N/A"/>
    <x v="0"/>
    <s v="E.2.3.0:"/>
    <x v="131"/>
    <x v="131"/>
    <x v="547"/>
    <x v="187"/>
    <x v="187"/>
    <x v="204"/>
    <x v="0"/>
    <x v="0"/>
    <x v="0"/>
    <x v="1"/>
    <m/>
    <x v="0"/>
    <x v="3"/>
    <s v="Proposal RFQ_Customer Project Name"/>
    <x v="584"/>
    <x v="3"/>
    <x v="0"/>
    <x v="3"/>
    <x v="0"/>
    <x v="0"/>
    <x v="0"/>
    <s v="DM_PROPOSAL_RFQ"/>
    <s v="CUSTOMER_PROJECT_NAME"/>
    <x v="87"/>
    <x v="152"/>
    <x v="0"/>
    <n v="8"/>
    <x v="3"/>
    <x v="3"/>
    <x v="0"/>
    <s v=""/>
    <s v=""/>
    <n v="584"/>
    <s v="-584"/>
    <x v="0"/>
    <x v="0"/>
    <x v="0"/>
    <x v="187"/>
    <x v="4"/>
    <s v="專案名稱(外部)"/>
    <s v=""/>
    <s v=""/>
    <x v="0"/>
    <x v="60"/>
    <m/>
    <s v="^()$"/>
    <n v="9"/>
    <x v="0"/>
    <x v="0"/>
    <x v="0"/>
    <x v="0"/>
    <x v="1"/>
    <x v="1"/>
    <b v="0"/>
    <x v="1"/>
    <x v="1"/>
    <n v="0"/>
    <x v="0"/>
    <b v="0"/>
    <b v="0"/>
    <b v="0"/>
    <b v="0"/>
    <b v="0"/>
    <b v="0"/>
    <b v="0"/>
    <b v="0"/>
    <b v="0"/>
    <b v="0"/>
    <b v="0"/>
    <x v="1"/>
    <x v="1"/>
    <n v="0"/>
    <x v="28"/>
    <x v="0"/>
  </r>
  <r>
    <m/>
    <s v="BPM"/>
    <x v="7"/>
    <x v="192"/>
    <x v="192"/>
    <x v="92"/>
    <x v="197"/>
    <s v="Node, SC"/>
    <x v="3"/>
    <m/>
    <s v="N/A"/>
    <s v="Confidential"/>
    <x v="1"/>
    <m/>
    <x v="3"/>
    <s v="BPM"/>
    <x v="4"/>
    <x v="3"/>
    <x v="0"/>
    <x v="0"/>
    <s v="DM_PROPOSAL_RFQ"/>
    <s v="PRODUCT_CATEGORY"/>
    <m/>
    <m/>
    <m/>
    <m/>
    <m/>
    <m/>
    <m/>
    <m/>
    <m/>
    <m/>
    <m/>
    <m/>
    <m/>
    <m/>
    <m/>
    <m/>
    <m/>
    <m/>
    <s v="資料清單"/>
    <x v="11"/>
    <x v="70"/>
    <x v="60"/>
    <x v="7"/>
    <e v="#N/A"/>
    <s v="Product Category"/>
    <x v="192"/>
    <x v="92"/>
    <x v="0"/>
    <x v="197"/>
    <x v="4"/>
    <s v="IEC_STD_V10 &gt;&gt; Common &gt;&gt; AutoMetaDataProduct Category"/>
    <x v="3"/>
    <x v="1"/>
    <s v="專案主產品類別Dimension"/>
    <s v="競標中RFQ"/>
    <n v="355"/>
    <n v="577"/>
    <n v="0"/>
    <s v=""/>
    <n v="0"/>
    <n v="0"/>
    <n v="355"/>
    <x v="103"/>
    <s v="Proposal RFQ"/>
    <x v="58"/>
    <e v="#N/A"/>
    <x v="0"/>
    <s v="E.2.3.0:"/>
    <x v="132"/>
    <x v="132"/>
    <x v="548"/>
    <x v="192"/>
    <x v="192"/>
    <x v="208"/>
    <x v="0"/>
    <x v="0"/>
    <x v="0"/>
    <x v="1"/>
    <m/>
    <x v="0"/>
    <x v="3"/>
    <s v="Proposal RFQ_Product Category"/>
    <x v="585"/>
    <x v="3"/>
    <x v="0"/>
    <x v="3"/>
    <x v="0"/>
    <x v="0"/>
    <x v="0"/>
    <s v="DM_PROPOSAL_RFQ"/>
    <s v="PRODUCT_CATEGORY"/>
    <x v="87"/>
    <x v="157"/>
    <x v="0"/>
    <n v="8"/>
    <x v="3"/>
    <x v="3"/>
    <x v="4"/>
    <s v=""/>
    <s v=""/>
    <n v="585"/>
    <s v="-585"/>
    <x v="0"/>
    <x v="0"/>
    <x v="0"/>
    <x v="192"/>
    <x v="4"/>
    <s v="Product Category"/>
    <s v=""/>
    <s v=""/>
    <x v="0"/>
    <x v="60"/>
    <m/>
    <s v="^()$"/>
    <n v="9"/>
    <x v="0"/>
    <x v="0"/>
    <x v="0"/>
    <x v="0"/>
    <x v="1"/>
    <x v="1"/>
    <b v="0"/>
    <x v="1"/>
    <x v="1"/>
    <n v="0"/>
    <x v="0"/>
    <b v="0"/>
    <b v="0"/>
    <b v="0"/>
    <b v="0"/>
    <b v="0"/>
    <b v="0"/>
    <b v="0"/>
    <b v="0"/>
    <b v="0"/>
    <b v="0"/>
    <b v="0"/>
    <x v="1"/>
    <x v="1"/>
    <n v="0"/>
    <x v="11"/>
    <x v="0"/>
  </r>
  <r>
    <m/>
    <s v="BPM"/>
    <x v="7"/>
    <x v="194"/>
    <x v="194"/>
    <x v="93"/>
    <x v="199"/>
    <m/>
    <x v="3"/>
    <m/>
    <m/>
    <m/>
    <x v="0"/>
    <m/>
    <x v="3"/>
    <s v="BPM"/>
    <x v="4"/>
    <x v="3"/>
    <x v="0"/>
    <x v="0"/>
    <s v="DM_PROPOSAL_RFQ"/>
    <s v="PROJECT_SUMMARY"/>
    <m/>
    <m/>
    <m/>
    <m/>
    <m/>
    <m/>
    <m/>
    <m/>
    <m/>
    <m/>
    <m/>
    <m/>
    <m/>
    <m/>
    <m/>
    <m/>
    <m/>
    <m/>
    <s v="資料清單"/>
    <x v="11"/>
    <x v="71"/>
    <x v="60"/>
    <x v="7"/>
    <e v="#N/A"/>
    <s v="Project Summary"/>
    <x v="194"/>
    <x v="93"/>
    <x v="0"/>
    <x v="199"/>
    <x v="4"/>
    <s v="IEC_STD_V10 &gt;&gt; Common &gt;&gt; AutoMetaDataProject Summary"/>
    <x v="3"/>
    <x v="3"/>
    <s v="專案總覽Dimension"/>
    <s v="競標中RFQ"/>
    <n v="357"/>
    <n v="577"/>
    <n v="0"/>
    <s v=""/>
    <n v="0"/>
    <n v="0"/>
    <n v="357"/>
    <x v="105"/>
    <s v="Proposal RFQ"/>
    <x v="58"/>
    <e v="#N/A"/>
    <x v="0"/>
    <s v="E.2.3.0:"/>
    <x v="133"/>
    <x v="133"/>
    <x v="549"/>
    <x v="194"/>
    <x v="194"/>
    <x v="205"/>
    <x v="0"/>
    <x v="0"/>
    <x v="0"/>
    <x v="0"/>
    <m/>
    <x v="0"/>
    <x v="3"/>
    <s v="Proposal RFQ_Project Summary"/>
    <x v="586"/>
    <x v="3"/>
    <x v="0"/>
    <x v="3"/>
    <x v="0"/>
    <x v="0"/>
    <x v="0"/>
    <s v="DM_PROPOSAL_RFQ"/>
    <s v="PROJECT_SUMMARY"/>
    <x v="87"/>
    <x v="159"/>
    <x v="0"/>
    <n v="8"/>
    <x v="3"/>
    <x v="3"/>
    <x v="4"/>
    <s v=""/>
    <s v=""/>
    <n v="586"/>
    <s v="-586"/>
    <x v="0"/>
    <x v="0"/>
    <x v="0"/>
    <x v="194"/>
    <x v="4"/>
    <s v="Project Description"/>
    <s v=""/>
    <s v=""/>
    <x v="0"/>
    <x v="60"/>
    <m/>
    <s v="^()$"/>
    <n v="9"/>
    <x v="0"/>
    <x v="0"/>
    <x v="0"/>
    <x v="0"/>
    <x v="1"/>
    <x v="1"/>
    <b v="0"/>
    <x v="1"/>
    <x v="1"/>
    <n v="0"/>
    <x v="0"/>
    <b v="0"/>
    <b v="0"/>
    <b v="0"/>
    <b v="0"/>
    <b v="0"/>
    <b v="0"/>
    <b v="1"/>
    <b v="0"/>
    <b v="0"/>
    <b v="0"/>
    <b v="0"/>
    <x v="0"/>
    <x v="7"/>
    <n v="1"/>
    <x v="18"/>
    <x v="0"/>
  </r>
  <r>
    <m/>
    <s v="BPM"/>
    <x v="7"/>
    <x v="190"/>
    <x v="190"/>
    <x v="157"/>
    <x v="195"/>
    <s v="透過申請WBS_Code，PDM 先預設產生Planning，PM 會再上PDM 更改, EVT, DVT, MP_x000a_"/>
    <x v="3"/>
    <m/>
    <m/>
    <m/>
    <x v="2"/>
    <s v="EVT, DVT, MP..."/>
    <x v="3"/>
    <s v="BPM"/>
    <x v="4"/>
    <x v="3"/>
    <x v="0"/>
    <x v="0"/>
    <s v="DM_PROPOSAL_RFQ"/>
    <s v="PROJECT_STAGE"/>
    <m/>
    <m/>
    <m/>
    <m/>
    <m/>
    <m/>
    <m/>
    <m/>
    <m/>
    <m/>
    <m/>
    <m/>
    <m/>
    <m/>
    <m/>
    <m/>
    <m/>
    <m/>
    <s v="資料清單"/>
    <x v="11"/>
    <x v="72"/>
    <x v="60"/>
    <x v="7"/>
    <e v="#N/A"/>
    <s v="Project Stage"/>
    <x v="190"/>
    <x v="157"/>
    <x v="0"/>
    <x v="195"/>
    <x v="4"/>
    <s v="IEC_STD_V10 &gt;&gt; Common &gt;&gt; AutoMetaDataProject Stage"/>
    <x v="3"/>
    <x v="3"/>
    <s v="專案階段Dimension"/>
    <s v="競標中RFQ"/>
    <n v="353"/>
    <n v="577"/>
    <n v="0"/>
    <s v=""/>
    <n v="0"/>
    <n v="0"/>
    <n v="955"/>
    <x v="89"/>
    <s v="Proposal RFQ"/>
    <x v="58"/>
    <e v="#N/A"/>
    <x v="0"/>
    <s v="E.2.3.0:"/>
    <x v="134"/>
    <x v="134"/>
    <x v="550"/>
    <x v="190"/>
    <x v="190"/>
    <x v="206"/>
    <x v="28"/>
    <x v="0"/>
    <x v="0"/>
    <x v="2"/>
    <m/>
    <x v="0"/>
    <x v="3"/>
    <s v="Proposal RFQ_Project Stage"/>
    <x v="587"/>
    <x v="3"/>
    <x v="0"/>
    <x v="3"/>
    <x v="0"/>
    <x v="0"/>
    <x v="0"/>
    <s v="DM_PROPOSAL_RFQ"/>
    <s v="PROJECT_STAGE"/>
    <x v="87"/>
    <x v="155"/>
    <x v="0"/>
    <n v="8"/>
    <x v="3"/>
    <x v="3"/>
    <x v="0"/>
    <s v=""/>
    <s v=""/>
    <n v="587"/>
    <s v="-587"/>
    <x v="0"/>
    <x v="0"/>
    <x v="0"/>
    <x v="190"/>
    <x v="4"/>
    <s v="專案目前屬於的stage名稱"/>
    <s v=""/>
    <s v=""/>
    <x v="0"/>
    <x v="60"/>
    <m/>
    <s v="^()$"/>
    <n v="9"/>
    <x v="0"/>
    <x v="0"/>
    <x v="0"/>
    <x v="0"/>
    <x v="1"/>
    <x v="1"/>
    <b v="0"/>
    <x v="1"/>
    <x v="1"/>
    <n v="0"/>
    <x v="0"/>
    <b v="0"/>
    <b v="0"/>
    <b v="0"/>
    <b v="0"/>
    <b v="1"/>
    <b v="0"/>
    <b v="1"/>
    <b v="0"/>
    <b v="0"/>
    <b v="0"/>
    <b v="0"/>
    <x v="0"/>
    <x v="14"/>
    <n v="1"/>
    <x v="12"/>
    <x v="0"/>
  </r>
  <r>
    <m/>
    <s v="BPM"/>
    <x v="7"/>
    <x v="195"/>
    <x v="195"/>
    <x v="94"/>
    <x v="200"/>
    <m/>
    <x v="4"/>
    <m/>
    <m/>
    <m/>
    <x v="0"/>
    <m/>
    <x v="14"/>
    <s v="BPM"/>
    <x v="4"/>
    <x v="3"/>
    <x v="0"/>
    <x v="0"/>
    <s v="DM_PROPOSAL_RFQ"/>
    <s v="RFQ_PLAN_NPI_START_DATE"/>
    <m/>
    <m/>
    <m/>
    <m/>
    <m/>
    <m/>
    <m/>
    <m/>
    <m/>
    <m/>
    <m/>
    <m/>
    <m/>
    <m/>
    <m/>
    <m/>
    <m/>
    <m/>
    <s v="資料清單"/>
    <x v="11"/>
    <x v="73"/>
    <x v="60"/>
    <x v="7"/>
    <e v="#N/A"/>
    <s v="RFQ_Plan_NPI_Start Date"/>
    <x v="195"/>
    <x v="94"/>
    <x v="0"/>
    <x v="200"/>
    <x v="4"/>
    <s v="IEC_STD_V10 &gt;&gt; Common &gt;&gt; AutoMetaDataRFQ_Plan_NPI_Start Date"/>
    <x v="4"/>
    <x v="3"/>
    <s v="預計專案時程 - NPI開始日期Measure"/>
    <s v="競標中RFQ"/>
    <n v="358"/>
    <n v="577"/>
    <n v="0"/>
    <s v=""/>
    <n v="0"/>
    <n v="0"/>
    <n v="358"/>
    <x v="115"/>
    <s v="Proposal RFQ"/>
    <x v="58"/>
    <e v="#N/A"/>
    <x v="0"/>
    <s v="E.2.3.0:"/>
    <x v="135"/>
    <x v="135"/>
    <x v="551"/>
    <x v="195"/>
    <x v="195"/>
    <x v="205"/>
    <x v="0"/>
    <x v="0"/>
    <x v="0"/>
    <x v="0"/>
    <m/>
    <x v="0"/>
    <x v="4"/>
    <s v="Proposal RFQ_RFQ_Plan_NPI_Start Date"/>
    <x v="588"/>
    <x v="4"/>
    <x v="0"/>
    <x v="3"/>
    <x v="0"/>
    <x v="0"/>
    <x v="0"/>
    <s v="DM_PROPOSAL_RFQ"/>
    <s v="RFQ_PLAN_NPI_START_DATE"/>
    <x v="87"/>
    <x v="160"/>
    <x v="0"/>
    <n v="8"/>
    <x v="3"/>
    <x v="3"/>
    <x v="4"/>
    <s v=""/>
    <s v=""/>
    <n v="588"/>
    <s v="-588"/>
    <x v="0"/>
    <x v="0"/>
    <x v="0"/>
    <x v="195"/>
    <x v="4"/>
    <s v="預計NPI開始日期"/>
    <s v=""/>
    <s v=""/>
    <x v="0"/>
    <x v="60"/>
    <m/>
    <s v="^()$"/>
    <n v="9"/>
    <x v="0"/>
    <x v="0"/>
    <x v="0"/>
    <x v="0"/>
    <x v="1"/>
    <x v="1"/>
    <b v="0"/>
    <x v="1"/>
    <x v="1"/>
    <n v="0"/>
    <x v="0"/>
    <b v="0"/>
    <b v="1"/>
    <b v="0"/>
    <b v="0"/>
    <b v="0"/>
    <b v="0"/>
    <b v="1"/>
    <b v="0"/>
    <b v="0"/>
    <b v="0"/>
    <b v="0"/>
    <x v="0"/>
    <x v="9"/>
    <n v="1"/>
    <x v="23"/>
    <x v="0"/>
  </r>
  <r>
    <m/>
    <s v="BPM"/>
    <x v="7"/>
    <x v="196"/>
    <x v="196"/>
    <x v="95"/>
    <x v="201"/>
    <m/>
    <x v="4"/>
    <m/>
    <m/>
    <m/>
    <x v="0"/>
    <m/>
    <x v="15"/>
    <s v="BPM"/>
    <x v="4"/>
    <x v="3"/>
    <x v="0"/>
    <x v="0"/>
    <s v="DM_PROPOSAL_RFQ"/>
    <s v="RFQ_PLAN_MP_START_DATE"/>
    <m/>
    <m/>
    <m/>
    <m/>
    <m/>
    <m/>
    <m/>
    <m/>
    <m/>
    <m/>
    <m/>
    <m/>
    <m/>
    <m/>
    <m/>
    <m/>
    <m/>
    <m/>
    <s v="資料清單"/>
    <x v="11"/>
    <x v="74"/>
    <x v="60"/>
    <x v="7"/>
    <e v="#N/A"/>
    <s v="RFQ_Plan_MP_Start Date"/>
    <x v="196"/>
    <x v="95"/>
    <x v="0"/>
    <x v="201"/>
    <x v="4"/>
    <s v="IEC_STD_V10 &gt;&gt; Common &gt;&gt; AutoMetaDataRFQ_Plan_MP_Start Date"/>
    <x v="4"/>
    <x v="3"/>
    <s v="預計專案時程 - MP開始日期Measure"/>
    <s v="競標中RFQ"/>
    <n v="359"/>
    <n v="577"/>
    <n v="0"/>
    <s v=""/>
    <n v="0"/>
    <n v="0"/>
    <n v="359"/>
    <x v="116"/>
    <s v="Proposal RFQ"/>
    <x v="58"/>
    <e v="#N/A"/>
    <x v="0"/>
    <s v="E.2.3.1:"/>
    <x v="0"/>
    <x v="0"/>
    <x v="552"/>
    <x v="196"/>
    <x v="196"/>
    <x v="205"/>
    <x v="0"/>
    <x v="0"/>
    <x v="0"/>
    <x v="0"/>
    <m/>
    <x v="0"/>
    <x v="4"/>
    <s v="Proposal RFQ_RFQ_Plan_MP_Start Date"/>
    <x v="589"/>
    <x v="4"/>
    <x v="0"/>
    <x v="3"/>
    <x v="0"/>
    <x v="0"/>
    <x v="0"/>
    <s v="DM_PROPOSAL_RFQ"/>
    <s v="RFQ_PLAN_MP_START_DATE"/>
    <x v="87"/>
    <x v="161"/>
    <x v="0"/>
    <n v="8"/>
    <x v="6"/>
    <x v="6"/>
    <x v="4"/>
    <s v=""/>
    <s v=""/>
    <n v="589"/>
    <s v="-589"/>
    <x v="0"/>
    <x v="0"/>
    <x v="0"/>
    <x v="196"/>
    <x v="4"/>
    <s v="預計MP日期"/>
    <s v=""/>
    <s v=""/>
    <x v="0"/>
    <x v="60"/>
    <m/>
    <s v="^()$"/>
    <n v="9"/>
    <x v="0"/>
    <x v="0"/>
    <x v="0"/>
    <x v="0"/>
    <x v="1"/>
    <x v="1"/>
    <b v="0"/>
    <x v="1"/>
    <x v="1"/>
    <n v="0"/>
    <x v="0"/>
    <b v="0"/>
    <b v="1"/>
    <b v="0"/>
    <b v="0"/>
    <b v="0"/>
    <b v="1"/>
    <b v="1"/>
    <b v="0"/>
    <b v="0"/>
    <b v="0"/>
    <b v="0"/>
    <x v="0"/>
    <x v="18"/>
    <n v="1"/>
    <x v="17"/>
    <x v="0"/>
  </r>
  <r>
    <m/>
    <s v="BPM"/>
    <x v="7"/>
    <x v="197"/>
    <x v="197"/>
    <x v="96"/>
    <x v="202"/>
    <m/>
    <x v="4"/>
    <m/>
    <m/>
    <m/>
    <x v="0"/>
    <m/>
    <x v="16"/>
    <s v="BPM"/>
    <x v="4"/>
    <x v="3"/>
    <x v="0"/>
    <x v="0"/>
    <s v="DM_PROPOSAL_RFQ"/>
    <s v="RFQ_PLAN_EVT_START_DATE"/>
    <m/>
    <m/>
    <m/>
    <m/>
    <m/>
    <m/>
    <m/>
    <m/>
    <m/>
    <m/>
    <m/>
    <m/>
    <m/>
    <m/>
    <m/>
    <m/>
    <m/>
    <m/>
    <s v="資料清單"/>
    <x v="11"/>
    <x v="75"/>
    <x v="60"/>
    <x v="7"/>
    <e v="#N/A"/>
    <s v="RFQ_Plan_EVT_Start Date"/>
    <x v="197"/>
    <x v="96"/>
    <x v="0"/>
    <x v="202"/>
    <x v="4"/>
    <s v="IEC_STD_V10 &gt;&gt; Common &gt;&gt; AutoMetaDataRFQ_Plan_EVT_Start Date"/>
    <x v="4"/>
    <x v="3"/>
    <s v="預計專案時程 - EVT開始日期Measure"/>
    <s v="競標中RFQ"/>
    <n v="360"/>
    <n v="577"/>
    <n v="0"/>
    <s v=""/>
    <n v="0"/>
    <n v="0"/>
    <n v="360"/>
    <x v="117"/>
    <s v="Proposal RFQ"/>
    <x v="58"/>
    <e v="#N/A"/>
    <x v="0"/>
    <s v="E.2.3.2:"/>
    <x v="0"/>
    <x v="0"/>
    <x v="553"/>
    <x v="197"/>
    <x v="197"/>
    <x v="205"/>
    <x v="0"/>
    <x v="0"/>
    <x v="0"/>
    <x v="0"/>
    <m/>
    <x v="0"/>
    <x v="4"/>
    <s v="Proposal RFQ_RFQ_Plan_EVT_Start Date"/>
    <x v="590"/>
    <x v="4"/>
    <x v="0"/>
    <x v="3"/>
    <x v="0"/>
    <x v="0"/>
    <x v="0"/>
    <s v="DM_PROPOSAL_RFQ"/>
    <s v="RFQ_PLAN_EVT_START_DATE"/>
    <x v="87"/>
    <x v="162"/>
    <x v="0"/>
    <n v="8"/>
    <x v="7"/>
    <x v="7"/>
    <x v="4"/>
    <s v=""/>
    <s v=""/>
    <n v="590"/>
    <s v="-590"/>
    <x v="0"/>
    <x v="0"/>
    <x v="0"/>
    <x v="197"/>
    <x v="4"/>
    <s v="預計EVT開始日期"/>
    <s v=""/>
    <s v=""/>
    <x v="0"/>
    <x v="60"/>
    <m/>
    <s v="^()$"/>
    <n v="9"/>
    <x v="0"/>
    <x v="0"/>
    <x v="0"/>
    <x v="0"/>
    <x v="1"/>
    <x v="1"/>
    <b v="0"/>
    <x v="1"/>
    <x v="1"/>
    <n v="0"/>
    <x v="0"/>
    <b v="0"/>
    <b v="1"/>
    <b v="0"/>
    <b v="0"/>
    <b v="0"/>
    <b v="1"/>
    <b v="1"/>
    <b v="0"/>
    <b v="0"/>
    <b v="0"/>
    <b v="0"/>
    <x v="0"/>
    <x v="18"/>
    <n v="1"/>
    <x v="23"/>
    <x v="0"/>
  </r>
  <r>
    <m/>
    <s v="BPM"/>
    <x v="7"/>
    <x v="198"/>
    <x v="198"/>
    <x v="97"/>
    <x v="203"/>
    <m/>
    <x v="4"/>
    <m/>
    <m/>
    <m/>
    <x v="0"/>
    <m/>
    <x v="17"/>
    <s v="BPM"/>
    <x v="4"/>
    <x v="3"/>
    <x v="0"/>
    <x v="0"/>
    <s v="DM_PROPOSAL_RFQ"/>
    <s v="RFQ_PLAN_DVT_START_DATE"/>
    <m/>
    <m/>
    <m/>
    <m/>
    <m/>
    <m/>
    <m/>
    <m/>
    <m/>
    <m/>
    <m/>
    <m/>
    <m/>
    <m/>
    <m/>
    <m/>
    <m/>
    <m/>
    <s v="資料清單"/>
    <x v="11"/>
    <x v="76"/>
    <x v="60"/>
    <x v="7"/>
    <e v="#N/A"/>
    <s v="RFQ_Plan_DVT_Start Date"/>
    <x v="198"/>
    <x v="97"/>
    <x v="0"/>
    <x v="203"/>
    <x v="4"/>
    <s v="IEC_STD_V10 &gt;&gt; Common &gt;&gt; AutoMetaDataRFQ_Plan_DVT_Start Date"/>
    <x v="4"/>
    <x v="3"/>
    <s v="預計專案時程 - DVT開始日期Measure"/>
    <s v="競標中RFQ"/>
    <n v="361"/>
    <n v="577"/>
    <n v="0"/>
    <s v=""/>
    <n v="0"/>
    <n v="0"/>
    <n v="361"/>
    <x v="118"/>
    <s v="Proposal RFQ"/>
    <x v="58"/>
    <e v="#N/A"/>
    <x v="0"/>
    <s v="E.2.3.3:"/>
    <x v="0"/>
    <x v="0"/>
    <x v="554"/>
    <x v="198"/>
    <x v="198"/>
    <x v="205"/>
    <x v="0"/>
    <x v="0"/>
    <x v="0"/>
    <x v="0"/>
    <m/>
    <x v="0"/>
    <x v="4"/>
    <s v="Proposal RFQ_RFQ_Plan_DVT_Start Date"/>
    <x v="591"/>
    <x v="4"/>
    <x v="0"/>
    <x v="3"/>
    <x v="0"/>
    <x v="0"/>
    <x v="0"/>
    <s v="DM_PROPOSAL_RFQ"/>
    <s v="RFQ_PLAN_DVT_START_DATE"/>
    <x v="87"/>
    <x v="163"/>
    <x v="0"/>
    <n v="8"/>
    <x v="8"/>
    <x v="8"/>
    <x v="4"/>
    <s v=""/>
    <s v=""/>
    <n v="591"/>
    <s v="-591"/>
    <x v="0"/>
    <x v="0"/>
    <x v="0"/>
    <x v="198"/>
    <x v="4"/>
    <s v="預計DVT開始日期"/>
    <s v=""/>
    <s v=""/>
    <x v="0"/>
    <x v="60"/>
    <m/>
    <s v="^()$"/>
    <n v="9"/>
    <x v="0"/>
    <x v="0"/>
    <x v="0"/>
    <x v="0"/>
    <x v="1"/>
    <x v="1"/>
    <b v="0"/>
    <x v="1"/>
    <x v="1"/>
    <n v="0"/>
    <x v="0"/>
    <b v="0"/>
    <b v="1"/>
    <b v="0"/>
    <b v="0"/>
    <b v="0"/>
    <b v="1"/>
    <b v="1"/>
    <b v="0"/>
    <b v="0"/>
    <b v="0"/>
    <b v="0"/>
    <x v="0"/>
    <x v="18"/>
    <n v="1"/>
    <x v="23"/>
    <x v="0"/>
  </r>
  <r>
    <m/>
    <s v="BPM"/>
    <x v="7"/>
    <x v="199"/>
    <x v="199"/>
    <x v="98"/>
    <x v="204"/>
    <m/>
    <x v="4"/>
    <m/>
    <m/>
    <m/>
    <x v="0"/>
    <m/>
    <x v="18"/>
    <s v="BPM"/>
    <x v="4"/>
    <x v="3"/>
    <x v="0"/>
    <x v="0"/>
    <s v="DM_PROPOSAL_RFQ"/>
    <s v="RFQ_PLAN_PVT_START_DATE"/>
    <m/>
    <m/>
    <m/>
    <m/>
    <m/>
    <m/>
    <m/>
    <m/>
    <m/>
    <m/>
    <m/>
    <m/>
    <m/>
    <m/>
    <m/>
    <m/>
    <m/>
    <m/>
    <s v="資料清單"/>
    <x v="11"/>
    <x v="77"/>
    <x v="60"/>
    <x v="7"/>
    <e v="#N/A"/>
    <s v="RFQ_Plan_PVT_Start Date"/>
    <x v="199"/>
    <x v="98"/>
    <x v="0"/>
    <x v="204"/>
    <x v="4"/>
    <s v="IEC_STD_V10 &gt;&gt; Common &gt;&gt; AutoMetaDataRFQ_Plan_PVT_Start Date"/>
    <x v="4"/>
    <x v="3"/>
    <s v="預計專案時程 - PVT開始日期Measure"/>
    <s v="競標中RFQ"/>
    <n v="362"/>
    <n v="577"/>
    <n v="0"/>
    <s v=""/>
    <n v="0"/>
    <n v="0"/>
    <n v="362"/>
    <x v="119"/>
    <s v="Proposal RFQ"/>
    <x v="58"/>
    <e v="#N/A"/>
    <x v="0"/>
    <s v="E.2.3.4:"/>
    <x v="0"/>
    <x v="0"/>
    <x v="555"/>
    <x v="199"/>
    <x v="199"/>
    <x v="205"/>
    <x v="0"/>
    <x v="0"/>
    <x v="0"/>
    <x v="0"/>
    <m/>
    <x v="0"/>
    <x v="4"/>
    <s v="Proposal RFQ_RFQ_Plan_PVT_Start Date"/>
    <x v="592"/>
    <x v="4"/>
    <x v="0"/>
    <x v="3"/>
    <x v="0"/>
    <x v="0"/>
    <x v="0"/>
    <s v="DM_PROPOSAL_RFQ"/>
    <s v="RFQ_PLAN_PVT_START_DATE"/>
    <x v="87"/>
    <x v="164"/>
    <x v="0"/>
    <n v="8"/>
    <x v="9"/>
    <x v="9"/>
    <x v="4"/>
    <s v=""/>
    <s v=""/>
    <n v="592"/>
    <s v="-592"/>
    <x v="0"/>
    <x v="0"/>
    <x v="0"/>
    <x v="199"/>
    <x v="4"/>
    <s v="預計PVT開始日期"/>
    <s v=""/>
    <s v=""/>
    <x v="0"/>
    <x v="60"/>
    <m/>
    <s v="^()$"/>
    <n v="9"/>
    <x v="0"/>
    <x v="0"/>
    <x v="0"/>
    <x v="0"/>
    <x v="1"/>
    <x v="1"/>
    <b v="0"/>
    <x v="1"/>
    <x v="1"/>
    <n v="0"/>
    <x v="0"/>
    <b v="0"/>
    <b v="1"/>
    <b v="0"/>
    <b v="0"/>
    <b v="0"/>
    <b v="1"/>
    <b v="1"/>
    <b v="0"/>
    <b v="0"/>
    <b v="0"/>
    <b v="0"/>
    <x v="0"/>
    <x v="18"/>
    <n v="1"/>
    <x v="23"/>
    <x v="0"/>
  </r>
  <r>
    <m/>
    <s v="BPM"/>
    <x v="7"/>
    <x v="200"/>
    <x v="200"/>
    <x v="99"/>
    <x v="205"/>
    <m/>
    <x v="4"/>
    <m/>
    <m/>
    <m/>
    <x v="0"/>
    <m/>
    <x v="19"/>
    <s v="BPM"/>
    <x v="4"/>
    <x v="3"/>
    <x v="0"/>
    <x v="0"/>
    <s v="DM_PROPOSAL_RFQ"/>
    <s v="RFQ_PLAN_START_DATE"/>
    <m/>
    <m/>
    <m/>
    <m/>
    <m/>
    <m/>
    <m/>
    <m/>
    <m/>
    <m/>
    <m/>
    <m/>
    <m/>
    <m/>
    <m/>
    <m/>
    <m/>
    <m/>
    <s v="資料清單"/>
    <x v="11"/>
    <x v="78"/>
    <x v="60"/>
    <x v="7"/>
    <e v="#N/A"/>
    <s v="RFQ_Plan_Start Date"/>
    <x v="200"/>
    <x v="99"/>
    <x v="0"/>
    <x v="205"/>
    <x v="4"/>
    <s v="IEC_STD_V10 &gt;&gt; Common &gt;&gt; AutoMetaDataRFQ_Plan_Start Date"/>
    <x v="4"/>
    <x v="3"/>
    <s v="預計專案時程Measure"/>
    <s v="競標中RFQ"/>
    <n v="363"/>
    <n v="577"/>
    <n v="0"/>
    <s v=""/>
    <n v="0"/>
    <n v="0"/>
    <n v="363"/>
    <x v="120"/>
    <s v="Proposal RFQ"/>
    <x v="58"/>
    <e v="#N/A"/>
    <x v="0"/>
    <s v="E.2.3.5:"/>
    <x v="0"/>
    <x v="0"/>
    <x v="556"/>
    <x v="200"/>
    <x v="200"/>
    <x v="205"/>
    <x v="0"/>
    <x v="0"/>
    <x v="0"/>
    <x v="0"/>
    <m/>
    <x v="0"/>
    <x v="4"/>
    <s v="Proposal RFQ_RFQ_Plan_Start Date"/>
    <x v="593"/>
    <x v="4"/>
    <x v="0"/>
    <x v="3"/>
    <x v="0"/>
    <x v="0"/>
    <x v="0"/>
    <s v="DM_PROPOSAL_RFQ"/>
    <s v="RFQ_PLAN_START_DATE"/>
    <x v="87"/>
    <x v="165"/>
    <x v="0"/>
    <n v="8"/>
    <x v="10"/>
    <x v="10"/>
    <x v="4"/>
    <s v=""/>
    <s v=""/>
    <n v="593"/>
    <s v="-593"/>
    <x v="0"/>
    <x v="0"/>
    <x v="0"/>
    <x v="200"/>
    <x v="4"/>
    <s v="預計開始日期"/>
    <s v=""/>
    <s v=""/>
    <x v="0"/>
    <x v="60"/>
    <m/>
    <s v="^()$"/>
    <n v="9"/>
    <x v="0"/>
    <x v="0"/>
    <x v="0"/>
    <x v="0"/>
    <x v="1"/>
    <x v="1"/>
    <b v="0"/>
    <x v="1"/>
    <x v="1"/>
    <n v="0"/>
    <x v="0"/>
    <b v="0"/>
    <b v="1"/>
    <b v="0"/>
    <b v="0"/>
    <b v="0"/>
    <b v="1"/>
    <b v="1"/>
    <b v="0"/>
    <b v="0"/>
    <b v="0"/>
    <b v="0"/>
    <x v="0"/>
    <x v="18"/>
    <n v="1"/>
    <x v="5"/>
    <x v="0"/>
  </r>
  <r>
    <m/>
    <s v="BPM"/>
    <x v="7"/>
    <x v="209"/>
    <x v="209"/>
    <x v="108"/>
    <x v="214"/>
    <m/>
    <x v="4"/>
    <m/>
    <m/>
    <m/>
    <x v="0"/>
    <m/>
    <x v="3"/>
    <s v="BPM"/>
    <x v="4"/>
    <x v="3"/>
    <x v="0"/>
    <x v="0"/>
    <s v="DM_PROPOSAL_RFQ"/>
    <s v="ESTIMATED_NET_PROFIT_%"/>
    <m/>
    <m/>
    <m/>
    <m/>
    <m/>
    <m/>
    <m/>
    <m/>
    <m/>
    <m/>
    <m/>
    <m/>
    <m/>
    <m/>
    <m/>
    <m/>
    <m/>
    <m/>
    <s v="資料清單"/>
    <x v="11"/>
    <x v="79"/>
    <x v="60"/>
    <x v="7"/>
    <e v="#N/A"/>
    <s v="Estimated Net Profit %"/>
    <x v="209"/>
    <x v="108"/>
    <x v="0"/>
    <x v="214"/>
    <x v="4"/>
    <s v="IEC_STD_V10 &gt;&gt; Common &gt;&gt; AutoMetaDataEstimated Net Profit %"/>
    <x v="4"/>
    <x v="3"/>
    <s v="預估淨利率Measure"/>
    <s v="競標中RFQ"/>
    <n v="372"/>
    <n v="577"/>
    <n v="0"/>
    <s v=""/>
    <n v="0"/>
    <n v="0"/>
    <n v="372"/>
    <x v="121"/>
    <s v="Proposal RFQ"/>
    <x v="58"/>
    <e v="#N/A"/>
    <x v="0"/>
    <s v="E.2.3.0:"/>
    <x v="136"/>
    <x v="136"/>
    <x v="557"/>
    <x v="209"/>
    <x v="209"/>
    <x v="205"/>
    <x v="0"/>
    <x v="0"/>
    <x v="0"/>
    <x v="0"/>
    <m/>
    <x v="0"/>
    <x v="4"/>
    <s v="Proposal RFQ_Estimated Net Profit %"/>
    <x v="594"/>
    <x v="4"/>
    <x v="0"/>
    <x v="3"/>
    <x v="0"/>
    <x v="0"/>
    <x v="0"/>
    <s v="DM_PROPOSAL_RFQ"/>
    <s v="ESTIMATED_NET_PROFIT_%"/>
    <x v="87"/>
    <x v="174"/>
    <x v="0"/>
    <n v="8"/>
    <x v="3"/>
    <x v="3"/>
    <x v="4"/>
    <s v=""/>
    <s v=""/>
    <n v="594"/>
    <s v="-594"/>
    <x v="0"/>
    <x v="0"/>
    <x v="0"/>
    <x v="209"/>
    <x v="4"/>
    <s v="預估淨利率"/>
    <s v=""/>
    <s v=""/>
    <x v="0"/>
    <x v="60"/>
    <m/>
    <s v="^()$"/>
    <n v="9"/>
    <x v="0"/>
    <x v="0"/>
    <x v="0"/>
    <x v="0"/>
    <x v="1"/>
    <x v="1"/>
    <b v="0"/>
    <x v="1"/>
    <x v="1"/>
    <n v="0"/>
    <x v="0"/>
    <b v="0"/>
    <b v="0"/>
    <b v="0"/>
    <b v="0"/>
    <b v="0"/>
    <b v="0"/>
    <b v="1"/>
    <b v="0"/>
    <b v="1"/>
    <b v="0"/>
    <b v="0"/>
    <x v="0"/>
    <x v="15"/>
    <n v="2"/>
    <x v="17"/>
    <x v="0"/>
  </r>
  <r>
    <m/>
    <s v="BPM"/>
    <x v="7"/>
    <x v="206"/>
    <x v="206"/>
    <x v="105"/>
    <x v="211"/>
    <s v="開案時已計算預估產品投資報酬率，公式=(1+(NRE Revenue+Normal Net profit-NRE Spending/(1-RD sharing%))/(NRE Spending/(1-RD sharing%)))^(1/(預估產品生命週期（月）/12))-1"/>
    <x v="4"/>
    <m/>
    <m/>
    <m/>
    <x v="0"/>
    <m/>
    <x v="3"/>
    <s v="BPM"/>
    <x v="4"/>
    <x v="3"/>
    <x v="0"/>
    <x v="0"/>
    <s v="DM_PROPOSAL_RFQ"/>
    <s v="ESTIMATED_RETURN_ON_INVENSMENT_%"/>
    <m/>
    <m/>
    <m/>
    <m/>
    <m/>
    <m/>
    <m/>
    <m/>
    <m/>
    <m/>
    <m/>
    <m/>
    <m/>
    <m/>
    <m/>
    <m/>
    <m/>
    <m/>
    <s v="資料清單"/>
    <x v="11"/>
    <x v="80"/>
    <x v="60"/>
    <x v="7"/>
    <e v="#N/A"/>
    <s v="Estimated Return on Invensment %"/>
    <x v="206"/>
    <x v="105"/>
    <x v="0"/>
    <x v="211"/>
    <x v="4"/>
    <s v="IEC_STD_V10 &gt;&gt; Common &gt;&gt; AutoMetaDataEstimated Return on Invensment %"/>
    <x v="4"/>
    <x v="3"/>
    <s v="RFQ 預估ROIMeasure"/>
    <s v="競標中RFQ"/>
    <n v="369"/>
    <n v="577"/>
    <n v="0"/>
    <s v=""/>
    <n v="0"/>
    <n v="0"/>
    <n v="369"/>
    <x v="122"/>
    <s v="Proposal RFQ"/>
    <x v="58"/>
    <e v="#N/A"/>
    <x v="0"/>
    <s v="E.2.3.0:"/>
    <x v="137"/>
    <x v="137"/>
    <x v="558"/>
    <x v="206"/>
    <x v="206"/>
    <x v="213"/>
    <x v="0"/>
    <x v="0"/>
    <x v="0"/>
    <x v="0"/>
    <m/>
    <x v="0"/>
    <x v="4"/>
    <s v="Proposal RFQ_Estimated Return on Invensment %"/>
    <x v="595"/>
    <x v="4"/>
    <x v="0"/>
    <x v="3"/>
    <x v="0"/>
    <x v="0"/>
    <x v="0"/>
    <s v="DM_PROPOSAL_RFQ"/>
    <s v="ESTIMATED_RETURN_ON_INVENSMENT_%"/>
    <x v="87"/>
    <x v="171"/>
    <x v="0"/>
    <n v="8"/>
    <x v="3"/>
    <x v="3"/>
    <x v="4"/>
    <s v=""/>
    <s v=""/>
    <n v="595"/>
    <s v="-595"/>
    <x v="0"/>
    <x v="0"/>
    <x v="0"/>
    <x v="206"/>
    <x v="4"/>
    <s v="預估產品投資報酬率，透過上傳提供。"/>
    <s v=""/>
    <s v=""/>
    <x v="0"/>
    <x v="60"/>
    <m/>
    <s v="^()$"/>
    <n v="9"/>
    <x v="0"/>
    <x v="0"/>
    <x v="0"/>
    <x v="0"/>
    <x v="1"/>
    <x v="1"/>
    <b v="0"/>
    <x v="1"/>
    <x v="1"/>
    <n v="0"/>
    <x v="0"/>
    <b v="0"/>
    <b v="0"/>
    <b v="0"/>
    <b v="0"/>
    <b v="1"/>
    <b v="0"/>
    <b v="1"/>
    <b v="0"/>
    <b v="1"/>
    <b v="0"/>
    <b v="0"/>
    <x v="0"/>
    <x v="19"/>
    <n v="2"/>
    <x v="20"/>
    <x v="0"/>
  </r>
  <r>
    <m/>
    <s v="BPM"/>
    <x v="7"/>
    <x v="204"/>
    <x v="204"/>
    <x v="103"/>
    <x v="209"/>
    <m/>
    <x v="4"/>
    <m/>
    <m/>
    <m/>
    <x v="0"/>
    <m/>
    <x v="3"/>
    <s v="BPM"/>
    <x v="4"/>
    <x v="3"/>
    <x v="0"/>
    <x v="0"/>
    <s v="DM_PROPOSAL_RFQ"/>
    <s v="AMOUNT_OF_TARGET_SHIPMENT"/>
    <m/>
    <m/>
    <m/>
    <m/>
    <m/>
    <m/>
    <m/>
    <m/>
    <m/>
    <m/>
    <m/>
    <m/>
    <m/>
    <m/>
    <m/>
    <m/>
    <m/>
    <m/>
    <s v="資料清單"/>
    <x v="11"/>
    <x v="81"/>
    <x v="60"/>
    <x v="7"/>
    <e v="#N/A"/>
    <s v="Amount of Target shipment"/>
    <x v="204"/>
    <x v="103"/>
    <x v="0"/>
    <x v="209"/>
    <x v="4"/>
    <s v="IEC_STD_V10 &gt;&gt; Common &gt;&gt; AutoMetaDataAmount of Target shipment"/>
    <x v="4"/>
    <x v="3"/>
    <s v="目標出貨量總額Measure"/>
    <s v="競標中RFQ"/>
    <n v="367"/>
    <n v="577"/>
    <n v="0"/>
    <s v=""/>
    <n v="0"/>
    <n v="0"/>
    <n v="443"/>
    <x v="91"/>
    <s v="Proposal RFQ"/>
    <x v="58"/>
    <e v="#N/A"/>
    <x v="0"/>
    <s v="E.2.3.0:"/>
    <x v="138"/>
    <x v="138"/>
    <x v="559"/>
    <x v="204"/>
    <x v="204"/>
    <x v="205"/>
    <x v="0"/>
    <x v="0"/>
    <x v="0"/>
    <x v="0"/>
    <m/>
    <x v="0"/>
    <x v="4"/>
    <s v="Proposal RFQ_Amount of Target shipment"/>
    <x v="596"/>
    <x v="4"/>
    <x v="0"/>
    <x v="3"/>
    <x v="0"/>
    <x v="0"/>
    <x v="0"/>
    <s v="DM_PROPOSAL_RFQ"/>
    <s v="AMOUNT_OF_TARGET_SHIPMENT"/>
    <x v="87"/>
    <x v="169"/>
    <x v="0"/>
    <n v="8"/>
    <x v="3"/>
    <x v="3"/>
    <x v="5"/>
    <s v=""/>
    <s v=""/>
    <n v="596"/>
    <s v="-596"/>
    <x v="0"/>
    <x v="0"/>
    <x v="0"/>
    <x v="204"/>
    <x v="4"/>
    <s v="BPM setup a target sipment amount by period(year/month) and have monthly update then upload the latest target to dashboard"/>
    <s v=""/>
    <s v=""/>
    <x v="0"/>
    <x v="60"/>
    <m/>
    <s v="^()$"/>
    <n v="9"/>
    <x v="0"/>
    <x v="0"/>
    <x v="0"/>
    <x v="0"/>
    <x v="1"/>
    <x v="1"/>
    <b v="0"/>
    <x v="1"/>
    <x v="1"/>
    <n v="0"/>
    <x v="0"/>
    <b v="0"/>
    <b v="0"/>
    <b v="0"/>
    <b v="0"/>
    <b v="0"/>
    <b v="1"/>
    <b v="1"/>
    <b v="0"/>
    <b v="1"/>
    <b v="0"/>
    <b v="0"/>
    <x v="0"/>
    <x v="16"/>
    <n v="2"/>
    <x v="4"/>
    <x v="0"/>
  </r>
  <r>
    <m/>
    <s v="BPM"/>
    <x v="7"/>
    <x v="202"/>
    <x v="202"/>
    <x v="101"/>
    <x v="207"/>
    <s v="預估營收"/>
    <x v="4"/>
    <m/>
    <m/>
    <m/>
    <x v="0"/>
    <m/>
    <x v="3"/>
    <s v="BPM"/>
    <x v="4"/>
    <x v="3"/>
    <x v="0"/>
    <x v="0"/>
    <s v="DM_PROPOSAL_RFQ"/>
    <s v="EBG_PROJECT_ESTIMATE_REVENUE"/>
    <m/>
    <m/>
    <m/>
    <m/>
    <m/>
    <m/>
    <m/>
    <m/>
    <m/>
    <m/>
    <m/>
    <m/>
    <m/>
    <m/>
    <m/>
    <m/>
    <m/>
    <m/>
    <s v="資料清單"/>
    <x v="11"/>
    <x v="82"/>
    <x v="60"/>
    <x v="7"/>
    <e v="#N/A"/>
    <s v="EBG Project Estimate Revenue"/>
    <x v="202"/>
    <x v="101"/>
    <x v="0"/>
    <x v="207"/>
    <x v="4"/>
    <s v="IEC_STD_V10 &gt;&gt; Common &gt;&gt; AutoMetaDataEBG Project Estimate Revenue"/>
    <x v="4"/>
    <x v="3"/>
    <s v="EBG專案預估營收Measure"/>
    <s v="競標中RFQ"/>
    <n v="365"/>
    <n v="577"/>
    <n v="0"/>
    <s v=""/>
    <n v="0"/>
    <n v="0"/>
    <n v="365"/>
    <x v="106"/>
    <s v="Proposal RFQ"/>
    <x v="58"/>
    <e v="#N/A"/>
    <x v="0"/>
    <s v="E.2.3.0:"/>
    <x v="139"/>
    <x v="139"/>
    <x v="560"/>
    <x v="202"/>
    <x v="202"/>
    <x v="123"/>
    <x v="0"/>
    <x v="0"/>
    <x v="0"/>
    <x v="0"/>
    <m/>
    <x v="0"/>
    <x v="4"/>
    <s v="Proposal RFQ_EBG Project Estimate Revenue"/>
    <x v="597"/>
    <x v="4"/>
    <x v="0"/>
    <x v="3"/>
    <x v="0"/>
    <x v="0"/>
    <x v="0"/>
    <s v="DM_PROPOSAL_RFQ"/>
    <s v="EBG_PROJECT_ESTIMATE_REVENUE"/>
    <x v="87"/>
    <x v="167"/>
    <x v="0"/>
    <n v="8"/>
    <x v="3"/>
    <x v="3"/>
    <x v="4"/>
    <s v=""/>
    <s v=""/>
    <n v="597"/>
    <s v="-597"/>
    <x v="0"/>
    <x v="0"/>
    <x v="0"/>
    <x v="202"/>
    <x v="4"/>
    <s v="預估產品總銷貨營收* _x000a_(Estimated Product Sales Total Revenue)"/>
    <s v=""/>
    <s v=""/>
    <x v="0"/>
    <x v="60"/>
    <m/>
    <s v="^()$"/>
    <n v="9"/>
    <x v="0"/>
    <x v="0"/>
    <x v="0"/>
    <x v="0"/>
    <x v="1"/>
    <x v="1"/>
    <b v="0"/>
    <x v="1"/>
    <x v="1"/>
    <n v="0"/>
    <x v="0"/>
    <b v="0"/>
    <b v="0"/>
    <b v="0"/>
    <b v="0"/>
    <b v="0"/>
    <b v="0"/>
    <b v="1"/>
    <b v="0"/>
    <b v="1"/>
    <b v="0"/>
    <b v="0"/>
    <x v="0"/>
    <x v="15"/>
    <n v="2"/>
    <x v="10"/>
    <x v="0"/>
  </r>
  <r>
    <m/>
    <s v="BPM"/>
    <x v="7"/>
    <x v="208"/>
    <x v="208"/>
    <x v="158"/>
    <x v="213"/>
    <m/>
    <x v="4"/>
    <m/>
    <m/>
    <m/>
    <x v="0"/>
    <m/>
    <x v="3"/>
    <s v="BPM"/>
    <x v="4"/>
    <x v="3"/>
    <x v="0"/>
    <x v="0"/>
    <s v="DM_PROPOSAL_RFQ"/>
    <s v="ESTIMATED_TOTAL_NRE_FUNDING"/>
    <m/>
    <m/>
    <m/>
    <m/>
    <m/>
    <m/>
    <m/>
    <m/>
    <m/>
    <m/>
    <m/>
    <m/>
    <m/>
    <m/>
    <m/>
    <m/>
    <m/>
    <m/>
    <s v="資料清單"/>
    <x v="11"/>
    <x v="83"/>
    <x v="60"/>
    <x v="7"/>
    <e v="#N/A"/>
    <s v="Estimated Total NRE Funding"/>
    <x v="208"/>
    <x v="158"/>
    <x v="0"/>
    <x v="213"/>
    <x v="4"/>
    <s v="IEC_STD_V10 &gt;&gt; Common &gt;&gt; AutoMetaDataEstimated Total NRE Funding"/>
    <x v="4"/>
    <x v="3"/>
    <s v="預估NRE預算費用Measure"/>
    <s v="競標中RFQ"/>
    <n v="371"/>
    <n v="577"/>
    <n v="0"/>
    <s v=""/>
    <n v="0"/>
    <n v="0"/>
    <n v="371"/>
    <x v="107"/>
    <s v="Proposal RFQ"/>
    <x v="58"/>
    <e v="#N/A"/>
    <x v="0"/>
    <s v="E.2.3.0:"/>
    <x v="140"/>
    <x v="140"/>
    <x v="561"/>
    <x v="208"/>
    <x v="208"/>
    <x v="205"/>
    <x v="0"/>
    <x v="0"/>
    <x v="0"/>
    <x v="0"/>
    <m/>
    <x v="0"/>
    <x v="4"/>
    <s v="Proposal RFQ_Estimated Total NRE Funding"/>
    <x v="598"/>
    <x v="4"/>
    <x v="0"/>
    <x v="3"/>
    <x v="0"/>
    <x v="0"/>
    <x v="0"/>
    <s v="DM_PROPOSAL_RFQ"/>
    <s v="ESTIMATED_TOTAL_NRE_FUNDING"/>
    <x v="87"/>
    <x v="173"/>
    <x v="0"/>
    <n v="8"/>
    <x v="3"/>
    <x v="3"/>
    <x v="4"/>
    <s v=""/>
    <s v=""/>
    <n v="598"/>
    <s v="-598"/>
    <x v="0"/>
    <x v="0"/>
    <x v="0"/>
    <x v="208"/>
    <x v="4"/>
    <s v="預估NRE預算費用"/>
    <s v=""/>
    <s v=""/>
    <x v="0"/>
    <x v="60"/>
    <m/>
    <s v="^()$"/>
    <n v="9"/>
    <x v="0"/>
    <x v="0"/>
    <x v="0"/>
    <x v="0"/>
    <x v="1"/>
    <x v="1"/>
    <b v="0"/>
    <x v="1"/>
    <x v="1"/>
    <n v="0"/>
    <x v="0"/>
    <b v="0"/>
    <b v="0"/>
    <b v="0"/>
    <b v="0"/>
    <b v="0"/>
    <b v="0"/>
    <b v="1"/>
    <b v="0"/>
    <b v="1"/>
    <b v="0"/>
    <b v="0"/>
    <x v="0"/>
    <x v="15"/>
    <n v="2"/>
    <x v="8"/>
    <x v="0"/>
  </r>
  <r>
    <m/>
    <s v="BPM"/>
    <x v="8"/>
    <x v="308"/>
    <x v="311"/>
    <x v="1"/>
    <x v="230"/>
    <s v="　"/>
    <x v="0"/>
    <m/>
    <s v="　"/>
    <s v="Confidential"/>
    <x v="10"/>
    <s v="　"/>
    <x v="8"/>
    <s v="BPM"/>
    <x v="6"/>
    <x v="3"/>
    <x v="27"/>
    <x v="0"/>
    <s v="DM_REVENUE_VOLUME_ACHIEVEMENT_RATE_OVERVIEW"/>
    <m/>
    <m/>
    <m/>
    <m/>
    <m/>
    <m/>
    <m/>
    <m/>
    <m/>
    <m/>
    <m/>
    <m/>
    <m/>
    <m/>
    <m/>
    <m/>
    <m/>
    <m/>
    <m/>
    <s v="資料清單"/>
    <x v="12"/>
    <x v="0"/>
    <x v="60"/>
    <x v="8"/>
    <e v="#N/A"/>
    <s v="Revenue Volume Achievement Rate Overview"/>
    <x v="311"/>
    <x v="1"/>
    <x v="0"/>
    <x v="230"/>
    <x v="6"/>
    <s v="IEC_STD_V10 &gt;&gt; Common &gt;&gt; AutoMetaDataRevenue Volume Achievement Rate Overview"/>
    <x v="0"/>
    <x v="1"/>
    <s v="產品營收與銷量達成率-總覽Concept"/>
    <s v="產品營收與銷量達成率-總覽"/>
    <n v="601"/>
    <n v="0"/>
    <e v="#N/A"/>
    <s v=""/>
    <n v="0"/>
    <n v="0"/>
    <n v="0"/>
    <x v="0"/>
    <s v=""/>
    <x v="0"/>
    <s v=""/>
    <x v="53"/>
    <s v="E.2.4.0:"/>
    <x v="70"/>
    <x v="70"/>
    <x v="562"/>
    <x v="308"/>
    <x v="311"/>
    <x v="231"/>
    <x v="29"/>
    <x v="0"/>
    <x v="0"/>
    <x v="0"/>
    <m/>
    <x v="0"/>
    <x v="0"/>
    <s v="Revenue Volume Achievement Rate Overview"/>
    <x v="599"/>
    <x v="0"/>
    <x v="0"/>
    <x v="3"/>
    <x v="0"/>
    <x v="0"/>
    <x v="0"/>
    <s v="DM_REVENUE_VOLUME_ACHIEVEMENT_RATE_OVERVIEW"/>
    <s v=""/>
    <x v="88"/>
    <x v="0"/>
    <x v="0"/>
    <n v="8"/>
    <x v="4"/>
    <x v="4"/>
    <x v="5"/>
    <s v=""/>
    <s v=""/>
    <n v="599"/>
    <s v="-599"/>
    <x v="0"/>
    <x v="0"/>
    <x v="0"/>
    <x v="311"/>
    <x v="6"/>
    <s v="　"/>
    <s v=""/>
    <s v=""/>
    <x v="0"/>
    <x v="60"/>
    <m/>
    <s v="　^()$"/>
    <n v="9"/>
    <x v="0"/>
    <x v="0"/>
    <x v="0"/>
    <x v="0"/>
    <x v="0"/>
    <x v="1"/>
    <b v="0"/>
    <x v="1"/>
    <x v="0"/>
    <n v="0"/>
    <x v="0"/>
    <b v="0"/>
    <b v="0"/>
    <b v="0"/>
    <b v="0"/>
    <b v="0"/>
    <b v="0"/>
    <b v="0"/>
    <b v="0"/>
    <b v="0"/>
    <b v="0"/>
    <b v="0"/>
    <x v="1"/>
    <x v="1"/>
    <n v="0"/>
    <x v="47"/>
    <x v="0"/>
  </r>
  <r>
    <m/>
    <s v="BPM"/>
    <x v="8"/>
    <x v="180"/>
    <x v="180"/>
    <x v="81"/>
    <x v="233"/>
    <s v="EBG: BU1, BU2, BU5, BU6, NIDC_x000a_AME, 5G (new BG)"/>
    <x v="3"/>
    <m/>
    <s v="N/A"/>
    <s v="Confidential"/>
    <x v="2"/>
    <m/>
    <x v="8"/>
    <s v="BPM"/>
    <x v="6"/>
    <x v="3"/>
    <x v="0"/>
    <x v="1"/>
    <s v="DM_REVENUE_VOLUME_ACHIEVEMENT_RATE_OVERVIEW"/>
    <s v="BU_CODE"/>
    <m/>
    <m/>
    <m/>
    <m/>
    <m/>
    <m/>
    <m/>
    <m/>
    <m/>
    <m/>
    <m/>
    <m/>
    <m/>
    <m/>
    <m/>
    <m/>
    <m/>
    <m/>
    <s v="資料清單"/>
    <x v="12"/>
    <x v="1"/>
    <x v="60"/>
    <x v="8"/>
    <e v="#N/A"/>
    <s v="BU Code"/>
    <x v="180"/>
    <x v="81"/>
    <x v="0"/>
    <x v="233"/>
    <x v="6"/>
    <s v="IEC_STD_V10 &gt;&gt; Common &gt;&gt; AutoMetaDataBU Code"/>
    <x v="3"/>
    <x v="1"/>
    <s v="事業處代碼Dimension"/>
    <s v="產品營收與銷量達成率-總覽"/>
    <n v="343"/>
    <n v="601"/>
    <n v="0"/>
    <s v=""/>
    <n v="0"/>
    <n v="0"/>
    <n v="515"/>
    <x v="81"/>
    <s v="Revenue Volume Achievement Rate Overview"/>
    <x v="59"/>
    <e v="#N/A"/>
    <x v="0"/>
    <s v="E.2.4.0:"/>
    <x v="71"/>
    <x v="71"/>
    <x v="563"/>
    <x v="180"/>
    <x v="180"/>
    <x v="234"/>
    <x v="0"/>
    <x v="1"/>
    <x v="0"/>
    <x v="2"/>
    <m/>
    <x v="0"/>
    <x v="3"/>
    <s v="Revenue Volume Achievement Rate Overview_BU Code"/>
    <x v="600"/>
    <x v="3"/>
    <x v="0"/>
    <x v="3"/>
    <x v="0"/>
    <x v="0"/>
    <x v="0"/>
    <s v="DM_REVENUE_VOLUME_ACHIEVEMENT_RATE_OVERVIEW"/>
    <s v="BU_CODE"/>
    <x v="88"/>
    <x v="145"/>
    <x v="0"/>
    <n v="8"/>
    <x v="4"/>
    <x v="4"/>
    <x v="0"/>
    <s v=""/>
    <s v=""/>
    <n v="600"/>
    <s v="-600"/>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VOLUME_ACHIEVEMENT_RATE_OVERVIEW"/>
    <s v="BG_CODE"/>
    <m/>
    <m/>
    <m/>
    <m/>
    <m/>
    <m/>
    <m/>
    <m/>
    <m/>
    <m/>
    <m/>
    <m/>
    <m/>
    <m/>
    <m/>
    <m/>
    <m/>
    <m/>
    <s v="資料清單"/>
    <x v="12"/>
    <x v="2"/>
    <x v="60"/>
    <x v="8"/>
    <e v="#N/A"/>
    <s v="BG Code"/>
    <x v="2"/>
    <x v="0"/>
    <x v="0"/>
    <x v="184"/>
    <x v="6"/>
    <s v="IEC_STD_V10 &gt;&gt; Common &gt;&gt; AutoMetaDataBG Code"/>
    <x v="3"/>
    <x v="1"/>
    <s v="事業群代碼Dimension"/>
    <s v="產品營收與銷量達成率-總覽"/>
    <n v="4"/>
    <n v="601"/>
    <n v="0"/>
    <s v=""/>
    <n v="0"/>
    <n v="0"/>
    <n v="4"/>
    <x v="2"/>
    <s v="Revenue Volume Achievement Rate Overview"/>
    <x v="59"/>
    <e v="#N/A"/>
    <x v="0"/>
    <s v="E.2.4.0:"/>
    <x v="72"/>
    <x v="72"/>
    <x v="564"/>
    <x v="2"/>
    <x v="2"/>
    <x v="196"/>
    <x v="0"/>
    <x v="1"/>
    <x v="0"/>
    <x v="2"/>
    <m/>
    <x v="0"/>
    <x v="3"/>
    <s v="Revenue Volume Achievement Rate Overview_BG Code"/>
    <x v="601"/>
    <x v="3"/>
    <x v="0"/>
    <x v="3"/>
    <x v="0"/>
    <x v="0"/>
    <x v="0"/>
    <s v="DM_REVENUE_VOLUME_ACHIEVEMENT_RATE_OVERVIEW"/>
    <s v="BG_CODE"/>
    <x v="88"/>
    <x v="2"/>
    <x v="0"/>
    <n v="8"/>
    <x v="4"/>
    <x v="4"/>
    <x v="0"/>
    <s v=""/>
    <s v=""/>
    <n v="601"/>
    <s v="-601"/>
    <x v="0"/>
    <x v="0"/>
    <x v="0"/>
    <x v="2"/>
    <x v="6"/>
    <s v="Business group"/>
    <s v="SAP"/>
    <s v="SAP"/>
    <x v="1"/>
    <x v="60"/>
    <m/>
    <s v="^(SAP)$"/>
    <n v="9"/>
    <x v="0"/>
    <x v="0"/>
    <x v="0"/>
    <x v="0"/>
    <x v="1"/>
    <x v="1"/>
    <b v="0"/>
    <x v="1"/>
    <x v="1"/>
    <n v="0"/>
    <x v="0"/>
    <b v="0"/>
    <b v="0"/>
    <b v="0"/>
    <b v="0"/>
    <b v="0"/>
    <b v="0"/>
    <b v="0"/>
    <b v="0"/>
    <b v="0"/>
    <b v="0"/>
    <b v="0"/>
    <x v="1"/>
    <x v="1"/>
    <n v="0"/>
    <x v="1"/>
    <x v="0"/>
  </r>
  <r>
    <m/>
    <s v="BPM"/>
    <x v="8"/>
    <x v="309"/>
    <x v="312"/>
    <x v="116"/>
    <x v="258"/>
    <s v="Revenue recognition date display in year and month"/>
    <x v="3"/>
    <s v="Actual Revenue_Actual Revenue Month"/>
    <s v="Target revenue_Target Revenue Month;Annual Plan Revenue_Annual plan Revenue Month"/>
    <s v="Confidential"/>
    <x v="3"/>
    <m/>
    <x v="8"/>
    <s v="BPM"/>
    <x v="6"/>
    <x v="3"/>
    <x v="0"/>
    <x v="1"/>
    <s v="DM_REVENUE_VOLUME_ACHIEVEMENT_RATE_OVERVIEW"/>
    <s v="REVENUE_DATE"/>
    <m/>
    <m/>
    <m/>
    <m/>
    <m/>
    <m/>
    <m/>
    <m/>
    <m/>
    <m/>
    <m/>
    <m/>
    <m/>
    <m/>
    <m/>
    <m/>
    <m/>
    <m/>
    <s v="資料清單"/>
    <x v="12"/>
    <x v="3"/>
    <x v="60"/>
    <x v="8"/>
    <e v="#N/A"/>
    <s v="Revenue date"/>
    <x v="312"/>
    <x v="116"/>
    <x v="0"/>
    <x v="258"/>
    <x v="6"/>
    <s v="IEC_STD_V10 &gt;&gt; Common &gt;&gt; AutoMetaDataRevenue date"/>
    <x v="3"/>
    <x v="1"/>
    <s v="營收認列日期Dimension"/>
    <s v="產品營收與銷量達成率-總覽"/>
    <n v="604"/>
    <n v="601"/>
    <e v="#N/A"/>
    <s v=""/>
    <n v="0"/>
    <e v="#N/A"/>
    <e v="#N/A"/>
    <x v="123"/>
    <s v="Revenue Volume Achievement Rate Overview"/>
    <x v="59"/>
    <e v="#N/A"/>
    <x v="54"/>
    <s v="E.2.4.0:"/>
    <x v="73"/>
    <x v="73"/>
    <x v="565"/>
    <x v="309"/>
    <x v="312"/>
    <x v="294"/>
    <x v="0"/>
    <x v="1"/>
    <x v="0"/>
    <x v="3"/>
    <m/>
    <x v="0"/>
    <x v="3"/>
    <s v="Revenue Volume Achievement Rate Overview_Revenue date"/>
    <x v="602"/>
    <x v="3"/>
    <x v="0"/>
    <x v="3"/>
    <x v="0"/>
    <x v="0"/>
    <x v="0"/>
    <s v="DM_REVENUE_VOLUME_ACHIEVEMENT_RATE_OVERVIEW"/>
    <s v="REVENUE_DATE"/>
    <x v="88"/>
    <x v="249"/>
    <x v="0"/>
    <n v="8"/>
    <x v="4"/>
    <x v="4"/>
    <x v="3"/>
    <s v=""/>
    <s v=""/>
    <n v="602"/>
    <s v="-602"/>
    <x v="0"/>
    <x v="0"/>
    <x v="0"/>
    <x v="312"/>
    <x v="6"/>
    <s v="Revenue recognition date"/>
    <s v="SAP"/>
    <s v="SAP"/>
    <x v="1"/>
    <x v="60"/>
    <m/>
    <s v="^(SAP)$"/>
    <n v="9"/>
    <x v="0"/>
    <x v="0"/>
    <x v="0"/>
    <x v="0"/>
    <x v="0"/>
    <x v="1"/>
    <b v="0"/>
    <x v="1"/>
    <x v="1"/>
    <n v="0"/>
    <x v="0"/>
    <b v="0"/>
    <b v="0"/>
    <b v="0"/>
    <b v="0"/>
    <b v="0"/>
    <b v="0"/>
    <b v="0"/>
    <b v="0"/>
    <b v="1"/>
    <b v="0"/>
    <b v="0"/>
    <x v="0"/>
    <x v="5"/>
    <n v="1"/>
    <x v="2"/>
    <x v="0"/>
  </r>
  <r>
    <m/>
    <s v="BPM"/>
    <x v="8"/>
    <x v="231"/>
    <x v="231"/>
    <x v="53"/>
    <x v="232"/>
    <s v="default: TWD_x000a_option: TWD, USD_x000a_TWD=NT$M, USD=USD$K"/>
    <x v="3"/>
    <m/>
    <s v="N/A"/>
    <s v="Confidential"/>
    <x v="2"/>
    <m/>
    <x v="8"/>
    <s v="BPM"/>
    <x v="6"/>
    <x v="3"/>
    <x v="0"/>
    <x v="1"/>
    <s v="DM_REVENUE_VOLUME_ACHIEVEMENT_RATE_OVERVIEW"/>
    <s v="CURRENCY_OF_REVENUE"/>
    <m/>
    <m/>
    <m/>
    <m/>
    <m/>
    <m/>
    <m/>
    <m/>
    <m/>
    <m/>
    <m/>
    <m/>
    <m/>
    <m/>
    <m/>
    <m/>
    <m/>
    <m/>
    <s v="資料清單"/>
    <x v="12"/>
    <x v="4"/>
    <x v="60"/>
    <x v="8"/>
    <e v="#N/A"/>
    <s v="Currency of revenue"/>
    <x v="231"/>
    <x v="53"/>
    <x v="0"/>
    <x v="232"/>
    <x v="6"/>
    <s v="IEC_STD_V10 &gt;&gt; Common &gt;&gt; AutoMetaDataCurrency of revenue"/>
    <x v="3"/>
    <x v="1"/>
    <s v="產品營收幣別Dimension"/>
    <s v="產品營收與銷量達成率-總覽"/>
    <n v="405"/>
    <n v="601"/>
    <n v="0"/>
    <s v=""/>
    <n v="0"/>
    <n v="0"/>
    <n v="405"/>
    <x v="97"/>
    <s v="Revenue Volume Achievement Rate Overview"/>
    <x v="59"/>
    <e v="#N/A"/>
    <x v="0"/>
    <s v="E.2.4.0:"/>
    <x v="74"/>
    <x v="74"/>
    <x v="566"/>
    <x v="231"/>
    <x v="231"/>
    <x v="233"/>
    <x v="0"/>
    <x v="1"/>
    <x v="0"/>
    <x v="2"/>
    <m/>
    <x v="0"/>
    <x v="3"/>
    <s v="Revenue Volume Achievement Rate Overview_Currency of revenue"/>
    <x v="603"/>
    <x v="3"/>
    <x v="0"/>
    <x v="3"/>
    <x v="0"/>
    <x v="0"/>
    <x v="0"/>
    <s v="DM_REVENUE_VOLUME_ACHIEVEMENT_RATE_OVERVIEW"/>
    <s v="CURRENCY_OF_REVENUE"/>
    <x v="88"/>
    <x v="186"/>
    <x v="0"/>
    <n v="8"/>
    <x v="4"/>
    <x v="4"/>
    <x v="5"/>
    <s v=""/>
    <s v=""/>
    <n v="603"/>
    <s v="-603"/>
    <x v="0"/>
    <x v="0"/>
    <x v="0"/>
    <x v="231"/>
    <x v="6"/>
    <s v="Currency of revenue"/>
    <s v="SAP"/>
    <s v="SAP"/>
    <x v="1"/>
    <x v="60"/>
    <m/>
    <s v="^(SAP)$"/>
    <n v="9"/>
    <x v="0"/>
    <x v="0"/>
    <x v="0"/>
    <x v="0"/>
    <x v="1"/>
    <x v="1"/>
    <b v="0"/>
    <x v="1"/>
    <x v="1"/>
    <n v="0"/>
    <x v="0"/>
    <b v="0"/>
    <b v="0"/>
    <b v="0"/>
    <b v="0"/>
    <b v="0"/>
    <b v="0"/>
    <b v="0"/>
    <b v="0"/>
    <b v="0"/>
    <b v="0"/>
    <b v="0"/>
    <x v="1"/>
    <x v="1"/>
    <n v="0"/>
    <x v="5"/>
    <x v="0"/>
  </r>
  <r>
    <m/>
    <s v="BPM"/>
    <x v="8"/>
    <x v="235"/>
    <x v="235"/>
    <x v="159"/>
    <x v="308"/>
    <s v="Product sales/B&amp;S revenue/RMA/Warranty_x000a_/NRE/Other income"/>
    <x v="3"/>
    <m/>
    <s v="N/A"/>
    <s v="Confidential"/>
    <x v="1"/>
    <m/>
    <x v="8"/>
    <s v="BPM"/>
    <x v="6"/>
    <x v="3"/>
    <x v="0"/>
    <x v="1"/>
    <s v="DM_REVENUE_VOLUME_ACHIEVEMENT_RATE_OVERVIEW"/>
    <s v="REVENUE_CONTENT"/>
    <m/>
    <m/>
    <m/>
    <m/>
    <m/>
    <m/>
    <m/>
    <m/>
    <m/>
    <m/>
    <m/>
    <m/>
    <m/>
    <m/>
    <m/>
    <m/>
    <m/>
    <m/>
    <s v="資料清單"/>
    <x v="12"/>
    <x v="5"/>
    <x v="60"/>
    <x v="8"/>
    <e v="#N/A"/>
    <s v="Revenue content"/>
    <x v="235"/>
    <x v="159"/>
    <x v="0"/>
    <x v="308"/>
    <x v="6"/>
    <s v="IEC_STD_V10 &gt;&gt; Common &gt;&gt; AutoMetaDataRevenue content"/>
    <x v="3"/>
    <x v="1"/>
    <s v="營收類別Dimension"/>
    <s v="產品營收與銷量達成率-總覽"/>
    <n v="411"/>
    <n v="601"/>
    <n v="0"/>
    <s v=""/>
    <n v="0"/>
    <n v="0"/>
    <n v="411"/>
    <x v="99"/>
    <s v="Revenue Volume Achievement Rate Overview"/>
    <x v="59"/>
    <e v="#N/A"/>
    <x v="0"/>
    <s v="E.2.4.0:"/>
    <x v="75"/>
    <x v="75"/>
    <x v="567"/>
    <x v="235"/>
    <x v="235"/>
    <x v="295"/>
    <x v="0"/>
    <x v="1"/>
    <x v="0"/>
    <x v="1"/>
    <m/>
    <x v="0"/>
    <x v="3"/>
    <s v="Revenue Volume Achievement Rate Overview_Revenue content"/>
    <x v="604"/>
    <x v="3"/>
    <x v="0"/>
    <x v="3"/>
    <x v="0"/>
    <x v="0"/>
    <x v="0"/>
    <s v="DM_REVENUE_VOLUME_ACHIEVEMENT_RATE_OVERVIEW"/>
    <s v="REVENUE_CONTENT"/>
    <x v="88"/>
    <x v="190"/>
    <x v="0"/>
    <n v="8"/>
    <x v="4"/>
    <x v="4"/>
    <x v="5"/>
    <s v=""/>
    <s v=""/>
    <n v="604"/>
    <s v="-604"/>
    <x v="0"/>
    <x v="0"/>
    <x v="0"/>
    <x v="235"/>
    <x v="6"/>
    <s v="Product sales, RMA, Warranty, NRE, …"/>
    <s v="SAP"/>
    <s v="SAP"/>
    <x v="1"/>
    <x v="60"/>
    <m/>
    <s v="^(SAP)$"/>
    <n v="9"/>
    <x v="0"/>
    <x v="0"/>
    <x v="0"/>
    <x v="0"/>
    <x v="1"/>
    <x v="1"/>
    <b v="0"/>
    <x v="1"/>
    <x v="1"/>
    <n v="0"/>
    <x v="0"/>
    <b v="0"/>
    <b v="0"/>
    <b v="0"/>
    <b v="0"/>
    <b v="0"/>
    <b v="0"/>
    <b v="0"/>
    <b v="0"/>
    <b v="0"/>
    <b v="0"/>
    <b v="0"/>
    <x v="1"/>
    <x v="1"/>
    <n v="0"/>
    <x v="18"/>
    <x v="0"/>
  </r>
  <r>
    <m/>
    <s v="BPM"/>
    <x v="8"/>
    <x v="203"/>
    <x v="203"/>
    <x v="121"/>
    <x v="208"/>
    <s v="Amount of Revenue content"/>
    <x v="4"/>
    <s v="Investment Master_Account for the Quarter"/>
    <s v="N/A"/>
    <s v="Confidential"/>
    <x v="6"/>
    <m/>
    <x v="8"/>
    <s v="BPM"/>
    <x v="6"/>
    <x v="3"/>
    <x v="0"/>
    <x v="1"/>
    <s v="DM_REVENUE_VOLUME_ACHIEVEMENT_RATE_OVERVIEW"/>
    <s v="AMOUNT_OF_ACTUAL_REVENUE"/>
    <m/>
    <m/>
    <m/>
    <m/>
    <m/>
    <m/>
    <m/>
    <m/>
    <m/>
    <m/>
    <m/>
    <m/>
    <m/>
    <m/>
    <m/>
    <m/>
    <m/>
    <m/>
    <s v="資料清單"/>
    <x v="12"/>
    <x v="6"/>
    <x v="60"/>
    <x v="8"/>
    <e v="#N/A"/>
    <s v="Amount of Actual revenue"/>
    <x v="203"/>
    <x v="121"/>
    <x v="0"/>
    <x v="208"/>
    <x v="6"/>
    <s v="IEC_STD_V10 &gt;&gt; Common &gt;&gt; AutoMetaDataAmount of Actual revenue"/>
    <x v="4"/>
    <x v="1"/>
    <s v="實際產品營收總額Measure"/>
    <s v="產品營收與銷量達成率-總覽"/>
    <n v="366"/>
    <n v="601"/>
    <n v="0"/>
    <s v=""/>
    <n v="0"/>
    <e v="#N/A"/>
    <e v="#N/A"/>
    <x v="62"/>
    <s v="Revenue Volume Achievement Rate Overview"/>
    <x v="59"/>
    <e v="#N/A"/>
    <x v="0"/>
    <s v="E.2.4.0:"/>
    <x v="76"/>
    <x v="76"/>
    <x v="568"/>
    <x v="203"/>
    <x v="203"/>
    <x v="211"/>
    <x v="0"/>
    <x v="1"/>
    <x v="0"/>
    <x v="6"/>
    <m/>
    <x v="0"/>
    <x v="4"/>
    <s v="Revenue Volume Achievement Rate Overview_Amount of Actual revenue"/>
    <x v="605"/>
    <x v="4"/>
    <x v="0"/>
    <x v="3"/>
    <x v="0"/>
    <x v="0"/>
    <x v="0"/>
    <s v="DM_REVENUE_VOLUME_ACHIEVEMENT_RATE_OVERVIEW"/>
    <s v="AMOUNT_OF_ACTUAL_REVENUE"/>
    <x v="88"/>
    <x v="168"/>
    <x v="0"/>
    <n v="8"/>
    <x v="4"/>
    <x v="4"/>
    <x v="3"/>
    <s v=""/>
    <s v=""/>
    <n v="605"/>
    <s v="-605"/>
    <x v="0"/>
    <x v="0"/>
    <x v="0"/>
    <x v="203"/>
    <x v="6"/>
    <s v="Actual revenue amount by content"/>
    <s v="SAP"/>
    <s v="SAP"/>
    <x v="1"/>
    <x v="60"/>
    <m/>
    <s v="^(SAP)$"/>
    <n v="9"/>
    <x v="0"/>
    <x v="0"/>
    <x v="0"/>
    <x v="0"/>
    <x v="1"/>
    <x v="1"/>
    <b v="0"/>
    <x v="1"/>
    <x v="1"/>
    <n v="0"/>
    <x v="0"/>
    <b v="0"/>
    <b v="0"/>
    <b v="0"/>
    <b v="0"/>
    <b v="0"/>
    <b v="0"/>
    <b v="0"/>
    <b v="0"/>
    <b v="1"/>
    <b v="0"/>
    <b v="0"/>
    <x v="0"/>
    <x v="5"/>
    <n v="1"/>
    <x v="9"/>
    <x v="0"/>
  </r>
  <r>
    <m/>
    <s v="BPM"/>
    <x v="8"/>
    <x v="248"/>
    <x v="248"/>
    <x v="129"/>
    <x v="249"/>
    <s v="Period of target revenue is YYYYMM01. (20220101-20221201)"/>
    <x v="4"/>
    <m/>
    <s v="N/A"/>
    <s v="Confidential"/>
    <x v="6"/>
    <m/>
    <x v="8"/>
    <s v="BPM"/>
    <x v="6"/>
    <x v="3"/>
    <x v="0"/>
    <x v="2"/>
    <s v="DM_REVENUE_VOLUME_ACHIEVEMENT_RATE_OVERVIEW"/>
    <s v="AMOUNT_OF_TARGET_REVENUE"/>
    <m/>
    <m/>
    <m/>
    <m/>
    <m/>
    <m/>
    <m/>
    <m/>
    <m/>
    <m/>
    <m/>
    <m/>
    <m/>
    <m/>
    <m/>
    <m/>
    <m/>
    <m/>
    <s v="資料清單"/>
    <x v="12"/>
    <x v="7"/>
    <x v="60"/>
    <x v="8"/>
    <e v="#N/A"/>
    <s v="Amount of Target revenue"/>
    <x v="248"/>
    <x v="129"/>
    <x v="0"/>
    <x v="249"/>
    <x v="6"/>
    <s v="IEC_STD_V10 &gt;&gt; Common &gt;&gt; AutoMetaDataAmount of Target revenue"/>
    <x v="4"/>
    <x v="1"/>
    <s v="目標銷貨收入總額Measure"/>
    <s v="產品營收與銷量達成率-總覽"/>
    <n v="433"/>
    <n v="601"/>
    <n v="0"/>
    <s v=""/>
    <n v="0"/>
    <n v="0"/>
    <n v="433"/>
    <x v="124"/>
    <s v="Revenue Volume Achievement Rate Overview"/>
    <x v="59"/>
    <e v="#N/A"/>
    <x v="0"/>
    <s v="E.2.4.0:"/>
    <x v="77"/>
    <x v="77"/>
    <x v="569"/>
    <x v="248"/>
    <x v="248"/>
    <x v="250"/>
    <x v="0"/>
    <x v="2"/>
    <x v="0"/>
    <x v="6"/>
    <m/>
    <x v="0"/>
    <x v="4"/>
    <s v="Revenue Volume Achievement Rate Overview_Amount of Target revenue"/>
    <x v="606"/>
    <x v="4"/>
    <x v="0"/>
    <x v="3"/>
    <x v="0"/>
    <x v="0"/>
    <x v="0"/>
    <s v="DM_REVENUE_VOLUME_ACHIEVEMENT_RATE_OVERVIEW"/>
    <s v="AMOUNT_OF_TARGET_REVENUE"/>
    <x v="88"/>
    <x v="202"/>
    <x v="0"/>
    <n v="8"/>
    <x v="4"/>
    <x v="4"/>
    <x v="5"/>
    <s v=""/>
    <s v=""/>
    <n v="606"/>
    <s v="-606"/>
    <x v="0"/>
    <x v="0"/>
    <x v="0"/>
    <x v="248"/>
    <x v="6"/>
    <s v="BPM setup a target revenue amount by period(year/month) and have monthly update then upload the latest target to dashboard"/>
    <s v="Upload"/>
    <s v="UPLOAD"/>
    <x v="2"/>
    <x v="60"/>
    <m/>
    <s v="^(Upload|UPLOAD)$"/>
    <n v="9"/>
    <x v="0"/>
    <x v="0"/>
    <x v="0"/>
    <x v="0"/>
    <x v="1"/>
    <x v="1"/>
    <b v="0"/>
    <x v="1"/>
    <x v="1"/>
    <n v="0"/>
    <x v="0"/>
    <b v="0"/>
    <b v="0"/>
    <b v="0"/>
    <b v="0"/>
    <b v="1"/>
    <b v="0"/>
    <b v="0"/>
    <b v="0"/>
    <b v="0"/>
    <b v="0"/>
    <b v="0"/>
    <x v="0"/>
    <x v="2"/>
    <n v="0"/>
    <x v="9"/>
    <x v="0"/>
  </r>
  <r>
    <m/>
    <s v="BPM"/>
    <x v="8"/>
    <x v="236"/>
    <x v="236"/>
    <x v="122"/>
    <x v="238"/>
    <s v="Actual revenue/Target revenue (%)"/>
    <x v="4"/>
    <m/>
    <s v="N/A"/>
    <s v="Confidential"/>
    <x v="5"/>
    <m/>
    <x v="8"/>
    <s v="BPM"/>
    <x v="6"/>
    <x v="3"/>
    <x v="0"/>
    <x v="0"/>
    <s v="DM_REVENUE_VOLUME_ACHIEVEMENT_RATE_OVERVIEW"/>
    <s v="REVENUE_ACHIEVEMENT_RATE"/>
    <m/>
    <m/>
    <m/>
    <m/>
    <m/>
    <m/>
    <m/>
    <m/>
    <m/>
    <m/>
    <m/>
    <m/>
    <m/>
    <m/>
    <m/>
    <m/>
    <m/>
    <m/>
    <s v="資料清單"/>
    <x v="12"/>
    <x v="8"/>
    <x v="60"/>
    <x v="8"/>
    <e v="#N/A"/>
    <s v="Revenue achievement rate"/>
    <x v="236"/>
    <x v="122"/>
    <x v="0"/>
    <x v="238"/>
    <x v="6"/>
    <s v="IEC_STD_V10 &gt;&gt; Common &gt;&gt; AutoMetaDataRevenue achievement rate"/>
    <x v="4"/>
    <x v="1"/>
    <s v="產品營收達成率Measure"/>
    <s v="產品營收與銷量達成率-總覽"/>
    <n v="414"/>
    <n v="601"/>
    <n v="0"/>
    <s v=""/>
    <n v="0"/>
    <n v="0"/>
    <n v="414"/>
    <x v="125"/>
    <s v="Revenue Volume Achievement Rate Overview"/>
    <x v="59"/>
    <e v="#N/A"/>
    <x v="0"/>
    <s v="E.2.4.0:"/>
    <x v="78"/>
    <x v="78"/>
    <x v="570"/>
    <x v="236"/>
    <x v="236"/>
    <x v="240"/>
    <x v="0"/>
    <x v="0"/>
    <x v="0"/>
    <x v="5"/>
    <m/>
    <x v="0"/>
    <x v="4"/>
    <s v="Revenue Volume Achievement Rate Overview_Revenue achievement rate"/>
    <x v="607"/>
    <x v="4"/>
    <x v="0"/>
    <x v="3"/>
    <x v="0"/>
    <x v="0"/>
    <x v="0"/>
    <s v="DM_REVENUE_VOLUME_ACHIEVEMENT_RATE_OVERVIEW"/>
    <s v="REVENUE_ACHIEVEMENT_RATE"/>
    <x v="88"/>
    <x v="191"/>
    <x v="0"/>
    <n v="8"/>
    <x v="4"/>
    <x v="4"/>
    <x v="5"/>
    <s v=""/>
    <s v=""/>
    <n v="607"/>
    <s v="-607"/>
    <x v="0"/>
    <x v="0"/>
    <x v="0"/>
    <x v="236"/>
    <x v="6"/>
    <s v="Actual revenue/Target revenue"/>
    <s v=""/>
    <s v=""/>
    <x v="0"/>
    <x v="60"/>
    <m/>
    <s v="^()$"/>
    <n v="9"/>
    <x v="0"/>
    <x v="0"/>
    <x v="0"/>
    <x v="0"/>
    <x v="1"/>
    <x v="1"/>
    <b v="0"/>
    <x v="1"/>
    <x v="1"/>
    <n v="0"/>
    <x v="0"/>
    <b v="0"/>
    <b v="0"/>
    <b v="0"/>
    <b v="0"/>
    <b v="0"/>
    <b v="0"/>
    <b v="0"/>
    <b v="0"/>
    <b v="0"/>
    <b v="0"/>
    <b v="0"/>
    <x v="1"/>
    <x v="1"/>
    <n v="0"/>
    <x v="9"/>
    <x v="0"/>
  </r>
  <r>
    <m/>
    <s v="BPM"/>
    <x v="8"/>
    <x v="310"/>
    <x v="313"/>
    <x v="1"/>
    <x v="230"/>
    <s v="　"/>
    <x v="0"/>
    <m/>
    <s v="　"/>
    <s v="Confidential"/>
    <x v="10"/>
    <s v="　"/>
    <x v="8"/>
    <s v="BPM"/>
    <x v="6"/>
    <x v="3"/>
    <x v="0"/>
    <x v="0"/>
    <s v="DM_REVENUE_VOLUME_ACHIEVEMENT_RATE_BY_BU"/>
    <m/>
    <m/>
    <m/>
    <m/>
    <m/>
    <m/>
    <m/>
    <m/>
    <m/>
    <m/>
    <m/>
    <m/>
    <m/>
    <m/>
    <m/>
    <m/>
    <m/>
    <m/>
    <m/>
    <s v="資料清單"/>
    <x v="12"/>
    <x v="9"/>
    <x v="60"/>
    <x v="8"/>
    <e v="#N/A"/>
    <s v="Revenue Volume Achievement Rate by BU"/>
    <x v="313"/>
    <x v="1"/>
    <x v="0"/>
    <x v="230"/>
    <x v="6"/>
    <s v="IEC_STD_V10 &gt;&gt; Common &gt;&gt; AutoMetaDataRevenue Volume Achievement Rate by BU"/>
    <x v="0"/>
    <x v="1"/>
    <s v="產品營收與銷量達成率-BU表現Concept"/>
    <s v="產品營收與銷量達成率-BU表現"/>
    <n v="610"/>
    <n v="0"/>
    <e v="#N/A"/>
    <s v=""/>
    <n v="0"/>
    <n v="0"/>
    <n v="0"/>
    <x v="0"/>
    <s v=""/>
    <x v="0"/>
    <s v=""/>
    <x v="53"/>
    <s v="E.2.4.0:"/>
    <x v="79"/>
    <x v="79"/>
    <x v="571"/>
    <x v="310"/>
    <x v="313"/>
    <x v="231"/>
    <x v="29"/>
    <x v="0"/>
    <x v="0"/>
    <x v="0"/>
    <m/>
    <x v="0"/>
    <x v="0"/>
    <s v="Revenue Volume Achievement Rate by BU"/>
    <x v="608"/>
    <x v="0"/>
    <x v="0"/>
    <x v="3"/>
    <x v="0"/>
    <x v="0"/>
    <x v="0"/>
    <s v="DM_REVENUE_VOLUME_ACHIEVEMENT_RATE_BY_BU"/>
    <s v=""/>
    <x v="89"/>
    <x v="0"/>
    <x v="0"/>
    <n v="8"/>
    <x v="4"/>
    <x v="4"/>
    <x v="5"/>
    <s v=""/>
    <s v=""/>
    <n v="608"/>
    <s v="-608"/>
    <x v="0"/>
    <x v="0"/>
    <x v="0"/>
    <x v="313"/>
    <x v="6"/>
    <s v="　"/>
    <s v=""/>
    <s v=""/>
    <x v="0"/>
    <x v="60"/>
    <m/>
    <s v="^()$"/>
    <n v="9"/>
    <x v="0"/>
    <x v="0"/>
    <x v="0"/>
    <x v="0"/>
    <x v="0"/>
    <x v="1"/>
    <b v="0"/>
    <x v="1"/>
    <x v="0"/>
    <n v="0"/>
    <x v="0"/>
    <b v="0"/>
    <b v="0"/>
    <b v="0"/>
    <b v="0"/>
    <b v="0"/>
    <b v="0"/>
    <b v="0"/>
    <b v="0"/>
    <b v="0"/>
    <b v="0"/>
    <b v="0"/>
    <x v="1"/>
    <x v="1"/>
    <n v="0"/>
    <x v="38"/>
    <x v="0"/>
  </r>
  <r>
    <m/>
    <s v="BPM"/>
    <x v="8"/>
    <x v="180"/>
    <x v="180"/>
    <x v="81"/>
    <x v="233"/>
    <s v="EBG: BU1, BU2, BU5, BU6, NIDC_x000a_AME, 5G (new BG)"/>
    <x v="3"/>
    <m/>
    <s v="N/A"/>
    <s v="Confidential"/>
    <x v="2"/>
    <m/>
    <x v="8"/>
    <s v="BPM"/>
    <x v="6"/>
    <x v="3"/>
    <x v="0"/>
    <x v="1"/>
    <s v="DM_REVENUE_VOLUME_ACHIEVEMENT_RATE_BY_BU"/>
    <s v="BU_CODE"/>
    <m/>
    <m/>
    <m/>
    <m/>
    <m/>
    <m/>
    <m/>
    <m/>
    <m/>
    <m/>
    <m/>
    <m/>
    <m/>
    <m/>
    <m/>
    <m/>
    <m/>
    <m/>
    <s v="資料清單"/>
    <x v="12"/>
    <x v="10"/>
    <x v="60"/>
    <x v="8"/>
    <e v="#N/A"/>
    <s v="BU Code"/>
    <x v="180"/>
    <x v="81"/>
    <x v="0"/>
    <x v="233"/>
    <x v="6"/>
    <s v="IEC_STD_V10 &gt;&gt; Common &gt;&gt; AutoMetaDataBU Code"/>
    <x v="3"/>
    <x v="1"/>
    <s v="事業處代碼Dimension"/>
    <s v="產品營收與銷量達成率-BU表現"/>
    <n v="343"/>
    <n v="610"/>
    <n v="0"/>
    <s v=""/>
    <n v="0"/>
    <n v="0"/>
    <n v="515"/>
    <x v="81"/>
    <s v="Revenue Volume Achievement Rate by BU"/>
    <x v="60"/>
    <e v="#N/A"/>
    <x v="0"/>
    <s v="E.2.4.0:"/>
    <x v="80"/>
    <x v="80"/>
    <x v="572"/>
    <x v="180"/>
    <x v="180"/>
    <x v="234"/>
    <x v="0"/>
    <x v="1"/>
    <x v="0"/>
    <x v="2"/>
    <m/>
    <x v="0"/>
    <x v="3"/>
    <s v="Revenue Volume Achievement Rate by BU_BU Code"/>
    <x v="609"/>
    <x v="3"/>
    <x v="0"/>
    <x v="3"/>
    <x v="0"/>
    <x v="0"/>
    <x v="0"/>
    <s v="DM_REVENUE_VOLUME_ACHIEVEMENT_RATE_BY_BU"/>
    <s v="BU_CODE"/>
    <x v="89"/>
    <x v="145"/>
    <x v="0"/>
    <n v="8"/>
    <x v="4"/>
    <x v="4"/>
    <x v="0"/>
    <s v=""/>
    <s v=""/>
    <n v="609"/>
    <s v="-609"/>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VOLUME_ACHIEVEMENT_RATE_BY_BU"/>
    <s v="BG_CODE"/>
    <m/>
    <m/>
    <m/>
    <m/>
    <m/>
    <m/>
    <m/>
    <m/>
    <m/>
    <m/>
    <m/>
    <m/>
    <m/>
    <m/>
    <m/>
    <m/>
    <m/>
    <m/>
    <s v="資料清單"/>
    <x v="12"/>
    <x v="11"/>
    <x v="60"/>
    <x v="8"/>
    <e v="#N/A"/>
    <s v="BG Code"/>
    <x v="2"/>
    <x v="0"/>
    <x v="0"/>
    <x v="184"/>
    <x v="6"/>
    <s v="IEC_STD_V10 &gt;&gt; Common &gt;&gt; AutoMetaDataBG Code"/>
    <x v="3"/>
    <x v="1"/>
    <s v="事業群代碼Dimension"/>
    <s v="產品營收與銷量達成率-BU表現"/>
    <n v="4"/>
    <n v="610"/>
    <n v="0"/>
    <s v=""/>
    <n v="0"/>
    <n v="0"/>
    <n v="4"/>
    <x v="2"/>
    <s v="Revenue Volume Achievement Rate by BU"/>
    <x v="60"/>
    <e v="#N/A"/>
    <x v="0"/>
    <s v="E.2.4.0:"/>
    <x v="81"/>
    <x v="81"/>
    <x v="573"/>
    <x v="2"/>
    <x v="2"/>
    <x v="196"/>
    <x v="0"/>
    <x v="1"/>
    <x v="0"/>
    <x v="2"/>
    <m/>
    <x v="0"/>
    <x v="3"/>
    <s v="Revenue Volume Achievement Rate by BU_BG Code"/>
    <x v="610"/>
    <x v="3"/>
    <x v="0"/>
    <x v="3"/>
    <x v="0"/>
    <x v="0"/>
    <x v="0"/>
    <s v="DM_REVENUE_VOLUME_ACHIEVEMENT_RATE_BY_BU"/>
    <s v="BG_CODE"/>
    <x v="89"/>
    <x v="2"/>
    <x v="0"/>
    <n v="8"/>
    <x v="4"/>
    <x v="4"/>
    <x v="0"/>
    <s v=""/>
    <s v=""/>
    <n v="610"/>
    <s v="-610"/>
    <x v="0"/>
    <x v="0"/>
    <x v="0"/>
    <x v="2"/>
    <x v="6"/>
    <s v="Business group"/>
    <s v="SAP"/>
    <s v="SAP"/>
    <x v="1"/>
    <x v="60"/>
    <m/>
    <s v="^(SAP)$"/>
    <n v="9"/>
    <x v="0"/>
    <x v="0"/>
    <x v="0"/>
    <x v="0"/>
    <x v="1"/>
    <x v="1"/>
    <b v="0"/>
    <x v="1"/>
    <x v="1"/>
    <n v="0"/>
    <x v="0"/>
    <b v="0"/>
    <b v="0"/>
    <b v="0"/>
    <b v="0"/>
    <b v="0"/>
    <b v="0"/>
    <b v="0"/>
    <b v="0"/>
    <b v="0"/>
    <b v="0"/>
    <b v="0"/>
    <x v="1"/>
    <x v="1"/>
    <n v="0"/>
    <x v="1"/>
    <x v="0"/>
  </r>
  <r>
    <m/>
    <s v="BPM"/>
    <x v="8"/>
    <x v="309"/>
    <x v="312"/>
    <x v="116"/>
    <x v="258"/>
    <s v="Revenue recognition date display in year and month"/>
    <x v="3"/>
    <s v="Actual Revenue_Actual Revenue Month"/>
    <s v="Target revenue_Target Revenue Month;Annual Plan Revenue_Annual plan Revenue Month"/>
    <s v="Confidential"/>
    <x v="3"/>
    <m/>
    <x v="8"/>
    <s v="BPM"/>
    <x v="6"/>
    <x v="3"/>
    <x v="0"/>
    <x v="1"/>
    <s v="DM_REVENUE_VOLUME_ACHIEVEMENT_RATE_BY_BU"/>
    <s v="REVENUE_DATE"/>
    <m/>
    <m/>
    <m/>
    <m/>
    <m/>
    <m/>
    <m/>
    <m/>
    <m/>
    <m/>
    <m/>
    <m/>
    <m/>
    <m/>
    <m/>
    <m/>
    <m/>
    <m/>
    <s v="資料清單"/>
    <x v="12"/>
    <x v="12"/>
    <x v="60"/>
    <x v="8"/>
    <e v="#N/A"/>
    <s v="Revenue date"/>
    <x v="312"/>
    <x v="116"/>
    <x v="0"/>
    <x v="258"/>
    <x v="6"/>
    <s v="IEC_STD_V10 &gt;&gt; Common &gt;&gt; AutoMetaDataRevenue date"/>
    <x v="3"/>
    <x v="1"/>
    <s v="營收認列日期Dimension"/>
    <s v="產品營收與銷量達成率-BU表現"/>
    <n v="604"/>
    <n v="610"/>
    <e v="#N/A"/>
    <s v=""/>
    <n v="0"/>
    <e v="#N/A"/>
    <e v="#N/A"/>
    <x v="123"/>
    <s v="Revenue Volume Achievement Rate by BU"/>
    <x v="60"/>
    <e v="#N/A"/>
    <x v="54"/>
    <s v="E.2.4.0:"/>
    <x v="82"/>
    <x v="82"/>
    <x v="574"/>
    <x v="309"/>
    <x v="312"/>
    <x v="294"/>
    <x v="0"/>
    <x v="1"/>
    <x v="0"/>
    <x v="3"/>
    <m/>
    <x v="0"/>
    <x v="3"/>
    <s v="Revenue Volume Achievement Rate by BU_Revenue date"/>
    <x v="611"/>
    <x v="3"/>
    <x v="0"/>
    <x v="3"/>
    <x v="0"/>
    <x v="0"/>
    <x v="0"/>
    <s v="DM_REVENUE_VOLUME_ACHIEVEMENT_RATE_BY_BU"/>
    <s v="REVENUE_DATE"/>
    <x v="89"/>
    <x v="249"/>
    <x v="0"/>
    <n v="8"/>
    <x v="4"/>
    <x v="4"/>
    <x v="3"/>
    <s v=""/>
    <s v=""/>
    <n v="611"/>
    <s v="-611"/>
    <x v="0"/>
    <x v="0"/>
    <x v="0"/>
    <x v="312"/>
    <x v="6"/>
    <s v="Revenue recognition date"/>
    <s v="SAP"/>
    <s v="SAP"/>
    <x v="1"/>
    <x v="60"/>
    <m/>
    <s v="^(SAP)$"/>
    <n v="9"/>
    <x v="0"/>
    <x v="0"/>
    <x v="0"/>
    <x v="0"/>
    <x v="1"/>
    <x v="1"/>
    <b v="0"/>
    <x v="1"/>
    <x v="1"/>
    <n v="0"/>
    <x v="0"/>
    <b v="0"/>
    <b v="0"/>
    <b v="0"/>
    <b v="0"/>
    <b v="0"/>
    <b v="0"/>
    <b v="0"/>
    <b v="0"/>
    <b v="1"/>
    <b v="0"/>
    <b v="0"/>
    <x v="0"/>
    <x v="5"/>
    <n v="1"/>
    <x v="2"/>
    <x v="0"/>
  </r>
  <r>
    <m/>
    <s v="BPM"/>
    <x v="8"/>
    <x v="231"/>
    <x v="231"/>
    <x v="53"/>
    <x v="232"/>
    <s v="default: TWD_x000a_option: TWD, USD_x000a_TWD=NT$M, USD=USD$K"/>
    <x v="3"/>
    <m/>
    <s v="N/A"/>
    <s v="Confidential"/>
    <x v="2"/>
    <m/>
    <x v="8"/>
    <s v="BPM"/>
    <x v="6"/>
    <x v="3"/>
    <x v="0"/>
    <x v="1"/>
    <s v="DM_REVENUE_VOLUME_ACHIEVEMENT_RATE_BY_BU"/>
    <s v="CURRENCY_OF_REVENUE"/>
    <m/>
    <m/>
    <m/>
    <m/>
    <m/>
    <m/>
    <m/>
    <m/>
    <m/>
    <m/>
    <m/>
    <m/>
    <m/>
    <m/>
    <m/>
    <m/>
    <m/>
    <m/>
    <s v="資料清單"/>
    <x v="12"/>
    <x v="13"/>
    <x v="60"/>
    <x v="8"/>
    <e v="#N/A"/>
    <s v="Currency of revenue"/>
    <x v="231"/>
    <x v="53"/>
    <x v="0"/>
    <x v="232"/>
    <x v="6"/>
    <s v="IEC_STD_V10 &gt;&gt; Common &gt;&gt; AutoMetaDataCurrency of revenue"/>
    <x v="3"/>
    <x v="1"/>
    <s v="產品營收幣別Dimension"/>
    <s v="產品營收與銷量達成率-BU表現"/>
    <n v="405"/>
    <n v="610"/>
    <n v="0"/>
    <s v=""/>
    <n v="0"/>
    <n v="0"/>
    <n v="405"/>
    <x v="97"/>
    <s v="Revenue Volume Achievement Rate by BU"/>
    <x v="60"/>
    <e v="#N/A"/>
    <x v="0"/>
    <s v="E.2.4.0:"/>
    <x v="83"/>
    <x v="83"/>
    <x v="575"/>
    <x v="231"/>
    <x v="231"/>
    <x v="233"/>
    <x v="0"/>
    <x v="1"/>
    <x v="0"/>
    <x v="2"/>
    <m/>
    <x v="0"/>
    <x v="3"/>
    <s v="Revenue Volume Achievement Rate by BU_Currency of revenue"/>
    <x v="612"/>
    <x v="3"/>
    <x v="0"/>
    <x v="3"/>
    <x v="0"/>
    <x v="0"/>
    <x v="0"/>
    <s v="DM_REVENUE_VOLUME_ACHIEVEMENT_RATE_BY_BU"/>
    <s v="CURRENCY_OF_REVENUE"/>
    <x v="89"/>
    <x v="186"/>
    <x v="0"/>
    <n v="8"/>
    <x v="4"/>
    <x v="4"/>
    <x v="5"/>
    <s v=""/>
    <s v=""/>
    <n v="612"/>
    <s v="-612"/>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REVENUE_VOLUME_ACHIEVEMENT_RATE_BY_BU"/>
    <s v="LOB_ID"/>
    <m/>
    <m/>
    <m/>
    <m/>
    <m/>
    <m/>
    <m/>
    <m/>
    <m/>
    <m/>
    <m/>
    <m/>
    <m/>
    <m/>
    <m/>
    <m/>
    <m/>
    <m/>
    <s v="資料清單"/>
    <x v="12"/>
    <x v="14"/>
    <x v="60"/>
    <x v="8"/>
    <e v="#N/A"/>
    <s v="LOB ID"/>
    <x v="233"/>
    <x v="82"/>
    <x v="0"/>
    <x v="235"/>
    <x v="6"/>
    <s v="IEC_STD_V10 &gt;&gt; Common &gt;&gt; AutoMetaDataLOB ID"/>
    <x v="3"/>
    <x v="1"/>
    <s v="LOB IDDimension"/>
    <s v="產品營收與銷量達成率-BU表現"/>
    <n v="409"/>
    <n v="610"/>
    <n v="0"/>
    <s v=""/>
    <n v="0"/>
    <n v="0"/>
    <n v="1155"/>
    <x v="96"/>
    <s v="Revenue Volume Achievement Rate by BU"/>
    <x v="60"/>
    <e v="#N/A"/>
    <x v="0"/>
    <s v="E.2.4.0:"/>
    <x v="84"/>
    <x v="84"/>
    <x v="576"/>
    <x v="233"/>
    <x v="233"/>
    <x v="236"/>
    <x v="0"/>
    <x v="1"/>
    <x v="0"/>
    <x v="2"/>
    <m/>
    <x v="0"/>
    <x v="3"/>
    <s v="Revenue Volume Achievement Rate by BU_LOB ID"/>
    <x v="613"/>
    <x v="3"/>
    <x v="0"/>
    <x v="3"/>
    <x v="0"/>
    <x v="0"/>
    <x v="0"/>
    <s v="DM_REVENUE_VOLUME_ACHIEVEMENT_RATE_BY_BU"/>
    <s v="LOB_ID"/>
    <x v="89"/>
    <x v="188"/>
    <x v="0"/>
    <n v="8"/>
    <x v="4"/>
    <x v="4"/>
    <x v="0"/>
    <s v=""/>
    <s v=""/>
    <n v="613"/>
    <s v="-613"/>
    <x v="0"/>
    <x v="0"/>
    <x v="0"/>
    <x v="233"/>
    <x v="6"/>
    <s v="Line of business"/>
    <s v="SAP"/>
    <s v="SAP"/>
    <x v="1"/>
    <x v="60"/>
    <m/>
    <s v="^(SAP)$"/>
    <n v="9"/>
    <x v="0"/>
    <x v="0"/>
    <x v="0"/>
    <x v="0"/>
    <x v="1"/>
    <x v="1"/>
    <b v="0"/>
    <x v="1"/>
    <x v="1"/>
    <n v="0"/>
    <x v="0"/>
    <b v="0"/>
    <b v="0"/>
    <b v="0"/>
    <b v="0"/>
    <b v="0"/>
    <b v="0"/>
    <b v="0"/>
    <b v="0"/>
    <b v="1"/>
    <b v="0"/>
    <b v="0"/>
    <x v="0"/>
    <x v="5"/>
    <n v="1"/>
    <x v="44"/>
    <x v="0"/>
  </r>
  <r>
    <m/>
    <s v="BPM"/>
    <x v="8"/>
    <x v="235"/>
    <x v="235"/>
    <x v="159"/>
    <x v="308"/>
    <s v="Product sales/B&amp;S revenue/RMA/Warranty_x000a_/NRE/Other income"/>
    <x v="3"/>
    <m/>
    <s v="N/A"/>
    <s v="Confidential"/>
    <x v="1"/>
    <m/>
    <x v="8"/>
    <s v="BPM"/>
    <x v="6"/>
    <x v="3"/>
    <x v="0"/>
    <x v="1"/>
    <s v="DM_REVENUE_VOLUME_ACHIEVEMENT_RATE_BY_BU"/>
    <s v="REVENUE_CONTENT"/>
    <m/>
    <m/>
    <m/>
    <m/>
    <m/>
    <m/>
    <m/>
    <m/>
    <m/>
    <m/>
    <m/>
    <m/>
    <m/>
    <m/>
    <m/>
    <m/>
    <m/>
    <m/>
    <s v="資料清單"/>
    <x v="12"/>
    <x v="15"/>
    <x v="60"/>
    <x v="8"/>
    <e v="#N/A"/>
    <s v="Revenue content"/>
    <x v="235"/>
    <x v="159"/>
    <x v="0"/>
    <x v="308"/>
    <x v="6"/>
    <s v="IEC_STD_V10 &gt;&gt; Common &gt;&gt; AutoMetaDataRevenue content"/>
    <x v="3"/>
    <x v="1"/>
    <s v="營收類別Dimension"/>
    <s v="產品營收與銷量達成率-BU表現"/>
    <n v="411"/>
    <n v="610"/>
    <n v="0"/>
    <s v=""/>
    <n v="0"/>
    <n v="0"/>
    <n v="411"/>
    <x v="99"/>
    <s v="Revenue Volume Achievement Rate by BU"/>
    <x v="60"/>
    <e v="#N/A"/>
    <x v="0"/>
    <s v="E.2.4.0:"/>
    <x v="85"/>
    <x v="85"/>
    <x v="577"/>
    <x v="235"/>
    <x v="235"/>
    <x v="295"/>
    <x v="0"/>
    <x v="1"/>
    <x v="0"/>
    <x v="1"/>
    <m/>
    <x v="0"/>
    <x v="3"/>
    <s v="Revenue Volume Achievement Rate by BU_Revenue content"/>
    <x v="614"/>
    <x v="3"/>
    <x v="0"/>
    <x v="3"/>
    <x v="0"/>
    <x v="0"/>
    <x v="0"/>
    <s v="DM_REVENUE_VOLUME_ACHIEVEMENT_RATE_BY_BU"/>
    <s v="REVENUE_CONTENT"/>
    <x v="89"/>
    <x v="190"/>
    <x v="0"/>
    <n v="8"/>
    <x v="4"/>
    <x v="4"/>
    <x v="5"/>
    <s v=""/>
    <s v=""/>
    <n v="614"/>
    <s v="-614"/>
    <x v="0"/>
    <x v="0"/>
    <x v="0"/>
    <x v="235"/>
    <x v="6"/>
    <s v="Product sales, RMA, Warranty, NRE, …"/>
    <s v="SAP"/>
    <s v="SAP"/>
    <x v="1"/>
    <x v="60"/>
    <m/>
    <s v="^(SAP)$"/>
    <n v="9"/>
    <x v="0"/>
    <x v="0"/>
    <x v="0"/>
    <x v="0"/>
    <x v="1"/>
    <x v="1"/>
    <b v="0"/>
    <x v="1"/>
    <x v="1"/>
    <n v="0"/>
    <x v="0"/>
    <b v="0"/>
    <b v="0"/>
    <b v="0"/>
    <b v="0"/>
    <b v="0"/>
    <b v="0"/>
    <b v="0"/>
    <b v="0"/>
    <b v="0"/>
    <b v="0"/>
    <b v="0"/>
    <x v="1"/>
    <x v="1"/>
    <n v="0"/>
    <x v="18"/>
    <x v="0"/>
  </r>
  <r>
    <m/>
    <s v="BPM"/>
    <x v="8"/>
    <x v="203"/>
    <x v="203"/>
    <x v="121"/>
    <x v="208"/>
    <s v="Amount of Revenue content"/>
    <x v="4"/>
    <m/>
    <s v="N/A"/>
    <s v="Confidential"/>
    <x v="6"/>
    <m/>
    <x v="8"/>
    <s v="BPM"/>
    <x v="6"/>
    <x v="3"/>
    <x v="0"/>
    <x v="1"/>
    <s v="DM_REVENUE_VOLUME_ACHIEVEMENT_RATE_BY_BU"/>
    <s v="AMOUNT_OF_ACTUAL_REVENUE"/>
    <m/>
    <m/>
    <m/>
    <m/>
    <m/>
    <m/>
    <m/>
    <m/>
    <m/>
    <m/>
    <m/>
    <m/>
    <m/>
    <m/>
    <m/>
    <m/>
    <m/>
    <m/>
    <s v="資料清單"/>
    <x v="12"/>
    <x v="16"/>
    <x v="60"/>
    <x v="8"/>
    <e v="#N/A"/>
    <s v="Amount of Actual revenue"/>
    <x v="203"/>
    <x v="121"/>
    <x v="0"/>
    <x v="208"/>
    <x v="6"/>
    <s v="IEC_STD_V10 &gt;&gt; Common &gt;&gt; AutoMetaDataAmount of Actual revenue"/>
    <x v="4"/>
    <x v="1"/>
    <s v="實際產品營收總額Measure"/>
    <s v="產品營收與銷量達成率-BU表現"/>
    <n v="366"/>
    <n v="610"/>
    <n v="0"/>
    <s v=""/>
    <n v="0"/>
    <n v="0"/>
    <n v="413"/>
    <x v="90"/>
    <s v="Revenue Volume Achievement Rate by BU"/>
    <x v="60"/>
    <e v="#N/A"/>
    <x v="0"/>
    <s v="E.2.4.0:"/>
    <x v="86"/>
    <x v="86"/>
    <x v="578"/>
    <x v="203"/>
    <x v="203"/>
    <x v="211"/>
    <x v="0"/>
    <x v="1"/>
    <x v="0"/>
    <x v="6"/>
    <m/>
    <x v="0"/>
    <x v="4"/>
    <s v="Revenue Volume Achievement Rate by BU_Amount of Actual revenue"/>
    <x v="615"/>
    <x v="4"/>
    <x v="0"/>
    <x v="3"/>
    <x v="0"/>
    <x v="0"/>
    <x v="0"/>
    <s v="DM_REVENUE_VOLUME_ACHIEVEMENT_RATE_BY_BU"/>
    <s v="AMOUNT_OF_ACTUAL_REVENUE"/>
    <x v="89"/>
    <x v="168"/>
    <x v="0"/>
    <n v="8"/>
    <x v="4"/>
    <x v="4"/>
    <x v="5"/>
    <s v=""/>
    <s v=""/>
    <n v="615"/>
    <s v="-615"/>
    <x v="0"/>
    <x v="0"/>
    <x v="0"/>
    <x v="203"/>
    <x v="6"/>
    <s v="Actual revenue amount by content"/>
    <s v="SAP"/>
    <s v="SAP"/>
    <x v="1"/>
    <x v="60"/>
    <m/>
    <s v="^(SAP)$"/>
    <n v="9"/>
    <x v="0"/>
    <x v="0"/>
    <x v="0"/>
    <x v="0"/>
    <x v="1"/>
    <x v="1"/>
    <b v="0"/>
    <x v="1"/>
    <x v="1"/>
    <n v="0"/>
    <x v="0"/>
    <b v="0"/>
    <b v="0"/>
    <b v="0"/>
    <b v="0"/>
    <b v="0"/>
    <b v="0"/>
    <b v="0"/>
    <b v="0"/>
    <b v="0"/>
    <b v="0"/>
    <b v="0"/>
    <x v="1"/>
    <x v="1"/>
    <n v="0"/>
    <x v="9"/>
    <x v="0"/>
  </r>
  <r>
    <m/>
    <s v="BPM"/>
    <x v="8"/>
    <x v="248"/>
    <x v="248"/>
    <x v="129"/>
    <x v="249"/>
    <s v="Period of target revenue is YYYYMM01. (20220101-20221201)"/>
    <x v="4"/>
    <m/>
    <s v="N/A"/>
    <s v="Confidential"/>
    <x v="6"/>
    <m/>
    <x v="8"/>
    <s v="BPM"/>
    <x v="6"/>
    <x v="3"/>
    <x v="0"/>
    <x v="2"/>
    <s v="DM_REVENUE_VOLUME_ACHIEVEMENT_RATE_BY_BU"/>
    <s v="AMOUNT_OF_TARGET_REVENUE"/>
    <m/>
    <m/>
    <m/>
    <m/>
    <m/>
    <m/>
    <m/>
    <m/>
    <m/>
    <m/>
    <m/>
    <m/>
    <m/>
    <m/>
    <m/>
    <m/>
    <m/>
    <m/>
    <s v="資料清單"/>
    <x v="12"/>
    <x v="17"/>
    <x v="60"/>
    <x v="8"/>
    <e v="#N/A"/>
    <s v="Amount of Target revenue"/>
    <x v="248"/>
    <x v="129"/>
    <x v="0"/>
    <x v="249"/>
    <x v="6"/>
    <s v="IEC_STD_V10 &gt;&gt; Common &gt;&gt; AutoMetaDataAmount of Target revenue"/>
    <x v="4"/>
    <x v="1"/>
    <s v="目標銷貨收入總額Measure"/>
    <s v="產品營收與銷量達成率-BU表現"/>
    <n v="433"/>
    <n v="610"/>
    <n v="0"/>
    <s v=""/>
    <n v="0"/>
    <n v="0"/>
    <n v="433"/>
    <x v="124"/>
    <s v="Revenue Volume Achievement Rate by BU"/>
    <x v="60"/>
    <e v="#N/A"/>
    <x v="0"/>
    <s v="E.2.4.0:"/>
    <x v="87"/>
    <x v="87"/>
    <x v="579"/>
    <x v="248"/>
    <x v="248"/>
    <x v="250"/>
    <x v="0"/>
    <x v="2"/>
    <x v="0"/>
    <x v="6"/>
    <m/>
    <x v="0"/>
    <x v="4"/>
    <s v="Revenue Volume Achievement Rate by BU_Amount of Target revenue"/>
    <x v="616"/>
    <x v="4"/>
    <x v="0"/>
    <x v="3"/>
    <x v="0"/>
    <x v="0"/>
    <x v="0"/>
    <s v="DM_REVENUE_VOLUME_ACHIEVEMENT_RATE_BY_BU"/>
    <s v="AMOUNT_OF_TARGET_REVENUE"/>
    <x v="89"/>
    <x v="202"/>
    <x v="0"/>
    <n v="8"/>
    <x v="4"/>
    <x v="4"/>
    <x v="5"/>
    <s v=""/>
    <s v=""/>
    <n v="616"/>
    <s v="-616"/>
    <x v="0"/>
    <x v="0"/>
    <x v="0"/>
    <x v="248"/>
    <x v="6"/>
    <s v="BPM setup a target revenue amount by period(year/month) and have monthly update then upload the latest target to dashboard"/>
    <s v="Upload"/>
    <s v="UPLOAD"/>
    <x v="2"/>
    <x v="60"/>
    <m/>
    <s v="^(Upload|UPLOAD)$"/>
    <n v="9"/>
    <x v="0"/>
    <x v="0"/>
    <x v="0"/>
    <x v="0"/>
    <x v="1"/>
    <x v="1"/>
    <b v="0"/>
    <x v="1"/>
    <x v="1"/>
    <n v="0"/>
    <x v="0"/>
    <b v="0"/>
    <b v="0"/>
    <b v="0"/>
    <b v="0"/>
    <b v="1"/>
    <b v="0"/>
    <b v="0"/>
    <b v="0"/>
    <b v="0"/>
    <b v="0"/>
    <b v="0"/>
    <x v="0"/>
    <x v="2"/>
    <n v="0"/>
    <x v="9"/>
    <x v="0"/>
  </r>
  <r>
    <m/>
    <s v="BPM"/>
    <x v="8"/>
    <x v="236"/>
    <x v="236"/>
    <x v="122"/>
    <x v="238"/>
    <s v="Actual revenue/Target revenue (%)"/>
    <x v="4"/>
    <m/>
    <s v="N/A"/>
    <s v="Confidential"/>
    <x v="5"/>
    <m/>
    <x v="8"/>
    <s v="BPM"/>
    <x v="6"/>
    <x v="3"/>
    <x v="0"/>
    <x v="0"/>
    <s v="DM_REVENUE_VOLUME_ACHIEVEMENT_RATE_BY_BU"/>
    <s v="REVENUE_ACHIEVEMENT_RATE"/>
    <m/>
    <m/>
    <m/>
    <m/>
    <m/>
    <m/>
    <m/>
    <m/>
    <m/>
    <m/>
    <m/>
    <m/>
    <m/>
    <m/>
    <m/>
    <m/>
    <m/>
    <m/>
    <s v="資料清單"/>
    <x v="12"/>
    <x v="18"/>
    <x v="60"/>
    <x v="8"/>
    <e v="#N/A"/>
    <s v="Revenue achievement rate"/>
    <x v="236"/>
    <x v="122"/>
    <x v="0"/>
    <x v="238"/>
    <x v="6"/>
    <s v="IEC_STD_V10 &gt;&gt; Common &gt;&gt; AutoMetaDataRevenue achievement rate"/>
    <x v="4"/>
    <x v="1"/>
    <s v="產品營收達成率Measure"/>
    <s v="產品營收與銷量達成率-BU表現"/>
    <n v="414"/>
    <n v="610"/>
    <n v="0"/>
    <s v=""/>
    <n v="0"/>
    <n v="0"/>
    <n v="414"/>
    <x v="125"/>
    <s v="Revenue Volume Achievement Rate by BU"/>
    <x v="60"/>
    <e v="#N/A"/>
    <x v="0"/>
    <s v="E.2.4.0:"/>
    <x v="88"/>
    <x v="88"/>
    <x v="580"/>
    <x v="236"/>
    <x v="236"/>
    <x v="240"/>
    <x v="0"/>
    <x v="0"/>
    <x v="0"/>
    <x v="5"/>
    <m/>
    <x v="0"/>
    <x v="4"/>
    <s v="Revenue Volume Achievement Rate by BU_Revenue achievement rate"/>
    <x v="617"/>
    <x v="4"/>
    <x v="0"/>
    <x v="3"/>
    <x v="0"/>
    <x v="0"/>
    <x v="0"/>
    <s v="DM_REVENUE_VOLUME_ACHIEVEMENT_RATE_BY_BU"/>
    <s v="REVENUE_ACHIEVEMENT_RATE"/>
    <x v="89"/>
    <x v="191"/>
    <x v="0"/>
    <n v="8"/>
    <x v="4"/>
    <x v="4"/>
    <x v="5"/>
    <s v=""/>
    <s v=""/>
    <n v="617"/>
    <s v="-617"/>
    <x v="0"/>
    <x v="0"/>
    <x v="0"/>
    <x v="236"/>
    <x v="6"/>
    <s v="Actual revenue/Target revenue"/>
    <s v=""/>
    <s v=""/>
    <x v="0"/>
    <x v="60"/>
    <m/>
    <s v="^()$"/>
    <n v="9"/>
    <x v="0"/>
    <x v="0"/>
    <x v="0"/>
    <x v="0"/>
    <x v="1"/>
    <x v="1"/>
    <b v="0"/>
    <x v="1"/>
    <x v="1"/>
    <n v="0"/>
    <x v="0"/>
    <b v="0"/>
    <b v="0"/>
    <b v="0"/>
    <b v="0"/>
    <b v="0"/>
    <b v="0"/>
    <b v="0"/>
    <b v="0"/>
    <b v="0"/>
    <b v="0"/>
    <b v="0"/>
    <x v="1"/>
    <x v="1"/>
    <n v="0"/>
    <x v="9"/>
    <x v="0"/>
  </r>
  <r>
    <m/>
    <s v="BPM"/>
    <x v="8"/>
    <x v="234"/>
    <x v="234"/>
    <x v="118"/>
    <x v="236"/>
    <s v="Product category includes Node, CPU, MLB, RACK, PC and SC (M_type, conversion), detail refer to DS"/>
    <x v="3"/>
    <m/>
    <s v="N/A"/>
    <s v="Confidential"/>
    <x v="1"/>
    <m/>
    <x v="8"/>
    <s v="BPM"/>
    <x v="6"/>
    <x v="3"/>
    <x v="0"/>
    <x v="1"/>
    <s v="DM_REVENUE_VOLUME_ACHIEVEMENT_RATE_BY_BU"/>
    <s v="REVENUE_PRODUCT_CATEGORY"/>
    <m/>
    <m/>
    <m/>
    <m/>
    <m/>
    <m/>
    <m/>
    <m/>
    <m/>
    <m/>
    <m/>
    <m/>
    <m/>
    <m/>
    <m/>
    <m/>
    <m/>
    <m/>
    <s v="資料清單"/>
    <x v="12"/>
    <x v="19"/>
    <x v="60"/>
    <x v="8"/>
    <e v="#N/A"/>
    <s v="Revenue product category"/>
    <x v="234"/>
    <x v="118"/>
    <x v="0"/>
    <x v="236"/>
    <x v="6"/>
    <s v="IEC_STD_V10 &gt;&gt; Common &gt;&gt; AutoMetaDataRevenue product category"/>
    <x v="3"/>
    <x v="1"/>
    <s v="營收產品類別Dimension"/>
    <s v="產品營收與銷量達成率-BU表現"/>
    <n v="410"/>
    <n v="610"/>
    <n v="0"/>
    <s v=""/>
    <n v="0"/>
    <n v="0"/>
    <n v="410"/>
    <x v="98"/>
    <s v="Revenue Volume Achievement Rate by BU"/>
    <x v="60"/>
    <e v="#N/A"/>
    <x v="0"/>
    <s v="E.2.4.0:"/>
    <x v="89"/>
    <x v="89"/>
    <x v="581"/>
    <x v="234"/>
    <x v="234"/>
    <x v="237"/>
    <x v="0"/>
    <x v="1"/>
    <x v="0"/>
    <x v="1"/>
    <m/>
    <x v="0"/>
    <x v="3"/>
    <s v="Revenue Volume Achievement Rate by BU_Revenue product category"/>
    <x v="618"/>
    <x v="3"/>
    <x v="0"/>
    <x v="3"/>
    <x v="0"/>
    <x v="0"/>
    <x v="0"/>
    <s v="DM_REVENUE_VOLUME_ACHIEVEMENT_RATE_BY_BU"/>
    <s v="REVENUE_PRODUCT_CATEGORY"/>
    <x v="89"/>
    <x v="189"/>
    <x v="0"/>
    <n v="8"/>
    <x v="4"/>
    <x v="4"/>
    <x v="5"/>
    <s v=""/>
    <s v=""/>
    <n v="618"/>
    <s v="-618"/>
    <x v="0"/>
    <x v="0"/>
    <x v="0"/>
    <x v="234"/>
    <x v="6"/>
    <s v="Revenue product category"/>
    <s v="SAP"/>
    <s v="SAP"/>
    <x v="1"/>
    <x v="60"/>
    <m/>
    <s v="^(SAP)$"/>
    <n v="9"/>
    <x v="0"/>
    <x v="0"/>
    <x v="0"/>
    <x v="0"/>
    <x v="1"/>
    <x v="1"/>
    <b v="0"/>
    <x v="1"/>
    <x v="1"/>
    <n v="0"/>
    <x v="0"/>
    <b v="0"/>
    <b v="0"/>
    <b v="0"/>
    <b v="0"/>
    <b v="0"/>
    <b v="0"/>
    <b v="0"/>
    <b v="0"/>
    <b v="0"/>
    <b v="0"/>
    <b v="0"/>
    <x v="1"/>
    <x v="1"/>
    <n v="0"/>
    <x v="9"/>
    <x v="0"/>
  </r>
  <r>
    <m/>
    <s v="BPM"/>
    <x v="8"/>
    <x v="205"/>
    <x v="205"/>
    <x v="120"/>
    <x v="210"/>
    <s v="In qty view, node qty=converted CPU+converted RACK+MLB"/>
    <x v="4"/>
    <m/>
    <s v="N/A"/>
    <s v="Confidential"/>
    <x v="4"/>
    <m/>
    <x v="8"/>
    <s v="BPM"/>
    <x v="6"/>
    <x v="3"/>
    <x v="0"/>
    <x v="1"/>
    <s v="DM_REVENUE_VOLUME_ACHIEVEMENT_RATE_BY_BU"/>
    <s v="ACTUAL_SHIPMENT"/>
    <m/>
    <m/>
    <m/>
    <m/>
    <m/>
    <m/>
    <m/>
    <m/>
    <m/>
    <m/>
    <m/>
    <m/>
    <m/>
    <m/>
    <m/>
    <m/>
    <m/>
    <m/>
    <s v="資料清單"/>
    <x v="12"/>
    <x v="20"/>
    <x v="60"/>
    <x v="8"/>
    <e v="#N/A"/>
    <s v="Actual shipment"/>
    <x v="205"/>
    <x v="120"/>
    <x v="0"/>
    <x v="210"/>
    <x v="6"/>
    <s v="IEC_STD_V10 &gt;&gt; Common &gt;&gt; AutoMetaDataActual shipment"/>
    <x v="4"/>
    <x v="1"/>
    <s v="實際出貨量Measure"/>
    <s v="產品營收與銷量達成率-BU表現"/>
    <n v="368"/>
    <n v="610"/>
    <n v="0"/>
    <s v=""/>
    <n v="0"/>
    <n v="0"/>
    <n v="412"/>
    <x v="92"/>
    <s v="Revenue Volume Achievement Rate by BU"/>
    <x v="60"/>
    <e v="#N/A"/>
    <x v="0"/>
    <s v="E.2.4.0:"/>
    <x v="90"/>
    <x v="90"/>
    <x v="582"/>
    <x v="205"/>
    <x v="205"/>
    <x v="296"/>
    <x v="0"/>
    <x v="1"/>
    <x v="0"/>
    <x v="4"/>
    <m/>
    <x v="0"/>
    <x v="4"/>
    <s v="Revenue Volume Achievement Rate by BU_Actual shipment"/>
    <x v="619"/>
    <x v="4"/>
    <x v="0"/>
    <x v="3"/>
    <x v="0"/>
    <x v="0"/>
    <x v="0"/>
    <s v="DM_REVENUE_VOLUME_ACHIEVEMENT_RATE_BY_BU"/>
    <s v="ACTUAL_SHIPMENT"/>
    <x v="89"/>
    <x v="170"/>
    <x v="0"/>
    <n v="8"/>
    <x v="4"/>
    <x v="4"/>
    <x v="5"/>
    <s v=""/>
    <s v=""/>
    <n v="619"/>
    <s v="-619"/>
    <x v="0"/>
    <x v="0"/>
    <x v="0"/>
    <x v="205"/>
    <x v="6"/>
    <s v="Actual shipment"/>
    <s v="SAP"/>
    <s v="SAP"/>
    <x v="1"/>
    <x v="60"/>
    <m/>
    <s v="^(SAP)$"/>
    <n v="9"/>
    <x v="0"/>
    <x v="0"/>
    <x v="0"/>
    <x v="0"/>
    <x v="1"/>
    <x v="1"/>
    <b v="0"/>
    <x v="1"/>
    <x v="1"/>
    <n v="0"/>
    <x v="0"/>
    <b v="0"/>
    <b v="0"/>
    <b v="0"/>
    <b v="0"/>
    <b v="0"/>
    <b v="0"/>
    <b v="0"/>
    <b v="0"/>
    <b v="0"/>
    <b v="0"/>
    <b v="0"/>
    <x v="1"/>
    <x v="1"/>
    <n v="0"/>
    <x v="18"/>
    <x v="0"/>
  </r>
  <r>
    <m/>
    <s v="BPM"/>
    <x v="8"/>
    <x v="204"/>
    <x v="204"/>
    <x v="132"/>
    <x v="209"/>
    <s v="In qty view, node qty=converted CPU+converted RACK+MLB"/>
    <x v="4"/>
    <m/>
    <s v="N/A"/>
    <s v="Confidential"/>
    <x v="4"/>
    <m/>
    <x v="8"/>
    <s v="BPM"/>
    <x v="6"/>
    <x v="3"/>
    <x v="0"/>
    <x v="2"/>
    <s v="DM_REVENUE_VOLUME_ACHIEVEMENT_RATE_BY_BU"/>
    <s v="AMOUNT_OF_TARGET_SHIPMENT"/>
    <m/>
    <m/>
    <m/>
    <m/>
    <m/>
    <m/>
    <m/>
    <m/>
    <m/>
    <m/>
    <m/>
    <m/>
    <m/>
    <m/>
    <m/>
    <m/>
    <m/>
    <m/>
    <s v="資料清單"/>
    <x v="12"/>
    <x v="21"/>
    <x v="60"/>
    <x v="8"/>
    <e v="#N/A"/>
    <s v="Amount of Target shipment"/>
    <x v="204"/>
    <x v="132"/>
    <x v="0"/>
    <x v="209"/>
    <x v="6"/>
    <s v="IEC_STD_V10 &gt;&gt; Common &gt;&gt; AutoMetaDataAmount of Target shipment"/>
    <x v="4"/>
    <x v="1"/>
    <s v="目標出貨量總額Measure"/>
    <s v="產品營收與銷量達成率-BU表現"/>
    <n v="367"/>
    <n v="610"/>
    <n v="0"/>
    <s v=""/>
    <n v="0"/>
    <n v="0"/>
    <n v="443"/>
    <x v="91"/>
    <s v="Revenue Volume Achievement Rate by BU"/>
    <x v="60"/>
    <e v="#N/A"/>
    <x v="0"/>
    <s v="E.2.4.0:"/>
    <x v="91"/>
    <x v="91"/>
    <x v="583"/>
    <x v="204"/>
    <x v="204"/>
    <x v="296"/>
    <x v="0"/>
    <x v="2"/>
    <x v="0"/>
    <x v="4"/>
    <m/>
    <x v="0"/>
    <x v="4"/>
    <s v="Revenue Volume Achievement Rate by BU_Amount of Target shipment"/>
    <x v="620"/>
    <x v="4"/>
    <x v="0"/>
    <x v="3"/>
    <x v="0"/>
    <x v="0"/>
    <x v="0"/>
    <s v="DM_REVENUE_VOLUME_ACHIEVEMENT_RATE_BY_BU"/>
    <s v="AMOUNT_OF_TARGET_SHIPMENT"/>
    <x v="89"/>
    <x v="169"/>
    <x v="0"/>
    <n v="8"/>
    <x v="4"/>
    <x v="4"/>
    <x v="5"/>
    <s v=""/>
    <s v=""/>
    <n v="620"/>
    <s v="-620"/>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37"/>
    <x v="237"/>
    <x v="123"/>
    <x v="239"/>
    <s v="Actual shipment volume/Target shipment volume"/>
    <x v="4"/>
    <m/>
    <s v="N/A"/>
    <s v="Confidential"/>
    <x v="5"/>
    <m/>
    <x v="8"/>
    <s v="BPM"/>
    <x v="6"/>
    <x v="3"/>
    <x v="0"/>
    <x v="0"/>
    <s v="DM_REVENUE_VOLUME_ACHIEVEMENT_RATE_BY_BU"/>
    <s v="SHIPMENT_ACHIEVEMENT_RATE"/>
    <m/>
    <m/>
    <m/>
    <m/>
    <m/>
    <m/>
    <m/>
    <m/>
    <m/>
    <m/>
    <m/>
    <m/>
    <m/>
    <m/>
    <m/>
    <m/>
    <m/>
    <m/>
    <s v="資料清單"/>
    <x v="12"/>
    <x v="22"/>
    <x v="60"/>
    <x v="8"/>
    <e v="#N/A"/>
    <s v="Shipment achievement rate"/>
    <x v="237"/>
    <x v="123"/>
    <x v="0"/>
    <x v="239"/>
    <x v="6"/>
    <s v="IEC_STD_V10 &gt;&gt; Common &gt;&gt; AutoMetaDataShipment achievement rate"/>
    <x v="4"/>
    <x v="1"/>
    <s v="出貨達成率Measure"/>
    <s v="產品營收與銷量達成率-BU表現"/>
    <n v="415"/>
    <n v="610"/>
    <n v="0"/>
    <s v=""/>
    <n v="0"/>
    <n v="0"/>
    <n v="415"/>
    <x v="126"/>
    <s v="Revenue Volume Achievement Rate by BU"/>
    <x v="60"/>
    <e v="#N/A"/>
    <x v="0"/>
    <s v="E.2.4.0:"/>
    <x v="92"/>
    <x v="92"/>
    <x v="584"/>
    <x v="237"/>
    <x v="237"/>
    <x v="241"/>
    <x v="0"/>
    <x v="0"/>
    <x v="0"/>
    <x v="5"/>
    <m/>
    <x v="0"/>
    <x v="4"/>
    <s v="Revenue Volume Achievement Rate by BU_Shipment achievement rate"/>
    <x v="621"/>
    <x v="4"/>
    <x v="0"/>
    <x v="3"/>
    <x v="0"/>
    <x v="0"/>
    <x v="0"/>
    <s v="DM_REVENUE_VOLUME_ACHIEVEMENT_RATE_BY_BU"/>
    <s v="SHIPMENT_ACHIEVEMENT_RATE"/>
    <x v="89"/>
    <x v="192"/>
    <x v="0"/>
    <n v="8"/>
    <x v="4"/>
    <x v="4"/>
    <x v="5"/>
    <s v=""/>
    <s v=""/>
    <n v="621"/>
    <s v="-621"/>
    <x v="0"/>
    <x v="0"/>
    <x v="0"/>
    <x v="237"/>
    <x v="6"/>
    <s v="Actual shipment volume/Target shipment volume"/>
    <s v=""/>
    <s v=""/>
    <x v="0"/>
    <x v="60"/>
    <m/>
    <s v="^()$"/>
    <n v="9"/>
    <x v="0"/>
    <x v="0"/>
    <x v="0"/>
    <x v="0"/>
    <x v="1"/>
    <x v="1"/>
    <b v="0"/>
    <x v="1"/>
    <x v="1"/>
    <n v="0"/>
    <x v="0"/>
    <b v="0"/>
    <b v="0"/>
    <b v="0"/>
    <b v="0"/>
    <b v="0"/>
    <b v="0"/>
    <b v="0"/>
    <b v="0"/>
    <b v="0"/>
    <b v="0"/>
    <b v="0"/>
    <x v="1"/>
    <x v="1"/>
    <n v="0"/>
    <x v="4"/>
    <x v="0"/>
  </r>
  <r>
    <m/>
    <s v="BPM"/>
    <x v="8"/>
    <x v="311"/>
    <x v="314"/>
    <x v="1"/>
    <x v="230"/>
    <s v="　"/>
    <x v="0"/>
    <m/>
    <s v="　"/>
    <s v="Confidential"/>
    <x v="10"/>
    <s v="　"/>
    <x v="8"/>
    <s v="BPM"/>
    <x v="6"/>
    <x v="3"/>
    <x v="0"/>
    <x v="0"/>
    <s v="DM_REVENUE_VOLUME_ACHIEVEMENT_RATE_BY_SITE"/>
    <m/>
    <m/>
    <m/>
    <m/>
    <m/>
    <m/>
    <m/>
    <m/>
    <m/>
    <m/>
    <m/>
    <m/>
    <m/>
    <m/>
    <m/>
    <m/>
    <m/>
    <m/>
    <m/>
    <s v="資料清單"/>
    <x v="12"/>
    <x v="23"/>
    <x v="60"/>
    <x v="8"/>
    <e v="#N/A"/>
    <s v="Revenue Volume Achievement Rate by Site"/>
    <x v="314"/>
    <x v="1"/>
    <x v="0"/>
    <x v="230"/>
    <x v="6"/>
    <s v="IEC_STD_V10 &gt;&gt; Common &gt;&gt; AutoMetaDataRevenue Volume Achievement Rate by Site"/>
    <x v="0"/>
    <x v="1"/>
    <s v="產品營收與銷量達成率-廠區表現Concept"/>
    <s v="產品營收與銷量達成率-廠區表現"/>
    <n v="624"/>
    <n v="0"/>
    <e v="#N/A"/>
    <s v=""/>
    <n v="0"/>
    <n v="0"/>
    <n v="0"/>
    <x v="0"/>
    <s v=""/>
    <x v="0"/>
    <s v=""/>
    <x v="53"/>
    <s v="E.2.4.0:"/>
    <x v="93"/>
    <x v="93"/>
    <x v="585"/>
    <x v="311"/>
    <x v="314"/>
    <x v="231"/>
    <x v="29"/>
    <x v="0"/>
    <x v="0"/>
    <x v="0"/>
    <m/>
    <x v="0"/>
    <x v="0"/>
    <s v="Revenue Volume Achievement Rate by Site"/>
    <x v="622"/>
    <x v="0"/>
    <x v="0"/>
    <x v="3"/>
    <x v="0"/>
    <x v="0"/>
    <x v="0"/>
    <s v="DM_REVENUE_VOLUME_ACHIEVEMENT_RATE_BY_SITE"/>
    <s v=""/>
    <x v="90"/>
    <x v="0"/>
    <x v="0"/>
    <n v="8"/>
    <x v="4"/>
    <x v="4"/>
    <x v="5"/>
    <s v=""/>
    <s v=""/>
    <n v="622"/>
    <s v="-622"/>
    <x v="0"/>
    <x v="0"/>
    <x v="0"/>
    <x v="314"/>
    <x v="6"/>
    <s v="　"/>
    <s v=""/>
    <s v=""/>
    <x v="0"/>
    <x v="60"/>
    <m/>
    <s v="^()$"/>
    <n v="9"/>
    <x v="0"/>
    <x v="0"/>
    <x v="0"/>
    <x v="0"/>
    <x v="0"/>
    <x v="1"/>
    <b v="0"/>
    <x v="1"/>
    <x v="0"/>
    <n v="0"/>
    <x v="0"/>
    <b v="0"/>
    <b v="0"/>
    <b v="0"/>
    <b v="0"/>
    <b v="0"/>
    <b v="0"/>
    <b v="0"/>
    <b v="0"/>
    <b v="0"/>
    <b v="0"/>
    <b v="0"/>
    <x v="1"/>
    <x v="1"/>
    <n v="0"/>
    <x v="27"/>
    <x v="0"/>
  </r>
  <r>
    <m/>
    <s v="BPM"/>
    <x v="8"/>
    <x v="180"/>
    <x v="180"/>
    <x v="81"/>
    <x v="233"/>
    <s v="EBG: BU1, BU2, BU5, BU6, NIDC_x000a_AME, 5G (new BG)"/>
    <x v="3"/>
    <m/>
    <s v="N/A"/>
    <s v="Confidential"/>
    <x v="2"/>
    <m/>
    <x v="8"/>
    <s v="BPM"/>
    <x v="6"/>
    <x v="3"/>
    <x v="0"/>
    <x v="1"/>
    <s v="DM_REVENUE_VOLUME_ACHIEVEMENT_RATE_BY_SITE"/>
    <s v="BU_CODE"/>
    <m/>
    <m/>
    <m/>
    <m/>
    <m/>
    <m/>
    <m/>
    <m/>
    <m/>
    <m/>
    <m/>
    <m/>
    <m/>
    <m/>
    <m/>
    <m/>
    <m/>
    <m/>
    <s v="資料清單"/>
    <x v="12"/>
    <x v="24"/>
    <x v="60"/>
    <x v="8"/>
    <e v="#N/A"/>
    <s v="BU Code"/>
    <x v="180"/>
    <x v="81"/>
    <x v="0"/>
    <x v="233"/>
    <x v="6"/>
    <s v="IEC_STD_V10 &gt;&gt; Common &gt;&gt; AutoMetaDataBU Code"/>
    <x v="3"/>
    <x v="1"/>
    <s v="事業處代碼Dimension"/>
    <s v="產品營收與銷量達成率-廠區表現"/>
    <n v="343"/>
    <n v="624"/>
    <n v="0"/>
    <s v=""/>
    <n v="0"/>
    <n v="0"/>
    <n v="515"/>
    <x v="81"/>
    <s v="Revenue Volume Achievement Rate by Site"/>
    <x v="61"/>
    <e v="#N/A"/>
    <x v="0"/>
    <s v="E.2.4.0:"/>
    <x v="94"/>
    <x v="94"/>
    <x v="586"/>
    <x v="180"/>
    <x v="180"/>
    <x v="234"/>
    <x v="0"/>
    <x v="1"/>
    <x v="0"/>
    <x v="2"/>
    <m/>
    <x v="0"/>
    <x v="3"/>
    <s v="Revenue Volume Achievement Rate by Site_BU Code"/>
    <x v="623"/>
    <x v="3"/>
    <x v="0"/>
    <x v="3"/>
    <x v="0"/>
    <x v="0"/>
    <x v="0"/>
    <s v="DM_REVENUE_VOLUME_ACHIEVEMENT_RATE_BY_SITE"/>
    <s v="BU_CODE"/>
    <x v="90"/>
    <x v="145"/>
    <x v="0"/>
    <n v="8"/>
    <x v="4"/>
    <x v="4"/>
    <x v="0"/>
    <s v=""/>
    <s v=""/>
    <n v="623"/>
    <s v="-623"/>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VOLUME_ACHIEVEMENT_RATE_BY_SITE"/>
    <s v="BG_CODE"/>
    <m/>
    <m/>
    <m/>
    <m/>
    <m/>
    <m/>
    <m/>
    <m/>
    <m/>
    <m/>
    <m/>
    <m/>
    <m/>
    <m/>
    <m/>
    <m/>
    <m/>
    <m/>
    <s v="資料清單"/>
    <x v="12"/>
    <x v="25"/>
    <x v="60"/>
    <x v="8"/>
    <e v="#N/A"/>
    <s v="BG Code"/>
    <x v="2"/>
    <x v="0"/>
    <x v="0"/>
    <x v="184"/>
    <x v="6"/>
    <s v="IEC_STD_V10 &gt;&gt; Common &gt;&gt; AutoMetaDataBG Code"/>
    <x v="3"/>
    <x v="1"/>
    <s v="事業群代碼Dimension"/>
    <s v="產品營收與銷量達成率-廠區表現"/>
    <n v="4"/>
    <n v="624"/>
    <n v="0"/>
    <s v=""/>
    <n v="0"/>
    <n v="0"/>
    <n v="4"/>
    <x v="2"/>
    <s v="Revenue Volume Achievement Rate by Site"/>
    <x v="61"/>
    <e v="#N/A"/>
    <x v="0"/>
    <s v="E.2.4.0:"/>
    <x v="95"/>
    <x v="95"/>
    <x v="587"/>
    <x v="2"/>
    <x v="2"/>
    <x v="196"/>
    <x v="0"/>
    <x v="1"/>
    <x v="0"/>
    <x v="2"/>
    <m/>
    <x v="0"/>
    <x v="3"/>
    <s v="Revenue Volume Achievement Rate by Site_BG Code"/>
    <x v="624"/>
    <x v="3"/>
    <x v="0"/>
    <x v="3"/>
    <x v="0"/>
    <x v="0"/>
    <x v="0"/>
    <s v="DM_REVENUE_VOLUME_ACHIEVEMENT_RATE_BY_SITE"/>
    <s v="BG_CODE"/>
    <x v="90"/>
    <x v="2"/>
    <x v="0"/>
    <n v="8"/>
    <x v="4"/>
    <x v="4"/>
    <x v="0"/>
    <s v=""/>
    <s v=""/>
    <n v="624"/>
    <s v="-624"/>
    <x v="0"/>
    <x v="0"/>
    <x v="0"/>
    <x v="2"/>
    <x v="6"/>
    <s v="Business group"/>
    <s v="SAP"/>
    <s v="SAP"/>
    <x v="1"/>
    <x v="60"/>
    <m/>
    <s v="^(SAP)$"/>
    <n v="9"/>
    <x v="0"/>
    <x v="0"/>
    <x v="0"/>
    <x v="0"/>
    <x v="1"/>
    <x v="1"/>
    <b v="0"/>
    <x v="1"/>
    <x v="1"/>
    <n v="0"/>
    <x v="0"/>
    <b v="0"/>
    <b v="0"/>
    <b v="0"/>
    <b v="0"/>
    <b v="0"/>
    <b v="0"/>
    <b v="0"/>
    <b v="0"/>
    <b v="0"/>
    <b v="0"/>
    <b v="0"/>
    <x v="1"/>
    <x v="1"/>
    <n v="0"/>
    <x v="1"/>
    <x v="0"/>
  </r>
  <r>
    <m/>
    <s v="BPM"/>
    <x v="8"/>
    <x v="312"/>
    <x v="315"/>
    <x v="160"/>
    <x v="309"/>
    <s v="Shipment date and display in year and month"/>
    <x v="3"/>
    <s v="Shipment Target_Target Shipment Month"/>
    <s v="Annual Plan Shipment_Annual plan Shipment Month"/>
    <s v="Confidential"/>
    <x v="3"/>
    <m/>
    <x v="8"/>
    <s v="BPM"/>
    <x v="6"/>
    <x v="3"/>
    <x v="0"/>
    <x v="1"/>
    <s v="DM_REVENUE_VOLUME_ACHIEVEMENT_RATE_BY_SITE"/>
    <s v="SHIPMENT_DATE"/>
    <m/>
    <m/>
    <m/>
    <m/>
    <m/>
    <m/>
    <m/>
    <m/>
    <m/>
    <m/>
    <m/>
    <m/>
    <m/>
    <m/>
    <m/>
    <m/>
    <m/>
    <m/>
    <s v="資料清單"/>
    <x v="12"/>
    <x v="26"/>
    <x v="60"/>
    <x v="8"/>
    <e v="#N/A"/>
    <s v="Shipment date"/>
    <x v="315"/>
    <x v="160"/>
    <x v="0"/>
    <x v="309"/>
    <x v="6"/>
    <s v="IEC_STD_V10 &gt;&gt; Common &gt;&gt; AutoMetaDataShipment date"/>
    <x v="3"/>
    <x v="1"/>
    <s v="出貨日期Dimension"/>
    <s v="產品營收與銷量達成率-廠區表現"/>
    <n v="627"/>
    <n v="624"/>
    <e v="#N/A"/>
    <s v=""/>
    <n v="0"/>
    <e v="#N/A"/>
    <e v="#N/A"/>
    <x v="127"/>
    <s v="Revenue Volume Achievement Rate by Site"/>
    <x v="61"/>
    <e v="#N/A"/>
    <x v="55"/>
    <s v="E.2.4.0:"/>
    <x v="96"/>
    <x v="96"/>
    <x v="588"/>
    <x v="312"/>
    <x v="315"/>
    <x v="297"/>
    <x v="0"/>
    <x v="1"/>
    <x v="0"/>
    <x v="3"/>
    <m/>
    <x v="0"/>
    <x v="3"/>
    <s v="Revenue Volume Achievement Rate by Site_Shipment date"/>
    <x v="625"/>
    <x v="3"/>
    <x v="0"/>
    <x v="3"/>
    <x v="0"/>
    <x v="0"/>
    <x v="0"/>
    <s v="DM_REVENUE_VOLUME_ACHIEVEMENT_RATE_BY_SITE"/>
    <s v="SHIPMENT_DATE"/>
    <x v="90"/>
    <x v="250"/>
    <x v="0"/>
    <n v="8"/>
    <x v="4"/>
    <x v="4"/>
    <x v="3"/>
    <s v=""/>
    <s v=""/>
    <n v="625"/>
    <s v="-625"/>
    <x v="0"/>
    <x v="0"/>
    <x v="0"/>
    <x v="315"/>
    <x v="6"/>
    <s v="Shipment date and display in year and month"/>
    <s v="SAP"/>
    <s v="SAP"/>
    <x v="1"/>
    <x v="60"/>
    <m/>
    <s v="^(SAP)$"/>
    <n v="9"/>
    <x v="0"/>
    <x v="0"/>
    <x v="0"/>
    <x v="0"/>
    <x v="0"/>
    <x v="1"/>
    <b v="0"/>
    <x v="1"/>
    <x v="1"/>
    <n v="0"/>
    <x v="0"/>
    <b v="0"/>
    <b v="0"/>
    <b v="0"/>
    <b v="0"/>
    <b v="1"/>
    <b v="0"/>
    <b v="0"/>
    <b v="0"/>
    <b v="1"/>
    <b v="0"/>
    <b v="0"/>
    <x v="0"/>
    <x v="6"/>
    <n v="1"/>
    <x v="12"/>
    <x v="0"/>
  </r>
  <r>
    <m/>
    <s v="BPM"/>
    <x v="8"/>
    <x v="231"/>
    <x v="231"/>
    <x v="53"/>
    <x v="232"/>
    <s v="default: TWD_x000a_option: TWD, USD_x000a_TWD=NT$M, USD=USD$K"/>
    <x v="3"/>
    <m/>
    <s v="N/A"/>
    <s v="Confidential"/>
    <x v="2"/>
    <m/>
    <x v="8"/>
    <s v="BPM"/>
    <x v="6"/>
    <x v="3"/>
    <x v="0"/>
    <x v="1"/>
    <s v="DM_REVENUE_VOLUME_ACHIEVEMENT_RATE_BY_SITE"/>
    <s v="CURRENCY_OF_REVENUE"/>
    <m/>
    <m/>
    <m/>
    <m/>
    <m/>
    <m/>
    <m/>
    <m/>
    <m/>
    <m/>
    <m/>
    <m/>
    <m/>
    <m/>
    <m/>
    <m/>
    <m/>
    <m/>
    <s v="資料清單"/>
    <x v="12"/>
    <x v="27"/>
    <x v="60"/>
    <x v="8"/>
    <e v="#N/A"/>
    <s v="Currency of revenue"/>
    <x v="231"/>
    <x v="53"/>
    <x v="0"/>
    <x v="232"/>
    <x v="6"/>
    <s v="IEC_STD_V10 &gt;&gt; Common &gt;&gt; AutoMetaDataCurrency of revenue"/>
    <x v="3"/>
    <x v="1"/>
    <s v="產品營收幣別Dimension"/>
    <s v="產品營收與銷量達成率-廠區表現"/>
    <n v="405"/>
    <n v="624"/>
    <n v="0"/>
    <s v=""/>
    <n v="0"/>
    <n v="0"/>
    <n v="405"/>
    <x v="97"/>
    <s v="Revenue Volume Achievement Rate by Site"/>
    <x v="61"/>
    <e v="#N/A"/>
    <x v="0"/>
    <s v="E.2.4.0:"/>
    <x v="97"/>
    <x v="97"/>
    <x v="589"/>
    <x v="231"/>
    <x v="231"/>
    <x v="233"/>
    <x v="0"/>
    <x v="1"/>
    <x v="0"/>
    <x v="2"/>
    <m/>
    <x v="0"/>
    <x v="3"/>
    <s v="Revenue Volume Achievement Rate by Site_Currency of revenue"/>
    <x v="626"/>
    <x v="3"/>
    <x v="0"/>
    <x v="3"/>
    <x v="0"/>
    <x v="0"/>
    <x v="0"/>
    <s v="DM_REVENUE_VOLUME_ACHIEVEMENT_RATE_BY_SITE"/>
    <s v="CURRENCY_OF_REVENUE"/>
    <x v="90"/>
    <x v="186"/>
    <x v="0"/>
    <n v="8"/>
    <x v="4"/>
    <x v="4"/>
    <x v="5"/>
    <s v=""/>
    <s v=""/>
    <n v="626"/>
    <s v="-626"/>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REVENUE_VOLUME_ACHIEVEMENT_RATE_BY_SITE"/>
    <s v="LOB_ID"/>
    <m/>
    <m/>
    <m/>
    <m/>
    <m/>
    <m/>
    <m/>
    <m/>
    <m/>
    <m/>
    <m/>
    <m/>
    <m/>
    <m/>
    <m/>
    <m/>
    <m/>
    <m/>
    <s v="資料清單"/>
    <x v="12"/>
    <x v="28"/>
    <x v="60"/>
    <x v="8"/>
    <e v="#N/A"/>
    <s v="LOB ID"/>
    <x v="233"/>
    <x v="82"/>
    <x v="0"/>
    <x v="235"/>
    <x v="6"/>
    <s v="IEC_STD_V10 &gt;&gt; Common &gt;&gt; AutoMetaDataLOB ID"/>
    <x v="3"/>
    <x v="1"/>
    <s v="LOB IDDimension"/>
    <s v="產品營收與銷量達成率-廠區表現"/>
    <n v="409"/>
    <n v="624"/>
    <n v="0"/>
    <s v=""/>
    <n v="0"/>
    <n v="0"/>
    <n v="1155"/>
    <x v="96"/>
    <s v="Revenue Volume Achievement Rate by Site"/>
    <x v="61"/>
    <e v="#N/A"/>
    <x v="0"/>
    <s v="E.2.4.0:"/>
    <x v="98"/>
    <x v="98"/>
    <x v="590"/>
    <x v="233"/>
    <x v="233"/>
    <x v="236"/>
    <x v="0"/>
    <x v="1"/>
    <x v="0"/>
    <x v="2"/>
    <m/>
    <x v="0"/>
    <x v="3"/>
    <s v="Revenue Volume Achievement Rate by Site_LOB ID"/>
    <x v="627"/>
    <x v="3"/>
    <x v="0"/>
    <x v="3"/>
    <x v="0"/>
    <x v="0"/>
    <x v="0"/>
    <s v="DM_REVENUE_VOLUME_ACHIEVEMENT_RATE_BY_SITE"/>
    <s v="LOB_ID"/>
    <x v="90"/>
    <x v="188"/>
    <x v="0"/>
    <n v="8"/>
    <x v="4"/>
    <x v="4"/>
    <x v="0"/>
    <s v=""/>
    <s v=""/>
    <n v="627"/>
    <s v="-627"/>
    <x v="0"/>
    <x v="0"/>
    <x v="0"/>
    <x v="233"/>
    <x v="6"/>
    <s v="Line of business"/>
    <s v="SAP"/>
    <s v="SAP"/>
    <x v="1"/>
    <x v="60"/>
    <m/>
    <s v="^(SAP)$"/>
    <n v="9"/>
    <x v="0"/>
    <x v="0"/>
    <x v="0"/>
    <x v="0"/>
    <x v="1"/>
    <x v="1"/>
    <b v="0"/>
    <x v="1"/>
    <x v="1"/>
    <n v="0"/>
    <x v="0"/>
    <b v="0"/>
    <b v="0"/>
    <b v="0"/>
    <b v="0"/>
    <b v="0"/>
    <b v="0"/>
    <b v="0"/>
    <b v="0"/>
    <b v="1"/>
    <b v="0"/>
    <b v="0"/>
    <x v="0"/>
    <x v="5"/>
    <n v="1"/>
    <x v="44"/>
    <x v="0"/>
  </r>
  <r>
    <m/>
    <s v="BPM"/>
    <x v="8"/>
    <x v="232"/>
    <x v="232"/>
    <x v="117"/>
    <x v="234"/>
    <s v="IPT, TAO, ICZ, IMX"/>
    <x v="3"/>
    <m/>
    <s v="N/A"/>
    <s v="Confidential"/>
    <x v="2"/>
    <m/>
    <x v="8"/>
    <s v="BPM"/>
    <x v="6"/>
    <x v="3"/>
    <x v="0"/>
    <x v="1"/>
    <s v="DM_REVENUE_VOLUME_ACHIEVEMENT_RATE_BY_SITE"/>
    <s v="SITE"/>
    <m/>
    <m/>
    <m/>
    <m/>
    <m/>
    <m/>
    <m/>
    <m/>
    <m/>
    <m/>
    <m/>
    <m/>
    <m/>
    <m/>
    <m/>
    <m/>
    <m/>
    <m/>
    <s v="資料清單"/>
    <x v="12"/>
    <x v="29"/>
    <x v="60"/>
    <x v="8"/>
    <e v="#N/A"/>
    <s v="Site"/>
    <x v="232"/>
    <x v="117"/>
    <x v="0"/>
    <x v="234"/>
    <x v="6"/>
    <s v="IEC_STD_V10 &gt;&gt; Common &gt;&gt; AutoMetaDataSite"/>
    <x v="3"/>
    <x v="1"/>
    <s v="廠區Dimension"/>
    <s v="產品營收與銷量達成率-廠區表現"/>
    <n v="408"/>
    <n v="624"/>
    <n v="0"/>
    <s v=""/>
    <n v="0"/>
    <n v="0"/>
    <n v="488"/>
    <x v="95"/>
    <s v="Revenue Volume Achievement Rate by Site"/>
    <x v="61"/>
    <e v="#N/A"/>
    <x v="0"/>
    <s v="E.2.4.0:"/>
    <x v="99"/>
    <x v="99"/>
    <x v="591"/>
    <x v="232"/>
    <x v="232"/>
    <x v="235"/>
    <x v="0"/>
    <x v="1"/>
    <x v="0"/>
    <x v="2"/>
    <m/>
    <x v="0"/>
    <x v="3"/>
    <s v="Revenue Volume Achievement Rate by Site_Site"/>
    <x v="628"/>
    <x v="3"/>
    <x v="0"/>
    <x v="3"/>
    <x v="0"/>
    <x v="0"/>
    <x v="0"/>
    <s v="DM_REVENUE_VOLUME_ACHIEVEMENT_RATE_BY_SITE"/>
    <s v="SITE"/>
    <x v="90"/>
    <x v="187"/>
    <x v="0"/>
    <n v="8"/>
    <x v="4"/>
    <x v="4"/>
    <x v="6"/>
    <s v=""/>
    <s v=""/>
    <n v="628"/>
    <s v="-628"/>
    <x v="0"/>
    <x v="0"/>
    <x v="0"/>
    <x v="232"/>
    <x v="6"/>
    <s v="Shipment from site, SO site(SO plants)"/>
    <s v="SAP"/>
    <s v="SAP"/>
    <x v="1"/>
    <x v="60"/>
    <m/>
    <s v="^(SAP)$"/>
    <n v="9"/>
    <x v="0"/>
    <x v="0"/>
    <x v="0"/>
    <x v="0"/>
    <x v="1"/>
    <x v="1"/>
    <b v="0"/>
    <x v="1"/>
    <x v="1"/>
    <n v="0"/>
    <x v="0"/>
    <b v="0"/>
    <b v="0"/>
    <b v="0"/>
    <b v="1"/>
    <b v="1"/>
    <b v="1"/>
    <b v="0"/>
    <b v="0"/>
    <b v="0"/>
    <b v="0"/>
    <b v="0"/>
    <x v="0"/>
    <x v="12"/>
    <n v="0"/>
    <x v="43"/>
    <x v="0"/>
  </r>
  <r>
    <m/>
    <s v="BPM"/>
    <x v="8"/>
    <x v="234"/>
    <x v="234"/>
    <x v="118"/>
    <x v="236"/>
    <s v="Product category includes Node, CPU, MLB, RACK, PC and SC (M_type, conversion), detail refer to DS"/>
    <x v="3"/>
    <m/>
    <s v="N/A"/>
    <s v="Confidential"/>
    <x v="1"/>
    <m/>
    <x v="8"/>
    <s v="BPM"/>
    <x v="6"/>
    <x v="3"/>
    <x v="0"/>
    <x v="1"/>
    <s v="DM_REVENUE_VOLUME_ACHIEVEMENT_RATE_BY_SITE"/>
    <s v="REVENUE_PRODUCT_CATEGORY"/>
    <m/>
    <m/>
    <m/>
    <m/>
    <m/>
    <m/>
    <m/>
    <m/>
    <m/>
    <m/>
    <m/>
    <m/>
    <m/>
    <m/>
    <m/>
    <m/>
    <m/>
    <m/>
    <s v="資料清單"/>
    <x v="12"/>
    <x v="30"/>
    <x v="60"/>
    <x v="8"/>
    <e v="#N/A"/>
    <s v="Revenue product category"/>
    <x v="234"/>
    <x v="118"/>
    <x v="0"/>
    <x v="236"/>
    <x v="6"/>
    <s v="IEC_STD_V10 &gt;&gt; Common &gt;&gt; AutoMetaDataRevenue product category"/>
    <x v="3"/>
    <x v="1"/>
    <s v="營收產品類別Dimension"/>
    <s v="產品營收與銷量達成率-廠區表現"/>
    <n v="410"/>
    <n v="624"/>
    <n v="0"/>
    <s v=""/>
    <n v="0"/>
    <n v="0"/>
    <n v="410"/>
    <x v="98"/>
    <s v="Revenue Volume Achievement Rate by Site"/>
    <x v="61"/>
    <e v="#N/A"/>
    <x v="0"/>
    <s v="E.2.4.0:"/>
    <x v="100"/>
    <x v="100"/>
    <x v="592"/>
    <x v="234"/>
    <x v="234"/>
    <x v="237"/>
    <x v="0"/>
    <x v="1"/>
    <x v="0"/>
    <x v="1"/>
    <m/>
    <x v="0"/>
    <x v="3"/>
    <s v="Revenue Volume Achievement Rate by Site_Revenue product category"/>
    <x v="629"/>
    <x v="3"/>
    <x v="0"/>
    <x v="3"/>
    <x v="0"/>
    <x v="0"/>
    <x v="0"/>
    <s v="DM_REVENUE_VOLUME_ACHIEVEMENT_RATE_BY_SITE"/>
    <s v="REVENUE_PRODUCT_CATEGORY"/>
    <x v="90"/>
    <x v="189"/>
    <x v="0"/>
    <n v="8"/>
    <x v="4"/>
    <x v="4"/>
    <x v="5"/>
    <s v=""/>
    <s v=""/>
    <n v="629"/>
    <s v="-629"/>
    <x v="0"/>
    <x v="0"/>
    <x v="0"/>
    <x v="234"/>
    <x v="6"/>
    <s v="Revenue product category"/>
    <s v="SAP"/>
    <s v="SAP"/>
    <x v="1"/>
    <x v="60"/>
    <m/>
    <s v="^(SAP)$"/>
    <n v="9"/>
    <x v="0"/>
    <x v="0"/>
    <x v="0"/>
    <x v="0"/>
    <x v="1"/>
    <x v="1"/>
    <b v="0"/>
    <x v="1"/>
    <x v="1"/>
    <n v="0"/>
    <x v="0"/>
    <b v="0"/>
    <b v="0"/>
    <b v="0"/>
    <b v="0"/>
    <b v="0"/>
    <b v="0"/>
    <b v="0"/>
    <b v="0"/>
    <b v="0"/>
    <b v="0"/>
    <b v="0"/>
    <x v="1"/>
    <x v="1"/>
    <n v="0"/>
    <x v="9"/>
    <x v="0"/>
  </r>
  <r>
    <m/>
    <s v="BPM"/>
    <x v="8"/>
    <x v="235"/>
    <x v="235"/>
    <x v="159"/>
    <x v="308"/>
    <s v="Product sales/B&amp;S revenue/RMA/Warranty_x000a_/NRE/Other income"/>
    <x v="3"/>
    <m/>
    <s v="N/A"/>
    <s v="Confidential"/>
    <x v="1"/>
    <m/>
    <x v="8"/>
    <s v="BPM"/>
    <x v="6"/>
    <x v="3"/>
    <x v="0"/>
    <x v="1"/>
    <s v="DM_REVENUE_VOLUME_ACHIEVEMENT_RATE_BY_SITE"/>
    <s v="REVENUE_CONTENT"/>
    <m/>
    <m/>
    <m/>
    <m/>
    <m/>
    <m/>
    <m/>
    <m/>
    <m/>
    <m/>
    <m/>
    <m/>
    <m/>
    <m/>
    <m/>
    <m/>
    <m/>
    <m/>
    <s v="資料清單"/>
    <x v="12"/>
    <x v="31"/>
    <x v="60"/>
    <x v="8"/>
    <e v="#N/A"/>
    <s v="Revenue content"/>
    <x v="235"/>
    <x v="159"/>
    <x v="0"/>
    <x v="308"/>
    <x v="6"/>
    <s v="IEC_STD_V10 &gt;&gt; Common &gt;&gt; AutoMetaDataRevenue content"/>
    <x v="3"/>
    <x v="1"/>
    <s v="營收類別Dimension"/>
    <s v="產品營收與銷量達成率-廠區表現"/>
    <n v="411"/>
    <n v="624"/>
    <n v="0"/>
    <s v=""/>
    <n v="0"/>
    <n v="0"/>
    <n v="411"/>
    <x v="99"/>
    <s v="Revenue Volume Achievement Rate by Site"/>
    <x v="61"/>
    <e v="#N/A"/>
    <x v="0"/>
    <s v="E.2.4.0:"/>
    <x v="101"/>
    <x v="101"/>
    <x v="593"/>
    <x v="235"/>
    <x v="235"/>
    <x v="295"/>
    <x v="0"/>
    <x v="1"/>
    <x v="0"/>
    <x v="1"/>
    <m/>
    <x v="0"/>
    <x v="3"/>
    <s v="Revenue Volume Achievement Rate by Site_Revenue content"/>
    <x v="630"/>
    <x v="3"/>
    <x v="0"/>
    <x v="3"/>
    <x v="0"/>
    <x v="0"/>
    <x v="0"/>
    <s v="DM_REVENUE_VOLUME_ACHIEVEMENT_RATE_BY_SITE"/>
    <s v="REVENUE_CONTENT"/>
    <x v="90"/>
    <x v="190"/>
    <x v="0"/>
    <n v="8"/>
    <x v="4"/>
    <x v="4"/>
    <x v="5"/>
    <s v=""/>
    <s v=""/>
    <n v="630"/>
    <s v="-630"/>
    <x v="0"/>
    <x v="0"/>
    <x v="0"/>
    <x v="235"/>
    <x v="6"/>
    <s v="Product sales, RMA, Warranty, NRE, …"/>
    <s v="SAP"/>
    <s v="SAP"/>
    <x v="1"/>
    <x v="60"/>
    <m/>
    <s v="^(SAP)$"/>
    <n v="9"/>
    <x v="0"/>
    <x v="0"/>
    <x v="0"/>
    <x v="0"/>
    <x v="1"/>
    <x v="1"/>
    <b v="0"/>
    <x v="1"/>
    <x v="1"/>
    <n v="0"/>
    <x v="0"/>
    <b v="0"/>
    <b v="0"/>
    <b v="0"/>
    <b v="0"/>
    <b v="0"/>
    <b v="0"/>
    <b v="0"/>
    <b v="0"/>
    <b v="0"/>
    <b v="0"/>
    <b v="0"/>
    <x v="1"/>
    <x v="1"/>
    <n v="0"/>
    <x v="18"/>
    <x v="0"/>
  </r>
  <r>
    <m/>
    <s v="BPM"/>
    <x v="8"/>
    <x v="203"/>
    <x v="203"/>
    <x v="121"/>
    <x v="208"/>
    <s v="Amount of Revenue content"/>
    <x v="4"/>
    <m/>
    <s v="N/A"/>
    <s v="Confidential"/>
    <x v="6"/>
    <m/>
    <x v="8"/>
    <s v="BPM"/>
    <x v="6"/>
    <x v="3"/>
    <x v="0"/>
    <x v="1"/>
    <s v="DM_REVENUE_VOLUME_ACHIEVEMENT_RATE_BY_SITE"/>
    <s v="AMOUNT_OF_ACTUAL_REVENUE"/>
    <m/>
    <m/>
    <m/>
    <m/>
    <m/>
    <m/>
    <m/>
    <m/>
    <m/>
    <m/>
    <m/>
    <m/>
    <m/>
    <m/>
    <m/>
    <m/>
    <m/>
    <m/>
    <s v="資料清單"/>
    <x v="12"/>
    <x v="32"/>
    <x v="60"/>
    <x v="8"/>
    <e v="#N/A"/>
    <s v="Amount of Actual revenue"/>
    <x v="203"/>
    <x v="121"/>
    <x v="0"/>
    <x v="208"/>
    <x v="6"/>
    <s v="IEC_STD_V10 &gt;&gt; Common &gt;&gt; AutoMetaDataAmount of Actual revenue"/>
    <x v="4"/>
    <x v="1"/>
    <s v="實際產品營收總額Measure"/>
    <s v="產品營收與銷量達成率-廠區表現"/>
    <n v="366"/>
    <n v="624"/>
    <n v="0"/>
    <s v=""/>
    <n v="0"/>
    <n v="0"/>
    <n v="413"/>
    <x v="90"/>
    <s v="Revenue Volume Achievement Rate by Site"/>
    <x v="61"/>
    <e v="#N/A"/>
    <x v="0"/>
    <s v="E.2.4.0:"/>
    <x v="102"/>
    <x v="102"/>
    <x v="594"/>
    <x v="203"/>
    <x v="203"/>
    <x v="211"/>
    <x v="0"/>
    <x v="1"/>
    <x v="0"/>
    <x v="6"/>
    <m/>
    <x v="0"/>
    <x v="4"/>
    <s v="Revenue Volume Achievement Rate by Site_Amount of Actual revenue"/>
    <x v="631"/>
    <x v="4"/>
    <x v="0"/>
    <x v="3"/>
    <x v="0"/>
    <x v="0"/>
    <x v="0"/>
    <s v="DM_REVENUE_VOLUME_ACHIEVEMENT_RATE_BY_SITE"/>
    <s v="AMOUNT_OF_ACTUAL_REVENUE"/>
    <x v="90"/>
    <x v="168"/>
    <x v="0"/>
    <n v="8"/>
    <x v="4"/>
    <x v="4"/>
    <x v="5"/>
    <s v=""/>
    <s v=""/>
    <n v="631"/>
    <s v="-631"/>
    <x v="0"/>
    <x v="0"/>
    <x v="0"/>
    <x v="203"/>
    <x v="6"/>
    <s v="Actual revenue amount by content"/>
    <s v="SAP"/>
    <s v="SAP"/>
    <x v="1"/>
    <x v="60"/>
    <m/>
    <s v="^(SAP)$"/>
    <n v="9"/>
    <x v="0"/>
    <x v="0"/>
    <x v="0"/>
    <x v="0"/>
    <x v="1"/>
    <x v="1"/>
    <b v="0"/>
    <x v="1"/>
    <x v="1"/>
    <n v="0"/>
    <x v="0"/>
    <b v="0"/>
    <b v="0"/>
    <b v="0"/>
    <b v="0"/>
    <b v="0"/>
    <b v="0"/>
    <b v="0"/>
    <b v="0"/>
    <b v="0"/>
    <b v="0"/>
    <b v="0"/>
    <x v="1"/>
    <x v="1"/>
    <n v="0"/>
    <x v="9"/>
    <x v="0"/>
  </r>
  <r>
    <m/>
    <s v="BPM"/>
    <x v="8"/>
    <x v="248"/>
    <x v="248"/>
    <x v="129"/>
    <x v="310"/>
    <s v="BPM upload target revenue by end of previous month"/>
    <x v="4"/>
    <m/>
    <s v="N/A"/>
    <s v="Confidential"/>
    <x v="6"/>
    <m/>
    <x v="8"/>
    <s v="BPM"/>
    <x v="6"/>
    <x v="3"/>
    <x v="0"/>
    <x v="2"/>
    <s v="DM_REVENUE_VOLUME_ACHIEVEMENT_RATE_BY_SITE"/>
    <s v="AMOUNT_OF_TARGET_REVENUE"/>
    <m/>
    <m/>
    <m/>
    <m/>
    <m/>
    <m/>
    <m/>
    <m/>
    <m/>
    <m/>
    <m/>
    <m/>
    <m/>
    <m/>
    <m/>
    <m/>
    <m/>
    <m/>
    <s v="資料清單"/>
    <x v="12"/>
    <x v="33"/>
    <x v="60"/>
    <x v="8"/>
    <e v="#N/A"/>
    <s v="Amount of Target revenue"/>
    <x v="248"/>
    <x v="129"/>
    <x v="0"/>
    <x v="310"/>
    <x v="6"/>
    <s v="IEC_STD_V10 &gt;&gt; Common &gt;&gt; AutoMetaDataAmount of Target revenue"/>
    <x v="4"/>
    <x v="1"/>
    <s v="目標銷貨收入總額Measure"/>
    <s v="產品營收與銷量達成率-廠區表現"/>
    <n v="433"/>
    <n v="624"/>
    <n v="0"/>
    <s v=""/>
    <n v="0"/>
    <n v="0"/>
    <n v="433"/>
    <x v="124"/>
    <s v="Revenue Volume Achievement Rate by Site"/>
    <x v="61"/>
    <e v="#N/A"/>
    <x v="0"/>
    <s v="E.2.4.0:"/>
    <x v="103"/>
    <x v="103"/>
    <x v="595"/>
    <x v="248"/>
    <x v="248"/>
    <x v="298"/>
    <x v="0"/>
    <x v="2"/>
    <x v="0"/>
    <x v="6"/>
    <m/>
    <x v="0"/>
    <x v="4"/>
    <s v="Revenue Volume Achievement Rate by Site_Amount of Target revenue"/>
    <x v="632"/>
    <x v="4"/>
    <x v="0"/>
    <x v="3"/>
    <x v="0"/>
    <x v="0"/>
    <x v="0"/>
    <s v="DM_REVENUE_VOLUME_ACHIEVEMENT_RATE_BY_SITE"/>
    <s v="AMOUNT_OF_TARGET_REVENUE"/>
    <x v="90"/>
    <x v="202"/>
    <x v="0"/>
    <n v="8"/>
    <x v="4"/>
    <x v="4"/>
    <x v="5"/>
    <s v=""/>
    <s v=""/>
    <n v="632"/>
    <s v="-632"/>
    <x v="0"/>
    <x v="0"/>
    <x v="0"/>
    <x v="248"/>
    <x v="6"/>
    <s v="Target revenue includes revenue by product category and NRE"/>
    <s v="Upload"/>
    <s v="UPLOAD"/>
    <x v="2"/>
    <x v="60"/>
    <m/>
    <s v="^(Upload|UPLOAD)$"/>
    <n v="9"/>
    <x v="0"/>
    <x v="0"/>
    <x v="0"/>
    <x v="0"/>
    <x v="1"/>
    <x v="1"/>
    <b v="0"/>
    <x v="1"/>
    <x v="1"/>
    <n v="0"/>
    <x v="0"/>
    <b v="0"/>
    <b v="0"/>
    <b v="0"/>
    <b v="0"/>
    <b v="1"/>
    <b v="0"/>
    <b v="0"/>
    <b v="0"/>
    <b v="0"/>
    <b v="0"/>
    <b v="0"/>
    <x v="0"/>
    <x v="2"/>
    <n v="0"/>
    <x v="9"/>
    <x v="0"/>
  </r>
  <r>
    <m/>
    <s v="BPM"/>
    <x v="8"/>
    <x v="236"/>
    <x v="236"/>
    <x v="122"/>
    <x v="238"/>
    <s v="Actual revenue/Target revenue (%)"/>
    <x v="4"/>
    <m/>
    <s v="N/A"/>
    <s v="Confidential"/>
    <x v="5"/>
    <m/>
    <x v="8"/>
    <s v="BPM"/>
    <x v="6"/>
    <x v="3"/>
    <x v="0"/>
    <x v="0"/>
    <s v="DM_REVENUE_VOLUME_ACHIEVEMENT_RATE_BY_SITE"/>
    <s v="REVENUE_ACHIEVEMENT_RATE"/>
    <m/>
    <m/>
    <m/>
    <m/>
    <m/>
    <m/>
    <m/>
    <m/>
    <m/>
    <m/>
    <m/>
    <m/>
    <m/>
    <m/>
    <m/>
    <m/>
    <m/>
    <m/>
    <s v="資料清單"/>
    <x v="12"/>
    <x v="34"/>
    <x v="60"/>
    <x v="8"/>
    <e v="#N/A"/>
    <s v="Revenue achievement rate"/>
    <x v="236"/>
    <x v="122"/>
    <x v="0"/>
    <x v="238"/>
    <x v="6"/>
    <s v="IEC_STD_V10 &gt;&gt; Common &gt;&gt; AutoMetaDataRevenue achievement rate"/>
    <x v="4"/>
    <x v="1"/>
    <s v="產品營收達成率Measure"/>
    <s v="產品營收與銷量達成率-廠區表現"/>
    <n v="414"/>
    <n v="624"/>
    <n v="0"/>
    <s v=""/>
    <n v="0"/>
    <n v="0"/>
    <n v="414"/>
    <x v="125"/>
    <s v="Revenue Volume Achievement Rate by Site"/>
    <x v="61"/>
    <e v="#N/A"/>
    <x v="0"/>
    <s v="E.2.4.0:"/>
    <x v="104"/>
    <x v="104"/>
    <x v="596"/>
    <x v="236"/>
    <x v="236"/>
    <x v="240"/>
    <x v="0"/>
    <x v="0"/>
    <x v="0"/>
    <x v="5"/>
    <m/>
    <x v="0"/>
    <x v="4"/>
    <s v="Revenue Volume Achievement Rate by Site_Revenue achievement rate"/>
    <x v="633"/>
    <x v="4"/>
    <x v="0"/>
    <x v="3"/>
    <x v="0"/>
    <x v="0"/>
    <x v="0"/>
    <s v="DM_REVENUE_VOLUME_ACHIEVEMENT_RATE_BY_SITE"/>
    <s v="REVENUE_ACHIEVEMENT_RATE"/>
    <x v="90"/>
    <x v="191"/>
    <x v="0"/>
    <n v="8"/>
    <x v="4"/>
    <x v="4"/>
    <x v="5"/>
    <s v=""/>
    <s v=""/>
    <n v="633"/>
    <s v="-633"/>
    <x v="0"/>
    <x v="0"/>
    <x v="0"/>
    <x v="236"/>
    <x v="6"/>
    <s v="Actual revenue/Target revenue"/>
    <s v=""/>
    <s v=""/>
    <x v="0"/>
    <x v="60"/>
    <m/>
    <s v="^()$"/>
    <n v="9"/>
    <x v="0"/>
    <x v="0"/>
    <x v="0"/>
    <x v="0"/>
    <x v="1"/>
    <x v="1"/>
    <b v="0"/>
    <x v="1"/>
    <x v="1"/>
    <n v="0"/>
    <x v="0"/>
    <b v="0"/>
    <b v="0"/>
    <b v="0"/>
    <b v="0"/>
    <b v="0"/>
    <b v="0"/>
    <b v="0"/>
    <b v="0"/>
    <b v="0"/>
    <b v="0"/>
    <b v="0"/>
    <x v="1"/>
    <x v="1"/>
    <n v="0"/>
    <x v="9"/>
    <x v="0"/>
  </r>
  <r>
    <m/>
    <s v="BPM"/>
    <x v="8"/>
    <x v="205"/>
    <x v="205"/>
    <x v="120"/>
    <x v="210"/>
    <s v="In qty view, node qty=converted CPU+converted RACK+MLB"/>
    <x v="4"/>
    <m/>
    <s v="N/A"/>
    <s v="Confidential"/>
    <x v="4"/>
    <m/>
    <x v="8"/>
    <s v="BPM"/>
    <x v="6"/>
    <x v="3"/>
    <x v="0"/>
    <x v="1"/>
    <s v="DM_REVENUE_VOLUME_ACHIEVEMENT_RATE_BY_SITE"/>
    <s v="ACTUAL_SHIPMENT"/>
    <m/>
    <m/>
    <m/>
    <m/>
    <m/>
    <m/>
    <m/>
    <m/>
    <m/>
    <m/>
    <m/>
    <m/>
    <m/>
    <m/>
    <m/>
    <m/>
    <m/>
    <m/>
    <s v="資料清單"/>
    <x v="12"/>
    <x v="35"/>
    <x v="60"/>
    <x v="8"/>
    <e v="#N/A"/>
    <s v="Actual shipment"/>
    <x v="205"/>
    <x v="120"/>
    <x v="0"/>
    <x v="210"/>
    <x v="6"/>
    <s v="IEC_STD_V10 &gt;&gt; Common &gt;&gt; AutoMetaDataActual shipment"/>
    <x v="4"/>
    <x v="1"/>
    <s v="實際出貨量Measure"/>
    <s v="產品營收與銷量達成率-廠區表現"/>
    <n v="368"/>
    <n v="624"/>
    <n v="0"/>
    <s v=""/>
    <n v="0"/>
    <n v="0"/>
    <n v="412"/>
    <x v="92"/>
    <s v="Revenue Volume Achievement Rate by Site"/>
    <x v="61"/>
    <e v="#N/A"/>
    <x v="0"/>
    <s v="E.2.4.0:"/>
    <x v="105"/>
    <x v="105"/>
    <x v="597"/>
    <x v="205"/>
    <x v="205"/>
    <x v="296"/>
    <x v="0"/>
    <x v="1"/>
    <x v="0"/>
    <x v="4"/>
    <m/>
    <x v="0"/>
    <x v="4"/>
    <s v="Revenue Volume Achievement Rate by Site_Actual shipment"/>
    <x v="634"/>
    <x v="4"/>
    <x v="0"/>
    <x v="3"/>
    <x v="0"/>
    <x v="0"/>
    <x v="0"/>
    <s v="DM_REVENUE_VOLUME_ACHIEVEMENT_RATE_BY_SITE"/>
    <s v="ACTUAL_SHIPMENT"/>
    <x v="90"/>
    <x v="170"/>
    <x v="0"/>
    <n v="8"/>
    <x v="4"/>
    <x v="4"/>
    <x v="5"/>
    <s v=""/>
    <s v=""/>
    <n v="634"/>
    <s v="-634"/>
    <x v="0"/>
    <x v="0"/>
    <x v="0"/>
    <x v="205"/>
    <x v="6"/>
    <s v="Actual shipment"/>
    <s v="SAP"/>
    <s v="SAP"/>
    <x v="1"/>
    <x v="60"/>
    <m/>
    <s v="^(SAP)$"/>
    <n v="9"/>
    <x v="0"/>
    <x v="0"/>
    <x v="0"/>
    <x v="0"/>
    <x v="1"/>
    <x v="1"/>
    <b v="0"/>
    <x v="1"/>
    <x v="1"/>
    <n v="0"/>
    <x v="0"/>
    <b v="0"/>
    <b v="0"/>
    <b v="0"/>
    <b v="0"/>
    <b v="0"/>
    <b v="0"/>
    <b v="0"/>
    <b v="0"/>
    <b v="0"/>
    <b v="0"/>
    <b v="0"/>
    <x v="1"/>
    <x v="1"/>
    <n v="0"/>
    <x v="18"/>
    <x v="0"/>
  </r>
  <r>
    <m/>
    <s v="BPM"/>
    <x v="8"/>
    <x v="204"/>
    <x v="204"/>
    <x v="132"/>
    <x v="209"/>
    <s v="In qty view, node qty=converted CPU+converted RACK+MLB"/>
    <x v="4"/>
    <m/>
    <s v="N/A"/>
    <s v="Confidential"/>
    <x v="4"/>
    <m/>
    <x v="8"/>
    <s v="BPM"/>
    <x v="6"/>
    <x v="3"/>
    <x v="0"/>
    <x v="2"/>
    <s v="DM_REVENUE_VOLUME_ACHIEVEMENT_RATE_BY_SITE"/>
    <s v="AMOUNT_OF_TARGET_SHIPMENT"/>
    <m/>
    <m/>
    <m/>
    <m/>
    <m/>
    <m/>
    <m/>
    <m/>
    <m/>
    <m/>
    <m/>
    <m/>
    <m/>
    <m/>
    <m/>
    <m/>
    <m/>
    <m/>
    <s v="資料清單"/>
    <x v="12"/>
    <x v="36"/>
    <x v="60"/>
    <x v="8"/>
    <e v="#N/A"/>
    <s v="Amount of Target shipment"/>
    <x v="204"/>
    <x v="132"/>
    <x v="0"/>
    <x v="209"/>
    <x v="6"/>
    <s v="IEC_STD_V10 &gt;&gt; Common &gt;&gt; AutoMetaDataAmount of Target shipment"/>
    <x v="4"/>
    <x v="1"/>
    <s v="目標出貨量總額Measure"/>
    <s v="產品營收與銷量達成率-廠區表現"/>
    <n v="367"/>
    <n v="624"/>
    <n v="0"/>
    <s v=""/>
    <n v="0"/>
    <n v="0"/>
    <n v="443"/>
    <x v="91"/>
    <s v="Revenue Volume Achievement Rate by Site"/>
    <x v="61"/>
    <e v="#N/A"/>
    <x v="0"/>
    <s v="E.2.4.0:"/>
    <x v="106"/>
    <x v="106"/>
    <x v="598"/>
    <x v="204"/>
    <x v="204"/>
    <x v="296"/>
    <x v="0"/>
    <x v="2"/>
    <x v="0"/>
    <x v="4"/>
    <m/>
    <x v="0"/>
    <x v="4"/>
    <s v="Revenue Volume Achievement Rate by Site_Amount of Target shipment"/>
    <x v="635"/>
    <x v="4"/>
    <x v="0"/>
    <x v="3"/>
    <x v="0"/>
    <x v="0"/>
    <x v="0"/>
    <s v="DM_REVENUE_VOLUME_ACHIEVEMENT_RATE_BY_SITE"/>
    <s v="AMOUNT_OF_TARGET_SHIPMENT"/>
    <x v="90"/>
    <x v="169"/>
    <x v="0"/>
    <n v="8"/>
    <x v="4"/>
    <x v="4"/>
    <x v="5"/>
    <s v=""/>
    <s v=""/>
    <n v="635"/>
    <s v="-635"/>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37"/>
    <x v="237"/>
    <x v="123"/>
    <x v="239"/>
    <s v="Actual shipment volume/Target shipment volume"/>
    <x v="4"/>
    <m/>
    <s v="N/A"/>
    <s v="Confidential"/>
    <x v="5"/>
    <m/>
    <x v="8"/>
    <s v="BPM"/>
    <x v="6"/>
    <x v="3"/>
    <x v="0"/>
    <x v="0"/>
    <s v="DM_REVENUE_VOLUME_ACHIEVEMENT_RATE_BY_SITE"/>
    <s v="SHIPMENT_ACHIEVEMENT_RATE"/>
    <m/>
    <m/>
    <m/>
    <m/>
    <m/>
    <m/>
    <m/>
    <m/>
    <m/>
    <m/>
    <m/>
    <m/>
    <m/>
    <m/>
    <m/>
    <m/>
    <m/>
    <m/>
    <s v="資料清單"/>
    <x v="12"/>
    <x v="37"/>
    <x v="60"/>
    <x v="8"/>
    <e v="#N/A"/>
    <s v="Shipment achievement rate"/>
    <x v="237"/>
    <x v="123"/>
    <x v="0"/>
    <x v="239"/>
    <x v="6"/>
    <s v="IEC_STD_V10 &gt;&gt; Common &gt;&gt; AutoMetaDataShipment achievement rate"/>
    <x v="4"/>
    <x v="1"/>
    <s v="出貨達成率Measure"/>
    <s v="產品營收與銷量達成率-廠區表現"/>
    <n v="415"/>
    <n v="624"/>
    <n v="0"/>
    <s v=""/>
    <n v="0"/>
    <n v="0"/>
    <n v="415"/>
    <x v="126"/>
    <s v="Revenue Volume Achievement Rate by Site"/>
    <x v="61"/>
    <e v="#N/A"/>
    <x v="0"/>
    <s v="E.2.4.0:"/>
    <x v="107"/>
    <x v="107"/>
    <x v="599"/>
    <x v="237"/>
    <x v="237"/>
    <x v="241"/>
    <x v="0"/>
    <x v="0"/>
    <x v="0"/>
    <x v="5"/>
    <m/>
    <x v="0"/>
    <x v="4"/>
    <s v="Revenue Volume Achievement Rate by Site_Shipment achievement rate"/>
    <x v="636"/>
    <x v="4"/>
    <x v="0"/>
    <x v="3"/>
    <x v="0"/>
    <x v="0"/>
    <x v="0"/>
    <s v="DM_REVENUE_VOLUME_ACHIEVEMENT_RATE_BY_SITE"/>
    <s v="SHIPMENT_ACHIEVEMENT_RATE"/>
    <x v="90"/>
    <x v="192"/>
    <x v="0"/>
    <n v="8"/>
    <x v="4"/>
    <x v="4"/>
    <x v="5"/>
    <s v=""/>
    <s v=""/>
    <n v="636"/>
    <s v="-636"/>
    <x v="0"/>
    <x v="0"/>
    <x v="0"/>
    <x v="237"/>
    <x v="6"/>
    <s v="Actual shipment volume/Target shipment volume"/>
    <s v=""/>
    <s v=""/>
    <x v="0"/>
    <x v="60"/>
    <m/>
    <s v="^()$"/>
    <n v="9"/>
    <x v="0"/>
    <x v="0"/>
    <x v="0"/>
    <x v="0"/>
    <x v="1"/>
    <x v="1"/>
    <b v="0"/>
    <x v="1"/>
    <x v="1"/>
    <n v="0"/>
    <x v="0"/>
    <b v="0"/>
    <b v="0"/>
    <b v="0"/>
    <b v="0"/>
    <b v="0"/>
    <b v="0"/>
    <b v="0"/>
    <b v="0"/>
    <b v="0"/>
    <b v="0"/>
    <b v="0"/>
    <x v="1"/>
    <x v="1"/>
    <n v="0"/>
    <x v="4"/>
    <x v="0"/>
  </r>
  <r>
    <m/>
    <s v="BPM"/>
    <x v="8"/>
    <x v="313"/>
    <x v="316"/>
    <x v="1"/>
    <x v="311"/>
    <s v="Revenue Achievement Rate-Quarterly trend"/>
    <x v="0"/>
    <m/>
    <s v="　"/>
    <s v="Confidential"/>
    <x v="10"/>
    <s v="　"/>
    <x v="8"/>
    <s v="BPM"/>
    <x v="6"/>
    <x v="3"/>
    <x v="0"/>
    <x v="0"/>
    <s v="DM_REVENUE_ACHIEVEMENT_RATE_QUARTERLY_TREND"/>
    <m/>
    <m/>
    <m/>
    <m/>
    <m/>
    <m/>
    <m/>
    <m/>
    <m/>
    <m/>
    <m/>
    <m/>
    <m/>
    <m/>
    <m/>
    <m/>
    <m/>
    <m/>
    <m/>
    <s v="資料清單"/>
    <x v="12"/>
    <x v="38"/>
    <x v="60"/>
    <x v="8"/>
    <e v="#N/A"/>
    <s v="Revenue Achievement Rate Quarterly trend"/>
    <x v="316"/>
    <x v="1"/>
    <x v="0"/>
    <x v="311"/>
    <x v="6"/>
    <s v="IEC_STD_V10 &gt;&gt; Common &gt;&gt; AutoMetaDataRevenue Achievement Rate Quarterly trend"/>
    <x v="0"/>
    <x v="1"/>
    <s v="產品營收達成率-達標趨勢(季)Concept"/>
    <s v="產品營收達成率-達標趨勢(季)"/>
    <n v="639"/>
    <n v="0"/>
    <e v="#N/A"/>
    <s v=""/>
    <n v="0"/>
    <n v="0"/>
    <n v="0"/>
    <x v="0"/>
    <s v=""/>
    <x v="0"/>
    <s v=""/>
    <x v="53"/>
    <s v="E.2.4.0:"/>
    <x v="108"/>
    <x v="108"/>
    <x v="600"/>
    <x v="313"/>
    <x v="316"/>
    <x v="299"/>
    <x v="29"/>
    <x v="0"/>
    <x v="0"/>
    <x v="0"/>
    <m/>
    <x v="0"/>
    <x v="0"/>
    <s v="Revenue Achievement Rate Quarterly trend"/>
    <x v="637"/>
    <x v="0"/>
    <x v="0"/>
    <x v="3"/>
    <x v="0"/>
    <x v="0"/>
    <x v="0"/>
    <s v="DM_REVENUE_ACHIEVEMENT_RATE_QUARTERLY_TREND"/>
    <s v=""/>
    <x v="91"/>
    <x v="0"/>
    <x v="0"/>
    <n v="8"/>
    <x v="4"/>
    <x v="4"/>
    <x v="5"/>
    <s v=""/>
    <s v=""/>
    <n v="637"/>
    <s v="-637"/>
    <x v="0"/>
    <x v="0"/>
    <x v="0"/>
    <x v="316"/>
    <x v="6"/>
    <s v="Revenue Achievement Rate-Quarterly trend"/>
    <s v=""/>
    <s v=""/>
    <x v="0"/>
    <x v="60"/>
    <m/>
    <s v="^()$"/>
    <n v="9"/>
    <x v="0"/>
    <x v="0"/>
    <x v="0"/>
    <x v="0"/>
    <x v="0"/>
    <x v="1"/>
    <b v="0"/>
    <x v="1"/>
    <x v="0"/>
    <n v="0"/>
    <x v="0"/>
    <b v="0"/>
    <b v="0"/>
    <b v="0"/>
    <b v="0"/>
    <b v="0"/>
    <b v="0"/>
    <b v="0"/>
    <b v="0"/>
    <b v="0"/>
    <b v="0"/>
    <b v="0"/>
    <x v="1"/>
    <x v="1"/>
    <n v="0"/>
    <x v="47"/>
    <x v="0"/>
  </r>
  <r>
    <m/>
    <s v="BPM"/>
    <x v="8"/>
    <x v="235"/>
    <x v="235"/>
    <x v="159"/>
    <x v="308"/>
    <s v="Product sales/B&amp;S revenue/RMA/Warranty/NRE/Other income"/>
    <x v="3"/>
    <m/>
    <s v="N/A"/>
    <s v="Confidential"/>
    <x v="1"/>
    <m/>
    <x v="8"/>
    <s v="BPM"/>
    <x v="6"/>
    <x v="3"/>
    <x v="0"/>
    <x v="1"/>
    <s v="DM_REVENUE_ACHIEVEMENT_RATE_QUARTERLY_TREND"/>
    <s v="REVENUE_CONTENT"/>
    <m/>
    <m/>
    <m/>
    <m/>
    <m/>
    <m/>
    <m/>
    <m/>
    <m/>
    <m/>
    <m/>
    <m/>
    <m/>
    <m/>
    <m/>
    <m/>
    <m/>
    <m/>
    <s v="資料清單"/>
    <x v="12"/>
    <x v="39"/>
    <x v="60"/>
    <x v="8"/>
    <e v="#N/A"/>
    <s v="Revenue content"/>
    <x v="235"/>
    <x v="159"/>
    <x v="0"/>
    <x v="308"/>
    <x v="6"/>
    <s v="IEC_STD_V10 &gt;&gt; Common &gt;&gt; AutoMetaDataRevenue content"/>
    <x v="3"/>
    <x v="1"/>
    <s v="營收類別Dimension"/>
    <s v="產品營收達成率-達標趨勢(季)"/>
    <n v="411"/>
    <n v="639"/>
    <n v="0"/>
    <s v=""/>
    <n v="0"/>
    <n v="0"/>
    <n v="411"/>
    <x v="99"/>
    <s v="Revenue Achievement Rate Quarterly trend"/>
    <x v="62"/>
    <e v="#N/A"/>
    <x v="0"/>
    <s v="E.2.4.0:"/>
    <x v="109"/>
    <x v="109"/>
    <x v="601"/>
    <x v="235"/>
    <x v="235"/>
    <x v="300"/>
    <x v="0"/>
    <x v="1"/>
    <x v="0"/>
    <x v="1"/>
    <m/>
    <x v="0"/>
    <x v="3"/>
    <s v="Revenue Achievement Rate Quarterly trend_Revenue content"/>
    <x v="638"/>
    <x v="3"/>
    <x v="0"/>
    <x v="3"/>
    <x v="0"/>
    <x v="0"/>
    <x v="0"/>
    <s v="DM_REVENUE_ACHIEVEMENT_RATE_QUARTERLY_TREND"/>
    <s v="REVENUE_CONTENT"/>
    <x v="91"/>
    <x v="190"/>
    <x v="0"/>
    <n v="8"/>
    <x v="4"/>
    <x v="4"/>
    <x v="5"/>
    <s v=""/>
    <s v=""/>
    <n v="638"/>
    <s v="-638"/>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REVENUE_ACHIEVEMENT_RATE_QUARTERLY_TREND"/>
    <s v="BU_CODE"/>
    <m/>
    <m/>
    <m/>
    <m/>
    <m/>
    <m/>
    <m/>
    <m/>
    <m/>
    <m/>
    <m/>
    <m/>
    <m/>
    <m/>
    <m/>
    <m/>
    <m/>
    <m/>
    <s v="資料清單"/>
    <x v="12"/>
    <x v="40"/>
    <x v="60"/>
    <x v="8"/>
    <e v="#N/A"/>
    <s v="BU Code"/>
    <x v="180"/>
    <x v="81"/>
    <x v="0"/>
    <x v="233"/>
    <x v="6"/>
    <s v="IEC_STD_V10 &gt;&gt; Common &gt;&gt; AutoMetaDataBU Code"/>
    <x v="3"/>
    <x v="1"/>
    <s v="事業處代碼Dimension"/>
    <s v="產品營收達成率-達標趨勢(季)"/>
    <n v="343"/>
    <n v="639"/>
    <n v="0"/>
    <s v=""/>
    <n v="0"/>
    <n v="0"/>
    <n v="515"/>
    <x v="81"/>
    <s v="Revenue Achievement Rate Quarterly trend"/>
    <x v="62"/>
    <e v="#N/A"/>
    <x v="0"/>
    <s v="E.2.4.0:"/>
    <x v="110"/>
    <x v="110"/>
    <x v="602"/>
    <x v="180"/>
    <x v="180"/>
    <x v="234"/>
    <x v="0"/>
    <x v="1"/>
    <x v="0"/>
    <x v="2"/>
    <m/>
    <x v="0"/>
    <x v="3"/>
    <s v="Revenue Achievement Rate Quarterly trend_BU Code"/>
    <x v="639"/>
    <x v="3"/>
    <x v="0"/>
    <x v="3"/>
    <x v="0"/>
    <x v="0"/>
    <x v="0"/>
    <s v="DM_REVENUE_ACHIEVEMENT_RATE_QUARTERLY_TREND"/>
    <s v="BU_CODE"/>
    <x v="91"/>
    <x v="145"/>
    <x v="0"/>
    <n v="8"/>
    <x v="4"/>
    <x v="4"/>
    <x v="0"/>
    <s v=""/>
    <s v=""/>
    <n v="639"/>
    <s v="-639"/>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ACHIEVEMENT_RATE_QUARTERLY_TREND"/>
    <s v="BG_CODE"/>
    <m/>
    <m/>
    <m/>
    <m/>
    <m/>
    <m/>
    <m/>
    <m/>
    <m/>
    <m/>
    <m/>
    <m/>
    <m/>
    <m/>
    <m/>
    <m/>
    <m/>
    <m/>
    <s v="資料清單"/>
    <x v="12"/>
    <x v="41"/>
    <x v="60"/>
    <x v="8"/>
    <e v="#N/A"/>
    <s v="BG Code"/>
    <x v="2"/>
    <x v="0"/>
    <x v="0"/>
    <x v="184"/>
    <x v="6"/>
    <s v="IEC_STD_V10 &gt;&gt; Common &gt;&gt; AutoMetaDataBG Code"/>
    <x v="3"/>
    <x v="1"/>
    <s v="事業群代碼Dimension"/>
    <s v="產品營收達成率-達標趨勢(季)"/>
    <n v="4"/>
    <n v="639"/>
    <n v="0"/>
    <s v=""/>
    <n v="0"/>
    <n v="0"/>
    <n v="4"/>
    <x v="2"/>
    <s v="Revenue Achievement Rate Quarterly trend"/>
    <x v="62"/>
    <e v="#N/A"/>
    <x v="0"/>
    <s v="E.2.4.0:"/>
    <x v="111"/>
    <x v="111"/>
    <x v="603"/>
    <x v="2"/>
    <x v="2"/>
    <x v="196"/>
    <x v="0"/>
    <x v="1"/>
    <x v="0"/>
    <x v="2"/>
    <m/>
    <x v="0"/>
    <x v="3"/>
    <s v="Revenue Achievement Rate Quarterly trend_BG Code"/>
    <x v="640"/>
    <x v="3"/>
    <x v="0"/>
    <x v="3"/>
    <x v="0"/>
    <x v="0"/>
    <x v="0"/>
    <s v="DM_REVENUE_ACHIEVEMENT_RATE_QUARTERLY_TREND"/>
    <s v="BG_CODE"/>
    <x v="91"/>
    <x v="2"/>
    <x v="0"/>
    <n v="8"/>
    <x v="4"/>
    <x v="4"/>
    <x v="0"/>
    <s v=""/>
    <s v=""/>
    <n v="640"/>
    <s v="-640"/>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REVENUE_ACHIEVEMENT_RATE_QUARTERLY_TREND"/>
    <s v="SITE"/>
    <m/>
    <m/>
    <m/>
    <m/>
    <m/>
    <m/>
    <m/>
    <m/>
    <m/>
    <m/>
    <m/>
    <m/>
    <m/>
    <m/>
    <m/>
    <m/>
    <m/>
    <m/>
    <s v="資料清單"/>
    <x v="12"/>
    <x v="42"/>
    <x v="60"/>
    <x v="8"/>
    <e v="#N/A"/>
    <s v="Site"/>
    <x v="232"/>
    <x v="117"/>
    <x v="0"/>
    <x v="312"/>
    <x v="6"/>
    <s v="IEC_STD_V10 &gt;&gt; Common &gt;&gt; AutoMetaDataSite"/>
    <x v="3"/>
    <x v="1"/>
    <s v="廠區Dimension"/>
    <s v="產品營收達成率-達標趨勢(季)"/>
    <n v="408"/>
    <n v="639"/>
    <n v="0"/>
    <s v=""/>
    <n v="0"/>
    <n v="0"/>
    <n v="488"/>
    <x v="95"/>
    <s v="Revenue Achievement Rate Quarterly trend"/>
    <x v="62"/>
    <e v="#N/A"/>
    <x v="0"/>
    <s v="E.2.4.0:"/>
    <x v="112"/>
    <x v="112"/>
    <x v="604"/>
    <x v="232"/>
    <x v="232"/>
    <x v="235"/>
    <x v="0"/>
    <x v="1"/>
    <x v="0"/>
    <x v="2"/>
    <m/>
    <x v="0"/>
    <x v="3"/>
    <s v="Revenue Achievement Rate Quarterly trend_Site"/>
    <x v="641"/>
    <x v="3"/>
    <x v="0"/>
    <x v="3"/>
    <x v="0"/>
    <x v="0"/>
    <x v="0"/>
    <s v="DM_REVENUE_ACHIEVEMENT_RATE_QUARTERLY_TREND"/>
    <s v="SITE"/>
    <x v="91"/>
    <x v="187"/>
    <x v="0"/>
    <n v="8"/>
    <x v="4"/>
    <x v="4"/>
    <x v="6"/>
    <s v=""/>
    <s v=""/>
    <n v="641"/>
    <s v="-641"/>
    <x v="0"/>
    <x v="0"/>
    <x v="0"/>
    <x v="232"/>
    <x v="6"/>
    <s v="Shipment from site, SO plant"/>
    <s v="SAP"/>
    <s v="SAP"/>
    <x v="1"/>
    <x v="60"/>
    <m/>
    <s v="^(SAP)$"/>
    <n v="9"/>
    <x v="0"/>
    <x v="0"/>
    <x v="0"/>
    <x v="0"/>
    <x v="1"/>
    <x v="1"/>
    <b v="0"/>
    <x v="1"/>
    <x v="1"/>
    <n v="0"/>
    <x v="0"/>
    <b v="0"/>
    <b v="0"/>
    <b v="0"/>
    <b v="1"/>
    <b v="1"/>
    <b v="1"/>
    <b v="0"/>
    <b v="0"/>
    <b v="0"/>
    <b v="0"/>
    <b v="0"/>
    <x v="0"/>
    <x v="12"/>
    <n v="0"/>
    <x v="43"/>
    <x v="0"/>
  </r>
  <r>
    <m/>
    <s v="BPM"/>
    <x v="8"/>
    <x v="309"/>
    <x v="312"/>
    <x v="116"/>
    <x v="258"/>
    <s v="Revenue recognition date display in year and month"/>
    <x v="3"/>
    <s v="Actual Revenue_Actual Revenue Month"/>
    <s v="Target revenue_Target Revenue Month;Annual Plan Revenue_Annual plan Revenue Month"/>
    <s v="Confidential"/>
    <x v="3"/>
    <m/>
    <x v="8"/>
    <s v="BPM"/>
    <x v="6"/>
    <x v="3"/>
    <x v="0"/>
    <x v="1"/>
    <s v="DM_REVENUE_ACHIEVEMENT_RATE_QUARTERLY_TREND"/>
    <s v="REVENUE_DATE"/>
    <m/>
    <m/>
    <m/>
    <m/>
    <m/>
    <m/>
    <m/>
    <m/>
    <m/>
    <m/>
    <m/>
    <m/>
    <m/>
    <m/>
    <m/>
    <m/>
    <m/>
    <m/>
    <s v="資料清單"/>
    <x v="12"/>
    <x v="43"/>
    <x v="60"/>
    <x v="8"/>
    <e v="#N/A"/>
    <s v="Revenue date"/>
    <x v="312"/>
    <x v="116"/>
    <x v="0"/>
    <x v="258"/>
    <x v="6"/>
    <s v="IEC_STD_V10 &gt;&gt; Common &gt;&gt; AutoMetaDataRevenue date"/>
    <x v="3"/>
    <x v="1"/>
    <s v="營收認列日期Dimension"/>
    <s v="產品營收達成率-達標趨勢(季)"/>
    <n v="604"/>
    <n v="639"/>
    <e v="#N/A"/>
    <s v=""/>
    <n v="0"/>
    <e v="#N/A"/>
    <e v="#N/A"/>
    <x v="123"/>
    <s v="Revenue Achievement Rate Quarterly trend"/>
    <x v="62"/>
    <e v="#N/A"/>
    <x v="54"/>
    <s v="E.2.4.0:"/>
    <x v="113"/>
    <x v="113"/>
    <x v="605"/>
    <x v="309"/>
    <x v="312"/>
    <x v="294"/>
    <x v="0"/>
    <x v="1"/>
    <x v="0"/>
    <x v="3"/>
    <m/>
    <x v="0"/>
    <x v="3"/>
    <s v="Revenue Achievement Rate Quarterly trend_Revenue date"/>
    <x v="642"/>
    <x v="3"/>
    <x v="0"/>
    <x v="3"/>
    <x v="0"/>
    <x v="0"/>
    <x v="0"/>
    <s v="DM_REVENUE_ACHIEVEMENT_RATE_QUARTERLY_TREND"/>
    <s v="REVENUE_DATE"/>
    <x v="91"/>
    <x v="249"/>
    <x v="0"/>
    <n v="8"/>
    <x v="4"/>
    <x v="4"/>
    <x v="3"/>
    <s v=""/>
    <s v=""/>
    <n v="642"/>
    <s v="-642"/>
    <x v="0"/>
    <x v="0"/>
    <x v="0"/>
    <x v="312"/>
    <x v="6"/>
    <s v="Revenue recognition date"/>
    <s v="SAP"/>
    <s v="SAP"/>
    <x v="1"/>
    <x v="60"/>
    <m/>
    <s v="^(SAP)$"/>
    <n v="9"/>
    <x v="0"/>
    <x v="0"/>
    <x v="0"/>
    <x v="0"/>
    <x v="1"/>
    <x v="1"/>
    <b v="0"/>
    <x v="1"/>
    <x v="1"/>
    <n v="0"/>
    <x v="0"/>
    <b v="0"/>
    <b v="0"/>
    <b v="0"/>
    <b v="0"/>
    <b v="0"/>
    <b v="0"/>
    <b v="0"/>
    <b v="0"/>
    <b v="1"/>
    <b v="0"/>
    <b v="0"/>
    <x v="0"/>
    <x v="5"/>
    <n v="1"/>
    <x v="2"/>
    <x v="0"/>
  </r>
  <r>
    <m/>
    <s v="BPM"/>
    <x v="8"/>
    <x v="231"/>
    <x v="231"/>
    <x v="53"/>
    <x v="232"/>
    <s v="default: TWD_x000a_option: TWD, USD_x000a_TWD=NT$M, USD=USD$K"/>
    <x v="3"/>
    <m/>
    <s v="N/A"/>
    <s v="Confidential"/>
    <x v="2"/>
    <m/>
    <x v="8"/>
    <s v="BPM"/>
    <x v="6"/>
    <x v="3"/>
    <x v="0"/>
    <x v="1"/>
    <s v="DM_REVENUE_ACHIEVEMENT_RATE_QUARTERLY_TREND"/>
    <s v="CURRENCY_OF_REVENUE"/>
    <m/>
    <m/>
    <m/>
    <m/>
    <m/>
    <m/>
    <m/>
    <m/>
    <m/>
    <m/>
    <m/>
    <m/>
    <m/>
    <m/>
    <m/>
    <m/>
    <m/>
    <m/>
    <s v="資料清單"/>
    <x v="12"/>
    <x v="44"/>
    <x v="60"/>
    <x v="8"/>
    <e v="#N/A"/>
    <s v="Currency of revenue"/>
    <x v="231"/>
    <x v="53"/>
    <x v="0"/>
    <x v="232"/>
    <x v="6"/>
    <s v="IEC_STD_V10 &gt;&gt; Common &gt;&gt; AutoMetaDataCurrency of revenue"/>
    <x v="3"/>
    <x v="1"/>
    <s v="產品營收幣別Dimension"/>
    <s v="產品營收達成率-達標趨勢(季)"/>
    <n v="405"/>
    <n v="639"/>
    <n v="0"/>
    <s v=""/>
    <n v="0"/>
    <n v="0"/>
    <n v="405"/>
    <x v="97"/>
    <s v="Revenue Achievement Rate Quarterly trend"/>
    <x v="62"/>
    <e v="#N/A"/>
    <x v="0"/>
    <s v="E.2.4.0:"/>
    <x v="114"/>
    <x v="114"/>
    <x v="606"/>
    <x v="231"/>
    <x v="231"/>
    <x v="233"/>
    <x v="0"/>
    <x v="1"/>
    <x v="0"/>
    <x v="2"/>
    <m/>
    <x v="0"/>
    <x v="3"/>
    <s v="Revenue Achievement Rate Quarterly trend_Currency of revenue"/>
    <x v="643"/>
    <x v="3"/>
    <x v="0"/>
    <x v="3"/>
    <x v="0"/>
    <x v="0"/>
    <x v="0"/>
    <s v="DM_REVENUE_ACHIEVEMENT_RATE_QUARTERLY_TREND"/>
    <s v="CURRENCY_OF_REVENUE"/>
    <x v="91"/>
    <x v="186"/>
    <x v="0"/>
    <n v="8"/>
    <x v="4"/>
    <x v="4"/>
    <x v="5"/>
    <s v=""/>
    <s v=""/>
    <n v="643"/>
    <s v="-643"/>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REVENUE_ACHIEVEMENT_RATE_QUARTERLY_TREND"/>
    <s v="LOB_ID"/>
    <m/>
    <m/>
    <m/>
    <m/>
    <m/>
    <m/>
    <m/>
    <m/>
    <m/>
    <m/>
    <m/>
    <m/>
    <m/>
    <m/>
    <m/>
    <m/>
    <m/>
    <m/>
    <s v="資料清單"/>
    <x v="12"/>
    <x v="45"/>
    <x v="60"/>
    <x v="8"/>
    <e v="#N/A"/>
    <s v="LOB ID"/>
    <x v="233"/>
    <x v="82"/>
    <x v="0"/>
    <x v="235"/>
    <x v="6"/>
    <s v="IEC_STD_V10 &gt;&gt; Common &gt;&gt; AutoMetaDataLOB ID"/>
    <x v="3"/>
    <x v="1"/>
    <s v="LOB IDDimension"/>
    <s v="產品營收達成率-達標趨勢(季)"/>
    <n v="409"/>
    <n v="639"/>
    <n v="0"/>
    <s v=""/>
    <n v="0"/>
    <n v="0"/>
    <n v="1155"/>
    <x v="96"/>
    <s v="Revenue Achievement Rate Quarterly trend"/>
    <x v="62"/>
    <e v="#N/A"/>
    <x v="0"/>
    <s v="E.2.4.0:"/>
    <x v="115"/>
    <x v="115"/>
    <x v="607"/>
    <x v="233"/>
    <x v="233"/>
    <x v="236"/>
    <x v="0"/>
    <x v="1"/>
    <x v="0"/>
    <x v="2"/>
    <m/>
    <x v="0"/>
    <x v="3"/>
    <s v="Revenue Achievement Rate Quarterly trend_LOB ID"/>
    <x v="644"/>
    <x v="3"/>
    <x v="0"/>
    <x v="3"/>
    <x v="0"/>
    <x v="0"/>
    <x v="0"/>
    <s v="DM_REVENUE_ACHIEVEMENT_RATE_QUARTERLY_TREND"/>
    <s v="LOB_ID"/>
    <x v="91"/>
    <x v="188"/>
    <x v="0"/>
    <n v="8"/>
    <x v="4"/>
    <x v="4"/>
    <x v="0"/>
    <s v=""/>
    <s v=""/>
    <n v="644"/>
    <s v="-644"/>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REVENUE_ACHIEVEMENT_RATE_QUARTERLY_TREND"/>
    <s v="REVENUE_PRODUCT_CATEGORY"/>
    <m/>
    <m/>
    <m/>
    <m/>
    <m/>
    <m/>
    <m/>
    <m/>
    <m/>
    <m/>
    <m/>
    <m/>
    <m/>
    <m/>
    <m/>
    <m/>
    <m/>
    <m/>
    <s v="資料清單"/>
    <x v="12"/>
    <x v="46"/>
    <x v="60"/>
    <x v="8"/>
    <e v="#N/A"/>
    <s v="Revenue product category"/>
    <x v="234"/>
    <x v="118"/>
    <x v="0"/>
    <x v="236"/>
    <x v="6"/>
    <s v="IEC_STD_V10 &gt;&gt; Common &gt;&gt; AutoMetaDataRevenue product category"/>
    <x v="3"/>
    <x v="1"/>
    <s v="營收產品類別Dimension"/>
    <s v="產品營收達成率-達標趨勢(季)"/>
    <n v="410"/>
    <n v="639"/>
    <n v="0"/>
    <s v=""/>
    <n v="0"/>
    <n v="0"/>
    <n v="410"/>
    <x v="98"/>
    <s v="Revenue Achievement Rate Quarterly trend"/>
    <x v="62"/>
    <e v="#N/A"/>
    <x v="0"/>
    <s v="E.2.4.0:"/>
    <x v="116"/>
    <x v="116"/>
    <x v="608"/>
    <x v="234"/>
    <x v="234"/>
    <x v="237"/>
    <x v="0"/>
    <x v="1"/>
    <x v="0"/>
    <x v="1"/>
    <m/>
    <x v="0"/>
    <x v="3"/>
    <s v="Revenue Achievement Rate Quarterly trend_Revenue product category"/>
    <x v="645"/>
    <x v="3"/>
    <x v="0"/>
    <x v="3"/>
    <x v="0"/>
    <x v="0"/>
    <x v="0"/>
    <s v="DM_REVENUE_ACHIEVEMENT_RATE_QUARTERLY_TREND"/>
    <s v="REVENUE_PRODUCT_CATEGORY"/>
    <x v="91"/>
    <x v="189"/>
    <x v="0"/>
    <n v="8"/>
    <x v="4"/>
    <x v="4"/>
    <x v="5"/>
    <s v=""/>
    <s v=""/>
    <n v="645"/>
    <s v="-645"/>
    <x v="0"/>
    <x v="0"/>
    <x v="0"/>
    <x v="234"/>
    <x v="6"/>
    <s v="Revenue product category"/>
    <s v="SAP"/>
    <s v="SAP"/>
    <x v="1"/>
    <x v="60"/>
    <m/>
    <s v="^(SAP)$"/>
    <n v="9"/>
    <x v="0"/>
    <x v="0"/>
    <x v="0"/>
    <x v="0"/>
    <x v="1"/>
    <x v="1"/>
    <b v="0"/>
    <x v="1"/>
    <x v="1"/>
    <n v="0"/>
    <x v="0"/>
    <b v="0"/>
    <b v="0"/>
    <b v="0"/>
    <b v="0"/>
    <b v="0"/>
    <b v="0"/>
    <b v="0"/>
    <b v="0"/>
    <b v="0"/>
    <b v="0"/>
    <b v="0"/>
    <x v="1"/>
    <x v="1"/>
    <n v="0"/>
    <x v="9"/>
    <x v="0"/>
  </r>
  <r>
    <m/>
    <s v="BPM"/>
    <x v="8"/>
    <x v="203"/>
    <x v="203"/>
    <x v="121"/>
    <x v="208"/>
    <s v="Amount of Revenue content"/>
    <x v="4"/>
    <m/>
    <s v="N/A"/>
    <s v="Confidential"/>
    <x v="6"/>
    <m/>
    <x v="8"/>
    <s v="BPM"/>
    <x v="6"/>
    <x v="3"/>
    <x v="0"/>
    <x v="1"/>
    <s v="DM_REVENUE_ACHIEVEMENT_RATE_QUARTERLY_TREND"/>
    <s v="AMOUNT_OF_ACTUAL_REVENUE"/>
    <m/>
    <m/>
    <m/>
    <m/>
    <m/>
    <m/>
    <m/>
    <m/>
    <m/>
    <m/>
    <m/>
    <m/>
    <m/>
    <m/>
    <m/>
    <m/>
    <m/>
    <m/>
    <s v="資料清單"/>
    <x v="12"/>
    <x v="47"/>
    <x v="60"/>
    <x v="8"/>
    <e v="#N/A"/>
    <s v="Amount of Actual revenue"/>
    <x v="203"/>
    <x v="121"/>
    <x v="0"/>
    <x v="208"/>
    <x v="6"/>
    <s v="IEC_STD_V10 &gt;&gt; Common &gt;&gt; AutoMetaDataAmount of Actual revenue"/>
    <x v="4"/>
    <x v="1"/>
    <s v="實際產品營收總額Measure"/>
    <s v="產品營收達成率-達標趨勢(季)"/>
    <n v="366"/>
    <n v="639"/>
    <n v="0"/>
    <s v=""/>
    <n v="0"/>
    <n v="0"/>
    <n v="413"/>
    <x v="90"/>
    <s v="Revenue Achievement Rate Quarterly trend"/>
    <x v="62"/>
    <e v="#N/A"/>
    <x v="0"/>
    <s v="E.2.4.0:"/>
    <x v="117"/>
    <x v="117"/>
    <x v="609"/>
    <x v="203"/>
    <x v="203"/>
    <x v="211"/>
    <x v="0"/>
    <x v="1"/>
    <x v="0"/>
    <x v="6"/>
    <m/>
    <x v="0"/>
    <x v="4"/>
    <s v="Revenue Achievement Rate Quarterly trend_Amount of Actual revenue"/>
    <x v="646"/>
    <x v="4"/>
    <x v="0"/>
    <x v="3"/>
    <x v="0"/>
    <x v="0"/>
    <x v="0"/>
    <s v="DM_REVENUE_ACHIEVEMENT_RATE_QUARTERLY_TREND"/>
    <s v="AMOUNT_OF_ACTUAL_REVENUE"/>
    <x v="91"/>
    <x v="168"/>
    <x v="0"/>
    <n v="8"/>
    <x v="4"/>
    <x v="4"/>
    <x v="5"/>
    <s v=""/>
    <s v=""/>
    <n v="646"/>
    <s v="-646"/>
    <x v="0"/>
    <x v="0"/>
    <x v="0"/>
    <x v="203"/>
    <x v="6"/>
    <s v="Actual revenue amount by content"/>
    <s v="SAP"/>
    <s v="SAP"/>
    <x v="1"/>
    <x v="60"/>
    <m/>
    <s v="^(SAP)$"/>
    <n v="9"/>
    <x v="0"/>
    <x v="0"/>
    <x v="0"/>
    <x v="0"/>
    <x v="1"/>
    <x v="1"/>
    <b v="0"/>
    <x v="1"/>
    <x v="1"/>
    <n v="0"/>
    <x v="0"/>
    <b v="0"/>
    <b v="0"/>
    <b v="0"/>
    <b v="0"/>
    <b v="0"/>
    <b v="0"/>
    <b v="0"/>
    <b v="0"/>
    <b v="0"/>
    <b v="0"/>
    <b v="0"/>
    <x v="1"/>
    <x v="1"/>
    <n v="0"/>
    <x v="9"/>
    <x v="0"/>
  </r>
  <r>
    <m/>
    <s v="BPM"/>
    <x v="8"/>
    <x v="248"/>
    <x v="248"/>
    <x v="129"/>
    <x v="310"/>
    <s v="BPM upload target revenue by end of previous month"/>
    <x v="4"/>
    <m/>
    <s v="N/A"/>
    <s v="Confidential"/>
    <x v="6"/>
    <m/>
    <x v="8"/>
    <s v="BPM"/>
    <x v="6"/>
    <x v="3"/>
    <x v="0"/>
    <x v="2"/>
    <s v="DM_REVENUE_ACHIEVEMENT_RATE_QUARTERLY_TREND"/>
    <s v="AMOUNT_OF_TARGET_REVENUE"/>
    <m/>
    <m/>
    <m/>
    <m/>
    <m/>
    <m/>
    <m/>
    <m/>
    <m/>
    <m/>
    <m/>
    <m/>
    <m/>
    <m/>
    <m/>
    <m/>
    <m/>
    <m/>
    <s v="資料清單"/>
    <x v="12"/>
    <x v="48"/>
    <x v="60"/>
    <x v="8"/>
    <e v="#N/A"/>
    <s v="Amount of Target revenue"/>
    <x v="248"/>
    <x v="129"/>
    <x v="0"/>
    <x v="310"/>
    <x v="6"/>
    <s v="IEC_STD_V10 &gt;&gt; Common &gt;&gt; AutoMetaDataAmount of Target revenue"/>
    <x v="4"/>
    <x v="1"/>
    <s v="目標銷貨收入總額Measure"/>
    <s v="產品營收達成率-達標趨勢(季)"/>
    <n v="433"/>
    <n v="639"/>
    <n v="0"/>
    <s v=""/>
    <n v="0"/>
    <n v="0"/>
    <n v="433"/>
    <x v="124"/>
    <s v="Revenue Achievement Rate Quarterly trend"/>
    <x v="62"/>
    <e v="#N/A"/>
    <x v="0"/>
    <s v="E.2.4.0:"/>
    <x v="118"/>
    <x v="118"/>
    <x v="610"/>
    <x v="248"/>
    <x v="248"/>
    <x v="298"/>
    <x v="0"/>
    <x v="2"/>
    <x v="0"/>
    <x v="6"/>
    <m/>
    <x v="0"/>
    <x v="4"/>
    <s v="Revenue Achievement Rate Quarterly trend_Amount of Target revenue"/>
    <x v="647"/>
    <x v="4"/>
    <x v="0"/>
    <x v="3"/>
    <x v="0"/>
    <x v="0"/>
    <x v="0"/>
    <s v="DM_REVENUE_ACHIEVEMENT_RATE_QUARTERLY_TREND"/>
    <s v="AMOUNT_OF_TARGET_REVENUE"/>
    <x v="91"/>
    <x v="202"/>
    <x v="0"/>
    <n v="8"/>
    <x v="4"/>
    <x v="4"/>
    <x v="5"/>
    <s v=""/>
    <s v=""/>
    <n v="647"/>
    <s v="-647"/>
    <x v="0"/>
    <x v="0"/>
    <x v="0"/>
    <x v="248"/>
    <x v="6"/>
    <s v="Target revenue includes revenue by product category and NRE"/>
    <s v="Upload"/>
    <s v="UPLOAD"/>
    <x v="2"/>
    <x v="60"/>
    <m/>
    <s v="^(Upload|UPLOAD)$"/>
    <n v="9"/>
    <x v="0"/>
    <x v="0"/>
    <x v="0"/>
    <x v="0"/>
    <x v="1"/>
    <x v="1"/>
    <b v="0"/>
    <x v="1"/>
    <x v="1"/>
    <n v="0"/>
    <x v="0"/>
    <b v="0"/>
    <b v="0"/>
    <b v="0"/>
    <b v="0"/>
    <b v="1"/>
    <b v="0"/>
    <b v="0"/>
    <b v="0"/>
    <b v="0"/>
    <b v="0"/>
    <b v="0"/>
    <x v="0"/>
    <x v="2"/>
    <n v="0"/>
    <x v="9"/>
    <x v="0"/>
  </r>
  <r>
    <m/>
    <s v="BPM"/>
    <x v="8"/>
    <x v="255"/>
    <x v="255"/>
    <x v="135"/>
    <x v="253"/>
    <s v="Data by month"/>
    <x v="4"/>
    <m/>
    <s v="N/A"/>
    <s v="Confidential"/>
    <x v="6"/>
    <m/>
    <x v="8"/>
    <s v="BPM"/>
    <x v="6"/>
    <x v="3"/>
    <x v="0"/>
    <x v="2"/>
    <s v="DM_REVENUE_ACHIEVEMENT_RATE_QUARTERLY_TREND"/>
    <s v="AMOUNT_OF_ANNUAL_PLAN_REVENUE"/>
    <m/>
    <m/>
    <m/>
    <m/>
    <m/>
    <m/>
    <m/>
    <m/>
    <m/>
    <m/>
    <m/>
    <m/>
    <m/>
    <m/>
    <m/>
    <m/>
    <m/>
    <m/>
    <s v="資料清單"/>
    <x v="12"/>
    <x v="49"/>
    <x v="60"/>
    <x v="8"/>
    <e v="#N/A"/>
    <s v="Amount of Annual Plan Revenue"/>
    <x v="255"/>
    <x v="135"/>
    <x v="0"/>
    <x v="253"/>
    <x v="6"/>
    <s v="IEC_STD_V10 &gt;&gt; Common &gt;&gt; AutoMetaDataAmount of Annual Plan Revenue"/>
    <x v="4"/>
    <x v="1"/>
    <s v="年度目標的月營業收入總額Measure"/>
    <s v="產品營收達成率-達標趨勢(季)"/>
    <n v="454"/>
    <n v="639"/>
    <n v="0"/>
    <s v=""/>
    <n v="0"/>
    <n v="0"/>
    <n v="454"/>
    <x v="128"/>
    <s v="Revenue Achievement Rate Quarterly trend"/>
    <x v="62"/>
    <e v="#N/A"/>
    <x v="0"/>
    <s v="E.2.4.0:"/>
    <x v="119"/>
    <x v="119"/>
    <x v="611"/>
    <x v="255"/>
    <x v="255"/>
    <x v="253"/>
    <x v="0"/>
    <x v="2"/>
    <x v="0"/>
    <x v="6"/>
    <m/>
    <x v="0"/>
    <x v="4"/>
    <s v="Revenue Achievement Rate Quarterly trend_Amount of Annual Plan Revenue"/>
    <x v="648"/>
    <x v="4"/>
    <x v="0"/>
    <x v="3"/>
    <x v="0"/>
    <x v="0"/>
    <x v="0"/>
    <s v="DM_REVENUE_ACHIEVEMENT_RATE_QUARTERLY_TREND"/>
    <s v="AMOUNT_OF_ANNUAL_PLAN_REVENUE"/>
    <x v="91"/>
    <x v="207"/>
    <x v="0"/>
    <n v="8"/>
    <x v="4"/>
    <x v="4"/>
    <x v="5"/>
    <s v=""/>
    <s v=""/>
    <n v="648"/>
    <s v="-648"/>
    <x v="0"/>
    <x v="0"/>
    <x v="0"/>
    <x v="255"/>
    <x v="6"/>
    <s v="BPM setup a Plan revenue amount by period(year/month) and have yearly update then upload to dashboard"/>
    <s v="Upload"/>
    <s v="UPLOAD"/>
    <x v="2"/>
    <x v="60"/>
    <m/>
    <s v="^(Upload|UPLOAD)$"/>
    <n v="9"/>
    <x v="0"/>
    <x v="0"/>
    <x v="0"/>
    <x v="0"/>
    <x v="1"/>
    <x v="1"/>
    <b v="0"/>
    <x v="1"/>
    <x v="1"/>
    <n v="0"/>
    <x v="0"/>
    <b v="0"/>
    <b v="0"/>
    <b v="0"/>
    <b v="0"/>
    <b v="0"/>
    <b v="0"/>
    <b v="0"/>
    <b v="0"/>
    <b v="0"/>
    <b v="0"/>
    <b v="0"/>
    <x v="1"/>
    <x v="1"/>
    <n v="0"/>
    <x v="7"/>
    <x v="0"/>
  </r>
  <r>
    <m/>
    <s v="BPM"/>
    <x v="8"/>
    <x v="249"/>
    <x v="249"/>
    <x v="130"/>
    <x v="250"/>
    <s v="by quarter comparison"/>
    <x v="4"/>
    <m/>
    <s v="N/A"/>
    <s v="Confidential"/>
    <x v="5"/>
    <m/>
    <x v="8"/>
    <s v="BPM"/>
    <x v="6"/>
    <x v="3"/>
    <x v="0"/>
    <x v="0"/>
    <s v="DM_REVENUE_ACHIEVEMENT_RATE_QUARTERLY_TREND"/>
    <s v="REVENUE_ACHIEVEMENT_RATE_(TARGET_VS_ACTUAL)"/>
    <m/>
    <m/>
    <m/>
    <m/>
    <m/>
    <m/>
    <m/>
    <m/>
    <m/>
    <m/>
    <m/>
    <m/>
    <m/>
    <m/>
    <m/>
    <m/>
    <m/>
    <m/>
    <s v="資料清單"/>
    <x v="12"/>
    <x v="50"/>
    <x v="60"/>
    <x v="8"/>
    <e v="#N/A"/>
    <s v="Revenue Achievement Rate (Target vs Actual)"/>
    <x v="249"/>
    <x v="130"/>
    <x v="0"/>
    <x v="250"/>
    <x v="6"/>
    <s v="IEC_STD_V10 &gt;&gt; Common &gt;&gt; AutoMetaDataRevenue Achievement Rate (Target vs Actual)"/>
    <x v="4"/>
    <x v="1"/>
    <s v="產品營收目標達成率Measure"/>
    <s v="產品營收達成率-達標趨勢(季)"/>
    <n v="434"/>
    <n v="639"/>
    <n v="0"/>
    <s v=""/>
    <n v="0"/>
    <n v="0"/>
    <n v="434"/>
    <x v="129"/>
    <s v="Revenue Achievement Rate Quarterly trend"/>
    <x v="62"/>
    <e v="#N/A"/>
    <x v="0"/>
    <s v="E.2.4.0:"/>
    <x v="120"/>
    <x v="120"/>
    <x v="612"/>
    <x v="249"/>
    <x v="249"/>
    <x v="254"/>
    <x v="0"/>
    <x v="0"/>
    <x v="0"/>
    <x v="5"/>
    <m/>
    <x v="0"/>
    <x v="4"/>
    <s v="Revenue Achievement Rate Quarterly trend_Revenue Achievement Rate (Target vs Actual)"/>
    <x v="649"/>
    <x v="4"/>
    <x v="0"/>
    <x v="3"/>
    <x v="0"/>
    <x v="0"/>
    <x v="0"/>
    <s v="DM_REVENUE_ACHIEVEMENT_RATE_QUARTERLY_TREND"/>
    <s v="REVENUE_ACHIEVEMENT_RATE_(TARGET_VS_ACTUAL)"/>
    <x v="91"/>
    <x v="203"/>
    <x v="0"/>
    <n v="8"/>
    <x v="4"/>
    <x v="4"/>
    <x v="5"/>
    <s v=""/>
    <s v=""/>
    <n v="649"/>
    <s v="-649"/>
    <x v="0"/>
    <x v="0"/>
    <x v="0"/>
    <x v="249"/>
    <x v="6"/>
    <s v="Actual-Revenue / Target-Revenue (%)"/>
    <s v=""/>
    <s v=""/>
    <x v="0"/>
    <x v="60"/>
    <m/>
    <s v="^()$"/>
    <n v="9"/>
    <x v="0"/>
    <x v="0"/>
    <x v="0"/>
    <x v="0"/>
    <x v="1"/>
    <x v="1"/>
    <b v="0"/>
    <x v="1"/>
    <x v="1"/>
    <n v="0"/>
    <x v="0"/>
    <b v="0"/>
    <b v="0"/>
    <b v="0"/>
    <b v="0"/>
    <b v="0"/>
    <b v="0"/>
    <b v="0"/>
    <b v="0"/>
    <b v="0"/>
    <b v="0"/>
    <b v="0"/>
    <x v="1"/>
    <x v="1"/>
    <n v="0"/>
    <x v="45"/>
    <x v="0"/>
  </r>
  <r>
    <m/>
    <s v="BPM"/>
    <x v="8"/>
    <x v="256"/>
    <x v="256"/>
    <x v="136"/>
    <x v="254"/>
    <s v="by quarter comparison"/>
    <x v="4"/>
    <m/>
    <s v="N/A"/>
    <s v="Confidential"/>
    <x v="5"/>
    <m/>
    <x v="8"/>
    <s v="BPM"/>
    <x v="6"/>
    <x v="3"/>
    <x v="0"/>
    <x v="0"/>
    <s v="DM_REVENUE_ACHIEVEMENT_RATE_QUARTERLY_TREND"/>
    <s v="REVENUE_ACHIEVEMENT_RATE_(ANNUAL_PLAN_VS_ACTUAL)"/>
    <m/>
    <m/>
    <m/>
    <m/>
    <m/>
    <m/>
    <m/>
    <m/>
    <m/>
    <m/>
    <m/>
    <m/>
    <m/>
    <m/>
    <m/>
    <m/>
    <m/>
    <m/>
    <s v="資料清單"/>
    <x v="12"/>
    <x v="51"/>
    <x v="60"/>
    <x v="8"/>
    <e v="#N/A"/>
    <s v="Revenue Achievement Rate (Annual plan vs Actual)"/>
    <x v="256"/>
    <x v="136"/>
    <x v="0"/>
    <x v="254"/>
    <x v="6"/>
    <s v="IEC_STD_V10 &gt;&gt; Common &gt;&gt; AutoMetaDataRevenue Achievement Rate (Annual plan vs Actual)"/>
    <x v="4"/>
    <x v="1"/>
    <s v="產品營收計畫達成率Measure"/>
    <s v="產品營收達成率-達標趨勢(季)"/>
    <n v="455"/>
    <n v="639"/>
    <n v="0"/>
    <s v=""/>
    <n v="0"/>
    <n v="0"/>
    <n v="455"/>
    <x v="130"/>
    <s v="Revenue Achievement Rate Quarterly trend"/>
    <x v="62"/>
    <e v="#N/A"/>
    <x v="0"/>
    <s v="E.2.4.0:"/>
    <x v="121"/>
    <x v="121"/>
    <x v="613"/>
    <x v="256"/>
    <x v="256"/>
    <x v="254"/>
    <x v="0"/>
    <x v="0"/>
    <x v="0"/>
    <x v="5"/>
    <m/>
    <x v="0"/>
    <x v="4"/>
    <s v="Revenue Achievement Rate Quarterly trend_Revenue Achievement Rate (Annual plan vs Actual)"/>
    <x v="650"/>
    <x v="4"/>
    <x v="0"/>
    <x v="3"/>
    <x v="0"/>
    <x v="0"/>
    <x v="0"/>
    <s v="DM_REVENUE_ACHIEVEMENT_RATE_QUARTERLY_TREND"/>
    <s v="REVENUE_ACHIEVEMENT_RATE_(ANNUAL_PLAN_VS_ACTUAL)"/>
    <x v="91"/>
    <x v="208"/>
    <x v="0"/>
    <n v="8"/>
    <x v="4"/>
    <x v="4"/>
    <x v="5"/>
    <s v=""/>
    <s v=""/>
    <n v="650"/>
    <s v="-650"/>
    <x v="0"/>
    <x v="0"/>
    <x v="0"/>
    <x v="256"/>
    <x v="6"/>
    <s v="Actual-Revenue / Annual Plan-Revenue (%)"/>
    <s v=""/>
    <s v=""/>
    <x v="0"/>
    <x v="60"/>
    <m/>
    <s v="^()$"/>
    <n v="9"/>
    <x v="0"/>
    <x v="0"/>
    <x v="0"/>
    <x v="0"/>
    <x v="1"/>
    <x v="1"/>
    <b v="0"/>
    <x v="1"/>
    <x v="1"/>
    <n v="0"/>
    <x v="0"/>
    <b v="0"/>
    <b v="0"/>
    <b v="0"/>
    <b v="0"/>
    <b v="0"/>
    <b v="0"/>
    <b v="0"/>
    <b v="0"/>
    <b v="0"/>
    <b v="0"/>
    <b v="0"/>
    <x v="1"/>
    <x v="1"/>
    <n v="0"/>
    <x v="31"/>
    <x v="1"/>
  </r>
  <r>
    <m/>
    <s v="BPM"/>
    <x v="8"/>
    <x v="238"/>
    <x v="238"/>
    <x v="1"/>
    <x v="240"/>
    <s v="2022Qx vs 2021 Qx"/>
    <x v="4"/>
    <m/>
    <s v="N/A"/>
    <s v="Confidential"/>
    <x v="6"/>
    <m/>
    <x v="8"/>
    <s v="BPM"/>
    <x v="6"/>
    <x v="3"/>
    <x v="0"/>
    <x v="0"/>
    <s v="DM_REVENUE_ACHIEVEMENT_RATE_QUARTERLY_TREND"/>
    <s v="REVENUE_YOY"/>
    <m/>
    <m/>
    <m/>
    <m/>
    <m/>
    <m/>
    <m/>
    <m/>
    <m/>
    <m/>
    <m/>
    <m/>
    <m/>
    <m/>
    <m/>
    <m/>
    <m/>
    <m/>
    <s v="資料清單"/>
    <x v="12"/>
    <x v="52"/>
    <x v="60"/>
    <x v="8"/>
    <e v="#N/A"/>
    <s v="Revenue YoY"/>
    <x v="238"/>
    <x v="1"/>
    <x v="0"/>
    <x v="240"/>
    <x v="6"/>
    <s v="IEC_STD_V10 &gt;&gt; Common &gt;&gt; AutoMetaDataRevenue YoY"/>
    <x v="4"/>
    <x v="1"/>
    <s v="營收年度變化Measure"/>
    <s v="產品營收達成率-達標趨勢(季)"/>
    <n v="416"/>
    <n v="639"/>
    <n v="0"/>
    <s v=""/>
    <n v="0"/>
    <n v="0"/>
    <n v="416"/>
    <x v="131"/>
    <s v="Revenue Achievement Rate Quarterly trend"/>
    <x v="62"/>
    <e v="#N/A"/>
    <x v="0"/>
    <s v="E.2.4.0:"/>
    <x v="122"/>
    <x v="122"/>
    <x v="614"/>
    <x v="238"/>
    <x v="238"/>
    <x v="242"/>
    <x v="0"/>
    <x v="0"/>
    <x v="0"/>
    <x v="6"/>
    <m/>
    <x v="0"/>
    <x v="4"/>
    <s v="Revenue Achievement Rate Quarterly trend_Revenue YoY"/>
    <x v="651"/>
    <x v="4"/>
    <x v="0"/>
    <x v="3"/>
    <x v="0"/>
    <x v="0"/>
    <x v="0"/>
    <s v="DM_REVENUE_ACHIEVEMENT_RATE_QUARTERLY_TREND"/>
    <s v="REVENUE_YOY"/>
    <x v="91"/>
    <x v="193"/>
    <x v="0"/>
    <n v="8"/>
    <x v="4"/>
    <x v="4"/>
    <x v="5"/>
    <s v=""/>
    <s v=""/>
    <n v="651"/>
    <s v="-651"/>
    <x v="0"/>
    <x v="0"/>
    <x v="0"/>
    <x v="238"/>
    <x v="6"/>
    <s v="by quarter comparison"/>
    <s v=""/>
    <s v=""/>
    <x v="0"/>
    <x v="60"/>
    <m/>
    <s v="^()$"/>
    <n v="9"/>
    <x v="0"/>
    <x v="0"/>
    <x v="0"/>
    <x v="0"/>
    <x v="1"/>
    <x v="1"/>
    <b v="0"/>
    <x v="1"/>
    <x v="1"/>
    <n v="0"/>
    <x v="0"/>
    <b v="0"/>
    <b v="0"/>
    <b v="0"/>
    <b v="0"/>
    <b v="0"/>
    <b v="0"/>
    <b v="0"/>
    <b v="0"/>
    <b v="0"/>
    <b v="0"/>
    <b v="0"/>
    <x v="1"/>
    <x v="1"/>
    <n v="0"/>
    <x v="34"/>
    <x v="0"/>
  </r>
  <r>
    <m/>
    <s v="BPM"/>
    <x v="8"/>
    <x v="239"/>
    <x v="239"/>
    <x v="1"/>
    <x v="241"/>
    <s v="Accumulated revenue amount till date"/>
    <x v="4"/>
    <m/>
    <s v="N/A"/>
    <s v="Confidential"/>
    <x v="6"/>
    <m/>
    <x v="8"/>
    <s v="BPM"/>
    <x v="6"/>
    <x v="3"/>
    <x v="0"/>
    <x v="0"/>
    <s v="DM_REVENUE_ACHIEVEMENT_RATE_QUARTERLY_TREND"/>
    <s v="REVENUE_YTD"/>
    <m/>
    <m/>
    <m/>
    <m/>
    <m/>
    <m/>
    <m/>
    <m/>
    <m/>
    <m/>
    <m/>
    <m/>
    <m/>
    <m/>
    <m/>
    <m/>
    <m/>
    <m/>
    <s v="資料清單"/>
    <x v="12"/>
    <x v="53"/>
    <x v="60"/>
    <x v="8"/>
    <e v="#N/A"/>
    <s v="Revenue YTD"/>
    <x v="239"/>
    <x v="1"/>
    <x v="0"/>
    <x v="241"/>
    <x v="6"/>
    <s v="IEC_STD_V10 &gt;&gt; Common &gt;&gt; AutoMetaDataRevenue YTD"/>
    <x v="4"/>
    <x v="1"/>
    <s v="營收年度累計Measure"/>
    <s v="產品營收達成率-達標趨勢(季)"/>
    <n v="417"/>
    <n v="639"/>
    <n v="0"/>
    <s v=""/>
    <n v="0"/>
    <n v="0"/>
    <n v="417"/>
    <x v="132"/>
    <s v="Revenue Achievement Rate Quarterly trend"/>
    <x v="62"/>
    <e v="#N/A"/>
    <x v="0"/>
    <s v="E.2.4.0:"/>
    <x v="123"/>
    <x v="123"/>
    <x v="615"/>
    <x v="239"/>
    <x v="239"/>
    <x v="243"/>
    <x v="0"/>
    <x v="0"/>
    <x v="0"/>
    <x v="6"/>
    <m/>
    <x v="0"/>
    <x v="4"/>
    <s v="Revenue Achievement Rate Quarterly trend_Revenue YTD"/>
    <x v="652"/>
    <x v="4"/>
    <x v="0"/>
    <x v="3"/>
    <x v="0"/>
    <x v="0"/>
    <x v="0"/>
    <s v="DM_REVENUE_ACHIEVEMENT_RATE_QUARTERLY_TREND"/>
    <s v="REVENUE_YTD"/>
    <x v="91"/>
    <x v="194"/>
    <x v="0"/>
    <n v="8"/>
    <x v="4"/>
    <x v="4"/>
    <x v="5"/>
    <s v=""/>
    <s v=""/>
    <n v="652"/>
    <s v="-652"/>
    <x v="0"/>
    <x v="0"/>
    <x v="0"/>
    <x v="239"/>
    <x v="6"/>
    <s v="Year to date revenue"/>
    <s v=""/>
    <s v=""/>
    <x v="0"/>
    <x v="60"/>
    <m/>
    <s v="^()$"/>
    <n v="9"/>
    <x v="0"/>
    <x v="0"/>
    <x v="0"/>
    <x v="0"/>
    <x v="1"/>
    <x v="1"/>
    <b v="0"/>
    <x v="1"/>
    <x v="1"/>
    <n v="0"/>
    <x v="0"/>
    <b v="0"/>
    <b v="0"/>
    <b v="0"/>
    <b v="0"/>
    <b v="0"/>
    <b v="0"/>
    <b v="0"/>
    <b v="0"/>
    <b v="0"/>
    <b v="0"/>
    <b v="0"/>
    <x v="1"/>
    <x v="1"/>
    <n v="0"/>
    <x v="34"/>
    <x v="0"/>
  </r>
  <r>
    <m/>
    <s v="BPM"/>
    <x v="8"/>
    <x v="314"/>
    <x v="317"/>
    <x v="1"/>
    <x v="230"/>
    <s v="　"/>
    <x v="0"/>
    <m/>
    <s v="　"/>
    <s v="Confidential"/>
    <x v="10"/>
    <s v="　"/>
    <x v="8"/>
    <s v="BPM"/>
    <x v="6"/>
    <x v="3"/>
    <x v="0"/>
    <x v="0"/>
    <s v="DM_REVENUE_ACHIEVEMENT_RATE_MONTHLY_TREND"/>
    <m/>
    <m/>
    <m/>
    <m/>
    <m/>
    <m/>
    <m/>
    <m/>
    <m/>
    <m/>
    <m/>
    <m/>
    <m/>
    <m/>
    <m/>
    <m/>
    <m/>
    <m/>
    <m/>
    <s v="資料清單"/>
    <x v="12"/>
    <x v="54"/>
    <x v="60"/>
    <x v="8"/>
    <e v="#N/A"/>
    <s v="Revenue Achievement Rate Monthly trend"/>
    <x v="317"/>
    <x v="1"/>
    <x v="0"/>
    <x v="230"/>
    <x v="6"/>
    <s v="IEC_STD_V10 &gt;&gt; Common &gt;&gt; AutoMetaDataRevenue Achievement Rate Monthly trend"/>
    <x v="0"/>
    <x v="1"/>
    <s v="產品營收達成率-達標趨勢(月)Concept"/>
    <s v="產品營收達成率-達標趨勢(月)"/>
    <n v="655"/>
    <n v="0"/>
    <e v="#N/A"/>
    <s v=""/>
    <n v="0"/>
    <n v="0"/>
    <n v="0"/>
    <x v="0"/>
    <s v=""/>
    <x v="0"/>
    <s v=""/>
    <x v="53"/>
    <s v="E.2.4.0:"/>
    <x v="124"/>
    <x v="124"/>
    <x v="616"/>
    <x v="314"/>
    <x v="317"/>
    <x v="231"/>
    <x v="29"/>
    <x v="0"/>
    <x v="0"/>
    <x v="0"/>
    <m/>
    <x v="0"/>
    <x v="0"/>
    <s v="Revenue Achievement Rate Monthly trend"/>
    <x v="653"/>
    <x v="0"/>
    <x v="0"/>
    <x v="3"/>
    <x v="0"/>
    <x v="0"/>
    <x v="0"/>
    <s v="DM_REVENUE_ACHIEVEMENT_RATE_MONTHLY_TREND"/>
    <s v=""/>
    <x v="92"/>
    <x v="0"/>
    <x v="0"/>
    <n v="8"/>
    <x v="4"/>
    <x v="4"/>
    <x v="5"/>
    <s v=""/>
    <s v=""/>
    <n v="653"/>
    <s v="-653"/>
    <x v="0"/>
    <x v="0"/>
    <x v="0"/>
    <x v="317"/>
    <x v="6"/>
    <s v="　"/>
    <s v=""/>
    <s v=""/>
    <x v="0"/>
    <x v="60"/>
    <m/>
    <s v="^()$"/>
    <n v="9"/>
    <x v="0"/>
    <x v="0"/>
    <x v="0"/>
    <x v="0"/>
    <x v="0"/>
    <x v="1"/>
    <b v="0"/>
    <x v="1"/>
    <x v="0"/>
    <n v="0"/>
    <x v="0"/>
    <b v="0"/>
    <b v="0"/>
    <b v="0"/>
    <b v="0"/>
    <b v="0"/>
    <b v="0"/>
    <b v="0"/>
    <b v="0"/>
    <b v="0"/>
    <b v="0"/>
    <b v="0"/>
    <x v="1"/>
    <x v="1"/>
    <n v="0"/>
    <x v="40"/>
    <x v="0"/>
  </r>
  <r>
    <m/>
    <s v="BPM"/>
    <x v="8"/>
    <x v="235"/>
    <x v="235"/>
    <x v="159"/>
    <x v="308"/>
    <s v="Product sales/B&amp;S revenue/RMA/Warranty_x000a_/NRE/Other income"/>
    <x v="3"/>
    <m/>
    <s v="N/A"/>
    <s v="Confidential"/>
    <x v="1"/>
    <m/>
    <x v="8"/>
    <s v="BPM"/>
    <x v="6"/>
    <x v="3"/>
    <x v="0"/>
    <x v="1"/>
    <s v="DM_REVENUE_ACHIEVEMENT_RATE_MONTHLY_TREND"/>
    <s v="REVENUE_CONTENT"/>
    <m/>
    <m/>
    <m/>
    <m/>
    <m/>
    <m/>
    <m/>
    <m/>
    <m/>
    <m/>
    <m/>
    <m/>
    <m/>
    <m/>
    <m/>
    <m/>
    <m/>
    <m/>
    <s v="資料清單"/>
    <x v="12"/>
    <x v="55"/>
    <x v="60"/>
    <x v="8"/>
    <e v="#N/A"/>
    <s v="Revenue content"/>
    <x v="235"/>
    <x v="159"/>
    <x v="0"/>
    <x v="308"/>
    <x v="6"/>
    <s v="IEC_STD_V10 &gt;&gt; Common &gt;&gt; AutoMetaDataRevenue content"/>
    <x v="3"/>
    <x v="1"/>
    <s v="營收類別Dimension"/>
    <s v="產品營收達成率-達標趨勢(月)"/>
    <n v="411"/>
    <n v="655"/>
    <n v="0"/>
    <s v=""/>
    <n v="0"/>
    <n v="0"/>
    <n v="411"/>
    <x v="99"/>
    <s v="Revenue Achievement Rate Monthly trend"/>
    <x v="63"/>
    <e v="#N/A"/>
    <x v="0"/>
    <s v="E.2.4.0:"/>
    <x v="125"/>
    <x v="125"/>
    <x v="617"/>
    <x v="235"/>
    <x v="235"/>
    <x v="295"/>
    <x v="0"/>
    <x v="1"/>
    <x v="0"/>
    <x v="1"/>
    <m/>
    <x v="0"/>
    <x v="3"/>
    <s v="Revenue Achievement Rate Monthly trend_Revenue content"/>
    <x v="654"/>
    <x v="3"/>
    <x v="0"/>
    <x v="3"/>
    <x v="0"/>
    <x v="0"/>
    <x v="0"/>
    <s v="DM_REVENUE_ACHIEVEMENT_RATE_MONTHLY_TREND"/>
    <s v="REVENUE_CONTENT"/>
    <x v="92"/>
    <x v="190"/>
    <x v="0"/>
    <n v="8"/>
    <x v="4"/>
    <x v="4"/>
    <x v="5"/>
    <s v=""/>
    <s v=""/>
    <n v="654"/>
    <s v="-654"/>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REVENUE_ACHIEVEMENT_RATE_MONTHLY_TREND"/>
    <s v="BU_CODE"/>
    <m/>
    <m/>
    <m/>
    <m/>
    <m/>
    <m/>
    <m/>
    <m/>
    <m/>
    <m/>
    <m/>
    <m/>
    <m/>
    <m/>
    <m/>
    <m/>
    <m/>
    <m/>
    <s v="資料清單"/>
    <x v="12"/>
    <x v="56"/>
    <x v="60"/>
    <x v="8"/>
    <e v="#N/A"/>
    <s v="BU Code"/>
    <x v="180"/>
    <x v="81"/>
    <x v="0"/>
    <x v="233"/>
    <x v="6"/>
    <s v="IEC_STD_V10 &gt;&gt; Common &gt;&gt; AutoMetaDataBU Code"/>
    <x v="3"/>
    <x v="1"/>
    <s v="事業處代碼Dimension"/>
    <s v="產品營收達成率-達標趨勢(月)"/>
    <n v="343"/>
    <n v="655"/>
    <n v="0"/>
    <s v=""/>
    <n v="0"/>
    <n v="0"/>
    <n v="515"/>
    <x v="81"/>
    <s v="Revenue Achievement Rate Monthly trend"/>
    <x v="63"/>
    <e v="#N/A"/>
    <x v="0"/>
    <s v="E.2.4.0:"/>
    <x v="126"/>
    <x v="126"/>
    <x v="618"/>
    <x v="180"/>
    <x v="180"/>
    <x v="234"/>
    <x v="0"/>
    <x v="1"/>
    <x v="0"/>
    <x v="2"/>
    <m/>
    <x v="0"/>
    <x v="3"/>
    <s v="Revenue Achievement Rate Monthly trend_BU Code"/>
    <x v="655"/>
    <x v="3"/>
    <x v="0"/>
    <x v="3"/>
    <x v="0"/>
    <x v="0"/>
    <x v="0"/>
    <s v="DM_REVENUE_ACHIEVEMENT_RATE_MONTHLY_TREND"/>
    <s v="BU_CODE"/>
    <x v="92"/>
    <x v="145"/>
    <x v="0"/>
    <n v="8"/>
    <x v="4"/>
    <x v="4"/>
    <x v="0"/>
    <s v=""/>
    <s v=""/>
    <n v="655"/>
    <s v="-655"/>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ACHIEVEMENT_RATE_MONTHLY_TREND"/>
    <s v="BG_CODE"/>
    <m/>
    <m/>
    <m/>
    <m/>
    <m/>
    <m/>
    <m/>
    <m/>
    <m/>
    <m/>
    <m/>
    <m/>
    <m/>
    <m/>
    <m/>
    <m/>
    <m/>
    <m/>
    <s v="資料清單"/>
    <x v="12"/>
    <x v="57"/>
    <x v="60"/>
    <x v="8"/>
    <e v="#N/A"/>
    <s v="BG Code"/>
    <x v="2"/>
    <x v="0"/>
    <x v="0"/>
    <x v="184"/>
    <x v="6"/>
    <s v="IEC_STD_V10 &gt;&gt; Common &gt;&gt; AutoMetaDataBG Code"/>
    <x v="3"/>
    <x v="1"/>
    <s v="事業群代碼Dimension"/>
    <s v="產品營收達成率-達標趨勢(月)"/>
    <n v="4"/>
    <n v="655"/>
    <n v="0"/>
    <s v=""/>
    <n v="0"/>
    <n v="0"/>
    <n v="4"/>
    <x v="2"/>
    <s v="Revenue Achievement Rate Monthly trend"/>
    <x v="63"/>
    <e v="#N/A"/>
    <x v="0"/>
    <s v="E.2.4.0:"/>
    <x v="127"/>
    <x v="127"/>
    <x v="619"/>
    <x v="2"/>
    <x v="2"/>
    <x v="196"/>
    <x v="0"/>
    <x v="1"/>
    <x v="0"/>
    <x v="2"/>
    <m/>
    <x v="0"/>
    <x v="3"/>
    <s v="Revenue Achievement Rate Monthly trend_BG Code"/>
    <x v="656"/>
    <x v="3"/>
    <x v="0"/>
    <x v="3"/>
    <x v="0"/>
    <x v="0"/>
    <x v="0"/>
    <s v="DM_REVENUE_ACHIEVEMENT_RATE_MONTHLY_TREND"/>
    <s v="BG_CODE"/>
    <x v="92"/>
    <x v="2"/>
    <x v="0"/>
    <n v="8"/>
    <x v="4"/>
    <x v="4"/>
    <x v="0"/>
    <s v=""/>
    <s v=""/>
    <n v="656"/>
    <s v="-656"/>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REVENUE_ACHIEVEMENT_RATE_MONTHLY_TREND"/>
    <s v="SITE"/>
    <m/>
    <m/>
    <m/>
    <m/>
    <m/>
    <m/>
    <m/>
    <m/>
    <m/>
    <m/>
    <m/>
    <m/>
    <m/>
    <m/>
    <m/>
    <m/>
    <m/>
    <m/>
    <s v="資料清單"/>
    <x v="12"/>
    <x v="58"/>
    <x v="60"/>
    <x v="8"/>
    <e v="#N/A"/>
    <s v="Site"/>
    <x v="232"/>
    <x v="117"/>
    <x v="0"/>
    <x v="312"/>
    <x v="6"/>
    <s v="IEC_STD_V10 &gt;&gt; Common &gt;&gt; AutoMetaDataSite"/>
    <x v="3"/>
    <x v="1"/>
    <s v="廠區Dimension"/>
    <s v="產品營收達成率-達標趨勢(月)"/>
    <n v="408"/>
    <n v="655"/>
    <n v="0"/>
    <s v=""/>
    <n v="0"/>
    <n v="0"/>
    <n v="488"/>
    <x v="95"/>
    <s v="Revenue Achievement Rate Monthly trend"/>
    <x v="63"/>
    <e v="#N/A"/>
    <x v="0"/>
    <s v="E.2.4.0:"/>
    <x v="128"/>
    <x v="128"/>
    <x v="620"/>
    <x v="232"/>
    <x v="232"/>
    <x v="235"/>
    <x v="0"/>
    <x v="1"/>
    <x v="0"/>
    <x v="2"/>
    <m/>
    <x v="0"/>
    <x v="3"/>
    <s v="Revenue Achievement Rate Monthly trend_Site"/>
    <x v="657"/>
    <x v="3"/>
    <x v="0"/>
    <x v="3"/>
    <x v="0"/>
    <x v="0"/>
    <x v="0"/>
    <s v="DM_REVENUE_ACHIEVEMENT_RATE_MONTHLY_TREND"/>
    <s v="SITE"/>
    <x v="92"/>
    <x v="187"/>
    <x v="0"/>
    <n v="8"/>
    <x v="4"/>
    <x v="4"/>
    <x v="6"/>
    <s v=""/>
    <s v=""/>
    <n v="657"/>
    <s v="-657"/>
    <x v="0"/>
    <x v="0"/>
    <x v="0"/>
    <x v="232"/>
    <x v="6"/>
    <s v="Shipment from site, SO plant"/>
    <s v="SAP"/>
    <s v="SAP"/>
    <x v="1"/>
    <x v="60"/>
    <m/>
    <s v="^(SAP)$"/>
    <n v="9"/>
    <x v="0"/>
    <x v="0"/>
    <x v="0"/>
    <x v="0"/>
    <x v="1"/>
    <x v="1"/>
    <b v="0"/>
    <x v="1"/>
    <x v="1"/>
    <n v="0"/>
    <x v="0"/>
    <b v="0"/>
    <b v="0"/>
    <b v="0"/>
    <b v="1"/>
    <b v="1"/>
    <b v="1"/>
    <b v="0"/>
    <b v="0"/>
    <b v="0"/>
    <b v="0"/>
    <b v="0"/>
    <x v="0"/>
    <x v="12"/>
    <n v="0"/>
    <x v="43"/>
    <x v="0"/>
  </r>
  <r>
    <m/>
    <s v="BPM"/>
    <x v="8"/>
    <x v="309"/>
    <x v="312"/>
    <x v="116"/>
    <x v="258"/>
    <s v="Revenue recognition date in year and month"/>
    <x v="3"/>
    <s v="Actual Revenue_Actual Revenue Month"/>
    <s v="Target revenue_Target Revenue Month;Annual Plan Revenue_Annual plan Revenue Month"/>
    <s v="Confidential"/>
    <x v="3"/>
    <m/>
    <x v="8"/>
    <s v="BPM"/>
    <x v="6"/>
    <x v="3"/>
    <x v="0"/>
    <x v="1"/>
    <s v="DM_REVENUE_ACHIEVEMENT_RATE_MONTHLY_TREND"/>
    <s v="REVENUE_DATE"/>
    <m/>
    <m/>
    <m/>
    <m/>
    <m/>
    <m/>
    <m/>
    <m/>
    <m/>
    <m/>
    <m/>
    <m/>
    <m/>
    <m/>
    <m/>
    <m/>
    <m/>
    <m/>
    <s v="資料清單"/>
    <x v="12"/>
    <x v="59"/>
    <x v="60"/>
    <x v="8"/>
    <e v="#N/A"/>
    <s v="Revenue date"/>
    <x v="312"/>
    <x v="116"/>
    <x v="0"/>
    <x v="258"/>
    <x v="6"/>
    <s v="IEC_STD_V10 &gt;&gt; Common &gt;&gt; AutoMetaDataRevenue date"/>
    <x v="3"/>
    <x v="1"/>
    <s v="營收認列日期Dimension"/>
    <s v="產品營收達成率-達標趨勢(月)"/>
    <n v="604"/>
    <n v="655"/>
    <e v="#N/A"/>
    <s v=""/>
    <n v="0"/>
    <e v="#N/A"/>
    <e v="#N/A"/>
    <x v="123"/>
    <s v="Revenue Achievement Rate Monthly trend"/>
    <x v="63"/>
    <e v="#N/A"/>
    <x v="54"/>
    <s v="E.2.4.0:"/>
    <x v="129"/>
    <x v="129"/>
    <x v="621"/>
    <x v="309"/>
    <x v="312"/>
    <x v="301"/>
    <x v="0"/>
    <x v="1"/>
    <x v="0"/>
    <x v="3"/>
    <m/>
    <x v="0"/>
    <x v="3"/>
    <s v="Revenue Achievement Rate Monthly trend_Revenue date"/>
    <x v="658"/>
    <x v="3"/>
    <x v="0"/>
    <x v="3"/>
    <x v="0"/>
    <x v="0"/>
    <x v="0"/>
    <s v="DM_REVENUE_ACHIEVEMENT_RATE_MONTHLY_TREND"/>
    <s v="REVENUE_DATE"/>
    <x v="92"/>
    <x v="249"/>
    <x v="0"/>
    <n v="8"/>
    <x v="4"/>
    <x v="4"/>
    <x v="3"/>
    <s v=""/>
    <s v=""/>
    <n v="658"/>
    <s v="-658"/>
    <x v="0"/>
    <x v="0"/>
    <x v="0"/>
    <x v="312"/>
    <x v="6"/>
    <s v="Revenue recognition date"/>
    <s v="SAP"/>
    <s v="SAP"/>
    <x v="1"/>
    <x v="60"/>
    <m/>
    <s v="^(SAP)$"/>
    <n v="9"/>
    <x v="0"/>
    <x v="0"/>
    <x v="0"/>
    <x v="0"/>
    <x v="1"/>
    <x v="1"/>
    <b v="0"/>
    <x v="1"/>
    <x v="1"/>
    <n v="0"/>
    <x v="0"/>
    <b v="0"/>
    <b v="0"/>
    <b v="0"/>
    <b v="0"/>
    <b v="0"/>
    <b v="0"/>
    <b v="0"/>
    <b v="0"/>
    <b v="1"/>
    <b v="0"/>
    <b v="0"/>
    <x v="0"/>
    <x v="5"/>
    <n v="1"/>
    <x v="2"/>
    <x v="0"/>
  </r>
  <r>
    <m/>
    <s v="BPM"/>
    <x v="8"/>
    <x v="231"/>
    <x v="231"/>
    <x v="53"/>
    <x v="232"/>
    <s v="default: TWD_x000a_option: TWD, USD_x000a_TWD=NT$M, USD=USD$K"/>
    <x v="3"/>
    <m/>
    <s v="N/A"/>
    <s v="Confidential"/>
    <x v="2"/>
    <m/>
    <x v="8"/>
    <s v="BPM"/>
    <x v="6"/>
    <x v="3"/>
    <x v="0"/>
    <x v="1"/>
    <s v="DM_REVENUE_ACHIEVEMENT_RATE_MONTHLY_TREND"/>
    <s v="CURRENCY_OF_REVENUE"/>
    <m/>
    <m/>
    <m/>
    <m/>
    <m/>
    <m/>
    <m/>
    <m/>
    <m/>
    <m/>
    <m/>
    <m/>
    <m/>
    <m/>
    <m/>
    <m/>
    <m/>
    <m/>
    <s v="資料清單"/>
    <x v="12"/>
    <x v="60"/>
    <x v="60"/>
    <x v="8"/>
    <e v="#N/A"/>
    <s v="Currency of revenue"/>
    <x v="231"/>
    <x v="53"/>
    <x v="0"/>
    <x v="232"/>
    <x v="6"/>
    <s v="IEC_STD_V10 &gt;&gt; Common &gt;&gt; AutoMetaDataCurrency of revenue"/>
    <x v="3"/>
    <x v="1"/>
    <s v="產品營收幣別Dimension"/>
    <s v="產品營收達成率-達標趨勢(月)"/>
    <n v="405"/>
    <n v="655"/>
    <n v="0"/>
    <s v=""/>
    <n v="0"/>
    <n v="0"/>
    <n v="405"/>
    <x v="97"/>
    <s v="Revenue Achievement Rate Monthly trend"/>
    <x v="63"/>
    <e v="#N/A"/>
    <x v="0"/>
    <s v="E.2.4.0:"/>
    <x v="130"/>
    <x v="130"/>
    <x v="622"/>
    <x v="231"/>
    <x v="231"/>
    <x v="233"/>
    <x v="0"/>
    <x v="1"/>
    <x v="0"/>
    <x v="2"/>
    <m/>
    <x v="0"/>
    <x v="3"/>
    <s v="Revenue Achievement Rate Monthly trend_Currency of revenue"/>
    <x v="659"/>
    <x v="3"/>
    <x v="0"/>
    <x v="3"/>
    <x v="0"/>
    <x v="0"/>
    <x v="0"/>
    <s v="DM_REVENUE_ACHIEVEMENT_RATE_MONTHLY_TREND"/>
    <s v="CURRENCY_OF_REVENUE"/>
    <x v="92"/>
    <x v="186"/>
    <x v="0"/>
    <n v="8"/>
    <x v="4"/>
    <x v="4"/>
    <x v="5"/>
    <s v=""/>
    <s v=""/>
    <n v="659"/>
    <s v="-659"/>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REVENUE_ACHIEVEMENT_RATE_MONTHLY_TREND"/>
    <s v="LOB_ID"/>
    <m/>
    <m/>
    <m/>
    <m/>
    <m/>
    <m/>
    <m/>
    <m/>
    <m/>
    <m/>
    <m/>
    <m/>
    <m/>
    <m/>
    <m/>
    <m/>
    <m/>
    <m/>
    <s v="資料清單"/>
    <x v="12"/>
    <x v="61"/>
    <x v="60"/>
    <x v="8"/>
    <e v="#N/A"/>
    <s v="LOB ID"/>
    <x v="233"/>
    <x v="82"/>
    <x v="0"/>
    <x v="235"/>
    <x v="6"/>
    <s v="IEC_STD_V10 &gt;&gt; Common &gt;&gt; AutoMetaDataLOB ID"/>
    <x v="3"/>
    <x v="1"/>
    <s v="LOB IDDimension"/>
    <s v="產品營收達成率-達標趨勢(月)"/>
    <n v="409"/>
    <n v="655"/>
    <n v="0"/>
    <s v=""/>
    <n v="0"/>
    <n v="0"/>
    <n v="1155"/>
    <x v="96"/>
    <s v="Revenue Achievement Rate Monthly trend"/>
    <x v="63"/>
    <e v="#N/A"/>
    <x v="0"/>
    <s v="E.2.4.0:"/>
    <x v="131"/>
    <x v="131"/>
    <x v="623"/>
    <x v="233"/>
    <x v="233"/>
    <x v="236"/>
    <x v="0"/>
    <x v="1"/>
    <x v="0"/>
    <x v="2"/>
    <m/>
    <x v="0"/>
    <x v="3"/>
    <s v="Revenue Achievement Rate Monthly trend_LOB ID"/>
    <x v="660"/>
    <x v="3"/>
    <x v="0"/>
    <x v="3"/>
    <x v="0"/>
    <x v="0"/>
    <x v="0"/>
    <s v="DM_REVENUE_ACHIEVEMENT_RATE_MONTHLY_TREND"/>
    <s v="LOB_ID"/>
    <x v="92"/>
    <x v="188"/>
    <x v="0"/>
    <n v="8"/>
    <x v="4"/>
    <x v="4"/>
    <x v="0"/>
    <s v=""/>
    <s v=""/>
    <n v="660"/>
    <s v="-660"/>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REVENUE_ACHIEVEMENT_RATE_MONTHLY_TREND"/>
    <s v="REVENUE_PRODUCT_CATEGORY"/>
    <m/>
    <m/>
    <m/>
    <m/>
    <m/>
    <m/>
    <m/>
    <m/>
    <m/>
    <m/>
    <m/>
    <m/>
    <m/>
    <m/>
    <m/>
    <m/>
    <m/>
    <m/>
    <s v="資料清單"/>
    <x v="12"/>
    <x v="62"/>
    <x v="60"/>
    <x v="8"/>
    <e v="#N/A"/>
    <s v="Revenue product category"/>
    <x v="234"/>
    <x v="118"/>
    <x v="0"/>
    <x v="236"/>
    <x v="6"/>
    <s v="IEC_STD_V10 &gt;&gt; Common &gt;&gt; AutoMetaDataRevenue product category"/>
    <x v="3"/>
    <x v="1"/>
    <s v="營收產品類別Dimension"/>
    <s v="產品營收達成率-達標趨勢(月)"/>
    <n v="410"/>
    <n v="655"/>
    <n v="0"/>
    <s v=""/>
    <n v="0"/>
    <n v="0"/>
    <n v="410"/>
    <x v="98"/>
    <s v="Revenue Achievement Rate Monthly trend"/>
    <x v="63"/>
    <e v="#N/A"/>
    <x v="0"/>
    <s v="E.2.4.0:"/>
    <x v="132"/>
    <x v="132"/>
    <x v="624"/>
    <x v="234"/>
    <x v="234"/>
    <x v="237"/>
    <x v="0"/>
    <x v="1"/>
    <x v="0"/>
    <x v="1"/>
    <m/>
    <x v="0"/>
    <x v="3"/>
    <s v="Revenue Achievement Rate Monthly trend_Revenue product category"/>
    <x v="661"/>
    <x v="3"/>
    <x v="0"/>
    <x v="3"/>
    <x v="0"/>
    <x v="0"/>
    <x v="0"/>
    <s v="DM_REVENUE_ACHIEVEMENT_RATE_MONTHLY_TREND"/>
    <s v="REVENUE_PRODUCT_CATEGORY"/>
    <x v="92"/>
    <x v="189"/>
    <x v="0"/>
    <n v="8"/>
    <x v="4"/>
    <x v="4"/>
    <x v="5"/>
    <s v=""/>
    <s v=""/>
    <n v="661"/>
    <s v="-661"/>
    <x v="0"/>
    <x v="0"/>
    <x v="0"/>
    <x v="234"/>
    <x v="6"/>
    <s v="Revenue product category"/>
    <s v="SAP"/>
    <s v="SAP"/>
    <x v="1"/>
    <x v="60"/>
    <m/>
    <s v="^(SAP)$"/>
    <n v="9"/>
    <x v="0"/>
    <x v="0"/>
    <x v="0"/>
    <x v="0"/>
    <x v="1"/>
    <x v="1"/>
    <b v="0"/>
    <x v="1"/>
    <x v="1"/>
    <n v="0"/>
    <x v="0"/>
    <b v="0"/>
    <b v="0"/>
    <b v="0"/>
    <b v="0"/>
    <b v="0"/>
    <b v="0"/>
    <b v="0"/>
    <b v="0"/>
    <b v="0"/>
    <b v="0"/>
    <b v="0"/>
    <x v="1"/>
    <x v="1"/>
    <n v="0"/>
    <x v="9"/>
    <x v="0"/>
  </r>
  <r>
    <m/>
    <s v="BPM"/>
    <x v="8"/>
    <x v="203"/>
    <x v="203"/>
    <x v="121"/>
    <x v="208"/>
    <s v="Amount of Revenue content"/>
    <x v="4"/>
    <m/>
    <s v="N/A"/>
    <s v="Confidential"/>
    <x v="6"/>
    <m/>
    <x v="8"/>
    <s v="BPM"/>
    <x v="6"/>
    <x v="3"/>
    <x v="0"/>
    <x v="1"/>
    <s v="DM_REVENUE_ACHIEVEMENT_RATE_MONTHLY_TREND"/>
    <s v="AMOUNT_OF_ACTUAL_REVENUE"/>
    <m/>
    <m/>
    <m/>
    <m/>
    <m/>
    <m/>
    <m/>
    <m/>
    <m/>
    <m/>
    <m/>
    <m/>
    <m/>
    <m/>
    <m/>
    <m/>
    <m/>
    <m/>
    <s v="資料清單"/>
    <x v="12"/>
    <x v="63"/>
    <x v="60"/>
    <x v="8"/>
    <e v="#N/A"/>
    <s v="Amount of Actual revenue"/>
    <x v="203"/>
    <x v="121"/>
    <x v="0"/>
    <x v="208"/>
    <x v="6"/>
    <s v="IEC_STD_V10 &gt;&gt; Common &gt;&gt; AutoMetaDataAmount of Actual revenue"/>
    <x v="4"/>
    <x v="1"/>
    <s v="實際產品營收總額Measure"/>
    <s v="產品營收達成率-達標趨勢(月)"/>
    <n v="366"/>
    <n v="655"/>
    <n v="0"/>
    <s v=""/>
    <n v="0"/>
    <n v="0"/>
    <n v="413"/>
    <x v="90"/>
    <s v="Revenue Achievement Rate Monthly trend"/>
    <x v="63"/>
    <e v="#N/A"/>
    <x v="0"/>
    <s v="E.2.4.0:"/>
    <x v="133"/>
    <x v="133"/>
    <x v="625"/>
    <x v="203"/>
    <x v="203"/>
    <x v="211"/>
    <x v="0"/>
    <x v="1"/>
    <x v="0"/>
    <x v="6"/>
    <m/>
    <x v="0"/>
    <x v="4"/>
    <s v="Revenue Achievement Rate Monthly trend_Amount of Actual revenue"/>
    <x v="662"/>
    <x v="4"/>
    <x v="0"/>
    <x v="3"/>
    <x v="0"/>
    <x v="0"/>
    <x v="0"/>
    <s v="DM_REVENUE_ACHIEVEMENT_RATE_MONTHLY_TREND"/>
    <s v="AMOUNT_OF_ACTUAL_REVENUE"/>
    <x v="92"/>
    <x v="168"/>
    <x v="0"/>
    <n v="8"/>
    <x v="4"/>
    <x v="4"/>
    <x v="5"/>
    <s v=""/>
    <s v=""/>
    <n v="662"/>
    <s v="-662"/>
    <x v="0"/>
    <x v="0"/>
    <x v="0"/>
    <x v="203"/>
    <x v="6"/>
    <s v="Actual revenue amount by content"/>
    <s v="SAP"/>
    <s v="SAP"/>
    <x v="1"/>
    <x v="60"/>
    <m/>
    <s v="^(SAP)$"/>
    <n v="9"/>
    <x v="0"/>
    <x v="0"/>
    <x v="0"/>
    <x v="0"/>
    <x v="1"/>
    <x v="1"/>
    <b v="0"/>
    <x v="1"/>
    <x v="1"/>
    <n v="0"/>
    <x v="0"/>
    <b v="0"/>
    <b v="0"/>
    <b v="0"/>
    <b v="0"/>
    <b v="0"/>
    <b v="0"/>
    <b v="0"/>
    <b v="0"/>
    <b v="0"/>
    <b v="0"/>
    <b v="0"/>
    <x v="1"/>
    <x v="1"/>
    <n v="0"/>
    <x v="9"/>
    <x v="0"/>
  </r>
  <r>
    <m/>
    <s v="BPM"/>
    <x v="8"/>
    <x v="248"/>
    <x v="248"/>
    <x v="129"/>
    <x v="310"/>
    <s v="BPM upload target revenue by end of previous month"/>
    <x v="4"/>
    <m/>
    <s v="N/A"/>
    <s v="Confidential"/>
    <x v="6"/>
    <m/>
    <x v="8"/>
    <s v="BPM"/>
    <x v="6"/>
    <x v="3"/>
    <x v="0"/>
    <x v="2"/>
    <s v="DM_REVENUE_ACHIEVEMENT_RATE_MONTHLY_TREND"/>
    <s v="AMOUNT_OF_TARGET_REVENUE"/>
    <m/>
    <m/>
    <m/>
    <m/>
    <m/>
    <m/>
    <m/>
    <m/>
    <m/>
    <m/>
    <m/>
    <m/>
    <m/>
    <m/>
    <m/>
    <m/>
    <m/>
    <m/>
    <s v="資料清單"/>
    <x v="12"/>
    <x v="64"/>
    <x v="60"/>
    <x v="8"/>
    <e v="#N/A"/>
    <s v="Amount of Target revenue"/>
    <x v="248"/>
    <x v="129"/>
    <x v="0"/>
    <x v="310"/>
    <x v="6"/>
    <s v="IEC_STD_V10 &gt;&gt; Common &gt;&gt; AutoMetaDataAmount of Target revenue"/>
    <x v="4"/>
    <x v="1"/>
    <s v="目標銷貨收入總額Measure"/>
    <s v="產品營收達成率-達標趨勢(月)"/>
    <n v="433"/>
    <n v="655"/>
    <n v="0"/>
    <s v=""/>
    <n v="0"/>
    <n v="0"/>
    <n v="433"/>
    <x v="124"/>
    <s v="Revenue Achievement Rate Monthly trend"/>
    <x v="63"/>
    <e v="#N/A"/>
    <x v="0"/>
    <s v="E.2.4.0:"/>
    <x v="134"/>
    <x v="134"/>
    <x v="626"/>
    <x v="248"/>
    <x v="248"/>
    <x v="298"/>
    <x v="0"/>
    <x v="2"/>
    <x v="0"/>
    <x v="6"/>
    <m/>
    <x v="0"/>
    <x v="4"/>
    <s v="Revenue Achievement Rate Monthly trend_Amount of Target revenue"/>
    <x v="663"/>
    <x v="4"/>
    <x v="0"/>
    <x v="3"/>
    <x v="0"/>
    <x v="0"/>
    <x v="0"/>
    <s v="DM_REVENUE_ACHIEVEMENT_RATE_MONTHLY_TREND"/>
    <s v="AMOUNT_OF_TARGET_REVENUE"/>
    <x v="92"/>
    <x v="202"/>
    <x v="0"/>
    <n v="8"/>
    <x v="4"/>
    <x v="4"/>
    <x v="5"/>
    <s v=""/>
    <s v=""/>
    <n v="663"/>
    <s v="-663"/>
    <x v="0"/>
    <x v="0"/>
    <x v="0"/>
    <x v="248"/>
    <x v="6"/>
    <s v="Target revenue includes revenue by product category and NRE"/>
    <s v="Upload"/>
    <s v="UPLOAD"/>
    <x v="2"/>
    <x v="60"/>
    <m/>
    <s v="^(Upload|UPLOAD)$"/>
    <n v="9"/>
    <x v="0"/>
    <x v="0"/>
    <x v="0"/>
    <x v="0"/>
    <x v="1"/>
    <x v="1"/>
    <b v="0"/>
    <x v="1"/>
    <x v="1"/>
    <n v="0"/>
    <x v="0"/>
    <b v="0"/>
    <b v="0"/>
    <b v="0"/>
    <b v="0"/>
    <b v="1"/>
    <b v="0"/>
    <b v="0"/>
    <b v="0"/>
    <b v="0"/>
    <b v="0"/>
    <b v="0"/>
    <x v="0"/>
    <x v="2"/>
    <n v="0"/>
    <x v="9"/>
    <x v="0"/>
  </r>
  <r>
    <m/>
    <s v="BPM"/>
    <x v="8"/>
    <x v="255"/>
    <x v="255"/>
    <x v="135"/>
    <x v="253"/>
    <s v="Data by month"/>
    <x v="4"/>
    <m/>
    <s v="N/A"/>
    <s v="Confidential"/>
    <x v="6"/>
    <m/>
    <x v="8"/>
    <s v="BPM"/>
    <x v="6"/>
    <x v="3"/>
    <x v="0"/>
    <x v="2"/>
    <s v="DM_REVENUE_ACHIEVEMENT_RATE_MONTHLY_TREND"/>
    <s v="AMOUNT_OF_ANNUAL_PLAN_REVENUE"/>
    <m/>
    <m/>
    <m/>
    <m/>
    <m/>
    <m/>
    <m/>
    <m/>
    <m/>
    <m/>
    <m/>
    <m/>
    <m/>
    <m/>
    <m/>
    <m/>
    <m/>
    <m/>
    <s v="資料清單"/>
    <x v="12"/>
    <x v="65"/>
    <x v="60"/>
    <x v="8"/>
    <e v="#N/A"/>
    <s v="Amount of Annual Plan Revenue"/>
    <x v="255"/>
    <x v="135"/>
    <x v="0"/>
    <x v="253"/>
    <x v="6"/>
    <s v="IEC_STD_V10 &gt;&gt; Common &gt;&gt; AutoMetaDataAmount of Annual Plan Revenue"/>
    <x v="4"/>
    <x v="1"/>
    <s v="年度目標的月營業收入總額Measure"/>
    <s v="產品營收達成率-達標趨勢(月)"/>
    <n v="454"/>
    <n v="655"/>
    <n v="0"/>
    <s v=""/>
    <n v="0"/>
    <n v="0"/>
    <n v="454"/>
    <x v="128"/>
    <s v="Revenue Achievement Rate Monthly trend"/>
    <x v="63"/>
    <e v="#N/A"/>
    <x v="0"/>
    <s v="E.2.4.0:"/>
    <x v="135"/>
    <x v="135"/>
    <x v="627"/>
    <x v="255"/>
    <x v="255"/>
    <x v="253"/>
    <x v="0"/>
    <x v="2"/>
    <x v="0"/>
    <x v="6"/>
    <m/>
    <x v="0"/>
    <x v="4"/>
    <s v="Revenue Achievement Rate Monthly trend_Amount of Annual Plan Revenue"/>
    <x v="664"/>
    <x v="4"/>
    <x v="0"/>
    <x v="3"/>
    <x v="0"/>
    <x v="0"/>
    <x v="0"/>
    <s v="DM_REVENUE_ACHIEVEMENT_RATE_MONTHLY_TREND"/>
    <s v="AMOUNT_OF_ANNUAL_PLAN_REVENUE"/>
    <x v="92"/>
    <x v="207"/>
    <x v="0"/>
    <n v="8"/>
    <x v="4"/>
    <x v="4"/>
    <x v="5"/>
    <s v=""/>
    <s v=""/>
    <n v="664"/>
    <s v="-664"/>
    <x v="0"/>
    <x v="0"/>
    <x v="0"/>
    <x v="255"/>
    <x v="6"/>
    <s v="BPM setup a Plan revenue amount by period(year/month) and have yearly update then upload to dashboard"/>
    <s v="Upload"/>
    <s v="UPLOAD"/>
    <x v="2"/>
    <x v="60"/>
    <m/>
    <s v="^(Upload|UPLOAD)$"/>
    <n v="9"/>
    <x v="0"/>
    <x v="0"/>
    <x v="0"/>
    <x v="0"/>
    <x v="1"/>
    <x v="1"/>
    <b v="0"/>
    <x v="1"/>
    <x v="1"/>
    <n v="0"/>
    <x v="0"/>
    <b v="0"/>
    <b v="0"/>
    <b v="0"/>
    <b v="0"/>
    <b v="0"/>
    <b v="0"/>
    <b v="0"/>
    <b v="0"/>
    <b v="0"/>
    <b v="0"/>
    <b v="0"/>
    <x v="1"/>
    <x v="1"/>
    <n v="0"/>
    <x v="7"/>
    <x v="0"/>
  </r>
  <r>
    <m/>
    <s v="BPM"/>
    <x v="8"/>
    <x v="249"/>
    <x v="249"/>
    <x v="130"/>
    <x v="250"/>
    <s v="by month comparison"/>
    <x v="4"/>
    <m/>
    <s v="N/A"/>
    <s v="Confidential"/>
    <x v="5"/>
    <m/>
    <x v="8"/>
    <s v="BPM"/>
    <x v="6"/>
    <x v="3"/>
    <x v="0"/>
    <x v="0"/>
    <s v="DM_REVENUE_ACHIEVEMENT_RATE_MONTHLY_TREND"/>
    <s v="REVENUE_ACHIEVEMENT_RATE_(TARGET_VS_ACTUAL)"/>
    <m/>
    <m/>
    <m/>
    <m/>
    <m/>
    <m/>
    <m/>
    <m/>
    <m/>
    <m/>
    <m/>
    <m/>
    <m/>
    <m/>
    <m/>
    <m/>
    <m/>
    <m/>
    <s v="資料清單"/>
    <x v="12"/>
    <x v="66"/>
    <x v="60"/>
    <x v="8"/>
    <e v="#N/A"/>
    <s v="Revenue Achievement Rate (Target vs Actual)"/>
    <x v="249"/>
    <x v="130"/>
    <x v="0"/>
    <x v="250"/>
    <x v="6"/>
    <s v="IEC_STD_V10 &gt;&gt; Common &gt;&gt; AutoMetaDataRevenue Achievement Rate (Target vs Actual)"/>
    <x v="4"/>
    <x v="1"/>
    <s v="產品營收目標達成率Measure"/>
    <s v="產品營收達成率-達標趨勢(月)"/>
    <n v="434"/>
    <n v="655"/>
    <n v="0"/>
    <s v=""/>
    <n v="0"/>
    <n v="0"/>
    <n v="434"/>
    <x v="129"/>
    <s v="Revenue Achievement Rate Monthly trend"/>
    <x v="63"/>
    <e v="#N/A"/>
    <x v="0"/>
    <s v="E.2.4.0:"/>
    <x v="136"/>
    <x v="136"/>
    <x v="628"/>
    <x v="249"/>
    <x v="249"/>
    <x v="251"/>
    <x v="0"/>
    <x v="0"/>
    <x v="0"/>
    <x v="5"/>
    <m/>
    <x v="0"/>
    <x v="4"/>
    <s v="Revenue Achievement Rate Monthly trend_Revenue Achievement Rate (Target vs Actual)"/>
    <x v="665"/>
    <x v="4"/>
    <x v="0"/>
    <x v="3"/>
    <x v="0"/>
    <x v="0"/>
    <x v="0"/>
    <s v="DM_REVENUE_ACHIEVEMENT_RATE_MONTHLY_TREND"/>
    <s v="REVENUE_ACHIEVEMENT_RATE_(TARGET_VS_ACTUAL)"/>
    <x v="92"/>
    <x v="203"/>
    <x v="0"/>
    <n v="8"/>
    <x v="4"/>
    <x v="4"/>
    <x v="5"/>
    <s v=""/>
    <s v=""/>
    <n v="665"/>
    <s v="-665"/>
    <x v="0"/>
    <x v="0"/>
    <x v="0"/>
    <x v="249"/>
    <x v="6"/>
    <s v="Actual-Revenue / Target-Revenue (%)"/>
    <s v=""/>
    <s v=""/>
    <x v="0"/>
    <x v="60"/>
    <m/>
    <s v="^()$"/>
    <n v="9"/>
    <x v="0"/>
    <x v="0"/>
    <x v="0"/>
    <x v="0"/>
    <x v="1"/>
    <x v="1"/>
    <b v="0"/>
    <x v="1"/>
    <x v="1"/>
    <n v="0"/>
    <x v="0"/>
    <b v="0"/>
    <b v="0"/>
    <b v="0"/>
    <b v="0"/>
    <b v="0"/>
    <b v="0"/>
    <b v="0"/>
    <b v="0"/>
    <b v="0"/>
    <b v="0"/>
    <b v="0"/>
    <x v="1"/>
    <x v="1"/>
    <n v="0"/>
    <x v="45"/>
    <x v="0"/>
  </r>
  <r>
    <m/>
    <s v="BPM"/>
    <x v="8"/>
    <x v="256"/>
    <x v="256"/>
    <x v="136"/>
    <x v="254"/>
    <s v="by month comparison"/>
    <x v="4"/>
    <m/>
    <s v="N/A"/>
    <s v="Confidential"/>
    <x v="5"/>
    <m/>
    <x v="8"/>
    <s v="BPM"/>
    <x v="6"/>
    <x v="3"/>
    <x v="0"/>
    <x v="0"/>
    <s v="DM_REVENUE_ACHIEVEMENT_RATE_MONTHLY_TREND"/>
    <s v="REVENUE_ACHIEVEMENT_RATE_(ANNUAL_PLAN_VS_ACTUAL)"/>
    <m/>
    <m/>
    <m/>
    <m/>
    <m/>
    <m/>
    <m/>
    <m/>
    <m/>
    <m/>
    <m/>
    <m/>
    <m/>
    <m/>
    <m/>
    <m/>
    <m/>
    <m/>
    <s v="資料清單"/>
    <x v="12"/>
    <x v="67"/>
    <x v="60"/>
    <x v="8"/>
    <e v="#N/A"/>
    <s v="Revenue Achievement Rate (Annual plan vs Actual)"/>
    <x v="256"/>
    <x v="136"/>
    <x v="0"/>
    <x v="254"/>
    <x v="6"/>
    <s v="IEC_STD_V10 &gt;&gt; Common &gt;&gt; AutoMetaDataRevenue Achievement Rate (Annual plan vs Actual)"/>
    <x v="4"/>
    <x v="1"/>
    <s v="產品營收計畫達成率Measure"/>
    <s v="產品營收達成率-達標趨勢(月)"/>
    <n v="455"/>
    <n v="655"/>
    <n v="0"/>
    <s v=""/>
    <n v="0"/>
    <n v="0"/>
    <n v="455"/>
    <x v="130"/>
    <s v="Revenue Achievement Rate Monthly trend"/>
    <x v="63"/>
    <e v="#N/A"/>
    <x v="0"/>
    <s v="E.2.4.0:"/>
    <x v="137"/>
    <x v="137"/>
    <x v="629"/>
    <x v="256"/>
    <x v="256"/>
    <x v="251"/>
    <x v="0"/>
    <x v="0"/>
    <x v="0"/>
    <x v="5"/>
    <m/>
    <x v="0"/>
    <x v="4"/>
    <s v="Revenue Achievement Rate Monthly trend_Revenue Achievement Rate (Annual plan vs Actual)"/>
    <x v="666"/>
    <x v="4"/>
    <x v="0"/>
    <x v="3"/>
    <x v="0"/>
    <x v="0"/>
    <x v="0"/>
    <s v="DM_REVENUE_ACHIEVEMENT_RATE_MONTHLY_TREND"/>
    <s v="REVENUE_ACHIEVEMENT_RATE_(ANNUAL_PLAN_VS_ACTUAL)"/>
    <x v="92"/>
    <x v="208"/>
    <x v="0"/>
    <n v="8"/>
    <x v="4"/>
    <x v="4"/>
    <x v="5"/>
    <s v=""/>
    <s v=""/>
    <n v="666"/>
    <s v="-666"/>
    <x v="0"/>
    <x v="0"/>
    <x v="0"/>
    <x v="256"/>
    <x v="6"/>
    <s v="Actual-Revenue / Annual Plan-Revenue (%)"/>
    <s v=""/>
    <s v=""/>
    <x v="0"/>
    <x v="60"/>
    <m/>
    <s v="^()$"/>
    <n v="9"/>
    <x v="0"/>
    <x v="0"/>
    <x v="0"/>
    <x v="0"/>
    <x v="1"/>
    <x v="1"/>
    <b v="0"/>
    <x v="1"/>
    <x v="1"/>
    <n v="0"/>
    <x v="0"/>
    <b v="0"/>
    <b v="0"/>
    <b v="0"/>
    <b v="0"/>
    <b v="0"/>
    <b v="0"/>
    <b v="0"/>
    <b v="0"/>
    <b v="0"/>
    <b v="0"/>
    <b v="0"/>
    <x v="1"/>
    <x v="1"/>
    <n v="0"/>
    <x v="31"/>
    <x v="1"/>
  </r>
  <r>
    <m/>
    <s v="BPM"/>
    <x v="8"/>
    <x v="238"/>
    <x v="238"/>
    <x v="1"/>
    <x v="240"/>
    <s v="2022Qx vs 2021 Qx"/>
    <x v="4"/>
    <m/>
    <s v="N/A"/>
    <s v="Confidential"/>
    <x v="6"/>
    <m/>
    <x v="8"/>
    <s v="BPM"/>
    <x v="6"/>
    <x v="3"/>
    <x v="0"/>
    <x v="0"/>
    <s v="DM_REVENUE_ACHIEVEMENT_RATE_MONTHLY_TREND"/>
    <s v="REVENUE_YOY"/>
    <m/>
    <m/>
    <m/>
    <m/>
    <m/>
    <m/>
    <m/>
    <m/>
    <m/>
    <m/>
    <m/>
    <m/>
    <m/>
    <m/>
    <m/>
    <m/>
    <m/>
    <m/>
    <s v="資料清單"/>
    <x v="12"/>
    <x v="68"/>
    <x v="60"/>
    <x v="8"/>
    <e v="#N/A"/>
    <s v="Revenue YoY"/>
    <x v="238"/>
    <x v="1"/>
    <x v="0"/>
    <x v="240"/>
    <x v="6"/>
    <s v="IEC_STD_V10 &gt;&gt; Common &gt;&gt; AutoMetaDataRevenue YoY"/>
    <x v="4"/>
    <x v="1"/>
    <s v="營收年度變化Measure"/>
    <s v="產品營收達成率-達標趨勢(月)"/>
    <n v="416"/>
    <n v="655"/>
    <n v="0"/>
    <s v=""/>
    <n v="0"/>
    <n v="0"/>
    <n v="416"/>
    <x v="131"/>
    <s v="Revenue Achievement Rate Monthly trend"/>
    <x v="63"/>
    <e v="#N/A"/>
    <x v="0"/>
    <s v="E.2.4.0:"/>
    <x v="138"/>
    <x v="138"/>
    <x v="630"/>
    <x v="238"/>
    <x v="238"/>
    <x v="242"/>
    <x v="0"/>
    <x v="0"/>
    <x v="0"/>
    <x v="6"/>
    <m/>
    <x v="0"/>
    <x v="4"/>
    <s v="Revenue Achievement Rate Monthly trend_Revenue YoY"/>
    <x v="667"/>
    <x v="4"/>
    <x v="0"/>
    <x v="3"/>
    <x v="0"/>
    <x v="0"/>
    <x v="0"/>
    <s v="DM_REVENUE_ACHIEVEMENT_RATE_MONTHLY_TREND"/>
    <s v="REVENUE_YOY"/>
    <x v="92"/>
    <x v="193"/>
    <x v="0"/>
    <n v="8"/>
    <x v="4"/>
    <x v="4"/>
    <x v="5"/>
    <s v=""/>
    <s v=""/>
    <n v="667"/>
    <s v="-667"/>
    <x v="0"/>
    <x v="0"/>
    <x v="0"/>
    <x v="238"/>
    <x v="6"/>
    <s v="by quarter comparison"/>
    <s v=""/>
    <s v=""/>
    <x v="0"/>
    <x v="60"/>
    <m/>
    <s v="^()$"/>
    <n v="9"/>
    <x v="0"/>
    <x v="0"/>
    <x v="0"/>
    <x v="0"/>
    <x v="1"/>
    <x v="1"/>
    <b v="0"/>
    <x v="1"/>
    <x v="1"/>
    <n v="0"/>
    <x v="0"/>
    <b v="0"/>
    <b v="0"/>
    <b v="0"/>
    <b v="0"/>
    <b v="0"/>
    <b v="0"/>
    <b v="0"/>
    <b v="0"/>
    <b v="0"/>
    <b v="0"/>
    <b v="0"/>
    <x v="1"/>
    <x v="1"/>
    <n v="0"/>
    <x v="34"/>
    <x v="0"/>
  </r>
  <r>
    <m/>
    <s v="BPM"/>
    <x v="8"/>
    <x v="315"/>
    <x v="318"/>
    <x v="1"/>
    <x v="313"/>
    <s v="Volume Achievement Rate-Quarterly trend  Shipment Node"/>
    <x v="0"/>
    <m/>
    <s v="　"/>
    <s v="Confidential"/>
    <x v="10"/>
    <s v="　"/>
    <x v="8"/>
    <s v="BPM"/>
    <x v="6"/>
    <x v="3"/>
    <x v="0"/>
    <x v="0"/>
    <s v="DM_VOLUME_ACHIEVEMENT_RATE_QUARTERLY_TREND_SHIPMENT_NODE"/>
    <m/>
    <m/>
    <m/>
    <m/>
    <m/>
    <m/>
    <m/>
    <m/>
    <m/>
    <m/>
    <m/>
    <m/>
    <m/>
    <m/>
    <m/>
    <m/>
    <m/>
    <m/>
    <m/>
    <s v="資料清單"/>
    <x v="12"/>
    <x v="69"/>
    <x v="60"/>
    <x v="8"/>
    <e v="#N/A"/>
    <s v="Volume Achievement Rate Quarterly trend Shipment Node"/>
    <x v="318"/>
    <x v="1"/>
    <x v="0"/>
    <x v="313"/>
    <x v="6"/>
    <s v="IEC_STD_V10 &gt;&gt; Common &gt;&gt; AutoMetaDataVolume Achievement Rate Quarterly trend Shipment Node"/>
    <x v="0"/>
    <x v="1"/>
    <s v="產品出貨達成率Node-達標趨勢(季)Concept"/>
    <s v="產品出貨達成率Node-達標趨勢(季)"/>
    <n v="670"/>
    <n v="0"/>
    <e v="#N/A"/>
    <s v=""/>
    <n v="0"/>
    <n v="0"/>
    <n v="0"/>
    <x v="0"/>
    <s v=""/>
    <x v="0"/>
    <s v=""/>
    <x v="53"/>
    <s v="E.2.4.0:"/>
    <x v="139"/>
    <x v="139"/>
    <x v="631"/>
    <x v="315"/>
    <x v="318"/>
    <x v="302"/>
    <x v="29"/>
    <x v="0"/>
    <x v="0"/>
    <x v="0"/>
    <m/>
    <x v="0"/>
    <x v="0"/>
    <s v="Volume Achievement Rate Quarterly trend Shipment Node"/>
    <x v="668"/>
    <x v="0"/>
    <x v="0"/>
    <x v="3"/>
    <x v="0"/>
    <x v="0"/>
    <x v="0"/>
    <s v="DM_VOLUME_ACHIEVEMENT_RATE_QUARTERLY_TREND_SHIPMENT_NODE"/>
    <s v=""/>
    <x v="93"/>
    <x v="0"/>
    <x v="0"/>
    <n v="8"/>
    <x v="4"/>
    <x v="4"/>
    <x v="5"/>
    <s v=""/>
    <s v=""/>
    <n v="668"/>
    <s v="-668"/>
    <x v="0"/>
    <x v="0"/>
    <x v="0"/>
    <x v="318"/>
    <x v="6"/>
    <s v="Volume Achievement Rate-Quarterly trend  Shipment Node"/>
    <s v=""/>
    <s v=""/>
    <x v="0"/>
    <x v="60"/>
    <m/>
    <s v="^()$"/>
    <n v="9"/>
    <x v="0"/>
    <x v="0"/>
    <x v="0"/>
    <x v="0"/>
    <x v="0"/>
    <x v="1"/>
    <b v="0"/>
    <x v="1"/>
    <x v="0"/>
    <n v="0"/>
    <x v="0"/>
    <b v="0"/>
    <b v="0"/>
    <b v="0"/>
    <b v="0"/>
    <b v="0"/>
    <b v="0"/>
    <b v="0"/>
    <b v="0"/>
    <b v="0"/>
    <b v="0"/>
    <b v="0"/>
    <x v="1"/>
    <x v="1"/>
    <n v="0"/>
    <x v="29"/>
    <x v="1"/>
  </r>
  <r>
    <m/>
    <s v="BPM"/>
    <x v="8"/>
    <x v="235"/>
    <x v="235"/>
    <x v="159"/>
    <x v="308"/>
    <s v="Product sales/B&amp;S revenue/RMA/Warranty/NRE/Other income"/>
    <x v="3"/>
    <m/>
    <s v="N/A"/>
    <s v="Confidential"/>
    <x v="1"/>
    <m/>
    <x v="8"/>
    <s v="BPM"/>
    <x v="6"/>
    <x v="3"/>
    <x v="0"/>
    <x v="1"/>
    <s v="DM_VOLUME_ACHIEVEMENT_RATE_QUARTERLY_TREND_SHIPMENT_NODE"/>
    <s v="REVENUE_CONTENT"/>
    <m/>
    <m/>
    <m/>
    <m/>
    <m/>
    <m/>
    <m/>
    <m/>
    <m/>
    <m/>
    <m/>
    <m/>
    <m/>
    <m/>
    <m/>
    <m/>
    <m/>
    <m/>
    <s v="資料清單"/>
    <x v="12"/>
    <x v="70"/>
    <x v="60"/>
    <x v="8"/>
    <e v="#N/A"/>
    <s v="Revenue content"/>
    <x v="235"/>
    <x v="159"/>
    <x v="0"/>
    <x v="308"/>
    <x v="6"/>
    <s v="IEC_STD_V10 &gt;&gt; Common &gt;&gt; AutoMetaDataRevenue content"/>
    <x v="3"/>
    <x v="1"/>
    <s v="營收類別Dimension"/>
    <s v="產品出貨達成率Node-達標趨勢(季)"/>
    <n v="411"/>
    <n v="670"/>
    <n v="0"/>
    <s v=""/>
    <n v="0"/>
    <n v="0"/>
    <n v="411"/>
    <x v="99"/>
    <s v="Volume Achievement Rate Quarterly trend Shipment Node"/>
    <x v="64"/>
    <e v="#N/A"/>
    <x v="0"/>
    <s v="E.2.4.0:"/>
    <x v="140"/>
    <x v="140"/>
    <x v="632"/>
    <x v="235"/>
    <x v="235"/>
    <x v="300"/>
    <x v="0"/>
    <x v="1"/>
    <x v="0"/>
    <x v="1"/>
    <m/>
    <x v="0"/>
    <x v="3"/>
    <s v="Volume Achievement Rate Quarterly trend Shipment Node_Revenue content"/>
    <x v="669"/>
    <x v="3"/>
    <x v="0"/>
    <x v="3"/>
    <x v="0"/>
    <x v="0"/>
    <x v="0"/>
    <s v="DM_VOLUME_ACHIEVEMENT_RATE_QUARTERLY_TREND_SHIPMENT_NODE"/>
    <s v="REVENUE_CONTENT"/>
    <x v="93"/>
    <x v="190"/>
    <x v="0"/>
    <n v="8"/>
    <x v="4"/>
    <x v="4"/>
    <x v="5"/>
    <s v=""/>
    <s v=""/>
    <n v="669"/>
    <s v="-669"/>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VOLUME_ACHIEVEMENT_RATE_QUARTERLY_TREND_SHIPMENT_NODE"/>
    <s v="BU_CODE"/>
    <m/>
    <m/>
    <m/>
    <m/>
    <m/>
    <m/>
    <m/>
    <m/>
    <m/>
    <m/>
    <m/>
    <m/>
    <m/>
    <m/>
    <m/>
    <m/>
    <m/>
    <m/>
    <s v="資料清單"/>
    <x v="12"/>
    <x v="71"/>
    <x v="60"/>
    <x v="8"/>
    <e v="#N/A"/>
    <s v="BU Code"/>
    <x v="180"/>
    <x v="81"/>
    <x v="0"/>
    <x v="233"/>
    <x v="6"/>
    <s v="IEC_STD_V10 &gt;&gt; Common &gt;&gt; AutoMetaDataBU Code"/>
    <x v="3"/>
    <x v="1"/>
    <s v="事業處代碼Dimension"/>
    <s v="產品出貨達成率Node-達標趨勢(季)"/>
    <n v="343"/>
    <n v="670"/>
    <n v="0"/>
    <s v=""/>
    <n v="0"/>
    <n v="0"/>
    <n v="515"/>
    <x v="81"/>
    <s v="Volume Achievement Rate Quarterly trend Shipment Node"/>
    <x v="64"/>
    <e v="#N/A"/>
    <x v="0"/>
    <s v="E.2.4.0:"/>
    <x v="141"/>
    <x v="141"/>
    <x v="633"/>
    <x v="180"/>
    <x v="180"/>
    <x v="234"/>
    <x v="0"/>
    <x v="1"/>
    <x v="0"/>
    <x v="2"/>
    <m/>
    <x v="0"/>
    <x v="3"/>
    <s v="Volume Achievement Rate Quarterly trend Shipment Node_BU Code"/>
    <x v="670"/>
    <x v="3"/>
    <x v="0"/>
    <x v="3"/>
    <x v="0"/>
    <x v="0"/>
    <x v="0"/>
    <s v="DM_VOLUME_ACHIEVEMENT_RATE_QUARTERLY_TREND_SHIPMENT_NODE"/>
    <s v="BU_CODE"/>
    <x v="93"/>
    <x v="145"/>
    <x v="0"/>
    <n v="8"/>
    <x v="4"/>
    <x v="4"/>
    <x v="0"/>
    <s v=""/>
    <s v=""/>
    <n v="670"/>
    <s v="-670"/>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VOLUME_ACHIEVEMENT_RATE_QUARTERLY_TREND_SHIPMENT_NODE"/>
    <s v="BG_CODE"/>
    <m/>
    <m/>
    <m/>
    <m/>
    <m/>
    <m/>
    <m/>
    <m/>
    <m/>
    <m/>
    <m/>
    <m/>
    <m/>
    <m/>
    <m/>
    <m/>
    <m/>
    <m/>
    <s v="資料清單"/>
    <x v="12"/>
    <x v="72"/>
    <x v="60"/>
    <x v="8"/>
    <e v="#N/A"/>
    <s v="BG Code"/>
    <x v="2"/>
    <x v="0"/>
    <x v="0"/>
    <x v="184"/>
    <x v="6"/>
    <s v="IEC_STD_V10 &gt;&gt; Common &gt;&gt; AutoMetaDataBG Code"/>
    <x v="3"/>
    <x v="1"/>
    <s v="事業群代碼Dimension"/>
    <s v="產品出貨達成率Node-達標趨勢(季)"/>
    <n v="4"/>
    <n v="670"/>
    <n v="0"/>
    <s v=""/>
    <n v="0"/>
    <n v="0"/>
    <n v="4"/>
    <x v="2"/>
    <s v="Volume Achievement Rate Quarterly trend Shipment Node"/>
    <x v="64"/>
    <e v="#N/A"/>
    <x v="0"/>
    <s v="E.2.4.0:"/>
    <x v="142"/>
    <x v="142"/>
    <x v="634"/>
    <x v="2"/>
    <x v="2"/>
    <x v="196"/>
    <x v="0"/>
    <x v="1"/>
    <x v="0"/>
    <x v="2"/>
    <m/>
    <x v="0"/>
    <x v="3"/>
    <s v="Volume Achievement Rate Quarterly trend Shipment Node_BG Code"/>
    <x v="671"/>
    <x v="3"/>
    <x v="0"/>
    <x v="3"/>
    <x v="0"/>
    <x v="0"/>
    <x v="0"/>
    <s v="DM_VOLUME_ACHIEVEMENT_RATE_QUARTERLY_TREND_SHIPMENT_NODE"/>
    <s v="BG_CODE"/>
    <x v="93"/>
    <x v="2"/>
    <x v="0"/>
    <n v="8"/>
    <x v="4"/>
    <x v="4"/>
    <x v="0"/>
    <s v=""/>
    <s v=""/>
    <n v="671"/>
    <s v="-671"/>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VOLUME_ACHIEVEMENT_RATE_QUARTERLY_TREND_SHIPMENT_NODE"/>
    <s v="SITE"/>
    <m/>
    <m/>
    <m/>
    <m/>
    <m/>
    <m/>
    <m/>
    <m/>
    <m/>
    <m/>
    <m/>
    <m/>
    <m/>
    <m/>
    <m/>
    <m/>
    <m/>
    <m/>
    <s v="資料清單"/>
    <x v="12"/>
    <x v="73"/>
    <x v="60"/>
    <x v="8"/>
    <e v="#N/A"/>
    <s v="Site"/>
    <x v="232"/>
    <x v="117"/>
    <x v="0"/>
    <x v="312"/>
    <x v="6"/>
    <s v="IEC_STD_V10 &gt;&gt; Common &gt;&gt; AutoMetaDataSite"/>
    <x v="3"/>
    <x v="1"/>
    <s v="廠區Dimension"/>
    <s v="產品出貨達成率Node-達標趨勢(季)"/>
    <n v="408"/>
    <n v="670"/>
    <n v="0"/>
    <s v=""/>
    <n v="0"/>
    <n v="0"/>
    <n v="488"/>
    <x v="95"/>
    <s v="Volume Achievement Rate Quarterly trend Shipment Node"/>
    <x v="64"/>
    <e v="#N/A"/>
    <x v="0"/>
    <s v="E.2.4.0:"/>
    <x v="143"/>
    <x v="143"/>
    <x v="635"/>
    <x v="232"/>
    <x v="232"/>
    <x v="235"/>
    <x v="0"/>
    <x v="1"/>
    <x v="0"/>
    <x v="2"/>
    <m/>
    <x v="0"/>
    <x v="3"/>
    <s v="Volume Achievement Rate Quarterly trend Shipment Node_Site"/>
    <x v="672"/>
    <x v="3"/>
    <x v="0"/>
    <x v="3"/>
    <x v="0"/>
    <x v="0"/>
    <x v="0"/>
    <s v="DM_VOLUME_ACHIEVEMENT_RATE_QUARTERLY_TREND_SHIPMENT_NODE"/>
    <s v="SITE"/>
    <x v="93"/>
    <x v="187"/>
    <x v="0"/>
    <n v="8"/>
    <x v="4"/>
    <x v="4"/>
    <x v="6"/>
    <s v=""/>
    <s v=""/>
    <n v="672"/>
    <s v="-672"/>
    <x v="0"/>
    <x v="0"/>
    <x v="0"/>
    <x v="232"/>
    <x v="6"/>
    <s v="Shipment from site, SO plant"/>
    <s v="SAP"/>
    <s v="SAP"/>
    <x v="1"/>
    <x v="60"/>
    <m/>
    <s v="^(SAP)$"/>
    <n v="9"/>
    <x v="0"/>
    <x v="0"/>
    <x v="0"/>
    <x v="0"/>
    <x v="1"/>
    <x v="1"/>
    <b v="0"/>
    <x v="1"/>
    <x v="1"/>
    <n v="0"/>
    <x v="0"/>
    <b v="0"/>
    <b v="0"/>
    <b v="0"/>
    <b v="1"/>
    <b v="1"/>
    <b v="1"/>
    <b v="0"/>
    <b v="0"/>
    <b v="0"/>
    <b v="0"/>
    <b v="0"/>
    <x v="0"/>
    <x v="12"/>
    <n v="0"/>
    <x v="43"/>
    <x v="0"/>
  </r>
  <r>
    <m/>
    <s v="BPM"/>
    <x v="8"/>
    <x v="312"/>
    <x v="315"/>
    <x v="160"/>
    <x v="309"/>
    <s v="Shipment date and display in year and month"/>
    <x v="3"/>
    <s v="Shipment Target_Target Shipment Month"/>
    <s v="Annual Plan Shipment_Annual plan Shipment Month"/>
    <s v="Confidential"/>
    <x v="3"/>
    <m/>
    <x v="8"/>
    <s v="BPM"/>
    <x v="6"/>
    <x v="3"/>
    <x v="0"/>
    <x v="1"/>
    <s v="DM_VOLUME_ACHIEVEMENT_RATE_QUARTERLY_TREND_SHIPMENT_NODE"/>
    <s v="SHIPMENT_DATE"/>
    <m/>
    <m/>
    <m/>
    <m/>
    <m/>
    <m/>
    <m/>
    <m/>
    <m/>
    <m/>
    <m/>
    <m/>
    <m/>
    <m/>
    <m/>
    <m/>
    <m/>
    <m/>
    <s v="資料清單"/>
    <x v="12"/>
    <x v="74"/>
    <x v="60"/>
    <x v="8"/>
    <e v="#N/A"/>
    <s v="Shipment date"/>
    <x v="315"/>
    <x v="160"/>
    <x v="0"/>
    <x v="309"/>
    <x v="6"/>
    <s v="IEC_STD_V10 &gt;&gt; Common &gt;&gt; AutoMetaDataShipment date"/>
    <x v="3"/>
    <x v="1"/>
    <s v="出貨日期Dimension"/>
    <s v="產品出貨達成率Node-達標趨勢(季)"/>
    <n v="627"/>
    <n v="670"/>
    <e v="#N/A"/>
    <s v=""/>
    <n v="0"/>
    <e v="#N/A"/>
    <e v="#N/A"/>
    <x v="127"/>
    <s v="Volume Achievement Rate Quarterly trend Shipment Node"/>
    <x v="64"/>
    <e v="#N/A"/>
    <x v="55"/>
    <s v="E.2.4.0:"/>
    <x v="144"/>
    <x v="144"/>
    <x v="636"/>
    <x v="312"/>
    <x v="315"/>
    <x v="297"/>
    <x v="0"/>
    <x v="1"/>
    <x v="0"/>
    <x v="3"/>
    <m/>
    <x v="0"/>
    <x v="3"/>
    <s v="Volume Achievement Rate Quarterly trend Shipment Node_Shipment date"/>
    <x v="673"/>
    <x v="3"/>
    <x v="0"/>
    <x v="3"/>
    <x v="0"/>
    <x v="0"/>
    <x v="0"/>
    <s v="DM_VOLUME_ACHIEVEMENT_RATE_QUARTERLY_TREND_SHIPMENT_NODE"/>
    <s v="SHIPMENT_DATE"/>
    <x v="93"/>
    <x v="250"/>
    <x v="0"/>
    <n v="8"/>
    <x v="4"/>
    <x v="4"/>
    <x v="3"/>
    <s v=""/>
    <s v=""/>
    <n v="673"/>
    <s v="-673"/>
    <x v="0"/>
    <x v="0"/>
    <x v="0"/>
    <x v="315"/>
    <x v="6"/>
    <s v="Shipment date and display in year and month"/>
    <s v="SAP"/>
    <s v="SAP"/>
    <x v="1"/>
    <x v="60"/>
    <m/>
    <s v="^(SAP)$"/>
    <n v="9"/>
    <x v="0"/>
    <x v="0"/>
    <x v="0"/>
    <x v="0"/>
    <x v="1"/>
    <x v="1"/>
    <b v="0"/>
    <x v="1"/>
    <x v="1"/>
    <n v="0"/>
    <x v="0"/>
    <b v="0"/>
    <b v="0"/>
    <b v="0"/>
    <b v="0"/>
    <b v="1"/>
    <b v="0"/>
    <b v="0"/>
    <b v="0"/>
    <b v="1"/>
    <b v="0"/>
    <b v="0"/>
    <x v="0"/>
    <x v="6"/>
    <n v="1"/>
    <x v="12"/>
    <x v="0"/>
  </r>
  <r>
    <m/>
    <s v="BPM"/>
    <x v="8"/>
    <x v="231"/>
    <x v="231"/>
    <x v="53"/>
    <x v="232"/>
    <s v="default: TWD_x000a_option: TWD, USD_x000a_TWD=NT$M, USD=USD$K"/>
    <x v="3"/>
    <m/>
    <s v="N/A"/>
    <s v="Confidential"/>
    <x v="2"/>
    <m/>
    <x v="8"/>
    <s v="BPM"/>
    <x v="6"/>
    <x v="3"/>
    <x v="0"/>
    <x v="1"/>
    <s v="DM_VOLUME_ACHIEVEMENT_RATE_QUARTERLY_TREND_SHIPMENT_NODE"/>
    <s v="CURRENCY_OF_REVENUE"/>
    <m/>
    <m/>
    <m/>
    <m/>
    <m/>
    <m/>
    <m/>
    <m/>
    <m/>
    <m/>
    <m/>
    <m/>
    <m/>
    <m/>
    <m/>
    <m/>
    <m/>
    <m/>
    <s v="資料清單"/>
    <x v="12"/>
    <x v="75"/>
    <x v="60"/>
    <x v="8"/>
    <e v="#N/A"/>
    <s v="Currency of revenue"/>
    <x v="231"/>
    <x v="53"/>
    <x v="0"/>
    <x v="232"/>
    <x v="6"/>
    <s v="IEC_STD_V10 &gt;&gt; Common &gt;&gt; AutoMetaDataCurrency of revenue"/>
    <x v="3"/>
    <x v="1"/>
    <s v="產品營收幣別Dimension"/>
    <s v="產品出貨達成率Node-達標趨勢(季)"/>
    <n v="405"/>
    <n v="670"/>
    <n v="0"/>
    <s v=""/>
    <n v="0"/>
    <n v="0"/>
    <n v="405"/>
    <x v="97"/>
    <s v="Volume Achievement Rate Quarterly trend Shipment Node"/>
    <x v="64"/>
    <e v="#N/A"/>
    <x v="0"/>
    <s v="E.2.4.0:"/>
    <x v="145"/>
    <x v="145"/>
    <x v="637"/>
    <x v="231"/>
    <x v="231"/>
    <x v="233"/>
    <x v="0"/>
    <x v="1"/>
    <x v="0"/>
    <x v="2"/>
    <m/>
    <x v="0"/>
    <x v="3"/>
    <s v="Volume Achievement Rate Quarterly trend Shipment Node_Currency of revenue"/>
    <x v="674"/>
    <x v="3"/>
    <x v="0"/>
    <x v="3"/>
    <x v="0"/>
    <x v="0"/>
    <x v="0"/>
    <s v="DM_VOLUME_ACHIEVEMENT_RATE_QUARTERLY_TREND_SHIPMENT_NODE"/>
    <s v="CURRENCY_OF_REVENUE"/>
    <x v="93"/>
    <x v="186"/>
    <x v="0"/>
    <n v="8"/>
    <x v="4"/>
    <x v="4"/>
    <x v="5"/>
    <s v=""/>
    <s v=""/>
    <n v="674"/>
    <s v="-674"/>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VOLUME_ACHIEVEMENT_RATE_QUARTERLY_TREND_SHIPMENT_NODE"/>
    <s v="LOB_ID"/>
    <m/>
    <m/>
    <m/>
    <m/>
    <m/>
    <m/>
    <m/>
    <m/>
    <m/>
    <m/>
    <m/>
    <m/>
    <m/>
    <m/>
    <m/>
    <m/>
    <m/>
    <m/>
    <s v="資料清單"/>
    <x v="12"/>
    <x v="76"/>
    <x v="60"/>
    <x v="8"/>
    <e v="#N/A"/>
    <s v="LOB ID"/>
    <x v="233"/>
    <x v="82"/>
    <x v="0"/>
    <x v="235"/>
    <x v="6"/>
    <s v="IEC_STD_V10 &gt;&gt; Common &gt;&gt; AutoMetaDataLOB ID"/>
    <x v="3"/>
    <x v="1"/>
    <s v="LOB IDDimension"/>
    <s v="產品出貨達成率Node-達標趨勢(季)"/>
    <n v="409"/>
    <n v="670"/>
    <n v="0"/>
    <s v=""/>
    <n v="0"/>
    <n v="0"/>
    <n v="1155"/>
    <x v="96"/>
    <s v="Volume Achievement Rate Quarterly trend Shipment Node"/>
    <x v="64"/>
    <e v="#N/A"/>
    <x v="0"/>
    <s v="E.2.4.0:"/>
    <x v="146"/>
    <x v="146"/>
    <x v="638"/>
    <x v="233"/>
    <x v="233"/>
    <x v="236"/>
    <x v="0"/>
    <x v="1"/>
    <x v="0"/>
    <x v="2"/>
    <m/>
    <x v="0"/>
    <x v="3"/>
    <s v="Volume Achievement Rate Quarterly trend Shipment Node_LOB ID"/>
    <x v="675"/>
    <x v="3"/>
    <x v="0"/>
    <x v="3"/>
    <x v="0"/>
    <x v="0"/>
    <x v="0"/>
    <s v="DM_VOLUME_ACHIEVEMENT_RATE_QUARTERLY_TREND_SHIPMENT_NODE"/>
    <s v="LOB_ID"/>
    <x v="93"/>
    <x v="188"/>
    <x v="0"/>
    <n v="8"/>
    <x v="4"/>
    <x v="4"/>
    <x v="0"/>
    <s v=""/>
    <s v=""/>
    <n v="675"/>
    <s v="-675"/>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VOLUME_ACHIEVEMENT_RATE_QUARTERLY_TREND_SHIPMENT_NODE"/>
    <s v="REVENUE_PRODUCT_CATEGORY"/>
    <m/>
    <m/>
    <m/>
    <m/>
    <m/>
    <m/>
    <m/>
    <m/>
    <m/>
    <m/>
    <m/>
    <m/>
    <m/>
    <m/>
    <m/>
    <m/>
    <m/>
    <m/>
    <s v="資料清單"/>
    <x v="12"/>
    <x v="77"/>
    <x v="60"/>
    <x v="8"/>
    <e v="#N/A"/>
    <s v="Revenue product category"/>
    <x v="234"/>
    <x v="118"/>
    <x v="0"/>
    <x v="236"/>
    <x v="6"/>
    <s v="IEC_STD_V10 &gt;&gt; Common &gt;&gt; AutoMetaDataRevenue product category"/>
    <x v="3"/>
    <x v="1"/>
    <s v="營收產品類別Dimension"/>
    <s v="產品出貨達成率Node-達標趨勢(季)"/>
    <n v="410"/>
    <n v="670"/>
    <n v="0"/>
    <s v=""/>
    <n v="0"/>
    <n v="0"/>
    <n v="410"/>
    <x v="98"/>
    <s v="Volume Achievement Rate Quarterly trend Shipment Node"/>
    <x v="64"/>
    <e v="#N/A"/>
    <x v="0"/>
    <s v="E.2.4.0:"/>
    <x v="147"/>
    <x v="147"/>
    <x v="639"/>
    <x v="234"/>
    <x v="234"/>
    <x v="237"/>
    <x v="0"/>
    <x v="1"/>
    <x v="0"/>
    <x v="1"/>
    <m/>
    <x v="0"/>
    <x v="3"/>
    <s v="Volume Achievement Rate Quarterly trend Shipment Node_Revenue product category"/>
    <x v="676"/>
    <x v="3"/>
    <x v="0"/>
    <x v="3"/>
    <x v="0"/>
    <x v="0"/>
    <x v="0"/>
    <s v="DM_VOLUME_ACHIEVEMENT_RATE_QUARTERLY_TREND_SHIPMENT_NODE"/>
    <s v="REVENUE_PRODUCT_CATEGORY"/>
    <x v="93"/>
    <x v="189"/>
    <x v="0"/>
    <n v="8"/>
    <x v="4"/>
    <x v="4"/>
    <x v="5"/>
    <s v=""/>
    <s v=""/>
    <n v="676"/>
    <s v="-676"/>
    <x v="0"/>
    <x v="0"/>
    <x v="0"/>
    <x v="234"/>
    <x v="6"/>
    <s v="Revenue product category"/>
    <s v="SAP"/>
    <s v="SAP"/>
    <x v="1"/>
    <x v="60"/>
    <m/>
    <s v="^(SAP)$"/>
    <n v="9"/>
    <x v="0"/>
    <x v="0"/>
    <x v="0"/>
    <x v="0"/>
    <x v="1"/>
    <x v="1"/>
    <b v="0"/>
    <x v="1"/>
    <x v="1"/>
    <n v="0"/>
    <x v="0"/>
    <b v="0"/>
    <b v="0"/>
    <b v="0"/>
    <b v="0"/>
    <b v="0"/>
    <b v="0"/>
    <b v="0"/>
    <b v="0"/>
    <b v="0"/>
    <b v="0"/>
    <b v="0"/>
    <x v="1"/>
    <x v="1"/>
    <n v="0"/>
    <x v="9"/>
    <x v="0"/>
  </r>
  <r>
    <m/>
    <s v="BPM"/>
    <x v="8"/>
    <x v="205"/>
    <x v="205"/>
    <x v="120"/>
    <x v="210"/>
    <s v="Data by day"/>
    <x v="4"/>
    <m/>
    <s v="N/A"/>
    <s v="Confidential"/>
    <x v="4"/>
    <m/>
    <x v="8"/>
    <s v="BPM"/>
    <x v="6"/>
    <x v="3"/>
    <x v="0"/>
    <x v="1"/>
    <s v="DM_VOLUME_ACHIEVEMENT_RATE_QUARTERLY_TREND_SHIPMENT_NODE"/>
    <s v="ACTUAL_SHIPMENT"/>
    <m/>
    <m/>
    <m/>
    <m/>
    <m/>
    <m/>
    <m/>
    <m/>
    <m/>
    <m/>
    <m/>
    <m/>
    <m/>
    <m/>
    <m/>
    <m/>
    <m/>
    <m/>
    <s v="資料清單"/>
    <x v="12"/>
    <x v="78"/>
    <x v="60"/>
    <x v="8"/>
    <e v="#N/A"/>
    <s v="Actual shipment"/>
    <x v="205"/>
    <x v="120"/>
    <x v="0"/>
    <x v="210"/>
    <x v="6"/>
    <s v="IEC_STD_V10 &gt;&gt; Common &gt;&gt; AutoMetaDataActual shipment"/>
    <x v="4"/>
    <x v="1"/>
    <s v="實際出貨量Measure"/>
    <s v="產品出貨達成率Node-達標趨勢(季)"/>
    <n v="368"/>
    <n v="670"/>
    <n v="0"/>
    <s v=""/>
    <n v="0"/>
    <n v="0"/>
    <n v="412"/>
    <x v="92"/>
    <s v="Volume Achievement Rate Quarterly trend Shipment Node"/>
    <x v="64"/>
    <e v="#N/A"/>
    <x v="0"/>
    <s v="E.2.4.0:"/>
    <x v="148"/>
    <x v="148"/>
    <x v="640"/>
    <x v="205"/>
    <x v="205"/>
    <x v="303"/>
    <x v="0"/>
    <x v="1"/>
    <x v="0"/>
    <x v="4"/>
    <m/>
    <x v="0"/>
    <x v="4"/>
    <s v="Volume Achievement Rate Quarterly trend Shipment Node_Actual shipment"/>
    <x v="677"/>
    <x v="4"/>
    <x v="0"/>
    <x v="3"/>
    <x v="0"/>
    <x v="0"/>
    <x v="0"/>
    <s v="DM_VOLUME_ACHIEVEMENT_RATE_QUARTERLY_TREND_SHIPMENT_NODE"/>
    <s v="ACTUAL_SHIPMENT"/>
    <x v="93"/>
    <x v="170"/>
    <x v="0"/>
    <n v="8"/>
    <x v="4"/>
    <x v="4"/>
    <x v="5"/>
    <s v=""/>
    <s v=""/>
    <n v="677"/>
    <s v="-677"/>
    <x v="0"/>
    <x v="0"/>
    <x v="0"/>
    <x v="205"/>
    <x v="6"/>
    <s v="Actual shipment"/>
    <s v="SAP"/>
    <s v="SAP"/>
    <x v="1"/>
    <x v="60"/>
    <m/>
    <s v="^(SAP)$"/>
    <n v="9"/>
    <x v="0"/>
    <x v="0"/>
    <x v="0"/>
    <x v="0"/>
    <x v="1"/>
    <x v="1"/>
    <b v="0"/>
    <x v="1"/>
    <x v="1"/>
    <n v="0"/>
    <x v="0"/>
    <b v="0"/>
    <b v="0"/>
    <b v="0"/>
    <b v="0"/>
    <b v="0"/>
    <b v="0"/>
    <b v="0"/>
    <b v="0"/>
    <b v="0"/>
    <b v="0"/>
    <b v="0"/>
    <x v="1"/>
    <x v="1"/>
    <n v="0"/>
    <x v="18"/>
    <x v="0"/>
  </r>
  <r>
    <m/>
    <s v="BPM"/>
    <x v="8"/>
    <x v="204"/>
    <x v="204"/>
    <x v="132"/>
    <x v="209"/>
    <s v="Data by month"/>
    <x v="4"/>
    <m/>
    <s v="N/A"/>
    <s v="Confidential"/>
    <x v="4"/>
    <m/>
    <x v="8"/>
    <s v="BPM"/>
    <x v="6"/>
    <x v="3"/>
    <x v="0"/>
    <x v="2"/>
    <s v="DM_VOLUME_ACHIEVEMENT_RATE_QUARTERLY_TREND_SHIPMENT_NODE"/>
    <s v="AMOUNT_OF_TARGET_SHIPMENT"/>
    <m/>
    <m/>
    <m/>
    <m/>
    <m/>
    <m/>
    <m/>
    <m/>
    <m/>
    <m/>
    <m/>
    <m/>
    <m/>
    <m/>
    <m/>
    <m/>
    <m/>
    <m/>
    <s v="資料清單"/>
    <x v="12"/>
    <x v="79"/>
    <x v="60"/>
    <x v="8"/>
    <e v="#N/A"/>
    <s v="Amount of Target shipment"/>
    <x v="204"/>
    <x v="132"/>
    <x v="0"/>
    <x v="209"/>
    <x v="6"/>
    <s v="IEC_STD_V10 &gt;&gt; Common &gt;&gt; AutoMetaDataAmount of Target shipment"/>
    <x v="4"/>
    <x v="1"/>
    <s v="目標出貨量總額Measure"/>
    <s v="產品出貨達成率Node-達標趨勢(季)"/>
    <n v="367"/>
    <n v="670"/>
    <n v="0"/>
    <s v=""/>
    <n v="0"/>
    <n v="0"/>
    <n v="443"/>
    <x v="91"/>
    <s v="Volume Achievement Rate Quarterly trend Shipment Node"/>
    <x v="64"/>
    <e v="#N/A"/>
    <x v="0"/>
    <s v="E.2.4.0:"/>
    <x v="149"/>
    <x v="149"/>
    <x v="641"/>
    <x v="204"/>
    <x v="204"/>
    <x v="253"/>
    <x v="0"/>
    <x v="2"/>
    <x v="0"/>
    <x v="4"/>
    <m/>
    <x v="0"/>
    <x v="4"/>
    <s v="Volume Achievement Rate Quarterly trend Shipment Node_Amount of Target shipment"/>
    <x v="678"/>
    <x v="4"/>
    <x v="0"/>
    <x v="3"/>
    <x v="0"/>
    <x v="0"/>
    <x v="0"/>
    <s v="DM_VOLUME_ACHIEVEMENT_RATE_QUARTERLY_TREND_SHIPMENT_NODE"/>
    <s v="AMOUNT_OF_TARGET_SHIPMENT"/>
    <x v="93"/>
    <x v="169"/>
    <x v="0"/>
    <n v="8"/>
    <x v="4"/>
    <x v="4"/>
    <x v="5"/>
    <s v=""/>
    <s v=""/>
    <n v="678"/>
    <s v="-678"/>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59"/>
    <x v="259"/>
    <x v="1"/>
    <x v="256"/>
    <s v="Data by month"/>
    <x v="4"/>
    <m/>
    <s v="N/A"/>
    <s v="Confidential"/>
    <x v="4"/>
    <m/>
    <x v="8"/>
    <s v="BPM"/>
    <x v="6"/>
    <x v="3"/>
    <x v="0"/>
    <x v="2"/>
    <s v="DM_VOLUME_ACHIEVEMENT_RATE_QUARTERLY_TREND_SHIPMENT_NODE"/>
    <s v="AMOUNT_OF_ANNUAL_PLAN_SHIPMENT"/>
    <m/>
    <m/>
    <m/>
    <m/>
    <m/>
    <m/>
    <m/>
    <m/>
    <m/>
    <m/>
    <m/>
    <m/>
    <m/>
    <m/>
    <m/>
    <m/>
    <m/>
    <m/>
    <s v="資料清單"/>
    <x v="12"/>
    <x v="80"/>
    <x v="60"/>
    <x v="8"/>
    <e v="#N/A"/>
    <s v="Amount of Annual Plan Shipment"/>
    <x v="259"/>
    <x v="1"/>
    <x v="0"/>
    <x v="256"/>
    <x v="6"/>
    <s v="IEC_STD_V10 &gt;&gt; Common &gt;&gt; AutoMetaDataAmount of Annual Plan Shipment"/>
    <x v="4"/>
    <x v="1"/>
    <s v="年度目標的月出貨量總額Measure"/>
    <s v="產品出貨達成率Node-達標趨勢(季)"/>
    <n v="464"/>
    <n v="670"/>
    <n v="0"/>
    <s v=""/>
    <n v="0"/>
    <n v="0"/>
    <n v="464"/>
    <x v="133"/>
    <s v="Volume Achievement Rate Quarterly trend Shipment Node"/>
    <x v="64"/>
    <e v="#N/A"/>
    <x v="0"/>
    <s v="E.2.4.0:"/>
    <x v="150"/>
    <x v="150"/>
    <x v="642"/>
    <x v="259"/>
    <x v="259"/>
    <x v="253"/>
    <x v="0"/>
    <x v="2"/>
    <x v="0"/>
    <x v="4"/>
    <m/>
    <x v="0"/>
    <x v="4"/>
    <s v="Volume Achievement Rate Quarterly trend Shipment Node_Amount of Annual Plan Shipment"/>
    <x v="679"/>
    <x v="4"/>
    <x v="0"/>
    <x v="3"/>
    <x v="0"/>
    <x v="0"/>
    <x v="0"/>
    <s v="DM_VOLUME_ACHIEVEMENT_RATE_QUARTERLY_TREND_SHIPMENT_NODE"/>
    <s v="AMOUNT_OF_ANNUAL_PLAN_SHIPMENT"/>
    <x v="93"/>
    <x v="210"/>
    <x v="0"/>
    <n v="8"/>
    <x v="4"/>
    <x v="4"/>
    <x v="5"/>
    <s v=""/>
    <s v=""/>
    <n v="679"/>
    <s v="-679"/>
    <x v="0"/>
    <x v="0"/>
    <x v="0"/>
    <x v="259"/>
    <x v="6"/>
    <s v="BPM setup a Plan shipment amount by period(year/month) and have yearly update then upload to dashboard"/>
    <s v="Upload"/>
    <s v="UPLOAD"/>
    <x v="2"/>
    <x v="60"/>
    <m/>
    <s v="^(Upload|UPLOAD)$"/>
    <n v="9"/>
    <x v="0"/>
    <x v="0"/>
    <x v="0"/>
    <x v="0"/>
    <x v="1"/>
    <x v="1"/>
    <b v="0"/>
    <x v="1"/>
    <x v="1"/>
    <n v="0"/>
    <x v="0"/>
    <b v="0"/>
    <b v="0"/>
    <b v="0"/>
    <b v="0"/>
    <b v="0"/>
    <b v="0"/>
    <b v="0"/>
    <b v="0"/>
    <b v="0"/>
    <b v="0"/>
    <b v="0"/>
    <x v="1"/>
    <x v="1"/>
    <n v="0"/>
    <x v="26"/>
    <x v="0"/>
  </r>
  <r>
    <m/>
    <s v="BPM"/>
    <x v="8"/>
    <x v="252"/>
    <x v="252"/>
    <x v="133"/>
    <x v="252"/>
    <s v="by quarter comparison"/>
    <x v="4"/>
    <m/>
    <s v="N/A"/>
    <s v="Confidential"/>
    <x v="5"/>
    <m/>
    <x v="8"/>
    <s v="BPM"/>
    <x v="6"/>
    <x v="3"/>
    <x v="0"/>
    <x v="0"/>
    <s v="DM_VOLUME_ACHIEVEMENT_RATE_QUARTERLY_TREND_SHIPMENT_NODE"/>
    <s v="SHIPMENT_ACHIEVEMENT_RATE_(TARGET_VS_ACTUAL)"/>
    <m/>
    <m/>
    <m/>
    <m/>
    <m/>
    <m/>
    <m/>
    <m/>
    <m/>
    <m/>
    <m/>
    <m/>
    <m/>
    <m/>
    <m/>
    <m/>
    <m/>
    <m/>
    <s v="資料清單"/>
    <x v="12"/>
    <x v="81"/>
    <x v="60"/>
    <x v="8"/>
    <e v="#N/A"/>
    <s v="Shipment achievement rate (Target vs Actual)"/>
    <x v="252"/>
    <x v="133"/>
    <x v="0"/>
    <x v="252"/>
    <x v="6"/>
    <s v="IEC_STD_V10 &gt;&gt; Common &gt;&gt; AutoMetaDataShipment achievement rate (Target vs Actual)"/>
    <x v="4"/>
    <x v="1"/>
    <s v="出貨目標達成率Measure"/>
    <s v="產品出貨達成率Node-達標趨勢(季)"/>
    <n v="444"/>
    <n v="670"/>
    <n v="0"/>
    <s v=""/>
    <n v="0"/>
    <n v="0"/>
    <n v="444"/>
    <x v="134"/>
    <s v="Volume Achievement Rate Quarterly trend Shipment Node"/>
    <x v="64"/>
    <e v="#N/A"/>
    <x v="0"/>
    <s v="E.2.4.0:"/>
    <x v="151"/>
    <x v="151"/>
    <x v="643"/>
    <x v="252"/>
    <x v="252"/>
    <x v="254"/>
    <x v="0"/>
    <x v="0"/>
    <x v="0"/>
    <x v="5"/>
    <m/>
    <x v="0"/>
    <x v="4"/>
    <s v="Volume Achievement Rate Quarterly trend Shipment Node_Shipment achievement rate (Target vs Actual)"/>
    <x v="680"/>
    <x v="4"/>
    <x v="0"/>
    <x v="3"/>
    <x v="0"/>
    <x v="0"/>
    <x v="0"/>
    <s v="DM_VOLUME_ACHIEVEMENT_RATE_QUARTERLY_TREND_SHIPMENT_NODE"/>
    <s v="SHIPMENT_ACHIEVEMENT_RATE_(TARGET_VS_ACTUAL)"/>
    <x v="93"/>
    <x v="205"/>
    <x v="0"/>
    <n v="8"/>
    <x v="4"/>
    <x v="4"/>
    <x v="5"/>
    <s v=""/>
    <s v=""/>
    <n v="680"/>
    <s v="-680"/>
    <x v="0"/>
    <x v="0"/>
    <x v="0"/>
    <x v="252"/>
    <x v="6"/>
    <s v="Actual shipment/Target shipment (%)"/>
    <s v=""/>
    <s v=""/>
    <x v="0"/>
    <x v="60"/>
    <m/>
    <s v="^()$"/>
    <n v="9"/>
    <x v="0"/>
    <x v="0"/>
    <x v="0"/>
    <x v="0"/>
    <x v="1"/>
    <x v="1"/>
    <b v="0"/>
    <x v="1"/>
    <x v="1"/>
    <n v="0"/>
    <x v="0"/>
    <b v="0"/>
    <b v="0"/>
    <b v="0"/>
    <b v="0"/>
    <b v="0"/>
    <b v="0"/>
    <b v="0"/>
    <b v="0"/>
    <b v="0"/>
    <b v="0"/>
    <b v="0"/>
    <x v="1"/>
    <x v="1"/>
    <n v="0"/>
    <x v="46"/>
    <x v="0"/>
  </r>
  <r>
    <m/>
    <s v="BPM"/>
    <x v="8"/>
    <x v="260"/>
    <x v="260"/>
    <x v="139"/>
    <x v="257"/>
    <s v="by quarter comparison"/>
    <x v="4"/>
    <m/>
    <s v="N/A"/>
    <s v="Confidential"/>
    <x v="5"/>
    <m/>
    <x v="8"/>
    <s v="BPM"/>
    <x v="6"/>
    <x v="3"/>
    <x v="0"/>
    <x v="0"/>
    <s v="DM_VOLUME_ACHIEVEMENT_RATE_QUARTERLY_TREND_SHIPMENT_NODE"/>
    <s v="SHIPMENT_ACHIEVEMENT_RATE_(ANNUAL_PLAN_VS_ACTUAL)"/>
    <m/>
    <m/>
    <m/>
    <m/>
    <m/>
    <m/>
    <m/>
    <m/>
    <m/>
    <m/>
    <m/>
    <m/>
    <m/>
    <m/>
    <m/>
    <m/>
    <m/>
    <m/>
    <s v="資料清單"/>
    <x v="12"/>
    <x v="82"/>
    <x v="60"/>
    <x v="8"/>
    <e v="#N/A"/>
    <s v="Shipment achievement rate (Annual plan vs Actual)"/>
    <x v="260"/>
    <x v="139"/>
    <x v="0"/>
    <x v="257"/>
    <x v="6"/>
    <s v="IEC_STD_V10 &gt;&gt; Common &gt;&gt; AutoMetaDataShipment achievement rate (Annual plan vs Actual)"/>
    <x v="4"/>
    <x v="1"/>
    <s v="出貨計畫達成率Measure"/>
    <s v="產品出貨達成率Node-達標趨勢(季)"/>
    <n v="465"/>
    <n v="670"/>
    <n v="0"/>
    <s v=""/>
    <n v="0"/>
    <n v="0"/>
    <n v="465"/>
    <x v="135"/>
    <s v="Volume Achievement Rate Quarterly trend Shipment Node"/>
    <x v="64"/>
    <e v="#N/A"/>
    <x v="0"/>
    <s v="E.2.4.0:"/>
    <x v="152"/>
    <x v="152"/>
    <x v="644"/>
    <x v="260"/>
    <x v="260"/>
    <x v="254"/>
    <x v="0"/>
    <x v="0"/>
    <x v="0"/>
    <x v="5"/>
    <m/>
    <x v="0"/>
    <x v="4"/>
    <s v="Volume Achievement Rate Quarterly trend Shipment Node_Shipment achievement rate (Annual plan vs Actual)"/>
    <x v="681"/>
    <x v="4"/>
    <x v="0"/>
    <x v="3"/>
    <x v="0"/>
    <x v="0"/>
    <x v="0"/>
    <s v="DM_VOLUME_ACHIEVEMENT_RATE_QUARTERLY_TREND_SHIPMENT_NODE"/>
    <s v="SHIPMENT_ACHIEVEMENT_RATE_(ANNUAL_PLAN_VS_ACTUAL)"/>
    <x v="93"/>
    <x v="211"/>
    <x v="0"/>
    <n v="8"/>
    <x v="4"/>
    <x v="4"/>
    <x v="5"/>
    <s v=""/>
    <s v=""/>
    <n v="681"/>
    <s v="-681"/>
    <x v="0"/>
    <x v="0"/>
    <x v="0"/>
    <x v="260"/>
    <x v="6"/>
    <s v="Actual shipment/Annual plan shipment (%)"/>
    <s v=""/>
    <s v=""/>
    <x v="0"/>
    <x v="60"/>
    <m/>
    <s v="^()$"/>
    <n v="9"/>
    <x v="0"/>
    <x v="0"/>
    <x v="0"/>
    <x v="0"/>
    <x v="1"/>
    <x v="1"/>
    <b v="0"/>
    <x v="1"/>
    <x v="1"/>
    <n v="0"/>
    <x v="0"/>
    <b v="0"/>
    <b v="0"/>
    <b v="0"/>
    <b v="0"/>
    <b v="0"/>
    <b v="0"/>
    <b v="0"/>
    <b v="0"/>
    <b v="0"/>
    <b v="0"/>
    <b v="0"/>
    <x v="1"/>
    <x v="1"/>
    <n v="0"/>
    <x v="42"/>
    <x v="1"/>
  </r>
  <r>
    <m/>
    <s v="BPM"/>
    <x v="8"/>
    <x v="240"/>
    <x v="240"/>
    <x v="1"/>
    <x v="240"/>
    <s v="2022Qx vs 2021 Qx"/>
    <x v="4"/>
    <m/>
    <s v="N/A"/>
    <s v="Confidential"/>
    <x v="4"/>
    <m/>
    <x v="8"/>
    <s v="BPM"/>
    <x v="6"/>
    <x v="3"/>
    <x v="0"/>
    <x v="0"/>
    <s v="DM_VOLUME_ACHIEVEMENT_RATE_QUARTERLY_TREND_SHIPMENT_NODE"/>
    <s v="SHIPMENT_YOY"/>
    <m/>
    <m/>
    <m/>
    <m/>
    <m/>
    <m/>
    <m/>
    <m/>
    <m/>
    <m/>
    <m/>
    <m/>
    <m/>
    <m/>
    <m/>
    <m/>
    <m/>
    <m/>
    <s v="資料清單"/>
    <x v="12"/>
    <x v="83"/>
    <x v="60"/>
    <x v="8"/>
    <e v="#N/A"/>
    <s v="Shipment YoY"/>
    <x v="240"/>
    <x v="1"/>
    <x v="0"/>
    <x v="240"/>
    <x v="6"/>
    <s v="IEC_STD_V10 &gt;&gt; Common &gt;&gt; AutoMetaDataShipment YoY"/>
    <x v="4"/>
    <x v="1"/>
    <s v="出貨量年度變化Measure"/>
    <s v="產品出貨達成率Node-達標趨勢(季)"/>
    <n v="418"/>
    <n v="670"/>
    <n v="0"/>
    <s v=""/>
    <n v="0"/>
    <n v="0"/>
    <n v="418"/>
    <x v="136"/>
    <s v="Volume Achievement Rate Quarterly trend Shipment Node"/>
    <x v="64"/>
    <e v="#N/A"/>
    <x v="0"/>
    <s v="E.2.4.0:"/>
    <x v="153"/>
    <x v="153"/>
    <x v="645"/>
    <x v="240"/>
    <x v="240"/>
    <x v="242"/>
    <x v="0"/>
    <x v="0"/>
    <x v="0"/>
    <x v="4"/>
    <m/>
    <x v="0"/>
    <x v="4"/>
    <s v="Volume Achievement Rate Quarterly trend Shipment Node_Shipment YoY"/>
    <x v="682"/>
    <x v="4"/>
    <x v="0"/>
    <x v="3"/>
    <x v="0"/>
    <x v="0"/>
    <x v="0"/>
    <s v="DM_VOLUME_ACHIEVEMENT_RATE_QUARTERLY_TREND_SHIPMENT_NODE"/>
    <s v="SHIPMENT_YOY"/>
    <x v="93"/>
    <x v="195"/>
    <x v="0"/>
    <n v="8"/>
    <x v="4"/>
    <x v="4"/>
    <x v="5"/>
    <s v=""/>
    <s v=""/>
    <n v="682"/>
    <s v="-682"/>
    <x v="0"/>
    <x v="0"/>
    <x v="0"/>
    <x v="240"/>
    <x v="6"/>
    <s v="by quarter comparison"/>
    <s v=""/>
    <s v=""/>
    <x v="0"/>
    <x v="60"/>
    <m/>
    <s v="^()$"/>
    <n v="9"/>
    <x v="0"/>
    <x v="0"/>
    <x v="0"/>
    <x v="0"/>
    <x v="1"/>
    <x v="1"/>
    <b v="0"/>
    <x v="1"/>
    <x v="1"/>
    <n v="0"/>
    <x v="0"/>
    <b v="0"/>
    <b v="0"/>
    <b v="0"/>
    <b v="0"/>
    <b v="0"/>
    <b v="0"/>
    <b v="0"/>
    <b v="0"/>
    <b v="0"/>
    <b v="0"/>
    <b v="0"/>
    <x v="1"/>
    <x v="1"/>
    <n v="0"/>
    <x v="2"/>
    <x v="0"/>
  </r>
  <r>
    <m/>
    <s v="BPM"/>
    <x v="8"/>
    <x v="241"/>
    <x v="241"/>
    <x v="1"/>
    <x v="242"/>
    <s v="Accumulated shipment volume till date"/>
    <x v="4"/>
    <m/>
    <s v="N/A"/>
    <s v="Confidential"/>
    <x v="4"/>
    <m/>
    <x v="8"/>
    <s v="BPM"/>
    <x v="6"/>
    <x v="3"/>
    <x v="0"/>
    <x v="0"/>
    <s v="DM_VOLUME_ACHIEVEMENT_RATE_QUARTERLY_TREND_SHIPMENT_NODE"/>
    <s v="SHIPMENT_VOLUME_YTD"/>
    <m/>
    <m/>
    <m/>
    <m/>
    <m/>
    <m/>
    <m/>
    <m/>
    <m/>
    <m/>
    <m/>
    <m/>
    <m/>
    <m/>
    <m/>
    <m/>
    <m/>
    <m/>
    <s v="資料清單"/>
    <x v="12"/>
    <x v="84"/>
    <x v="60"/>
    <x v="8"/>
    <e v="#N/A"/>
    <s v="Shipment volume YTD"/>
    <x v="241"/>
    <x v="1"/>
    <x v="0"/>
    <x v="242"/>
    <x v="6"/>
    <s v="IEC_STD_V10 &gt;&gt; Common &gt;&gt; AutoMetaDataShipment volume YTD"/>
    <x v="4"/>
    <x v="1"/>
    <s v="出貨量年度累計Measure"/>
    <s v="產品出貨達成率Node-達標趨勢(季)"/>
    <n v="419"/>
    <n v="670"/>
    <n v="0"/>
    <s v=""/>
    <n v="0"/>
    <n v="0"/>
    <n v="419"/>
    <x v="137"/>
    <s v="Volume Achievement Rate Quarterly trend Shipment Node"/>
    <x v="64"/>
    <e v="#N/A"/>
    <x v="0"/>
    <s v="E.2.4.0:"/>
    <x v="154"/>
    <x v="154"/>
    <x v="646"/>
    <x v="241"/>
    <x v="241"/>
    <x v="244"/>
    <x v="0"/>
    <x v="0"/>
    <x v="0"/>
    <x v="4"/>
    <m/>
    <x v="0"/>
    <x v="4"/>
    <s v="Volume Achievement Rate Quarterly trend Shipment Node_Shipment volume YTD"/>
    <x v="683"/>
    <x v="4"/>
    <x v="0"/>
    <x v="3"/>
    <x v="0"/>
    <x v="0"/>
    <x v="0"/>
    <s v="DM_VOLUME_ACHIEVEMENT_RATE_QUARTERLY_TREND_SHIPMENT_NODE"/>
    <s v="SHIPMENT_VOLUME_YTD"/>
    <x v="93"/>
    <x v="196"/>
    <x v="0"/>
    <n v="8"/>
    <x v="4"/>
    <x v="4"/>
    <x v="5"/>
    <s v=""/>
    <s v=""/>
    <n v="683"/>
    <s v="-683"/>
    <x v="0"/>
    <x v="0"/>
    <x v="0"/>
    <x v="241"/>
    <x v="6"/>
    <s v="Year to date shipment volume"/>
    <s v=""/>
    <s v=""/>
    <x v="0"/>
    <x v="60"/>
    <m/>
    <s v="^()$"/>
    <n v="9"/>
    <x v="0"/>
    <x v="0"/>
    <x v="0"/>
    <x v="0"/>
    <x v="1"/>
    <x v="1"/>
    <b v="0"/>
    <x v="1"/>
    <x v="1"/>
    <n v="0"/>
    <x v="0"/>
    <b v="0"/>
    <b v="0"/>
    <b v="0"/>
    <b v="0"/>
    <b v="0"/>
    <b v="0"/>
    <b v="0"/>
    <b v="0"/>
    <b v="0"/>
    <b v="0"/>
    <b v="0"/>
    <x v="1"/>
    <x v="1"/>
    <n v="0"/>
    <x v="5"/>
    <x v="0"/>
  </r>
  <r>
    <m/>
    <s v="BPM"/>
    <x v="8"/>
    <x v="316"/>
    <x v="319"/>
    <x v="1"/>
    <x v="230"/>
    <s v="　"/>
    <x v="0"/>
    <m/>
    <s v="　"/>
    <s v="Confidential"/>
    <x v="10"/>
    <s v="　"/>
    <x v="8"/>
    <s v="BPM"/>
    <x v="6"/>
    <x v="3"/>
    <x v="0"/>
    <x v="0"/>
    <s v="DM_VOLUME_ACHIEVEMENT_RATE_MONTHLY_TREND_SHIPMENT_NODE"/>
    <m/>
    <m/>
    <m/>
    <m/>
    <m/>
    <m/>
    <m/>
    <m/>
    <m/>
    <m/>
    <m/>
    <m/>
    <m/>
    <m/>
    <m/>
    <m/>
    <m/>
    <m/>
    <m/>
    <s v="資料清單"/>
    <x v="12"/>
    <x v="85"/>
    <x v="60"/>
    <x v="8"/>
    <e v="#N/A"/>
    <s v="Volume Achievement Rate Monthly trend Shipment Node"/>
    <x v="319"/>
    <x v="1"/>
    <x v="0"/>
    <x v="230"/>
    <x v="6"/>
    <s v="IEC_STD_V10 &gt;&gt; Common &gt;&gt; AutoMetaDataVolume Achievement Rate Monthly trend Shipment Node"/>
    <x v="0"/>
    <x v="1"/>
    <s v="產品出貨達成率Node-達標趨勢(月)Concept"/>
    <s v="產品出貨達成率Node-達標趨勢(月)"/>
    <n v="686"/>
    <n v="0"/>
    <e v="#N/A"/>
    <s v=""/>
    <n v="0"/>
    <n v="0"/>
    <n v="0"/>
    <x v="0"/>
    <s v=""/>
    <x v="0"/>
    <s v=""/>
    <x v="53"/>
    <s v="E.2.4.0:"/>
    <x v="155"/>
    <x v="155"/>
    <x v="647"/>
    <x v="316"/>
    <x v="319"/>
    <x v="231"/>
    <x v="29"/>
    <x v="0"/>
    <x v="0"/>
    <x v="0"/>
    <m/>
    <x v="0"/>
    <x v="0"/>
    <s v="Volume Achievement Rate Monthly trend Shipment Node"/>
    <x v="684"/>
    <x v="0"/>
    <x v="0"/>
    <x v="3"/>
    <x v="0"/>
    <x v="0"/>
    <x v="0"/>
    <s v="DM_VOLUME_ACHIEVEMENT_RATE_MONTHLY_TREND_SHIPMENT_NODE"/>
    <s v=""/>
    <x v="94"/>
    <x v="0"/>
    <x v="0"/>
    <n v="8"/>
    <x v="4"/>
    <x v="4"/>
    <x v="5"/>
    <s v=""/>
    <s v=""/>
    <n v="684"/>
    <s v="-684"/>
    <x v="0"/>
    <x v="0"/>
    <x v="0"/>
    <x v="319"/>
    <x v="6"/>
    <s v="　"/>
    <s v=""/>
    <s v=""/>
    <x v="0"/>
    <x v="60"/>
    <m/>
    <s v="^()$"/>
    <n v="9"/>
    <x v="0"/>
    <x v="0"/>
    <x v="0"/>
    <x v="0"/>
    <x v="0"/>
    <x v="1"/>
    <b v="0"/>
    <x v="1"/>
    <x v="0"/>
    <n v="0"/>
    <x v="0"/>
    <b v="0"/>
    <b v="0"/>
    <b v="0"/>
    <b v="0"/>
    <b v="0"/>
    <b v="0"/>
    <b v="0"/>
    <b v="0"/>
    <b v="0"/>
    <b v="0"/>
    <b v="0"/>
    <x v="1"/>
    <x v="1"/>
    <n v="0"/>
    <x v="48"/>
    <x v="1"/>
  </r>
  <r>
    <m/>
    <s v="BPM"/>
    <x v="8"/>
    <x v="235"/>
    <x v="235"/>
    <x v="159"/>
    <x v="308"/>
    <s v="Product sales/B&amp;S revenue/RMA/Warranty_x000a_/NRE/Other income"/>
    <x v="3"/>
    <m/>
    <s v="N/A"/>
    <s v="Confidential"/>
    <x v="1"/>
    <m/>
    <x v="8"/>
    <s v="BPM"/>
    <x v="6"/>
    <x v="3"/>
    <x v="0"/>
    <x v="1"/>
    <s v="DM_VOLUME_ACHIEVEMENT_RATE_MONTHLY_TREND_SHIPMENT_NODE"/>
    <s v="REVENUE_CONTENT"/>
    <m/>
    <m/>
    <m/>
    <m/>
    <m/>
    <m/>
    <m/>
    <m/>
    <m/>
    <m/>
    <m/>
    <m/>
    <m/>
    <m/>
    <m/>
    <m/>
    <m/>
    <m/>
    <s v="資料清單"/>
    <x v="12"/>
    <x v="86"/>
    <x v="60"/>
    <x v="8"/>
    <e v="#N/A"/>
    <s v="Revenue content"/>
    <x v="235"/>
    <x v="159"/>
    <x v="0"/>
    <x v="308"/>
    <x v="6"/>
    <s v="IEC_STD_V10 &gt;&gt; Common &gt;&gt; AutoMetaDataRevenue content"/>
    <x v="3"/>
    <x v="1"/>
    <s v="營收類別Dimension"/>
    <s v="產品出貨達成率Node-達標趨勢(月)"/>
    <n v="411"/>
    <n v="686"/>
    <n v="0"/>
    <s v=""/>
    <n v="0"/>
    <n v="0"/>
    <n v="411"/>
    <x v="99"/>
    <s v="Volume Achievement Rate Monthly trend Shipment Node"/>
    <x v="65"/>
    <e v="#N/A"/>
    <x v="0"/>
    <s v="E.2.4.0:"/>
    <x v="156"/>
    <x v="156"/>
    <x v="648"/>
    <x v="235"/>
    <x v="235"/>
    <x v="295"/>
    <x v="0"/>
    <x v="1"/>
    <x v="0"/>
    <x v="1"/>
    <m/>
    <x v="0"/>
    <x v="3"/>
    <s v="Volume Achievement Rate Monthly trend Shipment Node_Revenue content"/>
    <x v="685"/>
    <x v="3"/>
    <x v="0"/>
    <x v="3"/>
    <x v="0"/>
    <x v="0"/>
    <x v="0"/>
    <s v="DM_VOLUME_ACHIEVEMENT_RATE_MONTHLY_TREND_SHIPMENT_NODE"/>
    <s v="REVENUE_CONTENT"/>
    <x v="94"/>
    <x v="190"/>
    <x v="0"/>
    <n v="8"/>
    <x v="4"/>
    <x v="4"/>
    <x v="5"/>
    <s v=""/>
    <s v=""/>
    <n v="685"/>
    <s v="-685"/>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VOLUME_ACHIEVEMENT_RATE_MONTHLY_TREND_SHIPMENT_NODE"/>
    <s v="BU_CODE"/>
    <m/>
    <m/>
    <m/>
    <m/>
    <m/>
    <m/>
    <m/>
    <m/>
    <m/>
    <m/>
    <m/>
    <m/>
    <m/>
    <m/>
    <m/>
    <m/>
    <m/>
    <m/>
    <s v="資料清單"/>
    <x v="12"/>
    <x v="87"/>
    <x v="60"/>
    <x v="8"/>
    <e v="#N/A"/>
    <s v="BU Code"/>
    <x v="180"/>
    <x v="81"/>
    <x v="0"/>
    <x v="233"/>
    <x v="6"/>
    <s v="IEC_STD_V10 &gt;&gt; Common &gt;&gt; AutoMetaDataBU Code"/>
    <x v="3"/>
    <x v="1"/>
    <s v="事業處代碼Dimension"/>
    <s v="產品出貨達成率Node-達標趨勢(月)"/>
    <n v="343"/>
    <n v="686"/>
    <n v="0"/>
    <s v=""/>
    <n v="0"/>
    <n v="0"/>
    <n v="515"/>
    <x v="81"/>
    <s v="Volume Achievement Rate Monthly trend Shipment Node"/>
    <x v="65"/>
    <e v="#N/A"/>
    <x v="0"/>
    <s v="E.2.4.0:"/>
    <x v="157"/>
    <x v="157"/>
    <x v="649"/>
    <x v="180"/>
    <x v="180"/>
    <x v="234"/>
    <x v="0"/>
    <x v="1"/>
    <x v="0"/>
    <x v="2"/>
    <m/>
    <x v="0"/>
    <x v="3"/>
    <s v="Volume Achievement Rate Monthly trend Shipment Node_BU Code"/>
    <x v="686"/>
    <x v="3"/>
    <x v="0"/>
    <x v="3"/>
    <x v="0"/>
    <x v="0"/>
    <x v="0"/>
    <s v="DM_VOLUME_ACHIEVEMENT_RATE_MONTHLY_TREND_SHIPMENT_NODE"/>
    <s v="BU_CODE"/>
    <x v="94"/>
    <x v="145"/>
    <x v="0"/>
    <n v="8"/>
    <x v="4"/>
    <x v="4"/>
    <x v="0"/>
    <s v=""/>
    <s v=""/>
    <n v="686"/>
    <s v="-686"/>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VOLUME_ACHIEVEMENT_RATE_MONTHLY_TREND_SHIPMENT_NODE"/>
    <s v="BG_CODE"/>
    <m/>
    <m/>
    <m/>
    <m/>
    <m/>
    <m/>
    <m/>
    <m/>
    <m/>
    <m/>
    <m/>
    <m/>
    <m/>
    <m/>
    <m/>
    <m/>
    <m/>
    <m/>
    <s v="資料清單"/>
    <x v="12"/>
    <x v="88"/>
    <x v="60"/>
    <x v="8"/>
    <e v="#N/A"/>
    <s v="BG Code"/>
    <x v="2"/>
    <x v="0"/>
    <x v="0"/>
    <x v="184"/>
    <x v="6"/>
    <s v="IEC_STD_V10 &gt;&gt; Common &gt;&gt; AutoMetaDataBG Code"/>
    <x v="3"/>
    <x v="1"/>
    <s v="事業群代碼Dimension"/>
    <s v="產品出貨達成率Node-達標趨勢(月)"/>
    <n v="4"/>
    <n v="686"/>
    <n v="0"/>
    <s v=""/>
    <n v="0"/>
    <n v="0"/>
    <n v="4"/>
    <x v="2"/>
    <s v="Volume Achievement Rate Monthly trend Shipment Node"/>
    <x v="65"/>
    <e v="#N/A"/>
    <x v="0"/>
    <s v="E.2.4.0:"/>
    <x v="158"/>
    <x v="158"/>
    <x v="650"/>
    <x v="2"/>
    <x v="2"/>
    <x v="196"/>
    <x v="0"/>
    <x v="1"/>
    <x v="0"/>
    <x v="2"/>
    <m/>
    <x v="0"/>
    <x v="3"/>
    <s v="Volume Achievement Rate Monthly trend Shipment Node_BG Code"/>
    <x v="687"/>
    <x v="3"/>
    <x v="0"/>
    <x v="3"/>
    <x v="0"/>
    <x v="0"/>
    <x v="0"/>
    <s v="DM_VOLUME_ACHIEVEMENT_RATE_MONTHLY_TREND_SHIPMENT_NODE"/>
    <s v="BG_CODE"/>
    <x v="94"/>
    <x v="2"/>
    <x v="0"/>
    <n v="8"/>
    <x v="4"/>
    <x v="4"/>
    <x v="0"/>
    <s v=""/>
    <s v=""/>
    <n v="687"/>
    <s v="-687"/>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VOLUME_ACHIEVEMENT_RATE_MONTHLY_TREND_SHIPMENT_NODE"/>
    <s v="SITE"/>
    <m/>
    <m/>
    <m/>
    <m/>
    <m/>
    <m/>
    <m/>
    <m/>
    <m/>
    <m/>
    <m/>
    <m/>
    <m/>
    <m/>
    <m/>
    <m/>
    <m/>
    <m/>
    <s v="資料清單"/>
    <x v="12"/>
    <x v="89"/>
    <x v="60"/>
    <x v="8"/>
    <e v="#N/A"/>
    <s v="Site"/>
    <x v="232"/>
    <x v="117"/>
    <x v="0"/>
    <x v="312"/>
    <x v="6"/>
    <s v="IEC_STD_V10 &gt;&gt; Common &gt;&gt; AutoMetaDataSite"/>
    <x v="3"/>
    <x v="1"/>
    <s v="廠區Dimension"/>
    <s v="產品出貨達成率Node-達標趨勢(月)"/>
    <n v="408"/>
    <n v="686"/>
    <n v="0"/>
    <s v=""/>
    <n v="0"/>
    <n v="0"/>
    <n v="488"/>
    <x v="95"/>
    <s v="Volume Achievement Rate Monthly trend Shipment Node"/>
    <x v="65"/>
    <e v="#N/A"/>
    <x v="0"/>
    <s v="E.2.4.0:"/>
    <x v="159"/>
    <x v="159"/>
    <x v="651"/>
    <x v="232"/>
    <x v="232"/>
    <x v="235"/>
    <x v="0"/>
    <x v="1"/>
    <x v="0"/>
    <x v="2"/>
    <m/>
    <x v="0"/>
    <x v="3"/>
    <s v="Volume Achievement Rate Monthly trend Shipment Node_Site"/>
    <x v="688"/>
    <x v="3"/>
    <x v="0"/>
    <x v="3"/>
    <x v="0"/>
    <x v="0"/>
    <x v="0"/>
    <s v="DM_VOLUME_ACHIEVEMENT_RATE_MONTHLY_TREND_SHIPMENT_NODE"/>
    <s v="SITE"/>
    <x v="94"/>
    <x v="187"/>
    <x v="0"/>
    <n v="8"/>
    <x v="4"/>
    <x v="4"/>
    <x v="6"/>
    <s v=""/>
    <s v=""/>
    <n v="688"/>
    <s v="-688"/>
    <x v="0"/>
    <x v="0"/>
    <x v="0"/>
    <x v="232"/>
    <x v="6"/>
    <s v="Shipment from site, SO plant"/>
    <s v="SAP"/>
    <s v="SAP"/>
    <x v="1"/>
    <x v="60"/>
    <m/>
    <s v="^(SAP)$"/>
    <n v="9"/>
    <x v="0"/>
    <x v="0"/>
    <x v="0"/>
    <x v="0"/>
    <x v="1"/>
    <x v="1"/>
    <b v="0"/>
    <x v="1"/>
    <x v="1"/>
    <n v="0"/>
    <x v="0"/>
    <b v="0"/>
    <b v="0"/>
    <b v="0"/>
    <b v="1"/>
    <b v="1"/>
    <b v="1"/>
    <b v="0"/>
    <b v="0"/>
    <b v="0"/>
    <b v="0"/>
    <b v="0"/>
    <x v="0"/>
    <x v="12"/>
    <n v="0"/>
    <x v="43"/>
    <x v="0"/>
  </r>
  <r>
    <m/>
    <s v="BPM"/>
    <x v="8"/>
    <x v="312"/>
    <x v="315"/>
    <x v="160"/>
    <x v="309"/>
    <s v="Shipment date and display in year and month"/>
    <x v="3"/>
    <s v="Shipment Target_Target Shipment Month"/>
    <s v="Annual Plan Shipment_Annual plan Shipment Month"/>
    <s v="Confidential"/>
    <x v="3"/>
    <m/>
    <x v="8"/>
    <s v="BPM"/>
    <x v="6"/>
    <x v="3"/>
    <x v="0"/>
    <x v="1"/>
    <s v="DM_VOLUME_ACHIEVEMENT_RATE_MONTHLY_TREND_SHIPMENT_NODE"/>
    <s v="SHIPMENT_DATE"/>
    <m/>
    <m/>
    <m/>
    <m/>
    <m/>
    <m/>
    <m/>
    <m/>
    <m/>
    <m/>
    <m/>
    <m/>
    <m/>
    <m/>
    <m/>
    <m/>
    <m/>
    <m/>
    <s v="資料清單"/>
    <x v="12"/>
    <x v="90"/>
    <x v="60"/>
    <x v="8"/>
    <e v="#N/A"/>
    <s v="Shipment date"/>
    <x v="315"/>
    <x v="160"/>
    <x v="0"/>
    <x v="309"/>
    <x v="6"/>
    <s v="IEC_STD_V10 &gt;&gt; Common &gt;&gt; AutoMetaDataShipment date"/>
    <x v="3"/>
    <x v="1"/>
    <s v="出貨日期Dimension"/>
    <s v="產品出貨達成率Node-達標趨勢(月)"/>
    <n v="627"/>
    <n v="686"/>
    <e v="#N/A"/>
    <s v=""/>
    <n v="0"/>
    <e v="#N/A"/>
    <e v="#N/A"/>
    <x v="127"/>
    <s v="Volume Achievement Rate Monthly trend Shipment Node"/>
    <x v="65"/>
    <e v="#N/A"/>
    <x v="55"/>
    <s v="E.2.4.0:"/>
    <x v="160"/>
    <x v="160"/>
    <x v="652"/>
    <x v="312"/>
    <x v="315"/>
    <x v="297"/>
    <x v="0"/>
    <x v="1"/>
    <x v="0"/>
    <x v="3"/>
    <m/>
    <x v="0"/>
    <x v="3"/>
    <s v="Volume Achievement Rate Monthly trend Shipment Node_Shipment date"/>
    <x v="689"/>
    <x v="3"/>
    <x v="0"/>
    <x v="3"/>
    <x v="0"/>
    <x v="0"/>
    <x v="0"/>
    <s v="DM_VOLUME_ACHIEVEMENT_RATE_MONTHLY_TREND_SHIPMENT_NODE"/>
    <s v="SHIPMENT_DATE"/>
    <x v="94"/>
    <x v="250"/>
    <x v="0"/>
    <n v="8"/>
    <x v="4"/>
    <x v="4"/>
    <x v="3"/>
    <s v=""/>
    <s v=""/>
    <n v="689"/>
    <s v="-689"/>
    <x v="0"/>
    <x v="0"/>
    <x v="0"/>
    <x v="315"/>
    <x v="6"/>
    <s v="Shipment date and display in year and month"/>
    <s v="SAP"/>
    <s v="SAP"/>
    <x v="1"/>
    <x v="60"/>
    <m/>
    <s v="^(SAP)$"/>
    <n v="9"/>
    <x v="0"/>
    <x v="0"/>
    <x v="0"/>
    <x v="0"/>
    <x v="1"/>
    <x v="1"/>
    <b v="0"/>
    <x v="1"/>
    <x v="1"/>
    <n v="0"/>
    <x v="0"/>
    <b v="0"/>
    <b v="0"/>
    <b v="0"/>
    <b v="0"/>
    <b v="1"/>
    <b v="0"/>
    <b v="0"/>
    <b v="0"/>
    <b v="1"/>
    <b v="0"/>
    <b v="0"/>
    <x v="0"/>
    <x v="6"/>
    <n v="1"/>
    <x v="12"/>
    <x v="0"/>
  </r>
  <r>
    <m/>
    <s v="BPM"/>
    <x v="8"/>
    <x v="233"/>
    <x v="233"/>
    <x v="82"/>
    <x v="235"/>
    <s v="e.g. BU5-F1 = LOB1, BU5-NonF1 =LOB2_x000a_BU1 LOB NAME: HPE/ HPE(only) LOB NAME: AME/automative product (KOSTAL/AUO/GOGORO/BAIDU) "/>
    <x v="3"/>
    <m/>
    <s v="N/A"/>
    <s v="Confidential"/>
    <x v="2"/>
    <m/>
    <x v="8"/>
    <s v="BPM"/>
    <x v="6"/>
    <x v="3"/>
    <x v="0"/>
    <x v="1"/>
    <s v="DM_VOLUME_ACHIEVEMENT_RATE_MONTHLY_TREND_SHIPMENT_NODE"/>
    <s v="LOB_ID"/>
    <m/>
    <m/>
    <m/>
    <m/>
    <m/>
    <m/>
    <m/>
    <m/>
    <m/>
    <m/>
    <m/>
    <m/>
    <m/>
    <m/>
    <m/>
    <m/>
    <m/>
    <m/>
    <s v="資料清單"/>
    <x v="12"/>
    <x v="91"/>
    <x v="60"/>
    <x v="8"/>
    <e v="#N/A"/>
    <s v="LOB ID"/>
    <x v="233"/>
    <x v="82"/>
    <x v="0"/>
    <x v="235"/>
    <x v="6"/>
    <s v="IEC_STD_V10 &gt;&gt; Common &gt;&gt; AutoMetaDataLOB ID"/>
    <x v="3"/>
    <x v="1"/>
    <s v="LOB IDDimension"/>
    <s v="產品出貨達成率Node-達標趨勢(月)"/>
    <n v="409"/>
    <n v="686"/>
    <n v="0"/>
    <s v=""/>
    <n v="0"/>
    <n v="0"/>
    <n v="1155"/>
    <x v="96"/>
    <s v="Volume Achievement Rate Monthly trend Shipment Node"/>
    <x v="65"/>
    <e v="#N/A"/>
    <x v="0"/>
    <s v="E.2.4.0:"/>
    <x v="161"/>
    <x v="161"/>
    <x v="653"/>
    <x v="233"/>
    <x v="233"/>
    <x v="236"/>
    <x v="0"/>
    <x v="1"/>
    <x v="0"/>
    <x v="2"/>
    <m/>
    <x v="0"/>
    <x v="3"/>
    <s v="Volume Achievement Rate Monthly trend Shipment Node_LOB ID"/>
    <x v="690"/>
    <x v="3"/>
    <x v="0"/>
    <x v="3"/>
    <x v="0"/>
    <x v="0"/>
    <x v="0"/>
    <s v="DM_VOLUME_ACHIEVEMENT_RATE_MONTHLY_TREND_SHIPMENT_NODE"/>
    <s v="LOB_ID"/>
    <x v="94"/>
    <x v="188"/>
    <x v="0"/>
    <n v="8"/>
    <x v="4"/>
    <x v="4"/>
    <x v="0"/>
    <s v=""/>
    <s v=""/>
    <n v="690"/>
    <s v="-690"/>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VOLUME_ACHIEVEMENT_RATE_MONTHLY_TREND_SHIPMENT_NODE"/>
    <s v="REVENUE_PRODUCT_CATEGORY"/>
    <m/>
    <m/>
    <m/>
    <m/>
    <m/>
    <m/>
    <m/>
    <m/>
    <m/>
    <m/>
    <m/>
    <m/>
    <m/>
    <m/>
    <m/>
    <m/>
    <m/>
    <m/>
    <s v="資料清單"/>
    <x v="12"/>
    <x v="92"/>
    <x v="60"/>
    <x v="8"/>
    <e v="#N/A"/>
    <s v="Revenue product category"/>
    <x v="234"/>
    <x v="118"/>
    <x v="0"/>
    <x v="236"/>
    <x v="6"/>
    <s v="IEC_STD_V10 &gt;&gt; Common &gt;&gt; AutoMetaDataRevenue product category"/>
    <x v="3"/>
    <x v="1"/>
    <s v="營收產品類別Dimension"/>
    <s v="產品出貨達成率Node-達標趨勢(月)"/>
    <n v="410"/>
    <n v="686"/>
    <n v="0"/>
    <s v=""/>
    <n v="0"/>
    <n v="0"/>
    <n v="410"/>
    <x v="98"/>
    <s v="Volume Achievement Rate Monthly trend Shipment Node"/>
    <x v="65"/>
    <e v="#N/A"/>
    <x v="0"/>
    <s v="E.2.4.0:"/>
    <x v="162"/>
    <x v="162"/>
    <x v="654"/>
    <x v="234"/>
    <x v="234"/>
    <x v="237"/>
    <x v="0"/>
    <x v="1"/>
    <x v="0"/>
    <x v="1"/>
    <m/>
    <x v="0"/>
    <x v="3"/>
    <s v="Volume Achievement Rate Monthly trend Shipment Node_Revenue product category"/>
    <x v="691"/>
    <x v="3"/>
    <x v="0"/>
    <x v="3"/>
    <x v="0"/>
    <x v="0"/>
    <x v="0"/>
    <s v="DM_VOLUME_ACHIEVEMENT_RATE_MONTHLY_TREND_SHIPMENT_NODE"/>
    <s v="REVENUE_PRODUCT_CATEGORY"/>
    <x v="94"/>
    <x v="189"/>
    <x v="0"/>
    <n v="8"/>
    <x v="4"/>
    <x v="4"/>
    <x v="5"/>
    <s v=""/>
    <s v=""/>
    <n v="691"/>
    <s v="-691"/>
    <x v="0"/>
    <x v="0"/>
    <x v="0"/>
    <x v="234"/>
    <x v="6"/>
    <s v="Revenue product category"/>
    <s v="SAP"/>
    <s v="SAP"/>
    <x v="1"/>
    <x v="60"/>
    <m/>
    <s v="^(SAP)$"/>
    <n v="9"/>
    <x v="0"/>
    <x v="0"/>
    <x v="0"/>
    <x v="0"/>
    <x v="1"/>
    <x v="1"/>
    <b v="0"/>
    <x v="1"/>
    <x v="1"/>
    <n v="0"/>
    <x v="0"/>
    <b v="0"/>
    <b v="0"/>
    <b v="0"/>
    <b v="0"/>
    <b v="0"/>
    <b v="0"/>
    <b v="0"/>
    <b v="0"/>
    <b v="0"/>
    <b v="0"/>
    <b v="0"/>
    <x v="1"/>
    <x v="1"/>
    <n v="0"/>
    <x v="9"/>
    <x v="0"/>
  </r>
  <r>
    <m/>
    <s v="BPM"/>
    <x v="8"/>
    <x v="205"/>
    <x v="205"/>
    <x v="120"/>
    <x v="210"/>
    <s v="Data by day"/>
    <x v="4"/>
    <m/>
    <s v="N/A"/>
    <s v="Confidential"/>
    <x v="4"/>
    <m/>
    <x v="8"/>
    <s v="BPM"/>
    <x v="6"/>
    <x v="3"/>
    <x v="0"/>
    <x v="1"/>
    <s v="DM_VOLUME_ACHIEVEMENT_RATE_MONTHLY_TREND_SHIPMENT_NODE"/>
    <s v="ACTUAL_SHIPMENT"/>
    <m/>
    <m/>
    <m/>
    <m/>
    <m/>
    <m/>
    <m/>
    <m/>
    <m/>
    <m/>
    <m/>
    <m/>
    <m/>
    <m/>
    <m/>
    <m/>
    <m/>
    <m/>
    <s v="資料清單"/>
    <x v="12"/>
    <x v="93"/>
    <x v="60"/>
    <x v="8"/>
    <e v="#N/A"/>
    <s v="Actual shipment"/>
    <x v="205"/>
    <x v="120"/>
    <x v="0"/>
    <x v="210"/>
    <x v="6"/>
    <s v="IEC_STD_V10 &gt;&gt; Common &gt;&gt; AutoMetaDataActual shipment"/>
    <x v="4"/>
    <x v="1"/>
    <s v="實際出貨量Measure"/>
    <s v="產品出貨達成率Node-達標趨勢(月)"/>
    <n v="368"/>
    <n v="686"/>
    <n v="0"/>
    <s v=""/>
    <n v="0"/>
    <n v="0"/>
    <n v="412"/>
    <x v="92"/>
    <s v="Volume Achievement Rate Monthly trend Shipment Node"/>
    <x v="65"/>
    <e v="#N/A"/>
    <x v="0"/>
    <s v="E.2.4.0:"/>
    <x v="163"/>
    <x v="163"/>
    <x v="655"/>
    <x v="205"/>
    <x v="205"/>
    <x v="303"/>
    <x v="0"/>
    <x v="1"/>
    <x v="0"/>
    <x v="4"/>
    <m/>
    <x v="0"/>
    <x v="4"/>
    <s v="Volume Achievement Rate Monthly trend Shipment Node_Actual shipment"/>
    <x v="692"/>
    <x v="4"/>
    <x v="0"/>
    <x v="3"/>
    <x v="0"/>
    <x v="0"/>
    <x v="0"/>
    <s v="DM_VOLUME_ACHIEVEMENT_RATE_MONTHLY_TREND_SHIPMENT_NODE"/>
    <s v="ACTUAL_SHIPMENT"/>
    <x v="94"/>
    <x v="170"/>
    <x v="0"/>
    <n v="8"/>
    <x v="4"/>
    <x v="4"/>
    <x v="5"/>
    <s v=""/>
    <s v=""/>
    <n v="692"/>
    <s v="-692"/>
    <x v="0"/>
    <x v="0"/>
    <x v="0"/>
    <x v="205"/>
    <x v="6"/>
    <s v="Actual shipment"/>
    <s v="SAP"/>
    <s v="SAP"/>
    <x v="1"/>
    <x v="60"/>
    <m/>
    <s v="^(SAP)$"/>
    <n v="9"/>
    <x v="0"/>
    <x v="0"/>
    <x v="0"/>
    <x v="0"/>
    <x v="1"/>
    <x v="1"/>
    <b v="0"/>
    <x v="1"/>
    <x v="1"/>
    <n v="0"/>
    <x v="0"/>
    <b v="0"/>
    <b v="0"/>
    <b v="0"/>
    <b v="0"/>
    <b v="0"/>
    <b v="0"/>
    <b v="0"/>
    <b v="0"/>
    <b v="0"/>
    <b v="0"/>
    <b v="0"/>
    <x v="1"/>
    <x v="1"/>
    <n v="0"/>
    <x v="18"/>
    <x v="0"/>
  </r>
  <r>
    <m/>
    <s v="BPM"/>
    <x v="8"/>
    <x v="204"/>
    <x v="204"/>
    <x v="132"/>
    <x v="209"/>
    <s v="Data by month"/>
    <x v="4"/>
    <m/>
    <s v="N/A"/>
    <s v="Confidential"/>
    <x v="4"/>
    <m/>
    <x v="8"/>
    <s v="BPM"/>
    <x v="6"/>
    <x v="3"/>
    <x v="0"/>
    <x v="2"/>
    <s v="DM_VOLUME_ACHIEVEMENT_RATE_MONTHLY_TREND_SHIPMENT_NODE"/>
    <s v="AMOUNT_OF_TARGET_SHIPMENT"/>
    <m/>
    <m/>
    <m/>
    <m/>
    <m/>
    <m/>
    <m/>
    <m/>
    <m/>
    <m/>
    <m/>
    <m/>
    <m/>
    <m/>
    <m/>
    <m/>
    <m/>
    <m/>
    <s v="資料清單"/>
    <x v="12"/>
    <x v="94"/>
    <x v="60"/>
    <x v="8"/>
    <e v="#N/A"/>
    <s v="Amount of Target shipment"/>
    <x v="204"/>
    <x v="132"/>
    <x v="0"/>
    <x v="209"/>
    <x v="6"/>
    <s v="IEC_STD_V10 &gt;&gt; Common &gt;&gt; AutoMetaDataAmount of Target shipment"/>
    <x v="4"/>
    <x v="1"/>
    <s v="目標出貨量總額Measure"/>
    <s v="產品出貨達成率Node-達標趨勢(月)"/>
    <n v="367"/>
    <n v="686"/>
    <n v="0"/>
    <s v=""/>
    <n v="0"/>
    <n v="0"/>
    <n v="443"/>
    <x v="91"/>
    <s v="Volume Achievement Rate Monthly trend Shipment Node"/>
    <x v="65"/>
    <e v="#N/A"/>
    <x v="0"/>
    <s v="E.2.4.0:"/>
    <x v="164"/>
    <x v="164"/>
    <x v="656"/>
    <x v="204"/>
    <x v="204"/>
    <x v="253"/>
    <x v="0"/>
    <x v="2"/>
    <x v="0"/>
    <x v="4"/>
    <m/>
    <x v="0"/>
    <x v="4"/>
    <s v="Volume Achievement Rate Monthly trend Shipment Node_Amount of Target shipment"/>
    <x v="693"/>
    <x v="4"/>
    <x v="0"/>
    <x v="3"/>
    <x v="0"/>
    <x v="0"/>
    <x v="0"/>
    <s v="DM_VOLUME_ACHIEVEMENT_RATE_MONTHLY_TREND_SHIPMENT_NODE"/>
    <s v="AMOUNT_OF_TARGET_SHIPMENT"/>
    <x v="94"/>
    <x v="169"/>
    <x v="0"/>
    <n v="8"/>
    <x v="4"/>
    <x v="4"/>
    <x v="5"/>
    <s v=""/>
    <s v=""/>
    <n v="693"/>
    <s v="-693"/>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59"/>
    <x v="259"/>
    <x v="1"/>
    <x v="256"/>
    <s v="Data by month"/>
    <x v="4"/>
    <m/>
    <s v="N/A"/>
    <s v="Confidential"/>
    <x v="4"/>
    <m/>
    <x v="8"/>
    <s v="BPM"/>
    <x v="6"/>
    <x v="3"/>
    <x v="0"/>
    <x v="2"/>
    <s v="DM_VOLUME_ACHIEVEMENT_RATE_MONTHLY_TREND_SHIPMENT_NODE"/>
    <s v="AMOUNT_OF_ANNUAL_PLAN_SHIPMENT"/>
    <m/>
    <m/>
    <m/>
    <m/>
    <m/>
    <m/>
    <m/>
    <m/>
    <m/>
    <m/>
    <m/>
    <m/>
    <m/>
    <m/>
    <m/>
    <m/>
    <m/>
    <m/>
    <s v="資料清單"/>
    <x v="12"/>
    <x v="95"/>
    <x v="60"/>
    <x v="8"/>
    <e v="#N/A"/>
    <s v="Amount of Annual Plan Shipment"/>
    <x v="259"/>
    <x v="1"/>
    <x v="0"/>
    <x v="256"/>
    <x v="6"/>
    <s v="IEC_STD_V10 &gt;&gt; Common &gt;&gt; AutoMetaDataAmount of Annual Plan Shipment"/>
    <x v="4"/>
    <x v="1"/>
    <s v="年度目標的月出貨量總額Measure"/>
    <s v="產品出貨達成率Node-達標趨勢(月)"/>
    <n v="464"/>
    <n v="686"/>
    <n v="0"/>
    <s v=""/>
    <n v="0"/>
    <n v="0"/>
    <n v="464"/>
    <x v="133"/>
    <s v="Volume Achievement Rate Monthly trend Shipment Node"/>
    <x v="65"/>
    <e v="#N/A"/>
    <x v="0"/>
    <s v="E.2.4.0:"/>
    <x v="165"/>
    <x v="165"/>
    <x v="657"/>
    <x v="259"/>
    <x v="259"/>
    <x v="253"/>
    <x v="0"/>
    <x v="2"/>
    <x v="0"/>
    <x v="4"/>
    <m/>
    <x v="0"/>
    <x v="4"/>
    <s v="Volume Achievement Rate Monthly trend Shipment Node_Amount of Annual Plan Shipment"/>
    <x v="694"/>
    <x v="4"/>
    <x v="0"/>
    <x v="3"/>
    <x v="0"/>
    <x v="0"/>
    <x v="0"/>
    <s v="DM_VOLUME_ACHIEVEMENT_RATE_MONTHLY_TREND_SHIPMENT_NODE"/>
    <s v="AMOUNT_OF_ANNUAL_PLAN_SHIPMENT"/>
    <x v="94"/>
    <x v="210"/>
    <x v="0"/>
    <n v="8"/>
    <x v="4"/>
    <x v="4"/>
    <x v="5"/>
    <s v=""/>
    <s v=""/>
    <n v="694"/>
    <s v="-694"/>
    <x v="0"/>
    <x v="0"/>
    <x v="0"/>
    <x v="259"/>
    <x v="6"/>
    <s v="BPM setup a Plan shipment amount by period(year/month) and have yearly update then upload to dashboard"/>
    <s v="Upload"/>
    <s v="UPLOAD"/>
    <x v="2"/>
    <x v="60"/>
    <m/>
    <s v="^(Upload|UPLOAD)$"/>
    <n v="9"/>
    <x v="0"/>
    <x v="0"/>
    <x v="0"/>
    <x v="0"/>
    <x v="1"/>
    <x v="1"/>
    <b v="0"/>
    <x v="1"/>
    <x v="1"/>
    <n v="0"/>
    <x v="0"/>
    <b v="0"/>
    <b v="0"/>
    <b v="0"/>
    <b v="0"/>
    <b v="0"/>
    <b v="0"/>
    <b v="0"/>
    <b v="0"/>
    <b v="0"/>
    <b v="0"/>
    <b v="0"/>
    <x v="1"/>
    <x v="1"/>
    <n v="0"/>
    <x v="26"/>
    <x v="0"/>
  </r>
  <r>
    <m/>
    <s v="BPM"/>
    <x v="8"/>
    <x v="252"/>
    <x v="252"/>
    <x v="133"/>
    <x v="252"/>
    <s v="by month comparison"/>
    <x v="4"/>
    <m/>
    <s v="N/A"/>
    <s v="Confidential"/>
    <x v="5"/>
    <m/>
    <x v="8"/>
    <s v="BPM"/>
    <x v="6"/>
    <x v="3"/>
    <x v="0"/>
    <x v="0"/>
    <s v="DM_VOLUME_ACHIEVEMENT_RATE_MONTHLY_TREND_SHIPMENT_NODE"/>
    <s v="SHIPMENT_ACHIEVEMENT_RATE_(TARGET_VS_ACTUAL)"/>
    <m/>
    <m/>
    <m/>
    <m/>
    <m/>
    <m/>
    <m/>
    <m/>
    <m/>
    <m/>
    <m/>
    <m/>
    <m/>
    <m/>
    <m/>
    <m/>
    <m/>
    <m/>
    <s v="資料清單"/>
    <x v="12"/>
    <x v="96"/>
    <x v="60"/>
    <x v="8"/>
    <e v="#N/A"/>
    <s v="Shipment achievement rate (Target vs Actual)"/>
    <x v="252"/>
    <x v="133"/>
    <x v="0"/>
    <x v="252"/>
    <x v="6"/>
    <s v="IEC_STD_V10 &gt;&gt; Common &gt;&gt; AutoMetaDataShipment achievement rate (Target vs Actual)"/>
    <x v="4"/>
    <x v="1"/>
    <s v="出貨目標達成率Measure"/>
    <s v="產品出貨達成率Node-達標趨勢(月)"/>
    <n v="444"/>
    <n v="686"/>
    <n v="0"/>
    <s v=""/>
    <n v="0"/>
    <n v="0"/>
    <n v="444"/>
    <x v="134"/>
    <s v="Volume Achievement Rate Monthly trend Shipment Node"/>
    <x v="65"/>
    <e v="#N/A"/>
    <x v="0"/>
    <s v="E.2.4.0:"/>
    <x v="166"/>
    <x v="166"/>
    <x v="658"/>
    <x v="252"/>
    <x v="252"/>
    <x v="251"/>
    <x v="0"/>
    <x v="0"/>
    <x v="0"/>
    <x v="5"/>
    <m/>
    <x v="0"/>
    <x v="4"/>
    <s v="Volume Achievement Rate Monthly trend Shipment Node_Shipment achievement rate (Target vs Actual)"/>
    <x v="695"/>
    <x v="4"/>
    <x v="0"/>
    <x v="3"/>
    <x v="0"/>
    <x v="0"/>
    <x v="0"/>
    <s v="DM_VOLUME_ACHIEVEMENT_RATE_MONTHLY_TREND_SHIPMENT_NODE"/>
    <s v="SHIPMENT_ACHIEVEMENT_RATE_(TARGET_VS_ACTUAL)"/>
    <x v="94"/>
    <x v="205"/>
    <x v="0"/>
    <n v="8"/>
    <x v="4"/>
    <x v="4"/>
    <x v="5"/>
    <s v=""/>
    <s v=""/>
    <n v="695"/>
    <s v="-695"/>
    <x v="0"/>
    <x v="0"/>
    <x v="0"/>
    <x v="252"/>
    <x v="6"/>
    <s v="Actual shipment/Target shipment (%)"/>
    <s v=""/>
    <s v=""/>
    <x v="0"/>
    <x v="60"/>
    <m/>
    <s v="^()$"/>
    <n v="9"/>
    <x v="0"/>
    <x v="0"/>
    <x v="0"/>
    <x v="0"/>
    <x v="1"/>
    <x v="1"/>
    <b v="0"/>
    <x v="1"/>
    <x v="1"/>
    <n v="0"/>
    <x v="0"/>
    <b v="0"/>
    <b v="0"/>
    <b v="0"/>
    <b v="0"/>
    <b v="0"/>
    <b v="0"/>
    <b v="0"/>
    <b v="0"/>
    <b v="0"/>
    <b v="0"/>
    <b v="0"/>
    <x v="1"/>
    <x v="1"/>
    <n v="0"/>
    <x v="46"/>
    <x v="0"/>
  </r>
  <r>
    <m/>
    <s v="BPM"/>
    <x v="8"/>
    <x v="260"/>
    <x v="260"/>
    <x v="139"/>
    <x v="257"/>
    <s v="by month comparison"/>
    <x v="4"/>
    <m/>
    <s v="N/A"/>
    <s v="Confidential"/>
    <x v="5"/>
    <m/>
    <x v="8"/>
    <s v="BPM"/>
    <x v="6"/>
    <x v="3"/>
    <x v="0"/>
    <x v="0"/>
    <s v="DM_VOLUME_ACHIEVEMENT_RATE_MONTHLY_TREND_SHIPMENT_NODE"/>
    <s v="SHIPMENT_ACHIEVEMENT_RATE_(ANNUAL_PLAN_VS_ACTUAL)"/>
    <m/>
    <m/>
    <m/>
    <m/>
    <m/>
    <m/>
    <m/>
    <m/>
    <m/>
    <m/>
    <m/>
    <m/>
    <m/>
    <m/>
    <m/>
    <m/>
    <m/>
    <m/>
    <s v="資料清單"/>
    <x v="12"/>
    <x v="97"/>
    <x v="60"/>
    <x v="8"/>
    <e v="#N/A"/>
    <s v="Shipment achievement rate (Annual plan vs Actual)"/>
    <x v="260"/>
    <x v="139"/>
    <x v="0"/>
    <x v="257"/>
    <x v="6"/>
    <s v="IEC_STD_V10 &gt;&gt; Common &gt;&gt; AutoMetaDataShipment achievement rate (Annual plan vs Actual)"/>
    <x v="4"/>
    <x v="1"/>
    <s v="出貨計畫達成率Measure"/>
    <s v="產品出貨達成率Node-達標趨勢(月)"/>
    <n v="465"/>
    <n v="686"/>
    <n v="0"/>
    <s v=""/>
    <n v="0"/>
    <n v="0"/>
    <n v="465"/>
    <x v="135"/>
    <s v="Volume Achievement Rate Monthly trend Shipment Node"/>
    <x v="65"/>
    <e v="#N/A"/>
    <x v="0"/>
    <s v="E.2.4.0:"/>
    <x v="167"/>
    <x v="167"/>
    <x v="659"/>
    <x v="260"/>
    <x v="260"/>
    <x v="251"/>
    <x v="0"/>
    <x v="0"/>
    <x v="0"/>
    <x v="5"/>
    <m/>
    <x v="0"/>
    <x v="4"/>
    <s v="Volume Achievement Rate Monthly trend Shipment Node_Shipment achievement rate (Annual plan vs Actual)"/>
    <x v="696"/>
    <x v="4"/>
    <x v="0"/>
    <x v="3"/>
    <x v="0"/>
    <x v="0"/>
    <x v="0"/>
    <s v="DM_VOLUME_ACHIEVEMENT_RATE_MONTHLY_TREND_SHIPMENT_NODE"/>
    <s v="SHIPMENT_ACHIEVEMENT_RATE_(ANNUAL_PLAN_VS_ACTUAL)"/>
    <x v="94"/>
    <x v="211"/>
    <x v="0"/>
    <n v="8"/>
    <x v="4"/>
    <x v="4"/>
    <x v="5"/>
    <s v=""/>
    <s v=""/>
    <n v="696"/>
    <s v="-696"/>
    <x v="0"/>
    <x v="0"/>
    <x v="0"/>
    <x v="260"/>
    <x v="6"/>
    <s v="Actual shipment/Annual plan shipment (%)"/>
    <s v=""/>
    <s v=""/>
    <x v="0"/>
    <x v="60"/>
    <m/>
    <s v="^()$"/>
    <n v="9"/>
    <x v="0"/>
    <x v="0"/>
    <x v="0"/>
    <x v="0"/>
    <x v="1"/>
    <x v="1"/>
    <b v="0"/>
    <x v="1"/>
    <x v="1"/>
    <n v="0"/>
    <x v="0"/>
    <b v="0"/>
    <b v="0"/>
    <b v="0"/>
    <b v="0"/>
    <b v="0"/>
    <b v="0"/>
    <b v="0"/>
    <b v="0"/>
    <b v="0"/>
    <b v="0"/>
    <b v="0"/>
    <x v="1"/>
    <x v="1"/>
    <n v="0"/>
    <x v="42"/>
    <x v="1"/>
  </r>
  <r>
    <m/>
    <s v="BPM"/>
    <x v="8"/>
    <x v="240"/>
    <x v="240"/>
    <x v="1"/>
    <x v="240"/>
    <s v="2022Qx vs 2021 Qx"/>
    <x v="4"/>
    <m/>
    <s v="N/A"/>
    <s v="Confidential"/>
    <x v="4"/>
    <m/>
    <x v="8"/>
    <s v="BPM"/>
    <x v="6"/>
    <x v="3"/>
    <x v="0"/>
    <x v="0"/>
    <s v="DM_VOLUME_ACHIEVEMENT_RATE_MONTHLY_TREND_SHIPMENT_NODE"/>
    <s v="SHIPMENT_YOY"/>
    <m/>
    <m/>
    <m/>
    <m/>
    <m/>
    <m/>
    <m/>
    <m/>
    <m/>
    <m/>
    <m/>
    <m/>
    <m/>
    <m/>
    <m/>
    <m/>
    <m/>
    <m/>
    <s v="資料清單"/>
    <x v="12"/>
    <x v="98"/>
    <x v="60"/>
    <x v="8"/>
    <e v="#N/A"/>
    <s v="Shipment YoY"/>
    <x v="240"/>
    <x v="1"/>
    <x v="0"/>
    <x v="240"/>
    <x v="6"/>
    <s v="IEC_STD_V10 &gt;&gt; Common &gt;&gt; AutoMetaDataShipment YoY"/>
    <x v="4"/>
    <x v="1"/>
    <s v="出貨量年度變化Measure"/>
    <s v="產品出貨達成率Node-達標趨勢(月)"/>
    <n v="418"/>
    <n v="686"/>
    <n v="0"/>
    <s v=""/>
    <n v="0"/>
    <n v="0"/>
    <n v="418"/>
    <x v="136"/>
    <s v="Volume Achievement Rate Monthly trend Shipment Node"/>
    <x v="65"/>
    <e v="#N/A"/>
    <x v="0"/>
    <s v="E.2.4.0:"/>
    <x v="168"/>
    <x v="168"/>
    <x v="660"/>
    <x v="240"/>
    <x v="240"/>
    <x v="242"/>
    <x v="0"/>
    <x v="0"/>
    <x v="0"/>
    <x v="4"/>
    <m/>
    <x v="0"/>
    <x v="4"/>
    <s v="Volume Achievement Rate Monthly trend Shipment Node_Shipment YoY"/>
    <x v="697"/>
    <x v="4"/>
    <x v="0"/>
    <x v="3"/>
    <x v="0"/>
    <x v="0"/>
    <x v="0"/>
    <s v="DM_VOLUME_ACHIEVEMENT_RATE_MONTHLY_TREND_SHIPMENT_NODE"/>
    <s v="SHIPMENT_YOY"/>
    <x v="94"/>
    <x v="195"/>
    <x v="0"/>
    <n v="8"/>
    <x v="4"/>
    <x v="4"/>
    <x v="5"/>
    <s v=""/>
    <s v=""/>
    <n v="697"/>
    <s v="-697"/>
    <x v="0"/>
    <x v="0"/>
    <x v="0"/>
    <x v="240"/>
    <x v="6"/>
    <s v="by quarter comparison"/>
    <s v=""/>
    <s v=""/>
    <x v="0"/>
    <x v="60"/>
    <m/>
    <s v="^()$"/>
    <n v="9"/>
    <x v="0"/>
    <x v="0"/>
    <x v="0"/>
    <x v="0"/>
    <x v="1"/>
    <x v="1"/>
    <b v="0"/>
    <x v="1"/>
    <x v="1"/>
    <n v="0"/>
    <x v="0"/>
    <b v="0"/>
    <b v="0"/>
    <b v="0"/>
    <b v="0"/>
    <b v="0"/>
    <b v="0"/>
    <b v="0"/>
    <b v="0"/>
    <b v="0"/>
    <b v="0"/>
    <b v="0"/>
    <x v="1"/>
    <x v="1"/>
    <n v="0"/>
    <x v="2"/>
    <x v="0"/>
  </r>
  <r>
    <m/>
    <s v="BPM"/>
    <x v="8"/>
    <x v="317"/>
    <x v="320"/>
    <x v="1"/>
    <x v="314"/>
    <s v="Volume Achievement Rate-Quarterly trend  Shipment SC"/>
    <x v="0"/>
    <m/>
    <s v="　"/>
    <s v="Confidential"/>
    <x v="10"/>
    <s v="　"/>
    <x v="8"/>
    <s v="BPM"/>
    <x v="6"/>
    <x v="3"/>
    <x v="0"/>
    <x v="0"/>
    <s v="DM_VOLUME_ACHIEVEMENT_RATE_QUARTERLY_TREND_SHIPMENT_SC"/>
    <m/>
    <m/>
    <m/>
    <m/>
    <m/>
    <m/>
    <m/>
    <m/>
    <m/>
    <m/>
    <m/>
    <m/>
    <m/>
    <m/>
    <m/>
    <m/>
    <m/>
    <m/>
    <m/>
    <s v="資料清單"/>
    <x v="12"/>
    <x v="99"/>
    <x v="60"/>
    <x v="8"/>
    <e v="#N/A"/>
    <s v="Volume Achievement Rate Quarterly trend Shipment SC"/>
    <x v="320"/>
    <x v="1"/>
    <x v="0"/>
    <x v="314"/>
    <x v="6"/>
    <s v="IEC_STD_V10 &gt;&gt; Common &gt;&gt; AutoMetaDataVolume Achievement Rate Quarterly trend Shipment SC"/>
    <x v="0"/>
    <x v="1"/>
    <s v="產品出貨達成率SC-達標趨勢(季)Concept"/>
    <s v="產品出貨達成率SC-達標趨勢(季)"/>
    <n v="700"/>
    <n v="0"/>
    <e v="#N/A"/>
    <s v=""/>
    <n v="0"/>
    <n v="0"/>
    <n v="0"/>
    <x v="0"/>
    <s v=""/>
    <x v="0"/>
    <s v=""/>
    <x v="53"/>
    <s v="E.2.4.0:"/>
    <x v="169"/>
    <x v="169"/>
    <x v="661"/>
    <x v="317"/>
    <x v="320"/>
    <x v="304"/>
    <x v="29"/>
    <x v="0"/>
    <x v="0"/>
    <x v="0"/>
    <m/>
    <x v="0"/>
    <x v="0"/>
    <s v="Volume Achievement Rate Quarterly trend Shipment SC"/>
    <x v="698"/>
    <x v="0"/>
    <x v="0"/>
    <x v="3"/>
    <x v="0"/>
    <x v="0"/>
    <x v="0"/>
    <s v="DM_VOLUME_ACHIEVEMENT_RATE_QUARTERLY_TREND_SHIPMENT_SC"/>
    <s v=""/>
    <x v="95"/>
    <x v="0"/>
    <x v="0"/>
    <n v="8"/>
    <x v="4"/>
    <x v="4"/>
    <x v="5"/>
    <s v=""/>
    <s v=""/>
    <n v="698"/>
    <s v="-698"/>
    <x v="0"/>
    <x v="0"/>
    <x v="0"/>
    <x v="320"/>
    <x v="6"/>
    <s v="Volume Achievement Rate-Quarterly trend  Shipment SC"/>
    <s v=""/>
    <s v=""/>
    <x v="0"/>
    <x v="60"/>
    <m/>
    <s v="^()$"/>
    <n v="9"/>
    <x v="0"/>
    <x v="0"/>
    <x v="0"/>
    <x v="0"/>
    <x v="0"/>
    <x v="1"/>
    <b v="0"/>
    <x v="1"/>
    <x v="0"/>
    <n v="0"/>
    <x v="0"/>
    <b v="0"/>
    <b v="0"/>
    <b v="0"/>
    <b v="0"/>
    <b v="0"/>
    <b v="0"/>
    <b v="0"/>
    <b v="0"/>
    <b v="0"/>
    <b v="0"/>
    <b v="0"/>
    <x v="1"/>
    <x v="1"/>
    <n v="0"/>
    <x v="48"/>
    <x v="1"/>
  </r>
  <r>
    <m/>
    <s v="BPM"/>
    <x v="8"/>
    <x v="235"/>
    <x v="235"/>
    <x v="159"/>
    <x v="308"/>
    <s v="Product sales/B&amp;S revenue/RMA/Warranty/NRE/Other income"/>
    <x v="3"/>
    <m/>
    <s v="N/A"/>
    <s v="Confidential"/>
    <x v="1"/>
    <m/>
    <x v="8"/>
    <s v="BPM"/>
    <x v="6"/>
    <x v="3"/>
    <x v="0"/>
    <x v="1"/>
    <s v="DM_VOLUME_ACHIEVEMENT_RATE_QUARTERLY_TREND_SHIPMENT_SC"/>
    <s v="REVENUE_CONTENT"/>
    <m/>
    <m/>
    <m/>
    <m/>
    <m/>
    <m/>
    <m/>
    <m/>
    <m/>
    <m/>
    <m/>
    <m/>
    <m/>
    <m/>
    <m/>
    <m/>
    <m/>
    <m/>
    <s v="資料清單"/>
    <x v="12"/>
    <x v="100"/>
    <x v="60"/>
    <x v="8"/>
    <e v="#N/A"/>
    <s v="Revenue content"/>
    <x v="235"/>
    <x v="159"/>
    <x v="0"/>
    <x v="308"/>
    <x v="6"/>
    <s v="IEC_STD_V10 &gt;&gt; Common &gt;&gt; AutoMetaDataRevenue content"/>
    <x v="3"/>
    <x v="1"/>
    <s v="營收類別Dimension"/>
    <s v="產品出貨達成率SC-達標趨勢(季)"/>
    <n v="411"/>
    <n v="700"/>
    <n v="0"/>
    <s v=""/>
    <n v="0"/>
    <n v="0"/>
    <n v="411"/>
    <x v="99"/>
    <s v="Volume Achievement Rate Quarterly trend Shipment SC"/>
    <x v="66"/>
    <e v="#N/A"/>
    <x v="0"/>
    <s v="E.2.4.0:"/>
    <x v="170"/>
    <x v="170"/>
    <x v="662"/>
    <x v="235"/>
    <x v="235"/>
    <x v="300"/>
    <x v="0"/>
    <x v="1"/>
    <x v="0"/>
    <x v="1"/>
    <m/>
    <x v="0"/>
    <x v="3"/>
    <s v="Volume Achievement Rate Quarterly trend Shipment SC_Revenue content"/>
    <x v="699"/>
    <x v="3"/>
    <x v="0"/>
    <x v="3"/>
    <x v="0"/>
    <x v="0"/>
    <x v="0"/>
    <s v="DM_VOLUME_ACHIEVEMENT_RATE_QUARTERLY_TREND_SHIPMENT_SC"/>
    <s v="REVENUE_CONTENT"/>
    <x v="95"/>
    <x v="190"/>
    <x v="0"/>
    <n v="8"/>
    <x v="4"/>
    <x v="4"/>
    <x v="5"/>
    <s v=""/>
    <s v=""/>
    <n v="699"/>
    <s v="-699"/>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VOLUME_ACHIEVEMENT_RATE_QUARTERLY_TREND_SHIPMENT_SC"/>
    <s v="BU_CODE"/>
    <m/>
    <m/>
    <m/>
    <m/>
    <m/>
    <m/>
    <m/>
    <m/>
    <m/>
    <m/>
    <m/>
    <m/>
    <m/>
    <m/>
    <m/>
    <m/>
    <m/>
    <m/>
    <s v="資料清單"/>
    <x v="12"/>
    <x v="101"/>
    <x v="60"/>
    <x v="8"/>
    <e v="#N/A"/>
    <s v="BU Code"/>
    <x v="180"/>
    <x v="81"/>
    <x v="0"/>
    <x v="233"/>
    <x v="6"/>
    <s v="IEC_STD_V10 &gt;&gt; Common &gt;&gt; AutoMetaDataBU Code"/>
    <x v="3"/>
    <x v="1"/>
    <s v="事業處代碼Dimension"/>
    <s v="產品出貨達成率SC-達標趨勢(季)"/>
    <n v="343"/>
    <n v="700"/>
    <n v="0"/>
    <s v=""/>
    <n v="0"/>
    <n v="0"/>
    <n v="515"/>
    <x v="81"/>
    <s v="Volume Achievement Rate Quarterly trend Shipment SC"/>
    <x v="66"/>
    <e v="#N/A"/>
    <x v="0"/>
    <s v="E.2.4.0:"/>
    <x v="171"/>
    <x v="171"/>
    <x v="663"/>
    <x v="180"/>
    <x v="180"/>
    <x v="234"/>
    <x v="0"/>
    <x v="1"/>
    <x v="0"/>
    <x v="2"/>
    <m/>
    <x v="0"/>
    <x v="3"/>
    <s v="Volume Achievement Rate Quarterly trend Shipment SC_BU Code"/>
    <x v="700"/>
    <x v="3"/>
    <x v="0"/>
    <x v="3"/>
    <x v="0"/>
    <x v="0"/>
    <x v="0"/>
    <s v="DM_VOLUME_ACHIEVEMENT_RATE_QUARTERLY_TREND_SHIPMENT_SC"/>
    <s v="BU_CODE"/>
    <x v="95"/>
    <x v="145"/>
    <x v="0"/>
    <n v="8"/>
    <x v="4"/>
    <x v="4"/>
    <x v="0"/>
    <s v=""/>
    <s v=""/>
    <n v="700"/>
    <s v="-700"/>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VOLUME_ACHIEVEMENT_RATE_QUARTERLY_TREND_SHIPMENT_SC"/>
    <s v="BG_CODE"/>
    <m/>
    <m/>
    <m/>
    <m/>
    <m/>
    <m/>
    <m/>
    <m/>
    <m/>
    <m/>
    <m/>
    <m/>
    <m/>
    <m/>
    <m/>
    <m/>
    <m/>
    <m/>
    <s v="資料清單"/>
    <x v="12"/>
    <x v="102"/>
    <x v="60"/>
    <x v="8"/>
    <e v="#N/A"/>
    <s v="BG Code"/>
    <x v="2"/>
    <x v="0"/>
    <x v="0"/>
    <x v="184"/>
    <x v="6"/>
    <s v="IEC_STD_V10 &gt;&gt; Common &gt;&gt; AutoMetaDataBG Code"/>
    <x v="3"/>
    <x v="1"/>
    <s v="事業群代碼Dimension"/>
    <s v="產品出貨達成率SC-達標趨勢(季)"/>
    <n v="4"/>
    <n v="700"/>
    <n v="0"/>
    <s v=""/>
    <n v="0"/>
    <n v="0"/>
    <n v="4"/>
    <x v="2"/>
    <s v="Volume Achievement Rate Quarterly trend Shipment SC"/>
    <x v="66"/>
    <e v="#N/A"/>
    <x v="0"/>
    <s v="E.2.4.0:"/>
    <x v="172"/>
    <x v="172"/>
    <x v="664"/>
    <x v="2"/>
    <x v="2"/>
    <x v="196"/>
    <x v="0"/>
    <x v="1"/>
    <x v="0"/>
    <x v="2"/>
    <m/>
    <x v="0"/>
    <x v="3"/>
    <s v="Volume Achievement Rate Quarterly trend Shipment SC_BG Code"/>
    <x v="701"/>
    <x v="3"/>
    <x v="0"/>
    <x v="3"/>
    <x v="0"/>
    <x v="0"/>
    <x v="0"/>
    <s v="DM_VOLUME_ACHIEVEMENT_RATE_QUARTERLY_TREND_SHIPMENT_SC"/>
    <s v="BG_CODE"/>
    <x v="95"/>
    <x v="2"/>
    <x v="0"/>
    <n v="8"/>
    <x v="4"/>
    <x v="4"/>
    <x v="0"/>
    <s v=""/>
    <s v=""/>
    <n v="701"/>
    <s v="-701"/>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VOLUME_ACHIEVEMENT_RATE_QUARTERLY_TREND_SHIPMENT_SC"/>
    <s v="SITE"/>
    <m/>
    <m/>
    <m/>
    <m/>
    <m/>
    <m/>
    <m/>
    <m/>
    <m/>
    <m/>
    <m/>
    <m/>
    <m/>
    <m/>
    <m/>
    <m/>
    <m/>
    <m/>
    <s v="資料清單"/>
    <x v="12"/>
    <x v="103"/>
    <x v="60"/>
    <x v="8"/>
    <e v="#N/A"/>
    <s v="Site"/>
    <x v="232"/>
    <x v="117"/>
    <x v="0"/>
    <x v="312"/>
    <x v="6"/>
    <s v="IEC_STD_V10 &gt;&gt; Common &gt;&gt; AutoMetaDataSite"/>
    <x v="3"/>
    <x v="1"/>
    <s v="廠區Dimension"/>
    <s v="產品出貨達成率SC-達標趨勢(季)"/>
    <n v="408"/>
    <n v="700"/>
    <n v="0"/>
    <s v=""/>
    <n v="0"/>
    <n v="0"/>
    <n v="488"/>
    <x v="95"/>
    <s v="Volume Achievement Rate Quarterly trend Shipment SC"/>
    <x v="66"/>
    <e v="#N/A"/>
    <x v="0"/>
    <s v="E.2.4.0:"/>
    <x v="173"/>
    <x v="173"/>
    <x v="665"/>
    <x v="232"/>
    <x v="232"/>
    <x v="235"/>
    <x v="0"/>
    <x v="1"/>
    <x v="0"/>
    <x v="2"/>
    <m/>
    <x v="0"/>
    <x v="3"/>
    <s v="Volume Achievement Rate Quarterly trend Shipment SC_Site"/>
    <x v="702"/>
    <x v="3"/>
    <x v="0"/>
    <x v="3"/>
    <x v="0"/>
    <x v="0"/>
    <x v="0"/>
    <s v="DM_VOLUME_ACHIEVEMENT_RATE_QUARTERLY_TREND_SHIPMENT_SC"/>
    <s v="SITE"/>
    <x v="95"/>
    <x v="187"/>
    <x v="0"/>
    <n v="8"/>
    <x v="4"/>
    <x v="4"/>
    <x v="6"/>
    <s v=""/>
    <s v=""/>
    <n v="702"/>
    <s v="-702"/>
    <x v="0"/>
    <x v="0"/>
    <x v="0"/>
    <x v="232"/>
    <x v="6"/>
    <s v="Shipment from site, SO plant"/>
    <s v="SAP"/>
    <s v="SAP"/>
    <x v="1"/>
    <x v="60"/>
    <m/>
    <s v="^(SAP)$"/>
    <n v="9"/>
    <x v="0"/>
    <x v="0"/>
    <x v="0"/>
    <x v="0"/>
    <x v="1"/>
    <x v="1"/>
    <b v="0"/>
    <x v="1"/>
    <x v="1"/>
    <n v="0"/>
    <x v="0"/>
    <b v="0"/>
    <b v="0"/>
    <b v="0"/>
    <b v="1"/>
    <b v="1"/>
    <b v="1"/>
    <b v="0"/>
    <b v="0"/>
    <b v="0"/>
    <b v="0"/>
    <b v="0"/>
    <x v="0"/>
    <x v="12"/>
    <n v="0"/>
    <x v="43"/>
    <x v="0"/>
  </r>
  <r>
    <m/>
    <s v="BPM"/>
    <x v="8"/>
    <x v="312"/>
    <x v="315"/>
    <x v="160"/>
    <x v="309"/>
    <s v="Shipment date and display in year and month"/>
    <x v="3"/>
    <s v="Shipment Target_Target Shipment Month"/>
    <s v="Annual Plan Shipment_Annual plan Shipment Month"/>
    <s v="Confidential"/>
    <x v="3"/>
    <m/>
    <x v="8"/>
    <s v="BPM"/>
    <x v="6"/>
    <x v="3"/>
    <x v="0"/>
    <x v="1"/>
    <s v="DM_VOLUME_ACHIEVEMENT_RATE_QUARTERLY_TREND_SHIPMENT_SC"/>
    <s v="SHIPMENT_DATE"/>
    <m/>
    <m/>
    <m/>
    <m/>
    <m/>
    <m/>
    <m/>
    <m/>
    <m/>
    <m/>
    <m/>
    <m/>
    <m/>
    <m/>
    <m/>
    <m/>
    <m/>
    <m/>
    <s v="資料清單"/>
    <x v="12"/>
    <x v="104"/>
    <x v="60"/>
    <x v="8"/>
    <e v="#N/A"/>
    <s v="Shipment date"/>
    <x v="315"/>
    <x v="160"/>
    <x v="0"/>
    <x v="309"/>
    <x v="6"/>
    <s v="IEC_STD_V10 &gt;&gt; Common &gt;&gt; AutoMetaDataShipment date"/>
    <x v="3"/>
    <x v="1"/>
    <s v="出貨日期Dimension"/>
    <s v="產品出貨達成率SC-達標趨勢(季)"/>
    <n v="627"/>
    <n v="700"/>
    <e v="#N/A"/>
    <s v=""/>
    <n v="0"/>
    <e v="#N/A"/>
    <e v="#N/A"/>
    <x v="127"/>
    <s v="Volume Achievement Rate Quarterly trend Shipment SC"/>
    <x v="66"/>
    <e v="#N/A"/>
    <x v="55"/>
    <s v="E.2.4.0:"/>
    <x v="174"/>
    <x v="174"/>
    <x v="666"/>
    <x v="312"/>
    <x v="315"/>
    <x v="297"/>
    <x v="0"/>
    <x v="1"/>
    <x v="0"/>
    <x v="3"/>
    <m/>
    <x v="0"/>
    <x v="3"/>
    <s v="Volume Achievement Rate Quarterly trend Shipment SC_Shipment date"/>
    <x v="703"/>
    <x v="3"/>
    <x v="0"/>
    <x v="3"/>
    <x v="0"/>
    <x v="0"/>
    <x v="0"/>
    <s v="DM_VOLUME_ACHIEVEMENT_RATE_QUARTERLY_TREND_SHIPMENT_SC"/>
    <s v="SHIPMENT_DATE"/>
    <x v="95"/>
    <x v="250"/>
    <x v="0"/>
    <n v="8"/>
    <x v="4"/>
    <x v="4"/>
    <x v="3"/>
    <s v=""/>
    <s v=""/>
    <n v="703"/>
    <s v="-703"/>
    <x v="0"/>
    <x v="0"/>
    <x v="0"/>
    <x v="315"/>
    <x v="6"/>
    <s v="Shipment date and display in year and month"/>
    <s v="SAP"/>
    <s v="SAP"/>
    <x v="1"/>
    <x v="60"/>
    <m/>
    <s v="^(SAP)$"/>
    <n v="9"/>
    <x v="0"/>
    <x v="0"/>
    <x v="0"/>
    <x v="0"/>
    <x v="1"/>
    <x v="1"/>
    <b v="0"/>
    <x v="1"/>
    <x v="1"/>
    <n v="0"/>
    <x v="0"/>
    <b v="0"/>
    <b v="0"/>
    <b v="0"/>
    <b v="0"/>
    <b v="1"/>
    <b v="0"/>
    <b v="0"/>
    <b v="0"/>
    <b v="1"/>
    <b v="0"/>
    <b v="0"/>
    <x v="0"/>
    <x v="6"/>
    <n v="1"/>
    <x v="12"/>
    <x v="0"/>
  </r>
  <r>
    <m/>
    <s v="BPM"/>
    <x v="8"/>
    <x v="231"/>
    <x v="231"/>
    <x v="53"/>
    <x v="232"/>
    <s v="default: TWD_x000a_option: TWD, USD_x000a_TWD=NT$M, USD=USD$K"/>
    <x v="3"/>
    <m/>
    <s v="N/A"/>
    <s v="Confidential"/>
    <x v="2"/>
    <m/>
    <x v="8"/>
    <s v="BPM"/>
    <x v="6"/>
    <x v="3"/>
    <x v="0"/>
    <x v="1"/>
    <s v="DM_VOLUME_ACHIEVEMENT_RATE_QUARTERLY_TREND_SHIPMENT_SC"/>
    <s v="CURRENCY_OF_REVENUE"/>
    <m/>
    <m/>
    <m/>
    <m/>
    <m/>
    <m/>
    <m/>
    <m/>
    <m/>
    <m/>
    <m/>
    <m/>
    <m/>
    <m/>
    <m/>
    <m/>
    <m/>
    <m/>
    <s v="資料清單"/>
    <x v="12"/>
    <x v="105"/>
    <x v="60"/>
    <x v="8"/>
    <e v="#N/A"/>
    <s v="Currency of revenue"/>
    <x v="231"/>
    <x v="53"/>
    <x v="0"/>
    <x v="232"/>
    <x v="6"/>
    <s v="IEC_STD_V10 &gt;&gt; Common &gt;&gt; AutoMetaDataCurrency of revenue"/>
    <x v="3"/>
    <x v="1"/>
    <s v="產品營收幣別Dimension"/>
    <s v="產品出貨達成率SC-達標趨勢(季)"/>
    <n v="405"/>
    <n v="700"/>
    <n v="0"/>
    <s v=""/>
    <n v="0"/>
    <n v="0"/>
    <n v="405"/>
    <x v="97"/>
    <s v="Volume Achievement Rate Quarterly trend Shipment SC"/>
    <x v="66"/>
    <e v="#N/A"/>
    <x v="0"/>
    <s v="E.2.4.0:"/>
    <x v="175"/>
    <x v="175"/>
    <x v="667"/>
    <x v="231"/>
    <x v="231"/>
    <x v="233"/>
    <x v="0"/>
    <x v="1"/>
    <x v="0"/>
    <x v="2"/>
    <m/>
    <x v="0"/>
    <x v="3"/>
    <s v="Volume Achievement Rate Quarterly trend Shipment SC_Currency of revenue"/>
    <x v="704"/>
    <x v="3"/>
    <x v="0"/>
    <x v="3"/>
    <x v="0"/>
    <x v="0"/>
    <x v="0"/>
    <s v="DM_VOLUME_ACHIEVEMENT_RATE_QUARTERLY_TREND_SHIPMENT_SC"/>
    <s v="CURRENCY_OF_REVENUE"/>
    <x v="95"/>
    <x v="186"/>
    <x v="0"/>
    <n v="8"/>
    <x v="4"/>
    <x v="4"/>
    <x v="5"/>
    <s v=""/>
    <s v=""/>
    <n v="704"/>
    <s v="-704"/>
    <x v="0"/>
    <x v="0"/>
    <x v="0"/>
    <x v="231"/>
    <x v="6"/>
    <s v="Currency of revenue"/>
    <s v="SAP"/>
    <s v="SAP"/>
    <x v="1"/>
    <x v="60"/>
    <m/>
    <s v="^(SAP)$"/>
    <n v="9"/>
    <x v="0"/>
    <x v="0"/>
    <x v="0"/>
    <x v="0"/>
    <x v="1"/>
    <x v="1"/>
    <b v="0"/>
    <x v="1"/>
    <x v="1"/>
    <n v="0"/>
    <x v="0"/>
    <b v="0"/>
    <b v="0"/>
    <b v="0"/>
    <b v="0"/>
    <b v="0"/>
    <b v="0"/>
    <b v="0"/>
    <b v="0"/>
    <b v="0"/>
    <b v="0"/>
    <b v="0"/>
    <x v="1"/>
    <x v="1"/>
    <n v="0"/>
    <x v="5"/>
    <x v="0"/>
  </r>
  <r>
    <m/>
    <s v="BPM"/>
    <x v="8"/>
    <x v="233"/>
    <x v="233"/>
    <x v="82"/>
    <x v="235"/>
    <s v="e.g. BU5-F1 = LOB1, BU5-NonF1 =LOB2_x000a_BU1 LOB NAME: HPE/ HPE(only) LOB NAME: AME/automative product (KOSTAL/AUO/GOGORO/BAIDU) "/>
    <x v="3"/>
    <m/>
    <s v="N/A"/>
    <s v="Confidential"/>
    <x v="2"/>
    <m/>
    <x v="8"/>
    <s v="BPM"/>
    <x v="6"/>
    <x v="3"/>
    <x v="0"/>
    <x v="1"/>
    <s v="DM_VOLUME_ACHIEVEMENT_RATE_QUARTERLY_TREND_SHIPMENT_SC"/>
    <s v="LOB_ID"/>
    <m/>
    <m/>
    <m/>
    <m/>
    <m/>
    <m/>
    <m/>
    <m/>
    <m/>
    <m/>
    <m/>
    <m/>
    <m/>
    <m/>
    <m/>
    <m/>
    <m/>
    <m/>
    <s v="資料清單"/>
    <x v="12"/>
    <x v="106"/>
    <x v="60"/>
    <x v="8"/>
    <e v="#N/A"/>
    <s v="LOB ID"/>
    <x v="233"/>
    <x v="82"/>
    <x v="0"/>
    <x v="235"/>
    <x v="6"/>
    <s v="IEC_STD_V10 &gt;&gt; Common &gt;&gt; AutoMetaDataLOB ID"/>
    <x v="3"/>
    <x v="1"/>
    <s v="LOB IDDimension"/>
    <s v="產品出貨達成率SC-達標趨勢(季)"/>
    <n v="409"/>
    <n v="700"/>
    <n v="0"/>
    <s v=""/>
    <n v="0"/>
    <n v="0"/>
    <n v="1155"/>
    <x v="96"/>
    <s v="Volume Achievement Rate Quarterly trend Shipment SC"/>
    <x v="66"/>
    <e v="#N/A"/>
    <x v="0"/>
    <s v="E.2.4.0:"/>
    <x v="176"/>
    <x v="176"/>
    <x v="668"/>
    <x v="233"/>
    <x v="233"/>
    <x v="236"/>
    <x v="0"/>
    <x v="1"/>
    <x v="0"/>
    <x v="2"/>
    <m/>
    <x v="0"/>
    <x v="3"/>
    <s v="Volume Achievement Rate Quarterly trend Shipment SC_LOB ID"/>
    <x v="705"/>
    <x v="3"/>
    <x v="0"/>
    <x v="3"/>
    <x v="0"/>
    <x v="0"/>
    <x v="0"/>
    <s v="DM_VOLUME_ACHIEVEMENT_RATE_QUARTERLY_TREND_SHIPMENT_SC"/>
    <s v="LOB_ID"/>
    <x v="95"/>
    <x v="188"/>
    <x v="0"/>
    <n v="8"/>
    <x v="4"/>
    <x v="4"/>
    <x v="0"/>
    <s v=""/>
    <s v=""/>
    <n v="705"/>
    <s v="-705"/>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VOLUME_ACHIEVEMENT_RATE_QUARTERLY_TREND_SHIPMENT_SC"/>
    <s v="REVENUE_PRODUCT_CATEGORY"/>
    <m/>
    <m/>
    <m/>
    <m/>
    <m/>
    <m/>
    <m/>
    <m/>
    <m/>
    <m/>
    <m/>
    <m/>
    <m/>
    <m/>
    <m/>
    <m/>
    <m/>
    <m/>
    <s v="資料清單"/>
    <x v="12"/>
    <x v="107"/>
    <x v="60"/>
    <x v="8"/>
    <e v="#N/A"/>
    <s v="Revenue product category"/>
    <x v="234"/>
    <x v="118"/>
    <x v="0"/>
    <x v="236"/>
    <x v="6"/>
    <s v="IEC_STD_V10 &gt;&gt; Common &gt;&gt; AutoMetaDataRevenue product category"/>
    <x v="3"/>
    <x v="1"/>
    <s v="營收產品類別Dimension"/>
    <s v="產品出貨達成率SC-達標趨勢(季)"/>
    <n v="410"/>
    <n v="700"/>
    <n v="0"/>
    <s v=""/>
    <n v="0"/>
    <n v="0"/>
    <n v="410"/>
    <x v="98"/>
    <s v="Volume Achievement Rate Quarterly trend Shipment SC"/>
    <x v="66"/>
    <e v="#N/A"/>
    <x v="0"/>
    <s v="E.2.4.0:"/>
    <x v="177"/>
    <x v="177"/>
    <x v="669"/>
    <x v="234"/>
    <x v="234"/>
    <x v="237"/>
    <x v="0"/>
    <x v="1"/>
    <x v="0"/>
    <x v="1"/>
    <m/>
    <x v="0"/>
    <x v="3"/>
    <s v="Volume Achievement Rate Quarterly trend Shipment SC_Revenue product category"/>
    <x v="706"/>
    <x v="3"/>
    <x v="0"/>
    <x v="3"/>
    <x v="0"/>
    <x v="0"/>
    <x v="0"/>
    <s v="DM_VOLUME_ACHIEVEMENT_RATE_QUARTERLY_TREND_SHIPMENT_SC"/>
    <s v="REVENUE_PRODUCT_CATEGORY"/>
    <x v="95"/>
    <x v="189"/>
    <x v="0"/>
    <n v="8"/>
    <x v="4"/>
    <x v="4"/>
    <x v="5"/>
    <s v=""/>
    <s v=""/>
    <n v="706"/>
    <s v="-706"/>
    <x v="0"/>
    <x v="0"/>
    <x v="0"/>
    <x v="234"/>
    <x v="6"/>
    <s v="Revenue product category"/>
    <s v="SAP"/>
    <s v="SAP"/>
    <x v="1"/>
    <x v="60"/>
    <m/>
    <s v="^(SAP)$"/>
    <n v="9"/>
    <x v="0"/>
    <x v="0"/>
    <x v="0"/>
    <x v="0"/>
    <x v="1"/>
    <x v="1"/>
    <b v="0"/>
    <x v="1"/>
    <x v="1"/>
    <n v="0"/>
    <x v="0"/>
    <b v="0"/>
    <b v="0"/>
    <b v="0"/>
    <b v="0"/>
    <b v="0"/>
    <b v="0"/>
    <b v="0"/>
    <b v="0"/>
    <b v="0"/>
    <b v="0"/>
    <b v="0"/>
    <x v="1"/>
    <x v="1"/>
    <n v="0"/>
    <x v="9"/>
    <x v="0"/>
  </r>
  <r>
    <m/>
    <s v="BPM"/>
    <x v="8"/>
    <x v="205"/>
    <x v="205"/>
    <x v="120"/>
    <x v="210"/>
    <s v="Data by day"/>
    <x v="4"/>
    <m/>
    <s v="N/A"/>
    <s v="Confidential"/>
    <x v="4"/>
    <m/>
    <x v="8"/>
    <s v="BPM"/>
    <x v="6"/>
    <x v="3"/>
    <x v="0"/>
    <x v="1"/>
    <s v="DM_VOLUME_ACHIEVEMENT_RATE_QUARTERLY_TREND_SHIPMENT_SC"/>
    <s v="ACTUAL_SHIPMENT"/>
    <m/>
    <m/>
    <m/>
    <m/>
    <m/>
    <m/>
    <m/>
    <m/>
    <m/>
    <m/>
    <m/>
    <m/>
    <m/>
    <m/>
    <m/>
    <m/>
    <m/>
    <m/>
    <s v="資料清單"/>
    <x v="12"/>
    <x v="108"/>
    <x v="60"/>
    <x v="8"/>
    <e v="#N/A"/>
    <s v="Actual shipment"/>
    <x v="205"/>
    <x v="120"/>
    <x v="0"/>
    <x v="210"/>
    <x v="6"/>
    <s v="IEC_STD_V10 &gt;&gt; Common &gt;&gt; AutoMetaDataActual shipment"/>
    <x v="4"/>
    <x v="1"/>
    <s v="實際出貨量Measure"/>
    <s v="產品出貨達成率SC-達標趨勢(季)"/>
    <n v="368"/>
    <n v="700"/>
    <n v="0"/>
    <s v=""/>
    <n v="0"/>
    <n v="0"/>
    <n v="412"/>
    <x v="92"/>
    <s v="Volume Achievement Rate Quarterly trend Shipment SC"/>
    <x v="66"/>
    <e v="#N/A"/>
    <x v="0"/>
    <s v="E.2.4.0:"/>
    <x v="178"/>
    <x v="178"/>
    <x v="670"/>
    <x v="205"/>
    <x v="205"/>
    <x v="303"/>
    <x v="0"/>
    <x v="1"/>
    <x v="0"/>
    <x v="4"/>
    <m/>
    <x v="0"/>
    <x v="4"/>
    <s v="Volume Achievement Rate Quarterly trend Shipment SC_Actual shipment"/>
    <x v="707"/>
    <x v="4"/>
    <x v="0"/>
    <x v="3"/>
    <x v="0"/>
    <x v="0"/>
    <x v="0"/>
    <s v="DM_VOLUME_ACHIEVEMENT_RATE_QUARTERLY_TREND_SHIPMENT_SC"/>
    <s v="ACTUAL_SHIPMENT"/>
    <x v="95"/>
    <x v="170"/>
    <x v="0"/>
    <n v="8"/>
    <x v="4"/>
    <x v="4"/>
    <x v="5"/>
    <s v=""/>
    <s v=""/>
    <n v="707"/>
    <s v="-707"/>
    <x v="0"/>
    <x v="0"/>
    <x v="0"/>
    <x v="205"/>
    <x v="6"/>
    <s v="Actual shipment"/>
    <s v="SAP"/>
    <s v="SAP"/>
    <x v="1"/>
    <x v="60"/>
    <m/>
    <s v="^(SAP)$"/>
    <n v="9"/>
    <x v="0"/>
    <x v="0"/>
    <x v="0"/>
    <x v="0"/>
    <x v="1"/>
    <x v="1"/>
    <b v="0"/>
    <x v="1"/>
    <x v="1"/>
    <n v="0"/>
    <x v="0"/>
    <b v="0"/>
    <b v="0"/>
    <b v="0"/>
    <b v="0"/>
    <b v="0"/>
    <b v="0"/>
    <b v="0"/>
    <b v="0"/>
    <b v="0"/>
    <b v="0"/>
    <b v="0"/>
    <x v="1"/>
    <x v="1"/>
    <n v="0"/>
    <x v="18"/>
    <x v="0"/>
  </r>
  <r>
    <m/>
    <s v="BPM"/>
    <x v="8"/>
    <x v="204"/>
    <x v="204"/>
    <x v="132"/>
    <x v="209"/>
    <s v="Data by month"/>
    <x v="4"/>
    <m/>
    <s v="N/A"/>
    <s v="Confidential"/>
    <x v="4"/>
    <m/>
    <x v="8"/>
    <s v="BPM"/>
    <x v="6"/>
    <x v="3"/>
    <x v="0"/>
    <x v="2"/>
    <s v="DM_VOLUME_ACHIEVEMENT_RATE_QUARTERLY_TREND_SHIPMENT_SC"/>
    <s v="AMOUNT_OF_TARGET_SHIPMENT"/>
    <m/>
    <m/>
    <m/>
    <m/>
    <m/>
    <m/>
    <m/>
    <m/>
    <m/>
    <m/>
    <m/>
    <m/>
    <m/>
    <m/>
    <m/>
    <m/>
    <m/>
    <m/>
    <s v="資料清單"/>
    <x v="12"/>
    <x v="109"/>
    <x v="60"/>
    <x v="8"/>
    <e v="#N/A"/>
    <s v="Amount of Target shipment"/>
    <x v="204"/>
    <x v="132"/>
    <x v="0"/>
    <x v="209"/>
    <x v="6"/>
    <s v="IEC_STD_V10 &gt;&gt; Common &gt;&gt; AutoMetaDataAmount of Target shipment"/>
    <x v="4"/>
    <x v="1"/>
    <s v="目標出貨量總額Measure"/>
    <s v="產品出貨達成率SC-達標趨勢(季)"/>
    <n v="367"/>
    <n v="700"/>
    <n v="0"/>
    <s v=""/>
    <n v="0"/>
    <n v="0"/>
    <n v="443"/>
    <x v="91"/>
    <s v="Volume Achievement Rate Quarterly trend Shipment SC"/>
    <x v="66"/>
    <e v="#N/A"/>
    <x v="0"/>
    <s v="E.2.4.0:"/>
    <x v="179"/>
    <x v="179"/>
    <x v="671"/>
    <x v="204"/>
    <x v="204"/>
    <x v="253"/>
    <x v="0"/>
    <x v="2"/>
    <x v="0"/>
    <x v="4"/>
    <m/>
    <x v="0"/>
    <x v="4"/>
    <s v="Volume Achievement Rate Quarterly trend Shipment SC_Amount of Target shipment"/>
    <x v="708"/>
    <x v="4"/>
    <x v="0"/>
    <x v="3"/>
    <x v="0"/>
    <x v="0"/>
    <x v="0"/>
    <s v="DM_VOLUME_ACHIEVEMENT_RATE_QUARTERLY_TREND_SHIPMENT_SC"/>
    <s v="AMOUNT_OF_TARGET_SHIPMENT"/>
    <x v="95"/>
    <x v="169"/>
    <x v="0"/>
    <n v="8"/>
    <x v="4"/>
    <x v="4"/>
    <x v="5"/>
    <s v=""/>
    <s v=""/>
    <n v="708"/>
    <s v="-708"/>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59"/>
    <x v="259"/>
    <x v="1"/>
    <x v="256"/>
    <s v="Data by month"/>
    <x v="4"/>
    <m/>
    <s v="N/A"/>
    <s v="Confidential"/>
    <x v="4"/>
    <m/>
    <x v="8"/>
    <s v="BPM"/>
    <x v="6"/>
    <x v="3"/>
    <x v="0"/>
    <x v="2"/>
    <s v="DM_VOLUME_ACHIEVEMENT_RATE_QUARTERLY_TREND_SHIPMENT_SC"/>
    <s v="AMOUNT_OF_ANNUAL_PLAN_SHIPMENT"/>
    <m/>
    <m/>
    <m/>
    <m/>
    <m/>
    <m/>
    <m/>
    <m/>
    <m/>
    <m/>
    <m/>
    <m/>
    <m/>
    <m/>
    <m/>
    <m/>
    <m/>
    <m/>
    <s v="資料清單"/>
    <x v="12"/>
    <x v="110"/>
    <x v="60"/>
    <x v="8"/>
    <e v="#N/A"/>
    <s v="Amount of Annual Plan Shipment"/>
    <x v="259"/>
    <x v="1"/>
    <x v="0"/>
    <x v="256"/>
    <x v="6"/>
    <s v="IEC_STD_V10 &gt;&gt; Common &gt;&gt; AutoMetaDataAmount of Annual Plan Shipment"/>
    <x v="4"/>
    <x v="1"/>
    <s v="年度目標的月出貨量總額Measure"/>
    <s v="產品出貨達成率SC-達標趨勢(季)"/>
    <n v="464"/>
    <n v="700"/>
    <n v="0"/>
    <s v=""/>
    <n v="0"/>
    <n v="0"/>
    <n v="464"/>
    <x v="133"/>
    <s v="Volume Achievement Rate Quarterly trend Shipment SC"/>
    <x v="66"/>
    <e v="#N/A"/>
    <x v="0"/>
    <s v="E.2.4.0:"/>
    <x v="180"/>
    <x v="180"/>
    <x v="672"/>
    <x v="259"/>
    <x v="259"/>
    <x v="253"/>
    <x v="0"/>
    <x v="2"/>
    <x v="0"/>
    <x v="4"/>
    <m/>
    <x v="0"/>
    <x v="4"/>
    <s v="Volume Achievement Rate Quarterly trend Shipment SC_Amount of Annual Plan Shipment"/>
    <x v="709"/>
    <x v="4"/>
    <x v="0"/>
    <x v="3"/>
    <x v="0"/>
    <x v="0"/>
    <x v="0"/>
    <s v="DM_VOLUME_ACHIEVEMENT_RATE_QUARTERLY_TREND_SHIPMENT_SC"/>
    <s v="AMOUNT_OF_ANNUAL_PLAN_SHIPMENT"/>
    <x v="95"/>
    <x v="210"/>
    <x v="0"/>
    <n v="8"/>
    <x v="4"/>
    <x v="4"/>
    <x v="5"/>
    <s v=""/>
    <s v=""/>
    <n v="709"/>
    <s v="-709"/>
    <x v="0"/>
    <x v="0"/>
    <x v="0"/>
    <x v="259"/>
    <x v="6"/>
    <s v="BPM setup a Plan shipment amount by period(year/month) and have yearly update then upload to dashboard"/>
    <s v="Upload"/>
    <s v="UPLOAD"/>
    <x v="2"/>
    <x v="60"/>
    <m/>
    <s v="^(Upload|UPLOAD)$"/>
    <n v="9"/>
    <x v="0"/>
    <x v="0"/>
    <x v="0"/>
    <x v="0"/>
    <x v="1"/>
    <x v="1"/>
    <b v="0"/>
    <x v="1"/>
    <x v="1"/>
    <n v="0"/>
    <x v="0"/>
    <b v="0"/>
    <b v="0"/>
    <b v="0"/>
    <b v="0"/>
    <b v="0"/>
    <b v="0"/>
    <b v="0"/>
    <b v="0"/>
    <b v="0"/>
    <b v="0"/>
    <b v="0"/>
    <x v="1"/>
    <x v="1"/>
    <n v="0"/>
    <x v="26"/>
    <x v="0"/>
  </r>
  <r>
    <m/>
    <s v="BPM"/>
    <x v="8"/>
    <x v="252"/>
    <x v="252"/>
    <x v="133"/>
    <x v="252"/>
    <s v="by quarter comparison"/>
    <x v="4"/>
    <m/>
    <s v="N/A"/>
    <s v="Confidential"/>
    <x v="5"/>
    <m/>
    <x v="8"/>
    <s v="BPM"/>
    <x v="6"/>
    <x v="3"/>
    <x v="0"/>
    <x v="0"/>
    <s v="DM_VOLUME_ACHIEVEMENT_RATE_QUARTERLY_TREND_SHIPMENT_SC"/>
    <s v="SHIPMENT_ACHIEVEMENT_RATE_(TARGET_VS_ACTUAL)"/>
    <m/>
    <m/>
    <m/>
    <m/>
    <m/>
    <m/>
    <m/>
    <m/>
    <m/>
    <m/>
    <m/>
    <m/>
    <m/>
    <m/>
    <m/>
    <m/>
    <m/>
    <m/>
    <s v="資料清單"/>
    <x v="12"/>
    <x v="111"/>
    <x v="60"/>
    <x v="8"/>
    <e v="#N/A"/>
    <s v="Shipment achievement rate (Target vs Actual)"/>
    <x v="252"/>
    <x v="133"/>
    <x v="0"/>
    <x v="252"/>
    <x v="6"/>
    <s v="IEC_STD_V10 &gt;&gt; Common &gt;&gt; AutoMetaDataShipment achievement rate (Target vs Actual)"/>
    <x v="4"/>
    <x v="1"/>
    <s v="出貨目標達成率Measure"/>
    <s v="產品出貨達成率SC-達標趨勢(季)"/>
    <n v="444"/>
    <n v="700"/>
    <n v="0"/>
    <s v=""/>
    <n v="0"/>
    <n v="0"/>
    <n v="444"/>
    <x v="134"/>
    <s v="Volume Achievement Rate Quarterly trend Shipment SC"/>
    <x v="66"/>
    <e v="#N/A"/>
    <x v="0"/>
    <s v="E.2.4.0:"/>
    <x v="181"/>
    <x v="181"/>
    <x v="673"/>
    <x v="252"/>
    <x v="252"/>
    <x v="254"/>
    <x v="0"/>
    <x v="0"/>
    <x v="0"/>
    <x v="5"/>
    <m/>
    <x v="0"/>
    <x v="4"/>
    <s v="Volume Achievement Rate Quarterly trend Shipment SC_Shipment achievement rate (Target vs Actual)"/>
    <x v="710"/>
    <x v="4"/>
    <x v="0"/>
    <x v="3"/>
    <x v="0"/>
    <x v="0"/>
    <x v="0"/>
    <s v="DM_VOLUME_ACHIEVEMENT_RATE_QUARTERLY_TREND_SHIPMENT_SC"/>
    <s v="SHIPMENT_ACHIEVEMENT_RATE_(TARGET_VS_ACTUAL)"/>
    <x v="95"/>
    <x v="205"/>
    <x v="0"/>
    <n v="8"/>
    <x v="4"/>
    <x v="4"/>
    <x v="5"/>
    <s v=""/>
    <s v=""/>
    <n v="710"/>
    <s v="-710"/>
    <x v="0"/>
    <x v="0"/>
    <x v="0"/>
    <x v="252"/>
    <x v="6"/>
    <s v="Actual shipment/Target shipment (%)"/>
    <s v=""/>
    <s v=""/>
    <x v="0"/>
    <x v="60"/>
    <m/>
    <s v="^()$"/>
    <n v="9"/>
    <x v="0"/>
    <x v="0"/>
    <x v="0"/>
    <x v="0"/>
    <x v="1"/>
    <x v="1"/>
    <b v="0"/>
    <x v="1"/>
    <x v="1"/>
    <n v="0"/>
    <x v="0"/>
    <b v="0"/>
    <b v="0"/>
    <b v="0"/>
    <b v="0"/>
    <b v="0"/>
    <b v="0"/>
    <b v="0"/>
    <b v="0"/>
    <b v="0"/>
    <b v="0"/>
    <b v="0"/>
    <x v="1"/>
    <x v="1"/>
    <n v="0"/>
    <x v="46"/>
    <x v="0"/>
  </r>
  <r>
    <m/>
    <s v="BPM"/>
    <x v="8"/>
    <x v="260"/>
    <x v="260"/>
    <x v="139"/>
    <x v="257"/>
    <s v="by quarter comparison"/>
    <x v="4"/>
    <m/>
    <s v="N/A"/>
    <s v="Confidential"/>
    <x v="5"/>
    <m/>
    <x v="8"/>
    <s v="BPM"/>
    <x v="6"/>
    <x v="3"/>
    <x v="0"/>
    <x v="0"/>
    <s v="DM_VOLUME_ACHIEVEMENT_RATE_QUARTERLY_TREND_SHIPMENT_SC"/>
    <s v="SHIPMENT_ACHIEVEMENT_RATE_(ANNUAL_PLAN_VS_ACTUAL)"/>
    <m/>
    <m/>
    <m/>
    <m/>
    <m/>
    <m/>
    <m/>
    <m/>
    <m/>
    <m/>
    <m/>
    <m/>
    <m/>
    <m/>
    <m/>
    <m/>
    <m/>
    <m/>
    <s v="資料清單"/>
    <x v="12"/>
    <x v="112"/>
    <x v="60"/>
    <x v="8"/>
    <e v="#N/A"/>
    <s v="Shipment achievement rate (Annual plan vs Actual)"/>
    <x v="260"/>
    <x v="139"/>
    <x v="0"/>
    <x v="257"/>
    <x v="6"/>
    <s v="IEC_STD_V10 &gt;&gt; Common &gt;&gt; AutoMetaDataShipment achievement rate (Annual plan vs Actual)"/>
    <x v="4"/>
    <x v="1"/>
    <s v="出貨計畫達成率Measure"/>
    <s v="產品出貨達成率SC-達標趨勢(季)"/>
    <n v="465"/>
    <n v="700"/>
    <n v="0"/>
    <s v=""/>
    <n v="0"/>
    <n v="0"/>
    <n v="465"/>
    <x v="135"/>
    <s v="Volume Achievement Rate Quarterly trend Shipment SC"/>
    <x v="66"/>
    <e v="#N/A"/>
    <x v="0"/>
    <s v="E.2.4.0:"/>
    <x v="182"/>
    <x v="182"/>
    <x v="674"/>
    <x v="260"/>
    <x v="260"/>
    <x v="254"/>
    <x v="0"/>
    <x v="0"/>
    <x v="0"/>
    <x v="5"/>
    <m/>
    <x v="0"/>
    <x v="4"/>
    <s v="Volume Achievement Rate Quarterly trend Shipment SC_Shipment achievement rate (Annual plan vs Actual)"/>
    <x v="711"/>
    <x v="4"/>
    <x v="0"/>
    <x v="3"/>
    <x v="0"/>
    <x v="0"/>
    <x v="0"/>
    <s v="DM_VOLUME_ACHIEVEMENT_RATE_QUARTERLY_TREND_SHIPMENT_SC"/>
    <s v="SHIPMENT_ACHIEVEMENT_RATE_(ANNUAL_PLAN_VS_ACTUAL)"/>
    <x v="95"/>
    <x v="211"/>
    <x v="0"/>
    <n v="8"/>
    <x v="4"/>
    <x v="4"/>
    <x v="5"/>
    <s v=""/>
    <s v=""/>
    <n v="711"/>
    <s v="-711"/>
    <x v="0"/>
    <x v="0"/>
    <x v="0"/>
    <x v="260"/>
    <x v="6"/>
    <s v="Actual shipment/Annual plan shipment (%)"/>
    <s v=""/>
    <s v=""/>
    <x v="0"/>
    <x v="60"/>
    <m/>
    <s v="^()$"/>
    <n v="9"/>
    <x v="0"/>
    <x v="0"/>
    <x v="0"/>
    <x v="0"/>
    <x v="1"/>
    <x v="1"/>
    <b v="0"/>
    <x v="1"/>
    <x v="1"/>
    <n v="0"/>
    <x v="0"/>
    <b v="0"/>
    <b v="0"/>
    <b v="0"/>
    <b v="0"/>
    <b v="0"/>
    <b v="0"/>
    <b v="0"/>
    <b v="0"/>
    <b v="0"/>
    <b v="0"/>
    <b v="0"/>
    <x v="1"/>
    <x v="1"/>
    <n v="0"/>
    <x v="42"/>
    <x v="1"/>
  </r>
  <r>
    <m/>
    <s v="BPM"/>
    <x v="8"/>
    <x v="240"/>
    <x v="240"/>
    <x v="1"/>
    <x v="240"/>
    <s v="2022Qx vs 2021 Qx"/>
    <x v="4"/>
    <m/>
    <s v="N/A"/>
    <s v="Confidential"/>
    <x v="4"/>
    <m/>
    <x v="8"/>
    <s v="BPM"/>
    <x v="6"/>
    <x v="3"/>
    <x v="0"/>
    <x v="0"/>
    <s v="DM_VOLUME_ACHIEVEMENT_RATE_QUARTERLY_TREND_SHIPMENT_SC"/>
    <s v="SHIPMENT_YOY"/>
    <m/>
    <m/>
    <m/>
    <m/>
    <m/>
    <m/>
    <m/>
    <m/>
    <m/>
    <m/>
    <m/>
    <m/>
    <m/>
    <m/>
    <m/>
    <m/>
    <m/>
    <m/>
    <s v="資料清單"/>
    <x v="12"/>
    <x v="113"/>
    <x v="60"/>
    <x v="8"/>
    <e v="#N/A"/>
    <s v="Shipment YoY"/>
    <x v="240"/>
    <x v="1"/>
    <x v="0"/>
    <x v="240"/>
    <x v="6"/>
    <s v="IEC_STD_V10 &gt;&gt; Common &gt;&gt; AutoMetaDataShipment YoY"/>
    <x v="4"/>
    <x v="1"/>
    <s v="出貨量年度變化Measure"/>
    <s v="產品出貨達成率SC-達標趨勢(季)"/>
    <n v="418"/>
    <n v="700"/>
    <n v="0"/>
    <s v=""/>
    <n v="0"/>
    <n v="0"/>
    <n v="418"/>
    <x v="136"/>
    <s v="Volume Achievement Rate Quarterly trend Shipment SC"/>
    <x v="66"/>
    <e v="#N/A"/>
    <x v="0"/>
    <s v="E.2.4.0:"/>
    <x v="183"/>
    <x v="183"/>
    <x v="675"/>
    <x v="240"/>
    <x v="240"/>
    <x v="242"/>
    <x v="0"/>
    <x v="0"/>
    <x v="0"/>
    <x v="4"/>
    <m/>
    <x v="0"/>
    <x v="4"/>
    <s v="Volume Achievement Rate Quarterly trend Shipment SC_Shipment YoY"/>
    <x v="712"/>
    <x v="4"/>
    <x v="0"/>
    <x v="3"/>
    <x v="0"/>
    <x v="0"/>
    <x v="0"/>
    <s v="DM_VOLUME_ACHIEVEMENT_RATE_QUARTERLY_TREND_SHIPMENT_SC"/>
    <s v="SHIPMENT_YOY"/>
    <x v="95"/>
    <x v="195"/>
    <x v="0"/>
    <n v="8"/>
    <x v="4"/>
    <x v="4"/>
    <x v="5"/>
    <s v=""/>
    <s v=""/>
    <n v="712"/>
    <s v="-712"/>
    <x v="0"/>
    <x v="0"/>
    <x v="0"/>
    <x v="240"/>
    <x v="6"/>
    <s v="by quarter comparison"/>
    <s v=""/>
    <s v=""/>
    <x v="0"/>
    <x v="60"/>
    <m/>
    <s v="^()$"/>
    <n v="9"/>
    <x v="0"/>
    <x v="0"/>
    <x v="0"/>
    <x v="0"/>
    <x v="1"/>
    <x v="1"/>
    <b v="0"/>
    <x v="1"/>
    <x v="1"/>
    <n v="0"/>
    <x v="0"/>
    <b v="0"/>
    <b v="0"/>
    <b v="0"/>
    <b v="0"/>
    <b v="0"/>
    <b v="0"/>
    <b v="0"/>
    <b v="0"/>
    <b v="0"/>
    <b v="0"/>
    <b v="0"/>
    <x v="1"/>
    <x v="1"/>
    <n v="0"/>
    <x v="2"/>
    <x v="0"/>
  </r>
  <r>
    <m/>
    <s v="BPM"/>
    <x v="8"/>
    <x v="241"/>
    <x v="241"/>
    <x v="1"/>
    <x v="242"/>
    <s v="Accumulated shipment volume till date"/>
    <x v="4"/>
    <m/>
    <s v="N/A"/>
    <s v="Confidential"/>
    <x v="4"/>
    <m/>
    <x v="8"/>
    <s v="BPM"/>
    <x v="6"/>
    <x v="3"/>
    <x v="0"/>
    <x v="0"/>
    <s v="DM_VOLUME_ACHIEVEMENT_RATE_QUARTERLY_TREND_SHIPMENT_SC"/>
    <s v="SHIPMENT_VOLUME_YTD"/>
    <m/>
    <m/>
    <m/>
    <m/>
    <m/>
    <m/>
    <m/>
    <m/>
    <m/>
    <m/>
    <m/>
    <m/>
    <m/>
    <m/>
    <m/>
    <m/>
    <m/>
    <m/>
    <s v="資料清單"/>
    <x v="12"/>
    <x v="114"/>
    <x v="60"/>
    <x v="8"/>
    <e v="#N/A"/>
    <s v="Shipment volume YTD"/>
    <x v="241"/>
    <x v="1"/>
    <x v="0"/>
    <x v="242"/>
    <x v="6"/>
    <s v="IEC_STD_V10 &gt;&gt; Common &gt;&gt; AutoMetaDataShipment volume YTD"/>
    <x v="4"/>
    <x v="1"/>
    <s v="出貨量年度累計Measure"/>
    <s v="產品出貨達成率SC-達標趨勢(季)"/>
    <n v="419"/>
    <n v="700"/>
    <n v="0"/>
    <s v=""/>
    <n v="0"/>
    <n v="0"/>
    <n v="419"/>
    <x v="137"/>
    <s v="Volume Achievement Rate Quarterly trend Shipment SC"/>
    <x v="66"/>
    <e v="#N/A"/>
    <x v="0"/>
    <s v="E.2.4.0:"/>
    <x v="184"/>
    <x v="184"/>
    <x v="676"/>
    <x v="241"/>
    <x v="241"/>
    <x v="244"/>
    <x v="0"/>
    <x v="0"/>
    <x v="0"/>
    <x v="4"/>
    <m/>
    <x v="0"/>
    <x v="4"/>
    <s v="Volume Achievement Rate Quarterly trend Shipment SC_Shipment volume YTD"/>
    <x v="713"/>
    <x v="4"/>
    <x v="0"/>
    <x v="3"/>
    <x v="0"/>
    <x v="0"/>
    <x v="0"/>
    <s v="DM_VOLUME_ACHIEVEMENT_RATE_QUARTERLY_TREND_SHIPMENT_SC"/>
    <s v="SHIPMENT_VOLUME_YTD"/>
    <x v="95"/>
    <x v="196"/>
    <x v="0"/>
    <n v="8"/>
    <x v="4"/>
    <x v="4"/>
    <x v="5"/>
    <s v=""/>
    <s v=""/>
    <n v="713"/>
    <s v="-713"/>
    <x v="0"/>
    <x v="0"/>
    <x v="0"/>
    <x v="241"/>
    <x v="6"/>
    <s v="Year to date shipment volume"/>
    <s v=""/>
    <s v=""/>
    <x v="0"/>
    <x v="60"/>
    <m/>
    <s v="^()$"/>
    <n v="9"/>
    <x v="0"/>
    <x v="0"/>
    <x v="0"/>
    <x v="0"/>
    <x v="1"/>
    <x v="1"/>
    <b v="0"/>
    <x v="1"/>
    <x v="1"/>
    <n v="0"/>
    <x v="0"/>
    <b v="0"/>
    <b v="0"/>
    <b v="0"/>
    <b v="0"/>
    <b v="0"/>
    <b v="0"/>
    <b v="0"/>
    <b v="0"/>
    <b v="0"/>
    <b v="0"/>
    <b v="0"/>
    <x v="1"/>
    <x v="1"/>
    <n v="0"/>
    <x v="5"/>
    <x v="0"/>
  </r>
  <r>
    <m/>
    <s v="BPM"/>
    <x v="8"/>
    <x v="318"/>
    <x v="321"/>
    <x v="1"/>
    <x v="230"/>
    <s v="　"/>
    <x v="0"/>
    <m/>
    <s v="　"/>
    <s v="Confidential"/>
    <x v="10"/>
    <s v="　"/>
    <x v="8"/>
    <s v="BPM"/>
    <x v="6"/>
    <x v="3"/>
    <x v="0"/>
    <x v="0"/>
    <s v="DM_VOLUME_ACHIEVEMENT_RATE_MONTHLY_TREND_SHIPMENT_SC"/>
    <m/>
    <m/>
    <m/>
    <m/>
    <m/>
    <m/>
    <m/>
    <m/>
    <m/>
    <m/>
    <m/>
    <m/>
    <m/>
    <m/>
    <m/>
    <m/>
    <m/>
    <m/>
    <m/>
    <s v="資料清單"/>
    <x v="12"/>
    <x v="115"/>
    <x v="60"/>
    <x v="8"/>
    <e v="#N/A"/>
    <s v="Volume Achievement Rate Monthly trend Shipment SC"/>
    <x v="321"/>
    <x v="1"/>
    <x v="0"/>
    <x v="230"/>
    <x v="6"/>
    <s v="IEC_STD_V10 &gt;&gt; Common &gt;&gt; AutoMetaDataVolume Achievement Rate Monthly trend Shipment SC"/>
    <x v="0"/>
    <x v="1"/>
    <s v="產品出貨達成率SC-達標趨勢(月)Concept"/>
    <s v="產品出貨達成率SC-達標趨勢(月)"/>
    <n v="716"/>
    <n v="0"/>
    <e v="#N/A"/>
    <s v=""/>
    <n v="0"/>
    <n v="0"/>
    <n v="0"/>
    <x v="0"/>
    <s v=""/>
    <x v="0"/>
    <s v=""/>
    <x v="53"/>
    <s v="E.2.4.0:"/>
    <x v="185"/>
    <x v="185"/>
    <x v="677"/>
    <x v="318"/>
    <x v="321"/>
    <x v="231"/>
    <x v="29"/>
    <x v="0"/>
    <x v="0"/>
    <x v="0"/>
    <m/>
    <x v="0"/>
    <x v="0"/>
    <s v="Volume Achievement Rate Monthly trend Shipment SC"/>
    <x v="714"/>
    <x v="0"/>
    <x v="0"/>
    <x v="3"/>
    <x v="0"/>
    <x v="0"/>
    <x v="0"/>
    <s v="DM_VOLUME_ACHIEVEMENT_RATE_MONTHLY_TREND_SHIPMENT_SC"/>
    <s v=""/>
    <x v="96"/>
    <x v="0"/>
    <x v="0"/>
    <n v="8"/>
    <x v="4"/>
    <x v="4"/>
    <x v="5"/>
    <s v=""/>
    <s v=""/>
    <n v="714"/>
    <s v="-714"/>
    <x v="0"/>
    <x v="0"/>
    <x v="0"/>
    <x v="321"/>
    <x v="6"/>
    <s v="　"/>
    <s v=""/>
    <s v=""/>
    <x v="0"/>
    <x v="60"/>
    <m/>
    <s v="^()$"/>
    <n v="9"/>
    <x v="0"/>
    <x v="0"/>
    <x v="0"/>
    <x v="0"/>
    <x v="0"/>
    <x v="1"/>
    <b v="0"/>
    <x v="1"/>
    <x v="0"/>
    <n v="0"/>
    <x v="0"/>
    <b v="0"/>
    <b v="0"/>
    <b v="0"/>
    <b v="0"/>
    <b v="0"/>
    <b v="0"/>
    <b v="0"/>
    <b v="0"/>
    <b v="0"/>
    <b v="0"/>
    <b v="0"/>
    <x v="1"/>
    <x v="1"/>
    <n v="0"/>
    <x v="42"/>
    <x v="1"/>
  </r>
  <r>
    <m/>
    <s v="BPM"/>
    <x v="8"/>
    <x v="235"/>
    <x v="235"/>
    <x v="159"/>
    <x v="308"/>
    <s v="Product sales/B&amp;S revenue/RMA/Warranty_x000a_/NRE/Other income"/>
    <x v="3"/>
    <m/>
    <s v="N/A"/>
    <s v="Confidential"/>
    <x v="1"/>
    <m/>
    <x v="8"/>
    <s v="BPM"/>
    <x v="6"/>
    <x v="3"/>
    <x v="0"/>
    <x v="1"/>
    <s v="DM_VOLUME_ACHIEVEMENT_RATE_MONTHLY_TREND_SHIPMENT_SC"/>
    <s v="REVENUE_CONTENT"/>
    <m/>
    <m/>
    <m/>
    <m/>
    <m/>
    <m/>
    <m/>
    <m/>
    <m/>
    <m/>
    <m/>
    <m/>
    <m/>
    <m/>
    <m/>
    <m/>
    <m/>
    <m/>
    <s v="資料清單"/>
    <x v="12"/>
    <x v="116"/>
    <x v="60"/>
    <x v="8"/>
    <e v="#N/A"/>
    <s v="Revenue content"/>
    <x v="235"/>
    <x v="159"/>
    <x v="0"/>
    <x v="308"/>
    <x v="6"/>
    <s v="IEC_STD_V10 &gt;&gt; Common &gt;&gt; AutoMetaDataRevenue content"/>
    <x v="3"/>
    <x v="1"/>
    <s v="營收類別Dimension"/>
    <s v="產品出貨達成率SC-達標趨勢(月)"/>
    <n v="411"/>
    <n v="716"/>
    <n v="0"/>
    <s v=""/>
    <n v="0"/>
    <n v="0"/>
    <n v="411"/>
    <x v="99"/>
    <s v="Volume Achievement Rate Monthly trend Shipment SC"/>
    <x v="67"/>
    <e v="#N/A"/>
    <x v="0"/>
    <s v="E.2.4.0:"/>
    <x v="186"/>
    <x v="186"/>
    <x v="678"/>
    <x v="235"/>
    <x v="235"/>
    <x v="295"/>
    <x v="0"/>
    <x v="1"/>
    <x v="0"/>
    <x v="1"/>
    <m/>
    <x v="0"/>
    <x v="3"/>
    <s v="Volume Achievement Rate Monthly trend Shipment SC_Revenue content"/>
    <x v="715"/>
    <x v="3"/>
    <x v="0"/>
    <x v="3"/>
    <x v="0"/>
    <x v="0"/>
    <x v="0"/>
    <s v="DM_VOLUME_ACHIEVEMENT_RATE_MONTHLY_TREND_SHIPMENT_SC"/>
    <s v="REVENUE_CONTENT"/>
    <x v="96"/>
    <x v="190"/>
    <x v="0"/>
    <n v="8"/>
    <x v="4"/>
    <x v="4"/>
    <x v="5"/>
    <s v=""/>
    <s v=""/>
    <n v="715"/>
    <s v="-715"/>
    <x v="0"/>
    <x v="0"/>
    <x v="0"/>
    <x v="235"/>
    <x v="6"/>
    <s v="Product sales, RMA, Warranty, NRE, …"/>
    <s v="SAP"/>
    <s v="SAP"/>
    <x v="1"/>
    <x v="60"/>
    <m/>
    <s v="^(SAP)$"/>
    <n v="9"/>
    <x v="0"/>
    <x v="0"/>
    <x v="0"/>
    <x v="0"/>
    <x v="1"/>
    <x v="1"/>
    <b v="0"/>
    <x v="1"/>
    <x v="1"/>
    <n v="0"/>
    <x v="0"/>
    <b v="0"/>
    <b v="0"/>
    <b v="0"/>
    <b v="0"/>
    <b v="0"/>
    <b v="0"/>
    <b v="0"/>
    <b v="0"/>
    <b v="0"/>
    <b v="0"/>
    <b v="0"/>
    <x v="1"/>
    <x v="1"/>
    <n v="0"/>
    <x v="18"/>
    <x v="0"/>
  </r>
  <r>
    <m/>
    <s v="BPM"/>
    <x v="8"/>
    <x v="180"/>
    <x v="180"/>
    <x v="81"/>
    <x v="233"/>
    <s v="EBG: BU1, BU2, BU5, BU6, NIDC_x000a_AME, 5G (new BG)"/>
    <x v="3"/>
    <m/>
    <s v="N/A"/>
    <s v="Confidential"/>
    <x v="2"/>
    <m/>
    <x v="8"/>
    <s v="BPM"/>
    <x v="6"/>
    <x v="3"/>
    <x v="0"/>
    <x v="1"/>
    <s v="DM_VOLUME_ACHIEVEMENT_RATE_MONTHLY_TREND_SHIPMENT_SC"/>
    <s v="BU_CODE"/>
    <m/>
    <m/>
    <m/>
    <m/>
    <m/>
    <m/>
    <m/>
    <m/>
    <m/>
    <m/>
    <m/>
    <m/>
    <m/>
    <m/>
    <m/>
    <m/>
    <m/>
    <m/>
    <s v="資料清單"/>
    <x v="12"/>
    <x v="117"/>
    <x v="60"/>
    <x v="8"/>
    <e v="#N/A"/>
    <s v="BU Code"/>
    <x v="180"/>
    <x v="81"/>
    <x v="0"/>
    <x v="233"/>
    <x v="6"/>
    <s v="IEC_STD_V10 &gt;&gt; Common &gt;&gt; AutoMetaDataBU Code"/>
    <x v="3"/>
    <x v="1"/>
    <s v="事業處代碼Dimension"/>
    <s v="產品出貨達成率SC-達標趨勢(月)"/>
    <n v="343"/>
    <n v="716"/>
    <n v="0"/>
    <s v=""/>
    <n v="0"/>
    <n v="0"/>
    <n v="515"/>
    <x v="81"/>
    <s v="Volume Achievement Rate Monthly trend Shipment SC"/>
    <x v="67"/>
    <e v="#N/A"/>
    <x v="0"/>
    <s v="E.2.4.0:"/>
    <x v="187"/>
    <x v="187"/>
    <x v="679"/>
    <x v="180"/>
    <x v="180"/>
    <x v="234"/>
    <x v="0"/>
    <x v="1"/>
    <x v="0"/>
    <x v="2"/>
    <m/>
    <x v="0"/>
    <x v="3"/>
    <s v="Volume Achievement Rate Monthly trend Shipment SC_BU Code"/>
    <x v="716"/>
    <x v="3"/>
    <x v="0"/>
    <x v="3"/>
    <x v="0"/>
    <x v="0"/>
    <x v="0"/>
    <s v="DM_VOLUME_ACHIEVEMENT_RATE_MONTHLY_TREND_SHIPMENT_SC"/>
    <s v="BU_CODE"/>
    <x v="96"/>
    <x v="145"/>
    <x v="0"/>
    <n v="8"/>
    <x v="4"/>
    <x v="4"/>
    <x v="0"/>
    <s v=""/>
    <s v=""/>
    <n v="716"/>
    <s v="-716"/>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VOLUME_ACHIEVEMENT_RATE_MONTHLY_TREND_SHIPMENT_SC"/>
    <s v="BG_CODE"/>
    <m/>
    <m/>
    <m/>
    <m/>
    <m/>
    <m/>
    <m/>
    <m/>
    <m/>
    <m/>
    <m/>
    <m/>
    <m/>
    <m/>
    <m/>
    <m/>
    <m/>
    <m/>
    <s v="資料清單"/>
    <x v="12"/>
    <x v="118"/>
    <x v="60"/>
    <x v="8"/>
    <e v="#N/A"/>
    <s v="BG Code"/>
    <x v="2"/>
    <x v="0"/>
    <x v="0"/>
    <x v="184"/>
    <x v="6"/>
    <s v="IEC_STD_V10 &gt;&gt; Common &gt;&gt; AutoMetaDataBG Code"/>
    <x v="3"/>
    <x v="1"/>
    <s v="事業群代碼Dimension"/>
    <s v="產品出貨達成率SC-達標趨勢(月)"/>
    <n v="4"/>
    <n v="716"/>
    <n v="0"/>
    <s v=""/>
    <n v="0"/>
    <n v="0"/>
    <n v="4"/>
    <x v="2"/>
    <s v="Volume Achievement Rate Monthly trend Shipment SC"/>
    <x v="67"/>
    <e v="#N/A"/>
    <x v="0"/>
    <s v="E.2.4.0:"/>
    <x v="188"/>
    <x v="188"/>
    <x v="680"/>
    <x v="2"/>
    <x v="2"/>
    <x v="196"/>
    <x v="0"/>
    <x v="1"/>
    <x v="0"/>
    <x v="2"/>
    <m/>
    <x v="0"/>
    <x v="3"/>
    <s v="Volume Achievement Rate Monthly trend Shipment SC_BG Code"/>
    <x v="717"/>
    <x v="3"/>
    <x v="0"/>
    <x v="3"/>
    <x v="0"/>
    <x v="0"/>
    <x v="0"/>
    <s v="DM_VOLUME_ACHIEVEMENT_RATE_MONTHLY_TREND_SHIPMENT_SC"/>
    <s v="BG_CODE"/>
    <x v="96"/>
    <x v="2"/>
    <x v="0"/>
    <n v="8"/>
    <x v="4"/>
    <x v="4"/>
    <x v="0"/>
    <s v=""/>
    <s v=""/>
    <n v="717"/>
    <s v="-717"/>
    <x v="0"/>
    <x v="0"/>
    <x v="0"/>
    <x v="2"/>
    <x v="6"/>
    <s v="Business group"/>
    <s v="SAP"/>
    <s v="SAP"/>
    <x v="1"/>
    <x v="60"/>
    <m/>
    <s v="^(SAP)$"/>
    <n v="9"/>
    <x v="0"/>
    <x v="0"/>
    <x v="0"/>
    <x v="0"/>
    <x v="1"/>
    <x v="1"/>
    <b v="0"/>
    <x v="1"/>
    <x v="1"/>
    <n v="0"/>
    <x v="0"/>
    <b v="0"/>
    <b v="0"/>
    <b v="0"/>
    <b v="0"/>
    <b v="0"/>
    <b v="0"/>
    <b v="0"/>
    <b v="0"/>
    <b v="0"/>
    <b v="0"/>
    <b v="0"/>
    <x v="1"/>
    <x v="1"/>
    <n v="0"/>
    <x v="1"/>
    <x v="0"/>
  </r>
  <r>
    <m/>
    <s v="BPM"/>
    <x v="8"/>
    <x v="232"/>
    <x v="232"/>
    <x v="117"/>
    <x v="312"/>
    <s v="IPT, TAO, ICZ, IMX"/>
    <x v="3"/>
    <m/>
    <s v="N/A"/>
    <s v="Confidential"/>
    <x v="2"/>
    <m/>
    <x v="8"/>
    <s v="BPM"/>
    <x v="6"/>
    <x v="3"/>
    <x v="0"/>
    <x v="1"/>
    <s v="DM_VOLUME_ACHIEVEMENT_RATE_MONTHLY_TREND_SHIPMENT_SC"/>
    <s v="SITE"/>
    <m/>
    <m/>
    <m/>
    <m/>
    <m/>
    <m/>
    <m/>
    <m/>
    <m/>
    <m/>
    <m/>
    <m/>
    <m/>
    <m/>
    <m/>
    <m/>
    <m/>
    <m/>
    <s v="資料清單"/>
    <x v="12"/>
    <x v="119"/>
    <x v="60"/>
    <x v="8"/>
    <e v="#N/A"/>
    <s v="Site"/>
    <x v="232"/>
    <x v="117"/>
    <x v="0"/>
    <x v="312"/>
    <x v="6"/>
    <s v="IEC_STD_V10 &gt;&gt; Common &gt;&gt; AutoMetaDataSite"/>
    <x v="3"/>
    <x v="1"/>
    <s v="廠區Dimension"/>
    <s v="產品出貨達成率SC-達標趨勢(月)"/>
    <n v="408"/>
    <n v="716"/>
    <n v="0"/>
    <s v=""/>
    <n v="0"/>
    <n v="0"/>
    <n v="488"/>
    <x v="95"/>
    <s v="Volume Achievement Rate Monthly trend Shipment SC"/>
    <x v="67"/>
    <e v="#N/A"/>
    <x v="0"/>
    <s v="E.2.4.0:"/>
    <x v="189"/>
    <x v="189"/>
    <x v="681"/>
    <x v="232"/>
    <x v="232"/>
    <x v="235"/>
    <x v="0"/>
    <x v="1"/>
    <x v="0"/>
    <x v="2"/>
    <m/>
    <x v="0"/>
    <x v="3"/>
    <s v="Volume Achievement Rate Monthly trend Shipment SC_Site"/>
    <x v="718"/>
    <x v="3"/>
    <x v="0"/>
    <x v="3"/>
    <x v="0"/>
    <x v="0"/>
    <x v="0"/>
    <s v="DM_VOLUME_ACHIEVEMENT_RATE_MONTHLY_TREND_SHIPMENT_SC"/>
    <s v="SITE"/>
    <x v="96"/>
    <x v="187"/>
    <x v="0"/>
    <n v="8"/>
    <x v="4"/>
    <x v="4"/>
    <x v="6"/>
    <s v=""/>
    <s v=""/>
    <n v="718"/>
    <s v="-718"/>
    <x v="0"/>
    <x v="0"/>
    <x v="0"/>
    <x v="232"/>
    <x v="6"/>
    <s v="Shipment from site, SO plant"/>
    <s v="SAP"/>
    <s v="SAP"/>
    <x v="1"/>
    <x v="60"/>
    <m/>
    <s v="^(SAP)$"/>
    <n v="9"/>
    <x v="0"/>
    <x v="0"/>
    <x v="0"/>
    <x v="0"/>
    <x v="1"/>
    <x v="1"/>
    <b v="0"/>
    <x v="1"/>
    <x v="1"/>
    <n v="0"/>
    <x v="0"/>
    <b v="0"/>
    <b v="0"/>
    <b v="0"/>
    <b v="1"/>
    <b v="1"/>
    <b v="1"/>
    <b v="0"/>
    <b v="0"/>
    <b v="0"/>
    <b v="0"/>
    <b v="0"/>
    <x v="0"/>
    <x v="12"/>
    <n v="0"/>
    <x v="43"/>
    <x v="0"/>
  </r>
  <r>
    <m/>
    <s v="BPM"/>
    <x v="8"/>
    <x v="312"/>
    <x v="315"/>
    <x v="160"/>
    <x v="309"/>
    <s v="Shipment date and display in year and month"/>
    <x v="3"/>
    <s v="Shipment Target_Target Shipment Month"/>
    <s v="Annual Plan Shipment_Annual plan Shipment Month"/>
    <s v="Confidential"/>
    <x v="3"/>
    <m/>
    <x v="8"/>
    <s v="BPM"/>
    <x v="6"/>
    <x v="3"/>
    <x v="0"/>
    <x v="1"/>
    <s v="DM_VOLUME_ACHIEVEMENT_RATE_MONTHLY_TREND_SHIPMENT_SC"/>
    <s v="SHIPMENT_DATE"/>
    <m/>
    <m/>
    <m/>
    <m/>
    <m/>
    <m/>
    <m/>
    <m/>
    <m/>
    <m/>
    <m/>
    <m/>
    <m/>
    <m/>
    <m/>
    <m/>
    <m/>
    <m/>
    <s v="資料清單"/>
    <x v="12"/>
    <x v="120"/>
    <x v="60"/>
    <x v="8"/>
    <e v="#N/A"/>
    <s v="Shipment date"/>
    <x v="315"/>
    <x v="160"/>
    <x v="0"/>
    <x v="309"/>
    <x v="6"/>
    <s v="IEC_STD_V10 &gt;&gt; Common &gt;&gt; AutoMetaDataShipment date"/>
    <x v="3"/>
    <x v="1"/>
    <s v="出貨日期Dimension"/>
    <s v="產品出貨達成率SC-達標趨勢(月)"/>
    <n v="627"/>
    <n v="716"/>
    <e v="#N/A"/>
    <s v=""/>
    <n v="0"/>
    <e v="#N/A"/>
    <e v="#N/A"/>
    <x v="127"/>
    <s v="Volume Achievement Rate Monthly trend Shipment SC"/>
    <x v="67"/>
    <e v="#N/A"/>
    <x v="55"/>
    <s v="E.2.4.0:"/>
    <x v="190"/>
    <x v="190"/>
    <x v="682"/>
    <x v="312"/>
    <x v="315"/>
    <x v="297"/>
    <x v="0"/>
    <x v="1"/>
    <x v="0"/>
    <x v="3"/>
    <m/>
    <x v="0"/>
    <x v="3"/>
    <s v="Volume Achievement Rate Monthly trend Shipment SC_Shipment date"/>
    <x v="719"/>
    <x v="3"/>
    <x v="0"/>
    <x v="3"/>
    <x v="0"/>
    <x v="0"/>
    <x v="0"/>
    <s v="DM_VOLUME_ACHIEVEMENT_RATE_MONTHLY_TREND_SHIPMENT_SC"/>
    <s v="SHIPMENT_DATE"/>
    <x v="96"/>
    <x v="250"/>
    <x v="0"/>
    <n v="8"/>
    <x v="4"/>
    <x v="4"/>
    <x v="3"/>
    <s v=""/>
    <s v=""/>
    <n v="719"/>
    <s v="-719"/>
    <x v="0"/>
    <x v="0"/>
    <x v="0"/>
    <x v="315"/>
    <x v="6"/>
    <s v="Shipment date and display in year and month"/>
    <s v="SAP"/>
    <s v="SAP"/>
    <x v="1"/>
    <x v="60"/>
    <m/>
    <s v="^(SAP)$"/>
    <n v="9"/>
    <x v="0"/>
    <x v="0"/>
    <x v="0"/>
    <x v="0"/>
    <x v="1"/>
    <x v="1"/>
    <b v="0"/>
    <x v="1"/>
    <x v="1"/>
    <n v="0"/>
    <x v="0"/>
    <b v="0"/>
    <b v="0"/>
    <b v="0"/>
    <b v="0"/>
    <b v="1"/>
    <b v="0"/>
    <b v="0"/>
    <b v="0"/>
    <b v="1"/>
    <b v="0"/>
    <b v="0"/>
    <x v="0"/>
    <x v="6"/>
    <n v="1"/>
    <x v="12"/>
    <x v="0"/>
  </r>
  <r>
    <m/>
    <s v="BPM"/>
    <x v="8"/>
    <x v="233"/>
    <x v="233"/>
    <x v="82"/>
    <x v="235"/>
    <s v="e.g. BU5-F1 = LOB1, BU5-NonF1 =LOB2_x000a_BU1 LOB NAME: HPE/ HPE(only) LOB NAME: AME/automative product (KOSTAL/AUO/GOGORO/BAIDU) "/>
    <x v="3"/>
    <m/>
    <s v="N/A"/>
    <s v="Confidential"/>
    <x v="2"/>
    <m/>
    <x v="8"/>
    <s v="BPM"/>
    <x v="6"/>
    <x v="3"/>
    <x v="0"/>
    <x v="1"/>
    <s v="DM_VOLUME_ACHIEVEMENT_RATE_MONTHLY_TREND_SHIPMENT_SC"/>
    <s v="LOB_ID"/>
    <m/>
    <m/>
    <m/>
    <m/>
    <m/>
    <m/>
    <m/>
    <m/>
    <m/>
    <m/>
    <m/>
    <m/>
    <m/>
    <m/>
    <m/>
    <m/>
    <m/>
    <m/>
    <s v="資料清單"/>
    <x v="12"/>
    <x v="121"/>
    <x v="60"/>
    <x v="8"/>
    <e v="#N/A"/>
    <s v="LOB ID"/>
    <x v="233"/>
    <x v="82"/>
    <x v="0"/>
    <x v="235"/>
    <x v="6"/>
    <s v="IEC_STD_V10 &gt;&gt; Common &gt;&gt; AutoMetaDataLOB ID"/>
    <x v="3"/>
    <x v="1"/>
    <s v="LOB IDDimension"/>
    <s v="產品出貨達成率SC-達標趨勢(月)"/>
    <n v="409"/>
    <n v="716"/>
    <n v="0"/>
    <s v=""/>
    <n v="0"/>
    <n v="0"/>
    <n v="1155"/>
    <x v="96"/>
    <s v="Volume Achievement Rate Monthly trend Shipment SC"/>
    <x v="67"/>
    <e v="#N/A"/>
    <x v="0"/>
    <s v="E.2.4.0:"/>
    <x v="191"/>
    <x v="191"/>
    <x v="683"/>
    <x v="233"/>
    <x v="233"/>
    <x v="236"/>
    <x v="0"/>
    <x v="1"/>
    <x v="0"/>
    <x v="2"/>
    <m/>
    <x v="0"/>
    <x v="3"/>
    <s v="Volume Achievement Rate Monthly trend Shipment SC_LOB ID"/>
    <x v="720"/>
    <x v="3"/>
    <x v="0"/>
    <x v="3"/>
    <x v="0"/>
    <x v="0"/>
    <x v="0"/>
    <s v="DM_VOLUME_ACHIEVEMENT_RATE_MONTHLY_TREND_SHIPMENT_SC"/>
    <s v="LOB_ID"/>
    <x v="96"/>
    <x v="188"/>
    <x v="0"/>
    <n v="8"/>
    <x v="4"/>
    <x v="4"/>
    <x v="0"/>
    <s v=""/>
    <s v=""/>
    <n v="720"/>
    <s v="-720"/>
    <x v="0"/>
    <x v="0"/>
    <x v="0"/>
    <x v="233"/>
    <x v="6"/>
    <s v="Line of business"/>
    <s v="SAP"/>
    <s v="SAP"/>
    <x v="1"/>
    <x v="60"/>
    <m/>
    <s v="^(SAP)$"/>
    <n v="9"/>
    <x v="0"/>
    <x v="0"/>
    <x v="0"/>
    <x v="0"/>
    <x v="1"/>
    <x v="1"/>
    <b v="0"/>
    <x v="1"/>
    <x v="1"/>
    <n v="0"/>
    <x v="0"/>
    <b v="0"/>
    <b v="0"/>
    <b v="0"/>
    <b v="0"/>
    <b v="0"/>
    <b v="0"/>
    <b v="0"/>
    <b v="0"/>
    <b v="1"/>
    <b v="0"/>
    <b v="0"/>
    <x v="0"/>
    <x v="5"/>
    <n v="1"/>
    <x v="44"/>
    <x v="0"/>
  </r>
  <r>
    <m/>
    <s v="BPM"/>
    <x v="8"/>
    <x v="234"/>
    <x v="234"/>
    <x v="118"/>
    <x v="236"/>
    <s v="Product category includes Node, CPU, MLB, RACK, PC and SC (M_type, conversion), detail refer to DS"/>
    <x v="3"/>
    <m/>
    <s v="N/A"/>
    <s v="Confidential"/>
    <x v="1"/>
    <m/>
    <x v="8"/>
    <s v="BPM"/>
    <x v="6"/>
    <x v="3"/>
    <x v="0"/>
    <x v="1"/>
    <s v="DM_VOLUME_ACHIEVEMENT_RATE_MONTHLY_TREND_SHIPMENT_SC"/>
    <s v="REVENUE_PRODUCT_CATEGORY"/>
    <m/>
    <m/>
    <m/>
    <m/>
    <m/>
    <m/>
    <m/>
    <m/>
    <m/>
    <m/>
    <m/>
    <m/>
    <m/>
    <m/>
    <m/>
    <m/>
    <m/>
    <m/>
    <s v="資料清單"/>
    <x v="12"/>
    <x v="122"/>
    <x v="60"/>
    <x v="8"/>
    <e v="#N/A"/>
    <s v="Revenue product category"/>
    <x v="234"/>
    <x v="118"/>
    <x v="0"/>
    <x v="236"/>
    <x v="6"/>
    <s v="IEC_STD_V10 &gt;&gt; Common &gt;&gt; AutoMetaDataRevenue product category"/>
    <x v="3"/>
    <x v="1"/>
    <s v="營收產品類別Dimension"/>
    <s v="產品出貨達成率SC-達標趨勢(月)"/>
    <n v="410"/>
    <n v="716"/>
    <n v="0"/>
    <s v=""/>
    <n v="0"/>
    <n v="0"/>
    <n v="410"/>
    <x v="98"/>
    <s v="Volume Achievement Rate Monthly trend Shipment SC"/>
    <x v="67"/>
    <e v="#N/A"/>
    <x v="0"/>
    <s v="E.2.4.0:"/>
    <x v="192"/>
    <x v="192"/>
    <x v="684"/>
    <x v="234"/>
    <x v="234"/>
    <x v="237"/>
    <x v="0"/>
    <x v="1"/>
    <x v="0"/>
    <x v="1"/>
    <m/>
    <x v="0"/>
    <x v="3"/>
    <s v="Volume Achievement Rate Monthly trend Shipment SC_Revenue product category"/>
    <x v="721"/>
    <x v="3"/>
    <x v="0"/>
    <x v="3"/>
    <x v="0"/>
    <x v="0"/>
    <x v="0"/>
    <s v="DM_VOLUME_ACHIEVEMENT_RATE_MONTHLY_TREND_SHIPMENT_SC"/>
    <s v="REVENUE_PRODUCT_CATEGORY"/>
    <x v="96"/>
    <x v="189"/>
    <x v="0"/>
    <n v="8"/>
    <x v="4"/>
    <x v="4"/>
    <x v="5"/>
    <s v=""/>
    <s v=""/>
    <n v="721"/>
    <s v="-721"/>
    <x v="0"/>
    <x v="0"/>
    <x v="0"/>
    <x v="234"/>
    <x v="6"/>
    <s v="Revenue product category"/>
    <s v="SAP"/>
    <s v="SAP"/>
    <x v="1"/>
    <x v="60"/>
    <m/>
    <s v="^(SAP)$"/>
    <n v="9"/>
    <x v="0"/>
    <x v="0"/>
    <x v="0"/>
    <x v="0"/>
    <x v="1"/>
    <x v="1"/>
    <b v="0"/>
    <x v="1"/>
    <x v="1"/>
    <n v="0"/>
    <x v="0"/>
    <b v="0"/>
    <b v="0"/>
    <b v="0"/>
    <b v="0"/>
    <b v="0"/>
    <b v="0"/>
    <b v="0"/>
    <b v="0"/>
    <b v="0"/>
    <b v="0"/>
    <b v="0"/>
    <x v="1"/>
    <x v="1"/>
    <n v="0"/>
    <x v="9"/>
    <x v="0"/>
  </r>
  <r>
    <m/>
    <s v="BPM"/>
    <x v="8"/>
    <x v="205"/>
    <x v="205"/>
    <x v="120"/>
    <x v="210"/>
    <s v="Data by day"/>
    <x v="4"/>
    <m/>
    <s v="N/A"/>
    <s v="Confidential"/>
    <x v="4"/>
    <m/>
    <x v="8"/>
    <s v="BPM"/>
    <x v="6"/>
    <x v="3"/>
    <x v="0"/>
    <x v="1"/>
    <s v="DM_VOLUME_ACHIEVEMENT_RATE_MONTHLY_TREND_SHIPMENT_SC"/>
    <s v="ACTUAL_SHIPMENT"/>
    <m/>
    <m/>
    <m/>
    <m/>
    <m/>
    <m/>
    <m/>
    <m/>
    <m/>
    <m/>
    <m/>
    <m/>
    <m/>
    <m/>
    <m/>
    <m/>
    <m/>
    <m/>
    <s v="資料清單"/>
    <x v="12"/>
    <x v="123"/>
    <x v="60"/>
    <x v="8"/>
    <e v="#N/A"/>
    <s v="Actual shipment"/>
    <x v="205"/>
    <x v="120"/>
    <x v="0"/>
    <x v="210"/>
    <x v="6"/>
    <s v="IEC_STD_V10 &gt;&gt; Common &gt;&gt; AutoMetaDataActual shipment"/>
    <x v="4"/>
    <x v="1"/>
    <s v="實際出貨量Measure"/>
    <s v="產品出貨達成率SC-達標趨勢(月)"/>
    <n v="368"/>
    <n v="716"/>
    <n v="0"/>
    <s v=""/>
    <n v="0"/>
    <n v="0"/>
    <n v="412"/>
    <x v="92"/>
    <s v="Volume Achievement Rate Monthly trend Shipment SC"/>
    <x v="67"/>
    <e v="#N/A"/>
    <x v="0"/>
    <s v="E.2.4.0:"/>
    <x v="193"/>
    <x v="193"/>
    <x v="685"/>
    <x v="205"/>
    <x v="205"/>
    <x v="303"/>
    <x v="0"/>
    <x v="1"/>
    <x v="0"/>
    <x v="4"/>
    <m/>
    <x v="0"/>
    <x v="4"/>
    <s v="Volume Achievement Rate Monthly trend Shipment SC_Actual shipment"/>
    <x v="722"/>
    <x v="4"/>
    <x v="0"/>
    <x v="3"/>
    <x v="0"/>
    <x v="0"/>
    <x v="0"/>
    <s v="DM_VOLUME_ACHIEVEMENT_RATE_MONTHLY_TREND_SHIPMENT_SC"/>
    <s v="ACTUAL_SHIPMENT"/>
    <x v="96"/>
    <x v="170"/>
    <x v="0"/>
    <n v="8"/>
    <x v="4"/>
    <x v="4"/>
    <x v="5"/>
    <s v=""/>
    <s v=""/>
    <n v="722"/>
    <s v="-722"/>
    <x v="0"/>
    <x v="0"/>
    <x v="0"/>
    <x v="205"/>
    <x v="6"/>
    <s v="Actual shipment"/>
    <s v="SAP"/>
    <s v="SAP"/>
    <x v="1"/>
    <x v="60"/>
    <m/>
    <s v="^(SAP)$"/>
    <n v="9"/>
    <x v="0"/>
    <x v="0"/>
    <x v="0"/>
    <x v="0"/>
    <x v="1"/>
    <x v="1"/>
    <b v="0"/>
    <x v="1"/>
    <x v="1"/>
    <n v="0"/>
    <x v="0"/>
    <b v="0"/>
    <b v="0"/>
    <b v="0"/>
    <b v="0"/>
    <b v="0"/>
    <b v="0"/>
    <b v="0"/>
    <b v="0"/>
    <b v="0"/>
    <b v="0"/>
    <b v="0"/>
    <x v="1"/>
    <x v="1"/>
    <n v="0"/>
    <x v="18"/>
    <x v="0"/>
  </r>
  <r>
    <m/>
    <s v="BPM"/>
    <x v="8"/>
    <x v="204"/>
    <x v="204"/>
    <x v="132"/>
    <x v="209"/>
    <s v="Data by month"/>
    <x v="4"/>
    <m/>
    <s v="N/A"/>
    <s v="Confidential"/>
    <x v="4"/>
    <m/>
    <x v="8"/>
    <s v="BPM"/>
    <x v="6"/>
    <x v="3"/>
    <x v="0"/>
    <x v="2"/>
    <s v="DM_VOLUME_ACHIEVEMENT_RATE_MONTHLY_TREND_SHIPMENT_SC"/>
    <s v="AMOUNT_OF_TARGET_SHIPMENT"/>
    <m/>
    <m/>
    <m/>
    <m/>
    <m/>
    <m/>
    <m/>
    <m/>
    <m/>
    <m/>
    <m/>
    <m/>
    <m/>
    <m/>
    <m/>
    <m/>
    <m/>
    <m/>
    <s v="資料清單"/>
    <x v="12"/>
    <x v="124"/>
    <x v="60"/>
    <x v="8"/>
    <e v="#N/A"/>
    <s v="Amount of Target shipment"/>
    <x v="204"/>
    <x v="132"/>
    <x v="0"/>
    <x v="209"/>
    <x v="6"/>
    <s v="IEC_STD_V10 &gt;&gt; Common &gt;&gt; AutoMetaDataAmount of Target shipment"/>
    <x v="4"/>
    <x v="1"/>
    <s v="目標出貨量總額Measure"/>
    <s v="產品出貨達成率SC-達標趨勢(月)"/>
    <n v="367"/>
    <n v="716"/>
    <n v="0"/>
    <s v=""/>
    <n v="0"/>
    <n v="0"/>
    <n v="443"/>
    <x v="91"/>
    <s v="Volume Achievement Rate Monthly trend Shipment SC"/>
    <x v="67"/>
    <e v="#N/A"/>
    <x v="0"/>
    <s v="E.2.4.0:"/>
    <x v="194"/>
    <x v="194"/>
    <x v="686"/>
    <x v="204"/>
    <x v="204"/>
    <x v="253"/>
    <x v="0"/>
    <x v="2"/>
    <x v="0"/>
    <x v="4"/>
    <m/>
    <x v="0"/>
    <x v="4"/>
    <s v="Volume Achievement Rate Monthly trend Shipment SC_Amount of Target shipment"/>
    <x v="723"/>
    <x v="4"/>
    <x v="0"/>
    <x v="3"/>
    <x v="0"/>
    <x v="0"/>
    <x v="0"/>
    <s v="DM_VOLUME_ACHIEVEMENT_RATE_MONTHLY_TREND_SHIPMENT_SC"/>
    <s v="AMOUNT_OF_TARGET_SHIPMENT"/>
    <x v="96"/>
    <x v="169"/>
    <x v="0"/>
    <n v="8"/>
    <x v="4"/>
    <x v="4"/>
    <x v="5"/>
    <s v=""/>
    <s v=""/>
    <n v="723"/>
    <s v="-723"/>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59"/>
    <x v="259"/>
    <x v="1"/>
    <x v="256"/>
    <s v="Data by month"/>
    <x v="4"/>
    <m/>
    <s v="N/A"/>
    <s v="Confidential"/>
    <x v="4"/>
    <m/>
    <x v="8"/>
    <s v="BPM"/>
    <x v="6"/>
    <x v="3"/>
    <x v="0"/>
    <x v="2"/>
    <s v="DM_VOLUME_ACHIEVEMENT_RATE_MONTHLY_TREND_SHIPMENT_SC"/>
    <s v="AMOUNT_OF_ANNUAL_PLAN_SHIPMENT"/>
    <m/>
    <m/>
    <m/>
    <m/>
    <m/>
    <m/>
    <m/>
    <m/>
    <m/>
    <m/>
    <m/>
    <m/>
    <m/>
    <m/>
    <m/>
    <m/>
    <m/>
    <m/>
    <s v="資料清單"/>
    <x v="12"/>
    <x v="125"/>
    <x v="60"/>
    <x v="8"/>
    <e v="#N/A"/>
    <s v="Amount of Annual Plan Shipment"/>
    <x v="259"/>
    <x v="1"/>
    <x v="0"/>
    <x v="256"/>
    <x v="6"/>
    <s v="IEC_STD_V10 &gt;&gt; Common &gt;&gt; AutoMetaDataAmount of Annual Plan Shipment"/>
    <x v="4"/>
    <x v="1"/>
    <s v="年度目標的月出貨量總額Measure"/>
    <s v="產品出貨達成率SC-達標趨勢(月)"/>
    <n v="464"/>
    <n v="716"/>
    <n v="0"/>
    <s v=""/>
    <n v="0"/>
    <n v="0"/>
    <n v="464"/>
    <x v="133"/>
    <s v="Volume Achievement Rate Monthly trend Shipment SC"/>
    <x v="67"/>
    <e v="#N/A"/>
    <x v="0"/>
    <s v="E.2.4.0:"/>
    <x v="195"/>
    <x v="195"/>
    <x v="687"/>
    <x v="259"/>
    <x v="259"/>
    <x v="253"/>
    <x v="0"/>
    <x v="2"/>
    <x v="0"/>
    <x v="4"/>
    <m/>
    <x v="0"/>
    <x v="4"/>
    <s v="Volume Achievement Rate Monthly trend Shipment SC_Amount of Annual Plan Shipment"/>
    <x v="724"/>
    <x v="4"/>
    <x v="0"/>
    <x v="3"/>
    <x v="0"/>
    <x v="0"/>
    <x v="0"/>
    <s v="DM_VOLUME_ACHIEVEMENT_RATE_MONTHLY_TREND_SHIPMENT_SC"/>
    <s v="AMOUNT_OF_ANNUAL_PLAN_SHIPMENT"/>
    <x v="96"/>
    <x v="210"/>
    <x v="0"/>
    <n v="8"/>
    <x v="4"/>
    <x v="4"/>
    <x v="5"/>
    <s v=""/>
    <s v=""/>
    <n v="724"/>
    <s v="-724"/>
    <x v="0"/>
    <x v="0"/>
    <x v="0"/>
    <x v="259"/>
    <x v="6"/>
    <s v="BPM setup a Plan shipment amount by period(year/month) and have yearly update then upload to dashboard"/>
    <s v="Upload"/>
    <s v="UPLOAD"/>
    <x v="2"/>
    <x v="60"/>
    <m/>
    <s v="^(Upload|UPLOAD)$"/>
    <n v="9"/>
    <x v="0"/>
    <x v="0"/>
    <x v="0"/>
    <x v="0"/>
    <x v="1"/>
    <x v="1"/>
    <b v="0"/>
    <x v="1"/>
    <x v="1"/>
    <n v="0"/>
    <x v="0"/>
    <b v="0"/>
    <b v="0"/>
    <b v="0"/>
    <b v="0"/>
    <b v="0"/>
    <b v="0"/>
    <b v="0"/>
    <b v="0"/>
    <b v="0"/>
    <b v="0"/>
    <b v="0"/>
    <x v="1"/>
    <x v="1"/>
    <n v="0"/>
    <x v="26"/>
    <x v="0"/>
  </r>
  <r>
    <m/>
    <s v="BPM"/>
    <x v="8"/>
    <x v="252"/>
    <x v="252"/>
    <x v="133"/>
    <x v="252"/>
    <s v="by month comparison"/>
    <x v="4"/>
    <m/>
    <s v="N/A"/>
    <s v="Confidential"/>
    <x v="5"/>
    <m/>
    <x v="8"/>
    <s v="BPM"/>
    <x v="6"/>
    <x v="3"/>
    <x v="0"/>
    <x v="0"/>
    <s v="DM_VOLUME_ACHIEVEMENT_RATE_MONTHLY_TREND_SHIPMENT_SC"/>
    <s v="SHIPMENT_ACHIEVEMENT_RATE_(TARGET_VS_ACTUAL)"/>
    <m/>
    <m/>
    <m/>
    <m/>
    <m/>
    <m/>
    <m/>
    <m/>
    <m/>
    <m/>
    <m/>
    <m/>
    <m/>
    <m/>
    <m/>
    <m/>
    <m/>
    <m/>
    <s v="資料清單"/>
    <x v="12"/>
    <x v="126"/>
    <x v="60"/>
    <x v="8"/>
    <e v="#N/A"/>
    <s v="Shipment achievement rate (Target vs Actual)"/>
    <x v="252"/>
    <x v="133"/>
    <x v="0"/>
    <x v="252"/>
    <x v="6"/>
    <s v="IEC_STD_V10 &gt;&gt; Common &gt;&gt; AutoMetaDataShipment achievement rate (Target vs Actual)"/>
    <x v="4"/>
    <x v="1"/>
    <s v="出貨目標達成率Measure"/>
    <s v="產品出貨達成率SC-達標趨勢(月)"/>
    <n v="444"/>
    <n v="716"/>
    <n v="0"/>
    <s v=""/>
    <n v="0"/>
    <n v="0"/>
    <n v="444"/>
    <x v="134"/>
    <s v="Volume Achievement Rate Monthly trend Shipment SC"/>
    <x v="67"/>
    <e v="#N/A"/>
    <x v="0"/>
    <s v="E.2.4.0:"/>
    <x v="196"/>
    <x v="196"/>
    <x v="688"/>
    <x v="252"/>
    <x v="252"/>
    <x v="251"/>
    <x v="0"/>
    <x v="0"/>
    <x v="0"/>
    <x v="5"/>
    <m/>
    <x v="0"/>
    <x v="4"/>
    <s v="Volume Achievement Rate Monthly trend Shipment SC_Shipment achievement rate (Target vs Actual)"/>
    <x v="725"/>
    <x v="4"/>
    <x v="0"/>
    <x v="3"/>
    <x v="0"/>
    <x v="0"/>
    <x v="0"/>
    <s v="DM_VOLUME_ACHIEVEMENT_RATE_MONTHLY_TREND_SHIPMENT_SC"/>
    <s v="SHIPMENT_ACHIEVEMENT_RATE_(TARGET_VS_ACTUAL)"/>
    <x v="96"/>
    <x v="205"/>
    <x v="0"/>
    <n v="8"/>
    <x v="4"/>
    <x v="4"/>
    <x v="5"/>
    <s v=""/>
    <s v=""/>
    <n v="725"/>
    <s v="-725"/>
    <x v="0"/>
    <x v="0"/>
    <x v="0"/>
    <x v="252"/>
    <x v="6"/>
    <s v="Actual shipment/Target shipment (%)"/>
    <s v=""/>
    <s v=""/>
    <x v="0"/>
    <x v="60"/>
    <m/>
    <s v="^()$"/>
    <n v="9"/>
    <x v="0"/>
    <x v="0"/>
    <x v="0"/>
    <x v="0"/>
    <x v="1"/>
    <x v="1"/>
    <b v="0"/>
    <x v="1"/>
    <x v="1"/>
    <n v="0"/>
    <x v="0"/>
    <b v="0"/>
    <b v="0"/>
    <b v="0"/>
    <b v="0"/>
    <b v="0"/>
    <b v="0"/>
    <b v="0"/>
    <b v="0"/>
    <b v="0"/>
    <b v="0"/>
    <b v="0"/>
    <x v="1"/>
    <x v="1"/>
    <n v="0"/>
    <x v="46"/>
    <x v="0"/>
  </r>
  <r>
    <m/>
    <s v="BPM"/>
    <x v="8"/>
    <x v="260"/>
    <x v="260"/>
    <x v="139"/>
    <x v="257"/>
    <s v="by month comparison"/>
    <x v="4"/>
    <m/>
    <s v="N/A"/>
    <s v="Confidential"/>
    <x v="5"/>
    <m/>
    <x v="8"/>
    <s v="BPM"/>
    <x v="6"/>
    <x v="3"/>
    <x v="0"/>
    <x v="0"/>
    <s v="DM_VOLUME_ACHIEVEMENT_RATE_MONTHLY_TREND_SHIPMENT_SC"/>
    <s v="SHIPMENT_ACHIEVEMENT_RATE_(ANNUAL_PLAN_VS_ACTUAL)"/>
    <m/>
    <m/>
    <m/>
    <m/>
    <m/>
    <m/>
    <m/>
    <m/>
    <m/>
    <m/>
    <m/>
    <m/>
    <m/>
    <m/>
    <m/>
    <m/>
    <m/>
    <m/>
    <s v="資料清單"/>
    <x v="12"/>
    <x v="127"/>
    <x v="60"/>
    <x v="8"/>
    <e v="#N/A"/>
    <s v="Shipment achievement rate (Annual plan vs Actual)"/>
    <x v="260"/>
    <x v="139"/>
    <x v="0"/>
    <x v="257"/>
    <x v="6"/>
    <s v="IEC_STD_V10 &gt;&gt; Common &gt;&gt; AutoMetaDataShipment achievement rate (Annual plan vs Actual)"/>
    <x v="4"/>
    <x v="1"/>
    <s v="出貨計畫達成率Measure"/>
    <s v="產品出貨達成率SC-達標趨勢(月)"/>
    <n v="465"/>
    <n v="716"/>
    <n v="0"/>
    <s v=""/>
    <n v="0"/>
    <n v="0"/>
    <n v="465"/>
    <x v="135"/>
    <s v="Volume Achievement Rate Monthly trend Shipment SC"/>
    <x v="67"/>
    <e v="#N/A"/>
    <x v="0"/>
    <s v="E.2.4.0:"/>
    <x v="197"/>
    <x v="197"/>
    <x v="689"/>
    <x v="260"/>
    <x v="260"/>
    <x v="251"/>
    <x v="0"/>
    <x v="0"/>
    <x v="0"/>
    <x v="5"/>
    <m/>
    <x v="0"/>
    <x v="4"/>
    <s v="Volume Achievement Rate Monthly trend Shipment SC_Shipment achievement rate (Annual plan vs Actual)"/>
    <x v="726"/>
    <x v="4"/>
    <x v="0"/>
    <x v="3"/>
    <x v="0"/>
    <x v="0"/>
    <x v="0"/>
    <s v="DM_VOLUME_ACHIEVEMENT_RATE_MONTHLY_TREND_SHIPMENT_SC"/>
    <s v="SHIPMENT_ACHIEVEMENT_RATE_(ANNUAL_PLAN_VS_ACTUAL)"/>
    <x v="96"/>
    <x v="211"/>
    <x v="0"/>
    <n v="8"/>
    <x v="4"/>
    <x v="4"/>
    <x v="5"/>
    <s v=""/>
    <s v=""/>
    <n v="726"/>
    <s v="-726"/>
    <x v="0"/>
    <x v="0"/>
    <x v="0"/>
    <x v="260"/>
    <x v="6"/>
    <s v="Actual shipment/Annual plan shipment (%)"/>
    <s v=""/>
    <s v=""/>
    <x v="0"/>
    <x v="60"/>
    <m/>
    <s v="^()$"/>
    <n v="9"/>
    <x v="0"/>
    <x v="0"/>
    <x v="0"/>
    <x v="0"/>
    <x v="1"/>
    <x v="1"/>
    <b v="0"/>
    <x v="1"/>
    <x v="1"/>
    <n v="0"/>
    <x v="0"/>
    <b v="0"/>
    <b v="0"/>
    <b v="0"/>
    <b v="0"/>
    <b v="0"/>
    <b v="0"/>
    <b v="0"/>
    <b v="0"/>
    <b v="0"/>
    <b v="0"/>
    <b v="0"/>
    <x v="1"/>
    <x v="1"/>
    <n v="0"/>
    <x v="42"/>
    <x v="1"/>
  </r>
  <r>
    <m/>
    <s v="BPM"/>
    <x v="8"/>
    <x v="240"/>
    <x v="240"/>
    <x v="1"/>
    <x v="240"/>
    <s v="2022Qx vs 2021 Qx"/>
    <x v="4"/>
    <m/>
    <s v="N/A"/>
    <s v="Confidential"/>
    <x v="4"/>
    <m/>
    <x v="8"/>
    <s v="BPM"/>
    <x v="6"/>
    <x v="3"/>
    <x v="0"/>
    <x v="0"/>
    <s v="DM_VOLUME_ACHIEVEMENT_RATE_MONTHLY_TREND_SHIPMENT_SC"/>
    <s v="SHIPMENT_YOY"/>
    <m/>
    <m/>
    <m/>
    <m/>
    <m/>
    <m/>
    <m/>
    <m/>
    <m/>
    <m/>
    <m/>
    <m/>
    <m/>
    <m/>
    <m/>
    <m/>
    <m/>
    <m/>
    <s v="資料清單"/>
    <x v="12"/>
    <x v="128"/>
    <x v="60"/>
    <x v="8"/>
    <e v="#N/A"/>
    <s v="Shipment YoY"/>
    <x v="240"/>
    <x v="1"/>
    <x v="0"/>
    <x v="240"/>
    <x v="6"/>
    <s v="IEC_STD_V10 &gt;&gt; Common &gt;&gt; AutoMetaDataShipment YoY"/>
    <x v="4"/>
    <x v="1"/>
    <s v="出貨量年度變化Measure"/>
    <s v="產品出貨達成率SC-達標趨勢(月)"/>
    <n v="418"/>
    <n v="716"/>
    <n v="0"/>
    <s v=""/>
    <n v="0"/>
    <n v="0"/>
    <n v="418"/>
    <x v="136"/>
    <s v="Volume Achievement Rate Monthly trend Shipment SC"/>
    <x v="67"/>
    <e v="#N/A"/>
    <x v="0"/>
    <s v="E.2.4.0:"/>
    <x v="198"/>
    <x v="198"/>
    <x v="690"/>
    <x v="240"/>
    <x v="240"/>
    <x v="242"/>
    <x v="0"/>
    <x v="0"/>
    <x v="0"/>
    <x v="4"/>
    <m/>
    <x v="0"/>
    <x v="4"/>
    <s v="Volume Achievement Rate Monthly trend Shipment SC_Shipment YoY"/>
    <x v="727"/>
    <x v="4"/>
    <x v="0"/>
    <x v="3"/>
    <x v="0"/>
    <x v="0"/>
    <x v="0"/>
    <s v="DM_VOLUME_ACHIEVEMENT_RATE_MONTHLY_TREND_SHIPMENT_SC"/>
    <s v="SHIPMENT_YOY"/>
    <x v="96"/>
    <x v="195"/>
    <x v="0"/>
    <n v="8"/>
    <x v="4"/>
    <x v="4"/>
    <x v="5"/>
    <s v=""/>
    <s v=""/>
    <n v="727"/>
    <s v="-727"/>
    <x v="0"/>
    <x v="0"/>
    <x v="0"/>
    <x v="240"/>
    <x v="6"/>
    <s v="by quarter comparison"/>
    <s v=""/>
    <s v=""/>
    <x v="0"/>
    <x v="60"/>
    <m/>
    <s v="^()$"/>
    <n v="9"/>
    <x v="0"/>
    <x v="0"/>
    <x v="0"/>
    <x v="0"/>
    <x v="1"/>
    <x v="1"/>
    <b v="0"/>
    <x v="1"/>
    <x v="1"/>
    <n v="0"/>
    <x v="0"/>
    <b v="0"/>
    <b v="0"/>
    <b v="0"/>
    <b v="0"/>
    <b v="0"/>
    <b v="0"/>
    <b v="0"/>
    <b v="0"/>
    <b v="0"/>
    <b v="0"/>
    <b v="0"/>
    <x v="1"/>
    <x v="1"/>
    <n v="0"/>
    <x v="2"/>
    <x v="0"/>
  </r>
  <r>
    <m/>
    <s v="BPM"/>
    <x v="8"/>
    <x v="319"/>
    <x v="322"/>
    <x v="1"/>
    <x v="315"/>
    <s v="Revenue achievement by product category"/>
    <x v="0"/>
    <m/>
    <s v="　"/>
    <s v="Confidential"/>
    <x v="10"/>
    <s v="　"/>
    <x v="8"/>
    <s v="BPM"/>
    <x v="6"/>
    <x v="3"/>
    <x v="0"/>
    <x v="0"/>
    <s v="DM_REVENUE_VOLUME_ACHIEVEMENT_RATE_REVENUE_GAP_DETAILS_BY_PRODUCT_CATEGORY"/>
    <m/>
    <m/>
    <m/>
    <m/>
    <m/>
    <m/>
    <m/>
    <m/>
    <m/>
    <m/>
    <m/>
    <m/>
    <m/>
    <m/>
    <m/>
    <m/>
    <m/>
    <m/>
    <m/>
    <s v="資料清單"/>
    <x v="12"/>
    <x v="129"/>
    <x v="60"/>
    <x v="8"/>
    <e v="#N/A"/>
    <s v="Revenue Volume Achievement Rate Revenue gap details by product category"/>
    <x v="322"/>
    <x v="1"/>
    <x v="0"/>
    <x v="315"/>
    <x v="6"/>
    <s v="IEC_STD_V10 &gt;&gt; Common &gt;&gt; AutoMetaDataRevenue Volume Achievement Rate Revenue gap details by product category"/>
    <x v="0"/>
    <x v="1"/>
    <s v="產品營收達成率-產品營收落差情形（產品別）Concept"/>
    <s v="產品營收達成率-產品營收落差情形（產品別）"/>
    <n v="730"/>
    <n v="0"/>
    <e v="#N/A"/>
    <s v=""/>
    <n v="0"/>
    <n v="0"/>
    <n v="0"/>
    <x v="0"/>
    <s v=""/>
    <x v="0"/>
    <s v=""/>
    <x v="53"/>
    <s v="E.2.4.0:"/>
    <x v="199"/>
    <x v="199"/>
    <x v="691"/>
    <x v="319"/>
    <x v="322"/>
    <x v="305"/>
    <x v="29"/>
    <x v="0"/>
    <x v="0"/>
    <x v="0"/>
    <m/>
    <x v="0"/>
    <x v="0"/>
    <s v="Revenue Volume Achievement Rate Revenue gap details by product category"/>
    <x v="728"/>
    <x v="0"/>
    <x v="0"/>
    <x v="3"/>
    <x v="0"/>
    <x v="0"/>
    <x v="0"/>
    <s v="DM_REVENUE_VOLUME_ACHIEVEMENT_RATE_REVENUE_GAP_DETAILS_BY_PRODUCT_CATEGORY"/>
    <s v=""/>
    <x v="97"/>
    <x v="0"/>
    <x v="0"/>
    <n v="8"/>
    <x v="4"/>
    <x v="4"/>
    <x v="5"/>
    <s v=""/>
    <s v=""/>
    <n v="728"/>
    <s v="-728"/>
    <x v="0"/>
    <x v="0"/>
    <x v="0"/>
    <x v="322"/>
    <x v="6"/>
    <s v="Revenue achievement by product category"/>
    <s v=""/>
    <s v=""/>
    <x v="0"/>
    <x v="60"/>
    <m/>
    <s v="^()$"/>
    <n v="9"/>
    <x v="0"/>
    <x v="0"/>
    <x v="0"/>
    <x v="0"/>
    <x v="0"/>
    <x v="1"/>
    <b v="0"/>
    <x v="1"/>
    <x v="0"/>
    <n v="0"/>
    <x v="0"/>
    <b v="0"/>
    <b v="0"/>
    <b v="0"/>
    <b v="0"/>
    <b v="0"/>
    <b v="0"/>
    <b v="0"/>
    <b v="0"/>
    <b v="0"/>
    <b v="0"/>
    <b v="0"/>
    <x v="1"/>
    <x v="1"/>
    <n v="0"/>
    <x v="49"/>
    <x v="1"/>
  </r>
  <r>
    <m/>
    <s v="BPM"/>
    <x v="8"/>
    <x v="180"/>
    <x v="180"/>
    <x v="81"/>
    <x v="233"/>
    <s v="EBG: BU1, BU2, BU5, BU6, NIDC_x000a_AME, 5G (new BG)"/>
    <x v="3"/>
    <m/>
    <s v="N/A"/>
    <s v="Confidential"/>
    <x v="2"/>
    <m/>
    <x v="8"/>
    <s v="BPM"/>
    <x v="6"/>
    <x v="3"/>
    <x v="0"/>
    <x v="1"/>
    <s v="DM_REVENUE_VOLUME_ACHIEVEMENT_RATE_REVENUE_GAP_DETAILS_BY_PRODUCT_CATEGORY"/>
    <s v="BU_CODE"/>
    <m/>
    <m/>
    <m/>
    <m/>
    <m/>
    <m/>
    <m/>
    <m/>
    <m/>
    <m/>
    <m/>
    <m/>
    <m/>
    <m/>
    <m/>
    <m/>
    <m/>
    <m/>
    <s v="資料清單"/>
    <x v="12"/>
    <x v="130"/>
    <x v="60"/>
    <x v="8"/>
    <e v="#N/A"/>
    <s v="BU Code"/>
    <x v="180"/>
    <x v="81"/>
    <x v="0"/>
    <x v="233"/>
    <x v="6"/>
    <s v="IEC_STD_V10 &gt;&gt; Common &gt;&gt; AutoMetaDataBU Code"/>
    <x v="3"/>
    <x v="1"/>
    <s v="事業處代碼Dimension"/>
    <s v="產品營收達成率-產品營收落差情形（產品別）"/>
    <n v="343"/>
    <n v="730"/>
    <n v="0"/>
    <s v=""/>
    <n v="0"/>
    <n v="0"/>
    <n v="515"/>
    <x v="81"/>
    <s v="Revenue Volume Achievement Rate Revenue gap details by product category"/>
    <x v="68"/>
    <e v="#N/A"/>
    <x v="0"/>
    <s v="E.2.4.0:"/>
    <x v="200"/>
    <x v="200"/>
    <x v="692"/>
    <x v="180"/>
    <x v="180"/>
    <x v="234"/>
    <x v="0"/>
    <x v="1"/>
    <x v="0"/>
    <x v="2"/>
    <m/>
    <x v="0"/>
    <x v="3"/>
    <s v="Revenue Volume Achievement Rate Revenue gap details by product category_BU Code"/>
    <x v="729"/>
    <x v="3"/>
    <x v="0"/>
    <x v="3"/>
    <x v="0"/>
    <x v="0"/>
    <x v="0"/>
    <s v="DM_REVENUE_VOLUME_ACHIEVEMENT_RATE_REVENUE_GAP_DETAILS_BY_PRODUCT_CATEGORY"/>
    <s v="BU_CODE"/>
    <x v="97"/>
    <x v="145"/>
    <x v="0"/>
    <n v="8"/>
    <x v="4"/>
    <x v="4"/>
    <x v="0"/>
    <s v=""/>
    <s v=""/>
    <n v="729"/>
    <s v="-729"/>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VOLUME_ACHIEVEMENT_RATE_REVENUE_GAP_DETAILS_BY_PRODUCT_CATEGORY"/>
    <s v="BG_CODE"/>
    <m/>
    <m/>
    <m/>
    <m/>
    <m/>
    <m/>
    <m/>
    <m/>
    <m/>
    <m/>
    <m/>
    <m/>
    <m/>
    <m/>
    <m/>
    <m/>
    <m/>
    <m/>
    <s v="資料清單"/>
    <x v="12"/>
    <x v="131"/>
    <x v="60"/>
    <x v="8"/>
    <e v="#N/A"/>
    <s v="BG Code"/>
    <x v="2"/>
    <x v="0"/>
    <x v="0"/>
    <x v="184"/>
    <x v="6"/>
    <s v="IEC_STD_V10 &gt;&gt; Common &gt;&gt; AutoMetaDataBG Code"/>
    <x v="3"/>
    <x v="1"/>
    <s v="事業群代碼Dimension"/>
    <s v="產品營收達成率-產品營收落差情形（產品別）"/>
    <n v="4"/>
    <n v="730"/>
    <n v="0"/>
    <s v=""/>
    <n v="0"/>
    <n v="0"/>
    <n v="4"/>
    <x v="2"/>
    <s v="Revenue Volume Achievement Rate Revenue gap details by product category"/>
    <x v="68"/>
    <e v="#N/A"/>
    <x v="0"/>
    <s v="E.2.4.0:"/>
    <x v="201"/>
    <x v="201"/>
    <x v="693"/>
    <x v="2"/>
    <x v="2"/>
    <x v="196"/>
    <x v="0"/>
    <x v="1"/>
    <x v="0"/>
    <x v="2"/>
    <m/>
    <x v="0"/>
    <x v="3"/>
    <s v="Revenue Volume Achievement Rate Revenue gap details by product category_BG Code"/>
    <x v="730"/>
    <x v="3"/>
    <x v="0"/>
    <x v="3"/>
    <x v="0"/>
    <x v="0"/>
    <x v="0"/>
    <s v="DM_REVENUE_VOLUME_ACHIEVEMENT_RATE_REVENUE_GAP_DETAILS_BY_PRODUCT_CATEGORY"/>
    <s v="BG_CODE"/>
    <x v="97"/>
    <x v="2"/>
    <x v="0"/>
    <n v="8"/>
    <x v="4"/>
    <x v="4"/>
    <x v="0"/>
    <s v=""/>
    <s v=""/>
    <n v="730"/>
    <s v="-730"/>
    <x v="0"/>
    <x v="0"/>
    <x v="0"/>
    <x v="2"/>
    <x v="6"/>
    <s v="Business group"/>
    <s v="SAP"/>
    <s v="SAP"/>
    <x v="1"/>
    <x v="60"/>
    <m/>
    <s v="^(SAP)$"/>
    <n v="9"/>
    <x v="0"/>
    <x v="0"/>
    <x v="0"/>
    <x v="0"/>
    <x v="1"/>
    <x v="1"/>
    <b v="0"/>
    <x v="1"/>
    <x v="1"/>
    <n v="0"/>
    <x v="0"/>
    <b v="0"/>
    <b v="0"/>
    <b v="0"/>
    <b v="0"/>
    <b v="0"/>
    <b v="0"/>
    <b v="0"/>
    <b v="0"/>
    <b v="0"/>
    <b v="0"/>
    <b v="0"/>
    <x v="1"/>
    <x v="1"/>
    <n v="0"/>
    <x v="1"/>
    <x v="0"/>
  </r>
  <r>
    <m/>
    <s v="BPM"/>
    <x v="8"/>
    <x v="309"/>
    <x v="312"/>
    <x v="161"/>
    <x v="258"/>
    <s v="Revenue recognition date in year, quarter and month"/>
    <x v="3"/>
    <s v="Actual Revenue_Actual Revenue Month"/>
    <s v="Target revenue_Target Revenue Month;Annual Plan Revenue_Annual plan Revenue Month"/>
    <s v="Confidential"/>
    <x v="3"/>
    <m/>
    <x v="8"/>
    <s v="BPM"/>
    <x v="6"/>
    <x v="3"/>
    <x v="0"/>
    <x v="1"/>
    <s v="DM_REVENUE_VOLUME_ACHIEVEMENT_RATE_REVENUE_GAP_DETAILS_BY_PRODUCT_CATEGORY"/>
    <s v="REVENUE_DATE"/>
    <m/>
    <m/>
    <m/>
    <m/>
    <m/>
    <m/>
    <m/>
    <m/>
    <m/>
    <m/>
    <m/>
    <m/>
    <m/>
    <m/>
    <m/>
    <m/>
    <m/>
    <m/>
    <s v="資料清單"/>
    <x v="12"/>
    <x v="132"/>
    <x v="60"/>
    <x v="8"/>
    <e v="#N/A"/>
    <s v="Revenue date"/>
    <x v="312"/>
    <x v="161"/>
    <x v="0"/>
    <x v="258"/>
    <x v="6"/>
    <s v="IEC_STD_V10 &gt;&gt; Common &gt;&gt; AutoMetaDataRevenue date"/>
    <x v="3"/>
    <x v="1"/>
    <s v="營收認列日期Dimension"/>
    <s v="產品營收達成率-產品營收落差情形（產品別）"/>
    <n v="604"/>
    <n v="730"/>
    <e v="#N/A"/>
    <s v=""/>
    <n v="0"/>
    <e v="#N/A"/>
    <e v="#N/A"/>
    <x v="123"/>
    <s v="Revenue Volume Achievement Rate Revenue gap details by product category"/>
    <x v="68"/>
    <e v="#N/A"/>
    <x v="54"/>
    <s v="E.2.4.0:"/>
    <x v="202"/>
    <x v="202"/>
    <x v="694"/>
    <x v="309"/>
    <x v="312"/>
    <x v="306"/>
    <x v="0"/>
    <x v="1"/>
    <x v="0"/>
    <x v="3"/>
    <m/>
    <x v="0"/>
    <x v="3"/>
    <s v="Revenue Volume Achievement Rate Revenue gap details by product category_Revenue date"/>
    <x v="731"/>
    <x v="3"/>
    <x v="0"/>
    <x v="3"/>
    <x v="0"/>
    <x v="0"/>
    <x v="0"/>
    <s v="DM_REVENUE_VOLUME_ACHIEVEMENT_RATE_REVENUE_GAP_DETAILS_BY_PRODUCT_CATEGORY"/>
    <s v="REVENUE_DATE"/>
    <x v="97"/>
    <x v="249"/>
    <x v="0"/>
    <n v="8"/>
    <x v="4"/>
    <x v="4"/>
    <x v="3"/>
    <s v=""/>
    <s v=""/>
    <n v="731"/>
    <s v="-731"/>
    <x v="0"/>
    <x v="0"/>
    <x v="0"/>
    <x v="312"/>
    <x v="6"/>
    <s v="Revenue recognition date"/>
    <s v="SAP"/>
    <s v="SAP"/>
    <x v="1"/>
    <x v="60"/>
    <m/>
    <s v="^(SAP)$"/>
    <n v="9"/>
    <x v="0"/>
    <x v="0"/>
    <x v="0"/>
    <x v="0"/>
    <x v="1"/>
    <x v="1"/>
    <b v="0"/>
    <x v="1"/>
    <x v="1"/>
    <n v="0"/>
    <x v="0"/>
    <b v="0"/>
    <b v="0"/>
    <b v="0"/>
    <b v="0"/>
    <b v="0"/>
    <b v="0"/>
    <b v="0"/>
    <b v="0"/>
    <b v="1"/>
    <b v="0"/>
    <b v="0"/>
    <x v="0"/>
    <x v="5"/>
    <n v="1"/>
    <x v="2"/>
    <x v="0"/>
  </r>
  <r>
    <m/>
    <s v="BPM"/>
    <x v="8"/>
    <x v="234"/>
    <x v="234"/>
    <x v="118"/>
    <x v="236"/>
    <s v="Product category includes Node, CPU, MLB, RACK, PC and SC (M_type, conversion), detail refer to DS"/>
    <x v="3"/>
    <m/>
    <s v="N/A"/>
    <s v="Confidential"/>
    <x v="1"/>
    <m/>
    <x v="8"/>
    <s v="BPM"/>
    <x v="6"/>
    <x v="3"/>
    <x v="0"/>
    <x v="1"/>
    <s v="DM_REVENUE_VOLUME_ACHIEVEMENT_RATE_REVENUE_GAP_DETAILS_BY_PRODUCT_CATEGORY"/>
    <s v="REVENUE_PRODUCT_CATEGORY"/>
    <m/>
    <m/>
    <m/>
    <m/>
    <m/>
    <m/>
    <m/>
    <m/>
    <m/>
    <m/>
    <m/>
    <m/>
    <m/>
    <m/>
    <m/>
    <m/>
    <m/>
    <m/>
    <s v="資料清單"/>
    <x v="12"/>
    <x v="133"/>
    <x v="60"/>
    <x v="8"/>
    <e v="#N/A"/>
    <s v="Revenue product category"/>
    <x v="234"/>
    <x v="118"/>
    <x v="0"/>
    <x v="236"/>
    <x v="6"/>
    <s v="IEC_STD_V10 &gt;&gt; Common &gt;&gt; AutoMetaDataRevenue product category"/>
    <x v="3"/>
    <x v="1"/>
    <s v="營收產品類別Dimension"/>
    <s v="產品營收達成率-產品營收落差情形（產品別）"/>
    <n v="410"/>
    <n v="730"/>
    <n v="0"/>
    <s v=""/>
    <n v="0"/>
    <n v="0"/>
    <n v="410"/>
    <x v="98"/>
    <s v="Revenue Volume Achievement Rate Revenue gap details by product category"/>
    <x v="68"/>
    <e v="#N/A"/>
    <x v="0"/>
    <s v="E.2.4.0:"/>
    <x v="203"/>
    <x v="203"/>
    <x v="695"/>
    <x v="234"/>
    <x v="234"/>
    <x v="237"/>
    <x v="0"/>
    <x v="1"/>
    <x v="0"/>
    <x v="1"/>
    <m/>
    <x v="0"/>
    <x v="3"/>
    <s v="Revenue Volume Achievement Rate Revenue gap details by product category_Revenue product category"/>
    <x v="732"/>
    <x v="3"/>
    <x v="0"/>
    <x v="3"/>
    <x v="0"/>
    <x v="0"/>
    <x v="0"/>
    <s v="DM_REVENUE_VOLUME_ACHIEVEMENT_RATE_REVENUE_GAP_DETAILS_BY_PRODUCT_CATEGORY"/>
    <s v="REVENUE_PRODUCT_CATEGORY"/>
    <x v="97"/>
    <x v="189"/>
    <x v="0"/>
    <n v="8"/>
    <x v="4"/>
    <x v="4"/>
    <x v="5"/>
    <s v=""/>
    <s v=""/>
    <n v="732"/>
    <s v="-732"/>
    <x v="0"/>
    <x v="0"/>
    <x v="0"/>
    <x v="234"/>
    <x v="6"/>
    <s v="Revenue product category"/>
    <s v="SAP"/>
    <s v="SAP"/>
    <x v="1"/>
    <x v="60"/>
    <m/>
    <s v="^(SAP)$"/>
    <n v="9"/>
    <x v="0"/>
    <x v="0"/>
    <x v="0"/>
    <x v="0"/>
    <x v="1"/>
    <x v="1"/>
    <b v="0"/>
    <x v="1"/>
    <x v="1"/>
    <n v="0"/>
    <x v="0"/>
    <b v="0"/>
    <b v="0"/>
    <b v="0"/>
    <b v="0"/>
    <b v="0"/>
    <b v="0"/>
    <b v="0"/>
    <b v="0"/>
    <b v="0"/>
    <b v="0"/>
    <b v="0"/>
    <x v="1"/>
    <x v="1"/>
    <n v="0"/>
    <x v="9"/>
    <x v="0"/>
  </r>
  <r>
    <m/>
    <s v="BPM"/>
    <x v="8"/>
    <x v="231"/>
    <x v="231"/>
    <x v="53"/>
    <x v="232"/>
    <s v="default: TWD_x000a_option: TWD, USD_x000a_TWD=NT$M, USD=USD$K"/>
    <x v="3"/>
    <m/>
    <s v="N/A"/>
    <s v="Confidential"/>
    <x v="2"/>
    <m/>
    <x v="8"/>
    <s v="BPM"/>
    <x v="6"/>
    <x v="3"/>
    <x v="0"/>
    <x v="1"/>
    <s v="DM_REVENUE_VOLUME_ACHIEVEMENT_RATE_REVENUE_GAP_DETAILS_BY_PRODUCT_CATEGORY"/>
    <s v="CURRENCY_OF_REVENUE"/>
    <m/>
    <m/>
    <m/>
    <m/>
    <m/>
    <m/>
    <m/>
    <m/>
    <m/>
    <m/>
    <m/>
    <m/>
    <m/>
    <m/>
    <m/>
    <m/>
    <m/>
    <m/>
    <s v="資料清單"/>
    <x v="12"/>
    <x v="134"/>
    <x v="60"/>
    <x v="8"/>
    <e v="#N/A"/>
    <s v="Currency of revenue"/>
    <x v="231"/>
    <x v="53"/>
    <x v="0"/>
    <x v="232"/>
    <x v="6"/>
    <s v="IEC_STD_V10 &gt;&gt; Common &gt;&gt; AutoMetaDataCurrency of revenue"/>
    <x v="3"/>
    <x v="1"/>
    <s v="產品營收幣別Dimension"/>
    <s v="產品營收達成率-產品營收落差情形（產品別）"/>
    <n v="405"/>
    <n v="730"/>
    <n v="0"/>
    <s v=""/>
    <n v="0"/>
    <n v="0"/>
    <n v="405"/>
    <x v="97"/>
    <s v="Revenue Volume Achievement Rate Revenue gap details by product category"/>
    <x v="68"/>
    <e v="#N/A"/>
    <x v="0"/>
    <s v="E.2.4.0:"/>
    <x v="204"/>
    <x v="204"/>
    <x v="696"/>
    <x v="231"/>
    <x v="231"/>
    <x v="233"/>
    <x v="0"/>
    <x v="1"/>
    <x v="0"/>
    <x v="2"/>
    <m/>
    <x v="0"/>
    <x v="3"/>
    <s v="Revenue Volume Achievement Rate Revenue gap details by product category_Currency of revenue"/>
    <x v="733"/>
    <x v="3"/>
    <x v="0"/>
    <x v="3"/>
    <x v="0"/>
    <x v="0"/>
    <x v="0"/>
    <s v="DM_REVENUE_VOLUME_ACHIEVEMENT_RATE_REVENUE_GAP_DETAILS_BY_PRODUCT_CATEGORY"/>
    <s v="CURRENCY_OF_REVENUE"/>
    <x v="97"/>
    <x v="186"/>
    <x v="0"/>
    <n v="8"/>
    <x v="4"/>
    <x v="4"/>
    <x v="5"/>
    <s v=""/>
    <s v=""/>
    <n v="733"/>
    <s v="-733"/>
    <x v="0"/>
    <x v="0"/>
    <x v="0"/>
    <x v="231"/>
    <x v="6"/>
    <s v="Currency of revenue"/>
    <s v="SAP"/>
    <s v="SAP"/>
    <x v="1"/>
    <x v="60"/>
    <m/>
    <s v="^(SAP)$"/>
    <n v="9"/>
    <x v="0"/>
    <x v="0"/>
    <x v="0"/>
    <x v="0"/>
    <x v="1"/>
    <x v="1"/>
    <b v="0"/>
    <x v="1"/>
    <x v="1"/>
    <n v="0"/>
    <x v="0"/>
    <b v="0"/>
    <b v="0"/>
    <b v="0"/>
    <b v="0"/>
    <b v="0"/>
    <b v="0"/>
    <b v="0"/>
    <b v="0"/>
    <b v="0"/>
    <b v="0"/>
    <b v="0"/>
    <x v="1"/>
    <x v="1"/>
    <n v="0"/>
    <x v="5"/>
    <x v="0"/>
  </r>
  <r>
    <m/>
    <s v="BPM"/>
    <x v="8"/>
    <x v="204"/>
    <x v="204"/>
    <x v="132"/>
    <x v="209"/>
    <s v="Data by month"/>
    <x v="4"/>
    <m/>
    <s v="N/A"/>
    <s v="Confidential"/>
    <x v="4"/>
    <m/>
    <x v="8"/>
    <s v="BPM"/>
    <x v="6"/>
    <x v="3"/>
    <x v="0"/>
    <x v="2"/>
    <s v="DM_REVENUE_VOLUME_ACHIEVEMENT_RATE_REVENUE_GAP_DETAILS_BY_PRODUCT_CATEGORY"/>
    <s v="AMOUNT_OF_TARGET_SHIPMENT"/>
    <m/>
    <m/>
    <m/>
    <m/>
    <m/>
    <m/>
    <m/>
    <m/>
    <m/>
    <m/>
    <m/>
    <m/>
    <m/>
    <m/>
    <m/>
    <m/>
    <m/>
    <m/>
    <s v="資料清單"/>
    <x v="12"/>
    <x v="135"/>
    <x v="60"/>
    <x v="8"/>
    <e v="#N/A"/>
    <s v="Amount of Target shipment"/>
    <x v="204"/>
    <x v="132"/>
    <x v="0"/>
    <x v="209"/>
    <x v="6"/>
    <s v="IEC_STD_V10 &gt;&gt; Common &gt;&gt; AutoMetaDataAmount of Target shipment"/>
    <x v="4"/>
    <x v="1"/>
    <s v="目標出貨量總額Measure"/>
    <s v="產品營收達成率-產品營收落差情形（產品別）"/>
    <n v="367"/>
    <n v="730"/>
    <n v="0"/>
    <s v=""/>
    <n v="0"/>
    <n v="0"/>
    <n v="443"/>
    <x v="91"/>
    <s v="Revenue Volume Achievement Rate Revenue gap details by product category"/>
    <x v="68"/>
    <e v="#N/A"/>
    <x v="0"/>
    <s v="E.2.4.0:"/>
    <x v="205"/>
    <x v="205"/>
    <x v="697"/>
    <x v="204"/>
    <x v="204"/>
    <x v="253"/>
    <x v="0"/>
    <x v="2"/>
    <x v="0"/>
    <x v="4"/>
    <m/>
    <x v="0"/>
    <x v="4"/>
    <s v="Revenue Volume Achievement Rate Revenue gap details by product category_Amount of Target shipment"/>
    <x v="734"/>
    <x v="4"/>
    <x v="0"/>
    <x v="3"/>
    <x v="0"/>
    <x v="0"/>
    <x v="0"/>
    <s v="DM_REVENUE_VOLUME_ACHIEVEMENT_RATE_REVENUE_GAP_DETAILS_BY_PRODUCT_CATEGORY"/>
    <s v="AMOUNT_OF_TARGET_SHIPMENT"/>
    <x v="97"/>
    <x v="169"/>
    <x v="0"/>
    <n v="8"/>
    <x v="4"/>
    <x v="4"/>
    <x v="5"/>
    <s v=""/>
    <s v=""/>
    <n v="734"/>
    <s v="-734"/>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05"/>
    <x v="205"/>
    <x v="120"/>
    <x v="210"/>
    <s v="Data by day"/>
    <x v="4"/>
    <m/>
    <s v="N/A"/>
    <s v="Confidential"/>
    <x v="4"/>
    <m/>
    <x v="8"/>
    <s v="BPM"/>
    <x v="6"/>
    <x v="3"/>
    <x v="0"/>
    <x v="1"/>
    <s v="DM_REVENUE_VOLUME_ACHIEVEMENT_RATE_REVENUE_GAP_DETAILS_BY_PRODUCT_CATEGORY"/>
    <s v="ACTUAL_SHIPMENT"/>
    <m/>
    <m/>
    <m/>
    <m/>
    <m/>
    <m/>
    <m/>
    <m/>
    <m/>
    <m/>
    <m/>
    <m/>
    <m/>
    <m/>
    <m/>
    <m/>
    <m/>
    <m/>
    <s v="資料清單"/>
    <x v="12"/>
    <x v="136"/>
    <x v="60"/>
    <x v="8"/>
    <e v="#N/A"/>
    <s v="Actual shipment"/>
    <x v="205"/>
    <x v="120"/>
    <x v="0"/>
    <x v="210"/>
    <x v="6"/>
    <s v="IEC_STD_V10 &gt;&gt; Common &gt;&gt; AutoMetaDataActual shipment"/>
    <x v="4"/>
    <x v="1"/>
    <s v="實際出貨量Measure"/>
    <s v="產品營收達成率-產品營收落差情形（產品別）"/>
    <n v="368"/>
    <n v="730"/>
    <n v="0"/>
    <s v=""/>
    <n v="0"/>
    <n v="0"/>
    <n v="412"/>
    <x v="92"/>
    <s v="Revenue Volume Achievement Rate Revenue gap details by product category"/>
    <x v="68"/>
    <e v="#N/A"/>
    <x v="0"/>
    <s v="E.2.4.0:"/>
    <x v="206"/>
    <x v="206"/>
    <x v="698"/>
    <x v="205"/>
    <x v="205"/>
    <x v="303"/>
    <x v="0"/>
    <x v="1"/>
    <x v="0"/>
    <x v="4"/>
    <m/>
    <x v="0"/>
    <x v="4"/>
    <s v="Revenue Volume Achievement Rate Revenue gap details by product category_Actual shipment"/>
    <x v="735"/>
    <x v="4"/>
    <x v="0"/>
    <x v="3"/>
    <x v="0"/>
    <x v="0"/>
    <x v="0"/>
    <s v="DM_REVENUE_VOLUME_ACHIEVEMENT_RATE_REVENUE_GAP_DETAILS_BY_PRODUCT_CATEGORY"/>
    <s v="ACTUAL_SHIPMENT"/>
    <x v="97"/>
    <x v="170"/>
    <x v="0"/>
    <n v="8"/>
    <x v="4"/>
    <x v="4"/>
    <x v="5"/>
    <s v=""/>
    <s v=""/>
    <n v="735"/>
    <s v="-735"/>
    <x v="0"/>
    <x v="0"/>
    <x v="0"/>
    <x v="205"/>
    <x v="6"/>
    <s v="Actual shipment"/>
    <s v="SAP"/>
    <s v="SAP"/>
    <x v="1"/>
    <x v="60"/>
    <m/>
    <s v="^(SAP)$"/>
    <n v="9"/>
    <x v="0"/>
    <x v="0"/>
    <x v="0"/>
    <x v="0"/>
    <x v="1"/>
    <x v="1"/>
    <b v="0"/>
    <x v="1"/>
    <x v="1"/>
    <n v="0"/>
    <x v="0"/>
    <b v="0"/>
    <b v="0"/>
    <b v="0"/>
    <b v="0"/>
    <b v="0"/>
    <b v="0"/>
    <b v="0"/>
    <b v="0"/>
    <b v="0"/>
    <b v="0"/>
    <b v="0"/>
    <x v="1"/>
    <x v="1"/>
    <n v="0"/>
    <x v="18"/>
    <x v="0"/>
  </r>
  <r>
    <m/>
    <s v="BPM"/>
    <x v="8"/>
    <x v="242"/>
    <x v="242"/>
    <x v="124"/>
    <x v="243"/>
    <s v="Acutal shipment-Target shipment"/>
    <x v="4"/>
    <m/>
    <s v="N/A"/>
    <s v="Confidential"/>
    <x v="4"/>
    <m/>
    <x v="8"/>
    <s v="BPM"/>
    <x v="6"/>
    <x v="3"/>
    <x v="0"/>
    <x v="0"/>
    <s v="DM_REVENUE_VOLUME_ACHIEVEMENT_RATE_REVENUE_GAP_DETAILS_BY_PRODUCT_CATEGORY"/>
    <s v="GAP_OF_SHIPMENT"/>
    <m/>
    <m/>
    <m/>
    <m/>
    <m/>
    <m/>
    <m/>
    <m/>
    <m/>
    <m/>
    <m/>
    <m/>
    <m/>
    <m/>
    <m/>
    <m/>
    <m/>
    <m/>
    <s v="資料清單"/>
    <x v="12"/>
    <x v="137"/>
    <x v="60"/>
    <x v="8"/>
    <e v="#N/A"/>
    <s v="Gap of shipment"/>
    <x v="242"/>
    <x v="124"/>
    <x v="0"/>
    <x v="243"/>
    <x v="6"/>
    <s v="IEC_STD_V10 &gt;&gt; Common &gt;&gt; AutoMetaDataGap of shipment"/>
    <x v="4"/>
    <x v="1"/>
    <s v="目標與實際出貨差距Measure"/>
    <s v="產品營收達成率-產品營收落差情形（產品別）"/>
    <n v="420"/>
    <n v="730"/>
    <n v="0"/>
    <s v=""/>
    <n v="0"/>
    <n v="0"/>
    <n v="420"/>
    <x v="138"/>
    <s v="Revenue Volume Achievement Rate Revenue gap details by product category"/>
    <x v="68"/>
    <e v="#N/A"/>
    <x v="0"/>
    <s v="E.2.4.0:"/>
    <x v="207"/>
    <x v="207"/>
    <x v="699"/>
    <x v="242"/>
    <x v="242"/>
    <x v="245"/>
    <x v="0"/>
    <x v="0"/>
    <x v="0"/>
    <x v="4"/>
    <m/>
    <x v="0"/>
    <x v="4"/>
    <s v="Revenue Volume Achievement Rate Revenue gap details by product category_Gap of shipment"/>
    <x v="736"/>
    <x v="4"/>
    <x v="0"/>
    <x v="3"/>
    <x v="0"/>
    <x v="0"/>
    <x v="0"/>
    <s v="DM_REVENUE_VOLUME_ACHIEVEMENT_RATE_REVENUE_GAP_DETAILS_BY_PRODUCT_CATEGORY"/>
    <s v="GAP_OF_SHIPMENT"/>
    <x v="97"/>
    <x v="197"/>
    <x v="0"/>
    <n v="8"/>
    <x v="4"/>
    <x v="4"/>
    <x v="5"/>
    <s v=""/>
    <s v=""/>
    <n v="736"/>
    <s v="-736"/>
    <x v="0"/>
    <x v="0"/>
    <x v="0"/>
    <x v="242"/>
    <x v="6"/>
    <s v="Acutal shipment-Target shipment"/>
    <s v=""/>
    <s v=""/>
    <x v="0"/>
    <x v="60"/>
    <m/>
    <s v="^()$"/>
    <n v="9"/>
    <x v="0"/>
    <x v="0"/>
    <x v="0"/>
    <x v="0"/>
    <x v="1"/>
    <x v="1"/>
    <b v="0"/>
    <x v="1"/>
    <x v="1"/>
    <n v="0"/>
    <x v="0"/>
    <b v="0"/>
    <b v="0"/>
    <b v="0"/>
    <b v="0"/>
    <b v="0"/>
    <b v="0"/>
    <b v="0"/>
    <b v="0"/>
    <b v="0"/>
    <b v="0"/>
    <b v="0"/>
    <x v="1"/>
    <x v="1"/>
    <n v="0"/>
    <x v="18"/>
    <x v="0"/>
  </r>
  <r>
    <m/>
    <s v="BPM"/>
    <x v="8"/>
    <x v="203"/>
    <x v="203"/>
    <x v="121"/>
    <x v="208"/>
    <s v="Amount of Revenue content"/>
    <x v="4"/>
    <s v="Investment Master_Account for the Quarter"/>
    <s v="N/A"/>
    <s v="Confidential"/>
    <x v="6"/>
    <m/>
    <x v="8"/>
    <s v="BPM"/>
    <x v="6"/>
    <x v="3"/>
    <x v="0"/>
    <x v="1"/>
    <s v="DM_REVENUE_VOLUME_ACHIEVEMENT_RATE_REVENUE_GAP_DETAILS_BY_PRODUCT_CATEGORY"/>
    <s v="AMOUNT_OF_ACTUAL_REVENUE"/>
    <m/>
    <m/>
    <m/>
    <m/>
    <m/>
    <m/>
    <m/>
    <m/>
    <m/>
    <m/>
    <m/>
    <m/>
    <m/>
    <m/>
    <m/>
    <m/>
    <m/>
    <m/>
    <s v="資料清單"/>
    <x v="12"/>
    <x v="138"/>
    <x v="60"/>
    <x v="8"/>
    <e v="#N/A"/>
    <s v="Amount of Actual revenue"/>
    <x v="203"/>
    <x v="121"/>
    <x v="0"/>
    <x v="208"/>
    <x v="6"/>
    <s v="IEC_STD_V10 &gt;&gt; Common &gt;&gt; AutoMetaDataAmount of Actual revenue"/>
    <x v="4"/>
    <x v="1"/>
    <s v="實際產品營收總額Measure"/>
    <s v="產品營收達成率-產品營收落差情形（產品別）"/>
    <n v="366"/>
    <n v="730"/>
    <n v="0"/>
    <s v=""/>
    <n v="0"/>
    <e v="#N/A"/>
    <e v="#N/A"/>
    <x v="62"/>
    <s v="Revenue Volume Achievement Rate Revenue gap details by product category"/>
    <x v="68"/>
    <e v="#N/A"/>
    <x v="0"/>
    <s v="E.2.4.0:"/>
    <x v="208"/>
    <x v="208"/>
    <x v="700"/>
    <x v="203"/>
    <x v="203"/>
    <x v="211"/>
    <x v="0"/>
    <x v="1"/>
    <x v="0"/>
    <x v="6"/>
    <m/>
    <x v="0"/>
    <x v="4"/>
    <s v="Revenue Volume Achievement Rate Revenue gap details by product category_Amount of Actual revenue"/>
    <x v="737"/>
    <x v="4"/>
    <x v="0"/>
    <x v="3"/>
    <x v="0"/>
    <x v="0"/>
    <x v="0"/>
    <s v="DM_REVENUE_VOLUME_ACHIEVEMENT_RATE_REVENUE_GAP_DETAILS_BY_PRODUCT_CATEGORY"/>
    <s v="AMOUNT_OF_ACTUAL_REVENUE"/>
    <x v="97"/>
    <x v="168"/>
    <x v="0"/>
    <n v="8"/>
    <x v="4"/>
    <x v="4"/>
    <x v="3"/>
    <s v=""/>
    <s v=""/>
    <n v="737"/>
    <s v="-737"/>
    <x v="0"/>
    <x v="0"/>
    <x v="0"/>
    <x v="203"/>
    <x v="6"/>
    <s v="Actual revenue amount by content"/>
    <s v="SAP"/>
    <s v="SAP"/>
    <x v="1"/>
    <x v="60"/>
    <m/>
    <s v="^(SAP)$"/>
    <n v="9"/>
    <x v="0"/>
    <x v="0"/>
    <x v="0"/>
    <x v="0"/>
    <x v="1"/>
    <x v="1"/>
    <b v="0"/>
    <x v="1"/>
    <x v="1"/>
    <n v="0"/>
    <x v="0"/>
    <b v="0"/>
    <b v="0"/>
    <b v="0"/>
    <b v="0"/>
    <b v="0"/>
    <b v="0"/>
    <b v="0"/>
    <b v="0"/>
    <b v="1"/>
    <b v="0"/>
    <b v="0"/>
    <x v="0"/>
    <x v="5"/>
    <n v="1"/>
    <x v="9"/>
    <x v="0"/>
  </r>
  <r>
    <m/>
    <s v="BPM"/>
    <x v="8"/>
    <x v="248"/>
    <x v="248"/>
    <x v="129"/>
    <x v="310"/>
    <s v="BPM upload target revenue by end of previous month"/>
    <x v="4"/>
    <m/>
    <s v="N/A"/>
    <s v="Confidential"/>
    <x v="6"/>
    <m/>
    <x v="8"/>
    <s v="BPM"/>
    <x v="6"/>
    <x v="3"/>
    <x v="0"/>
    <x v="2"/>
    <s v="DM_REVENUE_VOLUME_ACHIEVEMENT_RATE_REVENUE_GAP_DETAILS_BY_PRODUCT_CATEGORY"/>
    <s v="AMOUNT_OF_TARGET_REVENUE"/>
    <m/>
    <m/>
    <m/>
    <m/>
    <m/>
    <m/>
    <m/>
    <m/>
    <m/>
    <m/>
    <m/>
    <m/>
    <m/>
    <m/>
    <m/>
    <m/>
    <m/>
    <m/>
    <s v="資料清單"/>
    <x v="12"/>
    <x v="139"/>
    <x v="60"/>
    <x v="8"/>
    <e v="#N/A"/>
    <s v="Amount of Target revenue"/>
    <x v="248"/>
    <x v="129"/>
    <x v="0"/>
    <x v="310"/>
    <x v="6"/>
    <s v="IEC_STD_V10 &gt;&gt; Common &gt;&gt; AutoMetaDataAmount of Target revenue"/>
    <x v="4"/>
    <x v="1"/>
    <s v="目標銷貨收入總額Measure"/>
    <s v="產品營收達成率-產品營收落差情形（產品別）"/>
    <n v="433"/>
    <n v="730"/>
    <n v="0"/>
    <s v=""/>
    <n v="0"/>
    <n v="0"/>
    <n v="433"/>
    <x v="124"/>
    <s v="Revenue Volume Achievement Rate Revenue gap details by product category"/>
    <x v="68"/>
    <e v="#N/A"/>
    <x v="0"/>
    <s v="E.2.4.0:"/>
    <x v="209"/>
    <x v="209"/>
    <x v="701"/>
    <x v="248"/>
    <x v="248"/>
    <x v="298"/>
    <x v="0"/>
    <x v="2"/>
    <x v="0"/>
    <x v="6"/>
    <m/>
    <x v="0"/>
    <x v="4"/>
    <s v="Revenue Volume Achievement Rate Revenue gap details by product category_Amount of Target revenue"/>
    <x v="738"/>
    <x v="4"/>
    <x v="0"/>
    <x v="3"/>
    <x v="0"/>
    <x v="0"/>
    <x v="0"/>
    <s v="DM_REVENUE_VOLUME_ACHIEVEMENT_RATE_REVENUE_GAP_DETAILS_BY_PRODUCT_CATEGORY"/>
    <s v="AMOUNT_OF_TARGET_REVENUE"/>
    <x v="97"/>
    <x v="202"/>
    <x v="0"/>
    <n v="8"/>
    <x v="4"/>
    <x v="4"/>
    <x v="5"/>
    <s v=""/>
    <s v=""/>
    <n v="738"/>
    <s v="-738"/>
    <x v="0"/>
    <x v="0"/>
    <x v="0"/>
    <x v="248"/>
    <x v="6"/>
    <s v="Target revenue includes revenue by product category and NRE"/>
    <s v="Upload"/>
    <s v="UPLOAD"/>
    <x v="2"/>
    <x v="60"/>
    <m/>
    <s v="^(Upload|UPLOAD)$"/>
    <n v="9"/>
    <x v="0"/>
    <x v="0"/>
    <x v="0"/>
    <x v="0"/>
    <x v="1"/>
    <x v="1"/>
    <b v="0"/>
    <x v="1"/>
    <x v="1"/>
    <n v="0"/>
    <x v="0"/>
    <b v="0"/>
    <b v="0"/>
    <b v="0"/>
    <b v="0"/>
    <b v="1"/>
    <b v="0"/>
    <b v="0"/>
    <b v="0"/>
    <b v="0"/>
    <b v="0"/>
    <b v="0"/>
    <x v="0"/>
    <x v="2"/>
    <n v="0"/>
    <x v="9"/>
    <x v="0"/>
  </r>
  <r>
    <m/>
    <s v="BPM"/>
    <x v="8"/>
    <x v="243"/>
    <x v="243"/>
    <x v="125"/>
    <x v="244"/>
    <s v="Actual average selling price=_x000a_Actual revenue/shipment qty"/>
    <x v="4"/>
    <m/>
    <s v="N/A"/>
    <s v="Confidential"/>
    <x v="6"/>
    <m/>
    <x v="8"/>
    <s v="BPM"/>
    <x v="6"/>
    <x v="3"/>
    <x v="0"/>
    <x v="0"/>
    <s v="DM_REVENUE_VOLUME_ACHIEVEMENT_RATE_REVENUE_GAP_DETAILS_BY_PRODUCT_CATEGORY"/>
    <s v="AVERAGE_SELLING_PRICE_(ACTUAL)"/>
    <m/>
    <m/>
    <m/>
    <m/>
    <m/>
    <m/>
    <m/>
    <m/>
    <m/>
    <m/>
    <m/>
    <m/>
    <m/>
    <m/>
    <m/>
    <m/>
    <m/>
    <m/>
    <s v="資料清單"/>
    <x v="12"/>
    <x v="140"/>
    <x v="60"/>
    <x v="8"/>
    <e v="#N/A"/>
    <s v="Average selling price (Actual)"/>
    <x v="243"/>
    <x v="125"/>
    <x v="0"/>
    <x v="244"/>
    <x v="6"/>
    <s v="IEC_STD_V10 &gt;&gt; Common &gt;&gt; AutoMetaDataAverage selling price (Actual)"/>
    <x v="4"/>
    <x v="1"/>
    <s v="實際平均單價Measure"/>
    <s v="產品營收達成率-產品營收落差情形（產品別）"/>
    <n v="421"/>
    <n v="730"/>
    <n v="0"/>
    <s v=""/>
    <n v="0"/>
    <n v="0"/>
    <n v="421"/>
    <x v="139"/>
    <s v="Revenue Volume Achievement Rate Revenue gap details by product category"/>
    <x v="68"/>
    <e v="#N/A"/>
    <x v="0"/>
    <s v="E.2.4.0:"/>
    <x v="210"/>
    <x v="210"/>
    <x v="702"/>
    <x v="243"/>
    <x v="243"/>
    <x v="307"/>
    <x v="0"/>
    <x v="0"/>
    <x v="0"/>
    <x v="6"/>
    <m/>
    <x v="0"/>
    <x v="4"/>
    <s v="Revenue Volume Achievement Rate Revenue gap details by product category_Average selling price (Actual)"/>
    <x v="739"/>
    <x v="4"/>
    <x v="0"/>
    <x v="3"/>
    <x v="0"/>
    <x v="0"/>
    <x v="0"/>
    <s v="DM_REVENUE_VOLUME_ACHIEVEMENT_RATE_REVENUE_GAP_DETAILS_BY_PRODUCT_CATEGORY"/>
    <s v="AVERAGE_SELLING_PRICE_(ACTUAL)"/>
    <x v="97"/>
    <x v="198"/>
    <x v="0"/>
    <n v="8"/>
    <x v="4"/>
    <x v="4"/>
    <x v="5"/>
    <s v=""/>
    <s v=""/>
    <n v="739"/>
    <s v="-739"/>
    <x v="0"/>
    <x v="0"/>
    <x v="0"/>
    <x v="243"/>
    <x v="6"/>
    <s v="ASP Actual"/>
    <s v=""/>
    <s v=""/>
    <x v="0"/>
    <x v="60"/>
    <m/>
    <s v="^()$"/>
    <n v="9"/>
    <x v="0"/>
    <x v="0"/>
    <x v="0"/>
    <x v="0"/>
    <x v="1"/>
    <x v="1"/>
    <b v="0"/>
    <x v="1"/>
    <x v="1"/>
    <n v="0"/>
    <x v="0"/>
    <b v="0"/>
    <b v="0"/>
    <b v="0"/>
    <b v="0"/>
    <b v="0"/>
    <b v="0"/>
    <b v="0"/>
    <b v="0"/>
    <b v="0"/>
    <b v="0"/>
    <b v="0"/>
    <x v="1"/>
    <x v="1"/>
    <n v="0"/>
    <x v="26"/>
    <x v="0"/>
  </r>
  <r>
    <m/>
    <s v="BPM"/>
    <x v="8"/>
    <x v="244"/>
    <x v="244"/>
    <x v="126"/>
    <x v="245"/>
    <s v="FCST average selling price=_x000a_FCST revenue/shipment qty"/>
    <x v="4"/>
    <m/>
    <s v="N/A"/>
    <s v="Confidential"/>
    <x v="6"/>
    <m/>
    <x v="8"/>
    <s v="BPM"/>
    <x v="6"/>
    <x v="3"/>
    <x v="0"/>
    <x v="0"/>
    <s v="DM_REVENUE_VOLUME_ACHIEVEMENT_RATE_REVENUE_GAP_DETAILS_BY_PRODUCT_CATEGORY"/>
    <s v="AVERAGE_SELLING_PRICE_(FCST)"/>
    <m/>
    <m/>
    <m/>
    <m/>
    <m/>
    <m/>
    <m/>
    <m/>
    <m/>
    <m/>
    <m/>
    <m/>
    <m/>
    <m/>
    <m/>
    <m/>
    <m/>
    <m/>
    <s v="資料清單"/>
    <x v="12"/>
    <x v="141"/>
    <x v="60"/>
    <x v="8"/>
    <e v="#N/A"/>
    <s v="Average selling price (FCST)"/>
    <x v="244"/>
    <x v="126"/>
    <x v="0"/>
    <x v="245"/>
    <x v="6"/>
    <s v="IEC_STD_V10 &gt;&gt; Common &gt;&gt; AutoMetaDataAverage selling price (FCST)"/>
    <x v="4"/>
    <x v="1"/>
    <s v="預估平均單價Measure"/>
    <s v="產品營收達成率-產品營收落差情形（產品別）"/>
    <n v="422"/>
    <n v="730"/>
    <n v="0"/>
    <s v=""/>
    <n v="0"/>
    <n v="0"/>
    <n v="422"/>
    <x v="140"/>
    <s v="Revenue Volume Achievement Rate Revenue gap details by product category"/>
    <x v="68"/>
    <e v="#N/A"/>
    <x v="0"/>
    <s v="E.2.4.0:"/>
    <x v="211"/>
    <x v="211"/>
    <x v="703"/>
    <x v="244"/>
    <x v="244"/>
    <x v="308"/>
    <x v="0"/>
    <x v="0"/>
    <x v="0"/>
    <x v="6"/>
    <m/>
    <x v="0"/>
    <x v="4"/>
    <s v="Revenue Volume Achievement Rate Revenue gap details by product category_Average selling price (FCST)"/>
    <x v="740"/>
    <x v="4"/>
    <x v="0"/>
    <x v="3"/>
    <x v="0"/>
    <x v="0"/>
    <x v="0"/>
    <s v="DM_REVENUE_VOLUME_ACHIEVEMENT_RATE_REVENUE_GAP_DETAILS_BY_PRODUCT_CATEGORY"/>
    <s v="AVERAGE_SELLING_PRICE_(FCST)"/>
    <x v="97"/>
    <x v="199"/>
    <x v="0"/>
    <n v="8"/>
    <x v="4"/>
    <x v="4"/>
    <x v="5"/>
    <s v=""/>
    <s v=""/>
    <n v="740"/>
    <s v="-740"/>
    <x v="0"/>
    <x v="0"/>
    <x v="0"/>
    <x v="244"/>
    <x v="6"/>
    <s v="ASP FCST"/>
    <s v=""/>
    <s v=""/>
    <x v="0"/>
    <x v="60"/>
    <m/>
    <s v="^()$"/>
    <n v="9"/>
    <x v="0"/>
    <x v="0"/>
    <x v="0"/>
    <x v="0"/>
    <x v="1"/>
    <x v="1"/>
    <b v="0"/>
    <x v="1"/>
    <x v="1"/>
    <n v="0"/>
    <x v="0"/>
    <b v="0"/>
    <b v="0"/>
    <b v="0"/>
    <b v="0"/>
    <b v="0"/>
    <b v="0"/>
    <b v="0"/>
    <b v="0"/>
    <b v="0"/>
    <b v="0"/>
    <b v="0"/>
    <x v="1"/>
    <x v="1"/>
    <n v="0"/>
    <x v="10"/>
    <x v="0"/>
  </r>
  <r>
    <m/>
    <s v="BPM"/>
    <x v="8"/>
    <x v="245"/>
    <x v="245"/>
    <x v="127"/>
    <x v="246"/>
    <s v="ASP Actual-ASP FCST"/>
    <x v="4"/>
    <m/>
    <s v="N/A"/>
    <s v="Confidential"/>
    <x v="6"/>
    <m/>
    <x v="8"/>
    <s v="BPM"/>
    <x v="6"/>
    <x v="3"/>
    <x v="0"/>
    <x v="0"/>
    <s v="DM_REVENUE_VOLUME_ACHIEVEMENT_RATE_REVENUE_GAP_DETAILS_BY_PRODUCT_CATEGORY"/>
    <s v="GAP_OF_ASP"/>
    <m/>
    <m/>
    <m/>
    <m/>
    <m/>
    <m/>
    <m/>
    <m/>
    <m/>
    <m/>
    <m/>
    <m/>
    <m/>
    <m/>
    <m/>
    <m/>
    <m/>
    <m/>
    <s v="資料清單"/>
    <x v="12"/>
    <x v="142"/>
    <x v="60"/>
    <x v="8"/>
    <e v="#N/A"/>
    <s v="Gap of ASP"/>
    <x v="245"/>
    <x v="127"/>
    <x v="0"/>
    <x v="246"/>
    <x v="6"/>
    <s v="IEC_STD_V10 &gt;&gt; Common &gt;&gt; AutoMetaDataGap of ASP"/>
    <x v="4"/>
    <x v="1"/>
    <s v="預估與實際平均單價差距Measure"/>
    <s v="產品營收達成率-產品營收落差情形（產品別）"/>
    <n v="423"/>
    <n v="730"/>
    <n v="0"/>
    <s v=""/>
    <n v="0"/>
    <n v="0"/>
    <n v="423"/>
    <x v="141"/>
    <s v="Revenue Volume Achievement Rate Revenue gap details by product category"/>
    <x v="68"/>
    <e v="#N/A"/>
    <x v="0"/>
    <s v="E.2.4.0:"/>
    <x v="212"/>
    <x v="212"/>
    <x v="704"/>
    <x v="245"/>
    <x v="245"/>
    <x v="248"/>
    <x v="0"/>
    <x v="0"/>
    <x v="0"/>
    <x v="6"/>
    <m/>
    <x v="0"/>
    <x v="4"/>
    <s v="Revenue Volume Achievement Rate Revenue gap details by product category_Gap of ASP"/>
    <x v="741"/>
    <x v="4"/>
    <x v="0"/>
    <x v="3"/>
    <x v="0"/>
    <x v="0"/>
    <x v="0"/>
    <s v="DM_REVENUE_VOLUME_ACHIEVEMENT_RATE_REVENUE_GAP_DETAILS_BY_PRODUCT_CATEGORY"/>
    <s v="GAP_OF_ASP"/>
    <x v="97"/>
    <x v="200"/>
    <x v="0"/>
    <n v="8"/>
    <x v="4"/>
    <x v="4"/>
    <x v="5"/>
    <s v=""/>
    <s v=""/>
    <n v="741"/>
    <s v="-741"/>
    <x v="0"/>
    <x v="0"/>
    <x v="0"/>
    <x v="245"/>
    <x v="6"/>
    <s v="ASP Actual-ASP FCST"/>
    <s v=""/>
    <s v=""/>
    <x v="0"/>
    <x v="60"/>
    <m/>
    <s v="^()$"/>
    <n v="9"/>
    <x v="0"/>
    <x v="0"/>
    <x v="0"/>
    <x v="0"/>
    <x v="1"/>
    <x v="1"/>
    <b v="0"/>
    <x v="1"/>
    <x v="1"/>
    <n v="0"/>
    <x v="0"/>
    <b v="0"/>
    <b v="0"/>
    <b v="0"/>
    <b v="0"/>
    <b v="0"/>
    <b v="0"/>
    <b v="0"/>
    <b v="0"/>
    <b v="0"/>
    <b v="0"/>
    <b v="0"/>
    <x v="1"/>
    <x v="1"/>
    <n v="0"/>
    <x v="19"/>
    <x v="0"/>
  </r>
  <r>
    <m/>
    <s v="BPM"/>
    <x v="8"/>
    <x v="320"/>
    <x v="323"/>
    <x v="1"/>
    <x v="316"/>
    <s v="Node qty achievement by site"/>
    <x v="0"/>
    <m/>
    <s v="　"/>
    <s v="Confidential"/>
    <x v="10"/>
    <s v="　"/>
    <x v="8"/>
    <s v="BPM"/>
    <x v="6"/>
    <x v="3"/>
    <x v="0"/>
    <x v="0"/>
    <s v="DM_REVENUE_VOLUME_ACHIEVEMENT_RATE_REVENUE_GAP_DETAILS_BY_SITE"/>
    <m/>
    <m/>
    <m/>
    <m/>
    <m/>
    <m/>
    <m/>
    <m/>
    <m/>
    <m/>
    <m/>
    <m/>
    <m/>
    <m/>
    <m/>
    <m/>
    <m/>
    <m/>
    <m/>
    <s v="資料清單"/>
    <x v="12"/>
    <x v="143"/>
    <x v="60"/>
    <x v="8"/>
    <e v="#N/A"/>
    <s v="Revenue Volume Achievement Rate Revenue gap details by site"/>
    <x v="323"/>
    <x v="1"/>
    <x v="0"/>
    <x v="316"/>
    <x v="6"/>
    <s v="IEC_STD_V10 &gt;&gt; Common &gt;&gt; AutoMetaDataRevenue Volume Achievement Rate Revenue gap details by site"/>
    <x v="0"/>
    <x v="1"/>
    <s v="產品營收達成率-產品營收落差情形（廠區）Concept"/>
    <s v="產品營收達成率-產品營收落差情形（廠區）"/>
    <n v="744"/>
    <n v="0"/>
    <e v="#N/A"/>
    <s v=""/>
    <n v="0"/>
    <n v="0"/>
    <n v="0"/>
    <x v="0"/>
    <s v=""/>
    <x v="0"/>
    <s v=""/>
    <x v="53"/>
    <s v="E.2.4.0:"/>
    <x v="213"/>
    <x v="213"/>
    <x v="705"/>
    <x v="320"/>
    <x v="323"/>
    <x v="309"/>
    <x v="29"/>
    <x v="0"/>
    <x v="0"/>
    <x v="0"/>
    <m/>
    <x v="0"/>
    <x v="0"/>
    <s v="Revenue Volume Achievement Rate Revenue gap details by site"/>
    <x v="742"/>
    <x v="0"/>
    <x v="0"/>
    <x v="3"/>
    <x v="0"/>
    <x v="0"/>
    <x v="0"/>
    <s v="DM_REVENUE_VOLUME_ACHIEVEMENT_RATE_REVENUE_GAP_DETAILS_BY_SITE"/>
    <s v=""/>
    <x v="98"/>
    <x v="0"/>
    <x v="0"/>
    <n v="8"/>
    <x v="4"/>
    <x v="4"/>
    <x v="5"/>
    <s v=""/>
    <s v=""/>
    <n v="742"/>
    <s v="-742"/>
    <x v="0"/>
    <x v="0"/>
    <x v="0"/>
    <x v="323"/>
    <x v="6"/>
    <s v="Node qty achievement by site"/>
    <s v=""/>
    <s v=""/>
    <x v="0"/>
    <x v="60"/>
    <m/>
    <s v="^()$"/>
    <n v="9"/>
    <x v="0"/>
    <x v="0"/>
    <x v="0"/>
    <x v="0"/>
    <x v="0"/>
    <x v="1"/>
    <b v="0"/>
    <x v="1"/>
    <x v="0"/>
    <n v="0"/>
    <x v="0"/>
    <b v="0"/>
    <b v="0"/>
    <b v="0"/>
    <b v="0"/>
    <b v="0"/>
    <b v="0"/>
    <b v="0"/>
    <b v="0"/>
    <b v="0"/>
    <b v="0"/>
    <b v="0"/>
    <x v="1"/>
    <x v="1"/>
    <n v="0"/>
    <x v="50"/>
    <x v="1"/>
  </r>
  <r>
    <m/>
    <s v="BPM"/>
    <x v="8"/>
    <x v="180"/>
    <x v="180"/>
    <x v="81"/>
    <x v="233"/>
    <s v="EBG: BU1, BU2, BU5, BU6, NIDC_x000a_AME, 5G (new BG)"/>
    <x v="3"/>
    <m/>
    <s v="N/A"/>
    <s v="Confidential"/>
    <x v="2"/>
    <m/>
    <x v="8"/>
    <s v="BPM"/>
    <x v="6"/>
    <x v="3"/>
    <x v="0"/>
    <x v="1"/>
    <s v="DM_REVENUE_VOLUME_ACHIEVEMENT_RATE_REVENUE_GAP_DETAILS_BY_SITE"/>
    <s v="BU_CODE"/>
    <m/>
    <m/>
    <m/>
    <m/>
    <m/>
    <m/>
    <m/>
    <m/>
    <m/>
    <m/>
    <m/>
    <m/>
    <m/>
    <m/>
    <m/>
    <m/>
    <m/>
    <m/>
    <s v="資料清單"/>
    <x v="12"/>
    <x v="144"/>
    <x v="60"/>
    <x v="8"/>
    <e v="#N/A"/>
    <s v="BU Code"/>
    <x v="180"/>
    <x v="81"/>
    <x v="0"/>
    <x v="233"/>
    <x v="6"/>
    <s v="IEC_STD_V10 &gt;&gt; Common &gt;&gt; AutoMetaDataBU Code"/>
    <x v="3"/>
    <x v="1"/>
    <s v="事業處代碼Dimension"/>
    <s v="產品營收達成率-產品營收落差情形（廠區）"/>
    <n v="343"/>
    <n v="744"/>
    <n v="0"/>
    <s v=""/>
    <n v="0"/>
    <n v="0"/>
    <n v="515"/>
    <x v="81"/>
    <s v="Revenue Volume Achievement Rate Revenue gap details by site"/>
    <x v="69"/>
    <e v="#N/A"/>
    <x v="0"/>
    <s v="E.2.4.0:"/>
    <x v="214"/>
    <x v="214"/>
    <x v="706"/>
    <x v="180"/>
    <x v="180"/>
    <x v="234"/>
    <x v="0"/>
    <x v="1"/>
    <x v="0"/>
    <x v="2"/>
    <m/>
    <x v="0"/>
    <x v="3"/>
    <s v="Revenue Volume Achievement Rate Revenue gap details by site_BU Code"/>
    <x v="743"/>
    <x v="3"/>
    <x v="0"/>
    <x v="3"/>
    <x v="0"/>
    <x v="0"/>
    <x v="0"/>
    <s v="DM_REVENUE_VOLUME_ACHIEVEMENT_RATE_REVENUE_GAP_DETAILS_BY_SITE"/>
    <s v="BU_CODE"/>
    <x v="98"/>
    <x v="145"/>
    <x v="0"/>
    <n v="8"/>
    <x v="4"/>
    <x v="4"/>
    <x v="0"/>
    <s v=""/>
    <s v=""/>
    <n v="743"/>
    <s v="-743"/>
    <x v="0"/>
    <x v="0"/>
    <x v="0"/>
    <x v="180"/>
    <x v="6"/>
    <s v="Business unit"/>
    <s v="SAP"/>
    <s v="SAP"/>
    <x v="1"/>
    <x v="60"/>
    <m/>
    <s v="^(SAP)$"/>
    <n v="9"/>
    <x v="0"/>
    <x v="0"/>
    <x v="0"/>
    <x v="0"/>
    <x v="1"/>
    <x v="1"/>
    <b v="0"/>
    <x v="1"/>
    <x v="1"/>
    <n v="0"/>
    <x v="0"/>
    <b v="0"/>
    <b v="0"/>
    <b v="0"/>
    <b v="0"/>
    <b v="1"/>
    <b v="0"/>
    <b v="0"/>
    <b v="0"/>
    <b v="0"/>
    <b v="0"/>
    <b v="0"/>
    <x v="0"/>
    <x v="2"/>
    <n v="0"/>
    <x v="1"/>
    <x v="0"/>
  </r>
  <r>
    <m/>
    <s v="BPM"/>
    <x v="8"/>
    <x v="2"/>
    <x v="2"/>
    <x v="0"/>
    <x v="184"/>
    <s v="Business group setting"/>
    <x v="3"/>
    <m/>
    <s v="N/A"/>
    <s v="Confidential"/>
    <x v="2"/>
    <m/>
    <x v="8"/>
    <s v="BPM"/>
    <x v="6"/>
    <x v="3"/>
    <x v="0"/>
    <x v="1"/>
    <s v="DM_REVENUE_VOLUME_ACHIEVEMENT_RATE_REVENUE_GAP_DETAILS_BY_SITE"/>
    <s v="BG_CODE"/>
    <m/>
    <m/>
    <m/>
    <m/>
    <m/>
    <m/>
    <m/>
    <m/>
    <m/>
    <m/>
    <m/>
    <m/>
    <m/>
    <m/>
    <m/>
    <m/>
    <m/>
    <m/>
    <s v="資料清單"/>
    <x v="12"/>
    <x v="145"/>
    <x v="60"/>
    <x v="8"/>
    <e v="#N/A"/>
    <s v="BG Code"/>
    <x v="2"/>
    <x v="0"/>
    <x v="0"/>
    <x v="184"/>
    <x v="6"/>
    <s v="IEC_STD_V10 &gt;&gt; Common &gt;&gt; AutoMetaDataBG Code"/>
    <x v="3"/>
    <x v="1"/>
    <s v="事業群代碼Dimension"/>
    <s v="產品營收達成率-產品營收落差情形（廠區）"/>
    <n v="4"/>
    <n v="744"/>
    <n v="0"/>
    <s v=""/>
    <n v="0"/>
    <n v="0"/>
    <n v="4"/>
    <x v="2"/>
    <s v="Revenue Volume Achievement Rate Revenue gap details by site"/>
    <x v="69"/>
    <e v="#N/A"/>
    <x v="0"/>
    <s v="E.2.4.0:"/>
    <x v="215"/>
    <x v="215"/>
    <x v="707"/>
    <x v="2"/>
    <x v="2"/>
    <x v="196"/>
    <x v="0"/>
    <x v="1"/>
    <x v="0"/>
    <x v="2"/>
    <m/>
    <x v="0"/>
    <x v="3"/>
    <s v="Revenue Volume Achievement Rate Revenue gap details by site_BG Code"/>
    <x v="744"/>
    <x v="3"/>
    <x v="0"/>
    <x v="3"/>
    <x v="0"/>
    <x v="0"/>
    <x v="0"/>
    <s v="DM_REVENUE_VOLUME_ACHIEVEMENT_RATE_REVENUE_GAP_DETAILS_BY_SITE"/>
    <s v="BG_CODE"/>
    <x v="98"/>
    <x v="2"/>
    <x v="0"/>
    <n v="8"/>
    <x v="4"/>
    <x v="4"/>
    <x v="0"/>
    <s v=""/>
    <s v=""/>
    <n v="744"/>
    <s v="-744"/>
    <x v="0"/>
    <x v="0"/>
    <x v="0"/>
    <x v="2"/>
    <x v="6"/>
    <s v="Business group"/>
    <s v="SAP"/>
    <s v="SAP"/>
    <x v="1"/>
    <x v="60"/>
    <m/>
    <s v="^(SAP)$"/>
    <n v="9"/>
    <x v="0"/>
    <x v="0"/>
    <x v="0"/>
    <x v="0"/>
    <x v="1"/>
    <x v="1"/>
    <b v="0"/>
    <x v="1"/>
    <x v="1"/>
    <n v="0"/>
    <x v="0"/>
    <b v="0"/>
    <b v="0"/>
    <b v="0"/>
    <b v="0"/>
    <b v="0"/>
    <b v="0"/>
    <b v="0"/>
    <b v="0"/>
    <b v="0"/>
    <b v="0"/>
    <b v="0"/>
    <x v="1"/>
    <x v="1"/>
    <n v="0"/>
    <x v="1"/>
    <x v="0"/>
  </r>
  <r>
    <m/>
    <s v="BPM"/>
    <x v="8"/>
    <x v="312"/>
    <x v="315"/>
    <x v="160"/>
    <x v="309"/>
    <s v="Shipment date and display in year and month"/>
    <x v="3"/>
    <s v="Shipment Target_Target Shipment Month"/>
    <s v="Annual Plan Shipment_Annual plan Shipment Month"/>
    <s v="Confidential"/>
    <x v="3"/>
    <m/>
    <x v="8"/>
    <s v="BPM"/>
    <x v="6"/>
    <x v="3"/>
    <x v="0"/>
    <x v="1"/>
    <s v="DM_REVENUE_VOLUME_ACHIEVEMENT_RATE_REVENUE_GAP_DETAILS_BY_SITE"/>
    <s v="SHIPMENT_DATE"/>
    <m/>
    <m/>
    <m/>
    <m/>
    <m/>
    <m/>
    <m/>
    <m/>
    <m/>
    <m/>
    <m/>
    <m/>
    <m/>
    <m/>
    <m/>
    <m/>
    <m/>
    <m/>
    <s v="資料清單"/>
    <x v="12"/>
    <x v="146"/>
    <x v="60"/>
    <x v="8"/>
    <e v="#N/A"/>
    <s v="Shipment date"/>
    <x v="315"/>
    <x v="160"/>
    <x v="0"/>
    <x v="309"/>
    <x v="6"/>
    <s v="IEC_STD_V10 &gt;&gt; Common &gt;&gt; AutoMetaDataShipment date"/>
    <x v="3"/>
    <x v="1"/>
    <s v="出貨日期Dimension"/>
    <s v="產品營收達成率-產品營收落差情形（廠區）"/>
    <n v="627"/>
    <n v="744"/>
    <e v="#N/A"/>
    <s v=""/>
    <n v="0"/>
    <e v="#N/A"/>
    <e v="#N/A"/>
    <x v="127"/>
    <s v="Revenue Volume Achievement Rate Revenue gap details by site"/>
    <x v="69"/>
    <e v="#N/A"/>
    <x v="55"/>
    <s v="E.2.4.0:"/>
    <x v="216"/>
    <x v="216"/>
    <x v="708"/>
    <x v="312"/>
    <x v="315"/>
    <x v="297"/>
    <x v="0"/>
    <x v="1"/>
    <x v="0"/>
    <x v="3"/>
    <m/>
    <x v="0"/>
    <x v="3"/>
    <s v="Revenue Volume Achievement Rate Revenue gap details by site_Shipment date"/>
    <x v="745"/>
    <x v="3"/>
    <x v="0"/>
    <x v="3"/>
    <x v="0"/>
    <x v="0"/>
    <x v="0"/>
    <s v="DM_REVENUE_VOLUME_ACHIEVEMENT_RATE_REVENUE_GAP_DETAILS_BY_SITE"/>
    <s v="SHIPMENT_DATE"/>
    <x v="98"/>
    <x v="250"/>
    <x v="0"/>
    <n v="8"/>
    <x v="4"/>
    <x v="4"/>
    <x v="3"/>
    <s v=""/>
    <s v=""/>
    <n v="745"/>
    <s v="-745"/>
    <x v="0"/>
    <x v="0"/>
    <x v="0"/>
    <x v="315"/>
    <x v="6"/>
    <s v="Shipment date and display in year and month"/>
    <s v="SAP"/>
    <s v="SAP"/>
    <x v="1"/>
    <x v="60"/>
    <m/>
    <s v="^(SAP)$"/>
    <n v="9"/>
    <x v="0"/>
    <x v="0"/>
    <x v="0"/>
    <x v="0"/>
    <x v="1"/>
    <x v="1"/>
    <b v="0"/>
    <x v="1"/>
    <x v="1"/>
    <n v="0"/>
    <x v="0"/>
    <b v="0"/>
    <b v="0"/>
    <b v="0"/>
    <b v="0"/>
    <b v="1"/>
    <b v="0"/>
    <b v="0"/>
    <b v="0"/>
    <b v="1"/>
    <b v="0"/>
    <b v="0"/>
    <x v="0"/>
    <x v="6"/>
    <n v="1"/>
    <x v="12"/>
    <x v="0"/>
  </r>
  <r>
    <m/>
    <s v="BPM"/>
    <x v="8"/>
    <x v="234"/>
    <x v="234"/>
    <x v="118"/>
    <x v="236"/>
    <s v="Product category includes Node, CPU, MLB, RACK, PC and SC (M_type, conversion), detail refer to DS"/>
    <x v="3"/>
    <m/>
    <s v="N/A"/>
    <s v="Confidential"/>
    <x v="1"/>
    <m/>
    <x v="8"/>
    <s v="BPM"/>
    <x v="6"/>
    <x v="3"/>
    <x v="0"/>
    <x v="1"/>
    <s v="DM_REVENUE_VOLUME_ACHIEVEMENT_RATE_REVENUE_GAP_DETAILS_BY_SITE"/>
    <s v="REVENUE_PRODUCT_CATEGORY"/>
    <m/>
    <m/>
    <m/>
    <m/>
    <m/>
    <m/>
    <m/>
    <m/>
    <m/>
    <m/>
    <m/>
    <m/>
    <m/>
    <m/>
    <m/>
    <m/>
    <m/>
    <m/>
    <s v="資料清單"/>
    <x v="12"/>
    <x v="147"/>
    <x v="60"/>
    <x v="8"/>
    <e v="#N/A"/>
    <s v="Revenue product category"/>
    <x v="234"/>
    <x v="118"/>
    <x v="0"/>
    <x v="236"/>
    <x v="6"/>
    <s v="IEC_STD_V10 &gt;&gt; Common &gt;&gt; AutoMetaDataRevenue product category"/>
    <x v="3"/>
    <x v="1"/>
    <s v="營收產品類別Dimension"/>
    <s v="產品營收達成率-產品營收落差情形（廠區）"/>
    <n v="410"/>
    <n v="744"/>
    <n v="0"/>
    <s v=""/>
    <n v="0"/>
    <n v="0"/>
    <n v="410"/>
    <x v="98"/>
    <s v="Revenue Volume Achievement Rate Revenue gap details by site"/>
    <x v="69"/>
    <e v="#N/A"/>
    <x v="0"/>
    <s v="E.2.4.0:"/>
    <x v="217"/>
    <x v="217"/>
    <x v="709"/>
    <x v="234"/>
    <x v="234"/>
    <x v="237"/>
    <x v="0"/>
    <x v="1"/>
    <x v="0"/>
    <x v="1"/>
    <m/>
    <x v="0"/>
    <x v="3"/>
    <s v="Revenue Volume Achievement Rate Revenue gap details by site_Revenue product category"/>
    <x v="746"/>
    <x v="3"/>
    <x v="0"/>
    <x v="3"/>
    <x v="0"/>
    <x v="0"/>
    <x v="0"/>
    <s v="DM_REVENUE_VOLUME_ACHIEVEMENT_RATE_REVENUE_GAP_DETAILS_BY_SITE"/>
    <s v="REVENUE_PRODUCT_CATEGORY"/>
    <x v="98"/>
    <x v="189"/>
    <x v="0"/>
    <n v="8"/>
    <x v="4"/>
    <x v="4"/>
    <x v="5"/>
    <s v=""/>
    <s v=""/>
    <n v="746"/>
    <s v="-746"/>
    <x v="0"/>
    <x v="0"/>
    <x v="0"/>
    <x v="234"/>
    <x v="6"/>
    <s v="Revenue product category"/>
    <s v="SAP"/>
    <s v="SAP"/>
    <x v="1"/>
    <x v="60"/>
    <m/>
    <s v="^(SAP)$"/>
    <n v="9"/>
    <x v="0"/>
    <x v="0"/>
    <x v="0"/>
    <x v="0"/>
    <x v="1"/>
    <x v="1"/>
    <b v="0"/>
    <x v="1"/>
    <x v="1"/>
    <n v="0"/>
    <x v="0"/>
    <b v="0"/>
    <b v="0"/>
    <b v="0"/>
    <b v="0"/>
    <b v="0"/>
    <b v="0"/>
    <b v="0"/>
    <b v="0"/>
    <b v="0"/>
    <b v="0"/>
    <b v="0"/>
    <x v="1"/>
    <x v="1"/>
    <n v="0"/>
    <x v="9"/>
    <x v="0"/>
  </r>
  <r>
    <m/>
    <s v="BPM"/>
    <x v="8"/>
    <x v="232"/>
    <x v="232"/>
    <x v="117"/>
    <x v="312"/>
    <s v="IPT, TAO, ICZ, IMX"/>
    <x v="3"/>
    <m/>
    <s v="N/A"/>
    <s v="Confidential"/>
    <x v="2"/>
    <m/>
    <x v="8"/>
    <s v="BPM"/>
    <x v="6"/>
    <x v="3"/>
    <x v="0"/>
    <x v="1"/>
    <s v="DM_REVENUE_VOLUME_ACHIEVEMENT_RATE_REVENUE_GAP_DETAILS_BY_SITE"/>
    <s v="SITE"/>
    <m/>
    <m/>
    <m/>
    <m/>
    <m/>
    <m/>
    <m/>
    <m/>
    <m/>
    <m/>
    <m/>
    <m/>
    <m/>
    <m/>
    <m/>
    <m/>
    <m/>
    <m/>
    <s v="資料清單"/>
    <x v="12"/>
    <x v="148"/>
    <x v="60"/>
    <x v="8"/>
    <e v="#N/A"/>
    <s v="Site"/>
    <x v="232"/>
    <x v="117"/>
    <x v="0"/>
    <x v="312"/>
    <x v="6"/>
    <s v="IEC_STD_V10 &gt;&gt; Common &gt;&gt; AutoMetaDataSite"/>
    <x v="3"/>
    <x v="1"/>
    <s v="廠區Dimension"/>
    <s v="產品營收達成率-產品營收落差情形（廠區）"/>
    <n v="408"/>
    <n v="744"/>
    <n v="0"/>
    <s v=""/>
    <n v="0"/>
    <n v="0"/>
    <n v="488"/>
    <x v="95"/>
    <s v="Revenue Volume Achievement Rate Revenue gap details by site"/>
    <x v="69"/>
    <e v="#N/A"/>
    <x v="0"/>
    <s v="E.2.4.0:"/>
    <x v="218"/>
    <x v="218"/>
    <x v="710"/>
    <x v="232"/>
    <x v="232"/>
    <x v="235"/>
    <x v="0"/>
    <x v="1"/>
    <x v="0"/>
    <x v="2"/>
    <m/>
    <x v="0"/>
    <x v="3"/>
    <s v="Revenue Volume Achievement Rate Revenue gap details by site_Site"/>
    <x v="747"/>
    <x v="3"/>
    <x v="0"/>
    <x v="3"/>
    <x v="0"/>
    <x v="0"/>
    <x v="0"/>
    <s v="DM_REVENUE_VOLUME_ACHIEVEMENT_RATE_REVENUE_GAP_DETAILS_BY_SITE"/>
    <s v="SITE"/>
    <x v="98"/>
    <x v="187"/>
    <x v="0"/>
    <n v="8"/>
    <x v="4"/>
    <x v="4"/>
    <x v="6"/>
    <s v=""/>
    <s v=""/>
    <n v="747"/>
    <s v="-747"/>
    <x v="0"/>
    <x v="0"/>
    <x v="0"/>
    <x v="232"/>
    <x v="6"/>
    <s v="Shipment from site, SO plant"/>
    <s v="SAP"/>
    <s v="SAP"/>
    <x v="1"/>
    <x v="60"/>
    <m/>
    <s v="^(SAP)$"/>
    <n v="9"/>
    <x v="0"/>
    <x v="0"/>
    <x v="0"/>
    <x v="0"/>
    <x v="1"/>
    <x v="1"/>
    <b v="0"/>
    <x v="1"/>
    <x v="1"/>
    <n v="0"/>
    <x v="0"/>
    <b v="0"/>
    <b v="0"/>
    <b v="0"/>
    <b v="1"/>
    <b v="1"/>
    <b v="1"/>
    <b v="0"/>
    <b v="0"/>
    <b v="0"/>
    <b v="0"/>
    <b v="0"/>
    <x v="0"/>
    <x v="12"/>
    <n v="0"/>
    <x v="43"/>
    <x v="0"/>
  </r>
  <r>
    <m/>
    <s v="BPM"/>
    <x v="8"/>
    <x v="204"/>
    <x v="204"/>
    <x v="132"/>
    <x v="209"/>
    <s v="Data by month"/>
    <x v="4"/>
    <m/>
    <s v="N/A"/>
    <s v="Confidential"/>
    <x v="4"/>
    <m/>
    <x v="8"/>
    <s v="BPM"/>
    <x v="6"/>
    <x v="3"/>
    <x v="0"/>
    <x v="2"/>
    <s v="DM_REVENUE_VOLUME_ACHIEVEMENT_RATE_REVENUE_GAP_DETAILS_BY_SITE"/>
    <s v="AMOUNT_OF_TARGET_SHIPMENT"/>
    <m/>
    <m/>
    <m/>
    <m/>
    <m/>
    <m/>
    <m/>
    <m/>
    <m/>
    <m/>
    <m/>
    <m/>
    <m/>
    <m/>
    <m/>
    <m/>
    <m/>
    <m/>
    <s v="資料清單"/>
    <x v="12"/>
    <x v="149"/>
    <x v="60"/>
    <x v="8"/>
    <e v="#N/A"/>
    <s v="Amount of Target shipment"/>
    <x v="204"/>
    <x v="132"/>
    <x v="0"/>
    <x v="209"/>
    <x v="6"/>
    <s v="IEC_STD_V10 &gt;&gt; Common &gt;&gt; AutoMetaDataAmount of Target shipment"/>
    <x v="4"/>
    <x v="1"/>
    <s v="目標出貨量總額Measure"/>
    <s v="產品營收達成率-產品營收落差情形（廠區）"/>
    <n v="367"/>
    <n v="744"/>
    <n v="0"/>
    <s v=""/>
    <n v="0"/>
    <n v="0"/>
    <n v="443"/>
    <x v="91"/>
    <s v="Revenue Volume Achievement Rate Revenue gap details by site"/>
    <x v="69"/>
    <e v="#N/A"/>
    <x v="0"/>
    <s v="E.2.4.0:"/>
    <x v="219"/>
    <x v="219"/>
    <x v="711"/>
    <x v="204"/>
    <x v="204"/>
    <x v="253"/>
    <x v="0"/>
    <x v="2"/>
    <x v="0"/>
    <x v="4"/>
    <m/>
    <x v="0"/>
    <x v="4"/>
    <s v="Revenue Volume Achievement Rate Revenue gap details by site_Amount of Target shipment"/>
    <x v="748"/>
    <x v="4"/>
    <x v="0"/>
    <x v="3"/>
    <x v="0"/>
    <x v="0"/>
    <x v="0"/>
    <s v="DM_REVENUE_VOLUME_ACHIEVEMENT_RATE_REVENUE_GAP_DETAILS_BY_SITE"/>
    <s v="AMOUNT_OF_TARGET_SHIPMENT"/>
    <x v="98"/>
    <x v="169"/>
    <x v="0"/>
    <n v="8"/>
    <x v="4"/>
    <x v="4"/>
    <x v="5"/>
    <s v=""/>
    <s v=""/>
    <n v="748"/>
    <s v="-748"/>
    <x v="0"/>
    <x v="0"/>
    <x v="0"/>
    <x v="204"/>
    <x v="6"/>
    <s v="BPM setup a target sipment amount by period(year/month) and have monthly update then upload the latest target to dashboard"/>
    <s v="Upload"/>
    <s v="UPLOAD"/>
    <x v="2"/>
    <x v="60"/>
    <m/>
    <s v="^(Upload|UPLOAD)$"/>
    <n v="9"/>
    <x v="0"/>
    <x v="0"/>
    <x v="0"/>
    <x v="0"/>
    <x v="1"/>
    <x v="1"/>
    <b v="0"/>
    <x v="1"/>
    <x v="1"/>
    <n v="0"/>
    <x v="0"/>
    <b v="0"/>
    <b v="0"/>
    <b v="0"/>
    <b v="0"/>
    <b v="0"/>
    <b v="0"/>
    <b v="0"/>
    <b v="0"/>
    <b v="0"/>
    <b v="0"/>
    <b v="0"/>
    <x v="1"/>
    <x v="1"/>
    <n v="0"/>
    <x v="4"/>
    <x v="0"/>
  </r>
  <r>
    <m/>
    <s v="BPM"/>
    <x v="8"/>
    <x v="205"/>
    <x v="205"/>
    <x v="120"/>
    <x v="210"/>
    <s v="Data by day"/>
    <x v="4"/>
    <m/>
    <s v="N/A"/>
    <s v="Confidential"/>
    <x v="4"/>
    <m/>
    <x v="8"/>
    <s v="BPM"/>
    <x v="6"/>
    <x v="3"/>
    <x v="0"/>
    <x v="1"/>
    <s v="DM_REVENUE_VOLUME_ACHIEVEMENT_RATE_REVENUE_GAP_DETAILS_BY_SITE"/>
    <s v="ACTUAL_SHIPMENT"/>
    <m/>
    <m/>
    <m/>
    <m/>
    <m/>
    <m/>
    <m/>
    <m/>
    <m/>
    <m/>
    <m/>
    <m/>
    <m/>
    <m/>
    <m/>
    <m/>
    <m/>
    <m/>
    <s v="資料清單"/>
    <x v="12"/>
    <x v="150"/>
    <x v="60"/>
    <x v="8"/>
    <e v="#N/A"/>
    <s v="Actual shipment"/>
    <x v="205"/>
    <x v="120"/>
    <x v="0"/>
    <x v="210"/>
    <x v="6"/>
    <s v="IEC_STD_V10 &gt;&gt; Common &gt;&gt; AutoMetaDataActual shipment"/>
    <x v="4"/>
    <x v="1"/>
    <s v="實際出貨量Measure"/>
    <s v="產品營收達成率-產品營收落差情形（廠區）"/>
    <n v="368"/>
    <n v="744"/>
    <n v="0"/>
    <s v=""/>
    <n v="0"/>
    <n v="0"/>
    <n v="412"/>
    <x v="92"/>
    <s v="Revenue Volume Achievement Rate Revenue gap details by site"/>
    <x v="69"/>
    <e v="#N/A"/>
    <x v="0"/>
    <s v="E.2.4.0:"/>
    <x v="220"/>
    <x v="220"/>
    <x v="712"/>
    <x v="205"/>
    <x v="205"/>
    <x v="303"/>
    <x v="0"/>
    <x v="1"/>
    <x v="0"/>
    <x v="4"/>
    <m/>
    <x v="0"/>
    <x v="4"/>
    <s v="Revenue Volume Achievement Rate Revenue gap details by site_Actual shipment"/>
    <x v="749"/>
    <x v="4"/>
    <x v="0"/>
    <x v="3"/>
    <x v="0"/>
    <x v="0"/>
    <x v="0"/>
    <s v="DM_REVENUE_VOLUME_ACHIEVEMENT_RATE_REVENUE_GAP_DETAILS_BY_SITE"/>
    <s v="ACTUAL_SHIPMENT"/>
    <x v="98"/>
    <x v="170"/>
    <x v="0"/>
    <n v="8"/>
    <x v="4"/>
    <x v="4"/>
    <x v="5"/>
    <s v=""/>
    <s v=""/>
    <n v="749"/>
    <s v="-749"/>
    <x v="0"/>
    <x v="0"/>
    <x v="0"/>
    <x v="205"/>
    <x v="6"/>
    <s v="Actual shipment"/>
    <s v="SAP"/>
    <s v="SAP"/>
    <x v="1"/>
    <x v="60"/>
    <m/>
    <s v="^(SAP)$"/>
    <n v="9"/>
    <x v="0"/>
    <x v="0"/>
    <x v="0"/>
    <x v="0"/>
    <x v="1"/>
    <x v="1"/>
    <b v="0"/>
    <x v="1"/>
    <x v="1"/>
    <n v="0"/>
    <x v="0"/>
    <b v="0"/>
    <b v="0"/>
    <b v="0"/>
    <b v="0"/>
    <b v="0"/>
    <b v="0"/>
    <b v="0"/>
    <b v="0"/>
    <b v="0"/>
    <b v="0"/>
    <b v="0"/>
    <x v="1"/>
    <x v="1"/>
    <n v="0"/>
    <x v="18"/>
    <x v="0"/>
  </r>
  <r>
    <s v="E.3.16.0"/>
    <s v="BPM"/>
    <x v="9"/>
    <x v="321"/>
    <x v="324"/>
    <x v="1"/>
    <x v="273"/>
    <m/>
    <x v="0"/>
    <m/>
    <m/>
    <s v="Confidential"/>
    <x v="0"/>
    <m/>
    <x v="9"/>
    <s v="BPM"/>
    <x v="0"/>
    <x v="5"/>
    <x v="0"/>
    <x v="0"/>
    <s v="DM_MFG_SPENDING"/>
    <m/>
    <m/>
    <m/>
    <m/>
    <m/>
    <m/>
    <m/>
    <m/>
    <m/>
    <m/>
    <m/>
    <m/>
    <m/>
    <m/>
    <m/>
    <m/>
    <m/>
    <m/>
    <m/>
    <s v="資料清單"/>
    <x v="13"/>
    <x v="0"/>
    <x v="60"/>
    <x v="9"/>
    <e v="#N/A"/>
    <s v="MFG Spending"/>
    <x v="324"/>
    <x v="1"/>
    <x v="0"/>
    <x v="273"/>
    <x v="0"/>
    <s v="IEC_STD_V10 &gt;&gt; Common &gt;&gt; AutoMetaDataMFG Spending"/>
    <x v="0"/>
    <x v="1"/>
    <s v="製造費用Concept"/>
    <s v="製造費用"/>
    <n v="752"/>
    <n v="0"/>
    <n v="0"/>
    <s v=""/>
    <n v="0"/>
    <n v="0"/>
    <n v="0"/>
    <x v="0"/>
    <s v=""/>
    <x v="0"/>
    <s v=""/>
    <x v="0"/>
    <s v="E.3.16.0:"/>
    <x v="34"/>
    <x v="34"/>
    <x v="470"/>
    <x v="321"/>
    <x v="324"/>
    <x v="205"/>
    <x v="0"/>
    <x v="0"/>
    <x v="0"/>
    <x v="0"/>
    <m/>
    <x v="0"/>
    <x v="0"/>
    <s v="MFG Spending"/>
    <x v="750"/>
    <x v="0"/>
    <x v="0"/>
    <x v="5"/>
    <x v="0"/>
    <x v="0"/>
    <x v="0"/>
    <s v="DM_MFG_SPENDING"/>
    <s v=""/>
    <x v="99"/>
    <x v="0"/>
    <x v="0"/>
    <n v="9"/>
    <x v="5"/>
    <x v="5"/>
    <x v="6"/>
    <s v=""/>
    <s v=""/>
    <n v="750"/>
    <s v="-750"/>
    <x v="0"/>
    <x v="0"/>
    <x v="0"/>
    <x v="324"/>
    <x v="0"/>
    <s v="製造費用主檔"/>
    <s v=""/>
    <s v=""/>
    <x v="0"/>
    <x v="60"/>
    <m/>
    <s v="^()$"/>
    <n v="9"/>
    <x v="0"/>
    <x v="0"/>
    <x v="0"/>
    <x v="0"/>
    <x v="0"/>
    <x v="1"/>
    <b v="0"/>
    <x v="1"/>
    <x v="0"/>
    <n v="0"/>
    <x v="0"/>
    <b v="0"/>
    <b v="0"/>
    <b v="0"/>
    <b v="0"/>
    <b v="0"/>
    <b v="0"/>
    <b v="0"/>
    <b v="0"/>
    <b v="0"/>
    <b v="0"/>
    <b v="0"/>
    <x v="1"/>
    <x v="1"/>
    <n v="0"/>
    <x v="2"/>
    <x v="0"/>
  </r>
  <r>
    <s v="E.3.16.0"/>
    <s v="BPM"/>
    <x v="9"/>
    <x v="2"/>
    <x v="2"/>
    <x v="0"/>
    <x v="2"/>
    <s v="例如,  EBG, PSG"/>
    <x v="3"/>
    <m/>
    <m/>
    <s v="General"/>
    <x v="2"/>
    <s v="EBG,PSG"/>
    <x v="9"/>
    <s v="BPM"/>
    <x v="0"/>
    <x v="5"/>
    <x v="0"/>
    <x v="0"/>
    <s v="DM_MFG_SPENDING"/>
    <s v="DM_BG_CODE"/>
    <m/>
    <m/>
    <m/>
    <m/>
    <m/>
    <m/>
    <m/>
    <m/>
    <m/>
    <m/>
    <m/>
    <m/>
    <m/>
    <m/>
    <m/>
    <m/>
    <m/>
    <m/>
    <s v="資料清單"/>
    <x v="13"/>
    <x v="1"/>
    <x v="60"/>
    <x v="9"/>
    <e v="#N/A"/>
    <s v="BG Code"/>
    <x v="2"/>
    <x v="0"/>
    <x v="0"/>
    <x v="2"/>
    <x v="0"/>
    <s v="IEC_STD_V10 &gt;&gt; Common &gt;&gt; AutoMetaDataBG Code"/>
    <x v="3"/>
    <x v="0"/>
    <s v="事業群代碼Dimension"/>
    <s v="製造費用"/>
    <n v="4"/>
    <n v="752"/>
    <n v="0"/>
    <s v=""/>
    <n v="0"/>
    <n v="0"/>
    <n v="4"/>
    <x v="2"/>
    <s v="MFG Spending"/>
    <x v="70"/>
    <e v="#N/A"/>
    <x v="0"/>
    <s v="E.3.16.0:"/>
    <x v="35"/>
    <x v="35"/>
    <x v="470"/>
    <x v="2"/>
    <x v="2"/>
    <x v="2"/>
    <x v="1"/>
    <x v="0"/>
    <x v="0"/>
    <x v="2"/>
    <m/>
    <x v="0"/>
    <x v="3"/>
    <s v="MFG Spending_BG Code"/>
    <x v="751"/>
    <x v="3"/>
    <x v="0"/>
    <x v="5"/>
    <x v="0"/>
    <x v="0"/>
    <x v="0"/>
    <s v="DM_MFG_SPENDING"/>
    <s v="DM_BG_CODE"/>
    <x v="99"/>
    <x v="251"/>
    <x v="0"/>
    <n v="9"/>
    <x v="5"/>
    <x v="5"/>
    <x v="0"/>
    <s v=""/>
    <s v=""/>
    <n v="751"/>
    <s v="-751"/>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MFG_SPENDING"/>
    <s v="SITE"/>
    <m/>
    <m/>
    <m/>
    <m/>
    <m/>
    <m/>
    <m/>
    <m/>
    <m/>
    <m/>
    <m/>
    <m/>
    <m/>
    <m/>
    <m/>
    <m/>
    <m/>
    <m/>
    <s v="資料清單"/>
    <x v="13"/>
    <x v="2"/>
    <x v="60"/>
    <x v="9"/>
    <e v="#N/A"/>
    <s v="Site"/>
    <x v="232"/>
    <x v="1"/>
    <x v="0"/>
    <x v="317"/>
    <x v="0"/>
    <s v="IEC_STD_V10 &gt;&gt; Common &gt;&gt; AutoMetaDataSite"/>
    <x v="3"/>
    <x v="0"/>
    <s v="廠別Dimension"/>
    <s v="製造費用"/>
    <n v="408"/>
    <n v="752"/>
    <n v="0"/>
    <s v=""/>
    <n v="0"/>
    <e v="#N/A"/>
    <e v="#N/A"/>
    <x v="142"/>
    <s v="MFG Spending"/>
    <x v="70"/>
    <e v="#N/A"/>
    <x v="0"/>
    <s v="E.3.16.0:"/>
    <x v="36"/>
    <x v="36"/>
    <x v="470"/>
    <x v="322"/>
    <x v="232"/>
    <x v="310"/>
    <x v="0"/>
    <x v="0"/>
    <x v="0"/>
    <x v="2"/>
    <m/>
    <x v="0"/>
    <x v="3"/>
    <s v="MFG Spending_Site"/>
    <x v="752"/>
    <x v="3"/>
    <x v="0"/>
    <x v="5"/>
    <x v="0"/>
    <x v="0"/>
    <x v="0"/>
    <s v="DM_MFG_SPENDING"/>
    <s v="SITE"/>
    <x v="99"/>
    <x v="187"/>
    <x v="0"/>
    <n v="9"/>
    <x v="5"/>
    <x v="5"/>
    <x v="3"/>
    <s v=""/>
    <s v=""/>
    <n v="752"/>
    <s v="-752"/>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MFG_SPENDING"/>
    <s v="DM_YEAR_MONTH"/>
    <m/>
    <m/>
    <m/>
    <m/>
    <m/>
    <m/>
    <m/>
    <m/>
    <m/>
    <m/>
    <m/>
    <m/>
    <m/>
    <m/>
    <m/>
    <m/>
    <m/>
    <m/>
    <s v="資料清單"/>
    <x v="13"/>
    <x v="3"/>
    <x v="60"/>
    <x v="9"/>
    <e v="#N/A"/>
    <s v="Year Month"/>
    <x v="281"/>
    <x v="1"/>
    <x v="0"/>
    <x v="278"/>
    <x v="0"/>
    <s v="IEC_STD_V10 &gt;&gt; Common &gt;&gt; AutoMetaDataYear Month"/>
    <x v="3"/>
    <x v="0"/>
    <s v="年度月份Dimension"/>
    <s v="製造費用"/>
    <n v="492"/>
    <n v="752"/>
    <n v="0"/>
    <s v=""/>
    <n v="0"/>
    <n v="0"/>
    <n v="492"/>
    <x v="143"/>
    <s v="MFG Spending"/>
    <x v="70"/>
    <e v="#N/A"/>
    <x v="0"/>
    <s v="E.3.16.0:"/>
    <x v="37"/>
    <x v="37"/>
    <x v="470"/>
    <x v="281"/>
    <x v="281"/>
    <x v="311"/>
    <x v="0"/>
    <x v="0"/>
    <x v="0"/>
    <x v="3"/>
    <m/>
    <x v="0"/>
    <x v="3"/>
    <s v="MFG Spending_Year Month"/>
    <x v="753"/>
    <x v="3"/>
    <x v="0"/>
    <x v="5"/>
    <x v="0"/>
    <x v="0"/>
    <x v="0"/>
    <s v="DM_MFG_SPENDING"/>
    <s v="DM_YEAR_MONTH"/>
    <x v="99"/>
    <x v="252"/>
    <x v="0"/>
    <n v="9"/>
    <x v="5"/>
    <x v="5"/>
    <x v="6"/>
    <s v=""/>
    <s v=""/>
    <n v="753"/>
    <s v="-753"/>
    <x v="0"/>
    <x v="0"/>
    <x v="0"/>
    <x v="281"/>
    <x v="0"/>
    <s v="年度月份"/>
    <s v=""/>
    <s v=""/>
    <x v="0"/>
    <x v="60"/>
    <m/>
    <s v="^()$"/>
    <n v="9"/>
    <x v="0"/>
    <x v="0"/>
    <x v="0"/>
    <x v="0"/>
    <x v="1"/>
    <x v="1"/>
    <b v="0"/>
    <x v="1"/>
    <x v="1"/>
    <n v="0"/>
    <x v="0"/>
    <b v="0"/>
    <b v="0"/>
    <b v="0"/>
    <b v="0"/>
    <b v="0"/>
    <b v="0"/>
    <b v="0"/>
    <b v="0"/>
    <b v="0"/>
    <b v="0"/>
    <b v="0"/>
    <x v="1"/>
    <x v="1"/>
    <n v="0"/>
    <x v="19"/>
    <x v="0"/>
  </r>
  <r>
    <s v="E.3.16.0"/>
    <s v="BPM"/>
    <x v="9"/>
    <x v="280"/>
    <x v="280"/>
    <x v="1"/>
    <x v="277"/>
    <m/>
    <x v="3"/>
    <m/>
    <m/>
    <s v="General"/>
    <x v="6"/>
    <m/>
    <x v="9"/>
    <s v="BPM"/>
    <x v="0"/>
    <x v="5"/>
    <x v="0"/>
    <x v="0"/>
    <s v="DM_MFG_SPENDING"/>
    <s v="DM_SPDG_CATEGORY"/>
    <m/>
    <m/>
    <m/>
    <m/>
    <m/>
    <m/>
    <m/>
    <m/>
    <m/>
    <m/>
    <m/>
    <m/>
    <m/>
    <m/>
    <m/>
    <m/>
    <m/>
    <m/>
    <s v="資料清單"/>
    <x v="13"/>
    <x v="4"/>
    <x v="60"/>
    <x v="9"/>
    <e v="#N/A"/>
    <s v="SPDG Category"/>
    <x v="280"/>
    <x v="1"/>
    <x v="0"/>
    <x v="277"/>
    <x v="0"/>
    <s v="IEC_STD_V10 &gt;&gt; Common &gt;&gt; AutoMetaDataSPDG Category"/>
    <x v="3"/>
    <x v="0"/>
    <s v="費用歸類Dimension"/>
    <s v="製造費用"/>
    <n v="491"/>
    <n v="752"/>
    <n v="0"/>
    <s v=""/>
    <n v="0"/>
    <n v="0"/>
    <n v="491"/>
    <x v="144"/>
    <s v="MFG Spending"/>
    <x v="70"/>
    <e v="#N/A"/>
    <x v="0"/>
    <s v="E.3.16.0:"/>
    <x v="38"/>
    <x v="38"/>
    <x v="470"/>
    <x v="280"/>
    <x v="280"/>
    <x v="205"/>
    <x v="0"/>
    <x v="0"/>
    <x v="0"/>
    <x v="6"/>
    <m/>
    <x v="0"/>
    <x v="3"/>
    <s v="MFG Spending_SPDG Category"/>
    <x v="754"/>
    <x v="3"/>
    <x v="0"/>
    <x v="5"/>
    <x v="0"/>
    <x v="0"/>
    <x v="0"/>
    <s v="DM_MFG_SPENDING"/>
    <s v="DM_SPDG_CATEGORY"/>
    <x v="99"/>
    <x v="253"/>
    <x v="0"/>
    <n v="9"/>
    <x v="5"/>
    <x v="5"/>
    <x v="6"/>
    <s v=""/>
    <s v=""/>
    <n v="754"/>
    <s v="-754"/>
    <x v="0"/>
    <x v="0"/>
    <x v="0"/>
    <x v="280"/>
    <x v="0"/>
    <s v="費用歸類"/>
    <s v=""/>
    <s v=""/>
    <x v="0"/>
    <x v="60"/>
    <m/>
    <s v="^()$"/>
    <n v="9"/>
    <x v="0"/>
    <x v="0"/>
    <x v="0"/>
    <x v="0"/>
    <x v="1"/>
    <x v="1"/>
    <b v="0"/>
    <x v="1"/>
    <x v="1"/>
    <n v="0"/>
    <x v="0"/>
    <b v="0"/>
    <b v="0"/>
    <b v="0"/>
    <b v="0"/>
    <b v="0"/>
    <b v="0"/>
    <b v="0"/>
    <b v="0"/>
    <b v="1"/>
    <b v="0"/>
    <b v="0"/>
    <x v="0"/>
    <x v="5"/>
    <n v="1"/>
    <x v="12"/>
    <x v="0"/>
  </r>
  <r>
    <s v="E.3.16.0"/>
    <s v="BPM"/>
    <x v="9"/>
    <x v="278"/>
    <x v="278"/>
    <x v="1"/>
    <x v="275"/>
    <m/>
    <x v="3"/>
    <m/>
    <m/>
    <s v="General"/>
    <x v="2"/>
    <m/>
    <x v="9"/>
    <s v="BPM"/>
    <x v="0"/>
    <x v="5"/>
    <x v="0"/>
    <x v="0"/>
    <s v="DM_MFG_SPENDING"/>
    <s v="DM_CATEGORY1"/>
    <m/>
    <m/>
    <m/>
    <m/>
    <m/>
    <m/>
    <m/>
    <m/>
    <m/>
    <m/>
    <m/>
    <m/>
    <m/>
    <m/>
    <m/>
    <m/>
    <m/>
    <m/>
    <s v="資料清單"/>
    <x v="13"/>
    <x v="5"/>
    <x v="60"/>
    <x v="9"/>
    <e v="#N/A"/>
    <s v="Category1"/>
    <x v="278"/>
    <x v="1"/>
    <x v="0"/>
    <x v="275"/>
    <x v="0"/>
    <s v="IEC_STD_V10 &gt;&gt; Common &gt;&gt; AutoMetaDataCategory1"/>
    <x v="3"/>
    <x v="0"/>
    <s v="第一費用類別Dimension"/>
    <s v="製造費用"/>
    <n v="489"/>
    <n v="752"/>
    <n v="0"/>
    <s v=""/>
    <n v="0"/>
    <n v="0"/>
    <n v="489"/>
    <x v="145"/>
    <s v="MFG Spending"/>
    <x v="70"/>
    <e v="#N/A"/>
    <x v="0"/>
    <s v="E.3.16.0:"/>
    <x v="39"/>
    <x v="39"/>
    <x v="470"/>
    <x v="278"/>
    <x v="278"/>
    <x v="205"/>
    <x v="0"/>
    <x v="0"/>
    <x v="0"/>
    <x v="2"/>
    <m/>
    <x v="0"/>
    <x v="3"/>
    <s v="MFG Spending_Category1"/>
    <x v="755"/>
    <x v="3"/>
    <x v="0"/>
    <x v="5"/>
    <x v="0"/>
    <x v="0"/>
    <x v="0"/>
    <s v="DM_MFG_SPENDING"/>
    <s v="DM_CATEGORY1"/>
    <x v="99"/>
    <x v="254"/>
    <x v="0"/>
    <n v="9"/>
    <x v="5"/>
    <x v="5"/>
    <x v="6"/>
    <s v=""/>
    <s v=""/>
    <n v="755"/>
    <s v="-755"/>
    <x v="0"/>
    <x v="0"/>
    <x v="0"/>
    <x v="278"/>
    <x v="0"/>
    <s v="第一費用類別"/>
    <s v=""/>
    <s v=""/>
    <x v="0"/>
    <x v="60"/>
    <m/>
    <s v="^()$"/>
    <n v="9"/>
    <x v="0"/>
    <x v="0"/>
    <x v="0"/>
    <x v="0"/>
    <x v="1"/>
    <x v="1"/>
    <b v="0"/>
    <x v="1"/>
    <x v="1"/>
    <n v="0"/>
    <x v="0"/>
    <b v="0"/>
    <b v="0"/>
    <b v="0"/>
    <b v="0"/>
    <b v="0"/>
    <b v="0"/>
    <b v="0"/>
    <b v="0"/>
    <b v="0"/>
    <b v="0"/>
    <b v="0"/>
    <x v="1"/>
    <x v="1"/>
    <n v="0"/>
    <x v="35"/>
    <x v="0"/>
  </r>
  <r>
    <s v="E.3.16.0"/>
    <s v="BPM"/>
    <x v="9"/>
    <x v="279"/>
    <x v="279"/>
    <x v="1"/>
    <x v="276"/>
    <m/>
    <x v="3"/>
    <m/>
    <m/>
    <s v="General"/>
    <x v="2"/>
    <m/>
    <x v="9"/>
    <s v="BPM"/>
    <x v="0"/>
    <x v="5"/>
    <x v="0"/>
    <x v="0"/>
    <s v="DM_MFG_SPENDING"/>
    <s v="DM_CATEGORY2"/>
    <m/>
    <m/>
    <m/>
    <m/>
    <m/>
    <m/>
    <m/>
    <m/>
    <m/>
    <m/>
    <m/>
    <m/>
    <m/>
    <m/>
    <m/>
    <m/>
    <m/>
    <m/>
    <s v="資料清單"/>
    <x v="13"/>
    <x v="6"/>
    <x v="60"/>
    <x v="9"/>
    <e v="#N/A"/>
    <s v="Category2"/>
    <x v="279"/>
    <x v="1"/>
    <x v="0"/>
    <x v="276"/>
    <x v="0"/>
    <s v="IEC_STD_V10 &gt;&gt; Common &gt;&gt; AutoMetaDataCategory2"/>
    <x v="3"/>
    <x v="0"/>
    <s v="第二費用類別Dimension"/>
    <s v="製造費用"/>
    <n v="490"/>
    <n v="752"/>
    <n v="0"/>
    <s v=""/>
    <n v="0"/>
    <n v="0"/>
    <n v="490"/>
    <x v="146"/>
    <s v="MFG Spending"/>
    <x v="70"/>
    <e v="#N/A"/>
    <x v="0"/>
    <s v="E.3.16.0:"/>
    <x v="40"/>
    <x v="40"/>
    <x v="470"/>
    <x v="279"/>
    <x v="279"/>
    <x v="205"/>
    <x v="0"/>
    <x v="0"/>
    <x v="0"/>
    <x v="2"/>
    <m/>
    <x v="0"/>
    <x v="3"/>
    <s v="MFG Spending_Category2"/>
    <x v="756"/>
    <x v="3"/>
    <x v="0"/>
    <x v="5"/>
    <x v="0"/>
    <x v="0"/>
    <x v="0"/>
    <s v="DM_MFG_SPENDING"/>
    <s v="DM_CATEGORY2"/>
    <x v="99"/>
    <x v="255"/>
    <x v="0"/>
    <n v="9"/>
    <x v="5"/>
    <x v="5"/>
    <x v="6"/>
    <s v=""/>
    <s v=""/>
    <n v="756"/>
    <s v="-756"/>
    <x v="0"/>
    <x v="0"/>
    <x v="0"/>
    <x v="279"/>
    <x v="0"/>
    <s v="第二費用類別"/>
    <s v=""/>
    <s v=""/>
    <x v="0"/>
    <x v="60"/>
    <m/>
    <s v="^()$"/>
    <n v="9"/>
    <x v="0"/>
    <x v="0"/>
    <x v="0"/>
    <x v="0"/>
    <x v="1"/>
    <x v="1"/>
    <b v="0"/>
    <x v="1"/>
    <x v="1"/>
    <n v="0"/>
    <x v="0"/>
    <b v="0"/>
    <b v="0"/>
    <b v="0"/>
    <b v="0"/>
    <b v="0"/>
    <b v="0"/>
    <b v="0"/>
    <b v="0"/>
    <b v="0"/>
    <b v="0"/>
    <b v="0"/>
    <x v="1"/>
    <x v="1"/>
    <n v="0"/>
    <x v="35"/>
    <x v="0"/>
  </r>
  <r>
    <s v="E.3.16.0"/>
    <s v="BPM"/>
    <x v="9"/>
    <x v="282"/>
    <x v="282"/>
    <x v="1"/>
    <x v="279"/>
    <m/>
    <x v="4"/>
    <m/>
    <m/>
    <s v="Confidential"/>
    <x v="4"/>
    <m/>
    <x v="9"/>
    <s v="BPM"/>
    <x v="0"/>
    <x v="5"/>
    <x v="0"/>
    <x v="0"/>
    <s v="DM_MFG_SPENDING"/>
    <s v="DM_SPDG_AMOUNT"/>
    <m/>
    <m/>
    <m/>
    <m/>
    <m/>
    <m/>
    <m/>
    <m/>
    <m/>
    <m/>
    <m/>
    <m/>
    <m/>
    <m/>
    <m/>
    <m/>
    <m/>
    <m/>
    <s v="資料清單"/>
    <x v="13"/>
    <x v="7"/>
    <x v="60"/>
    <x v="9"/>
    <e v="#N/A"/>
    <s v="SPDG Amount"/>
    <x v="282"/>
    <x v="1"/>
    <x v="0"/>
    <x v="279"/>
    <x v="0"/>
    <s v="IEC_STD_V10 &gt;&gt; Common &gt;&gt; AutoMetaDataSPDG Amount"/>
    <x v="4"/>
    <x v="1"/>
    <s v="製造加工費用Measure"/>
    <s v="製造費用"/>
    <n v="493"/>
    <n v="752"/>
    <n v="0"/>
    <s v=""/>
    <n v="0"/>
    <n v="0"/>
    <n v="493"/>
    <x v="147"/>
    <s v="MFG Spending"/>
    <x v="70"/>
    <e v="#N/A"/>
    <x v="0"/>
    <s v="E.3.16.0:"/>
    <x v="41"/>
    <x v="41"/>
    <x v="470"/>
    <x v="282"/>
    <x v="282"/>
    <x v="205"/>
    <x v="0"/>
    <x v="0"/>
    <x v="0"/>
    <x v="4"/>
    <m/>
    <x v="0"/>
    <x v="4"/>
    <s v="MFG Spending_SPDG Amount"/>
    <x v="757"/>
    <x v="4"/>
    <x v="0"/>
    <x v="5"/>
    <x v="0"/>
    <x v="0"/>
    <x v="0"/>
    <s v="DM_MFG_SPENDING"/>
    <s v="DM_SPDG_AMOUNT"/>
    <x v="99"/>
    <x v="256"/>
    <x v="0"/>
    <n v="9"/>
    <x v="5"/>
    <x v="5"/>
    <x v="6"/>
    <s v=""/>
    <s v=""/>
    <n v="757"/>
    <s v="-757"/>
    <x v="0"/>
    <x v="0"/>
    <x v="0"/>
    <x v="282"/>
    <x v="0"/>
    <s v="製造加工費用"/>
    <s v=""/>
    <s v=""/>
    <x v="0"/>
    <x v="60"/>
    <m/>
    <s v="^()$"/>
    <n v="9"/>
    <x v="0"/>
    <x v="0"/>
    <x v="0"/>
    <x v="0"/>
    <x v="1"/>
    <x v="1"/>
    <b v="0"/>
    <x v="1"/>
    <x v="1"/>
    <n v="0"/>
    <x v="0"/>
    <b v="0"/>
    <b v="0"/>
    <b v="0"/>
    <b v="0"/>
    <b v="0"/>
    <b v="0"/>
    <b v="0"/>
    <b v="0"/>
    <b v="1"/>
    <b v="0"/>
    <b v="0"/>
    <x v="0"/>
    <x v="5"/>
    <n v="1"/>
    <x v="34"/>
    <x v="0"/>
  </r>
  <r>
    <s v="E.3.16.0"/>
    <s v="BPM"/>
    <x v="9"/>
    <x v="283"/>
    <x v="283"/>
    <x v="1"/>
    <x v="280"/>
    <m/>
    <x v="4"/>
    <m/>
    <m/>
    <s v="Confidential"/>
    <x v="4"/>
    <m/>
    <x v="9"/>
    <s v="BPM"/>
    <x v="0"/>
    <x v="5"/>
    <x v="0"/>
    <x v="0"/>
    <s v="DM_MFG_SPENDING"/>
    <s v="DM_SPDG_AMOUNT_USD"/>
    <m/>
    <m/>
    <m/>
    <m/>
    <m/>
    <m/>
    <m/>
    <m/>
    <m/>
    <m/>
    <m/>
    <m/>
    <m/>
    <m/>
    <m/>
    <m/>
    <m/>
    <m/>
    <s v="資料清單"/>
    <x v="13"/>
    <x v="8"/>
    <x v="60"/>
    <x v="9"/>
    <e v="#N/A"/>
    <s v="SPDG Amount USD"/>
    <x v="283"/>
    <x v="1"/>
    <x v="0"/>
    <x v="280"/>
    <x v="0"/>
    <s v="IEC_STD_V10 &gt;&gt; Common &gt;&gt; AutoMetaDataSPDG Amount USD"/>
    <x v="4"/>
    <x v="1"/>
    <s v="製造加工費用_美金Measure"/>
    <s v="製造費用"/>
    <n v="494"/>
    <n v="752"/>
    <n v="0"/>
    <s v=""/>
    <n v="0"/>
    <n v="0"/>
    <n v="494"/>
    <x v="148"/>
    <s v="MFG Spending"/>
    <x v="70"/>
    <e v="#N/A"/>
    <x v="0"/>
    <s v="E.3.16.0:"/>
    <x v="42"/>
    <x v="42"/>
    <x v="470"/>
    <x v="283"/>
    <x v="283"/>
    <x v="205"/>
    <x v="0"/>
    <x v="0"/>
    <x v="0"/>
    <x v="4"/>
    <m/>
    <x v="0"/>
    <x v="4"/>
    <s v="MFG Spending_SPDG Amount USD"/>
    <x v="758"/>
    <x v="4"/>
    <x v="0"/>
    <x v="5"/>
    <x v="0"/>
    <x v="0"/>
    <x v="0"/>
    <s v="DM_MFG_SPENDING"/>
    <s v="DM_SPDG_AMOUNT_USD"/>
    <x v="99"/>
    <x v="257"/>
    <x v="0"/>
    <n v="9"/>
    <x v="5"/>
    <x v="5"/>
    <x v="6"/>
    <s v=""/>
    <s v=""/>
    <n v="758"/>
    <s v="-758"/>
    <x v="0"/>
    <x v="0"/>
    <x v="0"/>
    <x v="283"/>
    <x v="0"/>
    <s v="製造加工費用_美金"/>
    <s v=""/>
    <s v=""/>
    <x v="0"/>
    <x v="60"/>
    <m/>
    <s v="^()$"/>
    <n v="9"/>
    <x v="0"/>
    <x v="0"/>
    <x v="0"/>
    <x v="0"/>
    <x v="1"/>
    <x v="1"/>
    <b v="0"/>
    <x v="1"/>
    <x v="1"/>
    <n v="0"/>
    <x v="0"/>
    <b v="0"/>
    <b v="0"/>
    <b v="0"/>
    <b v="0"/>
    <b v="0"/>
    <b v="0"/>
    <b v="0"/>
    <b v="0"/>
    <b v="1"/>
    <b v="0"/>
    <b v="0"/>
    <x v="0"/>
    <x v="5"/>
    <n v="1"/>
    <x v="18"/>
    <x v="0"/>
  </r>
  <r>
    <s v="E.3.16.0"/>
    <s v="BPM"/>
    <x v="9"/>
    <x v="323"/>
    <x v="325"/>
    <x v="1"/>
    <x v="318"/>
    <m/>
    <x v="0"/>
    <m/>
    <m/>
    <s v="Confidential"/>
    <x v="0"/>
    <m/>
    <x v="9"/>
    <s v="BPM"/>
    <x v="0"/>
    <x v="5"/>
    <x v="0"/>
    <x v="0"/>
    <s v="DM_MFG_SPENDING_ANALYSIS"/>
    <m/>
    <m/>
    <m/>
    <m/>
    <m/>
    <m/>
    <m/>
    <m/>
    <m/>
    <m/>
    <m/>
    <m/>
    <m/>
    <m/>
    <m/>
    <m/>
    <m/>
    <m/>
    <m/>
    <s v="資料清單"/>
    <x v="13"/>
    <x v="9"/>
    <x v="60"/>
    <x v="9"/>
    <e v="#N/A"/>
    <s v="MFG Spending Analysis"/>
    <x v="325"/>
    <x v="1"/>
    <x v="0"/>
    <x v="318"/>
    <x v="0"/>
    <s v="IEC_STD_V10 &gt;&gt; Common &gt;&gt; AutoMetaDataMFG Spending Analysis"/>
    <x v="0"/>
    <x v="1"/>
    <s v="製造管理費用分析Concept"/>
    <s v="製造管理費用分析"/>
    <n v="761"/>
    <n v="0"/>
    <n v="0"/>
    <s v=""/>
    <n v="0"/>
    <n v="0"/>
    <n v="0"/>
    <x v="0"/>
    <s v=""/>
    <x v="0"/>
    <s v=""/>
    <x v="0"/>
    <s v="E.3.16.0:"/>
    <x v="43"/>
    <x v="43"/>
    <x v="470"/>
    <x v="323"/>
    <x v="325"/>
    <x v="205"/>
    <x v="0"/>
    <x v="0"/>
    <x v="0"/>
    <x v="0"/>
    <m/>
    <x v="0"/>
    <x v="0"/>
    <s v="MFG Spending Analysis"/>
    <x v="759"/>
    <x v="0"/>
    <x v="0"/>
    <x v="5"/>
    <x v="0"/>
    <x v="0"/>
    <x v="0"/>
    <s v="DM_MFG_SPENDING_ANALYSIS"/>
    <s v=""/>
    <x v="100"/>
    <x v="0"/>
    <x v="0"/>
    <n v="9"/>
    <x v="5"/>
    <x v="5"/>
    <x v="6"/>
    <s v=""/>
    <s v=""/>
    <n v="759"/>
    <s v="-759"/>
    <x v="0"/>
    <x v="0"/>
    <x v="0"/>
    <x v="325"/>
    <x v="0"/>
    <s v="製造管理費用分析"/>
    <s v=""/>
    <s v=""/>
    <x v="0"/>
    <x v="60"/>
    <m/>
    <s v="^()$"/>
    <n v="9"/>
    <x v="0"/>
    <x v="0"/>
    <x v="0"/>
    <x v="0"/>
    <x v="0"/>
    <x v="1"/>
    <b v="0"/>
    <x v="1"/>
    <x v="0"/>
    <n v="0"/>
    <x v="0"/>
    <b v="0"/>
    <b v="0"/>
    <b v="0"/>
    <b v="0"/>
    <b v="0"/>
    <b v="0"/>
    <b v="0"/>
    <b v="0"/>
    <b v="0"/>
    <b v="0"/>
    <b v="0"/>
    <x v="1"/>
    <x v="1"/>
    <n v="0"/>
    <x v="28"/>
    <x v="0"/>
  </r>
  <r>
    <s v="E.3.16.0"/>
    <s v="BPM"/>
    <x v="9"/>
    <x v="2"/>
    <x v="2"/>
    <x v="0"/>
    <x v="2"/>
    <s v="例如,  EBG, PSG"/>
    <x v="3"/>
    <m/>
    <m/>
    <s v="General"/>
    <x v="2"/>
    <s v="EBG,PSG"/>
    <x v="9"/>
    <s v="BPM"/>
    <x v="0"/>
    <x v="5"/>
    <x v="0"/>
    <x v="0"/>
    <s v="DM_MFG_SPENDING_ANALYSIS"/>
    <s v="DM_BG_CODE"/>
    <m/>
    <m/>
    <m/>
    <m/>
    <m/>
    <m/>
    <m/>
    <m/>
    <m/>
    <m/>
    <m/>
    <m/>
    <m/>
    <m/>
    <m/>
    <m/>
    <m/>
    <m/>
    <s v="資料清單"/>
    <x v="13"/>
    <x v="10"/>
    <x v="60"/>
    <x v="9"/>
    <e v="#N/A"/>
    <s v="BG Code"/>
    <x v="2"/>
    <x v="0"/>
    <x v="0"/>
    <x v="2"/>
    <x v="0"/>
    <s v="IEC_STD_V10 &gt;&gt; Common &gt;&gt; AutoMetaDataBG Code"/>
    <x v="3"/>
    <x v="0"/>
    <s v="事業群代碼Dimension"/>
    <s v="製造管理費用分析"/>
    <n v="4"/>
    <n v="761"/>
    <n v="0"/>
    <s v=""/>
    <n v="0"/>
    <n v="0"/>
    <n v="4"/>
    <x v="2"/>
    <s v="MFG Spending Analysis"/>
    <x v="71"/>
    <e v="#N/A"/>
    <x v="0"/>
    <s v="E.3.16.0:"/>
    <x v="44"/>
    <x v="44"/>
    <x v="470"/>
    <x v="2"/>
    <x v="2"/>
    <x v="2"/>
    <x v="1"/>
    <x v="0"/>
    <x v="0"/>
    <x v="2"/>
    <m/>
    <x v="0"/>
    <x v="3"/>
    <s v="MFG Spending Analysis_BG Code"/>
    <x v="760"/>
    <x v="3"/>
    <x v="0"/>
    <x v="5"/>
    <x v="0"/>
    <x v="0"/>
    <x v="0"/>
    <s v="DM_MFG_SPENDING_ANALYSIS"/>
    <s v="DM_BG_CODE"/>
    <x v="100"/>
    <x v="251"/>
    <x v="0"/>
    <n v="9"/>
    <x v="5"/>
    <x v="5"/>
    <x v="0"/>
    <s v=""/>
    <s v=""/>
    <n v="760"/>
    <s v="-760"/>
    <x v="0"/>
    <x v="0"/>
    <x v="0"/>
    <x v="2"/>
    <x v="0"/>
    <s v="事業群代碼"/>
    <s v=""/>
    <s v=""/>
    <x v="0"/>
    <x v="60"/>
    <m/>
    <s v="^()$"/>
    <n v="9"/>
    <x v="0"/>
    <x v="0"/>
    <x v="0"/>
    <x v="0"/>
    <x v="1"/>
    <x v="1"/>
    <b v="0"/>
    <x v="1"/>
    <x v="1"/>
    <n v="0"/>
    <x v="0"/>
    <b v="0"/>
    <b v="0"/>
    <b v="0"/>
    <b v="0"/>
    <b v="0"/>
    <b v="0"/>
    <b v="0"/>
    <b v="0"/>
    <b v="0"/>
    <b v="0"/>
    <b v="0"/>
    <x v="1"/>
    <x v="1"/>
    <n v="0"/>
    <x v="1"/>
    <x v="0"/>
  </r>
  <r>
    <s v="E.3.16.0"/>
    <s v="BPM"/>
    <x v="9"/>
    <x v="322"/>
    <x v="232"/>
    <x v="1"/>
    <x v="317"/>
    <s v="Ex: TAO, IPT_x000a_需增加各site加總ALL"/>
    <x v="3"/>
    <s v="MFG Spending Master_Site"/>
    <m/>
    <s v="General"/>
    <x v="2"/>
    <m/>
    <x v="9"/>
    <s v="BPM"/>
    <x v="0"/>
    <x v="5"/>
    <x v="0"/>
    <x v="0"/>
    <s v="DM_MFG_SPENDING_ANALYSIS"/>
    <s v="SITE"/>
    <m/>
    <m/>
    <m/>
    <m/>
    <m/>
    <m/>
    <m/>
    <m/>
    <m/>
    <m/>
    <m/>
    <m/>
    <m/>
    <m/>
    <m/>
    <m/>
    <m/>
    <m/>
    <s v="資料清單"/>
    <x v="13"/>
    <x v="11"/>
    <x v="60"/>
    <x v="9"/>
    <e v="#N/A"/>
    <s v="Site"/>
    <x v="232"/>
    <x v="1"/>
    <x v="0"/>
    <x v="317"/>
    <x v="0"/>
    <s v="IEC_STD_V10 &gt;&gt; Common &gt;&gt; AutoMetaDataSite"/>
    <x v="3"/>
    <x v="0"/>
    <s v="廠別Dimension"/>
    <s v="製造管理費用分析"/>
    <n v="408"/>
    <n v="761"/>
    <n v="0"/>
    <s v=""/>
    <n v="0"/>
    <e v="#N/A"/>
    <e v="#N/A"/>
    <x v="142"/>
    <s v="MFG Spending Analysis"/>
    <x v="71"/>
    <e v="#N/A"/>
    <x v="0"/>
    <s v="E.3.16.0:"/>
    <x v="45"/>
    <x v="45"/>
    <x v="470"/>
    <x v="322"/>
    <x v="232"/>
    <x v="312"/>
    <x v="0"/>
    <x v="0"/>
    <x v="0"/>
    <x v="2"/>
    <m/>
    <x v="0"/>
    <x v="3"/>
    <s v="MFG Spending Analysis_Site"/>
    <x v="761"/>
    <x v="3"/>
    <x v="0"/>
    <x v="5"/>
    <x v="0"/>
    <x v="0"/>
    <x v="0"/>
    <s v="DM_MFG_SPENDING_ANALYSIS"/>
    <s v="SITE"/>
    <x v="100"/>
    <x v="187"/>
    <x v="0"/>
    <n v="9"/>
    <x v="5"/>
    <x v="5"/>
    <x v="3"/>
    <s v=""/>
    <s v=""/>
    <n v="761"/>
    <s v="-761"/>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MFG_SPENDING_ANALYSIS"/>
    <s v="DM_YEAR_MONTH"/>
    <m/>
    <m/>
    <m/>
    <m/>
    <m/>
    <m/>
    <m/>
    <m/>
    <m/>
    <m/>
    <m/>
    <m/>
    <m/>
    <m/>
    <m/>
    <m/>
    <m/>
    <m/>
    <s v="資料清單"/>
    <x v="13"/>
    <x v="12"/>
    <x v="60"/>
    <x v="9"/>
    <e v="#N/A"/>
    <s v="Year Month"/>
    <x v="281"/>
    <x v="1"/>
    <x v="0"/>
    <x v="278"/>
    <x v="0"/>
    <s v="IEC_STD_V10 &gt;&gt; Common &gt;&gt; AutoMetaDataYear Month"/>
    <x v="3"/>
    <x v="0"/>
    <s v="年度月份Dimension"/>
    <s v="製造管理費用分析"/>
    <n v="492"/>
    <n v="761"/>
    <n v="0"/>
    <s v=""/>
    <n v="0"/>
    <n v="0"/>
    <n v="492"/>
    <x v="143"/>
    <s v="MFG Spending Analysis"/>
    <x v="71"/>
    <e v="#N/A"/>
    <x v="0"/>
    <s v="E.3.16.0:"/>
    <x v="46"/>
    <x v="46"/>
    <x v="470"/>
    <x v="281"/>
    <x v="281"/>
    <x v="311"/>
    <x v="0"/>
    <x v="0"/>
    <x v="0"/>
    <x v="3"/>
    <m/>
    <x v="0"/>
    <x v="3"/>
    <s v="MFG Spending Analysis_Year Month"/>
    <x v="762"/>
    <x v="3"/>
    <x v="0"/>
    <x v="5"/>
    <x v="0"/>
    <x v="0"/>
    <x v="0"/>
    <s v="DM_MFG_SPENDING_ANALYSIS"/>
    <s v="DM_YEAR_MONTH"/>
    <x v="100"/>
    <x v="252"/>
    <x v="0"/>
    <n v="9"/>
    <x v="5"/>
    <x v="5"/>
    <x v="6"/>
    <s v=""/>
    <s v=""/>
    <n v="762"/>
    <s v="-762"/>
    <x v="0"/>
    <x v="0"/>
    <x v="0"/>
    <x v="281"/>
    <x v="0"/>
    <s v="年度月份"/>
    <s v=""/>
    <s v=""/>
    <x v="0"/>
    <x v="60"/>
    <m/>
    <s v="^()$"/>
    <n v="9"/>
    <x v="0"/>
    <x v="0"/>
    <x v="0"/>
    <x v="0"/>
    <x v="1"/>
    <x v="1"/>
    <b v="0"/>
    <x v="1"/>
    <x v="1"/>
    <n v="0"/>
    <x v="0"/>
    <b v="0"/>
    <b v="0"/>
    <b v="0"/>
    <b v="0"/>
    <b v="0"/>
    <b v="0"/>
    <b v="0"/>
    <b v="0"/>
    <b v="0"/>
    <b v="0"/>
    <b v="0"/>
    <x v="1"/>
    <x v="1"/>
    <n v="0"/>
    <x v="19"/>
    <x v="0"/>
  </r>
  <r>
    <s v="E.3.16.0"/>
    <s v="BPM"/>
    <x v="9"/>
    <x v="293"/>
    <x v="293"/>
    <x v="1"/>
    <x v="290"/>
    <m/>
    <x v="4"/>
    <m/>
    <m/>
    <s v="Confidential"/>
    <x v="6"/>
    <m/>
    <x v="9"/>
    <s v="BPM"/>
    <x v="0"/>
    <x v="5"/>
    <x v="0"/>
    <x v="0"/>
    <s v="DM_MFG_SPENDING_ANALYSIS"/>
    <s v="DM_ACTUL_TOTAL_SPENDING"/>
    <m/>
    <m/>
    <m/>
    <m/>
    <m/>
    <m/>
    <m/>
    <m/>
    <m/>
    <m/>
    <m/>
    <m/>
    <m/>
    <m/>
    <m/>
    <m/>
    <m/>
    <m/>
    <s v="資料清單"/>
    <x v="13"/>
    <x v="13"/>
    <x v="60"/>
    <x v="9"/>
    <e v="#N/A"/>
    <s v="Actul total Spending  "/>
    <x v="293"/>
    <x v="1"/>
    <x v="0"/>
    <x v="290"/>
    <x v="0"/>
    <s v="IEC_STD_V10 &gt;&gt; Common &gt;&gt; AutoMetaDataActul total Spending  "/>
    <x v="4"/>
    <x v="1"/>
    <s v="實際製造管理總費用Measure"/>
    <s v="製造管理費用分析"/>
    <n v="504"/>
    <n v="761"/>
    <n v="0"/>
    <s v=""/>
    <n v="0"/>
    <n v="0"/>
    <n v="504"/>
    <x v="149"/>
    <s v="MFG Spending Analysis"/>
    <x v="71"/>
    <e v="#N/A"/>
    <x v="0"/>
    <s v="E.3.16.0:"/>
    <x v="47"/>
    <x v="47"/>
    <x v="470"/>
    <x v="293"/>
    <x v="293"/>
    <x v="205"/>
    <x v="0"/>
    <x v="0"/>
    <x v="0"/>
    <x v="6"/>
    <m/>
    <x v="0"/>
    <x v="4"/>
    <s v="MFG Spending Analysis_Actul total Spending  "/>
    <x v="763"/>
    <x v="4"/>
    <x v="0"/>
    <x v="5"/>
    <x v="0"/>
    <x v="0"/>
    <x v="0"/>
    <s v="DM_MFG_SPENDING_ANALYSIS"/>
    <s v="DM_ACTUL_TOTAL_SPENDING"/>
    <x v="100"/>
    <x v="258"/>
    <x v="0"/>
    <n v="9"/>
    <x v="5"/>
    <x v="5"/>
    <x v="6"/>
    <s v=""/>
    <s v=""/>
    <n v="763"/>
    <s v="-763"/>
    <x v="0"/>
    <x v="0"/>
    <x v="0"/>
    <x v="293"/>
    <x v="0"/>
    <s v="實際製造管理總費用"/>
    <s v=""/>
    <s v=""/>
    <x v="0"/>
    <x v="60"/>
    <m/>
    <s v="^()$"/>
    <n v="9"/>
    <x v="0"/>
    <x v="0"/>
    <x v="0"/>
    <x v="0"/>
    <x v="1"/>
    <x v="1"/>
    <b v="0"/>
    <x v="1"/>
    <x v="1"/>
    <n v="0"/>
    <x v="0"/>
    <b v="0"/>
    <b v="0"/>
    <b v="0"/>
    <b v="0"/>
    <b v="0"/>
    <b v="0"/>
    <b v="0"/>
    <b v="0"/>
    <b v="0"/>
    <b v="0"/>
    <b v="0"/>
    <x v="1"/>
    <x v="1"/>
    <n v="0"/>
    <x v="17"/>
    <x v="0"/>
  </r>
  <r>
    <s v="E.3.16.0"/>
    <s v="BPM"/>
    <x v="9"/>
    <x v="294"/>
    <x v="294"/>
    <x v="1"/>
    <x v="291"/>
    <m/>
    <x v="4"/>
    <m/>
    <m/>
    <s v="Confidential"/>
    <x v="6"/>
    <m/>
    <x v="9"/>
    <s v="BPM"/>
    <x v="0"/>
    <x v="5"/>
    <x v="0"/>
    <x v="0"/>
    <s v="DM_MFG_SPENDING_ANALYSIS"/>
    <s v="DM_FORCAST_TOTAL_SPENDING"/>
    <m/>
    <m/>
    <m/>
    <m/>
    <m/>
    <m/>
    <m/>
    <m/>
    <m/>
    <m/>
    <m/>
    <m/>
    <m/>
    <m/>
    <m/>
    <m/>
    <m/>
    <m/>
    <s v="資料清單"/>
    <x v="13"/>
    <x v="14"/>
    <x v="60"/>
    <x v="9"/>
    <e v="#N/A"/>
    <s v="Forcast total Spending  "/>
    <x v="294"/>
    <x v="1"/>
    <x v="0"/>
    <x v="291"/>
    <x v="0"/>
    <s v="IEC_STD_V10 &gt;&gt; Common &gt;&gt; AutoMetaDataForcast total Spending  "/>
    <x v="4"/>
    <x v="1"/>
    <s v="預測製造管理總費用Measure"/>
    <s v="製造管理費用分析"/>
    <n v="505"/>
    <n v="761"/>
    <n v="0"/>
    <s v=""/>
    <n v="0"/>
    <n v="0"/>
    <n v="505"/>
    <x v="150"/>
    <s v="MFG Spending Analysis"/>
    <x v="71"/>
    <e v="#N/A"/>
    <x v="0"/>
    <s v="E.3.16.0:"/>
    <x v="48"/>
    <x v="48"/>
    <x v="470"/>
    <x v="294"/>
    <x v="294"/>
    <x v="205"/>
    <x v="0"/>
    <x v="0"/>
    <x v="0"/>
    <x v="6"/>
    <m/>
    <x v="0"/>
    <x v="4"/>
    <s v="MFG Spending Analysis_Forcast total Spending  "/>
    <x v="764"/>
    <x v="4"/>
    <x v="0"/>
    <x v="5"/>
    <x v="0"/>
    <x v="0"/>
    <x v="0"/>
    <s v="DM_MFG_SPENDING_ANALYSIS"/>
    <s v="DM_FORCAST_TOTAL_SPENDING"/>
    <x v="100"/>
    <x v="259"/>
    <x v="0"/>
    <n v="9"/>
    <x v="5"/>
    <x v="5"/>
    <x v="6"/>
    <s v=""/>
    <s v=""/>
    <n v="764"/>
    <s v="-764"/>
    <x v="0"/>
    <x v="0"/>
    <x v="0"/>
    <x v="294"/>
    <x v="0"/>
    <s v="預測製造管理總費用"/>
    <s v=""/>
    <s v=""/>
    <x v="0"/>
    <x v="60"/>
    <m/>
    <s v="^()$"/>
    <n v="9"/>
    <x v="0"/>
    <x v="0"/>
    <x v="0"/>
    <x v="0"/>
    <x v="1"/>
    <x v="1"/>
    <b v="0"/>
    <x v="1"/>
    <x v="1"/>
    <n v="0"/>
    <x v="0"/>
    <b v="0"/>
    <b v="0"/>
    <b v="0"/>
    <b v="0"/>
    <b v="0"/>
    <b v="0"/>
    <b v="0"/>
    <b v="0"/>
    <b v="0"/>
    <b v="0"/>
    <b v="0"/>
    <x v="1"/>
    <x v="1"/>
    <n v="0"/>
    <x v="9"/>
    <x v="0"/>
  </r>
  <r>
    <s v="E.3.16.0"/>
    <s v="BPM"/>
    <x v="9"/>
    <x v="295"/>
    <x v="295"/>
    <x v="1"/>
    <x v="292"/>
    <m/>
    <x v="4"/>
    <m/>
    <m/>
    <s v="Confidential"/>
    <x v="6"/>
    <m/>
    <x v="9"/>
    <s v="BPM"/>
    <x v="0"/>
    <x v="5"/>
    <x v="0"/>
    <x v="0"/>
    <s v="DM_MFG_SPENDING_ANALYSIS"/>
    <s v="DM_TARGET_TOTAL_SPENDING"/>
    <m/>
    <m/>
    <m/>
    <m/>
    <m/>
    <m/>
    <m/>
    <m/>
    <m/>
    <m/>
    <m/>
    <m/>
    <m/>
    <m/>
    <m/>
    <m/>
    <m/>
    <m/>
    <s v="資料清單"/>
    <x v="13"/>
    <x v="15"/>
    <x v="60"/>
    <x v="9"/>
    <e v="#N/A"/>
    <s v="Target total Spending  "/>
    <x v="295"/>
    <x v="1"/>
    <x v="0"/>
    <x v="292"/>
    <x v="0"/>
    <s v="IEC_STD_V10 &gt;&gt; Common &gt;&gt; AutoMetaDataTarget total Spending  "/>
    <x v="4"/>
    <x v="1"/>
    <s v="目標製造管理總費用Measure"/>
    <s v="製造管理費用分析"/>
    <n v="506"/>
    <n v="761"/>
    <n v="0"/>
    <s v=""/>
    <n v="0"/>
    <n v="0"/>
    <n v="506"/>
    <x v="151"/>
    <s v="MFG Spending Analysis"/>
    <x v="71"/>
    <e v="#N/A"/>
    <x v="0"/>
    <s v="E.3.16.0:"/>
    <x v="49"/>
    <x v="49"/>
    <x v="470"/>
    <x v="295"/>
    <x v="295"/>
    <x v="205"/>
    <x v="0"/>
    <x v="0"/>
    <x v="0"/>
    <x v="6"/>
    <m/>
    <x v="0"/>
    <x v="4"/>
    <s v="MFG Spending Analysis_Target total Spending  "/>
    <x v="765"/>
    <x v="4"/>
    <x v="0"/>
    <x v="5"/>
    <x v="0"/>
    <x v="0"/>
    <x v="0"/>
    <s v="DM_MFG_SPENDING_ANALYSIS"/>
    <s v="DM_TARGET_TOTAL_SPENDING"/>
    <x v="100"/>
    <x v="260"/>
    <x v="0"/>
    <n v="9"/>
    <x v="5"/>
    <x v="5"/>
    <x v="6"/>
    <s v=""/>
    <s v=""/>
    <n v="765"/>
    <s v="-765"/>
    <x v="0"/>
    <x v="0"/>
    <x v="0"/>
    <x v="295"/>
    <x v="0"/>
    <s v="目標製造管理總費用"/>
    <s v=""/>
    <s v=""/>
    <x v="0"/>
    <x v="60"/>
    <m/>
    <s v="^()$"/>
    <n v="9"/>
    <x v="0"/>
    <x v="0"/>
    <x v="0"/>
    <x v="0"/>
    <x v="1"/>
    <x v="1"/>
    <b v="0"/>
    <x v="1"/>
    <x v="1"/>
    <n v="0"/>
    <x v="0"/>
    <b v="0"/>
    <b v="0"/>
    <b v="0"/>
    <b v="0"/>
    <b v="0"/>
    <b v="0"/>
    <b v="0"/>
    <b v="0"/>
    <b v="0"/>
    <b v="0"/>
    <b v="0"/>
    <x v="1"/>
    <x v="1"/>
    <n v="0"/>
    <x v="23"/>
    <x v="0"/>
  </r>
  <r>
    <s v="E.3.16.0"/>
    <s v="BPM"/>
    <x v="9"/>
    <x v="324"/>
    <x v="326"/>
    <x v="162"/>
    <x v="319"/>
    <s v="製造成本率=製造費用(含DL用人費用&amp;IDL用人費用&amp;一般費用&amp;固定費用)_x000a_/Revenue_x000a_"/>
    <x v="0"/>
    <m/>
    <m/>
    <s v="Confidential"/>
    <x v="0"/>
    <m/>
    <x v="9"/>
    <s v="BPM"/>
    <x v="0"/>
    <x v="5"/>
    <x v="0"/>
    <x v="0"/>
    <s v="DM_MFG_SPENDING_BY_CATEGORY"/>
    <m/>
    <m/>
    <m/>
    <m/>
    <m/>
    <m/>
    <m/>
    <m/>
    <m/>
    <m/>
    <m/>
    <m/>
    <m/>
    <m/>
    <m/>
    <m/>
    <m/>
    <m/>
    <m/>
    <s v="資料清單"/>
    <x v="13"/>
    <x v="16"/>
    <x v="60"/>
    <x v="9"/>
    <e v="#N/A"/>
    <s v="MFG Spending By Category"/>
    <x v="326"/>
    <x v="162"/>
    <x v="0"/>
    <x v="319"/>
    <x v="0"/>
    <s v="IEC_STD_V10 &gt;&gt; Common &gt;&gt; AutoMetaDataMFG Spending By Category"/>
    <x v="0"/>
    <x v="1"/>
    <s v="依第一費用類別加總製造費用Concept"/>
    <s v="依第一費用類別加總製造費用"/>
    <n v="768"/>
    <n v="0"/>
    <n v="0"/>
    <s v=""/>
    <n v="0"/>
    <n v="0"/>
    <n v="0"/>
    <x v="0"/>
    <s v=""/>
    <x v="0"/>
    <s v=""/>
    <x v="0"/>
    <s v="E.3.16.0:"/>
    <x v="50"/>
    <x v="50"/>
    <x v="470"/>
    <x v="324"/>
    <x v="326"/>
    <x v="313"/>
    <x v="0"/>
    <x v="0"/>
    <x v="0"/>
    <x v="0"/>
    <m/>
    <x v="0"/>
    <x v="0"/>
    <s v="MFG Spending By Category"/>
    <x v="766"/>
    <x v="0"/>
    <x v="0"/>
    <x v="5"/>
    <x v="0"/>
    <x v="0"/>
    <x v="0"/>
    <s v="DM_MFG_SPENDING_BY_CATEGORY"/>
    <s v=""/>
    <x v="101"/>
    <x v="0"/>
    <x v="0"/>
    <n v="9"/>
    <x v="5"/>
    <x v="5"/>
    <x v="6"/>
    <s v=""/>
    <s v=""/>
    <n v="766"/>
    <s v="-766"/>
    <x v="0"/>
    <x v="0"/>
    <x v="0"/>
    <x v="326"/>
    <x v="0"/>
    <s v="依第一費用類別加總製造費用"/>
    <s v=""/>
    <s v=""/>
    <x v="0"/>
    <x v="60"/>
    <m/>
    <s v="^()$"/>
    <n v="9"/>
    <x v="0"/>
    <x v="0"/>
    <x v="0"/>
    <x v="0"/>
    <x v="0"/>
    <x v="1"/>
    <b v="0"/>
    <x v="1"/>
    <x v="0"/>
    <n v="0"/>
    <x v="0"/>
    <b v="0"/>
    <b v="0"/>
    <b v="0"/>
    <b v="0"/>
    <b v="0"/>
    <b v="0"/>
    <b v="0"/>
    <b v="0"/>
    <b v="0"/>
    <b v="0"/>
    <b v="0"/>
    <x v="1"/>
    <x v="1"/>
    <n v="0"/>
    <x v="9"/>
    <x v="0"/>
  </r>
  <r>
    <s v="E.3.16.0"/>
    <s v="BPM"/>
    <x v="9"/>
    <x v="2"/>
    <x v="2"/>
    <x v="0"/>
    <x v="2"/>
    <s v="例如,  EBG, PSG"/>
    <x v="3"/>
    <m/>
    <m/>
    <s v="General"/>
    <x v="2"/>
    <s v="EBG,PSG"/>
    <x v="9"/>
    <s v="BPM"/>
    <x v="0"/>
    <x v="5"/>
    <x v="0"/>
    <x v="0"/>
    <s v="DM_MFG_SPENDING_BY_CATEGORY"/>
    <s v="DM_BG_CODE"/>
    <m/>
    <m/>
    <m/>
    <m/>
    <m/>
    <m/>
    <m/>
    <m/>
    <m/>
    <m/>
    <m/>
    <m/>
    <m/>
    <m/>
    <m/>
    <m/>
    <m/>
    <m/>
    <s v="資料清單"/>
    <x v="13"/>
    <x v="17"/>
    <x v="60"/>
    <x v="9"/>
    <e v="#N/A"/>
    <s v="BG Code"/>
    <x v="2"/>
    <x v="0"/>
    <x v="0"/>
    <x v="2"/>
    <x v="0"/>
    <s v="IEC_STD_V10 &gt;&gt; Common &gt;&gt; AutoMetaDataBG Code"/>
    <x v="3"/>
    <x v="0"/>
    <s v="事業群代碼Dimension"/>
    <s v="依第一費用類別加總製造費用"/>
    <n v="4"/>
    <n v="768"/>
    <n v="0"/>
    <s v=""/>
    <n v="0"/>
    <n v="0"/>
    <n v="4"/>
    <x v="2"/>
    <s v="MFG Spending By Category"/>
    <x v="72"/>
    <e v="#N/A"/>
    <x v="0"/>
    <s v="E.3.16.0:"/>
    <x v="51"/>
    <x v="51"/>
    <x v="470"/>
    <x v="2"/>
    <x v="2"/>
    <x v="2"/>
    <x v="1"/>
    <x v="0"/>
    <x v="0"/>
    <x v="2"/>
    <m/>
    <x v="0"/>
    <x v="3"/>
    <s v="MFG Spending By Category_BG Code"/>
    <x v="767"/>
    <x v="3"/>
    <x v="0"/>
    <x v="5"/>
    <x v="0"/>
    <x v="0"/>
    <x v="0"/>
    <s v="DM_MFG_SPENDING_BY_CATEGORY"/>
    <s v="DM_BG_CODE"/>
    <x v="101"/>
    <x v="251"/>
    <x v="0"/>
    <n v="9"/>
    <x v="5"/>
    <x v="5"/>
    <x v="0"/>
    <s v=""/>
    <s v=""/>
    <n v="767"/>
    <s v="-767"/>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MFG_SPENDING_BY_CATEGORY"/>
    <s v="SITE"/>
    <m/>
    <m/>
    <m/>
    <m/>
    <m/>
    <m/>
    <m/>
    <m/>
    <m/>
    <m/>
    <m/>
    <m/>
    <m/>
    <m/>
    <m/>
    <m/>
    <m/>
    <m/>
    <s v="資料清單"/>
    <x v="13"/>
    <x v="18"/>
    <x v="60"/>
    <x v="9"/>
    <e v="#N/A"/>
    <s v="Site"/>
    <x v="232"/>
    <x v="1"/>
    <x v="0"/>
    <x v="317"/>
    <x v="0"/>
    <s v="IEC_STD_V10 &gt;&gt; Common &gt;&gt; AutoMetaDataSite"/>
    <x v="3"/>
    <x v="0"/>
    <s v="廠別Dimension"/>
    <s v="依第一費用類別加總製造費用"/>
    <n v="408"/>
    <n v="768"/>
    <n v="0"/>
    <s v=""/>
    <n v="0"/>
    <e v="#N/A"/>
    <e v="#N/A"/>
    <x v="142"/>
    <s v="MFG Spending By Category"/>
    <x v="72"/>
    <e v="#N/A"/>
    <x v="0"/>
    <s v="E.3.16.0:"/>
    <x v="52"/>
    <x v="52"/>
    <x v="470"/>
    <x v="322"/>
    <x v="232"/>
    <x v="310"/>
    <x v="0"/>
    <x v="0"/>
    <x v="0"/>
    <x v="2"/>
    <m/>
    <x v="0"/>
    <x v="3"/>
    <s v="MFG Spending By Category_Site"/>
    <x v="768"/>
    <x v="3"/>
    <x v="0"/>
    <x v="5"/>
    <x v="0"/>
    <x v="0"/>
    <x v="0"/>
    <s v="DM_MFG_SPENDING_BY_CATEGORY"/>
    <s v="SITE"/>
    <x v="101"/>
    <x v="187"/>
    <x v="0"/>
    <n v="9"/>
    <x v="5"/>
    <x v="5"/>
    <x v="3"/>
    <s v=""/>
    <s v=""/>
    <n v="768"/>
    <s v="-768"/>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MFG_SPENDING_BY_CATEGORY"/>
    <s v="DM_YEAR_MONTH"/>
    <m/>
    <m/>
    <m/>
    <m/>
    <m/>
    <m/>
    <m/>
    <m/>
    <m/>
    <m/>
    <m/>
    <m/>
    <m/>
    <m/>
    <m/>
    <m/>
    <m/>
    <m/>
    <s v="資料清單"/>
    <x v="13"/>
    <x v="19"/>
    <x v="60"/>
    <x v="9"/>
    <e v="#N/A"/>
    <s v="Year Month"/>
    <x v="281"/>
    <x v="1"/>
    <x v="0"/>
    <x v="278"/>
    <x v="0"/>
    <s v="IEC_STD_V10 &gt;&gt; Common &gt;&gt; AutoMetaDataYear Month"/>
    <x v="3"/>
    <x v="0"/>
    <s v="年度月份Dimension"/>
    <s v="依第一費用類別加總製造費用"/>
    <n v="492"/>
    <n v="768"/>
    <n v="0"/>
    <s v=""/>
    <n v="0"/>
    <n v="0"/>
    <n v="492"/>
    <x v="143"/>
    <s v="MFG Spending By Category"/>
    <x v="72"/>
    <e v="#N/A"/>
    <x v="0"/>
    <s v="E.3.16.0:"/>
    <x v="53"/>
    <x v="53"/>
    <x v="470"/>
    <x v="281"/>
    <x v="281"/>
    <x v="311"/>
    <x v="0"/>
    <x v="0"/>
    <x v="0"/>
    <x v="3"/>
    <m/>
    <x v="0"/>
    <x v="3"/>
    <s v="MFG Spending By Category_Year Month"/>
    <x v="769"/>
    <x v="3"/>
    <x v="0"/>
    <x v="5"/>
    <x v="0"/>
    <x v="0"/>
    <x v="0"/>
    <s v="DM_MFG_SPENDING_BY_CATEGORY"/>
    <s v="DM_YEAR_MONTH"/>
    <x v="101"/>
    <x v="252"/>
    <x v="0"/>
    <n v="9"/>
    <x v="5"/>
    <x v="5"/>
    <x v="6"/>
    <s v=""/>
    <s v=""/>
    <n v="769"/>
    <s v="-769"/>
    <x v="0"/>
    <x v="0"/>
    <x v="0"/>
    <x v="281"/>
    <x v="0"/>
    <s v="年度月份"/>
    <s v=""/>
    <s v=""/>
    <x v="0"/>
    <x v="60"/>
    <m/>
    <s v="^()$"/>
    <n v="9"/>
    <x v="0"/>
    <x v="0"/>
    <x v="0"/>
    <x v="0"/>
    <x v="1"/>
    <x v="1"/>
    <b v="0"/>
    <x v="1"/>
    <x v="1"/>
    <n v="0"/>
    <x v="0"/>
    <b v="0"/>
    <b v="0"/>
    <b v="0"/>
    <b v="0"/>
    <b v="0"/>
    <b v="0"/>
    <b v="0"/>
    <b v="0"/>
    <b v="0"/>
    <b v="0"/>
    <b v="0"/>
    <x v="1"/>
    <x v="1"/>
    <n v="0"/>
    <x v="19"/>
    <x v="0"/>
  </r>
  <r>
    <s v="E.3.16.0"/>
    <s v="BPM"/>
    <x v="9"/>
    <x v="293"/>
    <x v="293"/>
    <x v="1"/>
    <x v="290"/>
    <m/>
    <x v="4"/>
    <m/>
    <m/>
    <s v="General"/>
    <x v="6"/>
    <m/>
    <x v="9"/>
    <s v="BPM"/>
    <x v="0"/>
    <x v="5"/>
    <x v="0"/>
    <x v="0"/>
    <s v="DM_MFG_SPENDING_BY_CATEGORY"/>
    <s v="DM_ACTUL_TOTAL_SPENDING"/>
    <m/>
    <m/>
    <m/>
    <m/>
    <m/>
    <m/>
    <m/>
    <m/>
    <m/>
    <m/>
    <m/>
    <m/>
    <m/>
    <m/>
    <m/>
    <m/>
    <m/>
    <m/>
    <s v="資料清單"/>
    <x v="13"/>
    <x v="20"/>
    <x v="60"/>
    <x v="9"/>
    <e v="#N/A"/>
    <s v="Actul total Spending  "/>
    <x v="293"/>
    <x v="1"/>
    <x v="0"/>
    <x v="290"/>
    <x v="0"/>
    <s v="IEC_STD_V10 &gt;&gt; Common &gt;&gt; AutoMetaDataActul total Spending  "/>
    <x v="4"/>
    <x v="0"/>
    <s v="實際製造管理總費用Measure"/>
    <s v="依第一費用類別加總製造費用"/>
    <n v="504"/>
    <n v="768"/>
    <n v="0"/>
    <s v=""/>
    <n v="0"/>
    <n v="0"/>
    <n v="504"/>
    <x v="149"/>
    <s v="MFG Spending By Category"/>
    <x v="72"/>
    <e v="#N/A"/>
    <x v="0"/>
    <s v="E.3.16.0:"/>
    <x v="54"/>
    <x v="54"/>
    <x v="470"/>
    <x v="293"/>
    <x v="293"/>
    <x v="205"/>
    <x v="0"/>
    <x v="0"/>
    <x v="0"/>
    <x v="6"/>
    <m/>
    <x v="0"/>
    <x v="4"/>
    <s v="MFG Spending By Category_Actul total Spending  "/>
    <x v="770"/>
    <x v="4"/>
    <x v="0"/>
    <x v="5"/>
    <x v="0"/>
    <x v="0"/>
    <x v="0"/>
    <s v="DM_MFG_SPENDING_BY_CATEGORY"/>
    <s v="DM_ACTUL_TOTAL_SPENDING"/>
    <x v="101"/>
    <x v="258"/>
    <x v="0"/>
    <n v="9"/>
    <x v="5"/>
    <x v="5"/>
    <x v="6"/>
    <s v=""/>
    <s v=""/>
    <n v="770"/>
    <s v="-770"/>
    <x v="0"/>
    <x v="0"/>
    <x v="0"/>
    <x v="293"/>
    <x v="0"/>
    <s v="實際製造管理總費用"/>
    <s v=""/>
    <s v=""/>
    <x v="0"/>
    <x v="60"/>
    <m/>
    <s v="^()$"/>
    <n v="9"/>
    <x v="0"/>
    <x v="0"/>
    <x v="0"/>
    <x v="0"/>
    <x v="1"/>
    <x v="1"/>
    <b v="0"/>
    <x v="1"/>
    <x v="1"/>
    <n v="0"/>
    <x v="0"/>
    <b v="0"/>
    <b v="0"/>
    <b v="0"/>
    <b v="0"/>
    <b v="0"/>
    <b v="0"/>
    <b v="0"/>
    <b v="0"/>
    <b v="0"/>
    <b v="0"/>
    <b v="0"/>
    <x v="1"/>
    <x v="1"/>
    <n v="0"/>
    <x v="17"/>
    <x v="0"/>
  </r>
  <r>
    <s v="E.3.16.0"/>
    <s v="BPM"/>
    <x v="9"/>
    <x v="294"/>
    <x v="294"/>
    <x v="1"/>
    <x v="291"/>
    <m/>
    <x v="4"/>
    <m/>
    <m/>
    <s v="General"/>
    <x v="6"/>
    <m/>
    <x v="9"/>
    <s v="BPM"/>
    <x v="0"/>
    <x v="5"/>
    <x v="0"/>
    <x v="0"/>
    <s v="DM_MFG_SPENDING_BY_CATEGORY"/>
    <s v="DM_FORCAST_TOTAL_SPENDING"/>
    <m/>
    <m/>
    <m/>
    <m/>
    <m/>
    <m/>
    <m/>
    <m/>
    <m/>
    <m/>
    <m/>
    <m/>
    <m/>
    <m/>
    <m/>
    <m/>
    <m/>
    <m/>
    <s v="資料清單"/>
    <x v="13"/>
    <x v="21"/>
    <x v="60"/>
    <x v="9"/>
    <e v="#N/A"/>
    <s v="Forcast total Spending  "/>
    <x v="294"/>
    <x v="1"/>
    <x v="0"/>
    <x v="291"/>
    <x v="0"/>
    <s v="IEC_STD_V10 &gt;&gt; Common &gt;&gt; AutoMetaDataForcast total Spending  "/>
    <x v="4"/>
    <x v="0"/>
    <s v="預測製造管理總費用Measure"/>
    <s v="依第一費用類別加總製造費用"/>
    <n v="505"/>
    <n v="768"/>
    <n v="0"/>
    <s v=""/>
    <n v="0"/>
    <n v="0"/>
    <n v="505"/>
    <x v="150"/>
    <s v="MFG Spending By Category"/>
    <x v="72"/>
    <e v="#N/A"/>
    <x v="0"/>
    <s v="E.3.16.0:"/>
    <x v="55"/>
    <x v="55"/>
    <x v="470"/>
    <x v="294"/>
    <x v="294"/>
    <x v="205"/>
    <x v="0"/>
    <x v="0"/>
    <x v="0"/>
    <x v="6"/>
    <m/>
    <x v="0"/>
    <x v="4"/>
    <s v="MFG Spending By Category_Forcast total Spending  "/>
    <x v="771"/>
    <x v="4"/>
    <x v="0"/>
    <x v="5"/>
    <x v="0"/>
    <x v="0"/>
    <x v="0"/>
    <s v="DM_MFG_SPENDING_BY_CATEGORY"/>
    <s v="DM_FORCAST_TOTAL_SPENDING"/>
    <x v="101"/>
    <x v="259"/>
    <x v="0"/>
    <n v="9"/>
    <x v="5"/>
    <x v="5"/>
    <x v="6"/>
    <s v=""/>
    <s v=""/>
    <n v="771"/>
    <s v="-771"/>
    <x v="0"/>
    <x v="0"/>
    <x v="0"/>
    <x v="294"/>
    <x v="0"/>
    <s v="預測製造管理總費用"/>
    <s v=""/>
    <s v=""/>
    <x v="0"/>
    <x v="60"/>
    <m/>
    <s v="^()$"/>
    <n v="9"/>
    <x v="0"/>
    <x v="0"/>
    <x v="0"/>
    <x v="0"/>
    <x v="1"/>
    <x v="1"/>
    <b v="0"/>
    <x v="1"/>
    <x v="1"/>
    <n v="0"/>
    <x v="0"/>
    <b v="0"/>
    <b v="0"/>
    <b v="0"/>
    <b v="0"/>
    <b v="0"/>
    <b v="0"/>
    <b v="0"/>
    <b v="0"/>
    <b v="0"/>
    <b v="0"/>
    <b v="0"/>
    <x v="1"/>
    <x v="1"/>
    <n v="0"/>
    <x v="9"/>
    <x v="0"/>
  </r>
  <r>
    <s v="E.3.16.0"/>
    <s v="BPM"/>
    <x v="9"/>
    <x v="289"/>
    <x v="289"/>
    <x v="1"/>
    <x v="320"/>
    <m/>
    <x v="4"/>
    <m/>
    <m/>
    <s v="Confidential"/>
    <x v="6"/>
    <m/>
    <x v="9"/>
    <s v="BPM"/>
    <x v="0"/>
    <x v="5"/>
    <x v="0"/>
    <x v="0"/>
    <s v="DM_MFG_SPENDING_BY_CATEGORY"/>
    <s v="DM_ACTUL_SITE_REVENUE"/>
    <m/>
    <m/>
    <m/>
    <m/>
    <m/>
    <m/>
    <m/>
    <m/>
    <m/>
    <m/>
    <m/>
    <m/>
    <m/>
    <m/>
    <m/>
    <m/>
    <m/>
    <m/>
    <s v="資料清單"/>
    <x v="13"/>
    <x v="22"/>
    <x v="60"/>
    <x v="9"/>
    <e v="#N/A"/>
    <s v="Actul Site Revenue"/>
    <x v="289"/>
    <x v="1"/>
    <x v="0"/>
    <x v="320"/>
    <x v="0"/>
    <s v="IEC_STD_V10 &gt;&gt; Common &gt;&gt; AutoMetaDataActul Site Revenue"/>
    <x v="4"/>
    <x v="1"/>
    <s v="廠區實際銷貨收入Measure"/>
    <s v="依第一費用類別加總製造費用"/>
    <n v="500"/>
    <n v="768"/>
    <n v="0"/>
    <s v=""/>
    <n v="0"/>
    <n v="0"/>
    <n v="500"/>
    <x v="152"/>
    <s v="MFG Spending By Category"/>
    <x v="72"/>
    <e v="#N/A"/>
    <x v="0"/>
    <s v="E.3.16.0:"/>
    <x v="56"/>
    <x v="56"/>
    <x v="470"/>
    <x v="289"/>
    <x v="289"/>
    <x v="205"/>
    <x v="0"/>
    <x v="0"/>
    <x v="0"/>
    <x v="6"/>
    <m/>
    <x v="0"/>
    <x v="4"/>
    <s v="MFG Spending By Category_Actul Site Revenue"/>
    <x v="772"/>
    <x v="4"/>
    <x v="0"/>
    <x v="5"/>
    <x v="0"/>
    <x v="0"/>
    <x v="0"/>
    <s v="DM_MFG_SPENDING_BY_CATEGORY"/>
    <s v="DM_ACTUL_SITE_REVENUE"/>
    <x v="101"/>
    <x v="261"/>
    <x v="0"/>
    <n v="9"/>
    <x v="5"/>
    <x v="5"/>
    <x v="6"/>
    <s v=""/>
    <s v=""/>
    <n v="772"/>
    <s v="-772"/>
    <x v="0"/>
    <x v="0"/>
    <x v="0"/>
    <x v="289"/>
    <x v="0"/>
    <s v="各廠區銷貨收入"/>
    <s v=""/>
    <s v=""/>
    <x v="0"/>
    <x v="60"/>
    <m/>
    <s v="^()$"/>
    <n v="9"/>
    <x v="0"/>
    <x v="0"/>
    <x v="0"/>
    <x v="0"/>
    <x v="1"/>
    <x v="1"/>
    <b v="0"/>
    <x v="1"/>
    <x v="1"/>
    <n v="0"/>
    <x v="0"/>
    <b v="0"/>
    <b v="0"/>
    <b v="0"/>
    <b v="0"/>
    <b v="0"/>
    <b v="0"/>
    <b v="0"/>
    <b v="0"/>
    <b v="0"/>
    <b v="0"/>
    <b v="0"/>
    <x v="1"/>
    <x v="1"/>
    <n v="0"/>
    <x v="33"/>
    <x v="0"/>
  </r>
  <r>
    <s v="E.3.16.0"/>
    <s v="BPM"/>
    <x v="9"/>
    <x v="290"/>
    <x v="290"/>
    <x v="1"/>
    <x v="287"/>
    <m/>
    <x v="4"/>
    <m/>
    <m/>
    <s v="General"/>
    <x v="3"/>
    <m/>
    <x v="9"/>
    <s v="BPM"/>
    <x v="0"/>
    <x v="5"/>
    <x v="0"/>
    <x v="0"/>
    <s v="DM_MFG_SPENDING_BY_CATEGORY"/>
    <s v="DM_FORCAST_SITE_REVENUE"/>
    <m/>
    <m/>
    <m/>
    <m/>
    <m/>
    <m/>
    <m/>
    <m/>
    <m/>
    <m/>
    <m/>
    <m/>
    <m/>
    <m/>
    <m/>
    <m/>
    <m/>
    <m/>
    <s v="資料清單"/>
    <x v="13"/>
    <x v="23"/>
    <x v="60"/>
    <x v="9"/>
    <e v="#N/A"/>
    <s v="Forcast Site Revenue "/>
    <x v="290"/>
    <x v="1"/>
    <x v="0"/>
    <x v="287"/>
    <x v="0"/>
    <s v="IEC_STD_V10 &gt;&gt; Common &gt;&gt; AutoMetaDataForcast Site Revenue "/>
    <x v="4"/>
    <x v="0"/>
    <s v="廠區預估銷貨收入Measure"/>
    <s v="依第一費用類別加總製造費用"/>
    <n v="501"/>
    <n v="768"/>
    <n v="0"/>
    <s v=""/>
    <n v="0"/>
    <n v="0"/>
    <n v="501"/>
    <x v="153"/>
    <s v="MFG Spending By Category"/>
    <x v="72"/>
    <e v="#N/A"/>
    <x v="0"/>
    <s v="E.3.16.0:"/>
    <x v="57"/>
    <x v="57"/>
    <x v="470"/>
    <x v="290"/>
    <x v="290"/>
    <x v="205"/>
    <x v="0"/>
    <x v="0"/>
    <x v="0"/>
    <x v="3"/>
    <m/>
    <x v="0"/>
    <x v="4"/>
    <s v="MFG Spending By Category_Forcast Site Revenue "/>
    <x v="773"/>
    <x v="4"/>
    <x v="0"/>
    <x v="5"/>
    <x v="0"/>
    <x v="0"/>
    <x v="0"/>
    <s v="DM_MFG_SPENDING_BY_CATEGORY"/>
    <s v="DM_FORCAST_SITE_REVENUE"/>
    <x v="101"/>
    <x v="262"/>
    <x v="0"/>
    <n v="9"/>
    <x v="5"/>
    <x v="5"/>
    <x v="6"/>
    <s v=""/>
    <s v=""/>
    <n v="773"/>
    <s v="-773"/>
    <x v="0"/>
    <x v="0"/>
    <x v="0"/>
    <x v="290"/>
    <x v="0"/>
    <s v="廠區預估銷貨收入"/>
    <s v=""/>
    <s v=""/>
    <x v="0"/>
    <x v="60"/>
    <m/>
    <s v="^()$"/>
    <n v="9"/>
    <x v="0"/>
    <x v="0"/>
    <x v="0"/>
    <x v="0"/>
    <x v="1"/>
    <x v="1"/>
    <b v="0"/>
    <x v="1"/>
    <x v="1"/>
    <n v="0"/>
    <x v="0"/>
    <b v="0"/>
    <b v="0"/>
    <b v="0"/>
    <b v="0"/>
    <b v="0"/>
    <b v="0"/>
    <b v="0"/>
    <b v="0"/>
    <b v="1"/>
    <b v="0"/>
    <b v="0"/>
    <x v="0"/>
    <x v="5"/>
    <n v="1"/>
    <x v="28"/>
    <x v="0"/>
  </r>
  <r>
    <s v="E.3.16.0"/>
    <s v="BPM"/>
    <x v="9"/>
    <x v="278"/>
    <x v="278"/>
    <x v="1"/>
    <x v="275"/>
    <s v="製造費用,管理費用"/>
    <x v="3"/>
    <m/>
    <m/>
    <s v="Confidential"/>
    <x v="2"/>
    <m/>
    <x v="9"/>
    <s v="BPM"/>
    <x v="0"/>
    <x v="5"/>
    <x v="0"/>
    <x v="0"/>
    <s v="DM_MFG_SPENDING_BY_CATEGORY"/>
    <s v="DM_CATEGORY1"/>
    <m/>
    <m/>
    <m/>
    <m/>
    <m/>
    <m/>
    <m/>
    <m/>
    <m/>
    <m/>
    <m/>
    <m/>
    <m/>
    <m/>
    <m/>
    <m/>
    <m/>
    <m/>
    <s v="資料清單"/>
    <x v="13"/>
    <x v="24"/>
    <x v="60"/>
    <x v="9"/>
    <e v="#N/A"/>
    <s v="Category1"/>
    <x v="278"/>
    <x v="1"/>
    <x v="0"/>
    <x v="275"/>
    <x v="0"/>
    <s v="IEC_STD_V10 &gt;&gt; Common &gt;&gt; AutoMetaDataCategory1"/>
    <x v="3"/>
    <x v="1"/>
    <s v="第一費用類別Dimension"/>
    <s v="依第一費用類別加總製造費用"/>
    <n v="489"/>
    <n v="768"/>
    <n v="0"/>
    <s v=""/>
    <n v="0"/>
    <n v="0"/>
    <n v="489"/>
    <x v="145"/>
    <s v="MFG Spending By Category"/>
    <x v="72"/>
    <e v="#N/A"/>
    <x v="0"/>
    <s v="E.3.16.0:"/>
    <x v="58"/>
    <x v="58"/>
    <x v="470"/>
    <x v="278"/>
    <x v="278"/>
    <x v="314"/>
    <x v="0"/>
    <x v="0"/>
    <x v="0"/>
    <x v="2"/>
    <m/>
    <x v="0"/>
    <x v="3"/>
    <s v="MFG Spending By Category_Category1"/>
    <x v="774"/>
    <x v="3"/>
    <x v="0"/>
    <x v="5"/>
    <x v="0"/>
    <x v="0"/>
    <x v="0"/>
    <s v="DM_MFG_SPENDING_BY_CATEGORY"/>
    <s v="DM_CATEGORY1"/>
    <x v="101"/>
    <x v="254"/>
    <x v="0"/>
    <n v="9"/>
    <x v="5"/>
    <x v="5"/>
    <x v="6"/>
    <s v=""/>
    <s v=""/>
    <n v="774"/>
    <s v="-774"/>
    <x v="0"/>
    <x v="0"/>
    <x v="0"/>
    <x v="278"/>
    <x v="0"/>
    <s v="第一費用類別"/>
    <s v=""/>
    <s v=""/>
    <x v="0"/>
    <x v="60"/>
    <m/>
    <s v="^()$"/>
    <n v="9"/>
    <x v="0"/>
    <x v="0"/>
    <x v="0"/>
    <x v="0"/>
    <x v="1"/>
    <x v="1"/>
    <b v="0"/>
    <x v="1"/>
    <x v="1"/>
    <n v="0"/>
    <x v="0"/>
    <b v="0"/>
    <b v="0"/>
    <b v="0"/>
    <b v="0"/>
    <b v="0"/>
    <b v="0"/>
    <b v="0"/>
    <b v="0"/>
    <b v="0"/>
    <b v="0"/>
    <b v="0"/>
    <x v="1"/>
    <x v="1"/>
    <n v="0"/>
    <x v="35"/>
    <x v="0"/>
  </r>
  <r>
    <s v="E.3.16.0"/>
    <s v="BPM"/>
    <x v="9"/>
    <x v="325"/>
    <x v="327"/>
    <x v="1"/>
    <x v="321"/>
    <s v="CPP= MFG SPDG/Placement_x000a_"/>
    <x v="0"/>
    <m/>
    <m/>
    <s v="Confidential"/>
    <x v="0"/>
    <m/>
    <x v="9"/>
    <s v="BPM"/>
    <x v="0"/>
    <x v="5"/>
    <x v="0"/>
    <x v="0"/>
    <s v="DM_CPP_TREND"/>
    <m/>
    <m/>
    <m/>
    <m/>
    <m/>
    <m/>
    <m/>
    <m/>
    <m/>
    <m/>
    <m/>
    <m/>
    <m/>
    <m/>
    <m/>
    <m/>
    <m/>
    <m/>
    <m/>
    <s v="資料清單"/>
    <x v="13"/>
    <x v="25"/>
    <x v="60"/>
    <x v="9"/>
    <e v="#N/A"/>
    <s v="CPP Trend"/>
    <x v="327"/>
    <x v="1"/>
    <x v="0"/>
    <x v="321"/>
    <x v="0"/>
    <s v="IEC_STD_V10 &gt;&gt; Common &gt;&gt; AutoMetaDataCPP Trend"/>
    <x v="0"/>
    <x v="1"/>
    <s v="零件當月的工廠成本率Concept"/>
    <s v="零件當月的工廠成本率"/>
    <n v="777"/>
    <n v="0"/>
    <n v="0"/>
    <s v=""/>
    <n v="0"/>
    <n v="0"/>
    <n v="0"/>
    <x v="0"/>
    <s v=""/>
    <x v="0"/>
    <s v=""/>
    <x v="0"/>
    <s v="E.3.16.0:"/>
    <x v="59"/>
    <x v="59"/>
    <x v="470"/>
    <x v="325"/>
    <x v="327"/>
    <x v="315"/>
    <x v="0"/>
    <x v="0"/>
    <x v="0"/>
    <x v="0"/>
    <m/>
    <x v="0"/>
    <x v="0"/>
    <s v="CPP Trend"/>
    <x v="775"/>
    <x v="0"/>
    <x v="0"/>
    <x v="5"/>
    <x v="0"/>
    <x v="0"/>
    <x v="0"/>
    <s v="DM_CPP_TREND"/>
    <s v=""/>
    <x v="102"/>
    <x v="0"/>
    <x v="0"/>
    <n v="9"/>
    <x v="5"/>
    <x v="5"/>
    <x v="6"/>
    <s v=""/>
    <s v=""/>
    <n v="775"/>
    <s v="-775"/>
    <x v="0"/>
    <x v="0"/>
    <x v="0"/>
    <x v="327"/>
    <x v="0"/>
    <s v="零件當月的工廠成本率"/>
    <s v=""/>
    <s v=""/>
    <x v="0"/>
    <x v="60"/>
    <m/>
    <s v="^()$"/>
    <n v="9"/>
    <x v="0"/>
    <x v="0"/>
    <x v="0"/>
    <x v="0"/>
    <x v="0"/>
    <x v="1"/>
    <b v="0"/>
    <x v="1"/>
    <x v="0"/>
    <n v="0"/>
    <x v="0"/>
    <b v="0"/>
    <b v="0"/>
    <b v="0"/>
    <b v="0"/>
    <b v="0"/>
    <b v="0"/>
    <b v="0"/>
    <b v="0"/>
    <b v="0"/>
    <b v="0"/>
    <b v="0"/>
    <x v="1"/>
    <x v="1"/>
    <n v="0"/>
    <x v="35"/>
    <x v="0"/>
  </r>
  <r>
    <s v="E.3.16.0"/>
    <s v="BPM"/>
    <x v="9"/>
    <x v="2"/>
    <x v="2"/>
    <x v="0"/>
    <x v="2"/>
    <s v="例如,  EBG, PSG"/>
    <x v="3"/>
    <m/>
    <m/>
    <s v="General"/>
    <x v="2"/>
    <s v="EBG,PSG"/>
    <x v="9"/>
    <s v="BPM"/>
    <x v="0"/>
    <x v="5"/>
    <x v="0"/>
    <x v="0"/>
    <s v="DM_CPP_TREND"/>
    <s v="DM_BG_CODE"/>
    <m/>
    <m/>
    <m/>
    <m/>
    <m/>
    <m/>
    <m/>
    <m/>
    <m/>
    <m/>
    <m/>
    <m/>
    <m/>
    <m/>
    <m/>
    <m/>
    <m/>
    <m/>
    <s v="資料清單"/>
    <x v="13"/>
    <x v="26"/>
    <x v="60"/>
    <x v="9"/>
    <e v="#N/A"/>
    <s v="BG Code"/>
    <x v="2"/>
    <x v="0"/>
    <x v="0"/>
    <x v="2"/>
    <x v="0"/>
    <s v="IEC_STD_V10 &gt;&gt; Common &gt;&gt; AutoMetaDataBG Code"/>
    <x v="3"/>
    <x v="0"/>
    <s v="事業群代碼Dimension"/>
    <s v="零件當月的工廠成本率"/>
    <n v="4"/>
    <n v="777"/>
    <n v="0"/>
    <s v=""/>
    <n v="0"/>
    <n v="0"/>
    <n v="4"/>
    <x v="2"/>
    <s v="CPP Trend"/>
    <x v="73"/>
    <e v="#N/A"/>
    <x v="0"/>
    <s v="E.3.16.0:"/>
    <x v="60"/>
    <x v="60"/>
    <x v="470"/>
    <x v="2"/>
    <x v="2"/>
    <x v="2"/>
    <x v="1"/>
    <x v="0"/>
    <x v="0"/>
    <x v="2"/>
    <m/>
    <x v="0"/>
    <x v="3"/>
    <s v="CPP Trend_BG Code"/>
    <x v="776"/>
    <x v="3"/>
    <x v="0"/>
    <x v="5"/>
    <x v="0"/>
    <x v="0"/>
    <x v="0"/>
    <s v="DM_CPP_TREND"/>
    <s v="DM_BG_CODE"/>
    <x v="102"/>
    <x v="251"/>
    <x v="0"/>
    <n v="9"/>
    <x v="5"/>
    <x v="5"/>
    <x v="0"/>
    <s v=""/>
    <s v=""/>
    <n v="776"/>
    <s v="-776"/>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CPP_TREND"/>
    <s v="SITE"/>
    <m/>
    <m/>
    <m/>
    <m/>
    <m/>
    <m/>
    <m/>
    <m/>
    <m/>
    <m/>
    <m/>
    <m/>
    <m/>
    <m/>
    <m/>
    <m/>
    <m/>
    <m/>
    <s v="資料清單"/>
    <x v="13"/>
    <x v="27"/>
    <x v="60"/>
    <x v="9"/>
    <e v="#N/A"/>
    <s v="Site"/>
    <x v="232"/>
    <x v="1"/>
    <x v="0"/>
    <x v="317"/>
    <x v="0"/>
    <s v="IEC_STD_V10 &gt;&gt; Common &gt;&gt; AutoMetaDataSite"/>
    <x v="3"/>
    <x v="0"/>
    <s v="廠別Dimension"/>
    <s v="零件當月的工廠成本率"/>
    <n v="408"/>
    <n v="777"/>
    <n v="0"/>
    <s v=""/>
    <n v="0"/>
    <e v="#N/A"/>
    <e v="#N/A"/>
    <x v="142"/>
    <s v="CPP Trend"/>
    <x v="73"/>
    <e v="#N/A"/>
    <x v="0"/>
    <s v="E.3.16.0:"/>
    <x v="61"/>
    <x v="61"/>
    <x v="470"/>
    <x v="322"/>
    <x v="232"/>
    <x v="310"/>
    <x v="0"/>
    <x v="0"/>
    <x v="0"/>
    <x v="2"/>
    <m/>
    <x v="0"/>
    <x v="3"/>
    <s v="CPP Trend_Site"/>
    <x v="777"/>
    <x v="3"/>
    <x v="0"/>
    <x v="5"/>
    <x v="0"/>
    <x v="0"/>
    <x v="0"/>
    <s v="DM_CPP_TREND"/>
    <s v="SITE"/>
    <x v="102"/>
    <x v="187"/>
    <x v="0"/>
    <n v="9"/>
    <x v="5"/>
    <x v="5"/>
    <x v="3"/>
    <s v=""/>
    <s v=""/>
    <n v="777"/>
    <s v="-777"/>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CPP_TREND"/>
    <s v="DM_YEAR_MONTH"/>
    <m/>
    <m/>
    <m/>
    <m/>
    <m/>
    <m/>
    <m/>
    <m/>
    <m/>
    <m/>
    <m/>
    <m/>
    <m/>
    <m/>
    <m/>
    <m/>
    <m/>
    <m/>
    <s v="資料清單"/>
    <x v="13"/>
    <x v="28"/>
    <x v="60"/>
    <x v="9"/>
    <e v="#N/A"/>
    <s v="Year Month"/>
    <x v="281"/>
    <x v="1"/>
    <x v="0"/>
    <x v="278"/>
    <x v="0"/>
    <s v="IEC_STD_V10 &gt;&gt; Common &gt;&gt; AutoMetaDataYear Month"/>
    <x v="3"/>
    <x v="0"/>
    <s v="年度月份Dimension"/>
    <s v="零件當月的工廠成本率"/>
    <n v="492"/>
    <n v="777"/>
    <n v="0"/>
    <s v=""/>
    <n v="0"/>
    <n v="0"/>
    <n v="492"/>
    <x v="143"/>
    <s v="CPP Trend"/>
    <x v="73"/>
    <e v="#N/A"/>
    <x v="0"/>
    <s v="E.3.16.0:"/>
    <x v="62"/>
    <x v="62"/>
    <x v="470"/>
    <x v="281"/>
    <x v="281"/>
    <x v="311"/>
    <x v="0"/>
    <x v="0"/>
    <x v="0"/>
    <x v="3"/>
    <m/>
    <x v="0"/>
    <x v="3"/>
    <s v="CPP Trend_Year Month"/>
    <x v="778"/>
    <x v="3"/>
    <x v="0"/>
    <x v="5"/>
    <x v="0"/>
    <x v="0"/>
    <x v="0"/>
    <s v="DM_CPP_TREND"/>
    <s v="DM_YEAR_MONTH"/>
    <x v="102"/>
    <x v="252"/>
    <x v="0"/>
    <n v="9"/>
    <x v="5"/>
    <x v="5"/>
    <x v="6"/>
    <s v=""/>
    <s v=""/>
    <n v="778"/>
    <s v="-778"/>
    <x v="0"/>
    <x v="0"/>
    <x v="0"/>
    <x v="281"/>
    <x v="0"/>
    <s v="年度月份"/>
    <s v=""/>
    <s v=""/>
    <x v="0"/>
    <x v="60"/>
    <m/>
    <s v="^()$"/>
    <n v="9"/>
    <x v="0"/>
    <x v="0"/>
    <x v="0"/>
    <x v="0"/>
    <x v="1"/>
    <x v="1"/>
    <b v="0"/>
    <x v="1"/>
    <x v="1"/>
    <n v="0"/>
    <x v="0"/>
    <b v="0"/>
    <b v="0"/>
    <b v="0"/>
    <b v="0"/>
    <b v="0"/>
    <b v="0"/>
    <b v="0"/>
    <b v="0"/>
    <b v="0"/>
    <b v="0"/>
    <b v="0"/>
    <x v="1"/>
    <x v="1"/>
    <n v="0"/>
    <x v="19"/>
    <x v="0"/>
  </r>
  <r>
    <s v="E.3.16.0"/>
    <s v="BPM"/>
    <x v="9"/>
    <x v="266"/>
    <x v="266"/>
    <x v="1"/>
    <x v="262"/>
    <m/>
    <x v="4"/>
    <m/>
    <m/>
    <s v="Confidential"/>
    <x v="6"/>
    <m/>
    <x v="9"/>
    <s v="BPM"/>
    <x v="0"/>
    <x v="5"/>
    <x v="0"/>
    <x v="0"/>
    <s v="DM_CPP_TREND"/>
    <s v="DM_MFG_SPDG_USD"/>
    <m/>
    <m/>
    <m/>
    <m/>
    <m/>
    <m/>
    <m/>
    <m/>
    <m/>
    <m/>
    <m/>
    <m/>
    <m/>
    <m/>
    <m/>
    <m/>
    <m/>
    <m/>
    <s v="資料清單"/>
    <x v="13"/>
    <x v="29"/>
    <x v="60"/>
    <x v="9"/>
    <e v="#N/A"/>
    <s v="MFG SPDG USD"/>
    <x v="266"/>
    <x v="1"/>
    <x v="0"/>
    <x v="262"/>
    <x v="0"/>
    <s v="IEC_STD_V10 &gt;&gt; Common &gt;&gt; AutoMetaDataMFG SPDG USD"/>
    <x v="4"/>
    <x v="1"/>
    <s v="製造管理費用_美金Measure"/>
    <s v="零件當月的工廠成本率"/>
    <n v="476"/>
    <n v="777"/>
    <n v="0"/>
    <s v=""/>
    <n v="0"/>
    <n v="0"/>
    <n v="476"/>
    <x v="154"/>
    <s v="CPP Trend"/>
    <x v="73"/>
    <e v="#N/A"/>
    <x v="0"/>
    <s v="E.3.16.0:"/>
    <x v="63"/>
    <x v="63"/>
    <x v="470"/>
    <x v="266"/>
    <x v="266"/>
    <x v="205"/>
    <x v="0"/>
    <x v="0"/>
    <x v="0"/>
    <x v="6"/>
    <m/>
    <x v="0"/>
    <x v="4"/>
    <s v="CPP Trend_MFG SPDG USD"/>
    <x v="779"/>
    <x v="4"/>
    <x v="0"/>
    <x v="5"/>
    <x v="0"/>
    <x v="0"/>
    <x v="0"/>
    <s v="DM_CPP_TREND"/>
    <s v="DM_MFG_SPDG_USD"/>
    <x v="102"/>
    <x v="263"/>
    <x v="0"/>
    <n v="9"/>
    <x v="5"/>
    <x v="5"/>
    <x v="6"/>
    <s v=""/>
    <s v=""/>
    <n v="779"/>
    <s v="-779"/>
    <x v="0"/>
    <x v="0"/>
    <x v="0"/>
    <x v="266"/>
    <x v="0"/>
    <s v="製造管理費用_美金"/>
    <s v=""/>
    <s v=""/>
    <x v="0"/>
    <x v="60"/>
    <m/>
    <s v="^()$"/>
    <n v="9"/>
    <x v="0"/>
    <x v="0"/>
    <x v="0"/>
    <x v="0"/>
    <x v="1"/>
    <x v="1"/>
    <b v="0"/>
    <x v="1"/>
    <x v="1"/>
    <n v="0"/>
    <x v="0"/>
    <b v="0"/>
    <b v="0"/>
    <b v="0"/>
    <b v="0"/>
    <b v="0"/>
    <b v="0"/>
    <b v="0"/>
    <b v="0"/>
    <b v="0"/>
    <b v="0"/>
    <b v="0"/>
    <x v="1"/>
    <x v="1"/>
    <n v="0"/>
    <x v="2"/>
    <x v="0"/>
  </r>
  <r>
    <s v="E.3.16.0"/>
    <s v="BPM"/>
    <x v="9"/>
    <x v="276"/>
    <x v="276"/>
    <x v="1"/>
    <x v="272"/>
    <m/>
    <x v="4"/>
    <m/>
    <m/>
    <s v="General"/>
    <x v="4"/>
    <m/>
    <x v="9"/>
    <s v="BPM"/>
    <x v="0"/>
    <x v="5"/>
    <x v="0"/>
    <x v="0"/>
    <s v="DM_CPP_TREND"/>
    <s v="DM_PLACEMENT"/>
    <m/>
    <m/>
    <m/>
    <m/>
    <m/>
    <m/>
    <m/>
    <m/>
    <m/>
    <m/>
    <m/>
    <m/>
    <m/>
    <m/>
    <m/>
    <m/>
    <m/>
    <m/>
    <s v="資料清單"/>
    <x v="13"/>
    <x v="30"/>
    <x v="60"/>
    <x v="9"/>
    <e v="#N/A"/>
    <s v="Placement"/>
    <x v="276"/>
    <x v="1"/>
    <x v="0"/>
    <x v="272"/>
    <x v="0"/>
    <s v="IEC_STD_V10 &gt;&gt; Common &gt;&gt; AutoMetaDataPlacement"/>
    <x v="4"/>
    <x v="0"/>
    <s v="零件數Measure"/>
    <s v="零件當月的工廠成本率"/>
    <n v="486"/>
    <n v="777"/>
    <n v="0"/>
    <s v=""/>
    <n v="0"/>
    <n v="0"/>
    <n v="486"/>
    <x v="155"/>
    <s v="CPP Trend"/>
    <x v="73"/>
    <e v="#N/A"/>
    <x v="0"/>
    <s v="E.3.16.0:"/>
    <x v="64"/>
    <x v="64"/>
    <x v="470"/>
    <x v="276"/>
    <x v="276"/>
    <x v="205"/>
    <x v="0"/>
    <x v="0"/>
    <x v="0"/>
    <x v="4"/>
    <m/>
    <x v="0"/>
    <x v="4"/>
    <s v="CPP Trend_Placement"/>
    <x v="780"/>
    <x v="4"/>
    <x v="0"/>
    <x v="5"/>
    <x v="0"/>
    <x v="0"/>
    <x v="0"/>
    <s v="DM_CPP_TREND"/>
    <s v="DM_PLACEMENT"/>
    <x v="102"/>
    <x v="264"/>
    <x v="0"/>
    <n v="9"/>
    <x v="5"/>
    <x v="5"/>
    <x v="6"/>
    <s v=""/>
    <s v=""/>
    <n v="780"/>
    <s v="-780"/>
    <x v="0"/>
    <x v="0"/>
    <x v="0"/>
    <x v="276"/>
    <x v="0"/>
    <s v="零件數"/>
    <s v=""/>
    <s v=""/>
    <x v="0"/>
    <x v="60"/>
    <m/>
    <s v="^()$"/>
    <n v="9"/>
    <x v="0"/>
    <x v="0"/>
    <x v="0"/>
    <x v="0"/>
    <x v="1"/>
    <x v="1"/>
    <b v="0"/>
    <x v="1"/>
    <x v="1"/>
    <n v="0"/>
    <x v="0"/>
    <b v="0"/>
    <b v="0"/>
    <b v="0"/>
    <b v="0"/>
    <b v="0"/>
    <b v="0"/>
    <b v="0"/>
    <b v="0"/>
    <b v="0"/>
    <b v="0"/>
    <b v="0"/>
    <x v="1"/>
    <x v="1"/>
    <n v="0"/>
    <x v="35"/>
    <x v="0"/>
  </r>
  <r>
    <s v="E.3.16.0"/>
    <s v="BPM"/>
    <x v="9"/>
    <x v="326"/>
    <x v="328"/>
    <x v="1"/>
    <x v="322"/>
    <s v="CPH= MFG SPDG/Earn Hour_x000a_"/>
    <x v="0"/>
    <m/>
    <m/>
    <s v="Confidential"/>
    <x v="0"/>
    <m/>
    <x v="9"/>
    <s v="BPM"/>
    <x v="0"/>
    <x v="5"/>
    <x v="0"/>
    <x v="0"/>
    <s v="DM_CPH_TREAD"/>
    <m/>
    <m/>
    <m/>
    <m/>
    <m/>
    <m/>
    <m/>
    <m/>
    <m/>
    <m/>
    <m/>
    <m/>
    <m/>
    <m/>
    <m/>
    <m/>
    <m/>
    <m/>
    <m/>
    <s v="資料清單"/>
    <x v="13"/>
    <x v="31"/>
    <x v="60"/>
    <x v="9"/>
    <e v="#N/A"/>
    <s v="CPH Tread"/>
    <x v="328"/>
    <x v="1"/>
    <x v="0"/>
    <x v="322"/>
    <x v="0"/>
    <s v="IEC_STD_V10 &gt;&gt; Common &gt;&gt; AutoMetaDataCPH Tread"/>
    <x v="0"/>
    <x v="1"/>
    <s v="一小時的工廠成本Concept"/>
    <s v="一小時的工廠成本"/>
    <n v="783"/>
    <n v="0"/>
    <n v="0"/>
    <s v=""/>
    <n v="0"/>
    <n v="0"/>
    <n v="0"/>
    <x v="0"/>
    <s v=""/>
    <x v="0"/>
    <s v=""/>
    <x v="0"/>
    <s v="E.3.16.0:"/>
    <x v="65"/>
    <x v="65"/>
    <x v="470"/>
    <x v="326"/>
    <x v="328"/>
    <x v="316"/>
    <x v="0"/>
    <x v="0"/>
    <x v="0"/>
    <x v="0"/>
    <m/>
    <x v="0"/>
    <x v="0"/>
    <s v="CPH Tread"/>
    <x v="781"/>
    <x v="0"/>
    <x v="0"/>
    <x v="5"/>
    <x v="0"/>
    <x v="0"/>
    <x v="0"/>
    <s v="DM_CPH_TREAD"/>
    <s v=""/>
    <x v="103"/>
    <x v="0"/>
    <x v="0"/>
    <n v="9"/>
    <x v="5"/>
    <x v="5"/>
    <x v="6"/>
    <s v=""/>
    <s v=""/>
    <n v="781"/>
    <s v="-781"/>
    <x v="0"/>
    <x v="0"/>
    <x v="0"/>
    <x v="328"/>
    <x v="0"/>
    <s v="一小時的工廠成本"/>
    <s v=""/>
    <s v=""/>
    <x v="0"/>
    <x v="60"/>
    <m/>
    <s v="^()$"/>
    <n v="9"/>
    <x v="0"/>
    <x v="0"/>
    <x v="0"/>
    <x v="0"/>
    <x v="0"/>
    <x v="1"/>
    <b v="0"/>
    <x v="1"/>
    <x v="0"/>
    <n v="0"/>
    <x v="0"/>
    <b v="0"/>
    <b v="0"/>
    <b v="0"/>
    <b v="0"/>
    <b v="0"/>
    <b v="0"/>
    <b v="0"/>
    <b v="0"/>
    <b v="0"/>
    <b v="0"/>
    <b v="0"/>
    <x v="1"/>
    <x v="1"/>
    <n v="0"/>
    <x v="35"/>
    <x v="0"/>
  </r>
  <r>
    <s v="E.3.16.0"/>
    <s v="BPM"/>
    <x v="9"/>
    <x v="2"/>
    <x v="2"/>
    <x v="0"/>
    <x v="2"/>
    <s v="例如,  EBG, PSG"/>
    <x v="3"/>
    <m/>
    <m/>
    <s v="General"/>
    <x v="2"/>
    <s v="EBG,PSG"/>
    <x v="9"/>
    <s v="BPM"/>
    <x v="0"/>
    <x v="5"/>
    <x v="0"/>
    <x v="0"/>
    <s v="DM_CPH_TREAD"/>
    <s v="DM_BG_CODE"/>
    <m/>
    <m/>
    <m/>
    <m/>
    <m/>
    <m/>
    <m/>
    <m/>
    <m/>
    <m/>
    <m/>
    <m/>
    <m/>
    <m/>
    <m/>
    <m/>
    <m/>
    <m/>
    <s v="資料清單"/>
    <x v="13"/>
    <x v="32"/>
    <x v="60"/>
    <x v="9"/>
    <e v="#N/A"/>
    <s v="BG Code"/>
    <x v="2"/>
    <x v="0"/>
    <x v="0"/>
    <x v="2"/>
    <x v="0"/>
    <s v="IEC_STD_V10 &gt;&gt; Common &gt;&gt; AutoMetaDataBG Code"/>
    <x v="3"/>
    <x v="0"/>
    <s v="事業群代碼Dimension"/>
    <s v="一小時的工廠成本"/>
    <n v="4"/>
    <n v="783"/>
    <n v="0"/>
    <s v=""/>
    <n v="0"/>
    <n v="0"/>
    <n v="4"/>
    <x v="2"/>
    <s v="CPH Tread"/>
    <x v="74"/>
    <e v="#N/A"/>
    <x v="0"/>
    <s v="E.3.16.0:"/>
    <x v="66"/>
    <x v="66"/>
    <x v="470"/>
    <x v="2"/>
    <x v="2"/>
    <x v="2"/>
    <x v="1"/>
    <x v="0"/>
    <x v="0"/>
    <x v="2"/>
    <m/>
    <x v="0"/>
    <x v="3"/>
    <s v="CPH Tread_BG Code"/>
    <x v="782"/>
    <x v="3"/>
    <x v="0"/>
    <x v="5"/>
    <x v="0"/>
    <x v="0"/>
    <x v="0"/>
    <s v="DM_CPH_TREAD"/>
    <s v="DM_BG_CODE"/>
    <x v="103"/>
    <x v="251"/>
    <x v="0"/>
    <n v="9"/>
    <x v="5"/>
    <x v="5"/>
    <x v="0"/>
    <s v=""/>
    <s v=""/>
    <n v="782"/>
    <s v="-782"/>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CPH_TREAD"/>
    <s v="SITE"/>
    <m/>
    <m/>
    <m/>
    <m/>
    <m/>
    <m/>
    <m/>
    <m/>
    <m/>
    <m/>
    <m/>
    <m/>
    <m/>
    <m/>
    <m/>
    <m/>
    <m/>
    <m/>
    <s v="資料清單"/>
    <x v="13"/>
    <x v="33"/>
    <x v="60"/>
    <x v="9"/>
    <e v="#N/A"/>
    <s v="Site"/>
    <x v="232"/>
    <x v="1"/>
    <x v="0"/>
    <x v="317"/>
    <x v="0"/>
    <s v="IEC_STD_V10 &gt;&gt; Common &gt;&gt; AutoMetaDataSite"/>
    <x v="3"/>
    <x v="0"/>
    <s v="廠別Dimension"/>
    <s v="一小時的工廠成本"/>
    <n v="408"/>
    <n v="783"/>
    <n v="0"/>
    <s v=""/>
    <n v="0"/>
    <e v="#N/A"/>
    <e v="#N/A"/>
    <x v="142"/>
    <s v="CPH Tread"/>
    <x v="74"/>
    <e v="#N/A"/>
    <x v="0"/>
    <s v="E.3.16.0:"/>
    <x v="67"/>
    <x v="67"/>
    <x v="470"/>
    <x v="322"/>
    <x v="232"/>
    <x v="310"/>
    <x v="0"/>
    <x v="0"/>
    <x v="0"/>
    <x v="2"/>
    <m/>
    <x v="0"/>
    <x v="3"/>
    <s v="CPH Tread_Site"/>
    <x v="783"/>
    <x v="3"/>
    <x v="0"/>
    <x v="5"/>
    <x v="0"/>
    <x v="0"/>
    <x v="0"/>
    <s v="DM_CPH_TREAD"/>
    <s v="SITE"/>
    <x v="103"/>
    <x v="187"/>
    <x v="0"/>
    <n v="9"/>
    <x v="5"/>
    <x v="5"/>
    <x v="3"/>
    <s v=""/>
    <s v=""/>
    <n v="783"/>
    <s v="-783"/>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CPH_TREAD"/>
    <s v="DM_YEAR_MONTH"/>
    <m/>
    <m/>
    <m/>
    <m/>
    <m/>
    <m/>
    <m/>
    <m/>
    <m/>
    <m/>
    <m/>
    <m/>
    <m/>
    <m/>
    <m/>
    <m/>
    <m/>
    <m/>
    <s v="資料清單"/>
    <x v="13"/>
    <x v="34"/>
    <x v="60"/>
    <x v="9"/>
    <e v="#N/A"/>
    <s v="Year Month"/>
    <x v="281"/>
    <x v="1"/>
    <x v="0"/>
    <x v="278"/>
    <x v="0"/>
    <s v="IEC_STD_V10 &gt;&gt; Common &gt;&gt; AutoMetaDataYear Month"/>
    <x v="3"/>
    <x v="0"/>
    <s v="年度月份Dimension"/>
    <s v="一小時的工廠成本"/>
    <n v="492"/>
    <n v="783"/>
    <n v="0"/>
    <s v=""/>
    <n v="0"/>
    <n v="0"/>
    <n v="492"/>
    <x v="143"/>
    <s v="CPH Tread"/>
    <x v="74"/>
    <e v="#N/A"/>
    <x v="0"/>
    <s v="E.3.16.0:"/>
    <x v="68"/>
    <x v="68"/>
    <x v="470"/>
    <x v="281"/>
    <x v="281"/>
    <x v="311"/>
    <x v="0"/>
    <x v="0"/>
    <x v="0"/>
    <x v="3"/>
    <m/>
    <x v="0"/>
    <x v="3"/>
    <s v="CPH Tread_Year Month"/>
    <x v="784"/>
    <x v="3"/>
    <x v="0"/>
    <x v="5"/>
    <x v="0"/>
    <x v="0"/>
    <x v="0"/>
    <s v="DM_CPH_TREAD"/>
    <s v="DM_YEAR_MONTH"/>
    <x v="103"/>
    <x v="252"/>
    <x v="0"/>
    <n v="9"/>
    <x v="5"/>
    <x v="5"/>
    <x v="6"/>
    <s v=""/>
    <s v=""/>
    <n v="784"/>
    <s v="-784"/>
    <x v="0"/>
    <x v="0"/>
    <x v="0"/>
    <x v="281"/>
    <x v="0"/>
    <s v="年度月份"/>
    <s v=""/>
    <s v=""/>
    <x v="0"/>
    <x v="60"/>
    <m/>
    <s v="^()$"/>
    <n v="9"/>
    <x v="0"/>
    <x v="0"/>
    <x v="0"/>
    <x v="0"/>
    <x v="1"/>
    <x v="1"/>
    <b v="0"/>
    <x v="1"/>
    <x v="1"/>
    <n v="0"/>
    <x v="0"/>
    <b v="0"/>
    <b v="0"/>
    <b v="0"/>
    <b v="0"/>
    <b v="0"/>
    <b v="0"/>
    <b v="0"/>
    <b v="0"/>
    <b v="0"/>
    <b v="0"/>
    <b v="0"/>
    <x v="1"/>
    <x v="1"/>
    <n v="0"/>
    <x v="19"/>
    <x v="0"/>
  </r>
  <r>
    <s v="E.3.16.0"/>
    <s v="BPM"/>
    <x v="9"/>
    <x v="266"/>
    <x v="266"/>
    <x v="1"/>
    <x v="262"/>
    <m/>
    <x v="4"/>
    <m/>
    <m/>
    <s v="Confidential"/>
    <x v="6"/>
    <m/>
    <x v="9"/>
    <s v="BPM"/>
    <x v="0"/>
    <x v="5"/>
    <x v="0"/>
    <x v="0"/>
    <s v="DM_CPH_TREAD"/>
    <s v="DM_MFG_SPDG_USD"/>
    <m/>
    <m/>
    <m/>
    <m/>
    <m/>
    <m/>
    <m/>
    <m/>
    <m/>
    <m/>
    <m/>
    <m/>
    <m/>
    <m/>
    <m/>
    <m/>
    <m/>
    <m/>
    <s v="資料清單"/>
    <x v="13"/>
    <x v="35"/>
    <x v="60"/>
    <x v="9"/>
    <e v="#N/A"/>
    <s v="MFG SPDG USD"/>
    <x v="266"/>
    <x v="1"/>
    <x v="0"/>
    <x v="262"/>
    <x v="0"/>
    <s v="IEC_STD_V10 &gt;&gt; Common &gt;&gt; AutoMetaDataMFG SPDG USD"/>
    <x v="4"/>
    <x v="1"/>
    <s v="製造管理費用_美金Measure"/>
    <s v="一小時的工廠成本"/>
    <n v="476"/>
    <n v="783"/>
    <n v="0"/>
    <s v=""/>
    <n v="0"/>
    <n v="0"/>
    <n v="476"/>
    <x v="154"/>
    <s v="CPH Tread"/>
    <x v="74"/>
    <e v="#N/A"/>
    <x v="0"/>
    <s v="E.3.16.0:"/>
    <x v="69"/>
    <x v="69"/>
    <x v="470"/>
    <x v="266"/>
    <x v="266"/>
    <x v="205"/>
    <x v="0"/>
    <x v="0"/>
    <x v="0"/>
    <x v="6"/>
    <m/>
    <x v="0"/>
    <x v="4"/>
    <s v="CPH Tread_MFG SPDG USD"/>
    <x v="785"/>
    <x v="4"/>
    <x v="0"/>
    <x v="5"/>
    <x v="0"/>
    <x v="0"/>
    <x v="0"/>
    <s v="DM_CPH_TREAD"/>
    <s v="DM_MFG_SPDG_USD"/>
    <x v="103"/>
    <x v="263"/>
    <x v="0"/>
    <n v="9"/>
    <x v="5"/>
    <x v="5"/>
    <x v="6"/>
    <s v=""/>
    <s v=""/>
    <n v="785"/>
    <s v="-785"/>
    <x v="0"/>
    <x v="0"/>
    <x v="0"/>
    <x v="266"/>
    <x v="0"/>
    <s v="製造管理費用_美金"/>
    <s v=""/>
    <s v=""/>
    <x v="0"/>
    <x v="60"/>
    <m/>
    <s v="^()$"/>
    <n v="9"/>
    <x v="0"/>
    <x v="0"/>
    <x v="0"/>
    <x v="0"/>
    <x v="1"/>
    <x v="1"/>
    <b v="0"/>
    <x v="1"/>
    <x v="1"/>
    <n v="0"/>
    <x v="0"/>
    <b v="0"/>
    <b v="0"/>
    <b v="0"/>
    <b v="0"/>
    <b v="0"/>
    <b v="0"/>
    <b v="0"/>
    <b v="0"/>
    <b v="0"/>
    <b v="0"/>
    <b v="0"/>
    <x v="1"/>
    <x v="1"/>
    <n v="0"/>
    <x v="2"/>
    <x v="0"/>
  </r>
  <r>
    <s v="E.3.16.0"/>
    <s v="BPM"/>
    <x v="9"/>
    <x v="265"/>
    <x v="265"/>
    <x v="1"/>
    <x v="261"/>
    <m/>
    <x v="4"/>
    <m/>
    <m/>
    <s v="Confidential"/>
    <x v="4"/>
    <m/>
    <x v="9"/>
    <s v="BPM"/>
    <x v="0"/>
    <x v="5"/>
    <x v="0"/>
    <x v="0"/>
    <s v="DM_CPH_TREAD"/>
    <s v="DM_EARN_HOUR"/>
    <m/>
    <m/>
    <m/>
    <m/>
    <m/>
    <m/>
    <m/>
    <m/>
    <m/>
    <m/>
    <m/>
    <m/>
    <m/>
    <m/>
    <m/>
    <m/>
    <m/>
    <m/>
    <s v="資料清單"/>
    <x v="13"/>
    <x v="36"/>
    <x v="60"/>
    <x v="9"/>
    <e v="#N/A"/>
    <s v="Earn Hour"/>
    <x v="265"/>
    <x v="1"/>
    <x v="0"/>
    <x v="261"/>
    <x v="0"/>
    <s v="IEC_STD_V10 &gt;&gt; Common &gt;&gt; AutoMetaDataEarn Hour"/>
    <x v="4"/>
    <x v="1"/>
    <s v="工時Measure"/>
    <s v="一小時的工廠成本"/>
    <n v="475"/>
    <n v="783"/>
    <n v="0"/>
    <s v=""/>
    <n v="0"/>
    <n v="0"/>
    <n v="475"/>
    <x v="156"/>
    <s v="CPH Tread"/>
    <x v="74"/>
    <e v="#N/A"/>
    <x v="0"/>
    <s v="E.3.16.0:"/>
    <x v="70"/>
    <x v="70"/>
    <x v="470"/>
    <x v="265"/>
    <x v="265"/>
    <x v="205"/>
    <x v="0"/>
    <x v="0"/>
    <x v="0"/>
    <x v="4"/>
    <m/>
    <x v="0"/>
    <x v="4"/>
    <s v="CPH Tread_Earn Hour"/>
    <x v="786"/>
    <x v="4"/>
    <x v="0"/>
    <x v="5"/>
    <x v="0"/>
    <x v="0"/>
    <x v="0"/>
    <s v="DM_CPH_TREAD"/>
    <s v="DM_EARN_HOUR"/>
    <x v="103"/>
    <x v="265"/>
    <x v="0"/>
    <n v="9"/>
    <x v="5"/>
    <x v="5"/>
    <x v="6"/>
    <s v=""/>
    <s v=""/>
    <n v="786"/>
    <s v="-786"/>
    <x v="0"/>
    <x v="0"/>
    <x v="0"/>
    <x v="265"/>
    <x v="0"/>
    <s v="工時"/>
    <s v=""/>
    <s v=""/>
    <x v="0"/>
    <x v="60"/>
    <m/>
    <s v="^()$"/>
    <n v="9"/>
    <x v="0"/>
    <x v="0"/>
    <x v="0"/>
    <x v="0"/>
    <x v="1"/>
    <x v="1"/>
    <b v="0"/>
    <x v="1"/>
    <x v="1"/>
    <n v="0"/>
    <x v="0"/>
    <b v="0"/>
    <b v="0"/>
    <b v="0"/>
    <b v="0"/>
    <b v="0"/>
    <b v="0"/>
    <b v="0"/>
    <b v="0"/>
    <b v="0"/>
    <b v="0"/>
    <b v="0"/>
    <x v="1"/>
    <x v="1"/>
    <n v="0"/>
    <x v="35"/>
    <x v="0"/>
  </r>
  <r>
    <s v="E.3.16.0"/>
    <s v="BPM"/>
    <x v="9"/>
    <x v="267"/>
    <x v="267"/>
    <x v="1"/>
    <x v="263"/>
    <m/>
    <x v="4"/>
    <m/>
    <m/>
    <s v="Confidential"/>
    <x v="6"/>
    <m/>
    <x v="9"/>
    <s v="BPM"/>
    <x v="0"/>
    <x v="5"/>
    <x v="0"/>
    <x v="0"/>
    <s v="DM_CPH_TREAD"/>
    <s v="DM_CPH_TARGET_USD"/>
    <m/>
    <m/>
    <m/>
    <m/>
    <m/>
    <m/>
    <m/>
    <m/>
    <m/>
    <m/>
    <m/>
    <m/>
    <m/>
    <m/>
    <m/>
    <m/>
    <m/>
    <m/>
    <s v="資料清單"/>
    <x v="13"/>
    <x v="37"/>
    <x v="60"/>
    <x v="9"/>
    <e v="#N/A"/>
    <s v="CPH Target USD"/>
    <x v="267"/>
    <x v="1"/>
    <x v="0"/>
    <x v="263"/>
    <x v="0"/>
    <s v="IEC_STD_V10 &gt;&gt; Common &gt;&gt; AutoMetaDataCPH Target USD"/>
    <x v="4"/>
    <x v="1"/>
    <s v="目標工時_美金Measure"/>
    <s v="一小時的工廠成本"/>
    <n v="477"/>
    <n v="783"/>
    <n v="0"/>
    <s v=""/>
    <n v="0"/>
    <n v="0"/>
    <n v="477"/>
    <x v="157"/>
    <s v="CPH Tread"/>
    <x v="74"/>
    <e v="#N/A"/>
    <x v="0"/>
    <s v="E.3.16.0:"/>
    <x v="71"/>
    <x v="71"/>
    <x v="470"/>
    <x v="267"/>
    <x v="267"/>
    <x v="205"/>
    <x v="0"/>
    <x v="0"/>
    <x v="0"/>
    <x v="6"/>
    <m/>
    <x v="0"/>
    <x v="4"/>
    <s v="CPH Tread_CPH Target USD"/>
    <x v="787"/>
    <x v="4"/>
    <x v="0"/>
    <x v="5"/>
    <x v="0"/>
    <x v="0"/>
    <x v="0"/>
    <s v="DM_CPH_TREAD"/>
    <s v="DM_CPH_TARGET_USD"/>
    <x v="103"/>
    <x v="266"/>
    <x v="0"/>
    <n v="9"/>
    <x v="5"/>
    <x v="5"/>
    <x v="6"/>
    <s v=""/>
    <s v=""/>
    <n v="787"/>
    <s v="-787"/>
    <x v="0"/>
    <x v="0"/>
    <x v="0"/>
    <x v="267"/>
    <x v="0"/>
    <s v="目標工時_美金"/>
    <s v=""/>
    <s v=""/>
    <x v="0"/>
    <x v="60"/>
    <m/>
    <s v="^()$"/>
    <n v="9"/>
    <x v="0"/>
    <x v="0"/>
    <x v="0"/>
    <x v="0"/>
    <x v="1"/>
    <x v="1"/>
    <b v="0"/>
    <x v="1"/>
    <x v="1"/>
    <n v="0"/>
    <x v="0"/>
    <b v="0"/>
    <b v="0"/>
    <b v="0"/>
    <b v="0"/>
    <b v="0"/>
    <b v="0"/>
    <b v="0"/>
    <b v="0"/>
    <b v="0"/>
    <b v="0"/>
    <b v="0"/>
    <x v="1"/>
    <x v="1"/>
    <n v="0"/>
    <x v="0"/>
    <x v="0"/>
  </r>
  <r>
    <s v="E.3.16.0"/>
    <s v="BPM"/>
    <x v="9"/>
    <x v="327"/>
    <x v="329"/>
    <x v="1"/>
    <x v="323"/>
    <s v="MVA GAP= MVA Quote-MVA SPDG"/>
    <x v="0"/>
    <m/>
    <m/>
    <s v="Confidential"/>
    <x v="0"/>
    <m/>
    <x v="9"/>
    <s v="BPM"/>
    <x v="0"/>
    <x v="5"/>
    <x v="0"/>
    <x v="0"/>
    <s v="DM_MVA_GAP"/>
    <m/>
    <m/>
    <m/>
    <m/>
    <m/>
    <m/>
    <m/>
    <m/>
    <m/>
    <m/>
    <m/>
    <m/>
    <m/>
    <m/>
    <m/>
    <m/>
    <m/>
    <m/>
    <m/>
    <s v="資料清單"/>
    <x v="13"/>
    <x v="38"/>
    <x v="60"/>
    <x v="9"/>
    <e v="#N/A"/>
    <s v="MVA GAP"/>
    <x v="329"/>
    <x v="1"/>
    <x v="0"/>
    <x v="323"/>
    <x v="0"/>
    <s v="IEC_STD_V10 &gt;&gt; Common &gt;&gt; AutoMetaDataMVA GAP"/>
    <x v="0"/>
    <x v="1"/>
    <s v="MVA 差距主檔Concept"/>
    <s v="MVA 差距主檔"/>
    <n v="790"/>
    <n v="0"/>
    <n v="0"/>
    <s v=""/>
    <n v="0"/>
    <n v="0"/>
    <n v="0"/>
    <x v="0"/>
    <s v=""/>
    <x v="0"/>
    <s v=""/>
    <x v="0"/>
    <s v="E.3.16.0:"/>
    <x v="72"/>
    <x v="72"/>
    <x v="470"/>
    <x v="327"/>
    <x v="329"/>
    <x v="317"/>
    <x v="0"/>
    <x v="0"/>
    <x v="0"/>
    <x v="0"/>
    <m/>
    <x v="0"/>
    <x v="0"/>
    <s v="MVA GAP"/>
    <x v="788"/>
    <x v="0"/>
    <x v="0"/>
    <x v="5"/>
    <x v="0"/>
    <x v="0"/>
    <x v="0"/>
    <s v="DM_MVA_GAP"/>
    <s v=""/>
    <x v="104"/>
    <x v="0"/>
    <x v="0"/>
    <n v="9"/>
    <x v="5"/>
    <x v="5"/>
    <x v="6"/>
    <s v=""/>
    <s v=""/>
    <n v="788"/>
    <s v="-788"/>
    <x v="0"/>
    <x v="0"/>
    <x v="0"/>
    <x v="329"/>
    <x v="0"/>
    <s v="MVA 差距主檔"/>
    <s v=""/>
    <s v=""/>
    <x v="0"/>
    <x v="60"/>
    <m/>
    <s v="^()$"/>
    <n v="9"/>
    <x v="0"/>
    <x v="0"/>
    <x v="0"/>
    <x v="0"/>
    <x v="0"/>
    <x v="1"/>
    <b v="0"/>
    <x v="1"/>
    <x v="0"/>
    <n v="0"/>
    <x v="0"/>
    <b v="0"/>
    <b v="0"/>
    <b v="0"/>
    <b v="0"/>
    <b v="0"/>
    <b v="0"/>
    <b v="0"/>
    <b v="0"/>
    <b v="0"/>
    <b v="0"/>
    <b v="0"/>
    <x v="1"/>
    <x v="1"/>
    <n v="0"/>
    <x v="1"/>
    <x v="0"/>
  </r>
  <r>
    <s v="E.3.16.0"/>
    <s v="BPM"/>
    <x v="9"/>
    <x v="2"/>
    <x v="2"/>
    <x v="0"/>
    <x v="2"/>
    <s v="例如,  EBG, PSG"/>
    <x v="3"/>
    <m/>
    <m/>
    <s v="General"/>
    <x v="2"/>
    <s v="EBG,PSG"/>
    <x v="9"/>
    <s v="BPM"/>
    <x v="0"/>
    <x v="5"/>
    <x v="0"/>
    <x v="0"/>
    <s v="DM_MVA_GAP"/>
    <s v="DM_BG_CODE"/>
    <m/>
    <m/>
    <m/>
    <m/>
    <m/>
    <m/>
    <m/>
    <m/>
    <m/>
    <m/>
    <m/>
    <m/>
    <m/>
    <m/>
    <m/>
    <m/>
    <m/>
    <m/>
    <s v="資料清單"/>
    <x v="13"/>
    <x v="39"/>
    <x v="60"/>
    <x v="9"/>
    <e v="#N/A"/>
    <s v="BG Code"/>
    <x v="2"/>
    <x v="0"/>
    <x v="0"/>
    <x v="2"/>
    <x v="0"/>
    <s v="IEC_STD_V10 &gt;&gt; Common &gt;&gt; AutoMetaDataBG Code"/>
    <x v="3"/>
    <x v="0"/>
    <s v="事業群代碼Dimension"/>
    <s v="MVA 差距主檔"/>
    <n v="4"/>
    <n v="790"/>
    <n v="0"/>
    <s v=""/>
    <n v="0"/>
    <n v="0"/>
    <n v="4"/>
    <x v="2"/>
    <s v="MVA GAP"/>
    <x v="75"/>
    <e v="#N/A"/>
    <x v="0"/>
    <s v="E.3.16.0:"/>
    <x v="73"/>
    <x v="73"/>
    <x v="470"/>
    <x v="2"/>
    <x v="2"/>
    <x v="2"/>
    <x v="1"/>
    <x v="0"/>
    <x v="0"/>
    <x v="2"/>
    <m/>
    <x v="0"/>
    <x v="3"/>
    <s v="MVA GAP_BG Code"/>
    <x v="789"/>
    <x v="3"/>
    <x v="0"/>
    <x v="5"/>
    <x v="0"/>
    <x v="0"/>
    <x v="0"/>
    <s v="DM_MVA_GAP"/>
    <s v="DM_BG_CODE"/>
    <x v="104"/>
    <x v="251"/>
    <x v="0"/>
    <n v="9"/>
    <x v="5"/>
    <x v="5"/>
    <x v="0"/>
    <s v=""/>
    <s v=""/>
    <n v="789"/>
    <s v="-789"/>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MVA_GAP"/>
    <s v="SITE"/>
    <m/>
    <m/>
    <m/>
    <m/>
    <m/>
    <m/>
    <m/>
    <m/>
    <m/>
    <m/>
    <m/>
    <m/>
    <m/>
    <m/>
    <m/>
    <m/>
    <m/>
    <m/>
    <s v="資料清單"/>
    <x v="13"/>
    <x v="40"/>
    <x v="60"/>
    <x v="9"/>
    <e v="#N/A"/>
    <s v="Site"/>
    <x v="232"/>
    <x v="1"/>
    <x v="0"/>
    <x v="317"/>
    <x v="0"/>
    <s v="IEC_STD_V10 &gt;&gt; Common &gt;&gt; AutoMetaDataSite"/>
    <x v="3"/>
    <x v="0"/>
    <s v="廠別Dimension"/>
    <s v="MVA 差距主檔"/>
    <n v="408"/>
    <n v="790"/>
    <n v="0"/>
    <s v=""/>
    <n v="0"/>
    <e v="#N/A"/>
    <e v="#N/A"/>
    <x v="142"/>
    <s v="MVA GAP"/>
    <x v="75"/>
    <e v="#N/A"/>
    <x v="0"/>
    <s v="E.3.16.0:"/>
    <x v="74"/>
    <x v="74"/>
    <x v="470"/>
    <x v="322"/>
    <x v="232"/>
    <x v="310"/>
    <x v="0"/>
    <x v="0"/>
    <x v="0"/>
    <x v="2"/>
    <m/>
    <x v="0"/>
    <x v="3"/>
    <s v="MVA GAP_Site"/>
    <x v="790"/>
    <x v="3"/>
    <x v="0"/>
    <x v="5"/>
    <x v="0"/>
    <x v="0"/>
    <x v="0"/>
    <s v="DM_MVA_GAP"/>
    <s v="SITE"/>
    <x v="104"/>
    <x v="187"/>
    <x v="0"/>
    <n v="9"/>
    <x v="5"/>
    <x v="5"/>
    <x v="3"/>
    <s v=""/>
    <s v=""/>
    <n v="790"/>
    <s v="-790"/>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MVA_GAP"/>
    <s v="DM_YEAR_MONTH"/>
    <m/>
    <m/>
    <m/>
    <m/>
    <m/>
    <m/>
    <m/>
    <m/>
    <m/>
    <m/>
    <m/>
    <m/>
    <m/>
    <m/>
    <m/>
    <m/>
    <m/>
    <m/>
    <s v="資料清單"/>
    <x v="13"/>
    <x v="41"/>
    <x v="60"/>
    <x v="9"/>
    <e v="#N/A"/>
    <s v="Year Month"/>
    <x v="281"/>
    <x v="1"/>
    <x v="0"/>
    <x v="278"/>
    <x v="0"/>
    <s v="IEC_STD_V10 &gt;&gt; Common &gt;&gt; AutoMetaDataYear Month"/>
    <x v="3"/>
    <x v="0"/>
    <s v="年度月份Dimension"/>
    <s v="MVA 差距主檔"/>
    <n v="492"/>
    <n v="790"/>
    <n v="0"/>
    <s v=""/>
    <n v="0"/>
    <n v="0"/>
    <n v="492"/>
    <x v="143"/>
    <s v="MVA GAP"/>
    <x v="75"/>
    <e v="#N/A"/>
    <x v="0"/>
    <s v="E.3.16.0:"/>
    <x v="75"/>
    <x v="75"/>
    <x v="470"/>
    <x v="281"/>
    <x v="281"/>
    <x v="311"/>
    <x v="0"/>
    <x v="0"/>
    <x v="0"/>
    <x v="3"/>
    <m/>
    <x v="0"/>
    <x v="3"/>
    <s v="MVA GAP_Year Month"/>
    <x v="791"/>
    <x v="3"/>
    <x v="0"/>
    <x v="5"/>
    <x v="0"/>
    <x v="0"/>
    <x v="0"/>
    <s v="DM_MVA_GAP"/>
    <s v="DM_YEAR_MONTH"/>
    <x v="104"/>
    <x v="252"/>
    <x v="0"/>
    <n v="9"/>
    <x v="5"/>
    <x v="5"/>
    <x v="6"/>
    <s v=""/>
    <s v=""/>
    <n v="791"/>
    <s v="-791"/>
    <x v="0"/>
    <x v="0"/>
    <x v="0"/>
    <x v="281"/>
    <x v="0"/>
    <s v="年度月份"/>
    <s v=""/>
    <s v=""/>
    <x v="0"/>
    <x v="60"/>
    <m/>
    <s v="^()$"/>
    <n v="9"/>
    <x v="0"/>
    <x v="0"/>
    <x v="0"/>
    <x v="0"/>
    <x v="1"/>
    <x v="1"/>
    <b v="0"/>
    <x v="1"/>
    <x v="1"/>
    <n v="0"/>
    <x v="0"/>
    <b v="0"/>
    <b v="0"/>
    <b v="0"/>
    <b v="0"/>
    <b v="0"/>
    <b v="0"/>
    <b v="0"/>
    <b v="0"/>
    <b v="0"/>
    <b v="0"/>
    <b v="0"/>
    <x v="1"/>
    <x v="1"/>
    <n v="0"/>
    <x v="19"/>
    <x v="0"/>
  </r>
  <r>
    <s v="E.3.16.0"/>
    <s v="BPM"/>
    <x v="9"/>
    <x v="283"/>
    <x v="283"/>
    <x v="1"/>
    <x v="324"/>
    <m/>
    <x v="3"/>
    <m/>
    <m/>
    <s v="General"/>
    <x v="6"/>
    <m/>
    <x v="9"/>
    <s v="BPM"/>
    <x v="0"/>
    <x v="5"/>
    <x v="0"/>
    <x v="0"/>
    <s v="DM_MVA_GAP"/>
    <s v="DM_SPDG_AMOUNT_USD"/>
    <m/>
    <m/>
    <m/>
    <m/>
    <m/>
    <m/>
    <m/>
    <m/>
    <m/>
    <m/>
    <m/>
    <m/>
    <m/>
    <m/>
    <m/>
    <m/>
    <m/>
    <m/>
    <s v="資料清單"/>
    <x v="13"/>
    <x v="42"/>
    <x v="60"/>
    <x v="9"/>
    <e v="#N/A"/>
    <s v="SPDG Amount USD"/>
    <x v="283"/>
    <x v="1"/>
    <x v="0"/>
    <x v="324"/>
    <x v="0"/>
    <s v="IEC_STD_V10 &gt;&gt; Common &gt;&gt; AutoMetaDataSPDG Amount USD"/>
    <x v="3"/>
    <x v="0"/>
    <s v="製造加工費用_美金Dimension"/>
    <s v="MVA 差距主檔"/>
    <n v="494"/>
    <n v="790"/>
    <n v="0"/>
    <s v=""/>
    <n v="0"/>
    <n v="0"/>
    <n v="494"/>
    <x v="148"/>
    <s v="MVA GAP"/>
    <x v="75"/>
    <e v="#N/A"/>
    <x v="0"/>
    <s v="E.3.16.0:"/>
    <x v="76"/>
    <x v="76"/>
    <x v="470"/>
    <x v="283"/>
    <x v="283"/>
    <x v="205"/>
    <x v="0"/>
    <x v="0"/>
    <x v="0"/>
    <x v="6"/>
    <m/>
    <x v="0"/>
    <x v="3"/>
    <s v="MVA GAP_SPDG Amount USD"/>
    <x v="792"/>
    <x v="3"/>
    <x v="0"/>
    <x v="5"/>
    <x v="0"/>
    <x v="0"/>
    <x v="0"/>
    <s v="DM_MVA_GAP"/>
    <s v="DM_SPDG_AMOUNT_USD"/>
    <x v="104"/>
    <x v="257"/>
    <x v="0"/>
    <n v="9"/>
    <x v="5"/>
    <x v="5"/>
    <x v="6"/>
    <s v=""/>
    <s v=""/>
    <n v="792"/>
    <s v="-792"/>
    <x v="0"/>
    <x v="0"/>
    <x v="0"/>
    <x v="283"/>
    <x v="0"/>
    <s v="USD"/>
    <s v=""/>
    <s v=""/>
    <x v="0"/>
    <x v="60"/>
    <m/>
    <s v="^()$"/>
    <n v="9"/>
    <x v="0"/>
    <x v="0"/>
    <x v="0"/>
    <x v="0"/>
    <x v="1"/>
    <x v="1"/>
    <b v="0"/>
    <x v="1"/>
    <x v="1"/>
    <n v="0"/>
    <x v="0"/>
    <b v="0"/>
    <b v="0"/>
    <b v="0"/>
    <b v="0"/>
    <b v="0"/>
    <b v="0"/>
    <b v="0"/>
    <b v="0"/>
    <b v="0"/>
    <b v="0"/>
    <b v="0"/>
    <x v="1"/>
    <x v="1"/>
    <n v="0"/>
    <x v="18"/>
    <x v="0"/>
  </r>
  <r>
    <s v="E.3.16.0"/>
    <s v="BPM"/>
    <x v="9"/>
    <x v="270"/>
    <x v="270"/>
    <x v="1"/>
    <x v="324"/>
    <m/>
    <x v="4"/>
    <m/>
    <m/>
    <s v="Confidential"/>
    <x v="6"/>
    <m/>
    <x v="9"/>
    <s v="BPM"/>
    <x v="0"/>
    <x v="5"/>
    <x v="0"/>
    <x v="0"/>
    <s v="DM_MVA_GAP"/>
    <s v="DM_QUOTE_AMOUNT_USD"/>
    <m/>
    <m/>
    <m/>
    <m/>
    <m/>
    <m/>
    <m/>
    <m/>
    <m/>
    <m/>
    <m/>
    <m/>
    <m/>
    <m/>
    <m/>
    <m/>
    <m/>
    <m/>
    <s v="資料清單"/>
    <x v="13"/>
    <x v="43"/>
    <x v="60"/>
    <x v="9"/>
    <e v="#N/A"/>
    <s v="Quote Amount USD"/>
    <x v="270"/>
    <x v="1"/>
    <x v="0"/>
    <x v="324"/>
    <x v="0"/>
    <s v="IEC_STD_V10 &gt;&gt; Common &gt;&gt; AutoMetaDataQuote Amount USD"/>
    <x v="4"/>
    <x v="1"/>
    <s v="報價費用_美金Measure"/>
    <s v="MVA 差距主檔"/>
    <n v="480"/>
    <n v="790"/>
    <n v="0"/>
    <s v=""/>
    <n v="0"/>
    <n v="0"/>
    <n v="480"/>
    <x v="158"/>
    <s v="MVA GAP"/>
    <x v="75"/>
    <e v="#N/A"/>
    <x v="0"/>
    <s v="E.3.16.0:"/>
    <x v="77"/>
    <x v="77"/>
    <x v="470"/>
    <x v="270"/>
    <x v="270"/>
    <x v="205"/>
    <x v="0"/>
    <x v="0"/>
    <x v="0"/>
    <x v="6"/>
    <m/>
    <x v="0"/>
    <x v="4"/>
    <s v="MVA GAP_Quote Amount USD"/>
    <x v="793"/>
    <x v="4"/>
    <x v="0"/>
    <x v="5"/>
    <x v="0"/>
    <x v="0"/>
    <x v="0"/>
    <s v="DM_MVA_GAP"/>
    <s v="DM_QUOTE_AMOUNT_USD"/>
    <x v="104"/>
    <x v="267"/>
    <x v="0"/>
    <n v="9"/>
    <x v="5"/>
    <x v="5"/>
    <x v="6"/>
    <s v=""/>
    <s v=""/>
    <n v="793"/>
    <s v="-793"/>
    <x v="0"/>
    <x v="0"/>
    <x v="0"/>
    <x v="270"/>
    <x v="0"/>
    <s v="USD"/>
    <s v=""/>
    <s v=""/>
    <x v="0"/>
    <x v="60"/>
    <m/>
    <s v="^()$"/>
    <n v="9"/>
    <x v="0"/>
    <x v="0"/>
    <x v="0"/>
    <x v="0"/>
    <x v="1"/>
    <x v="1"/>
    <b v="0"/>
    <x v="1"/>
    <x v="1"/>
    <n v="0"/>
    <x v="0"/>
    <b v="0"/>
    <b v="0"/>
    <b v="0"/>
    <b v="0"/>
    <b v="0"/>
    <b v="0"/>
    <b v="0"/>
    <b v="0"/>
    <b v="0"/>
    <b v="0"/>
    <b v="0"/>
    <x v="1"/>
    <x v="1"/>
    <n v="0"/>
    <x v="11"/>
    <x v="0"/>
  </r>
  <r>
    <s v="E.3.16.0"/>
    <s v="BPM"/>
    <x v="9"/>
    <x v="328"/>
    <x v="330"/>
    <x v="1"/>
    <x v="325"/>
    <s v="MVA GAP= MVA Quote-MVA SPDG"/>
    <x v="0"/>
    <m/>
    <m/>
    <s v="Confidential"/>
    <x v="0"/>
    <m/>
    <x v="9"/>
    <s v="BPM"/>
    <x v="0"/>
    <x v="5"/>
    <x v="0"/>
    <x v="0"/>
    <s v="DM_MVA_GAP_ANALYSIS"/>
    <m/>
    <m/>
    <m/>
    <m/>
    <m/>
    <m/>
    <m/>
    <m/>
    <m/>
    <m/>
    <m/>
    <m/>
    <m/>
    <m/>
    <m/>
    <m/>
    <m/>
    <m/>
    <m/>
    <s v="資料清單"/>
    <x v="13"/>
    <x v="44"/>
    <x v="60"/>
    <x v="9"/>
    <e v="#N/A"/>
    <s v="MVA GAP Analysis"/>
    <x v="330"/>
    <x v="1"/>
    <x v="0"/>
    <x v="325"/>
    <x v="0"/>
    <s v="IEC_STD_V10 &gt;&gt; Common &gt;&gt; AutoMetaDataMVA GAP Analysis"/>
    <x v="0"/>
    <x v="1"/>
    <s v="MVA 差距分析表Concept"/>
    <s v="MVA 差距分析表"/>
    <n v="796"/>
    <n v="0"/>
    <n v="0"/>
    <s v=""/>
    <n v="0"/>
    <n v="0"/>
    <n v="0"/>
    <x v="0"/>
    <s v=""/>
    <x v="0"/>
    <s v=""/>
    <x v="0"/>
    <s v="E.3.16.0:"/>
    <x v="78"/>
    <x v="78"/>
    <x v="470"/>
    <x v="328"/>
    <x v="330"/>
    <x v="317"/>
    <x v="0"/>
    <x v="0"/>
    <x v="0"/>
    <x v="0"/>
    <m/>
    <x v="0"/>
    <x v="0"/>
    <s v="MVA GAP Analysis"/>
    <x v="794"/>
    <x v="0"/>
    <x v="0"/>
    <x v="5"/>
    <x v="0"/>
    <x v="0"/>
    <x v="0"/>
    <s v="DM_MVA_GAP_ANALYSIS"/>
    <s v=""/>
    <x v="105"/>
    <x v="0"/>
    <x v="0"/>
    <n v="9"/>
    <x v="5"/>
    <x v="5"/>
    <x v="6"/>
    <s v=""/>
    <s v=""/>
    <n v="794"/>
    <s v="-794"/>
    <x v="0"/>
    <x v="0"/>
    <x v="0"/>
    <x v="330"/>
    <x v="0"/>
    <s v="MVA 差距分析表"/>
    <s v=""/>
    <s v=""/>
    <x v="0"/>
    <x v="60"/>
    <m/>
    <s v="^()$"/>
    <n v="9"/>
    <x v="0"/>
    <x v="0"/>
    <x v="0"/>
    <x v="0"/>
    <x v="0"/>
    <x v="1"/>
    <b v="0"/>
    <x v="1"/>
    <x v="0"/>
    <n v="0"/>
    <x v="0"/>
    <b v="0"/>
    <b v="0"/>
    <b v="0"/>
    <b v="0"/>
    <b v="0"/>
    <b v="0"/>
    <b v="0"/>
    <b v="0"/>
    <b v="0"/>
    <b v="0"/>
    <b v="0"/>
    <x v="1"/>
    <x v="1"/>
    <n v="0"/>
    <x v="11"/>
    <x v="0"/>
  </r>
  <r>
    <s v="E.3.16.0"/>
    <s v="BPM"/>
    <x v="9"/>
    <x v="2"/>
    <x v="2"/>
    <x v="0"/>
    <x v="2"/>
    <s v="例如,  EBG, PSG"/>
    <x v="3"/>
    <m/>
    <m/>
    <s v="General"/>
    <x v="2"/>
    <s v="EBG,PSG"/>
    <x v="9"/>
    <s v="BPM"/>
    <x v="0"/>
    <x v="5"/>
    <x v="0"/>
    <x v="0"/>
    <s v="DM_MVA_GAP_ANALYSIS"/>
    <s v="BG_CODE"/>
    <m/>
    <m/>
    <m/>
    <m/>
    <m/>
    <m/>
    <m/>
    <m/>
    <m/>
    <m/>
    <m/>
    <m/>
    <m/>
    <m/>
    <m/>
    <m/>
    <m/>
    <m/>
    <s v="資料清單"/>
    <x v="13"/>
    <x v="45"/>
    <x v="60"/>
    <x v="9"/>
    <e v="#N/A"/>
    <s v="BG Code"/>
    <x v="2"/>
    <x v="0"/>
    <x v="0"/>
    <x v="2"/>
    <x v="0"/>
    <s v="IEC_STD_V10 &gt;&gt; Common &gt;&gt; AutoMetaDataBG Code"/>
    <x v="3"/>
    <x v="0"/>
    <s v="事業群代碼Dimension"/>
    <s v="MVA 差距分析表"/>
    <n v="4"/>
    <n v="796"/>
    <n v="0"/>
    <s v=""/>
    <n v="0"/>
    <n v="0"/>
    <n v="4"/>
    <x v="2"/>
    <s v="MVA GAP Analysis"/>
    <x v="76"/>
    <e v="#N/A"/>
    <x v="0"/>
    <s v="E.3.16.0:"/>
    <x v="79"/>
    <x v="79"/>
    <x v="470"/>
    <x v="2"/>
    <x v="2"/>
    <x v="2"/>
    <x v="1"/>
    <x v="0"/>
    <x v="0"/>
    <x v="2"/>
    <m/>
    <x v="0"/>
    <x v="3"/>
    <s v="MVA GAP Analysis_BG Code"/>
    <x v="795"/>
    <x v="3"/>
    <x v="0"/>
    <x v="5"/>
    <x v="0"/>
    <x v="0"/>
    <x v="0"/>
    <s v="DM_MVA_GAP_ANALYSIS"/>
    <s v="BG_CODE"/>
    <x v="105"/>
    <x v="2"/>
    <x v="0"/>
    <n v="9"/>
    <x v="5"/>
    <x v="5"/>
    <x v="0"/>
    <s v=""/>
    <s v=""/>
    <n v="795"/>
    <s v="-795"/>
    <x v="0"/>
    <x v="0"/>
    <x v="0"/>
    <x v="2"/>
    <x v="0"/>
    <s v="事業群代碼"/>
    <s v=""/>
    <s v=""/>
    <x v="0"/>
    <x v="60"/>
    <m/>
    <s v="^()$"/>
    <n v="9"/>
    <x v="0"/>
    <x v="0"/>
    <x v="0"/>
    <x v="0"/>
    <x v="1"/>
    <x v="1"/>
    <b v="0"/>
    <x v="1"/>
    <x v="1"/>
    <n v="0"/>
    <x v="0"/>
    <b v="0"/>
    <b v="0"/>
    <b v="0"/>
    <b v="0"/>
    <b v="0"/>
    <b v="0"/>
    <b v="0"/>
    <b v="0"/>
    <b v="0"/>
    <b v="0"/>
    <b v="0"/>
    <x v="1"/>
    <x v="1"/>
    <n v="0"/>
    <x v="1"/>
    <x v="0"/>
  </r>
  <r>
    <s v="E.3.16.0"/>
    <s v="BPM"/>
    <x v="9"/>
    <x v="322"/>
    <x v="232"/>
    <x v="1"/>
    <x v="317"/>
    <s v="Ex:IPT/TAO/IMX/ICZ"/>
    <x v="3"/>
    <s v="MFG Spending Master_Site"/>
    <m/>
    <s v="General"/>
    <x v="2"/>
    <m/>
    <x v="9"/>
    <s v="BPM"/>
    <x v="0"/>
    <x v="5"/>
    <x v="0"/>
    <x v="0"/>
    <s v="DM_MVA_GAP_ANALYSIS"/>
    <s v="SITE"/>
    <m/>
    <m/>
    <m/>
    <m/>
    <m/>
    <m/>
    <m/>
    <m/>
    <m/>
    <m/>
    <m/>
    <m/>
    <m/>
    <m/>
    <m/>
    <m/>
    <m/>
    <m/>
    <s v="資料清單"/>
    <x v="13"/>
    <x v="46"/>
    <x v="60"/>
    <x v="9"/>
    <e v="#N/A"/>
    <s v="Site"/>
    <x v="232"/>
    <x v="1"/>
    <x v="0"/>
    <x v="317"/>
    <x v="0"/>
    <s v="IEC_STD_V10 &gt;&gt; Common &gt;&gt; AutoMetaDataSite"/>
    <x v="3"/>
    <x v="0"/>
    <s v="廠別Dimension"/>
    <s v="MVA 差距分析表"/>
    <n v="408"/>
    <n v="796"/>
    <n v="0"/>
    <s v=""/>
    <n v="0"/>
    <e v="#N/A"/>
    <e v="#N/A"/>
    <x v="142"/>
    <s v="MVA GAP Analysis"/>
    <x v="76"/>
    <e v="#N/A"/>
    <x v="0"/>
    <s v="E.3.16.0:"/>
    <x v="80"/>
    <x v="80"/>
    <x v="470"/>
    <x v="322"/>
    <x v="232"/>
    <x v="310"/>
    <x v="0"/>
    <x v="0"/>
    <x v="0"/>
    <x v="2"/>
    <m/>
    <x v="0"/>
    <x v="3"/>
    <s v="MVA GAP Analysis_Site"/>
    <x v="796"/>
    <x v="3"/>
    <x v="0"/>
    <x v="5"/>
    <x v="0"/>
    <x v="0"/>
    <x v="0"/>
    <s v="DM_MVA_GAP_ANALYSIS"/>
    <s v="SITE"/>
    <x v="105"/>
    <x v="187"/>
    <x v="0"/>
    <n v="9"/>
    <x v="5"/>
    <x v="5"/>
    <x v="3"/>
    <s v=""/>
    <s v=""/>
    <n v="796"/>
    <s v="-796"/>
    <x v="0"/>
    <x v="0"/>
    <x v="0"/>
    <x v="232"/>
    <x v="0"/>
    <s v="廠別"/>
    <s v=""/>
    <s v=""/>
    <x v="0"/>
    <x v="60"/>
    <m/>
    <s v="^()$"/>
    <n v="9"/>
    <x v="0"/>
    <x v="0"/>
    <x v="0"/>
    <x v="0"/>
    <x v="1"/>
    <x v="1"/>
    <b v="0"/>
    <x v="1"/>
    <x v="1"/>
    <n v="0"/>
    <x v="0"/>
    <b v="0"/>
    <b v="0"/>
    <b v="0"/>
    <b v="0"/>
    <b v="1"/>
    <b v="0"/>
    <b v="0"/>
    <b v="0"/>
    <b v="1"/>
    <b v="0"/>
    <b v="0"/>
    <x v="0"/>
    <x v="6"/>
    <n v="1"/>
    <x v="43"/>
    <x v="0"/>
  </r>
  <r>
    <s v="E.3.16.0"/>
    <s v="BPM"/>
    <x v="9"/>
    <x v="269"/>
    <x v="269"/>
    <x v="1"/>
    <x v="265"/>
    <s v="Ex:2021"/>
    <x v="3"/>
    <m/>
    <m/>
    <s v="General"/>
    <x v="3"/>
    <m/>
    <x v="9"/>
    <s v="BPM"/>
    <x v="0"/>
    <x v="5"/>
    <x v="0"/>
    <x v="0"/>
    <s v="DM_MVA_GAP_ANALYSIS"/>
    <s v="YEAR"/>
    <m/>
    <m/>
    <m/>
    <m/>
    <m/>
    <m/>
    <m/>
    <m/>
    <m/>
    <m/>
    <m/>
    <m/>
    <m/>
    <m/>
    <m/>
    <m/>
    <m/>
    <m/>
    <s v="資料清單"/>
    <x v="13"/>
    <x v="47"/>
    <x v="60"/>
    <x v="9"/>
    <e v="#N/A"/>
    <s v="Year"/>
    <x v="269"/>
    <x v="1"/>
    <x v="0"/>
    <x v="265"/>
    <x v="0"/>
    <s v="IEC_STD_V10 &gt;&gt; Common &gt;&gt; AutoMetaDataYear"/>
    <x v="3"/>
    <x v="0"/>
    <s v="年度Dimension"/>
    <s v="MVA 差距分析表"/>
    <n v="479"/>
    <n v="796"/>
    <n v="0"/>
    <s v=""/>
    <n v="0"/>
    <n v="0"/>
    <n v="479"/>
    <x v="159"/>
    <s v="MVA GAP Analysis"/>
    <x v="76"/>
    <e v="#N/A"/>
    <x v="0"/>
    <s v="E.3.16.0:"/>
    <x v="81"/>
    <x v="81"/>
    <x v="470"/>
    <x v="269"/>
    <x v="269"/>
    <x v="263"/>
    <x v="0"/>
    <x v="0"/>
    <x v="0"/>
    <x v="3"/>
    <m/>
    <x v="0"/>
    <x v="3"/>
    <s v="MVA GAP Analysis_Year"/>
    <x v="797"/>
    <x v="3"/>
    <x v="0"/>
    <x v="5"/>
    <x v="0"/>
    <x v="0"/>
    <x v="0"/>
    <s v="DM_MVA_GAP_ANALYSIS"/>
    <s v="YEAR"/>
    <x v="105"/>
    <x v="217"/>
    <x v="0"/>
    <n v="9"/>
    <x v="5"/>
    <x v="5"/>
    <x v="6"/>
    <s v=""/>
    <s v=""/>
    <n v="797"/>
    <s v="-797"/>
    <x v="0"/>
    <x v="0"/>
    <x v="0"/>
    <x v="269"/>
    <x v="0"/>
    <s v="年度"/>
    <s v=""/>
    <s v=""/>
    <x v="0"/>
    <x v="60"/>
    <m/>
    <s v="^()$"/>
    <n v="9"/>
    <x v="0"/>
    <x v="0"/>
    <x v="0"/>
    <x v="0"/>
    <x v="1"/>
    <x v="1"/>
    <b v="0"/>
    <x v="1"/>
    <x v="1"/>
    <n v="0"/>
    <x v="0"/>
    <b v="0"/>
    <b v="0"/>
    <b v="0"/>
    <b v="0"/>
    <b v="0"/>
    <b v="0"/>
    <b v="0"/>
    <b v="0"/>
    <b v="0"/>
    <b v="0"/>
    <b v="0"/>
    <x v="1"/>
    <x v="1"/>
    <n v="0"/>
    <x v="43"/>
    <x v="0"/>
  </r>
  <r>
    <s v="E.3.16.0"/>
    <s v="BPM"/>
    <x v="9"/>
    <x v="271"/>
    <x v="271"/>
    <x v="1"/>
    <x v="326"/>
    <m/>
    <x v="4"/>
    <m/>
    <m/>
    <s v="General"/>
    <x v="6"/>
    <m/>
    <x v="9"/>
    <s v="BPM"/>
    <x v="0"/>
    <x v="5"/>
    <x v="0"/>
    <x v="0"/>
    <s v="DM_MVA_GAP_ANALYSIS"/>
    <s v="SPDG_AVG"/>
    <m/>
    <m/>
    <m/>
    <m/>
    <m/>
    <m/>
    <m/>
    <m/>
    <m/>
    <m/>
    <m/>
    <m/>
    <m/>
    <m/>
    <m/>
    <m/>
    <m/>
    <m/>
    <s v="資料清單"/>
    <x v="13"/>
    <x v="48"/>
    <x v="60"/>
    <x v="9"/>
    <e v="#N/A"/>
    <s v="SPDG AVG"/>
    <x v="271"/>
    <x v="1"/>
    <x v="0"/>
    <x v="326"/>
    <x v="0"/>
    <s v="IEC_STD_V10 &gt;&gt; Common &gt;&gt; AutoMetaDataSPDG AVG"/>
    <x v="4"/>
    <x v="0"/>
    <s v="製造費用年度平均Measure"/>
    <s v="MVA 差距分析表"/>
    <n v="481"/>
    <n v="796"/>
    <n v="0"/>
    <s v=""/>
    <n v="0"/>
    <n v="0"/>
    <n v="481"/>
    <x v="160"/>
    <s v="MVA GAP Analysis"/>
    <x v="76"/>
    <e v="#N/A"/>
    <x v="0"/>
    <s v="E.3.16.0:"/>
    <x v="82"/>
    <x v="82"/>
    <x v="470"/>
    <x v="271"/>
    <x v="271"/>
    <x v="205"/>
    <x v="0"/>
    <x v="0"/>
    <x v="0"/>
    <x v="6"/>
    <m/>
    <x v="0"/>
    <x v="4"/>
    <s v="MVA GAP Analysis_SPDG AVG"/>
    <x v="798"/>
    <x v="4"/>
    <x v="0"/>
    <x v="5"/>
    <x v="0"/>
    <x v="0"/>
    <x v="0"/>
    <s v="DM_MVA_GAP_ANALYSIS"/>
    <s v="SPDG_AVG"/>
    <x v="105"/>
    <x v="219"/>
    <x v="0"/>
    <n v="9"/>
    <x v="5"/>
    <x v="5"/>
    <x v="6"/>
    <s v=""/>
    <s v=""/>
    <n v="798"/>
    <s v="-798"/>
    <x v="0"/>
    <x v="0"/>
    <x v="0"/>
    <x v="271"/>
    <x v="0"/>
    <s v="NT"/>
    <s v=""/>
    <s v=""/>
    <x v="0"/>
    <x v="60"/>
    <m/>
    <s v="^()$"/>
    <n v="9"/>
    <x v="0"/>
    <x v="0"/>
    <x v="0"/>
    <x v="0"/>
    <x v="1"/>
    <x v="1"/>
    <b v="0"/>
    <x v="1"/>
    <x v="1"/>
    <n v="0"/>
    <x v="0"/>
    <b v="0"/>
    <b v="0"/>
    <b v="0"/>
    <b v="0"/>
    <b v="0"/>
    <b v="0"/>
    <b v="0"/>
    <b v="0"/>
    <b v="0"/>
    <b v="0"/>
    <b v="0"/>
    <x v="1"/>
    <x v="1"/>
    <n v="0"/>
    <x v="41"/>
    <x v="0"/>
  </r>
  <r>
    <s v="E.3.16.0"/>
    <s v="BPM"/>
    <x v="9"/>
    <x v="272"/>
    <x v="272"/>
    <x v="1"/>
    <x v="326"/>
    <m/>
    <x v="4"/>
    <m/>
    <m/>
    <s v="Confidential"/>
    <x v="6"/>
    <m/>
    <x v="9"/>
    <s v="BPM"/>
    <x v="0"/>
    <x v="5"/>
    <x v="0"/>
    <x v="0"/>
    <s v="DM_MVA_GAP_ANALYSIS"/>
    <s v="SPDG_YTD"/>
    <m/>
    <m/>
    <m/>
    <m/>
    <m/>
    <m/>
    <m/>
    <m/>
    <m/>
    <m/>
    <m/>
    <m/>
    <m/>
    <m/>
    <m/>
    <m/>
    <m/>
    <m/>
    <s v="資料清單"/>
    <x v="13"/>
    <x v="49"/>
    <x v="60"/>
    <x v="9"/>
    <e v="#N/A"/>
    <s v="SPDG YTD"/>
    <x v="272"/>
    <x v="1"/>
    <x v="0"/>
    <x v="326"/>
    <x v="0"/>
    <s v="IEC_STD_V10 &gt;&gt; Common &gt;&gt; AutoMetaDataSPDG YTD"/>
    <x v="4"/>
    <x v="1"/>
    <s v="年初至今製造費用總額Measure"/>
    <s v="MVA 差距分析表"/>
    <n v="482"/>
    <n v="796"/>
    <n v="0"/>
    <s v=""/>
    <n v="0"/>
    <n v="0"/>
    <n v="482"/>
    <x v="161"/>
    <s v="MVA GAP Analysis"/>
    <x v="76"/>
    <e v="#N/A"/>
    <x v="0"/>
    <s v="E.3.16.0:"/>
    <x v="83"/>
    <x v="83"/>
    <x v="470"/>
    <x v="272"/>
    <x v="272"/>
    <x v="205"/>
    <x v="0"/>
    <x v="0"/>
    <x v="0"/>
    <x v="6"/>
    <m/>
    <x v="0"/>
    <x v="4"/>
    <s v="MVA GAP Analysis_SPDG YTD"/>
    <x v="799"/>
    <x v="4"/>
    <x v="0"/>
    <x v="5"/>
    <x v="0"/>
    <x v="0"/>
    <x v="0"/>
    <s v="DM_MVA_GAP_ANALYSIS"/>
    <s v="SPDG_YTD"/>
    <x v="105"/>
    <x v="220"/>
    <x v="0"/>
    <n v="9"/>
    <x v="5"/>
    <x v="5"/>
    <x v="6"/>
    <s v=""/>
    <s v=""/>
    <n v="799"/>
    <s v="-799"/>
    <x v="0"/>
    <x v="0"/>
    <x v="0"/>
    <x v="272"/>
    <x v="0"/>
    <s v="NT"/>
    <s v=""/>
    <s v=""/>
    <x v="0"/>
    <x v="60"/>
    <m/>
    <s v="^()$"/>
    <n v="9"/>
    <x v="0"/>
    <x v="0"/>
    <x v="0"/>
    <x v="0"/>
    <x v="1"/>
    <x v="1"/>
    <b v="0"/>
    <x v="1"/>
    <x v="1"/>
    <n v="0"/>
    <x v="0"/>
    <b v="0"/>
    <b v="0"/>
    <b v="0"/>
    <b v="0"/>
    <b v="0"/>
    <b v="0"/>
    <b v="0"/>
    <b v="0"/>
    <b v="0"/>
    <b v="0"/>
    <b v="0"/>
    <x v="1"/>
    <x v="1"/>
    <n v="0"/>
    <x v="41"/>
    <x v="0"/>
  </r>
  <r>
    <s v="E.3.16.0"/>
    <s v="BPM"/>
    <x v="9"/>
    <x v="273"/>
    <x v="273"/>
    <x v="1"/>
    <x v="326"/>
    <m/>
    <x v="4"/>
    <m/>
    <m/>
    <s v="General"/>
    <x v="6"/>
    <m/>
    <x v="9"/>
    <s v="BPM"/>
    <x v="0"/>
    <x v="5"/>
    <x v="0"/>
    <x v="0"/>
    <s v="DM_MVA_GAP_ANALYSIS"/>
    <s v="QUOTE_AVG"/>
    <m/>
    <m/>
    <m/>
    <m/>
    <m/>
    <m/>
    <m/>
    <m/>
    <m/>
    <m/>
    <m/>
    <m/>
    <m/>
    <m/>
    <m/>
    <m/>
    <m/>
    <m/>
    <s v="資料清單"/>
    <x v="13"/>
    <x v="50"/>
    <x v="60"/>
    <x v="9"/>
    <e v="#N/A"/>
    <s v="Quote AVG"/>
    <x v="273"/>
    <x v="1"/>
    <x v="0"/>
    <x v="326"/>
    <x v="0"/>
    <s v="IEC_STD_V10 &gt;&gt; Common &gt;&gt; AutoMetaDataQuote AVG"/>
    <x v="4"/>
    <x v="0"/>
    <s v="年度平均報價Measure"/>
    <s v="MVA 差距分析表"/>
    <n v="483"/>
    <n v="796"/>
    <n v="0"/>
    <s v=""/>
    <n v="0"/>
    <n v="0"/>
    <n v="483"/>
    <x v="162"/>
    <s v="MVA GAP Analysis"/>
    <x v="76"/>
    <e v="#N/A"/>
    <x v="0"/>
    <s v="E.3.16.0:"/>
    <x v="84"/>
    <x v="84"/>
    <x v="470"/>
    <x v="273"/>
    <x v="273"/>
    <x v="205"/>
    <x v="0"/>
    <x v="0"/>
    <x v="0"/>
    <x v="6"/>
    <m/>
    <x v="0"/>
    <x v="4"/>
    <s v="MVA GAP Analysis_Quote AVG"/>
    <x v="800"/>
    <x v="4"/>
    <x v="0"/>
    <x v="5"/>
    <x v="0"/>
    <x v="0"/>
    <x v="0"/>
    <s v="DM_MVA_GAP_ANALYSIS"/>
    <s v="QUOTE_AVG"/>
    <x v="105"/>
    <x v="221"/>
    <x v="0"/>
    <n v="9"/>
    <x v="5"/>
    <x v="5"/>
    <x v="6"/>
    <s v=""/>
    <s v=""/>
    <n v="800"/>
    <s v="-800"/>
    <x v="0"/>
    <x v="0"/>
    <x v="0"/>
    <x v="273"/>
    <x v="0"/>
    <s v="NT"/>
    <s v=""/>
    <s v=""/>
    <x v="0"/>
    <x v="60"/>
    <m/>
    <s v="^()$"/>
    <n v="9"/>
    <x v="0"/>
    <x v="0"/>
    <x v="0"/>
    <x v="0"/>
    <x v="1"/>
    <x v="1"/>
    <b v="0"/>
    <x v="1"/>
    <x v="1"/>
    <n v="0"/>
    <x v="0"/>
    <b v="0"/>
    <b v="0"/>
    <b v="0"/>
    <b v="0"/>
    <b v="0"/>
    <b v="0"/>
    <b v="0"/>
    <b v="0"/>
    <b v="0"/>
    <b v="0"/>
    <b v="0"/>
    <x v="1"/>
    <x v="1"/>
    <n v="0"/>
    <x v="35"/>
    <x v="0"/>
  </r>
  <r>
    <s v="E.3.16.0"/>
    <s v="BPM"/>
    <x v="9"/>
    <x v="274"/>
    <x v="274"/>
    <x v="1"/>
    <x v="326"/>
    <m/>
    <x v="4"/>
    <m/>
    <m/>
    <s v="Confidential"/>
    <x v="6"/>
    <m/>
    <x v="9"/>
    <s v="BPM"/>
    <x v="0"/>
    <x v="5"/>
    <x v="0"/>
    <x v="0"/>
    <s v="DM_MVA_GAP_ANALYSIS"/>
    <s v="QUOTE_YTD"/>
    <m/>
    <m/>
    <m/>
    <m/>
    <m/>
    <m/>
    <m/>
    <m/>
    <m/>
    <m/>
    <m/>
    <m/>
    <m/>
    <m/>
    <m/>
    <m/>
    <m/>
    <m/>
    <s v="資料清單"/>
    <x v="13"/>
    <x v="51"/>
    <x v="60"/>
    <x v="9"/>
    <e v="#N/A"/>
    <s v="Quote YTD"/>
    <x v="274"/>
    <x v="1"/>
    <x v="0"/>
    <x v="326"/>
    <x v="0"/>
    <s v="IEC_STD_V10 &gt;&gt; Common &gt;&gt; AutoMetaDataQuote YTD"/>
    <x v="4"/>
    <x v="1"/>
    <s v="年初至今報價總額Measure"/>
    <s v="MVA 差距分析表"/>
    <n v="484"/>
    <n v="796"/>
    <n v="0"/>
    <s v=""/>
    <n v="0"/>
    <n v="0"/>
    <n v="484"/>
    <x v="163"/>
    <s v="MVA GAP Analysis"/>
    <x v="76"/>
    <e v="#N/A"/>
    <x v="0"/>
    <s v="E.3.16.0:"/>
    <x v="85"/>
    <x v="85"/>
    <x v="470"/>
    <x v="274"/>
    <x v="274"/>
    <x v="205"/>
    <x v="0"/>
    <x v="0"/>
    <x v="0"/>
    <x v="6"/>
    <m/>
    <x v="0"/>
    <x v="4"/>
    <s v="MVA GAP Analysis_Quote YTD"/>
    <x v="801"/>
    <x v="4"/>
    <x v="0"/>
    <x v="5"/>
    <x v="0"/>
    <x v="0"/>
    <x v="0"/>
    <s v="DM_MVA_GAP_ANALYSIS"/>
    <s v="QUOTE_YTD"/>
    <x v="105"/>
    <x v="222"/>
    <x v="0"/>
    <n v="9"/>
    <x v="5"/>
    <x v="5"/>
    <x v="6"/>
    <s v=""/>
    <s v=""/>
    <n v="801"/>
    <s v="-801"/>
    <x v="0"/>
    <x v="0"/>
    <x v="0"/>
    <x v="274"/>
    <x v="0"/>
    <s v="NT"/>
    <s v=""/>
    <s v=""/>
    <x v="0"/>
    <x v="60"/>
    <m/>
    <s v="^()$"/>
    <n v="9"/>
    <x v="0"/>
    <x v="0"/>
    <x v="0"/>
    <x v="0"/>
    <x v="1"/>
    <x v="1"/>
    <b v="0"/>
    <x v="1"/>
    <x v="1"/>
    <n v="0"/>
    <x v="0"/>
    <b v="0"/>
    <b v="0"/>
    <b v="0"/>
    <b v="0"/>
    <b v="0"/>
    <b v="0"/>
    <b v="0"/>
    <b v="0"/>
    <b v="0"/>
    <b v="0"/>
    <b v="0"/>
    <x v="1"/>
    <x v="1"/>
    <n v="0"/>
    <x v="35"/>
    <x v="0"/>
  </r>
  <r>
    <s v="E.3.16.0"/>
    <s v="BPM"/>
    <x v="9"/>
    <x v="329"/>
    <x v="331"/>
    <x v="1"/>
    <x v="327"/>
    <m/>
    <x v="0"/>
    <m/>
    <m/>
    <s v="Confidential"/>
    <x v="0"/>
    <m/>
    <x v="9"/>
    <s v="BPM"/>
    <x v="0"/>
    <x v="5"/>
    <x v="0"/>
    <x v="0"/>
    <s v="DM_MFG_REVENUE_MASTER"/>
    <m/>
    <m/>
    <m/>
    <m/>
    <m/>
    <m/>
    <m/>
    <m/>
    <m/>
    <m/>
    <m/>
    <m/>
    <m/>
    <m/>
    <m/>
    <m/>
    <m/>
    <m/>
    <m/>
    <s v="資料清單"/>
    <x v="13"/>
    <x v="52"/>
    <x v="60"/>
    <x v="9"/>
    <e v="#N/A"/>
    <s v="MFG Revenue Master"/>
    <x v="331"/>
    <x v="1"/>
    <x v="0"/>
    <x v="327"/>
    <x v="0"/>
    <s v="IEC_STD_V10 &gt;&gt; Common &gt;&gt; AutoMetaDataMFG Revenue Master"/>
    <x v="0"/>
    <x v="1"/>
    <s v="廠區銷貨收入主檔Concept"/>
    <s v="廠區銷貨收入主檔"/>
    <n v="804"/>
    <n v="0"/>
    <n v="0"/>
    <s v=""/>
    <n v="0"/>
    <n v="0"/>
    <n v="0"/>
    <x v="0"/>
    <s v=""/>
    <x v="0"/>
    <s v=""/>
    <x v="0"/>
    <s v="E.3.16.0:"/>
    <x v="86"/>
    <x v="86"/>
    <x v="470"/>
    <x v="329"/>
    <x v="331"/>
    <x v="205"/>
    <x v="0"/>
    <x v="0"/>
    <x v="0"/>
    <x v="0"/>
    <m/>
    <x v="0"/>
    <x v="0"/>
    <s v="MFG Revenue Master"/>
    <x v="802"/>
    <x v="0"/>
    <x v="0"/>
    <x v="5"/>
    <x v="0"/>
    <x v="0"/>
    <x v="0"/>
    <s v="DM_MFG_REVENUE_MASTER"/>
    <s v=""/>
    <x v="106"/>
    <x v="0"/>
    <x v="0"/>
    <n v="9"/>
    <x v="5"/>
    <x v="5"/>
    <x v="6"/>
    <s v=""/>
    <s v=""/>
    <n v="802"/>
    <s v="-802"/>
    <x v="0"/>
    <x v="0"/>
    <x v="0"/>
    <x v="331"/>
    <x v="0"/>
    <s v="廠區銷貨收入主檔"/>
    <s v=""/>
    <s v=""/>
    <x v="0"/>
    <x v="60"/>
    <m/>
    <s v="^()$"/>
    <n v="9"/>
    <x v="0"/>
    <x v="0"/>
    <x v="0"/>
    <x v="0"/>
    <x v="0"/>
    <x v="1"/>
    <b v="0"/>
    <x v="1"/>
    <x v="0"/>
    <n v="0"/>
    <x v="0"/>
    <b v="0"/>
    <b v="0"/>
    <b v="0"/>
    <b v="0"/>
    <b v="0"/>
    <b v="0"/>
    <b v="0"/>
    <b v="0"/>
    <b v="0"/>
    <b v="0"/>
    <b v="0"/>
    <x v="1"/>
    <x v="1"/>
    <n v="0"/>
    <x v="33"/>
    <x v="0"/>
  </r>
  <r>
    <s v="E.3.16.0"/>
    <s v="BPM"/>
    <x v="9"/>
    <x v="2"/>
    <x v="2"/>
    <x v="0"/>
    <x v="2"/>
    <s v="例如,  EBG, PSG"/>
    <x v="3"/>
    <m/>
    <m/>
    <s v="General"/>
    <x v="2"/>
    <s v="EBG,PSG"/>
    <x v="9"/>
    <s v="BPM"/>
    <x v="0"/>
    <x v="5"/>
    <x v="0"/>
    <x v="0"/>
    <s v="DM_MFG_REVENUE_MASTER"/>
    <s v="BG_CODE"/>
    <m/>
    <m/>
    <m/>
    <m/>
    <m/>
    <m/>
    <m/>
    <m/>
    <m/>
    <m/>
    <m/>
    <m/>
    <m/>
    <m/>
    <m/>
    <m/>
    <m/>
    <m/>
    <s v="資料清單"/>
    <x v="13"/>
    <x v="53"/>
    <x v="60"/>
    <x v="9"/>
    <e v="#N/A"/>
    <s v="BG Code"/>
    <x v="2"/>
    <x v="0"/>
    <x v="0"/>
    <x v="2"/>
    <x v="0"/>
    <s v="IEC_STD_V10 &gt;&gt; Common &gt;&gt; AutoMetaDataBG Code"/>
    <x v="3"/>
    <x v="0"/>
    <s v="事業群代碼Dimension"/>
    <s v="廠區銷貨收入主檔"/>
    <n v="4"/>
    <n v="804"/>
    <n v="0"/>
    <s v=""/>
    <n v="0"/>
    <n v="0"/>
    <n v="4"/>
    <x v="2"/>
    <s v="MFG Revenue Master"/>
    <x v="77"/>
    <e v="#N/A"/>
    <x v="0"/>
    <s v="E.3.16.0:"/>
    <x v="87"/>
    <x v="87"/>
    <x v="470"/>
    <x v="2"/>
    <x v="2"/>
    <x v="2"/>
    <x v="1"/>
    <x v="0"/>
    <x v="0"/>
    <x v="2"/>
    <m/>
    <x v="0"/>
    <x v="3"/>
    <s v="MFG Revenue Master_BG Code"/>
    <x v="803"/>
    <x v="3"/>
    <x v="0"/>
    <x v="5"/>
    <x v="0"/>
    <x v="0"/>
    <x v="0"/>
    <s v="DM_MFG_REVENUE_MASTER"/>
    <s v="BG_CODE"/>
    <x v="106"/>
    <x v="2"/>
    <x v="0"/>
    <n v="9"/>
    <x v="5"/>
    <x v="5"/>
    <x v="0"/>
    <s v=""/>
    <s v=""/>
    <n v="803"/>
    <s v="-803"/>
    <x v="0"/>
    <x v="0"/>
    <x v="0"/>
    <x v="2"/>
    <x v="0"/>
    <s v="事業群代碼"/>
    <s v=""/>
    <s v=""/>
    <x v="0"/>
    <x v="60"/>
    <m/>
    <s v="^()$"/>
    <n v="9"/>
    <x v="0"/>
    <x v="0"/>
    <x v="0"/>
    <x v="0"/>
    <x v="1"/>
    <x v="1"/>
    <b v="0"/>
    <x v="1"/>
    <x v="1"/>
    <n v="0"/>
    <x v="0"/>
    <b v="0"/>
    <b v="0"/>
    <b v="0"/>
    <b v="0"/>
    <b v="0"/>
    <b v="0"/>
    <b v="0"/>
    <b v="0"/>
    <b v="0"/>
    <b v="0"/>
    <b v="0"/>
    <x v="1"/>
    <x v="1"/>
    <n v="0"/>
    <x v="1"/>
    <x v="0"/>
  </r>
  <r>
    <s v="E.3.16.0"/>
    <s v="BPM"/>
    <x v="9"/>
    <x v="322"/>
    <x v="232"/>
    <x v="1"/>
    <x v="317"/>
    <s v="Ex: TAO, IPT_x000a_需增加各site加總ALL"/>
    <x v="3"/>
    <s v="MFG Spending Master_Site"/>
    <m/>
    <s v="General"/>
    <x v="2"/>
    <m/>
    <x v="9"/>
    <s v="BPM"/>
    <x v="0"/>
    <x v="5"/>
    <x v="0"/>
    <x v="0"/>
    <s v="DM_MFG_REVENUE_MASTER"/>
    <s v="SITE"/>
    <m/>
    <m/>
    <m/>
    <m/>
    <m/>
    <m/>
    <m/>
    <m/>
    <m/>
    <m/>
    <m/>
    <m/>
    <m/>
    <m/>
    <m/>
    <m/>
    <m/>
    <m/>
    <s v="資料清單"/>
    <x v="13"/>
    <x v="54"/>
    <x v="60"/>
    <x v="9"/>
    <e v="#N/A"/>
    <s v="Site"/>
    <x v="232"/>
    <x v="1"/>
    <x v="0"/>
    <x v="317"/>
    <x v="0"/>
    <s v="IEC_STD_V10 &gt;&gt; Common &gt;&gt; AutoMetaDataSite"/>
    <x v="3"/>
    <x v="0"/>
    <s v="廠別Dimension"/>
    <s v="廠區銷貨收入主檔"/>
    <n v="408"/>
    <n v="804"/>
    <n v="0"/>
    <s v=""/>
    <n v="0"/>
    <e v="#N/A"/>
    <e v="#N/A"/>
    <x v="142"/>
    <s v="MFG Revenue Master"/>
    <x v="77"/>
    <e v="#N/A"/>
    <x v="0"/>
    <s v="E.3.16.0:"/>
    <x v="88"/>
    <x v="88"/>
    <x v="470"/>
    <x v="322"/>
    <x v="232"/>
    <x v="312"/>
    <x v="0"/>
    <x v="0"/>
    <x v="0"/>
    <x v="2"/>
    <m/>
    <x v="0"/>
    <x v="3"/>
    <s v="MFG Revenue Master_Site"/>
    <x v="804"/>
    <x v="3"/>
    <x v="0"/>
    <x v="5"/>
    <x v="0"/>
    <x v="0"/>
    <x v="0"/>
    <s v="DM_MFG_REVENUE_MASTER"/>
    <s v="SITE"/>
    <x v="106"/>
    <x v="187"/>
    <x v="0"/>
    <n v="9"/>
    <x v="5"/>
    <x v="5"/>
    <x v="3"/>
    <s v=""/>
    <s v=""/>
    <n v="804"/>
    <s v="-804"/>
    <x v="0"/>
    <x v="0"/>
    <x v="0"/>
    <x v="232"/>
    <x v="0"/>
    <s v="廠別"/>
    <s v=""/>
    <s v=""/>
    <x v="0"/>
    <x v="60"/>
    <m/>
    <s v="^()$"/>
    <n v="9"/>
    <x v="0"/>
    <x v="0"/>
    <x v="0"/>
    <x v="0"/>
    <x v="1"/>
    <x v="1"/>
    <b v="0"/>
    <x v="1"/>
    <x v="1"/>
    <n v="0"/>
    <x v="0"/>
    <b v="0"/>
    <b v="0"/>
    <b v="0"/>
    <b v="0"/>
    <b v="1"/>
    <b v="0"/>
    <b v="0"/>
    <b v="0"/>
    <b v="1"/>
    <b v="0"/>
    <b v="0"/>
    <x v="0"/>
    <x v="6"/>
    <n v="1"/>
    <x v="43"/>
    <x v="0"/>
  </r>
  <r>
    <s v="E.3.16.0"/>
    <s v="BPM"/>
    <x v="9"/>
    <x v="281"/>
    <x v="281"/>
    <x v="1"/>
    <x v="278"/>
    <s v="Ex:202101"/>
    <x v="3"/>
    <m/>
    <m/>
    <s v="General"/>
    <x v="3"/>
    <m/>
    <x v="9"/>
    <s v="BPM"/>
    <x v="0"/>
    <x v="5"/>
    <x v="0"/>
    <x v="0"/>
    <s v="DM_MFG_REVENUE_MASTER"/>
    <s v="YEAR_MONTH"/>
    <m/>
    <m/>
    <m/>
    <m/>
    <m/>
    <m/>
    <m/>
    <m/>
    <m/>
    <m/>
    <m/>
    <m/>
    <m/>
    <m/>
    <m/>
    <m/>
    <m/>
    <m/>
    <s v="資料清單"/>
    <x v="13"/>
    <x v="55"/>
    <x v="60"/>
    <x v="9"/>
    <e v="#N/A"/>
    <s v="Year Month"/>
    <x v="281"/>
    <x v="1"/>
    <x v="0"/>
    <x v="278"/>
    <x v="0"/>
    <s v="IEC_STD_V10 &gt;&gt; Common &gt;&gt; AutoMetaDataYear Month"/>
    <x v="3"/>
    <x v="0"/>
    <s v="年度月份Dimension"/>
    <s v="廠區銷貨收入主檔"/>
    <n v="492"/>
    <n v="804"/>
    <n v="0"/>
    <s v=""/>
    <n v="0"/>
    <n v="0"/>
    <n v="492"/>
    <x v="143"/>
    <s v="MFG Revenue Master"/>
    <x v="77"/>
    <e v="#N/A"/>
    <x v="0"/>
    <s v="E.3.16.0:"/>
    <x v="89"/>
    <x v="89"/>
    <x v="470"/>
    <x v="281"/>
    <x v="281"/>
    <x v="311"/>
    <x v="0"/>
    <x v="0"/>
    <x v="0"/>
    <x v="3"/>
    <m/>
    <x v="0"/>
    <x v="3"/>
    <s v="MFG Revenue Master_Year Month"/>
    <x v="805"/>
    <x v="3"/>
    <x v="0"/>
    <x v="5"/>
    <x v="0"/>
    <x v="0"/>
    <x v="0"/>
    <s v="DM_MFG_REVENUE_MASTER"/>
    <s v="YEAR_MONTH"/>
    <x v="106"/>
    <x v="227"/>
    <x v="0"/>
    <n v="9"/>
    <x v="5"/>
    <x v="5"/>
    <x v="6"/>
    <s v=""/>
    <s v=""/>
    <n v="805"/>
    <s v="-805"/>
    <x v="0"/>
    <x v="0"/>
    <x v="0"/>
    <x v="281"/>
    <x v="0"/>
    <s v="年度月份"/>
    <s v=""/>
    <s v=""/>
    <x v="0"/>
    <x v="60"/>
    <m/>
    <s v="^()$"/>
    <n v="9"/>
    <x v="0"/>
    <x v="0"/>
    <x v="0"/>
    <x v="0"/>
    <x v="1"/>
    <x v="1"/>
    <b v="0"/>
    <x v="1"/>
    <x v="1"/>
    <n v="0"/>
    <x v="0"/>
    <b v="0"/>
    <b v="0"/>
    <b v="0"/>
    <b v="0"/>
    <b v="0"/>
    <b v="0"/>
    <b v="0"/>
    <b v="0"/>
    <b v="0"/>
    <b v="0"/>
    <b v="0"/>
    <x v="1"/>
    <x v="1"/>
    <n v="0"/>
    <x v="19"/>
    <x v="0"/>
  </r>
  <r>
    <s v="E.3.16.0"/>
    <s v="BPM"/>
    <x v="9"/>
    <x v="288"/>
    <x v="288"/>
    <x v="1"/>
    <x v="285"/>
    <m/>
    <x v="4"/>
    <m/>
    <m/>
    <s v="General"/>
    <x v="4"/>
    <m/>
    <x v="9"/>
    <s v="BPM"/>
    <x v="0"/>
    <x v="5"/>
    <x v="0"/>
    <x v="0"/>
    <s v="DM_MFG_REVENUE_MASTER"/>
    <s v="BUILD_VOLUME_DEPRECIATION"/>
    <m/>
    <m/>
    <m/>
    <m/>
    <m/>
    <m/>
    <m/>
    <m/>
    <m/>
    <m/>
    <m/>
    <m/>
    <m/>
    <m/>
    <m/>
    <m/>
    <m/>
    <m/>
    <s v="資料清單"/>
    <x v="13"/>
    <x v="56"/>
    <x v="60"/>
    <x v="9"/>
    <e v="#N/A"/>
    <s v="Build Volume-Depreciation"/>
    <x v="288"/>
    <x v="1"/>
    <x v="0"/>
    <x v="285"/>
    <x v="0"/>
    <s v="IEC_STD_V10 &gt;&gt; Common &gt;&gt; AutoMetaDataBuild Volume-Depreciation"/>
    <x v="4"/>
    <x v="0"/>
    <s v="產出量-已折算Measure"/>
    <s v="廠區銷貨收入主檔"/>
    <n v="499"/>
    <n v="804"/>
    <n v="0"/>
    <s v=""/>
    <n v="0"/>
    <n v="0"/>
    <n v="499"/>
    <x v="164"/>
    <s v="MFG Revenue Master"/>
    <x v="77"/>
    <e v="#N/A"/>
    <x v="0"/>
    <s v="E.3.16.0:"/>
    <x v="90"/>
    <x v="90"/>
    <x v="470"/>
    <x v="288"/>
    <x v="288"/>
    <x v="205"/>
    <x v="0"/>
    <x v="0"/>
    <x v="0"/>
    <x v="4"/>
    <m/>
    <x v="0"/>
    <x v="4"/>
    <s v="MFG Revenue Master_Build Volume-Depreciation"/>
    <x v="806"/>
    <x v="4"/>
    <x v="0"/>
    <x v="5"/>
    <x v="0"/>
    <x v="0"/>
    <x v="0"/>
    <s v="DM_MFG_REVENUE_MASTER"/>
    <s v="BUILD_VOLUME_DEPRECIATION"/>
    <x v="106"/>
    <x v="233"/>
    <x v="0"/>
    <n v="9"/>
    <x v="5"/>
    <x v="5"/>
    <x v="6"/>
    <s v=""/>
    <s v=""/>
    <n v="806"/>
    <s v="-806"/>
    <x v="0"/>
    <x v="0"/>
    <x v="0"/>
    <x v="288"/>
    <x v="0"/>
    <s v="產出量-已折算"/>
    <s v=""/>
    <s v=""/>
    <x v="0"/>
    <x v="60"/>
    <m/>
    <s v="^()$"/>
    <n v="9"/>
    <x v="0"/>
    <x v="0"/>
    <x v="0"/>
    <x v="0"/>
    <x v="1"/>
    <x v="1"/>
    <b v="0"/>
    <x v="1"/>
    <x v="1"/>
    <n v="0"/>
    <x v="0"/>
    <b v="0"/>
    <b v="0"/>
    <b v="0"/>
    <b v="0"/>
    <b v="0"/>
    <b v="0"/>
    <b v="0"/>
    <b v="0"/>
    <b v="0"/>
    <b v="0"/>
    <b v="0"/>
    <x v="1"/>
    <x v="1"/>
    <n v="0"/>
    <x v="4"/>
    <x v="0"/>
  </r>
  <r>
    <s v="E.3.16.0"/>
    <s v="BPM"/>
    <x v="9"/>
    <x v="285"/>
    <x v="285"/>
    <x v="1"/>
    <x v="282"/>
    <s v="IDL"/>
    <x v="4"/>
    <m/>
    <m/>
    <s v="General"/>
    <x v="4"/>
    <m/>
    <x v="9"/>
    <s v="BPM"/>
    <x v="0"/>
    <x v="5"/>
    <x v="0"/>
    <x v="0"/>
    <s v="DM_MFG_REVENUE_MASTER"/>
    <s v="IDL_HEAD_COUNT"/>
    <m/>
    <m/>
    <m/>
    <m/>
    <m/>
    <m/>
    <m/>
    <m/>
    <m/>
    <m/>
    <m/>
    <m/>
    <m/>
    <m/>
    <m/>
    <m/>
    <m/>
    <m/>
    <s v="資料清單"/>
    <x v="13"/>
    <x v="57"/>
    <x v="60"/>
    <x v="9"/>
    <e v="#N/A"/>
    <s v="IDL Head count"/>
    <x v="285"/>
    <x v="1"/>
    <x v="0"/>
    <x v="282"/>
    <x v="0"/>
    <s v="IEC_STD_V10 &gt;&gt; Common &gt;&gt; AutoMetaDataIDL Head count"/>
    <x v="4"/>
    <x v="0"/>
    <s v="製造間接人工人數Measure"/>
    <s v="廠區銷貨收入主檔"/>
    <n v="496"/>
    <n v="804"/>
    <n v="0"/>
    <s v=""/>
    <n v="0"/>
    <n v="0"/>
    <n v="496"/>
    <x v="165"/>
    <s v="MFG Revenue Master"/>
    <x v="77"/>
    <e v="#N/A"/>
    <x v="0"/>
    <s v="E.3.16.0:"/>
    <x v="91"/>
    <x v="91"/>
    <x v="470"/>
    <x v="285"/>
    <x v="285"/>
    <x v="274"/>
    <x v="0"/>
    <x v="0"/>
    <x v="0"/>
    <x v="4"/>
    <m/>
    <x v="0"/>
    <x v="4"/>
    <s v="MFG Revenue Master_IDL Head count"/>
    <x v="807"/>
    <x v="4"/>
    <x v="0"/>
    <x v="5"/>
    <x v="0"/>
    <x v="0"/>
    <x v="0"/>
    <s v="DM_MFG_REVENUE_MASTER"/>
    <s v="IDL_HEAD_COUNT"/>
    <x v="106"/>
    <x v="230"/>
    <x v="0"/>
    <n v="9"/>
    <x v="5"/>
    <x v="5"/>
    <x v="6"/>
    <s v=""/>
    <s v=""/>
    <n v="807"/>
    <s v="-807"/>
    <x v="0"/>
    <x v="0"/>
    <x v="0"/>
    <x v="285"/>
    <x v="0"/>
    <s v="製造間接人工人數"/>
    <s v=""/>
    <s v=""/>
    <x v="0"/>
    <x v="60"/>
    <m/>
    <s v="^()$"/>
    <n v="9"/>
    <x v="0"/>
    <x v="0"/>
    <x v="0"/>
    <x v="0"/>
    <x v="1"/>
    <x v="1"/>
    <b v="0"/>
    <x v="1"/>
    <x v="1"/>
    <n v="0"/>
    <x v="0"/>
    <b v="0"/>
    <b v="0"/>
    <b v="0"/>
    <b v="0"/>
    <b v="0"/>
    <b v="0"/>
    <b v="0"/>
    <b v="0"/>
    <b v="0"/>
    <b v="0"/>
    <b v="0"/>
    <x v="1"/>
    <x v="1"/>
    <n v="0"/>
    <x v="0"/>
    <x v="0"/>
  </r>
  <r>
    <s v="E.3.16.0"/>
    <s v="BPM"/>
    <x v="9"/>
    <x v="286"/>
    <x v="286"/>
    <x v="1"/>
    <x v="283"/>
    <s v="DL"/>
    <x v="4"/>
    <m/>
    <m/>
    <s v="General"/>
    <x v="4"/>
    <m/>
    <x v="9"/>
    <s v="BPM"/>
    <x v="0"/>
    <x v="5"/>
    <x v="0"/>
    <x v="0"/>
    <s v="DM_MFG_REVENUE_MASTER"/>
    <s v="DL_HEAD_COUNT"/>
    <m/>
    <m/>
    <m/>
    <m/>
    <m/>
    <m/>
    <m/>
    <m/>
    <m/>
    <m/>
    <m/>
    <m/>
    <m/>
    <m/>
    <m/>
    <m/>
    <m/>
    <m/>
    <s v="資料清單"/>
    <x v="13"/>
    <x v="58"/>
    <x v="60"/>
    <x v="9"/>
    <e v="#N/A"/>
    <s v="DL Head count"/>
    <x v="286"/>
    <x v="1"/>
    <x v="0"/>
    <x v="283"/>
    <x v="0"/>
    <s v="IEC_STD_V10 &gt;&gt; Common &gt;&gt; AutoMetaDataDL Head count"/>
    <x v="4"/>
    <x v="0"/>
    <s v="製造直接人工人數Measure"/>
    <s v="廠區銷貨收入主檔"/>
    <n v="497"/>
    <n v="804"/>
    <n v="0"/>
    <s v=""/>
    <n v="0"/>
    <n v="0"/>
    <n v="497"/>
    <x v="166"/>
    <s v="MFG Revenue Master"/>
    <x v="77"/>
    <e v="#N/A"/>
    <x v="0"/>
    <s v="E.3.16.0:"/>
    <x v="92"/>
    <x v="92"/>
    <x v="470"/>
    <x v="286"/>
    <x v="286"/>
    <x v="275"/>
    <x v="0"/>
    <x v="0"/>
    <x v="0"/>
    <x v="4"/>
    <m/>
    <x v="0"/>
    <x v="4"/>
    <s v="MFG Revenue Master_DL Head count"/>
    <x v="808"/>
    <x v="4"/>
    <x v="0"/>
    <x v="5"/>
    <x v="0"/>
    <x v="0"/>
    <x v="0"/>
    <s v="DM_MFG_REVENUE_MASTER"/>
    <s v="DL_HEAD_COUNT"/>
    <x v="106"/>
    <x v="231"/>
    <x v="0"/>
    <n v="9"/>
    <x v="5"/>
    <x v="5"/>
    <x v="6"/>
    <s v=""/>
    <s v=""/>
    <n v="808"/>
    <s v="-808"/>
    <x v="0"/>
    <x v="0"/>
    <x v="0"/>
    <x v="286"/>
    <x v="0"/>
    <s v="製造直接人工人數"/>
    <s v=""/>
    <s v=""/>
    <x v="0"/>
    <x v="60"/>
    <m/>
    <s v="^()$"/>
    <n v="9"/>
    <x v="0"/>
    <x v="0"/>
    <x v="0"/>
    <x v="0"/>
    <x v="1"/>
    <x v="1"/>
    <b v="0"/>
    <x v="1"/>
    <x v="1"/>
    <n v="0"/>
    <x v="0"/>
    <b v="0"/>
    <b v="0"/>
    <b v="0"/>
    <b v="0"/>
    <b v="0"/>
    <b v="0"/>
    <b v="0"/>
    <b v="0"/>
    <b v="0"/>
    <b v="0"/>
    <b v="0"/>
    <x v="1"/>
    <x v="1"/>
    <n v="0"/>
    <x v="12"/>
    <x v="0"/>
  </r>
  <r>
    <s v="E.3.16.0"/>
    <s v="BPM"/>
    <x v="9"/>
    <x v="287"/>
    <x v="287"/>
    <x v="1"/>
    <x v="284"/>
    <m/>
    <x v="4"/>
    <m/>
    <m/>
    <s v="General"/>
    <x v="6"/>
    <m/>
    <x v="9"/>
    <s v="BPM"/>
    <x v="0"/>
    <x v="5"/>
    <x v="0"/>
    <x v="0"/>
    <s v="DM_MFG_REVENUE_MASTER"/>
    <s v="SITE_REVENUE"/>
    <m/>
    <m/>
    <m/>
    <m/>
    <m/>
    <m/>
    <m/>
    <m/>
    <m/>
    <m/>
    <m/>
    <m/>
    <m/>
    <m/>
    <m/>
    <m/>
    <m/>
    <m/>
    <s v="資料清單"/>
    <x v="13"/>
    <x v="59"/>
    <x v="60"/>
    <x v="9"/>
    <e v="#N/A"/>
    <s v="Site Revenue"/>
    <x v="287"/>
    <x v="1"/>
    <x v="0"/>
    <x v="284"/>
    <x v="0"/>
    <s v="IEC_STD_V10 &gt;&gt; Common &gt;&gt; AutoMetaDataSite Revenue"/>
    <x v="4"/>
    <x v="0"/>
    <s v="廠區銷貨收入Measure"/>
    <s v="廠區銷貨收入主檔"/>
    <n v="498"/>
    <n v="804"/>
    <n v="0"/>
    <s v=""/>
    <n v="0"/>
    <n v="0"/>
    <n v="498"/>
    <x v="167"/>
    <s v="MFG Revenue Master"/>
    <x v="77"/>
    <e v="#N/A"/>
    <x v="0"/>
    <s v="E.3.16.0:"/>
    <x v="93"/>
    <x v="93"/>
    <x v="470"/>
    <x v="287"/>
    <x v="287"/>
    <x v="205"/>
    <x v="0"/>
    <x v="0"/>
    <x v="0"/>
    <x v="6"/>
    <m/>
    <x v="0"/>
    <x v="4"/>
    <s v="MFG Revenue Master_Site Revenue"/>
    <x v="809"/>
    <x v="4"/>
    <x v="0"/>
    <x v="5"/>
    <x v="0"/>
    <x v="0"/>
    <x v="0"/>
    <s v="DM_MFG_REVENUE_MASTER"/>
    <s v="SITE_REVENUE"/>
    <x v="106"/>
    <x v="232"/>
    <x v="0"/>
    <n v="9"/>
    <x v="5"/>
    <x v="5"/>
    <x v="6"/>
    <s v=""/>
    <s v=""/>
    <n v="809"/>
    <s v="-809"/>
    <x v="0"/>
    <x v="0"/>
    <x v="0"/>
    <x v="287"/>
    <x v="0"/>
    <s v="廠區銷貨收入"/>
    <s v=""/>
    <s v=""/>
    <x v="0"/>
    <x v="60"/>
    <m/>
    <s v="^()$"/>
    <n v="9"/>
    <x v="0"/>
    <x v="0"/>
    <x v="0"/>
    <x v="0"/>
    <x v="1"/>
    <x v="1"/>
    <b v="0"/>
    <x v="1"/>
    <x v="1"/>
    <n v="0"/>
    <x v="0"/>
    <b v="0"/>
    <b v="0"/>
    <b v="0"/>
    <b v="0"/>
    <b v="0"/>
    <b v="0"/>
    <b v="0"/>
    <b v="0"/>
    <b v="0"/>
    <b v="0"/>
    <b v="0"/>
    <x v="1"/>
    <x v="1"/>
    <n v="0"/>
    <x v="2"/>
    <x v="0"/>
  </r>
  <r>
    <m/>
    <s v="MFG"/>
    <x v="10"/>
    <x v="330"/>
    <x v="332"/>
    <x v="163"/>
    <x v="328"/>
    <s v="投入/出貨達標率"/>
    <x v="0"/>
    <m/>
    <s v="　"/>
    <s v="General"/>
    <x v="10"/>
    <s v="　"/>
    <x v="0"/>
    <s v="MFG"/>
    <x v="7"/>
    <x v="6"/>
    <x v="27"/>
    <x v="3"/>
    <s v="INT_CPU_MONTHLY_EFFICIENCY_MASTER"/>
    <m/>
    <m/>
    <m/>
    <m/>
    <m/>
    <m/>
    <m/>
    <m/>
    <m/>
    <m/>
    <m/>
    <m/>
    <m/>
    <m/>
    <m/>
    <m/>
    <m/>
    <m/>
    <m/>
    <s v="資料清單"/>
    <x v="14"/>
    <x v="0"/>
    <x v="271"/>
    <x v="10"/>
    <s v="IEC_STD_V10 &gt;&gt; Data Standard &gt;&gt; MFG"/>
    <s v="CPU Monthly Efficiency Master"/>
    <x v="332"/>
    <x v="163"/>
    <x v="0"/>
    <x v="328"/>
    <x v="7"/>
    <s v="IEC_STD_V10 &gt;&gt; Common &gt;&gt; AutoMetaDataCPU Monthly Efficiency Master"/>
    <x v="0"/>
    <x v="0"/>
    <s v="CPU整體產出率主檔Concept"/>
    <s v="CPU整體產出率主檔"/>
    <n v="812"/>
    <n v="0"/>
    <e v="#N/A"/>
    <s v=""/>
    <n v="0"/>
    <n v="0"/>
    <n v="0"/>
    <x v="0"/>
    <s v=""/>
    <x v="0"/>
    <s v=""/>
    <x v="53"/>
    <s v="MFG:"/>
    <x v="0"/>
    <x v="0"/>
    <x v="713"/>
    <x v="330"/>
    <x v="332"/>
    <x v="318"/>
    <x v="29"/>
    <x v="0"/>
    <x v="0"/>
    <x v="0"/>
    <m/>
    <x v="0"/>
    <x v="0"/>
    <s v="CPU Monthly Efficiency Master"/>
    <x v="810"/>
    <x v="0"/>
    <x v="0"/>
    <x v="6"/>
    <x v="3"/>
    <x v="0"/>
    <x v="0"/>
    <s v="INT_CPU_MONTHLY_EFFICIENCY_MASTER"/>
    <s v=""/>
    <x v="107"/>
    <x v="0"/>
    <x v="0"/>
    <n v="0"/>
    <x v="0"/>
    <x v="0"/>
    <x v="0"/>
    <s v=""/>
    <s v=""/>
    <n v="810"/>
    <s v="-810"/>
    <x v="0"/>
    <x v="0"/>
    <x v="0"/>
    <x v="332"/>
    <x v="7"/>
    <s v="Capacity Utilization"/>
    <s v=""/>
    <s v=""/>
    <x v="0"/>
    <x v="271"/>
    <m/>
    <s v="　^()$"/>
    <n v="9"/>
    <x v="0"/>
    <x v="3"/>
    <x v="0"/>
    <x v="0"/>
    <x v="0"/>
    <x v="1"/>
    <b v="0"/>
    <x v="0"/>
    <x v="0"/>
    <n v="0"/>
    <x v="0"/>
    <b v="0"/>
    <b v="0"/>
    <b v="0"/>
    <b v="0"/>
    <b v="0"/>
    <b v="0"/>
    <b v="0"/>
    <b v="0"/>
    <b v="0"/>
    <b v="0"/>
    <b v="0"/>
    <x v="1"/>
    <x v="1"/>
    <n v="0"/>
    <x v="7"/>
    <x v="0"/>
  </r>
  <r>
    <m/>
    <s v="MFG"/>
    <x v="10"/>
    <x v="331"/>
    <x v="333"/>
    <x v="164"/>
    <x v="329"/>
    <s v="格式 YYYY-MM"/>
    <x v="2"/>
    <s v="OEE Analysis Master_Production date"/>
    <m/>
    <s v="General"/>
    <x v="3"/>
    <m/>
    <x v="0"/>
    <s v="MFG"/>
    <x v="7"/>
    <x v="6"/>
    <x v="0"/>
    <x v="0"/>
    <s v="INT_CPU_MONTHLY_EFFICIENCY_MASTER"/>
    <s v="PRODUCTION_DATE"/>
    <m/>
    <m/>
    <m/>
    <m/>
    <m/>
    <m/>
    <m/>
    <m/>
    <m/>
    <m/>
    <m/>
    <m/>
    <m/>
    <m/>
    <m/>
    <m/>
    <m/>
    <m/>
    <s v="資料清單"/>
    <x v="14"/>
    <x v="1"/>
    <x v="272"/>
    <x v="10"/>
    <s v="IEC_STD_V10 &gt;&gt; Data Standard &gt;&gt; MFG"/>
    <s v="Production date"/>
    <x v="333"/>
    <x v="164"/>
    <x v="0"/>
    <x v="329"/>
    <x v="7"/>
    <s v="IEC_STD_V10 &gt;&gt; Common &gt;&gt; AutoMetaDataProduction date"/>
    <x v="2"/>
    <x v="0"/>
    <s v="生產日期Relationship"/>
    <s v="CPU整體產出率主檔"/>
    <n v="813"/>
    <n v="812"/>
    <n v="0"/>
    <s v=""/>
    <n v="0"/>
    <e v="#N/A"/>
    <e v="#N/A"/>
    <x v="168"/>
    <s v="CPU Monthly Efficiency Master"/>
    <x v="78"/>
    <s v="IEC_STD_V10 &gt;&gt; Data Standard &gt;&gt; MFG &gt;&gt; CPU Monthly Efficiency Master"/>
    <x v="0"/>
    <s v="MFG:"/>
    <x v="1"/>
    <x v="1"/>
    <x v="714"/>
    <x v="331"/>
    <x v="333"/>
    <x v="319"/>
    <x v="0"/>
    <x v="0"/>
    <x v="0"/>
    <x v="3"/>
    <m/>
    <x v="0"/>
    <x v="2"/>
    <s v="CPU Monthly Efficiency Master_Production date"/>
    <x v="811"/>
    <x v="2"/>
    <x v="0"/>
    <x v="6"/>
    <x v="3"/>
    <x v="0"/>
    <x v="0"/>
    <s v="INT_CPU_MONTHLY_EFFICIENCY_MASTER"/>
    <s v="PRODUCTION_DATE"/>
    <x v="107"/>
    <x v="268"/>
    <x v="0"/>
    <n v="0"/>
    <x v="0"/>
    <x v="0"/>
    <x v="3"/>
    <s v=""/>
    <s v=""/>
    <n v="811"/>
    <s v="-811"/>
    <x v="0"/>
    <x v="0"/>
    <x v="0"/>
    <x v="333"/>
    <x v="7"/>
    <s v="有排程及生產的日期（西元年月）"/>
    <s v=""/>
    <s v=""/>
    <x v="0"/>
    <x v="272"/>
    <m/>
    <s v="^()$"/>
    <n v="9"/>
    <x v="0"/>
    <x v="3"/>
    <x v="0"/>
    <x v="0"/>
    <x v="0"/>
    <x v="1"/>
    <b v="0"/>
    <x v="0"/>
    <x v="1"/>
    <n v="0"/>
    <x v="0"/>
    <b v="0"/>
    <b v="0"/>
    <b v="0"/>
    <b v="0"/>
    <b v="0"/>
    <b v="0"/>
    <b v="0"/>
    <b v="0"/>
    <b v="1"/>
    <b v="0"/>
    <b v="0"/>
    <x v="0"/>
    <x v="5"/>
    <n v="1"/>
    <x v="18"/>
    <x v="0"/>
  </r>
  <r>
    <m/>
    <s v="MFG"/>
    <x v="10"/>
    <x v="322"/>
    <x v="232"/>
    <x v="165"/>
    <x v="330"/>
    <s v="Ex: IPT;TAO"/>
    <x v="2"/>
    <s v="OEE Analysis Master_Site"/>
    <m/>
    <s v="General"/>
    <x v="9"/>
    <m/>
    <x v="0"/>
    <s v="MFG"/>
    <x v="7"/>
    <x v="6"/>
    <x v="0"/>
    <x v="0"/>
    <s v="INT_CPU_MONTHLY_EFFICIENCY_MASTER"/>
    <s v="SITE"/>
    <m/>
    <m/>
    <m/>
    <m/>
    <m/>
    <m/>
    <m/>
    <m/>
    <m/>
    <m/>
    <m/>
    <m/>
    <m/>
    <m/>
    <m/>
    <m/>
    <m/>
    <m/>
    <s v="資料清單"/>
    <x v="14"/>
    <x v="2"/>
    <x v="273"/>
    <x v="10"/>
    <s v="IEC_STD_V10 &gt;&gt; Data Standard &gt;&gt; MFG"/>
    <s v="Site"/>
    <x v="232"/>
    <x v="165"/>
    <x v="0"/>
    <x v="330"/>
    <x v="7"/>
    <s v="IEC_STD_V10 &gt;&gt; Common &gt;&gt; AutoMetaDataSite"/>
    <x v="2"/>
    <x v="0"/>
    <s v="廠別Relationship"/>
    <s v="CPU整體產出率主檔"/>
    <n v="408"/>
    <n v="812"/>
    <n v="0"/>
    <s v=""/>
    <n v="0"/>
    <e v="#N/A"/>
    <e v="#N/A"/>
    <x v="169"/>
    <s v="CPU Monthly Efficiency Master"/>
    <x v="78"/>
    <s v="IEC_STD_V10 &gt;&gt; Data Standard &gt;&gt; MFG &gt;&gt; CPU Monthly Efficiency Master"/>
    <x v="0"/>
    <s v="MFG:"/>
    <x v="2"/>
    <x v="2"/>
    <x v="715"/>
    <x v="322"/>
    <x v="232"/>
    <x v="320"/>
    <x v="0"/>
    <x v="0"/>
    <x v="0"/>
    <x v="8"/>
    <m/>
    <x v="0"/>
    <x v="2"/>
    <s v="CPU Monthly Efficiency Master_Site"/>
    <x v="812"/>
    <x v="2"/>
    <x v="0"/>
    <x v="6"/>
    <x v="3"/>
    <x v="0"/>
    <x v="0"/>
    <s v="INT_CPU_MONTHLY_EFFICIENCY_MASTER"/>
    <s v="SITE"/>
    <x v="107"/>
    <x v="187"/>
    <x v="0"/>
    <n v="0"/>
    <x v="0"/>
    <x v="0"/>
    <x v="3"/>
    <s v=""/>
    <s v=""/>
    <n v="812"/>
    <s v="-812"/>
    <x v="0"/>
    <x v="0"/>
    <x v="0"/>
    <x v="232"/>
    <x v="7"/>
    <s v="EBG各廠廠別名稱"/>
    <s v=""/>
    <s v=""/>
    <x v="0"/>
    <x v="273"/>
    <m/>
    <s v="^()$"/>
    <n v="9"/>
    <x v="0"/>
    <x v="3"/>
    <x v="0"/>
    <x v="0"/>
    <x v="1"/>
    <x v="1"/>
    <b v="0"/>
    <x v="0"/>
    <x v="1"/>
    <n v="0"/>
    <x v="0"/>
    <b v="0"/>
    <b v="0"/>
    <b v="0"/>
    <b v="0"/>
    <b v="1"/>
    <b v="0"/>
    <b v="0"/>
    <b v="0"/>
    <b v="1"/>
    <b v="0"/>
    <b v="0"/>
    <x v="0"/>
    <x v="6"/>
    <n v="1"/>
    <x v="43"/>
    <x v="0"/>
  </r>
  <r>
    <m/>
    <s v="MFG"/>
    <x v="10"/>
    <x v="332"/>
    <x v="334"/>
    <x v="166"/>
    <x v="331"/>
    <s v="總公式：應出勤人數（臨時工+正式工）*10hrs*開線天數_x000a__x000a_1.（應出勤人數=（成制一部和物料管理三課）臨時工+正式工 的DL+ 產線借入工or－產線借出人力）_x000a_2.開線天數=(正常出勤天數+加班天數）_x000a_邏輯：_x000a_正式成制一部正式工人力： headcount Allocation系統／成制一部／當月DL TOTAＬ人力_x000a_正式物料管理三課人力： headcount Allocation系統／物料管理三課人力／當月DL TOTAＬ人力_x000a_臨時工人力：需手動KEY IN_x000a_開線天數=(正常出勤天數+加班天數）需手動KEY入_x000a_借入人力：需手動KEY IN_x000a_借出人力：需手動KEY IN"/>
    <x v="1"/>
    <m/>
    <m/>
    <s v="General"/>
    <x v="4"/>
    <m/>
    <x v="0"/>
    <s v="MFG"/>
    <x v="7"/>
    <x v="6"/>
    <x v="0"/>
    <x v="4"/>
    <s v="INT_CPU_MONTHLY_EFFICIENCY_MASTER"/>
    <s v="CPU_FULL_LOAD_HOURS"/>
    <m/>
    <m/>
    <m/>
    <m/>
    <m/>
    <m/>
    <m/>
    <m/>
    <m/>
    <m/>
    <m/>
    <m/>
    <m/>
    <m/>
    <m/>
    <m/>
    <m/>
    <m/>
    <s v="資料清單"/>
    <x v="14"/>
    <x v="3"/>
    <x v="274"/>
    <x v="10"/>
    <s v="IEC_STD_V10 &gt;&gt; Data Standard &gt;&gt; MFG"/>
    <s v="CPU Full load hours"/>
    <x v="334"/>
    <x v="166"/>
    <x v="0"/>
    <x v="331"/>
    <x v="7"/>
    <s v="IEC_STD_V10 &gt;&gt; Common &gt;&gt; AutoMetaDataCPU Full load hours"/>
    <x v="1"/>
    <x v="0"/>
    <s v="CPU 滿載工時(h)Property"/>
    <s v="CPU整體產出率主檔"/>
    <n v="815"/>
    <n v="812"/>
    <n v="0"/>
    <s v="CPU Full load hours"/>
    <n v="1"/>
    <n v="0"/>
    <n v="0"/>
    <x v="0"/>
    <s v="CPU Monthly Efficiency Master"/>
    <x v="78"/>
    <s v="IEC_STD_V10 &gt;&gt; Data Standard &gt;&gt; MFG &gt;&gt; CPU Monthly Efficiency Master"/>
    <x v="0"/>
    <s v="MFG:"/>
    <x v="3"/>
    <x v="3"/>
    <x v="716"/>
    <x v="332"/>
    <x v="334"/>
    <x v="321"/>
    <x v="0"/>
    <x v="3"/>
    <x v="0"/>
    <x v="4"/>
    <m/>
    <x v="0"/>
    <x v="1"/>
    <s v="CPU Monthly Efficiency Master_CPU Full load hours"/>
    <x v="813"/>
    <x v="1"/>
    <x v="0"/>
    <x v="6"/>
    <x v="3"/>
    <x v="0"/>
    <x v="0"/>
    <s v="INT_CPU_MONTHLY_EFFICIENCY_MASTER"/>
    <s v="CPU_FULL_LOAD_HOURS"/>
    <x v="107"/>
    <x v="269"/>
    <x v="0"/>
    <n v="0"/>
    <x v="0"/>
    <x v="0"/>
    <x v="0"/>
    <s v=""/>
    <s v=""/>
    <n v="813"/>
    <s v="-813"/>
    <x v="0"/>
    <x v="0"/>
    <x v="0"/>
    <x v="334"/>
    <x v="7"/>
    <s v="可用總時間"/>
    <s v="headcount allcation 系統： http://10.99.173.21/headcount/Default.aspx"/>
    <s v="HEADCOUNT ALLCATION 系統： HTTP://10.99.173.21/HEADCOUNT/DEFAULT.ASPX"/>
    <x v="3"/>
    <x v="274"/>
    <m/>
    <s v="^(headcount allcation 系統： http://10.99.173.21/headcount/Default.aspx|HEADCOUNT ALLCATION 系統： HTTP://10.99.173.21/HEADCOUNT/DEFAULT.ASPX)$"/>
    <n v="9"/>
    <x v="0"/>
    <x v="3"/>
    <x v="0"/>
    <x v="0"/>
    <x v="0"/>
    <x v="0"/>
    <b v="1"/>
    <x v="0"/>
    <x v="1"/>
    <n v="0"/>
    <x v="0"/>
    <b v="0"/>
    <b v="0"/>
    <b v="0"/>
    <b v="0"/>
    <b v="0"/>
    <b v="0"/>
    <b v="0"/>
    <b v="0"/>
    <b v="0"/>
    <b v="0"/>
    <b v="0"/>
    <x v="1"/>
    <x v="1"/>
    <n v="0"/>
    <x v="5"/>
    <x v="0"/>
  </r>
  <r>
    <m/>
    <s v="MFG"/>
    <x v="10"/>
    <x v="333"/>
    <x v="335"/>
    <x v="167"/>
    <x v="332"/>
    <s v="實際投入工時= （成制一部和物料管理三課）當月臨時工+正式工DL 出勤工時+產線借入工時-產線借出工時_x000a__x000a_一.正式工出勤工時_x000a_１.月頭WORKSHOP　DOWN出上月考勤明細EXCEL表：_x000a_２.篩選　直間接（選DL)/課（選CPU一～四課　物料管理三課）_x000a_３.正式工直接人力投入工時：出勤時數＋平日加班時數＋雙休日加班時數＋國定假日加班時數_x000a_二.臨時工工時：需手動KEY IN_x000a_三.借入工時：需手動KEY IN_x000a_     借出工時：需手動KEY IN"/>
    <x v="1"/>
    <m/>
    <m/>
    <s v="General"/>
    <x v="4"/>
    <m/>
    <x v="0"/>
    <s v="MFG"/>
    <x v="7"/>
    <x v="6"/>
    <x v="0"/>
    <x v="5"/>
    <s v="INT_CPU_MONTHLY_EFFICIENCY_MASTER"/>
    <s v="CPU_INPUT_WORK_HOURS"/>
    <m/>
    <m/>
    <m/>
    <m/>
    <m/>
    <m/>
    <m/>
    <m/>
    <m/>
    <m/>
    <m/>
    <m/>
    <m/>
    <m/>
    <m/>
    <m/>
    <m/>
    <m/>
    <s v="資料清單"/>
    <x v="14"/>
    <x v="4"/>
    <x v="275"/>
    <x v="10"/>
    <s v="IEC_STD_V10 &gt;&gt; Data Standard &gt;&gt; MFG"/>
    <s v="CPU Input work hours"/>
    <x v="335"/>
    <x v="167"/>
    <x v="0"/>
    <x v="332"/>
    <x v="7"/>
    <s v="IEC_STD_V10 &gt;&gt; Common &gt;&gt; AutoMetaDataCPU Input work hours"/>
    <x v="1"/>
    <x v="0"/>
    <s v="CPU 投入工時(h)Property"/>
    <s v="CPU整體產出率主檔"/>
    <n v="816"/>
    <n v="812"/>
    <n v="0"/>
    <s v="CPU Input work hours"/>
    <n v="1"/>
    <n v="0"/>
    <n v="0"/>
    <x v="0"/>
    <s v="CPU Monthly Efficiency Master"/>
    <x v="78"/>
    <s v="IEC_STD_V10 &gt;&gt; Data Standard &gt;&gt; MFG &gt;&gt; CPU Monthly Efficiency Master"/>
    <x v="0"/>
    <s v="MFG:"/>
    <x v="4"/>
    <x v="4"/>
    <x v="717"/>
    <x v="333"/>
    <x v="335"/>
    <x v="322"/>
    <x v="0"/>
    <x v="4"/>
    <x v="0"/>
    <x v="4"/>
    <m/>
    <x v="0"/>
    <x v="1"/>
    <s v="CPU Monthly Efficiency Master_CPU Input work hours"/>
    <x v="814"/>
    <x v="1"/>
    <x v="0"/>
    <x v="6"/>
    <x v="3"/>
    <x v="0"/>
    <x v="0"/>
    <s v="INT_CPU_MONTHLY_EFFICIENCY_MASTER"/>
    <s v="CPU_INPUT_WORK_HOURS"/>
    <x v="107"/>
    <x v="270"/>
    <x v="0"/>
    <n v="0"/>
    <x v="0"/>
    <x v="0"/>
    <x v="0"/>
    <s v=""/>
    <s v=""/>
    <n v="814"/>
    <s v="-814"/>
    <x v="0"/>
    <x v="0"/>
    <x v="0"/>
    <x v="335"/>
    <x v="7"/>
    <s v="實際投入工時"/>
    <s v="正式工出勤工時來源於Workshop"/>
    <s v="正式工出勤工時來源於WORKSHOP"/>
    <x v="4"/>
    <x v="275"/>
    <m/>
    <s v="^(正式工出勤工時來源於Workshop|正式工出勤工時來源於WORKSHOP)$"/>
    <n v="9"/>
    <x v="0"/>
    <x v="3"/>
    <x v="0"/>
    <x v="0"/>
    <x v="0"/>
    <x v="0"/>
    <b v="1"/>
    <x v="0"/>
    <x v="1"/>
    <n v="0"/>
    <x v="0"/>
    <b v="0"/>
    <b v="0"/>
    <b v="0"/>
    <b v="0"/>
    <b v="0"/>
    <b v="0"/>
    <b v="0"/>
    <b v="0"/>
    <b v="0"/>
    <b v="0"/>
    <b v="0"/>
    <x v="1"/>
    <x v="1"/>
    <n v="0"/>
    <x v="6"/>
    <x v="0"/>
  </r>
  <r>
    <m/>
    <s v="MFG"/>
    <x v="10"/>
    <x v="334"/>
    <x v="336"/>
    <x v="168"/>
    <x v="333"/>
    <s v="每月自動報表(Efficiency_Summary)_x000a_1.表格 IPT-FG 視窗中篩選 L 欄篩選出“S2&quot;_x000a_                                               F欄 篩選出“CPU&quot; “OPT&quot; “RACK&quot; (除“FRU”外的其他）_x000a_2.表格中IPT-SA視窗中篩選  L 欄篩選出“S2&quot;_x000a_3.IPT-FG視窗&amp;IPT-SA視窗 兩個視窗中的F欄資料加總"/>
    <x v="1"/>
    <m/>
    <m/>
    <s v="General"/>
    <x v="4"/>
    <m/>
    <x v="0"/>
    <s v="MFG"/>
    <x v="7"/>
    <x v="6"/>
    <x v="0"/>
    <x v="0"/>
    <s v="INT_CPU_MONTHLY_EFFICIENCY_MASTER"/>
    <s v="CPU_OUTPUT_HOURS"/>
    <m/>
    <m/>
    <m/>
    <m/>
    <m/>
    <m/>
    <m/>
    <m/>
    <m/>
    <m/>
    <m/>
    <m/>
    <m/>
    <m/>
    <m/>
    <m/>
    <m/>
    <m/>
    <s v="資料清單"/>
    <x v="14"/>
    <x v="5"/>
    <x v="276"/>
    <x v="10"/>
    <s v="IEC_STD_V10 &gt;&gt; Data Standard &gt;&gt; MFG"/>
    <s v="CPU Output hours"/>
    <x v="336"/>
    <x v="168"/>
    <x v="0"/>
    <x v="333"/>
    <x v="7"/>
    <s v="IEC_STD_V10 &gt;&gt; Common &gt;&gt; AutoMetaDataCPU Output hours"/>
    <x v="1"/>
    <x v="0"/>
    <s v="CPU 產出工時(h)Property"/>
    <s v="CPU整體產出率主檔"/>
    <n v="817"/>
    <n v="812"/>
    <n v="0"/>
    <s v="CPU Output hours"/>
    <n v="1"/>
    <n v="0"/>
    <n v="0"/>
    <x v="0"/>
    <s v="CPU Monthly Efficiency Master"/>
    <x v="78"/>
    <s v="IEC_STD_V10 &gt;&gt; Data Standard &gt;&gt; MFG &gt;&gt; CPU Monthly Efficiency Master"/>
    <x v="0"/>
    <s v="MFG:"/>
    <x v="5"/>
    <x v="5"/>
    <x v="718"/>
    <x v="334"/>
    <x v="336"/>
    <x v="323"/>
    <x v="0"/>
    <x v="0"/>
    <x v="0"/>
    <x v="4"/>
    <m/>
    <x v="0"/>
    <x v="1"/>
    <s v="CPU Monthly Efficiency Master_CPU Output hours"/>
    <x v="815"/>
    <x v="1"/>
    <x v="0"/>
    <x v="6"/>
    <x v="3"/>
    <x v="0"/>
    <x v="0"/>
    <s v="INT_CPU_MONTHLY_EFFICIENCY_MASTER"/>
    <s v="CPU_OUTPUT_HOURS"/>
    <x v="107"/>
    <x v="271"/>
    <x v="0"/>
    <n v="0"/>
    <x v="0"/>
    <x v="0"/>
    <x v="0"/>
    <s v=""/>
    <s v=""/>
    <n v="815"/>
    <s v="-815"/>
    <x v="0"/>
    <x v="0"/>
    <x v="0"/>
    <x v="336"/>
    <x v="7"/>
    <s v="產出工時"/>
    <s v=""/>
    <s v=""/>
    <x v="0"/>
    <x v="276"/>
    <m/>
    <s v="^()$"/>
    <n v="9"/>
    <x v="0"/>
    <x v="3"/>
    <x v="0"/>
    <x v="0"/>
    <x v="0"/>
    <x v="1"/>
    <b v="0"/>
    <x v="0"/>
    <x v="1"/>
    <n v="0"/>
    <x v="0"/>
    <b v="0"/>
    <b v="0"/>
    <b v="0"/>
    <b v="0"/>
    <b v="0"/>
    <b v="0"/>
    <b v="0"/>
    <b v="0"/>
    <b v="0"/>
    <b v="0"/>
    <b v="0"/>
    <x v="1"/>
    <x v="1"/>
    <n v="0"/>
    <x v="11"/>
    <x v="0"/>
  </r>
  <r>
    <m/>
    <s v="MFG"/>
    <x v="10"/>
    <x v="335"/>
    <x v="337"/>
    <x v="169"/>
    <x v="334"/>
    <s v="Qty數量來源: 3.5.6.3  整體報廢金額分析 (milly 每月會上傳）"/>
    <x v="1"/>
    <m/>
    <m/>
    <s v="General"/>
    <x v="4"/>
    <m/>
    <x v="0"/>
    <s v="MFG"/>
    <x v="7"/>
    <x v="6"/>
    <x v="0"/>
    <x v="0"/>
    <s v="INT_CPU_MONTHLY_EFFICIENCY_MASTER"/>
    <s v="CPU_OUTPUT_QTY"/>
    <m/>
    <m/>
    <m/>
    <m/>
    <m/>
    <m/>
    <m/>
    <m/>
    <m/>
    <m/>
    <m/>
    <m/>
    <m/>
    <m/>
    <m/>
    <m/>
    <m/>
    <m/>
    <s v="資料清單"/>
    <x v="14"/>
    <x v="6"/>
    <x v="277"/>
    <x v="10"/>
    <s v="IEC_STD_V10 &gt;&gt; Data Standard &gt;&gt; MFG"/>
    <s v="CPU Output QTY"/>
    <x v="337"/>
    <x v="169"/>
    <x v="0"/>
    <x v="334"/>
    <x v="7"/>
    <s v="IEC_STD_V10 &gt;&gt; Common &gt;&gt; AutoMetaDataCPU Output QTY"/>
    <x v="1"/>
    <x v="0"/>
    <s v="CPU 實際產出(U)Property"/>
    <s v="CPU整體產出率主檔"/>
    <n v="818"/>
    <n v="812"/>
    <n v="0"/>
    <s v="CPU Output QTY"/>
    <n v="1"/>
    <n v="0"/>
    <n v="0"/>
    <x v="0"/>
    <s v="CPU Monthly Efficiency Master"/>
    <x v="78"/>
    <s v="IEC_STD_V10 &gt;&gt; Data Standard &gt;&gt; MFG &gt;&gt; CPU Monthly Efficiency Master"/>
    <x v="0"/>
    <s v="MFG:"/>
    <x v="6"/>
    <x v="6"/>
    <x v="719"/>
    <x v="335"/>
    <x v="337"/>
    <x v="324"/>
    <x v="0"/>
    <x v="0"/>
    <x v="0"/>
    <x v="4"/>
    <m/>
    <x v="0"/>
    <x v="1"/>
    <s v="CPU Monthly Efficiency Master_CPU Output QTY"/>
    <x v="816"/>
    <x v="1"/>
    <x v="0"/>
    <x v="6"/>
    <x v="3"/>
    <x v="0"/>
    <x v="0"/>
    <s v="INT_CPU_MONTHLY_EFFICIENCY_MASTER"/>
    <s v="CPU_OUTPUT_QTY"/>
    <x v="107"/>
    <x v="272"/>
    <x v="0"/>
    <n v="0"/>
    <x v="0"/>
    <x v="0"/>
    <x v="0"/>
    <s v=""/>
    <s v=""/>
    <n v="816"/>
    <s v="-816"/>
    <x v="0"/>
    <x v="0"/>
    <x v="0"/>
    <x v="337"/>
    <x v="7"/>
    <s v="產出數量"/>
    <s v=""/>
    <s v=""/>
    <x v="0"/>
    <x v="277"/>
    <m/>
    <s v="^()$"/>
    <n v="9"/>
    <x v="0"/>
    <x v="3"/>
    <x v="0"/>
    <x v="0"/>
    <x v="0"/>
    <x v="1"/>
    <b v="0"/>
    <x v="0"/>
    <x v="1"/>
    <n v="0"/>
    <x v="0"/>
    <b v="0"/>
    <b v="0"/>
    <b v="0"/>
    <b v="0"/>
    <b v="0"/>
    <b v="0"/>
    <b v="0"/>
    <b v="0"/>
    <b v="0"/>
    <b v="0"/>
    <b v="0"/>
    <x v="1"/>
    <x v="1"/>
    <n v="0"/>
    <x v="0"/>
    <x v="0"/>
  </r>
  <r>
    <m/>
    <s v="MFG"/>
    <x v="10"/>
    <x v="336"/>
    <x v="338"/>
    <x v="170"/>
    <x v="335"/>
    <s v="投入工時/滿載工時"/>
    <x v="1"/>
    <m/>
    <s v="CPU Monthly Efficiency Master_CPU Input work hours;CPU Monthly Efficiency Master_CPU Full load hours"/>
    <s v="General"/>
    <x v="5"/>
    <m/>
    <x v="0"/>
    <s v="MFG"/>
    <x v="7"/>
    <x v="6"/>
    <x v="0"/>
    <x v="0"/>
    <s v="INT_CPU_MONTHLY_EFFICIENCY_MASTER"/>
    <s v="CPU_EQUIPMENT_UTILIZATION"/>
    <m/>
    <m/>
    <m/>
    <m/>
    <m/>
    <m/>
    <m/>
    <m/>
    <m/>
    <m/>
    <m/>
    <m/>
    <m/>
    <m/>
    <m/>
    <m/>
    <m/>
    <m/>
    <s v="資料清單"/>
    <x v="14"/>
    <x v="7"/>
    <x v="278"/>
    <x v="10"/>
    <s v="IEC_STD_V10 &gt;&gt; Data Standard &gt;&gt; MFG"/>
    <s v="CPU Equipment Utilization"/>
    <x v="338"/>
    <x v="170"/>
    <x v="0"/>
    <x v="335"/>
    <x v="7"/>
    <s v="IEC_STD_V10 &gt;&gt; Common &gt;&gt; AutoMetaDataCPU Equipment Utilization"/>
    <x v="1"/>
    <x v="0"/>
    <s v="開線率Property"/>
    <s v="CPU整體產出率主檔"/>
    <n v="819"/>
    <n v="812"/>
    <e v="#N/A"/>
    <s v="CPU Equipment Utilization"/>
    <n v="1"/>
    <n v="0"/>
    <n v="0"/>
    <x v="0"/>
    <s v="CPU Monthly Efficiency Master"/>
    <x v="78"/>
    <s v="IEC_STD_V10 &gt;&gt; Data Standard &gt;&gt; MFG &gt;&gt; CPU Monthly Efficiency Master"/>
    <x v="56"/>
    <s v="MFG:"/>
    <x v="7"/>
    <x v="7"/>
    <x v="720"/>
    <x v="336"/>
    <x v="338"/>
    <x v="325"/>
    <x v="0"/>
    <x v="0"/>
    <x v="0"/>
    <x v="5"/>
    <m/>
    <x v="0"/>
    <x v="1"/>
    <s v="CPU Monthly Efficiency Master_CPU Equipment Utilization"/>
    <x v="817"/>
    <x v="1"/>
    <x v="0"/>
    <x v="6"/>
    <x v="3"/>
    <x v="0"/>
    <x v="0"/>
    <s v="INT_CPU_MONTHLY_EFFICIENCY_MASTER"/>
    <s v="CPU_EQUIPMENT_UTILIZATION"/>
    <x v="107"/>
    <x v="273"/>
    <x v="0"/>
    <n v="0"/>
    <x v="0"/>
    <x v="0"/>
    <x v="0"/>
    <s v=""/>
    <s v=""/>
    <n v="817"/>
    <s v="-817"/>
    <x v="0"/>
    <x v="0"/>
    <x v="0"/>
    <x v="338"/>
    <x v="7"/>
    <s v="開線率"/>
    <s v=""/>
    <s v=""/>
    <x v="0"/>
    <x v="278"/>
    <m/>
    <s v="^()$"/>
    <n v="9"/>
    <x v="0"/>
    <x v="3"/>
    <x v="0"/>
    <x v="0"/>
    <x v="0"/>
    <x v="1"/>
    <b v="0"/>
    <x v="0"/>
    <x v="1"/>
    <n v="0"/>
    <x v="0"/>
    <b v="0"/>
    <b v="0"/>
    <b v="0"/>
    <b v="0"/>
    <b v="0"/>
    <b v="0"/>
    <b v="0"/>
    <b v="0"/>
    <b v="0"/>
    <b v="0"/>
    <b v="0"/>
    <x v="1"/>
    <x v="1"/>
    <n v="0"/>
    <x v="4"/>
    <x v="0"/>
  </r>
  <r>
    <m/>
    <s v="MFG"/>
    <x v="10"/>
    <x v="337"/>
    <x v="339"/>
    <x v="171"/>
    <x v="336"/>
    <s v="產出工時/投入工時"/>
    <x v="1"/>
    <m/>
    <s v="CPU Monthly Efficiency Master_CPU Input work hours;CPU Monthly Efficiency Master_CPU Output hours"/>
    <s v="General"/>
    <x v="5"/>
    <m/>
    <x v="0"/>
    <s v="MFG"/>
    <x v="7"/>
    <x v="6"/>
    <x v="0"/>
    <x v="0"/>
    <s v="INT_CPU_MONTHLY_EFFICIENCY_MASTER"/>
    <s v="CPU_PRODUCTION_EFFICIENCY"/>
    <m/>
    <m/>
    <m/>
    <m/>
    <m/>
    <m/>
    <m/>
    <m/>
    <m/>
    <m/>
    <m/>
    <m/>
    <m/>
    <m/>
    <m/>
    <m/>
    <m/>
    <m/>
    <s v="資料清單"/>
    <x v="14"/>
    <x v="8"/>
    <x v="279"/>
    <x v="10"/>
    <s v="IEC_STD_V10 &gt;&gt; Data Standard &gt;&gt; MFG"/>
    <s v="CPU Production Efficiency"/>
    <x v="339"/>
    <x v="171"/>
    <x v="0"/>
    <x v="336"/>
    <x v="7"/>
    <s v="IEC_STD_V10 &gt;&gt; Common &gt;&gt; AutoMetaDataCPU Production Efficiency"/>
    <x v="1"/>
    <x v="0"/>
    <s v="生產效率Property"/>
    <s v="CPU整體產出率主檔"/>
    <n v="820"/>
    <n v="812"/>
    <e v="#N/A"/>
    <s v="CPU Production Efficiency"/>
    <n v="1"/>
    <n v="0"/>
    <n v="0"/>
    <x v="0"/>
    <s v="CPU Monthly Efficiency Master"/>
    <x v="78"/>
    <s v="IEC_STD_V10 &gt;&gt; Data Standard &gt;&gt; MFG &gt;&gt; CPU Monthly Efficiency Master"/>
    <x v="57"/>
    <s v="MFG:"/>
    <x v="8"/>
    <x v="8"/>
    <x v="721"/>
    <x v="337"/>
    <x v="339"/>
    <x v="326"/>
    <x v="0"/>
    <x v="0"/>
    <x v="0"/>
    <x v="5"/>
    <m/>
    <x v="0"/>
    <x v="1"/>
    <s v="CPU Monthly Efficiency Master_CPU Production Efficiency"/>
    <x v="818"/>
    <x v="1"/>
    <x v="0"/>
    <x v="6"/>
    <x v="3"/>
    <x v="0"/>
    <x v="0"/>
    <s v="INT_CPU_MONTHLY_EFFICIENCY_MASTER"/>
    <s v="CPU_PRODUCTION_EFFICIENCY"/>
    <x v="107"/>
    <x v="274"/>
    <x v="0"/>
    <n v="0"/>
    <x v="0"/>
    <x v="0"/>
    <x v="0"/>
    <s v=""/>
    <s v=""/>
    <n v="818"/>
    <s v="-818"/>
    <x v="0"/>
    <x v="0"/>
    <x v="0"/>
    <x v="339"/>
    <x v="7"/>
    <s v="生產效率"/>
    <s v=""/>
    <s v=""/>
    <x v="0"/>
    <x v="279"/>
    <m/>
    <s v="^()$"/>
    <n v="9"/>
    <x v="0"/>
    <x v="3"/>
    <x v="0"/>
    <x v="0"/>
    <x v="0"/>
    <x v="1"/>
    <b v="0"/>
    <x v="0"/>
    <x v="1"/>
    <n v="0"/>
    <x v="0"/>
    <b v="0"/>
    <b v="0"/>
    <b v="0"/>
    <b v="0"/>
    <b v="1"/>
    <b v="0"/>
    <b v="0"/>
    <b v="0"/>
    <b v="0"/>
    <b v="0"/>
    <b v="0"/>
    <x v="0"/>
    <x v="2"/>
    <n v="0"/>
    <x v="4"/>
    <x v="0"/>
  </r>
  <r>
    <m/>
    <s v="MFG"/>
    <x v="10"/>
    <x v="338"/>
    <x v="340"/>
    <x v="172"/>
    <x v="337"/>
    <s v="開線率*生產效率"/>
    <x v="1"/>
    <m/>
    <s v="CPU Monthly Efficiency Master_CPU Equipment Utilization;CPU Monthly Efficiency Master_CPU Production Efficiency"/>
    <s v="General"/>
    <x v="5"/>
    <m/>
    <x v="0"/>
    <s v="MFG"/>
    <x v="7"/>
    <x v="6"/>
    <x v="0"/>
    <x v="0"/>
    <s v="INT_CPU_MONTHLY_EFFICIENCY_MASTER"/>
    <s v="CPU_OVERALL_PRODUCTION_EFFICIENCY"/>
    <m/>
    <m/>
    <m/>
    <m/>
    <m/>
    <m/>
    <m/>
    <m/>
    <m/>
    <m/>
    <m/>
    <m/>
    <m/>
    <m/>
    <m/>
    <m/>
    <m/>
    <m/>
    <s v="資料清單"/>
    <x v="14"/>
    <x v="9"/>
    <x v="280"/>
    <x v="10"/>
    <s v="IEC_STD_V10 &gt;&gt; Data Standard &gt;&gt; MFG"/>
    <s v="CPU Overall Production efficiency"/>
    <x v="340"/>
    <x v="172"/>
    <x v="0"/>
    <x v="337"/>
    <x v="7"/>
    <s v="IEC_STD_V10 &gt;&gt; Common &gt;&gt; AutoMetaDataCPU Overall Production efficiency"/>
    <x v="1"/>
    <x v="0"/>
    <s v="整體產出率Property"/>
    <s v="CPU整體產出率主檔"/>
    <n v="821"/>
    <n v="812"/>
    <e v="#N/A"/>
    <s v="CPU Overall Production efficiency"/>
    <n v="1"/>
    <n v="0"/>
    <n v="0"/>
    <x v="0"/>
    <s v="CPU Monthly Efficiency Master"/>
    <x v="78"/>
    <s v="IEC_STD_V10 &gt;&gt; Data Standard &gt;&gt; MFG &gt;&gt; CPU Monthly Efficiency Master"/>
    <x v="58"/>
    <s v="MFG:"/>
    <x v="9"/>
    <x v="9"/>
    <x v="722"/>
    <x v="338"/>
    <x v="340"/>
    <x v="327"/>
    <x v="0"/>
    <x v="0"/>
    <x v="0"/>
    <x v="5"/>
    <m/>
    <x v="0"/>
    <x v="1"/>
    <s v="CPU Monthly Efficiency Master_CPU Overall Production efficiency"/>
    <x v="819"/>
    <x v="1"/>
    <x v="0"/>
    <x v="6"/>
    <x v="3"/>
    <x v="0"/>
    <x v="0"/>
    <s v="INT_CPU_MONTHLY_EFFICIENCY_MASTER"/>
    <s v="CPU_OVERALL_PRODUCTION_EFFICIENCY"/>
    <x v="107"/>
    <x v="275"/>
    <x v="0"/>
    <n v="0"/>
    <x v="0"/>
    <x v="0"/>
    <x v="0"/>
    <s v=""/>
    <s v=""/>
    <n v="819"/>
    <s v="-819"/>
    <x v="0"/>
    <x v="0"/>
    <x v="0"/>
    <x v="340"/>
    <x v="7"/>
    <s v="整體產出率"/>
    <s v=""/>
    <s v=""/>
    <x v="0"/>
    <x v="280"/>
    <m/>
    <s v="^()$"/>
    <n v="9"/>
    <x v="0"/>
    <x v="3"/>
    <x v="0"/>
    <x v="0"/>
    <x v="0"/>
    <x v="1"/>
    <b v="0"/>
    <x v="0"/>
    <x v="1"/>
    <n v="0"/>
    <x v="0"/>
    <b v="0"/>
    <b v="0"/>
    <b v="0"/>
    <b v="0"/>
    <b v="0"/>
    <b v="0"/>
    <b v="0"/>
    <b v="0"/>
    <b v="0"/>
    <b v="0"/>
    <b v="0"/>
    <x v="1"/>
    <x v="1"/>
    <n v="0"/>
    <x v="36"/>
    <x v="0"/>
  </r>
  <r>
    <m/>
    <s v="MFG"/>
    <x v="10"/>
    <x v="339"/>
    <x v="341"/>
    <x v="173"/>
    <x v="338"/>
    <s v="Goal(85%）"/>
    <x v="1"/>
    <m/>
    <m/>
    <s v="General"/>
    <x v="5"/>
    <m/>
    <x v="0"/>
    <s v="MFG"/>
    <x v="7"/>
    <x v="6"/>
    <x v="0"/>
    <x v="0"/>
    <s v="INT_CPU_MONTHLY_EFFICIENCY_MASTER"/>
    <s v="CPU_OVERALL_PRODUCTION_EFFICIENCY_GOAL"/>
    <m/>
    <m/>
    <m/>
    <m/>
    <m/>
    <m/>
    <m/>
    <m/>
    <m/>
    <m/>
    <m/>
    <m/>
    <m/>
    <m/>
    <m/>
    <m/>
    <m/>
    <m/>
    <s v="資料清單"/>
    <x v="14"/>
    <x v="10"/>
    <x v="281"/>
    <x v="10"/>
    <s v="IEC_STD_V10 &gt;&gt; Data Standard &gt;&gt; MFG"/>
    <s v="CPU Overall Production efficiency Goal"/>
    <x v="341"/>
    <x v="173"/>
    <x v="0"/>
    <x v="338"/>
    <x v="7"/>
    <s v="IEC_STD_V10 &gt;&gt; Common &gt;&gt; AutoMetaDataCPU Overall Production efficiency Goal"/>
    <x v="1"/>
    <x v="0"/>
    <s v="整體產出率GoalProperty"/>
    <s v="CPU整體產出率主檔"/>
    <n v="822"/>
    <n v="812"/>
    <n v="0"/>
    <s v="CPU Overall Production efficiency Goal"/>
    <n v="1"/>
    <n v="0"/>
    <n v="0"/>
    <x v="0"/>
    <s v="CPU Monthly Efficiency Master"/>
    <x v="78"/>
    <s v="IEC_STD_V10 &gt;&gt; Data Standard &gt;&gt; MFG &gt;&gt; CPU Monthly Efficiency Master"/>
    <x v="0"/>
    <s v="MFG:"/>
    <x v="10"/>
    <x v="10"/>
    <x v="723"/>
    <x v="339"/>
    <x v="341"/>
    <x v="328"/>
    <x v="0"/>
    <x v="0"/>
    <x v="0"/>
    <x v="5"/>
    <m/>
    <x v="0"/>
    <x v="1"/>
    <s v="CPU Monthly Efficiency Master_CPU Overall Production efficiency Goal"/>
    <x v="820"/>
    <x v="1"/>
    <x v="0"/>
    <x v="6"/>
    <x v="3"/>
    <x v="0"/>
    <x v="0"/>
    <s v="INT_CPU_MONTHLY_EFFICIENCY_MASTER"/>
    <s v="CPU_OVERALL_PRODUCTION_EFFICIENCY_GOAL"/>
    <x v="107"/>
    <x v="276"/>
    <x v="0"/>
    <n v="0"/>
    <x v="0"/>
    <x v="0"/>
    <x v="0"/>
    <s v=""/>
    <s v=""/>
    <n v="820"/>
    <s v="-820"/>
    <x v="0"/>
    <x v="0"/>
    <x v="0"/>
    <x v="341"/>
    <x v="7"/>
    <s v="整體產出率Goal(85%）"/>
    <s v=""/>
    <s v=""/>
    <x v="0"/>
    <x v="281"/>
    <m/>
    <s v="^()$"/>
    <n v="9"/>
    <x v="0"/>
    <x v="3"/>
    <x v="0"/>
    <x v="0"/>
    <x v="0"/>
    <x v="1"/>
    <b v="0"/>
    <x v="0"/>
    <x v="1"/>
    <n v="0"/>
    <x v="0"/>
    <b v="0"/>
    <b v="0"/>
    <b v="0"/>
    <b v="0"/>
    <b v="0"/>
    <b v="0"/>
    <b v="0"/>
    <b v="0"/>
    <b v="0"/>
    <b v="0"/>
    <b v="0"/>
    <x v="1"/>
    <x v="1"/>
    <n v="0"/>
    <x v="40"/>
    <x v="0"/>
  </r>
  <r>
    <m/>
    <s v="MFG"/>
    <x v="10"/>
    <x v="340"/>
    <x v="342"/>
    <x v="1"/>
    <x v="229"/>
    <s v="工廠設備綜合效率分析主檔"/>
    <x v="0"/>
    <m/>
    <m/>
    <s v="General"/>
    <x v="0"/>
    <m/>
    <x v="0"/>
    <s v="MFG"/>
    <x v="8"/>
    <x v="6"/>
    <x v="28"/>
    <x v="0"/>
    <s v="INT_OEE_ANALYSIS_MASTER"/>
    <m/>
    <m/>
    <m/>
    <m/>
    <m/>
    <m/>
    <m/>
    <m/>
    <m/>
    <m/>
    <m/>
    <m/>
    <m/>
    <m/>
    <m/>
    <m/>
    <m/>
    <m/>
    <m/>
    <s v="資料清單"/>
    <x v="15"/>
    <x v="0"/>
    <x v="282"/>
    <x v="10"/>
    <s v="IEC_STD_V10 &gt;&gt; Data Standard &gt;&gt; MFG"/>
    <s v="OEE Analysis Master"/>
    <x v="342"/>
    <x v="1"/>
    <x v="0"/>
    <x v="229"/>
    <x v="8"/>
    <s v="IEC_STD_V10 &gt;&gt; Common &gt;&gt; AutoMetaDataOEE Analysis Master"/>
    <x v="0"/>
    <x v="0"/>
    <s v="工廠設備綜合效率分析主檔Concept"/>
    <s v="工廠設備綜合效率分析主檔"/>
    <n v="823"/>
    <n v="0"/>
    <n v="0"/>
    <s v=""/>
    <n v="0"/>
    <n v="0"/>
    <n v="0"/>
    <x v="0"/>
    <s v=""/>
    <x v="0"/>
    <s v=""/>
    <x v="0"/>
    <s v="MFG:"/>
    <x v="11"/>
    <x v="11"/>
    <x v="724"/>
    <x v="340"/>
    <x v="342"/>
    <x v="329"/>
    <x v="0"/>
    <x v="0"/>
    <x v="0"/>
    <x v="0"/>
    <m/>
    <x v="0"/>
    <x v="0"/>
    <s v="OEE Analysis Master"/>
    <x v="821"/>
    <x v="0"/>
    <x v="0"/>
    <x v="6"/>
    <x v="3"/>
    <x v="0"/>
    <x v="0"/>
    <s v="INT_OEE_ANALYSIS_MASTER"/>
    <s v=""/>
    <x v="108"/>
    <x v="0"/>
    <x v="0"/>
    <n v="0"/>
    <x v="0"/>
    <x v="0"/>
    <x v="0"/>
    <s v=""/>
    <s v=""/>
    <n v="821"/>
    <s v="-821"/>
    <x v="0"/>
    <x v="0"/>
    <x v="0"/>
    <x v="342"/>
    <x v="8"/>
    <n v="0"/>
    <s v=""/>
    <s v=""/>
    <x v="0"/>
    <x v="282"/>
    <m/>
    <s v="若有任何在報表平臺或轉換規則需注意的事項，可以在此備註^()$"/>
    <n v="9"/>
    <x v="0"/>
    <x v="3"/>
    <x v="0"/>
    <x v="0"/>
    <x v="0"/>
    <x v="1"/>
    <b v="1"/>
    <x v="0"/>
    <x v="0"/>
    <n v="0"/>
    <x v="0"/>
    <b v="0"/>
    <b v="0"/>
    <b v="0"/>
    <b v="0"/>
    <b v="0"/>
    <b v="0"/>
    <b v="0"/>
    <b v="0"/>
    <b v="0"/>
    <b v="0"/>
    <b v="0"/>
    <x v="1"/>
    <x v="1"/>
    <n v="0"/>
    <x v="5"/>
    <x v="0"/>
  </r>
  <r>
    <m/>
    <s v="MFG"/>
    <x v="10"/>
    <x v="331"/>
    <x v="333"/>
    <x v="164"/>
    <x v="339"/>
    <s v="格式 YYYY-MM-DD"/>
    <x v="1"/>
    <m/>
    <m/>
    <s v="General"/>
    <x v="3"/>
    <m/>
    <x v="0"/>
    <s v="MFG"/>
    <x v="8"/>
    <x v="6"/>
    <x v="0"/>
    <x v="6"/>
    <s v="INT_OEE_ANALYSIS_MASTER"/>
    <s v="PRODUCTION_DATE"/>
    <m/>
    <m/>
    <m/>
    <m/>
    <m/>
    <m/>
    <m/>
    <m/>
    <m/>
    <m/>
    <m/>
    <m/>
    <m/>
    <m/>
    <m/>
    <m/>
    <m/>
    <m/>
    <s v="資料清單"/>
    <x v="15"/>
    <x v="1"/>
    <x v="272"/>
    <x v="10"/>
    <s v="IEC_STD_V10 &gt;&gt; Data Standard &gt;&gt; MFG"/>
    <s v="Production date"/>
    <x v="333"/>
    <x v="164"/>
    <x v="0"/>
    <x v="339"/>
    <x v="8"/>
    <s v="IEC_STD_V10 &gt;&gt; Common &gt;&gt; AutoMetaDataProduction date"/>
    <x v="1"/>
    <x v="0"/>
    <s v="生產日期Property"/>
    <s v="工廠設備綜合效率分析主檔"/>
    <n v="813"/>
    <n v="823"/>
    <n v="0"/>
    <s v="Production date"/>
    <n v="1"/>
    <n v="0"/>
    <n v="0"/>
    <x v="0"/>
    <s v="OEE Analysis Master"/>
    <x v="79"/>
    <s v="IEC_STD_V10 &gt;&gt; Data Standard &gt;&gt; MFG &gt;&gt; OEE Analysis Master"/>
    <x v="0"/>
    <s v="MFG:"/>
    <x v="12"/>
    <x v="12"/>
    <x v="725"/>
    <x v="331"/>
    <x v="333"/>
    <x v="330"/>
    <x v="0"/>
    <x v="5"/>
    <x v="0"/>
    <x v="3"/>
    <m/>
    <x v="0"/>
    <x v="1"/>
    <s v="OEE Analysis Master_Production date"/>
    <x v="822"/>
    <x v="1"/>
    <x v="0"/>
    <x v="6"/>
    <x v="3"/>
    <x v="0"/>
    <x v="0"/>
    <s v="INT_OEE_ANALYSIS_MASTER"/>
    <s v="PRODUCTION_DATE"/>
    <x v="108"/>
    <x v="268"/>
    <x v="0"/>
    <n v="0"/>
    <x v="0"/>
    <x v="0"/>
    <x v="0"/>
    <s v=""/>
    <s v=""/>
    <n v="822"/>
    <s v="-822"/>
    <x v="0"/>
    <x v="0"/>
    <x v="0"/>
    <x v="333"/>
    <x v="8"/>
    <s v="有排程及生產的日期（西元年月日）"/>
    <s v="DPS"/>
    <s v="DPS"/>
    <x v="5"/>
    <x v="272"/>
    <m/>
    <s v="^(DPS)$"/>
    <n v="9"/>
    <x v="0"/>
    <x v="3"/>
    <x v="0"/>
    <x v="0"/>
    <x v="1"/>
    <x v="0"/>
    <b v="1"/>
    <x v="0"/>
    <x v="1"/>
    <n v="0"/>
    <x v="0"/>
    <b v="0"/>
    <b v="0"/>
    <b v="0"/>
    <b v="0"/>
    <b v="0"/>
    <b v="0"/>
    <b v="0"/>
    <b v="0"/>
    <b v="0"/>
    <b v="0"/>
    <b v="0"/>
    <x v="1"/>
    <x v="1"/>
    <n v="0"/>
    <x v="18"/>
    <x v="0"/>
  </r>
  <r>
    <m/>
    <s v="MFG"/>
    <x v="10"/>
    <x v="322"/>
    <x v="232"/>
    <x v="165"/>
    <x v="330"/>
    <s v="Ex: TAO, IPT"/>
    <x v="1"/>
    <m/>
    <m/>
    <s v="General"/>
    <x v="9"/>
    <m/>
    <x v="0"/>
    <s v="MFG"/>
    <x v="8"/>
    <x v="6"/>
    <x v="0"/>
    <x v="6"/>
    <s v="INT_OEE_ANALYSIS_MASTER"/>
    <s v="SITE"/>
    <m/>
    <m/>
    <m/>
    <m/>
    <m/>
    <m/>
    <m/>
    <m/>
    <m/>
    <m/>
    <m/>
    <m/>
    <m/>
    <m/>
    <m/>
    <m/>
    <m/>
    <m/>
    <s v="資料清單"/>
    <x v="15"/>
    <x v="2"/>
    <x v="273"/>
    <x v="10"/>
    <s v="IEC_STD_V10 &gt;&gt; Data Standard &gt;&gt; MFG"/>
    <s v="Site"/>
    <x v="232"/>
    <x v="165"/>
    <x v="0"/>
    <x v="330"/>
    <x v="8"/>
    <s v="IEC_STD_V10 &gt;&gt; Common &gt;&gt; AutoMetaDataSite"/>
    <x v="1"/>
    <x v="0"/>
    <s v="廠別Property"/>
    <s v="工廠設備綜合效率分析主檔"/>
    <n v="408"/>
    <n v="823"/>
    <n v="0"/>
    <s v="Site"/>
    <n v="4"/>
    <n v="0"/>
    <n v="0"/>
    <x v="0"/>
    <s v="OEE Analysis Master"/>
    <x v="79"/>
    <s v="IEC_STD_V10 &gt;&gt; Data Standard &gt;&gt; MFG &gt;&gt; OEE Analysis Master"/>
    <x v="0"/>
    <s v="MFG:"/>
    <x v="13"/>
    <x v="13"/>
    <x v="726"/>
    <x v="322"/>
    <x v="232"/>
    <x v="331"/>
    <x v="0"/>
    <x v="5"/>
    <x v="0"/>
    <x v="8"/>
    <m/>
    <x v="0"/>
    <x v="1"/>
    <s v="OEE Analysis Master_Site"/>
    <x v="823"/>
    <x v="1"/>
    <x v="0"/>
    <x v="6"/>
    <x v="3"/>
    <x v="0"/>
    <x v="0"/>
    <s v="INT_OEE_ANALYSIS_MASTER"/>
    <s v="SITE"/>
    <x v="108"/>
    <x v="187"/>
    <x v="0"/>
    <n v="0"/>
    <x v="0"/>
    <x v="0"/>
    <x v="0"/>
    <s v=""/>
    <s v=""/>
    <n v="823"/>
    <s v="-823"/>
    <x v="0"/>
    <x v="0"/>
    <x v="0"/>
    <x v="232"/>
    <x v="8"/>
    <s v="EBG各廠廠別名稱"/>
    <s v="DPS"/>
    <s v="DPS"/>
    <x v="5"/>
    <x v="273"/>
    <m/>
    <s v="^(DPS)$"/>
    <n v="9"/>
    <x v="0"/>
    <x v="3"/>
    <x v="0"/>
    <x v="0"/>
    <x v="1"/>
    <x v="1"/>
    <b v="0"/>
    <x v="0"/>
    <x v="1"/>
    <n v="0"/>
    <x v="0"/>
    <b v="0"/>
    <b v="0"/>
    <b v="0"/>
    <b v="0"/>
    <b v="1"/>
    <b v="0"/>
    <b v="0"/>
    <b v="0"/>
    <b v="0"/>
    <b v="0"/>
    <b v="0"/>
    <x v="0"/>
    <x v="2"/>
    <n v="0"/>
    <x v="43"/>
    <x v="0"/>
  </r>
  <r>
    <m/>
    <s v="MFG"/>
    <x v="10"/>
    <x v="341"/>
    <x v="343"/>
    <x v="174"/>
    <x v="340"/>
    <s v="Ex:_x000a_IPT: S01,S02,S03,S04,S05,S06,S08,S09,S10,S11,S12,S13,S14,S15,S17,S18,S19,S20,S21,S22,S23_x000a_TAO:"/>
    <x v="1"/>
    <m/>
    <m/>
    <s v="General"/>
    <x v="9"/>
    <m/>
    <x v="0"/>
    <s v="MFG"/>
    <x v="8"/>
    <x v="6"/>
    <x v="0"/>
    <x v="6"/>
    <s v="INT_OEE_ANALYSIS_MASTER"/>
    <s v="PRODUCTION_LINE"/>
    <m/>
    <m/>
    <m/>
    <m/>
    <m/>
    <m/>
    <m/>
    <m/>
    <m/>
    <m/>
    <m/>
    <m/>
    <m/>
    <m/>
    <m/>
    <m/>
    <m/>
    <m/>
    <s v="資料清單"/>
    <x v="15"/>
    <x v="3"/>
    <x v="283"/>
    <x v="10"/>
    <s v="IEC_STD_V10 &gt;&gt; Data Standard &gt;&gt; MFG"/>
    <s v="Production Line"/>
    <x v="343"/>
    <x v="174"/>
    <x v="0"/>
    <x v="340"/>
    <x v="8"/>
    <s v="IEC_STD_V10 &gt;&gt; Common &gt;&gt; AutoMetaDataProduction Line"/>
    <x v="1"/>
    <x v="0"/>
    <s v="生產線別Property"/>
    <s v="工廠設備綜合效率分析主檔"/>
    <n v="826"/>
    <n v="823"/>
    <n v="0"/>
    <s v="Production Line"/>
    <n v="1"/>
    <n v="0"/>
    <n v="0"/>
    <x v="0"/>
    <s v="OEE Analysis Master"/>
    <x v="79"/>
    <s v="IEC_STD_V10 &gt;&gt; Data Standard &gt;&gt; MFG &gt;&gt; OEE Analysis Master"/>
    <x v="0"/>
    <s v="MFG:"/>
    <x v="14"/>
    <x v="14"/>
    <x v="727"/>
    <x v="341"/>
    <x v="343"/>
    <x v="332"/>
    <x v="0"/>
    <x v="5"/>
    <x v="0"/>
    <x v="8"/>
    <m/>
    <x v="0"/>
    <x v="1"/>
    <s v="OEE Analysis Master_Production Line"/>
    <x v="824"/>
    <x v="1"/>
    <x v="0"/>
    <x v="6"/>
    <x v="3"/>
    <x v="0"/>
    <x v="0"/>
    <s v="INT_OEE_ANALYSIS_MASTER"/>
    <s v="PRODUCTION_LINE"/>
    <x v="108"/>
    <x v="277"/>
    <x v="0"/>
    <n v="0"/>
    <x v="0"/>
    <x v="0"/>
    <x v="0"/>
    <s v=""/>
    <s v=""/>
    <n v="824"/>
    <s v="-824"/>
    <x v="0"/>
    <x v="0"/>
    <x v="0"/>
    <x v="343"/>
    <x v="8"/>
    <s v="FIS系統內實際生產線體名稱"/>
    <s v="DPS"/>
    <s v="DPS"/>
    <x v="5"/>
    <x v="283"/>
    <m/>
    <s v="^(DPS)$"/>
    <n v="9"/>
    <x v="0"/>
    <x v="3"/>
    <x v="0"/>
    <x v="0"/>
    <x v="0"/>
    <x v="1"/>
    <b v="0"/>
    <x v="0"/>
    <x v="1"/>
    <n v="0"/>
    <x v="0"/>
    <b v="0"/>
    <b v="0"/>
    <b v="0"/>
    <b v="0"/>
    <b v="0"/>
    <b v="0"/>
    <b v="0"/>
    <b v="0"/>
    <b v="0"/>
    <b v="0"/>
    <b v="0"/>
    <x v="1"/>
    <x v="1"/>
    <n v="0"/>
    <x v="18"/>
    <x v="0"/>
  </r>
  <r>
    <m/>
    <s v="MFG"/>
    <x v="10"/>
    <x v="342"/>
    <x v="344"/>
    <x v="175"/>
    <x v="341"/>
    <s v="Σ(板卡A/B面AOI產出，兩者最大的值)"/>
    <x v="1"/>
    <m/>
    <m/>
    <s v="General"/>
    <x v="4"/>
    <m/>
    <x v="0"/>
    <s v="MFG"/>
    <x v="8"/>
    <x v="6"/>
    <x v="0"/>
    <x v="6"/>
    <s v="INT_OEE_ANALYSIS_MASTER"/>
    <s v="MLB_BUILD_VOLUME"/>
    <m/>
    <m/>
    <m/>
    <m/>
    <m/>
    <m/>
    <m/>
    <m/>
    <m/>
    <m/>
    <m/>
    <m/>
    <m/>
    <m/>
    <m/>
    <m/>
    <m/>
    <m/>
    <s v="資料清單"/>
    <x v="15"/>
    <x v="4"/>
    <x v="284"/>
    <x v="10"/>
    <s v="IEC_STD_V10 &gt;&gt; Data Standard &gt;&gt; MFG"/>
    <s v="MLB Build Volume"/>
    <x v="344"/>
    <x v="175"/>
    <x v="0"/>
    <x v="341"/>
    <x v="8"/>
    <s v="IEC_STD_V10 &gt;&gt; Common &gt;&gt; AutoMetaDataMLB Build Volume"/>
    <x v="1"/>
    <x v="0"/>
    <s v="主機板產出量Property"/>
    <s v="工廠設備綜合效率分析主檔"/>
    <n v="827"/>
    <n v="823"/>
    <n v="0"/>
    <s v="MLB Build Volume"/>
    <n v="1"/>
    <n v="0"/>
    <n v="0"/>
    <x v="0"/>
    <s v="OEE Analysis Master"/>
    <x v="79"/>
    <s v="IEC_STD_V10 &gt;&gt; Data Standard &gt;&gt; MFG &gt;&gt; OEE Analysis Master"/>
    <x v="0"/>
    <s v="MFG:"/>
    <x v="15"/>
    <x v="15"/>
    <x v="728"/>
    <x v="342"/>
    <x v="344"/>
    <x v="333"/>
    <x v="0"/>
    <x v="5"/>
    <x v="0"/>
    <x v="4"/>
    <m/>
    <x v="0"/>
    <x v="1"/>
    <s v="OEE Analysis Master_MLB Build Volume"/>
    <x v="825"/>
    <x v="1"/>
    <x v="0"/>
    <x v="6"/>
    <x v="3"/>
    <x v="0"/>
    <x v="0"/>
    <s v="INT_OEE_ANALYSIS_MASTER"/>
    <s v="MLB_BUILD_VOLUME"/>
    <x v="108"/>
    <x v="278"/>
    <x v="0"/>
    <n v="0"/>
    <x v="0"/>
    <x v="0"/>
    <x v="0"/>
    <s v=""/>
    <s v=""/>
    <n v="825"/>
    <s v="-825"/>
    <x v="0"/>
    <x v="0"/>
    <x v="0"/>
    <x v="344"/>
    <x v="8"/>
    <s v="FIS throughput提供"/>
    <s v="DPS"/>
    <s v="DPS"/>
    <x v="5"/>
    <x v="284"/>
    <m/>
    <s v="^(DPS)$"/>
    <n v="9"/>
    <x v="0"/>
    <x v="3"/>
    <x v="0"/>
    <x v="0"/>
    <x v="0"/>
    <x v="1"/>
    <b v="0"/>
    <x v="0"/>
    <x v="1"/>
    <n v="0"/>
    <x v="0"/>
    <b v="0"/>
    <b v="0"/>
    <b v="0"/>
    <b v="0"/>
    <b v="0"/>
    <b v="0"/>
    <b v="0"/>
    <b v="0"/>
    <b v="0"/>
    <b v="0"/>
    <b v="0"/>
    <x v="1"/>
    <x v="1"/>
    <n v="0"/>
    <x v="11"/>
    <x v="0"/>
  </r>
  <r>
    <m/>
    <s v="MFG"/>
    <x v="10"/>
    <x v="343"/>
    <x v="345"/>
    <x v="176"/>
    <x v="341"/>
    <s v="Σ(板卡A/B面AOI產出，兩者最大的值)"/>
    <x v="1"/>
    <m/>
    <m/>
    <s v="General"/>
    <x v="4"/>
    <m/>
    <x v="0"/>
    <s v="MFG"/>
    <x v="8"/>
    <x v="6"/>
    <x v="0"/>
    <x v="6"/>
    <s v="INT_OEE_ANALYSIS_MASTER"/>
    <s v="SC_BUILD_VOLUME"/>
    <m/>
    <m/>
    <m/>
    <m/>
    <m/>
    <m/>
    <m/>
    <m/>
    <m/>
    <m/>
    <m/>
    <m/>
    <m/>
    <m/>
    <m/>
    <m/>
    <m/>
    <m/>
    <s v="資料清單"/>
    <x v="15"/>
    <x v="5"/>
    <x v="285"/>
    <x v="10"/>
    <s v="IEC_STD_V10 &gt;&gt; Data Standard &gt;&gt; MFG"/>
    <s v="SC Build Volume"/>
    <x v="345"/>
    <x v="176"/>
    <x v="0"/>
    <x v="341"/>
    <x v="8"/>
    <s v="IEC_STD_V10 &gt;&gt; Common &gt;&gt; AutoMetaDataSC Build Volume"/>
    <x v="1"/>
    <x v="0"/>
    <s v="小卡產出量Property"/>
    <s v="工廠設備綜合效率分析主檔"/>
    <n v="828"/>
    <n v="823"/>
    <n v="0"/>
    <s v="SC Build Volume"/>
    <n v="1"/>
    <n v="0"/>
    <n v="0"/>
    <x v="0"/>
    <s v="OEE Analysis Master"/>
    <x v="79"/>
    <s v="IEC_STD_V10 &gt;&gt; Data Standard &gt;&gt; MFG &gt;&gt; OEE Analysis Master"/>
    <x v="0"/>
    <s v="MFG:"/>
    <x v="16"/>
    <x v="16"/>
    <x v="729"/>
    <x v="343"/>
    <x v="345"/>
    <x v="333"/>
    <x v="0"/>
    <x v="5"/>
    <x v="0"/>
    <x v="4"/>
    <m/>
    <x v="0"/>
    <x v="1"/>
    <s v="OEE Analysis Master_SC Build Volume"/>
    <x v="826"/>
    <x v="1"/>
    <x v="0"/>
    <x v="6"/>
    <x v="3"/>
    <x v="0"/>
    <x v="0"/>
    <s v="INT_OEE_ANALYSIS_MASTER"/>
    <s v="SC_BUILD_VOLUME"/>
    <x v="108"/>
    <x v="279"/>
    <x v="0"/>
    <n v="0"/>
    <x v="0"/>
    <x v="0"/>
    <x v="0"/>
    <s v=""/>
    <s v=""/>
    <n v="826"/>
    <s v="-826"/>
    <x v="0"/>
    <x v="0"/>
    <x v="0"/>
    <x v="345"/>
    <x v="8"/>
    <s v="FIS throughput提供"/>
    <s v="DPS"/>
    <s v="DPS"/>
    <x v="5"/>
    <x v="285"/>
    <m/>
    <s v="^(DPS)$"/>
    <n v="9"/>
    <x v="0"/>
    <x v="3"/>
    <x v="0"/>
    <x v="0"/>
    <x v="0"/>
    <x v="1"/>
    <b v="0"/>
    <x v="0"/>
    <x v="1"/>
    <n v="0"/>
    <x v="0"/>
    <b v="0"/>
    <b v="0"/>
    <b v="0"/>
    <b v="0"/>
    <b v="0"/>
    <b v="0"/>
    <b v="0"/>
    <b v="0"/>
    <b v="0"/>
    <b v="0"/>
    <b v="0"/>
    <x v="1"/>
    <x v="1"/>
    <n v="0"/>
    <x v="18"/>
    <x v="0"/>
  </r>
  <r>
    <m/>
    <s v="MFG"/>
    <x v="10"/>
    <x v="344"/>
    <x v="346"/>
    <x v="177"/>
    <x v="342"/>
    <s v="22小時"/>
    <x v="1"/>
    <m/>
    <m/>
    <s v="General"/>
    <x v="4"/>
    <m/>
    <x v="0"/>
    <s v="MFG"/>
    <x v="8"/>
    <x v="6"/>
    <x v="0"/>
    <x v="6"/>
    <s v="INT_OEE_ANALYSIS_MASTER"/>
    <s v="SMT_FULL_LOAD_HOURS"/>
    <m/>
    <m/>
    <m/>
    <m/>
    <m/>
    <m/>
    <m/>
    <m/>
    <m/>
    <m/>
    <m/>
    <m/>
    <m/>
    <m/>
    <m/>
    <m/>
    <m/>
    <m/>
    <s v="資料清單"/>
    <x v="15"/>
    <x v="6"/>
    <x v="286"/>
    <x v="10"/>
    <s v="IEC_STD_V10 &gt;&gt; Data Standard &gt;&gt; MFG"/>
    <s v="SMT Full load hours"/>
    <x v="346"/>
    <x v="177"/>
    <x v="0"/>
    <x v="342"/>
    <x v="8"/>
    <s v="IEC_STD_V10 &gt;&gt; Common &gt;&gt; AutoMetaDataSMT Full load hours"/>
    <x v="1"/>
    <x v="0"/>
    <s v="SMT 滿載工時(h)Property"/>
    <s v="工廠設備綜合效率分析主檔"/>
    <n v="829"/>
    <n v="823"/>
    <n v="0"/>
    <s v="SMT Full load hours"/>
    <n v="1"/>
    <n v="0"/>
    <n v="0"/>
    <x v="0"/>
    <s v="OEE Analysis Master"/>
    <x v="79"/>
    <s v="IEC_STD_V10 &gt;&gt; Data Standard &gt;&gt; MFG &gt;&gt; OEE Analysis Master"/>
    <x v="0"/>
    <s v="MFG:"/>
    <x v="17"/>
    <x v="17"/>
    <x v="730"/>
    <x v="344"/>
    <x v="346"/>
    <x v="334"/>
    <x v="0"/>
    <x v="5"/>
    <x v="0"/>
    <x v="4"/>
    <m/>
    <x v="0"/>
    <x v="1"/>
    <s v="OEE Analysis Master_SMT Full load hours"/>
    <x v="827"/>
    <x v="1"/>
    <x v="0"/>
    <x v="6"/>
    <x v="3"/>
    <x v="0"/>
    <x v="0"/>
    <s v="INT_OEE_ANALYSIS_MASTER"/>
    <s v="SMT_FULL_LOAD_HOURS"/>
    <x v="108"/>
    <x v="280"/>
    <x v="0"/>
    <n v="0"/>
    <x v="0"/>
    <x v="0"/>
    <x v="0"/>
    <s v=""/>
    <s v=""/>
    <n v="827"/>
    <s v="-827"/>
    <x v="0"/>
    <x v="0"/>
    <x v="0"/>
    <x v="346"/>
    <x v="8"/>
    <s v="設備可用總時間"/>
    <s v="DPS"/>
    <s v="DPS"/>
    <x v="5"/>
    <x v="286"/>
    <m/>
    <s v="^(DPS)$"/>
    <n v="9"/>
    <x v="0"/>
    <x v="3"/>
    <x v="0"/>
    <x v="0"/>
    <x v="0"/>
    <x v="1"/>
    <b v="0"/>
    <x v="0"/>
    <x v="1"/>
    <n v="0"/>
    <x v="0"/>
    <b v="0"/>
    <b v="0"/>
    <b v="0"/>
    <b v="0"/>
    <b v="0"/>
    <b v="0"/>
    <b v="0"/>
    <b v="0"/>
    <b v="0"/>
    <b v="0"/>
    <b v="0"/>
    <x v="1"/>
    <x v="1"/>
    <n v="0"/>
    <x v="5"/>
    <x v="0"/>
  </r>
  <r>
    <m/>
    <s v="MFG"/>
    <x v="10"/>
    <x v="345"/>
    <x v="347"/>
    <x v="178"/>
    <x v="343"/>
    <s v="滿載工時-無需求未開線(BU)-計畫停線(RBA/國假/盤點)-疫情影響-其它影響-缺料未開線"/>
    <x v="1"/>
    <m/>
    <s v="OEE Analysis Master_SMT Full load hours;OEE Analysis Master_Planned shutdown（upder control);OEE Analysis Master_Planned shutdown（Epidemic prevention or out of control）;OEE Analysis Master_line shutdown (Raw material shortage issue);OEE Analysis Master_Planned shutdown（upder control)"/>
    <s v="General"/>
    <x v="4"/>
    <m/>
    <x v="0"/>
    <s v="MFG"/>
    <x v="8"/>
    <x v="6"/>
    <x v="0"/>
    <x v="6"/>
    <s v="INT_OEE_ANALYSIS_MASTER"/>
    <s v="SMT_AVAILABLE_HOURS"/>
    <m/>
    <m/>
    <m/>
    <m/>
    <m/>
    <m/>
    <m/>
    <m/>
    <m/>
    <m/>
    <m/>
    <m/>
    <m/>
    <m/>
    <m/>
    <m/>
    <m/>
    <m/>
    <s v="資料清單"/>
    <x v="15"/>
    <x v="7"/>
    <x v="287"/>
    <x v="10"/>
    <s v="IEC_STD_V10 &gt;&gt; Data Standard &gt;&gt; MFG"/>
    <s v="SMT Available hours"/>
    <x v="347"/>
    <x v="178"/>
    <x v="0"/>
    <x v="343"/>
    <x v="8"/>
    <s v="IEC_STD_V10 &gt;&gt; Common &gt;&gt; AutoMetaDataSMT Available hours"/>
    <x v="1"/>
    <x v="0"/>
    <s v="SMT 可用工時(h)Property"/>
    <s v="工廠設備綜合效率分析主檔"/>
    <n v="830"/>
    <n v="823"/>
    <e v="#VALUE!"/>
    <s v="SMT Available hours"/>
    <n v="1"/>
    <n v="0"/>
    <n v="0"/>
    <x v="0"/>
    <s v="OEE Analysis Master"/>
    <x v="79"/>
    <s v="IEC_STD_V10 &gt;&gt; Data Standard &gt;&gt; MFG &gt;&gt; OEE Analysis Master"/>
    <x v="59"/>
    <s v="MFG:"/>
    <x v="18"/>
    <x v="18"/>
    <x v="731"/>
    <x v="345"/>
    <x v="347"/>
    <x v="335"/>
    <x v="0"/>
    <x v="5"/>
    <x v="0"/>
    <x v="4"/>
    <m/>
    <x v="0"/>
    <x v="1"/>
    <s v="OEE Analysis Master_SMT Available hours"/>
    <x v="828"/>
    <x v="1"/>
    <x v="0"/>
    <x v="6"/>
    <x v="3"/>
    <x v="0"/>
    <x v="0"/>
    <s v="INT_OEE_ANALYSIS_MASTER"/>
    <s v="SMT_AVAILABLE_HOURS"/>
    <x v="108"/>
    <x v="281"/>
    <x v="0"/>
    <n v="0"/>
    <x v="0"/>
    <x v="0"/>
    <x v="0"/>
    <s v=""/>
    <s v=""/>
    <n v="828"/>
    <s v="-828"/>
    <x v="0"/>
    <x v="0"/>
    <x v="0"/>
    <x v="347"/>
    <x v="8"/>
    <s v="扣除停線可用工時"/>
    <s v="DPS"/>
    <s v="DPS"/>
    <x v="5"/>
    <x v="287"/>
    <m/>
    <s v="^(DPS)$"/>
    <n v="9"/>
    <x v="0"/>
    <x v="3"/>
    <x v="0"/>
    <x v="0"/>
    <x v="0"/>
    <x v="1"/>
    <b v="0"/>
    <x v="0"/>
    <x v="1"/>
    <n v="0"/>
    <x v="0"/>
    <b v="0"/>
    <b v="0"/>
    <b v="0"/>
    <b v="0"/>
    <b v="0"/>
    <b v="0"/>
    <b v="0"/>
    <b v="0"/>
    <b v="0"/>
    <b v="0"/>
    <b v="0"/>
    <x v="1"/>
    <x v="1"/>
    <n v="0"/>
    <x v="5"/>
    <x v="0"/>
  </r>
  <r>
    <m/>
    <s v="MFG"/>
    <x v="10"/>
    <x v="346"/>
    <x v="348"/>
    <x v="179"/>
    <x v="332"/>
    <s v="DPS 白晚班work hours+CR工時+NPI工時_x000a_單面板：Σ排產數量*標工/2"/>
    <x v="1"/>
    <m/>
    <s v="OEE Analysis Master_Control Run hours;OEE Analysis Master_New product introduction hours"/>
    <s v="General"/>
    <x v="4"/>
    <m/>
    <x v="0"/>
    <s v="MFG"/>
    <x v="8"/>
    <x v="6"/>
    <x v="0"/>
    <x v="6"/>
    <s v="INT_OEE_ANALYSIS_MASTER"/>
    <s v="SMT_INPUT_WORK_HOURS"/>
    <m/>
    <m/>
    <m/>
    <m/>
    <m/>
    <m/>
    <m/>
    <m/>
    <m/>
    <m/>
    <m/>
    <m/>
    <m/>
    <m/>
    <m/>
    <m/>
    <m/>
    <m/>
    <s v="資料清單"/>
    <x v="15"/>
    <x v="8"/>
    <x v="288"/>
    <x v="10"/>
    <s v="IEC_STD_V10 &gt;&gt; Data Standard &gt;&gt; MFG"/>
    <s v="SMT Input work hours"/>
    <x v="348"/>
    <x v="179"/>
    <x v="0"/>
    <x v="332"/>
    <x v="8"/>
    <s v="IEC_STD_V10 &gt;&gt; Common &gt;&gt; AutoMetaDataSMT Input work hours"/>
    <x v="1"/>
    <x v="0"/>
    <s v="SMT 投入工時(h)Property"/>
    <s v="工廠設備綜合效率分析主檔"/>
    <n v="831"/>
    <n v="823"/>
    <e v="#N/A"/>
    <s v="SMT Input work hours"/>
    <n v="1"/>
    <n v="0"/>
    <n v="0"/>
    <x v="0"/>
    <s v="OEE Analysis Master"/>
    <x v="79"/>
    <s v="IEC_STD_V10 &gt;&gt; Data Standard &gt;&gt; MFG &gt;&gt; OEE Analysis Master"/>
    <x v="60"/>
    <s v="MFG:"/>
    <x v="19"/>
    <x v="19"/>
    <x v="732"/>
    <x v="346"/>
    <x v="348"/>
    <x v="336"/>
    <x v="0"/>
    <x v="5"/>
    <x v="0"/>
    <x v="4"/>
    <m/>
    <x v="0"/>
    <x v="1"/>
    <s v="OEE Analysis Master_SMT Input work hours"/>
    <x v="829"/>
    <x v="1"/>
    <x v="0"/>
    <x v="6"/>
    <x v="3"/>
    <x v="0"/>
    <x v="0"/>
    <s v="INT_OEE_ANALYSIS_MASTER"/>
    <s v="SMT_INPUT_WORK_HOURS"/>
    <x v="108"/>
    <x v="282"/>
    <x v="0"/>
    <n v="0"/>
    <x v="0"/>
    <x v="0"/>
    <x v="0"/>
    <s v=""/>
    <s v=""/>
    <n v="829"/>
    <s v="-829"/>
    <x v="0"/>
    <x v="0"/>
    <x v="0"/>
    <x v="348"/>
    <x v="8"/>
    <s v="實際投入工時"/>
    <s v="DPS"/>
    <s v="DPS"/>
    <x v="5"/>
    <x v="288"/>
    <m/>
    <s v="^(DPS)$"/>
    <n v="9"/>
    <x v="0"/>
    <x v="3"/>
    <x v="0"/>
    <x v="0"/>
    <x v="0"/>
    <x v="1"/>
    <b v="0"/>
    <x v="0"/>
    <x v="1"/>
    <n v="0"/>
    <x v="0"/>
    <b v="0"/>
    <b v="0"/>
    <b v="0"/>
    <b v="0"/>
    <b v="0"/>
    <b v="0"/>
    <b v="0"/>
    <b v="0"/>
    <b v="0"/>
    <b v="0"/>
    <b v="0"/>
    <x v="1"/>
    <x v="1"/>
    <n v="0"/>
    <x v="6"/>
    <x v="0"/>
  </r>
  <r>
    <m/>
    <s v="MFG"/>
    <x v="10"/>
    <x v="347"/>
    <x v="349"/>
    <x v="180"/>
    <x v="344"/>
    <s v="Σ（MAX(FIS throughput A/B 面AOI產出*標工）_x000a_單面板：Σ產出數量*標工/2"/>
    <x v="1"/>
    <m/>
    <m/>
    <s v="General"/>
    <x v="4"/>
    <m/>
    <x v="0"/>
    <s v="MFG"/>
    <x v="8"/>
    <x v="6"/>
    <x v="0"/>
    <x v="6"/>
    <s v="INT_OEE_ANALYSIS_MASTER"/>
    <s v="SMT_MP_OUTPUT_HOURS"/>
    <m/>
    <m/>
    <m/>
    <m/>
    <m/>
    <m/>
    <m/>
    <m/>
    <m/>
    <m/>
    <m/>
    <m/>
    <m/>
    <m/>
    <m/>
    <m/>
    <m/>
    <m/>
    <s v="資料清單"/>
    <x v="15"/>
    <x v="9"/>
    <x v="289"/>
    <x v="10"/>
    <s v="IEC_STD_V10 &gt;&gt; Data Standard &gt;&gt; MFG"/>
    <s v="SMT MP output hours"/>
    <x v="349"/>
    <x v="180"/>
    <x v="0"/>
    <x v="344"/>
    <x v="8"/>
    <s v="IEC_STD_V10 &gt;&gt; Common &gt;&gt; AutoMetaDataSMT MP output hours"/>
    <x v="1"/>
    <x v="0"/>
    <s v="SMT 產品產出工時(h)Property"/>
    <s v="工廠設備綜合效率分析主檔"/>
    <n v="832"/>
    <n v="823"/>
    <n v="0"/>
    <s v="SMT MP output hours"/>
    <n v="1"/>
    <n v="0"/>
    <n v="0"/>
    <x v="0"/>
    <s v="OEE Analysis Master"/>
    <x v="79"/>
    <s v="IEC_STD_V10 &gt;&gt; Data Standard &gt;&gt; MFG &gt;&gt; OEE Analysis Master"/>
    <x v="0"/>
    <s v="MFG:"/>
    <x v="20"/>
    <x v="20"/>
    <x v="733"/>
    <x v="347"/>
    <x v="349"/>
    <x v="337"/>
    <x v="0"/>
    <x v="5"/>
    <x v="0"/>
    <x v="4"/>
    <m/>
    <x v="0"/>
    <x v="1"/>
    <s v="OEE Analysis Master_SMT MP output hours"/>
    <x v="830"/>
    <x v="1"/>
    <x v="0"/>
    <x v="6"/>
    <x v="3"/>
    <x v="0"/>
    <x v="0"/>
    <s v="INT_OEE_ANALYSIS_MASTER"/>
    <s v="SMT_MP_OUTPUT_HOURS"/>
    <x v="108"/>
    <x v="283"/>
    <x v="0"/>
    <n v="0"/>
    <x v="0"/>
    <x v="0"/>
    <x v="0"/>
    <s v=""/>
    <s v=""/>
    <n v="830"/>
    <s v="-830"/>
    <x v="0"/>
    <x v="0"/>
    <x v="0"/>
    <x v="349"/>
    <x v="8"/>
    <s v="量產產品產出工時"/>
    <s v="DPS"/>
    <s v="DPS"/>
    <x v="5"/>
    <x v="289"/>
    <m/>
    <s v="^(DPS)$"/>
    <n v="9"/>
    <x v="0"/>
    <x v="3"/>
    <x v="0"/>
    <x v="0"/>
    <x v="0"/>
    <x v="1"/>
    <b v="0"/>
    <x v="0"/>
    <x v="1"/>
    <n v="0"/>
    <x v="0"/>
    <b v="0"/>
    <b v="0"/>
    <b v="0"/>
    <b v="0"/>
    <b v="0"/>
    <b v="0"/>
    <b v="0"/>
    <b v="0"/>
    <b v="0"/>
    <b v="0"/>
    <b v="0"/>
    <x v="1"/>
    <x v="1"/>
    <n v="0"/>
    <x v="5"/>
    <x v="0"/>
  </r>
  <r>
    <m/>
    <s v="MFG"/>
    <x v="10"/>
    <x v="348"/>
    <x v="350"/>
    <x v="181"/>
    <x v="345"/>
    <s v="DPS各線排產備註"/>
    <x v="1"/>
    <m/>
    <m/>
    <s v="General"/>
    <x v="4"/>
    <m/>
    <x v="0"/>
    <s v="MFG"/>
    <x v="8"/>
    <x v="6"/>
    <x v="0"/>
    <x v="6"/>
    <s v="INT_OEE_ANALYSIS_MASTER"/>
    <s v="NONE_PRODUCTION_REQUIREMENT(BU)"/>
    <m/>
    <m/>
    <m/>
    <m/>
    <m/>
    <m/>
    <m/>
    <m/>
    <m/>
    <m/>
    <m/>
    <m/>
    <m/>
    <m/>
    <m/>
    <m/>
    <m/>
    <m/>
    <s v="資料清單"/>
    <x v="15"/>
    <x v="10"/>
    <x v="290"/>
    <x v="10"/>
    <s v="IEC_STD_V10 &gt;&gt; Data Standard &gt;&gt; MFG"/>
    <s v="None production requirement(BU)"/>
    <x v="350"/>
    <x v="181"/>
    <x v="0"/>
    <x v="345"/>
    <x v="8"/>
    <s v="IEC_STD_V10 &gt;&gt; Common &gt;&gt; AutoMetaDataNone production requirement(BU)"/>
    <x v="1"/>
    <x v="0"/>
    <s v="無需求未開線(BU)Property"/>
    <s v="工廠設備綜合效率分析主檔"/>
    <n v="833"/>
    <n v="823"/>
    <n v="0"/>
    <s v="None production requirement(BU)"/>
    <n v="1"/>
    <n v="0"/>
    <n v="0"/>
    <x v="0"/>
    <s v="OEE Analysis Master"/>
    <x v="79"/>
    <s v="IEC_STD_V10 &gt;&gt; Data Standard &gt;&gt; MFG &gt;&gt; OEE Analysis Master"/>
    <x v="0"/>
    <s v="MFG:"/>
    <x v="21"/>
    <x v="21"/>
    <x v="734"/>
    <x v="348"/>
    <x v="350"/>
    <x v="338"/>
    <x v="0"/>
    <x v="5"/>
    <x v="0"/>
    <x v="4"/>
    <m/>
    <x v="0"/>
    <x v="1"/>
    <s v="OEE Analysis Master_None production requirement(BU)"/>
    <x v="831"/>
    <x v="1"/>
    <x v="0"/>
    <x v="6"/>
    <x v="3"/>
    <x v="0"/>
    <x v="0"/>
    <s v="INT_OEE_ANALYSIS_MASTER"/>
    <s v="NONE_PRODUCTION_REQUIREMENT(BU)"/>
    <x v="108"/>
    <x v="284"/>
    <x v="0"/>
    <n v="0"/>
    <x v="0"/>
    <x v="0"/>
    <x v="0"/>
    <s v=""/>
    <s v=""/>
    <n v="831"/>
    <s v="-831"/>
    <x v="0"/>
    <x v="0"/>
    <x v="0"/>
    <x v="350"/>
    <x v="8"/>
    <s v="BU 無需求而停線"/>
    <s v="DPS"/>
    <s v="DPS"/>
    <x v="5"/>
    <x v="290"/>
    <m/>
    <s v="^(DPS)$"/>
    <n v="9"/>
    <x v="0"/>
    <x v="3"/>
    <x v="0"/>
    <x v="0"/>
    <x v="0"/>
    <x v="1"/>
    <b v="0"/>
    <x v="0"/>
    <x v="1"/>
    <n v="0"/>
    <x v="0"/>
    <b v="0"/>
    <b v="0"/>
    <b v="0"/>
    <b v="0"/>
    <b v="0"/>
    <b v="0"/>
    <b v="0"/>
    <b v="0"/>
    <b v="0"/>
    <b v="0"/>
    <b v="0"/>
    <x v="1"/>
    <x v="1"/>
    <n v="0"/>
    <x v="13"/>
    <x v="0"/>
  </r>
  <r>
    <m/>
    <s v="MFG"/>
    <x v="10"/>
    <x v="349"/>
    <x v="351"/>
    <x v="182"/>
    <x v="346"/>
    <s v="DPS各線排產備註"/>
    <x v="1"/>
    <m/>
    <m/>
    <s v="General"/>
    <x v="4"/>
    <m/>
    <x v="0"/>
    <s v="MFG"/>
    <x v="8"/>
    <x v="6"/>
    <x v="0"/>
    <x v="6"/>
    <s v="INT_OEE_ANALYSIS_MASTER"/>
    <s v="PLANNED_SHUTDOWN（UPDER_CONTROL)"/>
    <m/>
    <m/>
    <m/>
    <m/>
    <m/>
    <m/>
    <m/>
    <m/>
    <m/>
    <m/>
    <m/>
    <m/>
    <m/>
    <m/>
    <m/>
    <m/>
    <m/>
    <m/>
    <s v="資料清單"/>
    <x v="15"/>
    <x v="11"/>
    <x v="291"/>
    <x v="10"/>
    <s v="IEC_STD_V10 &gt;&gt; Data Standard &gt;&gt; MFG"/>
    <s v="Planned shutdown（upder control)"/>
    <x v="351"/>
    <x v="182"/>
    <x v="0"/>
    <x v="346"/>
    <x v="8"/>
    <s v="IEC_STD_V10 &gt;&gt; Common &gt;&gt; AutoMetaDataPlanned shutdown（upder control)"/>
    <x v="1"/>
    <x v="0"/>
    <s v="計畫停線(RBA 國假 盤點)Property"/>
    <s v="工廠設備綜合效率分析主檔"/>
    <n v="834"/>
    <n v="823"/>
    <n v="0"/>
    <s v="Planned shutdown（upder control)"/>
    <n v="1"/>
    <n v="0"/>
    <n v="0"/>
    <x v="0"/>
    <s v="OEE Analysis Master"/>
    <x v="79"/>
    <s v="IEC_STD_V10 &gt;&gt; Data Standard &gt;&gt; MFG &gt;&gt; OEE Analysis Master"/>
    <x v="0"/>
    <s v="MFG:"/>
    <x v="22"/>
    <x v="22"/>
    <x v="735"/>
    <x v="349"/>
    <x v="351"/>
    <x v="338"/>
    <x v="0"/>
    <x v="5"/>
    <x v="0"/>
    <x v="4"/>
    <m/>
    <x v="0"/>
    <x v="1"/>
    <s v="OEE Analysis Master_Planned shutdown（upder control)"/>
    <x v="832"/>
    <x v="1"/>
    <x v="0"/>
    <x v="6"/>
    <x v="3"/>
    <x v="0"/>
    <x v="0"/>
    <s v="INT_OEE_ANALYSIS_MASTER"/>
    <s v="PLANNED_SHUTDOWN（UPDER_CONTROL)"/>
    <x v="108"/>
    <x v="285"/>
    <x v="0"/>
    <n v="0"/>
    <x v="0"/>
    <x v="0"/>
    <x v="0"/>
    <s v=""/>
    <s v=""/>
    <n v="832"/>
    <s v="-832"/>
    <x v="0"/>
    <x v="0"/>
    <x v="0"/>
    <x v="351"/>
    <x v="8"/>
    <s v="計畫停線"/>
    <s v="DPS"/>
    <s v="DPS"/>
    <x v="5"/>
    <x v="291"/>
    <m/>
    <s v="^(DPS)$"/>
    <n v="9"/>
    <x v="0"/>
    <x v="3"/>
    <x v="0"/>
    <x v="0"/>
    <x v="0"/>
    <x v="1"/>
    <b v="0"/>
    <x v="0"/>
    <x v="1"/>
    <n v="0"/>
    <x v="0"/>
    <b v="0"/>
    <b v="0"/>
    <b v="0"/>
    <b v="0"/>
    <b v="0"/>
    <b v="0"/>
    <b v="0"/>
    <b v="0"/>
    <b v="0"/>
    <b v="0"/>
    <b v="0"/>
    <x v="1"/>
    <x v="1"/>
    <n v="0"/>
    <x v="13"/>
    <x v="0"/>
  </r>
  <r>
    <m/>
    <s v="MFG"/>
    <x v="10"/>
    <x v="350"/>
    <x v="352"/>
    <x v="183"/>
    <x v="347"/>
    <s v="DPS各線排產備註"/>
    <x v="1"/>
    <m/>
    <m/>
    <s v="General"/>
    <x v="4"/>
    <m/>
    <x v="0"/>
    <s v="MFG"/>
    <x v="8"/>
    <x v="6"/>
    <x v="0"/>
    <x v="6"/>
    <s v="INT_OEE_ANALYSIS_MASTER"/>
    <s v="PLANNED_SHUTDOWN（EPIDEMIC_PREVENTION_OR_OUT_OF_CONTROL）"/>
    <m/>
    <m/>
    <m/>
    <m/>
    <m/>
    <m/>
    <m/>
    <m/>
    <m/>
    <m/>
    <m/>
    <m/>
    <m/>
    <m/>
    <m/>
    <m/>
    <m/>
    <m/>
    <s v="資料清單"/>
    <x v="15"/>
    <x v="12"/>
    <x v="292"/>
    <x v="10"/>
    <s v="IEC_STD_V10 &gt;&gt; Data Standard &gt;&gt; MFG"/>
    <s v="Planned shutdown（Epidemic prevention or out of control）"/>
    <x v="352"/>
    <x v="183"/>
    <x v="0"/>
    <x v="347"/>
    <x v="8"/>
    <s v="IEC_STD_V10 &gt;&gt; Common &gt;&gt; AutoMetaDataPlanned shutdown（Epidemic prevention or out of control）"/>
    <x v="1"/>
    <x v="0"/>
    <s v="疫情影響或其它影響Property"/>
    <s v="工廠設備綜合效率分析主檔"/>
    <n v="835"/>
    <n v="823"/>
    <n v="0"/>
    <s v="Planned shutdown（Epidemic prevention or out of control）"/>
    <n v="1"/>
    <n v="0"/>
    <n v="0"/>
    <x v="0"/>
    <s v="OEE Analysis Master"/>
    <x v="79"/>
    <s v="IEC_STD_V10 &gt;&gt; Data Standard &gt;&gt; MFG &gt;&gt; OEE Analysis Master"/>
    <x v="0"/>
    <s v="MFG:"/>
    <x v="23"/>
    <x v="23"/>
    <x v="736"/>
    <x v="350"/>
    <x v="352"/>
    <x v="338"/>
    <x v="0"/>
    <x v="5"/>
    <x v="0"/>
    <x v="4"/>
    <m/>
    <x v="0"/>
    <x v="1"/>
    <s v="OEE Analysis Master_Planned shutdown（Epidemic prevention or out of control）"/>
    <x v="833"/>
    <x v="1"/>
    <x v="0"/>
    <x v="6"/>
    <x v="3"/>
    <x v="0"/>
    <x v="0"/>
    <s v="INT_OEE_ANALYSIS_MASTER"/>
    <s v="PLANNED_SHUTDOWN（EPIDEMIC_PREVENTION_OR_OUT_OF_CONTROL）"/>
    <x v="108"/>
    <x v="286"/>
    <x v="0"/>
    <n v="0"/>
    <x v="0"/>
    <x v="0"/>
    <x v="0"/>
    <s v=""/>
    <s v=""/>
    <n v="833"/>
    <s v="-833"/>
    <x v="0"/>
    <x v="0"/>
    <x v="0"/>
    <x v="352"/>
    <x v="8"/>
    <s v="不可控停線(like : 疫情)"/>
    <s v="DPS"/>
    <s v="DPS"/>
    <x v="5"/>
    <x v="292"/>
    <m/>
    <s v="^(DPS)$"/>
    <n v="9"/>
    <x v="0"/>
    <x v="3"/>
    <x v="0"/>
    <x v="0"/>
    <x v="0"/>
    <x v="1"/>
    <b v="0"/>
    <x v="0"/>
    <x v="1"/>
    <n v="0"/>
    <x v="0"/>
    <b v="0"/>
    <b v="0"/>
    <b v="0"/>
    <b v="0"/>
    <b v="0"/>
    <b v="0"/>
    <b v="0"/>
    <b v="0"/>
    <b v="0"/>
    <b v="0"/>
    <b v="0"/>
    <x v="1"/>
    <x v="1"/>
    <n v="0"/>
    <x v="51"/>
    <x v="1"/>
  </r>
  <r>
    <m/>
    <s v="MFG"/>
    <x v="10"/>
    <x v="351"/>
    <x v="353"/>
    <x v="184"/>
    <x v="348"/>
    <s v="DPS各線排產機型*換線工時 之和"/>
    <x v="1"/>
    <m/>
    <m/>
    <s v="General"/>
    <x v="4"/>
    <m/>
    <x v="0"/>
    <s v="MFG"/>
    <x v="8"/>
    <x v="6"/>
    <x v="0"/>
    <x v="6"/>
    <s v="INT_OEE_ANALYSIS_MASTER"/>
    <s v="MFG_LINE_CHANGE"/>
    <m/>
    <m/>
    <m/>
    <m/>
    <m/>
    <m/>
    <m/>
    <m/>
    <m/>
    <m/>
    <m/>
    <m/>
    <m/>
    <m/>
    <m/>
    <m/>
    <m/>
    <m/>
    <s v="資料清單"/>
    <x v="15"/>
    <x v="13"/>
    <x v="293"/>
    <x v="10"/>
    <s v="IEC_STD_V10 &gt;&gt; Data Standard &gt;&gt; MFG"/>
    <s v="MFG Line Change"/>
    <x v="353"/>
    <x v="184"/>
    <x v="0"/>
    <x v="348"/>
    <x v="8"/>
    <s v="IEC_STD_V10 &gt;&gt; Common &gt;&gt; AutoMetaDataMFG Line Change"/>
    <x v="1"/>
    <x v="0"/>
    <s v="換線(MFG)Property"/>
    <s v="工廠設備綜合效率分析主檔"/>
    <n v="836"/>
    <n v="823"/>
    <n v="0"/>
    <s v="MFG Line Change"/>
    <n v="1"/>
    <n v="0"/>
    <n v="0"/>
    <x v="0"/>
    <s v="OEE Analysis Master"/>
    <x v="79"/>
    <s v="IEC_STD_V10 &gt;&gt; Data Standard &gt;&gt; MFG &gt;&gt; OEE Analysis Master"/>
    <x v="0"/>
    <s v="MFG:"/>
    <x v="24"/>
    <x v="24"/>
    <x v="737"/>
    <x v="351"/>
    <x v="353"/>
    <x v="339"/>
    <x v="0"/>
    <x v="5"/>
    <x v="0"/>
    <x v="4"/>
    <m/>
    <x v="0"/>
    <x v="1"/>
    <s v="OEE Analysis Master_MFG Line Change"/>
    <x v="834"/>
    <x v="1"/>
    <x v="0"/>
    <x v="6"/>
    <x v="3"/>
    <x v="0"/>
    <x v="0"/>
    <s v="INT_OEE_ANALYSIS_MASTER"/>
    <s v="MFG_LINE_CHANGE"/>
    <x v="108"/>
    <x v="287"/>
    <x v="0"/>
    <n v="0"/>
    <x v="0"/>
    <x v="0"/>
    <x v="0"/>
    <s v=""/>
    <s v=""/>
    <n v="834"/>
    <s v="-834"/>
    <x v="0"/>
    <x v="0"/>
    <x v="0"/>
    <x v="353"/>
    <x v="8"/>
    <s v="MFG責任 - 換線"/>
    <s v="DPS"/>
    <s v="DPS"/>
    <x v="5"/>
    <x v="293"/>
    <m/>
    <s v="^(DPS)$"/>
    <n v="9"/>
    <x v="0"/>
    <x v="3"/>
    <x v="0"/>
    <x v="0"/>
    <x v="0"/>
    <x v="1"/>
    <b v="0"/>
    <x v="0"/>
    <x v="1"/>
    <n v="0"/>
    <x v="0"/>
    <b v="0"/>
    <b v="0"/>
    <b v="0"/>
    <b v="0"/>
    <b v="0"/>
    <b v="0"/>
    <b v="0"/>
    <b v="0"/>
    <b v="0"/>
    <b v="0"/>
    <b v="0"/>
    <x v="1"/>
    <x v="1"/>
    <n v="0"/>
    <x v="18"/>
    <x v="0"/>
  </r>
  <r>
    <m/>
    <s v="MFG"/>
    <x v="10"/>
    <x v="352"/>
    <x v="354"/>
    <x v="185"/>
    <x v="349"/>
    <s v="DPS各線排產備註"/>
    <x v="1"/>
    <m/>
    <m/>
    <s v="General"/>
    <x v="4"/>
    <m/>
    <x v="0"/>
    <s v="MFG"/>
    <x v="8"/>
    <x v="6"/>
    <x v="0"/>
    <x v="6"/>
    <s v="INT_OEE_ANALYSIS_MASTER"/>
    <s v="MFG_PRODUCTION_LINE_MAINTENANCE"/>
    <m/>
    <m/>
    <m/>
    <m/>
    <m/>
    <m/>
    <m/>
    <m/>
    <m/>
    <m/>
    <m/>
    <m/>
    <m/>
    <m/>
    <m/>
    <m/>
    <m/>
    <m/>
    <s v="資料清單"/>
    <x v="15"/>
    <x v="14"/>
    <x v="294"/>
    <x v="10"/>
    <s v="IEC_STD_V10 &gt;&gt; Data Standard &gt;&gt; MFG"/>
    <s v="MFG Production line Maintenance"/>
    <x v="354"/>
    <x v="185"/>
    <x v="0"/>
    <x v="349"/>
    <x v="8"/>
    <s v="IEC_STD_V10 &gt;&gt; Common &gt;&gt; AutoMetaDataMFG Production line Maintenance"/>
    <x v="1"/>
    <x v="0"/>
    <s v="保養(MFG)Property"/>
    <s v="工廠設備綜合效率分析主檔"/>
    <n v="837"/>
    <n v="823"/>
    <n v="0"/>
    <s v="MFG Production line Maintenance"/>
    <n v="1"/>
    <n v="0"/>
    <n v="0"/>
    <x v="0"/>
    <s v="OEE Analysis Master"/>
    <x v="79"/>
    <s v="IEC_STD_V10 &gt;&gt; Data Standard &gt;&gt; MFG &gt;&gt; OEE Analysis Master"/>
    <x v="0"/>
    <s v="MFG:"/>
    <x v="25"/>
    <x v="25"/>
    <x v="738"/>
    <x v="352"/>
    <x v="354"/>
    <x v="338"/>
    <x v="0"/>
    <x v="5"/>
    <x v="0"/>
    <x v="4"/>
    <m/>
    <x v="0"/>
    <x v="1"/>
    <s v="OEE Analysis Master_MFG Production line Maintenance"/>
    <x v="835"/>
    <x v="1"/>
    <x v="0"/>
    <x v="6"/>
    <x v="3"/>
    <x v="0"/>
    <x v="0"/>
    <s v="INT_OEE_ANALYSIS_MASTER"/>
    <s v="MFG_PRODUCTION_LINE_MAINTENANCE"/>
    <x v="108"/>
    <x v="288"/>
    <x v="0"/>
    <n v="0"/>
    <x v="0"/>
    <x v="0"/>
    <x v="0"/>
    <s v=""/>
    <s v=""/>
    <n v="835"/>
    <s v="-835"/>
    <x v="0"/>
    <x v="0"/>
    <x v="0"/>
    <x v="354"/>
    <x v="8"/>
    <s v="MFG責任 - 保養"/>
    <s v="DPS"/>
    <s v="DPS"/>
    <x v="5"/>
    <x v="294"/>
    <m/>
    <s v="^(DPS)$"/>
    <n v="9"/>
    <x v="0"/>
    <x v="3"/>
    <x v="0"/>
    <x v="0"/>
    <x v="0"/>
    <x v="1"/>
    <b v="0"/>
    <x v="0"/>
    <x v="1"/>
    <n v="0"/>
    <x v="0"/>
    <b v="0"/>
    <b v="0"/>
    <b v="0"/>
    <b v="0"/>
    <b v="0"/>
    <b v="0"/>
    <b v="0"/>
    <b v="0"/>
    <b v="0"/>
    <b v="0"/>
    <b v="0"/>
    <x v="1"/>
    <x v="1"/>
    <n v="0"/>
    <x v="13"/>
    <x v="0"/>
  </r>
  <r>
    <m/>
    <s v="MFG"/>
    <x v="10"/>
    <x v="353"/>
    <x v="355"/>
    <x v="186"/>
    <x v="350"/>
    <s v="公式：可用工時-投入工時-保养工时"/>
    <x v="1"/>
    <m/>
    <s v="OEE Analysis Master_SMT Available hours;OEE Analysis Master_SMT Input work hours;OEE Analysis Master_MFG Line Change;OEE Analysis Master_MFG Production line Maintenance"/>
    <s v="General"/>
    <x v="4"/>
    <m/>
    <x v="0"/>
    <s v="MFG"/>
    <x v="8"/>
    <x v="6"/>
    <x v="0"/>
    <x v="6"/>
    <s v="INT_OEE_ANALYSIS_MASTER"/>
    <s v="MFG_PRODUCTION_SCHEDULING_LOSS(PRODUCTION_PLAN_CONTROL)"/>
    <m/>
    <m/>
    <m/>
    <m/>
    <m/>
    <m/>
    <m/>
    <m/>
    <m/>
    <m/>
    <m/>
    <m/>
    <m/>
    <m/>
    <m/>
    <m/>
    <m/>
    <m/>
    <s v="資料清單"/>
    <x v="15"/>
    <x v="15"/>
    <x v="295"/>
    <x v="10"/>
    <s v="IEC_STD_V10 &gt;&gt; Data Standard &gt;&gt; MFG"/>
    <s v="MFG Production scheduling loss(Production plan Control)"/>
    <x v="355"/>
    <x v="186"/>
    <x v="0"/>
    <x v="350"/>
    <x v="8"/>
    <s v="IEC_STD_V10 &gt;&gt; Common &gt;&gt; AutoMetaDataMFG Production scheduling loss(Production plan Control)"/>
    <x v="1"/>
    <x v="0"/>
    <s v="排單損耗Property"/>
    <s v="工廠設備綜合效率分析主檔"/>
    <n v="838"/>
    <n v="823"/>
    <e v="#N/A"/>
    <s v="MFG Production scheduling loss(Production plan Control)"/>
    <n v="1"/>
    <n v="0"/>
    <n v="0"/>
    <x v="0"/>
    <s v="OEE Analysis Master"/>
    <x v="79"/>
    <s v="IEC_STD_V10 &gt;&gt; Data Standard &gt;&gt; MFG &gt;&gt; OEE Analysis Master"/>
    <x v="61"/>
    <s v="MFG:"/>
    <x v="26"/>
    <x v="26"/>
    <x v="739"/>
    <x v="353"/>
    <x v="355"/>
    <x v="340"/>
    <x v="0"/>
    <x v="5"/>
    <x v="0"/>
    <x v="4"/>
    <m/>
    <x v="0"/>
    <x v="1"/>
    <s v="OEE Analysis Master_MFG Production scheduling loss(Production plan Control)"/>
    <x v="836"/>
    <x v="1"/>
    <x v="0"/>
    <x v="6"/>
    <x v="3"/>
    <x v="0"/>
    <x v="0"/>
    <s v="INT_OEE_ANALYSIS_MASTER"/>
    <s v="MFG_PRODUCTION_SCHEDULING_LOSS(PRODUCTION_PLAN_CONTROL)"/>
    <x v="108"/>
    <x v="289"/>
    <x v="0"/>
    <n v="0"/>
    <x v="0"/>
    <x v="0"/>
    <x v="0"/>
    <s v=""/>
    <s v=""/>
    <n v="836"/>
    <s v="-836"/>
    <x v="0"/>
    <x v="0"/>
    <x v="0"/>
    <x v="355"/>
    <x v="8"/>
    <s v="MFG責任 - DPS PC 工單排程損失"/>
    <s v="DPS"/>
    <s v="DPS"/>
    <x v="5"/>
    <x v="295"/>
    <m/>
    <s v="^(DPS)$"/>
    <n v="9"/>
    <x v="0"/>
    <x v="3"/>
    <x v="0"/>
    <x v="0"/>
    <x v="0"/>
    <x v="1"/>
    <b v="0"/>
    <x v="0"/>
    <x v="1"/>
    <n v="0"/>
    <x v="0"/>
    <b v="0"/>
    <b v="0"/>
    <b v="0"/>
    <b v="0"/>
    <b v="0"/>
    <b v="0"/>
    <b v="0"/>
    <b v="0"/>
    <b v="0"/>
    <b v="0"/>
    <b v="0"/>
    <x v="1"/>
    <x v="1"/>
    <n v="0"/>
    <x v="51"/>
    <x v="1"/>
  </r>
  <r>
    <m/>
    <s v="MFG"/>
    <x v="10"/>
    <x v="354"/>
    <x v="356"/>
    <x v="187"/>
    <x v="351"/>
    <s v="DPS各線排產備註"/>
    <x v="1"/>
    <m/>
    <m/>
    <s v="General"/>
    <x v="4"/>
    <m/>
    <x v="0"/>
    <s v="MFG"/>
    <x v="8"/>
    <x v="6"/>
    <x v="0"/>
    <x v="6"/>
    <s v="INT_OEE_ANALYSIS_MASTER"/>
    <s v="LINE_SHUTDOWN_(RAW_MATERIAL_SHORTAGE_ISSUE)"/>
    <m/>
    <m/>
    <m/>
    <m/>
    <m/>
    <m/>
    <m/>
    <m/>
    <m/>
    <m/>
    <m/>
    <m/>
    <m/>
    <m/>
    <m/>
    <m/>
    <m/>
    <m/>
    <s v="資料清單"/>
    <x v="15"/>
    <x v="16"/>
    <x v="296"/>
    <x v="10"/>
    <s v="IEC_STD_V10 &gt;&gt; Data Standard &gt;&gt; MFG"/>
    <s v="line shutdown (Raw material shortage issue)"/>
    <x v="356"/>
    <x v="187"/>
    <x v="0"/>
    <x v="351"/>
    <x v="8"/>
    <s v="IEC_STD_V10 &gt;&gt; Common &gt;&gt; AutoMetaDataline shutdown (Raw material shortage issue)"/>
    <x v="1"/>
    <x v="0"/>
    <s v="缺料未開線(SCM)Property"/>
    <s v="工廠設備綜合效率分析主檔"/>
    <n v="839"/>
    <n v="823"/>
    <n v="0"/>
    <s v="line shutdown (Raw material shortage issue)"/>
    <n v="1"/>
    <n v="0"/>
    <n v="0"/>
    <x v="0"/>
    <s v="OEE Analysis Master"/>
    <x v="79"/>
    <s v="IEC_STD_V10 &gt;&gt; Data Standard &gt;&gt; MFG &gt;&gt; OEE Analysis Master"/>
    <x v="0"/>
    <s v="MFG:"/>
    <x v="27"/>
    <x v="27"/>
    <x v="740"/>
    <x v="354"/>
    <x v="356"/>
    <x v="338"/>
    <x v="0"/>
    <x v="5"/>
    <x v="0"/>
    <x v="4"/>
    <m/>
    <x v="0"/>
    <x v="1"/>
    <s v="OEE Analysis Master_line shutdown (Raw material shortage issue)"/>
    <x v="837"/>
    <x v="1"/>
    <x v="0"/>
    <x v="6"/>
    <x v="3"/>
    <x v="0"/>
    <x v="0"/>
    <s v="INT_OEE_ANALYSIS_MASTER"/>
    <s v="LINE_SHUTDOWN_(RAW_MATERIAL_SHORTAGE_ISSUE)"/>
    <x v="108"/>
    <x v="290"/>
    <x v="0"/>
    <n v="0"/>
    <x v="0"/>
    <x v="0"/>
    <x v="0"/>
    <s v=""/>
    <s v=""/>
    <n v="837"/>
    <s v="-837"/>
    <x v="0"/>
    <x v="0"/>
    <x v="0"/>
    <x v="356"/>
    <x v="8"/>
    <s v="缺料造成停線"/>
    <s v="DPS"/>
    <s v="DPS"/>
    <x v="5"/>
    <x v="296"/>
    <m/>
    <s v="^(DPS)$"/>
    <n v="9"/>
    <x v="0"/>
    <x v="3"/>
    <x v="0"/>
    <x v="0"/>
    <x v="0"/>
    <x v="1"/>
    <b v="0"/>
    <x v="0"/>
    <x v="1"/>
    <n v="0"/>
    <x v="0"/>
    <b v="0"/>
    <b v="0"/>
    <b v="0"/>
    <b v="0"/>
    <b v="0"/>
    <b v="0"/>
    <b v="0"/>
    <b v="0"/>
    <b v="0"/>
    <b v="0"/>
    <b v="0"/>
    <x v="1"/>
    <x v="1"/>
    <n v="0"/>
    <x v="45"/>
    <x v="0"/>
  </r>
  <r>
    <m/>
    <s v="MFG"/>
    <x v="10"/>
    <x v="355"/>
    <x v="357"/>
    <x v="188"/>
    <x v="352"/>
    <s v="Σ（產線異常DOWN TIME 中CR異常工時）"/>
    <x v="1"/>
    <m/>
    <m/>
    <s v="General"/>
    <x v="4"/>
    <m/>
    <x v="0"/>
    <s v="MFG"/>
    <x v="8"/>
    <x v="6"/>
    <x v="0"/>
    <x v="7"/>
    <s v="INT_OEE_ANALYSIS_MASTER"/>
    <s v="LINE_SHUTDOWN_(RAW_MATERIAL_QUALITY_ISSUE)"/>
    <m/>
    <m/>
    <m/>
    <m/>
    <m/>
    <m/>
    <m/>
    <m/>
    <m/>
    <m/>
    <m/>
    <m/>
    <m/>
    <m/>
    <m/>
    <m/>
    <m/>
    <m/>
    <s v="資料清單"/>
    <x v="15"/>
    <x v="17"/>
    <x v="297"/>
    <x v="10"/>
    <s v="IEC_STD_V10 &gt;&gt; Data Standard &gt;&gt; MFG"/>
    <s v="line shutdown (Raw material quality issue)"/>
    <x v="357"/>
    <x v="188"/>
    <x v="0"/>
    <x v="352"/>
    <x v="8"/>
    <s v="IEC_STD_V10 &gt;&gt; Common &gt;&gt; AutoMetaDataline shutdown (Raw material quality issue)"/>
    <x v="1"/>
    <x v="0"/>
    <s v="材料異常(SCM SQE)Property"/>
    <s v="工廠設備綜合效率分析主檔"/>
    <n v="840"/>
    <n v="823"/>
    <n v="0"/>
    <s v="line shutdown (Raw material quality issue)"/>
    <n v="1"/>
    <n v="0"/>
    <n v="0"/>
    <x v="0"/>
    <s v="OEE Analysis Master"/>
    <x v="79"/>
    <s v="IEC_STD_V10 &gt;&gt; Data Standard &gt;&gt; MFG &gt;&gt; OEE Analysis Master"/>
    <x v="0"/>
    <s v="MFG:"/>
    <x v="28"/>
    <x v="28"/>
    <x v="741"/>
    <x v="355"/>
    <x v="357"/>
    <x v="341"/>
    <x v="0"/>
    <x v="6"/>
    <x v="0"/>
    <x v="4"/>
    <m/>
    <x v="0"/>
    <x v="1"/>
    <s v="OEE Analysis Master_line shutdown (Raw material quality issue)"/>
    <x v="838"/>
    <x v="1"/>
    <x v="0"/>
    <x v="6"/>
    <x v="3"/>
    <x v="0"/>
    <x v="0"/>
    <s v="INT_OEE_ANALYSIS_MASTER"/>
    <s v="LINE_SHUTDOWN_(RAW_MATERIAL_QUALITY_ISSUE)"/>
    <x v="108"/>
    <x v="291"/>
    <x v="0"/>
    <n v="0"/>
    <x v="0"/>
    <x v="0"/>
    <x v="0"/>
    <s v=""/>
    <s v=""/>
    <n v="838"/>
    <s v="-838"/>
    <x v="0"/>
    <x v="0"/>
    <x v="0"/>
    <x v="357"/>
    <x v="8"/>
    <s v="缺料/材料異常而停線"/>
    <s v="產線異常DOWN TIME錄入系統"/>
    <s v="產線異常DOWN TIME錄入系統"/>
    <x v="6"/>
    <x v="297"/>
    <m/>
    <s v="^(產線異常DOWN TIME錄入系統)$"/>
    <n v="9"/>
    <x v="0"/>
    <x v="3"/>
    <x v="0"/>
    <x v="0"/>
    <x v="0"/>
    <x v="0"/>
    <b v="1"/>
    <x v="0"/>
    <x v="1"/>
    <n v="0"/>
    <x v="0"/>
    <b v="0"/>
    <b v="0"/>
    <b v="0"/>
    <b v="0"/>
    <b v="0"/>
    <b v="0"/>
    <b v="0"/>
    <b v="0"/>
    <b v="0"/>
    <b v="0"/>
    <b v="0"/>
    <x v="1"/>
    <x v="1"/>
    <n v="0"/>
    <x v="52"/>
    <x v="0"/>
  </r>
  <r>
    <m/>
    <s v="MFG"/>
    <x v="10"/>
    <x v="356"/>
    <x v="358"/>
    <x v="189"/>
    <x v="353"/>
    <s v="(投入工時-換線工時)*(1-生產效率)_x000a_扣除材料異常(SCM/SQE)"/>
    <x v="1"/>
    <m/>
    <s v="OEE Analysis Master_SMT Input work hours;OEE Analysis Master_MFG Line Change;OEE Analysis Master_SMT Production Efficiency"/>
    <s v="General"/>
    <x v="4"/>
    <m/>
    <x v="0"/>
    <s v="MFG"/>
    <x v="8"/>
    <x v="6"/>
    <x v="0"/>
    <x v="6"/>
    <s v="INT_OEE_ANALYSIS_MASTER"/>
    <s v="MFG_PRODUCTION_TIME_LOST"/>
    <m/>
    <m/>
    <m/>
    <m/>
    <m/>
    <m/>
    <m/>
    <m/>
    <m/>
    <m/>
    <m/>
    <m/>
    <m/>
    <m/>
    <m/>
    <m/>
    <m/>
    <m/>
    <s v="資料清單"/>
    <x v="15"/>
    <x v="18"/>
    <x v="298"/>
    <x v="10"/>
    <s v="IEC_STD_V10 &gt;&gt; Data Standard &gt;&gt; MFG"/>
    <s v="MFG production time lost"/>
    <x v="358"/>
    <x v="189"/>
    <x v="0"/>
    <x v="353"/>
    <x v="8"/>
    <s v="IEC_STD_V10 &gt;&gt; Common &gt;&gt; AutoMetaDataMFG production time lost"/>
    <x v="1"/>
    <x v="0"/>
    <s v="生產損耗(MFG)Property"/>
    <s v="工廠設備綜合效率分析主檔"/>
    <n v="841"/>
    <n v="823"/>
    <e v="#N/A"/>
    <s v="MFG production time lost"/>
    <n v="1"/>
    <n v="0"/>
    <n v="0"/>
    <x v="0"/>
    <s v="OEE Analysis Master"/>
    <x v="79"/>
    <s v="IEC_STD_V10 &gt;&gt; Data Standard &gt;&gt; MFG &gt;&gt; OEE Analysis Master"/>
    <x v="62"/>
    <s v="MFG:"/>
    <x v="29"/>
    <x v="29"/>
    <x v="742"/>
    <x v="356"/>
    <x v="358"/>
    <x v="342"/>
    <x v="0"/>
    <x v="5"/>
    <x v="0"/>
    <x v="4"/>
    <m/>
    <x v="0"/>
    <x v="1"/>
    <s v="OEE Analysis Master_MFG production time lost"/>
    <x v="839"/>
    <x v="1"/>
    <x v="0"/>
    <x v="6"/>
    <x v="3"/>
    <x v="0"/>
    <x v="0"/>
    <s v="INT_OEE_ANALYSIS_MASTER"/>
    <s v="MFG_PRODUCTION_TIME_LOST"/>
    <x v="108"/>
    <x v="292"/>
    <x v="0"/>
    <n v="0"/>
    <x v="0"/>
    <x v="0"/>
    <x v="0"/>
    <s v=""/>
    <s v=""/>
    <n v="839"/>
    <s v="-839"/>
    <x v="0"/>
    <x v="0"/>
    <x v="0"/>
    <x v="358"/>
    <x v="8"/>
    <s v="MFG責任 - 生產損耗"/>
    <s v="DPS"/>
    <s v="DPS"/>
    <x v="5"/>
    <x v="298"/>
    <m/>
    <s v="^(DPS)$"/>
    <n v="9"/>
    <x v="0"/>
    <x v="3"/>
    <x v="0"/>
    <x v="0"/>
    <x v="0"/>
    <x v="1"/>
    <b v="0"/>
    <x v="0"/>
    <x v="1"/>
    <n v="0"/>
    <x v="0"/>
    <b v="0"/>
    <b v="0"/>
    <b v="0"/>
    <b v="0"/>
    <b v="0"/>
    <b v="0"/>
    <b v="0"/>
    <b v="0"/>
    <b v="0"/>
    <b v="0"/>
    <b v="0"/>
    <x v="1"/>
    <x v="1"/>
    <n v="0"/>
    <x v="9"/>
    <x v="0"/>
  </r>
  <r>
    <m/>
    <s v="MFG"/>
    <x v="10"/>
    <x v="357"/>
    <x v="359"/>
    <x v="190"/>
    <x v="354"/>
    <s v="DPS各線排產備註（CR工時+首次生產排單工時）"/>
    <x v="1"/>
    <m/>
    <m/>
    <s v="General"/>
    <x v="4"/>
    <m/>
    <x v="0"/>
    <s v="MFG"/>
    <x v="8"/>
    <x v="6"/>
    <x v="0"/>
    <x v="6"/>
    <s v="INT_OEE_ANALYSIS_MASTER"/>
    <s v="CONTROL_RUN_HOURS"/>
    <m/>
    <m/>
    <m/>
    <m/>
    <m/>
    <m/>
    <m/>
    <m/>
    <m/>
    <m/>
    <m/>
    <m/>
    <m/>
    <m/>
    <m/>
    <m/>
    <m/>
    <m/>
    <s v="資料清單"/>
    <x v="15"/>
    <x v="19"/>
    <x v="299"/>
    <x v="10"/>
    <s v="IEC_STD_V10 &gt;&gt; Data Standard &gt;&gt; MFG"/>
    <s v="Control Run hours"/>
    <x v="359"/>
    <x v="190"/>
    <x v="0"/>
    <x v="354"/>
    <x v="8"/>
    <s v="IEC_STD_V10 &gt;&gt; Common &gt;&gt; AutoMetaDataControl Run hours"/>
    <x v="1"/>
    <x v="0"/>
    <s v="CR工時Property"/>
    <s v="工廠設備綜合效率分析主檔"/>
    <n v="842"/>
    <n v="823"/>
    <n v="0"/>
    <s v="Control Run hours"/>
    <n v="1"/>
    <n v="0"/>
    <n v="0"/>
    <x v="0"/>
    <s v="OEE Analysis Master"/>
    <x v="79"/>
    <s v="IEC_STD_V10 &gt;&gt; Data Standard &gt;&gt; MFG &gt;&gt; OEE Analysis Master"/>
    <x v="0"/>
    <s v="MFG:"/>
    <x v="30"/>
    <x v="30"/>
    <x v="743"/>
    <x v="357"/>
    <x v="359"/>
    <x v="343"/>
    <x v="0"/>
    <x v="5"/>
    <x v="0"/>
    <x v="4"/>
    <m/>
    <x v="0"/>
    <x v="1"/>
    <s v="OEE Analysis Master_Control Run hours"/>
    <x v="840"/>
    <x v="1"/>
    <x v="0"/>
    <x v="6"/>
    <x v="3"/>
    <x v="0"/>
    <x v="0"/>
    <s v="INT_OEE_ANALYSIS_MASTER"/>
    <s v="CONTROL_RUN_HOURS"/>
    <x v="108"/>
    <x v="293"/>
    <x v="0"/>
    <n v="0"/>
    <x v="0"/>
    <x v="0"/>
    <x v="0"/>
    <s v=""/>
    <s v=""/>
    <n v="840"/>
    <s v="-840"/>
    <x v="0"/>
    <x v="0"/>
    <x v="0"/>
    <x v="359"/>
    <x v="8"/>
    <s v="CR排單工時"/>
    <s v="DPS"/>
    <s v="DPS"/>
    <x v="5"/>
    <x v="299"/>
    <m/>
    <s v="^(DPS)$"/>
    <n v="9"/>
    <x v="0"/>
    <x v="3"/>
    <x v="0"/>
    <x v="0"/>
    <x v="0"/>
    <x v="1"/>
    <b v="0"/>
    <x v="0"/>
    <x v="1"/>
    <n v="0"/>
    <x v="0"/>
    <b v="0"/>
    <b v="0"/>
    <b v="0"/>
    <b v="0"/>
    <b v="0"/>
    <b v="0"/>
    <b v="0"/>
    <b v="0"/>
    <b v="0"/>
    <b v="0"/>
    <b v="0"/>
    <x v="1"/>
    <x v="1"/>
    <n v="0"/>
    <x v="3"/>
    <x v="0"/>
  </r>
  <r>
    <m/>
    <s v="MFG"/>
    <x v="10"/>
    <x v="358"/>
    <x v="360"/>
    <x v="191"/>
    <x v="355"/>
    <s v="DPS各線排產備註"/>
    <x v="1"/>
    <m/>
    <m/>
    <s v="General"/>
    <x v="4"/>
    <m/>
    <x v="0"/>
    <s v="MFG"/>
    <x v="8"/>
    <x v="6"/>
    <x v="0"/>
    <x v="6"/>
    <s v="INT_OEE_ANALYSIS_MASTER"/>
    <s v="NEW_PRODUCT_INTRODUCTION_HOURS"/>
    <m/>
    <m/>
    <m/>
    <m/>
    <m/>
    <m/>
    <m/>
    <m/>
    <m/>
    <m/>
    <m/>
    <m/>
    <m/>
    <m/>
    <m/>
    <m/>
    <m/>
    <m/>
    <s v="資料清單"/>
    <x v="15"/>
    <x v="20"/>
    <x v="300"/>
    <x v="10"/>
    <s v="IEC_STD_V10 &gt;&gt; Data Standard &gt;&gt; MFG"/>
    <s v="New product introduction hours"/>
    <x v="360"/>
    <x v="191"/>
    <x v="0"/>
    <x v="355"/>
    <x v="8"/>
    <s v="IEC_STD_V10 &gt;&gt; Common &gt;&gt; AutoMetaDataNew product introduction hours"/>
    <x v="1"/>
    <x v="0"/>
    <s v="NPI 工時Property"/>
    <s v="工廠設備綜合效率分析主檔"/>
    <n v="843"/>
    <n v="823"/>
    <n v="0"/>
    <s v="New product introduction hours"/>
    <n v="1"/>
    <n v="0"/>
    <n v="0"/>
    <x v="0"/>
    <s v="OEE Analysis Master"/>
    <x v="79"/>
    <s v="IEC_STD_V10 &gt;&gt; Data Standard &gt;&gt; MFG &gt;&gt; OEE Analysis Master"/>
    <x v="0"/>
    <s v="MFG:"/>
    <x v="31"/>
    <x v="31"/>
    <x v="744"/>
    <x v="358"/>
    <x v="360"/>
    <x v="338"/>
    <x v="0"/>
    <x v="5"/>
    <x v="0"/>
    <x v="4"/>
    <m/>
    <x v="0"/>
    <x v="1"/>
    <s v="OEE Analysis Master_New product introduction hours"/>
    <x v="841"/>
    <x v="1"/>
    <x v="0"/>
    <x v="6"/>
    <x v="3"/>
    <x v="0"/>
    <x v="0"/>
    <s v="INT_OEE_ANALYSIS_MASTER"/>
    <s v="NEW_PRODUCT_INTRODUCTION_HOURS"/>
    <x v="108"/>
    <x v="294"/>
    <x v="0"/>
    <n v="0"/>
    <x v="0"/>
    <x v="0"/>
    <x v="0"/>
    <s v=""/>
    <s v=""/>
    <n v="841"/>
    <s v="-841"/>
    <x v="0"/>
    <x v="0"/>
    <x v="0"/>
    <x v="360"/>
    <x v="8"/>
    <s v="試產排單工時"/>
    <s v="DPS"/>
    <s v="DPS"/>
    <x v="5"/>
    <x v="300"/>
    <m/>
    <s v="^(DPS)$"/>
    <n v="9"/>
    <x v="0"/>
    <x v="3"/>
    <x v="0"/>
    <x v="0"/>
    <x v="0"/>
    <x v="1"/>
    <b v="0"/>
    <x v="0"/>
    <x v="1"/>
    <n v="0"/>
    <x v="0"/>
    <b v="0"/>
    <b v="0"/>
    <b v="0"/>
    <b v="0"/>
    <b v="0"/>
    <b v="0"/>
    <b v="0"/>
    <b v="0"/>
    <b v="0"/>
    <b v="0"/>
    <b v="0"/>
    <x v="1"/>
    <x v="1"/>
    <n v="0"/>
    <x v="26"/>
    <x v="0"/>
  </r>
  <r>
    <m/>
    <s v="MFG"/>
    <x v="10"/>
    <x v="359"/>
    <x v="361"/>
    <x v="170"/>
    <x v="356"/>
    <s v="可用工時/滿載工時"/>
    <x v="1"/>
    <m/>
    <s v="OEE Analysis Master_SMT Available hours;OEE Analysis Master_SMT Full load hours"/>
    <s v="General"/>
    <x v="5"/>
    <m/>
    <x v="0"/>
    <s v="MFG"/>
    <x v="8"/>
    <x v="6"/>
    <x v="0"/>
    <x v="6"/>
    <s v="INT_OEE_ANALYSIS_MASTER"/>
    <s v="SMT_EQUIPMENT_UTILIZATION"/>
    <m/>
    <m/>
    <m/>
    <m/>
    <m/>
    <m/>
    <m/>
    <m/>
    <m/>
    <m/>
    <m/>
    <m/>
    <m/>
    <m/>
    <m/>
    <m/>
    <m/>
    <m/>
    <s v="資料清單"/>
    <x v="15"/>
    <x v="21"/>
    <x v="301"/>
    <x v="10"/>
    <s v="IEC_STD_V10 &gt;&gt; Data Standard &gt;&gt; MFG"/>
    <s v="SMT Equipment Utilization"/>
    <x v="361"/>
    <x v="170"/>
    <x v="0"/>
    <x v="356"/>
    <x v="8"/>
    <s v="IEC_STD_V10 &gt;&gt; Common &gt;&gt; AutoMetaDataSMT Equipment Utilization"/>
    <x v="1"/>
    <x v="0"/>
    <s v="設備稼動率Property"/>
    <s v="工廠設備綜合效率分析主檔"/>
    <n v="844"/>
    <n v="823"/>
    <e v="#N/A"/>
    <s v="SMT Equipment Utilization"/>
    <n v="1"/>
    <n v="0"/>
    <n v="0"/>
    <x v="0"/>
    <s v="OEE Analysis Master"/>
    <x v="79"/>
    <s v="IEC_STD_V10 &gt;&gt; Data Standard &gt;&gt; MFG &gt;&gt; OEE Analysis Master"/>
    <x v="63"/>
    <s v="MFG:"/>
    <x v="32"/>
    <x v="32"/>
    <x v="745"/>
    <x v="359"/>
    <x v="361"/>
    <x v="344"/>
    <x v="0"/>
    <x v="5"/>
    <x v="0"/>
    <x v="5"/>
    <m/>
    <x v="0"/>
    <x v="1"/>
    <s v="OEE Analysis Master_SMT Equipment Utilization"/>
    <x v="842"/>
    <x v="1"/>
    <x v="0"/>
    <x v="6"/>
    <x v="3"/>
    <x v="0"/>
    <x v="0"/>
    <s v="INT_OEE_ANALYSIS_MASTER"/>
    <s v="SMT_EQUIPMENT_UTILIZATION"/>
    <x v="108"/>
    <x v="295"/>
    <x v="0"/>
    <n v="0"/>
    <x v="0"/>
    <x v="0"/>
    <x v="0"/>
    <s v=""/>
    <s v=""/>
    <n v="842"/>
    <s v="-842"/>
    <x v="0"/>
    <x v="0"/>
    <x v="0"/>
    <x v="361"/>
    <x v="8"/>
    <s v="設備開動情況"/>
    <s v="DPS"/>
    <s v="DPS"/>
    <x v="5"/>
    <x v="301"/>
    <m/>
    <s v="^(DPS)$"/>
    <n v="9"/>
    <x v="0"/>
    <x v="3"/>
    <x v="0"/>
    <x v="0"/>
    <x v="0"/>
    <x v="1"/>
    <b v="0"/>
    <x v="0"/>
    <x v="1"/>
    <n v="0"/>
    <x v="0"/>
    <b v="0"/>
    <b v="0"/>
    <b v="0"/>
    <b v="0"/>
    <b v="0"/>
    <b v="0"/>
    <b v="0"/>
    <b v="0"/>
    <b v="0"/>
    <b v="0"/>
    <b v="0"/>
    <x v="1"/>
    <x v="1"/>
    <n v="0"/>
    <x v="4"/>
    <x v="0"/>
  </r>
  <r>
    <m/>
    <s v="MFG"/>
    <x v="10"/>
    <x v="360"/>
    <x v="362"/>
    <x v="192"/>
    <x v="357"/>
    <s v="（投入工時-換線時間）/ 可用工時"/>
    <x v="1"/>
    <m/>
    <s v="OEE Analysis Master_SMT Available hours;OEE Analysis Master_SMT Input work hours;OEE Analysis Master_MFG Line Change"/>
    <s v="General"/>
    <x v="5"/>
    <m/>
    <x v="0"/>
    <s v="MFG"/>
    <x v="8"/>
    <x v="6"/>
    <x v="0"/>
    <x v="6"/>
    <s v="INT_OEE_ANALYSIS_MASTER"/>
    <s v="SMT_EQUIPMENT_AVAILABILITY"/>
    <m/>
    <m/>
    <m/>
    <m/>
    <m/>
    <m/>
    <m/>
    <m/>
    <m/>
    <m/>
    <m/>
    <m/>
    <m/>
    <m/>
    <m/>
    <m/>
    <m/>
    <m/>
    <s v="資料清單"/>
    <x v="15"/>
    <x v="22"/>
    <x v="302"/>
    <x v="10"/>
    <s v="IEC_STD_V10 &gt;&gt; Data Standard &gt;&gt; MFG"/>
    <s v="SMT Equipment Availability"/>
    <x v="362"/>
    <x v="192"/>
    <x v="0"/>
    <x v="357"/>
    <x v="8"/>
    <s v="IEC_STD_V10 &gt;&gt; Common &gt;&gt; AutoMetaDataSMT Equipment Availability"/>
    <x v="1"/>
    <x v="0"/>
    <s v="設備利用率Property"/>
    <s v="工廠設備綜合效率分析主檔"/>
    <n v="845"/>
    <n v="823"/>
    <e v="#N/A"/>
    <s v="SMT Equipment Availability"/>
    <n v="1"/>
    <n v="0"/>
    <n v="0"/>
    <x v="0"/>
    <s v="OEE Analysis Master"/>
    <x v="79"/>
    <s v="IEC_STD_V10 &gt;&gt; Data Standard &gt;&gt; MFG &gt;&gt; OEE Analysis Master"/>
    <x v="64"/>
    <s v="MFG:"/>
    <x v="33"/>
    <x v="33"/>
    <x v="746"/>
    <x v="360"/>
    <x v="362"/>
    <x v="345"/>
    <x v="0"/>
    <x v="5"/>
    <x v="0"/>
    <x v="5"/>
    <m/>
    <x v="0"/>
    <x v="1"/>
    <s v="OEE Analysis Master_SMT Equipment Availability"/>
    <x v="843"/>
    <x v="1"/>
    <x v="0"/>
    <x v="6"/>
    <x v="3"/>
    <x v="0"/>
    <x v="0"/>
    <s v="INT_OEE_ANALYSIS_MASTER"/>
    <s v="SMT_EQUIPMENT_AVAILABILITY"/>
    <x v="108"/>
    <x v="296"/>
    <x v="0"/>
    <n v="0"/>
    <x v="0"/>
    <x v="0"/>
    <x v="0"/>
    <s v=""/>
    <s v=""/>
    <n v="843"/>
    <s v="-843"/>
    <x v="0"/>
    <x v="0"/>
    <x v="0"/>
    <x v="362"/>
    <x v="8"/>
    <s v="設備開動情況下設備投入生產時間"/>
    <s v="DPS"/>
    <s v="DPS"/>
    <x v="5"/>
    <x v="302"/>
    <m/>
    <s v="^(DPS)$"/>
    <n v="9"/>
    <x v="0"/>
    <x v="3"/>
    <x v="0"/>
    <x v="0"/>
    <x v="0"/>
    <x v="1"/>
    <b v="0"/>
    <x v="0"/>
    <x v="1"/>
    <n v="0"/>
    <x v="0"/>
    <b v="0"/>
    <b v="0"/>
    <b v="0"/>
    <b v="0"/>
    <b v="0"/>
    <b v="0"/>
    <b v="0"/>
    <b v="0"/>
    <b v="0"/>
    <b v="0"/>
    <b v="0"/>
    <x v="1"/>
    <x v="1"/>
    <n v="0"/>
    <x v="21"/>
    <x v="0"/>
  </r>
  <r>
    <m/>
    <s v="MFG"/>
    <x v="10"/>
    <x v="337"/>
    <x v="363"/>
    <x v="171"/>
    <x v="336"/>
    <s v="（量產產品產出工時+CR产出工時+NPI产出工時）/（投入工時-換線時間）_x000a_注：产出工时=产出数量*CT"/>
    <x v="1"/>
    <m/>
    <s v="OEE Analysis Master_SMT MP output hours;OEE Analysis Master_Control Run hours;OEE Analysis Master_New product introduction hours;OEE Analysis Master_MFG Line Change"/>
    <s v="General"/>
    <x v="5"/>
    <m/>
    <x v="0"/>
    <s v="MFG"/>
    <x v="8"/>
    <x v="6"/>
    <x v="0"/>
    <x v="6"/>
    <s v="INT_OEE_ANALYSIS_MASTER"/>
    <s v="SMT_PRODUCTION_EFFICIENCY"/>
    <m/>
    <m/>
    <m/>
    <m/>
    <m/>
    <m/>
    <m/>
    <m/>
    <m/>
    <m/>
    <m/>
    <m/>
    <m/>
    <m/>
    <m/>
    <m/>
    <m/>
    <m/>
    <s v="資料清單"/>
    <x v="15"/>
    <x v="23"/>
    <x v="303"/>
    <x v="10"/>
    <s v="IEC_STD_V10 &gt;&gt; Data Standard &gt;&gt; MFG"/>
    <s v="SMT Production Efficiency"/>
    <x v="363"/>
    <x v="171"/>
    <x v="0"/>
    <x v="336"/>
    <x v="8"/>
    <s v="IEC_STD_V10 &gt;&gt; Common &gt;&gt; AutoMetaDataSMT Production Efficiency"/>
    <x v="1"/>
    <x v="0"/>
    <s v="生產效率Property"/>
    <s v="工廠設備綜合效率分析主檔"/>
    <n v="846"/>
    <n v="823"/>
    <e v="#N/A"/>
    <s v="SMT Production Efficiency"/>
    <n v="1"/>
    <n v="0"/>
    <n v="0"/>
    <x v="0"/>
    <s v="OEE Analysis Master"/>
    <x v="79"/>
    <s v="IEC_STD_V10 &gt;&gt; Data Standard &gt;&gt; MFG &gt;&gt; OEE Analysis Master"/>
    <x v="65"/>
    <s v="MFG:"/>
    <x v="34"/>
    <x v="34"/>
    <x v="747"/>
    <x v="337"/>
    <x v="363"/>
    <x v="346"/>
    <x v="0"/>
    <x v="5"/>
    <x v="0"/>
    <x v="5"/>
    <m/>
    <x v="0"/>
    <x v="1"/>
    <s v="OEE Analysis Master_SMT Production Efficiency"/>
    <x v="844"/>
    <x v="1"/>
    <x v="0"/>
    <x v="6"/>
    <x v="3"/>
    <x v="0"/>
    <x v="0"/>
    <s v="INT_OEE_ANALYSIS_MASTER"/>
    <s v="SMT_PRODUCTION_EFFICIENCY"/>
    <x v="108"/>
    <x v="297"/>
    <x v="0"/>
    <n v="0"/>
    <x v="0"/>
    <x v="0"/>
    <x v="0"/>
    <s v=""/>
    <s v=""/>
    <n v="844"/>
    <s v="-844"/>
    <x v="0"/>
    <x v="0"/>
    <x v="0"/>
    <x v="363"/>
    <x v="8"/>
    <s v="生產效率"/>
    <s v="DPS"/>
    <s v="DPS"/>
    <x v="5"/>
    <x v="303"/>
    <m/>
    <s v="^(DPS)$"/>
    <n v="9"/>
    <x v="0"/>
    <x v="3"/>
    <x v="0"/>
    <x v="0"/>
    <x v="0"/>
    <x v="1"/>
    <b v="0"/>
    <x v="0"/>
    <x v="1"/>
    <n v="0"/>
    <x v="0"/>
    <b v="0"/>
    <b v="0"/>
    <b v="0"/>
    <b v="0"/>
    <b v="1"/>
    <b v="0"/>
    <b v="0"/>
    <b v="0"/>
    <b v="0"/>
    <b v="0"/>
    <b v="0"/>
    <x v="0"/>
    <x v="2"/>
    <n v="0"/>
    <x v="4"/>
    <x v="0"/>
  </r>
  <r>
    <m/>
    <s v="MFG"/>
    <x v="10"/>
    <x v="361"/>
    <x v="364"/>
    <x v="193"/>
    <x v="358"/>
    <s v="設備利用率*生產效率"/>
    <x v="1"/>
    <m/>
    <s v="OEE Analysis Master_SMT Equipment Availability;OEE Analysis Master_SMT Production Efficiency"/>
    <s v="General"/>
    <x v="5"/>
    <m/>
    <x v="0"/>
    <s v="MFG"/>
    <x v="8"/>
    <x v="6"/>
    <x v="0"/>
    <x v="6"/>
    <s v="INT_OEE_ANALYSIS_MASTER"/>
    <s v="OEE"/>
    <m/>
    <m/>
    <m/>
    <m/>
    <m/>
    <m/>
    <m/>
    <m/>
    <m/>
    <m/>
    <m/>
    <m/>
    <m/>
    <m/>
    <m/>
    <m/>
    <m/>
    <m/>
    <s v="資料清單"/>
    <x v="15"/>
    <x v="24"/>
    <x v="304"/>
    <x v="10"/>
    <s v="IEC_STD_V10 &gt;&gt; Data Standard &gt;&gt; MFG"/>
    <s v="OEE"/>
    <x v="364"/>
    <x v="193"/>
    <x v="0"/>
    <x v="358"/>
    <x v="8"/>
    <s v="IEC_STD_V10 &gt;&gt; Common &gt;&gt; AutoMetaDataOEE"/>
    <x v="1"/>
    <x v="0"/>
    <s v="OEEProperty"/>
    <s v="工廠設備綜合效率分析主檔"/>
    <n v="847"/>
    <n v="823"/>
    <e v="#N/A"/>
    <s v="OEE"/>
    <n v="1"/>
    <n v="0"/>
    <n v="0"/>
    <x v="0"/>
    <s v="OEE Analysis Master"/>
    <x v="79"/>
    <s v="IEC_STD_V10 &gt;&gt; Data Standard &gt;&gt; MFG &gt;&gt; OEE Analysis Master"/>
    <x v="66"/>
    <s v="MFG:"/>
    <x v="35"/>
    <x v="35"/>
    <x v="748"/>
    <x v="361"/>
    <x v="364"/>
    <x v="347"/>
    <x v="0"/>
    <x v="5"/>
    <x v="0"/>
    <x v="5"/>
    <m/>
    <x v="0"/>
    <x v="1"/>
    <s v="OEE Analysis Master_OEE"/>
    <x v="845"/>
    <x v="1"/>
    <x v="0"/>
    <x v="6"/>
    <x v="3"/>
    <x v="0"/>
    <x v="0"/>
    <s v="INT_OEE_ANALYSIS_MASTER"/>
    <s v="OEE"/>
    <x v="108"/>
    <x v="298"/>
    <x v="0"/>
    <n v="0"/>
    <x v="0"/>
    <x v="0"/>
    <x v="0"/>
    <s v=""/>
    <s v=""/>
    <n v="845"/>
    <s v="-845"/>
    <x v="0"/>
    <x v="0"/>
    <x v="0"/>
    <x v="364"/>
    <x v="8"/>
    <s v="衡量工廠設備利用及效率綜合指標"/>
    <s v="DPS"/>
    <s v="DPS"/>
    <x v="5"/>
    <x v="304"/>
    <m/>
    <s v="^(DPS)$"/>
    <n v="9"/>
    <x v="0"/>
    <x v="3"/>
    <x v="0"/>
    <x v="0"/>
    <x v="0"/>
    <x v="1"/>
    <b v="0"/>
    <x v="0"/>
    <x v="1"/>
    <n v="0"/>
    <x v="0"/>
    <b v="0"/>
    <b v="0"/>
    <b v="0"/>
    <b v="0"/>
    <b v="0"/>
    <b v="0"/>
    <b v="0"/>
    <b v="0"/>
    <b v="0"/>
    <b v="0"/>
    <b v="0"/>
    <x v="1"/>
    <x v="1"/>
    <n v="0"/>
    <x v="15"/>
    <x v="0"/>
  </r>
  <r>
    <m/>
    <s v="MFG"/>
    <x v="10"/>
    <x v="362"/>
    <x v="365"/>
    <x v="1"/>
    <x v="229"/>
    <s v="工廠設備綜合效率分析目標主檔"/>
    <x v="0"/>
    <m/>
    <m/>
    <s v="General"/>
    <x v="0"/>
    <m/>
    <x v="0"/>
    <s v="MFG"/>
    <x v="8"/>
    <x v="6"/>
    <x v="0"/>
    <x v="0"/>
    <s v="INT_OEE_TARGET_MASTER"/>
    <m/>
    <m/>
    <m/>
    <m/>
    <m/>
    <m/>
    <m/>
    <m/>
    <m/>
    <m/>
    <m/>
    <m/>
    <m/>
    <m/>
    <m/>
    <m/>
    <m/>
    <m/>
    <m/>
    <s v="資料清單"/>
    <x v="15"/>
    <x v="25"/>
    <x v="305"/>
    <x v="10"/>
    <s v="IEC_STD_V10 &gt;&gt; Data Standard &gt;&gt; MFG"/>
    <s v="OEE Target Master"/>
    <x v="365"/>
    <x v="1"/>
    <x v="0"/>
    <x v="229"/>
    <x v="8"/>
    <s v="IEC_STD_V10 &gt;&gt; Common &gt;&gt; AutoMetaDataOEE Target Master"/>
    <x v="0"/>
    <x v="0"/>
    <s v="工廠設備綜合效率分析目標主檔Concept"/>
    <s v="工廠設備綜合效率分析目標主檔"/>
    <n v="848"/>
    <n v="0"/>
    <n v="0"/>
    <s v=""/>
    <n v="0"/>
    <n v="0"/>
    <n v="0"/>
    <x v="0"/>
    <s v=""/>
    <x v="0"/>
    <s v=""/>
    <x v="0"/>
    <s v="MFG:"/>
    <x v="36"/>
    <x v="36"/>
    <x v="749"/>
    <x v="362"/>
    <x v="365"/>
    <x v="348"/>
    <x v="0"/>
    <x v="0"/>
    <x v="0"/>
    <x v="0"/>
    <m/>
    <x v="0"/>
    <x v="0"/>
    <s v="OEE Target Master"/>
    <x v="846"/>
    <x v="0"/>
    <x v="0"/>
    <x v="6"/>
    <x v="3"/>
    <x v="0"/>
    <x v="0"/>
    <s v="INT_OEE_TARGET_MASTER"/>
    <s v=""/>
    <x v="109"/>
    <x v="0"/>
    <x v="0"/>
    <n v="0"/>
    <x v="0"/>
    <x v="0"/>
    <x v="0"/>
    <s v=""/>
    <s v=""/>
    <n v="846"/>
    <s v="-846"/>
    <x v="0"/>
    <x v="0"/>
    <x v="0"/>
    <x v="365"/>
    <x v="8"/>
    <n v="0"/>
    <s v=""/>
    <s v=""/>
    <x v="0"/>
    <x v="305"/>
    <m/>
    <s v="^()$"/>
    <n v="9"/>
    <x v="0"/>
    <x v="3"/>
    <x v="0"/>
    <x v="0"/>
    <x v="0"/>
    <x v="1"/>
    <b v="0"/>
    <x v="0"/>
    <x v="0"/>
    <n v="0"/>
    <x v="0"/>
    <b v="0"/>
    <b v="0"/>
    <b v="0"/>
    <b v="0"/>
    <b v="0"/>
    <b v="0"/>
    <b v="0"/>
    <b v="0"/>
    <b v="0"/>
    <b v="0"/>
    <b v="0"/>
    <x v="1"/>
    <x v="1"/>
    <n v="0"/>
    <x v="3"/>
    <x v="0"/>
  </r>
  <r>
    <m/>
    <s v="MFG"/>
    <x v="10"/>
    <x v="363"/>
    <x v="366"/>
    <x v="194"/>
    <x v="359"/>
    <n v="0.93"/>
    <x v="1"/>
    <m/>
    <m/>
    <s v="General"/>
    <x v="5"/>
    <m/>
    <x v="0"/>
    <s v="MFG"/>
    <x v="8"/>
    <x v="6"/>
    <x v="0"/>
    <x v="8"/>
    <s v="INT_OEE_TARGET_MASTER"/>
    <s v="SMT_EQUIPMENT_AVAILABILITY_GOAL"/>
    <m/>
    <m/>
    <m/>
    <m/>
    <m/>
    <m/>
    <m/>
    <m/>
    <m/>
    <m/>
    <m/>
    <m/>
    <m/>
    <m/>
    <m/>
    <m/>
    <m/>
    <m/>
    <s v="資料清單"/>
    <x v="15"/>
    <x v="26"/>
    <x v="306"/>
    <x v="10"/>
    <s v="IEC_STD_V10 &gt;&gt; Data Standard &gt;&gt; MFG"/>
    <s v="SMT Equipment  Availability Goal"/>
    <x v="366"/>
    <x v="194"/>
    <x v="0"/>
    <x v="359"/>
    <x v="8"/>
    <s v="IEC_STD_V10 &gt;&gt; Common &gt;&gt; AutoMetaDataSMT Equipment  Availability Goal"/>
    <x v="1"/>
    <x v="0"/>
    <s v="設備利用率目標Property"/>
    <s v="工廠設備綜合效率分析目標主檔"/>
    <n v="849"/>
    <n v="848"/>
    <n v="0"/>
    <s v="SMT Equipment  Availability Goal"/>
    <n v="1"/>
    <n v="0"/>
    <n v="0"/>
    <x v="0"/>
    <s v="OEE Target Master"/>
    <x v="80"/>
    <s v="IEC_STD_V10 &gt;&gt; Data Standard &gt;&gt; MFG &gt;&gt; OEE Target Master"/>
    <x v="0"/>
    <s v="MFG:"/>
    <x v="37"/>
    <x v="37"/>
    <x v="750"/>
    <x v="363"/>
    <x v="366"/>
    <x v="349"/>
    <x v="0"/>
    <x v="7"/>
    <x v="0"/>
    <x v="5"/>
    <m/>
    <x v="0"/>
    <x v="1"/>
    <s v="OEE Target Master_SMT Equipment  Availability Goal"/>
    <x v="847"/>
    <x v="1"/>
    <x v="0"/>
    <x v="6"/>
    <x v="3"/>
    <x v="0"/>
    <x v="0"/>
    <s v="INT_OEE_TARGET_MASTER"/>
    <s v="SMT_EQUIPMENT_AVAILABILITY_GOAL"/>
    <x v="109"/>
    <x v="299"/>
    <x v="0"/>
    <n v="0"/>
    <x v="0"/>
    <x v="0"/>
    <x v="0"/>
    <s v=""/>
    <s v=""/>
    <n v="847"/>
    <s v="-847"/>
    <x v="0"/>
    <x v="0"/>
    <x v="0"/>
    <x v="366"/>
    <x v="8"/>
    <s v="設備利用率目標"/>
    <s v="上傳檔案"/>
    <s v="上傳檔案"/>
    <x v="7"/>
    <x v="306"/>
    <m/>
    <s v="^(上傳檔案)$"/>
    <n v="9"/>
    <x v="0"/>
    <x v="3"/>
    <x v="0"/>
    <x v="0"/>
    <x v="0"/>
    <x v="0"/>
    <b v="1"/>
    <x v="0"/>
    <x v="1"/>
    <n v="0"/>
    <x v="0"/>
    <b v="0"/>
    <b v="0"/>
    <b v="0"/>
    <b v="0"/>
    <b v="0"/>
    <b v="0"/>
    <b v="0"/>
    <b v="0"/>
    <b v="0"/>
    <b v="0"/>
    <b v="0"/>
    <x v="1"/>
    <x v="1"/>
    <n v="0"/>
    <x v="20"/>
    <x v="0"/>
  </r>
  <r>
    <m/>
    <s v="MFG"/>
    <x v="10"/>
    <x v="364"/>
    <x v="367"/>
    <x v="195"/>
    <x v="360"/>
    <n v="0.92"/>
    <x v="1"/>
    <m/>
    <m/>
    <s v="General"/>
    <x v="5"/>
    <m/>
    <x v="0"/>
    <s v="MFG"/>
    <x v="8"/>
    <x v="6"/>
    <x v="0"/>
    <x v="8"/>
    <s v="INT_OEE_TARGET_MASTER"/>
    <s v="SMT_PRODUCTION_EFFICIENCY_GOAL"/>
    <m/>
    <m/>
    <m/>
    <m/>
    <m/>
    <m/>
    <m/>
    <m/>
    <m/>
    <m/>
    <m/>
    <m/>
    <m/>
    <m/>
    <m/>
    <m/>
    <m/>
    <m/>
    <s v="資料清單"/>
    <x v="15"/>
    <x v="27"/>
    <x v="307"/>
    <x v="10"/>
    <s v="IEC_STD_V10 &gt;&gt; Data Standard &gt;&gt; MFG"/>
    <s v="SMT Production Efficiency Goal"/>
    <x v="367"/>
    <x v="195"/>
    <x v="0"/>
    <x v="360"/>
    <x v="8"/>
    <s v="IEC_STD_V10 &gt;&gt; Common &gt;&gt; AutoMetaDataSMT Production Efficiency Goal"/>
    <x v="1"/>
    <x v="0"/>
    <s v="生產效率目標Property"/>
    <s v="工廠設備綜合效率分析目標主檔"/>
    <n v="850"/>
    <n v="848"/>
    <n v="0"/>
    <s v="SMT Production Efficiency Goal"/>
    <n v="1"/>
    <n v="0"/>
    <n v="0"/>
    <x v="0"/>
    <s v="OEE Target Master"/>
    <x v="80"/>
    <s v="IEC_STD_V10 &gt;&gt; Data Standard &gt;&gt; MFG &gt;&gt; OEE Target Master"/>
    <x v="0"/>
    <s v="MFG:"/>
    <x v="38"/>
    <x v="38"/>
    <x v="751"/>
    <x v="364"/>
    <x v="367"/>
    <x v="350"/>
    <x v="0"/>
    <x v="7"/>
    <x v="0"/>
    <x v="5"/>
    <m/>
    <x v="0"/>
    <x v="1"/>
    <s v="OEE Target Master_SMT Production Efficiency Goal"/>
    <x v="848"/>
    <x v="1"/>
    <x v="0"/>
    <x v="6"/>
    <x v="3"/>
    <x v="0"/>
    <x v="0"/>
    <s v="INT_OEE_TARGET_MASTER"/>
    <s v="SMT_PRODUCTION_EFFICIENCY_GOAL"/>
    <x v="109"/>
    <x v="300"/>
    <x v="0"/>
    <n v="0"/>
    <x v="0"/>
    <x v="0"/>
    <x v="0"/>
    <s v=""/>
    <s v=""/>
    <n v="848"/>
    <s v="-848"/>
    <x v="0"/>
    <x v="0"/>
    <x v="0"/>
    <x v="367"/>
    <x v="8"/>
    <s v="生產效率目標"/>
    <s v="上傳檔案"/>
    <s v="上傳檔案"/>
    <x v="7"/>
    <x v="307"/>
    <m/>
    <s v="^(上傳檔案)$"/>
    <n v="9"/>
    <x v="0"/>
    <x v="3"/>
    <x v="0"/>
    <x v="0"/>
    <x v="0"/>
    <x v="1"/>
    <b v="0"/>
    <x v="0"/>
    <x v="1"/>
    <n v="0"/>
    <x v="0"/>
    <b v="0"/>
    <b v="0"/>
    <b v="0"/>
    <b v="0"/>
    <b v="0"/>
    <b v="0"/>
    <b v="0"/>
    <b v="0"/>
    <b v="0"/>
    <b v="0"/>
    <b v="0"/>
    <x v="1"/>
    <x v="1"/>
    <n v="0"/>
    <x v="26"/>
    <x v="0"/>
  </r>
  <r>
    <m/>
    <s v="MFG"/>
    <x v="10"/>
    <x v="365"/>
    <x v="368"/>
    <x v="196"/>
    <x v="360"/>
    <n v="0.85"/>
    <x v="1"/>
    <m/>
    <m/>
    <s v="General"/>
    <x v="5"/>
    <m/>
    <x v="0"/>
    <s v="MFG"/>
    <x v="8"/>
    <x v="6"/>
    <x v="0"/>
    <x v="8"/>
    <s v="INT_OEE_TARGET_MASTER"/>
    <s v="OVERALL_EQUIPMENT_EFFECTIVENESS_GOAL"/>
    <m/>
    <m/>
    <m/>
    <m/>
    <m/>
    <m/>
    <m/>
    <m/>
    <m/>
    <m/>
    <m/>
    <m/>
    <m/>
    <m/>
    <m/>
    <m/>
    <m/>
    <m/>
    <s v="資料清單"/>
    <x v="15"/>
    <x v="28"/>
    <x v="308"/>
    <x v="10"/>
    <s v="IEC_STD_V10 &gt;&gt; Data Standard &gt;&gt; MFG"/>
    <s v="Overall Equipment Effectiveness Goal"/>
    <x v="368"/>
    <x v="196"/>
    <x v="0"/>
    <x v="360"/>
    <x v="8"/>
    <s v="IEC_STD_V10 &gt;&gt; Common &gt;&gt; AutoMetaDataOverall Equipment Effectiveness Goal"/>
    <x v="1"/>
    <x v="0"/>
    <s v="OEE Goal目標Property"/>
    <s v="工廠設備綜合效率分析目標主檔"/>
    <n v="851"/>
    <n v="848"/>
    <n v="0"/>
    <s v="Overall Equipment Effectiveness Goal"/>
    <n v="1"/>
    <n v="0"/>
    <n v="0"/>
    <x v="0"/>
    <s v="OEE Target Master"/>
    <x v="80"/>
    <s v="IEC_STD_V10 &gt;&gt; Data Standard &gt;&gt; MFG &gt;&gt; OEE Target Master"/>
    <x v="0"/>
    <s v="MFG:"/>
    <x v="39"/>
    <x v="39"/>
    <x v="752"/>
    <x v="365"/>
    <x v="368"/>
    <x v="351"/>
    <x v="0"/>
    <x v="7"/>
    <x v="0"/>
    <x v="5"/>
    <m/>
    <x v="0"/>
    <x v="1"/>
    <s v="OEE Target Master_Overall Equipment Effectiveness Goal"/>
    <x v="849"/>
    <x v="1"/>
    <x v="0"/>
    <x v="6"/>
    <x v="3"/>
    <x v="0"/>
    <x v="0"/>
    <s v="INT_OEE_TARGET_MASTER"/>
    <s v="OVERALL_EQUIPMENT_EFFECTIVENESS_GOAL"/>
    <x v="109"/>
    <x v="301"/>
    <x v="0"/>
    <n v="0"/>
    <x v="0"/>
    <x v="0"/>
    <x v="0"/>
    <s v=""/>
    <s v=""/>
    <n v="849"/>
    <s v="-849"/>
    <x v="0"/>
    <x v="0"/>
    <x v="0"/>
    <x v="368"/>
    <x v="8"/>
    <s v="生產效率目標"/>
    <s v="上傳檔案"/>
    <s v="上傳檔案"/>
    <x v="7"/>
    <x v="308"/>
    <m/>
    <s v="^(上傳檔案)$"/>
    <n v="9"/>
    <x v="0"/>
    <x v="3"/>
    <x v="0"/>
    <x v="0"/>
    <x v="0"/>
    <x v="1"/>
    <b v="0"/>
    <x v="0"/>
    <x v="1"/>
    <n v="0"/>
    <x v="0"/>
    <b v="0"/>
    <b v="0"/>
    <b v="0"/>
    <b v="0"/>
    <b v="0"/>
    <b v="0"/>
    <b v="0"/>
    <b v="0"/>
    <b v="0"/>
    <b v="0"/>
    <b v="0"/>
    <x v="1"/>
    <x v="1"/>
    <n v="0"/>
    <x v="39"/>
    <x v="0"/>
  </r>
  <r>
    <m/>
    <s v="MFG"/>
    <x v="10"/>
    <x v="366"/>
    <x v="369"/>
    <x v="1"/>
    <x v="229"/>
    <s v="工廠設備綜合效率分析換線工時主檔"/>
    <x v="0"/>
    <m/>
    <m/>
    <s v="General"/>
    <x v="0"/>
    <m/>
    <x v="0"/>
    <s v="MFG"/>
    <x v="8"/>
    <x v="6"/>
    <x v="0"/>
    <x v="0"/>
    <s v="INT_LINE_CHANGE_HOUR_MASTER"/>
    <m/>
    <m/>
    <m/>
    <m/>
    <m/>
    <m/>
    <m/>
    <m/>
    <m/>
    <m/>
    <m/>
    <m/>
    <m/>
    <m/>
    <m/>
    <m/>
    <m/>
    <m/>
    <m/>
    <s v="資料清單"/>
    <x v="15"/>
    <x v="29"/>
    <x v="309"/>
    <x v="10"/>
    <s v="IEC_STD_V10 &gt;&gt; Data Standard &gt;&gt; MFG"/>
    <s v="Line change hour Master"/>
    <x v="369"/>
    <x v="1"/>
    <x v="0"/>
    <x v="229"/>
    <x v="8"/>
    <s v="IEC_STD_V10 &gt;&gt; Common &gt;&gt; AutoMetaDataLine change hour Master"/>
    <x v="0"/>
    <x v="0"/>
    <s v="工廠設備綜合效率分析換線工時主檔Concept"/>
    <s v="工廠設備綜合效率分析換線工時主檔"/>
    <n v="852"/>
    <n v="0"/>
    <n v="0"/>
    <s v=""/>
    <n v="0"/>
    <n v="0"/>
    <n v="0"/>
    <x v="0"/>
    <s v=""/>
    <x v="0"/>
    <s v=""/>
    <x v="0"/>
    <s v="MFG:"/>
    <x v="40"/>
    <x v="40"/>
    <x v="753"/>
    <x v="366"/>
    <x v="369"/>
    <x v="352"/>
    <x v="0"/>
    <x v="0"/>
    <x v="0"/>
    <x v="0"/>
    <m/>
    <x v="0"/>
    <x v="0"/>
    <s v="Line change hour Master"/>
    <x v="850"/>
    <x v="0"/>
    <x v="0"/>
    <x v="6"/>
    <x v="3"/>
    <x v="0"/>
    <x v="0"/>
    <s v="INT_LINE_CHANGE_HOUR_MASTER"/>
    <s v=""/>
    <x v="110"/>
    <x v="0"/>
    <x v="0"/>
    <n v="0"/>
    <x v="0"/>
    <x v="0"/>
    <x v="0"/>
    <s v=""/>
    <s v=""/>
    <n v="850"/>
    <s v="-850"/>
    <x v="0"/>
    <x v="0"/>
    <x v="0"/>
    <x v="369"/>
    <x v="8"/>
    <n v="0"/>
    <s v=""/>
    <s v=""/>
    <x v="0"/>
    <x v="309"/>
    <m/>
    <s v="^()$"/>
    <n v="9"/>
    <x v="0"/>
    <x v="3"/>
    <x v="0"/>
    <x v="0"/>
    <x v="0"/>
    <x v="1"/>
    <b v="0"/>
    <x v="0"/>
    <x v="0"/>
    <n v="0"/>
    <x v="0"/>
    <b v="0"/>
    <b v="0"/>
    <b v="0"/>
    <b v="0"/>
    <b v="0"/>
    <b v="0"/>
    <b v="0"/>
    <b v="0"/>
    <b v="0"/>
    <b v="0"/>
    <b v="0"/>
    <x v="1"/>
    <x v="1"/>
    <n v="0"/>
    <x v="23"/>
    <x v="0"/>
  </r>
  <r>
    <m/>
    <s v="MFG"/>
    <x v="10"/>
    <x v="341"/>
    <x v="343"/>
    <x v="174"/>
    <x v="340"/>
    <s v="Ex:_x000a_IPT: S01,S02,S03,S04,S05,S06,S08,S09,S10,S11,S12,S13,S14,S15,S17,S18,S19,S20,S21,S22,S23_x000a_TAO:"/>
    <x v="2"/>
    <s v="OEE Analysis Master_Production Line"/>
    <m/>
    <s v="General"/>
    <x v="9"/>
    <m/>
    <x v="0"/>
    <s v="MFG"/>
    <x v="8"/>
    <x v="6"/>
    <x v="0"/>
    <x v="6"/>
    <s v="INT_LINE_CHANGE_HOUR_MASTER"/>
    <s v="PRODUCTION_LINE"/>
    <m/>
    <m/>
    <m/>
    <m/>
    <m/>
    <m/>
    <m/>
    <m/>
    <m/>
    <m/>
    <m/>
    <m/>
    <m/>
    <m/>
    <m/>
    <m/>
    <m/>
    <m/>
    <s v="資料清單"/>
    <x v="15"/>
    <x v="30"/>
    <x v="283"/>
    <x v="10"/>
    <s v="IEC_STD_V10 &gt;&gt; Data Standard &gt;&gt; MFG"/>
    <s v="Production Line"/>
    <x v="343"/>
    <x v="174"/>
    <x v="0"/>
    <x v="340"/>
    <x v="8"/>
    <s v="IEC_STD_V10 &gt;&gt; Common &gt;&gt; AutoMetaDataProduction Line"/>
    <x v="2"/>
    <x v="0"/>
    <s v="生產線別Relationship"/>
    <s v="工廠設備綜合效率分析換線工時主檔"/>
    <n v="826"/>
    <n v="852"/>
    <n v="0"/>
    <s v=""/>
    <n v="0"/>
    <e v="#N/A"/>
    <e v="#N/A"/>
    <x v="170"/>
    <s v="Line change hour Master"/>
    <x v="81"/>
    <s v="IEC_STD_V10 &gt;&gt; Data Standard &gt;&gt; MFG &gt;&gt; Line change hour Master"/>
    <x v="0"/>
    <s v="MFG:"/>
    <x v="41"/>
    <x v="41"/>
    <x v="754"/>
    <x v="341"/>
    <x v="343"/>
    <x v="332"/>
    <x v="0"/>
    <x v="5"/>
    <x v="0"/>
    <x v="8"/>
    <m/>
    <x v="0"/>
    <x v="2"/>
    <s v="Line change hour Master_Production Line"/>
    <x v="851"/>
    <x v="2"/>
    <x v="0"/>
    <x v="6"/>
    <x v="3"/>
    <x v="0"/>
    <x v="0"/>
    <s v="INT_LINE_CHANGE_HOUR_MASTER"/>
    <s v="PRODUCTION_LINE"/>
    <x v="110"/>
    <x v="277"/>
    <x v="0"/>
    <n v="0"/>
    <x v="0"/>
    <x v="0"/>
    <x v="3"/>
    <s v=""/>
    <s v=""/>
    <n v="851"/>
    <s v="-851"/>
    <x v="0"/>
    <x v="0"/>
    <x v="0"/>
    <x v="343"/>
    <x v="8"/>
    <s v="FIS系統內實際生產線體名稱"/>
    <s v="DPS"/>
    <s v="DPS"/>
    <x v="5"/>
    <x v="283"/>
    <m/>
    <s v="^(DPS)$"/>
    <n v="9"/>
    <x v="0"/>
    <x v="3"/>
    <x v="0"/>
    <x v="0"/>
    <x v="1"/>
    <x v="1"/>
    <b v="0"/>
    <x v="0"/>
    <x v="1"/>
    <n v="0"/>
    <x v="0"/>
    <b v="0"/>
    <b v="0"/>
    <b v="0"/>
    <b v="0"/>
    <b v="0"/>
    <b v="0"/>
    <b v="0"/>
    <b v="0"/>
    <b v="1"/>
    <b v="0"/>
    <b v="0"/>
    <x v="0"/>
    <x v="5"/>
    <n v="1"/>
    <x v="18"/>
    <x v="0"/>
  </r>
  <r>
    <m/>
    <s v="MFG"/>
    <x v="10"/>
    <x v="367"/>
    <x v="370"/>
    <x v="197"/>
    <x v="361"/>
    <s v="參考本檔案line change time mapping"/>
    <x v="1"/>
    <m/>
    <m/>
    <s v="General"/>
    <x v="4"/>
    <m/>
    <x v="0"/>
    <s v="MFG"/>
    <x v="8"/>
    <x v="6"/>
    <x v="0"/>
    <x v="8"/>
    <s v="INT_LINE_CHANGE_HOUR_MASTER"/>
    <s v="MLB_LINE_CHANGE_TIME"/>
    <m/>
    <m/>
    <m/>
    <m/>
    <m/>
    <m/>
    <m/>
    <m/>
    <m/>
    <m/>
    <m/>
    <m/>
    <m/>
    <m/>
    <m/>
    <m/>
    <m/>
    <m/>
    <s v="資料清單"/>
    <x v="15"/>
    <x v="31"/>
    <x v="310"/>
    <x v="10"/>
    <s v="IEC_STD_V10 &gt;&gt; Data Standard &gt;&gt; MFG"/>
    <s v="MLB line change time"/>
    <x v="370"/>
    <x v="197"/>
    <x v="0"/>
    <x v="361"/>
    <x v="8"/>
    <s v="IEC_STD_V10 &gt;&gt; Common &gt;&gt; AutoMetaDataMLB line change time"/>
    <x v="1"/>
    <x v="0"/>
    <s v="主機板換線標準時間Property"/>
    <s v="工廠設備綜合效率分析換線工時主檔"/>
    <n v="854"/>
    <n v="852"/>
    <n v="0"/>
    <s v="MLB line change time"/>
    <n v="1"/>
    <n v="0"/>
    <n v="0"/>
    <x v="0"/>
    <s v="Line change hour Master"/>
    <x v="81"/>
    <s v="IEC_STD_V10 &gt;&gt; Data Standard &gt;&gt; MFG &gt;&gt; Line change hour Master"/>
    <x v="0"/>
    <s v="MFG:"/>
    <x v="42"/>
    <x v="42"/>
    <x v="755"/>
    <x v="367"/>
    <x v="370"/>
    <x v="353"/>
    <x v="0"/>
    <x v="7"/>
    <x v="0"/>
    <x v="4"/>
    <m/>
    <x v="0"/>
    <x v="1"/>
    <s v="Line change hour Master_MLB line change time"/>
    <x v="852"/>
    <x v="1"/>
    <x v="0"/>
    <x v="6"/>
    <x v="3"/>
    <x v="0"/>
    <x v="0"/>
    <s v="INT_LINE_CHANGE_HOUR_MASTER"/>
    <s v="MLB_LINE_CHANGE_TIME"/>
    <x v="110"/>
    <x v="302"/>
    <x v="0"/>
    <n v="0"/>
    <x v="0"/>
    <x v="0"/>
    <x v="0"/>
    <s v=""/>
    <s v=""/>
    <n v="852"/>
    <s v="-852"/>
    <x v="0"/>
    <x v="0"/>
    <x v="0"/>
    <x v="370"/>
    <x v="8"/>
    <s v="各線主機板換線標準時間"/>
    <s v="上傳檔案"/>
    <s v="上傳檔案"/>
    <x v="7"/>
    <x v="310"/>
    <m/>
    <s v="^(上傳檔案)$"/>
    <n v="9"/>
    <x v="0"/>
    <x v="3"/>
    <x v="0"/>
    <x v="0"/>
    <x v="0"/>
    <x v="1"/>
    <b v="0"/>
    <x v="0"/>
    <x v="1"/>
    <n v="0"/>
    <x v="0"/>
    <b v="0"/>
    <b v="0"/>
    <b v="0"/>
    <b v="0"/>
    <b v="0"/>
    <b v="0"/>
    <b v="0"/>
    <b v="0"/>
    <b v="0"/>
    <b v="0"/>
    <b v="0"/>
    <x v="1"/>
    <x v="1"/>
    <n v="0"/>
    <x v="6"/>
    <x v="0"/>
  </r>
  <r>
    <m/>
    <s v="MFG"/>
    <x v="10"/>
    <x v="368"/>
    <x v="371"/>
    <x v="198"/>
    <x v="362"/>
    <s v="參考本檔案line change time mapping"/>
    <x v="1"/>
    <m/>
    <m/>
    <s v="General"/>
    <x v="4"/>
    <m/>
    <x v="0"/>
    <s v="MFG"/>
    <x v="8"/>
    <x v="6"/>
    <x v="0"/>
    <x v="8"/>
    <s v="INT_LINE_CHANGE_HOUR_MASTER"/>
    <s v="SC_LINE_CHANGE_TIME"/>
    <m/>
    <m/>
    <m/>
    <m/>
    <m/>
    <m/>
    <m/>
    <m/>
    <m/>
    <m/>
    <m/>
    <m/>
    <m/>
    <m/>
    <m/>
    <m/>
    <m/>
    <m/>
    <s v="資料清單"/>
    <x v="15"/>
    <x v="32"/>
    <x v="311"/>
    <x v="10"/>
    <s v="IEC_STD_V10 &gt;&gt; Data Standard &gt;&gt; MFG"/>
    <s v="SC line change time"/>
    <x v="371"/>
    <x v="198"/>
    <x v="0"/>
    <x v="362"/>
    <x v="8"/>
    <s v="IEC_STD_V10 &gt;&gt; Common &gt;&gt; AutoMetaDataSC line change time"/>
    <x v="1"/>
    <x v="0"/>
    <s v="小卡換線標準時間Property"/>
    <s v="工廠設備綜合效率分析換線工時主檔"/>
    <n v="855"/>
    <n v="852"/>
    <n v="0"/>
    <s v="SC line change time"/>
    <n v="1"/>
    <n v="0"/>
    <n v="0"/>
    <x v="0"/>
    <s v="Line change hour Master"/>
    <x v="81"/>
    <s v="IEC_STD_V10 &gt;&gt; Data Standard &gt;&gt; MFG &gt;&gt; Line change hour Master"/>
    <x v="0"/>
    <s v="MFG:"/>
    <x v="43"/>
    <x v="43"/>
    <x v="756"/>
    <x v="368"/>
    <x v="371"/>
    <x v="353"/>
    <x v="0"/>
    <x v="7"/>
    <x v="0"/>
    <x v="4"/>
    <m/>
    <x v="0"/>
    <x v="1"/>
    <s v="Line change hour Master_SC line change time"/>
    <x v="853"/>
    <x v="1"/>
    <x v="0"/>
    <x v="6"/>
    <x v="3"/>
    <x v="0"/>
    <x v="0"/>
    <s v="INT_LINE_CHANGE_HOUR_MASTER"/>
    <s v="SC_LINE_CHANGE_TIME"/>
    <x v="110"/>
    <x v="303"/>
    <x v="0"/>
    <n v="0"/>
    <x v="0"/>
    <x v="0"/>
    <x v="0"/>
    <s v=""/>
    <s v=""/>
    <n v="853"/>
    <s v="-853"/>
    <x v="0"/>
    <x v="0"/>
    <x v="0"/>
    <x v="371"/>
    <x v="8"/>
    <s v="各線小卡換線標準時間"/>
    <s v="上傳檔案"/>
    <s v="上傳檔案"/>
    <x v="7"/>
    <x v="311"/>
    <m/>
    <s v="^(上傳檔案)$"/>
    <n v="9"/>
    <x v="0"/>
    <x v="3"/>
    <x v="0"/>
    <x v="0"/>
    <x v="0"/>
    <x v="1"/>
    <b v="0"/>
    <x v="0"/>
    <x v="1"/>
    <n v="0"/>
    <x v="0"/>
    <b v="0"/>
    <b v="0"/>
    <b v="0"/>
    <b v="0"/>
    <b v="0"/>
    <b v="0"/>
    <b v="0"/>
    <b v="0"/>
    <b v="0"/>
    <b v="0"/>
    <b v="0"/>
    <x v="1"/>
    <x v="1"/>
    <n v="0"/>
    <x v="5"/>
    <x v="0"/>
  </r>
  <r>
    <m/>
    <s v="MFG"/>
    <x v="11"/>
    <x v="369"/>
    <x v="372"/>
    <x v="199"/>
    <x v="328"/>
    <s v="投入/出貨達標率"/>
    <x v="0"/>
    <m/>
    <s v="　"/>
    <s v="General"/>
    <x v="10"/>
    <s v="　"/>
    <x v="0"/>
    <s v="MFG"/>
    <x v="7"/>
    <x v="6"/>
    <x v="27"/>
    <x v="3"/>
    <s v="DM_CPU_MONTHLY_EFFICIENCY"/>
    <m/>
    <m/>
    <m/>
    <m/>
    <m/>
    <m/>
    <m/>
    <m/>
    <m/>
    <m/>
    <m/>
    <m/>
    <m/>
    <m/>
    <m/>
    <m/>
    <m/>
    <m/>
    <m/>
    <s v="資料清單"/>
    <x v="16"/>
    <x v="0"/>
    <x v="60"/>
    <x v="11"/>
    <e v="#N/A"/>
    <s v="CPU Monthly Efficiency"/>
    <x v="372"/>
    <x v="199"/>
    <x v="0"/>
    <x v="328"/>
    <x v="7"/>
    <s v="IEC_STD_V10 &gt;&gt; Common &gt;&gt; AutoMetaDataCPU Monthly Efficiency"/>
    <x v="0"/>
    <x v="0"/>
    <s v="CPU整體產出率Concept"/>
    <s v="CPU整體產出率"/>
    <n v="856"/>
    <n v="0"/>
    <e v="#N/A"/>
    <s v=""/>
    <n v="0"/>
    <n v="0"/>
    <n v="0"/>
    <x v="0"/>
    <s v=""/>
    <x v="0"/>
    <s v=""/>
    <x v="53"/>
    <s v="E.3.17.0:製造效率分析:"/>
    <x v="0"/>
    <x v="0"/>
    <x v="757"/>
    <x v="369"/>
    <x v="372"/>
    <x v="318"/>
    <x v="29"/>
    <x v="0"/>
    <x v="0"/>
    <x v="0"/>
    <m/>
    <x v="0"/>
    <x v="0"/>
    <s v="CPU Monthly Efficiency"/>
    <x v="854"/>
    <x v="0"/>
    <x v="0"/>
    <x v="6"/>
    <x v="3"/>
    <x v="0"/>
    <x v="0"/>
    <s v="DM_CPU_MONTHLY_EFFICIENCY"/>
    <s v=""/>
    <x v="111"/>
    <x v="0"/>
    <x v="0"/>
    <n v="0"/>
    <x v="0"/>
    <x v="0"/>
    <x v="0"/>
    <s v=""/>
    <s v=""/>
    <n v="854"/>
    <s v="-854"/>
    <x v="0"/>
    <x v="0"/>
    <x v="0"/>
    <x v="372"/>
    <x v="7"/>
    <s v="Capacity Utilization"/>
    <s v=""/>
    <s v=""/>
    <x v="0"/>
    <x v="60"/>
    <m/>
    <s v="　^()$"/>
    <n v="9"/>
    <x v="0"/>
    <x v="3"/>
    <x v="0"/>
    <x v="0"/>
    <x v="0"/>
    <x v="1"/>
    <b v="0"/>
    <x v="1"/>
    <x v="0"/>
    <n v="0"/>
    <x v="0"/>
    <b v="0"/>
    <b v="0"/>
    <b v="0"/>
    <b v="0"/>
    <b v="0"/>
    <b v="0"/>
    <b v="0"/>
    <b v="0"/>
    <b v="0"/>
    <b v="0"/>
    <b v="0"/>
    <x v="1"/>
    <x v="1"/>
    <n v="0"/>
    <x v="17"/>
    <x v="0"/>
  </r>
  <r>
    <m/>
    <s v="MFG"/>
    <x v="11"/>
    <x v="331"/>
    <x v="333"/>
    <x v="164"/>
    <x v="329"/>
    <s v="格式 YYYY-MM"/>
    <x v="3"/>
    <m/>
    <m/>
    <s v="General"/>
    <x v="3"/>
    <m/>
    <x v="0"/>
    <s v="MFG"/>
    <x v="7"/>
    <x v="6"/>
    <x v="0"/>
    <x v="0"/>
    <s v="DM_CPU_MONTHLY_EFFICIENCY"/>
    <s v="PRODUCTION_DATE"/>
    <m/>
    <m/>
    <m/>
    <m/>
    <m/>
    <m/>
    <m/>
    <m/>
    <m/>
    <m/>
    <m/>
    <m/>
    <m/>
    <m/>
    <m/>
    <m/>
    <m/>
    <m/>
    <s v="資料清單"/>
    <x v="16"/>
    <x v="1"/>
    <x v="60"/>
    <x v="11"/>
    <e v="#N/A"/>
    <s v="Production date"/>
    <x v="333"/>
    <x v="164"/>
    <x v="0"/>
    <x v="329"/>
    <x v="7"/>
    <s v="IEC_STD_V10 &gt;&gt; Common &gt;&gt; AutoMetaDataProduction date"/>
    <x v="3"/>
    <x v="0"/>
    <s v="生產日期Dimension"/>
    <s v="CPU整體產出率"/>
    <n v="813"/>
    <n v="856"/>
    <n v="0"/>
    <s v=""/>
    <n v="0"/>
    <n v="0"/>
    <n v="824"/>
    <x v="171"/>
    <s v="CPU Monthly Efficiency"/>
    <x v="82"/>
    <e v="#N/A"/>
    <x v="0"/>
    <s v="E.3.17.0:製造效率分析:"/>
    <x v="1"/>
    <x v="1"/>
    <x v="758"/>
    <x v="331"/>
    <x v="333"/>
    <x v="319"/>
    <x v="0"/>
    <x v="0"/>
    <x v="0"/>
    <x v="3"/>
    <m/>
    <x v="0"/>
    <x v="3"/>
    <s v="CPU Monthly Efficiency_Production date"/>
    <x v="855"/>
    <x v="3"/>
    <x v="0"/>
    <x v="6"/>
    <x v="3"/>
    <x v="0"/>
    <x v="0"/>
    <s v="DM_CPU_MONTHLY_EFFICIENCY"/>
    <s v="PRODUCTION_DATE"/>
    <x v="111"/>
    <x v="268"/>
    <x v="0"/>
    <n v="0"/>
    <x v="0"/>
    <x v="0"/>
    <x v="0"/>
    <s v=""/>
    <s v=""/>
    <n v="855"/>
    <s v="-855"/>
    <x v="0"/>
    <x v="0"/>
    <x v="0"/>
    <x v="333"/>
    <x v="7"/>
    <s v="有排程及生產的日期（西元年月）"/>
    <s v=""/>
    <s v=""/>
    <x v="0"/>
    <x v="60"/>
    <m/>
    <s v="^()$"/>
    <n v="9"/>
    <x v="0"/>
    <x v="3"/>
    <x v="0"/>
    <x v="0"/>
    <x v="1"/>
    <x v="1"/>
    <b v="0"/>
    <x v="1"/>
    <x v="1"/>
    <n v="0"/>
    <x v="0"/>
    <b v="0"/>
    <b v="0"/>
    <b v="0"/>
    <b v="0"/>
    <b v="0"/>
    <b v="0"/>
    <b v="0"/>
    <b v="0"/>
    <b v="0"/>
    <b v="0"/>
    <b v="0"/>
    <x v="1"/>
    <x v="1"/>
    <n v="0"/>
    <x v="18"/>
    <x v="0"/>
  </r>
  <r>
    <m/>
    <s v="MFG"/>
    <x v="11"/>
    <x v="322"/>
    <x v="232"/>
    <x v="165"/>
    <x v="330"/>
    <s v="Ex: IPT;TAO"/>
    <x v="3"/>
    <s v="OEE Analysis Master_Site"/>
    <m/>
    <s v="General"/>
    <x v="9"/>
    <m/>
    <x v="0"/>
    <s v="MFG"/>
    <x v="7"/>
    <x v="6"/>
    <x v="0"/>
    <x v="0"/>
    <s v="DM_CPU_MONTHLY_EFFICIENCY"/>
    <s v="SITE"/>
    <m/>
    <m/>
    <m/>
    <m/>
    <m/>
    <m/>
    <m/>
    <m/>
    <m/>
    <m/>
    <m/>
    <m/>
    <m/>
    <m/>
    <m/>
    <m/>
    <m/>
    <m/>
    <s v="資料清單"/>
    <x v="16"/>
    <x v="2"/>
    <x v="60"/>
    <x v="11"/>
    <e v="#N/A"/>
    <s v="Site"/>
    <x v="232"/>
    <x v="165"/>
    <x v="0"/>
    <x v="330"/>
    <x v="7"/>
    <s v="IEC_STD_V10 &gt;&gt; Common &gt;&gt; AutoMetaDataSite"/>
    <x v="3"/>
    <x v="0"/>
    <s v="廠別Dimension"/>
    <s v="CPU整體產出率"/>
    <n v="408"/>
    <n v="856"/>
    <n v="0"/>
    <s v=""/>
    <n v="0"/>
    <e v="#N/A"/>
    <e v="#N/A"/>
    <x v="169"/>
    <s v="CPU Monthly Efficiency"/>
    <x v="82"/>
    <e v="#N/A"/>
    <x v="0"/>
    <s v="E.3.17.0:製造效率分析:"/>
    <x v="2"/>
    <x v="2"/>
    <x v="759"/>
    <x v="322"/>
    <x v="232"/>
    <x v="320"/>
    <x v="0"/>
    <x v="0"/>
    <x v="0"/>
    <x v="8"/>
    <m/>
    <x v="0"/>
    <x v="3"/>
    <s v="CPU Monthly Efficiency_Site"/>
    <x v="856"/>
    <x v="3"/>
    <x v="0"/>
    <x v="6"/>
    <x v="3"/>
    <x v="0"/>
    <x v="0"/>
    <s v="DM_CPU_MONTHLY_EFFICIENCY"/>
    <s v="SITE"/>
    <x v="111"/>
    <x v="187"/>
    <x v="0"/>
    <n v="0"/>
    <x v="0"/>
    <x v="0"/>
    <x v="3"/>
    <s v=""/>
    <s v=""/>
    <n v="856"/>
    <s v="-856"/>
    <x v="0"/>
    <x v="0"/>
    <x v="0"/>
    <x v="232"/>
    <x v="7"/>
    <s v="EBG各廠廠別名稱"/>
    <s v=""/>
    <s v=""/>
    <x v="0"/>
    <x v="60"/>
    <m/>
    <s v="^()$"/>
    <n v="9"/>
    <x v="0"/>
    <x v="3"/>
    <x v="0"/>
    <x v="0"/>
    <x v="1"/>
    <x v="1"/>
    <b v="0"/>
    <x v="1"/>
    <x v="1"/>
    <n v="0"/>
    <x v="0"/>
    <b v="0"/>
    <b v="0"/>
    <b v="0"/>
    <b v="0"/>
    <b v="1"/>
    <b v="0"/>
    <b v="0"/>
    <b v="0"/>
    <b v="1"/>
    <b v="0"/>
    <b v="0"/>
    <x v="0"/>
    <x v="6"/>
    <n v="1"/>
    <x v="43"/>
    <x v="0"/>
  </r>
  <r>
    <m/>
    <s v="MFG"/>
    <x v="11"/>
    <x v="332"/>
    <x v="334"/>
    <x v="166"/>
    <x v="331"/>
    <s v="總公式：應出勤人數（臨時工+正式工）*10hrs*開線天數_x000a__x000a_1.（應出勤人數=（成制一部和物料管理三課）臨時工+正式工 的DL+ 產線借入工or－產線借出人力）_x000a_2.開線天數=(正常出勤天數+加班天數）_x000a_邏輯：_x000a_正式成制一部正式工人力： headcount Allocation系統／成制一部／當月DL TOTAＬ人力_x000a_正式物料管理三課人力： headcount Allocation系統／物料管理三課人力／當月DL TOTAＬ人力_x000a_臨時工人力：需手動KEY IN_x000a_開線天數=(正常出勤天數+加班天數）需手動KEY入_x000a_借入人力：需手動KEY IN_x000a_借出人力：需手動KEY IN"/>
    <x v="4"/>
    <m/>
    <m/>
    <s v="General"/>
    <x v="4"/>
    <m/>
    <x v="0"/>
    <s v="MFG"/>
    <x v="7"/>
    <x v="6"/>
    <x v="0"/>
    <x v="4"/>
    <s v="DM_CPU_MONTHLY_EFFICIENCY"/>
    <s v="CPU_FULL_LOAD_HOURS"/>
    <m/>
    <m/>
    <m/>
    <m/>
    <m/>
    <m/>
    <m/>
    <m/>
    <m/>
    <m/>
    <m/>
    <m/>
    <m/>
    <m/>
    <m/>
    <m/>
    <m/>
    <m/>
    <s v="資料清單"/>
    <x v="16"/>
    <x v="3"/>
    <x v="60"/>
    <x v="11"/>
    <e v="#N/A"/>
    <s v="CPU Full load hours"/>
    <x v="334"/>
    <x v="166"/>
    <x v="0"/>
    <x v="331"/>
    <x v="7"/>
    <s v="IEC_STD_V10 &gt;&gt; Common &gt;&gt; AutoMetaDataCPU Full load hours"/>
    <x v="4"/>
    <x v="0"/>
    <s v="CPU 滿載工時(h)Measure"/>
    <s v="CPU整體產出率"/>
    <n v="815"/>
    <n v="856"/>
    <n v="0"/>
    <s v=""/>
    <n v="0"/>
    <n v="0"/>
    <n v="815"/>
    <x v="172"/>
    <s v="CPU Monthly Efficiency"/>
    <x v="82"/>
    <e v="#N/A"/>
    <x v="0"/>
    <s v="E.3.17.0:製造效率分析:"/>
    <x v="3"/>
    <x v="3"/>
    <x v="760"/>
    <x v="332"/>
    <x v="334"/>
    <x v="321"/>
    <x v="0"/>
    <x v="3"/>
    <x v="0"/>
    <x v="4"/>
    <m/>
    <x v="0"/>
    <x v="4"/>
    <s v="CPU Monthly Efficiency_CPU Full load hours"/>
    <x v="857"/>
    <x v="4"/>
    <x v="0"/>
    <x v="6"/>
    <x v="3"/>
    <x v="0"/>
    <x v="0"/>
    <s v="DM_CPU_MONTHLY_EFFICIENCY"/>
    <s v="CPU_FULL_LOAD_HOURS"/>
    <x v="111"/>
    <x v="269"/>
    <x v="0"/>
    <n v="0"/>
    <x v="0"/>
    <x v="0"/>
    <x v="0"/>
    <s v=""/>
    <s v=""/>
    <n v="857"/>
    <s v="-857"/>
    <x v="0"/>
    <x v="0"/>
    <x v="0"/>
    <x v="334"/>
    <x v="7"/>
    <s v="可用總時間"/>
    <s v="headcount allcation 系統： http://10.99.173.21/headcount/Default.aspx"/>
    <s v="HEADCOUNT ALLCATION 系統： HTTP://10.99.173.21/HEADCOUNT/DEFAULT.ASPX"/>
    <x v="3"/>
    <x v="60"/>
    <m/>
    <s v="^(headcount allcation 系統： http://10.99.173.21/headcount/Default.aspx|HEADCOUNT ALLCATION 系統： HTTP://10.99.173.21/HEADCOUNT/DEFAULT.ASPX)$"/>
    <n v="9"/>
    <x v="0"/>
    <x v="3"/>
    <x v="0"/>
    <x v="0"/>
    <x v="1"/>
    <x v="1"/>
    <b v="0"/>
    <x v="1"/>
    <x v="1"/>
    <n v="0"/>
    <x v="0"/>
    <b v="0"/>
    <b v="0"/>
    <b v="0"/>
    <b v="0"/>
    <b v="0"/>
    <b v="0"/>
    <b v="0"/>
    <b v="0"/>
    <b v="0"/>
    <b v="0"/>
    <b v="0"/>
    <x v="1"/>
    <x v="1"/>
    <n v="0"/>
    <x v="5"/>
    <x v="0"/>
  </r>
  <r>
    <m/>
    <s v="MFG"/>
    <x v="11"/>
    <x v="333"/>
    <x v="335"/>
    <x v="167"/>
    <x v="332"/>
    <s v="實際投入工時= （成制一部和物料管理三課）當月臨時工+正式工DL 出勤工時+產線借入工時-產線借出工時_x000a__x000a_一.正式工出勤工時_x000a_１.月頭WORKSHOP　DOWN出上月考勤明細EXCEL表：_x000a_２.篩選　直間接（選DL)/課（選CPU一～四課　物料管理三課）_x000a_３.正式工直接人力投入工時：出勤時數＋平日加班時數＋雙休日加班時數＋國定假日加班時數_x000a_二.臨時工工時：需手動KEY IN_x000a_三.借入工時：需手動KEY IN_x000a_     借出工時：需手動KEY IN"/>
    <x v="4"/>
    <m/>
    <m/>
    <s v="General"/>
    <x v="4"/>
    <m/>
    <x v="0"/>
    <s v="MFG"/>
    <x v="7"/>
    <x v="6"/>
    <x v="0"/>
    <x v="5"/>
    <s v="DM_CPU_MONTHLY_EFFICIENCY"/>
    <s v="CPU_INPUT_WORK_HOURS"/>
    <m/>
    <m/>
    <m/>
    <m/>
    <m/>
    <m/>
    <m/>
    <m/>
    <m/>
    <m/>
    <m/>
    <m/>
    <m/>
    <m/>
    <m/>
    <m/>
    <m/>
    <m/>
    <s v="資料清單"/>
    <x v="16"/>
    <x v="4"/>
    <x v="60"/>
    <x v="11"/>
    <e v="#N/A"/>
    <s v="CPU Input work hours"/>
    <x v="335"/>
    <x v="167"/>
    <x v="0"/>
    <x v="332"/>
    <x v="7"/>
    <s v="IEC_STD_V10 &gt;&gt; Common &gt;&gt; AutoMetaDataCPU Input work hours"/>
    <x v="4"/>
    <x v="0"/>
    <s v="CPU 投入工時(h)Measure"/>
    <s v="CPU整體產出率"/>
    <n v="816"/>
    <n v="856"/>
    <n v="0"/>
    <s v=""/>
    <n v="0"/>
    <n v="0"/>
    <n v="816"/>
    <x v="173"/>
    <s v="CPU Monthly Efficiency"/>
    <x v="82"/>
    <e v="#N/A"/>
    <x v="0"/>
    <s v="E.3.17.0:製造效率分析:"/>
    <x v="4"/>
    <x v="4"/>
    <x v="761"/>
    <x v="333"/>
    <x v="335"/>
    <x v="322"/>
    <x v="0"/>
    <x v="4"/>
    <x v="0"/>
    <x v="4"/>
    <m/>
    <x v="0"/>
    <x v="4"/>
    <s v="CPU Monthly Efficiency_CPU Input work hours"/>
    <x v="858"/>
    <x v="4"/>
    <x v="0"/>
    <x v="6"/>
    <x v="3"/>
    <x v="0"/>
    <x v="0"/>
    <s v="DM_CPU_MONTHLY_EFFICIENCY"/>
    <s v="CPU_INPUT_WORK_HOURS"/>
    <x v="111"/>
    <x v="270"/>
    <x v="0"/>
    <n v="0"/>
    <x v="0"/>
    <x v="0"/>
    <x v="0"/>
    <s v=""/>
    <s v=""/>
    <n v="858"/>
    <s v="-858"/>
    <x v="0"/>
    <x v="0"/>
    <x v="0"/>
    <x v="335"/>
    <x v="7"/>
    <s v="實際投入工時"/>
    <s v="正式工出勤工時來源於Workshop"/>
    <s v="正式工出勤工時來源於WORKSHOP"/>
    <x v="4"/>
    <x v="60"/>
    <m/>
    <s v="^(正式工出勤工時來源於Workshop|正式工出勤工時來源於WORKSHOP)$"/>
    <n v="9"/>
    <x v="0"/>
    <x v="3"/>
    <x v="0"/>
    <x v="0"/>
    <x v="1"/>
    <x v="1"/>
    <b v="0"/>
    <x v="1"/>
    <x v="1"/>
    <n v="0"/>
    <x v="0"/>
    <b v="0"/>
    <b v="0"/>
    <b v="0"/>
    <b v="0"/>
    <b v="0"/>
    <b v="0"/>
    <b v="0"/>
    <b v="0"/>
    <b v="0"/>
    <b v="0"/>
    <b v="0"/>
    <x v="1"/>
    <x v="1"/>
    <n v="0"/>
    <x v="6"/>
    <x v="0"/>
  </r>
  <r>
    <m/>
    <s v="MFG"/>
    <x v="11"/>
    <x v="334"/>
    <x v="336"/>
    <x v="168"/>
    <x v="333"/>
    <s v="每月自動報表(Efficiency_Summary)_x000a_1.表格 IPT-FG 視窗中篩選 L 欄篩選出“S2&quot;_x000a_                                        F欄 篩選出“CPU&quot; “OPT&quot; “RACK&quot; (除“FRU”外的其他）_x000a_2.表格中IPT-SA視窗中篩選  L 欄篩選出“S2&quot;_x000a_3.IPT-FG視窗&amp;IPT-SA視窗 兩個視窗中的F欄資料加總"/>
    <x v="4"/>
    <m/>
    <m/>
    <s v="General"/>
    <x v="4"/>
    <m/>
    <x v="0"/>
    <s v="MFG"/>
    <x v="7"/>
    <x v="6"/>
    <x v="0"/>
    <x v="0"/>
    <s v="DM_CPU_MONTHLY_EFFICIENCY"/>
    <s v="CPU_OUTPUT_HOURS"/>
    <m/>
    <m/>
    <m/>
    <m/>
    <m/>
    <m/>
    <m/>
    <m/>
    <m/>
    <m/>
    <m/>
    <m/>
    <m/>
    <m/>
    <m/>
    <m/>
    <m/>
    <m/>
    <s v="資料清單"/>
    <x v="16"/>
    <x v="5"/>
    <x v="60"/>
    <x v="11"/>
    <e v="#N/A"/>
    <s v="CPU Output hours"/>
    <x v="336"/>
    <x v="168"/>
    <x v="0"/>
    <x v="333"/>
    <x v="7"/>
    <s v="IEC_STD_V10 &gt;&gt; Common &gt;&gt; AutoMetaDataCPU Output hours"/>
    <x v="4"/>
    <x v="0"/>
    <s v="CPU 產出工時(h)Measure"/>
    <s v="CPU整體產出率"/>
    <n v="817"/>
    <n v="856"/>
    <n v="0"/>
    <s v=""/>
    <n v="0"/>
    <n v="0"/>
    <n v="817"/>
    <x v="174"/>
    <s v="CPU Monthly Efficiency"/>
    <x v="82"/>
    <e v="#N/A"/>
    <x v="0"/>
    <s v="E.3.17.0:製造效率分析:"/>
    <x v="5"/>
    <x v="5"/>
    <x v="762"/>
    <x v="334"/>
    <x v="336"/>
    <x v="354"/>
    <x v="0"/>
    <x v="0"/>
    <x v="0"/>
    <x v="4"/>
    <m/>
    <x v="0"/>
    <x v="4"/>
    <s v="CPU Monthly Efficiency_CPU Output hours"/>
    <x v="859"/>
    <x v="4"/>
    <x v="0"/>
    <x v="6"/>
    <x v="3"/>
    <x v="0"/>
    <x v="0"/>
    <s v="DM_CPU_MONTHLY_EFFICIENCY"/>
    <s v="CPU_OUTPUT_HOURS"/>
    <x v="111"/>
    <x v="271"/>
    <x v="0"/>
    <n v="0"/>
    <x v="0"/>
    <x v="0"/>
    <x v="0"/>
    <s v=""/>
    <s v=""/>
    <n v="859"/>
    <s v="-859"/>
    <x v="0"/>
    <x v="0"/>
    <x v="0"/>
    <x v="336"/>
    <x v="7"/>
    <s v="產出工時"/>
    <s v=""/>
    <s v=""/>
    <x v="0"/>
    <x v="60"/>
    <m/>
    <s v="^()$"/>
    <n v="9"/>
    <x v="0"/>
    <x v="3"/>
    <x v="0"/>
    <x v="0"/>
    <x v="1"/>
    <x v="1"/>
    <b v="0"/>
    <x v="1"/>
    <x v="1"/>
    <n v="0"/>
    <x v="0"/>
    <b v="0"/>
    <b v="0"/>
    <b v="0"/>
    <b v="0"/>
    <b v="0"/>
    <b v="0"/>
    <b v="0"/>
    <b v="0"/>
    <b v="0"/>
    <b v="0"/>
    <b v="0"/>
    <x v="1"/>
    <x v="1"/>
    <n v="0"/>
    <x v="11"/>
    <x v="0"/>
  </r>
  <r>
    <m/>
    <s v="MFG"/>
    <x v="11"/>
    <x v="335"/>
    <x v="337"/>
    <x v="169"/>
    <x v="334"/>
    <s v="Qty數量來源: 3.5.6.3  整體報廢金額分析 (milly 每月會上傳）"/>
    <x v="4"/>
    <m/>
    <m/>
    <s v="General"/>
    <x v="4"/>
    <m/>
    <x v="0"/>
    <s v="MFG"/>
    <x v="7"/>
    <x v="6"/>
    <x v="0"/>
    <x v="0"/>
    <s v="DM_CPU_MONTHLY_EFFICIENCY"/>
    <s v="CPU_OUTPUT_QTY"/>
    <m/>
    <m/>
    <m/>
    <m/>
    <m/>
    <m/>
    <m/>
    <m/>
    <m/>
    <m/>
    <m/>
    <m/>
    <m/>
    <m/>
    <m/>
    <m/>
    <m/>
    <m/>
    <s v="資料清單"/>
    <x v="16"/>
    <x v="6"/>
    <x v="60"/>
    <x v="11"/>
    <e v="#N/A"/>
    <s v="CPU Output QTY"/>
    <x v="337"/>
    <x v="169"/>
    <x v="0"/>
    <x v="334"/>
    <x v="7"/>
    <s v="IEC_STD_V10 &gt;&gt; Common &gt;&gt; AutoMetaDataCPU Output QTY"/>
    <x v="4"/>
    <x v="0"/>
    <s v="CPU 實際產出(U)Measure"/>
    <s v="CPU整體產出率"/>
    <n v="818"/>
    <n v="856"/>
    <n v="0"/>
    <s v=""/>
    <n v="0"/>
    <n v="0"/>
    <n v="818"/>
    <x v="175"/>
    <s v="CPU Monthly Efficiency"/>
    <x v="82"/>
    <e v="#N/A"/>
    <x v="0"/>
    <s v="E.3.17.0:製造效率分析:"/>
    <x v="6"/>
    <x v="6"/>
    <x v="763"/>
    <x v="335"/>
    <x v="337"/>
    <x v="324"/>
    <x v="0"/>
    <x v="0"/>
    <x v="0"/>
    <x v="4"/>
    <m/>
    <x v="0"/>
    <x v="4"/>
    <s v="CPU Monthly Efficiency_CPU Output QTY"/>
    <x v="860"/>
    <x v="4"/>
    <x v="0"/>
    <x v="6"/>
    <x v="3"/>
    <x v="0"/>
    <x v="0"/>
    <s v="DM_CPU_MONTHLY_EFFICIENCY"/>
    <s v="CPU_OUTPUT_QTY"/>
    <x v="111"/>
    <x v="272"/>
    <x v="0"/>
    <n v="0"/>
    <x v="0"/>
    <x v="0"/>
    <x v="0"/>
    <s v=""/>
    <s v=""/>
    <n v="860"/>
    <s v="-860"/>
    <x v="0"/>
    <x v="0"/>
    <x v="0"/>
    <x v="337"/>
    <x v="7"/>
    <s v="產出數量"/>
    <s v=""/>
    <s v=""/>
    <x v="0"/>
    <x v="60"/>
    <m/>
    <s v="^()$"/>
    <n v="9"/>
    <x v="0"/>
    <x v="3"/>
    <x v="0"/>
    <x v="0"/>
    <x v="1"/>
    <x v="1"/>
    <b v="0"/>
    <x v="1"/>
    <x v="1"/>
    <n v="0"/>
    <x v="0"/>
    <b v="0"/>
    <b v="0"/>
    <b v="0"/>
    <b v="0"/>
    <b v="0"/>
    <b v="0"/>
    <b v="0"/>
    <b v="0"/>
    <b v="0"/>
    <b v="0"/>
    <b v="0"/>
    <x v="1"/>
    <x v="1"/>
    <n v="0"/>
    <x v="0"/>
    <x v="0"/>
  </r>
  <r>
    <m/>
    <s v="MFG"/>
    <x v="11"/>
    <x v="336"/>
    <x v="338"/>
    <x v="170"/>
    <x v="335"/>
    <s v="投入工時/滿載工時"/>
    <x v="4"/>
    <m/>
    <s v="CPU Monthly Efficiency_CPU Input work hours;CPU Monthly Efficiency_CPU Full load hours"/>
    <s v="General"/>
    <x v="4"/>
    <m/>
    <x v="0"/>
    <s v="MFG"/>
    <x v="7"/>
    <x v="6"/>
    <x v="0"/>
    <x v="0"/>
    <s v="DM_CPU_MONTHLY_EFFICIENCY"/>
    <s v="CPU_EQUIPMENT_UTILIZATION"/>
    <m/>
    <m/>
    <m/>
    <m/>
    <m/>
    <m/>
    <m/>
    <m/>
    <m/>
    <m/>
    <m/>
    <m/>
    <m/>
    <m/>
    <m/>
    <m/>
    <m/>
    <m/>
    <s v="資料清單"/>
    <x v="16"/>
    <x v="7"/>
    <x v="60"/>
    <x v="11"/>
    <e v="#N/A"/>
    <s v="CPU Equipment Utilization"/>
    <x v="338"/>
    <x v="170"/>
    <x v="0"/>
    <x v="335"/>
    <x v="7"/>
    <s v="IEC_STD_V10 &gt;&gt; Common &gt;&gt; AutoMetaDataCPU Equipment Utilization"/>
    <x v="4"/>
    <x v="0"/>
    <s v="開線率Measure"/>
    <s v="CPU整體產出率"/>
    <n v="819"/>
    <n v="856"/>
    <e v="#N/A"/>
    <s v=""/>
    <n v="0"/>
    <n v="0"/>
    <n v="819"/>
    <x v="176"/>
    <s v="CPU Monthly Efficiency"/>
    <x v="82"/>
    <e v="#N/A"/>
    <x v="67"/>
    <s v="E.3.17.0:製造效率分析:"/>
    <x v="7"/>
    <x v="7"/>
    <x v="764"/>
    <x v="336"/>
    <x v="338"/>
    <x v="325"/>
    <x v="0"/>
    <x v="0"/>
    <x v="0"/>
    <x v="4"/>
    <m/>
    <x v="0"/>
    <x v="4"/>
    <s v="CPU Monthly Efficiency_CPU Equipment Utilization"/>
    <x v="861"/>
    <x v="4"/>
    <x v="0"/>
    <x v="6"/>
    <x v="3"/>
    <x v="0"/>
    <x v="0"/>
    <s v="DM_CPU_MONTHLY_EFFICIENCY"/>
    <s v="CPU_EQUIPMENT_UTILIZATION"/>
    <x v="111"/>
    <x v="273"/>
    <x v="0"/>
    <n v="0"/>
    <x v="0"/>
    <x v="0"/>
    <x v="0"/>
    <s v=""/>
    <s v=""/>
    <n v="861"/>
    <s v="-861"/>
    <x v="0"/>
    <x v="0"/>
    <x v="0"/>
    <x v="338"/>
    <x v="7"/>
    <s v="開線率"/>
    <s v=""/>
    <s v=""/>
    <x v="0"/>
    <x v="60"/>
    <m/>
    <s v="^()$"/>
    <n v="9"/>
    <x v="0"/>
    <x v="3"/>
    <x v="0"/>
    <x v="0"/>
    <x v="1"/>
    <x v="1"/>
    <b v="0"/>
    <x v="1"/>
    <x v="1"/>
    <n v="0"/>
    <x v="0"/>
    <b v="0"/>
    <b v="0"/>
    <b v="0"/>
    <b v="0"/>
    <b v="0"/>
    <b v="0"/>
    <b v="0"/>
    <b v="0"/>
    <b v="1"/>
    <b v="0"/>
    <b v="0"/>
    <x v="0"/>
    <x v="5"/>
    <n v="1"/>
    <x v="4"/>
    <x v="0"/>
  </r>
  <r>
    <m/>
    <s v="MFG"/>
    <x v="11"/>
    <x v="337"/>
    <x v="339"/>
    <x v="171"/>
    <x v="336"/>
    <s v="產出工時/投入工時"/>
    <x v="4"/>
    <m/>
    <s v="CPU Monthly Efficiency_CPU Input work hours;CPU Monthly Efficiency_CPU Output hours"/>
    <s v="General"/>
    <x v="4"/>
    <m/>
    <x v="0"/>
    <s v="MFG"/>
    <x v="7"/>
    <x v="6"/>
    <x v="0"/>
    <x v="0"/>
    <s v="DM_CPU_MONTHLY_EFFICIENCY"/>
    <s v="CPU_PRODUCTION_EFFICIENCY"/>
    <m/>
    <m/>
    <m/>
    <m/>
    <m/>
    <m/>
    <m/>
    <m/>
    <m/>
    <m/>
    <m/>
    <m/>
    <m/>
    <m/>
    <m/>
    <m/>
    <m/>
    <m/>
    <s v="資料清單"/>
    <x v="16"/>
    <x v="8"/>
    <x v="60"/>
    <x v="11"/>
    <e v="#N/A"/>
    <s v="CPU Production Efficiency"/>
    <x v="339"/>
    <x v="171"/>
    <x v="0"/>
    <x v="336"/>
    <x v="7"/>
    <s v="IEC_STD_V10 &gt;&gt; Common &gt;&gt; AutoMetaDataCPU Production Efficiency"/>
    <x v="4"/>
    <x v="0"/>
    <s v="生產效率Measure"/>
    <s v="CPU整體產出率"/>
    <n v="820"/>
    <n v="856"/>
    <e v="#N/A"/>
    <s v=""/>
    <n v="0"/>
    <n v="0"/>
    <n v="820"/>
    <x v="177"/>
    <s v="CPU Monthly Efficiency"/>
    <x v="82"/>
    <e v="#N/A"/>
    <x v="68"/>
    <s v="E.3.17.0:製造效率分析:"/>
    <x v="8"/>
    <x v="8"/>
    <x v="765"/>
    <x v="337"/>
    <x v="339"/>
    <x v="326"/>
    <x v="0"/>
    <x v="0"/>
    <x v="0"/>
    <x v="4"/>
    <m/>
    <x v="0"/>
    <x v="4"/>
    <s v="CPU Monthly Efficiency_CPU Production Efficiency"/>
    <x v="862"/>
    <x v="4"/>
    <x v="0"/>
    <x v="6"/>
    <x v="3"/>
    <x v="0"/>
    <x v="0"/>
    <s v="DM_CPU_MONTHLY_EFFICIENCY"/>
    <s v="CPU_PRODUCTION_EFFICIENCY"/>
    <x v="111"/>
    <x v="274"/>
    <x v="0"/>
    <n v="0"/>
    <x v="0"/>
    <x v="0"/>
    <x v="0"/>
    <s v=""/>
    <s v=""/>
    <n v="862"/>
    <s v="-862"/>
    <x v="0"/>
    <x v="0"/>
    <x v="0"/>
    <x v="339"/>
    <x v="7"/>
    <s v="生產效率"/>
    <s v=""/>
    <s v=""/>
    <x v="0"/>
    <x v="60"/>
    <m/>
    <s v="^()$"/>
    <n v="9"/>
    <x v="0"/>
    <x v="3"/>
    <x v="0"/>
    <x v="0"/>
    <x v="1"/>
    <x v="1"/>
    <b v="0"/>
    <x v="1"/>
    <x v="1"/>
    <n v="0"/>
    <x v="0"/>
    <b v="0"/>
    <b v="0"/>
    <b v="0"/>
    <b v="0"/>
    <b v="1"/>
    <b v="0"/>
    <b v="0"/>
    <b v="0"/>
    <b v="1"/>
    <b v="0"/>
    <b v="0"/>
    <x v="0"/>
    <x v="6"/>
    <n v="1"/>
    <x v="4"/>
    <x v="0"/>
  </r>
  <r>
    <m/>
    <s v="MFG"/>
    <x v="11"/>
    <x v="338"/>
    <x v="340"/>
    <x v="172"/>
    <x v="337"/>
    <s v="開線率*生產效率"/>
    <x v="4"/>
    <m/>
    <s v="CPU Monthly Efficiency_CPU Equipment Utilization;CPU Monthly Efficiency_CPU Production Efficiency"/>
    <s v="General"/>
    <x v="4"/>
    <m/>
    <x v="0"/>
    <s v="MFG"/>
    <x v="7"/>
    <x v="6"/>
    <x v="0"/>
    <x v="0"/>
    <s v="DM_CPU_MONTHLY_EFFICIENCY"/>
    <s v="CPU_OVERALL_PRODUCTION_EFFICIENCY"/>
    <m/>
    <m/>
    <m/>
    <m/>
    <m/>
    <m/>
    <m/>
    <m/>
    <m/>
    <m/>
    <m/>
    <m/>
    <m/>
    <m/>
    <m/>
    <m/>
    <m/>
    <m/>
    <s v="資料清單"/>
    <x v="16"/>
    <x v="9"/>
    <x v="60"/>
    <x v="11"/>
    <e v="#N/A"/>
    <s v="CPU Overall Production efficiency"/>
    <x v="340"/>
    <x v="172"/>
    <x v="0"/>
    <x v="337"/>
    <x v="7"/>
    <s v="IEC_STD_V10 &gt;&gt; Common &gt;&gt; AutoMetaDataCPU Overall Production efficiency"/>
    <x v="4"/>
    <x v="0"/>
    <s v="整體產出率Measure"/>
    <s v="CPU整體產出率"/>
    <n v="821"/>
    <n v="856"/>
    <e v="#N/A"/>
    <s v=""/>
    <n v="0"/>
    <n v="0"/>
    <n v="821"/>
    <x v="178"/>
    <s v="CPU Monthly Efficiency"/>
    <x v="82"/>
    <e v="#N/A"/>
    <x v="69"/>
    <s v="E.3.17.0:製造效率分析:"/>
    <x v="9"/>
    <x v="9"/>
    <x v="766"/>
    <x v="338"/>
    <x v="340"/>
    <x v="327"/>
    <x v="0"/>
    <x v="0"/>
    <x v="0"/>
    <x v="4"/>
    <m/>
    <x v="0"/>
    <x v="4"/>
    <s v="CPU Monthly Efficiency_CPU Overall Production efficiency"/>
    <x v="863"/>
    <x v="4"/>
    <x v="0"/>
    <x v="6"/>
    <x v="3"/>
    <x v="0"/>
    <x v="0"/>
    <s v="DM_CPU_MONTHLY_EFFICIENCY"/>
    <s v="CPU_OVERALL_PRODUCTION_EFFICIENCY"/>
    <x v="111"/>
    <x v="275"/>
    <x v="0"/>
    <n v="0"/>
    <x v="0"/>
    <x v="0"/>
    <x v="0"/>
    <s v=""/>
    <s v=""/>
    <n v="863"/>
    <s v="-863"/>
    <x v="0"/>
    <x v="0"/>
    <x v="0"/>
    <x v="340"/>
    <x v="7"/>
    <s v="整體產出率"/>
    <s v=""/>
    <s v=""/>
    <x v="0"/>
    <x v="60"/>
    <m/>
    <s v="^()$"/>
    <n v="9"/>
    <x v="0"/>
    <x v="3"/>
    <x v="0"/>
    <x v="0"/>
    <x v="1"/>
    <x v="1"/>
    <b v="0"/>
    <x v="1"/>
    <x v="1"/>
    <n v="0"/>
    <x v="0"/>
    <b v="0"/>
    <b v="0"/>
    <b v="0"/>
    <b v="0"/>
    <b v="0"/>
    <b v="0"/>
    <b v="0"/>
    <b v="0"/>
    <b v="1"/>
    <b v="0"/>
    <b v="0"/>
    <x v="0"/>
    <x v="5"/>
    <n v="1"/>
    <x v="36"/>
    <x v="0"/>
  </r>
  <r>
    <m/>
    <s v="MFG"/>
    <x v="11"/>
    <x v="339"/>
    <x v="341"/>
    <x v="173"/>
    <x v="338"/>
    <s v="Goal(85%）"/>
    <x v="4"/>
    <m/>
    <m/>
    <s v="General"/>
    <x v="4"/>
    <m/>
    <x v="0"/>
    <s v="MFG"/>
    <x v="7"/>
    <x v="6"/>
    <x v="0"/>
    <x v="0"/>
    <s v="DM_CPU_MONTHLY_EFFICIENCY"/>
    <s v="CPU_OVERALL_PRODUCTION_EFFICIENCY_GOAL"/>
    <m/>
    <m/>
    <m/>
    <m/>
    <m/>
    <m/>
    <m/>
    <m/>
    <m/>
    <m/>
    <m/>
    <m/>
    <m/>
    <m/>
    <m/>
    <m/>
    <m/>
    <m/>
    <s v="資料清單"/>
    <x v="16"/>
    <x v="10"/>
    <x v="60"/>
    <x v="11"/>
    <e v="#N/A"/>
    <s v="CPU Overall Production efficiency Goal"/>
    <x v="341"/>
    <x v="173"/>
    <x v="0"/>
    <x v="338"/>
    <x v="7"/>
    <s v="IEC_STD_V10 &gt;&gt; Common &gt;&gt; AutoMetaDataCPU Overall Production efficiency Goal"/>
    <x v="4"/>
    <x v="0"/>
    <s v="整體產出率GoalMeasure"/>
    <s v="CPU整體產出率"/>
    <n v="822"/>
    <n v="856"/>
    <n v="0"/>
    <s v=""/>
    <n v="0"/>
    <n v="0"/>
    <n v="822"/>
    <x v="179"/>
    <s v="CPU Monthly Efficiency"/>
    <x v="82"/>
    <e v="#N/A"/>
    <x v="0"/>
    <s v="E.3.17.0:製造效率分析:"/>
    <x v="10"/>
    <x v="10"/>
    <x v="767"/>
    <x v="339"/>
    <x v="341"/>
    <x v="328"/>
    <x v="0"/>
    <x v="0"/>
    <x v="0"/>
    <x v="4"/>
    <m/>
    <x v="0"/>
    <x v="4"/>
    <s v="CPU Monthly Efficiency_CPU Overall Production efficiency Goal"/>
    <x v="864"/>
    <x v="4"/>
    <x v="0"/>
    <x v="6"/>
    <x v="3"/>
    <x v="0"/>
    <x v="0"/>
    <s v="DM_CPU_MONTHLY_EFFICIENCY"/>
    <s v="CPU_OVERALL_PRODUCTION_EFFICIENCY_GOAL"/>
    <x v="111"/>
    <x v="276"/>
    <x v="0"/>
    <n v="0"/>
    <x v="0"/>
    <x v="0"/>
    <x v="0"/>
    <s v=""/>
    <s v=""/>
    <n v="864"/>
    <s v="-864"/>
    <x v="0"/>
    <x v="0"/>
    <x v="0"/>
    <x v="341"/>
    <x v="7"/>
    <s v="整體產出率Goal(85%）"/>
    <s v=""/>
    <s v=""/>
    <x v="0"/>
    <x v="60"/>
    <m/>
    <s v="^()$"/>
    <n v="9"/>
    <x v="0"/>
    <x v="3"/>
    <x v="0"/>
    <x v="0"/>
    <x v="1"/>
    <x v="1"/>
    <b v="0"/>
    <x v="1"/>
    <x v="1"/>
    <n v="0"/>
    <x v="0"/>
    <b v="0"/>
    <b v="0"/>
    <b v="0"/>
    <b v="0"/>
    <b v="0"/>
    <b v="0"/>
    <b v="0"/>
    <b v="0"/>
    <b v="1"/>
    <b v="0"/>
    <b v="0"/>
    <x v="0"/>
    <x v="5"/>
    <n v="1"/>
    <x v="40"/>
    <x v="0"/>
  </r>
  <r>
    <m/>
    <s v="MFG"/>
    <x v="12"/>
    <x v="370"/>
    <x v="373"/>
    <x v="1"/>
    <x v="363"/>
    <s v="取所有BU 資料, 且取客戶滿意度指標大類非&quot;Others&quot;"/>
    <x v="0"/>
    <m/>
    <m/>
    <s v="General"/>
    <x v="0"/>
    <m/>
    <x v="0"/>
    <m/>
    <x v="8"/>
    <x v="6"/>
    <x v="0"/>
    <x v="0"/>
    <s v="DM_OVERALL_EQUIPMENT_EFFECTIVENESS"/>
    <m/>
    <m/>
    <m/>
    <m/>
    <m/>
    <m/>
    <m/>
    <m/>
    <m/>
    <m/>
    <m/>
    <m/>
    <m/>
    <m/>
    <m/>
    <m/>
    <m/>
    <m/>
    <m/>
    <s v="資料清單"/>
    <x v="17"/>
    <x v="0"/>
    <x v="60"/>
    <x v="12"/>
    <e v="#N/A"/>
    <s v="Overall Equipment Effectiveness"/>
    <x v="373"/>
    <x v="1"/>
    <x v="0"/>
    <x v="363"/>
    <x v="8"/>
    <s v="IEC_STD_V10 &gt;&gt; Common &gt;&gt; AutoMetaDataOverall Equipment Effectiveness"/>
    <x v="0"/>
    <x v="0"/>
    <s v="工廠設備綜合效率Concept"/>
    <s v="工廠設備綜合效率"/>
    <n v="867"/>
    <n v="0"/>
    <n v="0"/>
    <s v=""/>
    <n v="0"/>
    <n v="0"/>
    <n v="0"/>
    <x v="0"/>
    <s v=""/>
    <x v="0"/>
    <s v=""/>
    <x v="0"/>
    <s v="E.3.17.0: 製造效率分析:"/>
    <x v="0"/>
    <x v="0"/>
    <x v="768"/>
    <x v="370"/>
    <x v="373"/>
    <x v="355"/>
    <x v="0"/>
    <x v="0"/>
    <x v="0"/>
    <x v="0"/>
    <m/>
    <x v="0"/>
    <x v="0"/>
    <s v="Overall Equipment Effectiveness"/>
    <x v="865"/>
    <x v="0"/>
    <x v="0"/>
    <x v="6"/>
    <x v="3"/>
    <x v="0"/>
    <x v="0"/>
    <s v="DM_OVERALL_EQUIPMENT_EFFECTIVENESS"/>
    <s v=""/>
    <x v="112"/>
    <x v="0"/>
    <x v="0"/>
    <n v="0"/>
    <x v="0"/>
    <x v="0"/>
    <x v="0"/>
    <s v=""/>
    <s v=""/>
    <n v="865"/>
    <s v="-865"/>
    <x v="0"/>
    <x v="0"/>
    <x v="0"/>
    <x v="373"/>
    <x v="8"/>
    <s v="監控設備利用率_x000a_衡量企業生產效率"/>
    <s v=""/>
    <s v=""/>
    <x v="0"/>
    <x v="60"/>
    <m/>
    <s v="^()$"/>
    <n v="9"/>
    <x v="0"/>
    <x v="3"/>
    <x v="0"/>
    <x v="0"/>
    <x v="0"/>
    <x v="1"/>
    <b v="0"/>
    <x v="1"/>
    <x v="0"/>
    <n v="0"/>
    <x v="0"/>
    <b v="0"/>
    <b v="0"/>
    <b v="0"/>
    <b v="0"/>
    <b v="0"/>
    <b v="0"/>
    <b v="0"/>
    <b v="0"/>
    <b v="0"/>
    <b v="0"/>
    <b v="0"/>
    <x v="1"/>
    <x v="1"/>
    <n v="0"/>
    <x v="13"/>
    <x v="0"/>
  </r>
  <r>
    <m/>
    <s v="MFG"/>
    <x v="12"/>
    <x v="331"/>
    <x v="333"/>
    <x v="164"/>
    <x v="329"/>
    <s v="格式 YYYY-MM"/>
    <x v="3"/>
    <m/>
    <m/>
    <s v="General"/>
    <x v="3"/>
    <m/>
    <x v="0"/>
    <s v="MFG"/>
    <x v="8"/>
    <x v="6"/>
    <x v="29"/>
    <x v="6"/>
    <s v="DM_OVERALL_EQUIPMENT_EFFECTIVENESS"/>
    <s v="PRODUCTION_DATE"/>
    <m/>
    <m/>
    <m/>
    <m/>
    <m/>
    <m/>
    <m/>
    <m/>
    <m/>
    <m/>
    <m/>
    <m/>
    <m/>
    <m/>
    <m/>
    <m/>
    <m/>
    <m/>
    <s v="資料清單"/>
    <x v="17"/>
    <x v="1"/>
    <x v="60"/>
    <x v="12"/>
    <e v="#N/A"/>
    <s v="Production date"/>
    <x v="333"/>
    <x v="164"/>
    <x v="0"/>
    <x v="329"/>
    <x v="8"/>
    <s v="IEC_STD_V10 &gt;&gt; Common &gt;&gt; AutoMetaDataProduction date"/>
    <x v="3"/>
    <x v="0"/>
    <s v="生產日期Dimension"/>
    <s v="工廠設備綜合效率"/>
    <n v="813"/>
    <n v="867"/>
    <n v="0"/>
    <s v=""/>
    <n v="0"/>
    <n v="0"/>
    <n v="824"/>
    <x v="171"/>
    <s v="Overall Equipment Effectiveness"/>
    <x v="83"/>
    <e v="#N/A"/>
    <x v="0"/>
    <s v="E.3.17.0: 製造效率分析:"/>
    <x v="1"/>
    <x v="1"/>
    <x v="769"/>
    <x v="331"/>
    <x v="333"/>
    <x v="319"/>
    <x v="0"/>
    <x v="5"/>
    <x v="0"/>
    <x v="3"/>
    <m/>
    <x v="0"/>
    <x v="3"/>
    <s v="Overall Equipment Effectiveness_Production date"/>
    <x v="866"/>
    <x v="3"/>
    <x v="0"/>
    <x v="6"/>
    <x v="3"/>
    <x v="0"/>
    <x v="0"/>
    <s v="DM_OVERALL_EQUIPMENT_EFFECTIVENESS"/>
    <s v="PRODUCTION_DATE"/>
    <x v="112"/>
    <x v="268"/>
    <x v="0"/>
    <n v="0"/>
    <x v="0"/>
    <x v="0"/>
    <x v="0"/>
    <s v=""/>
    <s v=""/>
    <n v="866"/>
    <s v="-866"/>
    <x v="0"/>
    <x v="0"/>
    <x v="0"/>
    <x v="333"/>
    <x v="8"/>
    <s v="有排程及生產的日期（西元年月）"/>
    <s v="DPS"/>
    <s v="DPS"/>
    <x v="5"/>
    <x v="60"/>
    <m/>
    <s v="未來可能會新增或刪除維度，報表依變更後維度顯示^(DPS)$"/>
    <n v="9"/>
    <x v="0"/>
    <x v="3"/>
    <x v="0"/>
    <x v="0"/>
    <x v="1"/>
    <x v="1"/>
    <b v="1"/>
    <x v="1"/>
    <x v="1"/>
    <n v="0"/>
    <x v="0"/>
    <b v="0"/>
    <b v="0"/>
    <b v="0"/>
    <b v="0"/>
    <b v="0"/>
    <b v="0"/>
    <b v="0"/>
    <b v="0"/>
    <b v="0"/>
    <b v="0"/>
    <b v="0"/>
    <x v="1"/>
    <x v="1"/>
    <n v="0"/>
    <x v="18"/>
    <x v="0"/>
  </r>
  <r>
    <m/>
    <s v="MFG"/>
    <x v="12"/>
    <x v="322"/>
    <x v="232"/>
    <x v="165"/>
    <x v="330"/>
    <s v="Ex: TAO, IPT"/>
    <x v="3"/>
    <s v="OEE Analysis Master_Site"/>
    <m/>
    <s v="General"/>
    <x v="2"/>
    <m/>
    <x v="0"/>
    <s v="MFG"/>
    <x v="8"/>
    <x v="6"/>
    <x v="0"/>
    <x v="6"/>
    <s v="DM_OVERALL_EQUIPMENT_EFFECTIVENESS"/>
    <s v="SITE"/>
    <m/>
    <m/>
    <m/>
    <m/>
    <m/>
    <m/>
    <m/>
    <m/>
    <m/>
    <m/>
    <m/>
    <m/>
    <m/>
    <m/>
    <m/>
    <m/>
    <m/>
    <m/>
    <s v="資料清單"/>
    <x v="17"/>
    <x v="2"/>
    <x v="60"/>
    <x v="12"/>
    <e v="#N/A"/>
    <s v="Site"/>
    <x v="232"/>
    <x v="165"/>
    <x v="0"/>
    <x v="330"/>
    <x v="8"/>
    <s v="IEC_STD_V10 &gt;&gt; Common &gt;&gt; AutoMetaDataSite"/>
    <x v="3"/>
    <x v="0"/>
    <s v="廠別Dimension"/>
    <s v="工廠設備綜合效率"/>
    <n v="408"/>
    <n v="867"/>
    <n v="0"/>
    <s v=""/>
    <n v="0"/>
    <e v="#N/A"/>
    <e v="#N/A"/>
    <x v="169"/>
    <s v="Overall Equipment Effectiveness"/>
    <x v="83"/>
    <e v="#N/A"/>
    <x v="0"/>
    <s v="E.3.17.0: 製造效率分析:"/>
    <x v="2"/>
    <x v="2"/>
    <x v="770"/>
    <x v="322"/>
    <x v="232"/>
    <x v="331"/>
    <x v="0"/>
    <x v="5"/>
    <x v="0"/>
    <x v="2"/>
    <m/>
    <x v="0"/>
    <x v="3"/>
    <s v="Overall Equipment Effectiveness_Site"/>
    <x v="867"/>
    <x v="3"/>
    <x v="0"/>
    <x v="6"/>
    <x v="3"/>
    <x v="0"/>
    <x v="0"/>
    <s v="DM_OVERALL_EQUIPMENT_EFFECTIVENESS"/>
    <s v="SITE"/>
    <x v="112"/>
    <x v="187"/>
    <x v="0"/>
    <n v="0"/>
    <x v="0"/>
    <x v="0"/>
    <x v="3"/>
    <s v=""/>
    <s v=""/>
    <n v="867"/>
    <s v="-867"/>
    <x v="0"/>
    <x v="0"/>
    <x v="0"/>
    <x v="232"/>
    <x v="8"/>
    <s v="EBG各廠廠別名稱"/>
    <s v="DPS"/>
    <s v="DPS"/>
    <x v="5"/>
    <x v="60"/>
    <m/>
    <s v="^(DPS)$"/>
    <n v="9"/>
    <x v="0"/>
    <x v="3"/>
    <x v="0"/>
    <x v="0"/>
    <x v="1"/>
    <x v="1"/>
    <b v="0"/>
    <x v="1"/>
    <x v="1"/>
    <n v="0"/>
    <x v="0"/>
    <b v="0"/>
    <b v="0"/>
    <b v="0"/>
    <b v="0"/>
    <b v="1"/>
    <b v="0"/>
    <b v="0"/>
    <b v="0"/>
    <b v="1"/>
    <b v="0"/>
    <b v="0"/>
    <x v="0"/>
    <x v="6"/>
    <n v="1"/>
    <x v="43"/>
    <x v="0"/>
  </r>
  <r>
    <m/>
    <s v="MFG"/>
    <x v="12"/>
    <x v="341"/>
    <x v="343"/>
    <x v="174"/>
    <x v="340"/>
    <s v="Ex:_x000a_IPT: all_x000a_TAO:"/>
    <x v="3"/>
    <m/>
    <m/>
    <s v="General"/>
    <x v="2"/>
    <m/>
    <x v="0"/>
    <s v="MFG"/>
    <x v="8"/>
    <x v="6"/>
    <x v="30"/>
    <x v="6"/>
    <s v="DM_OVERALL_EQUIPMENT_EFFECTIVENESS"/>
    <s v="PRODUCTION_LINE"/>
    <m/>
    <m/>
    <m/>
    <m/>
    <m/>
    <m/>
    <m/>
    <m/>
    <m/>
    <m/>
    <m/>
    <m/>
    <m/>
    <m/>
    <m/>
    <m/>
    <m/>
    <m/>
    <s v="資料清單"/>
    <x v="17"/>
    <x v="3"/>
    <x v="60"/>
    <x v="12"/>
    <e v="#N/A"/>
    <s v="Production Line"/>
    <x v="343"/>
    <x v="174"/>
    <x v="0"/>
    <x v="340"/>
    <x v="8"/>
    <s v="IEC_STD_V10 &gt;&gt; Common &gt;&gt; AutoMetaDataProduction Line"/>
    <x v="3"/>
    <x v="0"/>
    <s v="生產線別Dimension"/>
    <s v="工廠設備綜合效率"/>
    <n v="826"/>
    <n v="867"/>
    <n v="0"/>
    <s v=""/>
    <n v="0"/>
    <n v="0"/>
    <n v="826"/>
    <x v="180"/>
    <s v="Overall Equipment Effectiveness"/>
    <x v="83"/>
    <e v="#N/A"/>
    <x v="0"/>
    <s v="E.3.17.0: 製造效率分析:"/>
    <x v="3"/>
    <x v="3"/>
    <x v="771"/>
    <x v="341"/>
    <x v="343"/>
    <x v="356"/>
    <x v="0"/>
    <x v="5"/>
    <x v="0"/>
    <x v="2"/>
    <m/>
    <x v="0"/>
    <x v="3"/>
    <s v="Overall Equipment Effectiveness_Production Line"/>
    <x v="868"/>
    <x v="3"/>
    <x v="0"/>
    <x v="6"/>
    <x v="3"/>
    <x v="0"/>
    <x v="0"/>
    <s v="DM_OVERALL_EQUIPMENT_EFFECTIVENESS"/>
    <s v="PRODUCTION_LINE"/>
    <x v="112"/>
    <x v="277"/>
    <x v="0"/>
    <n v="0"/>
    <x v="0"/>
    <x v="0"/>
    <x v="0"/>
    <s v=""/>
    <s v=""/>
    <n v="868"/>
    <s v="-868"/>
    <x v="0"/>
    <x v="0"/>
    <x v="0"/>
    <x v="343"/>
    <x v="8"/>
    <s v="FIS系統內實際生產線體名稱"/>
    <s v="DPS"/>
    <s v="DPS"/>
    <x v="5"/>
    <x v="60"/>
    <m/>
    <s v="chen.yun-hong@inventec.com^(DPS)$"/>
    <n v="9"/>
    <x v="0"/>
    <x v="3"/>
    <x v="0"/>
    <x v="0"/>
    <x v="1"/>
    <x v="1"/>
    <b v="1"/>
    <x v="1"/>
    <x v="1"/>
    <n v="0"/>
    <x v="0"/>
    <b v="0"/>
    <b v="0"/>
    <b v="0"/>
    <b v="0"/>
    <b v="0"/>
    <b v="0"/>
    <b v="0"/>
    <b v="0"/>
    <b v="1"/>
    <b v="0"/>
    <b v="0"/>
    <x v="0"/>
    <x v="5"/>
    <n v="1"/>
    <x v="18"/>
    <x v="0"/>
  </r>
  <r>
    <m/>
    <s v="MFG"/>
    <x v="12"/>
    <x v="342"/>
    <x v="344"/>
    <x v="175"/>
    <x v="341"/>
    <s v="Σ(板卡A/B面AOI產出，兩者最大的值)"/>
    <x v="4"/>
    <m/>
    <m/>
    <s v="General"/>
    <x v="4"/>
    <m/>
    <x v="0"/>
    <s v="MFG"/>
    <x v="8"/>
    <x v="6"/>
    <x v="0"/>
    <x v="6"/>
    <s v="DM_OVERALL_EQUIPMENT_EFFECTIVENESS"/>
    <s v="MLB_BUILD_VOLUME"/>
    <m/>
    <m/>
    <m/>
    <m/>
    <m/>
    <m/>
    <m/>
    <m/>
    <m/>
    <m/>
    <m/>
    <m/>
    <m/>
    <m/>
    <m/>
    <m/>
    <m/>
    <m/>
    <s v="資料清單"/>
    <x v="17"/>
    <x v="4"/>
    <x v="60"/>
    <x v="12"/>
    <e v="#N/A"/>
    <s v="MLB Build Volume"/>
    <x v="344"/>
    <x v="175"/>
    <x v="0"/>
    <x v="341"/>
    <x v="8"/>
    <s v="IEC_STD_V10 &gt;&gt; Common &gt;&gt; AutoMetaDataMLB Build Volume"/>
    <x v="4"/>
    <x v="0"/>
    <s v="主機板產出量Measure"/>
    <s v="工廠設備綜合效率"/>
    <n v="827"/>
    <n v="867"/>
    <n v="0"/>
    <s v=""/>
    <n v="0"/>
    <n v="0"/>
    <n v="827"/>
    <x v="181"/>
    <s v="Overall Equipment Effectiveness"/>
    <x v="83"/>
    <e v="#N/A"/>
    <x v="0"/>
    <s v="E.3.17.0: 製造效率分析:"/>
    <x v="4"/>
    <x v="4"/>
    <x v="772"/>
    <x v="342"/>
    <x v="344"/>
    <x v="333"/>
    <x v="0"/>
    <x v="5"/>
    <x v="0"/>
    <x v="4"/>
    <m/>
    <x v="0"/>
    <x v="4"/>
    <s v="Overall Equipment Effectiveness_MLB Build Volume"/>
    <x v="869"/>
    <x v="4"/>
    <x v="0"/>
    <x v="6"/>
    <x v="3"/>
    <x v="0"/>
    <x v="0"/>
    <s v="DM_OVERALL_EQUIPMENT_EFFECTIVENESS"/>
    <s v="MLB_BUILD_VOLUME"/>
    <x v="112"/>
    <x v="278"/>
    <x v="0"/>
    <n v="0"/>
    <x v="0"/>
    <x v="0"/>
    <x v="0"/>
    <s v=""/>
    <s v=""/>
    <n v="869"/>
    <s v="-869"/>
    <x v="0"/>
    <x v="0"/>
    <x v="0"/>
    <x v="344"/>
    <x v="8"/>
    <s v="FIS throughput提供"/>
    <s v="DPS"/>
    <s v="DPS"/>
    <x v="5"/>
    <x v="60"/>
    <m/>
    <s v="^(DPS)$"/>
    <n v="9"/>
    <x v="0"/>
    <x v="3"/>
    <x v="0"/>
    <x v="0"/>
    <x v="1"/>
    <x v="1"/>
    <b v="0"/>
    <x v="1"/>
    <x v="1"/>
    <n v="0"/>
    <x v="0"/>
    <b v="0"/>
    <b v="0"/>
    <b v="0"/>
    <b v="0"/>
    <b v="0"/>
    <b v="0"/>
    <b v="0"/>
    <b v="0"/>
    <b v="0"/>
    <b v="0"/>
    <b v="0"/>
    <x v="1"/>
    <x v="1"/>
    <n v="0"/>
    <x v="11"/>
    <x v="0"/>
  </r>
  <r>
    <m/>
    <s v="MFG"/>
    <x v="12"/>
    <x v="343"/>
    <x v="345"/>
    <x v="176"/>
    <x v="341"/>
    <s v="Σ(板卡A/B面AOI產出，兩者最大的值)"/>
    <x v="4"/>
    <m/>
    <m/>
    <s v="General"/>
    <x v="4"/>
    <m/>
    <x v="0"/>
    <s v="MFG"/>
    <x v="8"/>
    <x v="6"/>
    <x v="0"/>
    <x v="6"/>
    <s v="DM_OVERALL_EQUIPMENT_EFFECTIVENESS"/>
    <s v="SC_BUILD_VOLUME"/>
    <m/>
    <m/>
    <m/>
    <m/>
    <m/>
    <m/>
    <m/>
    <m/>
    <m/>
    <m/>
    <m/>
    <m/>
    <m/>
    <m/>
    <m/>
    <m/>
    <m/>
    <m/>
    <s v="資料清單"/>
    <x v="17"/>
    <x v="5"/>
    <x v="60"/>
    <x v="12"/>
    <e v="#N/A"/>
    <s v="SC Build Volume"/>
    <x v="345"/>
    <x v="176"/>
    <x v="0"/>
    <x v="341"/>
    <x v="8"/>
    <s v="IEC_STD_V10 &gt;&gt; Common &gt;&gt; AutoMetaDataSC Build Volume"/>
    <x v="4"/>
    <x v="0"/>
    <s v="小卡產出量Measure"/>
    <s v="工廠設備綜合效率"/>
    <n v="828"/>
    <n v="867"/>
    <n v="0"/>
    <s v=""/>
    <n v="0"/>
    <n v="0"/>
    <n v="828"/>
    <x v="182"/>
    <s v="Overall Equipment Effectiveness"/>
    <x v="83"/>
    <e v="#N/A"/>
    <x v="0"/>
    <s v="E.3.17.0: 製造效率分析:"/>
    <x v="5"/>
    <x v="5"/>
    <x v="773"/>
    <x v="343"/>
    <x v="345"/>
    <x v="333"/>
    <x v="0"/>
    <x v="5"/>
    <x v="0"/>
    <x v="4"/>
    <m/>
    <x v="0"/>
    <x v="4"/>
    <s v="Overall Equipment Effectiveness_SC Build Volume"/>
    <x v="870"/>
    <x v="4"/>
    <x v="0"/>
    <x v="6"/>
    <x v="3"/>
    <x v="0"/>
    <x v="0"/>
    <s v="DM_OVERALL_EQUIPMENT_EFFECTIVENESS"/>
    <s v="SC_BUILD_VOLUME"/>
    <x v="112"/>
    <x v="279"/>
    <x v="0"/>
    <n v="0"/>
    <x v="0"/>
    <x v="0"/>
    <x v="0"/>
    <s v=""/>
    <s v=""/>
    <n v="870"/>
    <s v="-870"/>
    <x v="0"/>
    <x v="0"/>
    <x v="0"/>
    <x v="345"/>
    <x v="8"/>
    <s v="FIS throughput提供"/>
    <s v="DPS"/>
    <s v="DPS"/>
    <x v="5"/>
    <x v="60"/>
    <m/>
    <s v="^(DPS)$"/>
    <n v="9"/>
    <x v="0"/>
    <x v="3"/>
    <x v="0"/>
    <x v="0"/>
    <x v="1"/>
    <x v="1"/>
    <b v="0"/>
    <x v="1"/>
    <x v="1"/>
    <n v="0"/>
    <x v="0"/>
    <b v="0"/>
    <b v="0"/>
    <b v="0"/>
    <b v="0"/>
    <b v="0"/>
    <b v="0"/>
    <b v="0"/>
    <b v="0"/>
    <b v="0"/>
    <b v="0"/>
    <b v="0"/>
    <x v="1"/>
    <x v="1"/>
    <n v="0"/>
    <x v="18"/>
    <x v="0"/>
  </r>
  <r>
    <m/>
    <s v="MFG"/>
    <x v="12"/>
    <x v="344"/>
    <x v="346"/>
    <x v="177"/>
    <x v="342"/>
    <s v="22小時/天"/>
    <x v="4"/>
    <m/>
    <m/>
    <s v="General"/>
    <x v="4"/>
    <m/>
    <x v="0"/>
    <s v="MFG"/>
    <x v="8"/>
    <x v="6"/>
    <x v="0"/>
    <x v="6"/>
    <s v="DM_OVERALL_EQUIPMENT_EFFECTIVENESS"/>
    <s v="SMT_FULL_LOAD_HOURS"/>
    <m/>
    <m/>
    <m/>
    <m/>
    <m/>
    <m/>
    <m/>
    <m/>
    <m/>
    <m/>
    <m/>
    <m/>
    <m/>
    <m/>
    <m/>
    <m/>
    <m/>
    <m/>
    <s v="資料清單"/>
    <x v="17"/>
    <x v="6"/>
    <x v="60"/>
    <x v="12"/>
    <e v="#N/A"/>
    <s v="SMT Full load hours"/>
    <x v="346"/>
    <x v="177"/>
    <x v="0"/>
    <x v="342"/>
    <x v="8"/>
    <s v="IEC_STD_V10 &gt;&gt; Common &gt;&gt; AutoMetaDataSMT Full load hours"/>
    <x v="4"/>
    <x v="0"/>
    <s v="SMT 滿載工時(h)Measure"/>
    <s v="工廠設備綜合效率"/>
    <n v="829"/>
    <n v="867"/>
    <n v="0"/>
    <s v=""/>
    <n v="0"/>
    <n v="0"/>
    <n v="829"/>
    <x v="183"/>
    <s v="Overall Equipment Effectiveness"/>
    <x v="83"/>
    <e v="#N/A"/>
    <x v="0"/>
    <s v="E.3.17.0: 製造效率分析:"/>
    <x v="6"/>
    <x v="6"/>
    <x v="774"/>
    <x v="344"/>
    <x v="346"/>
    <x v="357"/>
    <x v="0"/>
    <x v="5"/>
    <x v="0"/>
    <x v="4"/>
    <m/>
    <x v="0"/>
    <x v="4"/>
    <s v="Overall Equipment Effectiveness_SMT Full load hours"/>
    <x v="871"/>
    <x v="4"/>
    <x v="0"/>
    <x v="6"/>
    <x v="3"/>
    <x v="0"/>
    <x v="0"/>
    <s v="DM_OVERALL_EQUIPMENT_EFFECTIVENESS"/>
    <s v="SMT_FULL_LOAD_HOURS"/>
    <x v="112"/>
    <x v="280"/>
    <x v="0"/>
    <n v="0"/>
    <x v="0"/>
    <x v="0"/>
    <x v="0"/>
    <s v=""/>
    <s v=""/>
    <n v="871"/>
    <s v="-871"/>
    <x v="0"/>
    <x v="0"/>
    <x v="0"/>
    <x v="346"/>
    <x v="8"/>
    <s v="設備可用總時間"/>
    <s v="DPS"/>
    <s v="DPS"/>
    <x v="5"/>
    <x v="60"/>
    <m/>
    <s v="^(DPS)$"/>
    <n v="9"/>
    <x v="0"/>
    <x v="3"/>
    <x v="0"/>
    <x v="0"/>
    <x v="1"/>
    <x v="1"/>
    <b v="0"/>
    <x v="1"/>
    <x v="1"/>
    <n v="0"/>
    <x v="0"/>
    <b v="0"/>
    <b v="0"/>
    <b v="0"/>
    <b v="0"/>
    <b v="0"/>
    <b v="0"/>
    <b v="0"/>
    <b v="0"/>
    <b v="0"/>
    <b v="0"/>
    <b v="0"/>
    <x v="1"/>
    <x v="1"/>
    <n v="0"/>
    <x v="5"/>
    <x v="0"/>
  </r>
  <r>
    <m/>
    <s v="MFG"/>
    <x v="12"/>
    <x v="345"/>
    <x v="347"/>
    <x v="178"/>
    <x v="343"/>
    <s v="滿載工時-無需求未開線(BU)-計畫停線(RBA/國假/盤點)-疫情影響-其它影響-缺料未開線"/>
    <x v="4"/>
    <m/>
    <m/>
    <s v="General"/>
    <x v="4"/>
    <m/>
    <x v="0"/>
    <s v="MFG"/>
    <x v="8"/>
    <x v="6"/>
    <x v="0"/>
    <x v="6"/>
    <s v="DM_OVERALL_EQUIPMENT_EFFECTIVENESS"/>
    <s v="SMT_AVAILABLE_HOURS"/>
    <m/>
    <m/>
    <m/>
    <m/>
    <m/>
    <m/>
    <m/>
    <m/>
    <m/>
    <m/>
    <m/>
    <m/>
    <m/>
    <m/>
    <m/>
    <m/>
    <m/>
    <m/>
    <s v="資料清單"/>
    <x v="17"/>
    <x v="7"/>
    <x v="60"/>
    <x v="12"/>
    <e v="#N/A"/>
    <s v="SMT Available hours"/>
    <x v="347"/>
    <x v="178"/>
    <x v="0"/>
    <x v="343"/>
    <x v="8"/>
    <s v="IEC_STD_V10 &gt;&gt; Common &gt;&gt; AutoMetaDataSMT Available hours"/>
    <x v="4"/>
    <x v="0"/>
    <s v="SMT 可用工時(h)Measure"/>
    <s v="工廠設備綜合效率"/>
    <n v="830"/>
    <n v="867"/>
    <n v="0"/>
    <s v=""/>
    <n v="0"/>
    <n v="0"/>
    <n v="830"/>
    <x v="184"/>
    <s v="Overall Equipment Effectiveness"/>
    <x v="83"/>
    <e v="#N/A"/>
    <x v="0"/>
    <s v="E.3.17.0: 製造效率分析:"/>
    <x v="7"/>
    <x v="7"/>
    <x v="775"/>
    <x v="345"/>
    <x v="347"/>
    <x v="335"/>
    <x v="0"/>
    <x v="5"/>
    <x v="0"/>
    <x v="4"/>
    <m/>
    <x v="0"/>
    <x v="4"/>
    <s v="Overall Equipment Effectiveness_SMT Available hours"/>
    <x v="872"/>
    <x v="4"/>
    <x v="0"/>
    <x v="6"/>
    <x v="3"/>
    <x v="0"/>
    <x v="0"/>
    <s v="DM_OVERALL_EQUIPMENT_EFFECTIVENESS"/>
    <s v="SMT_AVAILABLE_HOURS"/>
    <x v="112"/>
    <x v="281"/>
    <x v="0"/>
    <n v="0"/>
    <x v="0"/>
    <x v="0"/>
    <x v="0"/>
    <s v=""/>
    <s v=""/>
    <n v="872"/>
    <s v="-872"/>
    <x v="0"/>
    <x v="0"/>
    <x v="0"/>
    <x v="347"/>
    <x v="8"/>
    <s v="扣除停線可用工時"/>
    <s v="DPS"/>
    <s v="DPS"/>
    <x v="5"/>
    <x v="60"/>
    <m/>
    <s v="^(DPS)$"/>
    <n v="9"/>
    <x v="0"/>
    <x v="3"/>
    <x v="0"/>
    <x v="0"/>
    <x v="1"/>
    <x v="1"/>
    <b v="0"/>
    <x v="1"/>
    <x v="1"/>
    <n v="0"/>
    <x v="0"/>
    <b v="0"/>
    <b v="0"/>
    <b v="0"/>
    <b v="0"/>
    <b v="0"/>
    <b v="0"/>
    <b v="0"/>
    <b v="0"/>
    <b v="0"/>
    <b v="0"/>
    <b v="0"/>
    <x v="1"/>
    <x v="1"/>
    <n v="0"/>
    <x v="5"/>
    <x v="0"/>
  </r>
  <r>
    <m/>
    <s v="MFG"/>
    <x v="12"/>
    <x v="346"/>
    <x v="348"/>
    <x v="179"/>
    <x v="332"/>
    <s v="DPS 白晚班work hours+CR工時+NPI工時_x000a_單面板：Σ排產數量*標工/2"/>
    <x v="4"/>
    <m/>
    <m/>
    <s v="General"/>
    <x v="4"/>
    <m/>
    <x v="0"/>
    <s v="MFG"/>
    <x v="8"/>
    <x v="6"/>
    <x v="0"/>
    <x v="6"/>
    <s v="DM_OVERALL_EQUIPMENT_EFFECTIVENESS"/>
    <s v="SMT_INPUT_WORK_HOURS"/>
    <m/>
    <m/>
    <m/>
    <m/>
    <m/>
    <m/>
    <m/>
    <m/>
    <m/>
    <m/>
    <m/>
    <m/>
    <m/>
    <m/>
    <m/>
    <m/>
    <m/>
    <m/>
    <s v="資料清單"/>
    <x v="17"/>
    <x v="8"/>
    <x v="60"/>
    <x v="12"/>
    <e v="#N/A"/>
    <s v="SMT Input work hours"/>
    <x v="348"/>
    <x v="179"/>
    <x v="0"/>
    <x v="332"/>
    <x v="8"/>
    <s v="IEC_STD_V10 &gt;&gt; Common &gt;&gt; AutoMetaDataSMT Input work hours"/>
    <x v="4"/>
    <x v="0"/>
    <s v="SMT 投入工時(h)Measure"/>
    <s v="工廠設備綜合效率"/>
    <n v="831"/>
    <n v="867"/>
    <n v="0"/>
    <s v=""/>
    <n v="0"/>
    <n v="0"/>
    <n v="831"/>
    <x v="185"/>
    <s v="Overall Equipment Effectiveness"/>
    <x v="83"/>
    <e v="#N/A"/>
    <x v="0"/>
    <s v="E.3.17.0: 製造效率分析:"/>
    <x v="8"/>
    <x v="8"/>
    <x v="776"/>
    <x v="346"/>
    <x v="348"/>
    <x v="336"/>
    <x v="0"/>
    <x v="5"/>
    <x v="0"/>
    <x v="4"/>
    <m/>
    <x v="0"/>
    <x v="4"/>
    <s v="Overall Equipment Effectiveness_SMT Input work hours"/>
    <x v="873"/>
    <x v="4"/>
    <x v="0"/>
    <x v="6"/>
    <x v="3"/>
    <x v="0"/>
    <x v="0"/>
    <s v="DM_OVERALL_EQUIPMENT_EFFECTIVENESS"/>
    <s v="SMT_INPUT_WORK_HOURS"/>
    <x v="112"/>
    <x v="282"/>
    <x v="0"/>
    <n v="0"/>
    <x v="0"/>
    <x v="0"/>
    <x v="0"/>
    <s v=""/>
    <s v=""/>
    <n v="873"/>
    <s v="-873"/>
    <x v="0"/>
    <x v="0"/>
    <x v="0"/>
    <x v="348"/>
    <x v="8"/>
    <s v="實際投入工時"/>
    <s v="DPS"/>
    <s v="DPS"/>
    <x v="5"/>
    <x v="60"/>
    <m/>
    <s v="^(DPS)$"/>
    <n v="9"/>
    <x v="0"/>
    <x v="3"/>
    <x v="0"/>
    <x v="0"/>
    <x v="1"/>
    <x v="1"/>
    <b v="0"/>
    <x v="1"/>
    <x v="1"/>
    <n v="0"/>
    <x v="0"/>
    <b v="0"/>
    <b v="0"/>
    <b v="0"/>
    <b v="0"/>
    <b v="0"/>
    <b v="0"/>
    <b v="0"/>
    <b v="0"/>
    <b v="0"/>
    <b v="0"/>
    <b v="0"/>
    <x v="1"/>
    <x v="1"/>
    <n v="0"/>
    <x v="6"/>
    <x v="0"/>
  </r>
  <r>
    <m/>
    <s v="MFG"/>
    <x v="12"/>
    <x v="347"/>
    <x v="349"/>
    <x v="180"/>
    <x v="344"/>
    <s v="Σ（MAX(FIS throughput A/B 面AOI產出*標工）_x000a_單面板：Σ產出數量*標工/2"/>
    <x v="4"/>
    <m/>
    <m/>
    <s v="General"/>
    <x v="4"/>
    <m/>
    <x v="0"/>
    <s v="MFG"/>
    <x v="8"/>
    <x v="6"/>
    <x v="0"/>
    <x v="6"/>
    <s v="DM_OVERALL_EQUIPMENT_EFFECTIVENESS"/>
    <s v="SMT_MP_OUTPUT_HOURS"/>
    <m/>
    <m/>
    <m/>
    <m/>
    <m/>
    <m/>
    <m/>
    <m/>
    <m/>
    <m/>
    <m/>
    <m/>
    <m/>
    <m/>
    <m/>
    <m/>
    <m/>
    <m/>
    <s v="資料清單"/>
    <x v="17"/>
    <x v="9"/>
    <x v="60"/>
    <x v="12"/>
    <e v="#N/A"/>
    <s v="SMT MP output hours"/>
    <x v="349"/>
    <x v="180"/>
    <x v="0"/>
    <x v="344"/>
    <x v="8"/>
    <s v="IEC_STD_V10 &gt;&gt; Common &gt;&gt; AutoMetaDataSMT MP output hours"/>
    <x v="4"/>
    <x v="0"/>
    <s v="SMT 產品產出工時(h)Measure"/>
    <s v="工廠設備綜合效率"/>
    <n v="832"/>
    <n v="867"/>
    <n v="0"/>
    <s v=""/>
    <n v="0"/>
    <n v="0"/>
    <n v="832"/>
    <x v="186"/>
    <s v="Overall Equipment Effectiveness"/>
    <x v="83"/>
    <e v="#N/A"/>
    <x v="0"/>
    <s v="E.3.17.0: 製造效率分析:"/>
    <x v="9"/>
    <x v="9"/>
    <x v="777"/>
    <x v="347"/>
    <x v="349"/>
    <x v="337"/>
    <x v="0"/>
    <x v="5"/>
    <x v="0"/>
    <x v="4"/>
    <m/>
    <x v="0"/>
    <x v="4"/>
    <s v="Overall Equipment Effectiveness_SMT MP output hours"/>
    <x v="874"/>
    <x v="4"/>
    <x v="0"/>
    <x v="6"/>
    <x v="3"/>
    <x v="0"/>
    <x v="0"/>
    <s v="DM_OVERALL_EQUIPMENT_EFFECTIVENESS"/>
    <s v="SMT_MP_OUTPUT_HOURS"/>
    <x v="112"/>
    <x v="283"/>
    <x v="0"/>
    <n v="0"/>
    <x v="0"/>
    <x v="0"/>
    <x v="0"/>
    <s v=""/>
    <s v=""/>
    <n v="874"/>
    <s v="-874"/>
    <x v="0"/>
    <x v="0"/>
    <x v="0"/>
    <x v="349"/>
    <x v="8"/>
    <s v="量產產品產出工時"/>
    <s v="DPS"/>
    <s v="DPS"/>
    <x v="5"/>
    <x v="60"/>
    <m/>
    <s v="^(DPS)$"/>
    <n v="9"/>
    <x v="0"/>
    <x v="3"/>
    <x v="0"/>
    <x v="0"/>
    <x v="1"/>
    <x v="1"/>
    <b v="0"/>
    <x v="1"/>
    <x v="1"/>
    <n v="0"/>
    <x v="0"/>
    <b v="0"/>
    <b v="0"/>
    <b v="0"/>
    <b v="0"/>
    <b v="0"/>
    <b v="0"/>
    <b v="0"/>
    <b v="0"/>
    <b v="0"/>
    <b v="0"/>
    <b v="0"/>
    <x v="1"/>
    <x v="1"/>
    <n v="0"/>
    <x v="5"/>
    <x v="0"/>
  </r>
  <r>
    <m/>
    <s v="MFG"/>
    <x v="12"/>
    <x v="348"/>
    <x v="350"/>
    <x v="181"/>
    <x v="345"/>
    <s v="DPS各線排產備註"/>
    <x v="4"/>
    <m/>
    <m/>
    <s v="General"/>
    <x v="4"/>
    <m/>
    <x v="0"/>
    <s v="MFG"/>
    <x v="8"/>
    <x v="6"/>
    <x v="0"/>
    <x v="6"/>
    <s v="DM_OVERALL_EQUIPMENT_EFFECTIVENESS"/>
    <s v="NONE_PRODUCTION_REQUIREMENT(BU)"/>
    <m/>
    <m/>
    <m/>
    <m/>
    <m/>
    <m/>
    <m/>
    <m/>
    <m/>
    <m/>
    <m/>
    <m/>
    <m/>
    <m/>
    <m/>
    <m/>
    <m/>
    <m/>
    <s v="資料清單"/>
    <x v="17"/>
    <x v="10"/>
    <x v="60"/>
    <x v="12"/>
    <e v="#N/A"/>
    <s v="None production requirement(BU)"/>
    <x v="350"/>
    <x v="181"/>
    <x v="0"/>
    <x v="345"/>
    <x v="8"/>
    <s v="IEC_STD_V10 &gt;&gt; Common &gt;&gt; AutoMetaDataNone production requirement(BU)"/>
    <x v="4"/>
    <x v="0"/>
    <s v="無需求未開線(BU)Measure"/>
    <s v="工廠設備綜合效率"/>
    <n v="833"/>
    <n v="867"/>
    <n v="0"/>
    <s v=""/>
    <n v="0"/>
    <n v="0"/>
    <n v="833"/>
    <x v="187"/>
    <s v="Overall Equipment Effectiveness"/>
    <x v="83"/>
    <e v="#N/A"/>
    <x v="0"/>
    <s v="E.3.17.0: 製造效率分析:"/>
    <x v="10"/>
    <x v="10"/>
    <x v="778"/>
    <x v="348"/>
    <x v="350"/>
    <x v="338"/>
    <x v="0"/>
    <x v="5"/>
    <x v="0"/>
    <x v="4"/>
    <m/>
    <x v="0"/>
    <x v="4"/>
    <s v="Overall Equipment Effectiveness_None production requirement(BU)"/>
    <x v="875"/>
    <x v="4"/>
    <x v="0"/>
    <x v="6"/>
    <x v="3"/>
    <x v="0"/>
    <x v="0"/>
    <s v="DM_OVERALL_EQUIPMENT_EFFECTIVENESS"/>
    <s v="NONE_PRODUCTION_REQUIREMENT(BU)"/>
    <x v="112"/>
    <x v="284"/>
    <x v="0"/>
    <n v="0"/>
    <x v="0"/>
    <x v="0"/>
    <x v="0"/>
    <s v=""/>
    <s v=""/>
    <n v="875"/>
    <s v="-875"/>
    <x v="0"/>
    <x v="0"/>
    <x v="0"/>
    <x v="350"/>
    <x v="8"/>
    <s v="BU 無需求而停線"/>
    <s v="DPS"/>
    <s v="DPS"/>
    <x v="5"/>
    <x v="60"/>
    <m/>
    <s v="^(DPS)$"/>
    <n v="9"/>
    <x v="0"/>
    <x v="3"/>
    <x v="0"/>
    <x v="0"/>
    <x v="1"/>
    <x v="1"/>
    <b v="0"/>
    <x v="1"/>
    <x v="1"/>
    <n v="0"/>
    <x v="0"/>
    <b v="0"/>
    <b v="0"/>
    <b v="0"/>
    <b v="0"/>
    <b v="0"/>
    <b v="0"/>
    <b v="0"/>
    <b v="0"/>
    <b v="0"/>
    <b v="0"/>
    <b v="0"/>
    <x v="1"/>
    <x v="1"/>
    <n v="0"/>
    <x v="13"/>
    <x v="0"/>
  </r>
  <r>
    <m/>
    <s v="MFG"/>
    <x v="12"/>
    <x v="349"/>
    <x v="351"/>
    <x v="182"/>
    <x v="346"/>
    <s v="DPS各線排產備註"/>
    <x v="4"/>
    <m/>
    <m/>
    <s v="General"/>
    <x v="4"/>
    <m/>
    <x v="0"/>
    <s v="MFG"/>
    <x v="8"/>
    <x v="6"/>
    <x v="0"/>
    <x v="6"/>
    <s v="DM_OVERALL_EQUIPMENT_EFFECTIVENESS"/>
    <s v="PLANNED_SHUTDOWN（UPDER_CONTROL)"/>
    <m/>
    <m/>
    <m/>
    <m/>
    <m/>
    <m/>
    <m/>
    <m/>
    <m/>
    <m/>
    <m/>
    <m/>
    <m/>
    <m/>
    <m/>
    <m/>
    <m/>
    <m/>
    <s v="資料清單"/>
    <x v="17"/>
    <x v="11"/>
    <x v="60"/>
    <x v="12"/>
    <e v="#N/A"/>
    <s v="Planned shutdown（upder control)"/>
    <x v="351"/>
    <x v="182"/>
    <x v="0"/>
    <x v="346"/>
    <x v="8"/>
    <s v="IEC_STD_V10 &gt;&gt; Common &gt;&gt; AutoMetaDataPlanned shutdown（upder control)"/>
    <x v="4"/>
    <x v="0"/>
    <s v="計畫停線(RBA 國假 盤點)Measure"/>
    <s v="工廠設備綜合效率"/>
    <n v="834"/>
    <n v="867"/>
    <n v="0"/>
    <s v=""/>
    <n v="0"/>
    <n v="0"/>
    <n v="834"/>
    <x v="188"/>
    <s v="Overall Equipment Effectiveness"/>
    <x v="83"/>
    <e v="#N/A"/>
    <x v="0"/>
    <s v="E.3.17.0: 製造效率分析:"/>
    <x v="11"/>
    <x v="11"/>
    <x v="779"/>
    <x v="349"/>
    <x v="351"/>
    <x v="338"/>
    <x v="0"/>
    <x v="5"/>
    <x v="0"/>
    <x v="4"/>
    <m/>
    <x v="0"/>
    <x v="4"/>
    <s v="Overall Equipment Effectiveness_Planned shutdown（upder control)"/>
    <x v="876"/>
    <x v="4"/>
    <x v="0"/>
    <x v="6"/>
    <x v="3"/>
    <x v="0"/>
    <x v="0"/>
    <s v="DM_OVERALL_EQUIPMENT_EFFECTIVENESS"/>
    <s v="PLANNED_SHUTDOWN（UPDER_CONTROL)"/>
    <x v="112"/>
    <x v="285"/>
    <x v="0"/>
    <n v="0"/>
    <x v="0"/>
    <x v="0"/>
    <x v="0"/>
    <s v=""/>
    <s v=""/>
    <n v="876"/>
    <s v="-876"/>
    <x v="0"/>
    <x v="0"/>
    <x v="0"/>
    <x v="351"/>
    <x v="8"/>
    <s v="計畫停線"/>
    <s v="DPS"/>
    <s v="DPS"/>
    <x v="5"/>
    <x v="60"/>
    <m/>
    <s v="^(DPS)$"/>
    <n v="9"/>
    <x v="0"/>
    <x v="3"/>
    <x v="0"/>
    <x v="0"/>
    <x v="1"/>
    <x v="1"/>
    <b v="0"/>
    <x v="1"/>
    <x v="1"/>
    <n v="0"/>
    <x v="0"/>
    <b v="0"/>
    <b v="0"/>
    <b v="0"/>
    <b v="0"/>
    <b v="0"/>
    <b v="0"/>
    <b v="0"/>
    <b v="0"/>
    <b v="0"/>
    <b v="0"/>
    <b v="0"/>
    <x v="1"/>
    <x v="1"/>
    <n v="0"/>
    <x v="13"/>
    <x v="0"/>
  </r>
  <r>
    <m/>
    <s v="MFG"/>
    <x v="12"/>
    <x v="350"/>
    <x v="352"/>
    <x v="183"/>
    <x v="347"/>
    <s v="DPS各線排產備註"/>
    <x v="4"/>
    <m/>
    <m/>
    <s v="General"/>
    <x v="4"/>
    <m/>
    <x v="0"/>
    <s v="MFG"/>
    <x v="8"/>
    <x v="6"/>
    <x v="0"/>
    <x v="6"/>
    <s v="DM_OVERALL_EQUIPMENT_EFFECTIVENESS"/>
    <s v="PLANNED_SHUTDOWN（EPIDEMIC_PREVENTION_OR_OUT_OF_CONTROL）"/>
    <m/>
    <m/>
    <m/>
    <m/>
    <m/>
    <m/>
    <m/>
    <m/>
    <m/>
    <m/>
    <m/>
    <m/>
    <m/>
    <m/>
    <m/>
    <m/>
    <m/>
    <m/>
    <s v="資料清單"/>
    <x v="17"/>
    <x v="12"/>
    <x v="60"/>
    <x v="12"/>
    <e v="#N/A"/>
    <s v="Planned shutdown（Epidemic prevention or out of control）"/>
    <x v="352"/>
    <x v="183"/>
    <x v="0"/>
    <x v="347"/>
    <x v="8"/>
    <s v="IEC_STD_V10 &gt;&gt; Common &gt;&gt; AutoMetaDataPlanned shutdown（Epidemic prevention or out of control）"/>
    <x v="4"/>
    <x v="0"/>
    <s v="疫情影響或其它影響Measure"/>
    <s v="工廠設備綜合效率"/>
    <n v="835"/>
    <n v="867"/>
    <n v="0"/>
    <s v=""/>
    <n v="0"/>
    <n v="0"/>
    <n v="835"/>
    <x v="189"/>
    <s v="Overall Equipment Effectiveness"/>
    <x v="83"/>
    <e v="#N/A"/>
    <x v="0"/>
    <s v="E.3.17.0: 製造效率分析:"/>
    <x v="12"/>
    <x v="12"/>
    <x v="780"/>
    <x v="350"/>
    <x v="352"/>
    <x v="338"/>
    <x v="0"/>
    <x v="5"/>
    <x v="0"/>
    <x v="4"/>
    <m/>
    <x v="0"/>
    <x v="4"/>
    <s v="Overall Equipment Effectiveness_Planned shutdown（Epidemic prevention or out of control）"/>
    <x v="877"/>
    <x v="4"/>
    <x v="0"/>
    <x v="6"/>
    <x v="3"/>
    <x v="0"/>
    <x v="0"/>
    <s v="DM_OVERALL_EQUIPMENT_EFFECTIVENESS"/>
    <s v="PLANNED_SHUTDOWN（EPIDEMIC_PREVENTION_OR_OUT_OF_CONTROL）"/>
    <x v="112"/>
    <x v="286"/>
    <x v="0"/>
    <n v="0"/>
    <x v="0"/>
    <x v="0"/>
    <x v="0"/>
    <s v=""/>
    <s v=""/>
    <n v="877"/>
    <s v="-877"/>
    <x v="0"/>
    <x v="0"/>
    <x v="0"/>
    <x v="352"/>
    <x v="8"/>
    <s v="不可控停線(like : 疫情)"/>
    <s v="DPS"/>
    <s v="DPS"/>
    <x v="5"/>
    <x v="60"/>
    <m/>
    <s v="^(DPS)$"/>
    <n v="9"/>
    <x v="0"/>
    <x v="3"/>
    <x v="0"/>
    <x v="0"/>
    <x v="1"/>
    <x v="1"/>
    <b v="0"/>
    <x v="1"/>
    <x v="1"/>
    <n v="0"/>
    <x v="0"/>
    <b v="0"/>
    <b v="0"/>
    <b v="0"/>
    <b v="0"/>
    <b v="0"/>
    <b v="0"/>
    <b v="0"/>
    <b v="0"/>
    <b v="0"/>
    <b v="0"/>
    <b v="0"/>
    <x v="1"/>
    <x v="1"/>
    <n v="0"/>
    <x v="51"/>
    <x v="1"/>
  </r>
  <r>
    <m/>
    <s v="MFG"/>
    <x v="12"/>
    <x v="351"/>
    <x v="353"/>
    <x v="184"/>
    <x v="348"/>
    <s v="DPS各線排產機型*換線工時 之和"/>
    <x v="4"/>
    <m/>
    <m/>
    <s v="General"/>
    <x v="4"/>
    <m/>
    <x v="0"/>
    <s v="MFG"/>
    <x v="8"/>
    <x v="6"/>
    <x v="0"/>
    <x v="6"/>
    <s v="DM_OVERALL_EQUIPMENT_EFFECTIVENESS"/>
    <s v="MFG_LINE_CHANGE"/>
    <m/>
    <m/>
    <m/>
    <m/>
    <m/>
    <m/>
    <m/>
    <m/>
    <m/>
    <m/>
    <m/>
    <m/>
    <m/>
    <m/>
    <m/>
    <m/>
    <m/>
    <m/>
    <s v="資料清單"/>
    <x v="17"/>
    <x v="13"/>
    <x v="60"/>
    <x v="12"/>
    <e v="#N/A"/>
    <s v="MFG Line Change"/>
    <x v="353"/>
    <x v="184"/>
    <x v="0"/>
    <x v="348"/>
    <x v="8"/>
    <s v="IEC_STD_V10 &gt;&gt; Common &gt;&gt; AutoMetaDataMFG Line Change"/>
    <x v="4"/>
    <x v="0"/>
    <s v="換線(MFG)Measure"/>
    <s v="工廠設備綜合效率"/>
    <n v="836"/>
    <n v="867"/>
    <n v="0"/>
    <s v=""/>
    <n v="0"/>
    <n v="0"/>
    <n v="836"/>
    <x v="190"/>
    <s v="Overall Equipment Effectiveness"/>
    <x v="83"/>
    <e v="#N/A"/>
    <x v="0"/>
    <s v="E.3.17.0: 製造效率分析:"/>
    <x v="13"/>
    <x v="13"/>
    <x v="781"/>
    <x v="351"/>
    <x v="353"/>
    <x v="339"/>
    <x v="0"/>
    <x v="5"/>
    <x v="0"/>
    <x v="4"/>
    <m/>
    <x v="0"/>
    <x v="4"/>
    <s v="Overall Equipment Effectiveness_MFG Line Change"/>
    <x v="878"/>
    <x v="4"/>
    <x v="0"/>
    <x v="6"/>
    <x v="3"/>
    <x v="0"/>
    <x v="0"/>
    <s v="DM_OVERALL_EQUIPMENT_EFFECTIVENESS"/>
    <s v="MFG_LINE_CHANGE"/>
    <x v="112"/>
    <x v="287"/>
    <x v="0"/>
    <n v="0"/>
    <x v="0"/>
    <x v="0"/>
    <x v="0"/>
    <s v=""/>
    <s v=""/>
    <n v="878"/>
    <s v="-878"/>
    <x v="0"/>
    <x v="0"/>
    <x v="0"/>
    <x v="353"/>
    <x v="8"/>
    <s v="MFG責任 - 換線"/>
    <s v="DPS"/>
    <s v="DPS"/>
    <x v="5"/>
    <x v="60"/>
    <m/>
    <s v="^(DPS)$"/>
    <n v="9"/>
    <x v="0"/>
    <x v="3"/>
    <x v="0"/>
    <x v="0"/>
    <x v="1"/>
    <x v="1"/>
    <b v="0"/>
    <x v="1"/>
    <x v="1"/>
    <n v="0"/>
    <x v="0"/>
    <b v="0"/>
    <b v="0"/>
    <b v="0"/>
    <b v="0"/>
    <b v="0"/>
    <b v="0"/>
    <b v="0"/>
    <b v="0"/>
    <b v="0"/>
    <b v="0"/>
    <b v="0"/>
    <x v="1"/>
    <x v="1"/>
    <n v="0"/>
    <x v="18"/>
    <x v="0"/>
  </r>
  <r>
    <m/>
    <s v="MFG"/>
    <x v="12"/>
    <x v="352"/>
    <x v="354"/>
    <x v="185"/>
    <x v="349"/>
    <s v="DPS各線排產備註"/>
    <x v="4"/>
    <m/>
    <m/>
    <s v="General"/>
    <x v="4"/>
    <m/>
    <x v="0"/>
    <s v="MFG"/>
    <x v="8"/>
    <x v="6"/>
    <x v="0"/>
    <x v="6"/>
    <s v="DM_OVERALL_EQUIPMENT_EFFECTIVENESS"/>
    <s v="MFG_PRODUCTION_LINE_MAINTENANCE"/>
    <m/>
    <m/>
    <m/>
    <m/>
    <m/>
    <m/>
    <m/>
    <m/>
    <m/>
    <m/>
    <m/>
    <m/>
    <m/>
    <m/>
    <m/>
    <m/>
    <m/>
    <m/>
    <s v="資料清單"/>
    <x v="17"/>
    <x v="14"/>
    <x v="60"/>
    <x v="12"/>
    <e v="#N/A"/>
    <s v="MFG Production line Maintenance"/>
    <x v="354"/>
    <x v="185"/>
    <x v="0"/>
    <x v="349"/>
    <x v="8"/>
    <s v="IEC_STD_V10 &gt;&gt; Common &gt;&gt; AutoMetaDataMFG Production line Maintenance"/>
    <x v="4"/>
    <x v="0"/>
    <s v="保養(MFG)Measure"/>
    <s v="工廠設備綜合效率"/>
    <n v="837"/>
    <n v="867"/>
    <n v="0"/>
    <s v=""/>
    <n v="0"/>
    <n v="0"/>
    <n v="837"/>
    <x v="191"/>
    <s v="Overall Equipment Effectiveness"/>
    <x v="83"/>
    <e v="#N/A"/>
    <x v="0"/>
    <s v="E.3.17.0: 製造效率分析:"/>
    <x v="14"/>
    <x v="14"/>
    <x v="782"/>
    <x v="352"/>
    <x v="354"/>
    <x v="338"/>
    <x v="0"/>
    <x v="5"/>
    <x v="0"/>
    <x v="4"/>
    <m/>
    <x v="0"/>
    <x v="4"/>
    <s v="Overall Equipment Effectiveness_MFG Production line Maintenance"/>
    <x v="879"/>
    <x v="4"/>
    <x v="0"/>
    <x v="6"/>
    <x v="3"/>
    <x v="0"/>
    <x v="0"/>
    <s v="DM_OVERALL_EQUIPMENT_EFFECTIVENESS"/>
    <s v="MFG_PRODUCTION_LINE_MAINTENANCE"/>
    <x v="112"/>
    <x v="288"/>
    <x v="0"/>
    <n v="0"/>
    <x v="0"/>
    <x v="0"/>
    <x v="0"/>
    <s v=""/>
    <s v=""/>
    <n v="879"/>
    <s v="-879"/>
    <x v="0"/>
    <x v="0"/>
    <x v="0"/>
    <x v="354"/>
    <x v="8"/>
    <s v="MFG責任 - 保養"/>
    <s v="DPS"/>
    <s v="DPS"/>
    <x v="5"/>
    <x v="60"/>
    <m/>
    <s v="^(DPS)$"/>
    <n v="9"/>
    <x v="0"/>
    <x v="3"/>
    <x v="0"/>
    <x v="0"/>
    <x v="1"/>
    <x v="1"/>
    <b v="0"/>
    <x v="1"/>
    <x v="1"/>
    <n v="0"/>
    <x v="0"/>
    <b v="0"/>
    <b v="0"/>
    <b v="0"/>
    <b v="0"/>
    <b v="0"/>
    <b v="0"/>
    <b v="0"/>
    <b v="0"/>
    <b v="0"/>
    <b v="0"/>
    <b v="0"/>
    <x v="1"/>
    <x v="1"/>
    <n v="0"/>
    <x v="13"/>
    <x v="0"/>
  </r>
  <r>
    <m/>
    <s v="MFG"/>
    <x v="12"/>
    <x v="353"/>
    <x v="355"/>
    <x v="186"/>
    <x v="350"/>
    <s v="公式：可用工時-投入工時-保养工时"/>
    <x v="4"/>
    <m/>
    <s v="OEE Analysis Master_SMT Available hours;OEE Analysis Master_SMT Input work hours;OEE Analysis Master_MFG Line Change;OEE Analysis Master_MFG Production line Maintenance"/>
    <s v="General"/>
    <x v="4"/>
    <m/>
    <x v="0"/>
    <s v="MFG"/>
    <x v="8"/>
    <x v="6"/>
    <x v="0"/>
    <x v="6"/>
    <s v="DM_OVERALL_EQUIPMENT_EFFECTIVENESS"/>
    <s v="MFG_PRODUCTION_SCHEDULING_LOSS(PRODUCTION_PLAN_CONTROL)"/>
    <m/>
    <m/>
    <m/>
    <m/>
    <m/>
    <m/>
    <m/>
    <m/>
    <m/>
    <m/>
    <m/>
    <m/>
    <m/>
    <m/>
    <m/>
    <m/>
    <m/>
    <m/>
    <s v="資料清單"/>
    <x v="17"/>
    <x v="15"/>
    <x v="60"/>
    <x v="12"/>
    <e v="#N/A"/>
    <s v="MFG Production scheduling loss(Production plan Control)"/>
    <x v="355"/>
    <x v="186"/>
    <x v="0"/>
    <x v="350"/>
    <x v="8"/>
    <s v="IEC_STD_V10 &gt;&gt; Common &gt;&gt; AutoMetaDataMFG Production scheduling loss(Production plan Control)"/>
    <x v="4"/>
    <x v="0"/>
    <s v="排單損耗Measure"/>
    <s v="工廠設備綜合效率"/>
    <n v="838"/>
    <n v="867"/>
    <e v="#N/A"/>
    <s v=""/>
    <n v="0"/>
    <n v="0"/>
    <n v="838"/>
    <x v="192"/>
    <s v="Overall Equipment Effectiveness"/>
    <x v="83"/>
    <e v="#N/A"/>
    <x v="61"/>
    <s v="E.3.17.0: 製造效率分析:"/>
    <x v="15"/>
    <x v="15"/>
    <x v="783"/>
    <x v="353"/>
    <x v="355"/>
    <x v="340"/>
    <x v="0"/>
    <x v="5"/>
    <x v="0"/>
    <x v="4"/>
    <m/>
    <x v="0"/>
    <x v="4"/>
    <s v="Overall Equipment Effectiveness_MFG Production scheduling loss(Production plan Control)"/>
    <x v="880"/>
    <x v="4"/>
    <x v="0"/>
    <x v="6"/>
    <x v="3"/>
    <x v="0"/>
    <x v="0"/>
    <s v="DM_OVERALL_EQUIPMENT_EFFECTIVENESS"/>
    <s v="MFG_PRODUCTION_SCHEDULING_LOSS(PRODUCTION_PLAN_CONTROL)"/>
    <x v="112"/>
    <x v="289"/>
    <x v="0"/>
    <n v="0"/>
    <x v="0"/>
    <x v="0"/>
    <x v="0"/>
    <s v=""/>
    <s v=""/>
    <n v="880"/>
    <s v="-880"/>
    <x v="0"/>
    <x v="0"/>
    <x v="0"/>
    <x v="355"/>
    <x v="8"/>
    <s v="MFG責任 - DPS PC 工單排程損失"/>
    <s v="DPS"/>
    <s v="DPS"/>
    <x v="5"/>
    <x v="60"/>
    <m/>
    <s v="^(DPS)$"/>
    <n v="9"/>
    <x v="0"/>
    <x v="3"/>
    <x v="0"/>
    <x v="0"/>
    <x v="1"/>
    <x v="1"/>
    <b v="0"/>
    <x v="1"/>
    <x v="1"/>
    <n v="0"/>
    <x v="0"/>
    <b v="0"/>
    <b v="0"/>
    <b v="0"/>
    <b v="0"/>
    <b v="0"/>
    <b v="0"/>
    <b v="0"/>
    <b v="0"/>
    <b v="0"/>
    <b v="0"/>
    <b v="0"/>
    <x v="1"/>
    <x v="1"/>
    <n v="0"/>
    <x v="51"/>
    <x v="1"/>
  </r>
  <r>
    <m/>
    <s v="MFG"/>
    <x v="12"/>
    <x v="354"/>
    <x v="356"/>
    <x v="187"/>
    <x v="351"/>
    <s v="DPS各線排產備註"/>
    <x v="4"/>
    <m/>
    <m/>
    <s v="General"/>
    <x v="4"/>
    <m/>
    <x v="0"/>
    <s v="MFG"/>
    <x v="8"/>
    <x v="6"/>
    <x v="0"/>
    <x v="6"/>
    <s v="DM_OVERALL_EQUIPMENT_EFFECTIVENESS"/>
    <s v="LINE_SHUTDOWN_(RAW_MATERIAL_SHORTAGE_ISSUE)"/>
    <m/>
    <m/>
    <m/>
    <m/>
    <m/>
    <m/>
    <m/>
    <m/>
    <m/>
    <m/>
    <m/>
    <m/>
    <m/>
    <m/>
    <m/>
    <m/>
    <m/>
    <m/>
    <s v="資料清單"/>
    <x v="17"/>
    <x v="16"/>
    <x v="60"/>
    <x v="12"/>
    <e v="#N/A"/>
    <s v="line shutdown (Raw material shortage issue)"/>
    <x v="356"/>
    <x v="187"/>
    <x v="0"/>
    <x v="351"/>
    <x v="8"/>
    <s v="IEC_STD_V10 &gt;&gt; Common &gt;&gt; AutoMetaDataline shutdown (Raw material shortage issue)"/>
    <x v="4"/>
    <x v="0"/>
    <s v="缺料未開線(SCM)Measure"/>
    <s v="工廠設備綜合效率"/>
    <n v="839"/>
    <n v="867"/>
    <n v="0"/>
    <s v=""/>
    <n v="0"/>
    <n v="0"/>
    <n v="839"/>
    <x v="193"/>
    <s v="Overall Equipment Effectiveness"/>
    <x v="83"/>
    <e v="#N/A"/>
    <x v="0"/>
    <s v="E.3.17.0: 製造效率分析:"/>
    <x v="16"/>
    <x v="16"/>
    <x v="784"/>
    <x v="354"/>
    <x v="356"/>
    <x v="338"/>
    <x v="0"/>
    <x v="5"/>
    <x v="0"/>
    <x v="4"/>
    <m/>
    <x v="0"/>
    <x v="4"/>
    <s v="Overall Equipment Effectiveness_line shutdown (Raw material shortage issue)"/>
    <x v="881"/>
    <x v="4"/>
    <x v="0"/>
    <x v="6"/>
    <x v="3"/>
    <x v="0"/>
    <x v="0"/>
    <s v="DM_OVERALL_EQUIPMENT_EFFECTIVENESS"/>
    <s v="LINE_SHUTDOWN_(RAW_MATERIAL_SHORTAGE_ISSUE)"/>
    <x v="112"/>
    <x v="290"/>
    <x v="0"/>
    <n v="0"/>
    <x v="0"/>
    <x v="0"/>
    <x v="0"/>
    <s v=""/>
    <s v=""/>
    <n v="881"/>
    <s v="-881"/>
    <x v="0"/>
    <x v="0"/>
    <x v="0"/>
    <x v="356"/>
    <x v="8"/>
    <s v="缺料造成停線"/>
    <s v="DPS"/>
    <s v="DPS"/>
    <x v="5"/>
    <x v="60"/>
    <m/>
    <s v="^(DPS)$"/>
    <n v="9"/>
    <x v="0"/>
    <x v="3"/>
    <x v="0"/>
    <x v="0"/>
    <x v="1"/>
    <x v="1"/>
    <b v="0"/>
    <x v="1"/>
    <x v="1"/>
    <n v="0"/>
    <x v="0"/>
    <b v="0"/>
    <b v="0"/>
    <b v="0"/>
    <b v="0"/>
    <b v="0"/>
    <b v="0"/>
    <b v="0"/>
    <b v="0"/>
    <b v="0"/>
    <b v="0"/>
    <b v="0"/>
    <x v="1"/>
    <x v="1"/>
    <n v="0"/>
    <x v="45"/>
    <x v="0"/>
  </r>
  <r>
    <m/>
    <s v="MFG"/>
    <x v="12"/>
    <x v="355"/>
    <x v="357"/>
    <x v="188"/>
    <x v="352"/>
    <s v="Σ（產線異常DOWN TIME 中CR異常工時）"/>
    <x v="4"/>
    <m/>
    <m/>
    <s v="General"/>
    <x v="4"/>
    <m/>
    <x v="0"/>
    <s v="MFG"/>
    <x v="8"/>
    <x v="6"/>
    <x v="0"/>
    <x v="7"/>
    <s v="DM_OVERALL_EQUIPMENT_EFFECTIVENESS"/>
    <s v="LINE_SHUTDOWN_(RAW_MATERIAL_QUALITY_ISSUE)"/>
    <m/>
    <m/>
    <m/>
    <m/>
    <m/>
    <m/>
    <m/>
    <m/>
    <m/>
    <m/>
    <m/>
    <m/>
    <m/>
    <m/>
    <m/>
    <m/>
    <m/>
    <m/>
    <s v="資料清單"/>
    <x v="17"/>
    <x v="17"/>
    <x v="60"/>
    <x v="12"/>
    <e v="#N/A"/>
    <s v="line shutdown (Raw material quality issue)"/>
    <x v="357"/>
    <x v="188"/>
    <x v="0"/>
    <x v="352"/>
    <x v="8"/>
    <s v="IEC_STD_V10 &gt;&gt; Common &gt;&gt; AutoMetaDataline shutdown (Raw material quality issue)"/>
    <x v="4"/>
    <x v="0"/>
    <s v="材料異常(SCM SQE)Measure"/>
    <s v="工廠設備綜合效率"/>
    <n v="840"/>
    <n v="867"/>
    <n v="0"/>
    <s v=""/>
    <n v="0"/>
    <n v="0"/>
    <n v="840"/>
    <x v="194"/>
    <s v="Overall Equipment Effectiveness"/>
    <x v="83"/>
    <e v="#N/A"/>
    <x v="0"/>
    <s v="E.3.17.0: 製造效率分析:"/>
    <x v="17"/>
    <x v="17"/>
    <x v="785"/>
    <x v="355"/>
    <x v="357"/>
    <x v="341"/>
    <x v="0"/>
    <x v="6"/>
    <x v="0"/>
    <x v="4"/>
    <m/>
    <x v="0"/>
    <x v="4"/>
    <s v="Overall Equipment Effectiveness_line shutdown (Raw material quality issue)"/>
    <x v="882"/>
    <x v="4"/>
    <x v="0"/>
    <x v="6"/>
    <x v="3"/>
    <x v="0"/>
    <x v="0"/>
    <s v="DM_OVERALL_EQUIPMENT_EFFECTIVENESS"/>
    <s v="LINE_SHUTDOWN_(RAW_MATERIAL_QUALITY_ISSUE)"/>
    <x v="112"/>
    <x v="291"/>
    <x v="0"/>
    <n v="0"/>
    <x v="0"/>
    <x v="0"/>
    <x v="0"/>
    <s v=""/>
    <s v=""/>
    <n v="882"/>
    <s v="-882"/>
    <x v="0"/>
    <x v="0"/>
    <x v="0"/>
    <x v="357"/>
    <x v="8"/>
    <s v="缺料/材料異常而停線"/>
    <s v="產線異常DOWN TIME錄入系統"/>
    <s v="產線異常DOWN TIME錄入系統"/>
    <x v="6"/>
    <x v="60"/>
    <m/>
    <s v="^(產線異常DOWN TIME錄入系統)$"/>
    <n v="9"/>
    <x v="0"/>
    <x v="3"/>
    <x v="0"/>
    <x v="0"/>
    <x v="1"/>
    <x v="1"/>
    <b v="0"/>
    <x v="1"/>
    <x v="1"/>
    <n v="0"/>
    <x v="0"/>
    <b v="0"/>
    <b v="0"/>
    <b v="0"/>
    <b v="0"/>
    <b v="0"/>
    <b v="0"/>
    <b v="0"/>
    <b v="0"/>
    <b v="0"/>
    <b v="0"/>
    <b v="0"/>
    <x v="1"/>
    <x v="1"/>
    <n v="0"/>
    <x v="52"/>
    <x v="0"/>
  </r>
  <r>
    <m/>
    <s v="MFG"/>
    <x v="12"/>
    <x v="356"/>
    <x v="358"/>
    <x v="189"/>
    <x v="353"/>
    <s v="(投入工時-換線工時)*(1-生產效率)_x000a_扣除材料異常(SCM/SQE)"/>
    <x v="4"/>
    <m/>
    <s v="OEE Analysis Master_SMT Input work hours;OEE Analysis Master_MFG Line Change;OEE Analysis Master_SMT Production Efficiency"/>
    <s v="General"/>
    <x v="4"/>
    <m/>
    <x v="0"/>
    <s v="MFG"/>
    <x v="8"/>
    <x v="6"/>
    <x v="0"/>
    <x v="6"/>
    <s v="DM_OVERALL_EQUIPMENT_EFFECTIVENESS"/>
    <s v="MFG_PRODUCTION_TIME_LOST"/>
    <m/>
    <m/>
    <m/>
    <m/>
    <m/>
    <m/>
    <m/>
    <m/>
    <m/>
    <m/>
    <m/>
    <m/>
    <m/>
    <m/>
    <m/>
    <m/>
    <m/>
    <m/>
    <s v="資料清單"/>
    <x v="17"/>
    <x v="18"/>
    <x v="60"/>
    <x v="12"/>
    <e v="#N/A"/>
    <s v="MFG production time lost"/>
    <x v="358"/>
    <x v="189"/>
    <x v="0"/>
    <x v="353"/>
    <x v="8"/>
    <s v="IEC_STD_V10 &gt;&gt; Common &gt;&gt; AutoMetaDataMFG production time lost"/>
    <x v="4"/>
    <x v="0"/>
    <s v="生產損耗(MFG)Measure"/>
    <s v="工廠設備綜合效率"/>
    <n v="841"/>
    <n v="867"/>
    <e v="#N/A"/>
    <s v=""/>
    <n v="0"/>
    <n v="0"/>
    <n v="841"/>
    <x v="195"/>
    <s v="Overall Equipment Effectiveness"/>
    <x v="83"/>
    <e v="#N/A"/>
    <x v="62"/>
    <s v="E.3.17.0: 製造效率分析:"/>
    <x v="18"/>
    <x v="18"/>
    <x v="786"/>
    <x v="356"/>
    <x v="358"/>
    <x v="342"/>
    <x v="0"/>
    <x v="5"/>
    <x v="0"/>
    <x v="4"/>
    <m/>
    <x v="0"/>
    <x v="4"/>
    <s v="Overall Equipment Effectiveness_MFG production time lost"/>
    <x v="883"/>
    <x v="4"/>
    <x v="0"/>
    <x v="6"/>
    <x v="3"/>
    <x v="0"/>
    <x v="0"/>
    <s v="DM_OVERALL_EQUIPMENT_EFFECTIVENESS"/>
    <s v="MFG_PRODUCTION_TIME_LOST"/>
    <x v="112"/>
    <x v="292"/>
    <x v="0"/>
    <n v="0"/>
    <x v="0"/>
    <x v="0"/>
    <x v="0"/>
    <s v=""/>
    <s v=""/>
    <n v="883"/>
    <s v="-883"/>
    <x v="0"/>
    <x v="0"/>
    <x v="0"/>
    <x v="358"/>
    <x v="8"/>
    <s v="MFG責任 - 生產損耗"/>
    <s v="DPS"/>
    <s v="DPS"/>
    <x v="5"/>
    <x v="60"/>
    <m/>
    <s v="^(DPS)$"/>
    <n v="9"/>
    <x v="0"/>
    <x v="3"/>
    <x v="0"/>
    <x v="0"/>
    <x v="1"/>
    <x v="1"/>
    <b v="0"/>
    <x v="1"/>
    <x v="1"/>
    <n v="0"/>
    <x v="0"/>
    <b v="0"/>
    <b v="0"/>
    <b v="0"/>
    <b v="0"/>
    <b v="0"/>
    <b v="0"/>
    <b v="0"/>
    <b v="0"/>
    <b v="0"/>
    <b v="0"/>
    <b v="0"/>
    <x v="1"/>
    <x v="1"/>
    <n v="0"/>
    <x v="9"/>
    <x v="0"/>
  </r>
  <r>
    <m/>
    <s v="MFG"/>
    <x v="12"/>
    <x v="357"/>
    <x v="359"/>
    <x v="190"/>
    <x v="354"/>
    <s v="DPS各線排產備註"/>
    <x v="4"/>
    <m/>
    <m/>
    <s v="General"/>
    <x v="4"/>
    <m/>
    <x v="0"/>
    <s v="MFG"/>
    <x v="8"/>
    <x v="6"/>
    <x v="0"/>
    <x v="6"/>
    <s v="DM_OVERALL_EQUIPMENT_EFFECTIVENESS"/>
    <s v="CONTROL_RUN_HOURS"/>
    <m/>
    <m/>
    <m/>
    <m/>
    <m/>
    <m/>
    <m/>
    <m/>
    <m/>
    <m/>
    <m/>
    <m/>
    <m/>
    <m/>
    <m/>
    <m/>
    <m/>
    <m/>
    <s v="資料清單"/>
    <x v="17"/>
    <x v="19"/>
    <x v="60"/>
    <x v="12"/>
    <e v="#N/A"/>
    <s v="Control Run hours"/>
    <x v="359"/>
    <x v="190"/>
    <x v="0"/>
    <x v="354"/>
    <x v="8"/>
    <s v="IEC_STD_V10 &gt;&gt; Common &gt;&gt; AutoMetaDataControl Run hours"/>
    <x v="4"/>
    <x v="0"/>
    <s v="CR工時Measure"/>
    <s v="工廠設備綜合效率"/>
    <n v="842"/>
    <n v="867"/>
    <n v="0"/>
    <s v=""/>
    <n v="0"/>
    <n v="0"/>
    <n v="842"/>
    <x v="196"/>
    <s v="Overall Equipment Effectiveness"/>
    <x v="83"/>
    <e v="#N/A"/>
    <x v="0"/>
    <s v="E.3.17.0: 製造效率分析:"/>
    <x v="19"/>
    <x v="19"/>
    <x v="787"/>
    <x v="357"/>
    <x v="359"/>
    <x v="338"/>
    <x v="0"/>
    <x v="5"/>
    <x v="0"/>
    <x v="4"/>
    <m/>
    <x v="0"/>
    <x v="4"/>
    <s v="Overall Equipment Effectiveness_Control Run hours"/>
    <x v="884"/>
    <x v="4"/>
    <x v="0"/>
    <x v="6"/>
    <x v="3"/>
    <x v="0"/>
    <x v="0"/>
    <s v="DM_OVERALL_EQUIPMENT_EFFECTIVENESS"/>
    <s v="CONTROL_RUN_HOURS"/>
    <x v="112"/>
    <x v="293"/>
    <x v="0"/>
    <n v="0"/>
    <x v="0"/>
    <x v="0"/>
    <x v="0"/>
    <s v=""/>
    <s v=""/>
    <n v="884"/>
    <s v="-884"/>
    <x v="0"/>
    <x v="0"/>
    <x v="0"/>
    <x v="359"/>
    <x v="8"/>
    <s v="CR排單工時"/>
    <s v="DPS"/>
    <s v="DPS"/>
    <x v="5"/>
    <x v="60"/>
    <m/>
    <s v="^(DPS)$"/>
    <n v="9"/>
    <x v="0"/>
    <x v="3"/>
    <x v="0"/>
    <x v="0"/>
    <x v="1"/>
    <x v="1"/>
    <b v="0"/>
    <x v="1"/>
    <x v="1"/>
    <n v="0"/>
    <x v="0"/>
    <b v="0"/>
    <b v="0"/>
    <b v="0"/>
    <b v="0"/>
    <b v="0"/>
    <b v="0"/>
    <b v="0"/>
    <b v="0"/>
    <b v="0"/>
    <b v="0"/>
    <b v="0"/>
    <x v="1"/>
    <x v="1"/>
    <n v="0"/>
    <x v="3"/>
    <x v="0"/>
  </r>
  <r>
    <m/>
    <s v="MFG"/>
    <x v="12"/>
    <x v="358"/>
    <x v="360"/>
    <x v="191"/>
    <x v="355"/>
    <s v="DPS各線排產備註"/>
    <x v="4"/>
    <m/>
    <m/>
    <s v="General"/>
    <x v="4"/>
    <m/>
    <x v="0"/>
    <s v="MFG"/>
    <x v="8"/>
    <x v="6"/>
    <x v="0"/>
    <x v="6"/>
    <s v="DM_OVERALL_EQUIPMENT_EFFECTIVENESS"/>
    <s v="NEW_PRODUCT_INTRODUCTION_HOURS"/>
    <m/>
    <m/>
    <m/>
    <m/>
    <m/>
    <m/>
    <m/>
    <m/>
    <m/>
    <m/>
    <m/>
    <m/>
    <m/>
    <m/>
    <m/>
    <m/>
    <m/>
    <m/>
    <s v="資料清單"/>
    <x v="17"/>
    <x v="20"/>
    <x v="60"/>
    <x v="12"/>
    <e v="#N/A"/>
    <s v="New product introduction hours"/>
    <x v="360"/>
    <x v="191"/>
    <x v="0"/>
    <x v="355"/>
    <x v="8"/>
    <s v="IEC_STD_V10 &gt;&gt; Common &gt;&gt; AutoMetaDataNew product introduction hours"/>
    <x v="4"/>
    <x v="0"/>
    <s v="NPI 工時Measure"/>
    <s v="工廠設備綜合效率"/>
    <n v="843"/>
    <n v="867"/>
    <n v="0"/>
    <s v=""/>
    <n v="0"/>
    <n v="0"/>
    <n v="843"/>
    <x v="197"/>
    <s v="Overall Equipment Effectiveness"/>
    <x v="83"/>
    <e v="#N/A"/>
    <x v="0"/>
    <s v="E.3.17.0: 製造效率分析:"/>
    <x v="20"/>
    <x v="20"/>
    <x v="788"/>
    <x v="358"/>
    <x v="360"/>
    <x v="338"/>
    <x v="0"/>
    <x v="5"/>
    <x v="0"/>
    <x v="4"/>
    <m/>
    <x v="0"/>
    <x v="4"/>
    <s v="Overall Equipment Effectiveness_New product introduction hours"/>
    <x v="885"/>
    <x v="4"/>
    <x v="0"/>
    <x v="6"/>
    <x v="3"/>
    <x v="0"/>
    <x v="0"/>
    <s v="DM_OVERALL_EQUIPMENT_EFFECTIVENESS"/>
    <s v="NEW_PRODUCT_INTRODUCTION_HOURS"/>
    <x v="112"/>
    <x v="294"/>
    <x v="0"/>
    <n v="0"/>
    <x v="0"/>
    <x v="0"/>
    <x v="0"/>
    <s v=""/>
    <s v=""/>
    <n v="885"/>
    <s v="-885"/>
    <x v="0"/>
    <x v="0"/>
    <x v="0"/>
    <x v="360"/>
    <x v="8"/>
    <s v="試產排單工時"/>
    <s v="DPS"/>
    <s v="DPS"/>
    <x v="5"/>
    <x v="60"/>
    <m/>
    <s v="^(DPS)$"/>
    <n v="9"/>
    <x v="0"/>
    <x v="3"/>
    <x v="0"/>
    <x v="0"/>
    <x v="1"/>
    <x v="1"/>
    <b v="0"/>
    <x v="1"/>
    <x v="1"/>
    <n v="0"/>
    <x v="0"/>
    <b v="0"/>
    <b v="0"/>
    <b v="0"/>
    <b v="0"/>
    <b v="0"/>
    <b v="0"/>
    <b v="0"/>
    <b v="0"/>
    <b v="0"/>
    <b v="0"/>
    <b v="0"/>
    <x v="1"/>
    <x v="1"/>
    <n v="0"/>
    <x v="26"/>
    <x v="0"/>
  </r>
  <r>
    <m/>
    <s v="MFG"/>
    <x v="12"/>
    <x v="363"/>
    <x v="366"/>
    <x v="200"/>
    <x v="359"/>
    <n v="0.93"/>
    <x v="4"/>
    <m/>
    <m/>
    <s v="General"/>
    <x v="5"/>
    <m/>
    <x v="0"/>
    <s v="MFG"/>
    <x v="8"/>
    <x v="6"/>
    <x v="0"/>
    <x v="6"/>
    <s v="DM_OVERALL_EQUIPMENT_EFFECTIVENESS"/>
    <s v="SMT_EQUIPMENT_AVAILABILITY_GOAL"/>
    <m/>
    <m/>
    <m/>
    <m/>
    <m/>
    <m/>
    <m/>
    <m/>
    <m/>
    <m/>
    <m/>
    <m/>
    <m/>
    <m/>
    <m/>
    <m/>
    <m/>
    <m/>
    <s v="資料清單"/>
    <x v="17"/>
    <x v="21"/>
    <x v="60"/>
    <x v="12"/>
    <e v="#N/A"/>
    <s v="SMT Equipment  Availability Goal"/>
    <x v="366"/>
    <x v="200"/>
    <x v="0"/>
    <x v="359"/>
    <x v="8"/>
    <s v="IEC_STD_V10 &gt;&gt; Common &gt;&gt; AutoMetaDataSMT Equipment  Availability Goal"/>
    <x v="4"/>
    <x v="0"/>
    <s v="設備利用率目標Measure"/>
    <s v="工廠設備綜合效率"/>
    <n v="849"/>
    <n v="867"/>
    <n v="0"/>
    <s v=""/>
    <n v="0"/>
    <n v="0"/>
    <n v="849"/>
    <x v="198"/>
    <s v="Overall Equipment Effectiveness"/>
    <x v="83"/>
    <e v="#N/A"/>
    <x v="0"/>
    <s v="E.3.17.0: 製造效率分析:"/>
    <x v="21"/>
    <x v="21"/>
    <x v="789"/>
    <x v="363"/>
    <x v="366"/>
    <x v="349"/>
    <x v="0"/>
    <x v="5"/>
    <x v="0"/>
    <x v="5"/>
    <m/>
    <x v="0"/>
    <x v="4"/>
    <s v="Overall Equipment Effectiveness_SMT Equipment  Availability Goal"/>
    <x v="886"/>
    <x v="4"/>
    <x v="0"/>
    <x v="6"/>
    <x v="3"/>
    <x v="0"/>
    <x v="0"/>
    <s v="DM_OVERALL_EQUIPMENT_EFFECTIVENESS"/>
    <s v="SMT_EQUIPMENT_AVAILABILITY_GOAL"/>
    <x v="112"/>
    <x v="299"/>
    <x v="0"/>
    <n v="0"/>
    <x v="0"/>
    <x v="0"/>
    <x v="0"/>
    <s v=""/>
    <s v=""/>
    <n v="886"/>
    <s v="-886"/>
    <x v="0"/>
    <x v="0"/>
    <x v="0"/>
    <x v="366"/>
    <x v="8"/>
    <s v="設備利用率目標"/>
    <s v="DPS"/>
    <s v="DPS"/>
    <x v="5"/>
    <x v="60"/>
    <m/>
    <s v="^(DPS)$"/>
    <n v="9"/>
    <x v="0"/>
    <x v="3"/>
    <x v="0"/>
    <x v="0"/>
    <x v="1"/>
    <x v="1"/>
    <b v="0"/>
    <x v="1"/>
    <x v="1"/>
    <n v="0"/>
    <x v="0"/>
    <b v="0"/>
    <b v="0"/>
    <b v="0"/>
    <b v="0"/>
    <b v="0"/>
    <b v="0"/>
    <b v="0"/>
    <b v="0"/>
    <b v="0"/>
    <b v="0"/>
    <b v="0"/>
    <x v="1"/>
    <x v="1"/>
    <n v="0"/>
    <x v="20"/>
    <x v="0"/>
  </r>
  <r>
    <m/>
    <s v="MFG"/>
    <x v="12"/>
    <x v="364"/>
    <x v="367"/>
    <x v="201"/>
    <x v="360"/>
    <n v="0.92"/>
    <x v="4"/>
    <m/>
    <m/>
    <s v="General"/>
    <x v="5"/>
    <m/>
    <x v="0"/>
    <s v="MFG"/>
    <x v="8"/>
    <x v="6"/>
    <x v="0"/>
    <x v="6"/>
    <s v="DM_OVERALL_EQUIPMENT_EFFECTIVENESS"/>
    <s v="SMT_PRODUCTION_EFFICIENCY_GOAL"/>
    <m/>
    <m/>
    <m/>
    <m/>
    <m/>
    <m/>
    <m/>
    <m/>
    <m/>
    <m/>
    <m/>
    <m/>
    <m/>
    <m/>
    <m/>
    <m/>
    <m/>
    <m/>
    <s v="資料清單"/>
    <x v="17"/>
    <x v="22"/>
    <x v="60"/>
    <x v="12"/>
    <e v="#N/A"/>
    <s v="SMT Production Efficiency Goal"/>
    <x v="367"/>
    <x v="201"/>
    <x v="0"/>
    <x v="360"/>
    <x v="8"/>
    <s v="IEC_STD_V10 &gt;&gt; Common &gt;&gt; AutoMetaDataSMT Production Efficiency Goal"/>
    <x v="4"/>
    <x v="0"/>
    <s v="生產效率目標Measure"/>
    <s v="工廠設備綜合效率"/>
    <n v="850"/>
    <n v="867"/>
    <n v="0"/>
    <s v=""/>
    <n v="0"/>
    <n v="0"/>
    <n v="850"/>
    <x v="199"/>
    <s v="Overall Equipment Effectiveness"/>
    <x v="83"/>
    <e v="#N/A"/>
    <x v="0"/>
    <s v="E.3.17.0: 製造效率分析:"/>
    <x v="22"/>
    <x v="22"/>
    <x v="790"/>
    <x v="364"/>
    <x v="367"/>
    <x v="350"/>
    <x v="0"/>
    <x v="5"/>
    <x v="0"/>
    <x v="5"/>
    <m/>
    <x v="0"/>
    <x v="4"/>
    <s v="Overall Equipment Effectiveness_SMT Production Efficiency Goal"/>
    <x v="887"/>
    <x v="4"/>
    <x v="0"/>
    <x v="6"/>
    <x v="3"/>
    <x v="0"/>
    <x v="0"/>
    <s v="DM_OVERALL_EQUIPMENT_EFFECTIVENESS"/>
    <s v="SMT_PRODUCTION_EFFICIENCY_GOAL"/>
    <x v="112"/>
    <x v="300"/>
    <x v="0"/>
    <n v="0"/>
    <x v="0"/>
    <x v="0"/>
    <x v="0"/>
    <s v=""/>
    <s v=""/>
    <n v="887"/>
    <s v="-887"/>
    <x v="0"/>
    <x v="0"/>
    <x v="0"/>
    <x v="367"/>
    <x v="8"/>
    <s v="生產效率目標"/>
    <s v="DPS"/>
    <s v="DPS"/>
    <x v="5"/>
    <x v="60"/>
    <m/>
    <s v="^(DPS)$"/>
    <n v="9"/>
    <x v="0"/>
    <x v="3"/>
    <x v="0"/>
    <x v="0"/>
    <x v="1"/>
    <x v="1"/>
    <b v="0"/>
    <x v="1"/>
    <x v="1"/>
    <n v="0"/>
    <x v="0"/>
    <b v="0"/>
    <b v="0"/>
    <b v="0"/>
    <b v="0"/>
    <b v="0"/>
    <b v="0"/>
    <b v="0"/>
    <b v="0"/>
    <b v="0"/>
    <b v="0"/>
    <b v="0"/>
    <x v="1"/>
    <x v="1"/>
    <n v="0"/>
    <x v="26"/>
    <x v="0"/>
  </r>
  <r>
    <m/>
    <s v="MFG"/>
    <x v="12"/>
    <x v="365"/>
    <x v="368"/>
    <x v="196"/>
    <x v="364"/>
    <n v="0.85"/>
    <x v="4"/>
    <m/>
    <m/>
    <s v="General"/>
    <x v="5"/>
    <m/>
    <x v="0"/>
    <s v="MFG"/>
    <x v="8"/>
    <x v="6"/>
    <x v="0"/>
    <x v="6"/>
    <s v="DM_OVERALL_EQUIPMENT_EFFECTIVENESS"/>
    <s v="OVERALL_EQUIPMENT_EFFECTIVENESS_GOAL"/>
    <m/>
    <m/>
    <m/>
    <m/>
    <m/>
    <m/>
    <m/>
    <m/>
    <m/>
    <m/>
    <m/>
    <m/>
    <m/>
    <m/>
    <m/>
    <m/>
    <m/>
    <m/>
    <s v="資料清單"/>
    <x v="17"/>
    <x v="23"/>
    <x v="60"/>
    <x v="12"/>
    <e v="#N/A"/>
    <s v="Overall Equipment Effectiveness Goal"/>
    <x v="368"/>
    <x v="196"/>
    <x v="0"/>
    <x v="364"/>
    <x v="8"/>
    <s v="IEC_STD_V10 &gt;&gt; Common &gt;&gt; AutoMetaDataOverall Equipment Effectiveness Goal"/>
    <x v="4"/>
    <x v="0"/>
    <s v="OEE Goal目標Measure"/>
    <s v="工廠設備綜合效率"/>
    <n v="851"/>
    <n v="867"/>
    <n v="0"/>
    <s v=""/>
    <n v="0"/>
    <n v="0"/>
    <n v="851"/>
    <x v="200"/>
    <s v="Overall Equipment Effectiveness"/>
    <x v="83"/>
    <e v="#N/A"/>
    <x v="0"/>
    <s v="E.3.17.0: 製造效率分析:"/>
    <x v="23"/>
    <x v="23"/>
    <x v="791"/>
    <x v="365"/>
    <x v="368"/>
    <x v="351"/>
    <x v="0"/>
    <x v="5"/>
    <x v="0"/>
    <x v="5"/>
    <m/>
    <x v="0"/>
    <x v="4"/>
    <s v="Overall Equipment Effectiveness_Overall Equipment Effectiveness Goal"/>
    <x v="888"/>
    <x v="4"/>
    <x v="0"/>
    <x v="6"/>
    <x v="3"/>
    <x v="0"/>
    <x v="0"/>
    <s v="DM_OVERALL_EQUIPMENT_EFFECTIVENESS"/>
    <s v="OVERALL_EQUIPMENT_EFFECTIVENESS_GOAL"/>
    <x v="112"/>
    <x v="301"/>
    <x v="0"/>
    <n v="0"/>
    <x v="0"/>
    <x v="0"/>
    <x v="0"/>
    <s v=""/>
    <s v=""/>
    <n v="888"/>
    <s v="-888"/>
    <x v="0"/>
    <x v="0"/>
    <x v="0"/>
    <x v="368"/>
    <x v="8"/>
    <s v="OEE目標"/>
    <s v="DPS"/>
    <s v="DPS"/>
    <x v="5"/>
    <x v="60"/>
    <m/>
    <s v="^(DPS)$"/>
    <n v="9"/>
    <x v="0"/>
    <x v="3"/>
    <x v="0"/>
    <x v="0"/>
    <x v="1"/>
    <x v="1"/>
    <b v="0"/>
    <x v="1"/>
    <x v="1"/>
    <n v="0"/>
    <x v="0"/>
    <b v="0"/>
    <b v="0"/>
    <b v="0"/>
    <b v="0"/>
    <b v="0"/>
    <b v="0"/>
    <b v="0"/>
    <b v="0"/>
    <b v="0"/>
    <b v="0"/>
    <b v="0"/>
    <x v="1"/>
    <x v="1"/>
    <n v="0"/>
    <x v="39"/>
    <x v="0"/>
  </r>
  <r>
    <m/>
    <s v="QAM"/>
    <x v="13"/>
    <x v="371"/>
    <x v="374"/>
    <x v="1"/>
    <x v="365"/>
    <s v="Line return 主檔"/>
    <x v="0"/>
    <m/>
    <m/>
    <s v="General"/>
    <x v="0"/>
    <m/>
    <x v="20"/>
    <m/>
    <x v="9"/>
    <x v="6"/>
    <x v="0"/>
    <x v="0"/>
    <s v="INT_LINE_RETURN_MASTER"/>
    <m/>
    <m/>
    <m/>
    <m/>
    <m/>
    <m/>
    <m/>
    <m/>
    <m/>
    <m/>
    <m/>
    <m/>
    <m/>
    <m/>
    <m/>
    <m/>
    <m/>
    <m/>
    <m/>
    <s v="資料清單"/>
    <x v="18"/>
    <x v="0"/>
    <x v="312"/>
    <x v="13"/>
    <s v="IEC_STD_V10 &gt;&gt; Data Standard &gt;&gt; QAM"/>
    <s v="Line Return Master"/>
    <x v="374"/>
    <x v="1"/>
    <x v="0"/>
    <x v="365"/>
    <x v="9"/>
    <s v="IEC_STD_V10 &gt;&gt; Common &gt;&gt; AutoMetaDataLine Return Master"/>
    <x v="0"/>
    <x v="0"/>
    <s v="Line return 主檔Concept"/>
    <s v="Line return 主檔"/>
    <n v="891"/>
    <n v="0"/>
    <n v="0"/>
    <s v=""/>
    <n v="0"/>
    <n v="0"/>
    <n v="0"/>
    <x v="0"/>
    <s v=""/>
    <x v="0"/>
    <s v=""/>
    <x v="0"/>
    <s v="E.3.7.0:"/>
    <x v="0"/>
    <x v="0"/>
    <x v="792"/>
    <x v="371"/>
    <x v="374"/>
    <x v="358"/>
    <x v="0"/>
    <x v="0"/>
    <x v="0"/>
    <x v="0"/>
    <m/>
    <x v="0"/>
    <x v="0"/>
    <s v="Line Return Master"/>
    <x v="889"/>
    <x v="0"/>
    <x v="0"/>
    <x v="6"/>
    <x v="4"/>
    <x v="0"/>
    <x v="0"/>
    <s v="INT_LINE_RETURN_MASTER"/>
    <s v=""/>
    <x v="113"/>
    <x v="0"/>
    <x v="0"/>
    <n v="8"/>
    <x v="11"/>
    <x v="11"/>
    <x v="7"/>
    <s v=""/>
    <s v=""/>
    <n v="889"/>
    <s v="-889"/>
    <x v="0"/>
    <x v="0"/>
    <x v="0"/>
    <x v="374"/>
    <x v="9"/>
    <s v="Line return 主檔"/>
    <s v=""/>
    <s v=""/>
    <x v="0"/>
    <x v="312"/>
    <m/>
    <s v="^()$"/>
    <n v="9"/>
    <x v="0"/>
    <x v="4"/>
    <x v="0"/>
    <x v="0"/>
    <x v="0"/>
    <x v="1"/>
    <b v="0"/>
    <x v="0"/>
    <x v="0"/>
    <n v="0"/>
    <x v="0"/>
    <b v="0"/>
    <b v="0"/>
    <b v="0"/>
    <b v="0"/>
    <b v="0"/>
    <b v="0"/>
    <b v="0"/>
    <b v="0"/>
    <b v="0"/>
    <b v="0"/>
    <b v="0"/>
    <x v="1"/>
    <x v="1"/>
    <n v="0"/>
    <x v="33"/>
    <x v="0"/>
  </r>
  <r>
    <m/>
    <s v="QAM"/>
    <x v="13"/>
    <x v="372"/>
    <x v="375"/>
    <x v="1"/>
    <x v="366"/>
    <s v="Project Name"/>
    <x v="2"/>
    <m/>
    <m/>
    <s v="General"/>
    <x v="1"/>
    <m/>
    <x v="20"/>
    <s v="QAM"/>
    <x v="9"/>
    <x v="6"/>
    <x v="0"/>
    <x v="0"/>
    <s v="INT_LINE_RETURN_MASTER"/>
    <s v="PROJECT_NAME"/>
    <m/>
    <m/>
    <m/>
    <m/>
    <m/>
    <m/>
    <m/>
    <m/>
    <m/>
    <m/>
    <m/>
    <m/>
    <m/>
    <m/>
    <m/>
    <m/>
    <m/>
    <m/>
    <s v="資料清單"/>
    <x v="18"/>
    <x v="1"/>
    <x v="313"/>
    <x v="13"/>
    <s v="IEC_STD_V10 &gt;&gt; Data Standard &gt;&gt; QAM"/>
    <s v="Project Name"/>
    <x v="375"/>
    <x v="1"/>
    <x v="0"/>
    <x v="366"/>
    <x v="9"/>
    <s v="IEC_STD_V10 &gt;&gt; Common &gt;&gt; AutoMetaDataProject Name"/>
    <x v="2"/>
    <x v="0"/>
    <s v="專案名稱Relationship"/>
    <s v="Line return 主檔"/>
    <n v="892"/>
    <n v="891"/>
    <n v="0"/>
    <s v=""/>
    <n v="0"/>
    <n v="0"/>
    <n v="947"/>
    <x v="201"/>
    <s v="Line Return Master"/>
    <x v="84"/>
    <s v="IEC_STD_V10 &gt;&gt; Data Standard &gt;&gt; QAM &gt;&gt; Line Return Master"/>
    <x v="0"/>
    <s v="E.3.7.0:"/>
    <x v="1"/>
    <x v="1"/>
    <x v="793"/>
    <x v="372"/>
    <x v="375"/>
    <x v="359"/>
    <x v="0"/>
    <x v="0"/>
    <x v="0"/>
    <x v="1"/>
    <m/>
    <x v="0"/>
    <x v="2"/>
    <s v="Line Return Master_Project Name"/>
    <x v="890"/>
    <x v="2"/>
    <x v="0"/>
    <x v="6"/>
    <x v="4"/>
    <x v="0"/>
    <x v="0"/>
    <s v="INT_LINE_RETURN_MASTER"/>
    <s v="PROJECT_NAME"/>
    <x v="113"/>
    <x v="304"/>
    <x v="0"/>
    <n v="8"/>
    <x v="11"/>
    <x v="11"/>
    <x v="0"/>
    <s v=""/>
    <s v=""/>
    <n v="890"/>
    <s v="-890"/>
    <x v="0"/>
    <x v="0"/>
    <x v="0"/>
    <x v="375"/>
    <x v="9"/>
    <s v="專案名稱"/>
    <s v=""/>
    <s v=""/>
    <x v="0"/>
    <x v="313"/>
    <m/>
    <s v="^()$"/>
    <n v="9"/>
    <x v="0"/>
    <x v="4"/>
    <x v="0"/>
    <x v="0"/>
    <x v="0"/>
    <x v="1"/>
    <b v="0"/>
    <x v="0"/>
    <x v="1"/>
    <n v="0"/>
    <x v="0"/>
    <b v="0"/>
    <b v="0"/>
    <b v="0"/>
    <b v="0"/>
    <b v="0"/>
    <b v="0"/>
    <b v="0"/>
    <b v="0"/>
    <b v="0"/>
    <b v="0"/>
    <b v="0"/>
    <x v="1"/>
    <x v="1"/>
    <n v="0"/>
    <x v="2"/>
    <x v="0"/>
  </r>
  <r>
    <m/>
    <s v="QAM"/>
    <x v="13"/>
    <x v="300"/>
    <x v="180"/>
    <x v="1"/>
    <x v="298"/>
    <s v="事業處"/>
    <x v="2"/>
    <m/>
    <m/>
    <s v="General"/>
    <x v="2"/>
    <m/>
    <x v="20"/>
    <s v="QAM"/>
    <x v="9"/>
    <x v="6"/>
    <x v="0"/>
    <x v="0"/>
    <s v="INT_LINE_RETURN_MASTER"/>
    <s v="BU_CODE"/>
    <m/>
    <m/>
    <m/>
    <m/>
    <m/>
    <m/>
    <m/>
    <m/>
    <m/>
    <m/>
    <m/>
    <m/>
    <m/>
    <m/>
    <m/>
    <m/>
    <m/>
    <m/>
    <s v="資料清單"/>
    <x v="18"/>
    <x v="2"/>
    <x v="314"/>
    <x v="13"/>
    <s v="IEC_STD_V10 &gt;&gt; Data Standard &gt;&gt; QAM"/>
    <s v="BU Code"/>
    <x v="180"/>
    <x v="1"/>
    <x v="0"/>
    <x v="298"/>
    <x v="9"/>
    <s v="IEC_STD_V10 &gt;&gt; Common &gt;&gt; AutoMetaDataBU Code"/>
    <x v="2"/>
    <x v="0"/>
    <s v="事業處Relationship"/>
    <s v="Line return 主檔"/>
    <n v="343"/>
    <n v="891"/>
    <n v="0"/>
    <s v=""/>
    <n v="0"/>
    <n v="0"/>
    <n v="515"/>
    <x v="81"/>
    <s v="Line Return Master"/>
    <x v="84"/>
    <s v="IEC_STD_V10 &gt;&gt; Data Standard &gt;&gt; QAM &gt;&gt; Line Return Master"/>
    <x v="0"/>
    <s v="E.3.7.0:"/>
    <x v="2"/>
    <x v="2"/>
    <x v="794"/>
    <x v="300"/>
    <x v="180"/>
    <x v="283"/>
    <x v="0"/>
    <x v="0"/>
    <x v="0"/>
    <x v="2"/>
    <m/>
    <x v="0"/>
    <x v="2"/>
    <s v="Line Return Master_BU Code"/>
    <x v="891"/>
    <x v="2"/>
    <x v="0"/>
    <x v="6"/>
    <x v="4"/>
    <x v="0"/>
    <x v="0"/>
    <s v="INT_LINE_RETURN_MASTER"/>
    <s v="BU_CODE"/>
    <x v="113"/>
    <x v="145"/>
    <x v="0"/>
    <n v="8"/>
    <x v="11"/>
    <x v="11"/>
    <x v="0"/>
    <s v=""/>
    <s v=""/>
    <n v="891"/>
    <s v="-891"/>
    <x v="0"/>
    <x v="0"/>
    <x v="0"/>
    <x v="180"/>
    <x v="9"/>
    <s v="事業處"/>
    <s v=""/>
    <s v=""/>
    <x v="0"/>
    <x v="314"/>
    <m/>
    <s v="^()$"/>
    <n v="9"/>
    <x v="0"/>
    <x v="4"/>
    <x v="0"/>
    <x v="0"/>
    <x v="1"/>
    <x v="1"/>
    <b v="0"/>
    <x v="0"/>
    <x v="1"/>
    <n v="0"/>
    <x v="0"/>
    <b v="0"/>
    <b v="0"/>
    <b v="0"/>
    <b v="0"/>
    <b v="1"/>
    <b v="0"/>
    <b v="0"/>
    <b v="0"/>
    <b v="0"/>
    <b v="0"/>
    <b v="0"/>
    <x v="0"/>
    <x v="2"/>
    <n v="0"/>
    <x v="1"/>
    <x v="0"/>
  </r>
  <r>
    <m/>
    <s v="QAM"/>
    <x v="13"/>
    <x v="187"/>
    <x v="187"/>
    <x v="1"/>
    <x v="367"/>
    <s v="Customer Project Name"/>
    <x v="2"/>
    <m/>
    <m/>
    <s v="General"/>
    <x v="1"/>
    <m/>
    <x v="20"/>
    <s v="QAM"/>
    <x v="9"/>
    <x v="6"/>
    <x v="0"/>
    <x v="0"/>
    <s v="INT_LINE_RETURN_MASTER"/>
    <s v="CUSTOMER_PROJECT_NAME"/>
    <m/>
    <m/>
    <m/>
    <m/>
    <m/>
    <m/>
    <m/>
    <m/>
    <m/>
    <m/>
    <m/>
    <m/>
    <m/>
    <m/>
    <m/>
    <m/>
    <m/>
    <m/>
    <s v="資料清單"/>
    <x v="18"/>
    <x v="3"/>
    <x v="315"/>
    <x v="13"/>
    <s v="IEC_STD_V10 &gt;&gt; Data Standard &gt;&gt; QAM"/>
    <s v="Customer Project Name"/>
    <x v="187"/>
    <x v="1"/>
    <x v="0"/>
    <x v="367"/>
    <x v="9"/>
    <s v="IEC_STD_V10 &gt;&gt; Common &gt;&gt; AutoMetaDataCustomer Project Name"/>
    <x v="2"/>
    <x v="0"/>
    <s v="客戶專案名稱Relationship"/>
    <s v="Line return 主檔"/>
    <n v="350"/>
    <n v="891"/>
    <n v="0"/>
    <s v=""/>
    <n v="0"/>
    <n v="0"/>
    <n v="949"/>
    <x v="88"/>
    <s v="Line Return Master"/>
    <x v="84"/>
    <s v="IEC_STD_V10 &gt;&gt; Data Standard &gt;&gt; QAM &gt;&gt; Line Return Master"/>
    <x v="0"/>
    <s v="E.3.7.0:"/>
    <x v="3"/>
    <x v="3"/>
    <x v="795"/>
    <x v="187"/>
    <x v="187"/>
    <x v="360"/>
    <x v="0"/>
    <x v="0"/>
    <x v="0"/>
    <x v="1"/>
    <m/>
    <x v="0"/>
    <x v="2"/>
    <s v="Line Return Master_Customer Project Name"/>
    <x v="892"/>
    <x v="2"/>
    <x v="0"/>
    <x v="6"/>
    <x v="4"/>
    <x v="0"/>
    <x v="0"/>
    <s v="INT_LINE_RETURN_MASTER"/>
    <s v="CUSTOMER_PROJECT_NAME"/>
    <x v="113"/>
    <x v="152"/>
    <x v="0"/>
    <n v="8"/>
    <x v="11"/>
    <x v="11"/>
    <x v="0"/>
    <s v=""/>
    <s v=""/>
    <n v="892"/>
    <s v="-892"/>
    <x v="0"/>
    <x v="0"/>
    <x v="0"/>
    <x v="187"/>
    <x v="9"/>
    <s v="客戶專案名稱"/>
    <s v=""/>
    <s v=""/>
    <x v="0"/>
    <x v="315"/>
    <m/>
    <s v="^()$"/>
    <n v="9"/>
    <x v="0"/>
    <x v="4"/>
    <x v="0"/>
    <x v="0"/>
    <x v="1"/>
    <x v="1"/>
    <b v="0"/>
    <x v="0"/>
    <x v="1"/>
    <n v="0"/>
    <x v="0"/>
    <b v="0"/>
    <b v="0"/>
    <b v="0"/>
    <b v="0"/>
    <b v="0"/>
    <b v="0"/>
    <b v="0"/>
    <b v="0"/>
    <b v="0"/>
    <b v="0"/>
    <b v="0"/>
    <x v="1"/>
    <x v="1"/>
    <n v="0"/>
    <x v="28"/>
    <x v="0"/>
  </r>
  <r>
    <m/>
    <s v="QAM"/>
    <x v="13"/>
    <x v="373"/>
    <x v="376"/>
    <x v="1"/>
    <x v="368"/>
    <s v="RMA No, RMA #"/>
    <x v="1"/>
    <m/>
    <m/>
    <s v="General"/>
    <x v="2"/>
    <m/>
    <x v="20"/>
    <s v="QAM"/>
    <x v="9"/>
    <x v="6"/>
    <x v="0"/>
    <x v="0"/>
    <s v="INT_LINE_RETURN_MASTER"/>
    <s v="RMA_NO"/>
    <m/>
    <m/>
    <m/>
    <m/>
    <m/>
    <m/>
    <m/>
    <m/>
    <m/>
    <m/>
    <m/>
    <m/>
    <m/>
    <m/>
    <m/>
    <m/>
    <m/>
    <m/>
    <s v="資料清單"/>
    <x v="18"/>
    <x v="4"/>
    <x v="316"/>
    <x v="13"/>
    <s v="IEC_STD_V10 &gt;&gt; Data Standard &gt;&gt; QAM"/>
    <s v="RMA No"/>
    <x v="376"/>
    <x v="1"/>
    <x v="0"/>
    <x v="368"/>
    <x v="9"/>
    <s v="IEC_STD_V10 &gt;&gt; Common &gt;&gt; AutoMetaDataRMA No"/>
    <x v="1"/>
    <x v="0"/>
    <s v="退貨編號Property"/>
    <s v="Line return 主檔"/>
    <n v="895"/>
    <n v="891"/>
    <n v="0"/>
    <s v="RMA No"/>
    <n v="2"/>
    <n v="0"/>
    <n v="0"/>
    <x v="0"/>
    <s v="Line Return Master"/>
    <x v="84"/>
    <s v="IEC_STD_V10 &gt;&gt; Data Standard &gt;&gt; QAM &gt;&gt; Line Return Master"/>
    <x v="0"/>
    <s v="E.3.7.0:"/>
    <x v="4"/>
    <x v="4"/>
    <x v="796"/>
    <x v="373"/>
    <x v="376"/>
    <x v="361"/>
    <x v="0"/>
    <x v="0"/>
    <x v="0"/>
    <x v="2"/>
    <m/>
    <x v="0"/>
    <x v="1"/>
    <s v="Line Return Master_RMA No"/>
    <x v="893"/>
    <x v="1"/>
    <x v="0"/>
    <x v="6"/>
    <x v="4"/>
    <x v="0"/>
    <x v="0"/>
    <s v="INT_LINE_RETURN_MASTER"/>
    <s v="RMA_NO"/>
    <x v="113"/>
    <x v="305"/>
    <x v="0"/>
    <n v="8"/>
    <x v="11"/>
    <x v="11"/>
    <x v="7"/>
    <s v=""/>
    <s v=""/>
    <n v="893"/>
    <s v="-893"/>
    <x v="0"/>
    <x v="0"/>
    <x v="0"/>
    <x v="376"/>
    <x v="9"/>
    <s v="退貨編號"/>
    <s v=""/>
    <s v=""/>
    <x v="0"/>
    <x v="316"/>
    <m/>
    <s v="^()$"/>
    <n v="9"/>
    <x v="0"/>
    <x v="4"/>
    <x v="0"/>
    <x v="0"/>
    <x v="0"/>
    <x v="1"/>
    <b v="0"/>
    <x v="0"/>
    <x v="1"/>
    <n v="0"/>
    <x v="0"/>
    <b v="0"/>
    <b v="0"/>
    <b v="0"/>
    <b v="0"/>
    <b v="0"/>
    <b v="0"/>
    <b v="0"/>
    <b v="0"/>
    <b v="0"/>
    <b v="0"/>
    <b v="0"/>
    <x v="1"/>
    <x v="1"/>
    <n v="0"/>
    <x v="44"/>
    <x v="0"/>
  </r>
  <r>
    <m/>
    <s v="QAM"/>
    <x v="13"/>
    <x v="374"/>
    <x v="377"/>
    <x v="1"/>
    <x v="369"/>
    <s v="退貨數量"/>
    <x v="1"/>
    <m/>
    <m/>
    <s v="General"/>
    <x v="2"/>
    <m/>
    <x v="20"/>
    <s v="QAM"/>
    <x v="9"/>
    <x v="6"/>
    <x v="0"/>
    <x v="0"/>
    <s v="INT_LINE_RETURN_MASTER"/>
    <s v="RETURN_QUANTITY"/>
    <m/>
    <m/>
    <m/>
    <m/>
    <m/>
    <m/>
    <m/>
    <m/>
    <m/>
    <m/>
    <m/>
    <m/>
    <m/>
    <m/>
    <m/>
    <m/>
    <m/>
    <m/>
    <s v="資料清單"/>
    <x v="18"/>
    <x v="5"/>
    <x v="317"/>
    <x v="13"/>
    <s v="IEC_STD_V10 &gt;&gt; Data Standard &gt;&gt; QAM"/>
    <s v="Return Quantity"/>
    <x v="377"/>
    <x v="1"/>
    <x v="0"/>
    <x v="369"/>
    <x v="9"/>
    <s v="IEC_STD_V10 &gt;&gt; Common &gt;&gt; AutoMetaDataReturn Quantity"/>
    <x v="1"/>
    <x v="0"/>
    <s v="退貨數量Property"/>
    <s v="Line return 主檔"/>
    <n v="896"/>
    <n v="891"/>
    <n v="0"/>
    <s v="Return Quantity"/>
    <n v="2"/>
    <n v="0"/>
    <n v="0"/>
    <x v="0"/>
    <s v="Line Return Master"/>
    <x v="84"/>
    <s v="IEC_STD_V10 &gt;&gt; Data Standard &gt;&gt; QAM &gt;&gt; Line Return Master"/>
    <x v="0"/>
    <s v="E.3.7.0:"/>
    <x v="5"/>
    <x v="5"/>
    <x v="797"/>
    <x v="374"/>
    <x v="377"/>
    <x v="362"/>
    <x v="0"/>
    <x v="0"/>
    <x v="0"/>
    <x v="2"/>
    <m/>
    <x v="0"/>
    <x v="1"/>
    <s v="Line Return Master_Return Quantity"/>
    <x v="894"/>
    <x v="1"/>
    <x v="0"/>
    <x v="6"/>
    <x v="4"/>
    <x v="0"/>
    <x v="0"/>
    <s v="INT_LINE_RETURN_MASTER"/>
    <s v="RETURN_QUANTITY"/>
    <x v="113"/>
    <x v="306"/>
    <x v="0"/>
    <n v="8"/>
    <x v="11"/>
    <x v="11"/>
    <x v="7"/>
    <s v=""/>
    <s v=""/>
    <n v="894"/>
    <s v="-894"/>
    <x v="0"/>
    <x v="0"/>
    <x v="0"/>
    <x v="377"/>
    <x v="9"/>
    <s v="退貨數量"/>
    <s v=""/>
    <s v=""/>
    <x v="0"/>
    <x v="317"/>
    <m/>
    <s v="^()$"/>
    <n v="9"/>
    <x v="0"/>
    <x v="4"/>
    <x v="0"/>
    <x v="0"/>
    <x v="0"/>
    <x v="1"/>
    <b v="0"/>
    <x v="0"/>
    <x v="1"/>
    <n v="0"/>
    <x v="0"/>
    <b v="0"/>
    <b v="0"/>
    <b v="0"/>
    <b v="0"/>
    <b v="1"/>
    <b v="0"/>
    <b v="0"/>
    <b v="0"/>
    <b v="0"/>
    <b v="0"/>
    <b v="0"/>
    <x v="0"/>
    <x v="2"/>
    <n v="0"/>
    <x v="18"/>
    <x v="0"/>
  </r>
  <r>
    <m/>
    <s v="QAM"/>
    <x v="13"/>
    <x v="375"/>
    <x v="378"/>
    <x v="1"/>
    <x v="370"/>
    <s v="料號"/>
    <x v="2"/>
    <m/>
    <m/>
    <s v="General"/>
    <x v="2"/>
    <m/>
    <x v="20"/>
    <s v="QAM"/>
    <x v="9"/>
    <x v="6"/>
    <x v="0"/>
    <x v="0"/>
    <s v="INT_LINE_RETURN_MASTER"/>
    <s v="IEC_PART_NUMBER"/>
    <m/>
    <m/>
    <m/>
    <m/>
    <m/>
    <m/>
    <m/>
    <m/>
    <m/>
    <m/>
    <m/>
    <m/>
    <m/>
    <m/>
    <m/>
    <m/>
    <m/>
    <m/>
    <s v="資料清單"/>
    <x v="18"/>
    <x v="6"/>
    <x v="318"/>
    <x v="13"/>
    <s v="IEC_STD_V10 &gt;&gt; Data Standard &gt;&gt; QAM"/>
    <s v="IEC Part Number"/>
    <x v="378"/>
    <x v="1"/>
    <x v="0"/>
    <x v="370"/>
    <x v="9"/>
    <s v="IEC_STD_V10 &gt;&gt; Common &gt;&gt; AutoMetaDataIEC Part Number"/>
    <x v="2"/>
    <x v="0"/>
    <s v="料號Relationship"/>
    <s v="Line return 主檔"/>
    <n v="897"/>
    <n v="891"/>
    <n v="0"/>
    <s v=""/>
    <n v="0"/>
    <n v="0"/>
    <n v="957"/>
    <x v="202"/>
    <s v="Line Return Master"/>
    <x v="84"/>
    <s v="IEC_STD_V10 &gt;&gt; Data Standard &gt;&gt; QAM &gt;&gt; Line Return Master"/>
    <x v="0"/>
    <s v="E.3.7.0:"/>
    <x v="6"/>
    <x v="6"/>
    <x v="798"/>
    <x v="375"/>
    <x v="378"/>
    <x v="363"/>
    <x v="0"/>
    <x v="0"/>
    <x v="0"/>
    <x v="2"/>
    <m/>
    <x v="0"/>
    <x v="2"/>
    <s v="Line Return Master_IEC Part Number"/>
    <x v="895"/>
    <x v="2"/>
    <x v="0"/>
    <x v="6"/>
    <x v="4"/>
    <x v="0"/>
    <x v="0"/>
    <s v="INT_LINE_RETURN_MASTER"/>
    <s v="IEC_PART_NUMBER"/>
    <x v="113"/>
    <x v="307"/>
    <x v="0"/>
    <n v="8"/>
    <x v="11"/>
    <x v="11"/>
    <x v="0"/>
    <s v=""/>
    <s v=""/>
    <n v="895"/>
    <s v="-895"/>
    <x v="0"/>
    <x v="0"/>
    <x v="0"/>
    <x v="378"/>
    <x v="9"/>
    <s v="料號"/>
    <s v=""/>
    <s v=""/>
    <x v="0"/>
    <x v="318"/>
    <m/>
    <s v="^()$"/>
    <n v="9"/>
    <x v="0"/>
    <x v="4"/>
    <x v="0"/>
    <x v="0"/>
    <x v="0"/>
    <x v="1"/>
    <b v="0"/>
    <x v="0"/>
    <x v="1"/>
    <n v="0"/>
    <x v="0"/>
    <b v="0"/>
    <b v="0"/>
    <b v="0"/>
    <b v="0"/>
    <b v="1"/>
    <b v="0"/>
    <b v="0"/>
    <b v="0"/>
    <b v="1"/>
    <b v="0"/>
    <b v="0"/>
    <x v="0"/>
    <x v="6"/>
    <n v="1"/>
    <x v="18"/>
    <x v="0"/>
  </r>
  <r>
    <m/>
    <s v="QAM"/>
    <x v="13"/>
    <x v="376"/>
    <x v="379"/>
    <x v="1"/>
    <x v="371"/>
    <s v="收到退貨日期"/>
    <x v="1"/>
    <m/>
    <m/>
    <s v="General"/>
    <x v="3"/>
    <m/>
    <x v="20"/>
    <s v="QAM"/>
    <x v="9"/>
    <x v="6"/>
    <x v="0"/>
    <x v="0"/>
    <s v="INT_LINE_RETURN_MASTER"/>
    <s v="RECEIVE_PRODUCT_DATE"/>
    <m/>
    <m/>
    <m/>
    <m/>
    <m/>
    <m/>
    <m/>
    <m/>
    <m/>
    <m/>
    <m/>
    <m/>
    <m/>
    <m/>
    <m/>
    <m/>
    <m/>
    <m/>
    <s v="資料清單"/>
    <x v="18"/>
    <x v="7"/>
    <x v="319"/>
    <x v="13"/>
    <s v="IEC_STD_V10 &gt;&gt; Data Standard &gt;&gt; QAM"/>
    <s v="Receive Product date"/>
    <x v="379"/>
    <x v="1"/>
    <x v="0"/>
    <x v="371"/>
    <x v="9"/>
    <s v="IEC_STD_V10 &gt;&gt; Common &gt;&gt; AutoMetaDataReceive Product date"/>
    <x v="1"/>
    <x v="0"/>
    <s v="收到退貨日期Property"/>
    <s v="Line return 主檔"/>
    <n v="898"/>
    <n v="891"/>
    <n v="0"/>
    <s v="Receive Product date"/>
    <n v="1"/>
    <n v="0"/>
    <n v="0"/>
    <x v="0"/>
    <s v="Line Return Master"/>
    <x v="84"/>
    <s v="IEC_STD_V10 &gt;&gt; Data Standard &gt;&gt; QAM &gt;&gt; Line Return Master"/>
    <x v="0"/>
    <s v="E.3.7.0:"/>
    <x v="7"/>
    <x v="7"/>
    <x v="799"/>
    <x v="376"/>
    <x v="379"/>
    <x v="364"/>
    <x v="0"/>
    <x v="0"/>
    <x v="0"/>
    <x v="3"/>
    <m/>
    <x v="0"/>
    <x v="1"/>
    <s v="Line Return Master_Receive Product date"/>
    <x v="896"/>
    <x v="1"/>
    <x v="0"/>
    <x v="6"/>
    <x v="4"/>
    <x v="0"/>
    <x v="0"/>
    <s v="INT_LINE_RETURN_MASTER"/>
    <s v="RECEIVE_PRODUCT_DATE"/>
    <x v="113"/>
    <x v="308"/>
    <x v="0"/>
    <n v="8"/>
    <x v="11"/>
    <x v="11"/>
    <x v="7"/>
    <s v=""/>
    <s v=""/>
    <n v="896"/>
    <s v="-896"/>
    <x v="0"/>
    <x v="0"/>
    <x v="0"/>
    <x v="379"/>
    <x v="9"/>
    <s v="收到退貨日期"/>
    <s v=""/>
    <s v=""/>
    <x v="0"/>
    <x v="319"/>
    <m/>
    <s v="^()$"/>
    <n v="9"/>
    <x v="0"/>
    <x v="4"/>
    <x v="0"/>
    <x v="0"/>
    <x v="0"/>
    <x v="1"/>
    <b v="0"/>
    <x v="0"/>
    <x v="1"/>
    <n v="0"/>
    <x v="0"/>
    <b v="0"/>
    <b v="0"/>
    <b v="0"/>
    <b v="0"/>
    <b v="1"/>
    <b v="0"/>
    <b v="0"/>
    <b v="0"/>
    <b v="0"/>
    <b v="0"/>
    <b v="0"/>
    <x v="0"/>
    <x v="2"/>
    <n v="0"/>
    <x v="6"/>
    <x v="0"/>
  </r>
  <r>
    <m/>
    <s v="QAM"/>
    <x v="13"/>
    <x v="377"/>
    <x v="380"/>
    <x v="1"/>
    <x v="372"/>
    <s v="LR維修完成日期"/>
    <x v="1"/>
    <m/>
    <m/>
    <s v="General"/>
    <x v="3"/>
    <m/>
    <x v="20"/>
    <s v="QAM"/>
    <x v="9"/>
    <x v="6"/>
    <x v="0"/>
    <x v="0"/>
    <s v="INT_LINE_RETURN_MASTER"/>
    <s v="LR_PACKING_DATE"/>
    <m/>
    <m/>
    <m/>
    <m/>
    <m/>
    <m/>
    <m/>
    <m/>
    <m/>
    <m/>
    <m/>
    <m/>
    <m/>
    <m/>
    <m/>
    <m/>
    <m/>
    <m/>
    <s v="資料清單"/>
    <x v="18"/>
    <x v="8"/>
    <x v="320"/>
    <x v="13"/>
    <s v="IEC_STD_V10 &gt;&gt; Data Standard &gt;&gt; QAM"/>
    <s v="LR Packing Date"/>
    <x v="380"/>
    <x v="1"/>
    <x v="0"/>
    <x v="372"/>
    <x v="9"/>
    <s v="IEC_STD_V10 &gt;&gt; Common &gt;&gt; AutoMetaDataLR Packing Date"/>
    <x v="1"/>
    <x v="0"/>
    <s v="LR維修完成日期Property"/>
    <s v="Line return 主檔"/>
    <n v="899"/>
    <n v="891"/>
    <n v="0"/>
    <s v="LR Packing Date"/>
    <n v="1"/>
    <n v="0"/>
    <n v="0"/>
    <x v="0"/>
    <s v="Line Return Master"/>
    <x v="84"/>
    <s v="IEC_STD_V10 &gt;&gt; Data Standard &gt;&gt; QAM &gt;&gt; Line Return Master"/>
    <x v="0"/>
    <s v="E.3.7.0:"/>
    <x v="8"/>
    <x v="8"/>
    <x v="800"/>
    <x v="377"/>
    <x v="380"/>
    <x v="365"/>
    <x v="0"/>
    <x v="0"/>
    <x v="0"/>
    <x v="3"/>
    <m/>
    <x v="0"/>
    <x v="1"/>
    <s v="Line Return Master_LR Packing Date"/>
    <x v="897"/>
    <x v="1"/>
    <x v="0"/>
    <x v="6"/>
    <x v="4"/>
    <x v="0"/>
    <x v="0"/>
    <s v="INT_LINE_RETURN_MASTER"/>
    <s v="LR_PACKING_DATE"/>
    <x v="113"/>
    <x v="309"/>
    <x v="0"/>
    <n v="8"/>
    <x v="11"/>
    <x v="11"/>
    <x v="7"/>
    <s v=""/>
    <s v=""/>
    <n v="897"/>
    <s v="-897"/>
    <x v="0"/>
    <x v="0"/>
    <x v="0"/>
    <x v="380"/>
    <x v="9"/>
    <s v="LR維修完成日期"/>
    <s v=""/>
    <s v=""/>
    <x v="0"/>
    <x v="320"/>
    <m/>
    <s v="^()$"/>
    <n v="9"/>
    <x v="0"/>
    <x v="4"/>
    <x v="0"/>
    <x v="0"/>
    <x v="0"/>
    <x v="1"/>
    <b v="0"/>
    <x v="0"/>
    <x v="1"/>
    <n v="0"/>
    <x v="0"/>
    <b v="0"/>
    <b v="0"/>
    <b v="0"/>
    <b v="0"/>
    <b v="0"/>
    <b v="0"/>
    <b v="0"/>
    <b v="0"/>
    <b v="0"/>
    <b v="0"/>
    <b v="0"/>
    <x v="1"/>
    <x v="1"/>
    <n v="0"/>
    <x v="18"/>
    <x v="0"/>
  </r>
  <r>
    <m/>
    <s v="QAM"/>
    <x v="13"/>
    <x v="378"/>
    <x v="381"/>
    <x v="1"/>
    <x v="373"/>
    <s v="產品類別"/>
    <x v="2"/>
    <m/>
    <m/>
    <s v="General"/>
    <x v="2"/>
    <m/>
    <x v="20"/>
    <s v="QAM"/>
    <x v="9"/>
    <x v="6"/>
    <x v="0"/>
    <x v="0"/>
    <s v="INT_LINE_RETURN_MASTER"/>
    <s v="PRODUCT_TYPE"/>
    <m/>
    <m/>
    <m/>
    <m/>
    <m/>
    <m/>
    <m/>
    <m/>
    <m/>
    <m/>
    <m/>
    <m/>
    <m/>
    <m/>
    <m/>
    <m/>
    <m/>
    <m/>
    <s v="資料清單"/>
    <x v="18"/>
    <x v="9"/>
    <x v="321"/>
    <x v="13"/>
    <s v="IEC_STD_V10 &gt;&gt; Data Standard &gt;&gt; QAM"/>
    <s v="Product Type"/>
    <x v="381"/>
    <x v="1"/>
    <x v="0"/>
    <x v="373"/>
    <x v="9"/>
    <s v="IEC_STD_V10 &gt;&gt; Common &gt;&gt; AutoMetaDataProduct Type"/>
    <x v="2"/>
    <x v="0"/>
    <s v="產品類別Relationship"/>
    <s v="Line return 主檔"/>
    <n v="900"/>
    <n v="891"/>
    <n v="0"/>
    <s v=""/>
    <n v="0"/>
    <n v="0"/>
    <n v="953"/>
    <x v="203"/>
    <s v="Line Return Master"/>
    <x v="84"/>
    <s v="IEC_STD_V10 &gt;&gt; Data Standard &gt;&gt; QAM &gt;&gt; Line Return Master"/>
    <x v="0"/>
    <s v="E.3.7.0:"/>
    <x v="9"/>
    <x v="9"/>
    <x v="801"/>
    <x v="378"/>
    <x v="381"/>
    <x v="366"/>
    <x v="0"/>
    <x v="0"/>
    <x v="0"/>
    <x v="2"/>
    <m/>
    <x v="0"/>
    <x v="2"/>
    <s v="Line Return Master_Product Type"/>
    <x v="898"/>
    <x v="2"/>
    <x v="0"/>
    <x v="6"/>
    <x v="4"/>
    <x v="0"/>
    <x v="0"/>
    <s v="INT_LINE_RETURN_MASTER"/>
    <s v="PRODUCT_TYPE"/>
    <x v="113"/>
    <x v="310"/>
    <x v="0"/>
    <n v="8"/>
    <x v="11"/>
    <x v="11"/>
    <x v="0"/>
    <s v=""/>
    <s v=""/>
    <n v="898"/>
    <s v="-898"/>
    <x v="0"/>
    <x v="0"/>
    <x v="0"/>
    <x v="381"/>
    <x v="9"/>
    <s v="產品類別"/>
    <s v=""/>
    <s v=""/>
    <x v="0"/>
    <x v="321"/>
    <m/>
    <s v="^()$"/>
    <n v="9"/>
    <x v="0"/>
    <x v="4"/>
    <x v="0"/>
    <x v="0"/>
    <x v="0"/>
    <x v="1"/>
    <b v="0"/>
    <x v="0"/>
    <x v="1"/>
    <n v="0"/>
    <x v="0"/>
    <b v="0"/>
    <b v="0"/>
    <b v="0"/>
    <b v="0"/>
    <b v="1"/>
    <b v="0"/>
    <b v="0"/>
    <b v="0"/>
    <b v="0"/>
    <b v="0"/>
    <b v="0"/>
    <x v="0"/>
    <x v="2"/>
    <n v="0"/>
    <x v="2"/>
    <x v="0"/>
  </r>
  <r>
    <m/>
    <s v="QAM"/>
    <x v="13"/>
    <x v="185"/>
    <x v="185"/>
    <x v="1"/>
    <x v="190"/>
    <s v="產品世代"/>
    <x v="2"/>
    <m/>
    <m/>
    <s v="General"/>
    <x v="11"/>
    <m/>
    <x v="20"/>
    <s v="QAM"/>
    <x v="9"/>
    <x v="6"/>
    <x v="0"/>
    <x v="0"/>
    <s v="INT_LINE_RETURN_MASTER"/>
    <s v="PRODUCT_GENERATION"/>
    <m/>
    <m/>
    <m/>
    <m/>
    <m/>
    <m/>
    <m/>
    <m/>
    <m/>
    <m/>
    <m/>
    <m/>
    <m/>
    <m/>
    <m/>
    <m/>
    <m/>
    <m/>
    <s v="資料清單"/>
    <x v="18"/>
    <x v="10"/>
    <x v="322"/>
    <x v="13"/>
    <s v="IEC_STD_V10 &gt;&gt; Data Standard &gt;&gt; QAM"/>
    <s v="Product Generation"/>
    <x v="185"/>
    <x v="1"/>
    <x v="0"/>
    <x v="190"/>
    <x v="9"/>
    <s v="IEC_STD_V10 &gt;&gt; Common &gt;&gt; AutoMetaDataProduct Generation"/>
    <x v="2"/>
    <x v="0"/>
    <s v="產品世代Relationship"/>
    <s v="Line return 主檔"/>
    <n v="348"/>
    <n v="891"/>
    <n v="0"/>
    <s v=""/>
    <n v="0"/>
    <n v="0"/>
    <n v="951"/>
    <x v="86"/>
    <s v="Line Return Master"/>
    <x v="84"/>
    <s v="IEC_STD_V10 &gt;&gt; Data Standard &gt;&gt; QAM &gt;&gt; Line Return Master"/>
    <x v="0"/>
    <s v="E.3.7.0:"/>
    <x v="10"/>
    <x v="10"/>
    <x v="802"/>
    <x v="185"/>
    <x v="185"/>
    <x v="367"/>
    <x v="0"/>
    <x v="0"/>
    <x v="0"/>
    <x v="9"/>
    <m/>
    <x v="0"/>
    <x v="2"/>
    <s v="Line Return Master_Product Generation"/>
    <x v="899"/>
    <x v="2"/>
    <x v="0"/>
    <x v="6"/>
    <x v="4"/>
    <x v="0"/>
    <x v="0"/>
    <s v="INT_LINE_RETURN_MASTER"/>
    <s v="PRODUCT_GENERATION"/>
    <x v="113"/>
    <x v="150"/>
    <x v="0"/>
    <n v="8"/>
    <x v="11"/>
    <x v="11"/>
    <x v="0"/>
    <s v=""/>
    <s v=""/>
    <n v="899"/>
    <s v="-899"/>
    <x v="0"/>
    <x v="0"/>
    <x v="0"/>
    <x v="185"/>
    <x v="9"/>
    <s v="產品世代"/>
    <s v=""/>
    <s v=""/>
    <x v="0"/>
    <x v="322"/>
    <m/>
    <s v="^()$"/>
    <n v="9"/>
    <x v="0"/>
    <x v="4"/>
    <x v="0"/>
    <x v="0"/>
    <x v="1"/>
    <x v="1"/>
    <b v="0"/>
    <x v="0"/>
    <x v="1"/>
    <n v="0"/>
    <x v="0"/>
    <b v="0"/>
    <b v="0"/>
    <b v="0"/>
    <b v="0"/>
    <b v="0"/>
    <b v="0"/>
    <b v="0"/>
    <b v="0"/>
    <b v="1"/>
    <b v="0"/>
    <b v="0"/>
    <x v="0"/>
    <x v="5"/>
    <n v="1"/>
    <x v="33"/>
    <x v="0"/>
  </r>
  <r>
    <m/>
    <s v="QAM"/>
    <x v="13"/>
    <x v="184"/>
    <x v="184"/>
    <x v="1"/>
    <x v="189"/>
    <s v="產品系列"/>
    <x v="2"/>
    <m/>
    <m/>
    <s v="General"/>
    <x v="11"/>
    <m/>
    <x v="20"/>
    <s v="QAM"/>
    <x v="9"/>
    <x v="6"/>
    <x v="0"/>
    <x v="0"/>
    <s v="INT_LINE_RETURN_MASTER"/>
    <s v="PRODUCT_FAMILY"/>
    <m/>
    <m/>
    <m/>
    <m/>
    <m/>
    <m/>
    <m/>
    <m/>
    <m/>
    <m/>
    <m/>
    <m/>
    <m/>
    <m/>
    <m/>
    <m/>
    <m/>
    <m/>
    <s v="資料清單"/>
    <x v="18"/>
    <x v="11"/>
    <x v="323"/>
    <x v="13"/>
    <s v="IEC_STD_V10 &gt;&gt; Data Standard &gt;&gt; QAM"/>
    <s v="Product Family"/>
    <x v="184"/>
    <x v="1"/>
    <x v="0"/>
    <x v="189"/>
    <x v="9"/>
    <s v="IEC_STD_V10 &gt;&gt; Common &gt;&gt; AutoMetaDataProduct Family"/>
    <x v="2"/>
    <x v="0"/>
    <s v="產品系列Relationship"/>
    <s v="Line return 主檔"/>
    <n v="347"/>
    <n v="891"/>
    <n v="0"/>
    <s v=""/>
    <n v="0"/>
    <n v="0"/>
    <n v="950"/>
    <x v="85"/>
    <s v="Line Return Master"/>
    <x v="84"/>
    <s v="IEC_STD_V10 &gt;&gt; Data Standard &gt;&gt; QAM &gt;&gt; Line Return Master"/>
    <x v="0"/>
    <s v="E.3.7.0:"/>
    <x v="11"/>
    <x v="11"/>
    <x v="803"/>
    <x v="184"/>
    <x v="184"/>
    <x v="368"/>
    <x v="0"/>
    <x v="0"/>
    <x v="0"/>
    <x v="9"/>
    <m/>
    <x v="0"/>
    <x v="2"/>
    <s v="Line Return Master_Product Family"/>
    <x v="900"/>
    <x v="2"/>
    <x v="0"/>
    <x v="6"/>
    <x v="4"/>
    <x v="0"/>
    <x v="0"/>
    <s v="INT_LINE_RETURN_MASTER"/>
    <s v="PRODUCT_FAMILY"/>
    <x v="113"/>
    <x v="149"/>
    <x v="0"/>
    <n v="8"/>
    <x v="11"/>
    <x v="11"/>
    <x v="0"/>
    <s v=""/>
    <s v=""/>
    <n v="900"/>
    <s v="-900"/>
    <x v="0"/>
    <x v="0"/>
    <x v="0"/>
    <x v="184"/>
    <x v="9"/>
    <s v="產品系列"/>
    <s v=""/>
    <s v=""/>
    <x v="0"/>
    <x v="323"/>
    <m/>
    <s v="^()$"/>
    <n v="9"/>
    <x v="0"/>
    <x v="4"/>
    <x v="0"/>
    <x v="0"/>
    <x v="1"/>
    <x v="1"/>
    <b v="0"/>
    <x v="0"/>
    <x v="1"/>
    <n v="0"/>
    <x v="0"/>
    <b v="0"/>
    <b v="0"/>
    <b v="0"/>
    <b v="0"/>
    <b v="0"/>
    <b v="0"/>
    <b v="0"/>
    <b v="0"/>
    <b v="1"/>
    <b v="0"/>
    <b v="0"/>
    <x v="0"/>
    <x v="5"/>
    <n v="1"/>
    <x v="0"/>
    <x v="0"/>
  </r>
  <r>
    <m/>
    <s v="QAM"/>
    <x v="13"/>
    <x v="379"/>
    <x v="382"/>
    <x v="202"/>
    <x v="374"/>
    <s v="責任歸屬"/>
    <x v="1"/>
    <m/>
    <m/>
    <s v="General"/>
    <x v="2"/>
    <m/>
    <x v="20"/>
    <s v="QAM"/>
    <x v="9"/>
    <x v="6"/>
    <x v="0"/>
    <x v="0"/>
    <s v="INT_LINE_RETURN_MASTER"/>
    <s v="LR_LIABILITY"/>
    <m/>
    <m/>
    <m/>
    <m/>
    <m/>
    <m/>
    <m/>
    <m/>
    <m/>
    <m/>
    <m/>
    <m/>
    <m/>
    <m/>
    <m/>
    <m/>
    <m/>
    <m/>
    <s v="資料清單"/>
    <x v="18"/>
    <x v="12"/>
    <x v="324"/>
    <x v="13"/>
    <s v="IEC_STD_V10 &gt;&gt; Data Standard &gt;&gt; QAM"/>
    <s v="LR Liability"/>
    <x v="382"/>
    <x v="202"/>
    <x v="0"/>
    <x v="374"/>
    <x v="9"/>
    <s v="IEC_STD_V10 &gt;&gt; Common &gt;&gt; AutoMetaDataLR Liability"/>
    <x v="1"/>
    <x v="0"/>
    <s v="責任歸屬Property"/>
    <s v="Line return 主檔"/>
    <n v="903"/>
    <n v="891"/>
    <n v="0"/>
    <s v="LR Liability"/>
    <n v="1"/>
    <n v="0"/>
    <n v="0"/>
    <x v="0"/>
    <s v="Line Return Master"/>
    <x v="84"/>
    <s v="IEC_STD_V10 &gt;&gt; Data Standard &gt;&gt; QAM &gt;&gt; Line Return Master"/>
    <x v="0"/>
    <s v="E.3.7.0:"/>
    <x v="12"/>
    <x v="12"/>
    <x v="804"/>
    <x v="379"/>
    <x v="382"/>
    <x v="369"/>
    <x v="0"/>
    <x v="0"/>
    <x v="0"/>
    <x v="2"/>
    <m/>
    <x v="0"/>
    <x v="1"/>
    <s v="Line Return Master_LR Liability"/>
    <x v="901"/>
    <x v="1"/>
    <x v="0"/>
    <x v="6"/>
    <x v="4"/>
    <x v="0"/>
    <x v="0"/>
    <s v="INT_LINE_RETURN_MASTER"/>
    <s v="LR_LIABILITY"/>
    <x v="113"/>
    <x v="311"/>
    <x v="0"/>
    <n v="8"/>
    <x v="11"/>
    <x v="11"/>
    <x v="7"/>
    <s v=""/>
    <s v=""/>
    <n v="901"/>
    <s v="-901"/>
    <x v="0"/>
    <x v="0"/>
    <x v="0"/>
    <x v="382"/>
    <x v="9"/>
    <s v="責任歸屬"/>
    <s v=""/>
    <s v=""/>
    <x v="0"/>
    <x v="324"/>
    <m/>
    <s v="^()$"/>
    <n v="9"/>
    <x v="0"/>
    <x v="4"/>
    <x v="0"/>
    <x v="0"/>
    <x v="0"/>
    <x v="1"/>
    <b v="0"/>
    <x v="0"/>
    <x v="1"/>
    <n v="0"/>
    <x v="0"/>
    <b v="0"/>
    <b v="0"/>
    <b v="0"/>
    <b v="0"/>
    <b v="1"/>
    <b v="0"/>
    <b v="0"/>
    <b v="0"/>
    <b v="0"/>
    <b v="0"/>
    <b v="0"/>
    <x v="0"/>
    <x v="2"/>
    <n v="0"/>
    <x v="2"/>
    <x v="0"/>
  </r>
  <r>
    <m/>
    <s v="QAM"/>
    <x v="13"/>
    <x v="380"/>
    <x v="383"/>
    <x v="83"/>
    <x v="375"/>
    <s v="客戶名稱"/>
    <x v="2"/>
    <s v="Customer_Customer Name-SAP"/>
    <m/>
    <s v="General"/>
    <x v="2"/>
    <m/>
    <x v="20"/>
    <s v="QAM"/>
    <x v="9"/>
    <x v="6"/>
    <x v="0"/>
    <x v="0"/>
    <s v="INT_LINE_RETURN_MASTER"/>
    <s v="CUSTOMER_NAME"/>
    <m/>
    <m/>
    <m/>
    <m/>
    <m/>
    <m/>
    <m/>
    <m/>
    <m/>
    <m/>
    <m/>
    <m/>
    <m/>
    <m/>
    <m/>
    <m/>
    <m/>
    <m/>
    <s v="資料清單"/>
    <x v="18"/>
    <x v="13"/>
    <x v="325"/>
    <x v="13"/>
    <s v="IEC_STD_V10 &gt;&gt; Data Standard &gt;&gt; QAM"/>
    <s v="Customer Name"/>
    <x v="383"/>
    <x v="83"/>
    <x v="0"/>
    <x v="375"/>
    <x v="9"/>
    <s v="IEC_STD_V10 &gt;&gt; Common &gt;&gt; AutoMetaDataCustomer Name"/>
    <x v="2"/>
    <x v="0"/>
    <s v="客戶名稱Relationship"/>
    <s v="Line return 主檔"/>
    <n v="904"/>
    <n v="891"/>
    <n v="0"/>
    <s v=""/>
    <n v="0"/>
    <e v="#N/A"/>
    <e v="#N/A"/>
    <x v="204"/>
    <s v="Line Return Master"/>
    <x v="84"/>
    <s v="IEC_STD_V10 &gt;&gt; Data Standard &gt;&gt; QAM &gt;&gt; Line Return Master"/>
    <x v="0"/>
    <s v="E.3.7.0:"/>
    <x v="13"/>
    <x v="13"/>
    <x v="805"/>
    <x v="380"/>
    <x v="383"/>
    <x v="370"/>
    <x v="0"/>
    <x v="0"/>
    <x v="0"/>
    <x v="2"/>
    <m/>
    <x v="0"/>
    <x v="2"/>
    <s v="Line Return Master_Customer Name"/>
    <x v="902"/>
    <x v="2"/>
    <x v="0"/>
    <x v="6"/>
    <x v="4"/>
    <x v="0"/>
    <x v="0"/>
    <s v="INT_LINE_RETURN_MASTER"/>
    <s v="CUSTOMER_NAME"/>
    <x v="113"/>
    <x v="312"/>
    <x v="0"/>
    <n v="8"/>
    <x v="11"/>
    <x v="11"/>
    <x v="3"/>
    <s v=""/>
    <s v=""/>
    <n v="902"/>
    <s v="-902"/>
    <x v="0"/>
    <x v="0"/>
    <x v="0"/>
    <x v="383"/>
    <x v="9"/>
    <s v="客戶名稱"/>
    <s v=""/>
    <s v=""/>
    <x v="0"/>
    <x v="325"/>
    <m/>
    <s v="^()$"/>
    <n v="9"/>
    <x v="0"/>
    <x v="4"/>
    <x v="0"/>
    <x v="0"/>
    <x v="0"/>
    <x v="1"/>
    <b v="0"/>
    <x v="0"/>
    <x v="1"/>
    <n v="0"/>
    <x v="0"/>
    <b v="0"/>
    <b v="0"/>
    <b v="0"/>
    <b v="0"/>
    <b v="1"/>
    <b v="0"/>
    <b v="0"/>
    <b v="0"/>
    <b v="1"/>
    <b v="0"/>
    <b v="0"/>
    <x v="0"/>
    <x v="6"/>
    <n v="1"/>
    <x v="12"/>
    <x v="0"/>
  </r>
  <r>
    <m/>
    <s v="QAM"/>
    <x v="13"/>
    <x v="381"/>
    <x v="384"/>
    <x v="203"/>
    <x v="376"/>
    <s v="使用cause code來mapping"/>
    <x v="1"/>
    <m/>
    <m/>
    <s v="General"/>
    <x v="2"/>
    <m/>
    <x v="20"/>
    <s v="QAM"/>
    <x v="9"/>
    <x v="6"/>
    <x v="0"/>
    <x v="0"/>
    <s v="INT_LINE_RETURN_MASTER"/>
    <s v="LR_REPAIR_ACTION"/>
    <m/>
    <m/>
    <m/>
    <m/>
    <m/>
    <m/>
    <m/>
    <m/>
    <m/>
    <m/>
    <m/>
    <m/>
    <m/>
    <m/>
    <m/>
    <m/>
    <m/>
    <m/>
    <s v="資料清單"/>
    <x v="18"/>
    <x v="14"/>
    <x v="326"/>
    <x v="13"/>
    <s v="IEC_STD_V10 &gt;&gt; Data Standard &gt;&gt; QAM"/>
    <s v="LR Repair Action"/>
    <x v="384"/>
    <x v="203"/>
    <x v="0"/>
    <x v="376"/>
    <x v="9"/>
    <s v="IEC_STD_V10 &gt;&gt; Common &gt;&gt; AutoMetaDataLR Repair Action"/>
    <x v="1"/>
    <x v="0"/>
    <s v="維修方式Property"/>
    <s v="Line return 主檔"/>
    <n v="905"/>
    <n v="891"/>
    <n v="0"/>
    <s v="LR Repair Action"/>
    <n v="1"/>
    <n v="0"/>
    <n v="0"/>
    <x v="0"/>
    <s v="Line Return Master"/>
    <x v="84"/>
    <s v="IEC_STD_V10 &gt;&gt; Data Standard &gt;&gt; QAM &gt;&gt; Line Return Master"/>
    <x v="0"/>
    <s v="E.3.7.0:"/>
    <x v="14"/>
    <x v="14"/>
    <x v="806"/>
    <x v="381"/>
    <x v="384"/>
    <x v="371"/>
    <x v="0"/>
    <x v="0"/>
    <x v="0"/>
    <x v="2"/>
    <m/>
    <x v="0"/>
    <x v="1"/>
    <s v="Line Return Master_LR Repair Action"/>
    <x v="903"/>
    <x v="1"/>
    <x v="0"/>
    <x v="6"/>
    <x v="4"/>
    <x v="0"/>
    <x v="0"/>
    <s v="INT_LINE_RETURN_MASTER"/>
    <s v="LR_REPAIR_ACTION"/>
    <x v="113"/>
    <x v="313"/>
    <x v="0"/>
    <n v="8"/>
    <x v="11"/>
    <x v="11"/>
    <x v="7"/>
    <s v=""/>
    <s v=""/>
    <n v="903"/>
    <s v="-903"/>
    <x v="0"/>
    <x v="0"/>
    <x v="0"/>
    <x v="384"/>
    <x v="9"/>
    <s v="維修方式"/>
    <s v=""/>
    <s v=""/>
    <x v="0"/>
    <x v="326"/>
    <m/>
    <s v="^()$"/>
    <n v="9"/>
    <x v="0"/>
    <x v="4"/>
    <x v="0"/>
    <x v="0"/>
    <x v="0"/>
    <x v="1"/>
    <b v="0"/>
    <x v="0"/>
    <x v="1"/>
    <n v="0"/>
    <x v="0"/>
    <b v="0"/>
    <b v="0"/>
    <b v="0"/>
    <b v="0"/>
    <b v="1"/>
    <b v="0"/>
    <b v="0"/>
    <b v="0"/>
    <b v="0"/>
    <b v="0"/>
    <b v="0"/>
    <x v="0"/>
    <x v="2"/>
    <n v="0"/>
    <x v="11"/>
    <x v="0"/>
  </r>
  <r>
    <m/>
    <s v="QAM"/>
    <x v="13"/>
    <x v="382"/>
    <x v="385"/>
    <x v="204"/>
    <x v="377"/>
    <s v="退貨廠區"/>
    <x v="1"/>
    <m/>
    <m/>
    <s v="General"/>
    <x v="2"/>
    <m/>
    <x v="20"/>
    <s v="QAM"/>
    <x v="9"/>
    <x v="6"/>
    <x v="0"/>
    <x v="0"/>
    <s v="INT_LINE_RETURN_MASTER"/>
    <s v="SITE_CAUSE"/>
    <m/>
    <m/>
    <m/>
    <m/>
    <m/>
    <m/>
    <m/>
    <m/>
    <m/>
    <m/>
    <m/>
    <m/>
    <m/>
    <m/>
    <m/>
    <m/>
    <m/>
    <m/>
    <s v="資料清單"/>
    <x v="18"/>
    <x v="15"/>
    <x v="327"/>
    <x v="13"/>
    <s v="IEC_STD_V10 &gt;&gt; Data Standard &gt;&gt; QAM"/>
    <s v="Site Cause"/>
    <x v="385"/>
    <x v="204"/>
    <x v="0"/>
    <x v="377"/>
    <x v="9"/>
    <s v="IEC_STD_V10 &gt;&gt; Common &gt;&gt; AutoMetaDataSite Cause"/>
    <x v="1"/>
    <x v="0"/>
    <s v="退貨廠區Property"/>
    <s v="Line return 主檔"/>
    <n v="906"/>
    <n v="891"/>
    <n v="0"/>
    <s v="Site Cause"/>
    <n v="1"/>
    <n v="0"/>
    <n v="0"/>
    <x v="0"/>
    <s v="Line Return Master"/>
    <x v="84"/>
    <s v="IEC_STD_V10 &gt;&gt; Data Standard &gt;&gt; QAM &gt;&gt; Line Return Master"/>
    <x v="0"/>
    <s v="E.3.7.0:"/>
    <x v="15"/>
    <x v="15"/>
    <x v="807"/>
    <x v="382"/>
    <x v="385"/>
    <x v="372"/>
    <x v="0"/>
    <x v="0"/>
    <x v="0"/>
    <x v="2"/>
    <m/>
    <x v="0"/>
    <x v="1"/>
    <s v="Line Return Master_Site Cause"/>
    <x v="904"/>
    <x v="1"/>
    <x v="0"/>
    <x v="6"/>
    <x v="4"/>
    <x v="0"/>
    <x v="0"/>
    <s v="INT_LINE_RETURN_MASTER"/>
    <s v="SITE_CAUSE"/>
    <x v="113"/>
    <x v="314"/>
    <x v="0"/>
    <n v="8"/>
    <x v="11"/>
    <x v="11"/>
    <x v="7"/>
    <s v=""/>
    <s v=""/>
    <n v="904"/>
    <s v="-904"/>
    <x v="0"/>
    <x v="0"/>
    <x v="0"/>
    <x v="385"/>
    <x v="9"/>
    <s v="退貨廠區"/>
    <s v=""/>
    <s v=""/>
    <x v="0"/>
    <x v="327"/>
    <m/>
    <s v="^()$"/>
    <n v="9"/>
    <x v="0"/>
    <x v="4"/>
    <x v="0"/>
    <x v="0"/>
    <x v="0"/>
    <x v="1"/>
    <b v="0"/>
    <x v="0"/>
    <x v="1"/>
    <n v="0"/>
    <x v="0"/>
    <b v="0"/>
    <b v="0"/>
    <b v="0"/>
    <b v="0"/>
    <b v="0"/>
    <b v="0"/>
    <b v="0"/>
    <b v="0"/>
    <b v="0"/>
    <b v="0"/>
    <b v="0"/>
    <x v="1"/>
    <x v="1"/>
    <n v="0"/>
    <x v="19"/>
    <x v="0"/>
  </r>
  <r>
    <m/>
    <s v="QAM"/>
    <x v="13"/>
    <x v="383"/>
    <x v="386"/>
    <x v="165"/>
    <x v="378"/>
    <s v="L6生產廠區"/>
    <x v="1"/>
    <m/>
    <m/>
    <s v="General"/>
    <x v="2"/>
    <m/>
    <x v="20"/>
    <s v="QAM"/>
    <x v="9"/>
    <x v="6"/>
    <x v="0"/>
    <x v="0"/>
    <s v="INT_LINE_RETURN_MASTER"/>
    <s v="BUILD_SITE"/>
    <m/>
    <m/>
    <m/>
    <m/>
    <m/>
    <m/>
    <m/>
    <m/>
    <m/>
    <m/>
    <m/>
    <m/>
    <m/>
    <m/>
    <m/>
    <m/>
    <m/>
    <m/>
    <s v="資料清單"/>
    <x v="18"/>
    <x v="16"/>
    <x v="328"/>
    <x v="13"/>
    <s v="IEC_STD_V10 &gt;&gt; Data Standard &gt;&gt; QAM"/>
    <s v="Build Site"/>
    <x v="386"/>
    <x v="165"/>
    <x v="0"/>
    <x v="378"/>
    <x v="9"/>
    <s v="IEC_STD_V10 &gt;&gt; Common &gt;&gt; AutoMetaDataBuild Site"/>
    <x v="1"/>
    <x v="0"/>
    <s v="L6生產廠區Property"/>
    <s v="Line return 主檔"/>
    <n v="907"/>
    <n v="891"/>
    <n v="0"/>
    <s v="Build Site"/>
    <n v="1"/>
    <n v="0"/>
    <n v="0"/>
    <x v="0"/>
    <s v="Line Return Master"/>
    <x v="84"/>
    <s v="IEC_STD_V10 &gt;&gt; Data Standard &gt;&gt; QAM &gt;&gt; Line Return Master"/>
    <x v="0"/>
    <s v="E.3.7.0:"/>
    <x v="16"/>
    <x v="16"/>
    <x v="808"/>
    <x v="383"/>
    <x v="386"/>
    <x v="373"/>
    <x v="0"/>
    <x v="0"/>
    <x v="0"/>
    <x v="2"/>
    <m/>
    <x v="0"/>
    <x v="1"/>
    <s v="Line Return Master_Build Site"/>
    <x v="905"/>
    <x v="1"/>
    <x v="0"/>
    <x v="6"/>
    <x v="4"/>
    <x v="0"/>
    <x v="0"/>
    <s v="INT_LINE_RETURN_MASTER"/>
    <s v="BUILD_SITE"/>
    <x v="113"/>
    <x v="315"/>
    <x v="0"/>
    <n v="8"/>
    <x v="11"/>
    <x v="11"/>
    <x v="7"/>
    <s v=""/>
    <s v=""/>
    <n v="905"/>
    <s v="-905"/>
    <x v="0"/>
    <x v="0"/>
    <x v="0"/>
    <x v="386"/>
    <x v="9"/>
    <s v="L6生產廠區"/>
    <s v=""/>
    <s v=""/>
    <x v="0"/>
    <x v="328"/>
    <m/>
    <s v="^()$"/>
    <n v="9"/>
    <x v="0"/>
    <x v="4"/>
    <x v="0"/>
    <x v="0"/>
    <x v="0"/>
    <x v="1"/>
    <b v="0"/>
    <x v="0"/>
    <x v="1"/>
    <n v="0"/>
    <x v="0"/>
    <b v="0"/>
    <b v="0"/>
    <b v="0"/>
    <b v="0"/>
    <b v="0"/>
    <b v="0"/>
    <b v="0"/>
    <b v="0"/>
    <b v="0"/>
    <b v="0"/>
    <b v="0"/>
    <x v="1"/>
    <x v="1"/>
    <n v="0"/>
    <x v="19"/>
    <x v="0"/>
  </r>
  <r>
    <m/>
    <s v="QAM"/>
    <x v="13"/>
    <x v="384"/>
    <x v="387"/>
    <x v="1"/>
    <x v="379"/>
    <s v="月生產數量"/>
    <x v="0"/>
    <m/>
    <m/>
    <s v="General"/>
    <x v="0"/>
    <m/>
    <x v="20"/>
    <s v="QAM"/>
    <x v="9"/>
    <x v="6"/>
    <x v="0"/>
    <x v="0"/>
    <s v="INT_MFG_QUANTITY_BY_MONTH"/>
    <m/>
    <m/>
    <m/>
    <m/>
    <m/>
    <m/>
    <m/>
    <m/>
    <m/>
    <m/>
    <m/>
    <m/>
    <m/>
    <m/>
    <m/>
    <m/>
    <m/>
    <m/>
    <m/>
    <s v="資料清單"/>
    <x v="18"/>
    <x v="17"/>
    <x v="329"/>
    <x v="13"/>
    <s v="IEC_STD_V10 &gt;&gt; Data Standard &gt;&gt; QAM"/>
    <s v="MFG Quantity By Month"/>
    <x v="387"/>
    <x v="1"/>
    <x v="0"/>
    <x v="379"/>
    <x v="9"/>
    <s v="IEC_STD_V10 &gt;&gt; Common &gt;&gt; AutoMetaDataMFG Quantity By Month"/>
    <x v="0"/>
    <x v="0"/>
    <s v="月生產數量Concept"/>
    <s v="月生產數量"/>
    <n v="908"/>
    <n v="0"/>
    <n v="0"/>
    <s v=""/>
    <n v="0"/>
    <n v="0"/>
    <n v="0"/>
    <x v="0"/>
    <s v=""/>
    <x v="0"/>
    <s v=""/>
    <x v="0"/>
    <s v="E.3.7.0:"/>
    <x v="17"/>
    <x v="17"/>
    <x v="809"/>
    <x v="384"/>
    <x v="387"/>
    <x v="374"/>
    <x v="0"/>
    <x v="0"/>
    <x v="0"/>
    <x v="0"/>
    <m/>
    <x v="0"/>
    <x v="0"/>
    <s v="MFG Quantity By Month"/>
    <x v="906"/>
    <x v="0"/>
    <x v="0"/>
    <x v="6"/>
    <x v="4"/>
    <x v="0"/>
    <x v="0"/>
    <s v="INT_MFG_QUANTITY_BY_MONTH"/>
    <s v=""/>
    <x v="114"/>
    <x v="0"/>
    <x v="0"/>
    <n v="8"/>
    <x v="11"/>
    <x v="11"/>
    <x v="7"/>
    <s v=""/>
    <s v=""/>
    <n v="906"/>
    <s v="-906"/>
    <x v="0"/>
    <x v="0"/>
    <x v="0"/>
    <x v="387"/>
    <x v="9"/>
    <s v="月生產數量"/>
    <s v=""/>
    <s v=""/>
    <x v="0"/>
    <x v="329"/>
    <m/>
    <s v="^()$"/>
    <n v="9"/>
    <x v="0"/>
    <x v="4"/>
    <x v="0"/>
    <x v="0"/>
    <x v="0"/>
    <x v="1"/>
    <b v="0"/>
    <x v="0"/>
    <x v="0"/>
    <n v="1"/>
    <x v="0"/>
    <b v="0"/>
    <b v="0"/>
    <b v="0"/>
    <b v="0"/>
    <b v="0"/>
    <b v="0"/>
    <b v="0"/>
    <b v="0"/>
    <b v="0"/>
    <b v="1"/>
    <b v="0"/>
    <x v="0"/>
    <x v="0"/>
    <n v="1"/>
    <x v="28"/>
    <x v="0"/>
  </r>
  <r>
    <m/>
    <s v="QAM"/>
    <x v="13"/>
    <x v="372"/>
    <x v="375"/>
    <x v="1"/>
    <x v="366"/>
    <s v="專案名稱"/>
    <x v="2"/>
    <m/>
    <m/>
    <s v="General"/>
    <x v="1"/>
    <m/>
    <x v="20"/>
    <s v="QAM"/>
    <x v="9"/>
    <x v="6"/>
    <x v="0"/>
    <x v="0"/>
    <s v="INT_MFG_QUANTITY_BY_MONTH"/>
    <s v="PROJECT_NAME"/>
    <m/>
    <m/>
    <m/>
    <m/>
    <m/>
    <m/>
    <m/>
    <m/>
    <m/>
    <m/>
    <m/>
    <m/>
    <m/>
    <m/>
    <m/>
    <m/>
    <m/>
    <m/>
    <s v="資料清單"/>
    <x v="18"/>
    <x v="18"/>
    <x v="313"/>
    <x v="13"/>
    <s v="IEC_STD_V10 &gt;&gt; Data Standard &gt;&gt; QAM"/>
    <s v="Project Name"/>
    <x v="375"/>
    <x v="1"/>
    <x v="0"/>
    <x v="366"/>
    <x v="9"/>
    <s v="IEC_STD_V10 &gt;&gt; Common &gt;&gt; AutoMetaDataProject Name"/>
    <x v="2"/>
    <x v="0"/>
    <s v="專案名稱Relationship"/>
    <s v="月生產數量"/>
    <n v="892"/>
    <n v="908"/>
    <n v="0"/>
    <s v=""/>
    <n v="0"/>
    <n v="0"/>
    <n v="947"/>
    <x v="201"/>
    <s v="MFG Quantity By Month"/>
    <x v="85"/>
    <s v="IEC_STD_V10 &gt;&gt; Data Standard &gt;&gt; QAM &gt;&gt; MFG Quantity By Month"/>
    <x v="0"/>
    <s v="E.3.7.0:"/>
    <x v="18"/>
    <x v="18"/>
    <x v="810"/>
    <x v="372"/>
    <x v="375"/>
    <x v="375"/>
    <x v="0"/>
    <x v="0"/>
    <x v="0"/>
    <x v="1"/>
    <m/>
    <x v="0"/>
    <x v="2"/>
    <s v="MFG Quantity By Month_Project Name"/>
    <x v="907"/>
    <x v="2"/>
    <x v="0"/>
    <x v="6"/>
    <x v="4"/>
    <x v="0"/>
    <x v="0"/>
    <s v="INT_MFG_QUANTITY_BY_MONTH"/>
    <s v="PROJECT_NAME"/>
    <x v="114"/>
    <x v="304"/>
    <x v="0"/>
    <n v="8"/>
    <x v="11"/>
    <x v="11"/>
    <x v="0"/>
    <s v=""/>
    <s v=""/>
    <n v="907"/>
    <s v="-907"/>
    <x v="0"/>
    <x v="0"/>
    <x v="0"/>
    <x v="375"/>
    <x v="9"/>
    <s v="專案名稱"/>
    <s v=""/>
    <s v=""/>
    <x v="0"/>
    <x v="313"/>
    <m/>
    <s v="^()$"/>
    <n v="9"/>
    <x v="0"/>
    <x v="4"/>
    <x v="0"/>
    <x v="0"/>
    <x v="1"/>
    <x v="1"/>
    <b v="0"/>
    <x v="0"/>
    <x v="1"/>
    <n v="0"/>
    <x v="0"/>
    <b v="0"/>
    <b v="0"/>
    <b v="0"/>
    <b v="0"/>
    <b v="0"/>
    <b v="0"/>
    <b v="0"/>
    <b v="0"/>
    <b v="0"/>
    <b v="0"/>
    <b v="0"/>
    <x v="1"/>
    <x v="1"/>
    <n v="0"/>
    <x v="2"/>
    <x v="0"/>
  </r>
  <r>
    <m/>
    <s v="QAM"/>
    <x v="13"/>
    <x v="300"/>
    <x v="180"/>
    <x v="1"/>
    <x v="298"/>
    <s v="事業處"/>
    <x v="2"/>
    <m/>
    <m/>
    <s v="General"/>
    <x v="2"/>
    <m/>
    <x v="20"/>
    <s v="QAM"/>
    <x v="9"/>
    <x v="6"/>
    <x v="0"/>
    <x v="0"/>
    <s v="INT_MFG_QUANTITY_BY_MONTH"/>
    <s v="BU_CODE"/>
    <m/>
    <m/>
    <m/>
    <m/>
    <m/>
    <m/>
    <m/>
    <m/>
    <m/>
    <m/>
    <m/>
    <m/>
    <m/>
    <m/>
    <m/>
    <m/>
    <m/>
    <m/>
    <s v="資料清單"/>
    <x v="18"/>
    <x v="19"/>
    <x v="314"/>
    <x v="13"/>
    <s v="IEC_STD_V10 &gt;&gt; Data Standard &gt;&gt; QAM"/>
    <s v="BU Code"/>
    <x v="180"/>
    <x v="1"/>
    <x v="0"/>
    <x v="298"/>
    <x v="9"/>
    <s v="IEC_STD_V10 &gt;&gt; Common &gt;&gt; AutoMetaDataBU Code"/>
    <x v="2"/>
    <x v="0"/>
    <s v="事業處Relationship"/>
    <s v="月生產數量"/>
    <n v="343"/>
    <n v="908"/>
    <n v="0"/>
    <s v=""/>
    <n v="0"/>
    <n v="0"/>
    <n v="515"/>
    <x v="81"/>
    <s v="MFG Quantity By Month"/>
    <x v="85"/>
    <s v="IEC_STD_V10 &gt;&gt; Data Standard &gt;&gt; QAM &gt;&gt; MFG Quantity By Month"/>
    <x v="0"/>
    <s v="E.3.7.0:"/>
    <x v="19"/>
    <x v="19"/>
    <x v="811"/>
    <x v="300"/>
    <x v="180"/>
    <x v="283"/>
    <x v="0"/>
    <x v="0"/>
    <x v="0"/>
    <x v="2"/>
    <m/>
    <x v="0"/>
    <x v="2"/>
    <s v="MFG Quantity By Month_BU Code"/>
    <x v="908"/>
    <x v="2"/>
    <x v="0"/>
    <x v="6"/>
    <x v="4"/>
    <x v="0"/>
    <x v="0"/>
    <s v="INT_MFG_QUANTITY_BY_MONTH"/>
    <s v="BU_CODE"/>
    <x v="114"/>
    <x v="145"/>
    <x v="0"/>
    <n v="8"/>
    <x v="11"/>
    <x v="11"/>
    <x v="0"/>
    <s v=""/>
    <s v=""/>
    <n v="908"/>
    <s v="-908"/>
    <x v="0"/>
    <x v="0"/>
    <x v="0"/>
    <x v="180"/>
    <x v="9"/>
    <s v="事業處"/>
    <s v=""/>
    <s v=""/>
    <x v="0"/>
    <x v="314"/>
    <m/>
    <s v="^()$"/>
    <n v="9"/>
    <x v="0"/>
    <x v="4"/>
    <x v="0"/>
    <x v="0"/>
    <x v="1"/>
    <x v="1"/>
    <b v="0"/>
    <x v="0"/>
    <x v="1"/>
    <n v="0"/>
    <x v="0"/>
    <b v="0"/>
    <b v="0"/>
    <b v="0"/>
    <b v="0"/>
    <b v="1"/>
    <b v="0"/>
    <b v="0"/>
    <b v="0"/>
    <b v="0"/>
    <b v="0"/>
    <b v="0"/>
    <x v="0"/>
    <x v="2"/>
    <n v="0"/>
    <x v="1"/>
    <x v="0"/>
  </r>
  <r>
    <m/>
    <s v="QAM"/>
    <x v="13"/>
    <x v="380"/>
    <x v="383"/>
    <x v="83"/>
    <x v="375"/>
    <s v="客戶名稱"/>
    <x v="2"/>
    <s v="Customer_Customer Name-SAP"/>
    <m/>
    <s v="General"/>
    <x v="2"/>
    <m/>
    <x v="20"/>
    <s v="QAM"/>
    <x v="9"/>
    <x v="6"/>
    <x v="0"/>
    <x v="0"/>
    <s v="INT_MFG_QUANTITY_BY_MONTH"/>
    <s v="CUSTOMER_NAME"/>
    <m/>
    <m/>
    <m/>
    <m/>
    <m/>
    <m/>
    <m/>
    <m/>
    <m/>
    <m/>
    <m/>
    <m/>
    <m/>
    <m/>
    <m/>
    <m/>
    <m/>
    <m/>
    <s v="資料清單"/>
    <x v="18"/>
    <x v="20"/>
    <x v="325"/>
    <x v="13"/>
    <s v="IEC_STD_V10 &gt;&gt; Data Standard &gt;&gt; QAM"/>
    <s v="Customer Name"/>
    <x v="383"/>
    <x v="83"/>
    <x v="0"/>
    <x v="375"/>
    <x v="9"/>
    <s v="IEC_STD_V10 &gt;&gt; Common &gt;&gt; AutoMetaDataCustomer Name"/>
    <x v="2"/>
    <x v="0"/>
    <s v="客戶名稱Relationship"/>
    <s v="月生產數量"/>
    <n v="904"/>
    <n v="908"/>
    <n v="0"/>
    <s v=""/>
    <n v="0"/>
    <e v="#N/A"/>
    <e v="#N/A"/>
    <x v="204"/>
    <s v="MFG Quantity By Month"/>
    <x v="85"/>
    <s v="IEC_STD_V10 &gt;&gt; Data Standard &gt;&gt; QAM &gt;&gt; MFG Quantity By Month"/>
    <x v="0"/>
    <s v="E.3.7.0:"/>
    <x v="20"/>
    <x v="20"/>
    <x v="812"/>
    <x v="380"/>
    <x v="383"/>
    <x v="370"/>
    <x v="0"/>
    <x v="0"/>
    <x v="0"/>
    <x v="2"/>
    <m/>
    <x v="0"/>
    <x v="2"/>
    <s v="MFG Quantity By Month_Customer Name"/>
    <x v="909"/>
    <x v="2"/>
    <x v="0"/>
    <x v="6"/>
    <x v="4"/>
    <x v="0"/>
    <x v="0"/>
    <s v="INT_MFG_QUANTITY_BY_MONTH"/>
    <s v="CUSTOMER_NAME"/>
    <x v="114"/>
    <x v="312"/>
    <x v="0"/>
    <n v="8"/>
    <x v="11"/>
    <x v="11"/>
    <x v="3"/>
    <s v=""/>
    <s v=""/>
    <n v="909"/>
    <s v="-909"/>
    <x v="0"/>
    <x v="0"/>
    <x v="0"/>
    <x v="383"/>
    <x v="9"/>
    <s v="客戶名稱"/>
    <s v=""/>
    <s v=""/>
    <x v="0"/>
    <x v="325"/>
    <m/>
    <s v="^()$"/>
    <n v="9"/>
    <x v="0"/>
    <x v="4"/>
    <x v="0"/>
    <x v="0"/>
    <x v="1"/>
    <x v="1"/>
    <b v="0"/>
    <x v="0"/>
    <x v="1"/>
    <n v="0"/>
    <x v="0"/>
    <b v="0"/>
    <b v="0"/>
    <b v="0"/>
    <b v="0"/>
    <b v="1"/>
    <b v="0"/>
    <b v="0"/>
    <b v="0"/>
    <b v="1"/>
    <b v="0"/>
    <b v="0"/>
    <x v="0"/>
    <x v="6"/>
    <n v="1"/>
    <x v="12"/>
    <x v="0"/>
  </r>
  <r>
    <m/>
    <s v="QAM"/>
    <x v="13"/>
    <x v="187"/>
    <x v="187"/>
    <x v="1"/>
    <x v="367"/>
    <s v="客戶專案名稱"/>
    <x v="2"/>
    <m/>
    <m/>
    <s v="General"/>
    <x v="1"/>
    <m/>
    <x v="20"/>
    <s v="QAM"/>
    <x v="9"/>
    <x v="6"/>
    <x v="0"/>
    <x v="0"/>
    <s v="INT_MFG_QUANTITY_BY_MONTH"/>
    <s v="CUSTOMER_PROJECT_NAME"/>
    <m/>
    <m/>
    <m/>
    <m/>
    <m/>
    <m/>
    <m/>
    <m/>
    <m/>
    <m/>
    <m/>
    <m/>
    <m/>
    <m/>
    <m/>
    <m/>
    <m/>
    <m/>
    <s v="資料清單"/>
    <x v="18"/>
    <x v="21"/>
    <x v="315"/>
    <x v="13"/>
    <s v="IEC_STD_V10 &gt;&gt; Data Standard &gt;&gt; QAM"/>
    <s v="Customer Project Name"/>
    <x v="187"/>
    <x v="1"/>
    <x v="0"/>
    <x v="367"/>
    <x v="9"/>
    <s v="IEC_STD_V10 &gt;&gt; Common &gt;&gt; AutoMetaDataCustomer Project Name"/>
    <x v="2"/>
    <x v="0"/>
    <s v="客戶專案名稱Relationship"/>
    <s v="月生產數量"/>
    <n v="350"/>
    <n v="908"/>
    <n v="0"/>
    <s v=""/>
    <n v="0"/>
    <n v="0"/>
    <n v="949"/>
    <x v="88"/>
    <s v="MFG Quantity By Month"/>
    <x v="85"/>
    <s v="IEC_STD_V10 &gt;&gt; Data Standard &gt;&gt; QAM &gt;&gt; MFG Quantity By Month"/>
    <x v="0"/>
    <s v="E.3.7.0:"/>
    <x v="21"/>
    <x v="21"/>
    <x v="813"/>
    <x v="187"/>
    <x v="187"/>
    <x v="376"/>
    <x v="0"/>
    <x v="0"/>
    <x v="0"/>
    <x v="1"/>
    <m/>
    <x v="0"/>
    <x v="2"/>
    <s v="MFG Quantity By Month_Customer Project Name"/>
    <x v="910"/>
    <x v="2"/>
    <x v="0"/>
    <x v="6"/>
    <x v="4"/>
    <x v="0"/>
    <x v="0"/>
    <s v="INT_MFG_QUANTITY_BY_MONTH"/>
    <s v="CUSTOMER_PROJECT_NAME"/>
    <x v="114"/>
    <x v="152"/>
    <x v="0"/>
    <n v="8"/>
    <x v="11"/>
    <x v="11"/>
    <x v="0"/>
    <s v=""/>
    <s v=""/>
    <n v="910"/>
    <s v="-910"/>
    <x v="0"/>
    <x v="0"/>
    <x v="0"/>
    <x v="187"/>
    <x v="9"/>
    <s v="客戶專案名稱"/>
    <s v=""/>
    <s v=""/>
    <x v="0"/>
    <x v="315"/>
    <m/>
    <s v="^()$"/>
    <n v="9"/>
    <x v="0"/>
    <x v="4"/>
    <x v="0"/>
    <x v="0"/>
    <x v="1"/>
    <x v="1"/>
    <b v="0"/>
    <x v="0"/>
    <x v="1"/>
    <n v="0"/>
    <x v="0"/>
    <b v="0"/>
    <b v="0"/>
    <b v="0"/>
    <b v="0"/>
    <b v="0"/>
    <b v="0"/>
    <b v="0"/>
    <b v="0"/>
    <b v="0"/>
    <b v="0"/>
    <b v="0"/>
    <x v="1"/>
    <x v="1"/>
    <n v="0"/>
    <x v="28"/>
    <x v="0"/>
  </r>
  <r>
    <m/>
    <s v="QAM"/>
    <x v="13"/>
    <x v="378"/>
    <x v="381"/>
    <x v="1"/>
    <x v="373"/>
    <s v="產品類別"/>
    <x v="2"/>
    <m/>
    <m/>
    <s v="General"/>
    <x v="2"/>
    <m/>
    <x v="20"/>
    <s v="QAM"/>
    <x v="9"/>
    <x v="6"/>
    <x v="0"/>
    <x v="0"/>
    <s v="INT_MFG_QUANTITY_BY_MONTH"/>
    <s v="PRODUCT_TYPE"/>
    <m/>
    <m/>
    <m/>
    <m/>
    <m/>
    <m/>
    <m/>
    <m/>
    <m/>
    <m/>
    <m/>
    <m/>
    <m/>
    <m/>
    <m/>
    <m/>
    <m/>
    <m/>
    <s v="資料清單"/>
    <x v="18"/>
    <x v="22"/>
    <x v="321"/>
    <x v="13"/>
    <s v="IEC_STD_V10 &gt;&gt; Data Standard &gt;&gt; QAM"/>
    <s v="Product Type"/>
    <x v="381"/>
    <x v="1"/>
    <x v="0"/>
    <x v="373"/>
    <x v="9"/>
    <s v="IEC_STD_V10 &gt;&gt; Common &gt;&gt; AutoMetaDataProduct Type"/>
    <x v="2"/>
    <x v="0"/>
    <s v="產品類別Relationship"/>
    <s v="月生產數量"/>
    <n v="900"/>
    <n v="908"/>
    <n v="0"/>
    <s v=""/>
    <n v="0"/>
    <n v="0"/>
    <n v="953"/>
    <x v="203"/>
    <s v="MFG Quantity By Month"/>
    <x v="85"/>
    <s v="IEC_STD_V10 &gt;&gt; Data Standard &gt;&gt; QAM &gt;&gt; MFG Quantity By Month"/>
    <x v="0"/>
    <s v="E.3.7.0:"/>
    <x v="22"/>
    <x v="22"/>
    <x v="814"/>
    <x v="378"/>
    <x v="381"/>
    <x v="366"/>
    <x v="0"/>
    <x v="0"/>
    <x v="0"/>
    <x v="2"/>
    <m/>
    <x v="0"/>
    <x v="2"/>
    <s v="MFG Quantity By Month_Product Type"/>
    <x v="911"/>
    <x v="2"/>
    <x v="0"/>
    <x v="6"/>
    <x v="4"/>
    <x v="0"/>
    <x v="0"/>
    <s v="INT_MFG_QUANTITY_BY_MONTH"/>
    <s v="PRODUCT_TYPE"/>
    <x v="114"/>
    <x v="310"/>
    <x v="0"/>
    <n v="8"/>
    <x v="11"/>
    <x v="11"/>
    <x v="0"/>
    <s v=""/>
    <s v=""/>
    <n v="911"/>
    <s v="-911"/>
    <x v="0"/>
    <x v="0"/>
    <x v="0"/>
    <x v="381"/>
    <x v="9"/>
    <s v="產品類別"/>
    <s v=""/>
    <s v=""/>
    <x v="0"/>
    <x v="321"/>
    <m/>
    <s v="^()$"/>
    <n v="9"/>
    <x v="0"/>
    <x v="4"/>
    <x v="0"/>
    <x v="0"/>
    <x v="1"/>
    <x v="1"/>
    <b v="0"/>
    <x v="0"/>
    <x v="1"/>
    <n v="0"/>
    <x v="0"/>
    <b v="0"/>
    <b v="0"/>
    <b v="0"/>
    <b v="0"/>
    <b v="1"/>
    <b v="0"/>
    <b v="0"/>
    <b v="0"/>
    <b v="0"/>
    <b v="0"/>
    <b v="0"/>
    <x v="0"/>
    <x v="2"/>
    <n v="0"/>
    <x v="2"/>
    <x v="0"/>
  </r>
  <r>
    <m/>
    <s v="QAM"/>
    <x v="13"/>
    <x v="185"/>
    <x v="185"/>
    <x v="1"/>
    <x v="190"/>
    <s v="產品世代"/>
    <x v="2"/>
    <m/>
    <m/>
    <s v="General"/>
    <x v="11"/>
    <m/>
    <x v="20"/>
    <s v="QAM"/>
    <x v="9"/>
    <x v="6"/>
    <x v="0"/>
    <x v="0"/>
    <s v="INT_MFG_QUANTITY_BY_MONTH"/>
    <s v="PRODUCT_GENERATION"/>
    <m/>
    <m/>
    <m/>
    <m/>
    <m/>
    <m/>
    <m/>
    <m/>
    <m/>
    <m/>
    <m/>
    <m/>
    <m/>
    <m/>
    <m/>
    <m/>
    <m/>
    <m/>
    <s v="資料清單"/>
    <x v="18"/>
    <x v="23"/>
    <x v="322"/>
    <x v="13"/>
    <s v="IEC_STD_V10 &gt;&gt; Data Standard &gt;&gt; QAM"/>
    <s v="Product Generation"/>
    <x v="185"/>
    <x v="1"/>
    <x v="0"/>
    <x v="190"/>
    <x v="9"/>
    <s v="IEC_STD_V10 &gt;&gt; Common &gt;&gt; AutoMetaDataProduct Generation"/>
    <x v="2"/>
    <x v="0"/>
    <s v="產品世代Relationship"/>
    <s v="月生產數量"/>
    <n v="348"/>
    <n v="908"/>
    <n v="0"/>
    <s v=""/>
    <n v="0"/>
    <n v="0"/>
    <n v="951"/>
    <x v="86"/>
    <s v="MFG Quantity By Month"/>
    <x v="85"/>
    <s v="IEC_STD_V10 &gt;&gt; Data Standard &gt;&gt; QAM &gt;&gt; MFG Quantity By Month"/>
    <x v="0"/>
    <s v="E.3.7.0:"/>
    <x v="23"/>
    <x v="23"/>
    <x v="815"/>
    <x v="185"/>
    <x v="185"/>
    <x v="367"/>
    <x v="0"/>
    <x v="0"/>
    <x v="0"/>
    <x v="9"/>
    <m/>
    <x v="0"/>
    <x v="2"/>
    <s v="MFG Quantity By Month_Product Generation"/>
    <x v="912"/>
    <x v="2"/>
    <x v="0"/>
    <x v="6"/>
    <x v="4"/>
    <x v="0"/>
    <x v="0"/>
    <s v="INT_MFG_QUANTITY_BY_MONTH"/>
    <s v="PRODUCT_GENERATION"/>
    <x v="114"/>
    <x v="150"/>
    <x v="0"/>
    <n v="8"/>
    <x v="11"/>
    <x v="11"/>
    <x v="0"/>
    <s v=""/>
    <s v=""/>
    <n v="912"/>
    <s v="-912"/>
    <x v="0"/>
    <x v="0"/>
    <x v="0"/>
    <x v="185"/>
    <x v="9"/>
    <s v="產品世代"/>
    <s v=""/>
    <s v=""/>
    <x v="0"/>
    <x v="322"/>
    <m/>
    <s v="^()$"/>
    <n v="9"/>
    <x v="0"/>
    <x v="4"/>
    <x v="0"/>
    <x v="0"/>
    <x v="1"/>
    <x v="1"/>
    <b v="0"/>
    <x v="0"/>
    <x v="1"/>
    <n v="0"/>
    <x v="0"/>
    <b v="0"/>
    <b v="0"/>
    <b v="0"/>
    <b v="0"/>
    <b v="0"/>
    <b v="0"/>
    <b v="0"/>
    <b v="0"/>
    <b v="1"/>
    <b v="0"/>
    <b v="0"/>
    <x v="0"/>
    <x v="5"/>
    <n v="1"/>
    <x v="33"/>
    <x v="0"/>
  </r>
  <r>
    <m/>
    <s v="QAM"/>
    <x v="13"/>
    <x v="184"/>
    <x v="184"/>
    <x v="1"/>
    <x v="189"/>
    <s v="產品系列"/>
    <x v="2"/>
    <m/>
    <m/>
    <s v="General"/>
    <x v="11"/>
    <m/>
    <x v="20"/>
    <s v="QAM"/>
    <x v="9"/>
    <x v="6"/>
    <x v="0"/>
    <x v="0"/>
    <s v="INT_MFG_QUANTITY_BY_MONTH"/>
    <s v="PRODUCT_FAMILY"/>
    <m/>
    <m/>
    <m/>
    <m/>
    <m/>
    <m/>
    <m/>
    <m/>
    <m/>
    <m/>
    <m/>
    <m/>
    <m/>
    <m/>
    <m/>
    <m/>
    <m/>
    <m/>
    <s v="資料清單"/>
    <x v="18"/>
    <x v="24"/>
    <x v="323"/>
    <x v="13"/>
    <s v="IEC_STD_V10 &gt;&gt; Data Standard &gt;&gt; QAM"/>
    <s v="Product Family"/>
    <x v="184"/>
    <x v="1"/>
    <x v="0"/>
    <x v="189"/>
    <x v="9"/>
    <s v="IEC_STD_V10 &gt;&gt; Common &gt;&gt; AutoMetaDataProduct Family"/>
    <x v="2"/>
    <x v="0"/>
    <s v="產品系列Relationship"/>
    <s v="月生產數量"/>
    <n v="347"/>
    <n v="908"/>
    <n v="0"/>
    <s v=""/>
    <n v="0"/>
    <n v="0"/>
    <n v="950"/>
    <x v="85"/>
    <s v="MFG Quantity By Month"/>
    <x v="85"/>
    <s v="IEC_STD_V10 &gt;&gt; Data Standard &gt;&gt; QAM &gt;&gt; MFG Quantity By Month"/>
    <x v="0"/>
    <s v="E.3.7.0:"/>
    <x v="24"/>
    <x v="24"/>
    <x v="816"/>
    <x v="184"/>
    <x v="184"/>
    <x v="368"/>
    <x v="0"/>
    <x v="0"/>
    <x v="0"/>
    <x v="9"/>
    <m/>
    <x v="0"/>
    <x v="2"/>
    <s v="MFG Quantity By Month_Product Family"/>
    <x v="913"/>
    <x v="2"/>
    <x v="0"/>
    <x v="6"/>
    <x v="4"/>
    <x v="0"/>
    <x v="0"/>
    <s v="INT_MFG_QUANTITY_BY_MONTH"/>
    <s v="PRODUCT_FAMILY"/>
    <x v="114"/>
    <x v="149"/>
    <x v="0"/>
    <n v="8"/>
    <x v="11"/>
    <x v="11"/>
    <x v="0"/>
    <s v=""/>
    <s v=""/>
    <n v="913"/>
    <s v="-913"/>
    <x v="0"/>
    <x v="0"/>
    <x v="0"/>
    <x v="184"/>
    <x v="9"/>
    <s v="產品系列"/>
    <s v=""/>
    <s v=""/>
    <x v="0"/>
    <x v="323"/>
    <m/>
    <s v="^()$"/>
    <n v="9"/>
    <x v="0"/>
    <x v="4"/>
    <x v="0"/>
    <x v="0"/>
    <x v="1"/>
    <x v="1"/>
    <b v="0"/>
    <x v="0"/>
    <x v="1"/>
    <n v="0"/>
    <x v="0"/>
    <b v="0"/>
    <b v="0"/>
    <b v="0"/>
    <b v="0"/>
    <b v="0"/>
    <b v="0"/>
    <b v="0"/>
    <b v="0"/>
    <b v="1"/>
    <b v="0"/>
    <b v="0"/>
    <x v="0"/>
    <x v="5"/>
    <n v="1"/>
    <x v="0"/>
    <x v="0"/>
  </r>
  <r>
    <m/>
    <s v="QAM"/>
    <x v="13"/>
    <x v="385"/>
    <x v="388"/>
    <x v="1"/>
    <x v="380"/>
    <s v="生產數量"/>
    <x v="1"/>
    <m/>
    <m/>
    <s v="General"/>
    <x v="4"/>
    <m/>
    <x v="20"/>
    <s v="QAM"/>
    <x v="9"/>
    <x v="6"/>
    <x v="0"/>
    <x v="0"/>
    <s v="INT_MFG_QUANTITY_BY_MONTH"/>
    <s v="MFG_QUANTITY"/>
    <m/>
    <m/>
    <m/>
    <m/>
    <m/>
    <m/>
    <m/>
    <m/>
    <m/>
    <m/>
    <m/>
    <m/>
    <m/>
    <m/>
    <m/>
    <m/>
    <m/>
    <m/>
    <s v="資料清單"/>
    <x v="18"/>
    <x v="25"/>
    <x v="330"/>
    <x v="13"/>
    <s v="IEC_STD_V10 &gt;&gt; Data Standard &gt;&gt; QAM"/>
    <s v="MFG Quantity"/>
    <x v="388"/>
    <x v="1"/>
    <x v="0"/>
    <x v="380"/>
    <x v="9"/>
    <s v="IEC_STD_V10 &gt;&gt; Common &gt;&gt; AutoMetaDataMFG Quantity"/>
    <x v="1"/>
    <x v="0"/>
    <s v="生產數量Property"/>
    <s v="月生產數量"/>
    <n v="916"/>
    <n v="908"/>
    <n v="0"/>
    <s v="MFG Quantity"/>
    <n v="1"/>
    <n v="0"/>
    <n v="0"/>
    <x v="0"/>
    <s v="MFG Quantity By Month"/>
    <x v="85"/>
    <s v="IEC_STD_V10 &gt;&gt; Data Standard &gt;&gt; QAM &gt;&gt; MFG Quantity By Month"/>
    <x v="0"/>
    <s v="E.3.7.0:"/>
    <x v="25"/>
    <x v="25"/>
    <x v="817"/>
    <x v="385"/>
    <x v="388"/>
    <x v="377"/>
    <x v="0"/>
    <x v="0"/>
    <x v="0"/>
    <x v="4"/>
    <m/>
    <x v="0"/>
    <x v="1"/>
    <s v="MFG Quantity By Month_MFG Quantity"/>
    <x v="914"/>
    <x v="1"/>
    <x v="0"/>
    <x v="6"/>
    <x v="4"/>
    <x v="0"/>
    <x v="0"/>
    <s v="INT_MFG_QUANTITY_BY_MONTH"/>
    <s v="MFG_QUANTITY"/>
    <x v="114"/>
    <x v="316"/>
    <x v="0"/>
    <n v="8"/>
    <x v="11"/>
    <x v="11"/>
    <x v="7"/>
    <s v=""/>
    <s v=""/>
    <n v="914"/>
    <s v="-914"/>
    <x v="0"/>
    <x v="0"/>
    <x v="0"/>
    <x v="388"/>
    <x v="9"/>
    <s v="生產數量"/>
    <s v=""/>
    <s v=""/>
    <x v="0"/>
    <x v="330"/>
    <m/>
    <s v="^()$"/>
    <n v="9"/>
    <x v="0"/>
    <x v="4"/>
    <x v="0"/>
    <x v="0"/>
    <x v="0"/>
    <x v="1"/>
    <b v="0"/>
    <x v="0"/>
    <x v="1"/>
    <n v="0"/>
    <x v="0"/>
    <b v="0"/>
    <b v="0"/>
    <b v="0"/>
    <b v="0"/>
    <b v="0"/>
    <b v="0"/>
    <b v="0"/>
    <b v="0"/>
    <b v="0"/>
    <b v="0"/>
    <b v="0"/>
    <x v="1"/>
    <x v="1"/>
    <n v="0"/>
    <x v="2"/>
    <x v="0"/>
  </r>
  <r>
    <m/>
    <s v="QAM"/>
    <x v="13"/>
    <x v="386"/>
    <x v="389"/>
    <x v="1"/>
    <x v="381"/>
    <s v="LR維修完成日期當月的月份"/>
    <x v="1"/>
    <m/>
    <m/>
    <s v="General"/>
    <x v="3"/>
    <m/>
    <x v="20"/>
    <s v="QAM"/>
    <x v="9"/>
    <x v="6"/>
    <x v="0"/>
    <x v="0"/>
    <s v="INT_MFG_QUANTITY_BY_MONTH"/>
    <s v="PRODUCTION_MONTH"/>
    <m/>
    <m/>
    <m/>
    <m/>
    <m/>
    <m/>
    <m/>
    <m/>
    <m/>
    <m/>
    <m/>
    <m/>
    <m/>
    <m/>
    <m/>
    <m/>
    <m/>
    <m/>
    <s v="資料清單"/>
    <x v="18"/>
    <x v="26"/>
    <x v="331"/>
    <x v="13"/>
    <s v="IEC_STD_V10 &gt;&gt; Data Standard &gt;&gt; QAM"/>
    <s v="Production Month"/>
    <x v="389"/>
    <x v="1"/>
    <x v="0"/>
    <x v="381"/>
    <x v="9"/>
    <s v="IEC_STD_V10 &gt;&gt; Common &gt;&gt; AutoMetaDataProduction Month"/>
    <x v="1"/>
    <x v="0"/>
    <s v="生產月份Property"/>
    <s v="月生產數量"/>
    <n v="917"/>
    <n v="908"/>
    <n v="0"/>
    <s v="Production Month"/>
    <n v="1"/>
    <n v="0"/>
    <n v="0"/>
    <x v="0"/>
    <s v="MFG Quantity By Month"/>
    <x v="85"/>
    <s v="IEC_STD_V10 &gt;&gt; Data Standard &gt;&gt; QAM &gt;&gt; MFG Quantity By Month"/>
    <x v="0"/>
    <s v="E.3.7.0:"/>
    <x v="26"/>
    <x v="26"/>
    <x v="818"/>
    <x v="386"/>
    <x v="389"/>
    <x v="378"/>
    <x v="0"/>
    <x v="0"/>
    <x v="0"/>
    <x v="3"/>
    <m/>
    <x v="0"/>
    <x v="1"/>
    <s v="MFG Quantity By Month_Production Month"/>
    <x v="915"/>
    <x v="1"/>
    <x v="0"/>
    <x v="6"/>
    <x v="4"/>
    <x v="0"/>
    <x v="0"/>
    <s v="INT_MFG_QUANTITY_BY_MONTH"/>
    <s v="PRODUCTION_MONTH"/>
    <x v="114"/>
    <x v="317"/>
    <x v="0"/>
    <n v="8"/>
    <x v="11"/>
    <x v="11"/>
    <x v="7"/>
    <s v=""/>
    <s v=""/>
    <n v="915"/>
    <s v="-915"/>
    <x v="0"/>
    <x v="0"/>
    <x v="0"/>
    <x v="389"/>
    <x v="9"/>
    <s v="生產月份"/>
    <s v=""/>
    <s v=""/>
    <x v="0"/>
    <x v="331"/>
    <m/>
    <s v="^()$"/>
    <n v="9"/>
    <x v="0"/>
    <x v="4"/>
    <x v="0"/>
    <x v="0"/>
    <x v="0"/>
    <x v="1"/>
    <b v="0"/>
    <x v="0"/>
    <x v="1"/>
    <n v="0"/>
    <x v="0"/>
    <b v="0"/>
    <b v="0"/>
    <b v="0"/>
    <b v="0"/>
    <b v="0"/>
    <b v="0"/>
    <b v="0"/>
    <b v="0"/>
    <b v="0"/>
    <b v="0"/>
    <b v="0"/>
    <x v="1"/>
    <x v="1"/>
    <n v="0"/>
    <x v="11"/>
    <x v="0"/>
  </r>
  <r>
    <m/>
    <s v="QAM"/>
    <x v="14"/>
    <x v="387"/>
    <x v="390"/>
    <x v="1"/>
    <x v="382"/>
    <s v="Line Return MD"/>
    <x v="0"/>
    <m/>
    <m/>
    <s v="General"/>
    <x v="0"/>
    <m/>
    <x v="21"/>
    <m/>
    <x v="9"/>
    <x v="6"/>
    <x v="0"/>
    <x v="0"/>
    <s v="DM_LINE_RETURN_MD"/>
    <m/>
    <m/>
    <m/>
    <m/>
    <m/>
    <m/>
    <m/>
    <m/>
    <m/>
    <m/>
    <m/>
    <m/>
    <m/>
    <m/>
    <m/>
    <m/>
    <m/>
    <m/>
    <m/>
    <s v="資料清單"/>
    <x v="19"/>
    <x v="0"/>
    <x v="332"/>
    <x v="14"/>
    <s v="IEC_STD_V10 &gt;&gt; Analytics  &gt;&gt; Dashboard &gt;&gt; 3：作業管理 &gt;&gt; 3.3：管理品質 &gt;&gt; 3.3.2 : Line/Field Return"/>
    <s v="Line Return MD"/>
    <x v="390"/>
    <x v="1"/>
    <x v="0"/>
    <x v="382"/>
    <x v="9"/>
    <s v="IEC_STD_V10 &gt;&gt; Common &gt;&gt; AutoMetaDataLine Return MD"/>
    <x v="0"/>
    <x v="0"/>
    <s v="Line Return MDConcept"/>
    <s v="Line Return MD"/>
    <n v="918"/>
    <n v="0"/>
    <n v="0"/>
    <s v=""/>
    <n v="0"/>
    <n v="0"/>
    <n v="0"/>
    <x v="0"/>
    <s v=""/>
    <x v="0"/>
    <s v=""/>
    <x v="0"/>
    <s v="E.3.7.0:"/>
    <x v="27"/>
    <x v="27"/>
    <x v="819"/>
    <x v="387"/>
    <x v="390"/>
    <x v="379"/>
    <x v="0"/>
    <x v="0"/>
    <x v="0"/>
    <x v="0"/>
    <m/>
    <x v="0"/>
    <x v="0"/>
    <s v="Line Return MD"/>
    <x v="916"/>
    <x v="0"/>
    <x v="0"/>
    <x v="6"/>
    <x v="4"/>
    <x v="0"/>
    <x v="0"/>
    <s v="DM_LINE_RETURN_MD"/>
    <s v=""/>
    <x v="115"/>
    <x v="0"/>
    <x v="0"/>
    <n v="8"/>
    <x v="11"/>
    <x v="11"/>
    <x v="7"/>
    <s v=""/>
    <s v=""/>
    <n v="916"/>
    <s v="-916"/>
    <x v="0"/>
    <x v="0"/>
    <x v="0"/>
    <x v="390"/>
    <x v="9"/>
    <s v="Line Return MD"/>
    <s v=""/>
    <s v=""/>
    <x v="0"/>
    <x v="332"/>
    <m/>
    <s v="^()$"/>
    <n v="9"/>
    <x v="0"/>
    <x v="4"/>
    <x v="0"/>
    <x v="0"/>
    <x v="0"/>
    <x v="1"/>
    <b v="0"/>
    <x v="1"/>
    <x v="0"/>
    <n v="0"/>
    <x v="0"/>
    <b v="0"/>
    <b v="0"/>
    <b v="0"/>
    <b v="0"/>
    <b v="0"/>
    <b v="0"/>
    <b v="0"/>
    <b v="0"/>
    <b v="0"/>
    <b v="0"/>
    <b v="0"/>
    <x v="1"/>
    <x v="1"/>
    <n v="0"/>
    <x v="0"/>
    <x v="0"/>
  </r>
  <r>
    <m/>
    <s v="QAM"/>
    <x v="14"/>
    <x v="300"/>
    <x v="180"/>
    <x v="1"/>
    <x v="298"/>
    <s v="事業處"/>
    <x v="3"/>
    <m/>
    <m/>
    <s v="General"/>
    <x v="2"/>
    <m/>
    <x v="21"/>
    <m/>
    <x v="9"/>
    <x v="6"/>
    <x v="0"/>
    <x v="0"/>
    <s v="DM_LINE_RETURN_MD"/>
    <s v="BU_CODE"/>
    <m/>
    <m/>
    <m/>
    <m/>
    <m/>
    <m/>
    <m/>
    <m/>
    <m/>
    <m/>
    <m/>
    <m/>
    <m/>
    <m/>
    <m/>
    <m/>
    <m/>
    <m/>
    <s v="資料清單"/>
    <x v="19"/>
    <x v="1"/>
    <x v="333"/>
    <x v="14"/>
    <s v="IEC_STD_V10 &gt;&gt; Analytics  &gt;&gt; Dashboard &gt;&gt; 3：作業管理 &gt;&gt; 3.3：管理品質 &gt;&gt; 3.3.2 : Line/Field Return"/>
    <s v="BU Code"/>
    <x v="180"/>
    <x v="1"/>
    <x v="0"/>
    <x v="298"/>
    <x v="9"/>
    <s v="IEC_STD_V10 &gt;&gt; Common &gt;&gt; AutoMetaDataBU Code"/>
    <x v="3"/>
    <x v="0"/>
    <s v="事業處Dimension"/>
    <s v="Line Return MD"/>
    <n v="343"/>
    <n v="918"/>
    <n v="0"/>
    <s v=""/>
    <n v="0"/>
    <n v="0"/>
    <n v="515"/>
    <x v="81"/>
    <s v="Line Return MD"/>
    <x v="86"/>
    <s v="IEC_STD_V10 &gt;&gt; Analytics  &gt;&gt; Dashboard &gt;&gt; 3：作業管理 &gt;&gt; 3.3：管理品質 &gt;&gt; 3.3.2 : Line/Field Return &gt;&gt; Line Return MD"/>
    <x v="0"/>
    <s v="E.3.7.0:"/>
    <x v="28"/>
    <x v="28"/>
    <x v="820"/>
    <x v="300"/>
    <x v="180"/>
    <x v="283"/>
    <x v="0"/>
    <x v="0"/>
    <x v="0"/>
    <x v="2"/>
    <m/>
    <x v="0"/>
    <x v="3"/>
    <s v="Line Return MD_BU Code"/>
    <x v="917"/>
    <x v="3"/>
    <x v="0"/>
    <x v="6"/>
    <x v="4"/>
    <x v="0"/>
    <x v="0"/>
    <s v="DM_LINE_RETURN_MD"/>
    <s v="BU_CODE"/>
    <x v="115"/>
    <x v="145"/>
    <x v="0"/>
    <n v="8"/>
    <x v="11"/>
    <x v="11"/>
    <x v="0"/>
    <s v=""/>
    <s v=""/>
    <n v="917"/>
    <s v="-917"/>
    <x v="0"/>
    <x v="0"/>
    <x v="0"/>
    <x v="180"/>
    <x v="9"/>
    <s v="事業處"/>
    <s v=""/>
    <s v=""/>
    <x v="0"/>
    <x v="333"/>
    <m/>
    <s v="^()$"/>
    <n v="9"/>
    <x v="0"/>
    <x v="4"/>
    <x v="0"/>
    <x v="0"/>
    <x v="1"/>
    <x v="1"/>
    <b v="0"/>
    <x v="1"/>
    <x v="1"/>
    <n v="0"/>
    <x v="0"/>
    <b v="0"/>
    <b v="0"/>
    <b v="0"/>
    <b v="0"/>
    <b v="1"/>
    <b v="0"/>
    <b v="0"/>
    <b v="0"/>
    <b v="0"/>
    <b v="0"/>
    <b v="0"/>
    <x v="0"/>
    <x v="2"/>
    <n v="0"/>
    <x v="1"/>
    <x v="0"/>
  </r>
  <r>
    <m/>
    <s v="QAM"/>
    <x v="14"/>
    <x v="380"/>
    <x v="383"/>
    <x v="83"/>
    <x v="375"/>
    <s v="客戶名稱"/>
    <x v="3"/>
    <s v="Customer_Customer Name-SAP"/>
    <m/>
    <s v="General"/>
    <x v="2"/>
    <m/>
    <x v="21"/>
    <m/>
    <x v="9"/>
    <x v="6"/>
    <x v="0"/>
    <x v="0"/>
    <s v="DM_LINE_RETURN_MD"/>
    <s v="CUSTOMER_NAME"/>
    <m/>
    <m/>
    <m/>
    <m/>
    <m/>
    <m/>
    <m/>
    <m/>
    <m/>
    <m/>
    <m/>
    <m/>
    <m/>
    <m/>
    <m/>
    <m/>
    <m/>
    <m/>
    <s v="資料清單"/>
    <x v="19"/>
    <x v="2"/>
    <x v="334"/>
    <x v="14"/>
    <s v="IEC_STD_V10 &gt;&gt; Analytics  &gt;&gt; Dashboard &gt;&gt; 3：作業管理 &gt;&gt; 3.3：管理品質 &gt;&gt; 3.3.2 : Line/Field Return"/>
    <s v="Customer Name"/>
    <x v="383"/>
    <x v="83"/>
    <x v="0"/>
    <x v="375"/>
    <x v="9"/>
    <s v="IEC_STD_V10 &gt;&gt; Common &gt;&gt; AutoMetaDataCustomer Name"/>
    <x v="3"/>
    <x v="0"/>
    <s v="客戶名稱Dimension"/>
    <s v="Line Return MD"/>
    <n v="904"/>
    <n v="918"/>
    <n v="0"/>
    <s v=""/>
    <n v="0"/>
    <e v="#N/A"/>
    <e v="#N/A"/>
    <x v="204"/>
    <s v="Line Return MD"/>
    <x v="86"/>
    <s v="IEC_STD_V10 &gt;&gt; Analytics  &gt;&gt; Dashboard &gt;&gt; 3：作業管理 &gt;&gt; 3.3：管理品質 &gt;&gt; 3.3.2 : Line/Field Return &gt;&gt; Line Return MD"/>
    <x v="0"/>
    <s v="E.3.7.0:"/>
    <x v="29"/>
    <x v="29"/>
    <x v="821"/>
    <x v="380"/>
    <x v="383"/>
    <x v="370"/>
    <x v="0"/>
    <x v="0"/>
    <x v="0"/>
    <x v="2"/>
    <m/>
    <x v="0"/>
    <x v="3"/>
    <s v="Line Return MD_Customer Name"/>
    <x v="918"/>
    <x v="3"/>
    <x v="0"/>
    <x v="6"/>
    <x v="4"/>
    <x v="0"/>
    <x v="0"/>
    <s v="DM_LINE_RETURN_MD"/>
    <s v="CUSTOMER_NAME"/>
    <x v="115"/>
    <x v="312"/>
    <x v="0"/>
    <n v="8"/>
    <x v="11"/>
    <x v="11"/>
    <x v="3"/>
    <s v=""/>
    <s v=""/>
    <n v="918"/>
    <s v="-918"/>
    <x v="0"/>
    <x v="0"/>
    <x v="0"/>
    <x v="383"/>
    <x v="9"/>
    <s v="客戶名稱"/>
    <s v=""/>
    <s v=""/>
    <x v="0"/>
    <x v="334"/>
    <m/>
    <s v="^()$"/>
    <n v="9"/>
    <x v="0"/>
    <x v="4"/>
    <x v="0"/>
    <x v="0"/>
    <x v="1"/>
    <x v="1"/>
    <b v="0"/>
    <x v="1"/>
    <x v="1"/>
    <n v="0"/>
    <x v="0"/>
    <b v="0"/>
    <b v="0"/>
    <b v="0"/>
    <b v="0"/>
    <b v="1"/>
    <b v="0"/>
    <b v="0"/>
    <b v="0"/>
    <b v="1"/>
    <b v="0"/>
    <b v="0"/>
    <x v="0"/>
    <x v="6"/>
    <n v="1"/>
    <x v="12"/>
    <x v="0"/>
  </r>
  <r>
    <m/>
    <s v="QAM"/>
    <x v="14"/>
    <x v="187"/>
    <x v="187"/>
    <x v="205"/>
    <x v="367"/>
    <s v="客戶專案名稱"/>
    <x v="3"/>
    <m/>
    <m/>
    <s v="General"/>
    <x v="2"/>
    <m/>
    <x v="21"/>
    <m/>
    <x v="9"/>
    <x v="6"/>
    <x v="0"/>
    <x v="0"/>
    <s v="DM_LINE_RETURN_MD"/>
    <s v="CUSTOMER_PROJECT_NAME"/>
    <m/>
    <m/>
    <m/>
    <m/>
    <m/>
    <m/>
    <m/>
    <m/>
    <m/>
    <m/>
    <m/>
    <m/>
    <m/>
    <m/>
    <m/>
    <m/>
    <m/>
    <m/>
    <s v="資料清單"/>
    <x v="19"/>
    <x v="3"/>
    <x v="335"/>
    <x v="14"/>
    <s v="IEC_STD_V10 &gt;&gt; Analytics  &gt;&gt; Dashboard &gt;&gt; 3：作業管理 &gt;&gt; 3.3：管理品質 &gt;&gt; 3.3.2 : Line/Field Return"/>
    <s v="Customer Project Name"/>
    <x v="187"/>
    <x v="205"/>
    <x v="0"/>
    <x v="367"/>
    <x v="9"/>
    <s v="IEC_STD_V10 &gt;&gt; Common &gt;&gt; AutoMetaDataCustomer Project Name"/>
    <x v="3"/>
    <x v="0"/>
    <s v="客戶專案名稱Dimension"/>
    <s v="Line Return MD"/>
    <n v="350"/>
    <n v="918"/>
    <n v="0"/>
    <s v=""/>
    <n v="0"/>
    <n v="0"/>
    <n v="949"/>
    <x v="88"/>
    <s v="Line Return MD"/>
    <x v="86"/>
    <s v="IEC_STD_V10 &gt;&gt; Analytics  &gt;&gt; Dashboard &gt;&gt; 3：作業管理 &gt;&gt; 3.3：管理品質 &gt;&gt; 3.3.2 : Line/Field Return &gt;&gt; Line Return MD"/>
    <x v="0"/>
    <s v="E.3.7.0:"/>
    <x v="30"/>
    <x v="30"/>
    <x v="822"/>
    <x v="187"/>
    <x v="187"/>
    <x v="376"/>
    <x v="0"/>
    <x v="0"/>
    <x v="0"/>
    <x v="2"/>
    <m/>
    <x v="0"/>
    <x v="3"/>
    <s v="Line Return MD_Customer Project Name"/>
    <x v="919"/>
    <x v="3"/>
    <x v="0"/>
    <x v="6"/>
    <x v="4"/>
    <x v="0"/>
    <x v="0"/>
    <s v="DM_LINE_RETURN_MD"/>
    <s v="CUSTOMER_PROJECT_NAME"/>
    <x v="115"/>
    <x v="152"/>
    <x v="0"/>
    <n v="8"/>
    <x v="11"/>
    <x v="11"/>
    <x v="0"/>
    <s v=""/>
    <s v=""/>
    <n v="919"/>
    <s v="-919"/>
    <x v="0"/>
    <x v="0"/>
    <x v="0"/>
    <x v="187"/>
    <x v="9"/>
    <s v="客戶專案名稱"/>
    <s v=""/>
    <s v=""/>
    <x v="0"/>
    <x v="335"/>
    <m/>
    <s v="^()$"/>
    <n v="9"/>
    <x v="0"/>
    <x v="4"/>
    <x v="0"/>
    <x v="0"/>
    <x v="1"/>
    <x v="1"/>
    <b v="0"/>
    <x v="1"/>
    <x v="1"/>
    <n v="0"/>
    <x v="0"/>
    <b v="0"/>
    <b v="0"/>
    <b v="0"/>
    <b v="0"/>
    <b v="0"/>
    <b v="0"/>
    <b v="0"/>
    <b v="0"/>
    <b v="1"/>
    <b v="0"/>
    <b v="0"/>
    <x v="0"/>
    <x v="5"/>
    <n v="1"/>
    <x v="28"/>
    <x v="0"/>
  </r>
  <r>
    <m/>
    <s v="QAM"/>
    <x v="14"/>
    <x v="372"/>
    <x v="375"/>
    <x v="1"/>
    <x v="366"/>
    <s v="專案名稱"/>
    <x v="3"/>
    <m/>
    <m/>
    <s v="General"/>
    <x v="2"/>
    <m/>
    <x v="21"/>
    <m/>
    <x v="9"/>
    <x v="6"/>
    <x v="0"/>
    <x v="0"/>
    <s v="DM_LINE_RETURN_MD"/>
    <s v="PROJECT_NAME"/>
    <m/>
    <m/>
    <m/>
    <m/>
    <m/>
    <m/>
    <m/>
    <m/>
    <m/>
    <m/>
    <m/>
    <m/>
    <m/>
    <m/>
    <m/>
    <m/>
    <m/>
    <m/>
    <s v="資料清單"/>
    <x v="19"/>
    <x v="4"/>
    <x v="336"/>
    <x v="14"/>
    <s v="IEC_STD_V10 &gt;&gt; Analytics  &gt;&gt; Dashboard &gt;&gt; 3：作業管理 &gt;&gt; 3.3：管理品質 &gt;&gt; 3.3.2 : Line/Field Return"/>
    <s v="Project Name"/>
    <x v="375"/>
    <x v="1"/>
    <x v="0"/>
    <x v="366"/>
    <x v="9"/>
    <s v="IEC_STD_V10 &gt;&gt; Common &gt;&gt; AutoMetaDataProject Name"/>
    <x v="3"/>
    <x v="0"/>
    <s v="專案名稱Dimension"/>
    <s v="Line Return MD"/>
    <n v="892"/>
    <n v="918"/>
    <n v="0"/>
    <s v=""/>
    <n v="0"/>
    <n v="0"/>
    <n v="947"/>
    <x v="201"/>
    <s v="Line Return MD"/>
    <x v="86"/>
    <s v="IEC_STD_V10 &gt;&gt; Analytics  &gt;&gt; Dashboard &gt;&gt; 3：作業管理 &gt;&gt; 3.3：管理品質 &gt;&gt; 3.3.2 : Line/Field Return &gt;&gt; Line Return MD"/>
    <x v="0"/>
    <s v="E.3.7.0:"/>
    <x v="31"/>
    <x v="31"/>
    <x v="823"/>
    <x v="372"/>
    <x v="375"/>
    <x v="375"/>
    <x v="0"/>
    <x v="0"/>
    <x v="0"/>
    <x v="2"/>
    <m/>
    <x v="0"/>
    <x v="3"/>
    <s v="Line Return MD_Project Name"/>
    <x v="920"/>
    <x v="3"/>
    <x v="0"/>
    <x v="6"/>
    <x v="4"/>
    <x v="0"/>
    <x v="0"/>
    <s v="DM_LINE_RETURN_MD"/>
    <s v="PROJECT_NAME"/>
    <x v="115"/>
    <x v="304"/>
    <x v="0"/>
    <n v="8"/>
    <x v="11"/>
    <x v="11"/>
    <x v="0"/>
    <s v=""/>
    <s v=""/>
    <n v="920"/>
    <s v="-920"/>
    <x v="0"/>
    <x v="0"/>
    <x v="0"/>
    <x v="375"/>
    <x v="9"/>
    <s v="專案名稱"/>
    <s v=""/>
    <s v=""/>
    <x v="0"/>
    <x v="336"/>
    <m/>
    <s v="^()$"/>
    <n v="9"/>
    <x v="0"/>
    <x v="4"/>
    <x v="0"/>
    <x v="0"/>
    <x v="1"/>
    <x v="1"/>
    <b v="0"/>
    <x v="1"/>
    <x v="1"/>
    <n v="0"/>
    <x v="0"/>
    <b v="0"/>
    <b v="0"/>
    <b v="0"/>
    <b v="0"/>
    <b v="0"/>
    <b v="0"/>
    <b v="0"/>
    <b v="0"/>
    <b v="1"/>
    <b v="0"/>
    <b v="0"/>
    <x v="0"/>
    <x v="5"/>
    <n v="1"/>
    <x v="2"/>
    <x v="0"/>
  </r>
  <r>
    <m/>
    <s v="QAM"/>
    <x v="14"/>
    <x v="184"/>
    <x v="184"/>
    <x v="1"/>
    <x v="189"/>
    <s v="產品系列"/>
    <x v="3"/>
    <m/>
    <m/>
    <s v="General"/>
    <x v="2"/>
    <m/>
    <x v="21"/>
    <m/>
    <x v="9"/>
    <x v="6"/>
    <x v="0"/>
    <x v="0"/>
    <s v="DM_LINE_RETURN_MD"/>
    <s v="PRODUCT_FAMILY"/>
    <m/>
    <m/>
    <m/>
    <m/>
    <m/>
    <m/>
    <m/>
    <m/>
    <m/>
    <m/>
    <m/>
    <m/>
    <m/>
    <m/>
    <m/>
    <m/>
    <m/>
    <m/>
    <s v="資料清單"/>
    <x v="19"/>
    <x v="5"/>
    <x v="337"/>
    <x v="14"/>
    <s v="IEC_STD_V10 &gt;&gt; Analytics  &gt;&gt; Dashboard &gt;&gt; 3：作業管理 &gt;&gt; 3.3：管理品質 &gt;&gt; 3.3.2 : Line/Field Return"/>
    <s v="Product Family"/>
    <x v="184"/>
    <x v="1"/>
    <x v="0"/>
    <x v="189"/>
    <x v="9"/>
    <s v="IEC_STD_V10 &gt;&gt; Common &gt;&gt; AutoMetaDataProduct Family"/>
    <x v="3"/>
    <x v="0"/>
    <s v="產品系列Dimension"/>
    <s v="Line Return MD"/>
    <n v="347"/>
    <n v="918"/>
    <n v="0"/>
    <s v=""/>
    <n v="0"/>
    <n v="0"/>
    <n v="950"/>
    <x v="85"/>
    <s v="Line Return MD"/>
    <x v="86"/>
    <s v="IEC_STD_V10 &gt;&gt; Analytics  &gt;&gt; Dashboard &gt;&gt; 3：作業管理 &gt;&gt; 3.3：管理品質 &gt;&gt; 3.3.2 : Line/Field Return &gt;&gt; Line Return MD"/>
    <x v="0"/>
    <s v="E.3.7.0:"/>
    <x v="32"/>
    <x v="32"/>
    <x v="824"/>
    <x v="184"/>
    <x v="184"/>
    <x v="368"/>
    <x v="0"/>
    <x v="0"/>
    <x v="0"/>
    <x v="2"/>
    <m/>
    <x v="0"/>
    <x v="3"/>
    <s v="Line Return MD_Product Family"/>
    <x v="921"/>
    <x v="3"/>
    <x v="0"/>
    <x v="6"/>
    <x v="4"/>
    <x v="0"/>
    <x v="0"/>
    <s v="DM_LINE_RETURN_MD"/>
    <s v="PRODUCT_FAMILY"/>
    <x v="115"/>
    <x v="149"/>
    <x v="0"/>
    <n v="8"/>
    <x v="11"/>
    <x v="11"/>
    <x v="0"/>
    <s v=""/>
    <s v=""/>
    <n v="921"/>
    <s v="-921"/>
    <x v="0"/>
    <x v="0"/>
    <x v="0"/>
    <x v="184"/>
    <x v="9"/>
    <s v="產品系列"/>
    <s v=""/>
    <s v=""/>
    <x v="0"/>
    <x v="337"/>
    <m/>
    <s v="^()$"/>
    <n v="9"/>
    <x v="0"/>
    <x v="4"/>
    <x v="0"/>
    <x v="0"/>
    <x v="1"/>
    <x v="1"/>
    <b v="0"/>
    <x v="1"/>
    <x v="1"/>
    <n v="0"/>
    <x v="0"/>
    <b v="0"/>
    <b v="0"/>
    <b v="0"/>
    <b v="0"/>
    <b v="0"/>
    <b v="0"/>
    <b v="0"/>
    <b v="0"/>
    <b v="1"/>
    <b v="0"/>
    <b v="0"/>
    <x v="0"/>
    <x v="5"/>
    <n v="1"/>
    <x v="0"/>
    <x v="0"/>
  </r>
  <r>
    <m/>
    <s v="QAM"/>
    <x v="14"/>
    <x v="185"/>
    <x v="185"/>
    <x v="1"/>
    <x v="190"/>
    <s v="產品世代"/>
    <x v="3"/>
    <m/>
    <m/>
    <s v="General"/>
    <x v="2"/>
    <m/>
    <x v="21"/>
    <m/>
    <x v="9"/>
    <x v="6"/>
    <x v="0"/>
    <x v="0"/>
    <s v="DM_LINE_RETURN_MD"/>
    <s v="PRODUCT_GENERATION"/>
    <m/>
    <m/>
    <m/>
    <m/>
    <m/>
    <m/>
    <m/>
    <m/>
    <m/>
    <m/>
    <m/>
    <m/>
    <m/>
    <m/>
    <m/>
    <m/>
    <m/>
    <m/>
    <s v="資料清單"/>
    <x v="19"/>
    <x v="6"/>
    <x v="338"/>
    <x v="14"/>
    <s v="IEC_STD_V10 &gt;&gt; Analytics  &gt;&gt; Dashboard &gt;&gt; 3：作業管理 &gt;&gt; 3.3：管理品質 &gt;&gt; 3.3.2 : Line/Field Return"/>
    <s v="Product Generation"/>
    <x v="185"/>
    <x v="1"/>
    <x v="0"/>
    <x v="190"/>
    <x v="9"/>
    <s v="IEC_STD_V10 &gt;&gt; Common &gt;&gt; AutoMetaDataProduct Generation"/>
    <x v="3"/>
    <x v="0"/>
    <s v="產品世代Dimension"/>
    <s v="Line Return MD"/>
    <n v="348"/>
    <n v="918"/>
    <n v="0"/>
    <s v=""/>
    <n v="0"/>
    <n v="0"/>
    <n v="951"/>
    <x v="86"/>
    <s v="Line Return MD"/>
    <x v="86"/>
    <s v="IEC_STD_V10 &gt;&gt; Analytics  &gt;&gt; Dashboard &gt;&gt; 3：作業管理 &gt;&gt; 3.3：管理品質 &gt;&gt; 3.3.2 : Line/Field Return &gt;&gt; Line Return MD"/>
    <x v="0"/>
    <s v="E.3.7.0:"/>
    <x v="33"/>
    <x v="33"/>
    <x v="825"/>
    <x v="185"/>
    <x v="185"/>
    <x v="367"/>
    <x v="0"/>
    <x v="0"/>
    <x v="0"/>
    <x v="2"/>
    <m/>
    <x v="0"/>
    <x v="3"/>
    <s v="Line Return MD_Product Generation"/>
    <x v="922"/>
    <x v="3"/>
    <x v="0"/>
    <x v="6"/>
    <x v="4"/>
    <x v="0"/>
    <x v="0"/>
    <s v="DM_LINE_RETURN_MD"/>
    <s v="PRODUCT_GENERATION"/>
    <x v="115"/>
    <x v="150"/>
    <x v="0"/>
    <n v="8"/>
    <x v="11"/>
    <x v="11"/>
    <x v="0"/>
    <s v=""/>
    <s v=""/>
    <n v="922"/>
    <s v="-922"/>
    <x v="0"/>
    <x v="0"/>
    <x v="0"/>
    <x v="185"/>
    <x v="9"/>
    <s v="產品世代"/>
    <s v=""/>
    <s v=""/>
    <x v="0"/>
    <x v="338"/>
    <m/>
    <s v="^()$"/>
    <n v="9"/>
    <x v="0"/>
    <x v="4"/>
    <x v="0"/>
    <x v="0"/>
    <x v="1"/>
    <x v="1"/>
    <b v="0"/>
    <x v="1"/>
    <x v="1"/>
    <n v="0"/>
    <x v="0"/>
    <b v="0"/>
    <b v="0"/>
    <b v="0"/>
    <b v="0"/>
    <b v="0"/>
    <b v="0"/>
    <b v="0"/>
    <b v="0"/>
    <b v="1"/>
    <b v="0"/>
    <b v="0"/>
    <x v="0"/>
    <x v="5"/>
    <n v="1"/>
    <x v="33"/>
    <x v="0"/>
  </r>
  <r>
    <m/>
    <s v="QAM"/>
    <x v="14"/>
    <x v="388"/>
    <x v="391"/>
    <x v="1"/>
    <x v="383"/>
    <s v="退貨月份"/>
    <x v="3"/>
    <s v="Line Return Master_Receive Product date"/>
    <m/>
    <s v="General"/>
    <x v="3"/>
    <m/>
    <x v="21"/>
    <m/>
    <x v="9"/>
    <x v="6"/>
    <x v="0"/>
    <x v="0"/>
    <s v="DM_LINE_RETURN_MD"/>
    <s v="REQUEST_RMA_DATE_BY_MONTH"/>
    <m/>
    <m/>
    <m/>
    <m/>
    <m/>
    <m/>
    <m/>
    <m/>
    <m/>
    <m/>
    <m/>
    <m/>
    <m/>
    <m/>
    <m/>
    <m/>
    <m/>
    <m/>
    <s v="資料清單"/>
    <x v="19"/>
    <x v="7"/>
    <x v="339"/>
    <x v="14"/>
    <s v="IEC_STD_V10 &gt;&gt; Analytics  &gt;&gt; Dashboard &gt;&gt; 3：作業管理 &gt;&gt; 3.3：管理品質 &gt;&gt; 3.3.2 : Line/Field Return"/>
    <s v="Request RMA Date By Month"/>
    <x v="391"/>
    <x v="1"/>
    <x v="0"/>
    <x v="383"/>
    <x v="9"/>
    <s v="IEC_STD_V10 &gt;&gt; Common &gt;&gt; AutoMetaDataRequest RMA Date By Month"/>
    <x v="3"/>
    <x v="0"/>
    <s v="退貨月份Dimension"/>
    <s v="Line Return MD"/>
    <n v="925"/>
    <n v="918"/>
    <n v="0"/>
    <s v=""/>
    <n v="0"/>
    <e v="#N/A"/>
    <e v="#N/A"/>
    <x v="205"/>
    <s v="Line Return MD"/>
    <x v="86"/>
    <s v="IEC_STD_V10 &gt;&gt; Analytics  &gt;&gt; Dashboard &gt;&gt; 3：作業管理 &gt;&gt; 3.3：管理品質 &gt;&gt; 3.3.2 : Line/Field Return &gt;&gt; Line Return MD"/>
    <x v="0"/>
    <s v="E.3.7.0:"/>
    <x v="34"/>
    <x v="34"/>
    <x v="826"/>
    <x v="388"/>
    <x v="391"/>
    <x v="380"/>
    <x v="0"/>
    <x v="0"/>
    <x v="0"/>
    <x v="3"/>
    <m/>
    <x v="0"/>
    <x v="3"/>
    <s v="Line Return MD_Request RMA Date By Month"/>
    <x v="923"/>
    <x v="3"/>
    <x v="0"/>
    <x v="6"/>
    <x v="4"/>
    <x v="0"/>
    <x v="0"/>
    <s v="DM_LINE_RETURN_MD"/>
    <s v="REQUEST_RMA_DATE_BY_MONTH"/>
    <x v="115"/>
    <x v="318"/>
    <x v="0"/>
    <n v="8"/>
    <x v="11"/>
    <x v="11"/>
    <x v="3"/>
    <s v=""/>
    <s v=""/>
    <n v="923"/>
    <s v="-923"/>
    <x v="0"/>
    <x v="0"/>
    <x v="0"/>
    <x v="391"/>
    <x v="9"/>
    <s v="退貨月份"/>
    <s v=""/>
    <s v=""/>
    <x v="0"/>
    <x v="339"/>
    <m/>
    <s v="^()$"/>
    <n v="9"/>
    <x v="0"/>
    <x v="4"/>
    <x v="0"/>
    <x v="0"/>
    <x v="0"/>
    <x v="1"/>
    <b v="0"/>
    <x v="1"/>
    <x v="1"/>
    <n v="0"/>
    <x v="0"/>
    <b v="0"/>
    <b v="0"/>
    <b v="0"/>
    <b v="0"/>
    <b v="0"/>
    <b v="0"/>
    <b v="0"/>
    <b v="0"/>
    <b v="1"/>
    <b v="0"/>
    <b v="0"/>
    <x v="0"/>
    <x v="5"/>
    <n v="1"/>
    <x v="4"/>
    <x v="0"/>
  </r>
  <r>
    <m/>
    <s v="QAM"/>
    <x v="14"/>
    <x v="384"/>
    <x v="387"/>
    <x v="206"/>
    <x v="379"/>
    <s v="『收到退貨日』當月的生產總數（EOLI shipping Q’ty)按料號分"/>
    <x v="4"/>
    <s v="MFG Quantity By Month_MFG Quantity"/>
    <m/>
    <s v="General"/>
    <x v="4"/>
    <m/>
    <x v="21"/>
    <m/>
    <x v="9"/>
    <x v="6"/>
    <x v="0"/>
    <x v="0"/>
    <s v="DM_LINE_RETURN_MD"/>
    <s v="MFG_QUANTITY_BY_MONTH"/>
    <m/>
    <m/>
    <m/>
    <m/>
    <m/>
    <m/>
    <m/>
    <m/>
    <m/>
    <m/>
    <m/>
    <m/>
    <m/>
    <m/>
    <m/>
    <m/>
    <m/>
    <m/>
    <s v="資料清單"/>
    <x v="19"/>
    <x v="8"/>
    <x v="340"/>
    <x v="14"/>
    <s v="IEC_STD_V10 &gt;&gt; Analytics  &gt;&gt; Dashboard &gt;&gt; 3：作業管理 &gt;&gt; 3.3：管理品質 &gt;&gt; 3.3.2 : Line/Field Return"/>
    <s v="MFG Quantity By Month"/>
    <x v="387"/>
    <x v="206"/>
    <x v="0"/>
    <x v="379"/>
    <x v="9"/>
    <s v="IEC_STD_V10 &gt;&gt; Common &gt;&gt; AutoMetaDataMFG Quantity By Month"/>
    <x v="4"/>
    <x v="0"/>
    <s v="月生產數量Measure"/>
    <s v="Line Return MD"/>
    <n v="908"/>
    <n v="918"/>
    <n v="0"/>
    <s v=""/>
    <n v="0"/>
    <e v="#N/A"/>
    <e v="#N/A"/>
    <x v="206"/>
    <s v="Line Return MD"/>
    <x v="86"/>
    <s v="IEC_STD_V10 &gt;&gt; Analytics  &gt;&gt; Dashboard &gt;&gt; 3：作業管理 &gt;&gt; 3.3：管理品質 &gt;&gt; 3.3.2 : Line/Field Return &gt;&gt; Line Return MD"/>
    <x v="0"/>
    <s v="E.3.7.0:"/>
    <x v="35"/>
    <x v="35"/>
    <x v="827"/>
    <x v="384"/>
    <x v="387"/>
    <x v="381"/>
    <x v="0"/>
    <x v="0"/>
    <x v="0"/>
    <x v="4"/>
    <m/>
    <x v="0"/>
    <x v="4"/>
    <s v="Line Return MD_MFG Quantity By Month"/>
    <x v="924"/>
    <x v="4"/>
    <x v="0"/>
    <x v="6"/>
    <x v="4"/>
    <x v="0"/>
    <x v="0"/>
    <s v="DM_LINE_RETURN_MD"/>
    <s v="MFG_QUANTITY_BY_MONTH"/>
    <x v="115"/>
    <x v="319"/>
    <x v="0"/>
    <n v="8"/>
    <x v="11"/>
    <x v="11"/>
    <x v="3"/>
    <s v=""/>
    <s v=""/>
    <n v="924"/>
    <s v="-924"/>
    <x v="0"/>
    <x v="0"/>
    <x v="0"/>
    <x v="387"/>
    <x v="9"/>
    <s v="月生產數量"/>
    <s v=""/>
    <s v=""/>
    <x v="0"/>
    <x v="340"/>
    <m/>
    <s v="^()$"/>
    <n v="9"/>
    <x v="0"/>
    <x v="4"/>
    <x v="0"/>
    <x v="0"/>
    <x v="1"/>
    <x v="1"/>
    <b v="0"/>
    <x v="1"/>
    <x v="1"/>
    <n v="0"/>
    <x v="0"/>
    <b v="0"/>
    <b v="0"/>
    <b v="0"/>
    <b v="0"/>
    <b v="0"/>
    <b v="0"/>
    <b v="0"/>
    <b v="0"/>
    <b v="1"/>
    <b v="0"/>
    <b v="0"/>
    <x v="0"/>
    <x v="5"/>
    <n v="1"/>
    <x v="28"/>
    <x v="0"/>
  </r>
  <r>
    <m/>
    <s v="QAM"/>
    <x v="14"/>
    <x v="374"/>
    <x v="392"/>
    <x v="207"/>
    <x v="369"/>
    <s v="退貨數量"/>
    <x v="4"/>
    <s v="Line Return Master_Return Quantity"/>
    <m/>
    <s v="General"/>
    <x v="4"/>
    <m/>
    <x v="21"/>
    <m/>
    <x v="9"/>
    <x v="6"/>
    <x v="0"/>
    <x v="0"/>
    <s v="DM_LINE_RETURN_MD"/>
    <s v="RETURN_QUANTITY_BY_MONTH"/>
    <m/>
    <m/>
    <m/>
    <m/>
    <m/>
    <m/>
    <m/>
    <m/>
    <m/>
    <m/>
    <m/>
    <m/>
    <m/>
    <m/>
    <m/>
    <m/>
    <m/>
    <m/>
    <s v="資料清單"/>
    <x v="19"/>
    <x v="9"/>
    <x v="341"/>
    <x v="14"/>
    <s v="IEC_STD_V10 &gt;&gt; Analytics  &gt;&gt; Dashboard &gt;&gt; 3：作業管理 &gt;&gt; 3.3：管理品質 &gt;&gt; 3.3.2 : Line/Field Return"/>
    <s v="Return Quantity By Month"/>
    <x v="392"/>
    <x v="207"/>
    <x v="0"/>
    <x v="369"/>
    <x v="9"/>
    <s v="IEC_STD_V10 &gt;&gt; Common &gt;&gt; AutoMetaDataReturn Quantity By Month"/>
    <x v="4"/>
    <x v="0"/>
    <s v="退貨數量Measure"/>
    <s v="Line Return MD"/>
    <n v="927"/>
    <n v="918"/>
    <n v="0"/>
    <s v=""/>
    <n v="0"/>
    <e v="#N/A"/>
    <e v="#N/A"/>
    <x v="207"/>
    <s v="Line Return MD"/>
    <x v="86"/>
    <s v="IEC_STD_V10 &gt;&gt; Analytics  &gt;&gt; Dashboard &gt;&gt; 3：作業管理 &gt;&gt; 3.3：管理品質 &gt;&gt; 3.3.2 : Line/Field Return &gt;&gt; Line Return MD"/>
    <x v="0"/>
    <s v="E.3.7.0:"/>
    <x v="36"/>
    <x v="36"/>
    <x v="828"/>
    <x v="374"/>
    <x v="392"/>
    <x v="362"/>
    <x v="0"/>
    <x v="0"/>
    <x v="0"/>
    <x v="4"/>
    <m/>
    <x v="0"/>
    <x v="4"/>
    <s v="Line Return MD_Return Quantity By Month"/>
    <x v="925"/>
    <x v="4"/>
    <x v="0"/>
    <x v="6"/>
    <x v="4"/>
    <x v="0"/>
    <x v="0"/>
    <s v="DM_LINE_RETURN_MD"/>
    <s v="RETURN_QUANTITY_BY_MONTH"/>
    <x v="115"/>
    <x v="320"/>
    <x v="0"/>
    <n v="8"/>
    <x v="11"/>
    <x v="11"/>
    <x v="3"/>
    <s v=""/>
    <s v=""/>
    <n v="925"/>
    <s v="-925"/>
    <x v="0"/>
    <x v="0"/>
    <x v="0"/>
    <x v="392"/>
    <x v="9"/>
    <s v="退貨數量"/>
    <s v=""/>
    <s v=""/>
    <x v="0"/>
    <x v="341"/>
    <m/>
    <s v="^()$"/>
    <n v="9"/>
    <x v="0"/>
    <x v="4"/>
    <x v="0"/>
    <x v="0"/>
    <x v="0"/>
    <x v="1"/>
    <b v="0"/>
    <x v="1"/>
    <x v="1"/>
    <n v="0"/>
    <x v="0"/>
    <b v="0"/>
    <b v="0"/>
    <b v="0"/>
    <b v="0"/>
    <b v="1"/>
    <b v="0"/>
    <b v="0"/>
    <b v="0"/>
    <b v="1"/>
    <b v="0"/>
    <b v="0"/>
    <x v="0"/>
    <x v="6"/>
    <n v="1"/>
    <x v="9"/>
    <x v="0"/>
  </r>
  <r>
    <m/>
    <s v="QAM"/>
    <x v="14"/>
    <x v="378"/>
    <x v="381"/>
    <x v="1"/>
    <x v="373"/>
    <s v="產品類別"/>
    <x v="3"/>
    <m/>
    <m/>
    <s v="General"/>
    <x v="2"/>
    <m/>
    <x v="21"/>
    <m/>
    <x v="9"/>
    <x v="6"/>
    <x v="0"/>
    <x v="0"/>
    <s v="DM_LINE_RETURN_MD"/>
    <s v="PRODUCT_TYPE"/>
    <m/>
    <m/>
    <m/>
    <m/>
    <m/>
    <m/>
    <m/>
    <m/>
    <m/>
    <m/>
    <m/>
    <m/>
    <m/>
    <m/>
    <m/>
    <m/>
    <m/>
    <m/>
    <s v="資料清單"/>
    <x v="19"/>
    <x v="10"/>
    <x v="342"/>
    <x v="14"/>
    <s v="IEC_STD_V10 &gt;&gt; Analytics  &gt;&gt; Dashboard &gt;&gt; 3：作業管理 &gt;&gt; 3.3：管理品質 &gt;&gt; 3.3.2 : Line/Field Return"/>
    <s v="Product Type"/>
    <x v="381"/>
    <x v="1"/>
    <x v="0"/>
    <x v="373"/>
    <x v="9"/>
    <s v="IEC_STD_V10 &gt;&gt; Common &gt;&gt; AutoMetaDataProduct Type"/>
    <x v="3"/>
    <x v="0"/>
    <s v="產品類別Dimension"/>
    <s v="Line Return MD"/>
    <n v="900"/>
    <n v="918"/>
    <n v="0"/>
    <s v=""/>
    <n v="0"/>
    <n v="0"/>
    <n v="953"/>
    <x v="203"/>
    <s v="Line Return MD"/>
    <x v="86"/>
    <s v="IEC_STD_V10 &gt;&gt; Analytics  &gt;&gt; Dashboard &gt;&gt; 3：作業管理 &gt;&gt; 3.3：管理品質 &gt;&gt; 3.3.2 : Line/Field Return &gt;&gt; Line Return MD"/>
    <x v="0"/>
    <s v="E.3.7.0:"/>
    <x v="37"/>
    <x v="37"/>
    <x v="829"/>
    <x v="378"/>
    <x v="381"/>
    <x v="366"/>
    <x v="0"/>
    <x v="0"/>
    <x v="0"/>
    <x v="2"/>
    <m/>
    <x v="0"/>
    <x v="3"/>
    <s v="Line Return MD_Product Type"/>
    <x v="926"/>
    <x v="3"/>
    <x v="0"/>
    <x v="6"/>
    <x v="4"/>
    <x v="0"/>
    <x v="0"/>
    <s v="DM_LINE_RETURN_MD"/>
    <s v="PRODUCT_TYPE"/>
    <x v="115"/>
    <x v="310"/>
    <x v="0"/>
    <n v="8"/>
    <x v="11"/>
    <x v="11"/>
    <x v="0"/>
    <s v=""/>
    <s v=""/>
    <n v="926"/>
    <s v="-926"/>
    <x v="0"/>
    <x v="0"/>
    <x v="0"/>
    <x v="381"/>
    <x v="9"/>
    <s v="產品類別"/>
    <s v=""/>
    <s v=""/>
    <x v="0"/>
    <x v="342"/>
    <m/>
    <s v="^()$"/>
    <n v="9"/>
    <x v="0"/>
    <x v="4"/>
    <x v="0"/>
    <x v="0"/>
    <x v="1"/>
    <x v="1"/>
    <b v="0"/>
    <x v="1"/>
    <x v="1"/>
    <n v="0"/>
    <x v="0"/>
    <b v="0"/>
    <b v="0"/>
    <b v="0"/>
    <b v="0"/>
    <b v="1"/>
    <b v="0"/>
    <b v="0"/>
    <b v="0"/>
    <b v="0"/>
    <b v="0"/>
    <b v="0"/>
    <x v="0"/>
    <x v="2"/>
    <n v="0"/>
    <x v="2"/>
    <x v="0"/>
  </r>
  <r>
    <m/>
    <s v="QAM"/>
    <x v="14"/>
    <x v="389"/>
    <x v="393"/>
    <x v="1"/>
    <x v="384"/>
    <s v="Line Return 退貨原因分析"/>
    <x v="0"/>
    <m/>
    <m/>
    <s v="General"/>
    <x v="0"/>
    <m/>
    <x v="21"/>
    <m/>
    <x v="9"/>
    <x v="6"/>
    <x v="0"/>
    <x v="0"/>
    <s v="DM_LINE_RETURN_CAUSE_ANALYSIS"/>
    <m/>
    <m/>
    <m/>
    <m/>
    <m/>
    <m/>
    <m/>
    <m/>
    <m/>
    <m/>
    <m/>
    <m/>
    <m/>
    <m/>
    <m/>
    <m/>
    <m/>
    <m/>
    <m/>
    <s v="資料清單"/>
    <x v="19"/>
    <x v="11"/>
    <x v="343"/>
    <x v="14"/>
    <s v="IEC_STD_V10 &gt;&gt; Analytics  &gt;&gt; Dashboard &gt;&gt; 3：作業管理 &gt;&gt; 3.3：管理品質 &gt;&gt; 3.3.2 : Line/Field Return"/>
    <s v="Line Return Cause Analysis"/>
    <x v="393"/>
    <x v="1"/>
    <x v="0"/>
    <x v="384"/>
    <x v="9"/>
    <s v="IEC_STD_V10 &gt;&gt; Common &gt;&gt; AutoMetaDataLine Return Cause Analysis"/>
    <x v="0"/>
    <x v="0"/>
    <s v="Line Return 退貨原因分析Concept"/>
    <s v="Line Return 退貨原因分析"/>
    <n v="929"/>
    <n v="0"/>
    <n v="0"/>
    <s v=""/>
    <n v="0"/>
    <n v="0"/>
    <n v="0"/>
    <x v="0"/>
    <s v=""/>
    <x v="0"/>
    <s v=""/>
    <x v="0"/>
    <s v="E.3.7.0:"/>
    <x v="38"/>
    <x v="38"/>
    <x v="830"/>
    <x v="389"/>
    <x v="393"/>
    <x v="382"/>
    <x v="0"/>
    <x v="0"/>
    <x v="0"/>
    <x v="0"/>
    <m/>
    <x v="0"/>
    <x v="0"/>
    <s v="Line Return Cause Analysis"/>
    <x v="927"/>
    <x v="0"/>
    <x v="0"/>
    <x v="6"/>
    <x v="4"/>
    <x v="0"/>
    <x v="0"/>
    <s v="DM_LINE_RETURN_CAUSE_ANALYSIS"/>
    <s v=""/>
    <x v="116"/>
    <x v="0"/>
    <x v="0"/>
    <n v="8"/>
    <x v="11"/>
    <x v="11"/>
    <x v="7"/>
    <s v=""/>
    <s v=""/>
    <n v="927"/>
    <s v="-927"/>
    <x v="0"/>
    <x v="0"/>
    <x v="0"/>
    <x v="393"/>
    <x v="9"/>
    <s v="Line Return 退貨原因分析"/>
    <s v=""/>
    <s v=""/>
    <x v="0"/>
    <x v="343"/>
    <m/>
    <s v="^()$"/>
    <n v="9"/>
    <x v="0"/>
    <x v="4"/>
    <x v="0"/>
    <x v="0"/>
    <x v="0"/>
    <x v="1"/>
    <b v="0"/>
    <x v="1"/>
    <x v="0"/>
    <n v="0"/>
    <x v="0"/>
    <b v="0"/>
    <b v="0"/>
    <b v="0"/>
    <b v="0"/>
    <b v="0"/>
    <b v="0"/>
    <b v="0"/>
    <b v="0"/>
    <b v="0"/>
    <b v="0"/>
    <b v="0"/>
    <x v="1"/>
    <x v="1"/>
    <n v="0"/>
    <x v="21"/>
    <x v="0"/>
  </r>
  <r>
    <m/>
    <s v="QAM"/>
    <x v="14"/>
    <x v="300"/>
    <x v="180"/>
    <x v="1"/>
    <x v="298"/>
    <s v="事業處"/>
    <x v="3"/>
    <m/>
    <m/>
    <s v="General"/>
    <x v="2"/>
    <m/>
    <x v="21"/>
    <m/>
    <x v="9"/>
    <x v="6"/>
    <x v="0"/>
    <x v="0"/>
    <s v="DM_LINE_RETURN_CAUSE_ANALYSIS"/>
    <s v="BU_CODE"/>
    <m/>
    <m/>
    <m/>
    <m/>
    <m/>
    <m/>
    <m/>
    <m/>
    <m/>
    <m/>
    <m/>
    <m/>
    <m/>
    <m/>
    <m/>
    <m/>
    <m/>
    <m/>
    <s v="資料清單"/>
    <x v="19"/>
    <x v="12"/>
    <x v="333"/>
    <x v="14"/>
    <s v="IEC_STD_V10 &gt;&gt; Analytics  &gt;&gt; Dashboard &gt;&gt; 3：作業管理 &gt;&gt; 3.3：管理品質 &gt;&gt; 3.3.2 : Line/Field Return"/>
    <s v="BU Code"/>
    <x v="180"/>
    <x v="1"/>
    <x v="0"/>
    <x v="298"/>
    <x v="9"/>
    <s v="IEC_STD_V10 &gt;&gt; Common &gt;&gt; AutoMetaDataBU Code"/>
    <x v="3"/>
    <x v="0"/>
    <s v="事業處Dimension"/>
    <s v="Line Return 退貨原因分析"/>
    <n v="343"/>
    <n v="929"/>
    <n v="0"/>
    <s v=""/>
    <n v="0"/>
    <n v="0"/>
    <n v="515"/>
    <x v="81"/>
    <s v="Line Return Cause Analysis"/>
    <x v="87"/>
    <s v="IEC_STD_V10 &gt;&gt; Analytics  &gt;&gt; Dashboard &gt;&gt; 3：作業管理 &gt;&gt; 3.3：管理品質 &gt;&gt; 3.3.2 : Line/Field Return &gt;&gt; Line Return Cause Analysis"/>
    <x v="0"/>
    <s v="E.3.7.0:"/>
    <x v="39"/>
    <x v="39"/>
    <x v="831"/>
    <x v="300"/>
    <x v="180"/>
    <x v="283"/>
    <x v="0"/>
    <x v="0"/>
    <x v="0"/>
    <x v="2"/>
    <m/>
    <x v="0"/>
    <x v="3"/>
    <s v="Line Return Cause Analysis_BU Code"/>
    <x v="928"/>
    <x v="3"/>
    <x v="0"/>
    <x v="6"/>
    <x v="4"/>
    <x v="0"/>
    <x v="0"/>
    <s v="DM_LINE_RETURN_CAUSE_ANALYSIS"/>
    <s v="BU_CODE"/>
    <x v="116"/>
    <x v="145"/>
    <x v="0"/>
    <n v="8"/>
    <x v="11"/>
    <x v="11"/>
    <x v="0"/>
    <s v=""/>
    <s v=""/>
    <n v="928"/>
    <s v="-928"/>
    <x v="0"/>
    <x v="0"/>
    <x v="0"/>
    <x v="180"/>
    <x v="9"/>
    <s v="事業處"/>
    <s v=""/>
    <s v=""/>
    <x v="0"/>
    <x v="333"/>
    <m/>
    <s v="^()$"/>
    <n v="9"/>
    <x v="0"/>
    <x v="4"/>
    <x v="0"/>
    <x v="0"/>
    <x v="1"/>
    <x v="1"/>
    <b v="0"/>
    <x v="1"/>
    <x v="1"/>
    <n v="0"/>
    <x v="0"/>
    <b v="0"/>
    <b v="0"/>
    <b v="0"/>
    <b v="0"/>
    <b v="1"/>
    <b v="0"/>
    <b v="0"/>
    <b v="0"/>
    <b v="0"/>
    <b v="0"/>
    <b v="0"/>
    <x v="0"/>
    <x v="2"/>
    <n v="0"/>
    <x v="1"/>
    <x v="0"/>
  </r>
  <r>
    <m/>
    <s v="QAM"/>
    <x v="14"/>
    <x v="380"/>
    <x v="383"/>
    <x v="1"/>
    <x v="375"/>
    <s v="客戶名稱"/>
    <x v="3"/>
    <s v="Customer_Customer Name-SAP"/>
    <m/>
    <s v="General"/>
    <x v="2"/>
    <m/>
    <x v="21"/>
    <m/>
    <x v="9"/>
    <x v="6"/>
    <x v="0"/>
    <x v="0"/>
    <s v="DM_LINE_RETURN_CAUSE_ANALYSIS"/>
    <s v="CUSTOMER_NAME"/>
    <m/>
    <m/>
    <m/>
    <m/>
    <m/>
    <m/>
    <m/>
    <m/>
    <m/>
    <m/>
    <m/>
    <m/>
    <m/>
    <m/>
    <m/>
    <m/>
    <m/>
    <m/>
    <s v="資料清單"/>
    <x v="19"/>
    <x v="13"/>
    <x v="334"/>
    <x v="14"/>
    <s v="IEC_STD_V10 &gt;&gt; Analytics  &gt;&gt; Dashboard &gt;&gt; 3：作業管理 &gt;&gt; 3.3：管理品質 &gt;&gt; 3.3.2 : Line/Field Return"/>
    <s v="Customer Name"/>
    <x v="383"/>
    <x v="1"/>
    <x v="0"/>
    <x v="375"/>
    <x v="9"/>
    <s v="IEC_STD_V10 &gt;&gt; Common &gt;&gt; AutoMetaDataCustomer Name"/>
    <x v="3"/>
    <x v="0"/>
    <s v="客戶名稱Dimension"/>
    <s v="Line Return 退貨原因分析"/>
    <n v="904"/>
    <n v="929"/>
    <n v="0"/>
    <s v=""/>
    <n v="0"/>
    <e v="#N/A"/>
    <e v="#N/A"/>
    <x v="204"/>
    <s v="Line Return Cause Analysis"/>
    <x v="87"/>
    <s v="IEC_STD_V10 &gt;&gt; Analytics  &gt;&gt; Dashboard &gt;&gt; 3：作業管理 &gt;&gt; 3.3：管理品質 &gt;&gt; 3.3.2 : Line/Field Return &gt;&gt; Line Return Cause Analysis"/>
    <x v="0"/>
    <s v="E.3.7.0:"/>
    <x v="40"/>
    <x v="40"/>
    <x v="832"/>
    <x v="380"/>
    <x v="383"/>
    <x v="370"/>
    <x v="0"/>
    <x v="0"/>
    <x v="0"/>
    <x v="2"/>
    <m/>
    <x v="0"/>
    <x v="3"/>
    <s v="Line Return Cause Analysis_Customer Name"/>
    <x v="929"/>
    <x v="3"/>
    <x v="0"/>
    <x v="6"/>
    <x v="4"/>
    <x v="0"/>
    <x v="0"/>
    <s v="DM_LINE_RETURN_CAUSE_ANALYSIS"/>
    <s v="CUSTOMER_NAME"/>
    <x v="116"/>
    <x v="312"/>
    <x v="0"/>
    <n v="8"/>
    <x v="11"/>
    <x v="11"/>
    <x v="3"/>
    <s v=""/>
    <s v=""/>
    <n v="929"/>
    <s v="-929"/>
    <x v="0"/>
    <x v="0"/>
    <x v="0"/>
    <x v="383"/>
    <x v="9"/>
    <s v="客戶名稱"/>
    <s v=""/>
    <s v=""/>
    <x v="0"/>
    <x v="334"/>
    <m/>
    <s v="^()$"/>
    <n v="9"/>
    <x v="0"/>
    <x v="4"/>
    <x v="0"/>
    <x v="0"/>
    <x v="1"/>
    <x v="1"/>
    <b v="0"/>
    <x v="1"/>
    <x v="1"/>
    <n v="0"/>
    <x v="0"/>
    <b v="0"/>
    <b v="0"/>
    <b v="0"/>
    <b v="0"/>
    <b v="1"/>
    <b v="0"/>
    <b v="0"/>
    <b v="0"/>
    <b v="1"/>
    <b v="0"/>
    <b v="0"/>
    <x v="0"/>
    <x v="6"/>
    <n v="1"/>
    <x v="12"/>
    <x v="0"/>
  </r>
  <r>
    <m/>
    <s v="QAM"/>
    <x v="14"/>
    <x v="187"/>
    <x v="187"/>
    <x v="1"/>
    <x v="367"/>
    <s v="客戶專案名稱"/>
    <x v="3"/>
    <m/>
    <m/>
    <s v="General"/>
    <x v="2"/>
    <m/>
    <x v="21"/>
    <m/>
    <x v="9"/>
    <x v="6"/>
    <x v="0"/>
    <x v="0"/>
    <s v="DM_LINE_RETURN_CAUSE_ANALYSIS"/>
    <s v="CUSTOMER_PROJECT_NAME"/>
    <m/>
    <m/>
    <m/>
    <m/>
    <m/>
    <m/>
    <m/>
    <m/>
    <m/>
    <m/>
    <m/>
    <m/>
    <m/>
    <m/>
    <m/>
    <m/>
    <m/>
    <m/>
    <s v="資料清單"/>
    <x v="19"/>
    <x v="14"/>
    <x v="335"/>
    <x v="14"/>
    <s v="IEC_STD_V10 &gt;&gt; Analytics  &gt;&gt; Dashboard &gt;&gt; 3：作業管理 &gt;&gt; 3.3：管理品質 &gt;&gt; 3.3.2 : Line/Field Return"/>
    <s v="Customer Project Name"/>
    <x v="187"/>
    <x v="1"/>
    <x v="0"/>
    <x v="367"/>
    <x v="9"/>
    <s v="IEC_STD_V10 &gt;&gt; Common &gt;&gt; AutoMetaDataCustomer Project Name"/>
    <x v="3"/>
    <x v="0"/>
    <s v="客戶專案名稱Dimension"/>
    <s v="Line Return 退貨原因分析"/>
    <n v="350"/>
    <n v="929"/>
    <n v="0"/>
    <s v=""/>
    <n v="0"/>
    <n v="0"/>
    <n v="949"/>
    <x v="88"/>
    <s v="Line Return Cause Analysis"/>
    <x v="87"/>
    <s v="IEC_STD_V10 &gt;&gt; Analytics  &gt;&gt; Dashboard &gt;&gt; 3：作業管理 &gt;&gt; 3.3：管理品質 &gt;&gt; 3.3.2 : Line/Field Return &gt;&gt; Line Return Cause Analysis"/>
    <x v="0"/>
    <s v="E.3.7.0:"/>
    <x v="41"/>
    <x v="41"/>
    <x v="833"/>
    <x v="187"/>
    <x v="187"/>
    <x v="376"/>
    <x v="0"/>
    <x v="0"/>
    <x v="0"/>
    <x v="2"/>
    <m/>
    <x v="0"/>
    <x v="3"/>
    <s v="Line Return Cause Analysis_Customer Project Name"/>
    <x v="930"/>
    <x v="3"/>
    <x v="0"/>
    <x v="6"/>
    <x v="4"/>
    <x v="0"/>
    <x v="0"/>
    <s v="DM_LINE_RETURN_CAUSE_ANALYSIS"/>
    <s v="CUSTOMER_PROJECT_NAME"/>
    <x v="116"/>
    <x v="152"/>
    <x v="0"/>
    <n v="8"/>
    <x v="11"/>
    <x v="11"/>
    <x v="0"/>
    <s v=""/>
    <s v=""/>
    <n v="930"/>
    <s v="-930"/>
    <x v="0"/>
    <x v="0"/>
    <x v="0"/>
    <x v="187"/>
    <x v="9"/>
    <s v="客戶專案名稱"/>
    <s v=""/>
    <s v=""/>
    <x v="0"/>
    <x v="335"/>
    <m/>
    <s v="^()$"/>
    <n v="9"/>
    <x v="0"/>
    <x v="4"/>
    <x v="0"/>
    <x v="0"/>
    <x v="1"/>
    <x v="1"/>
    <b v="0"/>
    <x v="1"/>
    <x v="1"/>
    <n v="0"/>
    <x v="0"/>
    <b v="0"/>
    <b v="0"/>
    <b v="0"/>
    <b v="0"/>
    <b v="0"/>
    <b v="0"/>
    <b v="0"/>
    <b v="0"/>
    <b v="1"/>
    <b v="0"/>
    <b v="0"/>
    <x v="0"/>
    <x v="5"/>
    <n v="1"/>
    <x v="28"/>
    <x v="0"/>
  </r>
  <r>
    <m/>
    <s v="QAM"/>
    <x v="14"/>
    <x v="372"/>
    <x v="375"/>
    <x v="1"/>
    <x v="366"/>
    <s v="專案名稱"/>
    <x v="3"/>
    <m/>
    <m/>
    <s v="General"/>
    <x v="2"/>
    <m/>
    <x v="21"/>
    <m/>
    <x v="9"/>
    <x v="6"/>
    <x v="0"/>
    <x v="0"/>
    <s v="DM_LINE_RETURN_CAUSE_ANALYSIS"/>
    <s v="PROJECT_NAME"/>
    <m/>
    <m/>
    <m/>
    <m/>
    <m/>
    <m/>
    <m/>
    <m/>
    <m/>
    <m/>
    <m/>
    <m/>
    <m/>
    <m/>
    <m/>
    <m/>
    <m/>
    <m/>
    <s v="資料清單"/>
    <x v="19"/>
    <x v="15"/>
    <x v="336"/>
    <x v="14"/>
    <s v="IEC_STD_V10 &gt;&gt; Analytics  &gt;&gt; Dashboard &gt;&gt; 3：作業管理 &gt;&gt; 3.3：管理品質 &gt;&gt; 3.3.2 : Line/Field Return"/>
    <s v="Project Name"/>
    <x v="375"/>
    <x v="1"/>
    <x v="0"/>
    <x v="366"/>
    <x v="9"/>
    <s v="IEC_STD_V10 &gt;&gt; Common &gt;&gt; AutoMetaDataProject Name"/>
    <x v="3"/>
    <x v="0"/>
    <s v="專案名稱Dimension"/>
    <s v="Line Return 退貨原因分析"/>
    <n v="892"/>
    <n v="929"/>
    <n v="0"/>
    <s v=""/>
    <n v="0"/>
    <n v="0"/>
    <n v="947"/>
    <x v="201"/>
    <s v="Line Return Cause Analysis"/>
    <x v="87"/>
    <s v="IEC_STD_V10 &gt;&gt; Analytics  &gt;&gt; Dashboard &gt;&gt; 3：作業管理 &gt;&gt; 3.3：管理品質 &gt;&gt; 3.3.2 : Line/Field Return &gt;&gt; Line Return Cause Analysis"/>
    <x v="0"/>
    <s v="E.3.7.0:"/>
    <x v="42"/>
    <x v="42"/>
    <x v="834"/>
    <x v="372"/>
    <x v="375"/>
    <x v="375"/>
    <x v="0"/>
    <x v="0"/>
    <x v="0"/>
    <x v="2"/>
    <m/>
    <x v="0"/>
    <x v="3"/>
    <s v="Line Return Cause Analysis_Project Name"/>
    <x v="931"/>
    <x v="3"/>
    <x v="0"/>
    <x v="6"/>
    <x v="4"/>
    <x v="0"/>
    <x v="0"/>
    <s v="DM_LINE_RETURN_CAUSE_ANALYSIS"/>
    <s v="PROJECT_NAME"/>
    <x v="116"/>
    <x v="304"/>
    <x v="0"/>
    <n v="8"/>
    <x v="11"/>
    <x v="11"/>
    <x v="0"/>
    <s v=""/>
    <s v=""/>
    <n v="931"/>
    <s v="-931"/>
    <x v="0"/>
    <x v="0"/>
    <x v="0"/>
    <x v="375"/>
    <x v="9"/>
    <s v="專案名稱"/>
    <s v=""/>
    <s v=""/>
    <x v="0"/>
    <x v="336"/>
    <m/>
    <s v="^()$"/>
    <n v="9"/>
    <x v="0"/>
    <x v="4"/>
    <x v="0"/>
    <x v="0"/>
    <x v="1"/>
    <x v="1"/>
    <b v="0"/>
    <x v="1"/>
    <x v="1"/>
    <n v="0"/>
    <x v="0"/>
    <b v="0"/>
    <b v="0"/>
    <b v="0"/>
    <b v="0"/>
    <b v="0"/>
    <b v="0"/>
    <b v="0"/>
    <b v="0"/>
    <b v="1"/>
    <b v="0"/>
    <b v="0"/>
    <x v="0"/>
    <x v="5"/>
    <n v="1"/>
    <x v="2"/>
    <x v="0"/>
  </r>
  <r>
    <m/>
    <s v="QAM"/>
    <x v="14"/>
    <x v="184"/>
    <x v="184"/>
    <x v="1"/>
    <x v="189"/>
    <s v="產品系列"/>
    <x v="3"/>
    <m/>
    <m/>
    <s v="General"/>
    <x v="2"/>
    <m/>
    <x v="21"/>
    <m/>
    <x v="9"/>
    <x v="6"/>
    <x v="0"/>
    <x v="0"/>
    <s v="DM_LINE_RETURN_CAUSE_ANALYSIS"/>
    <s v="PRODUCT_FAMILY"/>
    <m/>
    <m/>
    <m/>
    <m/>
    <m/>
    <m/>
    <m/>
    <m/>
    <m/>
    <m/>
    <m/>
    <m/>
    <m/>
    <m/>
    <m/>
    <m/>
    <m/>
    <m/>
    <s v="資料清單"/>
    <x v="19"/>
    <x v="16"/>
    <x v="337"/>
    <x v="14"/>
    <s v="IEC_STD_V10 &gt;&gt; Analytics  &gt;&gt; Dashboard &gt;&gt; 3：作業管理 &gt;&gt; 3.3：管理品質 &gt;&gt; 3.3.2 : Line/Field Return"/>
    <s v="Product Family"/>
    <x v="184"/>
    <x v="1"/>
    <x v="0"/>
    <x v="189"/>
    <x v="9"/>
    <s v="IEC_STD_V10 &gt;&gt; Common &gt;&gt; AutoMetaDataProduct Family"/>
    <x v="3"/>
    <x v="0"/>
    <s v="產品系列Dimension"/>
    <s v="Line Return 退貨原因分析"/>
    <n v="347"/>
    <n v="929"/>
    <n v="0"/>
    <s v=""/>
    <n v="0"/>
    <n v="0"/>
    <n v="950"/>
    <x v="85"/>
    <s v="Line Return Cause Analysis"/>
    <x v="87"/>
    <s v="IEC_STD_V10 &gt;&gt; Analytics  &gt;&gt; Dashboard &gt;&gt; 3：作業管理 &gt;&gt; 3.3：管理品質 &gt;&gt; 3.3.2 : Line/Field Return &gt;&gt; Line Return Cause Analysis"/>
    <x v="0"/>
    <s v="E.3.7.0:"/>
    <x v="43"/>
    <x v="43"/>
    <x v="835"/>
    <x v="184"/>
    <x v="184"/>
    <x v="368"/>
    <x v="0"/>
    <x v="0"/>
    <x v="0"/>
    <x v="2"/>
    <m/>
    <x v="0"/>
    <x v="3"/>
    <s v="Line Return Cause Analysis_Product Family"/>
    <x v="932"/>
    <x v="3"/>
    <x v="0"/>
    <x v="6"/>
    <x v="4"/>
    <x v="0"/>
    <x v="0"/>
    <s v="DM_LINE_RETURN_CAUSE_ANALYSIS"/>
    <s v="PRODUCT_FAMILY"/>
    <x v="116"/>
    <x v="149"/>
    <x v="0"/>
    <n v="8"/>
    <x v="11"/>
    <x v="11"/>
    <x v="0"/>
    <s v=""/>
    <s v=""/>
    <n v="932"/>
    <s v="-932"/>
    <x v="0"/>
    <x v="0"/>
    <x v="0"/>
    <x v="184"/>
    <x v="9"/>
    <s v="產品系列"/>
    <s v=""/>
    <s v=""/>
    <x v="0"/>
    <x v="337"/>
    <m/>
    <s v="^()$"/>
    <n v="9"/>
    <x v="0"/>
    <x v="4"/>
    <x v="0"/>
    <x v="0"/>
    <x v="1"/>
    <x v="1"/>
    <b v="0"/>
    <x v="1"/>
    <x v="1"/>
    <n v="0"/>
    <x v="0"/>
    <b v="0"/>
    <b v="0"/>
    <b v="0"/>
    <b v="0"/>
    <b v="0"/>
    <b v="0"/>
    <b v="0"/>
    <b v="0"/>
    <b v="1"/>
    <b v="0"/>
    <b v="0"/>
    <x v="0"/>
    <x v="5"/>
    <n v="1"/>
    <x v="0"/>
    <x v="0"/>
  </r>
  <r>
    <m/>
    <s v="QAM"/>
    <x v="14"/>
    <x v="185"/>
    <x v="185"/>
    <x v="1"/>
    <x v="190"/>
    <s v="產品世代"/>
    <x v="3"/>
    <m/>
    <m/>
    <s v="General"/>
    <x v="2"/>
    <m/>
    <x v="21"/>
    <m/>
    <x v="9"/>
    <x v="6"/>
    <x v="0"/>
    <x v="0"/>
    <s v="DM_LINE_RETURN_CAUSE_ANALYSIS"/>
    <s v="PRODUCT_GENERATION"/>
    <m/>
    <m/>
    <m/>
    <m/>
    <m/>
    <m/>
    <m/>
    <m/>
    <m/>
    <m/>
    <m/>
    <m/>
    <m/>
    <m/>
    <m/>
    <m/>
    <m/>
    <m/>
    <s v="資料清單"/>
    <x v="19"/>
    <x v="17"/>
    <x v="338"/>
    <x v="14"/>
    <s v="IEC_STD_V10 &gt;&gt; Analytics  &gt;&gt; Dashboard &gt;&gt; 3：作業管理 &gt;&gt; 3.3：管理品質 &gt;&gt; 3.3.2 : Line/Field Return"/>
    <s v="Product Generation"/>
    <x v="185"/>
    <x v="1"/>
    <x v="0"/>
    <x v="190"/>
    <x v="9"/>
    <s v="IEC_STD_V10 &gt;&gt; Common &gt;&gt; AutoMetaDataProduct Generation"/>
    <x v="3"/>
    <x v="0"/>
    <s v="產品世代Dimension"/>
    <s v="Line Return 退貨原因分析"/>
    <n v="348"/>
    <n v="929"/>
    <n v="0"/>
    <s v=""/>
    <n v="0"/>
    <n v="0"/>
    <n v="951"/>
    <x v="86"/>
    <s v="Line Return Cause Analysis"/>
    <x v="87"/>
    <s v="IEC_STD_V10 &gt;&gt; Analytics  &gt;&gt; Dashboard &gt;&gt; 3：作業管理 &gt;&gt; 3.3：管理品質 &gt;&gt; 3.3.2 : Line/Field Return &gt;&gt; Line Return Cause Analysis"/>
    <x v="0"/>
    <s v="E.3.7.0:"/>
    <x v="44"/>
    <x v="44"/>
    <x v="836"/>
    <x v="185"/>
    <x v="185"/>
    <x v="367"/>
    <x v="0"/>
    <x v="0"/>
    <x v="0"/>
    <x v="2"/>
    <m/>
    <x v="0"/>
    <x v="3"/>
    <s v="Line Return Cause Analysis_Product Generation"/>
    <x v="933"/>
    <x v="3"/>
    <x v="0"/>
    <x v="6"/>
    <x v="4"/>
    <x v="0"/>
    <x v="0"/>
    <s v="DM_LINE_RETURN_CAUSE_ANALYSIS"/>
    <s v="PRODUCT_GENERATION"/>
    <x v="116"/>
    <x v="150"/>
    <x v="0"/>
    <n v="8"/>
    <x v="11"/>
    <x v="11"/>
    <x v="0"/>
    <s v=""/>
    <s v=""/>
    <n v="933"/>
    <s v="-933"/>
    <x v="0"/>
    <x v="0"/>
    <x v="0"/>
    <x v="185"/>
    <x v="9"/>
    <s v="產品世代"/>
    <s v=""/>
    <s v=""/>
    <x v="0"/>
    <x v="338"/>
    <m/>
    <s v="^()$"/>
    <n v="9"/>
    <x v="0"/>
    <x v="4"/>
    <x v="0"/>
    <x v="0"/>
    <x v="1"/>
    <x v="1"/>
    <b v="0"/>
    <x v="1"/>
    <x v="1"/>
    <n v="0"/>
    <x v="0"/>
    <b v="0"/>
    <b v="0"/>
    <b v="0"/>
    <b v="0"/>
    <b v="0"/>
    <b v="0"/>
    <b v="0"/>
    <b v="0"/>
    <b v="1"/>
    <b v="0"/>
    <b v="0"/>
    <x v="0"/>
    <x v="5"/>
    <n v="1"/>
    <x v="33"/>
    <x v="0"/>
  </r>
  <r>
    <m/>
    <s v="QAM"/>
    <x v="14"/>
    <x v="390"/>
    <x v="394"/>
    <x v="1"/>
    <x v="385"/>
    <s v="提出退貨申請日期"/>
    <x v="3"/>
    <s v="Line Return Master_Receive Product date"/>
    <m/>
    <s v="General"/>
    <x v="3"/>
    <m/>
    <x v="21"/>
    <m/>
    <x v="9"/>
    <x v="6"/>
    <x v="0"/>
    <x v="0"/>
    <s v="DM_LINE_RETURN_CAUSE_ANALYSIS"/>
    <s v="REQUEST_RMA_DATE"/>
    <m/>
    <m/>
    <m/>
    <m/>
    <m/>
    <m/>
    <m/>
    <m/>
    <m/>
    <m/>
    <m/>
    <m/>
    <m/>
    <m/>
    <m/>
    <m/>
    <m/>
    <m/>
    <s v="資料清單"/>
    <x v="19"/>
    <x v="18"/>
    <x v="344"/>
    <x v="14"/>
    <s v="IEC_STD_V10 &gt;&gt; Analytics  &gt;&gt; Dashboard &gt;&gt; 3：作業管理 &gt;&gt; 3.3：管理品質 &gt;&gt; 3.3.2 : Line/Field Return"/>
    <s v="Request RMA Date"/>
    <x v="394"/>
    <x v="1"/>
    <x v="0"/>
    <x v="385"/>
    <x v="9"/>
    <s v="IEC_STD_V10 &gt;&gt; Common &gt;&gt; AutoMetaDataRequest RMA Date"/>
    <x v="3"/>
    <x v="0"/>
    <s v="提出退貨申請日期Dimension"/>
    <s v="Line Return 退貨原因分析"/>
    <n v="936"/>
    <n v="929"/>
    <n v="0"/>
    <s v=""/>
    <n v="0"/>
    <e v="#N/A"/>
    <e v="#N/A"/>
    <x v="205"/>
    <s v="Line Return Cause Analysis"/>
    <x v="87"/>
    <s v="IEC_STD_V10 &gt;&gt; Analytics  &gt;&gt; Dashboard &gt;&gt; 3：作業管理 &gt;&gt; 3.3：管理品質 &gt;&gt; 3.3.2 : Line/Field Return &gt;&gt; Line Return Cause Analysis"/>
    <x v="0"/>
    <s v="E.3.7.0:"/>
    <x v="45"/>
    <x v="45"/>
    <x v="837"/>
    <x v="390"/>
    <x v="394"/>
    <x v="383"/>
    <x v="0"/>
    <x v="0"/>
    <x v="0"/>
    <x v="3"/>
    <m/>
    <x v="0"/>
    <x v="3"/>
    <s v="Line Return Cause Analysis_Request RMA Date"/>
    <x v="934"/>
    <x v="3"/>
    <x v="0"/>
    <x v="6"/>
    <x v="4"/>
    <x v="0"/>
    <x v="0"/>
    <s v="DM_LINE_RETURN_CAUSE_ANALYSIS"/>
    <s v="REQUEST_RMA_DATE"/>
    <x v="116"/>
    <x v="321"/>
    <x v="0"/>
    <n v="8"/>
    <x v="11"/>
    <x v="11"/>
    <x v="3"/>
    <s v=""/>
    <s v=""/>
    <n v="934"/>
    <s v="-934"/>
    <x v="0"/>
    <x v="0"/>
    <x v="0"/>
    <x v="394"/>
    <x v="9"/>
    <s v="提出退貨申請日期"/>
    <s v=""/>
    <s v=""/>
    <x v="0"/>
    <x v="344"/>
    <m/>
    <s v="^()$"/>
    <n v="9"/>
    <x v="0"/>
    <x v="4"/>
    <x v="0"/>
    <x v="0"/>
    <x v="0"/>
    <x v="1"/>
    <b v="0"/>
    <x v="1"/>
    <x v="1"/>
    <n v="0"/>
    <x v="0"/>
    <b v="0"/>
    <b v="0"/>
    <b v="0"/>
    <b v="0"/>
    <b v="0"/>
    <b v="0"/>
    <b v="0"/>
    <b v="0"/>
    <b v="1"/>
    <b v="0"/>
    <b v="0"/>
    <x v="0"/>
    <x v="5"/>
    <n v="1"/>
    <x v="11"/>
    <x v="0"/>
  </r>
  <r>
    <m/>
    <s v="QAM"/>
    <x v="14"/>
    <x v="376"/>
    <x v="395"/>
    <x v="1"/>
    <x v="371"/>
    <s v="收到退貨日期"/>
    <x v="3"/>
    <s v="Line Return Master_Receive Product date"/>
    <m/>
    <s v="General"/>
    <x v="3"/>
    <m/>
    <x v="21"/>
    <m/>
    <x v="9"/>
    <x v="6"/>
    <x v="0"/>
    <x v="0"/>
    <s v="DM_LINE_RETURN_CAUSE_ANALYSIS"/>
    <s v="RECEIVED_PRODUCT_DATE"/>
    <m/>
    <m/>
    <m/>
    <m/>
    <m/>
    <m/>
    <m/>
    <m/>
    <m/>
    <m/>
    <m/>
    <m/>
    <m/>
    <m/>
    <m/>
    <m/>
    <m/>
    <m/>
    <s v="資料清單"/>
    <x v="19"/>
    <x v="19"/>
    <x v="345"/>
    <x v="14"/>
    <s v="IEC_STD_V10 &gt;&gt; Analytics  &gt;&gt; Dashboard &gt;&gt; 3：作業管理 &gt;&gt; 3.3：管理品質 &gt;&gt; 3.3.2 : Line/Field Return"/>
    <s v="Received Product Date"/>
    <x v="395"/>
    <x v="1"/>
    <x v="0"/>
    <x v="371"/>
    <x v="9"/>
    <s v="IEC_STD_V10 &gt;&gt; Common &gt;&gt; AutoMetaDataReceived Product Date"/>
    <x v="3"/>
    <x v="0"/>
    <s v="收到退貨日期Dimension"/>
    <s v="Line Return 退貨原因分析"/>
    <n v="937"/>
    <n v="929"/>
    <n v="0"/>
    <s v=""/>
    <n v="0"/>
    <e v="#N/A"/>
    <e v="#N/A"/>
    <x v="205"/>
    <s v="Line Return Cause Analysis"/>
    <x v="87"/>
    <s v="IEC_STD_V10 &gt;&gt; Analytics  &gt;&gt; Dashboard &gt;&gt; 3：作業管理 &gt;&gt; 3.3：管理品質 &gt;&gt; 3.3.2 : Line/Field Return &gt;&gt; Line Return Cause Analysis"/>
    <x v="0"/>
    <s v="E.3.7.0:"/>
    <x v="46"/>
    <x v="46"/>
    <x v="838"/>
    <x v="376"/>
    <x v="395"/>
    <x v="364"/>
    <x v="0"/>
    <x v="0"/>
    <x v="0"/>
    <x v="3"/>
    <m/>
    <x v="0"/>
    <x v="3"/>
    <s v="Line Return Cause Analysis_Received Product Date"/>
    <x v="935"/>
    <x v="3"/>
    <x v="0"/>
    <x v="6"/>
    <x v="4"/>
    <x v="0"/>
    <x v="0"/>
    <s v="DM_LINE_RETURN_CAUSE_ANALYSIS"/>
    <s v="RECEIVED_PRODUCT_DATE"/>
    <x v="116"/>
    <x v="322"/>
    <x v="0"/>
    <n v="8"/>
    <x v="11"/>
    <x v="11"/>
    <x v="3"/>
    <s v=""/>
    <s v=""/>
    <n v="935"/>
    <s v="-935"/>
    <x v="0"/>
    <x v="0"/>
    <x v="0"/>
    <x v="395"/>
    <x v="9"/>
    <s v="收到退貨日期"/>
    <s v=""/>
    <s v=""/>
    <x v="0"/>
    <x v="345"/>
    <m/>
    <s v="^()$"/>
    <n v="9"/>
    <x v="0"/>
    <x v="4"/>
    <x v="0"/>
    <x v="0"/>
    <x v="0"/>
    <x v="1"/>
    <b v="0"/>
    <x v="1"/>
    <x v="1"/>
    <n v="0"/>
    <x v="0"/>
    <b v="0"/>
    <b v="0"/>
    <b v="0"/>
    <b v="0"/>
    <b v="1"/>
    <b v="0"/>
    <b v="0"/>
    <b v="0"/>
    <b v="1"/>
    <b v="0"/>
    <b v="0"/>
    <x v="0"/>
    <x v="6"/>
    <n v="1"/>
    <x v="28"/>
    <x v="0"/>
  </r>
  <r>
    <m/>
    <s v="QAM"/>
    <x v="14"/>
    <x v="377"/>
    <x v="380"/>
    <x v="1"/>
    <x v="372"/>
    <s v="LR維修完成日期"/>
    <x v="3"/>
    <s v="Line Return Master_LR Packing Date"/>
    <m/>
    <s v="General"/>
    <x v="3"/>
    <m/>
    <x v="21"/>
    <m/>
    <x v="9"/>
    <x v="6"/>
    <x v="0"/>
    <x v="0"/>
    <s v="DM_LINE_RETURN_CAUSE_ANALYSIS"/>
    <s v="LR_PACKING_DATE"/>
    <m/>
    <m/>
    <m/>
    <m/>
    <m/>
    <m/>
    <m/>
    <m/>
    <m/>
    <m/>
    <m/>
    <m/>
    <m/>
    <m/>
    <m/>
    <m/>
    <m/>
    <m/>
    <s v="資料清單"/>
    <x v="19"/>
    <x v="20"/>
    <x v="346"/>
    <x v="14"/>
    <s v="IEC_STD_V10 &gt;&gt; Analytics  &gt;&gt; Dashboard &gt;&gt; 3：作業管理 &gt;&gt; 3.3：管理品質 &gt;&gt; 3.3.2 : Line/Field Return"/>
    <s v="LR Packing Date"/>
    <x v="380"/>
    <x v="1"/>
    <x v="0"/>
    <x v="372"/>
    <x v="9"/>
    <s v="IEC_STD_V10 &gt;&gt; Common &gt;&gt; AutoMetaDataLR Packing Date"/>
    <x v="3"/>
    <x v="0"/>
    <s v="LR維修完成日期Dimension"/>
    <s v="Line Return 退貨原因分析"/>
    <n v="899"/>
    <n v="929"/>
    <n v="0"/>
    <s v=""/>
    <n v="0"/>
    <e v="#N/A"/>
    <e v="#N/A"/>
    <x v="208"/>
    <s v="Line Return Cause Analysis"/>
    <x v="87"/>
    <s v="IEC_STD_V10 &gt;&gt; Analytics  &gt;&gt; Dashboard &gt;&gt; 3：作業管理 &gt;&gt; 3.3：管理品質 &gt;&gt; 3.3.2 : Line/Field Return &gt;&gt; Line Return Cause Analysis"/>
    <x v="0"/>
    <s v="E.3.7.0:"/>
    <x v="47"/>
    <x v="47"/>
    <x v="839"/>
    <x v="377"/>
    <x v="380"/>
    <x v="365"/>
    <x v="0"/>
    <x v="0"/>
    <x v="0"/>
    <x v="3"/>
    <m/>
    <x v="0"/>
    <x v="3"/>
    <s v="Line Return Cause Analysis_LR Packing Date"/>
    <x v="936"/>
    <x v="3"/>
    <x v="0"/>
    <x v="6"/>
    <x v="4"/>
    <x v="0"/>
    <x v="0"/>
    <s v="DM_LINE_RETURN_CAUSE_ANALYSIS"/>
    <s v="LR_PACKING_DATE"/>
    <x v="116"/>
    <x v="309"/>
    <x v="0"/>
    <n v="8"/>
    <x v="11"/>
    <x v="11"/>
    <x v="3"/>
    <s v=""/>
    <s v=""/>
    <n v="936"/>
    <s v="-936"/>
    <x v="0"/>
    <x v="0"/>
    <x v="0"/>
    <x v="380"/>
    <x v="9"/>
    <s v="LR維修完成日期"/>
    <s v=""/>
    <s v=""/>
    <x v="0"/>
    <x v="346"/>
    <m/>
    <s v="^()$"/>
    <n v="9"/>
    <x v="0"/>
    <x v="4"/>
    <x v="0"/>
    <x v="0"/>
    <x v="1"/>
    <x v="1"/>
    <b v="0"/>
    <x v="1"/>
    <x v="1"/>
    <n v="0"/>
    <x v="0"/>
    <b v="0"/>
    <b v="0"/>
    <b v="0"/>
    <b v="0"/>
    <b v="0"/>
    <b v="0"/>
    <b v="0"/>
    <b v="0"/>
    <b v="1"/>
    <b v="0"/>
    <b v="0"/>
    <x v="0"/>
    <x v="5"/>
    <n v="1"/>
    <x v="18"/>
    <x v="0"/>
  </r>
  <r>
    <m/>
    <s v="QAM"/>
    <x v="14"/>
    <x v="374"/>
    <x v="392"/>
    <x v="207"/>
    <x v="369"/>
    <s v="退貨數量"/>
    <x v="4"/>
    <s v="Line Return Master_Return Quantity"/>
    <m/>
    <s v="General"/>
    <x v="4"/>
    <m/>
    <x v="21"/>
    <m/>
    <x v="9"/>
    <x v="6"/>
    <x v="0"/>
    <x v="0"/>
    <s v="DM_LINE_RETURN_CAUSE_ANALYSIS"/>
    <s v="RETURN_QUANTITY_BY_MONTH"/>
    <m/>
    <m/>
    <m/>
    <m/>
    <m/>
    <m/>
    <m/>
    <m/>
    <m/>
    <m/>
    <m/>
    <m/>
    <m/>
    <m/>
    <m/>
    <m/>
    <m/>
    <m/>
    <s v="資料清單"/>
    <x v="19"/>
    <x v="21"/>
    <x v="341"/>
    <x v="14"/>
    <s v="IEC_STD_V10 &gt;&gt; Analytics  &gt;&gt; Dashboard &gt;&gt; 3：作業管理 &gt;&gt; 3.3：管理品質 &gt;&gt; 3.3.2 : Line/Field Return"/>
    <s v="Return Quantity By Month"/>
    <x v="392"/>
    <x v="207"/>
    <x v="0"/>
    <x v="369"/>
    <x v="9"/>
    <s v="IEC_STD_V10 &gt;&gt; Common &gt;&gt; AutoMetaDataReturn Quantity By Month"/>
    <x v="4"/>
    <x v="0"/>
    <s v="退貨數量Measure"/>
    <s v="Line Return 退貨原因分析"/>
    <n v="927"/>
    <n v="929"/>
    <n v="0"/>
    <s v=""/>
    <n v="0"/>
    <e v="#N/A"/>
    <e v="#N/A"/>
    <x v="207"/>
    <s v="Line Return Cause Analysis"/>
    <x v="87"/>
    <s v="IEC_STD_V10 &gt;&gt; Analytics  &gt;&gt; Dashboard &gt;&gt; 3：作業管理 &gt;&gt; 3.3：管理品質 &gt;&gt; 3.3.2 : Line/Field Return &gt;&gt; Line Return Cause Analysis"/>
    <x v="0"/>
    <s v="E.3.7.0:"/>
    <x v="48"/>
    <x v="48"/>
    <x v="840"/>
    <x v="374"/>
    <x v="392"/>
    <x v="362"/>
    <x v="0"/>
    <x v="0"/>
    <x v="0"/>
    <x v="4"/>
    <m/>
    <x v="0"/>
    <x v="4"/>
    <s v="Line Return Cause Analysis_Return Quantity By Month"/>
    <x v="937"/>
    <x v="4"/>
    <x v="0"/>
    <x v="6"/>
    <x v="4"/>
    <x v="0"/>
    <x v="0"/>
    <s v="DM_LINE_RETURN_CAUSE_ANALYSIS"/>
    <s v="RETURN_QUANTITY_BY_MONTH"/>
    <x v="116"/>
    <x v="320"/>
    <x v="0"/>
    <n v="8"/>
    <x v="11"/>
    <x v="11"/>
    <x v="3"/>
    <s v=""/>
    <s v=""/>
    <n v="937"/>
    <s v="-937"/>
    <x v="0"/>
    <x v="0"/>
    <x v="0"/>
    <x v="392"/>
    <x v="9"/>
    <s v="退貨數量"/>
    <s v=""/>
    <s v=""/>
    <x v="0"/>
    <x v="341"/>
    <m/>
    <s v="^()$"/>
    <n v="9"/>
    <x v="0"/>
    <x v="4"/>
    <x v="0"/>
    <x v="0"/>
    <x v="1"/>
    <x v="1"/>
    <b v="0"/>
    <x v="1"/>
    <x v="1"/>
    <n v="0"/>
    <x v="0"/>
    <b v="0"/>
    <b v="0"/>
    <b v="0"/>
    <b v="0"/>
    <b v="1"/>
    <b v="0"/>
    <b v="0"/>
    <b v="0"/>
    <b v="1"/>
    <b v="0"/>
    <b v="0"/>
    <x v="0"/>
    <x v="6"/>
    <n v="1"/>
    <x v="9"/>
    <x v="0"/>
  </r>
  <r>
    <m/>
    <s v="QAM"/>
    <x v="14"/>
    <x v="378"/>
    <x v="381"/>
    <x v="1"/>
    <x v="373"/>
    <s v="產品類別"/>
    <x v="3"/>
    <m/>
    <m/>
    <s v="General"/>
    <x v="2"/>
    <m/>
    <x v="21"/>
    <m/>
    <x v="9"/>
    <x v="6"/>
    <x v="0"/>
    <x v="0"/>
    <s v="DM_LINE_RETURN_CAUSE_ANALYSIS"/>
    <s v="PRODUCT_TYPE"/>
    <m/>
    <m/>
    <m/>
    <m/>
    <m/>
    <m/>
    <m/>
    <m/>
    <m/>
    <m/>
    <m/>
    <m/>
    <m/>
    <m/>
    <m/>
    <m/>
    <m/>
    <m/>
    <s v="資料清單"/>
    <x v="19"/>
    <x v="22"/>
    <x v="342"/>
    <x v="14"/>
    <s v="IEC_STD_V10 &gt;&gt; Analytics  &gt;&gt; Dashboard &gt;&gt; 3：作業管理 &gt;&gt; 3.3：管理品質 &gt;&gt; 3.3.2 : Line/Field Return"/>
    <s v="Product Type"/>
    <x v="381"/>
    <x v="1"/>
    <x v="0"/>
    <x v="373"/>
    <x v="9"/>
    <s v="IEC_STD_V10 &gt;&gt; Common &gt;&gt; AutoMetaDataProduct Type"/>
    <x v="3"/>
    <x v="0"/>
    <s v="產品類別Dimension"/>
    <s v="Line Return 退貨原因分析"/>
    <n v="900"/>
    <n v="929"/>
    <n v="0"/>
    <s v=""/>
    <n v="0"/>
    <n v="0"/>
    <n v="953"/>
    <x v="203"/>
    <s v="Line Return Cause Analysis"/>
    <x v="87"/>
    <s v="IEC_STD_V10 &gt;&gt; Analytics  &gt;&gt; Dashboard &gt;&gt; 3：作業管理 &gt;&gt; 3.3：管理品質 &gt;&gt; 3.3.2 : Line/Field Return &gt;&gt; Line Return Cause Analysis"/>
    <x v="0"/>
    <s v="E.3.7.0:"/>
    <x v="49"/>
    <x v="49"/>
    <x v="841"/>
    <x v="378"/>
    <x v="381"/>
    <x v="366"/>
    <x v="0"/>
    <x v="0"/>
    <x v="0"/>
    <x v="2"/>
    <m/>
    <x v="0"/>
    <x v="3"/>
    <s v="Line Return Cause Analysis_Product Type"/>
    <x v="938"/>
    <x v="3"/>
    <x v="0"/>
    <x v="6"/>
    <x v="4"/>
    <x v="0"/>
    <x v="0"/>
    <s v="DM_LINE_RETURN_CAUSE_ANALYSIS"/>
    <s v="PRODUCT_TYPE"/>
    <x v="116"/>
    <x v="310"/>
    <x v="0"/>
    <n v="8"/>
    <x v="11"/>
    <x v="11"/>
    <x v="0"/>
    <s v=""/>
    <s v=""/>
    <n v="938"/>
    <s v="-938"/>
    <x v="0"/>
    <x v="0"/>
    <x v="0"/>
    <x v="381"/>
    <x v="9"/>
    <s v="產品類別"/>
    <s v=""/>
    <s v=""/>
    <x v="0"/>
    <x v="342"/>
    <m/>
    <s v="^()$"/>
    <n v="9"/>
    <x v="0"/>
    <x v="4"/>
    <x v="0"/>
    <x v="0"/>
    <x v="1"/>
    <x v="1"/>
    <b v="0"/>
    <x v="1"/>
    <x v="1"/>
    <n v="0"/>
    <x v="0"/>
    <b v="0"/>
    <b v="0"/>
    <b v="0"/>
    <b v="0"/>
    <b v="1"/>
    <b v="0"/>
    <b v="0"/>
    <b v="0"/>
    <b v="0"/>
    <b v="0"/>
    <b v="0"/>
    <x v="0"/>
    <x v="2"/>
    <n v="0"/>
    <x v="2"/>
    <x v="0"/>
  </r>
  <r>
    <m/>
    <s v="QAM"/>
    <x v="14"/>
    <x v="379"/>
    <x v="382"/>
    <x v="202"/>
    <x v="374"/>
    <s v="EX: VID/CID/CND"/>
    <x v="3"/>
    <m/>
    <m/>
    <s v="General"/>
    <x v="2"/>
    <m/>
    <x v="21"/>
    <m/>
    <x v="9"/>
    <x v="6"/>
    <x v="0"/>
    <x v="0"/>
    <s v="DM_LINE_RETURN_CAUSE_ANALYSIS"/>
    <s v="LR_LIABILITY"/>
    <m/>
    <m/>
    <m/>
    <m/>
    <m/>
    <m/>
    <m/>
    <m/>
    <m/>
    <m/>
    <m/>
    <m/>
    <m/>
    <m/>
    <m/>
    <m/>
    <m/>
    <m/>
    <s v="資料清單"/>
    <x v="19"/>
    <x v="23"/>
    <x v="347"/>
    <x v="14"/>
    <s v="IEC_STD_V10 &gt;&gt; Analytics  &gt;&gt; Dashboard &gt;&gt; 3：作業管理 &gt;&gt; 3.3：管理品質 &gt;&gt; 3.3.2 : Line/Field Return"/>
    <s v="LR Liability"/>
    <x v="382"/>
    <x v="202"/>
    <x v="0"/>
    <x v="374"/>
    <x v="9"/>
    <s v="IEC_STD_V10 &gt;&gt; Common &gt;&gt; AutoMetaDataLR Liability"/>
    <x v="3"/>
    <x v="0"/>
    <s v="責任歸屬Dimension"/>
    <s v="Line Return 退貨原因分析"/>
    <n v="903"/>
    <n v="929"/>
    <n v="0"/>
    <s v=""/>
    <n v="0"/>
    <n v="0"/>
    <n v="903"/>
    <x v="209"/>
    <s v="Line Return Cause Analysis"/>
    <x v="87"/>
    <s v="IEC_STD_V10 &gt;&gt; Analytics  &gt;&gt; Dashboard &gt;&gt; 3：作業管理 &gt;&gt; 3.3：管理品質 &gt;&gt; 3.3.2 : Line/Field Return &gt;&gt; Line Return Cause Analysis"/>
    <x v="0"/>
    <s v="E.3.7.0:"/>
    <x v="50"/>
    <x v="50"/>
    <x v="842"/>
    <x v="379"/>
    <x v="382"/>
    <x v="384"/>
    <x v="0"/>
    <x v="0"/>
    <x v="0"/>
    <x v="2"/>
    <m/>
    <x v="0"/>
    <x v="3"/>
    <s v="Line Return Cause Analysis_LR Liability"/>
    <x v="939"/>
    <x v="3"/>
    <x v="0"/>
    <x v="6"/>
    <x v="4"/>
    <x v="0"/>
    <x v="0"/>
    <s v="DM_LINE_RETURN_CAUSE_ANALYSIS"/>
    <s v="LR_LIABILITY"/>
    <x v="116"/>
    <x v="311"/>
    <x v="0"/>
    <n v="8"/>
    <x v="11"/>
    <x v="11"/>
    <x v="7"/>
    <s v=""/>
    <s v=""/>
    <n v="939"/>
    <s v="-939"/>
    <x v="0"/>
    <x v="0"/>
    <x v="0"/>
    <x v="382"/>
    <x v="9"/>
    <s v="責任歸屬"/>
    <s v=""/>
    <s v=""/>
    <x v="0"/>
    <x v="347"/>
    <m/>
    <s v="^()$"/>
    <n v="9"/>
    <x v="0"/>
    <x v="4"/>
    <x v="0"/>
    <x v="0"/>
    <x v="1"/>
    <x v="1"/>
    <b v="0"/>
    <x v="1"/>
    <x v="1"/>
    <n v="0"/>
    <x v="0"/>
    <b v="0"/>
    <b v="0"/>
    <b v="0"/>
    <b v="0"/>
    <b v="1"/>
    <b v="0"/>
    <b v="0"/>
    <b v="0"/>
    <b v="0"/>
    <b v="0"/>
    <b v="0"/>
    <x v="0"/>
    <x v="2"/>
    <n v="0"/>
    <x v="2"/>
    <x v="0"/>
  </r>
  <r>
    <m/>
    <s v="QAM"/>
    <x v="14"/>
    <x v="381"/>
    <x v="384"/>
    <x v="203"/>
    <x v="376"/>
    <s v="LR Repair Action 依照報表列出的類別Grouping, ex Bent Pin, MFG, Broken Part"/>
    <x v="3"/>
    <m/>
    <m/>
    <s v="General"/>
    <x v="2"/>
    <m/>
    <x v="21"/>
    <m/>
    <x v="9"/>
    <x v="6"/>
    <x v="0"/>
    <x v="0"/>
    <s v="DM_LINE_RETURN_CAUSE_ANALYSIS"/>
    <s v="LR_REPAIR_ACTION"/>
    <m/>
    <m/>
    <m/>
    <m/>
    <m/>
    <m/>
    <m/>
    <m/>
    <m/>
    <m/>
    <m/>
    <m/>
    <m/>
    <m/>
    <m/>
    <m/>
    <m/>
    <m/>
    <s v="資料清單"/>
    <x v="19"/>
    <x v="24"/>
    <x v="348"/>
    <x v="14"/>
    <s v="IEC_STD_V10 &gt;&gt; Analytics  &gt;&gt; Dashboard &gt;&gt; 3：作業管理 &gt;&gt; 3.3：管理品質 &gt;&gt; 3.3.2 : Line/Field Return"/>
    <s v="LR Repair Action"/>
    <x v="384"/>
    <x v="203"/>
    <x v="0"/>
    <x v="376"/>
    <x v="9"/>
    <s v="IEC_STD_V10 &gt;&gt; Common &gt;&gt; AutoMetaDataLR Repair Action"/>
    <x v="3"/>
    <x v="0"/>
    <s v="維修方式Dimension"/>
    <s v="Line Return 退貨原因分析"/>
    <n v="905"/>
    <n v="929"/>
    <n v="0"/>
    <s v=""/>
    <n v="0"/>
    <n v="0"/>
    <n v="905"/>
    <x v="210"/>
    <s v="Line Return Cause Analysis"/>
    <x v="87"/>
    <s v="IEC_STD_V10 &gt;&gt; Analytics  &gt;&gt; Dashboard &gt;&gt; 3：作業管理 &gt;&gt; 3.3：管理品質 &gt;&gt; 3.3.2 : Line/Field Return &gt;&gt; Line Return Cause Analysis"/>
    <x v="0"/>
    <s v="E.3.7.0:"/>
    <x v="51"/>
    <x v="51"/>
    <x v="843"/>
    <x v="381"/>
    <x v="384"/>
    <x v="385"/>
    <x v="0"/>
    <x v="0"/>
    <x v="0"/>
    <x v="2"/>
    <m/>
    <x v="0"/>
    <x v="3"/>
    <s v="Line Return Cause Analysis_LR Repair Action"/>
    <x v="940"/>
    <x v="3"/>
    <x v="0"/>
    <x v="6"/>
    <x v="4"/>
    <x v="0"/>
    <x v="0"/>
    <s v="DM_LINE_RETURN_CAUSE_ANALYSIS"/>
    <s v="LR_REPAIR_ACTION"/>
    <x v="116"/>
    <x v="313"/>
    <x v="0"/>
    <n v="8"/>
    <x v="11"/>
    <x v="11"/>
    <x v="7"/>
    <s v=""/>
    <s v=""/>
    <n v="940"/>
    <s v="-940"/>
    <x v="0"/>
    <x v="0"/>
    <x v="0"/>
    <x v="384"/>
    <x v="9"/>
    <s v="維修方式"/>
    <s v=""/>
    <s v=""/>
    <x v="0"/>
    <x v="348"/>
    <m/>
    <s v="^()$"/>
    <n v="9"/>
    <x v="0"/>
    <x v="4"/>
    <x v="0"/>
    <x v="0"/>
    <x v="1"/>
    <x v="1"/>
    <b v="0"/>
    <x v="1"/>
    <x v="1"/>
    <n v="0"/>
    <x v="0"/>
    <b v="0"/>
    <b v="0"/>
    <b v="0"/>
    <b v="0"/>
    <b v="1"/>
    <b v="0"/>
    <b v="0"/>
    <b v="0"/>
    <b v="0"/>
    <b v="0"/>
    <b v="0"/>
    <x v="0"/>
    <x v="2"/>
    <n v="0"/>
    <x v="11"/>
    <x v="0"/>
  </r>
  <r>
    <m/>
    <s v="QAM"/>
    <x v="14"/>
    <x v="382"/>
    <x v="385"/>
    <x v="204"/>
    <x v="377"/>
    <s v="L10廠區_x000a_Lenovo Shenzen, IPT IEC, TAO IEC, ..."/>
    <x v="3"/>
    <m/>
    <m/>
    <s v="General"/>
    <x v="2"/>
    <m/>
    <x v="21"/>
    <m/>
    <x v="9"/>
    <x v="6"/>
    <x v="0"/>
    <x v="0"/>
    <s v="DM_LINE_RETURN_CAUSE_ANALYSIS"/>
    <s v="SITE_CAUSE"/>
    <m/>
    <m/>
    <m/>
    <m/>
    <m/>
    <m/>
    <m/>
    <m/>
    <m/>
    <m/>
    <m/>
    <m/>
    <m/>
    <m/>
    <m/>
    <m/>
    <m/>
    <m/>
    <s v="資料清單"/>
    <x v="19"/>
    <x v="25"/>
    <x v="349"/>
    <x v="14"/>
    <s v="IEC_STD_V10 &gt;&gt; Analytics  &gt;&gt; Dashboard &gt;&gt; 3：作業管理 &gt;&gt; 3.3：管理品質 &gt;&gt; 3.3.2 : Line/Field Return"/>
    <s v="Site Cause"/>
    <x v="385"/>
    <x v="204"/>
    <x v="0"/>
    <x v="377"/>
    <x v="9"/>
    <s v="IEC_STD_V10 &gt;&gt; Common &gt;&gt; AutoMetaDataSite Cause"/>
    <x v="3"/>
    <x v="0"/>
    <s v="退貨廠區Dimension"/>
    <s v="Line Return 退貨原因分析"/>
    <n v="906"/>
    <n v="929"/>
    <n v="0"/>
    <s v=""/>
    <n v="0"/>
    <n v="0"/>
    <n v="906"/>
    <x v="211"/>
    <s v="Line Return Cause Analysis"/>
    <x v="87"/>
    <s v="IEC_STD_V10 &gt;&gt; Analytics  &gt;&gt; Dashboard &gt;&gt; 3：作業管理 &gt;&gt; 3.3：管理品質 &gt;&gt; 3.3.2 : Line/Field Return &gt;&gt; Line Return Cause Analysis"/>
    <x v="0"/>
    <s v="E.3.7.0:"/>
    <x v="52"/>
    <x v="52"/>
    <x v="844"/>
    <x v="382"/>
    <x v="385"/>
    <x v="386"/>
    <x v="0"/>
    <x v="0"/>
    <x v="0"/>
    <x v="2"/>
    <m/>
    <x v="0"/>
    <x v="3"/>
    <s v="Line Return Cause Analysis_Site Cause"/>
    <x v="941"/>
    <x v="3"/>
    <x v="0"/>
    <x v="6"/>
    <x v="4"/>
    <x v="0"/>
    <x v="0"/>
    <s v="DM_LINE_RETURN_CAUSE_ANALYSIS"/>
    <s v="SITE_CAUSE"/>
    <x v="116"/>
    <x v="314"/>
    <x v="0"/>
    <n v="8"/>
    <x v="11"/>
    <x v="11"/>
    <x v="7"/>
    <s v=""/>
    <s v=""/>
    <n v="941"/>
    <s v="-941"/>
    <x v="0"/>
    <x v="0"/>
    <x v="0"/>
    <x v="385"/>
    <x v="9"/>
    <s v="退貨廠區"/>
    <s v=""/>
    <s v=""/>
    <x v="0"/>
    <x v="349"/>
    <m/>
    <s v="^()$"/>
    <n v="9"/>
    <x v="0"/>
    <x v="4"/>
    <x v="0"/>
    <x v="0"/>
    <x v="1"/>
    <x v="1"/>
    <b v="0"/>
    <x v="1"/>
    <x v="1"/>
    <n v="0"/>
    <x v="0"/>
    <b v="0"/>
    <b v="0"/>
    <b v="0"/>
    <b v="0"/>
    <b v="0"/>
    <b v="0"/>
    <b v="0"/>
    <b v="0"/>
    <b v="0"/>
    <b v="0"/>
    <b v="0"/>
    <x v="1"/>
    <x v="1"/>
    <n v="0"/>
    <x v="19"/>
    <x v="0"/>
  </r>
  <r>
    <m/>
    <s v="QAM"/>
    <x v="14"/>
    <x v="383"/>
    <x v="386"/>
    <x v="1"/>
    <x v="378"/>
    <s v="EX, IPT, TAO,IMX"/>
    <x v="3"/>
    <m/>
    <m/>
    <s v="General"/>
    <x v="2"/>
    <m/>
    <x v="21"/>
    <m/>
    <x v="9"/>
    <x v="6"/>
    <x v="0"/>
    <x v="0"/>
    <s v="DM_LINE_RETURN_CAUSE_ANALYSIS"/>
    <s v="BUILD_SITE"/>
    <m/>
    <m/>
    <m/>
    <m/>
    <m/>
    <m/>
    <m/>
    <m/>
    <m/>
    <m/>
    <m/>
    <m/>
    <m/>
    <m/>
    <m/>
    <m/>
    <m/>
    <m/>
    <s v="資料清單"/>
    <x v="19"/>
    <x v="26"/>
    <x v="350"/>
    <x v="14"/>
    <s v="IEC_STD_V10 &gt;&gt; Analytics  &gt;&gt; Dashboard &gt;&gt; 3：作業管理 &gt;&gt; 3.3：管理品質 &gt;&gt; 3.3.2 : Line/Field Return"/>
    <s v="Build Site"/>
    <x v="386"/>
    <x v="1"/>
    <x v="0"/>
    <x v="378"/>
    <x v="9"/>
    <s v="IEC_STD_V10 &gt;&gt; Common &gt;&gt; AutoMetaDataBuild Site"/>
    <x v="3"/>
    <x v="0"/>
    <s v="L6生產廠區Dimension"/>
    <s v="Line Return 退貨原因分析"/>
    <n v="907"/>
    <n v="929"/>
    <n v="0"/>
    <s v=""/>
    <n v="0"/>
    <n v="0"/>
    <n v="907"/>
    <x v="212"/>
    <s v="Line Return Cause Analysis"/>
    <x v="87"/>
    <s v="IEC_STD_V10 &gt;&gt; Analytics  &gt;&gt; Dashboard &gt;&gt; 3：作業管理 &gt;&gt; 3.3：管理品質 &gt;&gt; 3.3.2 : Line/Field Return &gt;&gt; Line Return Cause Analysis"/>
    <x v="0"/>
    <s v="E.3.7.0:"/>
    <x v="53"/>
    <x v="53"/>
    <x v="845"/>
    <x v="383"/>
    <x v="386"/>
    <x v="387"/>
    <x v="0"/>
    <x v="0"/>
    <x v="0"/>
    <x v="2"/>
    <m/>
    <x v="0"/>
    <x v="3"/>
    <s v="Line Return Cause Analysis_Build Site"/>
    <x v="942"/>
    <x v="3"/>
    <x v="0"/>
    <x v="6"/>
    <x v="4"/>
    <x v="0"/>
    <x v="0"/>
    <s v="DM_LINE_RETURN_CAUSE_ANALYSIS"/>
    <s v="BUILD_SITE"/>
    <x v="116"/>
    <x v="315"/>
    <x v="0"/>
    <n v="8"/>
    <x v="11"/>
    <x v="11"/>
    <x v="7"/>
    <s v=""/>
    <s v=""/>
    <n v="942"/>
    <s v="-942"/>
    <x v="0"/>
    <x v="0"/>
    <x v="0"/>
    <x v="386"/>
    <x v="9"/>
    <s v="L6生產廠區"/>
    <s v=""/>
    <s v=""/>
    <x v="0"/>
    <x v="350"/>
    <m/>
    <s v="^()$"/>
    <n v="9"/>
    <x v="0"/>
    <x v="4"/>
    <x v="0"/>
    <x v="0"/>
    <x v="1"/>
    <x v="1"/>
    <b v="0"/>
    <x v="1"/>
    <x v="1"/>
    <n v="0"/>
    <x v="0"/>
    <b v="0"/>
    <b v="0"/>
    <b v="0"/>
    <b v="0"/>
    <b v="0"/>
    <b v="0"/>
    <b v="0"/>
    <b v="0"/>
    <b v="0"/>
    <b v="0"/>
    <b v="0"/>
    <x v="1"/>
    <x v="1"/>
    <n v="0"/>
    <x v="19"/>
    <x v="0"/>
  </r>
  <r>
    <m/>
    <s v="RND"/>
    <x v="15"/>
    <x v="391"/>
    <x v="396"/>
    <x v="1"/>
    <x v="386"/>
    <s v="專案"/>
    <x v="0"/>
    <m/>
    <m/>
    <s v="General"/>
    <x v="0"/>
    <m/>
    <x v="0"/>
    <m/>
    <x v="10"/>
    <x v="5"/>
    <x v="0"/>
    <x v="0"/>
    <s v="INT_PROJECT"/>
    <m/>
    <m/>
    <m/>
    <m/>
    <m/>
    <m/>
    <m/>
    <m/>
    <m/>
    <m/>
    <m/>
    <m/>
    <m/>
    <m/>
    <m/>
    <m/>
    <m/>
    <m/>
    <m/>
    <s v="資料清單"/>
    <x v="20"/>
    <x v="0"/>
    <x v="351"/>
    <x v="15"/>
    <s v="IEC_STD_V10 &gt;&gt; Data Standard &gt;&gt; RND"/>
    <s v="Project"/>
    <x v="396"/>
    <x v="1"/>
    <x v="0"/>
    <x v="386"/>
    <x v="10"/>
    <s v="IEC_STD_V10 &gt;&gt; Common &gt;&gt; AutoMetaDataProject"/>
    <x v="0"/>
    <x v="0"/>
    <s v="專案Concept"/>
    <s v="專案"/>
    <n v="945"/>
    <n v="0"/>
    <n v="0"/>
    <s v=""/>
    <n v="0"/>
    <n v="0"/>
    <n v="0"/>
    <x v="0"/>
    <s v=""/>
    <x v="0"/>
    <s v=""/>
    <x v="0"/>
    <s v="RND:"/>
    <x v="0"/>
    <x v="0"/>
    <x v="846"/>
    <x v="391"/>
    <x v="396"/>
    <x v="388"/>
    <x v="0"/>
    <x v="0"/>
    <x v="0"/>
    <x v="0"/>
    <m/>
    <x v="0"/>
    <x v="0"/>
    <s v="Project"/>
    <x v="943"/>
    <x v="0"/>
    <x v="0"/>
    <x v="5"/>
    <x v="5"/>
    <x v="0"/>
    <x v="0"/>
    <s v="INT_PROJECT"/>
    <s v=""/>
    <x v="117"/>
    <x v="0"/>
    <x v="0"/>
    <n v="0"/>
    <x v="0"/>
    <x v="0"/>
    <x v="0"/>
    <s v=""/>
    <s v=""/>
    <n v="943"/>
    <s v="-943"/>
    <x v="0"/>
    <x v="0"/>
    <x v="0"/>
    <x v="396"/>
    <x v="10"/>
    <s v="PDM系統與專案相關的資訊"/>
    <s v=""/>
    <s v=""/>
    <x v="0"/>
    <x v="351"/>
    <m/>
    <s v="^()$"/>
    <n v="9"/>
    <x v="0"/>
    <x v="5"/>
    <x v="0"/>
    <x v="0"/>
    <x v="0"/>
    <x v="1"/>
    <b v="0"/>
    <x v="0"/>
    <x v="0"/>
    <n v="0"/>
    <x v="0"/>
    <b v="0"/>
    <b v="0"/>
    <b v="0"/>
    <b v="0"/>
    <b v="0"/>
    <b v="0"/>
    <b v="0"/>
    <b v="0"/>
    <b v="0"/>
    <b v="0"/>
    <b v="0"/>
    <x v="1"/>
    <x v="1"/>
    <n v="0"/>
    <x v="1"/>
    <x v="0"/>
  </r>
  <r>
    <m/>
    <s v="RND"/>
    <x v="15"/>
    <x v="392"/>
    <x v="397"/>
    <x v="1"/>
    <x v="387"/>
    <s v="透過申請WBS_Code，PDM 產生專案之後，PDM 系統產生 Project_Code 流水號"/>
    <x v="1"/>
    <m/>
    <m/>
    <s v="General"/>
    <x v="9"/>
    <m/>
    <x v="0"/>
    <s v="BU"/>
    <x v="10"/>
    <x v="5"/>
    <x v="0"/>
    <x v="0"/>
    <s v="INT_PROJECT"/>
    <s v="PROJECT_CODE"/>
    <m/>
    <m/>
    <m/>
    <m/>
    <m/>
    <m/>
    <m/>
    <m/>
    <m/>
    <m/>
    <m/>
    <m/>
    <m/>
    <m/>
    <m/>
    <m/>
    <m/>
    <m/>
    <s v="資料清單"/>
    <x v="20"/>
    <x v="1"/>
    <x v="352"/>
    <x v="15"/>
    <s v="IEC_STD_V10 &gt;&gt; Data Standard &gt;&gt; RND"/>
    <s v="Project Code"/>
    <x v="397"/>
    <x v="1"/>
    <x v="0"/>
    <x v="387"/>
    <x v="10"/>
    <s v="IEC_STD_V10 &gt;&gt; Common &gt;&gt; AutoMetaDataProject Code"/>
    <x v="1"/>
    <x v="0"/>
    <s v="專案代碼Property"/>
    <s v="專案"/>
    <n v="946"/>
    <n v="945"/>
    <n v="0"/>
    <s v="Project Code"/>
    <n v="1"/>
    <n v="0"/>
    <n v="0"/>
    <x v="0"/>
    <s v="Project"/>
    <x v="88"/>
    <s v="IEC_STD_V10 &gt;&gt; Data Standard &gt;&gt; RND &gt;&gt; Project"/>
    <x v="0"/>
    <s v="RND:"/>
    <x v="1"/>
    <x v="1"/>
    <x v="847"/>
    <x v="392"/>
    <x v="397"/>
    <x v="389"/>
    <x v="0"/>
    <x v="0"/>
    <x v="0"/>
    <x v="8"/>
    <m/>
    <x v="0"/>
    <x v="1"/>
    <s v="Project_Project Code"/>
    <x v="944"/>
    <x v="1"/>
    <x v="0"/>
    <x v="5"/>
    <x v="5"/>
    <x v="0"/>
    <x v="0"/>
    <s v="INT_PROJECT"/>
    <s v="PROJECT_CODE"/>
    <x v="117"/>
    <x v="323"/>
    <x v="0"/>
    <n v="0"/>
    <x v="0"/>
    <x v="0"/>
    <x v="0"/>
    <s v=""/>
    <s v=""/>
    <n v="944"/>
    <s v="-944"/>
    <x v="0"/>
    <x v="0"/>
    <x v="0"/>
    <x v="397"/>
    <x v="10"/>
    <s v="專案代碼"/>
    <s v=""/>
    <s v=""/>
    <x v="0"/>
    <x v="352"/>
    <m/>
    <s v="^()$"/>
    <n v="9"/>
    <x v="0"/>
    <x v="5"/>
    <x v="0"/>
    <x v="0"/>
    <x v="0"/>
    <x v="1"/>
    <b v="0"/>
    <x v="0"/>
    <x v="1"/>
    <n v="0"/>
    <x v="0"/>
    <b v="0"/>
    <b v="0"/>
    <b v="0"/>
    <b v="0"/>
    <b v="0"/>
    <b v="0"/>
    <b v="0"/>
    <b v="0"/>
    <b v="0"/>
    <b v="0"/>
    <b v="0"/>
    <x v="1"/>
    <x v="1"/>
    <n v="0"/>
    <x v="2"/>
    <x v="0"/>
  </r>
  <r>
    <m/>
    <s v="RND"/>
    <x v="15"/>
    <x v="372"/>
    <x v="375"/>
    <x v="1"/>
    <x v="388"/>
    <s v="透過申請WBS_Code，由 PM 命名"/>
    <x v="1"/>
    <m/>
    <m/>
    <s v="General"/>
    <x v="1"/>
    <s v="DL360 G10.5, DL360 G9..."/>
    <x v="0"/>
    <s v="BU"/>
    <x v="10"/>
    <x v="5"/>
    <x v="0"/>
    <x v="0"/>
    <s v="INT_PROJECT"/>
    <s v="PROJECT_NAME"/>
    <m/>
    <m/>
    <m/>
    <m/>
    <m/>
    <m/>
    <m/>
    <m/>
    <m/>
    <m/>
    <m/>
    <m/>
    <m/>
    <m/>
    <m/>
    <m/>
    <m/>
    <m/>
    <s v="資料清單"/>
    <x v="20"/>
    <x v="2"/>
    <x v="353"/>
    <x v="15"/>
    <s v="IEC_STD_V10 &gt;&gt; Data Standard &gt;&gt; RND"/>
    <s v="Project Name"/>
    <x v="375"/>
    <x v="1"/>
    <x v="0"/>
    <x v="388"/>
    <x v="10"/>
    <s v="IEC_STD_V10 &gt;&gt; Common &gt;&gt; AutoMetaDataProject Name"/>
    <x v="1"/>
    <x v="0"/>
    <s v="專案名稱Property"/>
    <s v="專案"/>
    <n v="892"/>
    <n v="945"/>
    <n v="0"/>
    <s v="Project Name"/>
    <n v="1"/>
    <n v="0"/>
    <n v="0"/>
    <x v="0"/>
    <s v="Project"/>
    <x v="88"/>
    <s v="IEC_STD_V10 &gt;&gt; Data Standard &gt;&gt; RND &gt;&gt; Project"/>
    <x v="0"/>
    <s v="RND:"/>
    <x v="2"/>
    <x v="2"/>
    <x v="848"/>
    <x v="372"/>
    <x v="375"/>
    <x v="390"/>
    <x v="45"/>
    <x v="0"/>
    <x v="0"/>
    <x v="1"/>
    <m/>
    <x v="0"/>
    <x v="1"/>
    <s v="Project_Project Name"/>
    <x v="945"/>
    <x v="1"/>
    <x v="0"/>
    <x v="5"/>
    <x v="5"/>
    <x v="0"/>
    <x v="0"/>
    <s v="INT_PROJECT"/>
    <s v="PROJECT_NAME"/>
    <x v="117"/>
    <x v="304"/>
    <x v="0"/>
    <n v="0"/>
    <x v="0"/>
    <x v="0"/>
    <x v="0"/>
    <s v=""/>
    <s v=""/>
    <n v="945"/>
    <s v="-945"/>
    <x v="0"/>
    <x v="0"/>
    <x v="0"/>
    <x v="375"/>
    <x v="10"/>
    <s v="專案名稱(內部)"/>
    <s v=""/>
    <s v=""/>
    <x v="0"/>
    <x v="353"/>
    <m/>
    <s v="^()$"/>
    <n v="9"/>
    <x v="0"/>
    <x v="5"/>
    <x v="0"/>
    <x v="0"/>
    <x v="1"/>
    <x v="1"/>
    <b v="0"/>
    <x v="0"/>
    <x v="1"/>
    <n v="0"/>
    <x v="0"/>
    <b v="0"/>
    <b v="0"/>
    <b v="0"/>
    <b v="0"/>
    <b v="0"/>
    <b v="0"/>
    <b v="0"/>
    <b v="0"/>
    <b v="0"/>
    <b v="0"/>
    <b v="0"/>
    <x v="1"/>
    <x v="1"/>
    <n v="0"/>
    <x v="2"/>
    <x v="0"/>
  </r>
  <r>
    <m/>
    <s v="RND"/>
    <x v="15"/>
    <x v="393"/>
    <x v="398"/>
    <x v="1"/>
    <x v="389"/>
    <s v="Assembly 以上：_x000a_第一、二碼是'F-'、第三碼以後是'Project_Name'取前七碼，若名稱重複，尾碼會依數字序號往下編(今2021年七月之後)_x000a_第一、二碼是'F-'&amp;'Customer_Name'(今2021年七月以前)_x000a__x000a_Raw Material ：_x000a_第一、二碼是'R-'_x000a__x000a_Forecast 篩選準則，請參考Material Group 頁籤"/>
    <x v="2"/>
    <m/>
    <m/>
    <s v="General"/>
    <x v="9"/>
    <s v="R-METAL; R-RESITOR;F-HUFFLEP..."/>
    <x v="0"/>
    <s v="BU"/>
    <x v="10"/>
    <x v="5"/>
    <x v="31"/>
    <x v="0"/>
    <s v="INT_PROJECT"/>
    <s v="MATERIAL_GROUP"/>
    <m/>
    <m/>
    <m/>
    <m/>
    <m/>
    <m/>
    <m/>
    <m/>
    <m/>
    <m/>
    <m/>
    <m/>
    <m/>
    <m/>
    <m/>
    <m/>
    <m/>
    <m/>
    <s v="資料清單"/>
    <x v="20"/>
    <x v="3"/>
    <x v="354"/>
    <x v="15"/>
    <s v="IEC_STD_V10 &gt;&gt; Data Standard &gt;&gt; RND"/>
    <s v="Material Group"/>
    <x v="398"/>
    <x v="1"/>
    <x v="0"/>
    <x v="389"/>
    <x v="10"/>
    <s v="IEC_STD_V10 &gt;&gt; Common &gt;&gt; AutoMetaDataMaterial Group"/>
    <x v="2"/>
    <x v="0"/>
    <s v="料號群組 Relationship"/>
    <s v="專案"/>
    <n v="948"/>
    <n v="945"/>
    <n v="0"/>
    <s v=""/>
    <n v="0"/>
    <n v="0"/>
    <n v="959"/>
    <x v="213"/>
    <s v="Project"/>
    <x v="88"/>
    <s v="IEC_STD_V10 &gt;&gt; Data Standard &gt;&gt; RND &gt;&gt; Project"/>
    <x v="0"/>
    <s v="RND:"/>
    <x v="3"/>
    <x v="3"/>
    <x v="849"/>
    <x v="393"/>
    <x v="398"/>
    <x v="391"/>
    <x v="46"/>
    <x v="0"/>
    <x v="0"/>
    <x v="8"/>
    <m/>
    <x v="0"/>
    <x v="2"/>
    <s v="Project_Material Group"/>
    <x v="946"/>
    <x v="2"/>
    <x v="0"/>
    <x v="5"/>
    <x v="5"/>
    <x v="0"/>
    <x v="0"/>
    <s v="INT_PROJECT"/>
    <s v="MATERIAL_GROUP"/>
    <x v="117"/>
    <x v="324"/>
    <x v="0"/>
    <n v="0"/>
    <x v="0"/>
    <x v="0"/>
    <x v="0"/>
    <s v=""/>
    <s v=""/>
    <n v="946"/>
    <s v="-946"/>
    <x v="0"/>
    <x v="0"/>
    <x v="0"/>
    <x v="398"/>
    <x v="10"/>
    <s v="物料群組，使用於SAP，用於計算收入"/>
    <s v=""/>
    <s v=""/>
    <x v="0"/>
    <x v="354"/>
    <m/>
    <s v="8/30_x000a_1. SAP 的 Material Group 是否全部來自 PDM 定義，須確認SAP 是否有存其他的 Material Group -&gt; Abe 確定不會_x000a_2. Material Group 與 Project 對應方式待確認(IBM 參考Abe excel)_x000a_3. IECPN 確定可對應到 Material Group(之後中介檔再討論)_x000a_4. Forecast 篩選準則(待與Miles, Peggy 確認)_x000a__x000a_9/13_x000a_已回覆_x000a_^()$"/>
    <n v="9"/>
    <x v="0"/>
    <x v="5"/>
    <x v="0"/>
    <x v="0"/>
    <x v="0"/>
    <x v="1"/>
    <b v="1"/>
    <x v="0"/>
    <x v="1"/>
    <n v="0"/>
    <x v="0"/>
    <b v="0"/>
    <b v="0"/>
    <b v="0"/>
    <b v="0"/>
    <b v="1"/>
    <b v="0"/>
    <b v="0"/>
    <b v="0"/>
    <b v="1"/>
    <b v="0"/>
    <b v="0"/>
    <x v="0"/>
    <x v="6"/>
    <n v="1"/>
    <x v="0"/>
    <x v="0"/>
  </r>
  <r>
    <m/>
    <s v="RND"/>
    <x v="15"/>
    <x v="187"/>
    <x v="187"/>
    <x v="1"/>
    <x v="192"/>
    <s v="客戶提供標案的時候，客戶會提供Customer_Project_Name，透過申請WBS_Code，由PM 填寫"/>
    <x v="1"/>
    <m/>
    <m/>
    <s v="General"/>
    <x v="1"/>
    <m/>
    <x v="0"/>
    <s v="BU"/>
    <x v="10"/>
    <x v="5"/>
    <x v="0"/>
    <x v="0"/>
    <s v="INT_PROJECT"/>
    <s v="CUSTOMER_PROJECT_NAME"/>
    <m/>
    <m/>
    <m/>
    <m/>
    <m/>
    <m/>
    <m/>
    <m/>
    <m/>
    <m/>
    <m/>
    <m/>
    <m/>
    <m/>
    <m/>
    <m/>
    <m/>
    <m/>
    <s v="資料清單"/>
    <x v="20"/>
    <x v="4"/>
    <x v="355"/>
    <x v="15"/>
    <s v="IEC_STD_V10 &gt;&gt; Data Standard &gt;&gt; RND"/>
    <s v="Customer Project Name"/>
    <x v="187"/>
    <x v="1"/>
    <x v="0"/>
    <x v="192"/>
    <x v="10"/>
    <s v="IEC_STD_V10 &gt;&gt; Common &gt;&gt; AutoMetaDataCustomer Project Name"/>
    <x v="1"/>
    <x v="0"/>
    <s v="客戶專案名稱Property"/>
    <s v="專案"/>
    <n v="350"/>
    <n v="945"/>
    <n v="0"/>
    <s v="Customer Project Name"/>
    <n v="1"/>
    <n v="0"/>
    <n v="0"/>
    <x v="0"/>
    <s v="Project"/>
    <x v="88"/>
    <s v="IEC_STD_V10 &gt;&gt; Data Standard &gt;&gt; RND &gt;&gt; Project"/>
    <x v="0"/>
    <s v="RND:"/>
    <x v="4"/>
    <x v="4"/>
    <x v="850"/>
    <x v="187"/>
    <x v="187"/>
    <x v="204"/>
    <x v="0"/>
    <x v="0"/>
    <x v="0"/>
    <x v="1"/>
    <m/>
    <x v="0"/>
    <x v="1"/>
    <s v="Project_Customer Project Name"/>
    <x v="947"/>
    <x v="1"/>
    <x v="0"/>
    <x v="5"/>
    <x v="5"/>
    <x v="0"/>
    <x v="0"/>
    <s v="INT_PROJECT"/>
    <s v="CUSTOMER_PROJECT_NAME"/>
    <x v="117"/>
    <x v="152"/>
    <x v="0"/>
    <n v="0"/>
    <x v="0"/>
    <x v="0"/>
    <x v="0"/>
    <s v=""/>
    <s v=""/>
    <n v="947"/>
    <s v="-947"/>
    <x v="0"/>
    <x v="0"/>
    <x v="0"/>
    <x v="187"/>
    <x v="10"/>
    <s v="專案名稱(外部)"/>
    <s v=""/>
    <s v=""/>
    <x v="0"/>
    <x v="355"/>
    <m/>
    <s v="^()$"/>
    <n v="9"/>
    <x v="0"/>
    <x v="5"/>
    <x v="0"/>
    <x v="0"/>
    <x v="1"/>
    <x v="1"/>
    <b v="0"/>
    <x v="0"/>
    <x v="1"/>
    <n v="0"/>
    <x v="0"/>
    <b v="0"/>
    <b v="0"/>
    <b v="0"/>
    <b v="0"/>
    <b v="0"/>
    <b v="0"/>
    <b v="0"/>
    <b v="0"/>
    <b v="0"/>
    <b v="0"/>
    <b v="0"/>
    <x v="1"/>
    <x v="1"/>
    <n v="0"/>
    <x v="28"/>
    <x v="0"/>
  </r>
  <r>
    <m/>
    <s v="RND"/>
    <x v="15"/>
    <x v="184"/>
    <x v="184"/>
    <x v="1"/>
    <x v="189"/>
    <s v="客戶提供標案的時候，客戶會提供Product_Family，透過申請WBS_Code，由PM 填寫(BU1 為必填欄位，BU2,5,6 為選填)"/>
    <x v="1"/>
    <m/>
    <m/>
    <s v="General"/>
    <x v="1"/>
    <s v="DL360, DL360P..."/>
    <x v="0"/>
    <s v="BU"/>
    <x v="10"/>
    <x v="5"/>
    <x v="0"/>
    <x v="0"/>
    <s v="INT_PROJECT"/>
    <s v="PRODUCT_FAMILY"/>
    <m/>
    <m/>
    <m/>
    <m/>
    <m/>
    <m/>
    <m/>
    <m/>
    <m/>
    <m/>
    <m/>
    <m/>
    <m/>
    <m/>
    <m/>
    <m/>
    <m/>
    <m/>
    <s v="資料清單"/>
    <x v="20"/>
    <x v="5"/>
    <x v="356"/>
    <x v="15"/>
    <s v="IEC_STD_V10 &gt;&gt; Data Standard &gt;&gt; RND"/>
    <s v="Product Family"/>
    <x v="184"/>
    <x v="1"/>
    <x v="0"/>
    <x v="189"/>
    <x v="10"/>
    <s v="IEC_STD_V10 &gt;&gt; Common &gt;&gt; AutoMetaDataProduct Family"/>
    <x v="1"/>
    <x v="0"/>
    <s v="產品系列Property"/>
    <s v="專案"/>
    <n v="347"/>
    <n v="945"/>
    <n v="0"/>
    <s v="Product Family"/>
    <n v="1"/>
    <n v="0"/>
    <n v="0"/>
    <x v="0"/>
    <s v="Project"/>
    <x v="88"/>
    <s v="IEC_STD_V10 &gt;&gt; Data Standard &gt;&gt; RND &gt;&gt; Project"/>
    <x v="0"/>
    <s v="RND:"/>
    <x v="5"/>
    <x v="5"/>
    <x v="851"/>
    <x v="184"/>
    <x v="184"/>
    <x v="201"/>
    <x v="25"/>
    <x v="0"/>
    <x v="0"/>
    <x v="1"/>
    <m/>
    <x v="0"/>
    <x v="1"/>
    <s v="Project_Product Family"/>
    <x v="948"/>
    <x v="1"/>
    <x v="0"/>
    <x v="5"/>
    <x v="5"/>
    <x v="0"/>
    <x v="0"/>
    <s v="INT_PROJECT"/>
    <s v="PRODUCT_FAMILY"/>
    <x v="117"/>
    <x v="149"/>
    <x v="0"/>
    <n v="0"/>
    <x v="0"/>
    <x v="0"/>
    <x v="0"/>
    <s v=""/>
    <s v=""/>
    <n v="948"/>
    <s v="-948"/>
    <x v="0"/>
    <x v="0"/>
    <x v="0"/>
    <x v="184"/>
    <x v="10"/>
    <s v="產品系列"/>
    <s v=""/>
    <s v=""/>
    <x v="0"/>
    <x v="356"/>
    <m/>
    <s v="^()$"/>
    <n v="9"/>
    <x v="0"/>
    <x v="5"/>
    <x v="0"/>
    <x v="0"/>
    <x v="1"/>
    <x v="1"/>
    <b v="0"/>
    <x v="0"/>
    <x v="1"/>
    <n v="0"/>
    <x v="0"/>
    <b v="0"/>
    <b v="0"/>
    <b v="0"/>
    <b v="0"/>
    <b v="0"/>
    <b v="0"/>
    <b v="0"/>
    <b v="0"/>
    <b v="0"/>
    <b v="0"/>
    <b v="0"/>
    <x v="1"/>
    <x v="1"/>
    <n v="0"/>
    <x v="0"/>
    <x v="0"/>
  </r>
  <r>
    <m/>
    <s v="RND"/>
    <x v="15"/>
    <x v="185"/>
    <x v="185"/>
    <x v="1"/>
    <x v="190"/>
    <s v="客戶提供標案的時候，客戶會提供Product_Generation，透過申請WBS_Code，由PM 填寫(BU1 為必填欄位，BU2,5,6 為選填)"/>
    <x v="1"/>
    <m/>
    <m/>
    <s v="General"/>
    <x v="1"/>
    <s v="G10..."/>
    <x v="0"/>
    <s v="BU"/>
    <x v="10"/>
    <x v="5"/>
    <x v="0"/>
    <x v="0"/>
    <s v="INT_PROJECT"/>
    <s v="PRODUCT_GENERATION"/>
    <m/>
    <m/>
    <m/>
    <m/>
    <m/>
    <m/>
    <m/>
    <m/>
    <m/>
    <m/>
    <m/>
    <m/>
    <m/>
    <m/>
    <m/>
    <m/>
    <m/>
    <m/>
    <s v="資料清單"/>
    <x v="20"/>
    <x v="6"/>
    <x v="357"/>
    <x v="15"/>
    <s v="IEC_STD_V10 &gt;&gt; Data Standard &gt;&gt; RND"/>
    <s v="Product Generation"/>
    <x v="185"/>
    <x v="1"/>
    <x v="0"/>
    <x v="190"/>
    <x v="10"/>
    <s v="IEC_STD_V10 &gt;&gt; Common &gt;&gt; AutoMetaDataProduct Generation"/>
    <x v="1"/>
    <x v="0"/>
    <s v="產品世代Property"/>
    <s v="專案"/>
    <n v="348"/>
    <n v="945"/>
    <n v="0"/>
    <s v="Product Generation"/>
    <n v="1"/>
    <n v="0"/>
    <n v="0"/>
    <x v="0"/>
    <s v="Project"/>
    <x v="88"/>
    <s v="IEC_STD_V10 &gt;&gt; Data Standard &gt;&gt; RND &gt;&gt; Project"/>
    <x v="0"/>
    <s v="RND:"/>
    <x v="6"/>
    <x v="6"/>
    <x v="852"/>
    <x v="185"/>
    <x v="185"/>
    <x v="202"/>
    <x v="26"/>
    <x v="0"/>
    <x v="0"/>
    <x v="1"/>
    <m/>
    <x v="0"/>
    <x v="1"/>
    <s v="Project_Product Generation"/>
    <x v="949"/>
    <x v="1"/>
    <x v="0"/>
    <x v="5"/>
    <x v="5"/>
    <x v="0"/>
    <x v="0"/>
    <s v="INT_PROJECT"/>
    <s v="PRODUCT_GENERATION"/>
    <x v="117"/>
    <x v="150"/>
    <x v="0"/>
    <n v="0"/>
    <x v="0"/>
    <x v="0"/>
    <x v="0"/>
    <s v=""/>
    <s v=""/>
    <n v="949"/>
    <s v="-949"/>
    <x v="0"/>
    <x v="0"/>
    <x v="0"/>
    <x v="185"/>
    <x v="10"/>
    <s v="產品世代"/>
    <s v=""/>
    <s v=""/>
    <x v="0"/>
    <x v="357"/>
    <m/>
    <s v="^()$"/>
    <n v="9"/>
    <x v="0"/>
    <x v="5"/>
    <x v="0"/>
    <x v="0"/>
    <x v="1"/>
    <x v="1"/>
    <b v="0"/>
    <x v="0"/>
    <x v="1"/>
    <n v="0"/>
    <x v="0"/>
    <b v="0"/>
    <b v="0"/>
    <b v="0"/>
    <b v="0"/>
    <b v="0"/>
    <b v="0"/>
    <b v="0"/>
    <b v="0"/>
    <b v="0"/>
    <b v="0"/>
    <b v="0"/>
    <x v="1"/>
    <x v="1"/>
    <n v="0"/>
    <x v="33"/>
    <x v="0"/>
  </r>
  <r>
    <m/>
    <s v="RND"/>
    <x v="15"/>
    <x v="394"/>
    <x v="399"/>
    <x v="1"/>
    <x v="390"/>
    <s v="用料等級"/>
    <x v="1"/>
    <m/>
    <m/>
    <s v="General"/>
    <x v="2"/>
    <s v="Automotive, DESKTOP, NETWORKING, SERVER"/>
    <x v="0"/>
    <s v="BU"/>
    <x v="10"/>
    <x v="5"/>
    <x v="32"/>
    <x v="0"/>
    <s v="INT_PROJECT"/>
    <s v="MATERIAL_TYPE"/>
    <m/>
    <m/>
    <m/>
    <m/>
    <m/>
    <m/>
    <m/>
    <m/>
    <m/>
    <m/>
    <m/>
    <m/>
    <m/>
    <m/>
    <m/>
    <m/>
    <m/>
    <m/>
    <s v="資料清單"/>
    <x v="20"/>
    <x v="7"/>
    <x v="358"/>
    <x v="15"/>
    <s v="IEC_STD_V10 &gt;&gt; Data Standard &gt;&gt; RND"/>
    <s v="Material Type"/>
    <x v="399"/>
    <x v="1"/>
    <x v="0"/>
    <x v="390"/>
    <x v="10"/>
    <s v="IEC_STD_V10 &gt;&gt; Common &gt;&gt; AutoMetaDataMaterial Type"/>
    <x v="1"/>
    <x v="0"/>
    <s v="用料等級Property"/>
    <s v="專案"/>
    <n v="952"/>
    <n v="945"/>
    <n v="0"/>
    <s v="Material Type"/>
    <n v="1"/>
    <n v="0"/>
    <n v="0"/>
    <x v="0"/>
    <s v="Project"/>
    <x v="88"/>
    <s v="IEC_STD_V10 &gt;&gt; Data Standard &gt;&gt; RND &gt;&gt; Project"/>
    <x v="0"/>
    <s v="RND:"/>
    <x v="7"/>
    <x v="7"/>
    <x v="853"/>
    <x v="394"/>
    <x v="399"/>
    <x v="392"/>
    <x v="47"/>
    <x v="0"/>
    <x v="0"/>
    <x v="2"/>
    <m/>
    <x v="0"/>
    <x v="1"/>
    <s v="Project_Material Type"/>
    <x v="950"/>
    <x v="1"/>
    <x v="0"/>
    <x v="5"/>
    <x v="5"/>
    <x v="0"/>
    <x v="0"/>
    <s v="INT_PROJECT"/>
    <s v="MATERIAL_TYPE"/>
    <x v="117"/>
    <x v="325"/>
    <x v="0"/>
    <n v="0"/>
    <x v="0"/>
    <x v="0"/>
    <x v="0"/>
    <s v=""/>
    <s v=""/>
    <n v="950"/>
    <s v="-950"/>
    <x v="0"/>
    <x v="0"/>
    <x v="0"/>
    <x v="399"/>
    <x v="10"/>
    <s v="用料等級"/>
    <s v=""/>
    <s v=""/>
    <x v="0"/>
    <x v="358"/>
    <m/>
    <s v="9/2 結論：_x000a_PDM 現在的Product Type 改成用料等級，_x000a_PDM 欄位調整： BG, BU, LOB, Category, 用料等級, Product Type(RFQ_Master)_x000a_Product Type 需新增 HPC、BU2 Pcle... 之後不會有^()$"/>
    <n v="9"/>
    <x v="0"/>
    <x v="5"/>
    <x v="0"/>
    <x v="0"/>
    <x v="0"/>
    <x v="1"/>
    <b v="1"/>
    <x v="0"/>
    <x v="1"/>
    <n v="0"/>
    <x v="0"/>
    <b v="0"/>
    <b v="0"/>
    <b v="0"/>
    <b v="0"/>
    <b v="0"/>
    <b v="0"/>
    <b v="0"/>
    <b v="0"/>
    <b v="0"/>
    <b v="0"/>
    <b v="0"/>
    <x v="1"/>
    <x v="1"/>
    <n v="0"/>
    <x v="12"/>
    <x v="0"/>
  </r>
  <r>
    <m/>
    <s v="RND"/>
    <x v="15"/>
    <x v="395"/>
    <x v="381"/>
    <x v="1"/>
    <x v="391"/>
    <s v="與 RFQ_Master 定義的Product Type 相同"/>
    <x v="1"/>
    <m/>
    <m/>
    <s v="General"/>
    <x v="2"/>
    <s v="Automotive, DESKTOP, NETWORKING, SERVER, STORAGE, Software, Workstation"/>
    <x v="0"/>
    <s v="BU"/>
    <x v="10"/>
    <x v="5"/>
    <x v="0"/>
    <x v="0"/>
    <s v="INT_PROJECT"/>
    <s v="PRODUCT_TYPE"/>
    <m/>
    <m/>
    <m/>
    <m/>
    <m/>
    <m/>
    <m/>
    <m/>
    <m/>
    <m/>
    <m/>
    <m/>
    <m/>
    <m/>
    <m/>
    <m/>
    <m/>
    <m/>
    <s v="資料清單"/>
    <x v="20"/>
    <x v="8"/>
    <x v="359"/>
    <x v="15"/>
    <s v="IEC_STD_V10 &gt;&gt; Data Standard &gt;&gt; RND"/>
    <s v="Product Type"/>
    <x v="381"/>
    <x v="1"/>
    <x v="0"/>
    <x v="391"/>
    <x v="10"/>
    <s v="IEC_STD_V10 &gt;&gt; Common &gt;&gt; AutoMetaDataProduct Type"/>
    <x v="1"/>
    <x v="0"/>
    <s v="產品類型Property"/>
    <s v="專案"/>
    <n v="900"/>
    <n v="945"/>
    <n v="0"/>
    <s v="Product Type"/>
    <n v="1"/>
    <n v="0"/>
    <n v="0"/>
    <x v="0"/>
    <s v="Project"/>
    <x v="88"/>
    <s v="IEC_STD_V10 &gt;&gt; Data Standard &gt;&gt; RND &gt;&gt; Project"/>
    <x v="0"/>
    <s v="RND:"/>
    <x v="8"/>
    <x v="8"/>
    <x v="854"/>
    <x v="395"/>
    <x v="381"/>
    <x v="393"/>
    <x v="48"/>
    <x v="0"/>
    <x v="0"/>
    <x v="2"/>
    <m/>
    <x v="0"/>
    <x v="1"/>
    <s v="Project_Product Type"/>
    <x v="951"/>
    <x v="1"/>
    <x v="0"/>
    <x v="5"/>
    <x v="5"/>
    <x v="0"/>
    <x v="0"/>
    <s v="INT_PROJECT"/>
    <s v="PRODUCT_TYPE"/>
    <x v="117"/>
    <x v="310"/>
    <x v="0"/>
    <n v="0"/>
    <x v="0"/>
    <x v="0"/>
    <x v="0"/>
    <s v=""/>
    <s v=""/>
    <n v="951"/>
    <s v="-951"/>
    <x v="0"/>
    <x v="0"/>
    <x v="0"/>
    <x v="381"/>
    <x v="10"/>
    <s v="產品類型"/>
    <s v=""/>
    <s v=""/>
    <x v="0"/>
    <x v="359"/>
    <m/>
    <s v="^()$"/>
    <n v="9"/>
    <x v="0"/>
    <x v="5"/>
    <x v="0"/>
    <x v="0"/>
    <x v="1"/>
    <x v="1"/>
    <b v="0"/>
    <x v="0"/>
    <x v="1"/>
    <n v="0"/>
    <x v="0"/>
    <b v="0"/>
    <b v="0"/>
    <b v="0"/>
    <b v="0"/>
    <b v="1"/>
    <b v="0"/>
    <b v="0"/>
    <b v="0"/>
    <b v="0"/>
    <b v="0"/>
    <b v="0"/>
    <x v="0"/>
    <x v="2"/>
    <n v="0"/>
    <x v="2"/>
    <x v="0"/>
  </r>
  <r>
    <m/>
    <s v="RND"/>
    <x v="15"/>
    <x v="396"/>
    <x v="400"/>
    <x v="1"/>
    <x v="392"/>
    <s v="透過申請WBS_Code，WBS Web 產生WBS_Code"/>
    <x v="1"/>
    <m/>
    <m/>
    <s v="General"/>
    <x v="9"/>
    <m/>
    <x v="0"/>
    <s v="BU"/>
    <x v="10"/>
    <x v="5"/>
    <x v="0"/>
    <x v="0"/>
    <s v="INT_PROJECT"/>
    <s v="WBS_CODE"/>
    <m/>
    <m/>
    <m/>
    <m/>
    <m/>
    <m/>
    <m/>
    <m/>
    <m/>
    <m/>
    <m/>
    <m/>
    <m/>
    <m/>
    <m/>
    <m/>
    <m/>
    <m/>
    <s v="資料清單"/>
    <x v="20"/>
    <x v="9"/>
    <x v="360"/>
    <x v="15"/>
    <s v="IEC_STD_V10 &gt;&gt; Data Standard &gt;&gt; RND"/>
    <s v="WBS Code"/>
    <x v="400"/>
    <x v="1"/>
    <x v="0"/>
    <x v="392"/>
    <x v="10"/>
    <s v="IEC_STD_V10 &gt;&gt; Common &gt;&gt; AutoMetaDataWBS Code"/>
    <x v="1"/>
    <x v="0"/>
    <s v="WBS CodeProperty"/>
    <s v="專案"/>
    <n v="954"/>
    <n v="945"/>
    <n v="0"/>
    <s v="WBS Code"/>
    <n v="1"/>
    <n v="0"/>
    <n v="0"/>
    <x v="0"/>
    <s v="Project"/>
    <x v="88"/>
    <s v="IEC_STD_V10 &gt;&gt; Data Standard &gt;&gt; RND &gt;&gt; Project"/>
    <x v="0"/>
    <s v="RND:"/>
    <x v="9"/>
    <x v="9"/>
    <x v="855"/>
    <x v="396"/>
    <x v="400"/>
    <x v="394"/>
    <x v="0"/>
    <x v="0"/>
    <x v="0"/>
    <x v="8"/>
    <m/>
    <x v="0"/>
    <x v="1"/>
    <s v="Project_WBS Code"/>
    <x v="952"/>
    <x v="1"/>
    <x v="0"/>
    <x v="5"/>
    <x v="5"/>
    <x v="0"/>
    <x v="0"/>
    <s v="INT_PROJECT"/>
    <s v="WBS_CODE"/>
    <x v="117"/>
    <x v="326"/>
    <x v="0"/>
    <n v="0"/>
    <x v="0"/>
    <x v="0"/>
    <x v="0"/>
    <s v=""/>
    <s v=""/>
    <n v="952"/>
    <s v="-952"/>
    <x v="0"/>
    <x v="0"/>
    <x v="0"/>
    <x v="400"/>
    <x v="10"/>
    <s v="WBS Code"/>
    <s v=""/>
    <s v=""/>
    <x v="0"/>
    <x v="360"/>
    <m/>
    <s v="^()$"/>
    <n v="9"/>
    <x v="0"/>
    <x v="5"/>
    <x v="0"/>
    <x v="0"/>
    <x v="0"/>
    <x v="1"/>
    <b v="0"/>
    <x v="0"/>
    <x v="1"/>
    <n v="0"/>
    <x v="0"/>
    <b v="0"/>
    <b v="0"/>
    <b v="0"/>
    <b v="0"/>
    <b v="0"/>
    <b v="0"/>
    <b v="0"/>
    <b v="0"/>
    <b v="0"/>
    <b v="0"/>
    <b v="0"/>
    <x v="1"/>
    <x v="1"/>
    <n v="0"/>
    <x v="41"/>
    <x v="0"/>
  </r>
  <r>
    <m/>
    <s v="RND"/>
    <x v="15"/>
    <x v="190"/>
    <x v="190"/>
    <x v="1"/>
    <x v="195"/>
    <s v="透過申請WBS_Code，PDM 先預設產生Planning，PM 會再上PDM 更改, EVT, DVT, MP_x000a_"/>
    <x v="1"/>
    <m/>
    <m/>
    <s v="General"/>
    <x v="2"/>
    <s v="EVT, DVT, MP..."/>
    <x v="0"/>
    <s v="BU"/>
    <x v="10"/>
    <x v="5"/>
    <x v="0"/>
    <x v="0"/>
    <s v="INT_PROJECT"/>
    <s v="PROJECT_STAGE"/>
    <m/>
    <m/>
    <m/>
    <m/>
    <m/>
    <m/>
    <m/>
    <m/>
    <m/>
    <m/>
    <m/>
    <m/>
    <m/>
    <m/>
    <m/>
    <m/>
    <m/>
    <m/>
    <s v="資料清單"/>
    <x v="20"/>
    <x v="10"/>
    <x v="361"/>
    <x v="15"/>
    <s v="IEC_STD_V10 &gt;&gt; Data Standard &gt;&gt; RND"/>
    <s v="Project Stage"/>
    <x v="190"/>
    <x v="1"/>
    <x v="0"/>
    <x v="195"/>
    <x v="10"/>
    <s v="IEC_STD_V10 &gt;&gt; Common &gt;&gt; AutoMetaDataProject Stage"/>
    <x v="1"/>
    <x v="0"/>
    <s v="專案階段Property"/>
    <s v="專案"/>
    <n v="353"/>
    <n v="945"/>
    <n v="0"/>
    <s v="Project Stage"/>
    <n v="1"/>
    <n v="0"/>
    <n v="0"/>
    <x v="0"/>
    <s v="Project"/>
    <x v="88"/>
    <s v="IEC_STD_V10 &gt;&gt; Data Standard &gt;&gt; RND &gt;&gt; Project"/>
    <x v="0"/>
    <s v="RND:"/>
    <x v="10"/>
    <x v="10"/>
    <x v="856"/>
    <x v="190"/>
    <x v="190"/>
    <x v="206"/>
    <x v="28"/>
    <x v="0"/>
    <x v="0"/>
    <x v="2"/>
    <m/>
    <x v="0"/>
    <x v="1"/>
    <s v="Project_Project Stage"/>
    <x v="953"/>
    <x v="1"/>
    <x v="0"/>
    <x v="5"/>
    <x v="5"/>
    <x v="0"/>
    <x v="0"/>
    <s v="INT_PROJECT"/>
    <s v="PROJECT_STAGE"/>
    <x v="117"/>
    <x v="155"/>
    <x v="0"/>
    <n v="0"/>
    <x v="0"/>
    <x v="0"/>
    <x v="0"/>
    <s v=""/>
    <s v=""/>
    <n v="953"/>
    <s v="-953"/>
    <x v="0"/>
    <x v="0"/>
    <x v="0"/>
    <x v="190"/>
    <x v="10"/>
    <s v="專案目前屬於的stage名稱"/>
    <s v=""/>
    <s v=""/>
    <x v="0"/>
    <x v="361"/>
    <m/>
    <s v="^()$"/>
    <n v="9"/>
    <x v="0"/>
    <x v="5"/>
    <x v="0"/>
    <x v="0"/>
    <x v="1"/>
    <x v="1"/>
    <b v="0"/>
    <x v="0"/>
    <x v="1"/>
    <n v="0"/>
    <x v="0"/>
    <b v="0"/>
    <b v="0"/>
    <b v="0"/>
    <b v="0"/>
    <b v="1"/>
    <b v="0"/>
    <b v="0"/>
    <b v="0"/>
    <b v="0"/>
    <b v="0"/>
    <b v="0"/>
    <x v="0"/>
    <x v="2"/>
    <n v="0"/>
    <x v="12"/>
    <x v="0"/>
  </r>
  <r>
    <m/>
    <s v="RND"/>
    <x v="15"/>
    <x v="375"/>
    <x v="401"/>
    <x v="1"/>
    <x v="370"/>
    <s v="共用料號屬性"/>
    <x v="0"/>
    <m/>
    <s v="N/A"/>
    <s v="General"/>
    <x v="0"/>
    <m/>
    <x v="0"/>
    <s v="CE"/>
    <x v="11"/>
    <x v="5"/>
    <x v="0"/>
    <x v="0"/>
    <s v="INT_MATERIAL_ATTRIBUTE"/>
    <m/>
    <m/>
    <m/>
    <m/>
    <m/>
    <m/>
    <m/>
    <m/>
    <m/>
    <m/>
    <m/>
    <m/>
    <m/>
    <m/>
    <m/>
    <m/>
    <m/>
    <m/>
    <m/>
    <s v="資料清單"/>
    <x v="21"/>
    <x v="0"/>
    <x v="362"/>
    <x v="15"/>
    <s v="IEC_STD_V10 &gt;&gt; Data Standard &gt;&gt; RND"/>
    <s v="Material Attribute"/>
    <x v="401"/>
    <x v="1"/>
    <x v="0"/>
    <x v="370"/>
    <x v="11"/>
    <s v="IEC_STD_V10 &gt;&gt; Common &gt;&gt; AutoMetaDataMaterial Attribute"/>
    <x v="0"/>
    <x v="0"/>
    <s v="料號Concept"/>
    <s v="料號"/>
    <n v="956"/>
    <n v="0"/>
    <n v="0"/>
    <s v=""/>
    <n v="0"/>
    <n v="0"/>
    <n v="0"/>
    <x v="0"/>
    <s v=""/>
    <x v="0"/>
    <s v=""/>
    <x v="0"/>
    <s v="RND:"/>
    <x v="11"/>
    <x v="11"/>
    <x v="857"/>
    <x v="375"/>
    <x v="401"/>
    <x v="395"/>
    <x v="0"/>
    <x v="0"/>
    <x v="0"/>
    <x v="0"/>
    <m/>
    <x v="0"/>
    <x v="0"/>
    <s v="Material Attribute"/>
    <x v="954"/>
    <x v="0"/>
    <x v="0"/>
    <x v="5"/>
    <x v="5"/>
    <x v="0"/>
    <x v="0"/>
    <s v="INT_MATERIAL_ATTRIBUTE"/>
    <s v=""/>
    <x v="118"/>
    <x v="0"/>
    <x v="0"/>
    <n v="0"/>
    <x v="0"/>
    <x v="0"/>
    <x v="0"/>
    <s v=""/>
    <s v=""/>
    <n v="954"/>
    <s v="-954"/>
    <x v="0"/>
    <x v="0"/>
    <x v="0"/>
    <x v="401"/>
    <x v="11"/>
    <s v="料號"/>
    <s v=""/>
    <s v=""/>
    <x v="0"/>
    <x v="362"/>
    <m/>
    <s v="^()$"/>
    <n v="9"/>
    <x v="0"/>
    <x v="5"/>
    <x v="0"/>
    <x v="0"/>
    <x v="0"/>
    <x v="1"/>
    <b v="0"/>
    <x v="0"/>
    <x v="0"/>
    <n v="1"/>
    <x v="0"/>
    <b v="0"/>
    <b v="0"/>
    <b v="0"/>
    <b v="0"/>
    <b v="1"/>
    <b v="0"/>
    <b v="0"/>
    <b v="0"/>
    <b v="0"/>
    <b v="1"/>
    <b v="0"/>
    <x v="0"/>
    <x v="20"/>
    <n v="1"/>
    <x v="33"/>
    <x v="0"/>
  </r>
  <r>
    <m/>
    <s v="RND"/>
    <x v="15"/>
    <x v="375"/>
    <x v="378"/>
    <x v="1"/>
    <x v="370"/>
    <s v="料號"/>
    <x v="1"/>
    <m/>
    <s v="N/A"/>
    <s v="General"/>
    <x v="1"/>
    <s v="6開頭的料號_x000a_1395A2815501, 1597T0747001, 1395T2551924..."/>
    <x v="0"/>
    <s v="CE"/>
    <x v="11"/>
    <x v="5"/>
    <x v="0"/>
    <x v="0"/>
    <s v="INT_MATERIAL_ATTRIBUTE"/>
    <s v="IEC_PART_NUMBER"/>
    <m/>
    <m/>
    <m/>
    <m/>
    <m/>
    <m/>
    <m/>
    <m/>
    <m/>
    <m/>
    <m/>
    <m/>
    <m/>
    <m/>
    <m/>
    <m/>
    <m/>
    <m/>
    <s v="資料清單"/>
    <x v="21"/>
    <x v="1"/>
    <x v="363"/>
    <x v="15"/>
    <s v="IEC_STD_V10 &gt;&gt; Data Standard &gt;&gt; RND"/>
    <s v="IEC Part Number"/>
    <x v="378"/>
    <x v="1"/>
    <x v="0"/>
    <x v="370"/>
    <x v="11"/>
    <s v="IEC_STD_V10 &gt;&gt; Common &gt;&gt; AutoMetaDataIEC Part Number"/>
    <x v="1"/>
    <x v="0"/>
    <s v="料號Property"/>
    <s v="料號"/>
    <n v="897"/>
    <n v="0"/>
    <n v="0"/>
    <s v="IEC Part Number"/>
    <n v="1"/>
    <n v="0"/>
    <n v="0"/>
    <x v="0"/>
    <s v=""/>
    <x v="0"/>
    <s v=""/>
    <x v="0"/>
    <s v="RND:"/>
    <x v="12"/>
    <x v="12"/>
    <x v="858"/>
    <x v="375"/>
    <x v="378"/>
    <x v="363"/>
    <x v="49"/>
    <x v="0"/>
    <x v="0"/>
    <x v="1"/>
    <m/>
    <x v="0"/>
    <x v="1"/>
    <s v="IEC Part Number"/>
    <x v="955"/>
    <x v="1"/>
    <x v="0"/>
    <x v="5"/>
    <x v="5"/>
    <x v="0"/>
    <x v="0"/>
    <s v="INT_MATERIAL_ATTRIBUTE"/>
    <s v="IEC_PART_NUMBER"/>
    <x v="118"/>
    <x v="307"/>
    <x v="0"/>
    <n v="0"/>
    <x v="0"/>
    <x v="0"/>
    <x v="0"/>
    <s v=""/>
    <s v=""/>
    <n v="955"/>
    <s v="-955"/>
    <x v="0"/>
    <x v="0"/>
    <x v="0"/>
    <x v="378"/>
    <x v="11"/>
    <s v="料號"/>
    <s v=""/>
    <s v=""/>
    <x v="0"/>
    <x v="363"/>
    <m/>
    <s v="^()$"/>
    <n v="9"/>
    <x v="0"/>
    <x v="5"/>
    <x v="0"/>
    <x v="0"/>
    <x v="1"/>
    <x v="1"/>
    <b v="0"/>
    <x v="0"/>
    <x v="1"/>
    <n v="0"/>
    <x v="0"/>
    <b v="0"/>
    <b v="0"/>
    <b v="0"/>
    <b v="0"/>
    <b v="1"/>
    <b v="0"/>
    <b v="0"/>
    <b v="0"/>
    <b v="0"/>
    <b v="0"/>
    <b v="0"/>
    <x v="0"/>
    <x v="2"/>
    <n v="0"/>
    <x v="18"/>
    <x v="0"/>
  </r>
  <r>
    <m/>
    <s v="RND"/>
    <x v="15"/>
    <x v="397"/>
    <x v="402"/>
    <x v="1"/>
    <x v="393"/>
    <s v="料號描述"/>
    <x v="1"/>
    <m/>
    <s v="N/A"/>
    <s v="General"/>
    <x v="1"/>
    <m/>
    <x v="0"/>
    <s v="CE"/>
    <x v="11"/>
    <x v="5"/>
    <x v="0"/>
    <x v="0"/>
    <s v="INT_MATERIAL_ATTRIBUTE"/>
    <s v="MATERIAL_DESCRIPTION"/>
    <m/>
    <m/>
    <m/>
    <m/>
    <m/>
    <m/>
    <m/>
    <m/>
    <m/>
    <m/>
    <m/>
    <m/>
    <m/>
    <m/>
    <m/>
    <m/>
    <m/>
    <m/>
    <s v="資料清單"/>
    <x v="21"/>
    <x v="2"/>
    <x v="364"/>
    <x v="15"/>
    <s v="IEC_STD_V10 &gt;&gt; Data Standard &gt;&gt; RND"/>
    <s v="Material Description"/>
    <x v="402"/>
    <x v="1"/>
    <x v="0"/>
    <x v="393"/>
    <x v="11"/>
    <s v="IEC_STD_V10 &gt;&gt; Common &gt;&gt; AutoMetaDataMaterial Description"/>
    <x v="1"/>
    <x v="0"/>
    <s v="料號描述Property"/>
    <s v="料號"/>
    <n v="958"/>
    <n v="956"/>
    <n v="0"/>
    <s v="Material Description"/>
    <n v="1"/>
    <n v="0"/>
    <n v="0"/>
    <x v="0"/>
    <s v="Material Attribute"/>
    <x v="89"/>
    <s v="IEC_STD_V10 &gt;&gt; Data Standard &gt;&gt; RND &gt;&gt; Material Attribute"/>
    <x v="0"/>
    <s v="RND:"/>
    <x v="13"/>
    <x v="13"/>
    <x v="859"/>
    <x v="397"/>
    <x v="402"/>
    <x v="396"/>
    <x v="0"/>
    <x v="0"/>
    <x v="0"/>
    <x v="1"/>
    <m/>
    <x v="0"/>
    <x v="1"/>
    <s v="Material Attribute_Material Description"/>
    <x v="956"/>
    <x v="1"/>
    <x v="0"/>
    <x v="5"/>
    <x v="5"/>
    <x v="0"/>
    <x v="0"/>
    <s v="INT_MATERIAL_ATTRIBUTE"/>
    <s v="MATERIAL_DESCRIPTION"/>
    <x v="118"/>
    <x v="327"/>
    <x v="0"/>
    <n v="0"/>
    <x v="0"/>
    <x v="0"/>
    <x v="0"/>
    <s v=""/>
    <s v=""/>
    <n v="956"/>
    <s v="-956"/>
    <x v="0"/>
    <x v="0"/>
    <x v="0"/>
    <x v="402"/>
    <x v="11"/>
    <s v="料號描述"/>
    <s v=""/>
    <s v=""/>
    <x v="0"/>
    <x v="364"/>
    <m/>
    <s v="^()$"/>
    <n v="9"/>
    <x v="0"/>
    <x v="5"/>
    <x v="0"/>
    <x v="0"/>
    <x v="0"/>
    <x v="1"/>
    <b v="0"/>
    <x v="0"/>
    <x v="1"/>
    <n v="0"/>
    <x v="0"/>
    <b v="0"/>
    <b v="0"/>
    <b v="0"/>
    <b v="0"/>
    <b v="0"/>
    <b v="0"/>
    <b v="0"/>
    <b v="0"/>
    <b v="0"/>
    <b v="0"/>
    <b v="0"/>
    <x v="1"/>
    <x v="1"/>
    <n v="0"/>
    <x v="6"/>
    <x v="0"/>
  </r>
  <r>
    <m/>
    <s v="RND"/>
    <x v="15"/>
    <x v="393"/>
    <x v="398"/>
    <x v="1"/>
    <x v="389"/>
    <s v="系統根據class/material_code 自動產生_x000a__x000a_Assembly 以上：_x000a_第一、二碼是'F-'、第三碼以後是'Project_Name'取前七碼，若名稱重複，尾碼會依數字序號往下編(今2021年七月之後)_x000a_第一、二碼是'F-'&amp;'Customer_Name'(今2021年七月以前)_x000a__x000a_Raw Material ：_x000a_第一、二碼是'R-'_x000a__x000a_Forecast 篩選準則(待與Miles, Peggy 確認)"/>
    <x v="1"/>
    <m/>
    <s v="N/A"/>
    <s v="General"/>
    <x v="8"/>
    <s v="R-METAL; R-RESITOR;F-HUFFLEP..."/>
    <x v="0"/>
    <s v="CE"/>
    <x v="11"/>
    <x v="5"/>
    <x v="33"/>
    <x v="0"/>
    <s v="INT_MATERIAL_ATTRIBUTE"/>
    <s v="MATERIAL_GROUP"/>
    <m/>
    <m/>
    <m/>
    <m/>
    <m/>
    <m/>
    <m/>
    <m/>
    <m/>
    <m/>
    <m/>
    <m/>
    <m/>
    <m/>
    <m/>
    <m/>
    <m/>
    <m/>
    <s v="資料清單"/>
    <x v="21"/>
    <x v="3"/>
    <x v="354"/>
    <x v="15"/>
    <s v="IEC_STD_V10 &gt;&gt; Data Standard &gt;&gt; RND"/>
    <s v="Material Group"/>
    <x v="398"/>
    <x v="1"/>
    <x v="0"/>
    <x v="389"/>
    <x v="11"/>
    <s v="IEC_STD_V10 &gt;&gt; Common &gt;&gt; AutoMetaDataMaterial Group"/>
    <x v="1"/>
    <x v="0"/>
    <s v="料號群組 Property"/>
    <s v="料號"/>
    <n v="948"/>
    <n v="956"/>
    <n v="0"/>
    <s v="Material Group"/>
    <n v="1"/>
    <n v="0"/>
    <n v="0"/>
    <x v="0"/>
    <s v="Material Attribute"/>
    <x v="89"/>
    <s v="IEC_STD_V10 &gt;&gt; Data Standard &gt;&gt; RND &gt;&gt; Material Attribute"/>
    <x v="0"/>
    <s v="RND:"/>
    <x v="14"/>
    <x v="14"/>
    <x v="860"/>
    <x v="393"/>
    <x v="398"/>
    <x v="397"/>
    <x v="46"/>
    <x v="0"/>
    <x v="0"/>
    <x v="8"/>
    <m/>
    <x v="0"/>
    <x v="1"/>
    <s v="Material Attribute_Material Group"/>
    <x v="957"/>
    <x v="1"/>
    <x v="0"/>
    <x v="5"/>
    <x v="5"/>
    <x v="0"/>
    <x v="0"/>
    <s v="INT_MATERIAL_ATTRIBUTE"/>
    <s v="MATERIAL_GROUP"/>
    <x v="118"/>
    <x v="324"/>
    <x v="0"/>
    <n v="0"/>
    <x v="0"/>
    <x v="0"/>
    <x v="0"/>
    <s v=""/>
    <s v=""/>
    <n v="957"/>
    <s v="-957"/>
    <x v="0"/>
    <x v="0"/>
    <x v="0"/>
    <x v="398"/>
    <x v="11"/>
    <s v="物料群組，使用於SAP，用於計算收入"/>
    <s v=""/>
    <s v=""/>
    <x v="0"/>
    <x v="354"/>
    <m/>
    <s v="8/26:_x000a_須與SAP 確認定義_x000a_僅 F 開頭與專案有關_x000a_8/26:_x000a_須確認Forecast 需要的料號(是否只有成品階，如果不是可能需要再看對應方式)，再與Abe 確認 料號和物料群組的對應方式，或是對應出project 的方式_x000a_Peggy, Miles, Becky, Abe, 如果是WBS Code/Project/Part相關, PDM請找Nydia Hsieh/Frank Hsieh_x000a__x000a_8/30_x000a_1. SAP 的 Material Group 是否全部來自 PDM 定義，須確認SAP 是否有存其"/>
    <n v="9"/>
    <x v="0"/>
    <x v="5"/>
    <x v="0"/>
    <x v="0"/>
    <x v="1"/>
    <x v="1"/>
    <b v="1"/>
    <x v="0"/>
    <x v="1"/>
    <n v="0"/>
    <x v="0"/>
    <b v="0"/>
    <b v="0"/>
    <b v="0"/>
    <b v="0"/>
    <b v="1"/>
    <b v="0"/>
    <b v="0"/>
    <b v="0"/>
    <b v="0"/>
    <b v="0"/>
    <b v="0"/>
    <x v="0"/>
    <x v="2"/>
    <n v="0"/>
    <x v="0"/>
    <x v="0"/>
  </r>
  <r>
    <m/>
    <s v="RND"/>
    <x v="15"/>
    <x v="398"/>
    <x v="403"/>
    <x v="1"/>
    <x v="394"/>
    <s v="PDM中IEC PN之Class Code值"/>
    <x v="1"/>
    <m/>
    <s v="N/A"/>
    <s v="General"/>
    <x v="2"/>
    <s v="6Y17B1510401, Class code: 6017 &amp; WCxxxxxxxx, Class cod: WC"/>
    <x v="0"/>
    <s v="CE"/>
    <x v="11"/>
    <x v="5"/>
    <x v="0"/>
    <x v="0"/>
    <s v="INT_MATERIAL_ATTRIBUTE"/>
    <s v="CLASS_CODE"/>
    <m/>
    <m/>
    <m/>
    <m/>
    <m/>
    <m/>
    <m/>
    <m/>
    <m/>
    <m/>
    <m/>
    <m/>
    <m/>
    <m/>
    <m/>
    <m/>
    <m/>
    <m/>
    <s v="資料清單"/>
    <x v="21"/>
    <x v="4"/>
    <x v="365"/>
    <x v="15"/>
    <s v="IEC_STD_V10 &gt;&gt; Data Standard &gt;&gt; RND"/>
    <s v="Class Code"/>
    <x v="403"/>
    <x v="1"/>
    <x v="0"/>
    <x v="394"/>
    <x v="11"/>
    <s v="IEC_STD_V10 &gt;&gt; Common &gt;&gt; AutoMetaDataClass Code"/>
    <x v="1"/>
    <x v="0"/>
    <s v="Class CodeProperty"/>
    <s v="料號"/>
    <n v="960"/>
    <n v="956"/>
    <n v="0"/>
    <s v="Class Code"/>
    <n v="1"/>
    <n v="0"/>
    <n v="0"/>
    <x v="0"/>
    <s v="Material Attribute"/>
    <x v="89"/>
    <s v="IEC_STD_V10 &gt;&gt; Data Standard &gt;&gt; RND &gt;&gt; Material Attribute"/>
    <x v="0"/>
    <s v="RND:"/>
    <x v="15"/>
    <x v="15"/>
    <x v="861"/>
    <x v="398"/>
    <x v="403"/>
    <x v="398"/>
    <x v="50"/>
    <x v="0"/>
    <x v="0"/>
    <x v="2"/>
    <m/>
    <x v="0"/>
    <x v="1"/>
    <s v="Material Attribute_Class Code"/>
    <x v="958"/>
    <x v="1"/>
    <x v="0"/>
    <x v="5"/>
    <x v="5"/>
    <x v="0"/>
    <x v="0"/>
    <s v="INT_MATERIAL_ATTRIBUTE"/>
    <s v="CLASS_CODE"/>
    <x v="118"/>
    <x v="328"/>
    <x v="0"/>
    <n v="0"/>
    <x v="0"/>
    <x v="0"/>
    <x v="0"/>
    <s v=""/>
    <s v=""/>
    <n v="958"/>
    <s v="-958"/>
    <x v="0"/>
    <x v="0"/>
    <x v="0"/>
    <x v="403"/>
    <x v="11"/>
    <s v="料號分類"/>
    <s v=""/>
    <s v=""/>
    <x v="0"/>
    <x v="365"/>
    <m/>
    <s v="^()$"/>
    <n v="9"/>
    <x v="0"/>
    <x v="5"/>
    <x v="0"/>
    <x v="0"/>
    <x v="0"/>
    <x v="1"/>
    <b v="0"/>
    <x v="0"/>
    <x v="1"/>
    <n v="0"/>
    <x v="0"/>
    <b v="0"/>
    <b v="0"/>
    <b v="0"/>
    <b v="0"/>
    <b v="0"/>
    <b v="0"/>
    <b v="0"/>
    <b v="0"/>
    <b v="0"/>
    <b v="0"/>
    <b v="0"/>
    <x v="1"/>
    <x v="1"/>
    <n v="0"/>
    <x v="19"/>
    <x v="0"/>
  </r>
  <r>
    <m/>
    <s v="RND"/>
    <x v="15"/>
    <x v="399"/>
    <x v="404"/>
    <x v="1"/>
    <x v="395"/>
    <s v="取產品分類RAW料號前四碼得到資料:CPU、Memory、HDD，成品則是空值"/>
    <x v="1"/>
    <m/>
    <s v="N/A"/>
    <s v="General"/>
    <x v="2"/>
    <s v="CPU;Memory; HDD; NULL;"/>
    <x v="0"/>
    <s v="CE"/>
    <x v="11"/>
    <x v="5"/>
    <x v="34"/>
    <x v="0"/>
    <s v="INT_MATERIAL_ATTRIBUTE"/>
    <s v="RAW_TYPE"/>
    <m/>
    <m/>
    <m/>
    <m/>
    <m/>
    <m/>
    <m/>
    <m/>
    <m/>
    <m/>
    <m/>
    <m/>
    <m/>
    <m/>
    <m/>
    <m/>
    <m/>
    <m/>
    <s v="資料清單"/>
    <x v="21"/>
    <x v="5"/>
    <x v="366"/>
    <x v="15"/>
    <s v="IEC_STD_V10 &gt;&gt; Data Standard &gt;&gt; RND"/>
    <s v="Raw Type"/>
    <x v="404"/>
    <x v="1"/>
    <x v="0"/>
    <x v="395"/>
    <x v="11"/>
    <s v="IEC_STD_V10 &gt;&gt; Common &gt;&gt; AutoMetaDataRaw Type"/>
    <x v="1"/>
    <x v="0"/>
    <s v="Raw三大件 Property"/>
    <s v="料號"/>
    <n v="961"/>
    <n v="956"/>
    <n v="0"/>
    <s v="Raw Type"/>
    <n v="1"/>
    <n v="0"/>
    <n v="0"/>
    <x v="0"/>
    <s v="Material Attribute"/>
    <x v="89"/>
    <s v="IEC_STD_V10 &gt;&gt; Data Standard &gt;&gt; RND &gt;&gt; Material Attribute"/>
    <x v="0"/>
    <s v="RND:"/>
    <x v="16"/>
    <x v="16"/>
    <x v="862"/>
    <x v="399"/>
    <x v="404"/>
    <x v="399"/>
    <x v="51"/>
    <x v="0"/>
    <x v="0"/>
    <x v="2"/>
    <m/>
    <x v="0"/>
    <x v="1"/>
    <s v="Material Attribute_Raw Type"/>
    <x v="959"/>
    <x v="1"/>
    <x v="0"/>
    <x v="5"/>
    <x v="5"/>
    <x v="0"/>
    <x v="0"/>
    <s v="INT_MATERIAL_ATTRIBUTE"/>
    <s v="RAW_TYPE"/>
    <x v="118"/>
    <x v="329"/>
    <x v="0"/>
    <n v="0"/>
    <x v="0"/>
    <x v="0"/>
    <x v="0"/>
    <s v=""/>
    <s v=""/>
    <n v="959"/>
    <s v="-959"/>
    <x v="0"/>
    <x v="0"/>
    <x v="0"/>
    <x v="404"/>
    <x v="11"/>
    <s v="電子零件-三大件"/>
    <s v=""/>
    <s v=""/>
    <x v="0"/>
    <x v="366"/>
    <m/>
    <s v="6_25% = CPU, 6_22% = HDD, 6_21% = DIMM, 其它  NULL^()$"/>
    <n v="9"/>
    <x v="0"/>
    <x v="5"/>
    <x v="0"/>
    <x v="0"/>
    <x v="0"/>
    <x v="1"/>
    <b v="1"/>
    <x v="0"/>
    <x v="1"/>
    <n v="0"/>
    <x v="0"/>
    <b v="0"/>
    <b v="0"/>
    <b v="0"/>
    <b v="0"/>
    <b v="0"/>
    <b v="0"/>
    <b v="0"/>
    <b v="0"/>
    <b v="0"/>
    <b v="0"/>
    <b v="0"/>
    <x v="1"/>
    <x v="1"/>
    <n v="0"/>
    <x v="41"/>
    <x v="0"/>
  </r>
  <r>
    <m/>
    <s v="RND"/>
    <x v="15"/>
    <x v="400"/>
    <x v="405"/>
    <x v="208"/>
    <x v="396"/>
    <s v="PDM 上的 material code"/>
    <x v="1"/>
    <m/>
    <s v="N/A"/>
    <s v="General"/>
    <x v="2"/>
    <s v="CDROM;POWERBD;TRANFMR;FDD.."/>
    <x v="0"/>
    <s v="CE"/>
    <x v="11"/>
    <x v="5"/>
    <x v="0"/>
    <x v="0"/>
    <s v="INT_MATERIAL_ATTRIBUTE"/>
    <s v="COMMODITY"/>
    <m/>
    <m/>
    <m/>
    <m/>
    <m/>
    <m/>
    <m/>
    <m/>
    <m/>
    <m/>
    <m/>
    <m/>
    <m/>
    <m/>
    <m/>
    <m/>
    <m/>
    <m/>
    <s v="資料清單"/>
    <x v="21"/>
    <x v="6"/>
    <x v="367"/>
    <x v="15"/>
    <s v="IEC_STD_V10 &gt;&gt; Data Standard &gt;&gt; RND"/>
    <s v="Commodity"/>
    <x v="405"/>
    <x v="208"/>
    <x v="0"/>
    <x v="396"/>
    <x v="11"/>
    <s v="IEC_STD_V10 &gt;&gt; Common &gt;&gt; AutoMetaDataCommodity"/>
    <x v="1"/>
    <x v="0"/>
    <s v="組件類別Property"/>
    <s v="料號"/>
    <n v="962"/>
    <n v="956"/>
    <n v="0"/>
    <s v="Commodity"/>
    <n v="1"/>
    <n v="0"/>
    <n v="0"/>
    <x v="0"/>
    <s v="Material Attribute"/>
    <x v="89"/>
    <s v="IEC_STD_V10 &gt;&gt; Data Standard &gt;&gt; RND &gt;&gt; Material Attribute"/>
    <x v="0"/>
    <s v="RND:"/>
    <x v="17"/>
    <x v="17"/>
    <x v="863"/>
    <x v="400"/>
    <x v="405"/>
    <x v="400"/>
    <x v="52"/>
    <x v="0"/>
    <x v="0"/>
    <x v="2"/>
    <m/>
    <x v="0"/>
    <x v="1"/>
    <s v="Material Attribute_Commodity"/>
    <x v="960"/>
    <x v="1"/>
    <x v="0"/>
    <x v="5"/>
    <x v="5"/>
    <x v="0"/>
    <x v="0"/>
    <s v="INT_MATERIAL_ATTRIBUTE"/>
    <s v="COMMODITY"/>
    <x v="118"/>
    <x v="330"/>
    <x v="0"/>
    <n v="0"/>
    <x v="0"/>
    <x v="0"/>
    <x v="0"/>
    <s v=""/>
    <s v=""/>
    <n v="960"/>
    <s v="-960"/>
    <x v="0"/>
    <x v="0"/>
    <x v="0"/>
    <x v="405"/>
    <x v="11"/>
    <s v="組件類別"/>
    <s v=""/>
    <s v=""/>
    <x v="0"/>
    <x v="367"/>
    <m/>
    <s v="^()$"/>
    <n v="9"/>
    <x v="0"/>
    <x v="5"/>
    <x v="0"/>
    <x v="0"/>
    <x v="0"/>
    <x v="1"/>
    <b v="0"/>
    <x v="0"/>
    <x v="1"/>
    <n v="0"/>
    <x v="0"/>
    <b v="0"/>
    <b v="0"/>
    <b v="0"/>
    <b v="0"/>
    <b v="0"/>
    <b v="0"/>
    <b v="0"/>
    <b v="0"/>
    <b v="0"/>
    <b v="0"/>
    <b v="0"/>
    <x v="1"/>
    <x v="1"/>
    <n v="0"/>
    <x v="35"/>
    <x v="0"/>
  </r>
  <r>
    <m/>
    <s v="RND"/>
    <x v="15"/>
    <x v="401"/>
    <x v="406"/>
    <x v="1"/>
    <x v="397"/>
    <s v="零件主分類"/>
    <x v="1"/>
    <m/>
    <s v="N/A"/>
    <s v="General"/>
    <x v="2"/>
    <s v="BOX/SRD/F/P HEADER/JUMPER"/>
    <x v="0"/>
    <s v="CE"/>
    <x v="11"/>
    <x v="5"/>
    <x v="0"/>
    <x v="0"/>
    <s v="INT_MATERIAL_ATTRIBUTE"/>
    <s v="PART_CATEGORY"/>
    <m/>
    <m/>
    <m/>
    <m/>
    <m/>
    <m/>
    <m/>
    <m/>
    <m/>
    <m/>
    <m/>
    <m/>
    <m/>
    <m/>
    <m/>
    <m/>
    <m/>
    <m/>
    <s v="資料清單"/>
    <x v="21"/>
    <x v="7"/>
    <x v="368"/>
    <x v="15"/>
    <s v="IEC_STD_V10 &gt;&gt; Data Standard &gt;&gt; RND"/>
    <s v="Part Category"/>
    <x v="406"/>
    <x v="1"/>
    <x v="0"/>
    <x v="397"/>
    <x v="11"/>
    <s v="IEC_STD_V10 &gt;&gt; Common &gt;&gt; AutoMetaDataPart Category"/>
    <x v="1"/>
    <x v="0"/>
    <s v="零件主分類Property"/>
    <s v="料號"/>
    <n v="963"/>
    <n v="956"/>
    <n v="0"/>
    <s v="Part Category"/>
    <n v="1"/>
    <n v="0"/>
    <n v="0"/>
    <x v="0"/>
    <s v="Material Attribute"/>
    <x v="89"/>
    <s v="IEC_STD_V10 &gt;&gt; Data Standard &gt;&gt; RND &gt;&gt; Material Attribute"/>
    <x v="0"/>
    <s v="RND:"/>
    <x v="18"/>
    <x v="18"/>
    <x v="864"/>
    <x v="401"/>
    <x v="406"/>
    <x v="401"/>
    <x v="53"/>
    <x v="0"/>
    <x v="0"/>
    <x v="2"/>
    <m/>
    <x v="0"/>
    <x v="1"/>
    <s v="Material Attribute_Part Category"/>
    <x v="961"/>
    <x v="1"/>
    <x v="0"/>
    <x v="5"/>
    <x v="5"/>
    <x v="0"/>
    <x v="0"/>
    <s v="INT_MATERIAL_ATTRIBUTE"/>
    <s v="PART_CATEGORY"/>
    <x v="118"/>
    <x v="331"/>
    <x v="0"/>
    <n v="0"/>
    <x v="0"/>
    <x v="0"/>
    <x v="0"/>
    <s v=""/>
    <s v=""/>
    <n v="961"/>
    <s v="-961"/>
    <x v="0"/>
    <x v="0"/>
    <x v="0"/>
    <x v="406"/>
    <x v="11"/>
    <s v="零件主分類"/>
    <s v=""/>
    <s v=""/>
    <x v="0"/>
    <x v="368"/>
    <m/>
    <s v="^()$"/>
    <n v="9"/>
    <x v="0"/>
    <x v="5"/>
    <x v="0"/>
    <x v="0"/>
    <x v="0"/>
    <x v="1"/>
    <b v="0"/>
    <x v="0"/>
    <x v="1"/>
    <n v="0"/>
    <x v="0"/>
    <b v="0"/>
    <b v="0"/>
    <b v="0"/>
    <b v="0"/>
    <b v="0"/>
    <b v="0"/>
    <b v="0"/>
    <b v="0"/>
    <b v="0"/>
    <b v="0"/>
    <b v="0"/>
    <x v="1"/>
    <x v="1"/>
    <n v="0"/>
    <x v="12"/>
    <x v="0"/>
  </r>
  <r>
    <m/>
    <s v="RND"/>
    <x v="15"/>
    <x v="402"/>
    <x v="407"/>
    <x v="1"/>
    <x v="398"/>
    <s v="RD 按客戶資料建立客戶料號, 應由 BU EPM 決定."/>
    <x v="1"/>
    <m/>
    <s v="N/A"/>
    <s v="General"/>
    <x v="2"/>
    <m/>
    <x v="0"/>
    <s v="EPM"/>
    <x v="10"/>
    <x v="5"/>
    <x v="0"/>
    <x v="0"/>
    <s v="INT_MATERIAL_ATTRIBUTE"/>
    <s v="CUSTOMER_PART_NUMBER"/>
    <m/>
    <m/>
    <m/>
    <m/>
    <m/>
    <m/>
    <m/>
    <m/>
    <m/>
    <m/>
    <m/>
    <m/>
    <m/>
    <m/>
    <m/>
    <m/>
    <m/>
    <m/>
    <s v="資料清單"/>
    <x v="21"/>
    <x v="8"/>
    <x v="369"/>
    <x v="15"/>
    <s v="IEC_STD_V10 &gt;&gt; Data Standard &gt;&gt; RND"/>
    <s v="Customer Part Number"/>
    <x v="407"/>
    <x v="1"/>
    <x v="0"/>
    <x v="398"/>
    <x v="10"/>
    <s v="IEC_STD_V10 &gt;&gt; Common &gt;&gt; AutoMetaDataCustomer Part Number"/>
    <x v="1"/>
    <x v="0"/>
    <s v="客戶料號Property"/>
    <s v="料號"/>
    <n v="964"/>
    <n v="956"/>
    <n v="0"/>
    <s v="Customer Part Number"/>
    <n v="1"/>
    <n v="0"/>
    <n v="0"/>
    <x v="0"/>
    <s v="Material Attribute"/>
    <x v="89"/>
    <s v="IEC_STD_V10 &gt;&gt; Data Standard &gt;&gt; RND &gt;&gt; Material Attribute"/>
    <x v="0"/>
    <s v="RND:"/>
    <x v="19"/>
    <x v="19"/>
    <x v="865"/>
    <x v="402"/>
    <x v="407"/>
    <x v="402"/>
    <x v="0"/>
    <x v="0"/>
    <x v="0"/>
    <x v="2"/>
    <m/>
    <x v="0"/>
    <x v="1"/>
    <s v="Material Attribute_Customer Part Number"/>
    <x v="962"/>
    <x v="1"/>
    <x v="0"/>
    <x v="5"/>
    <x v="5"/>
    <x v="0"/>
    <x v="0"/>
    <s v="INT_MATERIAL_ATTRIBUTE"/>
    <s v="CUSTOMER_PART_NUMBER"/>
    <x v="118"/>
    <x v="332"/>
    <x v="0"/>
    <n v="0"/>
    <x v="0"/>
    <x v="0"/>
    <x v="0"/>
    <s v=""/>
    <s v=""/>
    <n v="962"/>
    <s v="-962"/>
    <x v="0"/>
    <x v="0"/>
    <x v="0"/>
    <x v="407"/>
    <x v="10"/>
    <s v="客戶料號"/>
    <s v=""/>
    <s v=""/>
    <x v="0"/>
    <x v="369"/>
    <m/>
    <s v="^()$"/>
    <n v="9"/>
    <x v="0"/>
    <x v="5"/>
    <x v="0"/>
    <x v="0"/>
    <x v="0"/>
    <x v="1"/>
    <b v="0"/>
    <x v="0"/>
    <x v="1"/>
    <n v="0"/>
    <x v="0"/>
    <b v="0"/>
    <b v="0"/>
    <b v="0"/>
    <b v="0"/>
    <b v="0"/>
    <b v="0"/>
    <b v="0"/>
    <b v="0"/>
    <b v="0"/>
    <b v="0"/>
    <b v="0"/>
    <x v="1"/>
    <x v="1"/>
    <n v="0"/>
    <x v="6"/>
    <x v="0"/>
  </r>
  <r>
    <m/>
    <s v="RND"/>
    <x v="15"/>
    <x v="403"/>
    <x v="408"/>
    <x v="1"/>
    <x v="386"/>
    <s v="專案RND Multiple source"/>
    <x v="0"/>
    <m/>
    <s v="N/A"/>
    <s v="General"/>
    <x v="0"/>
    <m/>
    <x v="0"/>
    <s v="EPM"/>
    <x v="10"/>
    <x v="5"/>
    <x v="0"/>
    <x v="0"/>
    <s v="INT_PROJECT_RND_MULTIPLE_SOURCE"/>
    <m/>
    <m/>
    <m/>
    <m/>
    <m/>
    <m/>
    <m/>
    <m/>
    <m/>
    <m/>
    <m/>
    <m/>
    <m/>
    <m/>
    <m/>
    <m/>
    <m/>
    <m/>
    <m/>
    <s v="資料清單"/>
    <x v="21"/>
    <x v="9"/>
    <x v="370"/>
    <x v="15"/>
    <s v="IEC_STD_V10 &gt;&gt; Data Standard &gt;&gt; RND"/>
    <s v="Project RND Multiple source"/>
    <x v="408"/>
    <x v="1"/>
    <x v="0"/>
    <x v="386"/>
    <x v="10"/>
    <s v="IEC_STD_V10 &gt;&gt; Common &gt;&gt; AutoMetaDataProject RND Multiple source"/>
    <x v="0"/>
    <x v="0"/>
    <s v="專案RND Multiple sourceConcept"/>
    <s v="專案RND Multiple source"/>
    <n v="965"/>
    <n v="0"/>
    <n v="0"/>
    <s v=""/>
    <n v="0"/>
    <n v="0"/>
    <n v="0"/>
    <x v="0"/>
    <s v=""/>
    <x v="0"/>
    <s v=""/>
    <x v="0"/>
    <s v="RND:"/>
    <x v="20"/>
    <x v="20"/>
    <x v="866"/>
    <x v="403"/>
    <x v="408"/>
    <x v="403"/>
    <x v="0"/>
    <x v="0"/>
    <x v="0"/>
    <x v="0"/>
    <m/>
    <x v="0"/>
    <x v="0"/>
    <s v="Project RND Multiple source"/>
    <x v="963"/>
    <x v="0"/>
    <x v="0"/>
    <x v="5"/>
    <x v="5"/>
    <x v="0"/>
    <x v="0"/>
    <s v="INT_PROJECT_RND_MULTIPLE_SOURCE"/>
    <s v=""/>
    <x v="119"/>
    <x v="0"/>
    <x v="0"/>
    <n v="0"/>
    <x v="0"/>
    <x v="0"/>
    <x v="0"/>
    <s v=""/>
    <s v=""/>
    <n v="963"/>
    <s v="-963"/>
    <x v="0"/>
    <x v="0"/>
    <x v="0"/>
    <x v="408"/>
    <x v="10"/>
    <s v="PDM系統與專案相關的資訊"/>
    <s v=""/>
    <s v=""/>
    <x v="0"/>
    <x v="370"/>
    <m/>
    <s v="^()$"/>
    <n v="9"/>
    <x v="0"/>
    <x v="5"/>
    <x v="0"/>
    <x v="0"/>
    <x v="0"/>
    <x v="1"/>
    <b v="0"/>
    <x v="0"/>
    <x v="0"/>
    <n v="0"/>
    <x v="0"/>
    <b v="0"/>
    <b v="0"/>
    <b v="0"/>
    <b v="0"/>
    <b v="0"/>
    <b v="0"/>
    <b v="0"/>
    <b v="0"/>
    <b v="0"/>
    <b v="0"/>
    <b v="0"/>
    <x v="1"/>
    <x v="1"/>
    <n v="0"/>
    <x v="8"/>
    <x v="0"/>
  </r>
  <r>
    <m/>
    <s v="RND"/>
    <x v="15"/>
    <x v="404"/>
    <x v="180"/>
    <x v="209"/>
    <x v="399"/>
    <s v="事業代碼，分成BU1, BU2, BU5, BU6"/>
    <x v="2"/>
    <m/>
    <s v="N/A"/>
    <s v="General"/>
    <x v="2"/>
    <s v="BU1,BU2,BU5,BU6"/>
    <x v="0"/>
    <s v="EPM"/>
    <x v="10"/>
    <x v="5"/>
    <x v="0"/>
    <x v="0"/>
    <s v="INT_PROJECT_RND_MULTIPLE_SOURCE"/>
    <s v="BU_CODE"/>
    <m/>
    <m/>
    <m/>
    <m/>
    <m/>
    <m/>
    <m/>
    <m/>
    <m/>
    <m/>
    <m/>
    <m/>
    <m/>
    <m/>
    <m/>
    <m/>
    <m/>
    <m/>
    <s v="資料清單"/>
    <x v="21"/>
    <x v="10"/>
    <x v="371"/>
    <x v="15"/>
    <s v="IEC_STD_V10 &gt;&gt; Data Standard &gt;&gt; RND"/>
    <s v="BU Code"/>
    <x v="180"/>
    <x v="209"/>
    <x v="0"/>
    <x v="399"/>
    <x v="10"/>
    <s v="IEC_STD_V10 &gt;&gt; Common &gt;&gt; AutoMetaDataBU Code"/>
    <x v="2"/>
    <x v="0"/>
    <s v="事業代碼Relationship"/>
    <s v="專案RND Multiple source"/>
    <n v="343"/>
    <n v="965"/>
    <n v="0"/>
    <s v=""/>
    <n v="0"/>
    <n v="0"/>
    <n v="515"/>
    <x v="81"/>
    <s v="Project RND Multiple source"/>
    <x v="90"/>
    <s v="IEC_STD_V10 &gt;&gt; Data Standard &gt;&gt; RND &gt;&gt; Project RND Multiple source"/>
    <x v="0"/>
    <s v="RND:"/>
    <x v="21"/>
    <x v="21"/>
    <x v="867"/>
    <x v="404"/>
    <x v="180"/>
    <x v="404"/>
    <x v="54"/>
    <x v="0"/>
    <x v="0"/>
    <x v="2"/>
    <m/>
    <x v="0"/>
    <x v="2"/>
    <s v="Project RND Multiple source_BU Code"/>
    <x v="964"/>
    <x v="2"/>
    <x v="0"/>
    <x v="5"/>
    <x v="5"/>
    <x v="0"/>
    <x v="0"/>
    <s v="INT_PROJECT_RND_MULTIPLE_SOURCE"/>
    <s v="BU_CODE"/>
    <x v="119"/>
    <x v="145"/>
    <x v="0"/>
    <n v="0"/>
    <x v="0"/>
    <x v="0"/>
    <x v="0"/>
    <s v=""/>
    <s v=""/>
    <n v="964"/>
    <s v="-964"/>
    <x v="0"/>
    <x v="0"/>
    <x v="0"/>
    <x v="180"/>
    <x v="10"/>
    <s v="事業代碼"/>
    <s v=""/>
    <s v=""/>
    <x v="0"/>
    <x v="371"/>
    <m/>
    <s v="^()$"/>
    <n v="9"/>
    <x v="0"/>
    <x v="5"/>
    <x v="0"/>
    <x v="0"/>
    <x v="1"/>
    <x v="1"/>
    <b v="0"/>
    <x v="0"/>
    <x v="1"/>
    <n v="0"/>
    <x v="0"/>
    <b v="0"/>
    <b v="0"/>
    <b v="0"/>
    <b v="0"/>
    <b v="1"/>
    <b v="0"/>
    <b v="0"/>
    <b v="0"/>
    <b v="0"/>
    <b v="0"/>
    <b v="0"/>
    <x v="0"/>
    <x v="2"/>
    <n v="0"/>
    <x v="1"/>
    <x v="0"/>
  </r>
  <r>
    <m/>
    <s v="RND"/>
    <x v="15"/>
    <x v="187"/>
    <x v="187"/>
    <x v="1"/>
    <x v="192"/>
    <s v="客戶提供標案的時候，客戶會提供Customer_Project_Name，透過申請WBS_Code，由PM 填寫"/>
    <x v="2"/>
    <m/>
    <s v="N/A"/>
    <s v="General"/>
    <x v="1"/>
    <s v="　"/>
    <x v="0"/>
    <s v="EPM"/>
    <x v="10"/>
    <x v="5"/>
    <x v="0"/>
    <x v="0"/>
    <s v="INT_PROJECT_RND_MULTIPLE_SOURCE"/>
    <s v="CUSTOMER_PROJECT_NAME"/>
    <m/>
    <m/>
    <m/>
    <m/>
    <m/>
    <m/>
    <m/>
    <m/>
    <m/>
    <m/>
    <m/>
    <m/>
    <m/>
    <m/>
    <m/>
    <m/>
    <m/>
    <m/>
    <s v="資料清單"/>
    <x v="21"/>
    <x v="11"/>
    <x v="355"/>
    <x v="15"/>
    <s v="IEC_STD_V10 &gt;&gt; Data Standard &gt;&gt; RND"/>
    <s v="Customer Project Name"/>
    <x v="187"/>
    <x v="1"/>
    <x v="0"/>
    <x v="192"/>
    <x v="10"/>
    <s v="IEC_STD_V10 &gt;&gt; Common &gt;&gt; AutoMetaDataCustomer Project Name"/>
    <x v="2"/>
    <x v="0"/>
    <s v="客戶專案名稱Relationship"/>
    <s v="專案RND Multiple source"/>
    <n v="350"/>
    <n v="965"/>
    <n v="0"/>
    <s v=""/>
    <n v="0"/>
    <n v="0"/>
    <n v="949"/>
    <x v="88"/>
    <s v="Project RND Multiple source"/>
    <x v="90"/>
    <s v="IEC_STD_V10 &gt;&gt; Data Standard &gt;&gt; RND &gt;&gt; Project RND Multiple source"/>
    <x v="0"/>
    <s v="RND:"/>
    <x v="22"/>
    <x v="22"/>
    <x v="868"/>
    <x v="187"/>
    <x v="187"/>
    <x v="204"/>
    <x v="29"/>
    <x v="0"/>
    <x v="0"/>
    <x v="1"/>
    <m/>
    <x v="0"/>
    <x v="2"/>
    <s v="Project RND Multiple source_Customer Project Name"/>
    <x v="965"/>
    <x v="2"/>
    <x v="0"/>
    <x v="5"/>
    <x v="5"/>
    <x v="0"/>
    <x v="0"/>
    <s v="INT_PROJECT_RND_MULTIPLE_SOURCE"/>
    <s v="CUSTOMER_PROJECT_NAME"/>
    <x v="119"/>
    <x v="152"/>
    <x v="0"/>
    <n v="0"/>
    <x v="0"/>
    <x v="0"/>
    <x v="0"/>
    <s v=""/>
    <s v=""/>
    <n v="965"/>
    <s v="-965"/>
    <x v="0"/>
    <x v="0"/>
    <x v="0"/>
    <x v="187"/>
    <x v="10"/>
    <s v="專案名稱(外部)"/>
    <s v=""/>
    <s v=""/>
    <x v="0"/>
    <x v="355"/>
    <m/>
    <s v="^()$"/>
    <n v="9"/>
    <x v="0"/>
    <x v="5"/>
    <x v="0"/>
    <x v="0"/>
    <x v="1"/>
    <x v="1"/>
    <b v="0"/>
    <x v="0"/>
    <x v="1"/>
    <n v="0"/>
    <x v="0"/>
    <b v="0"/>
    <b v="0"/>
    <b v="0"/>
    <b v="0"/>
    <b v="0"/>
    <b v="0"/>
    <b v="0"/>
    <b v="0"/>
    <b v="0"/>
    <b v="0"/>
    <b v="0"/>
    <x v="1"/>
    <x v="1"/>
    <n v="0"/>
    <x v="28"/>
    <x v="0"/>
  </r>
  <r>
    <m/>
    <s v="RND"/>
    <x v="15"/>
    <x v="190"/>
    <x v="190"/>
    <x v="1"/>
    <x v="195"/>
    <s v="透過申請WBS_Code，PDM 先預設產生Planning，PM 會再上PDM 更改, EVT, DVT, MP_x000a_"/>
    <x v="2"/>
    <m/>
    <s v="N/A"/>
    <s v="General"/>
    <x v="2"/>
    <s v="EVT, DVT, MP"/>
    <x v="0"/>
    <s v="EPM"/>
    <x v="10"/>
    <x v="5"/>
    <x v="0"/>
    <x v="0"/>
    <s v="INT_PROJECT_RND_MULTIPLE_SOURCE"/>
    <s v="PROJECT_STAGE"/>
    <m/>
    <m/>
    <m/>
    <m/>
    <m/>
    <m/>
    <m/>
    <m/>
    <m/>
    <m/>
    <m/>
    <m/>
    <m/>
    <m/>
    <m/>
    <m/>
    <m/>
    <m/>
    <s v="資料清單"/>
    <x v="21"/>
    <x v="12"/>
    <x v="361"/>
    <x v="15"/>
    <s v="IEC_STD_V10 &gt;&gt; Data Standard &gt;&gt; RND"/>
    <s v="Project Stage"/>
    <x v="190"/>
    <x v="1"/>
    <x v="0"/>
    <x v="195"/>
    <x v="10"/>
    <s v="IEC_STD_V10 &gt;&gt; Common &gt;&gt; AutoMetaDataProject Stage"/>
    <x v="2"/>
    <x v="0"/>
    <s v="專案階段Relationship"/>
    <s v="專案RND Multiple source"/>
    <n v="353"/>
    <n v="965"/>
    <n v="0"/>
    <s v=""/>
    <n v="0"/>
    <n v="0"/>
    <n v="955"/>
    <x v="89"/>
    <s v="Project RND Multiple source"/>
    <x v="90"/>
    <s v="IEC_STD_V10 &gt;&gt; Data Standard &gt;&gt; RND &gt;&gt; Project RND Multiple source"/>
    <x v="0"/>
    <s v="RND:"/>
    <x v="23"/>
    <x v="23"/>
    <x v="869"/>
    <x v="190"/>
    <x v="190"/>
    <x v="206"/>
    <x v="55"/>
    <x v="0"/>
    <x v="0"/>
    <x v="2"/>
    <m/>
    <x v="0"/>
    <x v="2"/>
    <s v="Project RND Multiple source_Project Stage"/>
    <x v="966"/>
    <x v="2"/>
    <x v="0"/>
    <x v="5"/>
    <x v="5"/>
    <x v="0"/>
    <x v="0"/>
    <s v="INT_PROJECT_RND_MULTIPLE_SOURCE"/>
    <s v="PROJECT_STAGE"/>
    <x v="119"/>
    <x v="155"/>
    <x v="0"/>
    <n v="0"/>
    <x v="0"/>
    <x v="0"/>
    <x v="0"/>
    <s v=""/>
    <s v=""/>
    <n v="966"/>
    <s v="-966"/>
    <x v="0"/>
    <x v="0"/>
    <x v="0"/>
    <x v="190"/>
    <x v="10"/>
    <s v="專案目前屬於的stage名稱"/>
    <s v=""/>
    <s v=""/>
    <x v="0"/>
    <x v="361"/>
    <m/>
    <s v="^()$"/>
    <n v="9"/>
    <x v="0"/>
    <x v="5"/>
    <x v="0"/>
    <x v="0"/>
    <x v="1"/>
    <x v="1"/>
    <b v="0"/>
    <x v="0"/>
    <x v="1"/>
    <n v="0"/>
    <x v="0"/>
    <b v="0"/>
    <b v="0"/>
    <b v="0"/>
    <b v="0"/>
    <b v="1"/>
    <b v="0"/>
    <b v="0"/>
    <b v="0"/>
    <b v="0"/>
    <b v="0"/>
    <b v="0"/>
    <x v="0"/>
    <x v="2"/>
    <n v="0"/>
    <x v="12"/>
    <x v="0"/>
  </r>
  <r>
    <m/>
    <s v="RND"/>
    <x v="15"/>
    <x v="405"/>
    <x v="409"/>
    <x v="1"/>
    <x v="400"/>
    <s v="專案層次(炸BOM)，_x000a__x000a__x000a_ 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
    <x v="1"/>
    <m/>
    <s v="N/A"/>
    <s v="General"/>
    <x v="4"/>
    <m/>
    <x v="0"/>
    <s v="EPM"/>
    <x v="10"/>
    <x v="5"/>
    <x v="35"/>
    <x v="0"/>
    <s v="INT_PROJECT_RND_MULTIPLE_SOURCE"/>
    <s v="PROJECT_MULTIPLE_SOURCE_RATE"/>
    <m/>
    <m/>
    <m/>
    <m/>
    <m/>
    <m/>
    <m/>
    <m/>
    <m/>
    <m/>
    <m/>
    <m/>
    <m/>
    <m/>
    <m/>
    <m/>
    <m/>
    <m/>
    <s v="資料清單"/>
    <x v="21"/>
    <x v="13"/>
    <x v="372"/>
    <x v="15"/>
    <s v="IEC_STD_V10 &gt;&gt; Data Standard &gt;&gt; RND"/>
    <s v="Project Multiple Source Rate"/>
    <x v="409"/>
    <x v="1"/>
    <x v="0"/>
    <x v="400"/>
    <x v="10"/>
    <s v="IEC_STD_V10 &gt;&gt; Common &gt;&gt; AutoMetaDataProject Multiple Source Rate"/>
    <x v="1"/>
    <x v="0"/>
    <s v="專案 Multiple Source RateProperty"/>
    <s v="專案RND Multiple source"/>
    <n v="969"/>
    <n v="965"/>
    <n v="0"/>
    <s v="Project Multiple Source Rate"/>
    <n v="1"/>
    <n v="0"/>
    <n v="0"/>
    <x v="0"/>
    <s v="Project RND Multiple source"/>
    <x v="90"/>
    <s v="IEC_STD_V10 &gt;&gt; Data Standard &gt;&gt; RND &gt;&gt; Project RND Multiple source"/>
    <x v="0"/>
    <s v="RND:"/>
    <x v="24"/>
    <x v="24"/>
    <x v="870"/>
    <x v="405"/>
    <x v="409"/>
    <x v="405"/>
    <x v="0"/>
    <x v="0"/>
    <x v="0"/>
    <x v="4"/>
    <m/>
    <x v="0"/>
    <x v="1"/>
    <s v="Project RND Multiple source_Project Multiple Source Rate"/>
    <x v="967"/>
    <x v="1"/>
    <x v="0"/>
    <x v="5"/>
    <x v="5"/>
    <x v="0"/>
    <x v="0"/>
    <s v="INT_PROJECT_RND_MULTIPLE_SOURCE"/>
    <s v="PROJECT_MULTIPLE_SOURCE_RATE"/>
    <x v="119"/>
    <x v="333"/>
    <x v="0"/>
    <n v="0"/>
    <x v="0"/>
    <x v="0"/>
    <x v="0"/>
    <s v=""/>
    <s v=""/>
    <n v="967"/>
    <s v="-967"/>
    <x v="0"/>
    <x v="0"/>
    <x v="0"/>
    <x v="409"/>
    <x v="10"/>
    <s v="專案 Multiple Source Rate"/>
    <s v=""/>
    <s v=""/>
    <x v="0"/>
    <x v="372"/>
    <m/>
    <s v="* 目前RA Report上的PCA Multiple source rate =Multiple/(Single+Multiple+Sole), _x000a_Project Multiple source rate 有含sole, 及不含sole兩種, 與PM業務規則不同_x000a_*  PM 會將機構件single轉sole  , 但採購仍維持機構件為single, 系統上目前沒有single轉sole的機制，需要設計一個機制讓採購與PM的計算一致^()$"/>
    <n v="9"/>
    <x v="0"/>
    <x v="5"/>
    <x v="0"/>
    <x v="0"/>
    <x v="0"/>
    <x v="1"/>
    <b v="1"/>
    <x v="0"/>
    <x v="1"/>
    <n v="0"/>
    <x v="0"/>
    <b v="0"/>
    <b v="0"/>
    <b v="0"/>
    <b v="0"/>
    <b v="0"/>
    <b v="0"/>
    <b v="0"/>
    <b v="0"/>
    <b v="0"/>
    <b v="0"/>
    <b v="0"/>
    <x v="1"/>
    <x v="1"/>
    <n v="0"/>
    <x v="10"/>
    <x v="0"/>
  </r>
  <r>
    <m/>
    <s v="RND"/>
    <x v="15"/>
    <x v="406"/>
    <x v="410"/>
    <x v="210"/>
    <x v="401"/>
    <s v="如果MSR的定義是以專案等級, 則取專案的目標, 若是以客戶等級為目標, 則取客戶的MSR目標, 若不在上述的定義內, 則取用 EBG 值為目標 (EBG = BU = 90%); 所有的定義都是從 RA web 修改和取用."/>
    <x v="1"/>
    <m/>
    <s v="N/A"/>
    <s v="General"/>
    <x v="4"/>
    <m/>
    <x v="0"/>
    <s v="EPM"/>
    <x v="10"/>
    <x v="5"/>
    <x v="36"/>
    <x v="0"/>
    <s v="INT_PROJECT_RND_MULTIPLE_SOURCE"/>
    <s v="CUSTOMER_MULTIPLE_SOURCE_RATE_GOAL"/>
    <m/>
    <m/>
    <m/>
    <m/>
    <m/>
    <m/>
    <m/>
    <m/>
    <m/>
    <m/>
    <m/>
    <m/>
    <m/>
    <m/>
    <m/>
    <m/>
    <m/>
    <m/>
    <s v="資料清單"/>
    <x v="21"/>
    <x v="14"/>
    <x v="373"/>
    <x v="15"/>
    <s v="IEC_STD_V10 &gt;&gt; Data Standard &gt;&gt; RND"/>
    <s v="Customer Multiple Source Rate Goal"/>
    <x v="410"/>
    <x v="210"/>
    <x v="0"/>
    <x v="401"/>
    <x v="10"/>
    <s v="IEC_STD_V10 &gt;&gt; Common &gt;&gt; AutoMetaDataCustomer Multiple Source Rate Goal"/>
    <x v="1"/>
    <x v="0"/>
    <s v="客戶Multiple Source Rate目標Property"/>
    <s v="專案RND Multiple source"/>
    <n v="970"/>
    <n v="965"/>
    <n v="0"/>
    <s v="Customer Multiple Source Rate Goal"/>
    <n v="1"/>
    <n v="0"/>
    <n v="0"/>
    <x v="0"/>
    <s v="Project RND Multiple source"/>
    <x v="90"/>
    <s v="IEC_STD_V10 &gt;&gt; Data Standard &gt;&gt; RND &gt;&gt; Project RND Multiple source"/>
    <x v="0"/>
    <s v="RND:"/>
    <x v="25"/>
    <x v="25"/>
    <x v="871"/>
    <x v="406"/>
    <x v="410"/>
    <x v="406"/>
    <x v="0"/>
    <x v="0"/>
    <x v="0"/>
    <x v="4"/>
    <m/>
    <x v="0"/>
    <x v="1"/>
    <s v="Project RND Multiple source_Customer Multiple Source Rate Goal"/>
    <x v="968"/>
    <x v="1"/>
    <x v="0"/>
    <x v="5"/>
    <x v="5"/>
    <x v="0"/>
    <x v="0"/>
    <s v="INT_PROJECT_RND_MULTIPLE_SOURCE"/>
    <s v="CUSTOMER_MULTIPLE_SOURCE_RATE_GOAL"/>
    <x v="119"/>
    <x v="334"/>
    <x v="0"/>
    <n v="0"/>
    <x v="0"/>
    <x v="0"/>
    <x v="0"/>
    <s v=""/>
    <s v=""/>
    <n v="968"/>
    <s v="-968"/>
    <x v="0"/>
    <x v="0"/>
    <x v="0"/>
    <x v="410"/>
    <x v="10"/>
    <s v="客戶訂定之multiple source Rate目標"/>
    <s v=""/>
    <s v=""/>
    <x v="0"/>
    <x v="373"/>
    <m/>
    <s v="從 RA web 維護^()$"/>
    <n v="9"/>
    <x v="0"/>
    <x v="5"/>
    <x v="0"/>
    <x v="0"/>
    <x v="0"/>
    <x v="1"/>
    <b v="1"/>
    <x v="0"/>
    <x v="1"/>
    <n v="0"/>
    <x v="0"/>
    <b v="0"/>
    <b v="0"/>
    <b v="0"/>
    <b v="0"/>
    <b v="1"/>
    <b v="0"/>
    <b v="0"/>
    <b v="0"/>
    <b v="0"/>
    <b v="0"/>
    <b v="0"/>
    <x v="0"/>
    <x v="2"/>
    <n v="0"/>
    <x v="16"/>
    <x v="0"/>
  </r>
  <r>
    <m/>
    <s v="RND"/>
    <x v="15"/>
    <x v="380"/>
    <x v="182"/>
    <x v="1"/>
    <x v="402"/>
    <s v="Customer Name-SAP"/>
    <x v="2"/>
    <m/>
    <s v="N/A"/>
    <s v="General"/>
    <x v="1"/>
    <m/>
    <x v="0"/>
    <s v="EPM"/>
    <x v="10"/>
    <x v="5"/>
    <x v="0"/>
    <x v="0"/>
    <s v="INT_PROJECT_RND_MULTIPLE_SOURCE"/>
    <s v="CUSTOMER_NAME_SAP"/>
    <m/>
    <m/>
    <m/>
    <m/>
    <m/>
    <m/>
    <m/>
    <m/>
    <m/>
    <m/>
    <m/>
    <m/>
    <m/>
    <m/>
    <m/>
    <m/>
    <m/>
    <m/>
    <s v="資料清單"/>
    <x v="21"/>
    <x v="15"/>
    <x v="374"/>
    <x v="15"/>
    <s v="IEC_STD_V10 &gt;&gt; Data Standard &gt;&gt; RND"/>
    <s v="Customer Name-SAP"/>
    <x v="182"/>
    <x v="1"/>
    <x v="0"/>
    <x v="402"/>
    <x v="10"/>
    <s v="IEC_STD_V10 &gt;&gt; Common &gt;&gt; AutoMetaDataCustomer Name-SAP"/>
    <x v="2"/>
    <x v="0"/>
    <s v="客戶名稱Relationship"/>
    <s v="專案RND Multiple source"/>
    <n v="345"/>
    <n v="965"/>
    <n v="0"/>
    <s v=""/>
    <n v="0"/>
    <n v="0"/>
    <n v="981"/>
    <x v="83"/>
    <s v="Project RND Multiple source"/>
    <x v="90"/>
    <s v="IEC_STD_V10 &gt;&gt; Data Standard &gt;&gt; RND &gt;&gt; Project RND Multiple source"/>
    <x v="0"/>
    <s v="RND:"/>
    <x v="26"/>
    <x v="26"/>
    <x v="872"/>
    <x v="380"/>
    <x v="182"/>
    <x v="407"/>
    <x v="0"/>
    <x v="0"/>
    <x v="0"/>
    <x v="1"/>
    <m/>
    <x v="0"/>
    <x v="2"/>
    <s v="Project RND Multiple source_Customer Name-SAP"/>
    <x v="969"/>
    <x v="2"/>
    <x v="0"/>
    <x v="5"/>
    <x v="5"/>
    <x v="0"/>
    <x v="0"/>
    <s v="INT_PROJECT_RND_MULTIPLE_SOURCE"/>
    <s v="CUSTOMER_NAME_SAP"/>
    <x v="119"/>
    <x v="147"/>
    <x v="0"/>
    <n v="0"/>
    <x v="0"/>
    <x v="0"/>
    <x v="0"/>
    <s v=""/>
    <s v=""/>
    <n v="969"/>
    <s v="-969"/>
    <x v="0"/>
    <x v="0"/>
    <x v="0"/>
    <x v="182"/>
    <x v="10"/>
    <s v="Customer Name-SAP"/>
    <s v=""/>
    <s v=""/>
    <x v="0"/>
    <x v="374"/>
    <m/>
    <s v="^()$"/>
    <n v="9"/>
    <x v="0"/>
    <x v="5"/>
    <x v="0"/>
    <x v="0"/>
    <x v="1"/>
    <x v="1"/>
    <b v="0"/>
    <x v="0"/>
    <x v="1"/>
    <n v="0"/>
    <x v="0"/>
    <b v="0"/>
    <b v="0"/>
    <b v="0"/>
    <b v="0"/>
    <b v="1"/>
    <b v="0"/>
    <b v="0"/>
    <b v="0"/>
    <b v="0"/>
    <b v="0"/>
    <b v="0"/>
    <x v="0"/>
    <x v="2"/>
    <n v="0"/>
    <x v="3"/>
    <x v="0"/>
  </r>
  <r>
    <m/>
    <s v="RND"/>
    <x v="15"/>
    <x v="407"/>
    <x v="411"/>
    <x v="1"/>
    <x v="403"/>
    <s v="PCA RND屬性"/>
    <x v="0"/>
    <m/>
    <s v="N/A"/>
    <s v="General"/>
    <x v="0"/>
    <m/>
    <x v="0"/>
    <m/>
    <x v="10"/>
    <x v="5"/>
    <x v="0"/>
    <x v="0"/>
    <s v="INT_PCA_RND_PROPERTY"/>
    <m/>
    <m/>
    <m/>
    <m/>
    <m/>
    <m/>
    <m/>
    <m/>
    <m/>
    <m/>
    <m/>
    <m/>
    <m/>
    <m/>
    <m/>
    <m/>
    <m/>
    <m/>
    <m/>
    <s v="資料清單"/>
    <x v="21"/>
    <x v="16"/>
    <x v="375"/>
    <x v="15"/>
    <s v="IEC_STD_V10 &gt;&gt; Data Standard &gt;&gt; RND"/>
    <s v="PCA RND Property"/>
    <x v="411"/>
    <x v="1"/>
    <x v="0"/>
    <x v="403"/>
    <x v="10"/>
    <s v="IEC_STD_V10 &gt;&gt; Common &gt;&gt; AutoMetaDataPCA RND Property"/>
    <x v="0"/>
    <x v="0"/>
    <s v="PCA RND屬性Concept"/>
    <s v="PCA RND屬性"/>
    <n v="972"/>
    <n v="0"/>
    <n v="0"/>
    <s v=""/>
    <n v="0"/>
    <n v="0"/>
    <n v="0"/>
    <x v="0"/>
    <s v=""/>
    <x v="0"/>
    <s v=""/>
    <x v="0"/>
    <s v="RND:"/>
    <x v="27"/>
    <x v="27"/>
    <x v="873"/>
    <x v="407"/>
    <x v="411"/>
    <x v="408"/>
    <x v="0"/>
    <x v="0"/>
    <x v="0"/>
    <x v="0"/>
    <m/>
    <x v="0"/>
    <x v="0"/>
    <s v="PCA RND Property"/>
    <x v="970"/>
    <x v="0"/>
    <x v="0"/>
    <x v="5"/>
    <x v="5"/>
    <x v="0"/>
    <x v="0"/>
    <s v="INT_PCA_RND_PROPERTY"/>
    <s v=""/>
    <x v="120"/>
    <x v="0"/>
    <x v="0"/>
    <n v="0"/>
    <x v="0"/>
    <x v="0"/>
    <x v="0"/>
    <s v=""/>
    <s v=""/>
    <n v="970"/>
    <s v="-970"/>
    <x v="0"/>
    <x v="0"/>
    <x v="0"/>
    <x v="411"/>
    <x v="10"/>
    <s v="PCA RND屬性"/>
    <s v=""/>
    <s v=""/>
    <x v="0"/>
    <x v="375"/>
    <m/>
    <s v="^()$"/>
    <n v="9"/>
    <x v="0"/>
    <x v="5"/>
    <x v="0"/>
    <x v="0"/>
    <x v="0"/>
    <x v="1"/>
    <b v="0"/>
    <x v="0"/>
    <x v="0"/>
    <n v="0"/>
    <x v="0"/>
    <b v="0"/>
    <b v="0"/>
    <b v="0"/>
    <b v="0"/>
    <b v="0"/>
    <b v="0"/>
    <b v="0"/>
    <b v="0"/>
    <b v="0"/>
    <b v="0"/>
    <b v="0"/>
    <x v="1"/>
    <x v="1"/>
    <n v="0"/>
    <x v="11"/>
    <x v="0"/>
  </r>
  <r>
    <m/>
    <s v="RND"/>
    <x v="15"/>
    <x v="187"/>
    <x v="187"/>
    <x v="1"/>
    <x v="192"/>
    <s v="客戶提供標案的時候，客戶會提供Customer_Project_Name，透過申請WBS_Code，由PM 填寫"/>
    <x v="2"/>
    <m/>
    <s v="N/A"/>
    <s v="General"/>
    <x v="1"/>
    <s v="　"/>
    <x v="0"/>
    <s v="EPM"/>
    <x v="10"/>
    <x v="5"/>
    <x v="0"/>
    <x v="0"/>
    <s v="INT_PCA_RND_PROPERTY"/>
    <s v="CUSTOMER_PROJECT_NAME"/>
    <m/>
    <m/>
    <m/>
    <m/>
    <m/>
    <m/>
    <m/>
    <m/>
    <m/>
    <m/>
    <m/>
    <m/>
    <m/>
    <m/>
    <m/>
    <m/>
    <m/>
    <m/>
    <s v="資料清單"/>
    <x v="21"/>
    <x v="17"/>
    <x v="355"/>
    <x v="15"/>
    <s v="IEC_STD_V10 &gt;&gt; Data Standard &gt;&gt; RND"/>
    <s v="Customer Project Name"/>
    <x v="187"/>
    <x v="1"/>
    <x v="0"/>
    <x v="192"/>
    <x v="10"/>
    <s v="IEC_STD_V10 &gt;&gt; Common &gt;&gt; AutoMetaDataCustomer Project Name"/>
    <x v="2"/>
    <x v="0"/>
    <s v="客戶專案名稱Relationship"/>
    <s v="PCA RND屬性"/>
    <n v="350"/>
    <n v="972"/>
    <n v="0"/>
    <s v=""/>
    <n v="0"/>
    <n v="0"/>
    <n v="949"/>
    <x v="88"/>
    <s v="PCA RND Property"/>
    <x v="91"/>
    <s v="IEC_STD_V10 &gt;&gt; Data Standard &gt;&gt; RND &gt;&gt; PCA RND Property"/>
    <x v="0"/>
    <s v="RND:"/>
    <x v="28"/>
    <x v="28"/>
    <x v="874"/>
    <x v="187"/>
    <x v="187"/>
    <x v="204"/>
    <x v="29"/>
    <x v="0"/>
    <x v="0"/>
    <x v="1"/>
    <m/>
    <x v="0"/>
    <x v="2"/>
    <s v="PCA RND Property_Customer Project Name"/>
    <x v="971"/>
    <x v="2"/>
    <x v="0"/>
    <x v="5"/>
    <x v="5"/>
    <x v="0"/>
    <x v="0"/>
    <s v="INT_PCA_RND_PROPERTY"/>
    <s v="CUSTOMER_PROJECT_NAME"/>
    <x v="120"/>
    <x v="152"/>
    <x v="0"/>
    <n v="0"/>
    <x v="0"/>
    <x v="0"/>
    <x v="0"/>
    <s v=""/>
    <s v=""/>
    <n v="971"/>
    <s v="-971"/>
    <x v="0"/>
    <x v="0"/>
    <x v="0"/>
    <x v="187"/>
    <x v="10"/>
    <s v="專案名稱(外部)"/>
    <s v=""/>
    <s v=""/>
    <x v="0"/>
    <x v="355"/>
    <m/>
    <s v="^()$"/>
    <n v="9"/>
    <x v="0"/>
    <x v="5"/>
    <x v="0"/>
    <x v="0"/>
    <x v="1"/>
    <x v="1"/>
    <b v="0"/>
    <x v="0"/>
    <x v="1"/>
    <n v="0"/>
    <x v="0"/>
    <b v="0"/>
    <b v="0"/>
    <b v="0"/>
    <b v="0"/>
    <b v="0"/>
    <b v="0"/>
    <b v="0"/>
    <b v="0"/>
    <b v="0"/>
    <b v="0"/>
    <b v="0"/>
    <x v="1"/>
    <x v="1"/>
    <n v="0"/>
    <x v="28"/>
    <x v="0"/>
  </r>
  <r>
    <m/>
    <s v="RND"/>
    <x v="15"/>
    <x v="375"/>
    <x v="378"/>
    <x v="211"/>
    <x v="404"/>
    <s v="Material，共12碼"/>
    <x v="2"/>
    <m/>
    <s v="N/A"/>
    <s v="General"/>
    <x v="8"/>
    <s v="1395A2815501, 1597T0747001, 1395T2551924...  "/>
    <x v="0"/>
    <s v="EPM"/>
    <x v="10"/>
    <x v="5"/>
    <x v="0"/>
    <x v="0"/>
    <s v="INT_PCA_RND_PROPERTY"/>
    <s v="IEC_PART_NUMBER"/>
    <m/>
    <m/>
    <m/>
    <m/>
    <m/>
    <m/>
    <m/>
    <m/>
    <m/>
    <m/>
    <m/>
    <m/>
    <m/>
    <m/>
    <m/>
    <m/>
    <m/>
    <m/>
    <s v="資料清單"/>
    <x v="21"/>
    <x v="18"/>
    <x v="363"/>
    <x v="15"/>
    <s v="IEC_STD_V10 &gt;&gt; Data Standard &gt;&gt; RND"/>
    <s v="IEC Part Number"/>
    <x v="378"/>
    <x v="211"/>
    <x v="0"/>
    <x v="404"/>
    <x v="10"/>
    <s v="IEC_STD_V10 &gt;&gt; Common &gt;&gt; AutoMetaDataIEC Part Number"/>
    <x v="2"/>
    <x v="0"/>
    <s v="料號Relationship"/>
    <s v="PCA RND屬性"/>
    <n v="897"/>
    <n v="972"/>
    <n v="0"/>
    <s v=""/>
    <n v="0"/>
    <n v="0"/>
    <n v="957"/>
    <x v="202"/>
    <s v="PCA RND Property"/>
    <x v="91"/>
    <s v="IEC_STD_V10 &gt;&gt; Data Standard &gt;&gt; RND &gt;&gt; PCA RND Property"/>
    <x v="0"/>
    <s v="RND:"/>
    <x v="29"/>
    <x v="29"/>
    <x v="875"/>
    <x v="375"/>
    <x v="378"/>
    <x v="409"/>
    <x v="56"/>
    <x v="0"/>
    <x v="0"/>
    <x v="8"/>
    <m/>
    <x v="0"/>
    <x v="2"/>
    <s v="PCA RND Property_IEC Part Number"/>
    <x v="972"/>
    <x v="2"/>
    <x v="0"/>
    <x v="5"/>
    <x v="5"/>
    <x v="0"/>
    <x v="0"/>
    <s v="INT_PCA_RND_PROPERTY"/>
    <s v="IEC_PART_NUMBER"/>
    <x v="120"/>
    <x v="307"/>
    <x v="0"/>
    <n v="0"/>
    <x v="0"/>
    <x v="0"/>
    <x v="0"/>
    <s v=""/>
    <s v=""/>
    <n v="972"/>
    <s v="-972"/>
    <x v="0"/>
    <x v="0"/>
    <x v="0"/>
    <x v="378"/>
    <x v="10"/>
    <s v="料號代碼"/>
    <s v=""/>
    <s v=""/>
    <x v="0"/>
    <x v="363"/>
    <m/>
    <s v="^()$"/>
    <n v="9"/>
    <x v="0"/>
    <x v="5"/>
    <x v="0"/>
    <x v="0"/>
    <x v="1"/>
    <x v="1"/>
    <b v="0"/>
    <x v="0"/>
    <x v="1"/>
    <n v="0"/>
    <x v="0"/>
    <b v="0"/>
    <b v="0"/>
    <b v="0"/>
    <b v="0"/>
    <b v="1"/>
    <b v="0"/>
    <b v="0"/>
    <b v="0"/>
    <b v="1"/>
    <b v="0"/>
    <b v="0"/>
    <x v="0"/>
    <x v="6"/>
    <n v="1"/>
    <x v="18"/>
    <x v="0"/>
  </r>
  <r>
    <m/>
    <s v="RND"/>
    <x v="15"/>
    <x v="408"/>
    <x v="412"/>
    <x v="1"/>
    <x v="405"/>
    <s v="分為EVT, DVT, MP ，且PCA 階段不須與專案階段掛勾_x000a_取Assembly stage : RD=EVT, PRD=DVT, MP=PVT"/>
    <x v="1"/>
    <m/>
    <s v="N/A"/>
    <s v="General"/>
    <x v="2"/>
    <s v="EVT, DVT, MP"/>
    <x v="0"/>
    <s v="EPM"/>
    <x v="10"/>
    <x v="5"/>
    <x v="0"/>
    <x v="0"/>
    <s v="INT_PCA_RND_PROPERTY"/>
    <s v="PCA_STAGE"/>
    <m/>
    <m/>
    <m/>
    <m/>
    <m/>
    <m/>
    <m/>
    <m/>
    <m/>
    <m/>
    <m/>
    <m/>
    <m/>
    <m/>
    <m/>
    <m/>
    <m/>
    <m/>
    <s v="資料清單"/>
    <x v="21"/>
    <x v="19"/>
    <x v="376"/>
    <x v="15"/>
    <s v="IEC_STD_V10 &gt;&gt; Data Standard &gt;&gt; RND"/>
    <s v="PCA Stage"/>
    <x v="412"/>
    <x v="1"/>
    <x v="0"/>
    <x v="405"/>
    <x v="10"/>
    <s v="IEC_STD_V10 &gt;&gt; Common &gt;&gt; AutoMetaDataPCA Stage"/>
    <x v="1"/>
    <x v="0"/>
    <s v="PCA 階段Property"/>
    <s v="PCA RND屬性"/>
    <n v="975"/>
    <n v="972"/>
    <n v="0"/>
    <s v="PCA Stage"/>
    <n v="1"/>
    <n v="0"/>
    <n v="0"/>
    <x v="0"/>
    <s v="PCA RND Property"/>
    <x v="91"/>
    <s v="IEC_STD_V10 &gt;&gt; Data Standard &gt;&gt; RND &gt;&gt; PCA RND Property"/>
    <x v="0"/>
    <s v="RND:"/>
    <x v="30"/>
    <x v="30"/>
    <x v="876"/>
    <x v="408"/>
    <x v="412"/>
    <x v="410"/>
    <x v="55"/>
    <x v="0"/>
    <x v="0"/>
    <x v="2"/>
    <m/>
    <x v="0"/>
    <x v="1"/>
    <s v="PCA RND Property_PCA Stage"/>
    <x v="973"/>
    <x v="1"/>
    <x v="0"/>
    <x v="5"/>
    <x v="5"/>
    <x v="0"/>
    <x v="0"/>
    <s v="INT_PCA_RND_PROPERTY"/>
    <s v="PCA_STAGE"/>
    <x v="120"/>
    <x v="335"/>
    <x v="0"/>
    <n v="0"/>
    <x v="0"/>
    <x v="0"/>
    <x v="0"/>
    <s v=""/>
    <s v=""/>
    <n v="973"/>
    <s v="-973"/>
    <x v="0"/>
    <x v="0"/>
    <x v="0"/>
    <x v="412"/>
    <x v="10"/>
    <s v="PCA 階段"/>
    <s v=""/>
    <s v=""/>
    <x v="0"/>
    <x v="376"/>
    <m/>
    <s v="^()$"/>
    <n v="9"/>
    <x v="0"/>
    <x v="5"/>
    <x v="0"/>
    <x v="0"/>
    <x v="0"/>
    <x v="1"/>
    <b v="0"/>
    <x v="0"/>
    <x v="1"/>
    <n v="0"/>
    <x v="0"/>
    <b v="0"/>
    <b v="0"/>
    <b v="0"/>
    <b v="0"/>
    <b v="1"/>
    <b v="0"/>
    <b v="0"/>
    <b v="0"/>
    <b v="0"/>
    <b v="0"/>
    <b v="0"/>
    <x v="0"/>
    <x v="2"/>
    <n v="0"/>
    <x v="35"/>
    <x v="0"/>
  </r>
  <r>
    <m/>
    <s v="RND"/>
    <x v="15"/>
    <x v="409"/>
    <x v="413"/>
    <x v="1"/>
    <x v="406"/>
    <s v="PCA層次_x000a__x000a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不考慮Power合併板子計算"/>
    <x v="1"/>
    <m/>
    <s v="N/A"/>
    <s v="General"/>
    <x v="4"/>
    <m/>
    <x v="0"/>
    <s v="EPM"/>
    <x v="10"/>
    <x v="5"/>
    <x v="0"/>
    <x v="0"/>
    <s v="INT_PCA_RND_PROPERTY"/>
    <s v="PCA_MULTIPLE_SOURCE_RATE"/>
    <m/>
    <m/>
    <m/>
    <m/>
    <m/>
    <m/>
    <m/>
    <m/>
    <m/>
    <m/>
    <m/>
    <m/>
    <m/>
    <m/>
    <m/>
    <m/>
    <m/>
    <m/>
    <s v="資料清單"/>
    <x v="21"/>
    <x v="20"/>
    <x v="377"/>
    <x v="15"/>
    <s v="IEC_STD_V10 &gt;&gt; Data Standard &gt;&gt; RND"/>
    <s v="PCA Multiple Source Rate"/>
    <x v="413"/>
    <x v="1"/>
    <x v="0"/>
    <x v="406"/>
    <x v="10"/>
    <s v="IEC_STD_V10 &gt;&gt; Common &gt;&gt; AutoMetaDataPCA Multiple Source Rate"/>
    <x v="1"/>
    <x v="0"/>
    <s v="PCA Multiple Source RateProperty"/>
    <s v="PCA RND屬性"/>
    <n v="976"/>
    <n v="972"/>
    <n v="0"/>
    <s v="PCA Multiple Source Rate"/>
    <n v="1"/>
    <n v="0"/>
    <n v="0"/>
    <x v="0"/>
    <s v="PCA RND Property"/>
    <x v="91"/>
    <s v="IEC_STD_V10 &gt;&gt; Data Standard &gt;&gt; RND &gt;&gt; PCA RND Property"/>
    <x v="0"/>
    <s v="RND:"/>
    <x v="31"/>
    <x v="31"/>
    <x v="877"/>
    <x v="409"/>
    <x v="413"/>
    <x v="411"/>
    <x v="0"/>
    <x v="0"/>
    <x v="0"/>
    <x v="4"/>
    <m/>
    <x v="0"/>
    <x v="1"/>
    <s v="PCA RND Property_PCA Multiple Source Rate"/>
    <x v="974"/>
    <x v="1"/>
    <x v="0"/>
    <x v="5"/>
    <x v="5"/>
    <x v="0"/>
    <x v="0"/>
    <s v="INT_PCA_RND_PROPERTY"/>
    <s v="PCA_MULTIPLE_SOURCE_RATE"/>
    <x v="120"/>
    <x v="336"/>
    <x v="0"/>
    <n v="0"/>
    <x v="0"/>
    <x v="0"/>
    <x v="0"/>
    <s v=""/>
    <s v=""/>
    <n v="974"/>
    <s v="-974"/>
    <x v="0"/>
    <x v="0"/>
    <x v="0"/>
    <x v="413"/>
    <x v="10"/>
    <s v="Multiple Source Rate(by PCA)"/>
    <s v=""/>
    <s v=""/>
    <x v="0"/>
    <x v="377"/>
    <m/>
    <s v="^()$"/>
    <n v="9"/>
    <x v="0"/>
    <x v="5"/>
    <x v="0"/>
    <x v="0"/>
    <x v="0"/>
    <x v="1"/>
    <b v="0"/>
    <x v="0"/>
    <x v="1"/>
    <n v="0"/>
    <x v="0"/>
    <b v="0"/>
    <b v="0"/>
    <b v="0"/>
    <b v="0"/>
    <b v="0"/>
    <b v="0"/>
    <b v="0"/>
    <b v="0"/>
    <b v="0"/>
    <b v="0"/>
    <b v="0"/>
    <x v="1"/>
    <x v="1"/>
    <n v="0"/>
    <x v="9"/>
    <x v="0"/>
  </r>
  <r>
    <m/>
    <s v="RND"/>
    <x v="15"/>
    <x v="410"/>
    <x v="414"/>
    <x v="1"/>
    <x v="407"/>
    <s v="Include Hold: 含不量產PCA_x000a_Exclude Hold: 排除不量產PCA"/>
    <x v="1"/>
    <m/>
    <s v="N/A"/>
    <s v="General"/>
    <x v="1"/>
    <s v="Include Hold,Exclude Hold"/>
    <x v="0"/>
    <s v="EPM"/>
    <x v="10"/>
    <x v="5"/>
    <x v="0"/>
    <x v="0"/>
    <s v="INT_PCA_RND_PROPERTY"/>
    <s v="PCA_HOLD_STATUS"/>
    <m/>
    <m/>
    <m/>
    <m/>
    <m/>
    <m/>
    <m/>
    <m/>
    <m/>
    <m/>
    <m/>
    <m/>
    <m/>
    <m/>
    <m/>
    <m/>
    <m/>
    <m/>
    <s v="資料清單"/>
    <x v="21"/>
    <x v="21"/>
    <x v="378"/>
    <x v="15"/>
    <s v="IEC_STD_V10 &gt;&gt; Data Standard &gt;&gt; RND"/>
    <s v="PCA Hold Status"/>
    <x v="414"/>
    <x v="1"/>
    <x v="0"/>
    <x v="407"/>
    <x v="10"/>
    <s v="IEC_STD_V10 &gt;&gt; Common &gt;&gt; AutoMetaDataPCA Hold Status"/>
    <x v="1"/>
    <x v="0"/>
    <s v="PCA Hold狀態Property"/>
    <s v="PCA RND屬性"/>
    <n v="977"/>
    <n v="972"/>
    <n v="0"/>
    <s v="PCA Hold Status"/>
    <n v="1"/>
    <n v="0"/>
    <n v="0"/>
    <x v="0"/>
    <s v="PCA RND Property"/>
    <x v="91"/>
    <s v="IEC_STD_V10 &gt;&gt; Data Standard &gt;&gt; RND &gt;&gt; PCA RND Property"/>
    <x v="0"/>
    <s v="RND:"/>
    <x v="32"/>
    <x v="32"/>
    <x v="878"/>
    <x v="410"/>
    <x v="414"/>
    <x v="412"/>
    <x v="57"/>
    <x v="0"/>
    <x v="0"/>
    <x v="1"/>
    <m/>
    <x v="0"/>
    <x v="1"/>
    <s v="PCA RND Property_PCA Hold Status"/>
    <x v="975"/>
    <x v="1"/>
    <x v="0"/>
    <x v="5"/>
    <x v="5"/>
    <x v="0"/>
    <x v="0"/>
    <s v="INT_PCA_RND_PROPERTY"/>
    <s v="PCA_HOLD_STATUS"/>
    <x v="120"/>
    <x v="337"/>
    <x v="0"/>
    <n v="0"/>
    <x v="0"/>
    <x v="0"/>
    <x v="0"/>
    <s v=""/>
    <s v=""/>
    <n v="975"/>
    <s v="-975"/>
    <x v="0"/>
    <x v="0"/>
    <x v="0"/>
    <x v="414"/>
    <x v="10"/>
    <s v="PCA Hold 狀態"/>
    <s v=""/>
    <s v=""/>
    <x v="0"/>
    <x v="378"/>
    <m/>
    <s v="^()$"/>
    <n v="9"/>
    <x v="0"/>
    <x v="5"/>
    <x v="0"/>
    <x v="0"/>
    <x v="0"/>
    <x v="1"/>
    <b v="0"/>
    <x v="0"/>
    <x v="1"/>
    <n v="0"/>
    <x v="0"/>
    <b v="0"/>
    <b v="0"/>
    <b v="0"/>
    <b v="0"/>
    <b v="0"/>
    <b v="0"/>
    <b v="0"/>
    <b v="0"/>
    <b v="0"/>
    <b v="0"/>
    <b v="0"/>
    <x v="1"/>
    <x v="1"/>
    <n v="0"/>
    <x v="18"/>
    <x v="0"/>
  </r>
  <r>
    <m/>
    <s v="SAL"/>
    <x v="16"/>
    <x v="411"/>
    <x v="415"/>
    <x v="1"/>
    <x v="408"/>
    <s v="客戶主檔"/>
    <x v="0"/>
    <m/>
    <m/>
    <s v="General"/>
    <x v="0"/>
    <m/>
    <x v="0"/>
    <s v="SAL"/>
    <x v="12"/>
    <x v="5"/>
    <x v="0"/>
    <x v="0"/>
    <s v="INT_CUSTOMER"/>
    <m/>
    <m/>
    <m/>
    <m/>
    <m/>
    <m/>
    <m/>
    <m/>
    <m/>
    <m/>
    <m/>
    <m/>
    <m/>
    <m/>
    <m/>
    <m/>
    <m/>
    <m/>
    <m/>
    <s v="資料清單"/>
    <x v="22"/>
    <x v="0"/>
    <x v="60"/>
    <x v="16"/>
    <e v="#N/A"/>
    <s v="Customer"/>
    <x v="415"/>
    <x v="1"/>
    <x v="0"/>
    <x v="408"/>
    <x v="12"/>
    <s v="IEC_STD_V10 &gt;&gt; Common &gt;&gt; AutoMetaDataCustomer"/>
    <x v="0"/>
    <x v="0"/>
    <s v="客戶主檔Concept"/>
    <s v="客戶主檔"/>
    <n v="978"/>
    <n v="0"/>
    <n v="0"/>
    <s v=""/>
    <n v="0"/>
    <n v="0"/>
    <n v="0"/>
    <x v="0"/>
    <s v=""/>
    <x v="0"/>
    <s v=""/>
    <x v="0"/>
    <s v="SAL:"/>
    <x v="0"/>
    <x v="0"/>
    <x v="879"/>
    <x v="411"/>
    <x v="415"/>
    <x v="413"/>
    <x v="0"/>
    <x v="0"/>
    <x v="0"/>
    <x v="0"/>
    <m/>
    <x v="0"/>
    <x v="0"/>
    <s v="Customer"/>
    <x v="976"/>
    <x v="0"/>
    <x v="0"/>
    <x v="5"/>
    <x v="6"/>
    <x v="0"/>
    <x v="0"/>
    <s v="INT_CUSTOMER"/>
    <s v=""/>
    <x v="121"/>
    <x v="0"/>
    <x v="0"/>
    <n v="0"/>
    <x v="0"/>
    <x v="0"/>
    <x v="0"/>
    <s v=""/>
    <s v=""/>
    <n v="976"/>
    <s v="-976"/>
    <x v="0"/>
    <x v="0"/>
    <x v="0"/>
    <x v="415"/>
    <x v="12"/>
    <s v="客戶主檔"/>
    <s v=""/>
    <s v=""/>
    <x v="0"/>
    <x v="60"/>
    <m/>
    <s v="^()$"/>
    <n v="9"/>
    <x v="0"/>
    <x v="6"/>
    <x v="0"/>
    <x v="0"/>
    <x v="0"/>
    <x v="1"/>
    <b v="0"/>
    <x v="0"/>
    <x v="0"/>
    <n v="0"/>
    <x v="0"/>
    <b v="0"/>
    <b v="0"/>
    <b v="0"/>
    <b v="0"/>
    <b v="0"/>
    <b v="0"/>
    <b v="0"/>
    <b v="0"/>
    <b v="0"/>
    <b v="0"/>
    <b v="0"/>
    <x v="1"/>
    <x v="1"/>
    <n v="0"/>
    <x v="41"/>
    <x v="0"/>
  </r>
  <r>
    <m/>
    <s v="SAL"/>
    <x v="16"/>
    <x v="412"/>
    <x v="416"/>
    <x v="212"/>
    <x v="409"/>
    <s v="客戶代號, ex. '01'; '9H'"/>
    <x v="1"/>
    <m/>
    <m/>
    <s v="General"/>
    <x v="2"/>
    <m/>
    <x v="0"/>
    <s v="SAL"/>
    <x v="12"/>
    <x v="5"/>
    <x v="0"/>
    <x v="0"/>
    <s v="INT_CUSTOMER"/>
    <s v="CUSTOMER_CODE"/>
    <m/>
    <m/>
    <m/>
    <m/>
    <m/>
    <m/>
    <m/>
    <m/>
    <m/>
    <m/>
    <m/>
    <m/>
    <m/>
    <m/>
    <m/>
    <m/>
    <m/>
    <m/>
    <s v="資料清單"/>
    <x v="22"/>
    <x v="1"/>
    <x v="60"/>
    <x v="16"/>
    <e v="#N/A"/>
    <s v="Customer Code"/>
    <x v="416"/>
    <x v="212"/>
    <x v="0"/>
    <x v="409"/>
    <x v="12"/>
    <s v="IEC_STD_V10 &gt;&gt; Common &gt;&gt; AutoMetaDataCustomer Code"/>
    <x v="1"/>
    <x v="0"/>
    <s v="客戶代號Property"/>
    <s v="客戶主檔"/>
    <n v="979"/>
    <n v="978"/>
    <n v="0"/>
    <s v="Customer Code"/>
    <n v="1"/>
    <n v="0"/>
    <n v="0"/>
    <x v="0"/>
    <s v="Customer"/>
    <x v="92"/>
    <e v="#N/A"/>
    <x v="0"/>
    <s v="SAL:"/>
    <x v="1"/>
    <x v="1"/>
    <x v="880"/>
    <x v="412"/>
    <x v="416"/>
    <x v="414"/>
    <x v="0"/>
    <x v="0"/>
    <x v="0"/>
    <x v="2"/>
    <m/>
    <x v="0"/>
    <x v="1"/>
    <s v="Customer_Customer Code"/>
    <x v="977"/>
    <x v="1"/>
    <x v="0"/>
    <x v="5"/>
    <x v="6"/>
    <x v="0"/>
    <x v="0"/>
    <s v="INT_CUSTOMER"/>
    <s v="CUSTOMER_CODE"/>
    <x v="121"/>
    <x v="338"/>
    <x v="0"/>
    <n v="0"/>
    <x v="0"/>
    <x v="0"/>
    <x v="0"/>
    <s v=""/>
    <s v=""/>
    <n v="977"/>
    <s v="-977"/>
    <x v="0"/>
    <x v="0"/>
    <x v="0"/>
    <x v="416"/>
    <x v="12"/>
    <s v="客戶代號, SAP 的使用代號"/>
    <s v=""/>
    <s v=""/>
    <x v="0"/>
    <x v="60"/>
    <m/>
    <s v="^()$"/>
    <n v="9"/>
    <x v="0"/>
    <x v="6"/>
    <x v="0"/>
    <x v="0"/>
    <x v="0"/>
    <x v="1"/>
    <b v="0"/>
    <x v="0"/>
    <x v="1"/>
    <n v="0"/>
    <x v="0"/>
    <b v="0"/>
    <b v="0"/>
    <b v="0"/>
    <b v="0"/>
    <b v="0"/>
    <b v="0"/>
    <b v="0"/>
    <b v="0"/>
    <b v="0"/>
    <b v="0"/>
    <b v="0"/>
    <x v="1"/>
    <x v="1"/>
    <n v="0"/>
    <x v="12"/>
    <x v="0"/>
  </r>
  <r>
    <m/>
    <s v="SAL"/>
    <x v="16"/>
    <x v="413"/>
    <x v="417"/>
    <x v="1"/>
    <x v="410"/>
    <s v="PDM的客戶名稱, ex. HP; F1"/>
    <x v="1"/>
    <m/>
    <m/>
    <s v="General"/>
    <x v="1"/>
    <m/>
    <x v="0"/>
    <s v="SAL"/>
    <x v="12"/>
    <x v="5"/>
    <x v="0"/>
    <x v="0"/>
    <s v="INT_CUSTOMER"/>
    <s v="CUSTOMER_NAME_PDM"/>
    <m/>
    <m/>
    <m/>
    <m/>
    <m/>
    <m/>
    <m/>
    <m/>
    <m/>
    <m/>
    <m/>
    <m/>
    <m/>
    <m/>
    <m/>
    <m/>
    <m/>
    <m/>
    <s v="資料清單"/>
    <x v="22"/>
    <x v="2"/>
    <x v="60"/>
    <x v="16"/>
    <e v="#N/A"/>
    <s v="Customer Name-PDM"/>
    <x v="417"/>
    <x v="1"/>
    <x v="0"/>
    <x v="410"/>
    <x v="12"/>
    <s v="IEC_STD_V10 &gt;&gt; Common &gt;&gt; AutoMetaDataCustomer Name-PDM"/>
    <x v="1"/>
    <x v="0"/>
    <s v="客戶名稱-PDMProperty"/>
    <s v="客戶主檔"/>
    <n v="980"/>
    <n v="978"/>
    <n v="0"/>
    <s v="Customer Name-PDM"/>
    <n v="1"/>
    <n v="0"/>
    <n v="0"/>
    <x v="0"/>
    <s v="Customer"/>
    <x v="92"/>
    <e v="#N/A"/>
    <x v="0"/>
    <s v="SAL:"/>
    <x v="2"/>
    <x v="2"/>
    <x v="881"/>
    <x v="413"/>
    <x v="417"/>
    <x v="415"/>
    <x v="0"/>
    <x v="0"/>
    <x v="0"/>
    <x v="1"/>
    <m/>
    <x v="0"/>
    <x v="1"/>
    <s v="Customer_Customer Name-PDM"/>
    <x v="978"/>
    <x v="1"/>
    <x v="0"/>
    <x v="5"/>
    <x v="6"/>
    <x v="0"/>
    <x v="0"/>
    <s v="INT_CUSTOMER"/>
    <s v="CUSTOMER_NAME_PDM"/>
    <x v="121"/>
    <x v="339"/>
    <x v="0"/>
    <n v="0"/>
    <x v="0"/>
    <x v="0"/>
    <x v="0"/>
    <s v=""/>
    <s v=""/>
    <n v="978"/>
    <s v="-978"/>
    <x v="0"/>
    <x v="0"/>
    <x v="0"/>
    <x v="417"/>
    <x v="12"/>
    <s v="PDM的客戶名稱, 按客戶保密情況設定保密代號"/>
    <s v=""/>
    <s v=""/>
    <x v="0"/>
    <x v="60"/>
    <m/>
    <s v="^()$"/>
    <n v="9"/>
    <x v="0"/>
    <x v="6"/>
    <x v="0"/>
    <x v="0"/>
    <x v="0"/>
    <x v="1"/>
    <b v="0"/>
    <x v="0"/>
    <x v="1"/>
    <n v="0"/>
    <x v="0"/>
    <b v="0"/>
    <b v="0"/>
    <b v="0"/>
    <b v="0"/>
    <b v="0"/>
    <b v="0"/>
    <b v="0"/>
    <b v="0"/>
    <b v="0"/>
    <b v="0"/>
    <b v="0"/>
    <x v="1"/>
    <x v="1"/>
    <n v="0"/>
    <x v="3"/>
    <x v="0"/>
  </r>
  <r>
    <m/>
    <s v="SAL"/>
    <x v="16"/>
    <x v="182"/>
    <x v="182"/>
    <x v="1"/>
    <x v="411"/>
    <s v="SAP的客戶名稱, ex. HPE; F1"/>
    <x v="1"/>
    <m/>
    <m/>
    <s v="General"/>
    <x v="1"/>
    <m/>
    <x v="0"/>
    <s v="SAL"/>
    <x v="12"/>
    <x v="5"/>
    <x v="0"/>
    <x v="0"/>
    <s v="INT_CUSTOMER"/>
    <s v="CUSTOMER_NAME_SAP"/>
    <m/>
    <m/>
    <m/>
    <m/>
    <m/>
    <m/>
    <m/>
    <m/>
    <m/>
    <m/>
    <m/>
    <m/>
    <m/>
    <m/>
    <m/>
    <m/>
    <m/>
    <m/>
    <s v="資料清單"/>
    <x v="22"/>
    <x v="3"/>
    <x v="60"/>
    <x v="16"/>
    <e v="#N/A"/>
    <s v="Customer Name-SAP"/>
    <x v="182"/>
    <x v="1"/>
    <x v="0"/>
    <x v="411"/>
    <x v="12"/>
    <s v="IEC_STD_V10 &gt;&gt; Common &gt;&gt; AutoMetaDataCustomer Name-SAP"/>
    <x v="1"/>
    <x v="0"/>
    <s v="客戶名稱-SAPProperty"/>
    <s v="客戶主檔"/>
    <n v="345"/>
    <n v="978"/>
    <n v="0"/>
    <s v="Customer Name-SAP"/>
    <n v="1"/>
    <n v="0"/>
    <n v="0"/>
    <x v="0"/>
    <s v="Customer"/>
    <x v="92"/>
    <e v="#N/A"/>
    <x v="0"/>
    <s v="SAL:"/>
    <x v="3"/>
    <x v="3"/>
    <x v="882"/>
    <x v="182"/>
    <x v="182"/>
    <x v="416"/>
    <x v="0"/>
    <x v="0"/>
    <x v="0"/>
    <x v="1"/>
    <m/>
    <x v="0"/>
    <x v="1"/>
    <s v="Customer_Customer Name-SAP"/>
    <x v="979"/>
    <x v="1"/>
    <x v="0"/>
    <x v="5"/>
    <x v="6"/>
    <x v="0"/>
    <x v="0"/>
    <s v="INT_CUSTOMER"/>
    <s v="CUSTOMER_NAME_SAP"/>
    <x v="121"/>
    <x v="147"/>
    <x v="0"/>
    <n v="0"/>
    <x v="0"/>
    <x v="0"/>
    <x v="0"/>
    <s v=""/>
    <s v=""/>
    <n v="979"/>
    <s v="-979"/>
    <x v="0"/>
    <x v="0"/>
    <x v="0"/>
    <x v="182"/>
    <x v="12"/>
    <s v="SAP的客戶名稱"/>
    <s v=""/>
    <s v=""/>
    <x v="0"/>
    <x v="60"/>
    <m/>
    <s v="^()$"/>
    <n v="9"/>
    <x v="0"/>
    <x v="6"/>
    <x v="0"/>
    <x v="0"/>
    <x v="1"/>
    <x v="1"/>
    <b v="0"/>
    <x v="0"/>
    <x v="1"/>
    <n v="0"/>
    <x v="0"/>
    <b v="0"/>
    <b v="0"/>
    <b v="0"/>
    <b v="0"/>
    <b v="1"/>
    <b v="0"/>
    <b v="0"/>
    <b v="0"/>
    <b v="0"/>
    <b v="0"/>
    <b v="0"/>
    <x v="0"/>
    <x v="2"/>
    <n v="0"/>
    <x v="3"/>
    <x v="0"/>
  </r>
  <r>
    <m/>
    <s v="SAL"/>
    <x v="16"/>
    <x v="180"/>
    <x v="180"/>
    <x v="1"/>
    <x v="412"/>
    <s v="PDM上的定義預設BU"/>
    <x v="2"/>
    <m/>
    <m/>
    <s v="General"/>
    <x v="2"/>
    <m/>
    <x v="0"/>
    <s v="SAL"/>
    <x v="12"/>
    <x v="5"/>
    <x v="0"/>
    <x v="0"/>
    <s v="INT_CUSTOMER"/>
    <s v="BU_CODE"/>
    <m/>
    <m/>
    <m/>
    <m/>
    <m/>
    <m/>
    <m/>
    <m/>
    <m/>
    <m/>
    <m/>
    <m/>
    <m/>
    <m/>
    <m/>
    <m/>
    <m/>
    <m/>
    <s v="資料清單"/>
    <x v="22"/>
    <x v="4"/>
    <x v="60"/>
    <x v="16"/>
    <e v="#N/A"/>
    <s v="BU Code"/>
    <x v="180"/>
    <x v="1"/>
    <x v="0"/>
    <x v="412"/>
    <x v="12"/>
    <s v="IEC_STD_V10 &gt;&gt; Common &gt;&gt; AutoMetaDataBU Code"/>
    <x v="2"/>
    <x v="0"/>
    <s v="事業處代碼Relationship"/>
    <s v="客戶主檔"/>
    <n v="343"/>
    <n v="978"/>
    <n v="0"/>
    <s v=""/>
    <n v="0"/>
    <n v="0"/>
    <n v="515"/>
    <x v="81"/>
    <s v="Customer"/>
    <x v="92"/>
    <e v="#N/A"/>
    <x v="0"/>
    <s v="SAL:"/>
    <x v="4"/>
    <x v="4"/>
    <x v="883"/>
    <x v="180"/>
    <x v="180"/>
    <x v="417"/>
    <x v="0"/>
    <x v="0"/>
    <x v="0"/>
    <x v="2"/>
    <m/>
    <x v="0"/>
    <x v="2"/>
    <s v="Customer_BU Code"/>
    <x v="980"/>
    <x v="2"/>
    <x v="0"/>
    <x v="5"/>
    <x v="6"/>
    <x v="0"/>
    <x v="0"/>
    <s v="INT_CUSTOMER"/>
    <s v="BU_CODE"/>
    <x v="121"/>
    <x v="145"/>
    <x v="0"/>
    <n v="0"/>
    <x v="0"/>
    <x v="0"/>
    <x v="0"/>
    <s v=""/>
    <s v=""/>
    <n v="980"/>
    <s v="-980"/>
    <x v="0"/>
    <x v="0"/>
    <x v="0"/>
    <x v="180"/>
    <x v="12"/>
    <s v="PDM上的定義BU"/>
    <s v=""/>
    <s v=""/>
    <x v="0"/>
    <x v="60"/>
    <m/>
    <s v="^()$"/>
    <n v="9"/>
    <x v="0"/>
    <x v="6"/>
    <x v="0"/>
    <x v="0"/>
    <x v="1"/>
    <x v="1"/>
    <b v="0"/>
    <x v="0"/>
    <x v="1"/>
    <n v="0"/>
    <x v="0"/>
    <b v="0"/>
    <b v="0"/>
    <b v="0"/>
    <b v="0"/>
    <b v="1"/>
    <b v="0"/>
    <b v="0"/>
    <b v="0"/>
    <b v="0"/>
    <b v="0"/>
    <b v="0"/>
    <x v="0"/>
    <x v="2"/>
    <n v="0"/>
    <x v="1"/>
    <x v="0"/>
  </r>
  <r>
    <m/>
    <s v="SAL"/>
    <x v="16"/>
    <x v="414"/>
    <x v="418"/>
    <x v="1"/>
    <x v="229"/>
    <s v="客戶滿意度"/>
    <x v="0"/>
    <m/>
    <s v="N/A"/>
    <s v="General"/>
    <x v="0"/>
    <m/>
    <x v="22"/>
    <m/>
    <x v="13"/>
    <x v="5"/>
    <x v="0"/>
    <x v="0"/>
    <s v="INT_CUSTOMER_SATISFACTION"/>
    <m/>
    <m/>
    <m/>
    <m/>
    <m/>
    <m/>
    <m/>
    <m/>
    <m/>
    <m/>
    <m/>
    <m/>
    <m/>
    <m/>
    <m/>
    <m/>
    <m/>
    <m/>
    <m/>
    <s v="資料清單"/>
    <x v="23"/>
    <x v="0"/>
    <x v="60"/>
    <x v="16"/>
    <e v="#N/A"/>
    <s v="Customer Satisfaction"/>
    <x v="418"/>
    <x v="1"/>
    <x v="0"/>
    <x v="229"/>
    <x v="13"/>
    <s v="IEC_STD_V10 &gt;&gt; Common &gt;&gt; AutoMetaDataCustomer Satisfaction"/>
    <x v="0"/>
    <x v="0"/>
    <s v="客戶滿意度Concept"/>
    <s v="客戶滿意度"/>
    <n v="983"/>
    <n v="0"/>
    <n v="0"/>
    <s v=""/>
    <n v="0"/>
    <n v="0"/>
    <n v="0"/>
    <x v="0"/>
    <s v=""/>
    <x v="0"/>
    <s v=""/>
    <x v="0"/>
    <s v="E.2.6.0:"/>
    <x v="0"/>
    <x v="0"/>
    <x v="884"/>
    <x v="414"/>
    <x v="418"/>
    <x v="418"/>
    <x v="0"/>
    <x v="0"/>
    <x v="0"/>
    <x v="0"/>
    <m/>
    <x v="0"/>
    <x v="0"/>
    <s v="Customer Satisfaction"/>
    <x v="981"/>
    <x v="0"/>
    <x v="0"/>
    <x v="5"/>
    <x v="6"/>
    <x v="0"/>
    <x v="0"/>
    <s v="INT_CUSTOMER_SATISFACTION"/>
    <s v=""/>
    <x v="122"/>
    <x v="0"/>
    <x v="0"/>
    <n v="8"/>
    <x v="12"/>
    <x v="12"/>
    <x v="8"/>
    <s v=""/>
    <s v=""/>
    <n v="981"/>
    <s v="-981"/>
    <x v="0"/>
    <x v="0"/>
    <x v="0"/>
    <x v="418"/>
    <x v="13"/>
    <n v="0"/>
    <s v=""/>
    <s v=""/>
    <x v="0"/>
    <x v="60"/>
    <m/>
    <s v="^()$"/>
    <n v="9"/>
    <x v="0"/>
    <x v="6"/>
    <x v="0"/>
    <x v="0"/>
    <x v="0"/>
    <x v="1"/>
    <b v="0"/>
    <x v="0"/>
    <x v="0"/>
    <n v="0"/>
    <x v="0"/>
    <b v="0"/>
    <b v="0"/>
    <b v="0"/>
    <b v="0"/>
    <b v="0"/>
    <b v="0"/>
    <b v="0"/>
    <b v="0"/>
    <b v="0"/>
    <b v="0"/>
    <b v="0"/>
    <x v="1"/>
    <x v="1"/>
    <n v="0"/>
    <x v="28"/>
    <x v="0"/>
  </r>
  <r>
    <m/>
    <s v="SAL"/>
    <x v="16"/>
    <x v="182"/>
    <x v="182"/>
    <x v="83"/>
    <x v="409"/>
    <s v="客戶名稱, ex. 'HPE'; 'A1', 'S1', 'F1'"/>
    <x v="2"/>
    <m/>
    <s v="N/A"/>
    <s v="General"/>
    <x v="2"/>
    <s v="HP; A1, S1, F1"/>
    <x v="22"/>
    <s v="SAL"/>
    <x v="13"/>
    <x v="5"/>
    <x v="0"/>
    <x v="8"/>
    <s v="INT_CUSTOMER_SATISFACTION"/>
    <s v="CUSTOMER_NAME_SAP"/>
    <m/>
    <m/>
    <m/>
    <m/>
    <m/>
    <m/>
    <m/>
    <m/>
    <m/>
    <m/>
    <m/>
    <m/>
    <m/>
    <m/>
    <m/>
    <m/>
    <m/>
    <m/>
    <s v="資料清單"/>
    <x v="23"/>
    <x v="1"/>
    <x v="60"/>
    <x v="16"/>
    <e v="#N/A"/>
    <s v="Customer Name-SAP"/>
    <x v="182"/>
    <x v="83"/>
    <x v="0"/>
    <x v="409"/>
    <x v="13"/>
    <s v="IEC_STD_V10 &gt;&gt; Common &gt;&gt; AutoMetaDataCustomer Name-SAP"/>
    <x v="2"/>
    <x v="0"/>
    <s v="客戶名稱-SAPRelationship"/>
    <s v="客戶滿意度"/>
    <n v="345"/>
    <n v="983"/>
    <n v="0"/>
    <s v=""/>
    <n v="0"/>
    <n v="0"/>
    <n v="981"/>
    <x v="83"/>
    <s v="Customer Satisfaction"/>
    <x v="93"/>
    <e v="#N/A"/>
    <x v="0"/>
    <s v="E.2.6.0:"/>
    <x v="1"/>
    <x v="1"/>
    <x v="885"/>
    <x v="182"/>
    <x v="182"/>
    <x v="419"/>
    <x v="58"/>
    <x v="7"/>
    <x v="0"/>
    <x v="2"/>
    <m/>
    <x v="0"/>
    <x v="2"/>
    <s v="Customer Satisfaction_Customer Name-SAP"/>
    <x v="982"/>
    <x v="2"/>
    <x v="0"/>
    <x v="5"/>
    <x v="6"/>
    <x v="0"/>
    <x v="0"/>
    <s v="INT_CUSTOMER_SATISFACTION"/>
    <s v="CUSTOMER_NAME_SAP"/>
    <x v="122"/>
    <x v="147"/>
    <x v="0"/>
    <n v="8"/>
    <x v="12"/>
    <x v="12"/>
    <x v="0"/>
    <s v=""/>
    <s v=""/>
    <n v="982"/>
    <s v="-982"/>
    <x v="0"/>
    <x v="0"/>
    <x v="0"/>
    <x v="182"/>
    <x v="13"/>
    <s v="客戶代號, SAP 的使用代號"/>
    <s v="上傳檔案"/>
    <s v="上傳檔案"/>
    <x v="7"/>
    <x v="60"/>
    <m/>
    <s v="^(上傳檔案)$"/>
    <n v="9"/>
    <x v="0"/>
    <x v="6"/>
    <x v="0"/>
    <x v="0"/>
    <x v="1"/>
    <x v="1"/>
    <b v="0"/>
    <x v="0"/>
    <x v="1"/>
    <n v="0"/>
    <x v="0"/>
    <b v="0"/>
    <b v="0"/>
    <b v="0"/>
    <b v="0"/>
    <b v="1"/>
    <b v="0"/>
    <b v="0"/>
    <b v="0"/>
    <b v="1"/>
    <b v="0"/>
    <b v="0"/>
    <x v="0"/>
    <x v="6"/>
    <n v="1"/>
    <x v="3"/>
    <x v="0"/>
  </r>
  <r>
    <m/>
    <s v="SAL"/>
    <x v="16"/>
    <x v="415"/>
    <x v="419"/>
    <x v="1"/>
    <x v="413"/>
    <s v="目前維度大類有Cost、Supply、Quality、Engineering、Service，Others "/>
    <x v="1"/>
    <m/>
    <s v="N/A"/>
    <s v="General"/>
    <x v="2"/>
    <m/>
    <x v="22"/>
    <s v="SAL"/>
    <x v="13"/>
    <x v="5"/>
    <x v="29"/>
    <x v="8"/>
    <s v="INT_CUSTOMER_SATISFACTION"/>
    <s v="SATISFACTION_MAIN_INDICATOR"/>
    <m/>
    <m/>
    <m/>
    <m/>
    <m/>
    <m/>
    <m/>
    <m/>
    <m/>
    <m/>
    <m/>
    <m/>
    <m/>
    <m/>
    <m/>
    <m/>
    <m/>
    <m/>
    <s v="資料清單"/>
    <x v="23"/>
    <x v="2"/>
    <x v="60"/>
    <x v="16"/>
    <e v="#N/A"/>
    <s v="Satisfaction Main Indicator"/>
    <x v="419"/>
    <x v="1"/>
    <x v="0"/>
    <x v="413"/>
    <x v="13"/>
    <s v="IEC_STD_V10 &gt;&gt; Common &gt;&gt; AutoMetaDataSatisfaction Main Indicator"/>
    <x v="1"/>
    <x v="0"/>
    <s v="客戶滿意度指標大類Property"/>
    <s v="客戶滿意度"/>
    <n v="985"/>
    <n v="983"/>
    <n v="0"/>
    <s v="Satisfaction Main Indicator"/>
    <n v="1"/>
    <n v="0"/>
    <n v="0"/>
    <x v="0"/>
    <s v="Customer Satisfaction"/>
    <x v="93"/>
    <e v="#N/A"/>
    <x v="0"/>
    <s v="E.2.6.0:"/>
    <x v="2"/>
    <x v="2"/>
    <x v="886"/>
    <x v="415"/>
    <x v="419"/>
    <x v="420"/>
    <x v="0"/>
    <x v="7"/>
    <x v="0"/>
    <x v="2"/>
    <m/>
    <x v="0"/>
    <x v="1"/>
    <s v="Customer Satisfaction_Satisfaction Main Indicator"/>
    <x v="983"/>
    <x v="1"/>
    <x v="0"/>
    <x v="5"/>
    <x v="6"/>
    <x v="0"/>
    <x v="0"/>
    <s v="INT_CUSTOMER_SATISFACTION"/>
    <s v="SATISFACTION_MAIN_INDICATOR"/>
    <x v="122"/>
    <x v="340"/>
    <x v="0"/>
    <n v="8"/>
    <x v="12"/>
    <x v="12"/>
    <x v="8"/>
    <s v=""/>
    <s v=""/>
    <n v="983"/>
    <s v="-983"/>
    <x v="0"/>
    <x v="0"/>
    <x v="0"/>
    <x v="419"/>
    <x v="13"/>
    <s v="客戶滿意度指標大類"/>
    <s v="上傳檔案"/>
    <s v="上傳檔案"/>
    <x v="7"/>
    <x v="60"/>
    <m/>
    <s v="未來可能會新增或刪除維度，報表依變更後維度顯示^(上傳檔案)$"/>
    <n v="9"/>
    <x v="0"/>
    <x v="6"/>
    <x v="0"/>
    <x v="0"/>
    <x v="0"/>
    <x v="1"/>
    <b v="1"/>
    <x v="0"/>
    <x v="1"/>
    <n v="0"/>
    <x v="0"/>
    <b v="0"/>
    <b v="0"/>
    <b v="0"/>
    <b v="0"/>
    <b v="0"/>
    <b v="0"/>
    <b v="0"/>
    <b v="0"/>
    <b v="0"/>
    <b v="0"/>
    <b v="0"/>
    <x v="1"/>
    <x v="1"/>
    <n v="0"/>
    <x v="8"/>
    <x v="0"/>
  </r>
  <r>
    <m/>
    <s v="SAL"/>
    <x v="16"/>
    <x v="416"/>
    <x v="420"/>
    <x v="1"/>
    <x v="414"/>
    <s v="Cost、Business、Supply、Quality(L6)、Quality(L12)、Quality、Production and Product quality、Engineering、COS 、Service、After service operation、Material、Project developing and schedule support、PLaTO、Operation  未來可能會新增或刪除維度，報表依變更後維度顯示"/>
    <x v="1"/>
    <m/>
    <s v="N/A"/>
    <s v="General"/>
    <x v="2"/>
    <m/>
    <x v="22"/>
    <s v="SAL"/>
    <x v="13"/>
    <x v="5"/>
    <x v="0"/>
    <x v="8"/>
    <s v="INT_CUSTOMER_SATISFACTION"/>
    <s v="SATISFACTION_INDICATOR"/>
    <m/>
    <m/>
    <m/>
    <m/>
    <m/>
    <m/>
    <m/>
    <m/>
    <m/>
    <m/>
    <m/>
    <m/>
    <m/>
    <m/>
    <m/>
    <m/>
    <m/>
    <m/>
    <s v="資料清單"/>
    <x v="23"/>
    <x v="3"/>
    <x v="60"/>
    <x v="16"/>
    <e v="#N/A"/>
    <s v="Satisfaction Indicator"/>
    <x v="420"/>
    <x v="1"/>
    <x v="0"/>
    <x v="414"/>
    <x v="13"/>
    <s v="IEC_STD_V10 &gt;&gt; Common &gt;&gt; AutoMetaDataSatisfaction Indicator"/>
    <x v="1"/>
    <x v="0"/>
    <s v="客戶滿意度指標細項Property"/>
    <s v="客戶滿意度"/>
    <n v="986"/>
    <n v="983"/>
    <n v="0"/>
    <s v="Satisfaction Indicator"/>
    <n v="1"/>
    <n v="0"/>
    <n v="0"/>
    <x v="0"/>
    <s v="Customer Satisfaction"/>
    <x v="93"/>
    <e v="#N/A"/>
    <x v="0"/>
    <s v="E.2.6.0:"/>
    <x v="3"/>
    <x v="3"/>
    <x v="887"/>
    <x v="416"/>
    <x v="420"/>
    <x v="421"/>
    <x v="0"/>
    <x v="7"/>
    <x v="0"/>
    <x v="2"/>
    <m/>
    <x v="0"/>
    <x v="1"/>
    <s v="Customer Satisfaction_Satisfaction Indicator"/>
    <x v="984"/>
    <x v="1"/>
    <x v="0"/>
    <x v="5"/>
    <x v="6"/>
    <x v="0"/>
    <x v="0"/>
    <s v="INT_CUSTOMER_SATISFACTION"/>
    <s v="SATISFACTION_INDICATOR"/>
    <x v="122"/>
    <x v="341"/>
    <x v="0"/>
    <n v="8"/>
    <x v="12"/>
    <x v="12"/>
    <x v="8"/>
    <s v=""/>
    <s v=""/>
    <n v="984"/>
    <s v="-984"/>
    <x v="0"/>
    <x v="0"/>
    <x v="0"/>
    <x v="420"/>
    <x v="13"/>
    <s v="客戶滿意度指標細項"/>
    <s v="上傳檔案"/>
    <s v="上傳檔案"/>
    <x v="7"/>
    <x v="60"/>
    <m/>
    <s v="^(上傳檔案)$"/>
    <n v="9"/>
    <x v="0"/>
    <x v="6"/>
    <x v="0"/>
    <x v="0"/>
    <x v="0"/>
    <x v="1"/>
    <b v="0"/>
    <x v="0"/>
    <x v="1"/>
    <n v="0"/>
    <x v="0"/>
    <b v="0"/>
    <b v="0"/>
    <b v="0"/>
    <b v="0"/>
    <b v="0"/>
    <b v="0"/>
    <b v="0"/>
    <b v="0"/>
    <b v="0"/>
    <b v="0"/>
    <b v="0"/>
    <x v="1"/>
    <x v="1"/>
    <n v="0"/>
    <x v="17"/>
    <x v="0"/>
  </r>
  <r>
    <m/>
    <s v="SAL"/>
    <x v="16"/>
    <x v="417"/>
    <x v="421"/>
    <x v="1"/>
    <x v="415"/>
    <s v="維度大類對應分數規則：_x000a_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
    <x v="1"/>
    <m/>
    <s v="N/A"/>
    <s v="General"/>
    <x v="4"/>
    <m/>
    <x v="22"/>
    <s v="SAL"/>
    <x v="13"/>
    <x v="5"/>
    <x v="37"/>
    <x v="8"/>
    <s v="INT_CUSTOMER_SATISFACTION"/>
    <s v="SATISFACTION_SCORE"/>
    <m/>
    <m/>
    <m/>
    <m/>
    <m/>
    <m/>
    <m/>
    <m/>
    <m/>
    <m/>
    <m/>
    <m/>
    <m/>
    <m/>
    <m/>
    <m/>
    <m/>
    <m/>
    <s v="資料清單"/>
    <x v="23"/>
    <x v="4"/>
    <x v="60"/>
    <x v="16"/>
    <e v="#N/A"/>
    <s v="Satisfaction Score"/>
    <x v="421"/>
    <x v="1"/>
    <x v="0"/>
    <x v="415"/>
    <x v="13"/>
    <s v="IEC_STD_V10 &gt;&gt; Common &gt;&gt; AutoMetaDataSatisfaction Score"/>
    <x v="1"/>
    <x v="0"/>
    <s v="客戶滿意度分數Property"/>
    <s v="客戶滿意度"/>
    <n v="987"/>
    <n v="983"/>
    <n v="0"/>
    <s v="Satisfaction Score"/>
    <n v="1"/>
    <n v="0"/>
    <n v="0"/>
    <x v="0"/>
    <s v="Customer Satisfaction"/>
    <x v="93"/>
    <e v="#N/A"/>
    <x v="0"/>
    <s v="E.2.6.0:"/>
    <x v="4"/>
    <x v="4"/>
    <x v="888"/>
    <x v="417"/>
    <x v="421"/>
    <x v="422"/>
    <x v="0"/>
    <x v="7"/>
    <x v="0"/>
    <x v="4"/>
    <m/>
    <x v="0"/>
    <x v="1"/>
    <s v="Customer Satisfaction_Satisfaction Score"/>
    <x v="985"/>
    <x v="1"/>
    <x v="0"/>
    <x v="5"/>
    <x v="6"/>
    <x v="0"/>
    <x v="0"/>
    <s v="INT_CUSTOMER_SATISFACTION"/>
    <s v="SATISFACTION_SCORE"/>
    <x v="122"/>
    <x v="342"/>
    <x v="0"/>
    <n v="8"/>
    <x v="12"/>
    <x v="12"/>
    <x v="8"/>
    <s v=""/>
    <s v=""/>
    <n v="985"/>
    <s v="-985"/>
    <x v="0"/>
    <x v="0"/>
    <x v="0"/>
    <x v="421"/>
    <x v="13"/>
    <s v="客戶對Inventec的滿意度評分"/>
    <s v="上傳檔案"/>
    <s v="上傳檔案"/>
    <x v="7"/>
    <x v="60"/>
    <m/>
    <s v="同一大維度下若有多筆小維度的計算,目前報表設計只能算平均，建議未來也維持平均的計算方式 ^(上傳檔案)$"/>
    <n v="9"/>
    <x v="0"/>
    <x v="6"/>
    <x v="0"/>
    <x v="0"/>
    <x v="0"/>
    <x v="1"/>
    <b v="1"/>
    <x v="0"/>
    <x v="1"/>
    <n v="0"/>
    <x v="0"/>
    <b v="0"/>
    <b v="0"/>
    <b v="0"/>
    <b v="0"/>
    <b v="0"/>
    <b v="0"/>
    <b v="0"/>
    <b v="0"/>
    <b v="0"/>
    <b v="0"/>
    <b v="0"/>
    <x v="1"/>
    <x v="1"/>
    <n v="0"/>
    <x v="33"/>
    <x v="0"/>
  </r>
  <r>
    <m/>
    <s v="SAL"/>
    <x v="16"/>
    <x v="418"/>
    <x v="422"/>
    <x v="1"/>
    <x v="416"/>
    <s v="1, 2, 3…,可能為空值"/>
    <x v="1"/>
    <m/>
    <s v="N/A"/>
    <s v="General"/>
    <x v="4"/>
    <m/>
    <x v="22"/>
    <s v="SAL"/>
    <x v="13"/>
    <x v="5"/>
    <x v="0"/>
    <x v="8"/>
    <s v="INT_CUSTOMER_SATISFACTION"/>
    <s v="SATISFACTION_RANKING"/>
    <m/>
    <m/>
    <m/>
    <m/>
    <m/>
    <m/>
    <m/>
    <m/>
    <m/>
    <m/>
    <m/>
    <m/>
    <m/>
    <m/>
    <m/>
    <m/>
    <m/>
    <m/>
    <s v="資料清單"/>
    <x v="23"/>
    <x v="5"/>
    <x v="60"/>
    <x v="16"/>
    <e v="#N/A"/>
    <s v="Satisfaction Ranking"/>
    <x v="422"/>
    <x v="1"/>
    <x v="0"/>
    <x v="416"/>
    <x v="13"/>
    <s v="IEC_STD_V10 &gt;&gt; Common &gt;&gt; AutoMetaDataSatisfaction Ranking"/>
    <x v="1"/>
    <x v="0"/>
    <s v="客戶滿意度排名Property"/>
    <s v="客戶滿意度"/>
    <n v="988"/>
    <n v="983"/>
    <n v="0"/>
    <s v="Satisfaction Ranking"/>
    <n v="1"/>
    <n v="0"/>
    <n v="0"/>
    <x v="0"/>
    <s v="Customer Satisfaction"/>
    <x v="93"/>
    <e v="#N/A"/>
    <x v="0"/>
    <s v="E.2.6.0:"/>
    <x v="5"/>
    <x v="5"/>
    <x v="889"/>
    <x v="418"/>
    <x v="422"/>
    <x v="423"/>
    <x v="0"/>
    <x v="7"/>
    <x v="0"/>
    <x v="4"/>
    <m/>
    <x v="0"/>
    <x v="1"/>
    <s v="Customer Satisfaction_Satisfaction Ranking"/>
    <x v="986"/>
    <x v="1"/>
    <x v="0"/>
    <x v="5"/>
    <x v="6"/>
    <x v="0"/>
    <x v="0"/>
    <s v="INT_CUSTOMER_SATISFACTION"/>
    <s v="SATISFACTION_RANKING"/>
    <x v="122"/>
    <x v="343"/>
    <x v="0"/>
    <n v="8"/>
    <x v="12"/>
    <x v="12"/>
    <x v="8"/>
    <s v=""/>
    <s v=""/>
    <n v="986"/>
    <s v="-986"/>
    <x v="0"/>
    <x v="0"/>
    <x v="0"/>
    <x v="422"/>
    <x v="13"/>
    <s v="Inventec 與客戶的其他廠商比較之滿意度排名"/>
    <s v="上傳檔案"/>
    <s v="上傳檔案"/>
    <x v="7"/>
    <x v="60"/>
    <m/>
    <s v="^(上傳檔案)$"/>
    <n v="9"/>
    <x v="0"/>
    <x v="6"/>
    <x v="0"/>
    <x v="0"/>
    <x v="0"/>
    <x v="1"/>
    <b v="0"/>
    <x v="0"/>
    <x v="1"/>
    <n v="0"/>
    <x v="0"/>
    <b v="0"/>
    <b v="0"/>
    <b v="0"/>
    <b v="0"/>
    <b v="0"/>
    <b v="0"/>
    <b v="0"/>
    <b v="0"/>
    <b v="0"/>
    <b v="0"/>
    <b v="0"/>
    <x v="1"/>
    <x v="1"/>
    <n v="0"/>
    <x v="6"/>
    <x v="0"/>
  </r>
  <r>
    <m/>
    <s v="SAL"/>
    <x v="16"/>
    <x v="419"/>
    <x v="423"/>
    <x v="1"/>
    <x v="417"/>
    <s v="URL"/>
    <x v="1"/>
    <m/>
    <s v="N/A"/>
    <s v="Confidential"/>
    <x v="1"/>
    <m/>
    <x v="22"/>
    <s v="SAL"/>
    <x v="13"/>
    <x v="5"/>
    <x v="0"/>
    <x v="8"/>
    <s v="INT_CUSTOMER_SATISFACTION"/>
    <s v="QBR_URL"/>
    <m/>
    <m/>
    <m/>
    <m/>
    <m/>
    <m/>
    <m/>
    <m/>
    <m/>
    <m/>
    <m/>
    <m/>
    <m/>
    <m/>
    <m/>
    <m/>
    <m/>
    <m/>
    <s v="資料清單"/>
    <x v="23"/>
    <x v="6"/>
    <x v="60"/>
    <x v="16"/>
    <e v="#N/A"/>
    <s v="QBR URL"/>
    <x v="423"/>
    <x v="1"/>
    <x v="0"/>
    <x v="417"/>
    <x v="13"/>
    <s v="IEC_STD_V10 &gt;&gt; Common &gt;&gt; AutoMetaDataQBR URL"/>
    <x v="1"/>
    <x v="1"/>
    <s v="QBR路徑Property"/>
    <s v="客戶滿意度"/>
    <n v="989"/>
    <n v="983"/>
    <n v="0"/>
    <s v="QBR URL"/>
    <n v="1"/>
    <n v="0"/>
    <n v="0"/>
    <x v="0"/>
    <s v="Customer Satisfaction"/>
    <x v="93"/>
    <e v="#N/A"/>
    <x v="0"/>
    <s v="E.2.6.0:"/>
    <x v="6"/>
    <x v="6"/>
    <x v="890"/>
    <x v="419"/>
    <x v="423"/>
    <x v="424"/>
    <x v="0"/>
    <x v="7"/>
    <x v="0"/>
    <x v="1"/>
    <m/>
    <x v="0"/>
    <x v="1"/>
    <s v="Customer Satisfaction_QBR URL"/>
    <x v="987"/>
    <x v="1"/>
    <x v="0"/>
    <x v="5"/>
    <x v="6"/>
    <x v="0"/>
    <x v="0"/>
    <s v="INT_CUSTOMER_SATISFACTION"/>
    <s v="QBR_URL"/>
    <x v="122"/>
    <x v="344"/>
    <x v="0"/>
    <n v="8"/>
    <x v="12"/>
    <x v="12"/>
    <x v="8"/>
    <s v=""/>
    <s v=""/>
    <n v="987"/>
    <s v="-987"/>
    <x v="0"/>
    <x v="0"/>
    <x v="0"/>
    <x v="423"/>
    <x v="13"/>
    <s v="QBR報告放置路徑"/>
    <s v="上傳檔案"/>
    <s v="上傳檔案"/>
    <x v="7"/>
    <x v="60"/>
    <m/>
    <s v="^(上傳檔案)$"/>
    <n v="9"/>
    <x v="0"/>
    <x v="6"/>
    <x v="0"/>
    <x v="0"/>
    <x v="0"/>
    <x v="1"/>
    <b v="0"/>
    <x v="0"/>
    <x v="1"/>
    <n v="0"/>
    <x v="0"/>
    <b v="0"/>
    <b v="0"/>
    <b v="0"/>
    <b v="0"/>
    <b v="0"/>
    <b v="0"/>
    <b v="0"/>
    <b v="0"/>
    <b v="0"/>
    <b v="0"/>
    <b v="0"/>
    <x v="1"/>
    <x v="1"/>
    <n v="0"/>
    <x v="1"/>
    <x v="0"/>
  </r>
  <r>
    <m/>
    <s v="SAL"/>
    <x v="16"/>
    <x v="420"/>
    <x v="424"/>
    <x v="1"/>
    <x v="418"/>
    <s v="以季呈現，例如:2021Q1, 2021Q2, 2021H1"/>
    <x v="1"/>
    <m/>
    <s v="N/A"/>
    <s v="General"/>
    <x v="1"/>
    <m/>
    <x v="22"/>
    <s v="SAL"/>
    <x v="13"/>
    <x v="5"/>
    <x v="0"/>
    <x v="8"/>
    <s v="INT_CUSTOMER_SATISFACTION"/>
    <s v="SATISFACTION_QUARTER"/>
    <m/>
    <m/>
    <m/>
    <m/>
    <m/>
    <m/>
    <m/>
    <m/>
    <m/>
    <m/>
    <m/>
    <m/>
    <m/>
    <m/>
    <m/>
    <m/>
    <m/>
    <m/>
    <s v="資料清單"/>
    <x v="23"/>
    <x v="7"/>
    <x v="60"/>
    <x v="16"/>
    <e v="#N/A"/>
    <s v="Satisfaction Quarter"/>
    <x v="424"/>
    <x v="1"/>
    <x v="0"/>
    <x v="418"/>
    <x v="13"/>
    <s v="IEC_STD_V10 &gt;&gt; Common &gt;&gt; AutoMetaDataSatisfaction Quarter"/>
    <x v="1"/>
    <x v="0"/>
    <s v="滿意度評量季度Property"/>
    <s v="客戶滿意度"/>
    <n v="990"/>
    <n v="983"/>
    <n v="0"/>
    <s v="Satisfaction Quarter"/>
    <n v="1"/>
    <n v="0"/>
    <n v="0"/>
    <x v="0"/>
    <s v="Customer Satisfaction"/>
    <x v="93"/>
    <e v="#N/A"/>
    <x v="0"/>
    <s v="E.2.6.0:"/>
    <x v="7"/>
    <x v="7"/>
    <x v="891"/>
    <x v="420"/>
    <x v="424"/>
    <x v="425"/>
    <x v="0"/>
    <x v="7"/>
    <x v="0"/>
    <x v="1"/>
    <m/>
    <x v="0"/>
    <x v="1"/>
    <s v="Customer Satisfaction_Satisfaction Quarter"/>
    <x v="988"/>
    <x v="1"/>
    <x v="0"/>
    <x v="5"/>
    <x v="6"/>
    <x v="0"/>
    <x v="0"/>
    <s v="INT_CUSTOMER_SATISFACTION"/>
    <s v="SATISFACTION_QUARTER"/>
    <x v="122"/>
    <x v="345"/>
    <x v="0"/>
    <n v="8"/>
    <x v="12"/>
    <x v="12"/>
    <x v="8"/>
    <s v=""/>
    <s v=""/>
    <n v="988"/>
    <s v="-988"/>
    <x v="0"/>
    <x v="0"/>
    <x v="0"/>
    <x v="424"/>
    <x v="13"/>
    <s v="評量滿意度的季度"/>
    <s v="上傳檔案"/>
    <s v="上傳檔案"/>
    <x v="7"/>
    <x v="60"/>
    <m/>
    <s v="^(上傳檔案)$"/>
    <n v="9"/>
    <x v="0"/>
    <x v="6"/>
    <x v="0"/>
    <x v="0"/>
    <x v="0"/>
    <x v="1"/>
    <b v="0"/>
    <x v="0"/>
    <x v="1"/>
    <n v="0"/>
    <x v="0"/>
    <b v="0"/>
    <b v="0"/>
    <b v="0"/>
    <b v="0"/>
    <b v="0"/>
    <b v="0"/>
    <b v="0"/>
    <b v="0"/>
    <b v="0"/>
    <b v="0"/>
    <b v="0"/>
    <x v="1"/>
    <x v="1"/>
    <n v="0"/>
    <x v="6"/>
    <x v="0"/>
  </r>
  <r>
    <m/>
    <s v="SAL"/>
    <x v="16"/>
    <x v="421"/>
    <x v="425"/>
    <x v="1"/>
    <x v="419"/>
    <s v="例如: 2021/01/10"/>
    <x v="1"/>
    <m/>
    <s v="N/A"/>
    <s v="General"/>
    <x v="3"/>
    <m/>
    <x v="22"/>
    <s v="SAL"/>
    <x v="13"/>
    <x v="5"/>
    <x v="0"/>
    <x v="8"/>
    <s v="INT_CUSTOMER_SATISFACTION"/>
    <s v="SATISFACTION_DATE"/>
    <m/>
    <m/>
    <m/>
    <m/>
    <m/>
    <m/>
    <m/>
    <m/>
    <m/>
    <m/>
    <m/>
    <m/>
    <m/>
    <m/>
    <m/>
    <m/>
    <m/>
    <m/>
    <s v="資料清單"/>
    <x v="23"/>
    <x v="8"/>
    <x v="60"/>
    <x v="16"/>
    <e v="#N/A"/>
    <s v="Satisfaction Date"/>
    <x v="425"/>
    <x v="1"/>
    <x v="0"/>
    <x v="419"/>
    <x v="13"/>
    <s v="IEC_STD_V10 &gt;&gt; Common &gt;&gt; AutoMetaDataSatisfaction Date"/>
    <x v="1"/>
    <x v="0"/>
    <s v="滿意度資料日期Property"/>
    <s v="客戶滿意度"/>
    <n v="991"/>
    <n v="983"/>
    <n v="0"/>
    <s v="Satisfaction Date"/>
    <n v="1"/>
    <n v="0"/>
    <n v="0"/>
    <x v="0"/>
    <s v="Customer Satisfaction"/>
    <x v="93"/>
    <e v="#N/A"/>
    <x v="0"/>
    <s v="E.2.6.0:"/>
    <x v="8"/>
    <x v="8"/>
    <x v="892"/>
    <x v="421"/>
    <x v="425"/>
    <x v="426"/>
    <x v="0"/>
    <x v="7"/>
    <x v="0"/>
    <x v="3"/>
    <m/>
    <x v="0"/>
    <x v="1"/>
    <s v="Customer Satisfaction_Satisfaction Date"/>
    <x v="989"/>
    <x v="1"/>
    <x v="0"/>
    <x v="5"/>
    <x v="6"/>
    <x v="0"/>
    <x v="0"/>
    <s v="INT_CUSTOMER_SATISFACTION"/>
    <s v="SATISFACTION_DATE"/>
    <x v="122"/>
    <x v="346"/>
    <x v="0"/>
    <n v="8"/>
    <x v="12"/>
    <x v="12"/>
    <x v="8"/>
    <s v=""/>
    <s v=""/>
    <n v="989"/>
    <s v="-989"/>
    <x v="0"/>
    <x v="0"/>
    <x v="0"/>
    <x v="425"/>
    <x v="13"/>
    <s v="評量滿意度的資料日期"/>
    <s v="上傳檔案"/>
    <s v="上傳檔案"/>
    <x v="7"/>
    <x v="60"/>
    <m/>
    <s v="^(上傳檔案)$"/>
    <n v="9"/>
    <x v="0"/>
    <x v="6"/>
    <x v="0"/>
    <x v="0"/>
    <x v="0"/>
    <x v="1"/>
    <b v="0"/>
    <x v="0"/>
    <x v="1"/>
    <n v="0"/>
    <x v="0"/>
    <b v="0"/>
    <b v="0"/>
    <b v="0"/>
    <b v="0"/>
    <b v="0"/>
    <b v="0"/>
    <b v="0"/>
    <b v="0"/>
    <b v="0"/>
    <b v="0"/>
    <b v="0"/>
    <x v="1"/>
    <x v="1"/>
    <n v="0"/>
    <x v="3"/>
    <x v="0"/>
  </r>
  <r>
    <m/>
    <s v="RND"/>
    <x v="17"/>
    <x v="422"/>
    <x v="426"/>
    <x v="1"/>
    <x v="420"/>
    <s v="取BU1, BU2, BU5 資料, 且取客戶滿意度指標大類非&quot;Others&quot;"/>
    <x v="0"/>
    <m/>
    <s v="N/A"/>
    <s v="General"/>
    <x v="0"/>
    <m/>
    <x v="22"/>
    <m/>
    <x v="13"/>
    <x v="5"/>
    <x v="0"/>
    <x v="0"/>
    <s v="DM_CUSTOMER_SATISFACTION_SCORE_BY_MAIN_INDICATOR"/>
    <m/>
    <m/>
    <m/>
    <m/>
    <m/>
    <m/>
    <m/>
    <m/>
    <m/>
    <m/>
    <m/>
    <m/>
    <m/>
    <m/>
    <m/>
    <m/>
    <m/>
    <m/>
    <m/>
    <s v="資料清單"/>
    <x v="24"/>
    <x v="0"/>
    <x v="60"/>
    <x v="17"/>
    <e v="#N/A"/>
    <s v="Customer Satisfaction Score by Main Indicator"/>
    <x v="426"/>
    <x v="1"/>
    <x v="0"/>
    <x v="420"/>
    <x v="13"/>
    <s v="IEC_STD_V10 &gt;&gt; Common &gt;&gt; AutoMetaDataCustomer Satisfaction Score by Main Indicator"/>
    <x v="0"/>
    <x v="0"/>
    <s v="重要項目客戶滿意度分數Concept"/>
    <s v="重要項目客戶滿意度分數"/>
    <n v="992"/>
    <n v="0"/>
    <n v="0"/>
    <s v=""/>
    <n v="0"/>
    <n v="0"/>
    <n v="0"/>
    <x v="0"/>
    <s v=""/>
    <x v="0"/>
    <s v=""/>
    <x v="0"/>
    <s v="E.2.6.0:"/>
    <x v="9"/>
    <x v="9"/>
    <x v="893"/>
    <x v="422"/>
    <x v="426"/>
    <x v="427"/>
    <x v="0"/>
    <x v="0"/>
    <x v="0"/>
    <x v="0"/>
    <m/>
    <x v="0"/>
    <x v="0"/>
    <s v="Customer Satisfaction Score by Main Indicator"/>
    <x v="990"/>
    <x v="0"/>
    <x v="0"/>
    <x v="5"/>
    <x v="5"/>
    <x v="0"/>
    <x v="0"/>
    <s v="DM_CUSTOMER_SATISFACTION_SCORE_BY_MAIN_INDICATOR"/>
    <s v=""/>
    <x v="123"/>
    <x v="0"/>
    <x v="0"/>
    <n v="8"/>
    <x v="12"/>
    <x v="12"/>
    <x v="8"/>
    <s v=""/>
    <s v=""/>
    <n v="990"/>
    <s v="-990"/>
    <x v="0"/>
    <x v="0"/>
    <x v="0"/>
    <x v="426"/>
    <x v="13"/>
    <s v="呈現重要項目分數供高階管理者快速掌握重點客戶滿意度狀況"/>
    <s v=""/>
    <s v=""/>
    <x v="0"/>
    <x v="60"/>
    <m/>
    <s v="^()$"/>
    <n v="9"/>
    <x v="0"/>
    <x v="5"/>
    <x v="0"/>
    <x v="0"/>
    <x v="0"/>
    <x v="1"/>
    <b v="0"/>
    <x v="1"/>
    <x v="0"/>
    <n v="0"/>
    <x v="0"/>
    <b v="0"/>
    <b v="0"/>
    <b v="0"/>
    <b v="0"/>
    <b v="0"/>
    <b v="0"/>
    <b v="0"/>
    <b v="0"/>
    <b v="0"/>
    <b v="0"/>
    <b v="0"/>
    <x v="1"/>
    <x v="1"/>
    <n v="0"/>
    <x v="30"/>
    <x v="1"/>
  </r>
  <r>
    <m/>
    <s v="RND"/>
    <x v="17"/>
    <x v="423"/>
    <x v="182"/>
    <x v="83"/>
    <x v="409"/>
    <s v="客戶代號, ex. 'HP'; 'A1', 'S1', 'F1'"/>
    <x v="3"/>
    <m/>
    <s v="N/A"/>
    <s v="General"/>
    <x v="2"/>
    <s v="HP; A1, S1, F1"/>
    <x v="22"/>
    <s v="RND"/>
    <x v="13"/>
    <x v="5"/>
    <x v="0"/>
    <x v="0"/>
    <s v="DM_CUSTOMER_SATISFACTION_SCORE_BY_MAIN_INDICATOR"/>
    <s v="CUSTOMER_NAME_SAP"/>
    <m/>
    <m/>
    <m/>
    <m/>
    <m/>
    <m/>
    <m/>
    <m/>
    <m/>
    <m/>
    <m/>
    <m/>
    <m/>
    <m/>
    <m/>
    <m/>
    <m/>
    <m/>
    <s v="資料清單"/>
    <x v="24"/>
    <x v="1"/>
    <x v="60"/>
    <x v="17"/>
    <e v="#N/A"/>
    <s v="Customer Name-SAP"/>
    <x v="182"/>
    <x v="83"/>
    <x v="0"/>
    <x v="409"/>
    <x v="13"/>
    <s v="IEC_STD_V10 &gt;&gt; Common &gt;&gt; AutoMetaDataCustomer Name-SAP"/>
    <x v="3"/>
    <x v="0"/>
    <s v="客戶代碼Dimension"/>
    <s v="重要項目客戶滿意度分數"/>
    <n v="345"/>
    <n v="992"/>
    <n v="0"/>
    <s v=""/>
    <n v="0"/>
    <n v="0"/>
    <n v="981"/>
    <x v="83"/>
    <s v="Customer Satisfaction Score by Main Indicator"/>
    <x v="94"/>
    <e v="#N/A"/>
    <x v="0"/>
    <s v="E.2.6.0:"/>
    <x v="10"/>
    <x v="10"/>
    <x v="894"/>
    <x v="423"/>
    <x v="182"/>
    <x v="428"/>
    <x v="58"/>
    <x v="0"/>
    <x v="0"/>
    <x v="2"/>
    <m/>
    <x v="0"/>
    <x v="3"/>
    <s v="Customer Satisfaction Score by Main Indicator_Customer Name-SAP"/>
    <x v="991"/>
    <x v="3"/>
    <x v="0"/>
    <x v="5"/>
    <x v="5"/>
    <x v="0"/>
    <x v="0"/>
    <s v="DM_CUSTOMER_SATISFACTION_SCORE_BY_MAIN_INDICATOR"/>
    <s v="CUSTOMER_NAME_SAP"/>
    <x v="123"/>
    <x v="147"/>
    <x v="0"/>
    <n v="8"/>
    <x v="12"/>
    <x v="12"/>
    <x v="0"/>
    <s v=""/>
    <s v=""/>
    <n v="991"/>
    <s v="-991"/>
    <x v="0"/>
    <x v="0"/>
    <x v="0"/>
    <x v="182"/>
    <x v="13"/>
    <s v="客戶代號, SAP 的使用代號"/>
    <s v=""/>
    <s v=""/>
    <x v="0"/>
    <x v="60"/>
    <m/>
    <s v="^()$"/>
    <n v="9"/>
    <x v="0"/>
    <x v="5"/>
    <x v="0"/>
    <x v="0"/>
    <x v="1"/>
    <x v="1"/>
    <b v="0"/>
    <x v="1"/>
    <x v="1"/>
    <n v="0"/>
    <x v="0"/>
    <b v="0"/>
    <b v="0"/>
    <b v="0"/>
    <b v="0"/>
    <b v="1"/>
    <b v="0"/>
    <b v="0"/>
    <b v="0"/>
    <b v="1"/>
    <b v="0"/>
    <b v="0"/>
    <x v="0"/>
    <x v="6"/>
    <n v="1"/>
    <x v="3"/>
    <x v="0"/>
  </r>
  <r>
    <m/>
    <s v="RND"/>
    <x v="17"/>
    <x v="415"/>
    <x v="419"/>
    <x v="1"/>
    <x v="413"/>
    <s v="Cost、Supply、Quality、Engineering、Service、Others "/>
    <x v="3"/>
    <m/>
    <s v="N/A"/>
    <s v="General"/>
    <x v="2"/>
    <m/>
    <x v="22"/>
    <s v="RND"/>
    <x v="13"/>
    <x v="5"/>
    <x v="29"/>
    <x v="0"/>
    <s v="DM_CUSTOMER_SATISFACTION_SCORE_BY_MAIN_INDICATOR"/>
    <s v="SATISFACTION_MAIN_INDICATOR"/>
    <m/>
    <m/>
    <m/>
    <m/>
    <m/>
    <m/>
    <m/>
    <m/>
    <m/>
    <m/>
    <m/>
    <m/>
    <m/>
    <m/>
    <m/>
    <m/>
    <m/>
    <m/>
    <s v="資料清單"/>
    <x v="24"/>
    <x v="2"/>
    <x v="60"/>
    <x v="17"/>
    <e v="#N/A"/>
    <s v="Satisfaction Main Indicator"/>
    <x v="419"/>
    <x v="1"/>
    <x v="0"/>
    <x v="413"/>
    <x v="13"/>
    <s v="IEC_STD_V10 &gt;&gt; Common &gt;&gt; AutoMetaDataSatisfaction Main Indicator"/>
    <x v="3"/>
    <x v="0"/>
    <s v="客戶滿意度指標大類Dimension"/>
    <s v="重要項目客戶滿意度分數"/>
    <n v="985"/>
    <n v="992"/>
    <n v="0"/>
    <s v=""/>
    <n v="0"/>
    <n v="0"/>
    <n v="985"/>
    <x v="214"/>
    <s v="Customer Satisfaction Score by Main Indicator"/>
    <x v="94"/>
    <e v="#N/A"/>
    <x v="0"/>
    <s v="E.2.6.0:"/>
    <x v="11"/>
    <x v="11"/>
    <x v="895"/>
    <x v="415"/>
    <x v="419"/>
    <x v="429"/>
    <x v="0"/>
    <x v="0"/>
    <x v="0"/>
    <x v="2"/>
    <m/>
    <x v="0"/>
    <x v="3"/>
    <s v="Customer Satisfaction Score by Main Indicator_Satisfaction Main Indicator"/>
    <x v="992"/>
    <x v="3"/>
    <x v="0"/>
    <x v="5"/>
    <x v="5"/>
    <x v="0"/>
    <x v="0"/>
    <s v="DM_CUSTOMER_SATISFACTION_SCORE_BY_MAIN_INDICATOR"/>
    <s v="SATISFACTION_MAIN_INDICATOR"/>
    <x v="123"/>
    <x v="340"/>
    <x v="0"/>
    <n v="8"/>
    <x v="12"/>
    <x v="12"/>
    <x v="8"/>
    <s v=""/>
    <s v=""/>
    <n v="992"/>
    <s v="-992"/>
    <x v="0"/>
    <x v="0"/>
    <x v="0"/>
    <x v="419"/>
    <x v="13"/>
    <s v="客戶滿意度指標大類"/>
    <s v=""/>
    <s v=""/>
    <x v="0"/>
    <x v="60"/>
    <m/>
    <s v="未來可能會新增或刪除維度，報表依變更後維度顯示^()$"/>
    <n v="9"/>
    <x v="0"/>
    <x v="5"/>
    <x v="0"/>
    <x v="0"/>
    <x v="1"/>
    <x v="1"/>
    <b v="1"/>
    <x v="1"/>
    <x v="1"/>
    <n v="0"/>
    <x v="0"/>
    <b v="0"/>
    <b v="0"/>
    <b v="0"/>
    <b v="0"/>
    <b v="0"/>
    <b v="0"/>
    <b v="0"/>
    <b v="0"/>
    <b v="0"/>
    <b v="0"/>
    <b v="0"/>
    <x v="1"/>
    <x v="1"/>
    <n v="0"/>
    <x v="8"/>
    <x v="0"/>
  </r>
  <r>
    <m/>
    <s v="RND"/>
    <x v="17"/>
    <x v="417"/>
    <x v="421"/>
    <x v="1"/>
    <x v="415"/>
    <s v="維度大類對應分數規則：_x000a_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
    <x v="4"/>
    <m/>
    <s v="N/A"/>
    <s v="General"/>
    <x v="4"/>
    <m/>
    <x v="22"/>
    <s v="RND"/>
    <x v="13"/>
    <x v="5"/>
    <x v="37"/>
    <x v="0"/>
    <s v="DM_CUSTOMER_SATISFACTION_SCORE_BY_MAIN_INDICATOR"/>
    <s v="SATISFACTION_SCORE"/>
    <m/>
    <m/>
    <m/>
    <m/>
    <m/>
    <m/>
    <m/>
    <m/>
    <m/>
    <m/>
    <m/>
    <m/>
    <m/>
    <m/>
    <m/>
    <m/>
    <m/>
    <m/>
    <s v="資料清單"/>
    <x v="24"/>
    <x v="3"/>
    <x v="60"/>
    <x v="17"/>
    <e v="#N/A"/>
    <s v="Satisfaction Score"/>
    <x v="421"/>
    <x v="1"/>
    <x v="0"/>
    <x v="415"/>
    <x v="13"/>
    <s v="IEC_STD_V10 &gt;&gt; Common &gt;&gt; AutoMetaDataSatisfaction Score"/>
    <x v="4"/>
    <x v="0"/>
    <s v="客戶滿意度分數Measure"/>
    <s v="重要項目客戶滿意度分數"/>
    <n v="987"/>
    <n v="992"/>
    <n v="0"/>
    <s v=""/>
    <n v="0"/>
    <n v="0"/>
    <n v="987"/>
    <x v="215"/>
    <s v="Customer Satisfaction Score by Main Indicator"/>
    <x v="94"/>
    <e v="#N/A"/>
    <x v="0"/>
    <s v="E.2.6.0:"/>
    <x v="12"/>
    <x v="12"/>
    <x v="896"/>
    <x v="417"/>
    <x v="421"/>
    <x v="422"/>
    <x v="0"/>
    <x v="0"/>
    <x v="0"/>
    <x v="4"/>
    <m/>
    <x v="0"/>
    <x v="4"/>
    <s v="Customer Satisfaction Score by Main Indicator_Satisfaction Score"/>
    <x v="993"/>
    <x v="4"/>
    <x v="0"/>
    <x v="5"/>
    <x v="5"/>
    <x v="0"/>
    <x v="0"/>
    <s v="DM_CUSTOMER_SATISFACTION_SCORE_BY_MAIN_INDICATOR"/>
    <s v="SATISFACTION_SCORE"/>
    <x v="123"/>
    <x v="342"/>
    <x v="0"/>
    <n v="8"/>
    <x v="12"/>
    <x v="12"/>
    <x v="8"/>
    <s v=""/>
    <s v=""/>
    <n v="993"/>
    <s v="-993"/>
    <x v="0"/>
    <x v="0"/>
    <x v="0"/>
    <x v="421"/>
    <x v="13"/>
    <s v="客戶對inventec的滿意度評分"/>
    <s v=""/>
    <s v=""/>
    <x v="0"/>
    <x v="60"/>
    <m/>
    <s v="同一大維度下若有多筆小維度的計算,目前報表設計只能算平均，建議未來也維持平均的計算方式 ^()$"/>
    <n v="9"/>
    <x v="0"/>
    <x v="5"/>
    <x v="0"/>
    <x v="0"/>
    <x v="1"/>
    <x v="1"/>
    <b v="1"/>
    <x v="1"/>
    <x v="1"/>
    <n v="0"/>
    <x v="0"/>
    <b v="0"/>
    <b v="0"/>
    <b v="0"/>
    <b v="0"/>
    <b v="0"/>
    <b v="0"/>
    <b v="0"/>
    <b v="0"/>
    <b v="0"/>
    <b v="0"/>
    <b v="0"/>
    <x v="1"/>
    <x v="1"/>
    <n v="0"/>
    <x v="33"/>
    <x v="0"/>
  </r>
  <r>
    <m/>
    <s v="RND"/>
    <x v="17"/>
    <x v="421"/>
    <x v="425"/>
    <x v="1"/>
    <x v="419"/>
    <s v="例如: 2021/01/10"/>
    <x v="3"/>
    <m/>
    <s v="N/A"/>
    <s v="General"/>
    <x v="3"/>
    <m/>
    <x v="22"/>
    <s v="RND"/>
    <x v="13"/>
    <x v="5"/>
    <x v="0"/>
    <x v="8"/>
    <s v="DM_CUSTOMER_SATISFACTION_SCORE_BY_MAIN_INDICATOR"/>
    <s v="SATISFACTION_DATE"/>
    <m/>
    <m/>
    <m/>
    <m/>
    <m/>
    <m/>
    <m/>
    <m/>
    <m/>
    <m/>
    <m/>
    <m/>
    <m/>
    <m/>
    <m/>
    <m/>
    <m/>
    <m/>
    <s v="資料清單"/>
    <x v="24"/>
    <x v="4"/>
    <x v="60"/>
    <x v="17"/>
    <e v="#N/A"/>
    <s v="Satisfaction Date"/>
    <x v="425"/>
    <x v="1"/>
    <x v="0"/>
    <x v="419"/>
    <x v="13"/>
    <s v="IEC_STD_V10 &gt;&gt; Common &gt;&gt; AutoMetaDataSatisfaction Date"/>
    <x v="3"/>
    <x v="0"/>
    <s v="滿意度資料日期Dimension"/>
    <s v="重要項目客戶滿意度分數"/>
    <n v="991"/>
    <n v="992"/>
    <n v="0"/>
    <s v=""/>
    <n v="0"/>
    <n v="0"/>
    <n v="991"/>
    <x v="216"/>
    <s v="Customer Satisfaction Score by Main Indicator"/>
    <x v="94"/>
    <e v="#N/A"/>
    <x v="0"/>
    <s v="E.2.6.0:"/>
    <x v="13"/>
    <x v="13"/>
    <x v="897"/>
    <x v="421"/>
    <x v="425"/>
    <x v="426"/>
    <x v="0"/>
    <x v="7"/>
    <x v="0"/>
    <x v="3"/>
    <m/>
    <x v="0"/>
    <x v="3"/>
    <s v="Customer Satisfaction Score by Main Indicator_Satisfaction Date"/>
    <x v="994"/>
    <x v="3"/>
    <x v="0"/>
    <x v="5"/>
    <x v="5"/>
    <x v="0"/>
    <x v="0"/>
    <s v="DM_CUSTOMER_SATISFACTION_SCORE_BY_MAIN_INDICATOR"/>
    <s v="SATISFACTION_DATE"/>
    <x v="123"/>
    <x v="346"/>
    <x v="0"/>
    <n v="8"/>
    <x v="12"/>
    <x v="12"/>
    <x v="8"/>
    <s v=""/>
    <s v=""/>
    <n v="994"/>
    <s v="-994"/>
    <x v="0"/>
    <x v="0"/>
    <x v="0"/>
    <x v="425"/>
    <x v="13"/>
    <s v="評量滿意度的資料日期"/>
    <s v="上傳檔案"/>
    <s v="上傳檔案"/>
    <x v="7"/>
    <x v="60"/>
    <m/>
    <s v="^(上傳檔案)$"/>
    <n v="9"/>
    <x v="0"/>
    <x v="5"/>
    <x v="0"/>
    <x v="0"/>
    <x v="1"/>
    <x v="1"/>
    <b v="0"/>
    <x v="1"/>
    <x v="1"/>
    <n v="0"/>
    <x v="0"/>
    <b v="0"/>
    <b v="0"/>
    <b v="0"/>
    <b v="0"/>
    <b v="0"/>
    <b v="0"/>
    <b v="0"/>
    <b v="0"/>
    <b v="0"/>
    <b v="0"/>
    <b v="0"/>
    <x v="1"/>
    <x v="1"/>
    <n v="0"/>
    <x v="3"/>
    <x v="0"/>
  </r>
  <r>
    <m/>
    <s v="RND"/>
    <x v="17"/>
    <x v="424"/>
    <x v="427"/>
    <x v="1"/>
    <x v="421"/>
    <s v="取BU1, BU2, BU5 資料"/>
    <x v="0"/>
    <m/>
    <s v="N/A"/>
    <s v="General"/>
    <x v="0"/>
    <m/>
    <x v="22"/>
    <m/>
    <x v="13"/>
    <x v="5"/>
    <x v="0"/>
    <x v="0"/>
    <s v="DM_QBR_PERFORMANCE_TREND"/>
    <m/>
    <m/>
    <m/>
    <m/>
    <m/>
    <m/>
    <m/>
    <m/>
    <m/>
    <m/>
    <m/>
    <m/>
    <m/>
    <m/>
    <m/>
    <m/>
    <m/>
    <m/>
    <m/>
    <s v="資料清單"/>
    <x v="24"/>
    <x v="5"/>
    <x v="60"/>
    <x v="17"/>
    <e v="#N/A"/>
    <s v="QBR Performance Trend"/>
    <x v="427"/>
    <x v="1"/>
    <x v="0"/>
    <x v="421"/>
    <x v="13"/>
    <s v="IEC_STD_V10 &gt;&gt; Common &gt;&gt; AutoMetaDataQBR Performance Trend"/>
    <x v="0"/>
    <x v="0"/>
    <s v="客戶QBR評分項目Concept"/>
    <s v="客戶QBR評分項目"/>
    <n v="997"/>
    <n v="0"/>
    <n v="0"/>
    <s v=""/>
    <n v="0"/>
    <n v="0"/>
    <n v="0"/>
    <x v="0"/>
    <s v=""/>
    <x v="0"/>
    <s v=""/>
    <x v="0"/>
    <s v="E.2.6.0:"/>
    <x v="14"/>
    <x v="14"/>
    <x v="898"/>
    <x v="424"/>
    <x v="427"/>
    <x v="430"/>
    <x v="0"/>
    <x v="0"/>
    <x v="0"/>
    <x v="0"/>
    <m/>
    <x v="0"/>
    <x v="0"/>
    <s v="QBR Performance Trend"/>
    <x v="995"/>
    <x v="0"/>
    <x v="0"/>
    <x v="5"/>
    <x v="5"/>
    <x v="0"/>
    <x v="0"/>
    <s v="DM_QBR_PERFORMANCE_TREND"/>
    <s v=""/>
    <x v="124"/>
    <x v="0"/>
    <x v="0"/>
    <n v="8"/>
    <x v="12"/>
    <x v="12"/>
    <x v="8"/>
    <s v=""/>
    <s v=""/>
    <n v="995"/>
    <s v="-995"/>
    <x v="0"/>
    <x v="0"/>
    <x v="0"/>
    <x v="427"/>
    <x v="13"/>
    <s v="客戶QBR評分與排名，並檢視細項分數歷史變化"/>
    <s v=""/>
    <s v=""/>
    <x v="0"/>
    <x v="60"/>
    <m/>
    <s v="^()$"/>
    <n v="9"/>
    <x v="0"/>
    <x v="5"/>
    <x v="0"/>
    <x v="0"/>
    <x v="0"/>
    <x v="1"/>
    <b v="0"/>
    <x v="1"/>
    <x v="0"/>
    <n v="0"/>
    <x v="0"/>
    <b v="0"/>
    <b v="0"/>
    <b v="0"/>
    <b v="0"/>
    <b v="0"/>
    <b v="0"/>
    <b v="0"/>
    <b v="0"/>
    <b v="0"/>
    <b v="0"/>
    <b v="0"/>
    <x v="1"/>
    <x v="1"/>
    <n v="0"/>
    <x v="28"/>
    <x v="0"/>
  </r>
  <r>
    <m/>
    <s v="RND"/>
    <x v="17"/>
    <x v="423"/>
    <x v="182"/>
    <x v="83"/>
    <x v="409"/>
    <s v="客戶代號, ex. 'HP'; 'A1', 'S1', 'F1'"/>
    <x v="3"/>
    <m/>
    <s v="N/A"/>
    <s v="General"/>
    <x v="2"/>
    <s v="HP; A1, S1, F1"/>
    <x v="22"/>
    <s v="RND"/>
    <x v="13"/>
    <x v="5"/>
    <x v="0"/>
    <x v="0"/>
    <s v="DM_QBR_PERFORMANCE_TREND"/>
    <s v="CUSTOMER_NAME_SAP"/>
    <m/>
    <m/>
    <m/>
    <m/>
    <m/>
    <m/>
    <m/>
    <m/>
    <m/>
    <m/>
    <m/>
    <m/>
    <m/>
    <m/>
    <m/>
    <m/>
    <m/>
    <m/>
    <s v="資料清單"/>
    <x v="24"/>
    <x v="6"/>
    <x v="60"/>
    <x v="17"/>
    <e v="#N/A"/>
    <s v="Customer Name-SAP"/>
    <x v="182"/>
    <x v="83"/>
    <x v="0"/>
    <x v="409"/>
    <x v="13"/>
    <s v="IEC_STD_V10 &gt;&gt; Common &gt;&gt; AutoMetaDataCustomer Name-SAP"/>
    <x v="3"/>
    <x v="0"/>
    <s v="客戶代碼Dimension"/>
    <s v="客戶QBR評分項目"/>
    <n v="345"/>
    <n v="997"/>
    <n v="0"/>
    <s v=""/>
    <n v="0"/>
    <n v="0"/>
    <n v="981"/>
    <x v="83"/>
    <s v="QBR Performance Trend"/>
    <x v="95"/>
    <e v="#N/A"/>
    <x v="0"/>
    <s v="E.2.6.0:"/>
    <x v="15"/>
    <x v="15"/>
    <x v="899"/>
    <x v="423"/>
    <x v="182"/>
    <x v="428"/>
    <x v="58"/>
    <x v="0"/>
    <x v="0"/>
    <x v="2"/>
    <m/>
    <x v="0"/>
    <x v="3"/>
    <s v="QBR Performance Trend_Customer Name-SAP"/>
    <x v="996"/>
    <x v="3"/>
    <x v="0"/>
    <x v="5"/>
    <x v="5"/>
    <x v="0"/>
    <x v="0"/>
    <s v="DM_QBR_PERFORMANCE_TREND"/>
    <s v="CUSTOMER_NAME_SAP"/>
    <x v="124"/>
    <x v="147"/>
    <x v="0"/>
    <n v="8"/>
    <x v="12"/>
    <x v="12"/>
    <x v="0"/>
    <s v=""/>
    <s v=""/>
    <n v="996"/>
    <s v="-996"/>
    <x v="0"/>
    <x v="0"/>
    <x v="0"/>
    <x v="182"/>
    <x v="13"/>
    <s v="客戶代號, SAP 的使用代號"/>
    <s v=""/>
    <s v=""/>
    <x v="0"/>
    <x v="60"/>
    <m/>
    <s v="^()$"/>
    <n v="9"/>
    <x v="0"/>
    <x v="5"/>
    <x v="0"/>
    <x v="0"/>
    <x v="1"/>
    <x v="1"/>
    <b v="0"/>
    <x v="1"/>
    <x v="1"/>
    <n v="0"/>
    <x v="0"/>
    <b v="0"/>
    <b v="0"/>
    <b v="0"/>
    <b v="0"/>
    <b v="1"/>
    <b v="0"/>
    <b v="0"/>
    <b v="0"/>
    <b v="1"/>
    <b v="0"/>
    <b v="0"/>
    <x v="0"/>
    <x v="6"/>
    <n v="1"/>
    <x v="3"/>
    <x v="0"/>
  </r>
  <r>
    <m/>
    <s v="RND"/>
    <x v="17"/>
    <x v="416"/>
    <x v="420"/>
    <x v="1"/>
    <x v="414"/>
    <s v="Cost、Business、Supply、Quality(L6)、Quality(L12)、Quality、Production and Product quality、Engineering、COS 、Service、After service operation、Material、Project developing and schedule support、PLaTO、Operation  未來可能會新增或刪除維度，報表依變更後維度顯示"/>
    <x v="3"/>
    <m/>
    <s v="N/A"/>
    <s v="General"/>
    <x v="2"/>
    <m/>
    <x v="22"/>
    <s v="RND"/>
    <x v="13"/>
    <x v="5"/>
    <x v="0"/>
    <x v="0"/>
    <s v="DM_QBR_PERFORMANCE_TREND"/>
    <s v="SATISFACTION_INDICATOR"/>
    <m/>
    <m/>
    <m/>
    <m/>
    <m/>
    <m/>
    <m/>
    <m/>
    <m/>
    <m/>
    <m/>
    <m/>
    <m/>
    <m/>
    <m/>
    <m/>
    <m/>
    <m/>
    <s v="資料清單"/>
    <x v="24"/>
    <x v="7"/>
    <x v="60"/>
    <x v="17"/>
    <e v="#N/A"/>
    <s v="Satisfaction Indicator"/>
    <x v="420"/>
    <x v="1"/>
    <x v="0"/>
    <x v="414"/>
    <x v="13"/>
    <s v="IEC_STD_V10 &gt;&gt; Common &gt;&gt; AutoMetaDataSatisfaction Indicator"/>
    <x v="3"/>
    <x v="0"/>
    <s v="客戶滿意度指標細項Dimension"/>
    <s v="客戶QBR評分項目"/>
    <n v="986"/>
    <n v="997"/>
    <n v="0"/>
    <s v=""/>
    <n v="0"/>
    <n v="0"/>
    <n v="986"/>
    <x v="217"/>
    <s v="QBR Performance Trend"/>
    <x v="95"/>
    <e v="#N/A"/>
    <x v="0"/>
    <s v="E.2.6.0:"/>
    <x v="16"/>
    <x v="16"/>
    <x v="900"/>
    <x v="416"/>
    <x v="420"/>
    <x v="421"/>
    <x v="0"/>
    <x v="0"/>
    <x v="0"/>
    <x v="2"/>
    <m/>
    <x v="0"/>
    <x v="3"/>
    <s v="QBR Performance Trend_Satisfaction Indicator"/>
    <x v="997"/>
    <x v="3"/>
    <x v="0"/>
    <x v="5"/>
    <x v="5"/>
    <x v="0"/>
    <x v="0"/>
    <s v="DM_QBR_PERFORMANCE_TREND"/>
    <s v="SATISFACTION_INDICATOR"/>
    <x v="124"/>
    <x v="341"/>
    <x v="0"/>
    <n v="8"/>
    <x v="12"/>
    <x v="12"/>
    <x v="8"/>
    <s v=""/>
    <s v=""/>
    <n v="997"/>
    <s v="-997"/>
    <x v="0"/>
    <x v="0"/>
    <x v="0"/>
    <x v="420"/>
    <x v="13"/>
    <s v="客戶滿意度指標細項"/>
    <s v=""/>
    <s v=""/>
    <x v="0"/>
    <x v="60"/>
    <m/>
    <s v="^()$"/>
    <n v="9"/>
    <x v="0"/>
    <x v="5"/>
    <x v="0"/>
    <x v="0"/>
    <x v="1"/>
    <x v="1"/>
    <b v="0"/>
    <x v="1"/>
    <x v="1"/>
    <n v="0"/>
    <x v="0"/>
    <b v="0"/>
    <b v="0"/>
    <b v="0"/>
    <b v="0"/>
    <b v="0"/>
    <b v="0"/>
    <b v="0"/>
    <b v="0"/>
    <b v="0"/>
    <b v="0"/>
    <b v="0"/>
    <x v="1"/>
    <x v="1"/>
    <n v="0"/>
    <x v="17"/>
    <x v="0"/>
  </r>
  <r>
    <m/>
    <s v="RND"/>
    <x v="17"/>
    <x v="420"/>
    <x v="424"/>
    <x v="1"/>
    <x v="418"/>
    <s v="以季呈現，例如:2021Q1, 2021Q2, 2021H1"/>
    <x v="3"/>
    <m/>
    <s v="N/A"/>
    <s v="General"/>
    <x v="1"/>
    <m/>
    <x v="22"/>
    <s v="RND"/>
    <x v="13"/>
    <x v="5"/>
    <x v="0"/>
    <x v="0"/>
    <s v="DM_QBR_PERFORMANCE_TREND"/>
    <s v="SATISFACTION_QUARTER"/>
    <m/>
    <m/>
    <m/>
    <m/>
    <m/>
    <m/>
    <m/>
    <m/>
    <m/>
    <m/>
    <m/>
    <m/>
    <m/>
    <m/>
    <m/>
    <m/>
    <m/>
    <m/>
    <s v="資料清單"/>
    <x v="24"/>
    <x v="8"/>
    <x v="60"/>
    <x v="17"/>
    <e v="#N/A"/>
    <s v="Satisfaction Quarter"/>
    <x v="424"/>
    <x v="1"/>
    <x v="0"/>
    <x v="418"/>
    <x v="13"/>
    <s v="IEC_STD_V10 &gt;&gt; Common &gt;&gt; AutoMetaDataSatisfaction Quarter"/>
    <x v="3"/>
    <x v="0"/>
    <s v="滿意度評量季度Dimension"/>
    <s v="客戶QBR評分項目"/>
    <n v="990"/>
    <n v="997"/>
    <n v="0"/>
    <s v=""/>
    <n v="0"/>
    <n v="0"/>
    <n v="990"/>
    <x v="218"/>
    <s v="QBR Performance Trend"/>
    <x v="95"/>
    <e v="#N/A"/>
    <x v="0"/>
    <s v="E.2.6.0:"/>
    <x v="17"/>
    <x v="17"/>
    <x v="901"/>
    <x v="420"/>
    <x v="424"/>
    <x v="425"/>
    <x v="0"/>
    <x v="0"/>
    <x v="0"/>
    <x v="1"/>
    <m/>
    <x v="0"/>
    <x v="3"/>
    <s v="QBR Performance Trend_Satisfaction Quarter"/>
    <x v="998"/>
    <x v="3"/>
    <x v="0"/>
    <x v="5"/>
    <x v="5"/>
    <x v="0"/>
    <x v="0"/>
    <s v="DM_QBR_PERFORMANCE_TREND"/>
    <s v="SATISFACTION_QUARTER"/>
    <x v="124"/>
    <x v="345"/>
    <x v="0"/>
    <n v="8"/>
    <x v="12"/>
    <x v="12"/>
    <x v="8"/>
    <s v=""/>
    <s v=""/>
    <n v="998"/>
    <s v="-998"/>
    <x v="0"/>
    <x v="0"/>
    <x v="0"/>
    <x v="424"/>
    <x v="13"/>
    <s v="評量滿意度的季度"/>
    <s v=""/>
    <s v=""/>
    <x v="0"/>
    <x v="60"/>
    <m/>
    <s v="^()$"/>
    <n v="9"/>
    <x v="0"/>
    <x v="5"/>
    <x v="0"/>
    <x v="0"/>
    <x v="1"/>
    <x v="1"/>
    <b v="0"/>
    <x v="1"/>
    <x v="1"/>
    <n v="0"/>
    <x v="0"/>
    <b v="0"/>
    <b v="0"/>
    <b v="0"/>
    <b v="0"/>
    <b v="0"/>
    <b v="0"/>
    <b v="0"/>
    <b v="0"/>
    <b v="0"/>
    <b v="0"/>
    <b v="0"/>
    <x v="1"/>
    <x v="1"/>
    <n v="0"/>
    <x v="6"/>
    <x v="0"/>
  </r>
  <r>
    <m/>
    <s v="RND"/>
    <x v="17"/>
    <x v="417"/>
    <x v="421"/>
    <x v="1"/>
    <x v="415"/>
    <s v="維度大類對應分數規則：_x000a_HP 的 Quality 分數為Quality(L6)與Quality(L10)平均；Lenovo 的 Engineering 分數以 Project developing and schedule support分數為代表, Cost以Business分數為代表, Suuply以Material分數為代表, Quality以Production and Product quality分數為代表, Service以After service operation分數為代表, Supply以Material分數為代表；Google 的 Supply 分數以 Material 分數、 Engineering 分數以 PLaTO 分數、Service 分數以 Operation 分數為代表,  Cost以Business分數為代表；F1的Supply以COS分數為代表"/>
    <x v="4"/>
    <m/>
    <s v="N/A"/>
    <s v="General"/>
    <x v="4"/>
    <m/>
    <x v="22"/>
    <s v="RND"/>
    <x v="13"/>
    <x v="5"/>
    <x v="37"/>
    <x v="0"/>
    <s v="DM_QBR_PERFORMANCE_TREND"/>
    <s v="SATISFACTION_SCORE"/>
    <m/>
    <m/>
    <m/>
    <m/>
    <m/>
    <m/>
    <m/>
    <m/>
    <m/>
    <m/>
    <m/>
    <m/>
    <m/>
    <m/>
    <m/>
    <m/>
    <m/>
    <m/>
    <s v="資料清單"/>
    <x v="24"/>
    <x v="9"/>
    <x v="60"/>
    <x v="17"/>
    <e v="#N/A"/>
    <s v="Satisfaction Score"/>
    <x v="421"/>
    <x v="1"/>
    <x v="0"/>
    <x v="415"/>
    <x v="13"/>
    <s v="IEC_STD_V10 &gt;&gt; Common &gt;&gt; AutoMetaDataSatisfaction Score"/>
    <x v="4"/>
    <x v="0"/>
    <s v="客戶滿意度分數Measure"/>
    <s v="客戶QBR評分項目"/>
    <n v="987"/>
    <n v="997"/>
    <n v="0"/>
    <s v=""/>
    <n v="0"/>
    <n v="0"/>
    <n v="987"/>
    <x v="215"/>
    <s v="QBR Performance Trend"/>
    <x v="95"/>
    <e v="#N/A"/>
    <x v="0"/>
    <s v="E.2.6.0:"/>
    <x v="18"/>
    <x v="18"/>
    <x v="902"/>
    <x v="417"/>
    <x v="421"/>
    <x v="422"/>
    <x v="0"/>
    <x v="0"/>
    <x v="0"/>
    <x v="4"/>
    <m/>
    <x v="0"/>
    <x v="4"/>
    <s v="QBR Performance Trend_Satisfaction Score"/>
    <x v="999"/>
    <x v="4"/>
    <x v="0"/>
    <x v="5"/>
    <x v="5"/>
    <x v="0"/>
    <x v="0"/>
    <s v="DM_QBR_PERFORMANCE_TREND"/>
    <s v="SATISFACTION_SCORE"/>
    <x v="124"/>
    <x v="342"/>
    <x v="0"/>
    <n v="8"/>
    <x v="12"/>
    <x v="12"/>
    <x v="8"/>
    <s v=""/>
    <s v=""/>
    <n v="999"/>
    <s v="-999"/>
    <x v="0"/>
    <x v="0"/>
    <x v="0"/>
    <x v="421"/>
    <x v="13"/>
    <s v="客戶對inventec的滿意度評分"/>
    <s v=""/>
    <s v=""/>
    <x v="0"/>
    <x v="60"/>
    <m/>
    <s v="同一大維度下若有多筆小維度的計算,目前報表設計只能算平均，建議未來也維持平均的計算方式 ^()$"/>
    <n v="9"/>
    <x v="0"/>
    <x v="5"/>
    <x v="0"/>
    <x v="0"/>
    <x v="1"/>
    <x v="1"/>
    <b v="0"/>
    <x v="1"/>
    <x v="1"/>
    <n v="0"/>
    <x v="0"/>
    <b v="0"/>
    <b v="0"/>
    <b v="0"/>
    <b v="0"/>
    <b v="0"/>
    <b v="0"/>
    <b v="0"/>
    <b v="0"/>
    <b v="0"/>
    <b v="0"/>
    <b v="0"/>
    <x v="1"/>
    <x v="1"/>
    <n v="0"/>
    <x v="33"/>
    <x v="0"/>
  </r>
  <r>
    <m/>
    <s v="RND"/>
    <x v="17"/>
    <x v="418"/>
    <x v="422"/>
    <x v="1"/>
    <x v="416"/>
    <s v="1, 2, 3..可能為空值"/>
    <x v="4"/>
    <m/>
    <s v="N/A"/>
    <s v="General"/>
    <x v="4"/>
    <m/>
    <x v="22"/>
    <s v="RND"/>
    <x v="13"/>
    <x v="5"/>
    <x v="0"/>
    <x v="0"/>
    <s v="DM_QBR_PERFORMANCE_TREND"/>
    <s v="SATISFACTION_RANKING"/>
    <m/>
    <m/>
    <m/>
    <m/>
    <m/>
    <m/>
    <m/>
    <m/>
    <m/>
    <m/>
    <m/>
    <m/>
    <m/>
    <m/>
    <m/>
    <m/>
    <m/>
    <m/>
    <s v="資料清單"/>
    <x v="24"/>
    <x v="10"/>
    <x v="60"/>
    <x v="17"/>
    <e v="#N/A"/>
    <s v="Satisfaction Ranking"/>
    <x v="422"/>
    <x v="1"/>
    <x v="0"/>
    <x v="416"/>
    <x v="13"/>
    <s v="IEC_STD_V10 &gt;&gt; Common &gt;&gt; AutoMetaDataSatisfaction Ranking"/>
    <x v="4"/>
    <x v="0"/>
    <s v="客戶滿意度排名Measure"/>
    <s v="客戶QBR評分項目"/>
    <n v="988"/>
    <n v="997"/>
    <n v="0"/>
    <s v=""/>
    <n v="0"/>
    <n v="0"/>
    <n v="988"/>
    <x v="219"/>
    <s v="QBR Performance Trend"/>
    <x v="95"/>
    <e v="#N/A"/>
    <x v="0"/>
    <s v="E.2.6.0:"/>
    <x v="19"/>
    <x v="19"/>
    <x v="903"/>
    <x v="418"/>
    <x v="422"/>
    <x v="431"/>
    <x v="0"/>
    <x v="0"/>
    <x v="0"/>
    <x v="4"/>
    <m/>
    <x v="0"/>
    <x v="4"/>
    <s v="QBR Performance Trend_Satisfaction Ranking"/>
    <x v="1000"/>
    <x v="4"/>
    <x v="0"/>
    <x v="5"/>
    <x v="5"/>
    <x v="0"/>
    <x v="0"/>
    <s v="DM_QBR_PERFORMANCE_TREND"/>
    <s v="SATISFACTION_RANKING"/>
    <x v="124"/>
    <x v="343"/>
    <x v="0"/>
    <n v="8"/>
    <x v="12"/>
    <x v="12"/>
    <x v="8"/>
    <s v=""/>
    <s v=""/>
    <n v="1000"/>
    <s v="-1000"/>
    <x v="0"/>
    <x v="0"/>
    <x v="0"/>
    <x v="422"/>
    <x v="13"/>
    <s v="Inventec 與客戶的其他廠商比較之滿意度排名"/>
    <s v=""/>
    <s v=""/>
    <x v="0"/>
    <x v="60"/>
    <m/>
    <s v="^()$"/>
    <n v="9"/>
    <x v="0"/>
    <x v="5"/>
    <x v="0"/>
    <x v="0"/>
    <x v="1"/>
    <x v="1"/>
    <b v="0"/>
    <x v="1"/>
    <x v="1"/>
    <n v="0"/>
    <x v="0"/>
    <b v="0"/>
    <b v="0"/>
    <b v="0"/>
    <b v="0"/>
    <b v="0"/>
    <b v="0"/>
    <b v="0"/>
    <b v="0"/>
    <b v="0"/>
    <b v="0"/>
    <b v="0"/>
    <x v="1"/>
    <x v="1"/>
    <n v="0"/>
    <x v="6"/>
    <x v="0"/>
  </r>
  <r>
    <m/>
    <s v="RND"/>
    <x v="17"/>
    <x v="419"/>
    <x v="423"/>
    <x v="1"/>
    <x v="417"/>
    <s v="URL"/>
    <x v="2"/>
    <m/>
    <s v="N/A"/>
    <s v="Confidential"/>
    <x v="1"/>
    <m/>
    <x v="22"/>
    <s v="RND"/>
    <x v="13"/>
    <x v="5"/>
    <x v="0"/>
    <x v="0"/>
    <s v="DM_QBR_PERFORMANCE_TREND"/>
    <s v="QBR_URL"/>
    <m/>
    <m/>
    <m/>
    <m/>
    <m/>
    <m/>
    <m/>
    <m/>
    <m/>
    <m/>
    <m/>
    <m/>
    <m/>
    <m/>
    <m/>
    <m/>
    <m/>
    <m/>
    <s v="資料清單"/>
    <x v="24"/>
    <x v="11"/>
    <x v="60"/>
    <x v="17"/>
    <e v="#N/A"/>
    <s v="QBR URL"/>
    <x v="423"/>
    <x v="1"/>
    <x v="0"/>
    <x v="417"/>
    <x v="13"/>
    <s v="IEC_STD_V10 &gt;&gt; Common &gt;&gt; AutoMetaDataQBR URL"/>
    <x v="2"/>
    <x v="1"/>
    <s v="QBR路徑Relationship"/>
    <s v="客戶QBR評分項目"/>
    <n v="989"/>
    <n v="997"/>
    <n v="0"/>
    <s v=""/>
    <n v="0"/>
    <n v="0"/>
    <n v="989"/>
    <x v="220"/>
    <s v="QBR Performance Trend"/>
    <x v="95"/>
    <e v="#N/A"/>
    <x v="0"/>
    <s v="E.2.6.0:"/>
    <x v="20"/>
    <x v="20"/>
    <x v="904"/>
    <x v="419"/>
    <x v="423"/>
    <x v="424"/>
    <x v="0"/>
    <x v="0"/>
    <x v="0"/>
    <x v="1"/>
    <m/>
    <x v="0"/>
    <x v="2"/>
    <s v="QBR Performance Trend_QBR URL"/>
    <x v="1001"/>
    <x v="2"/>
    <x v="0"/>
    <x v="5"/>
    <x v="5"/>
    <x v="0"/>
    <x v="0"/>
    <s v="DM_QBR_PERFORMANCE_TREND"/>
    <s v="QBR_URL"/>
    <x v="124"/>
    <x v="344"/>
    <x v="0"/>
    <n v="8"/>
    <x v="12"/>
    <x v="12"/>
    <x v="8"/>
    <s v=""/>
    <s v=""/>
    <n v="1001"/>
    <s v="-1001"/>
    <x v="0"/>
    <x v="0"/>
    <x v="0"/>
    <x v="423"/>
    <x v="13"/>
    <s v="QBR報告放置路徑"/>
    <s v=""/>
    <s v=""/>
    <x v="0"/>
    <x v="60"/>
    <m/>
    <s v="^()$"/>
    <n v="9"/>
    <x v="0"/>
    <x v="5"/>
    <x v="0"/>
    <x v="0"/>
    <x v="1"/>
    <x v="1"/>
    <b v="0"/>
    <x v="1"/>
    <x v="1"/>
    <n v="0"/>
    <x v="0"/>
    <b v="0"/>
    <b v="0"/>
    <b v="0"/>
    <b v="0"/>
    <b v="0"/>
    <b v="0"/>
    <b v="0"/>
    <b v="0"/>
    <b v="0"/>
    <b v="0"/>
    <b v="0"/>
    <x v="1"/>
    <x v="1"/>
    <n v="0"/>
    <x v="1"/>
    <x v="0"/>
  </r>
  <r>
    <m/>
    <s v="RND"/>
    <x v="17"/>
    <x v="421"/>
    <x v="425"/>
    <x v="1"/>
    <x v="419"/>
    <s v="例如: 2021/01/10"/>
    <x v="3"/>
    <m/>
    <s v="N/A"/>
    <s v="General"/>
    <x v="3"/>
    <m/>
    <x v="22"/>
    <s v="RND"/>
    <x v="13"/>
    <x v="5"/>
    <x v="0"/>
    <x v="8"/>
    <s v="DM_QBR_PERFORMANCE_TREND"/>
    <s v="SATISFACTION_DATE"/>
    <m/>
    <m/>
    <m/>
    <m/>
    <m/>
    <m/>
    <m/>
    <m/>
    <m/>
    <m/>
    <m/>
    <m/>
    <m/>
    <m/>
    <m/>
    <m/>
    <m/>
    <m/>
    <s v="資料清單"/>
    <x v="24"/>
    <x v="12"/>
    <x v="60"/>
    <x v="17"/>
    <e v="#N/A"/>
    <s v="Satisfaction Date"/>
    <x v="425"/>
    <x v="1"/>
    <x v="0"/>
    <x v="419"/>
    <x v="13"/>
    <s v="IEC_STD_V10 &gt;&gt; Common &gt;&gt; AutoMetaDataSatisfaction Date"/>
    <x v="3"/>
    <x v="0"/>
    <s v="滿意度資料日期Dimension"/>
    <s v="客戶QBR評分項目"/>
    <n v="991"/>
    <n v="997"/>
    <n v="0"/>
    <s v=""/>
    <n v="0"/>
    <n v="0"/>
    <n v="991"/>
    <x v="216"/>
    <s v="QBR Performance Trend"/>
    <x v="95"/>
    <e v="#N/A"/>
    <x v="0"/>
    <s v="E.2.6.0:"/>
    <x v="21"/>
    <x v="21"/>
    <x v="905"/>
    <x v="421"/>
    <x v="425"/>
    <x v="426"/>
    <x v="0"/>
    <x v="7"/>
    <x v="0"/>
    <x v="3"/>
    <m/>
    <x v="0"/>
    <x v="3"/>
    <s v="QBR Performance Trend_Satisfaction Date"/>
    <x v="1002"/>
    <x v="3"/>
    <x v="0"/>
    <x v="5"/>
    <x v="5"/>
    <x v="0"/>
    <x v="0"/>
    <s v="DM_QBR_PERFORMANCE_TREND"/>
    <s v="SATISFACTION_DATE"/>
    <x v="124"/>
    <x v="346"/>
    <x v="0"/>
    <n v="8"/>
    <x v="12"/>
    <x v="12"/>
    <x v="8"/>
    <s v=""/>
    <s v=""/>
    <n v="1002"/>
    <s v="-1002"/>
    <x v="0"/>
    <x v="0"/>
    <x v="0"/>
    <x v="425"/>
    <x v="13"/>
    <s v="評量滿意度的資料日期"/>
    <s v="上傳檔案"/>
    <s v="上傳檔案"/>
    <x v="7"/>
    <x v="60"/>
    <m/>
    <s v="^(上傳檔案)$"/>
    <n v="9"/>
    <x v="0"/>
    <x v="5"/>
    <x v="0"/>
    <x v="0"/>
    <x v="1"/>
    <x v="1"/>
    <b v="0"/>
    <x v="1"/>
    <x v="1"/>
    <n v="0"/>
    <x v="0"/>
    <b v="0"/>
    <b v="0"/>
    <b v="0"/>
    <b v="0"/>
    <b v="0"/>
    <b v="0"/>
    <b v="0"/>
    <b v="0"/>
    <b v="0"/>
    <b v="0"/>
    <b v="0"/>
    <x v="1"/>
    <x v="1"/>
    <n v="0"/>
    <x v="3"/>
    <x v="0"/>
  </r>
  <r>
    <m/>
    <s v="BPM"/>
    <x v="0"/>
    <x v="425"/>
    <x v="428"/>
    <x v="1"/>
    <x v="422"/>
    <s v="預設當月當日庫存與前月庫存趨勢直條圖比較，使用者可以依需求指定任兩月份比較"/>
    <x v="0"/>
    <m/>
    <m/>
    <s v="General"/>
    <x v="7"/>
    <m/>
    <x v="23"/>
    <s v="BPM"/>
    <x v="4"/>
    <x v="3"/>
    <x v="0"/>
    <x v="0"/>
    <s v="INT_M_TO_M_REVENUE_COMPARISON"/>
    <m/>
    <m/>
    <m/>
    <m/>
    <m/>
    <m/>
    <m/>
    <m/>
    <m/>
    <m/>
    <m/>
    <m/>
    <m/>
    <m/>
    <m/>
    <m/>
    <m/>
    <m/>
    <m/>
    <s v="資料清單"/>
    <x v="25"/>
    <x v="0"/>
    <x v="379"/>
    <x v="0"/>
    <s v="IEC_STD_V10 &gt;&gt; Data Standard &gt;&gt; BPM"/>
    <s v="M to M revenue comparison"/>
    <x v="428"/>
    <x v="1"/>
    <x v="0"/>
    <x v="422"/>
    <x v="4"/>
    <s v="IEC_STD_V10 &gt;&gt; Common &gt;&gt; AutoMetaDataM to M revenue comparison"/>
    <x v="0"/>
    <x v="0"/>
    <s v="當月當日營收與指定月營收歷史資料Concept"/>
    <s v="當月當日營收與指定月營收歷史資料"/>
    <n v="1005"/>
    <n v="0"/>
    <n v="0"/>
    <s v=""/>
    <n v="0"/>
    <n v="0"/>
    <n v="0"/>
    <x v="0"/>
    <s v=""/>
    <x v="0"/>
    <s v=""/>
    <x v="0"/>
    <s v="E.3.14.0:"/>
    <x v="0"/>
    <x v="0"/>
    <x v="906"/>
    <x v="425"/>
    <x v="428"/>
    <x v="432"/>
    <x v="0"/>
    <x v="0"/>
    <x v="0"/>
    <x v="7"/>
    <m/>
    <x v="0"/>
    <x v="0"/>
    <s v="M to M revenue comparison"/>
    <x v="1003"/>
    <x v="0"/>
    <x v="0"/>
    <x v="3"/>
    <x v="0"/>
    <x v="0"/>
    <x v="0"/>
    <s v="INT_M_TO_M_REVENUE_COMPARISON"/>
    <s v=""/>
    <x v="125"/>
    <x v="0"/>
    <x v="0"/>
    <n v="9"/>
    <x v="13"/>
    <x v="13"/>
    <x v="9"/>
    <s v=""/>
    <s v=""/>
    <n v="1003"/>
    <s v="-1003"/>
    <x v="0"/>
    <x v="0"/>
    <x v="0"/>
    <x v="428"/>
    <x v="4"/>
    <s v="當月當日營收與指定月營收歷史資料"/>
    <s v=""/>
    <s v=""/>
    <x v="0"/>
    <x v="379"/>
    <m/>
    <s v="^()$"/>
    <n v="9"/>
    <x v="0"/>
    <x v="0"/>
    <x v="0"/>
    <x v="0"/>
    <x v="0"/>
    <x v="1"/>
    <b v="0"/>
    <x v="0"/>
    <x v="0"/>
    <n v="0"/>
    <x v="0"/>
    <b v="0"/>
    <b v="0"/>
    <b v="0"/>
    <b v="0"/>
    <b v="0"/>
    <b v="0"/>
    <b v="0"/>
    <b v="0"/>
    <b v="0"/>
    <b v="0"/>
    <b v="0"/>
    <x v="1"/>
    <x v="1"/>
    <n v="0"/>
    <x v="4"/>
    <x v="0"/>
  </r>
  <r>
    <m/>
    <s v="BPM"/>
    <x v="0"/>
    <x v="2"/>
    <x v="2"/>
    <x v="1"/>
    <x v="2"/>
    <s v="預設EBG, NBG直接濾除"/>
    <x v="2"/>
    <m/>
    <m/>
    <s v="General"/>
    <x v="2"/>
    <s v="EBG,NBG"/>
    <x v="23"/>
    <s v="BPM"/>
    <x v="4"/>
    <x v="3"/>
    <x v="0"/>
    <x v="0"/>
    <s v="INT_M_TO_M_REVENUE_COMPARISON"/>
    <s v="BG_CODE"/>
    <m/>
    <m/>
    <m/>
    <m/>
    <m/>
    <m/>
    <m/>
    <m/>
    <m/>
    <m/>
    <m/>
    <m/>
    <m/>
    <m/>
    <m/>
    <m/>
    <m/>
    <m/>
    <s v="資料清單"/>
    <x v="25"/>
    <x v="1"/>
    <x v="2"/>
    <x v="0"/>
    <s v="IEC_STD_V10 &gt;&gt; Data Standard &gt;&gt; BPM"/>
    <s v="BG Code"/>
    <x v="2"/>
    <x v="1"/>
    <x v="0"/>
    <x v="2"/>
    <x v="4"/>
    <s v="IEC_STD_V10 &gt;&gt; Common &gt;&gt; AutoMetaDataBG Code"/>
    <x v="2"/>
    <x v="0"/>
    <s v="事業群代碼Relationship"/>
    <s v="當月當日營收與指定月營收歷史資料"/>
    <n v="4"/>
    <n v="1005"/>
    <n v="0"/>
    <s v=""/>
    <n v="0"/>
    <n v="0"/>
    <n v="4"/>
    <x v="2"/>
    <s v="M to M revenue comparison"/>
    <x v="96"/>
    <s v="IEC_STD_V10 &gt;&gt; Data Standard &gt;&gt; BPM &gt;&gt; M to M revenue comparison"/>
    <x v="0"/>
    <s v="E.3.14.0:"/>
    <x v="1"/>
    <x v="1"/>
    <x v="907"/>
    <x v="2"/>
    <x v="2"/>
    <x v="433"/>
    <x v="59"/>
    <x v="0"/>
    <x v="0"/>
    <x v="2"/>
    <m/>
    <x v="0"/>
    <x v="2"/>
    <s v="M to M revenue comparison_BG Code"/>
    <x v="1004"/>
    <x v="2"/>
    <x v="0"/>
    <x v="3"/>
    <x v="0"/>
    <x v="0"/>
    <x v="0"/>
    <s v="INT_M_TO_M_REVENUE_COMPARISON"/>
    <s v="BG_CODE"/>
    <x v="125"/>
    <x v="2"/>
    <x v="0"/>
    <n v="9"/>
    <x v="13"/>
    <x v="13"/>
    <x v="0"/>
    <s v=""/>
    <s v=""/>
    <n v="1004"/>
    <s v="-1004"/>
    <x v="0"/>
    <x v="0"/>
    <x v="0"/>
    <x v="2"/>
    <x v="4"/>
    <s v="事業群代碼"/>
    <s v=""/>
    <s v=""/>
    <x v="0"/>
    <x v="2"/>
    <m/>
    <s v="^()$"/>
    <n v="9"/>
    <x v="0"/>
    <x v="0"/>
    <x v="0"/>
    <x v="0"/>
    <x v="1"/>
    <x v="1"/>
    <b v="0"/>
    <x v="0"/>
    <x v="1"/>
    <n v="0"/>
    <x v="0"/>
    <b v="0"/>
    <b v="0"/>
    <b v="0"/>
    <b v="0"/>
    <b v="0"/>
    <b v="0"/>
    <b v="0"/>
    <b v="0"/>
    <b v="0"/>
    <b v="0"/>
    <b v="0"/>
    <x v="1"/>
    <x v="1"/>
    <n v="0"/>
    <x v="1"/>
    <x v="0"/>
  </r>
  <r>
    <m/>
    <s v="BPM"/>
    <x v="0"/>
    <x v="180"/>
    <x v="180"/>
    <x v="1"/>
    <x v="185"/>
    <s v="EBG: BU1, BU2, BU5, BU6, NIDC"/>
    <x v="2"/>
    <m/>
    <m/>
    <s v="General"/>
    <x v="2"/>
    <s v="EBG: BU1, BU2, BU5, BU6, NIDC"/>
    <x v="23"/>
    <s v="BPM"/>
    <x v="4"/>
    <x v="3"/>
    <x v="0"/>
    <x v="0"/>
    <s v="INT_M_TO_M_REVENUE_COMPARISON"/>
    <s v="BU_CODE"/>
    <m/>
    <m/>
    <m/>
    <m/>
    <m/>
    <m/>
    <m/>
    <m/>
    <m/>
    <m/>
    <m/>
    <m/>
    <m/>
    <m/>
    <m/>
    <m/>
    <m/>
    <m/>
    <s v="資料清單"/>
    <x v="25"/>
    <x v="2"/>
    <x v="149"/>
    <x v="0"/>
    <s v="IEC_STD_V10 &gt;&gt; Data Standard &gt;&gt; BPM"/>
    <s v="BU Code"/>
    <x v="180"/>
    <x v="1"/>
    <x v="0"/>
    <x v="185"/>
    <x v="4"/>
    <s v="IEC_STD_V10 &gt;&gt; Common &gt;&gt; AutoMetaDataBU Code"/>
    <x v="2"/>
    <x v="0"/>
    <s v="事業處代碼Relationship"/>
    <s v="當月當日營收與指定月營收歷史資料"/>
    <n v="343"/>
    <n v="1005"/>
    <n v="0"/>
    <s v=""/>
    <n v="0"/>
    <n v="0"/>
    <n v="515"/>
    <x v="81"/>
    <s v="M to M revenue comparison"/>
    <x v="96"/>
    <s v="IEC_STD_V10 &gt;&gt; Data Standard &gt;&gt; BPM &gt;&gt; M to M revenue comparison"/>
    <x v="0"/>
    <s v="E.3.14.0:"/>
    <x v="2"/>
    <x v="2"/>
    <x v="908"/>
    <x v="180"/>
    <x v="180"/>
    <x v="197"/>
    <x v="44"/>
    <x v="0"/>
    <x v="0"/>
    <x v="2"/>
    <m/>
    <x v="0"/>
    <x v="2"/>
    <s v="M to M revenue comparison_BU Code"/>
    <x v="1005"/>
    <x v="2"/>
    <x v="0"/>
    <x v="3"/>
    <x v="0"/>
    <x v="0"/>
    <x v="0"/>
    <s v="INT_M_TO_M_REVENUE_COMPARISON"/>
    <s v="BU_CODE"/>
    <x v="125"/>
    <x v="145"/>
    <x v="0"/>
    <n v="9"/>
    <x v="13"/>
    <x v="13"/>
    <x v="0"/>
    <s v=""/>
    <s v=""/>
    <n v="1005"/>
    <s v="-1005"/>
    <x v="0"/>
    <x v="0"/>
    <x v="0"/>
    <x v="180"/>
    <x v="4"/>
    <s v="事業處代碼"/>
    <s v=""/>
    <s v=""/>
    <x v="0"/>
    <x v="149"/>
    <m/>
    <s v="^()$"/>
    <n v="9"/>
    <x v="0"/>
    <x v="0"/>
    <x v="0"/>
    <x v="0"/>
    <x v="1"/>
    <x v="1"/>
    <b v="0"/>
    <x v="0"/>
    <x v="1"/>
    <n v="0"/>
    <x v="0"/>
    <b v="0"/>
    <b v="0"/>
    <b v="0"/>
    <b v="0"/>
    <b v="1"/>
    <b v="0"/>
    <b v="0"/>
    <b v="0"/>
    <b v="0"/>
    <b v="0"/>
    <b v="0"/>
    <x v="0"/>
    <x v="2"/>
    <n v="0"/>
    <x v="1"/>
    <x v="0"/>
  </r>
  <r>
    <m/>
    <s v="BPM"/>
    <x v="0"/>
    <x v="426"/>
    <x v="429"/>
    <x v="1"/>
    <x v="423"/>
    <s v="庫存結算年月"/>
    <x v="2"/>
    <m/>
    <m/>
    <s v="General"/>
    <x v="3"/>
    <m/>
    <x v="23"/>
    <s v="BPM"/>
    <x v="4"/>
    <x v="3"/>
    <x v="0"/>
    <x v="0"/>
    <s v="INT_M_TO_M_REVENUE_COMPARISON"/>
    <s v="INVENTORY_CUT_MONTH"/>
    <m/>
    <m/>
    <m/>
    <m/>
    <m/>
    <m/>
    <m/>
    <m/>
    <m/>
    <m/>
    <m/>
    <m/>
    <m/>
    <m/>
    <m/>
    <m/>
    <m/>
    <m/>
    <s v="資料清單"/>
    <x v="25"/>
    <x v="3"/>
    <x v="380"/>
    <x v="0"/>
    <s v="IEC_STD_V10 &gt;&gt; Data Standard &gt;&gt; BPM"/>
    <s v="Inventory Cut Month"/>
    <x v="429"/>
    <x v="1"/>
    <x v="0"/>
    <x v="423"/>
    <x v="4"/>
    <s v="IEC_STD_V10 &gt;&gt; Common &gt;&gt; AutoMetaDataInventory Cut Month"/>
    <x v="2"/>
    <x v="0"/>
    <s v="庫存結算年月Relationship"/>
    <s v="當月當日營收與指定月營收歷史資料"/>
    <n v="1008"/>
    <n v="1005"/>
    <n v="0"/>
    <s v=""/>
    <n v="0"/>
    <n v="0"/>
    <n v="1210"/>
    <x v="221"/>
    <s v="M to M revenue comparison"/>
    <x v="96"/>
    <s v="IEC_STD_V10 &gt;&gt; Data Standard &gt;&gt; BPM &gt;&gt; M to M revenue comparison"/>
    <x v="0"/>
    <s v="E.3.14.0:"/>
    <x v="3"/>
    <x v="3"/>
    <x v="909"/>
    <x v="426"/>
    <x v="429"/>
    <x v="434"/>
    <x v="0"/>
    <x v="0"/>
    <x v="0"/>
    <x v="3"/>
    <m/>
    <x v="0"/>
    <x v="2"/>
    <s v="M to M revenue comparison_Inventory Cut Month"/>
    <x v="1006"/>
    <x v="2"/>
    <x v="0"/>
    <x v="3"/>
    <x v="0"/>
    <x v="0"/>
    <x v="0"/>
    <s v="INT_M_TO_M_REVENUE_COMPARISON"/>
    <s v="INVENTORY_CUT_MONTH"/>
    <x v="125"/>
    <x v="347"/>
    <x v="0"/>
    <n v="9"/>
    <x v="13"/>
    <x v="13"/>
    <x v="9"/>
    <s v=""/>
    <s v=""/>
    <n v="1006"/>
    <s v="-1006"/>
    <x v="0"/>
    <x v="0"/>
    <x v="0"/>
    <x v="429"/>
    <x v="4"/>
    <s v="庫存結算年月=&gt; 保留期間？"/>
    <s v=""/>
    <s v=""/>
    <x v="0"/>
    <x v="380"/>
    <m/>
    <s v="^()$"/>
    <n v="9"/>
    <x v="0"/>
    <x v="0"/>
    <x v="0"/>
    <x v="0"/>
    <x v="0"/>
    <x v="1"/>
    <b v="0"/>
    <x v="0"/>
    <x v="1"/>
    <n v="0"/>
    <x v="0"/>
    <b v="0"/>
    <b v="0"/>
    <b v="0"/>
    <b v="0"/>
    <b v="0"/>
    <b v="0"/>
    <b v="0"/>
    <b v="0"/>
    <b v="0"/>
    <b v="0"/>
    <b v="0"/>
    <x v="1"/>
    <x v="1"/>
    <n v="0"/>
    <x v="5"/>
    <x v="0"/>
  </r>
  <r>
    <m/>
    <s v="BPM"/>
    <x v="0"/>
    <x v="427"/>
    <x v="430"/>
    <x v="1"/>
    <x v="424"/>
    <s v="庫存結算第幾日"/>
    <x v="2"/>
    <m/>
    <m/>
    <s v="General"/>
    <x v="3"/>
    <m/>
    <x v="23"/>
    <s v="BPM"/>
    <x v="4"/>
    <x v="3"/>
    <x v="0"/>
    <x v="0"/>
    <s v="INT_M_TO_M_REVENUE_COMPARISON"/>
    <s v="INVENTORY_CUT_DAY"/>
    <m/>
    <m/>
    <m/>
    <m/>
    <m/>
    <m/>
    <m/>
    <m/>
    <m/>
    <m/>
    <m/>
    <m/>
    <m/>
    <m/>
    <m/>
    <m/>
    <m/>
    <m/>
    <s v="資料清單"/>
    <x v="25"/>
    <x v="4"/>
    <x v="381"/>
    <x v="0"/>
    <s v="IEC_STD_V10 &gt;&gt; Data Standard &gt;&gt; BPM"/>
    <s v="Inventory Cut Day"/>
    <x v="430"/>
    <x v="1"/>
    <x v="0"/>
    <x v="424"/>
    <x v="4"/>
    <s v="IEC_STD_V10 &gt;&gt; Common &gt;&gt; AutoMetaDataInventory Cut Day"/>
    <x v="2"/>
    <x v="0"/>
    <s v="庫存結算第幾日Relationship"/>
    <s v="當月當日營收與指定月營收歷史資料"/>
    <n v="1009"/>
    <n v="1005"/>
    <n v="0"/>
    <s v=""/>
    <n v="0"/>
    <n v="0"/>
    <n v="1211"/>
    <x v="222"/>
    <s v="M to M revenue comparison"/>
    <x v="96"/>
    <s v="IEC_STD_V10 &gt;&gt; Data Standard &gt;&gt; BPM &gt;&gt; M to M revenue comparison"/>
    <x v="0"/>
    <s v="E.3.14.0:"/>
    <x v="4"/>
    <x v="4"/>
    <x v="910"/>
    <x v="427"/>
    <x v="430"/>
    <x v="435"/>
    <x v="0"/>
    <x v="0"/>
    <x v="0"/>
    <x v="3"/>
    <m/>
    <x v="0"/>
    <x v="2"/>
    <s v="M to M revenue comparison_Inventory Cut Day"/>
    <x v="1007"/>
    <x v="2"/>
    <x v="0"/>
    <x v="3"/>
    <x v="0"/>
    <x v="0"/>
    <x v="0"/>
    <s v="INT_M_TO_M_REVENUE_COMPARISON"/>
    <s v="INVENTORY_CUT_DAY"/>
    <x v="125"/>
    <x v="348"/>
    <x v="0"/>
    <n v="9"/>
    <x v="13"/>
    <x v="13"/>
    <x v="9"/>
    <s v=""/>
    <s v=""/>
    <n v="1007"/>
    <s v="-1007"/>
    <x v="0"/>
    <x v="0"/>
    <x v="0"/>
    <x v="430"/>
    <x v="4"/>
    <s v="庫存結算第幾日"/>
    <s v=""/>
    <s v=""/>
    <x v="0"/>
    <x v="381"/>
    <m/>
    <s v="^()$"/>
    <n v="9"/>
    <x v="0"/>
    <x v="0"/>
    <x v="0"/>
    <x v="0"/>
    <x v="0"/>
    <x v="1"/>
    <b v="0"/>
    <x v="0"/>
    <x v="1"/>
    <n v="0"/>
    <x v="0"/>
    <b v="0"/>
    <b v="0"/>
    <b v="0"/>
    <b v="0"/>
    <b v="0"/>
    <b v="0"/>
    <b v="0"/>
    <b v="0"/>
    <b v="0"/>
    <b v="0"/>
    <b v="0"/>
    <x v="1"/>
    <x v="1"/>
    <n v="0"/>
    <x v="3"/>
    <x v="0"/>
  </r>
  <r>
    <m/>
    <s v="BPM"/>
    <x v="0"/>
    <x v="231"/>
    <x v="231"/>
    <x v="53"/>
    <x v="232"/>
    <s v="default: TWD_x000a_option: TWD, USD_x000a_TWD=NT$M, USD=USD$K"/>
    <x v="2"/>
    <m/>
    <m/>
    <s v="General"/>
    <x v="2"/>
    <m/>
    <x v="23"/>
    <s v="BPM"/>
    <x v="4"/>
    <x v="3"/>
    <x v="0"/>
    <x v="0"/>
    <s v="INT_M_TO_M_REVENUE_COMPARISON"/>
    <s v="CURRENCY_OF_REVENUE"/>
    <m/>
    <m/>
    <m/>
    <m/>
    <m/>
    <m/>
    <m/>
    <m/>
    <m/>
    <m/>
    <m/>
    <m/>
    <m/>
    <m/>
    <m/>
    <m/>
    <m/>
    <m/>
    <s v="資料清單"/>
    <x v="25"/>
    <x v="5"/>
    <x v="200"/>
    <x v="0"/>
    <s v="IEC_STD_V10 &gt;&gt; Data Standard &gt;&gt; BPM"/>
    <s v="Currency of revenue"/>
    <x v="231"/>
    <x v="53"/>
    <x v="0"/>
    <x v="232"/>
    <x v="4"/>
    <s v="IEC_STD_V10 &gt;&gt; Common &gt;&gt; AutoMetaDataCurrency of revenue"/>
    <x v="2"/>
    <x v="0"/>
    <s v="產品營收幣別Relationship"/>
    <s v="當月當日營收與指定月營收歷史資料"/>
    <n v="405"/>
    <n v="1005"/>
    <n v="0"/>
    <s v=""/>
    <n v="0"/>
    <n v="0"/>
    <n v="405"/>
    <x v="97"/>
    <s v="M to M revenue comparison"/>
    <x v="96"/>
    <s v="IEC_STD_V10 &gt;&gt; Data Standard &gt;&gt; BPM &gt;&gt; M to M revenue comparison"/>
    <x v="0"/>
    <s v="E.3.14.0:"/>
    <x v="5"/>
    <x v="5"/>
    <x v="911"/>
    <x v="231"/>
    <x v="231"/>
    <x v="233"/>
    <x v="0"/>
    <x v="0"/>
    <x v="0"/>
    <x v="2"/>
    <m/>
    <x v="0"/>
    <x v="2"/>
    <s v="M to M revenue comparison_Currency of revenue"/>
    <x v="1008"/>
    <x v="2"/>
    <x v="0"/>
    <x v="3"/>
    <x v="0"/>
    <x v="0"/>
    <x v="0"/>
    <s v="INT_M_TO_M_REVENUE_COMPARISON"/>
    <s v="CURRENCY_OF_REVENUE"/>
    <x v="125"/>
    <x v="186"/>
    <x v="0"/>
    <n v="9"/>
    <x v="13"/>
    <x v="13"/>
    <x v="5"/>
    <s v=""/>
    <s v=""/>
    <n v="1008"/>
    <s v="-1008"/>
    <x v="0"/>
    <x v="0"/>
    <x v="0"/>
    <x v="231"/>
    <x v="4"/>
    <s v="Currency of revenue"/>
    <s v=""/>
    <s v=""/>
    <x v="0"/>
    <x v="200"/>
    <m/>
    <s v="^()$"/>
    <n v="9"/>
    <x v="0"/>
    <x v="0"/>
    <x v="0"/>
    <x v="0"/>
    <x v="1"/>
    <x v="1"/>
    <b v="0"/>
    <x v="0"/>
    <x v="1"/>
    <n v="0"/>
    <x v="0"/>
    <b v="0"/>
    <b v="0"/>
    <b v="0"/>
    <b v="0"/>
    <b v="0"/>
    <b v="1"/>
    <b v="0"/>
    <b v="0"/>
    <b v="0"/>
    <b v="0"/>
    <b v="0"/>
    <x v="0"/>
    <x v="10"/>
    <n v="0"/>
    <x v="5"/>
    <x v="0"/>
  </r>
  <r>
    <m/>
    <s v="BPM"/>
    <x v="0"/>
    <x v="203"/>
    <x v="203"/>
    <x v="121"/>
    <x v="208"/>
    <s v="Amount of Revenue:_x000a_Product sales Actual Revenue + Other Actual Revenue"/>
    <x v="2"/>
    <m/>
    <m/>
    <s v="General"/>
    <x v="6"/>
    <m/>
    <x v="23"/>
    <s v="BPM"/>
    <x v="4"/>
    <x v="3"/>
    <x v="0"/>
    <x v="0"/>
    <s v="INT_M_TO_M_REVENUE_COMPARISON"/>
    <s v="AMOUNT_OF_ACTUAL_REVENUE"/>
    <m/>
    <m/>
    <m/>
    <m/>
    <m/>
    <m/>
    <m/>
    <m/>
    <m/>
    <m/>
    <m/>
    <m/>
    <m/>
    <m/>
    <m/>
    <m/>
    <m/>
    <m/>
    <s v="資料清單"/>
    <x v="25"/>
    <x v="6"/>
    <x v="172"/>
    <x v="0"/>
    <s v="IEC_STD_V10 &gt;&gt; Data Standard &gt;&gt; BPM"/>
    <s v="Amount of Actual revenue"/>
    <x v="203"/>
    <x v="121"/>
    <x v="0"/>
    <x v="208"/>
    <x v="4"/>
    <s v="IEC_STD_V10 &gt;&gt; Common &gt;&gt; AutoMetaDataAmount of Actual revenue"/>
    <x v="2"/>
    <x v="0"/>
    <s v="實際產品營收總額Relationship"/>
    <s v="當月當日營收與指定月營收歷史資料"/>
    <n v="366"/>
    <n v="1005"/>
    <n v="0"/>
    <s v=""/>
    <n v="0"/>
    <n v="0"/>
    <n v="413"/>
    <x v="90"/>
    <s v="M to M revenue comparison"/>
    <x v="96"/>
    <s v="IEC_STD_V10 &gt;&gt; Data Standard &gt;&gt; BPM &gt;&gt; M to M revenue comparison"/>
    <x v="0"/>
    <s v="E.3.14.0:"/>
    <x v="6"/>
    <x v="6"/>
    <x v="912"/>
    <x v="203"/>
    <x v="203"/>
    <x v="239"/>
    <x v="0"/>
    <x v="0"/>
    <x v="0"/>
    <x v="6"/>
    <m/>
    <x v="0"/>
    <x v="2"/>
    <s v="M to M revenue comparison_Amount of Actual revenue"/>
    <x v="1009"/>
    <x v="2"/>
    <x v="0"/>
    <x v="3"/>
    <x v="0"/>
    <x v="0"/>
    <x v="0"/>
    <s v="INT_M_TO_M_REVENUE_COMPARISON"/>
    <s v="AMOUNT_OF_ACTUAL_REVENUE"/>
    <x v="125"/>
    <x v="168"/>
    <x v="0"/>
    <n v="9"/>
    <x v="13"/>
    <x v="13"/>
    <x v="5"/>
    <s v=""/>
    <s v=""/>
    <n v="1009"/>
    <s v="-1009"/>
    <x v="0"/>
    <x v="0"/>
    <x v="0"/>
    <x v="203"/>
    <x v="4"/>
    <s v="Actual revenue amount by content"/>
    <s v=""/>
    <s v=""/>
    <x v="0"/>
    <x v="172"/>
    <m/>
    <s v="^()$"/>
    <n v="9"/>
    <x v="0"/>
    <x v="0"/>
    <x v="0"/>
    <x v="0"/>
    <x v="1"/>
    <x v="1"/>
    <b v="0"/>
    <x v="0"/>
    <x v="1"/>
    <n v="0"/>
    <x v="0"/>
    <b v="0"/>
    <b v="0"/>
    <b v="0"/>
    <b v="0"/>
    <b v="0"/>
    <b v="1"/>
    <b v="0"/>
    <b v="0"/>
    <b v="0"/>
    <b v="0"/>
    <b v="0"/>
    <x v="0"/>
    <x v="10"/>
    <n v="0"/>
    <x v="9"/>
    <x v="0"/>
  </r>
  <r>
    <m/>
    <s v="BPM"/>
    <x v="0"/>
    <x v="428"/>
    <x v="248"/>
    <x v="129"/>
    <x v="249"/>
    <s v="Period of target revenue is YYYYMM01. (20220101-20221201)"/>
    <x v="2"/>
    <m/>
    <m/>
    <s v="General"/>
    <x v="6"/>
    <m/>
    <x v="23"/>
    <s v="BPM"/>
    <x v="4"/>
    <x v="3"/>
    <x v="0"/>
    <x v="0"/>
    <s v="INT_M_TO_M_REVENUE_COMPARISON"/>
    <s v="AMOUNT_OF_TARGET_REVENUE"/>
    <m/>
    <m/>
    <m/>
    <m/>
    <m/>
    <m/>
    <m/>
    <m/>
    <m/>
    <m/>
    <m/>
    <m/>
    <m/>
    <m/>
    <m/>
    <m/>
    <m/>
    <m/>
    <s v="資料清單"/>
    <x v="25"/>
    <x v="7"/>
    <x v="217"/>
    <x v="0"/>
    <s v="IEC_STD_V10 &gt;&gt; Data Standard &gt;&gt; BPM"/>
    <s v="Amount of Target revenue"/>
    <x v="248"/>
    <x v="129"/>
    <x v="0"/>
    <x v="249"/>
    <x v="4"/>
    <s v="IEC_STD_V10 &gt;&gt; Common &gt;&gt; AutoMetaDataAmount of Target revenue"/>
    <x v="2"/>
    <x v="0"/>
    <s v="目標銷貨收入總額 =&gt; 從另外一張表拉Relationship"/>
    <s v="當月當日營收與指定月營收歷史資料"/>
    <n v="433"/>
    <n v="1005"/>
    <n v="0"/>
    <s v=""/>
    <n v="0"/>
    <n v="0"/>
    <n v="433"/>
    <x v="124"/>
    <s v="M to M revenue comparison"/>
    <x v="96"/>
    <s v="IEC_STD_V10 &gt;&gt; Data Standard &gt;&gt; BPM &gt;&gt; M to M revenue comparison"/>
    <x v="0"/>
    <s v="E.3.14.0:"/>
    <x v="7"/>
    <x v="7"/>
    <x v="913"/>
    <x v="428"/>
    <x v="248"/>
    <x v="250"/>
    <x v="0"/>
    <x v="0"/>
    <x v="0"/>
    <x v="6"/>
    <m/>
    <x v="0"/>
    <x v="2"/>
    <s v="M to M revenue comparison_Amount of Target revenue"/>
    <x v="1010"/>
    <x v="2"/>
    <x v="0"/>
    <x v="3"/>
    <x v="0"/>
    <x v="0"/>
    <x v="0"/>
    <s v="INT_M_TO_M_REVENUE_COMPARISON"/>
    <s v="AMOUNT_OF_TARGET_REVENUE"/>
    <x v="125"/>
    <x v="202"/>
    <x v="0"/>
    <n v="9"/>
    <x v="13"/>
    <x v="13"/>
    <x v="5"/>
    <s v=""/>
    <s v=""/>
    <n v="1010"/>
    <s v="-1010"/>
    <x v="0"/>
    <x v="0"/>
    <x v="0"/>
    <x v="248"/>
    <x v="4"/>
    <s v="BPM setup a target revenue amount by period(year/month) and have monthly update then upload the latest target to dashboard"/>
    <s v=""/>
    <s v=""/>
    <x v="0"/>
    <x v="217"/>
    <m/>
    <s v="^()$"/>
    <n v="9"/>
    <x v="0"/>
    <x v="0"/>
    <x v="0"/>
    <x v="0"/>
    <x v="1"/>
    <x v="1"/>
    <b v="0"/>
    <x v="0"/>
    <x v="1"/>
    <n v="0"/>
    <x v="0"/>
    <b v="0"/>
    <b v="0"/>
    <b v="0"/>
    <b v="0"/>
    <b v="1"/>
    <b v="1"/>
    <b v="0"/>
    <b v="0"/>
    <b v="0"/>
    <b v="0"/>
    <b v="0"/>
    <x v="0"/>
    <x v="21"/>
    <n v="0"/>
    <x v="9"/>
    <x v="0"/>
  </r>
  <r>
    <m/>
    <s v="."/>
    <x v="18"/>
    <x v="429"/>
    <x v="431"/>
    <x v="1"/>
    <x v="229"/>
    <m/>
    <x v="5"/>
    <m/>
    <m/>
    <m/>
    <x v="0"/>
    <m/>
    <x v="0"/>
    <m/>
    <x v="5"/>
    <x v="4"/>
    <x v="0"/>
    <x v="0"/>
    <m/>
    <m/>
    <m/>
    <m/>
    <m/>
    <m/>
    <m/>
    <m/>
    <m/>
    <m/>
    <m/>
    <m/>
    <m/>
    <m/>
    <m/>
    <m/>
    <m/>
    <m/>
    <m/>
    <m/>
    <s v="資料清單"/>
    <x v="25"/>
    <x v="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0"/>
    <x v="0"/>
    <x v="914"/>
    <x v="429"/>
    <x v="431"/>
    <x v="205"/>
    <x v="0"/>
    <x v="0"/>
    <x v="0"/>
    <x v="0"/>
    <m/>
    <x v="0"/>
    <x v="5"/>
    <s v="M to M revenue comparison_"/>
    <x v="1011"/>
    <x v="5"/>
    <x v="0"/>
    <x v="4"/>
    <x v="7"/>
    <x v="0"/>
    <x v="0"/>
    <s v=""/>
    <s v=""/>
    <x v="41"/>
    <x v="0"/>
    <x v="0"/>
    <n v="0"/>
    <x v="0"/>
    <x v="0"/>
    <x v="0"/>
    <s v=""/>
    <s v=""/>
    <n v="1011"/>
    <s v="-1011"/>
    <x v="0"/>
    <x v="0"/>
    <x v="0"/>
    <x v="431"/>
    <x v="5"/>
    <n v="0"/>
    <s v=""/>
    <s v=""/>
    <x v="0"/>
    <x v="60"/>
    <m/>
    <s v="^()$"/>
    <n v="9"/>
    <x v="0"/>
    <x v="7"/>
    <x v="0"/>
    <x v="0"/>
    <x v="0"/>
    <x v="1"/>
    <b v="0"/>
    <x v="0"/>
    <x v="1"/>
    <n v="0"/>
    <x v="0"/>
    <b v="0"/>
    <b v="0"/>
    <b v="0"/>
    <b v="0"/>
    <b v="0"/>
    <b v="0"/>
    <b v="1"/>
    <b v="0"/>
    <b v="0"/>
    <b v="0"/>
    <b v="0"/>
    <x v="0"/>
    <x v="7"/>
    <n v="1"/>
    <x v="53"/>
    <x v="1"/>
  </r>
  <r>
    <m/>
    <s v="."/>
    <x v="18"/>
    <x v="429"/>
    <x v="431"/>
    <x v="1"/>
    <x v="229"/>
    <m/>
    <x v="5"/>
    <m/>
    <m/>
    <m/>
    <x v="0"/>
    <m/>
    <x v="0"/>
    <m/>
    <x v="5"/>
    <x v="4"/>
    <x v="0"/>
    <x v="0"/>
    <m/>
    <m/>
    <m/>
    <m/>
    <m/>
    <m/>
    <m/>
    <m/>
    <m/>
    <m/>
    <m/>
    <m/>
    <m/>
    <m/>
    <m/>
    <m/>
    <m/>
    <m/>
    <m/>
    <m/>
    <s v="資料清單"/>
    <x v="25"/>
    <x v="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
    <x v="1"/>
    <x v="915"/>
    <x v="429"/>
    <x v="431"/>
    <x v="205"/>
    <x v="0"/>
    <x v="0"/>
    <x v="0"/>
    <x v="0"/>
    <m/>
    <x v="0"/>
    <x v="5"/>
    <s v="M to M revenue comparison_"/>
    <x v="1011"/>
    <x v="5"/>
    <x v="0"/>
    <x v="4"/>
    <x v="7"/>
    <x v="0"/>
    <x v="0"/>
    <s v=""/>
    <s v=""/>
    <x v="41"/>
    <x v="0"/>
    <x v="0"/>
    <n v="0"/>
    <x v="0"/>
    <x v="0"/>
    <x v="0"/>
    <s v=""/>
    <s v=""/>
    <n v="1012"/>
    <s v="-101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
    <x v="2"/>
    <x v="916"/>
    <x v="429"/>
    <x v="431"/>
    <x v="205"/>
    <x v="0"/>
    <x v="0"/>
    <x v="0"/>
    <x v="0"/>
    <m/>
    <x v="0"/>
    <x v="5"/>
    <s v="M to M revenue comparison_"/>
    <x v="1011"/>
    <x v="5"/>
    <x v="0"/>
    <x v="4"/>
    <x v="7"/>
    <x v="0"/>
    <x v="0"/>
    <s v=""/>
    <s v=""/>
    <x v="41"/>
    <x v="0"/>
    <x v="0"/>
    <n v="0"/>
    <x v="0"/>
    <x v="0"/>
    <x v="0"/>
    <s v=""/>
    <s v=""/>
    <n v="1013"/>
    <s v="-101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
    <x v="3"/>
    <x v="917"/>
    <x v="429"/>
    <x v="431"/>
    <x v="205"/>
    <x v="0"/>
    <x v="0"/>
    <x v="0"/>
    <x v="0"/>
    <m/>
    <x v="0"/>
    <x v="5"/>
    <s v="M to M revenue comparison_"/>
    <x v="1011"/>
    <x v="5"/>
    <x v="0"/>
    <x v="4"/>
    <x v="7"/>
    <x v="0"/>
    <x v="0"/>
    <s v=""/>
    <s v=""/>
    <x v="41"/>
    <x v="0"/>
    <x v="0"/>
    <n v="0"/>
    <x v="0"/>
    <x v="0"/>
    <x v="0"/>
    <s v=""/>
    <s v=""/>
    <n v="1014"/>
    <s v="-101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
    <x v="4"/>
    <x v="918"/>
    <x v="429"/>
    <x v="431"/>
    <x v="205"/>
    <x v="0"/>
    <x v="0"/>
    <x v="0"/>
    <x v="0"/>
    <m/>
    <x v="0"/>
    <x v="5"/>
    <s v="M to M revenue comparison_"/>
    <x v="1011"/>
    <x v="5"/>
    <x v="0"/>
    <x v="4"/>
    <x v="7"/>
    <x v="0"/>
    <x v="0"/>
    <s v=""/>
    <s v=""/>
    <x v="41"/>
    <x v="0"/>
    <x v="0"/>
    <n v="0"/>
    <x v="0"/>
    <x v="0"/>
    <x v="0"/>
    <s v=""/>
    <s v=""/>
    <n v="1015"/>
    <s v="-101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
    <x v="5"/>
    <x v="919"/>
    <x v="429"/>
    <x v="431"/>
    <x v="205"/>
    <x v="0"/>
    <x v="0"/>
    <x v="0"/>
    <x v="0"/>
    <m/>
    <x v="0"/>
    <x v="5"/>
    <s v="M to M revenue comparison_"/>
    <x v="1011"/>
    <x v="5"/>
    <x v="0"/>
    <x v="4"/>
    <x v="7"/>
    <x v="0"/>
    <x v="0"/>
    <s v=""/>
    <s v=""/>
    <x v="41"/>
    <x v="0"/>
    <x v="0"/>
    <n v="0"/>
    <x v="0"/>
    <x v="0"/>
    <x v="0"/>
    <s v=""/>
    <s v=""/>
    <n v="1016"/>
    <s v="-101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
    <x v="6"/>
    <x v="920"/>
    <x v="429"/>
    <x v="431"/>
    <x v="205"/>
    <x v="0"/>
    <x v="0"/>
    <x v="0"/>
    <x v="0"/>
    <m/>
    <x v="0"/>
    <x v="5"/>
    <s v="M to M revenue comparison_"/>
    <x v="1011"/>
    <x v="5"/>
    <x v="0"/>
    <x v="4"/>
    <x v="7"/>
    <x v="0"/>
    <x v="0"/>
    <s v=""/>
    <s v=""/>
    <x v="41"/>
    <x v="0"/>
    <x v="0"/>
    <n v="0"/>
    <x v="0"/>
    <x v="0"/>
    <x v="0"/>
    <s v=""/>
    <s v=""/>
    <n v="1017"/>
    <s v="-101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7"/>
    <x v="7"/>
    <x v="921"/>
    <x v="429"/>
    <x v="431"/>
    <x v="205"/>
    <x v="0"/>
    <x v="0"/>
    <x v="0"/>
    <x v="0"/>
    <m/>
    <x v="0"/>
    <x v="5"/>
    <s v="M to M revenue comparison_"/>
    <x v="1011"/>
    <x v="5"/>
    <x v="0"/>
    <x v="4"/>
    <x v="7"/>
    <x v="0"/>
    <x v="0"/>
    <s v=""/>
    <s v=""/>
    <x v="41"/>
    <x v="0"/>
    <x v="0"/>
    <n v="0"/>
    <x v="0"/>
    <x v="0"/>
    <x v="0"/>
    <s v=""/>
    <s v=""/>
    <n v="1018"/>
    <s v="-101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8"/>
    <x v="8"/>
    <x v="922"/>
    <x v="429"/>
    <x v="431"/>
    <x v="205"/>
    <x v="0"/>
    <x v="0"/>
    <x v="0"/>
    <x v="0"/>
    <m/>
    <x v="0"/>
    <x v="5"/>
    <s v="M to M revenue comparison_"/>
    <x v="1011"/>
    <x v="5"/>
    <x v="0"/>
    <x v="4"/>
    <x v="7"/>
    <x v="0"/>
    <x v="0"/>
    <s v=""/>
    <s v=""/>
    <x v="41"/>
    <x v="0"/>
    <x v="0"/>
    <n v="0"/>
    <x v="0"/>
    <x v="0"/>
    <x v="0"/>
    <s v=""/>
    <s v=""/>
    <n v="1019"/>
    <s v="-101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9"/>
    <x v="9"/>
    <x v="923"/>
    <x v="429"/>
    <x v="431"/>
    <x v="205"/>
    <x v="0"/>
    <x v="0"/>
    <x v="0"/>
    <x v="0"/>
    <m/>
    <x v="0"/>
    <x v="5"/>
    <s v="M to M revenue comparison_"/>
    <x v="1011"/>
    <x v="5"/>
    <x v="0"/>
    <x v="4"/>
    <x v="7"/>
    <x v="0"/>
    <x v="0"/>
    <s v=""/>
    <s v=""/>
    <x v="41"/>
    <x v="0"/>
    <x v="0"/>
    <n v="0"/>
    <x v="0"/>
    <x v="0"/>
    <x v="0"/>
    <s v=""/>
    <s v=""/>
    <n v="1020"/>
    <s v="-102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0"/>
    <x v="10"/>
    <x v="924"/>
    <x v="429"/>
    <x v="431"/>
    <x v="205"/>
    <x v="0"/>
    <x v="0"/>
    <x v="0"/>
    <x v="0"/>
    <m/>
    <x v="0"/>
    <x v="5"/>
    <s v="M to M revenue comparison_"/>
    <x v="1011"/>
    <x v="5"/>
    <x v="0"/>
    <x v="4"/>
    <x v="7"/>
    <x v="0"/>
    <x v="0"/>
    <s v=""/>
    <s v=""/>
    <x v="41"/>
    <x v="0"/>
    <x v="0"/>
    <n v="0"/>
    <x v="0"/>
    <x v="0"/>
    <x v="0"/>
    <s v=""/>
    <s v=""/>
    <n v="1021"/>
    <s v="-102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1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1"/>
    <x v="11"/>
    <x v="925"/>
    <x v="429"/>
    <x v="431"/>
    <x v="205"/>
    <x v="0"/>
    <x v="0"/>
    <x v="0"/>
    <x v="0"/>
    <m/>
    <x v="0"/>
    <x v="5"/>
    <s v="M to M revenue comparison_"/>
    <x v="1011"/>
    <x v="5"/>
    <x v="0"/>
    <x v="4"/>
    <x v="7"/>
    <x v="0"/>
    <x v="0"/>
    <s v=""/>
    <s v=""/>
    <x v="41"/>
    <x v="0"/>
    <x v="0"/>
    <n v="0"/>
    <x v="0"/>
    <x v="0"/>
    <x v="0"/>
    <s v=""/>
    <s v=""/>
    <n v="1022"/>
    <s v="-102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2"/>
    <x v="12"/>
    <x v="926"/>
    <x v="429"/>
    <x v="431"/>
    <x v="205"/>
    <x v="0"/>
    <x v="0"/>
    <x v="0"/>
    <x v="0"/>
    <m/>
    <x v="0"/>
    <x v="5"/>
    <s v="M to M revenue comparison_"/>
    <x v="1011"/>
    <x v="5"/>
    <x v="0"/>
    <x v="4"/>
    <x v="7"/>
    <x v="0"/>
    <x v="0"/>
    <s v=""/>
    <s v=""/>
    <x v="41"/>
    <x v="0"/>
    <x v="0"/>
    <n v="0"/>
    <x v="0"/>
    <x v="0"/>
    <x v="0"/>
    <s v=""/>
    <s v=""/>
    <n v="1023"/>
    <s v="-102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3"/>
    <x v="13"/>
    <x v="927"/>
    <x v="429"/>
    <x v="431"/>
    <x v="205"/>
    <x v="0"/>
    <x v="0"/>
    <x v="0"/>
    <x v="0"/>
    <m/>
    <x v="0"/>
    <x v="5"/>
    <s v="M to M revenue comparison_"/>
    <x v="1011"/>
    <x v="5"/>
    <x v="0"/>
    <x v="4"/>
    <x v="7"/>
    <x v="0"/>
    <x v="0"/>
    <s v=""/>
    <s v=""/>
    <x v="41"/>
    <x v="0"/>
    <x v="0"/>
    <n v="0"/>
    <x v="0"/>
    <x v="0"/>
    <x v="0"/>
    <s v=""/>
    <s v=""/>
    <n v="1024"/>
    <s v="-102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4"/>
    <x v="14"/>
    <x v="928"/>
    <x v="429"/>
    <x v="431"/>
    <x v="205"/>
    <x v="0"/>
    <x v="0"/>
    <x v="0"/>
    <x v="0"/>
    <m/>
    <x v="0"/>
    <x v="5"/>
    <s v="M to M revenue comparison_"/>
    <x v="1011"/>
    <x v="5"/>
    <x v="0"/>
    <x v="4"/>
    <x v="7"/>
    <x v="0"/>
    <x v="0"/>
    <s v=""/>
    <s v=""/>
    <x v="41"/>
    <x v="0"/>
    <x v="0"/>
    <n v="0"/>
    <x v="0"/>
    <x v="0"/>
    <x v="0"/>
    <s v=""/>
    <s v=""/>
    <n v="1025"/>
    <s v="-102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5"/>
    <x v="15"/>
    <x v="929"/>
    <x v="429"/>
    <x v="431"/>
    <x v="205"/>
    <x v="0"/>
    <x v="0"/>
    <x v="0"/>
    <x v="0"/>
    <m/>
    <x v="0"/>
    <x v="5"/>
    <s v="M to M revenue comparison_"/>
    <x v="1011"/>
    <x v="5"/>
    <x v="0"/>
    <x v="4"/>
    <x v="7"/>
    <x v="0"/>
    <x v="0"/>
    <s v=""/>
    <s v=""/>
    <x v="41"/>
    <x v="0"/>
    <x v="0"/>
    <n v="0"/>
    <x v="0"/>
    <x v="0"/>
    <x v="0"/>
    <s v=""/>
    <s v=""/>
    <n v="1026"/>
    <s v="-102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6"/>
    <x v="16"/>
    <x v="930"/>
    <x v="429"/>
    <x v="431"/>
    <x v="205"/>
    <x v="0"/>
    <x v="0"/>
    <x v="0"/>
    <x v="0"/>
    <m/>
    <x v="0"/>
    <x v="5"/>
    <s v="M to M revenue comparison_"/>
    <x v="1011"/>
    <x v="5"/>
    <x v="0"/>
    <x v="4"/>
    <x v="7"/>
    <x v="0"/>
    <x v="0"/>
    <s v=""/>
    <s v=""/>
    <x v="41"/>
    <x v="0"/>
    <x v="0"/>
    <n v="0"/>
    <x v="0"/>
    <x v="0"/>
    <x v="0"/>
    <s v=""/>
    <s v=""/>
    <n v="1027"/>
    <s v="-102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7"/>
    <x v="17"/>
    <x v="931"/>
    <x v="429"/>
    <x v="431"/>
    <x v="205"/>
    <x v="0"/>
    <x v="0"/>
    <x v="0"/>
    <x v="0"/>
    <m/>
    <x v="0"/>
    <x v="5"/>
    <s v="M to M revenue comparison_"/>
    <x v="1011"/>
    <x v="5"/>
    <x v="0"/>
    <x v="4"/>
    <x v="7"/>
    <x v="0"/>
    <x v="0"/>
    <s v=""/>
    <s v=""/>
    <x v="41"/>
    <x v="0"/>
    <x v="0"/>
    <n v="0"/>
    <x v="0"/>
    <x v="0"/>
    <x v="0"/>
    <s v=""/>
    <s v=""/>
    <n v="1028"/>
    <s v="-102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8"/>
    <x v="18"/>
    <x v="932"/>
    <x v="429"/>
    <x v="431"/>
    <x v="205"/>
    <x v="0"/>
    <x v="0"/>
    <x v="0"/>
    <x v="0"/>
    <m/>
    <x v="0"/>
    <x v="5"/>
    <s v="M to M revenue comparison_"/>
    <x v="1011"/>
    <x v="5"/>
    <x v="0"/>
    <x v="4"/>
    <x v="7"/>
    <x v="0"/>
    <x v="0"/>
    <s v=""/>
    <s v=""/>
    <x v="41"/>
    <x v="0"/>
    <x v="0"/>
    <n v="0"/>
    <x v="0"/>
    <x v="0"/>
    <x v="0"/>
    <s v=""/>
    <s v=""/>
    <n v="1029"/>
    <s v="-102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19"/>
    <x v="19"/>
    <x v="933"/>
    <x v="429"/>
    <x v="431"/>
    <x v="205"/>
    <x v="0"/>
    <x v="0"/>
    <x v="0"/>
    <x v="0"/>
    <m/>
    <x v="0"/>
    <x v="5"/>
    <s v="M to M revenue comparison_"/>
    <x v="1011"/>
    <x v="5"/>
    <x v="0"/>
    <x v="4"/>
    <x v="7"/>
    <x v="0"/>
    <x v="0"/>
    <s v=""/>
    <s v=""/>
    <x v="41"/>
    <x v="0"/>
    <x v="0"/>
    <n v="0"/>
    <x v="0"/>
    <x v="0"/>
    <x v="0"/>
    <s v=""/>
    <s v=""/>
    <n v="1030"/>
    <s v="-103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0"/>
    <x v="20"/>
    <x v="934"/>
    <x v="429"/>
    <x v="431"/>
    <x v="205"/>
    <x v="0"/>
    <x v="0"/>
    <x v="0"/>
    <x v="0"/>
    <m/>
    <x v="0"/>
    <x v="5"/>
    <s v="M to M revenue comparison_"/>
    <x v="1011"/>
    <x v="5"/>
    <x v="0"/>
    <x v="4"/>
    <x v="7"/>
    <x v="0"/>
    <x v="0"/>
    <s v=""/>
    <s v=""/>
    <x v="41"/>
    <x v="0"/>
    <x v="0"/>
    <n v="0"/>
    <x v="0"/>
    <x v="0"/>
    <x v="0"/>
    <s v=""/>
    <s v=""/>
    <n v="1031"/>
    <s v="-103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2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1"/>
    <x v="21"/>
    <x v="935"/>
    <x v="429"/>
    <x v="431"/>
    <x v="205"/>
    <x v="0"/>
    <x v="0"/>
    <x v="0"/>
    <x v="0"/>
    <m/>
    <x v="0"/>
    <x v="5"/>
    <s v="M to M revenue comparison_"/>
    <x v="1011"/>
    <x v="5"/>
    <x v="0"/>
    <x v="4"/>
    <x v="7"/>
    <x v="0"/>
    <x v="0"/>
    <s v=""/>
    <s v=""/>
    <x v="41"/>
    <x v="0"/>
    <x v="0"/>
    <n v="0"/>
    <x v="0"/>
    <x v="0"/>
    <x v="0"/>
    <s v=""/>
    <s v=""/>
    <n v="1032"/>
    <s v="-103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2"/>
    <x v="22"/>
    <x v="936"/>
    <x v="429"/>
    <x v="431"/>
    <x v="205"/>
    <x v="0"/>
    <x v="0"/>
    <x v="0"/>
    <x v="0"/>
    <m/>
    <x v="0"/>
    <x v="5"/>
    <s v="M to M revenue comparison_"/>
    <x v="1011"/>
    <x v="5"/>
    <x v="0"/>
    <x v="4"/>
    <x v="7"/>
    <x v="0"/>
    <x v="0"/>
    <s v=""/>
    <s v=""/>
    <x v="41"/>
    <x v="0"/>
    <x v="0"/>
    <n v="0"/>
    <x v="0"/>
    <x v="0"/>
    <x v="0"/>
    <s v=""/>
    <s v=""/>
    <n v="1033"/>
    <s v="-103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3"/>
    <x v="23"/>
    <x v="937"/>
    <x v="429"/>
    <x v="431"/>
    <x v="205"/>
    <x v="0"/>
    <x v="0"/>
    <x v="0"/>
    <x v="0"/>
    <m/>
    <x v="0"/>
    <x v="5"/>
    <s v="M to M revenue comparison_"/>
    <x v="1011"/>
    <x v="5"/>
    <x v="0"/>
    <x v="4"/>
    <x v="7"/>
    <x v="0"/>
    <x v="0"/>
    <s v=""/>
    <s v=""/>
    <x v="41"/>
    <x v="0"/>
    <x v="0"/>
    <n v="0"/>
    <x v="0"/>
    <x v="0"/>
    <x v="0"/>
    <s v=""/>
    <s v=""/>
    <n v="1034"/>
    <s v="-103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4"/>
    <x v="24"/>
    <x v="938"/>
    <x v="429"/>
    <x v="431"/>
    <x v="205"/>
    <x v="0"/>
    <x v="0"/>
    <x v="0"/>
    <x v="0"/>
    <m/>
    <x v="0"/>
    <x v="5"/>
    <s v="M to M revenue comparison_"/>
    <x v="1011"/>
    <x v="5"/>
    <x v="0"/>
    <x v="4"/>
    <x v="7"/>
    <x v="0"/>
    <x v="0"/>
    <s v=""/>
    <s v=""/>
    <x v="41"/>
    <x v="0"/>
    <x v="0"/>
    <n v="0"/>
    <x v="0"/>
    <x v="0"/>
    <x v="0"/>
    <s v=""/>
    <s v=""/>
    <n v="1035"/>
    <s v="-103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5"/>
    <x v="25"/>
    <x v="939"/>
    <x v="429"/>
    <x v="431"/>
    <x v="205"/>
    <x v="0"/>
    <x v="0"/>
    <x v="0"/>
    <x v="0"/>
    <m/>
    <x v="0"/>
    <x v="5"/>
    <s v="M to M revenue comparison_"/>
    <x v="1011"/>
    <x v="5"/>
    <x v="0"/>
    <x v="4"/>
    <x v="7"/>
    <x v="0"/>
    <x v="0"/>
    <s v=""/>
    <s v=""/>
    <x v="41"/>
    <x v="0"/>
    <x v="0"/>
    <n v="0"/>
    <x v="0"/>
    <x v="0"/>
    <x v="0"/>
    <s v=""/>
    <s v=""/>
    <n v="1036"/>
    <s v="-103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6"/>
    <x v="26"/>
    <x v="940"/>
    <x v="429"/>
    <x v="431"/>
    <x v="205"/>
    <x v="0"/>
    <x v="0"/>
    <x v="0"/>
    <x v="0"/>
    <m/>
    <x v="0"/>
    <x v="5"/>
    <s v="M to M revenue comparison_"/>
    <x v="1011"/>
    <x v="5"/>
    <x v="0"/>
    <x v="4"/>
    <x v="7"/>
    <x v="0"/>
    <x v="0"/>
    <s v=""/>
    <s v=""/>
    <x v="41"/>
    <x v="0"/>
    <x v="0"/>
    <n v="0"/>
    <x v="0"/>
    <x v="0"/>
    <x v="0"/>
    <s v=""/>
    <s v=""/>
    <n v="1037"/>
    <s v="-103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7"/>
    <x v="27"/>
    <x v="941"/>
    <x v="429"/>
    <x v="431"/>
    <x v="205"/>
    <x v="0"/>
    <x v="0"/>
    <x v="0"/>
    <x v="0"/>
    <m/>
    <x v="0"/>
    <x v="5"/>
    <s v="M to M revenue comparison_"/>
    <x v="1011"/>
    <x v="5"/>
    <x v="0"/>
    <x v="4"/>
    <x v="7"/>
    <x v="0"/>
    <x v="0"/>
    <s v=""/>
    <s v=""/>
    <x v="41"/>
    <x v="0"/>
    <x v="0"/>
    <n v="0"/>
    <x v="0"/>
    <x v="0"/>
    <x v="0"/>
    <s v=""/>
    <s v=""/>
    <n v="1038"/>
    <s v="-103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8"/>
    <x v="28"/>
    <x v="942"/>
    <x v="429"/>
    <x v="431"/>
    <x v="205"/>
    <x v="0"/>
    <x v="0"/>
    <x v="0"/>
    <x v="0"/>
    <m/>
    <x v="0"/>
    <x v="5"/>
    <s v="M to M revenue comparison_"/>
    <x v="1011"/>
    <x v="5"/>
    <x v="0"/>
    <x v="4"/>
    <x v="7"/>
    <x v="0"/>
    <x v="0"/>
    <s v=""/>
    <s v=""/>
    <x v="41"/>
    <x v="0"/>
    <x v="0"/>
    <n v="0"/>
    <x v="0"/>
    <x v="0"/>
    <x v="0"/>
    <s v=""/>
    <s v=""/>
    <n v="1039"/>
    <s v="-103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29"/>
    <x v="29"/>
    <x v="943"/>
    <x v="429"/>
    <x v="431"/>
    <x v="205"/>
    <x v="0"/>
    <x v="0"/>
    <x v="0"/>
    <x v="0"/>
    <m/>
    <x v="0"/>
    <x v="5"/>
    <s v="M to M revenue comparison_"/>
    <x v="1011"/>
    <x v="5"/>
    <x v="0"/>
    <x v="4"/>
    <x v="7"/>
    <x v="0"/>
    <x v="0"/>
    <s v=""/>
    <s v=""/>
    <x v="41"/>
    <x v="0"/>
    <x v="0"/>
    <n v="0"/>
    <x v="0"/>
    <x v="0"/>
    <x v="0"/>
    <s v=""/>
    <s v=""/>
    <n v="1040"/>
    <s v="-104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0"/>
    <x v="30"/>
    <x v="944"/>
    <x v="429"/>
    <x v="431"/>
    <x v="205"/>
    <x v="0"/>
    <x v="0"/>
    <x v="0"/>
    <x v="0"/>
    <m/>
    <x v="0"/>
    <x v="5"/>
    <s v="M to M revenue comparison_"/>
    <x v="1011"/>
    <x v="5"/>
    <x v="0"/>
    <x v="4"/>
    <x v="7"/>
    <x v="0"/>
    <x v="0"/>
    <s v=""/>
    <s v=""/>
    <x v="41"/>
    <x v="0"/>
    <x v="0"/>
    <n v="0"/>
    <x v="0"/>
    <x v="0"/>
    <x v="0"/>
    <s v=""/>
    <s v=""/>
    <n v="1041"/>
    <s v="-104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3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1"/>
    <x v="31"/>
    <x v="945"/>
    <x v="429"/>
    <x v="431"/>
    <x v="205"/>
    <x v="0"/>
    <x v="0"/>
    <x v="0"/>
    <x v="0"/>
    <m/>
    <x v="0"/>
    <x v="5"/>
    <s v="M to M revenue comparison_"/>
    <x v="1011"/>
    <x v="5"/>
    <x v="0"/>
    <x v="4"/>
    <x v="7"/>
    <x v="0"/>
    <x v="0"/>
    <s v=""/>
    <s v=""/>
    <x v="41"/>
    <x v="0"/>
    <x v="0"/>
    <n v="0"/>
    <x v="0"/>
    <x v="0"/>
    <x v="0"/>
    <s v=""/>
    <s v=""/>
    <n v="1042"/>
    <s v="-104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2"/>
    <x v="32"/>
    <x v="946"/>
    <x v="429"/>
    <x v="431"/>
    <x v="205"/>
    <x v="0"/>
    <x v="0"/>
    <x v="0"/>
    <x v="0"/>
    <m/>
    <x v="0"/>
    <x v="5"/>
    <s v="M to M revenue comparison_"/>
    <x v="1011"/>
    <x v="5"/>
    <x v="0"/>
    <x v="4"/>
    <x v="7"/>
    <x v="0"/>
    <x v="0"/>
    <s v=""/>
    <s v=""/>
    <x v="41"/>
    <x v="0"/>
    <x v="0"/>
    <n v="0"/>
    <x v="0"/>
    <x v="0"/>
    <x v="0"/>
    <s v=""/>
    <s v=""/>
    <n v="1043"/>
    <s v="-104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3"/>
    <x v="33"/>
    <x v="947"/>
    <x v="429"/>
    <x v="431"/>
    <x v="205"/>
    <x v="0"/>
    <x v="0"/>
    <x v="0"/>
    <x v="0"/>
    <m/>
    <x v="0"/>
    <x v="5"/>
    <s v="M to M revenue comparison_"/>
    <x v="1011"/>
    <x v="5"/>
    <x v="0"/>
    <x v="4"/>
    <x v="7"/>
    <x v="0"/>
    <x v="0"/>
    <s v=""/>
    <s v=""/>
    <x v="41"/>
    <x v="0"/>
    <x v="0"/>
    <n v="0"/>
    <x v="0"/>
    <x v="0"/>
    <x v="0"/>
    <s v=""/>
    <s v=""/>
    <n v="1044"/>
    <s v="-104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4"/>
    <x v="34"/>
    <x v="948"/>
    <x v="429"/>
    <x v="431"/>
    <x v="205"/>
    <x v="0"/>
    <x v="0"/>
    <x v="0"/>
    <x v="0"/>
    <m/>
    <x v="0"/>
    <x v="5"/>
    <s v="M to M revenue comparison_"/>
    <x v="1011"/>
    <x v="5"/>
    <x v="0"/>
    <x v="4"/>
    <x v="7"/>
    <x v="0"/>
    <x v="0"/>
    <s v=""/>
    <s v=""/>
    <x v="41"/>
    <x v="0"/>
    <x v="0"/>
    <n v="0"/>
    <x v="0"/>
    <x v="0"/>
    <x v="0"/>
    <s v=""/>
    <s v=""/>
    <n v="1045"/>
    <s v="-104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5"/>
    <x v="35"/>
    <x v="949"/>
    <x v="429"/>
    <x v="431"/>
    <x v="205"/>
    <x v="0"/>
    <x v="0"/>
    <x v="0"/>
    <x v="0"/>
    <m/>
    <x v="0"/>
    <x v="5"/>
    <s v="M to M revenue comparison_"/>
    <x v="1011"/>
    <x v="5"/>
    <x v="0"/>
    <x v="4"/>
    <x v="7"/>
    <x v="0"/>
    <x v="0"/>
    <s v=""/>
    <s v=""/>
    <x v="41"/>
    <x v="0"/>
    <x v="0"/>
    <n v="0"/>
    <x v="0"/>
    <x v="0"/>
    <x v="0"/>
    <s v=""/>
    <s v=""/>
    <n v="1046"/>
    <s v="-104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6"/>
    <x v="36"/>
    <x v="950"/>
    <x v="429"/>
    <x v="431"/>
    <x v="205"/>
    <x v="0"/>
    <x v="0"/>
    <x v="0"/>
    <x v="0"/>
    <m/>
    <x v="0"/>
    <x v="5"/>
    <s v="M to M revenue comparison_"/>
    <x v="1011"/>
    <x v="5"/>
    <x v="0"/>
    <x v="4"/>
    <x v="7"/>
    <x v="0"/>
    <x v="0"/>
    <s v=""/>
    <s v=""/>
    <x v="41"/>
    <x v="0"/>
    <x v="0"/>
    <n v="0"/>
    <x v="0"/>
    <x v="0"/>
    <x v="0"/>
    <s v=""/>
    <s v=""/>
    <n v="1047"/>
    <s v="-104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7"/>
    <x v="37"/>
    <x v="951"/>
    <x v="429"/>
    <x v="431"/>
    <x v="205"/>
    <x v="0"/>
    <x v="0"/>
    <x v="0"/>
    <x v="0"/>
    <m/>
    <x v="0"/>
    <x v="5"/>
    <s v="M to M revenue comparison_"/>
    <x v="1011"/>
    <x v="5"/>
    <x v="0"/>
    <x v="4"/>
    <x v="7"/>
    <x v="0"/>
    <x v="0"/>
    <s v=""/>
    <s v=""/>
    <x v="41"/>
    <x v="0"/>
    <x v="0"/>
    <n v="0"/>
    <x v="0"/>
    <x v="0"/>
    <x v="0"/>
    <s v=""/>
    <s v=""/>
    <n v="1048"/>
    <s v="-104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8"/>
    <x v="38"/>
    <x v="952"/>
    <x v="429"/>
    <x v="431"/>
    <x v="205"/>
    <x v="0"/>
    <x v="0"/>
    <x v="0"/>
    <x v="0"/>
    <m/>
    <x v="0"/>
    <x v="5"/>
    <s v="M to M revenue comparison_"/>
    <x v="1011"/>
    <x v="5"/>
    <x v="0"/>
    <x v="4"/>
    <x v="7"/>
    <x v="0"/>
    <x v="0"/>
    <s v=""/>
    <s v=""/>
    <x v="41"/>
    <x v="0"/>
    <x v="0"/>
    <n v="0"/>
    <x v="0"/>
    <x v="0"/>
    <x v="0"/>
    <s v=""/>
    <s v=""/>
    <n v="1049"/>
    <s v="-104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39"/>
    <x v="39"/>
    <x v="953"/>
    <x v="429"/>
    <x v="431"/>
    <x v="205"/>
    <x v="0"/>
    <x v="0"/>
    <x v="0"/>
    <x v="0"/>
    <m/>
    <x v="0"/>
    <x v="5"/>
    <s v="M to M revenue comparison_"/>
    <x v="1011"/>
    <x v="5"/>
    <x v="0"/>
    <x v="4"/>
    <x v="7"/>
    <x v="0"/>
    <x v="0"/>
    <s v=""/>
    <s v=""/>
    <x v="41"/>
    <x v="0"/>
    <x v="0"/>
    <n v="0"/>
    <x v="0"/>
    <x v="0"/>
    <x v="0"/>
    <s v=""/>
    <s v=""/>
    <n v="1050"/>
    <s v="-105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0"/>
    <x v="40"/>
    <x v="954"/>
    <x v="429"/>
    <x v="431"/>
    <x v="205"/>
    <x v="0"/>
    <x v="0"/>
    <x v="0"/>
    <x v="0"/>
    <m/>
    <x v="0"/>
    <x v="5"/>
    <s v="M to M revenue comparison_"/>
    <x v="1011"/>
    <x v="5"/>
    <x v="0"/>
    <x v="4"/>
    <x v="7"/>
    <x v="0"/>
    <x v="0"/>
    <s v=""/>
    <s v=""/>
    <x v="41"/>
    <x v="0"/>
    <x v="0"/>
    <n v="0"/>
    <x v="0"/>
    <x v="0"/>
    <x v="0"/>
    <s v=""/>
    <s v=""/>
    <n v="1051"/>
    <s v="-105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4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1"/>
    <x v="41"/>
    <x v="955"/>
    <x v="429"/>
    <x v="431"/>
    <x v="205"/>
    <x v="0"/>
    <x v="0"/>
    <x v="0"/>
    <x v="0"/>
    <m/>
    <x v="0"/>
    <x v="5"/>
    <s v="M to M revenue comparison_"/>
    <x v="1011"/>
    <x v="5"/>
    <x v="0"/>
    <x v="4"/>
    <x v="7"/>
    <x v="0"/>
    <x v="0"/>
    <s v=""/>
    <s v=""/>
    <x v="41"/>
    <x v="0"/>
    <x v="0"/>
    <n v="0"/>
    <x v="0"/>
    <x v="0"/>
    <x v="0"/>
    <s v=""/>
    <s v=""/>
    <n v="1052"/>
    <s v="-105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2"/>
    <x v="42"/>
    <x v="956"/>
    <x v="429"/>
    <x v="431"/>
    <x v="205"/>
    <x v="0"/>
    <x v="0"/>
    <x v="0"/>
    <x v="0"/>
    <m/>
    <x v="0"/>
    <x v="5"/>
    <s v="M to M revenue comparison_"/>
    <x v="1011"/>
    <x v="5"/>
    <x v="0"/>
    <x v="4"/>
    <x v="7"/>
    <x v="0"/>
    <x v="0"/>
    <s v=""/>
    <s v=""/>
    <x v="41"/>
    <x v="0"/>
    <x v="0"/>
    <n v="0"/>
    <x v="0"/>
    <x v="0"/>
    <x v="0"/>
    <s v=""/>
    <s v=""/>
    <n v="1053"/>
    <s v="-105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3"/>
    <x v="43"/>
    <x v="957"/>
    <x v="429"/>
    <x v="431"/>
    <x v="205"/>
    <x v="0"/>
    <x v="0"/>
    <x v="0"/>
    <x v="0"/>
    <m/>
    <x v="0"/>
    <x v="5"/>
    <s v="M to M revenue comparison_"/>
    <x v="1011"/>
    <x v="5"/>
    <x v="0"/>
    <x v="4"/>
    <x v="7"/>
    <x v="0"/>
    <x v="0"/>
    <s v=""/>
    <s v=""/>
    <x v="41"/>
    <x v="0"/>
    <x v="0"/>
    <n v="0"/>
    <x v="0"/>
    <x v="0"/>
    <x v="0"/>
    <s v=""/>
    <s v=""/>
    <n v="1054"/>
    <s v="-105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4"/>
    <x v="44"/>
    <x v="958"/>
    <x v="429"/>
    <x v="431"/>
    <x v="205"/>
    <x v="0"/>
    <x v="0"/>
    <x v="0"/>
    <x v="0"/>
    <m/>
    <x v="0"/>
    <x v="5"/>
    <s v="M to M revenue comparison_"/>
    <x v="1011"/>
    <x v="5"/>
    <x v="0"/>
    <x v="4"/>
    <x v="7"/>
    <x v="0"/>
    <x v="0"/>
    <s v=""/>
    <s v=""/>
    <x v="41"/>
    <x v="0"/>
    <x v="0"/>
    <n v="0"/>
    <x v="0"/>
    <x v="0"/>
    <x v="0"/>
    <s v=""/>
    <s v=""/>
    <n v="1055"/>
    <s v="-105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5"/>
    <x v="45"/>
    <x v="959"/>
    <x v="429"/>
    <x v="431"/>
    <x v="205"/>
    <x v="0"/>
    <x v="0"/>
    <x v="0"/>
    <x v="0"/>
    <m/>
    <x v="0"/>
    <x v="5"/>
    <s v="M to M revenue comparison_"/>
    <x v="1011"/>
    <x v="5"/>
    <x v="0"/>
    <x v="4"/>
    <x v="7"/>
    <x v="0"/>
    <x v="0"/>
    <s v=""/>
    <s v=""/>
    <x v="41"/>
    <x v="0"/>
    <x v="0"/>
    <n v="0"/>
    <x v="0"/>
    <x v="0"/>
    <x v="0"/>
    <s v=""/>
    <s v=""/>
    <n v="1056"/>
    <s v="-105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6"/>
    <x v="46"/>
    <x v="960"/>
    <x v="429"/>
    <x v="431"/>
    <x v="205"/>
    <x v="0"/>
    <x v="0"/>
    <x v="0"/>
    <x v="0"/>
    <m/>
    <x v="0"/>
    <x v="5"/>
    <s v="M to M revenue comparison_"/>
    <x v="1011"/>
    <x v="5"/>
    <x v="0"/>
    <x v="4"/>
    <x v="7"/>
    <x v="0"/>
    <x v="0"/>
    <s v=""/>
    <s v=""/>
    <x v="41"/>
    <x v="0"/>
    <x v="0"/>
    <n v="0"/>
    <x v="0"/>
    <x v="0"/>
    <x v="0"/>
    <s v=""/>
    <s v=""/>
    <n v="1057"/>
    <s v="-105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7"/>
    <x v="47"/>
    <x v="961"/>
    <x v="429"/>
    <x v="431"/>
    <x v="205"/>
    <x v="0"/>
    <x v="0"/>
    <x v="0"/>
    <x v="0"/>
    <m/>
    <x v="0"/>
    <x v="5"/>
    <s v="M to M revenue comparison_"/>
    <x v="1011"/>
    <x v="5"/>
    <x v="0"/>
    <x v="4"/>
    <x v="7"/>
    <x v="0"/>
    <x v="0"/>
    <s v=""/>
    <s v=""/>
    <x v="41"/>
    <x v="0"/>
    <x v="0"/>
    <n v="0"/>
    <x v="0"/>
    <x v="0"/>
    <x v="0"/>
    <s v=""/>
    <s v=""/>
    <n v="1058"/>
    <s v="-105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8"/>
    <x v="48"/>
    <x v="962"/>
    <x v="429"/>
    <x v="431"/>
    <x v="205"/>
    <x v="0"/>
    <x v="0"/>
    <x v="0"/>
    <x v="0"/>
    <m/>
    <x v="0"/>
    <x v="5"/>
    <s v="M to M revenue comparison_"/>
    <x v="1011"/>
    <x v="5"/>
    <x v="0"/>
    <x v="4"/>
    <x v="7"/>
    <x v="0"/>
    <x v="0"/>
    <s v=""/>
    <s v=""/>
    <x v="41"/>
    <x v="0"/>
    <x v="0"/>
    <n v="0"/>
    <x v="0"/>
    <x v="0"/>
    <x v="0"/>
    <s v=""/>
    <s v=""/>
    <n v="1059"/>
    <s v="-105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49"/>
    <x v="49"/>
    <x v="963"/>
    <x v="429"/>
    <x v="431"/>
    <x v="205"/>
    <x v="0"/>
    <x v="0"/>
    <x v="0"/>
    <x v="0"/>
    <m/>
    <x v="0"/>
    <x v="5"/>
    <s v="M to M revenue comparison_"/>
    <x v="1011"/>
    <x v="5"/>
    <x v="0"/>
    <x v="4"/>
    <x v="7"/>
    <x v="0"/>
    <x v="0"/>
    <s v=""/>
    <s v=""/>
    <x v="41"/>
    <x v="0"/>
    <x v="0"/>
    <n v="0"/>
    <x v="0"/>
    <x v="0"/>
    <x v="0"/>
    <s v=""/>
    <s v=""/>
    <n v="1060"/>
    <s v="-106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0"/>
    <x v="50"/>
    <x v="964"/>
    <x v="429"/>
    <x v="431"/>
    <x v="205"/>
    <x v="0"/>
    <x v="0"/>
    <x v="0"/>
    <x v="0"/>
    <m/>
    <x v="0"/>
    <x v="5"/>
    <s v="M to M revenue comparison_"/>
    <x v="1011"/>
    <x v="5"/>
    <x v="0"/>
    <x v="4"/>
    <x v="7"/>
    <x v="0"/>
    <x v="0"/>
    <s v=""/>
    <s v=""/>
    <x v="41"/>
    <x v="0"/>
    <x v="0"/>
    <n v="0"/>
    <x v="0"/>
    <x v="0"/>
    <x v="0"/>
    <s v=""/>
    <s v=""/>
    <n v="1061"/>
    <s v="-106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5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1"/>
    <x v="51"/>
    <x v="965"/>
    <x v="429"/>
    <x v="431"/>
    <x v="205"/>
    <x v="0"/>
    <x v="0"/>
    <x v="0"/>
    <x v="0"/>
    <m/>
    <x v="0"/>
    <x v="5"/>
    <s v="M to M revenue comparison_"/>
    <x v="1011"/>
    <x v="5"/>
    <x v="0"/>
    <x v="4"/>
    <x v="7"/>
    <x v="0"/>
    <x v="0"/>
    <s v=""/>
    <s v=""/>
    <x v="41"/>
    <x v="0"/>
    <x v="0"/>
    <n v="0"/>
    <x v="0"/>
    <x v="0"/>
    <x v="0"/>
    <s v=""/>
    <s v=""/>
    <n v="1062"/>
    <s v="-106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2"/>
    <x v="52"/>
    <x v="966"/>
    <x v="429"/>
    <x v="431"/>
    <x v="205"/>
    <x v="0"/>
    <x v="0"/>
    <x v="0"/>
    <x v="0"/>
    <m/>
    <x v="0"/>
    <x v="5"/>
    <s v="M to M revenue comparison_"/>
    <x v="1011"/>
    <x v="5"/>
    <x v="0"/>
    <x v="4"/>
    <x v="7"/>
    <x v="0"/>
    <x v="0"/>
    <s v=""/>
    <s v=""/>
    <x v="41"/>
    <x v="0"/>
    <x v="0"/>
    <n v="0"/>
    <x v="0"/>
    <x v="0"/>
    <x v="0"/>
    <s v=""/>
    <s v=""/>
    <n v="1063"/>
    <s v="-106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3"/>
    <x v="53"/>
    <x v="967"/>
    <x v="429"/>
    <x v="431"/>
    <x v="205"/>
    <x v="0"/>
    <x v="0"/>
    <x v="0"/>
    <x v="0"/>
    <m/>
    <x v="0"/>
    <x v="5"/>
    <s v="M to M revenue comparison_"/>
    <x v="1011"/>
    <x v="5"/>
    <x v="0"/>
    <x v="4"/>
    <x v="7"/>
    <x v="0"/>
    <x v="0"/>
    <s v=""/>
    <s v=""/>
    <x v="41"/>
    <x v="0"/>
    <x v="0"/>
    <n v="0"/>
    <x v="0"/>
    <x v="0"/>
    <x v="0"/>
    <s v=""/>
    <s v=""/>
    <n v="1064"/>
    <s v="-106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4"/>
    <x v="54"/>
    <x v="968"/>
    <x v="429"/>
    <x v="431"/>
    <x v="205"/>
    <x v="0"/>
    <x v="0"/>
    <x v="0"/>
    <x v="0"/>
    <m/>
    <x v="0"/>
    <x v="5"/>
    <s v="M to M revenue comparison_"/>
    <x v="1011"/>
    <x v="5"/>
    <x v="0"/>
    <x v="4"/>
    <x v="7"/>
    <x v="0"/>
    <x v="0"/>
    <s v=""/>
    <s v=""/>
    <x v="41"/>
    <x v="0"/>
    <x v="0"/>
    <n v="0"/>
    <x v="0"/>
    <x v="0"/>
    <x v="0"/>
    <s v=""/>
    <s v=""/>
    <n v="1065"/>
    <s v="-106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5"/>
    <x v="55"/>
    <x v="969"/>
    <x v="429"/>
    <x v="431"/>
    <x v="205"/>
    <x v="0"/>
    <x v="0"/>
    <x v="0"/>
    <x v="0"/>
    <m/>
    <x v="0"/>
    <x v="5"/>
    <s v="M to M revenue comparison_"/>
    <x v="1011"/>
    <x v="5"/>
    <x v="0"/>
    <x v="4"/>
    <x v="7"/>
    <x v="0"/>
    <x v="0"/>
    <s v=""/>
    <s v=""/>
    <x v="41"/>
    <x v="0"/>
    <x v="0"/>
    <n v="0"/>
    <x v="0"/>
    <x v="0"/>
    <x v="0"/>
    <s v=""/>
    <s v=""/>
    <n v="1066"/>
    <s v="-106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6"/>
    <x v="56"/>
    <x v="970"/>
    <x v="429"/>
    <x v="431"/>
    <x v="205"/>
    <x v="0"/>
    <x v="0"/>
    <x v="0"/>
    <x v="0"/>
    <m/>
    <x v="0"/>
    <x v="5"/>
    <s v="M to M revenue comparison_"/>
    <x v="1011"/>
    <x v="5"/>
    <x v="0"/>
    <x v="4"/>
    <x v="7"/>
    <x v="0"/>
    <x v="0"/>
    <s v=""/>
    <s v=""/>
    <x v="41"/>
    <x v="0"/>
    <x v="0"/>
    <n v="0"/>
    <x v="0"/>
    <x v="0"/>
    <x v="0"/>
    <s v=""/>
    <s v=""/>
    <n v="1067"/>
    <s v="-106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7"/>
    <x v="57"/>
    <x v="971"/>
    <x v="429"/>
    <x v="431"/>
    <x v="205"/>
    <x v="0"/>
    <x v="0"/>
    <x v="0"/>
    <x v="0"/>
    <m/>
    <x v="0"/>
    <x v="5"/>
    <s v="M to M revenue comparison_"/>
    <x v="1011"/>
    <x v="5"/>
    <x v="0"/>
    <x v="4"/>
    <x v="7"/>
    <x v="0"/>
    <x v="0"/>
    <s v=""/>
    <s v=""/>
    <x v="41"/>
    <x v="0"/>
    <x v="0"/>
    <n v="0"/>
    <x v="0"/>
    <x v="0"/>
    <x v="0"/>
    <s v=""/>
    <s v=""/>
    <n v="1068"/>
    <s v="-106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8"/>
    <x v="58"/>
    <x v="972"/>
    <x v="429"/>
    <x v="431"/>
    <x v="205"/>
    <x v="0"/>
    <x v="0"/>
    <x v="0"/>
    <x v="0"/>
    <m/>
    <x v="0"/>
    <x v="5"/>
    <s v="M to M revenue comparison_"/>
    <x v="1011"/>
    <x v="5"/>
    <x v="0"/>
    <x v="4"/>
    <x v="7"/>
    <x v="0"/>
    <x v="0"/>
    <s v=""/>
    <s v=""/>
    <x v="41"/>
    <x v="0"/>
    <x v="0"/>
    <n v="0"/>
    <x v="0"/>
    <x v="0"/>
    <x v="0"/>
    <s v=""/>
    <s v=""/>
    <n v="1069"/>
    <s v="-106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59"/>
    <x v="59"/>
    <x v="973"/>
    <x v="429"/>
    <x v="431"/>
    <x v="205"/>
    <x v="0"/>
    <x v="0"/>
    <x v="0"/>
    <x v="0"/>
    <m/>
    <x v="0"/>
    <x v="5"/>
    <s v="M to M revenue comparison_"/>
    <x v="1011"/>
    <x v="5"/>
    <x v="0"/>
    <x v="4"/>
    <x v="7"/>
    <x v="0"/>
    <x v="0"/>
    <s v=""/>
    <s v=""/>
    <x v="41"/>
    <x v="0"/>
    <x v="0"/>
    <n v="0"/>
    <x v="0"/>
    <x v="0"/>
    <x v="0"/>
    <s v=""/>
    <s v=""/>
    <n v="1070"/>
    <s v="-107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0"/>
    <x v="60"/>
    <x v="974"/>
    <x v="429"/>
    <x v="431"/>
    <x v="205"/>
    <x v="0"/>
    <x v="0"/>
    <x v="0"/>
    <x v="0"/>
    <m/>
    <x v="0"/>
    <x v="5"/>
    <s v="M to M revenue comparison_"/>
    <x v="1011"/>
    <x v="5"/>
    <x v="0"/>
    <x v="4"/>
    <x v="7"/>
    <x v="0"/>
    <x v="0"/>
    <s v=""/>
    <s v=""/>
    <x v="41"/>
    <x v="0"/>
    <x v="0"/>
    <n v="0"/>
    <x v="0"/>
    <x v="0"/>
    <x v="0"/>
    <s v=""/>
    <s v=""/>
    <n v="1071"/>
    <s v="-107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6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1"/>
    <x v="61"/>
    <x v="975"/>
    <x v="429"/>
    <x v="431"/>
    <x v="205"/>
    <x v="0"/>
    <x v="0"/>
    <x v="0"/>
    <x v="0"/>
    <m/>
    <x v="0"/>
    <x v="5"/>
    <s v="M to M revenue comparison_"/>
    <x v="1011"/>
    <x v="5"/>
    <x v="0"/>
    <x v="4"/>
    <x v="7"/>
    <x v="0"/>
    <x v="0"/>
    <s v=""/>
    <s v=""/>
    <x v="41"/>
    <x v="0"/>
    <x v="0"/>
    <n v="0"/>
    <x v="0"/>
    <x v="0"/>
    <x v="0"/>
    <s v=""/>
    <s v=""/>
    <n v="1072"/>
    <s v="-107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0"/>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2"/>
    <x v="62"/>
    <x v="976"/>
    <x v="429"/>
    <x v="431"/>
    <x v="205"/>
    <x v="0"/>
    <x v="0"/>
    <x v="0"/>
    <x v="0"/>
    <m/>
    <x v="0"/>
    <x v="5"/>
    <s v="M to M revenue comparison_"/>
    <x v="1011"/>
    <x v="5"/>
    <x v="0"/>
    <x v="4"/>
    <x v="7"/>
    <x v="0"/>
    <x v="0"/>
    <s v=""/>
    <s v=""/>
    <x v="41"/>
    <x v="0"/>
    <x v="0"/>
    <n v="0"/>
    <x v="0"/>
    <x v="0"/>
    <x v="0"/>
    <s v=""/>
    <s v=""/>
    <n v="1073"/>
    <s v="-107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1"/>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3"/>
    <x v="63"/>
    <x v="977"/>
    <x v="429"/>
    <x v="431"/>
    <x v="205"/>
    <x v="0"/>
    <x v="0"/>
    <x v="0"/>
    <x v="0"/>
    <m/>
    <x v="0"/>
    <x v="5"/>
    <s v="M to M revenue comparison_"/>
    <x v="1011"/>
    <x v="5"/>
    <x v="0"/>
    <x v="4"/>
    <x v="7"/>
    <x v="0"/>
    <x v="0"/>
    <s v=""/>
    <s v=""/>
    <x v="41"/>
    <x v="0"/>
    <x v="0"/>
    <n v="0"/>
    <x v="0"/>
    <x v="0"/>
    <x v="0"/>
    <s v=""/>
    <s v=""/>
    <n v="1074"/>
    <s v="-107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2"/>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4"/>
    <x v="64"/>
    <x v="978"/>
    <x v="429"/>
    <x v="431"/>
    <x v="205"/>
    <x v="0"/>
    <x v="0"/>
    <x v="0"/>
    <x v="0"/>
    <m/>
    <x v="0"/>
    <x v="5"/>
    <s v="M to M revenue comparison_"/>
    <x v="1011"/>
    <x v="5"/>
    <x v="0"/>
    <x v="4"/>
    <x v="7"/>
    <x v="0"/>
    <x v="0"/>
    <s v=""/>
    <s v=""/>
    <x v="41"/>
    <x v="0"/>
    <x v="0"/>
    <n v="0"/>
    <x v="0"/>
    <x v="0"/>
    <x v="0"/>
    <s v=""/>
    <s v=""/>
    <n v="1075"/>
    <s v="-107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3"/>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5"/>
    <x v="65"/>
    <x v="979"/>
    <x v="429"/>
    <x v="431"/>
    <x v="205"/>
    <x v="0"/>
    <x v="0"/>
    <x v="0"/>
    <x v="0"/>
    <m/>
    <x v="0"/>
    <x v="5"/>
    <s v="M to M revenue comparison_"/>
    <x v="1011"/>
    <x v="5"/>
    <x v="0"/>
    <x v="4"/>
    <x v="7"/>
    <x v="0"/>
    <x v="0"/>
    <s v=""/>
    <s v=""/>
    <x v="41"/>
    <x v="0"/>
    <x v="0"/>
    <n v="0"/>
    <x v="0"/>
    <x v="0"/>
    <x v="0"/>
    <s v=""/>
    <s v=""/>
    <n v="1076"/>
    <s v="-107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4"/>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6"/>
    <x v="66"/>
    <x v="980"/>
    <x v="429"/>
    <x v="431"/>
    <x v="205"/>
    <x v="0"/>
    <x v="0"/>
    <x v="0"/>
    <x v="0"/>
    <m/>
    <x v="0"/>
    <x v="5"/>
    <s v="M to M revenue comparison_"/>
    <x v="1011"/>
    <x v="5"/>
    <x v="0"/>
    <x v="4"/>
    <x v="7"/>
    <x v="0"/>
    <x v="0"/>
    <s v=""/>
    <s v=""/>
    <x v="41"/>
    <x v="0"/>
    <x v="0"/>
    <n v="0"/>
    <x v="0"/>
    <x v="0"/>
    <x v="0"/>
    <s v=""/>
    <s v=""/>
    <n v="1077"/>
    <s v="-107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5"/>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7"/>
    <x v="67"/>
    <x v="981"/>
    <x v="429"/>
    <x v="431"/>
    <x v="205"/>
    <x v="0"/>
    <x v="0"/>
    <x v="0"/>
    <x v="0"/>
    <m/>
    <x v="0"/>
    <x v="5"/>
    <s v="M to M revenue comparison_"/>
    <x v="1011"/>
    <x v="5"/>
    <x v="0"/>
    <x v="4"/>
    <x v="7"/>
    <x v="0"/>
    <x v="0"/>
    <s v=""/>
    <s v=""/>
    <x v="41"/>
    <x v="0"/>
    <x v="0"/>
    <n v="0"/>
    <x v="0"/>
    <x v="0"/>
    <x v="0"/>
    <s v=""/>
    <s v=""/>
    <n v="1078"/>
    <s v="-107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6"/>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8"/>
    <x v="68"/>
    <x v="982"/>
    <x v="429"/>
    <x v="431"/>
    <x v="205"/>
    <x v="0"/>
    <x v="0"/>
    <x v="0"/>
    <x v="0"/>
    <m/>
    <x v="0"/>
    <x v="5"/>
    <s v="M to M revenue comparison_"/>
    <x v="1011"/>
    <x v="5"/>
    <x v="0"/>
    <x v="4"/>
    <x v="7"/>
    <x v="0"/>
    <x v="0"/>
    <s v=""/>
    <s v=""/>
    <x v="41"/>
    <x v="0"/>
    <x v="0"/>
    <n v="0"/>
    <x v="0"/>
    <x v="0"/>
    <x v="0"/>
    <s v=""/>
    <s v=""/>
    <n v="1079"/>
    <s v="-107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7"/>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69"/>
    <x v="69"/>
    <x v="983"/>
    <x v="429"/>
    <x v="431"/>
    <x v="205"/>
    <x v="0"/>
    <x v="0"/>
    <x v="0"/>
    <x v="0"/>
    <m/>
    <x v="0"/>
    <x v="5"/>
    <s v="M to M revenue comparison_"/>
    <x v="1011"/>
    <x v="5"/>
    <x v="0"/>
    <x v="4"/>
    <x v="7"/>
    <x v="0"/>
    <x v="0"/>
    <s v=""/>
    <s v=""/>
    <x v="41"/>
    <x v="0"/>
    <x v="0"/>
    <n v="0"/>
    <x v="0"/>
    <x v="0"/>
    <x v="0"/>
    <s v=""/>
    <s v=""/>
    <n v="1080"/>
    <s v="-108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8"/>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70"/>
    <x v="70"/>
    <x v="984"/>
    <x v="429"/>
    <x v="431"/>
    <x v="205"/>
    <x v="0"/>
    <x v="0"/>
    <x v="0"/>
    <x v="0"/>
    <m/>
    <x v="0"/>
    <x v="5"/>
    <s v="M to M revenue comparison_"/>
    <x v="1011"/>
    <x v="5"/>
    <x v="0"/>
    <x v="4"/>
    <x v="7"/>
    <x v="0"/>
    <x v="0"/>
    <s v=""/>
    <s v=""/>
    <x v="41"/>
    <x v="0"/>
    <x v="0"/>
    <n v="0"/>
    <x v="0"/>
    <x v="0"/>
    <x v="0"/>
    <s v=""/>
    <s v=""/>
    <n v="1081"/>
    <s v="-108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25"/>
    <x v="79"/>
    <x v="382"/>
    <x v="18"/>
    <e v="#N/A"/>
    <s v=""/>
    <x v="431"/>
    <x v="1"/>
    <x v="0"/>
    <x v="229"/>
    <x v="5"/>
    <s v="IEC_STD_V10 &gt;&gt; Common &gt;&gt; AutoMetaData"/>
    <x v="5"/>
    <x v="3"/>
    <s v=""/>
    <s v="當月當日營收與指定月營收歷史資料"/>
    <n v="1013"/>
    <n v="1005"/>
    <n v="0"/>
    <s v=""/>
    <n v="0"/>
    <n v="0"/>
    <n v="2"/>
    <x v="223"/>
    <s v="M to M revenue comparison"/>
    <x v="96"/>
    <s v="IEC_STD_V10 &gt;&gt; Data Standard &gt;&gt; BPM &gt;&gt; M to M revenue comparison"/>
    <x v="0"/>
    <s v=":"/>
    <x v="71"/>
    <x v="71"/>
    <x v="985"/>
    <x v="429"/>
    <x v="431"/>
    <x v="205"/>
    <x v="0"/>
    <x v="0"/>
    <x v="0"/>
    <x v="0"/>
    <m/>
    <x v="0"/>
    <x v="5"/>
    <s v="M to M revenue comparison_"/>
    <x v="1011"/>
    <x v="5"/>
    <x v="0"/>
    <x v="4"/>
    <x v="7"/>
    <x v="0"/>
    <x v="0"/>
    <s v=""/>
    <s v=""/>
    <x v="41"/>
    <x v="0"/>
    <x v="0"/>
    <n v="0"/>
    <x v="0"/>
    <x v="0"/>
    <x v="0"/>
    <s v=""/>
    <s v=""/>
    <n v="1082"/>
    <s v="-1082"/>
    <x v="0"/>
    <x v="0"/>
    <x v="0"/>
    <x v="431"/>
    <x v="5"/>
    <n v="0"/>
    <s v=""/>
    <s v=""/>
    <x v="0"/>
    <x v="60"/>
    <m/>
    <s v="^()$"/>
    <n v="9"/>
    <x v="0"/>
    <x v="7"/>
    <x v="0"/>
    <x v="0"/>
    <x v="1"/>
    <x v="1"/>
    <b v="0"/>
    <x v="0"/>
    <x v="1"/>
    <n v="0"/>
    <x v="0"/>
    <b v="0"/>
    <b v="0"/>
    <b v="0"/>
    <b v="0"/>
    <b v="0"/>
    <b v="0"/>
    <b v="1"/>
    <b v="0"/>
    <b v="0"/>
    <b v="0"/>
    <b v="0"/>
    <x v="0"/>
    <x v="7"/>
    <n v="1"/>
    <x v="53"/>
    <x v="1"/>
  </r>
  <r>
    <m/>
    <s v="PRO"/>
    <x v="19"/>
    <x v="430"/>
    <x v="432"/>
    <x v="1"/>
    <x v="425"/>
    <s v="SAP:  前段: B2B"/>
    <x v="0"/>
    <m/>
    <m/>
    <s v="General"/>
    <x v="0"/>
    <m/>
    <x v="0"/>
    <s v="SCM"/>
    <x v="14"/>
    <x v="7"/>
    <x v="0"/>
    <x v="0"/>
    <s v="INT_SUPPLIER_FORECAST_PLAN"/>
    <m/>
    <m/>
    <m/>
    <m/>
    <m/>
    <m/>
    <m/>
    <m/>
    <m/>
    <m/>
    <m/>
    <m/>
    <m/>
    <m/>
    <m/>
    <m/>
    <m/>
    <m/>
    <m/>
    <s v="資料清單"/>
    <x v="26"/>
    <x v="0"/>
    <x v="383"/>
    <x v="19"/>
    <s v="IEC_STD_V10 &gt;&gt; Data Standard &gt;&gt; PRO"/>
    <s v="Supplier Forecast plan"/>
    <x v="432"/>
    <x v="1"/>
    <x v="0"/>
    <x v="425"/>
    <x v="14"/>
    <s v="IEC_STD_V10 &gt;&gt; Common &gt;&gt; AutoMetaDataSupplier Forecast plan"/>
    <x v="0"/>
    <x v="0"/>
    <s v="供應商預測計劃Concept"/>
    <s v="供應商預測計劃"/>
    <n v="1085"/>
    <n v="0"/>
    <n v="0"/>
    <s v=""/>
    <n v="0"/>
    <n v="0"/>
    <n v="0"/>
    <x v="0"/>
    <s v=""/>
    <x v="0"/>
    <s v=""/>
    <x v="0"/>
    <s v="PRO:"/>
    <x v="0"/>
    <x v="0"/>
    <x v="986"/>
    <x v="430"/>
    <x v="432"/>
    <x v="436"/>
    <x v="0"/>
    <x v="0"/>
    <x v="0"/>
    <x v="0"/>
    <m/>
    <x v="0"/>
    <x v="0"/>
    <s v="Supplier Forecast plan"/>
    <x v="1012"/>
    <x v="0"/>
    <x v="0"/>
    <x v="7"/>
    <x v="8"/>
    <x v="0"/>
    <x v="0"/>
    <s v="INT_SUPPLIER_FORECAST_PLAN"/>
    <s v=""/>
    <x v="126"/>
    <x v="0"/>
    <x v="0"/>
    <n v="0"/>
    <x v="0"/>
    <x v="0"/>
    <x v="0"/>
    <s v=""/>
    <s v=""/>
    <n v="1083"/>
    <s v="-1083"/>
    <x v="0"/>
    <x v="0"/>
    <x v="0"/>
    <x v="432"/>
    <x v="14"/>
    <s v="給供應商, 預測計劃: 包括開PO未收, 需求(供應商預測計劃) "/>
    <s v=""/>
    <s v=""/>
    <x v="0"/>
    <x v="382"/>
    <m/>
    <s v="^()$"/>
    <n v="9"/>
    <x v="0"/>
    <x v="8"/>
    <x v="0"/>
    <x v="0"/>
    <x v="0"/>
    <x v="1"/>
    <b v="0"/>
    <x v="0"/>
    <x v="0"/>
    <n v="0"/>
    <x v="0"/>
    <b v="0"/>
    <b v="0"/>
    <b v="0"/>
    <b v="0"/>
    <b v="0"/>
    <b v="0"/>
    <b v="0"/>
    <b v="0"/>
    <b v="0"/>
    <b v="0"/>
    <b v="0"/>
    <x v="1"/>
    <x v="1"/>
    <n v="0"/>
    <x v="17"/>
    <x v="0"/>
  </r>
  <r>
    <m/>
    <s v="PRO"/>
    <x v="19"/>
    <x v="431"/>
    <x v="433"/>
    <x v="1"/>
    <x v="426"/>
    <s v="供應商預測計劃 週別"/>
    <x v="1"/>
    <m/>
    <m/>
    <s v="General"/>
    <x v="9"/>
    <m/>
    <x v="0"/>
    <s v="SCM"/>
    <x v="14"/>
    <x v="7"/>
    <x v="0"/>
    <x v="0"/>
    <s v="INT_SUPPLIER_FORECAST_PLAN"/>
    <s v="FORECAST_PLAN_ID"/>
    <m/>
    <m/>
    <m/>
    <m/>
    <m/>
    <m/>
    <m/>
    <m/>
    <m/>
    <m/>
    <m/>
    <m/>
    <m/>
    <m/>
    <m/>
    <m/>
    <m/>
    <m/>
    <s v="資料清單"/>
    <x v="26"/>
    <x v="1"/>
    <x v="384"/>
    <x v="19"/>
    <s v="IEC_STD_V10 &gt;&gt; Data Standard &gt;&gt; PRO"/>
    <s v="Forecast plan ID"/>
    <x v="433"/>
    <x v="1"/>
    <x v="0"/>
    <x v="426"/>
    <x v="14"/>
    <s v="IEC_STD_V10 &gt;&gt; Common &gt;&gt; AutoMetaDataForecast plan ID"/>
    <x v="1"/>
    <x v="0"/>
    <s v="供應商預測計劃 週別Property"/>
    <s v="供應商預測計劃"/>
    <n v="1086"/>
    <n v="1085"/>
    <n v="0"/>
    <s v="Forecast plan ID"/>
    <n v="1"/>
    <n v="0"/>
    <n v="0"/>
    <x v="0"/>
    <s v="Supplier Forecast plan"/>
    <x v="97"/>
    <s v="IEC_STD_V10 &gt;&gt; Data Standard &gt;&gt; PRO &gt;&gt; Supplier Forecast plan"/>
    <x v="0"/>
    <s v="PRO:"/>
    <x v="1"/>
    <x v="1"/>
    <x v="987"/>
    <x v="431"/>
    <x v="433"/>
    <x v="437"/>
    <x v="0"/>
    <x v="0"/>
    <x v="0"/>
    <x v="8"/>
    <m/>
    <x v="0"/>
    <x v="1"/>
    <s v="Supplier Forecast plan_Forecast plan ID"/>
    <x v="1013"/>
    <x v="1"/>
    <x v="0"/>
    <x v="7"/>
    <x v="8"/>
    <x v="0"/>
    <x v="0"/>
    <s v="INT_SUPPLIER_FORECAST_PLAN"/>
    <s v="FORECAST_PLAN_ID"/>
    <x v="126"/>
    <x v="349"/>
    <x v="0"/>
    <n v="0"/>
    <x v="0"/>
    <x v="0"/>
    <x v="0"/>
    <s v=""/>
    <s v=""/>
    <n v="1084"/>
    <s v="-1084"/>
    <x v="0"/>
    <x v="0"/>
    <x v="0"/>
    <x v="433"/>
    <x v="14"/>
    <s v="供應商預測計劃 週別"/>
    <s v=""/>
    <s v=""/>
    <x v="0"/>
    <x v="383"/>
    <m/>
    <s v="^()$"/>
    <n v="9"/>
    <x v="0"/>
    <x v="8"/>
    <x v="0"/>
    <x v="0"/>
    <x v="0"/>
    <x v="1"/>
    <b v="0"/>
    <x v="0"/>
    <x v="1"/>
    <n v="0"/>
    <x v="0"/>
    <b v="0"/>
    <b v="0"/>
    <b v="0"/>
    <b v="0"/>
    <b v="0"/>
    <b v="0"/>
    <b v="0"/>
    <b v="0"/>
    <b v="0"/>
    <b v="0"/>
    <b v="0"/>
    <x v="1"/>
    <x v="1"/>
    <n v="0"/>
    <x v="11"/>
    <x v="0"/>
  </r>
  <r>
    <m/>
    <s v="PRO"/>
    <x v="19"/>
    <x v="432"/>
    <x v="434"/>
    <x v="1"/>
    <x v="427"/>
    <s v="廠區代碼"/>
    <x v="2"/>
    <m/>
    <m/>
    <s v="General"/>
    <x v="2"/>
    <s v="CP70; CP71; CP72; CZ01; TP05; UM01; UP05; .."/>
    <x v="0"/>
    <s v="SCM"/>
    <x v="14"/>
    <x v="7"/>
    <x v="0"/>
    <x v="0"/>
    <s v="INT_SUPPLIER_FORECAST_PLAN"/>
    <s v="PLANT_CODE"/>
    <m/>
    <m/>
    <m/>
    <m/>
    <m/>
    <m/>
    <m/>
    <m/>
    <m/>
    <m/>
    <m/>
    <m/>
    <m/>
    <m/>
    <m/>
    <m/>
    <m/>
    <m/>
    <s v="資料清單"/>
    <x v="26"/>
    <x v="2"/>
    <x v="385"/>
    <x v="19"/>
    <s v="IEC_STD_V10 &gt;&gt; Data Standard &gt;&gt; PRO"/>
    <s v="Plant Code"/>
    <x v="434"/>
    <x v="1"/>
    <x v="0"/>
    <x v="427"/>
    <x v="14"/>
    <s v="IEC_STD_V10 &gt;&gt; Common &gt;&gt; AutoMetaDataPlant Code"/>
    <x v="2"/>
    <x v="0"/>
    <s v="廠區代碼Relationship"/>
    <s v="供應商預測計劃"/>
    <n v="1087"/>
    <n v="1085"/>
    <n v="0"/>
    <s v=""/>
    <n v="0"/>
    <n v="0"/>
    <n v="1642"/>
    <x v="224"/>
    <s v="Supplier Forecast plan"/>
    <x v="97"/>
    <s v="IEC_STD_V10 &gt;&gt; Data Standard &gt;&gt; PRO &gt;&gt; Supplier Forecast plan"/>
    <x v="0"/>
    <s v="PRO:"/>
    <x v="2"/>
    <x v="2"/>
    <x v="988"/>
    <x v="432"/>
    <x v="434"/>
    <x v="438"/>
    <x v="60"/>
    <x v="0"/>
    <x v="0"/>
    <x v="2"/>
    <m/>
    <x v="0"/>
    <x v="2"/>
    <s v="Supplier Forecast plan_Plant Code"/>
    <x v="1014"/>
    <x v="2"/>
    <x v="0"/>
    <x v="7"/>
    <x v="8"/>
    <x v="0"/>
    <x v="0"/>
    <s v="INT_SUPPLIER_FORECAST_PLAN"/>
    <s v="PLANT_CODE"/>
    <x v="126"/>
    <x v="350"/>
    <x v="0"/>
    <n v="0"/>
    <x v="0"/>
    <x v="0"/>
    <x v="0"/>
    <s v=""/>
    <s v=""/>
    <n v="1085"/>
    <s v="-1085"/>
    <x v="0"/>
    <x v="0"/>
    <x v="0"/>
    <x v="434"/>
    <x v="14"/>
    <s v="廠區代碼"/>
    <s v=""/>
    <s v=""/>
    <x v="0"/>
    <x v="384"/>
    <m/>
    <s v="^()$"/>
    <n v="9"/>
    <x v="0"/>
    <x v="8"/>
    <x v="0"/>
    <x v="0"/>
    <x v="0"/>
    <x v="1"/>
    <b v="0"/>
    <x v="0"/>
    <x v="1"/>
    <n v="0"/>
    <x v="0"/>
    <b v="0"/>
    <b v="0"/>
    <b v="0"/>
    <b v="0"/>
    <b v="1"/>
    <b v="0"/>
    <b v="0"/>
    <b v="0"/>
    <b v="0"/>
    <b v="0"/>
    <b v="0"/>
    <x v="0"/>
    <x v="2"/>
    <n v="0"/>
    <x v="19"/>
    <x v="0"/>
  </r>
  <r>
    <m/>
    <s v="PRO"/>
    <x v="19"/>
    <x v="180"/>
    <x v="180"/>
    <x v="81"/>
    <x v="185"/>
    <s v="事業單位,  4個混用型的plant(CP72, TP05, UM03, CPC2), 用需求預測 allocation, 或consumption ratio 指定 BU_x000a_- CP72 ,  TP05 有PCBA,  比較複雜,  才會有common parts 拆分的問題.   UM03 , CPC2 是 L10 廠, 材料是專用, 客制料,  應該不需要拆分."/>
    <x v="2"/>
    <m/>
    <m/>
    <s v="General"/>
    <x v="2"/>
    <s v="BU1; BU2.."/>
    <x v="0"/>
    <s v="SCM"/>
    <x v="14"/>
    <x v="7"/>
    <x v="0"/>
    <x v="0"/>
    <s v="INT_SUPPLIER_FORECAST_PLAN"/>
    <s v="BU_CODE"/>
    <m/>
    <m/>
    <m/>
    <m/>
    <m/>
    <m/>
    <m/>
    <m/>
    <m/>
    <m/>
    <m/>
    <m/>
    <m/>
    <m/>
    <m/>
    <m/>
    <m/>
    <m/>
    <s v="資料清單"/>
    <x v="26"/>
    <x v="3"/>
    <x v="386"/>
    <x v="19"/>
    <s v="IEC_STD_V10 &gt;&gt; Data Standard &gt;&gt; PRO"/>
    <s v="BU Code"/>
    <x v="180"/>
    <x v="81"/>
    <x v="0"/>
    <x v="185"/>
    <x v="14"/>
    <s v="IEC_STD_V10 &gt;&gt; Common &gt;&gt; AutoMetaDataBU Code"/>
    <x v="2"/>
    <x v="0"/>
    <s v="事業處代碼Relationship"/>
    <s v="供應商預測計劃"/>
    <n v="343"/>
    <n v="1085"/>
    <n v="0"/>
    <s v=""/>
    <n v="0"/>
    <n v="0"/>
    <n v="515"/>
    <x v="81"/>
    <s v="Supplier Forecast plan"/>
    <x v="97"/>
    <s v="IEC_STD_V10 &gt;&gt; Data Standard &gt;&gt; PRO &gt;&gt; Supplier Forecast plan"/>
    <x v="0"/>
    <s v="PRO:"/>
    <x v="3"/>
    <x v="3"/>
    <x v="989"/>
    <x v="180"/>
    <x v="180"/>
    <x v="439"/>
    <x v="61"/>
    <x v="0"/>
    <x v="0"/>
    <x v="2"/>
    <m/>
    <x v="0"/>
    <x v="2"/>
    <s v="Supplier Forecast plan_BU Code"/>
    <x v="1015"/>
    <x v="2"/>
    <x v="0"/>
    <x v="7"/>
    <x v="8"/>
    <x v="0"/>
    <x v="0"/>
    <s v="INT_SUPPLIER_FORECAST_PLAN"/>
    <s v="BU_CODE"/>
    <x v="126"/>
    <x v="145"/>
    <x v="0"/>
    <n v="0"/>
    <x v="0"/>
    <x v="0"/>
    <x v="0"/>
    <s v=""/>
    <s v=""/>
    <n v="1086"/>
    <s v="-1086"/>
    <x v="0"/>
    <x v="0"/>
    <x v="0"/>
    <x v="180"/>
    <x v="14"/>
    <s v="事業處代碼"/>
    <s v=""/>
    <s v=""/>
    <x v="0"/>
    <x v="385"/>
    <m/>
    <s v="^()$"/>
    <n v="9"/>
    <x v="0"/>
    <x v="8"/>
    <x v="0"/>
    <x v="0"/>
    <x v="1"/>
    <x v="1"/>
    <b v="0"/>
    <x v="0"/>
    <x v="1"/>
    <n v="0"/>
    <x v="0"/>
    <b v="0"/>
    <b v="0"/>
    <b v="0"/>
    <b v="0"/>
    <b v="1"/>
    <b v="0"/>
    <b v="0"/>
    <b v="0"/>
    <b v="0"/>
    <b v="0"/>
    <b v="0"/>
    <x v="0"/>
    <x v="2"/>
    <n v="0"/>
    <x v="1"/>
    <x v="0"/>
  </r>
  <r>
    <m/>
    <s v="PRO"/>
    <x v="19"/>
    <x v="375"/>
    <x v="378"/>
    <x v="213"/>
    <x v="370"/>
    <s v="料號"/>
    <x v="2"/>
    <m/>
    <m/>
    <s v="General"/>
    <x v="2"/>
    <s v="TBD"/>
    <x v="0"/>
    <s v="SCM"/>
    <x v="14"/>
    <x v="7"/>
    <x v="0"/>
    <x v="0"/>
    <s v="INT_SUPPLIER_FORECAST_PLAN"/>
    <s v="IEC_PART_NUMBER"/>
    <m/>
    <m/>
    <m/>
    <m/>
    <m/>
    <m/>
    <m/>
    <m/>
    <m/>
    <m/>
    <m/>
    <m/>
    <m/>
    <m/>
    <m/>
    <m/>
    <m/>
    <m/>
    <s v="資料清單"/>
    <x v="26"/>
    <x v="4"/>
    <x v="387"/>
    <x v="19"/>
    <s v="IEC_STD_V10 &gt;&gt; Data Standard &gt;&gt; PRO"/>
    <s v="IEC Part Number"/>
    <x v="378"/>
    <x v="213"/>
    <x v="0"/>
    <x v="370"/>
    <x v="14"/>
    <s v="IEC_STD_V10 &gt;&gt; Common &gt;&gt; AutoMetaDataIEC Part Number"/>
    <x v="2"/>
    <x v="0"/>
    <s v="料號Relationship"/>
    <s v="供應商預測計劃"/>
    <n v="897"/>
    <n v="1085"/>
    <n v="0"/>
    <s v=""/>
    <n v="0"/>
    <n v="0"/>
    <n v="957"/>
    <x v="202"/>
    <s v="Supplier Forecast plan"/>
    <x v="97"/>
    <s v="IEC_STD_V10 &gt;&gt; Data Standard &gt;&gt; PRO &gt;&gt; Supplier Forecast plan"/>
    <x v="0"/>
    <s v="PRO:"/>
    <x v="4"/>
    <x v="4"/>
    <x v="990"/>
    <x v="375"/>
    <x v="378"/>
    <x v="363"/>
    <x v="62"/>
    <x v="0"/>
    <x v="0"/>
    <x v="2"/>
    <m/>
    <x v="0"/>
    <x v="2"/>
    <s v="Supplier Forecast plan_IEC Part Number"/>
    <x v="1016"/>
    <x v="2"/>
    <x v="0"/>
    <x v="7"/>
    <x v="8"/>
    <x v="0"/>
    <x v="0"/>
    <s v="INT_SUPPLIER_FORECAST_PLAN"/>
    <s v="IEC_PART_NUMBER"/>
    <x v="126"/>
    <x v="307"/>
    <x v="0"/>
    <n v="0"/>
    <x v="0"/>
    <x v="0"/>
    <x v="0"/>
    <s v=""/>
    <s v=""/>
    <n v="1087"/>
    <s v="-1087"/>
    <x v="0"/>
    <x v="0"/>
    <x v="0"/>
    <x v="378"/>
    <x v="14"/>
    <s v="料號"/>
    <s v=""/>
    <s v=""/>
    <x v="0"/>
    <x v="386"/>
    <m/>
    <s v="^()$"/>
    <n v="9"/>
    <x v="0"/>
    <x v="8"/>
    <x v="0"/>
    <x v="0"/>
    <x v="1"/>
    <x v="1"/>
    <b v="0"/>
    <x v="0"/>
    <x v="1"/>
    <n v="0"/>
    <x v="0"/>
    <b v="0"/>
    <b v="0"/>
    <b v="0"/>
    <b v="0"/>
    <b v="1"/>
    <b v="0"/>
    <b v="0"/>
    <b v="0"/>
    <b v="1"/>
    <b v="0"/>
    <b v="0"/>
    <x v="0"/>
    <x v="6"/>
    <n v="1"/>
    <x v="18"/>
    <x v="0"/>
  </r>
  <r>
    <m/>
    <s v="PRO"/>
    <x v="19"/>
    <x v="398"/>
    <x v="403"/>
    <x v="1"/>
    <x v="394"/>
    <s v="PDM中IEC PN之Class Code值"/>
    <x v="2"/>
    <m/>
    <m/>
    <s v="General"/>
    <x v="2"/>
    <s v="6Y17B1510401, Class code: 6017 &amp; WCxxxxxxxx, Class cod: WC"/>
    <x v="0"/>
    <s v="SCM"/>
    <x v="14"/>
    <x v="7"/>
    <x v="0"/>
    <x v="0"/>
    <s v="INT_SUPPLIER_FORECAST_PLAN"/>
    <s v="CLASS_CODE"/>
    <m/>
    <m/>
    <m/>
    <m/>
    <m/>
    <m/>
    <m/>
    <m/>
    <m/>
    <m/>
    <m/>
    <m/>
    <m/>
    <m/>
    <m/>
    <m/>
    <m/>
    <m/>
    <s v="資料清單"/>
    <x v="26"/>
    <x v="5"/>
    <x v="388"/>
    <x v="19"/>
    <s v="IEC_STD_V10 &gt;&gt; Data Standard &gt;&gt; PRO"/>
    <s v="Class Code"/>
    <x v="403"/>
    <x v="1"/>
    <x v="0"/>
    <x v="394"/>
    <x v="14"/>
    <s v="IEC_STD_V10 &gt;&gt; Common &gt;&gt; AutoMetaDataClass Code"/>
    <x v="2"/>
    <x v="0"/>
    <s v="Class codeRelationship"/>
    <s v="供應商預測計劃"/>
    <n v="960"/>
    <n v="1085"/>
    <n v="0"/>
    <s v=""/>
    <n v="0"/>
    <n v="0"/>
    <n v="960"/>
    <x v="225"/>
    <s v="Supplier Forecast plan"/>
    <x v="97"/>
    <s v="IEC_STD_V10 &gt;&gt; Data Standard &gt;&gt; PRO &gt;&gt; Supplier Forecast plan"/>
    <x v="0"/>
    <s v="PRO:"/>
    <x v="5"/>
    <x v="5"/>
    <x v="991"/>
    <x v="398"/>
    <x v="403"/>
    <x v="398"/>
    <x v="50"/>
    <x v="0"/>
    <x v="0"/>
    <x v="2"/>
    <m/>
    <x v="0"/>
    <x v="2"/>
    <s v="Supplier Forecast plan_Class Code"/>
    <x v="1017"/>
    <x v="2"/>
    <x v="0"/>
    <x v="7"/>
    <x v="8"/>
    <x v="0"/>
    <x v="0"/>
    <s v="INT_SUPPLIER_FORECAST_PLAN"/>
    <s v="CLASS_CODE"/>
    <x v="126"/>
    <x v="328"/>
    <x v="0"/>
    <n v="0"/>
    <x v="0"/>
    <x v="0"/>
    <x v="0"/>
    <s v=""/>
    <s v=""/>
    <n v="1088"/>
    <s v="-1088"/>
    <x v="0"/>
    <x v="0"/>
    <x v="0"/>
    <x v="403"/>
    <x v="14"/>
    <s v="料號分類"/>
    <s v=""/>
    <s v=""/>
    <x v="0"/>
    <x v="387"/>
    <m/>
    <s v="^()$"/>
    <n v="9"/>
    <x v="0"/>
    <x v="8"/>
    <x v="0"/>
    <x v="0"/>
    <x v="1"/>
    <x v="1"/>
    <b v="0"/>
    <x v="0"/>
    <x v="1"/>
    <n v="0"/>
    <x v="0"/>
    <b v="0"/>
    <b v="0"/>
    <b v="0"/>
    <b v="0"/>
    <b v="0"/>
    <b v="0"/>
    <b v="0"/>
    <b v="0"/>
    <b v="0"/>
    <b v="0"/>
    <b v="0"/>
    <x v="1"/>
    <x v="1"/>
    <n v="0"/>
    <x v="19"/>
    <x v="0"/>
  </r>
  <r>
    <m/>
    <s v="PRO"/>
    <x v="19"/>
    <x v="433"/>
    <x v="435"/>
    <x v="1"/>
    <x v="428"/>
    <s v="需要 3年 GR, 1年的FCST資料 "/>
    <x v="1"/>
    <m/>
    <m/>
    <s v="General"/>
    <x v="2"/>
    <m/>
    <x v="0"/>
    <s v="SCM"/>
    <x v="14"/>
    <x v="7"/>
    <x v="0"/>
    <x v="0"/>
    <s v="INT_SUPPLIER_FORECAST_PLAN"/>
    <s v="PLAN_PERIOD"/>
    <m/>
    <m/>
    <m/>
    <m/>
    <m/>
    <m/>
    <m/>
    <m/>
    <m/>
    <m/>
    <m/>
    <m/>
    <m/>
    <m/>
    <m/>
    <m/>
    <m/>
    <m/>
    <s v="資料清單"/>
    <x v="26"/>
    <x v="6"/>
    <x v="389"/>
    <x v="19"/>
    <s v="IEC_STD_V10 &gt;&gt; Data Standard &gt;&gt; PRO"/>
    <s v="Plan Period"/>
    <x v="435"/>
    <x v="1"/>
    <x v="0"/>
    <x v="428"/>
    <x v="14"/>
    <s v="IEC_STD_V10 &gt;&gt; Common &gt;&gt; AutoMetaDataPlan Period"/>
    <x v="1"/>
    <x v="0"/>
    <s v="計劃週期Property"/>
    <s v="供應商預測計劃"/>
    <n v="1091"/>
    <n v="1085"/>
    <n v="0"/>
    <s v="Plan Period"/>
    <n v="1"/>
    <n v="0"/>
    <n v="0"/>
    <x v="0"/>
    <s v="Supplier Forecast plan"/>
    <x v="97"/>
    <s v="IEC_STD_V10 &gt;&gt; Data Standard &gt;&gt; PRO &gt;&gt; Supplier Forecast plan"/>
    <x v="0"/>
    <s v="PRO:"/>
    <x v="6"/>
    <x v="6"/>
    <x v="992"/>
    <x v="433"/>
    <x v="435"/>
    <x v="440"/>
    <x v="0"/>
    <x v="0"/>
    <x v="0"/>
    <x v="2"/>
    <m/>
    <x v="0"/>
    <x v="1"/>
    <s v="Supplier Forecast plan_Plan Period"/>
    <x v="1018"/>
    <x v="1"/>
    <x v="0"/>
    <x v="7"/>
    <x v="8"/>
    <x v="0"/>
    <x v="0"/>
    <s v="INT_SUPPLIER_FORECAST_PLAN"/>
    <s v="PLAN_PERIOD"/>
    <x v="126"/>
    <x v="351"/>
    <x v="0"/>
    <n v="0"/>
    <x v="0"/>
    <x v="0"/>
    <x v="0"/>
    <s v=""/>
    <s v=""/>
    <n v="1089"/>
    <s v="-1089"/>
    <x v="0"/>
    <x v="0"/>
    <x v="0"/>
    <x v="435"/>
    <x v="14"/>
    <s v="計劃週期, 計劃排定時間"/>
    <s v=""/>
    <s v=""/>
    <x v="0"/>
    <x v="388"/>
    <m/>
    <s v="^()$"/>
    <n v="9"/>
    <x v="0"/>
    <x v="8"/>
    <x v="0"/>
    <x v="0"/>
    <x v="0"/>
    <x v="1"/>
    <b v="0"/>
    <x v="0"/>
    <x v="1"/>
    <n v="0"/>
    <x v="0"/>
    <b v="0"/>
    <b v="0"/>
    <b v="0"/>
    <b v="0"/>
    <b v="0"/>
    <b v="0"/>
    <b v="0"/>
    <b v="0"/>
    <b v="0"/>
    <b v="0"/>
    <b v="0"/>
    <x v="1"/>
    <x v="1"/>
    <n v="0"/>
    <x v="34"/>
    <x v="0"/>
  </r>
  <r>
    <m/>
    <s v="PRO"/>
    <x v="19"/>
    <x v="434"/>
    <x v="436"/>
    <x v="1"/>
    <x v="429"/>
    <s v="預測日期"/>
    <x v="1"/>
    <m/>
    <m/>
    <s v="General"/>
    <x v="3"/>
    <m/>
    <x v="0"/>
    <s v="SCM"/>
    <x v="14"/>
    <x v="7"/>
    <x v="0"/>
    <x v="0"/>
    <s v="INT_SUPPLIER_FORECAST_PLAN"/>
    <s v="SUPPLIER_FORECAST_DATE"/>
    <m/>
    <m/>
    <m/>
    <m/>
    <m/>
    <m/>
    <m/>
    <m/>
    <m/>
    <m/>
    <m/>
    <m/>
    <m/>
    <m/>
    <m/>
    <m/>
    <m/>
    <m/>
    <s v="資料清單"/>
    <x v="26"/>
    <x v="7"/>
    <x v="390"/>
    <x v="19"/>
    <s v="IEC_STD_V10 &gt;&gt; Data Standard &gt;&gt; PRO"/>
    <s v="Supplier Forecast date"/>
    <x v="436"/>
    <x v="1"/>
    <x v="0"/>
    <x v="429"/>
    <x v="14"/>
    <s v="IEC_STD_V10 &gt;&gt; Common &gt;&gt; AutoMetaDataSupplier Forecast date"/>
    <x v="1"/>
    <x v="0"/>
    <s v="供應商需求預測日期Property"/>
    <s v="供應商預測計劃"/>
    <n v="1092"/>
    <n v="1085"/>
    <n v="0"/>
    <s v="Supplier Forecast date"/>
    <n v="1"/>
    <n v="0"/>
    <n v="0"/>
    <x v="0"/>
    <s v="Supplier Forecast plan"/>
    <x v="97"/>
    <s v="IEC_STD_V10 &gt;&gt; Data Standard &gt;&gt; PRO &gt;&gt; Supplier Forecast plan"/>
    <x v="0"/>
    <s v="PRO:"/>
    <x v="7"/>
    <x v="7"/>
    <x v="993"/>
    <x v="434"/>
    <x v="436"/>
    <x v="441"/>
    <x v="0"/>
    <x v="0"/>
    <x v="0"/>
    <x v="3"/>
    <m/>
    <x v="0"/>
    <x v="1"/>
    <s v="Supplier Forecast plan_Supplier Forecast date"/>
    <x v="1019"/>
    <x v="1"/>
    <x v="0"/>
    <x v="7"/>
    <x v="8"/>
    <x v="0"/>
    <x v="0"/>
    <s v="INT_SUPPLIER_FORECAST_PLAN"/>
    <s v="SUPPLIER_FORECAST_DATE"/>
    <x v="126"/>
    <x v="352"/>
    <x v="0"/>
    <n v="0"/>
    <x v="0"/>
    <x v="0"/>
    <x v="0"/>
    <s v=""/>
    <s v=""/>
    <n v="1090"/>
    <s v="-1090"/>
    <x v="0"/>
    <x v="0"/>
    <x v="0"/>
    <x v="436"/>
    <x v="14"/>
    <s v="預測日期"/>
    <s v=""/>
    <s v=""/>
    <x v="0"/>
    <x v="389"/>
    <m/>
    <s v="^()$"/>
    <n v="9"/>
    <x v="0"/>
    <x v="8"/>
    <x v="0"/>
    <x v="0"/>
    <x v="0"/>
    <x v="1"/>
    <b v="0"/>
    <x v="0"/>
    <x v="1"/>
    <n v="0"/>
    <x v="0"/>
    <b v="0"/>
    <b v="0"/>
    <b v="0"/>
    <b v="0"/>
    <b v="0"/>
    <b v="0"/>
    <b v="0"/>
    <b v="0"/>
    <b v="0"/>
    <b v="0"/>
    <b v="0"/>
    <x v="1"/>
    <x v="1"/>
    <n v="0"/>
    <x v="17"/>
    <x v="0"/>
  </r>
  <r>
    <m/>
    <s v="PRO"/>
    <x v="19"/>
    <x v="435"/>
    <x v="437"/>
    <x v="1"/>
    <x v="430"/>
    <s v="時段_x000a_13個28天, 以每周一為基準"/>
    <x v="1"/>
    <m/>
    <m/>
    <s v="General"/>
    <x v="4"/>
    <m/>
    <x v="0"/>
    <s v="SCM"/>
    <x v="14"/>
    <x v="7"/>
    <x v="0"/>
    <x v="0"/>
    <s v="INT_SUPPLIER_FORECAST_PLAN"/>
    <s v="TIME_BUCKET"/>
    <m/>
    <m/>
    <m/>
    <m/>
    <m/>
    <m/>
    <m/>
    <m/>
    <m/>
    <m/>
    <m/>
    <m/>
    <m/>
    <m/>
    <m/>
    <m/>
    <m/>
    <m/>
    <s v="資料清單"/>
    <x v="26"/>
    <x v="8"/>
    <x v="391"/>
    <x v="19"/>
    <s v="IEC_STD_V10 &gt;&gt; Data Standard &gt;&gt; PRO"/>
    <s v="Time bucket"/>
    <x v="437"/>
    <x v="1"/>
    <x v="0"/>
    <x v="430"/>
    <x v="14"/>
    <s v="IEC_STD_V10 &gt;&gt; Common &gt;&gt; AutoMetaDataTime bucket"/>
    <x v="1"/>
    <x v="0"/>
    <s v="預測時段類別Property"/>
    <s v="供應商預測計劃"/>
    <n v="1093"/>
    <n v="1085"/>
    <n v="0"/>
    <s v="Time bucket"/>
    <n v="1"/>
    <n v="0"/>
    <n v="0"/>
    <x v="0"/>
    <s v="Supplier Forecast plan"/>
    <x v="97"/>
    <s v="IEC_STD_V10 &gt;&gt; Data Standard &gt;&gt; PRO &gt;&gt; Supplier Forecast plan"/>
    <x v="0"/>
    <s v="PRO:"/>
    <x v="8"/>
    <x v="8"/>
    <x v="994"/>
    <x v="435"/>
    <x v="437"/>
    <x v="442"/>
    <x v="0"/>
    <x v="0"/>
    <x v="0"/>
    <x v="4"/>
    <m/>
    <x v="0"/>
    <x v="1"/>
    <s v="Supplier Forecast plan_Time bucket"/>
    <x v="1020"/>
    <x v="1"/>
    <x v="0"/>
    <x v="7"/>
    <x v="8"/>
    <x v="0"/>
    <x v="0"/>
    <s v="INT_SUPPLIER_FORECAST_PLAN"/>
    <s v="TIME_BUCKET"/>
    <x v="126"/>
    <x v="353"/>
    <x v="0"/>
    <n v="0"/>
    <x v="0"/>
    <x v="0"/>
    <x v="0"/>
    <s v=""/>
    <s v=""/>
    <n v="1091"/>
    <s v="-1091"/>
    <x v="0"/>
    <x v="0"/>
    <x v="0"/>
    <x v="437"/>
    <x v="14"/>
    <s v="預測時段類別"/>
    <s v=""/>
    <s v=""/>
    <x v="0"/>
    <x v="390"/>
    <m/>
    <s v="^()$"/>
    <n v="9"/>
    <x v="0"/>
    <x v="8"/>
    <x v="0"/>
    <x v="0"/>
    <x v="0"/>
    <x v="1"/>
    <b v="0"/>
    <x v="0"/>
    <x v="1"/>
    <n v="0"/>
    <x v="0"/>
    <b v="0"/>
    <b v="0"/>
    <b v="0"/>
    <b v="0"/>
    <b v="0"/>
    <b v="0"/>
    <b v="0"/>
    <b v="0"/>
    <b v="0"/>
    <b v="0"/>
    <b v="0"/>
    <x v="1"/>
    <x v="1"/>
    <n v="0"/>
    <x v="34"/>
    <x v="0"/>
  </r>
  <r>
    <m/>
    <s v="PRO"/>
    <x v="19"/>
    <x v="436"/>
    <x v="438"/>
    <x v="1"/>
    <x v="431"/>
    <s v="新定義: 需求預測/ PO_x000a_ - 現行MRP 輸出, 拆分類型跟數量"/>
    <x v="1"/>
    <m/>
    <m/>
    <s v="General"/>
    <x v="2"/>
    <m/>
    <x v="0"/>
    <s v="SCM"/>
    <x v="14"/>
    <x v="7"/>
    <x v="0"/>
    <x v="0"/>
    <s v="INT_SUPPLIER_FORECAST_PLAN"/>
    <s v="PLAN_TYPE"/>
    <m/>
    <m/>
    <m/>
    <m/>
    <m/>
    <m/>
    <m/>
    <m/>
    <m/>
    <m/>
    <m/>
    <m/>
    <m/>
    <m/>
    <m/>
    <m/>
    <m/>
    <m/>
    <s v="資料清單"/>
    <x v="26"/>
    <x v="9"/>
    <x v="392"/>
    <x v="19"/>
    <s v="IEC_STD_V10 &gt;&gt; Data Standard &gt;&gt; PRO"/>
    <s v="plan type"/>
    <x v="438"/>
    <x v="1"/>
    <x v="0"/>
    <x v="431"/>
    <x v="14"/>
    <s v="IEC_STD_V10 &gt;&gt; Common &gt;&gt; AutoMetaDataplan type"/>
    <x v="1"/>
    <x v="0"/>
    <s v="計劃類型Property"/>
    <s v="供應商預測計劃"/>
    <n v="1094"/>
    <n v="1085"/>
    <n v="0"/>
    <s v="plan type"/>
    <n v="1"/>
    <n v="0"/>
    <n v="0"/>
    <x v="0"/>
    <s v="Supplier Forecast plan"/>
    <x v="97"/>
    <s v="IEC_STD_V10 &gt;&gt; Data Standard &gt;&gt; PRO &gt;&gt; Supplier Forecast plan"/>
    <x v="0"/>
    <s v="PRO:"/>
    <x v="9"/>
    <x v="9"/>
    <x v="995"/>
    <x v="436"/>
    <x v="438"/>
    <x v="443"/>
    <x v="0"/>
    <x v="0"/>
    <x v="0"/>
    <x v="2"/>
    <m/>
    <x v="0"/>
    <x v="1"/>
    <s v="Supplier Forecast plan_plan type"/>
    <x v="1021"/>
    <x v="1"/>
    <x v="0"/>
    <x v="7"/>
    <x v="8"/>
    <x v="0"/>
    <x v="0"/>
    <s v="INT_SUPPLIER_FORECAST_PLAN"/>
    <s v="PLAN_TYPE"/>
    <x v="126"/>
    <x v="354"/>
    <x v="0"/>
    <n v="0"/>
    <x v="0"/>
    <x v="0"/>
    <x v="0"/>
    <s v=""/>
    <s v=""/>
    <n v="1092"/>
    <s v="-1092"/>
    <x v="0"/>
    <x v="0"/>
    <x v="0"/>
    <x v="438"/>
    <x v="14"/>
    <s v="計劃類型"/>
    <s v=""/>
    <s v=""/>
    <x v="0"/>
    <x v="391"/>
    <m/>
    <s v="^()$"/>
    <n v="9"/>
    <x v="0"/>
    <x v="8"/>
    <x v="0"/>
    <x v="0"/>
    <x v="0"/>
    <x v="1"/>
    <b v="0"/>
    <x v="0"/>
    <x v="1"/>
    <n v="0"/>
    <x v="0"/>
    <b v="0"/>
    <b v="0"/>
    <b v="0"/>
    <b v="0"/>
    <b v="0"/>
    <b v="0"/>
    <b v="0"/>
    <b v="0"/>
    <b v="0"/>
    <b v="0"/>
    <b v="0"/>
    <x v="1"/>
    <x v="1"/>
    <n v="0"/>
    <x v="35"/>
    <x v="0"/>
  </r>
  <r>
    <m/>
    <s v="PRO"/>
    <x v="19"/>
    <x v="437"/>
    <x v="439"/>
    <x v="1"/>
    <x v="432"/>
    <s v="預測數量: 按Open PO 及預測需求區分"/>
    <x v="1"/>
    <m/>
    <m/>
    <s v="General"/>
    <x v="4"/>
    <m/>
    <x v="0"/>
    <s v="SCM"/>
    <x v="14"/>
    <x v="7"/>
    <x v="0"/>
    <x v="0"/>
    <s v="INT_SUPPLIER_FORECAST_PLAN"/>
    <s v="SUPPLIER_FORECAST_QTY"/>
    <m/>
    <m/>
    <m/>
    <m/>
    <m/>
    <m/>
    <m/>
    <m/>
    <m/>
    <m/>
    <m/>
    <m/>
    <m/>
    <m/>
    <m/>
    <m/>
    <m/>
    <m/>
    <s v="資料清單"/>
    <x v="26"/>
    <x v="10"/>
    <x v="393"/>
    <x v="19"/>
    <s v="IEC_STD_V10 &gt;&gt; Data Standard &gt;&gt; PRO"/>
    <s v="Supplier Forecast QTY"/>
    <x v="439"/>
    <x v="1"/>
    <x v="0"/>
    <x v="432"/>
    <x v="14"/>
    <s v="IEC_STD_V10 &gt;&gt; Common &gt;&gt; AutoMetaDataSupplier Forecast QTY"/>
    <x v="1"/>
    <x v="0"/>
    <s v="供應商預測數量Property"/>
    <s v="供應商預測計劃"/>
    <n v="1095"/>
    <n v="1085"/>
    <n v="0"/>
    <s v="Supplier Forecast QTY"/>
    <n v="1"/>
    <n v="0"/>
    <n v="0"/>
    <x v="0"/>
    <s v="Supplier Forecast plan"/>
    <x v="97"/>
    <s v="IEC_STD_V10 &gt;&gt; Data Standard &gt;&gt; PRO &gt;&gt; Supplier Forecast plan"/>
    <x v="0"/>
    <s v="PRO:"/>
    <x v="10"/>
    <x v="10"/>
    <x v="996"/>
    <x v="437"/>
    <x v="439"/>
    <x v="444"/>
    <x v="0"/>
    <x v="0"/>
    <x v="0"/>
    <x v="4"/>
    <m/>
    <x v="0"/>
    <x v="1"/>
    <s v="Supplier Forecast plan_Supplier Forecast QTY"/>
    <x v="1022"/>
    <x v="1"/>
    <x v="0"/>
    <x v="7"/>
    <x v="8"/>
    <x v="0"/>
    <x v="0"/>
    <s v="INT_SUPPLIER_FORECAST_PLAN"/>
    <s v="SUPPLIER_FORECAST_QTY"/>
    <x v="126"/>
    <x v="355"/>
    <x v="0"/>
    <n v="0"/>
    <x v="0"/>
    <x v="0"/>
    <x v="0"/>
    <s v=""/>
    <s v=""/>
    <n v="1093"/>
    <s v="-1093"/>
    <x v="0"/>
    <x v="0"/>
    <x v="0"/>
    <x v="439"/>
    <x v="14"/>
    <s v="供應商預測數量"/>
    <s v=""/>
    <s v=""/>
    <x v="0"/>
    <x v="392"/>
    <m/>
    <s v="^()$"/>
    <n v="9"/>
    <x v="0"/>
    <x v="8"/>
    <x v="0"/>
    <x v="0"/>
    <x v="0"/>
    <x v="1"/>
    <b v="0"/>
    <x v="0"/>
    <x v="1"/>
    <n v="0"/>
    <x v="0"/>
    <b v="0"/>
    <b v="0"/>
    <b v="0"/>
    <b v="0"/>
    <b v="0"/>
    <b v="0"/>
    <b v="0"/>
    <b v="0"/>
    <b v="0"/>
    <b v="0"/>
    <b v="0"/>
    <x v="1"/>
    <x v="1"/>
    <n v="0"/>
    <x v="28"/>
    <x v="0"/>
  </r>
  <r>
    <m/>
    <s v="PRO"/>
    <x v="19"/>
    <x v="438"/>
    <x v="440"/>
    <x v="214"/>
    <x v="433"/>
    <s v="庫存採購收料數量"/>
    <x v="0"/>
    <m/>
    <m/>
    <s v="General"/>
    <x v="0"/>
    <m/>
    <x v="0"/>
    <s v="SCM"/>
    <x v="14"/>
    <x v="7"/>
    <x v="0"/>
    <x v="0"/>
    <s v="INT_INVENTORY_GOOD_RECEIVED"/>
    <m/>
    <m/>
    <m/>
    <m/>
    <m/>
    <m/>
    <m/>
    <m/>
    <m/>
    <m/>
    <m/>
    <m/>
    <m/>
    <m/>
    <m/>
    <m/>
    <m/>
    <m/>
    <m/>
    <s v="資料清單"/>
    <x v="26"/>
    <x v="11"/>
    <x v="394"/>
    <x v="19"/>
    <s v="IEC_STD_V10 &gt;&gt; Data Standard &gt;&gt; PRO"/>
    <s v="Inventory Good Received"/>
    <x v="440"/>
    <x v="214"/>
    <x v="0"/>
    <x v="433"/>
    <x v="14"/>
    <s v="IEC_STD_V10 &gt;&gt; Common &gt;&gt; AutoMetaDataInventory Good Received"/>
    <x v="0"/>
    <x v="0"/>
    <s v="庫存採購收料數量Concept"/>
    <s v="庫存採購收料數量"/>
    <n v="1096"/>
    <n v="0"/>
    <n v="0"/>
    <s v=""/>
    <n v="0"/>
    <n v="0"/>
    <n v="0"/>
    <x v="0"/>
    <s v=""/>
    <x v="0"/>
    <s v=""/>
    <x v="0"/>
    <s v="PRO:"/>
    <x v="11"/>
    <x v="11"/>
    <x v="997"/>
    <x v="438"/>
    <x v="440"/>
    <x v="445"/>
    <x v="0"/>
    <x v="0"/>
    <x v="0"/>
    <x v="0"/>
    <m/>
    <x v="0"/>
    <x v="0"/>
    <s v="Inventory Good Received"/>
    <x v="1023"/>
    <x v="0"/>
    <x v="0"/>
    <x v="7"/>
    <x v="8"/>
    <x v="0"/>
    <x v="0"/>
    <s v="INT_INVENTORY_GOOD_RECEIVED"/>
    <s v=""/>
    <x v="127"/>
    <x v="0"/>
    <x v="0"/>
    <n v="0"/>
    <x v="0"/>
    <x v="0"/>
    <x v="0"/>
    <s v=""/>
    <s v=""/>
    <n v="1094"/>
    <s v="-1094"/>
    <x v="0"/>
    <x v="0"/>
    <x v="0"/>
    <x v="440"/>
    <x v="14"/>
    <s v="庫存採購收料數量"/>
    <s v=""/>
    <s v=""/>
    <x v="0"/>
    <x v="393"/>
    <m/>
    <s v="^()$"/>
    <n v="9"/>
    <x v="0"/>
    <x v="8"/>
    <x v="0"/>
    <x v="0"/>
    <x v="0"/>
    <x v="1"/>
    <b v="0"/>
    <x v="0"/>
    <x v="0"/>
    <n v="0"/>
    <x v="0"/>
    <b v="0"/>
    <b v="0"/>
    <b v="0"/>
    <b v="0"/>
    <b v="0"/>
    <b v="0"/>
    <b v="0"/>
    <b v="0"/>
    <b v="0"/>
    <b v="0"/>
    <b v="0"/>
    <x v="1"/>
    <x v="1"/>
    <n v="0"/>
    <x v="23"/>
    <x v="0"/>
  </r>
  <r>
    <m/>
    <s v="PRO"/>
    <x v="19"/>
    <x v="439"/>
    <x v="441"/>
    <x v="1"/>
    <x v="434"/>
    <s v="收料單號"/>
    <x v="1"/>
    <m/>
    <m/>
    <s v="General"/>
    <x v="2"/>
    <m/>
    <x v="0"/>
    <s v="SCM"/>
    <x v="14"/>
    <x v="7"/>
    <x v="0"/>
    <x v="0"/>
    <s v="INT_INVENTORY_GOOD_RECEIVED"/>
    <s v="GR_DOCUMENT_ID"/>
    <m/>
    <m/>
    <m/>
    <m/>
    <m/>
    <m/>
    <m/>
    <m/>
    <m/>
    <m/>
    <m/>
    <m/>
    <m/>
    <m/>
    <m/>
    <m/>
    <m/>
    <m/>
    <s v="資料清單"/>
    <x v="26"/>
    <x v="12"/>
    <x v="395"/>
    <x v="19"/>
    <s v="IEC_STD_V10 &gt;&gt; Data Standard &gt;&gt; PRO"/>
    <s v="GR Document ID"/>
    <x v="441"/>
    <x v="1"/>
    <x v="0"/>
    <x v="434"/>
    <x v="14"/>
    <s v="IEC_STD_V10 &gt;&gt; Common &gt;&gt; AutoMetaDataGR Document ID"/>
    <x v="1"/>
    <x v="0"/>
    <s v="收料單號Property"/>
    <s v="庫存採購收料數量"/>
    <n v="1097"/>
    <n v="1096"/>
    <n v="0"/>
    <s v="GR Document ID"/>
    <n v="1"/>
    <n v="0"/>
    <n v="0"/>
    <x v="0"/>
    <s v="Inventory Good Received"/>
    <x v="98"/>
    <s v="IEC_STD_V10 &gt;&gt; Data Standard &gt;&gt; PRO &gt;&gt; Inventory Good Received"/>
    <x v="0"/>
    <s v="PRO:"/>
    <x v="12"/>
    <x v="12"/>
    <x v="998"/>
    <x v="439"/>
    <x v="441"/>
    <x v="446"/>
    <x v="0"/>
    <x v="0"/>
    <x v="0"/>
    <x v="2"/>
    <m/>
    <x v="0"/>
    <x v="1"/>
    <s v="Inventory Good Received_GR Document ID"/>
    <x v="1024"/>
    <x v="1"/>
    <x v="0"/>
    <x v="7"/>
    <x v="8"/>
    <x v="0"/>
    <x v="0"/>
    <s v="INT_INVENTORY_GOOD_RECEIVED"/>
    <s v="GR_DOCUMENT_ID"/>
    <x v="127"/>
    <x v="356"/>
    <x v="0"/>
    <n v="0"/>
    <x v="0"/>
    <x v="0"/>
    <x v="0"/>
    <s v=""/>
    <s v=""/>
    <n v="1095"/>
    <s v="-1095"/>
    <x v="0"/>
    <x v="0"/>
    <x v="0"/>
    <x v="441"/>
    <x v="14"/>
    <s v="收料單號"/>
    <s v=""/>
    <s v=""/>
    <x v="0"/>
    <x v="394"/>
    <m/>
    <s v="^()$"/>
    <n v="9"/>
    <x v="0"/>
    <x v="8"/>
    <x v="0"/>
    <x v="0"/>
    <x v="0"/>
    <x v="1"/>
    <b v="0"/>
    <x v="0"/>
    <x v="1"/>
    <n v="0"/>
    <x v="0"/>
    <b v="0"/>
    <b v="0"/>
    <b v="0"/>
    <b v="0"/>
    <b v="0"/>
    <b v="0"/>
    <b v="0"/>
    <b v="0"/>
    <b v="0"/>
    <b v="0"/>
    <b v="0"/>
    <x v="1"/>
    <x v="1"/>
    <n v="0"/>
    <x v="0"/>
    <x v="0"/>
  </r>
  <r>
    <m/>
    <s v="PRO"/>
    <x v="19"/>
    <x v="440"/>
    <x v="442"/>
    <x v="1"/>
    <x v="435"/>
    <s v="採購單號"/>
    <x v="1"/>
    <m/>
    <m/>
    <s v="General"/>
    <x v="2"/>
    <m/>
    <x v="0"/>
    <s v="SCM"/>
    <x v="14"/>
    <x v="7"/>
    <x v="0"/>
    <x v="0"/>
    <s v="INT_INVENTORY_GOOD_RECEIVED"/>
    <s v="PO_DOCUMENT_ID"/>
    <m/>
    <m/>
    <m/>
    <m/>
    <m/>
    <m/>
    <m/>
    <m/>
    <m/>
    <m/>
    <m/>
    <m/>
    <m/>
    <m/>
    <m/>
    <m/>
    <m/>
    <m/>
    <s v="資料清單"/>
    <x v="26"/>
    <x v="13"/>
    <x v="396"/>
    <x v="19"/>
    <s v="IEC_STD_V10 &gt;&gt; Data Standard &gt;&gt; PRO"/>
    <s v="PO Document ID"/>
    <x v="442"/>
    <x v="1"/>
    <x v="0"/>
    <x v="435"/>
    <x v="14"/>
    <s v="IEC_STD_V10 &gt;&gt; Common &gt;&gt; AutoMetaDataPO Document ID"/>
    <x v="1"/>
    <x v="0"/>
    <s v="採購單號Property"/>
    <s v="庫存採購收料數量"/>
    <n v="1098"/>
    <n v="1096"/>
    <n v="0"/>
    <s v="PO Document ID"/>
    <n v="1"/>
    <n v="0"/>
    <n v="0"/>
    <x v="0"/>
    <s v="Inventory Good Received"/>
    <x v="98"/>
    <s v="IEC_STD_V10 &gt;&gt; Data Standard &gt;&gt; PRO &gt;&gt; Inventory Good Received"/>
    <x v="0"/>
    <s v="PRO:"/>
    <x v="13"/>
    <x v="13"/>
    <x v="999"/>
    <x v="440"/>
    <x v="442"/>
    <x v="447"/>
    <x v="0"/>
    <x v="0"/>
    <x v="0"/>
    <x v="2"/>
    <m/>
    <x v="0"/>
    <x v="1"/>
    <s v="Inventory Good Received_PO Document ID"/>
    <x v="1025"/>
    <x v="1"/>
    <x v="0"/>
    <x v="7"/>
    <x v="8"/>
    <x v="0"/>
    <x v="0"/>
    <s v="INT_INVENTORY_GOOD_RECEIVED"/>
    <s v="PO_DOCUMENT_ID"/>
    <x v="127"/>
    <x v="357"/>
    <x v="0"/>
    <n v="0"/>
    <x v="0"/>
    <x v="0"/>
    <x v="0"/>
    <s v=""/>
    <s v=""/>
    <n v="1096"/>
    <s v="-1096"/>
    <x v="0"/>
    <x v="0"/>
    <x v="0"/>
    <x v="442"/>
    <x v="14"/>
    <s v="採購單號"/>
    <s v=""/>
    <s v=""/>
    <x v="0"/>
    <x v="395"/>
    <m/>
    <s v="^()$"/>
    <n v="9"/>
    <x v="0"/>
    <x v="8"/>
    <x v="0"/>
    <x v="0"/>
    <x v="0"/>
    <x v="1"/>
    <b v="0"/>
    <x v="0"/>
    <x v="1"/>
    <n v="0"/>
    <x v="0"/>
    <b v="0"/>
    <b v="0"/>
    <b v="0"/>
    <b v="0"/>
    <b v="0"/>
    <b v="0"/>
    <b v="0"/>
    <b v="0"/>
    <b v="0"/>
    <b v="0"/>
    <b v="0"/>
    <x v="1"/>
    <x v="1"/>
    <n v="0"/>
    <x v="0"/>
    <x v="0"/>
  </r>
  <r>
    <m/>
    <s v="PRO"/>
    <x v="19"/>
    <x v="441"/>
    <x v="443"/>
    <x v="1"/>
    <x v="436"/>
    <s v="庫存日期"/>
    <x v="1"/>
    <m/>
    <m/>
    <s v="General"/>
    <x v="3"/>
    <m/>
    <x v="0"/>
    <s v="SCM"/>
    <x v="14"/>
    <x v="7"/>
    <x v="0"/>
    <x v="0"/>
    <s v="INT_INVENTORY_GOOD_RECEIVED"/>
    <s v="LAST_MOVE_DATE"/>
    <m/>
    <m/>
    <m/>
    <m/>
    <m/>
    <m/>
    <m/>
    <m/>
    <m/>
    <m/>
    <m/>
    <m/>
    <m/>
    <m/>
    <m/>
    <m/>
    <m/>
    <m/>
    <s v="資料清單"/>
    <x v="26"/>
    <x v="14"/>
    <x v="397"/>
    <x v="19"/>
    <s v="IEC_STD_V10 &gt;&gt; Data Standard &gt;&gt; PRO"/>
    <s v="Last Move Date"/>
    <x v="443"/>
    <x v="1"/>
    <x v="0"/>
    <x v="436"/>
    <x v="14"/>
    <s v="IEC_STD_V10 &gt;&gt; Common &gt;&gt; AutoMetaDataLast Move Date"/>
    <x v="1"/>
    <x v="0"/>
    <s v="庫存日期Property"/>
    <s v="庫存採購收料數量"/>
    <n v="1099"/>
    <n v="1096"/>
    <n v="0"/>
    <s v="Last Move Date"/>
    <n v="1"/>
    <n v="0"/>
    <n v="0"/>
    <x v="0"/>
    <s v="Inventory Good Received"/>
    <x v="98"/>
    <s v="IEC_STD_V10 &gt;&gt; Data Standard &gt;&gt; PRO &gt;&gt; Inventory Good Received"/>
    <x v="0"/>
    <s v="PRO:"/>
    <x v="14"/>
    <x v="14"/>
    <x v="1000"/>
    <x v="441"/>
    <x v="443"/>
    <x v="448"/>
    <x v="0"/>
    <x v="0"/>
    <x v="0"/>
    <x v="3"/>
    <m/>
    <x v="0"/>
    <x v="1"/>
    <s v="Inventory Good Received_Last Move Date"/>
    <x v="1026"/>
    <x v="1"/>
    <x v="0"/>
    <x v="7"/>
    <x v="8"/>
    <x v="0"/>
    <x v="0"/>
    <s v="INT_INVENTORY_GOOD_RECEIVED"/>
    <s v="LAST_MOVE_DATE"/>
    <x v="127"/>
    <x v="358"/>
    <x v="0"/>
    <n v="0"/>
    <x v="0"/>
    <x v="0"/>
    <x v="0"/>
    <s v=""/>
    <s v=""/>
    <n v="1097"/>
    <s v="-1097"/>
    <x v="0"/>
    <x v="0"/>
    <x v="0"/>
    <x v="443"/>
    <x v="14"/>
    <s v="庫存日期"/>
    <s v=""/>
    <s v=""/>
    <x v="0"/>
    <x v="396"/>
    <m/>
    <s v="^()$"/>
    <n v="9"/>
    <x v="0"/>
    <x v="8"/>
    <x v="0"/>
    <x v="0"/>
    <x v="0"/>
    <x v="1"/>
    <b v="0"/>
    <x v="0"/>
    <x v="1"/>
    <n v="0"/>
    <x v="0"/>
    <b v="0"/>
    <b v="0"/>
    <b v="0"/>
    <b v="0"/>
    <b v="1"/>
    <b v="0"/>
    <b v="0"/>
    <b v="0"/>
    <b v="0"/>
    <b v="0"/>
    <b v="0"/>
    <x v="0"/>
    <x v="2"/>
    <n v="0"/>
    <x v="0"/>
    <x v="0"/>
  </r>
  <r>
    <m/>
    <s v="PRO"/>
    <x v="19"/>
    <x v="432"/>
    <x v="434"/>
    <x v="1"/>
    <x v="427"/>
    <s v="廠區代碼"/>
    <x v="2"/>
    <m/>
    <m/>
    <s v="General"/>
    <x v="2"/>
    <s v="CP70; CP71; CP72; CZ01; TP05; UM01; UP05; .."/>
    <x v="0"/>
    <s v="SCM"/>
    <x v="14"/>
    <x v="7"/>
    <x v="0"/>
    <x v="0"/>
    <s v="INT_INVENTORY_GOOD_RECEIVED"/>
    <s v="PLANT_CODE"/>
    <m/>
    <m/>
    <m/>
    <m/>
    <m/>
    <m/>
    <m/>
    <m/>
    <m/>
    <m/>
    <m/>
    <m/>
    <m/>
    <m/>
    <m/>
    <m/>
    <m/>
    <m/>
    <s v="資料清單"/>
    <x v="26"/>
    <x v="15"/>
    <x v="385"/>
    <x v="19"/>
    <s v="IEC_STD_V10 &gt;&gt; Data Standard &gt;&gt; PRO"/>
    <s v="Plant Code"/>
    <x v="434"/>
    <x v="1"/>
    <x v="0"/>
    <x v="427"/>
    <x v="14"/>
    <s v="IEC_STD_V10 &gt;&gt; Common &gt;&gt; AutoMetaDataPlant Code"/>
    <x v="2"/>
    <x v="0"/>
    <s v="廠區代碼Relationship"/>
    <s v="庫存採購收料數量"/>
    <n v="1087"/>
    <n v="1096"/>
    <n v="0"/>
    <s v=""/>
    <n v="0"/>
    <n v="0"/>
    <n v="1642"/>
    <x v="224"/>
    <s v="Inventory Good Received"/>
    <x v="98"/>
    <s v="IEC_STD_V10 &gt;&gt; Data Standard &gt;&gt; PRO &gt;&gt; Inventory Good Received"/>
    <x v="0"/>
    <s v="PRO:"/>
    <x v="15"/>
    <x v="15"/>
    <x v="1001"/>
    <x v="432"/>
    <x v="434"/>
    <x v="438"/>
    <x v="60"/>
    <x v="0"/>
    <x v="0"/>
    <x v="2"/>
    <m/>
    <x v="0"/>
    <x v="2"/>
    <s v="Inventory Good Received_Plant Code"/>
    <x v="1027"/>
    <x v="2"/>
    <x v="0"/>
    <x v="7"/>
    <x v="8"/>
    <x v="0"/>
    <x v="0"/>
    <s v="INT_INVENTORY_GOOD_RECEIVED"/>
    <s v="PLANT_CODE"/>
    <x v="127"/>
    <x v="350"/>
    <x v="0"/>
    <n v="0"/>
    <x v="0"/>
    <x v="0"/>
    <x v="0"/>
    <s v=""/>
    <s v=""/>
    <n v="1098"/>
    <s v="-1098"/>
    <x v="0"/>
    <x v="0"/>
    <x v="0"/>
    <x v="434"/>
    <x v="14"/>
    <s v="廠區代碼"/>
    <s v=""/>
    <s v=""/>
    <x v="0"/>
    <x v="384"/>
    <m/>
    <s v="^()$"/>
    <n v="9"/>
    <x v="0"/>
    <x v="8"/>
    <x v="0"/>
    <x v="0"/>
    <x v="1"/>
    <x v="1"/>
    <b v="0"/>
    <x v="0"/>
    <x v="1"/>
    <n v="0"/>
    <x v="0"/>
    <b v="0"/>
    <b v="0"/>
    <b v="0"/>
    <b v="0"/>
    <b v="1"/>
    <b v="0"/>
    <b v="0"/>
    <b v="0"/>
    <b v="0"/>
    <b v="0"/>
    <b v="0"/>
    <x v="0"/>
    <x v="2"/>
    <n v="0"/>
    <x v="19"/>
    <x v="0"/>
  </r>
  <r>
    <m/>
    <s v="PRO"/>
    <x v="19"/>
    <x v="180"/>
    <x v="180"/>
    <x v="81"/>
    <x v="185"/>
    <s v="事業單位,  4個混用型的plant(CP72, TP05, UM03, CPC2), 用需求預測 allocation, 或consumption ratio 指定 BU_x000a_- CP72 ,  TP05 有PCBA,  比較複雜,  才會有common parts 拆分的問題.   UM03 , CPC2 是 L10 廠, 材料是專用, 客制料,  應該不需要拆分."/>
    <x v="2"/>
    <m/>
    <m/>
    <s v="General"/>
    <x v="2"/>
    <s v="BU1; BU2.."/>
    <x v="0"/>
    <s v="SCM"/>
    <x v="14"/>
    <x v="7"/>
    <x v="0"/>
    <x v="0"/>
    <s v="INT_INVENTORY_GOOD_RECEIVED"/>
    <s v="BU_CODE"/>
    <m/>
    <m/>
    <m/>
    <m/>
    <m/>
    <m/>
    <m/>
    <m/>
    <m/>
    <m/>
    <m/>
    <m/>
    <m/>
    <m/>
    <m/>
    <m/>
    <m/>
    <m/>
    <s v="資料清單"/>
    <x v="26"/>
    <x v="16"/>
    <x v="386"/>
    <x v="19"/>
    <s v="IEC_STD_V10 &gt;&gt; Data Standard &gt;&gt; PRO"/>
    <s v="BU Code"/>
    <x v="180"/>
    <x v="81"/>
    <x v="0"/>
    <x v="185"/>
    <x v="14"/>
    <s v="IEC_STD_V10 &gt;&gt; Common &gt;&gt; AutoMetaDataBU Code"/>
    <x v="2"/>
    <x v="0"/>
    <s v="事業處代碼Relationship"/>
    <s v="庫存採購收料數量"/>
    <n v="343"/>
    <n v="1096"/>
    <n v="0"/>
    <s v=""/>
    <n v="0"/>
    <n v="0"/>
    <n v="515"/>
    <x v="81"/>
    <s v="Inventory Good Received"/>
    <x v="98"/>
    <s v="IEC_STD_V10 &gt;&gt; Data Standard &gt;&gt; PRO &gt;&gt; Inventory Good Received"/>
    <x v="0"/>
    <s v="PRO:"/>
    <x v="16"/>
    <x v="16"/>
    <x v="1002"/>
    <x v="180"/>
    <x v="180"/>
    <x v="439"/>
    <x v="61"/>
    <x v="0"/>
    <x v="0"/>
    <x v="2"/>
    <m/>
    <x v="0"/>
    <x v="2"/>
    <s v="Inventory Good Received_BU Code"/>
    <x v="1028"/>
    <x v="2"/>
    <x v="0"/>
    <x v="7"/>
    <x v="8"/>
    <x v="0"/>
    <x v="0"/>
    <s v="INT_INVENTORY_GOOD_RECEIVED"/>
    <s v="BU_CODE"/>
    <x v="127"/>
    <x v="145"/>
    <x v="0"/>
    <n v="0"/>
    <x v="0"/>
    <x v="0"/>
    <x v="0"/>
    <s v=""/>
    <s v=""/>
    <n v="1099"/>
    <s v="-1099"/>
    <x v="0"/>
    <x v="0"/>
    <x v="0"/>
    <x v="180"/>
    <x v="14"/>
    <s v="事業處代碼"/>
    <s v=""/>
    <s v=""/>
    <x v="0"/>
    <x v="385"/>
    <m/>
    <s v="^()$"/>
    <n v="9"/>
    <x v="0"/>
    <x v="8"/>
    <x v="0"/>
    <x v="0"/>
    <x v="1"/>
    <x v="1"/>
    <b v="0"/>
    <x v="0"/>
    <x v="1"/>
    <n v="0"/>
    <x v="0"/>
    <b v="0"/>
    <b v="0"/>
    <b v="0"/>
    <b v="0"/>
    <b v="1"/>
    <b v="0"/>
    <b v="0"/>
    <b v="0"/>
    <b v="0"/>
    <b v="0"/>
    <b v="0"/>
    <x v="0"/>
    <x v="2"/>
    <n v="0"/>
    <x v="1"/>
    <x v="0"/>
  </r>
  <r>
    <m/>
    <s v="PRO"/>
    <x v="19"/>
    <x v="442"/>
    <x v="444"/>
    <x v="1"/>
    <x v="437"/>
    <s v="最後收料交易類型:_x000a_- 按廠區會不同, ex: IMX 有暫收GR(103), 要排除; 只取最終入庫交易(105)"/>
    <x v="1"/>
    <m/>
    <m/>
    <s v="General"/>
    <x v="2"/>
    <s v="ex. 105"/>
    <x v="0"/>
    <s v="SCM"/>
    <x v="14"/>
    <x v="7"/>
    <x v="0"/>
    <x v="0"/>
    <s v="INT_INVENTORY_GOOD_RECEIVED"/>
    <s v="GR_TYPE"/>
    <m/>
    <m/>
    <m/>
    <m/>
    <m/>
    <m/>
    <m/>
    <m/>
    <m/>
    <m/>
    <m/>
    <m/>
    <m/>
    <m/>
    <m/>
    <m/>
    <m/>
    <m/>
    <s v="資料清單"/>
    <x v="26"/>
    <x v="17"/>
    <x v="398"/>
    <x v="19"/>
    <s v="IEC_STD_V10 &gt;&gt; Data Standard &gt;&gt; PRO"/>
    <s v="GR Type"/>
    <x v="444"/>
    <x v="1"/>
    <x v="0"/>
    <x v="437"/>
    <x v="14"/>
    <s v="IEC_STD_V10 &gt;&gt; Common &gt;&gt; AutoMetaDataGR Type"/>
    <x v="1"/>
    <x v="0"/>
    <s v="收料交易類型-入庫Property"/>
    <s v="庫存採購收料數量"/>
    <n v="1102"/>
    <n v="1096"/>
    <n v="0"/>
    <s v="GR Type"/>
    <n v="1"/>
    <n v="0"/>
    <n v="0"/>
    <x v="0"/>
    <s v="Inventory Good Received"/>
    <x v="98"/>
    <s v="IEC_STD_V10 &gt;&gt; Data Standard &gt;&gt; PRO &gt;&gt; Inventory Good Received"/>
    <x v="0"/>
    <s v="PRO:"/>
    <x v="17"/>
    <x v="17"/>
    <x v="1003"/>
    <x v="442"/>
    <x v="444"/>
    <x v="449"/>
    <x v="63"/>
    <x v="0"/>
    <x v="0"/>
    <x v="2"/>
    <m/>
    <x v="0"/>
    <x v="1"/>
    <s v="Inventory Good Received_GR Type"/>
    <x v="1029"/>
    <x v="1"/>
    <x v="0"/>
    <x v="7"/>
    <x v="8"/>
    <x v="0"/>
    <x v="0"/>
    <s v="INT_INVENTORY_GOOD_RECEIVED"/>
    <s v="GR_TYPE"/>
    <x v="127"/>
    <x v="359"/>
    <x v="0"/>
    <n v="0"/>
    <x v="0"/>
    <x v="0"/>
    <x v="0"/>
    <s v=""/>
    <s v=""/>
    <n v="1100"/>
    <s v="-1100"/>
    <x v="0"/>
    <x v="0"/>
    <x v="0"/>
    <x v="444"/>
    <x v="14"/>
    <s v="收料交易類型-入庫"/>
    <s v=""/>
    <s v=""/>
    <x v="0"/>
    <x v="397"/>
    <m/>
    <s v="^()$"/>
    <n v="9"/>
    <x v="0"/>
    <x v="8"/>
    <x v="0"/>
    <x v="0"/>
    <x v="0"/>
    <x v="1"/>
    <b v="0"/>
    <x v="0"/>
    <x v="1"/>
    <n v="0"/>
    <x v="0"/>
    <b v="0"/>
    <b v="0"/>
    <b v="0"/>
    <b v="0"/>
    <b v="0"/>
    <b v="0"/>
    <b v="0"/>
    <b v="0"/>
    <b v="0"/>
    <b v="0"/>
    <b v="0"/>
    <x v="1"/>
    <x v="1"/>
    <n v="0"/>
    <x v="1"/>
    <x v="0"/>
  </r>
  <r>
    <m/>
    <s v="PRO"/>
    <x v="19"/>
    <x v="375"/>
    <x v="378"/>
    <x v="215"/>
    <x v="438"/>
    <s v="SAP 料號"/>
    <x v="2"/>
    <m/>
    <m/>
    <s v="General"/>
    <x v="2"/>
    <m/>
    <x v="0"/>
    <s v="SCM"/>
    <x v="14"/>
    <x v="7"/>
    <x v="0"/>
    <x v="0"/>
    <s v="INT_INVENTORY_GOOD_RECEIVED"/>
    <s v="IEC_PART_NUMBER"/>
    <m/>
    <m/>
    <m/>
    <m/>
    <m/>
    <m/>
    <m/>
    <m/>
    <m/>
    <m/>
    <m/>
    <m/>
    <m/>
    <m/>
    <m/>
    <m/>
    <m/>
    <m/>
    <s v="資料清單"/>
    <x v="26"/>
    <x v="18"/>
    <x v="387"/>
    <x v="19"/>
    <s v="IEC_STD_V10 &gt;&gt; Data Standard &gt;&gt; PRO"/>
    <s v="IEC Part Number"/>
    <x v="378"/>
    <x v="215"/>
    <x v="0"/>
    <x v="438"/>
    <x v="14"/>
    <s v="IEC_STD_V10 &gt;&gt; Common &gt;&gt; AutoMetaDataIEC Part Number"/>
    <x v="2"/>
    <x v="0"/>
    <s v="料號Relationship"/>
    <s v="庫存採購收料數量"/>
    <n v="897"/>
    <n v="1096"/>
    <n v="0"/>
    <s v=""/>
    <n v="0"/>
    <n v="0"/>
    <n v="957"/>
    <x v="202"/>
    <s v="Inventory Good Received"/>
    <x v="98"/>
    <s v="IEC_STD_V10 &gt;&gt; Data Standard &gt;&gt; PRO &gt;&gt; Inventory Good Received"/>
    <x v="0"/>
    <s v="PRO:"/>
    <x v="18"/>
    <x v="18"/>
    <x v="1004"/>
    <x v="375"/>
    <x v="378"/>
    <x v="450"/>
    <x v="0"/>
    <x v="0"/>
    <x v="0"/>
    <x v="2"/>
    <m/>
    <x v="0"/>
    <x v="2"/>
    <s v="Inventory Good Received_IEC Part Number"/>
    <x v="1030"/>
    <x v="2"/>
    <x v="0"/>
    <x v="7"/>
    <x v="8"/>
    <x v="0"/>
    <x v="0"/>
    <s v="INT_INVENTORY_GOOD_RECEIVED"/>
    <s v="IEC_PART_NUMBER"/>
    <x v="127"/>
    <x v="307"/>
    <x v="0"/>
    <n v="0"/>
    <x v="0"/>
    <x v="0"/>
    <x v="0"/>
    <s v=""/>
    <s v=""/>
    <n v="1101"/>
    <s v="-1101"/>
    <x v="0"/>
    <x v="0"/>
    <x v="0"/>
    <x v="378"/>
    <x v="14"/>
    <s v="SAP 料號"/>
    <s v=""/>
    <s v=""/>
    <x v="0"/>
    <x v="386"/>
    <m/>
    <s v="^()$"/>
    <n v="9"/>
    <x v="0"/>
    <x v="8"/>
    <x v="0"/>
    <x v="0"/>
    <x v="1"/>
    <x v="1"/>
    <b v="0"/>
    <x v="0"/>
    <x v="1"/>
    <n v="0"/>
    <x v="0"/>
    <b v="0"/>
    <b v="0"/>
    <b v="0"/>
    <b v="0"/>
    <b v="1"/>
    <b v="0"/>
    <b v="0"/>
    <b v="0"/>
    <b v="1"/>
    <b v="0"/>
    <b v="0"/>
    <x v="0"/>
    <x v="6"/>
    <n v="1"/>
    <x v="18"/>
    <x v="0"/>
  </r>
  <r>
    <m/>
    <s v="PRO"/>
    <x v="19"/>
    <x v="398"/>
    <x v="403"/>
    <x v="1"/>
    <x v="394"/>
    <s v="PDM中IEC PN之Class Code值"/>
    <x v="2"/>
    <m/>
    <m/>
    <s v="General"/>
    <x v="2"/>
    <s v="6Y17B1510401, Class code: 6017 &amp; WCxxxxxxxx, Class cod: WC"/>
    <x v="0"/>
    <s v="SCM"/>
    <x v="14"/>
    <x v="7"/>
    <x v="0"/>
    <x v="0"/>
    <s v="INT_INVENTORY_GOOD_RECEIVED"/>
    <s v="CLASS_CODE"/>
    <m/>
    <m/>
    <m/>
    <m/>
    <m/>
    <m/>
    <m/>
    <m/>
    <m/>
    <m/>
    <m/>
    <m/>
    <m/>
    <m/>
    <m/>
    <m/>
    <m/>
    <m/>
    <s v="資料清單"/>
    <x v="26"/>
    <x v="19"/>
    <x v="388"/>
    <x v="19"/>
    <s v="IEC_STD_V10 &gt;&gt; Data Standard &gt;&gt; PRO"/>
    <s v="Class Code"/>
    <x v="403"/>
    <x v="1"/>
    <x v="0"/>
    <x v="394"/>
    <x v="14"/>
    <s v="IEC_STD_V10 &gt;&gt; Common &gt;&gt; AutoMetaDataClass Code"/>
    <x v="2"/>
    <x v="0"/>
    <s v="Class codeRelationship"/>
    <s v="庫存採購收料數量"/>
    <n v="960"/>
    <n v="1096"/>
    <n v="0"/>
    <s v=""/>
    <n v="0"/>
    <n v="0"/>
    <n v="960"/>
    <x v="225"/>
    <s v="Inventory Good Received"/>
    <x v="98"/>
    <s v="IEC_STD_V10 &gt;&gt; Data Standard &gt;&gt; PRO &gt;&gt; Inventory Good Received"/>
    <x v="0"/>
    <s v="PRO:"/>
    <x v="19"/>
    <x v="19"/>
    <x v="1005"/>
    <x v="398"/>
    <x v="403"/>
    <x v="398"/>
    <x v="50"/>
    <x v="0"/>
    <x v="0"/>
    <x v="2"/>
    <m/>
    <x v="0"/>
    <x v="2"/>
    <s v="Inventory Good Received_Class Code"/>
    <x v="1031"/>
    <x v="2"/>
    <x v="0"/>
    <x v="7"/>
    <x v="8"/>
    <x v="0"/>
    <x v="0"/>
    <s v="INT_INVENTORY_GOOD_RECEIVED"/>
    <s v="CLASS_CODE"/>
    <x v="127"/>
    <x v="328"/>
    <x v="0"/>
    <n v="0"/>
    <x v="0"/>
    <x v="0"/>
    <x v="0"/>
    <s v=""/>
    <s v=""/>
    <n v="1102"/>
    <s v="-1102"/>
    <x v="0"/>
    <x v="0"/>
    <x v="0"/>
    <x v="403"/>
    <x v="14"/>
    <s v="料號分類"/>
    <s v=""/>
    <s v=""/>
    <x v="0"/>
    <x v="387"/>
    <m/>
    <s v="^()$"/>
    <n v="9"/>
    <x v="0"/>
    <x v="8"/>
    <x v="0"/>
    <x v="0"/>
    <x v="1"/>
    <x v="1"/>
    <b v="0"/>
    <x v="0"/>
    <x v="1"/>
    <n v="0"/>
    <x v="0"/>
    <b v="0"/>
    <b v="0"/>
    <b v="0"/>
    <b v="0"/>
    <b v="0"/>
    <b v="0"/>
    <b v="0"/>
    <b v="0"/>
    <b v="0"/>
    <b v="0"/>
    <b v="0"/>
    <x v="1"/>
    <x v="1"/>
    <n v="0"/>
    <x v="19"/>
    <x v="0"/>
  </r>
  <r>
    <m/>
    <s v="PRO"/>
    <x v="19"/>
    <x v="443"/>
    <x v="445"/>
    <x v="1"/>
    <x v="439"/>
    <s v="收料數量"/>
    <x v="1"/>
    <m/>
    <m/>
    <s v="General"/>
    <x v="4"/>
    <m/>
    <x v="0"/>
    <s v="SCM"/>
    <x v="14"/>
    <x v="7"/>
    <x v="0"/>
    <x v="0"/>
    <s v="INT_INVENTORY_GOOD_RECEIVED"/>
    <s v="INVENTORY_QTY"/>
    <m/>
    <m/>
    <m/>
    <m/>
    <m/>
    <m/>
    <m/>
    <m/>
    <m/>
    <m/>
    <m/>
    <m/>
    <m/>
    <m/>
    <m/>
    <m/>
    <m/>
    <m/>
    <s v="資料清單"/>
    <x v="26"/>
    <x v="20"/>
    <x v="399"/>
    <x v="19"/>
    <s v="IEC_STD_V10 &gt;&gt; Data Standard &gt;&gt; PRO"/>
    <s v="Inventory Qty"/>
    <x v="445"/>
    <x v="1"/>
    <x v="0"/>
    <x v="439"/>
    <x v="14"/>
    <s v="IEC_STD_V10 &gt;&gt; Common &gt;&gt; AutoMetaDataInventory Qty"/>
    <x v="1"/>
    <x v="0"/>
    <s v="收料數量Property"/>
    <s v="庫存採購收料數量"/>
    <n v="1105"/>
    <n v="1096"/>
    <n v="0"/>
    <s v="Inventory Qty"/>
    <n v="1"/>
    <n v="0"/>
    <n v="0"/>
    <x v="0"/>
    <s v="Inventory Good Received"/>
    <x v="98"/>
    <s v="IEC_STD_V10 &gt;&gt; Data Standard &gt;&gt; PRO &gt;&gt; Inventory Good Received"/>
    <x v="0"/>
    <s v="PRO:"/>
    <x v="20"/>
    <x v="20"/>
    <x v="1006"/>
    <x v="443"/>
    <x v="445"/>
    <x v="451"/>
    <x v="0"/>
    <x v="0"/>
    <x v="0"/>
    <x v="4"/>
    <m/>
    <x v="0"/>
    <x v="1"/>
    <s v="Inventory Good Received_Inventory Qty"/>
    <x v="1032"/>
    <x v="1"/>
    <x v="0"/>
    <x v="7"/>
    <x v="8"/>
    <x v="0"/>
    <x v="0"/>
    <s v="INT_INVENTORY_GOOD_RECEIVED"/>
    <s v="INVENTORY_QTY"/>
    <x v="127"/>
    <x v="360"/>
    <x v="0"/>
    <n v="0"/>
    <x v="0"/>
    <x v="0"/>
    <x v="0"/>
    <s v=""/>
    <s v=""/>
    <n v="1103"/>
    <s v="-1103"/>
    <x v="0"/>
    <x v="0"/>
    <x v="0"/>
    <x v="445"/>
    <x v="14"/>
    <s v="收料數量"/>
    <s v=""/>
    <s v=""/>
    <x v="0"/>
    <x v="398"/>
    <m/>
    <s v="^()$"/>
    <n v="9"/>
    <x v="0"/>
    <x v="8"/>
    <x v="0"/>
    <x v="0"/>
    <x v="0"/>
    <x v="1"/>
    <b v="0"/>
    <x v="0"/>
    <x v="1"/>
    <n v="0"/>
    <x v="0"/>
    <b v="0"/>
    <b v="0"/>
    <b v="0"/>
    <b v="0"/>
    <b v="0"/>
    <b v="0"/>
    <b v="0"/>
    <b v="0"/>
    <b v="0"/>
    <b v="0"/>
    <b v="0"/>
    <x v="1"/>
    <x v="1"/>
    <n v="0"/>
    <x v="12"/>
    <x v="0"/>
  </r>
  <r>
    <m/>
    <s v="PRO"/>
    <x v="19"/>
    <x v="444"/>
    <x v="446"/>
    <x v="216"/>
    <x v="440"/>
    <s v="採購訂單總金額"/>
    <x v="1"/>
    <m/>
    <m/>
    <s v="General"/>
    <x v="6"/>
    <m/>
    <x v="0"/>
    <s v="PRO"/>
    <x v="14"/>
    <x v="7"/>
    <x v="0"/>
    <x v="0"/>
    <s v="INT_INVENTORY_GOOD_RECEIVED"/>
    <s v="TTL_PO_PRICE"/>
    <m/>
    <m/>
    <m/>
    <m/>
    <m/>
    <m/>
    <m/>
    <m/>
    <m/>
    <m/>
    <m/>
    <m/>
    <m/>
    <m/>
    <m/>
    <m/>
    <m/>
    <m/>
    <s v="資料清單"/>
    <x v="26"/>
    <x v="21"/>
    <x v="400"/>
    <x v="19"/>
    <s v="IEC_STD_V10 &gt;&gt; Data Standard &gt;&gt; PRO"/>
    <s v="TTL PO Price"/>
    <x v="446"/>
    <x v="216"/>
    <x v="0"/>
    <x v="440"/>
    <x v="14"/>
    <s v="IEC_STD_V10 &gt;&gt; Common &gt;&gt; AutoMetaDataTTL PO Price"/>
    <x v="1"/>
    <x v="0"/>
    <s v="採購金額Property"/>
    <s v="庫存採購收料數量"/>
    <n v="1106"/>
    <n v="1096"/>
    <n v="0"/>
    <s v="TTL PO Price"/>
    <n v="1"/>
    <n v="0"/>
    <n v="0"/>
    <x v="0"/>
    <s v="Inventory Good Received"/>
    <x v="98"/>
    <s v="IEC_STD_V10 &gt;&gt; Data Standard &gt;&gt; PRO &gt;&gt; Inventory Good Received"/>
    <x v="0"/>
    <s v="PRO:"/>
    <x v="21"/>
    <x v="21"/>
    <x v="1007"/>
    <x v="444"/>
    <x v="446"/>
    <x v="452"/>
    <x v="0"/>
    <x v="0"/>
    <x v="0"/>
    <x v="6"/>
    <m/>
    <x v="0"/>
    <x v="1"/>
    <s v="Inventory Good Received_TTL PO Price"/>
    <x v="1033"/>
    <x v="1"/>
    <x v="0"/>
    <x v="7"/>
    <x v="8"/>
    <x v="0"/>
    <x v="0"/>
    <s v="INT_INVENTORY_GOOD_RECEIVED"/>
    <s v="TTL_PO_PRICE"/>
    <x v="127"/>
    <x v="361"/>
    <x v="0"/>
    <n v="0"/>
    <x v="0"/>
    <x v="0"/>
    <x v="0"/>
    <s v=""/>
    <s v=""/>
    <n v="1104"/>
    <s v="-1104"/>
    <x v="0"/>
    <x v="0"/>
    <x v="0"/>
    <x v="446"/>
    <x v="14"/>
    <s v="採購訂單總金額"/>
    <s v=""/>
    <s v=""/>
    <x v="0"/>
    <x v="399"/>
    <m/>
    <s v="^()$"/>
    <n v="9"/>
    <x v="0"/>
    <x v="8"/>
    <x v="0"/>
    <x v="0"/>
    <x v="0"/>
    <x v="1"/>
    <b v="0"/>
    <x v="0"/>
    <x v="1"/>
    <n v="0"/>
    <x v="0"/>
    <b v="0"/>
    <b v="0"/>
    <b v="0"/>
    <b v="0"/>
    <b v="0"/>
    <b v="0"/>
    <b v="0"/>
    <b v="0"/>
    <b v="0"/>
    <b v="0"/>
    <b v="0"/>
    <x v="1"/>
    <x v="1"/>
    <n v="0"/>
    <x v="2"/>
    <x v="0"/>
  </r>
  <r>
    <m/>
    <s v="PRO"/>
    <x v="19"/>
    <x v="445"/>
    <x v="447"/>
    <x v="1"/>
    <x v="441"/>
    <s v="採購幣別"/>
    <x v="1"/>
    <m/>
    <m/>
    <s v="General"/>
    <x v="2"/>
    <m/>
    <x v="0"/>
    <s v="PRO"/>
    <x v="14"/>
    <x v="7"/>
    <x v="0"/>
    <x v="0"/>
    <s v="INT_INVENTORY_GOOD_RECEIVED"/>
    <s v="PO_CURRENCY"/>
    <m/>
    <m/>
    <m/>
    <m/>
    <m/>
    <m/>
    <m/>
    <m/>
    <m/>
    <m/>
    <m/>
    <m/>
    <m/>
    <m/>
    <m/>
    <m/>
    <m/>
    <m/>
    <s v="資料清單"/>
    <x v="26"/>
    <x v="22"/>
    <x v="401"/>
    <x v="19"/>
    <s v="IEC_STD_V10 &gt;&gt; Data Standard &gt;&gt; PRO"/>
    <s v="PO Currency"/>
    <x v="447"/>
    <x v="1"/>
    <x v="0"/>
    <x v="441"/>
    <x v="14"/>
    <s v="IEC_STD_V10 &gt;&gt; Common &gt;&gt; AutoMetaDataPO Currency"/>
    <x v="1"/>
    <x v="0"/>
    <s v="採購幣別Property"/>
    <s v="庫存採購收料數量"/>
    <n v="1107"/>
    <n v="1096"/>
    <n v="0"/>
    <s v="PO Currency"/>
    <n v="1"/>
    <n v="0"/>
    <n v="0"/>
    <x v="0"/>
    <s v="Inventory Good Received"/>
    <x v="98"/>
    <s v="IEC_STD_V10 &gt;&gt; Data Standard &gt;&gt; PRO &gt;&gt; Inventory Good Received"/>
    <x v="0"/>
    <s v="PRO:"/>
    <x v="22"/>
    <x v="22"/>
    <x v="1008"/>
    <x v="445"/>
    <x v="447"/>
    <x v="453"/>
    <x v="0"/>
    <x v="0"/>
    <x v="0"/>
    <x v="2"/>
    <m/>
    <x v="0"/>
    <x v="1"/>
    <s v="Inventory Good Received_PO Currency"/>
    <x v="1034"/>
    <x v="1"/>
    <x v="0"/>
    <x v="7"/>
    <x v="8"/>
    <x v="0"/>
    <x v="0"/>
    <s v="INT_INVENTORY_GOOD_RECEIVED"/>
    <s v="PO_CURRENCY"/>
    <x v="127"/>
    <x v="362"/>
    <x v="0"/>
    <n v="0"/>
    <x v="0"/>
    <x v="0"/>
    <x v="0"/>
    <s v=""/>
    <s v=""/>
    <n v="1105"/>
    <s v="-1105"/>
    <x v="0"/>
    <x v="0"/>
    <x v="0"/>
    <x v="447"/>
    <x v="14"/>
    <s v="採購幣別"/>
    <s v=""/>
    <s v=""/>
    <x v="0"/>
    <x v="400"/>
    <m/>
    <s v="^()$"/>
    <n v="9"/>
    <x v="0"/>
    <x v="8"/>
    <x v="0"/>
    <x v="0"/>
    <x v="0"/>
    <x v="1"/>
    <b v="0"/>
    <x v="0"/>
    <x v="1"/>
    <n v="0"/>
    <x v="0"/>
    <b v="0"/>
    <b v="0"/>
    <b v="0"/>
    <b v="0"/>
    <b v="0"/>
    <b v="0"/>
    <b v="0"/>
    <b v="0"/>
    <b v="0"/>
    <b v="0"/>
    <b v="0"/>
    <x v="1"/>
    <x v="1"/>
    <n v="0"/>
    <x v="34"/>
    <x v="0"/>
  </r>
  <r>
    <m/>
    <s v="PRO"/>
    <x v="19"/>
    <x v="446"/>
    <x v="448"/>
    <x v="1"/>
    <x v="442"/>
    <s v="採購訂單總金額*GR 當天匯率"/>
    <x v="1"/>
    <m/>
    <m/>
    <s v="General"/>
    <x v="6"/>
    <m/>
    <x v="0"/>
    <s v="PRO"/>
    <x v="14"/>
    <x v="7"/>
    <x v="0"/>
    <x v="0"/>
    <s v="INT_INVENTORY_GOOD_RECEIVED"/>
    <s v="TWD_PRICE"/>
    <m/>
    <m/>
    <m/>
    <m/>
    <m/>
    <m/>
    <m/>
    <m/>
    <m/>
    <m/>
    <m/>
    <m/>
    <m/>
    <m/>
    <m/>
    <m/>
    <m/>
    <m/>
    <s v="資料清單"/>
    <x v="26"/>
    <x v="23"/>
    <x v="402"/>
    <x v="19"/>
    <s v="IEC_STD_V10 &gt;&gt; Data Standard &gt;&gt; PRO"/>
    <s v="TWD Price"/>
    <x v="448"/>
    <x v="1"/>
    <x v="0"/>
    <x v="442"/>
    <x v="14"/>
    <s v="IEC_STD_V10 &gt;&gt; Common &gt;&gt; AutoMetaDataTWD Price"/>
    <x v="1"/>
    <x v="0"/>
    <s v="台幣價格Property"/>
    <s v="庫存採購收料數量"/>
    <n v="1108"/>
    <n v="1096"/>
    <n v="0"/>
    <s v="TWD Price"/>
    <n v="1"/>
    <n v="0"/>
    <n v="0"/>
    <x v="0"/>
    <s v="Inventory Good Received"/>
    <x v="98"/>
    <s v="IEC_STD_V10 &gt;&gt; Data Standard &gt;&gt; PRO &gt;&gt; Inventory Good Received"/>
    <x v="0"/>
    <s v="PRO:"/>
    <x v="23"/>
    <x v="23"/>
    <x v="1009"/>
    <x v="446"/>
    <x v="448"/>
    <x v="454"/>
    <x v="0"/>
    <x v="0"/>
    <x v="0"/>
    <x v="6"/>
    <m/>
    <x v="0"/>
    <x v="1"/>
    <s v="Inventory Good Received_TWD Price"/>
    <x v="1035"/>
    <x v="1"/>
    <x v="0"/>
    <x v="7"/>
    <x v="8"/>
    <x v="0"/>
    <x v="0"/>
    <s v="INT_INVENTORY_GOOD_RECEIVED"/>
    <s v="TWD_PRICE"/>
    <x v="127"/>
    <x v="363"/>
    <x v="0"/>
    <n v="0"/>
    <x v="0"/>
    <x v="0"/>
    <x v="0"/>
    <s v=""/>
    <s v=""/>
    <n v="1106"/>
    <s v="-1106"/>
    <x v="0"/>
    <x v="0"/>
    <x v="0"/>
    <x v="448"/>
    <x v="14"/>
    <s v="採購訂單總金額*GR 當天匯率"/>
    <s v=""/>
    <s v=""/>
    <x v="0"/>
    <x v="401"/>
    <m/>
    <s v="^()$"/>
    <n v="9"/>
    <x v="0"/>
    <x v="8"/>
    <x v="0"/>
    <x v="0"/>
    <x v="0"/>
    <x v="1"/>
    <b v="0"/>
    <x v="0"/>
    <x v="1"/>
    <n v="0"/>
    <x v="0"/>
    <b v="0"/>
    <b v="0"/>
    <b v="0"/>
    <b v="0"/>
    <b v="0"/>
    <b v="0"/>
    <b v="0"/>
    <b v="0"/>
    <b v="0"/>
    <b v="0"/>
    <b v="0"/>
    <x v="1"/>
    <x v="1"/>
    <n v="0"/>
    <x v="35"/>
    <x v="0"/>
  </r>
  <r>
    <m/>
    <s v="PRO"/>
    <x v="19"/>
    <x v="447"/>
    <x v="449"/>
    <x v="1"/>
    <x v="442"/>
    <s v="採購訂單總金額*GR 當天匯率"/>
    <x v="1"/>
    <m/>
    <m/>
    <s v="General"/>
    <x v="6"/>
    <m/>
    <x v="0"/>
    <s v="PRO"/>
    <x v="14"/>
    <x v="7"/>
    <x v="0"/>
    <x v="0"/>
    <s v="INT_INVENTORY_GOOD_RECEIVED"/>
    <s v="USD_PRICE"/>
    <m/>
    <m/>
    <m/>
    <m/>
    <m/>
    <m/>
    <m/>
    <m/>
    <m/>
    <m/>
    <m/>
    <m/>
    <m/>
    <m/>
    <m/>
    <m/>
    <m/>
    <m/>
    <s v="資料清單"/>
    <x v="26"/>
    <x v="24"/>
    <x v="403"/>
    <x v="19"/>
    <s v="IEC_STD_V10 &gt;&gt; Data Standard &gt;&gt; PRO"/>
    <s v="USD Price"/>
    <x v="449"/>
    <x v="1"/>
    <x v="0"/>
    <x v="442"/>
    <x v="14"/>
    <s v="IEC_STD_V10 &gt;&gt; Common &gt;&gt; AutoMetaDataUSD Price"/>
    <x v="1"/>
    <x v="0"/>
    <s v="美金價格Property"/>
    <s v="庫存採購收料數量"/>
    <n v="1109"/>
    <n v="1096"/>
    <n v="0"/>
    <s v="USD Price"/>
    <n v="1"/>
    <n v="0"/>
    <n v="0"/>
    <x v="0"/>
    <s v="Inventory Good Received"/>
    <x v="98"/>
    <s v="IEC_STD_V10 &gt;&gt; Data Standard &gt;&gt; PRO &gt;&gt; Inventory Good Received"/>
    <x v="0"/>
    <s v="PRO:"/>
    <x v="24"/>
    <x v="24"/>
    <x v="1010"/>
    <x v="447"/>
    <x v="449"/>
    <x v="454"/>
    <x v="0"/>
    <x v="0"/>
    <x v="0"/>
    <x v="6"/>
    <m/>
    <x v="0"/>
    <x v="1"/>
    <s v="Inventory Good Received_USD Price"/>
    <x v="1036"/>
    <x v="1"/>
    <x v="0"/>
    <x v="7"/>
    <x v="8"/>
    <x v="0"/>
    <x v="0"/>
    <s v="INT_INVENTORY_GOOD_RECEIVED"/>
    <s v="USD_PRICE"/>
    <x v="127"/>
    <x v="364"/>
    <x v="0"/>
    <n v="0"/>
    <x v="0"/>
    <x v="0"/>
    <x v="0"/>
    <s v=""/>
    <s v=""/>
    <n v="1107"/>
    <s v="-1107"/>
    <x v="0"/>
    <x v="0"/>
    <x v="0"/>
    <x v="449"/>
    <x v="14"/>
    <s v="採購訂單總金額*GR 當天匯率"/>
    <s v=""/>
    <s v=""/>
    <x v="0"/>
    <x v="402"/>
    <m/>
    <s v="^()$"/>
    <n v="9"/>
    <x v="0"/>
    <x v="8"/>
    <x v="0"/>
    <x v="0"/>
    <x v="0"/>
    <x v="1"/>
    <b v="0"/>
    <x v="0"/>
    <x v="1"/>
    <n v="0"/>
    <x v="0"/>
    <b v="0"/>
    <b v="0"/>
    <b v="0"/>
    <b v="0"/>
    <b v="0"/>
    <b v="0"/>
    <b v="0"/>
    <b v="0"/>
    <b v="0"/>
    <b v="0"/>
    <b v="0"/>
    <x v="1"/>
    <x v="1"/>
    <n v="0"/>
    <x v="35"/>
    <x v="0"/>
  </r>
  <r>
    <m/>
    <s v="PRO"/>
    <x v="19"/>
    <x v="448"/>
    <x v="450"/>
    <x v="217"/>
    <x v="443"/>
    <s v="採購方式與採購金額"/>
    <x v="0"/>
    <m/>
    <m/>
    <s v="General"/>
    <x v="0"/>
    <m/>
    <x v="0"/>
    <s v="SCM"/>
    <x v="14"/>
    <x v="7"/>
    <x v="0"/>
    <x v="0"/>
    <s v="INT_PROCUREMENT_TYPE_AND_AMOUNT"/>
    <m/>
    <m/>
    <m/>
    <m/>
    <m/>
    <m/>
    <m/>
    <m/>
    <m/>
    <m/>
    <m/>
    <m/>
    <m/>
    <m/>
    <m/>
    <m/>
    <m/>
    <m/>
    <m/>
    <s v="資料清單"/>
    <x v="26"/>
    <x v="25"/>
    <x v="404"/>
    <x v="19"/>
    <s v="IEC_STD_V10 &gt;&gt; Data Standard &gt;&gt; PRO"/>
    <s v="Procurement type and amount"/>
    <x v="450"/>
    <x v="217"/>
    <x v="0"/>
    <x v="443"/>
    <x v="14"/>
    <s v="IEC_STD_V10 &gt;&gt; Common &gt;&gt; AutoMetaDataProcurement type and amount"/>
    <x v="0"/>
    <x v="0"/>
    <s v="採購方式與採購金額Concept"/>
    <s v="採購方式與採購金額"/>
    <n v="1110"/>
    <n v="0"/>
    <n v="0"/>
    <s v=""/>
    <n v="0"/>
    <n v="0"/>
    <n v="0"/>
    <x v="0"/>
    <s v=""/>
    <x v="0"/>
    <s v=""/>
    <x v="0"/>
    <s v="PRO:"/>
    <x v="25"/>
    <x v="25"/>
    <x v="1011"/>
    <x v="448"/>
    <x v="450"/>
    <x v="455"/>
    <x v="0"/>
    <x v="0"/>
    <x v="0"/>
    <x v="0"/>
    <m/>
    <x v="0"/>
    <x v="0"/>
    <s v="Procurement type and amount"/>
    <x v="1037"/>
    <x v="0"/>
    <x v="0"/>
    <x v="7"/>
    <x v="8"/>
    <x v="0"/>
    <x v="0"/>
    <s v="INT_PROCUREMENT_TYPE_AND_AMOUNT"/>
    <s v=""/>
    <x v="128"/>
    <x v="0"/>
    <x v="0"/>
    <n v="0"/>
    <x v="0"/>
    <x v="0"/>
    <x v="0"/>
    <s v=""/>
    <s v=""/>
    <n v="1108"/>
    <s v="-1108"/>
    <x v="0"/>
    <x v="0"/>
    <x v="0"/>
    <x v="450"/>
    <x v="14"/>
    <s v="採購方式與採購金額"/>
    <s v=""/>
    <s v=""/>
    <x v="0"/>
    <x v="403"/>
    <m/>
    <s v="^()$"/>
    <n v="9"/>
    <x v="0"/>
    <x v="8"/>
    <x v="0"/>
    <x v="0"/>
    <x v="0"/>
    <x v="1"/>
    <b v="0"/>
    <x v="0"/>
    <x v="0"/>
    <n v="0"/>
    <x v="0"/>
    <b v="0"/>
    <b v="0"/>
    <b v="0"/>
    <b v="0"/>
    <b v="0"/>
    <b v="0"/>
    <b v="0"/>
    <b v="0"/>
    <b v="0"/>
    <b v="0"/>
    <b v="0"/>
    <x v="1"/>
    <x v="1"/>
    <n v="0"/>
    <x v="8"/>
    <x v="0"/>
  </r>
  <r>
    <m/>
    <s v="PRO"/>
    <x v="19"/>
    <x v="180"/>
    <x v="180"/>
    <x v="81"/>
    <x v="185"/>
    <s v="事業單位,  4個混用型的plant(CP72, TP05, UM03, CPC2), 用需求預測 allocation, 或consumption ratio 指定 BU_x000a_- CP72 ,  TP05 有PCBA,  比較複雜,  才會有common parts 拆分的問題.   UM03 , CPC2 是 L10 廠, 材料是專用, 客制料,  應該不需要拆分."/>
    <x v="2"/>
    <m/>
    <m/>
    <s v="General"/>
    <x v="2"/>
    <s v="BU1; BU2.."/>
    <x v="0"/>
    <s v="SCM"/>
    <x v="14"/>
    <x v="7"/>
    <x v="0"/>
    <x v="0"/>
    <s v="INT_PROCUREMENT_TYPE_AND_AMOUNT"/>
    <s v="BU_CODE"/>
    <m/>
    <m/>
    <m/>
    <m/>
    <m/>
    <m/>
    <m/>
    <m/>
    <m/>
    <m/>
    <m/>
    <m/>
    <m/>
    <m/>
    <m/>
    <m/>
    <m/>
    <m/>
    <s v="資料清單"/>
    <x v="26"/>
    <x v="26"/>
    <x v="386"/>
    <x v="19"/>
    <s v="IEC_STD_V10 &gt;&gt; Data Standard &gt;&gt; PRO"/>
    <s v="BU Code"/>
    <x v="180"/>
    <x v="81"/>
    <x v="0"/>
    <x v="185"/>
    <x v="14"/>
    <s v="IEC_STD_V10 &gt;&gt; Common &gt;&gt; AutoMetaDataBU Code"/>
    <x v="2"/>
    <x v="0"/>
    <s v="事業處代碼Relationship"/>
    <s v="採購方式與採購金額"/>
    <n v="343"/>
    <n v="1110"/>
    <n v="0"/>
    <s v=""/>
    <n v="0"/>
    <n v="0"/>
    <n v="515"/>
    <x v="81"/>
    <s v="Procurement type and amount"/>
    <x v="99"/>
    <s v="IEC_STD_V10 &gt;&gt; Data Standard &gt;&gt; PRO &gt;&gt; Procurement type and amount"/>
    <x v="0"/>
    <s v="PRO:"/>
    <x v="26"/>
    <x v="26"/>
    <x v="1012"/>
    <x v="180"/>
    <x v="180"/>
    <x v="439"/>
    <x v="61"/>
    <x v="0"/>
    <x v="0"/>
    <x v="2"/>
    <m/>
    <x v="0"/>
    <x v="2"/>
    <s v="Procurement type and amount_BU Code"/>
    <x v="1038"/>
    <x v="2"/>
    <x v="0"/>
    <x v="7"/>
    <x v="8"/>
    <x v="0"/>
    <x v="0"/>
    <s v="INT_PROCUREMENT_TYPE_AND_AMOUNT"/>
    <s v="BU_CODE"/>
    <x v="128"/>
    <x v="145"/>
    <x v="0"/>
    <n v="0"/>
    <x v="0"/>
    <x v="0"/>
    <x v="0"/>
    <s v=""/>
    <s v=""/>
    <n v="1109"/>
    <s v="-1109"/>
    <x v="0"/>
    <x v="0"/>
    <x v="0"/>
    <x v="180"/>
    <x v="14"/>
    <s v="事業處代碼"/>
    <s v=""/>
    <s v=""/>
    <x v="0"/>
    <x v="385"/>
    <m/>
    <s v="^()$"/>
    <n v="9"/>
    <x v="0"/>
    <x v="8"/>
    <x v="0"/>
    <x v="0"/>
    <x v="1"/>
    <x v="1"/>
    <b v="0"/>
    <x v="0"/>
    <x v="1"/>
    <n v="0"/>
    <x v="0"/>
    <b v="0"/>
    <b v="0"/>
    <b v="0"/>
    <b v="0"/>
    <b v="1"/>
    <b v="0"/>
    <b v="0"/>
    <b v="0"/>
    <b v="0"/>
    <b v="0"/>
    <b v="0"/>
    <x v="0"/>
    <x v="2"/>
    <n v="0"/>
    <x v="1"/>
    <x v="0"/>
  </r>
  <r>
    <m/>
    <s v="PRO"/>
    <x v="19"/>
    <x v="182"/>
    <x v="182"/>
    <x v="83"/>
    <x v="375"/>
    <s v="客戶名稱"/>
    <x v="2"/>
    <m/>
    <m/>
    <s v="General"/>
    <x v="2"/>
    <m/>
    <x v="0"/>
    <s v="PRO"/>
    <x v="14"/>
    <x v="7"/>
    <x v="0"/>
    <x v="0"/>
    <s v="INT_PROCUREMENT_TYPE_AND_AMOUNT"/>
    <s v="CUSTOMER_NAME_SAP"/>
    <m/>
    <m/>
    <m/>
    <m/>
    <m/>
    <m/>
    <m/>
    <m/>
    <m/>
    <m/>
    <m/>
    <m/>
    <m/>
    <m/>
    <m/>
    <m/>
    <m/>
    <m/>
    <s v="資料清單"/>
    <x v="26"/>
    <x v="27"/>
    <x v="405"/>
    <x v="19"/>
    <s v="IEC_STD_V10 &gt;&gt; Data Standard &gt;&gt; PRO"/>
    <s v="Customer Name-SAP"/>
    <x v="182"/>
    <x v="83"/>
    <x v="0"/>
    <x v="375"/>
    <x v="14"/>
    <s v="IEC_STD_V10 &gt;&gt; Common &gt;&gt; AutoMetaDataCustomer Name-SAP"/>
    <x v="2"/>
    <x v="0"/>
    <s v="客戶名稱-SAPRelationship"/>
    <s v="採購方式與採購金額"/>
    <n v="345"/>
    <n v="1110"/>
    <n v="0"/>
    <s v=""/>
    <n v="0"/>
    <n v="0"/>
    <n v="981"/>
    <x v="83"/>
    <s v="Procurement type and amount"/>
    <x v="99"/>
    <s v="IEC_STD_V10 &gt;&gt; Data Standard &gt;&gt; PRO &gt;&gt; Procurement type and amount"/>
    <x v="0"/>
    <s v="PRO:"/>
    <x v="27"/>
    <x v="27"/>
    <x v="1013"/>
    <x v="182"/>
    <x v="182"/>
    <x v="370"/>
    <x v="0"/>
    <x v="0"/>
    <x v="0"/>
    <x v="2"/>
    <m/>
    <x v="0"/>
    <x v="2"/>
    <s v="Procurement type and amount_Customer Name-SAP"/>
    <x v="1039"/>
    <x v="2"/>
    <x v="0"/>
    <x v="7"/>
    <x v="8"/>
    <x v="0"/>
    <x v="0"/>
    <s v="INT_PROCUREMENT_TYPE_AND_AMOUNT"/>
    <s v="CUSTOMER_NAME_SAP"/>
    <x v="128"/>
    <x v="147"/>
    <x v="0"/>
    <n v="0"/>
    <x v="0"/>
    <x v="0"/>
    <x v="0"/>
    <s v=""/>
    <s v=""/>
    <n v="1110"/>
    <s v="-1110"/>
    <x v="0"/>
    <x v="0"/>
    <x v="0"/>
    <x v="182"/>
    <x v="14"/>
    <s v="客戶名稱"/>
    <s v=""/>
    <s v=""/>
    <x v="0"/>
    <x v="404"/>
    <m/>
    <s v="^()$"/>
    <n v="9"/>
    <x v="0"/>
    <x v="8"/>
    <x v="0"/>
    <x v="0"/>
    <x v="1"/>
    <x v="1"/>
    <b v="0"/>
    <x v="0"/>
    <x v="1"/>
    <n v="0"/>
    <x v="0"/>
    <b v="0"/>
    <b v="0"/>
    <b v="0"/>
    <b v="0"/>
    <b v="1"/>
    <b v="0"/>
    <b v="0"/>
    <b v="0"/>
    <b v="1"/>
    <b v="0"/>
    <b v="0"/>
    <x v="0"/>
    <x v="6"/>
    <n v="1"/>
    <x v="3"/>
    <x v="0"/>
  </r>
  <r>
    <m/>
    <s v="PRO"/>
    <x v="19"/>
    <x v="449"/>
    <x v="451"/>
    <x v="218"/>
    <x v="444"/>
    <s v="Class code 料號分類+組件類別mapping table _x000a_EX: 6010-Capacitor"/>
    <x v="2"/>
    <m/>
    <m/>
    <s v="General"/>
    <x v="2"/>
    <m/>
    <x v="0"/>
    <s v="PRO"/>
    <x v="14"/>
    <x v="7"/>
    <x v="0"/>
    <x v="0"/>
    <s v="INT_PROCUREMENT_TYPE_AND_AMOUNT"/>
    <s v="PROC_COMMODITY"/>
    <m/>
    <m/>
    <m/>
    <m/>
    <m/>
    <m/>
    <m/>
    <m/>
    <m/>
    <m/>
    <m/>
    <m/>
    <m/>
    <m/>
    <m/>
    <m/>
    <m/>
    <m/>
    <s v="資料清單"/>
    <x v="26"/>
    <x v="28"/>
    <x v="406"/>
    <x v="19"/>
    <s v="IEC_STD_V10 &gt;&gt; Data Standard &gt;&gt; PRO"/>
    <s v="PROC COMMODITY"/>
    <x v="451"/>
    <x v="218"/>
    <x v="0"/>
    <x v="444"/>
    <x v="14"/>
    <s v="IEC_STD_V10 &gt;&gt; Common &gt;&gt; AutoMetaDataPROC COMMODITY"/>
    <x v="2"/>
    <x v="0"/>
    <s v="採購組件類別Relationship"/>
    <s v="採購方式與採購金額"/>
    <n v="1113"/>
    <n v="1110"/>
    <n v="0"/>
    <s v=""/>
    <n v="0"/>
    <n v="0"/>
    <n v="1144"/>
    <x v="226"/>
    <s v="Procurement type and amount"/>
    <x v="99"/>
    <s v="IEC_STD_V10 &gt;&gt; Data Standard &gt;&gt; PRO &gt;&gt; Procurement type and amount"/>
    <x v="0"/>
    <s v="PRO:"/>
    <x v="28"/>
    <x v="28"/>
    <x v="1014"/>
    <x v="449"/>
    <x v="451"/>
    <x v="456"/>
    <x v="0"/>
    <x v="0"/>
    <x v="0"/>
    <x v="2"/>
    <m/>
    <x v="0"/>
    <x v="2"/>
    <s v="Procurement type and amount_PROC COMMODITY"/>
    <x v="1040"/>
    <x v="2"/>
    <x v="0"/>
    <x v="7"/>
    <x v="8"/>
    <x v="0"/>
    <x v="0"/>
    <s v="INT_PROCUREMENT_TYPE_AND_AMOUNT"/>
    <s v="PROC_COMMODITY"/>
    <x v="128"/>
    <x v="365"/>
    <x v="0"/>
    <n v="0"/>
    <x v="0"/>
    <x v="0"/>
    <x v="0"/>
    <s v=""/>
    <s v=""/>
    <n v="1111"/>
    <s v="-1111"/>
    <x v="0"/>
    <x v="0"/>
    <x v="0"/>
    <x v="451"/>
    <x v="14"/>
    <s v="料號分類+組件類別mapping table"/>
    <s v=""/>
    <s v=""/>
    <x v="0"/>
    <x v="405"/>
    <m/>
    <s v="^()$"/>
    <n v="9"/>
    <x v="0"/>
    <x v="8"/>
    <x v="0"/>
    <x v="0"/>
    <x v="0"/>
    <x v="1"/>
    <b v="0"/>
    <x v="0"/>
    <x v="1"/>
    <n v="0"/>
    <x v="0"/>
    <b v="0"/>
    <b v="0"/>
    <b v="0"/>
    <b v="0"/>
    <b v="0"/>
    <b v="0"/>
    <b v="0"/>
    <b v="0"/>
    <b v="1"/>
    <b v="0"/>
    <b v="0"/>
    <x v="0"/>
    <x v="5"/>
    <n v="1"/>
    <x v="0"/>
    <x v="0"/>
  </r>
  <r>
    <m/>
    <s v="PRO"/>
    <x v="19"/>
    <x v="398"/>
    <x v="403"/>
    <x v="219"/>
    <x v="445"/>
    <s v="PDM中IEC PN之Class Code值"/>
    <x v="2"/>
    <m/>
    <m/>
    <s v="General"/>
    <x v="2"/>
    <s v="6Y17B1510401, Class code: 6017 &amp; WCxxxxxxxx, Class cod: WC"/>
    <x v="0"/>
    <s v="PRO"/>
    <x v="14"/>
    <x v="7"/>
    <x v="0"/>
    <x v="0"/>
    <s v="INT_PROCUREMENT_TYPE_AND_AMOUNT"/>
    <s v="CLASS_CODE"/>
    <m/>
    <m/>
    <m/>
    <m/>
    <m/>
    <m/>
    <m/>
    <m/>
    <m/>
    <m/>
    <m/>
    <m/>
    <m/>
    <m/>
    <m/>
    <m/>
    <m/>
    <m/>
    <s v="資料清單"/>
    <x v="26"/>
    <x v="29"/>
    <x v="388"/>
    <x v="19"/>
    <s v="IEC_STD_V10 &gt;&gt; Data Standard &gt;&gt; PRO"/>
    <s v="Class Code"/>
    <x v="403"/>
    <x v="219"/>
    <x v="0"/>
    <x v="445"/>
    <x v="14"/>
    <s v="IEC_STD_V10 &gt;&gt; Common &gt;&gt; AutoMetaDataClass Code"/>
    <x v="2"/>
    <x v="0"/>
    <s v="Class codeRelationship"/>
    <s v="採購方式與採購金額"/>
    <n v="960"/>
    <n v="1110"/>
    <n v="0"/>
    <s v=""/>
    <n v="0"/>
    <n v="0"/>
    <n v="960"/>
    <x v="225"/>
    <s v="Procurement type and amount"/>
    <x v="99"/>
    <s v="IEC_STD_V10 &gt;&gt; Data Standard &gt;&gt; PRO &gt;&gt; Procurement type and amount"/>
    <x v="0"/>
    <s v="PRO:"/>
    <x v="29"/>
    <x v="29"/>
    <x v="1015"/>
    <x v="398"/>
    <x v="403"/>
    <x v="398"/>
    <x v="50"/>
    <x v="0"/>
    <x v="0"/>
    <x v="2"/>
    <m/>
    <x v="0"/>
    <x v="2"/>
    <s v="Procurement type and amount_Class Code"/>
    <x v="1041"/>
    <x v="2"/>
    <x v="0"/>
    <x v="7"/>
    <x v="8"/>
    <x v="0"/>
    <x v="0"/>
    <s v="INT_PROCUREMENT_TYPE_AND_AMOUNT"/>
    <s v="CLASS_CODE"/>
    <x v="128"/>
    <x v="328"/>
    <x v="0"/>
    <n v="0"/>
    <x v="0"/>
    <x v="0"/>
    <x v="0"/>
    <s v=""/>
    <s v=""/>
    <n v="1112"/>
    <s v="-1112"/>
    <x v="0"/>
    <x v="0"/>
    <x v="0"/>
    <x v="403"/>
    <x v="14"/>
    <s v="PDM中IEC PN之Class Code值"/>
    <s v=""/>
    <s v=""/>
    <x v="0"/>
    <x v="387"/>
    <m/>
    <s v="^()$"/>
    <n v="9"/>
    <x v="0"/>
    <x v="8"/>
    <x v="0"/>
    <x v="0"/>
    <x v="1"/>
    <x v="1"/>
    <b v="0"/>
    <x v="0"/>
    <x v="1"/>
    <n v="0"/>
    <x v="0"/>
    <b v="0"/>
    <b v="0"/>
    <b v="0"/>
    <b v="0"/>
    <b v="0"/>
    <b v="0"/>
    <b v="0"/>
    <b v="0"/>
    <b v="0"/>
    <b v="0"/>
    <b v="0"/>
    <x v="1"/>
    <x v="1"/>
    <n v="0"/>
    <x v="19"/>
    <x v="0"/>
  </r>
  <r>
    <m/>
    <s v="PRO"/>
    <x v="19"/>
    <x v="401"/>
    <x v="406"/>
    <x v="220"/>
    <x v="397"/>
    <s v="零件主分類"/>
    <x v="2"/>
    <m/>
    <m/>
    <s v="General"/>
    <x v="2"/>
    <s v="BOX/SRD/F/P HEADER/JUMPER"/>
    <x v="0"/>
    <s v="PRO"/>
    <x v="14"/>
    <x v="7"/>
    <x v="0"/>
    <x v="0"/>
    <s v="INT_PROCUREMENT_TYPE_AND_AMOUNT"/>
    <s v="PART_CATEGORY"/>
    <m/>
    <m/>
    <m/>
    <m/>
    <m/>
    <m/>
    <m/>
    <m/>
    <m/>
    <m/>
    <m/>
    <m/>
    <m/>
    <m/>
    <m/>
    <m/>
    <m/>
    <m/>
    <s v="資料清單"/>
    <x v="26"/>
    <x v="30"/>
    <x v="407"/>
    <x v="19"/>
    <s v="IEC_STD_V10 &gt;&gt; Data Standard &gt;&gt; PRO"/>
    <s v="Part Category"/>
    <x v="406"/>
    <x v="220"/>
    <x v="0"/>
    <x v="397"/>
    <x v="14"/>
    <s v="IEC_STD_V10 &gt;&gt; Common &gt;&gt; AutoMetaDataPart Category"/>
    <x v="2"/>
    <x v="0"/>
    <s v="零件主分類Relationship"/>
    <s v="採購方式與採購金額"/>
    <n v="963"/>
    <n v="1110"/>
    <n v="0"/>
    <s v=""/>
    <n v="0"/>
    <n v="0"/>
    <n v="963"/>
    <x v="227"/>
    <s v="Procurement type and amount"/>
    <x v="99"/>
    <s v="IEC_STD_V10 &gt;&gt; Data Standard &gt;&gt; PRO &gt;&gt; Procurement type and amount"/>
    <x v="0"/>
    <s v="PRO:"/>
    <x v="30"/>
    <x v="30"/>
    <x v="1016"/>
    <x v="401"/>
    <x v="406"/>
    <x v="401"/>
    <x v="53"/>
    <x v="0"/>
    <x v="0"/>
    <x v="2"/>
    <m/>
    <x v="0"/>
    <x v="2"/>
    <s v="Procurement type and amount_Part Category"/>
    <x v="1042"/>
    <x v="2"/>
    <x v="0"/>
    <x v="7"/>
    <x v="8"/>
    <x v="0"/>
    <x v="0"/>
    <s v="INT_PROCUREMENT_TYPE_AND_AMOUNT"/>
    <s v="PART_CATEGORY"/>
    <x v="128"/>
    <x v="331"/>
    <x v="0"/>
    <n v="0"/>
    <x v="0"/>
    <x v="0"/>
    <x v="0"/>
    <s v=""/>
    <s v=""/>
    <n v="1113"/>
    <s v="-1113"/>
    <x v="0"/>
    <x v="0"/>
    <x v="0"/>
    <x v="406"/>
    <x v="14"/>
    <s v="零件主分類"/>
    <s v=""/>
    <s v=""/>
    <x v="0"/>
    <x v="406"/>
    <m/>
    <s v="^()$"/>
    <n v="9"/>
    <x v="0"/>
    <x v="8"/>
    <x v="0"/>
    <x v="0"/>
    <x v="1"/>
    <x v="1"/>
    <b v="0"/>
    <x v="0"/>
    <x v="1"/>
    <n v="0"/>
    <x v="0"/>
    <b v="0"/>
    <b v="0"/>
    <b v="0"/>
    <b v="0"/>
    <b v="0"/>
    <b v="0"/>
    <b v="0"/>
    <b v="0"/>
    <b v="0"/>
    <b v="0"/>
    <b v="0"/>
    <x v="1"/>
    <x v="1"/>
    <n v="0"/>
    <x v="12"/>
    <x v="0"/>
  </r>
  <r>
    <m/>
    <s v="PRO"/>
    <x v="19"/>
    <x v="450"/>
    <x v="452"/>
    <x v="221"/>
    <x v="446"/>
    <s v="採購方式"/>
    <x v="2"/>
    <m/>
    <m/>
    <s v="General"/>
    <x v="2"/>
    <m/>
    <x v="0"/>
    <s v="PRO"/>
    <x v="14"/>
    <x v="7"/>
    <x v="0"/>
    <x v="0"/>
    <s v="INT_PROCUREMENT_TYPE_AND_AMOUNT"/>
    <s v="PROCURE_TYPE_CODE"/>
    <m/>
    <m/>
    <m/>
    <m/>
    <m/>
    <m/>
    <m/>
    <m/>
    <m/>
    <m/>
    <m/>
    <m/>
    <m/>
    <m/>
    <m/>
    <m/>
    <m/>
    <m/>
    <s v="資料清單"/>
    <x v="26"/>
    <x v="31"/>
    <x v="408"/>
    <x v="19"/>
    <s v="IEC_STD_V10 &gt;&gt; Data Standard &gt;&gt; PRO"/>
    <s v="Procure Type Code"/>
    <x v="452"/>
    <x v="221"/>
    <x v="0"/>
    <x v="446"/>
    <x v="14"/>
    <s v="IEC_STD_V10 &gt;&gt; Common &gt;&gt; AutoMetaDataProcure Type Code"/>
    <x v="2"/>
    <x v="0"/>
    <s v="採購方式代碼Relationship"/>
    <s v="採購方式與採購金額"/>
    <n v="1116"/>
    <n v="1110"/>
    <n v="0"/>
    <s v=""/>
    <n v="0"/>
    <n v="0"/>
    <n v="1614"/>
    <x v="228"/>
    <s v="Procurement type and amount"/>
    <x v="99"/>
    <s v="IEC_STD_V10 &gt;&gt; Data Standard &gt;&gt; PRO &gt;&gt; Procurement type and amount"/>
    <x v="0"/>
    <s v="PRO:"/>
    <x v="31"/>
    <x v="31"/>
    <x v="1017"/>
    <x v="450"/>
    <x v="452"/>
    <x v="457"/>
    <x v="0"/>
    <x v="0"/>
    <x v="0"/>
    <x v="2"/>
    <m/>
    <x v="0"/>
    <x v="2"/>
    <s v="Procurement type and amount_Procure Type Code"/>
    <x v="1043"/>
    <x v="2"/>
    <x v="0"/>
    <x v="7"/>
    <x v="8"/>
    <x v="0"/>
    <x v="0"/>
    <s v="INT_PROCUREMENT_TYPE_AND_AMOUNT"/>
    <s v="PROCURE_TYPE_CODE"/>
    <x v="128"/>
    <x v="366"/>
    <x v="0"/>
    <n v="0"/>
    <x v="0"/>
    <x v="0"/>
    <x v="0"/>
    <s v=""/>
    <s v=""/>
    <n v="1114"/>
    <s v="-1114"/>
    <x v="0"/>
    <x v="0"/>
    <x v="0"/>
    <x v="452"/>
    <x v="14"/>
    <s v="採購方式"/>
    <s v=""/>
    <s v=""/>
    <x v="0"/>
    <x v="407"/>
    <m/>
    <s v="^()$"/>
    <n v="9"/>
    <x v="0"/>
    <x v="8"/>
    <x v="0"/>
    <x v="0"/>
    <x v="0"/>
    <x v="1"/>
    <b v="0"/>
    <x v="0"/>
    <x v="1"/>
    <n v="0"/>
    <x v="0"/>
    <b v="0"/>
    <b v="0"/>
    <b v="0"/>
    <b v="0"/>
    <b v="0"/>
    <b v="0"/>
    <b v="0"/>
    <b v="0"/>
    <b v="0"/>
    <b v="0"/>
    <b v="0"/>
    <x v="1"/>
    <x v="1"/>
    <n v="0"/>
    <x v="3"/>
    <x v="0"/>
  </r>
  <r>
    <m/>
    <s v="PRO"/>
    <x v="19"/>
    <x v="451"/>
    <x v="453"/>
    <x v="222"/>
    <x v="447"/>
    <s v="供應商在SAP 的代碼, EX: 23xxxx, 31xxxx"/>
    <x v="2"/>
    <m/>
    <m/>
    <s v="General"/>
    <x v="2"/>
    <m/>
    <x v="0"/>
    <s v="PRO"/>
    <x v="14"/>
    <x v="7"/>
    <x v="0"/>
    <x v="0"/>
    <s v="INT_PROCUREMENT_TYPE_AND_AMOUNT"/>
    <s v="VENDOR_CODE"/>
    <m/>
    <m/>
    <m/>
    <m/>
    <m/>
    <m/>
    <m/>
    <m/>
    <m/>
    <m/>
    <m/>
    <m/>
    <m/>
    <m/>
    <m/>
    <m/>
    <m/>
    <m/>
    <s v="資料清單"/>
    <x v="26"/>
    <x v="32"/>
    <x v="409"/>
    <x v="19"/>
    <s v="IEC_STD_V10 &gt;&gt; Data Standard &gt;&gt; PRO"/>
    <s v="Vendor Code"/>
    <x v="453"/>
    <x v="222"/>
    <x v="0"/>
    <x v="447"/>
    <x v="14"/>
    <s v="IEC_STD_V10 &gt;&gt; Common &gt;&gt; AutoMetaDataVendor Code"/>
    <x v="2"/>
    <x v="0"/>
    <s v="供應商代碼Relationship"/>
    <s v="採購方式與採購金額"/>
    <n v="1117"/>
    <n v="1110"/>
    <n v="0"/>
    <s v=""/>
    <n v="0"/>
    <n v="0"/>
    <n v="1631"/>
    <x v="229"/>
    <s v="Procurement type and amount"/>
    <x v="99"/>
    <s v="IEC_STD_V10 &gt;&gt; Data Standard &gt;&gt; PRO &gt;&gt; Procurement type and amount"/>
    <x v="0"/>
    <s v="PRO:"/>
    <x v="32"/>
    <x v="32"/>
    <x v="1018"/>
    <x v="451"/>
    <x v="453"/>
    <x v="458"/>
    <x v="0"/>
    <x v="0"/>
    <x v="0"/>
    <x v="2"/>
    <m/>
    <x v="0"/>
    <x v="2"/>
    <s v="Procurement type and amount_Vendor Code"/>
    <x v="1044"/>
    <x v="2"/>
    <x v="0"/>
    <x v="7"/>
    <x v="8"/>
    <x v="0"/>
    <x v="0"/>
    <s v="INT_PROCUREMENT_TYPE_AND_AMOUNT"/>
    <s v="VENDOR_CODE"/>
    <x v="128"/>
    <x v="367"/>
    <x v="0"/>
    <n v="0"/>
    <x v="0"/>
    <x v="0"/>
    <x v="0"/>
    <s v=""/>
    <s v=""/>
    <n v="1115"/>
    <s v="-1115"/>
    <x v="0"/>
    <x v="0"/>
    <x v="0"/>
    <x v="453"/>
    <x v="14"/>
    <s v="供應商代碼"/>
    <s v=""/>
    <s v=""/>
    <x v="0"/>
    <x v="408"/>
    <m/>
    <s v="^()$"/>
    <n v="9"/>
    <x v="0"/>
    <x v="8"/>
    <x v="0"/>
    <x v="0"/>
    <x v="0"/>
    <x v="1"/>
    <b v="0"/>
    <x v="0"/>
    <x v="1"/>
    <n v="0"/>
    <x v="0"/>
    <b v="0"/>
    <b v="0"/>
    <b v="0"/>
    <b v="0"/>
    <b v="0"/>
    <b v="0"/>
    <b v="0"/>
    <b v="0"/>
    <b v="0"/>
    <b v="0"/>
    <b v="0"/>
    <x v="1"/>
    <x v="1"/>
    <n v="0"/>
    <x v="34"/>
    <x v="0"/>
  </r>
  <r>
    <m/>
    <s v="PRO"/>
    <x v="19"/>
    <x v="452"/>
    <x v="454"/>
    <x v="223"/>
    <x v="448"/>
    <s v="供應商"/>
    <x v="2"/>
    <m/>
    <m/>
    <s v="General"/>
    <x v="2"/>
    <m/>
    <x v="0"/>
    <s v="PRO"/>
    <x v="14"/>
    <x v="7"/>
    <x v="0"/>
    <x v="0"/>
    <s v="INT_PROCUREMENT_TYPE_AND_AMOUNT"/>
    <s v="VENDOR_NAME"/>
    <m/>
    <m/>
    <m/>
    <m/>
    <m/>
    <m/>
    <m/>
    <m/>
    <m/>
    <m/>
    <m/>
    <m/>
    <m/>
    <m/>
    <m/>
    <m/>
    <m/>
    <m/>
    <s v="資料清單"/>
    <x v="26"/>
    <x v="33"/>
    <x v="410"/>
    <x v="19"/>
    <s v="IEC_STD_V10 &gt;&gt; Data Standard &gt;&gt; PRO"/>
    <s v="Vendor Name"/>
    <x v="454"/>
    <x v="223"/>
    <x v="0"/>
    <x v="448"/>
    <x v="14"/>
    <s v="IEC_STD_V10 &gt;&gt; Common &gt;&gt; AutoMetaDataVendor Name"/>
    <x v="2"/>
    <x v="0"/>
    <s v="供應商名稱Relationship"/>
    <s v="採購方式與採購金額"/>
    <n v="1118"/>
    <n v="1110"/>
    <n v="0"/>
    <s v=""/>
    <n v="0"/>
    <n v="0"/>
    <n v="1632"/>
    <x v="230"/>
    <s v="Procurement type and amount"/>
    <x v="99"/>
    <s v="IEC_STD_V10 &gt;&gt; Data Standard &gt;&gt; PRO &gt;&gt; Procurement type and amount"/>
    <x v="0"/>
    <s v="PRO:"/>
    <x v="33"/>
    <x v="33"/>
    <x v="1019"/>
    <x v="452"/>
    <x v="454"/>
    <x v="459"/>
    <x v="0"/>
    <x v="0"/>
    <x v="0"/>
    <x v="2"/>
    <m/>
    <x v="0"/>
    <x v="2"/>
    <s v="Procurement type and amount_Vendor Name"/>
    <x v="1045"/>
    <x v="2"/>
    <x v="0"/>
    <x v="7"/>
    <x v="8"/>
    <x v="0"/>
    <x v="0"/>
    <s v="INT_PROCUREMENT_TYPE_AND_AMOUNT"/>
    <s v="VENDOR_NAME"/>
    <x v="128"/>
    <x v="368"/>
    <x v="0"/>
    <n v="0"/>
    <x v="0"/>
    <x v="0"/>
    <x v="0"/>
    <s v=""/>
    <s v=""/>
    <n v="1116"/>
    <s v="-1116"/>
    <x v="0"/>
    <x v="0"/>
    <x v="0"/>
    <x v="454"/>
    <x v="14"/>
    <s v="供應商"/>
    <s v=""/>
    <s v=""/>
    <x v="0"/>
    <x v="409"/>
    <m/>
    <s v="^()$"/>
    <n v="9"/>
    <x v="0"/>
    <x v="8"/>
    <x v="0"/>
    <x v="0"/>
    <x v="0"/>
    <x v="1"/>
    <b v="0"/>
    <x v="0"/>
    <x v="1"/>
    <n v="0"/>
    <x v="0"/>
    <b v="0"/>
    <b v="0"/>
    <b v="0"/>
    <b v="0"/>
    <b v="0"/>
    <b v="0"/>
    <b v="0"/>
    <b v="0"/>
    <b v="1"/>
    <b v="0"/>
    <b v="0"/>
    <x v="0"/>
    <x v="5"/>
    <n v="1"/>
    <x v="34"/>
    <x v="0"/>
  </r>
  <r>
    <m/>
    <s v="PRO"/>
    <x v="19"/>
    <x v="453"/>
    <x v="455"/>
    <x v="224"/>
    <x v="449"/>
    <s v="針對廠商名字幾乎相似的，由採購給予統一的暱稱並維護在SAP中"/>
    <x v="2"/>
    <m/>
    <m/>
    <s v="General"/>
    <x v="2"/>
    <m/>
    <x v="0"/>
    <s v="PRO"/>
    <x v="14"/>
    <x v="7"/>
    <x v="0"/>
    <x v="0"/>
    <s v="INT_PROCUREMENT_TYPE_AND_AMOUNT"/>
    <s v="VENDOR_NICKNAME"/>
    <m/>
    <m/>
    <m/>
    <m/>
    <m/>
    <m/>
    <m/>
    <m/>
    <m/>
    <m/>
    <m/>
    <m/>
    <m/>
    <m/>
    <m/>
    <m/>
    <m/>
    <m/>
    <s v="資料清單"/>
    <x v="26"/>
    <x v="34"/>
    <x v="411"/>
    <x v="19"/>
    <s v="IEC_STD_V10 &gt;&gt; Data Standard &gt;&gt; PRO"/>
    <s v="Vendor Nickname"/>
    <x v="455"/>
    <x v="224"/>
    <x v="0"/>
    <x v="449"/>
    <x v="14"/>
    <s v="IEC_STD_V10 &gt;&gt; Common &gt;&gt; AutoMetaDataVendor Nickname"/>
    <x v="2"/>
    <x v="0"/>
    <s v="供應商暱稱Relationship"/>
    <s v="採購方式與採購金額"/>
    <n v="1119"/>
    <n v="1110"/>
    <n v="0"/>
    <s v=""/>
    <n v="0"/>
    <n v="0"/>
    <n v="1633"/>
    <x v="231"/>
    <s v="Procurement type and amount"/>
    <x v="99"/>
    <s v="IEC_STD_V10 &gt;&gt; Data Standard &gt;&gt; PRO &gt;&gt; Procurement type and amount"/>
    <x v="0"/>
    <s v="PRO:"/>
    <x v="34"/>
    <x v="34"/>
    <x v="1020"/>
    <x v="453"/>
    <x v="455"/>
    <x v="460"/>
    <x v="0"/>
    <x v="0"/>
    <x v="0"/>
    <x v="2"/>
    <m/>
    <x v="0"/>
    <x v="2"/>
    <s v="Procurement type and amount_Vendor Nickname"/>
    <x v="1046"/>
    <x v="2"/>
    <x v="0"/>
    <x v="7"/>
    <x v="8"/>
    <x v="0"/>
    <x v="0"/>
    <s v="INT_PROCUREMENT_TYPE_AND_AMOUNT"/>
    <s v="VENDOR_NICKNAME"/>
    <x v="128"/>
    <x v="369"/>
    <x v="0"/>
    <n v="0"/>
    <x v="0"/>
    <x v="0"/>
    <x v="0"/>
    <s v=""/>
    <s v=""/>
    <n v="1117"/>
    <s v="-1117"/>
    <x v="0"/>
    <x v="0"/>
    <x v="0"/>
    <x v="455"/>
    <x v="14"/>
    <s v="供應商暱稱"/>
    <s v=""/>
    <s v=""/>
    <x v="0"/>
    <x v="410"/>
    <m/>
    <s v="^()$"/>
    <n v="9"/>
    <x v="0"/>
    <x v="8"/>
    <x v="0"/>
    <x v="0"/>
    <x v="0"/>
    <x v="1"/>
    <b v="0"/>
    <x v="0"/>
    <x v="1"/>
    <n v="0"/>
    <x v="0"/>
    <b v="0"/>
    <b v="0"/>
    <b v="0"/>
    <b v="0"/>
    <b v="0"/>
    <b v="0"/>
    <b v="0"/>
    <b v="0"/>
    <b v="1"/>
    <b v="0"/>
    <b v="0"/>
    <x v="0"/>
    <x v="5"/>
    <n v="1"/>
    <x v="18"/>
    <x v="0"/>
  </r>
  <r>
    <m/>
    <s v="PRO"/>
    <x v="19"/>
    <x v="454"/>
    <x v="456"/>
    <x v="225"/>
    <x v="450"/>
    <s v="製造商代碼, 由PDM 產生編碼, 以 &quot;AVL&quot; 開頭的編碼."/>
    <x v="2"/>
    <m/>
    <m/>
    <s v="General"/>
    <x v="2"/>
    <s v="AVL0001, "/>
    <x v="0"/>
    <s v="PRO"/>
    <x v="14"/>
    <x v="7"/>
    <x v="0"/>
    <x v="0"/>
    <s v="INT_PROCUREMENT_TYPE_AND_AMOUNT"/>
    <s v="MANUFACTURER_CODE"/>
    <m/>
    <m/>
    <m/>
    <m/>
    <m/>
    <m/>
    <m/>
    <m/>
    <m/>
    <m/>
    <m/>
    <m/>
    <m/>
    <m/>
    <m/>
    <m/>
    <m/>
    <m/>
    <s v="資料清單"/>
    <x v="26"/>
    <x v="35"/>
    <x v="412"/>
    <x v="19"/>
    <s v="IEC_STD_V10 &gt;&gt; Data Standard &gt;&gt; PRO"/>
    <s v="Manufacturer Code"/>
    <x v="456"/>
    <x v="225"/>
    <x v="0"/>
    <x v="450"/>
    <x v="14"/>
    <s v="IEC_STD_V10 &gt;&gt; Common &gt;&gt; AutoMetaDataManufacturer Code"/>
    <x v="2"/>
    <x v="0"/>
    <s v="製造商代碼Relationship"/>
    <s v="採購方式與採購金額"/>
    <n v="1120"/>
    <n v="1110"/>
    <n v="0"/>
    <s v=""/>
    <n v="0"/>
    <n v="0"/>
    <n v="1638"/>
    <x v="232"/>
    <s v="Procurement type and amount"/>
    <x v="99"/>
    <s v="IEC_STD_V10 &gt;&gt; Data Standard &gt;&gt; PRO &gt;&gt; Procurement type and amount"/>
    <x v="0"/>
    <s v="PRO:"/>
    <x v="35"/>
    <x v="35"/>
    <x v="1021"/>
    <x v="454"/>
    <x v="456"/>
    <x v="461"/>
    <x v="64"/>
    <x v="0"/>
    <x v="0"/>
    <x v="2"/>
    <m/>
    <x v="0"/>
    <x v="2"/>
    <s v="Procurement type and amount_Manufacturer Code"/>
    <x v="1047"/>
    <x v="2"/>
    <x v="0"/>
    <x v="7"/>
    <x v="8"/>
    <x v="0"/>
    <x v="0"/>
    <s v="INT_PROCUREMENT_TYPE_AND_AMOUNT"/>
    <s v="MANUFACTURER_CODE"/>
    <x v="128"/>
    <x v="370"/>
    <x v="0"/>
    <n v="0"/>
    <x v="0"/>
    <x v="0"/>
    <x v="0"/>
    <s v=""/>
    <s v=""/>
    <n v="1118"/>
    <s v="-1118"/>
    <x v="0"/>
    <x v="0"/>
    <x v="0"/>
    <x v="456"/>
    <x v="14"/>
    <s v="製造商代碼, "/>
    <s v=""/>
    <s v=""/>
    <x v="0"/>
    <x v="411"/>
    <m/>
    <s v="^()$"/>
    <n v="9"/>
    <x v="0"/>
    <x v="8"/>
    <x v="0"/>
    <x v="0"/>
    <x v="0"/>
    <x v="1"/>
    <b v="0"/>
    <x v="0"/>
    <x v="1"/>
    <n v="0"/>
    <x v="0"/>
    <b v="0"/>
    <b v="0"/>
    <b v="0"/>
    <b v="0"/>
    <b v="0"/>
    <b v="0"/>
    <b v="0"/>
    <b v="0"/>
    <b v="0"/>
    <b v="0"/>
    <b v="0"/>
    <x v="1"/>
    <x v="1"/>
    <n v="0"/>
    <x v="3"/>
    <x v="0"/>
  </r>
  <r>
    <m/>
    <s v="PRO"/>
    <x v="19"/>
    <x v="455"/>
    <x v="457"/>
    <x v="226"/>
    <x v="451"/>
    <s v="製造商, 如抓不到空白時，請show &quot;NULL&quot;"/>
    <x v="2"/>
    <m/>
    <m/>
    <s v="General"/>
    <x v="2"/>
    <m/>
    <x v="0"/>
    <s v="PRO"/>
    <x v="14"/>
    <x v="7"/>
    <x v="0"/>
    <x v="0"/>
    <s v="INT_PROCUREMENT_TYPE_AND_AMOUNT"/>
    <s v="MANUFACTURER_NAME"/>
    <m/>
    <m/>
    <m/>
    <m/>
    <m/>
    <m/>
    <m/>
    <m/>
    <m/>
    <m/>
    <m/>
    <m/>
    <m/>
    <m/>
    <m/>
    <m/>
    <m/>
    <m/>
    <s v="資料清單"/>
    <x v="26"/>
    <x v="36"/>
    <x v="413"/>
    <x v="19"/>
    <s v="IEC_STD_V10 &gt;&gt; Data Standard &gt;&gt; PRO"/>
    <s v="Manufacturer Name"/>
    <x v="457"/>
    <x v="226"/>
    <x v="0"/>
    <x v="451"/>
    <x v="14"/>
    <s v="IEC_STD_V10 &gt;&gt; Common &gt;&gt; AutoMetaDataManufacturer Name"/>
    <x v="2"/>
    <x v="0"/>
    <s v="製造商名稱Relationship"/>
    <s v="採購方式與採購金額"/>
    <n v="1121"/>
    <n v="1110"/>
    <n v="0"/>
    <s v=""/>
    <n v="0"/>
    <n v="0"/>
    <n v="1639"/>
    <x v="233"/>
    <s v="Procurement type and amount"/>
    <x v="99"/>
    <s v="IEC_STD_V10 &gt;&gt; Data Standard &gt;&gt; PRO &gt;&gt; Procurement type and amount"/>
    <x v="0"/>
    <s v="PRO:"/>
    <x v="36"/>
    <x v="36"/>
    <x v="1022"/>
    <x v="455"/>
    <x v="457"/>
    <x v="462"/>
    <x v="0"/>
    <x v="0"/>
    <x v="0"/>
    <x v="2"/>
    <m/>
    <x v="0"/>
    <x v="2"/>
    <s v="Procurement type and amount_Manufacturer Name"/>
    <x v="1048"/>
    <x v="2"/>
    <x v="0"/>
    <x v="7"/>
    <x v="8"/>
    <x v="0"/>
    <x v="0"/>
    <s v="INT_PROCUREMENT_TYPE_AND_AMOUNT"/>
    <s v="MANUFACTURER_NAME"/>
    <x v="128"/>
    <x v="371"/>
    <x v="0"/>
    <n v="0"/>
    <x v="0"/>
    <x v="0"/>
    <x v="0"/>
    <s v=""/>
    <s v=""/>
    <n v="1119"/>
    <s v="-1119"/>
    <x v="0"/>
    <x v="0"/>
    <x v="0"/>
    <x v="457"/>
    <x v="14"/>
    <s v="製造商名稱"/>
    <s v=""/>
    <s v=""/>
    <x v="0"/>
    <x v="412"/>
    <m/>
    <s v="^()$"/>
    <n v="9"/>
    <x v="0"/>
    <x v="8"/>
    <x v="0"/>
    <x v="0"/>
    <x v="0"/>
    <x v="1"/>
    <b v="0"/>
    <x v="0"/>
    <x v="1"/>
    <n v="0"/>
    <x v="0"/>
    <b v="0"/>
    <b v="0"/>
    <b v="0"/>
    <b v="0"/>
    <b v="0"/>
    <b v="0"/>
    <b v="0"/>
    <b v="0"/>
    <b v="1"/>
    <b v="0"/>
    <b v="0"/>
    <x v="0"/>
    <x v="5"/>
    <n v="1"/>
    <x v="3"/>
    <x v="0"/>
  </r>
  <r>
    <m/>
    <s v="PRO"/>
    <x v="19"/>
    <x v="456"/>
    <x v="458"/>
    <x v="227"/>
    <x v="452"/>
    <s v="BLC: on PCA components: BLC=Y; others=N"/>
    <x v="2"/>
    <m/>
    <m/>
    <s v="General"/>
    <x v="2"/>
    <m/>
    <x v="0"/>
    <s v="PRO"/>
    <x v="14"/>
    <x v="7"/>
    <x v="0"/>
    <x v="0"/>
    <s v="INT_PROCUREMENT_TYPE_AND_AMOUNT"/>
    <s v="BOM_LEVEL_COMPONENT"/>
    <m/>
    <m/>
    <m/>
    <m/>
    <m/>
    <m/>
    <m/>
    <m/>
    <m/>
    <m/>
    <m/>
    <m/>
    <m/>
    <m/>
    <m/>
    <m/>
    <m/>
    <m/>
    <s v="資料清單"/>
    <x v="26"/>
    <x v="37"/>
    <x v="414"/>
    <x v="19"/>
    <s v="IEC_STD_V10 &gt;&gt; Data Standard &gt;&gt; PRO"/>
    <s v="BOM Level Component"/>
    <x v="458"/>
    <x v="227"/>
    <x v="0"/>
    <x v="452"/>
    <x v="14"/>
    <s v="IEC_STD_V10 &gt;&gt; Common &gt;&gt; AutoMetaDataBOM Level Component"/>
    <x v="2"/>
    <x v="0"/>
    <s v="BLCRelationship"/>
    <s v="採購方式與採購金額"/>
    <n v="1122"/>
    <n v="1110"/>
    <n v="0"/>
    <s v=""/>
    <n v="0"/>
    <n v="0"/>
    <n v="1618"/>
    <x v="234"/>
    <s v="Procurement type and amount"/>
    <x v="99"/>
    <s v="IEC_STD_V10 &gt;&gt; Data Standard &gt;&gt; PRO &gt;&gt; Procurement type and amount"/>
    <x v="0"/>
    <s v="PRO:"/>
    <x v="37"/>
    <x v="37"/>
    <x v="1023"/>
    <x v="456"/>
    <x v="458"/>
    <x v="463"/>
    <x v="0"/>
    <x v="0"/>
    <x v="0"/>
    <x v="2"/>
    <m/>
    <x v="0"/>
    <x v="2"/>
    <s v="Procurement type and amount_BOM Level Component"/>
    <x v="1049"/>
    <x v="2"/>
    <x v="0"/>
    <x v="7"/>
    <x v="8"/>
    <x v="0"/>
    <x v="0"/>
    <s v="INT_PROCUREMENT_TYPE_AND_AMOUNT"/>
    <s v="BOM_LEVEL_COMPONENT"/>
    <x v="128"/>
    <x v="372"/>
    <x v="0"/>
    <n v="0"/>
    <x v="0"/>
    <x v="0"/>
    <x v="0"/>
    <s v=""/>
    <s v=""/>
    <n v="1120"/>
    <s v="-1120"/>
    <x v="0"/>
    <x v="0"/>
    <x v="0"/>
    <x v="458"/>
    <x v="14"/>
    <s v="BLC"/>
    <s v=""/>
    <s v=""/>
    <x v="0"/>
    <x v="413"/>
    <m/>
    <s v="^()$"/>
    <n v="9"/>
    <x v="0"/>
    <x v="8"/>
    <x v="0"/>
    <x v="0"/>
    <x v="0"/>
    <x v="1"/>
    <b v="0"/>
    <x v="0"/>
    <x v="1"/>
    <n v="0"/>
    <x v="0"/>
    <b v="0"/>
    <b v="0"/>
    <b v="0"/>
    <b v="0"/>
    <b v="0"/>
    <b v="0"/>
    <b v="0"/>
    <b v="0"/>
    <b v="0"/>
    <b v="0"/>
    <b v="0"/>
    <x v="1"/>
    <x v="1"/>
    <n v="0"/>
    <x v="5"/>
    <x v="0"/>
  </r>
  <r>
    <m/>
    <s v="PRO"/>
    <x v="19"/>
    <x v="457"/>
    <x v="459"/>
    <x v="228"/>
    <x v="453"/>
    <s v="採購日期"/>
    <x v="1"/>
    <m/>
    <m/>
    <s v="General"/>
    <x v="3"/>
    <m/>
    <x v="0"/>
    <s v="PRO"/>
    <x v="14"/>
    <x v="7"/>
    <x v="0"/>
    <x v="0"/>
    <s v="INT_PROCUREMENT_TYPE_AND_AMOUNT"/>
    <s v="PURCHASE_DATE"/>
    <m/>
    <m/>
    <m/>
    <m/>
    <m/>
    <m/>
    <m/>
    <m/>
    <m/>
    <m/>
    <m/>
    <m/>
    <m/>
    <m/>
    <m/>
    <m/>
    <m/>
    <m/>
    <s v="資料清單"/>
    <x v="26"/>
    <x v="38"/>
    <x v="415"/>
    <x v="19"/>
    <s v="IEC_STD_V10 &gt;&gt; Data Standard &gt;&gt; PRO"/>
    <s v="Purchase date"/>
    <x v="459"/>
    <x v="228"/>
    <x v="0"/>
    <x v="453"/>
    <x v="14"/>
    <s v="IEC_STD_V10 &gt;&gt; Common &gt;&gt; AutoMetaDataPurchase date"/>
    <x v="1"/>
    <x v="0"/>
    <s v="採購日期Property"/>
    <s v="採購方式與採購金額"/>
    <n v="1123"/>
    <n v="1110"/>
    <n v="0"/>
    <s v="Purchase date"/>
    <n v="1"/>
    <n v="0"/>
    <n v="0"/>
    <x v="0"/>
    <s v="Procurement type and amount"/>
    <x v="99"/>
    <s v="IEC_STD_V10 &gt;&gt; Data Standard &gt;&gt; PRO &gt;&gt; Procurement type and amount"/>
    <x v="0"/>
    <s v="PRO:"/>
    <x v="38"/>
    <x v="38"/>
    <x v="1024"/>
    <x v="457"/>
    <x v="459"/>
    <x v="464"/>
    <x v="0"/>
    <x v="0"/>
    <x v="0"/>
    <x v="3"/>
    <m/>
    <x v="0"/>
    <x v="1"/>
    <s v="Procurement type and amount_Purchase date"/>
    <x v="1050"/>
    <x v="1"/>
    <x v="0"/>
    <x v="7"/>
    <x v="8"/>
    <x v="0"/>
    <x v="0"/>
    <s v="INT_PROCUREMENT_TYPE_AND_AMOUNT"/>
    <s v="PURCHASE_DATE"/>
    <x v="128"/>
    <x v="373"/>
    <x v="0"/>
    <n v="0"/>
    <x v="0"/>
    <x v="0"/>
    <x v="0"/>
    <s v=""/>
    <s v=""/>
    <n v="1121"/>
    <s v="-1121"/>
    <x v="0"/>
    <x v="0"/>
    <x v="0"/>
    <x v="459"/>
    <x v="14"/>
    <s v="採購日期"/>
    <s v=""/>
    <s v=""/>
    <x v="0"/>
    <x v="414"/>
    <m/>
    <s v="^()$"/>
    <n v="9"/>
    <x v="0"/>
    <x v="8"/>
    <x v="0"/>
    <x v="0"/>
    <x v="0"/>
    <x v="1"/>
    <b v="0"/>
    <x v="0"/>
    <x v="1"/>
    <n v="0"/>
    <x v="0"/>
    <b v="0"/>
    <b v="0"/>
    <b v="0"/>
    <b v="0"/>
    <b v="0"/>
    <b v="0"/>
    <b v="0"/>
    <b v="0"/>
    <b v="0"/>
    <b v="0"/>
    <b v="0"/>
    <x v="1"/>
    <x v="1"/>
    <n v="0"/>
    <x v="12"/>
    <x v="0"/>
  </r>
  <r>
    <m/>
    <s v="PRO"/>
    <x v="19"/>
    <x v="458"/>
    <x v="460"/>
    <x v="1"/>
    <x v="454"/>
    <s v="採購日期區間"/>
    <x v="1"/>
    <m/>
    <m/>
    <s v="General"/>
    <x v="3"/>
    <m/>
    <x v="0"/>
    <s v="PRO"/>
    <x v="14"/>
    <x v="7"/>
    <x v="0"/>
    <x v="0"/>
    <s v="INT_PROCUREMENT_TYPE_AND_AMOUNT"/>
    <s v="PURCHASE_BUCKET_DATE"/>
    <m/>
    <m/>
    <m/>
    <m/>
    <m/>
    <m/>
    <m/>
    <m/>
    <m/>
    <m/>
    <m/>
    <m/>
    <m/>
    <m/>
    <m/>
    <m/>
    <m/>
    <m/>
    <s v="資料清單"/>
    <x v="26"/>
    <x v="39"/>
    <x v="416"/>
    <x v="19"/>
    <s v="IEC_STD_V10 &gt;&gt; Data Standard &gt;&gt; PRO"/>
    <s v="Purchase Bucket Date"/>
    <x v="460"/>
    <x v="1"/>
    <x v="0"/>
    <x v="454"/>
    <x v="14"/>
    <s v="IEC_STD_V10 &gt;&gt; Common &gt;&gt; AutoMetaDataPurchase Bucket Date"/>
    <x v="1"/>
    <x v="0"/>
    <s v="採購日期區間Property"/>
    <s v="採購方式與採購金額"/>
    <n v="1124"/>
    <n v="1110"/>
    <n v="0"/>
    <s v="Purchase Bucket Date"/>
    <n v="1"/>
    <n v="0"/>
    <n v="0"/>
    <x v="0"/>
    <s v="Procurement type and amount"/>
    <x v="99"/>
    <s v="IEC_STD_V10 &gt;&gt; Data Standard &gt;&gt; PRO &gt;&gt; Procurement type and amount"/>
    <x v="0"/>
    <s v="PRO:"/>
    <x v="39"/>
    <x v="39"/>
    <x v="1025"/>
    <x v="458"/>
    <x v="460"/>
    <x v="465"/>
    <x v="0"/>
    <x v="0"/>
    <x v="0"/>
    <x v="3"/>
    <m/>
    <x v="0"/>
    <x v="1"/>
    <s v="Procurement type and amount_Purchase Bucket Date"/>
    <x v="1051"/>
    <x v="1"/>
    <x v="0"/>
    <x v="7"/>
    <x v="8"/>
    <x v="0"/>
    <x v="0"/>
    <s v="INT_PROCUREMENT_TYPE_AND_AMOUNT"/>
    <s v="PURCHASE_BUCKET_DATE"/>
    <x v="128"/>
    <x v="374"/>
    <x v="0"/>
    <n v="0"/>
    <x v="0"/>
    <x v="0"/>
    <x v="0"/>
    <s v=""/>
    <s v=""/>
    <n v="1122"/>
    <s v="-1122"/>
    <x v="0"/>
    <x v="0"/>
    <x v="0"/>
    <x v="460"/>
    <x v="14"/>
    <s v="採購日期區間"/>
    <s v=""/>
    <s v=""/>
    <x v="0"/>
    <x v="415"/>
    <m/>
    <s v="^()$"/>
    <n v="9"/>
    <x v="0"/>
    <x v="8"/>
    <x v="0"/>
    <x v="0"/>
    <x v="0"/>
    <x v="1"/>
    <b v="0"/>
    <x v="0"/>
    <x v="1"/>
    <n v="0"/>
    <x v="0"/>
    <b v="0"/>
    <b v="0"/>
    <b v="0"/>
    <b v="0"/>
    <b v="0"/>
    <b v="0"/>
    <b v="0"/>
    <b v="0"/>
    <b v="0"/>
    <b v="0"/>
    <b v="0"/>
    <x v="1"/>
    <x v="1"/>
    <n v="0"/>
    <x v="6"/>
    <x v="0"/>
  </r>
  <r>
    <m/>
    <s v="PRO"/>
    <x v="19"/>
    <x v="459"/>
    <x v="461"/>
    <x v="229"/>
    <x v="455"/>
    <s v="預測狀態"/>
    <x v="1"/>
    <m/>
    <m/>
    <s v="General"/>
    <x v="2"/>
    <m/>
    <x v="0"/>
    <s v="PRO"/>
    <x v="14"/>
    <x v="7"/>
    <x v="0"/>
    <x v="0"/>
    <s v="INT_PROCUREMENT_TYPE_AND_AMOUNT"/>
    <s v="FORECAST_STATUS"/>
    <m/>
    <m/>
    <m/>
    <m/>
    <m/>
    <m/>
    <m/>
    <m/>
    <m/>
    <m/>
    <m/>
    <m/>
    <m/>
    <m/>
    <m/>
    <m/>
    <m/>
    <m/>
    <s v="資料清單"/>
    <x v="26"/>
    <x v="40"/>
    <x v="417"/>
    <x v="19"/>
    <s v="IEC_STD_V10 &gt;&gt; Data Standard &gt;&gt; PRO"/>
    <s v="Forecast Status"/>
    <x v="461"/>
    <x v="229"/>
    <x v="0"/>
    <x v="455"/>
    <x v="14"/>
    <s v="IEC_STD_V10 &gt;&gt; Common &gt;&gt; AutoMetaDataForecast Status"/>
    <x v="1"/>
    <x v="0"/>
    <s v="預測狀態Property"/>
    <s v="採購方式與採購金額"/>
    <n v="1125"/>
    <n v="1110"/>
    <n v="0"/>
    <s v="Forecast Status"/>
    <n v="1"/>
    <n v="0"/>
    <n v="0"/>
    <x v="0"/>
    <s v="Procurement type and amount"/>
    <x v="99"/>
    <s v="IEC_STD_V10 &gt;&gt; Data Standard &gt;&gt; PRO &gt;&gt; Procurement type and amount"/>
    <x v="0"/>
    <s v="PRO:"/>
    <x v="40"/>
    <x v="40"/>
    <x v="1026"/>
    <x v="459"/>
    <x v="461"/>
    <x v="466"/>
    <x v="0"/>
    <x v="0"/>
    <x v="0"/>
    <x v="2"/>
    <m/>
    <x v="0"/>
    <x v="1"/>
    <s v="Procurement type and amount_Forecast Status"/>
    <x v="1052"/>
    <x v="1"/>
    <x v="0"/>
    <x v="7"/>
    <x v="8"/>
    <x v="0"/>
    <x v="0"/>
    <s v="INT_PROCUREMENT_TYPE_AND_AMOUNT"/>
    <s v="FORECAST_STATUS"/>
    <x v="128"/>
    <x v="375"/>
    <x v="0"/>
    <n v="0"/>
    <x v="0"/>
    <x v="0"/>
    <x v="0"/>
    <s v=""/>
    <s v=""/>
    <n v="1123"/>
    <s v="-1123"/>
    <x v="0"/>
    <x v="0"/>
    <x v="0"/>
    <x v="461"/>
    <x v="14"/>
    <s v="預測狀態"/>
    <s v=""/>
    <s v=""/>
    <x v="0"/>
    <x v="416"/>
    <m/>
    <s v="^()$"/>
    <n v="9"/>
    <x v="0"/>
    <x v="8"/>
    <x v="0"/>
    <x v="0"/>
    <x v="0"/>
    <x v="1"/>
    <b v="0"/>
    <x v="0"/>
    <x v="1"/>
    <n v="0"/>
    <x v="0"/>
    <b v="0"/>
    <b v="0"/>
    <b v="0"/>
    <b v="0"/>
    <b v="0"/>
    <b v="0"/>
    <b v="0"/>
    <b v="0"/>
    <b v="0"/>
    <b v="0"/>
    <b v="0"/>
    <x v="1"/>
    <x v="1"/>
    <n v="0"/>
    <x v="18"/>
    <x v="0"/>
  </r>
  <r>
    <m/>
    <s v="PRO"/>
    <x v="19"/>
    <x v="445"/>
    <x v="447"/>
    <x v="230"/>
    <x v="441"/>
    <s v="採購幣別"/>
    <x v="2"/>
    <m/>
    <m/>
    <s v="General"/>
    <x v="2"/>
    <m/>
    <x v="0"/>
    <s v="PRO"/>
    <x v="14"/>
    <x v="7"/>
    <x v="0"/>
    <x v="0"/>
    <s v="INT_PROCUREMENT_TYPE_AND_AMOUNT"/>
    <s v="PO_CURRENCY"/>
    <m/>
    <m/>
    <m/>
    <m/>
    <m/>
    <m/>
    <m/>
    <m/>
    <m/>
    <m/>
    <m/>
    <m/>
    <m/>
    <m/>
    <m/>
    <m/>
    <m/>
    <m/>
    <s v="資料清單"/>
    <x v="26"/>
    <x v="41"/>
    <x v="401"/>
    <x v="19"/>
    <s v="IEC_STD_V10 &gt;&gt; Data Standard &gt;&gt; PRO"/>
    <s v="PO Currency"/>
    <x v="447"/>
    <x v="230"/>
    <x v="0"/>
    <x v="441"/>
    <x v="14"/>
    <s v="IEC_STD_V10 &gt;&gt; Common &gt;&gt; AutoMetaDataPO Currency"/>
    <x v="2"/>
    <x v="0"/>
    <s v="採購幣別Relationship"/>
    <s v="採購方式與採購金額"/>
    <n v="1107"/>
    <n v="1110"/>
    <n v="0"/>
    <s v=""/>
    <n v="0"/>
    <n v="0"/>
    <n v="1107"/>
    <x v="235"/>
    <s v="Procurement type and amount"/>
    <x v="99"/>
    <s v="IEC_STD_V10 &gt;&gt; Data Standard &gt;&gt; PRO &gt;&gt; Procurement type and amount"/>
    <x v="0"/>
    <s v="PRO:"/>
    <x v="41"/>
    <x v="41"/>
    <x v="1027"/>
    <x v="445"/>
    <x v="447"/>
    <x v="453"/>
    <x v="0"/>
    <x v="0"/>
    <x v="0"/>
    <x v="2"/>
    <m/>
    <x v="0"/>
    <x v="2"/>
    <s v="Procurement type and amount_PO Currency"/>
    <x v="1053"/>
    <x v="2"/>
    <x v="0"/>
    <x v="7"/>
    <x v="8"/>
    <x v="0"/>
    <x v="0"/>
    <s v="INT_PROCUREMENT_TYPE_AND_AMOUNT"/>
    <s v="PO_CURRENCY"/>
    <x v="128"/>
    <x v="362"/>
    <x v="0"/>
    <n v="0"/>
    <x v="0"/>
    <x v="0"/>
    <x v="0"/>
    <s v=""/>
    <s v=""/>
    <n v="1124"/>
    <s v="-1124"/>
    <x v="0"/>
    <x v="0"/>
    <x v="0"/>
    <x v="447"/>
    <x v="14"/>
    <s v="採購幣別"/>
    <s v=""/>
    <s v=""/>
    <x v="0"/>
    <x v="400"/>
    <m/>
    <s v="^()$"/>
    <n v="9"/>
    <x v="0"/>
    <x v="8"/>
    <x v="0"/>
    <x v="0"/>
    <x v="1"/>
    <x v="1"/>
    <b v="0"/>
    <x v="0"/>
    <x v="1"/>
    <n v="0"/>
    <x v="0"/>
    <b v="0"/>
    <b v="0"/>
    <b v="0"/>
    <b v="0"/>
    <b v="0"/>
    <b v="0"/>
    <b v="0"/>
    <b v="0"/>
    <b v="0"/>
    <b v="0"/>
    <b v="0"/>
    <x v="1"/>
    <x v="1"/>
    <n v="0"/>
    <x v="34"/>
    <x v="0"/>
  </r>
  <r>
    <m/>
    <s v="PRO"/>
    <x v="19"/>
    <x v="444"/>
    <x v="446"/>
    <x v="216"/>
    <x v="440"/>
    <s v="採購訂單總金額"/>
    <x v="2"/>
    <m/>
    <m/>
    <s v="General"/>
    <x v="4"/>
    <m/>
    <x v="0"/>
    <s v="PRO"/>
    <x v="14"/>
    <x v="7"/>
    <x v="0"/>
    <x v="0"/>
    <s v="INT_PROCUREMENT_TYPE_AND_AMOUNT"/>
    <s v="TTL_PO_PRICE"/>
    <m/>
    <m/>
    <m/>
    <m/>
    <m/>
    <m/>
    <m/>
    <m/>
    <m/>
    <m/>
    <m/>
    <m/>
    <m/>
    <m/>
    <m/>
    <m/>
    <m/>
    <m/>
    <s v="資料清單"/>
    <x v="26"/>
    <x v="42"/>
    <x v="400"/>
    <x v="19"/>
    <s v="IEC_STD_V10 &gt;&gt; Data Standard &gt;&gt; PRO"/>
    <s v="TTL PO Price"/>
    <x v="446"/>
    <x v="216"/>
    <x v="0"/>
    <x v="440"/>
    <x v="14"/>
    <s v="IEC_STD_V10 &gt;&gt; Common &gt;&gt; AutoMetaDataTTL PO Price"/>
    <x v="2"/>
    <x v="0"/>
    <s v="採購金額Relationship"/>
    <s v="採購方式與採購金額"/>
    <n v="1106"/>
    <n v="1110"/>
    <n v="0"/>
    <s v=""/>
    <n v="0"/>
    <n v="0"/>
    <n v="1106"/>
    <x v="236"/>
    <s v="Procurement type and amount"/>
    <x v="99"/>
    <s v="IEC_STD_V10 &gt;&gt; Data Standard &gt;&gt; PRO &gt;&gt; Procurement type and amount"/>
    <x v="0"/>
    <s v="PRO:"/>
    <x v="42"/>
    <x v="42"/>
    <x v="1028"/>
    <x v="444"/>
    <x v="446"/>
    <x v="452"/>
    <x v="0"/>
    <x v="0"/>
    <x v="0"/>
    <x v="4"/>
    <m/>
    <x v="0"/>
    <x v="2"/>
    <s v="Procurement type and amount_TTL PO Price"/>
    <x v="1054"/>
    <x v="2"/>
    <x v="0"/>
    <x v="7"/>
    <x v="8"/>
    <x v="0"/>
    <x v="0"/>
    <s v="INT_PROCUREMENT_TYPE_AND_AMOUNT"/>
    <s v="TTL_PO_PRICE"/>
    <x v="128"/>
    <x v="361"/>
    <x v="0"/>
    <n v="0"/>
    <x v="0"/>
    <x v="0"/>
    <x v="0"/>
    <s v=""/>
    <s v=""/>
    <n v="1125"/>
    <s v="-1125"/>
    <x v="0"/>
    <x v="0"/>
    <x v="0"/>
    <x v="446"/>
    <x v="14"/>
    <s v="採購訂單總金額"/>
    <s v=""/>
    <s v=""/>
    <x v="0"/>
    <x v="399"/>
    <m/>
    <s v="^()$"/>
    <n v="9"/>
    <x v="0"/>
    <x v="8"/>
    <x v="0"/>
    <x v="0"/>
    <x v="1"/>
    <x v="1"/>
    <b v="0"/>
    <x v="0"/>
    <x v="1"/>
    <n v="0"/>
    <x v="0"/>
    <b v="0"/>
    <b v="0"/>
    <b v="0"/>
    <b v="0"/>
    <b v="0"/>
    <b v="0"/>
    <b v="0"/>
    <b v="0"/>
    <b v="1"/>
    <b v="0"/>
    <b v="0"/>
    <x v="0"/>
    <x v="5"/>
    <n v="1"/>
    <x v="2"/>
    <x v="0"/>
  </r>
  <r>
    <m/>
    <s v="PRO"/>
    <x v="19"/>
    <x v="460"/>
    <x v="462"/>
    <x v="231"/>
    <x v="456"/>
    <s v="採購數量"/>
    <x v="1"/>
    <m/>
    <m/>
    <s v="General"/>
    <x v="4"/>
    <m/>
    <x v="0"/>
    <s v="PRO"/>
    <x v="14"/>
    <x v="7"/>
    <x v="0"/>
    <x v="0"/>
    <s v="INT_PROCUREMENT_TYPE_AND_AMOUNT"/>
    <s v="PO_QUANTITY"/>
    <m/>
    <m/>
    <m/>
    <m/>
    <m/>
    <m/>
    <m/>
    <m/>
    <m/>
    <m/>
    <m/>
    <m/>
    <m/>
    <m/>
    <m/>
    <m/>
    <m/>
    <m/>
    <s v="資料清單"/>
    <x v="26"/>
    <x v="43"/>
    <x v="418"/>
    <x v="19"/>
    <s v="IEC_STD_V10 &gt;&gt; Data Standard &gt;&gt; PRO"/>
    <s v="PO Quantity"/>
    <x v="462"/>
    <x v="231"/>
    <x v="0"/>
    <x v="456"/>
    <x v="14"/>
    <s v="IEC_STD_V10 &gt;&gt; Common &gt;&gt; AutoMetaDataPO Quantity"/>
    <x v="1"/>
    <x v="0"/>
    <s v="採購數量Property"/>
    <s v="採購方式與採購金額"/>
    <n v="1128"/>
    <n v="1110"/>
    <n v="0"/>
    <s v="PO Quantity"/>
    <n v="1"/>
    <n v="0"/>
    <n v="0"/>
    <x v="0"/>
    <s v="Procurement type and amount"/>
    <x v="99"/>
    <s v="IEC_STD_V10 &gt;&gt; Data Standard &gt;&gt; PRO &gt;&gt; Procurement type and amount"/>
    <x v="0"/>
    <s v="PRO:"/>
    <x v="43"/>
    <x v="43"/>
    <x v="1029"/>
    <x v="460"/>
    <x v="462"/>
    <x v="467"/>
    <x v="0"/>
    <x v="0"/>
    <x v="0"/>
    <x v="4"/>
    <m/>
    <x v="0"/>
    <x v="1"/>
    <s v="Procurement type and amount_PO Quantity"/>
    <x v="1055"/>
    <x v="1"/>
    <x v="0"/>
    <x v="7"/>
    <x v="8"/>
    <x v="0"/>
    <x v="0"/>
    <s v="INT_PROCUREMENT_TYPE_AND_AMOUNT"/>
    <s v="PO_QUANTITY"/>
    <x v="128"/>
    <x v="376"/>
    <x v="0"/>
    <n v="0"/>
    <x v="0"/>
    <x v="0"/>
    <x v="0"/>
    <s v=""/>
    <s v=""/>
    <n v="1126"/>
    <s v="-1126"/>
    <x v="0"/>
    <x v="0"/>
    <x v="0"/>
    <x v="462"/>
    <x v="14"/>
    <s v="採購數量"/>
    <s v=""/>
    <s v=""/>
    <x v="0"/>
    <x v="417"/>
    <m/>
    <s v="^()$"/>
    <n v="9"/>
    <x v="0"/>
    <x v="8"/>
    <x v="0"/>
    <x v="0"/>
    <x v="0"/>
    <x v="1"/>
    <b v="0"/>
    <x v="0"/>
    <x v="1"/>
    <n v="0"/>
    <x v="0"/>
    <b v="0"/>
    <b v="0"/>
    <b v="0"/>
    <b v="0"/>
    <b v="0"/>
    <b v="0"/>
    <b v="0"/>
    <b v="0"/>
    <b v="0"/>
    <b v="0"/>
    <b v="0"/>
    <x v="1"/>
    <x v="1"/>
    <n v="0"/>
    <x v="34"/>
    <x v="0"/>
  </r>
  <r>
    <m/>
    <s v="PRO"/>
    <x v="19"/>
    <x v="375"/>
    <x v="378"/>
    <x v="213"/>
    <x v="370"/>
    <s v="料號"/>
    <x v="2"/>
    <m/>
    <m/>
    <s v="General"/>
    <x v="2"/>
    <s v="TBD"/>
    <x v="0"/>
    <s v="SCM"/>
    <x v="14"/>
    <x v="7"/>
    <x v="0"/>
    <x v="0"/>
    <s v="INT_PROCUREMENT_TYPE_AND_AMOUNT"/>
    <s v="IEC_PART_NUMBER"/>
    <m/>
    <m/>
    <m/>
    <m/>
    <m/>
    <m/>
    <m/>
    <m/>
    <m/>
    <m/>
    <m/>
    <m/>
    <m/>
    <m/>
    <m/>
    <m/>
    <m/>
    <m/>
    <s v="資料清單"/>
    <x v="26"/>
    <x v="44"/>
    <x v="387"/>
    <x v="19"/>
    <s v="IEC_STD_V10 &gt;&gt; Data Standard &gt;&gt; PRO"/>
    <s v="IEC Part Number"/>
    <x v="378"/>
    <x v="213"/>
    <x v="0"/>
    <x v="370"/>
    <x v="14"/>
    <s v="IEC_STD_V10 &gt;&gt; Common &gt;&gt; AutoMetaDataIEC Part Number"/>
    <x v="2"/>
    <x v="0"/>
    <s v="料號Relationship"/>
    <s v="採購方式與採購金額"/>
    <n v="897"/>
    <n v="1110"/>
    <n v="0"/>
    <s v=""/>
    <n v="0"/>
    <n v="0"/>
    <n v="957"/>
    <x v="202"/>
    <s v="Procurement type and amount"/>
    <x v="99"/>
    <s v="IEC_STD_V10 &gt;&gt; Data Standard &gt;&gt; PRO &gt;&gt; Procurement type and amount"/>
    <x v="0"/>
    <s v="PRO:"/>
    <x v="44"/>
    <x v="44"/>
    <x v="1030"/>
    <x v="375"/>
    <x v="378"/>
    <x v="363"/>
    <x v="62"/>
    <x v="0"/>
    <x v="0"/>
    <x v="2"/>
    <m/>
    <x v="0"/>
    <x v="2"/>
    <s v="Procurement type and amount_IEC Part Number"/>
    <x v="1056"/>
    <x v="2"/>
    <x v="0"/>
    <x v="7"/>
    <x v="8"/>
    <x v="0"/>
    <x v="0"/>
    <s v="INT_PROCUREMENT_TYPE_AND_AMOUNT"/>
    <s v="IEC_PART_NUMBER"/>
    <x v="128"/>
    <x v="307"/>
    <x v="0"/>
    <n v="0"/>
    <x v="0"/>
    <x v="0"/>
    <x v="0"/>
    <s v=""/>
    <s v=""/>
    <n v="1127"/>
    <s v="-1127"/>
    <x v="0"/>
    <x v="0"/>
    <x v="0"/>
    <x v="378"/>
    <x v="14"/>
    <s v="料號"/>
    <s v=""/>
    <s v=""/>
    <x v="0"/>
    <x v="386"/>
    <m/>
    <s v="^()$"/>
    <n v="9"/>
    <x v="0"/>
    <x v="8"/>
    <x v="0"/>
    <x v="0"/>
    <x v="1"/>
    <x v="1"/>
    <b v="0"/>
    <x v="0"/>
    <x v="1"/>
    <n v="0"/>
    <x v="0"/>
    <b v="0"/>
    <b v="0"/>
    <b v="0"/>
    <b v="0"/>
    <b v="1"/>
    <b v="0"/>
    <b v="0"/>
    <b v="0"/>
    <b v="1"/>
    <b v="0"/>
    <b v="0"/>
    <x v="0"/>
    <x v="6"/>
    <n v="1"/>
    <x v="18"/>
    <x v="0"/>
  </r>
  <r>
    <m/>
    <s v="PRO"/>
    <x v="19"/>
    <x v="432"/>
    <x v="434"/>
    <x v="232"/>
    <x v="457"/>
    <s v="生產工廠代碼"/>
    <x v="2"/>
    <m/>
    <m/>
    <s v="General"/>
    <x v="2"/>
    <s v="CP70; CP71; CP72; CZ01; TP05; UM01; UP05; .."/>
    <x v="0"/>
    <s v="SCM"/>
    <x v="14"/>
    <x v="7"/>
    <x v="0"/>
    <x v="0"/>
    <s v="INT_PROCUREMENT_TYPE_AND_AMOUNT"/>
    <s v="PLANT_CODE"/>
    <m/>
    <m/>
    <m/>
    <m/>
    <m/>
    <m/>
    <m/>
    <m/>
    <m/>
    <m/>
    <m/>
    <m/>
    <m/>
    <m/>
    <m/>
    <m/>
    <m/>
    <m/>
    <s v="資料清單"/>
    <x v="26"/>
    <x v="45"/>
    <x v="385"/>
    <x v="19"/>
    <s v="IEC_STD_V10 &gt;&gt; Data Standard &gt;&gt; PRO"/>
    <s v="Plant Code"/>
    <x v="434"/>
    <x v="232"/>
    <x v="0"/>
    <x v="457"/>
    <x v="14"/>
    <s v="IEC_STD_V10 &gt;&gt; Common &gt;&gt; AutoMetaDataPlant Code"/>
    <x v="2"/>
    <x v="0"/>
    <s v="廠區代碼Relationship"/>
    <s v="採購方式與採購金額"/>
    <n v="1087"/>
    <n v="1110"/>
    <n v="0"/>
    <s v=""/>
    <n v="0"/>
    <n v="0"/>
    <n v="1642"/>
    <x v="224"/>
    <s v="Procurement type and amount"/>
    <x v="99"/>
    <s v="IEC_STD_V10 &gt;&gt; Data Standard &gt;&gt; PRO &gt;&gt; Procurement type and amount"/>
    <x v="0"/>
    <s v="PRO:"/>
    <x v="45"/>
    <x v="45"/>
    <x v="1031"/>
    <x v="432"/>
    <x v="434"/>
    <x v="468"/>
    <x v="60"/>
    <x v="0"/>
    <x v="0"/>
    <x v="2"/>
    <m/>
    <x v="0"/>
    <x v="2"/>
    <s v="Procurement type and amount_Plant Code"/>
    <x v="1057"/>
    <x v="2"/>
    <x v="0"/>
    <x v="7"/>
    <x v="8"/>
    <x v="0"/>
    <x v="0"/>
    <s v="INT_PROCUREMENT_TYPE_AND_AMOUNT"/>
    <s v="PLANT_CODE"/>
    <x v="128"/>
    <x v="350"/>
    <x v="0"/>
    <n v="0"/>
    <x v="0"/>
    <x v="0"/>
    <x v="0"/>
    <s v=""/>
    <s v=""/>
    <n v="1128"/>
    <s v="-1128"/>
    <x v="0"/>
    <x v="0"/>
    <x v="0"/>
    <x v="434"/>
    <x v="14"/>
    <s v="生產工廠代碼"/>
    <s v=""/>
    <s v=""/>
    <x v="0"/>
    <x v="384"/>
    <m/>
    <s v="^()$"/>
    <n v="9"/>
    <x v="0"/>
    <x v="8"/>
    <x v="0"/>
    <x v="0"/>
    <x v="1"/>
    <x v="1"/>
    <b v="0"/>
    <x v="0"/>
    <x v="1"/>
    <n v="0"/>
    <x v="0"/>
    <b v="0"/>
    <b v="0"/>
    <b v="0"/>
    <b v="0"/>
    <b v="1"/>
    <b v="0"/>
    <b v="0"/>
    <b v="0"/>
    <b v="0"/>
    <b v="0"/>
    <b v="0"/>
    <x v="0"/>
    <x v="2"/>
    <n v="0"/>
    <x v="19"/>
    <x v="0"/>
  </r>
  <r>
    <m/>
    <s v="PRO"/>
    <x v="19"/>
    <x v="461"/>
    <x v="463"/>
    <x v="233"/>
    <x v="458"/>
    <s v="採購件與製造廠商資料"/>
    <x v="0"/>
    <m/>
    <m/>
    <s v="General"/>
    <x v="0"/>
    <m/>
    <x v="0"/>
    <s v="SCM"/>
    <x v="14"/>
    <x v="7"/>
    <x v="0"/>
    <x v="0"/>
    <s v="INT_PURCHASE_PARTS_ALL_MANUF"/>
    <m/>
    <m/>
    <m/>
    <m/>
    <m/>
    <m/>
    <m/>
    <m/>
    <m/>
    <m/>
    <m/>
    <m/>
    <m/>
    <m/>
    <m/>
    <m/>
    <m/>
    <m/>
    <m/>
    <s v="資料清單"/>
    <x v="26"/>
    <x v="46"/>
    <x v="419"/>
    <x v="19"/>
    <s v="IEC_STD_V10 &gt;&gt; Data Standard &gt;&gt; PRO"/>
    <s v="PURCHASE PARTS ALL MANUF"/>
    <x v="463"/>
    <x v="233"/>
    <x v="0"/>
    <x v="458"/>
    <x v="14"/>
    <s v="IEC_STD_V10 &gt;&gt; Common &gt;&gt; AutoMetaDataPURCHASE PARTS ALL MANUF"/>
    <x v="0"/>
    <x v="0"/>
    <s v="採購件與製造廠商資料Concept"/>
    <s v="採購件與製造廠商資料"/>
    <n v="1131"/>
    <n v="0"/>
    <n v="0"/>
    <s v=""/>
    <n v="0"/>
    <n v="0"/>
    <n v="0"/>
    <x v="0"/>
    <s v=""/>
    <x v="0"/>
    <s v=""/>
    <x v="0"/>
    <s v="PRO:"/>
    <x v="46"/>
    <x v="46"/>
    <x v="1032"/>
    <x v="461"/>
    <x v="463"/>
    <x v="469"/>
    <x v="0"/>
    <x v="0"/>
    <x v="0"/>
    <x v="0"/>
    <m/>
    <x v="0"/>
    <x v="0"/>
    <s v="PURCHASE PARTS ALL MANUF"/>
    <x v="1058"/>
    <x v="0"/>
    <x v="0"/>
    <x v="7"/>
    <x v="8"/>
    <x v="0"/>
    <x v="0"/>
    <s v="INT_PURCHASE_PARTS_ALL_MANUF"/>
    <s v=""/>
    <x v="129"/>
    <x v="0"/>
    <x v="0"/>
    <n v="0"/>
    <x v="0"/>
    <x v="0"/>
    <x v="0"/>
    <s v=""/>
    <s v=""/>
    <n v="1129"/>
    <s v="-1129"/>
    <x v="0"/>
    <x v="0"/>
    <x v="0"/>
    <x v="463"/>
    <x v="14"/>
    <s v="採購件與製造廠商資料"/>
    <s v=""/>
    <s v=""/>
    <x v="0"/>
    <x v="418"/>
    <m/>
    <s v="^()$"/>
    <n v="9"/>
    <x v="0"/>
    <x v="8"/>
    <x v="0"/>
    <x v="0"/>
    <x v="0"/>
    <x v="1"/>
    <b v="0"/>
    <x v="0"/>
    <x v="0"/>
    <n v="0"/>
    <x v="0"/>
    <b v="0"/>
    <b v="0"/>
    <b v="0"/>
    <b v="0"/>
    <b v="0"/>
    <b v="0"/>
    <b v="0"/>
    <b v="0"/>
    <b v="0"/>
    <b v="0"/>
    <b v="0"/>
    <x v="1"/>
    <x v="1"/>
    <n v="0"/>
    <x v="9"/>
    <x v="0"/>
  </r>
  <r>
    <m/>
    <s v="PRO"/>
    <x v="19"/>
    <x v="432"/>
    <x v="434"/>
    <x v="234"/>
    <x v="459"/>
    <s v="PLANT_CODE 表示有InfoRecord_x000a_Abe: ''*' =&gt; 表示有Manufacture 資料 無 InfoRecord資料_x000a_Abe: ''******' =&gt; 表示從  PDM 對應來的 Part to  Manufacture 資料"/>
    <x v="2"/>
    <m/>
    <m/>
    <s v="General"/>
    <x v="2"/>
    <m/>
    <x v="0"/>
    <s v="SCM"/>
    <x v="14"/>
    <x v="7"/>
    <x v="0"/>
    <x v="0"/>
    <s v="INT_PURCHASE_PARTS_ALL_MANUF"/>
    <s v="PLANT_CODE"/>
    <m/>
    <m/>
    <m/>
    <m/>
    <m/>
    <m/>
    <m/>
    <m/>
    <m/>
    <m/>
    <m/>
    <m/>
    <m/>
    <m/>
    <m/>
    <m/>
    <m/>
    <m/>
    <s v="資料清單"/>
    <x v="26"/>
    <x v="47"/>
    <x v="385"/>
    <x v="19"/>
    <s v="IEC_STD_V10 &gt;&gt; Data Standard &gt;&gt; PRO"/>
    <s v="Plant Code"/>
    <x v="434"/>
    <x v="234"/>
    <x v="0"/>
    <x v="459"/>
    <x v="14"/>
    <s v="IEC_STD_V10 &gt;&gt; Common &gt;&gt; AutoMetaDataPlant Code"/>
    <x v="2"/>
    <x v="0"/>
    <s v="廠區代碼Relationship"/>
    <s v="採購件與製造廠商資料"/>
    <n v="1087"/>
    <n v="1131"/>
    <n v="0"/>
    <s v=""/>
    <n v="0"/>
    <n v="0"/>
    <n v="1642"/>
    <x v="224"/>
    <s v="PURCHASE PARTS ALL MANUF"/>
    <x v="100"/>
    <s v="IEC_STD_V10 &gt;&gt; Data Standard &gt;&gt; PRO &gt;&gt; PURCHASE PARTS ALL MANUF"/>
    <x v="0"/>
    <s v="PRO:"/>
    <x v="47"/>
    <x v="47"/>
    <x v="1033"/>
    <x v="432"/>
    <x v="434"/>
    <x v="470"/>
    <x v="0"/>
    <x v="0"/>
    <x v="0"/>
    <x v="2"/>
    <m/>
    <x v="0"/>
    <x v="2"/>
    <s v="PURCHASE PARTS ALL MANUF_Plant Code"/>
    <x v="1059"/>
    <x v="2"/>
    <x v="0"/>
    <x v="7"/>
    <x v="8"/>
    <x v="0"/>
    <x v="0"/>
    <s v="INT_PURCHASE_PARTS_ALL_MANUF"/>
    <s v="PLANT_CODE"/>
    <x v="129"/>
    <x v="350"/>
    <x v="0"/>
    <n v="0"/>
    <x v="0"/>
    <x v="0"/>
    <x v="0"/>
    <s v=""/>
    <s v=""/>
    <n v="1130"/>
    <s v="-1130"/>
    <x v="0"/>
    <x v="0"/>
    <x v="0"/>
    <x v="434"/>
    <x v="14"/>
    <s v="生產工廠代碼_PRO"/>
    <s v=""/>
    <s v=""/>
    <x v="0"/>
    <x v="384"/>
    <m/>
    <s v="^()$"/>
    <n v="9"/>
    <x v="0"/>
    <x v="8"/>
    <x v="0"/>
    <x v="0"/>
    <x v="1"/>
    <x v="1"/>
    <b v="0"/>
    <x v="0"/>
    <x v="1"/>
    <n v="0"/>
    <x v="0"/>
    <b v="0"/>
    <b v="0"/>
    <b v="0"/>
    <b v="0"/>
    <b v="1"/>
    <b v="0"/>
    <b v="0"/>
    <b v="0"/>
    <b v="0"/>
    <b v="0"/>
    <b v="0"/>
    <x v="0"/>
    <x v="2"/>
    <n v="0"/>
    <x v="19"/>
    <x v="0"/>
  </r>
  <r>
    <m/>
    <s v="PRO"/>
    <x v="19"/>
    <x v="375"/>
    <x v="378"/>
    <x v="213"/>
    <x v="370"/>
    <s v="料號"/>
    <x v="2"/>
    <m/>
    <m/>
    <s v="General"/>
    <x v="2"/>
    <s v="6*開頭的料號"/>
    <x v="0"/>
    <s v="SCM"/>
    <x v="14"/>
    <x v="7"/>
    <x v="0"/>
    <x v="0"/>
    <s v="INT_PURCHASE_PARTS_ALL_MANUF"/>
    <s v="IEC_PART_NUMBER"/>
    <m/>
    <m/>
    <m/>
    <m/>
    <m/>
    <m/>
    <m/>
    <m/>
    <m/>
    <m/>
    <m/>
    <m/>
    <m/>
    <m/>
    <m/>
    <m/>
    <m/>
    <m/>
    <s v="資料清單"/>
    <x v="26"/>
    <x v="48"/>
    <x v="387"/>
    <x v="19"/>
    <s v="IEC_STD_V10 &gt;&gt; Data Standard &gt;&gt; PRO"/>
    <s v="IEC Part Number"/>
    <x v="378"/>
    <x v="213"/>
    <x v="0"/>
    <x v="370"/>
    <x v="14"/>
    <s v="IEC_STD_V10 &gt;&gt; Common &gt;&gt; AutoMetaDataIEC Part Number"/>
    <x v="2"/>
    <x v="0"/>
    <s v="料號Relationship"/>
    <s v="採購件與製造廠商資料"/>
    <n v="897"/>
    <n v="1131"/>
    <n v="0"/>
    <s v=""/>
    <n v="0"/>
    <n v="0"/>
    <n v="957"/>
    <x v="202"/>
    <s v="PURCHASE PARTS ALL MANUF"/>
    <x v="100"/>
    <s v="IEC_STD_V10 &gt;&gt; Data Standard &gt;&gt; PRO &gt;&gt; PURCHASE PARTS ALL MANUF"/>
    <x v="0"/>
    <s v="PRO:"/>
    <x v="48"/>
    <x v="48"/>
    <x v="1034"/>
    <x v="375"/>
    <x v="378"/>
    <x v="363"/>
    <x v="65"/>
    <x v="0"/>
    <x v="0"/>
    <x v="2"/>
    <m/>
    <x v="0"/>
    <x v="2"/>
    <s v="PURCHASE PARTS ALL MANUF_IEC Part Number"/>
    <x v="1060"/>
    <x v="2"/>
    <x v="0"/>
    <x v="7"/>
    <x v="8"/>
    <x v="0"/>
    <x v="0"/>
    <s v="INT_PURCHASE_PARTS_ALL_MANUF"/>
    <s v="IEC_PART_NUMBER"/>
    <x v="129"/>
    <x v="307"/>
    <x v="0"/>
    <n v="0"/>
    <x v="0"/>
    <x v="0"/>
    <x v="0"/>
    <s v=""/>
    <s v=""/>
    <n v="1131"/>
    <s v="-1131"/>
    <x v="0"/>
    <x v="0"/>
    <x v="0"/>
    <x v="378"/>
    <x v="14"/>
    <s v="料號"/>
    <s v=""/>
    <s v=""/>
    <x v="0"/>
    <x v="386"/>
    <m/>
    <s v="^()$"/>
    <n v="9"/>
    <x v="0"/>
    <x v="8"/>
    <x v="0"/>
    <x v="0"/>
    <x v="1"/>
    <x v="1"/>
    <b v="0"/>
    <x v="0"/>
    <x v="1"/>
    <n v="0"/>
    <x v="0"/>
    <b v="0"/>
    <b v="0"/>
    <b v="0"/>
    <b v="0"/>
    <b v="1"/>
    <b v="0"/>
    <b v="0"/>
    <b v="0"/>
    <b v="1"/>
    <b v="0"/>
    <b v="0"/>
    <x v="0"/>
    <x v="6"/>
    <n v="1"/>
    <x v="18"/>
    <x v="0"/>
  </r>
  <r>
    <m/>
    <s v="PRO"/>
    <x v="19"/>
    <x v="451"/>
    <x v="453"/>
    <x v="222"/>
    <x v="447"/>
    <s v="供應商在SAP 的代碼, EX: 23xxxx, 31xxxx"/>
    <x v="2"/>
    <m/>
    <m/>
    <s v="General"/>
    <x v="2"/>
    <m/>
    <x v="0"/>
    <s v="PRO"/>
    <x v="14"/>
    <x v="7"/>
    <x v="0"/>
    <x v="0"/>
    <s v="INT_PURCHASE_PARTS_ALL_MANUF"/>
    <s v="VENDOR_CODE"/>
    <m/>
    <m/>
    <m/>
    <m/>
    <m/>
    <m/>
    <m/>
    <m/>
    <m/>
    <m/>
    <m/>
    <m/>
    <m/>
    <m/>
    <m/>
    <m/>
    <m/>
    <m/>
    <s v="資料清單"/>
    <x v="26"/>
    <x v="49"/>
    <x v="409"/>
    <x v="19"/>
    <s v="IEC_STD_V10 &gt;&gt; Data Standard &gt;&gt; PRO"/>
    <s v="Vendor Code"/>
    <x v="453"/>
    <x v="222"/>
    <x v="0"/>
    <x v="447"/>
    <x v="14"/>
    <s v="IEC_STD_V10 &gt;&gt; Common &gt;&gt; AutoMetaDataVendor Code"/>
    <x v="2"/>
    <x v="0"/>
    <s v="供應商代碼Relationship"/>
    <s v="採購件與製造廠商資料"/>
    <n v="1117"/>
    <n v="1131"/>
    <n v="0"/>
    <s v=""/>
    <n v="0"/>
    <n v="0"/>
    <n v="1631"/>
    <x v="229"/>
    <s v="PURCHASE PARTS ALL MANUF"/>
    <x v="100"/>
    <s v="IEC_STD_V10 &gt;&gt; Data Standard &gt;&gt; PRO &gt;&gt; PURCHASE PARTS ALL MANUF"/>
    <x v="0"/>
    <s v="PRO:"/>
    <x v="49"/>
    <x v="49"/>
    <x v="1035"/>
    <x v="451"/>
    <x v="453"/>
    <x v="458"/>
    <x v="0"/>
    <x v="0"/>
    <x v="0"/>
    <x v="2"/>
    <m/>
    <x v="0"/>
    <x v="2"/>
    <s v="PURCHASE PARTS ALL MANUF_Vendor Code"/>
    <x v="1061"/>
    <x v="2"/>
    <x v="0"/>
    <x v="7"/>
    <x v="8"/>
    <x v="0"/>
    <x v="0"/>
    <s v="INT_PURCHASE_PARTS_ALL_MANUF"/>
    <s v="VENDOR_CODE"/>
    <x v="129"/>
    <x v="367"/>
    <x v="0"/>
    <n v="0"/>
    <x v="0"/>
    <x v="0"/>
    <x v="0"/>
    <s v=""/>
    <s v=""/>
    <n v="1132"/>
    <s v="-1132"/>
    <x v="0"/>
    <x v="0"/>
    <x v="0"/>
    <x v="453"/>
    <x v="14"/>
    <s v="供應商代碼"/>
    <s v=""/>
    <s v=""/>
    <x v="0"/>
    <x v="408"/>
    <m/>
    <s v="^()$"/>
    <n v="9"/>
    <x v="0"/>
    <x v="8"/>
    <x v="0"/>
    <x v="0"/>
    <x v="1"/>
    <x v="1"/>
    <b v="0"/>
    <x v="0"/>
    <x v="1"/>
    <n v="0"/>
    <x v="0"/>
    <b v="0"/>
    <b v="0"/>
    <b v="0"/>
    <b v="0"/>
    <b v="0"/>
    <b v="0"/>
    <b v="0"/>
    <b v="0"/>
    <b v="0"/>
    <b v="0"/>
    <b v="0"/>
    <x v="1"/>
    <x v="1"/>
    <n v="0"/>
    <x v="34"/>
    <x v="0"/>
  </r>
  <r>
    <m/>
    <s v="PRO"/>
    <x v="19"/>
    <x v="452"/>
    <x v="454"/>
    <x v="223"/>
    <x v="448"/>
    <s v="供應商"/>
    <x v="2"/>
    <m/>
    <m/>
    <s v="General"/>
    <x v="1"/>
    <m/>
    <x v="0"/>
    <s v="PRO"/>
    <x v="14"/>
    <x v="7"/>
    <x v="0"/>
    <x v="0"/>
    <s v="INT_PURCHASE_PARTS_ALL_MANUF"/>
    <s v="VENDOR_NAME"/>
    <m/>
    <m/>
    <m/>
    <m/>
    <m/>
    <m/>
    <m/>
    <m/>
    <m/>
    <m/>
    <m/>
    <m/>
    <m/>
    <m/>
    <m/>
    <m/>
    <m/>
    <m/>
    <s v="資料清單"/>
    <x v="26"/>
    <x v="50"/>
    <x v="410"/>
    <x v="19"/>
    <s v="IEC_STD_V10 &gt;&gt; Data Standard &gt;&gt; PRO"/>
    <s v="Vendor Name"/>
    <x v="454"/>
    <x v="223"/>
    <x v="0"/>
    <x v="448"/>
    <x v="14"/>
    <s v="IEC_STD_V10 &gt;&gt; Common &gt;&gt; AutoMetaDataVendor Name"/>
    <x v="2"/>
    <x v="0"/>
    <s v="供應商名稱Relationship"/>
    <s v="採購件與製造廠商資料"/>
    <n v="1118"/>
    <n v="1131"/>
    <n v="0"/>
    <s v=""/>
    <n v="0"/>
    <n v="0"/>
    <n v="1632"/>
    <x v="230"/>
    <s v="PURCHASE PARTS ALL MANUF"/>
    <x v="100"/>
    <s v="IEC_STD_V10 &gt;&gt; Data Standard &gt;&gt; PRO &gt;&gt; PURCHASE PARTS ALL MANUF"/>
    <x v="0"/>
    <s v="PRO:"/>
    <x v="50"/>
    <x v="50"/>
    <x v="1036"/>
    <x v="452"/>
    <x v="454"/>
    <x v="459"/>
    <x v="0"/>
    <x v="0"/>
    <x v="0"/>
    <x v="1"/>
    <m/>
    <x v="0"/>
    <x v="2"/>
    <s v="PURCHASE PARTS ALL MANUF_Vendor Name"/>
    <x v="1062"/>
    <x v="2"/>
    <x v="0"/>
    <x v="7"/>
    <x v="8"/>
    <x v="0"/>
    <x v="0"/>
    <s v="INT_PURCHASE_PARTS_ALL_MANUF"/>
    <s v="VENDOR_NAME"/>
    <x v="129"/>
    <x v="368"/>
    <x v="0"/>
    <n v="0"/>
    <x v="0"/>
    <x v="0"/>
    <x v="0"/>
    <s v=""/>
    <s v=""/>
    <n v="1133"/>
    <s v="-1133"/>
    <x v="0"/>
    <x v="0"/>
    <x v="0"/>
    <x v="454"/>
    <x v="14"/>
    <s v="供應商"/>
    <s v=""/>
    <s v=""/>
    <x v="0"/>
    <x v="409"/>
    <m/>
    <s v="^()$"/>
    <n v="9"/>
    <x v="0"/>
    <x v="8"/>
    <x v="0"/>
    <x v="0"/>
    <x v="1"/>
    <x v="1"/>
    <b v="0"/>
    <x v="0"/>
    <x v="1"/>
    <n v="0"/>
    <x v="0"/>
    <b v="0"/>
    <b v="0"/>
    <b v="0"/>
    <b v="0"/>
    <b v="0"/>
    <b v="0"/>
    <b v="0"/>
    <b v="0"/>
    <b v="0"/>
    <b v="0"/>
    <b v="0"/>
    <x v="1"/>
    <x v="1"/>
    <n v="0"/>
    <x v="34"/>
    <x v="0"/>
  </r>
  <r>
    <m/>
    <s v="PRO"/>
    <x v="19"/>
    <x v="454"/>
    <x v="456"/>
    <x v="225"/>
    <x v="450"/>
    <s v="製造商代碼, 由PDM 產生編碼, 以 &quot;AVL&quot; 開頭的編碼."/>
    <x v="2"/>
    <m/>
    <m/>
    <s v="General"/>
    <x v="2"/>
    <s v="AVL0001, "/>
    <x v="0"/>
    <s v="PRO"/>
    <x v="14"/>
    <x v="7"/>
    <x v="0"/>
    <x v="0"/>
    <s v="INT_PURCHASE_PARTS_ALL_MANUF"/>
    <s v="MANUFACTURER_CODE"/>
    <m/>
    <m/>
    <m/>
    <m/>
    <m/>
    <m/>
    <m/>
    <m/>
    <m/>
    <m/>
    <m/>
    <m/>
    <m/>
    <m/>
    <m/>
    <m/>
    <m/>
    <m/>
    <s v="資料清單"/>
    <x v="26"/>
    <x v="51"/>
    <x v="412"/>
    <x v="19"/>
    <s v="IEC_STD_V10 &gt;&gt; Data Standard &gt;&gt; PRO"/>
    <s v="Manufacturer Code"/>
    <x v="456"/>
    <x v="225"/>
    <x v="0"/>
    <x v="450"/>
    <x v="14"/>
    <s v="IEC_STD_V10 &gt;&gt; Common &gt;&gt; AutoMetaDataManufacturer Code"/>
    <x v="2"/>
    <x v="0"/>
    <s v="製造商代碼Relationship"/>
    <s v="採購件與製造廠商資料"/>
    <n v="1120"/>
    <n v="1131"/>
    <n v="0"/>
    <s v=""/>
    <n v="0"/>
    <n v="0"/>
    <n v="1638"/>
    <x v="232"/>
    <s v="PURCHASE PARTS ALL MANUF"/>
    <x v="100"/>
    <s v="IEC_STD_V10 &gt;&gt; Data Standard &gt;&gt; PRO &gt;&gt; PURCHASE PARTS ALL MANUF"/>
    <x v="0"/>
    <s v="PRO:"/>
    <x v="51"/>
    <x v="51"/>
    <x v="1037"/>
    <x v="454"/>
    <x v="456"/>
    <x v="461"/>
    <x v="64"/>
    <x v="0"/>
    <x v="0"/>
    <x v="2"/>
    <m/>
    <x v="0"/>
    <x v="2"/>
    <s v="PURCHASE PARTS ALL MANUF_Manufacturer Code"/>
    <x v="1063"/>
    <x v="2"/>
    <x v="0"/>
    <x v="7"/>
    <x v="8"/>
    <x v="0"/>
    <x v="0"/>
    <s v="INT_PURCHASE_PARTS_ALL_MANUF"/>
    <s v="MANUFACTURER_CODE"/>
    <x v="129"/>
    <x v="370"/>
    <x v="0"/>
    <n v="0"/>
    <x v="0"/>
    <x v="0"/>
    <x v="0"/>
    <s v=""/>
    <s v=""/>
    <n v="1134"/>
    <s v="-1134"/>
    <x v="0"/>
    <x v="0"/>
    <x v="0"/>
    <x v="456"/>
    <x v="14"/>
    <s v="製造商代碼, "/>
    <s v=""/>
    <s v=""/>
    <x v="0"/>
    <x v="411"/>
    <m/>
    <s v="^()$"/>
    <n v="9"/>
    <x v="0"/>
    <x v="8"/>
    <x v="0"/>
    <x v="0"/>
    <x v="1"/>
    <x v="1"/>
    <b v="0"/>
    <x v="0"/>
    <x v="1"/>
    <n v="0"/>
    <x v="0"/>
    <b v="0"/>
    <b v="0"/>
    <b v="0"/>
    <b v="0"/>
    <b v="0"/>
    <b v="0"/>
    <b v="0"/>
    <b v="0"/>
    <b v="0"/>
    <b v="0"/>
    <b v="0"/>
    <x v="1"/>
    <x v="1"/>
    <n v="0"/>
    <x v="3"/>
    <x v="0"/>
  </r>
  <r>
    <m/>
    <s v="PRO"/>
    <x v="19"/>
    <x v="455"/>
    <x v="457"/>
    <x v="226"/>
    <x v="451"/>
    <s v="製造商, 如抓不到空白時，請show &quot;NULL&quot;"/>
    <x v="2"/>
    <m/>
    <m/>
    <s v="General"/>
    <x v="1"/>
    <m/>
    <x v="0"/>
    <s v="PRO"/>
    <x v="14"/>
    <x v="7"/>
    <x v="0"/>
    <x v="0"/>
    <s v="INT_PURCHASE_PARTS_ALL_MANUF"/>
    <s v="MANUFACTURER_NAME"/>
    <m/>
    <m/>
    <m/>
    <m/>
    <m/>
    <m/>
    <m/>
    <m/>
    <m/>
    <m/>
    <m/>
    <m/>
    <m/>
    <m/>
    <m/>
    <m/>
    <m/>
    <m/>
    <s v="資料清單"/>
    <x v="26"/>
    <x v="52"/>
    <x v="413"/>
    <x v="19"/>
    <s v="IEC_STD_V10 &gt;&gt; Data Standard &gt;&gt; PRO"/>
    <s v="Manufacturer Name"/>
    <x v="457"/>
    <x v="226"/>
    <x v="0"/>
    <x v="451"/>
    <x v="14"/>
    <s v="IEC_STD_V10 &gt;&gt; Common &gt;&gt; AutoMetaDataManufacturer Name"/>
    <x v="2"/>
    <x v="0"/>
    <s v="製造商名稱Relationship"/>
    <s v="採購件與製造廠商資料"/>
    <n v="1121"/>
    <n v="1131"/>
    <n v="0"/>
    <s v=""/>
    <n v="0"/>
    <n v="0"/>
    <n v="1639"/>
    <x v="233"/>
    <s v="PURCHASE PARTS ALL MANUF"/>
    <x v="100"/>
    <s v="IEC_STD_V10 &gt;&gt; Data Standard &gt;&gt; PRO &gt;&gt; PURCHASE PARTS ALL MANUF"/>
    <x v="0"/>
    <s v="PRO:"/>
    <x v="52"/>
    <x v="52"/>
    <x v="1038"/>
    <x v="455"/>
    <x v="457"/>
    <x v="462"/>
    <x v="0"/>
    <x v="0"/>
    <x v="0"/>
    <x v="1"/>
    <m/>
    <x v="0"/>
    <x v="2"/>
    <s v="PURCHASE PARTS ALL MANUF_Manufacturer Name"/>
    <x v="1064"/>
    <x v="2"/>
    <x v="0"/>
    <x v="7"/>
    <x v="8"/>
    <x v="0"/>
    <x v="0"/>
    <s v="INT_PURCHASE_PARTS_ALL_MANUF"/>
    <s v="MANUFACTURER_NAME"/>
    <x v="129"/>
    <x v="371"/>
    <x v="0"/>
    <n v="0"/>
    <x v="0"/>
    <x v="0"/>
    <x v="0"/>
    <s v=""/>
    <s v=""/>
    <n v="1135"/>
    <s v="-1135"/>
    <x v="0"/>
    <x v="0"/>
    <x v="0"/>
    <x v="457"/>
    <x v="14"/>
    <s v="製造商名稱"/>
    <s v=""/>
    <s v=""/>
    <x v="0"/>
    <x v="412"/>
    <m/>
    <s v="^()$"/>
    <n v="9"/>
    <x v="0"/>
    <x v="8"/>
    <x v="0"/>
    <x v="0"/>
    <x v="1"/>
    <x v="1"/>
    <b v="0"/>
    <x v="0"/>
    <x v="1"/>
    <n v="0"/>
    <x v="0"/>
    <b v="0"/>
    <b v="0"/>
    <b v="0"/>
    <b v="0"/>
    <b v="0"/>
    <b v="0"/>
    <b v="0"/>
    <b v="0"/>
    <b v="0"/>
    <b v="0"/>
    <b v="0"/>
    <x v="1"/>
    <x v="1"/>
    <n v="0"/>
    <x v="3"/>
    <x v="0"/>
  </r>
  <r>
    <m/>
    <s v="PRO"/>
    <x v="19"/>
    <x v="462"/>
    <x v="464"/>
    <x v="235"/>
    <x v="460"/>
    <s v="採購單價, SAP infor record 價格"/>
    <x v="2"/>
    <m/>
    <m/>
    <s v="General"/>
    <x v="6"/>
    <m/>
    <x v="0"/>
    <s v="PRO"/>
    <x v="14"/>
    <x v="7"/>
    <x v="0"/>
    <x v="0"/>
    <s v="INT_PURCHASE_PARTS_ALL_MANUF"/>
    <s v="PO_PRICE_IN_FUNCTIONAL_CURRENCY"/>
    <m/>
    <m/>
    <m/>
    <m/>
    <m/>
    <m/>
    <m/>
    <m/>
    <m/>
    <m/>
    <m/>
    <m/>
    <m/>
    <m/>
    <m/>
    <m/>
    <m/>
    <m/>
    <s v="資料清單"/>
    <x v="26"/>
    <x v="53"/>
    <x v="420"/>
    <x v="19"/>
    <s v="IEC_STD_V10 &gt;&gt; Data Standard &gt;&gt; PRO"/>
    <s v="PO Price in functional currency"/>
    <x v="464"/>
    <x v="235"/>
    <x v="0"/>
    <x v="460"/>
    <x v="14"/>
    <s v="IEC_STD_V10 &gt;&gt; Common &gt;&gt; AutoMetaDataPO Price in functional currency"/>
    <x v="2"/>
    <x v="0"/>
    <s v="本位幣採購價格Relationship"/>
    <s v="採購件與製造廠商資料"/>
    <n v="1138"/>
    <n v="1131"/>
    <n v="0"/>
    <s v=""/>
    <n v="0"/>
    <n v="0"/>
    <n v="1623"/>
    <x v="237"/>
    <s v="PURCHASE PARTS ALL MANUF"/>
    <x v="100"/>
    <s v="IEC_STD_V10 &gt;&gt; Data Standard &gt;&gt; PRO &gt;&gt; PURCHASE PARTS ALL MANUF"/>
    <x v="0"/>
    <s v="PRO:"/>
    <x v="53"/>
    <x v="53"/>
    <x v="1039"/>
    <x v="462"/>
    <x v="464"/>
    <x v="471"/>
    <x v="0"/>
    <x v="0"/>
    <x v="0"/>
    <x v="6"/>
    <m/>
    <x v="0"/>
    <x v="2"/>
    <s v="PURCHASE PARTS ALL MANUF_PO Price in functional currency"/>
    <x v="1065"/>
    <x v="2"/>
    <x v="0"/>
    <x v="7"/>
    <x v="8"/>
    <x v="0"/>
    <x v="0"/>
    <s v="INT_PURCHASE_PARTS_ALL_MANUF"/>
    <s v="PO_PRICE_IN_FUNCTIONAL_CURRENCY"/>
    <x v="129"/>
    <x v="377"/>
    <x v="0"/>
    <n v="0"/>
    <x v="0"/>
    <x v="0"/>
    <x v="0"/>
    <s v=""/>
    <s v=""/>
    <n v="1136"/>
    <s v="-1136"/>
    <x v="0"/>
    <x v="0"/>
    <x v="0"/>
    <x v="464"/>
    <x v="14"/>
    <s v="採購單價"/>
    <s v=""/>
    <s v=""/>
    <x v="0"/>
    <x v="419"/>
    <m/>
    <s v="^()$"/>
    <n v="9"/>
    <x v="0"/>
    <x v="8"/>
    <x v="0"/>
    <x v="0"/>
    <x v="0"/>
    <x v="1"/>
    <b v="0"/>
    <x v="0"/>
    <x v="1"/>
    <n v="0"/>
    <x v="0"/>
    <b v="0"/>
    <b v="0"/>
    <b v="0"/>
    <b v="0"/>
    <b v="0"/>
    <b v="0"/>
    <b v="0"/>
    <b v="0"/>
    <b v="0"/>
    <b v="0"/>
    <b v="0"/>
    <x v="1"/>
    <x v="1"/>
    <n v="0"/>
    <x v="13"/>
    <x v="0"/>
  </r>
  <r>
    <m/>
    <s v="PRO"/>
    <x v="19"/>
    <x v="463"/>
    <x v="465"/>
    <x v="236"/>
    <x v="461"/>
    <s v="本位採購幣別"/>
    <x v="2"/>
    <m/>
    <m/>
    <s v="General"/>
    <x v="6"/>
    <m/>
    <x v="0"/>
    <s v="PRO"/>
    <x v="14"/>
    <x v="7"/>
    <x v="0"/>
    <x v="0"/>
    <s v="INT_PURCHASE_PARTS_ALL_MANUF"/>
    <s v="PO_FUNCTIONAL_CURRENCY"/>
    <m/>
    <m/>
    <m/>
    <m/>
    <m/>
    <m/>
    <m/>
    <m/>
    <m/>
    <m/>
    <m/>
    <m/>
    <m/>
    <m/>
    <m/>
    <m/>
    <m/>
    <m/>
    <s v="資料清單"/>
    <x v="26"/>
    <x v="54"/>
    <x v="421"/>
    <x v="19"/>
    <s v="IEC_STD_V10 &gt;&gt; Data Standard &gt;&gt; PRO"/>
    <s v="PO Functional Currency"/>
    <x v="465"/>
    <x v="236"/>
    <x v="0"/>
    <x v="461"/>
    <x v="14"/>
    <s v="IEC_STD_V10 &gt;&gt; Common &gt;&gt; AutoMetaDataPO Functional Currency"/>
    <x v="2"/>
    <x v="0"/>
    <s v="訂單本位採購幣別Relationship"/>
    <s v="採購件與製造廠商資料"/>
    <n v="1139"/>
    <n v="1131"/>
    <n v="0"/>
    <s v=""/>
    <n v="0"/>
    <n v="0"/>
    <n v="1624"/>
    <x v="238"/>
    <s v="PURCHASE PARTS ALL MANUF"/>
    <x v="100"/>
    <s v="IEC_STD_V10 &gt;&gt; Data Standard &gt;&gt; PRO &gt;&gt; PURCHASE PARTS ALL MANUF"/>
    <x v="0"/>
    <s v="PRO:"/>
    <x v="54"/>
    <x v="54"/>
    <x v="1040"/>
    <x v="463"/>
    <x v="465"/>
    <x v="472"/>
    <x v="0"/>
    <x v="0"/>
    <x v="0"/>
    <x v="6"/>
    <m/>
    <x v="0"/>
    <x v="2"/>
    <s v="PURCHASE PARTS ALL MANUF_PO Functional Currency"/>
    <x v="1066"/>
    <x v="2"/>
    <x v="0"/>
    <x v="7"/>
    <x v="8"/>
    <x v="0"/>
    <x v="0"/>
    <s v="INT_PURCHASE_PARTS_ALL_MANUF"/>
    <s v="PO_FUNCTIONAL_CURRENCY"/>
    <x v="129"/>
    <x v="378"/>
    <x v="0"/>
    <n v="0"/>
    <x v="0"/>
    <x v="0"/>
    <x v="0"/>
    <s v=""/>
    <s v=""/>
    <n v="1137"/>
    <s v="-1137"/>
    <x v="0"/>
    <x v="0"/>
    <x v="0"/>
    <x v="465"/>
    <x v="14"/>
    <s v="本位採購幣別"/>
    <s v=""/>
    <s v=""/>
    <x v="0"/>
    <x v="420"/>
    <m/>
    <s v="^()$"/>
    <n v="9"/>
    <x v="0"/>
    <x v="8"/>
    <x v="0"/>
    <x v="0"/>
    <x v="0"/>
    <x v="1"/>
    <b v="0"/>
    <x v="0"/>
    <x v="1"/>
    <n v="0"/>
    <x v="0"/>
    <b v="0"/>
    <b v="0"/>
    <b v="0"/>
    <b v="0"/>
    <b v="0"/>
    <b v="0"/>
    <b v="0"/>
    <b v="0"/>
    <b v="0"/>
    <b v="0"/>
    <b v="0"/>
    <x v="1"/>
    <x v="1"/>
    <n v="0"/>
    <x v="17"/>
    <x v="0"/>
  </r>
  <r>
    <m/>
    <s v="PRO"/>
    <x v="19"/>
    <x v="464"/>
    <x v="466"/>
    <x v="237"/>
    <x v="462"/>
    <s v="採購單價*GR 當天匯率"/>
    <x v="2"/>
    <m/>
    <m/>
    <s v="General"/>
    <x v="6"/>
    <m/>
    <x v="0"/>
    <s v="PRO"/>
    <x v="14"/>
    <x v="7"/>
    <x v="0"/>
    <x v="0"/>
    <s v="INT_PURCHASE_PARTS_ALL_MANUF"/>
    <s v="TWD_PO_PRICE"/>
    <m/>
    <m/>
    <m/>
    <m/>
    <m/>
    <m/>
    <m/>
    <m/>
    <m/>
    <m/>
    <m/>
    <m/>
    <m/>
    <m/>
    <m/>
    <m/>
    <m/>
    <m/>
    <s v="資料清單"/>
    <x v="26"/>
    <x v="55"/>
    <x v="422"/>
    <x v="19"/>
    <s v="IEC_STD_V10 &gt;&gt; Data Standard &gt;&gt; PRO"/>
    <s v="TWD PO Price"/>
    <x v="466"/>
    <x v="237"/>
    <x v="0"/>
    <x v="462"/>
    <x v="14"/>
    <s v="IEC_STD_V10 &gt;&gt; Common &gt;&gt; AutoMetaDataTWD PO Price"/>
    <x v="2"/>
    <x v="0"/>
    <s v="台幣採購價格Relationship"/>
    <s v="採購件與製造廠商資料"/>
    <n v="1140"/>
    <n v="1131"/>
    <n v="0"/>
    <s v=""/>
    <n v="0"/>
    <n v="0"/>
    <n v="1625"/>
    <x v="239"/>
    <s v="PURCHASE PARTS ALL MANUF"/>
    <x v="100"/>
    <s v="IEC_STD_V10 &gt;&gt; Data Standard &gt;&gt; PRO &gt;&gt; PURCHASE PARTS ALL MANUF"/>
    <x v="0"/>
    <s v="PRO:"/>
    <x v="55"/>
    <x v="55"/>
    <x v="1041"/>
    <x v="464"/>
    <x v="466"/>
    <x v="473"/>
    <x v="0"/>
    <x v="0"/>
    <x v="0"/>
    <x v="6"/>
    <m/>
    <x v="0"/>
    <x v="2"/>
    <s v="PURCHASE PARTS ALL MANUF_TWD PO Price"/>
    <x v="1067"/>
    <x v="2"/>
    <x v="0"/>
    <x v="7"/>
    <x v="8"/>
    <x v="0"/>
    <x v="0"/>
    <s v="INT_PURCHASE_PARTS_ALL_MANUF"/>
    <s v="TWD_PO_PRICE"/>
    <x v="129"/>
    <x v="379"/>
    <x v="0"/>
    <n v="0"/>
    <x v="0"/>
    <x v="0"/>
    <x v="0"/>
    <s v=""/>
    <s v=""/>
    <n v="1138"/>
    <s v="-1138"/>
    <x v="0"/>
    <x v="0"/>
    <x v="0"/>
    <x v="466"/>
    <x v="14"/>
    <s v="採購單價*GR 當天匯率"/>
    <s v=""/>
    <s v=""/>
    <x v="0"/>
    <x v="421"/>
    <m/>
    <s v="^()$"/>
    <n v="9"/>
    <x v="0"/>
    <x v="8"/>
    <x v="0"/>
    <x v="0"/>
    <x v="0"/>
    <x v="1"/>
    <b v="0"/>
    <x v="0"/>
    <x v="1"/>
    <n v="0"/>
    <x v="0"/>
    <b v="0"/>
    <b v="0"/>
    <b v="0"/>
    <b v="0"/>
    <b v="0"/>
    <b v="0"/>
    <b v="0"/>
    <b v="0"/>
    <b v="0"/>
    <b v="0"/>
    <b v="0"/>
    <x v="1"/>
    <x v="1"/>
    <n v="0"/>
    <x v="2"/>
    <x v="0"/>
  </r>
  <r>
    <m/>
    <s v="PRO"/>
    <x v="19"/>
    <x v="465"/>
    <x v="467"/>
    <x v="238"/>
    <x v="462"/>
    <s v="採購單價*GR 當天匯率"/>
    <x v="2"/>
    <m/>
    <m/>
    <s v="General"/>
    <x v="6"/>
    <m/>
    <x v="0"/>
    <s v="PRO"/>
    <x v="14"/>
    <x v="7"/>
    <x v="0"/>
    <x v="0"/>
    <s v="INT_PURCHASE_PARTS_ALL_MANUF"/>
    <s v="USD_PO_PRICE"/>
    <m/>
    <m/>
    <m/>
    <m/>
    <m/>
    <m/>
    <m/>
    <m/>
    <m/>
    <m/>
    <m/>
    <m/>
    <m/>
    <m/>
    <m/>
    <m/>
    <m/>
    <m/>
    <s v="資料清單"/>
    <x v="26"/>
    <x v="56"/>
    <x v="423"/>
    <x v="19"/>
    <s v="IEC_STD_V10 &gt;&gt; Data Standard &gt;&gt; PRO"/>
    <s v="USD PO Price"/>
    <x v="467"/>
    <x v="238"/>
    <x v="0"/>
    <x v="462"/>
    <x v="14"/>
    <s v="IEC_STD_V10 &gt;&gt; Common &gt;&gt; AutoMetaDataUSD PO Price"/>
    <x v="2"/>
    <x v="0"/>
    <s v="美金採購價格Relationship"/>
    <s v="採購件與製造廠商資料"/>
    <n v="1141"/>
    <n v="1131"/>
    <n v="0"/>
    <s v=""/>
    <n v="0"/>
    <n v="0"/>
    <n v="1626"/>
    <x v="240"/>
    <s v="PURCHASE PARTS ALL MANUF"/>
    <x v="100"/>
    <s v="IEC_STD_V10 &gt;&gt; Data Standard &gt;&gt; PRO &gt;&gt; PURCHASE PARTS ALL MANUF"/>
    <x v="0"/>
    <s v="PRO:"/>
    <x v="56"/>
    <x v="56"/>
    <x v="1042"/>
    <x v="465"/>
    <x v="467"/>
    <x v="473"/>
    <x v="0"/>
    <x v="0"/>
    <x v="0"/>
    <x v="6"/>
    <m/>
    <x v="0"/>
    <x v="2"/>
    <s v="PURCHASE PARTS ALL MANUF_USD PO Price"/>
    <x v="1068"/>
    <x v="2"/>
    <x v="0"/>
    <x v="7"/>
    <x v="8"/>
    <x v="0"/>
    <x v="0"/>
    <s v="INT_PURCHASE_PARTS_ALL_MANUF"/>
    <s v="USD_PO_PRICE"/>
    <x v="129"/>
    <x v="380"/>
    <x v="0"/>
    <n v="0"/>
    <x v="0"/>
    <x v="0"/>
    <x v="0"/>
    <s v=""/>
    <s v=""/>
    <n v="1139"/>
    <s v="-1139"/>
    <x v="0"/>
    <x v="0"/>
    <x v="0"/>
    <x v="467"/>
    <x v="14"/>
    <s v="採購單價*GR 當天匯率"/>
    <s v=""/>
    <s v=""/>
    <x v="0"/>
    <x v="422"/>
    <m/>
    <s v="^()$"/>
    <n v="9"/>
    <x v="0"/>
    <x v="8"/>
    <x v="0"/>
    <x v="0"/>
    <x v="0"/>
    <x v="1"/>
    <b v="0"/>
    <x v="0"/>
    <x v="1"/>
    <n v="0"/>
    <x v="0"/>
    <b v="0"/>
    <b v="0"/>
    <b v="0"/>
    <b v="0"/>
    <b v="0"/>
    <b v="0"/>
    <b v="0"/>
    <b v="0"/>
    <b v="0"/>
    <b v="0"/>
    <b v="0"/>
    <x v="1"/>
    <x v="1"/>
    <n v="0"/>
    <x v="2"/>
    <x v="0"/>
  </r>
  <r>
    <m/>
    <s v="PRO"/>
    <x v="19"/>
    <x v="466"/>
    <x v="468"/>
    <x v="239"/>
    <x v="463"/>
    <s v="料號代碼與組件類別組成資料"/>
    <x v="0"/>
    <m/>
    <m/>
    <s v="General"/>
    <x v="0"/>
    <m/>
    <x v="0"/>
    <s v="SCM"/>
    <x v="14"/>
    <x v="7"/>
    <x v="0"/>
    <x v="0"/>
    <s v="INT_CLASS_CODE_COMMODITY"/>
    <m/>
    <m/>
    <m/>
    <m/>
    <m/>
    <m/>
    <m/>
    <m/>
    <m/>
    <m/>
    <m/>
    <m/>
    <m/>
    <m/>
    <m/>
    <m/>
    <m/>
    <m/>
    <m/>
    <s v="資料清單"/>
    <x v="26"/>
    <x v="57"/>
    <x v="424"/>
    <x v="19"/>
    <s v="IEC_STD_V10 &gt;&gt; Data Standard &gt;&gt; PRO"/>
    <s v="Class code commodity"/>
    <x v="468"/>
    <x v="239"/>
    <x v="0"/>
    <x v="463"/>
    <x v="14"/>
    <s v="IEC_STD_V10 &gt;&gt; Common &gt;&gt; AutoMetaDataClass code commodity"/>
    <x v="0"/>
    <x v="0"/>
    <s v="料號代碼與組件類別組成資料Concept"/>
    <s v="料號代碼與組件類別組成資料"/>
    <n v="1142"/>
    <n v="0"/>
    <n v="0"/>
    <s v=""/>
    <n v="0"/>
    <n v="0"/>
    <n v="0"/>
    <x v="0"/>
    <s v=""/>
    <x v="0"/>
    <s v=""/>
    <x v="0"/>
    <s v="PRO:"/>
    <x v="57"/>
    <x v="57"/>
    <x v="1043"/>
    <x v="466"/>
    <x v="468"/>
    <x v="474"/>
    <x v="0"/>
    <x v="0"/>
    <x v="0"/>
    <x v="0"/>
    <m/>
    <x v="0"/>
    <x v="0"/>
    <s v="Class code commodity"/>
    <x v="1069"/>
    <x v="0"/>
    <x v="0"/>
    <x v="7"/>
    <x v="8"/>
    <x v="0"/>
    <x v="0"/>
    <s v="INT_CLASS_CODE_COMMODITY"/>
    <s v=""/>
    <x v="130"/>
    <x v="0"/>
    <x v="0"/>
    <n v="0"/>
    <x v="0"/>
    <x v="0"/>
    <x v="0"/>
    <s v=""/>
    <s v=""/>
    <n v="1140"/>
    <s v="-1140"/>
    <x v="0"/>
    <x v="0"/>
    <x v="0"/>
    <x v="468"/>
    <x v="14"/>
    <s v="料號代碼與組件類別組成資料"/>
    <s v=""/>
    <s v=""/>
    <x v="0"/>
    <x v="423"/>
    <m/>
    <s v="^()$"/>
    <n v="9"/>
    <x v="0"/>
    <x v="8"/>
    <x v="0"/>
    <x v="0"/>
    <x v="0"/>
    <x v="1"/>
    <b v="0"/>
    <x v="0"/>
    <x v="0"/>
    <n v="0"/>
    <x v="0"/>
    <b v="0"/>
    <b v="0"/>
    <b v="0"/>
    <b v="0"/>
    <b v="0"/>
    <b v="0"/>
    <b v="0"/>
    <b v="0"/>
    <b v="0"/>
    <b v="0"/>
    <b v="0"/>
    <x v="1"/>
    <x v="1"/>
    <n v="0"/>
    <x v="6"/>
    <x v="0"/>
  </r>
  <r>
    <m/>
    <s v="PRO"/>
    <x v="19"/>
    <x v="398"/>
    <x v="403"/>
    <x v="240"/>
    <x v="464"/>
    <s v="PDM中IEC PN之Class Code值"/>
    <x v="2"/>
    <m/>
    <m/>
    <s v="General"/>
    <x v="2"/>
    <s v="6Y17B1510401, Class code: 6017 &amp; WCxxxxxxxx, Class cod: WC"/>
    <x v="0"/>
    <s v="PRO"/>
    <x v="14"/>
    <x v="7"/>
    <x v="0"/>
    <x v="0"/>
    <s v="INT_CLASS_CODE_COMMODITY"/>
    <s v="CLASS_CODE"/>
    <m/>
    <m/>
    <m/>
    <m/>
    <m/>
    <m/>
    <m/>
    <m/>
    <m/>
    <m/>
    <m/>
    <m/>
    <m/>
    <m/>
    <m/>
    <m/>
    <m/>
    <m/>
    <s v="資料清單"/>
    <x v="26"/>
    <x v="58"/>
    <x v="388"/>
    <x v="19"/>
    <s v="IEC_STD_V10 &gt;&gt; Data Standard &gt;&gt; PRO"/>
    <s v="Class Code"/>
    <x v="403"/>
    <x v="240"/>
    <x v="0"/>
    <x v="464"/>
    <x v="14"/>
    <s v="IEC_STD_V10 &gt;&gt; Common &gt;&gt; AutoMetaDataClass Code"/>
    <x v="2"/>
    <x v="0"/>
    <s v="Class codeRelationship"/>
    <s v="料號代碼與組件類別組成資料"/>
    <n v="960"/>
    <n v="1142"/>
    <n v="0"/>
    <s v=""/>
    <n v="0"/>
    <n v="0"/>
    <n v="960"/>
    <x v="225"/>
    <s v="Class code commodity"/>
    <x v="101"/>
    <s v="IEC_STD_V10 &gt;&gt; Data Standard &gt;&gt; PRO &gt;&gt; Class code commodity"/>
    <x v="0"/>
    <s v="PRO:"/>
    <x v="58"/>
    <x v="58"/>
    <x v="1044"/>
    <x v="398"/>
    <x v="403"/>
    <x v="398"/>
    <x v="50"/>
    <x v="0"/>
    <x v="0"/>
    <x v="2"/>
    <m/>
    <x v="0"/>
    <x v="2"/>
    <s v="Class code commodity_Class Code"/>
    <x v="1070"/>
    <x v="2"/>
    <x v="0"/>
    <x v="7"/>
    <x v="8"/>
    <x v="0"/>
    <x v="0"/>
    <s v="INT_CLASS_CODE_COMMODITY"/>
    <s v="CLASS_CODE"/>
    <x v="130"/>
    <x v="328"/>
    <x v="0"/>
    <n v="0"/>
    <x v="0"/>
    <x v="0"/>
    <x v="0"/>
    <s v=""/>
    <s v=""/>
    <n v="1141"/>
    <s v="-1141"/>
    <x v="0"/>
    <x v="0"/>
    <x v="0"/>
    <x v="403"/>
    <x v="14"/>
    <s v="料號分類，PDM中IEC PN之Class Code值"/>
    <s v=""/>
    <s v=""/>
    <x v="0"/>
    <x v="387"/>
    <m/>
    <s v="^()$"/>
    <n v="9"/>
    <x v="0"/>
    <x v="8"/>
    <x v="0"/>
    <x v="0"/>
    <x v="1"/>
    <x v="1"/>
    <b v="0"/>
    <x v="0"/>
    <x v="1"/>
    <n v="0"/>
    <x v="0"/>
    <b v="0"/>
    <b v="0"/>
    <b v="0"/>
    <b v="0"/>
    <b v="0"/>
    <b v="0"/>
    <b v="0"/>
    <b v="0"/>
    <b v="0"/>
    <b v="0"/>
    <b v="0"/>
    <x v="1"/>
    <x v="1"/>
    <n v="0"/>
    <x v="19"/>
    <x v="0"/>
  </r>
  <r>
    <m/>
    <s v="PRO"/>
    <x v="19"/>
    <x v="449"/>
    <x v="451"/>
    <x v="218"/>
    <x v="465"/>
    <s v="組件類別mapping table name_x000a_EX: Capacitor"/>
    <x v="1"/>
    <m/>
    <m/>
    <s v="General"/>
    <x v="1"/>
    <s v="Commodity Name"/>
    <x v="0"/>
    <s v="PRO"/>
    <x v="14"/>
    <x v="7"/>
    <x v="0"/>
    <x v="0"/>
    <s v="INT_CLASS_CODE_COMMODITY"/>
    <s v="PROC_COMMODITY"/>
    <m/>
    <m/>
    <m/>
    <m/>
    <m/>
    <m/>
    <m/>
    <m/>
    <m/>
    <m/>
    <m/>
    <m/>
    <m/>
    <m/>
    <m/>
    <m/>
    <m/>
    <m/>
    <s v="資料清單"/>
    <x v="26"/>
    <x v="59"/>
    <x v="406"/>
    <x v="19"/>
    <s v="IEC_STD_V10 &gt;&gt; Data Standard &gt;&gt; PRO"/>
    <s v="PROC COMMODITY"/>
    <x v="451"/>
    <x v="218"/>
    <x v="0"/>
    <x v="465"/>
    <x v="14"/>
    <s v="IEC_STD_V10 &gt;&gt; Common &gt;&gt; AutoMetaDataPROC COMMODITY"/>
    <x v="1"/>
    <x v="0"/>
    <s v="採購組件類別Property"/>
    <s v="料號代碼與組件類別組成資料"/>
    <n v="1113"/>
    <n v="1142"/>
    <n v="0"/>
    <s v="PROC COMMODITY"/>
    <n v="1"/>
    <n v="0"/>
    <n v="0"/>
    <x v="0"/>
    <s v="Class code commodity"/>
    <x v="101"/>
    <s v="IEC_STD_V10 &gt;&gt; Data Standard &gt;&gt; PRO &gt;&gt; Class code commodity"/>
    <x v="0"/>
    <s v="PRO:"/>
    <x v="59"/>
    <x v="59"/>
    <x v="1045"/>
    <x v="449"/>
    <x v="451"/>
    <x v="475"/>
    <x v="66"/>
    <x v="0"/>
    <x v="0"/>
    <x v="1"/>
    <m/>
    <x v="0"/>
    <x v="1"/>
    <s v="Class code commodity_PROC COMMODITY"/>
    <x v="1071"/>
    <x v="1"/>
    <x v="0"/>
    <x v="7"/>
    <x v="8"/>
    <x v="0"/>
    <x v="0"/>
    <s v="INT_CLASS_CODE_COMMODITY"/>
    <s v="PROC_COMMODITY"/>
    <x v="130"/>
    <x v="365"/>
    <x v="0"/>
    <n v="0"/>
    <x v="0"/>
    <x v="0"/>
    <x v="0"/>
    <s v=""/>
    <s v=""/>
    <n v="1142"/>
    <s v="-1142"/>
    <x v="0"/>
    <x v="0"/>
    <x v="0"/>
    <x v="451"/>
    <x v="14"/>
    <s v="組件類別mapping table"/>
    <s v=""/>
    <s v=""/>
    <x v="0"/>
    <x v="405"/>
    <m/>
    <s v="^()$"/>
    <n v="9"/>
    <x v="0"/>
    <x v="8"/>
    <x v="0"/>
    <x v="0"/>
    <x v="1"/>
    <x v="1"/>
    <b v="0"/>
    <x v="0"/>
    <x v="1"/>
    <n v="0"/>
    <x v="0"/>
    <b v="0"/>
    <b v="0"/>
    <b v="0"/>
    <b v="0"/>
    <b v="0"/>
    <b v="0"/>
    <b v="0"/>
    <b v="0"/>
    <b v="0"/>
    <b v="0"/>
    <b v="0"/>
    <x v="1"/>
    <x v="1"/>
    <n v="0"/>
    <x v="0"/>
    <x v="0"/>
  </r>
  <r>
    <m/>
    <s v="PLN"/>
    <x v="20"/>
    <x v="467"/>
    <x v="469"/>
    <x v="1"/>
    <x v="229"/>
    <s v="Product Sales Type"/>
    <x v="0"/>
    <m/>
    <m/>
    <s v="General"/>
    <x v="0"/>
    <m/>
    <x v="0"/>
    <m/>
    <x v="15"/>
    <x v="7"/>
    <x v="0"/>
    <x v="0"/>
    <s v="INT_PRODUCT_SALES_TYPE"/>
    <m/>
    <m/>
    <m/>
    <m/>
    <m/>
    <m/>
    <m/>
    <m/>
    <m/>
    <m/>
    <m/>
    <m/>
    <m/>
    <m/>
    <m/>
    <m/>
    <m/>
    <m/>
    <m/>
    <s v="資料清單"/>
    <x v="27"/>
    <x v="0"/>
    <x v="425"/>
    <x v="20"/>
    <s v="IEC_STD_V10 &gt;&gt; Data Standard &gt;&gt; PLN"/>
    <s v="Product Sales Type"/>
    <x v="469"/>
    <x v="1"/>
    <x v="0"/>
    <x v="229"/>
    <x v="15"/>
    <s v="IEC_STD_V10 &gt;&gt; Common &gt;&gt; AutoMetaDataProduct Sales Type"/>
    <x v="0"/>
    <x v="0"/>
    <s v="Product Sales TypeConcept"/>
    <s v="Product Sales Type"/>
    <n v="1145"/>
    <n v="0"/>
    <n v="0"/>
    <s v=""/>
    <n v="0"/>
    <n v="0"/>
    <n v="0"/>
    <x v="0"/>
    <s v=""/>
    <x v="0"/>
    <s v=""/>
    <x v="0"/>
    <s v="PLN:"/>
    <x v="0"/>
    <x v="0"/>
    <x v="1046"/>
    <x v="467"/>
    <x v="469"/>
    <x v="476"/>
    <x v="0"/>
    <x v="0"/>
    <x v="0"/>
    <x v="0"/>
    <m/>
    <x v="0"/>
    <x v="0"/>
    <s v="Product Sales Type"/>
    <x v="1072"/>
    <x v="0"/>
    <x v="0"/>
    <x v="7"/>
    <x v="9"/>
    <x v="0"/>
    <x v="0"/>
    <s v="INT_PRODUCT_SALES_TYPE"/>
    <s v=""/>
    <x v="131"/>
    <x v="0"/>
    <x v="0"/>
    <n v="0"/>
    <x v="0"/>
    <x v="0"/>
    <x v="0"/>
    <s v=""/>
    <s v=""/>
    <n v="1143"/>
    <s v="-1143"/>
    <x v="0"/>
    <x v="0"/>
    <x v="0"/>
    <x v="469"/>
    <x v="15"/>
    <n v="0"/>
    <s v=""/>
    <s v=""/>
    <x v="0"/>
    <x v="424"/>
    <m/>
    <s v="^()$"/>
    <n v="9"/>
    <x v="0"/>
    <x v="9"/>
    <x v="0"/>
    <x v="0"/>
    <x v="0"/>
    <x v="1"/>
    <b v="0"/>
    <x v="0"/>
    <x v="0"/>
    <n v="7"/>
    <x v="0"/>
    <b v="0"/>
    <b v="0"/>
    <b v="0"/>
    <b v="0"/>
    <b v="0"/>
    <b v="0"/>
    <b v="0"/>
    <b v="0"/>
    <b v="0"/>
    <b v="1"/>
    <b v="0"/>
    <x v="0"/>
    <x v="0"/>
    <n v="1"/>
    <x v="33"/>
    <x v="0"/>
  </r>
  <r>
    <m/>
    <s v="PLN"/>
    <x v="20"/>
    <x v="467"/>
    <x v="469"/>
    <x v="241"/>
    <x v="466"/>
    <s v="一個料號可能會對到M_Type , MFG_Level_x000a_詳細業務規則請參考Product Sales Type_x000a__x000a_例外規則：_x000a_在 ETL 報表中，屢次看到 部份 PCA 料號被誤判為 L6 (例如料號第二碼為 B 之料號)_x000a_在問題澄清前需給予相對正確地身份識別 (例外處理規則)_x000a_適用範圍：ALL BU_x000a_料號判別：當料號第二碼為 B 或 1395 起始料號 被判為 L6 時，需轉換其 Product_Sales_Type 為 PCA"/>
    <x v="1"/>
    <m/>
    <m/>
    <s v="General"/>
    <x v="2"/>
    <s v="MLB, SC, L6, L10, L11_x000a__x000a_例外規則_x000a_PCA"/>
    <x v="0"/>
    <s v="PLN"/>
    <x v="15"/>
    <x v="7"/>
    <x v="0"/>
    <x v="0"/>
    <s v="INT_PRODUCT_SALES_TYPE"/>
    <s v="PRODUCT_SALES_TYPE"/>
    <m/>
    <m/>
    <m/>
    <m/>
    <m/>
    <m/>
    <m/>
    <m/>
    <m/>
    <m/>
    <m/>
    <m/>
    <m/>
    <m/>
    <m/>
    <m/>
    <m/>
    <m/>
    <s v="資料清單"/>
    <x v="27"/>
    <x v="1"/>
    <x v="425"/>
    <x v="20"/>
    <s v="IEC_STD_V10 &gt;&gt; Data Standard &gt;&gt; PLN"/>
    <s v="Product Sales Type"/>
    <x v="469"/>
    <x v="241"/>
    <x v="0"/>
    <x v="466"/>
    <x v="15"/>
    <s v="IEC_STD_V10 &gt;&gt; Common &gt;&gt; AutoMetaDataProduct Sales Type"/>
    <x v="1"/>
    <x v="0"/>
    <s v="Product Sales TypeProperty"/>
    <s v="Product Sales Type"/>
    <n v="1145"/>
    <n v="0"/>
    <n v="0"/>
    <s v="Product Sales Type"/>
    <n v="1"/>
    <n v="0"/>
    <n v="0"/>
    <x v="0"/>
    <s v=""/>
    <x v="0"/>
    <s v=""/>
    <x v="0"/>
    <s v="PLN:"/>
    <x v="1"/>
    <x v="1"/>
    <x v="1047"/>
    <x v="467"/>
    <x v="469"/>
    <x v="477"/>
    <x v="67"/>
    <x v="0"/>
    <x v="0"/>
    <x v="2"/>
    <m/>
    <x v="0"/>
    <x v="1"/>
    <s v="Product Sales Type"/>
    <x v="1072"/>
    <x v="1"/>
    <x v="0"/>
    <x v="7"/>
    <x v="9"/>
    <x v="0"/>
    <x v="0"/>
    <s v="INT_PRODUCT_SALES_TYPE"/>
    <s v="PRODUCT_SALES_TYPE"/>
    <x v="131"/>
    <x v="381"/>
    <x v="0"/>
    <n v="0"/>
    <x v="0"/>
    <x v="0"/>
    <x v="0"/>
    <s v=""/>
    <s v=""/>
    <n v="1144"/>
    <s v="-1144"/>
    <x v="0"/>
    <x v="0"/>
    <x v="0"/>
    <x v="469"/>
    <x v="15"/>
    <s v="Product Sales Type"/>
    <s v=""/>
    <s v=""/>
    <x v="0"/>
    <x v="424"/>
    <m/>
    <s v="^()$"/>
    <n v="9"/>
    <x v="0"/>
    <x v="9"/>
    <x v="0"/>
    <x v="0"/>
    <x v="1"/>
    <x v="1"/>
    <b v="0"/>
    <x v="0"/>
    <x v="1"/>
    <n v="0"/>
    <x v="0"/>
    <b v="0"/>
    <b v="0"/>
    <b v="0"/>
    <b v="0"/>
    <b v="0"/>
    <b v="0"/>
    <b v="0"/>
    <b v="0"/>
    <b v="0"/>
    <b v="0"/>
    <b v="0"/>
    <x v="1"/>
    <x v="1"/>
    <n v="0"/>
    <x v="33"/>
    <x v="0"/>
  </r>
  <r>
    <m/>
    <s v="PLN"/>
    <x v="20"/>
    <x v="186"/>
    <x v="470"/>
    <x v="1"/>
    <x v="229"/>
    <s v="Platform Solution"/>
    <x v="0"/>
    <m/>
    <m/>
    <s v="General"/>
    <x v="0"/>
    <m/>
    <x v="0"/>
    <m/>
    <x v="15"/>
    <x v="7"/>
    <x v="0"/>
    <x v="0"/>
    <s v="INT_PLATFORM_SOLUTION"/>
    <m/>
    <m/>
    <m/>
    <m/>
    <m/>
    <m/>
    <m/>
    <m/>
    <m/>
    <m/>
    <m/>
    <m/>
    <m/>
    <m/>
    <m/>
    <m/>
    <m/>
    <m/>
    <m/>
    <s v="資料清單"/>
    <x v="27"/>
    <x v="2"/>
    <x v="426"/>
    <x v="20"/>
    <s v="IEC_STD_V10 &gt;&gt; Data Standard &gt;&gt; PLN"/>
    <s v="Platform Solution"/>
    <x v="470"/>
    <x v="1"/>
    <x v="0"/>
    <x v="229"/>
    <x v="15"/>
    <s v="IEC_STD_V10 &gt;&gt; Common &gt;&gt; AutoMetaDataPlatform Solution"/>
    <x v="0"/>
    <x v="0"/>
    <s v="Platform SolutionConcept"/>
    <s v="Platform Solution"/>
    <n v="1147"/>
    <n v="0"/>
    <n v="0"/>
    <s v=""/>
    <n v="0"/>
    <n v="0"/>
    <n v="0"/>
    <x v="0"/>
    <s v=""/>
    <x v="0"/>
    <s v=""/>
    <x v="0"/>
    <s v="PLN:"/>
    <x v="2"/>
    <x v="2"/>
    <x v="1048"/>
    <x v="186"/>
    <x v="470"/>
    <x v="478"/>
    <x v="0"/>
    <x v="0"/>
    <x v="0"/>
    <x v="0"/>
    <m/>
    <x v="0"/>
    <x v="0"/>
    <s v="Platform Solution"/>
    <x v="1073"/>
    <x v="0"/>
    <x v="0"/>
    <x v="7"/>
    <x v="9"/>
    <x v="0"/>
    <x v="0"/>
    <s v="INT_PLATFORM_SOLUTION"/>
    <s v=""/>
    <x v="132"/>
    <x v="0"/>
    <x v="0"/>
    <n v="0"/>
    <x v="0"/>
    <x v="0"/>
    <x v="0"/>
    <s v=""/>
    <s v=""/>
    <n v="1145"/>
    <s v="-1145"/>
    <x v="0"/>
    <x v="0"/>
    <x v="0"/>
    <x v="470"/>
    <x v="15"/>
    <n v="0"/>
    <s v=""/>
    <s v=""/>
    <x v="0"/>
    <x v="425"/>
    <m/>
    <s v="^()$"/>
    <n v="9"/>
    <x v="0"/>
    <x v="9"/>
    <x v="0"/>
    <x v="0"/>
    <x v="0"/>
    <x v="1"/>
    <b v="0"/>
    <x v="0"/>
    <x v="0"/>
    <n v="0"/>
    <x v="0"/>
    <b v="0"/>
    <b v="0"/>
    <b v="0"/>
    <b v="0"/>
    <b v="1"/>
    <b v="0"/>
    <b v="0"/>
    <b v="0"/>
    <b v="0"/>
    <b v="0"/>
    <b v="0"/>
    <x v="0"/>
    <x v="2"/>
    <n v="0"/>
    <x v="3"/>
    <x v="0"/>
  </r>
  <r>
    <m/>
    <s v="PLN"/>
    <x v="20"/>
    <x v="186"/>
    <x v="186"/>
    <x v="242"/>
    <x v="191"/>
    <s v="共10碼，第1~2碼為BU、第3碼為&quot;-&quot;，第4~5碼為Customer Code、第6~7碼為Life Cycle縮寫、第8碼為&quot;-&quot;、第9碼為Dest. Location 縮寫。"/>
    <x v="1"/>
    <m/>
    <m/>
    <s v="General"/>
    <x v="9"/>
    <s v="B1-HPMP-AP、B1-HPNP-CC..."/>
    <x v="0"/>
    <s v="PLN"/>
    <x v="15"/>
    <x v="7"/>
    <x v="38"/>
    <x v="1"/>
    <s v="INT_PLATFORM_SOLUTION"/>
    <s v="PLATFORM_SOLUTION_NAME"/>
    <m/>
    <m/>
    <m/>
    <m/>
    <m/>
    <m/>
    <m/>
    <m/>
    <m/>
    <m/>
    <m/>
    <m/>
    <m/>
    <m/>
    <m/>
    <m/>
    <m/>
    <m/>
    <s v="資料清單"/>
    <x v="27"/>
    <x v="3"/>
    <x v="427"/>
    <x v="20"/>
    <s v="IEC_STD_V10 &gt;&gt; Data Standard &gt;&gt; PLN"/>
    <s v="Platform Solution Name"/>
    <x v="186"/>
    <x v="242"/>
    <x v="0"/>
    <x v="191"/>
    <x v="15"/>
    <s v="IEC_STD_V10 &gt;&gt; Common &gt;&gt; AutoMetaDataPlatform Solution Name"/>
    <x v="1"/>
    <x v="0"/>
    <s v="Platform SolutionProperty"/>
    <s v="Platform Solution"/>
    <n v="349"/>
    <n v="0"/>
    <n v="0"/>
    <s v="Platform Solution Name"/>
    <n v="1"/>
    <n v="0"/>
    <n v="0"/>
    <x v="0"/>
    <s v=""/>
    <x v="0"/>
    <s v=""/>
    <x v="0"/>
    <s v="PLN:"/>
    <x v="3"/>
    <x v="3"/>
    <x v="1049"/>
    <x v="186"/>
    <x v="186"/>
    <x v="203"/>
    <x v="27"/>
    <x v="1"/>
    <x v="0"/>
    <x v="8"/>
    <m/>
    <x v="0"/>
    <x v="1"/>
    <s v="Platform Solution Name"/>
    <x v="1074"/>
    <x v="1"/>
    <x v="0"/>
    <x v="7"/>
    <x v="9"/>
    <x v="0"/>
    <x v="0"/>
    <s v="INT_PLATFORM_SOLUTION"/>
    <s v="PLATFORM_SOLUTION_NAME"/>
    <x v="132"/>
    <x v="151"/>
    <x v="0"/>
    <n v="0"/>
    <x v="0"/>
    <x v="0"/>
    <x v="0"/>
    <s v=""/>
    <s v=""/>
    <n v="1146"/>
    <s v="-1146"/>
    <x v="0"/>
    <x v="0"/>
    <x v="0"/>
    <x v="186"/>
    <x v="15"/>
    <s v="需求分類，包括BU、客戶代碼等資訊。"/>
    <s v="SAP"/>
    <s v="SAP"/>
    <x v="1"/>
    <x v="426"/>
    <m/>
    <s v="8/24 Miles: HP 資料已調整完成生效，非HP 部分調整中。(歷史資料先保存)_x000a_1. 待確認資料生效日期 with Peggy &amp; Miles_x000a_2. 待確認歷史資料是否調整 with Daphne_x000a_3. 待確認報表是否放這個資料項 with Daphne_x000a__x000a_8/30 待與BA確認，-&gt; 已確認回覆於單子上_x000a_Platform Solution 的部分，已與IBM Jacob 確認，Platform Solution IT正在談 需要陳列的是Server裡面處理器的世代，因為處理器的世代會影響產品的"/>
    <n v="9"/>
    <x v="0"/>
    <x v="9"/>
    <x v="0"/>
    <x v="0"/>
    <x v="1"/>
    <x v="1"/>
    <b v="1"/>
    <x v="0"/>
    <x v="1"/>
    <n v="0"/>
    <x v="0"/>
    <b v="0"/>
    <b v="0"/>
    <b v="0"/>
    <b v="0"/>
    <b v="0"/>
    <b v="0"/>
    <b v="0"/>
    <b v="0"/>
    <b v="0"/>
    <b v="0"/>
    <b v="0"/>
    <x v="1"/>
    <x v="1"/>
    <n v="0"/>
    <x v="17"/>
    <x v="0"/>
  </r>
  <r>
    <m/>
    <s v="PLN"/>
    <x v="20"/>
    <x v="468"/>
    <x v="471"/>
    <x v="1"/>
    <x v="467"/>
    <s v="PIR 主檔"/>
    <x v="0"/>
    <m/>
    <m/>
    <s v="General"/>
    <x v="0"/>
    <m/>
    <x v="0"/>
    <m/>
    <x v="15"/>
    <x v="7"/>
    <x v="0"/>
    <x v="0"/>
    <s v="INT_PIR_MASTER"/>
    <m/>
    <m/>
    <m/>
    <m/>
    <m/>
    <m/>
    <m/>
    <m/>
    <m/>
    <m/>
    <m/>
    <m/>
    <m/>
    <m/>
    <m/>
    <m/>
    <m/>
    <m/>
    <m/>
    <s v="資料清單"/>
    <x v="27"/>
    <x v="4"/>
    <x v="428"/>
    <x v="20"/>
    <s v="IEC_STD_V10 &gt;&gt; Data Standard &gt;&gt; PLN"/>
    <s v="PIR Master"/>
    <x v="471"/>
    <x v="1"/>
    <x v="0"/>
    <x v="467"/>
    <x v="15"/>
    <s v="IEC_STD_V10 &gt;&gt; Common &gt;&gt; AutoMetaDataPIR Master"/>
    <x v="0"/>
    <x v="0"/>
    <s v="PIR 主檔Concept"/>
    <s v="PIR 主檔"/>
    <n v="1149"/>
    <n v="0"/>
    <n v="0"/>
    <s v=""/>
    <n v="0"/>
    <n v="0"/>
    <n v="0"/>
    <x v="0"/>
    <s v=""/>
    <x v="0"/>
    <s v=""/>
    <x v="0"/>
    <s v="PLN:"/>
    <x v="4"/>
    <x v="4"/>
    <x v="1050"/>
    <x v="468"/>
    <x v="471"/>
    <x v="479"/>
    <x v="0"/>
    <x v="0"/>
    <x v="0"/>
    <x v="0"/>
    <m/>
    <x v="0"/>
    <x v="0"/>
    <s v="PIR Master"/>
    <x v="1075"/>
    <x v="0"/>
    <x v="0"/>
    <x v="7"/>
    <x v="9"/>
    <x v="0"/>
    <x v="0"/>
    <s v="INT_PIR_MASTER"/>
    <s v=""/>
    <x v="133"/>
    <x v="0"/>
    <x v="0"/>
    <n v="0"/>
    <x v="0"/>
    <x v="0"/>
    <x v="0"/>
    <s v=""/>
    <s v=""/>
    <n v="1147"/>
    <s v="-1147"/>
    <x v="0"/>
    <x v="0"/>
    <x v="0"/>
    <x v="471"/>
    <x v="15"/>
    <s v="PIR 主檔"/>
    <s v=""/>
    <s v=""/>
    <x v="0"/>
    <x v="427"/>
    <m/>
    <s v="^()$"/>
    <n v="9"/>
    <x v="0"/>
    <x v="9"/>
    <x v="0"/>
    <x v="0"/>
    <x v="0"/>
    <x v="1"/>
    <b v="0"/>
    <x v="0"/>
    <x v="0"/>
    <n v="0"/>
    <x v="0"/>
    <b v="0"/>
    <b v="0"/>
    <b v="0"/>
    <b v="0"/>
    <b v="0"/>
    <b v="0"/>
    <b v="0"/>
    <b v="0"/>
    <b v="0"/>
    <b v="0"/>
    <b v="0"/>
    <x v="1"/>
    <x v="1"/>
    <n v="0"/>
    <x v="19"/>
    <x v="0"/>
  </r>
  <r>
    <m/>
    <s v="PLN"/>
    <x v="20"/>
    <x v="469"/>
    <x v="472"/>
    <x v="1"/>
    <x v="468"/>
    <s v="產生預測日期"/>
    <x v="1"/>
    <m/>
    <m/>
    <s v="General"/>
    <x v="3"/>
    <n v="20200107"/>
    <x v="0"/>
    <s v="PLN"/>
    <x v="15"/>
    <x v="7"/>
    <x v="0"/>
    <x v="0"/>
    <s v="INT_PIR_MASTER"/>
    <s v="FORECAST_GEN_DATE"/>
    <m/>
    <m/>
    <m/>
    <m/>
    <m/>
    <m/>
    <m/>
    <m/>
    <m/>
    <m/>
    <m/>
    <m/>
    <m/>
    <m/>
    <m/>
    <m/>
    <m/>
    <m/>
    <s v="資料清單"/>
    <x v="27"/>
    <x v="5"/>
    <x v="429"/>
    <x v="20"/>
    <s v="IEC_STD_V10 &gt;&gt; Data Standard &gt;&gt; PLN"/>
    <s v="Forecast Gen Date"/>
    <x v="472"/>
    <x v="1"/>
    <x v="0"/>
    <x v="468"/>
    <x v="15"/>
    <s v="IEC_STD_V10 &gt;&gt; Common &gt;&gt; AutoMetaDataForecast Gen Date"/>
    <x v="1"/>
    <x v="0"/>
    <s v="產生預測日期Property"/>
    <s v="PIR 主檔"/>
    <n v="1150"/>
    <n v="1149"/>
    <n v="0"/>
    <s v="Forecast Gen Date"/>
    <n v="1"/>
    <n v="0"/>
    <n v="0"/>
    <x v="0"/>
    <s v="PIR Master"/>
    <x v="102"/>
    <s v="IEC_STD_V10 &gt;&gt; Data Standard &gt;&gt; PLN &gt;&gt; PIR Master"/>
    <x v="0"/>
    <s v="PLN:"/>
    <x v="5"/>
    <x v="5"/>
    <x v="1051"/>
    <x v="469"/>
    <x v="472"/>
    <x v="480"/>
    <x v="68"/>
    <x v="0"/>
    <x v="0"/>
    <x v="3"/>
    <m/>
    <x v="0"/>
    <x v="1"/>
    <s v="PIR Master_Forecast Gen Date"/>
    <x v="1076"/>
    <x v="1"/>
    <x v="0"/>
    <x v="7"/>
    <x v="9"/>
    <x v="0"/>
    <x v="0"/>
    <s v="INT_PIR_MASTER"/>
    <s v="FORECAST_GEN_DATE"/>
    <x v="133"/>
    <x v="382"/>
    <x v="0"/>
    <n v="0"/>
    <x v="0"/>
    <x v="0"/>
    <x v="0"/>
    <s v=""/>
    <s v=""/>
    <n v="1148"/>
    <s v="-1148"/>
    <x v="0"/>
    <x v="0"/>
    <x v="0"/>
    <x v="472"/>
    <x v="15"/>
    <s v="產生預測日期"/>
    <s v=""/>
    <s v=""/>
    <x v="0"/>
    <x v="428"/>
    <m/>
    <s v="^()$"/>
    <n v="9"/>
    <x v="0"/>
    <x v="9"/>
    <x v="0"/>
    <x v="0"/>
    <x v="0"/>
    <x v="1"/>
    <b v="0"/>
    <x v="0"/>
    <x v="1"/>
    <n v="0"/>
    <x v="0"/>
    <b v="0"/>
    <b v="0"/>
    <b v="0"/>
    <b v="0"/>
    <b v="0"/>
    <b v="0"/>
    <b v="0"/>
    <b v="0"/>
    <b v="0"/>
    <b v="0"/>
    <b v="0"/>
    <x v="1"/>
    <x v="1"/>
    <n v="0"/>
    <x v="3"/>
    <x v="0"/>
  </r>
  <r>
    <m/>
    <s v="PLN"/>
    <x v="20"/>
    <x v="470"/>
    <x v="434"/>
    <x v="1"/>
    <x v="469"/>
    <s v="工廠代碼"/>
    <x v="2"/>
    <m/>
    <m/>
    <s v="General"/>
    <x v="2"/>
    <s v="CP70, CZ01, TP05...."/>
    <x v="0"/>
    <s v="PLN"/>
    <x v="15"/>
    <x v="7"/>
    <x v="0"/>
    <x v="0"/>
    <s v="INT_PIR_MASTER"/>
    <s v="PLANT_CODE"/>
    <m/>
    <m/>
    <m/>
    <m/>
    <m/>
    <m/>
    <m/>
    <m/>
    <m/>
    <m/>
    <m/>
    <m/>
    <m/>
    <m/>
    <m/>
    <m/>
    <m/>
    <m/>
    <s v="資料清單"/>
    <x v="27"/>
    <x v="6"/>
    <x v="430"/>
    <x v="20"/>
    <s v="IEC_STD_V10 &gt;&gt; Data Standard &gt;&gt; PLN"/>
    <s v="Plant Code"/>
    <x v="434"/>
    <x v="1"/>
    <x v="0"/>
    <x v="469"/>
    <x v="15"/>
    <s v="IEC_STD_V10 &gt;&gt; Common &gt;&gt; AutoMetaDataPlant Code"/>
    <x v="2"/>
    <x v="0"/>
    <s v="工廠代碼Relationship"/>
    <s v="PIR 主檔"/>
    <n v="1087"/>
    <n v="1149"/>
    <n v="0"/>
    <s v=""/>
    <n v="0"/>
    <n v="0"/>
    <n v="1642"/>
    <x v="224"/>
    <s v="PIR Master"/>
    <x v="102"/>
    <s v="IEC_STD_V10 &gt;&gt; Data Standard &gt;&gt; PLN &gt;&gt; PIR Master"/>
    <x v="0"/>
    <s v="PLN:"/>
    <x v="6"/>
    <x v="6"/>
    <x v="1052"/>
    <x v="470"/>
    <x v="434"/>
    <x v="481"/>
    <x v="69"/>
    <x v="0"/>
    <x v="0"/>
    <x v="2"/>
    <m/>
    <x v="0"/>
    <x v="2"/>
    <s v="PIR Master_Plant Code"/>
    <x v="1077"/>
    <x v="2"/>
    <x v="0"/>
    <x v="7"/>
    <x v="9"/>
    <x v="0"/>
    <x v="0"/>
    <s v="INT_PIR_MASTER"/>
    <s v="PLANT_CODE"/>
    <x v="133"/>
    <x v="350"/>
    <x v="0"/>
    <n v="0"/>
    <x v="0"/>
    <x v="0"/>
    <x v="0"/>
    <s v=""/>
    <s v=""/>
    <n v="1149"/>
    <s v="-1149"/>
    <x v="0"/>
    <x v="0"/>
    <x v="0"/>
    <x v="434"/>
    <x v="15"/>
    <s v="工廠代碼"/>
    <s v=""/>
    <s v=""/>
    <x v="0"/>
    <x v="429"/>
    <m/>
    <s v="^()$"/>
    <n v="9"/>
    <x v="0"/>
    <x v="9"/>
    <x v="0"/>
    <x v="0"/>
    <x v="1"/>
    <x v="1"/>
    <b v="0"/>
    <x v="0"/>
    <x v="1"/>
    <n v="0"/>
    <x v="0"/>
    <b v="0"/>
    <b v="0"/>
    <b v="0"/>
    <b v="0"/>
    <b v="1"/>
    <b v="0"/>
    <b v="0"/>
    <b v="0"/>
    <b v="0"/>
    <b v="0"/>
    <b v="0"/>
    <x v="0"/>
    <x v="2"/>
    <n v="0"/>
    <x v="19"/>
    <x v="0"/>
  </r>
  <r>
    <m/>
    <s v="PLN"/>
    <x v="20"/>
    <x v="232"/>
    <x v="232"/>
    <x v="243"/>
    <x v="274"/>
    <s v="廠區"/>
    <x v="1"/>
    <m/>
    <m/>
    <s v="General"/>
    <x v="2"/>
    <s v="TAO, IPT, IMX, ICZ, SQZ"/>
    <x v="0"/>
    <s v="PLN"/>
    <x v="15"/>
    <x v="7"/>
    <x v="39"/>
    <x v="0"/>
    <s v="INT_PIR_MASTER"/>
    <s v="SITE"/>
    <m/>
    <m/>
    <m/>
    <m/>
    <m/>
    <m/>
    <m/>
    <m/>
    <m/>
    <m/>
    <m/>
    <m/>
    <m/>
    <m/>
    <m/>
    <m/>
    <m/>
    <m/>
    <s v="資料清單"/>
    <x v="27"/>
    <x v="7"/>
    <x v="431"/>
    <x v="20"/>
    <s v="IEC_STD_V10 &gt;&gt; Data Standard &gt;&gt; PLN"/>
    <s v="Site"/>
    <x v="232"/>
    <x v="243"/>
    <x v="0"/>
    <x v="274"/>
    <x v="15"/>
    <s v="IEC_STD_V10 &gt;&gt; Common &gt;&gt; AutoMetaDataSite"/>
    <x v="1"/>
    <x v="0"/>
    <s v="廠區Property"/>
    <s v="PIR 主檔"/>
    <n v="408"/>
    <n v="1149"/>
    <n v="0"/>
    <s v="Site"/>
    <n v="4"/>
    <n v="0"/>
    <n v="0"/>
    <x v="0"/>
    <s v="PIR Master"/>
    <x v="102"/>
    <s v="IEC_STD_V10 &gt;&gt; Data Standard &gt;&gt; PLN &gt;&gt; PIR Master"/>
    <x v="0"/>
    <s v="PLN:"/>
    <x v="7"/>
    <x v="7"/>
    <x v="1053"/>
    <x v="232"/>
    <x v="232"/>
    <x v="482"/>
    <x v="70"/>
    <x v="0"/>
    <x v="0"/>
    <x v="2"/>
    <m/>
    <x v="0"/>
    <x v="1"/>
    <s v="PIR Master_Site"/>
    <x v="1078"/>
    <x v="1"/>
    <x v="0"/>
    <x v="7"/>
    <x v="9"/>
    <x v="0"/>
    <x v="0"/>
    <s v="INT_PIR_MASTER"/>
    <s v="SITE"/>
    <x v="133"/>
    <x v="187"/>
    <x v="0"/>
    <n v="0"/>
    <x v="0"/>
    <x v="0"/>
    <x v="0"/>
    <s v=""/>
    <s v=""/>
    <n v="1150"/>
    <s v="-1150"/>
    <x v="0"/>
    <x v="0"/>
    <x v="0"/>
    <x v="232"/>
    <x v="15"/>
    <s v="廠區"/>
    <s v=""/>
    <s v=""/>
    <x v="0"/>
    <x v="430"/>
    <m/>
    <s v="8/24 待確認透過PIR主檔 Plant Code 串出方式 with Jesse_x000a_9/13 從plant code 對應出 plant 串出 Site^()$"/>
    <n v="9"/>
    <x v="0"/>
    <x v="9"/>
    <x v="0"/>
    <x v="0"/>
    <x v="1"/>
    <x v="1"/>
    <b v="1"/>
    <x v="0"/>
    <x v="1"/>
    <n v="0"/>
    <x v="0"/>
    <b v="0"/>
    <b v="0"/>
    <b v="0"/>
    <b v="0"/>
    <b v="1"/>
    <b v="0"/>
    <b v="0"/>
    <b v="0"/>
    <b v="0"/>
    <b v="0"/>
    <b v="0"/>
    <x v="0"/>
    <x v="2"/>
    <n v="0"/>
    <x v="43"/>
    <x v="0"/>
  </r>
  <r>
    <m/>
    <s v="PLN"/>
    <x v="20"/>
    <x v="471"/>
    <x v="473"/>
    <x v="1"/>
    <x v="470"/>
    <s v="HPE_x000a_L6 (MLB/SC)_x000a_無論廠別一律以&quot;WW&quot;敘述_x000a_L10/L11_x000a_UM01→IMX→AM_x000a_CZ01/TZ01→ICZ→EU_x000a_CP70/CPC0→IPT→AP_x000a_TP05→TAO→AP_x000a__x000a_BU2/BU5(排除F1)_x000a_IMX→AM_x000a_IPT/TAO→AP_x000a__x000a_BU5(F1)_x000a_PIR(Plannno): B5-F1MP-AP→AP_x000a_PIR(Plannno): B5-F1MP-CC→AP_x000a_PIR(Plannno): B5-F1MP-IC→AP_x000a_PIR(Plannno): B5-F1MP-BC→AM_x000a_PIR(Plannno): B5-F1MP-FX→AM_x000a_PIR(Plannno): B5-F1MP-NF→AM_x000a_PIR(Plannno): B5-F1MP-EM→EU_x000a_Shipment 則需依據出貨國別導出對應 Region_x000a_Domain user 會再提供 mapping 邏輯_x000a__x000a_BU6_x000a_CP72/CPC2→IPT→WW_x000a_UM03→IMX→AM_x000a_TP05→TAO→WW"/>
    <x v="1"/>
    <m/>
    <m/>
    <s v="General"/>
    <x v="2"/>
    <s v="AM_x000a_EU_x000a_AP_x000a_WW"/>
    <x v="0"/>
    <s v="PLN"/>
    <x v="15"/>
    <x v="7"/>
    <x v="0"/>
    <x v="0"/>
    <s v="INT_PIR_MASTER"/>
    <s v="REGION"/>
    <m/>
    <m/>
    <m/>
    <m/>
    <m/>
    <m/>
    <m/>
    <m/>
    <m/>
    <m/>
    <m/>
    <m/>
    <m/>
    <m/>
    <m/>
    <m/>
    <m/>
    <m/>
    <s v="資料清單"/>
    <x v="27"/>
    <x v="8"/>
    <x v="432"/>
    <x v="20"/>
    <s v="IEC_STD_V10 &gt;&gt; Data Standard &gt;&gt; PLN"/>
    <s v="Region"/>
    <x v="473"/>
    <x v="1"/>
    <x v="0"/>
    <x v="470"/>
    <x v="15"/>
    <s v="IEC_STD_V10 &gt;&gt; Common &gt;&gt; AutoMetaDataRegion"/>
    <x v="1"/>
    <x v="0"/>
    <s v="RegionProperty"/>
    <s v="PIR 主檔"/>
    <n v="1153"/>
    <n v="1149"/>
    <n v="0"/>
    <s v="Region"/>
    <n v="1"/>
    <n v="0"/>
    <n v="0"/>
    <x v="0"/>
    <s v="PIR Master"/>
    <x v="102"/>
    <s v="IEC_STD_V10 &gt;&gt; Data Standard &gt;&gt; PLN &gt;&gt; PIR Master"/>
    <x v="0"/>
    <s v="PLN:"/>
    <x v="8"/>
    <x v="8"/>
    <x v="1054"/>
    <x v="471"/>
    <x v="473"/>
    <x v="483"/>
    <x v="71"/>
    <x v="0"/>
    <x v="0"/>
    <x v="2"/>
    <m/>
    <x v="0"/>
    <x v="1"/>
    <s v="PIR Master_Region"/>
    <x v="1079"/>
    <x v="1"/>
    <x v="0"/>
    <x v="7"/>
    <x v="9"/>
    <x v="0"/>
    <x v="0"/>
    <s v="INT_PIR_MASTER"/>
    <s v="REGION"/>
    <x v="133"/>
    <x v="383"/>
    <x v="0"/>
    <n v="0"/>
    <x v="0"/>
    <x v="0"/>
    <x v="0"/>
    <s v=""/>
    <s v=""/>
    <n v="1151"/>
    <s v="-1151"/>
    <x v="0"/>
    <x v="0"/>
    <x v="0"/>
    <x v="473"/>
    <x v="15"/>
    <s v="區域別_x000a_AM/EU/AP/WW_x000a_4種字串敘述"/>
    <s v=""/>
    <s v=""/>
    <x v="0"/>
    <x v="431"/>
    <m/>
    <s v="^()$"/>
    <n v="9"/>
    <x v="0"/>
    <x v="9"/>
    <x v="0"/>
    <x v="0"/>
    <x v="0"/>
    <x v="1"/>
    <b v="0"/>
    <x v="0"/>
    <x v="1"/>
    <n v="0"/>
    <x v="0"/>
    <b v="0"/>
    <b v="0"/>
    <b v="0"/>
    <b v="0"/>
    <b v="0"/>
    <b v="0"/>
    <b v="0"/>
    <b v="0"/>
    <b v="0"/>
    <b v="0"/>
    <b v="0"/>
    <x v="1"/>
    <x v="1"/>
    <n v="0"/>
    <x v="44"/>
    <x v="0"/>
  </r>
  <r>
    <m/>
    <s v="PLN"/>
    <x v="20"/>
    <x v="180"/>
    <x v="180"/>
    <x v="1"/>
    <x v="185"/>
    <s v="BU1, BU2,"/>
    <x v="2"/>
    <m/>
    <m/>
    <s v="General"/>
    <x v="2"/>
    <s v="B1,B2,B5,B6"/>
    <x v="0"/>
    <s v="PLN"/>
    <x v="15"/>
    <x v="7"/>
    <x v="0"/>
    <x v="0"/>
    <s v="INT_PIR_MASTER"/>
    <s v="BU_CODE"/>
    <m/>
    <m/>
    <m/>
    <m/>
    <m/>
    <m/>
    <m/>
    <m/>
    <m/>
    <m/>
    <m/>
    <m/>
    <m/>
    <m/>
    <m/>
    <m/>
    <m/>
    <m/>
    <s v="資料清單"/>
    <x v="27"/>
    <x v="9"/>
    <x v="433"/>
    <x v="20"/>
    <s v="IEC_STD_V10 &gt;&gt; Data Standard &gt;&gt; PLN"/>
    <s v="BU Code"/>
    <x v="180"/>
    <x v="1"/>
    <x v="0"/>
    <x v="185"/>
    <x v="15"/>
    <s v="IEC_STD_V10 &gt;&gt; Common &gt;&gt; AutoMetaDataBU Code"/>
    <x v="2"/>
    <x v="0"/>
    <s v="事業處代碼Relationship"/>
    <s v="PIR 主檔"/>
    <n v="343"/>
    <n v="1149"/>
    <n v="0"/>
    <s v=""/>
    <n v="0"/>
    <n v="0"/>
    <n v="515"/>
    <x v="81"/>
    <s v="PIR Master"/>
    <x v="102"/>
    <s v="IEC_STD_V10 &gt;&gt; Data Standard &gt;&gt; PLN &gt;&gt; PIR Master"/>
    <x v="0"/>
    <s v="PLN:"/>
    <x v="9"/>
    <x v="9"/>
    <x v="1055"/>
    <x v="180"/>
    <x v="180"/>
    <x v="484"/>
    <x v="72"/>
    <x v="0"/>
    <x v="0"/>
    <x v="2"/>
    <m/>
    <x v="0"/>
    <x v="2"/>
    <s v="PIR Master_BU Code"/>
    <x v="1080"/>
    <x v="2"/>
    <x v="0"/>
    <x v="7"/>
    <x v="9"/>
    <x v="0"/>
    <x v="0"/>
    <s v="INT_PIR_MASTER"/>
    <s v="BU_CODE"/>
    <x v="133"/>
    <x v="145"/>
    <x v="0"/>
    <n v="0"/>
    <x v="0"/>
    <x v="0"/>
    <x v="0"/>
    <s v=""/>
    <s v=""/>
    <n v="1152"/>
    <s v="-1152"/>
    <x v="0"/>
    <x v="0"/>
    <x v="0"/>
    <x v="180"/>
    <x v="15"/>
    <s v="事業處代碼"/>
    <s v=""/>
    <s v=""/>
    <x v="0"/>
    <x v="432"/>
    <m/>
    <s v="^()$"/>
    <n v="9"/>
    <x v="0"/>
    <x v="9"/>
    <x v="0"/>
    <x v="0"/>
    <x v="1"/>
    <x v="1"/>
    <b v="0"/>
    <x v="0"/>
    <x v="1"/>
    <n v="0"/>
    <x v="0"/>
    <b v="0"/>
    <b v="0"/>
    <b v="0"/>
    <b v="0"/>
    <b v="1"/>
    <b v="0"/>
    <b v="0"/>
    <b v="0"/>
    <b v="0"/>
    <b v="0"/>
    <b v="0"/>
    <x v="0"/>
    <x v="2"/>
    <n v="0"/>
    <x v="1"/>
    <x v="0"/>
  </r>
  <r>
    <m/>
    <s v="PLN"/>
    <x v="20"/>
    <x v="233"/>
    <x v="233"/>
    <x v="1"/>
    <x v="471"/>
    <s v="e.g. BU5-F1 為 LOB1, BU5-NonF1 為 LOB2_x000a_BU1 新增 LOB_x000a_LOB NAME: HPE/ HPE單一客戶_x000a_LOB NAME: AME/車用產品客戶 (KOSTAL/AUO/GOGORO/BAIDU)_x000a_*2022/3/1 新增 BAIDU (SAP CustomerID=BA) 為車用產品客戶群*"/>
    <x v="1"/>
    <m/>
    <m/>
    <s v="General"/>
    <x v="9"/>
    <s v="前三碼為LOB，後面為XXXX"/>
    <x v="0"/>
    <s v="PLN"/>
    <x v="15"/>
    <x v="7"/>
    <x v="40"/>
    <x v="0"/>
    <s v="INT_PIR_MASTER"/>
    <s v="LOB_ID"/>
    <m/>
    <m/>
    <m/>
    <m/>
    <m/>
    <m/>
    <m/>
    <m/>
    <m/>
    <m/>
    <m/>
    <m/>
    <m/>
    <m/>
    <m/>
    <m/>
    <m/>
    <m/>
    <s v="資料清單"/>
    <x v="27"/>
    <x v="10"/>
    <x v="434"/>
    <x v="20"/>
    <s v="IEC_STD_V10 &gt;&gt; Data Standard &gt;&gt; PLN"/>
    <s v="LOB ID"/>
    <x v="233"/>
    <x v="1"/>
    <x v="0"/>
    <x v="471"/>
    <x v="15"/>
    <s v="IEC_STD_V10 &gt;&gt; Common &gt;&gt; AutoMetaDataLOB ID"/>
    <x v="1"/>
    <x v="0"/>
    <s v="LOB IDProperty"/>
    <s v="PIR 主檔"/>
    <n v="409"/>
    <n v="1149"/>
    <n v="0"/>
    <s v="LOB ID"/>
    <n v="1"/>
    <n v="0"/>
    <n v="0"/>
    <x v="0"/>
    <s v="PIR Master"/>
    <x v="102"/>
    <s v="IEC_STD_V10 &gt;&gt; Data Standard &gt;&gt; PLN &gt;&gt; PIR Master"/>
    <x v="0"/>
    <s v="PLN:"/>
    <x v="10"/>
    <x v="10"/>
    <x v="1056"/>
    <x v="233"/>
    <x v="233"/>
    <x v="485"/>
    <x v="73"/>
    <x v="0"/>
    <x v="0"/>
    <x v="8"/>
    <m/>
    <x v="0"/>
    <x v="1"/>
    <s v="PIR Master_LOB ID"/>
    <x v="1081"/>
    <x v="1"/>
    <x v="0"/>
    <x v="7"/>
    <x v="9"/>
    <x v="0"/>
    <x v="0"/>
    <s v="INT_PIR_MASTER"/>
    <s v="LOB_ID"/>
    <x v="133"/>
    <x v="188"/>
    <x v="0"/>
    <n v="0"/>
    <x v="0"/>
    <x v="0"/>
    <x v="0"/>
    <s v=""/>
    <s v=""/>
    <n v="1153"/>
    <s v="-1153"/>
    <x v="0"/>
    <x v="0"/>
    <x v="0"/>
    <x v="233"/>
    <x v="15"/>
    <s v="客戶所屬客戶群(線)"/>
    <s v=""/>
    <s v=""/>
    <x v="0"/>
    <x v="433"/>
    <m/>
    <s v="8/24 透過PIR主檔 待確認PIR主檔 串出方式 -&gt;Jesse_x000a_9/13 從BU code  對應出 Line of business^()$"/>
    <n v="9"/>
    <x v="0"/>
    <x v="9"/>
    <x v="0"/>
    <x v="0"/>
    <x v="1"/>
    <x v="1"/>
    <b v="1"/>
    <x v="0"/>
    <x v="1"/>
    <n v="0"/>
    <x v="0"/>
    <b v="0"/>
    <b v="0"/>
    <b v="0"/>
    <b v="0"/>
    <b v="0"/>
    <b v="0"/>
    <b v="0"/>
    <b v="0"/>
    <b v="0"/>
    <b v="0"/>
    <b v="0"/>
    <x v="1"/>
    <x v="1"/>
    <n v="0"/>
    <x v="44"/>
    <x v="0"/>
  </r>
  <r>
    <m/>
    <s v="PLN"/>
    <x v="20"/>
    <x v="182"/>
    <x v="182"/>
    <x v="244"/>
    <x v="187"/>
    <s v="客戶名稱-SAP"/>
    <x v="2"/>
    <m/>
    <m/>
    <s v="General"/>
    <x v="1"/>
    <m/>
    <x v="0"/>
    <s v="PLN"/>
    <x v="15"/>
    <x v="7"/>
    <x v="41"/>
    <x v="0"/>
    <s v="INT_PIR_MASTER"/>
    <s v="CUSTOMER_NAME_SAP"/>
    <m/>
    <m/>
    <m/>
    <m/>
    <m/>
    <m/>
    <m/>
    <m/>
    <m/>
    <m/>
    <m/>
    <m/>
    <m/>
    <m/>
    <m/>
    <m/>
    <m/>
    <m/>
    <s v="資料清單"/>
    <x v="27"/>
    <x v="11"/>
    <x v="435"/>
    <x v="20"/>
    <s v="IEC_STD_V10 &gt;&gt; Data Standard &gt;&gt; PLN"/>
    <s v="Customer Name-SAP"/>
    <x v="182"/>
    <x v="244"/>
    <x v="0"/>
    <x v="187"/>
    <x v="15"/>
    <s v="IEC_STD_V10 &gt;&gt; Common &gt;&gt; AutoMetaDataCustomer Name-SAP"/>
    <x v="2"/>
    <x v="0"/>
    <s v="客戶名稱-SAPRelationship"/>
    <s v="PIR 主檔"/>
    <n v="345"/>
    <n v="1149"/>
    <n v="0"/>
    <s v=""/>
    <n v="0"/>
    <n v="0"/>
    <n v="981"/>
    <x v="83"/>
    <s v="PIR Master"/>
    <x v="102"/>
    <s v="IEC_STD_V10 &gt;&gt; Data Standard &gt;&gt; PLN &gt;&gt; PIR Master"/>
    <x v="0"/>
    <s v="PLN:"/>
    <x v="11"/>
    <x v="11"/>
    <x v="1057"/>
    <x v="182"/>
    <x v="182"/>
    <x v="199"/>
    <x v="0"/>
    <x v="0"/>
    <x v="0"/>
    <x v="1"/>
    <m/>
    <x v="0"/>
    <x v="2"/>
    <s v="PIR Master_Customer Name-SAP"/>
    <x v="1082"/>
    <x v="2"/>
    <x v="0"/>
    <x v="7"/>
    <x v="9"/>
    <x v="0"/>
    <x v="0"/>
    <s v="INT_PIR_MASTER"/>
    <s v="CUSTOMER_NAME_SAP"/>
    <x v="133"/>
    <x v="147"/>
    <x v="0"/>
    <n v="0"/>
    <x v="0"/>
    <x v="0"/>
    <x v="0"/>
    <s v=""/>
    <s v=""/>
    <n v="1154"/>
    <s v="-1154"/>
    <x v="0"/>
    <x v="0"/>
    <x v="0"/>
    <x v="182"/>
    <x v="15"/>
    <s v="客戶名稱-SAP"/>
    <s v=""/>
    <s v=""/>
    <x v="0"/>
    <x v="434"/>
    <m/>
    <s v="8/24 透過PIR主檔 待確認PIR主檔 串出方式_x000a_9/13 從Material Group 對應出 Project 再串出其他欄位 或是從plant code^()$"/>
    <n v="9"/>
    <x v="0"/>
    <x v="9"/>
    <x v="0"/>
    <x v="0"/>
    <x v="1"/>
    <x v="1"/>
    <b v="1"/>
    <x v="0"/>
    <x v="1"/>
    <n v="0"/>
    <x v="0"/>
    <b v="0"/>
    <b v="0"/>
    <b v="0"/>
    <b v="0"/>
    <b v="1"/>
    <b v="0"/>
    <b v="0"/>
    <b v="0"/>
    <b v="0"/>
    <b v="0"/>
    <b v="0"/>
    <x v="0"/>
    <x v="2"/>
    <n v="0"/>
    <x v="3"/>
    <x v="0"/>
  </r>
  <r>
    <m/>
    <s v="PLN"/>
    <x v="20"/>
    <x v="467"/>
    <x v="469"/>
    <x v="241"/>
    <x v="466"/>
    <s v="一個料號可能會對到M_Type , MFG_Level_x000a_詳細業務規則請參考Product Sales Type"/>
    <x v="2"/>
    <m/>
    <m/>
    <s v="General"/>
    <x v="2"/>
    <s v="MLB, SC, L6, L10"/>
    <x v="0"/>
    <s v="PLN"/>
    <x v="15"/>
    <x v="7"/>
    <x v="42"/>
    <x v="0"/>
    <s v="INT_PIR_MASTER"/>
    <s v="PRODUCT_SALES_TYPE"/>
    <m/>
    <m/>
    <m/>
    <m/>
    <m/>
    <m/>
    <m/>
    <m/>
    <m/>
    <m/>
    <m/>
    <m/>
    <m/>
    <m/>
    <m/>
    <m/>
    <m/>
    <m/>
    <s v="資料清單"/>
    <x v="27"/>
    <x v="12"/>
    <x v="425"/>
    <x v="20"/>
    <s v="IEC_STD_V10 &gt;&gt; Data Standard &gt;&gt; PLN"/>
    <s v="Product Sales Type"/>
    <x v="469"/>
    <x v="241"/>
    <x v="0"/>
    <x v="466"/>
    <x v="15"/>
    <s v="IEC_STD_V10 &gt;&gt; Common &gt;&gt; AutoMetaDataProduct Sales Type"/>
    <x v="2"/>
    <x v="0"/>
    <s v="Product Sales TypeRelationship"/>
    <s v="PIR 主檔"/>
    <n v="1145"/>
    <n v="1149"/>
    <n v="0"/>
    <s v=""/>
    <n v="0"/>
    <n v="0"/>
    <n v="1146"/>
    <x v="241"/>
    <s v="PIR Master"/>
    <x v="102"/>
    <s v="IEC_STD_V10 &gt;&gt; Data Standard &gt;&gt; PLN &gt;&gt; PIR Master"/>
    <x v="0"/>
    <s v="PLN:"/>
    <x v="12"/>
    <x v="12"/>
    <x v="1058"/>
    <x v="467"/>
    <x v="469"/>
    <x v="486"/>
    <x v="74"/>
    <x v="0"/>
    <x v="0"/>
    <x v="2"/>
    <m/>
    <x v="0"/>
    <x v="2"/>
    <s v="PIR Master_Product Sales Type"/>
    <x v="1083"/>
    <x v="2"/>
    <x v="0"/>
    <x v="7"/>
    <x v="9"/>
    <x v="0"/>
    <x v="0"/>
    <s v="INT_PIR_MASTER"/>
    <s v="PRODUCT_SALES_TYPE"/>
    <x v="133"/>
    <x v="381"/>
    <x v="0"/>
    <n v="0"/>
    <x v="0"/>
    <x v="0"/>
    <x v="0"/>
    <s v=""/>
    <s v=""/>
    <n v="1155"/>
    <s v="-1155"/>
    <x v="0"/>
    <x v="0"/>
    <x v="0"/>
    <x v="469"/>
    <x v="15"/>
    <s v="Product Sales Type"/>
    <s v=""/>
    <s v=""/>
    <x v="0"/>
    <x v="424"/>
    <m/>
    <s v="8/24 透過PIR主檔 待確認PIR主檔 串出方式_x000a_9/13 從IECPN 串出_x000a_1395=&gt;MLB/SC_x000a_WB=&gt;MLB/SC_x000a_WC=&gt;L10_x000a_WT=&gt;L10 (PDM 裡的菜單 / SUPER BOM )_x000a_WZ=&gt;L6 (L10不含HVP or PCA assy module )_x000a_YZ=&gt;L6 (L10不含HVP)_x000a_WG=&gt;CTO L10 / Server (根據 PO / config, 由 SAP 抓取 WT 生成的 BOM)_x000a_IG=&gt;L11 / Rack_x000a_YB=&gt;SC_x000a_XC=&gt;L10_x000a_XB=&gt;"/>
    <n v="9"/>
    <x v="0"/>
    <x v="9"/>
    <x v="0"/>
    <x v="0"/>
    <x v="1"/>
    <x v="1"/>
    <b v="1"/>
    <x v="0"/>
    <x v="1"/>
    <n v="0"/>
    <x v="0"/>
    <b v="0"/>
    <b v="0"/>
    <b v="0"/>
    <b v="0"/>
    <b v="0"/>
    <b v="0"/>
    <b v="0"/>
    <b v="0"/>
    <b v="0"/>
    <b v="0"/>
    <b v="0"/>
    <x v="1"/>
    <x v="1"/>
    <n v="0"/>
    <x v="33"/>
    <x v="0"/>
  </r>
  <r>
    <m/>
    <s v="PLN"/>
    <x v="20"/>
    <x v="472"/>
    <x v="474"/>
    <x v="1"/>
    <x v="472"/>
    <s v="需求預測日期"/>
    <x v="1"/>
    <m/>
    <m/>
    <s v="General"/>
    <x v="3"/>
    <n v="20200403"/>
    <x v="0"/>
    <s v="PLN"/>
    <x v="15"/>
    <x v="7"/>
    <x v="43"/>
    <x v="0"/>
    <s v="INT_PIR_MASTER"/>
    <s v="FORECAST_DATE"/>
    <m/>
    <m/>
    <m/>
    <m/>
    <m/>
    <m/>
    <m/>
    <m/>
    <m/>
    <m/>
    <m/>
    <m/>
    <m/>
    <m/>
    <m/>
    <m/>
    <m/>
    <m/>
    <s v="資料清單"/>
    <x v="27"/>
    <x v="13"/>
    <x v="436"/>
    <x v="20"/>
    <s v="IEC_STD_V10 &gt;&gt; Data Standard &gt;&gt; PLN"/>
    <s v="Forecast date"/>
    <x v="474"/>
    <x v="1"/>
    <x v="0"/>
    <x v="472"/>
    <x v="15"/>
    <s v="IEC_STD_V10 &gt;&gt; Common &gt;&gt; AutoMetaDataForecast date"/>
    <x v="1"/>
    <x v="0"/>
    <s v="需求預測日期Property"/>
    <s v="PIR 主檔"/>
    <n v="1158"/>
    <n v="1149"/>
    <n v="0"/>
    <s v="Forecast date"/>
    <n v="1"/>
    <n v="0"/>
    <n v="0"/>
    <x v="0"/>
    <s v="PIR Master"/>
    <x v="102"/>
    <s v="IEC_STD_V10 &gt;&gt; Data Standard &gt;&gt; PLN &gt;&gt; PIR Master"/>
    <x v="0"/>
    <s v="PLN:"/>
    <x v="13"/>
    <x v="13"/>
    <x v="1059"/>
    <x v="472"/>
    <x v="474"/>
    <x v="487"/>
    <x v="75"/>
    <x v="0"/>
    <x v="0"/>
    <x v="3"/>
    <m/>
    <x v="0"/>
    <x v="1"/>
    <s v="PIR Master_Forecast date"/>
    <x v="1084"/>
    <x v="1"/>
    <x v="0"/>
    <x v="7"/>
    <x v="9"/>
    <x v="0"/>
    <x v="0"/>
    <s v="INT_PIR_MASTER"/>
    <s v="FORECAST_DATE"/>
    <x v="133"/>
    <x v="384"/>
    <x v="0"/>
    <n v="0"/>
    <x v="0"/>
    <x v="0"/>
    <x v="0"/>
    <s v=""/>
    <s v=""/>
    <n v="1156"/>
    <s v="-1156"/>
    <x v="0"/>
    <x v="0"/>
    <x v="0"/>
    <x v="474"/>
    <x v="15"/>
    <s v="需求預測日期"/>
    <s v=""/>
    <s v=""/>
    <x v="0"/>
    <x v="435"/>
    <m/>
    <s v="PIR 主檔抓取的歷史資料需從2019開始^()$"/>
    <n v="9"/>
    <x v="0"/>
    <x v="9"/>
    <x v="0"/>
    <x v="0"/>
    <x v="0"/>
    <x v="1"/>
    <b v="1"/>
    <x v="0"/>
    <x v="1"/>
    <n v="0"/>
    <x v="0"/>
    <b v="0"/>
    <b v="0"/>
    <b v="0"/>
    <b v="0"/>
    <b v="0"/>
    <b v="0"/>
    <b v="0"/>
    <b v="0"/>
    <b v="0"/>
    <b v="0"/>
    <b v="0"/>
    <x v="1"/>
    <x v="1"/>
    <n v="0"/>
    <x v="12"/>
    <x v="0"/>
  </r>
  <r>
    <m/>
    <s v="PLN"/>
    <x v="20"/>
    <x v="393"/>
    <x v="398"/>
    <x v="1"/>
    <x v="389"/>
    <s v="Assembly 以上：_x000a_第一、二碼是'F-'、第三碼以後是'Project_Name'取前七碼，若名稱重複，尾碼會依數字序號往下編(今年七月之後)_x000a_第一、二碼是'F-'&amp;'Customer_Name'(今年七月以前)_x000a__x000a_Raw Material ：_x000a_第一、二碼是'R-'_x000a__x000a_Forecast 篩選準則，請參考Material Group 頁籤"/>
    <x v="2"/>
    <m/>
    <m/>
    <s v="General"/>
    <x v="1"/>
    <s v="F-HUFFLEP..."/>
    <x v="0"/>
    <s v="PLN"/>
    <x v="15"/>
    <x v="7"/>
    <x v="44"/>
    <x v="0"/>
    <s v="INT_PIR_MASTER"/>
    <s v="MATERIAL_GROUP"/>
    <m/>
    <m/>
    <m/>
    <m/>
    <m/>
    <m/>
    <m/>
    <m/>
    <m/>
    <m/>
    <m/>
    <m/>
    <m/>
    <m/>
    <m/>
    <m/>
    <m/>
    <m/>
    <s v="資料清單"/>
    <x v="27"/>
    <x v="14"/>
    <x v="437"/>
    <x v="20"/>
    <s v="IEC_STD_V10 &gt;&gt; Data Standard &gt;&gt; PLN"/>
    <s v="Material Group"/>
    <x v="398"/>
    <x v="1"/>
    <x v="0"/>
    <x v="389"/>
    <x v="15"/>
    <s v="IEC_STD_V10 &gt;&gt; Common &gt;&gt; AutoMetaDataMaterial Group"/>
    <x v="2"/>
    <x v="0"/>
    <s v="料號群組 Relationship"/>
    <s v="PIR 主檔"/>
    <n v="948"/>
    <n v="1149"/>
    <n v="0"/>
    <s v=""/>
    <n v="0"/>
    <n v="0"/>
    <n v="959"/>
    <x v="213"/>
    <s v="PIR Master"/>
    <x v="102"/>
    <s v="IEC_STD_V10 &gt;&gt; Data Standard &gt;&gt; PLN &gt;&gt; PIR Master"/>
    <x v="0"/>
    <s v="PLN:"/>
    <x v="14"/>
    <x v="14"/>
    <x v="1060"/>
    <x v="393"/>
    <x v="398"/>
    <x v="488"/>
    <x v="76"/>
    <x v="0"/>
    <x v="0"/>
    <x v="1"/>
    <m/>
    <x v="0"/>
    <x v="2"/>
    <s v="PIR Master_Material Group"/>
    <x v="1085"/>
    <x v="2"/>
    <x v="0"/>
    <x v="7"/>
    <x v="9"/>
    <x v="0"/>
    <x v="0"/>
    <s v="INT_PIR_MASTER"/>
    <s v="MATERIAL_GROUP"/>
    <x v="133"/>
    <x v="324"/>
    <x v="0"/>
    <n v="0"/>
    <x v="0"/>
    <x v="0"/>
    <x v="0"/>
    <s v=""/>
    <s v=""/>
    <n v="1157"/>
    <s v="-1157"/>
    <x v="0"/>
    <x v="0"/>
    <x v="0"/>
    <x v="398"/>
    <x v="15"/>
    <s v="物料群組，使用於SAP，用於計算收入"/>
    <s v=""/>
    <s v=""/>
    <x v="0"/>
    <x v="436"/>
    <m/>
    <s v="8/24 透過PIR主檔 待確認PIR主檔 串出方式_x000a_9/13 從Material Group 對應出 Project 再串出其他欄位^()$"/>
    <n v="9"/>
    <x v="0"/>
    <x v="9"/>
    <x v="0"/>
    <x v="0"/>
    <x v="1"/>
    <x v="1"/>
    <b v="1"/>
    <x v="0"/>
    <x v="1"/>
    <n v="0"/>
    <x v="0"/>
    <b v="0"/>
    <b v="0"/>
    <b v="0"/>
    <b v="0"/>
    <b v="1"/>
    <b v="0"/>
    <b v="0"/>
    <b v="0"/>
    <b v="1"/>
    <b v="0"/>
    <b v="0"/>
    <x v="0"/>
    <x v="6"/>
    <n v="1"/>
    <x v="0"/>
    <x v="0"/>
  </r>
  <r>
    <m/>
    <s v="PLN"/>
    <x v="20"/>
    <x v="473"/>
    <x v="190"/>
    <x v="1"/>
    <x v="195"/>
    <s v="透過申請WBS_Code，PDM 先預設產生Planning，PM 會再上PDM 更改"/>
    <x v="2"/>
    <m/>
    <m/>
    <s v="General"/>
    <x v="1"/>
    <s v="NPI, MP..."/>
    <x v="0"/>
    <s v="PLN"/>
    <x v="15"/>
    <x v="7"/>
    <x v="45"/>
    <x v="0"/>
    <s v="INT_PIR_MASTER"/>
    <s v="PROJECT_STAGE"/>
    <m/>
    <m/>
    <m/>
    <m/>
    <m/>
    <m/>
    <m/>
    <m/>
    <m/>
    <m/>
    <m/>
    <m/>
    <m/>
    <m/>
    <m/>
    <m/>
    <m/>
    <m/>
    <s v="資料清單"/>
    <x v="27"/>
    <x v="15"/>
    <x v="438"/>
    <x v="20"/>
    <s v="IEC_STD_V10 &gt;&gt; Data Standard &gt;&gt; PLN"/>
    <s v="Project Stage"/>
    <x v="190"/>
    <x v="1"/>
    <x v="0"/>
    <x v="195"/>
    <x v="15"/>
    <s v="IEC_STD_V10 &gt;&gt; Common &gt;&gt; AutoMetaDataProject Stage"/>
    <x v="2"/>
    <x v="0"/>
    <s v="產品階段Relationship"/>
    <s v="PIR 主檔"/>
    <n v="353"/>
    <n v="1149"/>
    <n v="0"/>
    <s v=""/>
    <n v="0"/>
    <n v="0"/>
    <n v="955"/>
    <x v="89"/>
    <s v="PIR Master"/>
    <x v="102"/>
    <s v="IEC_STD_V10 &gt;&gt; Data Standard &gt;&gt; PLN &gt;&gt; PIR Master"/>
    <x v="0"/>
    <s v="PLN:"/>
    <x v="15"/>
    <x v="15"/>
    <x v="1061"/>
    <x v="473"/>
    <x v="190"/>
    <x v="489"/>
    <x v="77"/>
    <x v="0"/>
    <x v="0"/>
    <x v="1"/>
    <m/>
    <x v="0"/>
    <x v="2"/>
    <s v="PIR Master_Project Stage"/>
    <x v="1086"/>
    <x v="2"/>
    <x v="0"/>
    <x v="7"/>
    <x v="9"/>
    <x v="0"/>
    <x v="0"/>
    <s v="INT_PIR_MASTER"/>
    <s v="PROJECT_STAGE"/>
    <x v="133"/>
    <x v="155"/>
    <x v="0"/>
    <n v="0"/>
    <x v="0"/>
    <x v="0"/>
    <x v="0"/>
    <s v=""/>
    <s v=""/>
    <n v="1158"/>
    <s v="-1158"/>
    <x v="0"/>
    <x v="0"/>
    <x v="0"/>
    <x v="190"/>
    <x v="15"/>
    <s v="專案目前屬於的stage名稱"/>
    <s v=""/>
    <s v=""/>
    <x v="0"/>
    <x v="437"/>
    <m/>
    <s v="8/24 PIR 主檔 PlanNo 供參考，待確認串出 PDM Stage 方式 with_x000a_9/13 從Material Group 對應出 Project 再串出其他欄位^()$"/>
    <n v="9"/>
    <x v="0"/>
    <x v="9"/>
    <x v="0"/>
    <x v="0"/>
    <x v="1"/>
    <x v="1"/>
    <b v="1"/>
    <x v="0"/>
    <x v="1"/>
    <n v="0"/>
    <x v="0"/>
    <b v="0"/>
    <b v="0"/>
    <b v="0"/>
    <b v="0"/>
    <b v="1"/>
    <b v="0"/>
    <b v="0"/>
    <b v="0"/>
    <b v="1"/>
    <b v="0"/>
    <b v="0"/>
    <x v="0"/>
    <x v="6"/>
    <n v="1"/>
    <x v="12"/>
    <x v="0"/>
  </r>
  <r>
    <m/>
    <s v="PLN"/>
    <x v="20"/>
    <x v="185"/>
    <x v="185"/>
    <x v="1"/>
    <x v="190"/>
    <s v="客戶提供標案的時候，客戶會提供Product_Generation，透過申請WBS_Code，由PM 填寫(BU1 為必填欄位，BU2,5,6 為選填)"/>
    <x v="2"/>
    <m/>
    <m/>
    <s v="General"/>
    <x v="1"/>
    <s v="G10..."/>
    <x v="0"/>
    <s v="PLN"/>
    <x v="15"/>
    <x v="7"/>
    <x v="44"/>
    <x v="0"/>
    <s v="INT_PIR_MASTER"/>
    <s v="PRODUCT_GENERATION"/>
    <m/>
    <m/>
    <m/>
    <m/>
    <m/>
    <m/>
    <m/>
    <m/>
    <m/>
    <m/>
    <m/>
    <m/>
    <m/>
    <m/>
    <m/>
    <m/>
    <m/>
    <m/>
    <s v="資料清單"/>
    <x v="27"/>
    <x v="16"/>
    <x v="439"/>
    <x v="20"/>
    <s v="IEC_STD_V10 &gt;&gt; Data Standard &gt;&gt; PLN"/>
    <s v="Product Generation"/>
    <x v="185"/>
    <x v="1"/>
    <x v="0"/>
    <x v="190"/>
    <x v="15"/>
    <s v="IEC_STD_V10 &gt;&gt; Common &gt;&gt; AutoMetaDataProduct Generation"/>
    <x v="2"/>
    <x v="0"/>
    <s v="產品世代Relationship"/>
    <s v="PIR 主檔"/>
    <n v="348"/>
    <n v="1149"/>
    <n v="0"/>
    <s v=""/>
    <n v="0"/>
    <n v="0"/>
    <n v="951"/>
    <x v="86"/>
    <s v="PIR Master"/>
    <x v="102"/>
    <s v="IEC_STD_V10 &gt;&gt; Data Standard &gt;&gt; PLN &gt;&gt; PIR Master"/>
    <x v="0"/>
    <s v="PLN:"/>
    <x v="16"/>
    <x v="16"/>
    <x v="1062"/>
    <x v="185"/>
    <x v="185"/>
    <x v="202"/>
    <x v="26"/>
    <x v="0"/>
    <x v="0"/>
    <x v="1"/>
    <m/>
    <x v="0"/>
    <x v="2"/>
    <s v="PIR Master_Product Generation"/>
    <x v="1087"/>
    <x v="2"/>
    <x v="0"/>
    <x v="7"/>
    <x v="9"/>
    <x v="0"/>
    <x v="0"/>
    <s v="INT_PIR_MASTER"/>
    <s v="PRODUCT_GENERATION"/>
    <x v="133"/>
    <x v="150"/>
    <x v="0"/>
    <n v="0"/>
    <x v="0"/>
    <x v="0"/>
    <x v="0"/>
    <s v=""/>
    <s v=""/>
    <n v="1159"/>
    <s v="-1159"/>
    <x v="0"/>
    <x v="0"/>
    <x v="0"/>
    <x v="185"/>
    <x v="15"/>
    <s v="產品世代"/>
    <s v=""/>
    <s v=""/>
    <x v="0"/>
    <x v="438"/>
    <m/>
    <s v="8/24 透過PIR主檔 待確認PIR主檔 串出方式_x000a_9/13 從Material Group 對應出 Project 再串出其他欄位^()$"/>
    <n v="9"/>
    <x v="0"/>
    <x v="9"/>
    <x v="0"/>
    <x v="0"/>
    <x v="1"/>
    <x v="1"/>
    <b v="0"/>
    <x v="0"/>
    <x v="1"/>
    <n v="0"/>
    <x v="0"/>
    <b v="0"/>
    <b v="0"/>
    <b v="0"/>
    <b v="0"/>
    <b v="0"/>
    <b v="0"/>
    <b v="0"/>
    <b v="0"/>
    <b v="0"/>
    <b v="0"/>
    <b v="0"/>
    <x v="1"/>
    <x v="1"/>
    <n v="0"/>
    <x v="33"/>
    <x v="0"/>
  </r>
  <r>
    <m/>
    <s v="PLN"/>
    <x v="20"/>
    <x v="184"/>
    <x v="184"/>
    <x v="1"/>
    <x v="189"/>
    <s v="客戶提供標案的時候，客戶會提供Product_Family，透過申請WBS_Code，由PM 填寫(BU1 為必填欄位，BU2,5,6 為選填)"/>
    <x v="2"/>
    <m/>
    <m/>
    <s v="General"/>
    <x v="1"/>
    <s v="DL360, DL360P..."/>
    <x v="0"/>
    <s v="PLN"/>
    <x v="15"/>
    <x v="7"/>
    <x v="44"/>
    <x v="0"/>
    <s v="INT_PIR_MASTER"/>
    <s v="PRODUCT_FAMILY"/>
    <m/>
    <m/>
    <m/>
    <m/>
    <m/>
    <m/>
    <m/>
    <m/>
    <m/>
    <m/>
    <m/>
    <m/>
    <m/>
    <m/>
    <m/>
    <m/>
    <m/>
    <m/>
    <s v="資料清單"/>
    <x v="27"/>
    <x v="17"/>
    <x v="440"/>
    <x v="20"/>
    <s v="IEC_STD_V10 &gt;&gt; Data Standard &gt;&gt; PLN"/>
    <s v="Product Family"/>
    <x v="184"/>
    <x v="1"/>
    <x v="0"/>
    <x v="189"/>
    <x v="15"/>
    <s v="IEC_STD_V10 &gt;&gt; Common &gt;&gt; AutoMetaDataProduct Family"/>
    <x v="2"/>
    <x v="0"/>
    <s v="產品系列Relationship"/>
    <s v="PIR 主檔"/>
    <n v="347"/>
    <n v="1149"/>
    <n v="0"/>
    <s v=""/>
    <n v="0"/>
    <n v="0"/>
    <n v="950"/>
    <x v="85"/>
    <s v="PIR Master"/>
    <x v="102"/>
    <s v="IEC_STD_V10 &gt;&gt; Data Standard &gt;&gt; PLN &gt;&gt; PIR Master"/>
    <x v="0"/>
    <s v="PLN:"/>
    <x v="17"/>
    <x v="17"/>
    <x v="1063"/>
    <x v="184"/>
    <x v="184"/>
    <x v="201"/>
    <x v="25"/>
    <x v="0"/>
    <x v="0"/>
    <x v="1"/>
    <m/>
    <x v="0"/>
    <x v="2"/>
    <s v="PIR Master_Product Family"/>
    <x v="1088"/>
    <x v="2"/>
    <x v="0"/>
    <x v="7"/>
    <x v="9"/>
    <x v="0"/>
    <x v="0"/>
    <s v="INT_PIR_MASTER"/>
    <s v="PRODUCT_FAMILY"/>
    <x v="133"/>
    <x v="149"/>
    <x v="0"/>
    <n v="0"/>
    <x v="0"/>
    <x v="0"/>
    <x v="0"/>
    <s v=""/>
    <s v=""/>
    <n v="1160"/>
    <s v="-1160"/>
    <x v="0"/>
    <x v="0"/>
    <x v="0"/>
    <x v="184"/>
    <x v="15"/>
    <s v="產品系列"/>
    <s v=""/>
    <s v=""/>
    <x v="0"/>
    <x v="439"/>
    <m/>
    <s v="8/24 透過PIR主檔 待確認PIR主檔 串出方式_x000a_9/13 從Material Group 對應出 Project 再串出其他欄位^()$"/>
    <n v="9"/>
    <x v="0"/>
    <x v="9"/>
    <x v="0"/>
    <x v="0"/>
    <x v="1"/>
    <x v="1"/>
    <b v="0"/>
    <x v="0"/>
    <x v="1"/>
    <n v="0"/>
    <x v="0"/>
    <b v="0"/>
    <b v="0"/>
    <b v="0"/>
    <b v="0"/>
    <b v="0"/>
    <b v="0"/>
    <b v="0"/>
    <b v="0"/>
    <b v="0"/>
    <b v="0"/>
    <b v="0"/>
    <x v="1"/>
    <x v="1"/>
    <n v="0"/>
    <x v="0"/>
    <x v="0"/>
  </r>
  <r>
    <m/>
    <s v="PLN"/>
    <x v="20"/>
    <x v="187"/>
    <x v="187"/>
    <x v="1"/>
    <x v="192"/>
    <s v="客戶提供標案的時候，客戶會提供Customer_Project_Name，透過申請WBS_Code，由PM 填寫"/>
    <x v="2"/>
    <m/>
    <m/>
    <s v="General"/>
    <x v="1"/>
    <m/>
    <x v="0"/>
    <s v="PLN"/>
    <x v="15"/>
    <x v="7"/>
    <x v="0"/>
    <x v="0"/>
    <s v="INT_PIR_MASTER"/>
    <s v="CUSTOMER_PROJECT_NAME"/>
    <m/>
    <m/>
    <m/>
    <m/>
    <m/>
    <m/>
    <m/>
    <m/>
    <m/>
    <m/>
    <m/>
    <m/>
    <m/>
    <m/>
    <m/>
    <m/>
    <m/>
    <m/>
    <s v="資料清單"/>
    <x v="27"/>
    <x v="18"/>
    <x v="441"/>
    <x v="20"/>
    <s v="IEC_STD_V10 &gt;&gt; Data Standard &gt;&gt; PLN"/>
    <s v="Customer Project Name"/>
    <x v="187"/>
    <x v="1"/>
    <x v="0"/>
    <x v="192"/>
    <x v="15"/>
    <s v="IEC_STD_V10 &gt;&gt; Common &gt;&gt; AutoMetaDataCustomer Project Name"/>
    <x v="2"/>
    <x v="0"/>
    <s v="客戶專案名稱Relationship"/>
    <s v="PIR 主檔"/>
    <n v="350"/>
    <n v="1149"/>
    <n v="0"/>
    <s v=""/>
    <n v="0"/>
    <n v="0"/>
    <n v="949"/>
    <x v="88"/>
    <s v="PIR Master"/>
    <x v="102"/>
    <s v="IEC_STD_V10 &gt;&gt; Data Standard &gt;&gt; PLN &gt;&gt; PIR Master"/>
    <x v="0"/>
    <s v="PLN:"/>
    <x v="18"/>
    <x v="18"/>
    <x v="1064"/>
    <x v="187"/>
    <x v="187"/>
    <x v="204"/>
    <x v="0"/>
    <x v="0"/>
    <x v="0"/>
    <x v="1"/>
    <m/>
    <x v="0"/>
    <x v="2"/>
    <s v="PIR Master_Customer Project Name"/>
    <x v="1089"/>
    <x v="2"/>
    <x v="0"/>
    <x v="7"/>
    <x v="9"/>
    <x v="0"/>
    <x v="0"/>
    <s v="INT_PIR_MASTER"/>
    <s v="CUSTOMER_PROJECT_NAME"/>
    <x v="133"/>
    <x v="152"/>
    <x v="0"/>
    <n v="0"/>
    <x v="0"/>
    <x v="0"/>
    <x v="0"/>
    <s v=""/>
    <s v=""/>
    <n v="1161"/>
    <s v="-1161"/>
    <x v="0"/>
    <x v="0"/>
    <x v="0"/>
    <x v="187"/>
    <x v="15"/>
    <s v="專案名稱(外部)"/>
    <s v=""/>
    <s v=""/>
    <x v="0"/>
    <x v="440"/>
    <m/>
    <s v="^()$"/>
    <n v="9"/>
    <x v="0"/>
    <x v="9"/>
    <x v="0"/>
    <x v="0"/>
    <x v="1"/>
    <x v="1"/>
    <b v="0"/>
    <x v="0"/>
    <x v="1"/>
    <n v="0"/>
    <x v="0"/>
    <b v="0"/>
    <b v="0"/>
    <b v="0"/>
    <b v="0"/>
    <b v="0"/>
    <b v="0"/>
    <b v="0"/>
    <b v="0"/>
    <b v="0"/>
    <b v="0"/>
    <b v="0"/>
    <x v="1"/>
    <x v="1"/>
    <n v="0"/>
    <x v="28"/>
    <x v="0"/>
  </r>
  <r>
    <m/>
    <s v="PLN"/>
    <x v="20"/>
    <x v="186"/>
    <x v="186"/>
    <x v="242"/>
    <x v="191"/>
    <s v="共10碼，第1~2碼為BU、第3碼為&quot;-&quot;，第4~5碼為Customer Code、第6~7碼為Life Cycle縮寫、第8碼為&quot;-&quot;、第9碼為Dest. Location 縮寫。"/>
    <x v="2"/>
    <m/>
    <m/>
    <s v="General"/>
    <x v="9"/>
    <s v="B1-HPMP-AP、B1-HPNP-CC..."/>
    <x v="0"/>
    <s v="PLN"/>
    <x v="15"/>
    <x v="7"/>
    <x v="46"/>
    <x v="0"/>
    <s v="INT_PIR_MASTER"/>
    <s v="PLATFORM_SOLUTION_NAME"/>
    <m/>
    <m/>
    <m/>
    <m/>
    <m/>
    <m/>
    <m/>
    <m/>
    <m/>
    <m/>
    <m/>
    <m/>
    <m/>
    <m/>
    <m/>
    <m/>
    <m/>
    <m/>
    <s v="資料清單"/>
    <x v="27"/>
    <x v="19"/>
    <x v="427"/>
    <x v="20"/>
    <s v="IEC_STD_V10 &gt;&gt; Data Standard &gt;&gt; PLN"/>
    <s v="Platform Solution Name"/>
    <x v="186"/>
    <x v="242"/>
    <x v="0"/>
    <x v="191"/>
    <x v="15"/>
    <s v="IEC_STD_V10 &gt;&gt; Common &gt;&gt; AutoMetaDataPlatform Solution Name"/>
    <x v="2"/>
    <x v="0"/>
    <s v="Platform SolutionRelationship"/>
    <s v="PIR 主檔"/>
    <n v="349"/>
    <n v="1149"/>
    <n v="0"/>
    <s v=""/>
    <n v="0"/>
    <n v="0"/>
    <n v="1148"/>
    <x v="87"/>
    <s v="PIR Master"/>
    <x v="102"/>
    <s v="IEC_STD_V10 &gt;&gt; Data Standard &gt;&gt; PLN &gt;&gt; PIR Master"/>
    <x v="0"/>
    <s v="PLN:"/>
    <x v="19"/>
    <x v="19"/>
    <x v="1065"/>
    <x v="186"/>
    <x v="186"/>
    <x v="203"/>
    <x v="27"/>
    <x v="0"/>
    <x v="0"/>
    <x v="8"/>
    <m/>
    <x v="0"/>
    <x v="2"/>
    <s v="PIR Master_Platform Solution Name"/>
    <x v="1090"/>
    <x v="2"/>
    <x v="0"/>
    <x v="7"/>
    <x v="9"/>
    <x v="0"/>
    <x v="0"/>
    <s v="INT_PIR_MASTER"/>
    <s v="PLATFORM_SOLUTION_NAME"/>
    <x v="133"/>
    <x v="151"/>
    <x v="0"/>
    <n v="0"/>
    <x v="0"/>
    <x v="0"/>
    <x v="0"/>
    <s v=""/>
    <s v=""/>
    <n v="1162"/>
    <s v="-1162"/>
    <x v="0"/>
    <x v="0"/>
    <x v="0"/>
    <x v="186"/>
    <x v="15"/>
    <s v="需求分類，包括BU、客戶代碼等資訊。"/>
    <s v=""/>
    <s v=""/>
    <x v="0"/>
    <x v="426"/>
    <m/>
    <s v="8/24 Miles: HP 資料已調整完成生效，非HP 部分調整中。(歷史資料先保存)_x000a_1. 待確認資料生效日期 with Peggy &amp; Miles_x000a_2. 待確認歷史資料是否調整 with Daphne_x000a_3. 待確認報表是否放這個資料項 with Daphne^()$"/>
    <n v="9"/>
    <x v="0"/>
    <x v="9"/>
    <x v="0"/>
    <x v="0"/>
    <x v="1"/>
    <x v="1"/>
    <b v="1"/>
    <x v="0"/>
    <x v="1"/>
    <n v="0"/>
    <x v="0"/>
    <b v="0"/>
    <b v="0"/>
    <b v="0"/>
    <b v="0"/>
    <b v="0"/>
    <b v="0"/>
    <b v="0"/>
    <b v="0"/>
    <b v="0"/>
    <b v="0"/>
    <b v="0"/>
    <x v="1"/>
    <x v="1"/>
    <n v="0"/>
    <x v="17"/>
    <x v="0"/>
  </r>
  <r>
    <m/>
    <s v="PLN"/>
    <x v="20"/>
    <x v="474"/>
    <x v="475"/>
    <x v="1"/>
    <x v="473"/>
    <s v="預測數量"/>
    <x v="1"/>
    <m/>
    <m/>
    <s v="General"/>
    <x v="4"/>
    <m/>
    <x v="0"/>
    <s v="PLN"/>
    <x v="15"/>
    <x v="7"/>
    <x v="0"/>
    <x v="0"/>
    <s v="INT_PIR_MASTER"/>
    <s v="FORECAST_QUANTITY"/>
    <m/>
    <m/>
    <m/>
    <m/>
    <m/>
    <m/>
    <m/>
    <m/>
    <m/>
    <m/>
    <m/>
    <m/>
    <m/>
    <m/>
    <m/>
    <m/>
    <m/>
    <m/>
    <s v="資料清單"/>
    <x v="27"/>
    <x v="20"/>
    <x v="442"/>
    <x v="20"/>
    <s v="IEC_STD_V10 &gt;&gt; Data Standard &gt;&gt; PLN"/>
    <s v="Forecast Quantity"/>
    <x v="475"/>
    <x v="1"/>
    <x v="0"/>
    <x v="473"/>
    <x v="15"/>
    <s v="IEC_STD_V10 &gt;&gt; Common &gt;&gt; AutoMetaDataForecast Quantity"/>
    <x v="1"/>
    <x v="0"/>
    <s v="預測數量Property"/>
    <s v="PIR 主檔"/>
    <n v="1165"/>
    <n v="1149"/>
    <n v="0"/>
    <s v="Forecast Quantity"/>
    <n v="1"/>
    <n v="0"/>
    <n v="0"/>
    <x v="0"/>
    <s v="PIR Master"/>
    <x v="102"/>
    <s v="IEC_STD_V10 &gt;&gt; Data Standard &gt;&gt; PLN &gt;&gt; PIR Master"/>
    <x v="0"/>
    <s v="PLN:"/>
    <x v="20"/>
    <x v="20"/>
    <x v="1066"/>
    <x v="474"/>
    <x v="475"/>
    <x v="490"/>
    <x v="0"/>
    <x v="0"/>
    <x v="0"/>
    <x v="4"/>
    <m/>
    <x v="0"/>
    <x v="1"/>
    <s v="PIR Master_Forecast Quantity"/>
    <x v="1091"/>
    <x v="1"/>
    <x v="0"/>
    <x v="7"/>
    <x v="9"/>
    <x v="0"/>
    <x v="0"/>
    <s v="INT_PIR_MASTER"/>
    <s v="FORECAST_QUANTITY"/>
    <x v="133"/>
    <x v="385"/>
    <x v="0"/>
    <n v="0"/>
    <x v="0"/>
    <x v="0"/>
    <x v="0"/>
    <s v=""/>
    <s v=""/>
    <n v="1163"/>
    <s v="-1163"/>
    <x v="0"/>
    <x v="0"/>
    <x v="0"/>
    <x v="475"/>
    <x v="15"/>
    <s v="預測數量"/>
    <s v=""/>
    <s v=""/>
    <x v="0"/>
    <x v="441"/>
    <m/>
    <s v="^()$"/>
    <n v="9"/>
    <x v="0"/>
    <x v="9"/>
    <x v="0"/>
    <x v="0"/>
    <x v="0"/>
    <x v="1"/>
    <b v="0"/>
    <x v="0"/>
    <x v="1"/>
    <n v="0"/>
    <x v="0"/>
    <b v="0"/>
    <b v="0"/>
    <b v="0"/>
    <b v="0"/>
    <b v="0"/>
    <b v="0"/>
    <b v="0"/>
    <b v="0"/>
    <b v="0"/>
    <b v="0"/>
    <b v="0"/>
    <x v="1"/>
    <x v="1"/>
    <n v="0"/>
    <x v="3"/>
    <x v="0"/>
  </r>
  <r>
    <m/>
    <s v="PLN"/>
    <x v="20"/>
    <x v="475"/>
    <x v="476"/>
    <x v="245"/>
    <x v="474"/>
    <s v="台幣預測金額_x000a_BU1/HPE PIR 料號會有 ZMD PN_x000a_ZMD PN: 料號起始於 2_x000a_此時需展 BOM 碰到外購件即抓取該材料之 moving average price 並與以加總始為ZMD之合理金額"/>
    <x v="1"/>
    <m/>
    <m/>
    <s v="General"/>
    <x v="6"/>
    <m/>
    <x v="0"/>
    <s v="PLN"/>
    <x v="15"/>
    <x v="7"/>
    <x v="47"/>
    <x v="0"/>
    <s v="INT_PIR_MASTER"/>
    <s v="TWD_FORECAST_AMOUNT"/>
    <m/>
    <m/>
    <m/>
    <m/>
    <m/>
    <m/>
    <m/>
    <m/>
    <m/>
    <m/>
    <m/>
    <m/>
    <m/>
    <m/>
    <m/>
    <m/>
    <m/>
    <m/>
    <s v="資料清單"/>
    <x v="27"/>
    <x v="21"/>
    <x v="443"/>
    <x v="20"/>
    <s v="IEC_STD_V10 &gt;&gt; Data Standard &gt;&gt; PLN"/>
    <s v="TWD Forecast Amount"/>
    <x v="476"/>
    <x v="245"/>
    <x v="0"/>
    <x v="474"/>
    <x v="15"/>
    <s v="IEC_STD_V10 &gt;&gt; Common &gt;&gt; AutoMetaDataTWD Forecast Amount"/>
    <x v="1"/>
    <x v="0"/>
    <s v="台幣預測金額Property"/>
    <s v="PIR 主檔"/>
    <n v="1166"/>
    <n v="1149"/>
    <n v="0"/>
    <s v="TWD Forecast Amount"/>
    <n v="1"/>
    <n v="0"/>
    <n v="0"/>
    <x v="0"/>
    <s v="PIR Master"/>
    <x v="102"/>
    <s v="IEC_STD_V10 &gt;&gt; Data Standard &gt;&gt; PLN &gt;&gt; PIR Master"/>
    <x v="0"/>
    <s v="PLN:"/>
    <x v="21"/>
    <x v="21"/>
    <x v="1067"/>
    <x v="475"/>
    <x v="476"/>
    <x v="491"/>
    <x v="0"/>
    <x v="0"/>
    <x v="0"/>
    <x v="6"/>
    <m/>
    <x v="0"/>
    <x v="1"/>
    <s v="PIR Master_TWD Forecast Amount"/>
    <x v="1092"/>
    <x v="1"/>
    <x v="0"/>
    <x v="7"/>
    <x v="9"/>
    <x v="0"/>
    <x v="0"/>
    <s v="INT_PIR_MASTER"/>
    <s v="TWD_FORECAST_AMOUNT"/>
    <x v="133"/>
    <x v="386"/>
    <x v="0"/>
    <n v="0"/>
    <x v="0"/>
    <x v="0"/>
    <x v="0"/>
    <s v=""/>
    <s v=""/>
    <n v="1164"/>
    <s v="-1164"/>
    <x v="0"/>
    <x v="0"/>
    <x v="0"/>
    <x v="476"/>
    <x v="15"/>
    <s v="台幣預測金額"/>
    <s v=""/>
    <s v=""/>
    <x v="0"/>
    <x v="442"/>
    <m/>
    <s v="待確認預測金額計算方式_x000a_with Peggy &amp; Miles_x000a_9/13 _x000a_PIR 主檔有預測數量在轉換成價格時需以材料項的Moving Average Price為依據並以台幣為主要幣值, 必要時需換算成美金_x000a_2021/11/5 變更_x000a_依指示需採用 物料主檔裡的 Standard Price_x000a_2021/11/8_x000a_BU1-HPE 2xxx 開始的料號需採用 Quote價格^()$"/>
    <n v="9"/>
    <x v="0"/>
    <x v="9"/>
    <x v="0"/>
    <x v="0"/>
    <x v="0"/>
    <x v="1"/>
    <b v="1"/>
    <x v="0"/>
    <x v="1"/>
    <n v="0"/>
    <x v="0"/>
    <b v="0"/>
    <b v="0"/>
    <b v="0"/>
    <b v="0"/>
    <b v="0"/>
    <b v="0"/>
    <b v="0"/>
    <b v="0"/>
    <b v="0"/>
    <b v="0"/>
    <b v="0"/>
    <x v="1"/>
    <x v="1"/>
    <n v="0"/>
    <x v="5"/>
    <x v="0"/>
  </r>
  <r>
    <m/>
    <s v="PLN"/>
    <x v="20"/>
    <x v="476"/>
    <x v="477"/>
    <x v="246"/>
    <x v="475"/>
    <s v="美金預測金額_x000a_BU1/HPE PIR 料號會有 ZMD PN_x000a_ZMD PN: 料號起始於 2_x000a_此時需展 BOM 碰到外購件即抓取該材料之 moving average price 並與以加總始為ZMD之合理金額"/>
    <x v="1"/>
    <m/>
    <m/>
    <s v="General"/>
    <x v="6"/>
    <m/>
    <x v="0"/>
    <s v="PLN"/>
    <x v="15"/>
    <x v="7"/>
    <x v="47"/>
    <x v="0"/>
    <s v="INT_PIR_MASTER"/>
    <s v="USD_FORECAST_AMOUNT"/>
    <m/>
    <m/>
    <m/>
    <m/>
    <m/>
    <m/>
    <m/>
    <m/>
    <m/>
    <m/>
    <m/>
    <m/>
    <m/>
    <m/>
    <m/>
    <m/>
    <m/>
    <m/>
    <s v="資料清單"/>
    <x v="27"/>
    <x v="22"/>
    <x v="444"/>
    <x v="20"/>
    <s v="IEC_STD_V10 &gt;&gt; Data Standard &gt;&gt; PLN"/>
    <s v="USD Forecast Amount"/>
    <x v="477"/>
    <x v="246"/>
    <x v="0"/>
    <x v="475"/>
    <x v="15"/>
    <s v="IEC_STD_V10 &gt;&gt; Common &gt;&gt; AutoMetaDataUSD Forecast Amount"/>
    <x v="1"/>
    <x v="0"/>
    <s v="美金預測金額Property"/>
    <s v="PIR 主檔"/>
    <n v="1167"/>
    <n v="1149"/>
    <n v="0"/>
    <s v="USD Forecast Amount"/>
    <n v="1"/>
    <n v="0"/>
    <n v="0"/>
    <x v="0"/>
    <s v="PIR Master"/>
    <x v="102"/>
    <s v="IEC_STD_V10 &gt;&gt; Data Standard &gt;&gt; PLN &gt;&gt; PIR Master"/>
    <x v="0"/>
    <s v="PLN:"/>
    <x v="22"/>
    <x v="22"/>
    <x v="1068"/>
    <x v="476"/>
    <x v="477"/>
    <x v="492"/>
    <x v="0"/>
    <x v="0"/>
    <x v="0"/>
    <x v="6"/>
    <m/>
    <x v="0"/>
    <x v="1"/>
    <s v="PIR Master_USD Forecast Amount"/>
    <x v="1093"/>
    <x v="1"/>
    <x v="0"/>
    <x v="7"/>
    <x v="9"/>
    <x v="0"/>
    <x v="0"/>
    <s v="INT_PIR_MASTER"/>
    <s v="USD_FORECAST_AMOUNT"/>
    <x v="133"/>
    <x v="387"/>
    <x v="0"/>
    <n v="0"/>
    <x v="0"/>
    <x v="0"/>
    <x v="0"/>
    <s v=""/>
    <s v=""/>
    <n v="1165"/>
    <s v="-1165"/>
    <x v="0"/>
    <x v="0"/>
    <x v="0"/>
    <x v="477"/>
    <x v="15"/>
    <s v="美金預測金額"/>
    <s v=""/>
    <s v=""/>
    <x v="0"/>
    <x v="443"/>
    <m/>
    <s v="待確認預測金額計算方式_x000a_with Peggy &amp; Miles_x000a_9/13 _x000a_PIR 主檔有預測數量在轉換成價格時需以材料項的Moving Average Price為依據並以台幣為主要幣值, 必要時需換算成美金_x000a_2021/11/5 變更_x000a_依指示需採用 物料主檔裡的 Standard Price_x000a_2021/11/8_x000a_BU1-HPE 2xxx 開始的料號需採用 Quote價格^()$"/>
    <n v="9"/>
    <x v="0"/>
    <x v="9"/>
    <x v="0"/>
    <x v="0"/>
    <x v="0"/>
    <x v="1"/>
    <b v="0"/>
    <x v="0"/>
    <x v="1"/>
    <n v="0"/>
    <x v="0"/>
    <b v="0"/>
    <b v="0"/>
    <b v="0"/>
    <b v="0"/>
    <b v="0"/>
    <b v="0"/>
    <b v="0"/>
    <b v="0"/>
    <b v="0"/>
    <b v="0"/>
    <b v="0"/>
    <x v="1"/>
    <x v="1"/>
    <n v="0"/>
    <x v="5"/>
    <x v="0"/>
  </r>
  <r>
    <m/>
    <s v="PLN"/>
    <x v="20"/>
    <x v="477"/>
    <x v="478"/>
    <x v="1"/>
    <x v="476"/>
    <s v="實際出貨數量"/>
    <x v="1"/>
    <m/>
    <m/>
    <s v="General"/>
    <x v="4"/>
    <m/>
    <x v="0"/>
    <s v="PLN"/>
    <x v="15"/>
    <x v="7"/>
    <x v="48"/>
    <x v="0"/>
    <s v="INT_PIR_MASTER"/>
    <s v="ACTUAL_QUANTITY"/>
    <m/>
    <m/>
    <m/>
    <m/>
    <m/>
    <m/>
    <m/>
    <m/>
    <m/>
    <m/>
    <m/>
    <m/>
    <m/>
    <m/>
    <m/>
    <m/>
    <m/>
    <m/>
    <s v="資料清單"/>
    <x v="27"/>
    <x v="23"/>
    <x v="445"/>
    <x v="20"/>
    <s v="IEC_STD_V10 &gt;&gt; Data Standard &gt;&gt; PLN"/>
    <s v="Actual Quantity"/>
    <x v="478"/>
    <x v="1"/>
    <x v="0"/>
    <x v="476"/>
    <x v="15"/>
    <s v="IEC_STD_V10 &gt;&gt; Common &gt;&gt; AutoMetaDataActual Quantity"/>
    <x v="1"/>
    <x v="0"/>
    <s v="實際出貨數量Property"/>
    <s v="PIR 主檔"/>
    <n v="1168"/>
    <n v="1149"/>
    <n v="0"/>
    <s v="Actual Quantity"/>
    <n v="1"/>
    <n v="0"/>
    <n v="0"/>
    <x v="0"/>
    <s v="PIR Master"/>
    <x v="102"/>
    <s v="IEC_STD_V10 &gt;&gt; Data Standard &gt;&gt; PLN &gt;&gt; PIR Master"/>
    <x v="0"/>
    <s v="PLN:"/>
    <x v="23"/>
    <x v="23"/>
    <x v="1069"/>
    <x v="477"/>
    <x v="478"/>
    <x v="493"/>
    <x v="0"/>
    <x v="0"/>
    <x v="0"/>
    <x v="4"/>
    <m/>
    <x v="0"/>
    <x v="1"/>
    <s v="PIR Master_Actual Quantity"/>
    <x v="1094"/>
    <x v="1"/>
    <x v="0"/>
    <x v="7"/>
    <x v="9"/>
    <x v="0"/>
    <x v="0"/>
    <s v="INT_PIR_MASTER"/>
    <s v="ACTUAL_QUANTITY"/>
    <x v="133"/>
    <x v="388"/>
    <x v="0"/>
    <n v="0"/>
    <x v="0"/>
    <x v="0"/>
    <x v="0"/>
    <s v=""/>
    <s v=""/>
    <n v="1166"/>
    <s v="-1166"/>
    <x v="0"/>
    <x v="0"/>
    <x v="0"/>
    <x v="478"/>
    <x v="15"/>
    <s v="實際出貨數量"/>
    <s v=""/>
    <s v=""/>
    <x v="0"/>
    <x v="444"/>
    <m/>
    <s v="待確認資料來源_x000a_with Peggy &amp; Miles^()$"/>
    <n v="9"/>
    <x v="0"/>
    <x v="9"/>
    <x v="0"/>
    <x v="0"/>
    <x v="0"/>
    <x v="1"/>
    <b v="1"/>
    <x v="0"/>
    <x v="1"/>
    <n v="0"/>
    <x v="0"/>
    <b v="0"/>
    <b v="0"/>
    <b v="0"/>
    <b v="0"/>
    <b v="0"/>
    <b v="0"/>
    <b v="0"/>
    <b v="0"/>
    <b v="0"/>
    <b v="0"/>
    <b v="0"/>
    <x v="1"/>
    <x v="1"/>
    <n v="0"/>
    <x v="18"/>
    <x v="0"/>
  </r>
  <r>
    <m/>
    <s v="PLN"/>
    <x v="20"/>
    <x v="478"/>
    <x v="479"/>
    <x v="247"/>
    <x v="477"/>
    <s v="台幣實際出貨金額"/>
    <x v="1"/>
    <m/>
    <m/>
    <s v="General"/>
    <x v="6"/>
    <m/>
    <x v="0"/>
    <s v="PLN"/>
    <x v="15"/>
    <x v="7"/>
    <x v="49"/>
    <x v="0"/>
    <s v="INT_PIR_MASTER"/>
    <s v="TWD_ACTUAL_AMOUNT"/>
    <m/>
    <m/>
    <m/>
    <m/>
    <m/>
    <m/>
    <m/>
    <m/>
    <m/>
    <m/>
    <m/>
    <m/>
    <m/>
    <m/>
    <m/>
    <m/>
    <m/>
    <m/>
    <s v="資料清單"/>
    <x v="27"/>
    <x v="24"/>
    <x v="446"/>
    <x v="20"/>
    <s v="IEC_STD_V10 &gt;&gt; Data Standard &gt;&gt; PLN"/>
    <s v="TWD Actual Amount"/>
    <x v="479"/>
    <x v="247"/>
    <x v="0"/>
    <x v="477"/>
    <x v="15"/>
    <s v="IEC_STD_V10 &gt;&gt; Common &gt;&gt; AutoMetaDataTWD Actual Amount"/>
    <x v="1"/>
    <x v="0"/>
    <s v="台幣實際出貨金額Property"/>
    <s v="PIR 主檔"/>
    <n v="1169"/>
    <n v="1149"/>
    <n v="0"/>
    <s v="TWD Actual Amount"/>
    <n v="1"/>
    <n v="0"/>
    <n v="0"/>
    <x v="0"/>
    <s v="PIR Master"/>
    <x v="102"/>
    <s v="IEC_STD_V10 &gt;&gt; Data Standard &gt;&gt; PLN &gt;&gt; PIR Master"/>
    <x v="0"/>
    <s v="PLN:"/>
    <x v="24"/>
    <x v="24"/>
    <x v="1070"/>
    <x v="478"/>
    <x v="479"/>
    <x v="494"/>
    <x v="0"/>
    <x v="0"/>
    <x v="0"/>
    <x v="6"/>
    <m/>
    <x v="0"/>
    <x v="1"/>
    <s v="PIR Master_TWD Actual Amount"/>
    <x v="1095"/>
    <x v="1"/>
    <x v="0"/>
    <x v="7"/>
    <x v="9"/>
    <x v="0"/>
    <x v="0"/>
    <s v="INT_PIR_MASTER"/>
    <s v="TWD_ACTUAL_AMOUNT"/>
    <x v="133"/>
    <x v="389"/>
    <x v="0"/>
    <n v="0"/>
    <x v="0"/>
    <x v="0"/>
    <x v="0"/>
    <s v=""/>
    <s v=""/>
    <n v="1167"/>
    <s v="-1167"/>
    <x v="0"/>
    <x v="0"/>
    <x v="0"/>
    <x v="479"/>
    <x v="15"/>
    <s v="台幣實際出貨金額"/>
    <s v=""/>
    <s v=""/>
    <x v="0"/>
    <x v="445"/>
    <m/>
    <s v="待確認資料來源_x000a_with Peggy &amp; Miles_x000a_9/13 實際出貨數量、實際出貨金額、與Moving Average Price _x000a__x000a_2021/11/5 變更_x000a_依指示需採用 物料主檔裡的 Standard Price_x000a_2021/11/8_x000a_BU1-HPE 2xxx 開始的料號需採用 Quote價格_x000a_可直接與IT 詢問_x000a__x000a_L6 的分子_x000a_實際出貨的計算方式較特殊，之後再與IT 討論^()$"/>
    <n v="9"/>
    <x v="0"/>
    <x v="9"/>
    <x v="0"/>
    <x v="0"/>
    <x v="0"/>
    <x v="1"/>
    <b v="1"/>
    <x v="0"/>
    <x v="1"/>
    <n v="0"/>
    <x v="0"/>
    <b v="0"/>
    <b v="0"/>
    <b v="0"/>
    <b v="0"/>
    <b v="0"/>
    <b v="0"/>
    <b v="0"/>
    <b v="0"/>
    <b v="0"/>
    <b v="0"/>
    <b v="0"/>
    <x v="1"/>
    <x v="1"/>
    <n v="0"/>
    <x v="3"/>
    <x v="0"/>
  </r>
  <r>
    <m/>
    <s v="PLN"/>
    <x v="20"/>
    <x v="479"/>
    <x v="480"/>
    <x v="248"/>
    <x v="478"/>
    <s v="美金實際出貨金額"/>
    <x v="1"/>
    <m/>
    <m/>
    <s v="General"/>
    <x v="6"/>
    <m/>
    <x v="0"/>
    <s v="PLN"/>
    <x v="15"/>
    <x v="7"/>
    <x v="50"/>
    <x v="0"/>
    <s v="INT_PIR_MASTER"/>
    <s v="USD_ACTUAL_AMOUNT"/>
    <m/>
    <m/>
    <m/>
    <m/>
    <m/>
    <m/>
    <m/>
    <m/>
    <m/>
    <m/>
    <m/>
    <m/>
    <m/>
    <m/>
    <m/>
    <m/>
    <m/>
    <m/>
    <s v="資料清單"/>
    <x v="27"/>
    <x v="25"/>
    <x v="447"/>
    <x v="20"/>
    <s v="IEC_STD_V10 &gt;&gt; Data Standard &gt;&gt; PLN"/>
    <s v="USD Actual Amount"/>
    <x v="480"/>
    <x v="248"/>
    <x v="0"/>
    <x v="478"/>
    <x v="15"/>
    <s v="IEC_STD_V10 &gt;&gt; Common &gt;&gt; AutoMetaDataUSD Actual Amount"/>
    <x v="1"/>
    <x v="0"/>
    <s v="美金實際出貨金額Property"/>
    <s v="PIR 主檔"/>
    <n v="1170"/>
    <n v="1149"/>
    <n v="0"/>
    <s v="USD Actual Amount"/>
    <n v="1"/>
    <n v="0"/>
    <n v="0"/>
    <x v="0"/>
    <s v="PIR Master"/>
    <x v="102"/>
    <s v="IEC_STD_V10 &gt;&gt; Data Standard &gt;&gt; PLN &gt;&gt; PIR Master"/>
    <x v="0"/>
    <s v="PLN:"/>
    <x v="25"/>
    <x v="25"/>
    <x v="1071"/>
    <x v="479"/>
    <x v="480"/>
    <x v="495"/>
    <x v="0"/>
    <x v="0"/>
    <x v="0"/>
    <x v="6"/>
    <m/>
    <x v="0"/>
    <x v="1"/>
    <s v="PIR Master_USD Actual Amount"/>
    <x v="1096"/>
    <x v="1"/>
    <x v="0"/>
    <x v="7"/>
    <x v="9"/>
    <x v="0"/>
    <x v="0"/>
    <s v="INT_PIR_MASTER"/>
    <s v="USD_ACTUAL_AMOUNT"/>
    <x v="133"/>
    <x v="390"/>
    <x v="0"/>
    <n v="0"/>
    <x v="0"/>
    <x v="0"/>
    <x v="0"/>
    <s v=""/>
    <s v=""/>
    <n v="1168"/>
    <s v="-1168"/>
    <x v="0"/>
    <x v="0"/>
    <x v="0"/>
    <x v="480"/>
    <x v="15"/>
    <s v="美金實際出貨金額"/>
    <s v=""/>
    <s v=""/>
    <x v="0"/>
    <x v="446"/>
    <m/>
    <s v="待確認資料來源_x000a_with Peggy &amp; Miles_x000a_9/13 實際出貨數量、實際出貨金額、與Moving Average Price_x000a__x000a_2021/11/5 變更_x000a_依指示需採用 物料主檔裡的 Standard Price _x000a_2021/11/8_x000a_BU1-HPE 2xxx 開始的料號需採用 Quote價格_x000a_可直接與IT 詢問_x000a__x000a_L6 的分子_x000a_實際出貨的計算方式較特殊，之後再與IT 討論^()$"/>
    <n v="9"/>
    <x v="0"/>
    <x v="9"/>
    <x v="0"/>
    <x v="0"/>
    <x v="0"/>
    <x v="1"/>
    <b v="1"/>
    <x v="0"/>
    <x v="1"/>
    <n v="0"/>
    <x v="0"/>
    <b v="0"/>
    <b v="0"/>
    <b v="0"/>
    <b v="0"/>
    <b v="0"/>
    <b v="0"/>
    <b v="0"/>
    <b v="0"/>
    <b v="0"/>
    <b v="0"/>
    <b v="0"/>
    <x v="1"/>
    <x v="1"/>
    <n v="0"/>
    <x v="3"/>
    <x v="0"/>
  </r>
  <r>
    <m/>
    <s v="PLN"/>
    <x v="20"/>
    <x v="480"/>
    <x v="481"/>
    <x v="1"/>
    <x v="479"/>
    <s v="實際出貨數量/預測數量_x000a_若預測數量為 Null or 0，達成率就是100%"/>
    <x v="1"/>
    <m/>
    <s v="PIR Master_Actual Quantity;PIR Master_Forecast Quantity"/>
    <s v="General"/>
    <x v="5"/>
    <m/>
    <x v="0"/>
    <s v="PLN"/>
    <x v="15"/>
    <x v="7"/>
    <x v="0"/>
    <x v="0"/>
    <s v="INT_PIR_MASTER"/>
    <s v="FORECAST_ATTAINMENT_RATE"/>
    <m/>
    <m/>
    <m/>
    <m/>
    <m/>
    <m/>
    <m/>
    <m/>
    <m/>
    <m/>
    <m/>
    <m/>
    <m/>
    <m/>
    <m/>
    <m/>
    <m/>
    <m/>
    <s v="資料清單"/>
    <x v="27"/>
    <x v="26"/>
    <x v="448"/>
    <x v="20"/>
    <s v="IEC_STD_V10 &gt;&gt; Data Standard &gt;&gt; PLN"/>
    <s v="Forecast Attainment Rate"/>
    <x v="481"/>
    <x v="1"/>
    <x v="0"/>
    <x v="479"/>
    <x v="15"/>
    <s v="IEC_STD_V10 &gt;&gt; Common &gt;&gt; AutoMetaDataForecast Attainment Rate"/>
    <x v="1"/>
    <x v="0"/>
    <s v="Forecast 達成率Property"/>
    <s v="PIR 主檔"/>
    <n v="1171"/>
    <n v="1149"/>
    <e v="#N/A"/>
    <s v="Forecast Attainment Rate"/>
    <n v="1"/>
    <n v="0"/>
    <n v="0"/>
    <x v="0"/>
    <s v="PIR Master"/>
    <x v="102"/>
    <s v="IEC_STD_V10 &gt;&gt; Data Standard &gt;&gt; PLN &gt;&gt; PIR Master"/>
    <x v="70"/>
    <s v="PLN:"/>
    <x v="26"/>
    <x v="26"/>
    <x v="1072"/>
    <x v="480"/>
    <x v="481"/>
    <x v="496"/>
    <x v="0"/>
    <x v="0"/>
    <x v="0"/>
    <x v="5"/>
    <m/>
    <x v="0"/>
    <x v="1"/>
    <s v="PIR Master_Forecast Attainment Rate"/>
    <x v="1097"/>
    <x v="1"/>
    <x v="0"/>
    <x v="7"/>
    <x v="9"/>
    <x v="0"/>
    <x v="0"/>
    <s v="INT_PIR_MASTER"/>
    <s v="FORECAST_ATTAINMENT_RATE"/>
    <x v="133"/>
    <x v="391"/>
    <x v="0"/>
    <n v="0"/>
    <x v="0"/>
    <x v="0"/>
    <x v="0"/>
    <s v=""/>
    <s v=""/>
    <n v="1169"/>
    <s v="-1169"/>
    <x v="0"/>
    <x v="0"/>
    <x v="0"/>
    <x v="481"/>
    <x v="15"/>
    <s v="Forecast 達成率"/>
    <s v=""/>
    <s v=""/>
    <x v="0"/>
    <x v="447"/>
    <m/>
    <s v="^()$"/>
    <n v="9"/>
    <x v="0"/>
    <x v="9"/>
    <x v="0"/>
    <x v="0"/>
    <x v="0"/>
    <x v="1"/>
    <b v="0"/>
    <x v="0"/>
    <x v="1"/>
    <n v="0"/>
    <x v="0"/>
    <b v="0"/>
    <b v="0"/>
    <b v="0"/>
    <b v="0"/>
    <b v="0"/>
    <b v="0"/>
    <b v="0"/>
    <b v="0"/>
    <b v="0"/>
    <b v="0"/>
    <b v="0"/>
    <x v="1"/>
    <x v="1"/>
    <n v="0"/>
    <x v="9"/>
    <x v="0"/>
  </r>
  <r>
    <m/>
    <s v="PLN"/>
    <x v="20"/>
    <x v="481"/>
    <x v="482"/>
    <x v="1"/>
    <x v="480"/>
    <s v="每日庫存主檔"/>
    <x v="0"/>
    <m/>
    <m/>
    <s v="General"/>
    <x v="7"/>
    <m/>
    <x v="23"/>
    <s v="PLN"/>
    <x v="16"/>
    <x v="8"/>
    <x v="0"/>
    <x v="0"/>
    <s v="INT_DAILY_INVENTORY_MANAGEMENT_MASTER"/>
    <m/>
    <m/>
    <m/>
    <m/>
    <m/>
    <m/>
    <m/>
    <m/>
    <m/>
    <m/>
    <m/>
    <m/>
    <m/>
    <m/>
    <m/>
    <m/>
    <m/>
    <m/>
    <m/>
    <s v="資料清單"/>
    <x v="28"/>
    <x v="0"/>
    <x v="449"/>
    <x v="20"/>
    <s v="IEC_STD_V10 &gt;&gt; Data Standard &gt;&gt; PLN"/>
    <s v="Daily Inventory Management Master"/>
    <x v="482"/>
    <x v="1"/>
    <x v="0"/>
    <x v="480"/>
    <x v="16"/>
    <s v="IEC_STD_V10 &gt;&gt; Common &gt;&gt; AutoMetaDataDaily Inventory Management Master"/>
    <x v="0"/>
    <x v="0"/>
    <s v="每日庫存主檔Concept"/>
    <s v="每日庫存主檔"/>
    <n v="1172"/>
    <n v="0"/>
    <n v="0"/>
    <s v=""/>
    <n v="0"/>
    <n v="0"/>
    <n v="0"/>
    <x v="0"/>
    <s v=""/>
    <x v="0"/>
    <s v=""/>
    <x v="0"/>
    <s v="E.3.14.0:"/>
    <x v="8"/>
    <x v="8"/>
    <x v="1073"/>
    <x v="481"/>
    <x v="482"/>
    <x v="497"/>
    <x v="0"/>
    <x v="0"/>
    <x v="0"/>
    <x v="7"/>
    <m/>
    <x v="0"/>
    <x v="0"/>
    <s v="Daily Inventory Management Master"/>
    <x v="1098"/>
    <x v="0"/>
    <x v="0"/>
    <x v="8"/>
    <x v="9"/>
    <x v="0"/>
    <x v="0"/>
    <s v="INT_DAILY_INVENTORY_MANAGEMENT_MASTER"/>
    <s v=""/>
    <x v="134"/>
    <x v="0"/>
    <x v="0"/>
    <n v="9"/>
    <x v="13"/>
    <x v="13"/>
    <x v="9"/>
    <s v=""/>
    <s v=""/>
    <n v="1170"/>
    <s v="-1170"/>
    <x v="0"/>
    <x v="0"/>
    <x v="0"/>
    <x v="482"/>
    <x v="16"/>
    <s v="每日庫存主檔"/>
    <s v=""/>
    <s v=""/>
    <x v="0"/>
    <x v="448"/>
    <m/>
    <s v="^()$"/>
    <n v="9"/>
    <x v="0"/>
    <x v="9"/>
    <x v="0"/>
    <x v="0"/>
    <x v="0"/>
    <x v="1"/>
    <b v="0"/>
    <x v="0"/>
    <x v="0"/>
    <n v="0"/>
    <x v="0"/>
    <b v="0"/>
    <b v="0"/>
    <b v="0"/>
    <b v="0"/>
    <b v="0"/>
    <b v="0"/>
    <b v="0"/>
    <b v="0"/>
    <b v="0"/>
    <b v="0"/>
    <b v="0"/>
    <x v="1"/>
    <x v="1"/>
    <n v="0"/>
    <x v="36"/>
    <x v="0"/>
  </r>
  <r>
    <m/>
    <s v="PLN"/>
    <x v="20"/>
    <x v="482"/>
    <x v="483"/>
    <x v="1"/>
    <x v="481"/>
    <s v="是否為FRU庫位"/>
    <x v="1"/>
    <m/>
    <m/>
    <s v="General"/>
    <x v="11"/>
    <s v="Y,N"/>
    <x v="23"/>
    <s v="PLN"/>
    <x v="16"/>
    <x v="8"/>
    <x v="0"/>
    <x v="0"/>
    <s v="INT_DAILY_INVENTORY_MANAGEMENT_MASTER"/>
    <s v="FRU_LOCATION_REMARK"/>
    <m/>
    <m/>
    <m/>
    <m/>
    <m/>
    <m/>
    <m/>
    <m/>
    <m/>
    <m/>
    <m/>
    <m/>
    <m/>
    <m/>
    <m/>
    <m/>
    <m/>
    <m/>
    <s v="資料清單"/>
    <x v="28"/>
    <x v="1"/>
    <x v="450"/>
    <x v="20"/>
    <s v="IEC_STD_V10 &gt;&gt; Data Standard &gt;&gt; PLN"/>
    <s v="FRU location Remark"/>
    <x v="483"/>
    <x v="1"/>
    <x v="0"/>
    <x v="481"/>
    <x v="16"/>
    <s v="IEC_STD_V10 &gt;&gt; Common &gt;&gt; AutoMetaDataFRU location Remark"/>
    <x v="1"/>
    <x v="0"/>
    <s v="FRU庫位註記Property"/>
    <s v="每日庫存主檔"/>
    <n v="1173"/>
    <n v="1172"/>
    <n v="0"/>
    <s v="FRU location Remark"/>
    <n v="1"/>
    <n v="0"/>
    <n v="0"/>
    <x v="0"/>
    <s v="Daily Inventory Management Master"/>
    <x v="103"/>
    <s v="IEC_STD_V10 &gt;&gt; Data Standard &gt;&gt; PLN &gt;&gt; Daily Inventory Management Master"/>
    <x v="0"/>
    <s v="E.3.14.0:"/>
    <x v="9"/>
    <x v="9"/>
    <x v="1074"/>
    <x v="482"/>
    <x v="483"/>
    <x v="498"/>
    <x v="78"/>
    <x v="0"/>
    <x v="0"/>
    <x v="9"/>
    <m/>
    <x v="0"/>
    <x v="1"/>
    <s v="Daily Inventory Management Master_FRU location Remark"/>
    <x v="1099"/>
    <x v="1"/>
    <x v="0"/>
    <x v="8"/>
    <x v="9"/>
    <x v="0"/>
    <x v="0"/>
    <s v="INT_DAILY_INVENTORY_MANAGEMENT_MASTER"/>
    <s v="FRU_LOCATION_REMARK"/>
    <x v="134"/>
    <x v="392"/>
    <x v="0"/>
    <n v="9"/>
    <x v="13"/>
    <x v="13"/>
    <x v="9"/>
    <s v=""/>
    <s v=""/>
    <n v="1171"/>
    <s v="-1171"/>
    <x v="0"/>
    <x v="0"/>
    <x v="0"/>
    <x v="483"/>
    <x v="16"/>
    <s v="是否為FRU庫位"/>
    <s v=""/>
    <s v=""/>
    <x v="0"/>
    <x v="449"/>
    <m/>
    <s v="^()$"/>
    <n v="9"/>
    <x v="0"/>
    <x v="9"/>
    <x v="0"/>
    <x v="0"/>
    <x v="0"/>
    <x v="1"/>
    <b v="0"/>
    <x v="0"/>
    <x v="1"/>
    <n v="0"/>
    <x v="0"/>
    <b v="0"/>
    <b v="0"/>
    <b v="0"/>
    <b v="0"/>
    <b v="0"/>
    <b v="0"/>
    <b v="0"/>
    <b v="0"/>
    <b v="0"/>
    <b v="0"/>
    <b v="0"/>
    <x v="1"/>
    <x v="1"/>
    <n v="0"/>
    <x v="5"/>
    <x v="0"/>
  </r>
  <r>
    <m/>
    <s v="PLN"/>
    <x v="20"/>
    <x v="2"/>
    <x v="2"/>
    <x v="1"/>
    <x v="2"/>
    <s v="預設EBG, NBG直接濾除"/>
    <x v="2"/>
    <m/>
    <m/>
    <s v="General"/>
    <x v="2"/>
    <s v="EBG,NBG"/>
    <x v="23"/>
    <s v="PLN"/>
    <x v="16"/>
    <x v="8"/>
    <x v="0"/>
    <x v="0"/>
    <s v="INT_DAILY_INVENTORY_MANAGEMENT_MASTER"/>
    <s v="BG_CODE"/>
    <m/>
    <m/>
    <m/>
    <m/>
    <m/>
    <m/>
    <m/>
    <m/>
    <m/>
    <m/>
    <m/>
    <m/>
    <m/>
    <m/>
    <m/>
    <m/>
    <m/>
    <m/>
    <s v="資料清單"/>
    <x v="28"/>
    <x v="2"/>
    <x v="451"/>
    <x v="20"/>
    <s v="IEC_STD_V10 &gt;&gt; Data Standard &gt;&gt; PLN"/>
    <s v="BG Code"/>
    <x v="2"/>
    <x v="1"/>
    <x v="0"/>
    <x v="2"/>
    <x v="16"/>
    <s v="IEC_STD_V10 &gt;&gt; Common &gt;&gt; AutoMetaDataBG Code"/>
    <x v="2"/>
    <x v="0"/>
    <s v="事業群代碼Relationship"/>
    <s v="每日庫存主檔"/>
    <n v="4"/>
    <n v="1172"/>
    <n v="0"/>
    <s v=""/>
    <n v="0"/>
    <n v="0"/>
    <n v="4"/>
    <x v="2"/>
    <s v="Daily Inventory Management Master"/>
    <x v="103"/>
    <s v="IEC_STD_V10 &gt;&gt; Data Standard &gt;&gt; PLN &gt;&gt; Daily Inventory Management Master"/>
    <x v="0"/>
    <s v="E.3.14.0:"/>
    <x v="10"/>
    <x v="10"/>
    <x v="1075"/>
    <x v="2"/>
    <x v="2"/>
    <x v="433"/>
    <x v="59"/>
    <x v="0"/>
    <x v="0"/>
    <x v="2"/>
    <m/>
    <x v="0"/>
    <x v="2"/>
    <s v="Daily Inventory Management Master_BG Code"/>
    <x v="1100"/>
    <x v="2"/>
    <x v="0"/>
    <x v="8"/>
    <x v="9"/>
    <x v="0"/>
    <x v="0"/>
    <s v="INT_DAILY_INVENTORY_MANAGEMENT_MASTER"/>
    <s v="BG_CODE"/>
    <x v="134"/>
    <x v="2"/>
    <x v="0"/>
    <n v="9"/>
    <x v="13"/>
    <x v="13"/>
    <x v="0"/>
    <s v=""/>
    <s v=""/>
    <n v="1172"/>
    <s v="-1172"/>
    <x v="0"/>
    <x v="0"/>
    <x v="0"/>
    <x v="2"/>
    <x v="16"/>
    <s v="事業群代碼"/>
    <s v=""/>
    <s v=""/>
    <x v="0"/>
    <x v="450"/>
    <m/>
    <s v="^()$"/>
    <n v="9"/>
    <x v="0"/>
    <x v="9"/>
    <x v="0"/>
    <x v="0"/>
    <x v="1"/>
    <x v="1"/>
    <b v="0"/>
    <x v="0"/>
    <x v="1"/>
    <n v="0"/>
    <x v="0"/>
    <b v="0"/>
    <b v="0"/>
    <b v="0"/>
    <b v="0"/>
    <b v="0"/>
    <b v="0"/>
    <b v="0"/>
    <b v="0"/>
    <b v="0"/>
    <b v="0"/>
    <b v="0"/>
    <x v="1"/>
    <x v="1"/>
    <n v="0"/>
    <x v="1"/>
    <x v="0"/>
  </r>
  <r>
    <m/>
    <s v="PLN"/>
    <x v="20"/>
    <x v="180"/>
    <x v="180"/>
    <x v="1"/>
    <x v="298"/>
    <s v="EBG: BU1, BU2, BU5, BU6, NIDC"/>
    <x v="2"/>
    <m/>
    <m/>
    <s v="General"/>
    <x v="2"/>
    <s v="EBG: BU1, BU2, BU5, BU6, NIDC"/>
    <x v="23"/>
    <s v="PLN"/>
    <x v="16"/>
    <x v="8"/>
    <x v="0"/>
    <x v="0"/>
    <s v="INT_DAILY_INVENTORY_MANAGEMENT_MASTER"/>
    <s v="BU_CODE"/>
    <m/>
    <m/>
    <m/>
    <m/>
    <m/>
    <m/>
    <m/>
    <m/>
    <m/>
    <m/>
    <m/>
    <m/>
    <m/>
    <m/>
    <m/>
    <m/>
    <m/>
    <m/>
    <s v="資料清單"/>
    <x v="28"/>
    <x v="3"/>
    <x v="433"/>
    <x v="20"/>
    <s v="IEC_STD_V10 &gt;&gt; Data Standard &gt;&gt; PLN"/>
    <s v="BU Code"/>
    <x v="180"/>
    <x v="1"/>
    <x v="0"/>
    <x v="298"/>
    <x v="16"/>
    <s v="IEC_STD_V10 &gt;&gt; Common &gt;&gt; AutoMetaDataBU Code"/>
    <x v="2"/>
    <x v="0"/>
    <s v="事業處代碼Relationship"/>
    <s v="每日庫存主檔"/>
    <n v="343"/>
    <n v="1172"/>
    <n v="0"/>
    <s v=""/>
    <n v="0"/>
    <n v="0"/>
    <n v="515"/>
    <x v="81"/>
    <s v="Daily Inventory Management Master"/>
    <x v="103"/>
    <s v="IEC_STD_V10 &gt;&gt; Data Standard &gt;&gt; PLN &gt;&gt; Daily Inventory Management Master"/>
    <x v="0"/>
    <s v="E.3.14.0:"/>
    <x v="11"/>
    <x v="11"/>
    <x v="1076"/>
    <x v="180"/>
    <x v="180"/>
    <x v="197"/>
    <x v="44"/>
    <x v="0"/>
    <x v="0"/>
    <x v="2"/>
    <m/>
    <x v="0"/>
    <x v="2"/>
    <s v="Daily Inventory Management Master_BU Code"/>
    <x v="1101"/>
    <x v="2"/>
    <x v="0"/>
    <x v="8"/>
    <x v="9"/>
    <x v="0"/>
    <x v="0"/>
    <s v="INT_DAILY_INVENTORY_MANAGEMENT_MASTER"/>
    <s v="BU_CODE"/>
    <x v="134"/>
    <x v="145"/>
    <x v="0"/>
    <n v="9"/>
    <x v="13"/>
    <x v="13"/>
    <x v="0"/>
    <s v=""/>
    <s v=""/>
    <n v="1173"/>
    <s v="-1173"/>
    <x v="0"/>
    <x v="0"/>
    <x v="0"/>
    <x v="180"/>
    <x v="16"/>
    <s v="事業處"/>
    <s v=""/>
    <s v=""/>
    <x v="0"/>
    <x v="432"/>
    <m/>
    <s v="^()$"/>
    <n v="9"/>
    <x v="0"/>
    <x v="9"/>
    <x v="0"/>
    <x v="0"/>
    <x v="1"/>
    <x v="1"/>
    <b v="0"/>
    <x v="0"/>
    <x v="1"/>
    <n v="0"/>
    <x v="0"/>
    <b v="0"/>
    <b v="0"/>
    <b v="0"/>
    <b v="0"/>
    <b v="1"/>
    <b v="0"/>
    <b v="0"/>
    <b v="0"/>
    <b v="0"/>
    <b v="0"/>
    <b v="0"/>
    <x v="0"/>
    <x v="2"/>
    <n v="0"/>
    <x v="1"/>
    <x v="0"/>
  </r>
  <r>
    <m/>
    <s v="PLN"/>
    <x v="20"/>
    <x v="182"/>
    <x v="182"/>
    <x v="244"/>
    <x v="187"/>
    <s v="客戶名稱-SAP"/>
    <x v="2"/>
    <m/>
    <m/>
    <s v="General"/>
    <x v="1"/>
    <s v="HPE.A1.S1.F1.Twitter.EMC.CMC.Alibaba.Amazon.FCCL.Kostal.WW channel"/>
    <x v="23"/>
    <s v="PLN"/>
    <x v="16"/>
    <x v="8"/>
    <x v="51"/>
    <x v="0"/>
    <s v="INT_DAILY_INVENTORY_MANAGEMENT_MASTER"/>
    <s v="CUSTOMER_NAME_SAP"/>
    <m/>
    <m/>
    <m/>
    <m/>
    <m/>
    <m/>
    <m/>
    <m/>
    <m/>
    <m/>
    <m/>
    <m/>
    <m/>
    <m/>
    <m/>
    <m/>
    <m/>
    <m/>
    <s v="資料清單"/>
    <x v="28"/>
    <x v="4"/>
    <x v="435"/>
    <x v="20"/>
    <s v="IEC_STD_V10 &gt;&gt; Data Standard &gt;&gt; PLN"/>
    <s v="Customer Name-SAP"/>
    <x v="182"/>
    <x v="244"/>
    <x v="0"/>
    <x v="187"/>
    <x v="16"/>
    <s v="IEC_STD_V10 &gt;&gt; Common &gt;&gt; AutoMetaDataCustomer Name-SAP"/>
    <x v="2"/>
    <x v="0"/>
    <s v="客戶名稱-SAPRelationship"/>
    <s v="每日庫存主檔"/>
    <n v="345"/>
    <n v="1172"/>
    <n v="0"/>
    <s v=""/>
    <n v="0"/>
    <n v="0"/>
    <n v="981"/>
    <x v="83"/>
    <s v="Daily Inventory Management Master"/>
    <x v="103"/>
    <s v="IEC_STD_V10 &gt;&gt; Data Standard &gt;&gt; PLN &gt;&gt; Daily Inventory Management Master"/>
    <x v="0"/>
    <s v="E.3.14.0:"/>
    <x v="12"/>
    <x v="12"/>
    <x v="1077"/>
    <x v="182"/>
    <x v="182"/>
    <x v="199"/>
    <x v="79"/>
    <x v="0"/>
    <x v="0"/>
    <x v="1"/>
    <m/>
    <x v="0"/>
    <x v="2"/>
    <s v="Daily Inventory Management Master_Customer Name-SAP"/>
    <x v="1102"/>
    <x v="2"/>
    <x v="0"/>
    <x v="8"/>
    <x v="9"/>
    <x v="0"/>
    <x v="0"/>
    <s v="INT_DAILY_INVENTORY_MANAGEMENT_MASTER"/>
    <s v="CUSTOMER_NAME_SAP"/>
    <x v="134"/>
    <x v="147"/>
    <x v="0"/>
    <n v="9"/>
    <x v="13"/>
    <x v="13"/>
    <x v="0"/>
    <s v=""/>
    <s v=""/>
    <n v="1174"/>
    <s v="-1174"/>
    <x v="0"/>
    <x v="0"/>
    <x v="0"/>
    <x v="182"/>
    <x v="16"/>
    <s v="客戶名稱-SAP"/>
    <s v=""/>
    <s v=""/>
    <x v="0"/>
    <x v="434"/>
    <m/>
    <s v="Customer code?^()$"/>
    <n v="9"/>
    <x v="0"/>
    <x v="9"/>
    <x v="0"/>
    <x v="0"/>
    <x v="1"/>
    <x v="1"/>
    <b v="1"/>
    <x v="0"/>
    <x v="1"/>
    <n v="0"/>
    <x v="0"/>
    <b v="0"/>
    <b v="0"/>
    <b v="0"/>
    <b v="0"/>
    <b v="1"/>
    <b v="0"/>
    <b v="0"/>
    <b v="0"/>
    <b v="0"/>
    <b v="0"/>
    <b v="0"/>
    <x v="0"/>
    <x v="2"/>
    <n v="0"/>
    <x v="3"/>
    <x v="0"/>
  </r>
  <r>
    <m/>
    <s v="PLN"/>
    <x v="20"/>
    <x v="483"/>
    <x v="398"/>
    <x v="1"/>
    <x v="389"/>
    <s v="系統根據class/material_code 自動產生_x000a__x000a_Assembly 以上：_x000a_第一、二碼是'F-'、第三碼以後是'Project_Name'取前七碼，若名稱重複，尾碼會依數字序號往下編(今2021年七月之後)_x000a_第一、二碼是'F-'&amp;'Customer_Name'(今2021年七月以前)_x000a__x000a_Raw Material ：_x000a_第一、二碼是'R-'"/>
    <x v="2"/>
    <m/>
    <m/>
    <s v="General"/>
    <x v="8"/>
    <s v="R-METAL; R-RESITOR;F-HUFFLEP..."/>
    <x v="23"/>
    <s v="PLN"/>
    <x v="16"/>
    <x v="8"/>
    <x v="0"/>
    <x v="0"/>
    <s v="INT_DAILY_INVENTORY_MANAGEMENT_MASTER"/>
    <s v="MATERIAL_GROUP"/>
    <m/>
    <m/>
    <m/>
    <m/>
    <m/>
    <m/>
    <m/>
    <m/>
    <m/>
    <m/>
    <m/>
    <m/>
    <m/>
    <m/>
    <m/>
    <m/>
    <m/>
    <m/>
    <s v="資料清單"/>
    <x v="28"/>
    <x v="5"/>
    <x v="437"/>
    <x v="20"/>
    <s v="IEC_STD_V10 &gt;&gt; Data Standard &gt;&gt; PLN"/>
    <s v="Material Group"/>
    <x v="398"/>
    <x v="1"/>
    <x v="0"/>
    <x v="389"/>
    <x v="16"/>
    <s v="IEC_STD_V10 &gt;&gt; Common &gt;&gt; AutoMetaDataMaterial Group"/>
    <x v="2"/>
    <x v="0"/>
    <s v="料號群組Relationship"/>
    <s v="每日庫存主檔"/>
    <n v="948"/>
    <n v="1172"/>
    <n v="0"/>
    <s v=""/>
    <n v="0"/>
    <n v="0"/>
    <n v="959"/>
    <x v="213"/>
    <s v="Daily Inventory Management Master"/>
    <x v="103"/>
    <s v="IEC_STD_V10 &gt;&gt; Data Standard &gt;&gt; PLN &gt;&gt; Daily Inventory Management Master"/>
    <x v="0"/>
    <s v="E.3.14.0:"/>
    <x v="13"/>
    <x v="13"/>
    <x v="1078"/>
    <x v="483"/>
    <x v="398"/>
    <x v="499"/>
    <x v="46"/>
    <x v="0"/>
    <x v="0"/>
    <x v="8"/>
    <m/>
    <x v="0"/>
    <x v="2"/>
    <s v="Daily Inventory Management Master_Material Group"/>
    <x v="1103"/>
    <x v="2"/>
    <x v="0"/>
    <x v="8"/>
    <x v="9"/>
    <x v="0"/>
    <x v="0"/>
    <s v="INT_DAILY_INVENTORY_MANAGEMENT_MASTER"/>
    <s v="MATERIAL_GROUP"/>
    <x v="134"/>
    <x v="324"/>
    <x v="0"/>
    <n v="9"/>
    <x v="13"/>
    <x v="13"/>
    <x v="0"/>
    <s v=""/>
    <s v=""/>
    <n v="1175"/>
    <s v="-1175"/>
    <x v="0"/>
    <x v="0"/>
    <x v="0"/>
    <x v="398"/>
    <x v="16"/>
    <s v="物料群組，使用於SAP，用於計算收入"/>
    <s v=""/>
    <s v=""/>
    <x v="0"/>
    <x v="436"/>
    <m/>
    <s v="^()$"/>
    <n v="9"/>
    <x v="0"/>
    <x v="9"/>
    <x v="0"/>
    <x v="0"/>
    <x v="1"/>
    <x v="1"/>
    <b v="0"/>
    <x v="0"/>
    <x v="1"/>
    <n v="0"/>
    <x v="0"/>
    <b v="0"/>
    <b v="0"/>
    <b v="0"/>
    <b v="0"/>
    <b v="1"/>
    <b v="0"/>
    <b v="0"/>
    <b v="0"/>
    <b v="0"/>
    <b v="0"/>
    <b v="0"/>
    <x v="0"/>
    <x v="2"/>
    <n v="0"/>
    <x v="0"/>
    <x v="0"/>
  </r>
  <r>
    <m/>
    <s v="PLN"/>
    <x v="20"/>
    <x v="232"/>
    <x v="232"/>
    <x v="243"/>
    <x v="274"/>
    <s v="廠區"/>
    <x v="2"/>
    <m/>
    <m/>
    <s v="General"/>
    <x v="2"/>
    <s v="IMX,ICZ,SQT,IPT,TAO"/>
    <x v="23"/>
    <s v="PLN"/>
    <x v="16"/>
    <x v="8"/>
    <x v="0"/>
    <x v="0"/>
    <s v="INT_DAILY_INVENTORY_MANAGEMENT_MASTER"/>
    <s v="SITE"/>
    <m/>
    <m/>
    <m/>
    <m/>
    <m/>
    <m/>
    <m/>
    <m/>
    <m/>
    <m/>
    <m/>
    <m/>
    <m/>
    <m/>
    <m/>
    <m/>
    <m/>
    <m/>
    <s v="資料清單"/>
    <x v="28"/>
    <x v="6"/>
    <x v="431"/>
    <x v="20"/>
    <s v="IEC_STD_V10 &gt;&gt; Data Standard &gt;&gt; PLN"/>
    <s v="Site"/>
    <x v="232"/>
    <x v="243"/>
    <x v="0"/>
    <x v="274"/>
    <x v="16"/>
    <s v="IEC_STD_V10 &gt;&gt; Common &gt;&gt; AutoMetaDataSite"/>
    <x v="2"/>
    <x v="0"/>
    <s v="廠區Relationship"/>
    <s v="每日庫存主檔"/>
    <n v="408"/>
    <n v="1172"/>
    <n v="0"/>
    <s v=""/>
    <n v="0"/>
    <n v="0"/>
    <n v="488"/>
    <x v="95"/>
    <s v="Daily Inventory Management Master"/>
    <x v="103"/>
    <s v="IEC_STD_V10 &gt;&gt; Data Standard &gt;&gt; PLN &gt;&gt; Daily Inventory Management Master"/>
    <x v="0"/>
    <s v="E.3.14.0:"/>
    <x v="14"/>
    <x v="14"/>
    <x v="1079"/>
    <x v="232"/>
    <x v="232"/>
    <x v="482"/>
    <x v="80"/>
    <x v="0"/>
    <x v="0"/>
    <x v="2"/>
    <m/>
    <x v="0"/>
    <x v="2"/>
    <s v="Daily Inventory Management Master_Site"/>
    <x v="1104"/>
    <x v="2"/>
    <x v="0"/>
    <x v="8"/>
    <x v="9"/>
    <x v="0"/>
    <x v="0"/>
    <s v="INT_DAILY_INVENTORY_MANAGEMENT_MASTER"/>
    <s v="SITE"/>
    <x v="134"/>
    <x v="187"/>
    <x v="0"/>
    <n v="9"/>
    <x v="13"/>
    <x v="13"/>
    <x v="6"/>
    <s v=""/>
    <s v=""/>
    <n v="1176"/>
    <s v="-1176"/>
    <x v="0"/>
    <x v="0"/>
    <x v="0"/>
    <x v="232"/>
    <x v="16"/>
    <s v="廠區"/>
    <s v=""/>
    <s v=""/>
    <x v="0"/>
    <x v="430"/>
    <m/>
    <s v="^()$"/>
    <n v="9"/>
    <x v="0"/>
    <x v="9"/>
    <x v="0"/>
    <x v="0"/>
    <x v="1"/>
    <x v="1"/>
    <b v="0"/>
    <x v="0"/>
    <x v="1"/>
    <n v="0"/>
    <x v="0"/>
    <b v="0"/>
    <b v="0"/>
    <b v="0"/>
    <b v="1"/>
    <b v="1"/>
    <b v="1"/>
    <b v="0"/>
    <b v="0"/>
    <b v="0"/>
    <b v="0"/>
    <b v="0"/>
    <x v="0"/>
    <x v="12"/>
    <n v="0"/>
    <x v="43"/>
    <x v="0"/>
  </r>
  <r>
    <m/>
    <s v="PLN"/>
    <x v="20"/>
    <x v="322"/>
    <x v="434"/>
    <x v="1"/>
    <x v="317"/>
    <s v="廠別"/>
    <x v="2"/>
    <m/>
    <m/>
    <s v="General"/>
    <x v="2"/>
    <s v="廠別: UM01, UM02, UM03"/>
    <x v="23"/>
    <s v="PLN"/>
    <x v="16"/>
    <x v="8"/>
    <x v="0"/>
    <x v="0"/>
    <s v="INT_DAILY_INVENTORY_MANAGEMENT_MASTER"/>
    <s v="PLANT_CODE"/>
    <m/>
    <m/>
    <m/>
    <m/>
    <m/>
    <m/>
    <m/>
    <m/>
    <m/>
    <m/>
    <m/>
    <m/>
    <m/>
    <m/>
    <m/>
    <m/>
    <m/>
    <m/>
    <s v="資料清單"/>
    <x v="28"/>
    <x v="7"/>
    <x v="430"/>
    <x v="20"/>
    <s v="IEC_STD_V10 &gt;&gt; Data Standard &gt;&gt; PLN"/>
    <s v="Plant Code"/>
    <x v="434"/>
    <x v="1"/>
    <x v="0"/>
    <x v="317"/>
    <x v="16"/>
    <s v="IEC_STD_V10 &gt;&gt; Common &gt;&gt; AutoMetaDataPlant Code"/>
    <x v="2"/>
    <x v="0"/>
    <s v="廠別Relationship"/>
    <s v="每日庫存主檔"/>
    <n v="1087"/>
    <n v="1172"/>
    <n v="0"/>
    <s v=""/>
    <n v="0"/>
    <n v="0"/>
    <n v="1642"/>
    <x v="224"/>
    <s v="Daily Inventory Management Master"/>
    <x v="103"/>
    <s v="IEC_STD_V10 &gt;&gt; Data Standard &gt;&gt; PLN &gt;&gt; Daily Inventory Management Master"/>
    <x v="0"/>
    <s v="E.3.14.0:"/>
    <x v="15"/>
    <x v="15"/>
    <x v="1080"/>
    <x v="322"/>
    <x v="434"/>
    <x v="500"/>
    <x v="81"/>
    <x v="0"/>
    <x v="0"/>
    <x v="2"/>
    <m/>
    <x v="0"/>
    <x v="2"/>
    <s v="Daily Inventory Management Master_Plant Code"/>
    <x v="1105"/>
    <x v="2"/>
    <x v="0"/>
    <x v="8"/>
    <x v="9"/>
    <x v="0"/>
    <x v="0"/>
    <s v="INT_DAILY_INVENTORY_MANAGEMENT_MASTER"/>
    <s v="PLANT_CODE"/>
    <x v="134"/>
    <x v="350"/>
    <x v="0"/>
    <n v="9"/>
    <x v="13"/>
    <x v="13"/>
    <x v="0"/>
    <s v=""/>
    <s v=""/>
    <n v="1177"/>
    <s v="-1177"/>
    <x v="0"/>
    <x v="0"/>
    <x v="0"/>
    <x v="434"/>
    <x v="16"/>
    <s v="廠別"/>
    <s v=""/>
    <s v=""/>
    <x v="0"/>
    <x v="429"/>
    <m/>
    <s v="^()$"/>
    <n v="9"/>
    <x v="0"/>
    <x v="9"/>
    <x v="0"/>
    <x v="0"/>
    <x v="1"/>
    <x v="1"/>
    <b v="0"/>
    <x v="0"/>
    <x v="1"/>
    <n v="0"/>
    <x v="0"/>
    <b v="0"/>
    <b v="0"/>
    <b v="0"/>
    <b v="0"/>
    <b v="1"/>
    <b v="0"/>
    <b v="0"/>
    <b v="0"/>
    <b v="0"/>
    <b v="0"/>
    <b v="0"/>
    <x v="0"/>
    <x v="2"/>
    <n v="0"/>
    <x v="19"/>
    <x v="0"/>
  </r>
  <r>
    <m/>
    <s v="PLN"/>
    <x v="20"/>
    <x v="484"/>
    <x v="484"/>
    <x v="249"/>
    <x v="482"/>
    <s v="SAP庫位名稱: SW01,SCRP,WIP1,WOFF"/>
    <x v="1"/>
    <m/>
    <m/>
    <s v="General"/>
    <x v="2"/>
    <s v="SW01,SCRP,WIP1,WOFF,Cust"/>
    <x v="23"/>
    <s v="PLN"/>
    <x v="16"/>
    <x v="8"/>
    <x v="0"/>
    <x v="0"/>
    <s v="INT_DAILY_INVENTORY_MANAGEMENT_MASTER"/>
    <s v="STORAGELOCATION"/>
    <m/>
    <m/>
    <m/>
    <m/>
    <m/>
    <m/>
    <m/>
    <m/>
    <m/>
    <m/>
    <m/>
    <m/>
    <m/>
    <m/>
    <m/>
    <m/>
    <m/>
    <m/>
    <s v="資料清單"/>
    <x v="28"/>
    <x v="8"/>
    <x v="452"/>
    <x v="20"/>
    <s v="IEC_STD_V10 &gt;&gt; Data Standard &gt;&gt; PLN"/>
    <s v="StorageLocation"/>
    <x v="484"/>
    <x v="249"/>
    <x v="0"/>
    <x v="482"/>
    <x v="16"/>
    <s v="IEC_STD_V10 &gt;&gt; Common &gt;&gt; AutoMetaDataStorageLocation"/>
    <x v="1"/>
    <x v="0"/>
    <s v="庫位Property"/>
    <s v="每日庫存主檔"/>
    <n v="1180"/>
    <n v="1172"/>
    <n v="0"/>
    <s v="StorageLocation"/>
    <n v="1"/>
    <n v="0"/>
    <n v="0"/>
    <x v="0"/>
    <s v="Daily Inventory Management Master"/>
    <x v="103"/>
    <s v="IEC_STD_V10 &gt;&gt; Data Standard &gt;&gt; PLN &gt;&gt; Daily Inventory Management Master"/>
    <x v="0"/>
    <s v="E.3.14.0:"/>
    <x v="16"/>
    <x v="16"/>
    <x v="1081"/>
    <x v="484"/>
    <x v="484"/>
    <x v="501"/>
    <x v="82"/>
    <x v="0"/>
    <x v="0"/>
    <x v="2"/>
    <m/>
    <x v="0"/>
    <x v="1"/>
    <s v="Daily Inventory Management Master_StorageLocation"/>
    <x v="1106"/>
    <x v="1"/>
    <x v="0"/>
    <x v="8"/>
    <x v="9"/>
    <x v="0"/>
    <x v="0"/>
    <s v="INT_DAILY_INVENTORY_MANAGEMENT_MASTER"/>
    <s v="STORAGELOCATION"/>
    <x v="134"/>
    <x v="393"/>
    <x v="0"/>
    <n v="9"/>
    <x v="13"/>
    <x v="13"/>
    <x v="9"/>
    <s v=""/>
    <s v=""/>
    <n v="1178"/>
    <s v="-1178"/>
    <x v="0"/>
    <x v="0"/>
    <x v="0"/>
    <x v="484"/>
    <x v="16"/>
    <s v="庫位"/>
    <s v=""/>
    <s v=""/>
    <x v="0"/>
    <x v="451"/>
    <m/>
    <s v="^()$"/>
    <n v="9"/>
    <x v="0"/>
    <x v="9"/>
    <x v="0"/>
    <x v="0"/>
    <x v="0"/>
    <x v="1"/>
    <b v="0"/>
    <x v="0"/>
    <x v="1"/>
    <n v="0"/>
    <x v="0"/>
    <b v="0"/>
    <b v="0"/>
    <b v="0"/>
    <b v="0"/>
    <b v="0"/>
    <b v="0"/>
    <b v="0"/>
    <b v="0"/>
    <b v="0"/>
    <b v="0"/>
    <b v="0"/>
    <x v="1"/>
    <x v="1"/>
    <n v="0"/>
    <x v="18"/>
    <x v="0"/>
  </r>
  <r>
    <m/>
    <s v="PLN"/>
    <x v="20"/>
    <x v="485"/>
    <x v="485"/>
    <x v="1"/>
    <x v="483"/>
    <s v="是否為HUB庫位"/>
    <x v="1"/>
    <m/>
    <m/>
    <s v="General"/>
    <x v="11"/>
    <s v="Y,N"/>
    <x v="23"/>
    <s v="PLN"/>
    <x v="16"/>
    <x v="8"/>
    <x v="0"/>
    <x v="0"/>
    <s v="INT_DAILY_INVENTORY_MANAGEMENT_MASTER"/>
    <s v="HUB_LOCATION_REMARK"/>
    <m/>
    <m/>
    <m/>
    <m/>
    <m/>
    <m/>
    <m/>
    <m/>
    <m/>
    <m/>
    <m/>
    <m/>
    <m/>
    <m/>
    <m/>
    <m/>
    <m/>
    <m/>
    <s v="資料清單"/>
    <x v="28"/>
    <x v="9"/>
    <x v="453"/>
    <x v="20"/>
    <s v="IEC_STD_V10 &gt;&gt; Data Standard &gt;&gt; PLN"/>
    <s v="Hub location Remark"/>
    <x v="485"/>
    <x v="1"/>
    <x v="0"/>
    <x v="483"/>
    <x v="16"/>
    <s v="IEC_STD_V10 &gt;&gt; Common &gt;&gt; AutoMetaDataHub location Remark"/>
    <x v="1"/>
    <x v="0"/>
    <s v="HUB庫位註記Property"/>
    <s v="每日庫存主檔"/>
    <n v="1181"/>
    <n v="1172"/>
    <n v="0"/>
    <s v="Hub location Remark"/>
    <n v="2"/>
    <n v="0"/>
    <n v="0"/>
    <x v="0"/>
    <s v="Daily Inventory Management Master"/>
    <x v="103"/>
    <s v="IEC_STD_V10 &gt;&gt; Data Standard &gt;&gt; PLN &gt;&gt; Daily Inventory Management Master"/>
    <x v="0"/>
    <s v="E.3.14.0:"/>
    <x v="17"/>
    <x v="17"/>
    <x v="1082"/>
    <x v="485"/>
    <x v="485"/>
    <x v="502"/>
    <x v="78"/>
    <x v="0"/>
    <x v="0"/>
    <x v="9"/>
    <m/>
    <x v="0"/>
    <x v="1"/>
    <s v="Daily Inventory Management Master_Hub location Remark"/>
    <x v="1107"/>
    <x v="1"/>
    <x v="0"/>
    <x v="8"/>
    <x v="9"/>
    <x v="0"/>
    <x v="0"/>
    <s v="INT_DAILY_INVENTORY_MANAGEMENT_MASTER"/>
    <s v="HUB_LOCATION_REMARK"/>
    <x v="134"/>
    <x v="394"/>
    <x v="0"/>
    <n v="9"/>
    <x v="13"/>
    <x v="13"/>
    <x v="9"/>
    <s v=""/>
    <s v=""/>
    <n v="1179"/>
    <s v="-1179"/>
    <x v="0"/>
    <x v="0"/>
    <x v="0"/>
    <x v="485"/>
    <x v="16"/>
    <s v="是否為HUB庫位"/>
    <s v=""/>
    <s v=""/>
    <x v="0"/>
    <x v="452"/>
    <m/>
    <s v="^()$"/>
    <n v="9"/>
    <x v="0"/>
    <x v="9"/>
    <x v="0"/>
    <x v="0"/>
    <x v="0"/>
    <x v="1"/>
    <b v="0"/>
    <x v="0"/>
    <x v="1"/>
    <n v="0"/>
    <x v="0"/>
    <b v="0"/>
    <b v="0"/>
    <b v="0"/>
    <b v="0"/>
    <b v="0"/>
    <b v="0"/>
    <b v="0"/>
    <b v="0"/>
    <b v="0"/>
    <b v="0"/>
    <b v="0"/>
    <x v="1"/>
    <x v="1"/>
    <n v="0"/>
    <x v="5"/>
    <x v="0"/>
  </r>
  <r>
    <m/>
    <s v="PLN"/>
    <x v="20"/>
    <x v="486"/>
    <x v="486"/>
    <x v="250"/>
    <x v="484"/>
    <s v="在庫.在途.客戶HUB(HUB庫位=Y or 客戶帳)"/>
    <x v="1"/>
    <m/>
    <m/>
    <s v="General"/>
    <x v="1"/>
    <s v="InTransit.Inventory.HUB"/>
    <x v="23"/>
    <s v="PLN"/>
    <x v="16"/>
    <x v="8"/>
    <x v="0"/>
    <x v="0"/>
    <s v="INT_DAILY_INVENTORY_MANAGEMENT_MASTER"/>
    <s v="DATASRC"/>
    <m/>
    <m/>
    <m/>
    <m/>
    <m/>
    <m/>
    <m/>
    <m/>
    <m/>
    <m/>
    <m/>
    <m/>
    <m/>
    <m/>
    <m/>
    <m/>
    <m/>
    <m/>
    <s v="資料清單"/>
    <x v="28"/>
    <x v="10"/>
    <x v="454"/>
    <x v="20"/>
    <s v="IEC_STD_V10 &gt;&gt; Data Standard &gt;&gt; PLN"/>
    <s v="DataSrc"/>
    <x v="486"/>
    <x v="250"/>
    <x v="0"/>
    <x v="484"/>
    <x v="16"/>
    <s v="IEC_STD_V10 &gt;&gt; Common &gt;&gt; AutoMetaDataDataSrc"/>
    <x v="1"/>
    <x v="0"/>
    <s v="在庫/在途/客戶HUBProperty"/>
    <s v="每日庫存主檔"/>
    <n v="1182"/>
    <n v="1172"/>
    <n v="0"/>
    <s v="DataSrc"/>
    <n v="1"/>
    <n v="0"/>
    <n v="0"/>
    <x v="0"/>
    <s v="Daily Inventory Management Master"/>
    <x v="103"/>
    <s v="IEC_STD_V10 &gt;&gt; Data Standard &gt;&gt; PLN &gt;&gt; Daily Inventory Management Master"/>
    <x v="0"/>
    <s v="E.3.14.0:"/>
    <x v="18"/>
    <x v="18"/>
    <x v="1083"/>
    <x v="486"/>
    <x v="486"/>
    <x v="503"/>
    <x v="83"/>
    <x v="0"/>
    <x v="0"/>
    <x v="1"/>
    <m/>
    <x v="0"/>
    <x v="1"/>
    <s v="Daily Inventory Management Master_DataSrc"/>
    <x v="1108"/>
    <x v="1"/>
    <x v="0"/>
    <x v="8"/>
    <x v="9"/>
    <x v="0"/>
    <x v="0"/>
    <s v="INT_DAILY_INVENTORY_MANAGEMENT_MASTER"/>
    <s v="DATASRC"/>
    <x v="134"/>
    <x v="395"/>
    <x v="0"/>
    <n v="9"/>
    <x v="13"/>
    <x v="13"/>
    <x v="9"/>
    <s v=""/>
    <s v=""/>
    <n v="1180"/>
    <s v="-1180"/>
    <x v="0"/>
    <x v="0"/>
    <x v="0"/>
    <x v="486"/>
    <x v="16"/>
    <s v="在庫.在途.客戶HUB"/>
    <s v=""/>
    <s v=""/>
    <x v="0"/>
    <x v="453"/>
    <m/>
    <s v="^()$"/>
    <n v="9"/>
    <x v="0"/>
    <x v="9"/>
    <x v="0"/>
    <x v="0"/>
    <x v="0"/>
    <x v="1"/>
    <b v="0"/>
    <x v="0"/>
    <x v="1"/>
    <n v="0"/>
    <x v="0"/>
    <b v="0"/>
    <b v="0"/>
    <b v="0"/>
    <b v="0"/>
    <b v="0"/>
    <b v="0"/>
    <b v="0"/>
    <b v="0"/>
    <b v="0"/>
    <b v="0"/>
    <b v="0"/>
    <x v="1"/>
    <x v="1"/>
    <n v="0"/>
    <x v="1"/>
    <x v="0"/>
  </r>
  <r>
    <m/>
    <s v="PLN"/>
    <x v="20"/>
    <x v="487"/>
    <x v="487"/>
    <x v="1"/>
    <x v="485"/>
    <s v="成品、半成品、原材"/>
    <x v="2"/>
    <m/>
    <m/>
    <s v="General"/>
    <x v="1"/>
    <s v="FG, WIP, RAW"/>
    <x v="23"/>
    <s v="PLN"/>
    <x v="16"/>
    <x v="8"/>
    <x v="0"/>
    <x v="0"/>
    <s v="INT_DAILY_INVENTORY_MANAGEMENT_MASTER"/>
    <s v="STYPE"/>
    <m/>
    <m/>
    <m/>
    <m/>
    <m/>
    <m/>
    <m/>
    <m/>
    <m/>
    <m/>
    <m/>
    <m/>
    <m/>
    <m/>
    <m/>
    <m/>
    <m/>
    <m/>
    <s v="資料清單"/>
    <x v="28"/>
    <x v="11"/>
    <x v="455"/>
    <x v="20"/>
    <s v="IEC_STD_V10 &gt;&gt; Data Standard &gt;&gt; PLN"/>
    <s v="Stype"/>
    <x v="487"/>
    <x v="1"/>
    <x v="0"/>
    <x v="485"/>
    <x v="16"/>
    <s v="IEC_STD_V10 &gt;&gt; Common &gt;&gt; AutoMetaDataStype"/>
    <x v="2"/>
    <x v="0"/>
    <s v="材料大類Relationship"/>
    <s v="每日庫存主檔"/>
    <n v="1183"/>
    <n v="1172"/>
    <n v="0"/>
    <s v=""/>
    <n v="0"/>
    <n v="0"/>
    <n v="1216"/>
    <x v="242"/>
    <s v="Daily Inventory Management Master"/>
    <x v="103"/>
    <s v="IEC_STD_V10 &gt;&gt; Data Standard &gt;&gt; PLN &gt;&gt; Daily Inventory Management Master"/>
    <x v="0"/>
    <s v="E.3.14.0:"/>
    <x v="19"/>
    <x v="19"/>
    <x v="1084"/>
    <x v="487"/>
    <x v="487"/>
    <x v="504"/>
    <x v="84"/>
    <x v="0"/>
    <x v="0"/>
    <x v="1"/>
    <m/>
    <x v="0"/>
    <x v="2"/>
    <s v="Daily Inventory Management Master_Stype"/>
    <x v="1109"/>
    <x v="2"/>
    <x v="0"/>
    <x v="8"/>
    <x v="9"/>
    <x v="0"/>
    <x v="0"/>
    <s v="INT_DAILY_INVENTORY_MANAGEMENT_MASTER"/>
    <s v="STYPE"/>
    <x v="134"/>
    <x v="396"/>
    <x v="0"/>
    <n v="9"/>
    <x v="13"/>
    <x v="13"/>
    <x v="9"/>
    <s v=""/>
    <s v=""/>
    <n v="1181"/>
    <s v="-1181"/>
    <x v="0"/>
    <x v="0"/>
    <x v="0"/>
    <x v="487"/>
    <x v="16"/>
    <s v="依材料大類分類材料"/>
    <s v=""/>
    <s v=""/>
    <x v="0"/>
    <x v="454"/>
    <m/>
    <s v="^()$"/>
    <n v="9"/>
    <x v="0"/>
    <x v="9"/>
    <x v="0"/>
    <x v="0"/>
    <x v="0"/>
    <x v="1"/>
    <b v="0"/>
    <x v="0"/>
    <x v="1"/>
    <n v="0"/>
    <x v="0"/>
    <b v="0"/>
    <b v="0"/>
    <b v="0"/>
    <b v="0"/>
    <b v="0"/>
    <b v="0"/>
    <b v="0"/>
    <b v="0"/>
    <b v="0"/>
    <b v="0"/>
    <b v="0"/>
    <x v="1"/>
    <x v="1"/>
    <n v="0"/>
    <x v="54"/>
    <x v="0"/>
  </r>
  <r>
    <m/>
    <s v="PLN"/>
    <x v="20"/>
    <x v="488"/>
    <x v="488"/>
    <x v="1"/>
    <x v="486"/>
    <s v="依material code分類:6*42,6*25,6*21,6*22,6*70,6*19,6*17,6*50,6*12,1597,6*60,6*72,1395,6*46,6*26,6*43,6*61,6*10,6*31,6*14"/>
    <x v="2"/>
    <m/>
    <m/>
    <s v="General"/>
    <x v="1"/>
    <s v="依material code分類:6*42,6*25,6*21,6*22,6*70,6*19,6*17,6*50,6*12,1597,6*60,6*72,1395,6*46,6*26,6*43,6*61,6*10,6*31,6*14"/>
    <x v="23"/>
    <s v="PLN"/>
    <x v="16"/>
    <x v="8"/>
    <x v="52"/>
    <x v="0"/>
    <s v="INT_DAILY_INVENTORY_MANAGEMENT_MASTER"/>
    <s v="PROC_COMMODITY"/>
    <m/>
    <m/>
    <m/>
    <m/>
    <m/>
    <m/>
    <m/>
    <m/>
    <m/>
    <m/>
    <m/>
    <m/>
    <m/>
    <m/>
    <m/>
    <m/>
    <m/>
    <m/>
    <s v="資料清單"/>
    <x v="28"/>
    <x v="12"/>
    <x v="456"/>
    <x v="20"/>
    <s v="IEC_STD_V10 &gt;&gt; Data Standard &gt;&gt; PLN"/>
    <s v="PROC_COMMODITY "/>
    <x v="488"/>
    <x v="1"/>
    <x v="0"/>
    <x v="486"/>
    <x v="16"/>
    <s v="IEC_STD_V10 &gt;&gt; Common &gt;&gt; AutoMetaDataPROC_COMMODITY "/>
    <x v="2"/>
    <x v="0"/>
    <s v="PROC COMMODITYRelationship"/>
    <s v="每日庫存主檔"/>
    <n v="1184"/>
    <n v="1172"/>
    <n v="0"/>
    <s v=""/>
    <n v="0"/>
    <n v="0"/>
    <e v="#N/A"/>
    <x v="0"/>
    <s v="Daily Inventory Management Master"/>
    <x v="103"/>
    <s v="IEC_STD_V10 &gt;&gt; Data Standard &gt;&gt; PLN &gt;&gt; Daily Inventory Management Master"/>
    <x v="0"/>
    <s v="E.3.14.0:"/>
    <x v="20"/>
    <x v="20"/>
    <x v="1085"/>
    <x v="488"/>
    <x v="488"/>
    <x v="505"/>
    <x v="85"/>
    <x v="0"/>
    <x v="0"/>
    <x v="1"/>
    <m/>
    <x v="0"/>
    <x v="2"/>
    <s v="Daily Inventory Management Master_PROC_COMMODITY "/>
    <x v="1110"/>
    <x v="2"/>
    <x v="0"/>
    <x v="8"/>
    <x v="9"/>
    <x v="0"/>
    <x v="0"/>
    <s v="INT_DAILY_INVENTORY_MANAGEMENT_MASTER"/>
    <s v="PROC_COMMODITY"/>
    <x v="134"/>
    <x v="365"/>
    <x v="0"/>
    <n v="9"/>
    <x v="13"/>
    <x v="13"/>
    <x v="3"/>
    <s v=""/>
    <s v=""/>
    <n v="1182"/>
    <s v="-1182"/>
    <x v="0"/>
    <x v="0"/>
    <x v="0"/>
    <x v="488"/>
    <x v="16"/>
    <s v="依material code分類"/>
    <s v=""/>
    <s v=""/>
    <x v="0"/>
    <x v="455"/>
    <m/>
    <s v="PDM^()$"/>
    <n v="9"/>
    <x v="0"/>
    <x v="9"/>
    <x v="0"/>
    <x v="0"/>
    <x v="0"/>
    <x v="1"/>
    <b v="1"/>
    <x v="0"/>
    <x v="1"/>
    <n v="0"/>
    <x v="0"/>
    <b v="0"/>
    <b v="1"/>
    <b v="1"/>
    <b v="0"/>
    <b v="0"/>
    <b v="0"/>
    <b v="0"/>
    <b v="0"/>
    <b v="1"/>
    <b v="0"/>
    <b v="0"/>
    <x v="0"/>
    <x v="22"/>
    <n v="1"/>
    <x v="18"/>
    <x v="0"/>
  </r>
  <r>
    <m/>
    <s v="PLN"/>
    <x v="20"/>
    <x v="401"/>
    <x v="406"/>
    <x v="1"/>
    <x v="397"/>
    <s v="零件主分類"/>
    <x v="2"/>
    <m/>
    <m/>
    <s v="General"/>
    <x v="2"/>
    <s v="BOX/SRD/F/P HEADER/JUMPER"/>
    <x v="23"/>
    <s v="PLN"/>
    <x v="16"/>
    <x v="8"/>
    <x v="52"/>
    <x v="0"/>
    <s v="INT_DAILY_INVENTORY_MANAGEMENT_MASTER"/>
    <s v="PART_CATEGORY"/>
    <m/>
    <m/>
    <m/>
    <m/>
    <m/>
    <m/>
    <m/>
    <m/>
    <m/>
    <m/>
    <m/>
    <m/>
    <m/>
    <m/>
    <m/>
    <m/>
    <m/>
    <m/>
    <s v="資料清單"/>
    <x v="28"/>
    <x v="13"/>
    <x v="457"/>
    <x v="20"/>
    <s v="IEC_STD_V10 &gt;&gt; Data Standard &gt;&gt; PLN"/>
    <s v="Part Category"/>
    <x v="406"/>
    <x v="1"/>
    <x v="0"/>
    <x v="397"/>
    <x v="16"/>
    <s v="IEC_STD_V10 &gt;&gt; Common &gt;&gt; AutoMetaDataPart Category"/>
    <x v="2"/>
    <x v="0"/>
    <s v="零件主分類Relationship"/>
    <s v="每日庫存主檔"/>
    <n v="963"/>
    <n v="1172"/>
    <n v="0"/>
    <s v=""/>
    <n v="0"/>
    <n v="0"/>
    <n v="963"/>
    <x v="227"/>
    <s v="Daily Inventory Management Master"/>
    <x v="103"/>
    <s v="IEC_STD_V10 &gt;&gt; Data Standard &gt;&gt; PLN &gt;&gt; Daily Inventory Management Master"/>
    <x v="0"/>
    <s v="E.3.14.0:"/>
    <x v="21"/>
    <x v="21"/>
    <x v="1086"/>
    <x v="401"/>
    <x v="406"/>
    <x v="401"/>
    <x v="53"/>
    <x v="0"/>
    <x v="0"/>
    <x v="2"/>
    <m/>
    <x v="0"/>
    <x v="2"/>
    <s v="Daily Inventory Management Master_Part Category"/>
    <x v="1111"/>
    <x v="2"/>
    <x v="0"/>
    <x v="8"/>
    <x v="9"/>
    <x v="0"/>
    <x v="0"/>
    <s v="INT_DAILY_INVENTORY_MANAGEMENT_MASTER"/>
    <s v="PART_CATEGORY"/>
    <x v="134"/>
    <x v="331"/>
    <x v="0"/>
    <n v="9"/>
    <x v="13"/>
    <x v="13"/>
    <x v="0"/>
    <s v=""/>
    <s v=""/>
    <n v="1183"/>
    <s v="-1183"/>
    <x v="0"/>
    <x v="0"/>
    <x v="0"/>
    <x v="406"/>
    <x v="16"/>
    <s v="零件主分類"/>
    <s v=""/>
    <s v=""/>
    <x v="0"/>
    <x v="456"/>
    <m/>
    <s v="PDM^()$"/>
    <n v="9"/>
    <x v="0"/>
    <x v="9"/>
    <x v="0"/>
    <x v="0"/>
    <x v="1"/>
    <x v="1"/>
    <b v="0"/>
    <x v="0"/>
    <x v="1"/>
    <n v="0"/>
    <x v="0"/>
    <b v="0"/>
    <b v="0"/>
    <b v="0"/>
    <b v="0"/>
    <b v="0"/>
    <b v="0"/>
    <b v="0"/>
    <b v="0"/>
    <b v="0"/>
    <b v="0"/>
    <b v="0"/>
    <x v="1"/>
    <x v="1"/>
    <n v="0"/>
    <x v="12"/>
    <x v="0"/>
  </r>
  <r>
    <m/>
    <s v="PLN"/>
    <x v="20"/>
    <x v="489"/>
    <x v="489"/>
    <x v="251"/>
    <x v="487"/>
    <s v="美元單價"/>
    <x v="1"/>
    <m/>
    <m/>
    <s v="General"/>
    <x v="6"/>
    <s v="TWD, USD"/>
    <x v="23"/>
    <s v="PLN"/>
    <x v="16"/>
    <x v="8"/>
    <x v="0"/>
    <x v="0"/>
    <s v="INT_DAILY_INVENTORY_MANAGEMENT_MASTER"/>
    <s v="STD_USD"/>
    <m/>
    <m/>
    <m/>
    <m/>
    <m/>
    <m/>
    <m/>
    <m/>
    <m/>
    <m/>
    <m/>
    <m/>
    <m/>
    <m/>
    <m/>
    <m/>
    <m/>
    <m/>
    <s v="資料清單"/>
    <x v="28"/>
    <x v="14"/>
    <x v="458"/>
    <x v="20"/>
    <s v="IEC_STD_V10 &gt;&gt; Data Standard &gt;&gt; PLN"/>
    <s v="STD-USD"/>
    <x v="489"/>
    <x v="251"/>
    <x v="0"/>
    <x v="487"/>
    <x v="16"/>
    <s v="IEC_STD_V10 &gt;&gt; Common &gt;&gt; AutoMetaDataSTD-USD"/>
    <x v="1"/>
    <x v="0"/>
    <s v="美元單價-STDProperty"/>
    <s v="每日庫存主檔"/>
    <n v="1186"/>
    <n v="1172"/>
    <n v="0"/>
    <s v="STD-USD"/>
    <n v="1"/>
    <n v="0"/>
    <n v="0"/>
    <x v="0"/>
    <s v="Daily Inventory Management Master"/>
    <x v="103"/>
    <s v="IEC_STD_V10 &gt;&gt; Data Standard &gt;&gt; PLN &gt;&gt; Daily Inventory Management Master"/>
    <x v="0"/>
    <s v="E.3.14.0:"/>
    <x v="22"/>
    <x v="22"/>
    <x v="1087"/>
    <x v="489"/>
    <x v="489"/>
    <x v="506"/>
    <x v="86"/>
    <x v="0"/>
    <x v="0"/>
    <x v="6"/>
    <m/>
    <x v="0"/>
    <x v="1"/>
    <s v="Daily Inventory Management Master_STD-USD"/>
    <x v="1112"/>
    <x v="1"/>
    <x v="0"/>
    <x v="8"/>
    <x v="9"/>
    <x v="0"/>
    <x v="0"/>
    <s v="INT_DAILY_INVENTORY_MANAGEMENT_MASTER"/>
    <s v="STD_USD"/>
    <x v="134"/>
    <x v="397"/>
    <x v="0"/>
    <n v="9"/>
    <x v="13"/>
    <x v="13"/>
    <x v="9"/>
    <s v=""/>
    <s v=""/>
    <n v="1184"/>
    <s v="-1184"/>
    <x v="0"/>
    <x v="0"/>
    <x v="0"/>
    <x v="489"/>
    <x v="16"/>
    <s v="美元單價-STD"/>
    <s v=""/>
    <s v=""/>
    <x v="0"/>
    <x v="457"/>
    <m/>
    <s v="^()$"/>
    <n v="9"/>
    <x v="0"/>
    <x v="9"/>
    <x v="0"/>
    <x v="0"/>
    <x v="0"/>
    <x v="1"/>
    <b v="0"/>
    <x v="0"/>
    <x v="1"/>
    <n v="0"/>
    <x v="0"/>
    <b v="0"/>
    <b v="0"/>
    <b v="0"/>
    <b v="0"/>
    <b v="0"/>
    <b v="0"/>
    <b v="0"/>
    <b v="0"/>
    <b v="0"/>
    <b v="0"/>
    <b v="0"/>
    <x v="1"/>
    <x v="1"/>
    <n v="0"/>
    <x v="1"/>
    <x v="0"/>
  </r>
  <r>
    <m/>
    <s v="PLN"/>
    <x v="20"/>
    <x v="490"/>
    <x v="490"/>
    <x v="252"/>
    <x v="488"/>
    <s v="台幣單價"/>
    <x v="1"/>
    <m/>
    <m/>
    <s v="General"/>
    <x v="6"/>
    <s v="TWD, USD"/>
    <x v="23"/>
    <s v="PLN"/>
    <x v="16"/>
    <x v="8"/>
    <x v="0"/>
    <x v="0"/>
    <s v="INT_DAILY_INVENTORY_MANAGEMENT_MASTER"/>
    <s v="STD_TWD"/>
    <m/>
    <m/>
    <m/>
    <m/>
    <m/>
    <m/>
    <m/>
    <m/>
    <m/>
    <m/>
    <m/>
    <m/>
    <m/>
    <m/>
    <m/>
    <m/>
    <m/>
    <m/>
    <s v="資料清單"/>
    <x v="28"/>
    <x v="15"/>
    <x v="459"/>
    <x v="20"/>
    <s v="IEC_STD_V10 &gt;&gt; Data Standard &gt;&gt; PLN"/>
    <s v="STD-TWD"/>
    <x v="490"/>
    <x v="252"/>
    <x v="0"/>
    <x v="488"/>
    <x v="16"/>
    <s v="IEC_STD_V10 &gt;&gt; Common &gt;&gt; AutoMetaDataSTD-TWD"/>
    <x v="1"/>
    <x v="0"/>
    <s v="台幣單價-STDProperty"/>
    <s v="每日庫存主檔"/>
    <n v="1187"/>
    <n v="1172"/>
    <n v="0"/>
    <s v="STD-TWD"/>
    <n v="1"/>
    <n v="0"/>
    <n v="0"/>
    <x v="0"/>
    <s v="Daily Inventory Management Master"/>
    <x v="103"/>
    <s v="IEC_STD_V10 &gt;&gt; Data Standard &gt;&gt; PLN &gt;&gt; Daily Inventory Management Master"/>
    <x v="0"/>
    <s v="E.3.14.0:"/>
    <x v="23"/>
    <x v="23"/>
    <x v="1088"/>
    <x v="490"/>
    <x v="490"/>
    <x v="507"/>
    <x v="86"/>
    <x v="0"/>
    <x v="0"/>
    <x v="6"/>
    <m/>
    <x v="0"/>
    <x v="1"/>
    <s v="Daily Inventory Management Master_STD-TWD"/>
    <x v="1113"/>
    <x v="1"/>
    <x v="0"/>
    <x v="8"/>
    <x v="9"/>
    <x v="0"/>
    <x v="0"/>
    <s v="INT_DAILY_INVENTORY_MANAGEMENT_MASTER"/>
    <s v="STD_TWD"/>
    <x v="134"/>
    <x v="398"/>
    <x v="0"/>
    <n v="9"/>
    <x v="13"/>
    <x v="13"/>
    <x v="9"/>
    <s v=""/>
    <s v=""/>
    <n v="1185"/>
    <s v="-1185"/>
    <x v="0"/>
    <x v="0"/>
    <x v="0"/>
    <x v="490"/>
    <x v="16"/>
    <s v="台幣單價-STD"/>
    <s v=""/>
    <s v=""/>
    <x v="0"/>
    <x v="458"/>
    <m/>
    <s v="^()$"/>
    <n v="9"/>
    <x v="0"/>
    <x v="9"/>
    <x v="0"/>
    <x v="0"/>
    <x v="0"/>
    <x v="1"/>
    <b v="0"/>
    <x v="0"/>
    <x v="1"/>
    <n v="0"/>
    <x v="0"/>
    <b v="0"/>
    <b v="0"/>
    <b v="0"/>
    <b v="0"/>
    <b v="0"/>
    <b v="0"/>
    <b v="0"/>
    <b v="0"/>
    <b v="0"/>
    <b v="0"/>
    <b v="0"/>
    <x v="1"/>
    <x v="1"/>
    <n v="0"/>
    <x v="1"/>
    <x v="0"/>
  </r>
  <r>
    <m/>
    <s v="PLN"/>
    <x v="20"/>
    <x v="491"/>
    <x v="491"/>
    <x v="1"/>
    <x v="489"/>
    <s v="分6類:B-PCA,CPU,DIMM,HDD,SSD,Others"/>
    <x v="2"/>
    <m/>
    <m/>
    <s v="General"/>
    <x v="1"/>
    <s v="依材料屬性分6類:B-PCA,CPU,DIMM,HDD,SSD,Others"/>
    <x v="23"/>
    <s v="PLN"/>
    <x v="16"/>
    <x v="8"/>
    <x v="0"/>
    <x v="0"/>
    <s v="INT_DAILY_INVENTORY_MANAGEMENT_MASTER"/>
    <s v="HIGH_VALUE_TYPE"/>
    <m/>
    <m/>
    <m/>
    <m/>
    <m/>
    <m/>
    <m/>
    <m/>
    <m/>
    <m/>
    <m/>
    <m/>
    <m/>
    <m/>
    <m/>
    <m/>
    <m/>
    <m/>
    <s v="資料清單"/>
    <x v="28"/>
    <x v="16"/>
    <x v="460"/>
    <x v="20"/>
    <s v="IEC_STD_V10 &gt;&gt; Data Standard &gt;&gt; PLN"/>
    <s v="High value type"/>
    <x v="491"/>
    <x v="1"/>
    <x v="0"/>
    <x v="489"/>
    <x v="16"/>
    <s v="IEC_STD_V10 &gt;&gt; Common &gt;&gt; AutoMetaDataHigh value type"/>
    <x v="2"/>
    <x v="0"/>
    <s v="材料分類HVRelationship"/>
    <s v="每日庫存主檔"/>
    <n v="1188"/>
    <n v="1172"/>
    <n v="0"/>
    <s v=""/>
    <n v="0"/>
    <n v="0"/>
    <n v="1218"/>
    <x v="243"/>
    <s v="Daily Inventory Management Master"/>
    <x v="103"/>
    <s v="IEC_STD_V10 &gt;&gt; Data Standard &gt;&gt; PLN &gt;&gt; Daily Inventory Management Master"/>
    <x v="0"/>
    <s v="E.3.14.0:"/>
    <x v="24"/>
    <x v="24"/>
    <x v="1089"/>
    <x v="491"/>
    <x v="491"/>
    <x v="508"/>
    <x v="87"/>
    <x v="0"/>
    <x v="0"/>
    <x v="1"/>
    <m/>
    <x v="0"/>
    <x v="2"/>
    <s v="Daily Inventory Management Master_High value type"/>
    <x v="1114"/>
    <x v="2"/>
    <x v="0"/>
    <x v="8"/>
    <x v="9"/>
    <x v="0"/>
    <x v="0"/>
    <s v="INT_DAILY_INVENTORY_MANAGEMENT_MASTER"/>
    <s v="HIGH_VALUE_TYPE"/>
    <x v="134"/>
    <x v="399"/>
    <x v="0"/>
    <n v="9"/>
    <x v="13"/>
    <x v="13"/>
    <x v="9"/>
    <s v=""/>
    <s v=""/>
    <n v="1186"/>
    <s v="-1186"/>
    <x v="0"/>
    <x v="0"/>
    <x v="0"/>
    <x v="491"/>
    <x v="16"/>
    <s v="依材料分類"/>
    <s v=""/>
    <s v=""/>
    <x v="0"/>
    <x v="459"/>
    <m/>
    <s v="^()$"/>
    <n v="9"/>
    <x v="0"/>
    <x v="9"/>
    <x v="0"/>
    <x v="0"/>
    <x v="0"/>
    <x v="1"/>
    <b v="0"/>
    <x v="0"/>
    <x v="1"/>
    <n v="0"/>
    <x v="0"/>
    <b v="0"/>
    <b v="0"/>
    <b v="0"/>
    <b v="0"/>
    <b v="1"/>
    <b v="0"/>
    <b v="0"/>
    <b v="0"/>
    <b v="0"/>
    <b v="0"/>
    <b v="0"/>
    <x v="0"/>
    <x v="2"/>
    <n v="0"/>
    <x v="18"/>
    <x v="0"/>
  </r>
  <r>
    <m/>
    <s v="PLN"/>
    <x v="20"/>
    <x v="492"/>
    <x v="492"/>
    <x v="1"/>
    <x v="490"/>
    <s v="分6個區間: &lt;=30days, 31-60days,61-90days,91-179days,180-360days, &gt;360days"/>
    <x v="1"/>
    <m/>
    <m/>
    <s v="General"/>
    <x v="1"/>
    <m/>
    <x v="23"/>
    <s v="PLN"/>
    <x v="16"/>
    <x v="8"/>
    <x v="53"/>
    <x v="0"/>
    <s v="INT_DAILY_INVENTORY_MANAGEMENT_MASTER"/>
    <s v="AGING_BUCKET"/>
    <m/>
    <m/>
    <m/>
    <m/>
    <m/>
    <m/>
    <m/>
    <m/>
    <m/>
    <m/>
    <m/>
    <m/>
    <m/>
    <m/>
    <m/>
    <m/>
    <m/>
    <m/>
    <s v="資料清單"/>
    <x v="28"/>
    <x v="17"/>
    <x v="461"/>
    <x v="20"/>
    <s v="IEC_STD_V10 &gt;&gt; Data Standard &gt;&gt; PLN"/>
    <s v="Aging Bucket"/>
    <x v="492"/>
    <x v="1"/>
    <x v="0"/>
    <x v="490"/>
    <x v="16"/>
    <s v="IEC_STD_V10 &gt;&gt; Common &gt;&gt; AutoMetaDataAging Bucket"/>
    <x v="1"/>
    <x v="0"/>
    <s v="庫齡區間Property"/>
    <s v="每日庫存主檔"/>
    <n v="1189"/>
    <n v="1172"/>
    <n v="0"/>
    <s v="Aging Bucket"/>
    <n v="1"/>
    <n v="0"/>
    <n v="0"/>
    <x v="0"/>
    <s v="Daily Inventory Management Master"/>
    <x v="103"/>
    <s v="IEC_STD_V10 &gt;&gt; Data Standard &gt;&gt; PLN &gt;&gt; Daily Inventory Management Master"/>
    <x v="0"/>
    <s v="E.3.14.0:"/>
    <x v="25"/>
    <x v="25"/>
    <x v="1090"/>
    <x v="492"/>
    <x v="492"/>
    <x v="509"/>
    <x v="0"/>
    <x v="0"/>
    <x v="0"/>
    <x v="1"/>
    <m/>
    <x v="0"/>
    <x v="1"/>
    <s v="Daily Inventory Management Master_Aging Bucket"/>
    <x v="1115"/>
    <x v="1"/>
    <x v="0"/>
    <x v="8"/>
    <x v="9"/>
    <x v="0"/>
    <x v="0"/>
    <s v="INT_DAILY_INVENTORY_MANAGEMENT_MASTER"/>
    <s v="AGING_BUCKET"/>
    <x v="134"/>
    <x v="400"/>
    <x v="0"/>
    <n v="9"/>
    <x v="13"/>
    <x v="13"/>
    <x v="9"/>
    <s v=""/>
    <s v=""/>
    <n v="1187"/>
    <s v="-1187"/>
    <x v="0"/>
    <x v="0"/>
    <x v="0"/>
    <x v="492"/>
    <x v="16"/>
    <s v="依材料庫齡分類材料"/>
    <s v=""/>
    <s v=""/>
    <x v="0"/>
    <x v="460"/>
    <m/>
    <s v="Last Move Date^()$"/>
    <n v="9"/>
    <x v="0"/>
    <x v="9"/>
    <x v="0"/>
    <x v="0"/>
    <x v="0"/>
    <x v="1"/>
    <b v="1"/>
    <x v="0"/>
    <x v="1"/>
    <n v="0"/>
    <x v="0"/>
    <b v="0"/>
    <b v="0"/>
    <b v="0"/>
    <b v="0"/>
    <b v="0"/>
    <b v="0"/>
    <b v="0"/>
    <b v="0"/>
    <b v="0"/>
    <b v="0"/>
    <b v="0"/>
    <x v="1"/>
    <x v="1"/>
    <n v="0"/>
    <x v="2"/>
    <x v="0"/>
  </r>
  <r>
    <m/>
    <s v="PLN"/>
    <x v="20"/>
    <x v="493"/>
    <x v="493"/>
    <x v="1"/>
    <x v="491"/>
    <s v="天數"/>
    <x v="1"/>
    <m/>
    <m/>
    <s v="General"/>
    <x v="4"/>
    <m/>
    <x v="23"/>
    <s v="PLN"/>
    <x v="16"/>
    <x v="8"/>
    <x v="0"/>
    <x v="0"/>
    <s v="INT_DAILY_INVENTORY_MANAGEMENT_MASTER"/>
    <s v="AGING_DAYS"/>
    <m/>
    <m/>
    <m/>
    <m/>
    <m/>
    <m/>
    <m/>
    <m/>
    <m/>
    <m/>
    <m/>
    <m/>
    <m/>
    <m/>
    <m/>
    <m/>
    <m/>
    <m/>
    <s v="資料清單"/>
    <x v="28"/>
    <x v="18"/>
    <x v="462"/>
    <x v="20"/>
    <s v="IEC_STD_V10 &gt;&gt; Data Standard &gt;&gt; PLN"/>
    <s v="Aging days"/>
    <x v="493"/>
    <x v="1"/>
    <x v="0"/>
    <x v="491"/>
    <x v="16"/>
    <s v="IEC_STD_V10 &gt;&gt; Common &gt;&gt; AutoMetaDataAging days"/>
    <x v="1"/>
    <x v="0"/>
    <s v="庫齡(天)Property"/>
    <s v="每日庫存主檔"/>
    <n v="1190"/>
    <n v="1172"/>
    <n v="0"/>
    <s v="Aging days"/>
    <n v="1"/>
    <n v="0"/>
    <n v="0"/>
    <x v="0"/>
    <s v="Daily Inventory Management Master"/>
    <x v="103"/>
    <s v="IEC_STD_V10 &gt;&gt; Data Standard &gt;&gt; PLN &gt;&gt; Daily Inventory Management Master"/>
    <x v="0"/>
    <s v="E.3.14.0:"/>
    <x v="26"/>
    <x v="26"/>
    <x v="1091"/>
    <x v="493"/>
    <x v="493"/>
    <x v="510"/>
    <x v="0"/>
    <x v="0"/>
    <x v="0"/>
    <x v="4"/>
    <m/>
    <x v="0"/>
    <x v="1"/>
    <s v="Daily Inventory Management Master_Aging days"/>
    <x v="1116"/>
    <x v="1"/>
    <x v="0"/>
    <x v="8"/>
    <x v="9"/>
    <x v="0"/>
    <x v="0"/>
    <s v="INT_DAILY_INVENTORY_MANAGEMENT_MASTER"/>
    <s v="AGING_DAYS"/>
    <x v="134"/>
    <x v="401"/>
    <x v="0"/>
    <n v="9"/>
    <x v="13"/>
    <x v="13"/>
    <x v="9"/>
    <s v=""/>
    <s v=""/>
    <n v="1188"/>
    <s v="-1188"/>
    <x v="0"/>
    <x v="0"/>
    <x v="0"/>
    <x v="493"/>
    <x v="16"/>
    <s v="依最近移動日期計算庫齡"/>
    <s v=""/>
    <s v=""/>
    <x v="0"/>
    <x v="461"/>
    <m/>
    <s v="^()$"/>
    <n v="9"/>
    <x v="0"/>
    <x v="9"/>
    <x v="0"/>
    <x v="0"/>
    <x v="0"/>
    <x v="1"/>
    <b v="0"/>
    <x v="0"/>
    <x v="1"/>
    <n v="0"/>
    <x v="0"/>
    <b v="0"/>
    <b v="0"/>
    <b v="0"/>
    <b v="0"/>
    <b v="0"/>
    <b v="0"/>
    <b v="0"/>
    <b v="0"/>
    <b v="0"/>
    <b v="0"/>
    <b v="0"/>
    <x v="1"/>
    <x v="1"/>
    <n v="0"/>
    <x v="19"/>
    <x v="0"/>
  </r>
  <r>
    <m/>
    <s v="PLN"/>
    <x v="20"/>
    <x v="494"/>
    <x v="494"/>
    <x v="1"/>
    <x v="492"/>
    <s v="庫存結算日"/>
    <x v="1"/>
    <m/>
    <m/>
    <s v="General"/>
    <x v="3"/>
    <m/>
    <x v="23"/>
    <s v="PLN"/>
    <x v="16"/>
    <x v="8"/>
    <x v="0"/>
    <x v="0"/>
    <s v="INT_DAILY_INVENTORY_MANAGEMENT_MASTER"/>
    <s v="INVENTORY_CUT_DATE"/>
    <m/>
    <m/>
    <m/>
    <m/>
    <m/>
    <m/>
    <m/>
    <m/>
    <m/>
    <m/>
    <m/>
    <m/>
    <m/>
    <m/>
    <m/>
    <m/>
    <m/>
    <m/>
    <s v="資料清單"/>
    <x v="28"/>
    <x v="19"/>
    <x v="463"/>
    <x v="20"/>
    <s v="IEC_STD_V10 &gt;&gt; Data Standard &gt;&gt; PLN"/>
    <s v="Inventory Cut Date"/>
    <x v="494"/>
    <x v="1"/>
    <x v="0"/>
    <x v="492"/>
    <x v="16"/>
    <s v="IEC_STD_V10 &gt;&gt; Common &gt;&gt; AutoMetaDataInventory Cut Date"/>
    <x v="1"/>
    <x v="0"/>
    <s v="庫存結算日Property"/>
    <s v="每日庫存主檔"/>
    <n v="1191"/>
    <n v="1172"/>
    <n v="0"/>
    <s v="Inventory Cut Date"/>
    <n v="1"/>
    <n v="0"/>
    <n v="0"/>
    <x v="0"/>
    <s v="Daily Inventory Management Master"/>
    <x v="103"/>
    <s v="IEC_STD_V10 &gt;&gt; Data Standard &gt;&gt; PLN &gt;&gt; Daily Inventory Management Master"/>
    <x v="0"/>
    <s v="E.3.14.0:"/>
    <x v="27"/>
    <x v="27"/>
    <x v="1092"/>
    <x v="494"/>
    <x v="494"/>
    <x v="511"/>
    <x v="0"/>
    <x v="0"/>
    <x v="0"/>
    <x v="3"/>
    <m/>
    <x v="0"/>
    <x v="1"/>
    <s v="Daily Inventory Management Master_Inventory Cut Date"/>
    <x v="1117"/>
    <x v="1"/>
    <x v="0"/>
    <x v="8"/>
    <x v="9"/>
    <x v="0"/>
    <x v="0"/>
    <s v="INT_DAILY_INVENTORY_MANAGEMENT_MASTER"/>
    <s v="INVENTORY_CUT_DATE"/>
    <x v="134"/>
    <x v="402"/>
    <x v="0"/>
    <n v="9"/>
    <x v="13"/>
    <x v="13"/>
    <x v="9"/>
    <s v=""/>
    <s v=""/>
    <n v="1189"/>
    <s v="-1189"/>
    <x v="0"/>
    <x v="0"/>
    <x v="0"/>
    <x v="494"/>
    <x v="16"/>
    <s v="庫存結算日"/>
    <s v=""/>
    <s v=""/>
    <x v="0"/>
    <x v="462"/>
    <m/>
    <s v="^()$"/>
    <n v="9"/>
    <x v="0"/>
    <x v="9"/>
    <x v="0"/>
    <x v="0"/>
    <x v="0"/>
    <x v="1"/>
    <b v="0"/>
    <x v="0"/>
    <x v="1"/>
    <n v="0"/>
    <x v="0"/>
    <b v="0"/>
    <b v="0"/>
    <b v="0"/>
    <b v="0"/>
    <b v="0"/>
    <b v="0"/>
    <b v="0"/>
    <b v="0"/>
    <b v="0"/>
    <b v="0"/>
    <b v="0"/>
    <x v="1"/>
    <x v="1"/>
    <n v="0"/>
    <x v="33"/>
    <x v="0"/>
  </r>
  <r>
    <m/>
    <s v="PLN"/>
    <x v="20"/>
    <x v="495"/>
    <x v="443"/>
    <x v="1"/>
    <x v="436"/>
    <s v="庫存日期"/>
    <x v="2"/>
    <m/>
    <m/>
    <s v="General"/>
    <x v="3"/>
    <m/>
    <x v="23"/>
    <s v="PLN"/>
    <x v="16"/>
    <x v="8"/>
    <x v="0"/>
    <x v="0"/>
    <s v="INT_DAILY_INVENTORY_MANAGEMENT_MASTER"/>
    <s v="LAST_MOVE_DATE"/>
    <m/>
    <m/>
    <m/>
    <m/>
    <m/>
    <m/>
    <m/>
    <m/>
    <m/>
    <m/>
    <m/>
    <m/>
    <m/>
    <m/>
    <m/>
    <m/>
    <m/>
    <m/>
    <s v="資料清單"/>
    <x v="28"/>
    <x v="20"/>
    <x v="464"/>
    <x v="20"/>
    <s v="IEC_STD_V10 &gt;&gt; Data Standard &gt;&gt; PLN"/>
    <s v="Last Move Date"/>
    <x v="443"/>
    <x v="1"/>
    <x v="0"/>
    <x v="436"/>
    <x v="16"/>
    <s v="IEC_STD_V10 &gt;&gt; Common &gt;&gt; AutoMetaDataLast Move Date"/>
    <x v="2"/>
    <x v="0"/>
    <s v="第幾日=&gt; 最後交易日 PRO 討論Relationship"/>
    <s v="每日庫存主檔"/>
    <n v="1099"/>
    <n v="1172"/>
    <n v="0"/>
    <s v=""/>
    <n v="0"/>
    <n v="0"/>
    <n v="1099"/>
    <x v="244"/>
    <s v="Daily Inventory Management Master"/>
    <x v="103"/>
    <s v="IEC_STD_V10 &gt;&gt; Data Standard &gt;&gt; PLN &gt;&gt; Daily Inventory Management Master"/>
    <x v="0"/>
    <s v="E.3.14.0:"/>
    <x v="28"/>
    <x v="28"/>
    <x v="1093"/>
    <x v="495"/>
    <x v="443"/>
    <x v="448"/>
    <x v="0"/>
    <x v="0"/>
    <x v="0"/>
    <x v="3"/>
    <m/>
    <x v="0"/>
    <x v="2"/>
    <s v="Daily Inventory Management Master_Last Move Date"/>
    <x v="1118"/>
    <x v="2"/>
    <x v="0"/>
    <x v="8"/>
    <x v="9"/>
    <x v="0"/>
    <x v="0"/>
    <s v="INT_DAILY_INVENTORY_MANAGEMENT_MASTER"/>
    <s v="LAST_MOVE_DATE"/>
    <x v="134"/>
    <x v="358"/>
    <x v="0"/>
    <n v="9"/>
    <x v="13"/>
    <x v="13"/>
    <x v="0"/>
    <s v=""/>
    <s v=""/>
    <n v="1190"/>
    <s v="-1190"/>
    <x v="0"/>
    <x v="0"/>
    <x v="0"/>
    <x v="443"/>
    <x v="16"/>
    <s v="庫存日期"/>
    <s v=""/>
    <s v=""/>
    <x v="0"/>
    <x v="463"/>
    <m/>
    <s v="^()$"/>
    <n v="9"/>
    <x v="0"/>
    <x v="9"/>
    <x v="0"/>
    <x v="0"/>
    <x v="1"/>
    <x v="1"/>
    <b v="0"/>
    <x v="0"/>
    <x v="1"/>
    <n v="0"/>
    <x v="0"/>
    <b v="0"/>
    <b v="0"/>
    <b v="0"/>
    <b v="0"/>
    <b v="1"/>
    <b v="0"/>
    <b v="0"/>
    <b v="0"/>
    <b v="0"/>
    <b v="0"/>
    <b v="0"/>
    <x v="0"/>
    <x v="2"/>
    <n v="0"/>
    <x v="0"/>
    <x v="0"/>
  </r>
  <r>
    <m/>
    <s v="PLN"/>
    <x v="20"/>
    <x v="496"/>
    <x v="495"/>
    <x v="253"/>
    <x v="493"/>
    <s v="MonthEnd =&gt; 待確認"/>
    <x v="1"/>
    <m/>
    <m/>
    <s v="General"/>
    <x v="11"/>
    <s v="Y,N"/>
    <x v="23"/>
    <s v="PLN"/>
    <x v="16"/>
    <x v="8"/>
    <x v="0"/>
    <x v="0"/>
    <s v="INT_DAILY_INVENTORY_MANAGEMENT_MASTER"/>
    <s v="MONTHEND_REMARK"/>
    <m/>
    <m/>
    <m/>
    <m/>
    <m/>
    <m/>
    <m/>
    <m/>
    <m/>
    <m/>
    <m/>
    <m/>
    <m/>
    <m/>
    <m/>
    <m/>
    <m/>
    <m/>
    <s v="資料清單"/>
    <x v="28"/>
    <x v="21"/>
    <x v="465"/>
    <x v="20"/>
    <s v="IEC_STD_V10 &gt;&gt; Data Standard &gt;&gt; PLN"/>
    <s v="MonthEnd Remark"/>
    <x v="495"/>
    <x v="253"/>
    <x v="0"/>
    <x v="493"/>
    <x v="16"/>
    <s v="IEC_STD_V10 &gt;&gt; Common &gt;&gt; AutoMetaDataMonthEnd Remark"/>
    <x v="1"/>
    <x v="0"/>
    <s v="MonthEnd =&gt; 待確認Property"/>
    <s v="每日庫存主檔"/>
    <n v="1193"/>
    <n v="1172"/>
    <n v="0"/>
    <s v="MonthEnd Remark"/>
    <n v="1"/>
    <n v="0"/>
    <n v="0"/>
    <x v="0"/>
    <s v="Daily Inventory Management Master"/>
    <x v="103"/>
    <s v="IEC_STD_V10 &gt;&gt; Data Standard &gt;&gt; PLN &gt;&gt; Daily Inventory Management Master"/>
    <x v="0"/>
    <s v="E.3.14.0:"/>
    <x v="29"/>
    <x v="29"/>
    <x v="1094"/>
    <x v="496"/>
    <x v="495"/>
    <x v="512"/>
    <x v="78"/>
    <x v="0"/>
    <x v="0"/>
    <x v="9"/>
    <m/>
    <x v="0"/>
    <x v="1"/>
    <s v="Daily Inventory Management Master_MonthEnd Remark"/>
    <x v="1119"/>
    <x v="1"/>
    <x v="0"/>
    <x v="8"/>
    <x v="9"/>
    <x v="0"/>
    <x v="0"/>
    <s v="INT_DAILY_INVENTORY_MANAGEMENT_MASTER"/>
    <s v="MONTHEND_REMARK"/>
    <x v="134"/>
    <x v="403"/>
    <x v="0"/>
    <n v="9"/>
    <x v="13"/>
    <x v="13"/>
    <x v="9"/>
    <s v=""/>
    <s v=""/>
    <n v="1191"/>
    <s v="-1191"/>
    <x v="0"/>
    <x v="0"/>
    <x v="0"/>
    <x v="495"/>
    <x v="16"/>
    <s v="MonthEnd =&gt; 待確認"/>
    <s v=""/>
    <s v=""/>
    <x v="0"/>
    <x v="464"/>
    <m/>
    <s v="^()$"/>
    <n v="9"/>
    <x v="0"/>
    <x v="9"/>
    <x v="0"/>
    <x v="0"/>
    <x v="0"/>
    <x v="1"/>
    <b v="0"/>
    <x v="0"/>
    <x v="1"/>
    <n v="0"/>
    <x v="0"/>
    <b v="0"/>
    <b v="0"/>
    <b v="0"/>
    <b v="0"/>
    <b v="0"/>
    <b v="0"/>
    <b v="0"/>
    <b v="0"/>
    <b v="0"/>
    <b v="0"/>
    <b v="0"/>
    <x v="1"/>
    <x v="1"/>
    <n v="0"/>
    <x v="18"/>
    <x v="0"/>
  </r>
  <r>
    <m/>
    <s v="PLN"/>
    <x v="20"/>
    <x v="497"/>
    <x v="496"/>
    <x v="253"/>
    <x v="494"/>
    <s v="庫存管理分類(Unrestricted/Blocked)"/>
    <x v="1"/>
    <m/>
    <m/>
    <s v="General"/>
    <x v="2"/>
    <s v="Unrestricted、Blocked"/>
    <x v="23"/>
    <s v="PLN"/>
    <x v="16"/>
    <x v="8"/>
    <x v="0"/>
    <x v="0"/>
    <s v="INT_DAILY_INVENTORY_MANAGEMENT_MASTER"/>
    <s v="INV_UNRESTRICTED/BLOCKED"/>
    <m/>
    <m/>
    <m/>
    <m/>
    <m/>
    <m/>
    <m/>
    <m/>
    <m/>
    <m/>
    <m/>
    <m/>
    <m/>
    <m/>
    <m/>
    <m/>
    <m/>
    <m/>
    <s v="資料清單"/>
    <x v="28"/>
    <x v="22"/>
    <x v="466"/>
    <x v="20"/>
    <s v="IEC_STD_V10 &gt;&gt; Data Standard &gt;&gt; PLN"/>
    <s v="Inv Unrestricted/Blocked"/>
    <x v="496"/>
    <x v="253"/>
    <x v="0"/>
    <x v="494"/>
    <x v="16"/>
    <s v="IEC_STD_V10 &gt;&gt; Common &gt;&gt; AutoMetaDataInv Unrestricted/Blocked"/>
    <x v="1"/>
    <x v="0"/>
    <s v="庫存管理分類(Unrestricted/Blocked)Property"/>
    <s v="每日庫存主檔"/>
    <n v="1194"/>
    <n v="1172"/>
    <n v="0"/>
    <s v="Inv Unrestricted/Blocked"/>
    <n v="1"/>
    <n v="0"/>
    <n v="0"/>
    <x v="0"/>
    <s v="Daily Inventory Management Master"/>
    <x v="103"/>
    <s v="IEC_STD_V10 &gt;&gt; Data Standard &gt;&gt; PLN &gt;&gt; Daily Inventory Management Master"/>
    <x v="0"/>
    <s v="E.3.14.0:"/>
    <x v="30"/>
    <x v="30"/>
    <x v="1095"/>
    <x v="497"/>
    <x v="496"/>
    <x v="513"/>
    <x v="88"/>
    <x v="0"/>
    <x v="0"/>
    <x v="2"/>
    <m/>
    <x v="0"/>
    <x v="1"/>
    <s v="Daily Inventory Management Master_Inv Unrestricted/Blocked"/>
    <x v="1120"/>
    <x v="1"/>
    <x v="0"/>
    <x v="8"/>
    <x v="9"/>
    <x v="0"/>
    <x v="0"/>
    <s v="INT_DAILY_INVENTORY_MANAGEMENT_MASTER"/>
    <s v="INV_UNRESTRICTED/BLOCKED"/>
    <x v="134"/>
    <x v="404"/>
    <x v="0"/>
    <n v="9"/>
    <x v="13"/>
    <x v="13"/>
    <x v="9"/>
    <s v=""/>
    <s v=""/>
    <n v="1192"/>
    <s v="-1192"/>
    <x v="0"/>
    <x v="0"/>
    <x v="0"/>
    <x v="496"/>
    <x v="16"/>
    <s v="庫存管理分類(Unrestricted/Blocked)"/>
    <s v=""/>
    <s v=""/>
    <x v="0"/>
    <x v="465"/>
    <m/>
    <s v="^()$"/>
    <n v="9"/>
    <x v="0"/>
    <x v="9"/>
    <x v="0"/>
    <x v="0"/>
    <x v="0"/>
    <x v="1"/>
    <b v="0"/>
    <x v="0"/>
    <x v="1"/>
    <n v="0"/>
    <x v="0"/>
    <b v="0"/>
    <b v="0"/>
    <b v="0"/>
    <b v="0"/>
    <b v="0"/>
    <b v="0"/>
    <b v="0"/>
    <b v="0"/>
    <b v="0"/>
    <b v="0"/>
    <b v="0"/>
    <x v="1"/>
    <x v="1"/>
    <n v="0"/>
    <x v="9"/>
    <x v="0"/>
  </r>
  <r>
    <m/>
    <s v="PLN"/>
    <x v="20"/>
    <x v="498"/>
    <x v="497"/>
    <x v="1"/>
    <x v="495"/>
    <s v="供應商是否提供JIT, VMI, SOI之服務"/>
    <x v="1"/>
    <s v="各廠區每日庫存庫齡總覽_原材料"/>
    <m/>
    <s v="General"/>
    <x v="11"/>
    <s v="Y,N"/>
    <x v="23"/>
    <s v="PLN"/>
    <x v="16"/>
    <x v="8"/>
    <x v="0"/>
    <x v="0"/>
    <s v="INT_DAILY_INVENTORY_MANAGEMENT_MASTER"/>
    <s v="INVTYPE_REMARK"/>
    <m/>
    <m/>
    <m/>
    <m/>
    <m/>
    <m/>
    <m/>
    <m/>
    <m/>
    <m/>
    <m/>
    <m/>
    <m/>
    <m/>
    <m/>
    <m/>
    <m/>
    <m/>
    <s v="資料清單"/>
    <x v="28"/>
    <x v="23"/>
    <x v="467"/>
    <x v="20"/>
    <s v="IEC_STD_V10 &gt;&gt; Data Standard &gt;&gt; PLN"/>
    <s v="InvType Remark"/>
    <x v="497"/>
    <x v="1"/>
    <x v="0"/>
    <x v="495"/>
    <x v="16"/>
    <s v="IEC_STD_V10 &gt;&gt; Common &gt;&gt; AutoMetaDataInvType Remark"/>
    <x v="1"/>
    <x v="0"/>
    <s v="可控庫存註記Property"/>
    <s v="每日庫存主檔"/>
    <n v="1195"/>
    <n v="1172"/>
    <n v="0"/>
    <s v="InvType Remark"/>
    <n v="1"/>
    <n v="0"/>
    <n v="0"/>
    <x v="245"/>
    <s v="Daily Inventory Management Master"/>
    <x v="103"/>
    <s v="IEC_STD_V10 &gt;&gt; Data Standard &gt;&gt; PLN &gt;&gt; Daily Inventory Management Master"/>
    <x v="0"/>
    <s v="E.3.14.0:"/>
    <x v="31"/>
    <x v="31"/>
    <x v="1096"/>
    <x v="498"/>
    <x v="497"/>
    <x v="514"/>
    <x v="78"/>
    <x v="0"/>
    <x v="0"/>
    <x v="9"/>
    <m/>
    <x v="0"/>
    <x v="1"/>
    <s v="Daily Inventory Management Master_InvType Remark"/>
    <x v="1121"/>
    <x v="1"/>
    <x v="0"/>
    <x v="8"/>
    <x v="9"/>
    <x v="0"/>
    <x v="0"/>
    <s v="INT_DAILY_INVENTORY_MANAGEMENT_MASTER"/>
    <s v="INVTYPE_REMARK"/>
    <x v="134"/>
    <x v="405"/>
    <x v="0"/>
    <n v="9"/>
    <x v="13"/>
    <x v="13"/>
    <x v="9"/>
    <s v=""/>
    <s v=""/>
    <n v="1193"/>
    <s v="-1193"/>
    <x v="0"/>
    <x v="0"/>
    <x v="0"/>
    <x v="497"/>
    <x v="16"/>
    <s v="供應商是否提供JIT, VMI, SOI之服務"/>
    <s v=""/>
    <s v=""/>
    <x v="0"/>
    <x v="466"/>
    <m/>
    <s v="^()$"/>
    <n v="9"/>
    <x v="0"/>
    <x v="9"/>
    <x v="0"/>
    <x v="0"/>
    <x v="0"/>
    <x v="1"/>
    <b v="0"/>
    <x v="0"/>
    <x v="1"/>
    <n v="0"/>
    <x v="0"/>
    <b v="0"/>
    <b v="0"/>
    <b v="0"/>
    <b v="0"/>
    <b v="0"/>
    <b v="0"/>
    <b v="0"/>
    <b v="0"/>
    <b v="0"/>
    <b v="0"/>
    <b v="0"/>
    <x v="1"/>
    <x v="1"/>
    <n v="0"/>
    <x v="0"/>
    <x v="0"/>
  </r>
  <r>
    <m/>
    <s v="PLN"/>
    <x v="20"/>
    <x v="499"/>
    <x v="498"/>
    <x v="1"/>
    <x v="496"/>
    <s v="總庫存數量"/>
    <x v="1"/>
    <m/>
    <m/>
    <s v="General"/>
    <x v="4"/>
    <m/>
    <x v="23"/>
    <s v="PLN"/>
    <x v="16"/>
    <x v="8"/>
    <x v="0"/>
    <x v="0"/>
    <s v="INT_DAILY_INVENTORY_MANAGEMENT_MASTER"/>
    <s v="INVQTY"/>
    <m/>
    <m/>
    <m/>
    <m/>
    <m/>
    <m/>
    <m/>
    <m/>
    <m/>
    <m/>
    <m/>
    <m/>
    <m/>
    <m/>
    <m/>
    <m/>
    <m/>
    <m/>
    <s v="資料清單"/>
    <x v="28"/>
    <x v="24"/>
    <x v="468"/>
    <x v="20"/>
    <s v="IEC_STD_V10 &gt;&gt; Data Standard &gt;&gt; PLN"/>
    <s v="InvQty"/>
    <x v="498"/>
    <x v="1"/>
    <x v="0"/>
    <x v="496"/>
    <x v="16"/>
    <s v="IEC_STD_V10 &gt;&gt; Common &gt;&gt; AutoMetaDataInvQty"/>
    <x v="1"/>
    <x v="0"/>
    <s v="庫存數量Property"/>
    <s v="每日庫存主檔"/>
    <n v="1196"/>
    <n v="1172"/>
    <n v="0"/>
    <s v="InvQty"/>
    <n v="1"/>
    <n v="0"/>
    <n v="0"/>
    <x v="0"/>
    <s v="Daily Inventory Management Master"/>
    <x v="103"/>
    <s v="IEC_STD_V10 &gt;&gt; Data Standard &gt;&gt; PLN &gt;&gt; Daily Inventory Management Master"/>
    <x v="0"/>
    <s v="E.3.14.0:"/>
    <x v="32"/>
    <x v="32"/>
    <x v="1097"/>
    <x v="499"/>
    <x v="498"/>
    <x v="515"/>
    <x v="0"/>
    <x v="0"/>
    <x v="0"/>
    <x v="4"/>
    <m/>
    <x v="0"/>
    <x v="1"/>
    <s v="Daily Inventory Management Master_InvQty"/>
    <x v="1122"/>
    <x v="1"/>
    <x v="0"/>
    <x v="8"/>
    <x v="9"/>
    <x v="0"/>
    <x v="0"/>
    <s v="INT_DAILY_INVENTORY_MANAGEMENT_MASTER"/>
    <s v="INVQTY"/>
    <x v="134"/>
    <x v="406"/>
    <x v="0"/>
    <n v="9"/>
    <x v="13"/>
    <x v="13"/>
    <x v="9"/>
    <s v=""/>
    <s v=""/>
    <n v="1194"/>
    <s v="-1194"/>
    <x v="0"/>
    <x v="0"/>
    <x v="0"/>
    <x v="498"/>
    <x v="16"/>
    <s v="總庫存數量"/>
    <s v=""/>
    <s v=""/>
    <x v="0"/>
    <x v="467"/>
    <m/>
    <s v="^()$"/>
    <n v="9"/>
    <x v="0"/>
    <x v="9"/>
    <x v="0"/>
    <x v="0"/>
    <x v="0"/>
    <x v="1"/>
    <b v="0"/>
    <x v="0"/>
    <x v="1"/>
    <n v="0"/>
    <x v="0"/>
    <b v="0"/>
    <b v="0"/>
    <b v="0"/>
    <b v="0"/>
    <b v="1"/>
    <b v="0"/>
    <b v="0"/>
    <b v="0"/>
    <b v="0"/>
    <b v="0"/>
    <b v="0"/>
    <x v="0"/>
    <x v="2"/>
    <n v="0"/>
    <x v="44"/>
    <x v="0"/>
  </r>
  <r>
    <m/>
    <s v="PLN"/>
    <x v="20"/>
    <x v="500"/>
    <x v="499"/>
    <x v="1"/>
    <x v="497"/>
    <s v="總庫存金額(TWD)"/>
    <x v="1"/>
    <m/>
    <m/>
    <s v="General"/>
    <x v="6"/>
    <m/>
    <x v="23"/>
    <s v="PLN"/>
    <x v="16"/>
    <x v="8"/>
    <x v="0"/>
    <x v="0"/>
    <s v="INT_DAILY_INVENTORY_MANAGEMENT_MASTER"/>
    <s v="INVAMOUNT"/>
    <m/>
    <m/>
    <m/>
    <m/>
    <m/>
    <m/>
    <m/>
    <m/>
    <m/>
    <m/>
    <m/>
    <m/>
    <m/>
    <m/>
    <m/>
    <m/>
    <m/>
    <m/>
    <s v="資料清單"/>
    <x v="28"/>
    <x v="25"/>
    <x v="469"/>
    <x v="20"/>
    <s v="IEC_STD_V10 &gt;&gt; Data Standard &gt;&gt; PLN"/>
    <s v="InvAmount"/>
    <x v="499"/>
    <x v="1"/>
    <x v="0"/>
    <x v="497"/>
    <x v="16"/>
    <s v="IEC_STD_V10 &gt;&gt; Common &gt;&gt; AutoMetaDataInvAmount"/>
    <x v="1"/>
    <x v="0"/>
    <s v="庫存金額(TWD)Property"/>
    <s v="每日庫存主檔"/>
    <n v="1197"/>
    <n v="1172"/>
    <n v="0"/>
    <s v="InvAmount"/>
    <n v="2"/>
    <n v="0"/>
    <n v="0"/>
    <x v="0"/>
    <s v="Daily Inventory Management Master"/>
    <x v="103"/>
    <s v="IEC_STD_V10 &gt;&gt; Data Standard &gt;&gt; PLN &gt;&gt; Daily Inventory Management Master"/>
    <x v="0"/>
    <s v="E.3.14.0:"/>
    <x v="33"/>
    <x v="33"/>
    <x v="1098"/>
    <x v="500"/>
    <x v="499"/>
    <x v="516"/>
    <x v="0"/>
    <x v="0"/>
    <x v="0"/>
    <x v="6"/>
    <m/>
    <x v="0"/>
    <x v="1"/>
    <s v="Daily Inventory Management Master_InvAmount"/>
    <x v="1123"/>
    <x v="1"/>
    <x v="0"/>
    <x v="8"/>
    <x v="9"/>
    <x v="0"/>
    <x v="0"/>
    <s v="INT_DAILY_INVENTORY_MANAGEMENT_MASTER"/>
    <s v="INVAMOUNT"/>
    <x v="134"/>
    <x v="407"/>
    <x v="0"/>
    <n v="9"/>
    <x v="13"/>
    <x v="13"/>
    <x v="9"/>
    <s v=""/>
    <s v=""/>
    <n v="1195"/>
    <s v="-1195"/>
    <x v="0"/>
    <x v="0"/>
    <x v="0"/>
    <x v="499"/>
    <x v="16"/>
    <s v="總庫存金額(TWD)"/>
    <s v=""/>
    <s v=""/>
    <x v="0"/>
    <x v="468"/>
    <m/>
    <s v="^()$"/>
    <n v="9"/>
    <x v="0"/>
    <x v="9"/>
    <x v="0"/>
    <x v="0"/>
    <x v="0"/>
    <x v="1"/>
    <b v="0"/>
    <x v="0"/>
    <x v="1"/>
    <n v="0"/>
    <x v="0"/>
    <b v="0"/>
    <b v="0"/>
    <b v="0"/>
    <b v="0"/>
    <b v="1"/>
    <b v="0"/>
    <b v="0"/>
    <b v="0"/>
    <b v="0"/>
    <b v="0"/>
    <b v="0"/>
    <x v="0"/>
    <x v="2"/>
    <n v="0"/>
    <x v="35"/>
    <x v="0"/>
  </r>
  <r>
    <m/>
    <s v="PLN"/>
    <x v="20"/>
    <x v="501"/>
    <x v="500"/>
    <x v="1"/>
    <x v="498"/>
    <s v="總庫存金額(USD)"/>
    <x v="1"/>
    <m/>
    <m/>
    <s v="General"/>
    <x v="6"/>
    <m/>
    <x v="23"/>
    <s v="PLN"/>
    <x v="16"/>
    <x v="8"/>
    <x v="0"/>
    <x v="0"/>
    <s v="INT_DAILY_INVENTORY_MANAGEMENT_MASTER"/>
    <s v="USDINV_AMOUNT"/>
    <m/>
    <m/>
    <m/>
    <m/>
    <m/>
    <m/>
    <m/>
    <m/>
    <m/>
    <m/>
    <m/>
    <m/>
    <m/>
    <m/>
    <m/>
    <m/>
    <m/>
    <m/>
    <s v="資料清單"/>
    <x v="28"/>
    <x v="26"/>
    <x v="470"/>
    <x v="20"/>
    <s v="IEC_STD_V10 &gt;&gt; Data Standard &gt;&gt; PLN"/>
    <s v="USDInv_Amount"/>
    <x v="500"/>
    <x v="1"/>
    <x v="0"/>
    <x v="498"/>
    <x v="16"/>
    <s v="IEC_STD_V10 &gt;&gt; Common &gt;&gt; AutoMetaDataUSDInv_Amount"/>
    <x v="1"/>
    <x v="0"/>
    <s v="庫存金額(USD)Property"/>
    <s v="每日庫存主檔"/>
    <n v="1198"/>
    <n v="1172"/>
    <n v="0"/>
    <s v="USDInv_Amount"/>
    <n v="1"/>
    <n v="0"/>
    <n v="0"/>
    <x v="0"/>
    <s v="Daily Inventory Management Master"/>
    <x v="103"/>
    <s v="IEC_STD_V10 &gt;&gt; Data Standard &gt;&gt; PLN &gt;&gt; Daily Inventory Management Master"/>
    <x v="0"/>
    <s v="E.3.14.0:"/>
    <x v="34"/>
    <x v="34"/>
    <x v="1099"/>
    <x v="501"/>
    <x v="500"/>
    <x v="517"/>
    <x v="0"/>
    <x v="0"/>
    <x v="0"/>
    <x v="6"/>
    <m/>
    <x v="0"/>
    <x v="1"/>
    <s v="Daily Inventory Management Master_USDInv_Amount"/>
    <x v="1124"/>
    <x v="1"/>
    <x v="0"/>
    <x v="8"/>
    <x v="9"/>
    <x v="0"/>
    <x v="0"/>
    <s v="INT_DAILY_INVENTORY_MANAGEMENT_MASTER"/>
    <s v="USDINV_AMOUNT"/>
    <x v="134"/>
    <x v="408"/>
    <x v="0"/>
    <n v="9"/>
    <x v="13"/>
    <x v="13"/>
    <x v="9"/>
    <s v=""/>
    <s v=""/>
    <n v="1196"/>
    <s v="-1196"/>
    <x v="0"/>
    <x v="0"/>
    <x v="0"/>
    <x v="500"/>
    <x v="16"/>
    <s v="總庫存金額(USD)"/>
    <s v=""/>
    <s v=""/>
    <x v="0"/>
    <x v="469"/>
    <m/>
    <s v="^()$"/>
    <n v="9"/>
    <x v="0"/>
    <x v="9"/>
    <x v="0"/>
    <x v="0"/>
    <x v="0"/>
    <x v="1"/>
    <b v="0"/>
    <x v="0"/>
    <x v="1"/>
    <n v="0"/>
    <x v="0"/>
    <b v="0"/>
    <b v="1"/>
    <b v="0"/>
    <b v="0"/>
    <b v="1"/>
    <b v="0"/>
    <b v="0"/>
    <b v="0"/>
    <b v="0"/>
    <b v="0"/>
    <b v="0"/>
    <x v="0"/>
    <x v="23"/>
    <n v="0"/>
    <x v="12"/>
    <x v="0"/>
  </r>
  <r>
    <m/>
    <s v="PLN"/>
    <x v="20"/>
    <x v="502"/>
    <x v="501"/>
    <x v="1"/>
    <x v="499"/>
    <s v="各廠區依庫齡分布之庫存%"/>
    <x v="1"/>
    <m/>
    <m/>
    <s v="General"/>
    <x v="5"/>
    <m/>
    <x v="23"/>
    <s v="PLN"/>
    <x v="16"/>
    <x v="8"/>
    <x v="0"/>
    <x v="0"/>
    <s v="INT_DAILY_INVENTORY_MANAGEMENT_MASTER"/>
    <s v="%_OF_TOTAL_INVENTORY_AMOUNT"/>
    <m/>
    <m/>
    <m/>
    <m/>
    <m/>
    <m/>
    <m/>
    <m/>
    <m/>
    <m/>
    <m/>
    <m/>
    <m/>
    <m/>
    <m/>
    <m/>
    <m/>
    <m/>
    <s v="資料清單"/>
    <x v="28"/>
    <x v="27"/>
    <x v="471"/>
    <x v="20"/>
    <s v="IEC_STD_V10 &gt;&gt; Data Standard &gt;&gt; PLN"/>
    <s v="% of Total Inventory Amount"/>
    <x v="501"/>
    <x v="1"/>
    <x v="0"/>
    <x v="499"/>
    <x v="16"/>
    <s v="IEC_STD_V10 &gt;&gt; Common &gt;&gt; AutoMetaData% of Total Inventory Amount"/>
    <x v="1"/>
    <x v="0"/>
    <s v="庫存金額百分比Property"/>
    <s v="每日庫存主檔"/>
    <n v="1199"/>
    <n v="1172"/>
    <n v="0"/>
    <s v="% of Total Inventory Amount"/>
    <n v="1"/>
    <n v="0"/>
    <n v="0"/>
    <x v="0"/>
    <s v="Daily Inventory Management Master"/>
    <x v="103"/>
    <s v="IEC_STD_V10 &gt;&gt; Data Standard &gt;&gt; PLN &gt;&gt; Daily Inventory Management Master"/>
    <x v="0"/>
    <s v="E.3.14.0:"/>
    <x v="35"/>
    <x v="35"/>
    <x v="1100"/>
    <x v="502"/>
    <x v="501"/>
    <x v="518"/>
    <x v="0"/>
    <x v="0"/>
    <x v="0"/>
    <x v="5"/>
    <m/>
    <x v="0"/>
    <x v="1"/>
    <s v="Daily Inventory Management Master_% of Total Inventory Amount"/>
    <x v="1125"/>
    <x v="1"/>
    <x v="0"/>
    <x v="8"/>
    <x v="9"/>
    <x v="0"/>
    <x v="0"/>
    <s v="INT_DAILY_INVENTORY_MANAGEMENT_MASTER"/>
    <s v="%_OF_TOTAL_INVENTORY_AMOUNT"/>
    <x v="134"/>
    <x v="409"/>
    <x v="0"/>
    <n v="9"/>
    <x v="13"/>
    <x v="13"/>
    <x v="9"/>
    <s v=""/>
    <s v=""/>
    <n v="1197"/>
    <s v="-1197"/>
    <x v="0"/>
    <x v="0"/>
    <x v="0"/>
    <x v="501"/>
    <x v="16"/>
    <s v="各廠區依庫齡分布之庫存%"/>
    <s v=""/>
    <s v=""/>
    <x v="0"/>
    <x v="470"/>
    <m/>
    <s v="^()$"/>
    <n v="9"/>
    <x v="0"/>
    <x v="9"/>
    <x v="0"/>
    <x v="0"/>
    <x v="0"/>
    <x v="1"/>
    <b v="0"/>
    <x v="0"/>
    <x v="1"/>
    <n v="0"/>
    <x v="0"/>
    <b v="0"/>
    <b v="0"/>
    <b v="0"/>
    <b v="0"/>
    <b v="0"/>
    <b v="0"/>
    <b v="0"/>
    <b v="0"/>
    <b v="0"/>
    <b v="0"/>
    <b v="0"/>
    <x v="1"/>
    <x v="1"/>
    <n v="0"/>
    <x v="8"/>
    <x v="0"/>
  </r>
  <r>
    <m/>
    <s v="PLN"/>
    <x v="20"/>
    <x v="503"/>
    <x v="502"/>
    <x v="1"/>
    <x v="500"/>
    <s v="庫存處理周誌"/>
    <x v="0"/>
    <m/>
    <m/>
    <s v="General"/>
    <x v="7"/>
    <m/>
    <x v="23"/>
    <s v="PLN"/>
    <x v="16"/>
    <x v="8"/>
    <x v="0"/>
    <x v="0"/>
    <s v="INT_INVENTORY_ACTION_LOG"/>
    <m/>
    <m/>
    <m/>
    <m/>
    <m/>
    <m/>
    <m/>
    <m/>
    <m/>
    <m/>
    <m/>
    <m/>
    <m/>
    <m/>
    <m/>
    <m/>
    <m/>
    <m/>
    <m/>
    <s v="資料清單"/>
    <x v="28"/>
    <x v="28"/>
    <x v="472"/>
    <x v="20"/>
    <s v="IEC_STD_V10 &gt;&gt; Data Standard &gt;&gt; PLN"/>
    <s v="Inventory Action Log"/>
    <x v="502"/>
    <x v="1"/>
    <x v="0"/>
    <x v="500"/>
    <x v="16"/>
    <s v="IEC_STD_V10 &gt;&gt; Common &gt;&gt; AutoMetaDataInventory Action Log"/>
    <x v="0"/>
    <x v="0"/>
    <s v="庫存處理周誌Concept"/>
    <s v="庫存處理周誌"/>
    <n v="1200"/>
    <n v="0"/>
    <n v="0"/>
    <s v=""/>
    <n v="0"/>
    <n v="0"/>
    <n v="0"/>
    <x v="0"/>
    <s v=""/>
    <x v="0"/>
    <s v=""/>
    <x v="0"/>
    <s v="E.3.14.0:"/>
    <x v="36"/>
    <x v="36"/>
    <x v="1101"/>
    <x v="503"/>
    <x v="502"/>
    <x v="519"/>
    <x v="0"/>
    <x v="0"/>
    <x v="0"/>
    <x v="7"/>
    <m/>
    <x v="0"/>
    <x v="0"/>
    <s v="Inventory Action Log"/>
    <x v="1126"/>
    <x v="0"/>
    <x v="0"/>
    <x v="8"/>
    <x v="9"/>
    <x v="0"/>
    <x v="0"/>
    <s v="INT_INVENTORY_ACTION_LOG"/>
    <s v=""/>
    <x v="135"/>
    <x v="0"/>
    <x v="0"/>
    <n v="9"/>
    <x v="13"/>
    <x v="13"/>
    <x v="9"/>
    <s v=""/>
    <s v=""/>
    <n v="1198"/>
    <s v="-1198"/>
    <x v="0"/>
    <x v="0"/>
    <x v="0"/>
    <x v="502"/>
    <x v="16"/>
    <s v="庫存處理周誌"/>
    <s v=""/>
    <s v=""/>
    <x v="0"/>
    <x v="471"/>
    <m/>
    <s v="^()$"/>
    <n v="9"/>
    <x v="0"/>
    <x v="9"/>
    <x v="0"/>
    <x v="0"/>
    <x v="0"/>
    <x v="1"/>
    <b v="0"/>
    <x v="0"/>
    <x v="0"/>
    <n v="0"/>
    <x v="0"/>
    <b v="0"/>
    <b v="0"/>
    <b v="0"/>
    <b v="0"/>
    <b v="0"/>
    <b v="0"/>
    <b v="0"/>
    <b v="0"/>
    <b v="0"/>
    <b v="0"/>
    <b v="0"/>
    <x v="1"/>
    <x v="1"/>
    <n v="0"/>
    <x v="6"/>
    <x v="0"/>
  </r>
  <r>
    <m/>
    <s v="PLN"/>
    <x v="20"/>
    <x v="2"/>
    <x v="2"/>
    <x v="1"/>
    <x v="2"/>
    <s v="預設EBG, NBG直接濾除"/>
    <x v="2"/>
    <m/>
    <m/>
    <s v="General"/>
    <x v="2"/>
    <s v="EBG,NBG"/>
    <x v="23"/>
    <s v="PLN"/>
    <x v="16"/>
    <x v="8"/>
    <x v="0"/>
    <x v="0"/>
    <s v="INT_INVENTORY_ACTION_LOG"/>
    <s v="BG_CODE"/>
    <m/>
    <m/>
    <m/>
    <m/>
    <m/>
    <m/>
    <m/>
    <m/>
    <m/>
    <m/>
    <m/>
    <m/>
    <m/>
    <m/>
    <m/>
    <m/>
    <m/>
    <m/>
    <s v="資料清單"/>
    <x v="28"/>
    <x v="29"/>
    <x v="451"/>
    <x v="20"/>
    <s v="IEC_STD_V10 &gt;&gt; Data Standard &gt;&gt; PLN"/>
    <s v="BG Code"/>
    <x v="2"/>
    <x v="1"/>
    <x v="0"/>
    <x v="2"/>
    <x v="16"/>
    <s v="IEC_STD_V10 &gt;&gt; Common &gt;&gt; AutoMetaDataBG Code"/>
    <x v="2"/>
    <x v="0"/>
    <s v="事業群代碼Relationship"/>
    <s v="庫存處理周誌"/>
    <n v="4"/>
    <n v="1200"/>
    <n v="0"/>
    <s v=""/>
    <n v="0"/>
    <n v="0"/>
    <n v="4"/>
    <x v="2"/>
    <s v="Inventory Action Log"/>
    <x v="104"/>
    <s v="IEC_STD_V10 &gt;&gt; Data Standard &gt;&gt; PLN &gt;&gt; Inventory Action Log"/>
    <x v="0"/>
    <s v="E.3.14.0:"/>
    <x v="37"/>
    <x v="37"/>
    <x v="1102"/>
    <x v="2"/>
    <x v="2"/>
    <x v="433"/>
    <x v="59"/>
    <x v="0"/>
    <x v="0"/>
    <x v="2"/>
    <m/>
    <x v="0"/>
    <x v="2"/>
    <s v="Inventory Action Log_BG Code"/>
    <x v="1127"/>
    <x v="2"/>
    <x v="0"/>
    <x v="8"/>
    <x v="9"/>
    <x v="0"/>
    <x v="0"/>
    <s v="INT_INVENTORY_ACTION_LOG"/>
    <s v="BG_CODE"/>
    <x v="135"/>
    <x v="2"/>
    <x v="0"/>
    <n v="9"/>
    <x v="13"/>
    <x v="13"/>
    <x v="0"/>
    <s v=""/>
    <s v=""/>
    <n v="1199"/>
    <s v="-1199"/>
    <x v="0"/>
    <x v="0"/>
    <x v="0"/>
    <x v="2"/>
    <x v="16"/>
    <s v="事業群代碼"/>
    <s v=""/>
    <s v=""/>
    <x v="0"/>
    <x v="450"/>
    <m/>
    <s v="^()$"/>
    <n v="9"/>
    <x v="0"/>
    <x v="9"/>
    <x v="0"/>
    <x v="0"/>
    <x v="1"/>
    <x v="1"/>
    <b v="0"/>
    <x v="0"/>
    <x v="1"/>
    <n v="0"/>
    <x v="0"/>
    <b v="0"/>
    <b v="0"/>
    <b v="0"/>
    <b v="0"/>
    <b v="0"/>
    <b v="0"/>
    <b v="0"/>
    <b v="0"/>
    <b v="0"/>
    <b v="0"/>
    <b v="0"/>
    <x v="1"/>
    <x v="1"/>
    <n v="0"/>
    <x v="1"/>
    <x v="0"/>
  </r>
  <r>
    <m/>
    <s v="PLN"/>
    <x v="20"/>
    <x v="180"/>
    <x v="180"/>
    <x v="1"/>
    <x v="298"/>
    <s v="EBG: BU1, BU2, BU5, BU6, NIDC"/>
    <x v="2"/>
    <m/>
    <m/>
    <s v="General"/>
    <x v="2"/>
    <s v="EBG: BU1, BU2, BU5, BU6, NIDC"/>
    <x v="23"/>
    <s v="PLN"/>
    <x v="16"/>
    <x v="8"/>
    <x v="0"/>
    <x v="0"/>
    <s v="INT_INVENTORY_ACTION_LOG"/>
    <s v="BU_CODE"/>
    <m/>
    <m/>
    <m/>
    <m/>
    <m/>
    <m/>
    <m/>
    <m/>
    <m/>
    <m/>
    <m/>
    <m/>
    <m/>
    <m/>
    <m/>
    <m/>
    <m/>
    <m/>
    <s v="資料清單"/>
    <x v="28"/>
    <x v="30"/>
    <x v="433"/>
    <x v="20"/>
    <s v="IEC_STD_V10 &gt;&gt; Data Standard &gt;&gt; PLN"/>
    <s v="BU Code"/>
    <x v="180"/>
    <x v="1"/>
    <x v="0"/>
    <x v="298"/>
    <x v="16"/>
    <s v="IEC_STD_V10 &gt;&gt; Common &gt;&gt; AutoMetaDataBU Code"/>
    <x v="2"/>
    <x v="0"/>
    <s v="事業處代碼Relationship"/>
    <s v="庫存處理周誌"/>
    <n v="343"/>
    <n v="1200"/>
    <n v="0"/>
    <s v=""/>
    <n v="0"/>
    <n v="0"/>
    <n v="515"/>
    <x v="81"/>
    <s v="Inventory Action Log"/>
    <x v="104"/>
    <s v="IEC_STD_V10 &gt;&gt; Data Standard &gt;&gt; PLN &gt;&gt; Inventory Action Log"/>
    <x v="0"/>
    <s v="E.3.14.0:"/>
    <x v="38"/>
    <x v="38"/>
    <x v="1103"/>
    <x v="180"/>
    <x v="180"/>
    <x v="197"/>
    <x v="44"/>
    <x v="0"/>
    <x v="0"/>
    <x v="2"/>
    <m/>
    <x v="0"/>
    <x v="2"/>
    <s v="Inventory Action Log_BU Code"/>
    <x v="1128"/>
    <x v="2"/>
    <x v="0"/>
    <x v="8"/>
    <x v="9"/>
    <x v="0"/>
    <x v="0"/>
    <s v="INT_INVENTORY_ACTION_LOG"/>
    <s v="BU_CODE"/>
    <x v="135"/>
    <x v="145"/>
    <x v="0"/>
    <n v="9"/>
    <x v="13"/>
    <x v="13"/>
    <x v="0"/>
    <s v=""/>
    <s v=""/>
    <n v="1200"/>
    <s v="-1200"/>
    <x v="0"/>
    <x v="0"/>
    <x v="0"/>
    <x v="180"/>
    <x v="16"/>
    <s v="事業處"/>
    <s v=""/>
    <s v=""/>
    <x v="0"/>
    <x v="432"/>
    <m/>
    <s v="^()$"/>
    <n v="9"/>
    <x v="0"/>
    <x v="9"/>
    <x v="0"/>
    <x v="0"/>
    <x v="1"/>
    <x v="1"/>
    <b v="0"/>
    <x v="0"/>
    <x v="1"/>
    <n v="0"/>
    <x v="0"/>
    <b v="0"/>
    <b v="0"/>
    <b v="0"/>
    <b v="0"/>
    <b v="1"/>
    <b v="0"/>
    <b v="0"/>
    <b v="0"/>
    <b v="0"/>
    <b v="0"/>
    <b v="0"/>
    <x v="0"/>
    <x v="2"/>
    <n v="0"/>
    <x v="1"/>
    <x v="0"/>
  </r>
  <r>
    <m/>
    <s v="PLN"/>
    <x v="20"/>
    <x v="182"/>
    <x v="182"/>
    <x v="244"/>
    <x v="187"/>
    <s v="客戶名稱-SAP"/>
    <x v="2"/>
    <m/>
    <m/>
    <s v="General"/>
    <x v="1"/>
    <s v="A1.S1.F1"/>
    <x v="23"/>
    <s v="PLN"/>
    <x v="16"/>
    <x v="8"/>
    <x v="51"/>
    <x v="0"/>
    <s v="INT_INVENTORY_ACTION_LOG"/>
    <s v="CUSTOMER_NAME_SAP"/>
    <m/>
    <m/>
    <m/>
    <m/>
    <m/>
    <m/>
    <m/>
    <m/>
    <m/>
    <m/>
    <m/>
    <m/>
    <m/>
    <m/>
    <m/>
    <m/>
    <m/>
    <m/>
    <s v="資料清單"/>
    <x v="28"/>
    <x v="31"/>
    <x v="435"/>
    <x v="20"/>
    <s v="IEC_STD_V10 &gt;&gt; Data Standard &gt;&gt; PLN"/>
    <s v="Customer Name-SAP"/>
    <x v="182"/>
    <x v="244"/>
    <x v="0"/>
    <x v="187"/>
    <x v="16"/>
    <s v="IEC_STD_V10 &gt;&gt; Common &gt;&gt; AutoMetaDataCustomer Name-SAP"/>
    <x v="2"/>
    <x v="0"/>
    <s v="客戶名稱-SAPRelationship"/>
    <s v="庫存處理周誌"/>
    <n v="345"/>
    <n v="1200"/>
    <n v="0"/>
    <s v=""/>
    <n v="0"/>
    <n v="0"/>
    <n v="981"/>
    <x v="83"/>
    <s v="Inventory Action Log"/>
    <x v="104"/>
    <s v="IEC_STD_V10 &gt;&gt; Data Standard &gt;&gt; PLN &gt;&gt; Inventory Action Log"/>
    <x v="0"/>
    <s v="E.3.14.0:"/>
    <x v="39"/>
    <x v="39"/>
    <x v="1104"/>
    <x v="182"/>
    <x v="182"/>
    <x v="199"/>
    <x v="89"/>
    <x v="0"/>
    <x v="0"/>
    <x v="1"/>
    <m/>
    <x v="0"/>
    <x v="2"/>
    <s v="Inventory Action Log_Customer Name-SAP"/>
    <x v="1129"/>
    <x v="2"/>
    <x v="0"/>
    <x v="8"/>
    <x v="9"/>
    <x v="0"/>
    <x v="0"/>
    <s v="INT_INVENTORY_ACTION_LOG"/>
    <s v="CUSTOMER_NAME_SAP"/>
    <x v="135"/>
    <x v="147"/>
    <x v="0"/>
    <n v="9"/>
    <x v="13"/>
    <x v="13"/>
    <x v="0"/>
    <s v=""/>
    <s v=""/>
    <n v="1201"/>
    <s v="-1201"/>
    <x v="0"/>
    <x v="0"/>
    <x v="0"/>
    <x v="182"/>
    <x v="16"/>
    <s v="客戶名稱-SAP"/>
    <s v=""/>
    <s v=""/>
    <x v="0"/>
    <x v="434"/>
    <m/>
    <s v="Customer code?^()$"/>
    <n v="9"/>
    <x v="0"/>
    <x v="9"/>
    <x v="0"/>
    <x v="0"/>
    <x v="1"/>
    <x v="1"/>
    <b v="0"/>
    <x v="0"/>
    <x v="1"/>
    <n v="0"/>
    <x v="0"/>
    <b v="0"/>
    <b v="0"/>
    <b v="0"/>
    <b v="0"/>
    <b v="1"/>
    <b v="0"/>
    <b v="0"/>
    <b v="0"/>
    <b v="0"/>
    <b v="0"/>
    <b v="0"/>
    <x v="0"/>
    <x v="2"/>
    <n v="0"/>
    <x v="3"/>
    <x v="0"/>
  </r>
  <r>
    <m/>
    <s v="PLN"/>
    <x v="20"/>
    <x v="494"/>
    <x v="494"/>
    <x v="1"/>
    <x v="492"/>
    <s v="庫存結算日"/>
    <x v="2"/>
    <m/>
    <m/>
    <s v="General"/>
    <x v="3"/>
    <m/>
    <x v="23"/>
    <s v="PLN"/>
    <x v="16"/>
    <x v="8"/>
    <x v="0"/>
    <x v="0"/>
    <s v="INT_INVENTORY_ACTION_LOG"/>
    <s v="INVENTORY_CUT_DATE"/>
    <m/>
    <m/>
    <m/>
    <m/>
    <m/>
    <m/>
    <m/>
    <m/>
    <m/>
    <m/>
    <m/>
    <m/>
    <m/>
    <m/>
    <m/>
    <m/>
    <m/>
    <m/>
    <s v="資料清單"/>
    <x v="28"/>
    <x v="32"/>
    <x v="463"/>
    <x v="20"/>
    <s v="IEC_STD_V10 &gt;&gt; Data Standard &gt;&gt; PLN"/>
    <s v="Inventory Cut Date"/>
    <x v="494"/>
    <x v="1"/>
    <x v="0"/>
    <x v="492"/>
    <x v="16"/>
    <s v="IEC_STD_V10 &gt;&gt; Common &gt;&gt; AutoMetaDataInventory Cut Date"/>
    <x v="2"/>
    <x v="0"/>
    <s v="庫存結算日Relationship"/>
    <s v="庫存處理周誌"/>
    <n v="1191"/>
    <n v="1200"/>
    <n v="0"/>
    <s v=""/>
    <n v="0"/>
    <n v="0"/>
    <n v="1191"/>
    <x v="246"/>
    <s v="Inventory Action Log"/>
    <x v="104"/>
    <s v="IEC_STD_V10 &gt;&gt; Data Standard &gt;&gt; PLN &gt;&gt; Inventory Action Log"/>
    <x v="0"/>
    <s v="E.3.14.0:"/>
    <x v="40"/>
    <x v="40"/>
    <x v="1105"/>
    <x v="494"/>
    <x v="494"/>
    <x v="511"/>
    <x v="0"/>
    <x v="0"/>
    <x v="0"/>
    <x v="3"/>
    <m/>
    <x v="0"/>
    <x v="2"/>
    <s v="Inventory Action Log_Inventory Cut Date"/>
    <x v="1130"/>
    <x v="2"/>
    <x v="0"/>
    <x v="8"/>
    <x v="9"/>
    <x v="0"/>
    <x v="0"/>
    <s v="INT_INVENTORY_ACTION_LOG"/>
    <s v="INVENTORY_CUT_DATE"/>
    <x v="135"/>
    <x v="402"/>
    <x v="0"/>
    <n v="9"/>
    <x v="13"/>
    <x v="13"/>
    <x v="9"/>
    <s v=""/>
    <s v=""/>
    <n v="1202"/>
    <s v="-1202"/>
    <x v="0"/>
    <x v="0"/>
    <x v="0"/>
    <x v="494"/>
    <x v="16"/>
    <s v="庫存結算日"/>
    <s v=""/>
    <s v=""/>
    <x v="0"/>
    <x v="462"/>
    <m/>
    <s v="^()$"/>
    <n v="9"/>
    <x v="0"/>
    <x v="9"/>
    <x v="0"/>
    <x v="0"/>
    <x v="1"/>
    <x v="1"/>
    <b v="0"/>
    <x v="0"/>
    <x v="1"/>
    <n v="0"/>
    <x v="0"/>
    <b v="0"/>
    <b v="0"/>
    <b v="0"/>
    <b v="0"/>
    <b v="0"/>
    <b v="0"/>
    <b v="0"/>
    <b v="0"/>
    <b v="0"/>
    <b v="0"/>
    <b v="0"/>
    <x v="1"/>
    <x v="1"/>
    <n v="0"/>
    <x v="33"/>
    <x v="0"/>
  </r>
  <r>
    <m/>
    <s v="PLN"/>
    <x v="20"/>
    <x v="504"/>
    <x v="503"/>
    <x v="1"/>
    <x v="501"/>
    <s v="By BG, BU, Customer 條件篩選"/>
    <x v="1"/>
    <m/>
    <m/>
    <s v="General"/>
    <x v="6"/>
    <m/>
    <x v="23"/>
    <s v="PLN"/>
    <x v="16"/>
    <x v="8"/>
    <x v="54"/>
    <x v="0"/>
    <s v="INT_INVENTORY_ACTION_LOG"/>
    <s v="INVENTORY_REDUCTION_PLAN_AMOUNT_TWD"/>
    <m/>
    <m/>
    <m/>
    <m/>
    <m/>
    <m/>
    <m/>
    <m/>
    <m/>
    <m/>
    <m/>
    <m/>
    <m/>
    <m/>
    <m/>
    <m/>
    <m/>
    <m/>
    <s v="資料清單"/>
    <x v="28"/>
    <x v="33"/>
    <x v="473"/>
    <x v="20"/>
    <s v="IEC_STD_V10 &gt;&gt; Data Standard &gt;&gt; PLN"/>
    <s v="Inventory Reduction Plan Amount TWD"/>
    <x v="503"/>
    <x v="1"/>
    <x v="0"/>
    <x v="501"/>
    <x v="16"/>
    <s v="IEC_STD_V10 &gt;&gt; Common &gt;&gt; AutoMetaDataInventory Reduction Plan Amount TWD"/>
    <x v="1"/>
    <x v="0"/>
    <s v="庫存降減計畫金額(TWD)Property"/>
    <s v="庫存處理周誌"/>
    <n v="1205"/>
    <n v="1200"/>
    <n v="0"/>
    <s v="Inventory Reduction Plan Amount TWD"/>
    <n v="1"/>
    <n v="0"/>
    <n v="0"/>
    <x v="0"/>
    <s v="Inventory Action Log"/>
    <x v="104"/>
    <s v="IEC_STD_V10 &gt;&gt; Data Standard &gt;&gt; PLN &gt;&gt; Inventory Action Log"/>
    <x v="0"/>
    <s v="E.3.14.0:"/>
    <x v="41"/>
    <x v="41"/>
    <x v="1106"/>
    <x v="504"/>
    <x v="503"/>
    <x v="520"/>
    <x v="0"/>
    <x v="0"/>
    <x v="0"/>
    <x v="6"/>
    <m/>
    <x v="0"/>
    <x v="1"/>
    <s v="Inventory Action Log_Inventory Reduction Plan Amount TWD"/>
    <x v="1131"/>
    <x v="1"/>
    <x v="0"/>
    <x v="8"/>
    <x v="9"/>
    <x v="0"/>
    <x v="0"/>
    <s v="INT_INVENTORY_ACTION_LOG"/>
    <s v="INVENTORY_REDUCTION_PLAN_AMOUNT_TWD"/>
    <x v="135"/>
    <x v="410"/>
    <x v="0"/>
    <n v="9"/>
    <x v="13"/>
    <x v="13"/>
    <x v="9"/>
    <s v=""/>
    <s v=""/>
    <n v="1203"/>
    <s v="-1203"/>
    <x v="0"/>
    <x v="0"/>
    <x v="0"/>
    <x v="503"/>
    <x v="16"/>
    <s v="庫存降減計畫金額(TWD)"/>
    <s v=""/>
    <s v=""/>
    <x v="0"/>
    <x v="472"/>
    <m/>
    <s v="SCM Inventory Action Log^()$"/>
    <n v="9"/>
    <x v="0"/>
    <x v="9"/>
    <x v="0"/>
    <x v="0"/>
    <x v="0"/>
    <x v="1"/>
    <b v="1"/>
    <x v="0"/>
    <x v="1"/>
    <n v="0"/>
    <x v="0"/>
    <b v="0"/>
    <b v="0"/>
    <b v="0"/>
    <b v="0"/>
    <b v="0"/>
    <b v="0"/>
    <b v="0"/>
    <b v="0"/>
    <b v="0"/>
    <b v="0"/>
    <b v="0"/>
    <x v="1"/>
    <x v="1"/>
    <n v="0"/>
    <x v="14"/>
    <x v="0"/>
  </r>
  <r>
    <m/>
    <s v="PLN"/>
    <x v="20"/>
    <x v="505"/>
    <x v="504"/>
    <x v="1"/>
    <x v="502"/>
    <s v="By BG, BU, Customer 條件篩選"/>
    <x v="1"/>
    <m/>
    <m/>
    <s v="General"/>
    <x v="6"/>
    <m/>
    <x v="23"/>
    <s v="PLN"/>
    <x v="16"/>
    <x v="8"/>
    <x v="54"/>
    <x v="0"/>
    <s v="INT_INVENTORY_ACTION_LOG"/>
    <s v="INVENTORY_REDUCTION_PLAN_AMOUNT_USD"/>
    <m/>
    <m/>
    <m/>
    <m/>
    <m/>
    <m/>
    <m/>
    <m/>
    <m/>
    <m/>
    <m/>
    <m/>
    <m/>
    <m/>
    <m/>
    <m/>
    <m/>
    <m/>
    <s v="資料清單"/>
    <x v="28"/>
    <x v="34"/>
    <x v="474"/>
    <x v="20"/>
    <s v="IEC_STD_V10 &gt;&gt; Data Standard &gt;&gt; PLN"/>
    <s v="Inventory Reduction Plan Amount USD"/>
    <x v="504"/>
    <x v="1"/>
    <x v="0"/>
    <x v="502"/>
    <x v="16"/>
    <s v="IEC_STD_V10 &gt;&gt; Common &gt;&gt; AutoMetaDataInventory Reduction Plan Amount USD"/>
    <x v="1"/>
    <x v="0"/>
    <s v="庫存降減計畫金額(USD)Property"/>
    <s v="庫存處理周誌"/>
    <n v="1206"/>
    <n v="1200"/>
    <n v="0"/>
    <s v="Inventory Reduction Plan Amount USD"/>
    <n v="1"/>
    <n v="0"/>
    <n v="0"/>
    <x v="0"/>
    <s v="Inventory Action Log"/>
    <x v="104"/>
    <s v="IEC_STD_V10 &gt;&gt; Data Standard &gt;&gt; PLN &gt;&gt; Inventory Action Log"/>
    <x v="0"/>
    <s v="E.3.14.0:"/>
    <x v="42"/>
    <x v="42"/>
    <x v="1107"/>
    <x v="505"/>
    <x v="504"/>
    <x v="520"/>
    <x v="0"/>
    <x v="0"/>
    <x v="0"/>
    <x v="6"/>
    <m/>
    <x v="0"/>
    <x v="1"/>
    <s v="Inventory Action Log_Inventory Reduction Plan Amount USD"/>
    <x v="1132"/>
    <x v="1"/>
    <x v="0"/>
    <x v="8"/>
    <x v="9"/>
    <x v="0"/>
    <x v="0"/>
    <s v="INT_INVENTORY_ACTION_LOG"/>
    <s v="INVENTORY_REDUCTION_PLAN_AMOUNT_USD"/>
    <x v="135"/>
    <x v="411"/>
    <x v="0"/>
    <n v="9"/>
    <x v="13"/>
    <x v="13"/>
    <x v="9"/>
    <s v=""/>
    <s v=""/>
    <n v="1204"/>
    <s v="-1204"/>
    <x v="0"/>
    <x v="0"/>
    <x v="0"/>
    <x v="504"/>
    <x v="16"/>
    <s v="庫存降減計畫金額(USD)"/>
    <s v=""/>
    <s v=""/>
    <x v="0"/>
    <x v="473"/>
    <m/>
    <s v="SCM Inventory Action Log^()$"/>
    <n v="9"/>
    <x v="0"/>
    <x v="9"/>
    <x v="0"/>
    <x v="0"/>
    <x v="0"/>
    <x v="1"/>
    <b v="0"/>
    <x v="0"/>
    <x v="1"/>
    <n v="0"/>
    <x v="0"/>
    <b v="0"/>
    <b v="0"/>
    <b v="0"/>
    <b v="0"/>
    <b v="0"/>
    <b v="0"/>
    <b v="0"/>
    <b v="0"/>
    <b v="0"/>
    <b v="0"/>
    <b v="0"/>
    <x v="1"/>
    <x v="1"/>
    <n v="0"/>
    <x v="14"/>
    <x v="0"/>
  </r>
  <r>
    <m/>
    <s v="PLN"/>
    <x v="20"/>
    <x v="506"/>
    <x v="505"/>
    <x v="1"/>
    <x v="503"/>
    <s v="預設當月當日庫存與前月庫存趨勢直條圖比較，使用者可以依需求指定任兩月份比較"/>
    <x v="0"/>
    <m/>
    <m/>
    <s v="General"/>
    <x v="7"/>
    <m/>
    <x v="23"/>
    <s v="PLN"/>
    <x v="16"/>
    <x v="8"/>
    <x v="0"/>
    <x v="0"/>
    <s v="INT_M_TO_M_INVENTORY_COMPARISON"/>
    <m/>
    <m/>
    <m/>
    <m/>
    <m/>
    <m/>
    <m/>
    <m/>
    <m/>
    <m/>
    <m/>
    <m/>
    <m/>
    <m/>
    <m/>
    <m/>
    <m/>
    <m/>
    <m/>
    <s v="資料清單"/>
    <x v="28"/>
    <x v="35"/>
    <x v="475"/>
    <x v="20"/>
    <s v="IEC_STD_V10 &gt;&gt; Data Standard &gt;&gt; PLN"/>
    <s v="M to M inventory comparison"/>
    <x v="505"/>
    <x v="1"/>
    <x v="0"/>
    <x v="503"/>
    <x v="16"/>
    <s v="IEC_STD_V10 &gt;&gt; Common &gt;&gt; AutoMetaDataM to M inventory comparison"/>
    <x v="0"/>
    <x v="0"/>
    <s v="當月當日庫存與指定月庫存歷史資料Concept"/>
    <s v="當月當日庫存與指定月庫存歷史資料"/>
    <n v="1207"/>
    <n v="0"/>
    <n v="0"/>
    <s v=""/>
    <n v="0"/>
    <n v="0"/>
    <n v="0"/>
    <x v="0"/>
    <s v=""/>
    <x v="0"/>
    <s v=""/>
    <x v="0"/>
    <s v="E.3.14.0:"/>
    <x v="43"/>
    <x v="43"/>
    <x v="1108"/>
    <x v="506"/>
    <x v="505"/>
    <x v="432"/>
    <x v="0"/>
    <x v="0"/>
    <x v="0"/>
    <x v="7"/>
    <m/>
    <x v="0"/>
    <x v="0"/>
    <s v="M to M inventory comparison"/>
    <x v="1133"/>
    <x v="0"/>
    <x v="0"/>
    <x v="8"/>
    <x v="9"/>
    <x v="0"/>
    <x v="0"/>
    <s v="INT_M_TO_M_INVENTORY_COMPARISON"/>
    <s v=""/>
    <x v="136"/>
    <x v="0"/>
    <x v="0"/>
    <n v="9"/>
    <x v="13"/>
    <x v="13"/>
    <x v="9"/>
    <s v=""/>
    <s v=""/>
    <n v="1205"/>
    <s v="-1205"/>
    <x v="0"/>
    <x v="0"/>
    <x v="0"/>
    <x v="505"/>
    <x v="16"/>
    <s v="當月當日庫存與指定月庫存歷史資料"/>
    <s v=""/>
    <s v=""/>
    <x v="0"/>
    <x v="474"/>
    <m/>
    <s v="^()$"/>
    <n v="9"/>
    <x v="0"/>
    <x v="9"/>
    <x v="0"/>
    <x v="0"/>
    <x v="0"/>
    <x v="1"/>
    <b v="0"/>
    <x v="0"/>
    <x v="0"/>
    <n v="0"/>
    <x v="0"/>
    <b v="0"/>
    <b v="0"/>
    <b v="0"/>
    <b v="0"/>
    <b v="0"/>
    <b v="0"/>
    <b v="0"/>
    <b v="0"/>
    <b v="0"/>
    <b v="0"/>
    <b v="0"/>
    <x v="1"/>
    <x v="1"/>
    <n v="0"/>
    <x v="8"/>
    <x v="0"/>
  </r>
  <r>
    <m/>
    <s v="PLN"/>
    <x v="20"/>
    <x v="2"/>
    <x v="2"/>
    <x v="1"/>
    <x v="2"/>
    <s v="預設EBG, NBG直接濾除"/>
    <x v="2"/>
    <m/>
    <m/>
    <s v="General"/>
    <x v="2"/>
    <s v="EBG,NBG"/>
    <x v="23"/>
    <s v="PLN"/>
    <x v="16"/>
    <x v="8"/>
    <x v="0"/>
    <x v="0"/>
    <s v="INT_M_TO_M_INVENTORY_COMPARISON"/>
    <s v="BG_CODE"/>
    <m/>
    <m/>
    <m/>
    <m/>
    <m/>
    <m/>
    <m/>
    <m/>
    <m/>
    <m/>
    <m/>
    <m/>
    <m/>
    <m/>
    <m/>
    <m/>
    <m/>
    <m/>
    <s v="資料清單"/>
    <x v="28"/>
    <x v="36"/>
    <x v="451"/>
    <x v="20"/>
    <s v="IEC_STD_V10 &gt;&gt; Data Standard &gt;&gt; PLN"/>
    <s v="BG Code"/>
    <x v="2"/>
    <x v="1"/>
    <x v="0"/>
    <x v="2"/>
    <x v="16"/>
    <s v="IEC_STD_V10 &gt;&gt; Common &gt;&gt; AutoMetaDataBG Code"/>
    <x v="2"/>
    <x v="0"/>
    <s v="事業群代碼Relationship"/>
    <s v="當月當日庫存與指定月庫存歷史資料"/>
    <n v="4"/>
    <n v="1207"/>
    <n v="0"/>
    <s v=""/>
    <n v="0"/>
    <n v="0"/>
    <n v="4"/>
    <x v="2"/>
    <s v="M to M inventory comparison"/>
    <x v="105"/>
    <s v="IEC_STD_V10 &gt;&gt; Data Standard &gt;&gt; PLN &gt;&gt; M to M inventory comparison"/>
    <x v="0"/>
    <s v="E.3.14.0:"/>
    <x v="44"/>
    <x v="44"/>
    <x v="1109"/>
    <x v="2"/>
    <x v="2"/>
    <x v="433"/>
    <x v="59"/>
    <x v="0"/>
    <x v="0"/>
    <x v="2"/>
    <m/>
    <x v="0"/>
    <x v="2"/>
    <s v="M to M inventory comparison_BG Code"/>
    <x v="1134"/>
    <x v="2"/>
    <x v="0"/>
    <x v="8"/>
    <x v="9"/>
    <x v="0"/>
    <x v="0"/>
    <s v="INT_M_TO_M_INVENTORY_COMPARISON"/>
    <s v="BG_CODE"/>
    <x v="136"/>
    <x v="2"/>
    <x v="0"/>
    <n v="9"/>
    <x v="13"/>
    <x v="13"/>
    <x v="0"/>
    <s v=""/>
    <s v=""/>
    <n v="1206"/>
    <s v="-1206"/>
    <x v="0"/>
    <x v="0"/>
    <x v="0"/>
    <x v="2"/>
    <x v="16"/>
    <s v="事業群代碼"/>
    <s v=""/>
    <s v=""/>
    <x v="0"/>
    <x v="450"/>
    <m/>
    <s v="^()$"/>
    <n v="9"/>
    <x v="0"/>
    <x v="9"/>
    <x v="0"/>
    <x v="0"/>
    <x v="1"/>
    <x v="1"/>
    <b v="0"/>
    <x v="0"/>
    <x v="1"/>
    <n v="0"/>
    <x v="0"/>
    <b v="0"/>
    <b v="0"/>
    <b v="0"/>
    <b v="0"/>
    <b v="0"/>
    <b v="0"/>
    <b v="0"/>
    <b v="0"/>
    <b v="0"/>
    <b v="0"/>
    <b v="0"/>
    <x v="1"/>
    <x v="1"/>
    <n v="0"/>
    <x v="1"/>
    <x v="0"/>
  </r>
  <r>
    <m/>
    <s v="PLN"/>
    <x v="20"/>
    <x v="180"/>
    <x v="180"/>
    <x v="1"/>
    <x v="298"/>
    <s v="EBG: BU1, BU2, BU5, BU6, NIDC"/>
    <x v="2"/>
    <m/>
    <m/>
    <s v="General"/>
    <x v="2"/>
    <s v="EBG: BU1, BU2, BU5, BU6, NIDC"/>
    <x v="23"/>
    <s v="PLN"/>
    <x v="16"/>
    <x v="8"/>
    <x v="0"/>
    <x v="0"/>
    <s v="INT_M_TO_M_INVENTORY_COMPARISON"/>
    <s v="BU_CODE"/>
    <m/>
    <m/>
    <m/>
    <m/>
    <m/>
    <m/>
    <m/>
    <m/>
    <m/>
    <m/>
    <m/>
    <m/>
    <m/>
    <m/>
    <m/>
    <m/>
    <m/>
    <m/>
    <s v="資料清單"/>
    <x v="28"/>
    <x v="37"/>
    <x v="433"/>
    <x v="20"/>
    <s v="IEC_STD_V10 &gt;&gt; Data Standard &gt;&gt; PLN"/>
    <s v="BU Code"/>
    <x v="180"/>
    <x v="1"/>
    <x v="0"/>
    <x v="298"/>
    <x v="16"/>
    <s v="IEC_STD_V10 &gt;&gt; Common &gt;&gt; AutoMetaDataBU Code"/>
    <x v="2"/>
    <x v="0"/>
    <s v="事業處代碼Relationship"/>
    <s v="當月當日庫存與指定月庫存歷史資料"/>
    <n v="343"/>
    <n v="1207"/>
    <n v="0"/>
    <s v=""/>
    <n v="0"/>
    <n v="0"/>
    <n v="515"/>
    <x v="81"/>
    <s v="M to M inventory comparison"/>
    <x v="105"/>
    <s v="IEC_STD_V10 &gt;&gt; Data Standard &gt;&gt; PLN &gt;&gt; M to M inventory comparison"/>
    <x v="0"/>
    <s v="E.3.14.0:"/>
    <x v="45"/>
    <x v="45"/>
    <x v="1110"/>
    <x v="180"/>
    <x v="180"/>
    <x v="197"/>
    <x v="44"/>
    <x v="0"/>
    <x v="0"/>
    <x v="2"/>
    <m/>
    <x v="0"/>
    <x v="2"/>
    <s v="M to M inventory comparison_BU Code"/>
    <x v="1135"/>
    <x v="2"/>
    <x v="0"/>
    <x v="8"/>
    <x v="9"/>
    <x v="0"/>
    <x v="0"/>
    <s v="INT_M_TO_M_INVENTORY_COMPARISON"/>
    <s v="BU_CODE"/>
    <x v="136"/>
    <x v="145"/>
    <x v="0"/>
    <n v="9"/>
    <x v="13"/>
    <x v="13"/>
    <x v="0"/>
    <s v=""/>
    <s v=""/>
    <n v="1207"/>
    <s v="-1207"/>
    <x v="0"/>
    <x v="0"/>
    <x v="0"/>
    <x v="180"/>
    <x v="16"/>
    <s v="事業處"/>
    <s v=""/>
    <s v=""/>
    <x v="0"/>
    <x v="432"/>
    <m/>
    <s v="^()$"/>
    <n v="9"/>
    <x v="0"/>
    <x v="9"/>
    <x v="0"/>
    <x v="0"/>
    <x v="1"/>
    <x v="1"/>
    <b v="0"/>
    <x v="0"/>
    <x v="1"/>
    <n v="0"/>
    <x v="0"/>
    <b v="0"/>
    <b v="0"/>
    <b v="0"/>
    <b v="0"/>
    <b v="1"/>
    <b v="0"/>
    <b v="0"/>
    <b v="0"/>
    <b v="0"/>
    <b v="0"/>
    <b v="0"/>
    <x v="0"/>
    <x v="2"/>
    <n v="0"/>
    <x v="1"/>
    <x v="0"/>
  </r>
  <r>
    <m/>
    <s v="PLN"/>
    <x v="20"/>
    <x v="426"/>
    <x v="429"/>
    <x v="1"/>
    <x v="504"/>
    <s v="庫存結算年月=&gt; 保留期間？"/>
    <x v="1"/>
    <m/>
    <m/>
    <s v="General"/>
    <x v="3"/>
    <m/>
    <x v="23"/>
    <s v="PLN"/>
    <x v="16"/>
    <x v="8"/>
    <x v="0"/>
    <x v="0"/>
    <s v="INT_M_TO_M_INVENTORY_COMPARISON"/>
    <s v="INVENTORY_CUT_MONTH"/>
    <m/>
    <m/>
    <m/>
    <m/>
    <m/>
    <m/>
    <m/>
    <m/>
    <m/>
    <m/>
    <m/>
    <m/>
    <m/>
    <m/>
    <m/>
    <m/>
    <m/>
    <m/>
    <s v="資料清單"/>
    <x v="28"/>
    <x v="38"/>
    <x v="476"/>
    <x v="20"/>
    <s v="IEC_STD_V10 &gt;&gt; Data Standard &gt;&gt; PLN"/>
    <s v="Inventory Cut Month"/>
    <x v="429"/>
    <x v="1"/>
    <x v="0"/>
    <x v="504"/>
    <x v="16"/>
    <s v="IEC_STD_V10 &gt;&gt; Common &gt;&gt; AutoMetaDataInventory Cut Month"/>
    <x v="1"/>
    <x v="0"/>
    <s v="庫存結算年月Property"/>
    <s v="當月當日庫存與指定月庫存歷史資料"/>
    <n v="1008"/>
    <n v="1207"/>
    <n v="0"/>
    <s v="Inventory Cut Month"/>
    <n v="1"/>
    <n v="0"/>
    <n v="0"/>
    <x v="0"/>
    <s v="M to M inventory comparison"/>
    <x v="105"/>
    <s v="IEC_STD_V10 &gt;&gt; Data Standard &gt;&gt; PLN &gt;&gt; M to M inventory comparison"/>
    <x v="0"/>
    <s v="E.3.14.0:"/>
    <x v="46"/>
    <x v="46"/>
    <x v="1111"/>
    <x v="426"/>
    <x v="429"/>
    <x v="521"/>
    <x v="0"/>
    <x v="0"/>
    <x v="0"/>
    <x v="3"/>
    <m/>
    <x v="0"/>
    <x v="1"/>
    <s v="M to M inventory comparison_Inventory Cut Month"/>
    <x v="1136"/>
    <x v="1"/>
    <x v="0"/>
    <x v="8"/>
    <x v="9"/>
    <x v="0"/>
    <x v="0"/>
    <s v="INT_M_TO_M_INVENTORY_COMPARISON"/>
    <s v="INVENTORY_CUT_MONTH"/>
    <x v="136"/>
    <x v="347"/>
    <x v="0"/>
    <n v="9"/>
    <x v="13"/>
    <x v="13"/>
    <x v="9"/>
    <s v=""/>
    <s v=""/>
    <n v="1208"/>
    <s v="-1208"/>
    <x v="0"/>
    <x v="0"/>
    <x v="0"/>
    <x v="429"/>
    <x v="16"/>
    <s v="庫存結算年月"/>
    <s v=""/>
    <s v=""/>
    <x v="0"/>
    <x v="475"/>
    <m/>
    <s v="^()$"/>
    <n v="9"/>
    <x v="0"/>
    <x v="9"/>
    <x v="0"/>
    <x v="0"/>
    <x v="1"/>
    <x v="1"/>
    <b v="0"/>
    <x v="0"/>
    <x v="1"/>
    <n v="0"/>
    <x v="0"/>
    <b v="0"/>
    <b v="0"/>
    <b v="0"/>
    <b v="0"/>
    <b v="0"/>
    <b v="0"/>
    <b v="0"/>
    <b v="0"/>
    <b v="0"/>
    <b v="0"/>
    <b v="0"/>
    <x v="1"/>
    <x v="1"/>
    <n v="0"/>
    <x v="5"/>
    <x v="0"/>
  </r>
  <r>
    <m/>
    <s v="PLN"/>
    <x v="20"/>
    <x v="427"/>
    <x v="430"/>
    <x v="1"/>
    <x v="424"/>
    <s v="庫存結算第幾日"/>
    <x v="1"/>
    <m/>
    <m/>
    <s v="General"/>
    <x v="3"/>
    <m/>
    <x v="23"/>
    <s v="PLN"/>
    <x v="16"/>
    <x v="8"/>
    <x v="0"/>
    <x v="0"/>
    <s v="INT_M_TO_M_INVENTORY_COMPARISON"/>
    <s v="INVENTORY_CUT_DAY"/>
    <m/>
    <m/>
    <m/>
    <m/>
    <m/>
    <m/>
    <m/>
    <m/>
    <m/>
    <m/>
    <m/>
    <m/>
    <m/>
    <m/>
    <m/>
    <m/>
    <m/>
    <m/>
    <s v="資料清單"/>
    <x v="28"/>
    <x v="39"/>
    <x v="477"/>
    <x v="20"/>
    <s v="IEC_STD_V10 &gt;&gt; Data Standard &gt;&gt; PLN"/>
    <s v="Inventory Cut Day"/>
    <x v="430"/>
    <x v="1"/>
    <x v="0"/>
    <x v="424"/>
    <x v="16"/>
    <s v="IEC_STD_V10 &gt;&gt; Common &gt;&gt; AutoMetaDataInventory Cut Day"/>
    <x v="1"/>
    <x v="0"/>
    <s v="庫存結算第幾日Property"/>
    <s v="當月當日庫存與指定月庫存歷史資料"/>
    <n v="1009"/>
    <n v="1207"/>
    <n v="0"/>
    <s v="Inventory Cut Day"/>
    <n v="1"/>
    <n v="0"/>
    <n v="0"/>
    <x v="0"/>
    <s v="M to M inventory comparison"/>
    <x v="105"/>
    <s v="IEC_STD_V10 &gt;&gt; Data Standard &gt;&gt; PLN &gt;&gt; M to M inventory comparison"/>
    <x v="0"/>
    <s v="E.3.14.0:"/>
    <x v="47"/>
    <x v="47"/>
    <x v="1112"/>
    <x v="427"/>
    <x v="430"/>
    <x v="435"/>
    <x v="0"/>
    <x v="0"/>
    <x v="0"/>
    <x v="3"/>
    <m/>
    <x v="0"/>
    <x v="1"/>
    <s v="M to M inventory comparison_Inventory Cut Day"/>
    <x v="1137"/>
    <x v="1"/>
    <x v="0"/>
    <x v="8"/>
    <x v="9"/>
    <x v="0"/>
    <x v="0"/>
    <s v="INT_M_TO_M_INVENTORY_COMPARISON"/>
    <s v="INVENTORY_CUT_DAY"/>
    <x v="136"/>
    <x v="348"/>
    <x v="0"/>
    <n v="9"/>
    <x v="13"/>
    <x v="13"/>
    <x v="9"/>
    <s v=""/>
    <s v=""/>
    <n v="1209"/>
    <s v="-1209"/>
    <x v="0"/>
    <x v="0"/>
    <x v="0"/>
    <x v="430"/>
    <x v="16"/>
    <s v="庫存結算第幾日"/>
    <s v=""/>
    <s v=""/>
    <x v="0"/>
    <x v="476"/>
    <m/>
    <s v="^()$"/>
    <n v="9"/>
    <x v="0"/>
    <x v="9"/>
    <x v="0"/>
    <x v="0"/>
    <x v="1"/>
    <x v="1"/>
    <b v="0"/>
    <x v="0"/>
    <x v="1"/>
    <n v="0"/>
    <x v="0"/>
    <b v="0"/>
    <b v="0"/>
    <b v="0"/>
    <b v="0"/>
    <b v="0"/>
    <b v="0"/>
    <b v="0"/>
    <b v="0"/>
    <b v="0"/>
    <b v="0"/>
    <b v="0"/>
    <x v="1"/>
    <x v="1"/>
    <n v="0"/>
    <x v="3"/>
    <x v="0"/>
  </r>
  <r>
    <m/>
    <s v="PLN"/>
    <x v="20"/>
    <x v="500"/>
    <x v="499"/>
    <x v="1"/>
    <x v="497"/>
    <s v="總庫存金額(TWD)"/>
    <x v="1"/>
    <m/>
    <m/>
    <s v="General"/>
    <x v="6"/>
    <m/>
    <x v="23"/>
    <s v="PLN"/>
    <x v="16"/>
    <x v="8"/>
    <x v="0"/>
    <x v="0"/>
    <s v="INT_M_TO_M_INVENTORY_COMPARISON"/>
    <s v="INVAMOUNT"/>
    <m/>
    <m/>
    <m/>
    <m/>
    <m/>
    <m/>
    <m/>
    <m/>
    <m/>
    <m/>
    <m/>
    <m/>
    <m/>
    <m/>
    <m/>
    <m/>
    <m/>
    <m/>
    <s v="資料清單"/>
    <x v="28"/>
    <x v="40"/>
    <x v="469"/>
    <x v="20"/>
    <s v="IEC_STD_V10 &gt;&gt; Data Standard &gt;&gt; PLN"/>
    <s v="InvAmount"/>
    <x v="499"/>
    <x v="1"/>
    <x v="0"/>
    <x v="497"/>
    <x v="16"/>
    <s v="IEC_STD_V10 &gt;&gt; Common &gt;&gt; AutoMetaDataInvAmount"/>
    <x v="1"/>
    <x v="0"/>
    <s v="庫存金額(TWD)Property"/>
    <s v="當月當日庫存與指定月庫存歷史資料"/>
    <n v="1197"/>
    <n v="1207"/>
    <n v="0"/>
    <s v="InvAmount"/>
    <n v="2"/>
    <n v="0"/>
    <n v="0"/>
    <x v="0"/>
    <s v="M to M inventory comparison"/>
    <x v="105"/>
    <s v="IEC_STD_V10 &gt;&gt; Data Standard &gt;&gt; PLN &gt;&gt; M to M inventory comparison"/>
    <x v="0"/>
    <s v="E.3.14.0:"/>
    <x v="48"/>
    <x v="48"/>
    <x v="1113"/>
    <x v="500"/>
    <x v="499"/>
    <x v="516"/>
    <x v="0"/>
    <x v="0"/>
    <x v="0"/>
    <x v="6"/>
    <m/>
    <x v="0"/>
    <x v="1"/>
    <s v="M to M inventory comparison_InvAmount"/>
    <x v="1138"/>
    <x v="1"/>
    <x v="0"/>
    <x v="8"/>
    <x v="9"/>
    <x v="0"/>
    <x v="0"/>
    <s v="INT_M_TO_M_INVENTORY_COMPARISON"/>
    <s v="INVAMOUNT"/>
    <x v="136"/>
    <x v="407"/>
    <x v="0"/>
    <n v="9"/>
    <x v="13"/>
    <x v="13"/>
    <x v="9"/>
    <s v=""/>
    <s v=""/>
    <n v="1210"/>
    <s v="-1210"/>
    <x v="0"/>
    <x v="0"/>
    <x v="0"/>
    <x v="499"/>
    <x v="16"/>
    <s v="總庫存金額(TWD)"/>
    <s v=""/>
    <s v=""/>
    <x v="0"/>
    <x v="468"/>
    <m/>
    <s v="^()$"/>
    <n v="9"/>
    <x v="0"/>
    <x v="9"/>
    <x v="0"/>
    <x v="0"/>
    <x v="1"/>
    <x v="1"/>
    <b v="0"/>
    <x v="0"/>
    <x v="1"/>
    <n v="0"/>
    <x v="0"/>
    <b v="0"/>
    <b v="0"/>
    <b v="0"/>
    <b v="0"/>
    <b v="1"/>
    <b v="0"/>
    <b v="0"/>
    <b v="0"/>
    <b v="0"/>
    <b v="0"/>
    <b v="0"/>
    <x v="0"/>
    <x v="2"/>
    <n v="0"/>
    <x v="35"/>
    <x v="0"/>
  </r>
  <r>
    <m/>
    <s v="PLN"/>
    <x v="20"/>
    <x v="507"/>
    <x v="506"/>
    <x v="1"/>
    <x v="505"/>
    <s v="本月庫存目標，當月為預估值，歷史月為實際值"/>
    <x v="1"/>
    <m/>
    <m/>
    <s v="General"/>
    <x v="6"/>
    <m/>
    <x v="23"/>
    <s v="PLN"/>
    <x v="16"/>
    <x v="8"/>
    <x v="0"/>
    <x v="0"/>
    <s v="INT_M_TO_M_INVENTORY_COMPARISON"/>
    <s v="INVENTORY_GOAL"/>
    <m/>
    <m/>
    <m/>
    <m/>
    <m/>
    <m/>
    <m/>
    <m/>
    <m/>
    <m/>
    <m/>
    <m/>
    <m/>
    <m/>
    <m/>
    <m/>
    <m/>
    <m/>
    <s v="資料清單"/>
    <x v="28"/>
    <x v="41"/>
    <x v="478"/>
    <x v="20"/>
    <s v="IEC_STD_V10 &gt;&gt; Data Standard &gt;&gt; PLN"/>
    <s v="Inventory Goal"/>
    <x v="506"/>
    <x v="1"/>
    <x v="0"/>
    <x v="505"/>
    <x v="16"/>
    <s v="IEC_STD_V10 &gt;&gt; Common &gt;&gt; AutoMetaDataInventory Goal"/>
    <x v="1"/>
    <x v="0"/>
    <s v="本月庫存目標Property"/>
    <s v="當月當日庫存與指定月庫存歷史資料"/>
    <n v="1213"/>
    <n v="1207"/>
    <n v="0"/>
    <s v="Inventory Goal"/>
    <n v="1"/>
    <n v="0"/>
    <n v="0"/>
    <x v="0"/>
    <s v="M to M inventory comparison"/>
    <x v="105"/>
    <s v="IEC_STD_V10 &gt;&gt; Data Standard &gt;&gt; PLN &gt;&gt; M to M inventory comparison"/>
    <x v="0"/>
    <s v="E.3.14.0:"/>
    <x v="49"/>
    <x v="49"/>
    <x v="1114"/>
    <x v="507"/>
    <x v="506"/>
    <x v="522"/>
    <x v="0"/>
    <x v="0"/>
    <x v="0"/>
    <x v="6"/>
    <m/>
    <x v="0"/>
    <x v="1"/>
    <s v="M to M inventory comparison_Inventory Goal"/>
    <x v="1139"/>
    <x v="1"/>
    <x v="0"/>
    <x v="8"/>
    <x v="9"/>
    <x v="0"/>
    <x v="0"/>
    <s v="INT_M_TO_M_INVENTORY_COMPARISON"/>
    <s v="INVENTORY_GOAL"/>
    <x v="136"/>
    <x v="412"/>
    <x v="0"/>
    <n v="9"/>
    <x v="13"/>
    <x v="13"/>
    <x v="9"/>
    <s v=""/>
    <s v=""/>
    <n v="1211"/>
    <s v="-1211"/>
    <x v="0"/>
    <x v="0"/>
    <x v="0"/>
    <x v="506"/>
    <x v="16"/>
    <s v="本月庫存目標"/>
    <s v=""/>
    <s v=""/>
    <x v="0"/>
    <x v="477"/>
    <m/>
    <s v="^()$"/>
    <n v="9"/>
    <x v="0"/>
    <x v="9"/>
    <x v="0"/>
    <x v="0"/>
    <x v="0"/>
    <x v="1"/>
    <b v="0"/>
    <x v="0"/>
    <x v="1"/>
    <n v="0"/>
    <x v="0"/>
    <b v="0"/>
    <b v="0"/>
    <b v="0"/>
    <b v="0"/>
    <b v="1"/>
    <b v="0"/>
    <b v="0"/>
    <b v="0"/>
    <b v="0"/>
    <b v="0"/>
    <b v="0"/>
    <x v="0"/>
    <x v="2"/>
    <n v="0"/>
    <x v="0"/>
    <x v="0"/>
  </r>
  <r>
    <m/>
    <s v="RND"/>
    <x v="15"/>
    <x v="375"/>
    <x v="401"/>
    <x v="1"/>
    <x v="370"/>
    <s v="共用料號屬性"/>
    <x v="0"/>
    <m/>
    <s v="N/A"/>
    <s v="General"/>
    <x v="0"/>
    <m/>
    <x v="23"/>
    <s v="CE"/>
    <x v="11"/>
    <x v="5"/>
    <x v="0"/>
    <x v="0"/>
    <s v="INT_MATERIAL_ATTRIBUTE"/>
    <m/>
    <m/>
    <m/>
    <m/>
    <m/>
    <m/>
    <m/>
    <m/>
    <m/>
    <m/>
    <m/>
    <m/>
    <m/>
    <m/>
    <m/>
    <m/>
    <m/>
    <m/>
    <m/>
    <s v="資料清單"/>
    <x v="28"/>
    <x v="42"/>
    <x v="362"/>
    <x v="15"/>
    <s v="IEC_STD_V10 &gt;&gt; Data Standard &gt;&gt; RND"/>
    <s v="Material Attribute"/>
    <x v="401"/>
    <x v="1"/>
    <x v="0"/>
    <x v="370"/>
    <x v="11"/>
    <s v="IEC_STD_V10 &gt;&gt; Common &gt;&gt; AutoMetaDataMaterial Attribute"/>
    <x v="0"/>
    <x v="0"/>
    <s v="料號Concept"/>
    <s v="料號"/>
    <n v="956"/>
    <n v="0"/>
    <n v="0"/>
    <s v=""/>
    <n v="0"/>
    <n v="0"/>
    <n v="0"/>
    <x v="0"/>
    <s v=""/>
    <x v="0"/>
    <s v=""/>
    <x v="0"/>
    <s v="E.3.14.0:"/>
    <x v="50"/>
    <x v="50"/>
    <x v="1115"/>
    <x v="375"/>
    <x v="401"/>
    <x v="395"/>
    <x v="0"/>
    <x v="0"/>
    <x v="0"/>
    <x v="0"/>
    <m/>
    <x v="0"/>
    <x v="0"/>
    <s v="Material Attribute"/>
    <x v="954"/>
    <x v="0"/>
    <x v="0"/>
    <x v="5"/>
    <x v="5"/>
    <x v="0"/>
    <x v="0"/>
    <s v="INT_MATERIAL_ATTRIBUTE"/>
    <s v=""/>
    <x v="118"/>
    <x v="0"/>
    <x v="0"/>
    <n v="9"/>
    <x v="13"/>
    <x v="13"/>
    <x v="9"/>
    <s v=""/>
    <s v=""/>
    <n v="1212"/>
    <s v="-1212"/>
    <x v="0"/>
    <x v="0"/>
    <x v="0"/>
    <x v="401"/>
    <x v="11"/>
    <s v="料號"/>
    <s v=""/>
    <s v=""/>
    <x v="0"/>
    <x v="362"/>
    <m/>
    <s v="^()$"/>
    <n v="9"/>
    <x v="0"/>
    <x v="5"/>
    <x v="0"/>
    <x v="0"/>
    <x v="1"/>
    <x v="1"/>
    <b v="0"/>
    <x v="0"/>
    <x v="0"/>
    <n v="1"/>
    <x v="0"/>
    <b v="0"/>
    <b v="0"/>
    <b v="0"/>
    <b v="0"/>
    <b v="1"/>
    <b v="0"/>
    <b v="0"/>
    <b v="0"/>
    <b v="0"/>
    <b v="1"/>
    <b v="0"/>
    <x v="0"/>
    <x v="20"/>
    <n v="1"/>
    <x v="33"/>
    <x v="0"/>
  </r>
  <r>
    <m/>
    <s v="RND/PRO"/>
    <x v="15"/>
    <x v="449"/>
    <x v="451"/>
    <x v="1"/>
    <x v="486"/>
    <s v="依material code分類:6*42,6*25,6*21,6*22,6*70,6*19,6*17,6*50,6*12,1597,6*60,6*72,1395,6*46,6*26,6*43,6*61,6*10,6*31,6*14"/>
    <x v="2"/>
    <m/>
    <m/>
    <s v="General"/>
    <x v="1"/>
    <s v="依material code分類:6*42,6*25,6*21,6*22,6*70,6*19,6*17,6*50,6*12,1597,6*60,6*72,1395,6*46,6*26,6*43,6*61,6*10,6*31,6*14"/>
    <x v="23"/>
    <s v="CE"/>
    <x v="11"/>
    <x v="5"/>
    <x v="52"/>
    <x v="0"/>
    <s v="INT_MATERIAL_ATTRIBUTE"/>
    <s v="PROC_COMMODITY"/>
    <m/>
    <m/>
    <m/>
    <m/>
    <m/>
    <m/>
    <m/>
    <m/>
    <m/>
    <m/>
    <m/>
    <m/>
    <m/>
    <m/>
    <m/>
    <m/>
    <m/>
    <m/>
    <s v="資料清單"/>
    <x v="28"/>
    <x v="43"/>
    <x v="479"/>
    <x v="15"/>
    <s v="IEC_STD_V10 &gt;&gt; Data Standard &gt;&gt; RND"/>
    <s v="PROC COMMODITY"/>
    <x v="451"/>
    <x v="1"/>
    <x v="0"/>
    <x v="486"/>
    <x v="11"/>
    <s v="IEC_STD_V10 &gt;&gt; Common &gt;&gt; AutoMetaDataPROC COMMODITY"/>
    <x v="2"/>
    <x v="0"/>
    <s v="採購組件類別Relationship"/>
    <s v="料號"/>
    <n v="1113"/>
    <n v="956"/>
    <n v="0"/>
    <s v=""/>
    <n v="0"/>
    <n v="0"/>
    <n v="1144"/>
    <x v="226"/>
    <s v="Material Attribute"/>
    <x v="89"/>
    <s v="IEC_STD_V10 &gt;&gt; Data Standard &gt;&gt; RND &gt;&gt; Material Attribute"/>
    <x v="0"/>
    <s v="E.3.14.0:"/>
    <x v="51"/>
    <x v="51"/>
    <x v="1116"/>
    <x v="449"/>
    <x v="451"/>
    <x v="505"/>
    <x v="85"/>
    <x v="0"/>
    <x v="0"/>
    <x v="1"/>
    <m/>
    <x v="0"/>
    <x v="2"/>
    <s v="Material Attribute_PROC COMMODITY"/>
    <x v="1140"/>
    <x v="2"/>
    <x v="0"/>
    <x v="5"/>
    <x v="10"/>
    <x v="0"/>
    <x v="0"/>
    <s v="INT_MATERIAL_ATTRIBUTE"/>
    <s v="PROC_COMMODITY"/>
    <x v="118"/>
    <x v="365"/>
    <x v="0"/>
    <n v="9"/>
    <x v="13"/>
    <x v="13"/>
    <x v="0"/>
    <s v=""/>
    <s v=""/>
    <n v="1213"/>
    <s v="-1213"/>
    <x v="0"/>
    <x v="0"/>
    <x v="0"/>
    <x v="451"/>
    <x v="11"/>
    <s v="依material code分類"/>
    <s v=""/>
    <s v=""/>
    <x v="0"/>
    <x v="478"/>
    <m/>
    <s v="PDM^()$"/>
    <n v="9"/>
    <x v="0"/>
    <x v="10"/>
    <x v="0"/>
    <x v="0"/>
    <x v="1"/>
    <x v="1"/>
    <b v="0"/>
    <x v="0"/>
    <x v="1"/>
    <n v="0"/>
    <x v="0"/>
    <b v="0"/>
    <b v="0"/>
    <b v="0"/>
    <b v="0"/>
    <b v="0"/>
    <b v="0"/>
    <b v="0"/>
    <b v="0"/>
    <b v="0"/>
    <b v="0"/>
    <b v="0"/>
    <x v="1"/>
    <x v="1"/>
    <n v="0"/>
    <x v="0"/>
    <x v="0"/>
  </r>
  <r>
    <m/>
    <s v="RND/PRO"/>
    <x v="15"/>
    <x v="487"/>
    <x v="487"/>
    <x v="1"/>
    <x v="485"/>
    <s v="分3類:成品、半成品、原材"/>
    <x v="1"/>
    <m/>
    <m/>
    <s v="General"/>
    <x v="1"/>
    <s v="FG, WIP, RAW"/>
    <x v="23"/>
    <s v="CE"/>
    <x v="11"/>
    <x v="5"/>
    <x v="0"/>
    <x v="0"/>
    <s v="INT_MATERIAL_ATTRIBUTE"/>
    <s v="STYPE"/>
    <m/>
    <m/>
    <m/>
    <m/>
    <m/>
    <m/>
    <m/>
    <m/>
    <m/>
    <m/>
    <m/>
    <m/>
    <m/>
    <m/>
    <m/>
    <m/>
    <m/>
    <m/>
    <s v="資料清單"/>
    <x v="28"/>
    <x v="44"/>
    <x v="480"/>
    <x v="15"/>
    <s v="IEC_STD_V10 &gt;&gt; Data Standard &gt;&gt; RND"/>
    <s v="SType"/>
    <x v="487"/>
    <x v="1"/>
    <x v="0"/>
    <x v="485"/>
    <x v="11"/>
    <s v="IEC_STD_V10 &gt;&gt; Common &gt;&gt; AutoMetaDataSType"/>
    <x v="1"/>
    <x v="0"/>
    <s v="材料大類Property"/>
    <s v="料號"/>
    <n v="1183"/>
    <n v="956"/>
    <n v="0"/>
    <s v="SType"/>
    <n v="1"/>
    <n v="0"/>
    <n v="0"/>
    <x v="0"/>
    <s v="Material Attribute"/>
    <x v="89"/>
    <s v="IEC_STD_V10 &gt;&gt; Data Standard &gt;&gt; RND &gt;&gt; Material Attribute"/>
    <x v="0"/>
    <s v="E.3.14.0:"/>
    <x v="52"/>
    <x v="52"/>
    <x v="1117"/>
    <x v="487"/>
    <x v="487"/>
    <x v="523"/>
    <x v="84"/>
    <x v="0"/>
    <x v="0"/>
    <x v="1"/>
    <m/>
    <x v="0"/>
    <x v="1"/>
    <s v="Material Attribute_SType"/>
    <x v="1141"/>
    <x v="1"/>
    <x v="0"/>
    <x v="5"/>
    <x v="10"/>
    <x v="0"/>
    <x v="0"/>
    <s v="INT_MATERIAL_ATTRIBUTE"/>
    <s v="STYPE"/>
    <x v="118"/>
    <x v="396"/>
    <x v="0"/>
    <n v="9"/>
    <x v="13"/>
    <x v="13"/>
    <x v="9"/>
    <s v=""/>
    <s v=""/>
    <n v="1214"/>
    <s v="-1214"/>
    <x v="0"/>
    <x v="0"/>
    <x v="0"/>
    <x v="487"/>
    <x v="11"/>
    <s v="依材料大類分類材料"/>
    <s v=""/>
    <s v=""/>
    <x v="0"/>
    <x v="479"/>
    <m/>
    <s v="^()$"/>
    <n v="9"/>
    <x v="0"/>
    <x v="10"/>
    <x v="0"/>
    <x v="0"/>
    <x v="1"/>
    <x v="1"/>
    <b v="0"/>
    <x v="0"/>
    <x v="1"/>
    <n v="0"/>
    <x v="0"/>
    <b v="0"/>
    <b v="0"/>
    <b v="0"/>
    <b v="0"/>
    <b v="0"/>
    <b v="0"/>
    <b v="0"/>
    <b v="0"/>
    <b v="0"/>
    <b v="0"/>
    <b v="0"/>
    <x v="1"/>
    <x v="1"/>
    <n v="0"/>
    <x v="54"/>
    <x v="0"/>
  </r>
  <r>
    <m/>
    <s v="RND/PRO"/>
    <x v="15"/>
    <x v="508"/>
    <x v="507"/>
    <x v="1"/>
    <x v="506"/>
    <s v="分10類:FRU.OPT.RACK.VRACK.RAW.PC.PCA.MLB.SC.CPU."/>
    <x v="1"/>
    <m/>
    <m/>
    <s v="General"/>
    <x v="1"/>
    <s v="FRU.OPT.RACK.VRACK.RAW.PC.PCA.MLB.SC.CPU."/>
    <x v="23"/>
    <s v="CE"/>
    <x v="11"/>
    <x v="5"/>
    <x v="0"/>
    <x v="0"/>
    <s v="INT_MATERIAL_ATTRIBUTE"/>
    <s v="MTYPE"/>
    <m/>
    <m/>
    <m/>
    <m/>
    <m/>
    <m/>
    <m/>
    <m/>
    <m/>
    <m/>
    <m/>
    <m/>
    <m/>
    <m/>
    <m/>
    <m/>
    <m/>
    <m/>
    <s v="資料清單"/>
    <x v="28"/>
    <x v="45"/>
    <x v="481"/>
    <x v="15"/>
    <s v="IEC_STD_V10 &gt;&gt; Data Standard &gt;&gt; RND"/>
    <s v="MType"/>
    <x v="507"/>
    <x v="1"/>
    <x v="0"/>
    <x v="506"/>
    <x v="11"/>
    <s v="IEC_STD_V10 &gt;&gt; Common &gt;&gt; AutoMetaDataMType"/>
    <x v="1"/>
    <x v="0"/>
    <s v="材料分類MProperty"/>
    <s v="料號"/>
    <n v="1217"/>
    <n v="956"/>
    <n v="0"/>
    <s v="MType"/>
    <n v="1"/>
    <n v="0"/>
    <n v="0"/>
    <x v="0"/>
    <s v="Material Attribute"/>
    <x v="89"/>
    <s v="IEC_STD_V10 &gt;&gt; Data Standard &gt;&gt; RND &gt;&gt; Material Attribute"/>
    <x v="0"/>
    <s v="E.3.14.0:"/>
    <x v="53"/>
    <x v="53"/>
    <x v="1118"/>
    <x v="508"/>
    <x v="507"/>
    <x v="524"/>
    <x v="90"/>
    <x v="0"/>
    <x v="0"/>
    <x v="1"/>
    <m/>
    <x v="0"/>
    <x v="1"/>
    <s v="Material Attribute_MType"/>
    <x v="1142"/>
    <x v="1"/>
    <x v="0"/>
    <x v="5"/>
    <x v="10"/>
    <x v="0"/>
    <x v="0"/>
    <s v="INT_MATERIAL_ATTRIBUTE"/>
    <s v="MTYPE"/>
    <x v="118"/>
    <x v="413"/>
    <x v="0"/>
    <n v="9"/>
    <x v="13"/>
    <x v="13"/>
    <x v="9"/>
    <s v=""/>
    <s v=""/>
    <n v="1215"/>
    <s v="-1215"/>
    <x v="0"/>
    <x v="0"/>
    <x v="0"/>
    <x v="507"/>
    <x v="11"/>
    <s v="依材料大類分類材料(M)"/>
    <s v=""/>
    <s v=""/>
    <x v="0"/>
    <x v="480"/>
    <m/>
    <s v="^()$"/>
    <n v="9"/>
    <x v="0"/>
    <x v="10"/>
    <x v="0"/>
    <x v="0"/>
    <x v="0"/>
    <x v="1"/>
    <b v="0"/>
    <x v="0"/>
    <x v="1"/>
    <n v="0"/>
    <x v="0"/>
    <b v="0"/>
    <b v="0"/>
    <b v="0"/>
    <b v="0"/>
    <b v="0"/>
    <b v="0"/>
    <b v="0"/>
    <b v="0"/>
    <b v="0"/>
    <b v="0"/>
    <b v="0"/>
    <x v="1"/>
    <x v="1"/>
    <n v="0"/>
    <x v="54"/>
    <x v="0"/>
  </r>
  <r>
    <m/>
    <s v="RND/PRO"/>
    <x v="15"/>
    <x v="491"/>
    <x v="491"/>
    <x v="1"/>
    <x v="489"/>
    <s v="分6類:B-PCA,CPU,DIMM,HDD,SSD,Others"/>
    <x v="1"/>
    <m/>
    <m/>
    <s v="General"/>
    <x v="1"/>
    <s v="依材料屬性分6類:B-PCA,CPU,DIMM,HDD,SSD,Others"/>
    <x v="23"/>
    <s v="CE"/>
    <x v="11"/>
    <x v="5"/>
    <x v="0"/>
    <x v="0"/>
    <s v="INT_MATERIAL_ATTRIBUTE"/>
    <s v="HIGH_VALUE_TYPE"/>
    <m/>
    <m/>
    <m/>
    <m/>
    <m/>
    <m/>
    <m/>
    <m/>
    <m/>
    <m/>
    <m/>
    <m/>
    <m/>
    <m/>
    <m/>
    <m/>
    <m/>
    <m/>
    <s v="資料清單"/>
    <x v="28"/>
    <x v="46"/>
    <x v="482"/>
    <x v="15"/>
    <s v="IEC_STD_V10 &gt;&gt; Data Standard &gt;&gt; RND"/>
    <s v="High value type"/>
    <x v="491"/>
    <x v="1"/>
    <x v="0"/>
    <x v="489"/>
    <x v="11"/>
    <s v="IEC_STD_V10 &gt;&gt; Common &gt;&gt; AutoMetaDataHigh value type"/>
    <x v="1"/>
    <x v="0"/>
    <s v="材料分類HVProperty"/>
    <s v="料號"/>
    <n v="1188"/>
    <n v="956"/>
    <n v="0"/>
    <s v="High value type"/>
    <n v="1"/>
    <n v="0"/>
    <n v="0"/>
    <x v="0"/>
    <s v="Material Attribute"/>
    <x v="89"/>
    <s v="IEC_STD_V10 &gt;&gt; Data Standard &gt;&gt; RND &gt;&gt; Material Attribute"/>
    <x v="0"/>
    <s v="E.3.14.0:"/>
    <x v="54"/>
    <x v="54"/>
    <x v="1119"/>
    <x v="491"/>
    <x v="491"/>
    <x v="508"/>
    <x v="87"/>
    <x v="0"/>
    <x v="0"/>
    <x v="1"/>
    <m/>
    <x v="0"/>
    <x v="1"/>
    <s v="Material Attribute_High value type"/>
    <x v="1143"/>
    <x v="1"/>
    <x v="0"/>
    <x v="5"/>
    <x v="10"/>
    <x v="0"/>
    <x v="0"/>
    <s v="INT_MATERIAL_ATTRIBUTE"/>
    <s v="HIGH_VALUE_TYPE"/>
    <x v="118"/>
    <x v="399"/>
    <x v="0"/>
    <n v="9"/>
    <x v="13"/>
    <x v="13"/>
    <x v="9"/>
    <s v=""/>
    <s v=""/>
    <n v="1216"/>
    <s v="-1216"/>
    <x v="0"/>
    <x v="0"/>
    <x v="0"/>
    <x v="491"/>
    <x v="11"/>
    <s v="依材料分類"/>
    <s v=""/>
    <s v=""/>
    <x v="0"/>
    <x v="481"/>
    <m/>
    <s v="^()$"/>
    <n v="9"/>
    <x v="0"/>
    <x v="10"/>
    <x v="0"/>
    <x v="0"/>
    <x v="1"/>
    <x v="1"/>
    <b v="0"/>
    <x v="0"/>
    <x v="1"/>
    <n v="0"/>
    <x v="0"/>
    <b v="0"/>
    <b v="0"/>
    <b v="0"/>
    <b v="0"/>
    <b v="1"/>
    <b v="0"/>
    <b v="0"/>
    <b v="0"/>
    <b v="0"/>
    <b v="0"/>
    <b v="0"/>
    <x v="0"/>
    <x v="2"/>
    <n v="0"/>
    <x v="18"/>
    <x v="0"/>
  </r>
  <r>
    <m/>
    <s v="RND/PRO"/>
    <x v="15"/>
    <x v="509"/>
    <x v="508"/>
    <x v="57"/>
    <x v="507"/>
    <s v="分6類:FG.WIP.PCBA.HV.BLC.Others"/>
    <x v="1"/>
    <s v="各廠區每日庫存庫齡總覽_原材料"/>
    <m/>
    <s v="General"/>
    <x v="1"/>
    <s v="依材料屬性分6類:FG.WIP.PCBA.HV.BLC.Others"/>
    <x v="23"/>
    <s v="CE"/>
    <x v="11"/>
    <x v="5"/>
    <x v="0"/>
    <x v="0"/>
    <s v="INT_MATERIAL_ATTRIBUTE"/>
    <s v="CTYPE"/>
    <m/>
    <m/>
    <m/>
    <m/>
    <m/>
    <m/>
    <m/>
    <m/>
    <m/>
    <m/>
    <m/>
    <m/>
    <m/>
    <m/>
    <m/>
    <m/>
    <m/>
    <m/>
    <s v="資料清單"/>
    <x v="28"/>
    <x v="47"/>
    <x v="483"/>
    <x v="15"/>
    <s v="IEC_STD_V10 &gt;&gt; Data Standard &gt;&gt; RND"/>
    <s v="Ctype"/>
    <x v="508"/>
    <x v="57"/>
    <x v="0"/>
    <x v="507"/>
    <x v="11"/>
    <s v="IEC_STD_V10 &gt;&gt; Common &gt;&gt; AutoMetaDataCtype"/>
    <x v="1"/>
    <x v="0"/>
    <s v="材料分類CProperty"/>
    <s v="料號"/>
    <n v="1219"/>
    <n v="956"/>
    <n v="0"/>
    <s v="Ctype"/>
    <n v="1"/>
    <n v="0"/>
    <n v="0"/>
    <x v="245"/>
    <s v="Material Attribute"/>
    <x v="89"/>
    <s v="IEC_STD_V10 &gt;&gt; Data Standard &gt;&gt; RND &gt;&gt; Material Attribute"/>
    <x v="0"/>
    <s v="E.3.14.0:"/>
    <x v="55"/>
    <x v="55"/>
    <x v="1120"/>
    <x v="509"/>
    <x v="508"/>
    <x v="525"/>
    <x v="91"/>
    <x v="0"/>
    <x v="0"/>
    <x v="1"/>
    <m/>
    <x v="0"/>
    <x v="1"/>
    <s v="Material Attribute_Ctype"/>
    <x v="1144"/>
    <x v="1"/>
    <x v="0"/>
    <x v="5"/>
    <x v="10"/>
    <x v="0"/>
    <x v="0"/>
    <s v="INT_MATERIAL_ATTRIBUTE"/>
    <s v="CTYPE"/>
    <x v="118"/>
    <x v="414"/>
    <x v="0"/>
    <n v="9"/>
    <x v="13"/>
    <x v="13"/>
    <x v="9"/>
    <s v=""/>
    <s v=""/>
    <n v="1217"/>
    <s v="-1217"/>
    <x v="0"/>
    <x v="0"/>
    <x v="0"/>
    <x v="508"/>
    <x v="11"/>
    <s v="依材料大類分類材料(C)"/>
    <s v=""/>
    <s v=""/>
    <x v="0"/>
    <x v="482"/>
    <m/>
    <s v="^()$"/>
    <n v="9"/>
    <x v="0"/>
    <x v="10"/>
    <x v="0"/>
    <x v="0"/>
    <x v="0"/>
    <x v="1"/>
    <b v="0"/>
    <x v="0"/>
    <x v="1"/>
    <n v="0"/>
    <x v="0"/>
    <b v="0"/>
    <b v="0"/>
    <b v="0"/>
    <b v="0"/>
    <b v="0"/>
    <b v="0"/>
    <b v="0"/>
    <b v="0"/>
    <b v="0"/>
    <b v="0"/>
    <b v="0"/>
    <x v="1"/>
    <x v="1"/>
    <n v="0"/>
    <x v="54"/>
    <x v="0"/>
  </r>
  <r>
    <m/>
    <s v="RND/PRO"/>
    <x v="15"/>
    <x v="510"/>
    <x v="509"/>
    <x v="1"/>
    <x v="508"/>
    <s v="L6.L10"/>
    <x v="1"/>
    <s v="各廠區每日庫存庫齡總覽_原材料"/>
    <m/>
    <s v="General"/>
    <x v="1"/>
    <s v="L6.L10"/>
    <x v="23"/>
    <s v="CE"/>
    <x v="11"/>
    <x v="5"/>
    <x v="0"/>
    <x v="0"/>
    <s v="INT_MATERIAL_ATTRIBUTE"/>
    <s v="MFGLEVEL"/>
    <m/>
    <m/>
    <m/>
    <m/>
    <m/>
    <m/>
    <m/>
    <m/>
    <m/>
    <m/>
    <m/>
    <m/>
    <m/>
    <m/>
    <m/>
    <m/>
    <m/>
    <m/>
    <s v="資料清單"/>
    <x v="28"/>
    <x v="48"/>
    <x v="484"/>
    <x v="15"/>
    <s v="IEC_STD_V10 &gt;&gt; Data Standard &gt;&gt; RND"/>
    <s v="MFGLevel"/>
    <x v="509"/>
    <x v="1"/>
    <x v="0"/>
    <x v="508"/>
    <x v="11"/>
    <s v="IEC_STD_V10 &gt;&gt; Common &gt;&gt; AutoMetaDataMFGLevel"/>
    <x v="1"/>
    <x v="0"/>
    <s v="材料分類(前後段)Property"/>
    <s v="料號"/>
    <n v="1220"/>
    <n v="956"/>
    <n v="0"/>
    <s v="MFGLevel"/>
    <n v="1"/>
    <n v="0"/>
    <n v="0"/>
    <x v="245"/>
    <s v="Material Attribute"/>
    <x v="89"/>
    <s v="IEC_STD_V10 &gt;&gt; Data Standard &gt;&gt; RND &gt;&gt; Material Attribute"/>
    <x v="0"/>
    <s v="E.3.14.0:"/>
    <x v="56"/>
    <x v="56"/>
    <x v="1121"/>
    <x v="510"/>
    <x v="509"/>
    <x v="526"/>
    <x v="92"/>
    <x v="0"/>
    <x v="0"/>
    <x v="1"/>
    <m/>
    <x v="0"/>
    <x v="1"/>
    <s v="Material Attribute_MFGLevel"/>
    <x v="1145"/>
    <x v="1"/>
    <x v="0"/>
    <x v="5"/>
    <x v="10"/>
    <x v="0"/>
    <x v="0"/>
    <s v="INT_MATERIAL_ATTRIBUTE"/>
    <s v="MFGLEVEL"/>
    <x v="118"/>
    <x v="415"/>
    <x v="0"/>
    <n v="9"/>
    <x v="13"/>
    <x v="13"/>
    <x v="9"/>
    <s v=""/>
    <s v=""/>
    <n v="1218"/>
    <s v="-1218"/>
    <x v="0"/>
    <x v="0"/>
    <x v="0"/>
    <x v="509"/>
    <x v="11"/>
    <s v="依製程前後段分類"/>
    <s v=""/>
    <s v=""/>
    <x v="0"/>
    <x v="483"/>
    <m/>
    <s v="^()$"/>
    <n v="9"/>
    <x v="0"/>
    <x v="10"/>
    <x v="0"/>
    <x v="0"/>
    <x v="0"/>
    <x v="1"/>
    <b v="0"/>
    <x v="0"/>
    <x v="1"/>
    <n v="0"/>
    <x v="0"/>
    <b v="0"/>
    <b v="0"/>
    <b v="0"/>
    <b v="0"/>
    <b v="0"/>
    <b v="0"/>
    <b v="0"/>
    <b v="0"/>
    <b v="0"/>
    <b v="0"/>
    <b v="0"/>
    <x v="1"/>
    <x v="1"/>
    <n v="0"/>
    <x v="41"/>
    <x v="0"/>
  </r>
  <r>
    <m/>
    <s v="PRO？"/>
    <x v="21"/>
    <x v="511"/>
    <x v="510"/>
    <x v="1"/>
    <x v="509"/>
    <s v="製造商料號主檔"/>
    <x v="0"/>
    <m/>
    <m/>
    <s v="General"/>
    <x v="0"/>
    <m/>
    <x v="23"/>
    <s v="PRO？"/>
    <x v="14"/>
    <x v="7"/>
    <x v="0"/>
    <x v="0"/>
    <s v="INT_MANUFACTURER_PN_MASTER"/>
    <m/>
    <m/>
    <m/>
    <m/>
    <m/>
    <m/>
    <m/>
    <m/>
    <m/>
    <m/>
    <m/>
    <m/>
    <m/>
    <m/>
    <m/>
    <m/>
    <m/>
    <m/>
    <m/>
    <s v="資料清單"/>
    <x v="28"/>
    <x v="49"/>
    <x v="60"/>
    <x v="21"/>
    <e v="#N/A"/>
    <s v="Manufacturer PN Master"/>
    <x v="510"/>
    <x v="1"/>
    <x v="0"/>
    <x v="509"/>
    <x v="14"/>
    <s v="IEC_STD_V10 &gt;&gt; Common &gt;&gt; AutoMetaDataManufacturer PN Master"/>
    <x v="0"/>
    <x v="0"/>
    <s v="製造商料號主檔Concept"/>
    <s v="製造商料號主檔"/>
    <n v="1221"/>
    <n v="0"/>
    <n v="0"/>
    <s v=""/>
    <n v="0"/>
    <n v="0"/>
    <n v="0"/>
    <x v="0"/>
    <s v=""/>
    <x v="0"/>
    <s v=""/>
    <x v="0"/>
    <s v="E.3.14.0:"/>
    <x v="57"/>
    <x v="57"/>
    <x v="1122"/>
    <x v="511"/>
    <x v="510"/>
    <x v="527"/>
    <x v="0"/>
    <x v="0"/>
    <x v="0"/>
    <x v="0"/>
    <m/>
    <x v="0"/>
    <x v="0"/>
    <s v="Manufacturer PN Master"/>
    <x v="1146"/>
    <x v="0"/>
    <x v="0"/>
    <x v="7"/>
    <x v="11"/>
    <x v="0"/>
    <x v="0"/>
    <s v="INT_MANUFACTURER_PN_MASTER"/>
    <s v=""/>
    <x v="137"/>
    <x v="0"/>
    <x v="0"/>
    <n v="9"/>
    <x v="13"/>
    <x v="13"/>
    <x v="9"/>
    <s v=""/>
    <s v=""/>
    <n v="1219"/>
    <s v="-1219"/>
    <x v="0"/>
    <x v="0"/>
    <x v="0"/>
    <x v="510"/>
    <x v="14"/>
    <s v="製造商料號主檔"/>
    <s v=""/>
    <s v=""/>
    <x v="0"/>
    <x v="60"/>
    <m/>
    <s v="^()$"/>
    <n v="9"/>
    <x v="0"/>
    <x v="11"/>
    <x v="0"/>
    <x v="0"/>
    <x v="0"/>
    <x v="1"/>
    <b v="0"/>
    <x v="0"/>
    <x v="0"/>
    <n v="0"/>
    <x v="0"/>
    <b v="0"/>
    <b v="0"/>
    <b v="0"/>
    <b v="0"/>
    <b v="0"/>
    <b v="0"/>
    <b v="0"/>
    <b v="0"/>
    <b v="0"/>
    <b v="0"/>
    <b v="0"/>
    <x v="1"/>
    <x v="1"/>
    <n v="0"/>
    <x v="17"/>
    <x v="0"/>
  </r>
  <r>
    <m/>
    <s v="PRO？"/>
    <x v="21"/>
    <x v="454"/>
    <x v="456"/>
    <x v="254"/>
    <x v="450"/>
    <s v="製造商代碼, 由PDM 產生編碼, 以 &quot;AVL&quot; 開頭的編碼."/>
    <x v="2"/>
    <m/>
    <m/>
    <s v="General"/>
    <x v="2"/>
    <s v="AVL001, "/>
    <x v="23"/>
    <s v="PRO？"/>
    <x v="14"/>
    <x v="7"/>
    <x v="0"/>
    <x v="0"/>
    <s v="INT_MANUFACTURER_PN_MASTER"/>
    <s v="MANUFACTURER_CODE"/>
    <m/>
    <m/>
    <m/>
    <m/>
    <m/>
    <m/>
    <m/>
    <m/>
    <m/>
    <m/>
    <m/>
    <m/>
    <m/>
    <m/>
    <m/>
    <m/>
    <m/>
    <m/>
    <s v="資料清單"/>
    <x v="28"/>
    <x v="50"/>
    <x v="60"/>
    <x v="21"/>
    <e v="#N/A"/>
    <s v="Manufacturer Code"/>
    <x v="456"/>
    <x v="254"/>
    <x v="0"/>
    <x v="450"/>
    <x v="14"/>
    <s v="IEC_STD_V10 &gt;&gt; Common &gt;&gt; AutoMetaDataManufacturer Code"/>
    <x v="2"/>
    <x v="0"/>
    <s v="製造商代碼Relationship"/>
    <s v="製造商料號主檔"/>
    <n v="1120"/>
    <n v="1221"/>
    <n v="0"/>
    <s v=""/>
    <n v="0"/>
    <n v="0"/>
    <n v="1638"/>
    <x v="232"/>
    <s v="Manufacturer PN Master"/>
    <x v="106"/>
    <e v="#N/A"/>
    <x v="0"/>
    <s v="E.3.14.0:"/>
    <x v="58"/>
    <x v="58"/>
    <x v="1123"/>
    <x v="454"/>
    <x v="456"/>
    <x v="461"/>
    <x v="93"/>
    <x v="0"/>
    <x v="0"/>
    <x v="2"/>
    <m/>
    <x v="0"/>
    <x v="2"/>
    <s v="Manufacturer PN Master_Manufacturer Code"/>
    <x v="1147"/>
    <x v="2"/>
    <x v="0"/>
    <x v="7"/>
    <x v="11"/>
    <x v="0"/>
    <x v="0"/>
    <s v="INT_MANUFACTURER_PN_MASTER"/>
    <s v="MANUFACTURER_CODE"/>
    <x v="137"/>
    <x v="370"/>
    <x v="0"/>
    <n v="9"/>
    <x v="13"/>
    <x v="13"/>
    <x v="0"/>
    <s v=""/>
    <s v=""/>
    <n v="1220"/>
    <s v="-1220"/>
    <x v="0"/>
    <x v="0"/>
    <x v="0"/>
    <x v="456"/>
    <x v="14"/>
    <s v="製造商代碼, "/>
    <s v=""/>
    <s v=""/>
    <x v="0"/>
    <x v="60"/>
    <m/>
    <s v="^()$"/>
    <n v="9"/>
    <x v="0"/>
    <x v="11"/>
    <x v="0"/>
    <x v="0"/>
    <x v="1"/>
    <x v="1"/>
    <b v="0"/>
    <x v="0"/>
    <x v="1"/>
    <n v="0"/>
    <x v="0"/>
    <b v="0"/>
    <b v="0"/>
    <b v="0"/>
    <b v="0"/>
    <b v="0"/>
    <b v="0"/>
    <b v="0"/>
    <b v="0"/>
    <b v="0"/>
    <b v="0"/>
    <b v="0"/>
    <x v="1"/>
    <x v="1"/>
    <n v="0"/>
    <x v="3"/>
    <x v="0"/>
  </r>
  <r>
    <m/>
    <s v="PRO？"/>
    <x v="21"/>
    <x v="512"/>
    <x v="511"/>
    <x v="1"/>
    <x v="510"/>
    <s v="製造商料號"/>
    <x v="1"/>
    <m/>
    <m/>
    <s v="General"/>
    <x v="1"/>
    <m/>
    <x v="23"/>
    <s v="PRO？"/>
    <x v="14"/>
    <x v="7"/>
    <x v="0"/>
    <x v="0"/>
    <s v="INT_MANUFACTURER_PN_MASTER"/>
    <s v="MANUFACTURER_PN"/>
    <m/>
    <m/>
    <m/>
    <m/>
    <m/>
    <m/>
    <m/>
    <m/>
    <m/>
    <m/>
    <m/>
    <m/>
    <m/>
    <m/>
    <m/>
    <m/>
    <m/>
    <m/>
    <s v="資料清單"/>
    <x v="28"/>
    <x v="51"/>
    <x v="60"/>
    <x v="21"/>
    <e v="#N/A"/>
    <s v="Manufacturer PN"/>
    <x v="511"/>
    <x v="1"/>
    <x v="0"/>
    <x v="510"/>
    <x v="14"/>
    <s v="IEC_STD_V10 &gt;&gt; Common &gt;&gt; AutoMetaDataManufacturer PN"/>
    <x v="1"/>
    <x v="0"/>
    <s v="製造商料號Property"/>
    <s v="製造商料號主檔"/>
    <n v="1223"/>
    <n v="1221"/>
    <n v="0"/>
    <s v="Manufacturer PN"/>
    <n v="1"/>
    <n v="0"/>
    <n v="0"/>
    <x v="0"/>
    <s v="Manufacturer PN Master"/>
    <x v="106"/>
    <e v="#N/A"/>
    <x v="0"/>
    <s v="E.3.14.0:"/>
    <x v="59"/>
    <x v="59"/>
    <x v="1124"/>
    <x v="512"/>
    <x v="511"/>
    <x v="528"/>
    <x v="0"/>
    <x v="0"/>
    <x v="0"/>
    <x v="1"/>
    <m/>
    <x v="0"/>
    <x v="1"/>
    <s v="Manufacturer PN Master_Manufacturer PN"/>
    <x v="1148"/>
    <x v="1"/>
    <x v="0"/>
    <x v="7"/>
    <x v="11"/>
    <x v="0"/>
    <x v="0"/>
    <s v="INT_MANUFACTURER_PN_MASTER"/>
    <s v="MANUFACTURER_PN"/>
    <x v="137"/>
    <x v="416"/>
    <x v="0"/>
    <n v="9"/>
    <x v="13"/>
    <x v="13"/>
    <x v="9"/>
    <s v=""/>
    <s v=""/>
    <n v="1221"/>
    <s v="-1221"/>
    <x v="0"/>
    <x v="0"/>
    <x v="0"/>
    <x v="511"/>
    <x v="14"/>
    <s v="製造商料號"/>
    <s v=""/>
    <s v=""/>
    <x v="0"/>
    <x v="60"/>
    <m/>
    <s v="^()$"/>
    <n v="9"/>
    <x v="0"/>
    <x v="11"/>
    <x v="0"/>
    <x v="0"/>
    <x v="0"/>
    <x v="1"/>
    <b v="0"/>
    <x v="0"/>
    <x v="1"/>
    <n v="0"/>
    <x v="0"/>
    <b v="0"/>
    <b v="0"/>
    <b v="0"/>
    <b v="0"/>
    <b v="0"/>
    <b v="0"/>
    <b v="0"/>
    <b v="0"/>
    <b v="0"/>
    <b v="0"/>
    <b v="0"/>
    <x v="1"/>
    <x v="1"/>
    <n v="0"/>
    <x v="18"/>
    <x v="0"/>
  </r>
  <r>
    <m/>
    <s v="PRO"/>
    <x v="19"/>
    <x v="375"/>
    <x v="378"/>
    <x v="1"/>
    <x v="370"/>
    <s v="料號"/>
    <x v="2"/>
    <m/>
    <m/>
    <s v="General"/>
    <x v="2"/>
    <m/>
    <x v="23"/>
    <s v="PRO"/>
    <x v="14"/>
    <x v="7"/>
    <x v="0"/>
    <x v="0"/>
    <s v="INT_MANUFACTURER_PN_MASTER"/>
    <s v="IEC_PART_NUMBER"/>
    <m/>
    <m/>
    <m/>
    <m/>
    <m/>
    <m/>
    <m/>
    <m/>
    <m/>
    <m/>
    <m/>
    <m/>
    <m/>
    <m/>
    <m/>
    <m/>
    <m/>
    <m/>
    <s v="資料清單"/>
    <x v="28"/>
    <x v="52"/>
    <x v="387"/>
    <x v="19"/>
    <s v="IEC_STD_V10 &gt;&gt; Data Standard &gt;&gt; PRO"/>
    <s v="IEC Part Number"/>
    <x v="378"/>
    <x v="1"/>
    <x v="0"/>
    <x v="370"/>
    <x v="14"/>
    <s v="IEC_STD_V10 &gt;&gt; Common &gt;&gt; AutoMetaDataIEC Part Number"/>
    <x v="2"/>
    <x v="0"/>
    <s v="料號Relationship"/>
    <s v="製造商料號主檔"/>
    <n v="897"/>
    <n v="1221"/>
    <n v="0"/>
    <s v=""/>
    <n v="0"/>
    <n v="0"/>
    <n v="957"/>
    <x v="202"/>
    <s v="Manufacturer PN Master"/>
    <x v="106"/>
    <e v="#N/A"/>
    <x v="0"/>
    <s v="E.3.14.0:"/>
    <x v="60"/>
    <x v="60"/>
    <x v="1125"/>
    <x v="375"/>
    <x v="378"/>
    <x v="363"/>
    <x v="0"/>
    <x v="0"/>
    <x v="0"/>
    <x v="2"/>
    <m/>
    <x v="0"/>
    <x v="2"/>
    <s v="Manufacturer PN Master_IEC Part Number"/>
    <x v="1149"/>
    <x v="2"/>
    <x v="0"/>
    <x v="7"/>
    <x v="8"/>
    <x v="0"/>
    <x v="0"/>
    <s v="INT_MANUFACTURER_PN_MASTER"/>
    <s v="IEC_PART_NUMBER"/>
    <x v="137"/>
    <x v="307"/>
    <x v="0"/>
    <n v="9"/>
    <x v="13"/>
    <x v="13"/>
    <x v="0"/>
    <s v=""/>
    <s v=""/>
    <n v="1222"/>
    <s v="-1222"/>
    <x v="0"/>
    <x v="0"/>
    <x v="0"/>
    <x v="378"/>
    <x v="14"/>
    <s v="料號"/>
    <s v=""/>
    <s v=""/>
    <x v="0"/>
    <x v="386"/>
    <m/>
    <s v="^()$"/>
    <n v="9"/>
    <x v="0"/>
    <x v="8"/>
    <x v="0"/>
    <x v="0"/>
    <x v="1"/>
    <x v="1"/>
    <b v="0"/>
    <x v="0"/>
    <x v="1"/>
    <n v="0"/>
    <x v="0"/>
    <b v="0"/>
    <b v="0"/>
    <b v="0"/>
    <b v="0"/>
    <b v="1"/>
    <b v="0"/>
    <b v="0"/>
    <b v="0"/>
    <b v="1"/>
    <b v="0"/>
    <b v="0"/>
    <x v="0"/>
    <x v="6"/>
    <n v="1"/>
    <x v="18"/>
    <x v="0"/>
  </r>
  <r>
    <m/>
    <s v="PLN"/>
    <x v="22"/>
    <x v="513"/>
    <x v="512"/>
    <x v="1"/>
    <x v="511"/>
    <s v="產品生命週期對應需求預測"/>
    <x v="0"/>
    <m/>
    <m/>
    <s v="General"/>
    <x v="7"/>
    <m/>
    <x v="0"/>
    <m/>
    <x v="15"/>
    <x v="7"/>
    <x v="0"/>
    <x v="0"/>
    <s v="DM_PRODUCT_LIFE_CYCLE_FORECAST"/>
    <m/>
    <m/>
    <m/>
    <m/>
    <m/>
    <m/>
    <m/>
    <m/>
    <m/>
    <m/>
    <m/>
    <m/>
    <m/>
    <m/>
    <m/>
    <m/>
    <m/>
    <m/>
    <m/>
    <s v="資料清單"/>
    <x v="29"/>
    <x v="0"/>
    <x v="60"/>
    <x v="22"/>
    <e v="#N/A"/>
    <s v="Product Life Cycle Forecast"/>
    <x v="512"/>
    <x v="1"/>
    <x v="0"/>
    <x v="511"/>
    <x v="15"/>
    <s v="IEC_STD_V10 &gt;&gt; Common &gt;&gt; AutoMetaDataProduct Life Cycle Forecast"/>
    <x v="0"/>
    <x v="0"/>
    <s v="產品生命週期對應需求預測Concept"/>
    <s v="產品生命週期對應需求預測"/>
    <n v="1225"/>
    <n v="0"/>
    <n v="0"/>
    <s v=""/>
    <n v="0"/>
    <n v="0"/>
    <n v="0"/>
    <x v="0"/>
    <s v=""/>
    <x v="0"/>
    <s v=""/>
    <x v="0"/>
    <s v="E.3.11.0: Forecast管理:"/>
    <x v="0"/>
    <x v="0"/>
    <x v="1126"/>
    <x v="513"/>
    <x v="512"/>
    <x v="529"/>
    <x v="0"/>
    <x v="0"/>
    <x v="0"/>
    <x v="7"/>
    <m/>
    <x v="0"/>
    <x v="0"/>
    <s v="Product Life Cycle Forecast"/>
    <x v="1150"/>
    <x v="0"/>
    <x v="0"/>
    <x v="7"/>
    <x v="9"/>
    <x v="0"/>
    <x v="0"/>
    <s v="DM_PRODUCT_LIFE_CYCLE_FORECAST"/>
    <s v=""/>
    <x v="138"/>
    <x v="0"/>
    <x v="0"/>
    <n v="0"/>
    <x v="0"/>
    <x v="0"/>
    <x v="0"/>
    <s v=""/>
    <s v=""/>
    <n v="1223"/>
    <s v="-1223"/>
    <x v="0"/>
    <x v="0"/>
    <x v="0"/>
    <x v="512"/>
    <x v="15"/>
    <s v="產品生命週期對應需求預測"/>
    <s v=""/>
    <s v=""/>
    <x v="0"/>
    <x v="60"/>
    <m/>
    <s v="^()$"/>
    <n v="9"/>
    <x v="0"/>
    <x v="9"/>
    <x v="0"/>
    <x v="0"/>
    <x v="0"/>
    <x v="1"/>
    <b v="0"/>
    <x v="1"/>
    <x v="0"/>
    <n v="0"/>
    <x v="0"/>
    <b v="0"/>
    <b v="0"/>
    <b v="0"/>
    <b v="0"/>
    <b v="0"/>
    <b v="0"/>
    <b v="0"/>
    <b v="0"/>
    <b v="0"/>
    <b v="0"/>
    <b v="0"/>
    <x v="1"/>
    <x v="1"/>
    <n v="0"/>
    <x v="8"/>
    <x v="0"/>
  </r>
  <r>
    <m/>
    <s v="PLN"/>
    <x v="22"/>
    <x v="180"/>
    <x v="180"/>
    <x v="1"/>
    <x v="185"/>
    <s v="BU1, BU2,"/>
    <x v="3"/>
    <m/>
    <m/>
    <s v="General"/>
    <x v="2"/>
    <s v="BU1,BU2,BU5,BU6"/>
    <x v="0"/>
    <s v="PLN"/>
    <x v="15"/>
    <x v="7"/>
    <x v="0"/>
    <x v="0"/>
    <s v="DM_PRODUCT_LIFE_CYCLE_FORECAST"/>
    <s v="BU_CODE"/>
    <m/>
    <m/>
    <m/>
    <m/>
    <m/>
    <m/>
    <m/>
    <m/>
    <m/>
    <m/>
    <m/>
    <m/>
    <m/>
    <m/>
    <m/>
    <m/>
    <m/>
    <m/>
    <s v="資料清單"/>
    <x v="29"/>
    <x v="1"/>
    <x v="60"/>
    <x v="22"/>
    <e v="#N/A"/>
    <s v="BU Code"/>
    <x v="180"/>
    <x v="1"/>
    <x v="0"/>
    <x v="185"/>
    <x v="15"/>
    <s v="IEC_STD_V10 &gt;&gt; Common &gt;&gt; AutoMetaDataBU Code"/>
    <x v="3"/>
    <x v="0"/>
    <s v="事業處代碼Dimension"/>
    <s v="產品生命週期對應需求預測"/>
    <n v="343"/>
    <n v="1225"/>
    <n v="0"/>
    <s v=""/>
    <n v="0"/>
    <n v="0"/>
    <n v="515"/>
    <x v="81"/>
    <s v="Product Life Cycle Forecast"/>
    <x v="107"/>
    <e v="#N/A"/>
    <x v="0"/>
    <s v="E.3.11.0: Forecast管理:"/>
    <x v="1"/>
    <x v="1"/>
    <x v="1127"/>
    <x v="180"/>
    <x v="180"/>
    <x v="484"/>
    <x v="54"/>
    <x v="0"/>
    <x v="0"/>
    <x v="2"/>
    <m/>
    <x v="0"/>
    <x v="3"/>
    <s v="Product Life Cycle Forecast_BU Code"/>
    <x v="1151"/>
    <x v="3"/>
    <x v="0"/>
    <x v="7"/>
    <x v="9"/>
    <x v="0"/>
    <x v="0"/>
    <s v="DM_PRODUCT_LIFE_CYCLE_FORECAST"/>
    <s v="BU_CODE"/>
    <x v="138"/>
    <x v="145"/>
    <x v="0"/>
    <n v="0"/>
    <x v="0"/>
    <x v="0"/>
    <x v="0"/>
    <s v=""/>
    <s v=""/>
    <n v="1224"/>
    <s v="-1224"/>
    <x v="0"/>
    <x v="0"/>
    <x v="0"/>
    <x v="180"/>
    <x v="15"/>
    <s v="事業處代碼"/>
    <s v=""/>
    <s v=""/>
    <x v="0"/>
    <x v="60"/>
    <m/>
    <s v="^()$"/>
    <n v="9"/>
    <x v="0"/>
    <x v="9"/>
    <x v="0"/>
    <x v="0"/>
    <x v="1"/>
    <x v="1"/>
    <b v="0"/>
    <x v="1"/>
    <x v="1"/>
    <n v="0"/>
    <x v="0"/>
    <b v="0"/>
    <b v="0"/>
    <b v="0"/>
    <b v="0"/>
    <b v="1"/>
    <b v="0"/>
    <b v="0"/>
    <b v="0"/>
    <b v="0"/>
    <b v="0"/>
    <b v="0"/>
    <x v="0"/>
    <x v="2"/>
    <n v="0"/>
    <x v="1"/>
    <x v="0"/>
  </r>
  <r>
    <m/>
    <s v="PLN"/>
    <x v="22"/>
    <x v="233"/>
    <x v="233"/>
    <x v="1"/>
    <x v="512"/>
    <s v="LOB ID"/>
    <x v="3"/>
    <m/>
    <m/>
    <s v="General"/>
    <x v="9"/>
    <s v="前三碼為LOB，後面為XXXX"/>
    <x v="0"/>
    <s v="PLN"/>
    <x v="15"/>
    <x v="7"/>
    <x v="0"/>
    <x v="0"/>
    <s v="DM_PRODUCT_LIFE_CYCLE_FORECAST"/>
    <s v="LOB_ID"/>
    <m/>
    <m/>
    <m/>
    <m/>
    <m/>
    <m/>
    <m/>
    <m/>
    <m/>
    <m/>
    <m/>
    <m/>
    <m/>
    <m/>
    <m/>
    <m/>
    <m/>
    <m/>
    <s v="資料清單"/>
    <x v="29"/>
    <x v="2"/>
    <x v="60"/>
    <x v="22"/>
    <e v="#N/A"/>
    <s v="LOB ID"/>
    <x v="233"/>
    <x v="1"/>
    <x v="0"/>
    <x v="512"/>
    <x v="15"/>
    <s v="IEC_STD_V10 &gt;&gt; Common &gt;&gt; AutoMetaDataLOB ID"/>
    <x v="3"/>
    <x v="0"/>
    <s v="LOB IDDimension"/>
    <s v="產品生命週期對應需求預測"/>
    <n v="409"/>
    <n v="1225"/>
    <n v="0"/>
    <s v=""/>
    <n v="0"/>
    <n v="0"/>
    <n v="1155"/>
    <x v="96"/>
    <s v="Product Life Cycle Forecast"/>
    <x v="107"/>
    <e v="#N/A"/>
    <x v="0"/>
    <s v="E.3.11.0: Forecast管理:"/>
    <x v="2"/>
    <x v="2"/>
    <x v="1128"/>
    <x v="233"/>
    <x v="233"/>
    <x v="530"/>
    <x v="73"/>
    <x v="0"/>
    <x v="0"/>
    <x v="8"/>
    <m/>
    <x v="0"/>
    <x v="3"/>
    <s v="Product Life Cycle Forecast_LOB ID"/>
    <x v="1152"/>
    <x v="3"/>
    <x v="0"/>
    <x v="7"/>
    <x v="9"/>
    <x v="0"/>
    <x v="0"/>
    <s v="DM_PRODUCT_LIFE_CYCLE_FORECAST"/>
    <s v="LOB_ID"/>
    <x v="138"/>
    <x v="188"/>
    <x v="0"/>
    <n v="0"/>
    <x v="0"/>
    <x v="0"/>
    <x v="0"/>
    <s v=""/>
    <s v=""/>
    <n v="1225"/>
    <s v="-1225"/>
    <x v="0"/>
    <x v="0"/>
    <x v="0"/>
    <x v="233"/>
    <x v="15"/>
    <s v="LOB ID"/>
    <s v=""/>
    <s v=""/>
    <x v="0"/>
    <x v="60"/>
    <m/>
    <s v="^()$"/>
    <n v="9"/>
    <x v="0"/>
    <x v="9"/>
    <x v="0"/>
    <x v="0"/>
    <x v="1"/>
    <x v="1"/>
    <b v="0"/>
    <x v="1"/>
    <x v="1"/>
    <n v="0"/>
    <x v="0"/>
    <b v="0"/>
    <b v="0"/>
    <b v="0"/>
    <b v="0"/>
    <b v="0"/>
    <b v="0"/>
    <b v="0"/>
    <b v="0"/>
    <b v="0"/>
    <b v="0"/>
    <b v="0"/>
    <x v="1"/>
    <x v="1"/>
    <n v="0"/>
    <x v="44"/>
    <x v="0"/>
  </r>
  <r>
    <m/>
    <s v="PLN"/>
    <x v="22"/>
    <x v="182"/>
    <x v="182"/>
    <x v="244"/>
    <x v="187"/>
    <s v="客戶名稱-SAP"/>
    <x v="3"/>
    <m/>
    <m/>
    <s v="General"/>
    <x v="1"/>
    <m/>
    <x v="0"/>
    <s v="PLN"/>
    <x v="15"/>
    <x v="7"/>
    <x v="0"/>
    <x v="0"/>
    <s v="DM_PRODUCT_LIFE_CYCLE_FORECAST"/>
    <s v="CUSTOMER_NAME_SAP"/>
    <m/>
    <m/>
    <m/>
    <m/>
    <m/>
    <m/>
    <m/>
    <m/>
    <m/>
    <m/>
    <m/>
    <m/>
    <m/>
    <m/>
    <m/>
    <m/>
    <m/>
    <m/>
    <s v="資料清單"/>
    <x v="29"/>
    <x v="3"/>
    <x v="60"/>
    <x v="22"/>
    <e v="#N/A"/>
    <s v="Customer Name-SAP"/>
    <x v="182"/>
    <x v="244"/>
    <x v="0"/>
    <x v="187"/>
    <x v="15"/>
    <s v="IEC_STD_V10 &gt;&gt; Common &gt;&gt; AutoMetaDataCustomer Name-SAP"/>
    <x v="3"/>
    <x v="0"/>
    <s v="客戶名稱-SAPDimension"/>
    <s v="產品生命週期對應需求預測"/>
    <n v="345"/>
    <n v="1225"/>
    <n v="0"/>
    <s v=""/>
    <n v="0"/>
    <n v="0"/>
    <n v="981"/>
    <x v="83"/>
    <s v="Product Life Cycle Forecast"/>
    <x v="107"/>
    <e v="#N/A"/>
    <x v="0"/>
    <s v="E.3.11.0: Forecast管理:"/>
    <x v="3"/>
    <x v="3"/>
    <x v="1129"/>
    <x v="182"/>
    <x v="182"/>
    <x v="199"/>
    <x v="0"/>
    <x v="0"/>
    <x v="0"/>
    <x v="1"/>
    <m/>
    <x v="0"/>
    <x v="3"/>
    <s v="Product Life Cycle Forecast_Customer Name-SAP"/>
    <x v="1153"/>
    <x v="3"/>
    <x v="0"/>
    <x v="7"/>
    <x v="9"/>
    <x v="0"/>
    <x v="0"/>
    <s v="DM_PRODUCT_LIFE_CYCLE_FORECAST"/>
    <s v="CUSTOMER_NAME_SAP"/>
    <x v="138"/>
    <x v="147"/>
    <x v="0"/>
    <n v="0"/>
    <x v="0"/>
    <x v="0"/>
    <x v="0"/>
    <s v=""/>
    <s v=""/>
    <n v="1226"/>
    <s v="-1226"/>
    <x v="0"/>
    <x v="0"/>
    <x v="0"/>
    <x v="182"/>
    <x v="15"/>
    <s v="客戶名稱-SAP"/>
    <s v=""/>
    <s v=""/>
    <x v="0"/>
    <x v="60"/>
    <m/>
    <s v="^()$"/>
    <n v="9"/>
    <x v="0"/>
    <x v="9"/>
    <x v="0"/>
    <x v="0"/>
    <x v="1"/>
    <x v="1"/>
    <b v="0"/>
    <x v="1"/>
    <x v="1"/>
    <n v="0"/>
    <x v="0"/>
    <b v="0"/>
    <b v="0"/>
    <b v="0"/>
    <b v="0"/>
    <b v="1"/>
    <b v="0"/>
    <b v="0"/>
    <b v="0"/>
    <b v="0"/>
    <b v="0"/>
    <b v="0"/>
    <x v="0"/>
    <x v="2"/>
    <n v="0"/>
    <x v="3"/>
    <x v="0"/>
  </r>
  <r>
    <m/>
    <s v="PLN"/>
    <x v="22"/>
    <x v="470"/>
    <x v="434"/>
    <x v="1"/>
    <x v="469"/>
    <s v="工廠代碼"/>
    <x v="3"/>
    <m/>
    <m/>
    <s v="General"/>
    <x v="2"/>
    <s v="CP70, CZ01, TP05...."/>
    <x v="0"/>
    <s v="PLN"/>
    <x v="15"/>
    <x v="7"/>
    <x v="0"/>
    <x v="0"/>
    <s v="DM_PRODUCT_LIFE_CYCLE_FORECAST"/>
    <s v="PLANT_CODE"/>
    <m/>
    <m/>
    <m/>
    <m/>
    <m/>
    <m/>
    <m/>
    <m/>
    <m/>
    <m/>
    <m/>
    <m/>
    <m/>
    <m/>
    <m/>
    <m/>
    <m/>
    <m/>
    <s v="資料清單"/>
    <x v="29"/>
    <x v="4"/>
    <x v="60"/>
    <x v="22"/>
    <e v="#N/A"/>
    <s v="Plant Code"/>
    <x v="434"/>
    <x v="1"/>
    <x v="0"/>
    <x v="469"/>
    <x v="15"/>
    <s v="IEC_STD_V10 &gt;&gt; Common &gt;&gt; AutoMetaDataPlant Code"/>
    <x v="3"/>
    <x v="0"/>
    <s v="工廠代碼Dimension"/>
    <s v="產品生命週期對應需求預測"/>
    <n v="1087"/>
    <n v="1225"/>
    <n v="0"/>
    <s v=""/>
    <n v="0"/>
    <n v="0"/>
    <n v="1642"/>
    <x v="224"/>
    <s v="Product Life Cycle Forecast"/>
    <x v="107"/>
    <e v="#N/A"/>
    <x v="0"/>
    <s v="E.3.11.0: Forecast管理:"/>
    <x v="4"/>
    <x v="4"/>
    <x v="1130"/>
    <x v="470"/>
    <x v="434"/>
    <x v="481"/>
    <x v="69"/>
    <x v="0"/>
    <x v="0"/>
    <x v="2"/>
    <m/>
    <x v="0"/>
    <x v="3"/>
    <s v="Product Life Cycle Forecast_Plant Code"/>
    <x v="1154"/>
    <x v="3"/>
    <x v="0"/>
    <x v="7"/>
    <x v="9"/>
    <x v="0"/>
    <x v="0"/>
    <s v="DM_PRODUCT_LIFE_CYCLE_FORECAST"/>
    <s v="PLANT_CODE"/>
    <x v="138"/>
    <x v="350"/>
    <x v="0"/>
    <n v="0"/>
    <x v="0"/>
    <x v="0"/>
    <x v="0"/>
    <s v=""/>
    <s v=""/>
    <n v="1227"/>
    <s v="-1227"/>
    <x v="0"/>
    <x v="0"/>
    <x v="0"/>
    <x v="434"/>
    <x v="15"/>
    <s v="工廠代碼"/>
    <s v=""/>
    <s v=""/>
    <x v="0"/>
    <x v="60"/>
    <m/>
    <s v="^()$"/>
    <n v="9"/>
    <x v="0"/>
    <x v="9"/>
    <x v="0"/>
    <x v="0"/>
    <x v="1"/>
    <x v="1"/>
    <b v="0"/>
    <x v="1"/>
    <x v="1"/>
    <n v="0"/>
    <x v="0"/>
    <b v="0"/>
    <b v="0"/>
    <b v="0"/>
    <b v="0"/>
    <b v="1"/>
    <b v="0"/>
    <b v="0"/>
    <b v="0"/>
    <b v="0"/>
    <b v="0"/>
    <b v="0"/>
    <x v="0"/>
    <x v="2"/>
    <n v="0"/>
    <x v="19"/>
    <x v="0"/>
  </r>
  <r>
    <m/>
    <s v="PLN"/>
    <x v="22"/>
    <x v="471"/>
    <x v="473"/>
    <x v="1"/>
    <x v="513"/>
    <s v="Region"/>
    <x v="3"/>
    <m/>
    <m/>
    <s v="General"/>
    <x v="2"/>
    <s v="AM, EU, AP, WW"/>
    <x v="0"/>
    <s v="PLN"/>
    <x v="15"/>
    <x v="7"/>
    <x v="0"/>
    <x v="0"/>
    <s v="DM_PRODUCT_LIFE_CYCLE_FORECAST"/>
    <s v="REGION"/>
    <m/>
    <m/>
    <m/>
    <m/>
    <m/>
    <m/>
    <m/>
    <m/>
    <m/>
    <m/>
    <m/>
    <m/>
    <m/>
    <m/>
    <m/>
    <m/>
    <m/>
    <m/>
    <s v="資料清單"/>
    <x v="29"/>
    <x v="5"/>
    <x v="60"/>
    <x v="22"/>
    <e v="#N/A"/>
    <s v="Region"/>
    <x v="473"/>
    <x v="1"/>
    <x v="0"/>
    <x v="513"/>
    <x v="15"/>
    <s v="IEC_STD_V10 &gt;&gt; Common &gt;&gt; AutoMetaDataRegion"/>
    <x v="3"/>
    <x v="0"/>
    <s v="RegionDimension"/>
    <s v="產品生命週期對應需求預測"/>
    <n v="1153"/>
    <n v="1225"/>
    <n v="0"/>
    <s v=""/>
    <n v="0"/>
    <n v="0"/>
    <n v="1153"/>
    <x v="247"/>
    <s v="Product Life Cycle Forecast"/>
    <x v="107"/>
    <e v="#N/A"/>
    <x v="0"/>
    <s v="E.3.11.0: Forecast管理:"/>
    <x v="5"/>
    <x v="5"/>
    <x v="1131"/>
    <x v="471"/>
    <x v="473"/>
    <x v="531"/>
    <x v="94"/>
    <x v="0"/>
    <x v="0"/>
    <x v="2"/>
    <m/>
    <x v="0"/>
    <x v="3"/>
    <s v="Product Life Cycle Forecast_Region"/>
    <x v="1155"/>
    <x v="3"/>
    <x v="0"/>
    <x v="7"/>
    <x v="9"/>
    <x v="0"/>
    <x v="0"/>
    <s v="DM_PRODUCT_LIFE_CYCLE_FORECAST"/>
    <s v="REGION"/>
    <x v="138"/>
    <x v="383"/>
    <x v="0"/>
    <n v="0"/>
    <x v="0"/>
    <x v="0"/>
    <x v="0"/>
    <s v=""/>
    <s v=""/>
    <n v="1228"/>
    <s v="-1228"/>
    <x v="0"/>
    <x v="0"/>
    <x v="0"/>
    <x v="473"/>
    <x v="15"/>
    <s v="Region"/>
    <s v=""/>
    <s v=""/>
    <x v="0"/>
    <x v="60"/>
    <m/>
    <s v="^()$"/>
    <n v="9"/>
    <x v="0"/>
    <x v="9"/>
    <x v="0"/>
    <x v="0"/>
    <x v="1"/>
    <x v="1"/>
    <b v="0"/>
    <x v="1"/>
    <x v="1"/>
    <n v="0"/>
    <x v="0"/>
    <b v="0"/>
    <b v="0"/>
    <b v="0"/>
    <b v="0"/>
    <b v="0"/>
    <b v="0"/>
    <b v="0"/>
    <b v="0"/>
    <b v="0"/>
    <b v="0"/>
    <b v="0"/>
    <x v="1"/>
    <x v="1"/>
    <n v="0"/>
    <x v="44"/>
    <x v="0"/>
  </r>
  <r>
    <m/>
    <s v="PLN"/>
    <x v="22"/>
    <x v="467"/>
    <x v="469"/>
    <x v="241"/>
    <x v="514"/>
    <s v="一個料號可能會對到M_Type , MFG_Level_x000a_詳細業務規則請參考Product Sales Type"/>
    <x v="3"/>
    <m/>
    <m/>
    <s v="General"/>
    <x v="2"/>
    <s v="MLB, SC, L6, L10"/>
    <x v="0"/>
    <s v="PLN"/>
    <x v="15"/>
    <x v="7"/>
    <x v="0"/>
    <x v="0"/>
    <s v="DM_PRODUCT_LIFE_CYCLE_FORECAST"/>
    <s v="PRODUCT_SALES_TYPE"/>
    <m/>
    <m/>
    <m/>
    <m/>
    <m/>
    <m/>
    <m/>
    <m/>
    <m/>
    <m/>
    <m/>
    <m/>
    <m/>
    <m/>
    <m/>
    <m/>
    <m/>
    <m/>
    <s v="資料清單"/>
    <x v="29"/>
    <x v="6"/>
    <x v="60"/>
    <x v="22"/>
    <e v="#N/A"/>
    <s v="Product Sales Type"/>
    <x v="469"/>
    <x v="241"/>
    <x v="0"/>
    <x v="514"/>
    <x v="15"/>
    <s v="IEC_STD_V10 &gt;&gt; Common &gt;&gt; AutoMetaDataProduct Sales Type"/>
    <x v="3"/>
    <x v="0"/>
    <s v="Product Sales TypeDimension"/>
    <s v="產品生命週期對應需求預測"/>
    <n v="1145"/>
    <n v="1225"/>
    <n v="0"/>
    <s v=""/>
    <n v="0"/>
    <n v="0"/>
    <n v="1146"/>
    <x v="241"/>
    <s v="Product Life Cycle Forecast"/>
    <x v="107"/>
    <e v="#N/A"/>
    <x v="0"/>
    <s v="E.3.11.0: Forecast管理:"/>
    <x v="6"/>
    <x v="6"/>
    <x v="1132"/>
    <x v="467"/>
    <x v="469"/>
    <x v="486"/>
    <x v="74"/>
    <x v="0"/>
    <x v="0"/>
    <x v="2"/>
    <m/>
    <x v="0"/>
    <x v="3"/>
    <s v="Product Life Cycle Forecast_Product Sales Type"/>
    <x v="1156"/>
    <x v="3"/>
    <x v="0"/>
    <x v="7"/>
    <x v="9"/>
    <x v="0"/>
    <x v="0"/>
    <s v="DM_PRODUCT_LIFE_CYCLE_FORECAST"/>
    <s v="PRODUCT_SALES_TYPE"/>
    <x v="138"/>
    <x v="381"/>
    <x v="0"/>
    <n v="0"/>
    <x v="0"/>
    <x v="0"/>
    <x v="0"/>
    <s v=""/>
    <s v=""/>
    <n v="1229"/>
    <s v="-1229"/>
    <x v="0"/>
    <x v="0"/>
    <x v="0"/>
    <x v="469"/>
    <x v="15"/>
    <s v="Product Sales Type Name"/>
    <s v=""/>
    <s v=""/>
    <x v="0"/>
    <x v="60"/>
    <m/>
    <s v="^()$"/>
    <n v="9"/>
    <x v="0"/>
    <x v="9"/>
    <x v="0"/>
    <x v="0"/>
    <x v="1"/>
    <x v="1"/>
    <b v="0"/>
    <x v="1"/>
    <x v="1"/>
    <n v="0"/>
    <x v="0"/>
    <b v="0"/>
    <b v="0"/>
    <b v="0"/>
    <b v="0"/>
    <b v="0"/>
    <b v="0"/>
    <b v="0"/>
    <b v="0"/>
    <b v="0"/>
    <b v="0"/>
    <b v="0"/>
    <x v="1"/>
    <x v="1"/>
    <n v="0"/>
    <x v="33"/>
    <x v="0"/>
  </r>
  <r>
    <m/>
    <s v="PLN"/>
    <x v="22"/>
    <x v="469"/>
    <x v="472"/>
    <x v="1"/>
    <x v="468"/>
    <s v="此報表抓的是最新的預測資料"/>
    <x v="3"/>
    <m/>
    <m/>
    <s v="General"/>
    <x v="3"/>
    <m/>
    <x v="0"/>
    <s v="PLN"/>
    <x v="15"/>
    <x v="7"/>
    <x v="0"/>
    <x v="0"/>
    <s v="DM_PRODUCT_LIFE_CYCLE_FORECAST"/>
    <s v="FORECAST_GEN_DATE"/>
    <m/>
    <m/>
    <m/>
    <m/>
    <m/>
    <m/>
    <m/>
    <m/>
    <m/>
    <m/>
    <m/>
    <m/>
    <m/>
    <m/>
    <m/>
    <m/>
    <m/>
    <m/>
    <s v="資料清單"/>
    <x v="29"/>
    <x v="7"/>
    <x v="60"/>
    <x v="22"/>
    <e v="#N/A"/>
    <s v="Forecast Gen Date"/>
    <x v="472"/>
    <x v="1"/>
    <x v="0"/>
    <x v="468"/>
    <x v="15"/>
    <s v="IEC_STD_V10 &gt;&gt; Common &gt;&gt; AutoMetaDataForecast Gen Date"/>
    <x v="3"/>
    <x v="0"/>
    <s v="產生預測日期Dimension"/>
    <s v="產品生命週期對應需求預測"/>
    <n v="1150"/>
    <n v="1225"/>
    <n v="0"/>
    <s v=""/>
    <n v="0"/>
    <n v="0"/>
    <n v="1150"/>
    <x v="248"/>
    <s v="Product Life Cycle Forecast"/>
    <x v="107"/>
    <e v="#N/A"/>
    <x v="0"/>
    <s v="E.3.11.0: Forecast管理:"/>
    <x v="7"/>
    <x v="7"/>
    <x v="1133"/>
    <x v="469"/>
    <x v="472"/>
    <x v="532"/>
    <x v="0"/>
    <x v="0"/>
    <x v="0"/>
    <x v="3"/>
    <m/>
    <x v="0"/>
    <x v="3"/>
    <s v="Product Life Cycle Forecast_Forecast Gen Date"/>
    <x v="1157"/>
    <x v="3"/>
    <x v="0"/>
    <x v="7"/>
    <x v="9"/>
    <x v="0"/>
    <x v="0"/>
    <s v="DM_PRODUCT_LIFE_CYCLE_FORECAST"/>
    <s v="FORECAST_GEN_DATE"/>
    <x v="138"/>
    <x v="382"/>
    <x v="0"/>
    <n v="0"/>
    <x v="0"/>
    <x v="0"/>
    <x v="0"/>
    <s v=""/>
    <s v=""/>
    <n v="1230"/>
    <s v="-1230"/>
    <x v="0"/>
    <x v="0"/>
    <x v="0"/>
    <x v="472"/>
    <x v="15"/>
    <s v="產生預測日期"/>
    <s v=""/>
    <s v=""/>
    <x v="0"/>
    <x v="60"/>
    <m/>
    <s v="^()$"/>
    <n v="9"/>
    <x v="0"/>
    <x v="9"/>
    <x v="0"/>
    <x v="0"/>
    <x v="1"/>
    <x v="1"/>
    <b v="0"/>
    <x v="1"/>
    <x v="1"/>
    <n v="0"/>
    <x v="0"/>
    <b v="0"/>
    <b v="0"/>
    <b v="0"/>
    <b v="0"/>
    <b v="0"/>
    <b v="0"/>
    <b v="0"/>
    <b v="0"/>
    <b v="0"/>
    <b v="0"/>
    <b v="0"/>
    <x v="1"/>
    <x v="1"/>
    <n v="0"/>
    <x v="3"/>
    <x v="0"/>
  </r>
  <r>
    <m/>
    <s v="PLN"/>
    <x v="22"/>
    <x v="190"/>
    <x v="190"/>
    <x v="1"/>
    <x v="515"/>
    <s v="專案階段"/>
    <x v="3"/>
    <m/>
    <m/>
    <s v="General"/>
    <x v="2"/>
    <s v="NPI, MP, EOL"/>
    <x v="0"/>
    <s v="PLN"/>
    <x v="15"/>
    <x v="7"/>
    <x v="0"/>
    <x v="0"/>
    <s v="DM_PRODUCT_LIFE_CYCLE_FORECAST"/>
    <s v="PROJECT_STAGE"/>
    <m/>
    <m/>
    <m/>
    <m/>
    <m/>
    <m/>
    <m/>
    <m/>
    <m/>
    <m/>
    <m/>
    <m/>
    <m/>
    <m/>
    <m/>
    <m/>
    <m/>
    <m/>
    <s v="資料清單"/>
    <x v="29"/>
    <x v="8"/>
    <x v="60"/>
    <x v="22"/>
    <e v="#N/A"/>
    <s v="Project Stage"/>
    <x v="190"/>
    <x v="1"/>
    <x v="0"/>
    <x v="515"/>
    <x v="15"/>
    <s v="IEC_STD_V10 &gt;&gt; Common &gt;&gt; AutoMetaDataProject Stage"/>
    <x v="3"/>
    <x v="0"/>
    <s v="專案階段Dimension"/>
    <s v="產品生命週期對應需求預測"/>
    <n v="353"/>
    <n v="1225"/>
    <n v="0"/>
    <s v=""/>
    <n v="0"/>
    <n v="0"/>
    <n v="955"/>
    <x v="89"/>
    <s v="Product Life Cycle Forecast"/>
    <x v="107"/>
    <e v="#N/A"/>
    <x v="0"/>
    <s v="E.3.11.0: Forecast管理:"/>
    <x v="8"/>
    <x v="8"/>
    <x v="1134"/>
    <x v="190"/>
    <x v="190"/>
    <x v="533"/>
    <x v="95"/>
    <x v="0"/>
    <x v="0"/>
    <x v="2"/>
    <m/>
    <x v="0"/>
    <x v="3"/>
    <s v="Product Life Cycle Forecast_Project Stage"/>
    <x v="1158"/>
    <x v="3"/>
    <x v="0"/>
    <x v="7"/>
    <x v="9"/>
    <x v="0"/>
    <x v="0"/>
    <s v="DM_PRODUCT_LIFE_CYCLE_FORECAST"/>
    <s v="PROJECT_STAGE"/>
    <x v="138"/>
    <x v="155"/>
    <x v="0"/>
    <n v="0"/>
    <x v="0"/>
    <x v="0"/>
    <x v="0"/>
    <s v=""/>
    <s v=""/>
    <n v="1231"/>
    <s v="-1231"/>
    <x v="0"/>
    <x v="0"/>
    <x v="0"/>
    <x v="190"/>
    <x v="15"/>
    <s v="專案階段"/>
    <s v=""/>
    <s v=""/>
    <x v="0"/>
    <x v="60"/>
    <m/>
    <s v="^()$"/>
    <n v="9"/>
    <x v="0"/>
    <x v="9"/>
    <x v="0"/>
    <x v="0"/>
    <x v="1"/>
    <x v="1"/>
    <b v="0"/>
    <x v="1"/>
    <x v="1"/>
    <n v="0"/>
    <x v="0"/>
    <b v="0"/>
    <b v="0"/>
    <b v="0"/>
    <b v="0"/>
    <b v="1"/>
    <b v="0"/>
    <b v="0"/>
    <b v="0"/>
    <b v="0"/>
    <b v="0"/>
    <b v="0"/>
    <x v="0"/>
    <x v="2"/>
    <n v="0"/>
    <x v="12"/>
    <x v="0"/>
  </r>
  <r>
    <m/>
    <s v="PLN"/>
    <x v="22"/>
    <x v="184"/>
    <x v="184"/>
    <x v="1"/>
    <x v="189"/>
    <s v="產品系列"/>
    <x v="3"/>
    <m/>
    <m/>
    <s v="General"/>
    <x v="9"/>
    <s v="DL360, DL360P..."/>
    <x v="0"/>
    <s v="PLN"/>
    <x v="15"/>
    <x v="7"/>
    <x v="0"/>
    <x v="0"/>
    <s v="DM_PRODUCT_LIFE_CYCLE_FORECAST"/>
    <s v="PRODUCT_FAMILY"/>
    <m/>
    <m/>
    <m/>
    <m/>
    <m/>
    <m/>
    <m/>
    <m/>
    <m/>
    <m/>
    <m/>
    <m/>
    <m/>
    <m/>
    <m/>
    <m/>
    <m/>
    <m/>
    <s v="資料清單"/>
    <x v="29"/>
    <x v="9"/>
    <x v="60"/>
    <x v="22"/>
    <e v="#N/A"/>
    <s v="Product Family"/>
    <x v="184"/>
    <x v="1"/>
    <x v="0"/>
    <x v="189"/>
    <x v="15"/>
    <s v="IEC_STD_V10 &gt;&gt; Common &gt;&gt; AutoMetaDataProduct Family"/>
    <x v="3"/>
    <x v="0"/>
    <s v="產品系列Dimension"/>
    <s v="產品生命週期對應需求預測"/>
    <n v="347"/>
    <n v="1225"/>
    <n v="0"/>
    <s v=""/>
    <n v="0"/>
    <n v="0"/>
    <n v="950"/>
    <x v="85"/>
    <s v="Product Life Cycle Forecast"/>
    <x v="107"/>
    <e v="#N/A"/>
    <x v="0"/>
    <s v="E.3.11.0: Forecast管理:"/>
    <x v="9"/>
    <x v="9"/>
    <x v="1135"/>
    <x v="184"/>
    <x v="184"/>
    <x v="368"/>
    <x v="25"/>
    <x v="0"/>
    <x v="0"/>
    <x v="8"/>
    <m/>
    <x v="0"/>
    <x v="3"/>
    <s v="Product Life Cycle Forecast_Product Family"/>
    <x v="1159"/>
    <x v="3"/>
    <x v="0"/>
    <x v="7"/>
    <x v="9"/>
    <x v="0"/>
    <x v="0"/>
    <s v="DM_PRODUCT_LIFE_CYCLE_FORECAST"/>
    <s v="PRODUCT_FAMILY"/>
    <x v="138"/>
    <x v="149"/>
    <x v="0"/>
    <n v="0"/>
    <x v="0"/>
    <x v="0"/>
    <x v="0"/>
    <s v=""/>
    <s v=""/>
    <n v="1232"/>
    <s v="-1232"/>
    <x v="0"/>
    <x v="0"/>
    <x v="0"/>
    <x v="184"/>
    <x v="15"/>
    <s v="產品系列"/>
    <s v=""/>
    <s v=""/>
    <x v="0"/>
    <x v="60"/>
    <m/>
    <s v="^()$"/>
    <n v="9"/>
    <x v="0"/>
    <x v="9"/>
    <x v="0"/>
    <x v="0"/>
    <x v="1"/>
    <x v="1"/>
    <b v="0"/>
    <x v="1"/>
    <x v="1"/>
    <n v="0"/>
    <x v="0"/>
    <b v="0"/>
    <b v="0"/>
    <b v="0"/>
    <b v="0"/>
    <b v="0"/>
    <b v="0"/>
    <b v="0"/>
    <b v="0"/>
    <b v="1"/>
    <b v="0"/>
    <b v="0"/>
    <x v="0"/>
    <x v="5"/>
    <n v="1"/>
    <x v="0"/>
    <x v="0"/>
  </r>
  <r>
    <m/>
    <s v="PLN"/>
    <x v="22"/>
    <x v="514"/>
    <x v="186"/>
    <x v="242"/>
    <x v="191"/>
    <s v="共10碼，第1~2碼為BU、第3碼為&quot;-&quot;，第4~5碼為Customer Code、第6~7碼為Life Cycle縮寫、第8碼為&quot;-&quot;、第9碼為Dest. Location 縮寫。"/>
    <x v="3"/>
    <m/>
    <m/>
    <s v="General"/>
    <x v="9"/>
    <s v="HP-NPI, HP-NPIPCA..."/>
    <x v="0"/>
    <s v="PLN"/>
    <x v="15"/>
    <x v="7"/>
    <x v="0"/>
    <x v="0"/>
    <s v="DM_PRODUCT_LIFE_CYCLE_FORECAST"/>
    <s v="PLATFORM_SOLUTION_NAME"/>
    <m/>
    <m/>
    <m/>
    <m/>
    <m/>
    <m/>
    <m/>
    <m/>
    <m/>
    <m/>
    <m/>
    <m/>
    <m/>
    <m/>
    <m/>
    <m/>
    <m/>
    <m/>
    <s v="資料清單"/>
    <x v="29"/>
    <x v="10"/>
    <x v="60"/>
    <x v="22"/>
    <e v="#N/A"/>
    <s v="Platform Solution Name"/>
    <x v="186"/>
    <x v="242"/>
    <x v="0"/>
    <x v="191"/>
    <x v="15"/>
    <s v="IEC_STD_V10 &gt;&gt; Common &gt;&gt; AutoMetaDataPlatform Solution Name"/>
    <x v="3"/>
    <x v="0"/>
    <s v="Platform Solution NameDimension"/>
    <s v="產品生命週期對應需求預測"/>
    <n v="349"/>
    <n v="1225"/>
    <n v="0"/>
    <s v=""/>
    <n v="0"/>
    <n v="0"/>
    <n v="1148"/>
    <x v="87"/>
    <s v="Product Life Cycle Forecast"/>
    <x v="107"/>
    <e v="#N/A"/>
    <x v="0"/>
    <s v="E.3.11.0: Forecast管理:"/>
    <x v="10"/>
    <x v="10"/>
    <x v="1136"/>
    <x v="514"/>
    <x v="186"/>
    <x v="203"/>
    <x v="96"/>
    <x v="0"/>
    <x v="0"/>
    <x v="8"/>
    <m/>
    <x v="0"/>
    <x v="3"/>
    <s v="Product Life Cycle Forecast_Platform Solution Name"/>
    <x v="1160"/>
    <x v="3"/>
    <x v="0"/>
    <x v="7"/>
    <x v="9"/>
    <x v="0"/>
    <x v="0"/>
    <s v="DM_PRODUCT_LIFE_CYCLE_FORECAST"/>
    <s v="PLATFORM_SOLUTION_NAME"/>
    <x v="138"/>
    <x v="151"/>
    <x v="0"/>
    <n v="0"/>
    <x v="0"/>
    <x v="0"/>
    <x v="0"/>
    <s v=""/>
    <s v=""/>
    <n v="1233"/>
    <s v="-1233"/>
    <x v="0"/>
    <x v="0"/>
    <x v="0"/>
    <x v="186"/>
    <x v="15"/>
    <s v="需求分類，包括BU、客戶代碼等資訊。"/>
    <s v=""/>
    <s v=""/>
    <x v="0"/>
    <x v="60"/>
    <m/>
    <s v="^()$"/>
    <n v="9"/>
    <x v="0"/>
    <x v="9"/>
    <x v="0"/>
    <x v="0"/>
    <x v="1"/>
    <x v="1"/>
    <b v="0"/>
    <x v="1"/>
    <x v="1"/>
    <n v="0"/>
    <x v="0"/>
    <b v="0"/>
    <b v="0"/>
    <b v="0"/>
    <b v="0"/>
    <b v="1"/>
    <b v="0"/>
    <b v="0"/>
    <b v="0"/>
    <b v="0"/>
    <b v="0"/>
    <b v="0"/>
    <x v="0"/>
    <x v="2"/>
    <n v="0"/>
    <x v="17"/>
    <x v="0"/>
  </r>
  <r>
    <m/>
    <s v="PLN"/>
    <x v="22"/>
    <x v="187"/>
    <x v="187"/>
    <x v="1"/>
    <x v="192"/>
    <s v="客戶提供標案的時候，客戶會提供Customer_Project_Name，透過申請WBS_Code，由PM 填寫"/>
    <x v="3"/>
    <m/>
    <m/>
    <s v="General"/>
    <x v="1"/>
    <m/>
    <x v="0"/>
    <s v="PLN"/>
    <x v="15"/>
    <x v="7"/>
    <x v="0"/>
    <x v="0"/>
    <s v="DM_PRODUCT_LIFE_CYCLE_FORECAST"/>
    <s v="CUSTOMER_PROJECT_NAME"/>
    <m/>
    <m/>
    <m/>
    <m/>
    <m/>
    <m/>
    <m/>
    <m/>
    <m/>
    <m/>
    <m/>
    <m/>
    <m/>
    <m/>
    <m/>
    <m/>
    <m/>
    <m/>
    <s v="資料清單"/>
    <x v="29"/>
    <x v="11"/>
    <x v="60"/>
    <x v="22"/>
    <e v="#N/A"/>
    <s v="Customer Project Name"/>
    <x v="187"/>
    <x v="1"/>
    <x v="0"/>
    <x v="192"/>
    <x v="15"/>
    <s v="IEC_STD_V10 &gt;&gt; Common &gt;&gt; AutoMetaDataCustomer Project Name"/>
    <x v="3"/>
    <x v="0"/>
    <s v="客戶專案名稱Dimension"/>
    <s v="產品生命週期對應需求預測"/>
    <n v="350"/>
    <n v="1225"/>
    <n v="0"/>
    <s v=""/>
    <n v="0"/>
    <n v="0"/>
    <n v="949"/>
    <x v="88"/>
    <s v="Product Life Cycle Forecast"/>
    <x v="107"/>
    <e v="#N/A"/>
    <x v="0"/>
    <s v="E.3.11.0: Forecast管理:"/>
    <x v="11"/>
    <x v="11"/>
    <x v="1137"/>
    <x v="187"/>
    <x v="187"/>
    <x v="204"/>
    <x v="0"/>
    <x v="0"/>
    <x v="0"/>
    <x v="1"/>
    <m/>
    <x v="0"/>
    <x v="3"/>
    <s v="Product Life Cycle Forecast_Customer Project Name"/>
    <x v="1161"/>
    <x v="3"/>
    <x v="0"/>
    <x v="7"/>
    <x v="9"/>
    <x v="0"/>
    <x v="0"/>
    <s v="DM_PRODUCT_LIFE_CYCLE_FORECAST"/>
    <s v="CUSTOMER_PROJECT_NAME"/>
    <x v="138"/>
    <x v="152"/>
    <x v="0"/>
    <n v="0"/>
    <x v="0"/>
    <x v="0"/>
    <x v="0"/>
    <s v=""/>
    <s v=""/>
    <n v="1234"/>
    <s v="-1234"/>
    <x v="0"/>
    <x v="0"/>
    <x v="0"/>
    <x v="187"/>
    <x v="15"/>
    <s v="專案名稱(外部)"/>
    <s v=""/>
    <s v=""/>
    <x v="0"/>
    <x v="60"/>
    <m/>
    <s v="^()$"/>
    <n v="9"/>
    <x v="0"/>
    <x v="9"/>
    <x v="0"/>
    <x v="0"/>
    <x v="1"/>
    <x v="1"/>
    <b v="0"/>
    <x v="1"/>
    <x v="1"/>
    <n v="0"/>
    <x v="0"/>
    <b v="0"/>
    <b v="0"/>
    <b v="0"/>
    <b v="0"/>
    <b v="0"/>
    <b v="0"/>
    <b v="0"/>
    <b v="0"/>
    <b v="0"/>
    <b v="0"/>
    <b v="0"/>
    <x v="1"/>
    <x v="1"/>
    <n v="0"/>
    <x v="28"/>
    <x v="0"/>
  </r>
  <r>
    <m/>
    <s v="PLN"/>
    <x v="22"/>
    <x v="515"/>
    <x v="513"/>
    <x v="1"/>
    <x v="516"/>
    <s v="資料取用規則 FORECAST DATE(TARGET MONTH)(所在周別) 大於等於 Forecast_GEN_DATE(所在周別)"/>
    <x v="3"/>
    <s v="PIR Master_Forecast date"/>
    <m/>
    <s v="General"/>
    <x v="3"/>
    <s v="資料取用規則_x000a_ FORECAST DATE(TARGET MONTH)(所在周別) 大於等於 Forecast_GEN_DATE(所在周別)"/>
    <x v="0"/>
    <s v="PLN"/>
    <x v="15"/>
    <x v="7"/>
    <x v="0"/>
    <x v="0"/>
    <s v="DM_PRODUCT_LIFE_CYCLE_FORECAST"/>
    <s v="TARGET_MONTH"/>
    <m/>
    <m/>
    <m/>
    <m/>
    <m/>
    <m/>
    <m/>
    <m/>
    <m/>
    <m/>
    <m/>
    <m/>
    <m/>
    <m/>
    <m/>
    <m/>
    <m/>
    <m/>
    <s v="資料清單"/>
    <x v="29"/>
    <x v="12"/>
    <x v="60"/>
    <x v="22"/>
    <e v="#N/A"/>
    <s v="Target Month"/>
    <x v="513"/>
    <x v="1"/>
    <x v="0"/>
    <x v="516"/>
    <x v="15"/>
    <s v="IEC_STD_V10 &gt;&gt; Common &gt;&gt; AutoMetaDataTarget Month"/>
    <x v="3"/>
    <x v="0"/>
    <s v="預測月份Dimension"/>
    <s v="產品生命週期對應需求預測"/>
    <n v="1237"/>
    <n v="1225"/>
    <n v="0"/>
    <s v=""/>
    <n v="0"/>
    <e v="#N/A"/>
    <e v="#N/A"/>
    <x v="249"/>
    <s v="Product Life Cycle Forecast"/>
    <x v="107"/>
    <e v="#N/A"/>
    <x v="0"/>
    <s v="E.3.11.0: Forecast管理:"/>
    <x v="12"/>
    <x v="12"/>
    <x v="1138"/>
    <x v="515"/>
    <x v="513"/>
    <x v="534"/>
    <x v="97"/>
    <x v="0"/>
    <x v="0"/>
    <x v="3"/>
    <m/>
    <x v="0"/>
    <x v="3"/>
    <s v="Product Life Cycle Forecast_Target Month"/>
    <x v="1162"/>
    <x v="3"/>
    <x v="0"/>
    <x v="7"/>
    <x v="9"/>
    <x v="0"/>
    <x v="0"/>
    <s v="DM_PRODUCT_LIFE_CYCLE_FORECAST"/>
    <s v="TARGET_MONTH"/>
    <x v="138"/>
    <x v="417"/>
    <x v="0"/>
    <n v="0"/>
    <x v="0"/>
    <x v="0"/>
    <x v="3"/>
    <s v=""/>
    <s v=""/>
    <n v="1235"/>
    <s v="-1235"/>
    <x v="0"/>
    <x v="0"/>
    <x v="0"/>
    <x v="513"/>
    <x v="15"/>
    <s v="預測月份"/>
    <s v=""/>
    <s v=""/>
    <x v="0"/>
    <x v="60"/>
    <m/>
    <s v="^()$"/>
    <n v="9"/>
    <x v="0"/>
    <x v="9"/>
    <x v="0"/>
    <x v="0"/>
    <x v="0"/>
    <x v="1"/>
    <b v="0"/>
    <x v="1"/>
    <x v="1"/>
    <n v="0"/>
    <x v="0"/>
    <b v="0"/>
    <b v="0"/>
    <b v="0"/>
    <b v="0"/>
    <b v="0"/>
    <b v="0"/>
    <b v="0"/>
    <b v="0"/>
    <b v="1"/>
    <b v="0"/>
    <b v="0"/>
    <x v="0"/>
    <x v="5"/>
    <n v="1"/>
    <x v="2"/>
    <x v="0"/>
  </r>
  <r>
    <m/>
    <s v="PLN"/>
    <x v="22"/>
    <x v="516"/>
    <x v="514"/>
    <x v="1"/>
    <x v="517"/>
    <s v="包含台幣與美金"/>
    <x v="4"/>
    <s v="PIR Master_TWD Forecast Amount"/>
    <m/>
    <s v="General"/>
    <x v="2"/>
    <m/>
    <x v="0"/>
    <s v="PLN"/>
    <x v="15"/>
    <x v="7"/>
    <x v="0"/>
    <x v="0"/>
    <s v="DM_PRODUCT_LIFE_CYCLE_FORECAST"/>
    <s v="FORECAST_CURRENCY"/>
    <m/>
    <m/>
    <m/>
    <m/>
    <m/>
    <m/>
    <m/>
    <m/>
    <m/>
    <m/>
    <m/>
    <m/>
    <m/>
    <m/>
    <m/>
    <m/>
    <m/>
    <m/>
    <s v="資料清單"/>
    <x v="29"/>
    <x v="13"/>
    <x v="60"/>
    <x v="22"/>
    <e v="#N/A"/>
    <s v="Forecast Currency"/>
    <x v="514"/>
    <x v="1"/>
    <x v="0"/>
    <x v="517"/>
    <x v="15"/>
    <s v="IEC_STD_V10 &gt;&gt; Common &gt;&gt; AutoMetaDataForecast Currency"/>
    <x v="4"/>
    <x v="0"/>
    <s v="預測幣別Measure"/>
    <s v="產品生命週期對應需求預測"/>
    <n v="1238"/>
    <n v="1225"/>
    <n v="0"/>
    <s v=""/>
    <n v="0"/>
    <e v="#N/A"/>
    <e v="#N/A"/>
    <x v="250"/>
    <s v="Product Life Cycle Forecast"/>
    <x v="107"/>
    <e v="#N/A"/>
    <x v="0"/>
    <s v="E.3.11.0: Forecast管理:"/>
    <x v="13"/>
    <x v="13"/>
    <x v="1139"/>
    <x v="516"/>
    <x v="514"/>
    <x v="535"/>
    <x v="0"/>
    <x v="0"/>
    <x v="0"/>
    <x v="2"/>
    <m/>
    <x v="0"/>
    <x v="4"/>
    <s v="Product Life Cycle Forecast_Forecast Currency"/>
    <x v="1163"/>
    <x v="4"/>
    <x v="0"/>
    <x v="7"/>
    <x v="9"/>
    <x v="0"/>
    <x v="0"/>
    <s v="DM_PRODUCT_LIFE_CYCLE_FORECAST"/>
    <s v="FORECAST_CURRENCY"/>
    <x v="138"/>
    <x v="418"/>
    <x v="0"/>
    <n v="0"/>
    <x v="0"/>
    <x v="0"/>
    <x v="3"/>
    <s v=""/>
    <s v=""/>
    <n v="1236"/>
    <s v="-1236"/>
    <x v="0"/>
    <x v="0"/>
    <x v="0"/>
    <x v="514"/>
    <x v="15"/>
    <s v="預測幣別"/>
    <s v=""/>
    <s v=""/>
    <x v="0"/>
    <x v="60"/>
    <m/>
    <s v="^()$"/>
    <n v="9"/>
    <x v="0"/>
    <x v="9"/>
    <x v="0"/>
    <x v="0"/>
    <x v="0"/>
    <x v="1"/>
    <b v="0"/>
    <x v="1"/>
    <x v="1"/>
    <n v="0"/>
    <x v="0"/>
    <b v="0"/>
    <b v="0"/>
    <b v="0"/>
    <b v="0"/>
    <b v="0"/>
    <b v="0"/>
    <b v="0"/>
    <b v="0"/>
    <b v="1"/>
    <b v="0"/>
    <b v="0"/>
    <x v="0"/>
    <x v="5"/>
    <n v="1"/>
    <x v="3"/>
    <x v="0"/>
  </r>
  <r>
    <m/>
    <s v="PLN"/>
    <x v="22"/>
    <x v="517"/>
    <x v="515"/>
    <x v="255"/>
    <x v="518"/>
    <s v="預測金額"/>
    <x v="4"/>
    <s v="PIR Master_TWD Forecast Amount"/>
    <m/>
    <s v="General"/>
    <x v="6"/>
    <m/>
    <x v="0"/>
    <s v="PLN"/>
    <x v="15"/>
    <x v="7"/>
    <x v="0"/>
    <x v="0"/>
    <s v="DM_PRODUCT_LIFE_CYCLE_FORECAST"/>
    <s v="FORECAST_AMOUNT"/>
    <m/>
    <m/>
    <m/>
    <m/>
    <m/>
    <m/>
    <m/>
    <m/>
    <m/>
    <m/>
    <m/>
    <m/>
    <m/>
    <m/>
    <m/>
    <m/>
    <m/>
    <m/>
    <s v="資料清單"/>
    <x v="29"/>
    <x v="14"/>
    <x v="60"/>
    <x v="22"/>
    <e v="#N/A"/>
    <s v="Forecast Amount"/>
    <x v="515"/>
    <x v="255"/>
    <x v="0"/>
    <x v="518"/>
    <x v="15"/>
    <s v="IEC_STD_V10 &gt;&gt; Common &gt;&gt; AutoMetaDataForecast Amount"/>
    <x v="4"/>
    <x v="0"/>
    <s v="預測金額Measure"/>
    <s v="產品生命週期對應需求預測"/>
    <n v="1239"/>
    <n v="1225"/>
    <n v="0"/>
    <s v=""/>
    <n v="0"/>
    <e v="#N/A"/>
    <e v="#N/A"/>
    <x v="250"/>
    <s v="Product Life Cycle Forecast"/>
    <x v="107"/>
    <e v="#N/A"/>
    <x v="0"/>
    <s v="E.3.11.0: Forecast管理:"/>
    <x v="14"/>
    <x v="14"/>
    <x v="1140"/>
    <x v="517"/>
    <x v="515"/>
    <x v="536"/>
    <x v="0"/>
    <x v="0"/>
    <x v="0"/>
    <x v="6"/>
    <m/>
    <x v="0"/>
    <x v="4"/>
    <s v="Product Life Cycle Forecast_Forecast Amount"/>
    <x v="1164"/>
    <x v="4"/>
    <x v="0"/>
    <x v="7"/>
    <x v="9"/>
    <x v="0"/>
    <x v="0"/>
    <s v="DM_PRODUCT_LIFE_CYCLE_FORECAST"/>
    <s v="FORECAST_AMOUNT"/>
    <x v="138"/>
    <x v="419"/>
    <x v="0"/>
    <n v="0"/>
    <x v="0"/>
    <x v="0"/>
    <x v="3"/>
    <s v=""/>
    <s v=""/>
    <n v="1237"/>
    <s v="-1237"/>
    <x v="0"/>
    <x v="0"/>
    <x v="0"/>
    <x v="515"/>
    <x v="15"/>
    <s v="預測金額"/>
    <s v=""/>
    <s v=""/>
    <x v="0"/>
    <x v="60"/>
    <m/>
    <s v="^()$"/>
    <n v="9"/>
    <x v="0"/>
    <x v="9"/>
    <x v="0"/>
    <x v="0"/>
    <x v="0"/>
    <x v="1"/>
    <b v="0"/>
    <x v="1"/>
    <x v="1"/>
    <n v="0"/>
    <x v="0"/>
    <b v="0"/>
    <b v="0"/>
    <b v="0"/>
    <b v="0"/>
    <b v="0"/>
    <b v="0"/>
    <b v="0"/>
    <b v="0"/>
    <b v="1"/>
    <b v="0"/>
    <b v="0"/>
    <x v="0"/>
    <x v="5"/>
    <n v="1"/>
    <x v="18"/>
    <x v="0"/>
  </r>
  <r>
    <m/>
    <s v="PLN"/>
    <x v="22"/>
    <x v="474"/>
    <x v="475"/>
    <x v="1"/>
    <x v="473"/>
    <s v="預測數量"/>
    <x v="4"/>
    <m/>
    <m/>
    <s v="General"/>
    <x v="4"/>
    <m/>
    <x v="0"/>
    <s v="PLN"/>
    <x v="15"/>
    <x v="7"/>
    <x v="0"/>
    <x v="0"/>
    <s v="DM_PRODUCT_LIFE_CYCLE_FORECAST"/>
    <s v="FORECAST_QUANTITY"/>
    <m/>
    <m/>
    <m/>
    <m/>
    <m/>
    <m/>
    <m/>
    <m/>
    <m/>
    <m/>
    <m/>
    <m/>
    <m/>
    <m/>
    <m/>
    <m/>
    <m/>
    <m/>
    <s v="資料清單"/>
    <x v="29"/>
    <x v="15"/>
    <x v="60"/>
    <x v="22"/>
    <e v="#N/A"/>
    <s v="Forecast Quantity"/>
    <x v="475"/>
    <x v="1"/>
    <x v="0"/>
    <x v="473"/>
    <x v="15"/>
    <s v="IEC_STD_V10 &gt;&gt; Common &gt;&gt; AutoMetaDataForecast Quantity"/>
    <x v="4"/>
    <x v="0"/>
    <s v="預測數量Measure"/>
    <s v="產品生命週期對應需求預測"/>
    <n v="1165"/>
    <n v="1225"/>
    <n v="0"/>
    <s v=""/>
    <n v="0"/>
    <n v="0"/>
    <n v="1165"/>
    <x v="251"/>
    <s v="Product Life Cycle Forecast"/>
    <x v="107"/>
    <e v="#N/A"/>
    <x v="0"/>
    <s v="E.3.11.0: Forecast管理:"/>
    <x v="15"/>
    <x v="15"/>
    <x v="1141"/>
    <x v="474"/>
    <x v="475"/>
    <x v="490"/>
    <x v="0"/>
    <x v="0"/>
    <x v="0"/>
    <x v="4"/>
    <m/>
    <x v="0"/>
    <x v="4"/>
    <s v="Product Life Cycle Forecast_Forecast Quantity"/>
    <x v="1165"/>
    <x v="4"/>
    <x v="0"/>
    <x v="7"/>
    <x v="9"/>
    <x v="0"/>
    <x v="0"/>
    <s v="DM_PRODUCT_LIFE_CYCLE_FORECAST"/>
    <s v="FORECAST_QUANTITY"/>
    <x v="138"/>
    <x v="385"/>
    <x v="0"/>
    <n v="0"/>
    <x v="0"/>
    <x v="0"/>
    <x v="0"/>
    <s v=""/>
    <s v=""/>
    <n v="1238"/>
    <s v="-1238"/>
    <x v="0"/>
    <x v="0"/>
    <x v="0"/>
    <x v="475"/>
    <x v="15"/>
    <s v="預測數量"/>
    <s v=""/>
    <s v=""/>
    <x v="0"/>
    <x v="60"/>
    <m/>
    <s v="^()$"/>
    <n v="9"/>
    <x v="0"/>
    <x v="9"/>
    <x v="0"/>
    <x v="0"/>
    <x v="1"/>
    <x v="1"/>
    <b v="0"/>
    <x v="1"/>
    <x v="1"/>
    <n v="0"/>
    <x v="0"/>
    <b v="0"/>
    <b v="0"/>
    <b v="0"/>
    <b v="0"/>
    <b v="0"/>
    <b v="0"/>
    <b v="0"/>
    <b v="0"/>
    <b v="0"/>
    <b v="0"/>
    <b v="0"/>
    <x v="1"/>
    <x v="1"/>
    <n v="0"/>
    <x v="3"/>
    <x v="0"/>
  </r>
  <r>
    <m/>
    <s v="PLN"/>
    <x v="22"/>
    <x v="518"/>
    <x v="516"/>
    <x v="1"/>
    <x v="519"/>
    <s v="銷售預測與實際出貨分析"/>
    <x v="0"/>
    <m/>
    <m/>
    <s v="General"/>
    <x v="7"/>
    <m/>
    <x v="0"/>
    <m/>
    <x v="15"/>
    <x v="7"/>
    <x v="0"/>
    <x v="0"/>
    <s v="DM_FORECAST_AND_ACTUAL_SHIPMENT_ANALYSIS"/>
    <m/>
    <m/>
    <m/>
    <m/>
    <m/>
    <m/>
    <m/>
    <m/>
    <m/>
    <m/>
    <m/>
    <m/>
    <m/>
    <m/>
    <m/>
    <m/>
    <m/>
    <m/>
    <m/>
    <s v="資料清單"/>
    <x v="29"/>
    <x v="16"/>
    <x v="60"/>
    <x v="22"/>
    <e v="#N/A"/>
    <s v="Forecast and Actual Shipment Analysis"/>
    <x v="516"/>
    <x v="1"/>
    <x v="0"/>
    <x v="519"/>
    <x v="15"/>
    <s v="IEC_STD_V10 &gt;&gt; Common &gt;&gt; AutoMetaDataForecast and Actual Shipment Analysis"/>
    <x v="0"/>
    <x v="0"/>
    <s v="銷售預測與實際出貨分析Concept"/>
    <s v="銷售預測與實際出貨分析"/>
    <n v="1241"/>
    <n v="0"/>
    <n v="0"/>
    <s v=""/>
    <n v="0"/>
    <n v="0"/>
    <n v="0"/>
    <x v="0"/>
    <s v=""/>
    <x v="0"/>
    <s v=""/>
    <x v="0"/>
    <s v="E.3.11.0: Forecast管理:"/>
    <x v="16"/>
    <x v="16"/>
    <x v="1142"/>
    <x v="518"/>
    <x v="516"/>
    <x v="537"/>
    <x v="0"/>
    <x v="0"/>
    <x v="0"/>
    <x v="7"/>
    <m/>
    <x v="0"/>
    <x v="0"/>
    <s v="Forecast and Actual Shipment Analysis"/>
    <x v="1166"/>
    <x v="0"/>
    <x v="0"/>
    <x v="7"/>
    <x v="9"/>
    <x v="0"/>
    <x v="0"/>
    <s v="DM_FORECAST_AND_ACTUAL_SHIPMENT_ANALYSIS"/>
    <s v=""/>
    <x v="139"/>
    <x v="0"/>
    <x v="0"/>
    <n v="0"/>
    <x v="0"/>
    <x v="0"/>
    <x v="0"/>
    <s v=""/>
    <s v=""/>
    <n v="1239"/>
    <s v="-1239"/>
    <x v="0"/>
    <x v="0"/>
    <x v="0"/>
    <x v="516"/>
    <x v="15"/>
    <s v="銷售預測與實際出貨分析"/>
    <s v=""/>
    <s v=""/>
    <x v="0"/>
    <x v="60"/>
    <m/>
    <s v="^()$"/>
    <n v="9"/>
    <x v="0"/>
    <x v="9"/>
    <x v="0"/>
    <x v="0"/>
    <x v="0"/>
    <x v="1"/>
    <b v="0"/>
    <x v="1"/>
    <x v="0"/>
    <n v="0"/>
    <x v="0"/>
    <b v="0"/>
    <b v="0"/>
    <b v="0"/>
    <b v="0"/>
    <b v="0"/>
    <b v="0"/>
    <b v="0"/>
    <b v="0"/>
    <b v="0"/>
    <b v="0"/>
    <b v="0"/>
    <x v="1"/>
    <x v="1"/>
    <n v="0"/>
    <x v="38"/>
    <x v="0"/>
  </r>
  <r>
    <m/>
    <s v="PLN"/>
    <x v="22"/>
    <x v="180"/>
    <x v="180"/>
    <x v="1"/>
    <x v="185"/>
    <s v="BU1, BU2,"/>
    <x v="3"/>
    <m/>
    <m/>
    <s v="General"/>
    <x v="2"/>
    <s v="BU1,BU2,BU5,BU6"/>
    <x v="0"/>
    <s v="PLN"/>
    <x v="15"/>
    <x v="7"/>
    <x v="0"/>
    <x v="0"/>
    <s v="DM_FORECAST_AND_ACTUAL_SHIPMENT_ANALYSIS"/>
    <s v="BU_CODE"/>
    <m/>
    <m/>
    <m/>
    <m/>
    <m/>
    <m/>
    <m/>
    <m/>
    <m/>
    <m/>
    <m/>
    <m/>
    <m/>
    <m/>
    <m/>
    <m/>
    <m/>
    <m/>
    <s v="資料清單"/>
    <x v="29"/>
    <x v="17"/>
    <x v="60"/>
    <x v="22"/>
    <e v="#N/A"/>
    <s v="BU Code"/>
    <x v="180"/>
    <x v="1"/>
    <x v="0"/>
    <x v="185"/>
    <x v="15"/>
    <s v="IEC_STD_V10 &gt;&gt; Common &gt;&gt; AutoMetaDataBU Code"/>
    <x v="3"/>
    <x v="0"/>
    <s v="事業處代碼Dimension"/>
    <s v="銷售預測與實際出貨分析"/>
    <n v="343"/>
    <n v="1241"/>
    <n v="0"/>
    <s v=""/>
    <n v="0"/>
    <n v="0"/>
    <n v="515"/>
    <x v="81"/>
    <s v="Forecast and Actual Shipment Analysis"/>
    <x v="108"/>
    <e v="#N/A"/>
    <x v="0"/>
    <s v="E.3.11.0: Forecast管理:"/>
    <x v="17"/>
    <x v="17"/>
    <x v="1143"/>
    <x v="180"/>
    <x v="180"/>
    <x v="484"/>
    <x v="54"/>
    <x v="0"/>
    <x v="0"/>
    <x v="2"/>
    <m/>
    <x v="0"/>
    <x v="3"/>
    <s v="Forecast and Actual Shipment Analysis_BU Code"/>
    <x v="1167"/>
    <x v="3"/>
    <x v="0"/>
    <x v="7"/>
    <x v="9"/>
    <x v="0"/>
    <x v="0"/>
    <s v="DM_FORECAST_AND_ACTUAL_SHIPMENT_ANALYSIS"/>
    <s v="BU_CODE"/>
    <x v="139"/>
    <x v="145"/>
    <x v="0"/>
    <n v="0"/>
    <x v="0"/>
    <x v="0"/>
    <x v="0"/>
    <s v=""/>
    <s v=""/>
    <n v="1240"/>
    <s v="-1240"/>
    <x v="0"/>
    <x v="0"/>
    <x v="0"/>
    <x v="180"/>
    <x v="15"/>
    <s v="事業處代碼"/>
    <s v=""/>
    <s v=""/>
    <x v="0"/>
    <x v="60"/>
    <m/>
    <s v="^()$"/>
    <n v="9"/>
    <x v="0"/>
    <x v="9"/>
    <x v="0"/>
    <x v="0"/>
    <x v="1"/>
    <x v="1"/>
    <b v="0"/>
    <x v="1"/>
    <x v="1"/>
    <n v="0"/>
    <x v="0"/>
    <b v="0"/>
    <b v="0"/>
    <b v="0"/>
    <b v="0"/>
    <b v="1"/>
    <b v="0"/>
    <b v="0"/>
    <b v="0"/>
    <b v="0"/>
    <b v="0"/>
    <b v="0"/>
    <x v="0"/>
    <x v="2"/>
    <n v="0"/>
    <x v="1"/>
    <x v="0"/>
  </r>
  <r>
    <m/>
    <s v="PLN"/>
    <x v="22"/>
    <x v="233"/>
    <x v="233"/>
    <x v="1"/>
    <x v="512"/>
    <s v="LOB ID"/>
    <x v="3"/>
    <m/>
    <m/>
    <s v="General"/>
    <x v="9"/>
    <s v="前三碼為LOB，後面為XXXX"/>
    <x v="0"/>
    <s v="PLN"/>
    <x v="15"/>
    <x v="7"/>
    <x v="0"/>
    <x v="0"/>
    <s v="DM_FORECAST_AND_ACTUAL_SHIPMENT_ANALYSIS"/>
    <s v="LOB_ID"/>
    <m/>
    <m/>
    <m/>
    <m/>
    <m/>
    <m/>
    <m/>
    <m/>
    <m/>
    <m/>
    <m/>
    <m/>
    <m/>
    <m/>
    <m/>
    <m/>
    <m/>
    <m/>
    <s v="資料清單"/>
    <x v="29"/>
    <x v="18"/>
    <x v="60"/>
    <x v="22"/>
    <e v="#N/A"/>
    <s v="LOB ID"/>
    <x v="233"/>
    <x v="1"/>
    <x v="0"/>
    <x v="512"/>
    <x v="15"/>
    <s v="IEC_STD_V10 &gt;&gt; Common &gt;&gt; AutoMetaDataLOB ID"/>
    <x v="3"/>
    <x v="0"/>
    <s v="LOB IDDimension"/>
    <s v="銷售預測與實際出貨分析"/>
    <n v="409"/>
    <n v="1241"/>
    <n v="0"/>
    <s v=""/>
    <n v="0"/>
    <n v="0"/>
    <n v="1155"/>
    <x v="96"/>
    <s v="Forecast and Actual Shipment Analysis"/>
    <x v="108"/>
    <e v="#N/A"/>
    <x v="0"/>
    <s v="E.3.11.0: Forecast管理:"/>
    <x v="18"/>
    <x v="18"/>
    <x v="1144"/>
    <x v="233"/>
    <x v="233"/>
    <x v="530"/>
    <x v="73"/>
    <x v="0"/>
    <x v="0"/>
    <x v="8"/>
    <m/>
    <x v="0"/>
    <x v="3"/>
    <s v="Forecast and Actual Shipment Analysis_LOB ID"/>
    <x v="1168"/>
    <x v="3"/>
    <x v="0"/>
    <x v="7"/>
    <x v="9"/>
    <x v="0"/>
    <x v="0"/>
    <s v="DM_FORECAST_AND_ACTUAL_SHIPMENT_ANALYSIS"/>
    <s v="LOB_ID"/>
    <x v="139"/>
    <x v="188"/>
    <x v="0"/>
    <n v="0"/>
    <x v="0"/>
    <x v="0"/>
    <x v="0"/>
    <s v=""/>
    <s v=""/>
    <n v="1241"/>
    <s v="-1241"/>
    <x v="0"/>
    <x v="0"/>
    <x v="0"/>
    <x v="233"/>
    <x v="15"/>
    <s v="LOB ID"/>
    <s v=""/>
    <s v=""/>
    <x v="0"/>
    <x v="60"/>
    <m/>
    <s v="^()$"/>
    <n v="9"/>
    <x v="0"/>
    <x v="9"/>
    <x v="0"/>
    <x v="0"/>
    <x v="1"/>
    <x v="1"/>
    <b v="0"/>
    <x v="1"/>
    <x v="1"/>
    <n v="0"/>
    <x v="0"/>
    <b v="0"/>
    <b v="0"/>
    <b v="0"/>
    <b v="0"/>
    <b v="0"/>
    <b v="0"/>
    <b v="0"/>
    <b v="0"/>
    <b v="0"/>
    <b v="0"/>
    <b v="0"/>
    <x v="1"/>
    <x v="1"/>
    <n v="0"/>
    <x v="44"/>
    <x v="0"/>
  </r>
  <r>
    <m/>
    <s v="PLN"/>
    <x v="22"/>
    <x v="182"/>
    <x v="182"/>
    <x v="244"/>
    <x v="187"/>
    <s v="客戶名稱-SAP"/>
    <x v="3"/>
    <m/>
    <m/>
    <s v="General"/>
    <x v="1"/>
    <m/>
    <x v="0"/>
    <s v="PLN"/>
    <x v="15"/>
    <x v="7"/>
    <x v="0"/>
    <x v="0"/>
    <s v="DM_FORECAST_AND_ACTUAL_SHIPMENT_ANALYSIS"/>
    <s v="CUSTOMER_NAME_SAP"/>
    <m/>
    <m/>
    <m/>
    <m/>
    <m/>
    <m/>
    <m/>
    <m/>
    <m/>
    <m/>
    <m/>
    <m/>
    <m/>
    <m/>
    <m/>
    <m/>
    <m/>
    <m/>
    <s v="資料清單"/>
    <x v="29"/>
    <x v="19"/>
    <x v="60"/>
    <x v="22"/>
    <e v="#N/A"/>
    <s v="Customer Name-SAP"/>
    <x v="182"/>
    <x v="244"/>
    <x v="0"/>
    <x v="187"/>
    <x v="15"/>
    <s v="IEC_STD_V10 &gt;&gt; Common &gt;&gt; AutoMetaDataCustomer Name-SAP"/>
    <x v="3"/>
    <x v="0"/>
    <s v="客戶名稱-SAPDimension"/>
    <s v="銷售預測與實際出貨分析"/>
    <n v="345"/>
    <n v="1241"/>
    <n v="0"/>
    <s v=""/>
    <n v="0"/>
    <n v="0"/>
    <n v="981"/>
    <x v="83"/>
    <s v="Forecast and Actual Shipment Analysis"/>
    <x v="108"/>
    <e v="#N/A"/>
    <x v="0"/>
    <s v="E.3.11.0: Forecast管理:"/>
    <x v="19"/>
    <x v="19"/>
    <x v="1145"/>
    <x v="182"/>
    <x v="182"/>
    <x v="199"/>
    <x v="0"/>
    <x v="0"/>
    <x v="0"/>
    <x v="1"/>
    <m/>
    <x v="0"/>
    <x v="3"/>
    <s v="Forecast and Actual Shipment Analysis_Customer Name-SAP"/>
    <x v="1169"/>
    <x v="3"/>
    <x v="0"/>
    <x v="7"/>
    <x v="9"/>
    <x v="0"/>
    <x v="0"/>
    <s v="DM_FORECAST_AND_ACTUAL_SHIPMENT_ANALYSIS"/>
    <s v="CUSTOMER_NAME_SAP"/>
    <x v="139"/>
    <x v="147"/>
    <x v="0"/>
    <n v="0"/>
    <x v="0"/>
    <x v="0"/>
    <x v="0"/>
    <s v=""/>
    <s v=""/>
    <n v="1242"/>
    <s v="-1242"/>
    <x v="0"/>
    <x v="0"/>
    <x v="0"/>
    <x v="182"/>
    <x v="15"/>
    <s v="客戶名稱-SAP"/>
    <s v=""/>
    <s v=""/>
    <x v="0"/>
    <x v="60"/>
    <m/>
    <s v="^()$"/>
    <n v="9"/>
    <x v="0"/>
    <x v="9"/>
    <x v="0"/>
    <x v="0"/>
    <x v="1"/>
    <x v="1"/>
    <b v="0"/>
    <x v="1"/>
    <x v="1"/>
    <n v="0"/>
    <x v="0"/>
    <b v="0"/>
    <b v="0"/>
    <b v="0"/>
    <b v="0"/>
    <b v="1"/>
    <b v="0"/>
    <b v="0"/>
    <b v="0"/>
    <b v="0"/>
    <b v="0"/>
    <b v="0"/>
    <x v="0"/>
    <x v="2"/>
    <n v="0"/>
    <x v="3"/>
    <x v="0"/>
  </r>
  <r>
    <m/>
    <s v="PLN"/>
    <x v="22"/>
    <x v="187"/>
    <x v="187"/>
    <x v="1"/>
    <x v="192"/>
    <s v="客戶提供標案的時候，客戶會提供Customer_Project_Name，透過申請WBS_Code，由PM 填寫"/>
    <x v="3"/>
    <m/>
    <m/>
    <s v="General"/>
    <x v="1"/>
    <m/>
    <x v="0"/>
    <s v="PLN"/>
    <x v="15"/>
    <x v="7"/>
    <x v="0"/>
    <x v="0"/>
    <s v="DM_FORECAST_AND_ACTUAL_SHIPMENT_ANALYSIS"/>
    <s v="CUSTOMER_PROJECT_NAME"/>
    <m/>
    <m/>
    <m/>
    <m/>
    <m/>
    <m/>
    <m/>
    <m/>
    <m/>
    <m/>
    <m/>
    <m/>
    <m/>
    <m/>
    <m/>
    <m/>
    <m/>
    <m/>
    <s v="資料清單"/>
    <x v="29"/>
    <x v="20"/>
    <x v="60"/>
    <x v="22"/>
    <e v="#N/A"/>
    <s v="Customer Project Name"/>
    <x v="187"/>
    <x v="1"/>
    <x v="0"/>
    <x v="192"/>
    <x v="15"/>
    <s v="IEC_STD_V10 &gt;&gt; Common &gt;&gt; AutoMetaDataCustomer Project Name"/>
    <x v="3"/>
    <x v="0"/>
    <s v="客戶專案名稱Dimension"/>
    <s v="銷售預測與實際出貨分析"/>
    <n v="350"/>
    <n v="1241"/>
    <n v="0"/>
    <s v=""/>
    <n v="0"/>
    <n v="0"/>
    <n v="949"/>
    <x v="88"/>
    <s v="Forecast and Actual Shipment Analysis"/>
    <x v="108"/>
    <e v="#N/A"/>
    <x v="0"/>
    <s v="E.3.11.0: Forecast管理:"/>
    <x v="20"/>
    <x v="20"/>
    <x v="1146"/>
    <x v="187"/>
    <x v="187"/>
    <x v="204"/>
    <x v="0"/>
    <x v="0"/>
    <x v="0"/>
    <x v="1"/>
    <m/>
    <x v="0"/>
    <x v="3"/>
    <s v="Forecast and Actual Shipment Analysis_Customer Project Name"/>
    <x v="1170"/>
    <x v="3"/>
    <x v="0"/>
    <x v="7"/>
    <x v="9"/>
    <x v="0"/>
    <x v="0"/>
    <s v="DM_FORECAST_AND_ACTUAL_SHIPMENT_ANALYSIS"/>
    <s v="CUSTOMER_PROJECT_NAME"/>
    <x v="139"/>
    <x v="152"/>
    <x v="0"/>
    <n v="0"/>
    <x v="0"/>
    <x v="0"/>
    <x v="0"/>
    <s v=""/>
    <s v=""/>
    <n v="1243"/>
    <s v="-1243"/>
    <x v="0"/>
    <x v="0"/>
    <x v="0"/>
    <x v="187"/>
    <x v="15"/>
    <s v="專案名稱(外部)"/>
    <s v=""/>
    <s v=""/>
    <x v="0"/>
    <x v="60"/>
    <m/>
    <s v="^()$"/>
    <n v="9"/>
    <x v="0"/>
    <x v="9"/>
    <x v="0"/>
    <x v="0"/>
    <x v="1"/>
    <x v="1"/>
    <b v="0"/>
    <x v="1"/>
    <x v="1"/>
    <n v="0"/>
    <x v="0"/>
    <b v="0"/>
    <b v="0"/>
    <b v="0"/>
    <b v="0"/>
    <b v="0"/>
    <b v="0"/>
    <b v="0"/>
    <b v="0"/>
    <b v="0"/>
    <b v="0"/>
    <b v="0"/>
    <x v="1"/>
    <x v="1"/>
    <n v="0"/>
    <x v="28"/>
    <x v="0"/>
  </r>
  <r>
    <m/>
    <s v="PLN"/>
    <x v="22"/>
    <x v="184"/>
    <x v="184"/>
    <x v="1"/>
    <x v="189"/>
    <s v="客戶提供標案的時候，客戶會提供Product_Family，透過申請WBS_Code，由PM 填寫(BU1 為必填欄位，BU2,5,6 為選填)"/>
    <x v="3"/>
    <m/>
    <m/>
    <s v="General"/>
    <x v="1"/>
    <m/>
    <x v="0"/>
    <s v="PLN"/>
    <x v="15"/>
    <x v="7"/>
    <x v="0"/>
    <x v="0"/>
    <s v="DM_FORECAST_AND_ACTUAL_SHIPMENT_ANALYSIS"/>
    <s v="PRODUCT_FAMILY"/>
    <m/>
    <m/>
    <m/>
    <m/>
    <m/>
    <m/>
    <m/>
    <m/>
    <m/>
    <m/>
    <m/>
    <m/>
    <m/>
    <m/>
    <m/>
    <m/>
    <m/>
    <m/>
    <s v="資料清單"/>
    <x v="29"/>
    <x v="21"/>
    <x v="60"/>
    <x v="22"/>
    <e v="#N/A"/>
    <s v="Product Family"/>
    <x v="184"/>
    <x v="1"/>
    <x v="0"/>
    <x v="189"/>
    <x v="15"/>
    <s v="IEC_STD_V10 &gt;&gt; Common &gt;&gt; AutoMetaDataProduct Family"/>
    <x v="3"/>
    <x v="0"/>
    <s v="產品系列Dimension"/>
    <s v="銷售預測與實際出貨分析"/>
    <n v="347"/>
    <n v="1241"/>
    <n v="0"/>
    <s v=""/>
    <n v="0"/>
    <n v="0"/>
    <n v="950"/>
    <x v="85"/>
    <s v="Forecast and Actual Shipment Analysis"/>
    <x v="108"/>
    <e v="#N/A"/>
    <x v="0"/>
    <s v="E.3.11.0: Forecast管理:"/>
    <x v="21"/>
    <x v="21"/>
    <x v="1147"/>
    <x v="184"/>
    <x v="184"/>
    <x v="201"/>
    <x v="0"/>
    <x v="0"/>
    <x v="0"/>
    <x v="1"/>
    <m/>
    <x v="0"/>
    <x v="3"/>
    <s v="Forecast and Actual Shipment Analysis_Product Family"/>
    <x v="1171"/>
    <x v="3"/>
    <x v="0"/>
    <x v="7"/>
    <x v="9"/>
    <x v="0"/>
    <x v="0"/>
    <s v="DM_FORECAST_AND_ACTUAL_SHIPMENT_ANALYSIS"/>
    <s v="PRODUCT_FAMILY"/>
    <x v="139"/>
    <x v="149"/>
    <x v="0"/>
    <n v="0"/>
    <x v="0"/>
    <x v="0"/>
    <x v="0"/>
    <s v=""/>
    <s v=""/>
    <n v="1244"/>
    <s v="-1244"/>
    <x v="0"/>
    <x v="0"/>
    <x v="0"/>
    <x v="184"/>
    <x v="15"/>
    <s v="產品系列"/>
    <s v=""/>
    <s v=""/>
    <x v="0"/>
    <x v="60"/>
    <m/>
    <s v="^()$"/>
    <n v="9"/>
    <x v="0"/>
    <x v="9"/>
    <x v="0"/>
    <x v="0"/>
    <x v="1"/>
    <x v="1"/>
    <b v="0"/>
    <x v="1"/>
    <x v="1"/>
    <n v="0"/>
    <x v="0"/>
    <b v="0"/>
    <b v="0"/>
    <b v="0"/>
    <b v="0"/>
    <b v="0"/>
    <b v="0"/>
    <b v="0"/>
    <b v="0"/>
    <b v="0"/>
    <b v="0"/>
    <b v="0"/>
    <x v="1"/>
    <x v="1"/>
    <n v="0"/>
    <x v="0"/>
    <x v="0"/>
  </r>
  <r>
    <m/>
    <s v="PLN"/>
    <x v="22"/>
    <x v="185"/>
    <x v="185"/>
    <x v="1"/>
    <x v="190"/>
    <s v="客戶提供標案的時候，客戶會提供Product_Generation，透過申請WBS_Code，由PM 填寫(BU1 為必填欄位，BU2,5,6 為選填)"/>
    <x v="3"/>
    <m/>
    <m/>
    <s v="General"/>
    <x v="1"/>
    <m/>
    <x v="0"/>
    <s v="PLN"/>
    <x v="15"/>
    <x v="7"/>
    <x v="0"/>
    <x v="0"/>
    <s v="DM_FORECAST_AND_ACTUAL_SHIPMENT_ANALYSIS"/>
    <s v="PRODUCT_GENERATION"/>
    <m/>
    <m/>
    <m/>
    <m/>
    <m/>
    <m/>
    <m/>
    <m/>
    <m/>
    <m/>
    <m/>
    <m/>
    <m/>
    <m/>
    <m/>
    <m/>
    <m/>
    <m/>
    <s v="資料清單"/>
    <x v="29"/>
    <x v="22"/>
    <x v="60"/>
    <x v="22"/>
    <e v="#N/A"/>
    <s v="Product Generation"/>
    <x v="185"/>
    <x v="1"/>
    <x v="0"/>
    <x v="190"/>
    <x v="15"/>
    <s v="IEC_STD_V10 &gt;&gt; Common &gt;&gt; AutoMetaDataProduct Generation"/>
    <x v="3"/>
    <x v="0"/>
    <s v="產品世代Dimension"/>
    <s v="銷售預測與實際出貨分析"/>
    <n v="348"/>
    <n v="1241"/>
    <n v="0"/>
    <s v=""/>
    <n v="0"/>
    <n v="0"/>
    <n v="951"/>
    <x v="86"/>
    <s v="Forecast and Actual Shipment Analysis"/>
    <x v="108"/>
    <e v="#N/A"/>
    <x v="0"/>
    <s v="E.3.11.0: Forecast管理:"/>
    <x v="22"/>
    <x v="22"/>
    <x v="1148"/>
    <x v="185"/>
    <x v="185"/>
    <x v="202"/>
    <x v="0"/>
    <x v="0"/>
    <x v="0"/>
    <x v="1"/>
    <m/>
    <x v="0"/>
    <x v="3"/>
    <s v="Forecast and Actual Shipment Analysis_Product Generation"/>
    <x v="1172"/>
    <x v="3"/>
    <x v="0"/>
    <x v="7"/>
    <x v="9"/>
    <x v="0"/>
    <x v="0"/>
    <s v="DM_FORECAST_AND_ACTUAL_SHIPMENT_ANALYSIS"/>
    <s v="PRODUCT_GENERATION"/>
    <x v="139"/>
    <x v="150"/>
    <x v="0"/>
    <n v="0"/>
    <x v="0"/>
    <x v="0"/>
    <x v="0"/>
    <s v=""/>
    <s v=""/>
    <n v="1245"/>
    <s v="-1245"/>
    <x v="0"/>
    <x v="0"/>
    <x v="0"/>
    <x v="185"/>
    <x v="15"/>
    <s v="產品世代"/>
    <s v=""/>
    <s v=""/>
    <x v="0"/>
    <x v="60"/>
    <m/>
    <s v="^()$"/>
    <n v="9"/>
    <x v="0"/>
    <x v="9"/>
    <x v="0"/>
    <x v="0"/>
    <x v="1"/>
    <x v="1"/>
    <b v="0"/>
    <x v="1"/>
    <x v="1"/>
    <n v="0"/>
    <x v="0"/>
    <b v="0"/>
    <b v="0"/>
    <b v="0"/>
    <b v="0"/>
    <b v="0"/>
    <b v="0"/>
    <b v="0"/>
    <b v="0"/>
    <b v="0"/>
    <b v="0"/>
    <b v="0"/>
    <x v="1"/>
    <x v="1"/>
    <n v="0"/>
    <x v="33"/>
    <x v="0"/>
  </r>
  <r>
    <m/>
    <s v="PLN"/>
    <x v="22"/>
    <x v="393"/>
    <x v="398"/>
    <x v="1"/>
    <x v="520"/>
    <s v="料號群組 "/>
    <x v="3"/>
    <m/>
    <m/>
    <s v="General"/>
    <x v="9"/>
    <s v="F-HUFFLEP, F-SHREDDE, F-HUFFLE2..."/>
    <x v="0"/>
    <s v="PLN"/>
    <x v="15"/>
    <x v="7"/>
    <x v="0"/>
    <x v="0"/>
    <s v="DM_FORECAST_AND_ACTUAL_SHIPMENT_ANALYSIS"/>
    <s v="MATERIAL_GROUP"/>
    <m/>
    <m/>
    <m/>
    <m/>
    <m/>
    <m/>
    <m/>
    <m/>
    <m/>
    <m/>
    <m/>
    <m/>
    <m/>
    <m/>
    <m/>
    <m/>
    <m/>
    <m/>
    <s v="資料清單"/>
    <x v="29"/>
    <x v="23"/>
    <x v="60"/>
    <x v="22"/>
    <e v="#N/A"/>
    <s v="Material Group"/>
    <x v="398"/>
    <x v="1"/>
    <x v="0"/>
    <x v="520"/>
    <x v="15"/>
    <s v="IEC_STD_V10 &gt;&gt; Common &gt;&gt; AutoMetaDataMaterial Group"/>
    <x v="3"/>
    <x v="0"/>
    <s v="料號群組 Dimension"/>
    <s v="銷售預測與實際出貨分析"/>
    <n v="948"/>
    <n v="1241"/>
    <n v="0"/>
    <s v=""/>
    <n v="0"/>
    <n v="0"/>
    <n v="959"/>
    <x v="213"/>
    <s v="Forecast and Actual Shipment Analysis"/>
    <x v="108"/>
    <e v="#N/A"/>
    <x v="0"/>
    <s v="E.3.11.0: Forecast管理:"/>
    <x v="23"/>
    <x v="23"/>
    <x v="1149"/>
    <x v="393"/>
    <x v="398"/>
    <x v="538"/>
    <x v="98"/>
    <x v="0"/>
    <x v="0"/>
    <x v="8"/>
    <m/>
    <x v="0"/>
    <x v="3"/>
    <s v="Forecast and Actual Shipment Analysis_Material Group"/>
    <x v="1173"/>
    <x v="3"/>
    <x v="0"/>
    <x v="7"/>
    <x v="9"/>
    <x v="0"/>
    <x v="0"/>
    <s v="DM_FORECAST_AND_ACTUAL_SHIPMENT_ANALYSIS"/>
    <s v="MATERIAL_GROUP"/>
    <x v="139"/>
    <x v="324"/>
    <x v="0"/>
    <n v="0"/>
    <x v="0"/>
    <x v="0"/>
    <x v="0"/>
    <s v=""/>
    <s v=""/>
    <n v="1246"/>
    <s v="-1246"/>
    <x v="0"/>
    <x v="0"/>
    <x v="0"/>
    <x v="398"/>
    <x v="15"/>
    <s v="料號群組 "/>
    <s v=""/>
    <s v=""/>
    <x v="0"/>
    <x v="60"/>
    <m/>
    <s v="^()$"/>
    <n v="9"/>
    <x v="0"/>
    <x v="9"/>
    <x v="0"/>
    <x v="0"/>
    <x v="1"/>
    <x v="1"/>
    <b v="0"/>
    <x v="1"/>
    <x v="1"/>
    <n v="0"/>
    <x v="0"/>
    <b v="0"/>
    <b v="0"/>
    <b v="0"/>
    <b v="0"/>
    <b v="1"/>
    <b v="0"/>
    <b v="0"/>
    <b v="0"/>
    <b v="1"/>
    <b v="0"/>
    <b v="0"/>
    <x v="0"/>
    <x v="6"/>
    <n v="1"/>
    <x v="0"/>
    <x v="0"/>
  </r>
  <r>
    <m/>
    <s v="PLN"/>
    <x v="22"/>
    <x v="467"/>
    <x v="469"/>
    <x v="241"/>
    <x v="514"/>
    <s v="一個料號可能會對到M_Type , MFG_Level_x000a_詳細業務規則請參考Product Sales Type"/>
    <x v="3"/>
    <m/>
    <m/>
    <s v="General"/>
    <x v="2"/>
    <s v="MLB, SC, L6, L10"/>
    <x v="0"/>
    <s v="PLN"/>
    <x v="15"/>
    <x v="7"/>
    <x v="0"/>
    <x v="0"/>
    <s v="DM_FORECAST_AND_ACTUAL_SHIPMENT_ANALYSIS"/>
    <s v="PRODUCT_SALES_TYPE"/>
    <m/>
    <m/>
    <m/>
    <m/>
    <m/>
    <m/>
    <m/>
    <m/>
    <m/>
    <m/>
    <m/>
    <m/>
    <m/>
    <m/>
    <m/>
    <m/>
    <m/>
    <m/>
    <s v="資料清單"/>
    <x v="29"/>
    <x v="24"/>
    <x v="60"/>
    <x v="22"/>
    <e v="#N/A"/>
    <s v="Product Sales Type"/>
    <x v="469"/>
    <x v="241"/>
    <x v="0"/>
    <x v="514"/>
    <x v="15"/>
    <s v="IEC_STD_V10 &gt;&gt; Common &gt;&gt; AutoMetaDataProduct Sales Type"/>
    <x v="3"/>
    <x v="0"/>
    <s v="Product Sales TypeDimension"/>
    <s v="銷售預測與實際出貨分析"/>
    <n v="1145"/>
    <n v="1241"/>
    <n v="0"/>
    <s v=""/>
    <n v="0"/>
    <n v="0"/>
    <n v="1146"/>
    <x v="241"/>
    <s v="Forecast and Actual Shipment Analysis"/>
    <x v="108"/>
    <e v="#N/A"/>
    <x v="0"/>
    <s v="E.3.11.0: Forecast管理:"/>
    <x v="24"/>
    <x v="24"/>
    <x v="1150"/>
    <x v="467"/>
    <x v="469"/>
    <x v="486"/>
    <x v="74"/>
    <x v="0"/>
    <x v="0"/>
    <x v="2"/>
    <m/>
    <x v="0"/>
    <x v="3"/>
    <s v="Forecast and Actual Shipment Analysis_Product Sales Type"/>
    <x v="1174"/>
    <x v="3"/>
    <x v="0"/>
    <x v="7"/>
    <x v="9"/>
    <x v="0"/>
    <x v="0"/>
    <s v="DM_FORECAST_AND_ACTUAL_SHIPMENT_ANALYSIS"/>
    <s v="PRODUCT_SALES_TYPE"/>
    <x v="139"/>
    <x v="381"/>
    <x v="0"/>
    <n v="0"/>
    <x v="0"/>
    <x v="0"/>
    <x v="0"/>
    <s v=""/>
    <s v=""/>
    <n v="1247"/>
    <s v="-1247"/>
    <x v="0"/>
    <x v="0"/>
    <x v="0"/>
    <x v="469"/>
    <x v="15"/>
    <s v="Product Sales Type Name"/>
    <s v=""/>
    <s v=""/>
    <x v="0"/>
    <x v="60"/>
    <m/>
    <s v="^()$"/>
    <n v="9"/>
    <x v="0"/>
    <x v="9"/>
    <x v="0"/>
    <x v="0"/>
    <x v="1"/>
    <x v="1"/>
    <b v="0"/>
    <x v="1"/>
    <x v="1"/>
    <n v="0"/>
    <x v="0"/>
    <b v="0"/>
    <b v="0"/>
    <b v="0"/>
    <b v="0"/>
    <b v="0"/>
    <b v="0"/>
    <b v="0"/>
    <b v="0"/>
    <b v="0"/>
    <b v="0"/>
    <b v="0"/>
    <x v="1"/>
    <x v="1"/>
    <n v="0"/>
    <x v="33"/>
    <x v="0"/>
  </r>
  <r>
    <m/>
    <s v="PLN"/>
    <x v="22"/>
    <x v="190"/>
    <x v="190"/>
    <x v="1"/>
    <x v="515"/>
    <s v="專案階段"/>
    <x v="3"/>
    <m/>
    <m/>
    <s v="General"/>
    <x v="2"/>
    <s v="NPI, MP, EOL"/>
    <x v="0"/>
    <s v="PLN"/>
    <x v="15"/>
    <x v="7"/>
    <x v="0"/>
    <x v="0"/>
    <s v="DM_FORECAST_AND_ACTUAL_SHIPMENT_ANALYSIS"/>
    <s v="PROJECT_STAGE"/>
    <m/>
    <m/>
    <m/>
    <m/>
    <m/>
    <m/>
    <m/>
    <m/>
    <m/>
    <m/>
    <m/>
    <m/>
    <m/>
    <m/>
    <m/>
    <m/>
    <m/>
    <m/>
    <s v="資料清單"/>
    <x v="29"/>
    <x v="25"/>
    <x v="60"/>
    <x v="22"/>
    <e v="#N/A"/>
    <s v="Project Stage"/>
    <x v="190"/>
    <x v="1"/>
    <x v="0"/>
    <x v="515"/>
    <x v="15"/>
    <s v="IEC_STD_V10 &gt;&gt; Common &gt;&gt; AutoMetaDataProject Stage"/>
    <x v="3"/>
    <x v="0"/>
    <s v="專案階段Dimension"/>
    <s v="銷售預測與實際出貨分析"/>
    <n v="353"/>
    <n v="1241"/>
    <n v="0"/>
    <s v=""/>
    <n v="0"/>
    <n v="0"/>
    <n v="955"/>
    <x v="89"/>
    <s v="Forecast and Actual Shipment Analysis"/>
    <x v="108"/>
    <e v="#N/A"/>
    <x v="0"/>
    <s v="E.3.11.0: Forecast管理:"/>
    <x v="25"/>
    <x v="25"/>
    <x v="1151"/>
    <x v="190"/>
    <x v="190"/>
    <x v="533"/>
    <x v="95"/>
    <x v="0"/>
    <x v="0"/>
    <x v="2"/>
    <m/>
    <x v="0"/>
    <x v="3"/>
    <s v="Forecast and Actual Shipment Analysis_Project Stage"/>
    <x v="1175"/>
    <x v="3"/>
    <x v="0"/>
    <x v="7"/>
    <x v="9"/>
    <x v="0"/>
    <x v="0"/>
    <s v="DM_FORECAST_AND_ACTUAL_SHIPMENT_ANALYSIS"/>
    <s v="PROJECT_STAGE"/>
    <x v="139"/>
    <x v="155"/>
    <x v="0"/>
    <n v="0"/>
    <x v="0"/>
    <x v="0"/>
    <x v="0"/>
    <s v=""/>
    <s v=""/>
    <n v="1248"/>
    <s v="-1248"/>
    <x v="0"/>
    <x v="0"/>
    <x v="0"/>
    <x v="190"/>
    <x v="15"/>
    <s v="專案階段"/>
    <s v=""/>
    <s v=""/>
    <x v="0"/>
    <x v="60"/>
    <m/>
    <s v="^()$"/>
    <n v="9"/>
    <x v="0"/>
    <x v="9"/>
    <x v="0"/>
    <x v="0"/>
    <x v="1"/>
    <x v="1"/>
    <b v="0"/>
    <x v="1"/>
    <x v="1"/>
    <n v="0"/>
    <x v="0"/>
    <b v="0"/>
    <b v="0"/>
    <b v="0"/>
    <b v="0"/>
    <b v="1"/>
    <b v="0"/>
    <b v="0"/>
    <b v="0"/>
    <b v="0"/>
    <b v="0"/>
    <b v="0"/>
    <x v="0"/>
    <x v="2"/>
    <n v="0"/>
    <x v="12"/>
    <x v="0"/>
  </r>
  <r>
    <m/>
    <s v="PLN"/>
    <x v="22"/>
    <x v="469"/>
    <x v="472"/>
    <x v="1"/>
    <x v="468"/>
    <s v="產生預測日期"/>
    <x v="3"/>
    <m/>
    <m/>
    <s v="General"/>
    <x v="3"/>
    <m/>
    <x v="0"/>
    <s v="PLN"/>
    <x v="15"/>
    <x v="7"/>
    <x v="0"/>
    <x v="0"/>
    <s v="DM_FORECAST_AND_ACTUAL_SHIPMENT_ANALYSIS"/>
    <s v="FORECAST_GEN_DATE"/>
    <m/>
    <m/>
    <m/>
    <m/>
    <m/>
    <m/>
    <m/>
    <m/>
    <m/>
    <m/>
    <m/>
    <m/>
    <m/>
    <m/>
    <m/>
    <m/>
    <m/>
    <m/>
    <s v="資料清單"/>
    <x v="29"/>
    <x v="26"/>
    <x v="60"/>
    <x v="22"/>
    <e v="#N/A"/>
    <s v="Forecast Gen Date"/>
    <x v="472"/>
    <x v="1"/>
    <x v="0"/>
    <x v="468"/>
    <x v="15"/>
    <s v="IEC_STD_V10 &gt;&gt; Common &gt;&gt; AutoMetaDataForecast Gen Date"/>
    <x v="3"/>
    <x v="0"/>
    <s v="產生預測日期Dimension"/>
    <s v="銷售預測與實際出貨分析"/>
    <n v="1150"/>
    <n v="1241"/>
    <n v="0"/>
    <s v=""/>
    <n v="0"/>
    <n v="0"/>
    <n v="1150"/>
    <x v="248"/>
    <s v="Forecast and Actual Shipment Analysis"/>
    <x v="108"/>
    <e v="#N/A"/>
    <x v="0"/>
    <s v="E.3.11.0: Forecast管理:"/>
    <x v="26"/>
    <x v="26"/>
    <x v="1152"/>
    <x v="469"/>
    <x v="472"/>
    <x v="480"/>
    <x v="0"/>
    <x v="0"/>
    <x v="0"/>
    <x v="3"/>
    <m/>
    <x v="0"/>
    <x v="3"/>
    <s v="Forecast and Actual Shipment Analysis_Forecast Gen Date"/>
    <x v="1176"/>
    <x v="3"/>
    <x v="0"/>
    <x v="7"/>
    <x v="9"/>
    <x v="0"/>
    <x v="0"/>
    <s v="DM_FORECAST_AND_ACTUAL_SHIPMENT_ANALYSIS"/>
    <s v="FORECAST_GEN_DATE"/>
    <x v="139"/>
    <x v="382"/>
    <x v="0"/>
    <n v="0"/>
    <x v="0"/>
    <x v="0"/>
    <x v="0"/>
    <s v=""/>
    <s v=""/>
    <n v="1249"/>
    <s v="-1249"/>
    <x v="0"/>
    <x v="0"/>
    <x v="0"/>
    <x v="472"/>
    <x v="15"/>
    <s v="產生預測日期"/>
    <s v=""/>
    <s v=""/>
    <x v="0"/>
    <x v="60"/>
    <m/>
    <s v="^()$"/>
    <n v="9"/>
    <x v="0"/>
    <x v="9"/>
    <x v="0"/>
    <x v="0"/>
    <x v="1"/>
    <x v="1"/>
    <b v="0"/>
    <x v="1"/>
    <x v="1"/>
    <n v="0"/>
    <x v="0"/>
    <b v="0"/>
    <b v="0"/>
    <b v="0"/>
    <b v="0"/>
    <b v="0"/>
    <b v="0"/>
    <b v="0"/>
    <b v="0"/>
    <b v="0"/>
    <b v="0"/>
    <b v="0"/>
    <x v="1"/>
    <x v="1"/>
    <n v="0"/>
    <x v="3"/>
    <x v="0"/>
  </r>
  <r>
    <m/>
    <s v="PLN"/>
    <x v="22"/>
    <x v="515"/>
    <x v="513"/>
    <x v="1"/>
    <x v="516"/>
    <s v="資料取用規則_x000a_ FORECAST DATE(TARGET MONTH)(所在周別) 大於等於 Forecast_GEN_DATE(所在周別)_x000a_且 小於 latest Forecast_Gen_Date"/>
    <x v="3"/>
    <s v="PIR Master_Forecast date"/>
    <m/>
    <s v="General"/>
    <x v="3"/>
    <s v="資料取用規則_x000a_FORECAST DATE(TARGET MONTH)(所在周別) 大於等於 Forecast_GEN_DATE(所在周別)_x000a_且 小於 latest Forecast_Gen_Date"/>
    <x v="0"/>
    <s v="PLN"/>
    <x v="15"/>
    <x v="7"/>
    <x v="0"/>
    <x v="0"/>
    <s v="DM_FORECAST_AND_ACTUAL_SHIPMENT_ANALYSIS"/>
    <s v="TARGET_MONTH"/>
    <m/>
    <m/>
    <m/>
    <m/>
    <m/>
    <m/>
    <m/>
    <m/>
    <m/>
    <m/>
    <m/>
    <m/>
    <m/>
    <m/>
    <m/>
    <m/>
    <m/>
    <m/>
    <s v="資料清單"/>
    <x v="29"/>
    <x v="27"/>
    <x v="60"/>
    <x v="22"/>
    <e v="#N/A"/>
    <s v="Target Month"/>
    <x v="513"/>
    <x v="1"/>
    <x v="0"/>
    <x v="516"/>
    <x v="15"/>
    <s v="IEC_STD_V10 &gt;&gt; Common &gt;&gt; AutoMetaDataTarget Month"/>
    <x v="3"/>
    <x v="0"/>
    <s v="預測月份Dimension"/>
    <s v="銷售預測與實際出貨分析"/>
    <n v="1237"/>
    <n v="1241"/>
    <n v="0"/>
    <s v=""/>
    <n v="0"/>
    <e v="#N/A"/>
    <e v="#N/A"/>
    <x v="249"/>
    <s v="Forecast and Actual Shipment Analysis"/>
    <x v="108"/>
    <e v="#N/A"/>
    <x v="0"/>
    <s v="E.3.11.0: Forecast管理:"/>
    <x v="27"/>
    <x v="27"/>
    <x v="1153"/>
    <x v="515"/>
    <x v="513"/>
    <x v="539"/>
    <x v="99"/>
    <x v="0"/>
    <x v="0"/>
    <x v="3"/>
    <m/>
    <x v="0"/>
    <x v="3"/>
    <s v="Forecast and Actual Shipment Analysis_Target Month"/>
    <x v="1177"/>
    <x v="3"/>
    <x v="0"/>
    <x v="7"/>
    <x v="9"/>
    <x v="0"/>
    <x v="0"/>
    <s v="DM_FORECAST_AND_ACTUAL_SHIPMENT_ANALYSIS"/>
    <s v="TARGET_MONTH"/>
    <x v="139"/>
    <x v="417"/>
    <x v="0"/>
    <n v="0"/>
    <x v="0"/>
    <x v="0"/>
    <x v="3"/>
    <s v=""/>
    <s v=""/>
    <n v="1250"/>
    <s v="-1250"/>
    <x v="0"/>
    <x v="0"/>
    <x v="0"/>
    <x v="513"/>
    <x v="15"/>
    <s v="預測月份"/>
    <s v=""/>
    <s v=""/>
    <x v="0"/>
    <x v="60"/>
    <m/>
    <s v="^()$"/>
    <n v="9"/>
    <x v="0"/>
    <x v="9"/>
    <x v="0"/>
    <x v="0"/>
    <x v="1"/>
    <x v="1"/>
    <b v="0"/>
    <x v="1"/>
    <x v="1"/>
    <n v="0"/>
    <x v="0"/>
    <b v="0"/>
    <b v="0"/>
    <b v="0"/>
    <b v="0"/>
    <b v="0"/>
    <b v="0"/>
    <b v="0"/>
    <b v="0"/>
    <b v="1"/>
    <b v="0"/>
    <b v="0"/>
    <x v="0"/>
    <x v="5"/>
    <n v="1"/>
    <x v="2"/>
    <x v="0"/>
  </r>
  <r>
    <m/>
    <s v="PLN"/>
    <x v="22"/>
    <x v="519"/>
    <x v="517"/>
    <x v="1"/>
    <x v="521"/>
    <s v="包含台幣與美金"/>
    <x v="4"/>
    <s v="PIR Master_TWD Actual Amount"/>
    <m/>
    <s v="General"/>
    <x v="2"/>
    <m/>
    <x v="0"/>
    <s v="PLN"/>
    <x v="15"/>
    <x v="7"/>
    <x v="0"/>
    <x v="0"/>
    <s v="DM_FORECAST_AND_ACTUAL_SHIPMENT_ANALYSIS"/>
    <s v="ACTUAL_SHIPMENT_CURRENCY"/>
    <m/>
    <m/>
    <m/>
    <m/>
    <m/>
    <m/>
    <m/>
    <m/>
    <m/>
    <m/>
    <m/>
    <m/>
    <m/>
    <m/>
    <m/>
    <m/>
    <m/>
    <m/>
    <s v="資料清單"/>
    <x v="29"/>
    <x v="28"/>
    <x v="60"/>
    <x v="22"/>
    <e v="#N/A"/>
    <s v="Actual Shipment Currency"/>
    <x v="517"/>
    <x v="1"/>
    <x v="0"/>
    <x v="521"/>
    <x v="15"/>
    <s v="IEC_STD_V10 &gt;&gt; Common &gt;&gt; AutoMetaDataActual Shipment Currency"/>
    <x v="4"/>
    <x v="0"/>
    <s v="實際出貨幣別Measure"/>
    <s v="銷售預測與實際出貨分析"/>
    <n v="1253"/>
    <n v="1241"/>
    <n v="0"/>
    <s v=""/>
    <n v="0"/>
    <e v="#N/A"/>
    <e v="#N/A"/>
    <x v="252"/>
    <s v="Forecast and Actual Shipment Analysis"/>
    <x v="108"/>
    <e v="#N/A"/>
    <x v="0"/>
    <s v="E.3.11.0: Forecast管理:"/>
    <x v="28"/>
    <x v="28"/>
    <x v="1154"/>
    <x v="519"/>
    <x v="517"/>
    <x v="535"/>
    <x v="0"/>
    <x v="0"/>
    <x v="0"/>
    <x v="2"/>
    <m/>
    <x v="0"/>
    <x v="4"/>
    <s v="Forecast and Actual Shipment Analysis_Actual Shipment Currency"/>
    <x v="1178"/>
    <x v="4"/>
    <x v="0"/>
    <x v="7"/>
    <x v="9"/>
    <x v="0"/>
    <x v="0"/>
    <s v="DM_FORECAST_AND_ACTUAL_SHIPMENT_ANALYSIS"/>
    <s v="ACTUAL_SHIPMENT_CURRENCY"/>
    <x v="139"/>
    <x v="420"/>
    <x v="0"/>
    <n v="0"/>
    <x v="0"/>
    <x v="0"/>
    <x v="3"/>
    <s v=""/>
    <s v=""/>
    <n v="1251"/>
    <s v="-1251"/>
    <x v="0"/>
    <x v="0"/>
    <x v="0"/>
    <x v="517"/>
    <x v="15"/>
    <s v="實際出貨幣別"/>
    <s v=""/>
    <s v=""/>
    <x v="0"/>
    <x v="60"/>
    <m/>
    <s v="^()$"/>
    <n v="9"/>
    <x v="0"/>
    <x v="9"/>
    <x v="0"/>
    <x v="0"/>
    <x v="0"/>
    <x v="1"/>
    <b v="0"/>
    <x v="1"/>
    <x v="1"/>
    <n v="0"/>
    <x v="0"/>
    <b v="0"/>
    <b v="0"/>
    <b v="0"/>
    <b v="0"/>
    <b v="0"/>
    <b v="0"/>
    <b v="0"/>
    <b v="0"/>
    <b v="1"/>
    <b v="0"/>
    <b v="0"/>
    <x v="0"/>
    <x v="5"/>
    <n v="1"/>
    <x v="9"/>
    <x v="0"/>
  </r>
  <r>
    <m/>
    <s v="PLN"/>
    <x v="22"/>
    <x v="516"/>
    <x v="514"/>
    <x v="1"/>
    <x v="517"/>
    <s v="包含台幣與美金"/>
    <x v="4"/>
    <s v="PIR Master_TWD Forecast Amount"/>
    <m/>
    <s v="General"/>
    <x v="2"/>
    <m/>
    <x v="0"/>
    <s v="PLN"/>
    <x v="15"/>
    <x v="7"/>
    <x v="0"/>
    <x v="0"/>
    <s v="DM_FORECAST_AND_ACTUAL_SHIPMENT_ANALYSIS"/>
    <s v="FORECAST_CURRENCY"/>
    <m/>
    <m/>
    <m/>
    <m/>
    <m/>
    <m/>
    <m/>
    <m/>
    <m/>
    <m/>
    <m/>
    <m/>
    <m/>
    <m/>
    <m/>
    <m/>
    <m/>
    <m/>
    <s v="資料清單"/>
    <x v="29"/>
    <x v="29"/>
    <x v="60"/>
    <x v="22"/>
    <e v="#N/A"/>
    <s v="Forecast Currency"/>
    <x v="514"/>
    <x v="1"/>
    <x v="0"/>
    <x v="517"/>
    <x v="15"/>
    <s v="IEC_STD_V10 &gt;&gt; Common &gt;&gt; AutoMetaDataForecast Currency"/>
    <x v="4"/>
    <x v="0"/>
    <s v="預測幣別Measure"/>
    <s v="銷售預測與實際出貨分析"/>
    <n v="1238"/>
    <n v="1241"/>
    <n v="0"/>
    <s v=""/>
    <n v="0"/>
    <e v="#N/A"/>
    <e v="#N/A"/>
    <x v="250"/>
    <s v="Forecast and Actual Shipment Analysis"/>
    <x v="108"/>
    <e v="#N/A"/>
    <x v="0"/>
    <s v="E.3.11.0: Forecast管理:"/>
    <x v="29"/>
    <x v="29"/>
    <x v="1155"/>
    <x v="516"/>
    <x v="514"/>
    <x v="535"/>
    <x v="0"/>
    <x v="0"/>
    <x v="0"/>
    <x v="2"/>
    <m/>
    <x v="0"/>
    <x v="4"/>
    <s v="Forecast and Actual Shipment Analysis_Forecast Currency"/>
    <x v="1179"/>
    <x v="4"/>
    <x v="0"/>
    <x v="7"/>
    <x v="9"/>
    <x v="0"/>
    <x v="0"/>
    <s v="DM_FORECAST_AND_ACTUAL_SHIPMENT_ANALYSIS"/>
    <s v="FORECAST_CURRENCY"/>
    <x v="139"/>
    <x v="418"/>
    <x v="0"/>
    <n v="0"/>
    <x v="0"/>
    <x v="0"/>
    <x v="3"/>
    <s v=""/>
    <s v=""/>
    <n v="1252"/>
    <s v="-1252"/>
    <x v="0"/>
    <x v="0"/>
    <x v="0"/>
    <x v="514"/>
    <x v="15"/>
    <s v="預測幣別"/>
    <s v=""/>
    <s v=""/>
    <x v="0"/>
    <x v="60"/>
    <m/>
    <s v="^()$"/>
    <n v="9"/>
    <x v="0"/>
    <x v="9"/>
    <x v="0"/>
    <x v="0"/>
    <x v="1"/>
    <x v="1"/>
    <b v="0"/>
    <x v="1"/>
    <x v="1"/>
    <n v="0"/>
    <x v="0"/>
    <b v="0"/>
    <b v="0"/>
    <b v="0"/>
    <b v="0"/>
    <b v="0"/>
    <b v="0"/>
    <b v="0"/>
    <b v="0"/>
    <b v="1"/>
    <b v="0"/>
    <b v="0"/>
    <x v="0"/>
    <x v="5"/>
    <n v="1"/>
    <x v="3"/>
    <x v="0"/>
  </r>
  <r>
    <m/>
    <s v="PLN"/>
    <x v="22"/>
    <x v="520"/>
    <x v="518"/>
    <x v="256"/>
    <x v="522"/>
    <s v="實際出貨金額"/>
    <x v="4"/>
    <s v="PIR Master_TWD Actual Amount"/>
    <m/>
    <s v="General"/>
    <x v="6"/>
    <m/>
    <x v="0"/>
    <s v="PLN"/>
    <x v="15"/>
    <x v="7"/>
    <x v="0"/>
    <x v="0"/>
    <s v="DM_FORECAST_AND_ACTUAL_SHIPMENT_ANALYSIS"/>
    <s v="ACTUAL_AMOUNT"/>
    <m/>
    <m/>
    <m/>
    <m/>
    <m/>
    <m/>
    <m/>
    <m/>
    <m/>
    <m/>
    <m/>
    <m/>
    <m/>
    <m/>
    <m/>
    <m/>
    <m/>
    <m/>
    <s v="資料清單"/>
    <x v="29"/>
    <x v="30"/>
    <x v="60"/>
    <x v="22"/>
    <e v="#N/A"/>
    <s v="Actual Amount"/>
    <x v="518"/>
    <x v="256"/>
    <x v="0"/>
    <x v="522"/>
    <x v="15"/>
    <s v="IEC_STD_V10 &gt;&gt; Common &gt;&gt; AutoMetaDataActual Amount"/>
    <x v="4"/>
    <x v="0"/>
    <s v="實際出貨金額Measure"/>
    <s v="銷售預測與實際出貨分析"/>
    <n v="1255"/>
    <n v="1241"/>
    <n v="0"/>
    <s v=""/>
    <n v="0"/>
    <e v="#N/A"/>
    <e v="#N/A"/>
    <x v="252"/>
    <s v="Forecast and Actual Shipment Analysis"/>
    <x v="108"/>
    <e v="#N/A"/>
    <x v="0"/>
    <s v="E.3.11.0: Forecast管理:"/>
    <x v="30"/>
    <x v="30"/>
    <x v="1156"/>
    <x v="520"/>
    <x v="518"/>
    <x v="540"/>
    <x v="0"/>
    <x v="0"/>
    <x v="0"/>
    <x v="6"/>
    <m/>
    <x v="0"/>
    <x v="4"/>
    <s v="Forecast and Actual Shipment Analysis_Actual Amount"/>
    <x v="1180"/>
    <x v="4"/>
    <x v="0"/>
    <x v="7"/>
    <x v="9"/>
    <x v="0"/>
    <x v="0"/>
    <s v="DM_FORECAST_AND_ACTUAL_SHIPMENT_ANALYSIS"/>
    <s v="ACTUAL_AMOUNT"/>
    <x v="139"/>
    <x v="421"/>
    <x v="0"/>
    <n v="0"/>
    <x v="0"/>
    <x v="0"/>
    <x v="3"/>
    <s v=""/>
    <s v=""/>
    <n v="1253"/>
    <s v="-1253"/>
    <x v="0"/>
    <x v="0"/>
    <x v="0"/>
    <x v="518"/>
    <x v="15"/>
    <s v="實際出貨金額"/>
    <s v=""/>
    <s v=""/>
    <x v="0"/>
    <x v="60"/>
    <m/>
    <s v="^()$"/>
    <n v="9"/>
    <x v="0"/>
    <x v="9"/>
    <x v="0"/>
    <x v="0"/>
    <x v="0"/>
    <x v="1"/>
    <b v="0"/>
    <x v="1"/>
    <x v="1"/>
    <n v="0"/>
    <x v="0"/>
    <b v="0"/>
    <b v="0"/>
    <b v="0"/>
    <b v="0"/>
    <b v="0"/>
    <b v="0"/>
    <b v="0"/>
    <b v="0"/>
    <b v="1"/>
    <b v="0"/>
    <b v="0"/>
    <x v="0"/>
    <x v="5"/>
    <n v="1"/>
    <x v="12"/>
    <x v="0"/>
  </r>
  <r>
    <m/>
    <s v="PLN"/>
    <x v="22"/>
    <x v="477"/>
    <x v="478"/>
    <x v="1"/>
    <x v="476"/>
    <s v="實際出貨數量"/>
    <x v="4"/>
    <m/>
    <m/>
    <s v="General"/>
    <x v="4"/>
    <m/>
    <x v="0"/>
    <s v="PLN"/>
    <x v="15"/>
    <x v="7"/>
    <x v="0"/>
    <x v="0"/>
    <s v="DM_FORECAST_AND_ACTUAL_SHIPMENT_ANALYSIS"/>
    <s v="ACTUAL_QUANTITY"/>
    <m/>
    <m/>
    <m/>
    <m/>
    <m/>
    <m/>
    <m/>
    <m/>
    <m/>
    <m/>
    <m/>
    <m/>
    <m/>
    <m/>
    <m/>
    <m/>
    <m/>
    <m/>
    <s v="資料清單"/>
    <x v="29"/>
    <x v="31"/>
    <x v="60"/>
    <x v="22"/>
    <e v="#N/A"/>
    <s v="Actual Quantity"/>
    <x v="478"/>
    <x v="1"/>
    <x v="0"/>
    <x v="476"/>
    <x v="15"/>
    <s v="IEC_STD_V10 &gt;&gt; Common &gt;&gt; AutoMetaDataActual Quantity"/>
    <x v="4"/>
    <x v="0"/>
    <s v="實際出貨數量Measure"/>
    <s v="銷售預測與實際出貨分析"/>
    <n v="1168"/>
    <n v="1241"/>
    <n v="0"/>
    <s v=""/>
    <n v="0"/>
    <n v="0"/>
    <n v="1168"/>
    <x v="253"/>
    <s v="Forecast and Actual Shipment Analysis"/>
    <x v="108"/>
    <e v="#N/A"/>
    <x v="0"/>
    <s v="E.3.11.0: Forecast管理:"/>
    <x v="31"/>
    <x v="31"/>
    <x v="1157"/>
    <x v="477"/>
    <x v="478"/>
    <x v="493"/>
    <x v="0"/>
    <x v="0"/>
    <x v="0"/>
    <x v="4"/>
    <m/>
    <x v="0"/>
    <x v="4"/>
    <s v="Forecast and Actual Shipment Analysis_Actual Quantity"/>
    <x v="1181"/>
    <x v="4"/>
    <x v="0"/>
    <x v="7"/>
    <x v="9"/>
    <x v="0"/>
    <x v="0"/>
    <s v="DM_FORECAST_AND_ACTUAL_SHIPMENT_ANALYSIS"/>
    <s v="ACTUAL_QUANTITY"/>
    <x v="139"/>
    <x v="388"/>
    <x v="0"/>
    <n v="0"/>
    <x v="0"/>
    <x v="0"/>
    <x v="0"/>
    <s v=""/>
    <s v=""/>
    <n v="1254"/>
    <s v="-1254"/>
    <x v="0"/>
    <x v="0"/>
    <x v="0"/>
    <x v="478"/>
    <x v="15"/>
    <s v="實際出貨數量"/>
    <s v=""/>
    <s v=""/>
    <x v="0"/>
    <x v="60"/>
    <m/>
    <s v="^()$"/>
    <n v="9"/>
    <x v="0"/>
    <x v="9"/>
    <x v="0"/>
    <x v="0"/>
    <x v="1"/>
    <x v="1"/>
    <b v="0"/>
    <x v="1"/>
    <x v="1"/>
    <n v="0"/>
    <x v="0"/>
    <b v="0"/>
    <b v="0"/>
    <b v="0"/>
    <b v="0"/>
    <b v="0"/>
    <b v="0"/>
    <b v="0"/>
    <b v="0"/>
    <b v="0"/>
    <b v="0"/>
    <b v="0"/>
    <x v="1"/>
    <x v="1"/>
    <n v="0"/>
    <x v="18"/>
    <x v="0"/>
  </r>
  <r>
    <m/>
    <s v="PLN"/>
    <x v="22"/>
    <x v="517"/>
    <x v="515"/>
    <x v="255"/>
    <x v="518"/>
    <s v="預測金額"/>
    <x v="4"/>
    <s v="PIR Master_TWD Forecast Amount"/>
    <m/>
    <s v="General"/>
    <x v="6"/>
    <m/>
    <x v="0"/>
    <s v="PLN"/>
    <x v="15"/>
    <x v="7"/>
    <x v="0"/>
    <x v="0"/>
    <s v="DM_FORECAST_AND_ACTUAL_SHIPMENT_ANALYSIS"/>
    <s v="FORECAST_AMOUNT"/>
    <m/>
    <m/>
    <m/>
    <m/>
    <m/>
    <m/>
    <m/>
    <m/>
    <m/>
    <m/>
    <m/>
    <m/>
    <m/>
    <m/>
    <m/>
    <m/>
    <m/>
    <m/>
    <s v="資料清單"/>
    <x v="29"/>
    <x v="32"/>
    <x v="60"/>
    <x v="22"/>
    <e v="#N/A"/>
    <s v="Forecast Amount"/>
    <x v="515"/>
    <x v="255"/>
    <x v="0"/>
    <x v="518"/>
    <x v="15"/>
    <s v="IEC_STD_V10 &gt;&gt; Common &gt;&gt; AutoMetaDataForecast Amount"/>
    <x v="4"/>
    <x v="0"/>
    <s v="預測金額Measure"/>
    <s v="銷售預測與實際出貨分析"/>
    <n v="1239"/>
    <n v="1241"/>
    <n v="0"/>
    <s v=""/>
    <n v="0"/>
    <e v="#N/A"/>
    <e v="#N/A"/>
    <x v="250"/>
    <s v="Forecast and Actual Shipment Analysis"/>
    <x v="108"/>
    <e v="#N/A"/>
    <x v="0"/>
    <s v="E.3.11.0: Forecast管理:"/>
    <x v="32"/>
    <x v="32"/>
    <x v="1158"/>
    <x v="517"/>
    <x v="515"/>
    <x v="536"/>
    <x v="0"/>
    <x v="0"/>
    <x v="0"/>
    <x v="6"/>
    <m/>
    <x v="0"/>
    <x v="4"/>
    <s v="Forecast and Actual Shipment Analysis_Forecast Amount"/>
    <x v="1182"/>
    <x v="4"/>
    <x v="0"/>
    <x v="7"/>
    <x v="9"/>
    <x v="0"/>
    <x v="0"/>
    <s v="DM_FORECAST_AND_ACTUAL_SHIPMENT_ANALYSIS"/>
    <s v="FORECAST_AMOUNT"/>
    <x v="139"/>
    <x v="419"/>
    <x v="0"/>
    <n v="0"/>
    <x v="0"/>
    <x v="0"/>
    <x v="3"/>
    <s v=""/>
    <s v=""/>
    <n v="1255"/>
    <s v="-1255"/>
    <x v="0"/>
    <x v="0"/>
    <x v="0"/>
    <x v="515"/>
    <x v="15"/>
    <s v="預測金額"/>
    <s v=""/>
    <s v=""/>
    <x v="0"/>
    <x v="60"/>
    <m/>
    <s v="^()$"/>
    <n v="9"/>
    <x v="0"/>
    <x v="9"/>
    <x v="0"/>
    <x v="0"/>
    <x v="1"/>
    <x v="1"/>
    <b v="0"/>
    <x v="1"/>
    <x v="1"/>
    <n v="0"/>
    <x v="0"/>
    <b v="0"/>
    <b v="0"/>
    <b v="0"/>
    <b v="0"/>
    <b v="0"/>
    <b v="0"/>
    <b v="0"/>
    <b v="0"/>
    <b v="1"/>
    <b v="0"/>
    <b v="0"/>
    <x v="0"/>
    <x v="5"/>
    <n v="1"/>
    <x v="18"/>
    <x v="0"/>
  </r>
  <r>
    <m/>
    <s v="PLN"/>
    <x v="22"/>
    <x v="474"/>
    <x v="475"/>
    <x v="1"/>
    <x v="473"/>
    <s v="預測數量"/>
    <x v="4"/>
    <m/>
    <m/>
    <s v="General"/>
    <x v="4"/>
    <m/>
    <x v="0"/>
    <s v="PLN"/>
    <x v="15"/>
    <x v="7"/>
    <x v="0"/>
    <x v="0"/>
    <s v="DM_FORECAST_AND_ACTUAL_SHIPMENT_ANALYSIS"/>
    <s v="FORECAST_QUANTITY"/>
    <m/>
    <m/>
    <m/>
    <m/>
    <m/>
    <m/>
    <m/>
    <m/>
    <m/>
    <m/>
    <m/>
    <m/>
    <m/>
    <m/>
    <m/>
    <m/>
    <m/>
    <m/>
    <s v="資料清單"/>
    <x v="29"/>
    <x v="33"/>
    <x v="60"/>
    <x v="22"/>
    <e v="#N/A"/>
    <s v="Forecast Quantity"/>
    <x v="475"/>
    <x v="1"/>
    <x v="0"/>
    <x v="473"/>
    <x v="15"/>
    <s v="IEC_STD_V10 &gt;&gt; Common &gt;&gt; AutoMetaDataForecast Quantity"/>
    <x v="4"/>
    <x v="0"/>
    <s v="預測數量Measure"/>
    <s v="銷售預測與實際出貨分析"/>
    <n v="1165"/>
    <n v="1241"/>
    <n v="0"/>
    <s v=""/>
    <n v="0"/>
    <n v="0"/>
    <n v="1165"/>
    <x v="251"/>
    <s v="Forecast and Actual Shipment Analysis"/>
    <x v="108"/>
    <e v="#N/A"/>
    <x v="0"/>
    <s v="E.3.11.0: Forecast管理:"/>
    <x v="33"/>
    <x v="33"/>
    <x v="1159"/>
    <x v="474"/>
    <x v="475"/>
    <x v="490"/>
    <x v="0"/>
    <x v="0"/>
    <x v="0"/>
    <x v="4"/>
    <m/>
    <x v="0"/>
    <x v="4"/>
    <s v="Forecast and Actual Shipment Analysis_Forecast Quantity"/>
    <x v="1183"/>
    <x v="4"/>
    <x v="0"/>
    <x v="7"/>
    <x v="9"/>
    <x v="0"/>
    <x v="0"/>
    <s v="DM_FORECAST_AND_ACTUAL_SHIPMENT_ANALYSIS"/>
    <s v="FORECAST_QUANTITY"/>
    <x v="139"/>
    <x v="385"/>
    <x v="0"/>
    <n v="0"/>
    <x v="0"/>
    <x v="0"/>
    <x v="0"/>
    <s v=""/>
    <s v=""/>
    <n v="1256"/>
    <s v="-1256"/>
    <x v="0"/>
    <x v="0"/>
    <x v="0"/>
    <x v="475"/>
    <x v="15"/>
    <s v="預測數量"/>
    <s v=""/>
    <s v=""/>
    <x v="0"/>
    <x v="60"/>
    <m/>
    <s v="^()$"/>
    <n v="9"/>
    <x v="0"/>
    <x v="9"/>
    <x v="0"/>
    <x v="0"/>
    <x v="1"/>
    <x v="1"/>
    <b v="0"/>
    <x v="1"/>
    <x v="1"/>
    <n v="0"/>
    <x v="0"/>
    <b v="0"/>
    <b v="0"/>
    <b v="0"/>
    <b v="0"/>
    <b v="0"/>
    <b v="0"/>
    <b v="0"/>
    <b v="0"/>
    <b v="0"/>
    <b v="0"/>
    <b v="0"/>
    <x v="1"/>
    <x v="1"/>
    <n v="0"/>
    <x v="3"/>
    <x v="0"/>
  </r>
  <r>
    <m/>
    <s v="PLN"/>
    <x v="23"/>
    <x v="521"/>
    <x v="519"/>
    <x v="1"/>
    <x v="523"/>
    <s v="Forecast 達成率管理"/>
    <x v="0"/>
    <m/>
    <m/>
    <s v="General"/>
    <x v="7"/>
    <m/>
    <x v="0"/>
    <m/>
    <x v="15"/>
    <x v="7"/>
    <x v="0"/>
    <x v="0"/>
    <s v="DM_FORECAST_ATTAINMENT_RATE_MANAGEMENT"/>
    <m/>
    <m/>
    <m/>
    <m/>
    <m/>
    <m/>
    <m/>
    <m/>
    <m/>
    <m/>
    <m/>
    <m/>
    <m/>
    <m/>
    <m/>
    <m/>
    <m/>
    <m/>
    <m/>
    <s v="資料清單"/>
    <x v="29"/>
    <x v="34"/>
    <x v="60"/>
    <x v="23"/>
    <e v="#N/A"/>
    <s v="Forecast Attainment Rate Management"/>
    <x v="519"/>
    <x v="1"/>
    <x v="0"/>
    <x v="523"/>
    <x v="15"/>
    <s v="IEC_STD_V10 &gt;&gt; Common &gt;&gt; AutoMetaDataForecast Attainment Rate Management"/>
    <x v="0"/>
    <x v="0"/>
    <s v="Forecast 達成率管理Concept"/>
    <s v="Forecast 達成率管理"/>
    <n v="1259"/>
    <n v="0"/>
    <n v="0"/>
    <s v=""/>
    <n v="0"/>
    <n v="0"/>
    <n v="0"/>
    <x v="0"/>
    <s v=""/>
    <x v="0"/>
    <s v=""/>
    <x v="0"/>
    <s v="E.3.12.0: Forecast達成率:"/>
    <x v="0"/>
    <x v="0"/>
    <x v="1160"/>
    <x v="521"/>
    <x v="519"/>
    <x v="541"/>
    <x v="0"/>
    <x v="0"/>
    <x v="0"/>
    <x v="7"/>
    <m/>
    <x v="0"/>
    <x v="0"/>
    <s v="Forecast Attainment Rate Management"/>
    <x v="1184"/>
    <x v="0"/>
    <x v="0"/>
    <x v="7"/>
    <x v="9"/>
    <x v="0"/>
    <x v="0"/>
    <s v="DM_FORECAST_ATTAINMENT_RATE_MANAGEMENT"/>
    <s v=""/>
    <x v="140"/>
    <x v="0"/>
    <x v="0"/>
    <n v="0"/>
    <x v="0"/>
    <x v="0"/>
    <x v="0"/>
    <s v=""/>
    <s v=""/>
    <n v="1257"/>
    <s v="-1257"/>
    <x v="0"/>
    <x v="0"/>
    <x v="0"/>
    <x v="519"/>
    <x v="15"/>
    <s v="Forecast 達成率管理"/>
    <s v=""/>
    <s v=""/>
    <x v="0"/>
    <x v="60"/>
    <m/>
    <s v="^()$"/>
    <n v="9"/>
    <x v="0"/>
    <x v="9"/>
    <x v="0"/>
    <x v="0"/>
    <x v="0"/>
    <x v="1"/>
    <b v="0"/>
    <x v="1"/>
    <x v="0"/>
    <n v="0"/>
    <x v="0"/>
    <b v="0"/>
    <b v="0"/>
    <b v="0"/>
    <b v="0"/>
    <b v="0"/>
    <b v="0"/>
    <b v="0"/>
    <b v="0"/>
    <b v="0"/>
    <b v="0"/>
    <b v="0"/>
    <x v="1"/>
    <x v="1"/>
    <n v="0"/>
    <x v="14"/>
    <x v="0"/>
  </r>
  <r>
    <m/>
    <s v="PLN"/>
    <x v="23"/>
    <x v="180"/>
    <x v="180"/>
    <x v="1"/>
    <x v="185"/>
    <s v="BU1, BU2,"/>
    <x v="3"/>
    <m/>
    <m/>
    <s v="General"/>
    <x v="2"/>
    <s v="BU1,BU2,BU5,BU6"/>
    <x v="0"/>
    <s v="PLN"/>
    <x v="15"/>
    <x v="7"/>
    <x v="0"/>
    <x v="0"/>
    <s v="DM_FORECAST_ATTAINMENT_RATE_MANAGEMENT"/>
    <s v="BU_CODE"/>
    <m/>
    <m/>
    <m/>
    <m/>
    <m/>
    <m/>
    <m/>
    <m/>
    <m/>
    <m/>
    <m/>
    <m/>
    <m/>
    <m/>
    <m/>
    <m/>
    <m/>
    <m/>
    <s v="資料清單"/>
    <x v="29"/>
    <x v="35"/>
    <x v="60"/>
    <x v="23"/>
    <e v="#N/A"/>
    <s v="BU Code"/>
    <x v="180"/>
    <x v="1"/>
    <x v="0"/>
    <x v="185"/>
    <x v="15"/>
    <s v="IEC_STD_V10 &gt;&gt; Common &gt;&gt; AutoMetaDataBU Code"/>
    <x v="3"/>
    <x v="0"/>
    <s v="事業處代碼Dimension"/>
    <s v="Forecast 達成率管理"/>
    <n v="343"/>
    <n v="1259"/>
    <n v="0"/>
    <s v=""/>
    <n v="0"/>
    <n v="0"/>
    <n v="515"/>
    <x v="81"/>
    <s v="Forecast Attainment Rate Management"/>
    <x v="109"/>
    <e v="#N/A"/>
    <x v="0"/>
    <s v="E.3.12.0: Forecast達成率:"/>
    <x v="1"/>
    <x v="1"/>
    <x v="1161"/>
    <x v="180"/>
    <x v="180"/>
    <x v="484"/>
    <x v="54"/>
    <x v="0"/>
    <x v="0"/>
    <x v="2"/>
    <m/>
    <x v="0"/>
    <x v="3"/>
    <s v="Forecast Attainment Rate Management_BU Code"/>
    <x v="1185"/>
    <x v="3"/>
    <x v="0"/>
    <x v="7"/>
    <x v="9"/>
    <x v="0"/>
    <x v="0"/>
    <s v="DM_FORECAST_ATTAINMENT_RATE_MANAGEMENT"/>
    <s v="BU_CODE"/>
    <x v="140"/>
    <x v="145"/>
    <x v="0"/>
    <n v="0"/>
    <x v="0"/>
    <x v="0"/>
    <x v="0"/>
    <s v=""/>
    <s v=""/>
    <n v="1258"/>
    <s v="-1258"/>
    <x v="0"/>
    <x v="0"/>
    <x v="0"/>
    <x v="180"/>
    <x v="15"/>
    <s v="事業處代碼"/>
    <s v=""/>
    <s v=""/>
    <x v="0"/>
    <x v="60"/>
    <m/>
    <s v="^()$"/>
    <n v="9"/>
    <x v="0"/>
    <x v="9"/>
    <x v="0"/>
    <x v="0"/>
    <x v="1"/>
    <x v="1"/>
    <b v="0"/>
    <x v="1"/>
    <x v="1"/>
    <n v="0"/>
    <x v="0"/>
    <b v="0"/>
    <b v="0"/>
    <b v="0"/>
    <b v="0"/>
    <b v="1"/>
    <b v="0"/>
    <b v="0"/>
    <b v="0"/>
    <b v="0"/>
    <b v="0"/>
    <b v="0"/>
    <x v="0"/>
    <x v="2"/>
    <n v="0"/>
    <x v="1"/>
    <x v="0"/>
  </r>
  <r>
    <m/>
    <s v="PLN"/>
    <x v="23"/>
    <x v="232"/>
    <x v="232"/>
    <x v="243"/>
    <x v="274"/>
    <s v="廠區"/>
    <x v="3"/>
    <s v="PIR Master_Site"/>
    <m/>
    <s v="General"/>
    <x v="2"/>
    <s v="TAO, IPT, IMX, ICZ, SQZ"/>
    <x v="0"/>
    <s v="PLN"/>
    <x v="15"/>
    <x v="7"/>
    <x v="0"/>
    <x v="0"/>
    <s v="DM_FORECAST_ATTAINMENT_RATE_MANAGEMENT"/>
    <s v="SITE"/>
    <m/>
    <m/>
    <m/>
    <m/>
    <m/>
    <m/>
    <m/>
    <m/>
    <m/>
    <m/>
    <m/>
    <m/>
    <m/>
    <m/>
    <m/>
    <m/>
    <m/>
    <m/>
    <s v="資料清單"/>
    <x v="29"/>
    <x v="36"/>
    <x v="60"/>
    <x v="23"/>
    <e v="#N/A"/>
    <s v="Site"/>
    <x v="232"/>
    <x v="243"/>
    <x v="0"/>
    <x v="274"/>
    <x v="15"/>
    <s v="IEC_STD_V10 &gt;&gt; Common &gt;&gt; AutoMetaDataSite"/>
    <x v="3"/>
    <x v="0"/>
    <s v="廠區Dimension"/>
    <s v="Forecast 達成率管理"/>
    <n v="408"/>
    <n v="1259"/>
    <n v="0"/>
    <s v=""/>
    <n v="0"/>
    <e v="#N/A"/>
    <e v="#N/A"/>
    <x v="254"/>
    <s v="Forecast Attainment Rate Management"/>
    <x v="109"/>
    <e v="#N/A"/>
    <x v="0"/>
    <s v="E.3.12.0: Forecast達成率:"/>
    <x v="2"/>
    <x v="2"/>
    <x v="1162"/>
    <x v="232"/>
    <x v="232"/>
    <x v="482"/>
    <x v="70"/>
    <x v="0"/>
    <x v="0"/>
    <x v="2"/>
    <m/>
    <x v="0"/>
    <x v="3"/>
    <s v="Forecast Attainment Rate Management_Site"/>
    <x v="1186"/>
    <x v="3"/>
    <x v="0"/>
    <x v="7"/>
    <x v="9"/>
    <x v="0"/>
    <x v="0"/>
    <s v="DM_FORECAST_ATTAINMENT_RATE_MANAGEMENT"/>
    <s v="SITE"/>
    <x v="140"/>
    <x v="187"/>
    <x v="0"/>
    <n v="0"/>
    <x v="0"/>
    <x v="0"/>
    <x v="3"/>
    <s v=""/>
    <s v=""/>
    <n v="1259"/>
    <s v="-1259"/>
    <x v="0"/>
    <x v="0"/>
    <x v="0"/>
    <x v="232"/>
    <x v="15"/>
    <s v="廠區"/>
    <s v=""/>
    <s v=""/>
    <x v="0"/>
    <x v="60"/>
    <m/>
    <s v="^()$"/>
    <n v="9"/>
    <x v="0"/>
    <x v="9"/>
    <x v="0"/>
    <x v="0"/>
    <x v="1"/>
    <x v="1"/>
    <b v="0"/>
    <x v="1"/>
    <x v="1"/>
    <n v="0"/>
    <x v="0"/>
    <b v="0"/>
    <b v="0"/>
    <b v="0"/>
    <b v="0"/>
    <b v="1"/>
    <b v="0"/>
    <b v="0"/>
    <b v="0"/>
    <b v="1"/>
    <b v="0"/>
    <b v="0"/>
    <x v="0"/>
    <x v="6"/>
    <n v="1"/>
    <x v="43"/>
    <x v="0"/>
  </r>
  <r>
    <m/>
    <s v="PLN"/>
    <x v="23"/>
    <x v="471"/>
    <x v="473"/>
    <x v="1"/>
    <x v="513"/>
    <s v="Region"/>
    <x v="3"/>
    <m/>
    <m/>
    <s v="General"/>
    <x v="2"/>
    <s v="AM, EU, AP, WW"/>
    <x v="0"/>
    <s v="PLN"/>
    <x v="15"/>
    <x v="7"/>
    <x v="0"/>
    <x v="0"/>
    <s v="DM_FORECAST_ATTAINMENT_RATE_MANAGEMENT"/>
    <s v="REGION"/>
    <m/>
    <m/>
    <m/>
    <m/>
    <m/>
    <m/>
    <m/>
    <m/>
    <m/>
    <m/>
    <m/>
    <m/>
    <m/>
    <m/>
    <m/>
    <m/>
    <m/>
    <m/>
    <s v="資料清單"/>
    <x v="29"/>
    <x v="37"/>
    <x v="60"/>
    <x v="23"/>
    <e v="#N/A"/>
    <s v="Region"/>
    <x v="473"/>
    <x v="1"/>
    <x v="0"/>
    <x v="513"/>
    <x v="15"/>
    <s v="IEC_STD_V10 &gt;&gt; Common &gt;&gt; AutoMetaDataRegion"/>
    <x v="3"/>
    <x v="0"/>
    <s v="RegionDimension"/>
    <s v="Forecast 達成率管理"/>
    <n v="1153"/>
    <n v="1259"/>
    <n v="0"/>
    <s v=""/>
    <n v="0"/>
    <n v="0"/>
    <n v="1153"/>
    <x v="247"/>
    <s v="Forecast Attainment Rate Management"/>
    <x v="109"/>
    <e v="#N/A"/>
    <x v="0"/>
    <s v="E.3.12.0: Forecast達成率:"/>
    <x v="3"/>
    <x v="3"/>
    <x v="1163"/>
    <x v="471"/>
    <x v="473"/>
    <x v="531"/>
    <x v="94"/>
    <x v="0"/>
    <x v="0"/>
    <x v="2"/>
    <m/>
    <x v="0"/>
    <x v="3"/>
    <s v="Forecast Attainment Rate Management_Region"/>
    <x v="1187"/>
    <x v="3"/>
    <x v="0"/>
    <x v="7"/>
    <x v="9"/>
    <x v="0"/>
    <x v="0"/>
    <s v="DM_FORECAST_ATTAINMENT_RATE_MANAGEMENT"/>
    <s v="REGION"/>
    <x v="140"/>
    <x v="383"/>
    <x v="0"/>
    <n v="0"/>
    <x v="0"/>
    <x v="0"/>
    <x v="0"/>
    <s v=""/>
    <s v=""/>
    <n v="1260"/>
    <s v="-1260"/>
    <x v="0"/>
    <x v="0"/>
    <x v="0"/>
    <x v="473"/>
    <x v="15"/>
    <s v="Region"/>
    <s v=""/>
    <s v=""/>
    <x v="0"/>
    <x v="60"/>
    <m/>
    <s v="^()$"/>
    <n v="9"/>
    <x v="0"/>
    <x v="9"/>
    <x v="0"/>
    <x v="0"/>
    <x v="1"/>
    <x v="1"/>
    <b v="0"/>
    <x v="1"/>
    <x v="1"/>
    <n v="0"/>
    <x v="0"/>
    <b v="0"/>
    <b v="0"/>
    <b v="0"/>
    <b v="0"/>
    <b v="0"/>
    <b v="0"/>
    <b v="0"/>
    <b v="0"/>
    <b v="0"/>
    <b v="0"/>
    <b v="0"/>
    <x v="1"/>
    <x v="1"/>
    <n v="0"/>
    <x v="44"/>
    <x v="0"/>
  </r>
  <r>
    <m/>
    <s v="PLN"/>
    <x v="23"/>
    <x v="182"/>
    <x v="182"/>
    <x v="244"/>
    <x v="187"/>
    <s v="客戶名稱-SAP"/>
    <x v="3"/>
    <m/>
    <m/>
    <s v="General"/>
    <x v="1"/>
    <m/>
    <x v="0"/>
    <s v="PLN"/>
    <x v="15"/>
    <x v="7"/>
    <x v="0"/>
    <x v="0"/>
    <s v="DM_FORECAST_ATTAINMENT_RATE_MANAGEMENT"/>
    <s v="CUSTOMER_NAME_SAP"/>
    <m/>
    <m/>
    <m/>
    <m/>
    <m/>
    <m/>
    <m/>
    <m/>
    <m/>
    <m/>
    <m/>
    <m/>
    <m/>
    <m/>
    <m/>
    <m/>
    <m/>
    <m/>
    <s v="資料清單"/>
    <x v="29"/>
    <x v="38"/>
    <x v="60"/>
    <x v="23"/>
    <e v="#N/A"/>
    <s v="Customer Name-SAP"/>
    <x v="182"/>
    <x v="244"/>
    <x v="0"/>
    <x v="187"/>
    <x v="15"/>
    <s v="IEC_STD_V10 &gt;&gt; Common &gt;&gt; AutoMetaDataCustomer Name-SAP"/>
    <x v="3"/>
    <x v="0"/>
    <s v="客戶名稱-SAPDimension"/>
    <s v="Forecast 達成率管理"/>
    <n v="345"/>
    <n v="1259"/>
    <n v="0"/>
    <s v=""/>
    <n v="0"/>
    <n v="0"/>
    <n v="981"/>
    <x v="83"/>
    <s v="Forecast Attainment Rate Management"/>
    <x v="109"/>
    <e v="#N/A"/>
    <x v="0"/>
    <s v="E.3.12.0: Forecast達成率:"/>
    <x v="4"/>
    <x v="4"/>
    <x v="1164"/>
    <x v="182"/>
    <x v="182"/>
    <x v="199"/>
    <x v="0"/>
    <x v="0"/>
    <x v="0"/>
    <x v="1"/>
    <m/>
    <x v="0"/>
    <x v="3"/>
    <s v="Forecast Attainment Rate Management_Customer Name-SAP"/>
    <x v="1188"/>
    <x v="3"/>
    <x v="0"/>
    <x v="7"/>
    <x v="9"/>
    <x v="0"/>
    <x v="0"/>
    <s v="DM_FORECAST_ATTAINMENT_RATE_MANAGEMENT"/>
    <s v="CUSTOMER_NAME_SAP"/>
    <x v="140"/>
    <x v="147"/>
    <x v="0"/>
    <n v="0"/>
    <x v="0"/>
    <x v="0"/>
    <x v="0"/>
    <s v=""/>
    <s v=""/>
    <n v="1261"/>
    <s v="-1261"/>
    <x v="0"/>
    <x v="0"/>
    <x v="0"/>
    <x v="182"/>
    <x v="15"/>
    <s v="客戶名稱-SAP"/>
    <s v=""/>
    <s v=""/>
    <x v="0"/>
    <x v="60"/>
    <m/>
    <s v="^()$"/>
    <n v="9"/>
    <x v="0"/>
    <x v="9"/>
    <x v="0"/>
    <x v="0"/>
    <x v="1"/>
    <x v="1"/>
    <b v="0"/>
    <x v="1"/>
    <x v="1"/>
    <n v="0"/>
    <x v="0"/>
    <b v="0"/>
    <b v="0"/>
    <b v="0"/>
    <b v="0"/>
    <b v="1"/>
    <b v="0"/>
    <b v="0"/>
    <b v="0"/>
    <b v="0"/>
    <b v="0"/>
    <b v="0"/>
    <x v="0"/>
    <x v="2"/>
    <n v="0"/>
    <x v="3"/>
    <x v="0"/>
  </r>
  <r>
    <m/>
    <s v="PLN"/>
    <x v="23"/>
    <x v="467"/>
    <x v="469"/>
    <x v="241"/>
    <x v="514"/>
    <s v="一個料號可能會對到M_Type , MFG_Level_x000a_詳細業務規則請參考Product Sales Type"/>
    <x v="3"/>
    <m/>
    <m/>
    <s v="General"/>
    <x v="2"/>
    <s v="MLB, SC, L6, L10"/>
    <x v="0"/>
    <s v="PLN"/>
    <x v="15"/>
    <x v="7"/>
    <x v="0"/>
    <x v="0"/>
    <s v="DM_FORECAST_ATTAINMENT_RATE_MANAGEMENT"/>
    <s v="PRODUCT_SALES_TYPE"/>
    <m/>
    <m/>
    <m/>
    <m/>
    <m/>
    <m/>
    <m/>
    <m/>
    <m/>
    <m/>
    <m/>
    <m/>
    <m/>
    <m/>
    <m/>
    <m/>
    <m/>
    <m/>
    <s v="資料清單"/>
    <x v="29"/>
    <x v="39"/>
    <x v="60"/>
    <x v="23"/>
    <e v="#N/A"/>
    <s v="Product Sales Type"/>
    <x v="469"/>
    <x v="241"/>
    <x v="0"/>
    <x v="514"/>
    <x v="15"/>
    <s v="IEC_STD_V10 &gt;&gt; Common &gt;&gt; AutoMetaDataProduct Sales Type"/>
    <x v="3"/>
    <x v="0"/>
    <s v="Product Sales TypeDimension"/>
    <s v="Forecast 達成率管理"/>
    <n v="1145"/>
    <n v="1259"/>
    <n v="0"/>
    <s v=""/>
    <n v="0"/>
    <n v="0"/>
    <n v="1146"/>
    <x v="241"/>
    <s v="Forecast Attainment Rate Management"/>
    <x v="109"/>
    <e v="#N/A"/>
    <x v="0"/>
    <s v="E.3.12.0: Forecast達成率:"/>
    <x v="5"/>
    <x v="5"/>
    <x v="1165"/>
    <x v="467"/>
    <x v="469"/>
    <x v="486"/>
    <x v="74"/>
    <x v="0"/>
    <x v="0"/>
    <x v="2"/>
    <m/>
    <x v="0"/>
    <x v="3"/>
    <s v="Forecast Attainment Rate Management_Product Sales Type"/>
    <x v="1189"/>
    <x v="3"/>
    <x v="0"/>
    <x v="7"/>
    <x v="9"/>
    <x v="0"/>
    <x v="0"/>
    <s v="DM_FORECAST_ATTAINMENT_RATE_MANAGEMENT"/>
    <s v="PRODUCT_SALES_TYPE"/>
    <x v="140"/>
    <x v="381"/>
    <x v="0"/>
    <n v="0"/>
    <x v="0"/>
    <x v="0"/>
    <x v="0"/>
    <s v=""/>
    <s v=""/>
    <n v="1262"/>
    <s v="-1262"/>
    <x v="0"/>
    <x v="0"/>
    <x v="0"/>
    <x v="469"/>
    <x v="15"/>
    <s v="Product Sales Type Name"/>
    <s v=""/>
    <s v=""/>
    <x v="0"/>
    <x v="60"/>
    <m/>
    <s v="^()$"/>
    <n v="9"/>
    <x v="0"/>
    <x v="9"/>
    <x v="0"/>
    <x v="0"/>
    <x v="1"/>
    <x v="1"/>
    <b v="0"/>
    <x v="1"/>
    <x v="1"/>
    <n v="0"/>
    <x v="0"/>
    <b v="0"/>
    <b v="0"/>
    <b v="0"/>
    <b v="0"/>
    <b v="0"/>
    <b v="0"/>
    <b v="0"/>
    <b v="0"/>
    <b v="0"/>
    <b v="0"/>
    <b v="0"/>
    <x v="1"/>
    <x v="1"/>
    <n v="0"/>
    <x v="33"/>
    <x v="0"/>
  </r>
  <r>
    <m/>
    <s v="PLN"/>
    <x v="23"/>
    <x v="469"/>
    <x v="472"/>
    <x v="1"/>
    <x v="468"/>
    <s v="產生預測日期"/>
    <x v="3"/>
    <m/>
    <m/>
    <s v="General"/>
    <x v="3"/>
    <m/>
    <x v="0"/>
    <s v="PLN"/>
    <x v="15"/>
    <x v="7"/>
    <x v="0"/>
    <x v="0"/>
    <s v="DM_FORECAST_ATTAINMENT_RATE_MANAGEMENT"/>
    <s v="FORECAST_GEN_DATE"/>
    <m/>
    <m/>
    <m/>
    <m/>
    <m/>
    <m/>
    <m/>
    <m/>
    <m/>
    <m/>
    <m/>
    <m/>
    <m/>
    <m/>
    <m/>
    <m/>
    <m/>
    <m/>
    <s v="資料清單"/>
    <x v="29"/>
    <x v="40"/>
    <x v="60"/>
    <x v="23"/>
    <e v="#N/A"/>
    <s v="Forecast Gen Date"/>
    <x v="472"/>
    <x v="1"/>
    <x v="0"/>
    <x v="468"/>
    <x v="15"/>
    <s v="IEC_STD_V10 &gt;&gt; Common &gt;&gt; AutoMetaDataForecast Gen Date"/>
    <x v="3"/>
    <x v="0"/>
    <s v="產生預測日期Dimension"/>
    <s v="Forecast 達成率管理"/>
    <n v="1150"/>
    <n v="1259"/>
    <n v="0"/>
    <s v=""/>
    <n v="0"/>
    <n v="0"/>
    <n v="1150"/>
    <x v="248"/>
    <s v="Forecast Attainment Rate Management"/>
    <x v="109"/>
    <e v="#N/A"/>
    <x v="0"/>
    <s v="E.3.12.0: Forecast達成率:"/>
    <x v="6"/>
    <x v="6"/>
    <x v="1166"/>
    <x v="469"/>
    <x v="472"/>
    <x v="480"/>
    <x v="0"/>
    <x v="0"/>
    <x v="0"/>
    <x v="3"/>
    <m/>
    <x v="0"/>
    <x v="3"/>
    <s v="Forecast Attainment Rate Management_Forecast Gen Date"/>
    <x v="1190"/>
    <x v="3"/>
    <x v="0"/>
    <x v="7"/>
    <x v="9"/>
    <x v="0"/>
    <x v="0"/>
    <s v="DM_FORECAST_ATTAINMENT_RATE_MANAGEMENT"/>
    <s v="FORECAST_GEN_DATE"/>
    <x v="140"/>
    <x v="382"/>
    <x v="0"/>
    <n v="0"/>
    <x v="0"/>
    <x v="0"/>
    <x v="0"/>
    <s v=""/>
    <s v=""/>
    <n v="1263"/>
    <s v="-1263"/>
    <x v="0"/>
    <x v="0"/>
    <x v="0"/>
    <x v="472"/>
    <x v="15"/>
    <s v="產生預測日期"/>
    <s v=""/>
    <s v=""/>
    <x v="0"/>
    <x v="60"/>
    <m/>
    <s v="^()$"/>
    <n v="9"/>
    <x v="0"/>
    <x v="9"/>
    <x v="0"/>
    <x v="0"/>
    <x v="1"/>
    <x v="1"/>
    <b v="0"/>
    <x v="1"/>
    <x v="1"/>
    <n v="0"/>
    <x v="0"/>
    <b v="0"/>
    <b v="0"/>
    <b v="0"/>
    <b v="0"/>
    <b v="0"/>
    <b v="0"/>
    <b v="0"/>
    <b v="0"/>
    <b v="0"/>
    <b v="0"/>
    <b v="0"/>
    <x v="1"/>
    <x v="1"/>
    <n v="0"/>
    <x v="3"/>
    <x v="0"/>
  </r>
  <r>
    <m/>
    <s v="PLN"/>
    <x v="23"/>
    <x v="515"/>
    <x v="513"/>
    <x v="1"/>
    <x v="516"/>
    <s v="資料取用規則_x000a_FORECAST DATE(TARGET MONTH)(所在周別) 大於等於 Forecast_GEN_DATE(所在周別)"/>
    <x v="3"/>
    <s v="PIR Master_Forecast date"/>
    <m/>
    <s v="General"/>
    <x v="3"/>
    <m/>
    <x v="0"/>
    <s v="PLN"/>
    <x v="15"/>
    <x v="7"/>
    <x v="0"/>
    <x v="0"/>
    <s v="DM_FORECAST_ATTAINMENT_RATE_MANAGEMENT"/>
    <s v="TARGET_MONTH"/>
    <m/>
    <m/>
    <m/>
    <m/>
    <m/>
    <m/>
    <m/>
    <m/>
    <m/>
    <m/>
    <m/>
    <m/>
    <m/>
    <m/>
    <m/>
    <m/>
    <m/>
    <m/>
    <s v="資料清單"/>
    <x v="29"/>
    <x v="41"/>
    <x v="60"/>
    <x v="23"/>
    <e v="#N/A"/>
    <s v="Target Month"/>
    <x v="513"/>
    <x v="1"/>
    <x v="0"/>
    <x v="516"/>
    <x v="15"/>
    <s v="IEC_STD_V10 &gt;&gt; Common &gt;&gt; AutoMetaDataTarget Month"/>
    <x v="3"/>
    <x v="0"/>
    <s v="預測月份Dimension"/>
    <s v="Forecast 達成率管理"/>
    <n v="1237"/>
    <n v="1259"/>
    <n v="0"/>
    <s v=""/>
    <n v="0"/>
    <e v="#N/A"/>
    <e v="#N/A"/>
    <x v="249"/>
    <s v="Forecast Attainment Rate Management"/>
    <x v="109"/>
    <e v="#N/A"/>
    <x v="0"/>
    <s v="E.3.12.0: Forecast達成率:"/>
    <x v="7"/>
    <x v="7"/>
    <x v="1167"/>
    <x v="515"/>
    <x v="513"/>
    <x v="542"/>
    <x v="0"/>
    <x v="0"/>
    <x v="0"/>
    <x v="3"/>
    <m/>
    <x v="0"/>
    <x v="3"/>
    <s v="Forecast Attainment Rate Management_Target Month"/>
    <x v="1191"/>
    <x v="3"/>
    <x v="0"/>
    <x v="7"/>
    <x v="9"/>
    <x v="0"/>
    <x v="0"/>
    <s v="DM_FORECAST_ATTAINMENT_RATE_MANAGEMENT"/>
    <s v="TARGET_MONTH"/>
    <x v="140"/>
    <x v="417"/>
    <x v="0"/>
    <n v="0"/>
    <x v="0"/>
    <x v="0"/>
    <x v="3"/>
    <s v=""/>
    <s v=""/>
    <n v="1264"/>
    <s v="-1264"/>
    <x v="0"/>
    <x v="0"/>
    <x v="0"/>
    <x v="513"/>
    <x v="15"/>
    <s v="預測月份"/>
    <s v=""/>
    <s v=""/>
    <x v="0"/>
    <x v="60"/>
    <m/>
    <s v="^()$"/>
    <n v="9"/>
    <x v="0"/>
    <x v="9"/>
    <x v="0"/>
    <x v="0"/>
    <x v="1"/>
    <x v="1"/>
    <b v="0"/>
    <x v="1"/>
    <x v="1"/>
    <n v="0"/>
    <x v="0"/>
    <b v="0"/>
    <b v="0"/>
    <b v="0"/>
    <b v="0"/>
    <b v="0"/>
    <b v="0"/>
    <b v="0"/>
    <b v="0"/>
    <b v="1"/>
    <b v="0"/>
    <b v="0"/>
    <x v="0"/>
    <x v="5"/>
    <n v="1"/>
    <x v="2"/>
    <x v="0"/>
  </r>
  <r>
    <m/>
    <s v="PLN"/>
    <x v="23"/>
    <x v="477"/>
    <x v="478"/>
    <x v="1"/>
    <x v="476"/>
    <s v="實際出貨數量"/>
    <x v="4"/>
    <m/>
    <m/>
    <s v="General"/>
    <x v="4"/>
    <m/>
    <x v="0"/>
    <s v="PLN"/>
    <x v="15"/>
    <x v="7"/>
    <x v="0"/>
    <x v="0"/>
    <s v="DM_FORECAST_ATTAINMENT_RATE_MANAGEMENT"/>
    <s v="ACTUAL_QUANTITY"/>
    <m/>
    <m/>
    <m/>
    <m/>
    <m/>
    <m/>
    <m/>
    <m/>
    <m/>
    <m/>
    <m/>
    <m/>
    <m/>
    <m/>
    <m/>
    <m/>
    <m/>
    <m/>
    <s v="資料清單"/>
    <x v="29"/>
    <x v="42"/>
    <x v="60"/>
    <x v="23"/>
    <e v="#N/A"/>
    <s v="Actual Quantity"/>
    <x v="478"/>
    <x v="1"/>
    <x v="0"/>
    <x v="476"/>
    <x v="15"/>
    <s v="IEC_STD_V10 &gt;&gt; Common &gt;&gt; AutoMetaDataActual Quantity"/>
    <x v="4"/>
    <x v="0"/>
    <s v="實際出貨數量Measure"/>
    <s v="Forecast 達成率管理"/>
    <n v="1168"/>
    <n v="1259"/>
    <n v="0"/>
    <s v=""/>
    <n v="0"/>
    <n v="0"/>
    <n v="1168"/>
    <x v="253"/>
    <s v="Forecast Attainment Rate Management"/>
    <x v="109"/>
    <e v="#N/A"/>
    <x v="0"/>
    <s v="E.3.12.0: Forecast達成率:"/>
    <x v="8"/>
    <x v="8"/>
    <x v="1168"/>
    <x v="477"/>
    <x v="478"/>
    <x v="493"/>
    <x v="0"/>
    <x v="0"/>
    <x v="0"/>
    <x v="4"/>
    <m/>
    <x v="0"/>
    <x v="4"/>
    <s v="Forecast Attainment Rate Management_Actual Quantity"/>
    <x v="1192"/>
    <x v="4"/>
    <x v="0"/>
    <x v="7"/>
    <x v="9"/>
    <x v="0"/>
    <x v="0"/>
    <s v="DM_FORECAST_ATTAINMENT_RATE_MANAGEMENT"/>
    <s v="ACTUAL_QUANTITY"/>
    <x v="140"/>
    <x v="388"/>
    <x v="0"/>
    <n v="0"/>
    <x v="0"/>
    <x v="0"/>
    <x v="0"/>
    <s v=""/>
    <s v=""/>
    <n v="1265"/>
    <s v="-1265"/>
    <x v="0"/>
    <x v="0"/>
    <x v="0"/>
    <x v="478"/>
    <x v="15"/>
    <s v="實際出貨數量"/>
    <s v=""/>
    <s v=""/>
    <x v="0"/>
    <x v="60"/>
    <m/>
    <s v="^()$"/>
    <n v="9"/>
    <x v="0"/>
    <x v="9"/>
    <x v="0"/>
    <x v="0"/>
    <x v="1"/>
    <x v="1"/>
    <b v="0"/>
    <x v="1"/>
    <x v="1"/>
    <n v="0"/>
    <x v="0"/>
    <b v="0"/>
    <b v="0"/>
    <b v="0"/>
    <b v="0"/>
    <b v="0"/>
    <b v="0"/>
    <b v="0"/>
    <b v="0"/>
    <b v="0"/>
    <b v="0"/>
    <b v="0"/>
    <x v="1"/>
    <x v="1"/>
    <n v="0"/>
    <x v="18"/>
    <x v="0"/>
  </r>
  <r>
    <m/>
    <s v="PLN"/>
    <x v="23"/>
    <x v="474"/>
    <x v="475"/>
    <x v="1"/>
    <x v="473"/>
    <s v="預測數量"/>
    <x v="4"/>
    <m/>
    <m/>
    <s v="General"/>
    <x v="4"/>
    <m/>
    <x v="0"/>
    <s v="PLN"/>
    <x v="15"/>
    <x v="7"/>
    <x v="0"/>
    <x v="0"/>
    <s v="DM_FORECAST_ATTAINMENT_RATE_MANAGEMENT"/>
    <s v="FORECAST_QUANTITY"/>
    <m/>
    <m/>
    <m/>
    <m/>
    <m/>
    <m/>
    <m/>
    <m/>
    <m/>
    <m/>
    <m/>
    <m/>
    <m/>
    <m/>
    <m/>
    <m/>
    <m/>
    <m/>
    <s v="資料清單"/>
    <x v="29"/>
    <x v="43"/>
    <x v="60"/>
    <x v="23"/>
    <e v="#N/A"/>
    <s v="Forecast Quantity"/>
    <x v="475"/>
    <x v="1"/>
    <x v="0"/>
    <x v="473"/>
    <x v="15"/>
    <s v="IEC_STD_V10 &gt;&gt; Common &gt;&gt; AutoMetaDataForecast Quantity"/>
    <x v="4"/>
    <x v="0"/>
    <s v="預測數量Measure"/>
    <s v="Forecast 達成率管理"/>
    <n v="1165"/>
    <n v="1259"/>
    <n v="0"/>
    <s v=""/>
    <n v="0"/>
    <n v="0"/>
    <n v="1165"/>
    <x v="251"/>
    <s v="Forecast Attainment Rate Management"/>
    <x v="109"/>
    <e v="#N/A"/>
    <x v="0"/>
    <s v="E.3.12.0: Forecast達成率:"/>
    <x v="9"/>
    <x v="9"/>
    <x v="1169"/>
    <x v="474"/>
    <x v="475"/>
    <x v="490"/>
    <x v="0"/>
    <x v="0"/>
    <x v="0"/>
    <x v="4"/>
    <m/>
    <x v="0"/>
    <x v="4"/>
    <s v="Forecast Attainment Rate Management_Forecast Quantity"/>
    <x v="1193"/>
    <x v="4"/>
    <x v="0"/>
    <x v="7"/>
    <x v="9"/>
    <x v="0"/>
    <x v="0"/>
    <s v="DM_FORECAST_ATTAINMENT_RATE_MANAGEMENT"/>
    <s v="FORECAST_QUANTITY"/>
    <x v="140"/>
    <x v="385"/>
    <x v="0"/>
    <n v="0"/>
    <x v="0"/>
    <x v="0"/>
    <x v="0"/>
    <s v=""/>
    <s v=""/>
    <n v="1266"/>
    <s v="-1266"/>
    <x v="0"/>
    <x v="0"/>
    <x v="0"/>
    <x v="475"/>
    <x v="15"/>
    <s v="預測數量"/>
    <s v=""/>
    <s v=""/>
    <x v="0"/>
    <x v="60"/>
    <m/>
    <s v="^()$"/>
    <n v="9"/>
    <x v="0"/>
    <x v="9"/>
    <x v="0"/>
    <x v="0"/>
    <x v="1"/>
    <x v="1"/>
    <b v="0"/>
    <x v="1"/>
    <x v="1"/>
    <n v="0"/>
    <x v="0"/>
    <b v="0"/>
    <b v="0"/>
    <b v="0"/>
    <b v="0"/>
    <b v="0"/>
    <b v="0"/>
    <b v="0"/>
    <b v="0"/>
    <b v="0"/>
    <b v="0"/>
    <b v="0"/>
    <x v="1"/>
    <x v="1"/>
    <n v="0"/>
    <x v="3"/>
    <x v="0"/>
  </r>
  <r>
    <m/>
    <s v="PLN"/>
    <x v="23"/>
    <x v="522"/>
    <x v="520"/>
    <x v="1"/>
    <x v="524"/>
    <s v="Last Month Analysis Flag"/>
    <x v="1"/>
    <m/>
    <m/>
    <s v="General"/>
    <x v="4"/>
    <m/>
    <x v="0"/>
    <s v="PLN"/>
    <x v="15"/>
    <x v="7"/>
    <x v="0"/>
    <x v="0"/>
    <s v="DM_FORECAST_ATTAINMENT_RATE_MANAGEMENT"/>
    <s v="LAST_MONTH_ANALYSIS_FLAG"/>
    <m/>
    <m/>
    <m/>
    <m/>
    <m/>
    <m/>
    <m/>
    <m/>
    <m/>
    <m/>
    <m/>
    <m/>
    <m/>
    <m/>
    <m/>
    <m/>
    <m/>
    <m/>
    <s v="資料清單"/>
    <x v="29"/>
    <x v="44"/>
    <x v="60"/>
    <x v="23"/>
    <e v="#N/A"/>
    <s v="Last Month Analysis Flag"/>
    <x v="520"/>
    <x v="1"/>
    <x v="0"/>
    <x v="524"/>
    <x v="15"/>
    <s v="IEC_STD_V10 &gt;&gt; Common &gt;&gt; AutoMetaDataLast Month Analysis Flag"/>
    <x v="1"/>
    <x v="0"/>
    <s v="Last Month Analysis FlagProperty"/>
    <s v="Forecast 達成率管理"/>
    <n v="1269"/>
    <n v="1259"/>
    <n v="0"/>
    <s v="Last Month Analysis Flag"/>
    <n v="1"/>
    <n v="0"/>
    <n v="0"/>
    <x v="0"/>
    <s v="Forecast Attainment Rate Management"/>
    <x v="109"/>
    <e v="#N/A"/>
    <x v="0"/>
    <s v="E.3.12.0: Forecast達成率:"/>
    <x v="10"/>
    <x v="10"/>
    <x v="1170"/>
    <x v="522"/>
    <x v="520"/>
    <x v="543"/>
    <x v="0"/>
    <x v="0"/>
    <x v="0"/>
    <x v="4"/>
    <m/>
    <x v="0"/>
    <x v="1"/>
    <s v="Forecast Attainment Rate Management_Last Month Analysis Flag"/>
    <x v="1194"/>
    <x v="1"/>
    <x v="0"/>
    <x v="7"/>
    <x v="9"/>
    <x v="0"/>
    <x v="0"/>
    <s v="DM_FORECAST_ATTAINMENT_RATE_MANAGEMENT"/>
    <s v="LAST_MONTH_ANALYSIS_FLAG"/>
    <x v="140"/>
    <x v="422"/>
    <x v="0"/>
    <n v="0"/>
    <x v="0"/>
    <x v="0"/>
    <x v="0"/>
    <s v=""/>
    <s v=""/>
    <n v="1267"/>
    <s v="-1267"/>
    <x v="0"/>
    <x v="0"/>
    <x v="0"/>
    <x v="520"/>
    <x v="15"/>
    <s v="Last Month Analysis Flag"/>
    <s v=""/>
    <s v=""/>
    <x v="0"/>
    <x v="60"/>
    <m/>
    <s v="^()$"/>
    <n v="9"/>
    <x v="0"/>
    <x v="9"/>
    <x v="0"/>
    <x v="0"/>
    <x v="0"/>
    <x v="1"/>
    <b v="0"/>
    <x v="1"/>
    <x v="1"/>
    <n v="0"/>
    <x v="0"/>
    <b v="0"/>
    <b v="0"/>
    <b v="0"/>
    <b v="0"/>
    <b v="0"/>
    <b v="0"/>
    <b v="0"/>
    <b v="0"/>
    <b v="0"/>
    <b v="0"/>
    <b v="0"/>
    <x v="1"/>
    <x v="1"/>
    <n v="0"/>
    <x v="9"/>
    <x v="0"/>
  </r>
  <r>
    <m/>
    <s v="PLN"/>
    <x v="23"/>
    <x v="523"/>
    <x v="521"/>
    <x v="1"/>
    <x v="525"/>
    <s v="各Site 達成率細節"/>
    <x v="0"/>
    <m/>
    <m/>
    <s v="General"/>
    <x v="7"/>
    <m/>
    <x v="0"/>
    <m/>
    <x v="15"/>
    <x v="7"/>
    <x v="0"/>
    <x v="0"/>
    <s v="DM_FORECAST_ATTAINMENT_RATE_DETAIL"/>
    <m/>
    <m/>
    <m/>
    <m/>
    <m/>
    <m/>
    <m/>
    <m/>
    <m/>
    <m/>
    <m/>
    <m/>
    <m/>
    <m/>
    <m/>
    <m/>
    <m/>
    <m/>
    <m/>
    <s v="資料清單"/>
    <x v="29"/>
    <x v="45"/>
    <x v="60"/>
    <x v="23"/>
    <e v="#N/A"/>
    <s v="Forecast Attainment Rate Detail"/>
    <x v="521"/>
    <x v="1"/>
    <x v="0"/>
    <x v="525"/>
    <x v="15"/>
    <s v="IEC_STD_V10 &gt;&gt; Common &gt;&gt; AutoMetaDataForecast Attainment Rate Detail"/>
    <x v="0"/>
    <x v="0"/>
    <s v="各Site 達成率細節Concept"/>
    <s v="各Site 達成率細節"/>
    <n v="1270"/>
    <n v="0"/>
    <n v="0"/>
    <s v=""/>
    <n v="0"/>
    <n v="0"/>
    <n v="0"/>
    <x v="0"/>
    <s v=""/>
    <x v="0"/>
    <s v=""/>
    <x v="0"/>
    <s v="E.3.12.0: Forecast達成率:"/>
    <x v="11"/>
    <x v="11"/>
    <x v="1171"/>
    <x v="523"/>
    <x v="521"/>
    <x v="544"/>
    <x v="0"/>
    <x v="0"/>
    <x v="0"/>
    <x v="7"/>
    <m/>
    <x v="0"/>
    <x v="0"/>
    <s v="Forecast Attainment Rate Detail"/>
    <x v="1195"/>
    <x v="0"/>
    <x v="0"/>
    <x v="7"/>
    <x v="9"/>
    <x v="0"/>
    <x v="0"/>
    <s v="DM_FORECAST_ATTAINMENT_RATE_DETAIL"/>
    <s v=""/>
    <x v="141"/>
    <x v="0"/>
    <x v="0"/>
    <n v="0"/>
    <x v="0"/>
    <x v="0"/>
    <x v="0"/>
    <s v=""/>
    <s v=""/>
    <n v="1268"/>
    <s v="-1268"/>
    <x v="0"/>
    <x v="0"/>
    <x v="0"/>
    <x v="521"/>
    <x v="15"/>
    <s v="各Site 達成率細節"/>
    <s v=""/>
    <s v=""/>
    <x v="0"/>
    <x v="60"/>
    <m/>
    <s v="^()$"/>
    <n v="9"/>
    <x v="0"/>
    <x v="9"/>
    <x v="0"/>
    <x v="0"/>
    <x v="0"/>
    <x v="1"/>
    <b v="0"/>
    <x v="1"/>
    <x v="0"/>
    <n v="0"/>
    <x v="0"/>
    <b v="0"/>
    <b v="0"/>
    <b v="0"/>
    <b v="0"/>
    <b v="0"/>
    <b v="0"/>
    <b v="0"/>
    <b v="0"/>
    <b v="0"/>
    <b v="0"/>
    <b v="0"/>
    <x v="1"/>
    <x v="1"/>
    <n v="0"/>
    <x v="13"/>
    <x v="0"/>
  </r>
  <r>
    <m/>
    <s v="PLN"/>
    <x v="23"/>
    <x v="180"/>
    <x v="180"/>
    <x v="1"/>
    <x v="185"/>
    <s v="BU1, BU2,"/>
    <x v="3"/>
    <m/>
    <m/>
    <s v="General"/>
    <x v="2"/>
    <s v="BU1,BU2,BU5,BU6"/>
    <x v="0"/>
    <s v="PLN"/>
    <x v="15"/>
    <x v="7"/>
    <x v="0"/>
    <x v="0"/>
    <s v="DM_FORECAST_ATTAINMENT_RATE_DETAIL"/>
    <s v="BU_CODE"/>
    <m/>
    <m/>
    <m/>
    <m/>
    <m/>
    <m/>
    <m/>
    <m/>
    <m/>
    <m/>
    <m/>
    <m/>
    <m/>
    <m/>
    <m/>
    <m/>
    <m/>
    <m/>
    <s v="資料清單"/>
    <x v="29"/>
    <x v="46"/>
    <x v="60"/>
    <x v="23"/>
    <e v="#N/A"/>
    <s v="BU Code"/>
    <x v="180"/>
    <x v="1"/>
    <x v="0"/>
    <x v="185"/>
    <x v="15"/>
    <s v="IEC_STD_V10 &gt;&gt; Common &gt;&gt; AutoMetaDataBU Code"/>
    <x v="3"/>
    <x v="0"/>
    <s v="事業處代碼Dimension"/>
    <s v="各Site 達成率細節"/>
    <n v="343"/>
    <n v="1270"/>
    <n v="0"/>
    <s v=""/>
    <n v="0"/>
    <n v="0"/>
    <n v="515"/>
    <x v="81"/>
    <s v="Forecast Attainment Rate Detail"/>
    <x v="110"/>
    <e v="#N/A"/>
    <x v="0"/>
    <s v="E.3.12.0: Forecast達成率:"/>
    <x v="12"/>
    <x v="12"/>
    <x v="1172"/>
    <x v="180"/>
    <x v="180"/>
    <x v="484"/>
    <x v="54"/>
    <x v="0"/>
    <x v="0"/>
    <x v="2"/>
    <m/>
    <x v="0"/>
    <x v="3"/>
    <s v="Forecast Attainment Rate Detail_BU Code"/>
    <x v="1196"/>
    <x v="3"/>
    <x v="0"/>
    <x v="7"/>
    <x v="9"/>
    <x v="0"/>
    <x v="0"/>
    <s v="DM_FORECAST_ATTAINMENT_RATE_DETAIL"/>
    <s v="BU_CODE"/>
    <x v="141"/>
    <x v="145"/>
    <x v="0"/>
    <n v="0"/>
    <x v="0"/>
    <x v="0"/>
    <x v="0"/>
    <s v=""/>
    <s v=""/>
    <n v="1269"/>
    <s v="-1269"/>
    <x v="0"/>
    <x v="0"/>
    <x v="0"/>
    <x v="180"/>
    <x v="15"/>
    <s v="事業處代碼"/>
    <s v=""/>
    <s v=""/>
    <x v="0"/>
    <x v="60"/>
    <m/>
    <s v="^()$"/>
    <n v="9"/>
    <x v="0"/>
    <x v="9"/>
    <x v="0"/>
    <x v="0"/>
    <x v="1"/>
    <x v="1"/>
    <b v="0"/>
    <x v="1"/>
    <x v="1"/>
    <n v="0"/>
    <x v="0"/>
    <b v="0"/>
    <b v="0"/>
    <b v="0"/>
    <b v="0"/>
    <b v="1"/>
    <b v="0"/>
    <b v="0"/>
    <b v="0"/>
    <b v="0"/>
    <b v="0"/>
    <b v="0"/>
    <x v="0"/>
    <x v="2"/>
    <n v="0"/>
    <x v="1"/>
    <x v="0"/>
  </r>
  <r>
    <m/>
    <s v="PLN"/>
    <x v="23"/>
    <x v="232"/>
    <x v="232"/>
    <x v="243"/>
    <x v="274"/>
    <s v="廠區"/>
    <x v="3"/>
    <s v="PIR Master_Site"/>
    <m/>
    <s v="General"/>
    <x v="2"/>
    <s v="TAO, IPT, IMX, ICZ, SQZ"/>
    <x v="0"/>
    <s v="PLN"/>
    <x v="15"/>
    <x v="7"/>
    <x v="0"/>
    <x v="0"/>
    <s v="DM_FORECAST_ATTAINMENT_RATE_DETAIL"/>
    <s v="SITE"/>
    <m/>
    <m/>
    <m/>
    <m/>
    <m/>
    <m/>
    <m/>
    <m/>
    <m/>
    <m/>
    <m/>
    <m/>
    <m/>
    <m/>
    <m/>
    <m/>
    <m/>
    <m/>
    <s v="資料清單"/>
    <x v="29"/>
    <x v="47"/>
    <x v="60"/>
    <x v="23"/>
    <e v="#N/A"/>
    <s v="Site"/>
    <x v="232"/>
    <x v="243"/>
    <x v="0"/>
    <x v="274"/>
    <x v="15"/>
    <s v="IEC_STD_V10 &gt;&gt; Common &gt;&gt; AutoMetaDataSite"/>
    <x v="3"/>
    <x v="0"/>
    <s v="廠區Dimension"/>
    <s v="各Site 達成率細節"/>
    <n v="408"/>
    <n v="1270"/>
    <n v="0"/>
    <s v=""/>
    <n v="0"/>
    <e v="#N/A"/>
    <e v="#N/A"/>
    <x v="254"/>
    <s v="Forecast Attainment Rate Detail"/>
    <x v="110"/>
    <e v="#N/A"/>
    <x v="0"/>
    <s v="E.3.12.0: Forecast達成率:"/>
    <x v="13"/>
    <x v="13"/>
    <x v="1173"/>
    <x v="232"/>
    <x v="232"/>
    <x v="482"/>
    <x v="70"/>
    <x v="0"/>
    <x v="0"/>
    <x v="2"/>
    <m/>
    <x v="0"/>
    <x v="3"/>
    <s v="Forecast Attainment Rate Detail_Site"/>
    <x v="1197"/>
    <x v="3"/>
    <x v="0"/>
    <x v="7"/>
    <x v="9"/>
    <x v="0"/>
    <x v="0"/>
    <s v="DM_FORECAST_ATTAINMENT_RATE_DETAIL"/>
    <s v="SITE"/>
    <x v="141"/>
    <x v="187"/>
    <x v="0"/>
    <n v="0"/>
    <x v="0"/>
    <x v="0"/>
    <x v="3"/>
    <s v=""/>
    <s v=""/>
    <n v="1270"/>
    <s v="-1270"/>
    <x v="0"/>
    <x v="0"/>
    <x v="0"/>
    <x v="232"/>
    <x v="15"/>
    <s v="廠區"/>
    <s v=""/>
    <s v=""/>
    <x v="0"/>
    <x v="60"/>
    <m/>
    <s v="^()$"/>
    <n v="9"/>
    <x v="0"/>
    <x v="9"/>
    <x v="0"/>
    <x v="0"/>
    <x v="1"/>
    <x v="1"/>
    <b v="0"/>
    <x v="1"/>
    <x v="1"/>
    <n v="0"/>
    <x v="0"/>
    <b v="0"/>
    <b v="0"/>
    <b v="0"/>
    <b v="0"/>
    <b v="1"/>
    <b v="0"/>
    <b v="0"/>
    <b v="0"/>
    <b v="1"/>
    <b v="0"/>
    <b v="0"/>
    <x v="0"/>
    <x v="6"/>
    <n v="1"/>
    <x v="43"/>
    <x v="0"/>
  </r>
  <r>
    <m/>
    <s v="PLN"/>
    <x v="23"/>
    <x v="471"/>
    <x v="473"/>
    <x v="1"/>
    <x v="513"/>
    <s v="Region"/>
    <x v="3"/>
    <m/>
    <m/>
    <s v="General"/>
    <x v="2"/>
    <s v="AM, EU, AP, WW"/>
    <x v="0"/>
    <s v="PLN"/>
    <x v="15"/>
    <x v="7"/>
    <x v="0"/>
    <x v="0"/>
    <s v="DM_FORECAST_ATTAINMENT_RATE_DETAIL"/>
    <s v="REGION"/>
    <m/>
    <m/>
    <m/>
    <m/>
    <m/>
    <m/>
    <m/>
    <m/>
    <m/>
    <m/>
    <m/>
    <m/>
    <m/>
    <m/>
    <m/>
    <m/>
    <m/>
    <m/>
    <s v="資料清單"/>
    <x v="29"/>
    <x v="48"/>
    <x v="60"/>
    <x v="23"/>
    <e v="#N/A"/>
    <s v="Region"/>
    <x v="473"/>
    <x v="1"/>
    <x v="0"/>
    <x v="513"/>
    <x v="15"/>
    <s v="IEC_STD_V10 &gt;&gt; Common &gt;&gt; AutoMetaDataRegion"/>
    <x v="3"/>
    <x v="0"/>
    <s v="RegionDimension"/>
    <s v="各Site 達成率細節"/>
    <n v="1153"/>
    <n v="1270"/>
    <n v="0"/>
    <s v=""/>
    <n v="0"/>
    <n v="0"/>
    <n v="1153"/>
    <x v="247"/>
    <s v="Forecast Attainment Rate Detail"/>
    <x v="110"/>
    <e v="#N/A"/>
    <x v="0"/>
    <s v="E.3.12.0: Forecast達成率:"/>
    <x v="14"/>
    <x v="14"/>
    <x v="1174"/>
    <x v="471"/>
    <x v="473"/>
    <x v="531"/>
    <x v="94"/>
    <x v="0"/>
    <x v="0"/>
    <x v="2"/>
    <m/>
    <x v="0"/>
    <x v="3"/>
    <s v="Forecast Attainment Rate Detail_Region"/>
    <x v="1198"/>
    <x v="3"/>
    <x v="0"/>
    <x v="7"/>
    <x v="9"/>
    <x v="0"/>
    <x v="0"/>
    <s v="DM_FORECAST_ATTAINMENT_RATE_DETAIL"/>
    <s v="REGION"/>
    <x v="141"/>
    <x v="383"/>
    <x v="0"/>
    <n v="0"/>
    <x v="0"/>
    <x v="0"/>
    <x v="0"/>
    <s v=""/>
    <s v=""/>
    <n v="1271"/>
    <s v="-1271"/>
    <x v="0"/>
    <x v="0"/>
    <x v="0"/>
    <x v="473"/>
    <x v="15"/>
    <s v="Region"/>
    <s v=""/>
    <s v=""/>
    <x v="0"/>
    <x v="60"/>
    <m/>
    <s v="^()$"/>
    <n v="9"/>
    <x v="0"/>
    <x v="9"/>
    <x v="0"/>
    <x v="0"/>
    <x v="1"/>
    <x v="1"/>
    <b v="0"/>
    <x v="1"/>
    <x v="1"/>
    <n v="0"/>
    <x v="0"/>
    <b v="0"/>
    <b v="0"/>
    <b v="0"/>
    <b v="0"/>
    <b v="0"/>
    <b v="0"/>
    <b v="0"/>
    <b v="0"/>
    <b v="0"/>
    <b v="0"/>
    <b v="0"/>
    <x v="1"/>
    <x v="1"/>
    <n v="0"/>
    <x v="44"/>
    <x v="0"/>
  </r>
  <r>
    <m/>
    <s v="PLN"/>
    <x v="23"/>
    <x v="182"/>
    <x v="182"/>
    <x v="244"/>
    <x v="187"/>
    <s v="客戶名稱-SAP"/>
    <x v="3"/>
    <m/>
    <m/>
    <s v="General"/>
    <x v="1"/>
    <m/>
    <x v="0"/>
    <s v="PLN"/>
    <x v="15"/>
    <x v="7"/>
    <x v="0"/>
    <x v="0"/>
    <s v="DM_FORECAST_ATTAINMENT_RATE_DETAIL"/>
    <s v="CUSTOMER_NAME_SAP"/>
    <m/>
    <m/>
    <m/>
    <m/>
    <m/>
    <m/>
    <m/>
    <m/>
    <m/>
    <m/>
    <m/>
    <m/>
    <m/>
    <m/>
    <m/>
    <m/>
    <m/>
    <m/>
    <s v="資料清單"/>
    <x v="29"/>
    <x v="49"/>
    <x v="60"/>
    <x v="23"/>
    <e v="#N/A"/>
    <s v="Customer Name-SAP"/>
    <x v="182"/>
    <x v="244"/>
    <x v="0"/>
    <x v="187"/>
    <x v="15"/>
    <s v="IEC_STD_V10 &gt;&gt; Common &gt;&gt; AutoMetaDataCustomer Name-SAP"/>
    <x v="3"/>
    <x v="0"/>
    <s v="客戶名稱-SAPDimension"/>
    <s v="各Site 達成率細節"/>
    <n v="345"/>
    <n v="1270"/>
    <n v="0"/>
    <s v=""/>
    <n v="0"/>
    <n v="0"/>
    <n v="981"/>
    <x v="83"/>
    <s v="Forecast Attainment Rate Detail"/>
    <x v="110"/>
    <e v="#N/A"/>
    <x v="0"/>
    <s v="E.3.12.0: Forecast達成率:"/>
    <x v="15"/>
    <x v="15"/>
    <x v="1175"/>
    <x v="182"/>
    <x v="182"/>
    <x v="199"/>
    <x v="0"/>
    <x v="0"/>
    <x v="0"/>
    <x v="1"/>
    <m/>
    <x v="0"/>
    <x v="3"/>
    <s v="Forecast Attainment Rate Detail_Customer Name-SAP"/>
    <x v="1199"/>
    <x v="3"/>
    <x v="0"/>
    <x v="7"/>
    <x v="9"/>
    <x v="0"/>
    <x v="0"/>
    <s v="DM_FORECAST_ATTAINMENT_RATE_DETAIL"/>
    <s v="CUSTOMER_NAME_SAP"/>
    <x v="141"/>
    <x v="147"/>
    <x v="0"/>
    <n v="0"/>
    <x v="0"/>
    <x v="0"/>
    <x v="0"/>
    <s v=""/>
    <s v=""/>
    <n v="1272"/>
    <s v="-1272"/>
    <x v="0"/>
    <x v="0"/>
    <x v="0"/>
    <x v="182"/>
    <x v="15"/>
    <s v="客戶名稱-SAP"/>
    <s v=""/>
    <s v=""/>
    <x v="0"/>
    <x v="60"/>
    <m/>
    <s v="^()$"/>
    <n v="9"/>
    <x v="0"/>
    <x v="9"/>
    <x v="0"/>
    <x v="0"/>
    <x v="1"/>
    <x v="1"/>
    <b v="0"/>
    <x v="1"/>
    <x v="1"/>
    <n v="0"/>
    <x v="0"/>
    <b v="0"/>
    <b v="0"/>
    <b v="0"/>
    <b v="0"/>
    <b v="1"/>
    <b v="0"/>
    <b v="0"/>
    <b v="0"/>
    <b v="0"/>
    <b v="0"/>
    <b v="0"/>
    <x v="0"/>
    <x v="2"/>
    <n v="0"/>
    <x v="3"/>
    <x v="0"/>
  </r>
  <r>
    <m/>
    <s v="PLN"/>
    <x v="23"/>
    <x v="187"/>
    <x v="187"/>
    <x v="1"/>
    <x v="192"/>
    <s v="客戶提供標案的時候，客戶會提供Customer_Project_Name，透過申請WBS_Code，由PM 填寫"/>
    <x v="3"/>
    <m/>
    <m/>
    <s v="General"/>
    <x v="8"/>
    <m/>
    <x v="0"/>
    <s v="PLN"/>
    <x v="15"/>
    <x v="7"/>
    <x v="0"/>
    <x v="0"/>
    <s v="DM_FORECAST_ATTAINMENT_RATE_DETAIL"/>
    <s v="CUSTOMER_PROJECT_NAME"/>
    <m/>
    <m/>
    <m/>
    <m/>
    <m/>
    <m/>
    <m/>
    <m/>
    <m/>
    <m/>
    <m/>
    <m/>
    <m/>
    <m/>
    <m/>
    <m/>
    <m/>
    <m/>
    <s v="資料清單"/>
    <x v="29"/>
    <x v="50"/>
    <x v="60"/>
    <x v="23"/>
    <e v="#N/A"/>
    <s v="Customer Project Name"/>
    <x v="187"/>
    <x v="1"/>
    <x v="0"/>
    <x v="192"/>
    <x v="15"/>
    <s v="IEC_STD_V10 &gt;&gt; Common &gt;&gt; AutoMetaDataCustomer Project Name"/>
    <x v="3"/>
    <x v="0"/>
    <s v="客戶專案名稱Dimension"/>
    <s v="各Site 達成率細節"/>
    <n v="350"/>
    <n v="1270"/>
    <n v="0"/>
    <s v=""/>
    <n v="0"/>
    <n v="0"/>
    <n v="949"/>
    <x v="88"/>
    <s v="Forecast Attainment Rate Detail"/>
    <x v="110"/>
    <e v="#N/A"/>
    <x v="0"/>
    <s v="E.3.12.0: Forecast達成率:"/>
    <x v="16"/>
    <x v="16"/>
    <x v="1176"/>
    <x v="187"/>
    <x v="187"/>
    <x v="204"/>
    <x v="0"/>
    <x v="0"/>
    <x v="0"/>
    <x v="8"/>
    <m/>
    <x v="0"/>
    <x v="3"/>
    <s v="Forecast Attainment Rate Detail_Customer Project Name"/>
    <x v="1200"/>
    <x v="3"/>
    <x v="0"/>
    <x v="7"/>
    <x v="9"/>
    <x v="0"/>
    <x v="0"/>
    <s v="DM_FORECAST_ATTAINMENT_RATE_DETAIL"/>
    <s v="CUSTOMER_PROJECT_NAME"/>
    <x v="141"/>
    <x v="152"/>
    <x v="0"/>
    <n v="0"/>
    <x v="0"/>
    <x v="0"/>
    <x v="0"/>
    <s v=""/>
    <s v=""/>
    <n v="1273"/>
    <s v="-1273"/>
    <x v="0"/>
    <x v="0"/>
    <x v="0"/>
    <x v="187"/>
    <x v="15"/>
    <s v="專案名稱(外部)"/>
    <s v=""/>
    <s v=""/>
    <x v="0"/>
    <x v="60"/>
    <m/>
    <s v="^()$"/>
    <n v="9"/>
    <x v="0"/>
    <x v="9"/>
    <x v="0"/>
    <x v="0"/>
    <x v="1"/>
    <x v="1"/>
    <b v="0"/>
    <x v="1"/>
    <x v="1"/>
    <n v="0"/>
    <x v="0"/>
    <b v="0"/>
    <b v="0"/>
    <b v="0"/>
    <b v="0"/>
    <b v="0"/>
    <b v="0"/>
    <b v="0"/>
    <b v="0"/>
    <b v="1"/>
    <b v="0"/>
    <b v="0"/>
    <x v="0"/>
    <x v="5"/>
    <n v="1"/>
    <x v="28"/>
    <x v="0"/>
  </r>
  <r>
    <m/>
    <s v="PLN"/>
    <x v="23"/>
    <x v="184"/>
    <x v="184"/>
    <x v="1"/>
    <x v="189"/>
    <s v="客戶提供標案的時候，客戶會提供Product_Family，透過申請WBS_Code，由PM 填寫(BU1 為必填欄位，BU2,5,6 為選填)"/>
    <x v="3"/>
    <m/>
    <m/>
    <s v="General"/>
    <x v="1"/>
    <m/>
    <x v="0"/>
    <s v="PLN"/>
    <x v="15"/>
    <x v="7"/>
    <x v="0"/>
    <x v="0"/>
    <s v="DM_FORECAST_ATTAINMENT_RATE_DETAIL"/>
    <s v="PRODUCT_FAMILY"/>
    <m/>
    <m/>
    <m/>
    <m/>
    <m/>
    <m/>
    <m/>
    <m/>
    <m/>
    <m/>
    <m/>
    <m/>
    <m/>
    <m/>
    <m/>
    <m/>
    <m/>
    <m/>
    <s v="資料清單"/>
    <x v="29"/>
    <x v="51"/>
    <x v="60"/>
    <x v="23"/>
    <e v="#N/A"/>
    <s v="Product Family"/>
    <x v="184"/>
    <x v="1"/>
    <x v="0"/>
    <x v="189"/>
    <x v="15"/>
    <s v="IEC_STD_V10 &gt;&gt; Common &gt;&gt; AutoMetaDataProduct Family"/>
    <x v="3"/>
    <x v="0"/>
    <s v="產品系列Dimension"/>
    <s v="各Site 達成率細節"/>
    <n v="347"/>
    <n v="1270"/>
    <n v="0"/>
    <s v=""/>
    <n v="0"/>
    <n v="0"/>
    <n v="950"/>
    <x v="85"/>
    <s v="Forecast Attainment Rate Detail"/>
    <x v="110"/>
    <e v="#N/A"/>
    <x v="0"/>
    <s v="E.3.12.0: Forecast達成率:"/>
    <x v="17"/>
    <x v="17"/>
    <x v="1177"/>
    <x v="184"/>
    <x v="184"/>
    <x v="201"/>
    <x v="0"/>
    <x v="0"/>
    <x v="0"/>
    <x v="1"/>
    <m/>
    <x v="0"/>
    <x v="3"/>
    <s v="Forecast Attainment Rate Detail_Product Family"/>
    <x v="1201"/>
    <x v="3"/>
    <x v="0"/>
    <x v="7"/>
    <x v="9"/>
    <x v="0"/>
    <x v="0"/>
    <s v="DM_FORECAST_ATTAINMENT_RATE_DETAIL"/>
    <s v="PRODUCT_FAMILY"/>
    <x v="141"/>
    <x v="149"/>
    <x v="0"/>
    <n v="0"/>
    <x v="0"/>
    <x v="0"/>
    <x v="0"/>
    <s v=""/>
    <s v=""/>
    <n v="1274"/>
    <s v="-1274"/>
    <x v="0"/>
    <x v="0"/>
    <x v="0"/>
    <x v="184"/>
    <x v="15"/>
    <s v="產品系列"/>
    <s v=""/>
    <s v=""/>
    <x v="0"/>
    <x v="60"/>
    <m/>
    <s v="^()$"/>
    <n v="9"/>
    <x v="0"/>
    <x v="9"/>
    <x v="0"/>
    <x v="0"/>
    <x v="1"/>
    <x v="1"/>
    <b v="0"/>
    <x v="1"/>
    <x v="1"/>
    <n v="0"/>
    <x v="0"/>
    <b v="0"/>
    <b v="0"/>
    <b v="0"/>
    <b v="0"/>
    <b v="0"/>
    <b v="0"/>
    <b v="0"/>
    <b v="0"/>
    <b v="0"/>
    <b v="0"/>
    <b v="0"/>
    <x v="1"/>
    <x v="1"/>
    <n v="0"/>
    <x v="0"/>
    <x v="0"/>
  </r>
  <r>
    <m/>
    <s v="PLN"/>
    <x v="23"/>
    <x v="185"/>
    <x v="185"/>
    <x v="1"/>
    <x v="190"/>
    <s v="客戶提供標案的時候，客戶會提供Product_Generation，透過申請WBS_Code，由PM 填寫(BU1 為必填欄位，BU2,5,6 為選填)"/>
    <x v="3"/>
    <m/>
    <m/>
    <s v="General"/>
    <x v="1"/>
    <m/>
    <x v="0"/>
    <s v="PLN"/>
    <x v="15"/>
    <x v="7"/>
    <x v="0"/>
    <x v="0"/>
    <s v="DM_FORECAST_ATTAINMENT_RATE_DETAIL"/>
    <s v="PRODUCT_GENERATION"/>
    <m/>
    <m/>
    <m/>
    <m/>
    <m/>
    <m/>
    <m/>
    <m/>
    <m/>
    <m/>
    <m/>
    <m/>
    <m/>
    <m/>
    <m/>
    <m/>
    <m/>
    <m/>
    <s v="資料清單"/>
    <x v="29"/>
    <x v="52"/>
    <x v="60"/>
    <x v="23"/>
    <e v="#N/A"/>
    <s v="Product Generation"/>
    <x v="185"/>
    <x v="1"/>
    <x v="0"/>
    <x v="190"/>
    <x v="15"/>
    <s v="IEC_STD_V10 &gt;&gt; Common &gt;&gt; AutoMetaDataProduct Generation"/>
    <x v="3"/>
    <x v="0"/>
    <s v="產品世代Dimension"/>
    <s v="各Site 達成率細節"/>
    <n v="348"/>
    <n v="1270"/>
    <n v="0"/>
    <s v=""/>
    <n v="0"/>
    <n v="0"/>
    <n v="951"/>
    <x v="86"/>
    <s v="Forecast Attainment Rate Detail"/>
    <x v="110"/>
    <e v="#N/A"/>
    <x v="0"/>
    <s v="E.3.12.0: Forecast達成率:"/>
    <x v="18"/>
    <x v="18"/>
    <x v="1178"/>
    <x v="185"/>
    <x v="185"/>
    <x v="202"/>
    <x v="0"/>
    <x v="0"/>
    <x v="0"/>
    <x v="1"/>
    <m/>
    <x v="0"/>
    <x v="3"/>
    <s v="Forecast Attainment Rate Detail_Product Generation"/>
    <x v="1202"/>
    <x v="3"/>
    <x v="0"/>
    <x v="7"/>
    <x v="9"/>
    <x v="0"/>
    <x v="0"/>
    <s v="DM_FORECAST_ATTAINMENT_RATE_DETAIL"/>
    <s v="PRODUCT_GENERATION"/>
    <x v="141"/>
    <x v="150"/>
    <x v="0"/>
    <n v="0"/>
    <x v="0"/>
    <x v="0"/>
    <x v="0"/>
    <s v=""/>
    <s v=""/>
    <n v="1275"/>
    <s v="-1275"/>
    <x v="0"/>
    <x v="0"/>
    <x v="0"/>
    <x v="185"/>
    <x v="15"/>
    <s v="產品世代"/>
    <s v=""/>
    <s v=""/>
    <x v="0"/>
    <x v="60"/>
    <m/>
    <s v="^()$"/>
    <n v="9"/>
    <x v="0"/>
    <x v="9"/>
    <x v="0"/>
    <x v="0"/>
    <x v="1"/>
    <x v="1"/>
    <b v="0"/>
    <x v="1"/>
    <x v="1"/>
    <n v="0"/>
    <x v="0"/>
    <b v="0"/>
    <b v="0"/>
    <b v="0"/>
    <b v="0"/>
    <b v="0"/>
    <b v="0"/>
    <b v="0"/>
    <b v="0"/>
    <b v="0"/>
    <b v="0"/>
    <b v="0"/>
    <x v="1"/>
    <x v="1"/>
    <n v="0"/>
    <x v="33"/>
    <x v="0"/>
  </r>
  <r>
    <m/>
    <s v="PLN"/>
    <x v="23"/>
    <x v="524"/>
    <x v="398"/>
    <x v="1"/>
    <x v="526"/>
    <s v="Material Group"/>
    <x v="3"/>
    <m/>
    <m/>
    <s v="General"/>
    <x v="8"/>
    <s v="F-HUFFLEP, F-SHREDDE, F-HUFFLE2..."/>
    <x v="0"/>
    <s v="PLN"/>
    <x v="15"/>
    <x v="7"/>
    <x v="0"/>
    <x v="0"/>
    <s v="DM_FORECAST_ATTAINMENT_RATE_DETAIL"/>
    <s v="MATERIAL_GROUP"/>
    <m/>
    <m/>
    <m/>
    <m/>
    <m/>
    <m/>
    <m/>
    <m/>
    <m/>
    <m/>
    <m/>
    <m/>
    <m/>
    <m/>
    <m/>
    <m/>
    <m/>
    <m/>
    <s v="資料清單"/>
    <x v="29"/>
    <x v="53"/>
    <x v="60"/>
    <x v="23"/>
    <e v="#N/A"/>
    <s v="Material Group"/>
    <x v="398"/>
    <x v="1"/>
    <x v="0"/>
    <x v="526"/>
    <x v="15"/>
    <s v="IEC_STD_V10 &gt;&gt; Common &gt;&gt; AutoMetaDataMaterial Group"/>
    <x v="3"/>
    <x v="0"/>
    <s v="Material GroupDimension"/>
    <s v="各Site 達成率細節"/>
    <n v="948"/>
    <n v="1270"/>
    <n v="0"/>
    <s v=""/>
    <n v="0"/>
    <n v="0"/>
    <n v="959"/>
    <x v="213"/>
    <s v="Forecast Attainment Rate Detail"/>
    <x v="110"/>
    <e v="#N/A"/>
    <x v="0"/>
    <s v="E.3.12.0: Forecast達成率:"/>
    <x v="19"/>
    <x v="19"/>
    <x v="1179"/>
    <x v="524"/>
    <x v="398"/>
    <x v="545"/>
    <x v="98"/>
    <x v="0"/>
    <x v="0"/>
    <x v="8"/>
    <m/>
    <x v="0"/>
    <x v="3"/>
    <s v="Forecast Attainment Rate Detail_Material Group"/>
    <x v="1203"/>
    <x v="3"/>
    <x v="0"/>
    <x v="7"/>
    <x v="9"/>
    <x v="0"/>
    <x v="0"/>
    <s v="DM_FORECAST_ATTAINMENT_RATE_DETAIL"/>
    <s v="MATERIAL_GROUP"/>
    <x v="141"/>
    <x v="324"/>
    <x v="0"/>
    <n v="0"/>
    <x v="0"/>
    <x v="0"/>
    <x v="0"/>
    <s v=""/>
    <s v=""/>
    <n v="1276"/>
    <s v="-1276"/>
    <x v="0"/>
    <x v="0"/>
    <x v="0"/>
    <x v="398"/>
    <x v="15"/>
    <s v="Material Group"/>
    <s v=""/>
    <s v=""/>
    <x v="0"/>
    <x v="60"/>
    <m/>
    <s v="^()$"/>
    <n v="9"/>
    <x v="0"/>
    <x v="9"/>
    <x v="0"/>
    <x v="0"/>
    <x v="1"/>
    <x v="1"/>
    <b v="0"/>
    <x v="1"/>
    <x v="1"/>
    <n v="0"/>
    <x v="0"/>
    <b v="0"/>
    <b v="0"/>
    <b v="0"/>
    <b v="0"/>
    <b v="1"/>
    <b v="0"/>
    <b v="0"/>
    <b v="0"/>
    <b v="0"/>
    <b v="0"/>
    <b v="0"/>
    <x v="0"/>
    <x v="2"/>
    <n v="0"/>
    <x v="0"/>
    <x v="0"/>
  </r>
  <r>
    <m/>
    <s v="PLN"/>
    <x v="23"/>
    <x v="467"/>
    <x v="469"/>
    <x v="241"/>
    <x v="514"/>
    <s v="一個料號可能會對到M_Type , MFG_Level_x000a_詳細業務規則請參考Product Sales Type"/>
    <x v="3"/>
    <m/>
    <m/>
    <s v="General"/>
    <x v="2"/>
    <s v="MLB, SC, L6, L10"/>
    <x v="0"/>
    <s v="PLN"/>
    <x v="15"/>
    <x v="7"/>
    <x v="0"/>
    <x v="0"/>
    <s v="DM_FORECAST_ATTAINMENT_RATE_DETAIL"/>
    <s v="PRODUCT_SALES_TYPE"/>
    <m/>
    <m/>
    <m/>
    <m/>
    <m/>
    <m/>
    <m/>
    <m/>
    <m/>
    <m/>
    <m/>
    <m/>
    <m/>
    <m/>
    <m/>
    <m/>
    <m/>
    <m/>
    <s v="資料清單"/>
    <x v="29"/>
    <x v="54"/>
    <x v="60"/>
    <x v="23"/>
    <e v="#N/A"/>
    <s v="Product Sales Type"/>
    <x v="469"/>
    <x v="241"/>
    <x v="0"/>
    <x v="514"/>
    <x v="15"/>
    <s v="IEC_STD_V10 &gt;&gt; Common &gt;&gt; AutoMetaDataProduct Sales Type"/>
    <x v="3"/>
    <x v="0"/>
    <s v="Product Sales TypeDimension"/>
    <s v="各Site 達成率細節"/>
    <n v="1145"/>
    <n v="1270"/>
    <n v="0"/>
    <s v=""/>
    <n v="0"/>
    <n v="0"/>
    <n v="1146"/>
    <x v="241"/>
    <s v="Forecast Attainment Rate Detail"/>
    <x v="110"/>
    <e v="#N/A"/>
    <x v="0"/>
    <s v="E.3.12.0: Forecast達成率:"/>
    <x v="20"/>
    <x v="20"/>
    <x v="1180"/>
    <x v="467"/>
    <x v="469"/>
    <x v="486"/>
    <x v="74"/>
    <x v="0"/>
    <x v="0"/>
    <x v="2"/>
    <m/>
    <x v="0"/>
    <x v="3"/>
    <s v="Forecast Attainment Rate Detail_Product Sales Type"/>
    <x v="1204"/>
    <x v="3"/>
    <x v="0"/>
    <x v="7"/>
    <x v="9"/>
    <x v="0"/>
    <x v="0"/>
    <s v="DM_FORECAST_ATTAINMENT_RATE_DETAIL"/>
    <s v="PRODUCT_SALES_TYPE"/>
    <x v="141"/>
    <x v="381"/>
    <x v="0"/>
    <n v="0"/>
    <x v="0"/>
    <x v="0"/>
    <x v="0"/>
    <s v=""/>
    <s v=""/>
    <n v="1277"/>
    <s v="-1277"/>
    <x v="0"/>
    <x v="0"/>
    <x v="0"/>
    <x v="469"/>
    <x v="15"/>
    <s v="Product Sales Type Name"/>
    <s v=""/>
    <s v=""/>
    <x v="0"/>
    <x v="60"/>
    <m/>
    <s v="^()$"/>
    <n v="9"/>
    <x v="0"/>
    <x v="9"/>
    <x v="0"/>
    <x v="0"/>
    <x v="1"/>
    <x v="1"/>
    <b v="0"/>
    <x v="1"/>
    <x v="1"/>
    <n v="0"/>
    <x v="0"/>
    <b v="0"/>
    <b v="0"/>
    <b v="0"/>
    <b v="0"/>
    <b v="0"/>
    <b v="0"/>
    <b v="0"/>
    <b v="0"/>
    <b v="0"/>
    <b v="0"/>
    <b v="0"/>
    <x v="1"/>
    <x v="1"/>
    <n v="0"/>
    <x v="33"/>
    <x v="0"/>
  </r>
  <r>
    <m/>
    <s v="PLN"/>
    <x v="23"/>
    <x v="469"/>
    <x v="472"/>
    <x v="1"/>
    <x v="468"/>
    <s v="產生預測日期"/>
    <x v="3"/>
    <m/>
    <m/>
    <s v="General"/>
    <x v="3"/>
    <m/>
    <x v="0"/>
    <s v="PLN"/>
    <x v="15"/>
    <x v="7"/>
    <x v="0"/>
    <x v="0"/>
    <s v="DM_FORECAST_ATTAINMENT_RATE_DETAIL"/>
    <s v="FORECAST_GEN_DATE"/>
    <m/>
    <m/>
    <m/>
    <m/>
    <m/>
    <m/>
    <m/>
    <m/>
    <m/>
    <m/>
    <m/>
    <m/>
    <m/>
    <m/>
    <m/>
    <m/>
    <m/>
    <m/>
    <s v="資料清單"/>
    <x v="29"/>
    <x v="55"/>
    <x v="60"/>
    <x v="23"/>
    <e v="#N/A"/>
    <s v="Forecast Gen Date"/>
    <x v="472"/>
    <x v="1"/>
    <x v="0"/>
    <x v="468"/>
    <x v="15"/>
    <s v="IEC_STD_V10 &gt;&gt; Common &gt;&gt; AutoMetaDataForecast Gen Date"/>
    <x v="3"/>
    <x v="0"/>
    <s v="產生預測日期Dimension"/>
    <s v="各Site 達成率細節"/>
    <n v="1150"/>
    <n v="1270"/>
    <n v="0"/>
    <s v=""/>
    <n v="0"/>
    <n v="0"/>
    <n v="1150"/>
    <x v="248"/>
    <s v="Forecast Attainment Rate Detail"/>
    <x v="110"/>
    <e v="#N/A"/>
    <x v="0"/>
    <s v="E.3.12.0: Forecast達成率:"/>
    <x v="21"/>
    <x v="21"/>
    <x v="1181"/>
    <x v="469"/>
    <x v="472"/>
    <x v="480"/>
    <x v="0"/>
    <x v="0"/>
    <x v="0"/>
    <x v="3"/>
    <m/>
    <x v="0"/>
    <x v="3"/>
    <s v="Forecast Attainment Rate Detail_Forecast Gen Date"/>
    <x v="1205"/>
    <x v="3"/>
    <x v="0"/>
    <x v="7"/>
    <x v="9"/>
    <x v="0"/>
    <x v="0"/>
    <s v="DM_FORECAST_ATTAINMENT_RATE_DETAIL"/>
    <s v="FORECAST_GEN_DATE"/>
    <x v="141"/>
    <x v="382"/>
    <x v="0"/>
    <n v="0"/>
    <x v="0"/>
    <x v="0"/>
    <x v="0"/>
    <s v=""/>
    <s v=""/>
    <n v="1278"/>
    <s v="-1278"/>
    <x v="0"/>
    <x v="0"/>
    <x v="0"/>
    <x v="472"/>
    <x v="15"/>
    <s v="產生預測日期"/>
    <s v=""/>
    <s v=""/>
    <x v="0"/>
    <x v="60"/>
    <m/>
    <s v="^()$"/>
    <n v="9"/>
    <x v="0"/>
    <x v="9"/>
    <x v="0"/>
    <x v="0"/>
    <x v="1"/>
    <x v="1"/>
    <b v="0"/>
    <x v="1"/>
    <x v="1"/>
    <n v="0"/>
    <x v="0"/>
    <b v="0"/>
    <b v="0"/>
    <b v="0"/>
    <b v="0"/>
    <b v="0"/>
    <b v="0"/>
    <b v="0"/>
    <b v="0"/>
    <b v="0"/>
    <b v="0"/>
    <b v="0"/>
    <x v="1"/>
    <x v="1"/>
    <n v="0"/>
    <x v="3"/>
    <x v="0"/>
  </r>
  <r>
    <m/>
    <s v="PLN"/>
    <x v="23"/>
    <x v="515"/>
    <x v="513"/>
    <x v="1"/>
    <x v="516"/>
    <s v="資料取用規則_x000a_ FORECAST DATE(TARGET MONTH)(所在周別) 大於等於 Forecast_GEN_DATE(所在周別)"/>
    <x v="3"/>
    <s v="PIR Master_Forecast date"/>
    <m/>
    <s v="General"/>
    <x v="3"/>
    <m/>
    <x v="0"/>
    <s v="PLN"/>
    <x v="15"/>
    <x v="7"/>
    <x v="0"/>
    <x v="0"/>
    <s v="DM_FORECAST_ATTAINMENT_RATE_DETAIL"/>
    <s v="TARGET_MONTH"/>
    <m/>
    <m/>
    <m/>
    <m/>
    <m/>
    <m/>
    <m/>
    <m/>
    <m/>
    <m/>
    <m/>
    <m/>
    <m/>
    <m/>
    <m/>
    <m/>
    <m/>
    <m/>
    <s v="資料清單"/>
    <x v="29"/>
    <x v="56"/>
    <x v="60"/>
    <x v="23"/>
    <e v="#N/A"/>
    <s v="Target Month"/>
    <x v="513"/>
    <x v="1"/>
    <x v="0"/>
    <x v="516"/>
    <x v="15"/>
    <s v="IEC_STD_V10 &gt;&gt; Common &gt;&gt; AutoMetaDataTarget Month"/>
    <x v="3"/>
    <x v="0"/>
    <s v="預測月份Dimension"/>
    <s v="各Site 達成率細節"/>
    <n v="1237"/>
    <n v="1270"/>
    <n v="0"/>
    <s v=""/>
    <n v="0"/>
    <e v="#N/A"/>
    <e v="#N/A"/>
    <x v="249"/>
    <s v="Forecast Attainment Rate Detail"/>
    <x v="110"/>
    <e v="#N/A"/>
    <x v="0"/>
    <s v="E.3.12.0: Forecast達成率:"/>
    <x v="22"/>
    <x v="22"/>
    <x v="1182"/>
    <x v="515"/>
    <x v="513"/>
    <x v="546"/>
    <x v="0"/>
    <x v="0"/>
    <x v="0"/>
    <x v="3"/>
    <m/>
    <x v="0"/>
    <x v="3"/>
    <s v="Forecast Attainment Rate Detail_Target Month"/>
    <x v="1206"/>
    <x v="3"/>
    <x v="0"/>
    <x v="7"/>
    <x v="9"/>
    <x v="0"/>
    <x v="0"/>
    <s v="DM_FORECAST_ATTAINMENT_RATE_DETAIL"/>
    <s v="TARGET_MONTH"/>
    <x v="141"/>
    <x v="417"/>
    <x v="0"/>
    <n v="0"/>
    <x v="0"/>
    <x v="0"/>
    <x v="3"/>
    <s v=""/>
    <s v=""/>
    <n v="1279"/>
    <s v="-1279"/>
    <x v="0"/>
    <x v="0"/>
    <x v="0"/>
    <x v="513"/>
    <x v="15"/>
    <s v="預測月份"/>
    <s v=""/>
    <s v=""/>
    <x v="0"/>
    <x v="60"/>
    <m/>
    <s v="^()$"/>
    <n v="9"/>
    <x v="0"/>
    <x v="9"/>
    <x v="0"/>
    <x v="0"/>
    <x v="1"/>
    <x v="1"/>
    <b v="0"/>
    <x v="1"/>
    <x v="1"/>
    <n v="0"/>
    <x v="0"/>
    <b v="0"/>
    <b v="0"/>
    <b v="0"/>
    <b v="0"/>
    <b v="0"/>
    <b v="0"/>
    <b v="0"/>
    <b v="0"/>
    <b v="1"/>
    <b v="0"/>
    <b v="0"/>
    <x v="0"/>
    <x v="5"/>
    <n v="1"/>
    <x v="2"/>
    <x v="0"/>
  </r>
  <r>
    <m/>
    <s v="PLN"/>
    <x v="23"/>
    <x v="477"/>
    <x v="478"/>
    <x v="1"/>
    <x v="476"/>
    <s v="實際出貨數量"/>
    <x v="4"/>
    <m/>
    <m/>
    <s v="General"/>
    <x v="4"/>
    <m/>
    <x v="0"/>
    <s v="PLN"/>
    <x v="15"/>
    <x v="7"/>
    <x v="0"/>
    <x v="0"/>
    <s v="DM_FORECAST_ATTAINMENT_RATE_DETAIL"/>
    <s v="ACTUAL_QUANTITY"/>
    <m/>
    <m/>
    <m/>
    <m/>
    <m/>
    <m/>
    <m/>
    <m/>
    <m/>
    <m/>
    <m/>
    <m/>
    <m/>
    <m/>
    <m/>
    <m/>
    <m/>
    <m/>
    <s v="資料清單"/>
    <x v="29"/>
    <x v="57"/>
    <x v="60"/>
    <x v="23"/>
    <e v="#N/A"/>
    <s v="Actual Quantity"/>
    <x v="478"/>
    <x v="1"/>
    <x v="0"/>
    <x v="476"/>
    <x v="15"/>
    <s v="IEC_STD_V10 &gt;&gt; Common &gt;&gt; AutoMetaDataActual Quantity"/>
    <x v="4"/>
    <x v="0"/>
    <s v="實際出貨數量Measure"/>
    <s v="各Site 達成率細節"/>
    <n v="1168"/>
    <n v="1270"/>
    <n v="0"/>
    <s v=""/>
    <n v="0"/>
    <n v="0"/>
    <n v="1168"/>
    <x v="253"/>
    <s v="Forecast Attainment Rate Detail"/>
    <x v="110"/>
    <e v="#N/A"/>
    <x v="0"/>
    <s v="E.3.12.0: Forecast達成率:"/>
    <x v="23"/>
    <x v="23"/>
    <x v="1183"/>
    <x v="477"/>
    <x v="478"/>
    <x v="493"/>
    <x v="0"/>
    <x v="0"/>
    <x v="0"/>
    <x v="4"/>
    <m/>
    <x v="0"/>
    <x v="4"/>
    <s v="Forecast Attainment Rate Detail_Actual Quantity"/>
    <x v="1207"/>
    <x v="4"/>
    <x v="0"/>
    <x v="7"/>
    <x v="9"/>
    <x v="0"/>
    <x v="0"/>
    <s v="DM_FORECAST_ATTAINMENT_RATE_DETAIL"/>
    <s v="ACTUAL_QUANTITY"/>
    <x v="141"/>
    <x v="388"/>
    <x v="0"/>
    <n v="0"/>
    <x v="0"/>
    <x v="0"/>
    <x v="0"/>
    <s v=""/>
    <s v=""/>
    <n v="1280"/>
    <s v="-1280"/>
    <x v="0"/>
    <x v="0"/>
    <x v="0"/>
    <x v="478"/>
    <x v="15"/>
    <s v="實際出貨數量"/>
    <s v=""/>
    <s v=""/>
    <x v="0"/>
    <x v="60"/>
    <m/>
    <s v="^()$"/>
    <n v="9"/>
    <x v="0"/>
    <x v="9"/>
    <x v="0"/>
    <x v="0"/>
    <x v="1"/>
    <x v="1"/>
    <b v="0"/>
    <x v="1"/>
    <x v="1"/>
    <n v="0"/>
    <x v="0"/>
    <b v="0"/>
    <b v="0"/>
    <b v="0"/>
    <b v="0"/>
    <b v="0"/>
    <b v="0"/>
    <b v="0"/>
    <b v="0"/>
    <b v="0"/>
    <b v="0"/>
    <b v="0"/>
    <x v="1"/>
    <x v="1"/>
    <n v="0"/>
    <x v="18"/>
    <x v="0"/>
  </r>
  <r>
    <m/>
    <s v="PLN"/>
    <x v="23"/>
    <x v="474"/>
    <x v="475"/>
    <x v="1"/>
    <x v="473"/>
    <s v="預測數量"/>
    <x v="4"/>
    <m/>
    <m/>
    <s v="General"/>
    <x v="4"/>
    <m/>
    <x v="0"/>
    <s v="PLN"/>
    <x v="15"/>
    <x v="7"/>
    <x v="0"/>
    <x v="0"/>
    <s v="DM_FORECAST_ATTAINMENT_RATE_DETAIL"/>
    <s v="FORECAST_QUANTITY"/>
    <m/>
    <m/>
    <m/>
    <m/>
    <m/>
    <m/>
    <m/>
    <m/>
    <m/>
    <m/>
    <m/>
    <m/>
    <m/>
    <m/>
    <m/>
    <m/>
    <m/>
    <m/>
    <s v="資料清單"/>
    <x v="29"/>
    <x v="58"/>
    <x v="60"/>
    <x v="23"/>
    <e v="#N/A"/>
    <s v="Forecast Quantity"/>
    <x v="475"/>
    <x v="1"/>
    <x v="0"/>
    <x v="473"/>
    <x v="15"/>
    <s v="IEC_STD_V10 &gt;&gt; Common &gt;&gt; AutoMetaDataForecast Quantity"/>
    <x v="4"/>
    <x v="0"/>
    <s v="預測數量Measure"/>
    <s v="各Site 達成率細節"/>
    <n v="1165"/>
    <n v="1270"/>
    <n v="0"/>
    <s v=""/>
    <n v="0"/>
    <n v="0"/>
    <n v="1165"/>
    <x v="251"/>
    <s v="Forecast Attainment Rate Detail"/>
    <x v="110"/>
    <e v="#N/A"/>
    <x v="0"/>
    <s v="E.3.12.0: Forecast達成率:"/>
    <x v="24"/>
    <x v="24"/>
    <x v="1184"/>
    <x v="474"/>
    <x v="475"/>
    <x v="490"/>
    <x v="0"/>
    <x v="0"/>
    <x v="0"/>
    <x v="4"/>
    <m/>
    <x v="0"/>
    <x v="4"/>
    <s v="Forecast Attainment Rate Detail_Forecast Quantity"/>
    <x v="1208"/>
    <x v="4"/>
    <x v="0"/>
    <x v="7"/>
    <x v="9"/>
    <x v="0"/>
    <x v="0"/>
    <s v="DM_FORECAST_ATTAINMENT_RATE_DETAIL"/>
    <s v="FORECAST_QUANTITY"/>
    <x v="141"/>
    <x v="385"/>
    <x v="0"/>
    <n v="0"/>
    <x v="0"/>
    <x v="0"/>
    <x v="0"/>
    <s v=""/>
    <s v=""/>
    <n v="1281"/>
    <s v="-1281"/>
    <x v="0"/>
    <x v="0"/>
    <x v="0"/>
    <x v="475"/>
    <x v="15"/>
    <s v="預測數量"/>
    <s v=""/>
    <s v=""/>
    <x v="0"/>
    <x v="60"/>
    <m/>
    <s v="^()$"/>
    <n v="9"/>
    <x v="0"/>
    <x v="9"/>
    <x v="0"/>
    <x v="0"/>
    <x v="1"/>
    <x v="1"/>
    <b v="0"/>
    <x v="1"/>
    <x v="1"/>
    <n v="0"/>
    <x v="0"/>
    <b v="0"/>
    <b v="0"/>
    <b v="0"/>
    <b v="0"/>
    <b v="0"/>
    <b v="0"/>
    <b v="0"/>
    <b v="0"/>
    <b v="0"/>
    <b v="0"/>
    <b v="0"/>
    <x v="1"/>
    <x v="1"/>
    <n v="0"/>
    <x v="3"/>
    <x v="0"/>
  </r>
  <r>
    <m/>
    <s v="PLN"/>
    <x v="23"/>
    <x v="480"/>
    <x v="481"/>
    <x v="1"/>
    <x v="479"/>
    <s v="實際出貨數量/預測數量_x000a_若預測數量為 Null or 0，達成率就是100%"/>
    <x v="4"/>
    <m/>
    <s v="Forecast Attainment Rate Detail_Actual Quantity;Forecast Attainment Rate Detail_Forecast Quantity"/>
    <s v="General"/>
    <x v="5"/>
    <m/>
    <x v="0"/>
    <s v="PLN"/>
    <x v="15"/>
    <x v="7"/>
    <x v="0"/>
    <x v="0"/>
    <s v="DM_FORECAST_ATTAINMENT_RATE_DETAIL"/>
    <s v="FORECAST_ATTAINMENT_RATE"/>
    <m/>
    <m/>
    <m/>
    <m/>
    <m/>
    <m/>
    <m/>
    <m/>
    <m/>
    <m/>
    <m/>
    <m/>
    <m/>
    <m/>
    <m/>
    <m/>
    <m/>
    <m/>
    <s v="資料清單"/>
    <x v="29"/>
    <x v="59"/>
    <x v="60"/>
    <x v="23"/>
    <e v="#N/A"/>
    <s v="Forecast Attainment Rate"/>
    <x v="481"/>
    <x v="1"/>
    <x v="0"/>
    <x v="479"/>
    <x v="15"/>
    <s v="IEC_STD_V10 &gt;&gt; Common &gt;&gt; AutoMetaDataForecast Attainment Rate"/>
    <x v="4"/>
    <x v="0"/>
    <s v="Forecast 達成率Measure"/>
    <s v="各Site 達成率細節"/>
    <n v="1171"/>
    <n v="1270"/>
    <e v="#N/A"/>
    <s v=""/>
    <n v="0"/>
    <n v="0"/>
    <n v="1171"/>
    <x v="255"/>
    <s v="Forecast Attainment Rate Detail"/>
    <x v="110"/>
    <e v="#N/A"/>
    <x v="71"/>
    <s v="E.3.12.0: Forecast達成率:"/>
    <x v="25"/>
    <x v="25"/>
    <x v="1185"/>
    <x v="480"/>
    <x v="481"/>
    <x v="496"/>
    <x v="0"/>
    <x v="0"/>
    <x v="0"/>
    <x v="5"/>
    <m/>
    <x v="0"/>
    <x v="4"/>
    <s v="Forecast Attainment Rate Detail_Forecast Attainment Rate"/>
    <x v="1209"/>
    <x v="4"/>
    <x v="0"/>
    <x v="7"/>
    <x v="9"/>
    <x v="0"/>
    <x v="0"/>
    <s v="DM_FORECAST_ATTAINMENT_RATE_DETAIL"/>
    <s v="FORECAST_ATTAINMENT_RATE"/>
    <x v="141"/>
    <x v="391"/>
    <x v="0"/>
    <n v="0"/>
    <x v="0"/>
    <x v="0"/>
    <x v="0"/>
    <s v=""/>
    <s v=""/>
    <n v="1282"/>
    <s v="-1282"/>
    <x v="0"/>
    <x v="0"/>
    <x v="0"/>
    <x v="481"/>
    <x v="15"/>
    <s v="Forecast 達成率"/>
    <s v=""/>
    <s v=""/>
    <x v="0"/>
    <x v="60"/>
    <m/>
    <s v="^()$"/>
    <n v="9"/>
    <x v="0"/>
    <x v="9"/>
    <x v="0"/>
    <x v="0"/>
    <x v="1"/>
    <x v="1"/>
    <b v="0"/>
    <x v="1"/>
    <x v="1"/>
    <n v="0"/>
    <x v="0"/>
    <b v="0"/>
    <b v="0"/>
    <b v="0"/>
    <b v="0"/>
    <b v="0"/>
    <b v="0"/>
    <b v="0"/>
    <b v="0"/>
    <b v="0"/>
    <b v="0"/>
    <b v="0"/>
    <x v="1"/>
    <x v="1"/>
    <n v="0"/>
    <x v="9"/>
    <x v="0"/>
  </r>
  <r>
    <s v="E.3.12.0"/>
    <s v="PLN"/>
    <x v="23"/>
    <x v="525"/>
    <x v="522"/>
    <x v="1"/>
    <x v="527"/>
    <s v="Whole Demand Trend 分析"/>
    <x v="0"/>
    <m/>
    <m/>
    <s v="General"/>
    <x v="7"/>
    <m/>
    <x v="0"/>
    <m/>
    <x v="15"/>
    <x v="7"/>
    <x v="0"/>
    <x v="0"/>
    <s v="DM_WHOLE_DEMAND_TREND_ANALYSIS"/>
    <m/>
    <m/>
    <m/>
    <m/>
    <m/>
    <m/>
    <m/>
    <m/>
    <m/>
    <m/>
    <m/>
    <m/>
    <m/>
    <m/>
    <m/>
    <m/>
    <m/>
    <m/>
    <m/>
    <s v="資料清單"/>
    <x v="29"/>
    <x v="60"/>
    <x v="60"/>
    <x v="23"/>
    <e v="#N/A"/>
    <s v="Whole Demand Trend Analysis"/>
    <x v="522"/>
    <x v="1"/>
    <x v="0"/>
    <x v="527"/>
    <x v="15"/>
    <s v="IEC_STD_V10 &gt;&gt; Common &gt;&gt; AutoMetaDataWhole Demand Trend Analysis"/>
    <x v="0"/>
    <x v="0"/>
    <s v="Whole Demand Trend 分析Concept"/>
    <s v="Whole Demand Trend 分析"/>
    <n v="1285"/>
    <n v="0"/>
    <n v="0"/>
    <s v=""/>
    <n v="0"/>
    <n v="0"/>
    <n v="0"/>
    <x v="0"/>
    <s v=""/>
    <x v="0"/>
    <s v=""/>
    <x v="0"/>
    <s v="E.3.12.0: Forecast達成率:"/>
    <x v="26"/>
    <x v="26"/>
    <x v="1186"/>
    <x v="525"/>
    <x v="522"/>
    <x v="547"/>
    <x v="0"/>
    <x v="0"/>
    <x v="0"/>
    <x v="7"/>
    <m/>
    <x v="0"/>
    <x v="0"/>
    <s v="Whole Demand Trend Analysis"/>
    <x v="1210"/>
    <x v="0"/>
    <x v="0"/>
    <x v="7"/>
    <x v="9"/>
    <x v="0"/>
    <x v="0"/>
    <s v="DM_WHOLE_DEMAND_TREND_ANALYSIS"/>
    <s v=""/>
    <x v="142"/>
    <x v="0"/>
    <x v="0"/>
    <n v="0"/>
    <x v="0"/>
    <x v="0"/>
    <x v="0"/>
    <s v=""/>
    <s v=""/>
    <n v="1283"/>
    <s v="-1283"/>
    <x v="0"/>
    <x v="0"/>
    <x v="0"/>
    <x v="522"/>
    <x v="15"/>
    <s v="Whole Demand Trend 分析"/>
    <s v=""/>
    <s v=""/>
    <x v="0"/>
    <x v="60"/>
    <m/>
    <s v="^()$"/>
    <n v="9"/>
    <x v="0"/>
    <x v="9"/>
    <x v="0"/>
    <x v="0"/>
    <x v="0"/>
    <x v="1"/>
    <b v="0"/>
    <x v="1"/>
    <x v="0"/>
    <n v="0"/>
    <x v="0"/>
    <b v="0"/>
    <b v="0"/>
    <b v="0"/>
    <b v="0"/>
    <b v="0"/>
    <b v="0"/>
    <b v="0"/>
    <b v="0"/>
    <b v="0"/>
    <b v="0"/>
    <b v="0"/>
    <x v="1"/>
    <x v="1"/>
    <n v="0"/>
    <x v="8"/>
    <x v="0"/>
  </r>
  <r>
    <s v="E.3.12.0"/>
    <s v="PLN"/>
    <x v="23"/>
    <x v="180"/>
    <x v="180"/>
    <x v="1"/>
    <x v="185"/>
    <s v="BU1, BU2,"/>
    <x v="3"/>
    <m/>
    <m/>
    <s v="General"/>
    <x v="2"/>
    <s v="BU1,BU2,BU5,BU6"/>
    <x v="0"/>
    <s v="PLN"/>
    <x v="15"/>
    <x v="7"/>
    <x v="0"/>
    <x v="0"/>
    <s v="DM_WHOLE_DEMAND_TREND_ANALYSIS"/>
    <s v="BU_CODE"/>
    <m/>
    <m/>
    <m/>
    <m/>
    <m/>
    <m/>
    <m/>
    <m/>
    <m/>
    <m/>
    <m/>
    <m/>
    <m/>
    <m/>
    <m/>
    <m/>
    <m/>
    <m/>
    <s v="資料清單"/>
    <x v="29"/>
    <x v="61"/>
    <x v="60"/>
    <x v="23"/>
    <e v="#N/A"/>
    <s v="BU Code"/>
    <x v="180"/>
    <x v="1"/>
    <x v="0"/>
    <x v="185"/>
    <x v="15"/>
    <s v="IEC_STD_V10 &gt;&gt; Common &gt;&gt; AutoMetaDataBU Code"/>
    <x v="3"/>
    <x v="0"/>
    <s v="事業處代碼Dimension"/>
    <s v="Whole Demand Trend 分析"/>
    <n v="343"/>
    <n v="1285"/>
    <n v="0"/>
    <s v=""/>
    <n v="0"/>
    <n v="0"/>
    <n v="515"/>
    <x v="81"/>
    <s v="Whole Demand Trend Analysis"/>
    <x v="111"/>
    <e v="#N/A"/>
    <x v="0"/>
    <s v="E.3.12.0: Forecast達成率:"/>
    <x v="27"/>
    <x v="27"/>
    <x v="1186"/>
    <x v="180"/>
    <x v="180"/>
    <x v="484"/>
    <x v="54"/>
    <x v="0"/>
    <x v="0"/>
    <x v="2"/>
    <m/>
    <x v="0"/>
    <x v="3"/>
    <s v="Whole Demand Trend Analysis_BU Code"/>
    <x v="1211"/>
    <x v="3"/>
    <x v="0"/>
    <x v="7"/>
    <x v="9"/>
    <x v="0"/>
    <x v="0"/>
    <s v="DM_WHOLE_DEMAND_TREND_ANALYSIS"/>
    <s v="BU_CODE"/>
    <x v="142"/>
    <x v="145"/>
    <x v="0"/>
    <n v="0"/>
    <x v="0"/>
    <x v="0"/>
    <x v="0"/>
    <s v=""/>
    <s v=""/>
    <n v="1284"/>
    <s v="-1284"/>
    <x v="0"/>
    <x v="0"/>
    <x v="0"/>
    <x v="180"/>
    <x v="15"/>
    <s v="事業處代碼"/>
    <s v=""/>
    <s v=""/>
    <x v="0"/>
    <x v="60"/>
    <m/>
    <s v="^()$"/>
    <n v="9"/>
    <x v="0"/>
    <x v="9"/>
    <x v="0"/>
    <x v="0"/>
    <x v="1"/>
    <x v="1"/>
    <b v="0"/>
    <x v="1"/>
    <x v="1"/>
    <n v="0"/>
    <x v="0"/>
    <b v="0"/>
    <b v="0"/>
    <b v="0"/>
    <b v="0"/>
    <b v="1"/>
    <b v="0"/>
    <b v="0"/>
    <b v="0"/>
    <b v="0"/>
    <b v="0"/>
    <b v="0"/>
    <x v="0"/>
    <x v="2"/>
    <n v="0"/>
    <x v="1"/>
    <x v="0"/>
  </r>
  <r>
    <s v="E.3.12.0"/>
    <s v="PLN"/>
    <x v="23"/>
    <x v="233"/>
    <x v="233"/>
    <x v="1"/>
    <x v="512"/>
    <s v="LOB ID"/>
    <x v="3"/>
    <m/>
    <m/>
    <s v="General"/>
    <x v="9"/>
    <s v="前三碼為LOB，後面為XXXX"/>
    <x v="0"/>
    <s v="PLN"/>
    <x v="15"/>
    <x v="7"/>
    <x v="0"/>
    <x v="0"/>
    <s v="DM_WHOLE_DEMAND_TREND_ANALYSIS"/>
    <s v="LOB_ID"/>
    <m/>
    <m/>
    <m/>
    <m/>
    <m/>
    <m/>
    <m/>
    <m/>
    <m/>
    <m/>
    <m/>
    <m/>
    <m/>
    <m/>
    <m/>
    <m/>
    <m/>
    <m/>
    <s v="資料清單"/>
    <x v="29"/>
    <x v="62"/>
    <x v="60"/>
    <x v="23"/>
    <e v="#N/A"/>
    <s v="LOB ID"/>
    <x v="233"/>
    <x v="1"/>
    <x v="0"/>
    <x v="512"/>
    <x v="15"/>
    <s v="IEC_STD_V10 &gt;&gt; Common &gt;&gt; AutoMetaDataLOB ID"/>
    <x v="3"/>
    <x v="0"/>
    <s v="LOB IDDimension"/>
    <s v="Whole Demand Trend 分析"/>
    <n v="409"/>
    <n v="1285"/>
    <n v="0"/>
    <s v=""/>
    <n v="0"/>
    <n v="0"/>
    <n v="1155"/>
    <x v="96"/>
    <s v="Whole Demand Trend Analysis"/>
    <x v="111"/>
    <e v="#N/A"/>
    <x v="0"/>
    <s v="E.3.12.0: Forecast達成率:"/>
    <x v="28"/>
    <x v="28"/>
    <x v="1186"/>
    <x v="233"/>
    <x v="233"/>
    <x v="530"/>
    <x v="73"/>
    <x v="0"/>
    <x v="0"/>
    <x v="8"/>
    <m/>
    <x v="0"/>
    <x v="3"/>
    <s v="Whole Demand Trend Analysis_LOB ID"/>
    <x v="1212"/>
    <x v="3"/>
    <x v="0"/>
    <x v="7"/>
    <x v="9"/>
    <x v="0"/>
    <x v="0"/>
    <s v="DM_WHOLE_DEMAND_TREND_ANALYSIS"/>
    <s v="LOB_ID"/>
    <x v="142"/>
    <x v="188"/>
    <x v="0"/>
    <n v="0"/>
    <x v="0"/>
    <x v="0"/>
    <x v="0"/>
    <s v=""/>
    <s v=""/>
    <n v="1285"/>
    <s v="-1285"/>
    <x v="0"/>
    <x v="0"/>
    <x v="0"/>
    <x v="233"/>
    <x v="15"/>
    <s v="LOB ID"/>
    <s v=""/>
    <s v=""/>
    <x v="0"/>
    <x v="60"/>
    <m/>
    <s v="^()$"/>
    <n v="9"/>
    <x v="0"/>
    <x v="9"/>
    <x v="0"/>
    <x v="0"/>
    <x v="1"/>
    <x v="1"/>
    <b v="0"/>
    <x v="1"/>
    <x v="1"/>
    <n v="0"/>
    <x v="0"/>
    <b v="0"/>
    <b v="0"/>
    <b v="0"/>
    <b v="0"/>
    <b v="0"/>
    <b v="0"/>
    <b v="0"/>
    <b v="0"/>
    <b v="0"/>
    <b v="0"/>
    <b v="0"/>
    <x v="1"/>
    <x v="1"/>
    <n v="0"/>
    <x v="44"/>
    <x v="0"/>
  </r>
  <r>
    <s v="E.3.12.0"/>
    <s v="PLN"/>
    <x v="23"/>
    <x v="182"/>
    <x v="182"/>
    <x v="244"/>
    <x v="187"/>
    <s v="客戶名稱-SAP"/>
    <x v="3"/>
    <m/>
    <m/>
    <s v="General"/>
    <x v="1"/>
    <m/>
    <x v="0"/>
    <s v="PLN"/>
    <x v="15"/>
    <x v="7"/>
    <x v="0"/>
    <x v="0"/>
    <s v="DM_WHOLE_DEMAND_TREND_ANALYSIS"/>
    <s v="CUSTOMER_NAME_SAP"/>
    <m/>
    <m/>
    <m/>
    <m/>
    <m/>
    <m/>
    <m/>
    <m/>
    <m/>
    <m/>
    <m/>
    <m/>
    <m/>
    <m/>
    <m/>
    <m/>
    <m/>
    <m/>
    <s v="資料清單"/>
    <x v="29"/>
    <x v="63"/>
    <x v="60"/>
    <x v="23"/>
    <e v="#N/A"/>
    <s v="Customer Name-SAP"/>
    <x v="182"/>
    <x v="244"/>
    <x v="0"/>
    <x v="187"/>
    <x v="15"/>
    <s v="IEC_STD_V10 &gt;&gt; Common &gt;&gt; AutoMetaDataCustomer Name-SAP"/>
    <x v="3"/>
    <x v="0"/>
    <s v="客戶名稱-SAPDimension"/>
    <s v="Whole Demand Trend 分析"/>
    <n v="345"/>
    <n v="1285"/>
    <n v="0"/>
    <s v=""/>
    <n v="0"/>
    <n v="0"/>
    <n v="981"/>
    <x v="83"/>
    <s v="Whole Demand Trend Analysis"/>
    <x v="111"/>
    <e v="#N/A"/>
    <x v="0"/>
    <s v="E.3.12.0: Forecast達成率:"/>
    <x v="29"/>
    <x v="29"/>
    <x v="1186"/>
    <x v="182"/>
    <x v="182"/>
    <x v="199"/>
    <x v="0"/>
    <x v="0"/>
    <x v="0"/>
    <x v="1"/>
    <m/>
    <x v="0"/>
    <x v="3"/>
    <s v="Whole Demand Trend Analysis_Customer Name-SAP"/>
    <x v="1213"/>
    <x v="3"/>
    <x v="0"/>
    <x v="7"/>
    <x v="9"/>
    <x v="0"/>
    <x v="0"/>
    <s v="DM_WHOLE_DEMAND_TREND_ANALYSIS"/>
    <s v="CUSTOMER_NAME_SAP"/>
    <x v="142"/>
    <x v="147"/>
    <x v="0"/>
    <n v="0"/>
    <x v="0"/>
    <x v="0"/>
    <x v="0"/>
    <s v=""/>
    <s v=""/>
    <n v="1286"/>
    <s v="-1286"/>
    <x v="0"/>
    <x v="0"/>
    <x v="0"/>
    <x v="182"/>
    <x v="15"/>
    <s v="客戶名稱-SAP"/>
    <s v=""/>
    <s v=""/>
    <x v="0"/>
    <x v="60"/>
    <m/>
    <s v="^()$"/>
    <n v="9"/>
    <x v="0"/>
    <x v="9"/>
    <x v="0"/>
    <x v="0"/>
    <x v="1"/>
    <x v="1"/>
    <b v="0"/>
    <x v="1"/>
    <x v="1"/>
    <n v="0"/>
    <x v="0"/>
    <b v="0"/>
    <b v="0"/>
    <b v="0"/>
    <b v="0"/>
    <b v="1"/>
    <b v="0"/>
    <b v="0"/>
    <b v="0"/>
    <b v="0"/>
    <b v="0"/>
    <b v="0"/>
    <x v="0"/>
    <x v="2"/>
    <n v="0"/>
    <x v="3"/>
    <x v="0"/>
  </r>
  <r>
    <s v="E.3.12.0"/>
    <s v="PLN"/>
    <x v="23"/>
    <x v="187"/>
    <x v="187"/>
    <x v="1"/>
    <x v="192"/>
    <s v="客戶提供標案的時候，客戶會提供Customer_Project_Name，透過申請WBS_Code，由PM 填寫"/>
    <x v="3"/>
    <m/>
    <m/>
    <s v="General"/>
    <x v="1"/>
    <m/>
    <x v="0"/>
    <s v="PLN"/>
    <x v="15"/>
    <x v="7"/>
    <x v="0"/>
    <x v="0"/>
    <s v="DM_WHOLE_DEMAND_TREND_ANALYSIS"/>
    <s v="CUSTOMER_PROJECT_NAME"/>
    <m/>
    <m/>
    <m/>
    <m/>
    <m/>
    <m/>
    <m/>
    <m/>
    <m/>
    <m/>
    <m/>
    <m/>
    <m/>
    <m/>
    <m/>
    <m/>
    <m/>
    <m/>
    <s v="資料清單"/>
    <x v="29"/>
    <x v="64"/>
    <x v="60"/>
    <x v="23"/>
    <e v="#N/A"/>
    <s v="Customer Project Name"/>
    <x v="187"/>
    <x v="1"/>
    <x v="0"/>
    <x v="192"/>
    <x v="15"/>
    <s v="IEC_STD_V10 &gt;&gt; Common &gt;&gt; AutoMetaDataCustomer Project Name"/>
    <x v="3"/>
    <x v="0"/>
    <s v="客戶專案名稱Dimension"/>
    <s v="Whole Demand Trend 分析"/>
    <n v="350"/>
    <n v="1285"/>
    <n v="0"/>
    <s v=""/>
    <n v="0"/>
    <n v="0"/>
    <n v="949"/>
    <x v="88"/>
    <s v="Whole Demand Trend Analysis"/>
    <x v="111"/>
    <e v="#N/A"/>
    <x v="0"/>
    <s v="E.3.12.0: Forecast達成率:"/>
    <x v="30"/>
    <x v="30"/>
    <x v="1186"/>
    <x v="187"/>
    <x v="187"/>
    <x v="204"/>
    <x v="0"/>
    <x v="0"/>
    <x v="0"/>
    <x v="1"/>
    <m/>
    <x v="0"/>
    <x v="3"/>
    <s v="Whole Demand Trend Analysis_Customer Project Name"/>
    <x v="1214"/>
    <x v="3"/>
    <x v="0"/>
    <x v="7"/>
    <x v="9"/>
    <x v="0"/>
    <x v="0"/>
    <s v="DM_WHOLE_DEMAND_TREND_ANALYSIS"/>
    <s v="CUSTOMER_PROJECT_NAME"/>
    <x v="142"/>
    <x v="152"/>
    <x v="0"/>
    <n v="0"/>
    <x v="0"/>
    <x v="0"/>
    <x v="0"/>
    <s v=""/>
    <s v=""/>
    <n v="1287"/>
    <s v="-1287"/>
    <x v="0"/>
    <x v="0"/>
    <x v="0"/>
    <x v="187"/>
    <x v="15"/>
    <s v="專案名稱(外部)"/>
    <s v=""/>
    <s v=""/>
    <x v="0"/>
    <x v="60"/>
    <m/>
    <s v="^()$"/>
    <n v="9"/>
    <x v="0"/>
    <x v="9"/>
    <x v="0"/>
    <x v="0"/>
    <x v="1"/>
    <x v="1"/>
    <b v="0"/>
    <x v="1"/>
    <x v="1"/>
    <n v="0"/>
    <x v="0"/>
    <b v="0"/>
    <b v="0"/>
    <b v="0"/>
    <b v="0"/>
    <b v="0"/>
    <b v="0"/>
    <b v="0"/>
    <b v="0"/>
    <b v="0"/>
    <b v="0"/>
    <b v="0"/>
    <x v="1"/>
    <x v="1"/>
    <n v="0"/>
    <x v="28"/>
    <x v="0"/>
  </r>
  <r>
    <s v="E.3.12.0"/>
    <s v="PLN"/>
    <x v="23"/>
    <x v="184"/>
    <x v="184"/>
    <x v="1"/>
    <x v="189"/>
    <s v="客戶提供標案的時候，客戶會提供Product_Family，透過申請WBS_Code，由PM 填寫(BU1 為必填欄位，BU2,5,6 為選填)"/>
    <x v="3"/>
    <m/>
    <m/>
    <s v="General"/>
    <x v="1"/>
    <m/>
    <x v="0"/>
    <s v="PLN"/>
    <x v="15"/>
    <x v="7"/>
    <x v="0"/>
    <x v="0"/>
    <s v="DM_WHOLE_DEMAND_TREND_ANALYSIS"/>
    <s v="PRODUCT_FAMILY"/>
    <m/>
    <m/>
    <m/>
    <m/>
    <m/>
    <m/>
    <m/>
    <m/>
    <m/>
    <m/>
    <m/>
    <m/>
    <m/>
    <m/>
    <m/>
    <m/>
    <m/>
    <m/>
    <s v="資料清單"/>
    <x v="29"/>
    <x v="65"/>
    <x v="60"/>
    <x v="23"/>
    <e v="#N/A"/>
    <s v="Product Family"/>
    <x v="184"/>
    <x v="1"/>
    <x v="0"/>
    <x v="189"/>
    <x v="15"/>
    <s v="IEC_STD_V10 &gt;&gt; Common &gt;&gt; AutoMetaDataProduct Family"/>
    <x v="3"/>
    <x v="0"/>
    <s v="產品系列Dimension"/>
    <s v="Whole Demand Trend 分析"/>
    <n v="347"/>
    <n v="1285"/>
    <n v="0"/>
    <s v=""/>
    <n v="0"/>
    <n v="0"/>
    <n v="950"/>
    <x v="85"/>
    <s v="Whole Demand Trend Analysis"/>
    <x v="111"/>
    <e v="#N/A"/>
    <x v="0"/>
    <s v="E.3.12.0: Forecast達成率:"/>
    <x v="31"/>
    <x v="31"/>
    <x v="1186"/>
    <x v="184"/>
    <x v="184"/>
    <x v="201"/>
    <x v="0"/>
    <x v="0"/>
    <x v="0"/>
    <x v="1"/>
    <m/>
    <x v="0"/>
    <x v="3"/>
    <s v="Whole Demand Trend Analysis_Product Family"/>
    <x v="1215"/>
    <x v="3"/>
    <x v="0"/>
    <x v="7"/>
    <x v="9"/>
    <x v="0"/>
    <x v="0"/>
    <s v="DM_WHOLE_DEMAND_TREND_ANALYSIS"/>
    <s v="PRODUCT_FAMILY"/>
    <x v="142"/>
    <x v="149"/>
    <x v="0"/>
    <n v="0"/>
    <x v="0"/>
    <x v="0"/>
    <x v="0"/>
    <s v=""/>
    <s v=""/>
    <n v="1288"/>
    <s v="-1288"/>
    <x v="0"/>
    <x v="0"/>
    <x v="0"/>
    <x v="184"/>
    <x v="15"/>
    <s v="產品系列"/>
    <s v=""/>
    <s v=""/>
    <x v="0"/>
    <x v="60"/>
    <m/>
    <s v="^()$"/>
    <n v="9"/>
    <x v="0"/>
    <x v="9"/>
    <x v="0"/>
    <x v="0"/>
    <x v="1"/>
    <x v="1"/>
    <b v="0"/>
    <x v="1"/>
    <x v="1"/>
    <n v="0"/>
    <x v="0"/>
    <b v="0"/>
    <b v="0"/>
    <b v="0"/>
    <b v="0"/>
    <b v="0"/>
    <b v="0"/>
    <b v="0"/>
    <b v="0"/>
    <b v="0"/>
    <b v="0"/>
    <b v="0"/>
    <x v="1"/>
    <x v="1"/>
    <n v="0"/>
    <x v="0"/>
    <x v="0"/>
  </r>
  <r>
    <s v="E.3.12.0"/>
    <s v="PLN"/>
    <x v="23"/>
    <x v="185"/>
    <x v="185"/>
    <x v="1"/>
    <x v="190"/>
    <s v="客戶提供標案的時候，客戶會提供Product_Generation，透過申請WBS_Code，由PM 填寫(BU1 為必填欄位，BU2,5,6 為選填)"/>
    <x v="3"/>
    <m/>
    <m/>
    <s v="General"/>
    <x v="1"/>
    <m/>
    <x v="0"/>
    <s v="PLN"/>
    <x v="15"/>
    <x v="7"/>
    <x v="0"/>
    <x v="0"/>
    <s v="DM_WHOLE_DEMAND_TREND_ANALYSIS"/>
    <s v="PRODUCT_GENERATION"/>
    <m/>
    <m/>
    <m/>
    <m/>
    <m/>
    <m/>
    <m/>
    <m/>
    <m/>
    <m/>
    <m/>
    <m/>
    <m/>
    <m/>
    <m/>
    <m/>
    <m/>
    <m/>
    <s v="資料清單"/>
    <x v="29"/>
    <x v="66"/>
    <x v="60"/>
    <x v="23"/>
    <e v="#N/A"/>
    <s v="Product Generation"/>
    <x v="185"/>
    <x v="1"/>
    <x v="0"/>
    <x v="190"/>
    <x v="15"/>
    <s v="IEC_STD_V10 &gt;&gt; Common &gt;&gt; AutoMetaDataProduct Generation"/>
    <x v="3"/>
    <x v="0"/>
    <s v="產品世代Dimension"/>
    <s v="Whole Demand Trend 分析"/>
    <n v="348"/>
    <n v="1285"/>
    <n v="0"/>
    <s v=""/>
    <n v="0"/>
    <n v="0"/>
    <n v="951"/>
    <x v="86"/>
    <s v="Whole Demand Trend Analysis"/>
    <x v="111"/>
    <e v="#N/A"/>
    <x v="0"/>
    <s v="E.3.12.0: Forecast達成率:"/>
    <x v="32"/>
    <x v="32"/>
    <x v="1186"/>
    <x v="185"/>
    <x v="185"/>
    <x v="202"/>
    <x v="0"/>
    <x v="0"/>
    <x v="0"/>
    <x v="1"/>
    <m/>
    <x v="0"/>
    <x v="3"/>
    <s v="Whole Demand Trend Analysis_Product Generation"/>
    <x v="1216"/>
    <x v="3"/>
    <x v="0"/>
    <x v="7"/>
    <x v="9"/>
    <x v="0"/>
    <x v="0"/>
    <s v="DM_WHOLE_DEMAND_TREND_ANALYSIS"/>
    <s v="PRODUCT_GENERATION"/>
    <x v="142"/>
    <x v="150"/>
    <x v="0"/>
    <n v="0"/>
    <x v="0"/>
    <x v="0"/>
    <x v="0"/>
    <s v=""/>
    <s v=""/>
    <n v="1289"/>
    <s v="-1289"/>
    <x v="0"/>
    <x v="0"/>
    <x v="0"/>
    <x v="185"/>
    <x v="15"/>
    <s v="產品世代"/>
    <s v=""/>
    <s v=""/>
    <x v="0"/>
    <x v="60"/>
    <m/>
    <s v="^()$"/>
    <n v="9"/>
    <x v="0"/>
    <x v="9"/>
    <x v="0"/>
    <x v="0"/>
    <x v="1"/>
    <x v="1"/>
    <b v="0"/>
    <x v="1"/>
    <x v="1"/>
    <n v="0"/>
    <x v="0"/>
    <b v="0"/>
    <b v="0"/>
    <b v="0"/>
    <b v="0"/>
    <b v="0"/>
    <b v="0"/>
    <b v="0"/>
    <b v="0"/>
    <b v="0"/>
    <b v="0"/>
    <b v="0"/>
    <x v="1"/>
    <x v="1"/>
    <n v="0"/>
    <x v="33"/>
    <x v="0"/>
  </r>
  <r>
    <s v="E.3.12.0"/>
    <s v="PLN"/>
    <x v="23"/>
    <x v="393"/>
    <x v="398"/>
    <x v="1"/>
    <x v="520"/>
    <s v="料號群組 "/>
    <x v="3"/>
    <m/>
    <m/>
    <s v="General"/>
    <x v="9"/>
    <s v="F-HUFFLEP, F-SHREDDE, F-HUFFLE2..."/>
    <x v="0"/>
    <s v="PLN"/>
    <x v="15"/>
    <x v="7"/>
    <x v="0"/>
    <x v="0"/>
    <s v="DM_WHOLE_DEMAND_TREND_ANALYSIS"/>
    <s v="MATERIAL_GROUP"/>
    <m/>
    <m/>
    <m/>
    <m/>
    <m/>
    <m/>
    <m/>
    <m/>
    <m/>
    <m/>
    <m/>
    <m/>
    <m/>
    <m/>
    <m/>
    <m/>
    <m/>
    <m/>
    <s v="資料清單"/>
    <x v="29"/>
    <x v="67"/>
    <x v="60"/>
    <x v="23"/>
    <e v="#N/A"/>
    <s v="Material Group"/>
    <x v="398"/>
    <x v="1"/>
    <x v="0"/>
    <x v="520"/>
    <x v="15"/>
    <s v="IEC_STD_V10 &gt;&gt; Common &gt;&gt; AutoMetaDataMaterial Group"/>
    <x v="3"/>
    <x v="0"/>
    <s v="料號群組 Dimension"/>
    <s v="Whole Demand Trend 分析"/>
    <n v="948"/>
    <n v="1285"/>
    <n v="0"/>
    <s v=""/>
    <n v="0"/>
    <n v="0"/>
    <n v="959"/>
    <x v="213"/>
    <s v="Whole Demand Trend Analysis"/>
    <x v="111"/>
    <e v="#N/A"/>
    <x v="0"/>
    <s v="E.3.12.0: Forecast達成率:"/>
    <x v="33"/>
    <x v="33"/>
    <x v="1186"/>
    <x v="393"/>
    <x v="398"/>
    <x v="538"/>
    <x v="98"/>
    <x v="0"/>
    <x v="0"/>
    <x v="8"/>
    <m/>
    <x v="0"/>
    <x v="3"/>
    <s v="Whole Demand Trend Analysis_Material Group"/>
    <x v="1217"/>
    <x v="3"/>
    <x v="0"/>
    <x v="7"/>
    <x v="9"/>
    <x v="0"/>
    <x v="0"/>
    <s v="DM_WHOLE_DEMAND_TREND_ANALYSIS"/>
    <s v="MATERIAL_GROUP"/>
    <x v="142"/>
    <x v="324"/>
    <x v="0"/>
    <n v="0"/>
    <x v="0"/>
    <x v="0"/>
    <x v="0"/>
    <s v=""/>
    <s v=""/>
    <n v="1290"/>
    <s v="-1290"/>
    <x v="0"/>
    <x v="0"/>
    <x v="0"/>
    <x v="398"/>
    <x v="15"/>
    <s v="料號群組 "/>
    <s v=""/>
    <s v=""/>
    <x v="0"/>
    <x v="60"/>
    <m/>
    <s v="^()$"/>
    <n v="9"/>
    <x v="0"/>
    <x v="9"/>
    <x v="0"/>
    <x v="0"/>
    <x v="1"/>
    <x v="1"/>
    <b v="0"/>
    <x v="1"/>
    <x v="1"/>
    <n v="0"/>
    <x v="0"/>
    <b v="0"/>
    <b v="0"/>
    <b v="0"/>
    <b v="0"/>
    <b v="1"/>
    <b v="0"/>
    <b v="0"/>
    <b v="0"/>
    <b v="1"/>
    <b v="0"/>
    <b v="0"/>
    <x v="0"/>
    <x v="6"/>
    <n v="1"/>
    <x v="0"/>
    <x v="0"/>
  </r>
  <r>
    <s v="E.3.12.0"/>
    <s v="PLN"/>
    <x v="23"/>
    <x v="467"/>
    <x v="469"/>
    <x v="241"/>
    <x v="514"/>
    <s v="一個料號可能會對到M_Type , MFG_Level_x000a_詳細業務規則請參考Product Sales Type"/>
    <x v="3"/>
    <m/>
    <m/>
    <s v="General"/>
    <x v="2"/>
    <s v="MLB, SC, L6, L10"/>
    <x v="0"/>
    <s v="PLN"/>
    <x v="15"/>
    <x v="7"/>
    <x v="0"/>
    <x v="0"/>
    <s v="DM_WHOLE_DEMAND_TREND_ANALYSIS"/>
    <s v="PRODUCT_SALES_TYPE"/>
    <m/>
    <m/>
    <m/>
    <m/>
    <m/>
    <m/>
    <m/>
    <m/>
    <m/>
    <m/>
    <m/>
    <m/>
    <m/>
    <m/>
    <m/>
    <m/>
    <m/>
    <m/>
    <s v="資料清單"/>
    <x v="29"/>
    <x v="68"/>
    <x v="60"/>
    <x v="23"/>
    <e v="#N/A"/>
    <s v="Product Sales Type"/>
    <x v="469"/>
    <x v="241"/>
    <x v="0"/>
    <x v="514"/>
    <x v="15"/>
    <s v="IEC_STD_V10 &gt;&gt; Common &gt;&gt; AutoMetaDataProduct Sales Type"/>
    <x v="3"/>
    <x v="0"/>
    <s v="Product Sales TypeDimension"/>
    <s v="Whole Demand Trend 分析"/>
    <n v="1145"/>
    <n v="1285"/>
    <n v="0"/>
    <s v=""/>
    <n v="0"/>
    <n v="0"/>
    <n v="1146"/>
    <x v="241"/>
    <s v="Whole Demand Trend Analysis"/>
    <x v="111"/>
    <e v="#N/A"/>
    <x v="0"/>
    <s v="E.3.12.0: Forecast達成率:"/>
    <x v="34"/>
    <x v="34"/>
    <x v="1186"/>
    <x v="467"/>
    <x v="469"/>
    <x v="486"/>
    <x v="74"/>
    <x v="0"/>
    <x v="0"/>
    <x v="2"/>
    <m/>
    <x v="0"/>
    <x v="3"/>
    <s v="Whole Demand Trend Analysis_Product Sales Type"/>
    <x v="1218"/>
    <x v="3"/>
    <x v="0"/>
    <x v="7"/>
    <x v="9"/>
    <x v="0"/>
    <x v="0"/>
    <s v="DM_WHOLE_DEMAND_TREND_ANALYSIS"/>
    <s v="PRODUCT_SALES_TYPE"/>
    <x v="142"/>
    <x v="381"/>
    <x v="0"/>
    <n v="0"/>
    <x v="0"/>
    <x v="0"/>
    <x v="0"/>
    <s v=""/>
    <s v=""/>
    <n v="1291"/>
    <s v="-1291"/>
    <x v="0"/>
    <x v="0"/>
    <x v="0"/>
    <x v="469"/>
    <x v="15"/>
    <s v="Product Sales Type Name"/>
    <s v=""/>
    <s v=""/>
    <x v="0"/>
    <x v="60"/>
    <m/>
    <s v="^()$"/>
    <n v="9"/>
    <x v="0"/>
    <x v="9"/>
    <x v="0"/>
    <x v="0"/>
    <x v="1"/>
    <x v="1"/>
    <b v="0"/>
    <x v="1"/>
    <x v="1"/>
    <n v="0"/>
    <x v="0"/>
    <b v="0"/>
    <b v="0"/>
    <b v="0"/>
    <b v="0"/>
    <b v="0"/>
    <b v="0"/>
    <b v="0"/>
    <b v="0"/>
    <b v="0"/>
    <b v="0"/>
    <b v="0"/>
    <x v="1"/>
    <x v="1"/>
    <n v="0"/>
    <x v="33"/>
    <x v="0"/>
  </r>
  <r>
    <s v="E.3.12.0"/>
    <s v="PLN"/>
    <x v="23"/>
    <x v="471"/>
    <x v="473"/>
    <x v="1"/>
    <x v="513"/>
    <s v="Region"/>
    <x v="3"/>
    <m/>
    <m/>
    <s v="General"/>
    <x v="2"/>
    <s v="AM, EU, AP, WW"/>
    <x v="0"/>
    <s v="PLN"/>
    <x v="15"/>
    <x v="7"/>
    <x v="0"/>
    <x v="0"/>
    <s v="DM_WHOLE_DEMAND_TREND_ANALYSIS"/>
    <s v="REGION"/>
    <m/>
    <m/>
    <m/>
    <m/>
    <m/>
    <m/>
    <m/>
    <m/>
    <m/>
    <m/>
    <m/>
    <m/>
    <m/>
    <m/>
    <m/>
    <m/>
    <m/>
    <m/>
    <s v="資料清單"/>
    <x v="29"/>
    <x v="69"/>
    <x v="60"/>
    <x v="23"/>
    <e v="#N/A"/>
    <s v="Region"/>
    <x v="473"/>
    <x v="1"/>
    <x v="0"/>
    <x v="513"/>
    <x v="15"/>
    <s v="IEC_STD_V10 &gt;&gt; Common &gt;&gt; AutoMetaDataRegion"/>
    <x v="3"/>
    <x v="0"/>
    <s v="RegionDimension"/>
    <s v="Whole Demand Trend 分析"/>
    <n v="1153"/>
    <n v="1285"/>
    <n v="0"/>
    <s v=""/>
    <n v="0"/>
    <n v="0"/>
    <n v="1153"/>
    <x v="247"/>
    <s v="Whole Demand Trend Analysis"/>
    <x v="111"/>
    <e v="#N/A"/>
    <x v="0"/>
    <s v="E.3.12.0: Forecast達成率:"/>
    <x v="35"/>
    <x v="35"/>
    <x v="1186"/>
    <x v="471"/>
    <x v="473"/>
    <x v="531"/>
    <x v="94"/>
    <x v="0"/>
    <x v="0"/>
    <x v="2"/>
    <m/>
    <x v="0"/>
    <x v="3"/>
    <s v="Whole Demand Trend Analysis_Region"/>
    <x v="1219"/>
    <x v="3"/>
    <x v="0"/>
    <x v="7"/>
    <x v="9"/>
    <x v="0"/>
    <x v="0"/>
    <s v="DM_WHOLE_DEMAND_TREND_ANALYSIS"/>
    <s v="REGION"/>
    <x v="142"/>
    <x v="383"/>
    <x v="0"/>
    <n v="0"/>
    <x v="0"/>
    <x v="0"/>
    <x v="0"/>
    <s v=""/>
    <s v=""/>
    <n v="1292"/>
    <s v="-1292"/>
    <x v="0"/>
    <x v="0"/>
    <x v="0"/>
    <x v="473"/>
    <x v="15"/>
    <s v="Region"/>
    <s v=""/>
    <s v=""/>
    <x v="0"/>
    <x v="60"/>
    <m/>
    <s v="^()$"/>
    <n v="9"/>
    <x v="0"/>
    <x v="9"/>
    <x v="0"/>
    <x v="0"/>
    <x v="1"/>
    <x v="1"/>
    <b v="0"/>
    <x v="1"/>
    <x v="1"/>
    <n v="0"/>
    <x v="0"/>
    <b v="0"/>
    <b v="0"/>
    <b v="0"/>
    <b v="0"/>
    <b v="0"/>
    <b v="0"/>
    <b v="0"/>
    <b v="0"/>
    <b v="0"/>
    <b v="0"/>
    <b v="0"/>
    <x v="1"/>
    <x v="1"/>
    <n v="0"/>
    <x v="44"/>
    <x v="0"/>
  </r>
  <r>
    <s v="E.3.12.0"/>
    <s v="PLN"/>
    <x v="23"/>
    <x v="469"/>
    <x v="472"/>
    <x v="1"/>
    <x v="468"/>
    <s v="產生預測日期"/>
    <x v="3"/>
    <m/>
    <m/>
    <s v="General"/>
    <x v="3"/>
    <m/>
    <x v="0"/>
    <s v="PLN"/>
    <x v="15"/>
    <x v="7"/>
    <x v="0"/>
    <x v="0"/>
    <s v="DM_WHOLE_DEMAND_TREND_ANALYSIS"/>
    <s v="FORECAST_GEN_DATE"/>
    <m/>
    <m/>
    <m/>
    <m/>
    <m/>
    <m/>
    <m/>
    <m/>
    <m/>
    <m/>
    <m/>
    <m/>
    <m/>
    <m/>
    <m/>
    <m/>
    <m/>
    <m/>
    <s v="資料清單"/>
    <x v="29"/>
    <x v="70"/>
    <x v="60"/>
    <x v="23"/>
    <e v="#N/A"/>
    <s v="Forecast Gen Date"/>
    <x v="472"/>
    <x v="1"/>
    <x v="0"/>
    <x v="468"/>
    <x v="15"/>
    <s v="IEC_STD_V10 &gt;&gt; Common &gt;&gt; AutoMetaDataForecast Gen Date"/>
    <x v="3"/>
    <x v="0"/>
    <s v="產生預測日期Dimension"/>
    <s v="Whole Demand Trend 分析"/>
    <n v="1150"/>
    <n v="1285"/>
    <n v="0"/>
    <s v=""/>
    <n v="0"/>
    <n v="0"/>
    <n v="1150"/>
    <x v="248"/>
    <s v="Whole Demand Trend Analysis"/>
    <x v="111"/>
    <e v="#N/A"/>
    <x v="0"/>
    <s v="E.3.12.0: Forecast達成率:"/>
    <x v="36"/>
    <x v="36"/>
    <x v="1186"/>
    <x v="469"/>
    <x v="472"/>
    <x v="480"/>
    <x v="0"/>
    <x v="0"/>
    <x v="0"/>
    <x v="3"/>
    <m/>
    <x v="0"/>
    <x v="3"/>
    <s v="Whole Demand Trend Analysis_Forecast Gen Date"/>
    <x v="1220"/>
    <x v="3"/>
    <x v="0"/>
    <x v="7"/>
    <x v="9"/>
    <x v="0"/>
    <x v="0"/>
    <s v="DM_WHOLE_DEMAND_TREND_ANALYSIS"/>
    <s v="FORECAST_GEN_DATE"/>
    <x v="142"/>
    <x v="382"/>
    <x v="0"/>
    <n v="0"/>
    <x v="0"/>
    <x v="0"/>
    <x v="0"/>
    <s v=""/>
    <s v=""/>
    <n v="1293"/>
    <s v="-1293"/>
    <x v="0"/>
    <x v="0"/>
    <x v="0"/>
    <x v="472"/>
    <x v="15"/>
    <s v="產生預測日期"/>
    <s v=""/>
    <s v=""/>
    <x v="0"/>
    <x v="60"/>
    <m/>
    <s v="^()$"/>
    <n v="9"/>
    <x v="0"/>
    <x v="9"/>
    <x v="0"/>
    <x v="0"/>
    <x v="1"/>
    <x v="1"/>
    <b v="0"/>
    <x v="1"/>
    <x v="1"/>
    <n v="0"/>
    <x v="0"/>
    <b v="0"/>
    <b v="0"/>
    <b v="0"/>
    <b v="0"/>
    <b v="0"/>
    <b v="0"/>
    <b v="0"/>
    <b v="0"/>
    <b v="0"/>
    <b v="0"/>
    <b v="0"/>
    <x v="1"/>
    <x v="1"/>
    <n v="0"/>
    <x v="3"/>
    <x v="0"/>
  </r>
  <r>
    <s v="E.3.12.0"/>
    <s v="PLN"/>
    <x v="23"/>
    <x v="515"/>
    <x v="513"/>
    <x v="1"/>
    <x v="516"/>
    <s v="Target Month"/>
    <x v="3"/>
    <s v="PIR Master_Forecast date"/>
    <m/>
    <s v="General"/>
    <x v="3"/>
    <m/>
    <x v="0"/>
    <s v="PLN"/>
    <x v="15"/>
    <x v="7"/>
    <x v="0"/>
    <x v="0"/>
    <s v="DM_WHOLE_DEMAND_TREND_ANALYSIS"/>
    <s v="TARGET_MONTH"/>
    <m/>
    <m/>
    <m/>
    <m/>
    <m/>
    <m/>
    <m/>
    <m/>
    <m/>
    <m/>
    <m/>
    <m/>
    <m/>
    <m/>
    <m/>
    <m/>
    <m/>
    <m/>
    <s v="資料清單"/>
    <x v="29"/>
    <x v="71"/>
    <x v="60"/>
    <x v="23"/>
    <e v="#N/A"/>
    <s v="Target Month"/>
    <x v="513"/>
    <x v="1"/>
    <x v="0"/>
    <x v="516"/>
    <x v="15"/>
    <s v="IEC_STD_V10 &gt;&gt; Common &gt;&gt; AutoMetaDataTarget Month"/>
    <x v="3"/>
    <x v="0"/>
    <s v="預測月份Dimension"/>
    <s v="Whole Demand Trend 分析"/>
    <n v="1237"/>
    <n v="1285"/>
    <n v="0"/>
    <s v=""/>
    <n v="0"/>
    <e v="#N/A"/>
    <e v="#N/A"/>
    <x v="249"/>
    <s v="Whole Demand Trend Analysis"/>
    <x v="111"/>
    <e v="#N/A"/>
    <x v="0"/>
    <s v="E.3.12.0: Forecast達成率:"/>
    <x v="37"/>
    <x v="37"/>
    <x v="1186"/>
    <x v="515"/>
    <x v="513"/>
    <x v="548"/>
    <x v="0"/>
    <x v="0"/>
    <x v="0"/>
    <x v="3"/>
    <m/>
    <x v="0"/>
    <x v="3"/>
    <s v="Whole Demand Trend Analysis_Target Month"/>
    <x v="1221"/>
    <x v="3"/>
    <x v="0"/>
    <x v="7"/>
    <x v="9"/>
    <x v="0"/>
    <x v="0"/>
    <s v="DM_WHOLE_DEMAND_TREND_ANALYSIS"/>
    <s v="TARGET_MONTH"/>
    <x v="142"/>
    <x v="417"/>
    <x v="0"/>
    <n v="0"/>
    <x v="0"/>
    <x v="0"/>
    <x v="3"/>
    <s v=""/>
    <s v=""/>
    <n v="1294"/>
    <s v="-1294"/>
    <x v="0"/>
    <x v="0"/>
    <x v="0"/>
    <x v="513"/>
    <x v="15"/>
    <s v="預測月份"/>
    <s v=""/>
    <s v=""/>
    <x v="0"/>
    <x v="60"/>
    <m/>
    <s v="^()$"/>
    <n v="9"/>
    <x v="0"/>
    <x v="9"/>
    <x v="0"/>
    <x v="0"/>
    <x v="1"/>
    <x v="1"/>
    <b v="0"/>
    <x v="1"/>
    <x v="1"/>
    <n v="0"/>
    <x v="0"/>
    <b v="0"/>
    <b v="0"/>
    <b v="0"/>
    <b v="0"/>
    <b v="0"/>
    <b v="0"/>
    <b v="0"/>
    <b v="0"/>
    <b v="1"/>
    <b v="0"/>
    <b v="0"/>
    <x v="0"/>
    <x v="5"/>
    <n v="1"/>
    <x v="2"/>
    <x v="0"/>
  </r>
  <r>
    <s v="E.3.12.0"/>
    <s v="PLN"/>
    <x v="23"/>
    <x v="477"/>
    <x v="478"/>
    <x v="1"/>
    <x v="476"/>
    <s v="實際出貨數量"/>
    <x v="4"/>
    <m/>
    <m/>
    <s v="General"/>
    <x v="4"/>
    <m/>
    <x v="0"/>
    <s v="PLN"/>
    <x v="15"/>
    <x v="7"/>
    <x v="0"/>
    <x v="0"/>
    <s v="DM_WHOLE_DEMAND_TREND_ANALYSIS"/>
    <s v="ACTUAL_QUANTITY"/>
    <m/>
    <m/>
    <m/>
    <m/>
    <m/>
    <m/>
    <m/>
    <m/>
    <m/>
    <m/>
    <m/>
    <m/>
    <m/>
    <m/>
    <m/>
    <m/>
    <m/>
    <m/>
    <s v="資料清單"/>
    <x v="29"/>
    <x v="72"/>
    <x v="60"/>
    <x v="23"/>
    <e v="#N/A"/>
    <s v="Actual Quantity"/>
    <x v="478"/>
    <x v="1"/>
    <x v="0"/>
    <x v="476"/>
    <x v="15"/>
    <s v="IEC_STD_V10 &gt;&gt; Common &gt;&gt; AutoMetaDataActual Quantity"/>
    <x v="4"/>
    <x v="0"/>
    <s v="實際出貨數量Measure"/>
    <s v="Whole Demand Trend 分析"/>
    <n v="1168"/>
    <n v="1285"/>
    <n v="0"/>
    <s v=""/>
    <n v="0"/>
    <n v="0"/>
    <n v="1168"/>
    <x v="253"/>
    <s v="Whole Demand Trend Analysis"/>
    <x v="111"/>
    <e v="#N/A"/>
    <x v="0"/>
    <s v="E.3.12.0: Forecast達成率:"/>
    <x v="38"/>
    <x v="38"/>
    <x v="1186"/>
    <x v="477"/>
    <x v="478"/>
    <x v="493"/>
    <x v="0"/>
    <x v="0"/>
    <x v="0"/>
    <x v="4"/>
    <m/>
    <x v="0"/>
    <x v="4"/>
    <s v="Whole Demand Trend Analysis_Actual Quantity"/>
    <x v="1222"/>
    <x v="4"/>
    <x v="0"/>
    <x v="7"/>
    <x v="9"/>
    <x v="0"/>
    <x v="0"/>
    <s v="DM_WHOLE_DEMAND_TREND_ANALYSIS"/>
    <s v="ACTUAL_QUANTITY"/>
    <x v="142"/>
    <x v="388"/>
    <x v="0"/>
    <n v="0"/>
    <x v="0"/>
    <x v="0"/>
    <x v="0"/>
    <s v=""/>
    <s v=""/>
    <n v="1295"/>
    <s v="-1295"/>
    <x v="0"/>
    <x v="0"/>
    <x v="0"/>
    <x v="478"/>
    <x v="15"/>
    <s v="實際出貨數量"/>
    <s v=""/>
    <s v=""/>
    <x v="0"/>
    <x v="60"/>
    <m/>
    <s v="^()$"/>
    <n v="9"/>
    <x v="0"/>
    <x v="9"/>
    <x v="0"/>
    <x v="0"/>
    <x v="1"/>
    <x v="1"/>
    <b v="0"/>
    <x v="1"/>
    <x v="1"/>
    <n v="0"/>
    <x v="0"/>
    <b v="0"/>
    <b v="0"/>
    <b v="0"/>
    <b v="0"/>
    <b v="0"/>
    <b v="0"/>
    <b v="0"/>
    <b v="0"/>
    <b v="0"/>
    <b v="0"/>
    <b v="0"/>
    <x v="1"/>
    <x v="1"/>
    <n v="0"/>
    <x v="18"/>
    <x v="0"/>
  </r>
  <r>
    <s v="E.3.12.0"/>
    <s v="PLN"/>
    <x v="23"/>
    <x v="474"/>
    <x v="475"/>
    <x v="1"/>
    <x v="473"/>
    <s v="預測數量"/>
    <x v="4"/>
    <m/>
    <m/>
    <s v="General"/>
    <x v="4"/>
    <m/>
    <x v="0"/>
    <s v="PLN"/>
    <x v="15"/>
    <x v="7"/>
    <x v="0"/>
    <x v="0"/>
    <s v="DM_WHOLE_DEMAND_TREND_ANALYSIS"/>
    <s v="FORECAST_QUANTITY"/>
    <m/>
    <m/>
    <m/>
    <m/>
    <m/>
    <m/>
    <m/>
    <m/>
    <m/>
    <m/>
    <m/>
    <m/>
    <m/>
    <m/>
    <m/>
    <m/>
    <m/>
    <m/>
    <s v="資料清單"/>
    <x v="29"/>
    <x v="73"/>
    <x v="60"/>
    <x v="23"/>
    <e v="#N/A"/>
    <s v="Forecast Quantity"/>
    <x v="475"/>
    <x v="1"/>
    <x v="0"/>
    <x v="473"/>
    <x v="15"/>
    <s v="IEC_STD_V10 &gt;&gt; Common &gt;&gt; AutoMetaDataForecast Quantity"/>
    <x v="4"/>
    <x v="0"/>
    <s v="預測數量Measure"/>
    <s v="Whole Demand Trend 分析"/>
    <n v="1165"/>
    <n v="1285"/>
    <n v="0"/>
    <s v=""/>
    <n v="0"/>
    <n v="0"/>
    <n v="1165"/>
    <x v="251"/>
    <s v="Whole Demand Trend Analysis"/>
    <x v="111"/>
    <e v="#N/A"/>
    <x v="0"/>
    <s v="E.3.12.0: Forecast達成率:"/>
    <x v="39"/>
    <x v="39"/>
    <x v="1186"/>
    <x v="474"/>
    <x v="475"/>
    <x v="490"/>
    <x v="0"/>
    <x v="0"/>
    <x v="0"/>
    <x v="4"/>
    <m/>
    <x v="0"/>
    <x v="4"/>
    <s v="Whole Demand Trend Analysis_Forecast Quantity"/>
    <x v="1223"/>
    <x v="4"/>
    <x v="0"/>
    <x v="7"/>
    <x v="9"/>
    <x v="0"/>
    <x v="0"/>
    <s v="DM_WHOLE_DEMAND_TREND_ANALYSIS"/>
    <s v="FORECAST_QUANTITY"/>
    <x v="142"/>
    <x v="385"/>
    <x v="0"/>
    <n v="0"/>
    <x v="0"/>
    <x v="0"/>
    <x v="0"/>
    <s v=""/>
    <s v=""/>
    <n v="1296"/>
    <s v="-1296"/>
    <x v="0"/>
    <x v="0"/>
    <x v="0"/>
    <x v="475"/>
    <x v="15"/>
    <s v="預測數量"/>
    <s v=""/>
    <s v=""/>
    <x v="0"/>
    <x v="60"/>
    <m/>
    <s v="^()$"/>
    <n v="9"/>
    <x v="0"/>
    <x v="9"/>
    <x v="0"/>
    <x v="0"/>
    <x v="1"/>
    <x v="1"/>
    <b v="0"/>
    <x v="1"/>
    <x v="1"/>
    <n v="0"/>
    <x v="0"/>
    <b v="0"/>
    <b v="0"/>
    <b v="0"/>
    <b v="0"/>
    <b v="0"/>
    <b v="0"/>
    <b v="0"/>
    <b v="0"/>
    <b v="0"/>
    <b v="0"/>
    <b v="0"/>
    <x v="1"/>
    <x v="1"/>
    <n v="0"/>
    <x v="3"/>
    <x v="0"/>
  </r>
  <r>
    <s v="E.3.12.0"/>
    <s v="PLN"/>
    <x v="23"/>
    <x v="526"/>
    <x v="523"/>
    <x v="1"/>
    <x v="528"/>
    <s v="資料取用規則_x000a_Forecast date所在周別 大於等於 Forecast Gen Date 所在周別_x000a_取用 Forecast Quantity_x000a_forecast date所在周別 小於 Forecast Gen Date 所在周別_x000a_取用 Actual Quantity"/>
    <x v="4"/>
    <m/>
    <s v="Whole Demand Trend Analysis_Actual Quantity;Whole Demand Trend Analysis_Forecast Quantity"/>
    <s v="General"/>
    <x v="4"/>
    <m/>
    <x v="0"/>
    <s v="PLN"/>
    <x v="15"/>
    <x v="7"/>
    <x v="0"/>
    <x v="0"/>
    <s v="DM_WHOLE_DEMAND_TREND_ANALYSIS"/>
    <s v="WHOLE_DEMAND"/>
    <m/>
    <m/>
    <m/>
    <m/>
    <m/>
    <m/>
    <m/>
    <m/>
    <m/>
    <m/>
    <m/>
    <m/>
    <m/>
    <m/>
    <m/>
    <m/>
    <m/>
    <m/>
    <s v="資料清單"/>
    <x v="29"/>
    <x v="74"/>
    <x v="60"/>
    <x v="23"/>
    <e v="#N/A"/>
    <s v="Whole Demand"/>
    <x v="523"/>
    <x v="1"/>
    <x v="0"/>
    <x v="528"/>
    <x v="15"/>
    <s v="IEC_STD_V10 &gt;&gt; Common &gt;&gt; AutoMetaDataWhole Demand"/>
    <x v="4"/>
    <x v="0"/>
    <s v="總需求Measure"/>
    <s v="Whole Demand Trend 分析"/>
    <n v="1299"/>
    <n v="1285"/>
    <e v="#N/A"/>
    <s v=""/>
    <n v="0"/>
    <n v="0"/>
    <e v="#N/A"/>
    <x v="0"/>
    <s v="Whole Demand Trend Analysis"/>
    <x v="111"/>
    <e v="#N/A"/>
    <x v="72"/>
    <s v="E.3.12.0: Forecast達成率:"/>
    <x v="40"/>
    <x v="40"/>
    <x v="1186"/>
    <x v="526"/>
    <x v="523"/>
    <x v="549"/>
    <x v="0"/>
    <x v="0"/>
    <x v="0"/>
    <x v="4"/>
    <m/>
    <x v="0"/>
    <x v="4"/>
    <s v="Whole Demand Trend Analysis_Whole Demand"/>
    <x v="1224"/>
    <x v="4"/>
    <x v="0"/>
    <x v="7"/>
    <x v="9"/>
    <x v="0"/>
    <x v="0"/>
    <s v="DM_WHOLE_DEMAND_TREND_ANALYSIS"/>
    <s v="WHOLE_DEMAND"/>
    <x v="142"/>
    <x v="423"/>
    <x v="0"/>
    <n v="0"/>
    <x v="0"/>
    <x v="0"/>
    <x v="3"/>
    <s v=""/>
    <s v=""/>
    <n v="1297"/>
    <s v="-1297"/>
    <x v="0"/>
    <x v="0"/>
    <x v="0"/>
    <x v="523"/>
    <x v="15"/>
    <s v="總需求"/>
    <s v=""/>
    <s v=""/>
    <x v="0"/>
    <x v="60"/>
    <m/>
    <s v="^()$"/>
    <n v="9"/>
    <x v="0"/>
    <x v="9"/>
    <x v="0"/>
    <x v="0"/>
    <x v="0"/>
    <x v="1"/>
    <b v="0"/>
    <x v="1"/>
    <x v="1"/>
    <n v="0"/>
    <x v="0"/>
    <b v="0"/>
    <b v="0"/>
    <b v="1"/>
    <b v="0"/>
    <b v="0"/>
    <b v="0"/>
    <b v="0"/>
    <b v="0"/>
    <b v="1"/>
    <b v="0"/>
    <b v="0"/>
    <x v="0"/>
    <x v="24"/>
    <n v="1"/>
    <x v="2"/>
    <x v="0"/>
  </r>
  <r>
    <m/>
    <s v="PLN"/>
    <x v="24"/>
    <x v="527"/>
    <x v="524"/>
    <x v="1"/>
    <x v="529"/>
    <s v="DOI管理"/>
    <x v="0"/>
    <m/>
    <m/>
    <s v="General"/>
    <x v="7"/>
    <m/>
    <x v="0"/>
    <m/>
    <x v="16"/>
    <x v="8"/>
    <x v="0"/>
    <x v="0"/>
    <s v="DM_DOI_OVERVIEW"/>
    <m/>
    <m/>
    <m/>
    <m/>
    <m/>
    <m/>
    <m/>
    <m/>
    <m/>
    <m/>
    <m/>
    <m/>
    <m/>
    <m/>
    <m/>
    <m/>
    <m/>
    <m/>
    <m/>
    <s v="資料清單"/>
    <x v="30"/>
    <x v="0"/>
    <x v="60"/>
    <x v="24"/>
    <e v="#N/A"/>
    <s v="DOI Overview"/>
    <x v="524"/>
    <x v="1"/>
    <x v="0"/>
    <x v="529"/>
    <x v="16"/>
    <s v="IEC_STD_V10 &gt;&gt; Common &gt;&gt; AutoMetaDataDOI Overview"/>
    <x v="0"/>
    <x v="0"/>
    <s v="DOI管理Concept"/>
    <s v="DOI管理"/>
    <n v="1300"/>
    <n v="0"/>
    <n v="0"/>
    <s v=""/>
    <n v="0"/>
    <n v="0"/>
    <n v="0"/>
    <x v="0"/>
    <s v=""/>
    <x v="0"/>
    <s v=""/>
    <x v="0"/>
    <s v="E.3.5.3.1: DOI管理:"/>
    <x v="0"/>
    <x v="0"/>
    <x v="1187"/>
    <x v="527"/>
    <x v="524"/>
    <x v="550"/>
    <x v="0"/>
    <x v="0"/>
    <x v="0"/>
    <x v="7"/>
    <m/>
    <x v="0"/>
    <x v="0"/>
    <s v="DOI Overview"/>
    <x v="1225"/>
    <x v="0"/>
    <x v="0"/>
    <x v="8"/>
    <x v="9"/>
    <x v="0"/>
    <x v="0"/>
    <s v="DM_DOI_OVERVIEW"/>
    <s v=""/>
    <x v="143"/>
    <x v="0"/>
    <x v="0"/>
    <n v="0"/>
    <x v="0"/>
    <x v="0"/>
    <x v="0"/>
    <s v=""/>
    <s v=""/>
    <n v="1298"/>
    <s v="-1298"/>
    <x v="0"/>
    <x v="0"/>
    <x v="0"/>
    <x v="524"/>
    <x v="16"/>
    <s v="DOI管理"/>
    <s v=""/>
    <s v=""/>
    <x v="0"/>
    <x v="60"/>
    <m/>
    <s v="^()$"/>
    <n v="9"/>
    <x v="0"/>
    <x v="9"/>
    <x v="0"/>
    <x v="0"/>
    <x v="0"/>
    <x v="1"/>
    <b v="0"/>
    <x v="1"/>
    <x v="0"/>
    <n v="0"/>
    <x v="0"/>
    <b v="0"/>
    <b v="0"/>
    <b v="0"/>
    <b v="0"/>
    <b v="0"/>
    <b v="0"/>
    <b v="0"/>
    <b v="0"/>
    <b v="0"/>
    <b v="0"/>
    <b v="0"/>
    <x v="1"/>
    <x v="1"/>
    <n v="0"/>
    <x v="2"/>
    <x v="0"/>
  </r>
  <r>
    <m/>
    <s v="PLN"/>
    <x v="24"/>
    <x v="528"/>
    <x v="525"/>
    <x v="1"/>
    <x v="530"/>
    <s v="DOI趨勢"/>
    <x v="0"/>
    <m/>
    <m/>
    <s v="General"/>
    <x v="1"/>
    <m/>
    <x v="0"/>
    <s v="PLN"/>
    <x v="16"/>
    <x v="8"/>
    <x v="0"/>
    <x v="0"/>
    <s v="DM_DOI趨勢"/>
    <m/>
    <m/>
    <m/>
    <m/>
    <m/>
    <m/>
    <m/>
    <m/>
    <m/>
    <m/>
    <m/>
    <m/>
    <m/>
    <m/>
    <m/>
    <m/>
    <m/>
    <m/>
    <m/>
    <s v="資料清單"/>
    <x v="30"/>
    <x v="1"/>
    <x v="60"/>
    <x v="24"/>
    <e v="#N/A"/>
    <s v="DOI趨勢"/>
    <x v="525"/>
    <x v="1"/>
    <x v="0"/>
    <x v="530"/>
    <x v="16"/>
    <s v="IEC_STD_V10 &gt;&gt; Common &gt;&gt; AutoMetaDataDOI趨勢"/>
    <x v="0"/>
    <x v="0"/>
    <s v="DOI趨勢Concept"/>
    <s v="DOI趨勢"/>
    <n v="1301"/>
    <n v="0"/>
    <n v="0"/>
    <s v=""/>
    <n v="0"/>
    <n v="0"/>
    <n v="0"/>
    <x v="0"/>
    <s v=""/>
    <x v="0"/>
    <s v=""/>
    <x v="0"/>
    <s v="E.3.5.3.1: DOI管理:"/>
    <x v="1"/>
    <x v="1"/>
    <x v="1188"/>
    <x v="528"/>
    <x v="525"/>
    <x v="551"/>
    <x v="0"/>
    <x v="0"/>
    <x v="0"/>
    <x v="1"/>
    <m/>
    <x v="0"/>
    <x v="0"/>
    <s v="DOI趨勢"/>
    <x v="1226"/>
    <x v="0"/>
    <x v="0"/>
    <x v="8"/>
    <x v="9"/>
    <x v="0"/>
    <x v="0"/>
    <s v="DM_DOI趨勢"/>
    <s v=""/>
    <x v="144"/>
    <x v="0"/>
    <x v="0"/>
    <n v="0"/>
    <x v="0"/>
    <x v="0"/>
    <x v="0"/>
    <s v=""/>
    <s v=""/>
    <n v="1299"/>
    <s v="-1299"/>
    <x v="0"/>
    <x v="0"/>
    <x v="0"/>
    <x v="525"/>
    <x v="16"/>
    <s v="DOI趨勢"/>
    <s v=""/>
    <s v=""/>
    <x v="0"/>
    <x v="60"/>
    <m/>
    <s v="^()$"/>
    <n v="9"/>
    <x v="0"/>
    <x v="9"/>
    <x v="0"/>
    <x v="0"/>
    <x v="0"/>
    <x v="1"/>
    <b v="0"/>
    <x v="1"/>
    <x v="0"/>
    <n v="0"/>
    <x v="0"/>
    <b v="0"/>
    <b v="0"/>
    <b v="0"/>
    <b v="0"/>
    <b v="0"/>
    <b v="0"/>
    <b v="0"/>
    <b v="0"/>
    <b v="0"/>
    <b v="0"/>
    <b v="0"/>
    <x v="1"/>
    <x v="1"/>
    <n v="0"/>
    <x v="54"/>
    <x v="0"/>
  </r>
  <r>
    <m/>
    <s v="PLN"/>
    <x v="24"/>
    <x v="0"/>
    <x v="0"/>
    <x v="1"/>
    <x v="0"/>
    <s v="EBG, NBG"/>
    <x v="3"/>
    <m/>
    <m/>
    <s v="General"/>
    <x v="9"/>
    <s v="EBG,NBG"/>
    <x v="0"/>
    <s v="PLN"/>
    <x v="16"/>
    <x v="8"/>
    <x v="0"/>
    <x v="0"/>
    <s v="DM_DOI趨勢"/>
    <s v="BUSINESS_GROUP"/>
    <m/>
    <m/>
    <m/>
    <m/>
    <m/>
    <m/>
    <m/>
    <m/>
    <m/>
    <m/>
    <m/>
    <m/>
    <m/>
    <m/>
    <m/>
    <m/>
    <m/>
    <m/>
    <s v="資料清單"/>
    <x v="30"/>
    <x v="2"/>
    <x v="60"/>
    <x v="24"/>
    <e v="#N/A"/>
    <s v="Business Group"/>
    <x v="0"/>
    <x v="1"/>
    <x v="0"/>
    <x v="0"/>
    <x v="16"/>
    <s v="IEC_STD_V10 &gt;&gt; Common &gt;&gt; AutoMetaDataBusiness Group"/>
    <x v="3"/>
    <x v="0"/>
    <s v="事業群Dimension"/>
    <s v="DOI趨勢"/>
    <n v="2"/>
    <n v="1301"/>
    <n v="0"/>
    <s v=""/>
    <n v="0"/>
    <n v="0"/>
    <e v="#N/A"/>
    <x v="0"/>
    <s v="DOI趨勢"/>
    <x v="112"/>
    <e v="#N/A"/>
    <x v="0"/>
    <s v="E.3.5.3.1: DOI管理:"/>
    <x v="2"/>
    <x v="2"/>
    <x v="1189"/>
    <x v="0"/>
    <x v="0"/>
    <x v="552"/>
    <x v="59"/>
    <x v="0"/>
    <x v="0"/>
    <x v="8"/>
    <m/>
    <x v="0"/>
    <x v="3"/>
    <s v="DOI趨勢_Business Group"/>
    <x v="1227"/>
    <x v="3"/>
    <x v="0"/>
    <x v="8"/>
    <x v="9"/>
    <x v="0"/>
    <x v="0"/>
    <s v="DM_DOI趨勢"/>
    <s v="BUSINESS_GROUP"/>
    <x v="144"/>
    <x v="424"/>
    <x v="0"/>
    <n v="0"/>
    <x v="0"/>
    <x v="0"/>
    <x v="3"/>
    <s v=""/>
    <s v=""/>
    <n v="1300"/>
    <s v="-1300"/>
    <x v="0"/>
    <x v="0"/>
    <x v="0"/>
    <x v="0"/>
    <x v="16"/>
    <s v="事業群"/>
    <s v=""/>
    <s v=""/>
    <x v="0"/>
    <x v="60"/>
    <m/>
    <s v="^()$"/>
    <n v="9"/>
    <x v="0"/>
    <x v="9"/>
    <x v="0"/>
    <x v="0"/>
    <x v="1"/>
    <x v="1"/>
    <b v="0"/>
    <x v="1"/>
    <x v="1"/>
    <n v="0"/>
    <x v="0"/>
    <b v="0"/>
    <b v="0"/>
    <b v="1"/>
    <b v="0"/>
    <b v="0"/>
    <b v="0"/>
    <b v="0"/>
    <b v="0"/>
    <b v="1"/>
    <b v="0"/>
    <b v="0"/>
    <x v="0"/>
    <x v="24"/>
    <n v="1"/>
    <x v="0"/>
    <x v="0"/>
  </r>
  <r>
    <m/>
    <s v="PLN"/>
    <x v="24"/>
    <x v="180"/>
    <x v="180"/>
    <x v="1"/>
    <x v="185"/>
    <s v="BU1, BU2,"/>
    <x v="3"/>
    <m/>
    <m/>
    <s v="General"/>
    <x v="2"/>
    <s v="BU1,BU2,BU5,BU6,NIDC,AME,5G"/>
    <x v="0"/>
    <s v="PLN"/>
    <x v="16"/>
    <x v="8"/>
    <x v="0"/>
    <x v="0"/>
    <s v="DM_DOI趨勢"/>
    <s v="BU_CODE"/>
    <m/>
    <m/>
    <m/>
    <m/>
    <m/>
    <m/>
    <m/>
    <m/>
    <m/>
    <m/>
    <m/>
    <m/>
    <m/>
    <m/>
    <m/>
    <m/>
    <m/>
    <m/>
    <s v="資料清單"/>
    <x v="30"/>
    <x v="3"/>
    <x v="60"/>
    <x v="24"/>
    <e v="#N/A"/>
    <s v="BU Code"/>
    <x v="180"/>
    <x v="1"/>
    <x v="0"/>
    <x v="185"/>
    <x v="16"/>
    <s v="IEC_STD_V10 &gt;&gt; Common &gt;&gt; AutoMetaDataBU Code"/>
    <x v="3"/>
    <x v="0"/>
    <s v="事業處代碼Dimension"/>
    <s v="DOI趨勢"/>
    <n v="343"/>
    <n v="1301"/>
    <n v="0"/>
    <s v=""/>
    <n v="0"/>
    <n v="0"/>
    <n v="515"/>
    <x v="81"/>
    <s v="DOI趨勢"/>
    <x v="112"/>
    <e v="#N/A"/>
    <x v="0"/>
    <s v="E.3.5.3.1: DOI管理:"/>
    <x v="3"/>
    <x v="3"/>
    <x v="1190"/>
    <x v="180"/>
    <x v="180"/>
    <x v="484"/>
    <x v="100"/>
    <x v="0"/>
    <x v="0"/>
    <x v="2"/>
    <m/>
    <x v="0"/>
    <x v="3"/>
    <s v="DOI趨勢_BU Code"/>
    <x v="1228"/>
    <x v="3"/>
    <x v="0"/>
    <x v="8"/>
    <x v="9"/>
    <x v="0"/>
    <x v="0"/>
    <s v="DM_DOI趨勢"/>
    <s v="BU_CODE"/>
    <x v="144"/>
    <x v="145"/>
    <x v="0"/>
    <n v="0"/>
    <x v="0"/>
    <x v="0"/>
    <x v="0"/>
    <s v=""/>
    <s v=""/>
    <n v="1301"/>
    <s v="-1301"/>
    <x v="0"/>
    <x v="0"/>
    <x v="0"/>
    <x v="180"/>
    <x v="16"/>
    <s v="事業處代碼"/>
    <s v=""/>
    <s v=""/>
    <x v="0"/>
    <x v="60"/>
    <m/>
    <s v="^()$"/>
    <n v="9"/>
    <x v="0"/>
    <x v="9"/>
    <x v="0"/>
    <x v="0"/>
    <x v="1"/>
    <x v="1"/>
    <b v="0"/>
    <x v="1"/>
    <x v="1"/>
    <n v="0"/>
    <x v="0"/>
    <b v="0"/>
    <b v="0"/>
    <b v="0"/>
    <b v="0"/>
    <b v="1"/>
    <b v="0"/>
    <b v="0"/>
    <b v="0"/>
    <b v="0"/>
    <b v="0"/>
    <b v="0"/>
    <x v="0"/>
    <x v="2"/>
    <n v="0"/>
    <x v="1"/>
    <x v="0"/>
  </r>
  <r>
    <m/>
    <s v="PLN"/>
    <x v="24"/>
    <x v="182"/>
    <x v="182"/>
    <x v="244"/>
    <x v="187"/>
    <s v="客戶名稱-SAP"/>
    <x v="3"/>
    <m/>
    <s v="Customer code?"/>
    <s v="General"/>
    <x v="1"/>
    <s v="HPE.A1.S1.F1.Twitter.EMC.CMC.Alibaba.Amazon.FCCL.Kostal.WW channel"/>
    <x v="0"/>
    <s v="PLN"/>
    <x v="16"/>
    <x v="8"/>
    <x v="0"/>
    <x v="0"/>
    <s v="DM_DOI趨勢"/>
    <s v="CUSTOMER_NAME_SAP"/>
    <m/>
    <m/>
    <m/>
    <m/>
    <m/>
    <m/>
    <m/>
    <m/>
    <m/>
    <m/>
    <m/>
    <m/>
    <m/>
    <m/>
    <m/>
    <m/>
    <m/>
    <m/>
    <s v="資料清單"/>
    <x v="30"/>
    <x v="4"/>
    <x v="60"/>
    <x v="24"/>
    <e v="#N/A"/>
    <s v="Customer Name-SAP"/>
    <x v="182"/>
    <x v="244"/>
    <x v="0"/>
    <x v="187"/>
    <x v="16"/>
    <s v="IEC_STD_V10 &gt;&gt; Common &gt;&gt; AutoMetaDataCustomer Name-SAP"/>
    <x v="3"/>
    <x v="0"/>
    <s v="客戶名稱-SAPDimension"/>
    <s v="DOI趨勢"/>
    <n v="345"/>
    <n v="1301"/>
    <e v="#N/A"/>
    <s v=""/>
    <n v="0"/>
    <n v="0"/>
    <n v="981"/>
    <x v="83"/>
    <s v="DOI趨勢"/>
    <x v="112"/>
    <e v="#N/A"/>
    <x v="73"/>
    <s v="E.3.5.3.1: DOI管理:"/>
    <x v="4"/>
    <x v="4"/>
    <x v="1191"/>
    <x v="182"/>
    <x v="182"/>
    <x v="199"/>
    <x v="79"/>
    <x v="0"/>
    <x v="0"/>
    <x v="1"/>
    <m/>
    <x v="0"/>
    <x v="3"/>
    <s v="DOI趨勢_Customer Name-SAP"/>
    <x v="1229"/>
    <x v="3"/>
    <x v="0"/>
    <x v="8"/>
    <x v="9"/>
    <x v="0"/>
    <x v="0"/>
    <s v="DM_DOI趨勢"/>
    <s v="CUSTOMER_NAME_SAP"/>
    <x v="144"/>
    <x v="147"/>
    <x v="0"/>
    <n v="0"/>
    <x v="0"/>
    <x v="0"/>
    <x v="0"/>
    <s v=""/>
    <s v=""/>
    <n v="1302"/>
    <s v="-1302"/>
    <x v="0"/>
    <x v="0"/>
    <x v="0"/>
    <x v="182"/>
    <x v="16"/>
    <s v="客戶名稱-SAP"/>
    <s v=""/>
    <s v=""/>
    <x v="0"/>
    <x v="60"/>
    <m/>
    <s v="^()$"/>
    <n v="9"/>
    <x v="0"/>
    <x v="9"/>
    <x v="0"/>
    <x v="0"/>
    <x v="1"/>
    <x v="1"/>
    <b v="0"/>
    <x v="1"/>
    <x v="1"/>
    <n v="0"/>
    <x v="0"/>
    <b v="0"/>
    <b v="0"/>
    <b v="0"/>
    <b v="0"/>
    <b v="1"/>
    <b v="0"/>
    <b v="0"/>
    <b v="0"/>
    <b v="0"/>
    <b v="0"/>
    <b v="0"/>
    <x v="0"/>
    <x v="2"/>
    <n v="0"/>
    <x v="3"/>
    <x v="0"/>
  </r>
  <r>
    <m/>
    <s v="PLN"/>
    <x v="24"/>
    <x v="232"/>
    <x v="232"/>
    <x v="243"/>
    <x v="274"/>
    <s v="廠區"/>
    <x v="3"/>
    <m/>
    <m/>
    <s v="General"/>
    <x v="2"/>
    <s v="IMX,ICZ,SQT,IPT,TAO"/>
    <x v="0"/>
    <s v="PLN"/>
    <x v="16"/>
    <x v="8"/>
    <x v="0"/>
    <x v="0"/>
    <s v="DM_DOI趨勢"/>
    <s v="SITE"/>
    <m/>
    <m/>
    <m/>
    <m/>
    <m/>
    <m/>
    <m/>
    <m/>
    <m/>
    <m/>
    <m/>
    <m/>
    <m/>
    <m/>
    <m/>
    <m/>
    <m/>
    <m/>
    <s v="資料清單"/>
    <x v="30"/>
    <x v="5"/>
    <x v="60"/>
    <x v="24"/>
    <e v="#N/A"/>
    <s v="Site"/>
    <x v="232"/>
    <x v="243"/>
    <x v="0"/>
    <x v="274"/>
    <x v="16"/>
    <s v="IEC_STD_V10 &gt;&gt; Common &gt;&gt; AutoMetaDataSite"/>
    <x v="3"/>
    <x v="0"/>
    <s v="廠區Dimension"/>
    <s v="DOI趨勢"/>
    <n v="408"/>
    <n v="1301"/>
    <n v="0"/>
    <s v=""/>
    <n v="0"/>
    <n v="0"/>
    <n v="488"/>
    <x v="95"/>
    <s v="DOI趨勢"/>
    <x v="112"/>
    <e v="#N/A"/>
    <x v="0"/>
    <s v="E.3.5.3.1: DOI管理:"/>
    <x v="5"/>
    <x v="5"/>
    <x v="1192"/>
    <x v="232"/>
    <x v="232"/>
    <x v="482"/>
    <x v="80"/>
    <x v="0"/>
    <x v="0"/>
    <x v="2"/>
    <m/>
    <x v="0"/>
    <x v="3"/>
    <s v="DOI趨勢_Site"/>
    <x v="1230"/>
    <x v="3"/>
    <x v="0"/>
    <x v="8"/>
    <x v="9"/>
    <x v="0"/>
    <x v="0"/>
    <s v="DM_DOI趨勢"/>
    <s v="SITE"/>
    <x v="144"/>
    <x v="187"/>
    <x v="0"/>
    <n v="0"/>
    <x v="0"/>
    <x v="0"/>
    <x v="6"/>
    <s v=""/>
    <s v=""/>
    <n v="1303"/>
    <s v="-1303"/>
    <x v="0"/>
    <x v="0"/>
    <x v="0"/>
    <x v="232"/>
    <x v="16"/>
    <s v="廠區"/>
    <s v=""/>
    <s v=""/>
    <x v="0"/>
    <x v="60"/>
    <m/>
    <s v="^()$"/>
    <n v="9"/>
    <x v="0"/>
    <x v="9"/>
    <x v="0"/>
    <x v="0"/>
    <x v="1"/>
    <x v="1"/>
    <b v="0"/>
    <x v="1"/>
    <x v="1"/>
    <n v="0"/>
    <x v="0"/>
    <b v="0"/>
    <b v="0"/>
    <b v="0"/>
    <b v="1"/>
    <b v="1"/>
    <b v="1"/>
    <b v="0"/>
    <b v="0"/>
    <b v="0"/>
    <b v="0"/>
    <b v="0"/>
    <x v="0"/>
    <x v="12"/>
    <n v="0"/>
    <x v="43"/>
    <x v="0"/>
  </r>
  <r>
    <m/>
    <s v="PLN"/>
    <x v="24"/>
    <x v="529"/>
    <x v="526"/>
    <x v="1"/>
    <x v="531"/>
    <s v="日期區間"/>
    <x v="3"/>
    <m/>
    <m/>
    <s v="General"/>
    <x v="3"/>
    <s v="Day, Week, Month"/>
    <x v="0"/>
    <s v="PLN"/>
    <x v="16"/>
    <x v="8"/>
    <x v="0"/>
    <x v="0"/>
    <s v="DM_DOI趨勢"/>
    <s v="DATE_RANGE"/>
    <m/>
    <m/>
    <m/>
    <m/>
    <m/>
    <m/>
    <m/>
    <m/>
    <m/>
    <m/>
    <m/>
    <m/>
    <m/>
    <m/>
    <m/>
    <m/>
    <m/>
    <m/>
    <s v="資料清單"/>
    <x v="30"/>
    <x v="6"/>
    <x v="60"/>
    <x v="24"/>
    <e v="#N/A"/>
    <s v="Date Range"/>
    <x v="526"/>
    <x v="1"/>
    <x v="0"/>
    <x v="531"/>
    <x v="16"/>
    <s v="IEC_STD_V10 &gt;&gt; Common &gt;&gt; AutoMetaDataDate Range"/>
    <x v="3"/>
    <x v="0"/>
    <s v="日期區間Dimension"/>
    <s v="DOI趨勢"/>
    <n v="1306"/>
    <n v="1301"/>
    <n v="0"/>
    <s v=""/>
    <n v="0"/>
    <n v="0"/>
    <e v="#N/A"/>
    <x v="0"/>
    <s v="DOI趨勢"/>
    <x v="112"/>
    <e v="#N/A"/>
    <x v="0"/>
    <s v="E.3.5.3.1: DOI管理:"/>
    <x v="6"/>
    <x v="6"/>
    <x v="1193"/>
    <x v="529"/>
    <x v="526"/>
    <x v="553"/>
    <x v="101"/>
    <x v="0"/>
    <x v="0"/>
    <x v="3"/>
    <m/>
    <x v="0"/>
    <x v="3"/>
    <s v="DOI趨勢_Date Range"/>
    <x v="1231"/>
    <x v="3"/>
    <x v="0"/>
    <x v="8"/>
    <x v="9"/>
    <x v="0"/>
    <x v="0"/>
    <s v="DM_DOI趨勢"/>
    <s v="DATE_RANGE"/>
    <x v="144"/>
    <x v="425"/>
    <x v="0"/>
    <n v="0"/>
    <x v="0"/>
    <x v="0"/>
    <x v="3"/>
    <s v=""/>
    <s v=""/>
    <n v="1304"/>
    <s v="-1304"/>
    <x v="0"/>
    <x v="0"/>
    <x v="0"/>
    <x v="526"/>
    <x v="16"/>
    <s v="日期區間"/>
    <s v=""/>
    <s v=""/>
    <x v="0"/>
    <x v="60"/>
    <m/>
    <s v="^()$"/>
    <n v="9"/>
    <x v="0"/>
    <x v="9"/>
    <x v="0"/>
    <x v="0"/>
    <x v="0"/>
    <x v="1"/>
    <b v="0"/>
    <x v="1"/>
    <x v="1"/>
    <n v="0"/>
    <x v="0"/>
    <b v="0"/>
    <b v="0"/>
    <b v="1"/>
    <b v="0"/>
    <b v="0"/>
    <b v="0"/>
    <b v="0"/>
    <b v="0"/>
    <b v="1"/>
    <b v="0"/>
    <b v="0"/>
    <x v="0"/>
    <x v="24"/>
    <n v="1"/>
    <x v="19"/>
    <x v="0"/>
  </r>
  <r>
    <m/>
    <s v="PLN"/>
    <x v="24"/>
    <x v="530"/>
    <x v="527"/>
    <x v="1"/>
    <x v="532"/>
    <s v="日"/>
    <x v="3"/>
    <m/>
    <m/>
    <s v="General"/>
    <x v="3"/>
    <m/>
    <x v="0"/>
    <s v="PLN"/>
    <x v="16"/>
    <x v="8"/>
    <x v="0"/>
    <x v="0"/>
    <s v="DM_DOI趨勢"/>
    <s v="DATE"/>
    <m/>
    <m/>
    <m/>
    <m/>
    <m/>
    <m/>
    <m/>
    <m/>
    <m/>
    <m/>
    <m/>
    <m/>
    <m/>
    <m/>
    <m/>
    <m/>
    <m/>
    <m/>
    <s v="資料清單"/>
    <x v="30"/>
    <x v="7"/>
    <x v="60"/>
    <x v="24"/>
    <e v="#N/A"/>
    <s v="Date"/>
    <x v="527"/>
    <x v="1"/>
    <x v="0"/>
    <x v="532"/>
    <x v="16"/>
    <s v="IEC_STD_V10 &gt;&gt; Common &gt;&gt; AutoMetaDataDate"/>
    <x v="3"/>
    <x v="0"/>
    <s v="日Dimension"/>
    <s v="DOI趨勢"/>
    <n v="1307"/>
    <n v="1301"/>
    <n v="0"/>
    <s v=""/>
    <n v="0"/>
    <n v="0"/>
    <e v="#N/A"/>
    <x v="0"/>
    <s v="DOI趨勢"/>
    <x v="112"/>
    <e v="#N/A"/>
    <x v="0"/>
    <s v="E.3.5.3.1: DOI管理:"/>
    <x v="7"/>
    <x v="7"/>
    <x v="1194"/>
    <x v="530"/>
    <x v="527"/>
    <x v="554"/>
    <x v="0"/>
    <x v="0"/>
    <x v="0"/>
    <x v="3"/>
    <m/>
    <x v="0"/>
    <x v="3"/>
    <s v="DOI趨勢_Date"/>
    <x v="1232"/>
    <x v="3"/>
    <x v="0"/>
    <x v="8"/>
    <x v="9"/>
    <x v="0"/>
    <x v="0"/>
    <s v="DM_DOI趨勢"/>
    <s v="DATE"/>
    <x v="144"/>
    <x v="426"/>
    <x v="0"/>
    <n v="0"/>
    <x v="0"/>
    <x v="0"/>
    <x v="3"/>
    <s v=""/>
    <s v=""/>
    <n v="1305"/>
    <s v="-1305"/>
    <x v="0"/>
    <x v="0"/>
    <x v="0"/>
    <x v="527"/>
    <x v="16"/>
    <s v="日"/>
    <s v=""/>
    <s v=""/>
    <x v="0"/>
    <x v="60"/>
    <m/>
    <s v="^()$"/>
    <n v="9"/>
    <x v="0"/>
    <x v="9"/>
    <x v="0"/>
    <x v="0"/>
    <x v="0"/>
    <x v="1"/>
    <b v="0"/>
    <x v="1"/>
    <x v="1"/>
    <n v="0"/>
    <x v="0"/>
    <b v="0"/>
    <b v="0"/>
    <b v="1"/>
    <b v="0"/>
    <b v="0"/>
    <b v="0"/>
    <b v="0"/>
    <b v="0"/>
    <b v="1"/>
    <b v="0"/>
    <b v="0"/>
    <x v="0"/>
    <x v="24"/>
    <n v="1"/>
    <x v="43"/>
    <x v="0"/>
  </r>
  <r>
    <m/>
    <s v="PLN"/>
    <x v="24"/>
    <x v="531"/>
    <x v="528"/>
    <x v="1"/>
    <x v="533"/>
    <s v="周"/>
    <x v="3"/>
    <m/>
    <m/>
    <s v="General"/>
    <x v="3"/>
    <m/>
    <x v="0"/>
    <s v="PLN"/>
    <x v="16"/>
    <x v="8"/>
    <x v="0"/>
    <x v="0"/>
    <s v="DM_DOI趨勢"/>
    <s v="WEEK"/>
    <m/>
    <m/>
    <m/>
    <m/>
    <m/>
    <m/>
    <m/>
    <m/>
    <m/>
    <m/>
    <m/>
    <m/>
    <m/>
    <m/>
    <m/>
    <m/>
    <m/>
    <m/>
    <s v="資料清單"/>
    <x v="30"/>
    <x v="8"/>
    <x v="60"/>
    <x v="24"/>
    <e v="#N/A"/>
    <s v="Week"/>
    <x v="528"/>
    <x v="1"/>
    <x v="0"/>
    <x v="533"/>
    <x v="16"/>
    <s v="IEC_STD_V10 &gt;&gt; Common &gt;&gt; AutoMetaDataWeek"/>
    <x v="3"/>
    <x v="0"/>
    <s v="周Dimension"/>
    <s v="DOI趨勢"/>
    <n v="1308"/>
    <n v="1301"/>
    <n v="0"/>
    <s v=""/>
    <n v="0"/>
    <n v="0"/>
    <e v="#N/A"/>
    <x v="0"/>
    <s v="DOI趨勢"/>
    <x v="112"/>
    <e v="#N/A"/>
    <x v="0"/>
    <s v="E.3.5.3.1: DOI管理:"/>
    <x v="8"/>
    <x v="8"/>
    <x v="1195"/>
    <x v="531"/>
    <x v="528"/>
    <x v="555"/>
    <x v="0"/>
    <x v="0"/>
    <x v="0"/>
    <x v="3"/>
    <m/>
    <x v="0"/>
    <x v="3"/>
    <s v="DOI趨勢_Week"/>
    <x v="1233"/>
    <x v="3"/>
    <x v="0"/>
    <x v="8"/>
    <x v="9"/>
    <x v="0"/>
    <x v="0"/>
    <s v="DM_DOI趨勢"/>
    <s v="WEEK"/>
    <x v="144"/>
    <x v="427"/>
    <x v="0"/>
    <n v="0"/>
    <x v="0"/>
    <x v="0"/>
    <x v="3"/>
    <s v=""/>
    <s v=""/>
    <n v="1306"/>
    <s v="-1306"/>
    <x v="0"/>
    <x v="0"/>
    <x v="0"/>
    <x v="528"/>
    <x v="16"/>
    <s v="周"/>
    <s v=""/>
    <s v=""/>
    <x v="0"/>
    <x v="60"/>
    <m/>
    <s v="^()$"/>
    <n v="9"/>
    <x v="0"/>
    <x v="9"/>
    <x v="0"/>
    <x v="0"/>
    <x v="0"/>
    <x v="1"/>
    <b v="0"/>
    <x v="1"/>
    <x v="1"/>
    <n v="0"/>
    <x v="0"/>
    <b v="0"/>
    <b v="0"/>
    <b v="1"/>
    <b v="0"/>
    <b v="0"/>
    <b v="0"/>
    <b v="0"/>
    <b v="0"/>
    <b v="1"/>
    <b v="0"/>
    <b v="0"/>
    <x v="0"/>
    <x v="24"/>
    <n v="1"/>
    <x v="43"/>
    <x v="0"/>
  </r>
  <r>
    <m/>
    <s v="PLN"/>
    <x v="24"/>
    <x v="532"/>
    <x v="529"/>
    <x v="1"/>
    <x v="534"/>
    <s v="月"/>
    <x v="3"/>
    <m/>
    <m/>
    <s v="General"/>
    <x v="3"/>
    <m/>
    <x v="0"/>
    <s v="PLN"/>
    <x v="16"/>
    <x v="8"/>
    <x v="0"/>
    <x v="0"/>
    <s v="DM_DOI趨勢"/>
    <s v="MONTH"/>
    <m/>
    <m/>
    <m/>
    <m/>
    <m/>
    <m/>
    <m/>
    <m/>
    <m/>
    <m/>
    <m/>
    <m/>
    <m/>
    <m/>
    <m/>
    <m/>
    <m/>
    <m/>
    <s v="資料清單"/>
    <x v="30"/>
    <x v="9"/>
    <x v="60"/>
    <x v="24"/>
    <e v="#N/A"/>
    <s v="Month"/>
    <x v="529"/>
    <x v="1"/>
    <x v="0"/>
    <x v="534"/>
    <x v="16"/>
    <s v="IEC_STD_V10 &gt;&gt; Common &gt;&gt; AutoMetaDataMonth"/>
    <x v="3"/>
    <x v="0"/>
    <s v="月Dimension"/>
    <s v="DOI趨勢"/>
    <n v="1309"/>
    <n v="1301"/>
    <n v="0"/>
    <s v=""/>
    <n v="0"/>
    <n v="0"/>
    <e v="#N/A"/>
    <x v="0"/>
    <s v="DOI趨勢"/>
    <x v="112"/>
    <e v="#N/A"/>
    <x v="0"/>
    <s v="E.3.5.3.1: DOI管理:"/>
    <x v="9"/>
    <x v="9"/>
    <x v="1196"/>
    <x v="532"/>
    <x v="529"/>
    <x v="556"/>
    <x v="0"/>
    <x v="0"/>
    <x v="0"/>
    <x v="3"/>
    <m/>
    <x v="0"/>
    <x v="3"/>
    <s v="DOI趨勢_Month"/>
    <x v="1234"/>
    <x v="3"/>
    <x v="0"/>
    <x v="8"/>
    <x v="9"/>
    <x v="0"/>
    <x v="0"/>
    <s v="DM_DOI趨勢"/>
    <s v="MONTH"/>
    <x v="144"/>
    <x v="428"/>
    <x v="0"/>
    <n v="0"/>
    <x v="0"/>
    <x v="0"/>
    <x v="3"/>
    <s v=""/>
    <s v=""/>
    <n v="1307"/>
    <s v="-1307"/>
    <x v="0"/>
    <x v="0"/>
    <x v="0"/>
    <x v="529"/>
    <x v="16"/>
    <s v="月"/>
    <s v=""/>
    <s v=""/>
    <x v="0"/>
    <x v="60"/>
    <m/>
    <s v="^()$"/>
    <n v="9"/>
    <x v="0"/>
    <x v="9"/>
    <x v="0"/>
    <x v="0"/>
    <x v="0"/>
    <x v="1"/>
    <b v="0"/>
    <x v="1"/>
    <x v="1"/>
    <n v="0"/>
    <x v="0"/>
    <b v="0"/>
    <b v="0"/>
    <b v="1"/>
    <b v="0"/>
    <b v="0"/>
    <b v="0"/>
    <b v="0"/>
    <b v="0"/>
    <b v="1"/>
    <b v="0"/>
    <b v="0"/>
    <x v="0"/>
    <x v="24"/>
    <n v="1"/>
    <x v="54"/>
    <x v="0"/>
  </r>
  <r>
    <m/>
    <s v="PLN"/>
    <x v="24"/>
    <x v="533"/>
    <x v="530"/>
    <x v="1"/>
    <x v="535"/>
    <s v="幣別"/>
    <x v="3"/>
    <m/>
    <m/>
    <s v="General"/>
    <x v="6"/>
    <s v="NTD,USD"/>
    <x v="0"/>
    <s v="PLN"/>
    <x v="16"/>
    <x v="8"/>
    <x v="0"/>
    <x v="0"/>
    <s v="DM_DOI趨勢"/>
    <s v="CURRENCY"/>
    <m/>
    <m/>
    <m/>
    <m/>
    <m/>
    <m/>
    <m/>
    <m/>
    <m/>
    <m/>
    <m/>
    <m/>
    <m/>
    <m/>
    <m/>
    <m/>
    <m/>
    <m/>
    <s v="資料清單"/>
    <x v="30"/>
    <x v="10"/>
    <x v="60"/>
    <x v="24"/>
    <e v="#N/A"/>
    <s v="Currency"/>
    <x v="530"/>
    <x v="1"/>
    <x v="0"/>
    <x v="535"/>
    <x v="16"/>
    <s v="IEC_STD_V10 &gt;&gt; Common &gt;&gt; AutoMetaDataCurrency"/>
    <x v="3"/>
    <x v="0"/>
    <s v="幣別Dimension"/>
    <s v="DOI趨勢"/>
    <n v="1310"/>
    <n v="1301"/>
    <n v="0"/>
    <s v=""/>
    <n v="0"/>
    <n v="0"/>
    <e v="#N/A"/>
    <x v="0"/>
    <s v="DOI趨勢"/>
    <x v="112"/>
    <e v="#N/A"/>
    <x v="0"/>
    <s v="E.3.5.3.1: DOI管理:"/>
    <x v="10"/>
    <x v="10"/>
    <x v="1197"/>
    <x v="533"/>
    <x v="530"/>
    <x v="557"/>
    <x v="102"/>
    <x v="0"/>
    <x v="0"/>
    <x v="6"/>
    <m/>
    <x v="0"/>
    <x v="3"/>
    <s v="DOI趨勢_Currency"/>
    <x v="1235"/>
    <x v="3"/>
    <x v="0"/>
    <x v="8"/>
    <x v="9"/>
    <x v="0"/>
    <x v="0"/>
    <s v="DM_DOI趨勢"/>
    <s v="CURRENCY"/>
    <x v="144"/>
    <x v="429"/>
    <x v="0"/>
    <n v="0"/>
    <x v="0"/>
    <x v="0"/>
    <x v="3"/>
    <s v=""/>
    <s v=""/>
    <n v="1308"/>
    <s v="-1308"/>
    <x v="0"/>
    <x v="0"/>
    <x v="0"/>
    <x v="530"/>
    <x v="16"/>
    <s v="幣別"/>
    <s v=""/>
    <s v=""/>
    <x v="0"/>
    <x v="60"/>
    <m/>
    <s v="^()$"/>
    <n v="9"/>
    <x v="0"/>
    <x v="9"/>
    <x v="0"/>
    <x v="0"/>
    <x v="0"/>
    <x v="1"/>
    <b v="0"/>
    <x v="1"/>
    <x v="1"/>
    <n v="0"/>
    <x v="0"/>
    <b v="0"/>
    <b v="0"/>
    <b v="1"/>
    <b v="0"/>
    <b v="0"/>
    <b v="0"/>
    <b v="0"/>
    <b v="0"/>
    <b v="1"/>
    <b v="0"/>
    <b v="0"/>
    <x v="0"/>
    <x v="24"/>
    <n v="1"/>
    <x v="41"/>
    <x v="0"/>
  </r>
  <r>
    <m/>
    <s v="PLN"/>
    <x v="24"/>
    <x v="534"/>
    <x v="531"/>
    <x v="1"/>
    <x v="536"/>
    <s v="台幣"/>
    <x v="3"/>
    <m/>
    <m/>
    <s v="General"/>
    <x v="6"/>
    <m/>
    <x v="0"/>
    <s v="PLN"/>
    <x v="16"/>
    <x v="8"/>
    <x v="0"/>
    <x v="0"/>
    <s v="DM_DOI趨勢"/>
    <s v="NTD"/>
    <m/>
    <m/>
    <m/>
    <m/>
    <m/>
    <m/>
    <m/>
    <m/>
    <m/>
    <m/>
    <m/>
    <m/>
    <m/>
    <m/>
    <m/>
    <m/>
    <m/>
    <m/>
    <s v="資料清單"/>
    <x v="30"/>
    <x v="11"/>
    <x v="60"/>
    <x v="24"/>
    <e v="#N/A"/>
    <s v="NTD"/>
    <x v="531"/>
    <x v="1"/>
    <x v="0"/>
    <x v="536"/>
    <x v="16"/>
    <s v="IEC_STD_V10 &gt;&gt; Common &gt;&gt; AutoMetaDataNTD"/>
    <x v="3"/>
    <x v="0"/>
    <s v="台幣Dimension"/>
    <s v="DOI趨勢"/>
    <n v="1311"/>
    <n v="1301"/>
    <n v="0"/>
    <s v=""/>
    <n v="0"/>
    <n v="0"/>
    <e v="#N/A"/>
    <x v="0"/>
    <s v="DOI趨勢"/>
    <x v="112"/>
    <e v="#N/A"/>
    <x v="0"/>
    <s v="E.3.5.3.1: DOI管理:"/>
    <x v="11"/>
    <x v="11"/>
    <x v="1198"/>
    <x v="534"/>
    <x v="531"/>
    <x v="558"/>
    <x v="0"/>
    <x v="0"/>
    <x v="0"/>
    <x v="6"/>
    <m/>
    <x v="0"/>
    <x v="3"/>
    <s v="DOI趨勢_NTD"/>
    <x v="1236"/>
    <x v="3"/>
    <x v="0"/>
    <x v="8"/>
    <x v="9"/>
    <x v="0"/>
    <x v="0"/>
    <s v="DM_DOI趨勢"/>
    <s v="NTD"/>
    <x v="144"/>
    <x v="430"/>
    <x v="0"/>
    <n v="0"/>
    <x v="0"/>
    <x v="0"/>
    <x v="3"/>
    <s v=""/>
    <s v=""/>
    <n v="1309"/>
    <s v="-1309"/>
    <x v="0"/>
    <x v="0"/>
    <x v="0"/>
    <x v="531"/>
    <x v="16"/>
    <s v="台幣"/>
    <s v=""/>
    <s v=""/>
    <x v="0"/>
    <x v="60"/>
    <m/>
    <s v="^()$"/>
    <n v="9"/>
    <x v="0"/>
    <x v="9"/>
    <x v="0"/>
    <x v="0"/>
    <x v="0"/>
    <x v="1"/>
    <b v="0"/>
    <x v="1"/>
    <x v="1"/>
    <n v="0"/>
    <x v="0"/>
    <b v="0"/>
    <b v="0"/>
    <b v="1"/>
    <b v="0"/>
    <b v="0"/>
    <b v="0"/>
    <b v="0"/>
    <b v="0"/>
    <b v="1"/>
    <b v="0"/>
    <b v="0"/>
    <x v="0"/>
    <x v="24"/>
    <n v="1"/>
    <x v="15"/>
    <x v="0"/>
  </r>
  <r>
    <m/>
    <s v="PLN"/>
    <x v="24"/>
    <x v="535"/>
    <x v="532"/>
    <x v="1"/>
    <x v="537"/>
    <s v="美金"/>
    <x v="3"/>
    <m/>
    <m/>
    <s v="General"/>
    <x v="6"/>
    <m/>
    <x v="0"/>
    <s v="PLN"/>
    <x v="16"/>
    <x v="8"/>
    <x v="0"/>
    <x v="0"/>
    <s v="DM_DOI趨勢"/>
    <s v="USD"/>
    <m/>
    <m/>
    <m/>
    <m/>
    <m/>
    <m/>
    <m/>
    <m/>
    <m/>
    <m/>
    <m/>
    <m/>
    <m/>
    <m/>
    <m/>
    <m/>
    <m/>
    <m/>
    <s v="資料清單"/>
    <x v="30"/>
    <x v="12"/>
    <x v="60"/>
    <x v="24"/>
    <e v="#N/A"/>
    <s v="USD"/>
    <x v="532"/>
    <x v="1"/>
    <x v="0"/>
    <x v="537"/>
    <x v="16"/>
    <s v="IEC_STD_V10 &gt;&gt; Common &gt;&gt; AutoMetaDataUSD"/>
    <x v="3"/>
    <x v="0"/>
    <s v="美金Dimension"/>
    <s v="DOI趨勢"/>
    <n v="1312"/>
    <n v="1301"/>
    <n v="0"/>
    <s v=""/>
    <n v="0"/>
    <n v="0"/>
    <e v="#N/A"/>
    <x v="0"/>
    <s v="DOI趨勢"/>
    <x v="112"/>
    <e v="#N/A"/>
    <x v="0"/>
    <s v="E.3.5.3.1: DOI管理:"/>
    <x v="12"/>
    <x v="12"/>
    <x v="1199"/>
    <x v="535"/>
    <x v="532"/>
    <x v="559"/>
    <x v="0"/>
    <x v="0"/>
    <x v="0"/>
    <x v="6"/>
    <m/>
    <x v="0"/>
    <x v="3"/>
    <s v="DOI趨勢_USD"/>
    <x v="1237"/>
    <x v="3"/>
    <x v="0"/>
    <x v="8"/>
    <x v="9"/>
    <x v="0"/>
    <x v="0"/>
    <s v="DM_DOI趨勢"/>
    <s v="USD"/>
    <x v="144"/>
    <x v="431"/>
    <x v="0"/>
    <n v="0"/>
    <x v="0"/>
    <x v="0"/>
    <x v="3"/>
    <s v=""/>
    <s v=""/>
    <n v="1310"/>
    <s v="-1310"/>
    <x v="0"/>
    <x v="0"/>
    <x v="0"/>
    <x v="532"/>
    <x v="16"/>
    <s v="美金"/>
    <s v=""/>
    <s v=""/>
    <x v="0"/>
    <x v="60"/>
    <m/>
    <s v="^()$"/>
    <n v="9"/>
    <x v="0"/>
    <x v="9"/>
    <x v="0"/>
    <x v="0"/>
    <x v="0"/>
    <x v="1"/>
    <b v="0"/>
    <x v="1"/>
    <x v="1"/>
    <n v="0"/>
    <x v="0"/>
    <b v="0"/>
    <b v="0"/>
    <b v="1"/>
    <b v="0"/>
    <b v="0"/>
    <b v="0"/>
    <b v="0"/>
    <b v="0"/>
    <b v="1"/>
    <b v="0"/>
    <b v="0"/>
    <x v="0"/>
    <x v="24"/>
    <n v="1"/>
    <x v="15"/>
    <x v="0"/>
  </r>
  <r>
    <m/>
    <s v="PLN"/>
    <x v="24"/>
    <x v="536"/>
    <x v="533"/>
    <x v="1"/>
    <x v="538"/>
    <s v="整體庫存金額"/>
    <x v="4"/>
    <m/>
    <m/>
    <s v="General"/>
    <x v="6"/>
    <m/>
    <x v="0"/>
    <s v="PLN"/>
    <x v="16"/>
    <x v="8"/>
    <x v="0"/>
    <x v="0"/>
    <s v="DM_DOI趨勢"/>
    <s v="OVERALL_INVENTORY_AMOUNT"/>
    <m/>
    <m/>
    <m/>
    <m/>
    <m/>
    <m/>
    <m/>
    <m/>
    <m/>
    <m/>
    <m/>
    <m/>
    <m/>
    <m/>
    <m/>
    <m/>
    <m/>
    <m/>
    <s v="資料清單"/>
    <x v="30"/>
    <x v="13"/>
    <x v="60"/>
    <x v="24"/>
    <e v="#N/A"/>
    <s v="Overall Inventory Amount"/>
    <x v="533"/>
    <x v="1"/>
    <x v="0"/>
    <x v="538"/>
    <x v="16"/>
    <s v="IEC_STD_V10 &gt;&gt; Common &gt;&gt; AutoMetaDataOverall Inventory Amount"/>
    <x v="4"/>
    <x v="0"/>
    <s v="整體庫存金額Measure"/>
    <s v="DOI趨勢"/>
    <n v="1313"/>
    <n v="1301"/>
    <n v="0"/>
    <s v=""/>
    <n v="0"/>
    <n v="0"/>
    <e v="#N/A"/>
    <x v="0"/>
    <s v="DOI趨勢"/>
    <x v="112"/>
    <e v="#N/A"/>
    <x v="0"/>
    <s v="E.3.5.3.1: DOI管理:"/>
    <x v="13"/>
    <x v="13"/>
    <x v="1200"/>
    <x v="536"/>
    <x v="533"/>
    <x v="560"/>
    <x v="0"/>
    <x v="0"/>
    <x v="0"/>
    <x v="6"/>
    <m/>
    <x v="0"/>
    <x v="4"/>
    <s v="DOI趨勢_Overall Inventory Amount"/>
    <x v="1238"/>
    <x v="4"/>
    <x v="0"/>
    <x v="8"/>
    <x v="9"/>
    <x v="0"/>
    <x v="0"/>
    <s v="DM_DOI趨勢"/>
    <s v="OVERALL_INVENTORY_AMOUNT"/>
    <x v="144"/>
    <x v="432"/>
    <x v="0"/>
    <n v="0"/>
    <x v="0"/>
    <x v="0"/>
    <x v="3"/>
    <s v=""/>
    <s v=""/>
    <n v="1311"/>
    <s v="-1311"/>
    <x v="0"/>
    <x v="0"/>
    <x v="0"/>
    <x v="533"/>
    <x v="16"/>
    <s v="整體庫存金額"/>
    <s v=""/>
    <s v=""/>
    <x v="0"/>
    <x v="60"/>
    <m/>
    <s v="^()$"/>
    <n v="9"/>
    <x v="0"/>
    <x v="9"/>
    <x v="0"/>
    <x v="0"/>
    <x v="0"/>
    <x v="1"/>
    <b v="0"/>
    <x v="1"/>
    <x v="1"/>
    <n v="0"/>
    <x v="0"/>
    <b v="0"/>
    <b v="0"/>
    <b v="1"/>
    <b v="0"/>
    <b v="0"/>
    <b v="0"/>
    <b v="0"/>
    <b v="0"/>
    <b v="1"/>
    <b v="0"/>
    <b v="0"/>
    <x v="0"/>
    <x v="24"/>
    <n v="1"/>
    <x v="9"/>
    <x v="0"/>
  </r>
  <r>
    <m/>
    <s v="PLN"/>
    <x v="24"/>
    <x v="537"/>
    <x v="534"/>
    <x v="1"/>
    <x v="539"/>
    <s v="當日累計營收"/>
    <x v="4"/>
    <m/>
    <m/>
    <s v="General"/>
    <x v="6"/>
    <m/>
    <x v="0"/>
    <s v="PLN"/>
    <x v="16"/>
    <x v="8"/>
    <x v="0"/>
    <x v="0"/>
    <s v="DM_DOI趨勢"/>
    <s v="REVENUE"/>
    <m/>
    <m/>
    <m/>
    <m/>
    <m/>
    <m/>
    <m/>
    <m/>
    <m/>
    <m/>
    <m/>
    <m/>
    <m/>
    <m/>
    <m/>
    <m/>
    <m/>
    <m/>
    <s v="資料清單"/>
    <x v="30"/>
    <x v="14"/>
    <x v="60"/>
    <x v="24"/>
    <e v="#N/A"/>
    <s v="Revenue"/>
    <x v="534"/>
    <x v="1"/>
    <x v="0"/>
    <x v="539"/>
    <x v="16"/>
    <s v="IEC_STD_V10 &gt;&gt; Common &gt;&gt; AutoMetaDataRevenue"/>
    <x v="4"/>
    <x v="0"/>
    <s v="營收Measure"/>
    <s v="DOI趨勢"/>
    <n v="1314"/>
    <n v="1301"/>
    <n v="0"/>
    <s v=""/>
    <n v="0"/>
    <n v="0"/>
    <e v="#N/A"/>
    <x v="0"/>
    <s v="DOI趨勢"/>
    <x v="112"/>
    <e v="#N/A"/>
    <x v="0"/>
    <s v="E.3.5.3.1: DOI管理:"/>
    <x v="14"/>
    <x v="14"/>
    <x v="1201"/>
    <x v="537"/>
    <x v="534"/>
    <x v="561"/>
    <x v="0"/>
    <x v="0"/>
    <x v="0"/>
    <x v="6"/>
    <m/>
    <x v="0"/>
    <x v="4"/>
    <s v="DOI趨勢_Revenue"/>
    <x v="1239"/>
    <x v="4"/>
    <x v="0"/>
    <x v="8"/>
    <x v="9"/>
    <x v="0"/>
    <x v="0"/>
    <s v="DM_DOI趨勢"/>
    <s v="REVENUE"/>
    <x v="144"/>
    <x v="433"/>
    <x v="0"/>
    <n v="0"/>
    <x v="0"/>
    <x v="0"/>
    <x v="3"/>
    <s v=""/>
    <s v=""/>
    <n v="1312"/>
    <s v="-1312"/>
    <x v="0"/>
    <x v="0"/>
    <x v="0"/>
    <x v="534"/>
    <x v="16"/>
    <s v="營收"/>
    <s v=""/>
    <s v=""/>
    <x v="0"/>
    <x v="60"/>
    <m/>
    <s v="^()$"/>
    <n v="9"/>
    <x v="0"/>
    <x v="9"/>
    <x v="0"/>
    <x v="0"/>
    <x v="0"/>
    <x v="1"/>
    <b v="0"/>
    <x v="1"/>
    <x v="1"/>
    <n v="0"/>
    <x v="0"/>
    <b v="0"/>
    <b v="0"/>
    <b v="1"/>
    <b v="0"/>
    <b v="0"/>
    <b v="0"/>
    <b v="0"/>
    <b v="0"/>
    <b v="1"/>
    <b v="0"/>
    <b v="0"/>
    <x v="0"/>
    <x v="24"/>
    <n v="1"/>
    <x v="1"/>
    <x v="0"/>
  </r>
  <r>
    <m/>
    <s v="PLN"/>
    <x v="24"/>
    <x v="538"/>
    <x v="535"/>
    <x v="1"/>
    <x v="540"/>
    <s v="實際庫存/目標營收*30"/>
    <x v="4"/>
    <m/>
    <m/>
    <s v="General"/>
    <x v="9"/>
    <m/>
    <x v="0"/>
    <s v="PLN"/>
    <x v="16"/>
    <x v="8"/>
    <x v="0"/>
    <x v="0"/>
    <s v="DM_DOI趨勢"/>
    <s v="DOI(ACUTAL)"/>
    <m/>
    <m/>
    <m/>
    <m/>
    <m/>
    <m/>
    <m/>
    <m/>
    <m/>
    <m/>
    <m/>
    <m/>
    <m/>
    <m/>
    <m/>
    <m/>
    <m/>
    <m/>
    <s v="資料清單"/>
    <x v="30"/>
    <x v="15"/>
    <x v="60"/>
    <x v="24"/>
    <e v="#N/A"/>
    <s v="DOI(Acutal)"/>
    <x v="535"/>
    <x v="1"/>
    <x v="0"/>
    <x v="540"/>
    <x v="16"/>
    <s v="IEC_STD_V10 &gt;&gt; Common &gt;&gt; AutoMetaDataDOI(Acutal)"/>
    <x v="4"/>
    <x v="0"/>
    <s v="DOI(實際)Measure"/>
    <s v="DOI趨勢"/>
    <n v="1315"/>
    <n v="1301"/>
    <n v="0"/>
    <s v=""/>
    <n v="0"/>
    <n v="0"/>
    <e v="#N/A"/>
    <x v="0"/>
    <s v="DOI趨勢"/>
    <x v="112"/>
    <e v="#N/A"/>
    <x v="0"/>
    <s v="E.3.5.3.1: DOI管理:"/>
    <x v="15"/>
    <x v="15"/>
    <x v="1202"/>
    <x v="538"/>
    <x v="535"/>
    <x v="562"/>
    <x v="0"/>
    <x v="0"/>
    <x v="0"/>
    <x v="8"/>
    <m/>
    <x v="0"/>
    <x v="4"/>
    <s v="DOI趨勢_DOI(Acutal)"/>
    <x v="1240"/>
    <x v="4"/>
    <x v="0"/>
    <x v="8"/>
    <x v="9"/>
    <x v="0"/>
    <x v="0"/>
    <s v="DM_DOI趨勢"/>
    <s v="DOI(ACUTAL)"/>
    <x v="144"/>
    <x v="434"/>
    <x v="0"/>
    <n v="0"/>
    <x v="0"/>
    <x v="0"/>
    <x v="3"/>
    <s v=""/>
    <s v=""/>
    <n v="1313"/>
    <s v="-1313"/>
    <x v="0"/>
    <x v="0"/>
    <x v="0"/>
    <x v="535"/>
    <x v="16"/>
    <s v="DOI(實際)"/>
    <s v=""/>
    <s v=""/>
    <x v="0"/>
    <x v="60"/>
    <m/>
    <s v="^()$"/>
    <n v="9"/>
    <x v="0"/>
    <x v="9"/>
    <x v="0"/>
    <x v="0"/>
    <x v="0"/>
    <x v="1"/>
    <b v="0"/>
    <x v="1"/>
    <x v="1"/>
    <n v="0"/>
    <x v="0"/>
    <b v="0"/>
    <b v="0"/>
    <b v="1"/>
    <b v="0"/>
    <b v="0"/>
    <b v="0"/>
    <b v="0"/>
    <b v="0"/>
    <b v="1"/>
    <b v="0"/>
    <b v="0"/>
    <x v="0"/>
    <x v="24"/>
    <n v="1"/>
    <x v="34"/>
    <x v="0"/>
  </r>
  <r>
    <m/>
    <s v="PLN"/>
    <x v="24"/>
    <x v="539"/>
    <x v="536"/>
    <x v="1"/>
    <x v="541"/>
    <s v="目標庫存/目標營收*30"/>
    <x v="4"/>
    <m/>
    <m/>
    <s v="General"/>
    <x v="9"/>
    <m/>
    <x v="0"/>
    <s v="PLN"/>
    <x v="16"/>
    <x v="8"/>
    <x v="0"/>
    <x v="0"/>
    <s v="DM_DOI趨勢"/>
    <s v="DOI(GOAL)"/>
    <m/>
    <m/>
    <m/>
    <m/>
    <m/>
    <m/>
    <m/>
    <m/>
    <m/>
    <m/>
    <m/>
    <m/>
    <m/>
    <m/>
    <m/>
    <m/>
    <m/>
    <m/>
    <s v="資料清單"/>
    <x v="30"/>
    <x v="16"/>
    <x v="60"/>
    <x v="24"/>
    <e v="#N/A"/>
    <s v="DOI(Goal)"/>
    <x v="536"/>
    <x v="1"/>
    <x v="0"/>
    <x v="541"/>
    <x v="16"/>
    <s v="IEC_STD_V10 &gt;&gt; Common &gt;&gt; AutoMetaDataDOI(Goal)"/>
    <x v="4"/>
    <x v="0"/>
    <s v="DOI(目標)Measure"/>
    <s v="DOI趨勢"/>
    <n v="1316"/>
    <n v="1301"/>
    <n v="0"/>
    <s v=""/>
    <n v="0"/>
    <n v="0"/>
    <e v="#N/A"/>
    <x v="0"/>
    <s v="DOI趨勢"/>
    <x v="112"/>
    <e v="#N/A"/>
    <x v="0"/>
    <s v="E.3.5.3.1: DOI管理:"/>
    <x v="16"/>
    <x v="16"/>
    <x v="1203"/>
    <x v="539"/>
    <x v="536"/>
    <x v="563"/>
    <x v="0"/>
    <x v="0"/>
    <x v="0"/>
    <x v="8"/>
    <m/>
    <x v="0"/>
    <x v="4"/>
    <s v="DOI趨勢_DOI(Goal)"/>
    <x v="1241"/>
    <x v="4"/>
    <x v="0"/>
    <x v="8"/>
    <x v="9"/>
    <x v="0"/>
    <x v="0"/>
    <s v="DM_DOI趨勢"/>
    <s v="DOI(GOAL)"/>
    <x v="144"/>
    <x v="435"/>
    <x v="0"/>
    <n v="0"/>
    <x v="0"/>
    <x v="0"/>
    <x v="3"/>
    <s v=""/>
    <s v=""/>
    <n v="1314"/>
    <s v="-1314"/>
    <x v="0"/>
    <x v="0"/>
    <x v="0"/>
    <x v="536"/>
    <x v="16"/>
    <s v="DOI(目標)"/>
    <s v=""/>
    <s v=""/>
    <x v="0"/>
    <x v="60"/>
    <m/>
    <s v="^()$"/>
    <n v="9"/>
    <x v="0"/>
    <x v="9"/>
    <x v="0"/>
    <x v="0"/>
    <x v="0"/>
    <x v="1"/>
    <b v="0"/>
    <x v="1"/>
    <x v="1"/>
    <n v="0"/>
    <x v="0"/>
    <b v="0"/>
    <b v="0"/>
    <b v="1"/>
    <b v="0"/>
    <b v="0"/>
    <b v="0"/>
    <b v="0"/>
    <b v="0"/>
    <b v="1"/>
    <b v="0"/>
    <b v="0"/>
    <x v="0"/>
    <x v="24"/>
    <n v="1"/>
    <x v="35"/>
    <x v="0"/>
  </r>
  <r>
    <m/>
    <s v="PLN"/>
    <x v="24"/>
    <x v="540"/>
    <x v="537"/>
    <x v="1"/>
    <x v="542"/>
    <s v="DOI(天數)"/>
    <x v="4"/>
    <m/>
    <m/>
    <s v="General"/>
    <x v="9"/>
    <m/>
    <x v="0"/>
    <s v="PLN"/>
    <x v="16"/>
    <x v="8"/>
    <x v="0"/>
    <x v="0"/>
    <s v="DM_DOI趨勢"/>
    <s v="DOI(DAYS)"/>
    <m/>
    <m/>
    <m/>
    <m/>
    <m/>
    <m/>
    <m/>
    <m/>
    <m/>
    <m/>
    <m/>
    <m/>
    <m/>
    <m/>
    <m/>
    <m/>
    <m/>
    <m/>
    <s v="資料清單"/>
    <x v="30"/>
    <x v="17"/>
    <x v="60"/>
    <x v="24"/>
    <e v="#N/A"/>
    <s v="DOI(Days)"/>
    <x v="537"/>
    <x v="1"/>
    <x v="0"/>
    <x v="542"/>
    <x v="16"/>
    <s v="IEC_STD_V10 &gt;&gt; Common &gt;&gt; AutoMetaDataDOI(Days)"/>
    <x v="4"/>
    <x v="0"/>
    <s v="DOI(天數)Measure"/>
    <s v="DOI趨勢"/>
    <n v="1317"/>
    <n v="1301"/>
    <n v="0"/>
    <s v=""/>
    <n v="0"/>
    <n v="0"/>
    <e v="#N/A"/>
    <x v="0"/>
    <s v="DOI趨勢"/>
    <x v="112"/>
    <e v="#N/A"/>
    <x v="0"/>
    <s v="E.3.5.3.1: DOI管理:"/>
    <x v="17"/>
    <x v="17"/>
    <x v="1204"/>
    <x v="540"/>
    <x v="537"/>
    <x v="564"/>
    <x v="0"/>
    <x v="0"/>
    <x v="0"/>
    <x v="8"/>
    <m/>
    <x v="0"/>
    <x v="4"/>
    <s v="DOI趨勢_DOI(Days)"/>
    <x v="1242"/>
    <x v="4"/>
    <x v="0"/>
    <x v="8"/>
    <x v="9"/>
    <x v="0"/>
    <x v="0"/>
    <s v="DM_DOI趨勢"/>
    <s v="DOI(DAYS)"/>
    <x v="144"/>
    <x v="436"/>
    <x v="0"/>
    <n v="0"/>
    <x v="0"/>
    <x v="0"/>
    <x v="3"/>
    <s v=""/>
    <s v=""/>
    <n v="1315"/>
    <s v="-1315"/>
    <x v="0"/>
    <x v="0"/>
    <x v="0"/>
    <x v="537"/>
    <x v="16"/>
    <s v="DOI(天數)"/>
    <s v=""/>
    <s v=""/>
    <x v="0"/>
    <x v="60"/>
    <m/>
    <s v="^()$"/>
    <n v="9"/>
    <x v="0"/>
    <x v="9"/>
    <x v="0"/>
    <x v="0"/>
    <x v="0"/>
    <x v="1"/>
    <b v="0"/>
    <x v="1"/>
    <x v="1"/>
    <n v="0"/>
    <x v="0"/>
    <b v="0"/>
    <b v="0"/>
    <b v="1"/>
    <b v="0"/>
    <b v="0"/>
    <b v="0"/>
    <b v="0"/>
    <b v="0"/>
    <b v="1"/>
    <b v="0"/>
    <b v="0"/>
    <x v="0"/>
    <x v="24"/>
    <n v="1"/>
    <x v="35"/>
    <x v="0"/>
  </r>
  <r>
    <m/>
    <s v="PLN"/>
    <x v="24"/>
    <x v="541"/>
    <x v="506"/>
    <x v="1"/>
    <x v="543"/>
    <s v="目標庫存"/>
    <x v="4"/>
    <m/>
    <m/>
    <s v="General"/>
    <x v="6"/>
    <m/>
    <x v="0"/>
    <s v="PLN"/>
    <x v="16"/>
    <x v="8"/>
    <x v="0"/>
    <x v="0"/>
    <s v="DM_DOI趨勢"/>
    <s v="INVENTORY_GOAL"/>
    <m/>
    <m/>
    <m/>
    <m/>
    <m/>
    <m/>
    <m/>
    <m/>
    <m/>
    <m/>
    <m/>
    <m/>
    <m/>
    <m/>
    <m/>
    <m/>
    <m/>
    <m/>
    <s v="資料清單"/>
    <x v="30"/>
    <x v="18"/>
    <x v="60"/>
    <x v="24"/>
    <e v="#N/A"/>
    <s v="Inventory Goal"/>
    <x v="506"/>
    <x v="1"/>
    <x v="0"/>
    <x v="543"/>
    <x v="16"/>
    <s v="IEC_STD_V10 &gt;&gt; Common &gt;&gt; AutoMetaDataInventory Goal"/>
    <x v="4"/>
    <x v="0"/>
    <s v="目標庫存Measure"/>
    <s v="DOI趨勢"/>
    <n v="1213"/>
    <n v="1301"/>
    <n v="0"/>
    <s v=""/>
    <n v="0"/>
    <n v="0"/>
    <n v="1213"/>
    <x v="256"/>
    <s v="DOI趨勢"/>
    <x v="112"/>
    <e v="#N/A"/>
    <x v="0"/>
    <s v="E.3.5.3.1: DOI管理:"/>
    <x v="18"/>
    <x v="18"/>
    <x v="1205"/>
    <x v="541"/>
    <x v="506"/>
    <x v="565"/>
    <x v="0"/>
    <x v="0"/>
    <x v="0"/>
    <x v="6"/>
    <m/>
    <x v="0"/>
    <x v="4"/>
    <s v="DOI趨勢_Inventory Goal"/>
    <x v="1243"/>
    <x v="4"/>
    <x v="0"/>
    <x v="8"/>
    <x v="9"/>
    <x v="0"/>
    <x v="0"/>
    <s v="DM_DOI趨勢"/>
    <s v="INVENTORY_GOAL"/>
    <x v="144"/>
    <x v="412"/>
    <x v="0"/>
    <n v="0"/>
    <x v="0"/>
    <x v="0"/>
    <x v="9"/>
    <s v=""/>
    <s v=""/>
    <n v="1316"/>
    <s v="-1316"/>
    <x v="0"/>
    <x v="0"/>
    <x v="0"/>
    <x v="506"/>
    <x v="16"/>
    <s v="目標庫存"/>
    <s v=""/>
    <s v=""/>
    <x v="0"/>
    <x v="60"/>
    <m/>
    <s v="^()$"/>
    <n v="9"/>
    <x v="0"/>
    <x v="9"/>
    <x v="0"/>
    <x v="0"/>
    <x v="1"/>
    <x v="1"/>
    <b v="0"/>
    <x v="1"/>
    <x v="1"/>
    <n v="0"/>
    <x v="0"/>
    <b v="0"/>
    <b v="0"/>
    <b v="0"/>
    <b v="0"/>
    <b v="1"/>
    <b v="1"/>
    <b v="0"/>
    <b v="0"/>
    <b v="0"/>
    <b v="0"/>
    <b v="0"/>
    <x v="0"/>
    <x v="21"/>
    <n v="0"/>
    <x v="0"/>
    <x v="0"/>
  </r>
  <r>
    <m/>
    <s v="PLN"/>
    <x v="25"/>
    <x v="542"/>
    <x v="538"/>
    <x v="1"/>
    <x v="544"/>
    <s v="BU每日DOI"/>
    <x v="0"/>
    <m/>
    <m/>
    <s v="General"/>
    <x v="7"/>
    <m/>
    <x v="0"/>
    <m/>
    <x v="16"/>
    <x v="8"/>
    <x v="0"/>
    <x v="0"/>
    <s v="DM_DAILY_DOI___BY_BU"/>
    <m/>
    <m/>
    <m/>
    <m/>
    <m/>
    <m/>
    <m/>
    <m/>
    <m/>
    <m/>
    <m/>
    <m/>
    <m/>
    <m/>
    <m/>
    <m/>
    <m/>
    <m/>
    <m/>
    <s v="資料清單"/>
    <x v="30"/>
    <x v="19"/>
    <x v="60"/>
    <x v="25"/>
    <e v="#N/A"/>
    <s v="Daily DOI - by BU"/>
    <x v="538"/>
    <x v="1"/>
    <x v="0"/>
    <x v="544"/>
    <x v="16"/>
    <s v="IEC_STD_V10 &gt;&gt; Common &gt;&gt; AutoMetaDataDaily DOI - by BU"/>
    <x v="0"/>
    <x v="0"/>
    <s v="BU每日DOIConcept"/>
    <s v="BU每日DOI"/>
    <n v="1319"/>
    <n v="0"/>
    <n v="0"/>
    <s v=""/>
    <n v="0"/>
    <n v="0"/>
    <n v="0"/>
    <x v="0"/>
    <s v=""/>
    <x v="0"/>
    <s v=""/>
    <x v="0"/>
    <s v="E.3.5.3.1-4: BU每日DOI:"/>
    <x v="0"/>
    <x v="0"/>
    <x v="1206"/>
    <x v="542"/>
    <x v="538"/>
    <x v="566"/>
    <x v="0"/>
    <x v="0"/>
    <x v="0"/>
    <x v="7"/>
    <m/>
    <x v="0"/>
    <x v="0"/>
    <s v="Daily DOI - by BU"/>
    <x v="1244"/>
    <x v="0"/>
    <x v="0"/>
    <x v="8"/>
    <x v="9"/>
    <x v="0"/>
    <x v="0"/>
    <s v="DM_DAILY_DOI___BY_BU"/>
    <s v=""/>
    <x v="145"/>
    <x v="0"/>
    <x v="0"/>
    <n v="0"/>
    <x v="0"/>
    <x v="0"/>
    <x v="0"/>
    <s v=""/>
    <s v=""/>
    <n v="1317"/>
    <s v="-1317"/>
    <x v="0"/>
    <x v="0"/>
    <x v="0"/>
    <x v="538"/>
    <x v="16"/>
    <s v="BU每日DOI"/>
    <s v=""/>
    <s v=""/>
    <x v="0"/>
    <x v="60"/>
    <m/>
    <s v="^()$"/>
    <n v="9"/>
    <x v="0"/>
    <x v="9"/>
    <x v="0"/>
    <x v="0"/>
    <x v="0"/>
    <x v="1"/>
    <b v="0"/>
    <x v="1"/>
    <x v="0"/>
    <n v="0"/>
    <x v="0"/>
    <b v="0"/>
    <b v="0"/>
    <b v="0"/>
    <b v="0"/>
    <b v="0"/>
    <b v="0"/>
    <b v="0"/>
    <b v="0"/>
    <b v="0"/>
    <b v="0"/>
    <b v="0"/>
    <x v="1"/>
    <x v="1"/>
    <n v="0"/>
    <x v="3"/>
    <x v="0"/>
  </r>
  <r>
    <m/>
    <s v="PLN"/>
    <x v="25"/>
    <x v="180"/>
    <x v="180"/>
    <x v="1"/>
    <x v="185"/>
    <s v="BU1, BU2,"/>
    <x v="3"/>
    <m/>
    <m/>
    <s v="General"/>
    <x v="2"/>
    <s v="BU1,BU2,BU5,BU6"/>
    <x v="0"/>
    <s v="PLN"/>
    <x v="16"/>
    <x v="8"/>
    <x v="0"/>
    <x v="0"/>
    <s v="DM_DAILY_DOI___BY_BU"/>
    <s v="BU_CODE"/>
    <m/>
    <m/>
    <m/>
    <m/>
    <m/>
    <m/>
    <m/>
    <m/>
    <m/>
    <m/>
    <m/>
    <m/>
    <m/>
    <m/>
    <m/>
    <m/>
    <m/>
    <m/>
    <s v="資料清單"/>
    <x v="30"/>
    <x v="20"/>
    <x v="60"/>
    <x v="25"/>
    <e v="#N/A"/>
    <s v="BU Code"/>
    <x v="180"/>
    <x v="1"/>
    <x v="0"/>
    <x v="185"/>
    <x v="16"/>
    <s v="IEC_STD_V10 &gt;&gt; Common &gt;&gt; AutoMetaDataBU Code"/>
    <x v="3"/>
    <x v="0"/>
    <s v="事業處代碼Dimension"/>
    <s v="BU每日DOI"/>
    <n v="343"/>
    <n v="1319"/>
    <n v="0"/>
    <s v=""/>
    <n v="0"/>
    <n v="0"/>
    <n v="515"/>
    <x v="81"/>
    <s v="Daily DOI - by BU"/>
    <x v="113"/>
    <e v="#N/A"/>
    <x v="0"/>
    <s v="E.3.5.3.1-4: BU每日DOI:"/>
    <x v="1"/>
    <x v="1"/>
    <x v="1207"/>
    <x v="180"/>
    <x v="180"/>
    <x v="484"/>
    <x v="54"/>
    <x v="0"/>
    <x v="0"/>
    <x v="2"/>
    <m/>
    <x v="0"/>
    <x v="3"/>
    <s v="Daily DOI - by BU_BU Code"/>
    <x v="1245"/>
    <x v="3"/>
    <x v="0"/>
    <x v="8"/>
    <x v="9"/>
    <x v="0"/>
    <x v="0"/>
    <s v="DM_DAILY_DOI___BY_BU"/>
    <s v="BU_CODE"/>
    <x v="145"/>
    <x v="145"/>
    <x v="0"/>
    <n v="0"/>
    <x v="0"/>
    <x v="0"/>
    <x v="0"/>
    <s v=""/>
    <s v=""/>
    <n v="1318"/>
    <s v="-1318"/>
    <x v="0"/>
    <x v="0"/>
    <x v="0"/>
    <x v="180"/>
    <x v="16"/>
    <s v="事業處代碼"/>
    <s v=""/>
    <s v=""/>
    <x v="0"/>
    <x v="60"/>
    <m/>
    <s v="^()$"/>
    <n v="9"/>
    <x v="0"/>
    <x v="9"/>
    <x v="0"/>
    <x v="0"/>
    <x v="1"/>
    <x v="1"/>
    <b v="0"/>
    <x v="1"/>
    <x v="1"/>
    <n v="0"/>
    <x v="0"/>
    <b v="0"/>
    <b v="0"/>
    <b v="0"/>
    <b v="0"/>
    <b v="1"/>
    <b v="0"/>
    <b v="0"/>
    <b v="0"/>
    <b v="0"/>
    <b v="0"/>
    <b v="0"/>
    <x v="0"/>
    <x v="2"/>
    <n v="0"/>
    <x v="1"/>
    <x v="0"/>
  </r>
  <r>
    <m/>
    <s v="PLN"/>
    <x v="25"/>
    <x v="182"/>
    <x v="182"/>
    <x v="244"/>
    <x v="187"/>
    <s v="客戶名稱-SAP"/>
    <x v="3"/>
    <m/>
    <s v="Customer code?"/>
    <s v="General"/>
    <x v="1"/>
    <s v="HPE.A1.S1.F1.Twitter.EMC.CMC.Alibaba.Amazon.FCCL.Kostal.WW channel"/>
    <x v="0"/>
    <s v="PLN"/>
    <x v="16"/>
    <x v="8"/>
    <x v="0"/>
    <x v="0"/>
    <s v="DM_DAILY_DOI___BY_BU"/>
    <s v="CUSTOMER_NAME_SAP"/>
    <m/>
    <m/>
    <m/>
    <m/>
    <m/>
    <m/>
    <m/>
    <m/>
    <m/>
    <m/>
    <m/>
    <m/>
    <m/>
    <m/>
    <m/>
    <m/>
    <m/>
    <m/>
    <s v="資料清單"/>
    <x v="30"/>
    <x v="21"/>
    <x v="60"/>
    <x v="25"/>
    <e v="#N/A"/>
    <s v="Customer Name-SAP"/>
    <x v="182"/>
    <x v="244"/>
    <x v="0"/>
    <x v="187"/>
    <x v="16"/>
    <s v="IEC_STD_V10 &gt;&gt; Common &gt;&gt; AutoMetaDataCustomer Name-SAP"/>
    <x v="3"/>
    <x v="0"/>
    <s v="客戶名稱-SAPDimension"/>
    <s v="BU每日DOI"/>
    <n v="345"/>
    <n v="1319"/>
    <e v="#N/A"/>
    <s v=""/>
    <n v="0"/>
    <n v="0"/>
    <n v="981"/>
    <x v="83"/>
    <s v="Daily DOI - by BU"/>
    <x v="113"/>
    <e v="#N/A"/>
    <x v="73"/>
    <s v="E.3.5.3.1-4: BU每日DOI:"/>
    <x v="2"/>
    <x v="2"/>
    <x v="1208"/>
    <x v="182"/>
    <x v="182"/>
    <x v="199"/>
    <x v="79"/>
    <x v="0"/>
    <x v="0"/>
    <x v="1"/>
    <m/>
    <x v="0"/>
    <x v="3"/>
    <s v="Daily DOI - by BU_Customer Name-SAP"/>
    <x v="1246"/>
    <x v="3"/>
    <x v="0"/>
    <x v="8"/>
    <x v="9"/>
    <x v="0"/>
    <x v="0"/>
    <s v="DM_DAILY_DOI___BY_BU"/>
    <s v="CUSTOMER_NAME_SAP"/>
    <x v="145"/>
    <x v="147"/>
    <x v="0"/>
    <n v="0"/>
    <x v="0"/>
    <x v="0"/>
    <x v="0"/>
    <s v=""/>
    <s v=""/>
    <n v="1319"/>
    <s v="-1319"/>
    <x v="0"/>
    <x v="0"/>
    <x v="0"/>
    <x v="182"/>
    <x v="16"/>
    <s v="客戶名稱-SAP"/>
    <s v=""/>
    <s v=""/>
    <x v="0"/>
    <x v="60"/>
    <m/>
    <s v="^()$"/>
    <n v="9"/>
    <x v="0"/>
    <x v="9"/>
    <x v="0"/>
    <x v="0"/>
    <x v="1"/>
    <x v="1"/>
    <b v="0"/>
    <x v="1"/>
    <x v="1"/>
    <n v="0"/>
    <x v="0"/>
    <b v="0"/>
    <b v="0"/>
    <b v="0"/>
    <b v="0"/>
    <b v="1"/>
    <b v="0"/>
    <b v="0"/>
    <b v="0"/>
    <b v="0"/>
    <b v="0"/>
    <b v="0"/>
    <x v="0"/>
    <x v="2"/>
    <n v="0"/>
    <x v="3"/>
    <x v="0"/>
  </r>
  <r>
    <m/>
    <s v="PLN"/>
    <x v="25"/>
    <x v="536"/>
    <x v="533"/>
    <x v="1"/>
    <x v="538"/>
    <s v="整體庫存金額"/>
    <x v="4"/>
    <m/>
    <m/>
    <s v="General"/>
    <x v="1"/>
    <m/>
    <x v="0"/>
    <s v="PLN"/>
    <x v="16"/>
    <x v="8"/>
    <x v="0"/>
    <x v="0"/>
    <s v="DM_DAILY_DOI___BY_BU"/>
    <s v="OVERALL_INVENTORY_AMOUNT"/>
    <m/>
    <m/>
    <m/>
    <m/>
    <m/>
    <m/>
    <m/>
    <m/>
    <m/>
    <m/>
    <m/>
    <m/>
    <m/>
    <m/>
    <m/>
    <m/>
    <m/>
    <m/>
    <s v="資料清單"/>
    <x v="30"/>
    <x v="22"/>
    <x v="60"/>
    <x v="25"/>
    <e v="#N/A"/>
    <s v="Overall Inventory Amount"/>
    <x v="533"/>
    <x v="1"/>
    <x v="0"/>
    <x v="538"/>
    <x v="16"/>
    <s v="IEC_STD_V10 &gt;&gt; Common &gt;&gt; AutoMetaDataOverall Inventory Amount"/>
    <x v="4"/>
    <x v="0"/>
    <s v="整體庫存金額Measure"/>
    <s v="BU每日DOI"/>
    <n v="1313"/>
    <n v="1319"/>
    <n v="0"/>
    <s v=""/>
    <n v="0"/>
    <n v="0"/>
    <e v="#N/A"/>
    <x v="0"/>
    <s v="Daily DOI - by BU"/>
    <x v="113"/>
    <e v="#N/A"/>
    <x v="0"/>
    <s v="E.3.5.3.1-4: BU每日DOI:"/>
    <x v="3"/>
    <x v="3"/>
    <x v="1209"/>
    <x v="536"/>
    <x v="533"/>
    <x v="560"/>
    <x v="0"/>
    <x v="0"/>
    <x v="0"/>
    <x v="1"/>
    <m/>
    <x v="0"/>
    <x v="4"/>
    <s v="Daily DOI - by BU_Overall Inventory Amount"/>
    <x v="1247"/>
    <x v="4"/>
    <x v="0"/>
    <x v="8"/>
    <x v="9"/>
    <x v="0"/>
    <x v="0"/>
    <s v="DM_DAILY_DOI___BY_BU"/>
    <s v="OVERALL_INVENTORY_AMOUNT"/>
    <x v="145"/>
    <x v="432"/>
    <x v="0"/>
    <n v="0"/>
    <x v="0"/>
    <x v="0"/>
    <x v="3"/>
    <s v=""/>
    <s v=""/>
    <n v="1320"/>
    <s v="-1320"/>
    <x v="0"/>
    <x v="0"/>
    <x v="0"/>
    <x v="533"/>
    <x v="16"/>
    <s v="整體庫存金額"/>
    <s v=""/>
    <s v=""/>
    <x v="0"/>
    <x v="60"/>
    <m/>
    <s v="^()$"/>
    <n v="9"/>
    <x v="0"/>
    <x v="9"/>
    <x v="0"/>
    <x v="0"/>
    <x v="1"/>
    <x v="1"/>
    <b v="0"/>
    <x v="1"/>
    <x v="1"/>
    <n v="0"/>
    <x v="0"/>
    <b v="0"/>
    <b v="0"/>
    <b v="1"/>
    <b v="0"/>
    <b v="0"/>
    <b v="0"/>
    <b v="0"/>
    <b v="0"/>
    <b v="1"/>
    <b v="0"/>
    <b v="0"/>
    <x v="0"/>
    <x v="24"/>
    <n v="1"/>
    <x v="9"/>
    <x v="0"/>
  </r>
  <r>
    <m/>
    <s v="PLN"/>
    <x v="25"/>
    <x v="537"/>
    <x v="534"/>
    <x v="1"/>
    <x v="539"/>
    <s v="營收"/>
    <x v="4"/>
    <m/>
    <m/>
    <s v="General"/>
    <x v="6"/>
    <m/>
    <x v="0"/>
    <s v="PLN"/>
    <x v="16"/>
    <x v="8"/>
    <x v="0"/>
    <x v="0"/>
    <s v="DM_DAILY_DOI___BY_BU"/>
    <s v="REVENUE"/>
    <m/>
    <m/>
    <m/>
    <m/>
    <m/>
    <m/>
    <m/>
    <m/>
    <m/>
    <m/>
    <m/>
    <m/>
    <m/>
    <m/>
    <m/>
    <m/>
    <m/>
    <m/>
    <s v="資料清單"/>
    <x v="30"/>
    <x v="23"/>
    <x v="60"/>
    <x v="25"/>
    <e v="#N/A"/>
    <s v="Revenue"/>
    <x v="534"/>
    <x v="1"/>
    <x v="0"/>
    <x v="539"/>
    <x v="16"/>
    <s v="IEC_STD_V10 &gt;&gt; Common &gt;&gt; AutoMetaDataRevenue"/>
    <x v="4"/>
    <x v="0"/>
    <s v="營收Measure"/>
    <s v="BU每日DOI"/>
    <n v="1314"/>
    <n v="1319"/>
    <n v="0"/>
    <s v=""/>
    <n v="0"/>
    <n v="0"/>
    <e v="#N/A"/>
    <x v="0"/>
    <s v="Daily DOI - by BU"/>
    <x v="113"/>
    <e v="#N/A"/>
    <x v="0"/>
    <s v="E.3.5.3.1-4: BU每日DOI:"/>
    <x v="4"/>
    <x v="4"/>
    <x v="1210"/>
    <x v="537"/>
    <x v="534"/>
    <x v="567"/>
    <x v="0"/>
    <x v="0"/>
    <x v="0"/>
    <x v="6"/>
    <m/>
    <x v="0"/>
    <x v="4"/>
    <s v="Daily DOI - by BU_Revenue"/>
    <x v="1248"/>
    <x v="4"/>
    <x v="0"/>
    <x v="8"/>
    <x v="9"/>
    <x v="0"/>
    <x v="0"/>
    <s v="DM_DAILY_DOI___BY_BU"/>
    <s v="REVENUE"/>
    <x v="145"/>
    <x v="433"/>
    <x v="0"/>
    <n v="0"/>
    <x v="0"/>
    <x v="0"/>
    <x v="3"/>
    <s v=""/>
    <s v=""/>
    <n v="1321"/>
    <s v="-1321"/>
    <x v="0"/>
    <x v="0"/>
    <x v="0"/>
    <x v="534"/>
    <x v="16"/>
    <s v="營收"/>
    <s v=""/>
    <s v=""/>
    <x v="0"/>
    <x v="60"/>
    <m/>
    <s v="^()$"/>
    <n v="9"/>
    <x v="0"/>
    <x v="9"/>
    <x v="0"/>
    <x v="0"/>
    <x v="1"/>
    <x v="1"/>
    <b v="0"/>
    <x v="1"/>
    <x v="1"/>
    <n v="0"/>
    <x v="0"/>
    <b v="0"/>
    <b v="0"/>
    <b v="1"/>
    <b v="0"/>
    <b v="0"/>
    <b v="0"/>
    <b v="0"/>
    <b v="0"/>
    <b v="1"/>
    <b v="0"/>
    <b v="0"/>
    <x v="0"/>
    <x v="24"/>
    <n v="1"/>
    <x v="1"/>
    <x v="0"/>
  </r>
  <r>
    <m/>
    <s v="PLN"/>
    <x v="25"/>
    <x v="538"/>
    <x v="535"/>
    <x v="1"/>
    <x v="540"/>
    <s v="當月累計營收"/>
    <x v="4"/>
    <m/>
    <m/>
    <s v="General"/>
    <x v="9"/>
    <m/>
    <x v="0"/>
    <s v="PLN"/>
    <x v="16"/>
    <x v="8"/>
    <x v="0"/>
    <x v="0"/>
    <s v="DM_DAILY_DOI___BY_BU"/>
    <s v="DOI(ACUTAL)"/>
    <m/>
    <m/>
    <m/>
    <m/>
    <m/>
    <m/>
    <m/>
    <m/>
    <m/>
    <m/>
    <m/>
    <m/>
    <m/>
    <m/>
    <m/>
    <m/>
    <m/>
    <m/>
    <s v="資料清單"/>
    <x v="30"/>
    <x v="24"/>
    <x v="60"/>
    <x v="25"/>
    <e v="#N/A"/>
    <s v="DOI(Acutal)"/>
    <x v="535"/>
    <x v="1"/>
    <x v="0"/>
    <x v="540"/>
    <x v="16"/>
    <s v="IEC_STD_V10 &gt;&gt; Common &gt;&gt; AutoMetaDataDOI(Acutal)"/>
    <x v="4"/>
    <x v="0"/>
    <s v="DOI(實際)Measure"/>
    <s v="BU每日DOI"/>
    <n v="1315"/>
    <n v="1319"/>
    <n v="0"/>
    <s v=""/>
    <n v="0"/>
    <n v="0"/>
    <e v="#N/A"/>
    <x v="0"/>
    <s v="Daily DOI - by BU"/>
    <x v="113"/>
    <e v="#N/A"/>
    <x v="0"/>
    <s v="E.3.5.3.1-4: BU每日DOI:"/>
    <x v="5"/>
    <x v="5"/>
    <x v="1211"/>
    <x v="538"/>
    <x v="535"/>
    <x v="568"/>
    <x v="0"/>
    <x v="0"/>
    <x v="0"/>
    <x v="8"/>
    <m/>
    <x v="0"/>
    <x v="4"/>
    <s v="Daily DOI - by BU_DOI(Acutal)"/>
    <x v="1249"/>
    <x v="4"/>
    <x v="0"/>
    <x v="8"/>
    <x v="9"/>
    <x v="0"/>
    <x v="0"/>
    <s v="DM_DAILY_DOI___BY_BU"/>
    <s v="DOI(ACUTAL)"/>
    <x v="145"/>
    <x v="434"/>
    <x v="0"/>
    <n v="0"/>
    <x v="0"/>
    <x v="0"/>
    <x v="3"/>
    <s v=""/>
    <s v=""/>
    <n v="1322"/>
    <s v="-1322"/>
    <x v="0"/>
    <x v="0"/>
    <x v="0"/>
    <x v="535"/>
    <x v="16"/>
    <s v="DOI(實際)"/>
    <s v=""/>
    <s v=""/>
    <x v="0"/>
    <x v="60"/>
    <m/>
    <s v="^()$"/>
    <n v="9"/>
    <x v="0"/>
    <x v="9"/>
    <x v="0"/>
    <x v="0"/>
    <x v="1"/>
    <x v="1"/>
    <b v="0"/>
    <x v="1"/>
    <x v="1"/>
    <n v="0"/>
    <x v="0"/>
    <b v="0"/>
    <b v="0"/>
    <b v="1"/>
    <b v="0"/>
    <b v="0"/>
    <b v="0"/>
    <b v="0"/>
    <b v="0"/>
    <b v="1"/>
    <b v="0"/>
    <b v="0"/>
    <x v="0"/>
    <x v="24"/>
    <n v="1"/>
    <x v="34"/>
    <x v="0"/>
  </r>
  <r>
    <m/>
    <s v="PLN"/>
    <x v="25"/>
    <x v="539"/>
    <x v="536"/>
    <x v="1"/>
    <x v="541"/>
    <s v="實際庫存/目標營收*30"/>
    <x v="4"/>
    <m/>
    <m/>
    <s v="General"/>
    <x v="9"/>
    <m/>
    <x v="0"/>
    <s v="PLN"/>
    <x v="16"/>
    <x v="8"/>
    <x v="0"/>
    <x v="0"/>
    <s v="DM_DAILY_DOI___BY_BU"/>
    <s v="DOI(GOAL)"/>
    <m/>
    <m/>
    <m/>
    <m/>
    <m/>
    <m/>
    <m/>
    <m/>
    <m/>
    <m/>
    <m/>
    <m/>
    <m/>
    <m/>
    <m/>
    <m/>
    <m/>
    <m/>
    <s v="資料清單"/>
    <x v="30"/>
    <x v="25"/>
    <x v="60"/>
    <x v="25"/>
    <e v="#N/A"/>
    <s v="DOI(Goal)"/>
    <x v="536"/>
    <x v="1"/>
    <x v="0"/>
    <x v="541"/>
    <x v="16"/>
    <s v="IEC_STD_V10 &gt;&gt; Common &gt;&gt; AutoMetaDataDOI(Goal)"/>
    <x v="4"/>
    <x v="0"/>
    <s v="DOI(目標)Measure"/>
    <s v="BU每日DOI"/>
    <n v="1316"/>
    <n v="1319"/>
    <n v="0"/>
    <s v=""/>
    <n v="0"/>
    <n v="0"/>
    <e v="#N/A"/>
    <x v="0"/>
    <s v="Daily DOI - by BU"/>
    <x v="113"/>
    <e v="#N/A"/>
    <x v="0"/>
    <s v="E.3.5.3.1-4: BU每日DOI:"/>
    <x v="6"/>
    <x v="6"/>
    <x v="1212"/>
    <x v="539"/>
    <x v="536"/>
    <x v="562"/>
    <x v="0"/>
    <x v="0"/>
    <x v="0"/>
    <x v="8"/>
    <m/>
    <x v="0"/>
    <x v="4"/>
    <s v="Daily DOI - by BU_DOI(Goal)"/>
    <x v="1250"/>
    <x v="4"/>
    <x v="0"/>
    <x v="8"/>
    <x v="9"/>
    <x v="0"/>
    <x v="0"/>
    <s v="DM_DAILY_DOI___BY_BU"/>
    <s v="DOI(GOAL)"/>
    <x v="145"/>
    <x v="435"/>
    <x v="0"/>
    <n v="0"/>
    <x v="0"/>
    <x v="0"/>
    <x v="3"/>
    <s v=""/>
    <s v=""/>
    <n v="1323"/>
    <s v="-1323"/>
    <x v="0"/>
    <x v="0"/>
    <x v="0"/>
    <x v="536"/>
    <x v="16"/>
    <s v="DOI(目標)"/>
    <s v=""/>
    <s v=""/>
    <x v="0"/>
    <x v="60"/>
    <m/>
    <s v="^()$"/>
    <n v="9"/>
    <x v="0"/>
    <x v="9"/>
    <x v="0"/>
    <x v="0"/>
    <x v="1"/>
    <x v="1"/>
    <b v="0"/>
    <x v="1"/>
    <x v="1"/>
    <n v="0"/>
    <x v="0"/>
    <b v="0"/>
    <b v="0"/>
    <b v="1"/>
    <b v="0"/>
    <b v="0"/>
    <b v="0"/>
    <b v="0"/>
    <b v="0"/>
    <b v="1"/>
    <b v="0"/>
    <b v="0"/>
    <x v="0"/>
    <x v="24"/>
    <n v="1"/>
    <x v="35"/>
    <x v="0"/>
  </r>
  <r>
    <m/>
    <s v="PLN"/>
    <x v="25"/>
    <x v="540"/>
    <x v="537"/>
    <x v="1"/>
    <x v="542"/>
    <s v="目標庫存/目標營收*30"/>
    <x v="4"/>
    <m/>
    <m/>
    <s v="General"/>
    <x v="9"/>
    <m/>
    <x v="0"/>
    <s v="PLN"/>
    <x v="16"/>
    <x v="8"/>
    <x v="0"/>
    <x v="0"/>
    <s v="DM_DAILY_DOI___BY_BU"/>
    <s v="DOI(DAYS)"/>
    <m/>
    <m/>
    <m/>
    <m/>
    <m/>
    <m/>
    <m/>
    <m/>
    <m/>
    <m/>
    <m/>
    <m/>
    <m/>
    <m/>
    <m/>
    <m/>
    <m/>
    <m/>
    <s v="資料清單"/>
    <x v="30"/>
    <x v="26"/>
    <x v="60"/>
    <x v="25"/>
    <e v="#N/A"/>
    <s v="DOI(Days)"/>
    <x v="537"/>
    <x v="1"/>
    <x v="0"/>
    <x v="542"/>
    <x v="16"/>
    <s v="IEC_STD_V10 &gt;&gt; Common &gt;&gt; AutoMetaDataDOI(Days)"/>
    <x v="4"/>
    <x v="0"/>
    <s v="DOI(天數)Measure"/>
    <s v="BU每日DOI"/>
    <n v="1317"/>
    <n v="1319"/>
    <n v="0"/>
    <s v=""/>
    <n v="0"/>
    <n v="0"/>
    <e v="#N/A"/>
    <x v="0"/>
    <s v="Daily DOI - by BU"/>
    <x v="113"/>
    <e v="#N/A"/>
    <x v="0"/>
    <s v="E.3.5.3.1-4: BU每日DOI:"/>
    <x v="7"/>
    <x v="7"/>
    <x v="1213"/>
    <x v="540"/>
    <x v="537"/>
    <x v="563"/>
    <x v="0"/>
    <x v="0"/>
    <x v="0"/>
    <x v="8"/>
    <m/>
    <x v="0"/>
    <x v="4"/>
    <s v="Daily DOI - by BU_DOI(Days)"/>
    <x v="1251"/>
    <x v="4"/>
    <x v="0"/>
    <x v="8"/>
    <x v="9"/>
    <x v="0"/>
    <x v="0"/>
    <s v="DM_DAILY_DOI___BY_BU"/>
    <s v="DOI(DAYS)"/>
    <x v="145"/>
    <x v="436"/>
    <x v="0"/>
    <n v="0"/>
    <x v="0"/>
    <x v="0"/>
    <x v="3"/>
    <s v=""/>
    <s v=""/>
    <n v="1324"/>
    <s v="-1324"/>
    <x v="0"/>
    <x v="0"/>
    <x v="0"/>
    <x v="537"/>
    <x v="16"/>
    <s v="DOI(天數)"/>
    <s v=""/>
    <s v=""/>
    <x v="0"/>
    <x v="60"/>
    <m/>
    <s v="^()$"/>
    <n v="9"/>
    <x v="0"/>
    <x v="9"/>
    <x v="0"/>
    <x v="0"/>
    <x v="1"/>
    <x v="1"/>
    <b v="0"/>
    <x v="1"/>
    <x v="1"/>
    <n v="0"/>
    <x v="0"/>
    <b v="0"/>
    <b v="0"/>
    <b v="1"/>
    <b v="0"/>
    <b v="0"/>
    <b v="0"/>
    <b v="0"/>
    <b v="0"/>
    <b v="1"/>
    <b v="0"/>
    <b v="0"/>
    <x v="0"/>
    <x v="24"/>
    <n v="1"/>
    <x v="35"/>
    <x v="0"/>
  </r>
  <r>
    <m/>
    <s v="PLN"/>
    <x v="25"/>
    <x v="543"/>
    <x v="506"/>
    <x v="1"/>
    <x v="545"/>
    <s v="庫存目標"/>
    <x v="4"/>
    <m/>
    <m/>
    <s v="General"/>
    <x v="6"/>
    <m/>
    <x v="0"/>
    <s v="PLN"/>
    <x v="16"/>
    <x v="8"/>
    <x v="0"/>
    <x v="0"/>
    <s v="DM_DAILY_DOI___BY_BU"/>
    <s v="INVENTORY_GOAL"/>
    <m/>
    <m/>
    <m/>
    <m/>
    <m/>
    <m/>
    <m/>
    <m/>
    <m/>
    <m/>
    <m/>
    <m/>
    <m/>
    <m/>
    <m/>
    <m/>
    <m/>
    <m/>
    <s v="資料清單"/>
    <x v="30"/>
    <x v="27"/>
    <x v="60"/>
    <x v="25"/>
    <e v="#N/A"/>
    <s v="Inventory Goal"/>
    <x v="506"/>
    <x v="1"/>
    <x v="0"/>
    <x v="545"/>
    <x v="16"/>
    <s v="IEC_STD_V10 &gt;&gt; Common &gt;&gt; AutoMetaDataInventory Goal"/>
    <x v="4"/>
    <x v="0"/>
    <s v="庫存目標Measure"/>
    <s v="BU每日DOI"/>
    <n v="1213"/>
    <n v="1319"/>
    <n v="0"/>
    <s v=""/>
    <n v="0"/>
    <n v="0"/>
    <n v="1213"/>
    <x v="256"/>
    <s v="Daily DOI - by BU"/>
    <x v="113"/>
    <e v="#N/A"/>
    <x v="0"/>
    <s v="E.3.5.3.1-4: BU每日DOI:"/>
    <x v="8"/>
    <x v="8"/>
    <x v="1214"/>
    <x v="543"/>
    <x v="506"/>
    <x v="569"/>
    <x v="0"/>
    <x v="0"/>
    <x v="0"/>
    <x v="6"/>
    <m/>
    <x v="0"/>
    <x v="4"/>
    <s v="Daily DOI - by BU_Inventory Goal"/>
    <x v="1252"/>
    <x v="4"/>
    <x v="0"/>
    <x v="8"/>
    <x v="9"/>
    <x v="0"/>
    <x v="0"/>
    <s v="DM_DAILY_DOI___BY_BU"/>
    <s v="INVENTORY_GOAL"/>
    <x v="145"/>
    <x v="412"/>
    <x v="0"/>
    <n v="0"/>
    <x v="0"/>
    <x v="0"/>
    <x v="9"/>
    <s v=""/>
    <s v=""/>
    <n v="1325"/>
    <s v="-1325"/>
    <x v="0"/>
    <x v="0"/>
    <x v="0"/>
    <x v="506"/>
    <x v="16"/>
    <s v="庫存目標"/>
    <s v=""/>
    <s v=""/>
    <x v="0"/>
    <x v="60"/>
    <m/>
    <s v="^()$"/>
    <n v="9"/>
    <x v="0"/>
    <x v="9"/>
    <x v="0"/>
    <x v="0"/>
    <x v="1"/>
    <x v="1"/>
    <b v="0"/>
    <x v="1"/>
    <x v="1"/>
    <n v="0"/>
    <x v="0"/>
    <b v="0"/>
    <b v="0"/>
    <b v="0"/>
    <b v="0"/>
    <b v="1"/>
    <b v="1"/>
    <b v="0"/>
    <b v="0"/>
    <b v="0"/>
    <b v="0"/>
    <b v="0"/>
    <x v="0"/>
    <x v="21"/>
    <n v="0"/>
    <x v="0"/>
    <x v="0"/>
  </r>
  <r>
    <m/>
    <s v="PLN"/>
    <x v="26"/>
    <x v="544"/>
    <x v="539"/>
    <x v="1"/>
    <x v="546"/>
    <s v="可控庫存DOI趨勢"/>
    <x v="0"/>
    <m/>
    <m/>
    <s v="General"/>
    <x v="7"/>
    <m/>
    <x v="0"/>
    <m/>
    <x v="16"/>
    <x v="8"/>
    <x v="0"/>
    <x v="0"/>
    <s v="DM_CONTROLLABLE_DOI_TREND"/>
    <m/>
    <m/>
    <m/>
    <m/>
    <m/>
    <m/>
    <m/>
    <m/>
    <m/>
    <m/>
    <m/>
    <m/>
    <m/>
    <m/>
    <m/>
    <m/>
    <m/>
    <m/>
    <m/>
    <s v="資料清單"/>
    <x v="30"/>
    <x v="28"/>
    <x v="60"/>
    <x v="26"/>
    <e v="#N/A"/>
    <s v="Controllable DOI Trend"/>
    <x v="539"/>
    <x v="1"/>
    <x v="0"/>
    <x v="546"/>
    <x v="16"/>
    <s v="IEC_STD_V10 &gt;&gt; Common &gt;&gt; AutoMetaDataControllable DOI Trend"/>
    <x v="0"/>
    <x v="0"/>
    <s v="可控庫存DOI趨勢Concept"/>
    <s v="可控庫存DOI趨勢"/>
    <n v="1328"/>
    <n v="0"/>
    <n v="0"/>
    <s v=""/>
    <n v="0"/>
    <n v="0"/>
    <n v="0"/>
    <x v="0"/>
    <s v=""/>
    <x v="0"/>
    <s v=""/>
    <x v="0"/>
    <s v="E.3.5.3.1-5: 可控庫存DOI趨勢:"/>
    <x v="0"/>
    <x v="0"/>
    <x v="1215"/>
    <x v="544"/>
    <x v="539"/>
    <x v="570"/>
    <x v="0"/>
    <x v="0"/>
    <x v="0"/>
    <x v="7"/>
    <m/>
    <x v="0"/>
    <x v="0"/>
    <s v="Controllable DOI Trend"/>
    <x v="1253"/>
    <x v="0"/>
    <x v="0"/>
    <x v="8"/>
    <x v="9"/>
    <x v="0"/>
    <x v="0"/>
    <s v="DM_CONTROLLABLE_DOI_TREND"/>
    <s v=""/>
    <x v="146"/>
    <x v="0"/>
    <x v="0"/>
    <n v="0"/>
    <x v="0"/>
    <x v="0"/>
    <x v="0"/>
    <s v=""/>
    <s v=""/>
    <n v="1326"/>
    <s v="-1326"/>
    <x v="0"/>
    <x v="0"/>
    <x v="0"/>
    <x v="539"/>
    <x v="16"/>
    <s v="可控庫存DOI趨勢"/>
    <s v=""/>
    <s v=""/>
    <x v="0"/>
    <x v="60"/>
    <m/>
    <s v="^()$"/>
    <n v="9"/>
    <x v="0"/>
    <x v="9"/>
    <x v="0"/>
    <x v="0"/>
    <x v="0"/>
    <x v="1"/>
    <b v="0"/>
    <x v="1"/>
    <x v="0"/>
    <n v="0"/>
    <x v="0"/>
    <b v="0"/>
    <b v="0"/>
    <b v="0"/>
    <b v="0"/>
    <b v="0"/>
    <b v="0"/>
    <b v="0"/>
    <b v="0"/>
    <b v="0"/>
    <b v="0"/>
    <b v="0"/>
    <x v="1"/>
    <x v="1"/>
    <n v="0"/>
    <x v="17"/>
    <x v="0"/>
  </r>
  <r>
    <m/>
    <s v="PLN"/>
    <x v="26"/>
    <x v="0"/>
    <x v="0"/>
    <x v="1"/>
    <x v="0"/>
    <s v="EBG, NBG"/>
    <x v="3"/>
    <m/>
    <m/>
    <s v="General"/>
    <x v="9"/>
    <s v="EBG,NBG"/>
    <x v="0"/>
    <s v="PLN"/>
    <x v="16"/>
    <x v="8"/>
    <x v="0"/>
    <x v="0"/>
    <s v="DM_CONTROLLABLE_DOI_TREND"/>
    <s v="BUSINESS_GROUP"/>
    <m/>
    <m/>
    <m/>
    <m/>
    <m/>
    <m/>
    <m/>
    <m/>
    <m/>
    <m/>
    <m/>
    <m/>
    <m/>
    <m/>
    <m/>
    <m/>
    <m/>
    <m/>
    <s v="資料清單"/>
    <x v="30"/>
    <x v="29"/>
    <x v="60"/>
    <x v="26"/>
    <e v="#N/A"/>
    <s v="Business Group"/>
    <x v="0"/>
    <x v="1"/>
    <x v="0"/>
    <x v="0"/>
    <x v="16"/>
    <s v="IEC_STD_V10 &gt;&gt; Common &gt;&gt; AutoMetaDataBusiness Group"/>
    <x v="3"/>
    <x v="0"/>
    <s v="事業群Dimension"/>
    <s v="可控庫存DOI趨勢"/>
    <n v="2"/>
    <n v="1328"/>
    <n v="0"/>
    <s v=""/>
    <n v="0"/>
    <n v="0"/>
    <e v="#N/A"/>
    <x v="0"/>
    <s v="Controllable DOI Trend"/>
    <x v="114"/>
    <e v="#N/A"/>
    <x v="0"/>
    <s v="E.3.5.3.1-5: 可控庫存DOI趨勢:"/>
    <x v="1"/>
    <x v="1"/>
    <x v="1216"/>
    <x v="0"/>
    <x v="0"/>
    <x v="552"/>
    <x v="59"/>
    <x v="0"/>
    <x v="0"/>
    <x v="8"/>
    <m/>
    <x v="0"/>
    <x v="3"/>
    <s v="Controllable DOI Trend_Business Group"/>
    <x v="1254"/>
    <x v="3"/>
    <x v="0"/>
    <x v="8"/>
    <x v="9"/>
    <x v="0"/>
    <x v="0"/>
    <s v="DM_CONTROLLABLE_DOI_TREND"/>
    <s v="BUSINESS_GROUP"/>
    <x v="146"/>
    <x v="424"/>
    <x v="0"/>
    <n v="0"/>
    <x v="0"/>
    <x v="0"/>
    <x v="3"/>
    <s v=""/>
    <s v=""/>
    <n v="1327"/>
    <s v="-1327"/>
    <x v="0"/>
    <x v="0"/>
    <x v="0"/>
    <x v="0"/>
    <x v="16"/>
    <s v="事業群"/>
    <s v=""/>
    <s v=""/>
    <x v="0"/>
    <x v="60"/>
    <m/>
    <s v="^()$"/>
    <n v="9"/>
    <x v="0"/>
    <x v="9"/>
    <x v="0"/>
    <x v="0"/>
    <x v="1"/>
    <x v="1"/>
    <b v="0"/>
    <x v="1"/>
    <x v="1"/>
    <n v="0"/>
    <x v="0"/>
    <b v="0"/>
    <b v="0"/>
    <b v="1"/>
    <b v="0"/>
    <b v="0"/>
    <b v="0"/>
    <b v="0"/>
    <b v="0"/>
    <b v="1"/>
    <b v="0"/>
    <b v="0"/>
    <x v="0"/>
    <x v="24"/>
    <n v="1"/>
    <x v="0"/>
    <x v="0"/>
  </r>
  <r>
    <m/>
    <s v="PLN"/>
    <x v="26"/>
    <x v="180"/>
    <x v="180"/>
    <x v="1"/>
    <x v="185"/>
    <s v="BU1, BU2,"/>
    <x v="3"/>
    <m/>
    <m/>
    <s v="General"/>
    <x v="2"/>
    <s v="BU1,BU2,BU5,BU6,NIDC,AME,5G"/>
    <x v="0"/>
    <s v="PLN"/>
    <x v="16"/>
    <x v="8"/>
    <x v="0"/>
    <x v="0"/>
    <s v="DM_CONTROLLABLE_DOI_TREND"/>
    <s v="BU_CODE"/>
    <m/>
    <m/>
    <m/>
    <m/>
    <m/>
    <m/>
    <m/>
    <m/>
    <m/>
    <m/>
    <m/>
    <m/>
    <m/>
    <m/>
    <m/>
    <m/>
    <m/>
    <m/>
    <s v="資料清單"/>
    <x v="30"/>
    <x v="30"/>
    <x v="60"/>
    <x v="26"/>
    <e v="#N/A"/>
    <s v="BU Code"/>
    <x v="180"/>
    <x v="1"/>
    <x v="0"/>
    <x v="185"/>
    <x v="16"/>
    <s v="IEC_STD_V10 &gt;&gt; Common &gt;&gt; AutoMetaDataBU Code"/>
    <x v="3"/>
    <x v="0"/>
    <s v="事業處代碼Dimension"/>
    <s v="可控庫存DOI趨勢"/>
    <n v="343"/>
    <n v="1328"/>
    <n v="0"/>
    <s v=""/>
    <n v="0"/>
    <n v="0"/>
    <n v="515"/>
    <x v="81"/>
    <s v="Controllable DOI Trend"/>
    <x v="114"/>
    <e v="#N/A"/>
    <x v="0"/>
    <s v="E.3.5.3.1-5: 可控庫存DOI趨勢:"/>
    <x v="2"/>
    <x v="2"/>
    <x v="1217"/>
    <x v="180"/>
    <x v="180"/>
    <x v="484"/>
    <x v="100"/>
    <x v="0"/>
    <x v="0"/>
    <x v="2"/>
    <m/>
    <x v="0"/>
    <x v="3"/>
    <s v="Controllable DOI Trend_BU Code"/>
    <x v="1255"/>
    <x v="3"/>
    <x v="0"/>
    <x v="8"/>
    <x v="9"/>
    <x v="0"/>
    <x v="0"/>
    <s v="DM_CONTROLLABLE_DOI_TREND"/>
    <s v="BU_CODE"/>
    <x v="146"/>
    <x v="145"/>
    <x v="0"/>
    <n v="0"/>
    <x v="0"/>
    <x v="0"/>
    <x v="0"/>
    <s v=""/>
    <s v=""/>
    <n v="1328"/>
    <s v="-1328"/>
    <x v="0"/>
    <x v="0"/>
    <x v="0"/>
    <x v="180"/>
    <x v="16"/>
    <s v="事業處代碼"/>
    <s v=""/>
    <s v=""/>
    <x v="0"/>
    <x v="60"/>
    <m/>
    <s v="^()$"/>
    <n v="9"/>
    <x v="0"/>
    <x v="9"/>
    <x v="0"/>
    <x v="0"/>
    <x v="1"/>
    <x v="1"/>
    <b v="0"/>
    <x v="1"/>
    <x v="1"/>
    <n v="0"/>
    <x v="0"/>
    <b v="0"/>
    <b v="0"/>
    <b v="0"/>
    <b v="0"/>
    <b v="1"/>
    <b v="0"/>
    <b v="0"/>
    <b v="0"/>
    <b v="0"/>
    <b v="0"/>
    <b v="0"/>
    <x v="0"/>
    <x v="2"/>
    <n v="0"/>
    <x v="1"/>
    <x v="0"/>
  </r>
  <r>
    <m/>
    <s v="PLN"/>
    <x v="26"/>
    <x v="182"/>
    <x v="182"/>
    <x v="244"/>
    <x v="187"/>
    <s v="客戶名稱-SAP"/>
    <x v="3"/>
    <m/>
    <s v="Customer code?"/>
    <s v="General"/>
    <x v="1"/>
    <s v="HPE.A1.S1.F1.Twitter.EMC.CMC.Alibaba.Amazon.FCCL.Kostal.WW channel"/>
    <x v="0"/>
    <s v="PLN"/>
    <x v="16"/>
    <x v="8"/>
    <x v="0"/>
    <x v="0"/>
    <s v="DM_CONTROLLABLE_DOI_TREND"/>
    <s v="CUSTOMER_NAME_SAP"/>
    <m/>
    <m/>
    <m/>
    <m/>
    <m/>
    <m/>
    <m/>
    <m/>
    <m/>
    <m/>
    <m/>
    <m/>
    <m/>
    <m/>
    <m/>
    <m/>
    <m/>
    <m/>
    <s v="資料清單"/>
    <x v="30"/>
    <x v="31"/>
    <x v="60"/>
    <x v="26"/>
    <e v="#N/A"/>
    <s v="Customer Name-SAP"/>
    <x v="182"/>
    <x v="244"/>
    <x v="0"/>
    <x v="187"/>
    <x v="16"/>
    <s v="IEC_STD_V10 &gt;&gt; Common &gt;&gt; AutoMetaDataCustomer Name-SAP"/>
    <x v="3"/>
    <x v="0"/>
    <s v="客戶名稱-SAPDimension"/>
    <s v="可控庫存DOI趨勢"/>
    <n v="345"/>
    <n v="1328"/>
    <e v="#N/A"/>
    <s v=""/>
    <n v="0"/>
    <n v="0"/>
    <n v="981"/>
    <x v="83"/>
    <s v="Controllable DOI Trend"/>
    <x v="114"/>
    <e v="#N/A"/>
    <x v="73"/>
    <s v="E.3.5.3.1-5: 可控庫存DOI趨勢:"/>
    <x v="3"/>
    <x v="3"/>
    <x v="1218"/>
    <x v="182"/>
    <x v="182"/>
    <x v="199"/>
    <x v="79"/>
    <x v="0"/>
    <x v="0"/>
    <x v="1"/>
    <m/>
    <x v="0"/>
    <x v="3"/>
    <s v="Controllable DOI Trend_Customer Name-SAP"/>
    <x v="1256"/>
    <x v="3"/>
    <x v="0"/>
    <x v="8"/>
    <x v="9"/>
    <x v="0"/>
    <x v="0"/>
    <s v="DM_CONTROLLABLE_DOI_TREND"/>
    <s v="CUSTOMER_NAME_SAP"/>
    <x v="146"/>
    <x v="147"/>
    <x v="0"/>
    <n v="0"/>
    <x v="0"/>
    <x v="0"/>
    <x v="0"/>
    <s v=""/>
    <s v=""/>
    <n v="1329"/>
    <s v="-1329"/>
    <x v="0"/>
    <x v="0"/>
    <x v="0"/>
    <x v="182"/>
    <x v="16"/>
    <s v="客戶名稱-SAP"/>
    <s v=""/>
    <s v=""/>
    <x v="0"/>
    <x v="60"/>
    <m/>
    <s v="^()$"/>
    <n v="9"/>
    <x v="0"/>
    <x v="9"/>
    <x v="0"/>
    <x v="0"/>
    <x v="1"/>
    <x v="1"/>
    <b v="0"/>
    <x v="1"/>
    <x v="1"/>
    <n v="0"/>
    <x v="0"/>
    <b v="0"/>
    <b v="0"/>
    <b v="0"/>
    <b v="0"/>
    <b v="1"/>
    <b v="0"/>
    <b v="0"/>
    <b v="0"/>
    <b v="0"/>
    <b v="0"/>
    <b v="0"/>
    <x v="0"/>
    <x v="2"/>
    <n v="0"/>
    <x v="3"/>
    <x v="0"/>
  </r>
  <r>
    <m/>
    <s v="PLN"/>
    <x v="26"/>
    <x v="232"/>
    <x v="232"/>
    <x v="243"/>
    <x v="274"/>
    <s v="廠區"/>
    <x v="3"/>
    <m/>
    <m/>
    <s v="General"/>
    <x v="2"/>
    <s v="IMX,ICZ,SQT,IPT,TAO"/>
    <x v="0"/>
    <s v="PLN"/>
    <x v="16"/>
    <x v="8"/>
    <x v="0"/>
    <x v="0"/>
    <s v="DM_CONTROLLABLE_DOI_TREND"/>
    <s v="SITE"/>
    <m/>
    <m/>
    <m/>
    <m/>
    <m/>
    <m/>
    <m/>
    <m/>
    <m/>
    <m/>
    <m/>
    <m/>
    <m/>
    <m/>
    <m/>
    <m/>
    <m/>
    <m/>
    <s v="資料清單"/>
    <x v="30"/>
    <x v="32"/>
    <x v="60"/>
    <x v="26"/>
    <e v="#N/A"/>
    <s v="Site"/>
    <x v="232"/>
    <x v="243"/>
    <x v="0"/>
    <x v="274"/>
    <x v="16"/>
    <s v="IEC_STD_V10 &gt;&gt; Common &gt;&gt; AutoMetaDataSite"/>
    <x v="3"/>
    <x v="0"/>
    <s v="廠區Dimension"/>
    <s v="可控庫存DOI趨勢"/>
    <n v="408"/>
    <n v="1328"/>
    <n v="0"/>
    <s v=""/>
    <n v="0"/>
    <n v="0"/>
    <n v="488"/>
    <x v="95"/>
    <s v="Controllable DOI Trend"/>
    <x v="114"/>
    <e v="#N/A"/>
    <x v="0"/>
    <s v="E.3.5.3.1-5: 可控庫存DOI趨勢:"/>
    <x v="4"/>
    <x v="4"/>
    <x v="1219"/>
    <x v="232"/>
    <x v="232"/>
    <x v="482"/>
    <x v="80"/>
    <x v="0"/>
    <x v="0"/>
    <x v="2"/>
    <m/>
    <x v="0"/>
    <x v="3"/>
    <s v="Controllable DOI Trend_Site"/>
    <x v="1257"/>
    <x v="3"/>
    <x v="0"/>
    <x v="8"/>
    <x v="9"/>
    <x v="0"/>
    <x v="0"/>
    <s v="DM_CONTROLLABLE_DOI_TREND"/>
    <s v="SITE"/>
    <x v="146"/>
    <x v="187"/>
    <x v="0"/>
    <n v="0"/>
    <x v="0"/>
    <x v="0"/>
    <x v="6"/>
    <s v=""/>
    <s v=""/>
    <n v="1330"/>
    <s v="-1330"/>
    <x v="0"/>
    <x v="0"/>
    <x v="0"/>
    <x v="232"/>
    <x v="16"/>
    <s v="廠區"/>
    <s v=""/>
    <s v=""/>
    <x v="0"/>
    <x v="60"/>
    <m/>
    <s v="^()$"/>
    <n v="9"/>
    <x v="0"/>
    <x v="9"/>
    <x v="0"/>
    <x v="0"/>
    <x v="1"/>
    <x v="1"/>
    <b v="0"/>
    <x v="1"/>
    <x v="1"/>
    <n v="0"/>
    <x v="0"/>
    <b v="0"/>
    <b v="0"/>
    <b v="0"/>
    <b v="1"/>
    <b v="1"/>
    <b v="1"/>
    <b v="0"/>
    <b v="0"/>
    <b v="0"/>
    <b v="0"/>
    <b v="0"/>
    <x v="0"/>
    <x v="12"/>
    <n v="0"/>
    <x v="43"/>
    <x v="0"/>
  </r>
  <r>
    <m/>
    <s v="PLN"/>
    <x v="26"/>
    <x v="529"/>
    <x v="526"/>
    <x v="1"/>
    <x v="531"/>
    <s v="日期區間"/>
    <x v="3"/>
    <m/>
    <m/>
    <s v="General"/>
    <x v="3"/>
    <s v="Day, Week, Month"/>
    <x v="0"/>
    <s v="PLN"/>
    <x v="16"/>
    <x v="8"/>
    <x v="0"/>
    <x v="0"/>
    <s v="DM_CONTROLLABLE_DOI_TREND"/>
    <s v="DATE_RANGE"/>
    <m/>
    <m/>
    <m/>
    <m/>
    <m/>
    <m/>
    <m/>
    <m/>
    <m/>
    <m/>
    <m/>
    <m/>
    <m/>
    <m/>
    <m/>
    <m/>
    <m/>
    <m/>
    <s v="資料清單"/>
    <x v="30"/>
    <x v="33"/>
    <x v="60"/>
    <x v="26"/>
    <e v="#N/A"/>
    <s v="Date Range"/>
    <x v="526"/>
    <x v="1"/>
    <x v="0"/>
    <x v="531"/>
    <x v="16"/>
    <s v="IEC_STD_V10 &gt;&gt; Common &gt;&gt; AutoMetaDataDate Range"/>
    <x v="3"/>
    <x v="0"/>
    <s v="日期區間Dimension"/>
    <s v="可控庫存DOI趨勢"/>
    <n v="1306"/>
    <n v="1328"/>
    <n v="0"/>
    <s v=""/>
    <n v="0"/>
    <n v="0"/>
    <e v="#N/A"/>
    <x v="0"/>
    <s v="Controllable DOI Trend"/>
    <x v="114"/>
    <e v="#N/A"/>
    <x v="0"/>
    <s v="E.3.5.3.1-5: 可控庫存DOI趨勢:"/>
    <x v="5"/>
    <x v="5"/>
    <x v="1220"/>
    <x v="529"/>
    <x v="526"/>
    <x v="553"/>
    <x v="101"/>
    <x v="0"/>
    <x v="0"/>
    <x v="3"/>
    <m/>
    <x v="0"/>
    <x v="3"/>
    <s v="Controllable DOI Trend_Date Range"/>
    <x v="1258"/>
    <x v="3"/>
    <x v="0"/>
    <x v="8"/>
    <x v="9"/>
    <x v="0"/>
    <x v="0"/>
    <s v="DM_CONTROLLABLE_DOI_TREND"/>
    <s v="DATE_RANGE"/>
    <x v="146"/>
    <x v="425"/>
    <x v="0"/>
    <n v="0"/>
    <x v="0"/>
    <x v="0"/>
    <x v="3"/>
    <s v=""/>
    <s v=""/>
    <n v="1331"/>
    <s v="-1331"/>
    <x v="0"/>
    <x v="0"/>
    <x v="0"/>
    <x v="526"/>
    <x v="16"/>
    <s v="日期區間"/>
    <s v=""/>
    <s v=""/>
    <x v="0"/>
    <x v="60"/>
    <m/>
    <s v="^()$"/>
    <n v="9"/>
    <x v="0"/>
    <x v="9"/>
    <x v="0"/>
    <x v="0"/>
    <x v="1"/>
    <x v="1"/>
    <b v="0"/>
    <x v="1"/>
    <x v="1"/>
    <n v="0"/>
    <x v="0"/>
    <b v="0"/>
    <b v="0"/>
    <b v="1"/>
    <b v="0"/>
    <b v="0"/>
    <b v="0"/>
    <b v="0"/>
    <b v="0"/>
    <b v="1"/>
    <b v="0"/>
    <b v="0"/>
    <x v="0"/>
    <x v="24"/>
    <n v="1"/>
    <x v="19"/>
    <x v="0"/>
  </r>
  <r>
    <m/>
    <s v="PLN"/>
    <x v="26"/>
    <x v="530"/>
    <x v="527"/>
    <x v="1"/>
    <x v="532"/>
    <s v="日"/>
    <x v="3"/>
    <m/>
    <m/>
    <s v="General"/>
    <x v="3"/>
    <m/>
    <x v="0"/>
    <s v="PLN"/>
    <x v="16"/>
    <x v="8"/>
    <x v="0"/>
    <x v="0"/>
    <s v="DM_CONTROLLABLE_DOI_TREND"/>
    <s v="DATE"/>
    <m/>
    <m/>
    <m/>
    <m/>
    <m/>
    <m/>
    <m/>
    <m/>
    <m/>
    <m/>
    <m/>
    <m/>
    <m/>
    <m/>
    <m/>
    <m/>
    <m/>
    <m/>
    <s v="資料清單"/>
    <x v="30"/>
    <x v="34"/>
    <x v="60"/>
    <x v="26"/>
    <e v="#N/A"/>
    <s v="Date"/>
    <x v="527"/>
    <x v="1"/>
    <x v="0"/>
    <x v="532"/>
    <x v="16"/>
    <s v="IEC_STD_V10 &gt;&gt; Common &gt;&gt; AutoMetaDataDate"/>
    <x v="3"/>
    <x v="0"/>
    <s v="日Dimension"/>
    <s v="可控庫存DOI趨勢"/>
    <n v="1307"/>
    <n v="1328"/>
    <n v="0"/>
    <s v=""/>
    <n v="0"/>
    <n v="0"/>
    <e v="#N/A"/>
    <x v="0"/>
    <s v="Controllable DOI Trend"/>
    <x v="114"/>
    <e v="#N/A"/>
    <x v="0"/>
    <s v="E.3.5.3.1-5: 可控庫存DOI趨勢:"/>
    <x v="6"/>
    <x v="6"/>
    <x v="1221"/>
    <x v="530"/>
    <x v="527"/>
    <x v="554"/>
    <x v="0"/>
    <x v="0"/>
    <x v="0"/>
    <x v="3"/>
    <m/>
    <x v="0"/>
    <x v="3"/>
    <s v="Controllable DOI Trend_Date"/>
    <x v="1259"/>
    <x v="3"/>
    <x v="0"/>
    <x v="8"/>
    <x v="9"/>
    <x v="0"/>
    <x v="0"/>
    <s v="DM_CONTROLLABLE_DOI_TREND"/>
    <s v="DATE"/>
    <x v="146"/>
    <x v="426"/>
    <x v="0"/>
    <n v="0"/>
    <x v="0"/>
    <x v="0"/>
    <x v="3"/>
    <s v=""/>
    <s v=""/>
    <n v="1332"/>
    <s v="-1332"/>
    <x v="0"/>
    <x v="0"/>
    <x v="0"/>
    <x v="527"/>
    <x v="16"/>
    <s v="日"/>
    <s v=""/>
    <s v=""/>
    <x v="0"/>
    <x v="60"/>
    <m/>
    <s v="^()$"/>
    <n v="9"/>
    <x v="0"/>
    <x v="9"/>
    <x v="0"/>
    <x v="0"/>
    <x v="1"/>
    <x v="1"/>
    <b v="0"/>
    <x v="1"/>
    <x v="1"/>
    <n v="0"/>
    <x v="0"/>
    <b v="0"/>
    <b v="0"/>
    <b v="1"/>
    <b v="0"/>
    <b v="0"/>
    <b v="0"/>
    <b v="0"/>
    <b v="0"/>
    <b v="1"/>
    <b v="0"/>
    <b v="0"/>
    <x v="0"/>
    <x v="24"/>
    <n v="1"/>
    <x v="43"/>
    <x v="0"/>
  </r>
  <r>
    <m/>
    <s v="PLN"/>
    <x v="26"/>
    <x v="531"/>
    <x v="528"/>
    <x v="1"/>
    <x v="533"/>
    <s v="周"/>
    <x v="3"/>
    <m/>
    <m/>
    <s v="General"/>
    <x v="3"/>
    <m/>
    <x v="0"/>
    <s v="PLN"/>
    <x v="16"/>
    <x v="8"/>
    <x v="0"/>
    <x v="0"/>
    <s v="DM_CONTROLLABLE_DOI_TREND"/>
    <s v="WEEK"/>
    <m/>
    <m/>
    <m/>
    <m/>
    <m/>
    <m/>
    <m/>
    <m/>
    <m/>
    <m/>
    <m/>
    <m/>
    <m/>
    <m/>
    <m/>
    <m/>
    <m/>
    <m/>
    <s v="資料清單"/>
    <x v="30"/>
    <x v="35"/>
    <x v="60"/>
    <x v="26"/>
    <e v="#N/A"/>
    <s v="Week"/>
    <x v="528"/>
    <x v="1"/>
    <x v="0"/>
    <x v="533"/>
    <x v="16"/>
    <s v="IEC_STD_V10 &gt;&gt; Common &gt;&gt; AutoMetaDataWeek"/>
    <x v="3"/>
    <x v="0"/>
    <s v="周Dimension"/>
    <s v="可控庫存DOI趨勢"/>
    <n v="1308"/>
    <n v="1328"/>
    <n v="0"/>
    <s v=""/>
    <n v="0"/>
    <n v="0"/>
    <e v="#N/A"/>
    <x v="0"/>
    <s v="Controllable DOI Trend"/>
    <x v="114"/>
    <e v="#N/A"/>
    <x v="0"/>
    <s v="E.3.5.3.1-5: 可控庫存DOI趨勢:"/>
    <x v="7"/>
    <x v="7"/>
    <x v="1222"/>
    <x v="531"/>
    <x v="528"/>
    <x v="555"/>
    <x v="0"/>
    <x v="0"/>
    <x v="0"/>
    <x v="3"/>
    <m/>
    <x v="0"/>
    <x v="3"/>
    <s v="Controllable DOI Trend_Week"/>
    <x v="1260"/>
    <x v="3"/>
    <x v="0"/>
    <x v="8"/>
    <x v="9"/>
    <x v="0"/>
    <x v="0"/>
    <s v="DM_CONTROLLABLE_DOI_TREND"/>
    <s v="WEEK"/>
    <x v="146"/>
    <x v="427"/>
    <x v="0"/>
    <n v="0"/>
    <x v="0"/>
    <x v="0"/>
    <x v="3"/>
    <s v=""/>
    <s v=""/>
    <n v="1333"/>
    <s v="-1333"/>
    <x v="0"/>
    <x v="0"/>
    <x v="0"/>
    <x v="528"/>
    <x v="16"/>
    <s v="周"/>
    <s v=""/>
    <s v=""/>
    <x v="0"/>
    <x v="60"/>
    <m/>
    <s v="^()$"/>
    <n v="9"/>
    <x v="0"/>
    <x v="9"/>
    <x v="0"/>
    <x v="0"/>
    <x v="1"/>
    <x v="1"/>
    <b v="0"/>
    <x v="1"/>
    <x v="1"/>
    <n v="0"/>
    <x v="0"/>
    <b v="0"/>
    <b v="0"/>
    <b v="1"/>
    <b v="0"/>
    <b v="0"/>
    <b v="0"/>
    <b v="0"/>
    <b v="0"/>
    <b v="1"/>
    <b v="0"/>
    <b v="0"/>
    <x v="0"/>
    <x v="24"/>
    <n v="1"/>
    <x v="43"/>
    <x v="0"/>
  </r>
  <r>
    <m/>
    <s v="PLN"/>
    <x v="26"/>
    <x v="532"/>
    <x v="529"/>
    <x v="1"/>
    <x v="534"/>
    <s v="月"/>
    <x v="3"/>
    <m/>
    <m/>
    <s v="General"/>
    <x v="3"/>
    <m/>
    <x v="0"/>
    <s v="PLN"/>
    <x v="16"/>
    <x v="8"/>
    <x v="0"/>
    <x v="0"/>
    <s v="DM_CONTROLLABLE_DOI_TREND"/>
    <s v="MONTH"/>
    <m/>
    <m/>
    <m/>
    <m/>
    <m/>
    <m/>
    <m/>
    <m/>
    <m/>
    <m/>
    <m/>
    <m/>
    <m/>
    <m/>
    <m/>
    <m/>
    <m/>
    <m/>
    <s v="資料清單"/>
    <x v="30"/>
    <x v="36"/>
    <x v="60"/>
    <x v="26"/>
    <e v="#N/A"/>
    <s v="Month"/>
    <x v="529"/>
    <x v="1"/>
    <x v="0"/>
    <x v="534"/>
    <x v="16"/>
    <s v="IEC_STD_V10 &gt;&gt; Common &gt;&gt; AutoMetaDataMonth"/>
    <x v="3"/>
    <x v="0"/>
    <s v="月Dimension"/>
    <s v="可控庫存DOI趨勢"/>
    <n v="1309"/>
    <n v="1328"/>
    <n v="0"/>
    <s v=""/>
    <n v="0"/>
    <n v="0"/>
    <e v="#N/A"/>
    <x v="0"/>
    <s v="Controllable DOI Trend"/>
    <x v="114"/>
    <e v="#N/A"/>
    <x v="0"/>
    <s v="E.3.5.3.1-5: 可控庫存DOI趨勢:"/>
    <x v="8"/>
    <x v="8"/>
    <x v="1223"/>
    <x v="532"/>
    <x v="529"/>
    <x v="556"/>
    <x v="0"/>
    <x v="0"/>
    <x v="0"/>
    <x v="3"/>
    <m/>
    <x v="0"/>
    <x v="3"/>
    <s v="Controllable DOI Trend_Month"/>
    <x v="1261"/>
    <x v="3"/>
    <x v="0"/>
    <x v="8"/>
    <x v="9"/>
    <x v="0"/>
    <x v="0"/>
    <s v="DM_CONTROLLABLE_DOI_TREND"/>
    <s v="MONTH"/>
    <x v="146"/>
    <x v="428"/>
    <x v="0"/>
    <n v="0"/>
    <x v="0"/>
    <x v="0"/>
    <x v="3"/>
    <s v=""/>
    <s v=""/>
    <n v="1334"/>
    <s v="-1334"/>
    <x v="0"/>
    <x v="0"/>
    <x v="0"/>
    <x v="529"/>
    <x v="16"/>
    <s v="月"/>
    <s v=""/>
    <s v=""/>
    <x v="0"/>
    <x v="60"/>
    <m/>
    <s v="^()$"/>
    <n v="9"/>
    <x v="0"/>
    <x v="9"/>
    <x v="0"/>
    <x v="0"/>
    <x v="1"/>
    <x v="1"/>
    <b v="0"/>
    <x v="1"/>
    <x v="1"/>
    <n v="0"/>
    <x v="0"/>
    <b v="0"/>
    <b v="0"/>
    <b v="1"/>
    <b v="0"/>
    <b v="0"/>
    <b v="0"/>
    <b v="0"/>
    <b v="0"/>
    <b v="1"/>
    <b v="0"/>
    <b v="0"/>
    <x v="0"/>
    <x v="24"/>
    <n v="1"/>
    <x v="54"/>
    <x v="0"/>
  </r>
  <r>
    <m/>
    <s v="PLN"/>
    <x v="26"/>
    <x v="533"/>
    <x v="530"/>
    <x v="1"/>
    <x v="535"/>
    <s v="幣別"/>
    <x v="3"/>
    <m/>
    <m/>
    <s v="General"/>
    <x v="6"/>
    <s v="NTD,USD"/>
    <x v="0"/>
    <s v="PLN"/>
    <x v="16"/>
    <x v="8"/>
    <x v="0"/>
    <x v="0"/>
    <s v="DM_CONTROLLABLE_DOI_TREND"/>
    <s v="CURRENCY"/>
    <m/>
    <m/>
    <m/>
    <m/>
    <m/>
    <m/>
    <m/>
    <m/>
    <m/>
    <m/>
    <m/>
    <m/>
    <m/>
    <m/>
    <m/>
    <m/>
    <m/>
    <m/>
    <s v="資料清單"/>
    <x v="30"/>
    <x v="37"/>
    <x v="60"/>
    <x v="26"/>
    <e v="#N/A"/>
    <s v="Currency"/>
    <x v="530"/>
    <x v="1"/>
    <x v="0"/>
    <x v="535"/>
    <x v="16"/>
    <s v="IEC_STD_V10 &gt;&gt; Common &gt;&gt; AutoMetaDataCurrency"/>
    <x v="3"/>
    <x v="0"/>
    <s v="幣別Dimension"/>
    <s v="可控庫存DOI趨勢"/>
    <n v="1310"/>
    <n v="1328"/>
    <n v="0"/>
    <s v=""/>
    <n v="0"/>
    <n v="0"/>
    <e v="#N/A"/>
    <x v="0"/>
    <s v="Controllable DOI Trend"/>
    <x v="114"/>
    <e v="#N/A"/>
    <x v="0"/>
    <s v="E.3.5.3.1-5: 可控庫存DOI趨勢:"/>
    <x v="9"/>
    <x v="9"/>
    <x v="1224"/>
    <x v="533"/>
    <x v="530"/>
    <x v="557"/>
    <x v="102"/>
    <x v="0"/>
    <x v="0"/>
    <x v="6"/>
    <m/>
    <x v="0"/>
    <x v="3"/>
    <s v="Controllable DOI Trend_Currency"/>
    <x v="1262"/>
    <x v="3"/>
    <x v="0"/>
    <x v="8"/>
    <x v="9"/>
    <x v="0"/>
    <x v="0"/>
    <s v="DM_CONTROLLABLE_DOI_TREND"/>
    <s v="CURRENCY"/>
    <x v="146"/>
    <x v="429"/>
    <x v="0"/>
    <n v="0"/>
    <x v="0"/>
    <x v="0"/>
    <x v="3"/>
    <s v=""/>
    <s v=""/>
    <n v="1335"/>
    <s v="-1335"/>
    <x v="0"/>
    <x v="0"/>
    <x v="0"/>
    <x v="530"/>
    <x v="16"/>
    <s v="幣別"/>
    <s v=""/>
    <s v=""/>
    <x v="0"/>
    <x v="60"/>
    <m/>
    <s v="^()$"/>
    <n v="9"/>
    <x v="0"/>
    <x v="9"/>
    <x v="0"/>
    <x v="0"/>
    <x v="1"/>
    <x v="1"/>
    <b v="0"/>
    <x v="1"/>
    <x v="1"/>
    <n v="0"/>
    <x v="0"/>
    <b v="0"/>
    <b v="0"/>
    <b v="1"/>
    <b v="0"/>
    <b v="0"/>
    <b v="0"/>
    <b v="0"/>
    <b v="0"/>
    <b v="1"/>
    <b v="0"/>
    <b v="0"/>
    <x v="0"/>
    <x v="24"/>
    <n v="1"/>
    <x v="41"/>
    <x v="0"/>
  </r>
  <r>
    <m/>
    <s v="PLN"/>
    <x v="26"/>
    <x v="534"/>
    <x v="531"/>
    <x v="1"/>
    <x v="536"/>
    <s v="台幣"/>
    <x v="3"/>
    <m/>
    <m/>
    <s v="General"/>
    <x v="6"/>
    <s v="NTD"/>
    <x v="0"/>
    <s v="PLN"/>
    <x v="16"/>
    <x v="8"/>
    <x v="0"/>
    <x v="0"/>
    <s v="DM_CONTROLLABLE_DOI_TREND"/>
    <s v="NTD"/>
    <m/>
    <m/>
    <m/>
    <m/>
    <m/>
    <m/>
    <m/>
    <m/>
    <m/>
    <m/>
    <m/>
    <m/>
    <m/>
    <m/>
    <m/>
    <m/>
    <m/>
    <m/>
    <s v="資料清單"/>
    <x v="30"/>
    <x v="38"/>
    <x v="60"/>
    <x v="26"/>
    <e v="#N/A"/>
    <s v="NTD"/>
    <x v="531"/>
    <x v="1"/>
    <x v="0"/>
    <x v="536"/>
    <x v="16"/>
    <s v="IEC_STD_V10 &gt;&gt; Common &gt;&gt; AutoMetaDataNTD"/>
    <x v="3"/>
    <x v="0"/>
    <s v="台幣Dimension"/>
    <s v="可控庫存DOI趨勢"/>
    <n v="1311"/>
    <n v="1328"/>
    <n v="0"/>
    <s v=""/>
    <n v="0"/>
    <n v="0"/>
    <e v="#N/A"/>
    <x v="0"/>
    <s v="Controllable DOI Trend"/>
    <x v="114"/>
    <e v="#N/A"/>
    <x v="0"/>
    <s v="E.3.5.3.1-5: 可控庫存DOI趨勢:"/>
    <x v="10"/>
    <x v="10"/>
    <x v="1225"/>
    <x v="534"/>
    <x v="531"/>
    <x v="558"/>
    <x v="103"/>
    <x v="0"/>
    <x v="0"/>
    <x v="6"/>
    <m/>
    <x v="0"/>
    <x v="3"/>
    <s v="Controllable DOI Trend_NTD"/>
    <x v="1263"/>
    <x v="3"/>
    <x v="0"/>
    <x v="8"/>
    <x v="9"/>
    <x v="0"/>
    <x v="0"/>
    <s v="DM_CONTROLLABLE_DOI_TREND"/>
    <s v="NTD"/>
    <x v="146"/>
    <x v="430"/>
    <x v="0"/>
    <n v="0"/>
    <x v="0"/>
    <x v="0"/>
    <x v="3"/>
    <s v=""/>
    <s v=""/>
    <n v="1336"/>
    <s v="-1336"/>
    <x v="0"/>
    <x v="0"/>
    <x v="0"/>
    <x v="531"/>
    <x v="16"/>
    <s v="台幣"/>
    <s v=""/>
    <s v=""/>
    <x v="0"/>
    <x v="60"/>
    <m/>
    <s v="^()$"/>
    <n v="9"/>
    <x v="0"/>
    <x v="9"/>
    <x v="0"/>
    <x v="0"/>
    <x v="1"/>
    <x v="1"/>
    <b v="0"/>
    <x v="1"/>
    <x v="1"/>
    <n v="0"/>
    <x v="0"/>
    <b v="0"/>
    <b v="0"/>
    <b v="1"/>
    <b v="0"/>
    <b v="0"/>
    <b v="0"/>
    <b v="0"/>
    <b v="0"/>
    <b v="1"/>
    <b v="0"/>
    <b v="0"/>
    <x v="0"/>
    <x v="24"/>
    <n v="1"/>
    <x v="15"/>
    <x v="0"/>
  </r>
  <r>
    <m/>
    <s v="PLN"/>
    <x v="26"/>
    <x v="535"/>
    <x v="532"/>
    <x v="1"/>
    <x v="537"/>
    <s v="美金"/>
    <x v="3"/>
    <m/>
    <m/>
    <s v="General"/>
    <x v="6"/>
    <s v="USD"/>
    <x v="0"/>
    <s v="PLN"/>
    <x v="16"/>
    <x v="8"/>
    <x v="0"/>
    <x v="0"/>
    <s v="DM_CONTROLLABLE_DOI_TREND"/>
    <s v="USD"/>
    <m/>
    <m/>
    <m/>
    <m/>
    <m/>
    <m/>
    <m/>
    <m/>
    <m/>
    <m/>
    <m/>
    <m/>
    <m/>
    <m/>
    <m/>
    <m/>
    <m/>
    <m/>
    <s v="資料清單"/>
    <x v="30"/>
    <x v="39"/>
    <x v="60"/>
    <x v="26"/>
    <e v="#N/A"/>
    <s v="USD"/>
    <x v="532"/>
    <x v="1"/>
    <x v="0"/>
    <x v="537"/>
    <x v="16"/>
    <s v="IEC_STD_V10 &gt;&gt; Common &gt;&gt; AutoMetaDataUSD"/>
    <x v="3"/>
    <x v="0"/>
    <s v="美金Dimension"/>
    <s v="可控庫存DOI趨勢"/>
    <n v="1312"/>
    <n v="1328"/>
    <n v="0"/>
    <s v=""/>
    <n v="0"/>
    <n v="0"/>
    <e v="#N/A"/>
    <x v="0"/>
    <s v="Controllable DOI Trend"/>
    <x v="114"/>
    <e v="#N/A"/>
    <x v="0"/>
    <s v="E.3.5.3.1-5: 可控庫存DOI趨勢:"/>
    <x v="11"/>
    <x v="11"/>
    <x v="1226"/>
    <x v="535"/>
    <x v="532"/>
    <x v="559"/>
    <x v="104"/>
    <x v="0"/>
    <x v="0"/>
    <x v="6"/>
    <m/>
    <x v="0"/>
    <x v="3"/>
    <s v="Controllable DOI Trend_USD"/>
    <x v="1264"/>
    <x v="3"/>
    <x v="0"/>
    <x v="8"/>
    <x v="9"/>
    <x v="0"/>
    <x v="0"/>
    <s v="DM_CONTROLLABLE_DOI_TREND"/>
    <s v="USD"/>
    <x v="146"/>
    <x v="431"/>
    <x v="0"/>
    <n v="0"/>
    <x v="0"/>
    <x v="0"/>
    <x v="3"/>
    <s v=""/>
    <s v=""/>
    <n v="1337"/>
    <s v="-1337"/>
    <x v="0"/>
    <x v="0"/>
    <x v="0"/>
    <x v="532"/>
    <x v="16"/>
    <s v="美金"/>
    <s v=""/>
    <s v=""/>
    <x v="0"/>
    <x v="60"/>
    <m/>
    <s v="^()$"/>
    <n v="9"/>
    <x v="0"/>
    <x v="9"/>
    <x v="0"/>
    <x v="0"/>
    <x v="1"/>
    <x v="1"/>
    <b v="0"/>
    <x v="1"/>
    <x v="1"/>
    <n v="0"/>
    <x v="0"/>
    <b v="0"/>
    <b v="0"/>
    <b v="1"/>
    <b v="0"/>
    <b v="0"/>
    <b v="0"/>
    <b v="0"/>
    <b v="0"/>
    <b v="1"/>
    <b v="0"/>
    <b v="0"/>
    <x v="0"/>
    <x v="24"/>
    <n v="1"/>
    <x v="15"/>
    <x v="0"/>
  </r>
  <r>
    <m/>
    <s v="PLN"/>
    <x v="26"/>
    <x v="545"/>
    <x v="540"/>
    <x v="1"/>
    <x v="547"/>
    <s v="可控庫存金額"/>
    <x v="4"/>
    <m/>
    <m/>
    <s v="General"/>
    <x v="6"/>
    <m/>
    <x v="0"/>
    <s v="PLN"/>
    <x v="16"/>
    <x v="8"/>
    <x v="0"/>
    <x v="0"/>
    <s v="DM_CONTROLLABLE_DOI_TREND"/>
    <s v="CONTROLLABLE_STOCK_AMOUNT"/>
    <m/>
    <m/>
    <m/>
    <m/>
    <m/>
    <m/>
    <m/>
    <m/>
    <m/>
    <m/>
    <m/>
    <m/>
    <m/>
    <m/>
    <m/>
    <m/>
    <m/>
    <m/>
    <s v="資料清單"/>
    <x v="30"/>
    <x v="40"/>
    <x v="60"/>
    <x v="26"/>
    <e v="#N/A"/>
    <s v="Controllable Stock Amount"/>
    <x v="540"/>
    <x v="1"/>
    <x v="0"/>
    <x v="547"/>
    <x v="16"/>
    <s v="IEC_STD_V10 &gt;&gt; Common &gt;&gt; AutoMetaDataControllable Stock Amount"/>
    <x v="4"/>
    <x v="0"/>
    <s v="可控庫存金額Measure"/>
    <s v="可控庫存DOI趨勢"/>
    <n v="1340"/>
    <n v="1328"/>
    <n v="0"/>
    <s v=""/>
    <n v="0"/>
    <n v="0"/>
    <e v="#N/A"/>
    <x v="0"/>
    <s v="Controllable DOI Trend"/>
    <x v="114"/>
    <e v="#N/A"/>
    <x v="0"/>
    <s v="E.3.5.3.1-5: 可控庫存DOI趨勢:"/>
    <x v="12"/>
    <x v="12"/>
    <x v="1227"/>
    <x v="545"/>
    <x v="540"/>
    <x v="571"/>
    <x v="0"/>
    <x v="0"/>
    <x v="0"/>
    <x v="6"/>
    <m/>
    <x v="0"/>
    <x v="4"/>
    <s v="Controllable DOI Trend_Controllable Stock Amount"/>
    <x v="1265"/>
    <x v="4"/>
    <x v="0"/>
    <x v="8"/>
    <x v="9"/>
    <x v="0"/>
    <x v="0"/>
    <s v="DM_CONTROLLABLE_DOI_TREND"/>
    <s v="CONTROLLABLE_STOCK_AMOUNT"/>
    <x v="146"/>
    <x v="437"/>
    <x v="0"/>
    <n v="0"/>
    <x v="0"/>
    <x v="0"/>
    <x v="3"/>
    <s v=""/>
    <s v=""/>
    <n v="1338"/>
    <s v="-1338"/>
    <x v="0"/>
    <x v="0"/>
    <x v="0"/>
    <x v="540"/>
    <x v="16"/>
    <s v="可控庫存金額"/>
    <s v=""/>
    <s v=""/>
    <x v="0"/>
    <x v="60"/>
    <m/>
    <s v="^()$"/>
    <n v="9"/>
    <x v="0"/>
    <x v="9"/>
    <x v="0"/>
    <x v="0"/>
    <x v="0"/>
    <x v="1"/>
    <b v="0"/>
    <x v="1"/>
    <x v="1"/>
    <n v="0"/>
    <x v="0"/>
    <b v="0"/>
    <b v="0"/>
    <b v="1"/>
    <b v="0"/>
    <b v="0"/>
    <b v="0"/>
    <b v="0"/>
    <b v="0"/>
    <b v="1"/>
    <b v="0"/>
    <b v="0"/>
    <x v="0"/>
    <x v="24"/>
    <n v="1"/>
    <x v="4"/>
    <x v="0"/>
  </r>
  <r>
    <m/>
    <s v="PLN"/>
    <x v="26"/>
    <x v="546"/>
    <x v="541"/>
    <x v="1"/>
    <x v="548"/>
    <s v="可控訂單金額"/>
    <x v="4"/>
    <m/>
    <m/>
    <s v="General"/>
    <x v="6"/>
    <m/>
    <x v="0"/>
    <s v="PLN"/>
    <x v="16"/>
    <x v="8"/>
    <x v="0"/>
    <x v="0"/>
    <s v="DM_CONTROLLABLE_DOI_TREND"/>
    <s v="CONTROLLABLE_SUPPLY_AMOUNT"/>
    <m/>
    <m/>
    <m/>
    <m/>
    <m/>
    <m/>
    <m/>
    <m/>
    <m/>
    <m/>
    <m/>
    <m/>
    <m/>
    <m/>
    <m/>
    <m/>
    <m/>
    <m/>
    <s v="資料清單"/>
    <x v="30"/>
    <x v="41"/>
    <x v="60"/>
    <x v="26"/>
    <e v="#N/A"/>
    <s v="Controllable Supply Amount"/>
    <x v="541"/>
    <x v="1"/>
    <x v="0"/>
    <x v="548"/>
    <x v="16"/>
    <s v="IEC_STD_V10 &gt;&gt; Common &gt;&gt; AutoMetaDataControllable Supply Amount"/>
    <x v="4"/>
    <x v="0"/>
    <s v="可控訂單金額Measure"/>
    <s v="可控庫存DOI趨勢"/>
    <n v="1341"/>
    <n v="1328"/>
    <n v="0"/>
    <s v=""/>
    <n v="0"/>
    <n v="0"/>
    <e v="#N/A"/>
    <x v="0"/>
    <s v="Controllable DOI Trend"/>
    <x v="114"/>
    <e v="#N/A"/>
    <x v="0"/>
    <s v="E.3.5.3.1-5: 可控庫存DOI趨勢:"/>
    <x v="13"/>
    <x v="13"/>
    <x v="1228"/>
    <x v="546"/>
    <x v="541"/>
    <x v="572"/>
    <x v="0"/>
    <x v="0"/>
    <x v="0"/>
    <x v="6"/>
    <m/>
    <x v="0"/>
    <x v="4"/>
    <s v="Controllable DOI Trend_Controllable Supply Amount"/>
    <x v="1266"/>
    <x v="4"/>
    <x v="0"/>
    <x v="8"/>
    <x v="9"/>
    <x v="0"/>
    <x v="0"/>
    <s v="DM_CONTROLLABLE_DOI_TREND"/>
    <s v="CONTROLLABLE_SUPPLY_AMOUNT"/>
    <x v="146"/>
    <x v="438"/>
    <x v="0"/>
    <n v="0"/>
    <x v="0"/>
    <x v="0"/>
    <x v="3"/>
    <s v=""/>
    <s v=""/>
    <n v="1339"/>
    <s v="-1339"/>
    <x v="0"/>
    <x v="0"/>
    <x v="0"/>
    <x v="541"/>
    <x v="16"/>
    <s v="可控訂單金額"/>
    <s v=""/>
    <s v=""/>
    <x v="0"/>
    <x v="60"/>
    <m/>
    <s v="^()$"/>
    <n v="9"/>
    <x v="0"/>
    <x v="9"/>
    <x v="0"/>
    <x v="0"/>
    <x v="0"/>
    <x v="1"/>
    <b v="0"/>
    <x v="1"/>
    <x v="1"/>
    <n v="0"/>
    <x v="0"/>
    <b v="0"/>
    <b v="0"/>
    <b v="1"/>
    <b v="0"/>
    <b v="0"/>
    <b v="0"/>
    <b v="0"/>
    <b v="0"/>
    <b v="1"/>
    <b v="0"/>
    <b v="0"/>
    <x v="0"/>
    <x v="24"/>
    <n v="1"/>
    <x v="21"/>
    <x v="0"/>
  </r>
  <r>
    <m/>
    <s v="PLN"/>
    <x v="26"/>
    <x v="538"/>
    <x v="535"/>
    <x v="1"/>
    <x v="540"/>
    <s v="實際庫存/目標營收*30"/>
    <x v="4"/>
    <m/>
    <m/>
    <s v="General"/>
    <x v="9"/>
    <m/>
    <x v="0"/>
    <s v="PLN"/>
    <x v="16"/>
    <x v="8"/>
    <x v="0"/>
    <x v="0"/>
    <s v="DM_CONTROLLABLE_DOI_TREND"/>
    <s v="DOI(ACUTAL)"/>
    <m/>
    <m/>
    <m/>
    <m/>
    <m/>
    <m/>
    <m/>
    <m/>
    <m/>
    <m/>
    <m/>
    <m/>
    <m/>
    <m/>
    <m/>
    <m/>
    <m/>
    <m/>
    <s v="資料清單"/>
    <x v="30"/>
    <x v="42"/>
    <x v="60"/>
    <x v="26"/>
    <e v="#N/A"/>
    <s v="DOI(Acutal)"/>
    <x v="535"/>
    <x v="1"/>
    <x v="0"/>
    <x v="540"/>
    <x v="16"/>
    <s v="IEC_STD_V10 &gt;&gt; Common &gt;&gt; AutoMetaDataDOI(Acutal)"/>
    <x v="4"/>
    <x v="0"/>
    <s v="DOI(實際)Measure"/>
    <s v="可控庫存DOI趨勢"/>
    <n v="1315"/>
    <n v="1328"/>
    <n v="0"/>
    <s v=""/>
    <n v="0"/>
    <n v="0"/>
    <e v="#N/A"/>
    <x v="0"/>
    <s v="Controllable DOI Trend"/>
    <x v="114"/>
    <e v="#N/A"/>
    <x v="0"/>
    <s v="E.3.5.3.1-5: 可控庫存DOI趨勢:"/>
    <x v="14"/>
    <x v="14"/>
    <x v="1229"/>
    <x v="538"/>
    <x v="535"/>
    <x v="562"/>
    <x v="0"/>
    <x v="0"/>
    <x v="0"/>
    <x v="8"/>
    <m/>
    <x v="0"/>
    <x v="4"/>
    <s v="Controllable DOI Trend_DOI(Acutal)"/>
    <x v="1267"/>
    <x v="4"/>
    <x v="0"/>
    <x v="8"/>
    <x v="9"/>
    <x v="0"/>
    <x v="0"/>
    <s v="DM_CONTROLLABLE_DOI_TREND"/>
    <s v="DOI(ACUTAL)"/>
    <x v="146"/>
    <x v="434"/>
    <x v="0"/>
    <n v="0"/>
    <x v="0"/>
    <x v="0"/>
    <x v="3"/>
    <s v=""/>
    <s v=""/>
    <n v="1340"/>
    <s v="-1340"/>
    <x v="0"/>
    <x v="0"/>
    <x v="0"/>
    <x v="535"/>
    <x v="16"/>
    <s v="DOI(實際)"/>
    <s v=""/>
    <s v=""/>
    <x v="0"/>
    <x v="60"/>
    <m/>
    <s v="^()$"/>
    <n v="9"/>
    <x v="0"/>
    <x v="9"/>
    <x v="0"/>
    <x v="0"/>
    <x v="1"/>
    <x v="1"/>
    <b v="0"/>
    <x v="1"/>
    <x v="1"/>
    <n v="0"/>
    <x v="0"/>
    <b v="0"/>
    <b v="0"/>
    <b v="1"/>
    <b v="0"/>
    <b v="0"/>
    <b v="0"/>
    <b v="0"/>
    <b v="0"/>
    <b v="1"/>
    <b v="0"/>
    <b v="0"/>
    <x v="0"/>
    <x v="24"/>
    <n v="1"/>
    <x v="34"/>
    <x v="0"/>
  </r>
  <r>
    <m/>
    <s v="PLN"/>
    <x v="26"/>
    <x v="539"/>
    <x v="536"/>
    <x v="1"/>
    <x v="541"/>
    <s v="目標庫存/目標營收*30"/>
    <x v="4"/>
    <m/>
    <m/>
    <s v="General"/>
    <x v="9"/>
    <m/>
    <x v="0"/>
    <s v="PLN"/>
    <x v="16"/>
    <x v="8"/>
    <x v="0"/>
    <x v="0"/>
    <s v="DM_CONTROLLABLE_DOI_TREND"/>
    <s v="DOI(GOAL)"/>
    <m/>
    <m/>
    <m/>
    <m/>
    <m/>
    <m/>
    <m/>
    <m/>
    <m/>
    <m/>
    <m/>
    <m/>
    <m/>
    <m/>
    <m/>
    <m/>
    <m/>
    <m/>
    <s v="資料清單"/>
    <x v="30"/>
    <x v="43"/>
    <x v="60"/>
    <x v="26"/>
    <e v="#N/A"/>
    <s v="DOI(Goal)"/>
    <x v="536"/>
    <x v="1"/>
    <x v="0"/>
    <x v="541"/>
    <x v="16"/>
    <s v="IEC_STD_V10 &gt;&gt; Common &gt;&gt; AutoMetaDataDOI(Goal)"/>
    <x v="4"/>
    <x v="0"/>
    <s v="DOI(目標)Measure"/>
    <s v="可控庫存DOI趨勢"/>
    <n v="1316"/>
    <n v="1328"/>
    <n v="0"/>
    <s v=""/>
    <n v="0"/>
    <n v="0"/>
    <e v="#N/A"/>
    <x v="0"/>
    <s v="Controllable DOI Trend"/>
    <x v="114"/>
    <e v="#N/A"/>
    <x v="0"/>
    <s v="E.3.5.3.1-5: 可控庫存DOI趨勢:"/>
    <x v="15"/>
    <x v="15"/>
    <x v="1230"/>
    <x v="539"/>
    <x v="536"/>
    <x v="563"/>
    <x v="0"/>
    <x v="0"/>
    <x v="0"/>
    <x v="8"/>
    <m/>
    <x v="0"/>
    <x v="4"/>
    <s v="Controllable DOI Trend_DOI(Goal)"/>
    <x v="1268"/>
    <x v="4"/>
    <x v="0"/>
    <x v="8"/>
    <x v="9"/>
    <x v="0"/>
    <x v="0"/>
    <s v="DM_CONTROLLABLE_DOI_TREND"/>
    <s v="DOI(GOAL)"/>
    <x v="146"/>
    <x v="435"/>
    <x v="0"/>
    <n v="0"/>
    <x v="0"/>
    <x v="0"/>
    <x v="3"/>
    <s v=""/>
    <s v=""/>
    <n v="1341"/>
    <s v="-1341"/>
    <x v="0"/>
    <x v="0"/>
    <x v="0"/>
    <x v="536"/>
    <x v="16"/>
    <s v="DOI(目標)"/>
    <s v=""/>
    <s v=""/>
    <x v="0"/>
    <x v="60"/>
    <m/>
    <s v="^()$"/>
    <n v="9"/>
    <x v="0"/>
    <x v="9"/>
    <x v="0"/>
    <x v="0"/>
    <x v="1"/>
    <x v="1"/>
    <b v="0"/>
    <x v="1"/>
    <x v="1"/>
    <n v="0"/>
    <x v="0"/>
    <b v="0"/>
    <b v="0"/>
    <b v="1"/>
    <b v="0"/>
    <b v="0"/>
    <b v="0"/>
    <b v="0"/>
    <b v="0"/>
    <b v="1"/>
    <b v="0"/>
    <b v="0"/>
    <x v="0"/>
    <x v="24"/>
    <n v="1"/>
    <x v="35"/>
    <x v="0"/>
  </r>
  <r>
    <m/>
    <s v="PLN"/>
    <x v="26"/>
    <x v="540"/>
    <x v="537"/>
    <x v="1"/>
    <x v="542"/>
    <m/>
    <x v="4"/>
    <m/>
    <m/>
    <s v="General"/>
    <x v="9"/>
    <m/>
    <x v="0"/>
    <s v="PLN"/>
    <x v="16"/>
    <x v="8"/>
    <x v="0"/>
    <x v="0"/>
    <s v="DM_CONTROLLABLE_DOI_TREND"/>
    <s v="DOI(DAYS)"/>
    <m/>
    <m/>
    <m/>
    <m/>
    <m/>
    <m/>
    <m/>
    <m/>
    <m/>
    <m/>
    <m/>
    <m/>
    <m/>
    <m/>
    <m/>
    <m/>
    <m/>
    <m/>
    <s v="資料清單"/>
    <x v="30"/>
    <x v="44"/>
    <x v="60"/>
    <x v="26"/>
    <e v="#N/A"/>
    <s v="DOI(Days)"/>
    <x v="537"/>
    <x v="1"/>
    <x v="0"/>
    <x v="542"/>
    <x v="16"/>
    <s v="IEC_STD_V10 &gt;&gt; Common &gt;&gt; AutoMetaDataDOI(Days)"/>
    <x v="4"/>
    <x v="0"/>
    <s v="DOI(天數)Measure"/>
    <s v="可控庫存DOI趨勢"/>
    <n v="1317"/>
    <n v="1328"/>
    <n v="0"/>
    <s v=""/>
    <n v="0"/>
    <n v="0"/>
    <e v="#N/A"/>
    <x v="0"/>
    <s v="Controllable DOI Trend"/>
    <x v="114"/>
    <e v="#N/A"/>
    <x v="0"/>
    <s v="E.3.5.3.1-5: 可控庫存DOI趨勢:"/>
    <x v="16"/>
    <x v="16"/>
    <x v="1231"/>
    <x v="540"/>
    <x v="537"/>
    <x v="205"/>
    <x v="0"/>
    <x v="0"/>
    <x v="0"/>
    <x v="8"/>
    <m/>
    <x v="0"/>
    <x v="4"/>
    <s v="Controllable DOI Trend_DOI(Days)"/>
    <x v="1269"/>
    <x v="4"/>
    <x v="0"/>
    <x v="8"/>
    <x v="9"/>
    <x v="0"/>
    <x v="0"/>
    <s v="DM_CONTROLLABLE_DOI_TREND"/>
    <s v="DOI(DAYS)"/>
    <x v="146"/>
    <x v="436"/>
    <x v="0"/>
    <n v="0"/>
    <x v="0"/>
    <x v="0"/>
    <x v="3"/>
    <s v=""/>
    <s v=""/>
    <n v="1342"/>
    <s v="-1342"/>
    <x v="0"/>
    <x v="0"/>
    <x v="0"/>
    <x v="537"/>
    <x v="16"/>
    <s v="DOI(天數)"/>
    <s v=""/>
    <s v=""/>
    <x v="0"/>
    <x v="60"/>
    <m/>
    <s v="^()$"/>
    <n v="9"/>
    <x v="0"/>
    <x v="9"/>
    <x v="0"/>
    <x v="0"/>
    <x v="1"/>
    <x v="1"/>
    <b v="0"/>
    <x v="1"/>
    <x v="1"/>
    <n v="0"/>
    <x v="0"/>
    <b v="0"/>
    <b v="0"/>
    <b v="1"/>
    <b v="0"/>
    <b v="0"/>
    <b v="0"/>
    <b v="0"/>
    <b v="0"/>
    <b v="1"/>
    <b v="0"/>
    <b v="0"/>
    <x v="0"/>
    <x v="24"/>
    <n v="1"/>
    <x v="35"/>
    <x v="0"/>
  </r>
  <r>
    <m/>
    <s v="PLN"/>
    <x v="26"/>
    <x v="541"/>
    <x v="506"/>
    <x v="1"/>
    <x v="543"/>
    <s v="目標庫存"/>
    <x v="4"/>
    <m/>
    <m/>
    <s v="General"/>
    <x v="6"/>
    <m/>
    <x v="0"/>
    <s v="PLN"/>
    <x v="16"/>
    <x v="8"/>
    <x v="0"/>
    <x v="0"/>
    <s v="DM_CONTROLLABLE_DOI_TREND"/>
    <s v="INVENTORY_GOAL"/>
    <m/>
    <m/>
    <m/>
    <m/>
    <m/>
    <m/>
    <m/>
    <m/>
    <m/>
    <m/>
    <m/>
    <m/>
    <m/>
    <m/>
    <m/>
    <m/>
    <m/>
    <m/>
    <s v="資料清單"/>
    <x v="30"/>
    <x v="45"/>
    <x v="60"/>
    <x v="26"/>
    <e v="#N/A"/>
    <s v="Inventory Goal"/>
    <x v="506"/>
    <x v="1"/>
    <x v="0"/>
    <x v="543"/>
    <x v="16"/>
    <s v="IEC_STD_V10 &gt;&gt; Common &gt;&gt; AutoMetaDataInventory Goal"/>
    <x v="4"/>
    <x v="0"/>
    <s v="目標庫存Measure"/>
    <s v="可控庫存DOI趨勢"/>
    <n v="1213"/>
    <n v="1328"/>
    <n v="0"/>
    <s v=""/>
    <n v="0"/>
    <n v="0"/>
    <n v="1213"/>
    <x v="256"/>
    <s v="Controllable DOI Trend"/>
    <x v="114"/>
    <e v="#N/A"/>
    <x v="0"/>
    <s v="E.3.5.3.1-5: 可控庫存DOI趨勢:"/>
    <x v="17"/>
    <x v="17"/>
    <x v="1232"/>
    <x v="541"/>
    <x v="506"/>
    <x v="565"/>
    <x v="0"/>
    <x v="0"/>
    <x v="0"/>
    <x v="6"/>
    <m/>
    <x v="0"/>
    <x v="4"/>
    <s v="Controllable DOI Trend_Inventory Goal"/>
    <x v="1270"/>
    <x v="4"/>
    <x v="0"/>
    <x v="8"/>
    <x v="9"/>
    <x v="0"/>
    <x v="0"/>
    <s v="DM_CONTROLLABLE_DOI_TREND"/>
    <s v="INVENTORY_GOAL"/>
    <x v="146"/>
    <x v="412"/>
    <x v="0"/>
    <n v="0"/>
    <x v="0"/>
    <x v="0"/>
    <x v="9"/>
    <s v=""/>
    <s v=""/>
    <n v="1343"/>
    <s v="-1343"/>
    <x v="0"/>
    <x v="0"/>
    <x v="0"/>
    <x v="506"/>
    <x v="16"/>
    <s v="目標庫存"/>
    <s v=""/>
    <s v=""/>
    <x v="0"/>
    <x v="60"/>
    <m/>
    <s v="^()$"/>
    <n v="9"/>
    <x v="0"/>
    <x v="9"/>
    <x v="0"/>
    <x v="0"/>
    <x v="1"/>
    <x v="1"/>
    <b v="0"/>
    <x v="1"/>
    <x v="1"/>
    <n v="0"/>
    <x v="0"/>
    <b v="0"/>
    <b v="0"/>
    <b v="0"/>
    <b v="0"/>
    <b v="1"/>
    <b v="1"/>
    <b v="0"/>
    <b v="0"/>
    <b v="0"/>
    <b v="0"/>
    <b v="0"/>
    <x v="0"/>
    <x v="21"/>
    <n v="0"/>
    <x v="0"/>
    <x v="0"/>
  </r>
  <r>
    <m/>
    <s v="PLN"/>
    <x v="27"/>
    <x v="547"/>
    <x v="542"/>
    <x v="1"/>
    <x v="549"/>
    <s v="BU可控庫存DOI"/>
    <x v="0"/>
    <m/>
    <m/>
    <s v="General"/>
    <x v="7"/>
    <m/>
    <x v="0"/>
    <m/>
    <x v="16"/>
    <x v="8"/>
    <x v="0"/>
    <x v="0"/>
    <s v="DM_DAILY_CONTROLLABLE_DOI___BY_BU"/>
    <m/>
    <m/>
    <m/>
    <m/>
    <m/>
    <m/>
    <m/>
    <m/>
    <m/>
    <m/>
    <m/>
    <m/>
    <m/>
    <m/>
    <m/>
    <m/>
    <m/>
    <m/>
    <m/>
    <s v="資料清單"/>
    <x v="30"/>
    <x v="46"/>
    <x v="60"/>
    <x v="27"/>
    <e v="#N/A"/>
    <s v="Daily Controllable DOI - by BU"/>
    <x v="542"/>
    <x v="1"/>
    <x v="0"/>
    <x v="549"/>
    <x v="16"/>
    <s v="IEC_STD_V10 &gt;&gt; Common &gt;&gt; AutoMetaDataDaily Controllable DOI - by BU"/>
    <x v="0"/>
    <x v="0"/>
    <s v="BU可控庫存DOIConcept"/>
    <s v="BU可控庫存DOI"/>
    <n v="1346"/>
    <n v="0"/>
    <n v="0"/>
    <s v=""/>
    <n v="0"/>
    <n v="0"/>
    <n v="0"/>
    <x v="0"/>
    <s v=""/>
    <x v="0"/>
    <s v=""/>
    <x v="0"/>
    <s v="E.3.5.3.1-8: BU可控庫存DOI:"/>
    <x v="0"/>
    <x v="0"/>
    <x v="1233"/>
    <x v="547"/>
    <x v="542"/>
    <x v="573"/>
    <x v="0"/>
    <x v="0"/>
    <x v="0"/>
    <x v="7"/>
    <m/>
    <x v="0"/>
    <x v="0"/>
    <s v="Daily Controllable DOI - by BU"/>
    <x v="1271"/>
    <x v="0"/>
    <x v="0"/>
    <x v="8"/>
    <x v="9"/>
    <x v="0"/>
    <x v="0"/>
    <s v="DM_DAILY_CONTROLLABLE_DOI___BY_BU"/>
    <s v=""/>
    <x v="147"/>
    <x v="0"/>
    <x v="0"/>
    <n v="0"/>
    <x v="0"/>
    <x v="0"/>
    <x v="0"/>
    <s v=""/>
    <s v=""/>
    <n v="1344"/>
    <s v="-1344"/>
    <x v="0"/>
    <x v="0"/>
    <x v="0"/>
    <x v="542"/>
    <x v="16"/>
    <s v="BU可控庫存DOI"/>
    <s v=""/>
    <s v=""/>
    <x v="0"/>
    <x v="60"/>
    <m/>
    <s v="^()$"/>
    <n v="9"/>
    <x v="0"/>
    <x v="9"/>
    <x v="0"/>
    <x v="0"/>
    <x v="0"/>
    <x v="1"/>
    <b v="0"/>
    <x v="1"/>
    <x v="0"/>
    <n v="0"/>
    <x v="0"/>
    <b v="0"/>
    <b v="0"/>
    <b v="0"/>
    <b v="0"/>
    <b v="0"/>
    <b v="0"/>
    <b v="0"/>
    <b v="0"/>
    <b v="0"/>
    <b v="0"/>
    <b v="0"/>
    <x v="1"/>
    <x v="1"/>
    <n v="0"/>
    <x v="26"/>
    <x v="0"/>
  </r>
  <r>
    <m/>
    <s v="PLN"/>
    <x v="27"/>
    <x v="180"/>
    <x v="180"/>
    <x v="1"/>
    <x v="185"/>
    <s v="BU1, BU2,"/>
    <x v="3"/>
    <m/>
    <m/>
    <s v="General"/>
    <x v="2"/>
    <s v="BU1,BU2,BU5,BU6"/>
    <x v="0"/>
    <s v="PLN"/>
    <x v="16"/>
    <x v="8"/>
    <x v="0"/>
    <x v="0"/>
    <s v="DM_DAILY_CONTROLLABLE_DOI___BY_BU"/>
    <s v="BU_CODE"/>
    <m/>
    <m/>
    <m/>
    <m/>
    <m/>
    <m/>
    <m/>
    <m/>
    <m/>
    <m/>
    <m/>
    <m/>
    <m/>
    <m/>
    <m/>
    <m/>
    <m/>
    <m/>
    <s v="資料清單"/>
    <x v="30"/>
    <x v="47"/>
    <x v="60"/>
    <x v="27"/>
    <e v="#N/A"/>
    <s v="BU Code"/>
    <x v="180"/>
    <x v="1"/>
    <x v="0"/>
    <x v="185"/>
    <x v="16"/>
    <s v="IEC_STD_V10 &gt;&gt; Common &gt;&gt; AutoMetaDataBU Code"/>
    <x v="3"/>
    <x v="0"/>
    <s v="事業處代碼Dimension"/>
    <s v="BU可控庫存DOI"/>
    <n v="343"/>
    <n v="1346"/>
    <n v="0"/>
    <s v=""/>
    <n v="0"/>
    <n v="0"/>
    <n v="515"/>
    <x v="81"/>
    <s v="Daily Controllable DOI - by BU"/>
    <x v="115"/>
    <e v="#N/A"/>
    <x v="0"/>
    <s v="E.3.5.3.1-8: BU可控庫存DOI:"/>
    <x v="1"/>
    <x v="1"/>
    <x v="1234"/>
    <x v="180"/>
    <x v="180"/>
    <x v="484"/>
    <x v="54"/>
    <x v="0"/>
    <x v="0"/>
    <x v="2"/>
    <m/>
    <x v="0"/>
    <x v="3"/>
    <s v="Daily Controllable DOI - by BU_BU Code"/>
    <x v="1272"/>
    <x v="3"/>
    <x v="0"/>
    <x v="8"/>
    <x v="9"/>
    <x v="0"/>
    <x v="0"/>
    <s v="DM_DAILY_CONTROLLABLE_DOI___BY_BU"/>
    <s v="BU_CODE"/>
    <x v="147"/>
    <x v="145"/>
    <x v="0"/>
    <n v="0"/>
    <x v="0"/>
    <x v="0"/>
    <x v="0"/>
    <s v=""/>
    <s v=""/>
    <n v="1345"/>
    <s v="-1345"/>
    <x v="0"/>
    <x v="0"/>
    <x v="0"/>
    <x v="180"/>
    <x v="16"/>
    <s v="事業處代碼"/>
    <s v=""/>
    <s v=""/>
    <x v="0"/>
    <x v="60"/>
    <m/>
    <s v="^()$"/>
    <n v="9"/>
    <x v="0"/>
    <x v="9"/>
    <x v="0"/>
    <x v="0"/>
    <x v="1"/>
    <x v="1"/>
    <b v="0"/>
    <x v="1"/>
    <x v="1"/>
    <n v="0"/>
    <x v="0"/>
    <b v="0"/>
    <b v="0"/>
    <b v="0"/>
    <b v="0"/>
    <b v="1"/>
    <b v="0"/>
    <b v="0"/>
    <b v="0"/>
    <b v="0"/>
    <b v="0"/>
    <b v="0"/>
    <x v="0"/>
    <x v="2"/>
    <n v="0"/>
    <x v="1"/>
    <x v="0"/>
  </r>
  <r>
    <m/>
    <s v="PLN"/>
    <x v="27"/>
    <x v="536"/>
    <x v="533"/>
    <x v="1"/>
    <x v="538"/>
    <s v="整體庫存金額"/>
    <x v="4"/>
    <m/>
    <m/>
    <s v="General"/>
    <x v="1"/>
    <m/>
    <x v="0"/>
    <s v="PLN"/>
    <x v="16"/>
    <x v="8"/>
    <x v="0"/>
    <x v="0"/>
    <s v="DM_DAILY_CONTROLLABLE_DOI___BY_BU"/>
    <s v="OVERALL_INVENTORY_AMOUNT"/>
    <m/>
    <m/>
    <m/>
    <m/>
    <m/>
    <m/>
    <m/>
    <m/>
    <m/>
    <m/>
    <m/>
    <m/>
    <m/>
    <m/>
    <m/>
    <m/>
    <m/>
    <m/>
    <s v="資料清單"/>
    <x v="30"/>
    <x v="48"/>
    <x v="60"/>
    <x v="27"/>
    <e v="#N/A"/>
    <s v="Overall Inventory Amount"/>
    <x v="533"/>
    <x v="1"/>
    <x v="0"/>
    <x v="538"/>
    <x v="16"/>
    <s v="IEC_STD_V10 &gt;&gt; Common &gt;&gt; AutoMetaDataOverall Inventory Amount"/>
    <x v="4"/>
    <x v="0"/>
    <s v="整體庫存金額Measure"/>
    <s v="BU可控庫存DOI"/>
    <n v="1313"/>
    <n v="1346"/>
    <n v="0"/>
    <s v=""/>
    <n v="0"/>
    <n v="0"/>
    <e v="#N/A"/>
    <x v="0"/>
    <s v="Daily Controllable DOI - by BU"/>
    <x v="115"/>
    <e v="#N/A"/>
    <x v="0"/>
    <s v="E.3.5.3.1-8: BU可控庫存DOI:"/>
    <x v="2"/>
    <x v="2"/>
    <x v="1235"/>
    <x v="536"/>
    <x v="533"/>
    <x v="560"/>
    <x v="0"/>
    <x v="0"/>
    <x v="0"/>
    <x v="1"/>
    <m/>
    <x v="0"/>
    <x v="4"/>
    <s v="Daily Controllable DOI - by BU_Overall Inventory Amount"/>
    <x v="1273"/>
    <x v="4"/>
    <x v="0"/>
    <x v="8"/>
    <x v="9"/>
    <x v="0"/>
    <x v="0"/>
    <s v="DM_DAILY_CONTROLLABLE_DOI___BY_BU"/>
    <s v="OVERALL_INVENTORY_AMOUNT"/>
    <x v="147"/>
    <x v="432"/>
    <x v="0"/>
    <n v="0"/>
    <x v="0"/>
    <x v="0"/>
    <x v="3"/>
    <s v=""/>
    <s v=""/>
    <n v="1346"/>
    <s v="-1346"/>
    <x v="0"/>
    <x v="0"/>
    <x v="0"/>
    <x v="533"/>
    <x v="16"/>
    <s v="整體庫存金額"/>
    <s v=""/>
    <s v=""/>
    <x v="0"/>
    <x v="60"/>
    <m/>
    <s v="^()$"/>
    <n v="9"/>
    <x v="0"/>
    <x v="9"/>
    <x v="0"/>
    <x v="0"/>
    <x v="1"/>
    <x v="1"/>
    <b v="0"/>
    <x v="1"/>
    <x v="1"/>
    <n v="0"/>
    <x v="0"/>
    <b v="0"/>
    <b v="0"/>
    <b v="1"/>
    <b v="0"/>
    <b v="0"/>
    <b v="0"/>
    <b v="0"/>
    <b v="0"/>
    <b v="1"/>
    <b v="0"/>
    <b v="0"/>
    <x v="0"/>
    <x v="24"/>
    <n v="1"/>
    <x v="9"/>
    <x v="0"/>
  </r>
  <r>
    <m/>
    <s v="PLN"/>
    <x v="27"/>
    <x v="537"/>
    <x v="534"/>
    <x v="1"/>
    <x v="539"/>
    <s v="當月累計營收"/>
    <x v="4"/>
    <m/>
    <m/>
    <s v="General"/>
    <x v="6"/>
    <m/>
    <x v="0"/>
    <s v="PLN"/>
    <x v="16"/>
    <x v="8"/>
    <x v="0"/>
    <x v="0"/>
    <s v="DM_DAILY_CONTROLLABLE_DOI___BY_BU"/>
    <s v="REVENUE"/>
    <m/>
    <m/>
    <m/>
    <m/>
    <m/>
    <m/>
    <m/>
    <m/>
    <m/>
    <m/>
    <m/>
    <m/>
    <m/>
    <m/>
    <m/>
    <m/>
    <m/>
    <m/>
    <s v="資料清單"/>
    <x v="30"/>
    <x v="49"/>
    <x v="60"/>
    <x v="27"/>
    <e v="#N/A"/>
    <s v="Revenue"/>
    <x v="534"/>
    <x v="1"/>
    <x v="0"/>
    <x v="539"/>
    <x v="16"/>
    <s v="IEC_STD_V10 &gt;&gt; Common &gt;&gt; AutoMetaDataRevenue"/>
    <x v="4"/>
    <x v="0"/>
    <s v="營收Measure"/>
    <s v="BU可控庫存DOI"/>
    <n v="1314"/>
    <n v="1346"/>
    <n v="0"/>
    <s v=""/>
    <n v="0"/>
    <n v="0"/>
    <e v="#N/A"/>
    <x v="0"/>
    <s v="Daily Controllable DOI - by BU"/>
    <x v="115"/>
    <e v="#N/A"/>
    <x v="0"/>
    <s v="E.3.5.3.1-8: BU可控庫存DOI:"/>
    <x v="3"/>
    <x v="3"/>
    <x v="1236"/>
    <x v="537"/>
    <x v="534"/>
    <x v="568"/>
    <x v="0"/>
    <x v="0"/>
    <x v="0"/>
    <x v="6"/>
    <m/>
    <x v="0"/>
    <x v="4"/>
    <s v="Daily Controllable DOI - by BU_Revenue"/>
    <x v="1274"/>
    <x v="4"/>
    <x v="0"/>
    <x v="8"/>
    <x v="9"/>
    <x v="0"/>
    <x v="0"/>
    <s v="DM_DAILY_CONTROLLABLE_DOI___BY_BU"/>
    <s v="REVENUE"/>
    <x v="147"/>
    <x v="433"/>
    <x v="0"/>
    <n v="0"/>
    <x v="0"/>
    <x v="0"/>
    <x v="3"/>
    <s v=""/>
    <s v=""/>
    <n v="1347"/>
    <s v="-1347"/>
    <x v="0"/>
    <x v="0"/>
    <x v="0"/>
    <x v="534"/>
    <x v="16"/>
    <s v="營收"/>
    <s v=""/>
    <s v=""/>
    <x v="0"/>
    <x v="60"/>
    <m/>
    <s v="^()$"/>
    <n v="9"/>
    <x v="0"/>
    <x v="9"/>
    <x v="0"/>
    <x v="0"/>
    <x v="1"/>
    <x v="1"/>
    <b v="0"/>
    <x v="1"/>
    <x v="1"/>
    <n v="0"/>
    <x v="0"/>
    <b v="0"/>
    <b v="0"/>
    <b v="1"/>
    <b v="0"/>
    <b v="0"/>
    <b v="0"/>
    <b v="0"/>
    <b v="0"/>
    <b v="1"/>
    <b v="0"/>
    <b v="0"/>
    <x v="0"/>
    <x v="24"/>
    <n v="1"/>
    <x v="1"/>
    <x v="0"/>
  </r>
  <r>
    <m/>
    <s v="PLN"/>
    <x v="27"/>
    <x v="538"/>
    <x v="535"/>
    <x v="1"/>
    <x v="540"/>
    <s v="實際庫存/目標營收*30"/>
    <x v="4"/>
    <m/>
    <m/>
    <s v="General"/>
    <x v="9"/>
    <m/>
    <x v="0"/>
    <s v="PLN"/>
    <x v="16"/>
    <x v="8"/>
    <x v="0"/>
    <x v="0"/>
    <s v="DM_DAILY_CONTROLLABLE_DOI___BY_BU"/>
    <s v="DOI(ACUTAL)"/>
    <m/>
    <m/>
    <m/>
    <m/>
    <m/>
    <m/>
    <m/>
    <m/>
    <m/>
    <m/>
    <m/>
    <m/>
    <m/>
    <m/>
    <m/>
    <m/>
    <m/>
    <m/>
    <s v="資料清單"/>
    <x v="30"/>
    <x v="50"/>
    <x v="60"/>
    <x v="27"/>
    <e v="#N/A"/>
    <s v="DOI(Acutal)"/>
    <x v="535"/>
    <x v="1"/>
    <x v="0"/>
    <x v="540"/>
    <x v="16"/>
    <s v="IEC_STD_V10 &gt;&gt; Common &gt;&gt; AutoMetaDataDOI(Acutal)"/>
    <x v="4"/>
    <x v="0"/>
    <s v="DOI(實際)Measure"/>
    <s v="BU可控庫存DOI"/>
    <n v="1315"/>
    <n v="1346"/>
    <n v="0"/>
    <s v=""/>
    <n v="0"/>
    <n v="0"/>
    <e v="#N/A"/>
    <x v="0"/>
    <s v="Daily Controllable DOI - by BU"/>
    <x v="115"/>
    <e v="#N/A"/>
    <x v="0"/>
    <s v="E.3.5.3.1-8: BU可控庫存DOI:"/>
    <x v="4"/>
    <x v="4"/>
    <x v="1237"/>
    <x v="538"/>
    <x v="535"/>
    <x v="562"/>
    <x v="0"/>
    <x v="0"/>
    <x v="0"/>
    <x v="8"/>
    <m/>
    <x v="0"/>
    <x v="4"/>
    <s v="Daily Controllable DOI - by BU_DOI(Acutal)"/>
    <x v="1275"/>
    <x v="4"/>
    <x v="0"/>
    <x v="8"/>
    <x v="9"/>
    <x v="0"/>
    <x v="0"/>
    <s v="DM_DAILY_CONTROLLABLE_DOI___BY_BU"/>
    <s v="DOI(ACUTAL)"/>
    <x v="147"/>
    <x v="434"/>
    <x v="0"/>
    <n v="0"/>
    <x v="0"/>
    <x v="0"/>
    <x v="3"/>
    <s v=""/>
    <s v=""/>
    <n v="1348"/>
    <s v="-1348"/>
    <x v="0"/>
    <x v="0"/>
    <x v="0"/>
    <x v="535"/>
    <x v="16"/>
    <s v="DOI(實際)"/>
    <s v=""/>
    <s v=""/>
    <x v="0"/>
    <x v="60"/>
    <m/>
    <s v="^()$"/>
    <n v="9"/>
    <x v="0"/>
    <x v="9"/>
    <x v="0"/>
    <x v="0"/>
    <x v="1"/>
    <x v="1"/>
    <b v="0"/>
    <x v="1"/>
    <x v="1"/>
    <n v="0"/>
    <x v="0"/>
    <b v="0"/>
    <b v="0"/>
    <b v="1"/>
    <b v="0"/>
    <b v="0"/>
    <b v="0"/>
    <b v="0"/>
    <b v="0"/>
    <b v="1"/>
    <b v="0"/>
    <b v="0"/>
    <x v="0"/>
    <x v="24"/>
    <n v="1"/>
    <x v="34"/>
    <x v="0"/>
  </r>
  <r>
    <m/>
    <s v="PLN"/>
    <x v="27"/>
    <x v="539"/>
    <x v="536"/>
    <x v="1"/>
    <x v="541"/>
    <s v="目標庫存/目標營收*30"/>
    <x v="4"/>
    <m/>
    <m/>
    <s v="General"/>
    <x v="9"/>
    <m/>
    <x v="0"/>
    <s v="PLN"/>
    <x v="16"/>
    <x v="8"/>
    <x v="0"/>
    <x v="0"/>
    <s v="DM_DAILY_CONTROLLABLE_DOI___BY_BU"/>
    <s v="DOI(GOAL)"/>
    <m/>
    <m/>
    <m/>
    <m/>
    <m/>
    <m/>
    <m/>
    <m/>
    <m/>
    <m/>
    <m/>
    <m/>
    <m/>
    <m/>
    <m/>
    <m/>
    <m/>
    <m/>
    <s v="資料清單"/>
    <x v="30"/>
    <x v="51"/>
    <x v="60"/>
    <x v="27"/>
    <e v="#N/A"/>
    <s v="DOI(Goal)"/>
    <x v="536"/>
    <x v="1"/>
    <x v="0"/>
    <x v="541"/>
    <x v="16"/>
    <s v="IEC_STD_V10 &gt;&gt; Common &gt;&gt; AutoMetaDataDOI(Goal)"/>
    <x v="4"/>
    <x v="0"/>
    <s v="DOI(目標)Measure"/>
    <s v="BU可控庫存DOI"/>
    <n v="1316"/>
    <n v="1346"/>
    <n v="0"/>
    <s v=""/>
    <n v="0"/>
    <n v="0"/>
    <e v="#N/A"/>
    <x v="0"/>
    <s v="Daily Controllable DOI - by BU"/>
    <x v="115"/>
    <e v="#N/A"/>
    <x v="0"/>
    <s v="E.3.5.3.1-8: BU可控庫存DOI:"/>
    <x v="5"/>
    <x v="5"/>
    <x v="1238"/>
    <x v="539"/>
    <x v="536"/>
    <x v="563"/>
    <x v="0"/>
    <x v="0"/>
    <x v="0"/>
    <x v="8"/>
    <m/>
    <x v="0"/>
    <x v="4"/>
    <s v="Daily Controllable DOI - by BU_DOI(Goal)"/>
    <x v="1276"/>
    <x v="4"/>
    <x v="0"/>
    <x v="8"/>
    <x v="9"/>
    <x v="0"/>
    <x v="0"/>
    <s v="DM_DAILY_CONTROLLABLE_DOI___BY_BU"/>
    <s v="DOI(GOAL)"/>
    <x v="147"/>
    <x v="435"/>
    <x v="0"/>
    <n v="0"/>
    <x v="0"/>
    <x v="0"/>
    <x v="3"/>
    <s v=""/>
    <s v=""/>
    <n v="1349"/>
    <s v="-1349"/>
    <x v="0"/>
    <x v="0"/>
    <x v="0"/>
    <x v="536"/>
    <x v="16"/>
    <s v="DOI(目標)"/>
    <s v=""/>
    <s v=""/>
    <x v="0"/>
    <x v="60"/>
    <m/>
    <s v="^()$"/>
    <n v="9"/>
    <x v="0"/>
    <x v="9"/>
    <x v="0"/>
    <x v="0"/>
    <x v="1"/>
    <x v="1"/>
    <b v="0"/>
    <x v="1"/>
    <x v="1"/>
    <n v="0"/>
    <x v="0"/>
    <b v="0"/>
    <b v="0"/>
    <b v="1"/>
    <b v="0"/>
    <b v="0"/>
    <b v="0"/>
    <b v="0"/>
    <b v="0"/>
    <b v="1"/>
    <b v="0"/>
    <b v="0"/>
    <x v="0"/>
    <x v="24"/>
    <n v="1"/>
    <x v="35"/>
    <x v="0"/>
  </r>
  <r>
    <m/>
    <s v="PLN"/>
    <x v="27"/>
    <x v="540"/>
    <x v="537"/>
    <x v="1"/>
    <x v="542"/>
    <m/>
    <x v="4"/>
    <m/>
    <m/>
    <s v="General"/>
    <x v="9"/>
    <m/>
    <x v="0"/>
    <s v="PLN"/>
    <x v="16"/>
    <x v="8"/>
    <x v="0"/>
    <x v="0"/>
    <s v="DM_DAILY_CONTROLLABLE_DOI___BY_BU"/>
    <s v="DOI(DAYS)"/>
    <m/>
    <m/>
    <m/>
    <m/>
    <m/>
    <m/>
    <m/>
    <m/>
    <m/>
    <m/>
    <m/>
    <m/>
    <m/>
    <m/>
    <m/>
    <m/>
    <m/>
    <m/>
    <s v="資料清單"/>
    <x v="30"/>
    <x v="52"/>
    <x v="60"/>
    <x v="27"/>
    <e v="#N/A"/>
    <s v="DOI(Days)"/>
    <x v="537"/>
    <x v="1"/>
    <x v="0"/>
    <x v="542"/>
    <x v="16"/>
    <s v="IEC_STD_V10 &gt;&gt; Common &gt;&gt; AutoMetaDataDOI(Days)"/>
    <x v="4"/>
    <x v="0"/>
    <s v="DOI(天數)Measure"/>
    <s v="BU可控庫存DOI"/>
    <n v="1317"/>
    <n v="1346"/>
    <n v="0"/>
    <s v=""/>
    <n v="0"/>
    <n v="0"/>
    <e v="#N/A"/>
    <x v="0"/>
    <s v="Daily Controllable DOI - by BU"/>
    <x v="115"/>
    <e v="#N/A"/>
    <x v="0"/>
    <s v="E.3.5.3.1-8: BU可控庫存DOI:"/>
    <x v="6"/>
    <x v="6"/>
    <x v="1239"/>
    <x v="540"/>
    <x v="537"/>
    <x v="205"/>
    <x v="0"/>
    <x v="0"/>
    <x v="0"/>
    <x v="8"/>
    <m/>
    <x v="0"/>
    <x v="4"/>
    <s v="Daily Controllable DOI - by BU_DOI(Days)"/>
    <x v="1277"/>
    <x v="4"/>
    <x v="0"/>
    <x v="8"/>
    <x v="9"/>
    <x v="0"/>
    <x v="0"/>
    <s v="DM_DAILY_CONTROLLABLE_DOI___BY_BU"/>
    <s v="DOI(DAYS)"/>
    <x v="147"/>
    <x v="436"/>
    <x v="0"/>
    <n v="0"/>
    <x v="0"/>
    <x v="0"/>
    <x v="3"/>
    <s v=""/>
    <s v=""/>
    <n v="1350"/>
    <s v="-1350"/>
    <x v="0"/>
    <x v="0"/>
    <x v="0"/>
    <x v="537"/>
    <x v="16"/>
    <s v="DOI(天數)"/>
    <s v=""/>
    <s v=""/>
    <x v="0"/>
    <x v="60"/>
    <m/>
    <s v="^()$"/>
    <n v="9"/>
    <x v="0"/>
    <x v="9"/>
    <x v="0"/>
    <x v="0"/>
    <x v="1"/>
    <x v="1"/>
    <b v="0"/>
    <x v="1"/>
    <x v="1"/>
    <n v="0"/>
    <x v="0"/>
    <b v="0"/>
    <b v="0"/>
    <b v="1"/>
    <b v="0"/>
    <b v="0"/>
    <b v="0"/>
    <b v="0"/>
    <b v="0"/>
    <b v="1"/>
    <b v="0"/>
    <b v="0"/>
    <x v="0"/>
    <x v="24"/>
    <n v="1"/>
    <x v="35"/>
    <x v="0"/>
  </r>
  <r>
    <m/>
    <s v="PLN"/>
    <x v="27"/>
    <x v="541"/>
    <x v="506"/>
    <x v="1"/>
    <x v="543"/>
    <s v="目標庫存"/>
    <x v="4"/>
    <m/>
    <m/>
    <s v="General"/>
    <x v="6"/>
    <m/>
    <x v="0"/>
    <s v="PLN"/>
    <x v="16"/>
    <x v="8"/>
    <x v="0"/>
    <x v="0"/>
    <s v="DM_DAILY_CONTROLLABLE_DOI___BY_BU"/>
    <s v="INVENTORY_GOAL"/>
    <m/>
    <m/>
    <m/>
    <m/>
    <m/>
    <m/>
    <m/>
    <m/>
    <m/>
    <m/>
    <m/>
    <m/>
    <m/>
    <m/>
    <m/>
    <m/>
    <m/>
    <m/>
    <s v="資料清單"/>
    <x v="30"/>
    <x v="53"/>
    <x v="60"/>
    <x v="27"/>
    <e v="#N/A"/>
    <s v="Inventory Goal"/>
    <x v="506"/>
    <x v="1"/>
    <x v="0"/>
    <x v="543"/>
    <x v="16"/>
    <s v="IEC_STD_V10 &gt;&gt; Common &gt;&gt; AutoMetaDataInventory Goal"/>
    <x v="4"/>
    <x v="0"/>
    <s v="目標庫存Measure"/>
    <s v="BU可控庫存DOI"/>
    <n v="1213"/>
    <n v="1346"/>
    <n v="0"/>
    <s v=""/>
    <n v="0"/>
    <n v="0"/>
    <n v="1213"/>
    <x v="256"/>
    <s v="Daily Controllable DOI - by BU"/>
    <x v="115"/>
    <e v="#N/A"/>
    <x v="0"/>
    <s v="E.3.5.3.1-8: BU可控庫存DOI:"/>
    <x v="7"/>
    <x v="7"/>
    <x v="1240"/>
    <x v="541"/>
    <x v="506"/>
    <x v="565"/>
    <x v="0"/>
    <x v="0"/>
    <x v="0"/>
    <x v="6"/>
    <m/>
    <x v="0"/>
    <x v="4"/>
    <s v="Daily Controllable DOI - by BU_Inventory Goal"/>
    <x v="1278"/>
    <x v="4"/>
    <x v="0"/>
    <x v="8"/>
    <x v="9"/>
    <x v="0"/>
    <x v="0"/>
    <s v="DM_DAILY_CONTROLLABLE_DOI___BY_BU"/>
    <s v="INVENTORY_GOAL"/>
    <x v="147"/>
    <x v="412"/>
    <x v="0"/>
    <n v="0"/>
    <x v="0"/>
    <x v="0"/>
    <x v="9"/>
    <s v=""/>
    <s v=""/>
    <n v="1351"/>
    <s v="-1351"/>
    <x v="0"/>
    <x v="0"/>
    <x v="0"/>
    <x v="506"/>
    <x v="16"/>
    <s v="目標庫存"/>
    <s v=""/>
    <s v=""/>
    <x v="0"/>
    <x v="60"/>
    <m/>
    <s v="^()$"/>
    <n v="9"/>
    <x v="0"/>
    <x v="9"/>
    <x v="0"/>
    <x v="0"/>
    <x v="1"/>
    <x v="1"/>
    <b v="0"/>
    <x v="1"/>
    <x v="1"/>
    <n v="0"/>
    <x v="0"/>
    <b v="0"/>
    <b v="0"/>
    <b v="0"/>
    <b v="0"/>
    <b v="1"/>
    <b v="1"/>
    <b v="0"/>
    <b v="0"/>
    <b v="0"/>
    <b v="0"/>
    <b v="0"/>
    <x v="0"/>
    <x v="21"/>
    <n v="0"/>
    <x v="0"/>
    <x v="0"/>
  </r>
  <r>
    <m/>
    <s v="."/>
    <x v="18"/>
    <x v="429"/>
    <x v="431"/>
    <x v="1"/>
    <x v="229"/>
    <m/>
    <x v="5"/>
    <m/>
    <m/>
    <m/>
    <x v="0"/>
    <m/>
    <x v="0"/>
    <m/>
    <x v="5"/>
    <x v="4"/>
    <x v="0"/>
    <x v="0"/>
    <m/>
    <m/>
    <m/>
    <m/>
    <m/>
    <m/>
    <m/>
    <m/>
    <m/>
    <m/>
    <m/>
    <m/>
    <m/>
    <m/>
    <m/>
    <m/>
    <m/>
    <m/>
    <m/>
    <m/>
    <s v="資料清單"/>
    <x v="30"/>
    <x v="54"/>
    <x v="382"/>
    <x v="18"/>
    <e v="#N/A"/>
    <s v=""/>
    <x v="431"/>
    <x v="1"/>
    <x v="0"/>
    <x v="229"/>
    <x v="5"/>
    <s v="IEC_STD_V10 &gt;&gt; Common &gt;&gt; AutoMetaData"/>
    <x v="5"/>
    <x v="3"/>
    <s v=""/>
    <s v="BU可控庫存DOI"/>
    <n v="1013"/>
    <n v="1346"/>
    <n v="0"/>
    <s v=""/>
    <n v="0"/>
    <n v="0"/>
    <n v="2"/>
    <x v="223"/>
    <s v="Daily Controllable DOI - by BU"/>
    <x v="115"/>
    <e v="#N/A"/>
    <x v="0"/>
    <s v=":"/>
    <x v="72"/>
    <x v="72"/>
    <x v="1241"/>
    <x v="429"/>
    <x v="431"/>
    <x v="205"/>
    <x v="0"/>
    <x v="0"/>
    <x v="0"/>
    <x v="0"/>
    <m/>
    <x v="0"/>
    <x v="5"/>
    <s v="Daily Controllable DOI - by BU_"/>
    <x v="1279"/>
    <x v="5"/>
    <x v="0"/>
    <x v="4"/>
    <x v="7"/>
    <x v="0"/>
    <x v="0"/>
    <s v=""/>
    <s v=""/>
    <x v="41"/>
    <x v="0"/>
    <x v="0"/>
    <n v="0"/>
    <x v="0"/>
    <x v="0"/>
    <x v="0"/>
    <s v=""/>
    <s v=""/>
    <n v="1352"/>
    <s v="-135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55"/>
    <x v="382"/>
    <x v="18"/>
    <e v="#N/A"/>
    <s v=""/>
    <x v="431"/>
    <x v="1"/>
    <x v="0"/>
    <x v="229"/>
    <x v="5"/>
    <s v="IEC_STD_V10 &gt;&gt; Common &gt;&gt; AutoMetaData"/>
    <x v="5"/>
    <x v="3"/>
    <s v=""/>
    <s v="BU可控庫存DOI"/>
    <n v="1013"/>
    <n v="1346"/>
    <n v="0"/>
    <s v=""/>
    <n v="0"/>
    <n v="0"/>
    <n v="2"/>
    <x v="223"/>
    <s v="Daily Controllable DOI - by BU"/>
    <x v="115"/>
    <e v="#N/A"/>
    <x v="0"/>
    <s v=":"/>
    <x v="73"/>
    <x v="73"/>
    <x v="1242"/>
    <x v="429"/>
    <x v="431"/>
    <x v="205"/>
    <x v="0"/>
    <x v="0"/>
    <x v="0"/>
    <x v="0"/>
    <m/>
    <x v="0"/>
    <x v="5"/>
    <s v="Daily Controllable DOI - by BU_"/>
    <x v="1279"/>
    <x v="5"/>
    <x v="0"/>
    <x v="4"/>
    <x v="7"/>
    <x v="0"/>
    <x v="0"/>
    <s v=""/>
    <s v=""/>
    <x v="41"/>
    <x v="0"/>
    <x v="0"/>
    <n v="0"/>
    <x v="0"/>
    <x v="0"/>
    <x v="0"/>
    <s v=""/>
    <s v=""/>
    <n v="1353"/>
    <s v="-135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56"/>
    <x v="382"/>
    <x v="18"/>
    <e v="#N/A"/>
    <s v=""/>
    <x v="431"/>
    <x v="1"/>
    <x v="0"/>
    <x v="229"/>
    <x v="5"/>
    <s v="IEC_STD_V10 &gt;&gt; Common &gt;&gt; AutoMetaData"/>
    <x v="5"/>
    <x v="3"/>
    <s v=""/>
    <s v="BU可控庫存DOI"/>
    <n v="1013"/>
    <n v="1346"/>
    <n v="0"/>
    <s v=""/>
    <n v="0"/>
    <n v="0"/>
    <n v="2"/>
    <x v="223"/>
    <s v="Daily Controllable DOI - by BU"/>
    <x v="115"/>
    <e v="#N/A"/>
    <x v="0"/>
    <s v=":"/>
    <x v="74"/>
    <x v="74"/>
    <x v="1243"/>
    <x v="429"/>
    <x v="431"/>
    <x v="205"/>
    <x v="0"/>
    <x v="0"/>
    <x v="0"/>
    <x v="0"/>
    <m/>
    <x v="0"/>
    <x v="5"/>
    <s v="Daily Controllable DOI - by BU_"/>
    <x v="1279"/>
    <x v="5"/>
    <x v="0"/>
    <x v="4"/>
    <x v="7"/>
    <x v="0"/>
    <x v="0"/>
    <s v=""/>
    <s v=""/>
    <x v="41"/>
    <x v="0"/>
    <x v="0"/>
    <n v="0"/>
    <x v="0"/>
    <x v="0"/>
    <x v="0"/>
    <s v=""/>
    <s v=""/>
    <n v="1354"/>
    <s v="-135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57"/>
    <x v="382"/>
    <x v="18"/>
    <e v="#N/A"/>
    <s v=""/>
    <x v="431"/>
    <x v="1"/>
    <x v="0"/>
    <x v="229"/>
    <x v="5"/>
    <s v="IEC_STD_V10 &gt;&gt; Common &gt;&gt; AutoMetaData"/>
    <x v="5"/>
    <x v="3"/>
    <s v=""/>
    <s v="BU可控庫存DOI"/>
    <n v="1013"/>
    <n v="1346"/>
    <n v="0"/>
    <s v=""/>
    <n v="0"/>
    <n v="0"/>
    <n v="2"/>
    <x v="223"/>
    <s v="Daily Controllable DOI - by BU"/>
    <x v="115"/>
    <e v="#N/A"/>
    <x v="0"/>
    <s v=":"/>
    <x v="75"/>
    <x v="75"/>
    <x v="1244"/>
    <x v="429"/>
    <x v="431"/>
    <x v="205"/>
    <x v="0"/>
    <x v="0"/>
    <x v="0"/>
    <x v="0"/>
    <m/>
    <x v="0"/>
    <x v="5"/>
    <s v="Daily Controllable DOI - by BU_"/>
    <x v="1279"/>
    <x v="5"/>
    <x v="0"/>
    <x v="4"/>
    <x v="7"/>
    <x v="0"/>
    <x v="0"/>
    <s v=""/>
    <s v=""/>
    <x v="41"/>
    <x v="0"/>
    <x v="0"/>
    <n v="0"/>
    <x v="0"/>
    <x v="0"/>
    <x v="0"/>
    <s v=""/>
    <s v=""/>
    <n v="1355"/>
    <s v="-135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58"/>
    <x v="382"/>
    <x v="18"/>
    <e v="#N/A"/>
    <s v=""/>
    <x v="431"/>
    <x v="1"/>
    <x v="0"/>
    <x v="229"/>
    <x v="5"/>
    <s v="IEC_STD_V10 &gt;&gt; Common &gt;&gt; AutoMetaData"/>
    <x v="5"/>
    <x v="3"/>
    <s v=""/>
    <s v="BU可控庫存DOI"/>
    <n v="1013"/>
    <n v="1346"/>
    <n v="0"/>
    <s v=""/>
    <n v="0"/>
    <n v="0"/>
    <n v="2"/>
    <x v="223"/>
    <s v="Daily Controllable DOI - by BU"/>
    <x v="115"/>
    <e v="#N/A"/>
    <x v="0"/>
    <s v=":"/>
    <x v="76"/>
    <x v="76"/>
    <x v="1245"/>
    <x v="429"/>
    <x v="431"/>
    <x v="205"/>
    <x v="0"/>
    <x v="0"/>
    <x v="0"/>
    <x v="0"/>
    <m/>
    <x v="0"/>
    <x v="5"/>
    <s v="Daily Controllable DOI - by BU_"/>
    <x v="1279"/>
    <x v="5"/>
    <x v="0"/>
    <x v="4"/>
    <x v="7"/>
    <x v="0"/>
    <x v="0"/>
    <s v=""/>
    <s v=""/>
    <x v="41"/>
    <x v="0"/>
    <x v="0"/>
    <n v="0"/>
    <x v="0"/>
    <x v="0"/>
    <x v="0"/>
    <s v=""/>
    <s v=""/>
    <n v="1356"/>
    <s v="-135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59"/>
    <x v="382"/>
    <x v="18"/>
    <e v="#N/A"/>
    <s v=""/>
    <x v="431"/>
    <x v="1"/>
    <x v="0"/>
    <x v="229"/>
    <x v="5"/>
    <s v="IEC_STD_V10 &gt;&gt; Common &gt;&gt; AutoMetaData"/>
    <x v="5"/>
    <x v="3"/>
    <s v=""/>
    <s v="BU可控庫存DOI"/>
    <n v="1013"/>
    <n v="1346"/>
    <n v="0"/>
    <s v=""/>
    <n v="0"/>
    <n v="0"/>
    <n v="2"/>
    <x v="223"/>
    <s v="Daily Controllable DOI - by BU"/>
    <x v="115"/>
    <e v="#N/A"/>
    <x v="0"/>
    <s v=":"/>
    <x v="77"/>
    <x v="77"/>
    <x v="1246"/>
    <x v="429"/>
    <x v="431"/>
    <x v="205"/>
    <x v="0"/>
    <x v="0"/>
    <x v="0"/>
    <x v="0"/>
    <m/>
    <x v="0"/>
    <x v="5"/>
    <s v="Daily Controllable DOI - by BU_"/>
    <x v="1279"/>
    <x v="5"/>
    <x v="0"/>
    <x v="4"/>
    <x v="7"/>
    <x v="0"/>
    <x v="0"/>
    <s v=""/>
    <s v=""/>
    <x v="41"/>
    <x v="0"/>
    <x v="0"/>
    <n v="0"/>
    <x v="0"/>
    <x v="0"/>
    <x v="0"/>
    <s v=""/>
    <s v=""/>
    <n v="1357"/>
    <s v="-135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0"/>
    <x v="382"/>
    <x v="18"/>
    <e v="#N/A"/>
    <s v=""/>
    <x v="431"/>
    <x v="1"/>
    <x v="0"/>
    <x v="229"/>
    <x v="5"/>
    <s v="IEC_STD_V10 &gt;&gt; Common &gt;&gt; AutoMetaData"/>
    <x v="5"/>
    <x v="3"/>
    <s v=""/>
    <s v="BU可控庫存DOI"/>
    <n v="1013"/>
    <n v="1346"/>
    <n v="0"/>
    <s v=""/>
    <n v="0"/>
    <n v="0"/>
    <n v="2"/>
    <x v="223"/>
    <s v="Daily Controllable DOI - by BU"/>
    <x v="115"/>
    <e v="#N/A"/>
    <x v="0"/>
    <s v=":"/>
    <x v="78"/>
    <x v="78"/>
    <x v="1247"/>
    <x v="429"/>
    <x v="431"/>
    <x v="205"/>
    <x v="0"/>
    <x v="0"/>
    <x v="0"/>
    <x v="0"/>
    <m/>
    <x v="0"/>
    <x v="5"/>
    <s v="Daily Controllable DOI - by BU_"/>
    <x v="1279"/>
    <x v="5"/>
    <x v="0"/>
    <x v="4"/>
    <x v="7"/>
    <x v="0"/>
    <x v="0"/>
    <s v=""/>
    <s v=""/>
    <x v="41"/>
    <x v="0"/>
    <x v="0"/>
    <n v="0"/>
    <x v="0"/>
    <x v="0"/>
    <x v="0"/>
    <s v=""/>
    <s v=""/>
    <n v="1358"/>
    <s v="-135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1"/>
    <x v="382"/>
    <x v="18"/>
    <e v="#N/A"/>
    <s v=""/>
    <x v="431"/>
    <x v="1"/>
    <x v="0"/>
    <x v="229"/>
    <x v="5"/>
    <s v="IEC_STD_V10 &gt;&gt; Common &gt;&gt; AutoMetaData"/>
    <x v="5"/>
    <x v="3"/>
    <s v=""/>
    <s v="BU可控庫存DOI"/>
    <n v="1013"/>
    <n v="1346"/>
    <n v="0"/>
    <s v=""/>
    <n v="0"/>
    <n v="0"/>
    <n v="2"/>
    <x v="223"/>
    <s v="Daily Controllable DOI - by BU"/>
    <x v="115"/>
    <e v="#N/A"/>
    <x v="0"/>
    <s v=":"/>
    <x v="79"/>
    <x v="79"/>
    <x v="1248"/>
    <x v="429"/>
    <x v="431"/>
    <x v="205"/>
    <x v="0"/>
    <x v="0"/>
    <x v="0"/>
    <x v="0"/>
    <m/>
    <x v="0"/>
    <x v="5"/>
    <s v="Daily Controllable DOI - by BU_"/>
    <x v="1279"/>
    <x v="5"/>
    <x v="0"/>
    <x v="4"/>
    <x v="7"/>
    <x v="0"/>
    <x v="0"/>
    <s v=""/>
    <s v=""/>
    <x v="41"/>
    <x v="0"/>
    <x v="0"/>
    <n v="0"/>
    <x v="0"/>
    <x v="0"/>
    <x v="0"/>
    <s v=""/>
    <s v=""/>
    <n v="1359"/>
    <s v="-135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2"/>
    <x v="382"/>
    <x v="18"/>
    <e v="#N/A"/>
    <s v=""/>
    <x v="431"/>
    <x v="1"/>
    <x v="0"/>
    <x v="229"/>
    <x v="5"/>
    <s v="IEC_STD_V10 &gt;&gt; Common &gt;&gt; AutoMetaData"/>
    <x v="5"/>
    <x v="3"/>
    <s v=""/>
    <s v="BU可控庫存DOI"/>
    <n v="1013"/>
    <n v="1346"/>
    <n v="0"/>
    <s v=""/>
    <n v="0"/>
    <n v="0"/>
    <n v="2"/>
    <x v="223"/>
    <s v="Daily Controllable DOI - by BU"/>
    <x v="115"/>
    <e v="#N/A"/>
    <x v="0"/>
    <s v=":"/>
    <x v="80"/>
    <x v="80"/>
    <x v="1249"/>
    <x v="429"/>
    <x v="431"/>
    <x v="205"/>
    <x v="0"/>
    <x v="0"/>
    <x v="0"/>
    <x v="0"/>
    <m/>
    <x v="0"/>
    <x v="5"/>
    <s v="Daily Controllable DOI - by BU_"/>
    <x v="1279"/>
    <x v="5"/>
    <x v="0"/>
    <x v="4"/>
    <x v="7"/>
    <x v="0"/>
    <x v="0"/>
    <s v=""/>
    <s v=""/>
    <x v="41"/>
    <x v="0"/>
    <x v="0"/>
    <n v="0"/>
    <x v="0"/>
    <x v="0"/>
    <x v="0"/>
    <s v=""/>
    <s v=""/>
    <n v="1360"/>
    <s v="-136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3"/>
    <x v="382"/>
    <x v="18"/>
    <e v="#N/A"/>
    <s v=""/>
    <x v="431"/>
    <x v="1"/>
    <x v="0"/>
    <x v="229"/>
    <x v="5"/>
    <s v="IEC_STD_V10 &gt;&gt; Common &gt;&gt; AutoMetaData"/>
    <x v="5"/>
    <x v="3"/>
    <s v=""/>
    <s v="BU可控庫存DOI"/>
    <n v="1013"/>
    <n v="1346"/>
    <n v="0"/>
    <s v=""/>
    <n v="0"/>
    <n v="0"/>
    <n v="2"/>
    <x v="223"/>
    <s v="Daily Controllable DOI - by BU"/>
    <x v="115"/>
    <e v="#N/A"/>
    <x v="0"/>
    <s v=":"/>
    <x v="81"/>
    <x v="81"/>
    <x v="1250"/>
    <x v="429"/>
    <x v="431"/>
    <x v="205"/>
    <x v="0"/>
    <x v="0"/>
    <x v="0"/>
    <x v="0"/>
    <m/>
    <x v="0"/>
    <x v="5"/>
    <s v="Daily Controllable DOI - by BU_"/>
    <x v="1279"/>
    <x v="5"/>
    <x v="0"/>
    <x v="4"/>
    <x v="7"/>
    <x v="0"/>
    <x v="0"/>
    <s v=""/>
    <s v=""/>
    <x v="41"/>
    <x v="0"/>
    <x v="0"/>
    <n v="0"/>
    <x v="0"/>
    <x v="0"/>
    <x v="0"/>
    <s v=""/>
    <s v=""/>
    <n v="1361"/>
    <s v="-136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4"/>
    <x v="382"/>
    <x v="18"/>
    <e v="#N/A"/>
    <s v=""/>
    <x v="431"/>
    <x v="1"/>
    <x v="0"/>
    <x v="229"/>
    <x v="5"/>
    <s v="IEC_STD_V10 &gt;&gt; Common &gt;&gt; AutoMetaData"/>
    <x v="5"/>
    <x v="3"/>
    <s v=""/>
    <s v="BU可控庫存DOI"/>
    <n v="1013"/>
    <n v="1346"/>
    <n v="0"/>
    <s v=""/>
    <n v="0"/>
    <n v="0"/>
    <n v="2"/>
    <x v="223"/>
    <s v="Daily Controllable DOI - by BU"/>
    <x v="115"/>
    <e v="#N/A"/>
    <x v="0"/>
    <s v=":"/>
    <x v="82"/>
    <x v="82"/>
    <x v="1251"/>
    <x v="429"/>
    <x v="431"/>
    <x v="205"/>
    <x v="0"/>
    <x v="0"/>
    <x v="0"/>
    <x v="0"/>
    <m/>
    <x v="0"/>
    <x v="5"/>
    <s v="Daily Controllable DOI - by BU_"/>
    <x v="1279"/>
    <x v="5"/>
    <x v="0"/>
    <x v="4"/>
    <x v="7"/>
    <x v="0"/>
    <x v="0"/>
    <s v=""/>
    <s v=""/>
    <x v="41"/>
    <x v="0"/>
    <x v="0"/>
    <n v="0"/>
    <x v="0"/>
    <x v="0"/>
    <x v="0"/>
    <s v=""/>
    <s v=""/>
    <n v="1362"/>
    <s v="-136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5"/>
    <x v="382"/>
    <x v="18"/>
    <e v="#N/A"/>
    <s v=""/>
    <x v="431"/>
    <x v="1"/>
    <x v="0"/>
    <x v="229"/>
    <x v="5"/>
    <s v="IEC_STD_V10 &gt;&gt; Common &gt;&gt; AutoMetaData"/>
    <x v="5"/>
    <x v="3"/>
    <s v=""/>
    <s v="BU可控庫存DOI"/>
    <n v="1013"/>
    <n v="1346"/>
    <n v="0"/>
    <s v=""/>
    <n v="0"/>
    <n v="0"/>
    <n v="2"/>
    <x v="223"/>
    <s v="Daily Controllable DOI - by BU"/>
    <x v="115"/>
    <e v="#N/A"/>
    <x v="0"/>
    <s v=":"/>
    <x v="83"/>
    <x v="83"/>
    <x v="1252"/>
    <x v="429"/>
    <x v="431"/>
    <x v="205"/>
    <x v="0"/>
    <x v="0"/>
    <x v="0"/>
    <x v="0"/>
    <m/>
    <x v="0"/>
    <x v="5"/>
    <s v="Daily Controllable DOI - by BU_"/>
    <x v="1279"/>
    <x v="5"/>
    <x v="0"/>
    <x v="4"/>
    <x v="7"/>
    <x v="0"/>
    <x v="0"/>
    <s v=""/>
    <s v=""/>
    <x v="41"/>
    <x v="0"/>
    <x v="0"/>
    <n v="0"/>
    <x v="0"/>
    <x v="0"/>
    <x v="0"/>
    <s v=""/>
    <s v=""/>
    <n v="1363"/>
    <s v="-136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6"/>
    <x v="382"/>
    <x v="18"/>
    <e v="#N/A"/>
    <s v=""/>
    <x v="431"/>
    <x v="1"/>
    <x v="0"/>
    <x v="229"/>
    <x v="5"/>
    <s v="IEC_STD_V10 &gt;&gt; Common &gt;&gt; AutoMetaData"/>
    <x v="5"/>
    <x v="3"/>
    <s v=""/>
    <s v="BU可控庫存DOI"/>
    <n v="1013"/>
    <n v="1346"/>
    <n v="0"/>
    <s v=""/>
    <n v="0"/>
    <n v="0"/>
    <n v="2"/>
    <x v="223"/>
    <s v="Daily Controllable DOI - by BU"/>
    <x v="115"/>
    <e v="#N/A"/>
    <x v="0"/>
    <s v=":"/>
    <x v="84"/>
    <x v="84"/>
    <x v="1253"/>
    <x v="429"/>
    <x v="431"/>
    <x v="205"/>
    <x v="0"/>
    <x v="0"/>
    <x v="0"/>
    <x v="0"/>
    <m/>
    <x v="0"/>
    <x v="5"/>
    <s v="Daily Controllable DOI - by BU_"/>
    <x v="1279"/>
    <x v="5"/>
    <x v="0"/>
    <x v="4"/>
    <x v="7"/>
    <x v="0"/>
    <x v="0"/>
    <s v=""/>
    <s v=""/>
    <x v="41"/>
    <x v="0"/>
    <x v="0"/>
    <n v="0"/>
    <x v="0"/>
    <x v="0"/>
    <x v="0"/>
    <s v=""/>
    <s v=""/>
    <n v="1364"/>
    <s v="-136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7"/>
    <x v="382"/>
    <x v="18"/>
    <e v="#N/A"/>
    <s v=""/>
    <x v="431"/>
    <x v="1"/>
    <x v="0"/>
    <x v="229"/>
    <x v="5"/>
    <s v="IEC_STD_V10 &gt;&gt; Common &gt;&gt; AutoMetaData"/>
    <x v="5"/>
    <x v="3"/>
    <s v=""/>
    <s v="BU可控庫存DOI"/>
    <n v="1013"/>
    <n v="1346"/>
    <n v="0"/>
    <s v=""/>
    <n v="0"/>
    <n v="0"/>
    <n v="2"/>
    <x v="223"/>
    <s v="Daily Controllable DOI - by BU"/>
    <x v="115"/>
    <e v="#N/A"/>
    <x v="0"/>
    <s v=":"/>
    <x v="85"/>
    <x v="85"/>
    <x v="1254"/>
    <x v="429"/>
    <x v="431"/>
    <x v="205"/>
    <x v="0"/>
    <x v="0"/>
    <x v="0"/>
    <x v="0"/>
    <m/>
    <x v="0"/>
    <x v="5"/>
    <s v="Daily Controllable DOI - by BU_"/>
    <x v="1279"/>
    <x v="5"/>
    <x v="0"/>
    <x v="4"/>
    <x v="7"/>
    <x v="0"/>
    <x v="0"/>
    <s v=""/>
    <s v=""/>
    <x v="41"/>
    <x v="0"/>
    <x v="0"/>
    <n v="0"/>
    <x v="0"/>
    <x v="0"/>
    <x v="0"/>
    <s v=""/>
    <s v=""/>
    <n v="1365"/>
    <s v="-136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8"/>
    <x v="382"/>
    <x v="18"/>
    <e v="#N/A"/>
    <s v=""/>
    <x v="431"/>
    <x v="1"/>
    <x v="0"/>
    <x v="229"/>
    <x v="5"/>
    <s v="IEC_STD_V10 &gt;&gt; Common &gt;&gt; AutoMetaData"/>
    <x v="5"/>
    <x v="3"/>
    <s v=""/>
    <s v="BU可控庫存DOI"/>
    <n v="1013"/>
    <n v="1346"/>
    <n v="0"/>
    <s v=""/>
    <n v="0"/>
    <n v="0"/>
    <n v="2"/>
    <x v="223"/>
    <s v="Daily Controllable DOI - by BU"/>
    <x v="115"/>
    <e v="#N/A"/>
    <x v="0"/>
    <s v=":"/>
    <x v="86"/>
    <x v="86"/>
    <x v="1255"/>
    <x v="429"/>
    <x v="431"/>
    <x v="205"/>
    <x v="0"/>
    <x v="0"/>
    <x v="0"/>
    <x v="0"/>
    <m/>
    <x v="0"/>
    <x v="5"/>
    <s v="Daily Controllable DOI - by BU_"/>
    <x v="1279"/>
    <x v="5"/>
    <x v="0"/>
    <x v="4"/>
    <x v="7"/>
    <x v="0"/>
    <x v="0"/>
    <s v=""/>
    <s v=""/>
    <x v="41"/>
    <x v="0"/>
    <x v="0"/>
    <n v="0"/>
    <x v="0"/>
    <x v="0"/>
    <x v="0"/>
    <s v=""/>
    <s v=""/>
    <n v="1366"/>
    <s v="-136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69"/>
    <x v="382"/>
    <x v="18"/>
    <e v="#N/A"/>
    <s v=""/>
    <x v="431"/>
    <x v="1"/>
    <x v="0"/>
    <x v="229"/>
    <x v="5"/>
    <s v="IEC_STD_V10 &gt;&gt; Common &gt;&gt; AutoMetaData"/>
    <x v="5"/>
    <x v="3"/>
    <s v=""/>
    <s v="BU可控庫存DOI"/>
    <n v="1013"/>
    <n v="1346"/>
    <n v="0"/>
    <s v=""/>
    <n v="0"/>
    <n v="0"/>
    <n v="2"/>
    <x v="223"/>
    <s v="Daily Controllable DOI - by BU"/>
    <x v="115"/>
    <e v="#N/A"/>
    <x v="0"/>
    <s v=":"/>
    <x v="87"/>
    <x v="87"/>
    <x v="1256"/>
    <x v="429"/>
    <x v="431"/>
    <x v="205"/>
    <x v="0"/>
    <x v="0"/>
    <x v="0"/>
    <x v="0"/>
    <m/>
    <x v="0"/>
    <x v="5"/>
    <s v="Daily Controllable DOI - by BU_"/>
    <x v="1279"/>
    <x v="5"/>
    <x v="0"/>
    <x v="4"/>
    <x v="7"/>
    <x v="0"/>
    <x v="0"/>
    <s v=""/>
    <s v=""/>
    <x v="41"/>
    <x v="0"/>
    <x v="0"/>
    <n v="0"/>
    <x v="0"/>
    <x v="0"/>
    <x v="0"/>
    <s v=""/>
    <s v=""/>
    <n v="1367"/>
    <s v="-136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0"/>
    <x v="382"/>
    <x v="18"/>
    <e v="#N/A"/>
    <s v=""/>
    <x v="431"/>
    <x v="1"/>
    <x v="0"/>
    <x v="229"/>
    <x v="5"/>
    <s v="IEC_STD_V10 &gt;&gt; Common &gt;&gt; AutoMetaData"/>
    <x v="5"/>
    <x v="3"/>
    <s v=""/>
    <s v="BU可控庫存DOI"/>
    <n v="1013"/>
    <n v="1346"/>
    <n v="0"/>
    <s v=""/>
    <n v="0"/>
    <n v="0"/>
    <n v="2"/>
    <x v="223"/>
    <s v="Daily Controllable DOI - by BU"/>
    <x v="115"/>
    <e v="#N/A"/>
    <x v="0"/>
    <s v=":"/>
    <x v="88"/>
    <x v="88"/>
    <x v="1257"/>
    <x v="429"/>
    <x v="431"/>
    <x v="205"/>
    <x v="0"/>
    <x v="0"/>
    <x v="0"/>
    <x v="0"/>
    <m/>
    <x v="0"/>
    <x v="5"/>
    <s v="Daily Controllable DOI - by BU_"/>
    <x v="1279"/>
    <x v="5"/>
    <x v="0"/>
    <x v="4"/>
    <x v="7"/>
    <x v="0"/>
    <x v="0"/>
    <s v=""/>
    <s v=""/>
    <x v="41"/>
    <x v="0"/>
    <x v="0"/>
    <n v="0"/>
    <x v="0"/>
    <x v="0"/>
    <x v="0"/>
    <s v=""/>
    <s v=""/>
    <n v="1368"/>
    <s v="-136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1"/>
    <x v="382"/>
    <x v="18"/>
    <e v="#N/A"/>
    <s v=""/>
    <x v="431"/>
    <x v="1"/>
    <x v="0"/>
    <x v="229"/>
    <x v="5"/>
    <s v="IEC_STD_V10 &gt;&gt; Common &gt;&gt; AutoMetaData"/>
    <x v="5"/>
    <x v="3"/>
    <s v=""/>
    <s v="BU可控庫存DOI"/>
    <n v="1013"/>
    <n v="1346"/>
    <n v="0"/>
    <s v=""/>
    <n v="0"/>
    <n v="0"/>
    <n v="2"/>
    <x v="223"/>
    <s v="Daily Controllable DOI - by BU"/>
    <x v="115"/>
    <e v="#N/A"/>
    <x v="0"/>
    <s v=":"/>
    <x v="89"/>
    <x v="89"/>
    <x v="1258"/>
    <x v="429"/>
    <x v="431"/>
    <x v="205"/>
    <x v="0"/>
    <x v="0"/>
    <x v="0"/>
    <x v="0"/>
    <m/>
    <x v="0"/>
    <x v="5"/>
    <s v="Daily Controllable DOI - by BU_"/>
    <x v="1279"/>
    <x v="5"/>
    <x v="0"/>
    <x v="4"/>
    <x v="7"/>
    <x v="0"/>
    <x v="0"/>
    <s v=""/>
    <s v=""/>
    <x v="41"/>
    <x v="0"/>
    <x v="0"/>
    <n v="0"/>
    <x v="0"/>
    <x v="0"/>
    <x v="0"/>
    <s v=""/>
    <s v=""/>
    <n v="1369"/>
    <s v="-136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2"/>
    <x v="382"/>
    <x v="18"/>
    <e v="#N/A"/>
    <s v=""/>
    <x v="431"/>
    <x v="1"/>
    <x v="0"/>
    <x v="229"/>
    <x v="5"/>
    <s v="IEC_STD_V10 &gt;&gt; Common &gt;&gt; AutoMetaData"/>
    <x v="5"/>
    <x v="3"/>
    <s v=""/>
    <s v="BU可控庫存DOI"/>
    <n v="1013"/>
    <n v="1346"/>
    <n v="0"/>
    <s v=""/>
    <n v="0"/>
    <n v="0"/>
    <n v="2"/>
    <x v="223"/>
    <s v="Daily Controllable DOI - by BU"/>
    <x v="115"/>
    <e v="#N/A"/>
    <x v="0"/>
    <s v=":"/>
    <x v="90"/>
    <x v="90"/>
    <x v="1259"/>
    <x v="429"/>
    <x v="431"/>
    <x v="205"/>
    <x v="0"/>
    <x v="0"/>
    <x v="0"/>
    <x v="0"/>
    <m/>
    <x v="0"/>
    <x v="5"/>
    <s v="Daily Controllable DOI - by BU_"/>
    <x v="1279"/>
    <x v="5"/>
    <x v="0"/>
    <x v="4"/>
    <x v="7"/>
    <x v="0"/>
    <x v="0"/>
    <s v=""/>
    <s v=""/>
    <x v="41"/>
    <x v="0"/>
    <x v="0"/>
    <n v="0"/>
    <x v="0"/>
    <x v="0"/>
    <x v="0"/>
    <s v=""/>
    <s v=""/>
    <n v="1370"/>
    <s v="-137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3"/>
    <x v="382"/>
    <x v="18"/>
    <e v="#N/A"/>
    <s v=""/>
    <x v="431"/>
    <x v="1"/>
    <x v="0"/>
    <x v="229"/>
    <x v="5"/>
    <s v="IEC_STD_V10 &gt;&gt; Common &gt;&gt; AutoMetaData"/>
    <x v="5"/>
    <x v="3"/>
    <s v=""/>
    <s v="BU可控庫存DOI"/>
    <n v="1013"/>
    <n v="1346"/>
    <n v="0"/>
    <s v=""/>
    <n v="0"/>
    <n v="0"/>
    <n v="2"/>
    <x v="223"/>
    <s v="Daily Controllable DOI - by BU"/>
    <x v="115"/>
    <e v="#N/A"/>
    <x v="0"/>
    <s v=":"/>
    <x v="91"/>
    <x v="91"/>
    <x v="1260"/>
    <x v="429"/>
    <x v="431"/>
    <x v="205"/>
    <x v="0"/>
    <x v="0"/>
    <x v="0"/>
    <x v="0"/>
    <m/>
    <x v="0"/>
    <x v="5"/>
    <s v="Daily Controllable DOI - by BU_"/>
    <x v="1279"/>
    <x v="5"/>
    <x v="0"/>
    <x v="4"/>
    <x v="7"/>
    <x v="0"/>
    <x v="0"/>
    <s v=""/>
    <s v=""/>
    <x v="41"/>
    <x v="0"/>
    <x v="0"/>
    <n v="0"/>
    <x v="0"/>
    <x v="0"/>
    <x v="0"/>
    <s v=""/>
    <s v=""/>
    <n v="1371"/>
    <s v="-137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4"/>
    <x v="382"/>
    <x v="18"/>
    <e v="#N/A"/>
    <s v=""/>
    <x v="431"/>
    <x v="1"/>
    <x v="0"/>
    <x v="229"/>
    <x v="5"/>
    <s v="IEC_STD_V10 &gt;&gt; Common &gt;&gt; AutoMetaData"/>
    <x v="5"/>
    <x v="3"/>
    <s v=""/>
    <s v="BU可控庫存DOI"/>
    <n v="1013"/>
    <n v="1346"/>
    <n v="0"/>
    <s v=""/>
    <n v="0"/>
    <n v="0"/>
    <n v="2"/>
    <x v="223"/>
    <s v="Daily Controllable DOI - by BU"/>
    <x v="115"/>
    <e v="#N/A"/>
    <x v="0"/>
    <s v=":"/>
    <x v="92"/>
    <x v="92"/>
    <x v="1261"/>
    <x v="429"/>
    <x v="431"/>
    <x v="205"/>
    <x v="0"/>
    <x v="0"/>
    <x v="0"/>
    <x v="0"/>
    <m/>
    <x v="0"/>
    <x v="5"/>
    <s v="Daily Controllable DOI - by BU_"/>
    <x v="1279"/>
    <x v="5"/>
    <x v="0"/>
    <x v="4"/>
    <x v="7"/>
    <x v="0"/>
    <x v="0"/>
    <s v=""/>
    <s v=""/>
    <x v="41"/>
    <x v="0"/>
    <x v="0"/>
    <n v="0"/>
    <x v="0"/>
    <x v="0"/>
    <x v="0"/>
    <s v=""/>
    <s v=""/>
    <n v="1372"/>
    <s v="-137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5"/>
    <x v="382"/>
    <x v="18"/>
    <e v="#N/A"/>
    <s v=""/>
    <x v="431"/>
    <x v="1"/>
    <x v="0"/>
    <x v="229"/>
    <x v="5"/>
    <s v="IEC_STD_V10 &gt;&gt; Common &gt;&gt; AutoMetaData"/>
    <x v="5"/>
    <x v="3"/>
    <s v=""/>
    <s v="BU可控庫存DOI"/>
    <n v="1013"/>
    <n v="1346"/>
    <n v="0"/>
    <s v=""/>
    <n v="0"/>
    <n v="0"/>
    <n v="2"/>
    <x v="223"/>
    <s v="Daily Controllable DOI - by BU"/>
    <x v="115"/>
    <e v="#N/A"/>
    <x v="0"/>
    <s v=":"/>
    <x v="93"/>
    <x v="93"/>
    <x v="1262"/>
    <x v="429"/>
    <x v="431"/>
    <x v="205"/>
    <x v="0"/>
    <x v="0"/>
    <x v="0"/>
    <x v="0"/>
    <m/>
    <x v="0"/>
    <x v="5"/>
    <s v="Daily Controllable DOI - by BU_"/>
    <x v="1279"/>
    <x v="5"/>
    <x v="0"/>
    <x v="4"/>
    <x v="7"/>
    <x v="0"/>
    <x v="0"/>
    <s v=""/>
    <s v=""/>
    <x v="41"/>
    <x v="0"/>
    <x v="0"/>
    <n v="0"/>
    <x v="0"/>
    <x v="0"/>
    <x v="0"/>
    <s v=""/>
    <s v=""/>
    <n v="1373"/>
    <s v="-137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6"/>
    <x v="382"/>
    <x v="18"/>
    <e v="#N/A"/>
    <s v=""/>
    <x v="431"/>
    <x v="1"/>
    <x v="0"/>
    <x v="229"/>
    <x v="5"/>
    <s v="IEC_STD_V10 &gt;&gt; Common &gt;&gt; AutoMetaData"/>
    <x v="5"/>
    <x v="3"/>
    <s v=""/>
    <s v="BU可控庫存DOI"/>
    <n v="1013"/>
    <n v="1346"/>
    <n v="0"/>
    <s v=""/>
    <n v="0"/>
    <n v="0"/>
    <n v="2"/>
    <x v="223"/>
    <s v="Daily Controllable DOI - by BU"/>
    <x v="115"/>
    <e v="#N/A"/>
    <x v="0"/>
    <s v=":"/>
    <x v="94"/>
    <x v="94"/>
    <x v="1263"/>
    <x v="429"/>
    <x v="431"/>
    <x v="205"/>
    <x v="0"/>
    <x v="0"/>
    <x v="0"/>
    <x v="0"/>
    <m/>
    <x v="0"/>
    <x v="5"/>
    <s v="Daily Controllable DOI - by BU_"/>
    <x v="1279"/>
    <x v="5"/>
    <x v="0"/>
    <x v="4"/>
    <x v="7"/>
    <x v="0"/>
    <x v="0"/>
    <s v=""/>
    <s v=""/>
    <x v="41"/>
    <x v="0"/>
    <x v="0"/>
    <n v="0"/>
    <x v="0"/>
    <x v="0"/>
    <x v="0"/>
    <s v=""/>
    <s v=""/>
    <n v="1374"/>
    <s v="-137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7"/>
    <x v="382"/>
    <x v="18"/>
    <e v="#N/A"/>
    <s v=""/>
    <x v="431"/>
    <x v="1"/>
    <x v="0"/>
    <x v="229"/>
    <x v="5"/>
    <s v="IEC_STD_V10 &gt;&gt; Common &gt;&gt; AutoMetaData"/>
    <x v="5"/>
    <x v="3"/>
    <s v=""/>
    <s v="BU可控庫存DOI"/>
    <n v="1013"/>
    <n v="1346"/>
    <n v="0"/>
    <s v=""/>
    <n v="0"/>
    <n v="0"/>
    <n v="2"/>
    <x v="223"/>
    <s v="Daily Controllable DOI - by BU"/>
    <x v="115"/>
    <e v="#N/A"/>
    <x v="0"/>
    <s v=":"/>
    <x v="95"/>
    <x v="95"/>
    <x v="1264"/>
    <x v="429"/>
    <x v="431"/>
    <x v="205"/>
    <x v="0"/>
    <x v="0"/>
    <x v="0"/>
    <x v="0"/>
    <m/>
    <x v="0"/>
    <x v="5"/>
    <s v="Daily Controllable DOI - by BU_"/>
    <x v="1279"/>
    <x v="5"/>
    <x v="0"/>
    <x v="4"/>
    <x v="7"/>
    <x v="0"/>
    <x v="0"/>
    <s v=""/>
    <s v=""/>
    <x v="41"/>
    <x v="0"/>
    <x v="0"/>
    <n v="0"/>
    <x v="0"/>
    <x v="0"/>
    <x v="0"/>
    <s v=""/>
    <s v=""/>
    <n v="1375"/>
    <s v="-137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8"/>
    <x v="382"/>
    <x v="18"/>
    <e v="#N/A"/>
    <s v=""/>
    <x v="431"/>
    <x v="1"/>
    <x v="0"/>
    <x v="229"/>
    <x v="5"/>
    <s v="IEC_STD_V10 &gt;&gt; Common &gt;&gt; AutoMetaData"/>
    <x v="5"/>
    <x v="3"/>
    <s v=""/>
    <s v="BU可控庫存DOI"/>
    <n v="1013"/>
    <n v="1346"/>
    <n v="0"/>
    <s v=""/>
    <n v="0"/>
    <n v="0"/>
    <n v="2"/>
    <x v="223"/>
    <s v="Daily Controllable DOI - by BU"/>
    <x v="115"/>
    <e v="#N/A"/>
    <x v="0"/>
    <s v=":"/>
    <x v="96"/>
    <x v="96"/>
    <x v="1265"/>
    <x v="429"/>
    <x v="431"/>
    <x v="205"/>
    <x v="0"/>
    <x v="0"/>
    <x v="0"/>
    <x v="0"/>
    <m/>
    <x v="0"/>
    <x v="5"/>
    <s v="Daily Controllable DOI - by BU_"/>
    <x v="1279"/>
    <x v="5"/>
    <x v="0"/>
    <x v="4"/>
    <x v="7"/>
    <x v="0"/>
    <x v="0"/>
    <s v=""/>
    <s v=""/>
    <x v="41"/>
    <x v="0"/>
    <x v="0"/>
    <n v="0"/>
    <x v="0"/>
    <x v="0"/>
    <x v="0"/>
    <s v=""/>
    <s v=""/>
    <n v="1376"/>
    <s v="-137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79"/>
    <x v="382"/>
    <x v="18"/>
    <e v="#N/A"/>
    <s v=""/>
    <x v="431"/>
    <x v="1"/>
    <x v="0"/>
    <x v="229"/>
    <x v="5"/>
    <s v="IEC_STD_V10 &gt;&gt; Common &gt;&gt; AutoMetaData"/>
    <x v="5"/>
    <x v="3"/>
    <s v=""/>
    <s v="BU可控庫存DOI"/>
    <n v="1013"/>
    <n v="1346"/>
    <n v="0"/>
    <s v=""/>
    <n v="0"/>
    <n v="0"/>
    <n v="2"/>
    <x v="223"/>
    <s v="Daily Controllable DOI - by BU"/>
    <x v="115"/>
    <e v="#N/A"/>
    <x v="0"/>
    <s v=":"/>
    <x v="97"/>
    <x v="97"/>
    <x v="1266"/>
    <x v="429"/>
    <x v="431"/>
    <x v="205"/>
    <x v="0"/>
    <x v="0"/>
    <x v="0"/>
    <x v="0"/>
    <m/>
    <x v="0"/>
    <x v="5"/>
    <s v="Daily Controllable DOI - by BU_"/>
    <x v="1279"/>
    <x v="5"/>
    <x v="0"/>
    <x v="4"/>
    <x v="7"/>
    <x v="0"/>
    <x v="0"/>
    <s v=""/>
    <s v=""/>
    <x v="41"/>
    <x v="0"/>
    <x v="0"/>
    <n v="0"/>
    <x v="0"/>
    <x v="0"/>
    <x v="0"/>
    <s v=""/>
    <s v=""/>
    <n v="1377"/>
    <s v="-137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0"/>
    <x v="382"/>
    <x v="18"/>
    <e v="#N/A"/>
    <s v=""/>
    <x v="431"/>
    <x v="1"/>
    <x v="0"/>
    <x v="229"/>
    <x v="5"/>
    <s v="IEC_STD_V10 &gt;&gt; Common &gt;&gt; AutoMetaData"/>
    <x v="5"/>
    <x v="3"/>
    <s v=""/>
    <s v="BU可控庫存DOI"/>
    <n v="1013"/>
    <n v="1346"/>
    <n v="0"/>
    <s v=""/>
    <n v="0"/>
    <n v="0"/>
    <n v="2"/>
    <x v="223"/>
    <s v="Daily Controllable DOI - by BU"/>
    <x v="115"/>
    <e v="#N/A"/>
    <x v="0"/>
    <s v=":"/>
    <x v="98"/>
    <x v="98"/>
    <x v="1267"/>
    <x v="429"/>
    <x v="431"/>
    <x v="205"/>
    <x v="0"/>
    <x v="0"/>
    <x v="0"/>
    <x v="0"/>
    <m/>
    <x v="0"/>
    <x v="5"/>
    <s v="Daily Controllable DOI - by BU_"/>
    <x v="1279"/>
    <x v="5"/>
    <x v="0"/>
    <x v="4"/>
    <x v="7"/>
    <x v="0"/>
    <x v="0"/>
    <s v=""/>
    <s v=""/>
    <x v="41"/>
    <x v="0"/>
    <x v="0"/>
    <n v="0"/>
    <x v="0"/>
    <x v="0"/>
    <x v="0"/>
    <s v=""/>
    <s v=""/>
    <n v="1378"/>
    <s v="-137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1"/>
    <x v="382"/>
    <x v="18"/>
    <e v="#N/A"/>
    <s v=""/>
    <x v="431"/>
    <x v="1"/>
    <x v="0"/>
    <x v="229"/>
    <x v="5"/>
    <s v="IEC_STD_V10 &gt;&gt; Common &gt;&gt; AutoMetaData"/>
    <x v="5"/>
    <x v="3"/>
    <s v=""/>
    <s v="BU可控庫存DOI"/>
    <n v="1013"/>
    <n v="1346"/>
    <n v="0"/>
    <s v=""/>
    <n v="0"/>
    <n v="0"/>
    <n v="2"/>
    <x v="223"/>
    <s v="Daily Controllable DOI - by BU"/>
    <x v="115"/>
    <e v="#N/A"/>
    <x v="0"/>
    <s v=":"/>
    <x v="99"/>
    <x v="99"/>
    <x v="1268"/>
    <x v="429"/>
    <x v="431"/>
    <x v="205"/>
    <x v="0"/>
    <x v="0"/>
    <x v="0"/>
    <x v="0"/>
    <m/>
    <x v="0"/>
    <x v="5"/>
    <s v="Daily Controllable DOI - by BU_"/>
    <x v="1279"/>
    <x v="5"/>
    <x v="0"/>
    <x v="4"/>
    <x v="7"/>
    <x v="0"/>
    <x v="0"/>
    <s v=""/>
    <s v=""/>
    <x v="41"/>
    <x v="0"/>
    <x v="0"/>
    <n v="0"/>
    <x v="0"/>
    <x v="0"/>
    <x v="0"/>
    <s v=""/>
    <s v=""/>
    <n v="1379"/>
    <s v="-137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2"/>
    <x v="382"/>
    <x v="18"/>
    <e v="#N/A"/>
    <s v=""/>
    <x v="431"/>
    <x v="1"/>
    <x v="0"/>
    <x v="229"/>
    <x v="5"/>
    <s v="IEC_STD_V10 &gt;&gt; Common &gt;&gt; AutoMetaData"/>
    <x v="5"/>
    <x v="3"/>
    <s v=""/>
    <s v="BU可控庫存DOI"/>
    <n v="1013"/>
    <n v="1346"/>
    <n v="0"/>
    <s v=""/>
    <n v="0"/>
    <n v="0"/>
    <n v="2"/>
    <x v="223"/>
    <s v="Daily Controllable DOI - by BU"/>
    <x v="115"/>
    <e v="#N/A"/>
    <x v="0"/>
    <s v=":"/>
    <x v="100"/>
    <x v="100"/>
    <x v="1269"/>
    <x v="429"/>
    <x v="431"/>
    <x v="205"/>
    <x v="0"/>
    <x v="0"/>
    <x v="0"/>
    <x v="0"/>
    <m/>
    <x v="0"/>
    <x v="5"/>
    <s v="Daily Controllable DOI - by BU_"/>
    <x v="1279"/>
    <x v="5"/>
    <x v="0"/>
    <x v="4"/>
    <x v="7"/>
    <x v="0"/>
    <x v="0"/>
    <s v=""/>
    <s v=""/>
    <x v="41"/>
    <x v="0"/>
    <x v="0"/>
    <n v="0"/>
    <x v="0"/>
    <x v="0"/>
    <x v="0"/>
    <s v=""/>
    <s v=""/>
    <n v="1380"/>
    <s v="-138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3"/>
    <x v="382"/>
    <x v="18"/>
    <e v="#N/A"/>
    <s v=""/>
    <x v="431"/>
    <x v="1"/>
    <x v="0"/>
    <x v="229"/>
    <x v="5"/>
    <s v="IEC_STD_V10 &gt;&gt; Common &gt;&gt; AutoMetaData"/>
    <x v="5"/>
    <x v="3"/>
    <s v=""/>
    <s v="BU可控庫存DOI"/>
    <n v="1013"/>
    <n v="1346"/>
    <n v="0"/>
    <s v=""/>
    <n v="0"/>
    <n v="0"/>
    <n v="2"/>
    <x v="223"/>
    <s v="Daily Controllable DOI - by BU"/>
    <x v="115"/>
    <e v="#N/A"/>
    <x v="0"/>
    <s v=":"/>
    <x v="101"/>
    <x v="101"/>
    <x v="1270"/>
    <x v="429"/>
    <x v="431"/>
    <x v="205"/>
    <x v="0"/>
    <x v="0"/>
    <x v="0"/>
    <x v="0"/>
    <m/>
    <x v="0"/>
    <x v="5"/>
    <s v="Daily Controllable DOI - by BU_"/>
    <x v="1279"/>
    <x v="5"/>
    <x v="0"/>
    <x v="4"/>
    <x v="7"/>
    <x v="0"/>
    <x v="0"/>
    <s v=""/>
    <s v=""/>
    <x v="41"/>
    <x v="0"/>
    <x v="0"/>
    <n v="0"/>
    <x v="0"/>
    <x v="0"/>
    <x v="0"/>
    <s v=""/>
    <s v=""/>
    <n v="1381"/>
    <s v="-138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4"/>
    <x v="382"/>
    <x v="18"/>
    <e v="#N/A"/>
    <s v=""/>
    <x v="431"/>
    <x v="1"/>
    <x v="0"/>
    <x v="229"/>
    <x v="5"/>
    <s v="IEC_STD_V10 &gt;&gt; Common &gt;&gt; AutoMetaData"/>
    <x v="5"/>
    <x v="3"/>
    <s v=""/>
    <s v="BU可控庫存DOI"/>
    <n v="1013"/>
    <n v="1346"/>
    <n v="0"/>
    <s v=""/>
    <n v="0"/>
    <n v="0"/>
    <n v="2"/>
    <x v="223"/>
    <s v="Daily Controllable DOI - by BU"/>
    <x v="115"/>
    <e v="#N/A"/>
    <x v="0"/>
    <s v=":"/>
    <x v="102"/>
    <x v="102"/>
    <x v="1271"/>
    <x v="429"/>
    <x v="431"/>
    <x v="205"/>
    <x v="0"/>
    <x v="0"/>
    <x v="0"/>
    <x v="0"/>
    <m/>
    <x v="0"/>
    <x v="5"/>
    <s v="Daily Controllable DOI - by BU_"/>
    <x v="1279"/>
    <x v="5"/>
    <x v="0"/>
    <x v="4"/>
    <x v="7"/>
    <x v="0"/>
    <x v="0"/>
    <s v=""/>
    <s v=""/>
    <x v="41"/>
    <x v="0"/>
    <x v="0"/>
    <n v="0"/>
    <x v="0"/>
    <x v="0"/>
    <x v="0"/>
    <s v=""/>
    <s v=""/>
    <n v="1382"/>
    <s v="-138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5"/>
    <x v="382"/>
    <x v="18"/>
    <e v="#N/A"/>
    <s v=""/>
    <x v="431"/>
    <x v="1"/>
    <x v="0"/>
    <x v="229"/>
    <x v="5"/>
    <s v="IEC_STD_V10 &gt;&gt; Common &gt;&gt; AutoMetaData"/>
    <x v="5"/>
    <x v="3"/>
    <s v=""/>
    <s v="BU可控庫存DOI"/>
    <n v="1013"/>
    <n v="1346"/>
    <n v="0"/>
    <s v=""/>
    <n v="0"/>
    <n v="0"/>
    <n v="2"/>
    <x v="223"/>
    <s v="Daily Controllable DOI - by BU"/>
    <x v="115"/>
    <e v="#N/A"/>
    <x v="0"/>
    <s v=":"/>
    <x v="103"/>
    <x v="103"/>
    <x v="1272"/>
    <x v="429"/>
    <x v="431"/>
    <x v="205"/>
    <x v="0"/>
    <x v="0"/>
    <x v="0"/>
    <x v="0"/>
    <m/>
    <x v="0"/>
    <x v="5"/>
    <s v="Daily Controllable DOI - by BU_"/>
    <x v="1279"/>
    <x v="5"/>
    <x v="0"/>
    <x v="4"/>
    <x v="7"/>
    <x v="0"/>
    <x v="0"/>
    <s v=""/>
    <s v=""/>
    <x v="41"/>
    <x v="0"/>
    <x v="0"/>
    <n v="0"/>
    <x v="0"/>
    <x v="0"/>
    <x v="0"/>
    <s v=""/>
    <s v=""/>
    <n v="1383"/>
    <s v="-138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6"/>
    <x v="382"/>
    <x v="18"/>
    <e v="#N/A"/>
    <s v=""/>
    <x v="431"/>
    <x v="1"/>
    <x v="0"/>
    <x v="229"/>
    <x v="5"/>
    <s v="IEC_STD_V10 &gt;&gt; Common &gt;&gt; AutoMetaData"/>
    <x v="5"/>
    <x v="3"/>
    <s v=""/>
    <s v="BU可控庫存DOI"/>
    <n v="1013"/>
    <n v="1346"/>
    <n v="0"/>
    <s v=""/>
    <n v="0"/>
    <n v="0"/>
    <n v="2"/>
    <x v="223"/>
    <s v="Daily Controllable DOI - by BU"/>
    <x v="115"/>
    <e v="#N/A"/>
    <x v="0"/>
    <s v=":"/>
    <x v="104"/>
    <x v="104"/>
    <x v="1273"/>
    <x v="429"/>
    <x v="431"/>
    <x v="205"/>
    <x v="0"/>
    <x v="0"/>
    <x v="0"/>
    <x v="0"/>
    <m/>
    <x v="0"/>
    <x v="5"/>
    <s v="Daily Controllable DOI - by BU_"/>
    <x v="1279"/>
    <x v="5"/>
    <x v="0"/>
    <x v="4"/>
    <x v="7"/>
    <x v="0"/>
    <x v="0"/>
    <s v=""/>
    <s v=""/>
    <x v="41"/>
    <x v="0"/>
    <x v="0"/>
    <n v="0"/>
    <x v="0"/>
    <x v="0"/>
    <x v="0"/>
    <s v=""/>
    <s v=""/>
    <n v="1384"/>
    <s v="-138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7"/>
    <x v="382"/>
    <x v="18"/>
    <e v="#N/A"/>
    <s v=""/>
    <x v="431"/>
    <x v="1"/>
    <x v="0"/>
    <x v="229"/>
    <x v="5"/>
    <s v="IEC_STD_V10 &gt;&gt; Common &gt;&gt; AutoMetaData"/>
    <x v="5"/>
    <x v="3"/>
    <s v=""/>
    <s v="BU可控庫存DOI"/>
    <n v="1013"/>
    <n v="1346"/>
    <n v="0"/>
    <s v=""/>
    <n v="0"/>
    <n v="0"/>
    <n v="2"/>
    <x v="223"/>
    <s v="Daily Controllable DOI - by BU"/>
    <x v="115"/>
    <e v="#N/A"/>
    <x v="0"/>
    <s v=":"/>
    <x v="105"/>
    <x v="105"/>
    <x v="1274"/>
    <x v="429"/>
    <x v="431"/>
    <x v="205"/>
    <x v="0"/>
    <x v="0"/>
    <x v="0"/>
    <x v="0"/>
    <m/>
    <x v="0"/>
    <x v="5"/>
    <s v="Daily Controllable DOI - by BU_"/>
    <x v="1279"/>
    <x v="5"/>
    <x v="0"/>
    <x v="4"/>
    <x v="7"/>
    <x v="0"/>
    <x v="0"/>
    <s v=""/>
    <s v=""/>
    <x v="41"/>
    <x v="0"/>
    <x v="0"/>
    <n v="0"/>
    <x v="0"/>
    <x v="0"/>
    <x v="0"/>
    <s v=""/>
    <s v=""/>
    <n v="1385"/>
    <s v="-138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8"/>
    <x v="382"/>
    <x v="18"/>
    <e v="#N/A"/>
    <s v=""/>
    <x v="431"/>
    <x v="1"/>
    <x v="0"/>
    <x v="229"/>
    <x v="5"/>
    <s v="IEC_STD_V10 &gt;&gt; Common &gt;&gt; AutoMetaData"/>
    <x v="5"/>
    <x v="3"/>
    <s v=""/>
    <s v="BU可控庫存DOI"/>
    <n v="1013"/>
    <n v="1346"/>
    <n v="0"/>
    <s v=""/>
    <n v="0"/>
    <n v="0"/>
    <n v="2"/>
    <x v="223"/>
    <s v="Daily Controllable DOI - by BU"/>
    <x v="115"/>
    <e v="#N/A"/>
    <x v="0"/>
    <s v=":"/>
    <x v="106"/>
    <x v="106"/>
    <x v="1275"/>
    <x v="429"/>
    <x v="431"/>
    <x v="205"/>
    <x v="0"/>
    <x v="0"/>
    <x v="0"/>
    <x v="0"/>
    <m/>
    <x v="0"/>
    <x v="5"/>
    <s v="Daily Controllable DOI - by BU_"/>
    <x v="1279"/>
    <x v="5"/>
    <x v="0"/>
    <x v="4"/>
    <x v="7"/>
    <x v="0"/>
    <x v="0"/>
    <s v=""/>
    <s v=""/>
    <x v="41"/>
    <x v="0"/>
    <x v="0"/>
    <n v="0"/>
    <x v="0"/>
    <x v="0"/>
    <x v="0"/>
    <s v=""/>
    <s v=""/>
    <n v="1386"/>
    <s v="-138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89"/>
    <x v="382"/>
    <x v="18"/>
    <e v="#N/A"/>
    <s v=""/>
    <x v="431"/>
    <x v="1"/>
    <x v="0"/>
    <x v="229"/>
    <x v="5"/>
    <s v="IEC_STD_V10 &gt;&gt; Common &gt;&gt; AutoMetaData"/>
    <x v="5"/>
    <x v="3"/>
    <s v=""/>
    <s v="BU可控庫存DOI"/>
    <n v="1013"/>
    <n v="1346"/>
    <n v="0"/>
    <s v=""/>
    <n v="0"/>
    <n v="0"/>
    <n v="2"/>
    <x v="223"/>
    <s v="Daily Controllable DOI - by BU"/>
    <x v="115"/>
    <e v="#N/A"/>
    <x v="0"/>
    <s v=":"/>
    <x v="107"/>
    <x v="107"/>
    <x v="1276"/>
    <x v="429"/>
    <x v="431"/>
    <x v="205"/>
    <x v="0"/>
    <x v="0"/>
    <x v="0"/>
    <x v="0"/>
    <m/>
    <x v="0"/>
    <x v="5"/>
    <s v="Daily Controllable DOI - by BU_"/>
    <x v="1279"/>
    <x v="5"/>
    <x v="0"/>
    <x v="4"/>
    <x v="7"/>
    <x v="0"/>
    <x v="0"/>
    <s v=""/>
    <s v=""/>
    <x v="41"/>
    <x v="0"/>
    <x v="0"/>
    <n v="0"/>
    <x v="0"/>
    <x v="0"/>
    <x v="0"/>
    <s v=""/>
    <s v=""/>
    <n v="1387"/>
    <s v="-138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0"/>
    <x v="382"/>
    <x v="18"/>
    <e v="#N/A"/>
    <s v=""/>
    <x v="431"/>
    <x v="1"/>
    <x v="0"/>
    <x v="229"/>
    <x v="5"/>
    <s v="IEC_STD_V10 &gt;&gt; Common &gt;&gt; AutoMetaData"/>
    <x v="5"/>
    <x v="3"/>
    <s v=""/>
    <s v="BU可控庫存DOI"/>
    <n v="1013"/>
    <n v="1346"/>
    <n v="0"/>
    <s v=""/>
    <n v="0"/>
    <n v="0"/>
    <n v="2"/>
    <x v="223"/>
    <s v="Daily Controllable DOI - by BU"/>
    <x v="115"/>
    <e v="#N/A"/>
    <x v="0"/>
    <s v=":"/>
    <x v="108"/>
    <x v="108"/>
    <x v="1277"/>
    <x v="429"/>
    <x v="431"/>
    <x v="205"/>
    <x v="0"/>
    <x v="0"/>
    <x v="0"/>
    <x v="0"/>
    <m/>
    <x v="0"/>
    <x v="5"/>
    <s v="Daily Controllable DOI - by BU_"/>
    <x v="1279"/>
    <x v="5"/>
    <x v="0"/>
    <x v="4"/>
    <x v="7"/>
    <x v="0"/>
    <x v="0"/>
    <s v=""/>
    <s v=""/>
    <x v="41"/>
    <x v="0"/>
    <x v="0"/>
    <n v="0"/>
    <x v="0"/>
    <x v="0"/>
    <x v="0"/>
    <s v=""/>
    <s v=""/>
    <n v="1388"/>
    <s v="-138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1"/>
    <x v="382"/>
    <x v="18"/>
    <e v="#N/A"/>
    <s v=""/>
    <x v="431"/>
    <x v="1"/>
    <x v="0"/>
    <x v="229"/>
    <x v="5"/>
    <s v="IEC_STD_V10 &gt;&gt; Common &gt;&gt; AutoMetaData"/>
    <x v="5"/>
    <x v="3"/>
    <s v=""/>
    <s v="BU可控庫存DOI"/>
    <n v="1013"/>
    <n v="1346"/>
    <n v="0"/>
    <s v=""/>
    <n v="0"/>
    <n v="0"/>
    <n v="2"/>
    <x v="223"/>
    <s v="Daily Controllable DOI - by BU"/>
    <x v="115"/>
    <e v="#N/A"/>
    <x v="0"/>
    <s v=":"/>
    <x v="109"/>
    <x v="109"/>
    <x v="1278"/>
    <x v="429"/>
    <x v="431"/>
    <x v="205"/>
    <x v="0"/>
    <x v="0"/>
    <x v="0"/>
    <x v="0"/>
    <m/>
    <x v="0"/>
    <x v="5"/>
    <s v="Daily Controllable DOI - by BU_"/>
    <x v="1279"/>
    <x v="5"/>
    <x v="0"/>
    <x v="4"/>
    <x v="7"/>
    <x v="0"/>
    <x v="0"/>
    <s v=""/>
    <s v=""/>
    <x v="41"/>
    <x v="0"/>
    <x v="0"/>
    <n v="0"/>
    <x v="0"/>
    <x v="0"/>
    <x v="0"/>
    <s v=""/>
    <s v=""/>
    <n v="1389"/>
    <s v="-138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2"/>
    <x v="382"/>
    <x v="18"/>
    <e v="#N/A"/>
    <s v=""/>
    <x v="431"/>
    <x v="1"/>
    <x v="0"/>
    <x v="229"/>
    <x v="5"/>
    <s v="IEC_STD_V10 &gt;&gt; Common &gt;&gt; AutoMetaData"/>
    <x v="5"/>
    <x v="3"/>
    <s v=""/>
    <s v="BU可控庫存DOI"/>
    <n v="1013"/>
    <n v="1346"/>
    <n v="0"/>
    <s v=""/>
    <n v="0"/>
    <n v="0"/>
    <n v="2"/>
    <x v="223"/>
    <s v="Daily Controllable DOI - by BU"/>
    <x v="115"/>
    <e v="#N/A"/>
    <x v="0"/>
    <s v=":"/>
    <x v="110"/>
    <x v="110"/>
    <x v="1279"/>
    <x v="429"/>
    <x v="431"/>
    <x v="205"/>
    <x v="0"/>
    <x v="0"/>
    <x v="0"/>
    <x v="0"/>
    <m/>
    <x v="0"/>
    <x v="5"/>
    <s v="Daily Controllable DOI - by BU_"/>
    <x v="1279"/>
    <x v="5"/>
    <x v="0"/>
    <x v="4"/>
    <x v="7"/>
    <x v="0"/>
    <x v="0"/>
    <s v=""/>
    <s v=""/>
    <x v="41"/>
    <x v="0"/>
    <x v="0"/>
    <n v="0"/>
    <x v="0"/>
    <x v="0"/>
    <x v="0"/>
    <s v=""/>
    <s v=""/>
    <n v="1390"/>
    <s v="-139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3"/>
    <x v="382"/>
    <x v="18"/>
    <e v="#N/A"/>
    <s v=""/>
    <x v="431"/>
    <x v="1"/>
    <x v="0"/>
    <x v="229"/>
    <x v="5"/>
    <s v="IEC_STD_V10 &gt;&gt; Common &gt;&gt; AutoMetaData"/>
    <x v="5"/>
    <x v="3"/>
    <s v=""/>
    <s v="BU可控庫存DOI"/>
    <n v="1013"/>
    <n v="1346"/>
    <n v="0"/>
    <s v=""/>
    <n v="0"/>
    <n v="0"/>
    <n v="2"/>
    <x v="223"/>
    <s v="Daily Controllable DOI - by BU"/>
    <x v="115"/>
    <e v="#N/A"/>
    <x v="0"/>
    <s v=":"/>
    <x v="111"/>
    <x v="111"/>
    <x v="1280"/>
    <x v="429"/>
    <x v="431"/>
    <x v="205"/>
    <x v="0"/>
    <x v="0"/>
    <x v="0"/>
    <x v="0"/>
    <m/>
    <x v="0"/>
    <x v="5"/>
    <s v="Daily Controllable DOI - by BU_"/>
    <x v="1279"/>
    <x v="5"/>
    <x v="0"/>
    <x v="4"/>
    <x v="7"/>
    <x v="0"/>
    <x v="0"/>
    <s v=""/>
    <s v=""/>
    <x v="41"/>
    <x v="0"/>
    <x v="0"/>
    <n v="0"/>
    <x v="0"/>
    <x v="0"/>
    <x v="0"/>
    <s v=""/>
    <s v=""/>
    <n v="1391"/>
    <s v="-139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4"/>
    <x v="382"/>
    <x v="18"/>
    <e v="#N/A"/>
    <s v=""/>
    <x v="431"/>
    <x v="1"/>
    <x v="0"/>
    <x v="229"/>
    <x v="5"/>
    <s v="IEC_STD_V10 &gt;&gt; Common &gt;&gt; AutoMetaData"/>
    <x v="5"/>
    <x v="3"/>
    <s v=""/>
    <s v="BU可控庫存DOI"/>
    <n v="1013"/>
    <n v="1346"/>
    <n v="0"/>
    <s v=""/>
    <n v="0"/>
    <n v="0"/>
    <n v="2"/>
    <x v="223"/>
    <s v="Daily Controllable DOI - by BU"/>
    <x v="115"/>
    <e v="#N/A"/>
    <x v="0"/>
    <s v=":"/>
    <x v="112"/>
    <x v="112"/>
    <x v="1281"/>
    <x v="429"/>
    <x v="431"/>
    <x v="205"/>
    <x v="0"/>
    <x v="0"/>
    <x v="0"/>
    <x v="0"/>
    <m/>
    <x v="0"/>
    <x v="5"/>
    <s v="Daily Controllable DOI - by BU_"/>
    <x v="1279"/>
    <x v="5"/>
    <x v="0"/>
    <x v="4"/>
    <x v="7"/>
    <x v="0"/>
    <x v="0"/>
    <s v=""/>
    <s v=""/>
    <x v="41"/>
    <x v="0"/>
    <x v="0"/>
    <n v="0"/>
    <x v="0"/>
    <x v="0"/>
    <x v="0"/>
    <s v=""/>
    <s v=""/>
    <n v="1392"/>
    <s v="-139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5"/>
    <x v="382"/>
    <x v="18"/>
    <e v="#N/A"/>
    <s v=""/>
    <x v="431"/>
    <x v="1"/>
    <x v="0"/>
    <x v="229"/>
    <x v="5"/>
    <s v="IEC_STD_V10 &gt;&gt; Common &gt;&gt; AutoMetaData"/>
    <x v="5"/>
    <x v="3"/>
    <s v=""/>
    <s v="BU可控庫存DOI"/>
    <n v="1013"/>
    <n v="1346"/>
    <n v="0"/>
    <s v=""/>
    <n v="0"/>
    <n v="0"/>
    <n v="2"/>
    <x v="223"/>
    <s v="Daily Controllable DOI - by BU"/>
    <x v="115"/>
    <e v="#N/A"/>
    <x v="0"/>
    <s v=":"/>
    <x v="113"/>
    <x v="113"/>
    <x v="1282"/>
    <x v="429"/>
    <x v="431"/>
    <x v="205"/>
    <x v="0"/>
    <x v="0"/>
    <x v="0"/>
    <x v="0"/>
    <m/>
    <x v="0"/>
    <x v="5"/>
    <s v="Daily Controllable DOI - by BU_"/>
    <x v="1279"/>
    <x v="5"/>
    <x v="0"/>
    <x v="4"/>
    <x v="7"/>
    <x v="0"/>
    <x v="0"/>
    <s v=""/>
    <s v=""/>
    <x v="41"/>
    <x v="0"/>
    <x v="0"/>
    <n v="0"/>
    <x v="0"/>
    <x v="0"/>
    <x v="0"/>
    <s v=""/>
    <s v=""/>
    <n v="1393"/>
    <s v="-139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6"/>
    <x v="382"/>
    <x v="18"/>
    <e v="#N/A"/>
    <s v=""/>
    <x v="431"/>
    <x v="1"/>
    <x v="0"/>
    <x v="229"/>
    <x v="5"/>
    <s v="IEC_STD_V10 &gt;&gt; Common &gt;&gt; AutoMetaData"/>
    <x v="5"/>
    <x v="3"/>
    <s v=""/>
    <s v="BU可控庫存DOI"/>
    <n v="1013"/>
    <n v="1346"/>
    <n v="0"/>
    <s v=""/>
    <n v="0"/>
    <n v="0"/>
    <n v="2"/>
    <x v="223"/>
    <s v="Daily Controllable DOI - by BU"/>
    <x v="115"/>
    <e v="#N/A"/>
    <x v="0"/>
    <s v=":"/>
    <x v="114"/>
    <x v="114"/>
    <x v="1283"/>
    <x v="429"/>
    <x v="431"/>
    <x v="205"/>
    <x v="0"/>
    <x v="0"/>
    <x v="0"/>
    <x v="0"/>
    <m/>
    <x v="0"/>
    <x v="5"/>
    <s v="Daily Controllable DOI - by BU_"/>
    <x v="1279"/>
    <x v="5"/>
    <x v="0"/>
    <x v="4"/>
    <x v="7"/>
    <x v="0"/>
    <x v="0"/>
    <s v=""/>
    <s v=""/>
    <x v="41"/>
    <x v="0"/>
    <x v="0"/>
    <n v="0"/>
    <x v="0"/>
    <x v="0"/>
    <x v="0"/>
    <s v=""/>
    <s v=""/>
    <n v="1394"/>
    <s v="-139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7"/>
    <x v="382"/>
    <x v="18"/>
    <e v="#N/A"/>
    <s v=""/>
    <x v="431"/>
    <x v="1"/>
    <x v="0"/>
    <x v="229"/>
    <x v="5"/>
    <s v="IEC_STD_V10 &gt;&gt; Common &gt;&gt; AutoMetaData"/>
    <x v="5"/>
    <x v="3"/>
    <s v=""/>
    <s v="BU可控庫存DOI"/>
    <n v="1013"/>
    <n v="1346"/>
    <n v="0"/>
    <s v=""/>
    <n v="0"/>
    <n v="0"/>
    <n v="2"/>
    <x v="223"/>
    <s v="Daily Controllable DOI - by BU"/>
    <x v="115"/>
    <e v="#N/A"/>
    <x v="0"/>
    <s v=":"/>
    <x v="115"/>
    <x v="115"/>
    <x v="1284"/>
    <x v="429"/>
    <x v="431"/>
    <x v="205"/>
    <x v="0"/>
    <x v="0"/>
    <x v="0"/>
    <x v="0"/>
    <m/>
    <x v="0"/>
    <x v="5"/>
    <s v="Daily Controllable DOI - by BU_"/>
    <x v="1279"/>
    <x v="5"/>
    <x v="0"/>
    <x v="4"/>
    <x v="7"/>
    <x v="0"/>
    <x v="0"/>
    <s v=""/>
    <s v=""/>
    <x v="41"/>
    <x v="0"/>
    <x v="0"/>
    <n v="0"/>
    <x v="0"/>
    <x v="0"/>
    <x v="0"/>
    <s v=""/>
    <s v=""/>
    <n v="1395"/>
    <s v="-139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8"/>
    <x v="382"/>
    <x v="18"/>
    <e v="#N/A"/>
    <s v=""/>
    <x v="431"/>
    <x v="1"/>
    <x v="0"/>
    <x v="229"/>
    <x v="5"/>
    <s v="IEC_STD_V10 &gt;&gt; Common &gt;&gt; AutoMetaData"/>
    <x v="5"/>
    <x v="3"/>
    <s v=""/>
    <s v="BU可控庫存DOI"/>
    <n v="1013"/>
    <n v="1346"/>
    <n v="0"/>
    <s v=""/>
    <n v="0"/>
    <n v="0"/>
    <n v="2"/>
    <x v="223"/>
    <s v="Daily Controllable DOI - by BU"/>
    <x v="115"/>
    <e v="#N/A"/>
    <x v="0"/>
    <s v=":"/>
    <x v="116"/>
    <x v="116"/>
    <x v="1285"/>
    <x v="429"/>
    <x v="431"/>
    <x v="205"/>
    <x v="0"/>
    <x v="0"/>
    <x v="0"/>
    <x v="0"/>
    <m/>
    <x v="0"/>
    <x v="5"/>
    <s v="Daily Controllable DOI - by BU_"/>
    <x v="1279"/>
    <x v="5"/>
    <x v="0"/>
    <x v="4"/>
    <x v="7"/>
    <x v="0"/>
    <x v="0"/>
    <s v=""/>
    <s v=""/>
    <x v="41"/>
    <x v="0"/>
    <x v="0"/>
    <n v="0"/>
    <x v="0"/>
    <x v="0"/>
    <x v="0"/>
    <s v=""/>
    <s v=""/>
    <n v="1396"/>
    <s v="-139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99"/>
    <x v="382"/>
    <x v="18"/>
    <e v="#N/A"/>
    <s v=""/>
    <x v="431"/>
    <x v="1"/>
    <x v="0"/>
    <x v="229"/>
    <x v="5"/>
    <s v="IEC_STD_V10 &gt;&gt; Common &gt;&gt; AutoMetaData"/>
    <x v="5"/>
    <x v="3"/>
    <s v=""/>
    <s v="BU可控庫存DOI"/>
    <n v="1013"/>
    <n v="1346"/>
    <n v="0"/>
    <s v=""/>
    <n v="0"/>
    <n v="0"/>
    <n v="2"/>
    <x v="223"/>
    <s v="Daily Controllable DOI - by BU"/>
    <x v="115"/>
    <e v="#N/A"/>
    <x v="0"/>
    <s v=":"/>
    <x v="117"/>
    <x v="117"/>
    <x v="1286"/>
    <x v="429"/>
    <x v="431"/>
    <x v="205"/>
    <x v="0"/>
    <x v="0"/>
    <x v="0"/>
    <x v="0"/>
    <m/>
    <x v="0"/>
    <x v="5"/>
    <s v="Daily Controllable DOI - by BU_"/>
    <x v="1279"/>
    <x v="5"/>
    <x v="0"/>
    <x v="4"/>
    <x v="7"/>
    <x v="0"/>
    <x v="0"/>
    <s v=""/>
    <s v=""/>
    <x v="41"/>
    <x v="0"/>
    <x v="0"/>
    <n v="0"/>
    <x v="0"/>
    <x v="0"/>
    <x v="0"/>
    <s v=""/>
    <s v=""/>
    <n v="1397"/>
    <s v="-139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0"/>
    <x v="382"/>
    <x v="18"/>
    <e v="#N/A"/>
    <s v=""/>
    <x v="431"/>
    <x v="1"/>
    <x v="0"/>
    <x v="229"/>
    <x v="5"/>
    <s v="IEC_STD_V10 &gt;&gt; Common &gt;&gt; AutoMetaData"/>
    <x v="5"/>
    <x v="3"/>
    <s v=""/>
    <s v="BU可控庫存DOI"/>
    <n v="1013"/>
    <n v="1346"/>
    <n v="0"/>
    <s v=""/>
    <n v="0"/>
    <n v="0"/>
    <n v="2"/>
    <x v="223"/>
    <s v="Daily Controllable DOI - by BU"/>
    <x v="115"/>
    <e v="#N/A"/>
    <x v="0"/>
    <s v=":"/>
    <x v="118"/>
    <x v="118"/>
    <x v="1287"/>
    <x v="429"/>
    <x v="431"/>
    <x v="205"/>
    <x v="0"/>
    <x v="0"/>
    <x v="0"/>
    <x v="0"/>
    <m/>
    <x v="0"/>
    <x v="5"/>
    <s v="Daily Controllable DOI - by BU_"/>
    <x v="1279"/>
    <x v="5"/>
    <x v="0"/>
    <x v="4"/>
    <x v="7"/>
    <x v="0"/>
    <x v="0"/>
    <s v=""/>
    <s v=""/>
    <x v="41"/>
    <x v="0"/>
    <x v="0"/>
    <n v="0"/>
    <x v="0"/>
    <x v="0"/>
    <x v="0"/>
    <s v=""/>
    <s v=""/>
    <n v="1398"/>
    <s v="-139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1"/>
    <x v="382"/>
    <x v="18"/>
    <e v="#N/A"/>
    <s v=""/>
    <x v="431"/>
    <x v="1"/>
    <x v="0"/>
    <x v="229"/>
    <x v="5"/>
    <s v="IEC_STD_V10 &gt;&gt; Common &gt;&gt; AutoMetaData"/>
    <x v="5"/>
    <x v="3"/>
    <s v=""/>
    <s v="BU可控庫存DOI"/>
    <n v="1013"/>
    <n v="1346"/>
    <n v="0"/>
    <s v=""/>
    <n v="0"/>
    <n v="0"/>
    <n v="2"/>
    <x v="223"/>
    <s v="Daily Controllable DOI - by BU"/>
    <x v="115"/>
    <e v="#N/A"/>
    <x v="0"/>
    <s v=":"/>
    <x v="119"/>
    <x v="119"/>
    <x v="1288"/>
    <x v="429"/>
    <x v="431"/>
    <x v="205"/>
    <x v="0"/>
    <x v="0"/>
    <x v="0"/>
    <x v="0"/>
    <m/>
    <x v="0"/>
    <x v="5"/>
    <s v="Daily Controllable DOI - by BU_"/>
    <x v="1279"/>
    <x v="5"/>
    <x v="0"/>
    <x v="4"/>
    <x v="7"/>
    <x v="0"/>
    <x v="0"/>
    <s v=""/>
    <s v=""/>
    <x v="41"/>
    <x v="0"/>
    <x v="0"/>
    <n v="0"/>
    <x v="0"/>
    <x v="0"/>
    <x v="0"/>
    <s v=""/>
    <s v=""/>
    <n v="1399"/>
    <s v="-139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2"/>
    <x v="382"/>
    <x v="18"/>
    <e v="#N/A"/>
    <s v=""/>
    <x v="431"/>
    <x v="1"/>
    <x v="0"/>
    <x v="229"/>
    <x v="5"/>
    <s v="IEC_STD_V10 &gt;&gt; Common &gt;&gt; AutoMetaData"/>
    <x v="5"/>
    <x v="3"/>
    <s v=""/>
    <s v="BU可控庫存DOI"/>
    <n v="1013"/>
    <n v="1346"/>
    <n v="0"/>
    <s v=""/>
    <n v="0"/>
    <n v="0"/>
    <n v="2"/>
    <x v="223"/>
    <s v="Daily Controllable DOI - by BU"/>
    <x v="115"/>
    <e v="#N/A"/>
    <x v="0"/>
    <s v=":"/>
    <x v="120"/>
    <x v="120"/>
    <x v="1289"/>
    <x v="429"/>
    <x v="431"/>
    <x v="205"/>
    <x v="0"/>
    <x v="0"/>
    <x v="0"/>
    <x v="0"/>
    <m/>
    <x v="0"/>
    <x v="5"/>
    <s v="Daily Controllable DOI - by BU_"/>
    <x v="1279"/>
    <x v="5"/>
    <x v="0"/>
    <x v="4"/>
    <x v="7"/>
    <x v="0"/>
    <x v="0"/>
    <s v=""/>
    <s v=""/>
    <x v="41"/>
    <x v="0"/>
    <x v="0"/>
    <n v="0"/>
    <x v="0"/>
    <x v="0"/>
    <x v="0"/>
    <s v=""/>
    <s v=""/>
    <n v="1400"/>
    <s v="-140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3"/>
    <x v="382"/>
    <x v="18"/>
    <e v="#N/A"/>
    <s v=""/>
    <x v="431"/>
    <x v="1"/>
    <x v="0"/>
    <x v="229"/>
    <x v="5"/>
    <s v="IEC_STD_V10 &gt;&gt; Common &gt;&gt; AutoMetaData"/>
    <x v="5"/>
    <x v="3"/>
    <s v=""/>
    <s v="BU可控庫存DOI"/>
    <n v="1013"/>
    <n v="1346"/>
    <n v="0"/>
    <s v=""/>
    <n v="0"/>
    <n v="0"/>
    <n v="2"/>
    <x v="223"/>
    <s v="Daily Controllable DOI - by BU"/>
    <x v="115"/>
    <e v="#N/A"/>
    <x v="0"/>
    <s v=":"/>
    <x v="121"/>
    <x v="121"/>
    <x v="1290"/>
    <x v="429"/>
    <x v="431"/>
    <x v="205"/>
    <x v="0"/>
    <x v="0"/>
    <x v="0"/>
    <x v="0"/>
    <m/>
    <x v="0"/>
    <x v="5"/>
    <s v="Daily Controllable DOI - by BU_"/>
    <x v="1279"/>
    <x v="5"/>
    <x v="0"/>
    <x v="4"/>
    <x v="7"/>
    <x v="0"/>
    <x v="0"/>
    <s v=""/>
    <s v=""/>
    <x v="41"/>
    <x v="0"/>
    <x v="0"/>
    <n v="0"/>
    <x v="0"/>
    <x v="0"/>
    <x v="0"/>
    <s v=""/>
    <s v=""/>
    <n v="1401"/>
    <s v="-140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4"/>
    <x v="382"/>
    <x v="18"/>
    <e v="#N/A"/>
    <s v=""/>
    <x v="431"/>
    <x v="1"/>
    <x v="0"/>
    <x v="229"/>
    <x v="5"/>
    <s v="IEC_STD_V10 &gt;&gt; Common &gt;&gt; AutoMetaData"/>
    <x v="5"/>
    <x v="3"/>
    <s v=""/>
    <s v="BU可控庫存DOI"/>
    <n v="1013"/>
    <n v="1346"/>
    <n v="0"/>
    <s v=""/>
    <n v="0"/>
    <n v="0"/>
    <n v="2"/>
    <x v="223"/>
    <s v="Daily Controllable DOI - by BU"/>
    <x v="115"/>
    <e v="#N/A"/>
    <x v="0"/>
    <s v=":"/>
    <x v="122"/>
    <x v="122"/>
    <x v="1291"/>
    <x v="429"/>
    <x v="431"/>
    <x v="205"/>
    <x v="0"/>
    <x v="0"/>
    <x v="0"/>
    <x v="0"/>
    <m/>
    <x v="0"/>
    <x v="5"/>
    <s v="Daily Controllable DOI - by BU_"/>
    <x v="1279"/>
    <x v="5"/>
    <x v="0"/>
    <x v="4"/>
    <x v="7"/>
    <x v="0"/>
    <x v="0"/>
    <s v=""/>
    <s v=""/>
    <x v="41"/>
    <x v="0"/>
    <x v="0"/>
    <n v="0"/>
    <x v="0"/>
    <x v="0"/>
    <x v="0"/>
    <s v=""/>
    <s v=""/>
    <n v="1402"/>
    <s v="-140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5"/>
    <x v="382"/>
    <x v="18"/>
    <e v="#N/A"/>
    <s v=""/>
    <x v="431"/>
    <x v="1"/>
    <x v="0"/>
    <x v="229"/>
    <x v="5"/>
    <s v="IEC_STD_V10 &gt;&gt; Common &gt;&gt; AutoMetaData"/>
    <x v="5"/>
    <x v="3"/>
    <s v=""/>
    <s v="BU可控庫存DOI"/>
    <n v="1013"/>
    <n v="1346"/>
    <n v="0"/>
    <s v=""/>
    <n v="0"/>
    <n v="0"/>
    <n v="2"/>
    <x v="223"/>
    <s v="Daily Controllable DOI - by BU"/>
    <x v="115"/>
    <e v="#N/A"/>
    <x v="0"/>
    <s v=":"/>
    <x v="123"/>
    <x v="123"/>
    <x v="1292"/>
    <x v="429"/>
    <x v="431"/>
    <x v="205"/>
    <x v="0"/>
    <x v="0"/>
    <x v="0"/>
    <x v="0"/>
    <m/>
    <x v="0"/>
    <x v="5"/>
    <s v="Daily Controllable DOI - by BU_"/>
    <x v="1279"/>
    <x v="5"/>
    <x v="0"/>
    <x v="4"/>
    <x v="7"/>
    <x v="0"/>
    <x v="0"/>
    <s v=""/>
    <s v=""/>
    <x v="41"/>
    <x v="0"/>
    <x v="0"/>
    <n v="0"/>
    <x v="0"/>
    <x v="0"/>
    <x v="0"/>
    <s v=""/>
    <s v=""/>
    <n v="1403"/>
    <s v="-140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6"/>
    <x v="382"/>
    <x v="18"/>
    <e v="#N/A"/>
    <s v=""/>
    <x v="431"/>
    <x v="1"/>
    <x v="0"/>
    <x v="229"/>
    <x v="5"/>
    <s v="IEC_STD_V10 &gt;&gt; Common &gt;&gt; AutoMetaData"/>
    <x v="5"/>
    <x v="3"/>
    <s v=""/>
    <s v="BU可控庫存DOI"/>
    <n v="1013"/>
    <n v="1346"/>
    <n v="0"/>
    <s v=""/>
    <n v="0"/>
    <n v="0"/>
    <n v="2"/>
    <x v="223"/>
    <s v="Daily Controllable DOI - by BU"/>
    <x v="115"/>
    <e v="#N/A"/>
    <x v="0"/>
    <s v=":"/>
    <x v="124"/>
    <x v="124"/>
    <x v="1293"/>
    <x v="429"/>
    <x v="431"/>
    <x v="205"/>
    <x v="0"/>
    <x v="0"/>
    <x v="0"/>
    <x v="0"/>
    <m/>
    <x v="0"/>
    <x v="5"/>
    <s v="Daily Controllable DOI - by BU_"/>
    <x v="1279"/>
    <x v="5"/>
    <x v="0"/>
    <x v="4"/>
    <x v="7"/>
    <x v="0"/>
    <x v="0"/>
    <s v=""/>
    <s v=""/>
    <x v="41"/>
    <x v="0"/>
    <x v="0"/>
    <n v="0"/>
    <x v="0"/>
    <x v="0"/>
    <x v="0"/>
    <s v=""/>
    <s v=""/>
    <n v="1404"/>
    <s v="-140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7"/>
    <x v="382"/>
    <x v="18"/>
    <e v="#N/A"/>
    <s v=""/>
    <x v="431"/>
    <x v="1"/>
    <x v="0"/>
    <x v="229"/>
    <x v="5"/>
    <s v="IEC_STD_V10 &gt;&gt; Common &gt;&gt; AutoMetaData"/>
    <x v="5"/>
    <x v="3"/>
    <s v=""/>
    <s v="BU可控庫存DOI"/>
    <n v="1013"/>
    <n v="1346"/>
    <n v="0"/>
    <s v=""/>
    <n v="0"/>
    <n v="0"/>
    <n v="2"/>
    <x v="223"/>
    <s v="Daily Controllable DOI - by BU"/>
    <x v="115"/>
    <e v="#N/A"/>
    <x v="0"/>
    <s v=":"/>
    <x v="125"/>
    <x v="125"/>
    <x v="1294"/>
    <x v="429"/>
    <x v="431"/>
    <x v="205"/>
    <x v="0"/>
    <x v="0"/>
    <x v="0"/>
    <x v="0"/>
    <m/>
    <x v="0"/>
    <x v="5"/>
    <s v="Daily Controllable DOI - by BU_"/>
    <x v="1279"/>
    <x v="5"/>
    <x v="0"/>
    <x v="4"/>
    <x v="7"/>
    <x v="0"/>
    <x v="0"/>
    <s v=""/>
    <s v=""/>
    <x v="41"/>
    <x v="0"/>
    <x v="0"/>
    <n v="0"/>
    <x v="0"/>
    <x v="0"/>
    <x v="0"/>
    <s v=""/>
    <s v=""/>
    <n v="1405"/>
    <s v="-140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8"/>
    <x v="382"/>
    <x v="18"/>
    <e v="#N/A"/>
    <s v=""/>
    <x v="431"/>
    <x v="1"/>
    <x v="0"/>
    <x v="229"/>
    <x v="5"/>
    <s v="IEC_STD_V10 &gt;&gt; Common &gt;&gt; AutoMetaData"/>
    <x v="5"/>
    <x v="3"/>
    <s v=""/>
    <s v="BU可控庫存DOI"/>
    <n v="1013"/>
    <n v="1346"/>
    <n v="0"/>
    <s v=""/>
    <n v="0"/>
    <n v="0"/>
    <n v="2"/>
    <x v="223"/>
    <s v="Daily Controllable DOI - by BU"/>
    <x v="115"/>
    <e v="#N/A"/>
    <x v="0"/>
    <s v=":"/>
    <x v="126"/>
    <x v="126"/>
    <x v="1295"/>
    <x v="429"/>
    <x v="431"/>
    <x v="205"/>
    <x v="0"/>
    <x v="0"/>
    <x v="0"/>
    <x v="0"/>
    <m/>
    <x v="0"/>
    <x v="5"/>
    <s v="Daily Controllable DOI - by BU_"/>
    <x v="1279"/>
    <x v="5"/>
    <x v="0"/>
    <x v="4"/>
    <x v="7"/>
    <x v="0"/>
    <x v="0"/>
    <s v=""/>
    <s v=""/>
    <x v="41"/>
    <x v="0"/>
    <x v="0"/>
    <n v="0"/>
    <x v="0"/>
    <x v="0"/>
    <x v="0"/>
    <s v=""/>
    <s v=""/>
    <n v="1406"/>
    <s v="-140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09"/>
    <x v="382"/>
    <x v="18"/>
    <e v="#N/A"/>
    <s v=""/>
    <x v="431"/>
    <x v="1"/>
    <x v="0"/>
    <x v="229"/>
    <x v="5"/>
    <s v="IEC_STD_V10 &gt;&gt; Common &gt;&gt; AutoMetaData"/>
    <x v="5"/>
    <x v="3"/>
    <s v=""/>
    <s v="BU可控庫存DOI"/>
    <n v="1013"/>
    <n v="1346"/>
    <n v="0"/>
    <s v=""/>
    <n v="0"/>
    <n v="0"/>
    <n v="2"/>
    <x v="223"/>
    <s v="Daily Controllable DOI - by BU"/>
    <x v="115"/>
    <e v="#N/A"/>
    <x v="0"/>
    <s v=":"/>
    <x v="127"/>
    <x v="127"/>
    <x v="1296"/>
    <x v="429"/>
    <x v="431"/>
    <x v="205"/>
    <x v="0"/>
    <x v="0"/>
    <x v="0"/>
    <x v="0"/>
    <m/>
    <x v="0"/>
    <x v="5"/>
    <s v="Daily Controllable DOI - by BU_"/>
    <x v="1279"/>
    <x v="5"/>
    <x v="0"/>
    <x v="4"/>
    <x v="7"/>
    <x v="0"/>
    <x v="0"/>
    <s v=""/>
    <s v=""/>
    <x v="41"/>
    <x v="0"/>
    <x v="0"/>
    <n v="0"/>
    <x v="0"/>
    <x v="0"/>
    <x v="0"/>
    <s v=""/>
    <s v=""/>
    <n v="1407"/>
    <s v="-140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0"/>
    <x v="382"/>
    <x v="18"/>
    <e v="#N/A"/>
    <s v=""/>
    <x v="431"/>
    <x v="1"/>
    <x v="0"/>
    <x v="229"/>
    <x v="5"/>
    <s v="IEC_STD_V10 &gt;&gt; Common &gt;&gt; AutoMetaData"/>
    <x v="5"/>
    <x v="3"/>
    <s v=""/>
    <s v="BU可控庫存DOI"/>
    <n v="1013"/>
    <n v="1346"/>
    <n v="0"/>
    <s v=""/>
    <n v="0"/>
    <n v="0"/>
    <n v="2"/>
    <x v="223"/>
    <s v="Daily Controllable DOI - by BU"/>
    <x v="115"/>
    <e v="#N/A"/>
    <x v="0"/>
    <s v=":"/>
    <x v="128"/>
    <x v="128"/>
    <x v="1297"/>
    <x v="429"/>
    <x v="431"/>
    <x v="205"/>
    <x v="0"/>
    <x v="0"/>
    <x v="0"/>
    <x v="0"/>
    <m/>
    <x v="0"/>
    <x v="5"/>
    <s v="Daily Controllable DOI - by BU_"/>
    <x v="1279"/>
    <x v="5"/>
    <x v="0"/>
    <x v="4"/>
    <x v="7"/>
    <x v="0"/>
    <x v="0"/>
    <s v=""/>
    <s v=""/>
    <x v="41"/>
    <x v="0"/>
    <x v="0"/>
    <n v="0"/>
    <x v="0"/>
    <x v="0"/>
    <x v="0"/>
    <s v=""/>
    <s v=""/>
    <n v="1408"/>
    <s v="-140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1"/>
    <x v="382"/>
    <x v="18"/>
    <e v="#N/A"/>
    <s v=""/>
    <x v="431"/>
    <x v="1"/>
    <x v="0"/>
    <x v="229"/>
    <x v="5"/>
    <s v="IEC_STD_V10 &gt;&gt; Common &gt;&gt; AutoMetaData"/>
    <x v="5"/>
    <x v="3"/>
    <s v=""/>
    <s v="BU可控庫存DOI"/>
    <n v="1013"/>
    <n v="1346"/>
    <n v="0"/>
    <s v=""/>
    <n v="0"/>
    <n v="0"/>
    <n v="2"/>
    <x v="223"/>
    <s v="Daily Controllable DOI - by BU"/>
    <x v="115"/>
    <e v="#N/A"/>
    <x v="0"/>
    <s v=":"/>
    <x v="129"/>
    <x v="129"/>
    <x v="1298"/>
    <x v="429"/>
    <x v="431"/>
    <x v="205"/>
    <x v="0"/>
    <x v="0"/>
    <x v="0"/>
    <x v="0"/>
    <m/>
    <x v="0"/>
    <x v="5"/>
    <s v="Daily Controllable DOI - by BU_"/>
    <x v="1279"/>
    <x v="5"/>
    <x v="0"/>
    <x v="4"/>
    <x v="7"/>
    <x v="0"/>
    <x v="0"/>
    <s v=""/>
    <s v=""/>
    <x v="41"/>
    <x v="0"/>
    <x v="0"/>
    <n v="0"/>
    <x v="0"/>
    <x v="0"/>
    <x v="0"/>
    <s v=""/>
    <s v=""/>
    <n v="1409"/>
    <s v="-140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2"/>
    <x v="382"/>
    <x v="18"/>
    <e v="#N/A"/>
    <s v=""/>
    <x v="431"/>
    <x v="1"/>
    <x v="0"/>
    <x v="229"/>
    <x v="5"/>
    <s v="IEC_STD_V10 &gt;&gt; Common &gt;&gt; AutoMetaData"/>
    <x v="5"/>
    <x v="3"/>
    <s v=""/>
    <s v="BU可控庫存DOI"/>
    <n v="1013"/>
    <n v="1346"/>
    <n v="0"/>
    <s v=""/>
    <n v="0"/>
    <n v="0"/>
    <n v="2"/>
    <x v="223"/>
    <s v="Daily Controllable DOI - by BU"/>
    <x v="115"/>
    <e v="#N/A"/>
    <x v="0"/>
    <s v=":"/>
    <x v="130"/>
    <x v="130"/>
    <x v="1299"/>
    <x v="429"/>
    <x v="431"/>
    <x v="205"/>
    <x v="0"/>
    <x v="0"/>
    <x v="0"/>
    <x v="0"/>
    <m/>
    <x v="0"/>
    <x v="5"/>
    <s v="Daily Controllable DOI - by BU_"/>
    <x v="1279"/>
    <x v="5"/>
    <x v="0"/>
    <x v="4"/>
    <x v="7"/>
    <x v="0"/>
    <x v="0"/>
    <s v=""/>
    <s v=""/>
    <x v="41"/>
    <x v="0"/>
    <x v="0"/>
    <n v="0"/>
    <x v="0"/>
    <x v="0"/>
    <x v="0"/>
    <s v=""/>
    <s v=""/>
    <n v="1410"/>
    <s v="-141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3"/>
    <x v="382"/>
    <x v="18"/>
    <e v="#N/A"/>
    <s v=""/>
    <x v="431"/>
    <x v="1"/>
    <x v="0"/>
    <x v="229"/>
    <x v="5"/>
    <s v="IEC_STD_V10 &gt;&gt; Common &gt;&gt; AutoMetaData"/>
    <x v="5"/>
    <x v="3"/>
    <s v=""/>
    <s v="BU可控庫存DOI"/>
    <n v="1013"/>
    <n v="1346"/>
    <n v="0"/>
    <s v=""/>
    <n v="0"/>
    <n v="0"/>
    <n v="2"/>
    <x v="223"/>
    <s v="Daily Controllable DOI - by BU"/>
    <x v="115"/>
    <e v="#N/A"/>
    <x v="0"/>
    <s v=":"/>
    <x v="131"/>
    <x v="131"/>
    <x v="1300"/>
    <x v="429"/>
    <x v="431"/>
    <x v="205"/>
    <x v="0"/>
    <x v="0"/>
    <x v="0"/>
    <x v="0"/>
    <m/>
    <x v="0"/>
    <x v="5"/>
    <s v="Daily Controllable DOI - by BU_"/>
    <x v="1279"/>
    <x v="5"/>
    <x v="0"/>
    <x v="4"/>
    <x v="7"/>
    <x v="0"/>
    <x v="0"/>
    <s v=""/>
    <s v=""/>
    <x v="41"/>
    <x v="0"/>
    <x v="0"/>
    <n v="0"/>
    <x v="0"/>
    <x v="0"/>
    <x v="0"/>
    <s v=""/>
    <s v=""/>
    <n v="1411"/>
    <s v="-141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4"/>
    <x v="382"/>
    <x v="18"/>
    <e v="#N/A"/>
    <s v=""/>
    <x v="431"/>
    <x v="1"/>
    <x v="0"/>
    <x v="229"/>
    <x v="5"/>
    <s v="IEC_STD_V10 &gt;&gt; Common &gt;&gt; AutoMetaData"/>
    <x v="5"/>
    <x v="3"/>
    <s v=""/>
    <s v="BU可控庫存DOI"/>
    <n v="1013"/>
    <n v="1346"/>
    <n v="0"/>
    <s v=""/>
    <n v="0"/>
    <n v="0"/>
    <n v="2"/>
    <x v="223"/>
    <s v="Daily Controllable DOI - by BU"/>
    <x v="115"/>
    <e v="#N/A"/>
    <x v="0"/>
    <s v=":"/>
    <x v="132"/>
    <x v="132"/>
    <x v="1301"/>
    <x v="429"/>
    <x v="431"/>
    <x v="205"/>
    <x v="0"/>
    <x v="0"/>
    <x v="0"/>
    <x v="0"/>
    <m/>
    <x v="0"/>
    <x v="5"/>
    <s v="Daily Controllable DOI - by BU_"/>
    <x v="1279"/>
    <x v="5"/>
    <x v="0"/>
    <x v="4"/>
    <x v="7"/>
    <x v="0"/>
    <x v="0"/>
    <s v=""/>
    <s v=""/>
    <x v="41"/>
    <x v="0"/>
    <x v="0"/>
    <n v="0"/>
    <x v="0"/>
    <x v="0"/>
    <x v="0"/>
    <s v=""/>
    <s v=""/>
    <n v="1412"/>
    <s v="-141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5"/>
    <x v="382"/>
    <x v="18"/>
    <e v="#N/A"/>
    <s v=""/>
    <x v="431"/>
    <x v="1"/>
    <x v="0"/>
    <x v="229"/>
    <x v="5"/>
    <s v="IEC_STD_V10 &gt;&gt; Common &gt;&gt; AutoMetaData"/>
    <x v="5"/>
    <x v="3"/>
    <s v=""/>
    <s v="BU可控庫存DOI"/>
    <n v="1013"/>
    <n v="1346"/>
    <n v="0"/>
    <s v=""/>
    <n v="0"/>
    <n v="0"/>
    <n v="2"/>
    <x v="223"/>
    <s v="Daily Controllable DOI - by BU"/>
    <x v="115"/>
    <e v="#N/A"/>
    <x v="0"/>
    <s v=":"/>
    <x v="133"/>
    <x v="133"/>
    <x v="1302"/>
    <x v="429"/>
    <x v="431"/>
    <x v="205"/>
    <x v="0"/>
    <x v="0"/>
    <x v="0"/>
    <x v="0"/>
    <m/>
    <x v="0"/>
    <x v="5"/>
    <s v="Daily Controllable DOI - by BU_"/>
    <x v="1279"/>
    <x v="5"/>
    <x v="0"/>
    <x v="4"/>
    <x v="7"/>
    <x v="0"/>
    <x v="0"/>
    <s v=""/>
    <s v=""/>
    <x v="41"/>
    <x v="0"/>
    <x v="0"/>
    <n v="0"/>
    <x v="0"/>
    <x v="0"/>
    <x v="0"/>
    <s v=""/>
    <s v=""/>
    <n v="1413"/>
    <s v="-141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6"/>
    <x v="382"/>
    <x v="18"/>
    <e v="#N/A"/>
    <s v=""/>
    <x v="431"/>
    <x v="1"/>
    <x v="0"/>
    <x v="229"/>
    <x v="5"/>
    <s v="IEC_STD_V10 &gt;&gt; Common &gt;&gt; AutoMetaData"/>
    <x v="5"/>
    <x v="3"/>
    <s v=""/>
    <s v="BU可控庫存DOI"/>
    <n v="1013"/>
    <n v="1346"/>
    <n v="0"/>
    <s v=""/>
    <n v="0"/>
    <n v="0"/>
    <n v="2"/>
    <x v="223"/>
    <s v="Daily Controllable DOI - by BU"/>
    <x v="115"/>
    <e v="#N/A"/>
    <x v="0"/>
    <s v=":"/>
    <x v="134"/>
    <x v="134"/>
    <x v="1303"/>
    <x v="429"/>
    <x v="431"/>
    <x v="205"/>
    <x v="0"/>
    <x v="0"/>
    <x v="0"/>
    <x v="0"/>
    <m/>
    <x v="0"/>
    <x v="5"/>
    <s v="Daily Controllable DOI - by BU_"/>
    <x v="1279"/>
    <x v="5"/>
    <x v="0"/>
    <x v="4"/>
    <x v="7"/>
    <x v="0"/>
    <x v="0"/>
    <s v=""/>
    <s v=""/>
    <x v="41"/>
    <x v="0"/>
    <x v="0"/>
    <n v="0"/>
    <x v="0"/>
    <x v="0"/>
    <x v="0"/>
    <s v=""/>
    <s v=""/>
    <n v="1414"/>
    <s v="-141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7"/>
    <x v="382"/>
    <x v="18"/>
    <e v="#N/A"/>
    <s v=""/>
    <x v="431"/>
    <x v="1"/>
    <x v="0"/>
    <x v="229"/>
    <x v="5"/>
    <s v="IEC_STD_V10 &gt;&gt; Common &gt;&gt; AutoMetaData"/>
    <x v="5"/>
    <x v="3"/>
    <s v=""/>
    <s v="BU可控庫存DOI"/>
    <n v="1013"/>
    <n v="1346"/>
    <n v="0"/>
    <s v=""/>
    <n v="0"/>
    <n v="0"/>
    <n v="2"/>
    <x v="223"/>
    <s v="Daily Controllable DOI - by BU"/>
    <x v="115"/>
    <e v="#N/A"/>
    <x v="0"/>
    <s v=":"/>
    <x v="135"/>
    <x v="135"/>
    <x v="1304"/>
    <x v="429"/>
    <x v="431"/>
    <x v="205"/>
    <x v="0"/>
    <x v="0"/>
    <x v="0"/>
    <x v="0"/>
    <m/>
    <x v="0"/>
    <x v="5"/>
    <s v="Daily Controllable DOI - by BU_"/>
    <x v="1279"/>
    <x v="5"/>
    <x v="0"/>
    <x v="4"/>
    <x v="7"/>
    <x v="0"/>
    <x v="0"/>
    <s v=""/>
    <s v=""/>
    <x v="41"/>
    <x v="0"/>
    <x v="0"/>
    <n v="0"/>
    <x v="0"/>
    <x v="0"/>
    <x v="0"/>
    <s v=""/>
    <s v=""/>
    <n v="1415"/>
    <s v="-141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8"/>
    <x v="382"/>
    <x v="18"/>
    <e v="#N/A"/>
    <s v=""/>
    <x v="431"/>
    <x v="1"/>
    <x v="0"/>
    <x v="229"/>
    <x v="5"/>
    <s v="IEC_STD_V10 &gt;&gt; Common &gt;&gt; AutoMetaData"/>
    <x v="5"/>
    <x v="3"/>
    <s v=""/>
    <s v="BU可控庫存DOI"/>
    <n v="1013"/>
    <n v="1346"/>
    <n v="0"/>
    <s v=""/>
    <n v="0"/>
    <n v="0"/>
    <n v="2"/>
    <x v="223"/>
    <s v="Daily Controllable DOI - by BU"/>
    <x v="115"/>
    <e v="#N/A"/>
    <x v="0"/>
    <s v=":"/>
    <x v="136"/>
    <x v="136"/>
    <x v="1305"/>
    <x v="429"/>
    <x v="431"/>
    <x v="205"/>
    <x v="0"/>
    <x v="0"/>
    <x v="0"/>
    <x v="0"/>
    <m/>
    <x v="0"/>
    <x v="5"/>
    <s v="Daily Controllable DOI - by BU_"/>
    <x v="1279"/>
    <x v="5"/>
    <x v="0"/>
    <x v="4"/>
    <x v="7"/>
    <x v="0"/>
    <x v="0"/>
    <s v=""/>
    <s v=""/>
    <x v="41"/>
    <x v="0"/>
    <x v="0"/>
    <n v="0"/>
    <x v="0"/>
    <x v="0"/>
    <x v="0"/>
    <s v=""/>
    <s v=""/>
    <n v="1416"/>
    <s v="-141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19"/>
    <x v="382"/>
    <x v="18"/>
    <e v="#N/A"/>
    <s v=""/>
    <x v="431"/>
    <x v="1"/>
    <x v="0"/>
    <x v="229"/>
    <x v="5"/>
    <s v="IEC_STD_V10 &gt;&gt; Common &gt;&gt; AutoMetaData"/>
    <x v="5"/>
    <x v="3"/>
    <s v=""/>
    <s v="BU可控庫存DOI"/>
    <n v="1013"/>
    <n v="1346"/>
    <n v="0"/>
    <s v=""/>
    <n v="0"/>
    <n v="0"/>
    <n v="2"/>
    <x v="223"/>
    <s v="Daily Controllable DOI - by BU"/>
    <x v="115"/>
    <e v="#N/A"/>
    <x v="0"/>
    <s v=":"/>
    <x v="137"/>
    <x v="137"/>
    <x v="1306"/>
    <x v="429"/>
    <x v="431"/>
    <x v="205"/>
    <x v="0"/>
    <x v="0"/>
    <x v="0"/>
    <x v="0"/>
    <m/>
    <x v="0"/>
    <x v="5"/>
    <s v="Daily Controllable DOI - by BU_"/>
    <x v="1279"/>
    <x v="5"/>
    <x v="0"/>
    <x v="4"/>
    <x v="7"/>
    <x v="0"/>
    <x v="0"/>
    <s v=""/>
    <s v=""/>
    <x v="41"/>
    <x v="0"/>
    <x v="0"/>
    <n v="0"/>
    <x v="0"/>
    <x v="0"/>
    <x v="0"/>
    <s v=""/>
    <s v=""/>
    <n v="1417"/>
    <s v="-141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0"/>
    <x v="382"/>
    <x v="18"/>
    <e v="#N/A"/>
    <s v=""/>
    <x v="431"/>
    <x v="1"/>
    <x v="0"/>
    <x v="229"/>
    <x v="5"/>
    <s v="IEC_STD_V10 &gt;&gt; Common &gt;&gt; AutoMetaData"/>
    <x v="5"/>
    <x v="3"/>
    <s v=""/>
    <s v="BU可控庫存DOI"/>
    <n v="1013"/>
    <n v="1346"/>
    <n v="0"/>
    <s v=""/>
    <n v="0"/>
    <n v="0"/>
    <n v="2"/>
    <x v="223"/>
    <s v="Daily Controllable DOI - by BU"/>
    <x v="115"/>
    <e v="#N/A"/>
    <x v="0"/>
    <s v=":"/>
    <x v="138"/>
    <x v="138"/>
    <x v="1307"/>
    <x v="429"/>
    <x v="431"/>
    <x v="205"/>
    <x v="0"/>
    <x v="0"/>
    <x v="0"/>
    <x v="0"/>
    <m/>
    <x v="0"/>
    <x v="5"/>
    <s v="Daily Controllable DOI - by BU_"/>
    <x v="1279"/>
    <x v="5"/>
    <x v="0"/>
    <x v="4"/>
    <x v="7"/>
    <x v="0"/>
    <x v="0"/>
    <s v=""/>
    <s v=""/>
    <x v="41"/>
    <x v="0"/>
    <x v="0"/>
    <n v="0"/>
    <x v="0"/>
    <x v="0"/>
    <x v="0"/>
    <s v=""/>
    <s v=""/>
    <n v="1418"/>
    <s v="-141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1"/>
    <x v="382"/>
    <x v="18"/>
    <e v="#N/A"/>
    <s v=""/>
    <x v="431"/>
    <x v="1"/>
    <x v="0"/>
    <x v="229"/>
    <x v="5"/>
    <s v="IEC_STD_V10 &gt;&gt; Common &gt;&gt; AutoMetaData"/>
    <x v="5"/>
    <x v="3"/>
    <s v=""/>
    <s v="BU可控庫存DOI"/>
    <n v="1013"/>
    <n v="1346"/>
    <n v="0"/>
    <s v=""/>
    <n v="0"/>
    <n v="0"/>
    <n v="2"/>
    <x v="223"/>
    <s v="Daily Controllable DOI - by BU"/>
    <x v="115"/>
    <e v="#N/A"/>
    <x v="0"/>
    <s v=":"/>
    <x v="139"/>
    <x v="139"/>
    <x v="1308"/>
    <x v="429"/>
    <x v="431"/>
    <x v="205"/>
    <x v="0"/>
    <x v="0"/>
    <x v="0"/>
    <x v="0"/>
    <m/>
    <x v="0"/>
    <x v="5"/>
    <s v="Daily Controllable DOI - by BU_"/>
    <x v="1279"/>
    <x v="5"/>
    <x v="0"/>
    <x v="4"/>
    <x v="7"/>
    <x v="0"/>
    <x v="0"/>
    <s v=""/>
    <s v=""/>
    <x v="41"/>
    <x v="0"/>
    <x v="0"/>
    <n v="0"/>
    <x v="0"/>
    <x v="0"/>
    <x v="0"/>
    <s v=""/>
    <s v=""/>
    <n v="1419"/>
    <s v="-141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2"/>
    <x v="382"/>
    <x v="18"/>
    <e v="#N/A"/>
    <s v=""/>
    <x v="431"/>
    <x v="1"/>
    <x v="0"/>
    <x v="229"/>
    <x v="5"/>
    <s v="IEC_STD_V10 &gt;&gt; Common &gt;&gt; AutoMetaData"/>
    <x v="5"/>
    <x v="3"/>
    <s v=""/>
    <s v="BU可控庫存DOI"/>
    <n v="1013"/>
    <n v="1346"/>
    <n v="0"/>
    <s v=""/>
    <n v="0"/>
    <n v="0"/>
    <n v="2"/>
    <x v="223"/>
    <s v="Daily Controllable DOI - by BU"/>
    <x v="115"/>
    <e v="#N/A"/>
    <x v="0"/>
    <s v=":"/>
    <x v="140"/>
    <x v="140"/>
    <x v="1309"/>
    <x v="429"/>
    <x v="431"/>
    <x v="205"/>
    <x v="0"/>
    <x v="0"/>
    <x v="0"/>
    <x v="0"/>
    <m/>
    <x v="0"/>
    <x v="5"/>
    <s v="Daily Controllable DOI - by BU_"/>
    <x v="1279"/>
    <x v="5"/>
    <x v="0"/>
    <x v="4"/>
    <x v="7"/>
    <x v="0"/>
    <x v="0"/>
    <s v=""/>
    <s v=""/>
    <x v="41"/>
    <x v="0"/>
    <x v="0"/>
    <n v="0"/>
    <x v="0"/>
    <x v="0"/>
    <x v="0"/>
    <s v=""/>
    <s v=""/>
    <n v="1420"/>
    <s v="-142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3"/>
    <x v="382"/>
    <x v="18"/>
    <e v="#N/A"/>
    <s v=""/>
    <x v="431"/>
    <x v="1"/>
    <x v="0"/>
    <x v="229"/>
    <x v="5"/>
    <s v="IEC_STD_V10 &gt;&gt; Common &gt;&gt; AutoMetaData"/>
    <x v="5"/>
    <x v="3"/>
    <s v=""/>
    <s v="BU可控庫存DOI"/>
    <n v="1013"/>
    <n v="1346"/>
    <n v="0"/>
    <s v=""/>
    <n v="0"/>
    <n v="0"/>
    <n v="2"/>
    <x v="223"/>
    <s v="Daily Controllable DOI - by BU"/>
    <x v="115"/>
    <e v="#N/A"/>
    <x v="0"/>
    <s v=":"/>
    <x v="141"/>
    <x v="141"/>
    <x v="1310"/>
    <x v="429"/>
    <x v="431"/>
    <x v="205"/>
    <x v="0"/>
    <x v="0"/>
    <x v="0"/>
    <x v="0"/>
    <m/>
    <x v="0"/>
    <x v="5"/>
    <s v="Daily Controllable DOI - by BU_"/>
    <x v="1279"/>
    <x v="5"/>
    <x v="0"/>
    <x v="4"/>
    <x v="7"/>
    <x v="0"/>
    <x v="0"/>
    <s v=""/>
    <s v=""/>
    <x v="41"/>
    <x v="0"/>
    <x v="0"/>
    <n v="0"/>
    <x v="0"/>
    <x v="0"/>
    <x v="0"/>
    <s v=""/>
    <s v=""/>
    <n v="1421"/>
    <s v="-142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4"/>
    <x v="382"/>
    <x v="18"/>
    <e v="#N/A"/>
    <s v=""/>
    <x v="431"/>
    <x v="1"/>
    <x v="0"/>
    <x v="229"/>
    <x v="5"/>
    <s v="IEC_STD_V10 &gt;&gt; Common &gt;&gt; AutoMetaData"/>
    <x v="5"/>
    <x v="3"/>
    <s v=""/>
    <s v="BU可控庫存DOI"/>
    <n v="1013"/>
    <n v="1346"/>
    <n v="0"/>
    <s v=""/>
    <n v="0"/>
    <n v="0"/>
    <n v="2"/>
    <x v="223"/>
    <s v="Daily Controllable DOI - by BU"/>
    <x v="115"/>
    <e v="#N/A"/>
    <x v="0"/>
    <s v=":"/>
    <x v="142"/>
    <x v="142"/>
    <x v="1311"/>
    <x v="429"/>
    <x v="431"/>
    <x v="205"/>
    <x v="0"/>
    <x v="0"/>
    <x v="0"/>
    <x v="0"/>
    <m/>
    <x v="0"/>
    <x v="5"/>
    <s v="Daily Controllable DOI - by BU_"/>
    <x v="1279"/>
    <x v="5"/>
    <x v="0"/>
    <x v="4"/>
    <x v="7"/>
    <x v="0"/>
    <x v="0"/>
    <s v=""/>
    <s v=""/>
    <x v="41"/>
    <x v="0"/>
    <x v="0"/>
    <n v="0"/>
    <x v="0"/>
    <x v="0"/>
    <x v="0"/>
    <s v=""/>
    <s v=""/>
    <n v="1422"/>
    <s v="-142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5"/>
    <x v="382"/>
    <x v="18"/>
    <e v="#N/A"/>
    <s v=""/>
    <x v="431"/>
    <x v="1"/>
    <x v="0"/>
    <x v="229"/>
    <x v="5"/>
    <s v="IEC_STD_V10 &gt;&gt; Common &gt;&gt; AutoMetaData"/>
    <x v="5"/>
    <x v="3"/>
    <s v=""/>
    <s v="BU可控庫存DOI"/>
    <n v="1013"/>
    <n v="1346"/>
    <n v="0"/>
    <s v=""/>
    <n v="0"/>
    <n v="0"/>
    <n v="2"/>
    <x v="223"/>
    <s v="Daily Controllable DOI - by BU"/>
    <x v="115"/>
    <e v="#N/A"/>
    <x v="0"/>
    <s v=":"/>
    <x v="143"/>
    <x v="143"/>
    <x v="1312"/>
    <x v="429"/>
    <x v="431"/>
    <x v="205"/>
    <x v="0"/>
    <x v="0"/>
    <x v="0"/>
    <x v="0"/>
    <m/>
    <x v="0"/>
    <x v="5"/>
    <s v="Daily Controllable DOI - by BU_"/>
    <x v="1279"/>
    <x v="5"/>
    <x v="0"/>
    <x v="4"/>
    <x v="7"/>
    <x v="0"/>
    <x v="0"/>
    <s v=""/>
    <s v=""/>
    <x v="41"/>
    <x v="0"/>
    <x v="0"/>
    <n v="0"/>
    <x v="0"/>
    <x v="0"/>
    <x v="0"/>
    <s v=""/>
    <s v=""/>
    <n v="1423"/>
    <s v="-142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6"/>
    <x v="382"/>
    <x v="18"/>
    <e v="#N/A"/>
    <s v=""/>
    <x v="431"/>
    <x v="1"/>
    <x v="0"/>
    <x v="229"/>
    <x v="5"/>
    <s v="IEC_STD_V10 &gt;&gt; Common &gt;&gt; AutoMetaData"/>
    <x v="5"/>
    <x v="3"/>
    <s v=""/>
    <s v="BU可控庫存DOI"/>
    <n v="1013"/>
    <n v="1346"/>
    <n v="0"/>
    <s v=""/>
    <n v="0"/>
    <n v="0"/>
    <n v="2"/>
    <x v="223"/>
    <s v="Daily Controllable DOI - by BU"/>
    <x v="115"/>
    <e v="#N/A"/>
    <x v="0"/>
    <s v=":"/>
    <x v="144"/>
    <x v="144"/>
    <x v="1313"/>
    <x v="429"/>
    <x v="431"/>
    <x v="205"/>
    <x v="0"/>
    <x v="0"/>
    <x v="0"/>
    <x v="0"/>
    <m/>
    <x v="0"/>
    <x v="5"/>
    <s v="Daily Controllable DOI - by BU_"/>
    <x v="1279"/>
    <x v="5"/>
    <x v="0"/>
    <x v="4"/>
    <x v="7"/>
    <x v="0"/>
    <x v="0"/>
    <s v=""/>
    <s v=""/>
    <x v="41"/>
    <x v="0"/>
    <x v="0"/>
    <n v="0"/>
    <x v="0"/>
    <x v="0"/>
    <x v="0"/>
    <s v=""/>
    <s v=""/>
    <n v="1424"/>
    <s v="-142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7"/>
    <x v="382"/>
    <x v="18"/>
    <e v="#N/A"/>
    <s v=""/>
    <x v="431"/>
    <x v="1"/>
    <x v="0"/>
    <x v="229"/>
    <x v="5"/>
    <s v="IEC_STD_V10 &gt;&gt; Common &gt;&gt; AutoMetaData"/>
    <x v="5"/>
    <x v="3"/>
    <s v=""/>
    <s v="BU可控庫存DOI"/>
    <n v="1013"/>
    <n v="1346"/>
    <n v="0"/>
    <s v=""/>
    <n v="0"/>
    <n v="0"/>
    <n v="2"/>
    <x v="223"/>
    <s v="Daily Controllable DOI - by BU"/>
    <x v="115"/>
    <e v="#N/A"/>
    <x v="0"/>
    <s v=":"/>
    <x v="145"/>
    <x v="145"/>
    <x v="1314"/>
    <x v="429"/>
    <x v="431"/>
    <x v="205"/>
    <x v="0"/>
    <x v="0"/>
    <x v="0"/>
    <x v="0"/>
    <m/>
    <x v="0"/>
    <x v="5"/>
    <s v="Daily Controllable DOI - by BU_"/>
    <x v="1279"/>
    <x v="5"/>
    <x v="0"/>
    <x v="4"/>
    <x v="7"/>
    <x v="0"/>
    <x v="0"/>
    <s v=""/>
    <s v=""/>
    <x v="41"/>
    <x v="0"/>
    <x v="0"/>
    <n v="0"/>
    <x v="0"/>
    <x v="0"/>
    <x v="0"/>
    <s v=""/>
    <s v=""/>
    <n v="1425"/>
    <s v="-142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8"/>
    <x v="382"/>
    <x v="18"/>
    <e v="#N/A"/>
    <s v=""/>
    <x v="431"/>
    <x v="1"/>
    <x v="0"/>
    <x v="229"/>
    <x v="5"/>
    <s v="IEC_STD_V10 &gt;&gt; Common &gt;&gt; AutoMetaData"/>
    <x v="5"/>
    <x v="3"/>
    <s v=""/>
    <s v="BU可控庫存DOI"/>
    <n v="1013"/>
    <n v="1346"/>
    <n v="0"/>
    <s v=""/>
    <n v="0"/>
    <n v="0"/>
    <n v="2"/>
    <x v="223"/>
    <s v="Daily Controllable DOI - by BU"/>
    <x v="115"/>
    <e v="#N/A"/>
    <x v="0"/>
    <s v=":"/>
    <x v="146"/>
    <x v="146"/>
    <x v="1315"/>
    <x v="429"/>
    <x v="431"/>
    <x v="205"/>
    <x v="0"/>
    <x v="0"/>
    <x v="0"/>
    <x v="0"/>
    <m/>
    <x v="0"/>
    <x v="5"/>
    <s v="Daily Controllable DOI - by BU_"/>
    <x v="1279"/>
    <x v="5"/>
    <x v="0"/>
    <x v="4"/>
    <x v="7"/>
    <x v="0"/>
    <x v="0"/>
    <s v=""/>
    <s v=""/>
    <x v="41"/>
    <x v="0"/>
    <x v="0"/>
    <n v="0"/>
    <x v="0"/>
    <x v="0"/>
    <x v="0"/>
    <s v=""/>
    <s v=""/>
    <n v="1426"/>
    <s v="-142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29"/>
    <x v="382"/>
    <x v="18"/>
    <e v="#N/A"/>
    <s v=""/>
    <x v="431"/>
    <x v="1"/>
    <x v="0"/>
    <x v="229"/>
    <x v="5"/>
    <s v="IEC_STD_V10 &gt;&gt; Common &gt;&gt; AutoMetaData"/>
    <x v="5"/>
    <x v="3"/>
    <s v=""/>
    <s v="BU可控庫存DOI"/>
    <n v="1013"/>
    <n v="1346"/>
    <n v="0"/>
    <s v=""/>
    <n v="0"/>
    <n v="0"/>
    <n v="2"/>
    <x v="223"/>
    <s v="Daily Controllable DOI - by BU"/>
    <x v="115"/>
    <e v="#N/A"/>
    <x v="0"/>
    <s v=":"/>
    <x v="147"/>
    <x v="147"/>
    <x v="1316"/>
    <x v="429"/>
    <x v="431"/>
    <x v="205"/>
    <x v="0"/>
    <x v="0"/>
    <x v="0"/>
    <x v="0"/>
    <m/>
    <x v="0"/>
    <x v="5"/>
    <s v="Daily Controllable DOI - by BU_"/>
    <x v="1279"/>
    <x v="5"/>
    <x v="0"/>
    <x v="4"/>
    <x v="7"/>
    <x v="0"/>
    <x v="0"/>
    <s v=""/>
    <s v=""/>
    <x v="41"/>
    <x v="0"/>
    <x v="0"/>
    <n v="0"/>
    <x v="0"/>
    <x v="0"/>
    <x v="0"/>
    <s v=""/>
    <s v=""/>
    <n v="1427"/>
    <s v="-142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0"/>
    <x v="382"/>
    <x v="18"/>
    <e v="#N/A"/>
    <s v=""/>
    <x v="431"/>
    <x v="1"/>
    <x v="0"/>
    <x v="229"/>
    <x v="5"/>
    <s v="IEC_STD_V10 &gt;&gt; Common &gt;&gt; AutoMetaData"/>
    <x v="5"/>
    <x v="3"/>
    <s v=""/>
    <s v="BU可控庫存DOI"/>
    <n v="1013"/>
    <n v="1346"/>
    <n v="0"/>
    <s v=""/>
    <n v="0"/>
    <n v="0"/>
    <n v="2"/>
    <x v="223"/>
    <s v="Daily Controllable DOI - by BU"/>
    <x v="115"/>
    <e v="#N/A"/>
    <x v="0"/>
    <s v=":"/>
    <x v="148"/>
    <x v="148"/>
    <x v="1317"/>
    <x v="429"/>
    <x v="431"/>
    <x v="205"/>
    <x v="0"/>
    <x v="0"/>
    <x v="0"/>
    <x v="0"/>
    <m/>
    <x v="0"/>
    <x v="5"/>
    <s v="Daily Controllable DOI - by BU_"/>
    <x v="1279"/>
    <x v="5"/>
    <x v="0"/>
    <x v="4"/>
    <x v="7"/>
    <x v="0"/>
    <x v="0"/>
    <s v=""/>
    <s v=""/>
    <x v="41"/>
    <x v="0"/>
    <x v="0"/>
    <n v="0"/>
    <x v="0"/>
    <x v="0"/>
    <x v="0"/>
    <s v=""/>
    <s v=""/>
    <n v="1428"/>
    <s v="-142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1"/>
    <x v="382"/>
    <x v="18"/>
    <e v="#N/A"/>
    <s v=""/>
    <x v="431"/>
    <x v="1"/>
    <x v="0"/>
    <x v="229"/>
    <x v="5"/>
    <s v="IEC_STD_V10 &gt;&gt; Common &gt;&gt; AutoMetaData"/>
    <x v="5"/>
    <x v="3"/>
    <s v=""/>
    <s v="BU可控庫存DOI"/>
    <n v="1013"/>
    <n v="1346"/>
    <n v="0"/>
    <s v=""/>
    <n v="0"/>
    <n v="0"/>
    <n v="2"/>
    <x v="223"/>
    <s v="Daily Controllable DOI - by BU"/>
    <x v="115"/>
    <e v="#N/A"/>
    <x v="0"/>
    <s v=":"/>
    <x v="149"/>
    <x v="149"/>
    <x v="1318"/>
    <x v="429"/>
    <x v="431"/>
    <x v="205"/>
    <x v="0"/>
    <x v="0"/>
    <x v="0"/>
    <x v="0"/>
    <m/>
    <x v="0"/>
    <x v="5"/>
    <s v="Daily Controllable DOI - by BU_"/>
    <x v="1279"/>
    <x v="5"/>
    <x v="0"/>
    <x v="4"/>
    <x v="7"/>
    <x v="0"/>
    <x v="0"/>
    <s v=""/>
    <s v=""/>
    <x v="41"/>
    <x v="0"/>
    <x v="0"/>
    <n v="0"/>
    <x v="0"/>
    <x v="0"/>
    <x v="0"/>
    <s v=""/>
    <s v=""/>
    <n v="1429"/>
    <s v="-142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2"/>
    <x v="382"/>
    <x v="18"/>
    <e v="#N/A"/>
    <s v=""/>
    <x v="431"/>
    <x v="1"/>
    <x v="0"/>
    <x v="229"/>
    <x v="5"/>
    <s v="IEC_STD_V10 &gt;&gt; Common &gt;&gt; AutoMetaData"/>
    <x v="5"/>
    <x v="3"/>
    <s v=""/>
    <s v="BU可控庫存DOI"/>
    <n v="1013"/>
    <n v="1346"/>
    <n v="0"/>
    <s v=""/>
    <n v="0"/>
    <n v="0"/>
    <n v="2"/>
    <x v="223"/>
    <s v="Daily Controllable DOI - by BU"/>
    <x v="115"/>
    <e v="#N/A"/>
    <x v="0"/>
    <s v=":"/>
    <x v="150"/>
    <x v="150"/>
    <x v="1319"/>
    <x v="429"/>
    <x v="431"/>
    <x v="205"/>
    <x v="0"/>
    <x v="0"/>
    <x v="0"/>
    <x v="0"/>
    <m/>
    <x v="0"/>
    <x v="5"/>
    <s v="Daily Controllable DOI - by BU_"/>
    <x v="1279"/>
    <x v="5"/>
    <x v="0"/>
    <x v="4"/>
    <x v="7"/>
    <x v="0"/>
    <x v="0"/>
    <s v=""/>
    <s v=""/>
    <x v="41"/>
    <x v="0"/>
    <x v="0"/>
    <n v="0"/>
    <x v="0"/>
    <x v="0"/>
    <x v="0"/>
    <s v=""/>
    <s v=""/>
    <n v="1430"/>
    <s v="-143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3"/>
    <x v="382"/>
    <x v="18"/>
    <e v="#N/A"/>
    <s v=""/>
    <x v="431"/>
    <x v="1"/>
    <x v="0"/>
    <x v="229"/>
    <x v="5"/>
    <s v="IEC_STD_V10 &gt;&gt; Common &gt;&gt; AutoMetaData"/>
    <x v="5"/>
    <x v="3"/>
    <s v=""/>
    <s v="BU可控庫存DOI"/>
    <n v="1013"/>
    <n v="1346"/>
    <n v="0"/>
    <s v=""/>
    <n v="0"/>
    <n v="0"/>
    <n v="2"/>
    <x v="223"/>
    <s v="Daily Controllable DOI - by BU"/>
    <x v="115"/>
    <e v="#N/A"/>
    <x v="0"/>
    <s v=":"/>
    <x v="151"/>
    <x v="151"/>
    <x v="1320"/>
    <x v="429"/>
    <x v="431"/>
    <x v="205"/>
    <x v="0"/>
    <x v="0"/>
    <x v="0"/>
    <x v="0"/>
    <m/>
    <x v="0"/>
    <x v="5"/>
    <s v="Daily Controllable DOI - by BU_"/>
    <x v="1279"/>
    <x v="5"/>
    <x v="0"/>
    <x v="4"/>
    <x v="7"/>
    <x v="0"/>
    <x v="0"/>
    <s v=""/>
    <s v=""/>
    <x v="41"/>
    <x v="0"/>
    <x v="0"/>
    <n v="0"/>
    <x v="0"/>
    <x v="0"/>
    <x v="0"/>
    <s v=""/>
    <s v=""/>
    <n v="1431"/>
    <s v="-143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4"/>
    <x v="382"/>
    <x v="18"/>
    <e v="#N/A"/>
    <s v=""/>
    <x v="431"/>
    <x v="1"/>
    <x v="0"/>
    <x v="229"/>
    <x v="5"/>
    <s v="IEC_STD_V10 &gt;&gt; Common &gt;&gt; AutoMetaData"/>
    <x v="5"/>
    <x v="3"/>
    <s v=""/>
    <s v="BU可控庫存DOI"/>
    <n v="1013"/>
    <n v="1346"/>
    <n v="0"/>
    <s v=""/>
    <n v="0"/>
    <n v="0"/>
    <n v="2"/>
    <x v="223"/>
    <s v="Daily Controllable DOI - by BU"/>
    <x v="115"/>
    <e v="#N/A"/>
    <x v="0"/>
    <s v=":"/>
    <x v="152"/>
    <x v="152"/>
    <x v="1321"/>
    <x v="429"/>
    <x v="431"/>
    <x v="205"/>
    <x v="0"/>
    <x v="0"/>
    <x v="0"/>
    <x v="0"/>
    <m/>
    <x v="0"/>
    <x v="5"/>
    <s v="Daily Controllable DOI - by BU_"/>
    <x v="1279"/>
    <x v="5"/>
    <x v="0"/>
    <x v="4"/>
    <x v="7"/>
    <x v="0"/>
    <x v="0"/>
    <s v=""/>
    <s v=""/>
    <x v="41"/>
    <x v="0"/>
    <x v="0"/>
    <n v="0"/>
    <x v="0"/>
    <x v="0"/>
    <x v="0"/>
    <s v=""/>
    <s v=""/>
    <n v="1432"/>
    <s v="-143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5"/>
    <x v="382"/>
    <x v="18"/>
    <e v="#N/A"/>
    <s v=""/>
    <x v="431"/>
    <x v="1"/>
    <x v="0"/>
    <x v="229"/>
    <x v="5"/>
    <s v="IEC_STD_V10 &gt;&gt; Common &gt;&gt; AutoMetaData"/>
    <x v="5"/>
    <x v="3"/>
    <s v=""/>
    <s v="BU可控庫存DOI"/>
    <n v="1013"/>
    <n v="1346"/>
    <n v="0"/>
    <s v=""/>
    <n v="0"/>
    <n v="0"/>
    <n v="2"/>
    <x v="223"/>
    <s v="Daily Controllable DOI - by BU"/>
    <x v="115"/>
    <e v="#N/A"/>
    <x v="0"/>
    <s v=":"/>
    <x v="153"/>
    <x v="153"/>
    <x v="1322"/>
    <x v="429"/>
    <x v="431"/>
    <x v="205"/>
    <x v="0"/>
    <x v="0"/>
    <x v="0"/>
    <x v="0"/>
    <m/>
    <x v="0"/>
    <x v="5"/>
    <s v="Daily Controllable DOI - by BU_"/>
    <x v="1279"/>
    <x v="5"/>
    <x v="0"/>
    <x v="4"/>
    <x v="7"/>
    <x v="0"/>
    <x v="0"/>
    <s v=""/>
    <s v=""/>
    <x v="41"/>
    <x v="0"/>
    <x v="0"/>
    <n v="0"/>
    <x v="0"/>
    <x v="0"/>
    <x v="0"/>
    <s v=""/>
    <s v=""/>
    <n v="1433"/>
    <s v="-143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6"/>
    <x v="382"/>
    <x v="18"/>
    <e v="#N/A"/>
    <s v=""/>
    <x v="431"/>
    <x v="1"/>
    <x v="0"/>
    <x v="229"/>
    <x v="5"/>
    <s v="IEC_STD_V10 &gt;&gt; Common &gt;&gt; AutoMetaData"/>
    <x v="5"/>
    <x v="3"/>
    <s v=""/>
    <s v="BU可控庫存DOI"/>
    <n v="1013"/>
    <n v="1346"/>
    <n v="0"/>
    <s v=""/>
    <n v="0"/>
    <n v="0"/>
    <n v="2"/>
    <x v="223"/>
    <s v="Daily Controllable DOI - by BU"/>
    <x v="115"/>
    <e v="#N/A"/>
    <x v="0"/>
    <s v=":"/>
    <x v="154"/>
    <x v="154"/>
    <x v="1323"/>
    <x v="429"/>
    <x v="431"/>
    <x v="205"/>
    <x v="0"/>
    <x v="0"/>
    <x v="0"/>
    <x v="0"/>
    <m/>
    <x v="0"/>
    <x v="5"/>
    <s v="Daily Controllable DOI - by BU_"/>
    <x v="1279"/>
    <x v="5"/>
    <x v="0"/>
    <x v="4"/>
    <x v="7"/>
    <x v="0"/>
    <x v="0"/>
    <s v=""/>
    <s v=""/>
    <x v="41"/>
    <x v="0"/>
    <x v="0"/>
    <n v="0"/>
    <x v="0"/>
    <x v="0"/>
    <x v="0"/>
    <s v=""/>
    <s v=""/>
    <n v="1434"/>
    <s v="-143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7"/>
    <x v="382"/>
    <x v="18"/>
    <e v="#N/A"/>
    <s v=""/>
    <x v="431"/>
    <x v="1"/>
    <x v="0"/>
    <x v="229"/>
    <x v="5"/>
    <s v="IEC_STD_V10 &gt;&gt; Common &gt;&gt; AutoMetaData"/>
    <x v="5"/>
    <x v="3"/>
    <s v=""/>
    <s v="BU可控庫存DOI"/>
    <n v="1013"/>
    <n v="1346"/>
    <n v="0"/>
    <s v=""/>
    <n v="0"/>
    <n v="0"/>
    <n v="2"/>
    <x v="223"/>
    <s v="Daily Controllable DOI - by BU"/>
    <x v="115"/>
    <e v="#N/A"/>
    <x v="0"/>
    <s v=":"/>
    <x v="155"/>
    <x v="155"/>
    <x v="1324"/>
    <x v="429"/>
    <x v="431"/>
    <x v="205"/>
    <x v="0"/>
    <x v="0"/>
    <x v="0"/>
    <x v="0"/>
    <m/>
    <x v="0"/>
    <x v="5"/>
    <s v="Daily Controllable DOI - by BU_"/>
    <x v="1279"/>
    <x v="5"/>
    <x v="0"/>
    <x v="4"/>
    <x v="7"/>
    <x v="0"/>
    <x v="0"/>
    <s v=""/>
    <s v=""/>
    <x v="41"/>
    <x v="0"/>
    <x v="0"/>
    <n v="0"/>
    <x v="0"/>
    <x v="0"/>
    <x v="0"/>
    <s v=""/>
    <s v=""/>
    <n v="1435"/>
    <s v="-143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8"/>
    <x v="382"/>
    <x v="18"/>
    <e v="#N/A"/>
    <s v=""/>
    <x v="431"/>
    <x v="1"/>
    <x v="0"/>
    <x v="229"/>
    <x v="5"/>
    <s v="IEC_STD_V10 &gt;&gt; Common &gt;&gt; AutoMetaData"/>
    <x v="5"/>
    <x v="3"/>
    <s v=""/>
    <s v="BU可控庫存DOI"/>
    <n v="1013"/>
    <n v="1346"/>
    <n v="0"/>
    <s v=""/>
    <n v="0"/>
    <n v="0"/>
    <n v="2"/>
    <x v="223"/>
    <s v="Daily Controllable DOI - by BU"/>
    <x v="115"/>
    <e v="#N/A"/>
    <x v="0"/>
    <s v=":"/>
    <x v="156"/>
    <x v="156"/>
    <x v="1325"/>
    <x v="429"/>
    <x v="431"/>
    <x v="205"/>
    <x v="0"/>
    <x v="0"/>
    <x v="0"/>
    <x v="0"/>
    <m/>
    <x v="0"/>
    <x v="5"/>
    <s v="Daily Controllable DOI - by BU_"/>
    <x v="1279"/>
    <x v="5"/>
    <x v="0"/>
    <x v="4"/>
    <x v="7"/>
    <x v="0"/>
    <x v="0"/>
    <s v=""/>
    <s v=""/>
    <x v="41"/>
    <x v="0"/>
    <x v="0"/>
    <n v="0"/>
    <x v="0"/>
    <x v="0"/>
    <x v="0"/>
    <s v=""/>
    <s v=""/>
    <n v="1436"/>
    <s v="-143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39"/>
    <x v="382"/>
    <x v="18"/>
    <e v="#N/A"/>
    <s v=""/>
    <x v="431"/>
    <x v="1"/>
    <x v="0"/>
    <x v="229"/>
    <x v="5"/>
    <s v="IEC_STD_V10 &gt;&gt; Common &gt;&gt; AutoMetaData"/>
    <x v="5"/>
    <x v="3"/>
    <s v=""/>
    <s v="BU可控庫存DOI"/>
    <n v="1013"/>
    <n v="1346"/>
    <n v="0"/>
    <s v=""/>
    <n v="0"/>
    <n v="0"/>
    <n v="2"/>
    <x v="223"/>
    <s v="Daily Controllable DOI - by BU"/>
    <x v="115"/>
    <e v="#N/A"/>
    <x v="0"/>
    <s v=":"/>
    <x v="157"/>
    <x v="157"/>
    <x v="1326"/>
    <x v="429"/>
    <x v="431"/>
    <x v="205"/>
    <x v="0"/>
    <x v="0"/>
    <x v="0"/>
    <x v="0"/>
    <m/>
    <x v="0"/>
    <x v="5"/>
    <s v="Daily Controllable DOI - by BU_"/>
    <x v="1279"/>
    <x v="5"/>
    <x v="0"/>
    <x v="4"/>
    <x v="7"/>
    <x v="0"/>
    <x v="0"/>
    <s v=""/>
    <s v=""/>
    <x v="41"/>
    <x v="0"/>
    <x v="0"/>
    <n v="0"/>
    <x v="0"/>
    <x v="0"/>
    <x v="0"/>
    <s v=""/>
    <s v=""/>
    <n v="1437"/>
    <s v="-143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0"/>
    <x v="382"/>
    <x v="18"/>
    <e v="#N/A"/>
    <s v=""/>
    <x v="431"/>
    <x v="1"/>
    <x v="0"/>
    <x v="229"/>
    <x v="5"/>
    <s v="IEC_STD_V10 &gt;&gt; Common &gt;&gt; AutoMetaData"/>
    <x v="5"/>
    <x v="3"/>
    <s v=""/>
    <s v="BU可控庫存DOI"/>
    <n v="1013"/>
    <n v="1346"/>
    <n v="0"/>
    <s v=""/>
    <n v="0"/>
    <n v="0"/>
    <n v="2"/>
    <x v="223"/>
    <s v="Daily Controllable DOI - by BU"/>
    <x v="115"/>
    <e v="#N/A"/>
    <x v="0"/>
    <s v=":"/>
    <x v="158"/>
    <x v="158"/>
    <x v="1327"/>
    <x v="429"/>
    <x v="431"/>
    <x v="205"/>
    <x v="0"/>
    <x v="0"/>
    <x v="0"/>
    <x v="0"/>
    <m/>
    <x v="0"/>
    <x v="5"/>
    <s v="Daily Controllable DOI - by BU_"/>
    <x v="1279"/>
    <x v="5"/>
    <x v="0"/>
    <x v="4"/>
    <x v="7"/>
    <x v="0"/>
    <x v="0"/>
    <s v=""/>
    <s v=""/>
    <x v="41"/>
    <x v="0"/>
    <x v="0"/>
    <n v="0"/>
    <x v="0"/>
    <x v="0"/>
    <x v="0"/>
    <s v=""/>
    <s v=""/>
    <n v="1438"/>
    <s v="-143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1"/>
    <x v="382"/>
    <x v="18"/>
    <e v="#N/A"/>
    <s v=""/>
    <x v="431"/>
    <x v="1"/>
    <x v="0"/>
    <x v="229"/>
    <x v="5"/>
    <s v="IEC_STD_V10 &gt;&gt; Common &gt;&gt; AutoMetaData"/>
    <x v="5"/>
    <x v="3"/>
    <s v=""/>
    <s v="BU可控庫存DOI"/>
    <n v="1013"/>
    <n v="1346"/>
    <n v="0"/>
    <s v=""/>
    <n v="0"/>
    <n v="0"/>
    <n v="2"/>
    <x v="223"/>
    <s v="Daily Controllable DOI - by BU"/>
    <x v="115"/>
    <e v="#N/A"/>
    <x v="0"/>
    <s v=":"/>
    <x v="159"/>
    <x v="159"/>
    <x v="1328"/>
    <x v="429"/>
    <x v="431"/>
    <x v="205"/>
    <x v="0"/>
    <x v="0"/>
    <x v="0"/>
    <x v="0"/>
    <m/>
    <x v="0"/>
    <x v="5"/>
    <s v="Daily Controllable DOI - by BU_"/>
    <x v="1279"/>
    <x v="5"/>
    <x v="0"/>
    <x v="4"/>
    <x v="7"/>
    <x v="0"/>
    <x v="0"/>
    <s v=""/>
    <s v=""/>
    <x v="41"/>
    <x v="0"/>
    <x v="0"/>
    <n v="0"/>
    <x v="0"/>
    <x v="0"/>
    <x v="0"/>
    <s v=""/>
    <s v=""/>
    <n v="1439"/>
    <s v="-143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2"/>
    <x v="382"/>
    <x v="18"/>
    <e v="#N/A"/>
    <s v=""/>
    <x v="431"/>
    <x v="1"/>
    <x v="0"/>
    <x v="229"/>
    <x v="5"/>
    <s v="IEC_STD_V10 &gt;&gt; Common &gt;&gt; AutoMetaData"/>
    <x v="5"/>
    <x v="3"/>
    <s v=""/>
    <s v="BU可控庫存DOI"/>
    <n v="1013"/>
    <n v="1346"/>
    <n v="0"/>
    <s v=""/>
    <n v="0"/>
    <n v="0"/>
    <n v="2"/>
    <x v="223"/>
    <s v="Daily Controllable DOI - by BU"/>
    <x v="115"/>
    <e v="#N/A"/>
    <x v="0"/>
    <s v=":"/>
    <x v="160"/>
    <x v="160"/>
    <x v="1329"/>
    <x v="429"/>
    <x v="431"/>
    <x v="205"/>
    <x v="0"/>
    <x v="0"/>
    <x v="0"/>
    <x v="0"/>
    <m/>
    <x v="0"/>
    <x v="5"/>
    <s v="Daily Controllable DOI - by BU_"/>
    <x v="1279"/>
    <x v="5"/>
    <x v="0"/>
    <x v="4"/>
    <x v="7"/>
    <x v="0"/>
    <x v="0"/>
    <s v=""/>
    <s v=""/>
    <x v="41"/>
    <x v="0"/>
    <x v="0"/>
    <n v="0"/>
    <x v="0"/>
    <x v="0"/>
    <x v="0"/>
    <s v=""/>
    <s v=""/>
    <n v="1440"/>
    <s v="-144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3"/>
    <x v="382"/>
    <x v="18"/>
    <e v="#N/A"/>
    <s v=""/>
    <x v="431"/>
    <x v="1"/>
    <x v="0"/>
    <x v="229"/>
    <x v="5"/>
    <s v="IEC_STD_V10 &gt;&gt; Common &gt;&gt; AutoMetaData"/>
    <x v="5"/>
    <x v="3"/>
    <s v=""/>
    <s v="BU可控庫存DOI"/>
    <n v="1013"/>
    <n v="1346"/>
    <n v="0"/>
    <s v=""/>
    <n v="0"/>
    <n v="0"/>
    <n v="2"/>
    <x v="223"/>
    <s v="Daily Controllable DOI - by BU"/>
    <x v="115"/>
    <e v="#N/A"/>
    <x v="0"/>
    <s v=":"/>
    <x v="161"/>
    <x v="161"/>
    <x v="1330"/>
    <x v="429"/>
    <x v="431"/>
    <x v="205"/>
    <x v="0"/>
    <x v="0"/>
    <x v="0"/>
    <x v="0"/>
    <m/>
    <x v="0"/>
    <x v="5"/>
    <s v="Daily Controllable DOI - by BU_"/>
    <x v="1279"/>
    <x v="5"/>
    <x v="0"/>
    <x v="4"/>
    <x v="7"/>
    <x v="0"/>
    <x v="0"/>
    <s v=""/>
    <s v=""/>
    <x v="41"/>
    <x v="0"/>
    <x v="0"/>
    <n v="0"/>
    <x v="0"/>
    <x v="0"/>
    <x v="0"/>
    <s v=""/>
    <s v=""/>
    <n v="1441"/>
    <s v="-144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4"/>
    <x v="382"/>
    <x v="18"/>
    <e v="#N/A"/>
    <s v=""/>
    <x v="431"/>
    <x v="1"/>
    <x v="0"/>
    <x v="229"/>
    <x v="5"/>
    <s v="IEC_STD_V10 &gt;&gt; Common &gt;&gt; AutoMetaData"/>
    <x v="5"/>
    <x v="3"/>
    <s v=""/>
    <s v="BU可控庫存DOI"/>
    <n v="1013"/>
    <n v="1346"/>
    <n v="0"/>
    <s v=""/>
    <n v="0"/>
    <n v="0"/>
    <n v="2"/>
    <x v="223"/>
    <s v="Daily Controllable DOI - by BU"/>
    <x v="115"/>
    <e v="#N/A"/>
    <x v="0"/>
    <s v=":"/>
    <x v="162"/>
    <x v="162"/>
    <x v="1331"/>
    <x v="429"/>
    <x v="431"/>
    <x v="205"/>
    <x v="0"/>
    <x v="0"/>
    <x v="0"/>
    <x v="0"/>
    <m/>
    <x v="0"/>
    <x v="5"/>
    <s v="Daily Controllable DOI - by BU_"/>
    <x v="1279"/>
    <x v="5"/>
    <x v="0"/>
    <x v="4"/>
    <x v="7"/>
    <x v="0"/>
    <x v="0"/>
    <s v=""/>
    <s v=""/>
    <x v="41"/>
    <x v="0"/>
    <x v="0"/>
    <n v="0"/>
    <x v="0"/>
    <x v="0"/>
    <x v="0"/>
    <s v=""/>
    <s v=""/>
    <n v="1442"/>
    <s v="-144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5"/>
    <x v="382"/>
    <x v="18"/>
    <e v="#N/A"/>
    <s v=""/>
    <x v="431"/>
    <x v="1"/>
    <x v="0"/>
    <x v="229"/>
    <x v="5"/>
    <s v="IEC_STD_V10 &gt;&gt; Common &gt;&gt; AutoMetaData"/>
    <x v="5"/>
    <x v="3"/>
    <s v=""/>
    <s v="BU可控庫存DOI"/>
    <n v="1013"/>
    <n v="1346"/>
    <n v="0"/>
    <s v=""/>
    <n v="0"/>
    <n v="0"/>
    <n v="2"/>
    <x v="223"/>
    <s v="Daily Controllable DOI - by BU"/>
    <x v="115"/>
    <e v="#N/A"/>
    <x v="0"/>
    <s v=":"/>
    <x v="163"/>
    <x v="163"/>
    <x v="1332"/>
    <x v="429"/>
    <x v="431"/>
    <x v="205"/>
    <x v="0"/>
    <x v="0"/>
    <x v="0"/>
    <x v="0"/>
    <m/>
    <x v="0"/>
    <x v="5"/>
    <s v="Daily Controllable DOI - by BU_"/>
    <x v="1279"/>
    <x v="5"/>
    <x v="0"/>
    <x v="4"/>
    <x v="7"/>
    <x v="0"/>
    <x v="0"/>
    <s v=""/>
    <s v=""/>
    <x v="41"/>
    <x v="0"/>
    <x v="0"/>
    <n v="0"/>
    <x v="0"/>
    <x v="0"/>
    <x v="0"/>
    <s v=""/>
    <s v=""/>
    <n v="1443"/>
    <s v="-144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6"/>
    <x v="382"/>
    <x v="18"/>
    <e v="#N/A"/>
    <s v=""/>
    <x v="431"/>
    <x v="1"/>
    <x v="0"/>
    <x v="229"/>
    <x v="5"/>
    <s v="IEC_STD_V10 &gt;&gt; Common &gt;&gt; AutoMetaData"/>
    <x v="5"/>
    <x v="3"/>
    <s v=""/>
    <s v="BU可控庫存DOI"/>
    <n v="1013"/>
    <n v="1346"/>
    <n v="0"/>
    <s v=""/>
    <n v="0"/>
    <n v="0"/>
    <n v="2"/>
    <x v="223"/>
    <s v="Daily Controllable DOI - by BU"/>
    <x v="115"/>
    <e v="#N/A"/>
    <x v="0"/>
    <s v=":"/>
    <x v="164"/>
    <x v="164"/>
    <x v="1333"/>
    <x v="429"/>
    <x v="431"/>
    <x v="205"/>
    <x v="0"/>
    <x v="0"/>
    <x v="0"/>
    <x v="0"/>
    <m/>
    <x v="0"/>
    <x v="5"/>
    <s v="Daily Controllable DOI - by BU_"/>
    <x v="1279"/>
    <x v="5"/>
    <x v="0"/>
    <x v="4"/>
    <x v="7"/>
    <x v="0"/>
    <x v="0"/>
    <s v=""/>
    <s v=""/>
    <x v="41"/>
    <x v="0"/>
    <x v="0"/>
    <n v="0"/>
    <x v="0"/>
    <x v="0"/>
    <x v="0"/>
    <s v=""/>
    <s v=""/>
    <n v="1444"/>
    <s v="-144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7"/>
    <x v="382"/>
    <x v="18"/>
    <e v="#N/A"/>
    <s v=""/>
    <x v="431"/>
    <x v="1"/>
    <x v="0"/>
    <x v="229"/>
    <x v="5"/>
    <s v="IEC_STD_V10 &gt;&gt; Common &gt;&gt; AutoMetaData"/>
    <x v="5"/>
    <x v="3"/>
    <s v=""/>
    <s v="BU可控庫存DOI"/>
    <n v="1013"/>
    <n v="1346"/>
    <n v="0"/>
    <s v=""/>
    <n v="0"/>
    <n v="0"/>
    <n v="2"/>
    <x v="223"/>
    <s v="Daily Controllable DOI - by BU"/>
    <x v="115"/>
    <e v="#N/A"/>
    <x v="0"/>
    <s v=":"/>
    <x v="165"/>
    <x v="165"/>
    <x v="1334"/>
    <x v="429"/>
    <x v="431"/>
    <x v="205"/>
    <x v="0"/>
    <x v="0"/>
    <x v="0"/>
    <x v="0"/>
    <m/>
    <x v="0"/>
    <x v="5"/>
    <s v="Daily Controllable DOI - by BU_"/>
    <x v="1279"/>
    <x v="5"/>
    <x v="0"/>
    <x v="4"/>
    <x v="7"/>
    <x v="0"/>
    <x v="0"/>
    <s v=""/>
    <s v=""/>
    <x v="41"/>
    <x v="0"/>
    <x v="0"/>
    <n v="0"/>
    <x v="0"/>
    <x v="0"/>
    <x v="0"/>
    <s v=""/>
    <s v=""/>
    <n v="1445"/>
    <s v="-144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8"/>
    <x v="382"/>
    <x v="18"/>
    <e v="#N/A"/>
    <s v=""/>
    <x v="431"/>
    <x v="1"/>
    <x v="0"/>
    <x v="229"/>
    <x v="5"/>
    <s v="IEC_STD_V10 &gt;&gt; Common &gt;&gt; AutoMetaData"/>
    <x v="5"/>
    <x v="3"/>
    <s v=""/>
    <s v="BU可控庫存DOI"/>
    <n v="1013"/>
    <n v="1346"/>
    <n v="0"/>
    <s v=""/>
    <n v="0"/>
    <n v="0"/>
    <n v="2"/>
    <x v="223"/>
    <s v="Daily Controllable DOI - by BU"/>
    <x v="115"/>
    <e v="#N/A"/>
    <x v="0"/>
    <s v=":"/>
    <x v="166"/>
    <x v="166"/>
    <x v="1335"/>
    <x v="429"/>
    <x v="431"/>
    <x v="205"/>
    <x v="0"/>
    <x v="0"/>
    <x v="0"/>
    <x v="0"/>
    <m/>
    <x v="0"/>
    <x v="5"/>
    <s v="Daily Controllable DOI - by BU_"/>
    <x v="1279"/>
    <x v="5"/>
    <x v="0"/>
    <x v="4"/>
    <x v="7"/>
    <x v="0"/>
    <x v="0"/>
    <s v=""/>
    <s v=""/>
    <x v="41"/>
    <x v="0"/>
    <x v="0"/>
    <n v="0"/>
    <x v="0"/>
    <x v="0"/>
    <x v="0"/>
    <s v=""/>
    <s v=""/>
    <n v="1446"/>
    <s v="-144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49"/>
    <x v="382"/>
    <x v="18"/>
    <e v="#N/A"/>
    <s v=""/>
    <x v="431"/>
    <x v="1"/>
    <x v="0"/>
    <x v="229"/>
    <x v="5"/>
    <s v="IEC_STD_V10 &gt;&gt; Common &gt;&gt; AutoMetaData"/>
    <x v="5"/>
    <x v="3"/>
    <s v=""/>
    <s v="BU可控庫存DOI"/>
    <n v="1013"/>
    <n v="1346"/>
    <n v="0"/>
    <s v=""/>
    <n v="0"/>
    <n v="0"/>
    <n v="2"/>
    <x v="223"/>
    <s v="Daily Controllable DOI - by BU"/>
    <x v="115"/>
    <e v="#N/A"/>
    <x v="0"/>
    <s v=":"/>
    <x v="167"/>
    <x v="167"/>
    <x v="1336"/>
    <x v="429"/>
    <x v="431"/>
    <x v="205"/>
    <x v="0"/>
    <x v="0"/>
    <x v="0"/>
    <x v="0"/>
    <m/>
    <x v="0"/>
    <x v="5"/>
    <s v="Daily Controllable DOI - by BU_"/>
    <x v="1279"/>
    <x v="5"/>
    <x v="0"/>
    <x v="4"/>
    <x v="7"/>
    <x v="0"/>
    <x v="0"/>
    <s v=""/>
    <s v=""/>
    <x v="41"/>
    <x v="0"/>
    <x v="0"/>
    <n v="0"/>
    <x v="0"/>
    <x v="0"/>
    <x v="0"/>
    <s v=""/>
    <s v=""/>
    <n v="1447"/>
    <s v="-144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0"/>
    <x v="382"/>
    <x v="18"/>
    <e v="#N/A"/>
    <s v=""/>
    <x v="431"/>
    <x v="1"/>
    <x v="0"/>
    <x v="229"/>
    <x v="5"/>
    <s v="IEC_STD_V10 &gt;&gt; Common &gt;&gt; AutoMetaData"/>
    <x v="5"/>
    <x v="3"/>
    <s v=""/>
    <s v="BU可控庫存DOI"/>
    <n v="1013"/>
    <n v="1346"/>
    <n v="0"/>
    <s v=""/>
    <n v="0"/>
    <n v="0"/>
    <n v="2"/>
    <x v="223"/>
    <s v="Daily Controllable DOI - by BU"/>
    <x v="115"/>
    <e v="#N/A"/>
    <x v="0"/>
    <s v=":"/>
    <x v="168"/>
    <x v="168"/>
    <x v="1337"/>
    <x v="429"/>
    <x v="431"/>
    <x v="205"/>
    <x v="0"/>
    <x v="0"/>
    <x v="0"/>
    <x v="0"/>
    <m/>
    <x v="0"/>
    <x v="5"/>
    <s v="Daily Controllable DOI - by BU_"/>
    <x v="1279"/>
    <x v="5"/>
    <x v="0"/>
    <x v="4"/>
    <x v="7"/>
    <x v="0"/>
    <x v="0"/>
    <s v=""/>
    <s v=""/>
    <x v="41"/>
    <x v="0"/>
    <x v="0"/>
    <n v="0"/>
    <x v="0"/>
    <x v="0"/>
    <x v="0"/>
    <s v=""/>
    <s v=""/>
    <n v="1448"/>
    <s v="-144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1"/>
    <x v="382"/>
    <x v="18"/>
    <e v="#N/A"/>
    <s v=""/>
    <x v="431"/>
    <x v="1"/>
    <x v="0"/>
    <x v="229"/>
    <x v="5"/>
    <s v="IEC_STD_V10 &gt;&gt; Common &gt;&gt; AutoMetaData"/>
    <x v="5"/>
    <x v="3"/>
    <s v=""/>
    <s v="BU可控庫存DOI"/>
    <n v="1013"/>
    <n v="1346"/>
    <n v="0"/>
    <s v=""/>
    <n v="0"/>
    <n v="0"/>
    <n v="2"/>
    <x v="223"/>
    <s v="Daily Controllable DOI - by BU"/>
    <x v="115"/>
    <e v="#N/A"/>
    <x v="0"/>
    <s v=":"/>
    <x v="169"/>
    <x v="169"/>
    <x v="1338"/>
    <x v="429"/>
    <x v="431"/>
    <x v="205"/>
    <x v="0"/>
    <x v="0"/>
    <x v="0"/>
    <x v="0"/>
    <m/>
    <x v="0"/>
    <x v="5"/>
    <s v="Daily Controllable DOI - by BU_"/>
    <x v="1279"/>
    <x v="5"/>
    <x v="0"/>
    <x v="4"/>
    <x v="7"/>
    <x v="0"/>
    <x v="0"/>
    <s v=""/>
    <s v=""/>
    <x v="41"/>
    <x v="0"/>
    <x v="0"/>
    <n v="0"/>
    <x v="0"/>
    <x v="0"/>
    <x v="0"/>
    <s v=""/>
    <s v=""/>
    <n v="1449"/>
    <s v="-144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2"/>
    <x v="382"/>
    <x v="18"/>
    <e v="#N/A"/>
    <s v=""/>
    <x v="431"/>
    <x v="1"/>
    <x v="0"/>
    <x v="229"/>
    <x v="5"/>
    <s v="IEC_STD_V10 &gt;&gt; Common &gt;&gt; AutoMetaData"/>
    <x v="5"/>
    <x v="3"/>
    <s v=""/>
    <s v="BU可控庫存DOI"/>
    <n v="1013"/>
    <n v="1346"/>
    <n v="0"/>
    <s v=""/>
    <n v="0"/>
    <n v="0"/>
    <n v="2"/>
    <x v="223"/>
    <s v="Daily Controllable DOI - by BU"/>
    <x v="115"/>
    <e v="#N/A"/>
    <x v="0"/>
    <s v=":"/>
    <x v="170"/>
    <x v="170"/>
    <x v="1339"/>
    <x v="429"/>
    <x v="431"/>
    <x v="205"/>
    <x v="0"/>
    <x v="0"/>
    <x v="0"/>
    <x v="0"/>
    <m/>
    <x v="0"/>
    <x v="5"/>
    <s v="Daily Controllable DOI - by BU_"/>
    <x v="1279"/>
    <x v="5"/>
    <x v="0"/>
    <x v="4"/>
    <x v="7"/>
    <x v="0"/>
    <x v="0"/>
    <s v=""/>
    <s v=""/>
    <x v="41"/>
    <x v="0"/>
    <x v="0"/>
    <n v="0"/>
    <x v="0"/>
    <x v="0"/>
    <x v="0"/>
    <s v=""/>
    <s v=""/>
    <n v="1450"/>
    <s v="-145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3"/>
    <x v="382"/>
    <x v="18"/>
    <e v="#N/A"/>
    <s v=""/>
    <x v="431"/>
    <x v="1"/>
    <x v="0"/>
    <x v="229"/>
    <x v="5"/>
    <s v="IEC_STD_V10 &gt;&gt; Common &gt;&gt; AutoMetaData"/>
    <x v="5"/>
    <x v="3"/>
    <s v=""/>
    <s v="BU可控庫存DOI"/>
    <n v="1013"/>
    <n v="1346"/>
    <n v="0"/>
    <s v=""/>
    <n v="0"/>
    <n v="0"/>
    <n v="2"/>
    <x v="223"/>
    <s v="Daily Controllable DOI - by BU"/>
    <x v="115"/>
    <e v="#N/A"/>
    <x v="0"/>
    <s v=":"/>
    <x v="171"/>
    <x v="171"/>
    <x v="1340"/>
    <x v="429"/>
    <x v="431"/>
    <x v="205"/>
    <x v="0"/>
    <x v="0"/>
    <x v="0"/>
    <x v="0"/>
    <m/>
    <x v="0"/>
    <x v="5"/>
    <s v="Daily Controllable DOI - by BU_"/>
    <x v="1279"/>
    <x v="5"/>
    <x v="0"/>
    <x v="4"/>
    <x v="7"/>
    <x v="0"/>
    <x v="0"/>
    <s v=""/>
    <s v=""/>
    <x v="41"/>
    <x v="0"/>
    <x v="0"/>
    <n v="0"/>
    <x v="0"/>
    <x v="0"/>
    <x v="0"/>
    <s v=""/>
    <s v=""/>
    <n v="1451"/>
    <s v="-145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4"/>
    <x v="382"/>
    <x v="18"/>
    <e v="#N/A"/>
    <s v=""/>
    <x v="431"/>
    <x v="1"/>
    <x v="0"/>
    <x v="229"/>
    <x v="5"/>
    <s v="IEC_STD_V10 &gt;&gt; Common &gt;&gt; AutoMetaData"/>
    <x v="5"/>
    <x v="3"/>
    <s v=""/>
    <s v="BU可控庫存DOI"/>
    <n v="1013"/>
    <n v="1346"/>
    <n v="0"/>
    <s v=""/>
    <n v="0"/>
    <n v="0"/>
    <n v="2"/>
    <x v="223"/>
    <s v="Daily Controllable DOI - by BU"/>
    <x v="115"/>
    <e v="#N/A"/>
    <x v="0"/>
    <s v=":"/>
    <x v="172"/>
    <x v="172"/>
    <x v="1341"/>
    <x v="429"/>
    <x v="431"/>
    <x v="205"/>
    <x v="0"/>
    <x v="0"/>
    <x v="0"/>
    <x v="0"/>
    <m/>
    <x v="0"/>
    <x v="5"/>
    <s v="Daily Controllable DOI - by BU_"/>
    <x v="1279"/>
    <x v="5"/>
    <x v="0"/>
    <x v="4"/>
    <x v="7"/>
    <x v="0"/>
    <x v="0"/>
    <s v=""/>
    <s v=""/>
    <x v="41"/>
    <x v="0"/>
    <x v="0"/>
    <n v="0"/>
    <x v="0"/>
    <x v="0"/>
    <x v="0"/>
    <s v=""/>
    <s v=""/>
    <n v="1452"/>
    <s v="-145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5"/>
    <x v="382"/>
    <x v="18"/>
    <e v="#N/A"/>
    <s v=""/>
    <x v="431"/>
    <x v="1"/>
    <x v="0"/>
    <x v="229"/>
    <x v="5"/>
    <s v="IEC_STD_V10 &gt;&gt; Common &gt;&gt; AutoMetaData"/>
    <x v="5"/>
    <x v="3"/>
    <s v=""/>
    <s v="BU可控庫存DOI"/>
    <n v="1013"/>
    <n v="1346"/>
    <n v="0"/>
    <s v=""/>
    <n v="0"/>
    <n v="0"/>
    <n v="2"/>
    <x v="223"/>
    <s v="Daily Controllable DOI - by BU"/>
    <x v="115"/>
    <e v="#N/A"/>
    <x v="0"/>
    <s v=":"/>
    <x v="173"/>
    <x v="173"/>
    <x v="1342"/>
    <x v="429"/>
    <x v="431"/>
    <x v="205"/>
    <x v="0"/>
    <x v="0"/>
    <x v="0"/>
    <x v="0"/>
    <m/>
    <x v="0"/>
    <x v="5"/>
    <s v="Daily Controllable DOI - by BU_"/>
    <x v="1279"/>
    <x v="5"/>
    <x v="0"/>
    <x v="4"/>
    <x v="7"/>
    <x v="0"/>
    <x v="0"/>
    <s v=""/>
    <s v=""/>
    <x v="41"/>
    <x v="0"/>
    <x v="0"/>
    <n v="0"/>
    <x v="0"/>
    <x v="0"/>
    <x v="0"/>
    <s v=""/>
    <s v=""/>
    <n v="1453"/>
    <s v="-145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6"/>
    <x v="382"/>
    <x v="18"/>
    <e v="#N/A"/>
    <s v=""/>
    <x v="431"/>
    <x v="1"/>
    <x v="0"/>
    <x v="229"/>
    <x v="5"/>
    <s v="IEC_STD_V10 &gt;&gt; Common &gt;&gt; AutoMetaData"/>
    <x v="5"/>
    <x v="3"/>
    <s v=""/>
    <s v="BU可控庫存DOI"/>
    <n v="1013"/>
    <n v="1346"/>
    <n v="0"/>
    <s v=""/>
    <n v="0"/>
    <n v="0"/>
    <n v="2"/>
    <x v="223"/>
    <s v="Daily Controllable DOI - by BU"/>
    <x v="115"/>
    <e v="#N/A"/>
    <x v="0"/>
    <s v=":"/>
    <x v="174"/>
    <x v="174"/>
    <x v="1343"/>
    <x v="429"/>
    <x v="431"/>
    <x v="205"/>
    <x v="0"/>
    <x v="0"/>
    <x v="0"/>
    <x v="0"/>
    <m/>
    <x v="0"/>
    <x v="5"/>
    <s v="Daily Controllable DOI - by BU_"/>
    <x v="1279"/>
    <x v="5"/>
    <x v="0"/>
    <x v="4"/>
    <x v="7"/>
    <x v="0"/>
    <x v="0"/>
    <s v=""/>
    <s v=""/>
    <x v="41"/>
    <x v="0"/>
    <x v="0"/>
    <n v="0"/>
    <x v="0"/>
    <x v="0"/>
    <x v="0"/>
    <s v=""/>
    <s v=""/>
    <n v="1454"/>
    <s v="-145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7"/>
    <x v="382"/>
    <x v="18"/>
    <e v="#N/A"/>
    <s v=""/>
    <x v="431"/>
    <x v="1"/>
    <x v="0"/>
    <x v="229"/>
    <x v="5"/>
    <s v="IEC_STD_V10 &gt;&gt; Common &gt;&gt; AutoMetaData"/>
    <x v="5"/>
    <x v="3"/>
    <s v=""/>
    <s v="BU可控庫存DOI"/>
    <n v="1013"/>
    <n v="1346"/>
    <n v="0"/>
    <s v=""/>
    <n v="0"/>
    <n v="0"/>
    <n v="2"/>
    <x v="223"/>
    <s v="Daily Controllable DOI - by BU"/>
    <x v="115"/>
    <e v="#N/A"/>
    <x v="0"/>
    <s v=":"/>
    <x v="175"/>
    <x v="175"/>
    <x v="1344"/>
    <x v="429"/>
    <x v="431"/>
    <x v="205"/>
    <x v="0"/>
    <x v="0"/>
    <x v="0"/>
    <x v="0"/>
    <m/>
    <x v="0"/>
    <x v="5"/>
    <s v="Daily Controllable DOI - by BU_"/>
    <x v="1279"/>
    <x v="5"/>
    <x v="0"/>
    <x v="4"/>
    <x v="7"/>
    <x v="0"/>
    <x v="0"/>
    <s v=""/>
    <s v=""/>
    <x v="41"/>
    <x v="0"/>
    <x v="0"/>
    <n v="0"/>
    <x v="0"/>
    <x v="0"/>
    <x v="0"/>
    <s v=""/>
    <s v=""/>
    <n v="1455"/>
    <s v="-145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8"/>
    <x v="382"/>
    <x v="18"/>
    <e v="#N/A"/>
    <s v=""/>
    <x v="431"/>
    <x v="1"/>
    <x v="0"/>
    <x v="229"/>
    <x v="5"/>
    <s v="IEC_STD_V10 &gt;&gt; Common &gt;&gt; AutoMetaData"/>
    <x v="5"/>
    <x v="3"/>
    <s v=""/>
    <s v="BU可控庫存DOI"/>
    <n v="1013"/>
    <n v="1346"/>
    <n v="0"/>
    <s v=""/>
    <n v="0"/>
    <n v="0"/>
    <n v="2"/>
    <x v="223"/>
    <s v="Daily Controllable DOI - by BU"/>
    <x v="115"/>
    <e v="#N/A"/>
    <x v="0"/>
    <s v=":"/>
    <x v="176"/>
    <x v="176"/>
    <x v="1345"/>
    <x v="429"/>
    <x v="431"/>
    <x v="205"/>
    <x v="0"/>
    <x v="0"/>
    <x v="0"/>
    <x v="0"/>
    <m/>
    <x v="0"/>
    <x v="5"/>
    <s v="Daily Controllable DOI - by BU_"/>
    <x v="1279"/>
    <x v="5"/>
    <x v="0"/>
    <x v="4"/>
    <x v="7"/>
    <x v="0"/>
    <x v="0"/>
    <s v=""/>
    <s v=""/>
    <x v="41"/>
    <x v="0"/>
    <x v="0"/>
    <n v="0"/>
    <x v="0"/>
    <x v="0"/>
    <x v="0"/>
    <s v=""/>
    <s v=""/>
    <n v="1456"/>
    <s v="-145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59"/>
    <x v="382"/>
    <x v="18"/>
    <e v="#N/A"/>
    <s v=""/>
    <x v="431"/>
    <x v="1"/>
    <x v="0"/>
    <x v="229"/>
    <x v="5"/>
    <s v="IEC_STD_V10 &gt;&gt; Common &gt;&gt; AutoMetaData"/>
    <x v="5"/>
    <x v="3"/>
    <s v=""/>
    <s v="BU可控庫存DOI"/>
    <n v="1013"/>
    <n v="1346"/>
    <n v="0"/>
    <s v=""/>
    <n v="0"/>
    <n v="0"/>
    <n v="2"/>
    <x v="223"/>
    <s v="Daily Controllable DOI - by BU"/>
    <x v="115"/>
    <e v="#N/A"/>
    <x v="0"/>
    <s v=":"/>
    <x v="177"/>
    <x v="177"/>
    <x v="1346"/>
    <x v="429"/>
    <x v="431"/>
    <x v="205"/>
    <x v="0"/>
    <x v="0"/>
    <x v="0"/>
    <x v="0"/>
    <m/>
    <x v="0"/>
    <x v="5"/>
    <s v="Daily Controllable DOI - by BU_"/>
    <x v="1279"/>
    <x v="5"/>
    <x v="0"/>
    <x v="4"/>
    <x v="7"/>
    <x v="0"/>
    <x v="0"/>
    <s v=""/>
    <s v=""/>
    <x v="41"/>
    <x v="0"/>
    <x v="0"/>
    <n v="0"/>
    <x v="0"/>
    <x v="0"/>
    <x v="0"/>
    <s v=""/>
    <s v=""/>
    <n v="1457"/>
    <s v="-145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0"/>
    <x v="382"/>
    <x v="18"/>
    <e v="#N/A"/>
    <s v=""/>
    <x v="431"/>
    <x v="1"/>
    <x v="0"/>
    <x v="229"/>
    <x v="5"/>
    <s v="IEC_STD_V10 &gt;&gt; Common &gt;&gt; AutoMetaData"/>
    <x v="5"/>
    <x v="3"/>
    <s v=""/>
    <s v="BU可控庫存DOI"/>
    <n v="1013"/>
    <n v="1346"/>
    <n v="0"/>
    <s v=""/>
    <n v="0"/>
    <n v="0"/>
    <n v="2"/>
    <x v="223"/>
    <s v="Daily Controllable DOI - by BU"/>
    <x v="115"/>
    <e v="#N/A"/>
    <x v="0"/>
    <s v=":"/>
    <x v="178"/>
    <x v="178"/>
    <x v="1347"/>
    <x v="429"/>
    <x v="431"/>
    <x v="205"/>
    <x v="0"/>
    <x v="0"/>
    <x v="0"/>
    <x v="0"/>
    <m/>
    <x v="0"/>
    <x v="5"/>
    <s v="Daily Controllable DOI - by BU_"/>
    <x v="1279"/>
    <x v="5"/>
    <x v="0"/>
    <x v="4"/>
    <x v="7"/>
    <x v="0"/>
    <x v="0"/>
    <s v=""/>
    <s v=""/>
    <x v="41"/>
    <x v="0"/>
    <x v="0"/>
    <n v="0"/>
    <x v="0"/>
    <x v="0"/>
    <x v="0"/>
    <s v=""/>
    <s v=""/>
    <n v="1458"/>
    <s v="-145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1"/>
    <x v="382"/>
    <x v="18"/>
    <e v="#N/A"/>
    <s v=""/>
    <x v="431"/>
    <x v="1"/>
    <x v="0"/>
    <x v="229"/>
    <x v="5"/>
    <s v="IEC_STD_V10 &gt;&gt; Common &gt;&gt; AutoMetaData"/>
    <x v="5"/>
    <x v="3"/>
    <s v=""/>
    <s v="BU可控庫存DOI"/>
    <n v="1013"/>
    <n v="1346"/>
    <n v="0"/>
    <s v=""/>
    <n v="0"/>
    <n v="0"/>
    <n v="2"/>
    <x v="223"/>
    <s v="Daily Controllable DOI - by BU"/>
    <x v="115"/>
    <e v="#N/A"/>
    <x v="0"/>
    <s v=":"/>
    <x v="179"/>
    <x v="179"/>
    <x v="1348"/>
    <x v="429"/>
    <x v="431"/>
    <x v="205"/>
    <x v="0"/>
    <x v="0"/>
    <x v="0"/>
    <x v="0"/>
    <m/>
    <x v="0"/>
    <x v="5"/>
    <s v="Daily Controllable DOI - by BU_"/>
    <x v="1279"/>
    <x v="5"/>
    <x v="0"/>
    <x v="4"/>
    <x v="7"/>
    <x v="0"/>
    <x v="0"/>
    <s v=""/>
    <s v=""/>
    <x v="41"/>
    <x v="0"/>
    <x v="0"/>
    <n v="0"/>
    <x v="0"/>
    <x v="0"/>
    <x v="0"/>
    <s v=""/>
    <s v=""/>
    <n v="1459"/>
    <s v="-145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2"/>
    <x v="382"/>
    <x v="18"/>
    <e v="#N/A"/>
    <s v=""/>
    <x v="431"/>
    <x v="1"/>
    <x v="0"/>
    <x v="229"/>
    <x v="5"/>
    <s v="IEC_STD_V10 &gt;&gt; Common &gt;&gt; AutoMetaData"/>
    <x v="5"/>
    <x v="3"/>
    <s v=""/>
    <s v="BU可控庫存DOI"/>
    <n v="1013"/>
    <n v="1346"/>
    <n v="0"/>
    <s v=""/>
    <n v="0"/>
    <n v="0"/>
    <n v="2"/>
    <x v="223"/>
    <s v="Daily Controllable DOI - by BU"/>
    <x v="115"/>
    <e v="#N/A"/>
    <x v="0"/>
    <s v=":"/>
    <x v="180"/>
    <x v="180"/>
    <x v="1349"/>
    <x v="429"/>
    <x v="431"/>
    <x v="205"/>
    <x v="0"/>
    <x v="0"/>
    <x v="0"/>
    <x v="0"/>
    <m/>
    <x v="0"/>
    <x v="5"/>
    <s v="Daily Controllable DOI - by BU_"/>
    <x v="1279"/>
    <x v="5"/>
    <x v="0"/>
    <x v="4"/>
    <x v="7"/>
    <x v="0"/>
    <x v="0"/>
    <s v=""/>
    <s v=""/>
    <x v="41"/>
    <x v="0"/>
    <x v="0"/>
    <n v="0"/>
    <x v="0"/>
    <x v="0"/>
    <x v="0"/>
    <s v=""/>
    <s v=""/>
    <n v="1460"/>
    <s v="-146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3"/>
    <x v="382"/>
    <x v="18"/>
    <e v="#N/A"/>
    <s v=""/>
    <x v="431"/>
    <x v="1"/>
    <x v="0"/>
    <x v="229"/>
    <x v="5"/>
    <s v="IEC_STD_V10 &gt;&gt; Common &gt;&gt; AutoMetaData"/>
    <x v="5"/>
    <x v="3"/>
    <s v=""/>
    <s v="BU可控庫存DOI"/>
    <n v="1013"/>
    <n v="1346"/>
    <n v="0"/>
    <s v=""/>
    <n v="0"/>
    <n v="0"/>
    <n v="2"/>
    <x v="223"/>
    <s v="Daily Controllable DOI - by BU"/>
    <x v="115"/>
    <e v="#N/A"/>
    <x v="0"/>
    <s v=":"/>
    <x v="181"/>
    <x v="181"/>
    <x v="1350"/>
    <x v="429"/>
    <x v="431"/>
    <x v="205"/>
    <x v="0"/>
    <x v="0"/>
    <x v="0"/>
    <x v="0"/>
    <m/>
    <x v="0"/>
    <x v="5"/>
    <s v="Daily Controllable DOI - by BU_"/>
    <x v="1279"/>
    <x v="5"/>
    <x v="0"/>
    <x v="4"/>
    <x v="7"/>
    <x v="0"/>
    <x v="0"/>
    <s v=""/>
    <s v=""/>
    <x v="41"/>
    <x v="0"/>
    <x v="0"/>
    <n v="0"/>
    <x v="0"/>
    <x v="0"/>
    <x v="0"/>
    <s v=""/>
    <s v=""/>
    <n v="1461"/>
    <s v="-146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4"/>
    <x v="382"/>
    <x v="18"/>
    <e v="#N/A"/>
    <s v=""/>
    <x v="431"/>
    <x v="1"/>
    <x v="0"/>
    <x v="229"/>
    <x v="5"/>
    <s v="IEC_STD_V10 &gt;&gt; Common &gt;&gt; AutoMetaData"/>
    <x v="5"/>
    <x v="3"/>
    <s v=""/>
    <s v="BU可控庫存DOI"/>
    <n v="1013"/>
    <n v="1346"/>
    <n v="0"/>
    <s v=""/>
    <n v="0"/>
    <n v="0"/>
    <n v="2"/>
    <x v="223"/>
    <s v="Daily Controllable DOI - by BU"/>
    <x v="115"/>
    <e v="#N/A"/>
    <x v="0"/>
    <s v=":"/>
    <x v="182"/>
    <x v="182"/>
    <x v="1351"/>
    <x v="429"/>
    <x v="431"/>
    <x v="205"/>
    <x v="0"/>
    <x v="0"/>
    <x v="0"/>
    <x v="0"/>
    <m/>
    <x v="0"/>
    <x v="5"/>
    <s v="Daily Controllable DOI - by BU_"/>
    <x v="1279"/>
    <x v="5"/>
    <x v="0"/>
    <x v="4"/>
    <x v="7"/>
    <x v="0"/>
    <x v="0"/>
    <s v=""/>
    <s v=""/>
    <x v="41"/>
    <x v="0"/>
    <x v="0"/>
    <n v="0"/>
    <x v="0"/>
    <x v="0"/>
    <x v="0"/>
    <s v=""/>
    <s v=""/>
    <n v="1462"/>
    <s v="-146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5"/>
    <x v="382"/>
    <x v="18"/>
    <e v="#N/A"/>
    <s v=""/>
    <x v="431"/>
    <x v="1"/>
    <x v="0"/>
    <x v="229"/>
    <x v="5"/>
    <s v="IEC_STD_V10 &gt;&gt; Common &gt;&gt; AutoMetaData"/>
    <x v="5"/>
    <x v="3"/>
    <s v=""/>
    <s v="BU可控庫存DOI"/>
    <n v="1013"/>
    <n v="1346"/>
    <n v="0"/>
    <s v=""/>
    <n v="0"/>
    <n v="0"/>
    <n v="2"/>
    <x v="223"/>
    <s v="Daily Controllable DOI - by BU"/>
    <x v="115"/>
    <e v="#N/A"/>
    <x v="0"/>
    <s v=":"/>
    <x v="183"/>
    <x v="183"/>
    <x v="1352"/>
    <x v="429"/>
    <x v="431"/>
    <x v="205"/>
    <x v="0"/>
    <x v="0"/>
    <x v="0"/>
    <x v="0"/>
    <m/>
    <x v="0"/>
    <x v="5"/>
    <s v="Daily Controllable DOI - by BU_"/>
    <x v="1279"/>
    <x v="5"/>
    <x v="0"/>
    <x v="4"/>
    <x v="7"/>
    <x v="0"/>
    <x v="0"/>
    <s v=""/>
    <s v=""/>
    <x v="41"/>
    <x v="0"/>
    <x v="0"/>
    <n v="0"/>
    <x v="0"/>
    <x v="0"/>
    <x v="0"/>
    <s v=""/>
    <s v=""/>
    <n v="1463"/>
    <s v="-146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6"/>
    <x v="382"/>
    <x v="18"/>
    <e v="#N/A"/>
    <s v=""/>
    <x v="431"/>
    <x v="1"/>
    <x v="0"/>
    <x v="229"/>
    <x v="5"/>
    <s v="IEC_STD_V10 &gt;&gt; Common &gt;&gt; AutoMetaData"/>
    <x v="5"/>
    <x v="3"/>
    <s v=""/>
    <s v="BU可控庫存DOI"/>
    <n v="1013"/>
    <n v="1346"/>
    <n v="0"/>
    <s v=""/>
    <n v="0"/>
    <n v="0"/>
    <n v="2"/>
    <x v="223"/>
    <s v="Daily Controllable DOI - by BU"/>
    <x v="115"/>
    <e v="#N/A"/>
    <x v="0"/>
    <s v=":"/>
    <x v="184"/>
    <x v="184"/>
    <x v="1353"/>
    <x v="429"/>
    <x v="431"/>
    <x v="205"/>
    <x v="0"/>
    <x v="0"/>
    <x v="0"/>
    <x v="0"/>
    <m/>
    <x v="0"/>
    <x v="5"/>
    <s v="Daily Controllable DOI - by BU_"/>
    <x v="1279"/>
    <x v="5"/>
    <x v="0"/>
    <x v="4"/>
    <x v="7"/>
    <x v="0"/>
    <x v="0"/>
    <s v=""/>
    <s v=""/>
    <x v="41"/>
    <x v="0"/>
    <x v="0"/>
    <n v="0"/>
    <x v="0"/>
    <x v="0"/>
    <x v="0"/>
    <s v=""/>
    <s v=""/>
    <n v="1464"/>
    <s v="-146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7"/>
    <x v="382"/>
    <x v="18"/>
    <e v="#N/A"/>
    <s v=""/>
    <x v="431"/>
    <x v="1"/>
    <x v="0"/>
    <x v="229"/>
    <x v="5"/>
    <s v="IEC_STD_V10 &gt;&gt; Common &gt;&gt; AutoMetaData"/>
    <x v="5"/>
    <x v="3"/>
    <s v=""/>
    <s v="BU可控庫存DOI"/>
    <n v="1013"/>
    <n v="1346"/>
    <n v="0"/>
    <s v=""/>
    <n v="0"/>
    <n v="0"/>
    <n v="2"/>
    <x v="223"/>
    <s v="Daily Controllable DOI - by BU"/>
    <x v="115"/>
    <e v="#N/A"/>
    <x v="0"/>
    <s v=":"/>
    <x v="185"/>
    <x v="185"/>
    <x v="1354"/>
    <x v="429"/>
    <x v="431"/>
    <x v="205"/>
    <x v="0"/>
    <x v="0"/>
    <x v="0"/>
    <x v="0"/>
    <m/>
    <x v="0"/>
    <x v="5"/>
    <s v="Daily Controllable DOI - by BU_"/>
    <x v="1279"/>
    <x v="5"/>
    <x v="0"/>
    <x v="4"/>
    <x v="7"/>
    <x v="0"/>
    <x v="0"/>
    <s v=""/>
    <s v=""/>
    <x v="41"/>
    <x v="0"/>
    <x v="0"/>
    <n v="0"/>
    <x v="0"/>
    <x v="0"/>
    <x v="0"/>
    <s v=""/>
    <s v=""/>
    <n v="1465"/>
    <s v="-146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8"/>
    <x v="382"/>
    <x v="18"/>
    <e v="#N/A"/>
    <s v=""/>
    <x v="431"/>
    <x v="1"/>
    <x v="0"/>
    <x v="229"/>
    <x v="5"/>
    <s v="IEC_STD_V10 &gt;&gt; Common &gt;&gt; AutoMetaData"/>
    <x v="5"/>
    <x v="3"/>
    <s v=""/>
    <s v="BU可控庫存DOI"/>
    <n v="1013"/>
    <n v="1346"/>
    <n v="0"/>
    <s v=""/>
    <n v="0"/>
    <n v="0"/>
    <n v="2"/>
    <x v="223"/>
    <s v="Daily Controllable DOI - by BU"/>
    <x v="115"/>
    <e v="#N/A"/>
    <x v="0"/>
    <s v=":"/>
    <x v="186"/>
    <x v="186"/>
    <x v="1355"/>
    <x v="429"/>
    <x v="431"/>
    <x v="205"/>
    <x v="0"/>
    <x v="0"/>
    <x v="0"/>
    <x v="0"/>
    <m/>
    <x v="0"/>
    <x v="5"/>
    <s v="Daily Controllable DOI - by BU_"/>
    <x v="1279"/>
    <x v="5"/>
    <x v="0"/>
    <x v="4"/>
    <x v="7"/>
    <x v="0"/>
    <x v="0"/>
    <s v=""/>
    <s v=""/>
    <x v="41"/>
    <x v="0"/>
    <x v="0"/>
    <n v="0"/>
    <x v="0"/>
    <x v="0"/>
    <x v="0"/>
    <s v=""/>
    <s v=""/>
    <n v="1466"/>
    <s v="-146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69"/>
    <x v="382"/>
    <x v="18"/>
    <e v="#N/A"/>
    <s v=""/>
    <x v="431"/>
    <x v="1"/>
    <x v="0"/>
    <x v="229"/>
    <x v="5"/>
    <s v="IEC_STD_V10 &gt;&gt; Common &gt;&gt; AutoMetaData"/>
    <x v="5"/>
    <x v="3"/>
    <s v=""/>
    <s v="BU可控庫存DOI"/>
    <n v="1013"/>
    <n v="1346"/>
    <n v="0"/>
    <s v=""/>
    <n v="0"/>
    <n v="0"/>
    <n v="2"/>
    <x v="223"/>
    <s v="Daily Controllable DOI - by BU"/>
    <x v="115"/>
    <e v="#N/A"/>
    <x v="0"/>
    <s v=":"/>
    <x v="187"/>
    <x v="187"/>
    <x v="1356"/>
    <x v="429"/>
    <x v="431"/>
    <x v="205"/>
    <x v="0"/>
    <x v="0"/>
    <x v="0"/>
    <x v="0"/>
    <m/>
    <x v="0"/>
    <x v="5"/>
    <s v="Daily Controllable DOI - by BU_"/>
    <x v="1279"/>
    <x v="5"/>
    <x v="0"/>
    <x v="4"/>
    <x v="7"/>
    <x v="0"/>
    <x v="0"/>
    <s v=""/>
    <s v=""/>
    <x v="41"/>
    <x v="0"/>
    <x v="0"/>
    <n v="0"/>
    <x v="0"/>
    <x v="0"/>
    <x v="0"/>
    <s v=""/>
    <s v=""/>
    <n v="1467"/>
    <s v="-146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0"/>
    <x v="382"/>
    <x v="18"/>
    <e v="#N/A"/>
    <s v=""/>
    <x v="431"/>
    <x v="1"/>
    <x v="0"/>
    <x v="229"/>
    <x v="5"/>
    <s v="IEC_STD_V10 &gt;&gt; Common &gt;&gt; AutoMetaData"/>
    <x v="5"/>
    <x v="3"/>
    <s v=""/>
    <s v="BU可控庫存DOI"/>
    <n v="1013"/>
    <n v="1346"/>
    <n v="0"/>
    <s v=""/>
    <n v="0"/>
    <n v="0"/>
    <n v="2"/>
    <x v="223"/>
    <s v="Daily Controllable DOI - by BU"/>
    <x v="115"/>
    <e v="#N/A"/>
    <x v="0"/>
    <s v=":"/>
    <x v="188"/>
    <x v="188"/>
    <x v="1357"/>
    <x v="429"/>
    <x v="431"/>
    <x v="205"/>
    <x v="0"/>
    <x v="0"/>
    <x v="0"/>
    <x v="0"/>
    <m/>
    <x v="0"/>
    <x v="5"/>
    <s v="Daily Controllable DOI - by BU_"/>
    <x v="1279"/>
    <x v="5"/>
    <x v="0"/>
    <x v="4"/>
    <x v="7"/>
    <x v="0"/>
    <x v="0"/>
    <s v=""/>
    <s v=""/>
    <x v="41"/>
    <x v="0"/>
    <x v="0"/>
    <n v="0"/>
    <x v="0"/>
    <x v="0"/>
    <x v="0"/>
    <s v=""/>
    <s v=""/>
    <n v="1468"/>
    <s v="-146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1"/>
    <x v="382"/>
    <x v="18"/>
    <e v="#N/A"/>
    <s v=""/>
    <x v="431"/>
    <x v="1"/>
    <x v="0"/>
    <x v="229"/>
    <x v="5"/>
    <s v="IEC_STD_V10 &gt;&gt; Common &gt;&gt; AutoMetaData"/>
    <x v="5"/>
    <x v="3"/>
    <s v=""/>
    <s v="BU可控庫存DOI"/>
    <n v="1013"/>
    <n v="1346"/>
    <n v="0"/>
    <s v=""/>
    <n v="0"/>
    <n v="0"/>
    <n v="2"/>
    <x v="223"/>
    <s v="Daily Controllable DOI - by BU"/>
    <x v="115"/>
    <e v="#N/A"/>
    <x v="0"/>
    <s v=":"/>
    <x v="189"/>
    <x v="189"/>
    <x v="1358"/>
    <x v="429"/>
    <x v="431"/>
    <x v="205"/>
    <x v="0"/>
    <x v="0"/>
    <x v="0"/>
    <x v="0"/>
    <m/>
    <x v="0"/>
    <x v="5"/>
    <s v="Daily Controllable DOI - by BU_"/>
    <x v="1279"/>
    <x v="5"/>
    <x v="0"/>
    <x v="4"/>
    <x v="7"/>
    <x v="0"/>
    <x v="0"/>
    <s v=""/>
    <s v=""/>
    <x v="41"/>
    <x v="0"/>
    <x v="0"/>
    <n v="0"/>
    <x v="0"/>
    <x v="0"/>
    <x v="0"/>
    <s v=""/>
    <s v=""/>
    <n v="1469"/>
    <s v="-146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2"/>
    <x v="382"/>
    <x v="18"/>
    <e v="#N/A"/>
    <s v=""/>
    <x v="431"/>
    <x v="1"/>
    <x v="0"/>
    <x v="229"/>
    <x v="5"/>
    <s v="IEC_STD_V10 &gt;&gt; Common &gt;&gt; AutoMetaData"/>
    <x v="5"/>
    <x v="3"/>
    <s v=""/>
    <s v="BU可控庫存DOI"/>
    <n v="1013"/>
    <n v="1346"/>
    <n v="0"/>
    <s v=""/>
    <n v="0"/>
    <n v="0"/>
    <n v="2"/>
    <x v="223"/>
    <s v="Daily Controllable DOI - by BU"/>
    <x v="115"/>
    <e v="#N/A"/>
    <x v="0"/>
    <s v=":"/>
    <x v="190"/>
    <x v="190"/>
    <x v="1359"/>
    <x v="429"/>
    <x v="431"/>
    <x v="205"/>
    <x v="0"/>
    <x v="0"/>
    <x v="0"/>
    <x v="0"/>
    <m/>
    <x v="0"/>
    <x v="5"/>
    <s v="Daily Controllable DOI - by BU_"/>
    <x v="1279"/>
    <x v="5"/>
    <x v="0"/>
    <x v="4"/>
    <x v="7"/>
    <x v="0"/>
    <x v="0"/>
    <s v=""/>
    <s v=""/>
    <x v="41"/>
    <x v="0"/>
    <x v="0"/>
    <n v="0"/>
    <x v="0"/>
    <x v="0"/>
    <x v="0"/>
    <s v=""/>
    <s v=""/>
    <n v="1470"/>
    <s v="-147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3"/>
    <x v="382"/>
    <x v="18"/>
    <e v="#N/A"/>
    <s v=""/>
    <x v="431"/>
    <x v="1"/>
    <x v="0"/>
    <x v="229"/>
    <x v="5"/>
    <s v="IEC_STD_V10 &gt;&gt; Common &gt;&gt; AutoMetaData"/>
    <x v="5"/>
    <x v="3"/>
    <s v=""/>
    <s v="BU可控庫存DOI"/>
    <n v="1013"/>
    <n v="1346"/>
    <n v="0"/>
    <s v=""/>
    <n v="0"/>
    <n v="0"/>
    <n v="2"/>
    <x v="223"/>
    <s v="Daily Controllable DOI - by BU"/>
    <x v="115"/>
    <e v="#N/A"/>
    <x v="0"/>
    <s v=":"/>
    <x v="191"/>
    <x v="191"/>
    <x v="1360"/>
    <x v="429"/>
    <x v="431"/>
    <x v="205"/>
    <x v="0"/>
    <x v="0"/>
    <x v="0"/>
    <x v="0"/>
    <m/>
    <x v="0"/>
    <x v="5"/>
    <s v="Daily Controllable DOI - by BU_"/>
    <x v="1279"/>
    <x v="5"/>
    <x v="0"/>
    <x v="4"/>
    <x v="7"/>
    <x v="0"/>
    <x v="0"/>
    <s v=""/>
    <s v=""/>
    <x v="41"/>
    <x v="0"/>
    <x v="0"/>
    <n v="0"/>
    <x v="0"/>
    <x v="0"/>
    <x v="0"/>
    <s v=""/>
    <s v=""/>
    <n v="1471"/>
    <s v="-147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4"/>
    <x v="382"/>
    <x v="18"/>
    <e v="#N/A"/>
    <s v=""/>
    <x v="431"/>
    <x v="1"/>
    <x v="0"/>
    <x v="229"/>
    <x v="5"/>
    <s v="IEC_STD_V10 &gt;&gt; Common &gt;&gt; AutoMetaData"/>
    <x v="5"/>
    <x v="3"/>
    <s v=""/>
    <s v="BU可控庫存DOI"/>
    <n v="1013"/>
    <n v="1346"/>
    <n v="0"/>
    <s v=""/>
    <n v="0"/>
    <n v="0"/>
    <n v="2"/>
    <x v="223"/>
    <s v="Daily Controllable DOI - by BU"/>
    <x v="115"/>
    <e v="#N/A"/>
    <x v="0"/>
    <s v=":"/>
    <x v="192"/>
    <x v="192"/>
    <x v="1361"/>
    <x v="429"/>
    <x v="431"/>
    <x v="205"/>
    <x v="0"/>
    <x v="0"/>
    <x v="0"/>
    <x v="0"/>
    <m/>
    <x v="0"/>
    <x v="5"/>
    <s v="Daily Controllable DOI - by BU_"/>
    <x v="1279"/>
    <x v="5"/>
    <x v="0"/>
    <x v="4"/>
    <x v="7"/>
    <x v="0"/>
    <x v="0"/>
    <s v=""/>
    <s v=""/>
    <x v="41"/>
    <x v="0"/>
    <x v="0"/>
    <n v="0"/>
    <x v="0"/>
    <x v="0"/>
    <x v="0"/>
    <s v=""/>
    <s v=""/>
    <n v="1472"/>
    <s v="-147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5"/>
    <x v="382"/>
    <x v="18"/>
    <e v="#N/A"/>
    <s v=""/>
    <x v="431"/>
    <x v="1"/>
    <x v="0"/>
    <x v="229"/>
    <x v="5"/>
    <s v="IEC_STD_V10 &gt;&gt; Common &gt;&gt; AutoMetaData"/>
    <x v="5"/>
    <x v="3"/>
    <s v=""/>
    <s v="BU可控庫存DOI"/>
    <n v="1013"/>
    <n v="1346"/>
    <n v="0"/>
    <s v=""/>
    <n v="0"/>
    <n v="0"/>
    <n v="2"/>
    <x v="223"/>
    <s v="Daily Controllable DOI - by BU"/>
    <x v="115"/>
    <e v="#N/A"/>
    <x v="0"/>
    <s v=":"/>
    <x v="193"/>
    <x v="193"/>
    <x v="1362"/>
    <x v="429"/>
    <x v="431"/>
    <x v="205"/>
    <x v="0"/>
    <x v="0"/>
    <x v="0"/>
    <x v="0"/>
    <m/>
    <x v="0"/>
    <x v="5"/>
    <s v="Daily Controllable DOI - by BU_"/>
    <x v="1279"/>
    <x v="5"/>
    <x v="0"/>
    <x v="4"/>
    <x v="7"/>
    <x v="0"/>
    <x v="0"/>
    <s v=""/>
    <s v=""/>
    <x v="41"/>
    <x v="0"/>
    <x v="0"/>
    <n v="0"/>
    <x v="0"/>
    <x v="0"/>
    <x v="0"/>
    <s v=""/>
    <s v=""/>
    <n v="1473"/>
    <s v="-147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6"/>
    <x v="382"/>
    <x v="18"/>
    <e v="#N/A"/>
    <s v=""/>
    <x v="431"/>
    <x v="1"/>
    <x v="0"/>
    <x v="229"/>
    <x v="5"/>
    <s v="IEC_STD_V10 &gt;&gt; Common &gt;&gt; AutoMetaData"/>
    <x v="5"/>
    <x v="3"/>
    <s v=""/>
    <s v="BU可控庫存DOI"/>
    <n v="1013"/>
    <n v="1346"/>
    <n v="0"/>
    <s v=""/>
    <n v="0"/>
    <n v="0"/>
    <n v="2"/>
    <x v="223"/>
    <s v="Daily Controllable DOI - by BU"/>
    <x v="115"/>
    <e v="#N/A"/>
    <x v="0"/>
    <s v=":"/>
    <x v="194"/>
    <x v="194"/>
    <x v="1363"/>
    <x v="429"/>
    <x v="431"/>
    <x v="205"/>
    <x v="0"/>
    <x v="0"/>
    <x v="0"/>
    <x v="0"/>
    <m/>
    <x v="0"/>
    <x v="5"/>
    <s v="Daily Controllable DOI - by BU_"/>
    <x v="1279"/>
    <x v="5"/>
    <x v="0"/>
    <x v="4"/>
    <x v="7"/>
    <x v="0"/>
    <x v="0"/>
    <s v=""/>
    <s v=""/>
    <x v="41"/>
    <x v="0"/>
    <x v="0"/>
    <n v="0"/>
    <x v="0"/>
    <x v="0"/>
    <x v="0"/>
    <s v=""/>
    <s v=""/>
    <n v="1474"/>
    <s v="-147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7"/>
    <x v="382"/>
    <x v="18"/>
    <e v="#N/A"/>
    <s v=""/>
    <x v="431"/>
    <x v="1"/>
    <x v="0"/>
    <x v="229"/>
    <x v="5"/>
    <s v="IEC_STD_V10 &gt;&gt; Common &gt;&gt; AutoMetaData"/>
    <x v="5"/>
    <x v="3"/>
    <s v=""/>
    <s v="BU可控庫存DOI"/>
    <n v="1013"/>
    <n v="1346"/>
    <n v="0"/>
    <s v=""/>
    <n v="0"/>
    <n v="0"/>
    <n v="2"/>
    <x v="223"/>
    <s v="Daily Controllable DOI - by BU"/>
    <x v="115"/>
    <e v="#N/A"/>
    <x v="0"/>
    <s v=":"/>
    <x v="195"/>
    <x v="195"/>
    <x v="1364"/>
    <x v="429"/>
    <x v="431"/>
    <x v="205"/>
    <x v="0"/>
    <x v="0"/>
    <x v="0"/>
    <x v="0"/>
    <m/>
    <x v="0"/>
    <x v="5"/>
    <s v="Daily Controllable DOI - by BU_"/>
    <x v="1279"/>
    <x v="5"/>
    <x v="0"/>
    <x v="4"/>
    <x v="7"/>
    <x v="0"/>
    <x v="0"/>
    <s v=""/>
    <s v=""/>
    <x v="41"/>
    <x v="0"/>
    <x v="0"/>
    <n v="0"/>
    <x v="0"/>
    <x v="0"/>
    <x v="0"/>
    <s v=""/>
    <s v=""/>
    <n v="1475"/>
    <s v="-147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8"/>
    <x v="382"/>
    <x v="18"/>
    <e v="#N/A"/>
    <s v=""/>
    <x v="431"/>
    <x v="1"/>
    <x v="0"/>
    <x v="229"/>
    <x v="5"/>
    <s v="IEC_STD_V10 &gt;&gt; Common &gt;&gt; AutoMetaData"/>
    <x v="5"/>
    <x v="3"/>
    <s v=""/>
    <s v="BU可控庫存DOI"/>
    <n v="1013"/>
    <n v="1346"/>
    <n v="0"/>
    <s v=""/>
    <n v="0"/>
    <n v="0"/>
    <n v="2"/>
    <x v="223"/>
    <s v="Daily Controllable DOI - by BU"/>
    <x v="115"/>
    <e v="#N/A"/>
    <x v="0"/>
    <s v=":"/>
    <x v="196"/>
    <x v="196"/>
    <x v="1365"/>
    <x v="429"/>
    <x v="431"/>
    <x v="205"/>
    <x v="0"/>
    <x v="0"/>
    <x v="0"/>
    <x v="0"/>
    <m/>
    <x v="0"/>
    <x v="5"/>
    <s v="Daily Controllable DOI - by BU_"/>
    <x v="1279"/>
    <x v="5"/>
    <x v="0"/>
    <x v="4"/>
    <x v="7"/>
    <x v="0"/>
    <x v="0"/>
    <s v=""/>
    <s v=""/>
    <x v="41"/>
    <x v="0"/>
    <x v="0"/>
    <n v="0"/>
    <x v="0"/>
    <x v="0"/>
    <x v="0"/>
    <s v=""/>
    <s v=""/>
    <n v="1476"/>
    <s v="-147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79"/>
    <x v="382"/>
    <x v="18"/>
    <e v="#N/A"/>
    <s v=""/>
    <x v="431"/>
    <x v="1"/>
    <x v="0"/>
    <x v="229"/>
    <x v="5"/>
    <s v="IEC_STD_V10 &gt;&gt; Common &gt;&gt; AutoMetaData"/>
    <x v="5"/>
    <x v="3"/>
    <s v=""/>
    <s v="BU可控庫存DOI"/>
    <n v="1013"/>
    <n v="1346"/>
    <n v="0"/>
    <s v=""/>
    <n v="0"/>
    <n v="0"/>
    <n v="2"/>
    <x v="223"/>
    <s v="Daily Controllable DOI - by BU"/>
    <x v="115"/>
    <e v="#N/A"/>
    <x v="0"/>
    <s v=":"/>
    <x v="197"/>
    <x v="197"/>
    <x v="1366"/>
    <x v="429"/>
    <x v="431"/>
    <x v="205"/>
    <x v="0"/>
    <x v="0"/>
    <x v="0"/>
    <x v="0"/>
    <m/>
    <x v="0"/>
    <x v="5"/>
    <s v="Daily Controllable DOI - by BU_"/>
    <x v="1279"/>
    <x v="5"/>
    <x v="0"/>
    <x v="4"/>
    <x v="7"/>
    <x v="0"/>
    <x v="0"/>
    <s v=""/>
    <s v=""/>
    <x v="41"/>
    <x v="0"/>
    <x v="0"/>
    <n v="0"/>
    <x v="0"/>
    <x v="0"/>
    <x v="0"/>
    <s v=""/>
    <s v=""/>
    <n v="1477"/>
    <s v="-147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0"/>
    <x v="382"/>
    <x v="18"/>
    <e v="#N/A"/>
    <s v=""/>
    <x v="431"/>
    <x v="1"/>
    <x v="0"/>
    <x v="229"/>
    <x v="5"/>
    <s v="IEC_STD_V10 &gt;&gt; Common &gt;&gt; AutoMetaData"/>
    <x v="5"/>
    <x v="3"/>
    <s v=""/>
    <s v="BU可控庫存DOI"/>
    <n v="1013"/>
    <n v="1346"/>
    <n v="0"/>
    <s v=""/>
    <n v="0"/>
    <n v="0"/>
    <n v="2"/>
    <x v="223"/>
    <s v="Daily Controllable DOI - by BU"/>
    <x v="115"/>
    <e v="#N/A"/>
    <x v="0"/>
    <s v=":"/>
    <x v="198"/>
    <x v="198"/>
    <x v="1367"/>
    <x v="429"/>
    <x v="431"/>
    <x v="205"/>
    <x v="0"/>
    <x v="0"/>
    <x v="0"/>
    <x v="0"/>
    <m/>
    <x v="0"/>
    <x v="5"/>
    <s v="Daily Controllable DOI - by BU_"/>
    <x v="1279"/>
    <x v="5"/>
    <x v="0"/>
    <x v="4"/>
    <x v="7"/>
    <x v="0"/>
    <x v="0"/>
    <s v=""/>
    <s v=""/>
    <x v="41"/>
    <x v="0"/>
    <x v="0"/>
    <n v="0"/>
    <x v="0"/>
    <x v="0"/>
    <x v="0"/>
    <s v=""/>
    <s v=""/>
    <n v="1478"/>
    <s v="-147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1"/>
    <x v="382"/>
    <x v="18"/>
    <e v="#N/A"/>
    <s v=""/>
    <x v="431"/>
    <x v="1"/>
    <x v="0"/>
    <x v="229"/>
    <x v="5"/>
    <s v="IEC_STD_V10 &gt;&gt; Common &gt;&gt; AutoMetaData"/>
    <x v="5"/>
    <x v="3"/>
    <s v=""/>
    <s v="BU可控庫存DOI"/>
    <n v="1013"/>
    <n v="1346"/>
    <n v="0"/>
    <s v=""/>
    <n v="0"/>
    <n v="0"/>
    <n v="2"/>
    <x v="223"/>
    <s v="Daily Controllable DOI - by BU"/>
    <x v="115"/>
    <e v="#N/A"/>
    <x v="0"/>
    <s v=":"/>
    <x v="199"/>
    <x v="199"/>
    <x v="1368"/>
    <x v="429"/>
    <x v="431"/>
    <x v="205"/>
    <x v="0"/>
    <x v="0"/>
    <x v="0"/>
    <x v="0"/>
    <m/>
    <x v="0"/>
    <x v="5"/>
    <s v="Daily Controllable DOI - by BU_"/>
    <x v="1279"/>
    <x v="5"/>
    <x v="0"/>
    <x v="4"/>
    <x v="7"/>
    <x v="0"/>
    <x v="0"/>
    <s v=""/>
    <s v=""/>
    <x v="41"/>
    <x v="0"/>
    <x v="0"/>
    <n v="0"/>
    <x v="0"/>
    <x v="0"/>
    <x v="0"/>
    <s v=""/>
    <s v=""/>
    <n v="1479"/>
    <s v="-147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2"/>
    <x v="382"/>
    <x v="18"/>
    <e v="#N/A"/>
    <s v=""/>
    <x v="431"/>
    <x v="1"/>
    <x v="0"/>
    <x v="229"/>
    <x v="5"/>
    <s v="IEC_STD_V10 &gt;&gt; Common &gt;&gt; AutoMetaData"/>
    <x v="5"/>
    <x v="3"/>
    <s v=""/>
    <s v="BU可控庫存DOI"/>
    <n v="1013"/>
    <n v="1346"/>
    <n v="0"/>
    <s v=""/>
    <n v="0"/>
    <n v="0"/>
    <n v="2"/>
    <x v="223"/>
    <s v="Daily Controllable DOI - by BU"/>
    <x v="115"/>
    <e v="#N/A"/>
    <x v="0"/>
    <s v=":"/>
    <x v="200"/>
    <x v="200"/>
    <x v="1369"/>
    <x v="429"/>
    <x v="431"/>
    <x v="205"/>
    <x v="0"/>
    <x v="0"/>
    <x v="0"/>
    <x v="0"/>
    <m/>
    <x v="0"/>
    <x v="5"/>
    <s v="Daily Controllable DOI - by BU_"/>
    <x v="1279"/>
    <x v="5"/>
    <x v="0"/>
    <x v="4"/>
    <x v="7"/>
    <x v="0"/>
    <x v="0"/>
    <s v=""/>
    <s v=""/>
    <x v="41"/>
    <x v="0"/>
    <x v="0"/>
    <n v="0"/>
    <x v="0"/>
    <x v="0"/>
    <x v="0"/>
    <s v=""/>
    <s v=""/>
    <n v="1480"/>
    <s v="-148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3"/>
    <x v="382"/>
    <x v="18"/>
    <e v="#N/A"/>
    <s v=""/>
    <x v="431"/>
    <x v="1"/>
    <x v="0"/>
    <x v="229"/>
    <x v="5"/>
    <s v="IEC_STD_V10 &gt;&gt; Common &gt;&gt; AutoMetaData"/>
    <x v="5"/>
    <x v="3"/>
    <s v=""/>
    <s v="BU可控庫存DOI"/>
    <n v="1013"/>
    <n v="1346"/>
    <n v="0"/>
    <s v=""/>
    <n v="0"/>
    <n v="0"/>
    <n v="2"/>
    <x v="223"/>
    <s v="Daily Controllable DOI - by BU"/>
    <x v="115"/>
    <e v="#N/A"/>
    <x v="0"/>
    <s v=":"/>
    <x v="201"/>
    <x v="201"/>
    <x v="1370"/>
    <x v="429"/>
    <x v="431"/>
    <x v="205"/>
    <x v="0"/>
    <x v="0"/>
    <x v="0"/>
    <x v="0"/>
    <m/>
    <x v="0"/>
    <x v="5"/>
    <s v="Daily Controllable DOI - by BU_"/>
    <x v="1279"/>
    <x v="5"/>
    <x v="0"/>
    <x v="4"/>
    <x v="7"/>
    <x v="0"/>
    <x v="0"/>
    <s v=""/>
    <s v=""/>
    <x v="41"/>
    <x v="0"/>
    <x v="0"/>
    <n v="0"/>
    <x v="0"/>
    <x v="0"/>
    <x v="0"/>
    <s v=""/>
    <s v=""/>
    <n v="1481"/>
    <s v="-148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4"/>
    <x v="382"/>
    <x v="18"/>
    <e v="#N/A"/>
    <s v=""/>
    <x v="431"/>
    <x v="1"/>
    <x v="0"/>
    <x v="229"/>
    <x v="5"/>
    <s v="IEC_STD_V10 &gt;&gt; Common &gt;&gt; AutoMetaData"/>
    <x v="5"/>
    <x v="3"/>
    <s v=""/>
    <s v="BU可控庫存DOI"/>
    <n v="1013"/>
    <n v="1346"/>
    <n v="0"/>
    <s v=""/>
    <n v="0"/>
    <n v="0"/>
    <n v="2"/>
    <x v="223"/>
    <s v="Daily Controllable DOI - by BU"/>
    <x v="115"/>
    <e v="#N/A"/>
    <x v="0"/>
    <s v=":"/>
    <x v="202"/>
    <x v="202"/>
    <x v="1371"/>
    <x v="429"/>
    <x v="431"/>
    <x v="205"/>
    <x v="0"/>
    <x v="0"/>
    <x v="0"/>
    <x v="0"/>
    <m/>
    <x v="0"/>
    <x v="5"/>
    <s v="Daily Controllable DOI - by BU_"/>
    <x v="1279"/>
    <x v="5"/>
    <x v="0"/>
    <x v="4"/>
    <x v="7"/>
    <x v="0"/>
    <x v="0"/>
    <s v=""/>
    <s v=""/>
    <x v="41"/>
    <x v="0"/>
    <x v="0"/>
    <n v="0"/>
    <x v="0"/>
    <x v="0"/>
    <x v="0"/>
    <s v=""/>
    <s v=""/>
    <n v="1482"/>
    <s v="-148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5"/>
    <x v="382"/>
    <x v="18"/>
    <e v="#N/A"/>
    <s v=""/>
    <x v="431"/>
    <x v="1"/>
    <x v="0"/>
    <x v="229"/>
    <x v="5"/>
    <s v="IEC_STD_V10 &gt;&gt; Common &gt;&gt; AutoMetaData"/>
    <x v="5"/>
    <x v="3"/>
    <s v=""/>
    <s v="BU可控庫存DOI"/>
    <n v="1013"/>
    <n v="1346"/>
    <n v="0"/>
    <s v=""/>
    <n v="0"/>
    <n v="0"/>
    <n v="2"/>
    <x v="223"/>
    <s v="Daily Controllable DOI - by BU"/>
    <x v="115"/>
    <e v="#N/A"/>
    <x v="0"/>
    <s v=":"/>
    <x v="203"/>
    <x v="203"/>
    <x v="1372"/>
    <x v="429"/>
    <x v="431"/>
    <x v="205"/>
    <x v="0"/>
    <x v="0"/>
    <x v="0"/>
    <x v="0"/>
    <m/>
    <x v="0"/>
    <x v="5"/>
    <s v="Daily Controllable DOI - by BU_"/>
    <x v="1279"/>
    <x v="5"/>
    <x v="0"/>
    <x v="4"/>
    <x v="7"/>
    <x v="0"/>
    <x v="0"/>
    <s v=""/>
    <s v=""/>
    <x v="41"/>
    <x v="0"/>
    <x v="0"/>
    <n v="0"/>
    <x v="0"/>
    <x v="0"/>
    <x v="0"/>
    <s v=""/>
    <s v=""/>
    <n v="1483"/>
    <s v="-148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6"/>
    <x v="382"/>
    <x v="18"/>
    <e v="#N/A"/>
    <s v=""/>
    <x v="431"/>
    <x v="1"/>
    <x v="0"/>
    <x v="229"/>
    <x v="5"/>
    <s v="IEC_STD_V10 &gt;&gt; Common &gt;&gt; AutoMetaData"/>
    <x v="5"/>
    <x v="3"/>
    <s v=""/>
    <s v="BU可控庫存DOI"/>
    <n v="1013"/>
    <n v="1346"/>
    <n v="0"/>
    <s v=""/>
    <n v="0"/>
    <n v="0"/>
    <n v="2"/>
    <x v="223"/>
    <s v="Daily Controllable DOI - by BU"/>
    <x v="115"/>
    <e v="#N/A"/>
    <x v="0"/>
    <s v=":"/>
    <x v="204"/>
    <x v="204"/>
    <x v="1373"/>
    <x v="429"/>
    <x v="431"/>
    <x v="205"/>
    <x v="0"/>
    <x v="0"/>
    <x v="0"/>
    <x v="0"/>
    <m/>
    <x v="0"/>
    <x v="5"/>
    <s v="Daily Controllable DOI - by BU_"/>
    <x v="1279"/>
    <x v="5"/>
    <x v="0"/>
    <x v="4"/>
    <x v="7"/>
    <x v="0"/>
    <x v="0"/>
    <s v=""/>
    <s v=""/>
    <x v="41"/>
    <x v="0"/>
    <x v="0"/>
    <n v="0"/>
    <x v="0"/>
    <x v="0"/>
    <x v="0"/>
    <s v=""/>
    <s v=""/>
    <n v="1484"/>
    <s v="-1484"/>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7"/>
    <x v="382"/>
    <x v="18"/>
    <e v="#N/A"/>
    <s v=""/>
    <x v="431"/>
    <x v="1"/>
    <x v="0"/>
    <x v="229"/>
    <x v="5"/>
    <s v="IEC_STD_V10 &gt;&gt; Common &gt;&gt; AutoMetaData"/>
    <x v="5"/>
    <x v="3"/>
    <s v=""/>
    <s v="BU可控庫存DOI"/>
    <n v="1013"/>
    <n v="1346"/>
    <n v="0"/>
    <s v=""/>
    <n v="0"/>
    <n v="0"/>
    <n v="2"/>
    <x v="223"/>
    <s v="Daily Controllable DOI - by BU"/>
    <x v="115"/>
    <e v="#N/A"/>
    <x v="0"/>
    <s v=":"/>
    <x v="205"/>
    <x v="205"/>
    <x v="1374"/>
    <x v="429"/>
    <x v="431"/>
    <x v="205"/>
    <x v="0"/>
    <x v="0"/>
    <x v="0"/>
    <x v="0"/>
    <m/>
    <x v="0"/>
    <x v="5"/>
    <s v="Daily Controllable DOI - by BU_"/>
    <x v="1279"/>
    <x v="5"/>
    <x v="0"/>
    <x v="4"/>
    <x v="7"/>
    <x v="0"/>
    <x v="0"/>
    <s v=""/>
    <s v=""/>
    <x v="41"/>
    <x v="0"/>
    <x v="0"/>
    <n v="0"/>
    <x v="0"/>
    <x v="0"/>
    <x v="0"/>
    <s v=""/>
    <s v=""/>
    <n v="1485"/>
    <s v="-1485"/>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8"/>
    <x v="382"/>
    <x v="18"/>
    <e v="#N/A"/>
    <s v=""/>
    <x v="431"/>
    <x v="1"/>
    <x v="0"/>
    <x v="229"/>
    <x v="5"/>
    <s v="IEC_STD_V10 &gt;&gt; Common &gt;&gt; AutoMetaData"/>
    <x v="5"/>
    <x v="3"/>
    <s v=""/>
    <s v="BU可控庫存DOI"/>
    <n v="1013"/>
    <n v="1346"/>
    <n v="0"/>
    <s v=""/>
    <n v="0"/>
    <n v="0"/>
    <n v="2"/>
    <x v="223"/>
    <s v="Daily Controllable DOI - by BU"/>
    <x v="115"/>
    <e v="#N/A"/>
    <x v="0"/>
    <s v=":"/>
    <x v="206"/>
    <x v="206"/>
    <x v="1375"/>
    <x v="429"/>
    <x v="431"/>
    <x v="205"/>
    <x v="0"/>
    <x v="0"/>
    <x v="0"/>
    <x v="0"/>
    <m/>
    <x v="0"/>
    <x v="5"/>
    <s v="Daily Controllable DOI - by BU_"/>
    <x v="1279"/>
    <x v="5"/>
    <x v="0"/>
    <x v="4"/>
    <x v="7"/>
    <x v="0"/>
    <x v="0"/>
    <s v=""/>
    <s v=""/>
    <x v="41"/>
    <x v="0"/>
    <x v="0"/>
    <n v="0"/>
    <x v="0"/>
    <x v="0"/>
    <x v="0"/>
    <s v=""/>
    <s v=""/>
    <n v="1486"/>
    <s v="-1486"/>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89"/>
    <x v="382"/>
    <x v="18"/>
    <e v="#N/A"/>
    <s v=""/>
    <x v="431"/>
    <x v="1"/>
    <x v="0"/>
    <x v="229"/>
    <x v="5"/>
    <s v="IEC_STD_V10 &gt;&gt; Common &gt;&gt; AutoMetaData"/>
    <x v="5"/>
    <x v="3"/>
    <s v=""/>
    <s v="BU可控庫存DOI"/>
    <n v="1013"/>
    <n v="1346"/>
    <n v="0"/>
    <s v=""/>
    <n v="0"/>
    <n v="0"/>
    <n v="2"/>
    <x v="223"/>
    <s v="Daily Controllable DOI - by BU"/>
    <x v="115"/>
    <e v="#N/A"/>
    <x v="0"/>
    <s v=":"/>
    <x v="207"/>
    <x v="207"/>
    <x v="1376"/>
    <x v="429"/>
    <x v="431"/>
    <x v="205"/>
    <x v="0"/>
    <x v="0"/>
    <x v="0"/>
    <x v="0"/>
    <m/>
    <x v="0"/>
    <x v="5"/>
    <s v="Daily Controllable DOI - by BU_"/>
    <x v="1279"/>
    <x v="5"/>
    <x v="0"/>
    <x v="4"/>
    <x v="7"/>
    <x v="0"/>
    <x v="0"/>
    <s v=""/>
    <s v=""/>
    <x v="41"/>
    <x v="0"/>
    <x v="0"/>
    <n v="0"/>
    <x v="0"/>
    <x v="0"/>
    <x v="0"/>
    <s v=""/>
    <s v=""/>
    <n v="1487"/>
    <s v="-1487"/>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0"/>
    <x v="382"/>
    <x v="18"/>
    <e v="#N/A"/>
    <s v=""/>
    <x v="431"/>
    <x v="1"/>
    <x v="0"/>
    <x v="229"/>
    <x v="5"/>
    <s v="IEC_STD_V10 &gt;&gt; Common &gt;&gt; AutoMetaData"/>
    <x v="5"/>
    <x v="3"/>
    <s v=""/>
    <s v="BU可控庫存DOI"/>
    <n v="1013"/>
    <n v="1346"/>
    <n v="0"/>
    <s v=""/>
    <n v="0"/>
    <n v="0"/>
    <n v="2"/>
    <x v="223"/>
    <s v="Daily Controllable DOI - by BU"/>
    <x v="115"/>
    <e v="#N/A"/>
    <x v="0"/>
    <s v=":"/>
    <x v="208"/>
    <x v="208"/>
    <x v="1377"/>
    <x v="429"/>
    <x v="431"/>
    <x v="205"/>
    <x v="0"/>
    <x v="0"/>
    <x v="0"/>
    <x v="0"/>
    <m/>
    <x v="0"/>
    <x v="5"/>
    <s v="Daily Controllable DOI - by BU_"/>
    <x v="1279"/>
    <x v="5"/>
    <x v="0"/>
    <x v="4"/>
    <x v="7"/>
    <x v="0"/>
    <x v="0"/>
    <s v=""/>
    <s v=""/>
    <x v="41"/>
    <x v="0"/>
    <x v="0"/>
    <n v="0"/>
    <x v="0"/>
    <x v="0"/>
    <x v="0"/>
    <s v=""/>
    <s v=""/>
    <n v="1488"/>
    <s v="-1488"/>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1"/>
    <x v="382"/>
    <x v="18"/>
    <e v="#N/A"/>
    <s v=""/>
    <x v="431"/>
    <x v="1"/>
    <x v="0"/>
    <x v="229"/>
    <x v="5"/>
    <s v="IEC_STD_V10 &gt;&gt; Common &gt;&gt; AutoMetaData"/>
    <x v="5"/>
    <x v="3"/>
    <s v=""/>
    <s v="BU可控庫存DOI"/>
    <n v="1013"/>
    <n v="1346"/>
    <n v="0"/>
    <s v=""/>
    <n v="0"/>
    <n v="0"/>
    <n v="2"/>
    <x v="223"/>
    <s v="Daily Controllable DOI - by BU"/>
    <x v="115"/>
    <e v="#N/A"/>
    <x v="0"/>
    <s v=":"/>
    <x v="209"/>
    <x v="209"/>
    <x v="1378"/>
    <x v="429"/>
    <x v="431"/>
    <x v="205"/>
    <x v="0"/>
    <x v="0"/>
    <x v="0"/>
    <x v="0"/>
    <m/>
    <x v="0"/>
    <x v="5"/>
    <s v="Daily Controllable DOI - by BU_"/>
    <x v="1279"/>
    <x v="5"/>
    <x v="0"/>
    <x v="4"/>
    <x v="7"/>
    <x v="0"/>
    <x v="0"/>
    <s v=""/>
    <s v=""/>
    <x v="41"/>
    <x v="0"/>
    <x v="0"/>
    <n v="0"/>
    <x v="0"/>
    <x v="0"/>
    <x v="0"/>
    <s v=""/>
    <s v=""/>
    <n v="1489"/>
    <s v="-1489"/>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2"/>
    <x v="382"/>
    <x v="18"/>
    <e v="#N/A"/>
    <s v=""/>
    <x v="431"/>
    <x v="1"/>
    <x v="0"/>
    <x v="229"/>
    <x v="5"/>
    <s v="IEC_STD_V10 &gt;&gt; Common &gt;&gt; AutoMetaData"/>
    <x v="5"/>
    <x v="3"/>
    <s v=""/>
    <s v="BU可控庫存DOI"/>
    <n v="1013"/>
    <n v="1346"/>
    <n v="0"/>
    <s v=""/>
    <n v="0"/>
    <n v="0"/>
    <n v="2"/>
    <x v="223"/>
    <s v="Daily Controllable DOI - by BU"/>
    <x v="115"/>
    <e v="#N/A"/>
    <x v="0"/>
    <s v=":"/>
    <x v="210"/>
    <x v="210"/>
    <x v="1379"/>
    <x v="429"/>
    <x v="431"/>
    <x v="205"/>
    <x v="0"/>
    <x v="0"/>
    <x v="0"/>
    <x v="0"/>
    <m/>
    <x v="0"/>
    <x v="5"/>
    <s v="Daily Controllable DOI - by BU_"/>
    <x v="1279"/>
    <x v="5"/>
    <x v="0"/>
    <x v="4"/>
    <x v="7"/>
    <x v="0"/>
    <x v="0"/>
    <s v=""/>
    <s v=""/>
    <x v="41"/>
    <x v="0"/>
    <x v="0"/>
    <n v="0"/>
    <x v="0"/>
    <x v="0"/>
    <x v="0"/>
    <s v=""/>
    <s v=""/>
    <n v="1490"/>
    <s v="-1490"/>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3"/>
    <x v="382"/>
    <x v="18"/>
    <e v="#N/A"/>
    <s v=""/>
    <x v="431"/>
    <x v="1"/>
    <x v="0"/>
    <x v="229"/>
    <x v="5"/>
    <s v="IEC_STD_V10 &gt;&gt; Common &gt;&gt; AutoMetaData"/>
    <x v="5"/>
    <x v="3"/>
    <s v=""/>
    <s v="BU可控庫存DOI"/>
    <n v="1013"/>
    <n v="1346"/>
    <n v="0"/>
    <s v=""/>
    <n v="0"/>
    <n v="0"/>
    <n v="2"/>
    <x v="223"/>
    <s v="Daily Controllable DOI - by BU"/>
    <x v="115"/>
    <e v="#N/A"/>
    <x v="0"/>
    <s v=":"/>
    <x v="211"/>
    <x v="211"/>
    <x v="1380"/>
    <x v="429"/>
    <x v="431"/>
    <x v="205"/>
    <x v="0"/>
    <x v="0"/>
    <x v="0"/>
    <x v="0"/>
    <m/>
    <x v="0"/>
    <x v="5"/>
    <s v="Daily Controllable DOI - by BU_"/>
    <x v="1279"/>
    <x v="5"/>
    <x v="0"/>
    <x v="4"/>
    <x v="7"/>
    <x v="0"/>
    <x v="0"/>
    <s v=""/>
    <s v=""/>
    <x v="41"/>
    <x v="0"/>
    <x v="0"/>
    <n v="0"/>
    <x v="0"/>
    <x v="0"/>
    <x v="0"/>
    <s v=""/>
    <s v=""/>
    <n v="1491"/>
    <s v="-1491"/>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4"/>
    <x v="382"/>
    <x v="18"/>
    <e v="#N/A"/>
    <s v=""/>
    <x v="431"/>
    <x v="1"/>
    <x v="0"/>
    <x v="229"/>
    <x v="5"/>
    <s v="IEC_STD_V10 &gt;&gt; Common &gt;&gt; AutoMetaData"/>
    <x v="5"/>
    <x v="3"/>
    <s v=""/>
    <s v="BU可控庫存DOI"/>
    <n v="1013"/>
    <n v="1346"/>
    <n v="0"/>
    <s v=""/>
    <n v="0"/>
    <n v="0"/>
    <n v="2"/>
    <x v="223"/>
    <s v="Daily Controllable DOI - by BU"/>
    <x v="115"/>
    <e v="#N/A"/>
    <x v="0"/>
    <s v=":"/>
    <x v="212"/>
    <x v="212"/>
    <x v="1381"/>
    <x v="429"/>
    <x v="431"/>
    <x v="205"/>
    <x v="0"/>
    <x v="0"/>
    <x v="0"/>
    <x v="0"/>
    <m/>
    <x v="0"/>
    <x v="5"/>
    <s v="Daily Controllable DOI - by BU_"/>
    <x v="1279"/>
    <x v="5"/>
    <x v="0"/>
    <x v="4"/>
    <x v="7"/>
    <x v="0"/>
    <x v="0"/>
    <s v=""/>
    <s v=""/>
    <x v="41"/>
    <x v="0"/>
    <x v="0"/>
    <n v="0"/>
    <x v="0"/>
    <x v="0"/>
    <x v="0"/>
    <s v=""/>
    <s v=""/>
    <n v="1492"/>
    <s v="-1492"/>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5"/>
    <x v="382"/>
    <x v="18"/>
    <e v="#N/A"/>
    <s v=""/>
    <x v="431"/>
    <x v="1"/>
    <x v="0"/>
    <x v="229"/>
    <x v="5"/>
    <s v="IEC_STD_V10 &gt;&gt; Common &gt;&gt; AutoMetaData"/>
    <x v="5"/>
    <x v="3"/>
    <s v=""/>
    <s v="BU可控庫存DOI"/>
    <n v="1013"/>
    <n v="1346"/>
    <n v="0"/>
    <s v=""/>
    <n v="0"/>
    <n v="0"/>
    <n v="2"/>
    <x v="223"/>
    <s v="Daily Controllable DOI - by BU"/>
    <x v="115"/>
    <e v="#N/A"/>
    <x v="0"/>
    <s v=":"/>
    <x v="213"/>
    <x v="213"/>
    <x v="1382"/>
    <x v="429"/>
    <x v="431"/>
    <x v="205"/>
    <x v="0"/>
    <x v="0"/>
    <x v="0"/>
    <x v="0"/>
    <m/>
    <x v="0"/>
    <x v="5"/>
    <s v="Daily Controllable DOI - by BU_"/>
    <x v="1279"/>
    <x v="5"/>
    <x v="0"/>
    <x v="4"/>
    <x v="7"/>
    <x v="0"/>
    <x v="0"/>
    <s v=""/>
    <s v=""/>
    <x v="41"/>
    <x v="0"/>
    <x v="0"/>
    <n v="0"/>
    <x v="0"/>
    <x v="0"/>
    <x v="0"/>
    <s v=""/>
    <s v=""/>
    <n v="1493"/>
    <s v="-1493"/>
    <x v="0"/>
    <x v="0"/>
    <x v="0"/>
    <x v="431"/>
    <x v="5"/>
    <n v="0"/>
    <s v=""/>
    <s v=""/>
    <x v="0"/>
    <x v="60"/>
    <m/>
    <s v="^()$"/>
    <n v="9"/>
    <x v="0"/>
    <x v="7"/>
    <x v="0"/>
    <x v="0"/>
    <x v="1"/>
    <x v="1"/>
    <b v="0"/>
    <x v="0"/>
    <x v="1"/>
    <n v="0"/>
    <x v="0"/>
    <b v="0"/>
    <b v="0"/>
    <b v="0"/>
    <b v="0"/>
    <b v="0"/>
    <b v="0"/>
    <b v="1"/>
    <b v="0"/>
    <b v="0"/>
    <b v="0"/>
    <b v="0"/>
    <x v="0"/>
    <x v="7"/>
    <n v="1"/>
    <x v="53"/>
    <x v="1"/>
  </r>
  <r>
    <m/>
    <s v="."/>
    <x v="18"/>
    <x v="429"/>
    <x v="431"/>
    <x v="1"/>
    <x v="229"/>
    <m/>
    <x v="5"/>
    <m/>
    <m/>
    <m/>
    <x v="0"/>
    <m/>
    <x v="0"/>
    <m/>
    <x v="5"/>
    <x v="4"/>
    <x v="0"/>
    <x v="0"/>
    <m/>
    <m/>
    <m/>
    <m/>
    <m/>
    <m/>
    <m/>
    <m/>
    <m/>
    <m/>
    <m/>
    <m/>
    <m/>
    <m/>
    <m/>
    <m/>
    <m/>
    <m/>
    <m/>
    <m/>
    <s v="資料清單"/>
    <x v="30"/>
    <x v="196"/>
    <x v="382"/>
    <x v="18"/>
    <e v="#N/A"/>
    <s v=""/>
    <x v="431"/>
    <x v="1"/>
    <x v="0"/>
    <x v="229"/>
    <x v="5"/>
    <s v="IEC_STD_V10 &gt;&gt; Common &gt;&gt; AutoMetaData"/>
    <x v="5"/>
    <x v="3"/>
    <s v=""/>
    <s v="BU可控庫存DOI"/>
    <n v="1013"/>
    <n v="1346"/>
    <n v="0"/>
    <s v=""/>
    <n v="0"/>
    <n v="0"/>
    <n v="2"/>
    <x v="223"/>
    <s v="Daily Controllable DOI - by BU"/>
    <x v="115"/>
    <e v="#N/A"/>
    <x v="0"/>
    <s v=":"/>
    <x v="214"/>
    <x v="214"/>
    <x v="1383"/>
    <x v="429"/>
    <x v="431"/>
    <x v="205"/>
    <x v="0"/>
    <x v="0"/>
    <x v="0"/>
    <x v="0"/>
    <m/>
    <x v="0"/>
    <x v="5"/>
    <s v="Daily Controllable DOI - by BU_"/>
    <x v="1279"/>
    <x v="5"/>
    <x v="0"/>
    <x v="4"/>
    <x v="7"/>
    <x v="0"/>
    <x v="0"/>
    <s v=""/>
    <s v=""/>
    <x v="41"/>
    <x v="0"/>
    <x v="0"/>
    <n v="0"/>
    <x v="0"/>
    <x v="0"/>
    <x v="0"/>
    <s v=""/>
    <s v=""/>
    <n v="1494"/>
    <s v="-1494"/>
    <x v="0"/>
    <x v="0"/>
    <x v="0"/>
    <x v="431"/>
    <x v="5"/>
    <n v="0"/>
    <s v=""/>
    <s v=""/>
    <x v="0"/>
    <x v="60"/>
    <m/>
    <s v="^()$"/>
    <n v="9"/>
    <x v="0"/>
    <x v="7"/>
    <x v="0"/>
    <x v="0"/>
    <x v="1"/>
    <x v="1"/>
    <b v="0"/>
    <x v="0"/>
    <x v="1"/>
    <n v="0"/>
    <x v="0"/>
    <b v="0"/>
    <b v="0"/>
    <b v="0"/>
    <b v="0"/>
    <b v="0"/>
    <b v="0"/>
    <b v="1"/>
    <b v="0"/>
    <b v="0"/>
    <b v="0"/>
    <b v="0"/>
    <x v="0"/>
    <x v="7"/>
    <n v="1"/>
    <x v="53"/>
    <x v="1"/>
  </r>
  <r>
    <m/>
    <s v="PLN"/>
    <x v="28"/>
    <x v="548"/>
    <x v="543"/>
    <x v="1"/>
    <x v="550"/>
    <s v="每日庫存總覽"/>
    <x v="0"/>
    <m/>
    <m/>
    <s v="General"/>
    <x v="7"/>
    <m/>
    <x v="23"/>
    <s v="PLN"/>
    <x v="16"/>
    <x v="8"/>
    <x v="0"/>
    <x v="0"/>
    <s v="DM_DAILY_INVENTORY_MANAGEMENT"/>
    <m/>
    <m/>
    <m/>
    <m/>
    <m/>
    <m/>
    <m/>
    <m/>
    <m/>
    <m/>
    <m/>
    <m/>
    <m/>
    <m/>
    <m/>
    <m/>
    <m/>
    <m/>
    <m/>
    <s v="資料清單"/>
    <x v="31"/>
    <x v="0"/>
    <x v="60"/>
    <x v="28"/>
    <e v="#N/A"/>
    <s v="Daily Inventory Management"/>
    <x v="543"/>
    <x v="1"/>
    <x v="0"/>
    <x v="550"/>
    <x v="16"/>
    <s v="IEC_STD_V10 &gt;&gt; Common &gt;&gt; AutoMetaDataDaily Inventory Management"/>
    <x v="0"/>
    <x v="0"/>
    <s v="每日庫存總覽Concept"/>
    <s v="每日庫存總覽"/>
    <n v="1497"/>
    <n v="0"/>
    <n v="0"/>
    <s v=""/>
    <n v="0"/>
    <n v="0"/>
    <n v="0"/>
    <x v="0"/>
    <s v=""/>
    <x v="0"/>
    <s v=""/>
    <x v="0"/>
    <s v="E.3.14.0:"/>
    <x v="61"/>
    <x v="61"/>
    <x v="1384"/>
    <x v="548"/>
    <x v="543"/>
    <x v="574"/>
    <x v="0"/>
    <x v="0"/>
    <x v="0"/>
    <x v="7"/>
    <m/>
    <x v="0"/>
    <x v="0"/>
    <s v="Daily Inventory Management"/>
    <x v="1280"/>
    <x v="0"/>
    <x v="0"/>
    <x v="8"/>
    <x v="9"/>
    <x v="0"/>
    <x v="0"/>
    <s v="DM_DAILY_INVENTORY_MANAGEMENT"/>
    <s v=""/>
    <x v="148"/>
    <x v="0"/>
    <x v="0"/>
    <n v="9"/>
    <x v="13"/>
    <x v="13"/>
    <x v="9"/>
    <s v=""/>
    <s v=""/>
    <n v="1495"/>
    <s v="-1495"/>
    <x v="0"/>
    <x v="0"/>
    <x v="0"/>
    <x v="543"/>
    <x v="16"/>
    <s v="每日庫存總覽"/>
    <s v=""/>
    <s v=""/>
    <x v="0"/>
    <x v="60"/>
    <m/>
    <s v="^()$"/>
    <n v="9"/>
    <x v="0"/>
    <x v="9"/>
    <x v="0"/>
    <x v="0"/>
    <x v="0"/>
    <x v="1"/>
    <b v="0"/>
    <x v="1"/>
    <x v="0"/>
    <n v="0"/>
    <x v="0"/>
    <b v="0"/>
    <b v="0"/>
    <b v="0"/>
    <b v="0"/>
    <b v="0"/>
    <b v="0"/>
    <b v="0"/>
    <b v="0"/>
    <b v="0"/>
    <b v="0"/>
    <b v="0"/>
    <x v="1"/>
    <x v="1"/>
    <n v="0"/>
    <x v="21"/>
    <x v="0"/>
  </r>
  <r>
    <m/>
    <s v="PLN"/>
    <x v="28"/>
    <x v="482"/>
    <x v="483"/>
    <x v="1"/>
    <x v="551"/>
    <s v="預設不含FRU庫存"/>
    <x v="3"/>
    <m/>
    <m/>
    <s v="General"/>
    <x v="11"/>
    <s v="Y,N"/>
    <x v="23"/>
    <s v="PLN"/>
    <x v="16"/>
    <x v="8"/>
    <x v="0"/>
    <x v="0"/>
    <s v="DM_DAILY_INVENTORY_MANAGEMENT"/>
    <s v="FRU_LOCATION_REMARK"/>
    <m/>
    <m/>
    <m/>
    <m/>
    <m/>
    <m/>
    <m/>
    <m/>
    <m/>
    <m/>
    <m/>
    <m/>
    <m/>
    <m/>
    <m/>
    <m/>
    <m/>
    <m/>
    <s v="資料清單"/>
    <x v="31"/>
    <x v="1"/>
    <x v="60"/>
    <x v="28"/>
    <e v="#N/A"/>
    <s v="FRU location Remark"/>
    <x v="483"/>
    <x v="1"/>
    <x v="0"/>
    <x v="551"/>
    <x v="16"/>
    <s v="IEC_STD_V10 &gt;&gt; Common &gt;&gt; AutoMetaDataFRU location Remark"/>
    <x v="3"/>
    <x v="0"/>
    <s v="FRU庫位註記Dimension"/>
    <s v="每日庫存總覽"/>
    <n v="1173"/>
    <n v="1497"/>
    <n v="0"/>
    <s v=""/>
    <n v="0"/>
    <n v="0"/>
    <n v="1173"/>
    <x v="257"/>
    <s v="Daily Inventory Management"/>
    <x v="116"/>
    <e v="#N/A"/>
    <x v="0"/>
    <s v="E.3.14.0:"/>
    <x v="62"/>
    <x v="62"/>
    <x v="1385"/>
    <x v="482"/>
    <x v="483"/>
    <x v="575"/>
    <x v="78"/>
    <x v="0"/>
    <x v="0"/>
    <x v="9"/>
    <m/>
    <x v="0"/>
    <x v="3"/>
    <s v="Daily Inventory Management_FRU location Remark"/>
    <x v="1281"/>
    <x v="3"/>
    <x v="0"/>
    <x v="8"/>
    <x v="9"/>
    <x v="0"/>
    <x v="0"/>
    <s v="DM_DAILY_INVENTORY_MANAGEMENT"/>
    <s v="FRU_LOCATION_REMARK"/>
    <x v="148"/>
    <x v="392"/>
    <x v="0"/>
    <n v="9"/>
    <x v="13"/>
    <x v="13"/>
    <x v="9"/>
    <s v=""/>
    <s v=""/>
    <n v="1496"/>
    <s v="-1496"/>
    <x v="0"/>
    <x v="0"/>
    <x v="0"/>
    <x v="483"/>
    <x v="16"/>
    <s v="是否含FRU庫存?"/>
    <s v=""/>
    <s v=""/>
    <x v="0"/>
    <x v="60"/>
    <m/>
    <s v="^()$"/>
    <n v="9"/>
    <x v="0"/>
    <x v="9"/>
    <x v="0"/>
    <x v="0"/>
    <x v="1"/>
    <x v="1"/>
    <b v="0"/>
    <x v="1"/>
    <x v="1"/>
    <n v="0"/>
    <x v="0"/>
    <b v="0"/>
    <b v="0"/>
    <b v="0"/>
    <b v="0"/>
    <b v="0"/>
    <b v="0"/>
    <b v="0"/>
    <b v="0"/>
    <b v="0"/>
    <b v="0"/>
    <b v="0"/>
    <x v="1"/>
    <x v="1"/>
    <n v="0"/>
    <x v="5"/>
    <x v="0"/>
  </r>
  <r>
    <m/>
    <s v="PLN"/>
    <x v="28"/>
    <x v="2"/>
    <x v="2"/>
    <x v="1"/>
    <x v="2"/>
    <s v="預設EBG, NBG直接濾除"/>
    <x v="3"/>
    <m/>
    <m/>
    <s v="General"/>
    <x v="2"/>
    <s v="EBG,NBG"/>
    <x v="23"/>
    <s v="PLN"/>
    <x v="16"/>
    <x v="8"/>
    <x v="0"/>
    <x v="0"/>
    <s v="DM_DAILY_INVENTORY_MANAGEMENT"/>
    <s v="BG_CODE"/>
    <m/>
    <m/>
    <m/>
    <m/>
    <m/>
    <m/>
    <m/>
    <m/>
    <m/>
    <m/>
    <m/>
    <m/>
    <m/>
    <m/>
    <m/>
    <m/>
    <m/>
    <m/>
    <s v="資料清單"/>
    <x v="31"/>
    <x v="2"/>
    <x v="60"/>
    <x v="28"/>
    <e v="#N/A"/>
    <s v="BG Code"/>
    <x v="2"/>
    <x v="1"/>
    <x v="0"/>
    <x v="2"/>
    <x v="16"/>
    <s v="IEC_STD_V10 &gt;&gt; Common &gt;&gt; AutoMetaDataBG Code"/>
    <x v="3"/>
    <x v="0"/>
    <s v="事業群代碼Dimension"/>
    <s v="每日庫存總覽"/>
    <n v="4"/>
    <n v="1497"/>
    <n v="0"/>
    <s v=""/>
    <n v="0"/>
    <n v="0"/>
    <n v="4"/>
    <x v="2"/>
    <s v="Daily Inventory Management"/>
    <x v="116"/>
    <e v="#N/A"/>
    <x v="0"/>
    <s v="E.3.14.0:"/>
    <x v="63"/>
    <x v="63"/>
    <x v="1386"/>
    <x v="2"/>
    <x v="2"/>
    <x v="433"/>
    <x v="59"/>
    <x v="0"/>
    <x v="0"/>
    <x v="2"/>
    <m/>
    <x v="0"/>
    <x v="3"/>
    <s v="Daily Inventory Management_BG Code"/>
    <x v="1282"/>
    <x v="3"/>
    <x v="0"/>
    <x v="8"/>
    <x v="9"/>
    <x v="0"/>
    <x v="0"/>
    <s v="DM_DAILY_INVENTORY_MANAGEMENT"/>
    <s v="BG_CODE"/>
    <x v="148"/>
    <x v="2"/>
    <x v="0"/>
    <n v="9"/>
    <x v="13"/>
    <x v="13"/>
    <x v="0"/>
    <s v=""/>
    <s v=""/>
    <n v="1497"/>
    <s v="-1497"/>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DAILY_INVENTORY_MANAGEMENT"/>
    <s v="BU_CODE"/>
    <m/>
    <m/>
    <m/>
    <m/>
    <m/>
    <m/>
    <m/>
    <m/>
    <m/>
    <m/>
    <m/>
    <m/>
    <m/>
    <m/>
    <m/>
    <m/>
    <m/>
    <m/>
    <s v="資料清單"/>
    <x v="31"/>
    <x v="3"/>
    <x v="60"/>
    <x v="28"/>
    <e v="#N/A"/>
    <s v="BU Code"/>
    <x v="180"/>
    <x v="1"/>
    <x v="0"/>
    <x v="185"/>
    <x v="16"/>
    <s v="IEC_STD_V10 &gt;&gt; Common &gt;&gt; AutoMetaDataBU Code"/>
    <x v="3"/>
    <x v="0"/>
    <s v="事業處代碼Dimension"/>
    <s v="每日庫存總覽"/>
    <n v="343"/>
    <n v="1497"/>
    <n v="0"/>
    <s v=""/>
    <n v="0"/>
    <n v="0"/>
    <n v="515"/>
    <x v="81"/>
    <s v="Daily Inventory Management"/>
    <x v="116"/>
    <e v="#N/A"/>
    <x v="0"/>
    <s v="E.3.14.0:"/>
    <x v="64"/>
    <x v="64"/>
    <x v="1387"/>
    <x v="180"/>
    <x v="180"/>
    <x v="197"/>
    <x v="44"/>
    <x v="0"/>
    <x v="0"/>
    <x v="2"/>
    <m/>
    <x v="0"/>
    <x v="3"/>
    <s v="Daily Inventory Management_BU Code"/>
    <x v="1283"/>
    <x v="3"/>
    <x v="0"/>
    <x v="8"/>
    <x v="9"/>
    <x v="0"/>
    <x v="0"/>
    <s v="DM_DAILY_INVENTORY_MANAGEMENT"/>
    <s v="BU_CODE"/>
    <x v="148"/>
    <x v="145"/>
    <x v="0"/>
    <n v="9"/>
    <x v="13"/>
    <x v="13"/>
    <x v="0"/>
    <s v=""/>
    <s v=""/>
    <n v="1498"/>
    <s v="-1498"/>
    <x v="0"/>
    <x v="0"/>
    <x v="0"/>
    <x v="180"/>
    <x v="16"/>
    <s v="事業處代碼"/>
    <s v=""/>
    <s v=""/>
    <x v="0"/>
    <x v="60"/>
    <m/>
    <s v="^()$"/>
    <n v="9"/>
    <x v="0"/>
    <x v="9"/>
    <x v="0"/>
    <x v="0"/>
    <x v="1"/>
    <x v="1"/>
    <b v="0"/>
    <x v="1"/>
    <x v="1"/>
    <n v="0"/>
    <x v="0"/>
    <b v="0"/>
    <b v="0"/>
    <b v="0"/>
    <b v="0"/>
    <b v="1"/>
    <b v="0"/>
    <b v="0"/>
    <b v="0"/>
    <b v="0"/>
    <b v="0"/>
    <b v="0"/>
    <x v="0"/>
    <x v="2"/>
    <n v="0"/>
    <x v="1"/>
    <x v="0"/>
  </r>
  <r>
    <m/>
    <s v="PLN"/>
    <x v="28"/>
    <x v="182"/>
    <x v="182"/>
    <x v="244"/>
    <x v="187"/>
    <s v="客戶名稱-SAP"/>
    <x v="3"/>
    <m/>
    <m/>
    <s v="General"/>
    <x v="1"/>
    <s v="HPE.A1.S1.F1.Twitter.EMC.CMC.Alibaba.Amazon.FCCL.Kostal.WW channel"/>
    <x v="23"/>
    <s v="PLN"/>
    <x v="16"/>
    <x v="8"/>
    <x v="51"/>
    <x v="0"/>
    <s v="DM_DAILY_INVENTORY_MANAGEMENT"/>
    <s v="CUSTOMER_NAME_SAP"/>
    <m/>
    <m/>
    <m/>
    <m/>
    <m/>
    <m/>
    <m/>
    <m/>
    <m/>
    <m/>
    <m/>
    <m/>
    <m/>
    <m/>
    <m/>
    <m/>
    <m/>
    <m/>
    <s v="資料清單"/>
    <x v="31"/>
    <x v="4"/>
    <x v="60"/>
    <x v="28"/>
    <e v="#N/A"/>
    <s v="Customer Name-SAP"/>
    <x v="182"/>
    <x v="244"/>
    <x v="0"/>
    <x v="187"/>
    <x v="16"/>
    <s v="IEC_STD_V10 &gt;&gt; Common &gt;&gt; AutoMetaDataCustomer Name-SAP"/>
    <x v="3"/>
    <x v="0"/>
    <s v="客戶名稱-SAPDimension"/>
    <s v="每日庫存總覽"/>
    <n v="345"/>
    <n v="1497"/>
    <n v="0"/>
    <s v=""/>
    <n v="0"/>
    <n v="0"/>
    <n v="981"/>
    <x v="83"/>
    <s v="Daily Inventory Management"/>
    <x v="116"/>
    <e v="#N/A"/>
    <x v="0"/>
    <s v="E.3.14.0:"/>
    <x v="65"/>
    <x v="65"/>
    <x v="1388"/>
    <x v="182"/>
    <x v="182"/>
    <x v="199"/>
    <x v="79"/>
    <x v="0"/>
    <x v="0"/>
    <x v="1"/>
    <m/>
    <x v="0"/>
    <x v="3"/>
    <s v="Daily Inventory Management_Customer Name-SAP"/>
    <x v="1284"/>
    <x v="3"/>
    <x v="0"/>
    <x v="8"/>
    <x v="9"/>
    <x v="0"/>
    <x v="0"/>
    <s v="DM_DAILY_INVENTORY_MANAGEMENT"/>
    <s v="CUSTOMER_NAME_SAP"/>
    <x v="148"/>
    <x v="147"/>
    <x v="0"/>
    <n v="9"/>
    <x v="13"/>
    <x v="13"/>
    <x v="0"/>
    <s v=""/>
    <s v=""/>
    <n v="1499"/>
    <s v="-1499"/>
    <x v="0"/>
    <x v="0"/>
    <x v="0"/>
    <x v="182"/>
    <x v="16"/>
    <s v="客戶名稱-SAP"/>
    <s v=""/>
    <s v=""/>
    <x v="0"/>
    <x v="60"/>
    <m/>
    <s v="Customer code?^()$"/>
    <n v="9"/>
    <x v="0"/>
    <x v="9"/>
    <x v="0"/>
    <x v="0"/>
    <x v="1"/>
    <x v="1"/>
    <b v="0"/>
    <x v="1"/>
    <x v="1"/>
    <n v="0"/>
    <x v="0"/>
    <b v="0"/>
    <b v="0"/>
    <b v="0"/>
    <b v="0"/>
    <b v="1"/>
    <b v="0"/>
    <b v="0"/>
    <b v="0"/>
    <b v="0"/>
    <b v="0"/>
    <b v="0"/>
    <x v="0"/>
    <x v="2"/>
    <n v="0"/>
    <x v="3"/>
    <x v="0"/>
  </r>
  <r>
    <m/>
    <s v="PLN"/>
    <x v="28"/>
    <x v="232"/>
    <x v="232"/>
    <x v="243"/>
    <x v="274"/>
    <s v="廠區"/>
    <x v="3"/>
    <m/>
    <m/>
    <s v="General"/>
    <x v="2"/>
    <s v="IMX,ICZ,SQT,IPT,TAO"/>
    <x v="23"/>
    <s v="PLN"/>
    <x v="16"/>
    <x v="8"/>
    <x v="0"/>
    <x v="0"/>
    <s v="DM_DAILY_INVENTORY_MANAGEMENT"/>
    <s v="SITE"/>
    <m/>
    <m/>
    <m/>
    <m/>
    <m/>
    <m/>
    <m/>
    <m/>
    <m/>
    <m/>
    <m/>
    <m/>
    <m/>
    <m/>
    <m/>
    <m/>
    <m/>
    <m/>
    <s v="資料清單"/>
    <x v="31"/>
    <x v="5"/>
    <x v="60"/>
    <x v="28"/>
    <e v="#N/A"/>
    <s v="Site"/>
    <x v="232"/>
    <x v="243"/>
    <x v="0"/>
    <x v="274"/>
    <x v="16"/>
    <s v="IEC_STD_V10 &gt;&gt; Common &gt;&gt; AutoMetaDataSite"/>
    <x v="3"/>
    <x v="0"/>
    <s v="廠區Dimension"/>
    <s v="每日庫存總覽"/>
    <n v="408"/>
    <n v="1497"/>
    <n v="0"/>
    <s v=""/>
    <n v="0"/>
    <n v="0"/>
    <n v="488"/>
    <x v="95"/>
    <s v="Daily Inventory Management"/>
    <x v="116"/>
    <e v="#N/A"/>
    <x v="0"/>
    <s v="E.3.14.0:"/>
    <x v="66"/>
    <x v="66"/>
    <x v="1389"/>
    <x v="232"/>
    <x v="232"/>
    <x v="482"/>
    <x v="80"/>
    <x v="0"/>
    <x v="0"/>
    <x v="2"/>
    <m/>
    <x v="0"/>
    <x v="3"/>
    <s v="Daily Inventory Management_Site"/>
    <x v="1285"/>
    <x v="3"/>
    <x v="0"/>
    <x v="8"/>
    <x v="9"/>
    <x v="0"/>
    <x v="0"/>
    <s v="DM_DAILY_INVENTORY_MANAGEMENT"/>
    <s v="SITE"/>
    <x v="148"/>
    <x v="187"/>
    <x v="0"/>
    <n v="9"/>
    <x v="13"/>
    <x v="13"/>
    <x v="6"/>
    <s v=""/>
    <s v=""/>
    <n v="1500"/>
    <s v="-1500"/>
    <x v="0"/>
    <x v="0"/>
    <x v="0"/>
    <x v="232"/>
    <x v="16"/>
    <s v="廠區"/>
    <s v=""/>
    <s v=""/>
    <x v="0"/>
    <x v="60"/>
    <m/>
    <s v="^()$"/>
    <n v="9"/>
    <x v="0"/>
    <x v="9"/>
    <x v="0"/>
    <x v="0"/>
    <x v="1"/>
    <x v="1"/>
    <b v="0"/>
    <x v="1"/>
    <x v="1"/>
    <n v="0"/>
    <x v="0"/>
    <b v="0"/>
    <b v="0"/>
    <b v="0"/>
    <b v="1"/>
    <b v="1"/>
    <b v="1"/>
    <b v="0"/>
    <b v="0"/>
    <b v="0"/>
    <b v="0"/>
    <b v="0"/>
    <x v="0"/>
    <x v="12"/>
    <n v="0"/>
    <x v="43"/>
    <x v="0"/>
  </r>
  <r>
    <m/>
    <s v="PLN"/>
    <x v="28"/>
    <x v="322"/>
    <x v="434"/>
    <x v="1"/>
    <x v="317"/>
    <s v="廠別"/>
    <x v="3"/>
    <m/>
    <m/>
    <s v="General"/>
    <x v="2"/>
    <s v="廠別: UM01, UM02, UM03"/>
    <x v="23"/>
    <s v="PLN"/>
    <x v="16"/>
    <x v="8"/>
    <x v="0"/>
    <x v="0"/>
    <s v="DM_DAILY_INVENTORY_MANAGEMENT"/>
    <s v="PLANT_CODE"/>
    <m/>
    <m/>
    <m/>
    <m/>
    <m/>
    <m/>
    <m/>
    <m/>
    <m/>
    <m/>
    <m/>
    <m/>
    <m/>
    <m/>
    <m/>
    <m/>
    <m/>
    <m/>
    <s v="資料清單"/>
    <x v="31"/>
    <x v="6"/>
    <x v="60"/>
    <x v="28"/>
    <e v="#N/A"/>
    <s v="Plant Code"/>
    <x v="434"/>
    <x v="1"/>
    <x v="0"/>
    <x v="317"/>
    <x v="16"/>
    <s v="IEC_STD_V10 &gt;&gt; Common &gt;&gt; AutoMetaDataPlant Code"/>
    <x v="3"/>
    <x v="0"/>
    <s v="廠別Dimension"/>
    <s v="每日庫存總覽"/>
    <n v="1087"/>
    <n v="1497"/>
    <n v="0"/>
    <s v=""/>
    <n v="0"/>
    <n v="0"/>
    <n v="1642"/>
    <x v="224"/>
    <s v="Daily Inventory Management"/>
    <x v="116"/>
    <e v="#N/A"/>
    <x v="0"/>
    <s v="E.3.14.0:"/>
    <x v="67"/>
    <x v="67"/>
    <x v="1390"/>
    <x v="322"/>
    <x v="434"/>
    <x v="500"/>
    <x v="81"/>
    <x v="0"/>
    <x v="0"/>
    <x v="2"/>
    <m/>
    <x v="0"/>
    <x v="3"/>
    <s v="Daily Inventory Management_Plant Code"/>
    <x v="1286"/>
    <x v="3"/>
    <x v="0"/>
    <x v="8"/>
    <x v="9"/>
    <x v="0"/>
    <x v="0"/>
    <s v="DM_DAILY_INVENTORY_MANAGEMENT"/>
    <s v="PLANT_CODE"/>
    <x v="148"/>
    <x v="350"/>
    <x v="0"/>
    <n v="9"/>
    <x v="13"/>
    <x v="13"/>
    <x v="0"/>
    <s v=""/>
    <s v=""/>
    <n v="1501"/>
    <s v="-1501"/>
    <x v="0"/>
    <x v="0"/>
    <x v="0"/>
    <x v="434"/>
    <x v="16"/>
    <s v="廠別"/>
    <s v=""/>
    <s v=""/>
    <x v="0"/>
    <x v="60"/>
    <m/>
    <s v="^()$"/>
    <n v="9"/>
    <x v="0"/>
    <x v="9"/>
    <x v="0"/>
    <x v="0"/>
    <x v="1"/>
    <x v="1"/>
    <b v="0"/>
    <x v="1"/>
    <x v="1"/>
    <n v="0"/>
    <x v="0"/>
    <b v="0"/>
    <b v="0"/>
    <b v="0"/>
    <b v="0"/>
    <b v="1"/>
    <b v="0"/>
    <b v="0"/>
    <b v="0"/>
    <b v="0"/>
    <b v="0"/>
    <b v="0"/>
    <x v="0"/>
    <x v="2"/>
    <n v="0"/>
    <x v="19"/>
    <x v="0"/>
  </r>
  <r>
    <m/>
    <s v="PLN"/>
    <x v="28"/>
    <x v="487"/>
    <x v="487"/>
    <x v="1"/>
    <x v="485"/>
    <s v="成品、半成品、原材"/>
    <x v="3"/>
    <m/>
    <m/>
    <s v="General"/>
    <x v="1"/>
    <s v="FG, WIP, RAW"/>
    <x v="23"/>
    <s v="PLN"/>
    <x v="16"/>
    <x v="8"/>
    <x v="0"/>
    <x v="0"/>
    <s v="DM_DAILY_INVENTORY_MANAGEMENT"/>
    <s v="STYPE"/>
    <m/>
    <m/>
    <m/>
    <m/>
    <m/>
    <m/>
    <m/>
    <m/>
    <m/>
    <m/>
    <m/>
    <m/>
    <m/>
    <m/>
    <m/>
    <m/>
    <m/>
    <m/>
    <s v="資料清單"/>
    <x v="31"/>
    <x v="7"/>
    <x v="60"/>
    <x v="28"/>
    <e v="#N/A"/>
    <s v="Stype"/>
    <x v="487"/>
    <x v="1"/>
    <x v="0"/>
    <x v="485"/>
    <x v="16"/>
    <s v="IEC_STD_V10 &gt;&gt; Common &gt;&gt; AutoMetaDataStype"/>
    <x v="3"/>
    <x v="0"/>
    <s v="材料大類Dimension"/>
    <s v="每日庫存總覽"/>
    <n v="1183"/>
    <n v="1497"/>
    <n v="0"/>
    <s v=""/>
    <n v="0"/>
    <n v="0"/>
    <n v="1216"/>
    <x v="242"/>
    <s v="Daily Inventory Management"/>
    <x v="116"/>
    <e v="#N/A"/>
    <x v="0"/>
    <s v="E.3.14.0:"/>
    <x v="68"/>
    <x v="68"/>
    <x v="1391"/>
    <x v="487"/>
    <x v="487"/>
    <x v="504"/>
    <x v="84"/>
    <x v="0"/>
    <x v="0"/>
    <x v="1"/>
    <m/>
    <x v="0"/>
    <x v="3"/>
    <s v="Daily Inventory Management_Stype"/>
    <x v="1287"/>
    <x v="3"/>
    <x v="0"/>
    <x v="8"/>
    <x v="9"/>
    <x v="0"/>
    <x v="0"/>
    <s v="DM_DAILY_INVENTORY_MANAGEMENT"/>
    <s v="STYPE"/>
    <x v="148"/>
    <x v="396"/>
    <x v="0"/>
    <n v="9"/>
    <x v="13"/>
    <x v="13"/>
    <x v="9"/>
    <s v=""/>
    <s v=""/>
    <n v="1502"/>
    <s v="-1502"/>
    <x v="0"/>
    <x v="0"/>
    <x v="0"/>
    <x v="487"/>
    <x v="16"/>
    <s v="依材料大類分類材料"/>
    <s v=""/>
    <s v=""/>
    <x v="0"/>
    <x v="60"/>
    <m/>
    <s v="^()$"/>
    <n v="9"/>
    <x v="0"/>
    <x v="9"/>
    <x v="0"/>
    <x v="0"/>
    <x v="1"/>
    <x v="1"/>
    <b v="0"/>
    <x v="1"/>
    <x v="1"/>
    <n v="0"/>
    <x v="0"/>
    <b v="0"/>
    <b v="0"/>
    <b v="0"/>
    <b v="0"/>
    <b v="0"/>
    <b v="0"/>
    <b v="0"/>
    <b v="0"/>
    <b v="0"/>
    <b v="0"/>
    <b v="0"/>
    <x v="1"/>
    <x v="1"/>
    <n v="0"/>
    <x v="54"/>
    <x v="0"/>
  </r>
  <r>
    <m/>
    <s v="PLN"/>
    <x v="28"/>
    <x v="492"/>
    <x v="492"/>
    <x v="1"/>
    <x v="490"/>
    <s v="&lt;180days, 180 - 360days, &gt;360days"/>
    <x v="3"/>
    <m/>
    <m/>
    <s v="General"/>
    <x v="1"/>
    <m/>
    <x v="23"/>
    <s v="PLN"/>
    <x v="16"/>
    <x v="8"/>
    <x v="53"/>
    <x v="0"/>
    <s v="DM_DAILY_INVENTORY_MANAGEMENT"/>
    <s v="AGING_BUCKET"/>
    <m/>
    <m/>
    <m/>
    <m/>
    <m/>
    <m/>
    <m/>
    <m/>
    <m/>
    <m/>
    <m/>
    <m/>
    <m/>
    <m/>
    <m/>
    <m/>
    <m/>
    <m/>
    <s v="資料清單"/>
    <x v="31"/>
    <x v="8"/>
    <x v="60"/>
    <x v="28"/>
    <e v="#N/A"/>
    <s v="Aging Bucket"/>
    <x v="492"/>
    <x v="1"/>
    <x v="0"/>
    <x v="490"/>
    <x v="16"/>
    <s v="IEC_STD_V10 &gt;&gt; Common &gt;&gt; AutoMetaDataAging Bucket"/>
    <x v="3"/>
    <x v="0"/>
    <s v="庫齡區間Dimension"/>
    <s v="每日庫存總覽"/>
    <n v="1189"/>
    <n v="1497"/>
    <n v="0"/>
    <s v=""/>
    <n v="0"/>
    <n v="0"/>
    <n v="1189"/>
    <x v="258"/>
    <s v="Daily Inventory Management"/>
    <x v="116"/>
    <e v="#N/A"/>
    <x v="0"/>
    <s v="E.3.14.0:"/>
    <x v="69"/>
    <x v="69"/>
    <x v="1392"/>
    <x v="492"/>
    <x v="492"/>
    <x v="576"/>
    <x v="0"/>
    <x v="0"/>
    <x v="0"/>
    <x v="1"/>
    <m/>
    <x v="0"/>
    <x v="3"/>
    <s v="Daily Inventory Management_Aging Bucket"/>
    <x v="1288"/>
    <x v="3"/>
    <x v="0"/>
    <x v="8"/>
    <x v="9"/>
    <x v="0"/>
    <x v="0"/>
    <s v="DM_DAILY_INVENTORY_MANAGEMENT"/>
    <s v="AGING_BUCKET"/>
    <x v="148"/>
    <x v="400"/>
    <x v="0"/>
    <n v="9"/>
    <x v="13"/>
    <x v="13"/>
    <x v="9"/>
    <s v=""/>
    <s v=""/>
    <n v="1503"/>
    <s v="-1503"/>
    <x v="0"/>
    <x v="0"/>
    <x v="0"/>
    <x v="492"/>
    <x v="16"/>
    <s v="依材料庫齡分類材料"/>
    <s v=""/>
    <s v=""/>
    <x v="0"/>
    <x v="60"/>
    <m/>
    <s v="Last Move Date^()$"/>
    <n v="9"/>
    <x v="0"/>
    <x v="9"/>
    <x v="0"/>
    <x v="0"/>
    <x v="1"/>
    <x v="1"/>
    <b v="0"/>
    <x v="1"/>
    <x v="1"/>
    <n v="0"/>
    <x v="0"/>
    <b v="0"/>
    <b v="0"/>
    <b v="0"/>
    <b v="0"/>
    <b v="0"/>
    <b v="0"/>
    <b v="0"/>
    <b v="0"/>
    <b v="0"/>
    <b v="0"/>
    <b v="0"/>
    <x v="1"/>
    <x v="1"/>
    <n v="0"/>
    <x v="2"/>
    <x v="0"/>
  </r>
  <r>
    <m/>
    <s v="PLN"/>
    <x v="28"/>
    <x v="494"/>
    <x v="494"/>
    <x v="1"/>
    <x v="492"/>
    <s v="庫存結算日"/>
    <x v="3"/>
    <m/>
    <m/>
    <s v="General"/>
    <x v="3"/>
    <m/>
    <x v="23"/>
    <s v="PLN"/>
    <x v="16"/>
    <x v="8"/>
    <x v="0"/>
    <x v="0"/>
    <s v="DM_DAILY_INVENTORY_MANAGEMENT"/>
    <s v="INVENTORY_CUT_DATE"/>
    <m/>
    <m/>
    <m/>
    <m/>
    <m/>
    <m/>
    <m/>
    <m/>
    <m/>
    <m/>
    <m/>
    <m/>
    <m/>
    <m/>
    <m/>
    <m/>
    <m/>
    <m/>
    <s v="資料清單"/>
    <x v="31"/>
    <x v="9"/>
    <x v="60"/>
    <x v="28"/>
    <e v="#N/A"/>
    <s v="Inventory Cut Date"/>
    <x v="494"/>
    <x v="1"/>
    <x v="0"/>
    <x v="492"/>
    <x v="16"/>
    <s v="IEC_STD_V10 &gt;&gt; Common &gt;&gt; AutoMetaDataInventory Cut Date"/>
    <x v="3"/>
    <x v="0"/>
    <s v="庫存結算日Dimension"/>
    <s v="每日庫存總覽"/>
    <n v="1191"/>
    <n v="1497"/>
    <n v="0"/>
    <s v=""/>
    <n v="0"/>
    <n v="0"/>
    <n v="1191"/>
    <x v="246"/>
    <s v="Daily Inventory Management"/>
    <x v="116"/>
    <e v="#N/A"/>
    <x v="0"/>
    <s v="E.3.14.0:"/>
    <x v="70"/>
    <x v="70"/>
    <x v="1393"/>
    <x v="494"/>
    <x v="494"/>
    <x v="511"/>
    <x v="0"/>
    <x v="0"/>
    <x v="0"/>
    <x v="3"/>
    <m/>
    <x v="0"/>
    <x v="3"/>
    <s v="Daily Inventory Management_Inventory Cut Date"/>
    <x v="1289"/>
    <x v="3"/>
    <x v="0"/>
    <x v="8"/>
    <x v="9"/>
    <x v="0"/>
    <x v="0"/>
    <s v="DM_DAILY_INVENTORY_MANAGEMENT"/>
    <s v="INVENTORY_CUT_DATE"/>
    <x v="148"/>
    <x v="402"/>
    <x v="0"/>
    <n v="9"/>
    <x v="13"/>
    <x v="13"/>
    <x v="9"/>
    <s v=""/>
    <s v=""/>
    <n v="1504"/>
    <s v="-1504"/>
    <x v="0"/>
    <x v="0"/>
    <x v="0"/>
    <x v="494"/>
    <x v="16"/>
    <s v="庫存結算日"/>
    <s v=""/>
    <s v=""/>
    <x v="0"/>
    <x v="60"/>
    <m/>
    <s v="^()$"/>
    <n v="9"/>
    <x v="0"/>
    <x v="9"/>
    <x v="0"/>
    <x v="0"/>
    <x v="1"/>
    <x v="1"/>
    <b v="0"/>
    <x v="1"/>
    <x v="1"/>
    <n v="0"/>
    <x v="0"/>
    <b v="0"/>
    <b v="0"/>
    <b v="0"/>
    <b v="0"/>
    <b v="0"/>
    <b v="0"/>
    <b v="0"/>
    <b v="0"/>
    <b v="0"/>
    <b v="0"/>
    <b v="0"/>
    <x v="1"/>
    <x v="1"/>
    <n v="0"/>
    <x v="33"/>
    <x v="0"/>
  </r>
  <r>
    <m/>
    <s v="PLN"/>
    <x v="28"/>
    <x v="500"/>
    <x v="499"/>
    <x v="1"/>
    <x v="497"/>
    <s v="總庫存金額(TWD)"/>
    <x v="4"/>
    <m/>
    <m/>
    <s v="General"/>
    <x v="6"/>
    <m/>
    <x v="23"/>
    <s v="PLN"/>
    <x v="16"/>
    <x v="8"/>
    <x v="0"/>
    <x v="0"/>
    <s v="DM_DAILY_INVENTORY_MANAGEMENT"/>
    <s v="INVAMOUNT"/>
    <m/>
    <m/>
    <m/>
    <m/>
    <m/>
    <m/>
    <m/>
    <m/>
    <m/>
    <m/>
    <m/>
    <m/>
    <m/>
    <m/>
    <m/>
    <m/>
    <m/>
    <m/>
    <s v="資料清單"/>
    <x v="31"/>
    <x v="10"/>
    <x v="60"/>
    <x v="28"/>
    <e v="#N/A"/>
    <s v="InvAmount"/>
    <x v="499"/>
    <x v="1"/>
    <x v="0"/>
    <x v="497"/>
    <x v="16"/>
    <s v="IEC_STD_V10 &gt;&gt; Common &gt;&gt; AutoMetaDataInvAmount"/>
    <x v="4"/>
    <x v="0"/>
    <s v="庫存金額(TWD)Measure"/>
    <s v="每日庫存總覽"/>
    <n v="1197"/>
    <n v="1497"/>
    <n v="0"/>
    <s v=""/>
    <n v="0"/>
    <n v="0"/>
    <n v="1197"/>
    <x v="259"/>
    <s v="Daily Inventory Management"/>
    <x v="116"/>
    <e v="#N/A"/>
    <x v="0"/>
    <s v="E.3.14.0:"/>
    <x v="71"/>
    <x v="71"/>
    <x v="1394"/>
    <x v="500"/>
    <x v="499"/>
    <x v="516"/>
    <x v="0"/>
    <x v="0"/>
    <x v="0"/>
    <x v="6"/>
    <m/>
    <x v="0"/>
    <x v="4"/>
    <s v="Daily Inventory Management_InvAmount"/>
    <x v="1290"/>
    <x v="4"/>
    <x v="0"/>
    <x v="8"/>
    <x v="9"/>
    <x v="0"/>
    <x v="0"/>
    <s v="DM_DAILY_INVENTORY_MANAGEMENT"/>
    <s v="INVAMOUNT"/>
    <x v="148"/>
    <x v="407"/>
    <x v="0"/>
    <n v="9"/>
    <x v="13"/>
    <x v="13"/>
    <x v="9"/>
    <s v=""/>
    <s v=""/>
    <n v="1505"/>
    <s v="-1505"/>
    <x v="0"/>
    <x v="0"/>
    <x v="0"/>
    <x v="499"/>
    <x v="16"/>
    <s v="總庫存金額(TWD)"/>
    <s v=""/>
    <s v=""/>
    <x v="0"/>
    <x v="60"/>
    <m/>
    <s v="^()$"/>
    <n v="9"/>
    <x v="0"/>
    <x v="9"/>
    <x v="0"/>
    <x v="0"/>
    <x v="1"/>
    <x v="1"/>
    <b v="0"/>
    <x v="1"/>
    <x v="1"/>
    <n v="0"/>
    <x v="0"/>
    <b v="0"/>
    <b v="0"/>
    <b v="0"/>
    <b v="1"/>
    <b v="1"/>
    <b v="0"/>
    <b v="0"/>
    <b v="0"/>
    <b v="0"/>
    <b v="0"/>
    <b v="0"/>
    <x v="0"/>
    <x v="25"/>
    <n v="0"/>
    <x v="35"/>
    <x v="0"/>
  </r>
  <r>
    <m/>
    <s v="PLN"/>
    <x v="28"/>
    <x v="501"/>
    <x v="500"/>
    <x v="1"/>
    <x v="498"/>
    <s v="總庫存金額(USD)"/>
    <x v="4"/>
    <m/>
    <m/>
    <s v="General"/>
    <x v="6"/>
    <m/>
    <x v="23"/>
    <s v="PLN"/>
    <x v="16"/>
    <x v="8"/>
    <x v="0"/>
    <x v="0"/>
    <s v="DM_DAILY_INVENTORY_MANAGEMENT"/>
    <s v="USDINV_AMOUNT"/>
    <m/>
    <m/>
    <m/>
    <m/>
    <m/>
    <m/>
    <m/>
    <m/>
    <m/>
    <m/>
    <m/>
    <m/>
    <m/>
    <m/>
    <m/>
    <m/>
    <m/>
    <m/>
    <s v="資料清單"/>
    <x v="31"/>
    <x v="11"/>
    <x v="60"/>
    <x v="28"/>
    <e v="#N/A"/>
    <s v="USDInv_Amount"/>
    <x v="500"/>
    <x v="1"/>
    <x v="0"/>
    <x v="498"/>
    <x v="16"/>
    <s v="IEC_STD_V10 &gt;&gt; Common &gt;&gt; AutoMetaDataUSDInv_Amount"/>
    <x v="4"/>
    <x v="0"/>
    <s v="庫存金額(USD)Measure"/>
    <s v="每日庫存總覽"/>
    <n v="1198"/>
    <n v="1497"/>
    <n v="0"/>
    <s v=""/>
    <n v="0"/>
    <n v="0"/>
    <n v="1198"/>
    <x v="260"/>
    <s v="Daily Inventory Management"/>
    <x v="116"/>
    <e v="#N/A"/>
    <x v="0"/>
    <s v="E.3.14.0:"/>
    <x v="72"/>
    <x v="72"/>
    <x v="1395"/>
    <x v="501"/>
    <x v="500"/>
    <x v="517"/>
    <x v="0"/>
    <x v="0"/>
    <x v="0"/>
    <x v="6"/>
    <m/>
    <x v="0"/>
    <x v="4"/>
    <s v="Daily Inventory Management_USDInv_Amount"/>
    <x v="1291"/>
    <x v="4"/>
    <x v="0"/>
    <x v="8"/>
    <x v="9"/>
    <x v="0"/>
    <x v="0"/>
    <s v="DM_DAILY_INVENTORY_MANAGEMENT"/>
    <s v="USDINV_AMOUNT"/>
    <x v="148"/>
    <x v="408"/>
    <x v="0"/>
    <n v="9"/>
    <x v="13"/>
    <x v="13"/>
    <x v="9"/>
    <s v=""/>
    <s v=""/>
    <n v="1506"/>
    <s v="-1506"/>
    <x v="0"/>
    <x v="0"/>
    <x v="0"/>
    <x v="500"/>
    <x v="16"/>
    <s v="總庫存金額(USD)"/>
    <s v=""/>
    <s v=""/>
    <x v="0"/>
    <x v="60"/>
    <m/>
    <s v="^()$"/>
    <n v="9"/>
    <x v="0"/>
    <x v="9"/>
    <x v="0"/>
    <x v="0"/>
    <x v="1"/>
    <x v="1"/>
    <b v="0"/>
    <x v="1"/>
    <x v="1"/>
    <n v="0"/>
    <x v="0"/>
    <b v="0"/>
    <b v="1"/>
    <b v="0"/>
    <b v="0"/>
    <b v="1"/>
    <b v="0"/>
    <b v="0"/>
    <b v="0"/>
    <b v="0"/>
    <b v="0"/>
    <b v="0"/>
    <x v="0"/>
    <x v="23"/>
    <n v="0"/>
    <x v="12"/>
    <x v="0"/>
  </r>
  <r>
    <m/>
    <s v="PLN"/>
    <x v="28"/>
    <x v="504"/>
    <x v="503"/>
    <x v="1"/>
    <x v="501"/>
    <s v="By BG, BU, Customer 條件篩選"/>
    <x v="4"/>
    <m/>
    <m/>
    <s v="General"/>
    <x v="6"/>
    <m/>
    <x v="23"/>
    <s v="PLN"/>
    <x v="16"/>
    <x v="8"/>
    <x v="54"/>
    <x v="0"/>
    <s v="DM_DAILY_INVENTORY_MANAGEMENT"/>
    <s v="INVENTORY_REDUCTION_PLAN_AMOUNT_TWD"/>
    <m/>
    <m/>
    <m/>
    <m/>
    <m/>
    <m/>
    <m/>
    <m/>
    <m/>
    <m/>
    <m/>
    <m/>
    <m/>
    <m/>
    <m/>
    <m/>
    <m/>
    <m/>
    <s v="資料清單"/>
    <x v="31"/>
    <x v="12"/>
    <x v="60"/>
    <x v="28"/>
    <e v="#N/A"/>
    <s v="Inventory Reduction Plan Amount TWD"/>
    <x v="503"/>
    <x v="1"/>
    <x v="0"/>
    <x v="501"/>
    <x v="16"/>
    <s v="IEC_STD_V10 &gt;&gt; Common &gt;&gt; AutoMetaDataInventory Reduction Plan Amount TWD"/>
    <x v="4"/>
    <x v="0"/>
    <s v="庫存降減計畫金額(TWD)Measure"/>
    <s v="每日庫存總覽"/>
    <n v="1205"/>
    <n v="1497"/>
    <n v="0"/>
    <s v=""/>
    <n v="0"/>
    <n v="0"/>
    <n v="1205"/>
    <x v="261"/>
    <s v="Daily Inventory Management"/>
    <x v="116"/>
    <e v="#N/A"/>
    <x v="0"/>
    <s v="E.3.14.0:"/>
    <x v="73"/>
    <x v="73"/>
    <x v="1396"/>
    <x v="504"/>
    <x v="503"/>
    <x v="520"/>
    <x v="0"/>
    <x v="0"/>
    <x v="0"/>
    <x v="6"/>
    <m/>
    <x v="0"/>
    <x v="4"/>
    <s v="Daily Inventory Management_Inventory Reduction Plan Amount TWD"/>
    <x v="1292"/>
    <x v="4"/>
    <x v="0"/>
    <x v="8"/>
    <x v="9"/>
    <x v="0"/>
    <x v="0"/>
    <s v="DM_DAILY_INVENTORY_MANAGEMENT"/>
    <s v="INVENTORY_REDUCTION_PLAN_AMOUNT_TWD"/>
    <x v="148"/>
    <x v="410"/>
    <x v="0"/>
    <n v="9"/>
    <x v="13"/>
    <x v="13"/>
    <x v="9"/>
    <s v=""/>
    <s v=""/>
    <n v="1507"/>
    <s v="-1507"/>
    <x v="0"/>
    <x v="0"/>
    <x v="0"/>
    <x v="503"/>
    <x v="16"/>
    <s v="庫存降減計畫金額(TWD)"/>
    <s v=""/>
    <s v=""/>
    <x v="0"/>
    <x v="60"/>
    <m/>
    <s v="SCM Inventory Action Log^()$"/>
    <n v="9"/>
    <x v="0"/>
    <x v="9"/>
    <x v="0"/>
    <x v="0"/>
    <x v="1"/>
    <x v="1"/>
    <b v="0"/>
    <x v="1"/>
    <x v="1"/>
    <n v="0"/>
    <x v="0"/>
    <b v="0"/>
    <b v="0"/>
    <b v="0"/>
    <b v="0"/>
    <b v="0"/>
    <b v="0"/>
    <b v="0"/>
    <b v="0"/>
    <b v="0"/>
    <b v="0"/>
    <b v="0"/>
    <x v="1"/>
    <x v="1"/>
    <n v="0"/>
    <x v="14"/>
    <x v="0"/>
  </r>
  <r>
    <m/>
    <s v="PLN"/>
    <x v="28"/>
    <x v="505"/>
    <x v="504"/>
    <x v="1"/>
    <x v="502"/>
    <s v="By BG, BU, Customer 條件篩選"/>
    <x v="4"/>
    <m/>
    <m/>
    <s v="General"/>
    <x v="6"/>
    <m/>
    <x v="23"/>
    <s v="PLN"/>
    <x v="16"/>
    <x v="8"/>
    <x v="54"/>
    <x v="0"/>
    <s v="DM_DAILY_INVENTORY_MANAGEMENT"/>
    <s v="INVENTORY_REDUCTION_PLAN_AMOUNT_USD"/>
    <m/>
    <m/>
    <m/>
    <m/>
    <m/>
    <m/>
    <m/>
    <m/>
    <m/>
    <m/>
    <m/>
    <m/>
    <m/>
    <m/>
    <m/>
    <m/>
    <m/>
    <m/>
    <s v="資料清單"/>
    <x v="31"/>
    <x v="13"/>
    <x v="60"/>
    <x v="28"/>
    <e v="#N/A"/>
    <s v="Inventory Reduction Plan Amount USD"/>
    <x v="504"/>
    <x v="1"/>
    <x v="0"/>
    <x v="502"/>
    <x v="16"/>
    <s v="IEC_STD_V10 &gt;&gt; Common &gt;&gt; AutoMetaDataInventory Reduction Plan Amount USD"/>
    <x v="4"/>
    <x v="0"/>
    <s v="庫存降減計畫金額(USD)Measure"/>
    <s v="每日庫存總覽"/>
    <n v="1206"/>
    <n v="1497"/>
    <n v="0"/>
    <s v=""/>
    <n v="0"/>
    <n v="0"/>
    <n v="1206"/>
    <x v="262"/>
    <s v="Daily Inventory Management"/>
    <x v="116"/>
    <e v="#N/A"/>
    <x v="0"/>
    <s v="E.3.14.0:"/>
    <x v="74"/>
    <x v="74"/>
    <x v="1397"/>
    <x v="505"/>
    <x v="504"/>
    <x v="520"/>
    <x v="0"/>
    <x v="0"/>
    <x v="0"/>
    <x v="6"/>
    <m/>
    <x v="0"/>
    <x v="4"/>
    <s v="Daily Inventory Management_Inventory Reduction Plan Amount USD"/>
    <x v="1293"/>
    <x v="4"/>
    <x v="0"/>
    <x v="8"/>
    <x v="9"/>
    <x v="0"/>
    <x v="0"/>
    <s v="DM_DAILY_INVENTORY_MANAGEMENT"/>
    <s v="INVENTORY_REDUCTION_PLAN_AMOUNT_USD"/>
    <x v="148"/>
    <x v="411"/>
    <x v="0"/>
    <n v="9"/>
    <x v="13"/>
    <x v="13"/>
    <x v="9"/>
    <s v=""/>
    <s v=""/>
    <n v="1508"/>
    <s v="-1508"/>
    <x v="0"/>
    <x v="0"/>
    <x v="0"/>
    <x v="504"/>
    <x v="16"/>
    <s v="庫存降減計畫金額(USD)"/>
    <s v=""/>
    <s v=""/>
    <x v="0"/>
    <x v="60"/>
    <m/>
    <s v="SCM Inventory Action Log^()$"/>
    <n v="9"/>
    <x v="0"/>
    <x v="9"/>
    <x v="0"/>
    <x v="0"/>
    <x v="1"/>
    <x v="1"/>
    <b v="0"/>
    <x v="1"/>
    <x v="1"/>
    <n v="0"/>
    <x v="0"/>
    <b v="0"/>
    <b v="0"/>
    <b v="0"/>
    <b v="0"/>
    <b v="0"/>
    <b v="0"/>
    <b v="0"/>
    <b v="0"/>
    <b v="0"/>
    <b v="0"/>
    <b v="0"/>
    <x v="1"/>
    <x v="1"/>
    <n v="0"/>
    <x v="14"/>
    <x v="0"/>
  </r>
  <r>
    <m/>
    <s v="PLN"/>
    <x v="28"/>
    <x v="549"/>
    <x v="544"/>
    <x v="1"/>
    <x v="552"/>
    <s v="各廠區每日庫存庫齡總覽_原材料_依材料分類"/>
    <x v="0"/>
    <m/>
    <m/>
    <s v="General"/>
    <x v="7"/>
    <m/>
    <x v="23"/>
    <s v="PLN"/>
    <x v="16"/>
    <x v="8"/>
    <x v="0"/>
    <x v="0"/>
    <s v="DM_DAILY_INVENTORY_AGING_BY_SITE_RAW_HIGH_VALUE_TYPE"/>
    <m/>
    <m/>
    <m/>
    <m/>
    <m/>
    <m/>
    <m/>
    <m/>
    <m/>
    <m/>
    <m/>
    <m/>
    <m/>
    <m/>
    <m/>
    <m/>
    <m/>
    <m/>
    <m/>
    <s v="資料清單"/>
    <x v="31"/>
    <x v="14"/>
    <x v="60"/>
    <x v="28"/>
    <e v="#N/A"/>
    <s v="Daily Inventory Aging by Site_Raw_High value type"/>
    <x v="544"/>
    <x v="1"/>
    <x v="0"/>
    <x v="552"/>
    <x v="16"/>
    <s v="IEC_STD_V10 &gt;&gt; Common &gt;&gt; AutoMetaDataDaily Inventory Aging by Site_Raw_High value type"/>
    <x v="0"/>
    <x v="0"/>
    <s v="各廠區每日庫存庫齡總覽_原材料_依材料分類Concept"/>
    <s v="各廠區每日庫存庫齡總覽_原材料_依材料分類"/>
    <n v="1511"/>
    <n v="0"/>
    <n v="0"/>
    <s v=""/>
    <n v="0"/>
    <n v="0"/>
    <n v="0"/>
    <x v="0"/>
    <s v=""/>
    <x v="0"/>
    <s v=""/>
    <x v="0"/>
    <s v="E.3.14.0:"/>
    <x v="75"/>
    <x v="75"/>
    <x v="1398"/>
    <x v="549"/>
    <x v="544"/>
    <x v="577"/>
    <x v="0"/>
    <x v="0"/>
    <x v="0"/>
    <x v="7"/>
    <m/>
    <x v="0"/>
    <x v="0"/>
    <s v="Daily Inventory Aging by Site_Raw_High value type"/>
    <x v="1294"/>
    <x v="0"/>
    <x v="0"/>
    <x v="8"/>
    <x v="9"/>
    <x v="0"/>
    <x v="0"/>
    <s v="DM_DAILY_INVENTORY_AGING_BY_SITE_RAW_HIGH_VALUE_TYPE"/>
    <s v=""/>
    <x v="149"/>
    <x v="0"/>
    <x v="0"/>
    <n v="9"/>
    <x v="13"/>
    <x v="13"/>
    <x v="9"/>
    <s v=""/>
    <s v=""/>
    <n v="1509"/>
    <s v="-1509"/>
    <x v="0"/>
    <x v="0"/>
    <x v="0"/>
    <x v="544"/>
    <x v="16"/>
    <s v="各廠區每日庫存庫齡總覽_原材料_依材料分類"/>
    <s v=""/>
    <s v=""/>
    <x v="0"/>
    <x v="60"/>
    <m/>
    <s v="^()$"/>
    <n v="9"/>
    <x v="0"/>
    <x v="9"/>
    <x v="0"/>
    <x v="0"/>
    <x v="0"/>
    <x v="1"/>
    <b v="0"/>
    <x v="1"/>
    <x v="0"/>
    <n v="0"/>
    <x v="0"/>
    <b v="0"/>
    <b v="1"/>
    <b v="0"/>
    <b v="0"/>
    <b v="0"/>
    <b v="0"/>
    <b v="0"/>
    <b v="0"/>
    <b v="0"/>
    <b v="0"/>
    <b v="0"/>
    <x v="0"/>
    <x v="26"/>
    <n v="0"/>
    <x v="42"/>
    <x v="1"/>
  </r>
  <r>
    <m/>
    <s v="PLN"/>
    <x v="28"/>
    <x v="482"/>
    <x v="483"/>
    <x v="1"/>
    <x v="551"/>
    <s v="預設不含FRU庫存"/>
    <x v="3"/>
    <m/>
    <m/>
    <s v="General"/>
    <x v="11"/>
    <s v="Y,N"/>
    <x v="23"/>
    <s v="PLN"/>
    <x v="16"/>
    <x v="8"/>
    <x v="0"/>
    <x v="0"/>
    <s v="DM_DAILY_INVENTORY_AGING_BY_SITE_RAW_HIGH_VALUE_TYPE"/>
    <s v="FRU_LOCATION_REMARK"/>
    <m/>
    <m/>
    <m/>
    <m/>
    <m/>
    <m/>
    <m/>
    <m/>
    <m/>
    <m/>
    <m/>
    <m/>
    <m/>
    <m/>
    <m/>
    <m/>
    <m/>
    <m/>
    <s v="資料清單"/>
    <x v="31"/>
    <x v="15"/>
    <x v="60"/>
    <x v="28"/>
    <e v="#N/A"/>
    <s v="FRU location Remark"/>
    <x v="483"/>
    <x v="1"/>
    <x v="0"/>
    <x v="551"/>
    <x v="16"/>
    <s v="IEC_STD_V10 &gt;&gt; Common &gt;&gt; AutoMetaDataFRU location Remark"/>
    <x v="3"/>
    <x v="0"/>
    <s v="FRU庫位註記Dimension"/>
    <s v="各廠區每日庫存庫齡總覽_原材料_依材料分類"/>
    <n v="1173"/>
    <n v="1511"/>
    <n v="0"/>
    <s v=""/>
    <n v="0"/>
    <n v="0"/>
    <n v="1173"/>
    <x v="257"/>
    <s v="Daily Inventory Aging by Site_Raw_High value type"/>
    <x v="117"/>
    <e v="#N/A"/>
    <x v="0"/>
    <s v="E.3.14.0:"/>
    <x v="76"/>
    <x v="76"/>
    <x v="1399"/>
    <x v="482"/>
    <x v="483"/>
    <x v="575"/>
    <x v="78"/>
    <x v="0"/>
    <x v="0"/>
    <x v="9"/>
    <m/>
    <x v="0"/>
    <x v="3"/>
    <s v="Daily Inventory Aging by Site_Raw_High value type_FRU location Remark"/>
    <x v="1295"/>
    <x v="3"/>
    <x v="0"/>
    <x v="8"/>
    <x v="9"/>
    <x v="0"/>
    <x v="0"/>
    <s v="DM_DAILY_INVENTORY_AGING_BY_SITE_RAW_HIGH_VALUE_TYPE"/>
    <s v="FRU_LOCATION_REMARK"/>
    <x v="149"/>
    <x v="392"/>
    <x v="0"/>
    <n v="9"/>
    <x v="13"/>
    <x v="13"/>
    <x v="9"/>
    <s v=""/>
    <s v=""/>
    <n v="1510"/>
    <s v="-1510"/>
    <x v="0"/>
    <x v="0"/>
    <x v="0"/>
    <x v="483"/>
    <x v="16"/>
    <s v="是否含FRU庫存?"/>
    <s v=""/>
    <s v=""/>
    <x v="0"/>
    <x v="60"/>
    <m/>
    <s v="^()$"/>
    <n v="9"/>
    <x v="0"/>
    <x v="9"/>
    <x v="0"/>
    <x v="0"/>
    <x v="1"/>
    <x v="1"/>
    <b v="0"/>
    <x v="1"/>
    <x v="1"/>
    <n v="0"/>
    <x v="0"/>
    <b v="0"/>
    <b v="0"/>
    <b v="0"/>
    <b v="0"/>
    <b v="0"/>
    <b v="0"/>
    <b v="0"/>
    <b v="0"/>
    <b v="0"/>
    <b v="0"/>
    <b v="0"/>
    <x v="1"/>
    <x v="1"/>
    <n v="0"/>
    <x v="5"/>
    <x v="0"/>
  </r>
  <r>
    <m/>
    <s v="PLN"/>
    <x v="28"/>
    <x v="2"/>
    <x v="2"/>
    <x v="1"/>
    <x v="2"/>
    <s v="預設EBG, NBG直接濾除"/>
    <x v="3"/>
    <m/>
    <m/>
    <s v="General"/>
    <x v="2"/>
    <s v="EBG,NBG"/>
    <x v="23"/>
    <s v="PLN"/>
    <x v="16"/>
    <x v="8"/>
    <x v="0"/>
    <x v="0"/>
    <s v="DM_DAILY_INVENTORY_AGING_BY_SITE_RAW_HIGH_VALUE_TYPE"/>
    <s v="BG_CODE"/>
    <m/>
    <m/>
    <m/>
    <m/>
    <m/>
    <m/>
    <m/>
    <m/>
    <m/>
    <m/>
    <m/>
    <m/>
    <m/>
    <m/>
    <m/>
    <m/>
    <m/>
    <m/>
    <s v="資料清單"/>
    <x v="31"/>
    <x v="16"/>
    <x v="60"/>
    <x v="28"/>
    <e v="#N/A"/>
    <s v="BG Code"/>
    <x v="2"/>
    <x v="1"/>
    <x v="0"/>
    <x v="2"/>
    <x v="16"/>
    <s v="IEC_STD_V10 &gt;&gt; Common &gt;&gt; AutoMetaDataBG Code"/>
    <x v="3"/>
    <x v="0"/>
    <s v="事業群代碼Dimension"/>
    <s v="各廠區每日庫存庫齡總覽_原材料_依材料分類"/>
    <n v="4"/>
    <n v="1511"/>
    <n v="0"/>
    <s v=""/>
    <n v="0"/>
    <n v="0"/>
    <n v="4"/>
    <x v="2"/>
    <s v="Daily Inventory Aging by Site_Raw_High value type"/>
    <x v="117"/>
    <e v="#N/A"/>
    <x v="0"/>
    <s v="E.3.14.0:"/>
    <x v="77"/>
    <x v="77"/>
    <x v="1400"/>
    <x v="2"/>
    <x v="2"/>
    <x v="433"/>
    <x v="59"/>
    <x v="0"/>
    <x v="0"/>
    <x v="2"/>
    <m/>
    <x v="0"/>
    <x v="3"/>
    <s v="Daily Inventory Aging by Site_Raw_High value type_BG Code"/>
    <x v="1296"/>
    <x v="3"/>
    <x v="0"/>
    <x v="8"/>
    <x v="9"/>
    <x v="0"/>
    <x v="0"/>
    <s v="DM_DAILY_INVENTORY_AGING_BY_SITE_RAW_HIGH_VALUE_TYPE"/>
    <s v="BG_CODE"/>
    <x v="149"/>
    <x v="2"/>
    <x v="0"/>
    <n v="9"/>
    <x v="13"/>
    <x v="13"/>
    <x v="0"/>
    <s v=""/>
    <s v=""/>
    <n v="1511"/>
    <s v="-1511"/>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DAILY_INVENTORY_AGING_BY_SITE_RAW_HIGH_VALUE_TYPE"/>
    <s v="BU_CODE"/>
    <m/>
    <m/>
    <m/>
    <m/>
    <m/>
    <m/>
    <m/>
    <m/>
    <m/>
    <m/>
    <m/>
    <m/>
    <m/>
    <m/>
    <m/>
    <m/>
    <m/>
    <m/>
    <s v="資料清單"/>
    <x v="31"/>
    <x v="17"/>
    <x v="60"/>
    <x v="28"/>
    <e v="#N/A"/>
    <s v="BU Code"/>
    <x v="180"/>
    <x v="1"/>
    <x v="0"/>
    <x v="185"/>
    <x v="16"/>
    <s v="IEC_STD_V10 &gt;&gt; Common &gt;&gt; AutoMetaDataBU Code"/>
    <x v="3"/>
    <x v="0"/>
    <s v="事業處代碼Dimension"/>
    <s v="各廠區每日庫存庫齡總覽_原材料_依材料分類"/>
    <n v="343"/>
    <n v="1511"/>
    <n v="0"/>
    <s v=""/>
    <n v="0"/>
    <n v="0"/>
    <n v="515"/>
    <x v="81"/>
    <s v="Daily Inventory Aging by Site_Raw_High value type"/>
    <x v="117"/>
    <e v="#N/A"/>
    <x v="0"/>
    <s v="E.3.14.0:"/>
    <x v="78"/>
    <x v="78"/>
    <x v="1401"/>
    <x v="180"/>
    <x v="180"/>
    <x v="197"/>
    <x v="44"/>
    <x v="0"/>
    <x v="0"/>
    <x v="2"/>
    <m/>
    <x v="0"/>
    <x v="3"/>
    <s v="Daily Inventory Aging by Site_Raw_High value type_BU Code"/>
    <x v="1297"/>
    <x v="3"/>
    <x v="0"/>
    <x v="8"/>
    <x v="9"/>
    <x v="0"/>
    <x v="0"/>
    <s v="DM_DAILY_INVENTORY_AGING_BY_SITE_RAW_HIGH_VALUE_TYPE"/>
    <s v="BU_CODE"/>
    <x v="149"/>
    <x v="145"/>
    <x v="0"/>
    <n v="9"/>
    <x v="13"/>
    <x v="13"/>
    <x v="0"/>
    <s v=""/>
    <s v=""/>
    <n v="1512"/>
    <s v="-1512"/>
    <x v="0"/>
    <x v="0"/>
    <x v="0"/>
    <x v="180"/>
    <x v="16"/>
    <s v="事業處代碼"/>
    <s v=""/>
    <s v=""/>
    <x v="0"/>
    <x v="60"/>
    <m/>
    <s v="^()$"/>
    <n v="9"/>
    <x v="0"/>
    <x v="9"/>
    <x v="0"/>
    <x v="0"/>
    <x v="1"/>
    <x v="1"/>
    <b v="0"/>
    <x v="1"/>
    <x v="1"/>
    <n v="0"/>
    <x v="0"/>
    <b v="0"/>
    <b v="0"/>
    <b v="0"/>
    <b v="0"/>
    <b v="1"/>
    <b v="0"/>
    <b v="0"/>
    <b v="0"/>
    <b v="0"/>
    <b v="0"/>
    <b v="0"/>
    <x v="0"/>
    <x v="2"/>
    <n v="0"/>
    <x v="1"/>
    <x v="0"/>
  </r>
  <r>
    <m/>
    <s v="PLN"/>
    <x v="28"/>
    <x v="182"/>
    <x v="182"/>
    <x v="244"/>
    <x v="187"/>
    <s v="客戶名稱-SAP"/>
    <x v="3"/>
    <m/>
    <m/>
    <s v="General"/>
    <x v="1"/>
    <s v="A1.S1.F1"/>
    <x v="23"/>
    <s v="PLN"/>
    <x v="16"/>
    <x v="8"/>
    <x v="51"/>
    <x v="0"/>
    <s v="DM_DAILY_INVENTORY_AGING_BY_SITE_RAW_HIGH_VALUE_TYPE"/>
    <s v="CUSTOMER_NAME_SAP"/>
    <m/>
    <m/>
    <m/>
    <m/>
    <m/>
    <m/>
    <m/>
    <m/>
    <m/>
    <m/>
    <m/>
    <m/>
    <m/>
    <m/>
    <m/>
    <m/>
    <m/>
    <m/>
    <s v="資料清單"/>
    <x v="31"/>
    <x v="18"/>
    <x v="60"/>
    <x v="28"/>
    <e v="#N/A"/>
    <s v="Customer Name-SAP"/>
    <x v="182"/>
    <x v="244"/>
    <x v="0"/>
    <x v="187"/>
    <x v="16"/>
    <s v="IEC_STD_V10 &gt;&gt; Common &gt;&gt; AutoMetaDataCustomer Name-SAP"/>
    <x v="3"/>
    <x v="0"/>
    <s v="客戶名稱-SAPDimension"/>
    <s v="各廠區每日庫存庫齡總覽_原材料_依材料分類"/>
    <n v="345"/>
    <n v="1511"/>
    <n v="0"/>
    <s v=""/>
    <n v="0"/>
    <n v="0"/>
    <n v="981"/>
    <x v="83"/>
    <s v="Daily Inventory Aging by Site_Raw_High value type"/>
    <x v="117"/>
    <e v="#N/A"/>
    <x v="0"/>
    <s v="E.3.14.0:"/>
    <x v="79"/>
    <x v="79"/>
    <x v="1402"/>
    <x v="182"/>
    <x v="182"/>
    <x v="199"/>
    <x v="89"/>
    <x v="0"/>
    <x v="0"/>
    <x v="1"/>
    <m/>
    <x v="0"/>
    <x v="3"/>
    <s v="Daily Inventory Aging by Site_Raw_High value type_Customer Name-SAP"/>
    <x v="1298"/>
    <x v="3"/>
    <x v="0"/>
    <x v="8"/>
    <x v="9"/>
    <x v="0"/>
    <x v="0"/>
    <s v="DM_DAILY_INVENTORY_AGING_BY_SITE_RAW_HIGH_VALUE_TYPE"/>
    <s v="CUSTOMER_NAME_SAP"/>
    <x v="149"/>
    <x v="147"/>
    <x v="0"/>
    <n v="9"/>
    <x v="13"/>
    <x v="13"/>
    <x v="0"/>
    <s v=""/>
    <s v=""/>
    <n v="1513"/>
    <s v="-1513"/>
    <x v="0"/>
    <x v="0"/>
    <x v="0"/>
    <x v="182"/>
    <x v="16"/>
    <s v="客戶名稱-SAP"/>
    <s v=""/>
    <s v=""/>
    <x v="0"/>
    <x v="60"/>
    <m/>
    <s v="Customer code?^()$"/>
    <n v="9"/>
    <x v="0"/>
    <x v="9"/>
    <x v="0"/>
    <x v="0"/>
    <x v="1"/>
    <x v="1"/>
    <b v="0"/>
    <x v="1"/>
    <x v="1"/>
    <n v="0"/>
    <x v="0"/>
    <b v="0"/>
    <b v="0"/>
    <b v="0"/>
    <b v="0"/>
    <b v="1"/>
    <b v="0"/>
    <b v="0"/>
    <b v="0"/>
    <b v="0"/>
    <b v="0"/>
    <b v="0"/>
    <x v="0"/>
    <x v="2"/>
    <n v="0"/>
    <x v="3"/>
    <x v="0"/>
  </r>
  <r>
    <m/>
    <s v="PLN"/>
    <x v="28"/>
    <x v="232"/>
    <x v="232"/>
    <x v="243"/>
    <x v="274"/>
    <s v="廠區"/>
    <x v="3"/>
    <m/>
    <m/>
    <s v="General"/>
    <x v="2"/>
    <s v="IMX,ICZ,SQT,IPT,TAO"/>
    <x v="23"/>
    <s v="PLN"/>
    <x v="16"/>
    <x v="8"/>
    <x v="0"/>
    <x v="0"/>
    <s v="DM_DAILY_INVENTORY_AGING_BY_SITE_RAW_HIGH_VALUE_TYPE"/>
    <s v="SITE"/>
    <m/>
    <m/>
    <m/>
    <m/>
    <m/>
    <m/>
    <m/>
    <m/>
    <m/>
    <m/>
    <m/>
    <m/>
    <m/>
    <m/>
    <m/>
    <m/>
    <m/>
    <m/>
    <s v="資料清單"/>
    <x v="31"/>
    <x v="19"/>
    <x v="60"/>
    <x v="28"/>
    <e v="#N/A"/>
    <s v="Site"/>
    <x v="232"/>
    <x v="243"/>
    <x v="0"/>
    <x v="274"/>
    <x v="16"/>
    <s v="IEC_STD_V10 &gt;&gt; Common &gt;&gt; AutoMetaDataSite"/>
    <x v="3"/>
    <x v="0"/>
    <s v="廠區Dimension"/>
    <s v="各廠區每日庫存庫齡總覽_原材料_依材料分類"/>
    <n v="408"/>
    <n v="1511"/>
    <n v="0"/>
    <s v=""/>
    <n v="0"/>
    <n v="0"/>
    <n v="488"/>
    <x v="95"/>
    <s v="Daily Inventory Aging by Site_Raw_High value type"/>
    <x v="117"/>
    <e v="#N/A"/>
    <x v="0"/>
    <s v="E.3.14.0:"/>
    <x v="80"/>
    <x v="80"/>
    <x v="1403"/>
    <x v="232"/>
    <x v="232"/>
    <x v="482"/>
    <x v="80"/>
    <x v="0"/>
    <x v="0"/>
    <x v="2"/>
    <m/>
    <x v="0"/>
    <x v="3"/>
    <s v="Daily Inventory Aging by Site_Raw_High value type_Site"/>
    <x v="1299"/>
    <x v="3"/>
    <x v="0"/>
    <x v="8"/>
    <x v="9"/>
    <x v="0"/>
    <x v="0"/>
    <s v="DM_DAILY_INVENTORY_AGING_BY_SITE_RAW_HIGH_VALUE_TYPE"/>
    <s v="SITE"/>
    <x v="149"/>
    <x v="187"/>
    <x v="0"/>
    <n v="9"/>
    <x v="13"/>
    <x v="13"/>
    <x v="6"/>
    <s v=""/>
    <s v=""/>
    <n v="1514"/>
    <s v="-1514"/>
    <x v="0"/>
    <x v="0"/>
    <x v="0"/>
    <x v="232"/>
    <x v="16"/>
    <s v="廠區"/>
    <s v=""/>
    <s v=""/>
    <x v="0"/>
    <x v="60"/>
    <m/>
    <s v="^()$"/>
    <n v="9"/>
    <x v="0"/>
    <x v="9"/>
    <x v="0"/>
    <x v="0"/>
    <x v="1"/>
    <x v="1"/>
    <b v="0"/>
    <x v="1"/>
    <x v="1"/>
    <n v="0"/>
    <x v="0"/>
    <b v="0"/>
    <b v="0"/>
    <b v="0"/>
    <b v="1"/>
    <b v="1"/>
    <b v="1"/>
    <b v="0"/>
    <b v="0"/>
    <b v="0"/>
    <b v="0"/>
    <b v="0"/>
    <x v="0"/>
    <x v="12"/>
    <n v="0"/>
    <x v="43"/>
    <x v="0"/>
  </r>
  <r>
    <m/>
    <s v="PLN"/>
    <x v="28"/>
    <x v="487"/>
    <x v="487"/>
    <x v="1"/>
    <x v="485"/>
    <s v="預設原材"/>
    <x v="3"/>
    <m/>
    <m/>
    <s v="General"/>
    <x v="1"/>
    <s v="FG, WIP, RAW"/>
    <x v="23"/>
    <s v="PLN"/>
    <x v="16"/>
    <x v="8"/>
    <x v="0"/>
    <x v="0"/>
    <s v="DM_DAILY_INVENTORY_AGING_BY_SITE_RAW_HIGH_VALUE_TYPE"/>
    <s v="STYPE"/>
    <m/>
    <m/>
    <m/>
    <m/>
    <m/>
    <m/>
    <m/>
    <m/>
    <m/>
    <m/>
    <m/>
    <m/>
    <m/>
    <m/>
    <m/>
    <m/>
    <m/>
    <m/>
    <s v="資料清單"/>
    <x v="31"/>
    <x v="20"/>
    <x v="60"/>
    <x v="28"/>
    <e v="#N/A"/>
    <s v="Stype"/>
    <x v="487"/>
    <x v="1"/>
    <x v="0"/>
    <x v="485"/>
    <x v="16"/>
    <s v="IEC_STD_V10 &gt;&gt; Common &gt;&gt; AutoMetaDataStype"/>
    <x v="3"/>
    <x v="0"/>
    <s v="材料大類Dimension"/>
    <s v="各廠區每日庫存庫齡總覽_原材料_依材料分類"/>
    <n v="1183"/>
    <n v="1511"/>
    <n v="0"/>
    <s v=""/>
    <n v="0"/>
    <n v="0"/>
    <n v="1216"/>
    <x v="242"/>
    <s v="Daily Inventory Aging by Site_Raw_High value type"/>
    <x v="117"/>
    <e v="#N/A"/>
    <x v="0"/>
    <s v="E.3.14.0:"/>
    <x v="81"/>
    <x v="81"/>
    <x v="1404"/>
    <x v="487"/>
    <x v="487"/>
    <x v="578"/>
    <x v="84"/>
    <x v="0"/>
    <x v="0"/>
    <x v="1"/>
    <m/>
    <x v="0"/>
    <x v="3"/>
    <s v="Daily Inventory Aging by Site_Raw_High value type_Stype"/>
    <x v="1300"/>
    <x v="3"/>
    <x v="0"/>
    <x v="8"/>
    <x v="9"/>
    <x v="0"/>
    <x v="0"/>
    <s v="DM_DAILY_INVENTORY_AGING_BY_SITE_RAW_HIGH_VALUE_TYPE"/>
    <s v="STYPE"/>
    <x v="149"/>
    <x v="396"/>
    <x v="0"/>
    <n v="9"/>
    <x v="13"/>
    <x v="13"/>
    <x v="9"/>
    <s v=""/>
    <s v=""/>
    <n v="1515"/>
    <s v="-1515"/>
    <x v="0"/>
    <x v="0"/>
    <x v="0"/>
    <x v="487"/>
    <x v="16"/>
    <s v="依材料大類分類材料"/>
    <s v=""/>
    <s v=""/>
    <x v="0"/>
    <x v="60"/>
    <m/>
    <s v="^()$"/>
    <n v="9"/>
    <x v="0"/>
    <x v="9"/>
    <x v="0"/>
    <x v="0"/>
    <x v="1"/>
    <x v="1"/>
    <b v="0"/>
    <x v="1"/>
    <x v="1"/>
    <n v="0"/>
    <x v="0"/>
    <b v="0"/>
    <b v="0"/>
    <b v="0"/>
    <b v="0"/>
    <b v="0"/>
    <b v="0"/>
    <b v="0"/>
    <b v="0"/>
    <b v="0"/>
    <b v="0"/>
    <b v="0"/>
    <x v="1"/>
    <x v="1"/>
    <n v="0"/>
    <x v="54"/>
    <x v="0"/>
  </r>
  <r>
    <m/>
    <s v="PLN"/>
    <x v="28"/>
    <x v="550"/>
    <x v="491"/>
    <x v="1"/>
    <x v="489"/>
    <s v="分6類:B-PCA,CPU,DIMM,HDD,SSD,Others"/>
    <x v="3"/>
    <m/>
    <m/>
    <s v="General"/>
    <x v="1"/>
    <s v="依材料屬性分6類:B-PCA,CPU,DIMM,HDD,SSD,Others"/>
    <x v="23"/>
    <s v="PLN"/>
    <x v="16"/>
    <x v="8"/>
    <x v="0"/>
    <x v="0"/>
    <s v="DM_DAILY_INVENTORY_AGING_BY_SITE_RAW_HIGH_VALUE_TYPE"/>
    <s v="HIGH_VALUE_TYPE"/>
    <m/>
    <m/>
    <m/>
    <m/>
    <m/>
    <m/>
    <m/>
    <m/>
    <m/>
    <m/>
    <m/>
    <m/>
    <m/>
    <m/>
    <m/>
    <m/>
    <m/>
    <m/>
    <s v="資料清單"/>
    <x v="31"/>
    <x v="21"/>
    <x v="60"/>
    <x v="28"/>
    <e v="#N/A"/>
    <s v="High value type"/>
    <x v="491"/>
    <x v="1"/>
    <x v="0"/>
    <x v="489"/>
    <x v="16"/>
    <s v="IEC_STD_V10 &gt;&gt; Common &gt;&gt; AutoMetaDataHigh value type"/>
    <x v="3"/>
    <x v="0"/>
    <s v="材料分類Dimension"/>
    <s v="各廠區每日庫存庫齡總覽_原材料_依材料分類"/>
    <n v="1188"/>
    <n v="1511"/>
    <n v="0"/>
    <s v=""/>
    <n v="0"/>
    <n v="0"/>
    <n v="1218"/>
    <x v="243"/>
    <s v="Daily Inventory Aging by Site_Raw_High value type"/>
    <x v="117"/>
    <e v="#N/A"/>
    <x v="0"/>
    <s v="E.3.14.0:"/>
    <x v="82"/>
    <x v="82"/>
    <x v="1405"/>
    <x v="550"/>
    <x v="491"/>
    <x v="508"/>
    <x v="87"/>
    <x v="0"/>
    <x v="0"/>
    <x v="1"/>
    <m/>
    <x v="0"/>
    <x v="3"/>
    <s v="Daily Inventory Aging by Site_Raw_High value type_High value type"/>
    <x v="1301"/>
    <x v="3"/>
    <x v="0"/>
    <x v="8"/>
    <x v="9"/>
    <x v="0"/>
    <x v="0"/>
    <s v="DM_DAILY_INVENTORY_AGING_BY_SITE_RAW_HIGH_VALUE_TYPE"/>
    <s v="HIGH_VALUE_TYPE"/>
    <x v="149"/>
    <x v="399"/>
    <x v="0"/>
    <n v="9"/>
    <x v="13"/>
    <x v="13"/>
    <x v="9"/>
    <s v=""/>
    <s v=""/>
    <n v="1516"/>
    <s v="-1516"/>
    <x v="0"/>
    <x v="0"/>
    <x v="0"/>
    <x v="491"/>
    <x v="16"/>
    <s v="依材料分類"/>
    <s v=""/>
    <s v=""/>
    <x v="0"/>
    <x v="60"/>
    <m/>
    <s v="^()$"/>
    <n v="9"/>
    <x v="0"/>
    <x v="9"/>
    <x v="0"/>
    <x v="0"/>
    <x v="1"/>
    <x v="1"/>
    <b v="0"/>
    <x v="1"/>
    <x v="1"/>
    <n v="0"/>
    <x v="0"/>
    <b v="0"/>
    <b v="0"/>
    <b v="0"/>
    <b v="0"/>
    <b v="1"/>
    <b v="0"/>
    <b v="0"/>
    <b v="0"/>
    <b v="0"/>
    <b v="0"/>
    <b v="0"/>
    <x v="0"/>
    <x v="2"/>
    <n v="0"/>
    <x v="18"/>
    <x v="0"/>
  </r>
  <r>
    <m/>
    <s v="PLN"/>
    <x v="28"/>
    <x v="492"/>
    <x v="492"/>
    <x v="1"/>
    <x v="490"/>
    <s v="&lt;180days, 180 - 360days, &gt;360days"/>
    <x v="3"/>
    <m/>
    <m/>
    <s v="General"/>
    <x v="1"/>
    <s v="分3個區間: &lt;180days, 180 - 360days, &gt;360days"/>
    <x v="23"/>
    <s v="PLN"/>
    <x v="16"/>
    <x v="8"/>
    <x v="53"/>
    <x v="0"/>
    <s v="DM_DAILY_INVENTORY_AGING_BY_SITE_RAW_HIGH_VALUE_TYPE"/>
    <s v="AGING_BUCKET"/>
    <m/>
    <m/>
    <m/>
    <m/>
    <m/>
    <m/>
    <m/>
    <m/>
    <m/>
    <m/>
    <m/>
    <m/>
    <m/>
    <m/>
    <m/>
    <m/>
    <m/>
    <m/>
    <s v="資料清單"/>
    <x v="31"/>
    <x v="22"/>
    <x v="60"/>
    <x v="28"/>
    <e v="#N/A"/>
    <s v="Aging Bucket"/>
    <x v="492"/>
    <x v="1"/>
    <x v="0"/>
    <x v="490"/>
    <x v="16"/>
    <s v="IEC_STD_V10 &gt;&gt; Common &gt;&gt; AutoMetaDataAging Bucket"/>
    <x v="3"/>
    <x v="0"/>
    <s v="庫齡區間Dimension"/>
    <s v="各廠區每日庫存庫齡總覽_原材料_依材料分類"/>
    <n v="1189"/>
    <n v="1511"/>
    <n v="0"/>
    <s v=""/>
    <n v="0"/>
    <n v="0"/>
    <n v="1189"/>
    <x v="258"/>
    <s v="Daily Inventory Aging by Site_Raw_High value type"/>
    <x v="117"/>
    <e v="#N/A"/>
    <x v="0"/>
    <s v="E.3.14.0:"/>
    <x v="83"/>
    <x v="83"/>
    <x v="1406"/>
    <x v="492"/>
    <x v="492"/>
    <x v="576"/>
    <x v="105"/>
    <x v="0"/>
    <x v="0"/>
    <x v="1"/>
    <m/>
    <x v="0"/>
    <x v="3"/>
    <s v="Daily Inventory Aging by Site_Raw_High value type_Aging Bucket"/>
    <x v="1302"/>
    <x v="3"/>
    <x v="0"/>
    <x v="8"/>
    <x v="9"/>
    <x v="0"/>
    <x v="0"/>
    <s v="DM_DAILY_INVENTORY_AGING_BY_SITE_RAW_HIGH_VALUE_TYPE"/>
    <s v="AGING_BUCKET"/>
    <x v="149"/>
    <x v="400"/>
    <x v="0"/>
    <n v="9"/>
    <x v="13"/>
    <x v="13"/>
    <x v="9"/>
    <s v=""/>
    <s v=""/>
    <n v="1517"/>
    <s v="-1517"/>
    <x v="0"/>
    <x v="0"/>
    <x v="0"/>
    <x v="492"/>
    <x v="16"/>
    <s v="依材料庫齡分類材料"/>
    <s v=""/>
    <s v=""/>
    <x v="0"/>
    <x v="60"/>
    <m/>
    <s v="Last Move Date^()$"/>
    <n v="9"/>
    <x v="0"/>
    <x v="9"/>
    <x v="0"/>
    <x v="0"/>
    <x v="1"/>
    <x v="1"/>
    <b v="0"/>
    <x v="1"/>
    <x v="1"/>
    <n v="0"/>
    <x v="0"/>
    <b v="0"/>
    <b v="0"/>
    <b v="0"/>
    <b v="0"/>
    <b v="0"/>
    <b v="0"/>
    <b v="0"/>
    <b v="0"/>
    <b v="0"/>
    <b v="0"/>
    <b v="0"/>
    <x v="1"/>
    <x v="1"/>
    <n v="0"/>
    <x v="2"/>
    <x v="0"/>
  </r>
  <r>
    <m/>
    <s v="PLN"/>
    <x v="28"/>
    <x v="494"/>
    <x v="494"/>
    <x v="1"/>
    <x v="492"/>
    <s v="庫存結算日"/>
    <x v="3"/>
    <m/>
    <m/>
    <s v="General"/>
    <x v="3"/>
    <m/>
    <x v="23"/>
    <s v="PLN"/>
    <x v="16"/>
    <x v="8"/>
    <x v="0"/>
    <x v="0"/>
    <s v="DM_DAILY_INVENTORY_AGING_BY_SITE_RAW_HIGH_VALUE_TYPE"/>
    <s v="INVENTORY_CUT_DATE"/>
    <m/>
    <m/>
    <m/>
    <m/>
    <m/>
    <m/>
    <m/>
    <m/>
    <m/>
    <m/>
    <m/>
    <m/>
    <m/>
    <m/>
    <m/>
    <m/>
    <m/>
    <m/>
    <s v="資料清單"/>
    <x v="31"/>
    <x v="23"/>
    <x v="60"/>
    <x v="28"/>
    <e v="#N/A"/>
    <s v="Inventory Cut Date"/>
    <x v="494"/>
    <x v="1"/>
    <x v="0"/>
    <x v="492"/>
    <x v="16"/>
    <s v="IEC_STD_V10 &gt;&gt; Common &gt;&gt; AutoMetaDataInventory Cut Date"/>
    <x v="3"/>
    <x v="0"/>
    <s v="庫存結算日Dimension"/>
    <s v="各廠區每日庫存庫齡總覽_原材料_依材料分類"/>
    <n v="1191"/>
    <n v="1511"/>
    <n v="0"/>
    <s v=""/>
    <n v="0"/>
    <n v="0"/>
    <n v="1191"/>
    <x v="246"/>
    <s v="Daily Inventory Aging by Site_Raw_High value type"/>
    <x v="117"/>
    <e v="#N/A"/>
    <x v="0"/>
    <s v="E.3.14.0:"/>
    <x v="84"/>
    <x v="84"/>
    <x v="1407"/>
    <x v="494"/>
    <x v="494"/>
    <x v="511"/>
    <x v="0"/>
    <x v="0"/>
    <x v="0"/>
    <x v="3"/>
    <m/>
    <x v="0"/>
    <x v="3"/>
    <s v="Daily Inventory Aging by Site_Raw_High value type_Inventory Cut Date"/>
    <x v="1303"/>
    <x v="3"/>
    <x v="0"/>
    <x v="8"/>
    <x v="9"/>
    <x v="0"/>
    <x v="0"/>
    <s v="DM_DAILY_INVENTORY_AGING_BY_SITE_RAW_HIGH_VALUE_TYPE"/>
    <s v="INVENTORY_CUT_DATE"/>
    <x v="149"/>
    <x v="402"/>
    <x v="0"/>
    <n v="9"/>
    <x v="13"/>
    <x v="13"/>
    <x v="9"/>
    <s v=""/>
    <s v=""/>
    <n v="1518"/>
    <s v="-1518"/>
    <x v="0"/>
    <x v="0"/>
    <x v="0"/>
    <x v="494"/>
    <x v="16"/>
    <s v="庫存結算日"/>
    <s v=""/>
    <s v=""/>
    <x v="0"/>
    <x v="60"/>
    <m/>
    <s v="^()$"/>
    <n v="9"/>
    <x v="0"/>
    <x v="9"/>
    <x v="0"/>
    <x v="0"/>
    <x v="1"/>
    <x v="1"/>
    <b v="0"/>
    <x v="1"/>
    <x v="1"/>
    <n v="0"/>
    <x v="0"/>
    <b v="0"/>
    <b v="0"/>
    <b v="0"/>
    <b v="0"/>
    <b v="0"/>
    <b v="0"/>
    <b v="0"/>
    <b v="0"/>
    <b v="0"/>
    <b v="0"/>
    <b v="0"/>
    <x v="1"/>
    <x v="1"/>
    <n v="0"/>
    <x v="33"/>
    <x v="0"/>
  </r>
  <r>
    <m/>
    <s v="PLN"/>
    <x v="28"/>
    <x v="500"/>
    <x v="499"/>
    <x v="1"/>
    <x v="497"/>
    <s v="總庫存金額(TWD)"/>
    <x v="4"/>
    <m/>
    <m/>
    <s v="General"/>
    <x v="6"/>
    <m/>
    <x v="23"/>
    <s v="PLN"/>
    <x v="16"/>
    <x v="8"/>
    <x v="0"/>
    <x v="0"/>
    <s v="DM_DAILY_INVENTORY_AGING_BY_SITE_RAW_HIGH_VALUE_TYPE"/>
    <s v="INVAMOUNT"/>
    <m/>
    <m/>
    <m/>
    <m/>
    <m/>
    <m/>
    <m/>
    <m/>
    <m/>
    <m/>
    <m/>
    <m/>
    <m/>
    <m/>
    <m/>
    <m/>
    <m/>
    <m/>
    <s v="資料清單"/>
    <x v="31"/>
    <x v="24"/>
    <x v="60"/>
    <x v="28"/>
    <e v="#N/A"/>
    <s v="InvAmount"/>
    <x v="499"/>
    <x v="1"/>
    <x v="0"/>
    <x v="497"/>
    <x v="16"/>
    <s v="IEC_STD_V10 &gt;&gt; Common &gt;&gt; AutoMetaDataInvAmount"/>
    <x v="4"/>
    <x v="0"/>
    <s v="庫存金額(TWD)Measure"/>
    <s v="各廠區每日庫存庫齡總覽_原材料_依材料分類"/>
    <n v="1197"/>
    <n v="1511"/>
    <n v="0"/>
    <s v=""/>
    <n v="0"/>
    <n v="0"/>
    <n v="1197"/>
    <x v="259"/>
    <s v="Daily Inventory Aging by Site_Raw_High value type"/>
    <x v="117"/>
    <e v="#N/A"/>
    <x v="0"/>
    <s v="E.3.14.0:"/>
    <x v="85"/>
    <x v="85"/>
    <x v="1408"/>
    <x v="500"/>
    <x v="499"/>
    <x v="516"/>
    <x v="0"/>
    <x v="0"/>
    <x v="0"/>
    <x v="6"/>
    <m/>
    <x v="0"/>
    <x v="4"/>
    <s v="Daily Inventory Aging by Site_Raw_High value type_InvAmount"/>
    <x v="1304"/>
    <x v="4"/>
    <x v="0"/>
    <x v="8"/>
    <x v="9"/>
    <x v="0"/>
    <x v="0"/>
    <s v="DM_DAILY_INVENTORY_AGING_BY_SITE_RAW_HIGH_VALUE_TYPE"/>
    <s v="INVAMOUNT"/>
    <x v="149"/>
    <x v="407"/>
    <x v="0"/>
    <n v="9"/>
    <x v="13"/>
    <x v="13"/>
    <x v="9"/>
    <s v=""/>
    <s v=""/>
    <n v="1519"/>
    <s v="-1519"/>
    <x v="0"/>
    <x v="0"/>
    <x v="0"/>
    <x v="499"/>
    <x v="16"/>
    <s v="總庫存金額(TWD)"/>
    <s v=""/>
    <s v=""/>
    <x v="0"/>
    <x v="60"/>
    <m/>
    <s v="^()$"/>
    <n v="9"/>
    <x v="0"/>
    <x v="9"/>
    <x v="0"/>
    <x v="0"/>
    <x v="1"/>
    <x v="1"/>
    <b v="0"/>
    <x v="1"/>
    <x v="1"/>
    <n v="0"/>
    <x v="0"/>
    <b v="0"/>
    <b v="0"/>
    <b v="0"/>
    <b v="1"/>
    <b v="1"/>
    <b v="0"/>
    <b v="0"/>
    <b v="0"/>
    <b v="0"/>
    <b v="0"/>
    <b v="0"/>
    <x v="0"/>
    <x v="25"/>
    <n v="0"/>
    <x v="35"/>
    <x v="0"/>
  </r>
  <r>
    <m/>
    <s v="PLN"/>
    <x v="28"/>
    <x v="501"/>
    <x v="500"/>
    <x v="1"/>
    <x v="498"/>
    <s v="總庫存金額(USD)"/>
    <x v="4"/>
    <m/>
    <m/>
    <s v="General"/>
    <x v="6"/>
    <m/>
    <x v="23"/>
    <s v="PLN"/>
    <x v="16"/>
    <x v="8"/>
    <x v="0"/>
    <x v="0"/>
    <s v="DM_DAILY_INVENTORY_AGING_BY_SITE_RAW_HIGH_VALUE_TYPE"/>
    <s v="USDINV_AMOUNT"/>
    <m/>
    <m/>
    <m/>
    <m/>
    <m/>
    <m/>
    <m/>
    <m/>
    <m/>
    <m/>
    <m/>
    <m/>
    <m/>
    <m/>
    <m/>
    <m/>
    <m/>
    <m/>
    <s v="資料清單"/>
    <x v="31"/>
    <x v="25"/>
    <x v="60"/>
    <x v="28"/>
    <e v="#N/A"/>
    <s v="USDInv_Amount"/>
    <x v="500"/>
    <x v="1"/>
    <x v="0"/>
    <x v="498"/>
    <x v="16"/>
    <s v="IEC_STD_V10 &gt;&gt; Common &gt;&gt; AutoMetaDataUSDInv_Amount"/>
    <x v="4"/>
    <x v="0"/>
    <s v="庫存金額(USD)Measure"/>
    <s v="各廠區每日庫存庫齡總覽_原材料_依材料分類"/>
    <n v="1198"/>
    <n v="1511"/>
    <n v="0"/>
    <s v=""/>
    <n v="0"/>
    <n v="0"/>
    <n v="1198"/>
    <x v="260"/>
    <s v="Daily Inventory Aging by Site_Raw_High value type"/>
    <x v="117"/>
    <e v="#N/A"/>
    <x v="0"/>
    <s v="E.3.14.0:"/>
    <x v="86"/>
    <x v="86"/>
    <x v="1409"/>
    <x v="501"/>
    <x v="500"/>
    <x v="517"/>
    <x v="0"/>
    <x v="0"/>
    <x v="0"/>
    <x v="6"/>
    <m/>
    <x v="0"/>
    <x v="4"/>
    <s v="Daily Inventory Aging by Site_Raw_High value type_USDInv_Amount"/>
    <x v="1305"/>
    <x v="4"/>
    <x v="0"/>
    <x v="8"/>
    <x v="9"/>
    <x v="0"/>
    <x v="0"/>
    <s v="DM_DAILY_INVENTORY_AGING_BY_SITE_RAW_HIGH_VALUE_TYPE"/>
    <s v="USDINV_AMOUNT"/>
    <x v="149"/>
    <x v="408"/>
    <x v="0"/>
    <n v="9"/>
    <x v="13"/>
    <x v="13"/>
    <x v="9"/>
    <s v=""/>
    <s v=""/>
    <n v="1520"/>
    <s v="-1520"/>
    <x v="0"/>
    <x v="0"/>
    <x v="0"/>
    <x v="500"/>
    <x v="16"/>
    <s v="總庫存金額(USD)"/>
    <s v=""/>
    <s v=""/>
    <x v="0"/>
    <x v="60"/>
    <m/>
    <s v="^()$"/>
    <n v="9"/>
    <x v="0"/>
    <x v="9"/>
    <x v="0"/>
    <x v="0"/>
    <x v="1"/>
    <x v="1"/>
    <b v="0"/>
    <x v="1"/>
    <x v="1"/>
    <n v="0"/>
    <x v="0"/>
    <b v="0"/>
    <b v="1"/>
    <b v="0"/>
    <b v="0"/>
    <b v="1"/>
    <b v="0"/>
    <b v="0"/>
    <b v="0"/>
    <b v="0"/>
    <b v="0"/>
    <b v="0"/>
    <x v="0"/>
    <x v="23"/>
    <n v="0"/>
    <x v="12"/>
    <x v="0"/>
  </r>
  <r>
    <m/>
    <s v="PLN"/>
    <x v="28"/>
    <x v="551"/>
    <x v="545"/>
    <x v="1"/>
    <x v="553"/>
    <s v="各廠區每日庫存庫齡總覽_原材料_庫齡大於180"/>
    <x v="0"/>
    <m/>
    <m/>
    <s v="General"/>
    <x v="7"/>
    <m/>
    <x v="23"/>
    <s v="PLN"/>
    <x v="16"/>
    <x v="8"/>
    <x v="0"/>
    <x v="0"/>
    <s v="DM_DAILY_INVENTORY_AGING_BY_SITE_RAW_AGING_BUCKET_GREATER_THAN_180"/>
    <m/>
    <m/>
    <m/>
    <m/>
    <m/>
    <m/>
    <m/>
    <m/>
    <m/>
    <m/>
    <m/>
    <m/>
    <m/>
    <m/>
    <m/>
    <m/>
    <m/>
    <m/>
    <m/>
    <s v="資料清單"/>
    <x v="31"/>
    <x v="26"/>
    <x v="60"/>
    <x v="28"/>
    <e v="#N/A"/>
    <s v="Daily Inventory Aging by Site_Raw_Aging Bucket greater than 180"/>
    <x v="545"/>
    <x v="1"/>
    <x v="0"/>
    <x v="553"/>
    <x v="16"/>
    <s v="IEC_STD_V10 &gt;&gt; Common &gt;&gt; AutoMetaDataDaily Inventory Aging by Site_Raw_Aging Bucket greater than 180"/>
    <x v="0"/>
    <x v="0"/>
    <s v="各廠區每日庫存庫齡總覽_原材料_庫齡大於180Concept"/>
    <s v="各廠區每日庫存庫齡總覽_原材料_庫齡大於180"/>
    <n v="1523"/>
    <n v="0"/>
    <n v="0"/>
    <s v=""/>
    <n v="0"/>
    <n v="0"/>
    <n v="0"/>
    <x v="0"/>
    <s v=""/>
    <x v="0"/>
    <s v=""/>
    <x v="0"/>
    <s v="E.3.14.0:"/>
    <x v="87"/>
    <x v="87"/>
    <x v="1410"/>
    <x v="551"/>
    <x v="545"/>
    <x v="579"/>
    <x v="0"/>
    <x v="0"/>
    <x v="0"/>
    <x v="7"/>
    <m/>
    <x v="0"/>
    <x v="0"/>
    <s v="Daily Inventory Aging by Site_Raw_Aging Bucket greater than 180"/>
    <x v="1306"/>
    <x v="0"/>
    <x v="0"/>
    <x v="8"/>
    <x v="9"/>
    <x v="0"/>
    <x v="0"/>
    <s v="DM_DAILY_INVENTORY_AGING_BY_SITE_RAW_AGING_BUCKET_GREATER_THAN_180"/>
    <s v=""/>
    <x v="150"/>
    <x v="0"/>
    <x v="0"/>
    <n v="9"/>
    <x v="13"/>
    <x v="13"/>
    <x v="9"/>
    <s v=""/>
    <s v=""/>
    <n v="1521"/>
    <s v="-1521"/>
    <x v="0"/>
    <x v="0"/>
    <x v="0"/>
    <x v="545"/>
    <x v="16"/>
    <s v="各廠區每日庫存庫齡總覽_原材料_庫齡大於180"/>
    <s v=""/>
    <s v=""/>
    <x v="0"/>
    <x v="60"/>
    <m/>
    <s v="^()$"/>
    <n v="9"/>
    <x v="0"/>
    <x v="9"/>
    <x v="0"/>
    <x v="0"/>
    <x v="0"/>
    <x v="1"/>
    <b v="0"/>
    <x v="1"/>
    <x v="0"/>
    <n v="0"/>
    <x v="0"/>
    <b v="0"/>
    <b v="1"/>
    <b v="0"/>
    <b v="0"/>
    <b v="0"/>
    <b v="0"/>
    <b v="0"/>
    <b v="0"/>
    <b v="0"/>
    <b v="0"/>
    <b v="0"/>
    <x v="0"/>
    <x v="26"/>
    <n v="0"/>
    <x v="55"/>
    <x v="1"/>
  </r>
  <r>
    <m/>
    <s v="PLN"/>
    <x v="28"/>
    <x v="482"/>
    <x v="483"/>
    <x v="1"/>
    <x v="551"/>
    <s v="預設不含FRU庫存"/>
    <x v="3"/>
    <m/>
    <m/>
    <s v="General"/>
    <x v="11"/>
    <s v="Y,N"/>
    <x v="23"/>
    <s v="PLN"/>
    <x v="16"/>
    <x v="8"/>
    <x v="0"/>
    <x v="0"/>
    <s v="DM_DAILY_INVENTORY_AGING_BY_SITE_RAW_AGING_BUCKET_GREATER_THAN_180"/>
    <s v="FRU_LOCATION_REMARK"/>
    <m/>
    <m/>
    <m/>
    <m/>
    <m/>
    <m/>
    <m/>
    <m/>
    <m/>
    <m/>
    <m/>
    <m/>
    <m/>
    <m/>
    <m/>
    <m/>
    <m/>
    <m/>
    <s v="資料清單"/>
    <x v="31"/>
    <x v="27"/>
    <x v="60"/>
    <x v="28"/>
    <e v="#N/A"/>
    <s v="FRU location Remark"/>
    <x v="483"/>
    <x v="1"/>
    <x v="0"/>
    <x v="551"/>
    <x v="16"/>
    <s v="IEC_STD_V10 &gt;&gt; Common &gt;&gt; AutoMetaDataFRU location Remark"/>
    <x v="3"/>
    <x v="0"/>
    <s v="FRU庫位註記Dimension"/>
    <s v="各廠區每日庫存庫齡總覽_原材料_庫齡大於180"/>
    <n v="1173"/>
    <n v="1523"/>
    <n v="0"/>
    <s v=""/>
    <n v="0"/>
    <n v="0"/>
    <n v="1173"/>
    <x v="257"/>
    <s v="Daily Inventory Aging by Site_Raw_Aging Bucket greater than 180"/>
    <x v="118"/>
    <e v="#N/A"/>
    <x v="0"/>
    <s v="E.3.14.0:"/>
    <x v="88"/>
    <x v="88"/>
    <x v="1411"/>
    <x v="482"/>
    <x v="483"/>
    <x v="575"/>
    <x v="78"/>
    <x v="0"/>
    <x v="0"/>
    <x v="9"/>
    <m/>
    <x v="0"/>
    <x v="3"/>
    <s v="Daily Inventory Aging by Site_Raw_Aging Bucket greater than 180_FRU location Remark"/>
    <x v="1307"/>
    <x v="3"/>
    <x v="0"/>
    <x v="8"/>
    <x v="9"/>
    <x v="0"/>
    <x v="0"/>
    <s v="DM_DAILY_INVENTORY_AGING_BY_SITE_RAW_AGING_BUCKET_GREATER_THAN_180"/>
    <s v="FRU_LOCATION_REMARK"/>
    <x v="150"/>
    <x v="392"/>
    <x v="0"/>
    <n v="9"/>
    <x v="13"/>
    <x v="13"/>
    <x v="9"/>
    <s v=""/>
    <s v=""/>
    <n v="1522"/>
    <s v="-1522"/>
    <x v="0"/>
    <x v="0"/>
    <x v="0"/>
    <x v="483"/>
    <x v="16"/>
    <s v="是否含FRU庫存?"/>
    <s v=""/>
    <s v=""/>
    <x v="0"/>
    <x v="60"/>
    <m/>
    <s v="^()$"/>
    <n v="9"/>
    <x v="0"/>
    <x v="9"/>
    <x v="0"/>
    <x v="0"/>
    <x v="1"/>
    <x v="1"/>
    <b v="0"/>
    <x v="1"/>
    <x v="1"/>
    <n v="0"/>
    <x v="0"/>
    <b v="0"/>
    <b v="0"/>
    <b v="0"/>
    <b v="0"/>
    <b v="0"/>
    <b v="0"/>
    <b v="0"/>
    <b v="0"/>
    <b v="0"/>
    <b v="0"/>
    <b v="0"/>
    <x v="1"/>
    <x v="1"/>
    <n v="0"/>
    <x v="5"/>
    <x v="0"/>
  </r>
  <r>
    <m/>
    <s v="PLN"/>
    <x v="28"/>
    <x v="2"/>
    <x v="2"/>
    <x v="1"/>
    <x v="2"/>
    <s v="預設EBG, NBG直接濾除"/>
    <x v="3"/>
    <m/>
    <m/>
    <s v="General"/>
    <x v="2"/>
    <s v="EBG,NBG"/>
    <x v="23"/>
    <s v="PLN"/>
    <x v="16"/>
    <x v="8"/>
    <x v="0"/>
    <x v="0"/>
    <s v="DM_DAILY_INVENTORY_AGING_BY_SITE_RAW_AGING_BUCKET_GREATER_THAN_180"/>
    <s v="BG_CODE"/>
    <m/>
    <m/>
    <m/>
    <m/>
    <m/>
    <m/>
    <m/>
    <m/>
    <m/>
    <m/>
    <m/>
    <m/>
    <m/>
    <m/>
    <m/>
    <m/>
    <m/>
    <m/>
    <s v="資料清單"/>
    <x v="31"/>
    <x v="28"/>
    <x v="60"/>
    <x v="28"/>
    <e v="#N/A"/>
    <s v="BG Code"/>
    <x v="2"/>
    <x v="1"/>
    <x v="0"/>
    <x v="2"/>
    <x v="16"/>
    <s v="IEC_STD_V10 &gt;&gt; Common &gt;&gt; AutoMetaDataBG Code"/>
    <x v="3"/>
    <x v="0"/>
    <s v="事業群代碼Dimension"/>
    <s v="各廠區每日庫存庫齡總覽_原材料_庫齡大於180"/>
    <n v="4"/>
    <n v="1523"/>
    <n v="0"/>
    <s v=""/>
    <n v="0"/>
    <n v="0"/>
    <n v="4"/>
    <x v="2"/>
    <s v="Daily Inventory Aging by Site_Raw_Aging Bucket greater than 180"/>
    <x v="118"/>
    <e v="#N/A"/>
    <x v="0"/>
    <s v="E.3.14.0:"/>
    <x v="89"/>
    <x v="89"/>
    <x v="1412"/>
    <x v="2"/>
    <x v="2"/>
    <x v="433"/>
    <x v="59"/>
    <x v="0"/>
    <x v="0"/>
    <x v="2"/>
    <m/>
    <x v="0"/>
    <x v="3"/>
    <s v="Daily Inventory Aging by Site_Raw_Aging Bucket greater than 180_BG Code"/>
    <x v="1308"/>
    <x v="3"/>
    <x v="0"/>
    <x v="8"/>
    <x v="9"/>
    <x v="0"/>
    <x v="0"/>
    <s v="DM_DAILY_INVENTORY_AGING_BY_SITE_RAW_AGING_BUCKET_GREATER_THAN_180"/>
    <s v="BG_CODE"/>
    <x v="150"/>
    <x v="2"/>
    <x v="0"/>
    <n v="9"/>
    <x v="13"/>
    <x v="13"/>
    <x v="0"/>
    <s v=""/>
    <s v=""/>
    <n v="1523"/>
    <s v="-1523"/>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DAILY_INVENTORY_AGING_BY_SITE_RAW_AGING_BUCKET_GREATER_THAN_180"/>
    <s v="BU_CODE"/>
    <m/>
    <m/>
    <m/>
    <m/>
    <m/>
    <m/>
    <m/>
    <m/>
    <m/>
    <m/>
    <m/>
    <m/>
    <m/>
    <m/>
    <m/>
    <m/>
    <m/>
    <m/>
    <s v="資料清單"/>
    <x v="31"/>
    <x v="29"/>
    <x v="60"/>
    <x v="28"/>
    <e v="#N/A"/>
    <s v="BU Code"/>
    <x v="180"/>
    <x v="1"/>
    <x v="0"/>
    <x v="185"/>
    <x v="16"/>
    <s v="IEC_STD_V10 &gt;&gt; Common &gt;&gt; AutoMetaDataBU Code"/>
    <x v="3"/>
    <x v="0"/>
    <s v="事業處代碼Dimension"/>
    <s v="各廠區每日庫存庫齡總覽_原材料_庫齡大於180"/>
    <n v="343"/>
    <n v="1523"/>
    <n v="0"/>
    <s v=""/>
    <n v="0"/>
    <n v="0"/>
    <n v="515"/>
    <x v="81"/>
    <s v="Daily Inventory Aging by Site_Raw_Aging Bucket greater than 180"/>
    <x v="118"/>
    <e v="#N/A"/>
    <x v="0"/>
    <s v="E.3.14.0:"/>
    <x v="90"/>
    <x v="90"/>
    <x v="1413"/>
    <x v="180"/>
    <x v="180"/>
    <x v="197"/>
    <x v="44"/>
    <x v="0"/>
    <x v="0"/>
    <x v="2"/>
    <m/>
    <x v="0"/>
    <x v="3"/>
    <s v="Daily Inventory Aging by Site_Raw_Aging Bucket greater than 180_BU Code"/>
    <x v="1309"/>
    <x v="3"/>
    <x v="0"/>
    <x v="8"/>
    <x v="9"/>
    <x v="0"/>
    <x v="0"/>
    <s v="DM_DAILY_INVENTORY_AGING_BY_SITE_RAW_AGING_BUCKET_GREATER_THAN_180"/>
    <s v="BU_CODE"/>
    <x v="150"/>
    <x v="145"/>
    <x v="0"/>
    <n v="9"/>
    <x v="13"/>
    <x v="13"/>
    <x v="0"/>
    <s v=""/>
    <s v=""/>
    <n v="1524"/>
    <s v="-1524"/>
    <x v="0"/>
    <x v="0"/>
    <x v="0"/>
    <x v="180"/>
    <x v="16"/>
    <s v="事業處代碼"/>
    <s v=""/>
    <s v=""/>
    <x v="0"/>
    <x v="60"/>
    <m/>
    <s v="^()$"/>
    <n v="9"/>
    <x v="0"/>
    <x v="9"/>
    <x v="0"/>
    <x v="0"/>
    <x v="1"/>
    <x v="1"/>
    <b v="0"/>
    <x v="1"/>
    <x v="1"/>
    <n v="0"/>
    <x v="0"/>
    <b v="0"/>
    <b v="0"/>
    <b v="0"/>
    <b v="0"/>
    <b v="1"/>
    <b v="0"/>
    <b v="0"/>
    <b v="0"/>
    <b v="0"/>
    <b v="0"/>
    <b v="0"/>
    <x v="0"/>
    <x v="2"/>
    <n v="0"/>
    <x v="1"/>
    <x v="0"/>
  </r>
  <r>
    <m/>
    <s v="PLN"/>
    <x v="28"/>
    <x v="182"/>
    <x v="182"/>
    <x v="244"/>
    <x v="187"/>
    <s v="客戶名稱-SAP"/>
    <x v="3"/>
    <m/>
    <m/>
    <s v="General"/>
    <x v="1"/>
    <s v="A1.S1.F1"/>
    <x v="23"/>
    <s v="PLN"/>
    <x v="16"/>
    <x v="8"/>
    <x v="51"/>
    <x v="0"/>
    <s v="DM_DAILY_INVENTORY_AGING_BY_SITE_RAW_AGING_BUCKET_GREATER_THAN_180"/>
    <s v="CUSTOMER_NAME_SAP"/>
    <m/>
    <m/>
    <m/>
    <m/>
    <m/>
    <m/>
    <m/>
    <m/>
    <m/>
    <m/>
    <m/>
    <m/>
    <m/>
    <m/>
    <m/>
    <m/>
    <m/>
    <m/>
    <s v="資料清單"/>
    <x v="31"/>
    <x v="30"/>
    <x v="60"/>
    <x v="28"/>
    <e v="#N/A"/>
    <s v="Customer Name-SAP"/>
    <x v="182"/>
    <x v="244"/>
    <x v="0"/>
    <x v="187"/>
    <x v="16"/>
    <s v="IEC_STD_V10 &gt;&gt; Common &gt;&gt; AutoMetaDataCustomer Name-SAP"/>
    <x v="3"/>
    <x v="0"/>
    <s v="客戶名稱-SAPDimension"/>
    <s v="各廠區每日庫存庫齡總覽_原材料_庫齡大於180"/>
    <n v="345"/>
    <n v="1523"/>
    <n v="0"/>
    <s v=""/>
    <n v="0"/>
    <n v="0"/>
    <n v="981"/>
    <x v="83"/>
    <s v="Daily Inventory Aging by Site_Raw_Aging Bucket greater than 180"/>
    <x v="118"/>
    <e v="#N/A"/>
    <x v="0"/>
    <s v="E.3.14.0:"/>
    <x v="91"/>
    <x v="91"/>
    <x v="1414"/>
    <x v="182"/>
    <x v="182"/>
    <x v="199"/>
    <x v="89"/>
    <x v="0"/>
    <x v="0"/>
    <x v="1"/>
    <m/>
    <x v="0"/>
    <x v="3"/>
    <s v="Daily Inventory Aging by Site_Raw_Aging Bucket greater than 180_Customer Name-SAP"/>
    <x v="1310"/>
    <x v="3"/>
    <x v="0"/>
    <x v="8"/>
    <x v="9"/>
    <x v="0"/>
    <x v="0"/>
    <s v="DM_DAILY_INVENTORY_AGING_BY_SITE_RAW_AGING_BUCKET_GREATER_THAN_180"/>
    <s v="CUSTOMER_NAME_SAP"/>
    <x v="150"/>
    <x v="147"/>
    <x v="0"/>
    <n v="9"/>
    <x v="13"/>
    <x v="13"/>
    <x v="0"/>
    <s v=""/>
    <s v=""/>
    <n v="1525"/>
    <s v="-1525"/>
    <x v="0"/>
    <x v="0"/>
    <x v="0"/>
    <x v="182"/>
    <x v="16"/>
    <s v="客戶名稱-SAP"/>
    <s v=""/>
    <s v=""/>
    <x v="0"/>
    <x v="60"/>
    <m/>
    <s v="Customer code?^()$"/>
    <n v="9"/>
    <x v="0"/>
    <x v="9"/>
    <x v="0"/>
    <x v="0"/>
    <x v="1"/>
    <x v="1"/>
    <b v="0"/>
    <x v="1"/>
    <x v="1"/>
    <n v="0"/>
    <x v="0"/>
    <b v="0"/>
    <b v="0"/>
    <b v="0"/>
    <b v="0"/>
    <b v="1"/>
    <b v="0"/>
    <b v="0"/>
    <b v="0"/>
    <b v="0"/>
    <b v="0"/>
    <b v="0"/>
    <x v="0"/>
    <x v="2"/>
    <n v="0"/>
    <x v="3"/>
    <x v="0"/>
  </r>
  <r>
    <m/>
    <s v="PLN"/>
    <x v="28"/>
    <x v="232"/>
    <x v="232"/>
    <x v="243"/>
    <x v="274"/>
    <s v="廠區"/>
    <x v="3"/>
    <m/>
    <m/>
    <s v="General"/>
    <x v="2"/>
    <s v="IMX,ICZ,SQT,IPT,TAO"/>
    <x v="23"/>
    <s v="PLN"/>
    <x v="16"/>
    <x v="8"/>
    <x v="0"/>
    <x v="0"/>
    <s v="DM_DAILY_INVENTORY_AGING_BY_SITE_RAW_AGING_BUCKET_GREATER_THAN_180"/>
    <s v="SITE"/>
    <m/>
    <m/>
    <m/>
    <m/>
    <m/>
    <m/>
    <m/>
    <m/>
    <m/>
    <m/>
    <m/>
    <m/>
    <m/>
    <m/>
    <m/>
    <m/>
    <m/>
    <m/>
    <s v="資料清單"/>
    <x v="31"/>
    <x v="31"/>
    <x v="60"/>
    <x v="28"/>
    <e v="#N/A"/>
    <s v="Site"/>
    <x v="232"/>
    <x v="243"/>
    <x v="0"/>
    <x v="274"/>
    <x v="16"/>
    <s v="IEC_STD_V10 &gt;&gt; Common &gt;&gt; AutoMetaDataSite"/>
    <x v="3"/>
    <x v="0"/>
    <s v="廠區Dimension"/>
    <s v="各廠區每日庫存庫齡總覽_原材料_庫齡大於180"/>
    <n v="408"/>
    <n v="1523"/>
    <n v="0"/>
    <s v=""/>
    <n v="0"/>
    <n v="0"/>
    <n v="488"/>
    <x v="95"/>
    <s v="Daily Inventory Aging by Site_Raw_Aging Bucket greater than 180"/>
    <x v="118"/>
    <e v="#N/A"/>
    <x v="0"/>
    <s v="E.3.14.0:"/>
    <x v="92"/>
    <x v="92"/>
    <x v="1415"/>
    <x v="232"/>
    <x v="232"/>
    <x v="482"/>
    <x v="80"/>
    <x v="0"/>
    <x v="0"/>
    <x v="2"/>
    <m/>
    <x v="0"/>
    <x v="3"/>
    <s v="Daily Inventory Aging by Site_Raw_Aging Bucket greater than 180_Site"/>
    <x v="1311"/>
    <x v="3"/>
    <x v="0"/>
    <x v="8"/>
    <x v="9"/>
    <x v="0"/>
    <x v="0"/>
    <s v="DM_DAILY_INVENTORY_AGING_BY_SITE_RAW_AGING_BUCKET_GREATER_THAN_180"/>
    <s v="SITE"/>
    <x v="150"/>
    <x v="187"/>
    <x v="0"/>
    <n v="9"/>
    <x v="13"/>
    <x v="13"/>
    <x v="6"/>
    <s v=""/>
    <s v=""/>
    <n v="1526"/>
    <s v="-1526"/>
    <x v="0"/>
    <x v="0"/>
    <x v="0"/>
    <x v="232"/>
    <x v="16"/>
    <s v="廠區"/>
    <s v=""/>
    <s v=""/>
    <x v="0"/>
    <x v="60"/>
    <m/>
    <s v="^()$"/>
    <n v="9"/>
    <x v="0"/>
    <x v="9"/>
    <x v="0"/>
    <x v="0"/>
    <x v="1"/>
    <x v="1"/>
    <b v="0"/>
    <x v="1"/>
    <x v="1"/>
    <n v="0"/>
    <x v="0"/>
    <b v="0"/>
    <b v="0"/>
    <b v="0"/>
    <b v="1"/>
    <b v="1"/>
    <b v="1"/>
    <b v="0"/>
    <b v="0"/>
    <b v="0"/>
    <b v="0"/>
    <b v="0"/>
    <x v="0"/>
    <x v="12"/>
    <n v="0"/>
    <x v="43"/>
    <x v="0"/>
  </r>
  <r>
    <m/>
    <s v="PLN"/>
    <x v="28"/>
    <x v="322"/>
    <x v="434"/>
    <x v="1"/>
    <x v="317"/>
    <s v="廠別"/>
    <x v="3"/>
    <m/>
    <m/>
    <s v="General"/>
    <x v="2"/>
    <s v="廠別: UM01, UM02, UM03"/>
    <x v="23"/>
    <s v="PLN"/>
    <x v="16"/>
    <x v="8"/>
    <x v="0"/>
    <x v="0"/>
    <s v="DM_DAILY_INVENTORY_AGING_BY_SITE_RAW_AGING_BUCKET_GREATER_THAN_180"/>
    <s v="PLANT_CODE"/>
    <m/>
    <m/>
    <m/>
    <m/>
    <m/>
    <m/>
    <m/>
    <m/>
    <m/>
    <m/>
    <m/>
    <m/>
    <m/>
    <m/>
    <m/>
    <m/>
    <m/>
    <m/>
    <s v="資料清單"/>
    <x v="31"/>
    <x v="32"/>
    <x v="60"/>
    <x v="28"/>
    <e v="#N/A"/>
    <s v="Plant Code"/>
    <x v="434"/>
    <x v="1"/>
    <x v="0"/>
    <x v="317"/>
    <x v="16"/>
    <s v="IEC_STD_V10 &gt;&gt; Common &gt;&gt; AutoMetaDataPlant Code"/>
    <x v="3"/>
    <x v="0"/>
    <s v="廠別Dimension"/>
    <s v="各廠區每日庫存庫齡總覽_原材料_庫齡大於180"/>
    <n v="1087"/>
    <n v="1523"/>
    <n v="0"/>
    <s v=""/>
    <n v="0"/>
    <n v="0"/>
    <n v="1642"/>
    <x v="224"/>
    <s v="Daily Inventory Aging by Site_Raw_Aging Bucket greater than 180"/>
    <x v="118"/>
    <e v="#N/A"/>
    <x v="0"/>
    <s v="E.3.14.0:"/>
    <x v="93"/>
    <x v="93"/>
    <x v="1416"/>
    <x v="322"/>
    <x v="434"/>
    <x v="500"/>
    <x v="81"/>
    <x v="0"/>
    <x v="0"/>
    <x v="2"/>
    <m/>
    <x v="0"/>
    <x v="3"/>
    <s v="Daily Inventory Aging by Site_Raw_Aging Bucket greater than 180_Plant Code"/>
    <x v="1312"/>
    <x v="3"/>
    <x v="0"/>
    <x v="8"/>
    <x v="9"/>
    <x v="0"/>
    <x v="0"/>
    <s v="DM_DAILY_INVENTORY_AGING_BY_SITE_RAW_AGING_BUCKET_GREATER_THAN_180"/>
    <s v="PLANT_CODE"/>
    <x v="150"/>
    <x v="350"/>
    <x v="0"/>
    <n v="9"/>
    <x v="13"/>
    <x v="13"/>
    <x v="0"/>
    <s v=""/>
    <s v=""/>
    <n v="1527"/>
    <s v="-1527"/>
    <x v="0"/>
    <x v="0"/>
    <x v="0"/>
    <x v="434"/>
    <x v="16"/>
    <s v="廠別"/>
    <s v=""/>
    <s v=""/>
    <x v="0"/>
    <x v="60"/>
    <m/>
    <s v="^()$"/>
    <n v="9"/>
    <x v="0"/>
    <x v="9"/>
    <x v="0"/>
    <x v="0"/>
    <x v="1"/>
    <x v="1"/>
    <b v="0"/>
    <x v="1"/>
    <x v="1"/>
    <n v="0"/>
    <x v="0"/>
    <b v="0"/>
    <b v="0"/>
    <b v="0"/>
    <b v="0"/>
    <b v="1"/>
    <b v="0"/>
    <b v="0"/>
    <b v="0"/>
    <b v="0"/>
    <b v="0"/>
    <b v="0"/>
    <x v="0"/>
    <x v="2"/>
    <n v="0"/>
    <x v="19"/>
    <x v="0"/>
  </r>
  <r>
    <m/>
    <s v="PLN"/>
    <x v="28"/>
    <x v="487"/>
    <x v="487"/>
    <x v="1"/>
    <x v="485"/>
    <s v="預設原材"/>
    <x v="3"/>
    <m/>
    <m/>
    <s v="General"/>
    <x v="1"/>
    <s v="FG, WIP, RAW"/>
    <x v="23"/>
    <s v="PLN"/>
    <x v="16"/>
    <x v="8"/>
    <x v="0"/>
    <x v="0"/>
    <s v="DM_DAILY_INVENTORY_AGING_BY_SITE_RAW_AGING_BUCKET_GREATER_THAN_180"/>
    <s v="STYPE"/>
    <m/>
    <m/>
    <m/>
    <m/>
    <m/>
    <m/>
    <m/>
    <m/>
    <m/>
    <m/>
    <m/>
    <m/>
    <m/>
    <m/>
    <m/>
    <m/>
    <m/>
    <m/>
    <s v="資料清單"/>
    <x v="31"/>
    <x v="33"/>
    <x v="60"/>
    <x v="28"/>
    <e v="#N/A"/>
    <s v="Stype"/>
    <x v="487"/>
    <x v="1"/>
    <x v="0"/>
    <x v="485"/>
    <x v="16"/>
    <s v="IEC_STD_V10 &gt;&gt; Common &gt;&gt; AutoMetaDataStype"/>
    <x v="3"/>
    <x v="0"/>
    <s v="材料大類Dimension"/>
    <s v="各廠區每日庫存庫齡總覽_原材料_庫齡大於180"/>
    <n v="1183"/>
    <n v="1523"/>
    <n v="0"/>
    <s v=""/>
    <n v="0"/>
    <n v="0"/>
    <n v="1216"/>
    <x v="242"/>
    <s v="Daily Inventory Aging by Site_Raw_Aging Bucket greater than 180"/>
    <x v="118"/>
    <e v="#N/A"/>
    <x v="0"/>
    <s v="E.3.14.0:"/>
    <x v="94"/>
    <x v="94"/>
    <x v="1417"/>
    <x v="487"/>
    <x v="487"/>
    <x v="578"/>
    <x v="84"/>
    <x v="0"/>
    <x v="0"/>
    <x v="1"/>
    <m/>
    <x v="0"/>
    <x v="3"/>
    <s v="Daily Inventory Aging by Site_Raw_Aging Bucket greater than 180_Stype"/>
    <x v="1313"/>
    <x v="3"/>
    <x v="0"/>
    <x v="8"/>
    <x v="9"/>
    <x v="0"/>
    <x v="0"/>
    <s v="DM_DAILY_INVENTORY_AGING_BY_SITE_RAW_AGING_BUCKET_GREATER_THAN_180"/>
    <s v="STYPE"/>
    <x v="150"/>
    <x v="396"/>
    <x v="0"/>
    <n v="9"/>
    <x v="13"/>
    <x v="13"/>
    <x v="9"/>
    <s v=""/>
    <s v=""/>
    <n v="1528"/>
    <s v="-1528"/>
    <x v="0"/>
    <x v="0"/>
    <x v="0"/>
    <x v="487"/>
    <x v="16"/>
    <s v="依材料大類分類材料"/>
    <s v=""/>
    <s v=""/>
    <x v="0"/>
    <x v="60"/>
    <m/>
    <s v="^()$"/>
    <n v="9"/>
    <x v="0"/>
    <x v="9"/>
    <x v="0"/>
    <x v="0"/>
    <x v="1"/>
    <x v="1"/>
    <b v="0"/>
    <x v="1"/>
    <x v="1"/>
    <n v="0"/>
    <x v="0"/>
    <b v="0"/>
    <b v="0"/>
    <b v="0"/>
    <b v="0"/>
    <b v="0"/>
    <b v="0"/>
    <b v="0"/>
    <b v="0"/>
    <b v="0"/>
    <b v="0"/>
    <b v="0"/>
    <x v="1"/>
    <x v="1"/>
    <n v="0"/>
    <x v="54"/>
    <x v="0"/>
  </r>
  <r>
    <m/>
    <s v="PLN"/>
    <x v="28"/>
    <x v="449"/>
    <x v="451"/>
    <x v="1"/>
    <x v="486"/>
    <s v="依material code分類:6*42,6*25,6*21,6*22,6*70,6*19,6*17,6*50,6*12,1597,6*60,6*72,1395,6*46,6*26,6*43,6*61,6*10,6*31,6*14"/>
    <x v="3"/>
    <m/>
    <m/>
    <s v="General"/>
    <x v="1"/>
    <s v="依material code分類:6*42,6*25,6*21,6*22,6*70,6*19,6*17,6*50,6*12,1597,6*60,6*72,1395,6*46,6*26,6*43,6*61,6*10,6*31,6*14"/>
    <x v="23"/>
    <s v="PLN"/>
    <x v="16"/>
    <x v="8"/>
    <x v="0"/>
    <x v="0"/>
    <s v="DM_DAILY_INVENTORY_AGING_BY_SITE_RAW_AGING_BUCKET_GREATER_THAN_180"/>
    <s v="PROC_COMMODITY"/>
    <m/>
    <m/>
    <m/>
    <m/>
    <m/>
    <m/>
    <m/>
    <m/>
    <m/>
    <m/>
    <m/>
    <m/>
    <m/>
    <m/>
    <m/>
    <m/>
    <m/>
    <m/>
    <s v="資料清單"/>
    <x v="31"/>
    <x v="34"/>
    <x v="60"/>
    <x v="28"/>
    <e v="#N/A"/>
    <s v="PROC COMMODITY"/>
    <x v="451"/>
    <x v="1"/>
    <x v="0"/>
    <x v="486"/>
    <x v="16"/>
    <s v="IEC_STD_V10 &gt;&gt; Common &gt;&gt; AutoMetaDataPROC COMMODITY"/>
    <x v="3"/>
    <x v="0"/>
    <s v="採購組件類別Dimension"/>
    <s v="各廠區每日庫存庫齡總覽_原材料_庫齡大於180"/>
    <n v="1113"/>
    <n v="1523"/>
    <n v="0"/>
    <s v=""/>
    <n v="0"/>
    <n v="0"/>
    <n v="1144"/>
    <x v="226"/>
    <s v="Daily Inventory Aging by Site_Raw_Aging Bucket greater than 180"/>
    <x v="118"/>
    <e v="#N/A"/>
    <x v="0"/>
    <s v="E.3.14.0:"/>
    <x v="95"/>
    <x v="95"/>
    <x v="1418"/>
    <x v="449"/>
    <x v="451"/>
    <x v="505"/>
    <x v="85"/>
    <x v="0"/>
    <x v="0"/>
    <x v="1"/>
    <m/>
    <x v="0"/>
    <x v="3"/>
    <s v="Daily Inventory Aging by Site_Raw_Aging Bucket greater than 180_PROC COMMODITY"/>
    <x v="1314"/>
    <x v="3"/>
    <x v="0"/>
    <x v="8"/>
    <x v="9"/>
    <x v="0"/>
    <x v="0"/>
    <s v="DM_DAILY_INVENTORY_AGING_BY_SITE_RAW_AGING_BUCKET_GREATER_THAN_180"/>
    <s v="PROC_COMMODITY"/>
    <x v="150"/>
    <x v="365"/>
    <x v="0"/>
    <n v="9"/>
    <x v="13"/>
    <x v="13"/>
    <x v="0"/>
    <s v=""/>
    <s v=""/>
    <n v="1529"/>
    <s v="-1529"/>
    <x v="0"/>
    <x v="0"/>
    <x v="0"/>
    <x v="451"/>
    <x v="16"/>
    <s v="依material code分類"/>
    <s v=""/>
    <s v=""/>
    <x v="0"/>
    <x v="60"/>
    <m/>
    <s v="^()$"/>
    <n v="9"/>
    <x v="0"/>
    <x v="9"/>
    <x v="0"/>
    <x v="0"/>
    <x v="1"/>
    <x v="1"/>
    <b v="0"/>
    <x v="1"/>
    <x v="1"/>
    <n v="0"/>
    <x v="0"/>
    <b v="0"/>
    <b v="0"/>
    <b v="0"/>
    <b v="0"/>
    <b v="0"/>
    <b v="0"/>
    <b v="0"/>
    <b v="0"/>
    <b v="0"/>
    <b v="0"/>
    <b v="0"/>
    <x v="1"/>
    <x v="1"/>
    <n v="0"/>
    <x v="0"/>
    <x v="0"/>
  </r>
  <r>
    <m/>
    <s v="PLN"/>
    <x v="28"/>
    <x v="401"/>
    <x v="406"/>
    <x v="1"/>
    <x v="397"/>
    <s v="零件主分類"/>
    <x v="3"/>
    <m/>
    <m/>
    <s v="General"/>
    <x v="2"/>
    <s v="BOX/SRD/F/P HEADER/JUMPER"/>
    <x v="23"/>
    <s v="PLN"/>
    <x v="16"/>
    <x v="8"/>
    <x v="52"/>
    <x v="0"/>
    <s v="DM_DAILY_INVENTORY_AGING_BY_SITE_RAW_AGING_BUCKET_GREATER_THAN_180"/>
    <s v="PART_CATEGORY"/>
    <m/>
    <m/>
    <m/>
    <m/>
    <m/>
    <m/>
    <m/>
    <m/>
    <m/>
    <m/>
    <m/>
    <m/>
    <m/>
    <m/>
    <m/>
    <m/>
    <m/>
    <m/>
    <s v="資料清單"/>
    <x v="31"/>
    <x v="35"/>
    <x v="60"/>
    <x v="28"/>
    <e v="#N/A"/>
    <s v="Part Category"/>
    <x v="406"/>
    <x v="1"/>
    <x v="0"/>
    <x v="397"/>
    <x v="16"/>
    <s v="IEC_STD_V10 &gt;&gt; Common &gt;&gt; AutoMetaDataPart Category"/>
    <x v="3"/>
    <x v="0"/>
    <s v="零件主分類Dimension"/>
    <s v="各廠區每日庫存庫齡總覽_原材料_庫齡大於180"/>
    <n v="963"/>
    <n v="1523"/>
    <n v="0"/>
    <s v=""/>
    <n v="0"/>
    <n v="0"/>
    <n v="963"/>
    <x v="227"/>
    <s v="Daily Inventory Aging by Site_Raw_Aging Bucket greater than 180"/>
    <x v="118"/>
    <e v="#N/A"/>
    <x v="0"/>
    <s v="E.3.14.0:"/>
    <x v="96"/>
    <x v="96"/>
    <x v="1419"/>
    <x v="401"/>
    <x v="406"/>
    <x v="401"/>
    <x v="53"/>
    <x v="0"/>
    <x v="0"/>
    <x v="2"/>
    <m/>
    <x v="0"/>
    <x v="3"/>
    <s v="Daily Inventory Aging by Site_Raw_Aging Bucket greater than 180_Part Category"/>
    <x v="1315"/>
    <x v="3"/>
    <x v="0"/>
    <x v="8"/>
    <x v="9"/>
    <x v="0"/>
    <x v="0"/>
    <s v="DM_DAILY_INVENTORY_AGING_BY_SITE_RAW_AGING_BUCKET_GREATER_THAN_180"/>
    <s v="PART_CATEGORY"/>
    <x v="150"/>
    <x v="331"/>
    <x v="0"/>
    <n v="9"/>
    <x v="13"/>
    <x v="13"/>
    <x v="0"/>
    <s v=""/>
    <s v=""/>
    <n v="1530"/>
    <s v="-1530"/>
    <x v="0"/>
    <x v="0"/>
    <x v="0"/>
    <x v="406"/>
    <x v="16"/>
    <s v="零件主分類"/>
    <s v=""/>
    <s v=""/>
    <x v="0"/>
    <x v="60"/>
    <m/>
    <s v="PDM^()$"/>
    <n v="9"/>
    <x v="0"/>
    <x v="9"/>
    <x v="0"/>
    <x v="0"/>
    <x v="1"/>
    <x v="1"/>
    <b v="0"/>
    <x v="1"/>
    <x v="1"/>
    <n v="0"/>
    <x v="0"/>
    <b v="0"/>
    <b v="0"/>
    <b v="0"/>
    <b v="0"/>
    <b v="0"/>
    <b v="0"/>
    <b v="0"/>
    <b v="0"/>
    <b v="0"/>
    <b v="0"/>
    <b v="0"/>
    <x v="1"/>
    <x v="1"/>
    <n v="0"/>
    <x v="12"/>
    <x v="0"/>
  </r>
  <r>
    <m/>
    <s v="PLN"/>
    <x v="28"/>
    <x v="550"/>
    <x v="491"/>
    <x v="1"/>
    <x v="489"/>
    <s v="分6類:B-PCA,CPU,DIMM,HDD,SSD,Others"/>
    <x v="3"/>
    <m/>
    <m/>
    <s v="General"/>
    <x v="1"/>
    <s v="依材料屬性分6類:B-PCA,CPU,DIMM,HDD,SSD,Others"/>
    <x v="23"/>
    <s v="PLN"/>
    <x v="16"/>
    <x v="8"/>
    <x v="0"/>
    <x v="0"/>
    <s v="DM_DAILY_INVENTORY_AGING_BY_SITE_RAW_AGING_BUCKET_GREATER_THAN_180"/>
    <s v="HIGH_VALUE_TYPE"/>
    <m/>
    <m/>
    <m/>
    <m/>
    <m/>
    <m/>
    <m/>
    <m/>
    <m/>
    <m/>
    <m/>
    <m/>
    <m/>
    <m/>
    <m/>
    <m/>
    <m/>
    <m/>
    <s v="資料清單"/>
    <x v="31"/>
    <x v="36"/>
    <x v="60"/>
    <x v="28"/>
    <e v="#N/A"/>
    <s v="High value type"/>
    <x v="491"/>
    <x v="1"/>
    <x v="0"/>
    <x v="489"/>
    <x v="16"/>
    <s v="IEC_STD_V10 &gt;&gt; Common &gt;&gt; AutoMetaDataHigh value type"/>
    <x v="3"/>
    <x v="0"/>
    <s v="材料分類Dimension"/>
    <s v="各廠區每日庫存庫齡總覽_原材料_庫齡大於180"/>
    <n v="1188"/>
    <n v="1523"/>
    <n v="0"/>
    <s v=""/>
    <n v="0"/>
    <n v="0"/>
    <n v="1218"/>
    <x v="243"/>
    <s v="Daily Inventory Aging by Site_Raw_Aging Bucket greater than 180"/>
    <x v="118"/>
    <e v="#N/A"/>
    <x v="0"/>
    <s v="E.3.14.0:"/>
    <x v="97"/>
    <x v="97"/>
    <x v="1420"/>
    <x v="550"/>
    <x v="491"/>
    <x v="508"/>
    <x v="87"/>
    <x v="0"/>
    <x v="0"/>
    <x v="1"/>
    <m/>
    <x v="0"/>
    <x v="3"/>
    <s v="Daily Inventory Aging by Site_Raw_Aging Bucket greater than 180_High value type"/>
    <x v="1316"/>
    <x v="3"/>
    <x v="0"/>
    <x v="8"/>
    <x v="9"/>
    <x v="0"/>
    <x v="0"/>
    <s v="DM_DAILY_INVENTORY_AGING_BY_SITE_RAW_AGING_BUCKET_GREATER_THAN_180"/>
    <s v="HIGH_VALUE_TYPE"/>
    <x v="150"/>
    <x v="399"/>
    <x v="0"/>
    <n v="9"/>
    <x v="13"/>
    <x v="13"/>
    <x v="9"/>
    <s v=""/>
    <s v=""/>
    <n v="1531"/>
    <s v="-1531"/>
    <x v="0"/>
    <x v="0"/>
    <x v="0"/>
    <x v="491"/>
    <x v="16"/>
    <s v="依材料分類"/>
    <s v=""/>
    <s v=""/>
    <x v="0"/>
    <x v="60"/>
    <m/>
    <s v="^()$"/>
    <n v="9"/>
    <x v="0"/>
    <x v="9"/>
    <x v="0"/>
    <x v="0"/>
    <x v="1"/>
    <x v="1"/>
    <b v="0"/>
    <x v="1"/>
    <x v="1"/>
    <n v="0"/>
    <x v="0"/>
    <b v="0"/>
    <b v="0"/>
    <b v="0"/>
    <b v="0"/>
    <b v="1"/>
    <b v="0"/>
    <b v="0"/>
    <b v="0"/>
    <b v="0"/>
    <b v="0"/>
    <b v="0"/>
    <x v="0"/>
    <x v="2"/>
    <n v="0"/>
    <x v="18"/>
    <x v="0"/>
  </r>
  <r>
    <m/>
    <s v="PLN"/>
    <x v="28"/>
    <x v="492"/>
    <x v="492"/>
    <x v="1"/>
    <x v="490"/>
    <s v="預設 Aging Bucket= “&gt;360” &amp; “180-360”  "/>
    <x v="3"/>
    <m/>
    <m/>
    <s v="General"/>
    <x v="1"/>
    <s v="分3個區間: &lt;180days, 180 - 360days, &gt;360days"/>
    <x v="23"/>
    <s v="PLN"/>
    <x v="16"/>
    <x v="8"/>
    <x v="53"/>
    <x v="0"/>
    <s v="DM_DAILY_INVENTORY_AGING_BY_SITE_RAW_AGING_BUCKET_GREATER_THAN_180"/>
    <s v="AGING_BUCKET"/>
    <m/>
    <m/>
    <m/>
    <m/>
    <m/>
    <m/>
    <m/>
    <m/>
    <m/>
    <m/>
    <m/>
    <m/>
    <m/>
    <m/>
    <m/>
    <m/>
    <m/>
    <m/>
    <s v="資料清單"/>
    <x v="31"/>
    <x v="37"/>
    <x v="60"/>
    <x v="28"/>
    <e v="#N/A"/>
    <s v="Aging Bucket"/>
    <x v="492"/>
    <x v="1"/>
    <x v="0"/>
    <x v="490"/>
    <x v="16"/>
    <s v="IEC_STD_V10 &gt;&gt; Common &gt;&gt; AutoMetaDataAging Bucket"/>
    <x v="3"/>
    <x v="0"/>
    <s v="庫齡區間Dimension"/>
    <s v="各廠區每日庫存庫齡總覽_原材料_庫齡大於180"/>
    <n v="1189"/>
    <n v="1523"/>
    <n v="0"/>
    <s v=""/>
    <n v="0"/>
    <n v="0"/>
    <n v="1189"/>
    <x v="258"/>
    <s v="Daily Inventory Aging by Site_Raw_Aging Bucket greater than 180"/>
    <x v="118"/>
    <e v="#N/A"/>
    <x v="0"/>
    <s v="E.3.14.0:"/>
    <x v="98"/>
    <x v="98"/>
    <x v="1421"/>
    <x v="492"/>
    <x v="492"/>
    <x v="580"/>
    <x v="105"/>
    <x v="0"/>
    <x v="0"/>
    <x v="1"/>
    <m/>
    <x v="0"/>
    <x v="3"/>
    <s v="Daily Inventory Aging by Site_Raw_Aging Bucket greater than 180_Aging Bucket"/>
    <x v="1317"/>
    <x v="3"/>
    <x v="0"/>
    <x v="8"/>
    <x v="9"/>
    <x v="0"/>
    <x v="0"/>
    <s v="DM_DAILY_INVENTORY_AGING_BY_SITE_RAW_AGING_BUCKET_GREATER_THAN_180"/>
    <s v="AGING_BUCKET"/>
    <x v="150"/>
    <x v="400"/>
    <x v="0"/>
    <n v="9"/>
    <x v="13"/>
    <x v="13"/>
    <x v="9"/>
    <s v=""/>
    <s v=""/>
    <n v="1532"/>
    <s v="-1532"/>
    <x v="0"/>
    <x v="0"/>
    <x v="0"/>
    <x v="492"/>
    <x v="16"/>
    <s v="依材料庫齡分類材料"/>
    <s v=""/>
    <s v=""/>
    <x v="0"/>
    <x v="60"/>
    <m/>
    <s v="Last Move Date^()$"/>
    <n v="9"/>
    <x v="0"/>
    <x v="9"/>
    <x v="0"/>
    <x v="0"/>
    <x v="1"/>
    <x v="1"/>
    <b v="0"/>
    <x v="1"/>
    <x v="1"/>
    <n v="0"/>
    <x v="0"/>
    <b v="0"/>
    <b v="0"/>
    <b v="0"/>
    <b v="0"/>
    <b v="0"/>
    <b v="0"/>
    <b v="0"/>
    <b v="0"/>
    <b v="0"/>
    <b v="0"/>
    <b v="0"/>
    <x v="1"/>
    <x v="1"/>
    <n v="0"/>
    <x v="2"/>
    <x v="0"/>
  </r>
  <r>
    <m/>
    <s v="PLN"/>
    <x v="28"/>
    <x v="494"/>
    <x v="494"/>
    <x v="1"/>
    <x v="492"/>
    <s v="庫存結算日"/>
    <x v="3"/>
    <m/>
    <m/>
    <s v="General"/>
    <x v="3"/>
    <m/>
    <x v="23"/>
    <s v="PLN"/>
    <x v="16"/>
    <x v="8"/>
    <x v="0"/>
    <x v="0"/>
    <s v="DM_DAILY_INVENTORY_AGING_BY_SITE_RAW_AGING_BUCKET_GREATER_THAN_180"/>
    <s v="INVENTORY_CUT_DATE"/>
    <m/>
    <m/>
    <m/>
    <m/>
    <m/>
    <m/>
    <m/>
    <m/>
    <m/>
    <m/>
    <m/>
    <m/>
    <m/>
    <m/>
    <m/>
    <m/>
    <m/>
    <m/>
    <s v="資料清單"/>
    <x v="31"/>
    <x v="38"/>
    <x v="60"/>
    <x v="28"/>
    <e v="#N/A"/>
    <s v="Inventory Cut Date"/>
    <x v="494"/>
    <x v="1"/>
    <x v="0"/>
    <x v="492"/>
    <x v="16"/>
    <s v="IEC_STD_V10 &gt;&gt; Common &gt;&gt; AutoMetaDataInventory Cut Date"/>
    <x v="3"/>
    <x v="0"/>
    <s v="庫存結算日Dimension"/>
    <s v="各廠區每日庫存庫齡總覽_原材料_庫齡大於180"/>
    <n v="1191"/>
    <n v="1523"/>
    <n v="0"/>
    <s v=""/>
    <n v="0"/>
    <n v="0"/>
    <n v="1191"/>
    <x v="246"/>
    <s v="Daily Inventory Aging by Site_Raw_Aging Bucket greater than 180"/>
    <x v="118"/>
    <e v="#N/A"/>
    <x v="0"/>
    <s v="E.3.14.0:"/>
    <x v="99"/>
    <x v="99"/>
    <x v="1422"/>
    <x v="494"/>
    <x v="494"/>
    <x v="511"/>
    <x v="0"/>
    <x v="0"/>
    <x v="0"/>
    <x v="3"/>
    <m/>
    <x v="0"/>
    <x v="3"/>
    <s v="Daily Inventory Aging by Site_Raw_Aging Bucket greater than 180_Inventory Cut Date"/>
    <x v="1318"/>
    <x v="3"/>
    <x v="0"/>
    <x v="8"/>
    <x v="9"/>
    <x v="0"/>
    <x v="0"/>
    <s v="DM_DAILY_INVENTORY_AGING_BY_SITE_RAW_AGING_BUCKET_GREATER_THAN_180"/>
    <s v="INVENTORY_CUT_DATE"/>
    <x v="150"/>
    <x v="402"/>
    <x v="0"/>
    <n v="9"/>
    <x v="13"/>
    <x v="13"/>
    <x v="9"/>
    <s v=""/>
    <s v=""/>
    <n v="1533"/>
    <s v="-1533"/>
    <x v="0"/>
    <x v="0"/>
    <x v="0"/>
    <x v="494"/>
    <x v="16"/>
    <s v="庫存結算日"/>
    <s v=""/>
    <s v=""/>
    <x v="0"/>
    <x v="60"/>
    <m/>
    <s v="^()$"/>
    <n v="9"/>
    <x v="0"/>
    <x v="9"/>
    <x v="0"/>
    <x v="0"/>
    <x v="1"/>
    <x v="1"/>
    <b v="0"/>
    <x v="1"/>
    <x v="1"/>
    <n v="0"/>
    <x v="0"/>
    <b v="0"/>
    <b v="0"/>
    <b v="0"/>
    <b v="0"/>
    <b v="0"/>
    <b v="0"/>
    <b v="0"/>
    <b v="0"/>
    <b v="0"/>
    <b v="0"/>
    <b v="0"/>
    <x v="1"/>
    <x v="1"/>
    <n v="0"/>
    <x v="33"/>
    <x v="0"/>
  </r>
  <r>
    <m/>
    <s v="PLN"/>
    <x v="28"/>
    <x v="500"/>
    <x v="499"/>
    <x v="1"/>
    <x v="497"/>
    <s v="總庫存金額(TWD)"/>
    <x v="4"/>
    <m/>
    <m/>
    <s v="General"/>
    <x v="6"/>
    <m/>
    <x v="23"/>
    <s v="PLN"/>
    <x v="16"/>
    <x v="8"/>
    <x v="0"/>
    <x v="0"/>
    <s v="DM_DAILY_INVENTORY_AGING_BY_SITE_RAW_AGING_BUCKET_GREATER_THAN_180"/>
    <s v="INVAMOUNT"/>
    <m/>
    <m/>
    <m/>
    <m/>
    <m/>
    <m/>
    <m/>
    <m/>
    <m/>
    <m/>
    <m/>
    <m/>
    <m/>
    <m/>
    <m/>
    <m/>
    <m/>
    <m/>
    <s v="資料清單"/>
    <x v="31"/>
    <x v="39"/>
    <x v="60"/>
    <x v="28"/>
    <e v="#N/A"/>
    <s v="InvAmount"/>
    <x v="499"/>
    <x v="1"/>
    <x v="0"/>
    <x v="497"/>
    <x v="16"/>
    <s v="IEC_STD_V10 &gt;&gt; Common &gt;&gt; AutoMetaDataInvAmount"/>
    <x v="4"/>
    <x v="0"/>
    <s v="庫存金額(TWD)Measure"/>
    <s v="各廠區每日庫存庫齡總覽_原材料_庫齡大於180"/>
    <n v="1197"/>
    <n v="1523"/>
    <n v="0"/>
    <s v=""/>
    <n v="0"/>
    <n v="0"/>
    <n v="1197"/>
    <x v="259"/>
    <s v="Daily Inventory Aging by Site_Raw_Aging Bucket greater than 180"/>
    <x v="118"/>
    <e v="#N/A"/>
    <x v="0"/>
    <s v="E.3.14.0:"/>
    <x v="100"/>
    <x v="100"/>
    <x v="1423"/>
    <x v="500"/>
    <x v="499"/>
    <x v="516"/>
    <x v="0"/>
    <x v="0"/>
    <x v="0"/>
    <x v="6"/>
    <m/>
    <x v="0"/>
    <x v="4"/>
    <s v="Daily Inventory Aging by Site_Raw_Aging Bucket greater than 180_InvAmount"/>
    <x v="1319"/>
    <x v="4"/>
    <x v="0"/>
    <x v="8"/>
    <x v="9"/>
    <x v="0"/>
    <x v="0"/>
    <s v="DM_DAILY_INVENTORY_AGING_BY_SITE_RAW_AGING_BUCKET_GREATER_THAN_180"/>
    <s v="INVAMOUNT"/>
    <x v="150"/>
    <x v="407"/>
    <x v="0"/>
    <n v="9"/>
    <x v="13"/>
    <x v="13"/>
    <x v="9"/>
    <s v=""/>
    <s v=""/>
    <n v="1534"/>
    <s v="-1534"/>
    <x v="0"/>
    <x v="0"/>
    <x v="0"/>
    <x v="499"/>
    <x v="16"/>
    <s v="總庫存金額(TWD)"/>
    <s v=""/>
    <s v=""/>
    <x v="0"/>
    <x v="60"/>
    <m/>
    <s v="^()$"/>
    <n v="9"/>
    <x v="0"/>
    <x v="9"/>
    <x v="0"/>
    <x v="0"/>
    <x v="1"/>
    <x v="1"/>
    <b v="0"/>
    <x v="1"/>
    <x v="1"/>
    <n v="0"/>
    <x v="0"/>
    <b v="0"/>
    <b v="0"/>
    <b v="0"/>
    <b v="1"/>
    <b v="1"/>
    <b v="0"/>
    <b v="0"/>
    <b v="0"/>
    <b v="0"/>
    <b v="0"/>
    <b v="0"/>
    <x v="0"/>
    <x v="25"/>
    <n v="0"/>
    <x v="35"/>
    <x v="0"/>
  </r>
  <r>
    <m/>
    <s v="PLN"/>
    <x v="28"/>
    <x v="501"/>
    <x v="500"/>
    <x v="1"/>
    <x v="498"/>
    <s v="總庫存金額(USD)"/>
    <x v="4"/>
    <m/>
    <m/>
    <s v="General"/>
    <x v="6"/>
    <m/>
    <x v="23"/>
    <s v="PLN"/>
    <x v="16"/>
    <x v="8"/>
    <x v="0"/>
    <x v="0"/>
    <s v="DM_DAILY_INVENTORY_AGING_BY_SITE_RAW_AGING_BUCKET_GREATER_THAN_180"/>
    <s v="USDINV_AMOUNT"/>
    <m/>
    <m/>
    <m/>
    <m/>
    <m/>
    <m/>
    <m/>
    <m/>
    <m/>
    <m/>
    <m/>
    <m/>
    <m/>
    <m/>
    <m/>
    <m/>
    <m/>
    <m/>
    <s v="資料清單"/>
    <x v="31"/>
    <x v="40"/>
    <x v="60"/>
    <x v="28"/>
    <e v="#N/A"/>
    <s v="USDInv_Amount"/>
    <x v="500"/>
    <x v="1"/>
    <x v="0"/>
    <x v="498"/>
    <x v="16"/>
    <s v="IEC_STD_V10 &gt;&gt; Common &gt;&gt; AutoMetaDataUSDInv_Amount"/>
    <x v="4"/>
    <x v="0"/>
    <s v="庫存金額(USD)Measure"/>
    <s v="各廠區每日庫存庫齡總覽_原材料_庫齡大於180"/>
    <n v="1198"/>
    <n v="1523"/>
    <n v="0"/>
    <s v=""/>
    <n v="0"/>
    <n v="0"/>
    <n v="1198"/>
    <x v="260"/>
    <s v="Daily Inventory Aging by Site_Raw_Aging Bucket greater than 180"/>
    <x v="118"/>
    <e v="#N/A"/>
    <x v="0"/>
    <s v="E.3.14.0:"/>
    <x v="101"/>
    <x v="101"/>
    <x v="1424"/>
    <x v="501"/>
    <x v="500"/>
    <x v="517"/>
    <x v="0"/>
    <x v="0"/>
    <x v="0"/>
    <x v="6"/>
    <m/>
    <x v="0"/>
    <x v="4"/>
    <s v="Daily Inventory Aging by Site_Raw_Aging Bucket greater than 180_USDInv_Amount"/>
    <x v="1320"/>
    <x v="4"/>
    <x v="0"/>
    <x v="8"/>
    <x v="9"/>
    <x v="0"/>
    <x v="0"/>
    <s v="DM_DAILY_INVENTORY_AGING_BY_SITE_RAW_AGING_BUCKET_GREATER_THAN_180"/>
    <s v="USDINV_AMOUNT"/>
    <x v="150"/>
    <x v="408"/>
    <x v="0"/>
    <n v="9"/>
    <x v="13"/>
    <x v="13"/>
    <x v="9"/>
    <s v=""/>
    <s v=""/>
    <n v="1535"/>
    <s v="-1535"/>
    <x v="0"/>
    <x v="0"/>
    <x v="0"/>
    <x v="500"/>
    <x v="16"/>
    <s v="總庫存金額(USD)"/>
    <s v=""/>
    <s v=""/>
    <x v="0"/>
    <x v="60"/>
    <m/>
    <s v="^()$"/>
    <n v="9"/>
    <x v="0"/>
    <x v="9"/>
    <x v="0"/>
    <x v="0"/>
    <x v="1"/>
    <x v="1"/>
    <b v="0"/>
    <x v="1"/>
    <x v="1"/>
    <n v="0"/>
    <x v="0"/>
    <b v="0"/>
    <b v="1"/>
    <b v="0"/>
    <b v="0"/>
    <b v="1"/>
    <b v="0"/>
    <b v="0"/>
    <b v="0"/>
    <b v="0"/>
    <b v="0"/>
    <b v="0"/>
    <x v="0"/>
    <x v="23"/>
    <n v="0"/>
    <x v="12"/>
    <x v="0"/>
  </r>
  <r>
    <m/>
    <s v="PLN"/>
    <x v="28"/>
    <x v="552"/>
    <x v="546"/>
    <x v="1"/>
    <x v="554"/>
    <s v="各廠區每日庫存庫齡總覽_半成品與成品"/>
    <x v="0"/>
    <m/>
    <m/>
    <s v="General"/>
    <x v="7"/>
    <m/>
    <x v="23"/>
    <s v="PLN"/>
    <x v="16"/>
    <x v="8"/>
    <x v="0"/>
    <x v="0"/>
    <s v="DM_DAILY_INVENTORY_AGING_BY_SITE_WIP&amp;FG"/>
    <m/>
    <m/>
    <m/>
    <m/>
    <m/>
    <m/>
    <m/>
    <m/>
    <m/>
    <m/>
    <m/>
    <m/>
    <m/>
    <m/>
    <m/>
    <m/>
    <m/>
    <m/>
    <m/>
    <s v="資料清單"/>
    <x v="31"/>
    <x v="41"/>
    <x v="60"/>
    <x v="28"/>
    <e v="#N/A"/>
    <s v="Daily Inventory Aging by Site_WIP&amp;amp;FG"/>
    <x v="546"/>
    <x v="1"/>
    <x v="0"/>
    <x v="554"/>
    <x v="16"/>
    <s v="IEC_STD_V10 &gt;&gt; Common &gt;&gt; AutoMetaDataDaily Inventory Aging by Site_WIP&amp;FG"/>
    <x v="0"/>
    <x v="0"/>
    <s v="各廠區每日庫存庫齡總覽_半成品與成品Concept"/>
    <s v="各廠區每日庫存庫齡總覽_半成品與成品"/>
    <n v="1538"/>
    <n v="0"/>
    <n v="0"/>
    <s v=""/>
    <n v="0"/>
    <n v="0"/>
    <n v="0"/>
    <x v="0"/>
    <s v=""/>
    <x v="0"/>
    <s v=""/>
    <x v="0"/>
    <s v="E.3.14.0:"/>
    <x v="102"/>
    <x v="102"/>
    <x v="1425"/>
    <x v="552"/>
    <x v="546"/>
    <x v="581"/>
    <x v="0"/>
    <x v="0"/>
    <x v="0"/>
    <x v="7"/>
    <m/>
    <x v="0"/>
    <x v="0"/>
    <s v="Daily Inventory Aging by Site_WIP&amp;FG"/>
    <x v="1321"/>
    <x v="0"/>
    <x v="0"/>
    <x v="8"/>
    <x v="9"/>
    <x v="0"/>
    <x v="0"/>
    <s v="DM_DAILY_INVENTORY_AGING_BY_SITE_WIP&amp;FG"/>
    <s v=""/>
    <x v="151"/>
    <x v="0"/>
    <x v="0"/>
    <n v="9"/>
    <x v="13"/>
    <x v="13"/>
    <x v="9"/>
    <s v=""/>
    <s v=""/>
    <n v="1536"/>
    <s v="-1536"/>
    <x v="0"/>
    <x v="0"/>
    <x v="0"/>
    <x v="546"/>
    <x v="16"/>
    <s v="各廠區每日庫存庫齡總覽_半成品與成品"/>
    <s v=""/>
    <s v=""/>
    <x v="0"/>
    <x v="60"/>
    <m/>
    <s v="^()$"/>
    <n v="9"/>
    <x v="0"/>
    <x v="9"/>
    <x v="0"/>
    <x v="0"/>
    <x v="0"/>
    <x v="1"/>
    <b v="0"/>
    <x v="1"/>
    <x v="0"/>
    <n v="0"/>
    <x v="0"/>
    <b v="0"/>
    <b v="1"/>
    <b v="0"/>
    <b v="0"/>
    <b v="0"/>
    <b v="0"/>
    <b v="0"/>
    <b v="0"/>
    <b v="0"/>
    <b v="0"/>
    <b v="1"/>
    <x v="0"/>
    <x v="27"/>
    <n v="1"/>
    <x v="39"/>
    <x v="0"/>
  </r>
  <r>
    <m/>
    <s v="PLN"/>
    <x v="28"/>
    <x v="482"/>
    <x v="483"/>
    <x v="1"/>
    <x v="551"/>
    <s v="預設不含FRU庫存"/>
    <x v="3"/>
    <m/>
    <m/>
    <s v="General"/>
    <x v="11"/>
    <s v="Y,N"/>
    <x v="23"/>
    <s v="PLN"/>
    <x v="16"/>
    <x v="8"/>
    <x v="0"/>
    <x v="0"/>
    <s v="DM_DAILY_INVENTORY_AGING_BY_SITE_WIP&amp;FG"/>
    <s v="FRU_LOCATION_REMARK"/>
    <m/>
    <m/>
    <m/>
    <m/>
    <m/>
    <m/>
    <m/>
    <m/>
    <m/>
    <m/>
    <m/>
    <m/>
    <m/>
    <m/>
    <m/>
    <m/>
    <m/>
    <m/>
    <s v="資料清單"/>
    <x v="31"/>
    <x v="42"/>
    <x v="60"/>
    <x v="28"/>
    <e v="#N/A"/>
    <s v="FRU location Remark"/>
    <x v="483"/>
    <x v="1"/>
    <x v="0"/>
    <x v="551"/>
    <x v="16"/>
    <s v="IEC_STD_V10 &gt;&gt; Common &gt;&gt; AutoMetaDataFRU location Remark"/>
    <x v="3"/>
    <x v="0"/>
    <s v="FRU庫位註記Dimension"/>
    <s v="各廠區每日庫存庫齡總覽_半成品與成品"/>
    <n v="1173"/>
    <n v="1538"/>
    <n v="0"/>
    <s v=""/>
    <n v="0"/>
    <n v="0"/>
    <n v="1173"/>
    <x v="257"/>
    <s v="Daily Inventory Aging by Site_WIP&amp;amp;FG"/>
    <x v="119"/>
    <e v="#N/A"/>
    <x v="0"/>
    <s v="E.3.14.0:"/>
    <x v="103"/>
    <x v="103"/>
    <x v="1426"/>
    <x v="482"/>
    <x v="483"/>
    <x v="575"/>
    <x v="78"/>
    <x v="0"/>
    <x v="0"/>
    <x v="9"/>
    <m/>
    <x v="0"/>
    <x v="3"/>
    <s v="Daily Inventory Aging by Site_WIP&amp;amp;FG_FRU location Remark"/>
    <x v="1322"/>
    <x v="3"/>
    <x v="0"/>
    <x v="8"/>
    <x v="9"/>
    <x v="0"/>
    <x v="0"/>
    <s v="DM_DAILY_INVENTORY_AGING_BY_SITE_WIP&amp;FG"/>
    <s v="FRU_LOCATION_REMARK"/>
    <x v="151"/>
    <x v="392"/>
    <x v="0"/>
    <n v="9"/>
    <x v="13"/>
    <x v="13"/>
    <x v="9"/>
    <s v=""/>
    <s v=""/>
    <n v="1537"/>
    <s v="-1537"/>
    <x v="0"/>
    <x v="0"/>
    <x v="0"/>
    <x v="483"/>
    <x v="16"/>
    <s v="是否含FRU庫存?"/>
    <s v=""/>
    <s v=""/>
    <x v="0"/>
    <x v="60"/>
    <m/>
    <s v="^()$"/>
    <n v="9"/>
    <x v="0"/>
    <x v="9"/>
    <x v="0"/>
    <x v="0"/>
    <x v="1"/>
    <x v="1"/>
    <b v="0"/>
    <x v="1"/>
    <x v="1"/>
    <n v="0"/>
    <x v="0"/>
    <b v="0"/>
    <b v="0"/>
    <b v="0"/>
    <b v="0"/>
    <b v="0"/>
    <b v="0"/>
    <b v="0"/>
    <b v="0"/>
    <b v="0"/>
    <b v="0"/>
    <b v="0"/>
    <x v="1"/>
    <x v="1"/>
    <n v="0"/>
    <x v="5"/>
    <x v="0"/>
  </r>
  <r>
    <m/>
    <s v="PLN"/>
    <x v="28"/>
    <x v="2"/>
    <x v="2"/>
    <x v="1"/>
    <x v="2"/>
    <s v="預設EBG, NBG直接濾除"/>
    <x v="3"/>
    <m/>
    <m/>
    <s v="General"/>
    <x v="2"/>
    <s v="EBG,NBG"/>
    <x v="23"/>
    <s v="PLN"/>
    <x v="16"/>
    <x v="8"/>
    <x v="0"/>
    <x v="0"/>
    <s v="DM_DAILY_INVENTORY_AGING_BY_SITE_WIP&amp;FG"/>
    <s v="BG_CODE"/>
    <m/>
    <m/>
    <m/>
    <m/>
    <m/>
    <m/>
    <m/>
    <m/>
    <m/>
    <m/>
    <m/>
    <m/>
    <m/>
    <m/>
    <m/>
    <m/>
    <m/>
    <m/>
    <s v="資料清單"/>
    <x v="31"/>
    <x v="43"/>
    <x v="60"/>
    <x v="28"/>
    <e v="#N/A"/>
    <s v="BG Code"/>
    <x v="2"/>
    <x v="1"/>
    <x v="0"/>
    <x v="2"/>
    <x v="16"/>
    <s v="IEC_STD_V10 &gt;&gt; Common &gt;&gt; AutoMetaDataBG Code"/>
    <x v="3"/>
    <x v="0"/>
    <s v="事業群代碼Dimension"/>
    <s v="各廠區每日庫存庫齡總覽_半成品與成品"/>
    <n v="4"/>
    <n v="1538"/>
    <n v="0"/>
    <s v=""/>
    <n v="0"/>
    <n v="0"/>
    <n v="4"/>
    <x v="2"/>
    <s v="Daily Inventory Aging by Site_WIP&amp;amp;FG"/>
    <x v="119"/>
    <e v="#N/A"/>
    <x v="0"/>
    <s v="E.3.14.0:"/>
    <x v="104"/>
    <x v="104"/>
    <x v="1427"/>
    <x v="2"/>
    <x v="2"/>
    <x v="433"/>
    <x v="59"/>
    <x v="0"/>
    <x v="0"/>
    <x v="2"/>
    <m/>
    <x v="0"/>
    <x v="3"/>
    <s v="Daily Inventory Aging by Site_WIP&amp;amp;FG_BG Code"/>
    <x v="1323"/>
    <x v="3"/>
    <x v="0"/>
    <x v="8"/>
    <x v="9"/>
    <x v="0"/>
    <x v="0"/>
    <s v="DM_DAILY_INVENTORY_AGING_BY_SITE_WIP&amp;FG"/>
    <s v="BG_CODE"/>
    <x v="151"/>
    <x v="2"/>
    <x v="0"/>
    <n v="9"/>
    <x v="13"/>
    <x v="13"/>
    <x v="0"/>
    <s v=""/>
    <s v=""/>
    <n v="1538"/>
    <s v="-1538"/>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DAILY_INVENTORY_AGING_BY_SITE_WIP&amp;FG"/>
    <s v="BU_CODE"/>
    <m/>
    <m/>
    <m/>
    <m/>
    <m/>
    <m/>
    <m/>
    <m/>
    <m/>
    <m/>
    <m/>
    <m/>
    <m/>
    <m/>
    <m/>
    <m/>
    <m/>
    <m/>
    <s v="資料清單"/>
    <x v="31"/>
    <x v="44"/>
    <x v="60"/>
    <x v="28"/>
    <e v="#N/A"/>
    <s v="BU Code"/>
    <x v="180"/>
    <x v="1"/>
    <x v="0"/>
    <x v="185"/>
    <x v="16"/>
    <s v="IEC_STD_V10 &gt;&gt; Common &gt;&gt; AutoMetaDataBU Code"/>
    <x v="3"/>
    <x v="0"/>
    <s v="事業處代碼Dimension"/>
    <s v="各廠區每日庫存庫齡總覽_半成品與成品"/>
    <n v="343"/>
    <n v="1538"/>
    <n v="0"/>
    <s v=""/>
    <n v="0"/>
    <n v="0"/>
    <n v="515"/>
    <x v="81"/>
    <s v="Daily Inventory Aging by Site_WIP&amp;amp;FG"/>
    <x v="119"/>
    <e v="#N/A"/>
    <x v="0"/>
    <s v="E.3.14.0:"/>
    <x v="105"/>
    <x v="105"/>
    <x v="1428"/>
    <x v="180"/>
    <x v="180"/>
    <x v="197"/>
    <x v="44"/>
    <x v="0"/>
    <x v="0"/>
    <x v="2"/>
    <m/>
    <x v="0"/>
    <x v="3"/>
    <s v="Daily Inventory Aging by Site_WIP&amp;amp;FG_BU Code"/>
    <x v="1324"/>
    <x v="3"/>
    <x v="0"/>
    <x v="8"/>
    <x v="9"/>
    <x v="0"/>
    <x v="0"/>
    <s v="DM_DAILY_INVENTORY_AGING_BY_SITE_WIP&amp;FG"/>
    <s v="BU_CODE"/>
    <x v="151"/>
    <x v="145"/>
    <x v="0"/>
    <n v="9"/>
    <x v="13"/>
    <x v="13"/>
    <x v="0"/>
    <s v=""/>
    <s v=""/>
    <n v="1539"/>
    <s v="-1539"/>
    <x v="0"/>
    <x v="0"/>
    <x v="0"/>
    <x v="180"/>
    <x v="16"/>
    <s v="事業處代碼"/>
    <s v=""/>
    <s v=""/>
    <x v="0"/>
    <x v="60"/>
    <m/>
    <s v="^()$"/>
    <n v="9"/>
    <x v="0"/>
    <x v="9"/>
    <x v="0"/>
    <x v="0"/>
    <x v="1"/>
    <x v="1"/>
    <b v="0"/>
    <x v="1"/>
    <x v="1"/>
    <n v="0"/>
    <x v="0"/>
    <b v="0"/>
    <b v="0"/>
    <b v="0"/>
    <b v="0"/>
    <b v="1"/>
    <b v="0"/>
    <b v="0"/>
    <b v="0"/>
    <b v="0"/>
    <b v="0"/>
    <b v="0"/>
    <x v="0"/>
    <x v="2"/>
    <n v="0"/>
    <x v="1"/>
    <x v="0"/>
  </r>
  <r>
    <m/>
    <s v="PLN"/>
    <x v="28"/>
    <x v="182"/>
    <x v="182"/>
    <x v="244"/>
    <x v="187"/>
    <s v="客戶名稱-SAP"/>
    <x v="3"/>
    <m/>
    <m/>
    <s v="General"/>
    <x v="1"/>
    <s v="A1.S1.F1"/>
    <x v="23"/>
    <s v="PLN"/>
    <x v="16"/>
    <x v="8"/>
    <x v="51"/>
    <x v="0"/>
    <s v="DM_DAILY_INVENTORY_AGING_BY_SITE_WIP&amp;FG"/>
    <s v="CUSTOMER_NAME_SAP"/>
    <m/>
    <m/>
    <m/>
    <m/>
    <m/>
    <m/>
    <m/>
    <m/>
    <m/>
    <m/>
    <m/>
    <m/>
    <m/>
    <m/>
    <m/>
    <m/>
    <m/>
    <m/>
    <s v="資料清單"/>
    <x v="31"/>
    <x v="45"/>
    <x v="60"/>
    <x v="28"/>
    <e v="#N/A"/>
    <s v="Customer Name-SAP"/>
    <x v="182"/>
    <x v="244"/>
    <x v="0"/>
    <x v="187"/>
    <x v="16"/>
    <s v="IEC_STD_V10 &gt;&gt; Common &gt;&gt; AutoMetaDataCustomer Name-SAP"/>
    <x v="3"/>
    <x v="0"/>
    <s v="客戶名稱-SAPDimension"/>
    <s v="各廠區每日庫存庫齡總覽_半成品與成品"/>
    <n v="345"/>
    <n v="1538"/>
    <n v="0"/>
    <s v=""/>
    <n v="0"/>
    <n v="0"/>
    <n v="981"/>
    <x v="83"/>
    <s v="Daily Inventory Aging by Site_WIP&amp;amp;FG"/>
    <x v="119"/>
    <e v="#N/A"/>
    <x v="0"/>
    <s v="E.3.14.0:"/>
    <x v="106"/>
    <x v="106"/>
    <x v="1429"/>
    <x v="182"/>
    <x v="182"/>
    <x v="199"/>
    <x v="89"/>
    <x v="0"/>
    <x v="0"/>
    <x v="1"/>
    <m/>
    <x v="0"/>
    <x v="3"/>
    <s v="Daily Inventory Aging by Site_WIP&amp;amp;FG_Customer Name-SAP"/>
    <x v="1325"/>
    <x v="3"/>
    <x v="0"/>
    <x v="8"/>
    <x v="9"/>
    <x v="0"/>
    <x v="0"/>
    <s v="DM_DAILY_INVENTORY_AGING_BY_SITE_WIP&amp;FG"/>
    <s v="CUSTOMER_NAME_SAP"/>
    <x v="151"/>
    <x v="147"/>
    <x v="0"/>
    <n v="9"/>
    <x v="13"/>
    <x v="13"/>
    <x v="0"/>
    <s v=""/>
    <s v=""/>
    <n v="1540"/>
    <s v="-1540"/>
    <x v="0"/>
    <x v="0"/>
    <x v="0"/>
    <x v="182"/>
    <x v="16"/>
    <s v="客戶名稱-SAP"/>
    <s v=""/>
    <s v=""/>
    <x v="0"/>
    <x v="60"/>
    <m/>
    <s v="Customer code?^()$"/>
    <n v="9"/>
    <x v="0"/>
    <x v="9"/>
    <x v="0"/>
    <x v="0"/>
    <x v="1"/>
    <x v="1"/>
    <b v="0"/>
    <x v="1"/>
    <x v="1"/>
    <n v="0"/>
    <x v="0"/>
    <b v="0"/>
    <b v="0"/>
    <b v="0"/>
    <b v="0"/>
    <b v="1"/>
    <b v="0"/>
    <b v="0"/>
    <b v="0"/>
    <b v="0"/>
    <b v="0"/>
    <b v="0"/>
    <x v="0"/>
    <x v="2"/>
    <n v="0"/>
    <x v="3"/>
    <x v="0"/>
  </r>
  <r>
    <m/>
    <s v="PLN"/>
    <x v="28"/>
    <x v="483"/>
    <x v="398"/>
    <x v="1"/>
    <x v="389"/>
    <s v="系統根據class/material_code 自動產生_x000a__x000a_Assembly 以上：_x000a_第一、二碼是'F-'、第三碼以後是'Project_Name'取前七碼，若名稱重複，尾碼會依數字序號往下編(今2021年七月之後)_x000a_第一、二碼是'F-'&amp;'Customer_Name'(今2021年七月以前)_x000a__x000a_Raw Material ：_x000a_第一、二碼是'R-'"/>
    <x v="3"/>
    <m/>
    <m/>
    <s v="General"/>
    <x v="8"/>
    <s v="R-METAL; R-RESITOR;F-HUFFLEP..."/>
    <x v="23"/>
    <s v="PLN"/>
    <x v="16"/>
    <x v="8"/>
    <x v="0"/>
    <x v="0"/>
    <s v="DM_DAILY_INVENTORY_AGING_BY_SITE_WIP&amp;FG"/>
    <s v="MATERIAL_GROUP"/>
    <m/>
    <m/>
    <m/>
    <m/>
    <m/>
    <m/>
    <m/>
    <m/>
    <m/>
    <m/>
    <m/>
    <m/>
    <m/>
    <m/>
    <m/>
    <m/>
    <m/>
    <m/>
    <s v="資料清單"/>
    <x v="31"/>
    <x v="46"/>
    <x v="60"/>
    <x v="28"/>
    <e v="#N/A"/>
    <s v="Material Group"/>
    <x v="398"/>
    <x v="1"/>
    <x v="0"/>
    <x v="389"/>
    <x v="16"/>
    <s v="IEC_STD_V10 &gt;&gt; Common &gt;&gt; AutoMetaDataMaterial Group"/>
    <x v="3"/>
    <x v="0"/>
    <s v="料號群組Dimension"/>
    <s v="各廠區每日庫存庫齡總覽_半成品與成品"/>
    <n v="948"/>
    <n v="1538"/>
    <n v="0"/>
    <s v=""/>
    <n v="0"/>
    <n v="0"/>
    <n v="959"/>
    <x v="213"/>
    <s v="Daily Inventory Aging by Site_WIP&amp;amp;FG"/>
    <x v="119"/>
    <e v="#N/A"/>
    <x v="0"/>
    <s v="E.3.14.0:"/>
    <x v="107"/>
    <x v="107"/>
    <x v="1430"/>
    <x v="483"/>
    <x v="398"/>
    <x v="499"/>
    <x v="46"/>
    <x v="0"/>
    <x v="0"/>
    <x v="8"/>
    <m/>
    <x v="0"/>
    <x v="3"/>
    <s v="Daily Inventory Aging by Site_WIP&amp;amp;FG_Material Group"/>
    <x v="1326"/>
    <x v="3"/>
    <x v="0"/>
    <x v="8"/>
    <x v="9"/>
    <x v="0"/>
    <x v="0"/>
    <s v="DM_DAILY_INVENTORY_AGING_BY_SITE_WIP&amp;FG"/>
    <s v="MATERIAL_GROUP"/>
    <x v="151"/>
    <x v="324"/>
    <x v="0"/>
    <n v="9"/>
    <x v="13"/>
    <x v="13"/>
    <x v="0"/>
    <s v=""/>
    <s v=""/>
    <n v="1541"/>
    <s v="-1541"/>
    <x v="0"/>
    <x v="0"/>
    <x v="0"/>
    <x v="398"/>
    <x v="16"/>
    <s v="物料群組，使用於SAP，用於計算收入"/>
    <s v=""/>
    <s v=""/>
    <x v="0"/>
    <x v="60"/>
    <m/>
    <s v="^()$"/>
    <n v="9"/>
    <x v="0"/>
    <x v="9"/>
    <x v="0"/>
    <x v="0"/>
    <x v="1"/>
    <x v="1"/>
    <b v="0"/>
    <x v="1"/>
    <x v="1"/>
    <n v="0"/>
    <x v="0"/>
    <b v="0"/>
    <b v="0"/>
    <b v="0"/>
    <b v="0"/>
    <b v="1"/>
    <b v="0"/>
    <b v="0"/>
    <b v="0"/>
    <b v="0"/>
    <b v="0"/>
    <b v="0"/>
    <x v="0"/>
    <x v="2"/>
    <n v="0"/>
    <x v="0"/>
    <x v="0"/>
  </r>
  <r>
    <m/>
    <s v="PLN"/>
    <x v="28"/>
    <x v="232"/>
    <x v="232"/>
    <x v="243"/>
    <x v="274"/>
    <s v="廠區"/>
    <x v="3"/>
    <m/>
    <m/>
    <s v="General"/>
    <x v="2"/>
    <s v="IMX,ICZ,SQT,IPT,TAO"/>
    <x v="23"/>
    <s v="PLN"/>
    <x v="16"/>
    <x v="8"/>
    <x v="0"/>
    <x v="0"/>
    <s v="DM_DAILY_INVENTORY_AGING_BY_SITE_WIP&amp;FG"/>
    <s v="SITE"/>
    <m/>
    <m/>
    <m/>
    <m/>
    <m/>
    <m/>
    <m/>
    <m/>
    <m/>
    <m/>
    <m/>
    <m/>
    <m/>
    <m/>
    <m/>
    <m/>
    <m/>
    <m/>
    <s v="資料清單"/>
    <x v="31"/>
    <x v="47"/>
    <x v="60"/>
    <x v="28"/>
    <e v="#N/A"/>
    <s v="Site"/>
    <x v="232"/>
    <x v="243"/>
    <x v="0"/>
    <x v="274"/>
    <x v="16"/>
    <s v="IEC_STD_V10 &gt;&gt; Common &gt;&gt; AutoMetaDataSite"/>
    <x v="3"/>
    <x v="0"/>
    <s v="廠區Dimension"/>
    <s v="各廠區每日庫存庫齡總覽_半成品與成品"/>
    <n v="408"/>
    <n v="1538"/>
    <n v="0"/>
    <s v=""/>
    <n v="0"/>
    <n v="0"/>
    <n v="488"/>
    <x v="95"/>
    <s v="Daily Inventory Aging by Site_WIP&amp;amp;FG"/>
    <x v="119"/>
    <e v="#N/A"/>
    <x v="0"/>
    <s v="E.3.14.0:"/>
    <x v="108"/>
    <x v="108"/>
    <x v="1431"/>
    <x v="232"/>
    <x v="232"/>
    <x v="482"/>
    <x v="80"/>
    <x v="0"/>
    <x v="0"/>
    <x v="2"/>
    <m/>
    <x v="0"/>
    <x v="3"/>
    <s v="Daily Inventory Aging by Site_WIP&amp;amp;FG_Site"/>
    <x v="1327"/>
    <x v="3"/>
    <x v="0"/>
    <x v="8"/>
    <x v="9"/>
    <x v="0"/>
    <x v="0"/>
    <s v="DM_DAILY_INVENTORY_AGING_BY_SITE_WIP&amp;FG"/>
    <s v="SITE"/>
    <x v="151"/>
    <x v="187"/>
    <x v="0"/>
    <n v="9"/>
    <x v="13"/>
    <x v="13"/>
    <x v="6"/>
    <s v=""/>
    <s v=""/>
    <n v="1542"/>
    <s v="-1542"/>
    <x v="0"/>
    <x v="0"/>
    <x v="0"/>
    <x v="232"/>
    <x v="16"/>
    <s v="廠區"/>
    <s v=""/>
    <s v=""/>
    <x v="0"/>
    <x v="60"/>
    <m/>
    <s v="^()$"/>
    <n v="9"/>
    <x v="0"/>
    <x v="9"/>
    <x v="0"/>
    <x v="0"/>
    <x v="1"/>
    <x v="1"/>
    <b v="0"/>
    <x v="1"/>
    <x v="1"/>
    <n v="0"/>
    <x v="0"/>
    <b v="0"/>
    <b v="0"/>
    <b v="0"/>
    <b v="1"/>
    <b v="1"/>
    <b v="1"/>
    <b v="0"/>
    <b v="0"/>
    <b v="0"/>
    <b v="0"/>
    <b v="0"/>
    <x v="0"/>
    <x v="12"/>
    <n v="0"/>
    <x v="43"/>
    <x v="0"/>
  </r>
  <r>
    <m/>
    <s v="PLN"/>
    <x v="28"/>
    <x v="322"/>
    <x v="434"/>
    <x v="1"/>
    <x v="317"/>
    <s v="廠別"/>
    <x v="3"/>
    <m/>
    <m/>
    <s v="General"/>
    <x v="2"/>
    <s v="廠別: UM01, UM02, UM03"/>
    <x v="23"/>
    <s v="PLN"/>
    <x v="16"/>
    <x v="8"/>
    <x v="0"/>
    <x v="0"/>
    <s v="DM_DAILY_INVENTORY_AGING_BY_SITE_WIP&amp;FG"/>
    <s v="PLANT_CODE"/>
    <m/>
    <m/>
    <m/>
    <m/>
    <m/>
    <m/>
    <m/>
    <m/>
    <m/>
    <m/>
    <m/>
    <m/>
    <m/>
    <m/>
    <m/>
    <m/>
    <m/>
    <m/>
    <s v="資料清單"/>
    <x v="31"/>
    <x v="48"/>
    <x v="60"/>
    <x v="28"/>
    <e v="#N/A"/>
    <s v="Plant Code"/>
    <x v="434"/>
    <x v="1"/>
    <x v="0"/>
    <x v="317"/>
    <x v="16"/>
    <s v="IEC_STD_V10 &gt;&gt; Common &gt;&gt; AutoMetaDataPlant Code"/>
    <x v="3"/>
    <x v="0"/>
    <s v="廠別Dimension"/>
    <s v="各廠區每日庫存庫齡總覽_半成品與成品"/>
    <n v="1087"/>
    <n v="1538"/>
    <n v="0"/>
    <s v=""/>
    <n v="0"/>
    <n v="0"/>
    <n v="1642"/>
    <x v="224"/>
    <s v="Daily Inventory Aging by Site_WIP&amp;amp;FG"/>
    <x v="119"/>
    <e v="#N/A"/>
    <x v="0"/>
    <s v="E.3.14.0:"/>
    <x v="109"/>
    <x v="109"/>
    <x v="1432"/>
    <x v="322"/>
    <x v="434"/>
    <x v="500"/>
    <x v="81"/>
    <x v="0"/>
    <x v="0"/>
    <x v="2"/>
    <m/>
    <x v="0"/>
    <x v="3"/>
    <s v="Daily Inventory Aging by Site_WIP&amp;amp;FG_Plant Code"/>
    <x v="1328"/>
    <x v="3"/>
    <x v="0"/>
    <x v="8"/>
    <x v="9"/>
    <x v="0"/>
    <x v="0"/>
    <s v="DM_DAILY_INVENTORY_AGING_BY_SITE_WIP&amp;FG"/>
    <s v="PLANT_CODE"/>
    <x v="151"/>
    <x v="350"/>
    <x v="0"/>
    <n v="9"/>
    <x v="13"/>
    <x v="13"/>
    <x v="0"/>
    <s v=""/>
    <s v=""/>
    <n v="1543"/>
    <s v="-1543"/>
    <x v="0"/>
    <x v="0"/>
    <x v="0"/>
    <x v="434"/>
    <x v="16"/>
    <s v="廠別"/>
    <s v=""/>
    <s v=""/>
    <x v="0"/>
    <x v="60"/>
    <m/>
    <s v="^()$"/>
    <n v="9"/>
    <x v="0"/>
    <x v="9"/>
    <x v="0"/>
    <x v="0"/>
    <x v="1"/>
    <x v="1"/>
    <b v="0"/>
    <x v="1"/>
    <x v="1"/>
    <n v="0"/>
    <x v="0"/>
    <b v="0"/>
    <b v="0"/>
    <b v="0"/>
    <b v="0"/>
    <b v="1"/>
    <b v="0"/>
    <b v="0"/>
    <b v="0"/>
    <b v="0"/>
    <b v="0"/>
    <b v="0"/>
    <x v="0"/>
    <x v="2"/>
    <n v="0"/>
    <x v="19"/>
    <x v="0"/>
  </r>
  <r>
    <m/>
    <s v="PLN"/>
    <x v="28"/>
    <x v="487"/>
    <x v="487"/>
    <x v="1"/>
    <x v="485"/>
    <s v="預設成品、半成品"/>
    <x v="3"/>
    <m/>
    <m/>
    <s v="General"/>
    <x v="1"/>
    <s v="FG, WIP, RAW"/>
    <x v="23"/>
    <s v="PLN"/>
    <x v="16"/>
    <x v="8"/>
    <x v="0"/>
    <x v="0"/>
    <s v="DM_DAILY_INVENTORY_AGING_BY_SITE_WIP&amp;FG"/>
    <s v="STYPE"/>
    <m/>
    <m/>
    <m/>
    <m/>
    <m/>
    <m/>
    <m/>
    <m/>
    <m/>
    <m/>
    <m/>
    <m/>
    <m/>
    <m/>
    <m/>
    <m/>
    <m/>
    <m/>
    <s v="資料清單"/>
    <x v="31"/>
    <x v="49"/>
    <x v="60"/>
    <x v="28"/>
    <e v="#N/A"/>
    <s v="Stype"/>
    <x v="487"/>
    <x v="1"/>
    <x v="0"/>
    <x v="485"/>
    <x v="16"/>
    <s v="IEC_STD_V10 &gt;&gt; Common &gt;&gt; AutoMetaDataStype"/>
    <x v="3"/>
    <x v="0"/>
    <s v="材料大類Dimension"/>
    <s v="各廠區每日庫存庫齡總覽_半成品與成品"/>
    <n v="1183"/>
    <n v="1538"/>
    <n v="0"/>
    <s v=""/>
    <n v="0"/>
    <n v="0"/>
    <n v="1216"/>
    <x v="242"/>
    <s v="Daily Inventory Aging by Site_WIP&amp;amp;FG"/>
    <x v="119"/>
    <e v="#N/A"/>
    <x v="0"/>
    <s v="E.3.14.0:"/>
    <x v="110"/>
    <x v="110"/>
    <x v="1433"/>
    <x v="487"/>
    <x v="487"/>
    <x v="582"/>
    <x v="84"/>
    <x v="0"/>
    <x v="0"/>
    <x v="1"/>
    <m/>
    <x v="0"/>
    <x v="3"/>
    <s v="Daily Inventory Aging by Site_WIP&amp;amp;FG_Stype"/>
    <x v="1329"/>
    <x v="3"/>
    <x v="0"/>
    <x v="8"/>
    <x v="9"/>
    <x v="0"/>
    <x v="0"/>
    <s v="DM_DAILY_INVENTORY_AGING_BY_SITE_WIP&amp;FG"/>
    <s v="STYPE"/>
    <x v="151"/>
    <x v="396"/>
    <x v="0"/>
    <n v="9"/>
    <x v="13"/>
    <x v="13"/>
    <x v="9"/>
    <s v=""/>
    <s v=""/>
    <n v="1544"/>
    <s v="-1544"/>
    <x v="0"/>
    <x v="0"/>
    <x v="0"/>
    <x v="487"/>
    <x v="16"/>
    <s v="依材料大類分類材料"/>
    <s v=""/>
    <s v=""/>
    <x v="0"/>
    <x v="60"/>
    <m/>
    <s v="^()$"/>
    <n v="9"/>
    <x v="0"/>
    <x v="9"/>
    <x v="0"/>
    <x v="0"/>
    <x v="1"/>
    <x v="1"/>
    <b v="0"/>
    <x v="1"/>
    <x v="1"/>
    <n v="0"/>
    <x v="0"/>
    <b v="0"/>
    <b v="0"/>
    <b v="0"/>
    <b v="0"/>
    <b v="0"/>
    <b v="0"/>
    <b v="0"/>
    <b v="0"/>
    <b v="0"/>
    <b v="0"/>
    <b v="0"/>
    <x v="1"/>
    <x v="1"/>
    <n v="0"/>
    <x v="54"/>
    <x v="0"/>
  </r>
  <r>
    <m/>
    <s v="PLN"/>
    <x v="28"/>
    <x v="492"/>
    <x v="492"/>
    <x v="1"/>
    <x v="490"/>
    <s v="預設 Aging Bucket= “&gt;360” &amp; “180-360”  "/>
    <x v="3"/>
    <m/>
    <m/>
    <s v="General"/>
    <x v="1"/>
    <s v="分3個區間: &lt;180days, 180 - 360days, &gt;360days"/>
    <x v="23"/>
    <s v="PLN"/>
    <x v="16"/>
    <x v="8"/>
    <x v="53"/>
    <x v="0"/>
    <s v="DM_DAILY_INVENTORY_AGING_BY_SITE_WIP&amp;FG"/>
    <s v="AGING_BUCKET"/>
    <m/>
    <m/>
    <m/>
    <m/>
    <m/>
    <m/>
    <m/>
    <m/>
    <m/>
    <m/>
    <m/>
    <m/>
    <m/>
    <m/>
    <m/>
    <m/>
    <m/>
    <m/>
    <s v="資料清單"/>
    <x v="31"/>
    <x v="50"/>
    <x v="60"/>
    <x v="28"/>
    <e v="#N/A"/>
    <s v="Aging Bucket"/>
    <x v="492"/>
    <x v="1"/>
    <x v="0"/>
    <x v="490"/>
    <x v="16"/>
    <s v="IEC_STD_V10 &gt;&gt; Common &gt;&gt; AutoMetaDataAging Bucket"/>
    <x v="3"/>
    <x v="0"/>
    <s v="庫齡區間Dimension"/>
    <s v="各廠區每日庫存庫齡總覽_半成品與成品"/>
    <n v="1189"/>
    <n v="1538"/>
    <n v="0"/>
    <s v=""/>
    <n v="0"/>
    <n v="0"/>
    <n v="1189"/>
    <x v="258"/>
    <s v="Daily Inventory Aging by Site_WIP&amp;amp;FG"/>
    <x v="119"/>
    <e v="#N/A"/>
    <x v="0"/>
    <s v="E.3.14.0:"/>
    <x v="111"/>
    <x v="111"/>
    <x v="1434"/>
    <x v="492"/>
    <x v="492"/>
    <x v="580"/>
    <x v="105"/>
    <x v="0"/>
    <x v="0"/>
    <x v="1"/>
    <m/>
    <x v="0"/>
    <x v="3"/>
    <s v="Daily Inventory Aging by Site_WIP&amp;amp;FG_Aging Bucket"/>
    <x v="1330"/>
    <x v="3"/>
    <x v="0"/>
    <x v="8"/>
    <x v="9"/>
    <x v="0"/>
    <x v="0"/>
    <s v="DM_DAILY_INVENTORY_AGING_BY_SITE_WIP&amp;FG"/>
    <s v="AGING_BUCKET"/>
    <x v="151"/>
    <x v="400"/>
    <x v="0"/>
    <n v="9"/>
    <x v="13"/>
    <x v="13"/>
    <x v="9"/>
    <s v=""/>
    <s v=""/>
    <n v="1545"/>
    <s v="-1545"/>
    <x v="0"/>
    <x v="0"/>
    <x v="0"/>
    <x v="492"/>
    <x v="16"/>
    <s v="依材料庫齡分類材料"/>
    <s v=""/>
    <s v=""/>
    <x v="0"/>
    <x v="60"/>
    <m/>
    <s v="Last Move Date^()$"/>
    <n v="9"/>
    <x v="0"/>
    <x v="9"/>
    <x v="0"/>
    <x v="0"/>
    <x v="1"/>
    <x v="1"/>
    <b v="0"/>
    <x v="1"/>
    <x v="1"/>
    <n v="0"/>
    <x v="0"/>
    <b v="0"/>
    <b v="0"/>
    <b v="0"/>
    <b v="0"/>
    <b v="0"/>
    <b v="0"/>
    <b v="0"/>
    <b v="0"/>
    <b v="0"/>
    <b v="0"/>
    <b v="0"/>
    <x v="1"/>
    <x v="1"/>
    <n v="0"/>
    <x v="2"/>
    <x v="0"/>
  </r>
  <r>
    <m/>
    <s v="PLN"/>
    <x v="28"/>
    <x v="494"/>
    <x v="494"/>
    <x v="1"/>
    <x v="492"/>
    <s v="庫存結算日"/>
    <x v="3"/>
    <m/>
    <m/>
    <s v="General"/>
    <x v="3"/>
    <m/>
    <x v="23"/>
    <s v="PLN"/>
    <x v="16"/>
    <x v="8"/>
    <x v="0"/>
    <x v="0"/>
    <s v="DM_DAILY_INVENTORY_AGING_BY_SITE_WIP&amp;FG"/>
    <s v="INVENTORY_CUT_DATE"/>
    <m/>
    <m/>
    <m/>
    <m/>
    <m/>
    <m/>
    <m/>
    <m/>
    <m/>
    <m/>
    <m/>
    <m/>
    <m/>
    <m/>
    <m/>
    <m/>
    <m/>
    <m/>
    <s v="資料清單"/>
    <x v="31"/>
    <x v="51"/>
    <x v="60"/>
    <x v="28"/>
    <e v="#N/A"/>
    <s v="Inventory Cut Date"/>
    <x v="494"/>
    <x v="1"/>
    <x v="0"/>
    <x v="492"/>
    <x v="16"/>
    <s v="IEC_STD_V10 &gt;&gt; Common &gt;&gt; AutoMetaDataInventory Cut Date"/>
    <x v="3"/>
    <x v="0"/>
    <s v="庫存結算日Dimension"/>
    <s v="各廠區每日庫存庫齡總覽_半成品與成品"/>
    <n v="1191"/>
    <n v="1538"/>
    <n v="0"/>
    <s v=""/>
    <n v="0"/>
    <n v="0"/>
    <n v="1191"/>
    <x v="246"/>
    <s v="Daily Inventory Aging by Site_WIP&amp;amp;FG"/>
    <x v="119"/>
    <e v="#N/A"/>
    <x v="0"/>
    <s v="E.3.14.0:"/>
    <x v="112"/>
    <x v="112"/>
    <x v="1435"/>
    <x v="494"/>
    <x v="494"/>
    <x v="511"/>
    <x v="0"/>
    <x v="0"/>
    <x v="0"/>
    <x v="3"/>
    <m/>
    <x v="0"/>
    <x v="3"/>
    <s v="Daily Inventory Aging by Site_WIP&amp;amp;FG_Inventory Cut Date"/>
    <x v="1331"/>
    <x v="3"/>
    <x v="0"/>
    <x v="8"/>
    <x v="9"/>
    <x v="0"/>
    <x v="0"/>
    <s v="DM_DAILY_INVENTORY_AGING_BY_SITE_WIP&amp;FG"/>
    <s v="INVENTORY_CUT_DATE"/>
    <x v="151"/>
    <x v="402"/>
    <x v="0"/>
    <n v="9"/>
    <x v="13"/>
    <x v="13"/>
    <x v="9"/>
    <s v=""/>
    <s v=""/>
    <n v="1546"/>
    <s v="-1546"/>
    <x v="0"/>
    <x v="0"/>
    <x v="0"/>
    <x v="494"/>
    <x v="16"/>
    <s v="庫存結算日"/>
    <s v=""/>
    <s v=""/>
    <x v="0"/>
    <x v="60"/>
    <m/>
    <s v="^()$"/>
    <n v="9"/>
    <x v="0"/>
    <x v="9"/>
    <x v="0"/>
    <x v="0"/>
    <x v="1"/>
    <x v="1"/>
    <b v="0"/>
    <x v="1"/>
    <x v="1"/>
    <n v="0"/>
    <x v="0"/>
    <b v="0"/>
    <b v="0"/>
    <b v="0"/>
    <b v="0"/>
    <b v="0"/>
    <b v="0"/>
    <b v="0"/>
    <b v="0"/>
    <b v="0"/>
    <b v="0"/>
    <b v="0"/>
    <x v="1"/>
    <x v="1"/>
    <n v="0"/>
    <x v="33"/>
    <x v="0"/>
  </r>
  <r>
    <m/>
    <s v="PLN"/>
    <x v="28"/>
    <x v="500"/>
    <x v="499"/>
    <x v="1"/>
    <x v="497"/>
    <s v="總庫存金額(TWD)"/>
    <x v="4"/>
    <m/>
    <m/>
    <s v="General"/>
    <x v="6"/>
    <m/>
    <x v="23"/>
    <s v="PLN"/>
    <x v="16"/>
    <x v="8"/>
    <x v="0"/>
    <x v="0"/>
    <s v="DM_DAILY_INVENTORY_AGING_BY_SITE_WIP&amp;FG"/>
    <s v="INVAMOUNT"/>
    <m/>
    <m/>
    <m/>
    <m/>
    <m/>
    <m/>
    <m/>
    <m/>
    <m/>
    <m/>
    <m/>
    <m/>
    <m/>
    <m/>
    <m/>
    <m/>
    <m/>
    <m/>
    <s v="資料清單"/>
    <x v="31"/>
    <x v="52"/>
    <x v="60"/>
    <x v="28"/>
    <e v="#N/A"/>
    <s v="InvAmount"/>
    <x v="499"/>
    <x v="1"/>
    <x v="0"/>
    <x v="497"/>
    <x v="16"/>
    <s v="IEC_STD_V10 &gt;&gt; Common &gt;&gt; AutoMetaDataInvAmount"/>
    <x v="4"/>
    <x v="0"/>
    <s v="庫存金額(TWD)Measure"/>
    <s v="各廠區每日庫存庫齡總覽_半成品與成品"/>
    <n v="1197"/>
    <n v="1538"/>
    <n v="0"/>
    <s v=""/>
    <n v="0"/>
    <n v="0"/>
    <n v="1197"/>
    <x v="259"/>
    <s v="Daily Inventory Aging by Site_WIP&amp;amp;FG"/>
    <x v="119"/>
    <e v="#N/A"/>
    <x v="0"/>
    <s v="E.3.14.0:"/>
    <x v="113"/>
    <x v="113"/>
    <x v="1436"/>
    <x v="500"/>
    <x v="499"/>
    <x v="516"/>
    <x v="0"/>
    <x v="0"/>
    <x v="0"/>
    <x v="6"/>
    <m/>
    <x v="0"/>
    <x v="4"/>
    <s v="Daily Inventory Aging by Site_WIP&amp;amp;FG_InvAmount"/>
    <x v="1332"/>
    <x v="4"/>
    <x v="0"/>
    <x v="8"/>
    <x v="9"/>
    <x v="0"/>
    <x v="0"/>
    <s v="DM_DAILY_INVENTORY_AGING_BY_SITE_WIP&amp;FG"/>
    <s v="INVAMOUNT"/>
    <x v="151"/>
    <x v="407"/>
    <x v="0"/>
    <n v="9"/>
    <x v="13"/>
    <x v="13"/>
    <x v="9"/>
    <s v=""/>
    <s v=""/>
    <n v="1547"/>
    <s v="-1547"/>
    <x v="0"/>
    <x v="0"/>
    <x v="0"/>
    <x v="499"/>
    <x v="16"/>
    <s v="總庫存金額(TWD)"/>
    <s v=""/>
    <s v=""/>
    <x v="0"/>
    <x v="60"/>
    <m/>
    <s v="^()$"/>
    <n v="9"/>
    <x v="0"/>
    <x v="9"/>
    <x v="0"/>
    <x v="0"/>
    <x v="1"/>
    <x v="1"/>
    <b v="0"/>
    <x v="1"/>
    <x v="1"/>
    <n v="0"/>
    <x v="0"/>
    <b v="0"/>
    <b v="0"/>
    <b v="0"/>
    <b v="1"/>
    <b v="1"/>
    <b v="0"/>
    <b v="0"/>
    <b v="0"/>
    <b v="0"/>
    <b v="0"/>
    <b v="0"/>
    <x v="0"/>
    <x v="25"/>
    <n v="0"/>
    <x v="35"/>
    <x v="0"/>
  </r>
  <r>
    <m/>
    <s v="PLN"/>
    <x v="28"/>
    <x v="501"/>
    <x v="500"/>
    <x v="1"/>
    <x v="498"/>
    <s v="總庫存金額(USD)"/>
    <x v="4"/>
    <m/>
    <m/>
    <s v="General"/>
    <x v="6"/>
    <m/>
    <x v="23"/>
    <s v="PLN"/>
    <x v="16"/>
    <x v="8"/>
    <x v="0"/>
    <x v="0"/>
    <s v="DM_DAILY_INVENTORY_AGING_BY_SITE_WIP&amp;FG"/>
    <s v="USDINV_AMOUNT"/>
    <m/>
    <m/>
    <m/>
    <m/>
    <m/>
    <m/>
    <m/>
    <m/>
    <m/>
    <m/>
    <m/>
    <m/>
    <m/>
    <m/>
    <m/>
    <m/>
    <m/>
    <m/>
    <s v="資料清單"/>
    <x v="31"/>
    <x v="53"/>
    <x v="60"/>
    <x v="28"/>
    <e v="#N/A"/>
    <s v="USDInv_Amount"/>
    <x v="500"/>
    <x v="1"/>
    <x v="0"/>
    <x v="498"/>
    <x v="16"/>
    <s v="IEC_STD_V10 &gt;&gt; Common &gt;&gt; AutoMetaDataUSDInv_Amount"/>
    <x v="4"/>
    <x v="0"/>
    <s v="庫存金額(USD)Measure"/>
    <s v="各廠區每日庫存庫齡總覽_半成品與成品"/>
    <n v="1198"/>
    <n v="1538"/>
    <n v="0"/>
    <s v=""/>
    <n v="0"/>
    <n v="0"/>
    <n v="1198"/>
    <x v="260"/>
    <s v="Daily Inventory Aging by Site_WIP&amp;amp;FG"/>
    <x v="119"/>
    <e v="#N/A"/>
    <x v="0"/>
    <s v="E.3.14.0:"/>
    <x v="114"/>
    <x v="114"/>
    <x v="1437"/>
    <x v="501"/>
    <x v="500"/>
    <x v="517"/>
    <x v="0"/>
    <x v="0"/>
    <x v="0"/>
    <x v="6"/>
    <m/>
    <x v="0"/>
    <x v="4"/>
    <s v="Daily Inventory Aging by Site_WIP&amp;amp;FG_USDInv_Amount"/>
    <x v="1333"/>
    <x v="4"/>
    <x v="0"/>
    <x v="8"/>
    <x v="9"/>
    <x v="0"/>
    <x v="0"/>
    <s v="DM_DAILY_INVENTORY_AGING_BY_SITE_WIP&amp;FG"/>
    <s v="USDINV_AMOUNT"/>
    <x v="151"/>
    <x v="408"/>
    <x v="0"/>
    <n v="9"/>
    <x v="13"/>
    <x v="13"/>
    <x v="9"/>
    <s v=""/>
    <s v=""/>
    <n v="1548"/>
    <s v="-1548"/>
    <x v="0"/>
    <x v="0"/>
    <x v="0"/>
    <x v="500"/>
    <x v="16"/>
    <s v="總庫存金額(USD)"/>
    <s v=""/>
    <s v=""/>
    <x v="0"/>
    <x v="60"/>
    <m/>
    <s v="^()$"/>
    <n v="9"/>
    <x v="0"/>
    <x v="9"/>
    <x v="0"/>
    <x v="0"/>
    <x v="1"/>
    <x v="1"/>
    <b v="0"/>
    <x v="1"/>
    <x v="1"/>
    <n v="0"/>
    <x v="0"/>
    <b v="0"/>
    <b v="1"/>
    <b v="0"/>
    <b v="0"/>
    <b v="1"/>
    <b v="0"/>
    <b v="0"/>
    <b v="0"/>
    <b v="0"/>
    <b v="0"/>
    <b v="0"/>
    <x v="0"/>
    <x v="23"/>
    <n v="0"/>
    <x v="12"/>
    <x v="0"/>
  </r>
  <r>
    <m/>
    <s v="PLN"/>
    <x v="28"/>
    <x v="553"/>
    <x v="547"/>
    <x v="1"/>
    <x v="555"/>
    <s v="各廠區每日庫存庫齡總覽_HUB"/>
    <x v="0"/>
    <m/>
    <m/>
    <s v="General"/>
    <x v="7"/>
    <m/>
    <x v="23"/>
    <s v="PLN"/>
    <x v="16"/>
    <x v="8"/>
    <x v="0"/>
    <x v="0"/>
    <s v="DM_DAILY_INVENTORY_AGING_BY_SITE_HUB"/>
    <m/>
    <m/>
    <m/>
    <m/>
    <m/>
    <m/>
    <m/>
    <m/>
    <m/>
    <m/>
    <m/>
    <m/>
    <m/>
    <m/>
    <m/>
    <m/>
    <m/>
    <m/>
    <m/>
    <s v="資料清單"/>
    <x v="31"/>
    <x v="54"/>
    <x v="60"/>
    <x v="28"/>
    <e v="#N/A"/>
    <s v="Daily Inventory Aging by Site_HUB"/>
    <x v="547"/>
    <x v="1"/>
    <x v="0"/>
    <x v="555"/>
    <x v="16"/>
    <s v="IEC_STD_V10 &gt;&gt; Common &gt;&gt; AutoMetaDataDaily Inventory Aging by Site_HUB"/>
    <x v="0"/>
    <x v="0"/>
    <s v="各廠區每日庫存庫齡總覽_HUBConcept"/>
    <s v="各廠區每日庫存庫齡總覽_HUB"/>
    <n v="1551"/>
    <n v="0"/>
    <n v="0"/>
    <s v=""/>
    <n v="0"/>
    <n v="0"/>
    <n v="0"/>
    <x v="0"/>
    <s v=""/>
    <x v="0"/>
    <s v=""/>
    <x v="0"/>
    <s v="E.3.14.0:"/>
    <x v="115"/>
    <x v="115"/>
    <x v="1438"/>
    <x v="553"/>
    <x v="547"/>
    <x v="583"/>
    <x v="0"/>
    <x v="0"/>
    <x v="0"/>
    <x v="7"/>
    <m/>
    <x v="0"/>
    <x v="0"/>
    <s v="Daily Inventory Aging by Site_HUB"/>
    <x v="1334"/>
    <x v="0"/>
    <x v="0"/>
    <x v="8"/>
    <x v="9"/>
    <x v="0"/>
    <x v="0"/>
    <s v="DM_DAILY_INVENTORY_AGING_BY_SITE_HUB"/>
    <s v=""/>
    <x v="152"/>
    <x v="0"/>
    <x v="0"/>
    <n v="9"/>
    <x v="13"/>
    <x v="13"/>
    <x v="9"/>
    <s v=""/>
    <s v=""/>
    <n v="1549"/>
    <s v="-1549"/>
    <x v="0"/>
    <x v="0"/>
    <x v="0"/>
    <x v="547"/>
    <x v="16"/>
    <s v="各廠區每日庫存庫齡總覽_HUB"/>
    <s v=""/>
    <s v=""/>
    <x v="0"/>
    <x v="60"/>
    <m/>
    <s v="^()$"/>
    <n v="9"/>
    <x v="0"/>
    <x v="9"/>
    <x v="0"/>
    <x v="0"/>
    <x v="0"/>
    <x v="1"/>
    <b v="0"/>
    <x v="1"/>
    <x v="0"/>
    <n v="0"/>
    <x v="0"/>
    <b v="0"/>
    <b v="1"/>
    <b v="0"/>
    <b v="0"/>
    <b v="0"/>
    <b v="0"/>
    <b v="0"/>
    <b v="0"/>
    <b v="0"/>
    <b v="0"/>
    <b v="0"/>
    <x v="0"/>
    <x v="26"/>
    <n v="0"/>
    <x v="36"/>
    <x v="0"/>
  </r>
  <r>
    <m/>
    <s v="PLN"/>
    <x v="28"/>
    <x v="482"/>
    <x v="483"/>
    <x v="1"/>
    <x v="551"/>
    <s v="預設不含FRU庫存"/>
    <x v="3"/>
    <m/>
    <m/>
    <s v="General"/>
    <x v="11"/>
    <s v="Y,N"/>
    <x v="23"/>
    <s v="PLN"/>
    <x v="16"/>
    <x v="8"/>
    <x v="55"/>
    <x v="0"/>
    <s v="DM_DAILY_INVENTORY_AGING_BY_SITE_HUB"/>
    <s v="FRU_LOCATION_REMARK"/>
    <m/>
    <m/>
    <m/>
    <m/>
    <m/>
    <m/>
    <m/>
    <m/>
    <m/>
    <m/>
    <m/>
    <m/>
    <m/>
    <m/>
    <m/>
    <m/>
    <m/>
    <m/>
    <s v="資料清單"/>
    <x v="31"/>
    <x v="55"/>
    <x v="60"/>
    <x v="28"/>
    <e v="#N/A"/>
    <s v="FRU location Remark"/>
    <x v="483"/>
    <x v="1"/>
    <x v="0"/>
    <x v="551"/>
    <x v="16"/>
    <s v="IEC_STD_V10 &gt;&gt; Common &gt;&gt; AutoMetaDataFRU location Remark"/>
    <x v="3"/>
    <x v="0"/>
    <s v="FRU庫位註記Dimension"/>
    <s v="各廠區每日庫存庫齡總覽_HUB"/>
    <n v="1173"/>
    <n v="1551"/>
    <n v="0"/>
    <s v=""/>
    <n v="0"/>
    <n v="0"/>
    <n v="1173"/>
    <x v="257"/>
    <s v="Daily Inventory Aging by Site_HUB"/>
    <x v="120"/>
    <e v="#N/A"/>
    <x v="0"/>
    <s v="E.3.14.0:"/>
    <x v="116"/>
    <x v="116"/>
    <x v="1439"/>
    <x v="482"/>
    <x v="483"/>
    <x v="575"/>
    <x v="78"/>
    <x v="0"/>
    <x v="0"/>
    <x v="9"/>
    <m/>
    <x v="0"/>
    <x v="3"/>
    <s v="Daily Inventory Aging by Site_HUB_FRU location Remark"/>
    <x v="1335"/>
    <x v="3"/>
    <x v="0"/>
    <x v="8"/>
    <x v="9"/>
    <x v="0"/>
    <x v="0"/>
    <s v="DM_DAILY_INVENTORY_AGING_BY_SITE_HUB"/>
    <s v="FRU_LOCATION_REMARK"/>
    <x v="152"/>
    <x v="392"/>
    <x v="0"/>
    <n v="9"/>
    <x v="13"/>
    <x v="13"/>
    <x v="9"/>
    <s v=""/>
    <s v=""/>
    <n v="1550"/>
    <s v="-1550"/>
    <x v="0"/>
    <x v="0"/>
    <x v="0"/>
    <x v="483"/>
    <x v="16"/>
    <s v="是否含FRU庫存?"/>
    <s v=""/>
    <s v=""/>
    <x v="0"/>
    <x v="60"/>
    <m/>
    <s v="來源系統確認^()$"/>
    <n v="9"/>
    <x v="0"/>
    <x v="9"/>
    <x v="0"/>
    <x v="0"/>
    <x v="1"/>
    <x v="1"/>
    <b v="1"/>
    <x v="1"/>
    <x v="1"/>
    <n v="0"/>
    <x v="0"/>
    <b v="0"/>
    <b v="0"/>
    <b v="0"/>
    <b v="0"/>
    <b v="0"/>
    <b v="0"/>
    <b v="0"/>
    <b v="0"/>
    <b v="0"/>
    <b v="0"/>
    <b v="0"/>
    <x v="1"/>
    <x v="1"/>
    <n v="0"/>
    <x v="5"/>
    <x v="0"/>
  </r>
  <r>
    <m/>
    <s v="PLN"/>
    <x v="28"/>
    <x v="2"/>
    <x v="2"/>
    <x v="1"/>
    <x v="2"/>
    <s v="預設EBG, NBG直接濾除"/>
    <x v="3"/>
    <m/>
    <m/>
    <s v="General"/>
    <x v="2"/>
    <s v="EBG,NBG"/>
    <x v="23"/>
    <s v="PLN"/>
    <x v="16"/>
    <x v="8"/>
    <x v="0"/>
    <x v="0"/>
    <s v="DM_DAILY_INVENTORY_AGING_BY_SITE_HUB"/>
    <s v="BG_CODE"/>
    <m/>
    <m/>
    <m/>
    <m/>
    <m/>
    <m/>
    <m/>
    <m/>
    <m/>
    <m/>
    <m/>
    <m/>
    <m/>
    <m/>
    <m/>
    <m/>
    <m/>
    <m/>
    <s v="資料清單"/>
    <x v="31"/>
    <x v="56"/>
    <x v="60"/>
    <x v="28"/>
    <e v="#N/A"/>
    <s v="BG Code"/>
    <x v="2"/>
    <x v="1"/>
    <x v="0"/>
    <x v="2"/>
    <x v="16"/>
    <s v="IEC_STD_V10 &gt;&gt; Common &gt;&gt; AutoMetaDataBG Code"/>
    <x v="3"/>
    <x v="0"/>
    <s v="事業群代碼Dimension"/>
    <s v="各廠區每日庫存庫齡總覽_HUB"/>
    <n v="4"/>
    <n v="1551"/>
    <n v="0"/>
    <s v=""/>
    <n v="0"/>
    <n v="0"/>
    <n v="4"/>
    <x v="2"/>
    <s v="Daily Inventory Aging by Site_HUB"/>
    <x v="120"/>
    <e v="#N/A"/>
    <x v="0"/>
    <s v="E.3.14.0:"/>
    <x v="117"/>
    <x v="117"/>
    <x v="1440"/>
    <x v="2"/>
    <x v="2"/>
    <x v="433"/>
    <x v="59"/>
    <x v="0"/>
    <x v="0"/>
    <x v="2"/>
    <m/>
    <x v="0"/>
    <x v="3"/>
    <s v="Daily Inventory Aging by Site_HUB_BG Code"/>
    <x v="1336"/>
    <x v="3"/>
    <x v="0"/>
    <x v="8"/>
    <x v="9"/>
    <x v="0"/>
    <x v="0"/>
    <s v="DM_DAILY_INVENTORY_AGING_BY_SITE_HUB"/>
    <s v="BG_CODE"/>
    <x v="152"/>
    <x v="2"/>
    <x v="0"/>
    <n v="9"/>
    <x v="13"/>
    <x v="13"/>
    <x v="0"/>
    <s v=""/>
    <s v=""/>
    <n v="1551"/>
    <s v="-1551"/>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DAILY_INVENTORY_AGING_BY_SITE_HUB"/>
    <s v="BU_CODE"/>
    <m/>
    <m/>
    <m/>
    <m/>
    <m/>
    <m/>
    <m/>
    <m/>
    <m/>
    <m/>
    <m/>
    <m/>
    <m/>
    <m/>
    <m/>
    <m/>
    <m/>
    <m/>
    <s v="資料清單"/>
    <x v="31"/>
    <x v="57"/>
    <x v="60"/>
    <x v="28"/>
    <e v="#N/A"/>
    <s v="BU Code"/>
    <x v="180"/>
    <x v="1"/>
    <x v="0"/>
    <x v="185"/>
    <x v="16"/>
    <s v="IEC_STD_V10 &gt;&gt; Common &gt;&gt; AutoMetaDataBU Code"/>
    <x v="3"/>
    <x v="0"/>
    <s v="事業處代碼Dimension"/>
    <s v="各廠區每日庫存庫齡總覽_HUB"/>
    <n v="343"/>
    <n v="1551"/>
    <n v="0"/>
    <s v=""/>
    <n v="0"/>
    <n v="0"/>
    <n v="515"/>
    <x v="81"/>
    <s v="Daily Inventory Aging by Site_HUB"/>
    <x v="120"/>
    <e v="#N/A"/>
    <x v="0"/>
    <s v="E.3.14.0:"/>
    <x v="118"/>
    <x v="118"/>
    <x v="1441"/>
    <x v="180"/>
    <x v="180"/>
    <x v="197"/>
    <x v="44"/>
    <x v="0"/>
    <x v="0"/>
    <x v="2"/>
    <m/>
    <x v="0"/>
    <x v="3"/>
    <s v="Daily Inventory Aging by Site_HUB_BU Code"/>
    <x v="1337"/>
    <x v="3"/>
    <x v="0"/>
    <x v="8"/>
    <x v="9"/>
    <x v="0"/>
    <x v="0"/>
    <s v="DM_DAILY_INVENTORY_AGING_BY_SITE_HUB"/>
    <s v="BU_CODE"/>
    <x v="152"/>
    <x v="145"/>
    <x v="0"/>
    <n v="9"/>
    <x v="13"/>
    <x v="13"/>
    <x v="0"/>
    <s v=""/>
    <s v=""/>
    <n v="1552"/>
    <s v="-1552"/>
    <x v="0"/>
    <x v="0"/>
    <x v="0"/>
    <x v="180"/>
    <x v="16"/>
    <s v="事業處代碼"/>
    <s v=""/>
    <s v=""/>
    <x v="0"/>
    <x v="60"/>
    <m/>
    <s v="^()$"/>
    <n v="9"/>
    <x v="0"/>
    <x v="9"/>
    <x v="0"/>
    <x v="0"/>
    <x v="1"/>
    <x v="1"/>
    <b v="0"/>
    <x v="1"/>
    <x v="1"/>
    <n v="0"/>
    <x v="0"/>
    <b v="0"/>
    <b v="0"/>
    <b v="0"/>
    <b v="0"/>
    <b v="1"/>
    <b v="0"/>
    <b v="0"/>
    <b v="0"/>
    <b v="0"/>
    <b v="0"/>
    <b v="0"/>
    <x v="0"/>
    <x v="2"/>
    <n v="0"/>
    <x v="1"/>
    <x v="0"/>
  </r>
  <r>
    <m/>
    <s v="PLN"/>
    <x v="28"/>
    <x v="232"/>
    <x v="232"/>
    <x v="243"/>
    <x v="274"/>
    <s v="廠區"/>
    <x v="3"/>
    <m/>
    <m/>
    <s v="General"/>
    <x v="2"/>
    <s v="IMX,ICZ,SQT,IPT,TAO"/>
    <x v="23"/>
    <s v="PLN"/>
    <x v="16"/>
    <x v="8"/>
    <x v="0"/>
    <x v="0"/>
    <s v="DM_DAILY_INVENTORY_AGING_BY_SITE_HUB"/>
    <s v="SITE"/>
    <m/>
    <m/>
    <m/>
    <m/>
    <m/>
    <m/>
    <m/>
    <m/>
    <m/>
    <m/>
    <m/>
    <m/>
    <m/>
    <m/>
    <m/>
    <m/>
    <m/>
    <m/>
    <s v="資料清單"/>
    <x v="31"/>
    <x v="58"/>
    <x v="60"/>
    <x v="28"/>
    <e v="#N/A"/>
    <s v="Site"/>
    <x v="232"/>
    <x v="243"/>
    <x v="0"/>
    <x v="274"/>
    <x v="16"/>
    <s v="IEC_STD_V10 &gt;&gt; Common &gt;&gt; AutoMetaDataSite"/>
    <x v="3"/>
    <x v="0"/>
    <s v="廠區Dimension"/>
    <s v="各廠區每日庫存庫齡總覽_HUB"/>
    <n v="408"/>
    <n v="1551"/>
    <n v="0"/>
    <s v=""/>
    <n v="0"/>
    <n v="0"/>
    <n v="488"/>
    <x v="95"/>
    <s v="Daily Inventory Aging by Site_HUB"/>
    <x v="120"/>
    <e v="#N/A"/>
    <x v="0"/>
    <s v="E.3.14.0:"/>
    <x v="119"/>
    <x v="119"/>
    <x v="1442"/>
    <x v="232"/>
    <x v="232"/>
    <x v="482"/>
    <x v="80"/>
    <x v="0"/>
    <x v="0"/>
    <x v="2"/>
    <m/>
    <x v="0"/>
    <x v="3"/>
    <s v="Daily Inventory Aging by Site_HUB_Site"/>
    <x v="1338"/>
    <x v="3"/>
    <x v="0"/>
    <x v="8"/>
    <x v="9"/>
    <x v="0"/>
    <x v="0"/>
    <s v="DM_DAILY_INVENTORY_AGING_BY_SITE_HUB"/>
    <s v="SITE"/>
    <x v="152"/>
    <x v="187"/>
    <x v="0"/>
    <n v="9"/>
    <x v="13"/>
    <x v="13"/>
    <x v="6"/>
    <s v=""/>
    <s v=""/>
    <n v="1553"/>
    <s v="-1553"/>
    <x v="0"/>
    <x v="0"/>
    <x v="0"/>
    <x v="232"/>
    <x v="16"/>
    <s v="廠區"/>
    <s v=""/>
    <s v=""/>
    <x v="0"/>
    <x v="60"/>
    <m/>
    <s v="^()$"/>
    <n v="9"/>
    <x v="0"/>
    <x v="9"/>
    <x v="0"/>
    <x v="0"/>
    <x v="1"/>
    <x v="1"/>
    <b v="0"/>
    <x v="1"/>
    <x v="1"/>
    <n v="0"/>
    <x v="0"/>
    <b v="0"/>
    <b v="0"/>
    <b v="0"/>
    <b v="1"/>
    <b v="1"/>
    <b v="1"/>
    <b v="0"/>
    <b v="0"/>
    <b v="0"/>
    <b v="0"/>
    <b v="0"/>
    <x v="0"/>
    <x v="12"/>
    <n v="0"/>
    <x v="43"/>
    <x v="0"/>
  </r>
  <r>
    <m/>
    <s v="PLN"/>
    <x v="28"/>
    <x v="322"/>
    <x v="434"/>
    <x v="1"/>
    <x v="317"/>
    <s v="廠別"/>
    <x v="3"/>
    <m/>
    <m/>
    <s v="General"/>
    <x v="2"/>
    <s v="廠別: UM01, UM02, UM03"/>
    <x v="23"/>
    <s v="PLN"/>
    <x v="16"/>
    <x v="8"/>
    <x v="0"/>
    <x v="0"/>
    <s v="DM_DAILY_INVENTORY_AGING_BY_SITE_HUB"/>
    <s v="PLANT_CODE"/>
    <m/>
    <m/>
    <m/>
    <m/>
    <m/>
    <m/>
    <m/>
    <m/>
    <m/>
    <m/>
    <m/>
    <m/>
    <m/>
    <m/>
    <m/>
    <m/>
    <m/>
    <m/>
    <s v="資料清單"/>
    <x v="31"/>
    <x v="59"/>
    <x v="60"/>
    <x v="28"/>
    <e v="#N/A"/>
    <s v="Plant Code"/>
    <x v="434"/>
    <x v="1"/>
    <x v="0"/>
    <x v="317"/>
    <x v="16"/>
    <s v="IEC_STD_V10 &gt;&gt; Common &gt;&gt; AutoMetaDataPlant Code"/>
    <x v="3"/>
    <x v="0"/>
    <s v="廠別Dimension"/>
    <s v="各廠區每日庫存庫齡總覽_HUB"/>
    <n v="1087"/>
    <n v="1551"/>
    <n v="0"/>
    <s v=""/>
    <n v="0"/>
    <n v="0"/>
    <n v="1642"/>
    <x v="224"/>
    <s v="Daily Inventory Aging by Site_HUB"/>
    <x v="120"/>
    <e v="#N/A"/>
    <x v="0"/>
    <s v="E.3.14.0:"/>
    <x v="120"/>
    <x v="120"/>
    <x v="1443"/>
    <x v="322"/>
    <x v="434"/>
    <x v="500"/>
    <x v="81"/>
    <x v="0"/>
    <x v="0"/>
    <x v="2"/>
    <m/>
    <x v="0"/>
    <x v="3"/>
    <s v="Daily Inventory Aging by Site_HUB_Plant Code"/>
    <x v="1339"/>
    <x v="3"/>
    <x v="0"/>
    <x v="8"/>
    <x v="9"/>
    <x v="0"/>
    <x v="0"/>
    <s v="DM_DAILY_INVENTORY_AGING_BY_SITE_HUB"/>
    <s v="PLANT_CODE"/>
    <x v="152"/>
    <x v="350"/>
    <x v="0"/>
    <n v="9"/>
    <x v="13"/>
    <x v="13"/>
    <x v="0"/>
    <s v=""/>
    <s v=""/>
    <n v="1554"/>
    <s v="-1554"/>
    <x v="0"/>
    <x v="0"/>
    <x v="0"/>
    <x v="434"/>
    <x v="16"/>
    <s v="廠別"/>
    <s v=""/>
    <s v=""/>
    <x v="0"/>
    <x v="60"/>
    <m/>
    <s v="^()$"/>
    <n v="9"/>
    <x v="0"/>
    <x v="9"/>
    <x v="0"/>
    <x v="0"/>
    <x v="1"/>
    <x v="1"/>
    <b v="0"/>
    <x v="1"/>
    <x v="1"/>
    <n v="0"/>
    <x v="0"/>
    <b v="0"/>
    <b v="0"/>
    <b v="0"/>
    <b v="0"/>
    <b v="1"/>
    <b v="0"/>
    <b v="0"/>
    <b v="0"/>
    <b v="0"/>
    <b v="0"/>
    <b v="0"/>
    <x v="0"/>
    <x v="2"/>
    <n v="0"/>
    <x v="19"/>
    <x v="0"/>
  </r>
  <r>
    <m/>
    <s v="PLN"/>
    <x v="28"/>
    <x v="485"/>
    <x v="485"/>
    <x v="1"/>
    <x v="483"/>
    <s v="是否為HUB庫位"/>
    <x v="1"/>
    <m/>
    <m/>
    <s v="General"/>
    <x v="11"/>
    <s v="Y,N"/>
    <x v="23"/>
    <s v="PLN"/>
    <x v="16"/>
    <x v="8"/>
    <x v="0"/>
    <x v="0"/>
    <s v="DM_DAILY_INVENTORY_AGING_BY_SITE_HUB"/>
    <s v="HUB_LOCATION_REMARK"/>
    <m/>
    <m/>
    <m/>
    <m/>
    <m/>
    <m/>
    <m/>
    <m/>
    <m/>
    <m/>
    <m/>
    <m/>
    <m/>
    <m/>
    <m/>
    <m/>
    <m/>
    <m/>
    <s v="資料清單"/>
    <x v="31"/>
    <x v="60"/>
    <x v="60"/>
    <x v="28"/>
    <e v="#N/A"/>
    <s v="Hub location Remark"/>
    <x v="485"/>
    <x v="1"/>
    <x v="0"/>
    <x v="483"/>
    <x v="16"/>
    <s v="IEC_STD_V10 &gt;&gt; Common &gt;&gt; AutoMetaDataHub location Remark"/>
    <x v="1"/>
    <x v="0"/>
    <s v="HUB庫位註記Property"/>
    <s v="各廠區每日庫存庫齡總覽_HUB"/>
    <n v="1181"/>
    <n v="1551"/>
    <n v="0"/>
    <s v="Hub location Remark"/>
    <n v="2"/>
    <n v="0"/>
    <n v="0"/>
    <x v="0"/>
    <s v="Daily Inventory Aging by Site_HUB"/>
    <x v="120"/>
    <e v="#N/A"/>
    <x v="0"/>
    <s v="E.3.14.0:"/>
    <x v="121"/>
    <x v="121"/>
    <x v="1444"/>
    <x v="485"/>
    <x v="485"/>
    <x v="502"/>
    <x v="78"/>
    <x v="0"/>
    <x v="0"/>
    <x v="9"/>
    <m/>
    <x v="0"/>
    <x v="1"/>
    <s v="Daily Inventory Aging by Site_HUB_Hub location Remark"/>
    <x v="1340"/>
    <x v="1"/>
    <x v="0"/>
    <x v="8"/>
    <x v="9"/>
    <x v="0"/>
    <x v="0"/>
    <s v="DM_DAILY_INVENTORY_AGING_BY_SITE_HUB"/>
    <s v="HUB_LOCATION_REMARK"/>
    <x v="152"/>
    <x v="394"/>
    <x v="0"/>
    <n v="9"/>
    <x v="13"/>
    <x v="13"/>
    <x v="9"/>
    <s v=""/>
    <s v=""/>
    <n v="1555"/>
    <s v="-1555"/>
    <x v="0"/>
    <x v="0"/>
    <x v="0"/>
    <x v="485"/>
    <x v="16"/>
    <s v="是否為HUB庫位"/>
    <s v=""/>
    <s v=""/>
    <x v="0"/>
    <x v="60"/>
    <m/>
    <s v="^()$"/>
    <n v="9"/>
    <x v="0"/>
    <x v="9"/>
    <x v="0"/>
    <x v="0"/>
    <x v="1"/>
    <x v="1"/>
    <b v="0"/>
    <x v="1"/>
    <x v="1"/>
    <n v="0"/>
    <x v="0"/>
    <b v="0"/>
    <b v="0"/>
    <b v="0"/>
    <b v="0"/>
    <b v="0"/>
    <b v="0"/>
    <b v="0"/>
    <b v="0"/>
    <b v="0"/>
    <b v="0"/>
    <b v="0"/>
    <x v="1"/>
    <x v="1"/>
    <n v="0"/>
    <x v="5"/>
    <x v="0"/>
  </r>
  <r>
    <m/>
    <s v="PLN"/>
    <x v="28"/>
    <x v="182"/>
    <x v="182"/>
    <x v="244"/>
    <x v="187"/>
    <s v="客戶名稱-SAP"/>
    <x v="3"/>
    <m/>
    <m/>
    <s v="General"/>
    <x v="1"/>
    <s v="A1.S1.F1"/>
    <x v="23"/>
    <s v="PLN"/>
    <x v="16"/>
    <x v="8"/>
    <x v="51"/>
    <x v="0"/>
    <s v="DM_DAILY_INVENTORY_AGING_BY_SITE_HUB"/>
    <s v="CUSTOMER_NAME_SAP"/>
    <m/>
    <m/>
    <m/>
    <m/>
    <m/>
    <m/>
    <m/>
    <m/>
    <m/>
    <m/>
    <m/>
    <m/>
    <m/>
    <m/>
    <m/>
    <m/>
    <m/>
    <m/>
    <s v="資料清單"/>
    <x v="31"/>
    <x v="61"/>
    <x v="60"/>
    <x v="28"/>
    <e v="#N/A"/>
    <s v="Customer Name-SAP"/>
    <x v="182"/>
    <x v="244"/>
    <x v="0"/>
    <x v="187"/>
    <x v="16"/>
    <s v="IEC_STD_V10 &gt;&gt; Common &gt;&gt; AutoMetaDataCustomer Name-SAP"/>
    <x v="3"/>
    <x v="0"/>
    <s v="客戶名稱-SAPDimension"/>
    <s v="各廠區每日庫存庫齡總覽_HUB"/>
    <n v="345"/>
    <n v="1551"/>
    <n v="0"/>
    <s v=""/>
    <n v="0"/>
    <n v="0"/>
    <n v="981"/>
    <x v="83"/>
    <s v="Daily Inventory Aging by Site_HUB"/>
    <x v="120"/>
    <e v="#N/A"/>
    <x v="0"/>
    <s v="E.3.14.0:"/>
    <x v="122"/>
    <x v="122"/>
    <x v="1445"/>
    <x v="182"/>
    <x v="182"/>
    <x v="199"/>
    <x v="89"/>
    <x v="0"/>
    <x v="0"/>
    <x v="1"/>
    <m/>
    <x v="0"/>
    <x v="3"/>
    <s v="Daily Inventory Aging by Site_HUB_Customer Name-SAP"/>
    <x v="1341"/>
    <x v="3"/>
    <x v="0"/>
    <x v="8"/>
    <x v="9"/>
    <x v="0"/>
    <x v="0"/>
    <s v="DM_DAILY_INVENTORY_AGING_BY_SITE_HUB"/>
    <s v="CUSTOMER_NAME_SAP"/>
    <x v="152"/>
    <x v="147"/>
    <x v="0"/>
    <n v="9"/>
    <x v="13"/>
    <x v="13"/>
    <x v="0"/>
    <s v=""/>
    <s v=""/>
    <n v="1556"/>
    <s v="-1556"/>
    <x v="0"/>
    <x v="0"/>
    <x v="0"/>
    <x v="182"/>
    <x v="16"/>
    <s v="客戶名稱-SAP"/>
    <s v=""/>
    <s v=""/>
    <x v="0"/>
    <x v="60"/>
    <m/>
    <s v="Customer code?^()$"/>
    <n v="9"/>
    <x v="0"/>
    <x v="9"/>
    <x v="0"/>
    <x v="0"/>
    <x v="1"/>
    <x v="1"/>
    <b v="0"/>
    <x v="1"/>
    <x v="1"/>
    <n v="0"/>
    <x v="0"/>
    <b v="0"/>
    <b v="0"/>
    <b v="0"/>
    <b v="0"/>
    <b v="1"/>
    <b v="0"/>
    <b v="0"/>
    <b v="0"/>
    <b v="0"/>
    <b v="0"/>
    <b v="0"/>
    <x v="0"/>
    <x v="2"/>
    <n v="0"/>
    <x v="3"/>
    <x v="0"/>
  </r>
  <r>
    <m/>
    <s v="PLN"/>
    <x v="28"/>
    <x v="487"/>
    <x v="487"/>
    <x v="1"/>
    <x v="485"/>
    <s v="成品、半成品、原材"/>
    <x v="3"/>
    <m/>
    <m/>
    <s v="General"/>
    <x v="1"/>
    <s v="FG, WIP, RAW"/>
    <x v="23"/>
    <s v="PLN"/>
    <x v="16"/>
    <x v="8"/>
    <x v="0"/>
    <x v="0"/>
    <s v="DM_DAILY_INVENTORY_AGING_BY_SITE_HUB"/>
    <s v="STYPE"/>
    <m/>
    <m/>
    <m/>
    <m/>
    <m/>
    <m/>
    <m/>
    <m/>
    <m/>
    <m/>
    <m/>
    <m/>
    <m/>
    <m/>
    <m/>
    <m/>
    <m/>
    <m/>
    <s v="資料清單"/>
    <x v="31"/>
    <x v="62"/>
    <x v="60"/>
    <x v="28"/>
    <e v="#N/A"/>
    <s v="Stype"/>
    <x v="487"/>
    <x v="1"/>
    <x v="0"/>
    <x v="485"/>
    <x v="16"/>
    <s v="IEC_STD_V10 &gt;&gt; Common &gt;&gt; AutoMetaDataStype"/>
    <x v="3"/>
    <x v="0"/>
    <s v="材料大類Dimension"/>
    <s v="各廠區每日庫存庫齡總覽_HUB"/>
    <n v="1183"/>
    <n v="1551"/>
    <n v="0"/>
    <s v=""/>
    <n v="0"/>
    <n v="0"/>
    <n v="1216"/>
    <x v="242"/>
    <s v="Daily Inventory Aging by Site_HUB"/>
    <x v="120"/>
    <e v="#N/A"/>
    <x v="0"/>
    <s v="E.3.14.0:"/>
    <x v="123"/>
    <x v="123"/>
    <x v="1446"/>
    <x v="487"/>
    <x v="487"/>
    <x v="504"/>
    <x v="84"/>
    <x v="0"/>
    <x v="0"/>
    <x v="1"/>
    <m/>
    <x v="0"/>
    <x v="3"/>
    <s v="Daily Inventory Aging by Site_HUB_Stype"/>
    <x v="1342"/>
    <x v="3"/>
    <x v="0"/>
    <x v="8"/>
    <x v="9"/>
    <x v="0"/>
    <x v="0"/>
    <s v="DM_DAILY_INVENTORY_AGING_BY_SITE_HUB"/>
    <s v="STYPE"/>
    <x v="152"/>
    <x v="396"/>
    <x v="0"/>
    <n v="9"/>
    <x v="13"/>
    <x v="13"/>
    <x v="9"/>
    <s v=""/>
    <s v=""/>
    <n v="1557"/>
    <s v="-1557"/>
    <x v="0"/>
    <x v="0"/>
    <x v="0"/>
    <x v="487"/>
    <x v="16"/>
    <s v="依材料大類分類材料"/>
    <s v=""/>
    <s v=""/>
    <x v="0"/>
    <x v="60"/>
    <m/>
    <s v="^()$"/>
    <n v="9"/>
    <x v="0"/>
    <x v="9"/>
    <x v="0"/>
    <x v="0"/>
    <x v="1"/>
    <x v="1"/>
    <b v="0"/>
    <x v="1"/>
    <x v="1"/>
    <n v="0"/>
    <x v="0"/>
    <b v="0"/>
    <b v="0"/>
    <b v="0"/>
    <b v="0"/>
    <b v="0"/>
    <b v="0"/>
    <b v="0"/>
    <b v="0"/>
    <b v="0"/>
    <b v="0"/>
    <b v="0"/>
    <x v="1"/>
    <x v="1"/>
    <n v="0"/>
    <x v="54"/>
    <x v="0"/>
  </r>
  <r>
    <m/>
    <s v="PLN"/>
    <x v="28"/>
    <x v="492"/>
    <x v="492"/>
    <x v="1"/>
    <x v="490"/>
    <s v="分6個區間: &lt;=30days, 31-60days,61-90days,91-179days,180-360days, &gt;360days"/>
    <x v="3"/>
    <m/>
    <m/>
    <s v="General"/>
    <x v="1"/>
    <s v="分6個區間: &lt;=30days, 31-60days,61-90days,91-179days,180-360days, &gt;360days"/>
    <x v="23"/>
    <s v="PLN"/>
    <x v="16"/>
    <x v="8"/>
    <x v="53"/>
    <x v="0"/>
    <s v="DM_DAILY_INVENTORY_AGING_BY_SITE_HUB"/>
    <s v="AGING_BUCKET"/>
    <m/>
    <m/>
    <m/>
    <m/>
    <m/>
    <m/>
    <m/>
    <m/>
    <m/>
    <m/>
    <m/>
    <m/>
    <m/>
    <m/>
    <m/>
    <m/>
    <m/>
    <m/>
    <s v="資料清單"/>
    <x v="31"/>
    <x v="63"/>
    <x v="60"/>
    <x v="28"/>
    <e v="#N/A"/>
    <s v="Aging Bucket"/>
    <x v="492"/>
    <x v="1"/>
    <x v="0"/>
    <x v="490"/>
    <x v="16"/>
    <s v="IEC_STD_V10 &gt;&gt; Common &gt;&gt; AutoMetaDataAging Bucket"/>
    <x v="3"/>
    <x v="0"/>
    <s v="庫齡區間Dimension"/>
    <s v="各廠區每日庫存庫齡總覽_HUB"/>
    <n v="1189"/>
    <n v="1551"/>
    <n v="0"/>
    <s v=""/>
    <n v="0"/>
    <n v="0"/>
    <n v="1189"/>
    <x v="258"/>
    <s v="Daily Inventory Aging by Site_HUB"/>
    <x v="120"/>
    <e v="#N/A"/>
    <x v="0"/>
    <s v="E.3.14.0:"/>
    <x v="124"/>
    <x v="124"/>
    <x v="1447"/>
    <x v="492"/>
    <x v="492"/>
    <x v="509"/>
    <x v="106"/>
    <x v="0"/>
    <x v="0"/>
    <x v="1"/>
    <m/>
    <x v="0"/>
    <x v="3"/>
    <s v="Daily Inventory Aging by Site_HUB_Aging Bucket"/>
    <x v="1343"/>
    <x v="3"/>
    <x v="0"/>
    <x v="8"/>
    <x v="9"/>
    <x v="0"/>
    <x v="0"/>
    <s v="DM_DAILY_INVENTORY_AGING_BY_SITE_HUB"/>
    <s v="AGING_BUCKET"/>
    <x v="152"/>
    <x v="400"/>
    <x v="0"/>
    <n v="9"/>
    <x v="13"/>
    <x v="13"/>
    <x v="9"/>
    <s v=""/>
    <s v=""/>
    <n v="1558"/>
    <s v="-1558"/>
    <x v="0"/>
    <x v="0"/>
    <x v="0"/>
    <x v="492"/>
    <x v="16"/>
    <s v="依材料庫齡分類材料"/>
    <s v=""/>
    <s v=""/>
    <x v="0"/>
    <x v="60"/>
    <m/>
    <s v="Last Move Date^()$"/>
    <n v="9"/>
    <x v="0"/>
    <x v="9"/>
    <x v="0"/>
    <x v="0"/>
    <x v="1"/>
    <x v="1"/>
    <b v="0"/>
    <x v="1"/>
    <x v="1"/>
    <n v="0"/>
    <x v="0"/>
    <b v="0"/>
    <b v="0"/>
    <b v="0"/>
    <b v="0"/>
    <b v="0"/>
    <b v="0"/>
    <b v="0"/>
    <b v="0"/>
    <b v="0"/>
    <b v="0"/>
    <b v="0"/>
    <x v="1"/>
    <x v="1"/>
    <n v="0"/>
    <x v="2"/>
    <x v="0"/>
  </r>
  <r>
    <m/>
    <s v="PLN"/>
    <x v="28"/>
    <x v="494"/>
    <x v="494"/>
    <x v="1"/>
    <x v="492"/>
    <s v="庫存結算日"/>
    <x v="3"/>
    <m/>
    <m/>
    <s v="General"/>
    <x v="3"/>
    <m/>
    <x v="23"/>
    <s v="PLN"/>
    <x v="16"/>
    <x v="8"/>
    <x v="0"/>
    <x v="0"/>
    <s v="DM_DAILY_INVENTORY_AGING_BY_SITE_HUB"/>
    <s v="INVENTORY_CUT_DATE"/>
    <m/>
    <m/>
    <m/>
    <m/>
    <m/>
    <m/>
    <m/>
    <m/>
    <m/>
    <m/>
    <m/>
    <m/>
    <m/>
    <m/>
    <m/>
    <m/>
    <m/>
    <m/>
    <s v="資料清單"/>
    <x v="31"/>
    <x v="64"/>
    <x v="60"/>
    <x v="28"/>
    <e v="#N/A"/>
    <s v="Inventory Cut Date"/>
    <x v="494"/>
    <x v="1"/>
    <x v="0"/>
    <x v="492"/>
    <x v="16"/>
    <s v="IEC_STD_V10 &gt;&gt; Common &gt;&gt; AutoMetaDataInventory Cut Date"/>
    <x v="3"/>
    <x v="0"/>
    <s v="庫存結算日Dimension"/>
    <s v="各廠區每日庫存庫齡總覽_HUB"/>
    <n v="1191"/>
    <n v="1551"/>
    <n v="0"/>
    <s v=""/>
    <n v="0"/>
    <n v="0"/>
    <n v="1191"/>
    <x v="246"/>
    <s v="Daily Inventory Aging by Site_HUB"/>
    <x v="120"/>
    <e v="#N/A"/>
    <x v="0"/>
    <s v="E.3.14.0:"/>
    <x v="125"/>
    <x v="125"/>
    <x v="1448"/>
    <x v="494"/>
    <x v="494"/>
    <x v="511"/>
    <x v="0"/>
    <x v="0"/>
    <x v="0"/>
    <x v="3"/>
    <m/>
    <x v="0"/>
    <x v="3"/>
    <s v="Daily Inventory Aging by Site_HUB_Inventory Cut Date"/>
    <x v="1344"/>
    <x v="3"/>
    <x v="0"/>
    <x v="8"/>
    <x v="9"/>
    <x v="0"/>
    <x v="0"/>
    <s v="DM_DAILY_INVENTORY_AGING_BY_SITE_HUB"/>
    <s v="INVENTORY_CUT_DATE"/>
    <x v="152"/>
    <x v="402"/>
    <x v="0"/>
    <n v="9"/>
    <x v="13"/>
    <x v="13"/>
    <x v="9"/>
    <s v=""/>
    <s v=""/>
    <n v="1559"/>
    <s v="-1559"/>
    <x v="0"/>
    <x v="0"/>
    <x v="0"/>
    <x v="494"/>
    <x v="16"/>
    <s v="庫存結算日"/>
    <s v=""/>
    <s v=""/>
    <x v="0"/>
    <x v="60"/>
    <m/>
    <s v="^()$"/>
    <n v="9"/>
    <x v="0"/>
    <x v="9"/>
    <x v="0"/>
    <x v="0"/>
    <x v="1"/>
    <x v="1"/>
    <b v="0"/>
    <x v="1"/>
    <x v="1"/>
    <n v="0"/>
    <x v="0"/>
    <b v="0"/>
    <b v="0"/>
    <b v="0"/>
    <b v="0"/>
    <b v="0"/>
    <b v="0"/>
    <b v="0"/>
    <b v="0"/>
    <b v="0"/>
    <b v="0"/>
    <b v="0"/>
    <x v="1"/>
    <x v="1"/>
    <n v="0"/>
    <x v="33"/>
    <x v="0"/>
  </r>
  <r>
    <m/>
    <s v="PLN"/>
    <x v="28"/>
    <x v="500"/>
    <x v="499"/>
    <x v="1"/>
    <x v="497"/>
    <s v="總庫存金額(TWD)"/>
    <x v="4"/>
    <m/>
    <m/>
    <s v="General"/>
    <x v="6"/>
    <m/>
    <x v="23"/>
    <s v="PLN"/>
    <x v="16"/>
    <x v="8"/>
    <x v="0"/>
    <x v="0"/>
    <s v="DM_DAILY_INVENTORY_AGING_BY_SITE_HUB"/>
    <s v="INVAMOUNT"/>
    <m/>
    <m/>
    <m/>
    <m/>
    <m/>
    <m/>
    <m/>
    <m/>
    <m/>
    <m/>
    <m/>
    <m/>
    <m/>
    <m/>
    <m/>
    <m/>
    <m/>
    <m/>
    <s v="資料清單"/>
    <x v="31"/>
    <x v="65"/>
    <x v="60"/>
    <x v="28"/>
    <e v="#N/A"/>
    <s v="InvAmount"/>
    <x v="499"/>
    <x v="1"/>
    <x v="0"/>
    <x v="497"/>
    <x v="16"/>
    <s v="IEC_STD_V10 &gt;&gt; Common &gt;&gt; AutoMetaDataInvAmount"/>
    <x v="4"/>
    <x v="0"/>
    <s v="庫存金額(TWD)Measure"/>
    <s v="各廠區每日庫存庫齡總覽_HUB"/>
    <n v="1197"/>
    <n v="1551"/>
    <n v="0"/>
    <s v=""/>
    <n v="0"/>
    <n v="0"/>
    <n v="1197"/>
    <x v="259"/>
    <s v="Daily Inventory Aging by Site_HUB"/>
    <x v="120"/>
    <e v="#N/A"/>
    <x v="0"/>
    <s v="E.3.14.0:"/>
    <x v="126"/>
    <x v="126"/>
    <x v="1449"/>
    <x v="500"/>
    <x v="499"/>
    <x v="516"/>
    <x v="0"/>
    <x v="0"/>
    <x v="0"/>
    <x v="6"/>
    <m/>
    <x v="0"/>
    <x v="4"/>
    <s v="Daily Inventory Aging by Site_HUB_InvAmount"/>
    <x v="1345"/>
    <x v="4"/>
    <x v="0"/>
    <x v="8"/>
    <x v="9"/>
    <x v="0"/>
    <x v="0"/>
    <s v="DM_DAILY_INVENTORY_AGING_BY_SITE_HUB"/>
    <s v="INVAMOUNT"/>
    <x v="152"/>
    <x v="407"/>
    <x v="0"/>
    <n v="9"/>
    <x v="13"/>
    <x v="13"/>
    <x v="9"/>
    <s v=""/>
    <s v=""/>
    <n v="1560"/>
    <s v="-1560"/>
    <x v="0"/>
    <x v="0"/>
    <x v="0"/>
    <x v="499"/>
    <x v="16"/>
    <s v="總庫存金額(TWD)"/>
    <s v=""/>
    <s v=""/>
    <x v="0"/>
    <x v="60"/>
    <m/>
    <s v="^()$"/>
    <n v="9"/>
    <x v="0"/>
    <x v="9"/>
    <x v="0"/>
    <x v="0"/>
    <x v="1"/>
    <x v="1"/>
    <b v="0"/>
    <x v="1"/>
    <x v="1"/>
    <n v="0"/>
    <x v="0"/>
    <b v="0"/>
    <b v="0"/>
    <b v="0"/>
    <b v="1"/>
    <b v="1"/>
    <b v="0"/>
    <b v="0"/>
    <b v="0"/>
    <b v="0"/>
    <b v="0"/>
    <b v="0"/>
    <x v="0"/>
    <x v="25"/>
    <n v="0"/>
    <x v="35"/>
    <x v="0"/>
  </r>
  <r>
    <m/>
    <s v="PLN"/>
    <x v="28"/>
    <x v="501"/>
    <x v="500"/>
    <x v="1"/>
    <x v="498"/>
    <s v="總庫存金額(USD)"/>
    <x v="4"/>
    <m/>
    <m/>
    <s v="General"/>
    <x v="6"/>
    <m/>
    <x v="23"/>
    <s v="PLN"/>
    <x v="16"/>
    <x v="8"/>
    <x v="0"/>
    <x v="0"/>
    <s v="DM_DAILY_INVENTORY_AGING_BY_SITE_HUB"/>
    <s v="USDINV_AMOUNT"/>
    <m/>
    <m/>
    <m/>
    <m/>
    <m/>
    <m/>
    <m/>
    <m/>
    <m/>
    <m/>
    <m/>
    <m/>
    <m/>
    <m/>
    <m/>
    <m/>
    <m/>
    <m/>
    <s v="資料清單"/>
    <x v="31"/>
    <x v="66"/>
    <x v="60"/>
    <x v="28"/>
    <e v="#N/A"/>
    <s v="USDInv_Amount"/>
    <x v="500"/>
    <x v="1"/>
    <x v="0"/>
    <x v="498"/>
    <x v="16"/>
    <s v="IEC_STD_V10 &gt;&gt; Common &gt;&gt; AutoMetaDataUSDInv_Amount"/>
    <x v="4"/>
    <x v="0"/>
    <s v="庫存金額(USD)Measure"/>
    <s v="各廠區每日庫存庫齡總覽_HUB"/>
    <n v="1198"/>
    <n v="1551"/>
    <n v="0"/>
    <s v=""/>
    <n v="0"/>
    <n v="0"/>
    <n v="1198"/>
    <x v="260"/>
    <s v="Daily Inventory Aging by Site_HUB"/>
    <x v="120"/>
    <e v="#N/A"/>
    <x v="0"/>
    <s v="E.3.14.0:"/>
    <x v="127"/>
    <x v="127"/>
    <x v="1450"/>
    <x v="501"/>
    <x v="500"/>
    <x v="517"/>
    <x v="0"/>
    <x v="0"/>
    <x v="0"/>
    <x v="6"/>
    <m/>
    <x v="0"/>
    <x v="4"/>
    <s v="Daily Inventory Aging by Site_HUB_USDInv_Amount"/>
    <x v="1346"/>
    <x v="4"/>
    <x v="0"/>
    <x v="8"/>
    <x v="9"/>
    <x v="0"/>
    <x v="0"/>
    <s v="DM_DAILY_INVENTORY_AGING_BY_SITE_HUB"/>
    <s v="USDINV_AMOUNT"/>
    <x v="152"/>
    <x v="408"/>
    <x v="0"/>
    <n v="9"/>
    <x v="13"/>
    <x v="13"/>
    <x v="9"/>
    <s v=""/>
    <s v=""/>
    <n v="1561"/>
    <s v="-1561"/>
    <x v="0"/>
    <x v="0"/>
    <x v="0"/>
    <x v="500"/>
    <x v="16"/>
    <s v="總庫存金額(USD)"/>
    <s v=""/>
    <s v=""/>
    <x v="0"/>
    <x v="60"/>
    <m/>
    <s v="^()$"/>
    <n v="9"/>
    <x v="0"/>
    <x v="9"/>
    <x v="0"/>
    <x v="0"/>
    <x v="1"/>
    <x v="1"/>
    <b v="0"/>
    <x v="1"/>
    <x v="1"/>
    <n v="0"/>
    <x v="0"/>
    <b v="0"/>
    <b v="1"/>
    <b v="0"/>
    <b v="0"/>
    <b v="1"/>
    <b v="0"/>
    <b v="0"/>
    <b v="0"/>
    <b v="0"/>
    <b v="0"/>
    <b v="0"/>
    <x v="0"/>
    <x v="23"/>
    <n v="0"/>
    <x v="12"/>
    <x v="0"/>
  </r>
  <r>
    <m/>
    <s v="PLN"/>
    <x v="28"/>
    <x v="554"/>
    <x v="548"/>
    <x v="1"/>
    <x v="556"/>
    <s v="預設當月當日庫存與前月庫存趨勢直條圖比較，使用者可以依需求指定任兩月份比較"/>
    <x v="0"/>
    <m/>
    <m/>
    <s v="General"/>
    <x v="7"/>
    <m/>
    <x v="23"/>
    <s v="PLN"/>
    <x v="16"/>
    <x v="8"/>
    <x v="0"/>
    <x v="0"/>
    <s v="DM_M_TO_M_INVENTORY/REVENUE_COMPARISON"/>
    <m/>
    <m/>
    <m/>
    <m/>
    <m/>
    <m/>
    <m/>
    <m/>
    <m/>
    <m/>
    <m/>
    <m/>
    <m/>
    <m/>
    <m/>
    <m/>
    <m/>
    <m/>
    <m/>
    <s v="資料清單"/>
    <x v="31"/>
    <x v="67"/>
    <x v="60"/>
    <x v="28"/>
    <e v="#N/A"/>
    <s v="M to M inventory/revenue comparison"/>
    <x v="548"/>
    <x v="1"/>
    <x v="0"/>
    <x v="556"/>
    <x v="16"/>
    <s v="IEC_STD_V10 &gt;&gt; Common &gt;&gt; AutoMetaDataM to M inventory/revenue comparison"/>
    <x v="0"/>
    <x v="0"/>
    <s v="當月當日庫存與指定月庫存趨勢直條圖比較Concept"/>
    <s v="當月當日庫存與指定月庫存趨勢直條圖比較"/>
    <n v="1564"/>
    <n v="0"/>
    <n v="0"/>
    <s v=""/>
    <n v="0"/>
    <n v="0"/>
    <n v="0"/>
    <x v="0"/>
    <s v=""/>
    <x v="0"/>
    <s v=""/>
    <x v="0"/>
    <s v="E.3.14.0:"/>
    <x v="128"/>
    <x v="128"/>
    <x v="1451"/>
    <x v="554"/>
    <x v="548"/>
    <x v="432"/>
    <x v="0"/>
    <x v="0"/>
    <x v="0"/>
    <x v="7"/>
    <m/>
    <x v="0"/>
    <x v="0"/>
    <s v="M to M inventory/revenue comparison"/>
    <x v="1347"/>
    <x v="0"/>
    <x v="0"/>
    <x v="8"/>
    <x v="9"/>
    <x v="0"/>
    <x v="0"/>
    <s v="DM_M_TO_M_INVENTORY/REVENUE_COMPARISON"/>
    <s v=""/>
    <x v="153"/>
    <x v="0"/>
    <x v="0"/>
    <n v="9"/>
    <x v="13"/>
    <x v="13"/>
    <x v="9"/>
    <s v=""/>
    <s v=""/>
    <n v="1562"/>
    <s v="-1562"/>
    <x v="0"/>
    <x v="0"/>
    <x v="0"/>
    <x v="548"/>
    <x v="16"/>
    <s v="當月當日庫存與指定月庫存趨勢直條圖比較"/>
    <s v=""/>
    <s v=""/>
    <x v="0"/>
    <x v="60"/>
    <m/>
    <s v="^()$"/>
    <n v="9"/>
    <x v="0"/>
    <x v="9"/>
    <x v="0"/>
    <x v="0"/>
    <x v="0"/>
    <x v="1"/>
    <b v="0"/>
    <x v="1"/>
    <x v="0"/>
    <n v="0"/>
    <x v="0"/>
    <b v="0"/>
    <b v="0"/>
    <b v="0"/>
    <b v="0"/>
    <b v="0"/>
    <b v="0"/>
    <b v="0"/>
    <b v="0"/>
    <b v="0"/>
    <b v="0"/>
    <b v="0"/>
    <x v="1"/>
    <x v="1"/>
    <n v="0"/>
    <x v="14"/>
    <x v="0"/>
  </r>
  <r>
    <m/>
    <s v="PLN"/>
    <x v="28"/>
    <x v="2"/>
    <x v="2"/>
    <x v="1"/>
    <x v="2"/>
    <s v="預設EBG, NBG直接濾除"/>
    <x v="3"/>
    <m/>
    <m/>
    <s v="General"/>
    <x v="2"/>
    <s v="EBG,NBG"/>
    <x v="23"/>
    <s v="PLN"/>
    <x v="16"/>
    <x v="8"/>
    <x v="0"/>
    <x v="0"/>
    <s v="DM_M_TO_M_INVENTORY/REVENUE_COMPARISON"/>
    <s v="BG_CODE"/>
    <m/>
    <m/>
    <m/>
    <m/>
    <m/>
    <m/>
    <m/>
    <m/>
    <m/>
    <m/>
    <m/>
    <m/>
    <m/>
    <m/>
    <m/>
    <m/>
    <m/>
    <m/>
    <s v="資料清單"/>
    <x v="31"/>
    <x v="68"/>
    <x v="60"/>
    <x v="28"/>
    <e v="#N/A"/>
    <s v="BG Code"/>
    <x v="2"/>
    <x v="1"/>
    <x v="0"/>
    <x v="2"/>
    <x v="16"/>
    <s v="IEC_STD_V10 &gt;&gt; Common &gt;&gt; AutoMetaDataBG Code"/>
    <x v="3"/>
    <x v="0"/>
    <s v="事業群代碼Dimension"/>
    <s v="當月當日庫存與指定月庫存趨勢直條圖比較"/>
    <n v="4"/>
    <n v="1564"/>
    <n v="0"/>
    <s v=""/>
    <n v="0"/>
    <n v="0"/>
    <n v="4"/>
    <x v="2"/>
    <s v="M to M inventory/revenue comparison"/>
    <x v="121"/>
    <e v="#N/A"/>
    <x v="0"/>
    <s v="E.3.14.0:"/>
    <x v="129"/>
    <x v="129"/>
    <x v="1452"/>
    <x v="2"/>
    <x v="2"/>
    <x v="433"/>
    <x v="59"/>
    <x v="0"/>
    <x v="0"/>
    <x v="2"/>
    <m/>
    <x v="0"/>
    <x v="3"/>
    <s v="M to M inventory/revenue comparison_BG Code"/>
    <x v="1348"/>
    <x v="3"/>
    <x v="0"/>
    <x v="8"/>
    <x v="9"/>
    <x v="0"/>
    <x v="0"/>
    <s v="DM_M_TO_M_INVENTORY/REVENUE_COMPARISON"/>
    <s v="BG_CODE"/>
    <x v="153"/>
    <x v="2"/>
    <x v="0"/>
    <n v="9"/>
    <x v="13"/>
    <x v="13"/>
    <x v="0"/>
    <s v=""/>
    <s v=""/>
    <n v="1563"/>
    <s v="-1563"/>
    <x v="0"/>
    <x v="0"/>
    <x v="0"/>
    <x v="2"/>
    <x v="16"/>
    <s v="事業群代碼"/>
    <s v=""/>
    <s v=""/>
    <x v="0"/>
    <x v="60"/>
    <m/>
    <s v="^()$"/>
    <n v="9"/>
    <x v="0"/>
    <x v="9"/>
    <x v="0"/>
    <x v="0"/>
    <x v="1"/>
    <x v="1"/>
    <b v="0"/>
    <x v="1"/>
    <x v="1"/>
    <n v="0"/>
    <x v="0"/>
    <b v="0"/>
    <b v="0"/>
    <b v="0"/>
    <b v="0"/>
    <b v="0"/>
    <b v="0"/>
    <b v="0"/>
    <b v="0"/>
    <b v="0"/>
    <b v="0"/>
    <b v="0"/>
    <x v="1"/>
    <x v="1"/>
    <n v="0"/>
    <x v="1"/>
    <x v="0"/>
  </r>
  <r>
    <m/>
    <s v="PLN"/>
    <x v="28"/>
    <x v="180"/>
    <x v="180"/>
    <x v="1"/>
    <x v="185"/>
    <s v="EBG: BU1, BU2, BU5, BU6, NIDC"/>
    <x v="3"/>
    <m/>
    <m/>
    <s v="General"/>
    <x v="2"/>
    <s v="EBG: BU1, BU2, BU5, BU6, NIDC"/>
    <x v="23"/>
    <s v="PLN"/>
    <x v="16"/>
    <x v="8"/>
    <x v="0"/>
    <x v="0"/>
    <s v="DM_M_TO_M_INVENTORY/REVENUE_COMPARISON"/>
    <s v="BU_CODE"/>
    <m/>
    <m/>
    <m/>
    <m/>
    <m/>
    <m/>
    <m/>
    <m/>
    <m/>
    <m/>
    <m/>
    <m/>
    <m/>
    <m/>
    <m/>
    <m/>
    <m/>
    <m/>
    <s v="資料清單"/>
    <x v="31"/>
    <x v="69"/>
    <x v="60"/>
    <x v="28"/>
    <e v="#N/A"/>
    <s v="BU Code"/>
    <x v="180"/>
    <x v="1"/>
    <x v="0"/>
    <x v="185"/>
    <x v="16"/>
    <s v="IEC_STD_V10 &gt;&gt; Common &gt;&gt; AutoMetaDataBU Code"/>
    <x v="3"/>
    <x v="0"/>
    <s v="事業處代碼Dimension"/>
    <s v="當月當日庫存與指定月庫存趨勢直條圖比較"/>
    <n v="343"/>
    <n v="1564"/>
    <n v="0"/>
    <s v=""/>
    <n v="0"/>
    <n v="0"/>
    <n v="515"/>
    <x v="81"/>
    <s v="M to M inventory/revenue comparison"/>
    <x v="121"/>
    <e v="#N/A"/>
    <x v="0"/>
    <s v="E.3.14.0:"/>
    <x v="130"/>
    <x v="130"/>
    <x v="1453"/>
    <x v="180"/>
    <x v="180"/>
    <x v="197"/>
    <x v="44"/>
    <x v="0"/>
    <x v="0"/>
    <x v="2"/>
    <m/>
    <x v="0"/>
    <x v="3"/>
    <s v="M to M inventory/revenue comparison_BU Code"/>
    <x v="1349"/>
    <x v="3"/>
    <x v="0"/>
    <x v="8"/>
    <x v="9"/>
    <x v="0"/>
    <x v="0"/>
    <s v="DM_M_TO_M_INVENTORY/REVENUE_COMPARISON"/>
    <s v="BU_CODE"/>
    <x v="153"/>
    <x v="145"/>
    <x v="0"/>
    <n v="9"/>
    <x v="13"/>
    <x v="13"/>
    <x v="0"/>
    <s v=""/>
    <s v=""/>
    <n v="1564"/>
    <s v="-1564"/>
    <x v="0"/>
    <x v="0"/>
    <x v="0"/>
    <x v="180"/>
    <x v="16"/>
    <s v="事業處代碼"/>
    <s v=""/>
    <s v=""/>
    <x v="0"/>
    <x v="60"/>
    <m/>
    <s v="^()$"/>
    <n v="9"/>
    <x v="0"/>
    <x v="9"/>
    <x v="0"/>
    <x v="0"/>
    <x v="1"/>
    <x v="1"/>
    <b v="0"/>
    <x v="1"/>
    <x v="1"/>
    <n v="0"/>
    <x v="0"/>
    <b v="0"/>
    <b v="0"/>
    <b v="0"/>
    <b v="0"/>
    <b v="1"/>
    <b v="0"/>
    <b v="0"/>
    <b v="0"/>
    <b v="0"/>
    <b v="0"/>
    <b v="0"/>
    <x v="0"/>
    <x v="2"/>
    <n v="0"/>
    <x v="1"/>
    <x v="0"/>
  </r>
  <r>
    <m/>
    <s v="PLN"/>
    <x v="28"/>
    <x v="426"/>
    <x v="429"/>
    <x v="1"/>
    <x v="504"/>
    <s v="庫存結算年月"/>
    <x v="3"/>
    <m/>
    <m/>
    <s v="General"/>
    <x v="3"/>
    <m/>
    <x v="23"/>
    <s v="PLN"/>
    <x v="16"/>
    <x v="8"/>
    <x v="0"/>
    <x v="0"/>
    <s v="DM_M_TO_M_INVENTORY/REVENUE_COMPARISON"/>
    <s v="INVENTORY_CUT_MONTH"/>
    <m/>
    <m/>
    <m/>
    <m/>
    <m/>
    <m/>
    <m/>
    <m/>
    <m/>
    <m/>
    <m/>
    <m/>
    <m/>
    <m/>
    <m/>
    <m/>
    <m/>
    <m/>
    <s v="資料清單"/>
    <x v="31"/>
    <x v="70"/>
    <x v="60"/>
    <x v="28"/>
    <e v="#N/A"/>
    <s v="Inventory Cut Month"/>
    <x v="429"/>
    <x v="1"/>
    <x v="0"/>
    <x v="504"/>
    <x v="16"/>
    <s v="IEC_STD_V10 &gt;&gt; Common &gt;&gt; AutoMetaDataInventory Cut Month"/>
    <x v="3"/>
    <x v="0"/>
    <s v="庫存結算年月Dimension"/>
    <s v="當月當日庫存與指定月庫存趨勢直條圖比較"/>
    <n v="1008"/>
    <n v="1564"/>
    <n v="0"/>
    <s v=""/>
    <n v="0"/>
    <n v="0"/>
    <n v="1210"/>
    <x v="221"/>
    <s v="M to M inventory/revenue comparison"/>
    <x v="121"/>
    <e v="#N/A"/>
    <x v="0"/>
    <s v="E.3.14.0:"/>
    <x v="131"/>
    <x v="131"/>
    <x v="1454"/>
    <x v="426"/>
    <x v="429"/>
    <x v="434"/>
    <x v="0"/>
    <x v="0"/>
    <x v="0"/>
    <x v="3"/>
    <m/>
    <x v="0"/>
    <x v="3"/>
    <s v="M to M inventory/revenue comparison_Inventory Cut Month"/>
    <x v="1350"/>
    <x v="3"/>
    <x v="0"/>
    <x v="8"/>
    <x v="9"/>
    <x v="0"/>
    <x v="0"/>
    <s v="DM_M_TO_M_INVENTORY/REVENUE_COMPARISON"/>
    <s v="INVENTORY_CUT_MONTH"/>
    <x v="153"/>
    <x v="347"/>
    <x v="0"/>
    <n v="9"/>
    <x v="13"/>
    <x v="13"/>
    <x v="9"/>
    <s v=""/>
    <s v=""/>
    <n v="1565"/>
    <s v="-1565"/>
    <x v="0"/>
    <x v="0"/>
    <x v="0"/>
    <x v="429"/>
    <x v="16"/>
    <s v="庫存結算年月"/>
    <s v=""/>
    <s v=""/>
    <x v="0"/>
    <x v="60"/>
    <m/>
    <s v="^()$"/>
    <n v="9"/>
    <x v="0"/>
    <x v="9"/>
    <x v="0"/>
    <x v="0"/>
    <x v="1"/>
    <x v="1"/>
    <b v="0"/>
    <x v="1"/>
    <x v="1"/>
    <n v="0"/>
    <x v="0"/>
    <b v="0"/>
    <b v="0"/>
    <b v="0"/>
    <b v="0"/>
    <b v="0"/>
    <b v="0"/>
    <b v="0"/>
    <b v="0"/>
    <b v="0"/>
    <b v="0"/>
    <b v="0"/>
    <x v="1"/>
    <x v="1"/>
    <n v="0"/>
    <x v="5"/>
    <x v="0"/>
  </r>
  <r>
    <m/>
    <s v="PLN"/>
    <x v="28"/>
    <x v="427"/>
    <x v="430"/>
    <x v="1"/>
    <x v="424"/>
    <s v="庫存結算第幾日"/>
    <x v="3"/>
    <m/>
    <m/>
    <s v="General"/>
    <x v="3"/>
    <m/>
    <x v="23"/>
    <s v="PLN"/>
    <x v="16"/>
    <x v="8"/>
    <x v="0"/>
    <x v="0"/>
    <s v="DM_M_TO_M_INVENTORY/REVENUE_COMPARISON"/>
    <s v="INVENTORY_CUT_DAY"/>
    <m/>
    <m/>
    <m/>
    <m/>
    <m/>
    <m/>
    <m/>
    <m/>
    <m/>
    <m/>
    <m/>
    <m/>
    <m/>
    <m/>
    <m/>
    <m/>
    <m/>
    <m/>
    <s v="資料清單"/>
    <x v="31"/>
    <x v="71"/>
    <x v="60"/>
    <x v="28"/>
    <e v="#N/A"/>
    <s v="Inventory Cut Day"/>
    <x v="430"/>
    <x v="1"/>
    <x v="0"/>
    <x v="424"/>
    <x v="16"/>
    <s v="IEC_STD_V10 &gt;&gt; Common &gt;&gt; AutoMetaDataInventory Cut Day"/>
    <x v="3"/>
    <x v="0"/>
    <s v="庫存結算第幾日Dimension"/>
    <s v="當月當日庫存與指定月庫存趨勢直條圖比較"/>
    <n v="1009"/>
    <n v="1564"/>
    <n v="0"/>
    <s v=""/>
    <n v="0"/>
    <n v="0"/>
    <n v="1211"/>
    <x v="222"/>
    <s v="M to M inventory/revenue comparison"/>
    <x v="121"/>
    <e v="#N/A"/>
    <x v="0"/>
    <s v="E.3.14.0:"/>
    <x v="132"/>
    <x v="132"/>
    <x v="1455"/>
    <x v="427"/>
    <x v="430"/>
    <x v="435"/>
    <x v="0"/>
    <x v="0"/>
    <x v="0"/>
    <x v="3"/>
    <m/>
    <x v="0"/>
    <x v="3"/>
    <s v="M to M inventory/revenue comparison_Inventory Cut Day"/>
    <x v="1351"/>
    <x v="3"/>
    <x v="0"/>
    <x v="8"/>
    <x v="9"/>
    <x v="0"/>
    <x v="0"/>
    <s v="DM_M_TO_M_INVENTORY/REVENUE_COMPARISON"/>
    <s v="INVENTORY_CUT_DAY"/>
    <x v="153"/>
    <x v="348"/>
    <x v="0"/>
    <n v="9"/>
    <x v="13"/>
    <x v="13"/>
    <x v="9"/>
    <s v=""/>
    <s v=""/>
    <n v="1566"/>
    <s v="-1566"/>
    <x v="0"/>
    <x v="0"/>
    <x v="0"/>
    <x v="430"/>
    <x v="16"/>
    <s v="庫存結算第幾日"/>
    <s v=""/>
    <s v=""/>
    <x v="0"/>
    <x v="60"/>
    <m/>
    <s v="^()$"/>
    <n v="9"/>
    <x v="0"/>
    <x v="9"/>
    <x v="0"/>
    <x v="0"/>
    <x v="1"/>
    <x v="1"/>
    <b v="0"/>
    <x v="1"/>
    <x v="1"/>
    <n v="0"/>
    <x v="0"/>
    <b v="0"/>
    <b v="0"/>
    <b v="0"/>
    <b v="0"/>
    <b v="0"/>
    <b v="0"/>
    <b v="0"/>
    <b v="0"/>
    <b v="0"/>
    <b v="0"/>
    <b v="0"/>
    <x v="1"/>
    <x v="1"/>
    <n v="0"/>
    <x v="3"/>
    <x v="0"/>
  </r>
  <r>
    <m/>
    <s v="PLN"/>
    <x v="28"/>
    <x v="500"/>
    <x v="499"/>
    <x v="1"/>
    <x v="497"/>
    <s v="總庫存金額(TWD)"/>
    <x v="4"/>
    <m/>
    <m/>
    <s v="General"/>
    <x v="6"/>
    <m/>
    <x v="23"/>
    <s v="PLN"/>
    <x v="16"/>
    <x v="8"/>
    <x v="0"/>
    <x v="0"/>
    <s v="DM_M_TO_M_INVENTORY/REVENUE_COMPARISON"/>
    <s v="INVAMOUNT"/>
    <m/>
    <m/>
    <m/>
    <m/>
    <m/>
    <m/>
    <m/>
    <m/>
    <m/>
    <m/>
    <m/>
    <m/>
    <m/>
    <m/>
    <m/>
    <m/>
    <m/>
    <m/>
    <s v="資料清單"/>
    <x v="31"/>
    <x v="72"/>
    <x v="60"/>
    <x v="28"/>
    <e v="#N/A"/>
    <s v="InvAmount"/>
    <x v="499"/>
    <x v="1"/>
    <x v="0"/>
    <x v="497"/>
    <x v="16"/>
    <s v="IEC_STD_V10 &gt;&gt; Common &gt;&gt; AutoMetaDataInvAmount"/>
    <x v="4"/>
    <x v="0"/>
    <s v="庫存金額(TWD)Measure"/>
    <s v="當月當日庫存與指定月庫存趨勢直條圖比較"/>
    <n v="1197"/>
    <n v="1564"/>
    <n v="0"/>
    <s v=""/>
    <n v="0"/>
    <n v="0"/>
    <n v="1197"/>
    <x v="259"/>
    <s v="M to M inventory/revenue comparison"/>
    <x v="121"/>
    <e v="#N/A"/>
    <x v="0"/>
    <s v="E.3.14.0:"/>
    <x v="133"/>
    <x v="133"/>
    <x v="1456"/>
    <x v="500"/>
    <x v="499"/>
    <x v="516"/>
    <x v="0"/>
    <x v="0"/>
    <x v="0"/>
    <x v="6"/>
    <m/>
    <x v="0"/>
    <x v="4"/>
    <s v="M to M inventory/revenue comparison_InvAmount"/>
    <x v="1352"/>
    <x v="4"/>
    <x v="0"/>
    <x v="8"/>
    <x v="9"/>
    <x v="0"/>
    <x v="0"/>
    <s v="DM_M_TO_M_INVENTORY/REVENUE_COMPARISON"/>
    <s v="INVAMOUNT"/>
    <x v="153"/>
    <x v="407"/>
    <x v="0"/>
    <n v="9"/>
    <x v="13"/>
    <x v="13"/>
    <x v="9"/>
    <s v=""/>
    <s v=""/>
    <n v="1567"/>
    <s v="-1567"/>
    <x v="0"/>
    <x v="0"/>
    <x v="0"/>
    <x v="499"/>
    <x v="16"/>
    <s v="總庫存金額(TWD)"/>
    <s v=""/>
    <s v=""/>
    <x v="0"/>
    <x v="60"/>
    <m/>
    <s v="^()$"/>
    <n v="9"/>
    <x v="0"/>
    <x v="9"/>
    <x v="0"/>
    <x v="0"/>
    <x v="1"/>
    <x v="1"/>
    <b v="0"/>
    <x v="1"/>
    <x v="1"/>
    <n v="0"/>
    <x v="0"/>
    <b v="0"/>
    <b v="0"/>
    <b v="0"/>
    <b v="1"/>
    <b v="1"/>
    <b v="0"/>
    <b v="0"/>
    <b v="0"/>
    <b v="0"/>
    <b v="0"/>
    <b v="0"/>
    <x v="0"/>
    <x v="25"/>
    <n v="0"/>
    <x v="35"/>
    <x v="0"/>
  </r>
  <r>
    <m/>
    <s v="PLN"/>
    <x v="28"/>
    <x v="203"/>
    <x v="203"/>
    <x v="121"/>
    <x v="208"/>
    <s v="Amount of Revenue:_x000a_Product sales Actual Revenue + Other Actual Revenue"/>
    <x v="4"/>
    <m/>
    <m/>
    <s v="General"/>
    <x v="6"/>
    <m/>
    <x v="23"/>
    <s v="PLN"/>
    <x v="16"/>
    <x v="8"/>
    <x v="0"/>
    <x v="0"/>
    <s v="DM_M_TO_M_INVENTORY/REVENUE_COMPARISON"/>
    <s v="AMOUNT_OF_ACTUAL_REVENUE"/>
    <m/>
    <m/>
    <m/>
    <m/>
    <m/>
    <m/>
    <m/>
    <m/>
    <m/>
    <m/>
    <m/>
    <m/>
    <m/>
    <m/>
    <m/>
    <m/>
    <m/>
    <m/>
    <s v="資料清單"/>
    <x v="31"/>
    <x v="73"/>
    <x v="60"/>
    <x v="28"/>
    <e v="#N/A"/>
    <s v="Amount of Actual revenue"/>
    <x v="203"/>
    <x v="121"/>
    <x v="0"/>
    <x v="208"/>
    <x v="16"/>
    <s v="IEC_STD_V10 &gt;&gt; Common &gt;&gt; AutoMetaDataAmount of Actual revenue"/>
    <x v="4"/>
    <x v="0"/>
    <s v="實際產品營收總額Measure"/>
    <s v="當月當日庫存與指定月庫存趨勢直條圖比較"/>
    <n v="366"/>
    <n v="1564"/>
    <n v="0"/>
    <s v=""/>
    <n v="0"/>
    <n v="0"/>
    <n v="413"/>
    <x v="90"/>
    <s v="M to M inventory/revenue comparison"/>
    <x v="121"/>
    <e v="#N/A"/>
    <x v="0"/>
    <s v="E.3.14.0:"/>
    <x v="134"/>
    <x v="134"/>
    <x v="1457"/>
    <x v="203"/>
    <x v="203"/>
    <x v="239"/>
    <x v="0"/>
    <x v="0"/>
    <x v="0"/>
    <x v="6"/>
    <m/>
    <x v="0"/>
    <x v="4"/>
    <s v="M to M inventory/revenue comparison_Amount of Actual revenue"/>
    <x v="1353"/>
    <x v="4"/>
    <x v="0"/>
    <x v="8"/>
    <x v="9"/>
    <x v="0"/>
    <x v="0"/>
    <s v="DM_M_TO_M_INVENTORY/REVENUE_COMPARISON"/>
    <s v="AMOUNT_OF_ACTUAL_REVENUE"/>
    <x v="153"/>
    <x v="168"/>
    <x v="0"/>
    <n v="9"/>
    <x v="13"/>
    <x v="13"/>
    <x v="5"/>
    <s v=""/>
    <s v=""/>
    <n v="1568"/>
    <s v="-1568"/>
    <x v="0"/>
    <x v="0"/>
    <x v="0"/>
    <x v="203"/>
    <x v="16"/>
    <s v="Actual revenue amount by content"/>
    <s v=""/>
    <s v=""/>
    <x v="0"/>
    <x v="60"/>
    <m/>
    <s v="^()$"/>
    <n v="9"/>
    <x v="0"/>
    <x v="9"/>
    <x v="0"/>
    <x v="0"/>
    <x v="1"/>
    <x v="1"/>
    <b v="0"/>
    <x v="1"/>
    <x v="1"/>
    <n v="0"/>
    <x v="0"/>
    <b v="0"/>
    <b v="0"/>
    <b v="0"/>
    <b v="0"/>
    <b v="0"/>
    <b v="1"/>
    <b v="0"/>
    <b v="0"/>
    <b v="0"/>
    <b v="0"/>
    <b v="0"/>
    <x v="0"/>
    <x v="10"/>
    <n v="0"/>
    <x v="9"/>
    <x v="0"/>
  </r>
  <r>
    <m/>
    <s v="PLN"/>
    <x v="28"/>
    <x v="507"/>
    <x v="506"/>
    <x v="1"/>
    <x v="505"/>
    <s v="本月庫存目標，當月為預估值，歷史月為實際值"/>
    <x v="4"/>
    <m/>
    <m/>
    <s v="General"/>
    <x v="6"/>
    <m/>
    <x v="23"/>
    <s v="PLN"/>
    <x v="16"/>
    <x v="8"/>
    <x v="0"/>
    <x v="0"/>
    <s v="DM_M_TO_M_INVENTORY/REVENUE_COMPARISON"/>
    <s v="INVENTORY_GOAL"/>
    <m/>
    <m/>
    <m/>
    <m/>
    <m/>
    <m/>
    <m/>
    <m/>
    <m/>
    <m/>
    <m/>
    <m/>
    <m/>
    <m/>
    <m/>
    <m/>
    <m/>
    <m/>
    <s v="資料清單"/>
    <x v="31"/>
    <x v="74"/>
    <x v="60"/>
    <x v="28"/>
    <e v="#N/A"/>
    <s v="Inventory Goal"/>
    <x v="506"/>
    <x v="1"/>
    <x v="0"/>
    <x v="505"/>
    <x v="16"/>
    <s v="IEC_STD_V10 &gt;&gt; Common &gt;&gt; AutoMetaDataInventory Goal"/>
    <x v="4"/>
    <x v="0"/>
    <s v="本月庫存目標Measure"/>
    <s v="當月當日庫存與指定月庫存趨勢直條圖比較"/>
    <n v="1213"/>
    <n v="1564"/>
    <n v="0"/>
    <s v=""/>
    <n v="0"/>
    <n v="0"/>
    <n v="1213"/>
    <x v="256"/>
    <s v="M to M inventory/revenue comparison"/>
    <x v="121"/>
    <e v="#N/A"/>
    <x v="0"/>
    <s v="E.3.14.0:"/>
    <x v="135"/>
    <x v="135"/>
    <x v="1458"/>
    <x v="507"/>
    <x v="506"/>
    <x v="522"/>
    <x v="0"/>
    <x v="0"/>
    <x v="0"/>
    <x v="6"/>
    <m/>
    <x v="0"/>
    <x v="4"/>
    <s v="M to M inventory/revenue comparison_Inventory Goal"/>
    <x v="1354"/>
    <x v="4"/>
    <x v="0"/>
    <x v="8"/>
    <x v="9"/>
    <x v="0"/>
    <x v="0"/>
    <s v="DM_M_TO_M_INVENTORY/REVENUE_COMPARISON"/>
    <s v="INVENTORY_GOAL"/>
    <x v="153"/>
    <x v="412"/>
    <x v="0"/>
    <n v="9"/>
    <x v="13"/>
    <x v="13"/>
    <x v="9"/>
    <s v=""/>
    <s v=""/>
    <n v="1569"/>
    <s v="-1569"/>
    <x v="0"/>
    <x v="0"/>
    <x v="0"/>
    <x v="506"/>
    <x v="16"/>
    <s v="本月庫存目標"/>
    <s v=""/>
    <s v=""/>
    <x v="0"/>
    <x v="60"/>
    <m/>
    <s v="^()$"/>
    <n v="9"/>
    <x v="0"/>
    <x v="9"/>
    <x v="0"/>
    <x v="0"/>
    <x v="1"/>
    <x v="1"/>
    <b v="0"/>
    <x v="1"/>
    <x v="1"/>
    <n v="0"/>
    <x v="0"/>
    <b v="0"/>
    <b v="0"/>
    <b v="0"/>
    <b v="0"/>
    <b v="1"/>
    <b v="0"/>
    <b v="0"/>
    <b v="0"/>
    <b v="0"/>
    <b v="0"/>
    <b v="0"/>
    <x v="0"/>
    <x v="2"/>
    <n v="0"/>
    <x v="0"/>
    <x v="0"/>
  </r>
  <r>
    <m/>
    <s v="PLN"/>
    <x v="28"/>
    <x v="248"/>
    <x v="248"/>
    <x v="129"/>
    <x v="249"/>
    <s v="Period of target revenue is YYYYMM01. (20220101-20221201)"/>
    <x v="4"/>
    <m/>
    <m/>
    <s v="General"/>
    <x v="6"/>
    <m/>
    <x v="23"/>
    <s v="PLN"/>
    <x v="16"/>
    <x v="8"/>
    <x v="0"/>
    <x v="0"/>
    <s v="DM_M_TO_M_INVENTORY/REVENUE_COMPARISON"/>
    <s v="AMOUNT_OF_TARGET_REVENUE"/>
    <m/>
    <m/>
    <m/>
    <m/>
    <m/>
    <m/>
    <m/>
    <m/>
    <m/>
    <m/>
    <m/>
    <m/>
    <m/>
    <m/>
    <m/>
    <m/>
    <m/>
    <m/>
    <s v="資料清單"/>
    <x v="31"/>
    <x v="75"/>
    <x v="60"/>
    <x v="28"/>
    <e v="#N/A"/>
    <s v="Amount of Target revenue"/>
    <x v="248"/>
    <x v="129"/>
    <x v="0"/>
    <x v="249"/>
    <x v="16"/>
    <s v="IEC_STD_V10 &gt;&gt; Common &gt;&gt; AutoMetaDataAmount of Target revenue"/>
    <x v="4"/>
    <x v="0"/>
    <s v="目標銷貨收入總額Measure"/>
    <s v="當月當日庫存與指定月庫存趨勢直條圖比較"/>
    <n v="433"/>
    <n v="1564"/>
    <n v="0"/>
    <s v=""/>
    <n v="0"/>
    <n v="0"/>
    <n v="433"/>
    <x v="124"/>
    <s v="M to M inventory/revenue comparison"/>
    <x v="121"/>
    <e v="#N/A"/>
    <x v="0"/>
    <s v="E.3.14.0:"/>
    <x v="136"/>
    <x v="136"/>
    <x v="1459"/>
    <x v="248"/>
    <x v="248"/>
    <x v="250"/>
    <x v="0"/>
    <x v="0"/>
    <x v="0"/>
    <x v="6"/>
    <m/>
    <x v="0"/>
    <x v="4"/>
    <s v="M to M inventory/revenue comparison_Amount of Target revenue"/>
    <x v="1355"/>
    <x v="4"/>
    <x v="0"/>
    <x v="8"/>
    <x v="9"/>
    <x v="0"/>
    <x v="0"/>
    <s v="DM_M_TO_M_INVENTORY/REVENUE_COMPARISON"/>
    <s v="AMOUNT_OF_TARGET_REVENUE"/>
    <x v="153"/>
    <x v="202"/>
    <x v="0"/>
    <n v="9"/>
    <x v="13"/>
    <x v="13"/>
    <x v="5"/>
    <s v=""/>
    <s v=""/>
    <n v="1570"/>
    <s v="-1570"/>
    <x v="0"/>
    <x v="0"/>
    <x v="0"/>
    <x v="248"/>
    <x v="16"/>
    <s v="BPM setup a target revenue amount by period(year/month) and have monthly update then upload the latest target to dashboard"/>
    <s v=""/>
    <s v=""/>
    <x v="0"/>
    <x v="60"/>
    <m/>
    <s v="^()$"/>
    <n v="9"/>
    <x v="0"/>
    <x v="9"/>
    <x v="0"/>
    <x v="0"/>
    <x v="1"/>
    <x v="1"/>
    <b v="0"/>
    <x v="1"/>
    <x v="1"/>
    <n v="0"/>
    <x v="0"/>
    <b v="0"/>
    <b v="0"/>
    <b v="0"/>
    <b v="0"/>
    <b v="1"/>
    <b v="1"/>
    <b v="0"/>
    <b v="0"/>
    <b v="0"/>
    <b v="0"/>
    <b v="0"/>
    <x v="0"/>
    <x v="21"/>
    <n v="0"/>
    <x v="9"/>
    <x v="0"/>
  </r>
  <r>
    <m/>
    <s v="PLN"/>
    <x v="28"/>
    <x v="555"/>
    <x v="549"/>
    <x v="1"/>
    <x v="557"/>
    <m/>
    <x v="0"/>
    <m/>
    <m/>
    <s v="General"/>
    <x v="7"/>
    <m/>
    <x v="23"/>
    <s v="PLN"/>
    <x v="16"/>
    <x v="8"/>
    <x v="0"/>
    <x v="0"/>
    <s v="DM_INVENTORY_ANALYSIS"/>
    <m/>
    <m/>
    <m/>
    <m/>
    <m/>
    <m/>
    <m/>
    <m/>
    <m/>
    <m/>
    <m/>
    <m/>
    <m/>
    <m/>
    <m/>
    <m/>
    <m/>
    <m/>
    <m/>
    <s v="資料清單"/>
    <x v="31"/>
    <x v="76"/>
    <x v="60"/>
    <x v="28"/>
    <e v="#N/A"/>
    <s v="Inventory Analysis"/>
    <x v="549"/>
    <x v="1"/>
    <x v="0"/>
    <x v="557"/>
    <x v="16"/>
    <s v="IEC_STD_V10 &gt;&gt; Common &gt;&gt; AutoMetaDataInventory Analysis"/>
    <x v="0"/>
    <x v="0"/>
    <s v="庫存分析Concept"/>
    <s v="庫存分析"/>
    <n v="1573"/>
    <n v="0"/>
    <n v="0"/>
    <s v=""/>
    <n v="0"/>
    <n v="0"/>
    <n v="0"/>
    <x v="0"/>
    <s v=""/>
    <x v="0"/>
    <s v=""/>
    <x v="0"/>
    <s v="E.3.14.0:"/>
    <x v="137"/>
    <x v="137"/>
    <x v="1460"/>
    <x v="555"/>
    <x v="549"/>
    <x v="205"/>
    <x v="0"/>
    <x v="0"/>
    <x v="0"/>
    <x v="7"/>
    <m/>
    <x v="0"/>
    <x v="0"/>
    <s v="Inventory Analysis"/>
    <x v="1356"/>
    <x v="0"/>
    <x v="0"/>
    <x v="8"/>
    <x v="9"/>
    <x v="0"/>
    <x v="0"/>
    <s v="DM_INVENTORY_ANALYSIS"/>
    <s v=""/>
    <x v="154"/>
    <x v="0"/>
    <x v="0"/>
    <n v="9"/>
    <x v="13"/>
    <x v="13"/>
    <x v="9"/>
    <s v=""/>
    <s v=""/>
    <n v="1571"/>
    <s v="-1571"/>
    <x v="0"/>
    <x v="0"/>
    <x v="0"/>
    <x v="549"/>
    <x v="16"/>
    <s v="庫存分析"/>
    <s v=""/>
    <s v=""/>
    <x v="0"/>
    <x v="60"/>
    <m/>
    <s v="^()$"/>
    <n v="9"/>
    <x v="0"/>
    <x v="9"/>
    <x v="0"/>
    <x v="0"/>
    <x v="0"/>
    <x v="1"/>
    <b v="0"/>
    <x v="1"/>
    <x v="0"/>
    <n v="0"/>
    <x v="0"/>
    <b v="0"/>
    <b v="0"/>
    <b v="0"/>
    <b v="0"/>
    <b v="0"/>
    <b v="0"/>
    <b v="0"/>
    <b v="0"/>
    <b v="0"/>
    <b v="0"/>
    <b v="0"/>
    <x v="1"/>
    <x v="1"/>
    <n v="0"/>
    <x v="33"/>
    <x v="0"/>
  </r>
  <r>
    <m/>
    <s v="PLN"/>
    <x v="28"/>
    <x v="232"/>
    <x v="232"/>
    <x v="243"/>
    <x v="274"/>
    <s v="廠區"/>
    <x v="3"/>
    <m/>
    <m/>
    <s v="General"/>
    <x v="2"/>
    <s v="IMX,ICZ,SQT,IPT,TAO"/>
    <x v="23"/>
    <s v="PLN"/>
    <x v="16"/>
    <x v="8"/>
    <x v="0"/>
    <x v="0"/>
    <s v="DM_INVENTORY_ANALYSIS"/>
    <s v="SITE"/>
    <m/>
    <m/>
    <m/>
    <m/>
    <m/>
    <m/>
    <m/>
    <m/>
    <m/>
    <m/>
    <m/>
    <m/>
    <m/>
    <m/>
    <m/>
    <m/>
    <m/>
    <m/>
    <s v="資料清單"/>
    <x v="31"/>
    <x v="77"/>
    <x v="60"/>
    <x v="28"/>
    <e v="#N/A"/>
    <s v="Site"/>
    <x v="232"/>
    <x v="243"/>
    <x v="0"/>
    <x v="274"/>
    <x v="16"/>
    <s v="IEC_STD_V10 &gt;&gt; Common &gt;&gt; AutoMetaDataSite"/>
    <x v="3"/>
    <x v="0"/>
    <s v="廠區Dimension"/>
    <s v="庫存分析"/>
    <n v="408"/>
    <n v="1573"/>
    <n v="0"/>
    <s v=""/>
    <n v="0"/>
    <n v="0"/>
    <n v="488"/>
    <x v="95"/>
    <s v="Inventory Analysis"/>
    <x v="122"/>
    <e v="#N/A"/>
    <x v="0"/>
    <s v="E.3.14.0:"/>
    <x v="138"/>
    <x v="138"/>
    <x v="1461"/>
    <x v="232"/>
    <x v="232"/>
    <x v="482"/>
    <x v="80"/>
    <x v="0"/>
    <x v="0"/>
    <x v="2"/>
    <m/>
    <x v="0"/>
    <x v="3"/>
    <s v="Inventory Analysis_Site"/>
    <x v="1357"/>
    <x v="3"/>
    <x v="0"/>
    <x v="8"/>
    <x v="9"/>
    <x v="0"/>
    <x v="0"/>
    <s v="DM_INVENTORY_ANALYSIS"/>
    <s v="SITE"/>
    <x v="154"/>
    <x v="187"/>
    <x v="0"/>
    <n v="9"/>
    <x v="13"/>
    <x v="13"/>
    <x v="6"/>
    <s v=""/>
    <s v=""/>
    <n v="1572"/>
    <s v="-1572"/>
    <x v="0"/>
    <x v="0"/>
    <x v="0"/>
    <x v="232"/>
    <x v="16"/>
    <s v="廠區"/>
    <s v=""/>
    <s v=""/>
    <x v="0"/>
    <x v="60"/>
    <m/>
    <s v="^()$"/>
    <n v="9"/>
    <x v="0"/>
    <x v="9"/>
    <x v="0"/>
    <x v="0"/>
    <x v="1"/>
    <x v="1"/>
    <b v="0"/>
    <x v="1"/>
    <x v="1"/>
    <n v="0"/>
    <x v="0"/>
    <b v="0"/>
    <b v="0"/>
    <b v="0"/>
    <b v="1"/>
    <b v="1"/>
    <b v="1"/>
    <b v="0"/>
    <b v="0"/>
    <b v="0"/>
    <b v="0"/>
    <b v="0"/>
    <x v="0"/>
    <x v="12"/>
    <n v="0"/>
    <x v="43"/>
    <x v="0"/>
  </r>
  <r>
    <m/>
    <s v="PLN"/>
    <x v="28"/>
    <x v="322"/>
    <x v="434"/>
    <x v="1"/>
    <x v="317"/>
    <s v="廠別"/>
    <x v="3"/>
    <m/>
    <m/>
    <s v="General"/>
    <x v="2"/>
    <s v="廠別: UM01, UM02, UM03"/>
    <x v="23"/>
    <s v="PLN"/>
    <x v="16"/>
    <x v="8"/>
    <x v="0"/>
    <x v="0"/>
    <s v="DM_INVENTORY_ANALYSIS"/>
    <s v="PLANT_CODE"/>
    <m/>
    <m/>
    <m/>
    <m/>
    <m/>
    <m/>
    <m/>
    <m/>
    <m/>
    <m/>
    <m/>
    <m/>
    <m/>
    <m/>
    <m/>
    <m/>
    <m/>
    <m/>
    <s v="資料清單"/>
    <x v="31"/>
    <x v="78"/>
    <x v="60"/>
    <x v="28"/>
    <e v="#N/A"/>
    <s v="Plant Code"/>
    <x v="434"/>
    <x v="1"/>
    <x v="0"/>
    <x v="317"/>
    <x v="16"/>
    <s v="IEC_STD_V10 &gt;&gt; Common &gt;&gt; AutoMetaDataPlant Code"/>
    <x v="3"/>
    <x v="0"/>
    <s v="廠別Dimension"/>
    <s v="庫存分析"/>
    <n v="1087"/>
    <n v="1573"/>
    <n v="0"/>
    <s v=""/>
    <n v="0"/>
    <n v="0"/>
    <n v="1642"/>
    <x v="224"/>
    <s v="Inventory Analysis"/>
    <x v="122"/>
    <e v="#N/A"/>
    <x v="0"/>
    <s v="E.3.14.0:"/>
    <x v="139"/>
    <x v="139"/>
    <x v="1462"/>
    <x v="322"/>
    <x v="434"/>
    <x v="500"/>
    <x v="81"/>
    <x v="0"/>
    <x v="0"/>
    <x v="2"/>
    <m/>
    <x v="0"/>
    <x v="3"/>
    <s v="Inventory Analysis_Plant Code"/>
    <x v="1358"/>
    <x v="3"/>
    <x v="0"/>
    <x v="8"/>
    <x v="9"/>
    <x v="0"/>
    <x v="0"/>
    <s v="DM_INVENTORY_ANALYSIS"/>
    <s v="PLANT_CODE"/>
    <x v="154"/>
    <x v="350"/>
    <x v="0"/>
    <n v="9"/>
    <x v="13"/>
    <x v="13"/>
    <x v="0"/>
    <s v=""/>
    <s v=""/>
    <n v="1573"/>
    <s v="-1573"/>
    <x v="0"/>
    <x v="0"/>
    <x v="0"/>
    <x v="434"/>
    <x v="16"/>
    <s v="廠別"/>
    <s v=""/>
    <s v=""/>
    <x v="0"/>
    <x v="60"/>
    <m/>
    <s v="^()$"/>
    <n v="9"/>
    <x v="0"/>
    <x v="9"/>
    <x v="0"/>
    <x v="0"/>
    <x v="1"/>
    <x v="1"/>
    <b v="0"/>
    <x v="1"/>
    <x v="1"/>
    <n v="0"/>
    <x v="0"/>
    <b v="0"/>
    <b v="0"/>
    <b v="0"/>
    <b v="0"/>
    <b v="1"/>
    <b v="0"/>
    <b v="0"/>
    <b v="0"/>
    <b v="0"/>
    <b v="0"/>
    <b v="0"/>
    <x v="0"/>
    <x v="2"/>
    <n v="0"/>
    <x v="19"/>
    <x v="0"/>
  </r>
  <r>
    <m/>
    <s v="PLN"/>
    <x v="28"/>
    <x v="484"/>
    <x v="484"/>
    <x v="249"/>
    <x v="482"/>
    <s v="SAP庫位名稱: SW01,SCRP,WIP1,WOFF"/>
    <x v="3"/>
    <m/>
    <m/>
    <s v="General"/>
    <x v="2"/>
    <s v="SW01,SCRP,WIP1,WOFF,Cust"/>
    <x v="23"/>
    <s v="PLN"/>
    <x v="16"/>
    <x v="8"/>
    <x v="0"/>
    <x v="0"/>
    <s v="DM_INVENTORY_ANALYSIS"/>
    <s v="STORAGELOCATION"/>
    <m/>
    <m/>
    <m/>
    <m/>
    <m/>
    <m/>
    <m/>
    <m/>
    <m/>
    <m/>
    <m/>
    <m/>
    <m/>
    <m/>
    <m/>
    <m/>
    <m/>
    <m/>
    <s v="資料清單"/>
    <x v="31"/>
    <x v="79"/>
    <x v="60"/>
    <x v="28"/>
    <e v="#N/A"/>
    <s v="StorageLocation"/>
    <x v="484"/>
    <x v="249"/>
    <x v="0"/>
    <x v="482"/>
    <x v="16"/>
    <s v="IEC_STD_V10 &gt;&gt; Common &gt;&gt; AutoMetaDataStorageLocation"/>
    <x v="3"/>
    <x v="0"/>
    <s v="庫位Dimension"/>
    <s v="庫存分析"/>
    <n v="1180"/>
    <n v="1573"/>
    <n v="0"/>
    <s v=""/>
    <n v="0"/>
    <n v="0"/>
    <n v="1180"/>
    <x v="263"/>
    <s v="Inventory Analysis"/>
    <x v="122"/>
    <e v="#N/A"/>
    <x v="0"/>
    <s v="E.3.14.0:"/>
    <x v="140"/>
    <x v="140"/>
    <x v="1463"/>
    <x v="484"/>
    <x v="484"/>
    <x v="501"/>
    <x v="82"/>
    <x v="0"/>
    <x v="0"/>
    <x v="2"/>
    <m/>
    <x v="0"/>
    <x v="3"/>
    <s v="Inventory Analysis_StorageLocation"/>
    <x v="1359"/>
    <x v="3"/>
    <x v="0"/>
    <x v="8"/>
    <x v="9"/>
    <x v="0"/>
    <x v="0"/>
    <s v="DM_INVENTORY_ANALYSIS"/>
    <s v="STORAGELOCATION"/>
    <x v="154"/>
    <x v="393"/>
    <x v="0"/>
    <n v="9"/>
    <x v="13"/>
    <x v="13"/>
    <x v="9"/>
    <s v=""/>
    <s v=""/>
    <n v="1574"/>
    <s v="-1574"/>
    <x v="0"/>
    <x v="0"/>
    <x v="0"/>
    <x v="484"/>
    <x v="16"/>
    <s v="庫位"/>
    <s v=""/>
    <s v=""/>
    <x v="0"/>
    <x v="60"/>
    <m/>
    <s v="^()$"/>
    <n v="9"/>
    <x v="0"/>
    <x v="9"/>
    <x v="0"/>
    <x v="0"/>
    <x v="1"/>
    <x v="1"/>
    <b v="0"/>
    <x v="1"/>
    <x v="1"/>
    <n v="0"/>
    <x v="0"/>
    <b v="0"/>
    <b v="0"/>
    <b v="0"/>
    <b v="0"/>
    <b v="0"/>
    <b v="0"/>
    <b v="0"/>
    <b v="0"/>
    <b v="0"/>
    <b v="0"/>
    <b v="0"/>
    <x v="1"/>
    <x v="1"/>
    <n v="0"/>
    <x v="18"/>
    <x v="0"/>
  </r>
  <r>
    <m/>
    <s v="PLN"/>
    <x v="28"/>
    <x v="482"/>
    <x v="483"/>
    <x v="1"/>
    <x v="481"/>
    <s v="是否為FRU庫位"/>
    <x v="3"/>
    <m/>
    <m/>
    <s v="General"/>
    <x v="11"/>
    <s v="Y,N"/>
    <x v="23"/>
    <s v="PLN"/>
    <x v="16"/>
    <x v="8"/>
    <x v="0"/>
    <x v="0"/>
    <s v="DM_INVENTORY_ANALYSIS"/>
    <s v="FRU_LOCATION_REMARK"/>
    <m/>
    <m/>
    <m/>
    <m/>
    <m/>
    <m/>
    <m/>
    <m/>
    <m/>
    <m/>
    <m/>
    <m/>
    <m/>
    <m/>
    <m/>
    <m/>
    <m/>
    <m/>
    <s v="資料清單"/>
    <x v="31"/>
    <x v="80"/>
    <x v="60"/>
    <x v="28"/>
    <e v="#N/A"/>
    <s v="FRU location Remark"/>
    <x v="483"/>
    <x v="1"/>
    <x v="0"/>
    <x v="481"/>
    <x v="16"/>
    <s v="IEC_STD_V10 &gt;&gt; Common &gt;&gt; AutoMetaDataFRU location Remark"/>
    <x v="3"/>
    <x v="0"/>
    <s v="FRU庫位註記Dimension"/>
    <s v="庫存分析"/>
    <n v="1173"/>
    <n v="1573"/>
    <n v="0"/>
    <s v=""/>
    <n v="0"/>
    <n v="0"/>
    <n v="1173"/>
    <x v="257"/>
    <s v="Inventory Analysis"/>
    <x v="122"/>
    <e v="#N/A"/>
    <x v="0"/>
    <s v="E.3.14.0:"/>
    <x v="141"/>
    <x v="141"/>
    <x v="1464"/>
    <x v="482"/>
    <x v="483"/>
    <x v="498"/>
    <x v="78"/>
    <x v="0"/>
    <x v="0"/>
    <x v="9"/>
    <m/>
    <x v="0"/>
    <x v="3"/>
    <s v="Inventory Analysis_FRU location Remark"/>
    <x v="1360"/>
    <x v="3"/>
    <x v="0"/>
    <x v="8"/>
    <x v="9"/>
    <x v="0"/>
    <x v="0"/>
    <s v="DM_INVENTORY_ANALYSIS"/>
    <s v="FRU_LOCATION_REMARK"/>
    <x v="154"/>
    <x v="392"/>
    <x v="0"/>
    <n v="9"/>
    <x v="13"/>
    <x v="13"/>
    <x v="9"/>
    <s v=""/>
    <s v=""/>
    <n v="1575"/>
    <s v="-1575"/>
    <x v="0"/>
    <x v="0"/>
    <x v="0"/>
    <x v="483"/>
    <x v="16"/>
    <s v="是否為FRU庫位"/>
    <s v=""/>
    <s v=""/>
    <x v="0"/>
    <x v="60"/>
    <m/>
    <s v="^()$"/>
    <n v="9"/>
    <x v="0"/>
    <x v="9"/>
    <x v="0"/>
    <x v="0"/>
    <x v="1"/>
    <x v="1"/>
    <b v="0"/>
    <x v="1"/>
    <x v="1"/>
    <n v="0"/>
    <x v="0"/>
    <b v="0"/>
    <b v="0"/>
    <b v="0"/>
    <b v="0"/>
    <b v="0"/>
    <b v="0"/>
    <b v="0"/>
    <b v="0"/>
    <b v="0"/>
    <b v="0"/>
    <b v="0"/>
    <x v="1"/>
    <x v="1"/>
    <n v="0"/>
    <x v="5"/>
    <x v="0"/>
  </r>
  <r>
    <m/>
    <s v="PLN"/>
    <x v="28"/>
    <x v="485"/>
    <x v="485"/>
    <x v="1"/>
    <x v="483"/>
    <s v="是否為HUB庫位"/>
    <x v="3"/>
    <m/>
    <m/>
    <s v="General"/>
    <x v="11"/>
    <s v="Y,N"/>
    <x v="23"/>
    <s v="PLN"/>
    <x v="16"/>
    <x v="8"/>
    <x v="0"/>
    <x v="0"/>
    <s v="DM_INVENTORY_ANALYSIS"/>
    <s v="HUB_LOCATION_REMARK"/>
    <m/>
    <m/>
    <m/>
    <m/>
    <m/>
    <m/>
    <m/>
    <m/>
    <m/>
    <m/>
    <m/>
    <m/>
    <m/>
    <m/>
    <m/>
    <m/>
    <m/>
    <m/>
    <s v="資料清單"/>
    <x v="31"/>
    <x v="81"/>
    <x v="60"/>
    <x v="28"/>
    <e v="#N/A"/>
    <s v="Hub location Remark"/>
    <x v="485"/>
    <x v="1"/>
    <x v="0"/>
    <x v="483"/>
    <x v="16"/>
    <s v="IEC_STD_V10 &gt;&gt; Common &gt;&gt; AutoMetaDataHub location Remark"/>
    <x v="3"/>
    <x v="0"/>
    <s v="HUB庫位註記Dimension"/>
    <s v="庫存分析"/>
    <n v="1181"/>
    <n v="1573"/>
    <n v="0"/>
    <s v=""/>
    <n v="0"/>
    <n v="0"/>
    <n v="1181"/>
    <x v="264"/>
    <s v="Inventory Analysis"/>
    <x v="122"/>
    <e v="#N/A"/>
    <x v="0"/>
    <s v="E.3.14.0:"/>
    <x v="142"/>
    <x v="142"/>
    <x v="1465"/>
    <x v="485"/>
    <x v="485"/>
    <x v="502"/>
    <x v="78"/>
    <x v="0"/>
    <x v="0"/>
    <x v="9"/>
    <m/>
    <x v="0"/>
    <x v="3"/>
    <s v="Inventory Analysis_Hub location Remark"/>
    <x v="1361"/>
    <x v="3"/>
    <x v="0"/>
    <x v="8"/>
    <x v="9"/>
    <x v="0"/>
    <x v="0"/>
    <s v="DM_INVENTORY_ANALYSIS"/>
    <s v="HUB_LOCATION_REMARK"/>
    <x v="154"/>
    <x v="394"/>
    <x v="0"/>
    <n v="9"/>
    <x v="13"/>
    <x v="13"/>
    <x v="9"/>
    <s v=""/>
    <s v=""/>
    <n v="1576"/>
    <s v="-1576"/>
    <x v="0"/>
    <x v="0"/>
    <x v="0"/>
    <x v="485"/>
    <x v="16"/>
    <s v="是否為HUB庫位"/>
    <s v=""/>
    <s v=""/>
    <x v="0"/>
    <x v="60"/>
    <m/>
    <s v="^()$"/>
    <n v="9"/>
    <x v="0"/>
    <x v="9"/>
    <x v="0"/>
    <x v="0"/>
    <x v="1"/>
    <x v="1"/>
    <b v="0"/>
    <x v="1"/>
    <x v="1"/>
    <n v="0"/>
    <x v="0"/>
    <b v="0"/>
    <b v="0"/>
    <b v="0"/>
    <b v="1"/>
    <b v="0"/>
    <b v="0"/>
    <b v="0"/>
    <b v="0"/>
    <b v="0"/>
    <b v="0"/>
    <b v="0"/>
    <x v="0"/>
    <x v="28"/>
    <n v="0"/>
    <x v="5"/>
    <x v="0"/>
  </r>
  <r>
    <m/>
    <s v="PLN"/>
    <x v="28"/>
    <x v="375"/>
    <x v="378"/>
    <x v="213"/>
    <x v="370"/>
    <s v="料號"/>
    <x v="3"/>
    <m/>
    <m/>
    <s v="General"/>
    <x v="1"/>
    <m/>
    <x v="23"/>
    <s v="PLN"/>
    <x v="16"/>
    <x v="8"/>
    <x v="0"/>
    <x v="0"/>
    <s v="DM_INVENTORY_ANALYSIS"/>
    <s v="IEC_PART_NUMBER"/>
    <m/>
    <m/>
    <m/>
    <m/>
    <m/>
    <m/>
    <m/>
    <m/>
    <m/>
    <m/>
    <m/>
    <m/>
    <m/>
    <m/>
    <m/>
    <m/>
    <m/>
    <m/>
    <s v="資料清單"/>
    <x v="31"/>
    <x v="82"/>
    <x v="60"/>
    <x v="28"/>
    <e v="#N/A"/>
    <s v="IEC Part Number"/>
    <x v="378"/>
    <x v="213"/>
    <x v="0"/>
    <x v="370"/>
    <x v="16"/>
    <s v="IEC_STD_V10 &gt;&gt; Common &gt;&gt; AutoMetaDataIEC Part Number"/>
    <x v="3"/>
    <x v="0"/>
    <s v="料號Dimension"/>
    <s v="庫存分析"/>
    <n v="897"/>
    <n v="1573"/>
    <n v="0"/>
    <s v=""/>
    <n v="0"/>
    <n v="0"/>
    <n v="957"/>
    <x v="202"/>
    <s v="Inventory Analysis"/>
    <x v="122"/>
    <e v="#N/A"/>
    <x v="0"/>
    <s v="E.3.14.0:"/>
    <x v="143"/>
    <x v="143"/>
    <x v="1466"/>
    <x v="375"/>
    <x v="378"/>
    <x v="363"/>
    <x v="0"/>
    <x v="0"/>
    <x v="0"/>
    <x v="1"/>
    <m/>
    <x v="0"/>
    <x v="3"/>
    <s v="Inventory Analysis_IEC Part Number"/>
    <x v="1362"/>
    <x v="3"/>
    <x v="0"/>
    <x v="8"/>
    <x v="9"/>
    <x v="0"/>
    <x v="0"/>
    <s v="DM_INVENTORY_ANALYSIS"/>
    <s v="IEC_PART_NUMBER"/>
    <x v="154"/>
    <x v="307"/>
    <x v="0"/>
    <n v="9"/>
    <x v="13"/>
    <x v="13"/>
    <x v="0"/>
    <s v=""/>
    <s v=""/>
    <n v="1577"/>
    <s v="-1577"/>
    <x v="0"/>
    <x v="0"/>
    <x v="0"/>
    <x v="378"/>
    <x v="16"/>
    <s v="料號"/>
    <s v=""/>
    <s v=""/>
    <x v="0"/>
    <x v="60"/>
    <m/>
    <s v="^()$"/>
    <n v="9"/>
    <x v="0"/>
    <x v="9"/>
    <x v="0"/>
    <x v="0"/>
    <x v="1"/>
    <x v="1"/>
    <b v="0"/>
    <x v="1"/>
    <x v="1"/>
    <n v="0"/>
    <x v="0"/>
    <b v="0"/>
    <b v="0"/>
    <b v="0"/>
    <b v="0"/>
    <b v="1"/>
    <b v="0"/>
    <b v="0"/>
    <b v="0"/>
    <b v="0"/>
    <b v="0"/>
    <b v="0"/>
    <x v="0"/>
    <x v="2"/>
    <n v="0"/>
    <x v="18"/>
    <x v="0"/>
  </r>
  <r>
    <m/>
    <s v="PLN"/>
    <x v="28"/>
    <x v="483"/>
    <x v="398"/>
    <x v="257"/>
    <x v="389"/>
    <s v="系統根據class/material_code 自動產生_x000a__x000a_Assembly 以上：_x000a_第一、二碼是'F-'、第三碼以後是'Project_Name'取前七碼，若名稱重複，尾碼會依數字序號往下編(今2021年七月之後)_x000a_第一、二碼是'F-'&amp;'Customer_Name'(今2021年七月以前)_x000a__x000a_Raw Material ：_x000a_第一、二碼是'R-'"/>
    <x v="3"/>
    <m/>
    <m/>
    <s v="General"/>
    <x v="8"/>
    <s v="R-METAL; R-RESITOR;F-HUFFLEP..."/>
    <x v="23"/>
    <s v="PLN"/>
    <x v="16"/>
    <x v="8"/>
    <x v="0"/>
    <x v="0"/>
    <s v="DM_INVENTORY_ANALYSIS"/>
    <s v="MATERIAL_GROUP"/>
    <m/>
    <m/>
    <m/>
    <m/>
    <m/>
    <m/>
    <m/>
    <m/>
    <m/>
    <m/>
    <m/>
    <m/>
    <m/>
    <m/>
    <m/>
    <m/>
    <m/>
    <m/>
    <s v="資料清單"/>
    <x v="31"/>
    <x v="83"/>
    <x v="60"/>
    <x v="28"/>
    <e v="#N/A"/>
    <s v="Material Group"/>
    <x v="398"/>
    <x v="257"/>
    <x v="0"/>
    <x v="389"/>
    <x v="16"/>
    <s v="IEC_STD_V10 &gt;&gt; Common &gt;&gt; AutoMetaDataMaterial Group"/>
    <x v="3"/>
    <x v="0"/>
    <s v="料號群組Dimension"/>
    <s v="庫存分析"/>
    <n v="948"/>
    <n v="1573"/>
    <n v="0"/>
    <s v=""/>
    <n v="0"/>
    <n v="0"/>
    <n v="959"/>
    <x v="213"/>
    <s v="Inventory Analysis"/>
    <x v="122"/>
    <e v="#N/A"/>
    <x v="0"/>
    <s v="E.3.14.0:"/>
    <x v="144"/>
    <x v="144"/>
    <x v="1467"/>
    <x v="483"/>
    <x v="398"/>
    <x v="499"/>
    <x v="46"/>
    <x v="0"/>
    <x v="0"/>
    <x v="8"/>
    <m/>
    <x v="0"/>
    <x v="3"/>
    <s v="Inventory Analysis_Material Group"/>
    <x v="1363"/>
    <x v="3"/>
    <x v="0"/>
    <x v="8"/>
    <x v="9"/>
    <x v="0"/>
    <x v="0"/>
    <s v="DM_INVENTORY_ANALYSIS"/>
    <s v="MATERIAL_GROUP"/>
    <x v="154"/>
    <x v="324"/>
    <x v="0"/>
    <n v="9"/>
    <x v="13"/>
    <x v="13"/>
    <x v="0"/>
    <s v=""/>
    <s v=""/>
    <n v="1578"/>
    <s v="-1578"/>
    <x v="0"/>
    <x v="0"/>
    <x v="0"/>
    <x v="398"/>
    <x v="16"/>
    <s v="物料群組，使用於SAP，用於計算收入"/>
    <s v=""/>
    <s v=""/>
    <x v="0"/>
    <x v="60"/>
    <m/>
    <s v="^()$"/>
    <n v="9"/>
    <x v="0"/>
    <x v="9"/>
    <x v="0"/>
    <x v="0"/>
    <x v="1"/>
    <x v="1"/>
    <b v="0"/>
    <x v="1"/>
    <x v="1"/>
    <n v="0"/>
    <x v="0"/>
    <b v="0"/>
    <b v="0"/>
    <b v="0"/>
    <b v="0"/>
    <b v="1"/>
    <b v="0"/>
    <b v="0"/>
    <b v="0"/>
    <b v="0"/>
    <b v="0"/>
    <b v="0"/>
    <x v="0"/>
    <x v="2"/>
    <n v="0"/>
    <x v="0"/>
    <x v="0"/>
  </r>
  <r>
    <m/>
    <s v="PLN"/>
    <x v="28"/>
    <x v="487"/>
    <x v="487"/>
    <x v="1"/>
    <x v="485"/>
    <s v="分3類:成品、半成品、原材"/>
    <x v="3"/>
    <m/>
    <m/>
    <s v="General"/>
    <x v="1"/>
    <s v="FG, WIP, RAW"/>
    <x v="23"/>
    <s v="PLN"/>
    <x v="16"/>
    <x v="8"/>
    <x v="0"/>
    <x v="0"/>
    <s v="DM_INVENTORY_ANALYSIS"/>
    <s v="STYPE"/>
    <m/>
    <m/>
    <m/>
    <m/>
    <m/>
    <m/>
    <m/>
    <m/>
    <m/>
    <m/>
    <m/>
    <m/>
    <m/>
    <m/>
    <m/>
    <m/>
    <m/>
    <m/>
    <s v="資料清單"/>
    <x v="31"/>
    <x v="84"/>
    <x v="60"/>
    <x v="28"/>
    <e v="#N/A"/>
    <s v="SType"/>
    <x v="487"/>
    <x v="1"/>
    <x v="0"/>
    <x v="485"/>
    <x v="16"/>
    <s v="IEC_STD_V10 &gt;&gt; Common &gt;&gt; AutoMetaDataSType"/>
    <x v="3"/>
    <x v="0"/>
    <s v="材料大類Dimension"/>
    <s v="庫存分析"/>
    <n v="1183"/>
    <n v="1573"/>
    <n v="0"/>
    <s v=""/>
    <n v="0"/>
    <n v="0"/>
    <n v="1216"/>
    <x v="242"/>
    <s v="Inventory Analysis"/>
    <x v="122"/>
    <e v="#N/A"/>
    <x v="0"/>
    <s v="E.3.14.0:"/>
    <x v="145"/>
    <x v="145"/>
    <x v="1468"/>
    <x v="487"/>
    <x v="487"/>
    <x v="523"/>
    <x v="84"/>
    <x v="0"/>
    <x v="0"/>
    <x v="1"/>
    <m/>
    <x v="0"/>
    <x v="3"/>
    <s v="Inventory Analysis_SType"/>
    <x v="1364"/>
    <x v="3"/>
    <x v="0"/>
    <x v="8"/>
    <x v="9"/>
    <x v="0"/>
    <x v="0"/>
    <s v="DM_INVENTORY_ANALYSIS"/>
    <s v="STYPE"/>
    <x v="154"/>
    <x v="396"/>
    <x v="0"/>
    <n v="9"/>
    <x v="13"/>
    <x v="13"/>
    <x v="9"/>
    <s v=""/>
    <s v=""/>
    <n v="1579"/>
    <s v="-1579"/>
    <x v="0"/>
    <x v="0"/>
    <x v="0"/>
    <x v="487"/>
    <x v="16"/>
    <s v="依材料大類分類材料"/>
    <s v=""/>
    <s v=""/>
    <x v="0"/>
    <x v="60"/>
    <m/>
    <s v="^()$"/>
    <n v="9"/>
    <x v="0"/>
    <x v="9"/>
    <x v="0"/>
    <x v="0"/>
    <x v="1"/>
    <x v="1"/>
    <b v="0"/>
    <x v="1"/>
    <x v="1"/>
    <n v="0"/>
    <x v="0"/>
    <b v="0"/>
    <b v="0"/>
    <b v="0"/>
    <b v="0"/>
    <b v="0"/>
    <b v="0"/>
    <b v="0"/>
    <b v="0"/>
    <b v="0"/>
    <b v="0"/>
    <b v="0"/>
    <x v="1"/>
    <x v="1"/>
    <n v="0"/>
    <x v="54"/>
    <x v="0"/>
  </r>
  <r>
    <m/>
    <s v="PLN"/>
    <x v="28"/>
    <x v="508"/>
    <x v="507"/>
    <x v="1"/>
    <x v="506"/>
    <s v="分10類:FRU.OPT.RACK.VRACK.RAW.PC.PCA.MLB.SC.CPU."/>
    <x v="3"/>
    <m/>
    <m/>
    <s v="General"/>
    <x v="1"/>
    <s v="FRU.OPT.RACK.VRACK.RAW.PC.PCA.MLB.SC.CPU."/>
    <x v="23"/>
    <s v="PLN"/>
    <x v="16"/>
    <x v="8"/>
    <x v="0"/>
    <x v="0"/>
    <s v="DM_INVENTORY_ANALYSIS"/>
    <s v="MTYPE"/>
    <m/>
    <m/>
    <m/>
    <m/>
    <m/>
    <m/>
    <m/>
    <m/>
    <m/>
    <m/>
    <m/>
    <m/>
    <m/>
    <m/>
    <m/>
    <m/>
    <m/>
    <m/>
    <s v="資料清單"/>
    <x v="31"/>
    <x v="85"/>
    <x v="60"/>
    <x v="28"/>
    <e v="#N/A"/>
    <s v="MType"/>
    <x v="507"/>
    <x v="1"/>
    <x v="0"/>
    <x v="506"/>
    <x v="16"/>
    <s v="IEC_STD_V10 &gt;&gt; Common &gt;&gt; AutoMetaDataMType"/>
    <x v="3"/>
    <x v="0"/>
    <s v="材料分類MDimension"/>
    <s v="庫存分析"/>
    <n v="1217"/>
    <n v="1573"/>
    <n v="0"/>
    <s v=""/>
    <n v="0"/>
    <n v="0"/>
    <n v="1217"/>
    <x v="265"/>
    <s v="Inventory Analysis"/>
    <x v="122"/>
    <e v="#N/A"/>
    <x v="0"/>
    <s v="E.3.14.0:"/>
    <x v="146"/>
    <x v="146"/>
    <x v="1469"/>
    <x v="508"/>
    <x v="507"/>
    <x v="524"/>
    <x v="90"/>
    <x v="0"/>
    <x v="0"/>
    <x v="1"/>
    <m/>
    <x v="0"/>
    <x v="3"/>
    <s v="Inventory Analysis_MType"/>
    <x v="1365"/>
    <x v="3"/>
    <x v="0"/>
    <x v="8"/>
    <x v="9"/>
    <x v="0"/>
    <x v="0"/>
    <s v="DM_INVENTORY_ANALYSIS"/>
    <s v="MTYPE"/>
    <x v="154"/>
    <x v="413"/>
    <x v="0"/>
    <n v="9"/>
    <x v="13"/>
    <x v="13"/>
    <x v="9"/>
    <s v=""/>
    <s v=""/>
    <n v="1580"/>
    <s v="-1580"/>
    <x v="0"/>
    <x v="0"/>
    <x v="0"/>
    <x v="507"/>
    <x v="16"/>
    <s v="依材料大類分類材料(M)"/>
    <s v=""/>
    <s v=""/>
    <x v="0"/>
    <x v="60"/>
    <m/>
    <s v="^()$"/>
    <n v="9"/>
    <x v="0"/>
    <x v="9"/>
    <x v="0"/>
    <x v="0"/>
    <x v="1"/>
    <x v="1"/>
    <b v="0"/>
    <x v="1"/>
    <x v="1"/>
    <n v="0"/>
    <x v="0"/>
    <b v="0"/>
    <b v="0"/>
    <b v="0"/>
    <b v="0"/>
    <b v="0"/>
    <b v="0"/>
    <b v="0"/>
    <b v="0"/>
    <b v="0"/>
    <b v="0"/>
    <b v="0"/>
    <x v="1"/>
    <x v="1"/>
    <n v="0"/>
    <x v="54"/>
    <x v="0"/>
  </r>
  <r>
    <m/>
    <s v="PLN"/>
    <x v="28"/>
    <x v="491"/>
    <x v="491"/>
    <x v="1"/>
    <x v="489"/>
    <s v="分6類:B-PCA,CPU,DIMM,HDD,SSD,Others"/>
    <x v="3"/>
    <m/>
    <m/>
    <s v="General"/>
    <x v="1"/>
    <s v="依材料屬性分6類:B-PCA,CPU,DIMM,HDD,SSD,Others"/>
    <x v="23"/>
    <s v="PLN"/>
    <x v="16"/>
    <x v="8"/>
    <x v="0"/>
    <x v="0"/>
    <s v="DM_INVENTORY_ANALYSIS"/>
    <s v="HIGH_VALUE_TYPE"/>
    <m/>
    <m/>
    <m/>
    <m/>
    <m/>
    <m/>
    <m/>
    <m/>
    <m/>
    <m/>
    <m/>
    <m/>
    <m/>
    <m/>
    <m/>
    <m/>
    <m/>
    <m/>
    <s v="資料清單"/>
    <x v="31"/>
    <x v="86"/>
    <x v="60"/>
    <x v="28"/>
    <e v="#N/A"/>
    <s v="High value type"/>
    <x v="491"/>
    <x v="1"/>
    <x v="0"/>
    <x v="489"/>
    <x v="16"/>
    <s v="IEC_STD_V10 &gt;&gt; Common &gt;&gt; AutoMetaDataHigh value type"/>
    <x v="3"/>
    <x v="0"/>
    <s v="材料分類HVDimension"/>
    <s v="庫存分析"/>
    <n v="1188"/>
    <n v="1573"/>
    <n v="0"/>
    <s v=""/>
    <n v="0"/>
    <n v="0"/>
    <n v="1218"/>
    <x v="243"/>
    <s v="Inventory Analysis"/>
    <x v="122"/>
    <e v="#N/A"/>
    <x v="0"/>
    <s v="E.3.14.0:"/>
    <x v="147"/>
    <x v="147"/>
    <x v="1470"/>
    <x v="491"/>
    <x v="491"/>
    <x v="508"/>
    <x v="87"/>
    <x v="0"/>
    <x v="0"/>
    <x v="1"/>
    <m/>
    <x v="0"/>
    <x v="3"/>
    <s v="Inventory Analysis_High value type"/>
    <x v="1366"/>
    <x v="3"/>
    <x v="0"/>
    <x v="8"/>
    <x v="9"/>
    <x v="0"/>
    <x v="0"/>
    <s v="DM_INVENTORY_ANALYSIS"/>
    <s v="HIGH_VALUE_TYPE"/>
    <x v="154"/>
    <x v="399"/>
    <x v="0"/>
    <n v="9"/>
    <x v="13"/>
    <x v="13"/>
    <x v="9"/>
    <s v=""/>
    <s v=""/>
    <n v="1581"/>
    <s v="-1581"/>
    <x v="0"/>
    <x v="0"/>
    <x v="0"/>
    <x v="491"/>
    <x v="16"/>
    <s v="依材料分類"/>
    <s v=""/>
    <s v=""/>
    <x v="0"/>
    <x v="60"/>
    <m/>
    <s v="^()$"/>
    <n v="9"/>
    <x v="0"/>
    <x v="9"/>
    <x v="0"/>
    <x v="0"/>
    <x v="1"/>
    <x v="1"/>
    <b v="0"/>
    <x v="1"/>
    <x v="1"/>
    <n v="0"/>
    <x v="0"/>
    <b v="0"/>
    <b v="0"/>
    <b v="0"/>
    <b v="0"/>
    <b v="1"/>
    <b v="0"/>
    <b v="0"/>
    <b v="0"/>
    <b v="0"/>
    <b v="0"/>
    <b v="0"/>
    <x v="0"/>
    <x v="2"/>
    <n v="0"/>
    <x v="18"/>
    <x v="0"/>
  </r>
  <r>
    <m/>
    <s v="PLN"/>
    <x v="28"/>
    <x v="509"/>
    <x v="508"/>
    <x v="57"/>
    <x v="507"/>
    <s v="分6類:FG.WIP.PCBA.HV.BLC.Others"/>
    <x v="3"/>
    <m/>
    <m/>
    <s v="General"/>
    <x v="1"/>
    <s v="依材料屬性分6類:FG.WIP.PCBA.HV.BLC.Others"/>
    <x v="23"/>
    <s v="PLN"/>
    <x v="16"/>
    <x v="8"/>
    <x v="0"/>
    <x v="0"/>
    <s v="DM_INVENTORY_ANALYSIS"/>
    <s v="CTYPE"/>
    <m/>
    <m/>
    <m/>
    <m/>
    <m/>
    <m/>
    <m/>
    <m/>
    <m/>
    <m/>
    <m/>
    <m/>
    <m/>
    <m/>
    <m/>
    <m/>
    <m/>
    <m/>
    <s v="資料清單"/>
    <x v="31"/>
    <x v="87"/>
    <x v="60"/>
    <x v="28"/>
    <e v="#N/A"/>
    <s v="Ctype"/>
    <x v="508"/>
    <x v="57"/>
    <x v="0"/>
    <x v="507"/>
    <x v="16"/>
    <s v="IEC_STD_V10 &gt;&gt; Common &gt;&gt; AutoMetaDataCtype"/>
    <x v="3"/>
    <x v="0"/>
    <s v="材料分類CDimension"/>
    <s v="庫存分析"/>
    <n v="1219"/>
    <n v="1573"/>
    <n v="0"/>
    <s v=""/>
    <n v="0"/>
    <n v="0"/>
    <n v="1219"/>
    <x v="266"/>
    <s v="Inventory Analysis"/>
    <x v="122"/>
    <e v="#N/A"/>
    <x v="0"/>
    <s v="E.3.14.0:"/>
    <x v="148"/>
    <x v="148"/>
    <x v="1471"/>
    <x v="509"/>
    <x v="508"/>
    <x v="525"/>
    <x v="91"/>
    <x v="0"/>
    <x v="0"/>
    <x v="1"/>
    <m/>
    <x v="0"/>
    <x v="3"/>
    <s v="Inventory Analysis_Ctype"/>
    <x v="1367"/>
    <x v="3"/>
    <x v="0"/>
    <x v="8"/>
    <x v="9"/>
    <x v="0"/>
    <x v="0"/>
    <s v="DM_INVENTORY_ANALYSIS"/>
    <s v="CTYPE"/>
    <x v="154"/>
    <x v="414"/>
    <x v="0"/>
    <n v="9"/>
    <x v="13"/>
    <x v="13"/>
    <x v="9"/>
    <s v=""/>
    <s v=""/>
    <n v="1582"/>
    <s v="-1582"/>
    <x v="0"/>
    <x v="0"/>
    <x v="0"/>
    <x v="508"/>
    <x v="16"/>
    <s v="依材料大類分類材料(C)"/>
    <s v=""/>
    <s v=""/>
    <x v="0"/>
    <x v="60"/>
    <m/>
    <s v="^()$"/>
    <n v="9"/>
    <x v="0"/>
    <x v="9"/>
    <x v="0"/>
    <x v="0"/>
    <x v="1"/>
    <x v="1"/>
    <b v="0"/>
    <x v="1"/>
    <x v="1"/>
    <n v="0"/>
    <x v="0"/>
    <b v="0"/>
    <b v="0"/>
    <b v="0"/>
    <b v="0"/>
    <b v="0"/>
    <b v="0"/>
    <b v="0"/>
    <b v="0"/>
    <b v="0"/>
    <b v="0"/>
    <b v="0"/>
    <x v="1"/>
    <x v="1"/>
    <n v="0"/>
    <x v="54"/>
    <x v="0"/>
  </r>
  <r>
    <m/>
    <s v="PLN"/>
    <x v="28"/>
    <x v="510"/>
    <x v="509"/>
    <x v="1"/>
    <x v="508"/>
    <s v="L6.L10"/>
    <x v="3"/>
    <m/>
    <m/>
    <s v="General"/>
    <x v="1"/>
    <s v="L6.L10"/>
    <x v="23"/>
    <s v="PLN"/>
    <x v="16"/>
    <x v="8"/>
    <x v="0"/>
    <x v="0"/>
    <s v="DM_INVENTORY_ANALYSIS"/>
    <s v="MFGLEVEL"/>
    <m/>
    <m/>
    <m/>
    <m/>
    <m/>
    <m/>
    <m/>
    <m/>
    <m/>
    <m/>
    <m/>
    <m/>
    <m/>
    <m/>
    <m/>
    <m/>
    <m/>
    <m/>
    <s v="資料清單"/>
    <x v="31"/>
    <x v="88"/>
    <x v="60"/>
    <x v="28"/>
    <e v="#N/A"/>
    <s v="MFGLevel"/>
    <x v="509"/>
    <x v="1"/>
    <x v="0"/>
    <x v="508"/>
    <x v="16"/>
    <s v="IEC_STD_V10 &gt;&gt; Common &gt;&gt; AutoMetaDataMFGLevel"/>
    <x v="3"/>
    <x v="0"/>
    <s v="材料分類(前後段)Dimension"/>
    <s v="庫存分析"/>
    <n v="1220"/>
    <n v="1573"/>
    <n v="0"/>
    <s v=""/>
    <n v="0"/>
    <n v="0"/>
    <n v="1220"/>
    <x v="267"/>
    <s v="Inventory Analysis"/>
    <x v="122"/>
    <e v="#N/A"/>
    <x v="0"/>
    <s v="E.3.14.0:"/>
    <x v="149"/>
    <x v="149"/>
    <x v="1472"/>
    <x v="510"/>
    <x v="509"/>
    <x v="526"/>
    <x v="92"/>
    <x v="0"/>
    <x v="0"/>
    <x v="1"/>
    <m/>
    <x v="0"/>
    <x v="3"/>
    <s v="Inventory Analysis_MFGLevel"/>
    <x v="1368"/>
    <x v="3"/>
    <x v="0"/>
    <x v="8"/>
    <x v="9"/>
    <x v="0"/>
    <x v="0"/>
    <s v="DM_INVENTORY_ANALYSIS"/>
    <s v="MFGLEVEL"/>
    <x v="154"/>
    <x v="415"/>
    <x v="0"/>
    <n v="9"/>
    <x v="13"/>
    <x v="13"/>
    <x v="9"/>
    <s v=""/>
    <s v=""/>
    <n v="1583"/>
    <s v="-1583"/>
    <x v="0"/>
    <x v="0"/>
    <x v="0"/>
    <x v="509"/>
    <x v="16"/>
    <s v="依製程前後段分類"/>
    <s v=""/>
    <s v=""/>
    <x v="0"/>
    <x v="60"/>
    <m/>
    <s v="^()$"/>
    <n v="9"/>
    <x v="0"/>
    <x v="9"/>
    <x v="0"/>
    <x v="0"/>
    <x v="1"/>
    <x v="1"/>
    <b v="0"/>
    <x v="1"/>
    <x v="1"/>
    <n v="0"/>
    <x v="0"/>
    <b v="0"/>
    <b v="0"/>
    <b v="0"/>
    <b v="0"/>
    <b v="0"/>
    <b v="0"/>
    <b v="0"/>
    <b v="0"/>
    <b v="0"/>
    <b v="0"/>
    <b v="0"/>
    <x v="1"/>
    <x v="1"/>
    <n v="0"/>
    <x v="41"/>
    <x v="0"/>
  </r>
  <r>
    <m/>
    <s v="PLN"/>
    <x v="28"/>
    <x v="398"/>
    <x v="403"/>
    <x v="1"/>
    <x v="486"/>
    <s v="依material code分類:6*42,6*25,6*21,6*22,6*70,6*19,6*17,6*50,6*12,1597,6*60,6*72,1395,6*46,6*26,6*43,6*61,6*10,6*31,6*14"/>
    <x v="3"/>
    <m/>
    <m/>
    <s v="General"/>
    <x v="1"/>
    <s v="依material code分類:6*42,6*25,6*21,6*22,6*70,6*19,6*17,6*50,6*12,1597,6*60,6*72,1395,6*46,6*26,6*43,6*61,6*10,6*31,6*14"/>
    <x v="23"/>
    <s v="PLN"/>
    <x v="16"/>
    <x v="8"/>
    <x v="56"/>
    <x v="0"/>
    <s v="DM_INVENTORY_ANALYSIS"/>
    <s v="CLASS_CODE"/>
    <m/>
    <m/>
    <m/>
    <m/>
    <m/>
    <m/>
    <m/>
    <m/>
    <m/>
    <m/>
    <m/>
    <m/>
    <m/>
    <m/>
    <m/>
    <m/>
    <m/>
    <m/>
    <s v="資料清單"/>
    <x v="31"/>
    <x v="89"/>
    <x v="60"/>
    <x v="28"/>
    <e v="#N/A"/>
    <s v="Class Code"/>
    <x v="403"/>
    <x v="1"/>
    <x v="0"/>
    <x v="486"/>
    <x v="16"/>
    <s v="IEC_STD_V10 &gt;&gt; Common &gt;&gt; AutoMetaDataClass Code"/>
    <x v="3"/>
    <x v="0"/>
    <s v="Class CodeDimension"/>
    <s v="庫存分析"/>
    <n v="960"/>
    <n v="1573"/>
    <n v="0"/>
    <s v=""/>
    <n v="0"/>
    <n v="0"/>
    <n v="960"/>
    <x v="225"/>
    <s v="Inventory Analysis"/>
    <x v="122"/>
    <e v="#N/A"/>
    <x v="0"/>
    <s v="E.3.14.0:"/>
    <x v="150"/>
    <x v="150"/>
    <x v="1473"/>
    <x v="398"/>
    <x v="403"/>
    <x v="505"/>
    <x v="85"/>
    <x v="0"/>
    <x v="0"/>
    <x v="1"/>
    <m/>
    <x v="0"/>
    <x v="3"/>
    <s v="Inventory Analysis_Class Code"/>
    <x v="1369"/>
    <x v="3"/>
    <x v="0"/>
    <x v="8"/>
    <x v="9"/>
    <x v="0"/>
    <x v="0"/>
    <s v="DM_INVENTORY_ANALYSIS"/>
    <s v="CLASS_CODE"/>
    <x v="154"/>
    <x v="328"/>
    <x v="0"/>
    <n v="9"/>
    <x v="13"/>
    <x v="13"/>
    <x v="0"/>
    <s v=""/>
    <s v=""/>
    <n v="1584"/>
    <s v="-1584"/>
    <x v="0"/>
    <x v="0"/>
    <x v="0"/>
    <x v="403"/>
    <x v="16"/>
    <s v="依material code分類"/>
    <s v=""/>
    <s v=""/>
    <x v="0"/>
    <x v="60"/>
    <m/>
    <s v="SAP^()$"/>
    <n v="9"/>
    <x v="0"/>
    <x v="9"/>
    <x v="0"/>
    <x v="0"/>
    <x v="1"/>
    <x v="1"/>
    <b v="1"/>
    <x v="1"/>
    <x v="1"/>
    <n v="0"/>
    <x v="0"/>
    <b v="0"/>
    <b v="0"/>
    <b v="0"/>
    <b v="0"/>
    <b v="0"/>
    <b v="0"/>
    <b v="0"/>
    <b v="0"/>
    <b v="1"/>
    <b v="0"/>
    <b v="0"/>
    <x v="0"/>
    <x v="5"/>
    <n v="1"/>
    <x v="19"/>
    <x v="0"/>
  </r>
  <r>
    <m/>
    <s v="PLN"/>
    <x v="28"/>
    <x v="495"/>
    <x v="443"/>
    <x v="1"/>
    <x v="436"/>
    <s v="庫存日期"/>
    <x v="3"/>
    <m/>
    <m/>
    <s v="General"/>
    <x v="3"/>
    <m/>
    <x v="23"/>
    <s v="PLN"/>
    <x v="16"/>
    <x v="8"/>
    <x v="0"/>
    <x v="0"/>
    <s v="DM_INVENTORY_ANALYSIS"/>
    <s v="LAST_MOVE_DATE"/>
    <m/>
    <m/>
    <m/>
    <m/>
    <m/>
    <m/>
    <m/>
    <m/>
    <m/>
    <m/>
    <m/>
    <m/>
    <m/>
    <m/>
    <m/>
    <m/>
    <m/>
    <m/>
    <s v="資料清單"/>
    <x v="31"/>
    <x v="90"/>
    <x v="60"/>
    <x v="28"/>
    <e v="#N/A"/>
    <s v="Last Move Date"/>
    <x v="443"/>
    <x v="1"/>
    <x v="0"/>
    <x v="436"/>
    <x v="16"/>
    <s v="IEC_STD_V10 &gt;&gt; Common &gt;&gt; AutoMetaDataLast Move Date"/>
    <x v="3"/>
    <x v="0"/>
    <s v="第幾日=&gt; 最後交易日 PRO 討論Dimension"/>
    <s v="庫存分析"/>
    <n v="1099"/>
    <n v="1573"/>
    <n v="0"/>
    <s v=""/>
    <n v="0"/>
    <n v="0"/>
    <n v="1099"/>
    <x v="244"/>
    <s v="Inventory Analysis"/>
    <x v="122"/>
    <e v="#N/A"/>
    <x v="0"/>
    <s v="E.3.14.0:"/>
    <x v="151"/>
    <x v="151"/>
    <x v="1474"/>
    <x v="495"/>
    <x v="443"/>
    <x v="448"/>
    <x v="0"/>
    <x v="0"/>
    <x v="0"/>
    <x v="3"/>
    <m/>
    <x v="0"/>
    <x v="3"/>
    <s v="Inventory Analysis_Last Move Date"/>
    <x v="1370"/>
    <x v="3"/>
    <x v="0"/>
    <x v="8"/>
    <x v="9"/>
    <x v="0"/>
    <x v="0"/>
    <s v="DM_INVENTORY_ANALYSIS"/>
    <s v="LAST_MOVE_DATE"/>
    <x v="154"/>
    <x v="358"/>
    <x v="0"/>
    <n v="9"/>
    <x v="13"/>
    <x v="13"/>
    <x v="0"/>
    <s v=""/>
    <s v=""/>
    <n v="1585"/>
    <s v="-1585"/>
    <x v="0"/>
    <x v="0"/>
    <x v="0"/>
    <x v="443"/>
    <x v="16"/>
    <s v="庫存日期"/>
    <s v=""/>
    <s v=""/>
    <x v="0"/>
    <x v="60"/>
    <m/>
    <s v="^()$"/>
    <n v="9"/>
    <x v="0"/>
    <x v="9"/>
    <x v="0"/>
    <x v="0"/>
    <x v="1"/>
    <x v="1"/>
    <b v="0"/>
    <x v="1"/>
    <x v="1"/>
    <n v="0"/>
    <x v="0"/>
    <b v="0"/>
    <b v="0"/>
    <b v="0"/>
    <b v="0"/>
    <b v="1"/>
    <b v="0"/>
    <b v="0"/>
    <b v="0"/>
    <b v="0"/>
    <b v="0"/>
    <b v="0"/>
    <x v="0"/>
    <x v="2"/>
    <n v="0"/>
    <x v="0"/>
    <x v="0"/>
  </r>
  <r>
    <m/>
    <s v="PLN"/>
    <x v="28"/>
    <x v="397"/>
    <x v="402"/>
    <x v="1"/>
    <x v="393"/>
    <s v="料號描述"/>
    <x v="3"/>
    <m/>
    <m/>
    <s v="General"/>
    <x v="1"/>
    <m/>
    <x v="23"/>
    <s v="PLN"/>
    <x v="16"/>
    <x v="8"/>
    <x v="0"/>
    <x v="0"/>
    <s v="DM_INVENTORY_ANALYSIS"/>
    <s v="MATERIAL_DESCRIPTION"/>
    <m/>
    <m/>
    <m/>
    <m/>
    <m/>
    <m/>
    <m/>
    <m/>
    <m/>
    <m/>
    <m/>
    <m/>
    <m/>
    <m/>
    <m/>
    <m/>
    <m/>
    <m/>
    <s v="資料清單"/>
    <x v="31"/>
    <x v="91"/>
    <x v="60"/>
    <x v="28"/>
    <e v="#N/A"/>
    <s v="Material Description"/>
    <x v="402"/>
    <x v="1"/>
    <x v="0"/>
    <x v="393"/>
    <x v="16"/>
    <s v="IEC_STD_V10 &gt;&gt; Common &gt;&gt; AutoMetaDataMaterial Description"/>
    <x v="3"/>
    <x v="0"/>
    <s v="料號描述Dimension"/>
    <s v="庫存分析"/>
    <n v="958"/>
    <n v="1573"/>
    <n v="0"/>
    <s v=""/>
    <n v="0"/>
    <n v="0"/>
    <n v="958"/>
    <x v="268"/>
    <s v="Inventory Analysis"/>
    <x v="122"/>
    <e v="#N/A"/>
    <x v="0"/>
    <s v="E.3.14.0:"/>
    <x v="152"/>
    <x v="152"/>
    <x v="1475"/>
    <x v="397"/>
    <x v="402"/>
    <x v="396"/>
    <x v="0"/>
    <x v="0"/>
    <x v="0"/>
    <x v="1"/>
    <m/>
    <x v="0"/>
    <x v="3"/>
    <s v="Inventory Analysis_Material Description"/>
    <x v="1371"/>
    <x v="3"/>
    <x v="0"/>
    <x v="8"/>
    <x v="9"/>
    <x v="0"/>
    <x v="0"/>
    <s v="DM_INVENTORY_ANALYSIS"/>
    <s v="MATERIAL_DESCRIPTION"/>
    <x v="154"/>
    <x v="327"/>
    <x v="0"/>
    <n v="9"/>
    <x v="13"/>
    <x v="13"/>
    <x v="0"/>
    <s v=""/>
    <s v=""/>
    <n v="1586"/>
    <s v="-1586"/>
    <x v="0"/>
    <x v="0"/>
    <x v="0"/>
    <x v="402"/>
    <x v="16"/>
    <s v="料號描述"/>
    <s v=""/>
    <s v=""/>
    <x v="0"/>
    <x v="60"/>
    <m/>
    <s v="^()$"/>
    <n v="9"/>
    <x v="0"/>
    <x v="9"/>
    <x v="0"/>
    <x v="0"/>
    <x v="1"/>
    <x v="1"/>
    <b v="0"/>
    <x v="1"/>
    <x v="1"/>
    <n v="0"/>
    <x v="0"/>
    <b v="0"/>
    <b v="0"/>
    <b v="0"/>
    <b v="0"/>
    <b v="0"/>
    <b v="0"/>
    <b v="0"/>
    <b v="0"/>
    <b v="0"/>
    <b v="0"/>
    <b v="0"/>
    <x v="1"/>
    <x v="1"/>
    <n v="0"/>
    <x v="6"/>
    <x v="0"/>
  </r>
  <r>
    <m/>
    <s v="PLN"/>
    <x v="28"/>
    <x v="494"/>
    <x v="494"/>
    <x v="1"/>
    <x v="492"/>
    <s v="庫存結算日"/>
    <x v="3"/>
    <m/>
    <m/>
    <s v="General"/>
    <x v="3"/>
    <m/>
    <x v="23"/>
    <s v="PLN"/>
    <x v="16"/>
    <x v="8"/>
    <x v="0"/>
    <x v="0"/>
    <s v="DM_INVENTORY_ANALYSIS"/>
    <s v="INVENTORY_CUT_DATE"/>
    <m/>
    <m/>
    <m/>
    <m/>
    <m/>
    <m/>
    <m/>
    <m/>
    <m/>
    <m/>
    <m/>
    <m/>
    <m/>
    <m/>
    <m/>
    <m/>
    <m/>
    <m/>
    <s v="資料清單"/>
    <x v="31"/>
    <x v="92"/>
    <x v="60"/>
    <x v="28"/>
    <e v="#N/A"/>
    <s v="Inventory Cut Date"/>
    <x v="494"/>
    <x v="1"/>
    <x v="0"/>
    <x v="492"/>
    <x v="16"/>
    <s v="IEC_STD_V10 &gt;&gt; Common &gt;&gt; AutoMetaDataInventory Cut Date"/>
    <x v="3"/>
    <x v="0"/>
    <s v="庫存結算日Dimension"/>
    <s v="庫存分析"/>
    <n v="1191"/>
    <n v="1573"/>
    <n v="0"/>
    <s v=""/>
    <n v="0"/>
    <n v="0"/>
    <n v="1191"/>
    <x v="246"/>
    <s v="Inventory Analysis"/>
    <x v="122"/>
    <e v="#N/A"/>
    <x v="0"/>
    <s v="E.3.14.0:"/>
    <x v="153"/>
    <x v="153"/>
    <x v="1476"/>
    <x v="494"/>
    <x v="494"/>
    <x v="511"/>
    <x v="0"/>
    <x v="0"/>
    <x v="0"/>
    <x v="3"/>
    <m/>
    <x v="0"/>
    <x v="3"/>
    <s v="Inventory Analysis_Inventory Cut Date"/>
    <x v="1372"/>
    <x v="3"/>
    <x v="0"/>
    <x v="8"/>
    <x v="9"/>
    <x v="0"/>
    <x v="0"/>
    <s v="DM_INVENTORY_ANALYSIS"/>
    <s v="INVENTORY_CUT_DATE"/>
    <x v="154"/>
    <x v="402"/>
    <x v="0"/>
    <n v="9"/>
    <x v="13"/>
    <x v="13"/>
    <x v="9"/>
    <s v=""/>
    <s v=""/>
    <n v="1587"/>
    <s v="-1587"/>
    <x v="0"/>
    <x v="0"/>
    <x v="0"/>
    <x v="494"/>
    <x v="16"/>
    <s v="庫存結算日"/>
    <s v=""/>
    <s v=""/>
    <x v="0"/>
    <x v="60"/>
    <m/>
    <s v="^()$"/>
    <n v="9"/>
    <x v="0"/>
    <x v="9"/>
    <x v="0"/>
    <x v="0"/>
    <x v="1"/>
    <x v="1"/>
    <b v="0"/>
    <x v="1"/>
    <x v="1"/>
    <n v="0"/>
    <x v="0"/>
    <b v="0"/>
    <b v="0"/>
    <b v="0"/>
    <b v="0"/>
    <b v="0"/>
    <b v="0"/>
    <b v="0"/>
    <b v="0"/>
    <b v="0"/>
    <b v="0"/>
    <b v="0"/>
    <x v="1"/>
    <x v="1"/>
    <n v="0"/>
    <x v="33"/>
    <x v="0"/>
  </r>
  <r>
    <m/>
    <s v="PLN"/>
    <x v="28"/>
    <x v="498"/>
    <x v="497"/>
    <x v="1"/>
    <x v="495"/>
    <s v="供應商是否提供JIT, VMI, SOI之服務"/>
    <x v="3"/>
    <m/>
    <m/>
    <s v="General"/>
    <x v="11"/>
    <s v="Y,N"/>
    <x v="23"/>
    <s v="PLN"/>
    <x v="16"/>
    <x v="8"/>
    <x v="0"/>
    <x v="0"/>
    <s v="DM_INVENTORY_ANALYSIS"/>
    <s v="INVTYPE_REMARK"/>
    <m/>
    <m/>
    <m/>
    <m/>
    <m/>
    <m/>
    <m/>
    <m/>
    <m/>
    <m/>
    <m/>
    <m/>
    <m/>
    <m/>
    <m/>
    <m/>
    <m/>
    <m/>
    <s v="資料清單"/>
    <x v="31"/>
    <x v="93"/>
    <x v="60"/>
    <x v="28"/>
    <e v="#N/A"/>
    <s v="InvType Remark"/>
    <x v="497"/>
    <x v="1"/>
    <x v="0"/>
    <x v="495"/>
    <x v="16"/>
    <s v="IEC_STD_V10 &gt;&gt; Common &gt;&gt; AutoMetaDataInvType Remark"/>
    <x v="3"/>
    <x v="0"/>
    <s v="可控庫存註記Dimension"/>
    <s v="庫存分析"/>
    <n v="1195"/>
    <n v="1573"/>
    <n v="0"/>
    <s v=""/>
    <n v="0"/>
    <n v="0"/>
    <n v="1195"/>
    <x v="269"/>
    <s v="Inventory Analysis"/>
    <x v="122"/>
    <e v="#N/A"/>
    <x v="0"/>
    <s v="E.3.14.0:"/>
    <x v="154"/>
    <x v="154"/>
    <x v="1477"/>
    <x v="498"/>
    <x v="497"/>
    <x v="514"/>
    <x v="78"/>
    <x v="0"/>
    <x v="0"/>
    <x v="9"/>
    <m/>
    <x v="0"/>
    <x v="3"/>
    <s v="Inventory Analysis_InvType Remark"/>
    <x v="1373"/>
    <x v="3"/>
    <x v="0"/>
    <x v="8"/>
    <x v="9"/>
    <x v="0"/>
    <x v="0"/>
    <s v="DM_INVENTORY_ANALYSIS"/>
    <s v="INVTYPE_REMARK"/>
    <x v="154"/>
    <x v="405"/>
    <x v="0"/>
    <n v="9"/>
    <x v="13"/>
    <x v="13"/>
    <x v="9"/>
    <s v=""/>
    <s v=""/>
    <n v="1588"/>
    <s v="-1588"/>
    <x v="0"/>
    <x v="0"/>
    <x v="0"/>
    <x v="497"/>
    <x v="16"/>
    <s v="供應商是否提供JIT, VMI, SOI之服務"/>
    <s v=""/>
    <s v=""/>
    <x v="0"/>
    <x v="60"/>
    <m/>
    <s v="^()$"/>
    <n v="9"/>
    <x v="0"/>
    <x v="9"/>
    <x v="0"/>
    <x v="0"/>
    <x v="1"/>
    <x v="1"/>
    <b v="0"/>
    <x v="1"/>
    <x v="1"/>
    <n v="0"/>
    <x v="0"/>
    <b v="0"/>
    <b v="0"/>
    <b v="0"/>
    <b v="0"/>
    <b v="0"/>
    <b v="0"/>
    <b v="0"/>
    <b v="0"/>
    <b v="0"/>
    <b v="0"/>
    <b v="0"/>
    <x v="1"/>
    <x v="1"/>
    <n v="0"/>
    <x v="0"/>
    <x v="0"/>
  </r>
  <r>
    <m/>
    <s v="PLN"/>
    <x v="28"/>
    <x v="486"/>
    <x v="486"/>
    <x v="250"/>
    <x v="484"/>
    <s v="在庫.在途.客戶HUB(HUB庫位=Y or 客戶帳)"/>
    <x v="3"/>
    <m/>
    <m/>
    <s v="General"/>
    <x v="1"/>
    <s v="InTransit.Inventory.HUB"/>
    <x v="23"/>
    <s v="PLN"/>
    <x v="16"/>
    <x v="8"/>
    <x v="0"/>
    <x v="0"/>
    <s v="DM_INVENTORY_ANALYSIS"/>
    <s v="DATASRC"/>
    <m/>
    <m/>
    <m/>
    <m/>
    <m/>
    <m/>
    <m/>
    <m/>
    <m/>
    <m/>
    <m/>
    <m/>
    <m/>
    <m/>
    <m/>
    <m/>
    <m/>
    <m/>
    <s v="資料清單"/>
    <x v="31"/>
    <x v="94"/>
    <x v="60"/>
    <x v="28"/>
    <e v="#N/A"/>
    <s v="DataSrc"/>
    <x v="486"/>
    <x v="250"/>
    <x v="0"/>
    <x v="484"/>
    <x v="16"/>
    <s v="IEC_STD_V10 &gt;&gt; Common &gt;&gt; AutoMetaDataDataSrc"/>
    <x v="3"/>
    <x v="0"/>
    <s v="在庫/在途/客戶HUBDimension"/>
    <s v="庫存分析"/>
    <n v="1182"/>
    <n v="1573"/>
    <n v="0"/>
    <s v=""/>
    <n v="0"/>
    <n v="0"/>
    <n v="1182"/>
    <x v="270"/>
    <s v="Inventory Analysis"/>
    <x v="122"/>
    <e v="#N/A"/>
    <x v="0"/>
    <s v="E.3.14.0:"/>
    <x v="155"/>
    <x v="155"/>
    <x v="1478"/>
    <x v="486"/>
    <x v="486"/>
    <x v="503"/>
    <x v="83"/>
    <x v="0"/>
    <x v="0"/>
    <x v="1"/>
    <m/>
    <x v="0"/>
    <x v="3"/>
    <s v="Inventory Analysis_DataSrc"/>
    <x v="1374"/>
    <x v="3"/>
    <x v="0"/>
    <x v="8"/>
    <x v="9"/>
    <x v="0"/>
    <x v="0"/>
    <s v="DM_INVENTORY_ANALYSIS"/>
    <s v="DATASRC"/>
    <x v="154"/>
    <x v="395"/>
    <x v="0"/>
    <n v="9"/>
    <x v="13"/>
    <x v="13"/>
    <x v="9"/>
    <s v=""/>
    <s v=""/>
    <n v="1589"/>
    <s v="-1589"/>
    <x v="0"/>
    <x v="0"/>
    <x v="0"/>
    <x v="486"/>
    <x v="16"/>
    <s v="在庫.在途.客戶HUB"/>
    <s v=""/>
    <s v=""/>
    <x v="0"/>
    <x v="60"/>
    <m/>
    <s v="^()$"/>
    <n v="9"/>
    <x v="0"/>
    <x v="9"/>
    <x v="0"/>
    <x v="0"/>
    <x v="1"/>
    <x v="1"/>
    <b v="0"/>
    <x v="1"/>
    <x v="1"/>
    <n v="0"/>
    <x v="0"/>
    <b v="0"/>
    <b v="0"/>
    <b v="0"/>
    <b v="0"/>
    <b v="0"/>
    <b v="0"/>
    <b v="0"/>
    <b v="0"/>
    <b v="0"/>
    <b v="0"/>
    <b v="0"/>
    <x v="1"/>
    <x v="1"/>
    <n v="0"/>
    <x v="1"/>
    <x v="0"/>
  </r>
  <r>
    <m/>
    <s v="PLN"/>
    <x v="28"/>
    <x v="556"/>
    <x v="550"/>
    <x v="1"/>
    <x v="558"/>
    <s v="下載資料年-月"/>
    <x v="3"/>
    <m/>
    <m/>
    <s v="General"/>
    <x v="3"/>
    <m/>
    <x v="23"/>
    <s v="PLN"/>
    <x v="16"/>
    <x v="8"/>
    <x v="0"/>
    <x v="0"/>
    <s v="DM_INVENTORY_ANALYSIS"/>
    <s v="YYYYMM"/>
    <m/>
    <m/>
    <m/>
    <m/>
    <m/>
    <m/>
    <m/>
    <m/>
    <m/>
    <m/>
    <m/>
    <m/>
    <m/>
    <m/>
    <m/>
    <m/>
    <m/>
    <m/>
    <s v="資料清單"/>
    <x v="31"/>
    <x v="95"/>
    <x v="60"/>
    <x v="28"/>
    <e v="#N/A"/>
    <s v="YYYYMM"/>
    <x v="550"/>
    <x v="1"/>
    <x v="0"/>
    <x v="558"/>
    <x v="16"/>
    <s v="IEC_STD_V10 &gt;&gt; Common &gt;&gt; AutoMetaDataYYYYMM"/>
    <x v="3"/>
    <x v="0"/>
    <s v="庫存結算日(年-月)Dimension"/>
    <s v="庫存分析"/>
    <n v="1592"/>
    <n v="1573"/>
    <n v="0"/>
    <s v=""/>
    <n v="0"/>
    <n v="0"/>
    <e v="#N/A"/>
    <x v="0"/>
    <s v="Inventory Analysis"/>
    <x v="122"/>
    <e v="#N/A"/>
    <x v="0"/>
    <s v="E.3.14.0:"/>
    <x v="156"/>
    <x v="156"/>
    <x v="1479"/>
    <x v="556"/>
    <x v="550"/>
    <x v="584"/>
    <x v="0"/>
    <x v="0"/>
    <x v="0"/>
    <x v="3"/>
    <m/>
    <x v="0"/>
    <x v="3"/>
    <s v="Inventory Analysis_YYYYMM"/>
    <x v="1375"/>
    <x v="3"/>
    <x v="0"/>
    <x v="8"/>
    <x v="9"/>
    <x v="0"/>
    <x v="0"/>
    <s v="DM_INVENTORY_ANALYSIS"/>
    <s v="YYYYMM"/>
    <x v="154"/>
    <x v="439"/>
    <x v="0"/>
    <n v="9"/>
    <x v="13"/>
    <x v="13"/>
    <x v="3"/>
    <s v=""/>
    <s v=""/>
    <n v="1590"/>
    <s v="-1590"/>
    <x v="0"/>
    <x v="0"/>
    <x v="0"/>
    <x v="550"/>
    <x v="16"/>
    <s v="下載資料年-月"/>
    <s v=""/>
    <s v=""/>
    <x v="0"/>
    <x v="60"/>
    <m/>
    <s v="^()$"/>
    <n v="9"/>
    <x v="0"/>
    <x v="9"/>
    <x v="0"/>
    <x v="0"/>
    <x v="0"/>
    <x v="1"/>
    <b v="0"/>
    <x v="1"/>
    <x v="1"/>
    <n v="0"/>
    <x v="0"/>
    <b v="0"/>
    <b v="0"/>
    <b v="1"/>
    <b v="0"/>
    <b v="0"/>
    <b v="0"/>
    <b v="0"/>
    <b v="0"/>
    <b v="1"/>
    <b v="0"/>
    <b v="0"/>
    <x v="0"/>
    <x v="24"/>
    <n v="1"/>
    <x v="44"/>
    <x v="0"/>
  </r>
  <r>
    <m/>
    <s v="PLN"/>
    <x v="28"/>
    <x v="557"/>
    <x v="551"/>
    <x v="1"/>
    <x v="559"/>
    <s v="下載資料日為當周第幾個工作日"/>
    <x v="3"/>
    <m/>
    <m/>
    <s v="General"/>
    <x v="4"/>
    <s v="1.2.3.4.5."/>
    <x v="23"/>
    <s v="PLN"/>
    <x v="16"/>
    <x v="8"/>
    <x v="0"/>
    <x v="0"/>
    <s v="DM_INVENTORY_ANALYSIS"/>
    <s v="WEEKDAY"/>
    <m/>
    <m/>
    <m/>
    <m/>
    <m/>
    <m/>
    <m/>
    <m/>
    <m/>
    <m/>
    <m/>
    <m/>
    <m/>
    <m/>
    <m/>
    <m/>
    <m/>
    <m/>
    <s v="資料清單"/>
    <x v="31"/>
    <x v="96"/>
    <x v="60"/>
    <x v="28"/>
    <e v="#N/A"/>
    <s v="WeekDay"/>
    <x v="551"/>
    <x v="1"/>
    <x v="0"/>
    <x v="559"/>
    <x v="16"/>
    <s v="IEC_STD_V10 &gt;&gt; Common &gt;&gt; AutoMetaDataWeekDay"/>
    <x v="3"/>
    <x v="0"/>
    <s v="庫存結算日為當周第幾個工作日Dimension"/>
    <s v="庫存分析"/>
    <n v="1593"/>
    <n v="1573"/>
    <n v="0"/>
    <s v=""/>
    <n v="0"/>
    <n v="0"/>
    <e v="#N/A"/>
    <x v="0"/>
    <s v="Inventory Analysis"/>
    <x v="122"/>
    <e v="#N/A"/>
    <x v="0"/>
    <s v="E.3.14.0:"/>
    <x v="157"/>
    <x v="157"/>
    <x v="1480"/>
    <x v="557"/>
    <x v="551"/>
    <x v="585"/>
    <x v="107"/>
    <x v="0"/>
    <x v="0"/>
    <x v="4"/>
    <m/>
    <x v="0"/>
    <x v="3"/>
    <s v="Inventory Analysis_WeekDay"/>
    <x v="1376"/>
    <x v="3"/>
    <x v="0"/>
    <x v="8"/>
    <x v="9"/>
    <x v="0"/>
    <x v="0"/>
    <s v="DM_INVENTORY_ANALYSIS"/>
    <s v="WEEKDAY"/>
    <x v="154"/>
    <x v="440"/>
    <x v="0"/>
    <n v="9"/>
    <x v="13"/>
    <x v="13"/>
    <x v="3"/>
    <s v=""/>
    <s v=""/>
    <n v="1591"/>
    <s v="-1591"/>
    <x v="0"/>
    <x v="0"/>
    <x v="0"/>
    <x v="551"/>
    <x v="16"/>
    <s v="下載資料日為當周第幾個工作日"/>
    <s v=""/>
    <s v=""/>
    <x v="0"/>
    <x v="60"/>
    <m/>
    <s v="^()$"/>
    <n v="9"/>
    <x v="0"/>
    <x v="9"/>
    <x v="0"/>
    <x v="0"/>
    <x v="0"/>
    <x v="1"/>
    <b v="0"/>
    <x v="1"/>
    <x v="1"/>
    <n v="0"/>
    <x v="0"/>
    <b v="0"/>
    <b v="0"/>
    <b v="1"/>
    <b v="0"/>
    <b v="0"/>
    <b v="0"/>
    <b v="0"/>
    <b v="0"/>
    <b v="1"/>
    <b v="0"/>
    <b v="0"/>
    <x v="0"/>
    <x v="24"/>
    <n v="1"/>
    <x v="1"/>
    <x v="0"/>
  </r>
  <r>
    <m/>
    <s v="PLN"/>
    <x v="28"/>
    <x v="496"/>
    <x v="495"/>
    <x v="253"/>
    <x v="493"/>
    <s v="MonthEnd =&gt; 待確認"/>
    <x v="3"/>
    <m/>
    <m/>
    <s v="General"/>
    <x v="11"/>
    <s v="Y,N"/>
    <x v="23"/>
    <s v="PLN"/>
    <x v="16"/>
    <x v="8"/>
    <x v="0"/>
    <x v="0"/>
    <s v="DM_INVENTORY_ANALYSIS"/>
    <s v="MONTHEND_REMARK"/>
    <m/>
    <m/>
    <m/>
    <m/>
    <m/>
    <m/>
    <m/>
    <m/>
    <m/>
    <m/>
    <m/>
    <m/>
    <m/>
    <m/>
    <m/>
    <m/>
    <m/>
    <m/>
    <s v="資料清單"/>
    <x v="31"/>
    <x v="97"/>
    <x v="60"/>
    <x v="28"/>
    <e v="#N/A"/>
    <s v="MonthEnd Remark"/>
    <x v="495"/>
    <x v="253"/>
    <x v="0"/>
    <x v="493"/>
    <x v="16"/>
    <s v="IEC_STD_V10 &gt;&gt; Common &gt;&gt; AutoMetaDataMonthEnd Remark"/>
    <x v="3"/>
    <x v="0"/>
    <s v="MonthEnd =&gt; 待確認Dimension"/>
    <s v="庫存分析"/>
    <n v="1193"/>
    <n v="1573"/>
    <n v="0"/>
    <s v=""/>
    <n v="0"/>
    <n v="0"/>
    <n v="1193"/>
    <x v="271"/>
    <s v="Inventory Analysis"/>
    <x v="122"/>
    <e v="#N/A"/>
    <x v="0"/>
    <s v="E.3.14.0:"/>
    <x v="158"/>
    <x v="158"/>
    <x v="1481"/>
    <x v="496"/>
    <x v="495"/>
    <x v="512"/>
    <x v="78"/>
    <x v="0"/>
    <x v="0"/>
    <x v="9"/>
    <m/>
    <x v="0"/>
    <x v="3"/>
    <s v="Inventory Analysis_MonthEnd Remark"/>
    <x v="1377"/>
    <x v="3"/>
    <x v="0"/>
    <x v="8"/>
    <x v="9"/>
    <x v="0"/>
    <x v="0"/>
    <s v="DM_INVENTORY_ANALYSIS"/>
    <s v="MONTHEND_REMARK"/>
    <x v="154"/>
    <x v="403"/>
    <x v="0"/>
    <n v="9"/>
    <x v="13"/>
    <x v="13"/>
    <x v="9"/>
    <s v=""/>
    <s v=""/>
    <n v="1592"/>
    <s v="-1592"/>
    <x v="0"/>
    <x v="0"/>
    <x v="0"/>
    <x v="495"/>
    <x v="16"/>
    <s v="MonthEnd =&gt; 待確認"/>
    <s v=""/>
    <s v=""/>
    <x v="0"/>
    <x v="60"/>
    <m/>
    <s v="^()$"/>
    <n v="9"/>
    <x v="0"/>
    <x v="9"/>
    <x v="0"/>
    <x v="0"/>
    <x v="1"/>
    <x v="1"/>
    <b v="0"/>
    <x v="1"/>
    <x v="1"/>
    <n v="0"/>
    <x v="0"/>
    <b v="0"/>
    <b v="0"/>
    <b v="0"/>
    <b v="0"/>
    <b v="0"/>
    <b v="0"/>
    <b v="0"/>
    <b v="0"/>
    <b v="0"/>
    <b v="0"/>
    <b v="0"/>
    <x v="1"/>
    <x v="1"/>
    <n v="0"/>
    <x v="18"/>
    <x v="0"/>
  </r>
  <r>
    <m/>
    <s v="PLN"/>
    <x v="28"/>
    <x v="184"/>
    <x v="184"/>
    <x v="1"/>
    <x v="189"/>
    <s v="產品系列"/>
    <x v="3"/>
    <m/>
    <m/>
    <s v="General"/>
    <x v="2"/>
    <m/>
    <x v="23"/>
    <s v="PLN"/>
    <x v="16"/>
    <x v="8"/>
    <x v="0"/>
    <x v="0"/>
    <s v="DM_INVENTORY_ANALYSIS"/>
    <s v="PRODUCT_FAMILY"/>
    <m/>
    <m/>
    <m/>
    <m/>
    <m/>
    <m/>
    <m/>
    <m/>
    <m/>
    <m/>
    <m/>
    <m/>
    <m/>
    <m/>
    <m/>
    <m/>
    <m/>
    <m/>
    <s v="資料清單"/>
    <x v="31"/>
    <x v="98"/>
    <x v="60"/>
    <x v="28"/>
    <e v="#N/A"/>
    <s v="Product Family"/>
    <x v="184"/>
    <x v="1"/>
    <x v="0"/>
    <x v="189"/>
    <x v="16"/>
    <s v="IEC_STD_V10 &gt;&gt; Common &gt;&gt; AutoMetaDataProduct Family"/>
    <x v="3"/>
    <x v="0"/>
    <s v="產品系列Dimension"/>
    <s v="庫存分析"/>
    <n v="347"/>
    <n v="1573"/>
    <n v="0"/>
    <s v=""/>
    <n v="0"/>
    <n v="0"/>
    <n v="950"/>
    <x v="85"/>
    <s v="Inventory Analysis"/>
    <x v="122"/>
    <e v="#N/A"/>
    <x v="0"/>
    <s v="E.3.14.0:"/>
    <x v="159"/>
    <x v="159"/>
    <x v="1482"/>
    <x v="184"/>
    <x v="184"/>
    <x v="368"/>
    <x v="0"/>
    <x v="0"/>
    <x v="0"/>
    <x v="2"/>
    <m/>
    <x v="0"/>
    <x v="3"/>
    <s v="Inventory Analysis_Product Family"/>
    <x v="1378"/>
    <x v="3"/>
    <x v="0"/>
    <x v="8"/>
    <x v="9"/>
    <x v="0"/>
    <x v="0"/>
    <s v="DM_INVENTORY_ANALYSIS"/>
    <s v="PRODUCT_FAMILY"/>
    <x v="154"/>
    <x v="149"/>
    <x v="0"/>
    <n v="9"/>
    <x v="13"/>
    <x v="13"/>
    <x v="0"/>
    <s v=""/>
    <s v=""/>
    <n v="1593"/>
    <s v="-1593"/>
    <x v="0"/>
    <x v="0"/>
    <x v="0"/>
    <x v="184"/>
    <x v="16"/>
    <s v="產品系列"/>
    <s v=""/>
    <s v=""/>
    <x v="0"/>
    <x v="60"/>
    <m/>
    <s v="^()$"/>
    <n v="9"/>
    <x v="0"/>
    <x v="9"/>
    <x v="0"/>
    <x v="0"/>
    <x v="1"/>
    <x v="1"/>
    <b v="0"/>
    <x v="1"/>
    <x v="1"/>
    <n v="0"/>
    <x v="0"/>
    <b v="0"/>
    <b v="0"/>
    <b v="0"/>
    <b v="0"/>
    <b v="0"/>
    <b v="0"/>
    <b v="0"/>
    <b v="0"/>
    <b v="1"/>
    <b v="0"/>
    <b v="0"/>
    <x v="0"/>
    <x v="5"/>
    <n v="1"/>
    <x v="0"/>
    <x v="0"/>
  </r>
  <r>
    <m/>
    <s v="PLN"/>
    <x v="28"/>
    <x v="185"/>
    <x v="185"/>
    <x v="1"/>
    <x v="190"/>
    <s v="產品世代"/>
    <x v="3"/>
    <m/>
    <m/>
    <s v="General"/>
    <x v="2"/>
    <m/>
    <x v="23"/>
    <s v="PLN"/>
    <x v="16"/>
    <x v="8"/>
    <x v="0"/>
    <x v="0"/>
    <s v="DM_INVENTORY_ANALYSIS"/>
    <s v="PRODUCT_GENERATION"/>
    <m/>
    <m/>
    <m/>
    <m/>
    <m/>
    <m/>
    <m/>
    <m/>
    <m/>
    <m/>
    <m/>
    <m/>
    <m/>
    <m/>
    <m/>
    <m/>
    <m/>
    <m/>
    <s v="資料清單"/>
    <x v="31"/>
    <x v="99"/>
    <x v="60"/>
    <x v="28"/>
    <e v="#N/A"/>
    <s v="Product Generation"/>
    <x v="185"/>
    <x v="1"/>
    <x v="0"/>
    <x v="190"/>
    <x v="16"/>
    <s v="IEC_STD_V10 &gt;&gt; Common &gt;&gt; AutoMetaDataProduct Generation"/>
    <x v="3"/>
    <x v="0"/>
    <s v="產品世代Dimension"/>
    <s v="庫存分析"/>
    <n v="348"/>
    <n v="1573"/>
    <n v="0"/>
    <s v=""/>
    <n v="0"/>
    <n v="0"/>
    <n v="951"/>
    <x v="86"/>
    <s v="Inventory Analysis"/>
    <x v="122"/>
    <e v="#N/A"/>
    <x v="0"/>
    <s v="E.3.14.0:"/>
    <x v="160"/>
    <x v="160"/>
    <x v="1483"/>
    <x v="185"/>
    <x v="185"/>
    <x v="367"/>
    <x v="0"/>
    <x v="0"/>
    <x v="0"/>
    <x v="2"/>
    <m/>
    <x v="0"/>
    <x v="3"/>
    <s v="Inventory Analysis_Product Generation"/>
    <x v="1379"/>
    <x v="3"/>
    <x v="0"/>
    <x v="8"/>
    <x v="9"/>
    <x v="0"/>
    <x v="0"/>
    <s v="DM_INVENTORY_ANALYSIS"/>
    <s v="PRODUCT_GENERATION"/>
    <x v="154"/>
    <x v="150"/>
    <x v="0"/>
    <n v="9"/>
    <x v="13"/>
    <x v="13"/>
    <x v="0"/>
    <s v=""/>
    <s v=""/>
    <n v="1594"/>
    <s v="-1594"/>
    <x v="0"/>
    <x v="0"/>
    <x v="0"/>
    <x v="185"/>
    <x v="16"/>
    <s v="產品世代"/>
    <s v=""/>
    <s v=""/>
    <x v="0"/>
    <x v="60"/>
    <m/>
    <s v="^()$"/>
    <n v="9"/>
    <x v="0"/>
    <x v="9"/>
    <x v="0"/>
    <x v="0"/>
    <x v="1"/>
    <x v="1"/>
    <b v="0"/>
    <x v="1"/>
    <x v="1"/>
    <n v="0"/>
    <x v="0"/>
    <b v="0"/>
    <b v="0"/>
    <b v="0"/>
    <b v="0"/>
    <b v="0"/>
    <b v="0"/>
    <b v="0"/>
    <b v="0"/>
    <b v="1"/>
    <b v="0"/>
    <b v="0"/>
    <x v="0"/>
    <x v="5"/>
    <n v="1"/>
    <x v="33"/>
    <x v="0"/>
  </r>
  <r>
    <m/>
    <s v="PLN"/>
    <x v="28"/>
    <x v="190"/>
    <x v="190"/>
    <x v="1"/>
    <x v="560"/>
    <s v="材料歸屬之產品生命週期階段"/>
    <x v="3"/>
    <m/>
    <m/>
    <s v="General"/>
    <x v="1"/>
    <s v="NPI.MP.EOL.Dead"/>
    <x v="23"/>
    <s v="PLN"/>
    <x v="16"/>
    <x v="8"/>
    <x v="0"/>
    <x v="0"/>
    <s v="DM_INVENTORY_ANALYSIS"/>
    <s v="PROJECT_STAGE"/>
    <m/>
    <m/>
    <m/>
    <m/>
    <m/>
    <m/>
    <m/>
    <m/>
    <m/>
    <m/>
    <m/>
    <m/>
    <m/>
    <m/>
    <m/>
    <m/>
    <m/>
    <m/>
    <s v="資料清單"/>
    <x v="31"/>
    <x v="100"/>
    <x v="60"/>
    <x v="28"/>
    <e v="#N/A"/>
    <s v="Project Stage"/>
    <x v="190"/>
    <x v="1"/>
    <x v="0"/>
    <x v="560"/>
    <x v="16"/>
    <s v="IEC_STD_V10 &gt;&gt; Common &gt;&gt; AutoMetaDataProject Stage"/>
    <x v="3"/>
    <x v="0"/>
    <s v="專案階段Dimension"/>
    <s v="庫存分析"/>
    <n v="353"/>
    <n v="1573"/>
    <n v="0"/>
    <s v=""/>
    <n v="0"/>
    <n v="0"/>
    <n v="955"/>
    <x v="89"/>
    <s v="Inventory Analysis"/>
    <x v="122"/>
    <e v="#N/A"/>
    <x v="0"/>
    <s v="E.3.14.0:"/>
    <x v="161"/>
    <x v="161"/>
    <x v="1484"/>
    <x v="190"/>
    <x v="190"/>
    <x v="586"/>
    <x v="108"/>
    <x v="0"/>
    <x v="0"/>
    <x v="1"/>
    <m/>
    <x v="0"/>
    <x v="3"/>
    <s v="Inventory Analysis_Project Stage"/>
    <x v="1380"/>
    <x v="3"/>
    <x v="0"/>
    <x v="8"/>
    <x v="9"/>
    <x v="0"/>
    <x v="0"/>
    <s v="DM_INVENTORY_ANALYSIS"/>
    <s v="PROJECT_STAGE"/>
    <x v="154"/>
    <x v="155"/>
    <x v="0"/>
    <n v="9"/>
    <x v="13"/>
    <x v="13"/>
    <x v="0"/>
    <s v=""/>
    <s v=""/>
    <n v="1595"/>
    <s v="-1595"/>
    <x v="0"/>
    <x v="0"/>
    <x v="0"/>
    <x v="190"/>
    <x v="16"/>
    <s v="材料歸屬之產品生命週期階段"/>
    <s v=""/>
    <s v=""/>
    <x v="0"/>
    <x v="60"/>
    <m/>
    <s v="^()$"/>
    <n v="9"/>
    <x v="0"/>
    <x v="9"/>
    <x v="0"/>
    <x v="0"/>
    <x v="1"/>
    <x v="1"/>
    <b v="0"/>
    <x v="1"/>
    <x v="1"/>
    <n v="0"/>
    <x v="0"/>
    <b v="0"/>
    <b v="0"/>
    <b v="0"/>
    <b v="0"/>
    <b v="1"/>
    <b v="0"/>
    <b v="0"/>
    <b v="0"/>
    <b v="1"/>
    <b v="0"/>
    <b v="0"/>
    <x v="0"/>
    <x v="6"/>
    <n v="1"/>
    <x v="12"/>
    <x v="0"/>
  </r>
  <r>
    <m/>
    <s v="PLN"/>
    <x v="28"/>
    <x v="455"/>
    <x v="457"/>
    <x v="1"/>
    <x v="451"/>
    <s v="1. Source list vendor code +IEC PN to find manufacturer_x000a_2. IEC PN to find manufacturer_x000a_3. Vendor name=manufacturer_x000a_"/>
    <x v="3"/>
    <m/>
    <m/>
    <s v="General"/>
    <x v="1"/>
    <m/>
    <x v="23"/>
    <s v="PLN"/>
    <x v="16"/>
    <x v="8"/>
    <x v="0"/>
    <x v="0"/>
    <s v="DM_INVENTORY_ANALYSIS"/>
    <s v="MANUFACTURER_NAME"/>
    <m/>
    <m/>
    <m/>
    <m/>
    <m/>
    <m/>
    <m/>
    <m/>
    <m/>
    <m/>
    <m/>
    <m/>
    <m/>
    <m/>
    <m/>
    <m/>
    <m/>
    <m/>
    <s v="資料清單"/>
    <x v="31"/>
    <x v="101"/>
    <x v="60"/>
    <x v="28"/>
    <e v="#N/A"/>
    <s v="Manufacturer Name"/>
    <x v="457"/>
    <x v="1"/>
    <x v="0"/>
    <x v="451"/>
    <x v="16"/>
    <s v="IEC_STD_V10 &gt;&gt; Common &gt;&gt; AutoMetaDataManufacturer Name"/>
    <x v="3"/>
    <x v="0"/>
    <s v="製造商名稱Dimension"/>
    <s v="庫存分析"/>
    <n v="1121"/>
    <n v="1573"/>
    <n v="0"/>
    <s v=""/>
    <n v="0"/>
    <n v="0"/>
    <n v="1639"/>
    <x v="233"/>
    <s v="Inventory Analysis"/>
    <x v="122"/>
    <e v="#N/A"/>
    <x v="0"/>
    <s v="E.3.14.0:"/>
    <x v="162"/>
    <x v="162"/>
    <x v="1485"/>
    <x v="455"/>
    <x v="457"/>
    <x v="587"/>
    <x v="0"/>
    <x v="0"/>
    <x v="0"/>
    <x v="1"/>
    <m/>
    <x v="0"/>
    <x v="3"/>
    <s v="Inventory Analysis_Manufacturer Name"/>
    <x v="1381"/>
    <x v="3"/>
    <x v="0"/>
    <x v="8"/>
    <x v="9"/>
    <x v="0"/>
    <x v="0"/>
    <s v="DM_INVENTORY_ANALYSIS"/>
    <s v="MANUFACTURER_NAME"/>
    <x v="154"/>
    <x v="371"/>
    <x v="0"/>
    <n v="9"/>
    <x v="13"/>
    <x v="13"/>
    <x v="0"/>
    <s v=""/>
    <s v=""/>
    <n v="1596"/>
    <s v="-1596"/>
    <x v="0"/>
    <x v="0"/>
    <x v="0"/>
    <x v="457"/>
    <x v="16"/>
    <s v="製造商名稱"/>
    <s v=""/>
    <s v=""/>
    <x v="0"/>
    <x v="60"/>
    <m/>
    <s v="^()$"/>
    <n v="9"/>
    <x v="0"/>
    <x v="9"/>
    <x v="0"/>
    <x v="0"/>
    <x v="1"/>
    <x v="1"/>
    <b v="0"/>
    <x v="1"/>
    <x v="1"/>
    <n v="0"/>
    <x v="0"/>
    <b v="0"/>
    <b v="0"/>
    <b v="0"/>
    <b v="0"/>
    <b v="0"/>
    <b v="0"/>
    <b v="0"/>
    <b v="0"/>
    <b v="0"/>
    <b v="0"/>
    <b v="0"/>
    <x v="1"/>
    <x v="1"/>
    <n v="0"/>
    <x v="3"/>
    <x v="0"/>
  </r>
  <r>
    <m/>
    <s v="PLN"/>
    <x v="28"/>
    <x v="512"/>
    <x v="511"/>
    <x v="1"/>
    <x v="510"/>
    <s v="製造商料號"/>
    <x v="3"/>
    <m/>
    <m/>
    <s v="General"/>
    <x v="1"/>
    <m/>
    <x v="23"/>
    <s v="PLN"/>
    <x v="16"/>
    <x v="8"/>
    <x v="0"/>
    <x v="0"/>
    <s v="DM_INVENTORY_ANALYSIS"/>
    <s v="MANUFACTURER_PN"/>
    <m/>
    <m/>
    <m/>
    <m/>
    <m/>
    <m/>
    <m/>
    <m/>
    <m/>
    <m/>
    <m/>
    <m/>
    <m/>
    <m/>
    <m/>
    <m/>
    <m/>
    <m/>
    <s v="資料清單"/>
    <x v="31"/>
    <x v="102"/>
    <x v="60"/>
    <x v="28"/>
    <e v="#N/A"/>
    <s v="Manufacturer PN"/>
    <x v="511"/>
    <x v="1"/>
    <x v="0"/>
    <x v="510"/>
    <x v="16"/>
    <s v="IEC_STD_V10 &gt;&gt; Common &gt;&gt; AutoMetaDataManufacturer PN"/>
    <x v="3"/>
    <x v="0"/>
    <s v="製造商料號Dimension"/>
    <s v="庫存分析"/>
    <n v="1223"/>
    <n v="1573"/>
    <n v="0"/>
    <s v=""/>
    <n v="0"/>
    <n v="0"/>
    <n v="1223"/>
    <x v="272"/>
    <s v="Inventory Analysis"/>
    <x v="122"/>
    <e v="#N/A"/>
    <x v="0"/>
    <s v="E.3.14.0:"/>
    <x v="163"/>
    <x v="163"/>
    <x v="1486"/>
    <x v="512"/>
    <x v="511"/>
    <x v="528"/>
    <x v="0"/>
    <x v="0"/>
    <x v="0"/>
    <x v="1"/>
    <m/>
    <x v="0"/>
    <x v="3"/>
    <s v="Inventory Analysis_Manufacturer PN"/>
    <x v="1382"/>
    <x v="3"/>
    <x v="0"/>
    <x v="8"/>
    <x v="9"/>
    <x v="0"/>
    <x v="0"/>
    <s v="DM_INVENTORY_ANALYSIS"/>
    <s v="MANUFACTURER_PN"/>
    <x v="154"/>
    <x v="416"/>
    <x v="0"/>
    <n v="9"/>
    <x v="13"/>
    <x v="13"/>
    <x v="9"/>
    <s v=""/>
    <s v=""/>
    <n v="1597"/>
    <s v="-1597"/>
    <x v="0"/>
    <x v="0"/>
    <x v="0"/>
    <x v="511"/>
    <x v="16"/>
    <s v="製造商料號"/>
    <s v=""/>
    <s v=""/>
    <x v="0"/>
    <x v="60"/>
    <m/>
    <s v="^()$"/>
    <n v="9"/>
    <x v="0"/>
    <x v="9"/>
    <x v="0"/>
    <x v="0"/>
    <x v="1"/>
    <x v="1"/>
    <b v="0"/>
    <x v="1"/>
    <x v="1"/>
    <n v="0"/>
    <x v="0"/>
    <b v="0"/>
    <b v="0"/>
    <b v="0"/>
    <b v="0"/>
    <b v="0"/>
    <b v="0"/>
    <b v="0"/>
    <b v="0"/>
    <b v="0"/>
    <b v="0"/>
    <b v="0"/>
    <x v="1"/>
    <x v="1"/>
    <n v="0"/>
    <x v="18"/>
    <x v="0"/>
  </r>
  <r>
    <m/>
    <s v="PLN"/>
    <x v="28"/>
    <x v="492"/>
    <x v="492"/>
    <x v="1"/>
    <x v="490"/>
    <s v="&lt;180days, 180 - 360days, &gt;360days"/>
    <x v="3"/>
    <m/>
    <m/>
    <s v="General"/>
    <x v="1"/>
    <m/>
    <x v="23"/>
    <s v="PLN"/>
    <x v="16"/>
    <x v="8"/>
    <x v="53"/>
    <x v="0"/>
    <s v="DM_INVENTORY_ANALYSIS"/>
    <s v="AGING_BUCKET"/>
    <m/>
    <m/>
    <m/>
    <m/>
    <m/>
    <m/>
    <m/>
    <m/>
    <m/>
    <m/>
    <m/>
    <m/>
    <m/>
    <m/>
    <m/>
    <m/>
    <m/>
    <m/>
    <s v="資料清單"/>
    <x v="31"/>
    <x v="103"/>
    <x v="60"/>
    <x v="28"/>
    <e v="#N/A"/>
    <s v="Aging Bucket"/>
    <x v="492"/>
    <x v="1"/>
    <x v="0"/>
    <x v="490"/>
    <x v="16"/>
    <s v="IEC_STD_V10 &gt;&gt; Common &gt;&gt; AutoMetaDataAging Bucket"/>
    <x v="3"/>
    <x v="0"/>
    <s v="庫齡區間Dimension"/>
    <s v="庫存分析"/>
    <n v="1189"/>
    <n v="1573"/>
    <n v="0"/>
    <s v=""/>
    <n v="0"/>
    <n v="0"/>
    <n v="1189"/>
    <x v="258"/>
    <s v="Inventory Analysis"/>
    <x v="122"/>
    <e v="#N/A"/>
    <x v="0"/>
    <s v="E.3.14.0:"/>
    <x v="164"/>
    <x v="164"/>
    <x v="1487"/>
    <x v="492"/>
    <x v="492"/>
    <x v="576"/>
    <x v="0"/>
    <x v="0"/>
    <x v="0"/>
    <x v="1"/>
    <m/>
    <x v="0"/>
    <x v="3"/>
    <s v="Inventory Analysis_Aging Bucket"/>
    <x v="1383"/>
    <x v="3"/>
    <x v="0"/>
    <x v="8"/>
    <x v="9"/>
    <x v="0"/>
    <x v="0"/>
    <s v="DM_INVENTORY_ANALYSIS"/>
    <s v="AGING_BUCKET"/>
    <x v="154"/>
    <x v="400"/>
    <x v="0"/>
    <n v="9"/>
    <x v="13"/>
    <x v="13"/>
    <x v="9"/>
    <s v=""/>
    <s v=""/>
    <n v="1598"/>
    <s v="-1598"/>
    <x v="0"/>
    <x v="0"/>
    <x v="0"/>
    <x v="492"/>
    <x v="16"/>
    <s v="依材料庫齡分類材料"/>
    <s v=""/>
    <s v=""/>
    <x v="0"/>
    <x v="60"/>
    <m/>
    <s v="Last Move Date^()$"/>
    <n v="9"/>
    <x v="0"/>
    <x v="9"/>
    <x v="0"/>
    <x v="0"/>
    <x v="1"/>
    <x v="1"/>
    <b v="0"/>
    <x v="1"/>
    <x v="1"/>
    <n v="0"/>
    <x v="0"/>
    <b v="0"/>
    <b v="0"/>
    <b v="0"/>
    <b v="0"/>
    <b v="0"/>
    <b v="0"/>
    <b v="0"/>
    <b v="0"/>
    <b v="0"/>
    <b v="0"/>
    <b v="0"/>
    <x v="1"/>
    <x v="1"/>
    <n v="0"/>
    <x v="2"/>
    <x v="0"/>
  </r>
  <r>
    <m/>
    <s v="PLN"/>
    <x v="28"/>
    <x v="493"/>
    <x v="493"/>
    <x v="1"/>
    <x v="491"/>
    <s v="天數"/>
    <x v="3"/>
    <m/>
    <m/>
    <s v="General"/>
    <x v="4"/>
    <m/>
    <x v="23"/>
    <s v="PLN"/>
    <x v="16"/>
    <x v="8"/>
    <x v="0"/>
    <x v="0"/>
    <s v="DM_INVENTORY_ANALYSIS"/>
    <s v="AGING_DAYS"/>
    <m/>
    <m/>
    <m/>
    <m/>
    <m/>
    <m/>
    <m/>
    <m/>
    <m/>
    <m/>
    <m/>
    <m/>
    <m/>
    <m/>
    <m/>
    <m/>
    <m/>
    <m/>
    <s v="資料清單"/>
    <x v="31"/>
    <x v="104"/>
    <x v="60"/>
    <x v="28"/>
    <e v="#N/A"/>
    <s v="Aging days"/>
    <x v="493"/>
    <x v="1"/>
    <x v="0"/>
    <x v="491"/>
    <x v="16"/>
    <s v="IEC_STD_V10 &gt;&gt; Common &gt;&gt; AutoMetaDataAging days"/>
    <x v="3"/>
    <x v="0"/>
    <s v="庫齡(天)Dimension"/>
    <s v="庫存分析"/>
    <n v="1190"/>
    <n v="1573"/>
    <n v="0"/>
    <s v=""/>
    <n v="0"/>
    <n v="0"/>
    <n v="1190"/>
    <x v="273"/>
    <s v="Inventory Analysis"/>
    <x v="122"/>
    <e v="#N/A"/>
    <x v="0"/>
    <s v="E.3.14.0:"/>
    <x v="165"/>
    <x v="165"/>
    <x v="1488"/>
    <x v="493"/>
    <x v="493"/>
    <x v="510"/>
    <x v="0"/>
    <x v="0"/>
    <x v="0"/>
    <x v="4"/>
    <m/>
    <x v="0"/>
    <x v="3"/>
    <s v="Inventory Analysis_Aging days"/>
    <x v="1384"/>
    <x v="3"/>
    <x v="0"/>
    <x v="8"/>
    <x v="9"/>
    <x v="0"/>
    <x v="0"/>
    <s v="DM_INVENTORY_ANALYSIS"/>
    <s v="AGING_DAYS"/>
    <x v="154"/>
    <x v="401"/>
    <x v="0"/>
    <n v="9"/>
    <x v="13"/>
    <x v="13"/>
    <x v="9"/>
    <s v=""/>
    <s v=""/>
    <n v="1599"/>
    <s v="-1599"/>
    <x v="0"/>
    <x v="0"/>
    <x v="0"/>
    <x v="493"/>
    <x v="16"/>
    <s v="依最近移動日期計算庫齡"/>
    <s v=""/>
    <s v=""/>
    <x v="0"/>
    <x v="60"/>
    <m/>
    <s v="^()$"/>
    <n v="9"/>
    <x v="0"/>
    <x v="9"/>
    <x v="0"/>
    <x v="0"/>
    <x v="1"/>
    <x v="1"/>
    <b v="0"/>
    <x v="1"/>
    <x v="1"/>
    <n v="0"/>
    <x v="0"/>
    <b v="0"/>
    <b v="0"/>
    <b v="0"/>
    <b v="0"/>
    <b v="0"/>
    <b v="0"/>
    <b v="0"/>
    <b v="0"/>
    <b v="0"/>
    <b v="0"/>
    <b v="0"/>
    <x v="1"/>
    <x v="1"/>
    <n v="0"/>
    <x v="19"/>
    <x v="0"/>
  </r>
  <r>
    <m/>
    <s v="PLN"/>
    <x v="28"/>
    <x v="489"/>
    <x v="489"/>
    <x v="251"/>
    <x v="487"/>
    <s v="美元單價"/>
    <x v="4"/>
    <m/>
    <m/>
    <s v="General"/>
    <x v="6"/>
    <m/>
    <x v="23"/>
    <s v="PLN"/>
    <x v="16"/>
    <x v="8"/>
    <x v="0"/>
    <x v="0"/>
    <s v="DM_INVENTORY_ANALYSIS"/>
    <s v="STD_USD"/>
    <m/>
    <m/>
    <m/>
    <m/>
    <m/>
    <m/>
    <m/>
    <m/>
    <m/>
    <m/>
    <m/>
    <m/>
    <m/>
    <m/>
    <m/>
    <m/>
    <m/>
    <m/>
    <s v="資料清單"/>
    <x v="31"/>
    <x v="105"/>
    <x v="60"/>
    <x v="28"/>
    <e v="#N/A"/>
    <s v="STD-USD"/>
    <x v="489"/>
    <x v="251"/>
    <x v="0"/>
    <x v="487"/>
    <x v="16"/>
    <s v="IEC_STD_V10 &gt;&gt; Common &gt;&gt; AutoMetaDataSTD-USD"/>
    <x v="4"/>
    <x v="0"/>
    <s v="美元單價-STDMeasure"/>
    <s v="庫存分析"/>
    <n v="1186"/>
    <n v="1573"/>
    <n v="0"/>
    <s v=""/>
    <n v="0"/>
    <n v="0"/>
    <n v="1186"/>
    <x v="274"/>
    <s v="Inventory Analysis"/>
    <x v="122"/>
    <e v="#N/A"/>
    <x v="0"/>
    <s v="E.3.14.0:"/>
    <x v="166"/>
    <x v="166"/>
    <x v="1489"/>
    <x v="489"/>
    <x v="489"/>
    <x v="506"/>
    <x v="0"/>
    <x v="0"/>
    <x v="0"/>
    <x v="6"/>
    <m/>
    <x v="0"/>
    <x v="4"/>
    <s v="Inventory Analysis_STD-USD"/>
    <x v="1385"/>
    <x v="4"/>
    <x v="0"/>
    <x v="8"/>
    <x v="9"/>
    <x v="0"/>
    <x v="0"/>
    <s v="DM_INVENTORY_ANALYSIS"/>
    <s v="STD_USD"/>
    <x v="154"/>
    <x v="397"/>
    <x v="0"/>
    <n v="9"/>
    <x v="13"/>
    <x v="13"/>
    <x v="9"/>
    <s v=""/>
    <s v=""/>
    <n v="1600"/>
    <s v="-1600"/>
    <x v="0"/>
    <x v="0"/>
    <x v="0"/>
    <x v="489"/>
    <x v="16"/>
    <s v="美元單價-STD"/>
    <s v=""/>
    <s v=""/>
    <x v="0"/>
    <x v="60"/>
    <m/>
    <s v="^()$"/>
    <n v="9"/>
    <x v="0"/>
    <x v="9"/>
    <x v="0"/>
    <x v="0"/>
    <x v="1"/>
    <x v="1"/>
    <b v="0"/>
    <x v="1"/>
    <x v="1"/>
    <n v="0"/>
    <x v="0"/>
    <b v="0"/>
    <b v="0"/>
    <b v="0"/>
    <b v="0"/>
    <b v="0"/>
    <b v="0"/>
    <b v="0"/>
    <b v="0"/>
    <b v="0"/>
    <b v="0"/>
    <b v="0"/>
    <x v="1"/>
    <x v="1"/>
    <n v="0"/>
    <x v="1"/>
    <x v="0"/>
  </r>
  <r>
    <m/>
    <s v="PLN"/>
    <x v="28"/>
    <x v="490"/>
    <x v="490"/>
    <x v="252"/>
    <x v="488"/>
    <s v="台幣單價"/>
    <x v="4"/>
    <m/>
    <m/>
    <s v="General"/>
    <x v="6"/>
    <m/>
    <x v="23"/>
    <s v="PLN"/>
    <x v="16"/>
    <x v="8"/>
    <x v="0"/>
    <x v="0"/>
    <s v="DM_INVENTORY_ANALYSIS"/>
    <s v="STD_TWD"/>
    <m/>
    <m/>
    <m/>
    <m/>
    <m/>
    <m/>
    <m/>
    <m/>
    <m/>
    <m/>
    <m/>
    <m/>
    <m/>
    <m/>
    <m/>
    <m/>
    <m/>
    <m/>
    <s v="資料清單"/>
    <x v="31"/>
    <x v="106"/>
    <x v="60"/>
    <x v="28"/>
    <e v="#N/A"/>
    <s v="STD-TWD"/>
    <x v="490"/>
    <x v="252"/>
    <x v="0"/>
    <x v="488"/>
    <x v="16"/>
    <s v="IEC_STD_V10 &gt;&gt; Common &gt;&gt; AutoMetaDataSTD-TWD"/>
    <x v="4"/>
    <x v="0"/>
    <s v="台幣單價-STDMeasure"/>
    <s v="庫存分析"/>
    <n v="1187"/>
    <n v="1573"/>
    <n v="0"/>
    <s v=""/>
    <n v="0"/>
    <n v="0"/>
    <n v="1187"/>
    <x v="275"/>
    <s v="Inventory Analysis"/>
    <x v="122"/>
    <e v="#N/A"/>
    <x v="0"/>
    <s v="E.3.14.0:"/>
    <x v="167"/>
    <x v="167"/>
    <x v="1490"/>
    <x v="490"/>
    <x v="490"/>
    <x v="507"/>
    <x v="0"/>
    <x v="0"/>
    <x v="0"/>
    <x v="6"/>
    <m/>
    <x v="0"/>
    <x v="4"/>
    <s v="Inventory Analysis_STD-TWD"/>
    <x v="1386"/>
    <x v="4"/>
    <x v="0"/>
    <x v="8"/>
    <x v="9"/>
    <x v="0"/>
    <x v="0"/>
    <s v="DM_INVENTORY_ANALYSIS"/>
    <s v="STD_TWD"/>
    <x v="154"/>
    <x v="398"/>
    <x v="0"/>
    <n v="9"/>
    <x v="13"/>
    <x v="13"/>
    <x v="9"/>
    <s v=""/>
    <s v=""/>
    <n v="1601"/>
    <s v="-1601"/>
    <x v="0"/>
    <x v="0"/>
    <x v="0"/>
    <x v="490"/>
    <x v="16"/>
    <s v="台幣單價-STD"/>
    <s v=""/>
    <s v=""/>
    <x v="0"/>
    <x v="60"/>
    <m/>
    <s v="^()$"/>
    <n v="9"/>
    <x v="0"/>
    <x v="9"/>
    <x v="0"/>
    <x v="0"/>
    <x v="1"/>
    <x v="1"/>
    <b v="0"/>
    <x v="1"/>
    <x v="1"/>
    <n v="0"/>
    <x v="0"/>
    <b v="0"/>
    <b v="0"/>
    <b v="0"/>
    <b v="0"/>
    <b v="0"/>
    <b v="0"/>
    <b v="0"/>
    <b v="0"/>
    <b v="0"/>
    <b v="0"/>
    <b v="0"/>
    <x v="1"/>
    <x v="1"/>
    <n v="0"/>
    <x v="1"/>
    <x v="0"/>
  </r>
  <r>
    <m/>
    <s v="PLN"/>
    <x v="28"/>
    <x v="558"/>
    <x v="552"/>
    <x v="1"/>
    <x v="561"/>
    <s v="Unrest庫存數量"/>
    <x v="4"/>
    <m/>
    <m/>
    <s v="General"/>
    <x v="4"/>
    <m/>
    <x v="23"/>
    <s v="PLN"/>
    <x v="16"/>
    <x v="8"/>
    <x v="0"/>
    <x v="0"/>
    <s v="DM_INVENTORY_ANALYSIS"/>
    <s v="UNRESTQTY"/>
    <m/>
    <m/>
    <m/>
    <m/>
    <m/>
    <m/>
    <m/>
    <m/>
    <m/>
    <m/>
    <m/>
    <m/>
    <m/>
    <m/>
    <m/>
    <m/>
    <m/>
    <m/>
    <s v="資料清單"/>
    <x v="31"/>
    <x v="107"/>
    <x v="60"/>
    <x v="28"/>
    <e v="#N/A"/>
    <s v="UnrestQty"/>
    <x v="552"/>
    <x v="1"/>
    <x v="0"/>
    <x v="561"/>
    <x v="16"/>
    <s v="IEC_STD_V10 &gt;&gt; Common &gt;&gt; AutoMetaDataUnrestQty"/>
    <x v="4"/>
    <x v="0"/>
    <s v="Unrest庫存數量Measure"/>
    <s v="庫存分析"/>
    <n v="1604"/>
    <n v="1573"/>
    <n v="0"/>
    <s v=""/>
    <n v="0"/>
    <n v="0"/>
    <e v="#N/A"/>
    <x v="0"/>
    <s v="Inventory Analysis"/>
    <x v="122"/>
    <e v="#N/A"/>
    <x v="0"/>
    <s v="E.3.14.0:"/>
    <x v="168"/>
    <x v="168"/>
    <x v="1491"/>
    <x v="558"/>
    <x v="552"/>
    <x v="588"/>
    <x v="0"/>
    <x v="0"/>
    <x v="0"/>
    <x v="4"/>
    <m/>
    <x v="0"/>
    <x v="4"/>
    <s v="Inventory Analysis_UnrestQty"/>
    <x v="1387"/>
    <x v="4"/>
    <x v="0"/>
    <x v="8"/>
    <x v="9"/>
    <x v="0"/>
    <x v="0"/>
    <s v="DM_INVENTORY_ANALYSIS"/>
    <s v="UNRESTQTY"/>
    <x v="154"/>
    <x v="441"/>
    <x v="0"/>
    <n v="9"/>
    <x v="13"/>
    <x v="13"/>
    <x v="3"/>
    <s v=""/>
    <s v=""/>
    <n v="1602"/>
    <s v="-1602"/>
    <x v="0"/>
    <x v="0"/>
    <x v="0"/>
    <x v="552"/>
    <x v="16"/>
    <s v="Unrest庫存數量"/>
    <s v=""/>
    <s v=""/>
    <x v="0"/>
    <x v="60"/>
    <m/>
    <s v="^()$"/>
    <n v="9"/>
    <x v="0"/>
    <x v="9"/>
    <x v="0"/>
    <x v="0"/>
    <x v="0"/>
    <x v="1"/>
    <b v="0"/>
    <x v="1"/>
    <x v="1"/>
    <n v="0"/>
    <x v="0"/>
    <b v="0"/>
    <b v="0"/>
    <b v="1"/>
    <b v="0"/>
    <b v="0"/>
    <b v="0"/>
    <b v="0"/>
    <b v="0"/>
    <b v="1"/>
    <b v="0"/>
    <b v="0"/>
    <x v="0"/>
    <x v="24"/>
    <n v="1"/>
    <x v="35"/>
    <x v="0"/>
  </r>
  <r>
    <m/>
    <s v="PLN"/>
    <x v="28"/>
    <x v="559"/>
    <x v="553"/>
    <x v="1"/>
    <x v="562"/>
    <s v="Blocked庫存數量"/>
    <x v="4"/>
    <m/>
    <m/>
    <s v="General"/>
    <x v="4"/>
    <m/>
    <x v="23"/>
    <s v="PLN"/>
    <x v="16"/>
    <x v="8"/>
    <x v="0"/>
    <x v="0"/>
    <s v="DM_INVENTORY_ANALYSIS"/>
    <s v="BLOCKEDQTY"/>
    <m/>
    <m/>
    <m/>
    <m/>
    <m/>
    <m/>
    <m/>
    <m/>
    <m/>
    <m/>
    <m/>
    <m/>
    <m/>
    <m/>
    <m/>
    <m/>
    <m/>
    <m/>
    <s v="資料清單"/>
    <x v="31"/>
    <x v="108"/>
    <x v="60"/>
    <x v="28"/>
    <e v="#N/A"/>
    <s v="BlockedQty"/>
    <x v="553"/>
    <x v="1"/>
    <x v="0"/>
    <x v="562"/>
    <x v="16"/>
    <s v="IEC_STD_V10 &gt;&gt; Common &gt;&gt; AutoMetaDataBlockedQty"/>
    <x v="4"/>
    <x v="0"/>
    <s v="Blocked庫存數量Measure"/>
    <s v="庫存分析"/>
    <n v="1605"/>
    <n v="1573"/>
    <n v="0"/>
    <s v=""/>
    <n v="0"/>
    <n v="0"/>
    <e v="#N/A"/>
    <x v="0"/>
    <s v="Inventory Analysis"/>
    <x v="122"/>
    <e v="#N/A"/>
    <x v="0"/>
    <s v="E.3.14.0:"/>
    <x v="169"/>
    <x v="169"/>
    <x v="1492"/>
    <x v="559"/>
    <x v="553"/>
    <x v="589"/>
    <x v="0"/>
    <x v="0"/>
    <x v="0"/>
    <x v="4"/>
    <m/>
    <x v="0"/>
    <x v="4"/>
    <s v="Inventory Analysis_BlockedQty"/>
    <x v="1388"/>
    <x v="4"/>
    <x v="0"/>
    <x v="8"/>
    <x v="9"/>
    <x v="0"/>
    <x v="0"/>
    <s v="DM_INVENTORY_ANALYSIS"/>
    <s v="BLOCKEDQTY"/>
    <x v="154"/>
    <x v="442"/>
    <x v="0"/>
    <n v="9"/>
    <x v="13"/>
    <x v="13"/>
    <x v="3"/>
    <s v=""/>
    <s v=""/>
    <n v="1603"/>
    <s v="-1603"/>
    <x v="0"/>
    <x v="0"/>
    <x v="0"/>
    <x v="553"/>
    <x v="16"/>
    <s v="Blocked庫存數量"/>
    <s v=""/>
    <s v=""/>
    <x v="0"/>
    <x v="60"/>
    <m/>
    <s v="^()$"/>
    <n v="9"/>
    <x v="0"/>
    <x v="9"/>
    <x v="0"/>
    <x v="0"/>
    <x v="0"/>
    <x v="1"/>
    <b v="0"/>
    <x v="1"/>
    <x v="1"/>
    <n v="0"/>
    <x v="0"/>
    <b v="0"/>
    <b v="0"/>
    <b v="1"/>
    <b v="0"/>
    <b v="0"/>
    <b v="0"/>
    <b v="0"/>
    <b v="0"/>
    <b v="1"/>
    <b v="0"/>
    <b v="0"/>
    <x v="0"/>
    <x v="24"/>
    <n v="1"/>
    <x v="19"/>
    <x v="0"/>
  </r>
  <r>
    <m/>
    <s v="PLN"/>
    <x v="28"/>
    <x v="560"/>
    <x v="498"/>
    <x v="1"/>
    <x v="496"/>
    <s v="總庫存數量"/>
    <x v="4"/>
    <m/>
    <m/>
    <s v="General"/>
    <x v="4"/>
    <m/>
    <x v="23"/>
    <s v="PLN"/>
    <x v="16"/>
    <x v="8"/>
    <x v="0"/>
    <x v="0"/>
    <s v="DM_INVENTORY_ANALYSIS"/>
    <s v="INVQTY"/>
    <m/>
    <m/>
    <m/>
    <m/>
    <m/>
    <m/>
    <m/>
    <m/>
    <m/>
    <m/>
    <m/>
    <m/>
    <m/>
    <m/>
    <m/>
    <m/>
    <m/>
    <m/>
    <s v="資料清單"/>
    <x v="31"/>
    <x v="109"/>
    <x v="60"/>
    <x v="28"/>
    <e v="#N/A"/>
    <s v="InvQty"/>
    <x v="498"/>
    <x v="1"/>
    <x v="0"/>
    <x v="496"/>
    <x v="16"/>
    <s v="IEC_STD_V10 &gt;&gt; Common &gt;&gt; AutoMetaDataInvQty"/>
    <x v="4"/>
    <x v="0"/>
    <s v="總庫存數量Measure"/>
    <s v="庫存分析"/>
    <n v="1196"/>
    <n v="1573"/>
    <n v="0"/>
    <s v=""/>
    <n v="0"/>
    <n v="0"/>
    <n v="1196"/>
    <x v="276"/>
    <s v="Inventory Analysis"/>
    <x v="122"/>
    <e v="#N/A"/>
    <x v="0"/>
    <s v="E.3.14.0:"/>
    <x v="170"/>
    <x v="170"/>
    <x v="1493"/>
    <x v="560"/>
    <x v="498"/>
    <x v="515"/>
    <x v="0"/>
    <x v="0"/>
    <x v="0"/>
    <x v="4"/>
    <m/>
    <x v="0"/>
    <x v="4"/>
    <s v="Inventory Analysis_InvQty"/>
    <x v="1389"/>
    <x v="4"/>
    <x v="0"/>
    <x v="8"/>
    <x v="9"/>
    <x v="0"/>
    <x v="0"/>
    <s v="DM_INVENTORY_ANALYSIS"/>
    <s v="INVQTY"/>
    <x v="154"/>
    <x v="406"/>
    <x v="0"/>
    <n v="9"/>
    <x v="13"/>
    <x v="13"/>
    <x v="9"/>
    <s v=""/>
    <s v=""/>
    <n v="1604"/>
    <s v="-1604"/>
    <x v="0"/>
    <x v="0"/>
    <x v="0"/>
    <x v="498"/>
    <x v="16"/>
    <s v="總庫存數量"/>
    <s v=""/>
    <s v=""/>
    <x v="0"/>
    <x v="60"/>
    <m/>
    <s v="^()$"/>
    <n v="9"/>
    <x v="0"/>
    <x v="9"/>
    <x v="0"/>
    <x v="0"/>
    <x v="1"/>
    <x v="1"/>
    <b v="0"/>
    <x v="1"/>
    <x v="1"/>
    <n v="0"/>
    <x v="0"/>
    <b v="0"/>
    <b v="0"/>
    <b v="0"/>
    <b v="0"/>
    <b v="1"/>
    <b v="0"/>
    <b v="0"/>
    <b v="0"/>
    <b v="0"/>
    <b v="0"/>
    <b v="0"/>
    <x v="0"/>
    <x v="2"/>
    <n v="0"/>
    <x v="44"/>
    <x v="0"/>
  </r>
  <r>
    <m/>
    <s v="PLN"/>
    <x v="28"/>
    <x v="561"/>
    <x v="554"/>
    <x v="1"/>
    <x v="563"/>
    <s v="Unrest庫存金額(TWD)"/>
    <x v="4"/>
    <m/>
    <m/>
    <s v="General"/>
    <x v="6"/>
    <m/>
    <x v="23"/>
    <s v="PLN"/>
    <x v="16"/>
    <x v="8"/>
    <x v="0"/>
    <x v="0"/>
    <s v="DM_INVENTORY_ANALYSIS"/>
    <s v="UNRESTVAL"/>
    <m/>
    <m/>
    <m/>
    <m/>
    <m/>
    <m/>
    <m/>
    <m/>
    <m/>
    <m/>
    <m/>
    <m/>
    <m/>
    <m/>
    <m/>
    <m/>
    <m/>
    <m/>
    <s v="資料清單"/>
    <x v="31"/>
    <x v="110"/>
    <x v="60"/>
    <x v="28"/>
    <e v="#N/A"/>
    <s v="UnrestVal"/>
    <x v="554"/>
    <x v="1"/>
    <x v="0"/>
    <x v="563"/>
    <x v="16"/>
    <s v="IEC_STD_V10 &gt;&gt; Common &gt;&gt; AutoMetaDataUnrestVal"/>
    <x v="4"/>
    <x v="0"/>
    <s v="Unrest庫存金額(TWD)Measure"/>
    <s v="庫存分析"/>
    <n v="1607"/>
    <n v="1573"/>
    <n v="0"/>
    <s v=""/>
    <n v="0"/>
    <n v="0"/>
    <e v="#N/A"/>
    <x v="0"/>
    <s v="Inventory Analysis"/>
    <x v="122"/>
    <e v="#N/A"/>
    <x v="0"/>
    <s v="E.3.14.0:"/>
    <x v="171"/>
    <x v="171"/>
    <x v="1494"/>
    <x v="561"/>
    <x v="554"/>
    <x v="590"/>
    <x v="0"/>
    <x v="0"/>
    <x v="0"/>
    <x v="6"/>
    <m/>
    <x v="0"/>
    <x v="4"/>
    <s v="Inventory Analysis_UnrestVal"/>
    <x v="1390"/>
    <x v="4"/>
    <x v="0"/>
    <x v="8"/>
    <x v="9"/>
    <x v="0"/>
    <x v="0"/>
    <s v="DM_INVENTORY_ANALYSIS"/>
    <s v="UNRESTVAL"/>
    <x v="154"/>
    <x v="443"/>
    <x v="0"/>
    <n v="9"/>
    <x v="13"/>
    <x v="13"/>
    <x v="3"/>
    <s v=""/>
    <s v=""/>
    <n v="1605"/>
    <s v="-1605"/>
    <x v="0"/>
    <x v="0"/>
    <x v="0"/>
    <x v="554"/>
    <x v="16"/>
    <s v="Unrest庫存金額(TWD)"/>
    <s v=""/>
    <s v=""/>
    <x v="0"/>
    <x v="60"/>
    <m/>
    <s v="^()$"/>
    <n v="9"/>
    <x v="0"/>
    <x v="9"/>
    <x v="0"/>
    <x v="0"/>
    <x v="0"/>
    <x v="1"/>
    <b v="0"/>
    <x v="1"/>
    <x v="1"/>
    <n v="0"/>
    <x v="0"/>
    <b v="0"/>
    <b v="0"/>
    <b v="1"/>
    <b v="0"/>
    <b v="0"/>
    <b v="0"/>
    <b v="0"/>
    <b v="0"/>
    <b v="1"/>
    <b v="0"/>
    <b v="0"/>
    <x v="0"/>
    <x v="24"/>
    <n v="1"/>
    <x v="35"/>
    <x v="0"/>
  </r>
  <r>
    <m/>
    <s v="PLN"/>
    <x v="28"/>
    <x v="562"/>
    <x v="555"/>
    <x v="1"/>
    <x v="564"/>
    <s v="Blocked庫存金額(TWD)"/>
    <x v="4"/>
    <m/>
    <m/>
    <s v="General"/>
    <x v="6"/>
    <m/>
    <x v="23"/>
    <s v="PLN"/>
    <x v="16"/>
    <x v="8"/>
    <x v="0"/>
    <x v="0"/>
    <s v="DM_INVENTORY_ANALYSIS"/>
    <s v="BLOCKEDVAL"/>
    <m/>
    <m/>
    <m/>
    <m/>
    <m/>
    <m/>
    <m/>
    <m/>
    <m/>
    <m/>
    <m/>
    <m/>
    <m/>
    <m/>
    <m/>
    <m/>
    <m/>
    <m/>
    <s v="資料清單"/>
    <x v="31"/>
    <x v="111"/>
    <x v="60"/>
    <x v="28"/>
    <e v="#N/A"/>
    <s v="BlockedVal"/>
    <x v="555"/>
    <x v="1"/>
    <x v="0"/>
    <x v="564"/>
    <x v="16"/>
    <s v="IEC_STD_V10 &gt;&gt; Common &gt;&gt; AutoMetaDataBlockedVal"/>
    <x v="4"/>
    <x v="0"/>
    <s v="Blocked庫存金額(TWD)Measure"/>
    <s v="庫存分析"/>
    <n v="1608"/>
    <n v="1573"/>
    <n v="0"/>
    <s v=""/>
    <n v="0"/>
    <n v="0"/>
    <e v="#N/A"/>
    <x v="0"/>
    <s v="Inventory Analysis"/>
    <x v="122"/>
    <e v="#N/A"/>
    <x v="0"/>
    <s v="E.3.14.0:"/>
    <x v="172"/>
    <x v="172"/>
    <x v="1495"/>
    <x v="562"/>
    <x v="555"/>
    <x v="591"/>
    <x v="0"/>
    <x v="0"/>
    <x v="0"/>
    <x v="6"/>
    <m/>
    <x v="0"/>
    <x v="4"/>
    <s v="Inventory Analysis_BlockedVal"/>
    <x v="1391"/>
    <x v="4"/>
    <x v="0"/>
    <x v="8"/>
    <x v="9"/>
    <x v="0"/>
    <x v="0"/>
    <s v="DM_INVENTORY_ANALYSIS"/>
    <s v="BLOCKEDVAL"/>
    <x v="154"/>
    <x v="444"/>
    <x v="0"/>
    <n v="9"/>
    <x v="13"/>
    <x v="13"/>
    <x v="3"/>
    <s v=""/>
    <s v=""/>
    <n v="1606"/>
    <s v="-1606"/>
    <x v="0"/>
    <x v="0"/>
    <x v="0"/>
    <x v="555"/>
    <x v="16"/>
    <s v="Blocked庫存金額(TWD)"/>
    <s v=""/>
    <s v=""/>
    <x v="0"/>
    <x v="60"/>
    <m/>
    <s v="^()$"/>
    <n v="9"/>
    <x v="0"/>
    <x v="9"/>
    <x v="0"/>
    <x v="0"/>
    <x v="0"/>
    <x v="1"/>
    <b v="0"/>
    <x v="1"/>
    <x v="1"/>
    <n v="0"/>
    <x v="0"/>
    <b v="0"/>
    <b v="0"/>
    <b v="1"/>
    <b v="0"/>
    <b v="0"/>
    <b v="0"/>
    <b v="0"/>
    <b v="0"/>
    <b v="1"/>
    <b v="0"/>
    <b v="0"/>
    <x v="0"/>
    <x v="24"/>
    <n v="1"/>
    <x v="19"/>
    <x v="0"/>
  </r>
  <r>
    <m/>
    <s v="PLN"/>
    <x v="28"/>
    <x v="563"/>
    <x v="499"/>
    <x v="1"/>
    <x v="497"/>
    <s v="總庫存金額(TWD)"/>
    <x v="4"/>
    <m/>
    <m/>
    <s v="General"/>
    <x v="6"/>
    <m/>
    <x v="23"/>
    <s v="PLN"/>
    <x v="16"/>
    <x v="8"/>
    <x v="0"/>
    <x v="0"/>
    <s v="DM_INVENTORY_ANALYSIS"/>
    <s v="INVAMOUNT"/>
    <m/>
    <m/>
    <m/>
    <m/>
    <m/>
    <m/>
    <m/>
    <m/>
    <m/>
    <m/>
    <m/>
    <m/>
    <m/>
    <m/>
    <m/>
    <m/>
    <m/>
    <m/>
    <s v="資料清單"/>
    <x v="31"/>
    <x v="112"/>
    <x v="60"/>
    <x v="28"/>
    <e v="#N/A"/>
    <s v="InvAmount"/>
    <x v="499"/>
    <x v="1"/>
    <x v="0"/>
    <x v="497"/>
    <x v="16"/>
    <s v="IEC_STD_V10 &gt;&gt; Common &gt;&gt; AutoMetaDataInvAmount"/>
    <x v="4"/>
    <x v="0"/>
    <s v="總庫存金額(TWD)Measure"/>
    <s v="庫存分析"/>
    <n v="1197"/>
    <n v="1573"/>
    <n v="0"/>
    <s v=""/>
    <n v="0"/>
    <n v="0"/>
    <n v="1197"/>
    <x v="259"/>
    <s v="Inventory Analysis"/>
    <x v="122"/>
    <e v="#N/A"/>
    <x v="0"/>
    <s v="E.3.14.0:"/>
    <x v="173"/>
    <x v="173"/>
    <x v="1496"/>
    <x v="563"/>
    <x v="499"/>
    <x v="516"/>
    <x v="0"/>
    <x v="0"/>
    <x v="0"/>
    <x v="6"/>
    <m/>
    <x v="0"/>
    <x v="4"/>
    <s v="Inventory Analysis_InvAmount"/>
    <x v="1392"/>
    <x v="4"/>
    <x v="0"/>
    <x v="8"/>
    <x v="9"/>
    <x v="0"/>
    <x v="0"/>
    <s v="DM_INVENTORY_ANALYSIS"/>
    <s v="INVAMOUNT"/>
    <x v="154"/>
    <x v="407"/>
    <x v="0"/>
    <n v="9"/>
    <x v="13"/>
    <x v="13"/>
    <x v="9"/>
    <s v=""/>
    <s v=""/>
    <n v="1607"/>
    <s v="-1607"/>
    <x v="0"/>
    <x v="0"/>
    <x v="0"/>
    <x v="499"/>
    <x v="16"/>
    <s v="總庫存金額(TWD)"/>
    <s v=""/>
    <s v=""/>
    <x v="0"/>
    <x v="60"/>
    <m/>
    <s v="^()$"/>
    <n v="9"/>
    <x v="0"/>
    <x v="9"/>
    <x v="0"/>
    <x v="0"/>
    <x v="1"/>
    <x v="1"/>
    <b v="0"/>
    <x v="1"/>
    <x v="1"/>
    <n v="0"/>
    <x v="0"/>
    <b v="0"/>
    <b v="0"/>
    <b v="0"/>
    <b v="1"/>
    <b v="1"/>
    <b v="0"/>
    <b v="0"/>
    <b v="0"/>
    <b v="0"/>
    <b v="0"/>
    <b v="0"/>
    <x v="0"/>
    <x v="25"/>
    <n v="0"/>
    <x v="35"/>
    <x v="0"/>
  </r>
  <r>
    <m/>
    <s v="PLN"/>
    <x v="28"/>
    <x v="564"/>
    <x v="556"/>
    <x v="1"/>
    <x v="565"/>
    <s v="Unrest庫存金額(USD)"/>
    <x v="4"/>
    <m/>
    <m/>
    <s v="General"/>
    <x v="6"/>
    <m/>
    <x v="23"/>
    <s v="PLN"/>
    <x v="16"/>
    <x v="8"/>
    <x v="0"/>
    <x v="0"/>
    <s v="DM_INVENTORY_ANALYSIS"/>
    <s v="USDUNRESTVAL"/>
    <m/>
    <m/>
    <m/>
    <m/>
    <m/>
    <m/>
    <m/>
    <m/>
    <m/>
    <m/>
    <m/>
    <m/>
    <m/>
    <m/>
    <m/>
    <m/>
    <m/>
    <m/>
    <s v="資料清單"/>
    <x v="31"/>
    <x v="113"/>
    <x v="60"/>
    <x v="28"/>
    <e v="#N/A"/>
    <s v="USDUnrestVal"/>
    <x v="556"/>
    <x v="1"/>
    <x v="0"/>
    <x v="565"/>
    <x v="16"/>
    <s v="IEC_STD_V10 &gt;&gt; Common &gt;&gt; AutoMetaDataUSDUnrestVal"/>
    <x v="4"/>
    <x v="0"/>
    <s v="Unrest庫存金額(USD)Measure"/>
    <s v="庫存分析"/>
    <n v="1610"/>
    <n v="1573"/>
    <n v="0"/>
    <s v=""/>
    <n v="0"/>
    <n v="0"/>
    <e v="#N/A"/>
    <x v="0"/>
    <s v="Inventory Analysis"/>
    <x v="122"/>
    <e v="#N/A"/>
    <x v="0"/>
    <s v="E.3.14.0:"/>
    <x v="174"/>
    <x v="174"/>
    <x v="1497"/>
    <x v="564"/>
    <x v="556"/>
    <x v="592"/>
    <x v="0"/>
    <x v="0"/>
    <x v="0"/>
    <x v="6"/>
    <m/>
    <x v="0"/>
    <x v="4"/>
    <s v="Inventory Analysis_USDUnrestVal"/>
    <x v="1393"/>
    <x v="4"/>
    <x v="0"/>
    <x v="8"/>
    <x v="9"/>
    <x v="0"/>
    <x v="0"/>
    <s v="DM_INVENTORY_ANALYSIS"/>
    <s v="USDUNRESTVAL"/>
    <x v="154"/>
    <x v="445"/>
    <x v="0"/>
    <n v="9"/>
    <x v="13"/>
    <x v="13"/>
    <x v="3"/>
    <s v=""/>
    <s v=""/>
    <n v="1608"/>
    <s v="-1608"/>
    <x v="0"/>
    <x v="0"/>
    <x v="0"/>
    <x v="556"/>
    <x v="16"/>
    <s v="Unrest庫存金額(USD)"/>
    <s v=""/>
    <s v=""/>
    <x v="0"/>
    <x v="60"/>
    <m/>
    <s v="^()$"/>
    <n v="9"/>
    <x v="0"/>
    <x v="9"/>
    <x v="0"/>
    <x v="0"/>
    <x v="0"/>
    <x v="1"/>
    <b v="0"/>
    <x v="1"/>
    <x v="1"/>
    <n v="0"/>
    <x v="0"/>
    <b v="0"/>
    <b v="0"/>
    <b v="1"/>
    <b v="0"/>
    <b v="0"/>
    <b v="0"/>
    <b v="0"/>
    <b v="0"/>
    <b v="1"/>
    <b v="0"/>
    <b v="0"/>
    <x v="0"/>
    <x v="24"/>
    <n v="1"/>
    <x v="2"/>
    <x v="0"/>
  </r>
  <r>
    <m/>
    <s v="PLN"/>
    <x v="28"/>
    <x v="565"/>
    <x v="557"/>
    <x v="1"/>
    <x v="566"/>
    <s v="Blocked庫存金額(USD)"/>
    <x v="4"/>
    <m/>
    <m/>
    <s v="General"/>
    <x v="6"/>
    <m/>
    <x v="23"/>
    <s v="PLN"/>
    <x v="16"/>
    <x v="8"/>
    <x v="0"/>
    <x v="0"/>
    <s v="DM_INVENTORY_ANALYSIS"/>
    <s v="USDBLOCKEDVAL"/>
    <m/>
    <m/>
    <m/>
    <m/>
    <m/>
    <m/>
    <m/>
    <m/>
    <m/>
    <m/>
    <m/>
    <m/>
    <m/>
    <m/>
    <m/>
    <m/>
    <m/>
    <m/>
    <s v="資料清單"/>
    <x v="31"/>
    <x v="114"/>
    <x v="60"/>
    <x v="28"/>
    <e v="#N/A"/>
    <s v="USDBlockedVal"/>
    <x v="557"/>
    <x v="1"/>
    <x v="0"/>
    <x v="566"/>
    <x v="16"/>
    <s v="IEC_STD_V10 &gt;&gt; Common &gt;&gt; AutoMetaDataUSDBlockedVal"/>
    <x v="4"/>
    <x v="0"/>
    <s v="Blocked庫存金額(USD)Measure"/>
    <s v="庫存分析"/>
    <n v="1611"/>
    <n v="1573"/>
    <n v="0"/>
    <s v=""/>
    <n v="0"/>
    <n v="0"/>
    <e v="#N/A"/>
    <x v="0"/>
    <s v="Inventory Analysis"/>
    <x v="122"/>
    <e v="#N/A"/>
    <x v="0"/>
    <s v="E.3.14.0:"/>
    <x v="175"/>
    <x v="175"/>
    <x v="1498"/>
    <x v="565"/>
    <x v="557"/>
    <x v="593"/>
    <x v="0"/>
    <x v="0"/>
    <x v="0"/>
    <x v="6"/>
    <m/>
    <x v="0"/>
    <x v="4"/>
    <s v="Inventory Analysis_USDBlockedVal"/>
    <x v="1394"/>
    <x v="4"/>
    <x v="0"/>
    <x v="8"/>
    <x v="9"/>
    <x v="0"/>
    <x v="0"/>
    <s v="DM_INVENTORY_ANALYSIS"/>
    <s v="USDBLOCKEDVAL"/>
    <x v="154"/>
    <x v="446"/>
    <x v="0"/>
    <n v="9"/>
    <x v="13"/>
    <x v="13"/>
    <x v="3"/>
    <s v=""/>
    <s v=""/>
    <n v="1609"/>
    <s v="-1609"/>
    <x v="0"/>
    <x v="0"/>
    <x v="0"/>
    <x v="557"/>
    <x v="16"/>
    <s v="Blocked庫存金額(USD)"/>
    <s v=""/>
    <s v=""/>
    <x v="0"/>
    <x v="60"/>
    <m/>
    <s v="^()$"/>
    <n v="9"/>
    <x v="0"/>
    <x v="9"/>
    <x v="0"/>
    <x v="0"/>
    <x v="0"/>
    <x v="1"/>
    <b v="0"/>
    <x v="1"/>
    <x v="1"/>
    <n v="0"/>
    <x v="0"/>
    <b v="0"/>
    <b v="0"/>
    <b v="1"/>
    <b v="0"/>
    <b v="0"/>
    <b v="0"/>
    <b v="0"/>
    <b v="0"/>
    <b v="1"/>
    <b v="0"/>
    <b v="0"/>
    <x v="0"/>
    <x v="24"/>
    <n v="1"/>
    <x v="12"/>
    <x v="0"/>
  </r>
  <r>
    <m/>
    <s v="PLN"/>
    <x v="28"/>
    <x v="566"/>
    <x v="500"/>
    <x v="1"/>
    <x v="498"/>
    <s v="總庫存金額(USD)"/>
    <x v="4"/>
    <m/>
    <m/>
    <s v="General"/>
    <x v="6"/>
    <m/>
    <x v="23"/>
    <s v="PLN"/>
    <x v="16"/>
    <x v="8"/>
    <x v="0"/>
    <x v="0"/>
    <s v="DM_INVENTORY_ANALYSIS"/>
    <s v="USDINV_AMOUNT"/>
    <m/>
    <m/>
    <m/>
    <m/>
    <m/>
    <m/>
    <m/>
    <m/>
    <m/>
    <m/>
    <m/>
    <m/>
    <m/>
    <m/>
    <m/>
    <m/>
    <m/>
    <m/>
    <s v="資料清單"/>
    <x v="31"/>
    <x v="115"/>
    <x v="60"/>
    <x v="28"/>
    <e v="#N/A"/>
    <s v="USDInv_Amount"/>
    <x v="500"/>
    <x v="1"/>
    <x v="0"/>
    <x v="498"/>
    <x v="16"/>
    <s v="IEC_STD_V10 &gt;&gt; Common &gt;&gt; AutoMetaDataUSDInv_Amount"/>
    <x v="4"/>
    <x v="0"/>
    <s v="總庫存金額(USD)Measure"/>
    <s v="庫存分析"/>
    <n v="1198"/>
    <n v="1573"/>
    <n v="0"/>
    <s v=""/>
    <n v="0"/>
    <n v="0"/>
    <n v="1198"/>
    <x v="260"/>
    <s v="Inventory Analysis"/>
    <x v="122"/>
    <e v="#N/A"/>
    <x v="0"/>
    <s v="E.3.14.0:"/>
    <x v="176"/>
    <x v="176"/>
    <x v="1499"/>
    <x v="566"/>
    <x v="500"/>
    <x v="517"/>
    <x v="0"/>
    <x v="0"/>
    <x v="0"/>
    <x v="6"/>
    <m/>
    <x v="0"/>
    <x v="4"/>
    <s v="Inventory Analysis_USDInv_Amount"/>
    <x v="1395"/>
    <x v="4"/>
    <x v="0"/>
    <x v="8"/>
    <x v="9"/>
    <x v="0"/>
    <x v="0"/>
    <s v="DM_INVENTORY_ANALYSIS"/>
    <s v="USDINV_AMOUNT"/>
    <x v="154"/>
    <x v="408"/>
    <x v="0"/>
    <n v="9"/>
    <x v="13"/>
    <x v="13"/>
    <x v="9"/>
    <s v=""/>
    <s v=""/>
    <n v="1610"/>
    <s v="-1610"/>
    <x v="0"/>
    <x v="0"/>
    <x v="0"/>
    <x v="500"/>
    <x v="16"/>
    <s v="總庫存金額(USD)"/>
    <s v=""/>
    <s v=""/>
    <x v="0"/>
    <x v="60"/>
    <m/>
    <s v="^()$"/>
    <n v="9"/>
    <x v="0"/>
    <x v="9"/>
    <x v="0"/>
    <x v="0"/>
    <x v="1"/>
    <x v="1"/>
    <b v="0"/>
    <x v="1"/>
    <x v="1"/>
    <n v="0"/>
    <x v="0"/>
    <b v="0"/>
    <b v="1"/>
    <b v="0"/>
    <b v="0"/>
    <b v="1"/>
    <b v="0"/>
    <b v="0"/>
    <b v="0"/>
    <b v="0"/>
    <b v="0"/>
    <b v="0"/>
    <x v="0"/>
    <x v="23"/>
    <n v="0"/>
    <x v="12"/>
    <x v="0"/>
  </r>
  <r>
    <m/>
    <s v="PRO"/>
    <x v="19"/>
    <x v="567"/>
    <x v="558"/>
    <x v="258"/>
    <x v="567"/>
    <s v="採購方式"/>
    <x v="0"/>
    <m/>
    <m/>
    <s v="General"/>
    <x v="0"/>
    <m/>
    <x v="0"/>
    <s v="PRO"/>
    <x v="14"/>
    <x v="7"/>
    <x v="0"/>
    <x v="0"/>
    <s v="INT_PROCURE_TYPE"/>
    <m/>
    <m/>
    <m/>
    <m/>
    <m/>
    <m/>
    <m/>
    <m/>
    <m/>
    <m/>
    <m/>
    <m/>
    <m/>
    <m/>
    <m/>
    <m/>
    <m/>
    <m/>
    <m/>
    <s v="資料清單"/>
    <x v="32"/>
    <x v="0"/>
    <x v="485"/>
    <x v="19"/>
    <s v="IEC_STD_V10 &gt;&gt; Data Standard &gt;&gt; PRO"/>
    <s v="Procure Type"/>
    <x v="558"/>
    <x v="258"/>
    <x v="0"/>
    <x v="567"/>
    <x v="14"/>
    <s v="IEC_STD_V10 &gt;&gt; Common &gt;&gt; AutoMetaDataProcure Type"/>
    <x v="0"/>
    <x v="0"/>
    <s v="採購方式Concept"/>
    <s v="採購方式"/>
    <n v="1613"/>
    <n v="0"/>
    <n v="0"/>
    <s v=""/>
    <n v="0"/>
    <n v="0"/>
    <n v="0"/>
    <x v="0"/>
    <s v=""/>
    <x v="0"/>
    <s v=""/>
    <x v="0"/>
    <s v="PRO:"/>
    <x v="60"/>
    <x v="60"/>
    <x v="1500"/>
    <x v="567"/>
    <x v="558"/>
    <x v="457"/>
    <x v="0"/>
    <x v="0"/>
    <x v="0"/>
    <x v="0"/>
    <m/>
    <x v="0"/>
    <x v="0"/>
    <s v="Procure Type"/>
    <x v="1396"/>
    <x v="0"/>
    <x v="0"/>
    <x v="7"/>
    <x v="8"/>
    <x v="0"/>
    <x v="0"/>
    <s v="INT_PROCURE_TYPE"/>
    <s v=""/>
    <x v="155"/>
    <x v="0"/>
    <x v="0"/>
    <n v="0"/>
    <x v="0"/>
    <x v="0"/>
    <x v="0"/>
    <s v=""/>
    <s v=""/>
    <n v="1611"/>
    <s v="-1611"/>
    <x v="0"/>
    <x v="0"/>
    <x v="0"/>
    <x v="558"/>
    <x v="14"/>
    <s v="採購模式, 客戶業務模式指定的物料採購模式, 例如 Buy/Sell 指客戶指定廠商.."/>
    <s v=""/>
    <s v=""/>
    <x v="0"/>
    <x v="484"/>
    <m/>
    <s v="^()$"/>
    <n v="9"/>
    <x v="0"/>
    <x v="8"/>
    <x v="0"/>
    <x v="0"/>
    <x v="0"/>
    <x v="1"/>
    <b v="0"/>
    <x v="0"/>
    <x v="0"/>
    <n v="0"/>
    <x v="0"/>
    <b v="0"/>
    <b v="0"/>
    <b v="0"/>
    <b v="0"/>
    <b v="0"/>
    <b v="0"/>
    <b v="0"/>
    <b v="0"/>
    <b v="0"/>
    <b v="0"/>
    <b v="0"/>
    <x v="1"/>
    <x v="1"/>
    <n v="0"/>
    <x v="2"/>
    <x v="0"/>
  </r>
  <r>
    <m/>
    <s v="PRO"/>
    <x v="19"/>
    <x v="450"/>
    <x v="452"/>
    <x v="1"/>
    <x v="568"/>
    <s v="在SAP定義: 由Vendor Material Code, 註記B&amp;S; 在Info Record, Controller欄位(I=TK, C:GTK)"/>
    <x v="1"/>
    <m/>
    <m/>
    <s v="General"/>
    <x v="2"/>
    <s v="B/S; TK; GTK;"/>
    <x v="0"/>
    <s v="PRO"/>
    <x v="14"/>
    <x v="7"/>
    <x v="0"/>
    <x v="0"/>
    <s v="INT_PROCURE_TYPE"/>
    <s v="PROCURE_TYPE_CODE"/>
    <m/>
    <m/>
    <m/>
    <m/>
    <m/>
    <m/>
    <m/>
    <m/>
    <m/>
    <m/>
    <m/>
    <m/>
    <m/>
    <m/>
    <m/>
    <m/>
    <m/>
    <m/>
    <s v="資料清單"/>
    <x v="32"/>
    <x v="1"/>
    <x v="408"/>
    <x v="19"/>
    <s v="IEC_STD_V10 &gt;&gt; Data Standard &gt;&gt; PRO"/>
    <s v="Procure Type Code"/>
    <x v="452"/>
    <x v="1"/>
    <x v="0"/>
    <x v="568"/>
    <x v="14"/>
    <s v="IEC_STD_V10 &gt;&gt; Common &gt;&gt; AutoMetaDataProcure Type Code"/>
    <x v="1"/>
    <x v="0"/>
    <s v="採購方式代碼Property"/>
    <s v="採購方式"/>
    <n v="1116"/>
    <n v="1613"/>
    <n v="0"/>
    <s v="Procure Type Code"/>
    <n v="1"/>
    <n v="0"/>
    <n v="0"/>
    <x v="0"/>
    <s v="Procure Type"/>
    <x v="123"/>
    <s v="IEC_STD_V10 &gt;&gt; Data Standard &gt;&gt; PRO &gt;&gt; Procure Type"/>
    <x v="0"/>
    <s v="PRO:"/>
    <x v="61"/>
    <x v="61"/>
    <x v="1501"/>
    <x v="450"/>
    <x v="452"/>
    <x v="594"/>
    <x v="109"/>
    <x v="0"/>
    <x v="0"/>
    <x v="2"/>
    <m/>
    <x v="0"/>
    <x v="1"/>
    <s v="Procure Type_Procure Type Code"/>
    <x v="1397"/>
    <x v="1"/>
    <x v="0"/>
    <x v="7"/>
    <x v="8"/>
    <x v="0"/>
    <x v="0"/>
    <s v="INT_PROCURE_TYPE"/>
    <s v="PROCURE_TYPE_CODE"/>
    <x v="155"/>
    <x v="366"/>
    <x v="0"/>
    <n v="0"/>
    <x v="0"/>
    <x v="0"/>
    <x v="0"/>
    <s v=""/>
    <s v=""/>
    <n v="1612"/>
    <s v="-1612"/>
    <x v="0"/>
    <x v="0"/>
    <x v="0"/>
    <x v="452"/>
    <x v="14"/>
    <s v="採購方式代碼"/>
    <s v=""/>
    <s v=""/>
    <x v="0"/>
    <x v="407"/>
    <m/>
    <s v="^()$"/>
    <n v="9"/>
    <x v="0"/>
    <x v="8"/>
    <x v="0"/>
    <x v="0"/>
    <x v="1"/>
    <x v="1"/>
    <b v="0"/>
    <x v="0"/>
    <x v="1"/>
    <n v="0"/>
    <x v="0"/>
    <b v="0"/>
    <b v="0"/>
    <b v="0"/>
    <b v="0"/>
    <b v="0"/>
    <b v="0"/>
    <b v="0"/>
    <b v="0"/>
    <b v="0"/>
    <b v="0"/>
    <b v="0"/>
    <x v="1"/>
    <x v="1"/>
    <n v="0"/>
    <x v="3"/>
    <x v="0"/>
  </r>
  <r>
    <m/>
    <s v="PRO"/>
    <x v="19"/>
    <x v="568"/>
    <x v="559"/>
    <x v="1"/>
    <x v="569"/>
    <s v="採購方式描述"/>
    <x v="1"/>
    <m/>
    <m/>
    <s v="General"/>
    <x v="1"/>
    <s v="B/S: Buy &amp; Sell; TK:TurnKey; GTK: Guidied Turnkey;"/>
    <x v="0"/>
    <s v="PRO"/>
    <x v="14"/>
    <x v="7"/>
    <x v="0"/>
    <x v="0"/>
    <s v="INT_PROCURE_TYPE"/>
    <s v="PROCURE_TYPE_DESCRIPTION"/>
    <m/>
    <m/>
    <m/>
    <m/>
    <m/>
    <m/>
    <m/>
    <m/>
    <m/>
    <m/>
    <m/>
    <m/>
    <m/>
    <m/>
    <m/>
    <m/>
    <m/>
    <m/>
    <s v="資料清單"/>
    <x v="32"/>
    <x v="2"/>
    <x v="486"/>
    <x v="19"/>
    <s v="IEC_STD_V10 &gt;&gt; Data Standard &gt;&gt; PRO"/>
    <s v="Procure Type Description"/>
    <x v="559"/>
    <x v="1"/>
    <x v="0"/>
    <x v="569"/>
    <x v="14"/>
    <s v="IEC_STD_V10 &gt;&gt; Common &gt;&gt; AutoMetaDataProcure Type Description"/>
    <x v="1"/>
    <x v="0"/>
    <s v="採購方式描述Property"/>
    <s v="採購方式"/>
    <n v="1615"/>
    <n v="1613"/>
    <n v="0"/>
    <s v="Procure Type Description"/>
    <n v="1"/>
    <n v="0"/>
    <n v="0"/>
    <x v="0"/>
    <s v="Procure Type"/>
    <x v="123"/>
    <s v="IEC_STD_V10 &gt;&gt; Data Standard &gt;&gt; PRO &gt;&gt; Procure Type"/>
    <x v="0"/>
    <s v="PRO:"/>
    <x v="62"/>
    <x v="62"/>
    <x v="1502"/>
    <x v="568"/>
    <x v="559"/>
    <x v="595"/>
    <x v="110"/>
    <x v="0"/>
    <x v="0"/>
    <x v="1"/>
    <m/>
    <x v="0"/>
    <x v="1"/>
    <s v="Procure Type_Procure Type Description"/>
    <x v="1398"/>
    <x v="1"/>
    <x v="0"/>
    <x v="7"/>
    <x v="8"/>
    <x v="0"/>
    <x v="0"/>
    <s v="INT_PROCURE_TYPE"/>
    <s v="PROCURE_TYPE_DESCRIPTION"/>
    <x v="155"/>
    <x v="447"/>
    <x v="0"/>
    <n v="0"/>
    <x v="0"/>
    <x v="0"/>
    <x v="0"/>
    <s v=""/>
    <s v=""/>
    <n v="1613"/>
    <s v="-1613"/>
    <x v="0"/>
    <x v="0"/>
    <x v="0"/>
    <x v="559"/>
    <x v="14"/>
    <s v="採購方式描述"/>
    <s v=""/>
    <s v=""/>
    <x v="0"/>
    <x v="485"/>
    <m/>
    <s v="^()$"/>
    <n v="9"/>
    <x v="0"/>
    <x v="8"/>
    <x v="0"/>
    <x v="0"/>
    <x v="0"/>
    <x v="1"/>
    <b v="0"/>
    <x v="0"/>
    <x v="1"/>
    <n v="0"/>
    <x v="0"/>
    <b v="0"/>
    <b v="0"/>
    <b v="0"/>
    <b v="0"/>
    <b v="0"/>
    <b v="0"/>
    <b v="0"/>
    <b v="0"/>
    <b v="0"/>
    <b v="0"/>
    <b v="0"/>
    <x v="1"/>
    <x v="1"/>
    <n v="0"/>
    <x v="9"/>
    <x v="0"/>
  </r>
  <r>
    <m/>
    <s v="PRO"/>
    <x v="19"/>
    <x v="569"/>
    <x v="560"/>
    <x v="259"/>
    <x v="229"/>
    <m/>
    <x v="0"/>
    <m/>
    <m/>
    <s v="General"/>
    <x v="0"/>
    <m/>
    <x v="0"/>
    <s v="PRO"/>
    <x v="14"/>
    <x v="7"/>
    <x v="0"/>
    <x v="0"/>
    <s v="INT_MATERIAL_BLC_ATTRIBUTE"/>
    <m/>
    <m/>
    <m/>
    <m/>
    <m/>
    <m/>
    <m/>
    <m/>
    <m/>
    <m/>
    <m/>
    <m/>
    <m/>
    <m/>
    <m/>
    <m/>
    <m/>
    <m/>
    <m/>
    <s v="資料清單"/>
    <x v="32"/>
    <x v="3"/>
    <x v="487"/>
    <x v="19"/>
    <s v="IEC_STD_V10 &gt;&gt; Data Standard &gt;&gt; PRO"/>
    <s v="Material BLC attribute"/>
    <x v="560"/>
    <x v="259"/>
    <x v="0"/>
    <x v="229"/>
    <x v="14"/>
    <s v="IEC_STD_V10 &gt;&gt; Common &gt;&gt; AutoMetaDataMaterial BLC attribute"/>
    <x v="0"/>
    <x v="0"/>
    <s v="料件BLC 屬性Concept"/>
    <s v="料件BLC 屬性"/>
    <n v="1616"/>
    <n v="0"/>
    <n v="0"/>
    <s v=""/>
    <n v="0"/>
    <n v="0"/>
    <n v="0"/>
    <x v="0"/>
    <s v=""/>
    <x v="0"/>
    <s v=""/>
    <x v="0"/>
    <s v="PRO:"/>
    <x v="63"/>
    <x v="63"/>
    <x v="1503"/>
    <x v="569"/>
    <x v="560"/>
    <x v="205"/>
    <x v="0"/>
    <x v="0"/>
    <x v="0"/>
    <x v="0"/>
    <m/>
    <x v="0"/>
    <x v="0"/>
    <s v="Material BLC attribute"/>
    <x v="1399"/>
    <x v="0"/>
    <x v="0"/>
    <x v="7"/>
    <x v="8"/>
    <x v="0"/>
    <x v="0"/>
    <s v="INT_MATERIAL_BLC_ATTRIBUTE"/>
    <s v=""/>
    <x v="156"/>
    <x v="0"/>
    <x v="0"/>
    <n v="0"/>
    <x v="0"/>
    <x v="0"/>
    <x v="0"/>
    <s v=""/>
    <s v=""/>
    <n v="1614"/>
    <s v="-1614"/>
    <x v="0"/>
    <x v="0"/>
    <x v="0"/>
    <x v="560"/>
    <x v="14"/>
    <n v="0"/>
    <s v=""/>
    <s v=""/>
    <x v="0"/>
    <x v="486"/>
    <m/>
    <s v="^()$"/>
    <n v="9"/>
    <x v="0"/>
    <x v="8"/>
    <x v="0"/>
    <x v="0"/>
    <x v="0"/>
    <x v="1"/>
    <b v="0"/>
    <x v="0"/>
    <x v="0"/>
    <n v="0"/>
    <x v="0"/>
    <b v="0"/>
    <b v="0"/>
    <b v="0"/>
    <b v="0"/>
    <b v="0"/>
    <b v="0"/>
    <b v="0"/>
    <b v="0"/>
    <b v="0"/>
    <b v="0"/>
    <b v="0"/>
    <x v="1"/>
    <x v="1"/>
    <n v="0"/>
    <x v="17"/>
    <x v="0"/>
  </r>
  <r>
    <m/>
    <s v="PRO"/>
    <x v="19"/>
    <x v="375"/>
    <x v="378"/>
    <x v="1"/>
    <x v="370"/>
    <s v="料號"/>
    <x v="2"/>
    <m/>
    <m/>
    <s v="General"/>
    <x v="2"/>
    <m/>
    <x v="0"/>
    <s v="PRO"/>
    <x v="14"/>
    <x v="7"/>
    <x v="0"/>
    <x v="0"/>
    <s v="INT_MATERIAL_BLC_ATTRIBUTE"/>
    <s v="IEC_PART_NUMBER"/>
    <m/>
    <m/>
    <m/>
    <m/>
    <m/>
    <m/>
    <m/>
    <m/>
    <m/>
    <m/>
    <m/>
    <m/>
    <m/>
    <m/>
    <m/>
    <m/>
    <m/>
    <m/>
    <s v="資料清單"/>
    <x v="32"/>
    <x v="4"/>
    <x v="387"/>
    <x v="19"/>
    <s v="IEC_STD_V10 &gt;&gt; Data Standard &gt;&gt; PRO"/>
    <s v="IEC Part Number"/>
    <x v="378"/>
    <x v="1"/>
    <x v="0"/>
    <x v="370"/>
    <x v="14"/>
    <s v="IEC_STD_V10 &gt;&gt; Common &gt;&gt; AutoMetaDataIEC Part Number"/>
    <x v="2"/>
    <x v="0"/>
    <s v="料號Relationship"/>
    <s v="料件BLC 屬性"/>
    <n v="897"/>
    <n v="1616"/>
    <n v="0"/>
    <s v=""/>
    <n v="0"/>
    <n v="0"/>
    <n v="957"/>
    <x v="202"/>
    <s v="Material BLC attribute"/>
    <x v="124"/>
    <s v="IEC_STD_V10 &gt;&gt; Data Standard &gt;&gt; PRO &gt;&gt; Material BLC attribute"/>
    <x v="0"/>
    <s v="PRO:"/>
    <x v="64"/>
    <x v="64"/>
    <x v="1504"/>
    <x v="375"/>
    <x v="378"/>
    <x v="363"/>
    <x v="0"/>
    <x v="0"/>
    <x v="0"/>
    <x v="2"/>
    <m/>
    <x v="0"/>
    <x v="2"/>
    <s v="Material BLC attribute_IEC Part Number"/>
    <x v="1400"/>
    <x v="2"/>
    <x v="0"/>
    <x v="7"/>
    <x v="8"/>
    <x v="0"/>
    <x v="0"/>
    <s v="INT_MATERIAL_BLC_ATTRIBUTE"/>
    <s v="IEC_PART_NUMBER"/>
    <x v="156"/>
    <x v="307"/>
    <x v="0"/>
    <n v="0"/>
    <x v="0"/>
    <x v="0"/>
    <x v="0"/>
    <s v=""/>
    <s v=""/>
    <n v="1615"/>
    <s v="-1615"/>
    <x v="0"/>
    <x v="0"/>
    <x v="0"/>
    <x v="378"/>
    <x v="14"/>
    <s v="料號"/>
    <s v=""/>
    <s v=""/>
    <x v="0"/>
    <x v="386"/>
    <m/>
    <s v="^()$"/>
    <n v="9"/>
    <x v="0"/>
    <x v="8"/>
    <x v="0"/>
    <x v="0"/>
    <x v="1"/>
    <x v="1"/>
    <b v="0"/>
    <x v="0"/>
    <x v="1"/>
    <n v="0"/>
    <x v="0"/>
    <b v="0"/>
    <b v="0"/>
    <b v="0"/>
    <b v="0"/>
    <b v="1"/>
    <b v="0"/>
    <b v="0"/>
    <b v="0"/>
    <b v="1"/>
    <b v="0"/>
    <b v="0"/>
    <x v="0"/>
    <x v="6"/>
    <n v="1"/>
    <x v="18"/>
    <x v="0"/>
  </r>
  <r>
    <m/>
    <s v="PRO"/>
    <x v="19"/>
    <x v="456"/>
    <x v="458"/>
    <x v="227"/>
    <x v="570"/>
    <s v="BLC 由 PDM 產出,where-use direct bon = 1395 or 111;_x000a_BLC Hard code (手動維護);_x000a_FG 料號第一碼:W/YIN/X_x000a_HV 料號第3.4 碼:21, 22, 25_x000a_PCBA 料號前4碼:1395_x000a_PCBA 料號前4碼:1597 且 description 字元含&quot;MLB&quot;_x000a_PCBA 料號前4碼:1597 且 description 字元含&quot;PCA&quot;_x000a_PCBA 料號前4碼: 1597 且 description 字元含&quot;GNRC,SC''_x000a_PCBA 料號前4碼:1597 且 description 字元含&quot;MOD&quot;_x000a_WIP 料號第1碼:1, 且不符 PCBA上述定義者_x000a_Others 不符合以上者_x000a__x000a_Class_x0009_BLC_x000a_6*10_x0009_Y_x000a_6*11_x0009_Y_x000a_6*12_x0009_Y_x000a_6*13_x0009_Y_x000a_6*14_x0009_Y_x000a_6*15_x0009_Y_x000a_6*18_x0009_Y_x000a_6*19_x0009_Y_x000a_6*26_x0009_Y_x000a_6*36_x0009_Y_x000a_6*50_x0009_Y_x000a_Class_x0009_BLC_x000a_6*10V_x0009_Y_x000a_6*11V_x0009_Y_x000a_6*12V_x0009_Y_x000a_6*13V_x0009_Y_x000a_6*14V_x0009_Y_x000a_6*15V_x0009_Y_x000a_6*18V_x0009_Y_x000a_6*19V_x0009_Y_x000a_6*26V_x0009_Y_x000a_6*36V_x0009_Y_x000a_6*50V_x0009_Y_x000a_"/>
    <x v="1"/>
    <m/>
    <m/>
    <s v="General"/>
    <x v="2"/>
    <s v="Y/N"/>
    <x v="0"/>
    <s v="PRO"/>
    <x v="14"/>
    <x v="7"/>
    <x v="0"/>
    <x v="0"/>
    <s v="INT_MATERIAL_BLC_ATTRIBUTE"/>
    <s v="BOM_LEVEL_COMPONENT"/>
    <m/>
    <m/>
    <m/>
    <m/>
    <m/>
    <m/>
    <m/>
    <m/>
    <m/>
    <m/>
    <m/>
    <m/>
    <m/>
    <m/>
    <m/>
    <m/>
    <m/>
    <m/>
    <s v="資料清單"/>
    <x v="32"/>
    <x v="5"/>
    <x v="414"/>
    <x v="19"/>
    <s v="IEC_STD_V10 &gt;&gt; Data Standard &gt;&gt; PRO"/>
    <s v="BOM Level Component"/>
    <x v="458"/>
    <x v="227"/>
    <x v="0"/>
    <x v="570"/>
    <x v="14"/>
    <s v="IEC_STD_V10 &gt;&gt; Common &gt;&gt; AutoMetaDataBOM Level Component"/>
    <x v="1"/>
    <x v="0"/>
    <s v="BLCProperty"/>
    <s v="料件BLC 屬性"/>
    <n v="1122"/>
    <n v="1616"/>
    <n v="0"/>
    <s v="BOM Level Component"/>
    <n v="1"/>
    <n v="0"/>
    <n v="0"/>
    <x v="0"/>
    <s v="Material BLC attribute"/>
    <x v="124"/>
    <s v="IEC_STD_V10 &gt;&gt; Data Standard &gt;&gt; PRO &gt;&gt; Material BLC attribute"/>
    <x v="0"/>
    <s v="PRO:"/>
    <x v="65"/>
    <x v="65"/>
    <x v="1505"/>
    <x v="456"/>
    <x v="458"/>
    <x v="596"/>
    <x v="43"/>
    <x v="0"/>
    <x v="0"/>
    <x v="2"/>
    <m/>
    <x v="0"/>
    <x v="1"/>
    <s v="Material BLC attribute_BOM Level Component"/>
    <x v="1401"/>
    <x v="1"/>
    <x v="0"/>
    <x v="7"/>
    <x v="8"/>
    <x v="0"/>
    <x v="0"/>
    <s v="INT_MATERIAL_BLC_ATTRIBUTE"/>
    <s v="BOM_LEVEL_COMPONENT"/>
    <x v="156"/>
    <x v="372"/>
    <x v="0"/>
    <n v="0"/>
    <x v="0"/>
    <x v="0"/>
    <x v="0"/>
    <s v=""/>
    <s v=""/>
    <n v="1616"/>
    <s v="-1616"/>
    <x v="0"/>
    <x v="0"/>
    <x v="0"/>
    <x v="458"/>
    <x v="14"/>
    <s v="BLC 標誌"/>
    <s v=""/>
    <s v=""/>
    <x v="0"/>
    <x v="413"/>
    <m/>
    <s v="^()$"/>
    <n v="9"/>
    <x v="0"/>
    <x v="8"/>
    <x v="0"/>
    <x v="0"/>
    <x v="1"/>
    <x v="1"/>
    <b v="0"/>
    <x v="0"/>
    <x v="1"/>
    <n v="0"/>
    <x v="0"/>
    <b v="0"/>
    <b v="0"/>
    <b v="0"/>
    <b v="0"/>
    <b v="0"/>
    <b v="0"/>
    <b v="0"/>
    <b v="0"/>
    <b v="0"/>
    <b v="0"/>
    <b v="0"/>
    <x v="1"/>
    <x v="1"/>
    <n v="0"/>
    <x v="5"/>
    <x v="0"/>
  </r>
  <r>
    <m/>
    <s v="PRO"/>
    <x v="19"/>
    <x v="570"/>
    <x v="561"/>
    <x v="260"/>
    <x v="229"/>
    <m/>
    <x v="0"/>
    <m/>
    <m/>
    <s v="General"/>
    <x v="0"/>
    <m/>
    <x v="0"/>
    <s v="PRO"/>
    <x v="14"/>
    <x v="7"/>
    <x v="0"/>
    <x v="0"/>
    <s v="INT_PURCHASE_PARTS"/>
    <m/>
    <m/>
    <m/>
    <m/>
    <m/>
    <m/>
    <m/>
    <m/>
    <m/>
    <m/>
    <m/>
    <m/>
    <m/>
    <m/>
    <m/>
    <m/>
    <m/>
    <m/>
    <m/>
    <s v="資料清單"/>
    <x v="32"/>
    <x v="6"/>
    <x v="488"/>
    <x v="19"/>
    <s v="IEC_STD_V10 &gt;&gt; Data Standard &gt;&gt; PRO"/>
    <s v="Purchase parts"/>
    <x v="561"/>
    <x v="260"/>
    <x v="0"/>
    <x v="229"/>
    <x v="14"/>
    <s v="IEC_STD_V10 &gt;&gt; Common &gt;&gt; AutoMetaDataPurchase parts"/>
    <x v="0"/>
    <x v="0"/>
    <s v="採購件Concept"/>
    <s v="採購件"/>
    <n v="1619"/>
    <n v="0"/>
    <n v="0"/>
    <s v=""/>
    <n v="0"/>
    <n v="0"/>
    <n v="0"/>
    <x v="0"/>
    <s v=""/>
    <x v="0"/>
    <s v=""/>
    <x v="0"/>
    <s v="PRO:"/>
    <x v="66"/>
    <x v="66"/>
    <x v="1506"/>
    <x v="570"/>
    <x v="561"/>
    <x v="205"/>
    <x v="0"/>
    <x v="0"/>
    <x v="0"/>
    <x v="0"/>
    <m/>
    <x v="0"/>
    <x v="0"/>
    <s v="Purchase parts"/>
    <x v="1402"/>
    <x v="0"/>
    <x v="0"/>
    <x v="7"/>
    <x v="8"/>
    <x v="0"/>
    <x v="0"/>
    <s v="INT_PURCHASE_PARTS"/>
    <s v=""/>
    <x v="157"/>
    <x v="0"/>
    <x v="0"/>
    <n v="0"/>
    <x v="0"/>
    <x v="0"/>
    <x v="0"/>
    <s v=""/>
    <s v=""/>
    <n v="1617"/>
    <s v="-1617"/>
    <x v="0"/>
    <x v="0"/>
    <x v="0"/>
    <x v="561"/>
    <x v="14"/>
    <n v="0"/>
    <s v=""/>
    <s v=""/>
    <x v="0"/>
    <x v="487"/>
    <m/>
    <s v="^()$"/>
    <n v="9"/>
    <x v="0"/>
    <x v="8"/>
    <x v="0"/>
    <x v="0"/>
    <x v="0"/>
    <x v="1"/>
    <b v="0"/>
    <x v="0"/>
    <x v="0"/>
    <n v="0"/>
    <x v="0"/>
    <b v="0"/>
    <b v="0"/>
    <b v="0"/>
    <b v="0"/>
    <b v="0"/>
    <b v="0"/>
    <b v="0"/>
    <b v="0"/>
    <b v="0"/>
    <b v="0"/>
    <b v="0"/>
    <x v="1"/>
    <x v="1"/>
    <n v="0"/>
    <x v="0"/>
    <x v="0"/>
  </r>
  <r>
    <m/>
    <s v="PRO"/>
    <x v="19"/>
    <x v="375"/>
    <x v="378"/>
    <x v="1"/>
    <x v="370"/>
    <s v="料號"/>
    <x v="2"/>
    <m/>
    <m/>
    <s v="General"/>
    <x v="2"/>
    <m/>
    <x v="0"/>
    <s v="PRO"/>
    <x v="14"/>
    <x v="7"/>
    <x v="0"/>
    <x v="0"/>
    <s v="INT_PURCHASE_PARTS"/>
    <s v="IEC_PART_NUMBER"/>
    <m/>
    <m/>
    <m/>
    <m/>
    <m/>
    <m/>
    <m/>
    <m/>
    <m/>
    <m/>
    <m/>
    <m/>
    <m/>
    <m/>
    <m/>
    <m/>
    <m/>
    <m/>
    <s v="資料清單"/>
    <x v="32"/>
    <x v="7"/>
    <x v="387"/>
    <x v="19"/>
    <s v="IEC_STD_V10 &gt;&gt; Data Standard &gt;&gt; PRO"/>
    <s v="IEC Part Number"/>
    <x v="378"/>
    <x v="1"/>
    <x v="0"/>
    <x v="370"/>
    <x v="14"/>
    <s v="IEC_STD_V10 &gt;&gt; Common &gt;&gt; AutoMetaDataIEC Part Number"/>
    <x v="2"/>
    <x v="0"/>
    <s v="料號Relationship"/>
    <s v="採購件"/>
    <n v="897"/>
    <n v="1619"/>
    <n v="0"/>
    <s v=""/>
    <n v="0"/>
    <n v="0"/>
    <n v="957"/>
    <x v="202"/>
    <s v="Purchase parts"/>
    <x v="125"/>
    <s v="IEC_STD_V10 &gt;&gt; Data Standard &gt;&gt; PRO &gt;&gt; Purchase parts"/>
    <x v="0"/>
    <s v="PRO:"/>
    <x v="67"/>
    <x v="67"/>
    <x v="1507"/>
    <x v="375"/>
    <x v="378"/>
    <x v="363"/>
    <x v="0"/>
    <x v="0"/>
    <x v="0"/>
    <x v="2"/>
    <m/>
    <x v="0"/>
    <x v="2"/>
    <s v="Purchase parts_IEC Part Number"/>
    <x v="1403"/>
    <x v="2"/>
    <x v="0"/>
    <x v="7"/>
    <x v="8"/>
    <x v="0"/>
    <x v="0"/>
    <s v="INT_PURCHASE_PARTS"/>
    <s v="IEC_PART_NUMBER"/>
    <x v="157"/>
    <x v="307"/>
    <x v="0"/>
    <n v="0"/>
    <x v="0"/>
    <x v="0"/>
    <x v="0"/>
    <s v=""/>
    <s v=""/>
    <n v="1618"/>
    <s v="-1618"/>
    <x v="0"/>
    <x v="0"/>
    <x v="0"/>
    <x v="378"/>
    <x v="14"/>
    <s v="料號"/>
    <s v=""/>
    <s v=""/>
    <x v="0"/>
    <x v="386"/>
    <m/>
    <s v="^()$"/>
    <n v="9"/>
    <x v="0"/>
    <x v="8"/>
    <x v="0"/>
    <x v="0"/>
    <x v="1"/>
    <x v="1"/>
    <b v="0"/>
    <x v="0"/>
    <x v="1"/>
    <n v="0"/>
    <x v="0"/>
    <b v="0"/>
    <b v="0"/>
    <b v="0"/>
    <b v="0"/>
    <b v="1"/>
    <b v="0"/>
    <b v="0"/>
    <b v="0"/>
    <b v="1"/>
    <b v="0"/>
    <b v="0"/>
    <x v="0"/>
    <x v="6"/>
    <n v="1"/>
    <x v="18"/>
    <x v="0"/>
  </r>
  <r>
    <m/>
    <s v="PRO"/>
    <x v="19"/>
    <x v="432"/>
    <x v="434"/>
    <x v="234"/>
    <x v="427"/>
    <s v="廠區代碼"/>
    <x v="2"/>
    <m/>
    <m/>
    <s v="General"/>
    <x v="2"/>
    <m/>
    <x v="0"/>
    <s v="PRO"/>
    <x v="14"/>
    <x v="7"/>
    <x v="0"/>
    <x v="0"/>
    <s v="INT_PURCHASE_PARTS"/>
    <s v="PLANT_CODE"/>
    <m/>
    <m/>
    <m/>
    <m/>
    <m/>
    <m/>
    <m/>
    <m/>
    <m/>
    <m/>
    <m/>
    <m/>
    <m/>
    <m/>
    <m/>
    <m/>
    <m/>
    <m/>
    <s v="資料清單"/>
    <x v="32"/>
    <x v="8"/>
    <x v="385"/>
    <x v="19"/>
    <s v="IEC_STD_V10 &gt;&gt; Data Standard &gt;&gt; PRO"/>
    <s v="Plant Code"/>
    <x v="434"/>
    <x v="234"/>
    <x v="0"/>
    <x v="427"/>
    <x v="14"/>
    <s v="IEC_STD_V10 &gt;&gt; Common &gt;&gt; AutoMetaDataPlant Code"/>
    <x v="2"/>
    <x v="0"/>
    <s v="廠區代碼Relationship"/>
    <s v="採購件"/>
    <n v="1087"/>
    <n v="1619"/>
    <n v="0"/>
    <s v=""/>
    <n v="0"/>
    <n v="0"/>
    <n v="1642"/>
    <x v="224"/>
    <s v="Purchase parts"/>
    <x v="125"/>
    <s v="IEC_STD_V10 &gt;&gt; Data Standard &gt;&gt; PRO &gt;&gt; Purchase parts"/>
    <x v="0"/>
    <s v="PRO:"/>
    <x v="68"/>
    <x v="68"/>
    <x v="1508"/>
    <x v="432"/>
    <x v="434"/>
    <x v="438"/>
    <x v="0"/>
    <x v="0"/>
    <x v="0"/>
    <x v="2"/>
    <m/>
    <x v="0"/>
    <x v="2"/>
    <s v="Purchase parts_Plant Code"/>
    <x v="1404"/>
    <x v="2"/>
    <x v="0"/>
    <x v="7"/>
    <x v="8"/>
    <x v="0"/>
    <x v="0"/>
    <s v="INT_PURCHASE_PARTS"/>
    <s v="PLANT_CODE"/>
    <x v="157"/>
    <x v="350"/>
    <x v="0"/>
    <n v="0"/>
    <x v="0"/>
    <x v="0"/>
    <x v="0"/>
    <s v=""/>
    <s v=""/>
    <n v="1619"/>
    <s v="-1619"/>
    <x v="0"/>
    <x v="0"/>
    <x v="0"/>
    <x v="434"/>
    <x v="14"/>
    <s v="廠區代碼"/>
    <s v=""/>
    <s v=""/>
    <x v="0"/>
    <x v="384"/>
    <m/>
    <s v="^()$"/>
    <n v="9"/>
    <x v="0"/>
    <x v="8"/>
    <x v="0"/>
    <x v="0"/>
    <x v="1"/>
    <x v="1"/>
    <b v="0"/>
    <x v="0"/>
    <x v="1"/>
    <n v="0"/>
    <x v="0"/>
    <b v="0"/>
    <b v="0"/>
    <b v="0"/>
    <b v="0"/>
    <b v="1"/>
    <b v="0"/>
    <b v="0"/>
    <b v="0"/>
    <b v="0"/>
    <b v="0"/>
    <b v="0"/>
    <x v="0"/>
    <x v="2"/>
    <n v="0"/>
    <x v="19"/>
    <x v="0"/>
  </r>
  <r>
    <m/>
    <s v="PRO"/>
    <x v="19"/>
    <x v="571"/>
    <x v="562"/>
    <x v="1"/>
    <x v="571"/>
    <s v="AVL 優先級, 目前分三級定義在PDM"/>
    <x v="1"/>
    <m/>
    <m/>
    <s v="General"/>
    <x v="2"/>
    <s v="UVL/AVL/PVL"/>
    <x v="0"/>
    <s v="PRO"/>
    <x v="14"/>
    <x v="7"/>
    <x v="0"/>
    <x v="0"/>
    <s v="INT_PURCHASE_PARTS"/>
    <s v="AVL_PRIORITY"/>
    <m/>
    <m/>
    <m/>
    <m/>
    <m/>
    <m/>
    <m/>
    <m/>
    <m/>
    <m/>
    <m/>
    <m/>
    <m/>
    <m/>
    <m/>
    <m/>
    <m/>
    <m/>
    <s v="資料清單"/>
    <x v="32"/>
    <x v="9"/>
    <x v="489"/>
    <x v="19"/>
    <s v="IEC_STD_V10 &gt;&gt; Data Standard &gt;&gt; PRO"/>
    <s v="AVL priority"/>
    <x v="562"/>
    <x v="1"/>
    <x v="0"/>
    <x v="571"/>
    <x v="14"/>
    <s v="IEC_STD_V10 &gt;&gt; Common &gt;&gt; AutoMetaDataAVL priority"/>
    <x v="1"/>
    <x v="0"/>
    <s v="AVL 優先級Property"/>
    <s v="採購件"/>
    <n v="1622"/>
    <n v="1619"/>
    <n v="0"/>
    <s v="AVL priority"/>
    <n v="1"/>
    <n v="0"/>
    <n v="0"/>
    <x v="0"/>
    <s v="Purchase parts"/>
    <x v="125"/>
    <s v="IEC_STD_V10 &gt;&gt; Data Standard &gt;&gt; PRO &gt;&gt; Purchase parts"/>
    <x v="0"/>
    <s v="PRO:"/>
    <x v="69"/>
    <x v="69"/>
    <x v="1509"/>
    <x v="571"/>
    <x v="562"/>
    <x v="597"/>
    <x v="111"/>
    <x v="0"/>
    <x v="0"/>
    <x v="2"/>
    <m/>
    <x v="0"/>
    <x v="1"/>
    <s v="Purchase parts_AVL priority"/>
    <x v="1405"/>
    <x v="1"/>
    <x v="0"/>
    <x v="7"/>
    <x v="8"/>
    <x v="0"/>
    <x v="0"/>
    <s v="INT_PURCHASE_PARTS"/>
    <s v="AVL_PRIORITY"/>
    <x v="157"/>
    <x v="448"/>
    <x v="0"/>
    <n v="0"/>
    <x v="0"/>
    <x v="0"/>
    <x v="0"/>
    <s v=""/>
    <s v=""/>
    <n v="1620"/>
    <s v="-1620"/>
    <x v="0"/>
    <x v="0"/>
    <x v="0"/>
    <x v="562"/>
    <x v="14"/>
    <s v="AVL 分級管理, 標示材料禁用或IEC prefer等, 用途包括 prefer part/multiSource 分析使用"/>
    <s v=""/>
    <s v=""/>
    <x v="0"/>
    <x v="488"/>
    <m/>
    <s v="^()$"/>
    <n v="9"/>
    <x v="0"/>
    <x v="8"/>
    <x v="0"/>
    <x v="0"/>
    <x v="0"/>
    <x v="1"/>
    <b v="0"/>
    <x v="0"/>
    <x v="1"/>
    <n v="0"/>
    <x v="0"/>
    <b v="0"/>
    <b v="0"/>
    <b v="0"/>
    <b v="0"/>
    <b v="0"/>
    <b v="0"/>
    <b v="0"/>
    <b v="0"/>
    <b v="0"/>
    <b v="0"/>
    <b v="0"/>
    <x v="1"/>
    <x v="1"/>
    <n v="0"/>
    <x v="2"/>
    <x v="0"/>
  </r>
  <r>
    <m/>
    <s v="PRO"/>
    <x v="19"/>
    <x v="462"/>
    <x v="464"/>
    <x v="235"/>
    <x v="460"/>
    <s v="採購單價, SAP infor record 價格"/>
    <x v="1"/>
    <m/>
    <m/>
    <s v="General"/>
    <x v="6"/>
    <m/>
    <x v="0"/>
    <s v="PRO"/>
    <x v="14"/>
    <x v="7"/>
    <x v="0"/>
    <x v="0"/>
    <s v="INT_PURCHASE_PARTS"/>
    <s v="PO_PRICE_IN_FUNCTIONAL_CURRENCY"/>
    <m/>
    <m/>
    <m/>
    <m/>
    <m/>
    <m/>
    <m/>
    <m/>
    <m/>
    <m/>
    <m/>
    <m/>
    <m/>
    <m/>
    <m/>
    <m/>
    <m/>
    <m/>
    <s v="資料清單"/>
    <x v="32"/>
    <x v="10"/>
    <x v="420"/>
    <x v="19"/>
    <s v="IEC_STD_V10 &gt;&gt; Data Standard &gt;&gt; PRO"/>
    <s v="PO Price in functional currency"/>
    <x v="464"/>
    <x v="235"/>
    <x v="0"/>
    <x v="460"/>
    <x v="14"/>
    <s v="IEC_STD_V10 &gt;&gt; Common &gt;&gt; AutoMetaDataPO Price in functional currency"/>
    <x v="1"/>
    <x v="0"/>
    <s v="本位幣採購價格Property"/>
    <s v="採購件"/>
    <n v="1138"/>
    <n v="1619"/>
    <n v="0"/>
    <s v="PO Price in functional currency"/>
    <n v="1"/>
    <n v="0"/>
    <n v="0"/>
    <x v="0"/>
    <s v="Purchase parts"/>
    <x v="125"/>
    <s v="IEC_STD_V10 &gt;&gt; Data Standard &gt;&gt; PRO &gt;&gt; Purchase parts"/>
    <x v="0"/>
    <s v="PRO:"/>
    <x v="70"/>
    <x v="70"/>
    <x v="1510"/>
    <x v="462"/>
    <x v="464"/>
    <x v="471"/>
    <x v="0"/>
    <x v="0"/>
    <x v="0"/>
    <x v="6"/>
    <m/>
    <x v="0"/>
    <x v="1"/>
    <s v="Purchase parts_PO Price in functional currency"/>
    <x v="1406"/>
    <x v="1"/>
    <x v="0"/>
    <x v="7"/>
    <x v="8"/>
    <x v="0"/>
    <x v="0"/>
    <s v="INT_PURCHASE_PARTS"/>
    <s v="PO_PRICE_IN_FUNCTIONAL_CURRENCY"/>
    <x v="157"/>
    <x v="377"/>
    <x v="0"/>
    <n v="0"/>
    <x v="0"/>
    <x v="0"/>
    <x v="0"/>
    <s v=""/>
    <s v=""/>
    <n v="1621"/>
    <s v="-1621"/>
    <x v="0"/>
    <x v="0"/>
    <x v="0"/>
    <x v="464"/>
    <x v="14"/>
    <s v="採購單價"/>
    <s v=""/>
    <s v=""/>
    <x v="0"/>
    <x v="419"/>
    <m/>
    <s v="^()$"/>
    <n v="9"/>
    <x v="0"/>
    <x v="8"/>
    <x v="0"/>
    <x v="0"/>
    <x v="1"/>
    <x v="1"/>
    <b v="0"/>
    <x v="0"/>
    <x v="1"/>
    <n v="0"/>
    <x v="0"/>
    <b v="0"/>
    <b v="0"/>
    <b v="0"/>
    <b v="0"/>
    <b v="0"/>
    <b v="0"/>
    <b v="0"/>
    <b v="0"/>
    <b v="0"/>
    <b v="0"/>
    <b v="0"/>
    <x v="1"/>
    <x v="1"/>
    <n v="0"/>
    <x v="13"/>
    <x v="0"/>
  </r>
  <r>
    <m/>
    <s v="PRO"/>
    <x v="19"/>
    <x v="463"/>
    <x v="465"/>
    <x v="236"/>
    <x v="572"/>
    <s v="訂單本位採購幣別"/>
    <x v="1"/>
    <m/>
    <m/>
    <s v="General"/>
    <x v="6"/>
    <m/>
    <x v="0"/>
    <s v="PRO"/>
    <x v="14"/>
    <x v="7"/>
    <x v="0"/>
    <x v="0"/>
    <s v="INT_PURCHASE_PARTS"/>
    <s v="PO_FUNCTIONAL_CURRENCY"/>
    <m/>
    <m/>
    <m/>
    <m/>
    <m/>
    <m/>
    <m/>
    <m/>
    <m/>
    <m/>
    <m/>
    <m/>
    <m/>
    <m/>
    <m/>
    <m/>
    <m/>
    <m/>
    <s v="資料清單"/>
    <x v="32"/>
    <x v="11"/>
    <x v="421"/>
    <x v="19"/>
    <s v="IEC_STD_V10 &gt;&gt; Data Standard &gt;&gt; PRO"/>
    <s v="PO Functional Currency"/>
    <x v="465"/>
    <x v="236"/>
    <x v="0"/>
    <x v="572"/>
    <x v="14"/>
    <s v="IEC_STD_V10 &gt;&gt; Common &gt;&gt; AutoMetaDataPO Functional Currency"/>
    <x v="1"/>
    <x v="0"/>
    <s v="訂單本位採購幣別Property"/>
    <s v="採購件"/>
    <n v="1139"/>
    <n v="1619"/>
    <n v="0"/>
    <s v="PO Functional Currency"/>
    <n v="1"/>
    <n v="0"/>
    <n v="0"/>
    <x v="0"/>
    <s v="Purchase parts"/>
    <x v="125"/>
    <s v="IEC_STD_V10 &gt;&gt; Data Standard &gt;&gt; PRO &gt;&gt; Purchase parts"/>
    <x v="0"/>
    <s v="PRO:"/>
    <x v="71"/>
    <x v="71"/>
    <x v="1511"/>
    <x v="463"/>
    <x v="465"/>
    <x v="598"/>
    <x v="0"/>
    <x v="0"/>
    <x v="0"/>
    <x v="6"/>
    <m/>
    <x v="0"/>
    <x v="1"/>
    <s v="Purchase parts_PO Functional Currency"/>
    <x v="1407"/>
    <x v="1"/>
    <x v="0"/>
    <x v="7"/>
    <x v="8"/>
    <x v="0"/>
    <x v="0"/>
    <s v="INT_PURCHASE_PARTS"/>
    <s v="PO_FUNCTIONAL_CURRENCY"/>
    <x v="157"/>
    <x v="378"/>
    <x v="0"/>
    <n v="0"/>
    <x v="0"/>
    <x v="0"/>
    <x v="0"/>
    <s v=""/>
    <s v=""/>
    <n v="1622"/>
    <s v="-1622"/>
    <x v="0"/>
    <x v="0"/>
    <x v="0"/>
    <x v="465"/>
    <x v="14"/>
    <s v="訂單本位採購幣別"/>
    <s v=""/>
    <s v=""/>
    <x v="0"/>
    <x v="420"/>
    <m/>
    <s v="^()$"/>
    <n v="9"/>
    <x v="0"/>
    <x v="8"/>
    <x v="0"/>
    <x v="0"/>
    <x v="1"/>
    <x v="1"/>
    <b v="0"/>
    <x v="0"/>
    <x v="1"/>
    <n v="0"/>
    <x v="0"/>
    <b v="0"/>
    <b v="0"/>
    <b v="0"/>
    <b v="0"/>
    <b v="0"/>
    <b v="0"/>
    <b v="0"/>
    <b v="0"/>
    <b v="0"/>
    <b v="0"/>
    <b v="0"/>
    <x v="1"/>
    <x v="1"/>
    <n v="0"/>
    <x v="17"/>
    <x v="0"/>
  </r>
  <r>
    <m/>
    <s v="PRO"/>
    <x v="19"/>
    <x v="464"/>
    <x v="466"/>
    <x v="261"/>
    <x v="462"/>
    <s v="採購單價*GR 當天匯率"/>
    <x v="1"/>
    <m/>
    <m/>
    <s v="General"/>
    <x v="6"/>
    <m/>
    <x v="0"/>
    <s v="PRO"/>
    <x v="14"/>
    <x v="7"/>
    <x v="0"/>
    <x v="0"/>
    <s v="INT_PURCHASE_PARTS"/>
    <s v="TWD_PO_PRICE"/>
    <m/>
    <m/>
    <m/>
    <m/>
    <m/>
    <m/>
    <m/>
    <m/>
    <m/>
    <m/>
    <m/>
    <m/>
    <m/>
    <m/>
    <m/>
    <m/>
    <m/>
    <m/>
    <s v="資料清單"/>
    <x v="32"/>
    <x v="12"/>
    <x v="422"/>
    <x v="19"/>
    <s v="IEC_STD_V10 &gt;&gt; Data Standard &gt;&gt; PRO"/>
    <s v="TWD PO Price"/>
    <x v="466"/>
    <x v="261"/>
    <x v="0"/>
    <x v="462"/>
    <x v="14"/>
    <s v="IEC_STD_V10 &gt;&gt; Common &gt;&gt; AutoMetaDataTWD PO Price"/>
    <x v="1"/>
    <x v="0"/>
    <s v="台幣採購價格Property"/>
    <s v="採購件"/>
    <n v="1140"/>
    <n v="1619"/>
    <n v="0"/>
    <s v="TWD PO Price"/>
    <n v="1"/>
    <n v="0"/>
    <n v="0"/>
    <x v="0"/>
    <s v="Purchase parts"/>
    <x v="125"/>
    <s v="IEC_STD_V10 &gt;&gt; Data Standard &gt;&gt; PRO &gt;&gt; Purchase parts"/>
    <x v="0"/>
    <s v="PRO:"/>
    <x v="72"/>
    <x v="72"/>
    <x v="1512"/>
    <x v="464"/>
    <x v="466"/>
    <x v="473"/>
    <x v="0"/>
    <x v="0"/>
    <x v="0"/>
    <x v="6"/>
    <m/>
    <x v="0"/>
    <x v="1"/>
    <s v="Purchase parts_TWD PO Price"/>
    <x v="1408"/>
    <x v="1"/>
    <x v="0"/>
    <x v="7"/>
    <x v="8"/>
    <x v="0"/>
    <x v="0"/>
    <s v="INT_PURCHASE_PARTS"/>
    <s v="TWD_PO_PRICE"/>
    <x v="157"/>
    <x v="379"/>
    <x v="0"/>
    <n v="0"/>
    <x v="0"/>
    <x v="0"/>
    <x v="0"/>
    <s v=""/>
    <s v=""/>
    <n v="1623"/>
    <s v="-1623"/>
    <x v="0"/>
    <x v="0"/>
    <x v="0"/>
    <x v="466"/>
    <x v="14"/>
    <s v="採購單價*GR 當天匯率"/>
    <s v=""/>
    <s v=""/>
    <x v="0"/>
    <x v="421"/>
    <m/>
    <s v="^()$"/>
    <n v="9"/>
    <x v="0"/>
    <x v="8"/>
    <x v="0"/>
    <x v="0"/>
    <x v="1"/>
    <x v="1"/>
    <b v="0"/>
    <x v="0"/>
    <x v="1"/>
    <n v="0"/>
    <x v="0"/>
    <b v="0"/>
    <b v="0"/>
    <b v="0"/>
    <b v="0"/>
    <b v="0"/>
    <b v="0"/>
    <b v="0"/>
    <b v="0"/>
    <b v="0"/>
    <b v="0"/>
    <b v="0"/>
    <x v="1"/>
    <x v="1"/>
    <n v="0"/>
    <x v="2"/>
    <x v="0"/>
  </r>
  <r>
    <m/>
    <s v="PRO"/>
    <x v="19"/>
    <x v="465"/>
    <x v="467"/>
    <x v="262"/>
    <x v="462"/>
    <s v="採購單價*GR 當天匯率"/>
    <x v="1"/>
    <m/>
    <m/>
    <s v="General"/>
    <x v="6"/>
    <m/>
    <x v="0"/>
    <s v="PRO"/>
    <x v="14"/>
    <x v="7"/>
    <x v="0"/>
    <x v="0"/>
    <s v="INT_PURCHASE_PARTS"/>
    <s v="USD_PO_PRICE"/>
    <m/>
    <m/>
    <m/>
    <m/>
    <m/>
    <m/>
    <m/>
    <m/>
    <m/>
    <m/>
    <m/>
    <m/>
    <m/>
    <m/>
    <m/>
    <m/>
    <m/>
    <m/>
    <s v="資料清單"/>
    <x v="32"/>
    <x v="13"/>
    <x v="423"/>
    <x v="19"/>
    <s v="IEC_STD_V10 &gt;&gt; Data Standard &gt;&gt; PRO"/>
    <s v="USD PO Price"/>
    <x v="467"/>
    <x v="262"/>
    <x v="0"/>
    <x v="462"/>
    <x v="14"/>
    <s v="IEC_STD_V10 &gt;&gt; Common &gt;&gt; AutoMetaDataUSD PO Price"/>
    <x v="1"/>
    <x v="0"/>
    <s v="美金採購價格Property"/>
    <s v="採購件"/>
    <n v="1141"/>
    <n v="1619"/>
    <n v="0"/>
    <s v="USD PO Price"/>
    <n v="1"/>
    <n v="0"/>
    <n v="0"/>
    <x v="0"/>
    <s v="Purchase parts"/>
    <x v="125"/>
    <s v="IEC_STD_V10 &gt;&gt; Data Standard &gt;&gt; PRO &gt;&gt; Purchase parts"/>
    <x v="0"/>
    <s v="PRO:"/>
    <x v="73"/>
    <x v="73"/>
    <x v="1513"/>
    <x v="465"/>
    <x v="467"/>
    <x v="473"/>
    <x v="0"/>
    <x v="0"/>
    <x v="0"/>
    <x v="6"/>
    <m/>
    <x v="0"/>
    <x v="1"/>
    <s v="Purchase parts_USD PO Price"/>
    <x v="1409"/>
    <x v="1"/>
    <x v="0"/>
    <x v="7"/>
    <x v="8"/>
    <x v="0"/>
    <x v="0"/>
    <s v="INT_PURCHASE_PARTS"/>
    <s v="USD_PO_PRICE"/>
    <x v="157"/>
    <x v="380"/>
    <x v="0"/>
    <n v="0"/>
    <x v="0"/>
    <x v="0"/>
    <x v="0"/>
    <s v=""/>
    <s v=""/>
    <n v="1624"/>
    <s v="-1624"/>
    <x v="0"/>
    <x v="0"/>
    <x v="0"/>
    <x v="467"/>
    <x v="14"/>
    <s v="採購單價*GR 當天匯率"/>
    <s v=""/>
    <s v=""/>
    <x v="0"/>
    <x v="422"/>
    <m/>
    <s v="^()$"/>
    <n v="9"/>
    <x v="0"/>
    <x v="8"/>
    <x v="0"/>
    <x v="0"/>
    <x v="1"/>
    <x v="1"/>
    <b v="0"/>
    <x v="0"/>
    <x v="1"/>
    <n v="0"/>
    <x v="0"/>
    <b v="0"/>
    <b v="0"/>
    <b v="0"/>
    <b v="0"/>
    <b v="0"/>
    <b v="0"/>
    <b v="0"/>
    <b v="0"/>
    <b v="0"/>
    <b v="0"/>
    <b v="0"/>
    <x v="1"/>
    <x v="1"/>
    <n v="0"/>
    <x v="2"/>
    <x v="0"/>
  </r>
  <r>
    <m/>
    <s v="PRO"/>
    <x v="19"/>
    <x v="451"/>
    <x v="453"/>
    <x v="263"/>
    <x v="447"/>
    <s v="供應商代碼"/>
    <x v="2"/>
    <m/>
    <m/>
    <s v="General"/>
    <x v="2"/>
    <m/>
    <x v="0"/>
    <s v="PRO"/>
    <x v="14"/>
    <x v="7"/>
    <x v="0"/>
    <x v="0"/>
    <s v="INT_PURCHASE_PARTS"/>
    <s v="VENDOR_CODE"/>
    <m/>
    <m/>
    <m/>
    <m/>
    <m/>
    <m/>
    <m/>
    <m/>
    <m/>
    <m/>
    <m/>
    <m/>
    <m/>
    <m/>
    <m/>
    <m/>
    <m/>
    <m/>
    <s v="資料清單"/>
    <x v="32"/>
    <x v="14"/>
    <x v="409"/>
    <x v="19"/>
    <s v="IEC_STD_V10 &gt;&gt; Data Standard &gt;&gt; PRO"/>
    <s v="Vendor Code"/>
    <x v="453"/>
    <x v="263"/>
    <x v="0"/>
    <x v="447"/>
    <x v="14"/>
    <s v="IEC_STD_V10 &gt;&gt; Common &gt;&gt; AutoMetaDataVendor Code"/>
    <x v="2"/>
    <x v="0"/>
    <s v="供應商代碼Relationship"/>
    <s v="採購件"/>
    <n v="1117"/>
    <n v="1619"/>
    <n v="0"/>
    <s v=""/>
    <n v="0"/>
    <n v="0"/>
    <n v="1631"/>
    <x v="229"/>
    <s v="Purchase parts"/>
    <x v="125"/>
    <s v="IEC_STD_V10 &gt;&gt; Data Standard &gt;&gt; PRO &gt;&gt; Purchase parts"/>
    <x v="0"/>
    <s v="PRO:"/>
    <x v="74"/>
    <x v="74"/>
    <x v="1514"/>
    <x v="451"/>
    <x v="453"/>
    <x v="599"/>
    <x v="0"/>
    <x v="0"/>
    <x v="0"/>
    <x v="2"/>
    <m/>
    <x v="0"/>
    <x v="2"/>
    <s v="Purchase parts_Vendor Code"/>
    <x v="1410"/>
    <x v="2"/>
    <x v="0"/>
    <x v="7"/>
    <x v="8"/>
    <x v="0"/>
    <x v="0"/>
    <s v="INT_PURCHASE_PARTS"/>
    <s v="VENDOR_CODE"/>
    <x v="157"/>
    <x v="367"/>
    <x v="0"/>
    <n v="0"/>
    <x v="0"/>
    <x v="0"/>
    <x v="0"/>
    <s v=""/>
    <s v=""/>
    <n v="1625"/>
    <s v="-1625"/>
    <x v="0"/>
    <x v="0"/>
    <x v="0"/>
    <x v="453"/>
    <x v="14"/>
    <s v="供應商代碼"/>
    <s v=""/>
    <s v=""/>
    <x v="0"/>
    <x v="408"/>
    <m/>
    <s v="^()$"/>
    <n v="9"/>
    <x v="0"/>
    <x v="8"/>
    <x v="0"/>
    <x v="0"/>
    <x v="1"/>
    <x v="1"/>
    <b v="0"/>
    <x v="0"/>
    <x v="1"/>
    <n v="0"/>
    <x v="0"/>
    <b v="0"/>
    <b v="0"/>
    <b v="0"/>
    <b v="0"/>
    <b v="0"/>
    <b v="0"/>
    <b v="0"/>
    <b v="0"/>
    <b v="0"/>
    <b v="0"/>
    <b v="0"/>
    <x v="1"/>
    <x v="1"/>
    <n v="0"/>
    <x v="34"/>
    <x v="0"/>
  </r>
  <r>
    <m/>
    <s v="PRO"/>
    <x v="19"/>
    <x v="454"/>
    <x v="456"/>
    <x v="226"/>
    <x v="573"/>
    <s v="製造商代碼"/>
    <x v="2"/>
    <m/>
    <m/>
    <s v="General"/>
    <x v="2"/>
    <m/>
    <x v="0"/>
    <s v="PRO"/>
    <x v="14"/>
    <x v="7"/>
    <x v="0"/>
    <x v="0"/>
    <s v="INT_PURCHASE_PARTS"/>
    <s v="MANUFACTURER_CODE"/>
    <m/>
    <m/>
    <m/>
    <m/>
    <m/>
    <m/>
    <m/>
    <m/>
    <m/>
    <m/>
    <m/>
    <m/>
    <m/>
    <m/>
    <m/>
    <m/>
    <m/>
    <m/>
    <s v="資料清單"/>
    <x v="32"/>
    <x v="15"/>
    <x v="412"/>
    <x v="19"/>
    <s v="IEC_STD_V10 &gt;&gt; Data Standard &gt;&gt; PRO"/>
    <s v="Manufacturer Code"/>
    <x v="456"/>
    <x v="226"/>
    <x v="0"/>
    <x v="573"/>
    <x v="14"/>
    <s v="IEC_STD_V10 &gt;&gt; Common &gt;&gt; AutoMetaDataManufacturer Code"/>
    <x v="2"/>
    <x v="0"/>
    <s v="製造商代碼Relationship"/>
    <s v="採購件"/>
    <n v="1120"/>
    <n v="1619"/>
    <n v="0"/>
    <s v=""/>
    <n v="0"/>
    <n v="0"/>
    <n v="1638"/>
    <x v="232"/>
    <s v="Purchase parts"/>
    <x v="125"/>
    <s v="IEC_STD_V10 &gt;&gt; Data Standard &gt;&gt; PRO &gt;&gt; Purchase parts"/>
    <x v="0"/>
    <s v="PRO:"/>
    <x v="75"/>
    <x v="75"/>
    <x v="1515"/>
    <x v="454"/>
    <x v="456"/>
    <x v="600"/>
    <x v="0"/>
    <x v="0"/>
    <x v="0"/>
    <x v="2"/>
    <m/>
    <x v="0"/>
    <x v="2"/>
    <s v="Purchase parts_Manufacturer Code"/>
    <x v="1411"/>
    <x v="2"/>
    <x v="0"/>
    <x v="7"/>
    <x v="8"/>
    <x v="0"/>
    <x v="0"/>
    <s v="INT_PURCHASE_PARTS"/>
    <s v="MANUFACTURER_CODE"/>
    <x v="157"/>
    <x v="370"/>
    <x v="0"/>
    <n v="0"/>
    <x v="0"/>
    <x v="0"/>
    <x v="0"/>
    <s v=""/>
    <s v=""/>
    <n v="1626"/>
    <s v="-1626"/>
    <x v="0"/>
    <x v="0"/>
    <x v="0"/>
    <x v="456"/>
    <x v="14"/>
    <s v="製造商代碼"/>
    <s v=""/>
    <s v=""/>
    <x v="0"/>
    <x v="411"/>
    <m/>
    <s v="^()$"/>
    <n v="9"/>
    <x v="0"/>
    <x v="8"/>
    <x v="0"/>
    <x v="0"/>
    <x v="1"/>
    <x v="1"/>
    <b v="0"/>
    <x v="0"/>
    <x v="1"/>
    <n v="0"/>
    <x v="0"/>
    <b v="0"/>
    <b v="0"/>
    <b v="0"/>
    <b v="0"/>
    <b v="0"/>
    <b v="0"/>
    <b v="0"/>
    <b v="0"/>
    <b v="0"/>
    <b v="0"/>
    <b v="0"/>
    <x v="1"/>
    <x v="1"/>
    <n v="0"/>
    <x v="3"/>
    <x v="0"/>
  </r>
  <r>
    <m/>
    <s v="PRO"/>
    <x v="19"/>
    <x v="450"/>
    <x v="452"/>
    <x v="1"/>
    <x v="568"/>
    <m/>
    <x v="2"/>
    <m/>
    <m/>
    <s v="General"/>
    <x v="2"/>
    <s v="B/S; TK; GTK;"/>
    <x v="0"/>
    <s v="PRO"/>
    <x v="14"/>
    <x v="7"/>
    <x v="0"/>
    <x v="0"/>
    <s v="INT_PURCHASE_PARTS"/>
    <s v="PROCURE_TYPE_CODE"/>
    <m/>
    <m/>
    <m/>
    <m/>
    <m/>
    <m/>
    <m/>
    <m/>
    <m/>
    <m/>
    <m/>
    <m/>
    <m/>
    <m/>
    <m/>
    <m/>
    <m/>
    <m/>
    <s v="資料清單"/>
    <x v="32"/>
    <x v="16"/>
    <x v="408"/>
    <x v="19"/>
    <s v="IEC_STD_V10 &gt;&gt; Data Standard &gt;&gt; PRO"/>
    <s v="Procure Type Code"/>
    <x v="452"/>
    <x v="1"/>
    <x v="0"/>
    <x v="568"/>
    <x v="14"/>
    <s v="IEC_STD_V10 &gt;&gt; Common &gt;&gt; AutoMetaDataProcure Type Code"/>
    <x v="2"/>
    <x v="0"/>
    <s v="採購方式代碼Relationship"/>
    <s v="採購件"/>
    <n v="1116"/>
    <n v="1619"/>
    <n v="0"/>
    <s v=""/>
    <n v="0"/>
    <n v="0"/>
    <n v="1614"/>
    <x v="228"/>
    <s v="Purchase parts"/>
    <x v="125"/>
    <s v="IEC_STD_V10 &gt;&gt; Data Standard &gt;&gt; PRO &gt;&gt; Purchase parts"/>
    <x v="0"/>
    <s v="PRO:"/>
    <x v="76"/>
    <x v="76"/>
    <x v="1516"/>
    <x v="450"/>
    <x v="452"/>
    <x v="205"/>
    <x v="109"/>
    <x v="0"/>
    <x v="0"/>
    <x v="2"/>
    <m/>
    <x v="0"/>
    <x v="2"/>
    <s v="Purchase parts_Procure Type Code"/>
    <x v="1412"/>
    <x v="2"/>
    <x v="0"/>
    <x v="7"/>
    <x v="8"/>
    <x v="0"/>
    <x v="0"/>
    <s v="INT_PURCHASE_PARTS"/>
    <s v="PROCURE_TYPE_CODE"/>
    <x v="157"/>
    <x v="366"/>
    <x v="0"/>
    <n v="0"/>
    <x v="0"/>
    <x v="0"/>
    <x v="0"/>
    <s v=""/>
    <s v=""/>
    <n v="1627"/>
    <s v="-1627"/>
    <x v="0"/>
    <x v="0"/>
    <x v="0"/>
    <x v="452"/>
    <x v="14"/>
    <s v="採購方式代碼"/>
    <s v=""/>
    <s v=""/>
    <x v="0"/>
    <x v="407"/>
    <m/>
    <s v="^()$"/>
    <n v="9"/>
    <x v="0"/>
    <x v="8"/>
    <x v="0"/>
    <x v="0"/>
    <x v="1"/>
    <x v="1"/>
    <b v="0"/>
    <x v="0"/>
    <x v="1"/>
    <n v="0"/>
    <x v="0"/>
    <b v="0"/>
    <b v="0"/>
    <b v="0"/>
    <b v="0"/>
    <b v="0"/>
    <b v="0"/>
    <b v="0"/>
    <b v="0"/>
    <b v="0"/>
    <b v="0"/>
    <b v="0"/>
    <x v="1"/>
    <x v="1"/>
    <n v="0"/>
    <x v="3"/>
    <x v="0"/>
  </r>
  <r>
    <m/>
    <s v="PRO"/>
    <x v="19"/>
    <x v="572"/>
    <x v="563"/>
    <x v="1"/>
    <x v="448"/>
    <s v="供應商"/>
    <x v="0"/>
    <m/>
    <m/>
    <s v="General"/>
    <x v="2"/>
    <m/>
    <x v="0"/>
    <s v="PRO"/>
    <x v="14"/>
    <x v="7"/>
    <x v="0"/>
    <x v="0"/>
    <s v="INT_VENDOR"/>
    <m/>
    <m/>
    <m/>
    <m/>
    <m/>
    <m/>
    <m/>
    <m/>
    <m/>
    <m/>
    <m/>
    <m/>
    <m/>
    <m/>
    <m/>
    <m/>
    <m/>
    <m/>
    <m/>
    <s v="資料清單"/>
    <x v="32"/>
    <x v="17"/>
    <x v="490"/>
    <x v="19"/>
    <s v="IEC_STD_V10 &gt;&gt; Data Standard &gt;&gt; PRO"/>
    <s v="Vendor"/>
    <x v="563"/>
    <x v="1"/>
    <x v="0"/>
    <x v="448"/>
    <x v="14"/>
    <s v="IEC_STD_V10 &gt;&gt; Common &gt;&gt; AutoMetaDataVendor"/>
    <x v="0"/>
    <x v="0"/>
    <s v="供應商Concept"/>
    <s v="供應商"/>
    <n v="1630"/>
    <n v="0"/>
    <n v="0"/>
    <s v=""/>
    <n v="0"/>
    <n v="0"/>
    <n v="0"/>
    <x v="0"/>
    <s v=""/>
    <x v="0"/>
    <s v=""/>
    <x v="0"/>
    <s v="PRO:"/>
    <x v="77"/>
    <x v="77"/>
    <x v="1517"/>
    <x v="572"/>
    <x v="563"/>
    <x v="459"/>
    <x v="0"/>
    <x v="0"/>
    <x v="0"/>
    <x v="2"/>
    <m/>
    <x v="0"/>
    <x v="0"/>
    <s v="Vendor"/>
    <x v="1413"/>
    <x v="0"/>
    <x v="0"/>
    <x v="7"/>
    <x v="8"/>
    <x v="0"/>
    <x v="0"/>
    <s v="INT_VENDOR"/>
    <s v=""/>
    <x v="158"/>
    <x v="0"/>
    <x v="0"/>
    <n v="0"/>
    <x v="0"/>
    <x v="0"/>
    <x v="0"/>
    <s v=""/>
    <s v=""/>
    <n v="1628"/>
    <s v="-1628"/>
    <x v="0"/>
    <x v="0"/>
    <x v="0"/>
    <x v="563"/>
    <x v="14"/>
    <s v="供應商"/>
    <s v=""/>
    <s v=""/>
    <x v="0"/>
    <x v="489"/>
    <m/>
    <s v="^()$"/>
    <n v="9"/>
    <x v="0"/>
    <x v="8"/>
    <x v="0"/>
    <x v="0"/>
    <x v="0"/>
    <x v="1"/>
    <b v="0"/>
    <x v="0"/>
    <x v="0"/>
    <n v="0"/>
    <x v="0"/>
    <b v="0"/>
    <b v="0"/>
    <b v="0"/>
    <b v="0"/>
    <b v="0"/>
    <b v="0"/>
    <b v="0"/>
    <b v="0"/>
    <b v="0"/>
    <b v="0"/>
    <b v="0"/>
    <x v="1"/>
    <x v="1"/>
    <n v="0"/>
    <x v="44"/>
    <x v="0"/>
  </r>
  <r>
    <m/>
    <s v="PRO"/>
    <x v="19"/>
    <x v="451"/>
    <x v="453"/>
    <x v="1"/>
    <x v="447"/>
    <s v="供應商代碼"/>
    <x v="1"/>
    <m/>
    <m/>
    <s v="General"/>
    <x v="2"/>
    <m/>
    <x v="0"/>
    <s v="PRO"/>
    <x v="14"/>
    <x v="7"/>
    <x v="0"/>
    <x v="0"/>
    <s v="INT_VENDOR"/>
    <s v="VENDOR_CODE"/>
    <m/>
    <m/>
    <m/>
    <m/>
    <m/>
    <m/>
    <m/>
    <m/>
    <m/>
    <m/>
    <m/>
    <m/>
    <m/>
    <m/>
    <m/>
    <m/>
    <m/>
    <m/>
    <s v="資料清單"/>
    <x v="32"/>
    <x v="18"/>
    <x v="409"/>
    <x v="19"/>
    <s v="IEC_STD_V10 &gt;&gt; Data Standard &gt;&gt; PRO"/>
    <s v="Vendor Code"/>
    <x v="453"/>
    <x v="1"/>
    <x v="0"/>
    <x v="447"/>
    <x v="14"/>
    <s v="IEC_STD_V10 &gt;&gt; Common &gt;&gt; AutoMetaDataVendor Code"/>
    <x v="1"/>
    <x v="0"/>
    <s v="供應商代碼Property"/>
    <s v="供應商"/>
    <n v="1117"/>
    <n v="1630"/>
    <n v="0"/>
    <s v="Vendor Code"/>
    <n v="1"/>
    <n v="0"/>
    <n v="0"/>
    <x v="0"/>
    <s v="Vendor"/>
    <x v="126"/>
    <s v="IEC_STD_V10 &gt;&gt; Data Standard &gt;&gt; PRO &gt;&gt; Vendor"/>
    <x v="0"/>
    <s v="PRO:"/>
    <x v="78"/>
    <x v="78"/>
    <x v="1518"/>
    <x v="451"/>
    <x v="453"/>
    <x v="599"/>
    <x v="0"/>
    <x v="0"/>
    <x v="0"/>
    <x v="2"/>
    <m/>
    <x v="0"/>
    <x v="1"/>
    <s v="Vendor_Vendor Code"/>
    <x v="1414"/>
    <x v="1"/>
    <x v="0"/>
    <x v="7"/>
    <x v="8"/>
    <x v="0"/>
    <x v="0"/>
    <s v="INT_VENDOR"/>
    <s v="VENDOR_CODE"/>
    <x v="158"/>
    <x v="367"/>
    <x v="0"/>
    <n v="0"/>
    <x v="0"/>
    <x v="0"/>
    <x v="0"/>
    <s v=""/>
    <s v=""/>
    <n v="1629"/>
    <s v="-1629"/>
    <x v="0"/>
    <x v="0"/>
    <x v="0"/>
    <x v="453"/>
    <x v="14"/>
    <s v="供應商代碼"/>
    <s v=""/>
    <s v=""/>
    <x v="0"/>
    <x v="408"/>
    <m/>
    <s v="^()$"/>
    <n v="9"/>
    <x v="0"/>
    <x v="8"/>
    <x v="0"/>
    <x v="0"/>
    <x v="1"/>
    <x v="1"/>
    <b v="0"/>
    <x v="0"/>
    <x v="1"/>
    <n v="0"/>
    <x v="0"/>
    <b v="0"/>
    <b v="0"/>
    <b v="0"/>
    <b v="0"/>
    <b v="0"/>
    <b v="0"/>
    <b v="0"/>
    <b v="0"/>
    <b v="0"/>
    <b v="0"/>
    <b v="0"/>
    <x v="1"/>
    <x v="1"/>
    <n v="0"/>
    <x v="34"/>
    <x v="0"/>
  </r>
  <r>
    <m/>
    <s v="PRO"/>
    <x v="19"/>
    <x v="452"/>
    <x v="454"/>
    <x v="1"/>
    <x v="574"/>
    <s v="供應商名稱"/>
    <x v="1"/>
    <m/>
    <m/>
    <s v="General"/>
    <x v="1"/>
    <m/>
    <x v="0"/>
    <s v="PRO"/>
    <x v="14"/>
    <x v="7"/>
    <x v="0"/>
    <x v="0"/>
    <s v="INT_VENDOR"/>
    <s v="VENDOR_NAME"/>
    <m/>
    <m/>
    <m/>
    <m/>
    <m/>
    <m/>
    <m/>
    <m/>
    <m/>
    <m/>
    <m/>
    <m/>
    <m/>
    <m/>
    <m/>
    <m/>
    <m/>
    <m/>
    <s v="資料清單"/>
    <x v="32"/>
    <x v="19"/>
    <x v="410"/>
    <x v="19"/>
    <s v="IEC_STD_V10 &gt;&gt; Data Standard &gt;&gt; PRO"/>
    <s v="Vendor Name"/>
    <x v="454"/>
    <x v="1"/>
    <x v="0"/>
    <x v="574"/>
    <x v="14"/>
    <s v="IEC_STD_V10 &gt;&gt; Common &gt;&gt; AutoMetaDataVendor Name"/>
    <x v="1"/>
    <x v="0"/>
    <s v="供應商名稱Property"/>
    <s v="供應商"/>
    <n v="1118"/>
    <n v="1630"/>
    <n v="0"/>
    <s v="Vendor Name"/>
    <n v="1"/>
    <n v="0"/>
    <n v="0"/>
    <x v="0"/>
    <s v="Vendor"/>
    <x v="126"/>
    <s v="IEC_STD_V10 &gt;&gt; Data Standard &gt;&gt; PRO &gt;&gt; Vendor"/>
    <x v="0"/>
    <s v="PRO:"/>
    <x v="79"/>
    <x v="79"/>
    <x v="1519"/>
    <x v="452"/>
    <x v="454"/>
    <x v="601"/>
    <x v="0"/>
    <x v="0"/>
    <x v="0"/>
    <x v="1"/>
    <m/>
    <x v="0"/>
    <x v="1"/>
    <s v="Vendor_Vendor Name"/>
    <x v="1415"/>
    <x v="1"/>
    <x v="0"/>
    <x v="7"/>
    <x v="8"/>
    <x v="0"/>
    <x v="0"/>
    <s v="INT_VENDOR"/>
    <s v="VENDOR_NAME"/>
    <x v="158"/>
    <x v="368"/>
    <x v="0"/>
    <n v="0"/>
    <x v="0"/>
    <x v="0"/>
    <x v="0"/>
    <s v=""/>
    <s v=""/>
    <n v="1630"/>
    <s v="-1630"/>
    <x v="0"/>
    <x v="0"/>
    <x v="0"/>
    <x v="454"/>
    <x v="14"/>
    <s v="供應商名稱"/>
    <s v=""/>
    <s v=""/>
    <x v="0"/>
    <x v="409"/>
    <m/>
    <s v="^()$"/>
    <n v="9"/>
    <x v="0"/>
    <x v="8"/>
    <x v="0"/>
    <x v="0"/>
    <x v="1"/>
    <x v="1"/>
    <b v="0"/>
    <x v="0"/>
    <x v="1"/>
    <n v="0"/>
    <x v="0"/>
    <b v="0"/>
    <b v="0"/>
    <b v="0"/>
    <b v="0"/>
    <b v="0"/>
    <b v="0"/>
    <b v="0"/>
    <b v="0"/>
    <b v="0"/>
    <b v="0"/>
    <b v="0"/>
    <x v="1"/>
    <x v="1"/>
    <n v="0"/>
    <x v="34"/>
    <x v="0"/>
  </r>
  <r>
    <m/>
    <s v="PRO"/>
    <x v="19"/>
    <x v="453"/>
    <x v="455"/>
    <x v="1"/>
    <x v="449"/>
    <s v="供應商暱稱"/>
    <x v="1"/>
    <m/>
    <m/>
    <s v="General"/>
    <x v="1"/>
    <m/>
    <x v="0"/>
    <s v="PRO"/>
    <x v="14"/>
    <x v="7"/>
    <x v="0"/>
    <x v="0"/>
    <s v="INT_VENDOR"/>
    <s v="VENDOR_NICKNAME"/>
    <m/>
    <m/>
    <m/>
    <m/>
    <m/>
    <m/>
    <m/>
    <m/>
    <m/>
    <m/>
    <m/>
    <m/>
    <m/>
    <m/>
    <m/>
    <m/>
    <m/>
    <m/>
    <s v="資料清單"/>
    <x v="32"/>
    <x v="20"/>
    <x v="411"/>
    <x v="19"/>
    <s v="IEC_STD_V10 &gt;&gt; Data Standard &gt;&gt; PRO"/>
    <s v="Vendor Nickname"/>
    <x v="455"/>
    <x v="1"/>
    <x v="0"/>
    <x v="449"/>
    <x v="14"/>
    <s v="IEC_STD_V10 &gt;&gt; Common &gt;&gt; AutoMetaDataVendor Nickname"/>
    <x v="1"/>
    <x v="0"/>
    <s v="供應商暱稱Property"/>
    <s v="供應商"/>
    <n v="1119"/>
    <n v="1630"/>
    <n v="0"/>
    <s v="Vendor Nickname"/>
    <n v="1"/>
    <n v="0"/>
    <n v="0"/>
    <x v="0"/>
    <s v="Vendor"/>
    <x v="126"/>
    <s v="IEC_STD_V10 &gt;&gt; Data Standard &gt;&gt; PRO &gt;&gt; Vendor"/>
    <x v="0"/>
    <s v="PRO:"/>
    <x v="80"/>
    <x v="80"/>
    <x v="1520"/>
    <x v="453"/>
    <x v="455"/>
    <x v="602"/>
    <x v="0"/>
    <x v="0"/>
    <x v="0"/>
    <x v="1"/>
    <m/>
    <x v="0"/>
    <x v="1"/>
    <s v="Vendor_Vendor Nickname"/>
    <x v="1416"/>
    <x v="1"/>
    <x v="0"/>
    <x v="7"/>
    <x v="8"/>
    <x v="0"/>
    <x v="0"/>
    <s v="INT_VENDOR"/>
    <s v="VENDOR_NICKNAME"/>
    <x v="158"/>
    <x v="369"/>
    <x v="0"/>
    <n v="0"/>
    <x v="0"/>
    <x v="0"/>
    <x v="0"/>
    <s v=""/>
    <s v=""/>
    <n v="1631"/>
    <s v="-1631"/>
    <x v="0"/>
    <x v="0"/>
    <x v="0"/>
    <x v="455"/>
    <x v="14"/>
    <s v="供應商暱稱"/>
    <s v=""/>
    <s v=""/>
    <x v="0"/>
    <x v="410"/>
    <m/>
    <s v="^()$"/>
    <n v="9"/>
    <x v="0"/>
    <x v="8"/>
    <x v="0"/>
    <x v="0"/>
    <x v="1"/>
    <x v="1"/>
    <b v="0"/>
    <x v="0"/>
    <x v="1"/>
    <n v="0"/>
    <x v="0"/>
    <b v="0"/>
    <b v="0"/>
    <b v="0"/>
    <b v="0"/>
    <b v="0"/>
    <b v="0"/>
    <b v="0"/>
    <b v="0"/>
    <b v="0"/>
    <b v="0"/>
    <b v="0"/>
    <x v="1"/>
    <x v="1"/>
    <n v="0"/>
    <x v="18"/>
    <x v="0"/>
  </r>
  <r>
    <m/>
    <s v="PRO"/>
    <x v="19"/>
    <x v="573"/>
    <x v="564"/>
    <x v="1"/>
    <x v="575"/>
    <s v="BuySell供應商"/>
    <x v="0"/>
    <m/>
    <m/>
    <s v="General"/>
    <x v="1"/>
    <m/>
    <x v="0"/>
    <s v="PRO"/>
    <x v="14"/>
    <x v="7"/>
    <x v="0"/>
    <x v="0"/>
    <s v="INT_BUYSELL_VENDOR"/>
    <m/>
    <m/>
    <m/>
    <m/>
    <m/>
    <m/>
    <m/>
    <m/>
    <m/>
    <m/>
    <m/>
    <m/>
    <m/>
    <m/>
    <m/>
    <m/>
    <m/>
    <m/>
    <m/>
    <s v="資料清單"/>
    <x v="32"/>
    <x v="21"/>
    <x v="491"/>
    <x v="19"/>
    <s v="IEC_STD_V10 &gt;&gt; Data Standard &gt;&gt; PRO"/>
    <s v="BuySell Vendor"/>
    <x v="564"/>
    <x v="1"/>
    <x v="0"/>
    <x v="575"/>
    <x v="14"/>
    <s v="IEC_STD_V10 &gt;&gt; Common &gt;&gt; AutoMetaDataBuySell Vendor"/>
    <x v="0"/>
    <x v="0"/>
    <s v="BuySell供應商Concept"/>
    <s v="BuySell供應商"/>
    <n v="1634"/>
    <n v="0"/>
    <n v="0"/>
    <s v=""/>
    <n v="0"/>
    <n v="0"/>
    <n v="0"/>
    <x v="0"/>
    <s v=""/>
    <x v="0"/>
    <s v=""/>
    <x v="0"/>
    <s v="PRO:"/>
    <x v="81"/>
    <x v="81"/>
    <x v="1521"/>
    <x v="573"/>
    <x v="564"/>
    <x v="603"/>
    <x v="0"/>
    <x v="0"/>
    <x v="0"/>
    <x v="1"/>
    <m/>
    <x v="0"/>
    <x v="0"/>
    <s v="BuySell Vendor"/>
    <x v="1417"/>
    <x v="0"/>
    <x v="0"/>
    <x v="7"/>
    <x v="8"/>
    <x v="0"/>
    <x v="0"/>
    <s v="INT_BUYSELL_VENDOR"/>
    <s v=""/>
    <x v="159"/>
    <x v="0"/>
    <x v="0"/>
    <n v="0"/>
    <x v="0"/>
    <x v="0"/>
    <x v="0"/>
    <s v=""/>
    <s v=""/>
    <n v="1632"/>
    <s v="-1632"/>
    <x v="0"/>
    <x v="0"/>
    <x v="0"/>
    <x v="564"/>
    <x v="14"/>
    <s v="BuySell供應商"/>
    <s v=""/>
    <s v=""/>
    <x v="0"/>
    <x v="490"/>
    <m/>
    <s v="^()$"/>
    <n v="9"/>
    <x v="0"/>
    <x v="8"/>
    <x v="0"/>
    <x v="0"/>
    <x v="0"/>
    <x v="1"/>
    <b v="0"/>
    <x v="0"/>
    <x v="0"/>
    <n v="0"/>
    <x v="0"/>
    <b v="0"/>
    <b v="0"/>
    <b v="0"/>
    <b v="0"/>
    <b v="0"/>
    <b v="0"/>
    <b v="0"/>
    <b v="0"/>
    <b v="0"/>
    <b v="0"/>
    <b v="0"/>
    <x v="1"/>
    <x v="1"/>
    <n v="0"/>
    <x v="0"/>
    <x v="0"/>
  </r>
  <r>
    <m/>
    <s v="PRO"/>
    <x v="19"/>
    <x v="574"/>
    <x v="565"/>
    <x v="1"/>
    <x v="576"/>
    <s v="BuySell供應商代碼"/>
    <x v="2"/>
    <s v="Vendor_Vendor Code"/>
    <m/>
    <s v="General"/>
    <x v="2"/>
    <m/>
    <x v="0"/>
    <s v="PRO"/>
    <x v="14"/>
    <x v="7"/>
    <x v="0"/>
    <x v="0"/>
    <s v="INT_BUYSELL_VENDOR"/>
    <s v="BUYSELL_VENDOR_VENDOR_CODE"/>
    <m/>
    <m/>
    <m/>
    <m/>
    <m/>
    <m/>
    <m/>
    <m/>
    <m/>
    <m/>
    <m/>
    <m/>
    <m/>
    <m/>
    <m/>
    <m/>
    <m/>
    <m/>
    <s v="資料清單"/>
    <x v="32"/>
    <x v="22"/>
    <x v="492"/>
    <x v="19"/>
    <s v="IEC_STD_V10 &gt;&gt; Data Standard &gt;&gt; PRO"/>
    <s v="BuySell Vendor Vendor Code"/>
    <x v="565"/>
    <x v="1"/>
    <x v="0"/>
    <x v="576"/>
    <x v="14"/>
    <s v="IEC_STD_V10 &gt;&gt; Common &gt;&gt; AutoMetaDataBuySell Vendor Vendor Code"/>
    <x v="2"/>
    <x v="0"/>
    <s v="BuySell供應商代碼Relationship"/>
    <s v="BuySell供應商"/>
    <n v="1635"/>
    <n v="1634"/>
    <n v="0"/>
    <s v=""/>
    <n v="0"/>
    <e v="#N/A"/>
    <e v="#N/A"/>
    <x v="277"/>
    <s v="BuySell Vendor"/>
    <x v="127"/>
    <s v="IEC_STD_V10 &gt;&gt; Data Standard &gt;&gt; PRO &gt;&gt; BuySell Vendor"/>
    <x v="0"/>
    <s v="PRO:"/>
    <x v="82"/>
    <x v="82"/>
    <x v="1522"/>
    <x v="574"/>
    <x v="565"/>
    <x v="604"/>
    <x v="0"/>
    <x v="0"/>
    <x v="0"/>
    <x v="2"/>
    <m/>
    <x v="0"/>
    <x v="2"/>
    <s v="BuySell Vendor_BuySell Vendor Vendor Code"/>
    <x v="1418"/>
    <x v="2"/>
    <x v="0"/>
    <x v="7"/>
    <x v="8"/>
    <x v="0"/>
    <x v="0"/>
    <s v="INT_BUYSELL_VENDOR"/>
    <s v="BUYSELL_VENDOR_VENDOR_CODE"/>
    <x v="159"/>
    <x v="449"/>
    <x v="0"/>
    <n v="0"/>
    <x v="0"/>
    <x v="0"/>
    <x v="3"/>
    <s v=""/>
    <s v=""/>
    <n v="1633"/>
    <s v="-1633"/>
    <x v="0"/>
    <x v="0"/>
    <x v="0"/>
    <x v="565"/>
    <x v="14"/>
    <s v="BuySell供應商代碼"/>
    <s v=""/>
    <s v=""/>
    <x v="0"/>
    <x v="491"/>
    <m/>
    <s v="^()$"/>
    <n v="9"/>
    <x v="0"/>
    <x v="8"/>
    <x v="0"/>
    <x v="0"/>
    <x v="0"/>
    <x v="1"/>
    <b v="0"/>
    <x v="0"/>
    <x v="1"/>
    <n v="0"/>
    <x v="0"/>
    <b v="0"/>
    <b v="0"/>
    <b v="0"/>
    <b v="0"/>
    <b v="0"/>
    <b v="0"/>
    <b v="0"/>
    <b v="0"/>
    <b v="1"/>
    <b v="0"/>
    <b v="0"/>
    <x v="0"/>
    <x v="5"/>
    <n v="1"/>
    <x v="21"/>
    <x v="0"/>
  </r>
  <r>
    <m/>
    <s v="PRO"/>
    <x v="19"/>
    <x v="575"/>
    <x v="566"/>
    <x v="1"/>
    <x v="577"/>
    <s v="BuySell代碼"/>
    <x v="2"/>
    <s v="Procure Type_Procure Type Code"/>
    <m/>
    <s v="General"/>
    <x v="2"/>
    <s v="B/S"/>
    <x v="0"/>
    <s v="PRO"/>
    <x v="14"/>
    <x v="7"/>
    <x v="0"/>
    <x v="0"/>
    <s v="INT_BUYSELL_VENDOR"/>
    <s v="BUYSELL_VENDOR_TYPE_CODE"/>
    <m/>
    <m/>
    <m/>
    <m/>
    <m/>
    <m/>
    <m/>
    <m/>
    <m/>
    <m/>
    <m/>
    <m/>
    <m/>
    <m/>
    <m/>
    <m/>
    <m/>
    <m/>
    <s v="資料清單"/>
    <x v="32"/>
    <x v="23"/>
    <x v="493"/>
    <x v="19"/>
    <s v="IEC_STD_V10 &gt;&gt; Data Standard &gt;&gt; PRO"/>
    <s v="BuySell Vendor Type Code"/>
    <x v="566"/>
    <x v="1"/>
    <x v="0"/>
    <x v="577"/>
    <x v="14"/>
    <s v="IEC_STD_V10 &gt;&gt; Common &gt;&gt; AutoMetaDataBuySell Vendor Type Code"/>
    <x v="2"/>
    <x v="0"/>
    <s v="BuySell代碼Relationship"/>
    <s v="BuySell供應商"/>
    <n v="1636"/>
    <n v="1634"/>
    <n v="0"/>
    <s v=""/>
    <n v="0"/>
    <e v="#N/A"/>
    <e v="#N/A"/>
    <x v="278"/>
    <s v="BuySell Vendor"/>
    <x v="127"/>
    <s v="IEC_STD_V10 &gt;&gt; Data Standard &gt;&gt; PRO &gt;&gt; BuySell Vendor"/>
    <x v="0"/>
    <s v="PRO:"/>
    <x v="83"/>
    <x v="83"/>
    <x v="1523"/>
    <x v="575"/>
    <x v="566"/>
    <x v="605"/>
    <x v="112"/>
    <x v="0"/>
    <x v="0"/>
    <x v="2"/>
    <m/>
    <x v="0"/>
    <x v="2"/>
    <s v="BuySell Vendor_BuySell Vendor Type Code"/>
    <x v="1419"/>
    <x v="2"/>
    <x v="0"/>
    <x v="7"/>
    <x v="8"/>
    <x v="0"/>
    <x v="0"/>
    <s v="INT_BUYSELL_VENDOR"/>
    <s v="BUYSELL_VENDOR_TYPE_CODE"/>
    <x v="159"/>
    <x v="450"/>
    <x v="0"/>
    <n v="0"/>
    <x v="0"/>
    <x v="0"/>
    <x v="3"/>
    <s v=""/>
    <s v=""/>
    <n v="1634"/>
    <s v="-1634"/>
    <x v="0"/>
    <x v="0"/>
    <x v="0"/>
    <x v="566"/>
    <x v="14"/>
    <s v="BuySell代碼"/>
    <s v=""/>
    <s v=""/>
    <x v="0"/>
    <x v="492"/>
    <m/>
    <s v="^()$"/>
    <n v="9"/>
    <x v="0"/>
    <x v="8"/>
    <x v="0"/>
    <x v="0"/>
    <x v="0"/>
    <x v="1"/>
    <b v="0"/>
    <x v="0"/>
    <x v="1"/>
    <n v="0"/>
    <x v="0"/>
    <b v="0"/>
    <b v="0"/>
    <b v="0"/>
    <b v="0"/>
    <b v="0"/>
    <b v="0"/>
    <b v="0"/>
    <b v="0"/>
    <b v="1"/>
    <b v="0"/>
    <b v="0"/>
    <x v="0"/>
    <x v="5"/>
    <n v="1"/>
    <x v="9"/>
    <x v="0"/>
  </r>
  <r>
    <m/>
    <s v="PRO"/>
    <x v="19"/>
    <x v="576"/>
    <x v="567"/>
    <x v="1"/>
    <x v="578"/>
    <s v="Manufacturer"/>
    <x v="0"/>
    <m/>
    <m/>
    <s v="General"/>
    <x v="2"/>
    <m/>
    <x v="0"/>
    <s v="PRO"/>
    <x v="14"/>
    <x v="7"/>
    <x v="0"/>
    <x v="0"/>
    <s v="INT_MANUFACTURER"/>
    <m/>
    <m/>
    <m/>
    <m/>
    <m/>
    <m/>
    <m/>
    <m/>
    <m/>
    <m/>
    <m/>
    <m/>
    <m/>
    <m/>
    <m/>
    <m/>
    <m/>
    <m/>
    <m/>
    <s v="資料清單"/>
    <x v="32"/>
    <x v="24"/>
    <x v="494"/>
    <x v="19"/>
    <s v="IEC_STD_V10 &gt;&gt; Data Standard &gt;&gt; PRO"/>
    <s v="Manufacturer"/>
    <x v="567"/>
    <x v="1"/>
    <x v="0"/>
    <x v="578"/>
    <x v="14"/>
    <s v="IEC_STD_V10 &gt;&gt; Common &gt;&gt; AutoMetaDataManufacturer"/>
    <x v="0"/>
    <x v="0"/>
    <s v="製造商Concept"/>
    <s v="製造商"/>
    <n v="1637"/>
    <n v="0"/>
    <n v="0"/>
    <s v=""/>
    <n v="0"/>
    <n v="0"/>
    <n v="0"/>
    <x v="0"/>
    <s v=""/>
    <x v="0"/>
    <s v=""/>
    <x v="0"/>
    <s v="PRO:"/>
    <x v="84"/>
    <x v="84"/>
    <x v="1524"/>
    <x v="576"/>
    <x v="567"/>
    <x v="606"/>
    <x v="0"/>
    <x v="0"/>
    <x v="0"/>
    <x v="2"/>
    <m/>
    <x v="0"/>
    <x v="0"/>
    <s v="Manufacturer"/>
    <x v="1420"/>
    <x v="0"/>
    <x v="0"/>
    <x v="7"/>
    <x v="8"/>
    <x v="0"/>
    <x v="0"/>
    <s v="INT_MANUFACTURER"/>
    <s v=""/>
    <x v="160"/>
    <x v="0"/>
    <x v="0"/>
    <n v="0"/>
    <x v="0"/>
    <x v="0"/>
    <x v="0"/>
    <s v=""/>
    <s v=""/>
    <n v="1635"/>
    <s v="-1635"/>
    <x v="0"/>
    <x v="0"/>
    <x v="0"/>
    <x v="567"/>
    <x v="14"/>
    <s v="Manufacturer"/>
    <s v=""/>
    <s v=""/>
    <x v="0"/>
    <x v="493"/>
    <m/>
    <s v="^()$"/>
    <n v="9"/>
    <x v="0"/>
    <x v="8"/>
    <x v="0"/>
    <x v="0"/>
    <x v="0"/>
    <x v="1"/>
    <b v="0"/>
    <x v="0"/>
    <x v="0"/>
    <n v="0"/>
    <x v="0"/>
    <b v="0"/>
    <b v="0"/>
    <b v="0"/>
    <b v="0"/>
    <b v="0"/>
    <b v="0"/>
    <b v="0"/>
    <b v="0"/>
    <b v="0"/>
    <b v="0"/>
    <b v="0"/>
    <x v="1"/>
    <x v="1"/>
    <n v="0"/>
    <x v="2"/>
    <x v="0"/>
  </r>
  <r>
    <m/>
    <s v="PRO"/>
    <x v="19"/>
    <x v="454"/>
    <x v="456"/>
    <x v="254"/>
    <x v="450"/>
    <s v="製造商代碼, 由PDM 產生編碼, 以 &quot;AVL&quot; 開頭的編碼."/>
    <x v="1"/>
    <m/>
    <m/>
    <s v="General"/>
    <x v="2"/>
    <s v="AVL001, "/>
    <x v="0"/>
    <s v="PRO"/>
    <x v="14"/>
    <x v="7"/>
    <x v="0"/>
    <x v="0"/>
    <s v="INT_MANUFACTURER"/>
    <s v="MANUFACTURER_CODE"/>
    <m/>
    <m/>
    <m/>
    <m/>
    <m/>
    <m/>
    <m/>
    <m/>
    <m/>
    <m/>
    <m/>
    <m/>
    <m/>
    <m/>
    <m/>
    <m/>
    <m/>
    <m/>
    <s v="資料清單"/>
    <x v="32"/>
    <x v="25"/>
    <x v="412"/>
    <x v="19"/>
    <s v="IEC_STD_V10 &gt;&gt; Data Standard &gt;&gt; PRO"/>
    <s v="Manufacturer Code"/>
    <x v="456"/>
    <x v="254"/>
    <x v="0"/>
    <x v="450"/>
    <x v="14"/>
    <s v="IEC_STD_V10 &gt;&gt; Common &gt;&gt; AutoMetaDataManufacturer Code"/>
    <x v="1"/>
    <x v="0"/>
    <s v="製造商代碼Property"/>
    <s v="製造商"/>
    <n v="1120"/>
    <n v="1637"/>
    <n v="0"/>
    <s v="Manufacturer Code"/>
    <n v="1"/>
    <n v="0"/>
    <n v="0"/>
    <x v="0"/>
    <s v="Manufacturer"/>
    <x v="128"/>
    <s v="IEC_STD_V10 &gt;&gt; Data Standard &gt;&gt; PRO &gt;&gt; Manufacturer"/>
    <x v="0"/>
    <s v="PRO:"/>
    <x v="85"/>
    <x v="85"/>
    <x v="1525"/>
    <x v="454"/>
    <x v="456"/>
    <x v="461"/>
    <x v="93"/>
    <x v="0"/>
    <x v="0"/>
    <x v="2"/>
    <m/>
    <x v="0"/>
    <x v="1"/>
    <s v="Manufacturer_Manufacturer Code"/>
    <x v="1421"/>
    <x v="1"/>
    <x v="0"/>
    <x v="7"/>
    <x v="8"/>
    <x v="0"/>
    <x v="0"/>
    <s v="INT_MANUFACTURER"/>
    <s v="MANUFACTURER_CODE"/>
    <x v="160"/>
    <x v="370"/>
    <x v="0"/>
    <n v="0"/>
    <x v="0"/>
    <x v="0"/>
    <x v="0"/>
    <s v=""/>
    <s v=""/>
    <n v="1636"/>
    <s v="-1636"/>
    <x v="0"/>
    <x v="0"/>
    <x v="0"/>
    <x v="456"/>
    <x v="14"/>
    <s v="製造商代碼, "/>
    <s v=""/>
    <s v=""/>
    <x v="0"/>
    <x v="411"/>
    <m/>
    <s v="^()$"/>
    <n v="9"/>
    <x v="0"/>
    <x v="8"/>
    <x v="0"/>
    <x v="0"/>
    <x v="1"/>
    <x v="1"/>
    <b v="0"/>
    <x v="0"/>
    <x v="1"/>
    <n v="0"/>
    <x v="0"/>
    <b v="0"/>
    <b v="0"/>
    <b v="0"/>
    <b v="0"/>
    <b v="0"/>
    <b v="0"/>
    <b v="0"/>
    <b v="0"/>
    <b v="0"/>
    <b v="0"/>
    <b v="0"/>
    <x v="1"/>
    <x v="1"/>
    <n v="0"/>
    <x v="3"/>
    <x v="0"/>
  </r>
  <r>
    <m/>
    <s v="PRO"/>
    <x v="19"/>
    <x v="455"/>
    <x v="457"/>
    <x v="1"/>
    <x v="451"/>
    <s v="製造商名稱"/>
    <x v="1"/>
    <m/>
    <m/>
    <s v="General"/>
    <x v="1"/>
    <m/>
    <x v="0"/>
    <s v="PRO"/>
    <x v="14"/>
    <x v="7"/>
    <x v="0"/>
    <x v="0"/>
    <s v="INT_MANUFACTURER"/>
    <s v="MANUFACTURER_NAME"/>
    <m/>
    <m/>
    <m/>
    <m/>
    <m/>
    <m/>
    <m/>
    <m/>
    <m/>
    <m/>
    <m/>
    <m/>
    <m/>
    <m/>
    <m/>
    <m/>
    <m/>
    <m/>
    <s v="資料清單"/>
    <x v="32"/>
    <x v="26"/>
    <x v="413"/>
    <x v="19"/>
    <s v="IEC_STD_V10 &gt;&gt; Data Standard &gt;&gt; PRO"/>
    <s v="Manufacturer Name"/>
    <x v="457"/>
    <x v="1"/>
    <x v="0"/>
    <x v="451"/>
    <x v="14"/>
    <s v="IEC_STD_V10 &gt;&gt; Common &gt;&gt; AutoMetaDataManufacturer Name"/>
    <x v="1"/>
    <x v="0"/>
    <s v="製造商名稱Property"/>
    <s v="製造商"/>
    <n v="1121"/>
    <n v="1637"/>
    <n v="0"/>
    <s v="Manufacturer Name"/>
    <n v="1"/>
    <n v="0"/>
    <n v="0"/>
    <x v="0"/>
    <s v="Manufacturer"/>
    <x v="128"/>
    <s v="IEC_STD_V10 &gt;&gt; Data Standard &gt;&gt; PRO &gt;&gt; Manufacturer"/>
    <x v="0"/>
    <s v="PRO:"/>
    <x v="86"/>
    <x v="86"/>
    <x v="1526"/>
    <x v="455"/>
    <x v="457"/>
    <x v="607"/>
    <x v="0"/>
    <x v="0"/>
    <x v="0"/>
    <x v="1"/>
    <m/>
    <x v="0"/>
    <x v="1"/>
    <s v="Manufacturer_Manufacturer Name"/>
    <x v="1422"/>
    <x v="1"/>
    <x v="0"/>
    <x v="7"/>
    <x v="8"/>
    <x v="0"/>
    <x v="0"/>
    <s v="INT_MANUFACTURER"/>
    <s v="MANUFACTURER_NAME"/>
    <x v="160"/>
    <x v="371"/>
    <x v="0"/>
    <n v="0"/>
    <x v="0"/>
    <x v="0"/>
    <x v="0"/>
    <s v=""/>
    <s v=""/>
    <n v="1637"/>
    <s v="-1637"/>
    <x v="0"/>
    <x v="0"/>
    <x v="0"/>
    <x v="457"/>
    <x v="14"/>
    <s v="製造商名稱"/>
    <s v=""/>
    <s v=""/>
    <x v="0"/>
    <x v="412"/>
    <m/>
    <s v="^()$"/>
    <n v="9"/>
    <x v="0"/>
    <x v="8"/>
    <x v="0"/>
    <x v="0"/>
    <x v="1"/>
    <x v="1"/>
    <b v="0"/>
    <x v="0"/>
    <x v="1"/>
    <n v="0"/>
    <x v="0"/>
    <b v="0"/>
    <b v="0"/>
    <b v="0"/>
    <b v="0"/>
    <b v="0"/>
    <b v="0"/>
    <b v="0"/>
    <b v="0"/>
    <b v="0"/>
    <b v="0"/>
    <b v="0"/>
    <x v="1"/>
    <x v="1"/>
    <n v="0"/>
    <x v="3"/>
    <x v="0"/>
  </r>
  <r>
    <m/>
    <s v="PRO"/>
    <x v="19"/>
    <x v="232"/>
    <x v="568"/>
    <x v="234"/>
    <x v="274"/>
    <s v="廠區"/>
    <x v="0"/>
    <m/>
    <m/>
    <s v="General"/>
    <x v="2"/>
    <m/>
    <x v="0"/>
    <s v="PRO"/>
    <x v="14"/>
    <x v="7"/>
    <x v="0"/>
    <x v="0"/>
    <s v="INT_PLANT"/>
    <m/>
    <m/>
    <m/>
    <m/>
    <m/>
    <m/>
    <m/>
    <m/>
    <m/>
    <m/>
    <m/>
    <m/>
    <m/>
    <m/>
    <m/>
    <m/>
    <m/>
    <m/>
    <m/>
    <s v="資料清單"/>
    <x v="32"/>
    <x v="27"/>
    <x v="495"/>
    <x v="19"/>
    <s v="IEC_STD_V10 &gt;&gt; Data Standard &gt;&gt; PRO"/>
    <s v="Plant"/>
    <x v="568"/>
    <x v="234"/>
    <x v="0"/>
    <x v="274"/>
    <x v="14"/>
    <s v="IEC_STD_V10 &gt;&gt; Common &gt;&gt; AutoMetaDataPlant"/>
    <x v="0"/>
    <x v="0"/>
    <s v="廠區Concept"/>
    <s v="廠區"/>
    <n v="1640"/>
    <n v="0"/>
    <n v="0"/>
    <s v=""/>
    <n v="0"/>
    <n v="0"/>
    <n v="0"/>
    <x v="0"/>
    <s v=""/>
    <x v="0"/>
    <s v=""/>
    <x v="0"/>
    <s v="PRO:"/>
    <x v="87"/>
    <x v="87"/>
    <x v="1527"/>
    <x v="232"/>
    <x v="568"/>
    <x v="482"/>
    <x v="0"/>
    <x v="0"/>
    <x v="0"/>
    <x v="2"/>
    <m/>
    <x v="0"/>
    <x v="0"/>
    <s v="Plant"/>
    <x v="1423"/>
    <x v="0"/>
    <x v="0"/>
    <x v="7"/>
    <x v="8"/>
    <x v="0"/>
    <x v="0"/>
    <s v="INT_PLANT"/>
    <s v=""/>
    <x v="161"/>
    <x v="0"/>
    <x v="0"/>
    <n v="0"/>
    <x v="0"/>
    <x v="0"/>
    <x v="0"/>
    <s v=""/>
    <s v=""/>
    <n v="1638"/>
    <s v="-1638"/>
    <x v="0"/>
    <x v="0"/>
    <x v="0"/>
    <x v="568"/>
    <x v="14"/>
    <s v="廠區"/>
    <s v=""/>
    <s v=""/>
    <x v="0"/>
    <x v="494"/>
    <m/>
    <s v="^()$"/>
    <n v="9"/>
    <x v="0"/>
    <x v="8"/>
    <x v="0"/>
    <x v="0"/>
    <x v="0"/>
    <x v="1"/>
    <b v="0"/>
    <x v="0"/>
    <x v="0"/>
    <n v="0"/>
    <x v="0"/>
    <b v="0"/>
    <b v="0"/>
    <b v="0"/>
    <b v="0"/>
    <b v="1"/>
    <b v="0"/>
    <b v="0"/>
    <b v="0"/>
    <b v="0"/>
    <b v="0"/>
    <b v="0"/>
    <x v="0"/>
    <x v="2"/>
    <n v="0"/>
    <x v="54"/>
    <x v="0"/>
  </r>
  <r>
    <m/>
    <s v="PRO"/>
    <x v="19"/>
    <x v="577"/>
    <x v="569"/>
    <x v="1"/>
    <x v="579"/>
    <s v="廠區名稱"/>
    <x v="1"/>
    <m/>
    <m/>
    <s v="General"/>
    <x v="2"/>
    <m/>
    <x v="0"/>
    <s v="PRO"/>
    <x v="14"/>
    <x v="7"/>
    <x v="0"/>
    <x v="0"/>
    <s v="INT_PLANT"/>
    <s v="PLANT_NAME"/>
    <m/>
    <m/>
    <m/>
    <m/>
    <m/>
    <m/>
    <m/>
    <m/>
    <m/>
    <m/>
    <m/>
    <m/>
    <m/>
    <m/>
    <m/>
    <m/>
    <m/>
    <m/>
    <s v="資料清單"/>
    <x v="32"/>
    <x v="28"/>
    <x v="496"/>
    <x v="19"/>
    <s v="IEC_STD_V10 &gt;&gt; Data Standard &gt;&gt; PRO"/>
    <s v="Plant Name"/>
    <x v="569"/>
    <x v="1"/>
    <x v="0"/>
    <x v="579"/>
    <x v="14"/>
    <s v="IEC_STD_V10 &gt;&gt; Common &gt;&gt; AutoMetaDataPlant Name"/>
    <x v="1"/>
    <x v="0"/>
    <s v="廠區名稱Property"/>
    <s v="廠區"/>
    <n v="1641"/>
    <n v="1640"/>
    <n v="0"/>
    <s v="Plant Name"/>
    <n v="1"/>
    <n v="0"/>
    <n v="0"/>
    <x v="0"/>
    <s v="Plant"/>
    <x v="129"/>
    <s v="IEC_STD_V10 &gt;&gt; Data Standard &gt;&gt; PRO &gt;&gt; Plant"/>
    <x v="0"/>
    <s v="PRO:"/>
    <x v="88"/>
    <x v="88"/>
    <x v="1528"/>
    <x v="577"/>
    <x v="569"/>
    <x v="608"/>
    <x v="0"/>
    <x v="0"/>
    <x v="0"/>
    <x v="2"/>
    <m/>
    <x v="0"/>
    <x v="1"/>
    <s v="Plant_Plant Name"/>
    <x v="1424"/>
    <x v="1"/>
    <x v="0"/>
    <x v="7"/>
    <x v="8"/>
    <x v="0"/>
    <x v="0"/>
    <s v="INT_PLANT"/>
    <s v="PLANT_NAME"/>
    <x v="161"/>
    <x v="451"/>
    <x v="0"/>
    <n v="0"/>
    <x v="0"/>
    <x v="0"/>
    <x v="0"/>
    <s v=""/>
    <s v=""/>
    <n v="1639"/>
    <s v="-1639"/>
    <x v="0"/>
    <x v="0"/>
    <x v="0"/>
    <x v="569"/>
    <x v="14"/>
    <s v="廠區名稱"/>
    <s v=""/>
    <s v=""/>
    <x v="0"/>
    <x v="495"/>
    <m/>
    <s v="^()$"/>
    <n v="9"/>
    <x v="0"/>
    <x v="8"/>
    <x v="0"/>
    <x v="0"/>
    <x v="0"/>
    <x v="1"/>
    <b v="0"/>
    <x v="0"/>
    <x v="1"/>
    <n v="0"/>
    <x v="0"/>
    <b v="0"/>
    <b v="0"/>
    <b v="0"/>
    <b v="0"/>
    <b v="0"/>
    <b v="0"/>
    <b v="0"/>
    <b v="0"/>
    <b v="0"/>
    <b v="0"/>
    <b v="0"/>
    <x v="1"/>
    <x v="1"/>
    <n v="0"/>
    <x v="19"/>
    <x v="0"/>
  </r>
  <r>
    <m/>
    <s v="PRO"/>
    <x v="19"/>
    <x v="432"/>
    <x v="434"/>
    <x v="1"/>
    <x v="427"/>
    <s v="廠區代碼"/>
    <x v="1"/>
    <m/>
    <m/>
    <s v="General"/>
    <x v="2"/>
    <m/>
    <x v="0"/>
    <s v="PRO"/>
    <x v="14"/>
    <x v="7"/>
    <x v="0"/>
    <x v="0"/>
    <s v="INT_PLANT"/>
    <s v="PLANT_CODE"/>
    <m/>
    <m/>
    <m/>
    <m/>
    <m/>
    <m/>
    <m/>
    <m/>
    <m/>
    <m/>
    <m/>
    <m/>
    <m/>
    <m/>
    <m/>
    <m/>
    <m/>
    <m/>
    <s v="資料清單"/>
    <x v="32"/>
    <x v="29"/>
    <x v="385"/>
    <x v="19"/>
    <s v="IEC_STD_V10 &gt;&gt; Data Standard &gt;&gt; PRO"/>
    <s v="Plant Code"/>
    <x v="434"/>
    <x v="1"/>
    <x v="0"/>
    <x v="427"/>
    <x v="14"/>
    <s v="IEC_STD_V10 &gt;&gt; Common &gt;&gt; AutoMetaDataPlant Code"/>
    <x v="1"/>
    <x v="0"/>
    <s v="廠區代碼Property"/>
    <s v="廠區"/>
    <n v="1087"/>
    <n v="1640"/>
    <n v="0"/>
    <s v="Plant Code"/>
    <n v="1"/>
    <n v="0"/>
    <n v="0"/>
    <x v="0"/>
    <s v="Plant"/>
    <x v="129"/>
    <s v="IEC_STD_V10 &gt;&gt; Data Standard &gt;&gt; PRO &gt;&gt; Plant"/>
    <x v="0"/>
    <s v="PRO:"/>
    <x v="89"/>
    <x v="89"/>
    <x v="1529"/>
    <x v="432"/>
    <x v="434"/>
    <x v="438"/>
    <x v="0"/>
    <x v="0"/>
    <x v="0"/>
    <x v="2"/>
    <m/>
    <x v="0"/>
    <x v="1"/>
    <s v="Plant_Plant Code"/>
    <x v="1425"/>
    <x v="1"/>
    <x v="0"/>
    <x v="7"/>
    <x v="8"/>
    <x v="0"/>
    <x v="0"/>
    <s v="INT_PLANT"/>
    <s v="PLANT_CODE"/>
    <x v="161"/>
    <x v="350"/>
    <x v="0"/>
    <n v="0"/>
    <x v="0"/>
    <x v="0"/>
    <x v="0"/>
    <s v=""/>
    <s v=""/>
    <n v="1640"/>
    <s v="-1640"/>
    <x v="0"/>
    <x v="0"/>
    <x v="0"/>
    <x v="434"/>
    <x v="14"/>
    <s v="廠區代碼"/>
    <s v=""/>
    <s v=""/>
    <x v="0"/>
    <x v="384"/>
    <m/>
    <s v="^()$"/>
    <n v="9"/>
    <x v="0"/>
    <x v="8"/>
    <x v="0"/>
    <x v="0"/>
    <x v="1"/>
    <x v="1"/>
    <b v="0"/>
    <x v="0"/>
    <x v="1"/>
    <n v="0"/>
    <x v="0"/>
    <b v="0"/>
    <b v="0"/>
    <b v="0"/>
    <b v="0"/>
    <b v="1"/>
    <b v="0"/>
    <b v="0"/>
    <b v="0"/>
    <b v="0"/>
    <b v="0"/>
    <b v="0"/>
    <x v="0"/>
    <x v="2"/>
    <n v="0"/>
    <x v="19"/>
    <x v="0"/>
  </r>
  <r>
    <m/>
    <s v="PRO"/>
    <x v="19"/>
    <x v="180"/>
    <x v="180"/>
    <x v="81"/>
    <x v="580"/>
    <s v="BU1, BU2, BU 可由廠區對應, 4廠區例外, 需另外處理"/>
    <x v="2"/>
    <m/>
    <m/>
    <s v="General"/>
    <x v="2"/>
    <m/>
    <x v="0"/>
    <s v="PRO"/>
    <x v="14"/>
    <x v="7"/>
    <x v="0"/>
    <x v="0"/>
    <s v="INT_PLANT"/>
    <s v="BU_CODE"/>
    <m/>
    <m/>
    <m/>
    <m/>
    <m/>
    <m/>
    <m/>
    <m/>
    <m/>
    <m/>
    <m/>
    <m/>
    <m/>
    <m/>
    <m/>
    <m/>
    <m/>
    <m/>
    <s v="資料清單"/>
    <x v="32"/>
    <x v="30"/>
    <x v="386"/>
    <x v="19"/>
    <s v="IEC_STD_V10 &gt;&gt; Data Standard &gt;&gt; PRO"/>
    <s v="BU Code"/>
    <x v="180"/>
    <x v="81"/>
    <x v="0"/>
    <x v="580"/>
    <x v="14"/>
    <s v="IEC_STD_V10 &gt;&gt; Common &gt;&gt; AutoMetaDataBU Code"/>
    <x v="2"/>
    <x v="0"/>
    <s v="事業處代碼Relationship"/>
    <s v="廠區"/>
    <n v="343"/>
    <n v="1640"/>
    <n v="0"/>
    <s v=""/>
    <n v="0"/>
    <n v="0"/>
    <n v="515"/>
    <x v="81"/>
    <s v="Plant"/>
    <x v="129"/>
    <s v="IEC_STD_V10 &gt;&gt; Data Standard &gt;&gt; PRO &gt;&gt; Plant"/>
    <x v="0"/>
    <s v="PRO:"/>
    <x v="90"/>
    <x v="90"/>
    <x v="1530"/>
    <x v="180"/>
    <x v="180"/>
    <x v="609"/>
    <x v="0"/>
    <x v="0"/>
    <x v="0"/>
    <x v="2"/>
    <m/>
    <x v="0"/>
    <x v="2"/>
    <s v="Plant_BU Code"/>
    <x v="1426"/>
    <x v="2"/>
    <x v="0"/>
    <x v="7"/>
    <x v="8"/>
    <x v="0"/>
    <x v="0"/>
    <s v="INT_PLANT"/>
    <s v="BU_CODE"/>
    <x v="161"/>
    <x v="145"/>
    <x v="0"/>
    <n v="0"/>
    <x v="0"/>
    <x v="0"/>
    <x v="0"/>
    <s v=""/>
    <s v=""/>
    <n v="1641"/>
    <s v="-1641"/>
    <x v="0"/>
    <x v="0"/>
    <x v="0"/>
    <x v="180"/>
    <x v="14"/>
    <s v="BU 可由廠區對應"/>
    <s v=""/>
    <s v=""/>
    <x v="0"/>
    <x v="385"/>
    <m/>
    <s v="^()$"/>
    <n v="9"/>
    <x v="0"/>
    <x v="8"/>
    <x v="0"/>
    <x v="0"/>
    <x v="1"/>
    <x v="1"/>
    <b v="0"/>
    <x v="0"/>
    <x v="1"/>
    <n v="0"/>
    <x v="0"/>
    <b v="0"/>
    <b v="0"/>
    <b v="0"/>
    <b v="0"/>
    <b v="1"/>
    <b v="0"/>
    <b v="0"/>
    <b v="0"/>
    <b v="0"/>
    <b v="0"/>
    <b v="0"/>
    <x v="0"/>
    <x v="2"/>
    <n v="0"/>
    <x v="1"/>
    <x v="0"/>
  </r>
  <r>
    <m/>
    <s v="PRO"/>
    <x v="19"/>
    <x v="182"/>
    <x v="182"/>
    <x v="83"/>
    <x v="581"/>
    <s v="客戶可由廠區對應, 4廠區例外, 需另外處理"/>
    <x v="2"/>
    <m/>
    <m/>
    <s v="General"/>
    <x v="2"/>
    <m/>
    <x v="0"/>
    <s v="PRO"/>
    <x v="14"/>
    <x v="7"/>
    <x v="0"/>
    <x v="0"/>
    <s v="INT_PLANT"/>
    <s v="CUSTOMER_NAME_SAP"/>
    <m/>
    <m/>
    <m/>
    <m/>
    <m/>
    <m/>
    <m/>
    <m/>
    <m/>
    <m/>
    <m/>
    <m/>
    <m/>
    <m/>
    <m/>
    <m/>
    <m/>
    <m/>
    <s v="資料清單"/>
    <x v="32"/>
    <x v="31"/>
    <x v="405"/>
    <x v="19"/>
    <s v="IEC_STD_V10 &gt;&gt; Data Standard &gt;&gt; PRO"/>
    <s v="Customer Name-SAP"/>
    <x v="182"/>
    <x v="83"/>
    <x v="0"/>
    <x v="581"/>
    <x v="14"/>
    <s v="IEC_STD_V10 &gt;&gt; Common &gt;&gt; AutoMetaDataCustomer Name-SAP"/>
    <x v="2"/>
    <x v="0"/>
    <s v="客戶名稱-SAPRelationship"/>
    <s v="廠區"/>
    <n v="345"/>
    <n v="1640"/>
    <n v="0"/>
    <s v=""/>
    <n v="0"/>
    <n v="0"/>
    <n v="981"/>
    <x v="83"/>
    <s v="Plant"/>
    <x v="129"/>
    <s v="IEC_STD_V10 &gt;&gt; Data Standard &gt;&gt; PRO &gt;&gt; Plant"/>
    <x v="0"/>
    <s v="PRO:"/>
    <x v="91"/>
    <x v="91"/>
    <x v="1531"/>
    <x v="182"/>
    <x v="182"/>
    <x v="610"/>
    <x v="0"/>
    <x v="0"/>
    <x v="0"/>
    <x v="2"/>
    <m/>
    <x v="0"/>
    <x v="2"/>
    <s v="Plant_Customer Name-SAP"/>
    <x v="1427"/>
    <x v="2"/>
    <x v="0"/>
    <x v="7"/>
    <x v="8"/>
    <x v="0"/>
    <x v="0"/>
    <s v="INT_PLANT"/>
    <s v="CUSTOMER_NAME_SAP"/>
    <x v="161"/>
    <x v="147"/>
    <x v="0"/>
    <n v="0"/>
    <x v="0"/>
    <x v="0"/>
    <x v="0"/>
    <s v=""/>
    <s v=""/>
    <n v="1642"/>
    <s v="-1642"/>
    <x v="0"/>
    <x v="0"/>
    <x v="0"/>
    <x v="182"/>
    <x v="14"/>
    <s v="客戶可由廠區對應"/>
    <s v=""/>
    <s v=""/>
    <x v="0"/>
    <x v="404"/>
    <m/>
    <s v="^()$"/>
    <n v="9"/>
    <x v="0"/>
    <x v="8"/>
    <x v="0"/>
    <x v="0"/>
    <x v="1"/>
    <x v="1"/>
    <b v="0"/>
    <x v="0"/>
    <x v="1"/>
    <n v="0"/>
    <x v="0"/>
    <b v="0"/>
    <b v="0"/>
    <b v="0"/>
    <b v="0"/>
    <b v="1"/>
    <b v="0"/>
    <b v="0"/>
    <b v="0"/>
    <b v="1"/>
    <b v="0"/>
    <b v="0"/>
    <x v="0"/>
    <x v="6"/>
    <n v="1"/>
    <x v="3"/>
    <x v="0"/>
  </r>
  <r>
    <m/>
    <s v="PRO"/>
    <x v="19"/>
    <x v="232"/>
    <x v="232"/>
    <x v="1"/>
    <x v="274"/>
    <s v="廠區"/>
    <x v="1"/>
    <m/>
    <m/>
    <s v="General"/>
    <x v="2"/>
    <m/>
    <x v="0"/>
    <s v="PRO"/>
    <x v="14"/>
    <x v="7"/>
    <x v="0"/>
    <x v="0"/>
    <s v="INT_PLANT"/>
    <s v="SITE"/>
    <m/>
    <m/>
    <m/>
    <m/>
    <m/>
    <m/>
    <m/>
    <m/>
    <m/>
    <m/>
    <m/>
    <m/>
    <m/>
    <m/>
    <m/>
    <m/>
    <m/>
    <m/>
    <s v="資料清單"/>
    <x v="32"/>
    <x v="32"/>
    <x v="497"/>
    <x v="19"/>
    <s v="IEC_STD_V10 &gt;&gt; Data Standard &gt;&gt; PRO"/>
    <s v="Site"/>
    <x v="232"/>
    <x v="1"/>
    <x v="0"/>
    <x v="274"/>
    <x v="14"/>
    <s v="IEC_STD_V10 &gt;&gt; Common &gt;&gt; AutoMetaDataSite"/>
    <x v="1"/>
    <x v="0"/>
    <s v="廠區Property"/>
    <s v="廠區"/>
    <n v="408"/>
    <n v="0"/>
    <n v="0"/>
    <s v="Site"/>
    <n v="4"/>
    <n v="0"/>
    <n v="0"/>
    <x v="0"/>
    <s v=""/>
    <x v="0"/>
    <s v=""/>
    <x v="0"/>
    <s v="PRO:"/>
    <x v="92"/>
    <x v="92"/>
    <x v="1532"/>
    <x v="232"/>
    <x v="232"/>
    <x v="482"/>
    <x v="0"/>
    <x v="0"/>
    <x v="0"/>
    <x v="2"/>
    <m/>
    <x v="0"/>
    <x v="1"/>
    <s v="Site"/>
    <x v="1428"/>
    <x v="1"/>
    <x v="0"/>
    <x v="7"/>
    <x v="8"/>
    <x v="0"/>
    <x v="0"/>
    <s v="INT_PLANT"/>
    <s v="SITE"/>
    <x v="161"/>
    <x v="187"/>
    <x v="0"/>
    <n v="0"/>
    <x v="0"/>
    <x v="0"/>
    <x v="0"/>
    <s v=""/>
    <s v=""/>
    <n v="1643"/>
    <s v="-1643"/>
    <x v="0"/>
    <x v="0"/>
    <x v="0"/>
    <x v="232"/>
    <x v="14"/>
    <s v="廠區"/>
    <s v=""/>
    <s v=""/>
    <x v="0"/>
    <x v="496"/>
    <m/>
    <s v="^()$"/>
    <n v="9"/>
    <x v="0"/>
    <x v="8"/>
    <x v="0"/>
    <x v="0"/>
    <x v="1"/>
    <x v="1"/>
    <b v="0"/>
    <x v="0"/>
    <x v="1"/>
    <n v="0"/>
    <x v="0"/>
    <b v="0"/>
    <b v="0"/>
    <b v="0"/>
    <b v="0"/>
    <b v="1"/>
    <b v="0"/>
    <b v="0"/>
    <b v="0"/>
    <b v="0"/>
    <b v="0"/>
    <b v="0"/>
    <x v="0"/>
    <x v="2"/>
    <n v="0"/>
    <x v="43"/>
    <x v="0"/>
  </r>
  <r>
    <m/>
    <s v="PRO"/>
    <x v="19"/>
    <x v="578"/>
    <x v="570"/>
    <x v="1"/>
    <x v="582"/>
    <s v="公司"/>
    <x v="1"/>
    <m/>
    <m/>
    <s v="General"/>
    <x v="2"/>
    <m/>
    <x v="0"/>
    <s v="PRO"/>
    <x v="14"/>
    <x v="7"/>
    <x v="0"/>
    <x v="0"/>
    <s v="INT_PLANT"/>
    <s v="COMPANY"/>
    <m/>
    <m/>
    <m/>
    <m/>
    <m/>
    <m/>
    <m/>
    <m/>
    <m/>
    <m/>
    <m/>
    <m/>
    <m/>
    <m/>
    <m/>
    <m/>
    <m/>
    <m/>
    <s v="資料清單"/>
    <x v="32"/>
    <x v="33"/>
    <x v="498"/>
    <x v="19"/>
    <s v="IEC_STD_V10 &gt;&gt; Data Standard &gt;&gt; PRO"/>
    <s v="Company"/>
    <x v="570"/>
    <x v="1"/>
    <x v="0"/>
    <x v="582"/>
    <x v="14"/>
    <s v="IEC_STD_V10 &gt;&gt; Common &gt;&gt; AutoMetaDataCompany"/>
    <x v="1"/>
    <x v="0"/>
    <s v="公司Property"/>
    <s v="廠區"/>
    <n v="1646"/>
    <n v="1640"/>
    <n v="0"/>
    <s v="Company"/>
    <n v="1"/>
    <n v="0"/>
    <n v="0"/>
    <x v="0"/>
    <s v="Plant"/>
    <x v="129"/>
    <s v="IEC_STD_V10 &gt;&gt; Data Standard &gt;&gt; PRO &gt;&gt; Plant"/>
    <x v="0"/>
    <s v="PRO:"/>
    <x v="93"/>
    <x v="93"/>
    <x v="1533"/>
    <x v="578"/>
    <x v="570"/>
    <x v="611"/>
    <x v="0"/>
    <x v="0"/>
    <x v="0"/>
    <x v="2"/>
    <m/>
    <x v="0"/>
    <x v="1"/>
    <s v="Plant_Company"/>
    <x v="1429"/>
    <x v="1"/>
    <x v="0"/>
    <x v="7"/>
    <x v="8"/>
    <x v="0"/>
    <x v="0"/>
    <s v="INT_PLANT"/>
    <s v="COMPANY"/>
    <x v="161"/>
    <x v="452"/>
    <x v="0"/>
    <n v="0"/>
    <x v="0"/>
    <x v="0"/>
    <x v="0"/>
    <s v=""/>
    <s v=""/>
    <n v="1644"/>
    <s v="-1644"/>
    <x v="0"/>
    <x v="0"/>
    <x v="0"/>
    <x v="570"/>
    <x v="14"/>
    <s v="公司"/>
    <s v=""/>
    <s v=""/>
    <x v="0"/>
    <x v="497"/>
    <m/>
    <s v="^()$"/>
    <n v="9"/>
    <x v="0"/>
    <x v="8"/>
    <x v="0"/>
    <x v="0"/>
    <x v="0"/>
    <x v="1"/>
    <b v="0"/>
    <x v="0"/>
    <x v="1"/>
    <n v="0"/>
    <x v="0"/>
    <b v="0"/>
    <b v="0"/>
    <b v="0"/>
    <b v="0"/>
    <b v="0"/>
    <b v="0"/>
    <b v="0"/>
    <b v="0"/>
    <b v="0"/>
    <b v="0"/>
    <b v="0"/>
    <x v="1"/>
    <x v="1"/>
    <n v="0"/>
    <x v="1"/>
    <x v="0"/>
  </r>
  <r>
    <m/>
    <s v="PRO"/>
    <x v="19"/>
    <x v="579"/>
    <x v="571"/>
    <x v="1"/>
    <x v="583"/>
    <s v="專案Multiple source"/>
    <x v="0"/>
    <m/>
    <s v="N/A"/>
    <s v="General"/>
    <x v="2"/>
    <m/>
    <x v="0"/>
    <s v="PRO"/>
    <x v="14"/>
    <x v="7"/>
    <x v="0"/>
    <x v="0"/>
    <s v="INT_PROJECT_MULTIPLE_SOURCE"/>
    <m/>
    <m/>
    <m/>
    <m/>
    <m/>
    <m/>
    <m/>
    <m/>
    <m/>
    <m/>
    <m/>
    <m/>
    <m/>
    <m/>
    <m/>
    <m/>
    <m/>
    <m/>
    <m/>
    <s v="資料清單"/>
    <x v="32"/>
    <x v="34"/>
    <x v="499"/>
    <x v="19"/>
    <s v="IEC_STD_V10 &gt;&gt; Data Standard &gt;&gt; PRO"/>
    <s v="Project Multiple source"/>
    <x v="571"/>
    <x v="1"/>
    <x v="0"/>
    <x v="583"/>
    <x v="14"/>
    <s v="IEC_STD_V10 &gt;&gt; Common &gt;&gt; AutoMetaDataProject Multiple source"/>
    <x v="0"/>
    <x v="0"/>
    <s v="專案Multiple sourceConcept"/>
    <s v="專案Multiple source"/>
    <n v="1647"/>
    <n v="0"/>
    <n v="0"/>
    <s v=""/>
    <n v="0"/>
    <n v="0"/>
    <n v="0"/>
    <x v="0"/>
    <s v=""/>
    <x v="0"/>
    <s v=""/>
    <x v="0"/>
    <s v="PRO:"/>
    <x v="94"/>
    <x v="94"/>
    <x v="1534"/>
    <x v="579"/>
    <x v="571"/>
    <x v="612"/>
    <x v="0"/>
    <x v="0"/>
    <x v="0"/>
    <x v="2"/>
    <m/>
    <x v="0"/>
    <x v="0"/>
    <s v="Project Multiple source"/>
    <x v="1430"/>
    <x v="0"/>
    <x v="0"/>
    <x v="7"/>
    <x v="8"/>
    <x v="0"/>
    <x v="0"/>
    <s v="INT_PROJECT_MULTIPLE_SOURCE"/>
    <s v=""/>
    <x v="162"/>
    <x v="0"/>
    <x v="0"/>
    <n v="0"/>
    <x v="0"/>
    <x v="0"/>
    <x v="0"/>
    <s v=""/>
    <s v=""/>
    <n v="1645"/>
    <s v="-1645"/>
    <x v="0"/>
    <x v="0"/>
    <x v="0"/>
    <x v="571"/>
    <x v="14"/>
    <s v="PDM系統與專案multiple source相關的資訊"/>
    <s v=""/>
    <s v=""/>
    <x v="0"/>
    <x v="498"/>
    <m/>
    <s v="^()$"/>
    <n v="9"/>
    <x v="0"/>
    <x v="8"/>
    <x v="0"/>
    <x v="0"/>
    <x v="0"/>
    <x v="1"/>
    <b v="0"/>
    <x v="0"/>
    <x v="0"/>
    <n v="0"/>
    <x v="0"/>
    <b v="0"/>
    <b v="0"/>
    <b v="0"/>
    <b v="0"/>
    <b v="0"/>
    <b v="0"/>
    <b v="0"/>
    <b v="0"/>
    <b v="0"/>
    <b v="0"/>
    <b v="0"/>
    <x v="1"/>
    <x v="1"/>
    <n v="0"/>
    <x v="23"/>
    <x v="0"/>
  </r>
  <r>
    <m/>
    <s v="PRO"/>
    <x v="19"/>
    <x v="372"/>
    <x v="375"/>
    <x v="1"/>
    <x v="388"/>
    <s v="透過申請WBS_Code，由 PM 命名"/>
    <x v="2"/>
    <m/>
    <s v="N/A"/>
    <s v="General"/>
    <x v="1"/>
    <m/>
    <x v="0"/>
    <s v="PRO"/>
    <x v="14"/>
    <x v="7"/>
    <x v="0"/>
    <x v="0"/>
    <s v="INT_PROJECT_MULTIPLE_SOURCE"/>
    <s v="PROJECT_NAME"/>
    <m/>
    <m/>
    <m/>
    <m/>
    <m/>
    <m/>
    <m/>
    <m/>
    <m/>
    <m/>
    <m/>
    <m/>
    <m/>
    <m/>
    <m/>
    <m/>
    <m/>
    <m/>
    <s v="資料清單"/>
    <x v="32"/>
    <x v="35"/>
    <x v="500"/>
    <x v="19"/>
    <s v="IEC_STD_V10 &gt;&gt; Data Standard &gt;&gt; PRO"/>
    <s v="Project Name"/>
    <x v="375"/>
    <x v="1"/>
    <x v="0"/>
    <x v="388"/>
    <x v="14"/>
    <s v="IEC_STD_V10 &gt;&gt; Common &gt;&gt; AutoMetaDataProject Name"/>
    <x v="2"/>
    <x v="0"/>
    <s v="專案名稱Relationship"/>
    <s v="專案Multiple source"/>
    <n v="892"/>
    <n v="1647"/>
    <n v="0"/>
    <s v=""/>
    <n v="0"/>
    <n v="0"/>
    <n v="947"/>
    <x v="201"/>
    <s v="Project Multiple source"/>
    <x v="130"/>
    <s v="IEC_STD_V10 &gt;&gt; Data Standard &gt;&gt; PRO &gt;&gt; Project Multiple source"/>
    <x v="0"/>
    <s v="PRO:"/>
    <x v="95"/>
    <x v="95"/>
    <x v="1535"/>
    <x v="372"/>
    <x v="375"/>
    <x v="390"/>
    <x v="0"/>
    <x v="0"/>
    <x v="0"/>
    <x v="1"/>
    <m/>
    <x v="0"/>
    <x v="2"/>
    <s v="Project Multiple source_Project Name"/>
    <x v="1431"/>
    <x v="2"/>
    <x v="0"/>
    <x v="7"/>
    <x v="8"/>
    <x v="0"/>
    <x v="0"/>
    <s v="INT_PROJECT_MULTIPLE_SOURCE"/>
    <s v="PROJECT_NAME"/>
    <x v="162"/>
    <x v="304"/>
    <x v="0"/>
    <n v="0"/>
    <x v="0"/>
    <x v="0"/>
    <x v="0"/>
    <s v=""/>
    <s v=""/>
    <n v="1646"/>
    <s v="-1646"/>
    <x v="0"/>
    <x v="0"/>
    <x v="0"/>
    <x v="375"/>
    <x v="14"/>
    <s v="專案名稱(內部)"/>
    <s v=""/>
    <s v=""/>
    <x v="0"/>
    <x v="499"/>
    <m/>
    <s v="^()$"/>
    <n v="9"/>
    <x v="0"/>
    <x v="8"/>
    <x v="0"/>
    <x v="0"/>
    <x v="1"/>
    <x v="1"/>
    <b v="0"/>
    <x v="0"/>
    <x v="1"/>
    <n v="0"/>
    <x v="0"/>
    <b v="0"/>
    <b v="0"/>
    <b v="0"/>
    <b v="0"/>
    <b v="0"/>
    <b v="0"/>
    <b v="0"/>
    <b v="0"/>
    <b v="0"/>
    <b v="0"/>
    <b v="0"/>
    <x v="1"/>
    <x v="1"/>
    <n v="0"/>
    <x v="2"/>
    <x v="0"/>
  </r>
  <r>
    <m/>
    <s v="PRO"/>
    <x v="19"/>
    <x v="187"/>
    <x v="187"/>
    <x v="1"/>
    <x v="192"/>
    <s v="客戶提供標案的時候，客戶會提供Customer_Project_Name，透過申請WBS_Code，由PM 填寫"/>
    <x v="2"/>
    <m/>
    <s v="N/A"/>
    <s v="General"/>
    <x v="1"/>
    <s v="　"/>
    <x v="0"/>
    <s v="PRO"/>
    <x v="14"/>
    <x v="7"/>
    <x v="0"/>
    <x v="0"/>
    <s v="INT_PROJECT_MULTIPLE_SOURCE"/>
    <s v="CUSTOMER_PROJECT_NAME"/>
    <m/>
    <m/>
    <m/>
    <m/>
    <m/>
    <m/>
    <m/>
    <m/>
    <m/>
    <m/>
    <m/>
    <m/>
    <m/>
    <m/>
    <m/>
    <m/>
    <m/>
    <m/>
    <s v="資料清單"/>
    <x v="32"/>
    <x v="36"/>
    <x v="501"/>
    <x v="19"/>
    <s v="IEC_STD_V10 &gt;&gt; Data Standard &gt;&gt; PRO"/>
    <s v="Customer Project Name"/>
    <x v="187"/>
    <x v="1"/>
    <x v="0"/>
    <x v="192"/>
    <x v="14"/>
    <s v="IEC_STD_V10 &gt;&gt; Common &gt;&gt; AutoMetaDataCustomer Project Name"/>
    <x v="2"/>
    <x v="0"/>
    <s v="客戶專案名稱Relationship"/>
    <s v="專案Multiple source"/>
    <n v="350"/>
    <n v="1647"/>
    <n v="0"/>
    <s v=""/>
    <n v="0"/>
    <n v="0"/>
    <n v="949"/>
    <x v="88"/>
    <s v="Project Multiple source"/>
    <x v="130"/>
    <s v="IEC_STD_V10 &gt;&gt; Data Standard &gt;&gt; PRO &gt;&gt; Project Multiple source"/>
    <x v="0"/>
    <s v="PRO:"/>
    <x v="96"/>
    <x v="96"/>
    <x v="1536"/>
    <x v="187"/>
    <x v="187"/>
    <x v="204"/>
    <x v="29"/>
    <x v="0"/>
    <x v="0"/>
    <x v="1"/>
    <m/>
    <x v="0"/>
    <x v="2"/>
    <s v="Project Multiple source_Customer Project Name"/>
    <x v="1432"/>
    <x v="2"/>
    <x v="0"/>
    <x v="7"/>
    <x v="8"/>
    <x v="0"/>
    <x v="0"/>
    <s v="INT_PROJECT_MULTIPLE_SOURCE"/>
    <s v="CUSTOMER_PROJECT_NAME"/>
    <x v="162"/>
    <x v="152"/>
    <x v="0"/>
    <n v="0"/>
    <x v="0"/>
    <x v="0"/>
    <x v="0"/>
    <s v=""/>
    <s v=""/>
    <n v="1647"/>
    <s v="-1647"/>
    <x v="0"/>
    <x v="0"/>
    <x v="0"/>
    <x v="187"/>
    <x v="14"/>
    <s v="專案名稱(外部)"/>
    <s v=""/>
    <s v=""/>
    <x v="0"/>
    <x v="500"/>
    <m/>
    <s v="^()$"/>
    <n v="9"/>
    <x v="0"/>
    <x v="8"/>
    <x v="0"/>
    <x v="0"/>
    <x v="1"/>
    <x v="1"/>
    <b v="0"/>
    <x v="0"/>
    <x v="1"/>
    <n v="0"/>
    <x v="0"/>
    <b v="0"/>
    <b v="0"/>
    <b v="0"/>
    <b v="0"/>
    <b v="0"/>
    <b v="0"/>
    <b v="0"/>
    <b v="0"/>
    <b v="0"/>
    <b v="0"/>
    <b v="0"/>
    <x v="1"/>
    <x v="1"/>
    <n v="0"/>
    <x v="28"/>
    <x v="0"/>
  </r>
  <r>
    <m/>
    <s v="PRO"/>
    <x v="19"/>
    <x v="580"/>
    <x v="572"/>
    <x v="264"/>
    <x v="584"/>
    <s v="Achieved Customer Goal/_x000a_Below Customer Goal"/>
    <x v="1"/>
    <m/>
    <s v="N/A"/>
    <s v="General"/>
    <x v="2"/>
    <s v="Achieved Customer Goal,_x000a_Below Customer Goal"/>
    <x v="0"/>
    <s v="PRO"/>
    <x v="14"/>
    <x v="7"/>
    <x v="0"/>
    <x v="0"/>
    <s v="INT_PROJECT_MULTIPLE_SOURCE"/>
    <s v="PROJECT_MULTIPLE_SOURCE_RATE_ACHIEVED_STATUS"/>
    <m/>
    <m/>
    <m/>
    <m/>
    <m/>
    <m/>
    <m/>
    <m/>
    <m/>
    <m/>
    <m/>
    <m/>
    <m/>
    <m/>
    <m/>
    <m/>
    <m/>
    <m/>
    <s v="資料清單"/>
    <x v="32"/>
    <x v="37"/>
    <x v="502"/>
    <x v="19"/>
    <s v="IEC_STD_V10 &gt;&gt; Data Standard &gt;&gt; PRO"/>
    <s v="Project Multiple source Rate achieved status"/>
    <x v="572"/>
    <x v="264"/>
    <x v="0"/>
    <x v="584"/>
    <x v="14"/>
    <s v="IEC_STD_V10 &gt;&gt; Common &gt;&gt; AutoMetaDataProject Multiple source Rate achieved status"/>
    <x v="1"/>
    <x v="0"/>
    <s v="專案 Multiple source Rate達標狀況Property"/>
    <s v="專案Multiple source"/>
    <n v="1650"/>
    <n v="1647"/>
    <n v="0"/>
    <s v="Project Multiple source Rate achieved status"/>
    <n v="1"/>
    <n v="0"/>
    <n v="0"/>
    <x v="0"/>
    <s v="Project Multiple source"/>
    <x v="130"/>
    <s v="IEC_STD_V10 &gt;&gt; Data Standard &gt;&gt; PRO &gt;&gt; Project Multiple source"/>
    <x v="0"/>
    <s v="PRO:"/>
    <x v="97"/>
    <x v="97"/>
    <x v="1537"/>
    <x v="580"/>
    <x v="572"/>
    <x v="613"/>
    <x v="113"/>
    <x v="0"/>
    <x v="0"/>
    <x v="2"/>
    <m/>
    <x v="0"/>
    <x v="1"/>
    <s v="Project Multiple source_Project Multiple source Rate achieved status"/>
    <x v="1433"/>
    <x v="1"/>
    <x v="0"/>
    <x v="7"/>
    <x v="8"/>
    <x v="0"/>
    <x v="0"/>
    <s v="INT_PROJECT_MULTIPLE_SOURCE"/>
    <s v="PROJECT_MULTIPLE_SOURCE_RATE_ACHIEVED_STATUS"/>
    <x v="162"/>
    <x v="453"/>
    <x v="0"/>
    <n v="0"/>
    <x v="0"/>
    <x v="0"/>
    <x v="0"/>
    <s v=""/>
    <s v=""/>
    <n v="1648"/>
    <s v="-1648"/>
    <x v="0"/>
    <x v="0"/>
    <x v="0"/>
    <x v="572"/>
    <x v="14"/>
    <s v="依據Customer Goal將最新的專案Multiple Source Rate區分為兩種達標狀況"/>
    <s v=""/>
    <s v=""/>
    <x v="0"/>
    <x v="501"/>
    <m/>
    <s v="^()$"/>
    <n v="9"/>
    <x v="0"/>
    <x v="8"/>
    <x v="0"/>
    <x v="0"/>
    <x v="0"/>
    <x v="1"/>
    <b v="0"/>
    <x v="0"/>
    <x v="1"/>
    <n v="0"/>
    <x v="0"/>
    <b v="0"/>
    <b v="0"/>
    <b v="0"/>
    <b v="0"/>
    <b v="0"/>
    <b v="0"/>
    <b v="0"/>
    <b v="0"/>
    <b v="0"/>
    <b v="0"/>
    <b v="0"/>
    <x v="1"/>
    <x v="1"/>
    <n v="0"/>
    <x v="46"/>
    <x v="0"/>
  </r>
  <r>
    <m/>
    <s v="PRO"/>
    <x v="19"/>
    <x v="581"/>
    <x v="573"/>
    <x v="265"/>
    <x v="585"/>
    <s v="PCA 未達標(Reporting Customer Multiple Source Rate Goal) 數量"/>
    <x v="1"/>
    <m/>
    <s v="N/A"/>
    <s v="General"/>
    <x v="4"/>
    <s v="　"/>
    <x v="0"/>
    <s v="PRO"/>
    <x v="14"/>
    <x v="7"/>
    <x v="0"/>
    <x v="0"/>
    <s v="INT_PROJECT_MULTIPLE_SOURCE"/>
    <s v="PCA_NUMBER_OF_NON_ACHIEVED_REPORTING_GOAL"/>
    <m/>
    <m/>
    <m/>
    <m/>
    <m/>
    <m/>
    <m/>
    <m/>
    <m/>
    <m/>
    <m/>
    <m/>
    <m/>
    <m/>
    <m/>
    <m/>
    <m/>
    <m/>
    <s v="資料清單"/>
    <x v="32"/>
    <x v="38"/>
    <x v="503"/>
    <x v="19"/>
    <s v="IEC_STD_V10 &gt;&gt; Data Standard &gt;&gt; PRO"/>
    <s v="PCA number of non achieved reporting goal"/>
    <x v="573"/>
    <x v="265"/>
    <x v="0"/>
    <x v="585"/>
    <x v="14"/>
    <s v="IEC_STD_V10 &gt;&gt; Common &gt;&gt; AutoMetaDataPCA number of non achieved reporting goal"/>
    <x v="1"/>
    <x v="0"/>
    <s v="未達標PCA數Property"/>
    <s v="專案Multiple source"/>
    <n v="1651"/>
    <n v="1647"/>
    <n v="0"/>
    <s v="PCA number of non achieved reporting goal"/>
    <n v="1"/>
    <n v="0"/>
    <n v="0"/>
    <x v="0"/>
    <s v="Project Multiple source"/>
    <x v="130"/>
    <s v="IEC_STD_V10 &gt;&gt; Data Standard &gt;&gt; PRO &gt;&gt; Project Multiple source"/>
    <x v="0"/>
    <s v="PRO:"/>
    <x v="98"/>
    <x v="98"/>
    <x v="1538"/>
    <x v="581"/>
    <x v="573"/>
    <x v="614"/>
    <x v="29"/>
    <x v="0"/>
    <x v="0"/>
    <x v="4"/>
    <m/>
    <x v="0"/>
    <x v="1"/>
    <s v="Project Multiple source_PCA number of non achieved reporting goal"/>
    <x v="1434"/>
    <x v="1"/>
    <x v="0"/>
    <x v="7"/>
    <x v="8"/>
    <x v="0"/>
    <x v="0"/>
    <s v="INT_PROJECT_MULTIPLE_SOURCE"/>
    <s v="PCA_NUMBER_OF_NON_ACHIEVED_REPORTING_GOAL"/>
    <x v="162"/>
    <x v="454"/>
    <x v="0"/>
    <n v="0"/>
    <x v="0"/>
    <x v="0"/>
    <x v="0"/>
    <s v=""/>
    <s v=""/>
    <n v="1649"/>
    <s v="-1649"/>
    <x v="0"/>
    <x v="0"/>
    <x v="0"/>
    <x v="573"/>
    <x v="14"/>
    <s v="未達標PCA數"/>
    <s v=""/>
    <s v=""/>
    <x v="0"/>
    <x v="502"/>
    <m/>
    <s v="^()$"/>
    <n v="9"/>
    <x v="0"/>
    <x v="8"/>
    <x v="0"/>
    <x v="0"/>
    <x v="0"/>
    <x v="1"/>
    <b v="0"/>
    <x v="0"/>
    <x v="1"/>
    <n v="0"/>
    <x v="0"/>
    <b v="0"/>
    <b v="0"/>
    <b v="0"/>
    <b v="0"/>
    <b v="1"/>
    <b v="0"/>
    <b v="0"/>
    <b v="0"/>
    <b v="0"/>
    <b v="0"/>
    <b v="0"/>
    <x v="0"/>
    <x v="2"/>
    <n v="0"/>
    <x v="22"/>
    <x v="0"/>
  </r>
  <r>
    <m/>
    <s v="PRO"/>
    <x v="19"/>
    <x v="582"/>
    <x v="574"/>
    <x v="1"/>
    <x v="586"/>
    <s v="PCA SCM屬性"/>
    <x v="0"/>
    <m/>
    <s v="N/A"/>
    <s v="General"/>
    <x v="2"/>
    <m/>
    <x v="0"/>
    <s v="PRO"/>
    <x v="14"/>
    <x v="7"/>
    <x v="0"/>
    <x v="0"/>
    <s v="INT_PART_SCM_PROPERTY"/>
    <m/>
    <m/>
    <m/>
    <m/>
    <m/>
    <m/>
    <m/>
    <m/>
    <m/>
    <m/>
    <m/>
    <m/>
    <m/>
    <m/>
    <m/>
    <m/>
    <m/>
    <m/>
    <m/>
    <s v="資料清單"/>
    <x v="32"/>
    <x v="39"/>
    <x v="504"/>
    <x v="19"/>
    <s v="IEC_STD_V10 &gt;&gt; Data Standard &gt;&gt; PRO"/>
    <s v="Part SCM Property"/>
    <x v="574"/>
    <x v="1"/>
    <x v="0"/>
    <x v="586"/>
    <x v="14"/>
    <s v="IEC_STD_V10 &gt;&gt; Common &gt;&gt; AutoMetaDataPart SCM Property"/>
    <x v="0"/>
    <x v="0"/>
    <s v="PCA SCM 屬性Concept"/>
    <s v="PCA SCM 屬性"/>
    <n v="1652"/>
    <n v="0"/>
    <n v="0"/>
    <s v=""/>
    <n v="0"/>
    <n v="0"/>
    <n v="0"/>
    <x v="0"/>
    <s v=""/>
    <x v="0"/>
    <s v=""/>
    <x v="0"/>
    <s v="PRO:"/>
    <x v="99"/>
    <x v="99"/>
    <x v="1539"/>
    <x v="582"/>
    <x v="574"/>
    <x v="615"/>
    <x v="0"/>
    <x v="0"/>
    <x v="0"/>
    <x v="2"/>
    <m/>
    <x v="0"/>
    <x v="0"/>
    <s v="Part SCM Property"/>
    <x v="1435"/>
    <x v="0"/>
    <x v="0"/>
    <x v="7"/>
    <x v="8"/>
    <x v="0"/>
    <x v="0"/>
    <s v="INT_PART_SCM_PROPERTY"/>
    <s v=""/>
    <x v="163"/>
    <x v="0"/>
    <x v="0"/>
    <n v="0"/>
    <x v="0"/>
    <x v="0"/>
    <x v="0"/>
    <s v=""/>
    <s v=""/>
    <n v="1650"/>
    <s v="-1650"/>
    <x v="0"/>
    <x v="0"/>
    <x v="0"/>
    <x v="574"/>
    <x v="14"/>
    <s v="PCA SCM屬性"/>
    <s v=""/>
    <s v=""/>
    <x v="0"/>
    <x v="503"/>
    <m/>
    <s v="^()$"/>
    <n v="9"/>
    <x v="0"/>
    <x v="8"/>
    <x v="0"/>
    <x v="0"/>
    <x v="0"/>
    <x v="1"/>
    <b v="0"/>
    <x v="0"/>
    <x v="0"/>
    <n v="0"/>
    <x v="0"/>
    <b v="0"/>
    <b v="0"/>
    <b v="0"/>
    <b v="0"/>
    <b v="0"/>
    <b v="0"/>
    <b v="0"/>
    <b v="0"/>
    <b v="0"/>
    <b v="0"/>
    <b v="0"/>
    <x v="1"/>
    <x v="1"/>
    <n v="0"/>
    <x v="3"/>
    <x v="0"/>
  </r>
  <r>
    <m/>
    <s v="PRO"/>
    <x v="19"/>
    <x v="372"/>
    <x v="375"/>
    <x v="1"/>
    <x v="388"/>
    <s v="透過申請WBS_Code，由 PM 命名"/>
    <x v="2"/>
    <m/>
    <s v="N/A"/>
    <s v="General"/>
    <x v="1"/>
    <m/>
    <x v="0"/>
    <s v="PRO"/>
    <x v="14"/>
    <x v="7"/>
    <x v="0"/>
    <x v="0"/>
    <s v="INT_PART_SCM_PROPERTY"/>
    <s v="PROJECT_NAME"/>
    <m/>
    <m/>
    <m/>
    <m/>
    <m/>
    <m/>
    <m/>
    <m/>
    <m/>
    <m/>
    <m/>
    <m/>
    <m/>
    <m/>
    <m/>
    <m/>
    <m/>
    <m/>
    <s v="資料清單"/>
    <x v="32"/>
    <x v="40"/>
    <x v="500"/>
    <x v="19"/>
    <s v="IEC_STD_V10 &gt;&gt; Data Standard &gt;&gt; PRO"/>
    <s v="Project Name"/>
    <x v="375"/>
    <x v="1"/>
    <x v="0"/>
    <x v="388"/>
    <x v="14"/>
    <s v="IEC_STD_V10 &gt;&gt; Common &gt;&gt; AutoMetaDataProject Name"/>
    <x v="2"/>
    <x v="0"/>
    <s v="專案名稱Relationship"/>
    <s v="PCA SCM 屬性"/>
    <n v="892"/>
    <n v="1652"/>
    <n v="0"/>
    <s v=""/>
    <n v="0"/>
    <n v="0"/>
    <n v="947"/>
    <x v="201"/>
    <s v="Part SCM Property"/>
    <x v="131"/>
    <s v="IEC_STD_V10 &gt;&gt; Data Standard &gt;&gt; PRO &gt;&gt; Part SCM Property"/>
    <x v="0"/>
    <s v="PRO:"/>
    <x v="100"/>
    <x v="100"/>
    <x v="1540"/>
    <x v="372"/>
    <x v="375"/>
    <x v="390"/>
    <x v="0"/>
    <x v="0"/>
    <x v="0"/>
    <x v="1"/>
    <m/>
    <x v="0"/>
    <x v="2"/>
    <s v="Part SCM Property_Project Name"/>
    <x v="1436"/>
    <x v="2"/>
    <x v="0"/>
    <x v="7"/>
    <x v="8"/>
    <x v="0"/>
    <x v="0"/>
    <s v="INT_PART_SCM_PROPERTY"/>
    <s v="PROJECT_NAME"/>
    <x v="163"/>
    <x v="304"/>
    <x v="0"/>
    <n v="0"/>
    <x v="0"/>
    <x v="0"/>
    <x v="0"/>
    <s v=""/>
    <s v=""/>
    <n v="1651"/>
    <s v="-1651"/>
    <x v="0"/>
    <x v="0"/>
    <x v="0"/>
    <x v="375"/>
    <x v="14"/>
    <s v="專案名稱(內部)"/>
    <s v=""/>
    <s v=""/>
    <x v="0"/>
    <x v="499"/>
    <m/>
    <s v="^()$"/>
    <n v="9"/>
    <x v="0"/>
    <x v="8"/>
    <x v="0"/>
    <x v="0"/>
    <x v="1"/>
    <x v="1"/>
    <b v="0"/>
    <x v="0"/>
    <x v="1"/>
    <n v="0"/>
    <x v="0"/>
    <b v="0"/>
    <b v="0"/>
    <b v="0"/>
    <b v="0"/>
    <b v="0"/>
    <b v="0"/>
    <b v="0"/>
    <b v="0"/>
    <b v="0"/>
    <b v="0"/>
    <b v="0"/>
    <x v="1"/>
    <x v="1"/>
    <n v="0"/>
    <x v="2"/>
    <x v="0"/>
  </r>
  <r>
    <m/>
    <s v="PRO"/>
    <x v="19"/>
    <x v="187"/>
    <x v="187"/>
    <x v="1"/>
    <x v="192"/>
    <s v="客戶提供標案的時候，客戶會提供Customer_Project_Name，透過申請WBS_Code，由PM 填寫"/>
    <x v="2"/>
    <m/>
    <s v="N/A"/>
    <s v="General"/>
    <x v="1"/>
    <s v="　"/>
    <x v="0"/>
    <s v="PRO"/>
    <x v="14"/>
    <x v="7"/>
    <x v="0"/>
    <x v="0"/>
    <s v="INT_PART_SCM_PROPERTY"/>
    <s v="CUSTOMER_PROJECT_NAME"/>
    <m/>
    <m/>
    <m/>
    <m/>
    <m/>
    <m/>
    <m/>
    <m/>
    <m/>
    <m/>
    <m/>
    <m/>
    <m/>
    <m/>
    <m/>
    <m/>
    <m/>
    <m/>
    <s v="資料清單"/>
    <x v="32"/>
    <x v="41"/>
    <x v="501"/>
    <x v="19"/>
    <s v="IEC_STD_V10 &gt;&gt; Data Standard &gt;&gt; PRO"/>
    <s v="Customer Project Name"/>
    <x v="187"/>
    <x v="1"/>
    <x v="0"/>
    <x v="192"/>
    <x v="14"/>
    <s v="IEC_STD_V10 &gt;&gt; Common &gt;&gt; AutoMetaDataCustomer Project Name"/>
    <x v="2"/>
    <x v="0"/>
    <s v="客戶專案名稱Relationship"/>
    <s v="PCA SCM 屬性"/>
    <n v="350"/>
    <n v="1652"/>
    <n v="0"/>
    <s v=""/>
    <n v="0"/>
    <n v="0"/>
    <n v="949"/>
    <x v="88"/>
    <s v="Part SCM Property"/>
    <x v="131"/>
    <s v="IEC_STD_V10 &gt;&gt; Data Standard &gt;&gt; PRO &gt;&gt; Part SCM Property"/>
    <x v="0"/>
    <s v="PRO:"/>
    <x v="101"/>
    <x v="101"/>
    <x v="1541"/>
    <x v="187"/>
    <x v="187"/>
    <x v="204"/>
    <x v="29"/>
    <x v="0"/>
    <x v="0"/>
    <x v="1"/>
    <m/>
    <x v="0"/>
    <x v="2"/>
    <s v="Part SCM Property_Customer Project Name"/>
    <x v="1437"/>
    <x v="2"/>
    <x v="0"/>
    <x v="7"/>
    <x v="8"/>
    <x v="0"/>
    <x v="0"/>
    <s v="INT_PART_SCM_PROPERTY"/>
    <s v="CUSTOMER_PROJECT_NAME"/>
    <x v="163"/>
    <x v="152"/>
    <x v="0"/>
    <n v="0"/>
    <x v="0"/>
    <x v="0"/>
    <x v="0"/>
    <s v=""/>
    <s v=""/>
    <n v="1652"/>
    <s v="-1652"/>
    <x v="0"/>
    <x v="0"/>
    <x v="0"/>
    <x v="187"/>
    <x v="14"/>
    <s v="專案名稱(外部)"/>
    <s v=""/>
    <s v=""/>
    <x v="0"/>
    <x v="500"/>
    <m/>
    <s v="^()$"/>
    <n v="9"/>
    <x v="0"/>
    <x v="8"/>
    <x v="0"/>
    <x v="0"/>
    <x v="1"/>
    <x v="1"/>
    <b v="0"/>
    <x v="0"/>
    <x v="1"/>
    <n v="0"/>
    <x v="0"/>
    <b v="0"/>
    <b v="0"/>
    <b v="0"/>
    <b v="0"/>
    <b v="0"/>
    <b v="0"/>
    <b v="0"/>
    <b v="0"/>
    <b v="0"/>
    <b v="0"/>
    <b v="0"/>
    <x v="1"/>
    <x v="1"/>
    <n v="0"/>
    <x v="28"/>
    <x v="0"/>
  </r>
  <r>
    <m/>
    <s v="PRO"/>
    <x v="19"/>
    <x v="583"/>
    <x v="378"/>
    <x v="266"/>
    <x v="404"/>
    <s v="PCA料號，共12碼"/>
    <x v="2"/>
    <m/>
    <s v="N/A"/>
    <s v="General"/>
    <x v="8"/>
    <s v="1395A2815501, 1597T0747001, 1395T2551924...  "/>
    <x v="0"/>
    <s v="PRO"/>
    <x v="14"/>
    <x v="7"/>
    <x v="0"/>
    <x v="0"/>
    <s v="INT_PART_SCM_PROPERTY"/>
    <s v="IEC_PART_NUMBER"/>
    <m/>
    <m/>
    <m/>
    <m/>
    <m/>
    <m/>
    <m/>
    <m/>
    <m/>
    <m/>
    <m/>
    <m/>
    <m/>
    <m/>
    <m/>
    <m/>
    <m/>
    <m/>
    <s v="資料清單"/>
    <x v="32"/>
    <x v="42"/>
    <x v="387"/>
    <x v="19"/>
    <s v="IEC_STD_V10 &gt;&gt; Data Standard &gt;&gt; PRO"/>
    <s v="IEC Part Number"/>
    <x v="378"/>
    <x v="266"/>
    <x v="0"/>
    <x v="404"/>
    <x v="14"/>
    <s v="IEC_STD_V10 &gt;&gt; Common &gt;&gt; AutoMetaDataIEC Part Number"/>
    <x v="2"/>
    <x v="0"/>
    <s v="PCA 料號Relationship"/>
    <s v="PCA SCM 屬性"/>
    <n v="897"/>
    <n v="1652"/>
    <n v="0"/>
    <s v=""/>
    <n v="0"/>
    <n v="0"/>
    <n v="957"/>
    <x v="202"/>
    <s v="Part SCM Property"/>
    <x v="131"/>
    <s v="IEC_STD_V10 &gt;&gt; Data Standard &gt;&gt; PRO &gt;&gt; Part SCM Property"/>
    <x v="0"/>
    <s v="PRO:"/>
    <x v="102"/>
    <x v="102"/>
    <x v="1542"/>
    <x v="583"/>
    <x v="378"/>
    <x v="616"/>
    <x v="56"/>
    <x v="0"/>
    <x v="0"/>
    <x v="8"/>
    <m/>
    <x v="0"/>
    <x v="2"/>
    <s v="Part SCM Property_IEC Part Number"/>
    <x v="1438"/>
    <x v="2"/>
    <x v="0"/>
    <x v="7"/>
    <x v="8"/>
    <x v="0"/>
    <x v="0"/>
    <s v="INT_PART_SCM_PROPERTY"/>
    <s v="IEC_PART_NUMBER"/>
    <x v="163"/>
    <x v="307"/>
    <x v="0"/>
    <n v="0"/>
    <x v="0"/>
    <x v="0"/>
    <x v="0"/>
    <s v=""/>
    <s v=""/>
    <n v="1653"/>
    <s v="-1653"/>
    <x v="0"/>
    <x v="0"/>
    <x v="0"/>
    <x v="378"/>
    <x v="14"/>
    <s v="料號代碼"/>
    <s v=""/>
    <s v=""/>
    <x v="0"/>
    <x v="386"/>
    <m/>
    <s v="^()$"/>
    <n v="9"/>
    <x v="0"/>
    <x v="8"/>
    <x v="0"/>
    <x v="0"/>
    <x v="1"/>
    <x v="1"/>
    <b v="0"/>
    <x v="0"/>
    <x v="1"/>
    <n v="0"/>
    <x v="0"/>
    <b v="0"/>
    <b v="0"/>
    <b v="0"/>
    <b v="0"/>
    <b v="1"/>
    <b v="0"/>
    <b v="0"/>
    <b v="0"/>
    <b v="1"/>
    <b v="0"/>
    <b v="0"/>
    <x v="0"/>
    <x v="6"/>
    <n v="1"/>
    <x v="18"/>
    <x v="0"/>
  </r>
  <r>
    <m/>
    <s v="PRO"/>
    <x v="19"/>
    <x v="584"/>
    <x v="575"/>
    <x v="267"/>
    <x v="587"/>
    <s v="Achieved Customer Goal/_x000a_Below Customer Goal"/>
    <x v="1"/>
    <m/>
    <s v="N/A"/>
    <s v="General"/>
    <x v="1"/>
    <m/>
    <x v="0"/>
    <s v="PRO"/>
    <x v="14"/>
    <x v="7"/>
    <x v="0"/>
    <x v="0"/>
    <s v="INT_PART_SCM_PROPERTY"/>
    <s v="PCA_MULTIPLE_SOURCE_RATE_ACHIEVED_STATUS"/>
    <m/>
    <m/>
    <m/>
    <m/>
    <m/>
    <m/>
    <m/>
    <m/>
    <m/>
    <m/>
    <m/>
    <m/>
    <m/>
    <m/>
    <m/>
    <m/>
    <m/>
    <m/>
    <s v="資料清單"/>
    <x v="32"/>
    <x v="43"/>
    <x v="505"/>
    <x v="19"/>
    <s v="IEC_STD_V10 &gt;&gt; Data Standard &gt;&gt; PRO"/>
    <s v="PCA Multiple source Rate achieved Status"/>
    <x v="575"/>
    <x v="267"/>
    <x v="0"/>
    <x v="587"/>
    <x v="14"/>
    <s v="IEC_STD_V10 &gt;&gt; Common &gt;&gt; AutoMetaDataPCA Multiple source Rate achieved Status"/>
    <x v="1"/>
    <x v="0"/>
    <s v="PCA Multiple source Rate 達標狀況Property"/>
    <s v="PCA SCM 屬性"/>
    <n v="1656"/>
    <n v="1652"/>
    <n v="0"/>
    <s v="PCA Multiple source Rate achieved Status"/>
    <n v="1"/>
    <n v="0"/>
    <n v="0"/>
    <x v="0"/>
    <s v="Part SCM Property"/>
    <x v="131"/>
    <s v="IEC_STD_V10 &gt;&gt; Data Standard &gt;&gt; PRO &gt;&gt; Part SCM Property"/>
    <x v="0"/>
    <s v="PRO:"/>
    <x v="103"/>
    <x v="103"/>
    <x v="1543"/>
    <x v="584"/>
    <x v="575"/>
    <x v="613"/>
    <x v="0"/>
    <x v="0"/>
    <x v="0"/>
    <x v="1"/>
    <m/>
    <x v="0"/>
    <x v="1"/>
    <s v="Part SCM Property_PCA Multiple source Rate achieved Status"/>
    <x v="1439"/>
    <x v="1"/>
    <x v="0"/>
    <x v="7"/>
    <x v="8"/>
    <x v="0"/>
    <x v="0"/>
    <s v="INT_PART_SCM_PROPERTY"/>
    <s v="PCA_MULTIPLE_SOURCE_RATE_ACHIEVED_STATUS"/>
    <x v="163"/>
    <x v="455"/>
    <x v="0"/>
    <n v="0"/>
    <x v="0"/>
    <x v="0"/>
    <x v="0"/>
    <s v=""/>
    <s v=""/>
    <n v="1654"/>
    <s v="-1654"/>
    <x v="0"/>
    <x v="0"/>
    <x v="0"/>
    <x v="575"/>
    <x v="14"/>
    <s v="依據Reporting Customer Goal將最新的PCA Multiple Source Rate區分為兩種達標狀況"/>
    <s v=""/>
    <s v=""/>
    <x v="0"/>
    <x v="504"/>
    <m/>
    <s v="^()$"/>
    <n v="9"/>
    <x v="0"/>
    <x v="8"/>
    <x v="0"/>
    <x v="0"/>
    <x v="0"/>
    <x v="1"/>
    <b v="0"/>
    <x v="0"/>
    <x v="1"/>
    <n v="0"/>
    <x v="0"/>
    <b v="0"/>
    <b v="0"/>
    <b v="0"/>
    <b v="0"/>
    <b v="0"/>
    <b v="0"/>
    <b v="0"/>
    <b v="0"/>
    <b v="0"/>
    <b v="0"/>
    <b v="0"/>
    <x v="1"/>
    <x v="1"/>
    <n v="0"/>
    <x v="47"/>
    <x v="0"/>
  </r>
  <r>
    <m/>
    <s v="PRO"/>
    <x v="19"/>
    <x v="585"/>
    <x v="576"/>
    <x v="268"/>
    <x v="588"/>
    <s v="PCA 零件屬性之供應商數量分類01.Sole, 02.Single,03.2 Sources, 04.3 Sources 05. 4 Sources 以上，說明如下：_x000a__x000a_01.Sole: 取RA Web上的定義，沒辦法找到替代料的零件_x000a_02.Single: 同一個IEC料號下沒有其他製造商(一對多)，同一個BOM裡面也沒有其他IEC料號和其他IEC料號替代，或有替代但為同一家製造商。_x000a_03.2 Sources: 同上邏輯，IEC料號有2家製造商_x000a_04.3 Sources: 同上邏輯，IEC料號有3家製造商 _x000a_05.4 sources 以上: 同上邏輯，IEC料號有4家製造商以上"/>
    <x v="1"/>
    <m/>
    <s v="N/A"/>
    <s v="General"/>
    <x v="1"/>
    <s v="Sole, Single,2 Sources, 3 Sources ,4 Sources 以上"/>
    <x v="0"/>
    <s v="PRO"/>
    <x v="14"/>
    <x v="7"/>
    <x v="57"/>
    <x v="0"/>
    <s v="INT_PART_SCM_PROPERTY"/>
    <s v="MANUFACTURER_SOURCE_NUMBER"/>
    <m/>
    <m/>
    <m/>
    <m/>
    <m/>
    <m/>
    <m/>
    <m/>
    <m/>
    <m/>
    <m/>
    <m/>
    <m/>
    <m/>
    <m/>
    <m/>
    <m/>
    <m/>
    <s v="資料清單"/>
    <x v="32"/>
    <x v="44"/>
    <x v="506"/>
    <x v="19"/>
    <s v="IEC_STD_V10 &gt;&gt; Data Standard &gt;&gt; PRO"/>
    <s v="Manufacturer Source Number"/>
    <x v="576"/>
    <x v="268"/>
    <x v="0"/>
    <x v="588"/>
    <x v="14"/>
    <s v="IEC_STD_V10 &gt;&gt; Common &gt;&gt; AutoMetaDataManufacturer Source Number"/>
    <x v="1"/>
    <x v="0"/>
    <s v="廠商來源家數料號數Property"/>
    <s v="PCA SCM 屬性"/>
    <n v="1657"/>
    <n v="1652"/>
    <n v="0"/>
    <s v="Manufacturer Source Number"/>
    <n v="1"/>
    <n v="0"/>
    <n v="0"/>
    <x v="0"/>
    <s v="Part SCM Property"/>
    <x v="131"/>
    <s v="IEC_STD_V10 &gt;&gt; Data Standard &gt;&gt; PRO &gt;&gt; Part SCM Property"/>
    <x v="0"/>
    <s v="PRO:"/>
    <x v="104"/>
    <x v="104"/>
    <x v="1544"/>
    <x v="585"/>
    <x v="576"/>
    <x v="617"/>
    <x v="114"/>
    <x v="0"/>
    <x v="0"/>
    <x v="1"/>
    <m/>
    <x v="0"/>
    <x v="1"/>
    <s v="Part SCM Property_Manufacturer Source Number"/>
    <x v="1440"/>
    <x v="1"/>
    <x v="0"/>
    <x v="7"/>
    <x v="8"/>
    <x v="0"/>
    <x v="0"/>
    <s v="INT_PART_SCM_PROPERTY"/>
    <s v="MANUFACTURER_SOURCE_NUMBER"/>
    <x v="163"/>
    <x v="456"/>
    <x v="0"/>
    <n v="0"/>
    <x v="0"/>
    <x v="0"/>
    <x v="0"/>
    <s v=""/>
    <s v=""/>
    <n v="1655"/>
    <s v="-1655"/>
    <x v="0"/>
    <x v="0"/>
    <x v="0"/>
    <x v="576"/>
    <x v="14"/>
    <s v="PCA 零件屬性之供應商數量分類"/>
    <s v=""/>
    <s v=""/>
    <x v="0"/>
    <x v="505"/>
    <m/>
    <s v="1對1: 新料號取alternative parts, 1對多: 舊料號參考AVL (Approve vendor list)^()$"/>
    <n v="9"/>
    <x v="0"/>
    <x v="8"/>
    <x v="0"/>
    <x v="0"/>
    <x v="0"/>
    <x v="1"/>
    <b v="1"/>
    <x v="0"/>
    <x v="1"/>
    <n v="0"/>
    <x v="0"/>
    <b v="0"/>
    <b v="0"/>
    <b v="0"/>
    <b v="0"/>
    <b v="0"/>
    <b v="0"/>
    <b v="0"/>
    <b v="0"/>
    <b v="0"/>
    <b v="0"/>
    <b v="0"/>
    <x v="1"/>
    <x v="1"/>
    <n v="0"/>
    <x v="21"/>
    <x v="0"/>
  </r>
  <r>
    <m/>
    <s v="PRO"/>
    <x v="19"/>
    <x v="586"/>
    <x v="577"/>
    <x v="269"/>
    <x v="589"/>
    <s v="零件屬性分類下的IEC料號數量，01.Sole, 02.Single,03.2 Sources, 04.3 Sources 05. 4 Sources 以上的IEC料號數量"/>
    <x v="1"/>
    <m/>
    <s v="N/A"/>
    <s v="General"/>
    <x v="4"/>
    <m/>
    <x v="0"/>
    <s v="PRO"/>
    <x v="14"/>
    <x v="7"/>
    <x v="0"/>
    <x v="0"/>
    <s v="INT_PART_SCM_PROPERTY"/>
    <s v="PART_COUNT_BY_MANUFACTURER_SOURCE_NUMBER"/>
    <m/>
    <m/>
    <m/>
    <m/>
    <m/>
    <m/>
    <m/>
    <m/>
    <m/>
    <m/>
    <m/>
    <m/>
    <m/>
    <m/>
    <m/>
    <m/>
    <m/>
    <m/>
    <s v="資料清單"/>
    <x v="32"/>
    <x v="45"/>
    <x v="507"/>
    <x v="19"/>
    <s v="IEC_STD_V10 &gt;&gt; Data Standard &gt;&gt; PRO"/>
    <s v="Part Count by Manufacturer Source Number"/>
    <x v="577"/>
    <x v="269"/>
    <x v="0"/>
    <x v="589"/>
    <x v="14"/>
    <s v="IEC_STD_V10 &gt;&gt; Common &gt;&gt; AutoMetaDataPart Count by Manufacturer Source Number"/>
    <x v="1"/>
    <x v="0"/>
    <s v="廠商來源家數IEC料號數量Property"/>
    <s v="PCA SCM 屬性"/>
    <n v="1658"/>
    <n v="1652"/>
    <n v="0"/>
    <s v="Part Count by Manufacturer Source Number"/>
    <n v="1"/>
    <n v="0"/>
    <n v="0"/>
    <x v="0"/>
    <s v="Part SCM Property"/>
    <x v="131"/>
    <s v="IEC_STD_V10 &gt;&gt; Data Standard &gt;&gt; PRO &gt;&gt; Part SCM Property"/>
    <x v="0"/>
    <s v="PRO:"/>
    <x v="105"/>
    <x v="105"/>
    <x v="1545"/>
    <x v="586"/>
    <x v="577"/>
    <x v="618"/>
    <x v="0"/>
    <x v="0"/>
    <x v="0"/>
    <x v="4"/>
    <m/>
    <x v="0"/>
    <x v="1"/>
    <s v="Part SCM Property_Part Count by Manufacturer Source Number"/>
    <x v="1441"/>
    <x v="1"/>
    <x v="0"/>
    <x v="7"/>
    <x v="8"/>
    <x v="0"/>
    <x v="0"/>
    <s v="INT_PART_SCM_PROPERTY"/>
    <s v="PART_COUNT_BY_MANUFACTURER_SOURCE_NUMBER"/>
    <x v="163"/>
    <x v="457"/>
    <x v="0"/>
    <n v="0"/>
    <x v="0"/>
    <x v="0"/>
    <x v="0"/>
    <s v=""/>
    <s v=""/>
    <n v="1656"/>
    <s v="-1656"/>
    <x v="0"/>
    <x v="0"/>
    <x v="0"/>
    <x v="577"/>
    <x v="14"/>
    <s v="零件屬性分類下的IEC料號數量，例如sole, single, 2 sources, 3 sources, 4 sources 以上的零件數量"/>
    <s v=""/>
    <s v=""/>
    <x v="0"/>
    <x v="506"/>
    <m/>
    <s v="^()$"/>
    <n v="9"/>
    <x v="0"/>
    <x v="8"/>
    <x v="0"/>
    <x v="0"/>
    <x v="0"/>
    <x v="1"/>
    <b v="0"/>
    <x v="0"/>
    <x v="1"/>
    <n v="0"/>
    <x v="0"/>
    <b v="0"/>
    <b v="0"/>
    <b v="0"/>
    <b v="0"/>
    <b v="0"/>
    <b v="0"/>
    <b v="0"/>
    <b v="0"/>
    <b v="0"/>
    <b v="0"/>
    <b v="0"/>
    <x v="1"/>
    <x v="1"/>
    <n v="0"/>
    <x v="47"/>
    <x v="0"/>
  </r>
  <r>
    <m/>
    <s v="PRO"/>
    <x v="19"/>
    <x v="587"/>
    <x v="578"/>
    <x v="270"/>
    <x v="590"/>
    <s v="產品出貨週期的製造商成本"/>
    <x v="0"/>
    <m/>
    <m/>
    <s v="General"/>
    <x v="0"/>
    <m/>
    <x v="0"/>
    <s v="PRO"/>
    <x v="14"/>
    <x v="7"/>
    <x v="0"/>
    <x v="0"/>
    <s v="INT_PART_COST_BY_MANUFACTURER_IN_SHIPMENT"/>
    <m/>
    <m/>
    <m/>
    <m/>
    <m/>
    <m/>
    <m/>
    <m/>
    <m/>
    <m/>
    <m/>
    <m/>
    <m/>
    <m/>
    <m/>
    <m/>
    <m/>
    <m/>
    <m/>
    <s v="資料清單"/>
    <x v="32"/>
    <x v="46"/>
    <x v="508"/>
    <x v="19"/>
    <s v="IEC_STD_V10 &gt;&gt; Data Standard &gt;&gt; PRO"/>
    <s v="Part cost by Manufacturer in shipment"/>
    <x v="578"/>
    <x v="270"/>
    <x v="0"/>
    <x v="590"/>
    <x v="14"/>
    <s v="IEC_STD_V10 &gt;&gt; Common &gt;&gt; AutoMetaDataPart cost by Manufacturer in shipment"/>
    <x v="0"/>
    <x v="0"/>
    <s v="產品出貨週期的製造商成本Concept"/>
    <s v="產品出貨週期的製造商成本"/>
    <n v="1659"/>
    <n v="0"/>
    <n v="0"/>
    <s v=""/>
    <n v="0"/>
    <n v="0"/>
    <n v="0"/>
    <x v="0"/>
    <s v=""/>
    <x v="0"/>
    <s v=""/>
    <x v="0"/>
    <s v="PRO:"/>
    <x v="106"/>
    <x v="106"/>
    <x v="1546"/>
    <x v="587"/>
    <x v="578"/>
    <x v="619"/>
    <x v="0"/>
    <x v="0"/>
    <x v="0"/>
    <x v="0"/>
    <m/>
    <x v="0"/>
    <x v="0"/>
    <s v="Part cost by Manufacturer in shipment"/>
    <x v="1442"/>
    <x v="0"/>
    <x v="0"/>
    <x v="7"/>
    <x v="8"/>
    <x v="0"/>
    <x v="0"/>
    <s v="INT_PART_COST_BY_MANUFACTURER_IN_SHIPMENT"/>
    <s v=""/>
    <x v="164"/>
    <x v="0"/>
    <x v="0"/>
    <n v="0"/>
    <x v="0"/>
    <x v="0"/>
    <x v="0"/>
    <s v=""/>
    <s v=""/>
    <n v="1657"/>
    <s v="-1657"/>
    <x v="0"/>
    <x v="0"/>
    <x v="0"/>
    <x v="578"/>
    <x v="14"/>
    <s v="產品出貨週期的製造商成本"/>
    <s v=""/>
    <s v=""/>
    <x v="0"/>
    <x v="507"/>
    <m/>
    <s v="^()$"/>
    <n v="9"/>
    <x v="0"/>
    <x v="8"/>
    <x v="0"/>
    <x v="0"/>
    <x v="0"/>
    <x v="1"/>
    <b v="0"/>
    <x v="0"/>
    <x v="0"/>
    <n v="0"/>
    <x v="0"/>
    <b v="0"/>
    <b v="0"/>
    <b v="0"/>
    <b v="0"/>
    <b v="0"/>
    <b v="0"/>
    <b v="0"/>
    <b v="0"/>
    <b v="0"/>
    <b v="0"/>
    <b v="0"/>
    <x v="1"/>
    <x v="1"/>
    <n v="0"/>
    <x v="38"/>
    <x v="0"/>
  </r>
  <r>
    <m/>
    <s v="PRO"/>
    <x v="19"/>
    <x v="312"/>
    <x v="579"/>
    <x v="271"/>
    <x v="591"/>
    <s v="出貨日期"/>
    <x v="1"/>
    <m/>
    <m/>
    <s v="General"/>
    <x v="3"/>
    <m/>
    <x v="0"/>
    <s v="PRO"/>
    <x v="14"/>
    <x v="7"/>
    <x v="0"/>
    <x v="0"/>
    <s v="INT_PART_COST_BY_MANUFACTURER_IN_SHIPMENT"/>
    <s v="SKU_SHIPPING_DATE"/>
    <m/>
    <m/>
    <m/>
    <m/>
    <m/>
    <m/>
    <m/>
    <m/>
    <m/>
    <m/>
    <m/>
    <m/>
    <m/>
    <m/>
    <m/>
    <m/>
    <m/>
    <m/>
    <s v="資料清單"/>
    <x v="32"/>
    <x v="47"/>
    <x v="509"/>
    <x v="19"/>
    <s v="IEC_STD_V10 &gt;&gt; Data Standard &gt;&gt; PRO"/>
    <s v="SKU Shipping date"/>
    <x v="579"/>
    <x v="271"/>
    <x v="0"/>
    <x v="591"/>
    <x v="14"/>
    <s v="IEC_STD_V10 &gt;&gt; Common &gt;&gt; AutoMetaDataSKU Shipping date"/>
    <x v="1"/>
    <x v="0"/>
    <s v="出貨日期Property"/>
    <s v="產品出貨週期的製造商成本"/>
    <n v="1660"/>
    <n v="1659"/>
    <n v="0"/>
    <s v="SKU Shipping date"/>
    <n v="1"/>
    <n v="0"/>
    <n v="0"/>
    <x v="0"/>
    <s v="Part cost by Manufacturer in shipment"/>
    <x v="132"/>
    <s v="IEC_STD_V10 &gt;&gt; Data Standard &gt;&gt; PRO &gt;&gt; Part cost by Manufacturer in shipment"/>
    <x v="0"/>
    <s v="PRO:"/>
    <x v="107"/>
    <x v="107"/>
    <x v="1547"/>
    <x v="312"/>
    <x v="579"/>
    <x v="620"/>
    <x v="0"/>
    <x v="0"/>
    <x v="0"/>
    <x v="3"/>
    <m/>
    <x v="0"/>
    <x v="1"/>
    <s v="Part cost by Manufacturer in shipment_SKU Shipping date"/>
    <x v="1443"/>
    <x v="1"/>
    <x v="0"/>
    <x v="7"/>
    <x v="8"/>
    <x v="0"/>
    <x v="0"/>
    <s v="INT_PART_COST_BY_MANUFACTURER_IN_SHIPMENT"/>
    <s v="SKU_SHIPPING_DATE"/>
    <x v="164"/>
    <x v="458"/>
    <x v="0"/>
    <n v="0"/>
    <x v="0"/>
    <x v="0"/>
    <x v="0"/>
    <s v=""/>
    <s v=""/>
    <n v="1658"/>
    <s v="-1658"/>
    <x v="0"/>
    <x v="0"/>
    <x v="0"/>
    <x v="579"/>
    <x v="14"/>
    <s v="出貨日期"/>
    <s v=""/>
    <s v=""/>
    <x v="0"/>
    <x v="508"/>
    <m/>
    <s v="^()$"/>
    <n v="9"/>
    <x v="0"/>
    <x v="8"/>
    <x v="0"/>
    <x v="0"/>
    <x v="0"/>
    <x v="1"/>
    <b v="0"/>
    <x v="0"/>
    <x v="1"/>
    <n v="0"/>
    <x v="0"/>
    <b v="0"/>
    <b v="0"/>
    <b v="0"/>
    <b v="0"/>
    <b v="1"/>
    <b v="0"/>
    <b v="0"/>
    <b v="0"/>
    <b v="0"/>
    <b v="0"/>
    <b v="0"/>
    <x v="0"/>
    <x v="2"/>
    <n v="0"/>
    <x v="3"/>
    <x v="0"/>
  </r>
  <r>
    <m/>
    <s v="PRO"/>
    <x v="19"/>
    <x v="180"/>
    <x v="180"/>
    <x v="81"/>
    <x v="185"/>
    <s v="事業處代碼"/>
    <x v="2"/>
    <m/>
    <m/>
    <s v="General"/>
    <x v="2"/>
    <m/>
    <x v="0"/>
    <s v="PRO"/>
    <x v="14"/>
    <x v="7"/>
    <x v="0"/>
    <x v="0"/>
    <s v="INT_PART_COST_BY_MANUFACTURER_IN_SHIPMENT"/>
    <s v="BU_CODE"/>
    <m/>
    <m/>
    <m/>
    <m/>
    <m/>
    <m/>
    <m/>
    <m/>
    <m/>
    <m/>
    <m/>
    <m/>
    <m/>
    <m/>
    <m/>
    <m/>
    <m/>
    <m/>
    <s v="資料清單"/>
    <x v="32"/>
    <x v="48"/>
    <x v="386"/>
    <x v="19"/>
    <s v="IEC_STD_V10 &gt;&gt; Data Standard &gt;&gt; PRO"/>
    <s v="BU Code"/>
    <x v="180"/>
    <x v="81"/>
    <x v="0"/>
    <x v="185"/>
    <x v="14"/>
    <s v="IEC_STD_V10 &gt;&gt; Common &gt;&gt; AutoMetaDataBU Code"/>
    <x v="2"/>
    <x v="0"/>
    <s v="事業處代碼Relationship"/>
    <s v="產品出貨週期的製造商成本"/>
    <n v="343"/>
    <n v="1659"/>
    <n v="0"/>
    <s v=""/>
    <n v="0"/>
    <n v="0"/>
    <n v="515"/>
    <x v="81"/>
    <s v="Part cost by Manufacturer in shipment"/>
    <x v="132"/>
    <s v="IEC_STD_V10 &gt;&gt; Data Standard &gt;&gt; PRO &gt;&gt; Part cost by Manufacturer in shipment"/>
    <x v="0"/>
    <s v="PRO:"/>
    <x v="108"/>
    <x v="108"/>
    <x v="1548"/>
    <x v="180"/>
    <x v="180"/>
    <x v="621"/>
    <x v="0"/>
    <x v="0"/>
    <x v="0"/>
    <x v="2"/>
    <m/>
    <x v="0"/>
    <x v="2"/>
    <s v="Part cost by Manufacturer in shipment_BU Code"/>
    <x v="1444"/>
    <x v="2"/>
    <x v="0"/>
    <x v="7"/>
    <x v="8"/>
    <x v="0"/>
    <x v="0"/>
    <s v="INT_PART_COST_BY_MANUFACTURER_IN_SHIPMENT"/>
    <s v="BU_CODE"/>
    <x v="164"/>
    <x v="145"/>
    <x v="0"/>
    <n v="0"/>
    <x v="0"/>
    <x v="0"/>
    <x v="0"/>
    <s v=""/>
    <s v=""/>
    <n v="1659"/>
    <s v="-1659"/>
    <x v="0"/>
    <x v="0"/>
    <x v="0"/>
    <x v="180"/>
    <x v="14"/>
    <s v="事業處代碼"/>
    <s v=""/>
    <s v=""/>
    <x v="0"/>
    <x v="385"/>
    <m/>
    <s v="^()$"/>
    <n v="9"/>
    <x v="0"/>
    <x v="8"/>
    <x v="0"/>
    <x v="0"/>
    <x v="1"/>
    <x v="1"/>
    <b v="0"/>
    <x v="0"/>
    <x v="1"/>
    <n v="0"/>
    <x v="0"/>
    <b v="0"/>
    <b v="0"/>
    <b v="0"/>
    <b v="0"/>
    <b v="1"/>
    <b v="0"/>
    <b v="0"/>
    <b v="0"/>
    <b v="0"/>
    <b v="0"/>
    <b v="0"/>
    <x v="0"/>
    <x v="2"/>
    <n v="0"/>
    <x v="1"/>
    <x v="0"/>
  </r>
  <r>
    <m/>
    <s v="PRO"/>
    <x v="19"/>
    <x v="432"/>
    <x v="434"/>
    <x v="234"/>
    <x v="427"/>
    <s v="廠區代碼"/>
    <x v="2"/>
    <m/>
    <m/>
    <s v="General"/>
    <x v="2"/>
    <m/>
    <x v="0"/>
    <s v="PRO"/>
    <x v="14"/>
    <x v="7"/>
    <x v="0"/>
    <x v="0"/>
    <s v="INT_PART_COST_BY_MANUFACTURER_IN_SHIPMENT"/>
    <s v="PLANT_CODE"/>
    <m/>
    <m/>
    <m/>
    <m/>
    <m/>
    <m/>
    <m/>
    <m/>
    <m/>
    <m/>
    <m/>
    <m/>
    <m/>
    <m/>
    <m/>
    <m/>
    <m/>
    <m/>
    <s v="資料清單"/>
    <x v="32"/>
    <x v="49"/>
    <x v="385"/>
    <x v="19"/>
    <s v="IEC_STD_V10 &gt;&gt; Data Standard &gt;&gt; PRO"/>
    <s v="Plant Code"/>
    <x v="434"/>
    <x v="234"/>
    <x v="0"/>
    <x v="427"/>
    <x v="14"/>
    <s v="IEC_STD_V10 &gt;&gt; Common &gt;&gt; AutoMetaDataPlant Code"/>
    <x v="2"/>
    <x v="0"/>
    <s v="廠區代碼Relationship"/>
    <s v="產品出貨週期的製造商成本"/>
    <n v="1087"/>
    <n v="1659"/>
    <n v="0"/>
    <s v=""/>
    <n v="0"/>
    <n v="0"/>
    <n v="1642"/>
    <x v="224"/>
    <s v="Part cost by Manufacturer in shipment"/>
    <x v="132"/>
    <s v="IEC_STD_V10 &gt;&gt; Data Standard &gt;&gt; PRO &gt;&gt; Part cost by Manufacturer in shipment"/>
    <x v="0"/>
    <s v="PRO:"/>
    <x v="109"/>
    <x v="109"/>
    <x v="1549"/>
    <x v="432"/>
    <x v="434"/>
    <x v="438"/>
    <x v="0"/>
    <x v="0"/>
    <x v="0"/>
    <x v="2"/>
    <m/>
    <x v="0"/>
    <x v="2"/>
    <s v="Part cost by Manufacturer in shipment_Plant Code"/>
    <x v="1445"/>
    <x v="2"/>
    <x v="0"/>
    <x v="7"/>
    <x v="8"/>
    <x v="0"/>
    <x v="0"/>
    <s v="INT_PART_COST_BY_MANUFACTURER_IN_SHIPMENT"/>
    <s v="PLANT_CODE"/>
    <x v="164"/>
    <x v="350"/>
    <x v="0"/>
    <n v="0"/>
    <x v="0"/>
    <x v="0"/>
    <x v="0"/>
    <s v=""/>
    <s v=""/>
    <n v="1660"/>
    <s v="-1660"/>
    <x v="0"/>
    <x v="0"/>
    <x v="0"/>
    <x v="434"/>
    <x v="14"/>
    <s v="廠區代碼"/>
    <s v=""/>
    <s v=""/>
    <x v="0"/>
    <x v="384"/>
    <m/>
    <s v="^()$"/>
    <n v="9"/>
    <x v="0"/>
    <x v="8"/>
    <x v="0"/>
    <x v="0"/>
    <x v="1"/>
    <x v="1"/>
    <b v="0"/>
    <x v="0"/>
    <x v="1"/>
    <n v="0"/>
    <x v="0"/>
    <b v="0"/>
    <b v="0"/>
    <b v="0"/>
    <b v="0"/>
    <b v="1"/>
    <b v="0"/>
    <b v="0"/>
    <b v="0"/>
    <b v="0"/>
    <b v="0"/>
    <b v="0"/>
    <x v="0"/>
    <x v="2"/>
    <n v="0"/>
    <x v="19"/>
    <x v="0"/>
  </r>
  <r>
    <m/>
    <s v="PRO"/>
    <x v="19"/>
    <x v="588"/>
    <x v="580"/>
    <x v="272"/>
    <x v="592"/>
    <s v="出貨單號"/>
    <x v="1"/>
    <m/>
    <m/>
    <s v="General"/>
    <x v="2"/>
    <m/>
    <x v="0"/>
    <s v="PRO"/>
    <x v="14"/>
    <x v="7"/>
    <x v="0"/>
    <x v="0"/>
    <s v="INT_PART_COST_BY_MANUFACTURER_IN_SHIPMENT"/>
    <s v="DELIVERY_NOTES"/>
    <m/>
    <m/>
    <m/>
    <m/>
    <m/>
    <m/>
    <m/>
    <m/>
    <m/>
    <m/>
    <m/>
    <m/>
    <m/>
    <m/>
    <m/>
    <m/>
    <m/>
    <m/>
    <s v="資料清單"/>
    <x v="32"/>
    <x v="50"/>
    <x v="510"/>
    <x v="19"/>
    <s v="IEC_STD_V10 &gt;&gt; Data Standard &gt;&gt; PRO"/>
    <s v="Delivery Notes"/>
    <x v="580"/>
    <x v="272"/>
    <x v="0"/>
    <x v="592"/>
    <x v="14"/>
    <s v="IEC_STD_V10 &gt;&gt; Common &gt;&gt; AutoMetaDataDelivery Notes"/>
    <x v="1"/>
    <x v="0"/>
    <s v="出貨單號Property"/>
    <s v="產品出貨週期的製造商成本"/>
    <n v="1663"/>
    <n v="1659"/>
    <n v="0"/>
    <s v="Delivery Notes"/>
    <n v="1"/>
    <n v="0"/>
    <n v="0"/>
    <x v="0"/>
    <s v="Part cost by Manufacturer in shipment"/>
    <x v="132"/>
    <s v="IEC_STD_V10 &gt;&gt; Data Standard &gt;&gt; PRO &gt;&gt; Part cost by Manufacturer in shipment"/>
    <x v="0"/>
    <s v="PRO:"/>
    <x v="110"/>
    <x v="110"/>
    <x v="1550"/>
    <x v="588"/>
    <x v="580"/>
    <x v="622"/>
    <x v="0"/>
    <x v="0"/>
    <x v="0"/>
    <x v="2"/>
    <m/>
    <x v="0"/>
    <x v="1"/>
    <s v="Part cost by Manufacturer in shipment_Delivery Notes"/>
    <x v="1446"/>
    <x v="1"/>
    <x v="0"/>
    <x v="7"/>
    <x v="8"/>
    <x v="0"/>
    <x v="0"/>
    <s v="INT_PART_COST_BY_MANUFACTURER_IN_SHIPMENT"/>
    <s v="DELIVERY_NOTES"/>
    <x v="164"/>
    <x v="459"/>
    <x v="0"/>
    <n v="0"/>
    <x v="0"/>
    <x v="0"/>
    <x v="0"/>
    <s v=""/>
    <s v=""/>
    <n v="1661"/>
    <s v="-1661"/>
    <x v="0"/>
    <x v="0"/>
    <x v="0"/>
    <x v="580"/>
    <x v="14"/>
    <s v="出貨單號"/>
    <s v=""/>
    <s v=""/>
    <x v="0"/>
    <x v="509"/>
    <m/>
    <s v="^()$"/>
    <n v="9"/>
    <x v="0"/>
    <x v="8"/>
    <x v="0"/>
    <x v="0"/>
    <x v="0"/>
    <x v="1"/>
    <b v="0"/>
    <x v="0"/>
    <x v="1"/>
    <n v="0"/>
    <x v="0"/>
    <b v="0"/>
    <b v="0"/>
    <b v="0"/>
    <b v="0"/>
    <b v="0"/>
    <b v="0"/>
    <b v="0"/>
    <b v="0"/>
    <b v="0"/>
    <b v="0"/>
    <b v="0"/>
    <x v="1"/>
    <x v="1"/>
    <n v="0"/>
    <x v="0"/>
    <x v="0"/>
  </r>
  <r>
    <m/>
    <s v="PRO"/>
    <x v="19"/>
    <x v="589"/>
    <x v="581"/>
    <x v="1"/>
    <x v="593"/>
    <s v="出貨料號"/>
    <x v="2"/>
    <s v="Material Attribute_IEC Part Number"/>
    <m/>
    <s v="General"/>
    <x v="2"/>
    <m/>
    <x v="0"/>
    <s v="PRO"/>
    <x v="14"/>
    <x v="7"/>
    <x v="0"/>
    <x v="0"/>
    <s v="INT_PART_COST_BY_MANUFACTURER_IN_SHIPMENT"/>
    <s v="SHIPPING_SKU"/>
    <m/>
    <m/>
    <m/>
    <m/>
    <m/>
    <m/>
    <m/>
    <m/>
    <m/>
    <m/>
    <m/>
    <m/>
    <m/>
    <m/>
    <m/>
    <m/>
    <m/>
    <m/>
    <s v="資料清單"/>
    <x v="32"/>
    <x v="51"/>
    <x v="511"/>
    <x v="19"/>
    <s v="IEC_STD_V10 &gt;&gt; Data Standard &gt;&gt; PRO"/>
    <s v="Shipping SKU"/>
    <x v="581"/>
    <x v="1"/>
    <x v="0"/>
    <x v="593"/>
    <x v="14"/>
    <s v="IEC_STD_V10 &gt;&gt; Common &gt;&gt; AutoMetaDataShipping SKU"/>
    <x v="2"/>
    <x v="0"/>
    <s v="出貨料號Relationship"/>
    <s v="產品出貨週期的製造商成本"/>
    <n v="1664"/>
    <n v="1659"/>
    <n v="0"/>
    <s v=""/>
    <n v="0"/>
    <e v="#N/A"/>
    <e v="#N/A"/>
    <x v="279"/>
    <s v="Part cost by Manufacturer in shipment"/>
    <x v="132"/>
    <s v="IEC_STD_V10 &gt;&gt; Data Standard &gt;&gt; PRO &gt;&gt; Part cost by Manufacturer in shipment"/>
    <x v="0"/>
    <s v="PRO:"/>
    <x v="111"/>
    <x v="111"/>
    <x v="1551"/>
    <x v="589"/>
    <x v="581"/>
    <x v="623"/>
    <x v="0"/>
    <x v="0"/>
    <x v="0"/>
    <x v="2"/>
    <m/>
    <x v="0"/>
    <x v="2"/>
    <s v="Part cost by Manufacturer in shipment_Shipping SKU"/>
    <x v="1447"/>
    <x v="2"/>
    <x v="0"/>
    <x v="7"/>
    <x v="8"/>
    <x v="0"/>
    <x v="0"/>
    <s v="INT_PART_COST_BY_MANUFACTURER_IN_SHIPMENT"/>
    <s v="SHIPPING_SKU"/>
    <x v="164"/>
    <x v="460"/>
    <x v="0"/>
    <n v="0"/>
    <x v="0"/>
    <x v="0"/>
    <x v="3"/>
    <s v=""/>
    <s v=""/>
    <n v="1662"/>
    <s v="-1662"/>
    <x v="0"/>
    <x v="0"/>
    <x v="0"/>
    <x v="581"/>
    <x v="14"/>
    <s v="出貨料號"/>
    <s v=""/>
    <s v=""/>
    <x v="0"/>
    <x v="510"/>
    <m/>
    <s v="^()$"/>
    <n v="9"/>
    <x v="0"/>
    <x v="8"/>
    <x v="0"/>
    <x v="0"/>
    <x v="0"/>
    <x v="1"/>
    <b v="0"/>
    <x v="0"/>
    <x v="1"/>
    <n v="0"/>
    <x v="0"/>
    <b v="0"/>
    <b v="0"/>
    <b v="0"/>
    <b v="0"/>
    <b v="1"/>
    <b v="0"/>
    <b v="0"/>
    <b v="0"/>
    <b v="1"/>
    <b v="0"/>
    <b v="0"/>
    <x v="0"/>
    <x v="6"/>
    <n v="1"/>
    <x v="2"/>
    <x v="0"/>
  </r>
  <r>
    <m/>
    <s v="PRO"/>
    <x v="19"/>
    <x v="375"/>
    <x v="378"/>
    <x v="1"/>
    <x v="438"/>
    <s v="6開頭的料號"/>
    <x v="2"/>
    <m/>
    <m/>
    <s v="General"/>
    <x v="2"/>
    <s v="6開頭的料號"/>
    <x v="0"/>
    <s v="PRO"/>
    <x v="14"/>
    <x v="7"/>
    <x v="0"/>
    <x v="0"/>
    <s v="INT_PART_COST_BY_MANUFACTURER_IN_SHIPMENT"/>
    <s v="IEC_PART_NUMBER"/>
    <m/>
    <m/>
    <m/>
    <m/>
    <m/>
    <m/>
    <m/>
    <m/>
    <m/>
    <m/>
    <m/>
    <m/>
    <m/>
    <m/>
    <m/>
    <m/>
    <m/>
    <m/>
    <s v="資料清單"/>
    <x v="32"/>
    <x v="52"/>
    <x v="387"/>
    <x v="19"/>
    <s v="IEC_STD_V10 &gt;&gt; Data Standard &gt;&gt; PRO"/>
    <s v="IEC Part Number"/>
    <x v="378"/>
    <x v="1"/>
    <x v="0"/>
    <x v="438"/>
    <x v="14"/>
    <s v="IEC_STD_V10 &gt;&gt; Common &gt;&gt; AutoMetaDataIEC Part Number"/>
    <x v="2"/>
    <x v="0"/>
    <s v="料號Relationship"/>
    <s v="產品出貨週期的製造商成本"/>
    <n v="897"/>
    <n v="1659"/>
    <n v="0"/>
    <s v=""/>
    <n v="0"/>
    <n v="0"/>
    <n v="957"/>
    <x v="202"/>
    <s v="Part cost by Manufacturer in shipment"/>
    <x v="132"/>
    <s v="IEC_STD_V10 &gt;&gt; Data Standard &gt;&gt; PRO &gt;&gt; Part cost by Manufacturer in shipment"/>
    <x v="0"/>
    <s v="PRO:"/>
    <x v="112"/>
    <x v="112"/>
    <x v="1552"/>
    <x v="375"/>
    <x v="378"/>
    <x v="624"/>
    <x v="115"/>
    <x v="0"/>
    <x v="0"/>
    <x v="2"/>
    <m/>
    <x v="0"/>
    <x v="2"/>
    <s v="Part cost by Manufacturer in shipment_IEC Part Number"/>
    <x v="1448"/>
    <x v="2"/>
    <x v="0"/>
    <x v="7"/>
    <x v="8"/>
    <x v="0"/>
    <x v="0"/>
    <s v="INT_PART_COST_BY_MANUFACTURER_IN_SHIPMENT"/>
    <s v="IEC_PART_NUMBER"/>
    <x v="164"/>
    <x v="307"/>
    <x v="0"/>
    <n v="0"/>
    <x v="0"/>
    <x v="0"/>
    <x v="0"/>
    <s v=""/>
    <s v=""/>
    <n v="1663"/>
    <s v="-1663"/>
    <x v="0"/>
    <x v="0"/>
    <x v="0"/>
    <x v="378"/>
    <x v="14"/>
    <s v="SAP 料號"/>
    <s v=""/>
    <s v=""/>
    <x v="0"/>
    <x v="386"/>
    <m/>
    <s v="^()$"/>
    <n v="9"/>
    <x v="0"/>
    <x v="8"/>
    <x v="0"/>
    <x v="0"/>
    <x v="1"/>
    <x v="1"/>
    <b v="0"/>
    <x v="0"/>
    <x v="1"/>
    <n v="0"/>
    <x v="0"/>
    <b v="0"/>
    <b v="0"/>
    <b v="0"/>
    <b v="0"/>
    <b v="1"/>
    <b v="0"/>
    <b v="0"/>
    <b v="0"/>
    <b v="1"/>
    <b v="0"/>
    <b v="0"/>
    <x v="0"/>
    <x v="6"/>
    <n v="1"/>
    <x v="18"/>
    <x v="0"/>
  </r>
  <r>
    <m/>
    <s v="PRO"/>
    <x v="19"/>
    <x v="590"/>
    <x v="582"/>
    <x v="273"/>
    <x v="594"/>
    <s v="採購單價, SAP infor record 價格"/>
    <x v="1"/>
    <m/>
    <m/>
    <s v="General"/>
    <x v="6"/>
    <m/>
    <x v="0"/>
    <s v="PRO"/>
    <x v="14"/>
    <x v="7"/>
    <x v="0"/>
    <x v="0"/>
    <s v="INT_PART_COST_BY_MANUFACTURER_IN_SHIPMENT"/>
    <s v="INFOR_RECORD_PRICE_BY_FUNCTIONAL_CURRENCY"/>
    <m/>
    <m/>
    <m/>
    <m/>
    <m/>
    <m/>
    <m/>
    <m/>
    <m/>
    <m/>
    <m/>
    <m/>
    <m/>
    <m/>
    <m/>
    <m/>
    <m/>
    <m/>
    <s v="資料清單"/>
    <x v="32"/>
    <x v="53"/>
    <x v="512"/>
    <x v="19"/>
    <s v="IEC_STD_V10 &gt;&gt; Data Standard &gt;&gt; PRO"/>
    <s v="Infor Record Price by Functional Currency"/>
    <x v="582"/>
    <x v="273"/>
    <x v="0"/>
    <x v="594"/>
    <x v="14"/>
    <s v="IEC_STD_V10 &gt;&gt; Common &gt;&gt; AutoMetaDataInfor Record Price by Functional Currency"/>
    <x v="1"/>
    <x v="0"/>
    <s v="本位幣標準採購單價Property"/>
    <s v="產品出貨週期的製造商成本"/>
    <n v="1666"/>
    <n v="1659"/>
    <n v="0"/>
    <s v="Infor Record Price by Functional Currency"/>
    <n v="1"/>
    <n v="0"/>
    <n v="0"/>
    <x v="0"/>
    <s v="Part cost by Manufacturer in shipment"/>
    <x v="132"/>
    <s v="IEC_STD_V10 &gt;&gt; Data Standard &gt;&gt; PRO &gt;&gt; Part cost by Manufacturer in shipment"/>
    <x v="0"/>
    <s v="PRO:"/>
    <x v="113"/>
    <x v="113"/>
    <x v="1553"/>
    <x v="590"/>
    <x v="582"/>
    <x v="471"/>
    <x v="0"/>
    <x v="0"/>
    <x v="0"/>
    <x v="6"/>
    <m/>
    <x v="0"/>
    <x v="1"/>
    <s v="Part cost by Manufacturer in shipment_Infor Record Price by Functional Currency"/>
    <x v="1449"/>
    <x v="1"/>
    <x v="0"/>
    <x v="7"/>
    <x v="8"/>
    <x v="0"/>
    <x v="0"/>
    <s v="INT_PART_COST_BY_MANUFACTURER_IN_SHIPMENT"/>
    <s v="INFOR_RECORD_PRICE_BY_FUNCTIONAL_CURRENCY"/>
    <x v="164"/>
    <x v="461"/>
    <x v="0"/>
    <n v="0"/>
    <x v="0"/>
    <x v="0"/>
    <x v="0"/>
    <s v=""/>
    <s v=""/>
    <n v="1664"/>
    <s v="-1664"/>
    <x v="0"/>
    <x v="0"/>
    <x v="0"/>
    <x v="582"/>
    <x v="14"/>
    <s v="本位幣標準採購單價"/>
    <s v=""/>
    <s v=""/>
    <x v="0"/>
    <x v="511"/>
    <m/>
    <s v="^()$"/>
    <n v="9"/>
    <x v="0"/>
    <x v="8"/>
    <x v="0"/>
    <x v="0"/>
    <x v="0"/>
    <x v="1"/>
    <b v="0"/>
    <x v="0"/>
    <x v="1"/>
    <n v="0"/>
    <x v="0"/>
    <b v="0"/>
    <b v="0"/>
    <b v="0"/>
    <b v="0"/>
    <b v="0"/>
    <b v="0"/>
    <b v="0"/>
    <b v="0"/>
    <b v="0"/>
    <b v="0"/>
    <b v="0"/>
    <x v="1"/>
    <x v="1"/>
    <n v="0"/>
    <x v="22"/>
    <x v="0"/>
  </r>
  <r>
    <m/>
    <s v="PRO"/>
    <x v="19"/>
    <x v="591"/>
    <x v="583"/>
    <x v="274"/>
    <x v="461"/>
    <s v="本位採購幣別"/>
    <x v="2"/>
    <s v="Purchase parts_PO Price in functional currency"/>
    <m/>
    <s v="General"/>
    <x v="2"/>
    <m/>
    <x v="0"/>
    <s v="PRO"/>
    <x v="14"/>
    <x v="7"/>
    <x v="0"/>
    <x v="0"/>
    <s v="INT_PART_COST_BY_MANUFACTURER_IN_SHIPMENT"/>
    <s v="INFOR_RECORD_FUNCTIONAL_CURRENCY"/>
    <m/>
    <m/>
    <m/>
    <m/>
    <m/>
    <m/>
    <m/>
    <m/>
    <m/>
    <m/>
    <m/>
    <m/>
    <m/>
    <m/>
    <m/>
    <m/>
    <m/>
    <m/>
    <s v="資料清單"/>
    <x v="32"/>
    <x v="54"/>
    <x v="513"/>
    <x v="19"/>
    <s v="IEC_STD_V10 &gt;&gt; Data Standard &gt;&gt; PRO"/>
    <s v="Infor Record Functional Currency"/>
    <x v="583"/>
    <x v="274"/>
    <x v="0"/>
    <x v="461"/>
    <x v="14"/>
    <s v="IEC_STD_V10 &gt;&gt; Common &gt;&gt; AutoMetaDataInfor Record Functional Currency"/>
    <x v="2"/>
    <x v="0"/>
    <s v="本位採購幣別Relationship"/>
    <s v="產品出貨週期的製造商成本"/>
    <n v="1667"/>
    <n v="1659"/>
    <n v="0"/>
    <s v=""/>
    <n v="0"/>
    <e v="#N/A"/>
    <e v="#N/A"/>
    <x v="280"/>
    <s v="Part cost by Manufacturer in shipment"/>
    <x v="132"/>
    <s v="IEC_STD_V10 &gt;&gt; Data Standard &gt;&gt; PRO &gt;&gt; Part cost by Manufacturer in shipment"/>
    <x v="0"/>
    <s v="PRO:"/>
    <x v="114"/>
    <x v="114"/>
    <x v="1554"/>
    <x v="591"/>
    <x v="583"/>
    <x v="472"/>
    <x v="0"/>
    <x v="0"/>
    <x v="0"/>
    <x v="2"/>
    <m/>
    <x v="0"/>
    <x v="2"/>
    <s v="Part cost by Manufacturer in shipment_Infor Record Functional Currency"/>
    <x v="1450"/>
    <x v="2"/>
    <x v="0"/>
    <x v="7"/>
    <x v="8"/>
    <x v="0"/>
    <x v="0"/>
    <s v="INT_PART_COST_BY_MANUFACTURER_IN_SHIPMENT"/>
    <s v="INFOR_RECORD_FUNCTIONAL_CURRENCY"/>
    <x v="164"/>
    <x v="462"/>
    <x v="0"/>
    <n v="0"/>
    <x v="0"/>
    <x v="0"/>
    <x v="3"/>
    <s v=""/>
    <s v=""/>
    <n v="1665"/>
    <s v="-1665"/>
    <x v="0"/>
    <x v="0"/>
    <x v="0"/>
    <x v="583"/>
    <x v="14"/>
    <s v="本位採購幣別"/>
    <s v=""/>
    <s v=""/>
    <x v="0"/>
    <x v="512"/>
    <m/>
    <s v="^()$"/>
    <n v="9"/>
    <x v="0"/>
    <x v="8"/>
    <x v="0"/>
    <x v="0"/>
    <x v="0"/>
    <x v="1"/>
    <b v="0"/>
    <x v="0"/>
    <x v="1"/>
    <n v="0"/>
    <x v="0"/>
    <b v="0"/>
    <b v="0"/>
    <b v="0"/>
    <b v="0"/>
    <b v="0"/>
    <b v="0"/>
    <b v="0"/>
    <b v="0"/>
    <b v="1"/>
    <b v="0"/>
    <b v="0"/>
    <x v="0"/>
    <x v="5"/>
    <n v="1"/>
    <x v="20"/>
    <x v="0"/>
  </r>
  <r>
    <m/>
    <s v="PRO"/>
    <x v="19"/>
    <x v="592"/>
    <x v="584"/>
    <x v="275"/>
    <x v="595"/>
    <s v="本位幣標準採購單價*資料日當天匯率"/>
    <x v="2"/>
    <s v="Purchase parts_TWD PO Price"/>
    <m/>
    <s v="General"/>
    <x v="6"/>
    <m/>
    <x v="0"/>
    <s v="PRO"/>
    <x v="14"/>
    <x v="7"/>
    <x v="0"/>
    <x v="0"/>
    <s v="INT_PART_COST_BY_MANUFACTURER_IN_SHIPMENT"/>
    <s v="INFOR_RECORD_PRICE_BY_TWD"/>
    <m/>
    <m/>
    <m/>
    <m/>
    <m/>
    <m/>
    <m/>
    <m/>
    <m/>
    <m/>
    <m/>
    <m/>
    <m/>
    <m/>
    <m/>
    <m/>
    <m/>
    <m/>
    <s v="資料清單"/>
    <x v="32"/>
    <x v="55"/>
    <x v="514"/>
    <x v="19"/>
    <s v="IEC_STD_V10 &gt;&gt; Data Standard &gt;&gt; PRO"/>
    <s v="Infor Record Price by TWD"/>
    <x v="584"/>
    <x v="275"/>
    <x v="0"/>
    <x v="595"/>
    <x v="14"/>
    <s v="IEC_STD_V10 &gt;&gt; Common &gt;&gt; AutoMetaDataInfor Record Price by TWD"/>
    <x v="2"/>
    <x v="0"/>
    <s v="台幣標準採購單價Relationship"/>
    <s v="產品出貨週期的製造商成本"/>
    <n v="1668"/>
    <n v="1659"/>
    <n v="0"/>
    <s v=""/>
    <n v="0"/>
    <e v="#N/A"/>
    <e v="#N/A"/>
    <x v="281"/>
    <s v="Part cost by Manufacturer in shipment"/>
    <x v="132"/>
    <s v="IEC_STD_V10 &gt;&gt; Data Standard &gt;&gt; PRO &gt;&gt; Part cost by Manufacturer in shipment"/>
    <x v="0"/>
    <s v="PRO:"/>
    <x v="115"/>
    <x v="115"/>
    <x v="1555"/>
    <x v="592"/>
    <x v="584"/>
    <x v="625"/>
    <x v="0"/>
    <x v="0"/>
    <x v="0"/>
    <x v="6"/>
    <m/>
    <x v="0"/>
    <x v="2"/>
    <s v="Part cost by Manufacturer in shipment_Infor Record Price by TWD"/>
    <x v="1451"/>
    <x v="2"/>
    <x v="0"/>
    <x v="7"/>
    <x v="8"/>
    <x v="0"/>
    <x v="0"/>
    <s v="INT_PART_COST_BY_MANUFACTURER_IN_SHIPMENT"/>
    <s v="INFOR_RECORD_PRICE_BY_TWD"/>
    <x v="164"/>
    <x v="463"/>
    <x v="0"/>
    <n v="0"/>
    <x v="0"/>
    <x v="0"/>
    <x v="3"/>
    <s v=""/>
    <s v=""/>
    <n v="1666"/>
    <s v="-1666"/>
    <x v="0"/>
    <x v="0"/>
    <x v="0"/>
    <x v="584"/>
    <x v="14"/>
    <s v="本位幣標準採購單價*資料日當天匯率"/>
    <s v=""/>
    <s v=""/>
    <x v="0"/>
    <x v="513"/>
    <m/>
    <s v="^()$"/>
    <n v="9"/>
    <x v="0"/>
    <x v="8"/>
    <x v="0"/>
    <x v="0"/>
    <x v="0"/>
    <x v="1"/>
    <b v="0"/>
    <x v="0"/>
    <x v="1"/>
    <n v="0"/>
    <x v="0"/>
    <b v="0"/>
    <b v="0"/>
    <b v="0"/>
    <b v="0"/>
    <b v="0"/>
    <b v="0"/>
    <b v="0"/>
    <b v="0"/>
    <b v="1"/>
    <b v="0"/>
    <b v="0"/>
    <x v="0"/>
    <x v="5"/>
    <n v="1"/>
    <x v="4"/>
    <x v="0"/>
  </r>
  <r>
    <m/>
    <s v="PRO"/>
    <x v="19"/>
    <x v="593"/>
    <x v="585"/>
    <x v="276"/>
    <x v="595"/>
    <s v="本位幣標準採購單價*資料日當天匯率"/>
    <x v="2"/>
    <s v="Purchase parts_USD PO Price"/>
    <m/>
    <s v="General"/>
    <x v="6"/>
    <m/>
    <x v="0"/>
    <s v="PRO"/>
    <x v="14"/>
    <x v="7"/>
    <x v="0"/>
    <x v="0"/>
    <s v="INT_PART_COST_BY_MANUFACTURER_IN_SHIPMENT"/>
    <s v="INFOR_RECORD_PRICE_BY_USD"/>
    <m/>
    <m/>
    <m/>
    <m/>
    <m/>
    <m/>
    <m/>
    <m/>
    <m/>
    <m/>
    <m/>
    <m/>
    <m/>
    <m/>
    <m/>
    <m/>
    <m/>
    <m/>
    <s v="資料清單"/>
    <x v="32"/>
    <x v="56"/>
    <x v="515"/>
    <x v="19"/>
    <s v="IEC_STD_V10 &gt;&gt; Data Standard &gt;&gt; PRO"/>
    <s v="Infor Record Price by USD"/>
    <x v="585"/>
    <x v="276"/>
    <x v="0"/>
    <x v="595"/>
    <x v="14"/>
    <s v="IEC_STD_V10 &gt;&gt; Common &gt;&gt; AutoMetaDataInfor Record Price by USD"/>
    <x v="2"/>
    <x v="0"/>
    <s v="美金標準採購單價Relationship"/>
    <s v="產品出貨週期的製造商成本"/>
    <n v="1669"/>
    <n v="1659"/>
    <n v="0"/>
    <s v=""/>
    <n v="0"/>
    <e v="#N/A"/>
    <e v="#N/A"/>
    <x v="282"/>
    <s v="Part cost by Manufacturer in shipment"/>
    <x v="132"/>
    <s v="IEC_STD_V10 &gt;&gt; Data Standard &gt;&gt; PRO &gt;&gt; Part cost by Manufacturer in shipment"/>
    <x v="0"/>
    <s v="PRO:"/>
    <x v="116"/>
    <x v="116"/>
    <x v="1556"/>
    <x v="593"/>
    <x v="585"/>
    <x v="625"/>
    <x v="0"/>
    <x v="0"/>
    <x v="0"/>
    <x v="6"/>
    <m/>
    <x v="0"/>
    <x v="2"/>
    <s v="Part cost by Manufacturer in shipment_Infor Record Price by USD"/>
    <x v="1452"/>
    <x v="2"/>
    <x v="0"/>
    <x v="7"/>
    <x v="8"/>
    <x v="0"/>
    <x v="0"/>
    <s v="INT_PART_COST_BY_MANUFACTURER_IN_SHIPMENT"/>
    <s v="INFOR_RECORD_PRICE_BY_USD"/>
    <x v="164"/>
    <x v="464"/>
    <x v="0"/>
    <n v="0"/>
    <x v="0"/>
    <x v="0"/>
    <x v="3"/>
    <s v=""/>
    <s v=""/>
    <n v="1667"/>
    <s v="-1667"/>
    <x v="0"/>
    <x v="0"/>
    <x v="0"/>
    <x v="585"/>
    <x v="14"/>
    <s v="本位幣標準採購單價*資料日當天匯率"/>
    <s v=""/>
    <s v=""/>
    <x v="0"/>
    <x v="514"/>
    <m/>
    <s v="^()$"/>
    <n v="9"/>
    <x v="0"/>
    <x v="8"/>
    <x v="0"/>
    <x v="0"/>
    <x v="0"/>
    <x v="1"/>
    <b v="0"/>
    <x v="0"/>
    <x v="1"/>
    <n v="0"/>
    <x v="0"/>
    <b v="0"/>
    <b v="0"/>
    <b v="0"/>
    <b v="0"/>
    <b v="0"/>
    <b v="0"/>
    <b v="0"/>
    <b v="0"/>
    <b v="1"/>
    <b v="0"/>
    <b v="0"/>
    <x v="0"/>
    <x v="5"/>
    <n v="1"/>
    <x v="4"/>
    <x v="0"/>
  </r>
  <r>
    <m/>
    <s v="PRO"/>
    <x v="19"/>
    <x v="594"/>
    <x v="586"/>
    <x v="277"/>
    <x v="596"/>
    <s v="材料出貨數量"/>
    <x v="1"/>
    <m/>
    <m/>
    <s v="General"/>
    <x v="4"/>
    <m/>
    <x v="0"/>
    <s v="PRO"/>
    <x v="14"/>
    <x v="7"/>
    <x v="0"/>
    <x v="0"/>
    <s v="INT_PART_COST_BY_MANUFACTURER_IN_SHIPMENT"/>
    <s v="MATERIAL_SHIPPING_QUANTITY"/>
    <m/>
    <m/>
    <m/>
    <m/>
    <m/>
    <m/>
    <m/>
    <m/>
    <m/>
    <m/>
    <m/>
    <m/>
    <m/>
    <m/>
    <m/>
    <m/>
    <m/>
    <m/>
    <s v="資料清單"/>
    <x v="32"/>
    <x v="57"/>
    <x v="516"/>
    <x v="19"/>
    <s v="IEC_STD_V10 &gt;&gt; Data Standard &gt;&gt; PRO"/>
    <s v="Material Shipping Quantity"/>
    <x v="586"/>
    <x v="277"/>
    <x v="0"/>
    <x v="596"/>
    <x v="14"/>
    <s v="IEC_STD_V10 &gt;&gt; Common &gt;&gt; AutoMetaDataMaterial Shipping Quantity"/>
    <x v="1"/>
    <x v="0"/>
    <s v="材料出貨數量Property"/>
    <s v="產品出貨週期的製造商成本"/>
    <n v="1670"/>
    <n v="1659"/>
    <n v="0"/>
    <s v="Material Shipping Quantity"/>
    <n v="1"/>
    <n v="0"/>
    <n v="0"/>
    <x v="0"/>
    <s v="Part cost by Manufacturer in shipment"/>
    <x v="132"/>
    <s v="IEC_STD_V10 &gt;&gt; Data Standard &gt;&gt; PRO &gt;&gt; Part cost by Manufacturer in shipment"/>
    <x v="0"/>
    <s v="PRO:"/>
    <x v="117"/>
    <x v="117"/>
    <x v="1557"/>
    <x v="594"/>
    <x v="586"/>
    <x v="626"/>
    <x v="0"/>
    <x v="0"/>
    <x v="0"/>
    <x v="4"/>
    <m/>
    <x v="0"/>
    <x v="1"/>
    <s v="Part cost by Manufacturer in shipment_Material Shipping Quantity"/>
    <x v="1453"/>
    <x v="1"/>
    <x v="0"/>
    <x v="7"/>
    <x v="8"/>
    <x v="0"/>
    <x v="0"/>
    <s v="INT_PART_COST_BY_MANUFACTURER_IN_SHIPMENT"/>
    <s v="MATERIAL_SHIPPING_QUANTITY"/>
    <x v="164"/>
    <x v="465"/>
    <x v="0"/>
    <n v="0"/>
    <x v="0"/>
    <x v="0"/>
    <x v="0"/>
    <s v=""/>
    <s v=""/>
    <n v="1668"/>
    <s v="-1668"/>
    <x v="0"/>
    <x v="0"/>
    <x v="0"/>
    <x v="586"/>
    <x v="14"/>
    <s v="材料出貨數量"/>
    <s v=""/>
    <s v=""/>
    <x v="0"/>
    <x v="515"/>
    <m/>
    <s v="^()$"/>
    <n v="9"/>
    <x v="0"/>
    <x v="8"/>
    <x v="0"/>
    <x v="0"/>
    <x v="0"/>
    <x v="1"/>
    <b v="0"/>
    <x v="0"/>
    <x v="1"/>
    <n v="0"/>
    <x v="0"/>
    <b v="0"/>
    <b v="0"/>
    <b v="0"/>
    <b v="0"/>
    <b v="0"/>
    <b v="0"/>
    <b v="0"/>
    <b v="0"/>
    <b v="0"/>
    <b v="0"/>
    <b v="0"/>
    <x v="1"/>
    <x v="1"/>
    <n v="0"/>
    <x v="21"/>
    <x v="0"/>
  </r>
  <r>
    <m/>
    <s v="PRO"/>
    <x v="19"/>
    <x v="452"/>
    <x v="454"/>
    <x v="263"/>
    <x v="574"/>
    <s v="供應商名稱"/>
    <x v="2"/>
    <m/>
    <m/>
    <s v="General"/>
    <x v="2"/>
    <m/>
    <x v="0"/>
    <s v="PRO"/>
    <x v="14"/>
    <x v="7"/>
    <x v="0"/>
    <x v="0"/>
    <s v="INT_PART_COST_BY_MANUFACTURER_IN_SHIPMENT"/>
    <s v="VENDOR_NAME"/>
    <m/>
    <m/>
    <m/>
    <m/>
    <m/>
    <m/>
    <m/>
    <m/>
    <m/>
    <m/>
    <m/>
    <m/>
    <m/>
    <m/>
    <m/>
    <m/>
    <m/>
    <m/>
    <s v="資料清單"/>
    <x v="32"/>
    <x v="58"/>
    <x v="410"/>
    <x v="19"/>
    <s v="IEC_STD_V10 &gt;&gt; Data Standard &gt;&gt; PRO"/>
    <s v="Vendor Name"/>
    <x v="454"/>
    <x v="263"/>
    <x v="0"/>
    <x v="574"/>
    <x v="14"/>
    <s v="IEC_STD_V10 &gt;&gt; Common &gt;&gt; AutoMetaDataVendor Name"/>
    <x v="2"/>
    <x v="0"/>
    <s v="供應商名稱Relationship"/>
    <s v="產品出貨週期的製造商成本"/>
    <n v="1118"/>
    <n v="1659"/>
    <n v="0"/>
    <s v=""/>
    <n v="0"/>
    <n v="0"/>
    <n v="1632"/>
    <x v="230"/>
    <s v="Part cost by Manufacturer in shipment"/>
    <x v="132"/>
    <s v="IEC_STD_V10 &gt;&gt; Data Standard &gt;&gt; PRO &gt;&gt; Part cost by Manufacturer in shipment"/>
    <x v="0"/>
    <s v="PRO:"/>
    <x v="118"/>
    <x v="118"/>
    <x v="1558"/>
    <x v="452"/>
    <x v="454"/>
    <x v="601"/>
    <x v="0"/>
    <x v="0"/>
    <x v="0"/>
    <x v="2"/>
    <m/>
    <x v="0"/>
    <x v="2"/>
    <s v="Part cost by Manufacturer in shipment_Vendor Name"/>
    <x v="1454"/>
    <x v="2"/>
    <x v="0"/>
    <x v="7"/>
    <x v="8"/>
    <x v="0"/>
    <x v="0"/>
    <s v="INT_PART_COST_BY_MANUFACTURER_IN_SHIPMENT"/>
    <s v="VENDOR_NAME"/>
    <x v="164"/>
    <x v="368"/>
    <x v="0"/>
    <n v="0"/>
    <x v="0"/>
    <x v="0"/>
    <x v="0"/>
    <s v=""/>
    <s v=""/>
    <n v="1669"/>
    <s v="-1669"/>
    <x v="0"/>
    <x v="0"/>
    <x v="0"/>
    <x v="454"/>
    <x v="14"/>
    <s v="供應商名稱"/>
    <s v=""/>
    <s v=""/>
    <x v="0"/>
    <x v="409"/>
    <m/>
    <s v="^()$"/>
    <n v="9"/>
    <x v="0"/>
    <x v="8"/>
    <x v="0"/>
    <x v="0"/>
    <x v="1"/>
    <x v="1"/>
    <b v="0"/>
    <x v="0"/>
    <x v="1"/>
    <n v="0"/>
    <x v="0"/>
    <b v="0"/>
    <b v="0"/>
    <b v="0"/>
    <b v="0"/>
    <b v="0"/>
    <b v="0"/>
    <b v="0"/>
    <b v="0"/>
    <b v="1"/>
    <b v="0"/>
    <b v="0"/>
    <x v="0"/>
    <x v="5"/>
    <n v="1"/>
    <x v="34"/>
    <x v="0"/>
  </r>
  <r>
    <m/>
    <s v="PRO"/>
    <x v="19"/>
    <x v="455"/>
    <x v="457"/>
    <x v="226"/>
    <x v="451"/>
    <s v="製造商名稱"/>
    <x v="2"/>
    <m/>
    <m/>
    <s v="General"/>
    <x v="2"/>
    <m/>
    <x v="0"/>
    <s v="PRO"/>
    <x v="14"/>
    <x v="7"/>
    <x v="0"/>
    <x v="0"/>
    <s v="INT_PART_COST_BY_MANUFACTURER_IN_SHIPMENT"/>
    <s v="MANUFACTURER_NAME"/>
    <m/>
    <m/>
    <m/>
    <m/>
    <m/>
    <m/>
    <m/>
    <m/>
    <m/>
    <m/>
    <m/>
    <m/>
    <m/>
    <m/>
    <m/>
    <m/>
    <m/>
    <m/>
    <s v="資料清單"/>
    <x v="32"/>
    <x v="59"/>
    <x v="413"/>
    <x v="19"/>
    <s v="IEC_STD_V10 &gt;&gt; Data Standard &gt;&gt; PRO"/>
    <s v="Manufacturer Name"/>
    <x v="457"/>
    <x v="226"/>
    <x v="0"/>
    <x v="451"/>
    <x v="14"/>
    <s v="IEC_STD_V10 &gt;&gt; Common &gt;&gt; AutoMetaDataManufacturer Name"/>
    <x v="2"/>
    <x v="0"/>
    <s v="製造商名稱Relationship"/>
    <s v="產品出貨週期的製造商成本"/>
    <n v="1121"/>
    <n v="1659"/>
    <n v="0"/>
    <s v=""/>
    <n v="0"/>
    <n v="0"/>
    <n v="1639"/>
    <x v="233"/>
    <s v="Part cost by Manufacturer in shipment"/>
    <x v="132"/>
    <s v="IEC_STD_V10 &gt;&gt; Data Standard &gt;&gt; PRO &gt;&gt; Part cost by Manufacturer in shipment"/>
    <x v="0"/>
    <s v="PRO:"/>
    <x v="119"/>
    <x v="119"/>
    <x v="1559"/>
    <x v="455"/>
    <x v="457"/>
    <x v="607"/>
    <x v="0"/>
    <x v="0"/>
    <x v="0"/>
    <x v="2"/>
    <m/>
    <x v="0"/>
    <x v="2"/>
    <s v="Part cost by Manufacturer in shipment_Manufacturer Name"/>
    <x v="1455"/>
    <x v="2"/>
    <x v="0"/>
    <x v="7"/>
    <x v="8"/>
    <x v="0"/>
    <x v="0"/>
    <s v="INT_PART_COST_BY_MANUFACTURER_IN_SHIPMENT"/>
    <s v="MANUFACTURER_NAME"/>
    <x v="164"/>
    <x v="371"/>
    <x v="0"/>
    <n v="0"/>
    <x v="0"/>
    <x v="0"/>
    <x v="0"/>
    <s v=""/>
    <s v=""/>
    <n v="1670"/>
    <s v="-1670"/>
    <x v="0"/>
    <x v="0"/>
    <x v="0"/>
    <x v="457"/>
    <x v="14"/>
    <s v="製造商名稱"/>
    <s v=""/>
    <s v=""/>
    <x v="0"/>
    <x v="412"/>
    <m/>
    <s v="^()$"/>
    <n v="9"/>
    <x v="0"/>
    <x v="8"/>
    <x v="0"/>
    <x v="0"/>
    <x v="1"/>
    <x v="1"/>
    <b v="0"/>
    <x v="0"/>
    <x v="1"/>
    <n v="0"/>
    <x v="0"/>
    <b v="0"/>
    <b v="0"/>
    <b v="0"/>
    <b v="0"/>
    <b v="0"/>
    <b v="0"/>
    <b v="0"/>
    <b v="0"/>
    <b v="1"/>
    <b v="0"/>
    <b v="0"/>
    <x v="0"/>
    <x v="5"/>
    <n v="1"/>
    <x v="3"/>
    <x v="0"/>
  </r>
  <r>
    <m/>
    <s v="PRO"/>
    <x v="19"/>
    <x v="187"/>
    <x v="187"/>
    <x v="39"/>
    <x v="192"/>
    <s v="客戶提供標案的時候，客戶會提供Customer_Project_Name，透過申請WBS_Code，由PM 填寫"/>
    <x v="2"/>
    <m/>
    <s v="　"/>
    <s v="General"/>
    <x v="1"/>
    <s v="　"/>
    <x v="0"/>
    <s v="PRO"/>
    <x v="14"/>
    <x v="7"/>
    <x v="0"/>
    <x v="0"/>
    <s v="INT_PART_COST_BY_MANUFACTURER_IN_SHIPMENT"/>
    <s v="CUSTOMER_PROJECT_NAME"/>
    <m/>
    <m/>
    <m/>
    <m/>
    <m/>
    <m/>
    <m/>
    <m/>
    <m/>
    <m/>
    <m/>
    <m/>
    <m/>
    <m/>
    <m/>
    <m/>
    <m/>
    <m/>
    <s v="資料清單"/>
    <x v="32"/>
    <x v="60"/>
    <x v="501"/>
    <x v="19"/>
    <s v="IEC_STD_V10 &gt;&gt; Data Standard &gt;&gt; PRO"/>
    <s v="Customer Project Name"/>
    <x v="187"/>
    <x v="39"/>
    <x v="0"/>
    <x v="192"/>
    <x v="14"/>
    <s v="IEC_STD_V10 &gt;&gt; Common &gt;&gt; AutoMetaDataCustomer Project Name"/>
    <x v="2"/>
    <x v="0"/>
    <s v="客戶專案名稱Relationship"/>
    <s v="產品出貨週期的製造商成本"/>
    <n v="350"/>
    <n v="1659"/>
    <e v="#N/A"/>
    <s v=""/>
    <n v="0"/>
    <n v="0"/>
    <n v="949"/>
    <x v="88"/>
    <s v="Part cost by Manufacturer in shipment"/>
    <x v="132"/>
    <s v="IEC_STD_V10 &gt;&gt; Data Standard &gt;&gt; PRO &gt;&gt; Part cost by Manufacturer in shipment"/>
    <x v="53"/>
    <s v="PRO:"/>
    <x v="120"/>
    <x v="120"/>
    <x v="1560"/>
    <x v="187"/>
    <x v="187"/>
    <x v="204"/>
    <x v="29"/>
    <x v="0"/>
    <x v="0"/>
    <x v="1"/>
    <m/>
    <x v="0"/>
    <x v="2"/>
    <s v="Part cost by Manufacturer in shipment_Customer Project Name"/>
    <x v="1456"/>
    <x v="2"/>
    <x v="0"/>
    <x v="7"/>
    <x v="8"/>
    <x v="0"/>
    <x v="0"/>
    <s v="INT_PART_COST_BY_MANUFACTURER_IN_SHIPMENT"/>
    <s v="CUSTOMER_PROJECT_NAME"/>
    <x v="164"/>
    <x v="152"/>
    <x v="0"/>
    <n v="0"/>
    <x v="0"/>
    <x v="0"/>
    <x v="0"/>
    <s v=""/>
    <s v=""/>
    <n v="1671"/>
    <s v="-1671"/>
    <x v="0"/>
    <x v="0"/>
    <x v="0"/>
    <x v="187"/>
    <x v="14"/>
    <s v="專案名稱(外部)"/>
    <s v=""/>
    <s v=""/>
    <x v="0"/>
    <x v="500"/>
    <m/>
    <s v="^()$"/>
    <n v="9"/>
    <x v="0"/>
    <x v="8"/>
    <x v="0"/>
    <x v="0"/>
    <x v="1"/>
    <x v="1"/>
    <b v="0"/>
    <x v="0"/>
    <x v="1"/>
    <n v="0"/>
    <x v="0"/>
    <b v="0"/>
    <b v="0"/>
    <b v="0"/>
    <b v="0"/>
    <b v="0"/>
    <b v="0"/>
    <b v="0"/>
    <b v="0"/>
    <b v="0"/>
    <b v="0"/>
    <b v="0"/>
    <x v="1"/>
    <x v="1"/>
    <n v="0"/>
    <x v="28"/>
    <x v="0"/>
  </r>
  <r>
    <m/>
    <s v="PRO"/>
    <x v="19"/>
    <x v="185"/>
    <x v="185"/>
    <x v="1"/>
    <x v="190"/>
    <s v="客戶提供標案的時候，客戶會提供Product_Generation，透過申請WBS_Code，由PM 填寫(BU1 為必填欄位，BU2,5,6 為選填), 如在PDM上抓到是空值時，在報表上請用Null呈現"/>
    <x v="2"/>
    <m/>
    <m/>
    <s v="General"/>
    <x v="1"/>
    <m/>
    <x v="0"/>
    <s v="PRO"/>
    <x v="14"/>
    <x v="7"/>
    <x v="0"/>
    <x v="0"/>
    <s v="INT_PART_COST_BY_MANUFACTURER_IN_SHIPMENT"/>
    <s v="PRODUCT_GENERATION"/>
    <m/>
    <m/>
    <m/>
    <m/>
    <m/>
    <m/>
    <m/>
    <m/>
    <m/>
    <m/>
    <m/>
    <m/>
    <m/>
    <m/>
    <m/>
    <m/>
    <m/>
    <m/>
    <s v="資料清單"/>
    <x v="32"/>
    <x v="61"/>
    <x v="517"/>
    <x v="19"/>
    <s v="IEC_STD_V10 &gt;&gt; Data Standard &gt;&gt; PRO"/>
    <s v="Product Generation"/>
    <x v="185"/>
    <x v="1"/>
    <x v="0"/>
    <x v="190"/>
    <x v="14"/>
    <s v="IEC_STD_V10 &gt;&gt; Common &gt;&gt; AutoMetaDataProduct Generation"/>
    <x v="2"/>
    <x v="0"/>
    <s v="產品世代Relationship"/>
    <s v="產品出貨週期的製造商成本"/>
    <n v="348"/>
    <n v="1659"/>
    <n v="0"/>
    <s v=""/>
    <n v="0"/>
    <n v="0"/>
    <n v="951"/>
    <x v="86"/>
    <s v="Part cost by Manufacturer in shipment"/>
    <x v="132"/>
    <s v="IEC_STD_V10 &gt;&gt; Data Standard &gt;&gt; PRO &gt;&gt; Part cost by Manufacturer in shipment"/>
    <x v="0"/>
    <s v="PRO:"/>
    <x v="121"/>
    <x v="121"/>
    <x v="1561"/>
    <x v="185"/>
    <x v="185"/>
    <x v="627"/>
    <x v="0"/>
    <x v="0"/>
    <x v="0"/>
    <x v="1"/>
    <m/>
    <x v="0"/>
    <x v="2"/>
    <s v="Part cost by Manufacturer in shipment_Product Generation"/>
    <x v="1457"/>
    <x v="2"/>
    <x v="0"/>
    <x v="7"/>
    <x v="8"/>
    <x v="0"/>
    <x v="0"/>
    <s v="INT_PART_COST_BY_MANUFACTURER_IN_SHIPMENT"/>
    <s v="PRODUCT_GENERATION"/>
    <x v="164"/>
    <x v="150"/>
    <x v="0"/>
    <n v="0"/>
    <x v="0"/>
    <x v="0"/>
    <x v="0"/>
    <s v=""/>
    <s v=""/>
    <n v="1672"/>
    <s v="-1672"/>
    <x v="0"/>
    <x v="0"/>
    <x v="0"/>
    <x v="185"/>
    <x v="14"/>
    <s v="產品世代"/>
    <s v=""/>
    <s v=""/>
    <x v="0"/>
    <x v="516"/>
    <m/>
    <s v="^()$"/>
    <n v="9"/>
    <x v="0"/>
    <x v="8"/>
    <x v="0"/>
    <x v="0"/>
    <x v="1"/>
    <x v="1"/>
    <b v="0"/>
    <x v="0"/>
    <x v="1"/>
    <n v="0"/>
    <x v="0"/>
    <b v="0"/>
    <b v="0"/>
    <b v="0"/>
    <b v="0"/>
    <b v="0"/>
    <b v="0"/>
    <b v="0"/>
    <b v="0"/>
    <b v="0"/>
    <b v="0"/>
    <b v="0"/>
    <x v="1"/>
    <x v="1"/>
    <n v="0"/>
    <x v="33"/>
    <x v="0"/>
  </r>
  <r>
    <m/>
    <s v="PRO"/>
    <x v="19"/>
    <x v="184"/>
    <x v="184"/>
    <x v="1"/>
    <x v="189"/>
    <s v="客戶提供標案的時候，客戶會提供Product_Family，透過申請WBS_Code，由PM 填寫(BU1 為必填欄位，BU2,5,6 為選填), 如在PDM上抓到是空值時，在報表上請用Null呈現"/>
    <x v="2"/>
    <m/>
    <m/>
    <s v="General"/>
    <x v="1"/>
    <m/>
    <x v="0"/>
    <s v="PRO"/>
    <x v="14"/>
    <x v="7"/>
    <x v="0"/>
    <x v="0"/>
    <s v="INT_PART_COST_BY_MANUFACTURER_IN_SHIPMENT"/>
    <s v="PRODUCT_FAMILY"/>
    <m/>
    <m/>
    <m/>
    <m/>
    <m/>
    <m/>
    <m/>
    <m/>
    <m/>
    <m/>
    <m/>
    <m/>
    <m/>
    <m/>
    <m/>
    <m/>
    <m/>
    <m/>
    <s v="資料清單"/>
    <x v="32"/>
    <x v="62"/>
    <x v="518"/>
    <x v="19"/>
    <s v="IEC_STD_V10 &gt;&gt; Data Standard &gt;&gt; PRO"/>
    <s v="Product Family"/>
    <x v="184"/>
    <x v="1"/>
    <x v="0"/>
    <x v="189"/>
    <x v="14"/>
    <s v="IEC_STD_V10 &gt;&gt; Common &gt;&gt; AutoMetaDataProduct Family"/>
    <x v="2"/>
    <x v="0"/>
    <s v="產品系列Relationship"/>
    <s v="產品出貨週期的製造商成本"/>
    <n v="347"/>
    <n v="1659"/>
    <n v="0"/>
    <s v=""/>
    <n v="0"/>
    <n v="0"/>
    <n v="950"/>
    <x v="85"/>
    <s v="Part cost by Manufacturer in shipment"/>
    <x v="132"/>
    <s v="IEC_STD_V10 &gt;&gt; Data Standard &gt;&gt; PRO &gt;&gt; Part cost by Manufacturer in shipment"/>
    <x v="0"/>
    <s v="PRO:"/>
    <x v="122"/>
    <x v="122"/>
    <x v="1562"/>
    <x v="184"/>
    <x v="184"/>
    <x v="628"/>
    <x v="0"/>
    <x v="0"/>
    <x v="0"/>
    <x v="1"/>
    <m/>
    <x v="0"/>
    <x v="2"/>
    <s v="Part cost by Manufacturer in shipment_Product Family"/>
    <x v="1458"/>
    <x v="2"/>
    <x v="0"/>
    <x v="7"/>
    <x v="8"/>
    <x v="0"/>
    <x v="0"/>
    <s v="INT_PART_COST_BY_MANUFACTURER_IN_SHIPMENT"/>
    <s v="PRODUCT_FAMILY"/>
    <x v="164"/>
    <x v="149"/>
    <x v="0"/>
    <n v="0"/>
    <x v="0"/>
    <x v="0"/>
    <x v="0"/>
    <s v=""/>
    <s v=""/>
    <n v="1673"/>
    <s v="-1673"/>
    <x v="0"/>
    <x v="0"/>
    <x v="0"/>
    <x v="184"/>
    <x v="14"/>
    <s v="產品系列"/>
    <s v=""/>
    <s v=""/>
    <x v="0"/>
    <x v="517"/>
    <m/>
    <s v="^()$"/>
    <n v="9"/>
    <x v="0"/>
    <x v="8"/>
    <x v="0"/>
    <x v="0"/>
    <x v="1"/>
    <x v="1"/>
    <b v="0"/>
    <x v="0"/>
    <x v="1"/>
    <n v="0"/>
    <x v="0"/>
    <b v="0"/>
    <b v="0"/>
    <b v="0"/>
    <b v="0"/>
    <b v="0"/>
    <b v="0"/>
    <b v="0"/>
    <b v="0"/>
    <b v="0"/>
    <b v="0"/>
    <b v="0"/>
    <x v="1"/>
    <x v="1"/>
    <n v="0"/>
    <x v="0"/>
    <x v="0"/>
  </r>
  <r>
    <m/>
    <s v="PRO"/>
    <x v="29"/>
    <x v="595"/>
    <x v="587"/>
    <x v="278"/>
    <x v="597"/>
    <s v="採購方式與採購金額分佈"/>
    <x v="0"/>
    <m/>
    <m/>
    <s v="General"/>
    <x v="0"/>
    <m/>
    <x v="0"/>
    <s v="PRO"/>
    <x v="14"/>
    <x v="7"/>
    <x v="0"/>
    <x v="0"/>
    <s v="DM_PROCUREMENT_TYPE_AND_AMOUNT_ANALYSIS"/>
    <m/>
    <m/>
    <m/>
    <m/>
    <m/>
    <m/>
    <m/>
    <m/>
    <m/>
    <m/>
    <m/>
    <m/>
    <m/>
    <m/>
    <m/>
    <m/>
    <m/>
    <m/>
    <m/>
    <s v="資料清單"/>
    <x v="33"/>
    <x v="0"/>
    <x v="60"/>
    <x v="29"/>
    <e v="#N/A"/>
    <s v="Procurement type and amount analysis"/>
    <x v="587"/>
    <x v="278"/>
    <x v="0"/>
    <x v="597"/>
    <x v="14"/>
    <s v="IEC_STD_V10 &gt;&gt; Common &gt;&gt; AutoMetaDataProcurement type and amount analysis"/>
    <x v="0"/>
    <x v="0"/>
    <s v="採購方式與採購金額分佈Concept"/>
    <s v="採購方式與採購金額分佈"/>
    <n v="1676"/>
    <n v="0"/>
    <n v="0"/>
    <s v=""/>
    <n v="0"/>
    <n v="0"/>
    <n v="0"/>
    <x v="0"/>
    <s v=""/>
    <x v="0"/>
    <s v=""/>
    <x v="0"/>
    <s v="E.3.9.0:管理採購-材料成本管理:"/>
    <x v="0"/>
    <x v="0"/>
    <x v="1563"/>
    <x v="595"/>
    <x v="587"/>
    <x v="629"/>
    <x v="0"/>
    <x v="0"/>
    <x v="0"/>
    <x v="0"/>
    <m/>
    <x v="0"/>
    <x v="0"/>
    <s v="Procurement type and amount analysis"/>
    <x v="1459"/>
    <x v="0"/>
    <x v="0"/>
    <x v="7"/>
    <x v="8"/>
    <x v="0"/>
    <x v="0"/>
    <s v="DM_PROCUREMENT_TYPE_AND_AMOUNT_ANALYSIS"/>
    <s v=""/>
    <x v="165"/>
    <x v="0"/>
    <x v="0"/>
    <n v="0"/>
    <x v="0"/>
    <x v="0"/>
    <x v="0"/>
    <s v=""/>
    <s v=""/>
    <n v="1674"/>
    <s v="-1674"/>
    <x v="0"/>
    <x v="0"/>
    <x v="0"/>
    <x v="587"/>
    <x v="14"/>
    <s v="採購方式與採購金額分佈"/>
    <s v=""/>
    <s v=""/>
    <x v="0"/>
    <x v="60"/>
    <m/>
    <s v="^()$"/>
    <n v="9"/>
    <x v="0"/>
    <x v="8"/>
    <x v="0"/>
    <x v="0"/>
    <x v="0"/>
    <x v="1"/>
    <b v="0"/>
    <x v="1"/>
    <x v="0"/>
    <n v="0"/>
    <x v="0"/>
    <b v="0"/>
    <b v="0"/>
    <b v="0"/>
    <b v="0"/>
    <b v="0"/>
    <b v="0"/>
    <b v="0"/>
    <b v="0"/>
    <b v="0"/>
    <b v="0"/>
    <b v="0"/>
    <x v="1"/>
    <x v="1"/>
    <n v="0"/>
    <x v="39"/>
    <x v="0"/>
  </r>
  <r>
    <m/>
    <s v="PRO"/>
    <x v="29"/>
    <x v="432"/>
    <x v="434"/>
    <x v="279"/>
    <x v="427"/>
    <s v="採購單價的定義廠區, "/>
    <x v="3"/>
    <m/>
    <m/>
    <s v="General"/>
    <x v="2"/>
    <m/>
    <x v="0"/>
    <s v="PRO"/>
    <x v="14"/>
    <x v="7"/>
    <x v="0"/>
    <x v="0"/>
    <s v="DM_PROCUREMENT_TYPE_AND_AMOUNT_ANALYSIS"/>
    <s v="PLANT_CODE"/>
    <m/>
    <m/>
    <m/>
    <m/>
    <m/>
    <m/>
    <m/>
    <m/>
    <m/>
    <m/>
    <m/>
    <m/>
    <m/>
    <m/>
    <m/>
    <m/>
    <m/>
    <m/>
    <s v="資料清單"/>
    <x v="33"/>
    <x v="1"/>
    <x v="60"/>
    <x v="29"/>
    <e v="#N/A"/>
    <s v="Plant Code"/>
    <x v="434"/>
    <x v="279"/>
    <x v="0"/>
    <x v="427"/>
    <x v="14"/>
    <s v="IEC_STD_V10 &gt;&gt; Common &gt;&gt; AutoMetaDataPlant Code"/>
    <x v="3"/>
    <x v="0"/>
    <s v="廠區代碼Dimension"/>
    <s v="採購方式與採購金額分佈"/>
    <n v="1087"/>
    <n v="1676"/>
    <n v="0"/>
    <s v=""/>
    <n v="0"/>
    <n v="0"/>
    <n v="1642"/>
    <x v="224"/>
    <s v="Procurement type and amount analysis"/>
    <x v="133"/>
    <e v="#N/A"/>
    <x v="0"/>
    <s v="E.3.9.0:管理採購-材料成本管理:"/>
    <x v="1"/>
    <x v="1"/>
    <x v="1564"/>
    <x v="432"/>
    <x v="434"/>
    <x v="630"/>
    <x v="0"/>
    <x v="0"/>
    <x v="0"/>
    <x v="2"/>
    <m/>
    <x v="0"/>
    <x v="3"/>
    <s v="Procurement type and amount analysis_Plant Code"/>
    <x v="1460"/>
    <x v="3"/>
    <x v="0"/>
    <x v="7"/>
    <x v="8"/>
    <x v="0"/>
    <x v="0"/>
    <s v="DM_PROCUREMENT_TYPE_AND_AMOUNT_ANALYSIS"/>
    <s v="PLANT_CODE"/>
    <x v="165"/>
    <x v="350"/>
    <x v="0"/>
    <n v="0"/>
    <x v="0"/>
    <x v="0"/>
    <x v="0"/>
    <s v=""/>
    <s v=""/>
    <n v="1675"/>
    <s v="-1675"/>
    <x v="0"/>
    <x v="0"/>
    <x v="0"/>
    <x v="434"/>
    <x v="14"/>
    <s v="廠區代碼"/>
    <s v=""/>
    <s v=""/>
    <x v="0"/>
    <x v="60"/>
    <m/>
    <s v="^()$"/>
    <n v="9"/>
    <x v="0"/>
    <x v="8"/>
    <x v="0"/>
    <x v="0"/>
    <x v="1"/>
    <x v="1"/>
    <b v="0"/>
    <x v="1"/>
    <x v="1"/>
    <n v="0"/>
    <x v="0"/>
    <b v="0"/>
    <b v="0"/>
    <b v="0"/>
    <b v="0"/>
    <b v="1"/>
    <b v="0"/>
    <b v="0"/>
    <b v="0"/>
    <b v="0"/>
    <b v="0"/>
    <b v="0"/>
    <x v="0"/>
    <x v="2"/>
    <n v="0"/>
    <x v="19"/>
    <x v="0"/>
  </r>
  <r>
    <m/>
    <s v="PRO"/>
    <x v="29"/>
    <x v="180"/>
    <x v="180"/>
    <x v="81"/>
    <x v="185"/>
    <s v="事業處代碼"/>
    <x v="3"/>
    <m/>
    <m/>
    <s v="General"/>
    <x v="2"/>
    <m/>
    <x v="0"/>
    <s v="PRO"/>
    <x v="14"/>
    <x v="7"/>
    <x v="0"/>
    <x v="0"/>
    <s v="DM_PROCUREMENT_TYPE_AND_AMOUNT_ANALYSIS"/>
    <s v="BU_CODE"/>
    <m/>
    <m/>
    <m/>
    <m/>
    <m/>
    <m/>
    <m/>
    <m/>
    <m/>
    <m/>
    <m/>
    <m/>
    <m/>
    <m/>
    <m/>
    <m/>
    <m/>
    <m/>
    <s v="資料清單"/>
    <x v="33"/>
    <x v="2"/>
    <x v="60"/>
    <x v="29"/>
    <e v="#N/A"/>
    <s v="BU Code"/>
    <x v="180"/>
    <x v="81"/>
    <x v="0"/>
    <x v="185"/>
    <x v="14"/>
    <s v="IEC_STD_V10 &gt;&gt; Common &gt;&gt; AutoMetaDataBU Code"/>
    <x v="3"/>
    <x v="0"/>
    <s v="事業處代碼Dimension"/>
    <s v="採購方式與採購金額分佈"/>
    <n v="343"/>
    <n v="1676"/>
    <n v="0"/>
    <s v=""/>
    <n v="0"/>
    <n v="0"/>
    <n v="515"/>
    <x v="81"/>
    <s v="Procurement type and amount analysis"/>
    <x v="133"/>
    <e v="#N/A"/>
    <x v="0"/>
    <s v="E.3.9.0:管理採購-材料成本管理:"/>
    <x v="2"/>
    <x v="2"/>
    <x v="1565"/>
    <x v="180"/>
    <x v="180"/>
    <x v="621"/>
    <x v="0"/>
    <x v="0"/>
    <x v="0"/>
    <x v="2"/>
    <m/>
    <x v="0"/>
    <x v="3"/>
    <s v="Procurement type and amount analysis_BU Code"/>
    <x v="1461"/>
    <x v="3"/>
    <x v="0"/>
    <x v="7"/>
    <x v="8"/>
    <x v="0"/>
    <x v="0"/>
    <s v="DM_PROCUREMENT_TYPE_AND_AMOUNT_ANALYSIS"/>
    <s v="BU_CODE"/>
    <x v="165"/>
    <x v="145"/>
    <x v="0"/>
    <n v="0"/>
    <x v="0"/>
    <x v="0"/>
    <x v="0"/>
    <s v=""/>
    <s v=""/>
    <n v="1676"/>
    <s v="-1676"/>
    <x v="0"/>
    <x v="0"/>
    <x v="0"/>
    <x v="180"/>
    <x v="14"/>
    <s v="事業處代碼"/>
    <s v=""/>
    <s v=""/>
    <x v="0"/>
    <x v="60"/>
    <m/>
    <s v="^()$"/>
    <n v="9"/>
    <x v="0"/>
    <x v="8"/>
    <x v="0"/>
    <x v="0"/>
    <x v="1"/>
    <x v="1"/>
    <b v="0"/>
    <x v="1"/>
    <x v="1"/>
    <n v="0"/>
    <x v="0"/>
    <b v="0"/>
    <b v="0"/>
    <b v="0"/>
    <b v="0"/>
    <b v="1"/>
    <b v="0"/>
    <b v="0"/>
    <b v="0"/>
    <b v="0"/>
    <b v="0"/>
    <b v="0"/>
    <x v="0"/>
    <x v="2"/>
    <n v="0"/>
    <x v="1"/>
    <x v="0"/>
  </r>
  <r>
    <m/>
    <s v="PRO"/>
    <x v="29"/>
    <x v="182"/>
    <x v="182"/>
    <x v="244"/>
    <x v="187"/>
    <s v="客戶名稱-SAP"/>
    <x v="3"/>
    <m/>
    <m/>
    <s v="General"/>
    <x v="2"/>
    <m/>
    <x v="0"/>
    <s v="PRO"/>
    <x v="14"/>
    <x v="7"/>
    <x v="0"/>
    <x v="0"/>
    <s v="DM_PROCUREMENT_TYPE_AND_AMOUNT_ANALYSIS"/>
    <s v="CUSTOMER_NAME_SAP"/>
    <m/>
    <m/>
    <m/>
    <m/>
    <m/>
    <m/>
    <m/>
    <m/>
    <m/>
    <m/>
    <m/>
    <m/>
    <m/>
    <m/>
    <m/>
    <m/>
    <m/>
    <m/>
    <s v="資料清單"/>
    <x v="33"/>
    <x v="3"/>
    <x v="60"/>
    <x v="29"/>
    <e v="#N/A"/>
    <s v="Customer Name-SAP"/>
    <x v="182"/>
    <x v="244"/>
    <x v="0"/>
    <x v="187"/>
    <x v="14"/>
    <s v="IEC_STD_V10 &gt;&gt; Common &gt;&gt; AutoMetaDataCustomer Name-SAP"/>
    <x v="3"/>
    <x v="0"/>
    <s v="客戶名稱-SAPDimension"/>
    <s v="採購方式與採購金額分佈"/>
    <n v="345"/>
    <n v="1676"/>
    <n v="0"/>
    <s v=""/>
    <n v="0"/>
    <n v="0"/>
    <n v="981"/>
    <x v="83"/>
    <s v="Procurement type and amount analysis"/>
    <x v="133"/>
    <e v="#N/A"/>
    <x v="0"/>
    <s v="E.3.9.0:管理採購-材料成本管理:"/>
    <x v="3"/>
    <x v="3"/>
    <x v="1566"/>
    <x v="182"/>
    <x v="182"/>
    <x v="199"/>
    <x v="0"/>
    <x v="0"/>
    <x v="0"/>
    <x v="2"/>
    <m/>
    <x v="0"/>
    <x v="3"/>
    <s v="Procurement type and amount analysis_Customer Name-SAP"/>
    <x v="1462"/>
    <x v="3"/>
    <x v="0"/>
    <x v="7"/>
    <x v="8"/>
    <x v="0"/>
    <x v="0"/>
    <s v="DM_PROCUREMENT_TYPE_AND_AMOUNT_ANALYSIS"/>
    <s v="CUSTOMER_NAME_SAP"/>
    <x v="165"/>
    <x v="147"/>
    <x v="0"/>
    <n v="0"/>
    <x v="0"/>
    <x v="0"/>
    <x v="0"/>
    <s v=""/>
    <s v=""/>
    <n v="1677"/>
    <s v="-1677"/>
    <x v="0"/>
    <x v="0"/>
    <x v="0"/>
    <x v="182"/>
    <x v="14"/>
    <s v="客戶名稱-SAP"/>
    <s v=""/>
    <s v=""/>
    <x v="0"/>
    <x v="60"/>
    <m/>
    <s v="^()$"/>
    <n v="9"/>
    <x v="0"/>
    <x v="8"/>
    <x v="0"/>
    <x v="0"/>
    <x v="1"/>
    <x v="1"/>
    <b v="0"/>
    <x v="1"/>
    <x v="1"/>
    <n v="0"/>
    <x v="0"/>
    <b v="0"/>
    <b v="0"/>
    <b v="0"/>
    <b v="0"/>
    <b v="1"/>
    <b v="0"/>
    <b v="0"/>
    <b v="0"/>
    <b v="1"/>
    <b v="0"/>
    <b v="0"/>
    <x v="0"/>
    <x v="6"/>
    <n v="1"/>
    <x v="3"/>
    <x v="0"/>
  </r>
  <r>
    <m/>
    <s v="PRO"/>
    <x v="29"/>
    <x v="449"/>
    <x v="451"/>
    <x v="280"/>
    <x v="444"/>
    <s v="Class code 料號分類+組件類別mapping table _x000a_EX: 6010-Capacitor"/>
    <x v="3"/>
    <m/>
    <m/>
    <s v="General"/>
    <x v="2"/>
    <m/>
    <x v="0"/>
    <s v="PRO"/>
    <x v="14"/>
    <x v="7"/>
    <x v="0"/>
    <x v="0"/>
    <s v="DM_PROCUREMENT_TYPE_AND_AMOUNT_ANALYSIS"/>
    <s v="PROC_COMMODITY"/>
    <m/>
    <m/>
    <m/>
    <m/>
    <m/>
    <m/>
    <m/>
    <m/>
    <m/>
    <m/>
    <m/>
    <m/>
    <m/>
    <m/>
    <m/>
    <m/>
    <m/>
    <m/>
    <s v="資料清單"/>
    <x v="33"/>
    <x v="4"/>
    <x v="60"/>
    <x v="29"/>
    <e v="#N/A"/>
    <s v="PROC COMMODITY"/>
    <x v="451"/>
    <x v="280"/>
    <x v="0"/>
    <x v="444"/>
    <x v="14"/>
    <s v="IEC_STD_V10 &gt;&gt; Common &gt;&gt; AutoMetaDataPROC COMMODITY"/>
    <x v="3"/>
    <x v="0"/>
    <s v="採購組件類別Dimension"/>
    <s v="採購方式與採購金額分佈"/>
    <n v="1113"/>
    <n v="1676"/>
    <n v="0"/>
    <s v=""/>
    <n v="0"/>
    <n v="0"/>
    <n v="1144"/>
    <x v="226"/>
    <s v="Procurement type and amount analysis"/>
    <x v="133"/>
    <e v="#N/A"/>
    <x v="0"/>
    <s v="E.3.9.0:管理採購-材料成本管理:"/>
    <x v="4"/>
    <x v="4"/>
    <x v="1567"/>
    <x v="449"/>
    <x v="451"/>
    <x v="456"/>
    <x v="0"/>
    <x v="0"/>
    <x v="0"/>
    <x v="2"/>
    <m/>
    <x v="0"/>
    <x v="3"/>
    <s v="Procurement type and amount analysis_PROC COMMODITY"/>
    <x v="1463"/>
    <x v="3"/>
    <x v="0"/>
    <x v="7"/>
    <x v="8"/>
    <x v="0"/>
    <x v="0"/>
    <s v="DM_PROCUREMENT_TYPE_AND_AMOUNT_ANALYSIS"/>
    <s v="PROC_COMMODITY"/>
    <x v="165"/>
    <x v="365"/>
    <x v="0"/>
    <n v="0"/>
    <x v="0"/>
    <x v="0"/>
    <x v="0"/>
    <s v=""/>
    <s v=""/>
    <n v="1678"/>
    <s v="-1678"/>
    <x v="0"/>
    <x v="0"/>
    <x v="0"/>
    <x v="451"/>
    <x v="14"/>
    <s v="料號分類+組件類別mapping table"/>
    <s v=""/>
    <s v=""/>
    <x v="0"/>
    <x v="60"/>
    <m/>
    <s v="^()$"/>
    <n v="9"/>
    <x v="0"/>
    <x v="8"/>
    <x v="0"/>
    <x v="0"/>
    <x v="1"/>
    <x v="1"/>
    <b v="0"/>
    <x v="1"/>
    <x v="1"/>
    <n v="0"/>
    <x v="0"/>
    <b v="0"/>
    <b v="0"/>
    <b v="0"/>
    <b v="0"/>
    <b v="0"/>
    <b v="0"/>
    <b v="0"/>
    <b v="0"/>
    <b v="1"/>
    <b v="0"/>
    <b v="0"/>
    <x v="0"/>
    <x v="5"/>
    <n v="1"/>
    <x v="0"/>
    <x v="0"/>
  </r>
  <r>
    <m/>
    <s v="PRO"/>
    <x v="29"/>
    <x v="398"/>
    <x v="403"/>
    <x v="240"/>
    <x v="445"/>
    <s v="PDM中IEC PN之Class Code值"/>
    <x v="3"/>
    <m/>
    <m/>
    <s v="General"/>
    <x v="2"/>
    <m/>
    <x v="0"/>
    <s v="PRO"/>
    <x v="14"/>
    <x v="7"/>
    <x v="0"/>
    <x v="0"/>
    <s v="DM_PROCUREMENT_TYPE_AND_AMOUNT_ANALYSIS"/>
    <s v="CLASS_CODE"/>
    <m/>
    <m/>
    <m/>
    <m/>
    <m/>
    <m/>
    <m/>
    <m/>
    <m/>
    <m/>
    <m/>
    <m/>
    <m/>
    <m/>
    <m/>
    <m/>
    <m/>
    <m/>
    <s v="資料清單"/>
    <x v="33"/>
    <x v="5"/>
    <x v="60"/>
    <x v="29"/>
    <e v="#N/A"/>
    <s v="Class Code"/>
    <x v="403"/>
    <x v="240"/>
    <x v="0"/>
    <x v="445"/>
    <x v="14"/>
    <s v="IEC_STD_V10 &gt;&gt; Common &gt;&gt; AutoMetaDataClass Code"/>
    <x v="3"/>
    <x v="0"/>
    <s v="Class CodeDimension"/>
    <s v="採購方式與採購金額分佈"/>
    <n v="960"/>
    <n v="1676"/>
    <n v="0"/>
    <s v=""/>
    <n v="0"/>
    <n v="0"/>
    <n v="960"/>
    <x v="225"/>
    <s v="Procurement type and amount analysis"/>
    <x v="133"/>
    <e v="#N/A"/>
    <x v="0"/>
    <s v="E.3.9.0:管理採購-材料成本管理:"/>
    <x v="5"/>
    <x v="5"/>
    <x v="1568"/>
    <x v="398"/>
    <x v="403"/>
    <x v="398"/>
    <x v="0"/>
    <x v="0"/>
    <x v="0"/>
    <x v="2"/>
    <m/>
    <x v="0"/>
    <x v="3"/>
    <s v="Procurement type and amount analysis_Class Code"/>
    <x v="1464"/>
    <x v="3"/>
    <x v="0"/>
    <x v="7"/>
    <x v="8"/>
    <x v="0"/>
    <x v="0"/>
    <s v="DM_PROCUREMENT_TYPE_AND_AMOUNT_ANALYSIS"/>
    <s v="CLASS_CODE"/>
    <x v="165"/>
    <x v="328"/>
    <x v="0"/>
    <n v="0"/>
    <x v="0"/>
    <x v="0"/>
    <x v="0"/>
    <s v=""/>
    <s v=""/>
    <n v="1679"/>
    <s v="-1679"/>
    <x v="0"/>
    <x v="0"/>
    <x v="0"/>
    <x v="403"/>
    <x v="14"/>
    <s v="PDM中IEC PN之Class Code值"/>
    <s v=""/>
    <s v=""/>
    <x v="0"/>
    <x v="60"/>
    <m/>
    <s v="^()$"/>
    <n v="9"/>
    <x v="0"/>
    <x v="8"/>
    <x v="0"/>
    <x v="0"/>
    <x v="1"/>
    <x v="1"/>
    <b v="0"/>
    <x v="1"/>
    <x v="1"/>
    <n v="0"/>
    <x v="0"/>
    <b v="0"/>
    <b v="0"/>
    <b v="0"/>
    <b v="0"/>
    <b v="0"/>
    <b v="0"/>
    <b v="0"/>
    <b v="0"/>
    <b v="0"/>
    <b v="0"/>
    <b v="0"/>
    <x v="1"/>
    <x v="1"/>
    <n v="0"/>
    <x v="19"/>
    <x v="0"/>
  </r>
  <r>
    <m/>
    <s v="PRO"/>
    <x v="29"/>
    <x v="401"/>
    <x v="406"/>
    <x v="1"/>
    <x v="397"/>
    <s v="零件主分類"/>
    <x v="3"/>
    <m/>
    <m/>
    <s v="General"/>
    <x v="2"/>
    <s v="BOX/SRD/F/P HEADER/JUMPER"/>
    <x v="0"/>
    <s v="PRO"/>
    <x v="14"/>
    <x v="7"/>
    <x v="0"/>
    <x v="0"/>
    <s v="DM_PROCUREMENT_TYPE_AND_AMOUNT_ANALYSIS"/>
    <s v="PART_CATEGORY"/>
    <m/>
    <m/>
    <m/>
    <m/>
    <m/>
    <m/>
    <m/>
    <m/>
    <m/>
    <m/>
    <m/>
    <m/>
    <m/>
    <m/>
    <m/>
    <m/>
    <m/>
    <m/>
    <s v="資料清單"/>
    <x v="33"/>
    <x v="6"/>
    <x v="60"/>
    <x v="29"/>
    <e v="#N/A"/>
    <s v="Part Category"/>
    <x v="406"/>
    <x v="1"/>
    <x v="0"/>
    <x v="397"/>
    <x v="14"/>
    <s v="IEC_STD_V10 &gt;&gt; Common &gt;&gt; AutoMetaDataPart Category"/>
    <x v="3"/>
    <x v="0"/>
    <s v="零件主分類Dimension"/>
    <s v="採購方式與採購金額分佈"/>
    <n v="963"/>
    <n v="1676"/>
    <n v="0"/>
    <s v=""/>
    <n v="0"/>
    <n v="0"/>
    <n v="963"/>
    <x v="227"/>
    <s v="Procurement type and amount analysis"/>
    <x v="133"/>
    <e v="#N/A"/>
    <x v="0"/>
    <s v="E.3.9.0:管理採購-材料成本管理:"/>
    <x v="6"/>
    <x v="6"/>
    <x v="1569"/>
    <x v="401"/>
    <x v="406"/>
    <x v="401"/>
    <x v="53"/>
    <x v="0"/>
    <x v="0"/>
    <x v="2"/>
    <m/>
    <x v="0"/>
    <x v="3"/>
    <s v="Procurement type and amount analysis_Part Category"/>
    <x v="1465"/>
    <x v="3"/>
    <x v="0"/>
    <x v="7"/>
    <x v="8"/>
    <x v="0"/>
    <x v="0"/>
    <s v="DM_PROCUREMENT_TYPE_AND_AMOUNT_ANALYSIS"/>
    <s v="PART_CATEGORY"/>
    <x v="165"/>
    <x v="331"/>
    <x v="0"/>
    <n v="0"/>
    <x v="0"/>
    <x v="0"/>
    <x v="0"/>
    <s v=""/>
    <s v=""/>
    <n v="1680"/>
    <s v="-1680"/>
    <x v="0"/>
    <x v="0"/>
    <x v="0"/>
    <x v="406"/>
    <x v="14"/>
    <s v="零件主分類"/>
    <s v=""/>
    <s v=""/>
    <x v="0"/>
    <x v="60"/>
    <m/>
    <s v="^()$"/>
    <n v="9"/>
    <x v="0"/>
    <x v="8"/>
    <x v="0"/>
    <x v="0"/>
    <x v="1"/>
    <x v="1"/>
    <b v="0"/>
    <x v="1"/>
    <x v="1"/>
    <n v="0"/>
    <x v="0"/>
    <b v="0"/>
    <b v="0"/>
    <b v="0"/>
    <b v="0"/>
    <b v="0"/>
    <b v="0"/>
    <b v="0"/>
    <b v="0"/>
    <b v="0"/>
    <b v="0"/>
    <b v="0"/>
    <x v="1"/>
    <x v="1"/>
    <n v="0"/>
    <x v="12"/>
    <x v="0"/>
  </r>
  <r>
    <m/>
    <s v="PRO"/>
    <x v="29"/>
    <x v="450"/>
    <x v="452"/>
    <x v="281"/>
    <x v="568"/>
    <s v="採購方式代碼"/>
    <x v="3"/>
    <m/>
    <m/>
    <s v="General"/>
    <x v="2"/>
    <m/>
    <x v="0"/>
    <s v="PRO"/>
    <x v="14"/>
    <x v="7"/>
    <x v="0"/>
    <x v="0"/>
    <s v="DM_PROCUREMENT_TYPE_AND_AMOUNT_ANALYSIS"/>
    <s v="PROCURE_TYPE_CODE"/>
    <m/>
    <m/>
    <m/>
    <m/>
    <m/>
    <m/>
    <m/>
    <m/>
    <m/>
    <m/>
    <m/>
    <m/>
    <m/>
    <m/>
    <m/>
    <m/>
    <m/>
    <m/>
    <s v="資料清單"/>
    <x v="33"/>
    <x v="7"/>
    <x v="60"/>
    <x v="29"/>
    <e v="#N/A"/>
    <s v="Procure Type Code"/>
    <x v="452"/>
    <x v="281"/>
    <x v="0"/>
    <x v="568"/>
    <x v="14"/>
    <s v="IEC_STD_V10 &gt;&gt; Common &gt;&gt; AutoMetaDataProcure Type Code"/>
    <x v="3"/>
    <x v="0"/>
    <s v="採購方式代碼Dimension"/>
    <s v="採購方式與採購金額分佈"/>
    <n v="1116"/>
    <n v="1676"/>
    <n v="0"/>
    <s v=""/>
    <n v="0"/>
    <n v="0"/>
    <n v="1614"/>
    <x v="228"/>
    <s v="Procurement type and amount analysis"/>
    <x v="133"/>
    <e v="#N/A"/>
    <x v="0"/>
    <s v="E.3.9.0:管理採購-材料成本管理:"/>
    <x v="7"/>
    <x v="7"/>
    <x v="1570"/>
    <x v="450"/>
    <x v="452"/>
    <x v="631"/>
    <x v="0"/>
    <x v="0"/>
    <x v="0"/>
    <x v="2"/>
    <m/>
    <x v="0"/>
    <x v="3"/>
    <s v="Procurement type and amount analysis_Procure Type Code"/>
    <x v="1466"/>
    <x v="3"/>
    <x v="0"/>
    <x v="7"/>
    <x v="8"/>
    <x v="0"/>
    <x v="0"/>
    <s v="DM_PROCUREMENT_TYPE_AND_AMOUNT_ANALYSIS"/>
    <s v="PROCURE_TYPE_CODE"/>
    <x v="165"/>
    <x v="366"/>
    <x v="0"/>
    <n v="0"/>
    <x v="0"/>
    <x v="0"/>
    <x v="0"/>
    <s v=""/>
    <s v=""/>
    <n v="1681"/>
    <s v="-1681"/>
    <x v="0"/>
    <x v="0"/>
    <x v="0"/>
    <x v="452"/>
    <x v="14"/>
    <s v="採購方式代碼"/>
    <s v=""/>
    <s v=""/>
    <x v="0"/>
    <x v="60"/>
    <m/>
    <s v="^()$"/>
    <n v="9"/>
    <x v="0"/>
    <x v="8"/>
    <x v="0"/>
    <x v="0"/>
    <x v="1"/>
    <x v="1"/>
    <b v="0"/>
    <x v="1"/>
    <x v="1"/>
    <n v="0"/>
    <x v="0"/>
    <b v="0"/>
    <b v="0"/>
    <b v="0"/>
    <b v="0"/>
    <b v="0"/>
    <b v="0"/>
    <b v="0"/>
    <b v="0"/>
    <b v="0"/>
    <b v="0"/>
    <b v="0"/>
    <x v="1"/>
    <x v="1"/>
    <n v="0"/>
    <x v="3"/>
    <x v="0"/>
  </r>
  <r>
    <m/>
    <s v="PRO"/>
    <x v="29"/>
    <x v="452"/>
    <x v="454"/>
    <x v="223"/>
    <x v="574"/>
    <s v="供應商名稱"/>
    <x v="3"/>
    <m/>
    <m/>
    <s v="General"/>
    <x v="1"/>
    <m/>
    <x v="0"/>
    <s v="PRO"/>
    <x v="14"/>
    <x v="7"/>
    <x v="0"/>
    <x v="0"/>
    <s v="DM_PROCUREMENT_TYPE_AND_AMOUNT_ANALYSIS"/>
    <s v="VENDOR_NAME"/>
    <m/>
    <m/>
    <m/>
    <m/>
    <m/>
    <m/>
    <m/>
    <m/>
    <m/>
    <m/>
    <m/>
    <m/>
    <m/>
    <m/>
    <m/>
    <m/>
    <m/>
    <m/>
    <s v="資料清單"/>
    <x v="33"/>
    <x v="8"/>
    <x v="60"/>
    <x v="29"/>
    <e v="#N/A"/>
    <s v="Vendor Name"/>
    <x v="454"/>
    <x v="223"/>
    <x v="0"/>
    <x v="574"/>
    <x v="14"/>
    <s v="IEC_STD_V10 &gt;&gt; Common &gt;&gt; AutoMetaDataVendor Name"/>
    <x v="3"/>
    <x v="0"/>
    <s v="供應商名稱Dimension"/>
    <s v="採購方式與採購金額分佈"/>
    <n v="1118"/>
    <n v="1676"/>
    <n v="0"/>
    <s v=""/>
    <n v="0"/>
    <n v="0"/>
    <n v="1632"/>
    <x v="230"/>
    <s v="Procurement type and amount analysis"/>
    <x v="133"/>
    <e v="#N/A"/>
    <x v="0"/>
    <s v="E.3.9.0:管理採購-材料成本管理:"/>
    <x v="8"/>
    <x v="8"/>
    <x v="1571"/>
    <x v="452"/>
    <x v="454"/>
    <x v="601"/>
    <x v="0"/>
    <x v="0"/>
    <x v="0"/>
    <x v="1"/>
    <m/>
    <x v="0"/>
    <x v="3"/>
    <s v="Procurement type and amount analysis_Vendor Name"/>
    <x v="1467"/>
    <x v="3"/>
    <x v="0"/>
    <x v="7"/>
    <x v="8"/>
    <x v="0"/>
    <x v="0"/>
    <s v="DM_PROCUREMENT_TYPE_AND_AMOUNT_ANALYSIS"/>
    <s v="VENDOR_NAME"/>
    <x v="165"/>
    <x v="368"/>
    <x v="0"/>
    <n v="0"/>
    <x v="0"/>
    <x v="0"/>
    <x v="0"/>
    <s v=""/>
    <s v=""/>
    <n v="1682"/>
    <s v="-1682"/>
    <x v="0"/>
    <x v="0"/>
    <x v="0"/>
    <x v="454"/>
    <x v="14"/>
    <s v="供應商名稱"/>
    <s v=""/>
    <s v=""/>
    <x v="0"/>
    <x v="60"/>
    <m/>
    <s v="^()$"/>
    <n v="9"/>
    <x v="0"/>
    <x v="8"/>
    <x v="0"/>
    <x v="0"/>
    <x v="1"/>
    <x v="1"/>
    <b v="0"/>
    <x v="1"/>
    <x v="1"/>
    <n v="0"/>
    <x v="0"/>
    <b v="0"/>
    <b v="0"/>
    <b v="0"/>
    <b v="0"/>
    <b v="0"/>
    <b v="0"/>
    <b v="0"/>
    <b v="0"/>
    <b v="0"/>
    <b v="0"/>
    <b v="0"/>
    <x v="1"/>
    <x v="1"/>
    <n v="0"/>
    <x v="34"/>
    <x v="0"/>
  </r>
  <r>
    <m/>
    <s v="PRO"/>
    <x v="29"/>
    <x v="453"/>
    <x v="455"/>
    <x v="224"/>
    <x v="449"/>
    <s v="針對廠商名字幾乎相似的，由採購給予統一的暱稱並維護在SAP中"/>
    <x v="3"/>
    <m/>
    <m/>
    <s v="General"/>
    <x v="1"/>
    <m/>
    <x v="0"/>
    <s v="PRO"/>
    <x v="14"/>
    <x v="7"/>
    <x v="0"/>
    <x v="0"/>
    <s v="DM_PROCUREMENT_TYPE_AND_AMOUNT_ANALYSIS"/>
    <s v="VENDOR_NICKNAME"/>
    <m/>
    <m/>
    <m/>
    <m/>
    <m/>
    <m/>
    <m/>
    <m/>
    <m/>
    <m/>
    <m/>
    <m/>
    <m/>
    <m/>
    <m/>
    <m/>
    <m/>
    <m/>
    <s v="資料清單"/>
    <x v="33"/>
    <x v="9"/>
    <x v="60"/>
    <x v="29"/>
    <e v="#N/A"/>
    <s v="Vendor Nickname"/>
    <x v="455"/>
    <x v="224"/>
    <x v="0"/>
    <x v="449"/>
    <x v="14"/>
    <s v="IEC_STD_V10 &gt;&gt; Common &gt;&gt; AutoMetaDataVendor Nickname"/>
    <x v="3"/>
    <x v="0"/>
    <s v="供應商暱稱Dimension"/>
    <s v="採購方式與採購金額分佈"/>
    <n v="1119"/>
    <n v="1676"/>
    <n v="0"/>
    <s v=""/>
    <n v="0"/>
    <n v="0"/>
    <n v="1633"/>
    <x v="231"/>
    <s v="Procurement type and amount analysis"/>
    <x v="133"/>
    <e v="#N/A"/>
    <x v="0"/>
    <s v="E.3.9.0:管理採購-材料成本管理:"/>
    <x v="9"/>
    <x v="9"/>
    <x v="1572"/>
    <x v="453"/>
    <x v="455"/>
    <x v="460"/>
    <x v="0"/>
    <x v="0"/>
    <x v="0"/>
    <x v="1"/>
    <m/>
    <x v="0"/>
    <x v="3"/>
    <s v="Procurement type and amount analysis_Vendor Nickname"/>
    <x v="1468"/>
    <x v="3"/>
    <x v="0"/>
    <x v="7"/>
    <x v="8"/>
    <x v="0"/>
    <x v="0"/>
    <s v="DM_PROCUREMENT_TYPE_AND_AMOUNT_ANALYSIS"/>
    <s v="VENDOR_NICKNAME"/>
    <x v="165"/>
    <x v="369"/>
    <x v="0"/>
    <n v="0"/>
    <x v="0"/>
    <x v="0"/>
    <x v="0"/>
    <s v=""/>
    <s v=""/>
    <n v="1683"/>
    <s v="-1683"/>
    <x v="0"/>
    <x v="0"/>
    <x v="0"/>
    <x v="455"/>
    <x v="14"/>
    <s v="供應商暱稱"/>
    <s v=""/>
    <s v=""/>
    <x v="0"/>
    <x v="60"/>
    <m/>
    <s v="^()$"/>
    <n v="9"/>
    <x v="0"/>
    <x v="8"/>
    <x v="0"/>
    <x v="0"/>
    <x v="1"/>
    <x v="1"/>
    <b v="0"/>
    <x v="1"/>
    <x v="1"/>
    <n v="0"/>
    <x v="0"/>
    <b v="0"/>
    <b v="0"/>
    <b v="0"/>
    <b v="0"/>
    <b v="0"/>
    <b v="0"/>
    <b v="0"/>
    <b v="0"/>
    <b v="0"/>
    <b v="0"/>
    <b v="0"/>
    <x v="1"/>
    <x v="1"/>
    <n v="0"/>
    <x v="18"/>
    <x v="0"/>
  </r>
  <r>
    <m/>
    <s v="PRO"/>
    <x v="29"/>
    <x v="455"/>
    <x v="457"/>
    <x v="226"/>
    <x v="451"/>
    <s v="製造商, 如抓不到空白時，請show &quot;NULL&quot;"/>
    <x v="3"/>
    <m/>
    <m/>
    <s v="General"/>
    <x v="1"/>
    <m/>
    <x v="0"/>
    <s v="PRO"/>
    <x v="14"/>
    <x v="7"/>
    <x v="0"/>
    <x v="0"/>
    <s v="DM_PROCUREMENT_TYPE_AND_AMOUNT_ANALYSIS"/>
    <s v="MANUFACTURER_NAME"/>
    <m/>
    <m/>
    <m/>
    <m/>
    <m/>
    <m/>
    <m/>
    <m/>
    <m/>
    <m/>
    <m/>
    <m/>
    <m/>
    <m/>
    <m/>
    <m/>
    <m/>
    <m/>
    <s v="資料清單"/>
    <x v="33"/>
    <x v="10"/>
    <x v="60"/>
    <x v="29"/>
    <e v="#N/A"/>
    <s v="Manufacturer Name"/>
    <x v="457"/>
    <x v="226"/>
    <x v="0"/>
    <x v="451"/>
    <x v="14"/>
    <s v="IEC_STD_V10 &gt;&gt; Common &gt;&gt; AutoMetaDataManufacturer Name"/>
    <x v="3"/>
    <x v="0"/>
    <s v="製造商名稱Dimension"/>
    <s v="採購方式與採購金額分佈"/>
    <n v="1121"/>
    <n v="1676"/>
    <n v="0"/>
    <s v=""/>
    <n v="0"/>
    <n v="0"/>
    <n v="1639"/>
    <x v="233"/>
    <s v="Procurement type and amount analysis"/>
    <x v="133"/>
    <e v="#N/A"/>
    <x v="0"/>
    <s v="E.3.9.0:管理採購-材料成本管理:"/>
    <x v="10"/>
    <x v="10"/>
    <x v="1573"/>
    <x v="455"/>
    <x v="457"/>
    <x v="462"/>
    <x v="0"/>
    <x v="0"/>
    <x v="0"/>
    <x v="1"/>
    <m/>
    <x v="0"/>
    <x v="3"/>
    <s v="Procurement type and amount analysis_Manufacturer Name"/>
    <x v="1469"/>
    <x v="3"/>
    <x v="0"/>
    <x v="7"/>
    <x v="8"/>
    <x v="0"/>
    <x v="0"/>
    <s v="DM_PROCUREMENT_TYPE_AND_AMOUNT_ANALYSIS"/>
    <s v="MANUFACTURER_NAME"/>
    <x v="165"/>
    <x v="371"/>
    <x v="0"/>
    <n v="0"/>
    <x v="0"/>
    <x v="0"/>
    <x v="0"/>
    <s v=""/>
    <s v=""/>
    <n v="1684"/>
    <s v="-1684"/>
    <x v="0"/>
    <x v="0"/>
    <x v="0"/>
    <x v="457"/>
    <x v="14"/>
    <s v="製造商名稱"/>
    <s v=""/>
    <s v=""/>
    <x v="0"/>
    <x v="60"/>
    <m/>
    <s v="^()$"/>
    <n v="9"/>
    <x v="0"/>
    <x v="8"/>
    <x v="0"/>
    <x v="0"/>
    <x v="1"/>
    <x v="1"/>
    <b v="0"/>
    <x v="1"/>
    <x v="1"/>
    <n v="0"/>
    <x v="0"/>
    <b v="0"/>
    <b v="0"/>
    <b v="0"/>
    <b v="0"/>
    <b v="0"/>
    <b v="0"/>
    <b v="0"/>
    <b v="0"/>
    <b v="0"/>
    <b v="0"/>
    <b v="0"/>
    <x v="1"/>
    <x v="1"/>
    <n v="0"/>
    <x v="3"/>
    <x v="0"/>
  </r>
  <r>
    <m/>
    <s v="PRO"/>
    <x v="29"/>
    <x v="456"/>
    <x v="458"/>
    <x v="227"/>
    <x v="452"/>
    <s v="BLC"/>
    <x v="3"/>
    <m/>
    <m/>
    <s v="General"/>
    <x v="2"/>
    <m/>
    <x v="0"/>
    <s v="PRO"/>
    <x v="14"/>
    <x v="7"/>
    <x v="0"/>
    <x v="0"/>
    <s v="DM_PROCUREMENT_TYPE_AND_AMOUNT_ANALYSIS"/>
    <s v="BOM_LEVEL_COMPONENT"/>
    <m/>
    <m/>
    <m/>
    <m/>
    <m/>
    <m/>
    <m/>
    <m/>
    <m/>
    <m/>
    <m/>
    <m/>
    <m/>
    <m/>
    <m/>
    <m/>
    <m/>
    <m/>
    <s v="資料清單"/>
    <x v="33"/>
    <x v="11"/>
    <x v="60"/>
    <x v="29"/>
    <e v="#N/A"/>
    <s v="BOM Level Component"/>
    <x v="458"/>
    <x v="227"/>
    <x v="0"/>
    <x v="452"/>
    <x v="14"/>
    <s v="IEC_STD_V10 &gt;&gt; Common &gt;&gt; AutoMetaDataBOM Level Component"/>
    <x v="3"/>
    <x v="0"/>
    <s v="BLCDimension"/>
    <s v="採購方式與採購金額分佈"/>
    <n v="1122"/>
    <n v="1676"/>
    <n v="0"/>
    <s v=""/>
    <n v="0"/>
    <n v="0"/>
    <n v="1618"/>
    <x v="234"/>
    <s v="Procurement type and amount analysis"/>
    <x v="133"/>
    <e v="#N/A"/>
    <x v="0"/>
    <s v="E.3.9.0:管理採購-材料成本管理:"/>
    <x v="11"/>
    <x v="11"/>
    <x v="1574"/>
    <x v="456"/>
    <x v="458"/>
    <x v="632"/>
    <x v="0"/>
    <x v="0"/>
    <x v="0"/>
    <x v="2"/>
    <m/>
    <x v="0"/>
    <x v="3"/>
    <s v="Procurement type and amount analysis_BOM Level Component"/>
    <x v="1470"/>
    <x v="3"/>
    <x v="0"/>
    <x v="7"/>
    <x v="8"/>
    <x v="0"/>
    <x v="0"/>
    <s v="DM_PROCUREMENT_TYPE_AND_AMOUNT_ANALYSIS"/>
    <s v="BOM_LEVEL_COMPONENT"/>
    <x v="165"/>
    <x v="372"/>
    <x v="0"/>
    <n v="0"/>
    <x v="0"/>
    <x v="0"/>
    <x v="0"/>
    <s v=""/>
    <s v=""/>
    <n v="1685"/>
    <s v="-1685"/>
    <x v="0"/>
    <x v="0"/>
    <x v="0"/>
    <x v="458"/>
    <x v="14"/>
    <s v="BLC"/>
    <s v=""/>
    <s v=""/>
    <x v="0"/>
    <x v="60"/>
    <m/>
    <s v="^()$"/>
    <n v="9"/>
    <x v="0"/>
    <x v="8"/>
    <x v="0"/>
    <x v="0"/>
    <x v="1"/>
    <x v="1"/>
    <b v="0"/>
    <x v="1"/>
    <x v="1"/>
    <n v="0"/>
    <x v="0"/>
    <b v="0"/>
    <b v="0"/>
    <b v="0"/>
    <b v="0"/>
    <b v="0"/>
    <b v="0"/>
    <b v="0"/>
    <b v="0"/>
    <b v="0"/>
    <b v="0"/>
    <b v="0"/>
    <x v="1"/>
    <x v="1"/>
    <n v="0"/>
    <x v="5"/>
    <x v="0"/>
  </r>
  <r>
    <m/>
    <s v="PRO"/>
    <x v="29"/>
    <x v="458"/>
    <x v="460"/>
    <x v="282"/>
    <x v="454"/>
    <s v="採購日期區間"/>
    <x v="3"/>
    <m/>
    <m/>
    <s v="General"/>
    <x v="2"/>
    <m/>
    <x v="0"/>
    <s v="PRO"/>
    <x v="14"/>
    <x v="7"/>
    <x v="0"/>
    <x v="0"/>
    <s v="DM_PROCUREMENT_TYPE_AND_AMOUNT_ANALYSIS"/>
    <s v="PURCHASE_BUCKET_DATE"/>
    <m/>
    <m/>
    <m/>
    <m/>
    <m/>
    <m/>
    <m/>
    <m/>
    <m/>
    <m/>
    <m/>
    <m/>
    <m/>
    <m/>
    <m/>
    <m/>
    <m/>
    <m/>
    <s v="資料清單"/>
    <x v="33"/>
    <x v="12"/>
    <x v="60"/>
    <x v="29"/>
    <e v="#N/A"/>
    <s v="Purchase Bucket Date"/>
    <x v="460"/>
    <x v="282"/>
    <x v="0"/>
    <x v="454"/>
    <x v="14"/>
    <s v="IEC_STD_V10 &gt;&gt; Common &gt;&gt; AutoMetaDataPurchase Bucket Date"/>
    <x v="3"/>
    <x v="0"/>
    <s v="採購日期區間Dimension"/>
    <s v="採購方式與採購金額分佈"/>
    <n v="1124"/>
    <n v="1676"/>
    <n v="0"/>
    <s v=""/>
    <n v="0"/>
    <n v="0"/>
    <n v="1124"/>
    <x v="283"/>
    <s v="Procurement type and amount analysis"/>
    <x v="133"/>
    <e v="#N/A"/>
    <x v="0"/>
    <s v="E.3.9.0:管理採購-材料成本管理:"/>
    <x v="12"/>
    <x v="12"/>
    <x v="1575"/>
    <x v="458"/>
    <x v="460"/>
    <x v="465"/>
    <x v="0"/>
    <x v="0"/>
    <x v="0"/>
    <x v="2"/>
    <m/>
    <x v="0"/>
    <x v="3"/>
    <s v="Procurement type and amount analysis_Purchase Bucket Date"/>
    <x v="1471"/>
    <x v="3"/>
    <x v="0"/>
    <x v="7"/>
    <x v="8"/>
    <x v="0"/>
    <x v="0"/>
    <s v="DM_PROCUREMENT_TYPE_AND_AMOUNT_ANALYSIS"/>
    <s v="PURCHASE_BUCKET_DATE"/>
    <x v="165"/>
    <x v="374"/>
    <x v="0"/>
    <n v="0"/>
    <x v="0"/>
    <x v="0"/>
    <x v="0"/>
    <s v=""/>
    <s v=""/>
    <n v="1686"/>
    <s v="-1686"/>
    <x v="0"/>
    <x v="0"/>
    <x v="0"/>
    <x v="460"/>
    <x v="14"/>
    <s v="採購日期區間"/>
    <s v=""/>
    <s v=""/>
    <x v="0"/>
    <x v="60"/>
    <m/>
    <s v="^()$"/>
    <n v="9"/>
    <x v="0"/>
    <x v="8"/>
    <x v="0"/>
    <x v="0"/>
    <x v="1"/>
    <x v="1"/>
    <b v="0"/>
    <x v="1"/>
    <x v="1"/>
    <n v="0"/>
    <x v="0"/>
    <b v="0"/>
    <b v="0"/>
    <b v="0"/>
    <b v="0"/>
    <b v="0"/>
    <b v="0"/>
    <b v="0"/>
    <b v="0"/>
    <b v="1"/>
    <b v="0"/>
    <b v="0"/>
    <x v="0"/>
    <x v="5"/>
    <n v="1"/>
    <x v="6"/>
    <x v="0"/>
  </r>
  <r>
    <m/>
    <s v="PRO"/>
    <x v="29"/>
    <x v="459"/>
    <x v="461"/>
    <x v="1"/>
    <x v="455"/>
    <s v="預測狀態"/>
    <x v="3"/>
    <m/>
    <m/>
    <s v="General"/>
    <x v="2"/>
    <m/>
    <x v="0"/>
    <s v="PRO"/>
    <x v="14"/>
    <x v="7"/>
    <x v="0"/>
    <x v="0"/>
    <s v="DM_PROCUREMENT_TYPE_AND_AMOUNT_ANALYSIS"/>
    <s v="FORECAST_STATUS"/>
    <m/>
    <m/>
    <m/>
    <m/>
    <m/>
    <m/>
    <m/>
    <m/>
    <m/>
    <m/>
    <m/>
    <m/>
    <m/>
    <m/>
    <m/>
    <m/>
    <m/>
    <m/>
    <s v="資料清單"/>
    <x v="33"/>
    <x v="13"/>
    <x v="60"/>
    <x v="29"/>
    <e v="#N/A"/>
    <s v="Forecast Status"/>
    <x v="461"/>
    <x v="1"/>
    <x v="0"/>
    <x v="455"/>
    <x v="14"/>
    <s v="IEC_STD_V10 &gt;&gt; Common &gt;&gt; AutoMetaDataForecast Status"/>
    <x v="3"/>
    <x v="0"/>
    <s v="預測狀態Dimension"/>
    <s v="採購方式與採購金額分佈"/>
    <n v="1125"/>
    <n v="1676"/>
    <n v="0"/>
    <s v=""/>
    <n v="0"/>
    <n v="0"/>
    <n v="1125"/>
    <x v="284"/>
    <s v="Procurement type and amount analysis"/>
    <x v="133"/>
    <e v="#N/A"/>
    <x v="0"/>
    <s v="E.3.9.0:管理採購-材料成本管理:"/>
    <x v="13"/>
    <x v="13"/>
    <x v="1576"/>
    <x v="459"/>
    <x v="461"/>
    <x v="466"/>
    <x v="0"/>
    <x v="0"/>
    <x v="0"/>
    <x v="2"/>
    <m/>
    <x v="0"/>
    <x v="3"/>
    <s v="Procurement type and amount analysis_Forecast Status"/>
    <x v="1472"/>
    <x v="3"/>
    <x v="0"/>
    <x v="7"/>
    <x v="8"/>
    <x v="0"/>
    <x v="0"/>
    <s v="DM_PROCUREMENT_TYPE_AND_AMOUNT_ANALYSIS"/>
    <s v="FORECAST_STATUS"/>
    <x v="165"/>
    <x v="375"/>
    <x v="0"/>
    <n v="0"/>
    <x v="0"/>
    <x v="0"/>
    <x v="0"/>
    <s v=""/>
    <s v=""/>
    <n v="1687"/>
    <s v="-1687"/>
    <x v="0"/>
    <x v="0"/>
    <x v="0"/>
    <x v="461"/>
    <x v="14"/>
    <s v="預測狀態"/>
    <s v=""/>
    <s v=""/>
    <x v="0"/>
    <x v="60"/>
    <m/>
    <s v="^()$"/>
    <n v="9"/>
    <x v="0"/>
    <x v="8"/>
    <x v="0"/>
    <x v="0"/>
    <x v="1"/>
    <x v="1"/>
    <b v="0"/>
    <x v="1"/>
    <x v="1"/>
    <n v="0"/>
    <x v="0"/>
    <b v="0"/>
    <b v="0"/>
    <b v="0"/>
    <b v="0"/>
    <b v="0"/>
    <b v="0"/>
    <b v="0"/>
    <b v="0"/>
    <b v="0"/>
    <b v="0"/>
    <b v="0"/>
    <x v="1"/>
    <x v="1"/>
    <n v="0"/>
    <x v="18"/>
    <x v="0"/>
  </r>
  <r>
    <m/>
    <s v="PRO"/>
    <x v="29"/>
    <x v="444"/>
    <x v="446"/>
    <x v="216"/>
    <x v="440"/>
    <s v="採購訂單總金額"/>
    <x v="4"/>
    <m/>
    <m/>
    <s v="General"/>
    <x v="4"/>
    <m/>
    <x v="0"/>
    <s v="PRO"/>
    <x v="14"/>
    <x v="7"/>
    <x v="0"/>
    <x v="0"/>
    <s v="DM_PROCUREMENT_TYPE_AND_AMOUNT_ANALYSIS"/>
    <s v="TTL_PO_PRICE"/>
    <m/>
    <m/>
    <m/>
    <m/>
    <m/>
    <m/>
    <m/>
    <m/>
    <m/>
    <m/>
    <m/>
    <m/>
    <m/>
    <m/>
    <m/>
    <m/>
    <m/>
    <m/>
    <s v="資料清單"/>
    <x v="33"/>
    <x v="14"/>
    <x v="60"/>
    <x v="29"/>
    <e v="#N/A"/>
    <s v="TTL PO Price"/>
    <x v="446"/>
    <x v="216"/>
    <x v="0"/>
    <x v="440"/>
    <x v="14"/>
    <s v="IEC_STD_V10 &gt;&gt; Common &gt;&gt; AutoMetaDataTTL PO Price"/>
    <x v="4"/>
    <x v="0"/>
    <s v="採購金額Measure"/>
    <s v="採購方式與採購金額分佈"/>
    <n v="1106"/>
    <n v="1676"/>
    <n v="0"/>
    <s v=""/>
    <n v="0"/>
    <n v="0"/>
    <n v="1106"/>
    <x v="236"/>
    <s v="Procurement type and amount analysis"/>
    <x v="133"/>
    <e v="#N/A"/>
    <x v="0"/>
    <s v="E.3.9.0:管理採購-材料成本管理:"/>
    <x v="14"/>
    <x v="14"/>
    <x v="1577"/>
    <x v="444"/>
    <x v="446"/>
    <x v="452"/>
    <x v="0"/>
    <x v="0"/>
    <x v="0"/>
    <x v="4"/>
    <m/>
    <x v="0"/>
    <x v="4"/>
    <s v="Procurement type and amount analysis_TTL PO Price"/>
    <x v="1473"/>
    <x v="4"/>
    <x v="0"/>
    <x v="7"/>
    <x v="8"/>
    <x v="0"/>
    <x v="0"/>
    <s v="DM_PROCUREMENT_TYPE_AND_AMOUNT_ANALYSIS"/>
    <s v="TTL_PO_PRICE"/>
    <x v="165"/>
    <x v="361"/>
    <x v="0"/>
    <n v="0"/>
    <x v="0"/>
    <x v="0"/>
    <x v="0"/>
    <s v=""/>
    <s v=""/>
    <n v="1688"/>
    <s v="-1688"/>
    <x v="0"/>
    <x v="0"/>
    <x v="0"/>
    <x v="446"/>
    <x v="14"/>
    <s v="採購訂單總金額"/>
    <s v=""/>
    <s v=""/>
    <x v="0"/>
    <x v="60"/>
    <m/>
    <s v="^()$"/>
    <n v="9"/>
    <x v="0"/>
    <x v="8"/>
    <x v="0"/>
    <x v="0"/>
    <x v="1"/>
    <x v="1"/>
    <b v="0"/>
    <x v="1"/>
    <x v="1"/>
    <n v="0"/>
    <x v="0"/>
    <b v="0"/>
    <b v="0"/>
    <b v="0"/>
    <b v="0"/>
    <b v="0"/>
    <b v="0"/>
    <b v="0"/>
    <b v="0"/>
    <b v="1"/>
    <b v="0"/>
    <b v="0"/>
    <x v="0"/>
    <x v="5"/>
    <n v="1"/>
    <x v="2"/>
    <x v="0"/>
  </r>
  <r>
    <m/>
    <s v="PRO"/>
    <x v="29"/>
    <x v="445"/>
    <x v="447"/>
    <x v="1"/>
    <x v="441"/>
    <s v="採購幣別"/>
    <x v="4"/>
    <m/>
    <m/>
    <s v="General"/>
    <x v="2"/>
    <m/>
    <x v="0"/>
    <s v="PRO"/>
    <x v="14"/>
    <x v="7"/>
    <x v="0"/>
    <x v="0"/>
    <s v="DM_PROCUREMENT_TYPE_AND_AMOUNT_ANALYSIS"/>
    <s v="PO_CURRENCY"/>
    <m/>
    <m/>
    <m/>
    <m/>
    <m/>
    <m/>
    <m/>
    <m/>
    <m/>
    <m/>
    <m/>
    <m/>
    <m/>
    <m/>
    <m/>
    <m/>
    <m/>
    <m/>
    <s v="資料清單"/>
    <x v="33"/>
    <x v="15"/>
    <x v="60"/>
    <x v="29"/>
    <e v="#N/A"/>
    <s v="PO Currency"/>
    <x v="447"/>
    <x v="1"/>
    <x v="0"/>
    <x v="441"/>
    <x v="14"/>
    <s v="IEC_STD_V10 &gt;&gt; Common &gt;&gt; AutoMetaDataPO Currency"/>
    <x v="4"/>
    <x v="0"/>
    <s v="採購幣別Measure"/>
    <s v="採購方式與採購金額分佈"/>
    <n v="1107"/>
    <n v="1676"/>
    <n v="0"/>
    <s v=""/>
    <n v="0"/>
    <n v="0"/>
    <n v="1107"/>
    <x v="235"/>
    <s v="Procurement type and amount analysis"/>
    <x v="133"/>
    <e v="#N/A"/>
    <x v="0"/>
    <s v="E.3.9.0:管理採購-材料成本管理:"/>
    <x v="15"/>
    <x v="15"/>
    <x v="1578"/>
    <x v="445"/>
    <x v="447"/>
    <x v="453"/>
    <x v="0"/>
    <x v="0"/>
    <x v="0"/>
    <x v="2"/>
    <m/>
    <x v="0"/>
    <x v="4"/>
    <s v="Procurement type and amount analysis_PO Currency"/>
    <x v="1474"/>
    <x v="4"/>
    <x v="0"/>
    <x v="7"/>
    <x v="8"/>
    <x v="0"/>
    <x v="0"/>
    <s v="DM_PROCUREMENT_TYPE_AND_AMOUNT_ANALYSIS"/>
    <s v="PO_CURRENCY"/>
    <x v="165"/>
    <x v="362"/>
    <x v="0"/>
    <n v="0"/>
    <x v="0"/>
    <x v="0"/>
    <x v="0"/>
    <s v=""/>
    <s v=""/>
    <n v="1689"/>
    <s v="-1689"/>
    <x v="0"/>
    <x v="0"/>
    <x v="0"/>
    <x v="447"/>
    <x v="14"/>
    <s v="採購幣別"/>
    <s v=""/>
    <s v=""/>
    <x v="0"/>
    <x v="60"/>
    <m/>
    <s v="^()$"/>
    <n v="9"/>
    <x v="0"/>
    <x v="8"/>
    <x v="0"/>
    <x v="0"/>
    <x v="1"/>
    <x v="1"/>
    <b v="0"/>
    <x v="1"/>
    <x v="1"/>
    <n v="0"/>
    <x v="0"/>
    <b v="0"/>
    <b v="0"/>
    <b v="0"/>
    <b v="0"/>
    <b v="0"/>
    <b v="0"/>
    <b v="0"/>
    <b v="0"/>
    <b v="0"/>
    <b v="0"/>
    <b v="0"/>
    <x v="1"/>
    <x v="1"/>
    <n v="0"/>
    <x v="34"/>
    <x v="0"/>
  </r>
  <r>
    <m/>
    <s v="PRO"/>
    <x v="29"/>
    <x v="460"/>
    <x v="462"/>
    <x v="283"/>
    <x v="456"/>
    <s v="採購數量"/>
    <x v="4"/>
    <s v="Inventory Good Received_Inventory Qty"/>
    <m/>
    <s v="General"/>
    <x v="4"/>
    <m/>
    <x v="0"/>
    <s v="PRO"/>
    <x v="14"/>
    <x v="7"/>
    <x v="0"/>
    <x v="0"/>
    <s v="DM_PROCUREMENT_TYPE_AND_AMOUNT_ANALYSIS"/>
    <s v="PO_QUANTITY"/>
    <m/>
    <m/>
    <m/>
    <m/>
    <m/>
    <m/>
    <m/>
    <m/>
    <m/>
    <m/>
    <m/>
    <m/>
    <m/>
    <m/>
    <m/>
    <m/>
    <m/>
    <m/>
    <s v="資料清單"/>
    <x v="33"/>
    <x v="16"/>
    <x v="60"/>
    <x v="29"/>
    <e v="#N/A"/>
    <s v="PO Quantity"/>
    <x v="462"/>
    <x v="283"/>
    <x v="0"/>
    <x v="456"/>
    <x v="14"/>
    <s v="IEC_STD_V10 &gt;&gt; Common &gt;&gt; AutoMetaDataPO Quantity"/>
    <x v="4"/>
    <x v="0"/>
    <s v="採購數量Measure"/>
    <s v="採購方式與採購金額分佈"/>
    <n v="1128"/>
    <n v="1676"/>
    <n v="0"/>
    <s v=""/>
    <n v="0"/>
    <e v="#N/A"/>
    <e v="#N/A"/>
    <x v="285"/>
    <s v="Procurement type and amount analysis"/>
    <x v="133"/>
    <e v="#N/A"/>
    <x v="0"/>
    <s v="E.3.9.0:管理採購-材料成本管理:"/>
    <x v="16"/>
    <x v="16"/>
    <x v="1579"/>
    <x v="460"/>
    <x v="462"/>
    <x v="467"/>
    <x v="0"/>
    <x v="0"/>
    <x v="0"/>
    <x v="4"/>
    <m/>
    <x v="0"/>
    <x v="4"/>
    <s v="Procurement type and amount analysis_PO Quantity"/>
    <x v="1475"/>
    <x v="4"/>
    <x v="0"/>
    <x v="7"/>
    <x v="8"/>
    <x v="0"/>
    <x v="0"/>
    <s v="DM_PROCUREMENT_TYPE_AND_AMOUNT_ANALYSIS"/>
    <s v="PO_QUANTITY"/>
    <x v="165"/>
    <x v="376"/>
    <x v="0"/>
    <n v="0"/>
    <x v="0"/>
    <x v="0"/>
    <x v="3"/>
    <s v=""/>
    <s v=""/>
    <n v="1690"/>
    <s v="-1690"/>
    <x v="0"/>
    <x v="0"/>
    <x v="0"/>
    <x v="462"/>
    <x v="14"/>
    <s v="採購數量"/>
    <s v=""/>
    <s v=""/>
    <x v="0"/>
    <x v="60"/>
    <m/>
    <s v="^()$"/>
    <n v="9"/>
    <x v="0"/>
    <x v="8"/>
    <x v="0"/>
    <x v="0"/>
    <x v="1"/>
    <x v="1"/>
    <b v="0"/>
    <x v="1"/>
    <x v="1"/>
    <n v="0"/>
    <x v="0"/>
    <b v="0"/>
    <b v="0"/>
    <b v="0"/>
    <b v="0"/>
    <b v="0"/>
    <b v="0"/>
    <b v="0"/>
    <b v="0"/>
    <b v="1"/>
    <b v="0"/>
    <b v="0"/>
    <x v="0"/>
    <x v="5"/>
    <n v="1"/>
    <x v="34"/>
    <x v="0"/>
  </r>
  <r>
    <m/>
    <s v="PRO"/>
    <x v="29"/>
    <x v="596"/>
    <x v="588"/>
    <x v="284"/>
    <x v="598"/>
    <s v="製造商與Commodity組成分析"/>
    <x v="0"/>
    <m/>
    <m/>
    <s v="General"/>
    <x v="0"/>
    <m/>
    <x v="0"/>
    <s v="PRO"/>
    <x v="14"/>
    <x v="7"/>
    <x v="0"/>
    <x v="0"/>
    <s v="DM_ANALYSIS_OF_THE_COMPOSITION_OF_MANUFACTURERS,_SUPPLIERS_AND_COMMODITY"/>
    <m/>
    <m/>
    <m/>
    <m/>
    <m/>
    <m/>
    <m/>
    <m/>
    <m/>
    <m/>
    <m/>
    <m/>
    <m/>
    <m/>
    <m/>
    <m/>
    <m/>
    <m/>
    <m/>
    <s v="資料清單"/>
    <x v="33"/>
    <x v="17"/>
    <x v="60"/>
    <x v="29"/>
    <e v="#N/A"/>
    <s v="Analysis of the composition of manufacturers, suppliers and Commodity"/>
    <x v="588"/>
    <x v="284"/>
    <x v="0"/>
    <x v="598"/>
    <x v="14"/>
    <s v="IEC_STD_V10 &gt;&gt; Common &gt;&gt; AutoMetaDataAnalysis of the composition of manufacturers, suppliers and Commodity"/>
    <x v="0"/>
    <x v="0"/>
    <s v="製造商與Commodity組成分析Concept"/>
    <s v="製造商與Commodity組成分析"/>
    <n v="1693"/>
    <n v="0"/>
    <n v="0"/>
    <s v=""/>
    <n v="0"/>
    <n v="0"/>
    <n v="0"/>
    <x v="0"/>
    <s v=""/>
    <x v="0"/>
    <s v=""/>
    <x v="0"/>
    <s v="E.3.9.0:管理採購-材料成本管理:"/>
    <x v="17"/>
    <x v="17"/>
    <x v="1580"/>
    <x v="596"/>
    <x v="588"/>
    <x v="633"/>
    <x v="0"/>
    <x v="0"/>
    <x v="0"/>
    <x v="0"/>
    <m/>
    <x v="0"/>
    <x v="0"/>
    <s v="Analysis of the composition of manufacturers, suppliers and Commodity"/>
    <x v="1476"/>
    <x v="0"/>
    <x v="0"/>
    <x v="7"/>
    <x v="8"/>
    <x v="0"/>
    <x v="0"/>
    <s v="DM_ANALYSIS_OF_THE_COMPOSITION_OF_MANUFACTURERS,_SUPPLIERS_AND_COMMODITY"/>
    <s v=""/>
    <x v="166"/>
    <x v="0"/>
    <x v="0"/>
    <n v="0"/>
    <x v="0"/>
    <x v="0"/>
    <x v="0"/>
    <s v=""/>
    <s v=""/>
    <n v="1691"/>
    <s v="-1691"/>
    <x v="0"/>
    <x v="0"/>
    <x v="0"/>
    <x v="588"/>
    <x v="14"/>
    <s v="製造商與Commodity組成分析"/>
    <s v=""/>
    <s v=""/>
    <x v="0"/>
    <x v="60"/>
    <m/>
    <s v="^()$"/>
    <n v="9"/>
    <x v="0"/>
    <x v="8"/>
    <x v="0"/>
    <x v="0"/>
    <x v="0"/>
    <x v="1"/>
    <b v="0"/>
    <x v="1"/>
    <x v="0"/>
    <n v="0"/>
    <x v="0"/>
    <b v="0"/>
    <b v="0"/>
    <b v="0"/>
    <b v="0"/>
    <b v="0"/>
    <b v="0"/>
    <b v="0"/>
    <b v="0"/>
    <b v="0"/>
    <b v="0"/>
    <b v="0"/>
    <x v="1"/>
    <x v="1"/>
    <n v="0"/>
    <x v="24"/>
    <x v="1"/>
  </r>
  <r>
    <m/>
    <s v="PRO"/>
    <x v="29"/>
    <x v="432"/>
    <x v="434"/>
    <x v="279"/>
    <x v="427"/>
    <s v="採購單價的定義廠區"/>
    <x v="3"/>
    <m/>
    <m/>
    <s v="General"/>
    <x v="2"/>
    <m/>
    <x v="0"/>
    <s v="PRO"/>
    <x v="14"/>
    <x v="7"/>
    <x v="0"/>
    <x v="0"/>
    <s v="DM_ANALYSIS_OF_THE_COMPOSITION_OF_MANUFACTURERS,_SUPPLIERS_AND_COMMODITY"/>
    <s v="PLANT_CODE"/>
    <m/>
    <m/>
    <m/>
    <m/>
    <m/>
    <m/>
    <m/>
    <m/>
    <m/>
    <m/>
    <m/>
    <m/>
    <m/>
    <m/>
    <m/>
    <m/>
    <m/>
    <m/>
    <s v="資料清單"/>
    <x v="33"/>
    <x v="18"/>
    <x v="60"/>
    <x v="29"/>
    <e v="#N/A"/>
    <s v="Plant Code"/>
    <x v="434"/>
    <x v="279"/>
    <x v="0"/>
    <x v="427"/>
    <x v="14"/>
    <s v="IEC_STD_V10 &gt;&gt; Common &gt;&gt; AutoMetaDataPlant Code"/>
    <x v="3"/>
    <x v="0"/>
    <s v="廠區代碼Dimension"/>
    <s v="製造商與Commodity組成分析"/>
    <n v="1087"/>
    <n v="1693"/>
    <n v="0"/>
    <s v=""/>
    <n v="0"/>
    <n v="0"/>
    <n v="1642"/>
    <x v="224"/>
    <s v="Analysis of the composition of manufacturers, suppliers and Commodity"/>
    <x v="134"/>
    <e v="#N/A"/>
    <x v="0"/>
    <s v="E.3.9.0:管理採購-材料成本管理:"/>
    <x v="18"/>
    <x v="18"/>
    <x v="1581"/>
    <x v="432"/>
    <x v="434"/>
    <x v="634"/>
    <x v="0"/>
    <x v="0"/>
    <x v="0"/>
    <x v="2"/>
    <m/>
    <x v="0"/>
    <x v="3"/>
    <s v="Analysis of the composition of manufacturers, suppliers and Commodity_Plant Code"/>
    <x v="1477"/>
    <x v="3"/>
    <x v="0"/>
    <x v="7"/>
    <x v="8"/>
    <x v="0"/>
    <x v="0"/>
    <s v="DM_ANALYSIS_OF_THE_COMPOSITION_OF_MANUFACTURERS,_SUPPLIERS_AND_COMMODITY"/>
    <s v="PLANT_CODE"/>
    <x v="166"/>
    <x v="350"/>
    <x v="0"/>
    <n v="0"/>
    <x v="0"/>
    <x v="0"/>
    <x v="0"/>
    <s v=""/>
    <s v=""/>
    <n v="1692"/>
    <s v="-1692"/>
    <x v="0"/>
    <x v="0"/>
    <x v="0"/>
    <x v="434"/>
    <x v="14"/>
    <s v="廠區代碼"/>
    <s v=""/>
    <s v=""/>
    <x v="0"/>
    <x v="60"/>
    <m/>
    <s v="^()$"/>
    <n v="9"/>
    <x v="0"/>
    <x v="8"/>
    <x v="0"/>
    <x v="0"/>
    <x v="1"/>
    <x v="1"/>
    <b v="0"/>
    <x v="1"/>
    <x v="1"/>
    <n v="0"/>
    <x v="0"/>
    <b v="0"/>
    <b v="0"/>
    <b v="0"/>
    <b v="0"/>
    <b v="1"/>
    <b v="0"/>
    <b v="0"/>
    <b v="0"/>
    <b v="0"/>
    <b v="0"/>
    <b v="0"/>
    <x v="0"/>
    <x v="2"/>
    <n v="0"/>
    <x v="19"/>
    <x v="0"/>
  </r>
  <r>
    <m/>
    <s v="PRO"/>
    <x v="29"/>
    <x v="180"/>
    <x v="180"/>
    <x v="81"/>
    <x v="185"/>
    <s v="事業處代碼"/>
    <x v="3"/>
    <m/>
    <m/>
    <s v="General"/>
    <x v="2"/>
    <m/>
    <x v="0"/>
    <s v="PRO"/>
    <x v="14"/>
    <x v="7"/>
    <x v="0"/>
    <x v="0"/>
    <s v="DM_ANALYSIS_OF_THE_COMPOSITION_OF_MANUFACTURERS,_SUPPLIERS_AND_COMMODITY"/>
    <s v="BU_CODE"/>
    <m/>
    <m/>
    <m/>
    <m/>
    <m/>
    <m/>
    <m/>
    <m/>
    <m/>
    <m/>
    <m/>
    <m/>
    <m/>
    <m/>
    <m/>
    <m/>
    <m/>
    <m/>
    <s v="資料清單"/>
    <x v="33"/>
    <x v="19"/>
    <x v="60"/>
    <x v="29"/>
    <e v="#N/A"/>
    <s v="BU Code"/>
    <x v="180"/>
    <x v="81"/>
    <x v="0"/>
    <x v="185"/>
    <x v="14"/>
    <s v="IEC_STD_V10 &gt;&gt; Common &gt;&gt; AutoMetaDataBU Code"/>
    <x v="3"/>
    <x v="0"/>
    <s v="事業處代碼Dimension"/>
    <s v="製造商與Commodity組成分析"/>
    <n v="343"/>
    <n v="1693"/>
    <n v="0"/>
    <s v=""/>
    <n v="0"/>
    <n v="0"/>
    <n v="515"/>
    <x v="81"/>
    <s v="Analysis of the composition of manufacturers, suppliers and Commodity"/>
    <x v="134"/>
    <e v="#N/A"/>
    <x v="0"/>
    <s v="E.3.9.0:管理採購-材料成本管理:"/>
    <x v="19"/>
    <x v="19"/>
    <x v="1582"/>
    <x v="180"/>
    <x v="180"/>
    <x v="621"/>
    <x v="0"/>
    <x v="0"/>
    <x v="0"/>
    <x v="2"/>
    <m/>
    <x v="0"/>
    <x v="3"/>
    <s v="Analysis of the composition of manufacturers, suppliers and Commodity_BU Code"/>
    <x v="1478"/>
    <x v="3"/>
    <x v="0"/>
    <x v="7"/>
    <x v="8"/>
    <x v="0"/>
    <x v="0"/>
    <s v="DM_ANALYSIS_OF_THE_COMPOSITION_OF_MANUFACTURERS,_SUPPLIERS_AND_COMMODITY"/>
    <s v="BU_CODE"/>
    <x v="166"/>
    <x v="145"/>
    <x v="0"/>
    <n v="0"/>
    <x v="0"/>
    <x v="0"/>
    <x v="0"/>
    <s v=""/>
    <s v=""/>
    <n v="1693"/>
    <s v="-1693"/>
    <x v="0"/>
    <x v="0"/>
    <x v="0"/>
    <x v="180"/>
    <x v="14"/>
    <s v="事業處代碼"/>
    <s v=""/>
    <s v=""/>
    <x v="0"/>
    <x v="60"/>
    <m/>
    <s v="^()$"/>
    <n v="9"/>
    <x v="0"/>
    <x v="8"/>
    <x v="0"/>
    <x v="0"/>
    <x v="1"/>
    <x v="1"/>
    <b v="0"/>
    <x v="1"/>
    <x v="1"/>
    <n v="0"/>
    <x v="0"/>
    <b v="0"/>
    <b v="0"/>
    <b v="0"/>
    <b v="0"/>
    <b v="1"/>
    <b v="0"/>
    <b v="0"/>
    <b v="0"/>
    <b v="0"/>
    <b v="0"/>
    <b v="0"/>
    <x v="0"/>
    <x v="2"/>
    <n v="0"/>
    <x v="1"/>
    <x v="0"/>
  </r>
  <r>
    <m/>
    <s v="PRO"/>
    <x v="29"/>
    <x v="455"/>
    <x v="457"/>
    <x v="226"/>
    <x v="451"/>
    <s v="製造商, 如抓不到空白時，請show &quot;NULL&quot;"/>
    <x v="3"/>
    <m/>
    <m/>
    <s v="General"/>
    <x v="1"/>
    <m/>
    <x v="0"/>
    <s v="PRO"/>
    <x v="14"/>
    <x v="7"/>
    <x v="0"/>
    <x v="0"/>
    <s v="DM_ANALYSIS_OF_THE_COMPOSITION_OF_MANUFACTURERS,_SUPPLIERS_AND_COMMODITY"/>
    <s v="MANUFACTURER_NAME"/>
    <m/>
    <m/>
    <m/>
    <m/>
    <m/>
    <m/>
    <m/>
    <m/>
    <m/>
    <m/>
    <m/>
    <m/>
    <m/>
    <m/>
    <m/>
    <m/>
    <m/>
    <m/>
    <s v="資料清單"/>
    <x v="33"/>
    <x v="20"/>
    <x v="60"/>
    <x v="29"/>
    <e v="#N/A"/>
    <s v="Manufacturer Name"/>
    <x v="457"/>
    <x v="226"/>
    <x v="0"/>
    <x v="451"/>
    <x v="14"/>
    <s v="IEC_STD_V10 &gt;&gt; Common &gt;&gt; AutoMetaDataManufacturer Name"/>
    <x v="3"/>
    <x v="0"/>
    <s v="製造商名稱Dimension"/>
    <s v="製造商與Commodity組成分析"/>
    <n v="1121"/>
    <n v="1693"/>
    <n v="0"/>
    <s v=""/>
    <n v="0"/>
    <n v="0"/>
    <n v="1639"/>
    <x v="233"/>
    <s v="Analysis of the composition of manufacturers, suppliers and Commodity"/>
    <x v="134"/>
    <e v="#N/A"/>
    <x v="0"/>
    <s v="E.3.9.0:管理採購-材料成本管理:"/>
    <x v="20"/>
    <x v="20"/>
    <x v="1583"/>
    <x v="455"/>
    <x v="457"/>
    <x v="462"/>
    <x v="0"/>
    <x v="0"/>
    <x v="0"/>
    <x v="1"/>
    <m/>
    <x v="0"/>
    <x v="3"/>
    <s v="Analysis of the composition of manufacturers, suppliers and Commodity_Manufacturer Name"/>
    <x v="1479"/>
    <x v="3"/>
    <x v="0"/>
    <x v="7"/>
    <x v="8"/>
    <x v="0"/>
    <x v="0"/>
    <s v="DM_ANALYSIS_OF_THE_COMPOSITION_OF_MANUFACTURERS,_SUPPLIERS_AND_COMMODITY"/>
    <s v="MANUFACTURER_NAME"/>
    <x v="166"/>
    <x v="371"/>
    <x v="0"/>
    <n v="0"/>
    <x v="0"/>
    <x v="0"/>
    <x v="0"/>
    <s v=""/>
    <s v=""/>
    <n v="1694"/>
    <s v="-1694"/>
    <x v="0"/>
    <x v="0"/>
    <x v="0"/>
    <x v="457"/>
    <x v="14"/>
    <s v="製造商名稱"/>
    <s v=""/>
    <s v=""/>
    <x v="0"/>
    <x v="60"/>
    <m/>
    <s v="^()$"/>
    <n v="9"/>
    <x v="0"/>
    <x v="8"/>
    <x v="0"/>
    <x v="0"/>
    <x v="1"/>
    <x v="1"/>
    <b v="0"/>
    <x v="1"/>
    <x v="1"/>
    <n v="0"/>
    <x v="0"/>
    <b v="0"/>
    <b v="0"/>
    <b v="0"/>
    <b v="0"/>
    <b v="0"/>
    <b v="0"/>
    <b v="0"/>
    <b v="0"/>
    <b v="0"/>
    <b v="0"/>
    <b v="0"/>
    <x v="1"/>
    <x v="1"/>
    <n v="0"/>
    <x v="3"/>
    <x v="0"/>
  </r>
  <r>
    <m/>
    <s v="PRO"/>
    <x v="29"/>
    <x v="450"/>
    <x v="452"/>
    <x v="281"/>
    <x v="568"/>
    <s v="採購方式代碼"/>
    <x v="3"/>
    <m/>
    <m/>
    <s v="General"/>
    <x v="2"/>
    <m/>
    <x v="0"/>
    <s v="PRO"/>
    <x v="14"/>
    <x v="7"/>
    <x v="0"/>
    <x v="0"/>
    <s v="DM_ANALYSIS_OF_THE_COMPOSITION_OF_MANUFACTURERS,_SUPPLIERS_AND_COMMODITY"/>
    <s v="PROCURE_TYPE_CODE"/>
    <m/>
    <m/>
    <m/>
    <m/>
    <m/>
    <m/>
    <m/>
    <m/>
    <m/>
    <m/>
    <m/>
    <m/>
    <m/>
    <m/>
    <m/>
    <m/>
    <m/>
    <m/>
    <s v="資料清單"/>
    <x v="33"/>
    <x v="21"/>
    <x v="60"/>
    <x v="29"/>
    <e v="#N/A"/>
    <s v="Procure Type Code"/>
    <x v="452"/>
    <x v="281"/>
    <x v="0"/>
    <x v="568"/>
    <x v="14"/>
    <s v="IEC_STD_V10 &gt;&gt; Common &gt;&gt; AutoMetaDataProcure Type Code"/>
    <x v="3"/>
    <x v="0"/>
    <s v="採購方式代碼Dimension"/>
    <s v="製造商與Commodity組成分析"/>
    <n v="1116"/>
    <n v="1693"/>
    <n v="0"/>
    <s v=""/>
    <n v="0"/>
    <n v="0"/>
    <n v="1614"/>
    <x v="228"/>
    <s v="Analysis of the composition of manufacturers, suppliers and Commodity"/>
    <x v="134"/>
    <e v="#N/A"/>
    <x v="0"/>
    <s v="E.3.9.0:管理採購-材料成本管理:"/>
    <x v="21"/>
    <x v="21"/>
    <x v="1584"/>
    <x v="450"/>
    <x v="452"/>
    <x v="631"/>
    <x v="0"/>
    <x v="0"/>
    <x v="0"/>
    <x v="2"/>
    <m/>
    <x v="0"/>
    <x v="3"/>
    <s v="Analysis of the composition of manufacturers, suppliers and Commodity_Procure Type Code"/>
    <x v="1480"/>
    <x v="3"/>
    <x v="0"/>
    <x v="7"/>
    <x v="8"/>
    <x v="0"/>
    <x v="0"/>
    <s v="DM_ANALYSIS_OF_THE_COMPOSITION_OF_MANUFACTURERS,_SUPPLIERS_AND_COMMODITY"/>
    <s v="PROCURE_TYPE_CODE"/>
    <x v="166"/>
    <x v="366"/>
    <x v="0"/>
    <n v="0"/>
    <x v="0"/>
    <x v="0"/>
    <x v="0"/>
    <s v=""/>
    <s v=""/>
    <n v="1695"/>
    <s v="-1695"/>
    <x v="0"/>
    <x v="0"/>
    <x v="0"/>
    <x v="452"/>
    <x v="14"/>
    <s v="採購方式代碼"/>
    <s v=""/>
    <s v=""/>
    <x v="0"/>
    <x v="60"/>
    <m/>
    <s v="^()$"/>
    <n v="9"/>
    <x v="0"/>
    <x v="8"/>
    <x v="0"/>
    <x v="0"/>
    <x v="1"/>
    <x v="1"/>
    <b v="0"/>
    <x v="1"/>
    <x v="1"/>
    <n v="0"/>
    <x v="0"/>
    <b v="0"/>
    <b v="0"/>
    <b v="0"/>
    <b v="0"/>
    <b v="0"/>
    <b v="0"/>
    <b v="0"/>
    <b v="0"/>
    <b v="0"/>
    <b v="0"/>
    <b v="0"/>
    <x v="1"/>
    <x v="1"/>
    <n v="0"/>
    <x v="3"/>
    <x v="0"/>
  </r>
  <r>
    <m/>
    <s v="PRO"/>
    <x v="29"/>
    <x v="458"/>
    <x v="460"/>
    <x v="282"/>
    <x v="454"/>
    <s v="採購日期區間"/>
    <x v="3"/>
    <m/>
    <m/>
    <s v="General"/>
    <x v="2"/>
    <m/>
    <x v="0"/>
    <s v="PRO"/>
    <x v="14"/>
    <x v="7"/>
    <x v="0"/>
    <x v="0"/>
    <s v="DM_ANALYSIS_OF_THE_COMPOSITION_OF_MANUFACTURERS,_SUPPLIERS_AND_COMMODITY"/>
    <s v="PURCHASE_BUCKET_DATE"/>
    <m/>
    <m/>
    <m/>
    <m/>
    <m/>
    <m/>
    <m/>
    <m/>
    <m/>
    <m/>
    <m/>
    <m/>
    <m/>
    <m/>
    <m/>
    <m/>
    <m/>
    <m/>
    <s v="資料清單"/>
    <x v="33"/>
    <x v="22"/>
    <x v="60"/>
    <x v="29"/>
    <e v="#N/A"/>
    <s v="Purchase Bucket Date"/>
    <x v="460"/>
    <x v="282"/>
    <x v="0"/>
    <x v="454"/>
    <x v="14"/>
    <s v="IEC_STD_V10 &gt;&gt; Common &gt;&gt; AutoMetaDataPurchase Bucket Date"/>
    <x v="3"/>
    <x v="0"/>
    <s v="採購日期區間Dimension"/>
    <s v="製造商與Commodity組成分析"/>
    <n v="1124"/>
    <n v="1693"/>
    <n v="0"/>
    <s v=""/>
    <n v="0"/>
    <n v="0"/>
    <n v="1124"/>
    <x v="283"/>
    <s v="Analysis of the composition of manufacturers, suppliers and Commodity"/>
    <x v="134"/>
    <e v="#N/A"/>
    <x v="0"/>
    <s v="E.3.9.0:管理採購-材料成本管理:"/>
    <x v="22"/>
    <x v="22"/>
    <x v="1585"/>
    <x v="458"/>
    <x v="460"/>
    <x v="465"/>
    <x v="0"/>
    <x v="0"/>
    <x v="0"/>
    <x v="2"/>
    <m/>
    <x v="0"/>
    <x v="3"/>
    <s v="Analysis of the composition of manufacturers, suppliers and Commodity_Purchase Bucket Date"/>
    <x v="1481"/>
    <x v="3"/>
    <x v="0"/>
    <x v="7"/>
    <x v="8"/>
    <x v="0"/>
    <x v="0"/>
    <s v="DM_ANALYSIS_OF_THE_COMPOSITION_OF_MANUFACTURERS,_SUPPLIERS_AND_COMMODITY"/>
    <s v="PURCHASE_BUCKET_DATE"/>
    <x v="166"/>
    <x v="374"/>
    <x v="0"/>
    <n v="0"/>
    <x v="0"/>
    <x v="0"/>
    <x v="0"/>
    <s v=""/>
    <s v=""/>
    <n v="1696"/>
    <s v="-1696"/>
    <x v="0"/>
    <x v="0"/>
    <x v="0"/>
    <x v="460"/>
    <x v="14"/>
    <s v="採購日期區間"/>
    <s v=""/>
    <s v=""/>
    <x v="0"/>
    <x v="60"/>
    <m/>
    <s v="^()$"/>
    <n v="9"/>
    <x v="0"/>
    <x v="8"/>
    <x v="0"/>
    <x v="0"/>
    <x v="1"/>
    <x v="1"/>
    <b v="0"/>
    <x v="1"/>
    <x v="1"/>
    <n v="0"/>
    <x v="0"/>
    <b v="0"/>
    <b v="0"/>
    <b v="0"/>
    <b v="0"/>
    <b v="0"/>
    <b v="0"/>
    <b v="0"/>
    <b v="0"/>
    <b v="1"/>
    <b v="0"/>
    <b v="0"/>
    <x v="0"/>
    <x v="5"/>
    <n v="1"/>
    <x v="6"/>
    <x v="0"/>
  </r>
  <r>
    <m/>
    <s v="PRO"/>
    <x v="29"/>
    <x v="459"/>
    <x v="461"/>
    <x v="1"/>
    <x v="455"/>
    <s v="預測狀態"/>
    <x v="3"/>
    <m/>
    <m/>
    <s v="General"/>
    <x v="2"/>
    <m/>
    <x v="0"/>
    <s v="PRO"/>
    <x v="14"/>
    <x v="7"/>
    <x v="0"/>
    <x v="0"/>
    <s v="DM_ANALYSIS_OF_THE_COMPOSITION_OF_MANUFACTURERS,_SUPPLIERS_AND_COMMODITY"/>
    <s v="FORECAST_STATUS"/>
    <m/>
    <m/>
    <m/>
    <m/>
    <m/>
    <m/>
    <m/>
    <m/>
    <m/>
    <m/>
    <m/>
    <m/>
    <m/>
    <m/>
    <m/>
    <m/>
    <m/>
    <m/>
    <s v="資料清單"/>
    <x v="33"/>
    <x v="23"/>
    <x v="60"/>
    <x v="29"/>
    <e v="#N/A"/>
    <s v="Forecast Status"/>
    <x v="461"/>
    <x v="1"/>
    <x v="0"/>
    <x v="455"/>
    <x v="14"/>
    <s v="IEC_STD_V10 &gt;&gt; Common &gt;&gt; AutoMetaDataForecast Status"/>
    <x v="3"/>
    <x v="0"/>
    <s v="預測狀態Dimension"/>
    <s v="製造商與Commodity組成分析"/>
    <n v="1125"/>
    <n v="1693"/>
    <n v="0"/>
    <s v=""/>
    <n v="0"/>
    <n v="0"/>
    <n v="1125"/>
    <x v="284"/>
    <s v="Analysis of the composition of manufacturers, suppliers and Commodity"/>
    <x v="134"/>
    <e v="#N/A"/>
    <x v="0"/>
    <s v="E.3.9.0:管理採購-材料成本管理:"/>
    <x v="23"/>
    <x v="23"/>
    <x v="1586"/>
    <x v="459"/>
    <x v="461"/>
    <x v="466"/>
    <x v="0"/>
    <x v="0"/>
    <x v="0"/>
    <x v="2"/>
    <m/>
    <x v="0"/>
    <x v="3"/>
    <s v="Analysis of the composition of manufacturers, suppliers and Commodity_Forecast Status"/>
    <x v="1482"/>
    <x v="3"/>
    <x v="0"/>
    <x v="7"/>
    <x v="8"/>
    <x v="0"/>
    <x v="0"/>
    <s v="DM_ANALYSIS_OF_THE_COMPOSITION_OF_MANUFACTURERS,_SUPPLIERS_AND_COMMODITY"/>
    <s v="FORECAST_STATUS"/>
    <x v="166"/>
    <x v="375"/>
    <x v="0"/>
    <n v="0"/>
    <x v="0"/>
    <x v="0"/>
    <x v="0"/>
    <s v=""/>
    <s v=""/>
    <n v="1697"/>
    <s v="-1697"/>
    <x v="0"/>
    <x v="0"/>
    <x v="0"/>
    <x v="461"/>
    <x v="14"/>
    <s v="預測狀態"/>
    <s v=""/>
    <s v=""/>
    <x v="0"/>
    <x v="60"/>
    <m/>
    <s v="^()$"/>
    <n v="9"/>
    <x v="0"/>
    <x v="8"/>
    <x v="0"/>
    <x v="0"/>
    <x v="1"/>
    <x v="1"/>
    <b v="0"/>
    <x v="1"/>
    <x v="1"/>
    <n v="0"/>
    <x v="0"/>
    <b v="0"/>
    <b v="0"/>
    <b v="0"/>
    <b v="0"/>
    <b v="0"/>
    <b v="0"/>
    <b v="0"/>
    <b v="0"/>
    <b v="0"/>
    <b v="0"/>
    <b v="0"/>
    <x v="1"/>
    <x v="1"/>
    <n v="0"/>
    <x v="18"/>
    <x v="0"/>
  </r>
  <r>
    <m/>
    <s v="PRO"/>
    <x v="29"/>
    <x v="444"/>
    <x v="446"/>
    <x v="216"/>
    <x v="440"/>
    <s v="採購訂單總金額"/>
    <x v="4"/>
    <m/>
    <m/>
    <s v="General"/>
    <x v="4"/>
    <m/>
    <x v="0"/>
    <s v="PRO"/>
    <x v="14"/>
    <x v="7"/>
    <x v="0"/>
    <x v="0"/>
    <s v="DM_ANALYSIS_OF_THE_COMPOSITION_OF_MANUFACTURERS,_SUPPLIERS_AND_COMMODITY"/>
    <s v="TTL_PO_PRICE"/>
    <m/>
    <m/>
    <m/>
    <m/>
    <m/>
    <m/>
    <m/>
    <m/>
    <m/>
    <m/>
    <m/>
    <m/>
    <m/>
    <m/>
    <m/>
    <m/>
    <m/>
    <m/>
    <s v="資料清單"/>
    <x v="33"/>
    <x v="24"/>
    <x v="60"/>
    <x v="29"/>
    <e v="#N/A"/>
    <s v="TTL PO Price"/>
    <x v="446"/>
    <x v="216"/>
    <x v="0"/>
    <x v="440"/>
    <x v="14"/>
    <s v="IEC_STD_V10 &gt;&gt; Common &gt;&gt; AutoMetaDataTTL PO Price"/>
    <x v="4"/>
    <x v="0"/>
    <s v="採購金額Measure"/>
    <s v="製造商與Commodity組成分析"/>
    <n v="1106"/>
    <n v="1693"/>
    <n v="0"/>
    <s v=""/>
    <n v="0"/>
    <n v="0"/>
    <n v="1106"/>
    <x v="236"/>
    <s v="Analysis of the composition of manufacturers, suppliers and Commodity"/>
    <x v="134"/>
    <e v="#N/A"/>
    <x v="0"/>
    <s v="E.3.9.0:管理採購-材料成本管理:"/>
    <x v="24"/>
    <x v="24"/>
    <x v="1587"/>
    <x v="444"/>
    <x v="446"/>
    <x v="452"/>
    <x v="0"/>
    <x v="0"/>
    <x v="0"/>
    <x v="4"/>
    <m/>
    <x v="0"/>
    <x v="4"/>
    <s v="Analysis of the composition of manufacturers, suppliers and Commodity_TTL PO Price"/>
    <x v="1483"/>
    <x v="4"/>
    <x v="0"/>
    <x v="7"/>
    <x v="8"/>
    <x v="0"/>
    <x v="0"/>
    <s v="DM_ANALYSIS_OF_THE_COMPOSITION_OF_MANUFACTURERS,_SUPPLIERS_AND_COMMODITY"/>
    <s v="TTL_PO_PRICE"/>
    <x v="166"/>
    <x v="361"/>
    <x v="0"/>
    <n v="0"/>
    <x v="0"/>
    <x v="0"/>
    <x v="0"/>
    <s v=""/>
    <s v=""/>
    <n v="1698"/>
    <s v="-1698"/>
    <x v="0"/>
    <x v="0"/>
    <x v="0"/>
    <x v="446"/>
    <x v="14"/>
    <s v="採購訂單總金額"/>
    <s v=""/>
    <s v=""/>
    <x v="0"/>
    <x v="60"/>
    <m/>
    <s v="^()$"/>
    <n v="9"/>
    <x v="0"/>
    <x v="8"/>
    <x v="0"/>
    <x v="0"/>
    <x v="1"/>
    <x v="1"/>
    <b v="0"/>
    <x v="1"/>
    <x v="1"/>
    <n v="0"/>
    <x v="0"/>
    <b v="0"/>
    <b v="0"/>
    <b v="0"/>
    <b v="0"/>
    <b v="0"/>
    <b v="0"/>
    <b v="0"/>
    <b v="0"/>
    <b v="1"/>
    <b v="0"/>
    <b v="0"/>
    <x v="0"/>
    <x v="5"/>
    <n v="1"/>
    <x v="2"/>
    <x v="0"/>
  </r>
  <r>
    <m/>
    <s v="PRO"/>
    <x v="29"/>
    <x v="445"/>
    <x v="447"/>
    <x v="1"/>
    <x v="441"/>
    <s v="採購幣別"/>
    <x v="4"/>
    <m/>
    <m/>
    <s v="General"/>
    <x v="2"/>
    <m/>
    <x v="0"/>
    <s v="PRO"/>
    <x v="14"/>
    <x v="7"/>
    <x v="0"/>
    <x v="0"/>
    <s v="DM_ANALYSIS_OF_THE_COMPOSITION_OF_MANUFACTURERS,_SUPPLIERS_AND_COMMODITY"/>
    <s v="PO_CURRENCY"/>
    <m/>
    <m/>
    <m/>
    <m/>
    <m/>
    <m/>
    <m/>
    <m/>
    <m/>
    <m/>
    <m/>
    <m/>
    <m/>
    <m/>
    <m/>
    <m/>
    <m/>
    <m/>
    <s v="資料清單"/>
    <x v="33"/>
    <x v="25"/>
    <x v="60"/>
    <x v="29"/>
    <e v="#N/A"/>
    <s v="PO Currency"/>
    <x v="447"/>
    <x v="1"/>
    <x v="0"/>
    <x v="441"/>
    <x v="14"/>
    <s v="IEC_STD_V10 &gt;&gt; Common &gt;&gt; AutoMetaDataPO Currency"/>
    <x v="4"/>
    <x v="0"/>
    <s v="採購幣別Measure"/>
    <s v="製造商與Commodity組成分析"/>
    <n v="1107"/>
    <n v="1693"/>
    <n v="0"/>
    <s v=""/>
    <n v="0"/>
    <n v="0"/>
    <n v="1107"/>
    <x v="235"/>
    <s v="Analysis of the composition of manufacturers, suppliers and Commodity"/>
    <x v="134"/>
    <e v="#N/A"/>
    <x v="0"/>
    <s v="E.3.9.0:管理採購-材料成本管理:"/>
    <x v="25"/>
    <x v="25"/>
    <x v="1588"/>
    <x v="445"/>
    <x v="447"/>
    <x v="453"/>
    <x v="0"/>
    <x v="0"/>
    <x v="0"/>
    <x v="2"/>
    <m/>
    <x v="0"/>
    <x v="4"/>
    <s v="Analysis of the composition of manufacturers, suppliers and Commodity_PO Currency"/>
    <x v="1484"/>
    <x v="4"/>
    <x v="0"/>
    <x v="7"/>
    <x v="8"/>
    <x v="0"/>
    <x v="0"/>
    <s v="DM_ANALYSIS_OF_THE_COMPOSITION_OF_MANUFACTURERS,_SUPPLIERS_AND_COMMODITY"/>
    <s v="PO_CURRENCY"/>
    <x v="166"/>
    <x v="362"/>
    <x v="0"/>
    <n v="0"/>
    <x v="0"/>
    <x v="0"/>
    <x v="0"/>
    <s v=""/>
    <s v=""/>
    <n v="1699"/>
    <s v="-1699"/>
    <x v="0"/>
    <x v="0"/>
    <x v="0"/>
    <x v="447"/>
    <x v="14"/>
    <s v="採購幣別"/>
    <s v=""/>
    <s v=""/>
    <x v="0"/>
    <x v="60"/>
    <m/>
    <s v="^()$"/>
    <n v="9"/>
    <x v="0"/>
    <x v="8"/>
    <x v="0"/>
    <x v="0"/>
    <x v="1"/>
    <x v="1"/>
    <b v="0"/>
    <x v="1"/>
    <x v="1"/>
    <n v="0"/>
    <x v="0"/>
    <b v="0"/>
    <b v="0"/>
    <b v="0"/>
    <b v="0"/>
    <b v="0"/>
    <b v="0"/>
    <b v="0"/>
    <b v="0"/>
    <b v="0"/>
    <b v="0"/>
    <b v="0"/>
    <x v="1"/>
    <x v="1"/>
    <n v="0"/>
    <x v="34"/>
    <x v="0"/>
  </r>
  <r>
    <m/>
    <s v="PRO"/>
    <x v="29"/>
    <x v="460"/>
    <x v="462"/>
    <x v="283"/>
    <x v="456"/>
    <s v="採購數量"/>
    <x v="4"/>
    <s v="Inventory Good Received_Inventory Qty"/>
    <m/>
    <s v="General"/>
    <x v="4"/>
    <m/>
    <x v="0"/>
    <s v="PRO"/>
    <x v="14"/>
    <x v="7"/>
    <x v="0"/>
    <x v="0"/>
    <s v="DM_ANALYSIS_OF_THE_COMPOSITION_OF_MANUFACTURERS,_SUPPLIERS_AND_COMMODITY"/>
    <s v="PO_QUANTITY"/>
    <m/>
    <m/>
    <m/>
    <m/>
    <m/>
    <m/>
    <m/>
    <m/>
    <m/>
    <m/>
    <m/>
    <m/>
    <m/>
    <m/>
    <m/>
    <m/>
    <m/>
    <m/>
    <s v="資料清單"/>
    <x v="33"/>
    <x v="26"/>
    <x v="60"/>
    <x v="29"/>
    <e v="#N/A"/>
    <s v="PO Quantity"/>
    <x v="462"/>
    <x v="283"/>
    <x v="0"/>
    <x v="456"/>
    <x v="14"/>
    <s v="IEC_STD_V10 &gt;&gt; Common &gt;&gt; AutoMetaDataPO Quantity"/>
    <x v="4"/>
    <x v="0"/>
    <s v="採購數量Measure"/>
    <s v="製造商與Commodity組成分析"/>
    <n v="1128"/>
    <n v="1693"/>
    <n v="0"/>
    <s v=""/>
    <n v="0"/>
    <e v="#N/A"/>
    <e v="#N/A"/>
    <x v="285"/>
    <s v="Analysis of the composition of manufacturers, suppliers and Commodity"/>
    <x v="134"/>
    <e v="#N/A"/>
    <x v="0"/>
    <s v="E.3.9.0:管理採購-材料成本管理:"/>
    <x v="26"/>
    <x v="26"/>
    <x v="1589"/>
    <x v="460"/>
    <x v="462"/>
    <x v="467"/>
    <x v="0"/>
    <x v="0"/>
    <x v="0"/>
    <x v="4"/>
    <m/>
    <x v="0"/>
    <x v="4"/>
    <s v="Analysis of the composition of manufacturers, suppliers and Commodity_PO Quantity"/>
    <x v="1485"/>
    <x v="4"/>
    <x v="0"/>
    <x v="7"/>
    <x v="8"/>
    <x v="0"/>
    <x v="0"/>
    <s v="DM_ANALYSIS_OF_THE_COMPOSITION_OF_MANUFACTURERS,_SUPPLIERS_AND_COMMODITY"/>
    <s v="PO_QUANTITY"/>
    <x v="166"/>
    <x v="376"/>
    <x v="0"/>
    <n v="0"/>
    <x v="0"/>
    <x v="0"/>
    <x v="3"/>
    <s v=""/>
    <s v=""/>
    <n v="1700"/>
    <s v="-1700"/>
    <x v="0"/>
    <x v="0"/>
    <x v="0"/>
    <x v="462"/>
    <x v="14"/>
    <s v="採購數量"/>
    <s v=""/>
    <s v=""/>
    <x v="0"/>
    <x v="60"/>
    <m/>
    <s v="^()$"/>
    <n v="9"/>
    <x v="0"/>
    <x v="8"/>
    <x v="0"/>
    <x v="0"/>
    <x v="1"/>
    <x v="1"/>
    <b v="0"/>
    <x v="1"/>
    <x v="1"/>
    <n v="0"/>
    <x v="0"/>
    <b v="0"/>
    <b v="0"/>
    <b v="0"/>
    <b v="0"/>
    <b v="0"/>
    <b v="0"/>
    <b v="0"/>
    <b v="0"/>
    <b v="1"/>
    <b v="0"/>
    <b v="0"/>
    <x v="0"/>
    <x v="5"/>
    <n v="1"/>
    <x v="34"/>
    <x v="0"/>
  </r>
  <r>
    <m/>
    <s v="PRO"/>
    <x v="29"/>
    <x v="597"/>
    <x v="589"/>
    <x v="285"/>
    <x v="599"/>
    <s v="供應商與Commodity組成分析"/>
    <x v="0"/>
    <m/>
    <m/>
    <s v="General"/>
    <x v="0"/>
    <m/>
    <x v="0"/>
    <s v="PRO"/>
    <x v="14"/>
    <x v="7"/>
    <x v="0"/>
    <x v="0"/>
    <s v="DM_ANALYSIS_OF_THE_COMPOSITION_OF_SUPPLIERS_AND_COMMODITY"/>
    <m/>
    <m/>
    <m/>
    <m/>
    <m/>
    <m/>
    <m/>
    <m/>
    <m/>
    <m/>
    <m/>
    <m/>
    <m/>
    <m/>
    <m/>
    <m/>
    <m/>
    <m/>
    <m/>
    <s v="資料清單"/>
    <x v="33"/>
    <x v="27"/>
    <x v="60"/>
    <x v="29"/>
    <e v="#N/A"/>
    <s v="Analysis of the composition of  suppliers and Commodity"/>
    <x v="589"/>
    <x v="285"/>
    <x v="0"/>
    <x v="599"/>
    <x v="14"/>
    <s v="IEC_STD_V10 &gt;&gt; Common &gt;&gt; AutoMetaDataAnalysis of the composition of  suppliers and Commodity"/>
    <x v="0"/>
    <x v="0"/>
    <s v="供應商與Commodity組成分析Concept"/>
    <s v="供應商與Commodity組成分析"/>
    <n v="1703"/>
    <n v="0"/>
    <n v="0"/>
    <s v=""/>
    <n v="0"/>
    <n v="0"/>
    <n v="0"/>
    <x v="0"/>
    <s v=""/>
    <x v="0"/>
    <s v=""/>
    <x v="0"/>
    <s v="E.3.9.0:管理採購-材料成本管理:"/>
    <x v="27"/>
    <x v="27"/>
    <x v="1590"/>
    <x v="597"/>
    <x v="589"/>
    <x v="635"/>
    <x v="0"/>
    <x v="0"/>
    <x v="0"/>
    <x v="0"/>
    <m/>
    <x v="0"/>
    <x v="0"/>
    <s v="Analysis of the composition of  suppliers and Commodity"/>
    <x v="1486"/>
    <x v="0"/>
    <x v="0"/>
    <x v="7"/>
    <x v="8"/>
    <x v="0"/>
    <x v="0"/>
    <s v="DM_ANALYSIS_OF_THE_COMPOSITION_OF_SUPPLIERS_AND_COMMODITY"/>
    <s v=""/>
    <x v="167"/>
    <x v="0"/>
    <x v="0"/>
    <n v="0"/>
    <x v="0"/>
    <x v="0"/>
    <x v="0"/>
    <s v=""/>
    <s v=""/>
    <n v="1701"/>
    <s v="-1701"/>
    <x v="0"/>
    <x v="0"/>
    <x v="0"/>
    <x v="589"/>
    <x v="14"/>
    <s v="供應商與Commodity組成分析"/>
    <s v=""/>
    <s v=""/>
    <x v="0"/>
    <x v="60"/>
    <m/>
    <s v="^()$"/>
    <n v="9"/>
    <x v="0"/>
    <x v="8"/>
    <x v="0"/>
    <x v="0"/>
    <x v="0"/>
    <x v="1"/>
    <b v="0"/>
    <x v="1"/>
    <x v="0"/>
    <n v="0"/>
    <x v="0"/>
    <b v="0"/>
    <b v="0"/>
    <b v="0"/>
    <b v="0"/>
    <b v="0"/>
    <b v="0"/>
    <b v="0"/>
    <b v="0"/>
    <b v="0"/>
    <b v="0"/>
    <b v="0"/>
    <x v="1"/>
    <x v="1"/>
    <n v="0"/>
    <x v="51"/>
    <x v="1"/>
  </r>
  <r>
    <m/>
    <s v="PRO"/>
    <x v="29"/>
    <x v="432"/>
    <x v="434"/>
    <x v="279"/>
    <x v="427"/>
    <s v="採購單價的定義廠區"/>
    <x v="3"/>
    <m/>
    <m/>
    <s v="General"/>
    <x v="2"/>
    <m/>
    <x v="0"/>
    <s v="PRO"/>
    <x v="14"/>
    <x v="7"/>
    <x v="0"/>
    <x v="0"/>
    <s v="DM_ANALYSIS_OF_THE_COMPOSITION_OF_SUPPLIERS_AND_COMMODITY"/>
    <s v="PLANT_CODE"/>
    <m/>
    <m/>
    <m/>
    <m/>
    <m/>
    <m/>
    <m/>
    <m/>
    <m/>
    <m/>
    <m/>
    <m/>
    <m/>
    <m/>
    <m/>
    <m/>
    <m/>
    <m/>
    <s v="資料清單"/>
    <x v="33"/>
    <x v="28"/>
    <x v="60"/>
    <x v="29"/>
    <e v="#N/A"/>
    <s v="Plant Code"/>
    <x v="434"/>
    <x v="279"/>
    <x v="0"/>
    <x v="427"/>
    <x v="14"/>
    <s v="IEC_STD_V10 &gt;&gt; Common &gt;&gt; AutoMetaDataPlant Code"/>
    <x v="3"/>
    <x v="0"/>
    <s v="廠區代碼Dimension"/>
    <s v="供應商與Commodity組成分析"/>
    <n v="1087"/>
    <n v="1703"/>
    <n v="0"/>
    <s v=""/>
    <n v="0"/>
    <n v="0"/>
    <n v="1642"/>
    <x v="224"/>
    <s v="Analysis of the composition of  suppliers and Commodity"/>
    <x v="135"/>
    <e v="#N/A"/>
    <x v="0"/>
    <s v="E.3.9.0:管理採購-材料成本管理:"/>
    <x v="28"/>
    <x v="28"/>
    <x v="1591"/>
    <x v="432"/>
    <x v="434"/>
    <x v="634"/>
    <x v="0"/>
    <x v="0"/>
    <x v="0"/>
    <x v="2"/>
    <m/>
    <x v="0"/>
    <x v="3"/>
    <s v="Analysis of the composition of  suppliers and Commodity_Plant Code"/>
    <x v="1487"/>
    <x v="3"/>
    <x v="0"/>
    <x v="7"/>
    <x v="8"/>
    <x v="0"/>
    <x v="0"/>
    <s v="DM_ANALYSIS_OF_THE_COMPOSITION_OF_SUPPLIERS_AND_COMMODITY"/>
    <s v="PLANT_CODE"/>
    <x v="167"/>
    <x v="350"/>
    <x v="0"/>
    <n v="0"/>
    <x v="0"/>
    <x v="0"/>
    <x v="0"/>
    <s v=""/>
    <s v=""/>
    <n v="1702"/>
    <s v="-1702"/>
    <x v="0"/>
    <x v="0"/>
    <x v="0"/>
    <x v="434"/>
    <x v="14"/>
    <s v="廠區代碼"/>
    <s v=""/>
    <s v=""/>
    <x v="0"/>
    <x v="60"/>
    <m/>
    <s v="^()$"/>
    <n v="9"/>
    <x v="0"/>
    <x v="8"/>
    <x v="0"/>
    <x v="0"/>
    <x v="1"/>
    <x v="1"/>
    <b v="0"/>
    <x v="1"/>
    <x v="1"/>
    <n v="0"/>
    <x v="0"/>
    <b v="0"/>
    <b v="0"/>
    <b v="0"/>
    <b v="0"/>
    <b v="1"/>
    <b v="0"/>
    <b v="0"/>
    <b v="0"/>
    <b v="0"/>
    <b v="0"/>
    <b v="0"/>
    <x v="0"/>
    <x v="2"/>
    <n v="0"/>
    <x v="19"/>
    <x v="0"/>
  </r>
  <r>
    <m/>
    <s v="PRO"/>
    <x v="29"/>
    <x v="180"/>
    <x v="180"/>
    <x v="81"/>
    <x v="185"/>
    <s v="事業處代碼"/>
    <x v="3"/>
    <m/>
    <m/>
    <s v="General"/>
    <x v="2"/>
    <m/>
    <x v="0"/>
    <s v="PRO"/>
    <x v="14"/>
    <x v="7"/>
    <x v="0"/>
    <x v="0"/>
    <s v="DM_ANALYSIS_OF_THE_COMPOSITION_OF_SUPPLIERS_AND_COMMODITY"/>
    <s v="BU_CODE"/>
    <m/>
    <m/>
    <m/>
    <m/>
    <m/>
    <m/>
    <m/>
    <m/>
    <m/>
    <m/>
    <m/>
    <m/>
    <m/>
    <m/>
    <m/>
    <m/>
    <m/>
    <m/>
    <s v="資料清單"/>
    <x v="33"/>
    <x v="29"/>
    <x v="60"/>
    <x v="29"/>
    <e v="#N/A"/>
    <s v="BU Code"/>
    <x v="180"/>
    <x v="81"/>
    <x v="0"/>
    <x v="185"/>
    <x v="14"/>
    <s v="IEC_STD_V10 &gt;&gt; Common &gt;&gt; AutoMetaDataBU Code"/>
    <x v="3"/>
    <x v="0"/>
    <s v="事業處代碼Dimension"/>
    <s v="供應商與Commodity組成分析"/>
    <n v="343"/>
    <n v="1703"/>
    <n v="0"/>
    <s v=""/>
    <n v="0"/>
    <n v="0"/>
    <n v="515"/>
    <x v="81"/>
    <s v="Analysis of the composition of  suppliers and Commodity"/>
    <x v="135"/>
    <e v="#N/A"/>
    <x v="0"/>
    <s v="E.3.9.0:管理採購-材料成本管理:"/>
    <x v="29"/>
    <x v="29"/>
    <x v="1592"/>
    <x v="180"/>
    <x v="180"/>
    <x v="621"/>
    <x v="0"/>
    <x v="0"/>
    <x v="0"/>
    <x v="2"/>
    <m/>
    <x v="0"/>
    <x v="3"/>
    <s v="Analysis of the composition of  suppliers and Commodity_BU Code"/>
    <x v="1488"/>
    <x v="3"/>
    <x v="0"/>
    <x v="7"/>
    <x v="8"/>
    <x v="0"/>
    <x v="0"/>
    <s v="DM_ANALYSIS_OF_THE_COMPOSITION_OF_SUPPLIERS_AND_COMMODITY"/>
    <s v="BU_CODE"/>
    <x v="167"/>
    <x v="145"/>
    <x v="0"/>
    <n v="0"/>
    <x v="0"/>
    <x v="0"/>
    <x v="0"/>
    <s v=""/>
    <s v=""/>
    <n v="1703"/>
    <s v="-1703"/>
    <x v="0"/>
    <x v="0"/>
    <x v="0"/>
    <x v="180"/>
    <x v="14"/>
    <s v="事業處代碼"/>
    <s v=""/>
    <s v=""/>
    <x v="0"/>
    <x v="60"/>
    <m/>
    <s v="^()$"/>
    <n v="9"/>
    <x v="0"/>
    <x v="8"/>
    <x v="0"/>
    <x v="0"/>
    <x v="1"/>
    <x v="1"/>
    <b v="0"/>
    <x v="1"/>
    <x v="1"/>
    <n v="0"/>
    <x v="0"/>
    <b v="0"/>
    <b v="0"/>
    <b v="0"/>
    <b v="0"/>
    <b v="1"/>
    <b v="0"/>
    <b v="0"/>
    <b v="0"/>
    <b v="0"/>
    <b v="0"/>
    <b v="0"/>
    <x v="0"/>
    <x v="2"/>
    <n v="0"/>
    <x v="1"/>
    <x v="0"/>
  </r>
  <r>
    <m/>
    <s v="PRO"/>
    <x v="29"/>
    <x v="452"/>
    <x v="454"/>
    <x v="223"/>
    <x v="574"/>
    <s v="供應商名稱"/>
    <x v="3"/>
    <s v="Vendor_Vendor Name"/>
    <m/>
    <s v="General"/>
    <x v="1"/>
    <m/>
    <x v="0"/>
    <s v="PRO"/>
    <x v="14"/>
    <x v="7"/>
    <x v="0"/>
    <x v="0"/>
    <s v="DM_ANALYSIS_OF_THE_COMPOSITION_OF_SUPPLIERS_AND_COMMODITY"/>
    <s v="VENDOR_NAME"/>
    <m/>
    <m/>
    <m/>
    <m/>
    <m/>
    <m/>
    <m/>
    <m/>
    <m/>
    <m/>
    <m/>
    <m/>
    <m/>
    <m/>
    <m/>
    <m/>
    <m/>
    <m/>
    <s v="資料清單"/>
    <x v="33"/>
    <x v="30"/>
    <x v="60"/>
    <x v="29"/>
    <e v="#N/A"/>
    <s v="Vendor Name"/>
    <x v="454"/>
    <x v="223"/>
    <x v="0"/>
    <x v="574"/>
    <x v="14"/>
    <s v="IEC_STD_V10 &gt;&gt; Common &gt;&gt; AutoMetaDataVendor Name"/>
    <x v="3"/>
    <x v="0"/>
    <s v="供應商名稱Dimension"/>
    <s v="供應商與Commodity組成分析"/>
    <n v="1118"/>
    <n v="1703"/>
    <n v="0"/>
    <s v=""/>
    <n v="0"/>
    <e v="#N/A"/>
    <e v="#N/A"/>
    <x v="286"/>
    <s v="Analysis of the composition of  suppliers and Commodity"/>
    <x v="135"/>
    <e v="#N/A"/>
    <x v="0"/>
    <s v="E.3.9.0:管理採購-材料成本管理:"/>
    <x v="30"/>
    <x v="30"/>
    <x v="1593"/>
    <x v="452"/>
    <x v="454"/>
    <x v="601"/>
    <x v="0"/>
    <x v="0"/>
    <x v="0"/>
    <x v="1"/>
    <m/>
    <x v="0"/>
    <x v="3"/>
    <s v="Analysis of the composition of  suppliers and Commodity_Vendor Name"/>
    <x v="1489"/>
    <x v="3"/>
    <x v="0"/>
    <x v="7"/>
    <x v="8"/>
    <x v="0"/>
    <x v="0"/>
    <s v="DM_ANALYSIS_OF_THE_COMPOSITION_OF_SUPPLIERS_AND_COMMODITY"/>
    <s v="VENDOR_NAME"/>
    <x v="167"/>
    <x v="368"/>
    <x v="0"/>
    <n v="0"/>
    <x v="0"/>
    <x v="0"/>
    <x v="3"/>
    <s v=""/>
    <s v=""/>
    <n v="1704"/>
    <s v="-1704"/>
    <x v="0"/>
    <x v="0"/>
    <x v="0"/>
    <x v="454"/>
    <x v="14"/>
    <s v="供應商名稱"/>
    <s v=""/>
    <s v=""/>
    <x v="0"/>
    <x v="60"/>
    <m/>
    <s v="^()$"/>
    <n v="9"/>
    <x v="0"/>
    <x v="8"/>
    <x v="0"/>
    <x v="0"/>
    <x v="1"/>
    <x v="1"/>
    <b v="0"/>
    <x v="1"/>
    <x v="1"/>
    <n v="0"/>
    <x v="0"/>
    <b v="0"/>
    <b v="0"/>
    <b v="0"/>
    <b v="0"/>
    <b v="0"/>
    <b v="0"/>
    <b v="0"/>
    <b v="0"/>
    <b v="1"/>
    <b v="0"/>
    <b v="0"/>
    <x v="0"/>
    <x v="5"/>
    <n v="1"/>
    <x v="34"/>
    <x v="0"/>
  </r>
  <r>
    <m/>
    <s v="PRO"/>
    <x v="29"/>
    <x v="453"/>
    <x v="455"/>
    <x v="224"/>
    <x v="449"/>
    <s v="針對廠商名字幾乎相似的，由採購給予統一的暱稱並維護在SAP中"/>
    <x v="3"/>
    <m/>
    <m/>
    <s v="General"/>
    <x v="1"/>
    <m/>
    <x v="0"/>
    <s v="PRO"/>
    <x v="14"/>
    <x v="7"/>
    <x v="0"/>
    <x v="0"/>
    <s v="DM_ANALYSIS_OF_THE_COMPOSITION_OF_SUPPLIERS_AND_COMMODITY"/>
    <s v="VENDOR_NICKNAME"/>
    <m/>
    <m/>
    <m/>
    <m/>
    <m/>
    <m/>
    <m/>
    <m/>
    <m/>
    <m/>
    <m/>
    <m/>
    <m/>
    <m/>
    <m/>
    <m/>
    <m/>
    <m/>
    <s v="資料清單"/>
    <x v="33"/>
    <x v="31"/>
    <x v="60"/>
    <x v="29"/>
    <e v="#N/A"/>
    <s v="Vendor Nickname"/>
    <x v="455"/>
    <x v="224"/>
    <x v="0"/>
    <x v="449"/>
    <x v="14"/>
    <s v="IEC_STD_V10 &gt;&gt; Common &gt;&gt; AutoMetaDataVendor Nickname"/>
    <x v="3"/>
    <x v="0"/>
    <s v="供應商暱稱Dimension"/>
    <s v="供應商與Commodity組成分析"/>
    <n v="1119"/>
    <n v="1703"/>
    <n v="0"/>
    <s v=""/>
    <n v="0"/>
    <n v="0"/>
    <n v="1633"/>
    <x v="231"/>
    <s v="Analysis of the composition of  suppliers and Commodity"/>
    <x v="135"/>
    <e v="#N/A"/>
    <x v="0"/>
    <s v="E.3.9.0:管理採購-材料成本管理:"/>
    <x v="31"/>
    <x v="31"/>
    <x v="1594"/>
    <x v="453"/>
    <x v="455"/>
    <x v="460"/>
    <x v="0"/>
    <x v="0"/>
    <x v="0"/>
    <x v="1"/>
    <m/>
    <x v="0"/>
    <x v="3"/>
    <s v="Analysis of the composition of  suppliers and Commodity_Vendor Nickname"/>
    <x v="1490"/>
    <x v="3"/>
    <x v="0"/>
    <x v="7"/>
    <x v="8"/>
    <x v="0"/>
    <x v="0"/>
    <s v="DM_ANALYSIS_OF_THE_COMPOSITION_OF_SUPPLIERS_AND_COMMODITY"/>
    <s v="VENDOR_NICKNAME"/>
    <x v="167"/>
    <x v="369"/>
    <x v="0"/>
    <n v="0"/>
    <x v="0"/>
    <x v="0"/>
    <x v="0"/>
    <s v=""/>
    <s v=""/>
    <n v="1705"/>
    <s v="-1705"/>
    <x v="0"/>
    <x v="0"/>
    <x v="0"/>
    <x v="455"/>
    <x v="14"/>
    <s v="供應商暱稱"/>
    <s v=""/>
    <s v=""/>
    <x v="0"/>
    <x v="60"/>
    <m/>
    <s v="^()$"/>
    <n v="9"/>
    <x v="0"/>
    <x v="8"/>
    <x v="0"/>
    <x v="0"/>
    <x v="1"/>
    <x v="1"/>
    <b v="0"/>
    <x v="1"/>
    <x v="1"/>
    <n v="0"/>
    <x v="0"/>
    <b v="0"/>
    <b v="0"/>
    <b v="0"/>
    <b v="0"/>
    <b v="0"/>
    <b v="0"/>
    <b v="0"/>
    <b v="0"/>
    <b v="0"/>
    <b v="0"/>
    <b v="0"/>
    <x v="1"/>
    <x v="1"/>
    <n v="0"/>
    <x v="18"/>
    <x v="0"/>
  </r>
  <r>
    <m/>
    <s v="PRO"/>
    <x v="29"/>
    <x v="449"/>
    <x v="451"/>
    <x v="280"/>
    <x v="444"/>
    <s v="Class code 料號分類+組件類別mapping table _x000a_EX: 6010-Capacitor"/>
    <x v="3"/>
    <m/>
    <m/>
    <s v="General"/>
    <x v="2"/>
    <m/>
    <x v="0"/>
    <s v="PRO"/>
    <x v="14"/>
    <x v="7"/>
    <x v="0"/>
    <x v="0"/>
    <s v="DM_ANALYSIS_OF_THE_COMPOSITION_OF_SUPPLIERS_AND_COMMODITY"/>
    <s v="PROC_COMMODITY"/>
    <m/>
    <m/>
    <m/>
    <m/>
    <m/>
    <m/>
    <m/>
    <m/>
    <m/>
    <m/>
    <m/>
    <m/>
    <m/>
    <m/>
    <m/>
    <m/>
    <m/>
    <m/>
    <s v="資料清單"/>
    <x v="33"/>
    <x v="32"/>
    <x v="60"/>
    <x v="29"/>
    <e v="#N/A"/>
    <s v="PROC COMMODITY"/>
    <x v="451"/>
    <x v="280"/>
    <x v="0"/>
    <x v="444"/>
    <x v="14"/>
    <s v="IEC_STD_V10 &gt;&gt; Common &gt;&gt; AutoMetaDataPROC COMMODITY"/>
    <x v="3"/>
    <x v="0"/>
    <s v="採購組件類別Dimension"/>
    <s v="供應商與Commodity組成分析"/>
    <n v="1113"/>
    <n v="1703"/>
    <n v="0"/>
    <s v=""/>
    <n v="0"/>
    <n v="0"/>
    <n v="1144"/>
    <x v="226"/>
    <s v="Analysis of the composition of  suppliers and Commodity"/>
    <x v="135"/>
    <e v="#N/A"/>
    <x v="0"/>
    <s v="E.3.9.0:管理採購-材料成本管理:"/>
    <x v="32"/>
    <x v="32"/>
    <x v="1595"/>
    <x v="449"/>
    <x v="451"/>
    <x v="456"/>
    <x v="0"/>
    <x v="0"/>
    <x v="0"/>
    <x v="2"/>
    <m/>
    <x v="0"/>
    <x v="3"/>
    <s v="Analysis of the composition of  suppliers and Commodity_PROC COMMODITY"/>
    <x v="1491"/>
    <x v="3"/>
    <x v="0"/>
    <x v="7"/>
    <x v="8"/>
    <x v="0"/>
    <x v="0"/>
    <s v="DM_ANALYSIS_OF_THE_COMPOSITION_OF_SUPPLIERS_AND_COMMODITY"/>
    <s v="PROC_COMMODITY"/>
    <x v="167"/>
    <x v="365"/>
    <x v="0"/>
    <n v="0"/>
    <x v="0"/>
    <x v="0"/>
    <x v="0"/>
    <s v=""/>
    <s v=""/>
    <n v="1706"/>
    <s v="-1706"/>
    <x v="0"/>
    <x v="0"/>
    <x v="0"/>
    <x v="451"/>
    <x v="14"/>
    <s v="料號分類+組件類別mapping table"/>
    <s v=""/>
    <s v=""/>
    <x v="0"/>
    <x v="60"/>
    <m/>
    <s v="^()$"/>
    <n v="9"/>
    <x v="0"/>
    <x v="8"/>
    <x v="0"/>
    <x v="0"/>
    <x v="1"/>
    <x v="1"/>
    <b v="0"/>
    <x v="1"/>
    <x v="1"/>
    <n v="0"/>
    <x v="0"/>
    <b v="0"/>
    <b v="0"/>
    <b v="0"/>
    <b v="0"/>
    <b v="0"/>
    <b v="0"/>
    <b v="0"/>
    <b v="0"/>
    <b v="1"/>
    <b v="0"/>
    <b v="0"/>
    <x v="0"/>
    <x v="5"/>
    <n v="1"/>
    <x v="0"/>
    <x v="0"/>
  </r>
  <r>
    <m/>
    <s v="PRO"/>
    <x v="29"/>
    <x v="398"/>
    <x v="403"/>
    <x v="240"/>
    <x v="445"/>
    <s v="PDM中IEC PN之Class Code值"/>
    <x v="3"/>
    <m/>
    <m/>
    <s v="General"/>
    <x v="2"/>
    <m/>
    <x v="0"/>
    <s v="PRO"/>
    <x v="14"/>
    <x v="7"/>
    <x v="0"/>
    <x v="0"/>
    <s v="DM_ANALYSIS_OF_THE_COMPOSITION_OF_SUPPLIERS_AND_COMMODITY"/>
    <s v="CLASS_CODE"/>
    <m/>
    <m/>
    <m/>
    <m/>
    <m/>
    <m/>
    <m/>
    <m/>
    <m/>
    <m/>
    <m/>
    <m/>
    <m/>
    <m/>
    <m/>
    <m/>
    <m/>
    <m/>
    <s v="資料清單"/>
    <x v="33"/>
    <x v="33"/>
    <x v="60"/>
    <x v="29"/>
    <e v="#N/A"/>
    <s v="Class Code"/>
    <x v="403"/>
    <x v="240"/>
    <x v="0"/>
    <x v="445"/>
    <x v="14"/>
    <s v="IEC_STD_V10 &gt;&gt; Common &gt;&gt; AutoMetaDataClass Code"/>
    <x v="3"/>
    <x v="0"/>
    <s v="Class CodeDimension"/>
    <s v="供應商與Commodity組成分析"/>
    <n v="960"/>
    <n v="1703"/>
    <n v="0"/>
    <s v=""/>
    <n v="0"/>
    <n v="0"/>
    <n v="960"/>
    <x v="225"/>
    <s v="Analysis of the composition of  suppliers and Commodity"/>
    <x v="135"/>
    <e v="#N/A"/>
    <x v="0"/>
    <s v="E.3.9.0:管理採購-材料成本管理:"/>
    <x v="33"/>
    <x v="33"/>
    <x v="1596"/>
    <x v="398"/>
    <x v="403"/>
    <x v="398"/>
    <x v="0"/>
    <x v="0"/>
    <x v="0"/>
    <x v="2"/>
    <m/>
    <x v="0"/>
    <x v="3"/>
    <s v="Analysis of the composition of  suppliers and Commodity_Class Code"/>
    <x v="1492"/>
    <x v="3"/>
    <x v="0"/>
    <x v="7"/>
    <x v="8"/>
    <x v="0"/>
    <x v="0"/>
    <s v="DM_ANALYSIS_OF_THE_COMPOSITION_OF_SUPPLIERS_AND_COMMODITY"/>
    <s v="CLASS_CODE"/>
    <x v="167"/>
    <x v="328"/>
    <x v="0"/>
    <n v="0"/>
    <x v="0"/>
    <x v="0"/>
    <x v="0"/>
    <s v=""/>
    <s v=""/>
    <n v="1707"/>
    <s v="-1707"/>
    <x v="0"/>
    <x v="0"/>
    <x v="0"/>
    <x v="403"/>
    <x v="14"/>
    <s v="PDM中IEC PN之Class Code值"/>
    <s v=""/>
    <s v=""/>
    <x v="0"/>
    <x v="60"/>
    <m/>
    <s v="^()$"/>
    <n v="9"/>
    <x v="0"/>
    <x v="8"/>
    <x v="0"/>
    <x v="0"/>
    <x v="1"/>
    <x v="1"/>
    <b v="0"/>
    <x v="1"/>
    <x v="1"/>
    <n v="0"/>
    <x v="0"/>
    <b v="0"/>
    <b v="0"/>
    <b v="0"/>
    <b v="0"/>
    <b v="0"/>
    <b v="0"/>
    <b v="0"/>
    <b v="0"/>
    <b v="0"/>
    <b v="0"/>
    <b v="0"/>
    <x v="1"/>
    <x v="1"/>
    <n v="0"/>
    <x v="19"/>
    <x v="0"/>
  </r>
  <r>
    <m/>
    <s v="PRO"/>
    <x v="29"/>
    <x v="401"/>
    <x v="406"/>
    <x v="286"/>
    <x v="397"/>
    <s v="零件主分類"/>
    <x v="3"/>
    <m/>
    <m/>
    <s v="General"/>
    <x v="2"/>
    <s v="BOX/SRD/F/P HEADER/JUMPER"/>
    <x v="0"/>
    <s v="PRO"/>
    <x v="14"/>
    <x v="7"/>
    <x v="0"/>
    <x v="0"/>
    <s v="DM_ANALYSIS_OF_THE_COMPOSITION_OF_SUPPLIERS_AND_COMMODITY"/>
    <s v="PART_CATEGORY"/>
    <m/>
    <m/>
    <m/>
    <m/>
    <m/>
    <m/>
    <m/>
    <m/>
    <m/>
    <m/>
    <m/>
    <m/>
    <m/>
    <m/>
    <m/>
    <m/>
    <m/>
    <m/>
    <s v="資料清單"/>
    <x v="33"/>
    <x v="34"/>
    <x v="60"/>
    <x v="29"/>
    <e v="#N/A"/>
    <s v="Part Category"/>
    <x v="406"/>
    <x v="286"/>
    <x v="0"/>
    <x v="397"/>
    <x v="14"/>
    <s v="IEC_STD_V10 &gt;&gt; Common &gt;&gt; AutoMetaDataPart Category"/>
    <x v="3"/>
    <x v="0"/>
    <s v="零件主分類Dimension"/>
    <s v="供應商與Commodity組成分析"/>
    <n v="963"/>
    <n v="1703"/>
    <n v="0"/>
    <s v=""/>
    <n v="0"/>
    <n v="0"/>
    <n v="963"/>
    <x v="227"/>
    <s v="Analysis of the composition of  suppliers and Commodity"/>
    <x v="135"/>
    <e v="#N/A"/>
    <x v="0"/>
    <s v="E.3.9.0:管理採購-材料成本管理:"/>
    <x v="34"/>
    <x v="34"/>
    <x v="1597"/>
    <x v="401"/>
    <x v="406"/>
    <x v="401"/>
    <x v="53"/>
    <x v="0"/>
    <x v="0"/>
    <x v="2"/>
    <m/>
    <x v="0"/>
    <x v="3"/>
    <s v="Analysis of the composition of  suppliers and Commodity_Part Category"/>
    <x v="1493"/>
    <x v="3"/>
    <x v="0"/>
    <x v="7"/>
    <x v="8"/>
    <x v="0"/>
    <x v="0"/>
    <s v="DM_ANALYSIS_OF_THE_COMPOSITION_OF_SUPPLIERS_AND_COMMODITY"/>
    <s v="PART_CATEGORY"/>
    <x v="167"/>
    <x v="331"/>
    <x v="0"/>
    <n v="0"/>
    <x v="0"/>
    <x v="0"/>
    <x v="0"/>
    <s v=""/>
    <s v=""/>
    <n v="1708"/>
    <s v="-1708"/>
    <x v="0"/>
    <x v="0"/>
    <x v="0"/>
    <x v="406"/>
    <x v="14"/>
    <s v="零件主分類"/>
    <s v=""/>
    <s v=""/>
    <x v="0"/>
    <x v="60"/>
    <m/>
    <s v="^()$"/>
    <n v="9"/>
    <x v="0"/>
    <x v="8"/>
    <x v="0"/>
    <x v="0"/>
    <x v="1"/>
    <x v="1"/>
    <b v="0"/>
    <x v="1"/>
    <x v="1"/>
    <n v="0"/>
    <x v="0"/>
    <b v="0"/>
    <b v="0"/>
    <b v="0"/>
    <b v="0"/>
    <b v="0"/>
    <b v="0"/>
    <b v="0"/>
    <b v="0"/>
    <b v="0"/>
    <b v="0"/>
    <b v="0"/>
    <x v="1"/>
    <x v="1"/>
    <n v="0"/>
    <x v="12"/>
    <x v="0"/>
  </r>
  <r>
    <m/>
    <s v="PRO"/>
    <x v="29"/>
    <x v="458"/>
    <x v="460"/>
    <x v="282"/>
    <x v="454"/>
    <s v="採購日期區間"/>
    <x v="3"/>
    <m/>
    <m/>
    <s v="General"/>
    <x v="2"/>
    <m/>
    <x v="0"/>
    <s v="PRO"/>
    <x v="14"/>
    <x v="7"/>
    <x v="0"/>
    <x v="0"/>
    <s v="DM_ANALYSIS_OF_THE_COMPOSITION_OF_SUPPLIERS_AND_COMMODITY"/>
    <s v="PURCHASE_BUCKET_DATE"/>
    <m/>
    <m/>
    <m/>
    <m/>
    <m/>
    <m/>
    <m/>
    <m/>
    <m/>
    <m/>
    <m/>
    <m/>
    <m/>
    <m/>
    <m/>
    <m/>
    <m/>
    <m/>
    <s v="資料清單"/>
    <x v="33"/>
    <x v="35"/>
    <x v="60"/>
    <x v="29"/>
    <e v="#N/A"/>
    <s v="Purchase Bucket Date"/>
    <x v="460"/>
    <x v="282"/>
    <x v="0"/>
    <x v="454"/>
    <x v="14"/>
    <s v="IEC_STD_V10 &gt;&gt; Common &gt;&gt; AutoMetaDataPurchase Bucket Date"/>
    <x v="3"/>
    <x v="0"/>
    <s v="採購日期區間Dimension"/>
    <s v="供應商與Commodity組成分析"/>
    <n v="1124"/>
    <n v="1703"/>
    <n v="0"/>
    <s v=""/>
    <n v="0"/>
    <n v="0"/>
    <n v="1124"/>
    <x v="283"/>
    <s v="Analysis of the composition of  suppliers and Commodity"/>
    <x v="135"/>
    <e v="#N/A"/>
    <x v="0"/>
    <s v="E.3.9.0:管理採購-材料成本管理:"/>
    <x v="35"/>
    <x v="35"/>
    <x v="1598"/>
    <x v="458"/>
    <x v="460"/>
    <x v="465"/>
    <x v="0"/>
    <x v="0"/>
    <x v="0"/>
    <x v="2"/>
    <m/>
    <x v="0"/>
    <x v="3"/>
    <s v="Analysis of the composition of  suppliers and Commodity_Purchase Bucket Date"/>
    <x v="1494"/>
    <x v="3"/>
    <x v="0"/>
    <x v="7"/>
    <x v="8"/>
    <x v="0"/>
    <x v="0"/>
    <s v="DM_ANALYSIS_OF_THE_COMPOSITION_OF_SUPPLIERS_AND_COMMODITY"/>
    <s v="PURCHASE_BUCKET_DATE"/>
    <x v="167"/>
    <x v="374"/>
    <x v="0"/>
    <n v="0"/>
    <x v="0"/>
    <x v="0"/>
    <x v="0"/>
    <s v=""/>
    <s v=""/>
    <n v="1709"/>
    <s v="-1709"/>
    <x v="0"/>
    <x v="0"/>
    <x v="0"/>
    <x v="460"/>
    <x v="14"/>
    <s v="採購日期區間"/>
    <s v=""/>
    <s v=""/>
    <x v="0"/>
    <x v="60"/>
    <m/>
    <s v="^()$"/>
    <n v="9"/>
    <x v="0"/>
    <x v="8"/>
    <x v="0"/>
    <x v="0"/>
    <x v="1"/>
    <x v="1"/>
    <b v="0"/>
    <x v="1"/>
    <x v="1"/>
    <n v="0"/>
    <x v="0"/>
    <b v="0"/>
    <b v="0"/>
    <b v="0"/>
    <b v="0"/>
    <b v="0"/>
    <b v="0"/>
    <b v="0"/>
    <b v="0"/>
    <b v="1"/>
    <b v="0"/>
    <b v="0"/>
    <x v="0"/>
    <x v="5"/>
    <n v="1"/>
    <x v="6"/>
    <x v="0"/>
  </r>
  <r>
    <m/>
    <s v="PRO"/>
    <x v="29"/>
    <x v="459"/>
    <x v="461"/>
    <x v="1"/>
    <x v="455"/>
    <s v="預測狀態"/>
    <x v="3"/>
    <m/>
    <m/>
    <s v="General"/>
    <x v="2"/>
    <m/>
    <x v="0"/>
    <s v="PRO"/>
    <x v="14"/>
    <x v="7"/>
    <x v="0"/>
    <x v="0"/>
    <s v="DM_ANALYSIS_OF_THE_COMPOSITION_OF_SUPPLIERS_AND_COMMODITY"/>
    <s v="FORECAST_STATUS"/>
    <m/>
    <m/>
    <m/>
    <m/>
    <m/>
    <m/>
    <m/>
    <m/>
    <m/>
    <m/>
    <m/>
    <m/>
    <m/>
    <m/>
    <m/>
    <m/>
    <m/>
    <m/>
    <s v="資料清單"/>
    <x v="33"/>
    <x v="36"/>
    <x v="60"/>
    <x v="29"/>
    <e v="#N/A"/>
    <s v="Forecast Status"/>
    <x v="461"/>
    <x v="1"/>
    <x v="0"/>
    <x v="455"/>
    <x v="14"/>
    <s v="IEC_STD_V10 &gt;&gt; Common &gt;&gt; AutoMetaDataForecast Status"/>
    <x v="3"/>
    <x v="0"/>
    <s v="預測狀態Dimension"/>
    <s v="供應商與Commodity組成分析"/>
    <n v="1125"/>
    <n v="1703"/>
    <n v="0"/>
    <s v=""/>
    <n v="0"/>
    <n v="0"/>
    <n v="1125"/>
    <x v="284"/>
    <s v="Analysis of the composition of  suppliers and Commodity"/>
    <x v="135"/>
    <e v="#N/A"/>
    <x v="0"/>
    <s v="E.3.9.0:管理採購-材料成本管理:"/>
    <x v="36"/>
    <x v="36"/>
    <x v="1599"/>
    <x v="459"/>
    <x v="461"/>
    <x v="466"/>
    <x v="0"/>
    <x v="0"/>
    <x v="0"/>
    <x v="2"/>
    <m/>
    <x v="0"/>
    <x v="3"/>
    <s v="Analysis of the composition of  suppliers and Commodity_Forecast Status"/>
    <x v="1495"/>
    <x v="3"/>
    <x v="0"/>
    <x v="7"/>
    <x v="8"/>
    <x v="0"/>
    <x v="0"/>
    <s v="DM_ANALYSIS_OF_THE_COMPOSITION_OF_SUPPLIERS_AND_COMMODITY"/>
    <s v="FORECAST_STATUS"/>
    <x v="167"/>
    <x v="375"/>
    <x v="0"/>
    <n v="0"/>
    <x v="0"/>
    <x v="0"/>
    <x v="0"/>
    <s v=""/>
    <s v=""/>
    <n v="1710"/>
    <s v="-1710"/>
    <x v="0"/>
    <x v="0"/>
    <x v="0"/>
    <x v="461"/>
    <x v="14"/>
    <s v="預測狀態"/>
    <s v=""/>
    <s v=""/>
    <x v="0"/>
    <x v="60"/>
    <m/>
    <s v="^()$"/>
    <n v="9"/>
    <x v="0"/>
    <x v="8"/>
    <x v="0"/>
    <x v="0"/>
    <x v="1"/>
    <x v="1"/>
    <b v="0"/>
    <x v="1"/>
    <x v="1"/>
    <n v="0"/>
    <x v="0"/>
    <b v="0"/>
    <b v="0"/>
    <b v="0"/>
    <b v="0"/>
    <b v="0"/>
    <b v="0"/>
    <b v="0"/>
    <b v="0"/>
    <b v="0"/>
    <b v="0"/>
    <b v="0"/>
    <x v="1"/>
    <x v="1"/>
    <n v="0"/>
    <x v="18"/>
    <x v="0"/>
  </r>
  <r>
    <m/>
    <s v="PRO"/>
    <x v="29"/>
    <x v="444"/>
    <x v="446"/>
    <x v="216"/>
    <x v="440"/>
    <s v="採購訂單總金額"/>
    <x v="4"/>
    <m/>
    <m/>
    <s v="General"/>
    <x v="4"/>
    <m/>
    <x v="0"/>
    <s v="PRO"/>
    <x v="14"/>
    <x v="7"/>
    <x v="0"/>
    <x v="0"/>
    <s v="DM_ANALYSIS_OF_THE_COMPOSITION_OF_SUPPLIERS_AND_COMMODITY"/>
    <s v="TTL_PO_PRICE"/>
    <m/>
    <m/>
    <m/>
    <m/>
    <m/>
    <m/>
    <m/>
    <m/>
    <m/>
    <m/>
    <m/>
    <m/>
    <m/>
    <m/>
    <m/>
    <m/>
    <m/>
    <m/>
    <s v="資料清單"/>
    <x v="33"/>
    <x v="37"/>
    <x v="60"/>
    <x v="29"/>
    <e v="#N/A"/>
    <s v="TTL PO Price"/>
    <x v="446"/>
    <x v="216"/>
    <x v="0"/>
    <x v="440"/>
    <x v="14"/>
    <s v="IEC_STD_V10 &gt;&gt; Common &gt;&gt; AutoMetaDataTTL PO Price"/>
    <x v="4"/>
    <x v="0"/>
    <s v="採購金額Measure"/>
    <s v="供應商與Commodity組成分析"/>
    <n v="1106"/>
    <n v="1703"/>
    <n v="0"/>
    <s v=""/>
    <n v="0"/>
    <n v="0"/>
    <n v="1106"/>
    <x v="236"/>
    <s v="Analysis of the composition of  suppliers and Commodity"/>
    <x v="135"/>
    <e v="#N/A"/>
    <x v="0"/>
    <s v="E.3.9.0:管理採購-材料成本管理:"/>
    <x v="37"/>
    <x v="37"/>
    <x v="1600"/>
    <x v="444"/>
    <x v="446"/>
    <x v="452"/>
    <x v="0"/>
    <x v="0"/>
    <x v="0"/>
    <x v="4"/>
    <m/>
    <x v="0"/>
    <x v="4"/>
    <s v="Analysis of the composition of  suppliers and Commodity_TTL PO Price"/>
    <x v="1496"/>
    <x v="4"/>
    <x v="0"/>
    <x v="7"/>
    <x v="8"/>
    <x v="0"/>
    <x v="0"/>
    <s v="DM_ANALYSIS_OF_THE_COMPOSITION_OF_SUPPLIERS_AND_COMMODITY"/>
    <s v="TTL_PO_PRICE"/>
    <x v="167"/>
    <x v="361"/>
    <x v="0"/>
    <n v="0"/>
    <x v="0"/>
    <x v="0"/>
    <x v="0"/>
    <s v=""/>
    <s v=""/>
    <n v="1711"/>
    <s v="-1711"/>
    <x v="0"/>
    <x v="0"/>
    <x v="0"/>
    <x v="446"/>
    <x v="14"/>
    <s v="採購訂單總金額"/>
    <s v=""/>
    <s v=""/>
    <x v="0"/>
    <x v="60"/>
    <m/>
    <s v="^()$"/>
    <n v="9"/>
    <x v="0"/>
    <x v="8"/>
    <x v="0"/>
    <x v="0"/>
    <x v="1"/>
    <x v="1"/>
    <b v="0"/>
    <x v="1"/>
    <x v="1"/>
    <n v="0"/>
    <x v="0"/>
    <b v="0"/>
    <b v="0"/>
    <b v="0"/>
    <b v="0"/>
    <b v="0"/>
    <b v="0"/>
    <b v="0"/>
    <b v="0"/>
    <b v="1"/>
    <b v="0"/>
    <b v="0"/>
    <x v="0"/>
    <x v="5"/>
    <n v="1"/>
    <x v="2"/>
    <x v="0"/>
  </r>
  <r>
    <m/>
    <s v="PRO"/>
    <x v="29"/>
    <x v="445"/>
    <x v="447"/>
    <x v="1"/>
    <x v="441"/>
    <s v="採購幣別"/>
    <x v="4"/>
    <m/>
    <m/>
    <s v="General"/>
    <x v="2"/>
    <m/>
    <x v="0"/>
    <s v="PRO"/>
    <x v="14"/>
    <x v="7"/>
    <x v="0"/>
    <x v="0"/>
    <s v="DM_ANALYSIS_OF_THE_COMPOSITION_OF_SUPPLIERS_AND_COMMODITY"/>
    <s v="PO_CURRENCY"/>
    <m/>
    <m/>
    <m/>
    <m/>
    <m/>
    <m/>
    <m/>
    <m/>
    <m/>
    <m/>
    <m/>
    <m/>
    <m/>
    <m/>
    <m/>
    <m/>
    <m/>
    <m/>
    <s v="資料清單"/>
    <x v="33"/>
    <x v="38"/>
    <x v="60"/>
    <x v="29"/>
    <e v="#N/A"/>
    <s v="PO Currency"/>
    <x v="447"/>
    <x v="1"/>
    <x v="0"/>
    <x v="441"/>
    <x v="14"/>
    <s v="IEC_STD_V10 &gt;&gt; Common &gt;&gt; AutoMetaDataPO Currency"/>
    <x v="4"/>
    <x v="0"/>
    <s v="採購幣別Measure"/>
    <s v="供應商與Commodity組成分析"/>
    <n v="1107"/>
    <n v="1703"/>
    <n v="0"/>
    <s v=""/>
    <n v="0"/>
    <n v="0"/>
    <n v="1107"/>
    <x v="235"/>
    <s v="Analysis of the composition of  suppliers and Commodity"/>
    <x v="135"/>
    <e v="#N/A"/>
    <x v="0"/>
    <s v="E.3.9.0:管理採購-材料成本管理:"/>
    <x v="38"/>
    <x v="38"/>
    <x v="1601"/>
    <x v="445"/>
    <x v="447"/>
    <x v="453"/>
    <x v="0"/>
    <x v="0"/>
    <x v="0"/>
    <x v="2"/>
    <m/>
    <x v="0"/>
    <x v="4"/>
    <s v="Analysis of the composition of  suppliers and Commodity_PO Currency"/>
    <x v="1497"/>
    <x v="4"/>
    <x v="0"/>
    <x v="7"/>
    <x v="8"/>
    <x v="0"/>
    <x v="0"/>
    <s v="DM_ANALYSIS_OF_THE_COMPOSITION_OF_SUPPLIERS_AND_COMMODITY"/>
    <s v="PO_CURRENCY"/>
    <x v="167"/>
    <x v="362"/>
    <x v="0"/>
    <n v="0"/>
    <x v="0"/>
    <x v="0"/>
    <x v="0"/>
    <s v=""/>
    <s v=""/>
    <n v="1712"/>
    <s v="-1712"/>
    <x v="0"/>
    <x v="0"/>
    <x v="0"/>
    <x v="447"/>
    <x v="14"/>
    <s v="採購幣別"/>
    <s v=""/>
    <s v=""/>
    <x v="0"/>
    <x v="60"/>
    <m/>
    <s v="^()$"/>
    <n v="9"/>
    <x v="0"/>
    <x v="8"/>
    <x v="0"/>
    <x v="0"/>
    <x v="1"/>
    <x v="1"/>
    <b v="0"/>
    <x v="1"/>
    <x v="1"/>
    <n v="0"/>
    <x v="0"/>
    <b v="0"/>
    <b v="0"/>
    <b v="0"/>
    <b v="0"/>
    <b v="0"/>
    <b v="0"/>
    <b v="0"/>
    <b v="0"/>
    <b v="0"/>
    <b v="0"/>
    <b v="0"/>
    <x v="1"/>
    <x v="1"/>
    <n v="0"/>
    <x v="34"/>
    <x v="0"/>
  </r>
  <r>
    <m/>
    <s v="PRO"/>
    <x v="29"/>
    <x v="460"/>
    <x v="462"/>
    <x v="283"/>
    <x v="456"/>
    <s v="採購數量"/>
    <x v="4"/>
    <s v="Inventory Good Received_Inventory Qty"/>
    <m/>
    <s v="General"/>
    <x v="4"/>
    <m/>
    <x v="0"/>
    <s v="PRO"/>
    <x v="14"/>
    <x v="7"/>
    <x v="0"/>
    <x v="0"/>
    <s v="DM_ANALYSIS_OF_THE_COMPOSITION_OF_SUPPLIERS_AND_COMMODITY"/>
    <s v="PO_QUANTITY"/>
    <m/>
    <m/>
    <m/>
    <m/>
    <m/>
    <m/>
    <m/>
    <m/>
    <m/>
    <m/>
    <m/>
    <m/>
    <m/>
    <m/>
    <m/>
    <m/>
    <m/>
    <m/>
    <s v="資料清單"/>
    <x v="33"/>
    <x v="39"/>
    <x v="60"/>
    <x v="29"/>
    <e v="#N/A"/>
    <s v="PO Quantity"/>
    <x v="462"/>
    <x v="283"/>
    <x v="0"/>
    <x v="456"/>
    <x v="14"/>
    <s v="IEC_STD_V10 &gt;&gt; Common &gt;&gt; AutoMetaDataPO Quantity"/>
    <x v="4"/>
    <x v="0"/>
    <s v="採購數量Measure"/>
    <s v="供應商與Commodity組成分析"/>
    <n v="1128"/>
    <n v="1703"/>
    <n v="0"/>
    <s v=""/>
    <n v="0"/>
    <e v="#N/A"/>
    <e v="#N/A"/>
    <x v="285"/>
    <s v="Analysis of the composition of  suppliers and Commodity"/>
    <x v="135"/>
    <e v="#N/A"/>
    <x v="0"/>
    <s v="E.3.9.0:管理採購-材料成本管理:"/>
    <x v="39"/>
    <x v="39"/>
    <x v="1602"/>
    <x v="460"/>
    <x v="462"/>
    <x v="467"/>
    <x v="0"/>
    <x v="0"/>
    <x v="0"/>
    <x v="4"/>
    <m/>
    <x v="0"/>
    <x v="4"/>
    <s v="Analysis of the composition of  suppliers and Commodity_PO Quantity"/>
    <x v="1498"/>
    <x v="4"/>
    <x v="0"/>
    <x v="7"/>
    <x v="8"/>
    <x v="0"/>
    <x v="0"/>
    <s v="DM_ANALYSIS_OF_THE_COMPOSITION_OF_SUPPLIERS_AND_COMMODITY"/>
    <s v="PO_QUANTITY"/>
    <x v="167"/>
    <x v="376"/>
    <x v="0"/>
    <n v="0"/>
    <x v="0"/>
    <x v="0"/>
    <x v="3"/>
    <s v=""/>
    <s v=""/>
    <n v="1713"/>
    <s v="-1713"/>
    <x v="0"/>
    <x v="0"/>
    <x v="0"/>
    <x v="462"/>
    <x v="14"/>
    <s v="採購數量"/>
    <s v=""/>
    <s v=""/>
    <x v="0"/>
    <x v="60"/>
    <m/>
    <s v="^()$"/>
    <n v="9"/>
    <x v="0"/>
    <x v="8"/>
    <x v="0"/>
    <x v="0"/>
    <x v="1"/>
    <x v="1"/>
    <b v="0"/>
    <x v="1"/>
    <x v="1"/>
    <n v="0"/>
    <x v="0"/>
    <b v="0"/>
    <b v="0"/>
    <b v="0"/>
    <b v="0"/>
    <b v="0"/>
    <b v="0"/>
    <b v="0"/>
    <b v="0"/>
    <b v="1"/>
    <b v="0"/>
    <b v="0"/>
    <x v="0"/>
    <x v="5"/>
    <n v="1"/>
    <x v="34"/>
    <x v="0"/>
  </r>
  <r>
    <m/>
    <s v="PRO"/>
    <x v="30"/>
    <x v="598"/>
    <x v="590"/>
    <x v="287"/>
    <x v="600"/>
    <s v="Project stage 為  MP, 包含專案下所有PCA 含Hold, 排除_x000a_1. PCA 為測試用 (目前於申請階段透過料號判斷，測試用板子的料號有&quot;X&quot;)_x000a_2. PCA 為Terminate_x000a_3. PCA 為Frozen to obsolete_x000a_事業代碼為BU1,BU2,BU5, BU6, 且依據專案取最新的資料更新日期"/>
    <x v="0"/>
    <s v="　"/>
    <s v="N/A"/>
    <s v="General"/>
    <x v="10"/>
    <s v="　"/>
    <x v="0"/>
    <s v="PRO"/>
    <x v="14"/>
    <x v="7"/>
    <x v="27"/>
    <x v="3"/>
    <s v="SOURCE_NAME"/>
    <m/>
    <m/>
    <m/>
    <m/>
    <m/>
    <m/>
    <m/>
    <m/>
    <m/>
    <m/>
    <m/>
    <m/>
    <m/>
    <m/>
    <m/>
    <m/>
    <m/>
    <m/>
    <m/>
    <s v="資料清單"/>
    <x v="33"/>
    <x v="40"/>
    <x v="60"/>
    <x v="30"/>
    <e v="#N/A"/>
    <s v="EBG Each Project Stage Multiple Source Rate"/>
    <x v="590"/>
    <x v="287"/>
    <x v="0"/>
    <x v="600"/>
    <x v="14"/>
    <s v="IEC_STD_V10 &gt;&gt; Common &gt;&gt; AutoMetaDataEBG Each Project Stage Multiple Source Rate"/>
    <x v="0"/>
    <x v="0"/>
    <s v="EBG Project Stage各階段之Multiple Source Rate Concept"/>
    <s v="EBG Project Stage各階段之Multiple Source Rate "/>
    <n v="1716"/>
    <n v="0"/>
    <n v="0"/>
    <s v=""/>
    <n v="0"/>
    <e v="#N/A"/>
    <e v="#N/A"/>
    <x v="287"/>
    <s v=""/>
    <x v="0"/>
    <s v=""/>
    <x v="0"/>
    <s v="E.3.5.0:物料達成狀況 - Multiple Source:"/>
    <x v="0"/>
    <x v="0"/>
    <x v="1603"/>
    <x v="598"/>
    <x v="590"/>
    <x v="636"/>
    <x v="29"/>
    <x v="0"/>
    <x v="0"/>
    <x v="0"/>
    <m/>
    <x v="0"/>
    <x v="0"/>
    <s v="EBG Each Project Stage Multiple Source Rate"/>
    <x v="1499"/>
    <x v="0"/>
    <x v="0"/>
    <x v="7"/>
    <x v="8"/>
    <x v="0"/>
    <x v="0"/>
    <s v="SOURCE_NAME"/>
    <s v=""/>
    <x v="168"/>
    <x v="0"/>
    <x v="0"/>
    <n v="0"/>
    <x v="0"/>
    <x v="0"/>
    <x v="3"/>
    <s v=""/>
    <s v=""/>
    <n v="1714"/>
    <s v="-1714"/>
    <x v="0"/>
    <x v="0"/>
    <x v="0"/>
    <x v="590"/>
    <x v="14"/>
    <s v="將Multiple source rate 以Customer Goal分兩種程度，並檢視各BU於NPI/MP階段的達標狀況"/>
    <s v=""/>
    <s v=""/>
    <x v="0"/>
    <x v="60"/>
    <m/>
    <s v="　^()$"/>
    <n v="9"/>
    <x v="0"/>
    <x v="8"/>
    <x v="0"/>
    <x v="0"/>
    <x v="0"/>
    <x v="1"/>
    <b v="0"/>
    <x v="1"/>
    <x v="0"/>
    <n v="0"/>
    <x v="0"/>
    <b v="0"/>
    <b v="0"/>
    <b v="0"/>
    <b v="0"/>
    <b v="0"/>
    <b v="0"/>
    <b v="0"/>
    <b v="0"/>
    <b v="1"/>
    <b v="0"/>
    <b v="0"/>
    <x v="0"/>
    <x v="5"/>
    <n v="1"/>
    <x v="45"/>
    <x v="0"/>
  </r>
  <r>
    <m/>
    <s v="PRO"/>
    <x v="30"/>
    <x v="180"/>
    <x v="180"/>
    <x v="81"/>
    <x v="185"/>
    <s v="事業代碼，分成BU1, BU2, BU5, BU6"/>
    <x v="3"/>
    <m/>
    <s v="N/A"/>
    <s v="General"/>
    <x v="2"/>
    <s v="BU1, BU2, BU5, BU6"/>
    <x v="0"/>
    <s v="PRO"/>
    <x v="14"/>
    <x v="7"/>
    <x v="0"/>
    <x v="0"/>
    <s v="DM_EBG_EACH_PROJECT_STAGE_MULTIPLE_SOURCE_RATE"/>
    <s v="BU_CODE"/>
    <m/>
    <m/>
    <m/>
    <m/>
    <m/>
    <m/>
    <m/>
    <m/>
    <m/>
    <m/>
    <m/>
    <m/>
    <m/>
    <m/>
    <m/>
    <m/>
    <m/>
    <m/>
    <s v="資料清單"/>
    <x v="33"/>
    <x v="41"/>
    <x v="60"/>
    <x v="30"/>
    <e v="#N/A"/>
    <s v="BU Code"/>
    <x v="180"/>
    <x v="81"/>
    <x v="0"/>
    <x v="185"/>
    <x v="14"/>
    <s v="IEC_STD_V10 &gt;&gt; Common &gt;&gt; AutoMetaDataBU Code"/>
    <x v="3"/>
    <x v="0"/>
    <s v="事業處代碼Dimension"/>
    <s v="EBG Project Stage各階段之Multiple Source Rate "/>
    <n v="343"/>
    <n v="1716"/>
    <n v="0"/>
    <s v=""/>
    <n v="0"/>
    <n v="0"/>
    <n v="515"/>
    <x v="81"/>
    <s v="EBG Each Project Stage Multiple Source Rate"/>
    <x v="136"/>
    <e v="#N/A"/>
    <x v="0"/>
    <s v="E.3.5.0:物料達成狀況 - Multiple Source:"/>
    <x v="1"/>
    <x v="1"/>
    <x v="1604"/>
    <x v="180"/>
    <x v="180"/>
    <x v="404"/>
    <x v="116"/>
    <x v="0"/>
    <x v="0"/>
    <x v="2"/>
    <m/>
    <x v="0"/>
    <x v="3"/>
    <s v="EBG Each Project Stage Multiple Source Rate_BU Code"/>
    <x v="1500"/>
    <x v="3"/>
    <x v="0"/>
    <x v="7"/>
    <x v="8"/>
    <x v="0"/>
    <x v="0"/>
    <s v="DM_EBG_EACH_PROJECT_STAGE_MULTIPLE_SOURCE_RATE"/>
    <s v="BU_CODE"/>
    <x v="169"/>
    <x v="145"/>
    <x v="0"/>
    <n v="0"/>
    <x v="0"/>
    <x v="0"/>
    <x v="0"/>
    <s v=""/>
    <s v=""/>
    <n v="1715"/>
    <s v="-1715"/>
    <x v="0"/>
    <x v="0"/>
    <x v="0"/>
    <x v="180"/>
    <x v="14"/>
    <s v="事業處代碼"/>
    <s v=""/>
    <s v=""/>
    <x v="0"/>
    <x v="60"/>
    <m/>
    <s v="^()$"/>
    <n v="9"/>
    <x v="0"/>
    <x v="8"/>
    <x v="0"/>
    <x v="0"/>
    <x v="1"/>
    <x v="1"/>
    <b v="0"/>
    <x v="1"/>
    <x v="1"/>
    <n v="0"/>
    <x v="0"/>
    <b v="0"/>
    <b v="0"/>
    <b v="0"/>
    <b v="0"/>
    <b v="1"/>
    <b v="0"/>
    <b v="0"/>
    <b v="0"/>
    <b v="0"/>
    <b v="0"/>
    <b v="0"/>
    <x v="0"/>
    <x v="2"/>
    <n v="0"/>
    <x v="1"/>
    <x v="0"/>
  </r>
  <r>
    <m/>
    <s v="PRO"/>
    <x v="30"/>
    <x v="190"/>
    <x v="190"/>
    <x v="1"/>
    <x v="515"/>
    <s v="EVT, DVT, MP"/>
    <x v="3"/>
    <m/>
    <s v="N/A"/>
    <s v="General"/>
    <x v="2"/>
    <s v="EVT, DVT, MP"/>
    <x v="0"/>
    <s v="PRO"/>
    <x v="14"/>
    <x v="7"/>
    <x v="0"/>
    <x v="0"/>
    <s v="DM_EBG_EACH_PROJECT_STAGE_MULTIPLE_SOURCE_RATE"/>
    <s v="PROJECT_STAGE"/>
    <m/>
    <m/>
    <m/>
    <m/>
    <m/>
    <m/>
    <m/>
    <m/>
    <m/>
    <m/>
    <m/>
    <m/>
    <m/>
    <m/>
    <m/>
    <m/>
    <m/>
    <m/>
    <s v="資料清單"/>
    <x v="33"/>
    <x v="42"/>
    <x v="60"/>
    <x v="30"/>
    <e v="#N/A"/>
    <s v="Project Stage"/>
    <x v="190"/>
    <x v="1"/>
    <x v="0"/>
    <x v="515"/>
    <x v="14"/>
    <s v="IEC_STD_V10 &gt;&gt; Common &gt;&gt; AutoMetaDataProject Stage"/>
    <x v="3"/>
    <x v="0"/>
    <s v="專案階段Dimension"/>
    <s v="EBG Project Stage各階段之Multiple Source Rate "/>
    <n v="353"/>
    <n v="1716"/>
    <n v="0"/>
    <s v=""/>
    <n v="0"/>
    <n v="0"/>
    <n v="955"/>
    <x v="89"/>
    <s v="EBG Each Project Stage Multiple Source Rate"/>
    <x v="136"/>
    <e v="#N/A"/>
    <x v="0"/>
    <s v="E.3.5.0:物料達成狀況 - Multiple Source:"/>
    <x v="2"/>
    <x v="2"/>
    <x v="1605"/>
    <x v="190"/>
    <x v="190"/>
    <x v="637"/>
    <x v="55"/>
    <x v="0"/>
    <x v="0"/>
    <x v="2"/>
    <m/>
    <x v="0"/>
    <x v="3"/>
    <s v="EBG Each Project Stage Multiple Source Rate_Project Stage"/>
    <x v="1501"/>
    <x v="3"/>
    <x v="0"/>
    <x v="7"/>
    <x v="8"/>
    <x v="0"/>
    <x v="0"/>
    <s v="DM_EBG_EACH_PROJECT_STAGE_MULTIPLE_SOURCE_RATE"/>
    <s v="PROJECT_STAGE"/>
    <x v="169"/>
    <x v="155"/>
    <x v="0"/>
    <n v="0"/>
    <x v="0"/>
    <x v="0"/>
    <x v="0"/>
    <s v=""/>
    <s v=""/>
    <n v="1716"/>
    <s v="-1716"/>
    <x v="0"/>
    <x v="0"/>
    <x v="0"/>
    <x v="190"/>
    <x v="14"/>
    <s v="專案階段"/>
    <s v=""/>
    <s v=""/>
    <x v="0"/>
    <x v="60"/>
    <m/>
    <s v="^()$"/>
    <n v="9"/>
    <x v="0"/>
    <x v="8"/>
    <x v="0"/>
    <x v="0"/>
    <x v="1"/>
    <x v="1"/>
    <b v="0"/>
    <x v="1"/>
    <x v="1"/>
    <n v="0"/>
    <x v="0"/>
    <b v="0"/>
    <b v="0"/>
    <b v="0"/>
    <b v="0"/>
    <b v="1"/>
    <b v="0"/>
    <b v="0"/>
    <b v="0"/>
    <b v="0"/>
    <b v="0"/>
    <b v="0"/>
    <x v="0"/>
    <x v="2"/>
    <n v="0"/>
    <x v="12"/>
    <x v="0"/>
  </r>
  <r>
    <m/>
    <s v="PRO"/>
    <x v="30"/>
    <x v="599"/>
    <x v="410"/>
    <x v="210"/>
    <x v="601"/>
    <s v="如果MSR的定義是以專案等級, 則取專案的目標, 若是以客戶等級為目標, 則取客戶的MSR目標, 若不在上述的定義內, 則取用 EBG 值為目標 (EBG = BU = 90%); 所有的定義都是從 RA web 修改和取用."/>
    <x v="3"/>
    <m/>
    <s v="N/A"/>
    <s v="General"/>
    <x v="4"/>
    <m/>
    <x v="0"/>
    <s v="PRO"/>
    <x v="14"/>
    <x v="7"/>
    <x v="0"/>
    <x v="0"/>
    <s v="DM_EBG_EACH_PROJECT_STAGE_MULTIPLE_SOURCE_RATE"/>
    <s v="CUSTOMER_MULTIPLE_SOURCE_RATE_GOAL"/>
    <m/>
    <m/>
    <m/>
    <m/>
    <m/>
    <m/>
    <m/>
    <m/>
    <m/>
    <m/>
    <m/>
    <m/>
    <m/>
    <m/>
    <m/>
    <m/>
    <m/>
    <m/>
    <s v="資料清單"/>
    <x v="33"/>
    <x v="43"/>
    <x v="60"/>
    <x v="30"/>
    <e v="#N/A"/>
    <s v="Customer Multiple Source Rate Goal"/>
    <x v="410"/>
    <x v="210"/>
    <x v="0"/>
    <x v="601"/>
    <x v="14"/>
    <s v="IEC_STD_V10 &gt;&gt; Common &gt;&gt; AutoMetaDataCustomer Multiple Source Rate Goal"/>
    <x v="3"/>
    <x v="0"/>
    <s v="客戶Multiple Source Rate 目標Dimension"/>
    <s v="EBG Project Stage各階段之Multiple Source Rate "/>
    <n v="970"/>
    <n v="1716"/>
    <n v="0"/>
    <s v=""/>
    <n v="0"/>
    <n v="0"/>
    <n v="970"/>
    <x v="288"/>
    <s v="EBG Each Project Stage Multiple Source Rate"/>
    <x v="136"/>
    <e v="#N/A"/>
    <x v="0"/>
    <s v="E.3.5.0:物料達成狀況 - Multiple Source:"/>
    <x v="3"/>
    <x v="3"/>
    <x v="1606"/>
    <x v="599"/>
    <x v="410"/>
    <x v="406"/>
    <x v="0"/>
    <x v="0"/>
    <x v="0"/>
    <x v="4"/>
    <m/>
    <x v="0"/>
    <x v="3"/>
    <s v="EBG Each Project Stage Multiple Source Rate_Customer Multiple Source Rate Goal"/>
    <x v="1502"/>
    <x v="3"/>
    <x v="0"/>
    <x v="7"/>
    <x v="8"/>
    <x v="0"/>
    <x v="0"/>
    <s v="DM_EBG_EACH_PROJECT_STAGE_MULTIPLE_SOURCE_RATE"/>
    <s v="CUSTOMER_MULTIPLE_SOURCE_RATE_GOAL"/>
    <x v="169"/>
    <x v="334"/>
    <x v="0"/>
    <n v="0"/>
    <x v="0"/>
    <x v="0"/>
    <x v="0"/>
    <s v=""/>
    <s v=""/>
    <n v="1717"/>
    <s v="-1717"/>
    <x v="0"/>
    <x v="0"/>
    <x v="0"/>
    <x v="410"/>
    <x v="14"/>
    <s v="客戶Multiple Source Rate 目標"/>
    <s v=""/>
    <s v=""/>
    <x v="0"/>
    <x v="60"/>
    <m/>
    <s v="^()$"/>
    <n v="9"/>
    <x v="0"/>
    <x v="8"/>
    <x v="0"/>
    <x v="0"/>
    <x v="1"/>
    <x v="1"/>
    <b v="0"/>
    <x v="1"/>
    <x v="1"/>
    <n v="0"/>
    <x v="0"/>
    <b v="0"/>
    <b v="0"/>
    <b v="0"/>
    <b v="0"/>
    <b v="1"/>
    <b v="0"/>
    <b v="0"/>
    <b v="0"/>
    <b v="0"/>
    <b v="0"/>
    <b v="0"/>
    <x v="0"/>
    <x v="2"/>
    <n v="0"/>
    <x v="16"/>
    <x v="0"/>
  </r>
  <r>
    <m/>
    <s v="PRO"/>
    <x v="30"/>
    <x v="580"/>
    <x v="572"/>
    <x v="264"/>
    <x v="602"/>
    <s v="Achieved Customer Goal、_x000a_Below Customer Goal"/>
    <x v="3"/>
    <m/>
    <s v="N/A"/>
    <s v="General"/>
    <x v="1"/>
    <s v="Achieved Customer Goal、_x000a_Below Customer Goal"/>
    <x v="0"/>
    <s v="PRO"/>
    <x v="14"/>
    <x v="7"/>
    <x v="0"/>
    <x v="0"/>
    <s v="DM_EBG_EACH_PROJECT_STAGE_MULTIPLE_SOURCE_RATE"/>
    <s v="PROJECT_MULTIPLE_SOURCE_RATE_ACHIEVED_STATUS"/>
    <m/>
    <m/>
    <m/>
    <m/>
    <m/>
    <m/>
    <m/>
    <m/>
    <m/>
    <m/>
    <m/>
    <m/>
    <m/>
    <m/>
    <m/>
    <m/>
    <m/>
    <m/>
    <s v="資料清單"/>
    <x v="33"/>
    <x v="44"/>
    <x v="60"/>
    <x v="30"/>
    <e v="#N/A"/>
    <s v="Project Multiple source Rate achieved status"/>
    <x v="572"/>
    <x v="264"/>
    <x v="0"/>
    <x v="602"/>
    <x v="14"/>
    <s v="IEC_STD_V10 &gt;&gt; Common &gt;&gt; AutoMetaDataProject Multiple source Rate achieved status"/>
    <x v="3"/>
    <x v="0"/>
    <s v="專案 Multiple source Rate達標狀況Dimension"/>
    <s v="EBG Project Stage各階段之Multiple Source Rate "/>
    <n v="1650"/>
    <n v="1716"/>
    <n v="0"/>
    <s v=""/>
    <n v="0"/>
    <n v="0"/>
    <n v="1650"/>
    <x v="289"/>
    <s v="EBG Each Project Stage Multiple Source Rate"/>
    <x v="136"/>
    <e v="#N/A"/>
    <x v="0"/>
    <s v="E.3.5.0:物料達成狀況 - Multiple Source:"/>
    <x v="4"/>
    <x v="4"/>
    <x v="1607"/>
    <x v="580"/>
    <x v="572"/>
    <x v="638"/>
    <x v="117"/>
    <x v="0"/>
    <x v="0"/>
    <x v="1"/>
    <m/>
    <x v="0"/>
    <x v="3"/>
    <s v="EBG Each Project Stage Multiple Source Rate_Project Multiple source Rate achieved status"/>
    <x v="1503"/>
    <x v="3"/>
    <x v="0"/>
    <x v="7"/>
    <x v="8"/>
    <x v="0"/>
    <x v="0"/>
    <s v="DM_EBG_EACH_PROJECT_STAGE_MULTIPLE_SOURCE_RATE"/>
    <s v="PROJECT_MULTIPLE_SOURCE_RATE_ACHIEVED_STATUS"/>
    <x v="169"/>
    <x v="453"/>
    <x v="0"/>
    <n v="0"/>
    <x v="0"/>
    <x v="0"/>
    <x v="0"/>
    <s v=""/>
    <s v=""/>
    <n v="1718"/>
    <s v="-1718"/>
    <x v="0"/>
    <x v="0"/>
    <x v="0"/>
    <x v="572"/>
    <x v="14"/>
    <s v="依據Customer Goal將最新的Multiple Source Rate區分為兩種達標狀況"/>
    <s v=""/>
    <s v=""/>
    <x v="0"/>
    <x v="60"/>
    <m/>
    <s v="^()$"/>
    <n v="9"/>
    <x v="0"/>
    <x v="8"/>
    <x v="0"/>
    <x v="0"/>
    <x v="1"/>
    <x v="1"/>
    <b v="0"/>
    <x v="1"/>
    <x v="1"/>
    <n v="0"/>
    <x v="0"/>
    <b v="0"/>
    <b v="0"/>
    <b v="0"/>
    <b v="0"/>
    <b v="0"/>
    <b v="0"/>
    <b v="0"/>
    <b v="0"/>
    <b v="1"/>
    <b v="0"/>
    <b v="0"/>
    <x v="0"/>
    <x v="5"/>
    <n v="1"/>
    <x v="46"/>
    <x v="0"/>
  </r>
  <r>
    <m/>
    <s v="PRO"/>
    <x v="30"/>
    <x v="405"/>
    <x v="409"/>
    <x v="1"/>
    <x v="603"/>
    <s v="專案層次(炸BOM)，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
    <x v="4"/>
    <m/>
    <s v="N/A"/>
    <s v="General"/>
    <x v="4"/>
    <m/>
    <x v="0"/>
    <s v="PRO"/>
    <x v="14"/>
    <x v="7"/>
    <x v="0"/>
    <x v="0"/>
    <s v="DM_EBG_EACH_PROJECT_STAGE_MULTIPLE_SOURCE_RATE"/>
    <s v="PROJECT_MULTIPLE_SOURCE_RATE"/>
    <m/>
    <m/>
    <m/>
    <m/>
    <m/>
    <m/>
    <m/>
    <m/>
    <m/>
    <m/>
    <m/>
    <m/>
    <m/>
    <m/>
    <m/>
    <m/>
    <m/>
    <m/>
    <s v="資料清單"/>
    <x v="33"/>
    <x v="45"/>
    <x v="60"/>
    <x v="30"/>
    <e v="#N/A"/>
    <s v="Project Multiple Source Rate"/>
    <x v="409"/>
    <x v="1"/>
    <x v="0"/>
    <x v="603"/>
    <x v="14"/>
    <s v="IEC_STD_V10 &gt;&gt; Common &gt;&gt; AutoMetaDataProject Multiple Source Rate"/>
    <x v="4"/>
    <x v="0"/>
    <s v="專案 Multiple Source RateMeasure"/>
    <s v="EBG Project Stage各階段之Multiple Source Rate "/>
    <n v="969"/>
    <n v="1716"/>
    <n v="0"/>
    <s v=""/>
    <n v="0"/>
    <n v="0"/>
    <n v="969"/>
    <x v="290"/>
    <s v="EBG Each Project Stage Multiple Source Rate"/>
    <x v="136"/>
    <e v="#N/A"/>
    <x v="0"/>
    <s v="E.3.5.0:物料達成狀況 - Multiple Source:"/>
    <x v="5"/>
    <x v="5"/>
    <x v="1608"/>
    <x v="405"/>
    <x v="409"/>
    <x v="639"/>
    <x v="0"/>
    <x v="0"/>
    <x v="0"/>
    <x v="4"/>
    <m/>
    <x v="0"/>
    <x v="4"/>
    <s v="EBG Each Project Stage Multiple Source Rate_Project Multiple Source Rate"/>
    <x v="1504"/>
    <x v="4"/>
    <x v="0"/>
    <x v="7"/>
    <x v="8"/>
    <x v="0"/>
    <x v="0"/>
    <s v="DM_EBG_EACH_PROJECT_STAGE_MULTIPLE_SOURCE_RATE"/>
    <s v="PROJECT_MULTIPLE_SOURCE_RATE"/>
    <x v="169"/>
    <x v="333"/>
    <x v="0"/>
    <n v="0"/>
    <x v="0"/>
    <x v="0"/>
    <x v="0"/>
    <s v=""/>
    <s v=""/>
    <n v="1719"/>
    <s v="-1719"/>
    <x v="0"/>
    <x v="0"/>
    <x v="0"/>
    <x v="409"/>
    <x v="14"/>
    <s v="專案層次的Multiple source rate"/>
    <s v=""/>
    <s v=""/>
    <x v="0"/>
    <x v="60"/>
    <m/>
    <s v="^()$"/>
    <n v="9"/>
    <x v="0"/>
    <x v="8"/>
    <x v="0"/>
    <x v="0"/>
    <x v="1"/>
    <x v="1"/>
    <b v="0"/>
    <x v="1"/>
    <x v="1"/>
    <n v="0"/>
    <x v="0"/>
    <b v="0"/>
    <b v="0"/>
    <b v="0"/>
    <b v="0"/>
    <b v="0"/>
    <b v="0"/>
    <b v="0"/>
    <b v="0"/>
    <b v="0"/>
    <b v="0"/>
    <b v="0"/>
    <x v="1"/>
    <x v="1"/>
    <n v="0"/>
    <x v="10"/>
    <x v="0"/>
  </r>
  <r>
    <m/>
    <s v="PRO"/>
    <x v="30"/>
    <x v="600"/>
    <x v="591"/>
    <x v="288"/>
    <x v="604"/>
    <s v="各BU各Multiple Source Rate 達標狀況的專案數量"/>
    <x v="4"/>
    <s v="Part SCM Property_PCA Multiple source Rate achieved Status"/>
    <s v="N/A"/>
    <s v="General"/>
    <x v="4"/>
    <m/>
    <x v="0"/>
    <s v="PRO"/>
    <x v="14"/>
    <x v="7"/>
    <x v="0"/>
    <x v="0"/>
    <s v="DM_EBG_EACH_PROJECT_STAGE_MULTIPLE_SOURCE_RATE"/>
    <s v="NUMBER_OF_PROJECT_OF_ACHIEVED_REPORTING_GOAL"/>
    <m/>
    <m/>
    <m/>
    <m/>
    <m/>
    <m/>
    <m/>
    <m/>
    <m/>
    <m/>
    <m/>
    <m/>
    <m/>
    <m/>
    <m/>
    <m/>
    <m/>
    <m/>
    <s v="資料清單"/>
    <x v="33"/>
    <x v="46"/>
    <x v="60"/>
    <x v="30"/>
    <e v="#N/A"/>
    <s v="Number of project of achieved reporting goal"/>
    <x v="591"/>
    <x v="288"/>
    <x v="0"/>
    <x v="604"/>
    <x v="14"/>
    <s v="IEC_STD_V10 &gt;&gt; Common &gt;&gt; AutoMetaDataNumber of project of achieved reporting goal"/>
    <x v="4"/>
    <x v="0"/>
    <s v="Multiple Source Rate 達標狀況專案數量Measure"/>
    <s v="EBG Project Stage各階段之Multiple Source Rate "/>
    <n v="1722"/>
    <n v="1716"/>
    <n v="0"/>
    <s v=""/>
    <n v="0"/>
    <e v="#N/A"/>
    <e v="#N/A"/>
    <x v="291"/>
    <s v="EBG Each Project Stage Multiple Source Rate"/>
    <x v="136"/>
    <e v="#N/A"/>
    <x v="0"/>
    <s v="E.3.5.0:物料達成狀況 - Multiple Source:"/>
    <x v="6"/>
    <x v="6"/>
    <x v="1609"/>
    <x v="600"/>
    <x v="591"/>
    <x v="640"/>
    <x v="0"/>
    <x v="0"/>
    <x v="0"/>
    <x v="4"/>
    <m/>
    <x v="0"/>
    <x v="4"/>
    <s v="EBG Each Project Stage Multiple Source Rate_Number of project of achieved reporting goal"/>
    <x v="1505"/>
    <x v="4"/>
    <x v="0"/>
    <x v="7"/>
    <x v="8"/>
    <x v="0"/>
    <x v="0"/>
    <s v="DM_EBG_EACH_PROJECT_STAGE_MULTIPLE_SOURCE_RATE"/>
    <s v="NUMBER_OF_PROJECT_OF_ACHIEVED_REPORTING_GOAL"/>
    <x v="169"/>
    <x v="466"/>
    <x v="0"/>
    <n v="0"/>
    <x v="0"/>
    <x v="0"/>
    <x v="3"/>
    <s v=""/>
    <s v=""/>
    <n v="1720"/>
    <s v="-1720"/>
    <x v="0"/>
    <x v="0"/>
    <x v="0"/>
    <x v="591"/>
    <x v="14"/>
    <s v="各BU各Multiple Source Rate 達標狀況的專案數量"/>
    <s v=""/>
    <s v=""/>
    <x v="0"/>
    <x v="60"/>
    <m/>
    <s v="^()$"/>
    <n v="9"/>
    <x v="0"/>
    <x v="8"/>
    <x v="0"/>
    <x v="0"/>
    <x v="0"/>
    <x v="1"/>
    <b v="0"/>
    <x v="1"/>
    <x v="1"/>
    <n v="0"/>
    <x v="0"/>
    <b v="0"/>
    <b v="0"/>
    <b v="0"/>
    <b v="0"/>
    <b v="0"/>
    <b v="0"/>
    <b v="0"/>
    <b v="0"/>
    <b v="1"/>
    <b v="0"/>
    <b v="0"/>
    <x v="0"/>
    <x v="5"/>
    <n v="1"/>
    <x v="46"/>
    <x v="0"/>
  </r>
  <r>
    <m/>
    <s v="PRO"/>
    <x v="30"/>
    <x v="601"/>
    <x v="592"/>
    <x v="289"/>
    <x v="605"/>
    <s v="Multiple source Rate 達標狀況的專案占比_x000a_分母: 各BU 專案總數_x000a_分子:  Achieved Customer Goal  或 Below Customer Goal"/>
    <x v="4"/>
    <s v="Part SCM Property_PCA Multiple source Rate achieved Status"/>
    <s v="N/A"/>
    <s v="General"/>
    <x v="4"/>
    <m/>
    <x v="0"/>
    <s v="PRO"/>
    <x v="14"/>
    <x v="7"/>
    <x v="0"/>
    <x v="0"/>
    <s v="DM_EBG_EACH_PROJECT_STAGE_MULTIPLE_SOURCE_RATE"/>
    <s v="PROJECT_PERCENTAGE_OF_ACHIEVED_REPORTING_GOAL"/>
    <m/>
    <m/>
    <m/>
    <m/>
    <m/>
    <m/>
    <m/>
    <m/>
    <m/>
    <m/>
    <m/>
    <m/>
    <m/>
    <m/>
    <m/>
    <m/>
    <m/>
    <m/>
    <s v="資料清單"/>
    <x v="33"/>
    <x v="47"/>
    <x v="60"/>
    <x v="30"/>
    <e v="#N/A"/>
    <s v="Project Percentage of achieved reporting goal"/>
    <x v="592"/>
    <x v="289"/>
    <x v="0"/>
    <x v="605"/>
    <x v="14"/>
    <s v="IEC_STD_V10 &gt;&gt; Common &gt;&gt; AutoMetaDataProject Percentage of achieved reporting goal"/>
    <x v="4"/>
    <x v="0"/>
    <s v="Multiple Source Rate 達標狀況專案占比Measure"/>
    <s v="EBG Project Stage各階段之Multiple Source Rate "/>
    <n v="1723"/>
    <n v="1716"/>
    <n v="0"/>
    <s v=""/>
    <n v="0"/>
    <e v="#N/A"/>
    <e v="#N/A"/>
    <x v="291"/>
    <s v="EBG Each Project Stage Multiple Source Rate"/>
    <x v="136"/>
    <e v="#N/A"/>
    <x v="0"/>
    <s v="E.3.5.0:物料達成狀況 - Multiple Source:"/>
    <x v="7"/>
    <x v="7"/>
    <x v="1610"/>
    <x v="601"/>
    <x v="592"/>
    <x v="641"/>
    <x v="0"/>
    <x v="0"/>
    <x v="0"/>
    <x v="4"/>
    <m/>
    <x v="0"/>
    <x v="4"/>
    <s v="EBG Each Project Stage Multiple Source Rate_Project Percentage of achieved reporting goal"/>
    <x v="1506"/>
    <x v="4"/>
    <x v="0"/>
    <x v="7"/>
    <x v="8"/>
    <x v="0"/>
    <x v="0"/>
    <s v="DM_EBG_EACH_PROJECT_STAGE_MULTIPLE_SOURCE_RATE"/>
    <s v="PROJECT_PERCENTAGE_OF_ACHIEVED_REPORTING_GOAL"/>
    <x v="169"/>
    <x v="467"/>
    <x v="0"/>
    <n v="0"/>
    <x v="0"/>
    <x v="0"/>
    <x v="3"/>
    <s v=""/>
    <s v=""/>
    <n v="1721"/>
    <s v="-1721"/>
    <x v="0"/>
    <x v="0"/>
    <x v="0"/>
    <x v="592"/>
    <x v="14"/>
    <s v="各BU各Project Multiple Source Rate 達標狀況的專案占比"/>
    <s v=""/>
    <s v=""/>
    <x v="0"/>
    <x v="60"/>
    <m/>
    <s v="^()$"/>
    <n v="9"/>
    <x v="0"/>
    <x v="8"/>
    <x v="0"/>
    <x v="0"/>
    <x v="0"/>
    <x v="1"/>
    <b v="0"/>
    <x v="1"/>
    <x v="1"/>
    <n v="0"/>
    <x v="0"/>
    <b v="0"/>
    <b v="0"/>
    <b v="0"/>
    <b v="0"/>
    <b v="0"/>
    <b v="0"/>
    <b v="0"/>
    <b v="0"/>
    <b v="1"/>
    <b v="0"/>
    <b v="0"/>
    <x v="0"/>
    <x v="5"/>
    <n v="1"/>
    <x v="30"/>
    <x v="1"/>
  </r>
  <r>
    <m/>
    <s v="PRO"/>
    <x v="30"/>
    <x v="410"/>
    <x v="414"/>
    <x v="1"/>
    <x v="407"/>
    <s v="Include Hold: 含不量產PCA_x000a_Exclude Hold: 排除不量產PCA"/>
    <x v="4"/>
    <m/>
    <s v="N/A"/>
    <s v="General"/>
    <x v="1"/>
    <s v="Include Hold、Exclude Hold"/>
    <x v="0"/>
    <s v="PRO"/>
    <x v="14"/>
    <x v="7"/>
    <x v="0"/>
    <x v="0"/>
    <s v="DM_EBG_EACH_PROJECT_STAGE_MULTIPLE_SOURCE_RATE"/>
    <s v="PCA_HOLD_STATUS"/>
    <m/>
    <m/>
    <m/>
    <m/>
    <m/>
    <m/>
    <m/>
    <m/>
    <m/>
    <m/>
    <m/>
    <m/>
    <m/>
    <m/>
    <m/>
    <m/>
    <m/>
    <m/>
    <s v="資料清單"/>
    <x v="33"/>
    <x v="48"/>
    <x v="60"/>
    <x v="30"/>
    <e v="#N/A"/>
    <s v="PCA Hold Status"/>
    <x v="414"/>
    <x v="1"/>
    <x v="0"/>
    <x v="407"/>
    <x v="14"/>
    <s v="IEC_STD_V10 &gt;&gt; Common &gt;&gt; AutoMetaDataPCA Hold Status"/>
    <x v="4"/>
    <x v="0"/>
    <s v="PCA Hold狀態Measure"/>
    <s v="EBG Project Stage各階段之Multiple Source Rate "/>
    <n v="977"/>
    <n v="1716"/>
    <n v="0"/>
    <s v=""/>
    <n v="0"/>
    <n v="0"/>
    <n v="977"/>
    <x v="292"/>
    <s v="EBG Each Project Stage Multiple Source Rate"/>
    <x v="136"/>
    <e v="#N/A"/>
    <x v="0"/>
    <s v="E.3.5.0:物料達成狀況 - Multiple Source:"/>
    <x v="8"/>
    <x v="8"/>
    <x v="1611"/>
    <x v="410"/>
    <x v="414"/>
    <x v="412"/>
    <x v="118"/>
    <x v="0"/>
    <x v="0"/>
    <x v="1"/>
    <m/>
    <x v="0"/>
    <x v="4"/>
    <s v="EBG Each Project Stage Multiple Source Rate_PCA Hold Status"/>
    <x v="1507"/>
    <x v="4"/>
    <x v="0"/>
    <x v="7"/>
    <x v="8"/>
    <x v="0"/>
    <x v="0"/>
    <s v="DM_EBG_EACH_PROJECT_STAGE_MULTIPLE_SOURCE_RATE"/>
    <s v="PCA_HOLD_STATUS"/>
    <x v="169"/>
    <x v="337"/>
    <x v="0"/>
    <n v="0"/>
    <x v="0"/>
    <x v="0"/>
    <x v="0"/>
    <s v=""/>
    <s v=""/>
    <n v="1722"/>
    <s v="-1722"/>
    <x v="0"/>
    <x v="0"/>
    <x v="0"/>
    <x v="414"/>
    <x v="14"/>
    <s v="PCA Hold 狀態"/>
    <s v=""/>
    <s v=""/>
    <x v="0"/>
    <x v="60"/>
    <m/>
    <s v="^()$"/>
    <n v="9"/>
    <x v="0"/>
    <x v="8"/>
    <x v="0"/>
    <x v="0"/>
    <x v="1"/>
    <x v="1"/>
    <b v="0"/>
    <x v="1"/>
    <x v="1"/>
    <n v="0"/>
    <x v="0"/>
    <b v="0"/>
    <b v="0"/>
    <b v="0"/>
    <b v="0"/>
    <b v="0"/>
    <b v="0"/>
    <b v="0"/>
    <b v="0"/>
    <b v="0"/>
    <b v="0"/>
    <b v="0"/>
    <x v="1"/>
    <x v="1"/>
    <n v="0"/>
    <x v="18"/>
    <x v="0"/>
  </r>
  <r>
    <m/>
    <s v="PRO"/>
    <x v="30"/>
    <x v="602"/>
    <x v="593"/>
    <x v="290"/>
    <x v="606"/>
    <s v="Project stage 為 EVT, DVT,  MP, 包含專案下所有PCA 含Hold, 排除_x000a_1. PCA 為測試用 (目前於申請階段透過料號判斷，測試用板子的料號有&quot;X&quot;)_x000a_2. PCA 為Terminate_x000a_3. PCA 為Frozen to obsolete_x000a_事業代碼為BU1,BU2,BU5, BU6, 且依據專案取最新的資料更新日期"/>
    <x v="0"/>
    <m/>
    <s v="N/A"/>
    <s v="General"/>
    <x v="10"/>
    <s v="　"/>
    <x v="0"/>
    <s v="PRO"/>
    <x v="14"/>
    <x v="7"/>
    <x v="27"/>
    <x v="3"/>
    <s v="DM_MULTIPLE_SOURCE_RATE_BY_PROJECT_BY_BU"/>
    <m/>
    <m/>
    <m/>
    <m/>
    <m/>
    <m/>
    <m/>
    <m/>
    <m/>
    <m/>
    <m/>
    <m/>
    <m/>
    <m/>
    <m/>
    <m/>
    <m/>
    <m/>
    <m/>
    <s v="資料清單"/>
    <x v="33"/>
    <x v="49"/>
    <x v="60"/>
    <x v="30"/>
    <e v="#N/A"/>
    <s v="Multiple Source Rate by Project by BU"/>
    <x v="593"/>
    <x v="290"/>
    <x v="0"/>
    <x v="606"/>
    <x v="14"/>
    <s v="IEC_STD_V10 &gt;&gt; Common &gt;&gt; AutoMetaDataMultiple Source Rate by Project by BU"/>
    <x v="0"/>
    <x v="0"/>
    <s v="各BU各階段專案Multiple Source RateConcept"/>
    <s v="各BU各階段專案Multiple Source Rate"/>
    <n v="1725"/>
    <n v="0"/>
    <n v="0"/>
    <s v=""/>
    <n v="0"/>
    <n v="0"/>
    <n v="0"/>
    <x v="0"/>
    <s v=""/>
    <x v="0"/>
    <s v=""/>
    <x v="0"/>
    <s v="E.3.5.0:物料達成狀況 - Multiple Source:"/>
    <x v="9"/>
    <x v="9"/>
    <x v="1612"/>
    <x v="602"/>
    <x v="593"/>
    <x v="642"/>
    <x v="29"/>
    <x v="0"/>
    <x v="0"/>
    <x v="0"/>
    <m/>
    <x v="0"/>
    <x v="0"/>
    <s v="Multiple Source Rate by Project by BU"/>
    <x v="1508"/>
    <x v="0"/>
    <x v="0"/>
    <x v="7"/>
    <x v="8"/>
    <x v="0"/>
    <x v="0"/>
    <s v="DM_MULTIPLE_SOURCE_RATE_BY_PROJECT_BY_BU"/>
    <s v=""/>
    <x v="170"/>
    <x v="0"/>
    <x v="0"/>
    <n v="0"/>
    <x v="0"/>
    <x v="0"/>
    <x v="0"/>
    <s v=""/>
    <s v=""/>
    <n v="1723"/>
    <s v="-1723"/>
    <x v="0"/>
    <x v="0"/>
    <x v="0"/>
    <x v="593"/>
    <x v="14"/>
    <s v="各BU各階段之專案Multiple source rate分布狀況─依據Multiple Source Rate呈現，以找出達標率低的專案,並顯示各BU各階段下特定Project的PCA列表"/>
    <s v=""/>
    <s v=""/>
    <x v="0"/>
    <x v="60"/>
    <m/>
    <s v="　^()$"/>
    <n v="9"/>
    <x v="0"/>
    <x v="8"/>
    <x v="0"/>
    <x v="0"/>
    <x v="0"/>
    <x v="1"/>
    <b v="0"/>
    <x v="1"/>
    <x v="0"/>
    <n v="0"/>
    <x v="0"/>
    <b v="0"/>
    <b v="0"/>
    <b v="0"/>
    <b v="0"/>
    <b v="0"/>
    <b v="0"/>
    <b v="0"/>
    <b v="0"/>
    <b v="0"/>
    <b v="0"/>
    <b v="0"/>
    <x v="1"/>
    <x v="1"/>
    <n v="0"/>
    <x v="38"/>
    <x v="0"/>
  </r>
  <r>
    <m/>
    <s v="PRO"/>
    <x v="30"/>
    <x v="180"/>
    <x v="180"/>
    <x v="81"/>
    <x v="185"/>
    <s v="事業代碼，分成BU1, BU2, BU5, BU6"/>
    <x v="3"/>
    <m/>
    <s v="N/A"/>
    <s v="General"/>
    <x v="2"/>
    <s v="BU1, BU2, BU5, BU6"/>
    <x v="0"/>
    <s v="PRO"/>
    <x v="14"/>
    <x v="7"/>
    <x v="0"/>
    <x v="0"/>
    <s v="DM_MULTIPLE_SOURCE_RATE_BY_PROJECT_BY_BU"/>
    <s v="BU_CODE"/>
    <m/>
    <m/>
    <m/>
    <m/>
    <m/>
    <m/>
    <m/>
    <m/>
    <m/>
    <m/>
    <m/>
    <m/>
    <m/>
    <m/>
    <m/>
    <m/>
    <m/>
    <m/>
    <s v="資料清單"/>
    <x v="33"/>
    <x v="50"/>
    <x v="60"/>
    <x v="30"/>
    <e v="#N/A"/>
    <s v="BU Code"/>
    <x v="180"/>
    <x v="81"/>
    <x v="0"/>
    <x v="185"/>
    <x v="14"/>
    <s v="IEC_STD_V10 &gt;&gt; Common &gt;&gt; AutoMetaDataBU Code"/>
    <x v="3"/>
    <x v="0"/>
    <s v="事業處代碼Dimension"/>
    <s v="各BU各階段專案Multiple Source Rate"/>
    <n v="343"/>
    <n v="1725"/>
    <n v="0"/>
    <s v=""/>
    <n v="0"/>
    <n v="0"/>
    <n v="515"/>
    <x v="81"/>
    <s v="Multiple Source Rate by Project by BU"/>
    <x v="137"/>
    <e v="#N/A"/>
    <x v="0"/>
    <s v="E.3.5.0:物料達成狀況 - Multiple Source:"/>
    <x v="10"/>
    <x v="10"/>
    <x v="1613"/>
    <x v="180"/>
    <x v="180"/>
    <x v="404"/>
    <x v="116"/>
    <x v="0"/>
    <x v="0"/>
    <x v="2"/>
    <m/>
    <x v="0"/>
    <x v="3"/>
    <s v="Multiple Source Rate by Project by BU_BU Code"/>
    <x v="1509"/>
    <x v="3"/>
    <x v="0"/>
    <x v="7"/>
    <x v="8"/>
    <x v="0"/>
    <x v="0"/>
    <s v="DM_MULTIPLE_SOURCE_RATE_BY_PROJECT_BY_BU"/>
    <s v="BU_CODE"/>
    <x v="170"/>
    <x v="145"/>
    <x v="0"/>
    <n v="0"/>
    <x v="0"/>
    <x v="0"/>
    <x v="0"/>
    <s v=""/>
    <s v=""/>
    <n v="1724"/>
    <s v="-1724"/>
    <x v="0"/>
    <x v="0"/>
    <x v="0"/>
    <x v="180"/>
    <x v="14"/>
    <s v="事業處代碼"/>
    <s v=""/>
    <s v=""/>
    <x v="0"/>
    <x v="60"/>
    <m/>
    <s v="^()$"/>
    <n v="9"/>
    <x v="0"/>
    <x v="8"/>
    <x v="0"/>
    <x v="0"/>
    <x v="1"/>
    <x v="1"/>
    <b v="0"/>
    <x v="1"/>
    <x v="1"/>
    <n v="0"/>
    <x v="0"/>
    <b v="0"/>
    <b v="0"/>
    <b v="0"/>
    <b v="0"/>
    <b v="1"/>
    <b v="0"/>
    <b v="0"/>
    <b v="0"/>
    <b v="0"/>
    <b v="0"/>
    <b v="0"/>
    <x v="0"/>
    <x v="2"/>
    <n v="0"/>
    <x v="1"/>
    <x v="0"/>
  </r>
  <r>
    <m/>
    <s v="PRO"/>
    <x v="30"/>
    <x v="182"/>
    <x v="182"/>
    <x v="1"/>
    <x v="375"/>
    <s v="客戶名稱"/>
    <x v="3"/>
    <m/>
    <s v="N/A"/>
    <s v="General"/>
    <x v="1"/>
    <m/>
    <x v="0"/>
    <s v="PRO"/>
    <x v="14"/>
    <x v="7"/>
    <x v="0"/>
    <x v="0"/>
    <s v="DM_MULTIPLE_SOURCE_RATE_BY_PROJECT_BY_BU"/>
    <s v="CUSTOMER_NAME_SAP"/>
    <m/>
    <m/>
    <m/>
    <m/>
    <m/>
    <m/>
    <m/>
    <m/>
    <m/>
    <m/>
    <m/>
    <m/>
    <m/>
    <m/>
    <m/>
    <m/>
    <m/>
    <m/>
    <s v="資料清單"/>
    <x v="33"/>
    <x v="51"/>
    <x v="60"/>
    <x v="30"/>
    <e v="#N/A"/>
    <s v="Customer Name-SAP"/>
    <x v="182"/>
    <x v="1"/>
    <x v="0"/>
    <x v="375"/>
    <x v="14"/>
    <s v="IEC_STD_V10 &gt;&gt; Common &gt;&gt; AutoMetaDataCustomer Name-SAP"/>
    <x v="3"/>
    <x v="0"/>
    <s v="客戶名稱-SAPDimension"/>
    <s v="各BU各階段專案Multiple Source Rate"/>
    <n v="345"/>
    <n v="1725"/>
    <n v="0"/>
    <s v=""/>
    <n v="0"/>
    <n v="0"/>
    <n v="981"/>
    <x v="83"/>
    <s v="Multiple Source Rate by Project by BU"/>
    <x v="137"/>
    <e v="#N/A"/>
    <x v="0"/>
    <s v="E.3.5.0:物料達成狀況 - Multiple Source:"/>
    <x v="11"/>
    <x v="11"/>
    <x v="1614"/>
    <x v="182"/>
    <x v="182"/>
    <x v="370"/>
    <x v="0"/>
    <x v="0"/>
    <x v="0"/>
    <x v="1"/>
    <m/>
    <x v="0"/>
    <x v="3"/>
    <s v="Multiple Source Rate by Project by BU_Customer Name-SAP"/>
    <x v="1510"/>
    <x v="3"/>
    <x v="0"/>
    <x v="7"/>
    <x v="8"/>
    <x v="0"/>
    <x v="0"/>
    <s v="DM_MULTIPLE_SOURCE_RATE_BY_PROJECT_BY_BU"/>
    <s v="CUSTOMER_NAME_SAP"/>
    <x v="170"/>
    <x v="147"/>
    <x v="0"/>
    <n v="0"/>
    <x v="0"/>
    <x v="0"/>
    <x v="0"/>
    <s v=""/>
    <s v=""/>
    <n v="1725"/>
    <s v="-1725"/>
    <x v="0"/>
    <x v="0"/>
    <x v="0"/>
    <x v="182"/>
    <x v="14"/>
    <s v="客戶名稱"/>
    <s v=""/>
    <s v=""/>
    <x v="0"/>
    <x v="60"/>
    <m/>
    <s v="^()$"/>
    <n v="9"/>
    <x v="0"/>
    <x v="8"/>
    <x v="0"/>
    <x v="0"/>
    <x v="1"/>
    <x v="1"/>
    <b v="0"/>
    <x v="1"/>
    <x v="1"/>
    <n v="0"/>
    <x v="0"/>
    <b v="0"/>
    <b v="0"/>
    <b v="0"/>
    <b v="0"/>
    <b v="1"/>
    <b v="0"/>
    <b v="0"/>
    <b v="0"/>
    <b v="0"/>
    <b v="0"/>
    <b v="0"/>
    <x v="0"/>
    <x v="2"/>
    <n v="0"/>
    <x v="3"/>
    <x v="0"/>
  </r>
  <r>
    <m/>
    <s v="PRO"/>
    <x v="30"/>
    <x v="580"/>
    <x v="572"/>
    <x v="264"/>
    <x v="602"/>
    <s v="Achieved Customer Goal_x000a_Below Customer Goal"/>
    <x v="3"/>
    <m/>
    <s v="N/A"/>
    <s v="General"/>
    <x v="1"/>
    <s v="Achieved Customer Goal,Below Customer Goal"/>
    <x v="0"/>
    <s v="PRO"/>
    <x v="14"/>
    <x v="7"/>
    <x v="0"/>
    <x v="0"/>
    <s v="DM_MULTIPLE_SOURCE_RATE_BY_PROJECT_BY_BU"/>
    <s v="PROJECT_MULTIPLE_SOURCE_RATE_ACHIEVED_STATUS"/>
    <m/>
    <m/>
    <m/>
    <m/>
    <m/>
    <m/>
    <m/>
    <m/>
    <m/>
    <m/>
    <m/>
    <m/>
    <m/>
    <m/>
    <m/>
    <m/>
    <m/>
    <m/>
    <s v="資料清單"/>
    <x v="33"/>
    <x v="52"/>
    <x v="60"/>
    <x v="30"/>
    <e v="#N/A"/>
    <s v="Project Multiple source Rate achieved status"/>
    <x v="572"/>
    <x v="264"/>
    <x v="0"/>
    <x v="602"/>
    <x v="14"/>
    <s v="IEC_STD_V10 &gt;&gt; Common &gt;&gt; AutoMetaDataProject Multiple source Rate achieved status"/>
    <x v="3"/>
    <x v="0"/>
    <s v="專案 Multiple source Rate達標狀況Dimension"/>
    <s v="各BU各階段專案Multiple Source Rate"/>
    <n v="1650"/>
    <n v="1725"/>
    <n v="0"/>
    <s v=""/>
    <n v="0"/>
    <n v="0"/>
    <n v="1650"/>
    <x v="289"/>
    <s v="Multiple Source Rate by Project by BU"/>
    <x v="137"/>
    <e v="#N/A"/>
    <x v="0"/>
    <s v="E.3.5.0:物料達成狀況 - Multiple Source:"/>
    <x v="12"/>
    <x v="12"/>
    <x v="1615"/>
    <x v="580"/>
    <x v="572"/>
    <x v="643"/>
    <x v="119"/>
    <x v="0"/>
    <x v="0"/>
    <x v="1"/>
    <m/>
    <x v="0"/>
    <x v="3"/>
    <s v="Multiple Source Rate by Project by BU_Project Multiple source Rate achieved status"/>
    <x v="1511"/>
    <x v="3"/>
    <x v="0"/>
    <x v="7"/>
    <x v="8"/>
    <x v="0"/>
    <x v="0"/>
    <s v="DM_MULTIPLE_SOURCE_RATE_BY_PROJECT_BY_BU"/>
    <s v="PROJECT_MULTIPLE_SOURCE_RATE_ACHIEVED_STATUS"/>
    <x v="170"/>
    <x v="453"/>
    <x v="0"/>
    <n v="0"/>
    <x v="0"/>
    <x v="0"/>
    <x v="0"/>
    <s v=""/>
    <s v=""/>
    <n v="1726"/>
    <s v="-1726"/>
    <x v="0"/>
    <x v="0"/>
    <x v="0"/>
    <x v="572"/>
    <x v="14"/>
    <s v="依據Customer Goal將最新的Multiple Source Rate區分為兩種達標狀況"/>
    <s v=""/>
    <s v=""/>
    <x v="0"/>
    <x v="60"/>
    <m/>
    <s v="^()$"/>
    <n v="9"/>
    <x v="0"/>
    <x v="8"/>
    <x v="0"/>
    <x v="0"/>
    <x v="1"/>
    <x v="1"/>
    <b v="0"/>
    <x v="1"/>
    <x v="1"/>
    <n v="0"/>
    <x v="0"/>
    <b v="0"/>
    <b v="0"/>
    <b v="0"/>
    <b v="0"/>
    <b v="0"/>
    <b v="0"/>
    <b v="0"/>
    <b v="0"/>
    <b v="1"/>
    <b v="0"/>
    <b v="0"/>
    <x v="0"/>
    <x v="5"/>
    <n v="1"/>
    <x v="46"/>
    <x v="0"/>
  </r>
  <r>
    <m/>
    <s v="PRO"/>
    <x v="30"/>
    <x v="190"/>
    <x v="190"/>
    <x v="1"/>
    <x v="515"/>
    <s v="專案階段分成EVT, DVT, MP"/>
    <x v="3"/>
    <m/>
    <s v="N/A"/>
    <s v="General"/>
    <x v="2"/>
    <m/>
    <x v="0"/>
    <s v="PRO"/>
    <x v="14"/>
    <x v="7"/>
    <x v="0"/>
    <x v="0"/>
    <s v="DM_MULTIPLE_SOURCE_RATE_BY_PROJECT_BY_BU"/>
    <s v="PROJECT_STAGE"/>
    <m/>
    <m/>
    <m/>
    <m/>
    <m/>
    <m/>
    <m/>
    <m/>
    <m/>
    <m/>
    <m/>
    <m/>
    <m/>
    <m/>
    <m/>
    <m/>
    <m/>
    <m/>
    <s v="資料清單"/>
    <x v="33"/>
    <x v="53"/>
    <x v="60"/>
    <x v="30"/>
    <e v="#N/A"/>
    <s v="Project Stage"/>
    <x v="190"/>
    <x v="1"/>
    <x v="0"/>
    <x v="515"/>
    <x v="14"/>
    <s v="IEC_STD_V10 &gt;&gt; Common &gt;&gt; AutoMetaDataProject Stage"/>
    <x v="3"/>
    <x v="0"/>
    <s v="專案階段Dimension"/>
    <s v="各BU各階段專案Multiple Source Rate"/>
    <n v="353"/>
    <n v="1725"/>
    <n v="0"/>
    <s v=""/>
    <n v="0"/>
    <n v="0"/>
    <n v="955"/>
    <x v="89"/>
    <s v="Multiple Source Rate by Project by BU"/>
    <x v="137"/>
    <e v="#N/A"/>
    <x v="0"/>
    <s v="E.3.5.0:物料達成狀況 - Multiple Source:"/>
    <x v="13"/>
    <x v="13"/>
    <x v="1616"/>
    <x v="190"/>
    <x v="190"/>
    <x v="644"/>
    <x v="0"/>
    <x v="0"/>
    <x v="0"/>
    <x v="2"/>
    <m/>
    <x v="0"/>
    <x v="3"/>
    <s v="Multiple Source Rate by Project by BU_Project Stage"/>
    <x v="1512"/>
    <x v="3"/>
    <x v="0"/>
    <x v="7"/>
    <x v="8"/>
    <x v="0"/>
    <x v="0"/>
    <s v="DM_MULTIPLE_SOURCE_RATE_BY_PROJECT_BY_BU"/>
    <s v="PROJECT_STAGE"/>
    <x v="170"/>
    <x v="155"/>
    <x v="0"/>
    <n v="0"/>
    <x v="0"/>
    <x v="0"/>
    <x v="0"/>
    <s v=""/>
    <s v=""/>
    <n v="1727"/>
    <s v="-1727"/>
    <x v="0"/>
    <x v="0"/>
    <x v="0"/>
    <x v="190"/>
    <x v="14"/>
    <s v="專案階段"/>
    <s v=""/>
    <s v=""/>
    <x v="0"/>
    <x v="60"/>
    <m/>
    <s v="^()$"/>
    <n v="9"/>
    <x v="0"/>
    <x v="8"/>
    <x v="0"/>
    <x v="0"/>
    <x v="1"/>
    <x v="1"/>
    <b v="0"/>
    <x v="1"/>
    <x v="1"/>
    <n v="0"/>
    <x v="0"/>
    <b v="0"/>
    <b v="0"/>
    <b v="0"/>
    <b v="0"/>
    <b v="1"/>
    <b v="0"/>
    <b v="0"/>
    <b v="0"/>
    <b v="0"/>
    <b v="0"/>
    <b v="0"/>
    <x v="0"/>
    <x v="2"/>
    <n v="0"/>
    <x v="12"/>
    <x v="0"/>
  </r>
  <r>
    <m/>
    <s v="PRO"/>
    <x v="30"/>
    <x v="187"/>
    <x v="187"/>
    <x v="1"/>
    <x v="192"/>
    <s v="客戶提供標案的時候，客戶會提供Customer_Project_Name，透過申請WBS_Code，由PM 填寫"/>
    <x v="3"/>
    <m/>
    <s v="N/A"/>
    <s v="General"/>
    <x v="1"/>
    <m/>
    <x v="0"/>
    <s v="PRO"/>
    <x v="14"/>
    <x v="7"/>
    <x v="0"/>
    <x v="0"/>
    <s v="DM_MULTIPLE_SOURCE_RATE_BY_PROJECT_BY_BU"/>
    <s v="CUSTOMER_PROJECT_NAME"/>
    <m/>
    <m/>
    <m/>
    <m/>
    <m/>
    <m/>
    <m/>
    <m/>
    <m/>
    <m/>
    <m/>
    <m/>
    <m/>
    <m/>
    <m/>
    <m/>
    <m/>
    <m/>
    <s v="資料清單"/>
    <x v="33"/>
    <x v="54"/>
    <x v="60"/>
    <x v="30"/>
    <e v="#N/A"/>
    <s v="Customer Project Name"/>
    <x v="187"/>
    <x v="1"/>
    <x v="0"/>
    <x v="192"/>
    <x v="14"/>
    <s v="IEC_STD_V10 &gt;&gt; Common &gt;&gt; AutoMetaDataCustomer Project Name"/>
    <x v="3"/>
    <x v="0"/>
    <s v="客戶專案名稱Dimension"/>
    <s v="各BU各階段專案Multiple Source Rate"/>
    <n v="350"/>
    <n v="1725"/>
    <n v="0"/>
    <s v=""/>
    <n v="0"/>
    <n v="0"/>
    <n v="949"/>
    <x v="88"/>
    <s v="Multiple Source Rate by Project by BU"/>
    <x v="137"/>
    <e v="#N/A"/>
    <x v="0"/>
    <s v="E.3.5.0:物料達成狀況 - Multiple Source:"/>
    <x v="14"/>
    <x v="14"/>
    <x v="1617"/>
    <x v="187"/>
    <x v="187"/>
    <x v="204"/>
    <x v="0"/>
    <x v="0"/>
    <x v="0"/>
    <x v="1"/>
    <m/>
    <x v="0"/>
    <x v="3"/>
    <s v="Multiple Source Rate by Project by BU_Customer Project Name"/>
    <x v="1513"/>
    <x v="3"/>
    <x v="0"/>
    <x v="7"/>
    <x v="8"/>
    <x v="0"/>
    <x v="0"/>
    <s v="DM_MULTIPLE_SOURCE_RATE_BY_PROJECT_BY_BU"/>
    <s v="CUSTOMER_PROJECT_NAME"/>
    <x v="170"/>
    <x v="152"/>
    <x v="0"/>
    <n v="0"/>
    <x v="0"/>
    <x v="0"/>
    <x v="0"/>
    <s v=""/>
    <s v=""/>
    <n v="1728"/>
    <s v="-1728"/>
    <x v="0"/>
    <x v="0"/>
    <x v="0"/>
    <x v="187"/>
    <x v="14"/>
    <s v="專案名稱(外部)"/>
    <s v=""/>
    <s v=""/>
    <x v="0"/>
    <x v="60"/>
    <m/>
    <s v="^()$"/>
    <n v="9"/>
    <x v="0"/>
    <x v="8"/>
    <x v="0"/>
    <x v="0"/>
    <x v="1"/>
    <x v="1"/>
    <b v="0"/>
    <x v="1"/>
    <x v="1"/>
    <n v="0"/>
    <x v="0"/>
    <b v="0"/>
    <b v="0"/>
    <b v="0"/>
    <b v="0"/>
    <b v="0"/>
    <b v="0"/>
    <b v="0"/>
    <b v="0"/>
    <b v="0"/>
    <b v="0"/>
    <b v="0"/>
    <x v="1"/>
    <x v="1"/>
    <n v="0"/>
    <x v="28"/>
    <x v="0"/>
  </r>
  <r>
    <m/>
    <s v="PRO"/>
    <x v="30"/>
    <x v="405"/>
    <x v="409"/>
    <x v="1"/>
    <x v="607"/>
    <s v="專案層次(炸BOM)，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Mech: 機構件，例如: 機殼_x000a_DBG:   Debug，開發階段 RD 們會使用到的零件/功能，產品量產後就不需要了_x000a_Label: 標籤貼紙"/>
    <x v="4"/>
    <m/>
    <s v="N/A"/>
    <s v="General"/>
    <x v="4"/>
    <m/>
    <x v="0"/>
    <s v="PRO"/>
    <x v="14"/>
    <x v="7"/>
    <x v="0"/>
    <x v="0"/>
    <s v="DM_MULTIPLE_SOURCE_RATE_BY_PROJECT_BY_BU"/>
    <s v="PROJECT_MULTIPLE_SOURCE_RATE"/>
    <m/>
    <m/>
    <m/>
    <m/>
    <m/>
    <m/>
    <m/>
    <m/>
    <m/>
    <m/>
    <m/>
    <m/>
    <m/>
    <m/>
    <m/>
    <m/>
    <m/>
    <m/>
    <s v="資料清單"/>
    <x v="33"/>
    <x v="55"/>
    <x v="60"/>
    <x v="30"/>
    <e v="#N/A"/>
    <s v="Project Multiple Source Rate"/>
    <x v="409"/>
    <x v="1"/>
    <x v="0"/>
    <x v="607"/>
    <x v="14"/>
    <s v="IEC_STD_V10 &gt;&gt; Common &gt;&gt; AutoMetaDataProject Multiple Source Rate"/>
    <x v="4"/>
    <x v="0"/>
    <s v="專案 Multiple Source RateMeasure"/>
    <s v="各BU各階段專案Multiple Source Rate"/>
    <n v="969"/>
    <n v="1725"/>
    <n v="0"/>
    <s v=""/>
    <n v="0"/>
    <n v="0"/>
    <n v="969"/>
    <x v="290"/>
    <s v="Multiple Source Rate by Project by BU"/>
    <x v="137"/>
    <e v="#N/A"/>
    <x v="0"/>
    <s v="E.3.5.0:物料達成狀況 - Multiple Source:"/>
    <x v="15"/>
    <x v="15"/>
    <x v="1618"/>
    <x v="405"/>
    <x v="409"/>
    <x v="645"/>
    <x v="0"/>
    <x v="0"/>
    <x v="0"/>
    <x v="4"/>
    <m/>
    <x v="0"/>
    <x v="4"/>
    <s v="Multiple Source Rate by Project by BU_Project Multiple Source Rate"/>
    <x v="1514"/>
    <x v="4"/>
    <x v="0"/>
    <x v="7"/>
    <x v="8"/>
    <x v="0"/>
    <x v="0"/>
    <s v="DM_MULTIPLE_SOURCE_RATE_BY_PROJECT_BY_BU"/>
    <s v="PROJECT_MULTIPLE_SOURCE_RATE"/>
    <x v="170"/>
    <x v="333"/>
    <x v="0"/>
    <n v="0"/>
    <x v="0"/>
    <x v="0"/>
    <x v="0"/>
    <s v=""/>
    <s v=""/>
    <n v="1729"/>
    <s v="-1729"/>
    <x v="0"/>
    <x v="0"/>
    <x v="0"/>
    <x v="409"/>
    <x v="14"/>
    <s v="各專案最新的multiple source rate"/>
    <s v=""/>
    <s v=""/>
    <x v="0"/>
    <x v="60"/>
    <m/>
    <s v="^()$"/>
    <n v="9"/>
    <x v="0"/>
    <x v="8"/>
    <x v="0"/>
    <x v="0"/>
    <x v="1"/>
    <x v="1"/>
    <b v="0"/>
    <x v="1"/>
    <x v="1"/>
    <n v="0"/>
    <x v="0"/>
    <b v="0"/>
    <b v="0"/>
    <b v="0"/>
    <b v="0"/>
    <b v="0"/>
    <b v="0"/>
    <b v="0"/>
    <b v="0"/>
    <b v="0"/>
    <b v="0"/>
    <b v="0"/>
    <x v="1"/>
    <x v="1"/>
    <n v="0"/>
    <x v="10"/>
    <x v="0"/>
  </r>
  <r>
    <m/>
    <s v="PRO"/>
    <x v="30"/>
    <x v="375"/>
    <x v="378"/>
    <x v="211"/>
    <x v="404"/>
    <s v="PCA 號碼，共12碼"/>
    <x v="3"/>
    <m/>
    <m/>
    <s v="General"/>
    <x v="1"/>
    <s v="1395A2815501, 1395T2551924...  "/>
    <x v="0"/>
    <s v="PRO"/>
    <x v="14"/>
    <x v="7"/>
    <x v="0"/>
    <x v="0"/>
    <s v="DM_MULTIPLE_SOURCE_RATE_BY_PROJECT_BY_BU"/>
    <s v="IEC_PART_NUMBER"/>
    <m/>
    <m/>
    <m/>
    <m/>
    <m/>
    <m/>
    <m/>
    <m/>
    <m/>
    <m/>
    <m/>
    <m/>
    <m/>
    <m/>
    <m/>
    <m/>
    <m/>
    <m/>
    <s v="資料清單"/>
    <x v="33"/>
    <x v="56"/>
    <x v="60"/>
    <x v="30"/>
    <e v="#N/A"/>
    <s v="IEC Part Number"/>
    <x v="378"/>
    <x v="211"/>
    <x v="0"/>
    <x v="404"/>
    <x v="14"/>
    <s v="IEC_STD_V10 &gt;&gt; Common &gt;&gt; AutoMetaDataIEC Part Number"/>
    <x v="3"/>
    <x v="0"/>
    <s v="料號Dimension"/>
    <s v="各BU各階段專案Multiple Source Rate"/>
    <n v="897"/>
    <n v="1725"/>
    <n v="0"/>
    <s v=""/>
    <n v="0"/>
    <n v="0"/>
    <n v="957"/>
    <x v="202"/>
    <s v="Multiple Source Rate by Project by BU"/>
    <x v="137"/>
    <e v="#N/A"/>
    <x v="0"/>
    <s v="E.3.5.0:物料達成狀況 - Multiple Source:"/>
    <x v="16"/>
    <x v="16"/>
    <x v="1619"/>
    <x v="375"/>
    <x v="378"/>
    <x v="646"/>
    <x v="120"/>
    <x v="0"/>
    <x v="0"/>
    <x v="1"/>
    <m/>
    <x v="0"/>
    <x v="3"/>
    <s v="Multiple Source Rate by Project by BU_IEC Part Number"/>
    <x v="1515"/>
    <x v="3"/>
    <x v="0"/>
    <x v="7"/>
    <x v="8"/>
    <x v="0"/>
    <x v="0"/>
    <s v="DM_MULTIPLE_SOURCE_RATE_BY_PROJECT_BY_BU"/>
    <s v="IEC_PART_NUMBER"/>
    <x v="170"/>
    <x v="307"/>
    <x v="0"/>
    <n v="0"/>
    <x v="0"/>
    <x v="0"/>
    <x v="0"/>
    <s v=""/>
    <s v=""/>
    <n v="1730"/>
    <s v="-1730"/>
    <x v="0"/>
    <x v="0"/>
    <x v="0"/>
    <x v="378"/>
    <x v="14"/>
    <s v="料號代碼"/>
    <s v=""/>
    <s v=""/>
    <x v="0"/>
    <x v="60"/>
    <m/>
    <s v="^()$"/>
    <n v="9"/>
    <x v="0"/>
    <x v="8"/>
    <x v="0"/>
    <x v="0"/>
    <x v="1"/>
    <x v="1"/>
    <b v="0"/>
    <x v="1"/>
    <x v="1"/>
    <n v="0"/>
    <x v="0"/>
    <b v="0"/>
    <b v="0"/>
    <b v="0"/>
    <b v="0"/>
    <b v="1"/>
    <b v="0"/>
    <b v="0"/>
    <b v="0"/>
    <b v="0"/>
    <b v="0"/>
    <b v="0"/>
    <x v="0"/>
    <x v="2"/>
    <n v="0"/>
    <x v="18"/>
    <x v="0"/>
  </r>
  <r>
    <m/>
    <s v="PRO"/>
    <x v="30"/>
    <x v="408"/>
    <x v="412"/>
    <x v="1"/>
    <x v="405"/>
    <s v="PCA 階段，分成EVT, DVT, MP"/>
    <x v="3"/>
    <m/>
    <s v="N/A"/>
    <s v="General"/>
    <x v="2"/>
    <s v="EVT, DVT,MP"/>
    <x v="0"/>
    <s v="PRO"/>
    <x v="14"/>
    <x v="7"/>
    <x v="0"/>
    <x v="0"/>
    <s v="DM_MULTIPLE_SOURCE_RATE_BY_PROJECT_BY_BU"/>
    <s v="PCA_STAGE"/>
    <m/>
    <m/>
    <m/>
    <m/>
    <m/>
    <m/>
    <m/>
    <m/>
    <m/>
    <m/>
    <m/>
    <m/>
    <m/>
    <m/>
    <m/>
    <m/>
    <m/>
    <m/>
    <s v="資料清單"/>
    <x v="33"/>
    <x v="57"/>
    <x v="60"/>
    <x v="30"/>
    <e v="#N/A"/>
    <s v="PCA Stage"/>
    <x v="412"/>
    <x v="1"/>
    <x v="0"/>
    <x v="405"/>
    <x v="14"/>
    <s v="IEC_STD_V10 &gt;&gt; Common &gt;&gt; AutoMetaDataPCA Stage"/>
    <x v="3"/>
    <x v="0"/>
    <s v="PCA 階段Dimension"/>
    <s v="各BU各階段專案Multiple Source Rate"/>
    <n v="975"/>
    <n v="1725"/>
    <n v="0"/>
    <s v=""/>
    <n v="0"/>
    <n v="0"/>
    <n v="975"/>
    <x v="293"/>
    <s v="Multiple Source Rate by Project by BU"/>
    <x v="137"/>
    <e v="#N/A"/>
    <x v="0"/>
    <s v="E.3.5.0:物料達成狀況 - Multiple Source:"/>
    <x v="17"/>
    <x v="17"/>
    <x v="1620"/>
    <x v="408"/>
    <x v="412"/>
    <x v="647"/>
    <x v="121"/>
    <x v="0"/>
    <x v="0"/>
    <x v="2"/>
    <m/>
    <x v="0"/>
    <x v="3"/>
    <s v="Multiple Source Rate by Project by BU_PCA Stage"/>
    <x v="1516"/>
    <x v="3"/>
    <x v="0"/>
    <x v="7"/>
    <x v="8"/>
    <x v="0"/>
    <x v="0"/>
    <s v="DM_MULTIPLE_SOURCE_RATE_BY_PROJECT_BY_BU"/>
    <s v="PCA_STAGE"/>
    <x v="170"/>
    <x v="335"/>
    <x v="0"/>
    <n v="0"/>
    <x v="0"/>
    <x v="0"/>
    <x v="0"/>
    <s v=""/>
    <s v=""/>
    <n v="1731"/>
    <s v="-1731"/>
    <x v="0"/>
    <x v="0"/>
    <x v="0"/>
    <x v="412"/>
    <x v="14"/>
    <s v="PCA 階段"/>
    <s v=""/>
    <s v=""/>
    <x v="0"/>
    <x v="60"/>
    <m/>
    <s v="^()$"/>
    <n v="9"/>
    <x v="0"/>
    <x v="8"/>
    <x v="0"/>
    <x v="0"/>
    <x v="1"/>
    <x v="1"/>
    <b v="0"/>
    <x v="1"/>
    <x v="1"/>
    <n v="0"/>
    <x v="0"/>
    <b v="0"/>
    <b v="0"/>
    <b v="0"/>
    <b v="0"/>
    <b v="1"/>
    <b v="0"/>
    <b v="0"/>
    <b v="0"/>
    <b v="0"/>
    <b v="0"/>
    <b v="0"/>
    <x v="0"/>
    <x v="2"/>
    <n v="0"/>
    <x v="35"/>
    <x v="0"/>
  </r>
  <r>
    <m/>
    <s v="PRO"/>
    <x v="30"/>
    <x v="584"/>
    <x v="575"/>
    <x v="267"/>
    <x v="608"/>
    <s v="Achieved Customer Goal,_x000a_Below Customer Goal"/>
    <x v="3"/>
    <m/>
    <s v="N/A"/>
    <s v="General"/>
    <x v="2"/>
    <s v="Achieved Customer Goal,_x000a_Below Customer Goal"/>
    <x v="0"/>
    <s v="PRO"/>
    <x v="14"/>
    <x v="7"/>
    <x v="0"/>
    <x v="0"/>
    <s v="DM_MULTIPLE_SOURCE_RATE_BY_PROJECT_BY_BU"/>
    <s v="PCA_MULTIPLE_SOURCE_RATE_ACHIEVED_STATUS"/>
    <m/>
    <m/>
    <m/>
    <m/>
    <m/>
    <m/>
    <m/>
    <m/>
    <m/>
    <m/>
    <m/>
    <m/>
    <m/>
    <m/>
    <m/>
    <m/>
    <m/>
    <m/>
    <s v="資料清單"/>
    <x v="33"/>
    <x v="58"/>
    <x v="60"/>
    <x v="30"/>
    <e v="#N/A"/>
    <s v="PCA Multiple source Rate achieved Status"/>
    <x v="575"/>
    <x v="267"/>
    <x v="0"/>
    <x v="608"/>
    <x v="14"/>
    <s v="IEC_STD_V10 &gt;&gt; Common &gt;&gt; AutoMetaDataPCA Multiple source Rate achieved Status"/>
    <x v="3"/>
    <x v="0"/>
    <s v="PCA Multiple source Rate 達標狀況Dimension"/>
    <s v="各BU各階段專案Multiple Source Rate"/>
    <n v="1656"/>
    <n v="1725"/>
    <n v="0"/>
    <s v=""/>
    <n v="0"/>
    <n v="0"/>
    <n v="1656"/>
    <x v="294"/>
    <s v="Multiple Source Rate by Project by BU"/>
    <x v="137"/>
    <e v="#N/A"/>
    <x v="0"/>
    <s v="E.3.5.0:物料達成狀況 - Multiple Source:"/>
    <x v="18"/>
    <x v="18"/>
    <x v="1621"/>
    <x v="584"/>
    <x v="575"/>
    <x v="648"/>
    <x v="113"/>
    <x v="0"/>
    <x v="0"/>
    <x v="2"/>
    <m/>
    <x v="0"/>
    <x v="3"/>
    <s v="Multiple Source Rate by Project by BU_PCA Multiple source Rate achieved Status"/>
    <x v="1517"/>
    <x v="3"/>
    <x v="0"/>
    <x v="7"/>
    <x v="8"/>
    <x v="0"/>
    <x v="0"/>
    <s v="DM_MULTIPLE_SOURCE_RATE_BY_PROJECT_BY_BU"/>
    <s v="PCA_MULTIPLE_SOURCE_RATE_ACHIEVED_STATUS"/>
    <x v="170"/>
    <x v="455"/>
    <x v="0"/>
    <n v="0"/>
    <x v="0"/>
    <x v="0"/>
    <x v="0"/>
    <s v=""/>
    <s v=""/>
    <n v="1732"/>
    <s v="-1732"/>
    <x v="0"/>
    <x v="0"/>
    <x v="0"/>
    <x v="575"/>
    <x v="14"/>
    <s v="依據Customer Goal將最新的PCA Multiple Source Rate區分為兩種達標狀況"/>
    <s v=""/>
    <s v=""/>
    <x v="0"/>
    <x v="60"/>
    <m/>
    <s v="^()$"/>
    <n v="9"/>
    <x v="0"/>
    <x v="8"/>
    <x v="0"/>
    <x v="0"/>
    <x v="1"/>
    <x v="1"/>
    <b v="0"/>
    <x v="1"/>
    <x v="1"/>
    <n v="0"/>
    <x v="0"/>
    <b v="0"/>
    <b v="0"/>
    <b v="0"/>
    <b v="0"/>
    <b v="0"/>
    <b v="0"/>
    <b v="0"/>
    <b v="0"/>
    <b v="1"/>
    <b v="0"/>
    <b v="0"/>
    <x v="0"/>
    <x v="5"/>
    <n v="1"/>
    <x v="47"/>
    <x v="0"/>
  </r>
  <r>
    <m/>
    <s v="PRO"/>
    <x v="30"/>
    <x v="585"/>
    <x v="576"/>
    <x v="268"/>
    <x v="588"/>
    <s v="PCA 零件屬性之供應商數量分類Sole, Single,2 Sources, 3 Sources ,4 Sources 以上_x000a__x000a_Sole: 取RA report上的定義，沒辦法找到替代料的零件_x000a_Single: 供應商來源可以被替代, 只是暫時沒有_x000a_02 Sources, 03 Sources, 4 sources 以上: 新料號取alternative parts, 舊料號參考AVL (Approve vendor list)"/>
    <x v="3"/>
    <m/>
    <s v="N/A"/>
    <s v="General"/>
    <x v="2"/>
    <s v="Sole,Single,2 Sources, 3 Sources,4 Sources以上"/>
    <x v="0"/>
    <s v="PRO"/>
    <x v="14"/>
    <x v="7"/>
    <x v="0"/>
    <x v="0"/>
    <s v="DM_MULTIPLE_SOURCE_RATE_BY_PROJECT_BY_BU"/>
    <s v="MANUFACTURER_SOURCE_NUMBER"/>
    <m/>
    <m/>
    <m/>
    <m/>
    <m/>
    <m/>
    <m/>
    <m/>
    <m/>
    <m/>
    <m/>
    <m/>
    <m/>
    <m/>
    <m/>
    <m/>
    <m/>
    <m/>
    <s v="資料清單"/>
    <x v="33"/>
    <x v="59"/>
    <x v="60"/>
    <x v="30"/>
    <e v="#N/A"/>
    <s v="Manufacturer Source Number"/>
    <x v="576"/>
    <x v="268"/>
    <x v="0"/>
    <x v="588"/>
    <x v="14"/>
    <s v="IEC_STD_V10 &gt;&gt; Common &gt;&gt; AutoMetaDataManufacturer Source Number"/>
    <x v="3"/>
    <x v="0"/>
    <s v="廠商來源家數料號數Dimension"/>
    <s v="各BU各階段專案Multiple Source Rate"/>
    <n v="1657"/>
    <n v="1725"/>
    <n v="0"/>
    <s v=""/>
    <n v="0"/>
    <n v="0"/>
    <n v="1657"/>
    <x v="295"/>
    <s v="Multiple Source Rate by Project by BU"/>
    <x v="137"/>
    <e v="#N/A"/>
    <x v="0"/>
    <s v="E.3.5.0:物料達成狀況 - Multiple Source:"/>
    <x v="19"/>
    <x v="19"/>
    <x v="1622"/>
    <x v="585"/>
    <x v="576"/>
    <x v="649"/>
    <x v="122"/>
    <x v="0"/>
    <x v="0"/>
    <x v="2"/>
    <m/>
    <x v="0"/>
    <x v="3"/>
    <s v="Multiple Source Rate by Project by BU_Manufacturer Source Number"/>
    <x v="1518"/>
    <x v="3"/>
    <x v="0"/>
    <x v="7"/>
    <x v="8"/>
    <x v="0"/>
    <x v="0"/>
    <s v="DM_MULTIPLE_SOURCE_RATE_BY_PROJECT_BY_BU"/>
    <s v="MANUFACTURER_SOURCE_NUMBER"/>
    <x v="170"/>
    <x v="456"/>
    <x v="0"/>
    <n v="0"/>
    <x v="0"/>
    <x v="0"/>
    <x v="0"/>
    <s v=""/>
    <s v=""/>
    <n v="1733"/>
    <s v="-1733"/>
    <x v="0"/>
    <x v="0"/>
    <x v="0"/>
    <x v="576"/>
    <x v="14"/>
    <s v="PCA 零件屬性之供應商數量分類"/>
    <s v=""/>
    <s v=""/>
    <x v="0"/>
    <x v="60"/>
    <m/>
    <s v="^()$"/>
    <n v="9"/>
    <x v="0"/>
    <x v="8"/>
    <x v="0"/>
    <x v="0"/>
    <x v="1"/>
    <x v="1"/>
    <b v="0"/>
    <x v="1"/>
    <x v="1"/>
    <n v="0"/>
    <x v="0"/>
    <b v="0"/>
    <b v="0"/>
    <b v="0"/>
    <b v="0"/>
    <b v="0"/>
    <b v="0"/>
    <b v="0"/>
    <b v="0"/>
    <b v="1"/>
    <b v="0"/>
    <b v="0"/>
    <x v="0"/>
    <x v="5"/>
    <n v="1"/>
    <x v="21"/>
    <x v="0"/>
  </r>
  <r>
    <m/>
    <s v="PRO"/>
    <x v="30"/>
    <x v="409"/>
    <x v="413"/>
    <x v="1"/>
    <x v="406"/>
    <s v="PCA層次，規則與RA web公式一致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
    <x v="4"/>
    <m/>
    <s v="N/A"/>
    <s v="General"/>
    <x v="4"/>
    <m/>
    <x v="0"/>
    <s v="PRO"/>
    <x v="14"/>
    <x v="7"/>
    <x v="0"/>
    <x v="0"/>
    <s v="DM_MULTIPLE_SOURCE_RATE_BY_PROJECT_BY_BU"/>
    <s v="PCA_MULTIPLE_SOURCE_RATE"/>
    <m/>
    <m/>
    <m/>
    <m/>
    <m/>
    <m/>
    <m/>
    <m/>
    <m/>
    <m/>
    <m/>
    <m/>
    <m/>
    <m/>
    <m/>
    <m/>
    <m/>
    <m/>
    <s v="資料清單"/>
    <x v="33"/>
    <x v="60"/>
    <x v="60"/>
    <x v="30"/>
    <e v="#N/A"/>
    <s v="PCA Multiple Source Rate"/>
    <x v="413"/>
    <x v="1"/>
    <x v="0"/>
    <x v="406"/>
    <x v="14"/>
    <s v="IEC_STD_V10 &gt;&gt; Common &gt;&gt; AutoMetaDataPCA Multiple Source Rate"/>
    <x v="4"/>
    <x v="0"/>
    <s v="PCA Multiple Source RateMeasure"/>
    <s v="各BU各階段專案Multiple Source Rate"/>
    <n v="976"/>
    <n v="1725"/>
    <n v="0"/>
    <s v=""/>
    <n v="0"/>
    <n v="0"/>
    <n v="976"/>
    <x v="296"/>
    <s v="Multiple Source Rate by Project by BU"/>
    <x v="137"/>
    <e v="#N/A"/>
    <x v="0"/>
    <s v="E.3.5.0:物料達成狀況 - Multiple Source:"/>
    <x v="20"/>
    <x v="20"/>
    <x v="1623"/>
    <x v="409"/>
    <x v="413"/>
    <x v="650"/>
    <x v="0"/>
    <x v="0"/>
    <x v="0"/>
    <x v="4"/>
    <m/>
    <x v="0"/>
    <x v="4"/>
    <s v="Multiple Source Rate by Project by BU_PCA Multiple Source Rate"/>
    <x v="1519"/>
    <x v="4"/>
    <x v="0"/>
    <x v="7"/>
    <x v="8"/>
    <x v="0"/>
    <x v="0"/>
    <s v="DM_MULTIPLE_SOURCE_RATE_BY_PROJECT_BY_BU"/>
    <s v="PCA_MULTIPLE_SOURCE_RATE"/>
    <x v="170"/>
    <x v="336"/>
    <x v="0"/>
    <n v="0"/>
    <x v="0"/>
    <x v="0"/>
    <x v="0"/>
    <s v=""/>
    <s v=""/>
    <n v="1734"/>
    <s v="-1734"/>
    <x v="0"/>
    <x v="0"/>
    <x v="0"/>
    <x v="413"/>
    <x v="14"/>
    <s v="Multiple Source Rate(by PCA)"/>
    <s v=""/>
    <s v=""/>
    <x v="0"/>
    <x v="60"/>
    <m/>
    <s v="^()$"/>
    <n v="9"/>
    <x v="0"/>
    <x v="8"/>
    <x v="0"/>
    <x v="0"/>
    <x v="1"/>
    <x v="1"/>
    <b v="0"/>
    <x v="1"/>
    <x v="1"/>
    <n v="0"/>
    <x v="0"/>
    <b v="0"/>
    <b v="0"/>
    <b v="0"/>
    <b v="0"/>
    <b v="0"/>
    <b v="0"/>
    <b v="0"/>
    <b v="0"/>
    <b v="0"/>
    <b v="0"/>
    <b v="0"/>
    <x v="1"/>
    <x v="1"/>
    <n v="0"/>
    <x v="9"/>
    <x v="0"/>
  </r>
  <r>
    <m/>
    <s v="PRO"/>
    <x v="30"/>
    <x v="586"/>
    <x v="577"/>
    <x v="269"/>
    <x v="609"/>
    <s v="零件屬性分類下的零件數量，Sole, Single,2 Sources, 3 Sources ,4 Sources 以上的零件數量"/>
    <x v="4"/>
    <m/>
    <s v="N/A"/>
    <s v="General"/>
    <x v="4"/>
    <m/>
    <x v="0"/>
    <s v="PRO"/>
    <x v="14"/>
    <x v="7"/>
    <x v="0"/>
    <x v="0"/>
    <s v="DM_MULTIPLE_SOURCE_RATE_BY_PROJECT_BY_BU"/>
    <s v="PART_COUNT_BY_MANUFACTURER_SOURCE_NUMBER"/>
    <m/>
    <m/>
    <m/>
    <m/>
    <m/>
    <m/>
    <m/>
    <m/>
    <m/>
    <m/>
    <m/>
    <m/>
    <m/>
    <m/>
    <m/>
    <m/>
    <m/>
    <m/>
    <s v="資料清單"/>
    <x v="33"/>
    <x v="61"/>
    <x v="60"/>
    <x v="30"/>
    <e v="#N/A"/>
    <s v="Part Count by Manufacturer Source Number"/>
    <x v="577"/>
    <x v="269"/>
    <x v="0"/>
    <x v="609"/>
    <x v="14"/>
    <s v="IEC_STD_V10 &gt;&gt; Common &gt;&gt; AutoMetaDataPart Count by Manufacturer Source Number"/>
    <x v="4"/>
    <x v="0"/>
    <s v="廠商來源家數IEC料號數量Measure"/>
    <s v="各BU各階段專案Multiple Source Rate"/>
    <n v="1658"/>
    <n v="1725"/>
    <n v="0"/>
    <s v=""/>
    <n v="0"/>
    <n v="0"/>
    <n v="1658"/>
    <x v="297"/>
    <s v="Multiple Source Rate by Project by BU"/>
    <x v="137"/>
    <e v="#N/A"/>
    <x v="0"/>
    <s v="E.3.5.0:物料達成狀況 - Multiple Source:"/>
    <x v="21"/>
    <x v="21"/>
    <x v="1624"/>
    <x v="586"/>
    <x v="577"/>
    <x v="651"/>
    <x v="0"/>
    <x v="0"/>
    <x v="0"/>
    <x v="4"/>
    <m/>
    <x v="0"/>
    <x v="4"/>
    <s v="Multiple Source Rate by Project by BU_Part Count by Manufacturer Source Number"/>
    <x v="1520"/>
    <x v="4"/>
    <x v="0"/>
    <x v="7"/>
    <x v="8"/>
    <x v="0"/>
    <x v="0"/>
    <s v="DM_MULTIPLE_SOURCE_RATE_BY_PROJECT_BY_BU"/>
    <s v="PART_COUNT_BY_MANUFACTURER_SOURCE_NUMBER"/>
    <x v="170"/>
    <x v="457"/>
    <x v="0"/>
    <n v="0"/>
    <x v="0"/>
    <x v="0"/>
    <x v="0"/>
    <s v=""/>
    <s v=""/>
    <n v="1735"/>
    <s v="-1735"/>
    <x v="0"/>
    <x v="0"/>
    <x v="0"/>
    <x v="577"/>
    <x v="14"/>
    <s v="零件屬性分類下的零件數量，例如sole, single, 2 sources, 3 sources, 4 sources 以上的零件數量"/>
    <s v=""/>
    <s v=""/>
    <x v="0"/>
    <x v="60"/>
    <m/>
    <s v="^()$"/>
    <n v="9"/>
    <x v="0"/>
    <x v="8"/>
    <x v="0"/>
    <x v="0"/>
    <x v="1"/>
    <x v="1"/>
    <b v="0"/>
    <x v="1"/>
    <x v="1"/>
    <n v="0"/>
    <x v="0"/>
    <b v="0"/>
    <b v="0"/>
    <b v="0"/>
    <b v="0"/>
    <b v="0"/>
    <b v="0"/>
    <b v="0"/>
    <b v="0"/>
    <b v="0"/>
    <b v="0"/>
    <b v="0"/>
    <x v="1"/>
    <x v="1"/>
    <n v="0"/>
    <x v="47"/>
    <x v="0"/>
  </r>
  <r>
    <m/>
    <s v="PRO"/>
    <x v="30"/>
    <x v="410"/>
    <x v="414"/>
    <x v="1"/>
    <x v="407"/>
    <s v="Include Hold: 含不量產PCA_x000a_Exclude Hold: 排除不量產PCA"/>
    <x v="4"/>
    <m/>
    <s v="N/A"/>
    <s v="General"/>
    <x v="1"/>
    <s v="Include Hold、Exclude Hold"/>
    <x v="0"/>
    <s v="PRO"/>
    <x v="14"/>
    <x v="7"/>
    <x v="0"/>
    <x v="0"/>
    <s v="DM_MULTIPLE_SOURCE_RATE_BY_PROJECT_BY_BU"/>
    <s v="PCA_HOLD_STATUS"/>
    <m/>
    <m/>
    <m/>
    <m/>
    <m/>
    <m/>
    <m/>
    <m/>
    <m/>
    <m/>
    <m/>
    <m/>
    <m/>
    <m/>
    <m/>
    <m/>
    <m/>
    <m/>
    <s v="資料清單"/>
    <x v="33"/>
    <x v="62"/>
    <x v="60"/>
    <x v="30"/>
    <e v="#N/A"/>
    <s v="PCA Hold Status"/>
    <x v="414"/>
    <x v="1"/>
    <x v="0"/>
    <x v="407"/>
    <x v="14"/>
    <s v="IEC_STD_V10 &gt;&gt; Common &gt;&gt; AutoMetaDataPCA Hold Status"/>
    <x v="4"/>
    <x v="0"/>
    <s v="PCA Hold狀態Measure"/>
    <s v="各BU各階段專案Multiple Source Rate"/>
    <n v="977"/>
    <n v="1725"/>
    <n v="0"/>
    <s v=""/>
    <n v="0"/>
    <n v="0"/>
    <n v="977"/>
    <x v="292"/>
    <s v="Multiple Source Rate by Project by BU"/>
    <x v="137"/>
    <e v="#N/A"/>
    <x v="0"/>
    <s v="E.3.5.0:物料達成狀況 - Multiple Source:"/>
    <x v="22"/>
    <x v="22"/>
    <x v="1625"/>
    <x v="410"/>
    <x v="414"/>
    <x v="412"/>
    <x v="118"/>
    <x v="0"/>
    <x v="0"/>
    <x v="1"/>
    <m/>
    <x v="0"/>
    <x v="4"/>
    <s v="Multiple Source Rate by Project by BU_PCA Hold Status"/>
    <x v="1521"/>
    <x v="4"/>
    <x v="0"/>
    <x v="7"/>
    <x v="8"/>
    <x v="0"/>
    <x v="0"/>
    <s v="DM_MULTIPLE_SOURCE_RATE_BY_PROJECT_BY_BU"/>
    <s v="PCA_HOLD_STATUS"/>
    <x v="170"/>
    <x v="337"/>
    <x v="0"/>
    <n v="0"/>
    <x v="0"/>
    <x v="0"/>
    <x v="0"/>
    <s v=""/>
    <s v=""/>
    <n v="1736"/>
    <s v="-1736"/>
    <x v="0"/>
    <x v="0"/>
    <x v="0"/>
    <x v="414"/>
    <x v="14"/>
    <s v="PCA Hold 狀態"/>
    <s v=""/>
    <s v=""/>
    <x v="0"/>
    <x v="60"/>
    <m/>
    <s v="^()$"/>
    <n v="9"/>
    <x v="0"/>
    <x v="8"/>
    <x v="0"/>
    <x v="0"/>
    <x v="1"/>
    <x v="1"/>
    <b v="0"/>
    <x v="1"/>
    <x v="1"/>
    <n v="0"/>
    <x v="0"/>
    <b v="0"/>
    <b v="0"/>
    <b v="0"/>
    <b v="0"/>
    <b v="0"/>
    <b v="0"/>
    <b v="0"/>
    <b v="0"/>
    <b v="0"/>
    <b v="0"/>
    <b v="0"/>
    <x v="1"/>
    <x v="1"/>
    <n v="0"/>
    <x v="18"/>
    <x v="0"/>
  </r>
  <r>
    <m/>
    <s v="PRO"/>
    <x v="30"/>
    <x v="603"/>
    <x v="594"/>
    <x v="291"/>
    <x v="610"/>
    <s v="Project stage 為 EVT, DVT,  MP, 包含專案下所有PCA 含Hold, 排除_x000a_1. PCA 為測試用 (目前於申請階段透過料號判斷，測試用板子的料號有&quot;X&quot;)_x000a_2. PCA 為Terminate_x000a_3. PCA 為Frozen to obsolete_x000a_事業代碼為BU1,BU2,BU5, BU6, 且依據專案取最新的資料更新日期"/>
    <x v="0"/>
    <m/>
    <s v="N/A"/>
    <s v="General"/>
    <x v="10"/>
    <s v="　"/>
    <x v="0"/>
    <s v="PRO"/>
    <x v="14"/>
    <x v="7"/>
    <x v="27"/>
    <x v="3"/>
    <s v="DM_MULTIPLE_SOURCE_RATE_BY_PROJECT_BY_PCA_NUM_OF_NONE_ACHIEVED_GOAL_BY_BU"/>
    <m/>
    <m/>
    <m/>
    <m/>
    <m/>
    <m/>
    <m/>
    <m/>
    <m/>
    <m/>
    <m/>
    <m/>
    <m/>
    <m/>
    <m/>
    <m/>
    <m/>
    <m/>
    <m/>
    <s v="資料清單"/>
    <x v="33"/>
    <x v="63"/>
    <x v="60"/>
    <x v="30"/>
    <e v="#N/A"/>
    <s v="Multiple Source Rate by Project By PCA num of none achieved goal by BU"/>
    <x v="594"/>
    <x v="291"/>
    <x v="0"/>
    <x v="610"/>
    <x v="14"/>
    <s v="IEC_STD_V10 &gt;&gt; Common &gt;&gt; AutoMetaDataMultiple Source Rate by Project By PCA num of none achieved goal by BU"/>
    <x v="0"/>
    <x v="0"/>
    <s v="各BU各階段專案Multiple Source Rate 之PCA未達標數Concept"/>
    <s v="各BU各階段專案Multiple Source Rate 之PCA未達標數"/>
    <n v="1739"/>
    <n v="0"/>
    <n v="0"/>
    <s v=""/>
    <n v="0"/>
    <n v="0"/>
    <n v="0"/>
    <x v="0"/>
    <s v=""/>
    <x v="0"/>
    <s v=""/>
    <x v="0"/>
    <s v="E.3.5.0:物料達成狀況 - Multiple Source:"/>
    <x v="23"/>
    <x v="23"/>
    <x v="1626"/>
    <x v="603"/>
    <x v="594"/>
    <x v="642"/>
    <x v="29"/>
    <x v="0"/>
    <x v="0"/>
    <x v="0"/>
    <m/>
    <x v="0"/>
    <x v="0"/>
    <s v="Multiple Source Rate by Project By PCA num of none achieved goal by BU"/>
    <x v="1522"/>
    <x v="0"/>
    <x v="0"/>
    <x v="7"/>
    <x v="8"/>
    <x v="0"/>
    <x v="0"/>
    <s v="DM_MULTIPLE_SOURCE_RATE_BY_PROJECT_BY_PCA_NUM_OF_NONE_ACHIEVED_GOAL_BY_BU"/>
    <s v=""/>
    <x v="171"/>
    <x v="0"/>
    <x v="0"/>
    <n v="0"/>
    <x v="0"/>
    <x v="0"/>
    <x v="0"/>
    <s v=""/>
    <s v=""/>
    <n v="1737"/>
    <s v="-1737"/>
    <x v="0"/>
    <x v="0"/>
    <x v="0"/>
    <x v="594"/>
    <x v="14"/>
    <s v="各BU各階段下特定Project 未達標之PCA列表"/>
    <s v=""/>
    <s v=""/>
    <x v="0"/>
    <x v="60"/>
    <m/>
    <s v="　^()$"/>
    <n v="9"/>
    <x v="0"/>
    <x v="8"/>
    <x v="0"/>
    <x v="0"/>
    <x v="0"/>
    <x v="1"/>
    <b v="0"/>
    <x v="1"/>
    <x v="0"/>
    <n v="0"/>
    <x v="0"/>
    <b v="0"/>
    <b v="0"/>
    <b v="0"/>
    <b v="0"/>
    <b v="0"/>
    <b v="0"/>
    <b v="0"/>
    <b v="0"/>
    <b v="0"/>
    <b v="0"/>
    <b v="0"/>
    <x v="1"/>
    <x v="1"/>
    <n v="0"/>
    <x v="56"/>
    <x v="1"/>
  </r>
  <r>
    <m/>
    <s v="PRO"/>
    <x v="30"/>
    <x v="180"/>
    <x v="180"/>
    <x v="81"/>
    <x v="185"/>
    <s v="事業代碼，分成BU1, BU2, BU5, BU6"/>
    <x v="3"/>
    <m/>
    <s v="N/A"/>
    <s v="General"/>
    <x v="2"/>
    <m/>
    <x v="0"/>
    <s v="PRO"/>
    <x v="14"/>
    <x v="7"/>
    <x v="0"/>
    <x v="0"/>
    <s v="DM_MULTIPLE_SOURCE_RATE_BY_PROJECT_BY_PCA_NUM_OF_NONE_ACHIEVED_GOAL_BY_BU"/>
    <s v="BU_CODE"/>
    <m/>
    <m/>
    <m/>
    <m/>
    <m/>
    <m/>
    <m/>
    <m/>
    <m/>
    <m/>
    <m/>
    <m/>
    <m/>
    <m/>
    <m/>
    <m/>
    <m/>
    <m/>
    <s v="資料清單"/>
    <x v="33"/>
    <x v="64"/>
    <x v="60"/>
    <x v="30"/>
    <e v="#N/A"/>
    <s v="BU Code"/>
    <x v="180"/>
    <x v="81"/>
    <x v="0"/>
    <x v="185"/>
    <x v="14"/>
    <s v="IEC_STD_V10 &gt;&gt; Common &gt;&gt; AutoMetaDataBU Code"/>
    <x v="3"/>
    <x v="0"/>
    <s v="事業處代碼Dimension"/>
    <s v="各BU各階段專案Multiple Source Rate 之PCA未達標數"/>
    <n v="343"/>
    <n v="1739"/>
    <n v="0"/>
    <s v=""/>
    <n v="0"/>
    <n v="0"/>
    <n v="515"/>
    <x v="81"/>
    <s v="Multiple Source Rate by Project By PCA num of none achieved goal by BU"/>
    <x v="138"/>
    <e v="#N/A"/>
    <x v="0"/>
    <s v="E.3.5.0:物料達成狀況 - Multiple Source:"/>
    <x v="24"/>
    <x v="24"/>
    <x v="1627"/>
    <x v="180"/>
    <x v="180"/>
    <x v="404"/>
    <x v="0"/>
    <x v="0"/>
    <x v="0"/>
    <x v="2"/>
    <m/>
    <x v="0"/>
    <x v="3"/>
    <s v="Multiple Source Rate by Project By PCA num of none achieved goal by BU_BU Code"/>
    <x v="1523"/>
    <x v="3"/>
    <x v="0"/>
    <x v="7"/>
    <x v="8"/>
    <x v="0"/>
    <x v="0"/>
    <s v="DM_MULTIPLE_SOURCE_RATE_BY_PROJECT_BY_PCA_NUM_OF_NONE_ACHIEVED_GOAL_BY_BU"/>
    <s v="BU_CODE"/>
    <x v="171"/>
    <x v="145"/>
    <x v="0"/>
    <n v="0"/>
    <x v="0"/>
    <x v="0"/>
    <x v="0"/>
    <s v=""/>
    <s v=""/>
    <n v="1738"/>
    <s v="-1738"/>
    <x v="0"/>
    <x v="0"/>
    <x v="0"/>
    <x v="180"/>
    <x v="14"/>
    <s v="事業處代碼"/>
    <s v=""/>
    <s v=""/>
    <x v="0"/>
    <x v="60"/>
    <m/>
    <s v="^()$"/>
    <n v="9"/>
    <x v="0"/>
    <x v="8"/>
    <x v="0"/>
    <x v="0"/>
    <x v="1"/>
    <x v="1"/>
    <b v="0"/>
    <x v="1"/>
    <x v="1"/>
    <n v="0"/>
    <x v="0"/>
    <b v="0"/>
    <b v="0"/>
    <b v="0"/>
    <b v="0"/>
    <b v="1"/>
    <b v="0"/>
    <b v="0"/>
    <b v="0"/>
    <b v="0"/>
    <b v="0"/>
    <b v="0"/>
    <x v="0"/>
    <x v="2"/>
    <n v="0"/>
    <x v="1"/>
    <x v="0"/>
  </r>
  <r>
    <m/>
    <s v="PRO"/>
    <x v="30"/>
    <x v="182"/>
    <x v="182"/>
    <x v="1"/>
    <x v="375"/>
    <s v="客戶名稱"/>
    <x v="3"/>
    <m/>
    <s v="N/A"/>
    <s v="General"/>
    <x v="1"/>
    <m/>
    <x v="0"/>
    <s v="PRO"/>
    <x v="14"/>
    <x v="7"/>
    <x v="0"/>
    <x v="0"/>
    <s v="DM_MULTIPLE_SOURCE_RATE_BY_PROJECT_BY_PCA_NUM_OF_NONE_ACHIEVED_GOAL_BY_BU"/>
    <s v="CUSTOMER_NAME_SAP"/>
    <m/>
    <m/>
    <m/>
    <m/>
    <m/>
    <m/>
    <m/>
    <m/>
    <m/>
    <m/>
    <m/>
    <m/>
    <m/>
    <m/>
    <m/>
    <m/>
    <m/>
    <m/>
    <s v="資料清單"/>
    <x v="33"/>
    <x v="65"/>
    <x v="60"/>
    <x v="30"/>
    <e v="#N/A"/>
    <s v="Customer Name-SAP"/>
    <x v="182"/>
    <x v="1"/>
    <x v="0"/>
    <x v="375"/>
    <x v="14"/>
    <s v="IEC_STD_V10 &gt;&gt; Common &gt;&gt; AutoMetaDataCustomer Name-SAP"/>
    <x v="3"/>
    <x v="0"/>
    <s v="客戶名稱-SAPDimension"/>
    <s v="各BU各階段專案Multiple Source Rate 之PCA未達標數"/>
    <n v="345"/>
    <n v="1739"/>
    <n v="0"/>
    <s v=""/>
    <n v="0"/>
    <n v="0"/>
    <n v="981"/>
    <x v="83"/>
    <s v="Multiple Source Rate by Project By PCA num of none achieved goal by BU"/>
    <x v="138"/>
    <e v="#N/A"/>
    <x v="0"/>
    <s v="E.3.5.0:物料達成狀況 - Multiple Source:"/>
    <x v="25"/>
    <x v="25"/>
    <x v="1628"/>
    <x v="182"/>
    <x v="182"/>
    <x v="370"/>
    <x v="0"/>
    <x v="0"/>
    <x v="0"/>
    <x v="1"/>
    <m/>
    <x v="0"/>
    <x v="3"/>
    <s v="Multiple Source Rate by Project By PCA num of none achieved goal by BU_Customer Name-SAP"/>
    <x v="1524"/>
    <x v="3"/>
    <x v="0"/>
    <x v="7"/>
    <x v="8"/>
    <x v="0"/>
    <x v="0"/>
    <s v="DM_MULTIPLE_SOURCE_RATE_BY_PROJECT_BY_PCA_NUM_OF_NONE_ACHIEVED_GOAL_BY_BU"/>
    <s v="CUSTOMER_NAME_SAP"/>
    <x v="171"/>
    <x v="147"/>
    <x v="0"/>
    <n v="0"/>
    <x v="0"/>
    <x v="0"/>
    <x v="0"/>
    <s v=""/>
    <s v=""/>
    <n v="1739"/>
    <s v="-1739"/>
    <x v="0"/>
    <x v="0"/>
    <x v="0"/>
    <x v="182"/>
    <x v="14"/>
    <s v="客戶名稱"/>
    <s v=""/>
    <s v=""/>
    <x v="0"/>
    <x v="60"/>
    <m/>
    <s v="^()$"/>
    <n v="9"/>
    <x v="0"/>
    <x v="8"/>
    <x v="0"/>
    <x v="0"/>
    <x v="1"/>
    <x v="1"/>
    <b v="0"/>
    <x v="1"/>
    <x v="1"/>
    <n v="0"/>
    <x v="0"/>
    <b v="0"/>
    <b v="0"/>
    <b v="0"/>
    <b v="0"/>
    <b v="1"/>
    <b v="0"/>
    <b v="0"/>
    <b v="0"/>
    <b v="0"/>
    <b v="0"/>
    <b v="0"/>
    <x v="0"/>
    <x v="2"/>
    <n v="0"/>
    <x v="3"/>
    <x v="0"/>
  </r>
  <r>
    <m/>
    <s v="PRO"/>
    <x v="30"/>
    <x v="580"/>
    <x v="572"/>
    <x v="264"/>
    <x v="584"/>
    <s v="Achieved Customer Goal,_x000a_Below Customer Goal"/>
    <x v="3"/>
    <m/>
    <s v="N/A"/>
    <s v="General"/>
    <x v="1"/>
    <m/>
    <x v="0"/>
    <s v="PRO"/>
    <x v="14"/>
    <x v="7"/>
    <x v="0"/>
    <x v="0"/>
    <s v="DM_MULTIPLE_SOURCE_RATE_BY_PROJECT_BY_PCA_NUM_OF_NONE_ACHIEVED_GOAL_BY_BU"/>
    <s v="PROJECT_MULTIPLE_SOURCE_RATE_ACHIEVED_STATUS"/>
    <m/>
    <m/>
    <m/>
    <m/>
    <m/>
    <m/>
    <m/>
    <m/>
    <m/>
    <m/>
    <m/>
    <m/>
    <m/>
    <m/>
    <m/>
    <m/>
    <m/>
    <m/>
    <s v="資料清單"/>
    <x v="33"/>
    <x v="66"/>
    <x v="60"/>
    <x v="30"/>
    <e v="#N/A"/>
    <s v="Project Multiple source Rate achieved status"/>
    <x v="572"/>
    <x v="264"/>
    <x v="0"/>
    <x v="584"/>
    <x v="14"/>
    <s v="IEC_STD_V10 &gt;&gt; Common &gt;&gt; AutoMetaDataProject Multiple source Rate achieved status"/>
    <x v="3"/>
    <x v="0"/>
    <s v="專案 Multiple source Rate達標狀況Dimension"/>
    <s v="各BU各階段專案Multiple Source Rate 之PCA未達標數"/>
    <n v="1650"/>
    <n v="1739"/>
    <n v="0"/>
    <s v=""/>
    <n v="0"/>
    <n v="0"/>
    <n v="1650"/>
    <x v="289"/>
    <s v="Multiple Source Rate by Project By PCA num of none achieved goal by BU"/>
    <x v="138"/>
    <e v="#N/A"/>
    <x v="0"/>
    <s v="E.3.5.0:物料達成狀況 - Multiple Source:"/>
    <x v="26"/>
    <x v="26"/>
    <x v="1629"/>
    <x v="580"/>
    <x v="572"/>
    <x v="648"/>
    <x v="0"/>
    <x v="0"/>
    <x v="0"/>
    <x v="1"/>
    <m/>
    <x v="0"/>
    <x v="3"/>
    <s v="Multiple Source Rate by Project By PCA num of none achieved goal by BU_Project Multiple source Rate achieved status"/>
    <x v="1525"/>
    <x v="3"/>
    <x v="0"/>
    <x v="7"/>
    <x v="8"/>
    <x v="0"/>
    <x v="0"/>
    <s v="DM_MULTIPLE_SOURCE_RATE_BY_PROJECT_BY_PCA_NUM_OF_NONE_ACHIEVED_GOAL_BY_BU"/>
    <s v="PROJECT_MULTIPLE_SOURCE_RATE_ACHIEVED_STATUS"/>
    <x v="171"/>
    <x v="453"/>
    <x v="0"/>
    <n v="0"/>
    <x v="0"/>
    <x v="0"/>
    <x v="0"/>
    <s v=""/>
    <s v=""/>
    <n v="1740"/>
    <s v="-1740"/>
    <x v="0"/>
    <x v="0"/>
    <x v="0"/>
    <x v="572"/>
    <x v="14"/>
    <s v="依據Customer Goal將最新的專案Multiple Source Rate區分為兩種達標狀況"/>
    <s v=""/>
    <s v=""/>
    <x v="0"/>
    <x v="60"/>
    <m/>
    <s v="^()$"/>
    <n v="9"/>
    <x v="0"/>
    <x v="8"/>
    <x v="0"/>
    <x v="0"/>
    <x v="1"/>
    <x v="1"/>
    <b v="0"/>
    <x v="1"/>
    <x v="1"/>
    <n v="0"/>
    <x v="0"/>
    <b v="0"/>
    <b v="0"/>
    <b v="0"/>
    <b v="0"/>
    <b v="0"/>
    <b v="0"/>
    <b v="0"/>
    <b v="0"/>
    <b v="1"/>
    <b v="0"/>
    <b v="0"/>
    <x v="0"/>
    <x v="5"/>
    <n v="1"/>
    <x v="46"/>
    <x v="0"/>
  </r>
  <r>
    <m/>
    <s v="PRO"/>
    <x v="30"/>
    <x v="599"/>
    <x v="410"/>
    <x v="210"/>
    <x v="601"/>
    <s v="如果MSR的定義是以專案等級, 則取專案的目標, 若是以客戶等級為目標, 則取客戶的MSR目標, 若不在上述的定義內, 則取用 EBG 值為目標 (EBG = BU = 90%); 所有的定義都是從 RA web 修改和取用."/>
    <x v="3"/>
    <m/>
    <s v="N/A"/>
    <s v="General"/>
    <x v="4"/>
    <m/>
    <x v="0"/>
    <s v="PRO"/>
    <x v="14"/>
    <x v="7"/>
    <x v="0"/>
    <x v="0"/>
    <s v="DM_MULTIPLE_SOURCE_RATE_BY_PROJECT_BY_PCA_NUM_OF_NONE_ACHIEVED_GOAL_BY_BU"/>
    <s v="CUSTOMER_MULTIPLE_SOURCE_RATE_GOAL"/>
    <m/>
    <m/>
    <m/>
    <m/>
    <m/>
    <m/>
    <m/>
    <m/>
    <m/>
    <m/>
    <m/>
    <m/>
    <m/>
    <m/>
    <m/>
    <m/>
    <m/>
    <m/>
    <s v="資料清單"/>
    <x v="33"/>
    <x v="67"/>
    <x v="60"/>
    <x v="30"/>
    <e v="#N/A"/>
    <s v="Customer Multiple Source Rate Goal"/>
    <x v="410"/>
    <x v="210"/>
    <x v="0"/>
    <x v="601"/>
    <x v="14"/>
    <s v="IEC_STD_V10 &gt;&gt; Common &gt;&gt; AutoMetaDataCustomer Multiple Source Rate Goal"/>
    <x v="3"/>
    <x v="0"/>
    <s v="客戶Multiple Source Rate 目標Dimension"/>
    <s v="各BU各階段專案Multiple Source Rate 之PCA未達標數"/>
    <n v="970"/>
    <n v="1739"/>
    <n v="0"/>
    <s v=""/>
    <n v="0"/>
    <n v="0"/>
    <n v="970"/>
    <x v="288"/>
    <s v="Multiple Source Rate by Project By PCA num of none achieved goal by BU"/>
    <x v="138"/>
    <e v="#N/A"/>
    <x v="0"/>
    <s v="E.3.5.0:物料達成狀況 - Multiple Source:"/>
    <x v="27"/>
    <x v="27"/>
    <x v="1630"/>
    <x v="599"/>
    <x v="410"/>
    <x v="406"/>
    <x v="0"/>
    <x v="0"/>
    <x v="0"/>
    <x v="4"/>
    <m/>
    <x v="0"/>
    <x v="3"/>
    <s v="Multiple Source Rate by Project By PCA num of none achieved goal by BU_Customer Multiple Source Rate Goal"/>
    <x v="1526"/>
    <x v="3"/>
    <x v="0"/>
    <x v="7"/>
    <x v="8"/>
    <x v="0"/>
    <x v="0"/>
    <s v="DM_MULTIPLE_SOURCE_RATE_BY_PROJECT_BY_PCA_NUM_OF_NONE_ACHIEVED_GOAL_BY_BU"/>
    <s v="CUSTOMER_MULTIPLE_SOURCE_RATE_GOAL"/>
    <x v="171"/>
    <x v="334"/>
    <x v="0"/>
    <n v="0"/>
    <x v="0"/>
    <x v="0"/>
    <x v="0"/>
    <s v=""/>
    <s v=""/>
    <n v="1741"/>
    <s v="-1741"/>
    <x v="0"/>
    <x v="0"/>
    <x v="0"/>
    <x v="410"/>
    <x v="14"/>
    <s v="客戶Multiple Source Rate 目標"/>
    <s v=""/>
    <s v=""/>
    <x v="0"/>
    <x v="60"/>
    <m/>
    <s v="^()$"/>
    <n v="9"/>
    <x v="0"/>
    <x v="8"/>
    <x v="0"/>
    <x v="0"/>
    <x v="1"/>
    <x v="1"/>
    <b v="0"/>
    <x v="1"/>
    <x v="1"/>
    <n v="0"/>
    <x v="0"/>
    <b v="0"/>
    <b v="0"/>
    <b v="0"/>
    <b v="0"/>
    <b v="1"/>
    <b v="0"/>
    <b v="0"/>
    <b v="0"/>
    <b v="0"/>
    <b v="0"/>
    <b v="0"/>
    <x v="0"/>
    <x v="2"/>
    <n v="0"/>
    <x v="16"/>
    <x v="0"/>
  </r>
  <r>
    <m/>
    <s v="PRO"/>
    <x v="30"/>
    <x v="190"/>
    <x v="190"/>
    <x v="1"/>
    <x v="515"/>
    <s v="EVT, DVT, MP"/>
    <x v="3"/>
    <m/>
    <s v="N/A"/>
    <s v="General"/>
    <x v="2"/>
    <s v="EVT, DVT, MP"/>
    <x v="0"/>
    <s v="PRO"/>
    <x v="14"/>
    <x v="7"/>
    <x v="0"/>
    <x v="0"/>
    <s v="DM_MULTIPLE_SOURCE_RATE_BY_PROJECT_BY_PCA_NUM_OF_NONE_ACHIEVED_GOAL_BY_BU"/>
    <s v="PROJECT_STAGE"/>
    <m/>
    <m/>
    <m/>
    <m/>
    <m/>
    <m/>
    <m/>
    <m/>
    <m/>
    <m/>
    <m/>
    <m/>
    <m/>
    <m/>
    <m/>
    <m/>
    <m/>
    <m/>
    <s v="資料清單"/>
    <x v="33"/>
    <x v="68"/>
    <x v="60"/>
    <x v="30"/>
    <e v="#N/A"/>
    <s v="Project Stage"/>
    <x v="190"/>
    <x v="1"/>
    <x v="0"/>
    <x v="515"/>
    <x v="14"/>
    <s v="IEC_STD_V10 &gt;&gt; Common &gt;&gt; AutoMetaDataProject Stage"/>
    <x v="3"/>
    <x v="0"/>
    <s v="專案階段Dimension"/>
    <s v="各BU各階段專案Multiple Source Rate 之PCA未達標數"/>
    <n v="353"/>
    <n v="1739"/>
    <n v="0"/>
    <s v=""/>
    <n v="0"/>
    <n v="0"/>
    <n v="955"/>
    <x v="89"/>
    <s v="Multiple Source Rate by Project By PCA num of none achieved goal by BU"/>
    <x v="138"/>
    <e v="#N/A"/>
    <x v="0"/>
    <s v="E.3.5.0:物料達成狀況 - Multiple Source:"/>
    <x v="28"/>
    <x v="28"/>
    <x v="1631"/>
    <x v="190"/>
    <x v="190"/>
    <x v="637"/>
    <x v="55"/>
    <x v="0"/>
    <x v="0"/>
    <x v="2"/>
    <m/>
    <x v="0"/>
    <x v="3"/>
    <s v="Multiple Source Rate by Project By PCA num of none achieved goal by BU_Project Stage"/>
    <x v="1527"/>
    <x v="3"/>
    <x v="0"/>
    <x v="7"/>
    <x v="8"/>
    <x v="0"/>
    <x v="0"/>
    <s v="DM_MULTIPLE_SOURCE_RATE_BY_PROJECT_BY_PCA_NUM_OF_NONE_ACHIEVED_GOAL_BY_BU"/>
    <s v="PROJECT_STAGE"/>
    <x v="171"/>
    <x v="155"/>
    <x v="0"/>
    <n v="0"/>
    <x v="0"/>
    <x v="0"/>
    <x v="0"/>
    <s v=""/>
    <s v=""/>
    <n v="1742"/>
    <s v="-1742"/>
    <x v="0"/>
    <x v="0"/>
    <x v="0"/>
    <x v="190"/>
    <x v="14"/>
    <s v="專案階段"/>
    <s v=""/>
    <s v=""/>
    <x v="0"/>
    <x v="60"/>
    <m/>
    <s v="^()$"/>
    <n v="9"/>
    <x v="0"/>
    <x v="8"/>
    <x v="0"/>
    <x v="0"/>
    <x v="1"/>
    <x v="1"/>
    <b v="0"/>
    <x v="1"/>
    <x v="1"/>
    <n v="0"/>
    <x v="0"/>
    <b v="0"/>
    <b v="0"/>
    <b v="0"/>
    <b v="0"/>
    <b v="1"/>
    <b v="0"/>
    <b v="0"/>
    <b v="0"/>
    <b v="0"/>
    <b v="0"/>
    <b v="0"/>
    <x v="0"/>
    <x v="2"/>
    <n v="0"/>
    <x v="12"/>
    <x v="0"/>
  </r>
  <r>
    <m/>
    <s v="PRO"/>
    <x v="30"/>
    <x v="187"/>
    <x v="187"/>
    <x v="1"/>
    <x v="192"/>
    <s v="客戶提供標案的時候，客戶會提供Customer_Project_Name，透過申請WBS_Code，由PM 填寫"/>
    <x v="3"/>
    <m/>
    <s v="N/A"/>
    <s v="General"/>
    <x v="1"/>
    <m/>
    <x v="0"/>
    <s v="PRO"/>
    <x v="14"/>
    <x v="7"/>
    <x v="0"/>
    <x v="0"/>
    <s v="DM_MULTIPLE_SOURCE_RATE_BY_PROJECT_BY_PCA_NUM_OF_NONE_ACHIEVED_GOAL_BY_BU"/>
    <s v="CUSTOMER_PROJECT_NAME"/>
    <m/>
    <m/>
    <m/>
    <m/>
    <m/>
    <m/>
    <m/>
    <m/>
    <m/>
    <m/>
    <m/>
    <m/>
    <m/>
    <m/>
    <m/>
    <m/>
    <m/>
    <m/>
    <s v="資料清單"/>
    <x v="33"/>
    <x v="69"/>
    <x v="60"/>
    <x v="30"/>
    <e v="#N/A"/>
    <s v="Customer Project Name"/>
    <x v="187"/>
    <x v="1"/>
    <x v="0"/>
    <x v="192"/>
    <x v="14"/>
    <s v="IEC_STD_V10 &gt;&gt; Common &gt;&gt; AutoMetaDataCustomer Project Name"/>
    <x v="3"/>
    <x v="0"/>
    <s v="客戶專案名稱Dimension"/>
    <s v="各BU各階段專案Multiple Source Rate 之PCA未達標數"/>
    <n v="350"/>
    <n v="1739"/>
    <n v="0"/>
    <s v=""/>
    <n v="0"/>
    <n v="0"/>
    <n v="949"/>
    <x v="88"/>
    <s v="Multiple Source Rate by Project By PCA num of none achieved goal by BU"/>
    <x v="138"/>
    <e v="#N/A"/>
    <x v="0"/>
    <s v="E.3.5.0:物料達成狀況 - Multiple Source:"/>
    <x v="29"/>
    <x v="29"/>
    <x v="1632"/>
    <x v="187"/>
    <x v="187"/>
    <x v="204"/>
    <x v="0"/>
    <x v="0"/>
    <x v="0"/>
    <x v="1"/>
    <m/>
    <x v="0"/>
    <x v="3"/>
    <s v="Multiple Source Rate by Project By PCA num of none achieved goal by BU_Customer Project Name"/>
    <x v="1528"/>
    <x v="3"/>
    <x v="0"/>
    <x v="7"/>
    <x v="8"/>
    <x v="0"/>
    <x v="0"/>
    <s v="DM_MULTIPLE_SOURCE_RATE_BY_PROJECT_BY_PCA_NUM_OF_NONE_ACHIEVED_GOAL_BY_BU"/>
    <s v="CUSTOMER_PROJECT_NAME"/>
    <x v="171"/>
    <x v="152"/>
    <x v="0"/>
    <n v="0"/>
    <x v="0"/>
    <x v="0"/>
    <x v="0"/>
    <s v=""/>
    <s v=""/>
    <n v="1743"/>
    <s v="-1743"/>
    <x v="0"/>
    <x v="0"/>
    <x v="0"/>
    <x v="187"/>
    <x v="14"/>
    <s v="專案名稱(外部)"/>
    <s v=""/>
    <s v=""/>
    <x v="0"/>
    <x v="60"/>
    <m/>
    <s v="^()$"/>
    <n v="9"/>
    <x v="0"/>
    <x v="8"/>
    <x v="0"/>
    <x v="0"/>
    <x v="1"/>
    <x v="1"/>
    <b v="0"/>
    <x v="1"/>
    <x v="1"/>
    <n v="0"/>
    <x v="0"/>
    <b v="0"/>
    <b v="0"/>
    <b v="0"/>
    <b v="0"/>
    <b v="0"/>
    <b v="0"/>
    <b v="0"/>
    <b v="0"/>
    <b v="0"/>
    <b v="0"/>
    <b v="0"/>
    <x v="1"/>
    <x v="1"/>
    <n v="0"/>
    <x v="28"/>
    <x v="0"/>
  </r>
  <r>
    <m/>
    <s v="PRO"/>
    <x v="30"/>
    <x v="581"/>
    <x v="595"/>
    <x v="265"/>
    <x v="585"/>
    <s v="PCA 未達標(Reporting Customer Multiple Source Rate Goal) 數量"/>
    <x v="4"/>
    <s v="Part SCM Property_PCA Multiple source Rate achieved Status"/>
    <s v="N/A"/>
    <s v="General"/>
    <x v="4"/>
    <m/>
    <x v="0"/>
    <s v="PRO"/>
    <x v="14"/>
    <x v="7"/>
    <x v="0"/>
    <x v="0"/>
    <s v="DM_MULTIPLE_SOURCE_RATE_BY_PROJECT_BY_PCA_NUM_OF_NONE_ACHIEVED_GOAL_BY_BU"/>
    <s v="PCA_NUMBER_OF_NON_ACHIEVED_REPORTING_GOAL"/>
    <m/>
    <m/>
    <m/>
    <m/>
    <m/>
    <m/>
    <m/>
    <m/>
    <m/>
    <m/>
    <m/>
    <m/>
    <m/>
    <m/>
    <m/>
    <m/>
    <m/>
    <m/>
    <s v="資料清單"/>
    <x v="33"/>
    <x v="70"/>
    <x v="60"/>
    <x v="30"/>
    <e v="#N/A"/>
    <s v="PCA number of non achieved reporting goal "/>
    <x v="595"/>
    <x v="265"/>
    <x v="0"/>
    <x v="585"/>
    <x v="14"/>
    <s v="IEC_STD_V10 &gt;&gt; Common &gt;&gt; AutoMetaDataPCA number of non achieved reporting goal "/>
    <x v="4"/>
    <x v="0"/>
    <s v="未達標PCA數Measure"/>
    <s v="各BU各階段專案Multiple Source Rate 之PCA未達標數"/>
    <n v="1746"/>
    <n v="1739"/>
    <n v="0"/>
    <s v=""/>
    <n v="0"/>
    <e v="#N/A"/>
    <e v="#N/A"/>
    <x v="291"/>
    <s v="Multiple Source Rate by Project By PCA num of none achieved goal by BU"/>
    <x v="138"/>
    <e v="#N/A"/>
    <x v="0"/>
    <s v="E.3.5.0:物料達成狀況 - Multiple Source:"/>
    <x v="30"/>
    <x v="30"/>
    <x v="1633"/>
    <x v="581"/>
    <x v="595"/>
    <x v="614"/>
    <x v="0"/>
    <x v="0"/>
    <x v="0"/>
    <x v="4"/>
    <m/>
    <x v="0"/>
    <x v="4"/>
    <s v="Multiple Source Rate by Project By PCA num of none achieved goal by BU_PCA number of non achieved reporting goal "/>
    <x v="1529"/>
    <x v="4"/>
    <x v="0"/>
    <x v="7"/>
    <x v="8"/>
    <x v="0"/>
    <x v="0"/>
    <s v="DM_MULTIPLE_SOURCE_RATE_BY_PROJECT_BY_PCA_NUM_OF_NONE_ACHIEVED_GOAL_BY_BU"/>
    <s v="PCA_NUMBER_OF_NON_ACHIEVED_REPORTING_GOAL"/>
    <x v="171"/>
    <x v="454"/>
    <x v="0"/>
    <n v="0"/>
    <x v="0"/>
    <x v="0"/>
    <x v="3"/>
    <s v=""/>
    <s v=""/>
    <n v="1744"/>
    <s v="-1744"/>
    <x v="0"/>
    <x v="0"/>
    <x v="0"/>
    <x v="595"/>
    <x v="14"/>
    <s v="未達標PCA數"/>
    <s v=""/>
    <s v=""/>
    <x v="0"/>
    <x v="60"/>
    <m/>
    <s v="^()$"/>
    <n v="9"/>
    <x v="0"/>
    <x v="8"/>
    <x v="0"/>
    <x v="0"/>
    <x v="0"/>
    <x v="1"/>
    <b v="0"/>
    <x v="1"/>
    <x v="1"/>
    <n v="0"/>
    <x v="0"/>
    <b v="0"/>
    <b v="0"/>
    <b v="0"/>
    <b v="0"/>
    <b v="1"/>
    <b v="0"/>
    <b v="0"/>
    <b v="0"/>
    <b v="1"/>
    <b v="0"/>
    <b v="0"/>
    <x v="0"/>
    <x v="6"/>
    <n v="1"/>
    <x v="52"/>
    <x v="0"/>
  </r>
  <r>
    <m/>
    <s v="PRO"/>
    <x v="30"/>
    <x v="375"/>
    <x v="378"/>
    <x v="211"/>
    <x v="404"/>
    <s v="PCA料號，共12碼"/>
    <x v="3"/>
    <m/>
    <m/>
    <s v="General"/>
    <x v="1"/>
    <s v="1395A2815501, 1395T2551924...  "/>
    <x v="0"/>
    <s v="PRO"/>
    <x v="14"/>
    <x v="7"/>
    <x v="0"/>
    <x v="0"/>
    <s v="DM_MULTIPLE_SOURCE_RATE_BY_PROJECT_BY_PCA_NUM_OF_NONE_ACHIEVED_GOAL_BY_BU"/>
    <s v="IEC_PART_NUMBER"/>
    <m/>
    <m/>
    <m/>
    <m/>
    <m/>
    <m/>
    <m/>
    <m/>
    <m/>
    <m/>
    <m/>
    <m/>
    <m/>
    <m/>
    <m/>
    <m/>
    <m/>
    <m/>
    <s v="資料清單"/>
    <x v="33"/>
    <x v="71"/>
    <x v="60"/>
    <x v="30"/>
    <e v="#N/A"/>
    <s v="IEC Part Number"/>
    <x v="378"/>
    <x v="211"/>
    <x v="0"/>
    <x v="404"/>
    <x v="14"/>
    <s v="IEC_STD_V10 &gt;&gt; Common &gt;&gt; AutoMetaDataIEC Part Number"/>
    <x v="3"/>
    <x v="0"/>
    <s v="料號Dimension"/>
    <s v="各BU各階段專案Multiple Source Rate 之PCA未達標數"/>
    <n v="897"/>
    <n v="1739"/>
    <n v="0"/>
    <s v=""/>
    <n v="0"/>
    <n v="0"/>
    <n v="957"/>
    <x v="202"/>
    <s v="Multiple Source Rate by Project By PCA num of none achieved goal by BU"/>
    <x v="138"/>
    <e v="#N/A"/>
    <x v="0"/>
    <s v="E.3.5.0:物料達成狀況 - Multiple Source:"/>
    <x v="31"/>
    <x v="31"/>
    <x v="1634"/>
    <x v="375"/>
    <x v="378"/>
    <x v="616"/>
    <x v="120"/>
    <x v="0"/>
    <x v="0"/>
    <x v="1"/>
    <m/>
    <x v="0"/>
    <x v="3"/>
    <s v="Multiple Source Rate by Project By PCA num of none achieved goal by BU_IEC Part Number"/>
    <x v="1530"/>
    <x v="3"/>
    <x v="0"/>
    <x v="7"/>
    <x v="8"/>
    <x v="0"/>
    <x v="0"/>
    <s v="DM_MULTIPLE_SOURCE_RATE_BY_PROJECT_BY_PCA_NUM_OF_NONE_ACHIEVED_GOAL_BY_BU"/>
    <s v="IEC_PART_NUMBER"/>
    <x v="171"/>
    <x v="307"/>
    <x v="0"/>
    <n v="0"/>
    <x v="0"/>
    <x v="0"/>
    <x v="0"/>
    <s v=""/>
    <s v=""/>
    <n v="1745"/>
    <s v="-1745"/>
    <x v="0"/>
    <x v="0"/>
    <x v="0"/>
    <x v="378"/>
    <x v="14"/>
    <s v="料號代碼"/>
    <s v=""/>
    <s v=""/>
    <x v="0"/>
    <x v="60"/>
    <m/>
    <s v="^()$"/>
    <n v="9"/>
    <x v="0"/>
    <x v="8"/>
    <x v="0"/>
    <x v="0"/>
    <x v="1"/>
    <x v="1"/>
    <b v="0"/>
    <x v="1"/>
    <x v="1"/>
    <n v="0"/>
    <x v="0"/>
    <b v="0"/>
    <b v="0"/>
    <b v="0"/>
    <b v="0"/>
    <b v="1"/>
    <b v="0"/>
    <b v="0"/>
    <b v="0"/>
    <b v="0"/>
    <b v="0"/>
    <b v="0"/>
    <x v="0"/>
    <x v="2"/>
    <n v="0"/>
    <x v="18"/>
    <x v="0"/>
  </r>
  <r>
    <m/>
    <s v="PRO"/>
    <x v="30"/>
    <x v="604"/>
    <x v="412"/>
    <x v="1"/>
    <x v="611"/>
    <s v="PCA 階段，分成EVT, DVT, MP"/>
    <x v="3"/>
    <m/>
    <s v="N/A"/>
    <s v="General"/>
    <x v="2"/>
    <s v="EVT, DVT, MP"/>
    <x v="0"/>
    <s v="PRO"/>
    <x v="14"/>
    <x v="7"/>
    <x v="0"/>
    <x v="0"/>
    <s v="DM_MULTIPLE_SOURCE_RATE_BY_PROJECT_BY_PCA_NUM_OF_NONE_ACHIEVED_GOAL_BY_BU"/>
    <s v="PCA_STAGE"/>
    <m/>
    <m/>
    <m/>
    <m/>
    <m/>
    <m/>
    <m/>
    <m/>
    <m/>
    <m/>
    <m/>
    <m/>
    <m/>
    <m/>
    <m/>
    <m/>
    <m/>
    <m/>
    <s v="資料清單"/>
    <x v="33"/>
    <x v="72"/>
    <x v="60"/>
    <x v="30"/>
    <e v="#N/A"/>
    <s v="PCA Stage"/>
    <x v="412"/>
    <x v="1"/>
    <x v="0"/>
    <x v="611"/>
    <x v="14"/>
    <s v="IEC_STD_V10 &gt;&gt; Common &gt;&gt; AutoMetaDataPCA Stage"/>
    <x v="3"/>
    <x v="0"/>
    <s v="PCA階段Dimension"/>
    <s v="各BU各階段專案Multiple Source Rate 之PCA未達標數"/>
    <n v="975"/>
    <n v="1739"/>
    <n v="0"/>
    <s v=""/>
    <n v="0"/>
    <n v="0"/>
    <n v="975"/>
    <x v="293"/>
    <s v="Multiple Source Rate by Project By PCA num of none achieved goal by BU"/>
    <x v="138"/>
    <e v="#N/A"/>
    <x v="0"/>
    <s v="E.3.5.0:物料達成狀況 - Multiple Source:"/>
    <x v="32"/>
    <x v="32"/>
    <x v="1635"/>
    <x v="604"/>
    <x v="412"/>
    <x v="647"/>
    <x v="55"/>
    <x v="0"/>
    <x v="0"/>
    <x v="2"/>
    <m/>
    <x v="0"/>
    <x v="3"/>
    <s v="Multiple Source Rate by Project By PCA num of none achieved goal by BU_PCA Stage"/>
    <x v="1531"/>
    <x v="3"/>
    <x v="0"/>
    <x v="7"/>
    <x v="8"/>
    <x v="0"/>
    <x v="0"/>
    <s v="DM_MULTIPLE_SOURCE_RATE_BY_PROJECT_BY_PCA_NUM_OF_NONE_ACHIEVED_GOAL_BY_BU"/>
    <s v="PCA_STAGE"/>
    <x v="171"/>
    <x v="335"/>
    <x v="0"/>
    <n v="0"/>
    <x v="0"/>
    <x v="0"/>
    <x v="0"/>
    <s v=""/>
    <s v=""/>
    <n v="1746"/>
    <s v="-1746"/>
    <x v="0"/>
    <x v="0"/>
    <x v="0"/>
    <x v="412"/>
    <x v="14"/>
    <s v="PCA階段"/>
    <s v=""/>
    <s v=""/>
    <x v="0"/>
    <x v="60"/>
    <m/>
    <s v="^()$"/>
    <n v="9"/>
    <x v="0"/>
    <x v="8"/>
    <x v="0"/>
    <x v="0"/>
    <x v="1"/>
    <x v="1"/>
    <b v="0"/>
    <x v="1"/>
    <x v="1"/>
    <n v="0"/>
    <x v="0"/>
    <b v="0"/>
    <b v="0"/>
    <b v="0"/>
    <b v="0"/>
    <b v="1"/>
    <b v="0"/>
    <b v="0"/>
    <b v="0"/>
    <b v="0"/>
    <b v="0"/>
    <b v="0"/>
    <x v="0"/>
    <x v="2"/>
    <n v="0"/>
    <x v="35"/>
    <x v="0"/>
  </r>
  <r>
    <m/>
    <s v="PRO"/>
    <x v="30"/>
    <x v="409"/>
    <x v="413"/>
    <x v="1"/>
    <x v="406"/>
    <s v="PCA層次_x000a__x000a_ _x0009_Multi Source % formula_x0009_BU_x000a_1_x0009_Multi Source%= Multi Source parts / [Total number of parts - (Mech + DBG + label)]_x0009_BU1_x000a_2_x0009_Multi Source%= Multi Source parts / [Total number of parts - (Mech + DBG)]_x0009_BU5-F1_x000a_3_x0009_Multi Source%= Multi Source parts / [Total number of parts - (DBG + Sole)]_x0009_BU5-AWS_x000a_4_x0009_Multi Source%= Multi Source parts / [Total number of parts - (Mech + DBG + label + Sole)]_x0009_BU2-W1_x000a_5_x0009_Multi Source%= Multi Source parts / [Total number of parts - (Mech + DBG + label + Sole)]_x0009_BU2-ZT_x000a_6_x0009_Multi Source%= Multi Source parts / [Total number of parts - (Mech + DBG + label + Sole)]_x0009_BU2-A1_x000a_7_x0009_Multi Source%= Multi Source parts / [Total number of parts - (Mech + DBG + label + Sole)]_x0009_BU2-S1_x000a_8_x0009_Multi Source%= Multi Source parts / [Total number of parts - (DBG + Sole)]_x0009_BU2-AWS_x000a_9_x0009_Multi Source%=Multi Source parts / [Total number of parts - (Mech + DBG + label + Sole)]_x0009_BU6_x000a__x000a__x000a_不考慮Power合併板子計算"/>
    <x v="4"/>
    <m/>
    <s v="N/A"/>
    <s v="General"/>
    <x v="4"/>
    <m/>
    <x v="0"/>
    <s v="PRO"/>
    <x v="14"/>
    <x v="7"/>
    <x v="0"/>
    <x v="0"/>
    <s v="DM_MULTIPLE_SOURCE_RATE_BY_PROJECT_BY_PCA_NUM_OF_NONE_ACHIEVED_GOAL_BY_BU"/>
    <s v="PCA_MULTIPLE_SOURCE_RATE"/>
    <m/>
    <m/>
    <m/>
    <m/>
    <m/>
    <m/>
    <m/>
    <m/>
    <m/>
    <m/>
    <m/>
    <m/>
    <m/>
    <m/>
    <m/>
    <m/>
    <m/>
    <m/>
    <s v="資料清單"/>
    <x v="33"/>
    <x v="73"/>
    <x v="60"/>
    <x v="30"/>
    <e v="#N/A"/>
    <s v="PCA Multiple Source Rate"/>
    <x v="413"/>
    <x v="1"/>
    <x v="0"/>
    <x v="406"/>
    <x v="14"/>
    <s v="IEC_STD_V10 &gt;&gt; Common &gt;&gt; AutoMetaDataPCA Multiple Source Rate"/>
    <x v="4"/>
    <x v="0"/>
    <s v="PCA Multiple Source RateMeasure"/>
    <s v="各BU各階段專案Multiple Source Rate 之PCA未達標數"/>
    <n v="976"/>
    <n v="1739"/>
    <n v="0"/>
    <s v=""/>
    <n v="0"/>
    <n v="0"/>
    <n v="976"/>
    <x v="296"/>
    <s v="Multiple Source Rate by Project By PCA num of none achieved goal by BU"/>
    <x v="138"/>
    <e v="#N/A"/>
    <x v="0"/>
    <s v="E.3.5.0:物料達成狀況 - Multiple Source:"/>
    <x v="33"/>
    <x v="33"/>
    <x v="1636"/>
    <x v="409"/>
    <x v="413"/>
    <x v="652"/>
    <x v="0"/>
    <x v="0"/>
    <x v="0"/>
    <x v="4"/>
    <m/>
    <x v="0"/>
    <x v="4"/>
    <s v="Multiple Source Rate by Project By PCA num of none achieved goal by BU_PCA Multiple Source Rate"/>
    <x v="1532"/>
    <x v="4"/>
    <x v="0"/>
    <x v="7"/>
    <x v="8"/>
    <x v="0"/>
    <x v="0"/>
    <s v="DM_MULTIPLE_SOURCE_RATE_BY_PROJECT_BY_PCA_NUM_OF_NONE_ACHIEVED_GOAL_BY_BU"/>
    <s v="PCA_MULTIPLE_SOURCE_RATE"/>
    <x v="171"/>
    <x v="336"/>
    <x v="0"/>
    <n v="0"/>
    <x v="0"/>
    <x v="0"/>
    <x v="0"/>
    <s v=""/>
    <s v=""/>
    <n v="1747"/>
    <s v="-1747"/>
    <x v="0"/>
    <x v="0"/>
    <x v="0"/>
    <x v="413"/>
    <x v="14"/>
    <s v="Multiple Source Rate(by PCA)"/>
    <s v=""/>
    <s v=""/>
    <x v="0"/>
    <x v="60"/>
    <m/>
    <s v="^()$"/>
    <n v="9"/>
    <x v="0"/>
    <x v="8"/>
    <x v="0"/>
    <x v="0"/>
    <x v="1"/>
    <x v="1"/>
    <b v="0"/>
    <x v="1"/>
    <x v="1"/>
    <n v="0"/>
    <x v="0"/>
    <b v="0"/>
    <b v="0"/>
    <b v="0"/>
    <b v="0"/>
    <b v="0"/>
    <b v="0"/>
    <b v="0"/>
    <b v="0"/>
    <b v="0"/>
    <b v="0"/>
    <b v="0"/>
    <x v="1"/>
    <x v="1"/>
    <n v="0"/>
    <x v="9"/>
    <x v="0"/>
  </r>
  <r>
    <m/>
    <s v="PRO"/>
    <x v="30"/>
    <x v="410"/>
    <x v="414"/>
    <x v="1"/>
    <x v="407"/>
    <s v="Include Hold: 含不量產PCA_x000a_Exclude Hold: 排除不量產PCA"/>
    <x v="4"/>
    <m/>
    <s v="N/A"/>
    <s v="General"/>
    <x v="1"/>
    <s v="Include Hold、Exclude Hold"/>
    <x v="0"/>
    <s v="PRO"/>
    <x v="14"/>
    <x v="7"/>
    <x v="0"/>
    <x v="0"/>
    <s v="DM_MULTIPLE_SOURCE_RATE_BY_PROJECT_BY_PCA_NUM_OF_NONE_ACHIEVED_GOAL_BY_BU"/>
    <s v="PCA_HOLD_STATUS"/>
    <m/>
    <m/>
    <m/>
    <m/>
    <m/>
    <m/>
    <m/>
    <m/>
    <m/>
    <m/>
    <m/>
    <m/>
    <m/>
    <m/>
    <m/>
    <m/>
    <m/>
    <m/>
    <s v="資料清單"/>
    <x v="33"/>
    <x v="74"/>
    <x v="60"/>
    <x v="30"/>
    <e v="#N/A"/>
    <s v="PCA Hold Status"/>
    <x v="414"/>
    <x v="1"/>
    <x v="0"/>
    <x v="407"/>
    <x v="14"/>
    <s v="IEC_STD_V10 &gt;&gt; Common &gt;&gt; AutoMetaDataPCA Hold Status"/>
    <x v="4"/>
    <x v="0"/>
    <s v="PCA Hold狀態Measure"/>
    <s v="各BU各階段專案Multiple Source Rate 之PCA未達標數"/>
    <n v="977"/>
    <n v="1739"/>
    <n v="0"/>
    <s v=""/>
    <n v="0"/>
    <n v="0"/>
    <n v="977"/>
    <x v="292"/>
    <s v="Multiple Source Rate by Project By PCA num of none achieved goal by BU"/>
    <x v="138"/>
    <e v="#N/A"/>
    <x v="0"/>
    <s v="E.3.5.0:物料達成狀況 - Multiple Source:"/>
    <x v="34"/>
    <x v="34"/>
    <x v="1637"/>
    <x v="410"/>
    <x v="414"/>
    <x v="412"/>
    <x v="118"/>
    <x v="0"/>
    <x v="0"/>
    <x v="1"/>
    <m/>
    <x v="0"/>
    <x v="4"/>
    <s v="Multiple Source Rate by Project By PCA num of none achieved goal by BU_PCA Hold Status"/>
    <x v="1533"/>
    <x v="4"/>
    <x v="0"/>
    <x v="7"/>
    <x v="8"/>
    <x v="0"/>
    <x v="0"/>
    <s v="DM_MULTIPLE_SOURCE_RATE_BY_PROJECT_BY_PCA_NUM_OF_NONE_ACHIEVED_GOAL_BY_BU"/>
    <s v="PCA_HOLD_STATUS"/>
    <x v="171"/>
    <x v="337"/>
    <x v="0"/>
    <n v="0"/>
    <x v="0"/>
    <x v="0"/>
    <x v="0"/>
    <s v=""/>
    <s v=""/>
    <n v="1748"/>
    <s v="-1748"/>
    <x v="0"/>
    <x v="0"/>
    <x v="0"/>
    <x v="414"/>
    <x v="14"/>
    <s v="PCA Hold 狀態"/>
    <s v=""/>
    <s v=""/>
    <x v="0"/>
    <x v="60"/>
    <m/>
    <s v="^()$"/>
    <n v="9"/>
    <x v="0"/>
    <x v="8"/>
    <x v="0"/>
    <x v="0"/>
    <x v="1"/>
    <x v="1"/>
    <b v="0"/>
    <x v="1"/>
    <x v="1"/>
    <n v="0"/>
    <x v="0"/>
    <b v="0"/>
    <b v="0"/>
    <b v="0"/>
    <b v="0"/>
    <b v="0"/>
    <b v="0"/>
    <b v="0"/>
    <b v="0"/>
    <b v="0"/>
    <b v="0"/>
    <b v="0"/>
    <x v="1"/>
    <x v="1"/>
    <n v="0"/>
    <x v="18"/>
    <x v="0"/>
  </r>
  <r>
    <m/>
    <s v="PRO"/>
    <x v="31"/>
    <x v="605"/>
    <x v="596"/>
    <x v="1"/>
    <x v="612"/>
    <n v="0"/>
    <x v="0"/>
    <m/>
    <m/>
    <s v="General"/>
    <x v="0"/>
    <m/>
    <x v="0"/>
    <s v="PRO"/>
    <x v="14"/>
    <x v="7"/>
    <x v="0"/>
    <x v="0"/>
    <s v="DM_PROJECT_BOM_COST_SHARE_BY_AVL"/>
    <m/>
    <m/>
    <m/>
    <m/>
    <m/>
    <m/>
    <m/>
    <m/>
    <m/>
    <m/>
    <m/>
    <m/>
    <m/>
    <m/>
    <m/>
    <m/>
    <m/>
    <m/>
    <m/>
    <s v="資料清單"/>
    <x v="33"/>
    <x v="75"/>
    <x v="60"/>
    <x v="31"/>
    <e v="#N/A"/>
    <s v="Project BOM Cost Share by AVL"/>
    <x v="596"/>
    <x v="1"/>
    <x v="0"/>
    <x v="612"/>
    <x v="14"/>
    <s v="IEC_STD_V10 &gt;&gt; Common &gt;&gt; AutoMetaDataProject BOM Cost Share by AVL"/>
    <x v="0"/>
    <x v="0"/>
    <s v="產品出貨週期的製造商成本分析Concept"/>
    <s v="產品出貨週期的製造商成本分析"/>
    <n v="1751"/>
    <n v="0"/>
    <n v="0"/>
    <s v=""/>
    <n v="0"/>
    <n v="0"/>
    <n v="0"/>
    <x v="0"/>
    <s v=""/>
    <x v="0"/>
    <s v=""/>
    <x v="0"/>
    <s v="E.3.10.0:管理採購-BOM cost by AVL:"/>
    <x v="0"/>
    <x v="0"/>
    <x v="1638"/>
    <x v="605"/>
    <x v="596"/>
    <x v="653"/>
    <x v="0"/>
    <x v="0"/>
    <x v="0"/>
    <x v="0"/>
    <m/>
    <x v="0"/>
    <x v="0"/>
    <s v="Project BOM Cost Share by AVL"/>
    <x v="1534"/>
    <x v="0"/>
    <x v="0"/>
    <x v="7"/>
    <x v="8"/>
    <x v="0"/>
    <x v="0"/>
    <s v="DM_PROJECT_BOM_COST_SHARE_BY_AVL"/>
    <s v=""/>
    <x v="172"/>
    <x v="0"/>
    <x v="0"/>
    <n v="0"/>
    <x v="0"/>
    <x v="0"/>
    <x v="0"/>
    <s v=""/>
    <s v=""/>
    <n v="1749"/>
    <s v="-1749"/>
    <x v="0"/>
    <x v="0"/>
    <x v="0"/>
    <x v="596"/>
    <x v="14"/>
    <s v="產品出貨週期的製造商成本分析"/>
    <s v=""/>
    <s v=""/>
    <x v="0"/>
    <x v="60"/>
    <m/>
    <s v="^()$"/>
    <n v="9"/>
    <x v="0"/>
    <x v="8"/>
    <x v="0"/>
    <x v="0"/>
    <x v="0"/>
    <x v="1"/>
    <b v="0"/>
    <x v="1"/>
    <x v="0"/>
    <n v="0"/>
    <x v="0"/>
    <b v="0"/>
    <b v="0"/>
    <b v="0"/>
    <b v="0"/>
    <b v="0"/>
    <b v="0"/>
    <b v="0"/>
    <b v="0"/>
    <b v="0"/>
    <b v="0"/>
    <b v="0"/>
    <x v="1"/>
    <x v="1"/>
    <n v="0"/>
    <x v="7"/>
    <x v="0"/>
  </r>
  <r>
    <m/>
    <s v="PRO"/>
    <x v="31"/>
    <x v="456"/>
    <x v="458"/>
    <x v="1"/>
    <x v="452"/>
    <n v="0"/>
    <x v="3"/>
    <m/>
    <m/>
    <s v="General"/>
    <x v="2"/>
    <m/>
    <x v="0"/>
    <s v="PRO"/>
    <x v="14"/>
    <x v="7"/>
    <x v="0"/>
    <x v="0"/>
    <s v="DM_PROJECT_BOM_COST_SHARE_BY_AVL"/>
    <s v="BOM_LEVEL_COMPONENT"/>
    <m/>
    <m/>
    <m/>
    <m/>
    <m/>
    <m/>
    <m/>
    <m/>
    <m/>
    <m/>
    <m/>
    <m/>
    <m/>
    <m/>
    <m/>
    <m/>
    <m/>
    <m/>
    <s v="資料清單"/>
    <x v="33"/>
    <x v="76"/>
    <x v="60"/>
    <x v="31"/>
    <e v="#N/A"/>
    <s v="BOM Level Component"/>
    <x v="458"/>
    <x v="1"/>
    <x v="0"/>
    <x v="452"/>
    <x v="14"/>
    <s v="IEC_STD_V10 &gt;&gt; Common &gt;&gt; AutoMetaDataBOM Level Component"/>
    <x v="3"/>
    <x v="0"/>
    <s v="BLCDimension"/>
    <s v="產品出貨週期的製造商成本分析"/>
    <n v="1122"/>
    <n v="1751"/>
    <n v="0"/>
    <s v=""/>
    <n v="0"/>
    <n v="0"/>
    <n v="1618"/>
    <x v="234"/>
    <s v="Project BOM Cost Share by AVL"/>
    <x v="139"/>
    <e v="#N/A"/>
    <x v="0"/>
    <s v="E.3.10.0:管理採購-BOM cost by AVL:"/>
    <x v="1"/>
    <x v="1"/>
    <x v="1639"/>
    <x v="456"/>
    <x v="458"/>
    <x v="653"/>
    <x v="0"/>
    <x v="0"/>
    <x v="0"/>
    <x v="2"/>
    <m/>
    <x v="0"/>
    <x v="3"/>
    <s v="Project BOM Cost Share by AVL_BOM Level Component"/>
    <x v="1535"/>
    <x v="3"/>
    <x v="0"/>
    <x v="7"/>
    <x v="8"/>
    <x v="0"/>
    <x v="0"/>
    <s v="DM_PROJECT_BOM_COST_SHARE_BY_AVL"/>
    <s v="BOM_LEVEL_COMPONENT"/>
    <x v="172"/>
    <x v="372"/>
    <x v="0"/>
    <n v="0"/>
    <x v="0"/>
    <x v="0"/>
    <x v="0"/>
    <s v=""/>
    <s v=""/>
    <n v="1750"/>
    <s v="-1750"/>
    <x v="0"/>
    <x v="0"/>
    <x v="0"/>
    <x v="458"/>
    <x v="14"/>
    <s v="BLC"/>
    <s v=""/>
    <s v=""/>
    <x v="0"/>
    <x v="60"/>
    <m/>
    <s v="^()$"/>
    <n v="9"/>
    <x v="0"/>
    <x v="8"/>
    <x v="0"/>
    <x v="0"/>
    <x v="1"/>
    <x v="1"/>
    <b v="0"/>
    <x v="1"/>
    <x v="1"/>
    <n v="0"/>
    <x v="0"/>
    <b v="0"/>
    <b v="0"/>
    <b v="0"/>
    <b v="0"/>
    <b v="0"/>
    <b v="0"/>
    <b v="0"/>
    <b v="0"/>
    <b v="0"/>
    <b v="0"/>
    <b v="0"/>
    <x v="1"/>
    <x v="1"/>
    <n v="0"/>
    <x v="5"/>
    <x v="0"/>
  </r>
  <r>
    <m/>
    <s v="PRO"/>
    <x v="31"/>
    <x v="180"/>
    <x v="180"/>
    <x v="81"/>
    <x v="185"/>
    <n v="0"/>
    <x v="3"/>
    <m/>
    <m/>
    <s v="General"/>
    <x v="2"/>
    <m/>
    <x v="0"/>
    <s v="PRO"/>
    <x v="14"/>
    <x v="7"/>
    <x v="0"/>
    <x v="0"/>
    <s v="DM_PROJECT_BOM_COST_SHARE_BY_AVL"/>
    <s v="BU_CODE"/>
    <m/>
    <m/>
    <m/>
    <m/>
    <m/>
    <m/>
    <m/>
    <m/>
    <m/>
    <m/>
    <m/>
    <m/>
    <m/>
    <m/>
    <m/>
    <m/>
    <m/>
    <m/>
    <s v="資料清單"/>
    <x v="33"/>
    <x v="77"/>
    <x v="60"/>
    <x v="31"/>
    <e v="#N/A"/>
    <s v="BU Code"/>
    <x v="180"/>
    <x v="81"/>
    <x v="0"/>
    <x v="185"/>
    <x v="14"/>
    <s v="IEC_STD_V10 &gt;&gt; Common &gt;&gt; AutoMetaDataBU Code"/>
    <x v="3"/>
    <x v="0"/>
    <s v="事業處代碼Dimension"/>
    <s v="產品出貨週期的製造商成本分析"/>
    <n v="343"/>
    <n v="1751"/>
    <n v="0"/>
    <s v=""/>
    <n v="0"/>
    <n v="0"/>
    <n v="515"/>
    <x v="81"/>
    <s v="Project BOM Cost Share by AVL"/>
    <x v="139"/>
    <e v="#N/A"/>
    <x v="0"/>
    <s v="E.3.10.0:管理採購-BOM cost by AVL:"/>
    <x v="2"/>
    <x v="2"/>
    <x v="1640"/>
    <x v="180"/>
    <x v="180"/>
    <x v="653"/>
    <x v="0"/>
    <x v="0"/>
    <x v="0"/>
    <x v="2"/>
    <m/>
    <x v="0"/>
    <x v="3"/>
    <s v="Project BOM Cost Share by AVL_BU Code"/>
    <x v="1536"/>
    <x v="3"/>
    <x v="0"/>
    <x v="7"/>
    <x v="8"/>
    <x v="0"/>
    <x v="0"/>
    <s v="DM_PROJECT_BOM_COST_SHARE_BY_AVL"/>
    <s v="BU_CODE"/>
    <x v="172"/>
    <x v="145"/>
    <x v="0"/>
    <n v="0"/>
    <x v="0"/>
    <x v="0"/>
    <x v="0"/>
    <s v=""/>
    <s v=""/>
    <n v="1751"/>
    <s v="-1751"/>
    <x v="0"/>
    <x v="0"/>
    <x v="0"/>
    <x v="180"/>
    <x v="14"/>
    <s v="事業處代碼"/>
    <s v=""/>
    <s v=""/>
    <x v="0"/>
    <x v="60"/>
    <m/>
    <s v="^()$"/>
    <n v="9"/>
    <x v="0"/>
    <x v="8"/>
    <x v="0"/>
    <x v="0"/>
    <x v="1"/>
    <x v="1"/>
    <b v="0"/>
    <x v="1"/>
    <x v="1"/>
    <n v="0"/>
    <x v="0"/>
    <b v="0"/>
    <b v="0"/>
    <b v="0"/>
    <b v="0"/>
    <b v="1"/>
    <b v="0"/>
    <b v="0"/>
    <b v="0"/>
    <b v="0"/>
    <b v="0"/>
    <b v="0"/>
    <x v="0"/>
    <x v="2"/>
    <n v="0"/>
    <x v="1"/>
    <x v="0"/>
  </r>
  <r>
    <m/>
    <s v="PRO"/>
    <x v="31"/>
    <x v="184"/>
    <x v="184"/>
    <x v="1"/>
    <x v="189"/>
    <s v="客戶提供標案的時候，客戶會提供Product_Family，透過申請WBS_Code，由PM 填寫(BU1 為必填欄位，BU2,5,6 為選填)"/>
    <x v="3"/>
    <m/>
    <m/>
    <s v="General"/>
    <x v="1"/>
    <s v="DL360, DL360P..."/>
    <x v="0"/>
    <s v="EPM"/>
    <x v="14"/>
    <x v="7"/>
    <x v="0"/>
    <x v="0"/>
    <s v="DM_PROJECT_BOM_COST_SHARE_BY_AVL"/>
    <s v="PRODUCT_FAMILY"/>
    <m/>
    <m/>
    <m/>
    <m/>
    <m/>
    <m/>
    <m/>
    <m/>
    <m/>
    <m/>
    <m/>
    <m/>
    <m/>
    <m/>
    <m/>
    <m/>
    <m/>
    <m/>
    <s v="資料清單"/>
    <x v="33"/>
    <x v="78"/>
    <x v="60"/>
    <x v="31"/>
    <e v="#N/A"/>
    <s v="Product Family"/>
    <x v="184"/>
    <x v="1"/>
    <x v="0"/>
    <x v="189"/>
    <x v="14"/>
    <s v="IEC_STD_V10 &gt;&gt; Common &gt;&gt; AutoMetaDataProduct Family"/>
    <x v="3"/>
    <x v="0"/>
    <s v="產品系列Dimension"/>
    <s v="產品出貨週期的製造商成本分析"/>
    <n v="347"/>
    <n v="1751"/>
    <n v="0"/>
    <s v=""/>
    <n v="0"/>
    <n v="0"/>
    <n v="950"/>
    <x v="85"/>
    <s v="Project BOM Cost Share by AVL"/>
    <x v="139"/>
    <e v="#N/A"/>
    <x v="0"/>
    <s v="E.3.10.0:管理採購-BOM cost by AVL:"/>
    <x v="3"/>
    <x v="3"/>
    <x v="1641"/>
    <x v="184"/>
    <x v="184"/>
    <x v="201"/>
    <x v="25"/>
    <x v="0"/>
    <x v="0"/>
    <x v="1"/>
    <m/>
    <x v="0"/>
    <x v="3"/>
    <s v="Project BOM Cost Share by AVL_Product Family"/>
    <x v="1537"/>
    <x v="3"/>
    <x v="0"/>
    <x v="7"/>
    <x v="8"/>
    <x v="0"/>
    <x v="0"/>
    <s v="DM_PROJECT_BOM_COST_SHARE_BY_AVL"/>
    <s v="PRODUCT_FAMILY"/>
    <x v="172"/>
    <x v="149"/>
    <x v="0"/>
    <n v="0"/>
    <x v="0"/>
    <x v="0"/>
    <x v="0"/>
    <s v=""/>
    <s v=""/>
    <n v="1752"/>
    <s v="-1752"/>
    <x v="0"/>
    <x v="0"/>
    <x v="0"/>
    <x v="184"/>
    <x v="14"/>
    <s v="產品系列"/>
    <s v=""/>
    <s v=""/>
    <x v="0"/>
    <x v="60"/>
    <m/>
    <s v="^()$"/>
    <n v="9"/>
    <x v="0"/>
    <x v="8"/>
    <x v="0"/>
    <x v="0"/>
    <x v="1"/>
    <x v="1"/>
    <b v="0"/>
    <x v="1"/>
    <x v="1"/>
    <n v="0"/>
    <x v="0"/>
    <b v="0"/>
    <b v="0"/>
    <b v="0"/>
    <b v="0"/>
    <b v="0"/>
    <b v="0"/>
    <b v="0"/>
    <b v="0"/>
    <b v="0"/>
    <b v="0"/>
    <b v="0"/>
    <x v="1"/>
    <x v="1"/>
    <n v="0"/>
    <x v="0"/>
    <x v="0"/>
  </r>
  <r>
    <m/>
    <s v="PRO"/>
    <x v="31"/>
    <x v="185"/>
    <x v="185"/>
    <x v="1"/>
    <x v="190"/>
    <s v="客戶提供標案的時候，客戶會提供Product_Generation，透過申請WBS_Code，由PM 填寫(BU1 為必填欄位，BU2,5,6 為選填)"/>
    <x v="3"/>
    <m/>
    <m/>
    <s v="General"/>
    <x v="1"/>
    <s v="G10..."/>
    <x v="0"/>
    <s v="EPM"/>
    <x v="14"/>
    <x v="7"/>
    <x v="0"/>
    <x v="0"/>
    <s v="DM_PROJECT_BOM_COST_SHARE_BY_AVL"/>
    <s v="PRODUCT_GENERATION"/>
    <m/>
    <m/>
    <m/>
    <m/>
    <m/>
    <m/>
    <m/>
    <m/>
    <m/>
    <m/>
    <m/>
    <m/>
    <m/>
    <m/>
    <m/>
    <m/>
    <m/>
    <m/>
    <s v="資料清單"/>
    <x v="33"/>
    <x v="79"/>
    <x v="60"/>
    <x v="31"/>
    <e v="#N/A"/>
    <s v="Product Generation"/>
    <x v="185"/>
    <x v="1"/>
    <x v="0"/>
    <x v="190"/>
    <x v="14"/>
    <s v="IEC_STD_V10 &gt;&gt; Common &gt;&gt; AutoMetaDataProduct Generation"/>
    <x v="3"/>
    <x v="0"/>
    <s v="產品世代Dimension"/>
    <s v="產品出貨週期的製造商成本分析"/>
    <n v="348"/>
    <n v="1751"/>
    <n v="0"/>
    <s v=""/>
    <n v="0"/>
    <n v="0"/>
    <n v="951"/>
    <x v="86"/>
    <s v="Project BOM Cost Share by AVL"/>
    <x v="139"/>
    <e v="#N/A"/>
    <x v="0"/>
    <s v="E.3.10.0:管理採購-BOM cost by AVL:"/>
    <x v="4"/>
    <x v="4"/>
    <x v="1642"/>
    <x v="185"/>
    <x v="185"/>
    <x v="202"/>
    <x v="26"/>
    <x v="0"/>
    <x v="0"/>
    <x v="1"/>
    <m/>
    <x v="0"/>
    <x v="3"/>
    <s v="Project BOM Cost Share by AVL_Product Generation"/>
    <x v="1538"/>
    <x v="3"/>
    <x v="0"/>
    <x v="7"/>
    <x v="8"/>
    <x v="0"/>
    <x v="0"/>
    <s v="DM_PROJECT_BOM_COST_SHARE_BY_AVL"/>
    <s v="PRODUCT_GENERATION"/>
    <x v="172"/>
    <x v="150"/>
    <x v="0"/>
    <n v="0"/>
    <x v="0"/>
    <x v="0"/>
    <x v="0"/>
    <s v=""/>
    <s v=""/>
    <n v="1753"/>
    <s v="-1753"/>
    <x v="0"/>
    <x v="0"/>
    <x v="0"/>
    <x v="185"/>
    <x v="14"/>
    <s v="產品世代"/>
    <s v=""/>
    <s v=""/>
    <x v="0"/>
    <x v="60"/>
    <m/>
    <s v="^()$"/>
    <n v="9"/>
    <x v="0"/>
    <x v="8"/>
    <x v="0"/>
    <x v="0"/>
    <x v="1"/>
    <x v="1"/>
    <b v="0"/>
    <x v="1"/>
    <x v="1"/>
    <n v="0"/>
    <x v="0"/>
    <b v="0"/>
    <b v="0"/>
    <b v="0"/>
    <b v="0"/>
    <b v="0"/>
    <b v="0"/>
    <b v="0"/>
    <b v="0"/>
    <b v="0"/>
    <b v="0"/>
    <b v="0"/>
    <x v="1"/>
    <x v="1"/>
    <n v="0"/>
    <x v="33"/>
    <x v="0"/>
  </r>
  <r>
    <m/>
    <s v="PRO"/>
    <x v="31"/>
    <x v="455"/>
    <x v="457"/>
    <x v="1"/>
    <x v="451"/>
    <s v="1. Source list vendor code +IEC PN to find manufacturer_x000a_2. IEC PN to find manufacturer_x000a_3. Vendor name=manufacturer_x000a_"/>
    <x v="3"/>
    <m/>
    <m/>
    <s v="General"/>
    <x v="1"/>
    <m/>
    <x v="0"/>
    <s v="PRO"/>
    <x v="14"/>
    <x v="7"/>
    <x v="0"/>
    <x v="0"/>
    <s v="DM_PROJECT_BOM_COST_SHARE_BY_AVL"/>
    <s v="MANUFACTURER_NAME"/>
    <m/>
    <m/>
    <m/>
    <m/>
    <m/>
    <m/>
    <m/>
    <m/>
    <m/>
    <m/>
    <m/>
    <m/>
    <m/>
    <m/>
    <m/>
    <m/>
    <m/>
    <m/>
    <s v="資料清單"/>
    <x v="33"/>
    <x v="80"/>
    <x v="60"/>
    <x v="31"/>
    <e v="#N/A"/>
    <s v="Manufacturer Name"/>
    <x v="457"/>
    <x v="1"/>
    <x v="0"/>
    <x v="451"/>
    <x v="14"/>
    <s v="IEC_STD_V10 &gt;&gt; Common &gt;&gt; AutoMetaDataManufacturer Name"/>
    <x v="3"/>
    <x v="0"/>
    <s v="製造商名稱Dimension"/>
    <s v="產品出貨週期的製造商成本分析"/>
    <n v="1121"/>
    <n v="1751"/>
    <n v="0"/>
    <s v=""/>
    <n v="0"/>
    <n v="0"/>
    <n v="1639"/>
    <x v="233"/>
    <s v="Project BOM Cost Share by AVL"/>
    <x v="139"/>
    <e v="#N/A"/>
    <x v="0"/>
    <s v="E.3.10.0:管理採購-BOM cost by AVL:"/>
    <x v="5"/>
    <x v="5"/>
    <x v="1643"/>
    <x v="455"/>
    <x v="457"/>
    <x v="587"/>
    <x v="0"/>
    <x v="0"/>
    <x v="0"/>
    <x v="1"/>
    <m/>
    <x v="0"/>
    <x v="3"/>
    <s v="Project BOM Cost Share by AVL_Manufacturer Name"/>
    <x v="1539"/>
    <x v="3"/>
    <x v="0"/>
    <x v="7"/>
    <x v="8"/>
    <x v="0"/>
    <x v="0"/>
    <s v="DM_PROJECT_BOM_COST_SHARE_BY_AVL"/>
    <s v="MANUFACTURER_NAME"/>
    <x v="172"/>
    <x v="371"/>
    <x v="0"/>
    <n v="0"/>
    <x v="0"/>
    <x v="0"/>
    <x v="0"/>
    <s v=""/>
    <s v=""/>
    <n v="1754"/>
    <s v="-1754"/>
    <x v="0"/>
    <x v="0"/>
    <x v="0"/>
    <x v="457"/>
    <x v="14"/>
    <s v="製造商名稱"/>
    <s v=""/>
    <s v=""/>
    <x v="0"/>
    <x v="60"/>
    <m/>
    <s v="^()$"/>
    <n v="9"/>
    <x v="0"/>
    <x v="8"/>
    <x v="0"/>
    <x v="0"/>
    <x v="1"/>
    <x v="1"/>
    <b v="0"/>
    <x v="1"/>
    <x v="1"/>
    <n v="0"/>
    <x v="0"/>
    <b v="0"/>
    <b v="0"/>
    <b v="0"/>
    <b v="0"/>
    <b v="0"/>
    <b v="0"/>
    <b v="0"/>
    <b v="0"/>
    <b v="0"/>
    <b v="0"/>
    <b v="0"/>
    <x v="1"/>
    <x v="1"/>
    <n v="0"/>
    <x v="3"/>
    <x v="0"/>
  </r>
  <r>
    <m/>
    <s v="PRO"/>
    <x v="31"/>
    <x v="312"/>
    <x v="579"/>
    <x v="1"/>
    <x v="591"/>
    <n v="0"/>
    <x v="3"/>
    <m/>
    <m/>
    <s v="General"/>
    <x v="3"/>
    <m/>
    <x v="0"/>
    <m/>
    <x v="14"/>
    <x v="7"/>
    <x v="0"/>
    <x v="0"/>
    <s v="DM_PROJECT_BOM_COST_SHARE_BY_AVL"/>
    <s v="SKU_SHIPPING_DATE"/>
    <m/>
    <m/>
    <m/>
    <m/>
    <m/>
    <m/>
    <m/>
    <m/>
    <m/>
    <m/>
    <m/>
    <m/>
    <m/>
    <m/>
    <m/>
    <m/>
    <m/>
    <m/>
    <s v="資料清單"/>
    <x v="33"/>
    <x v="81"/>
    <x v="60"/>
    <x v="31"/>
    <e v="#N/A"/>
    <s v="SKU Shipping date"/>
    <x v="579"/>
    <x v="1"/>
    <x v="0"/>
    <x v="591"/>
    <x v="14"/>
    <s v="IEC_STD_V10 &gt;&gt; Common &gt;&gt; AutoMetaDataSKU Shipping date"/>
    <x v="3"/>
    <x v="0"/>
    <s v="出貨日期Dimension"/>
    <s v="產品出貨週期的製造商成本分析"/>
    <n v="1660"/>
    <n v="1751"/>
    <n v="0"/>
    <s v=""/>
    <n v="0"/>
    <n v="0"/>
    <n v="1660"/>
    <x v="298"/>
    <s v="Project BOM Cost Share by AVL"/>
    <x v="139"/>
    <e v="#N/A"/>
    <x v="0"/>
    <s v="E.3.10.0:管理採購-BOM cost by AVL:"/>
    <x v="6"/>
    <x v="6"/>
    <x v="1644"/>
    <x v="312"/>
    <x v="579"/>
    <x v="653"/>
    <x v="0"/>
    <x v="0"/>
    <x v="0"/>
    <x v="3"/>
    <m/>
    <x v="0"/>
    <x v="3"/>
    <s v="Project BOM Cost Share by AVL_SKU Shipping date"/>
    <x v="1540"/>
    <x v="3"/>
    <x v="0"/>
    <x v="7"/>
    <x v="8"/>
    <x v="0"/>
    <x v="0"/>
    <s v="DM_PROJECT_BOM_COST_SHARE_BY_AVL"/>
    <s v="SKU_SHIPPING_DATE"/>
    <x v="172"/>
    <x v="458"/>
    <x v="0"/>
    <n v="0"/>
    <x v="0"/>
    <x v="0"/>
    <x v="0"/>
    <s v=""/>
    <s v=""/>
    <n v="1755"/>
    <s v="-1755"/>
    <x v="0"/>
    <x v="0"/>
    <x v="0"/>
    <x v="579"/>
    <x v="14"/>
    <s v="出貨日期"/>
    <s v=""/>
    <s v=""/>
    <x v="0"/>
    <x v="60"/>
    <m/>
    <s v="^()$"/>
    <n v="9"/>
    <x v="0"/>
    <x v="8"/>
    <x v="0"/>
    <x v="0"/>
    <x v="1"/>
    <x v="1"/>
    <b v="0"/>
    <x v="1"/>
    <x v="1"/>
    <n v="0"/>
    <x v="0"/>
    <b v="0"/>
    <b v="0"/>
    <b v="0"/>
    <b v="0"/>
    <b v="1"/>
    <b v="0"/>
    <b v="0"/>
    <b v="0"/>
    <b v="0"/>
    <b v="0"/>
    <b v="0"/>
    <x v="0"/>
    <x v="2"/>
    <n v="0"/>
    <x v="3"/>
    <x v="0"/>
  </r>
  <r>
    <m/>
    <s v="PRO"/>
    <x v="31"/>
    <x v="432"/>
    <x v="434"/>
    <x v="279"/>
    <x v="427"/>
    <s v="採購單價的定義廠區, 在報表不顯示, 提供資料追溯"/>
    <x v="3"/>
    <m/>
    <m/>
    <s v="General"/>
    <x v="2"/>
    <m/>
    <x v="0"/>
    <s v="PRO"/>
    <x v="14"/>
    <x v="7"/>
    <x v="0"/>
    <x v="0"/>
    <s v="DM_PROJECT_BOM_COST_SHARE_BY_AVL"/>
    <s v="PLANT_CODE"/>
    <m/>
    <m/>
    <m/>
    <m/>
    <m/>
    <m/>
    <m/>
    <m/>
    <m/>
    <m/>
    <m/>
    <m/>
    <m/>
    <m/>
    <m/>
    <m/>
    <m/>
    <m/>
    <s v="資料清單"/>
    <x v="33"/>
    <x v="82"/>
    <x v="60"/>
    <x v="31"/>
    <e v="#N/A"/>
    <s v="Plant Code"/>
    <x v="434"/>
    <x v="279"/>
    <x v="0"/>
    <x v="427"/>
    <x v="14"/>
    <s v="IEC_STD_V10 &gt;&gt; Common &gt;&gt; AutoMetaDataPlant Code"/>
    <x v="3"/>
    <x v="0"/>
    <s v="廠區代碼Dimension"/>
    <s v="產品出貨週期的製造商成本分析"/>
    <n v="1087"/>
    <n v="1751"/>
    <n v="0"/>
    <s v=""/>
    <n v="0"/>
    <n v="0"/>
    <n v="1642"/>
    <x v="224"/>
    <s v="Project BOM Cost Share by AVL"/>
    <x v="139"/>
    <e v="#N/A"/>
    <x v="0"/>
    <s v="E.3.10.0:管理採購-BOM cost by AVL:"/>
    <x v="7"/>
    <x v="7"/>
    <x v="1645"/>
    <x v="432"/>
    <x v="434"/>
    <x v="654"/>
    <x v="0"/>
    <x v="0"/>
    <x v="0"/>
    <x v="2"/>
    <m/>
    <x v="0"/>
    <x v="3"/>
    <s v="Project BOM Cost Share by AVL_Plant Code"/>
    <x v="1541"/>
    <x v="3"/>
    <x v="0"/>
    <x v="7"/>
    <x v="8"/>
    <x v="0"/>
    <x v="0"/>
    <s v="DM_PROJECT_BOM_COST_SHARE_BY_AVL"/>
    <s v="PLANT_CODE"/>
    <x v="172"/>
    <x v="350"/>
    <x v="0"/>
    <n v="0"/>
    <x v="0"/>
    <x v="0"/>
    <x v="0"/>
    <s v=""/>
    <s v=""/>
    <n v="1756"/>
    <s v="-1756"/>
    <x v="0"/>
    <x v="0"/>
    <x v="0"/>
    <x v="434"/>
    <x v="14"/>
    <s v="廠區代碼"/>
    <s v=""/>
    <s v=""/>
    <x v="0"/>
    <x v="60"/>
    <m/>
    <s v="^()$"/>
    <n v="9"/>
    <x v="0"/>
    <x v="8"/>
    <x v="0"/>
    <x v="0"/>
    <x v="1"/>
    <x v="1"/>
    <b v="0"/>
    <x v="1"/>
    <x v="1"/>
    <n v="0"/>
    <x v="0"/>
    <b v="0"/>
    <b v="0"/>
    <b v="0"/>
    <b v="0"/>
    <b v="1"/>
    <b v="0"/>
    <b v="0"/>
    <b v="0"/>
    <b v="0"/>
    <b v="0"/>
    <b v="0"/>
    <x v="0"/>
    <x v="2"/>
    <n v="0"/>
    <x v="19"/>
    <x v="0"/>
  </r>
  <r>
    <m/>
    <s v="PRO"/>
    <x v="31"/>
    <x v="589"/>
    <x v="597"/>
    <x v="1"/>
    <x v="593"/>
    <s v="出貨料號, 只包含客戶出貨, 不含IEC intercompany 出貨, 例如不含大陸到MEX"/>
    <x v="3"/>
    <s v="Part cost by Manufacturer in shipment_Shipping SKU"/>
    <m/>
    <s v="General"/>
    <x v="2"/>
    <m/>
    <x v="0"/>
    <s v="PRO"/>
    <x v="14"/>
    <x v="7"/>
    <x v="0"/>
    <x v="0"/>
    <s v="DM_PROJECT_BOM_COST_SHARE_BY_AVL"/>
    <s v="SKU_MATERIAL"/>
    <m/>
    <m/>
    <m/>
    <m/>
    <m/>
    <m/>
    <m/>
    <m/>
    <m/>
    <m/>
    <m/>
    <m/>
    <m/>
    <m/>
    <m/>
    <m/>
    <m/>
    <m/>
    <s v="資料清單"/>
    <x v="33"/>
    <x v="83"/>
    <x v="60"/>
    <x v="31"/>
    <e v="#N/A"/>
    <s v="SKU Material"/>
    <x v="597"/>
    <x v="1"/>
    <x v="0"/>
    <x v="593"/>
    <x v="14"/>
    <s v="IEC_STD_V10 &gt;&gt; Common &gt;&gt; AutoMetaDataSKU Material"/>
    <x v="3"/>
    <x v="0"/>
    <s v="出貨料號Dimension"/>
    <s v="產品出貨週期的製造商成本分析"/>
    <n v="1759"/>
    <n v="1751"/>
    <n v="0"/>
    <s v=""/>
    <n v="0"/>
    <e v="#N/A"/>
    <e v="#N/A"/>
    <x v="299"/>
    <s v="Project BOM Cost Share by AVL"/>
    <x v="139"/>
    <e v="#N/A"/>
    <x v="0"/>
    <s v="E.3.10.0:管理採購-BOM cost by AVL:"/>
    <x v="8"/>
    <x v="8"/>
    <x v="1646"/>
    <x v="589"/>
    <x v="597"/>
    <x v="655"/>
    <x v="0"/>
    <x v="0"/>
    <x v="0"/>
    <x v="2"/>
    <m/>
    <x v="0"/>
    <x v="3"/>
    <s v="Project BOM Cost Share by AVL_SKU Material"/>
    <x v="1542"/>
    <x v="3"/>
    <x v="0"/>
    <x v="7"/>
    <x v="8"/>
    <x v="0"/>
    <x v="0"/>
    <s v="DM_PROJECT_BOM_COST_SHARE_BY_AVL"/>
    <s v="SKU_MATERIAL"/>
    <x v="172"/>
    <x v="468"/>
    <x v="0"/>
    <n v="0"/>
    <x v="0"/>
    <x v="0"/>
    <x v="3"/>
    <s v=""/>
    <s v=""/>
    <n v="1757"/>
    <s v="-1757"/>
    <x v="0"/>
    <x v="0"/>
    <x v="0"/>
    <x v="597"/>
    <x v="14"/>
    <s v="出貨料號"/>
    <s v=""/>
    <s v=""/>
    <x v="0"/>
    <x v="60"/>
    <m/>
    <s v="^()$"/>
    <n v="9"/>
    <x v="0"/>
    <x v="8"/>
    <x v="0"/>
    <x v="0"/>
    <x v="0"/>
    <x v="1"/>
    <b v="0"/>
    <x v="1"/>
    <x v="1"/>
    <n v="0"/>
    <x v="0"/>
    <b v="0"/>
    <b v="0"/>
    <b v="0"/>
    <b v="0"/>
    <b v="1"/>
    <b v="0"/>
    <b v="0"/>
    <b v="0"/>
    <b v="1"/>
    <b v="0"/>
    <b v="0"/>
    <x v="0"/>
    <x v="6"/>
    <n v="1"/>
    <x v="2"/>
    <x v="0"/>
  </r>
  <r>
    <m/>
    <s v="PRO"/>
    <x v="31"/>
    <x v="375"/>
    <x v="378"/>
    <x v="213"/>
    <x v="370"/>
    <s v="6開頭的料號"/>
    <x v="3"/>
    <m/>
    <m/>
    <s v="General"/>
    <x v="1"/>
    <s v="6開頭的料號"/>
    <x v="0"/>
    <s v="PRO"/>
    <x v="14"/>
    <x v="7"/>
    <x v="0"/>
    <x v="0"/>
    <s v="DM_PROJECT_BOM_COST_SHARE_BY_AVL"/>
    <s v="IEC_PART_NUMBER"/>
    <m/>
    <m/>
    <m/>
    <m/>
    <m/>
    <m/>
    <m/>
    <m/>
    <m/>
    <m/>
    <m/>
    <m/>
    <m/>
    <m/>
    <m/>
    <m/>
    <m/>
    <m/>
    <s v="資料清單"/>
    <x v="33"/>
    <x v="84"/>
    <x v="60"/>
    <x v="31"/>
    <e v="#N/A"/>
    <s v="IEC Part Number"/>
    <x v="378"/>
    <x v="213"/>
    <x v="0"/>
    <x v="370"/>
    <x v="14"/>
    <s v="IEC_STD_V10 &gt;&gt; Common &gt;&gt; AutoMetaDataIEC Part Number"/>
    <x v="3"/>
    <x v="0"/>
    <s v="料號Dimension"/>
    <s v="產品出貨週期的製造商成本分析"/>
    <n v="897"/>
    <n v="1751"/>
    <n v="0"/>
    <s v=""/>
    <n v="0"/>
    <n v="0"/>
    <n v="957"/>
    <x v="202"/>
    <s v="Project BOM Cost Share by AVL"/>
    <x v="139"/>
    <e v="#N/A"/>
    <x v="0"/>
    <s v="E.3.10.0:管理採購-BOM cost by AVL:"/>
    <x v="9"/>
    <x v="9"/>
    <x v="1647"/>
    <x v="375"/>
    <x v="378"/>
    <x v="624"/>
    <x v="115"/>
    <x v="0"/>
    <x v="0"/>
    <x v="1"/>
    <m/>
    <x v="0"/>
    <x v="3"/>
    <s v="Project BOM Cost Share by AVL_IEC Part Number"/>
    <x v="1543"/>
    <x v="3"/>
    <x v="0"/>
    <x v="7"/>
    <x v="8"/>
    <x v="0"/>
    <x v="0"/>
    <s v="DM_PROJECT_BOM_COST_SHARE_BY_AVL"/>
    <s v="IEC_PART_NUMBER"/>
    <x v="172"/>
    <x v="307"/>
    <x v="0"/>
    <n v="0"/>
    <x v="0"/>
    <x v="0"/>
    <x v="0"/>
    <s v=""/>
    <s v=""/>
    <n v="1758"/>
    <s v="-1758"/>
    <x v="0"/>
    <x v="0"/>
    <x v="0"/>
    <x v="378"/>
    <x v="14"/>
    <s v="料號"/>
    <s v=""/>
    <s v=""/>
    <x v="0"/>
    <x v="60"/>
    <m/>
    <s v="^()$"/>
    <n v="9"/>
    <x v="0"/>
    <x v="8"/>
    <x v="0"/>
    <x v="0"/>
    <x v="1"/>
    <x v="1"/>
    <b v="0"/>
    <x v="1"/>
    <x v="1"/>
    <n v="0"/>
    <x v="0"/>
    <b v="0"/>
    <b v="0"/>
    <b v="0"/>
    <b v="0"/>
    <b v="1"/>
    <b v="0"/>
    <b v="0"/>
    <b v="0"/>
    <b v="0"/>
    <b v="0"/>
    <b v="0"/>
    <x v="0"/>
    <x v="2"/>
    <n v="0"/>
    <x v="18"/>
    <x v="0"/>
  </r>
  <r>
    <m/>
    <s v="PRO"/>
    <x v="31"/>
    <x v="445"/>
    <x v="447"/>
    <x v="1"/>
    <x v="441"/>
    <s v="採購幣別"/>
    <x v="3"/>
    <m/>
    <m/>
    <s v="General"/>
    <x v="2"/>
    <m/>
    <x v="0"/>
    <s v="PRO"/>
    <x v="14"/>
    <x v="7"/>
    <x v="0"/>
    <x v="0"/>
    <s v="DM_PROJECT_BOM_COST_SHARE_BY_AVL"/>
    <s v="PO_CURRENCY"/>
    <m/>
    <m/>
    <m/>
    <m/>
    <m/>
    <m/>
    <m/>
    <m/>
    <m/>
    <m/>
    <m/>
    <m/>
    <m/>
    <m/>
    <m/>
    <m/>
    <m/>
    <m/>
    <s v="資料清單"/>
    <x v="33"/>
    <x v="85"/>
    <x v="60"/>
    <x v="31"/>
    <e v="#N/A"/>
    <s v="PO Currency"/>
    <x v="447"/>
    <x v="1"/>
    <x v="0"/>
    <x v="441"/>
    <x v="14"/>
    <s v="IEC_STD_V10 &gt;&gt; Common &gt;&gt; AutoMetaDataPO Currency"/>
    <x v="3"/>
    <x v="0"/>
    <s v="採購幣別Dimension"/>
    <s v="產品出貨週期的製造商成本分析"/>
    <n v="1107"/>
    <n v="1751"/>
    <n v="0"/>
    <s v=""/>
    <n v="0"/>
    <n v="0"/>
    <n v="1107"/>
    <x v="235"/>
    <s v="Project BOM Cost Share by AVL"/>
    <x v="139"/>
    <e v="#N/A"/>
    <x v="0"/>
    <s v="E.3.10.0:管理採購-BOM cost by AVL:"/>
    <x v="10"/>
    <x v="10"/>
    <x v="1648"/>
    <x v="445"/>
    <x v="447"/>
    <x v="453"/>
    <x v="0"/>
    <x v="0"/>
    <x v="0"/>
    <x v="2"/>
    <m/>
    <x v="0"/>
    <x v="3"/>
    <s v="Project BOM Cost Share by AVL_PO Currency"/>
    <x v="1544"/>
    <x v="3"/>
    <x v="0"/>
    <x v="7"/>
    <x v="8"/>
    <x v="0"/>
    <x v="0"/>
    <s v="DM_PROJECT_BOM_COST_SHARE_BY_AVL"/>
    <s v="PO_CURRENCY"/>
    <x v="172"/>
    <x v="362"/>
    <x v="0"/>
    <n v="0"/>
    <x v="0"/>
    <x v="0"/>
    <x v="0"/>
    <s v=""/>
    <s v=""/>
    <n v="1759"/>
    <s v="-1759"/>
    <x v="0"/>
    <x v="0"/>
    <x v="0"/>
    <x v="447"/>
    <x v="14"/>
    <s v="採購幣別"/>
    <s v=""/>
    <s v=""/>
    <x v="0"/>
    <x v="60"/>
    <m/>
    <s v="^()$"/>
    <n v="9"/>
    <x v="0"/>
    <x v="8"/>
    <x v="0"/>
    <x v="0"/>
    <x v="1"/>
    <x v="1"/>
    <b v="0"/>
    <x v="1"/>
    <x v="1"/>
    <n v="0"/>
    <x v="0"/>
    <b v="0"/>
    <b v="0"/>
    <b v="0"/>
    <b v="0"/>
    <b v="0"/>
    <b v="0"/>
    <b v="0"/>
    <b v="0"/>
    <b v="0"/>
    <b v="0"/>
    <b v="0"/>
    <x v="1"/>
    <x v="1"/>
    <n v="0"/>
    <x v="34"/>
    <x v="0"/>
  </r>
  <r>
    <m/>
    <s v="PRO"/>
    <x v="31"/>
    <x v="449"/>
    <x v="451"/>
    <x v="280"/>
    <x v="444"/>
    <s v="Class code 料號分類+組件類別mapping table _x000a_EX: 6010-Capacitor"/>
    <x v="3"/>
    <m/>
    <m/>
    <s v="General"/>
    <x v="2"/>
    <s v="CDROM;POWERBD;TRANFMR;FDD.."/>
    <x v="0"/>
    <s v="CE"/>
    <x v="14"/>
    <x v="7"/>
    <x v="0"/>
    <x v="0"/>
    <s v="DM_PROJECT_BOM_COST_SHARE_BY_AVL"/>
    <s v="PROC_COMMODITY"/>
    <m/>
    <m/>
    <m/>
    <m/>
    <m/>
    <m/>
    <m/>
    <m/>
    <m/>
    <m/>
    <m/>
    <m/>
    <m/>
    <m/>
    <m/>
    <m/>
    <m/>
    <m/>
    <s v="資料清單"/>
    <x v="33"/>
    <x v="86"/>
    <x v="60"/>
    <x v="31"/>
    <e v="#N/A"/>
    <s v="PROC COMMODITY"/>
    <x v="451"/>
    <x v="280"/>
    <x v="0"/>
    <x v="444"/>
    <x v="14"/>
    <s v="IEC_STD_V10 &gt;&gt; Common &gt;&gt; AutoMetaDataPROC COMMODITY"/>
    <x v="3"/>
    <x v="0"/>
    <s v="採購組件類別Dimension"/>
    <s v="產品出貨週期的製造商成本分析"/>
    <n v="1113"/>
    <n v="1751"/>
    <n v="0"/>
    <s v=""/>
    <n v="0"/>
    <n v="0"/>
    <n v="1144"/>
    <x v="226"/>
    <s v="Project BOM Cost Share by AVL"/>
    <x v="139"/>
    <e v="#N/A"/>
    <x v="0"/>
    <s v="E.3.10.0:管理採購-BOM cost by AVL:"/>
    <x v="11"/>
    <x v="11"/>
    <x v="1649"/>
    <x v="449"/>
    <x v="451"/>
    <x v="456"/>
    <x v="52"/>
    <x v="0"/>
    <x v="0"/>
    <x v="2"/>
    <m/>
    <x v="0"/>
    <x v="3"/>
    <s v="Project BOM Cost Share by AVL_PROC COMMODITY"/>
    <x v="1545"/>
    <x v="3"/>
    <x v="0"/>
    <x v="7"/>
    <x v="8"/>
    <x v="0"/>
    <x v="0"/>
    <s v="DM_PROJECT_BOM_COST_SHARE_BY_AVL"/>
    <s v="PROC_COMMODITY"/>
    <x v="172"/>
    <x v="365"/>
    <x v="0"/>
    <n v="0"/>
    <x v="0"/>
    <x v="0"/>
    <x v="0"/>
    <s v=""/>
    <s v=""/>
    <n v="1760"/>
    <s v="-1760"/>
    <x v="0"/>
    <x v="0"/>
    <x v="0"/>
    <x v="451"/>
    <x v="14"/>
    <s v="料號分類+組件類別mapping table"/>
    <s v=""/>
    <s v=""/>
    <x v="0"/>
    <x v="60"/>
    <m/>
    <s v="^()$"/>
    <n v="9"/>
    <x v="0"/>
    <x v="8"/>
    <x v="0"/>
    <x v="0"/>
    <x v="1"/>
    <x v="1"/>
    <b v="0"/>
    <x v="1"/>
    <x v="1"/>
    <n v="0"/>
    <x v="0"/>
    <b v="0"/>
    <b v="0"/>
    <b v="0"/>
    <b v="0"/>
    <b v="0"/>
    <b v="0"/>
    <b v="0"/>
    <b v="0"/>
    <b v="1"/>
    <b v="0"/>
    <b v="0"/>
    <x v="0"/>
    <x v="5"/>
    <n v="1"/>
    <x v="0"/>
    <x v="0"/>
  </r>
  <r>
    <m/>
    <s v="PRO"/>
    <x v="31"/>
    <x v="401"/>
    <x v="406"/>
    <x v="1"/>
    <x v="397"/>
    <s v="零件主分類"/>
    <x v="3"/>
    <m/>
    <m/>
    <s v="General"/>
    <x v="2"/>
    <s v="BOX/SRD/F/P HEADER/JUMPER"/>
    <x v="0"/>
    <s v="CE"/>
    <x v="14"/>
    <x v="7"/>
    <x v="0"/>
    <x v="0"/>
    <s v="DM_PROJECT_BOM_COST_SHARE_BY_AVL"/>
    <s v="PART_CATEGORY"/>
    <m/>
    <m/>
    <m/>
    <m/>
    <m/>
    <m/>
    <m/>
    <m/>
    <m/>
    <m/>
    <m/>
    <m/>
    <m/>
    <m/>
    <m/>
    <m/>
    <m/>
    <m/>
    <s v="資料清單"/>
    <x v="33"/>
    <x v="87"/>
    <x v="60"/>
    <x v="31"/>
    <e v="#N/A"/>
    <s v="Part Category"/>
    <x v="406"/>
    <x v="1"/>
    <x v="0"/>
    <x v="397"/>
    <x v="14"/>
    <s v="IEC_STD_V10 &gt;&gt; Common &gt;&gt; AutoMetaDataPart Category"/>
    <x v="3"/>
    <x v="0"/>
    <s v="零件主分類Dimension"/>
    <s v="產品出貨週期的製造商成本分析"/>
    <n v="963"/>
    <n v="1751"/>
    <n v="0"/>
    <s v=""/>
    <n v="0"/>
    <n v="0"/>
    <n v="963"/>
    <x v="227"/>
    <s v="Project BOM Cost Share by AVL"/>
    <x v="139"/>
    <e v="#N/A"/>
    <x v="0"/>
    <s v="E.3.10.0:管理採購-BOM cost by AVL:"/>
    <x v="12"/>
    <x v="12"/>
    <x v="1650"/>
    <x v="401"/>
    <x v="406"/>
    <x v="401"/>
    <x v="53"/>
    <x v="0"/>
    <x v="0"/>
    <x v="2"/>
    <m/>
    <x v="0"/>
    <x v="3"/>
    <s v="Project BOM Cost Share by AVL_Part Category"/>
    <x v="1546"/>
    <x v="3"/>
    <x v="0"/>
    <x v="7"/>
    <x v="8"/>
    <x v="0"/>
    <x v="0"/>
    <s v="DM_PROJECT_BOM_COST_SHARE_BY_AVL"/>
    <s v="PART_CATEGORY"/>
    <x v="172"/>
    <x v="331"/>
    <x v="0"/>
    <n v="0"/>
    <x v="0"/>
    <x v="0"/>
    <x v="0"/>
    <s v=""/>
    <s v=""/>
    <n v="1761"/>
    <s v="-1761"/>
    <x v="0"/>
    <x v="0"/>
    <x v="0"/>
    <x v="406"/>
    <x v="14"/>
    <s v="零件主分類"/>
    <s v=""/>
    <s v=""/>
    <x v="0"/>
    <x v="60"/>
    <m/>
    <s v="^()$"/>
    <n v="9"/>
    <x v="0"/>
    <x v="8"/>
    <x v="0"/>
    <x v="0"/>
    <x v="1"/>
    <x v="1"/>
    <b v="0"/>
    <x v="1"/>
    <x v="1"/>
    <n v="0"/>
    <x v="0"/>
    <b v="0"/>
    <b v="0"/>
    <b v="0"/>
    <b v="0"/>
    <b v="0"/>
    <b v="0"/>
    <b v="0"/>
    <b v="0"/>
    <b v="0"/>
    <b v="0"/>
    <b v="0"/>
    <x v="1"/>
    <x v="1"/>
    <n v="0"/>
    <x v="12"/>
    <x v="0"/>
  </r>
  <r>
    <m/>
    <s v="PRO"/>
    <x v="31"/>
    <x v="606"/>
    <x v="598"/>
    <x v="1"/>
    <x v="613"/>
    <s v="採購金額,  ??? 按IPT展BOM取價格, 待確認取值邏輯"/>
    <x v="4"/>
    <s v="Part cost by Manufacturer in shipment_Infor Record Price by TWD"/>
    <m/>
    <s v="General"/>
    <x v="4"/>
    <m/>
    <x v="0"/>
    <s v="PRO"/>
    <x v="14"/>
    <x v="7"/>
    <x v="0"/>
    <x v="0"/>
    <s v="DM_PROJECT_BOM_COST_SHARE_BY_AVL"/>
    <s v="MATERIAL_PRICE"/>
    <m/>
    <m/>
    <m/>
    <m/>
    <m/>
    <m/>
    <m/>
    <m/>
    <m/>
    <m/>
    <m/>
    <m/>
    <m/>
    <m/>
    <m/>
    <m/>
    <m/>
    <m/>
    <s v="資料清單"/>
    <x v="33"/>
    <x v="88"/>
    <x v="60"/>
    <x v="31"/>
    <e v="#N/A"/>
    <s v="Material Price"/>
    <x v="598"/>
    <x v="1"/>
    <x v="0"/>
    <x v="613"/>
    <x v="14"/>
    <s v="IEC_STD_V10 &gt;&gt; Common &gt;&gt; AutoMetaDataMaterial Price"/>
    <x v="4"/>
    <x v="0"/>
    <s v="材料單價Measure"/>
    <s v="產品出貨週期的製造商成本分析"/>
    <n v="1764"/>
    <n v="1751"/>
    <n v="0"/>
    <s v=""/>
    <n v="0"/>
    <e v="#N/A"/>
    <e v="#N/A"/>
    <x v="300"/>
    <s v="Project BOM Cost Share by AVL"/>
    <x v="139"/>
    <e v="#N/A"/>
    <x v="0"/>
    <s v="E.3.10.0:管理採購-BOM cost by AVL:"/>
    <x v="13"/>
    <x v="13"/>
    <x v="1651"/>
    <x v="606"/>
    <x v="598"/>
    <x v="656"/>
    <x v="0"/>
    <x v="0"/>
    <x v="0"/>
    <x v="4"/>
    <m/>
    <x v="0"/>
    <x v="4"/>
    <s v="Project BOM Cost Share by AVL_Material Price"/>
    <x v="1547"/>
    <x v="4"/>
    <x v="0"/>
    <x v="7"/>
    <x v="8"/>
    <x v="0"/>
    <x v="0"/>
    <s v="DM_PROJECT_BOM_COST_SHARE_BY_AVL"/>
    <s v="MATERIAL_PRICE"/>
    <x v="172"/>
    <x v="469"/>
    <x v="0"/>
    <n v="0"/>
    <x v="0"/>
    <x v="0"/>
    <x v="3"/>
    <s v=""/>
    <s v=""/>
    <n v="1762"/>
    <s v="-1762"/>
    <x v="0"/>
    <x v="0"/>
    <x v="0"/>
    <x v="598"/>
    <x v="14"/>
    <s v="採購金額"/>
    <s v=""/>
    <s v=""/>
    <x v="0"/>
    <x v="60"/>
    <m/>
    <s v="^()$"/>
    <n v="9"/>
    <x v="0"/>
    <x v="8"/>
    <x v="0"/>
    <x v="0"/>
    <x v="0"/>
    <x v="1"/>
    <b v="0"/>
    <x v="1"/>
    <x v="1"/>
    <n v="0"/>
    <x v="0"/>
    <b v="0"/>
    <b v="0"/>
    <b v="0"/>
    <b v="0"/>
    <b v="0"/>
    <b v="0"/>
    <b v="0"/>
    <b v="0"/>
    <b v="1"/>
    <b v="0"/>
    <b v="0"/>
    <x v="0"/>
    <x v="5"/>
    <n v="1"/>
    <x v="0"/>
    <x v="0"/>
  </r>
  <r>
    <m/>
    <s v="PRO"/>
    <x v="31"/>
    <x v="594"/>
    <x v="586"/>
    <x v="277"/>
    <x v="596"/>
    <s v="材料出貨數量"/>
    <x v="4"/>
    <m/>
    <m/>
    <s v="General"/>
    <x v="4"/>
    <m/>
    <x v="0"/>
    <s v="PRO"/>
    <x v="14"/>
    <x v="7"/>
    <x v="0"/>
    <x v="0"/>
    <s v="DM_PROJECT_BOM_COST_SHARE_BY_AVL"/>
    <s v="MATERIAL_SHIPPING_QUANTITY"/>
    <m/>
    <m/>
    <m/>
    <m/>
    <m/>
    <m/>
    <m/>
    <m/>
    <m/>
    <m/>
    <m/>
    <m/>
    <m/>
    <m/>
    <m/>
    <m/>
    <m/>
    <m/>
    <s v="資料清單"/>
    <x v="33"/>
    <x v="89"/>
    <x v="60"/>
    <x v="31"/>
    <e v="#N/A"/>
    <s v="Material Shipping Quantity"/>
    <x v="586"/>
    <x v="277"/>
    <x v="0"/>
    <x v="596"/>
    <x v="14"/>
    <s v="IEC_STD_V10 &gt;&gt; Common &gt;&gt; AutoMetaDataMaterial Shipping Quantity"/>
    <x v="4"/>
    <x v="0"/>
    <s v="材料出貨數量Measure"/>
    <s v="產品出貨週期的製造商成本分析"/>
    <n v="1670"/>
    <n v="1751"/>
    <n v="0"/>
    <s v=""/>
    <n v="0"/>
    <n v="0"/>
    <n v="1670"/>
    <x v="301"/>
    <s v="Project BOM Cost Share by AVL"/>
    <x v="139"/>
    <e v="#N/A"/>
    <x v="0"/>
    <s v="E.3.10.0:管理採購-BOM cost by AVL:"/>
    <x v="14"/>
    <x v="14"/>
    <x v="1652"/>
    <x v="594"/>
    <x v="586"/>
    <x v="626"/>
    <x v="0"/>
    <x v="0"/>
    <x v="0"/>
    <x v="4"/>
    <m/>
    <x v="0"/>
    <x v="4"/>
    <s v="Project BOM Cost Share by AVL_Material Shipping Quantity"/>
    <x v="1548"/>
    <x v="4"/>
    <x v="0"/>
    <x v="7"/>
    <x v="8"/>
    <x v="0"/>
    <x v="0"/>
    <s v="DM_PROJECT_BOM_COST_SHARE_BY_AVL"/>
    <s v="MATERIAL_SHIPPING_QUANTITY"/>
    <x v="172"/>
    <x v="465"/>
    <x v="0"/>
    <n v="0"/>
    <x v="0"/>
    <x v="0"/>
    <x v="0"/>
    <s v=""/>
    <s v=""/>
    <n v="1763"/>
    <s v="-1763"/>
    <x v="0"/>
    <x v="0"/>
    <x v="0"/>
    <x v="586"/>
    <x v="14"/>
    <s v="材料出貨數量"/>
    <s v=""/>
    <s v=""/>
    <x v="0"/>
    <x v="60"/>
    <m/>
    <s v="^()$"/>
    <n v="9"/>
    <x v="0"/>
    <x v="8"/>
    <x v="0"/>
    <x v="0"/>
    <x v="1"/>
    <x v="1"/>
    <b v="0"/>
    <x v="1"/>
    <x v="1"/>
    <n v="0"/>
    <x v="0"/>
    <b v="0"/>
    <b v="0"/>
    <b v="0"/>
    <b v="0"/>
    <b v="0"/>
    <b v="0"/>
    <b v="0"/>
    <b v="0"/>
    <b v="0"/>
    <b v="0"/>
    <b v="0"/>
    <x v="1"/>
    <x v="1"/>
    <n v="0"/>
    <x v="21"/>
    <x v="0"/>
  </r>
  <r>
    <m/>
    <s v="PRO"/>
    <x v="31"/>
    <x v="187"/>
    <x v="187"/>
    <x v="39"/>
    <x v="192"/>
    <s v="客戶提供標案的時候，客戶會提供Customer_Project_Name，透過申請WBS_Code，由PM 填寫"/>
    <x v="3"/>
    <m/>
    <s v="　"/>
    <s v="General"/>
    <x v="1"/>
    <s v="　"/>
    <x v="0"/>
    <s v="PRO"/>
    <x v="14"/>
    <x v="7"/>
    <x v="0"/>
    <x v="0"/>
    <s v="DM_PROJECT_BOM_COST_SHARE_BY_AVL"/>
    <s v="CUSTOMER_PROJECT_NAME"/>
    <m/>
    <m/>
    <m/>
    <m/>
    <m/>
    <m/>
    <m/>
    <m/>
    <m/>
    <m/>
    <m/>
    <m/>
    <m/>
    <m/>
    <m/>
    <m/>
    <m/>
    <m/>
    <s v="資料清單"/>
    <x v="33"/>
    <x v="90"/>
    <x v="60"/>
    <x v="31"/>
    <e v="#N/A"/>
    <s v="Customer Project Name"/>
    <x v="187"/>
    <x v="39"/>
    <x v="0"/>
    <x v="192"/>
    <x v="14"/>
    <s v="IEC_STD_V10 &gt;&gt; Common &gt;&gt; AutoMetaDataCustomer Project Name"/>
    <x v="3"/>
    <x v="0"/>
    <s v="客戶專案名稱Dimension"/>
    <s v="產品出貨週期的製造商成本分析"/>
    <n v="350"/>
    <n v="1751"/>
    <e v="#N/A"/>
    <s v=""/>
    <n v="0"/>
    <n v="0"/>
    <n v="949"/>
    <x v="88"/>
    <s v="Project BOM Cost Share by AVL"/>
    <x v="139"/>
    <e v="#N/A"/>
    <x v="53"/>
    <s v="E.3.10.0:管理採購-BOM cost by AVL:"/>
    <x v="15"/>
    <x v="15"/>
    <x v="1653"/>
    <x v="187"/>
    <x v="187"/>
    <x v="204"/>
    <x v="29"/>
    <x v="0"/>
    <x v="0"/>
    <x v="1"/>
    <m/>
    <x v="0"/>
    <x v="3"/>
    <s v="Project BOM Cost Share by AVL_Customer Project Name"/>
    <x v="1549"/>
    <x v="3"/>
    <x v="0"/>
    <x v="7"/>
    <x v="8"/>
    <x v="0"/>
    <x v="0"/>
    <s v="DM_PROJECT_BOM_COST_SHARE_BY_AVL"/>
    <s v="CUSTOMER_PROJECT_NAME"/>
    <x v="172"/>
    <x v="152"/>
    <x v="0"/>
    <n v="0"/>
    <x v="0"/>
    <x v="0"/>
    <x v="0"/>
    <s v=""/>
    <s v=""/>
    <n v="1764"/>
    <s v="-1764"/>
    <x v="0"/>
    <x v="0"/>
    <x v="0"/>
    <x v="187"/>
    <x v="14"/>
    <s v="專案名稱(外部)"/>
    <s v=""/>
    <s v=""/>
    <x v="0"/>
    <x v="60"/>
    <m/>
    <s v="^()$"/>
    <n v="9"/>
    <x v="0"/>
    <x v="8"/>
    <x v="0"/>
    <x v="0"/>
    <x v="1"/>
    <x v="1"/>
    <b v="0"/>
    <x v="1"/>
    <x v="1"/>
    <n v="0"/>
    <x v="0"/>
    <b v="0"/>
    <b v="0"/>
    <b v="0"/>
    <b v="0"/>
    <b v="0"/>
    <b v="0"/>
    <b v="0"/>
    <b v="0"/>
    <b v="0"/>
    <b v="0"/>
    <b v="0"/>
    <x v="1"/>
    <x v="1"/>
    <n v="0"/>
    <x v="28"/>
    <x v="0"/>
  </r>
  <r>
    <m/>
    <s v="SVC"/>
    <x v="32"/>
    <x v="607"/>
    <x v="599"/>
    <x v="1"/>
    <x v="614"/>
    <s v="Field return 主檔"/>
    <x v="0"/>
    <m/>
    <m/>
    <s v="General"/>
    <x v="0"/>
    <m/>
    <x v="20"/>
    <s v="SVC"/>
    <x v="17"/>
    <x v="6"/>
    <x v="0"/>
    <x v="0"/>
    <s v="INT_FIELD_RETURN_MASTER"/>
    <m/>
    <m/>
    <m/>
    <m/>
    <m/>
    <m/>
    <m/>
    <m/>
    <m/>
    <m/>
    <m/>
    <m/>
    <m/>
    <m/>
    <m/>
    <m/>
    <m/>
    <m/>
    <m/>
    <s v="資料清單"/>
    <x v="34"/>
    <x v="0"/>
    <x v="519"/>
    <x v="32"/>
    <s v="IEC_STD_V10 &gt;&gt; Data Standard &gt;&gt; SVC"/>
    <s v="Field Return Master"/>
    <x v="599"/>
    <x v="1"/>
    <x v="0"/>
    <x v="614"/>
    <x v="17"/>
    <s v="IEC_STD_V10 &gt;&gt; Common &gt;&gt; AutoMetaDataField Return Master"/>
    <x v="0"/>
    <x v="0"/>
    <s v="Field return 主檔Concept"/>
    <s v="Field return 主檔"/>
    <n v="1767"/>
    <n v="0"/>
    <n v="0"/>
    <s v=""/>
    <n v="0"/>
    <n v="0"/>
    <n v="0"/>
    <x v="0"/>
    <s v=""/>
    <x v="0"/>
    <s v=""/>
    <x v="0"/>
    <s v="E.3.7.0:"/>
    <x v="54"/>
    <x v="54"/>
    <x v="1654"/>
    <x v="607"/>
    <x v="599"/>
    <x v="657"/>
    <x v="0"/>
    <x v="0"/>
    <x v="0"/>
    <x v="0"/>
    <m/>
    <x v="0"/>
    <x v="0"/>
    <s v="Field Return Master"/>
    <x v="1550"/>
    <x v="0"/>
    <x v="0"/>
    <x v="6"/>
    <x v="12"/>
    <x v="0"/>
    <x v="0"/>
    <s v="INT_FIELD_RETURN_MASTER"/>
    <s v=""/>
    <x v="173"/>
    <x v="0"/>
    <x v="0"/>
    <n v="8"/>
    <x v="11"/>
    <x v="11"/>
    <x v="7"/>
    <s v=""/>
    <s v=""/>
    <n v="1765"/>
    <s v="-1765"/>
    <x v="0"/>
    <x v="0"/>
    <x v="0"/>
    <x v="599"/>
    <x v="17"/>
    <s v="Field return 主檔"/>
    <s v=""/>
    <s v=""/>
    <x v="0"/>
    <x v="518"/>
    <m/>
    <s v="^()$"/>
    <n v="9"/>
    <x v="0"/>
    <x v="12"/>
    <x v="0"/>
    <x v="0"/>
    <x v="0"/>
    <x v="1"/>
    <b v="0"/>
    <x v="0"/>
    <x v="0"/>
    <n v="0"/>
    <x v="0"/>
    <b v="0"/>
    <b v="0"/>
    <b v="0"/>
    <b v="0"/>
    <b v="0"/>
    <b v="0"/>
    <b v="0"/>
    <b v="0"/>
    <b v="0"/>
    <b v="0"/>
    <b v="0"/>
    <x v="1"/>
    <x v="1"/>
    <n v="0"/>
    <x v="5"/>
    <x v="0"/>
  </r>
  <r>
    <m/>
    <s v="SVC"/>
    <x v="32"/>
    <x v="300"/>
    <x v="180"/>
    <x v="1"/>
    <x v="298"/>
    <s v="事業處"/>
    <x v="2"/>
    <m/>
    <m/>
    <s v="General"/>
    <x v="2"/>
    <m/>
    <x v="20"/>
    <s v="SVC"/>
    <x v="17"/>
    <x v="6"/>
    <x v="0"/>
    <x v="0"/>
    <s v="INT_FIELD_RETURN_MASTER"/>
    <s v="BU_CODE"/>
    <m/>
    <m/>
    <m/>
    <m/>
    <m/>
    <m/>
    <m/>
    <m/>
    <m/>
    <m/>
    <m/>
    <m/>
    <m/>
    <m/>
    <m/>
    <m/>
    <m/>
    <m/>
    <s v="資料清單"/>
    <x v="34"/>
    <x v="1"/>
    <x v="520"/>
    <x v="32"/>
    <s v="IEC_STD_V10 &gt;&gt; Data Standard &gt;&gt; SVC"/>
    <s v="BU Code"/>
    <x v="180"/>
    <x v="1"/>
    <x v="0"/>
    <x v="298"/>
    <x v="17"/>
    <s v="IEC_STD_V10 &gt;&gt; Common &gt;&gt; AutoMetaDataBU Code"/>
    <x v="2"/>
    <x v="0"/>
    <s v="事業處Relationship"/>
    <s v="Field return 主檔"/>
    <n v="343"/>
    <n v="1767"/>
    <n v="0"/>
    <s v=""/>
    <n v="0"/>
    <n v="0"/>
    <n v="515"/>
    <x v="81"/>
    <s v="Field Return Master"/>
    <x v="140"/>
    <s v="IEC_STD_V10 &gt;&gt; Data Standard &gt;&gt; SVC &gt;&gt; Field Return Master"/>
    <x v="0"/>
    <s v="E.3.7.0:"/>
    <x v="55"/>
    <x v="55"/>
    <x v="1655"/>
    <x v="300"/>
    <x v="180"/>
    <x v="283"/>
    <x v="0"/>
    <x v="0"/>
    <x v="0"/>
    <x v="2"/>
    <m/>
    <x v="0"/>
    <x v="2"/>
    <s v="Field Return Master_BU Code"/>
    <x v="1551"/>
    <x v="2"/>
    <x v="0"/>
    <x v="6"/>
    <x v="12"/>
    <x v="0"/>
    <x v="0"/>
    <s v="INT_FIELD_RETURN_MASTER"/>
    <s v="BU_CODE"/>
    <x v="173"/>
    <x v="145"/>
    <x v="0"/>
    <n v="8"/>
    <x v="11"/>
    <x v="11"/>
    <x v="0"/>
    <s v=""/>
    <s v=""/>
    <n v="1766"/>
    <s v="-1766"/>
    <x v="0"/>
    <x v="0"/>
    <x v="0"/>
    <x v="180"/>
    <x v="17"/>
    <s v="事業處"/>
    <s v=""/>
    <s v=""/>
    <x v="0"/>
    <x v="519"/>
    <m/>
    <s v="^()$"/>
    <n v="9"/>
    <x v="0"/>
    <x v="12"/>
    <x v="0"/>
    <x v="0"/>
    <x v="1"/>
    <x v="1"/>
    <b v="0"/>
    <x v="0"/>
    <x v="1"/>
    <n v="0"/>
    <x v="0"/>
    <b v="0"/>
    <b v="0"/>
    <b v="0"/>
    <b v="0"/>
    <b v="1"/>
    <b v="0"/>
    <b v="0"/>
    <b v="0"/>
    <b v="0"/>
    <b v="0"/>
    <b v="0"/>
    <x v="0"/>
    <x v="2"/>
    <n v="0"/>
    <x v="1"/>
    <x v="0"/>
  </r>
  <r>
    <m/>
    <s v="SVC"/>
    <x v="32"/>
    <x v="373"/>
    <x v="376"/>
    <x v="1"/>
    <x v="368"/>
    <s v="RMA No, RMA #"/>
    <x v="1"/>
    <m/>
    <m/>
    <s v="General"/>
    <x v="2"/>
    <m/>
    <x v="20"/>
    <s v="SVC"/>
    <x v="17"/>
    <x v="6"/>
    <x v="0"/>
    <x v="0"/>
    <s v="INT_FIELD_RETURN_MASTER"/>
    <s v="RMA_NO"/>
    <m/>
    <m/>
    <m/>
    <m/>
    <m/>
    <m/>
    <m/>
    <m/>
    <m/>
    <m/>
    <m/>
    <m/>
    <m/>
    <m/>
    <m/>
    <m/>
    <m/>
    <m/>
    <s v="資料清單"/>
    <x v="34"/>
    <x v="2"/>
    <x v="521"/>
    <x v="32"/>
    <s v="IEC_STD_V10 &gt;&gt; Data Standard &gt;&gt; SVC"/>
    <s v="RMA No"/>
    <x v="376"/>
    <x v="1"/>
    <x v="0"/>
    <x v="368"/>
    <x v="17"/>
    <s v="IEC_STD_V10 &gt;&gt; Common &gt;&gt; AutoMetaDataRMA No"/>
    <x v="1"/>
    <x v="0"/>
    <s v="退貨編號Property"/>
    <s v="Field return 主檔"/>
    <n v="895"/>
    <n v="1767"/>
    <n v="0"/>
    <s v="RMA No"/>
    <n v="2"/>
    <n v="0"/>
    <n v="0"/>
    <x v="0"/>
    <s v="Field Return Master"/>
    <x v="140"/>
    <s v="IEC_STD_V10 &gt;&gt; Data Standard &gt;&gt; SVC &gt;&gt; Field Return Master"/>
    <x v="0"/>
    <s v="E.3.7.0:"/>
    <x v="56"/>
    <x v="56"/>
    <x v="1656"/>
    <x v="373"/>
    <x v="376"/>
    <x v="361"/>
    <x v="0"/>
    <x v="0"/>
    <x v="0"/>
    <x v="2"/>
    <m/>
    <x v="0"/>
    <x v="1"/>
    <s v="Field Return Master_RMA No"/>
    <x v="1552"/>
    <x v="1"/>
    <x v="0"/>
    <x v="6"/>
    <x v="12"/>
    <x v="0"/>
    <x v="0"/>
    <s v="INT_FIELD_RETURN_MASTER"/>
    <s v="RMA_NO"/>
    <x v="173"/>
    <x v="305"/>
    <x v="0"/>
    <n v="8"/>
    <x v="11"/>
    <x v="11"/>
    <x v="7"/>
    <s v=""/>
    <s v=""/>
    <n v="1767"/>
    <s v="-1767"/>
    <x v="0"/>
    <x v="0"/>
    <x v="0"/>
    <x v="376"/>
    <x v="17"/>
    <s v="退貨編號"/>
    <s v=""/>
    <s v=""/>
    <x v="0"/>
    <x v="520"/>
    <m/>
    <s v="^()$"/>
    <n v="9"/>
    <x v="0"/>
    <x v="12"/>
    <x v="0"/>
    <x v="0"/>
    <x v="1"/>
    <x v="1"/>
    <b v="0"/>
    <x v="0"/>
    <x v="1"/>
    <n v="0"/>
    <x v="0"/>
    <b v="0"/>
    <b v="0"/>
    <b v="0"/>
    <b v="0"/>
    <b v="0"/>
    <b v="0"/>
    <b v="0"/>
    <b v="0"/>
    <b v="0"/>
    <b v="0"/>
    <b v="0"/>
    <x v="1"/>
    <x v="1"/>
    <n v="0"/>
    <x v="44"/>
    <x v="0"/>
  </r>
  <r>
    <m/>
    <s v="SVC"/>
    <x v="32"/>
    <x v="380"/>
    <x v="383"/>
    <x v="83"/>
    <x v="375"/>
    <s v="客戶名稱"/>
    <x v="2"/>
    <s v="Customer_Customer Name-SAP"/>
    <m/>
    <s v="General"/>
    <x v="2"/>
    <m/>
    <x v="20"/>
    <s v="SVC"/>
    <x v="17"/>
    <x v="6"/>
    <x v="0"/>
    <x v="0"/>
    <s v="INT_FIELD_RETURN_MASTER"/>
    <s v="CUSTOMER_NAME"/>
    <m/>
    <m/>
    <m/>
    <m/>
    <m/>
    <m/>
    <m/>
    <m/>
    <m/>
    <m/>
    <m/>
    <m/>
    <m/>
    <m/>
    <m/>
    <m/>
    <m/>
    <m/>
    <s v="資料清單"/>
    <x v="34"/>
    <x v="3"/>
    <x v="522"/>
    <x v="32"/>
    <s v="IEC_STD_V10 &gt;&gt; Data Standard &gt;&gt; SVC"/>
    <s v="Customer Name"/>
    <x v="383"/>
    <x v="83"/>
    <x v="0"/>
    <x v="375"/>
    <x v="17"/>
    <s v="IEC_STD_V10 &gt;&gt; Common &gt;&gt; AutoMetaDataCustomer Name"/>
    <x v="2"/>
    <x v="0"/>
    <s v="客戶名稱Relationship"/>
    <s v="Field return 主檔"/>
    <n v="904"/>
    <n v="1767"/>
    <n v="0"/>
    <s v=""/>
    <n v="0"/>
    <e v="#N/A"/>
    <e v="#N/A"/>
    <x v="204"/>
    <s v="Field Return Master"/>
    <x v="140"/>
    <s v="IEC_STD_V10 &gt;&gt; Data Standard &gt;&gt; SVC &gt;&gt; Field Return Master"/>
    <x v="0"/>
    <s v="E.3.7.0:"/>
    <x v="57"/>
    <x v="57"/>
    <x v="1657"/>
    <x v="380"/>
    <x v="383"/>
    <x v="370"/>
    <x v="0"/>
    <x v="0"/>
    <x v="0"/>
    <x v="2"/>
    <m/>
    <x v="0"/>
    <x v="2"/>
    <s v="Field Return Master_Customer Name"/>
    <x v="1553"/>
    <x v="2"/>
    <x v="0"/>
    <x v="6"/>
    <x v="12"/>
    <x v="0"/>
    <x v="0"/>
    <s v="INT_FIELD_RETURN_MASTER"/>
    <s v="CUSTOMER_NAME"/>
    <x v="173"/>
    <x v="312"/>
    <x v="0"/>
    <n v="8"/>
    <x v="11"/>
    <x v="11"/>
    <x v="3"/>
    <s v=""/>
    <s v=""/>
    <n v="1768"/>
    <s v="-1768"/>
    <x v="0"/>
    <x v="0"/>
    <x v="0"/>
    <x v="383"/>
    <x v="17"/>
    <s v="客戶名稱"/>
    <s v=""/>
    <s v=""/>
    <x v="0"/>
    <x v="521"/>
    <m/>
    <s v="^()$"/>
    <n v="9"/>
    <x v="0"/>
    <x v="12"/>
    <x v="0"/>
    <x v="0"/>
    <x v="1"/>
    <x v="1"/>
    <b v="0"/>
    <x v="0"/>
    <x v="1"/>
    <n v="0"/>
    <x v="0"/>
    <b v="0"/>
    <b v="0"/>
    <b v="0"/>
    <b v="0"/>
    <b v="1"/>
    <b v="0"/>
    <b v="0"/>
    <b v="0"/>
    <b v="1"/>
    <b v="0"/>
    <b v="0"/>
    <x v="0"/>
    <x v="6"/>
    <n v="1"/>
    <x v="12"/>
    <x v="0"/>
  </r>
  <r>
    <m/>
    <s v="SVC"/>
    <x v="32"/>
    <x v="187"/>
    <x v="187"/>
    <x v="1"/>
    <x v="367"/>
    <s v="客戶專案名稱"/>
    <x v="2"/>
    <m/>
    <m/>
    <s v="General"/>
    <x v="2"/>
    <m/>
    <x v="20"/>
    <s v="SVC"/>
    <x v="17"/>
    <x v="6"/>
    <x v="0"/>
    <x v="0"/>
    <s v="INT_FIELD_RETURN_MASTER"/>
    <s v="CUSTOMER_PROJECT_NAME"/>
    <m/>
    <m/>
    <m/>
    <m/>
    <m/>
    <m/>
    <m/>
    <m/>
    <m/>
    <m/>
    <m/>
    <m/>
    <m/>
    <m/>
    <m/>
    <m/>
    <m/>
    <m/>
    <s v="資料清單"/>
    <x v="34"/>
    <x v="4"/>
    <x v="523"/>
    <x v="32"/>
    <s v="IEC_STD_V10 &gt;&gt; Data Standard &gt;&gt; SVC"/>
    <s v="Customer Project Name"/>
    <x v="187"/>
    <x v="1"/>
    <x v="0"/>
    <x v="367"/>
    <x v="17"/>
    <s v="IEC_STD_V10 &gt;&gt; Common &gt;&gt; AutoMetaDataCustomer Project Name"/>
    <x v="2"/>
    <x v="0"/>
    <s v="客戶專案名稱Relationship"/>
    <s v="Field return 主檔"/>
    <n v="350"/>
    <n v="1767"/>
    <n v="0"/>
    <s v=""/>
    <n v="0"/>
    <n v="0"/>
    <n v="949"/>
    <x v="88"/>
    <s v="Field Return Master"/>
    <x v="140"/>
    <s v="IEC_STD_V10 &gt;&gt; Data Standard &gt;&gt; SVC &gt;&gt; Field Return Master"/>
    <x v="0"/>
    <s v="E.3.7.0:"/>
    <x v="58"/>
    <x v="58"/>
    <x v="1658"/>
    <x v="187"/>
    <x v="187"/>
    <x v="376"/>
    <x v="0"/>
    <x v="0"/>
    <x v="0"/>
    <x v="2"/>
    <m/>
    <x v="0"/>
    <x v="2"/>
    <s v="Field Return Master_Customer Project Name"/>
    <x v="1554"/>
    <x v="2"/>
    <x v="0"/>
    <x v="6"/>
    <x v="12"/>
    <x v="0"/>
    <x v="0"/>
    <s v="INT_FIELD_RETURN_MASTER"/>
    <s v="CUSTOMER_PROJECT_NAME"/>
    <x v="173"/>
    <x v="152"/>
    <x v="0"/>
    <n v="8"/>
    <x v="11"/>
    <x v="11"/>
    <x v="0"/>
    <s v=""/>
    <s v=""/>
    <n v="1769"/>
    <s v="-1769"/>
    <x v="0"/>
    <x v="0"/>
    <x v="0"/>
    <x v="187"/>
    <x v="17"/>
    <s v="客戶專案名稱"/>
    <s v=""/>
    <s v=""/>
    <x v="0"/>
    <x v="522"/>
    <m/>
    <s v="^()$"/>
    <n v="9"/>
    <x v="0"/>
    <x v="12"/>
    <x v="0"/>
    <x v="0"/>
    <x v="1"/>
    <x v="1"/>
    <b v="0"/>
    <x v="0"/>
    <x v="1"/>
    <n v="0"/>
    <x v="0"/>
    <b v="0"/>
    <b v="0"/>
    <b v="0"/>
    <b v="0"/>
    <b v="0"/>
    <b v="0"/>
    <b v="0"/>
    <b v="0"/>
    <b v="1"/>
    <b v="0"/>
    <b v="0"/>
    <x v="0"/>
    <x v="5"/>
    <n v="1"/>
    <x v="28"/>
    <x v="0"/>
  </r>
  <r>
    <m/>
    <s v="SVC"/>
    <x v="32"/>
    <x v="372"/>
    <x v="375"/>
    <x v="1"/>
    <x v="366"/>
    <s v="專案名稱"/>
    <x v="2"/>
    <m/>
    <m/>
    <s v="General"/>
    <x v="2"/>
    <m/>
    <x v="20"/>
    <s v="SVC"/>
    <x v="17"/>
    <x v="6"/>
    <x v="0"/>
    <x v="0"/>
    <s v="INT_FIELD_RETURN_MASTER"/>
    <s v="PROJECT_NAME"/>
    <m/>
    <m/>
    <m/>
    <m/>
    <m/>
    <m/>
    <m/>
    <m/>
    <m/>
    <m/>
    <m/>
    <m/>
    <m/>
    <m/>
    <m/>
    <m/>
    <m/>
    <m/>
    <s v="資料清單"/>
    <x v="34"/>
    <x v="5"/>
    <x v="524"/>
    <x v="32"/>
    <s v="IEC_STD_V10 &gt;&gt; Data Standard &gt;&gt; SVC"/>
    <s v="Project Name"/>
    <x v="375"/>
    <x v="1"/>
    <x v="0"/>
    <x v="366"/>
    <x v="17"/>
    <s v="IEC_STD_V10 &gt;&gt; Common &gt;&gt; AutoMetaDataProject Name"/>
    <x v="2"/>
    <x v="0"/>
    <s v="專案名稱Relationship"/>
    <s v="Field return 主檔"/>
    <n v="892"/>
    <n v="1767"/>
    <n v="0"/>
    <s v=""/>
    <n v="0"/>
    <n v="0"/>
    <n v="947"/>
    <x v="201"/>
    <s v="Field Return Master"/>
    <x v="140"/>
    <s v="IEC_STD_V10 &gt;&gt; Data Standard &gt;&gt; SVC &gt;&gt; Field Return Master"/>
    <x v="0"/>
    <s v="E.3.7.0:"/>
    <x v="59"/>
    <x v="59"/>
    <x v="1659"/>
    <x v="372"/>
    <x v="375"/>
    <x v="375"/>
    <x v="0"/>
    <x v="0"/>
    <x v="0"/>
    <x v="2"/>
    <m/>
    <x v="0"/>
    <x v="2"/>
    <s v="Field Return Master_Project Name"/>
    <x v="1555"/>
    <x v="2"/>
    <x v="0"/>
    <x v="6"/>
    <x v="12"/>
    <x v="0"/>
    <x v="0"/>
    <s v="INT_FIELD_RETURN_MASTER"/>
    <s v="PROJECT_NAME"/>
    <x v="173"/>
    <x v="304"/>
    <x v="0"/>
    <n v="8"/>
    <x v="11"/>
    <x v="11"/>
    <x v="0"/>
    <s v=""/>
    <s v=""/>
    <n v="1770"/>
    <s v="-1770"/>
    <x v="0"/>
    <x v="0"/>
    <x v="0"/>
    <x v="375"/>
    <x v="17"/>
    <s v="專案名稱"/>
    <s v=""/>
    <s v=""/>
    <x v="0"/>
    <x v="523"/>
    <m/>
    <s v="^()$"/>
    <n v="9"/>
    <x v="0"/>
    <x v="12"/>
    <x v="0"/>
    <x v="0"/>
    <x v="1"/>
    <x v="1"/>
    <b v="0"/>
    <x v="0"/>
    <x v="1"/>
    <n v="0"/>
    <x v="0"/>
    <b v="0"/>
    <b v="0"/>
    <b v="0"/>
    <b v="0"/>
    <b v="0"/>
    <b v="0"/>
    <b v="0"/>
    <b v="0"/>
    <b v="1"/>
    <b v="0"/>
    <b v="0"/>
    <x v="0"/>
    <x v="5"/>
    <n v="1"/>
    <x v="2"/>
    <x v="0"/>
  </r>
  <r>
    <m/>
    <s v="SVC"/>
    <x v="32"/>
    <x v="232"/>
    <x v="600"/>
    <x v="292"/>
    <x v="615"/>
    <s v="依照RMA No分出退貨地區"/>
    <x v="1"/>
    <m/>
    <m/>
    <s v="General"/>
    <x v="2"/>
    <m/>
    <x v="20"/>
    <s v="SVC"/>
    <x v="17"/>
    <x v="6"/>
    <x v="0"/>
    <x v="0"/>
    <s v="INT_FIELD_RETURN_MASTER"/>
    <s v="RETURN_SITE"/>
    <m/>
    <m/>
    <m/>
    <m/>
    <m/>
    <m/>
    <m/>
    <m/>
    <m/>
    <m/>
    <m/>
    <m/>
    <m/>
    <m/>
    <m/>
    <m/>
    <m/>
    <m/>
    <s v="資料清單"/>
    <x v="34"/>
    <x v="6"/>
    <x v="525"/>
    <x v="32"/>
    <s v="IEC_STD_V10 &gt;&gt; Data Standard &gt;&gt; SVC"/>
    <s v="Return Site"/>
    <x v="600"/>
    <x v="292"/>
    <x v="0"/>
    <x v="615"/>
    <x v="17"/>
    <s v="IEC_STD_V10 &gt;&gt; Common &gt;&gt; AutoMetaDataReturn Site"/>
    <x v="1"/>
    <x v="0"/>
    <s v="廠區Property"/>
    <s v="Field return 主檔"/>
    <n v="1773"/>
    <n v="1767"/>
    <n v="0"/>
    <s v="Return Site"/>
    <n v="1"/>
    <n v="0"/>
    <n v="0"/>
    <x v="0"/>
    <s v="Field Return Master"/>
    <x v="140"/>
    <s v="IEC_STD_V10 &gt;&gt; Data Standard &gt;&gt; SVC &gt;&gt; Field Return Master"/>
    <x v="0"/>
    <s v="E.3.7.0:"/>
    <x v="60"/>
    <x v="60"/>
    <x v="1660"/>
    <x v="232"/>
    <x v="600"/>
    <x v="658"/>
    <x v="0"/>
    <x v="0"/>
    <x v="0"/>
    <x v="2"/>
    <m/>
    <x v="0"/>
    <x v="1"/>
    <s v="Field Return Master_Return Site"/>
    <x v="1556"/>
    <x v="1"/>
    <x v="0"/>
    <x v="6"/>
    <x v="12"/>
    <x v="0"/>
    <x v="0"/>
    <s v="INT_FIELD_RETURN_MASTER"/>
    <s v="RETURN_SITE"/>
    <x v="173"/>
    <x v="470"/>
    <x v="0"/>
    <n v="8"/>
    <x v="11"/>
    <x v="11"/>
    <x v="7"/>
    <s v=""/>
    <s v=""/>
    <n v="1771"/>
    <s v="-1771"/>
    <x v="0"/>
    <x v="0"/>
    <x v="0"/>
    <x v="600"/>
    <x v="17"/>
    <s v="退貨地區"/>
    <s v=""/>
    <s v=""/>
    <x v="0"/>
    <x v="524"/>
    <m/>
    <s v="^()$"/>
    <n v="9"/>
    <x v="0"/>
    <x v="12"/>
    <x v="0"/>
    <x v="0"/>
    <x v="0"/>
    <x v="1"/>
    <b v="0"/>
    <x v="0"/>
    <x v="1"/>
    <n v="0"/>
    <x v="0"/>
    <b v="0"/>
    <b v="0"/>
    <b v="0"/>
    <b v="0"/>
    <b v="1"/>
    <b v="0"/>
    <b v="0"/>
    <b v="0"/>
    <b v="0"/>
    <b v="0"/>
    <b v="0"/>
    <x v="0"/>
    <x v="2"/>
    <n v="0"/>
    <x v="34"/>
    <x v="0"/>
  </r>
  <r>
    <m/>
    <s v="SVC"/>
    <x v="32"/>
    <x v="378"/>
    <x v="381"/>
    <x v="1"/>
    <x v="373"/>
    <s v="產品類別"/>
    <x v="2"/>
    <m/>
    <m/>
    <s v="General"/>
    <x v="2"/>
    <m/>
    <x v="20"/>
    <s v="SVC"/>
    <x v="17"/>
    <x v="6"/>
    <x v="0"/>
    <x v="0"/>
    <s v="INT_FIELD_RETURN_MASTER"/>
    <s v="PRODUCT_TYPE"/>
    <m/>
    <m/>
    <m/>
    <m/>
    <m/>
    <m/>
    <m/>
    <m/>
    <m/>
    <m/>
    <m/>
    <m/>
    <m/>
    <m/>
    <m/>
    <m/>
    <m/>
    <m/>
    <s v="資料清單"/>
    <x v="34"/>
    <x v="7"/>
    <x v="526"/>
    <x v="32"/>
    <s v="IEC_STD_V10 &gt;&gt; Data Standard &gt;&gt; SVC"/>
    <s v="Product Type"/>
    <x v="381"/>
    <x v="1"/>
    <x v="0"/>
    <x v="373"/>
    <x v="17"/>
    <s v="IEC_STD_V10 &gt;&gt; Common &gt;&gt; AutoMetaDataProduct Type"/>
    <x v="2"/>
    <x v="0"/>
    <s v="產品類別Relationship"/>
    <s v="Field return 主檔"/>
    <n v="900"/>
    <n v="1767"/>
    <n v="0"/>
    <s v=""/>
    <n v="0"/>
    <n v="0"/>
    <n v="953"/>
    <x v="203"/>
    <s v="Field Return Master"/>
    <x v="140"/>
    <s v="IEC_STD_V10 &gt;&gt; Data Standard &gt;&gt; SVC &gt;&gt; Field Return Master"/>
    <x v="0"/>
    <s v="E.3.7.0:"/>
    <x v="61"/>
    <x v="61"/>
    <x v="1661"/>
    <x v="378"/>
    <x v="381"/>
    <x v="366"/>
    <x v="0"/>
    <x v="0"/>
    <x v="0"/>
    <x v="2"/>
    <m/>
    <x v="0"/>
    <x v="2"/>
    <s v="Field Return Master_Product Type"/>
    <x v="1557"/>
    <x v="2"/>
    <x v="0"/>
    <x v="6"/>
    <x v="12"/>
    <x v="0"/>
    <x v="0"/>
    <s v="INT_FIELD_RETURN_MASTER"/>
    <s v="PRODUCT_TYPE"/>
    <x v="173"/>
    <x v="310"/>
    <x v="0"/>
    <n v="8"/>
    <x v="11"/>
    <x v="11"/>
    <x v="0"/>
    <s v=""/>
    <s v=""/>
    <n v="1772"/>
    <s v="-1772"/>
    <x v="0"/>
    <x v="0"/>
    <x v="0"/>
    <x v="381"/>
    <x v="17"/>
    <s v="產品類別"/>
    <s v=""/>
    <s v=""/>
    <x v="0"/>
    <x v="525"/>
    <m/>
    <s v="^()$"/>
    <n v="9"/>
    <x v="0"/>
    <x v="12"/>
    <x v="0"/>
    <x v="0"/>
    <x v="1"/>
    <x v="1"/>
    <b v="0"/>
    <x v="0"/>
    <x v="1"/>
    <n v="0"/>
    <x v="0"/>
    <b v="0"/>
    <b v="0"/>
    <b v="0"/>
    <b v="0"/>
    <b v="1"/>
    <b v="0"/>
    <b v="0"/>
    <b v="0"/>
    <b v="0"/>
    <b v="0"/>
    <b v="0"/>
    <x v="0"/>
    <x v="2"/>
    <n v="0"/>
    <x v="2"/>
    <x v="0"/>
  </r>
  <r>
    <m/>
    <s v="SVC"/>
    <x v="32"/>
    <x v="184"/>
    <x v="184"/>
    <x v="1"/>
    <x v="189"/>
    <s v="產品系列"/>
    <x v="2"/>
    <m/>
    <m/>
    <s v="General"/>
    <x v="2"/>
    <m/>
    <x v="20"/>
    <s v="SVC"/>
    <x v="17"/>
    <x v="6"/>
    <x v="0"/>
    <x v="0"/>
    <s v="INT_FIELD_RETURN_MASTER"/>
    <s v="PRODUCT_FAMILY"/>
    <m/>
    <m/>
    <m/>
    <m/>
    <m/>
    <m/>
    <m/>
    <m/>
    <m/>
    <m/>
    <m/>
    <m/>
    <m/>
    <m/>
    <m/>
    <m/>
    <m/>
    <m/>
    <s v="資料清單"/>
    <x v="34"/>
    <x v="8"/>
    <x v="527"/>
    <x v="32"/>
    <s v="IEC_STD_V10 &gt;&gt; Data Standard &gt;&gt; SVC"/>
    <s v="Product Family"/>
    <x v="184"/>
    <x v="1"/>
    <x v="0"/>
    <x v="189"/>
    <x v="17"/>
    <s v="IEC_STD_V10 &gt;&gt; Common &gt;&gt; AutoMetaDataProduct Family"/>
    <x v="2"/>
    <x v="0"/>
    <s v="產品系列Relationship"/>
    <s v="Field return 主檔"/>
    <n v="347"/>
    <n v="1767"/>
    <n v="0"/>
    <s v=""/>
    <n v="0"/>
    <n v="0"/>
    <n v="950"/>
    <x v="85"/>
    <s v="Field Return Master"/>
    <x v="140"/>
    <s v="IEC_STD_V10 &gt;&gt; Data Standard &gt;&gt; SVC &gt;&gt; Field Return Master"/>
    <x v="0"/>
    <s v="E.3.7.0:"/>
    <x v="62"/>
    <x v="62"/>
    <x v="1662"/>
    <x v="184"/>
    <x v="184"/>
    <x v="368"/>
    <x v="0"/>
    <x v="0"/>
    <x v="0"/>
    <x v="2"/>
    <m/>
    <x v="0"/>
    <x v="2"/>
    <s v="Field Return Master_Product Family"/>
    <x v="1558"/>
    <x v="2"/>
    <x v="0"/>
    <x v="6"/>
    <x v="12"/>
    <x v="0"/>
    <x v="0"/>
    <s v="INT_FIELD_RETURN_MASTER"/>
    <s v="PRODUCT_FAMILY"/>
    <x v="173"/>
    <x v="149"/>
    <x v="0"/>
    <n v="8"/>
    <x v="11"/>
    <x v="11"/>
    <x v="0"/>
    <s v=""/>
    <s v=""/>
    <n v="1773"/>
    <s v="-1773"/>
    <x v="0"/>
    <x v="0"/>
    <x v="0"/>
    <x v="184"/>
    <x v="17"/>
    <s v="產品系列"/>
    <s v=""/>
    <s v=""/>
    <x v="0"/>
    <x v="526"/>
    <m/>
    <s v="^()$"/>
    <n v="9"/>
    <x v="0"/>
    <x v="12"/>
    <x v="0"/>
    <x v="0"/>
    <x v="1"/>
    <x v="1"/>
    <b v="0"/>
    <x v="0"/>
    <x v="1"/>
    <n v="0"/>
    <x v="0"/>
    <b v="0"/>
    <b v="0"/>
    <b v="0"/>
    <b v="0"/>
    <b v="0"/>
    <b v="0"/>
    <b v="0"/>
    <b v="0"/>
    <b v="1"/>
    <b v="0"/>
    <b v="0"/>
    <x v="0"/>
    <x v="5"/>
    <n v="1"/>
    <x v="0"/>
    <x v="0"/>
  </r>
  <r>
    <m/>
    <s v="SVC"/>
    <x v="32"/>
    <x v="185"/>
    <x v="185"/>
    <x v="1"/>
    <x v="190"/>
    <s v="產品世代"/>
    <x v="2"/>
    <m/>
    <m/>
    <s v="General"/>
    <x v="2"/>
    <m/>
    <x v="20"/>
    <s v="SVC"/>
    <x v="17"/>
    <x v="6"/>
    <x v="0"/>
    <x v="0"/>
    <s v="INT_FIELD_RETURN_MASTER"/>
    <s v="PRODUCT_GENERATION"/>
    <m/>
    <m/>
    <m/>
    <m/>
    <m/>
    <m/>
    <m/>
    <m/>
    <m/>
    <m/>
    <m/>
    <m/>
    <m/>
    <m/>
    <m/>
    <m/>
    <m/>
    <m/>
    <s v="資料清單"/>
    <x v="34"/>
    <x v="9"/>
    <x v="528"/>
    <x v="32"/>
    <s v="IEC_STD_V10 &gt;&gt; Data Standard &gt;&gt; SVC"/>
    <s v="Product Generation"/>
    <x v="185"/>
    <x v="1"/>
    <x v="0"/>
    <x v="190"/>
    <x v="17"/>
    <s v="IEC_STD_V10 &gt;&gt; Common &gt;&gt; AutoMetaDataProduct Generation"/>
    <x v="2"/>
    <x v="0"/>
    <s v="產品世代Relationship"/>
    <s v="Field return 主檔"/>
    <n v="348"/>
    <n v="1767"/>
    <n v="0"/>
    <s v=""/>
    <n v="0"/>
    <n v="0"/>
    <n v="951"/>
    <x v="86"/>
    <s v="Field Return Master"/>
    <x v="140"/>
    <s v="IEC_STD_V10 &gt;&gt; Data Standard &gt;&gt; SVC &gt;&gt; Field Return Master"/>
    <x v="0"/>
    <s v="E.3.7.0:"/>
    <x v="63"/>
    <x v="63"/>
    <x v="1663"/>
    <x v="185"/>
    <x v="185"/>
    <x v="367"/>
    <x v="0"/>
    <x v="0"/>
    <x v="0"/>
    <x v="2"/>
    <m/>
    <x v="0"/>
    <x v="2"/>
    <s v="Field Return Master_Product Generation"/>
    <x v="1559"/>
    <x v="2"/>
    <x v="0"/>
    <x v="6"/>
    <x v="12"/>
    <x v="0"/>
    <x v="0"/>
    <s v="INT_FIELD_RETURN_MASTER"/>
    <s v="PRODUCT_GENERATION"/>
    <x v="173"/>
    <x v="150"/>
    <x v="0"/>
    <n v="8"/>
    <x v="11"/>
    <x v="11"/>
    <x v="0"/>
    <s v=""/>
    <s v=""/>
    <n v="1774"/>
    <s v="-1774"/>
    <x v="0"/>
    <x v="0"/>
    <x v="0"/>
    <x v="185"/>
    <x v="17"/>
    <s v="產品世代"/>
    <s v=""/>
    <s v=""/>
    <x v="0"/>
    <x v="527"/>
    <m/>
    <s v="^()$"/>
    <n v="9"/>
    <x v="0"/>
    <x v="12"/>
    <x v="0"/>
    <x v="0"/>
    <x v="1"/>
    <x v="1"/>
    <b v="0"/>
    <x v="0"/>
    <x v="1"/>
    <n v="0"/>
    <x v="0"/>
    <b v="0"/>
    <b v="0"/>
    <b v="0"/>
    <b v="0"/>
    <b v="0"/>
    <b v="0"/>
    <b v="0"/>
    <b v="0"/>
    <b v="1"/>
    <b v="0"/>
    <b v="0"/>
    <x v="0"/>
    <x v="5"/>
    <n v="1"/>
    <x v="33"/>
    <x v="0"/>
  </r>
  <r>
    <m/>
    <s v="SVC"/>
    <x v="32"/>
    <x v="608"/>
    <x v="601"/>
    <x v="1"/>
    <x v="616"/>
    <s v="若維修完成日期為空值, 則為WIP;_x000a_若維修完成日有值, 則為Packing"/>
    <x v="1"/>
    <m/>
    <m/>
    <s v="General"/>
    <x v="2"/>
    <m/>
    <x v="20"/>
    <s v="SVC"/>
    <x v="17"/>
    <x v="6"/>
    <x v="0"/>
    <x v="0"/>
    <s v="INT_FIELD_RETURN_MASTER"/>
    <s v="REPAIR_STATUS"/>
    <m/>
    <m/>
    <m/>
    <m/>
    <m/>
    <m/>
    <m/>
    <m/>
    <m/>
    <m/>
    <m/>
    <m/>
    <m/>
    <m/>
    <m/>
    <m/>
    <m/>
    <m/>
    <s v="資料清單"/>
    <x v="34"/>
    <x v="10"/>
    <x v="529"/>
    <x v="32"/>
    <s v="IEC_STD_V10 &gt;&gt; Data Standard &gt;&gt; SVC"/>
    <s v="Repair Status"/>
    <x v="601"/>
    <x v="1"/>
    <x v="0"/>
    <x v="616"/>
    <x v="17"/>
    <s v="IEC_STD_V10 &gt;&gt; Common &gt;&gt; AutoMetaDataRepair Status"/>
    <x v="1"/>
    <x v="0"/>
    <s v="維修狀態Property"/>
    <s v="Field return 主檔"/>
    <n v="1777"/>
    <n v="1767"/>
    <n v="0"/>
    <s v="Repair Status"/>
    <n v="1"/>
    <n v="0"/>
    <n v="0"/>
    <x v="0"/>
    <s v="Field Return Master"/>
    <x v="140"/>
    <s v="IEC_STD_V10 &gt;&gt; Data Standard &gt;&gt; SVC &gt;&gt; Field Return Master"/>
    <x v="0"/>
    <s v="E.3.7.0:"/>
    <x v="64"/>
    <x v="64"/>
    <x v="1664"/>
    <x v="608"/>
    <x v="601"/>
    <x v="659"/>
    <x v="0"/>
    <x v="0"/>
    <x v="0"/>
    <x v="2"/>
    <m/>
    <x v="0"/>
    <x v="1"/>
    <s v="Field Return Master_Repair Status"/>
    <x v="1560"/>
    <x v="1"/>
    <x v="0"/>
    <x v="6"/>
    <x v="12"/>
    <x v="0"/>
    <x v="0"/>
    <s v="INT_FIELD_RETURN_MASTER"/>
    <s v="REPAIR_STATUS"/>
    <x v="173"/>
    <x v="471"/>
    <x v="0"/>
    <n v="8"/>
    <x v="11"/>
    <x v="11"/>
    <x v="7"/>
    <s v=""/>
    <s v=""/>
    <n v="1775"/>
    <s v="-1775"/>
    <x v="0"/>
    <x v="0"/>
    <x v="0"/>
    <x v="601"/>
    <x v="17"/>
    <s v="維修狀態"/>
    <s v=""/>
    <s v=""/>
    <x v="0"/>
    <x v="528"/>
    <m/>
    <s v="^()$"/>
    <n v="9"/>
    <x v="0"/>
    <x v="12"/>
    <x v="0"/>
    <x v="0"/>
    <x v="0"/>
    <x v="1"/>
    <b v="0"/>
    <x v="0"/>
    <x v="1"/>
    <n v="0"/>
    <x v="0"/>
    <b v="0"/>
    <b v="0"/>
    <b v="0"/>
    <b v="0"/>
    <b v="0"/>
    <b v="0"/>
    <b v="0"/>
    <b v="0"/>
    <b v="0"/>
    <b v="0"/>
    <b v="0"/>
    <x v="1"/>
    <x v="1"/>
    <n v="0"/>
    <x v="12"/>
    <x v="0"/>
  </r>
  <r>
    <m/>
    <s v="SVC"/>
    <x v="32"/>
    <x v="609"/>
    <x v="602"/>
    <x v="1"/>
    <x v="617"/>
    <s v="RMA Input Date"/>
    <x v="1"/>
    <m/>
    <m/>
    <s v="General"/>
    <x v="3"/>
    <m/>
    <x v="20"/>
    <s v="SVC"/>
    <x v="17"/>
    <x v="6"/>
    <x v="0"/>
    <x v="0"/>
    <s v="INT_FIELD_RETURN_MASTER"/>
    <s v="RMA_INPUT_DATE"/>
    <m/>
    <m/>
    <m/>
    <m/>
    <m/>
    <m/>
    <m/>
    <m/>
    <m/>
    <m/>
    <m/>
    <m/>
    <m/>
    <m/>
    <m/>
    <m/>
    <m/>
    <m/>
    <s v="資料清單"/>
    <x v="34"/>
    <x v="11"/>
    <x v="530"/>
    <x v="32"/>
    <s v="IEC_STD_V10 &gt;&gt; Data Standard &gt;&gt; SVC"/>
    <s v="RMA Input Date"/>
    <x v="602"/>
    <x v="1"/>
    <x v="0"/>
    <x v="617"/>
    <x v="17"/>
    <s v="IEC_STD_V10 &gt;&gt; Common &gt;&gt; AutoMetaDataRMA Input Date"/>
    <x v="1"/>
    <x v="0"/>
    <s v="收到產品日期Property"/>
    <s v="Field return 主檔"/>
    <n v="1778"/>
    <n v="1767"/>
    <n v="0"/>
    <s v="RMA Input Date"/>
    <n v="1"/>
    <n v="0"/>
    <n v="0"/>
    <x v="0"/>
    <s v="Field Return Master"/>
    <x v="140"/>
    <s v="IEC_STD_V10 &gt;&gt; Data Standard &gt;&gt; SVC &gt;&gt; Field Return Master"/>
    <x v="0"/>
    <s v="E.3.7.0:"/>
    <x v="65"/>
    <x v="65"/>
    <x v="1665"/>
    <x v="609"/>
    <x v="602"/>
    <x v="660"/>
    <x v="0"/>
    <x v="0"/>
    <x v="0"/>
    <x v="3"/>
    <m/>
    <x v="0"/>
    <x v="1"/>
    <s v="Field Return Master_RMA Input Date"/>
    <x v="1561"/>
    <x v="1"/>
    <x v="0"/>
    <x v="6"/>
    <x v="12"/>
    <x v="0"/>
    <x v="0"/>
    <s v="INT_FIELD_RETURN_MASTER"/>
    <s v="RMA_INPUT_DATE"/>
    <x v="173"/>
    <x v="472"/>
    <x v="0"/>
    <n v="8"/>
    <x v="11"/>
    <x v="11"/>
    <x v="7"/>
    <s v=""/>
    <s v=""/>
    <n v="1776"/>
    <s v="-1776"/>
    <x v="0"/>
    <x v="0"/>
    <x v="0"/>
    <x v="602"/>
    <x v="17"/>
    <s v="收到產品日期"/>
    <s v=""/>
    <s v=""/>
    <x v="0"/>
    <x v="529"/>
    <m/>
    <s v="^()$"/>
    <n v="9"/>
    <x v="0"/>
    <x v="12"/>
    <x v="0"/>
    <x v="0"/>
    <x v="0"/>
    <x v="1"/>
    <b v="0"/>
    <x v="0"/>
    <x v="1"/>
    <n v="0"/>
    <x v="0"/>
    <b v="0"/>
    <b v="0"/>
    <b v="0"/>
    <b v="0"/>
    <b v="0"/>
    <b v="0"/>
    <b v="0"/>
    <b v="0"/>
    <b v="0"/>
    <b v="0"/>
    <b v="0"/>
    <x v="1"/>
    <x v="1"/>
    <n v="0"/>
    <x v="0"/>
    <x v="0"/>
  </r>
  <r>
    <m/>
    <s v="SVC"/>
    <x v="32"/>
    <x v="610"/>
    <x v="603"/>
    <x v="1"/>
    <x v="618"/>
    <s v="維修完成日期"/>
    <x v="1"/>
    <m/>
    <m/>
    <s v="General"/>
    <x v="3"/>
    <m/>
    <x v="20"/>
    <s v="SVC"/>
    <x v="17"/>
    <x v="6"/>
    <x v="0"/>
    <x v="0"/>
    <s v="INT_FIELD_RETURN_MASTER"/>
    <s v="RMA_PACKING_DATE"/>
    <m/>
    <m/>
    <m/>
    <m/>
    <m/>
    <m/>
    <m/>
    <m/>
    <m/>
    <m/>
    <m/>
    <m/>
    <m/>
    <m/>
    <m/>
    <m/>
    <m/>
    <m/>
    <s v="資料清單"/>
    <x v="34"/>
    <x v="12"/>
    <x v="531"/>
    <x v="32"/>
    <s v="IEC_STD_V10 &gt;&gt; Data Standard &gt;&gt; SVC"/>
    <s v="RMA Packing Date"/>
    <x v="603"/>
    <x v="1"/>
    <x v="0"/>
    <x v="618"/>
    <x v="17"/>
    <s v="IEC_STD_V10 &gt;&gt; Common &gt;&gt; AutoMetaDataRMA Packing Date"/>
    <x v="1"/>
    <x v="0"/>
    <s v="維修完成日期Property"/>
    <s v="Field return 主檔"/>
    <n v="1779"/>
    <n v="1767"/>
    <n v="0"/>
    <s v="RMA Packing Date"/>
    <n v="1"/>
    <n v="0"/>
    <n v="0"/>
    <x v="0"/>
    <s v="Field Return Master"/>
    <x v="140"/>
    <s v="IEC_STD_V10 &gt;&gt; Data Standard &gt;&gt; SVC &gt;&gt; Field Return Master"/>
    <x v="0"/>
    <s v="E.3.7.0:"/>
    <x v="66"/>
    <x v="66"/>
    <x v="1666"/>
    <x v="610"/>
    <x v="603"/>
    <x v="661"/>
    <x v="0"/>
    <x v="0"/>
    <x v="0"/>
    <x v="3"/>
    <m/>
    <x v="0"/>
    <x v="1"/>
    <s v="Field Return Master_RMA Packing Date"/>
    <x v="1562"/>
    <x v="1"/>
    <x v="0"/>
    <x v="6"/>
    <x v="12"/>
    <x v="0"/>
    <x v="0"/>
    <s v="INT_FIELD_RETURN_MASTER"/>
    <s v="RMA_PACKING_DATE"/>
    <x v="173"/>
    <x v="473"/>
    <x v="0"/>
    <n v="8"/>
    <x v="11"/>
    <x v="11"/>
    <x v="7"/>
    <s v=""/>
    <s v=""/>
    <n v="1777"/>
    <s v="-1777"/>
    <x v="0"/>
    <x v="0"/>
    <x v="0"/>
    <x v="603"/>
    <x v="17"/>
    <s v="維修完成日期"/>
    <s v=""/>
    <s v=""/>
    <x v="0"/>
    <x v="530"/>
    <m/>
    <s v="^()$"/>
    <n v="9"/>
    <x v="0"/>
    <x v="12"/>
    <x v="0"/>
    <x v="0"/>
    <x v="0"/>
    <x v="1"/>
    <b v="0"/>
    <x v="0"/>
    <x v="1"/>
    <n v="0"/>
    <x v="0"/>
    <b v="0"/>
    <b v="0"/>
    <b v="0"/>
    <b v="0"/>
    <b v="0"/>
    <b v="0"/>
    <b v="0"/>
    <b v="0"/>
    <b v="0"/>
    <b v="0"/>
    <b v="0"/>
    <x v="1"/>
    <x v="1"/>
    <n v="0"/>
    <x v="11"/>
    <x v="0"/>
  </r>
  <r>
    <m/>
    <s v="SVC"/>
    <x v="32"/>
    <x v="611"/>
    <x v="604"/>
    <x v="1"/>
    <x v="619"/>
    <s v="由業務單位上傳各客戶的目標值"/>
    <x v="2"/>
    <m/>
    <m/>
    <s v="General"/>
    <x v="5"/>
    <m/>
    <x v="20"/>
    <s v="SVC"/>
    <x v="17"/>
    <x v="6"/>
    <x v="0"/>
    <x v="0"/>
    <s v="INT_FIELD_RETURN_MASTER"/>
    <s v="CUSTOMER_TAT_GOAL"/>
    <m/>
    <m/>
    <m/>
    <m/>
    <m/>
    <m/>
    <m/>
    <m/>
    <m/>
    <m/>
    <m/>
    <m/>
    <m/>
    <m/>
    <m/>
    <m/>
    <m/>
    <m/>
    <s v="資料清單"/>
    <x v="34"/>
    <x v="13"/>
    <x v="532"/>
    <x v="32"/>
    <s v="IEC_STD_V10 &gt;&gt; Data Standard &gt;&gt; SVC"/>
    <s v="Customer TAT Goal"/>
    <x v="604"/>
    <x v="1"/>
    <x v="0"/>
    <x v="619"/>
    <x v="17"/>
    <s v="IEC_STD_V10 &gt;&gt; Common &gt;&gt; AutoMetaDataCustomer TAT Goal"/>
    <x v="2"/>
    <x v="0"/>
    <s v="Customer TAT GoalRelationship"/>
    <s v="Field return 主檔"/>
    <n v="1780"/>
    <n v="1767"/>
    <n v="0"/>
    <s v=""/>
    <n v="0"/>
    <n v="0"/>
    <n v="1800"/>
    <x v="302"/>
    <s v="Field Return Master"/>
    <x v="140"/>
    <s v="IEC_STD_V10 &gt;&gt; Data Standard &gt;&gt; SVC &gt;&gt; Field Return Master"/>
    <x v="0"/>
    <s v="E.3.7.0:"/>
    <x v="67"/>
    <x v="67"/>
    <x v="1667"/>
    <x v="611"/>
    <x v="604"/>
    <x v="662"/>
    <x v="0"/>
    <x v="0"/>
    <x v="0"/>
    <x v="5"/>
    <m/>
    <x v="0"/>
    <x v="2"/>
    <s v="Field Return Master_Customer TAT Goal"/>
    <x v="1563"/>
    <x v="2"/>
    <x v="0"/>
    <x v="6"/>
    <x v="12"/>
    <x v="0"/>
    <x v="0"/>
    <s v="INT_FIELD_RETURN_MASTER"/>
    <s v="CUSTOMER_TAT_GOAL"/>
    <x v="173"/>
    <x v="474"/>
    <x v="0"/>
    <n v="8"/>
    <x v="11"/>
    <x v="11"/>
    <x v="7"/>
    <s v=""/>
    <s v=""/>
    <n v="1778"/>
    <s v="-1778"/>
    <x v="0"/>
    <x v="0"/>
    <x v="0"/>
    <x v="604"/>
    <x v="17"/>
    <s v="客戶TAT目標"/>
    <s v=""/>
    <s v=""/>
    <x v="0"/>
    <x v="531"/>
    <m/>
    <s v="^()$"/>
    <n v="9"/>
    <x v="0"/>
    <x v="12"/>
    <x v="0"/>
    <x v="0"/>
    <x v="0"/>
    <x v="1"/>
    <b v="0"/>
    <x v="0"/>
    <x v="1"/>
    <n v="0"/>
    <x v="0"/>
    <b v="0"/>
    <b v="0"/>
    <b v="0"/>
    <b v="0"/>
    <b v="1"/>
    <b v="0"/>
    <b v="0"/>
    <b v="0"/>
    <b v="0"/>
    <b v="0"/>
    <b v="0"/>
    <x v="0"/>
    <x v="2"/>
    <n v="0"/>
    <x v="3"/>
    <x v="0"/>
  </r>
  <r>
    <m/>
    <s v="SVC"/>
    <x v="32"/>
    <x v="612"/>
    <x v="605"/>
    <x v="1"/>
    <x v="620"/>
    <e v="#NAME?"/>
    <x v="1"/>
    <m/>
    <m/>
    <s v="General"/>
    <x v="5"/>
    <m/>
    <x v="20"/>
    <s v="SVC"/>
    <x v="17"/>
    <x v="6"/>
    <x v="0"/>
    <x v="0"/>
    <s v="INT_FIELD_RETURN_MASTER"/>
    <s v="TAT_TARGET"/>
    <m/>
    <m/>
    <m/>
    <m/>
    <m/>
    <m/>
    <m/>
    <m/>
    <m/>
    <m/>
    <m/>
    <m/>
    <m/>
    <m/>
    <m/>
    <m/>
    <m/>
    <m/>
    <s v="資料清單"/>
    <x v="34"/>
    <x v="14"/>
    <x v="533"/>
    <x v="32"/>
    <s v="IEC_STD_V10 &gt;&gt; Data Standard &gt;&gt; SVC"/>
    <s v="TAT Target"/>
    <x v="605"/>
    <x v="1"/>
    <x v="0"/>
    <x v="620"/>
    <x v="17"/>
    <s v="IEC_STD_V10 &gt;&gt; Common &gt;&gt; AutoMetaDataTAT Target"/>
    <x v="1"/>
    <x v="0"/>
    <s v="TAT TargetProperty"/>
    <s v="Field return 主檔"/>
    <n v="1781"/>
    <n v="1767"/>
    <n v="0"/>
    <s v="TAT Target"/>
    <n v="1"/>
    <n v="0"/>
    <n v="0"/>
    <x v="0"/>
    <s v="Field Return Master"/>
    <x v="140"/>
    <s v="IEC_STD_V10 &gt;&gt; Data Standard &gt;&gt; SVC &gt;&gt; Field Return Master"/>
    <x v="0"/>
    <s v="E.3.7.0:"/>
    <x v="68"/>
    <x v="68"/>
    <x v="1668"/>
    <x v="612"/>
    <x v="605"/>
    <x v="214"/>
    <x v="0"/>
    <x v="0"/>
    <x v="0"/>
    <x v="5"/>
    <m/>
    <x v="0"/>
    <x v="1"/>
    <s v="Field Return Master_TAT Target"/>
    <x v="1564"/>
    <x v="1"/>
    <x v="0"/>
    <x v="6"/>
    <x v="12"/>
    <x v="0"/>
    <x v="0"/>
    <s v="INT_FIELD_RETURN_MASTER"/>
    <s v="TAT_TARGET"/>
    <x v="173"/>
    <x v="475"/>
    <x v="0"/>
    <n v="8"/>
    <x v="11"/>
    <x v="11"/>
    <x v="7"/>
    <s v=""/>
    <s v=""/>
    <n v="1779"/>
    <s v="-1779"/>
    <x v="0"/>
    <x v="0"/>
    <x v="0"/>
    <x v="605"/>
    <x v="17"/>
    <s v="TAT Target"/>
    <s v=""/>
    <s v=""/>
    <x v="0"/>
    <x v="532"/>
    <m/>
    <s v="^()$"/>
    <n v="9"/>
    <x v="0"/>
    <x v="12"/>
    <x v="0"/>
    <x v="0"/>
    <x v="0"/>
    <x v="1"/>
    <b v="0"/>
    <x v="0"/>
    <x v="1"/>
    <n v="0"/>
    <x v="0"/>
    <b v="0"/>
    <b v="0"/>
    <b v="0"/>
    <b v="0"/>
    <b v="0"/>
    <b v="0"/>
    <b v="0"/>
    <b v="0"/>
    <b v="0"/>
    <b v="0"/>
    <b v="0"/>
    <x v="1"/>
    <x v="1"/>
    <n v="0"/>
    <x v="19"/>
    <x v="0"/>
  </r>
  <r>
    <m/>
    <s v="SVC"/>
    <x v="32"/>
    <x v="374"/>
    <x v="377"/>
    <x v="1"/>
    <x v="369"/>
    <s v="退貨數量"/>
    <x v="1"/>
    <m/>
    <m/>
    <s v="General"/>
    <x v="4"/>
    <m/>
    <x v="20"/>
    <s v="SVC"/>
    <x v="17"/>
    <x v="6"/>
    <x v="0"/>
    <x v="0"/>
    <s v="INT_FIELD_RETURN_MASTER"/>
    <s v="RETURN_QUANTITY"/>
    <m/>
    <m/>
    <m/>
    <m/>
    <m/>
    <m/>
    <m/>
    <m/>
    <m/>
    <m/>
    <m/>
    <m/>
    <m/>
    <m/>
    <m/>
    <m/>
    <m/>
    <m/>
    <s v="資料清單"/>
    <x v="34"/>
    <x v="15"/>
    <x v="534"/>
    <x v="32"/>
    <s v="IEC_STD_V10 &gt;&gt; Data Standard &gt;&gt; SVC"/>
    <s v="Return Quantity"/>
    <x v="377"/>
    <x v="1"/>
    <x v="0"/>
    <x v="369"/>
    <x v="17"/>
    <s v="IEC_STD_V10 &gt;&gt; Common &gt;&gt; AutoMetaDataReturn Quantity"/>
    <x v="1"/>
    <x v="0"/>
    <s v="退貨數量Property"/>
    <s v="Field return 主檔"/>
    <n v="896"/>
    <n v="1767"/>
    <n v="0"/>
    <s v="Return Quantity"/>
    <n v="2"/>
    <n v="0"/>
    <n v="0"/>
    <x v="0"/>
    <s v="Field Return Master"/>
    <x v="140"/>
    <s v="IEC_STD_V10 &gt;&gt; Data Standard &gt;&gt; SVC &gt;&gt; Field Return Master"/>
    <x v="0"/>
    <s v="E.3.7.0:"/>
    <x v="69"/>
    <x v="69"/>
    <x v="1669"/>
    <x v="374"/>
    <x v="377"/>
    <x v="362"/>
    <x v="0"/>
    <x v="0"/>
    <x v="0"/>
    <x v="4"/>
    <m/>
    <x v="0"/>
    <x v="1"/>
    <s v="Field Return Master_Return Quantity"/>
    <x v="1565"/>
    <x v="1"/>
    <x v="0"/>
    <x v="6"/>
    <x v="12"/>
    <x v="0"/>
    <x v="0"/>
    <s v="INT_FIELD_RETURN_MASTER"/>
    <s v="RETURN_QUANTITY"/>
    <x v="173"/>
    <x v="306"/>
    <x v="0"/>
    <n v="8"/>
    <x v="11"/>
    <x v="11"/>
    <x v="7"/>
    <s v=""/>
    <s v=""/>
    <n v="1780"/>
    <s v="-1780"/>
    <x v="0"/>
    <x v="0"/>
    <x v="0"/>
    <x v="377"/>
    <x v="17"/>
    <s v="退貨數量"/>
    <s v=""/>
    <s v=""/>
    <x v="0"/>
    <x v="533"/>
    <m/>
    <s v="^()$"/>
    <n v="9"/>
    <x v="0"/>
    <x v="12"/>
    <x v="0"/>
    <x v="0"/>
    <x v="1"/>
    <x v="1"/>
    <b v="0"/>
    <x v="0"/>
    <x v="1"/>
    <n v="0"/>
    <x v="0"/>
    <b v="0"/>
    <b v="0"/>
    <b v="0"/>
    <b v="0"/>
    <b v="1"/>
    <b v="0"/>
    <b v="0"/>
    <b v="0"/>
    <b v="0"/>
    <b v="0"/>
    <b v="0"/>
    <x v="0"/>
    <x v="2"/>
    <n v="0"/>
    <x v="18"/>
    <x v="0"/>
  </r>
  <r>
    <m/>
    <s v="SVC"/>
    <x v="32"/>
    <x v="379"/>
    <x v="606"/>
    <x v="202"/>
    <x v="374"/>
    <s v="責任歸屬"/>
    <x v="1"/>
    <m/>
    <m/>
    <s v="General"/>
    <x v="2"/>
    <m/>
    <x v="20"/>
    <s v="SVC"/>
    <x v="17"/>
    <x v="6"/>
    <x v="0"/>
    <x v="0"/>
    <s v="INT_FIELD_RETURN_MASTER"/>
    <s v="FR_LIABILITY"/>
    <m/>
    <m/>
    <m/>
    <m/>
    <m/>
    <m/>
    <m/>
    <m/>
    <m/>
    <m/>
    <m/>
    <m/>
    <m/>
    <m/>
    <m/>
    <m/>
    <m/>
    <m/>
    <s v="資料清單"/>
    <x v="34"/>
    <x v="16"/>
    <x v="535"/>
    <x v="32"/>
    <s v="IEC_STD_V10 &gt;&gt; Data Standard &gt;&gt; SVC"/>
    <s v="FR Liability"/>
    <x v="606"/>
    <x v="202"/>
    <x v="0"/>
    <x v="374"/>
    <x v="17"/>
    <s v="IEC_STD_V10 &gt;&gt; Common &gt;&gt; AutoMetaDataFR Liability"/>
    <x v="1"/>
    <x v="0"/>
    <s v="責任歸屬Property"/>
    <s v="Field return 主檔"/>
    <n v="1783"/>
    <n v="1767"/>
    <n v="0"/>
    <s v="FR Liability"/>
    <n v="1"/>
    <n v="0"/>
    <n v="0"/>
    <x v="0"/>
    <s v="Field Return Master"/>
    <x v="140"/>
    <s v="IEC_STD_V10 &gt;&gt; Data Standard &gt;&gt; SVC &gt;&gt; Field Return Master"/>
    <x v="0"/>
    <s v="E.3.7.0:"/>
    <x v="70"/>
    <x v="70"/>
    <x v="1670"/>
    <x v="379"/>
    <x v="606"/>
    <x v="369"/>
    <x v="0"/>
    <x v="0"/>
    <x v="0"/>
    <x v="2"/>
    <m/>
    <x v="0"/>
    <x v="1"/>
    <s v="Field Return Master_FR Liability"/>
    <x v="1566"/>
    <x v="1"/>
    <x v="0"/>
    <x v="6"/>
    <x v="12"/>
    <x v="0"/>
    <x v="0"/>
    <s v="INT_FIELD_RETURN_MASTER"/>
    <s v="FR_LIABILITY"/>
    <x v="173"/>
    <x v="476"/>
    <x v="0"/>
    <n v="8"/>
    <x v="11"/>
    <x v="11"/>
    <x v="7"/>
    <s v=""/>
    <s v=""/>
    <n v="1781"/>
    <s v="-1781"/>
    <x v="0"/>
    <x v="0"/>
    <x v="0"/>
    <x v="606"/>
    <x v="17"/>
    <s v="責任歸屬"/>
    <s v=""/>
    <s v=""/>
    <x v="0"/>
    <x v="534"/>
    <m/>
    <s v="^()$"/>
    <n v="9"/>
    <x v="0"/>
    <x v="12"/>
    <x v="0"/>
    <x v="0"/>
    <x v="0"/>
    <x v="1"/>
    <b v="0"/>
    <x v="0"/>
    <x v="1"/>
    <n v="0"/>
    <x v="0"/>
    <b v="0"/>
    <b v="0"/>
    <b v="0"/>
    <b v="0"/>
    <b v="1"/>
    <b v="0"/>
    <b v="0"/>
    <b v="0"/>
    <b v="0"/>
    <b v="0"/>
    <b v="0"/>
    <x v="0"/>
    <x v="2"/>
    <n v="0"/>
    <x v="2"/>
    <x v="0"/>
  </r>
  <r>
    <m/>
    <s v="SVC"/>
    <x v="32"/>
    <x v="613"/>
    <x v="607"/>
    <x v="1"/>
    <x v="621"/>
    <e v="#NAME?"/>
    <x v="1"/>
    <m/>
    <m/>
    <s v="General"/>
    <x v="2"/>
    <m/>
    <x v="20"/>
    <s v="SVC"/>
    <x v="17"/>
    <x v="6"/>
    <x v="0"/>
    <x v="0"/>
    <s v="INT_FIELD_RETURN_MASTER"/>
    <s v="WIP_DAYS"/>
    <m/>
    <m/>
    <m/>
    <m/>
    <m/>
    <m/>
    <m/>
    <m/>
    <m/>
    <m/>
    <m/>
    <m/>
    <m/>
    <m/>
    <m/>
    <m/>
    <m/>
    <m/>
    <s v="資料清單"/>
    <x v="34"/>
    <x v="17"/>
    <x v="536"/>
    <x v="32"/>
    <s v="IEC_STD_V10 &gt;&gt; Data Standard &gt;&gt; SVC"/>
    <s v="WIP days"/>
    <x v="607"/>
    <x v="1"/>
    <x v="0"/>
    <x v="621"/>
    <x v="17"/>
    <s v="IEC_STD_V10 &gt;&gt; Common &gt;&gt; AutoMetaDataWIP days"/>
    <x v="1"/>
    <x v="0"/>
    <s v="已維修時間Property"/>
    <s v="Field return 主檔"/>
    <n v="1784"/>
    <n v="1767"/>
    <n v="0"/>
    <s v="WIP days"/>
    <n v="1"/>
    <n v="0"/>
    <n v="0"/>
    <x v="0"/>
    <s v="Field Return Master"/>
    <x v="140"/>
    <s v="IEC_STD_V10 &gt;&gt; Data Standard &gt;&gt; SVC &gt;&gt; Field Return Master"/>
    <x v="0"/>
    <s v="E.3.7.0:"/>
    <x v="71"/>
    <x v="71"/>
    <x v="1671"/>
    <x v="613"/>
    <x v="607"/>
    <x v="214"/>
    <x v="0"/>
    <x v="0"/>
    <x v="0"/>
    <x v="2"/>
    <m/>
    <x v="0"/>
    <x v="1"/>
    <s v="Field Return Master_WIP days"/>
    <x v="1567"/>
    <x v="1"/>
    <x v="0"/>
    <x v="6"/>
    <x v="12"/>
    <x v="0"/>
    <x v="0"/>
    <s v="INT_FIELD_RETURN_MASTER"/>
    <s v="WIP_DAYS"/>
    <x v="173"/>
    <x v="477"/>
    <x v="0"/>
    <n v="8"/>
    <x v="11"/>
    <x v="11"/>
    <x v="7"/>
    <s v=""/>
    <s v=""/>
    <n v="1782"/>
    <s v="-1782"/>
    <x v="0"/>
    <x v="0"/>
    <x v="0"/>
    <x v="607"/>
    <x v="17"/>
    <s v="已維修時間"/>
    <s v=""/>
    <s v=""/>
    <x v="0"/>
    <x v="535"/>
    <m/>
    <s v="^()$"/>
    <n v="9"/>
    <x v="0"/>
    <x v="12"/>
    <x v="0"/>
    <x v="0"/>
    <x v="0"/>
    <x v="1"/>
    <b v="0"/>
    <x v="0"/>
    <x v="1"/>
    <n v="0"/>
    <x v="0"/>
    <b v="0"/>
    <b v="0"/>
    <b v="0"/>
    <b v="0"/>
    <b v="0"/>
    <b v="0"/>
    <b v="0"/>
    <b v="0"/>
    <b v="0"/>
    <b v="0"/>
    <b v="0"/>
    <x v="1"/>
    <x v="1"/>
    <n v="0"/>
    <x v="41"/>
    <x v="0"/>
  </r>
  <r>
    <m/>
    <s v="SVC"/>
    <x v="32"/>
    <x v="614"/>
    <x v="608"/>
    <x v="1"/>
    <x v="622"/>
    <s v="系統需建立欄位 (初期留空)_x000a_TBD"/>
    <x v="1"/>
    <m/>
    <m/>
    <s v="General"/>
    <x v="2"/>
    <m/>
    <x v="20"/>
    <s v="SVC"/>
    <x v="17"/>
    <x v="6"/>
    <x v="0"/>
    <x v="0"/>
    <s v="INT_FIELD_RETURN_MASTER"/>
    <s v="WIP_REASON"/>
    <m/>
    <m/>
    <m/>
    <m/>
    <m/>
    <m/>
    <m/>
    <m/>
    <m/>
    <m/>
    <m/>
    <m/>
    <m/>
    <m/>
    <m/>
    <m/>
    <m/>
    <m/>
    <s v="資料清單"/>
    <x v="34"/>
    <x v="18"/>
    <x v="537"/>
    <x v="32"/>
    <s v="IEC_STD_V10 &gt;&gt; Data Standard &gt;&gt; SVC"/>
    <s v="WIP Reason"/>
    <x v="608"/>
    <x v="1"/>
    <x v="0"/>
    <x v="622"/>
    <x v="17"/>
    <s v="IEC_STD_V10 &gt;&gt; Common &gt;&gt; AutoMetaDataWIP Reason"/>
    <x v="1"/>
    <x v="0"/>
    <s v="WIP原因Property"/>
    <s v="Field return 主檔"/>
    <n v="1785"/>
    <n v="1767"/>
    <n v="0"/>
    <s v="WIP Reason"/>
    <n v="1"/>
    <n v="0"/>
    <n v="0"/>
    <x v="0"/>
    <s v="Field Return Master"/>
    <x v="140"/>
    <s v="IEC_STD_V10 &gt;&gt; Data Standard &gt;&gt; SVC &gt;&gt; Field Return Master"/>
    <x v="0"/>
    <s v="E.3.7.0:"/>
    <x v="72"/>
    <x v="72"/>
    <x v="1672"/>
    <x v="614"/>
    <x v="608"/>
    <x v="663"/>
    <x v="0"/>
    <x v="0"/>
    <x v="0"/>
    <x v="2"/>
    <m/>
    <x v="0"/>
    <x v="1"/>
    <s v="Field Return Master_WIP Reason"/>
    <x v="1568"/>
    <x v="1"/>
    <x v="0"/>
    <x v="6"/>
    <x v="12"/>
    <x v="0"/>
    <x v="0"/>
    <s v="INT_FIELD_RETURN_MASTER"/>
    <s v="WIP_REASON"/>
    <x v="173"/>
    <x v="478"/>
    <x v="0"/>
    <n v="8"/>
    <x v="11"/>
    <x v="11"/>
    <x v="7"/>
    <s v=""/>
    <s v=""/>
    <n v="1783"/>
    <s v="-1783"/>
    <x v="0"/>
    <x v="0"/>
    <x v="0"/>
    <x v="608"/>
    <x v="17"/>
    <s v="WIP原因"/>
    <s v=""/>
    <s v=""/>
    <x v="0"/>
    <x v="536"/>
    <m/>
    <s v="^()$"/>
    <n v="9"/>
    <x v="0"/>
    <x v="12"/>
    <x v="0"/>
    <x v="0"/>
    <x v="0"/>
    <x v="1"/>
    <b v="0"/>
    <x v="0"/>
    <x v="1"/>
    <n v="0"/>
    <x v="0"/>
    <b v="0"/>
    <b v="0"/>
    <b v="0"/>
    <b v="0"/>
    <b v="0"/>
    <b v="0"/>
    <b v="0"/>
    <b v="0"/>
    <b v="0"/>
    <b v="0"/>
    <b v="0"/>
    <x v="1"/>
    <x v="1"/>
    <n v="0"/>
    <x v="19"/>
    <x v="0"/>
  </r>
  <r>
    <m/>
    <s v="SVC"/>
    <x v="32"/>
    <x v="615"/>
    <x v="609"/>
    <x v="1"/>
    <x v="623"/>
    <s v="HP才會有過保能維修的情形_x000a_其他都為保固內"/>
    <x v="1"/>
    <m/>
    <m/>
    <s v="General"/>
    <x v="11"/>
    <m/>
    <x v="20"/>
    <s v="SVC"/>
    <x v="17"/>
    <x v="6"/>
    <x v="0"/>
    <x v="0"/>
    <s v="INT_FIELD_RETURN_MASTER"/>
    <s v="WARRANTY"/>
    <m/>
    <m/>
    <m/>
    <m/>
    <m/>
    <m/>
    <m/>
    <m/>
    <m/>
    <m/>
    <m/>
    <m/>
    <m/>
    <m/>
    <m/>
    <m/>
    <m/>
    <m/>
    <s v="資料清單"/>
    <x v="34"/>
    <x v="19"/>
    <x v="538"/>
    <x v="32"/>
    <s v="IEC_STD_V10 &gt;&gt; Data Standard &gt;&gt; SVC"/>
    <s v="Warranty"/>
    <x v="609"/>
    <x v="1"/>
    <x v="0"/>
    <x v="623"/>
    <x v="17"/>
    <s v="IEC_STD_V10 &gt;&gt; Common &gt;&gt; AutoMetaDataWarranty"/>
    <x v="1"/>
    <x v="0"/>
    <s v="是否保固Property"/>
    <s v="Field return 主檔"/>
    <n v="1786"/>
    <n v="1767"/>
    <n v="0"/>
    <s v="Warranty"/>
    <n v="1"/>
    <n v="0"/>
    <n v="0"/>
    <x v="0"/>
    <s v="Field Return Master"/>
    <x v="140"/>
    <s v="IEC_STD_V10 &gt;&gt; Data Standard &gt;&gt; SVC &gt;&gt; Field Return Master"/>
    <x v="0"/>
    <s v="E.3.7.0:"/>
    <x v="73"/>
    <x v="73"/>
    <x v="1673"/>
    <x v="615"/>
    <x v="609"/>
    <x v="664"/>
    <x v="0"/>
    <x v="0"/>
    <x v="0"/>
    <x v="9"/>
    <m/>
    <x v="0"/>
    <x v="1"/>
    <s v="Field Return Master_Warranty"/>
    <x v="1569"/>
    <x v="1"/>
    <x v="0"/>
    <x v="6"/>
    <x v="12"/>
    <x v="0"/>
    <x v="0"/>
    <s v="INT_FIELD_RETURN_MASTER"/>
    <s v="WARRANTY"/>
    <x v="173"/>
    <x v="479"/>
    <x v="0"/>
    <n v="8"/>
    <x v="11"/>
    <x v="11"/>
    <x v="7"/>
    <s v=""/>
    <s v=""/>
    <n v="1784"/>
    <s v="-1784"/>
    <x v="0"/>
    <x v="0"/>
    <x v="0"/>
    <x v="609"/>
    <x v="17"/>
    <s v="是否保固"/>
    <s v=""/>
    <s v=""/>
    <x v="0"/>
    <x v="537"/>
    <m/>
    <s v="^()$"/>
    <n v="9"/>
    <x v="0"/>
    <x v="12"/>
    <x v="0"/>
    <x v="0"/>
    <x v="0"/>
    <x v="1"/>
    <b v="0"/>
    <x v="0"/>
    <x v="1"/>
    <n v="0"/>
    <x v="0"/>
    <b v="0"/>
    <b v="0"/>
    <b v="0"/>
    <b v="0"/>
    <b v="0"/>
    <b v="0"/>
    <b v="0"/>
    <b v="0"/>
    <b v="0"/>
    <b v="0"/>
    <b v="0"/>
    <x v="1"/>
    <x v="1"/>
    <n v="0"/>
    <x v="41"/>
    <x v="0"/>
  </r>
  <r>
    <m/>
    <s v="SVC"/>
    <x v="32"/>
    <x v="381"/>
    <x v="610"/>
    <x v="203"/>
    <x v="376"/>
    <s v="維修方式"/>
    <x v="1"/>
    <m/>
    <m/>
    <s v="General"/>
    <x v="2"/>
    <m/>
    <x v="20"/>
    <s v="SVC"/>
    <x v="17"/>
    <x v="6"/>
    <x v="0"/>
    <x v="0"/>
    <s v="INT_FIELD_RETURN_MASTER"/>
    <s v="FR_REPAIR_ACTION"/>
    <m/>
    <m/>
    <m/>
    <m/>
    <m/>
    <m/>
    <m/>
    <m/>
    <m/>
    <m/>
    <m/>
    <m/>
    <m/>
    <m/>
    <m/>
    <m/>
    <m/>
    <m/>
    <s v="資料清單"/>
    <x v="34"/>
    <x v="20"/>
    <x v="539"/>
    <x v="32"/>
    <s v="IEC_STD_V10 &gt;&gt; Data Standard &gt;&gt; SVC"/>
    <s v="FR Repair Action"/>
    <x v="610"/>
    <x v="203"/>
    <x v="0"/>
    <x v="376"/>
    <x v="17"/>
    <s v="IEC_STD_V10 &gt;&gt; Common &gt;&gt; AutoMetaDataFR Repair Action"/>
    <x v="1"/>
    <x v="0"/>
    <s v="維修方式Property"/>
    <s v="Field return 主檔"/>
    <n v="1787"/>
    <n v="1767"/>
    <n v="0"/>
    <s v="FR Repair Action"/>
    <n v="1"/>
    <n v="0"/>
    <n v="0"/>
    <x v="0"/>
    <s v="Field Return Master"/>
    <x v="140"/>
    <s v="IEC_STD_V10 &gt;&gt; Data Standard &gt;&gt; SVC &gt;&gt; Field Return Master"/>
    <x v="0"/>
    <s v="E.3.7.0:"/>
    <x v="74"/>
    <x v="74"/>
    <x v="1674"/>
    <x v="381"/>
    <x v="610"/>
    <x v="665"/>
    <x v="0"/>
    <x v="0"/>
    <x v="0"/>
    <x v="2"/>
    <m/>
    <x v="0"/>
    <x v="1"/>
    <s v="Field Return Master_FR Repair Action"/>
    <x v="1570"/>
    <x v="1"/>
    <x v="0"/>
    <x v="6"/>
    <x v="12"/>
    <x v="0"/>
    <x v="0"/>
    <s v="INT_FIELD_RETURN_MASTER"/>
    <s v="FR_REPAIR_ACTION"/>
    <x v="173"/>
    <x v="480"/>
    <x v="0"/>
    <n v="8"/>
    <x v="11"/>
    <x v="11"/>
    <x v="7"/>
    <s v=""/>
    <s v=""/>
    <n v="1785"/>
    <s v="-1785"/>
    <x v="0"/>
    <x v="0"/>
    <x v="0"/>
    <x v="610"/>
    <x v="17"/>
    <s v="維修方式"/>
    <s v=""/>
    <s v=""/>
    <x v="0"/>
    <x v="538"/>
    <m/>
    <s v="^()$"/>
    <n v="9"/>
    <x v="0"/>
    <x v="12"/>
    <x v="0"/>
    <x v="0"/>
    <x v="0"/>
    <x v="1"/>
    <b v="0"/>
    <x v="0"/>
    <x v="1"/>
    <n v="0"/>
    <x v="0"/>
    <b v="0"/>
    <b v="0"/>
    <b v="0"/>
    <b v="0"/>
    <b v="1"/>
    <b v="0"/>
    <b v="0"/>
    <b v="0"/>
    <b v="0"/>
    <b v="0"/>
    <b v="0"/>
    <x v="0"/>
    <x v="2"/>
    <n v="0"/>
    <x v="11"/>
    <x v="0"/>
  </r>
  <r>
    <m/>
    <s v="SVC"/>
    <x v="32"/>
    <x v="616"/>
    <x v="611"/>
    <x v="1"/>
    <x v="624"/>
    <s v="Field return 出貨統計"/>
    <x v="0"/>
    <m/>
    <m/>
    <s v="General"/>
    <x v="0"/>
    <m/>
    <x v="20"/>
    <s v="SVC"/>
    <x v="17"/>
    <x v="6"/>
    <x v="0"/>
    <x v="0"/>
    <s v="INT_FIELD_RETURN_SHIPMENT"/>
    <m/>
    <m/>
    <m/>
    <m/>
    <m/>
    <m/>
    <m/>
    <m/>
    <m/>
    <m/>
    <m/>
    <m/>
    <m/>
    <m/>
    <m/>
    <m/>
    <m/>
    <m/>
    <m/>
    <s v="資料清單"/>
    <x v="34"/>
    <x v="21"/>
    <x v="540"/>
    <x v="32"/>
    <s v="IEC_STD_V10 &gt;&gt; Data Standard &gt;&gt; SVC"/>
    <s v="Field Return Shipment"/>
    <x v="611"/>
    <x v="1"/>
    <x v="0"/>
    <x v="624"/>
    <x v="17"/>
    <s v="IEC_STD_V10 &gt;&gt; Common &gt;&gt; AutoMetaDataField Return Shipment"/>
    <x v="0"/>
    <x v="0"/>
    <s v="Field return 出貨統計Concept"/>
    <s v="Field return 出貨統計"/>
    <n v="1788"/>
    <n v="0"/>
    <n v="0"/>
    <s v=""/>
    <n v="0"/>
    <n v="0"/>
    <n v="0"/>
    <x v="0"/>
    <s v=""/>
    <x v="0"/>
    <s v=""/>
    <x v="0"/>
    <s v="E.3.7.0:"/>
    <x v="75"/>
    <x v="75"/>
    <x v="1675"/>
    <x v="616"/>
    <x v="611"/>
    <x v="666"/>
    <x v="0"/>
    <x v="0"/>
    <x v="0"/>
    <x v="0"/>
    <m/>
    <x v="0"/>
    <x v="0"/>
    <s v="Field Return Shipment"/>
    <x v="1571"/>
    <x v="0"/>
    <x v="0"/>
    <x v="6"/>
    <x v="12"/>
    <x v="0"/>
    <x v="0"/>
    <s v="INT_FIELD_RETURN_SHIPMENT"/>
    <s v=""/>
    <x v="174"/>
    <x v="0"/>
    <x v="0"/>
    <n v="8"/>
    <x v="11"/>
    <x v="11"/>
    <x v="7"/>
    <s v=""/>
    <s v=""/>
    <n v="1786"/>
    <s v="-1786"/>
    <x v="0"/>
    <x v="0"/>
    <x v="0"/>
    <x v="611"/>
    <x v="17"/>
    <s v="Field return 出貨統計"/>
    <s v=""/>
    <s v=""/>
    <x v="0"/>
    <x v="539"/>
    <m/>
    <s v="^()$"/>
    <n v="9"/>
    <x v="0"/>
    <x v="12"/>
    <x v="0"/>
    <x v="0"/>
    <x v="0"/>
    <x v="1"/>
    <b v="0"/>
    <x v="0"/>
    <x v="0"/>
    <n v="0"/>
    <x v="0"/>
    <b v="0"/>
    <b v="0"/>
    <b v="0"/>
    <b v="0"/>
    <b v="0"/>
    <b v="0"/>
    <b v="0"/>
    <b v="0"/>
    <b v="0"/>
    <b v="0"/>
    <b v="0"/>
    <x v="1"/>
    <x v="1"/>
    <n v="0"/>
    <x v="28"/>
    <x v="0"/>
  </r>
  <r>
    <m/>
    <s v="SVC"/>
    <x v="32"/>
    <x v="300"/>
    <x v="180"/>
    <x v="1"/>
    <x v="298"/>
    <s v="事業處"/>
    <x v="2"/>
    <m/>
    <m/>
    <s v="General"/>
    <x v="2"/>
    <m/>
    <x v="20"/>
    <s v="SVC"/>
    <x v="17"/>
    <x v="6"/>
    <x v="0"/>
    <x v="0"/>
    <s v="INT_FIELD_RETURN_SHIPMENT"/>
    <s v="BU_CODE"/>
    <m/>
    <m/>
    <m/>
    <m/>
    <m/>
    <m/>
    <m/>
    <m/>
    <m/>
    <m/>
    <m/>
    <m/>
    <m/>
    <m/>
    <m/>
    <m/>
    <m/>
    <m/>
    <s v="資料清單"/>
    <x v="34"/>
    <x v="22"/>
    <x v="520"/>
    <x v="32"/>
    <s v="IEC_STD_V10 &gt;&gt; Data Standard &gt;&gt; SVC"/>
    <s v="BU Code"/>
    <x v="180"/>
    <x v="1"/>
    <x v="0"/>
    <x v="298"/>
    <x v="17"/>
    <s v="IEC_STD_V10 &gt;&gt; Common &gt;&gt; AutoMetaDataBU Code"/>
    <x v="2"/>
    <x v="0"/>
    <s v="事業處Relationship"/>
    <s v="Field return 出貨統計"/>
    <n v="343"/>
    <n v="1788"/>
    <n v="0"/>
    <s v=""/>
    <n v="0"/>
    <n v="0"/>
    <n v="515"/>
    <x v="81"/>
    <s v="Field Return Shipment"/>
    <x v="141"/>
    <s v="IEC_STD_V10 &gt;&gt; Data Standard &gt;&gt; SVC &gt;&gt; Field Return Shipment"/>
    <x v="0"/>
    <s v="E.3.7.0:"/>
    <x v="76"/>
    <x v="76"/>
    <x v="1676"/>
    <x v="300"/>
    <x v="180"/>
    <x v="283"/>
    <x v="0"/>
    <x v="0"/>
    <x v="0"/>
    <x v="2"/>
    <m/>
    <x v="0"/>
    <x v="2"/>
    <s v="Field Return Shipment_BU Code"/>
    <x v="1572"/>
    <x v="2"/>
    <x v="0"/>
    <x v="6"/>
    <x v="12"/>
    <x v="0"/>
    <x v="0"/>
    <s v="INT_FIELD_RETURN_SHIPMENT"/>
    <s v="BU_CODE"/>
    <x v="174"/>
    <x v="145"/>
    <x v="0"/>
    <n v="8"/>
    <x v="11"/>
    <x v="11"/>
    <x v="0"/>
    <s v=""/>
    <s v=""/>
    <n v="1787"/>
    <s v="-1787"/>
    <x v="0"/>
    <x v="0"/>
    <x v="0"/>
    <x v="180"/>
    <x v="17"/>
    <s v="事業處"/>
    <s v=""/>
    <s v=""/>
    <x v="0"/>
    <x v="519"/>
    <m/>
    <s v="^()$"/>
    <n v="9"/>
    <x v="0"/>
    <x v="12"/>
    <x v="0"/>
    <x v="0"/>
    <x v="1"/>
    <x v="1"/>
    <b v="0"/>
    <x v="0"/>
    <x v="1"/>
    <n v="0"/>
    <x v="0"/>
    <b v="0"/>
    <b v="0"/>
    <b v="0"/>
    <b v="0"/>
    <b v="1"/>
    <b v="0"/>
    <b v="0"/>
    <b v="0"/>
    <b v="0"/>
    <b v="0"/>
    <b v="0"/>
    <x v="0"/>
    <x v="2"/>
    <n v="0"/>
    <x v="1"/>
    <x v="0"/>
  </r>
  <r>
    <m/>
    <s v="SVC"/>
    <x v="32"/>
    <x v="380"/>
    <x v="383"/>
    <x v="83"/>
    <x v="375"/>
    <s v="客戶名稱"/>
    <x v="2"/>
    <s v="Customer_Customer Name-SAP"/>
    <m/>
    <s v="General"/>
    <x v="2"/>
    <m/>
    <x v="20"/>
    <s v="SVC"/>
    <x v="17"/>
    <x v="6"/>
    <x v="0"/>
    <x v="0"/>
    <s v="INT_FIELD_RETURN_SHIPMENT"/>
    <s v="CUSTOMER_NAME"/>
    <m/>
    <m/>
    <m/>
    <m/>
    <m/>
    <m/>
    <m/>
    <m/>
    <m/>
    <m/>
    <m/>
    <m/>
    <m/>
    <m/>
    <m/>
    <m/>
    <m/>
    <m/>
    <s v="資料清單"/>
    <x v="34"/>
    <x v="23"/>
    <x v="522"/>
    <x v="32"/>
    <s v="IEC_STD_V10 &gt;&gt; Data Standard &gt;&gt; SVC"/>
    <s v="Customer Name"/>
    <x v="383"/>
    <x v="83"/>
    <x v="0"/>
    <x v="375"/>
    <x v="17"/>
    <s v="IEC_STD_V10 &gt;&gt; Common &gt;&gt; AutoMetaDataCustomer Name"/>
    <x v="2"/>
    <x v="0"/>
    <s v="客戶名稱Relationship"/>
    <s v="Field return 出貨統計"/>
    <n v="904"/>
    <n v="1788"/>
    <n v="0"/>
    <s v=""/>
    <n v="0"/>
    <e v="#N/A"/>
    <e v="#N/A"/>
    <x v="204"/>
    <s v="Field Return Shipment"/>
    <x v="141"/>
    <s v="IEC_STD_V10 &gt;&gt; Data Standard &gt;&gt; SVC &gt;&gt; Field Return Shipment"/>
    <x v="0"/>
    <s v="E.3.7.0:"/>
    <x v="77"/>
    <x v="77"/>
    <x v="1677"/>
    <x v="380"/>
    <x v="383"/>
    <x v="370"/>
    <x v="0"/>
    <x v="0"/>
    <x v="0"/>
    <x v="2"/>
    <m/>
    <x v="0"/>
    <x v="2"/>
    <s v="Field Return Shipment_Customer Name"/>
    <x v="1573"/>
    <x v="2"/>
    <x v="0"/>
    <x v="6"/>
    <x v="12"/>
    <x v="0"/>
    <x v="0"/>
    <s v="INT_FIELD_RETURN_SHIPMENT"/>
    <s v="CUSTOMER_NAME"/>
    <x v="174"/>
    <x v="312"/>
    <x v="0"/>
    <n v="8"/>
    <x v="11"/>
    <x v="11"/>
    <x v="3"/>
    <s v=""/>
    <s v=""/>
    <n v="1788"/>
    <s v="-1788"/>
    <x v="0"/>
    <x v="0"/>
    <x v="0"/>
    <x v="383"/>
    <x v="17"/>
    <s v="客戶名稱"/>
    <s v=""/>
    <s v=""/>
    <x v="0"/>
    <x v="521"/>
    <m/>
    <s v="^()$"/>
    <n v="9"/>
    <x v="0"/>
    <x v="12"/>
    <x v="0"/>
    <x v="0"/>
    <x v="1"/>
    <x v="1"/>
    <b v="0"/>
    <x v="0"/>
    <x v="1"/>
    <n v="0"/>
    <x v="0"/>
    <b v="0"/>
    <b v="0"/>
    <b v="0"/>
    <b v="0"/>
    <b v="1"/>
    <b v="0"/>
    <b v="0"/>
    <b v="0"/>
    <b v="1"/>
    <b v="0"/>
    <b v="0"/>
    <x v="0"/>
    <x v="6"/>
    <n v="1"/>
    <x v="12"/>
    <x v="0"/>
  </r>
  <r>
    <m/>
    <s v="SVC"/>
    <x v="32"/>
    <x v="187"/>
    <x v="187"/>
    <x v="1"/>
    <x v="367"/>
    <s v="客戶專案名稱"/>
    <x v="2"/>
    <m/>
    <m/>
    <s v="General"/>
    <x v="2"/>
    <m/>
    <x v="20"/>
    <s v="SVC"/>
    <x v="17"/>
    <x v="6"/>
    <x v="0"/>
    <x v="0"/>
    <s v="INT_FIELD_RETURN_SHIPMENT"/>
    <s v="CUSTOMER_PROJECT_NAME"/>
    <m/>
    <m/>
    <m/>
    <m/>
    <m/>
    <m/>
    <m/>
    <m/>
    <m/>
    <m/>
    <m/>
    <m/>
    <m/>
    <m/>
    <m/>
    <m/>
    <m/>
    <m/>
    <s v="資料清單"/>
    <x v="34"/>
    <x v="24"/>
    <x v="523"/>
    <x v="32"/>
    <s v="IEC_STD_V10 &gt;&gt; Data Standard &gt;&gt; SVC"/>
    <s v="Customer Project Name"/>
    <x v="187"/>
    <x v="1"/>
    <x v="0"/>
    <x v="367"/>
    <x v="17"/>
    <s v="IEC_STD_V10 &gt;&gt; Common &gt;&gt; AutoMetaDataCustomer Project Name"/>
    <x v="2"/>
    <x v="0"/>
    <s v="客戶專案名稱Relationship"/>
    <s v="Field return 出貨統計"/>
    <n v="350"/>
    <n v="1788"/>
    <n v="0"/>
    <s v=""/>
    <n v="0"/>
    <n v="0"/>
    <n v="949"/>
    <x v="88"/>
    <s v="Field Return Shipment"/>
    <x v="141"/>
    <s v="IEC_STD_V10 &gt;&gt; Data Standard &gt;&gt; SVC &gt;&gt; Field Return Shipment"/>
    <x v="0"/>
    <s v="E.3.7.0:"/>
    <x v="78"/>
    <x v="78"/>
    <x v="1678"/>
    <x v="187"/>
    <x v="187"/>
    <x v="376"/>
    <x v="0"/>
    <x v="0"/>
    <x v="0"/>
    <x v="2"/>
    <m/>
    <x v="0"/>
    <x v="2"/>
    <s v="Field Return Shipment_Customer Project Name"/>
    <x v="1574"/>
    <x v="2"/>
    <x v="0"/>
    <x v="6"/>
    <x v="12"/>
    <x v="0"/>
    <x v="0"/>
    <s v="INT_FIELD_RETURN_SHIPMENT"/>
    <s v="CUSTOMER_PROJECT_NAME"/>
    <x v="174"/>
    <x v="152"/>
    <x v="0"/>
    <n v="8"/>
    <x v="11"/>
    <x v="11"/>
    <x v="0"/>
    <s v=""/>
    <s v=""/>
    <n v="1789"/>
    <s v="-1789"/>
    <x v="0"/>
    <x v="0"/>
    <x v="0"/>
    <x v="187"/>
    <x v="17"/>
    <s v="客戶專案名稱"/>
    <s v=""/>
    <s v=""/>
    <x v="0"/>
    <x v="522"/>
    <m/>
    <s v="^()$"/>
    <n v="9"/>
    <x v="0"/>
    <x v="12"/>
    <x v="0"/>
    <x v="0"/>
    <x v="1"/>
    <x v="1"/>
    <b v="0"/>
    <x v="0"/>
    <x v="1"/>
    <n v="0"/>
    <x v="0"/>
    <b v="0"/>
    <b v="0"/>
    <b v="0"/>
    <b v="0"/>
    <b v="0"/>
    <b v="0"/>
    <b v="0"/>
    <b v="0"/>
    <b v="1"/>
    <b v="0"/>
    <b v="0"/>
    <x v="0"/>
    <x v="5"/>
    <n v="1"/>
    <x v="28"/>
    <x v="0"/>
  </r>
  <r>
    <m/>
    <s v="SVC"/>
    <x v="32"/>
    <x v="372"/>
    <x v="375"/>
    <x v="1"/>
    <x v="366"/>
    <s v="專案名稱"/>
    <x v="2"/>
    <m/>
    <m/>
    <s v="General"/>
    <x v="2"/>
    <m/>
    <x v="20"/>
    <s v="SVC"/>
    <x v="17"/>
    <x v="6"/>
    <x v="0"/>
    <x v="0"/>
    <s v="INT_FIELD_RETURN_SHIPMENT"/>
    <s v="PROJECT_NAME"/>
    <m/>
    <m/>
    <m/>
    <m/>
    <m/>
    <m/>
    <m/>
    <m/>
    <m/>
    <m/>
    <m/>
    <m/>
    <m/>
    <m/>
    <m/>
    <m/>
    <m/>
    <m/>
    <s v="資料清單"/>
    <x v="34"/>
    <x v="25"/>
    <x v="524"/>
    <x v="32"/>
    <s v="IEC_STD_V10 &gt;&gt; Data Standard &gt;&gt; SVC"/>
    <s v="Project Name"/>
    <x v="375"/>
    <x v="1"/>
    <x v="0"/>
    <x v="366"/>
    <x v="17"/>
    <s v="IEC_STD_V10 &gt;&gt; Common &gt;&gt; AutoMetaDataProject Name"/>
    <x v="2"/>
    <x v="0"/>
    <s v="專案名稱Relationship"/>
    <s v="Field return 出貨統計"/>
    <n v="892"/>
    <n v="1788"/>
    <n v="0"/>
    <s v=""/>
    <n v="0"/>
    <n v="0"/>
    <n v="947"/>
    <x v="201"/>
    <s v="Field Return Shipment"/>
    <x v="141"/>
    <s v="IEC_STD_V10 &gt;&gt; Data Standard &gt;&gt; SVC &gt;&gt; Field Return Shipment"/>
    <x v="0"/>
    <s v="E.3.7.0:"/>
    <x v="79"/>
    <x v="79"/>
    <x v="1679"/>
    <x v="372"/>
    <x v="375"/>
    <x v="375"/>
    <x v="0"/>
    <x v="0"/>
    <x v="0"/>
    <x v="2"/>
    <m/>
    <x v="0"/>
    <x v="2"/>
    <s v="Field Return Shipment_Project Name"/>
    <x v="1575"/>
    <x v="2"/>
    <x v="0"/>
    <x v="6"/>
    <x v="12"/>
    <x v="0"/>
    <x v="0"/>
    <s v="INT_FIELD_RETURN_SHIPMENT"/>
    <s v="PROJECT_NAME"/>
    <x v="174"/>
    <x v="304"/>
    <x v="0"/>
    <n v="8"/>
    <x v="11"/>
    <x v="11"/>
    <x v="0"/>
    <s v=""/>
    <s v=""/>
    <n v="1790"/>
    <s v="-1790"/>
    <x v="0"/>
    <x v="0"/>
    <x v="0"/>
    <x v="375"/>
    <x v="17"/>
    <s v="專案名稱"/>
    <s v=""/>
    <s v=""/>
    <x v="0"/>
    <x v="523"/>
    <m/>
    <s v="^()$"/>
    <n v="9"/>
    <x v="0"/>
    <x v="12"/>
    <x v="0"/>
    <x v="0"/>
    <x v="1"/>
    <x v="1"/>
    <b v="0"/>
    <x v="0"/>
    <x v="1"/>
    <n v="0"/>
    <x v="0"/>
    <b v="0"/>
    <b v="0"/>
    <b v="0"/>
    <b v="0"/>
    <b v="0"/>
    <b v="0"/>
    <b v="0"/>
    <b v="0"/>
    <b v="1"/>
    <b v="0"/>
    <b v="0"/>
    <x v="0"/>
    <x v="5"/>
    <n v="1"/>
    <x v="2"/>
    <x v="0"/>
  </r>
  <r>
    <m/>
    <s v="SVC"/>
    <x v="32"/>
    <x v="378"/>
    <x v="381"/>
    <x v="1"/>
    <x v="373"/>
    <s v="產品類別"/>
    <x v="2"/>
    <m/>
    <m/>
    <s v="General"/>
    <x v="2"/>
    <m/>
    <x v="20"/>
    <s v="SVC"/>
    <x v="17"/>
    <x v="6"/>
    <x v="0"/>
    <x v="0"/>
    <s v="INT_FIELD_RETURN_SHIPMENT"/>
    <s v="PRODUCT_TYPE"/>
    <m/>
    <m/>
    <m/>
    <m/>
    <m/>
    <m/>
    <m/>
    <m/>
    <m/>
    <m/>
    <m/>
    <m/>
    <m/>
    <m/>
    <m/>
    <m/>
    <m/>
    <m/>
    <s v="資料清單"/>
    <x v="34"/>
    <x v="26"/>
    <x v="526"/>
    <x v="32"/>
    <s v="IEC_STD_V10 &gt;&gt; Data Standard &gt;&gt; SVC"/>
    <s v="Product Type"/>
    <x v="381"/>
    <x v="1"/>
    <x v="0"/>
    <x v="373"/>
    <x v="17"/>
    <s v="IEC_STD_V10 &gt;&gt; Common &gt;&gt; AutoMetaDataProduct Type"/>
    <x v="2"/>
    <x v="0"/>
    <s v="產品類別Relationship"/>
    <s v="Field return 出貨統計"/>
    <n v="900"/>
    <n v="1788"/>
    <n v="0"/>
    <s v=""/>
    <n v="0"/>
    <n v="0"/>
    <n v="953"/>
    <x v="203"/>
    <s v="Field Return Shipment"/>
    <x v="141"/>
    <s v="IEC_STD_V10 &gt;&gt; Data Standard &gt;&gt; SVC &gt;&gt; Field Return Shipment"/>
    <x v="0"/>
    <s v="E.3.7.0:"/>
    <x v="80"/>
    <x v="80"/>
    <x v="1680"/>
    <x v="378"/>
    <x v="381"/>
    <x v="366"/>
    <x v="0"/>
    <x v="0"/>
    <x v="0"/>
    <x v="2"/>
    <m/>
    <x v="0"/>
    <x v="2"/>
    <s v="Field Return Shipment_Product Type"/>
    <x v="1576"/>
    <x v="2"/>
    <x v="0"/>
    <x v="6"/>
    <x v="12"/>
    <x v="0"/>
    <x v="0"/>
    <s v="INT_FIELD_RETURN_SHIPMENT"/>
    <s v="PRODUCT_TYPE"/>
    <x v="174"/>
    <x v="310"/>
    <x v="0"/>
    <n v="8"/>
    <x v="11"/>
    <x v="11"/>
    <x v="0"/>
    <s v=""/>
    <s v=""/>
    <n v="1791"/>
    <s v="-1791"/>
    <x v="0"/>
    <x v="0"/>
    <x v="0"/>
    <x v="381"/>
    <x v="17"/>
    <s v="產品類別"/>
    <s v=""/>
    <s v=""/>
    <x v="0"/>
    <x v="525"/>
    <m/>
    <s v="^()$"/>
    <n v="9"/>
    <x v="0"/>
    <x v="12"/>
    <x v="0"/>
    <x v="0"/>
    <x v="1"/>
    <x v="1"/>
    <b v="0"/>
    <x v="0"/>
    <x v="1"/>
    <n v="0"/>
    <x v="0"/>
    <b v="0"/>
    <b v="0"/>
    <b v="0"/>
    <b v="0"/>
    <b v="1"/>
    <b v="0"/>
    <b v="0"/>
    <b v="0"/>
    <b v="0"/>
    <b v="0"/>
    <b v="0"/>
    <x v="0"/>
    <x v="2"/>
    <n v="0"/>
    <x v="2"/>
    <x v="0"/>
  </r>
  <r>
    <m/>
    <s v="SVC"/>
    <x v="32"/>
    <x v="184"/>
    <x v="184"/>
    <x v="1"/>
    <x v="189"/>
    <s v="產品系列"/>
    <x v="2"/>
    <m/>
    <m/>
    <s v="General"/>
    <x v="2"/>
    <m/>
    <x v="20"/>
    <s v="SVC"/>
    <x v="17"/>
    <x v="6"/>
    <x v="0"/>
    <x v="0"/>
    <s v="INT_FIELD_RETURN_SHIPMENT"/>
    <s v="PRODUCT_FAMILY"/>
    <m/>
    <m/>
    <m/>
    <m/>
    <m/>
    <m/>
    <m/>
    <m/>
    <m/>
    <m/>
    <m/>
    <m/>
    <m/>
    <m/>
    <m/>
    <m/>
    <m/>
    <m/>
    <s v="資料清單"/>
    <x v="34"/>
    <x v="27"/>
    <x v="527"/>
    <x v="32"/>
    <s v="IEC_STD_V10 &gt;&gt; Data Standard &gt;&gt; SVC"/>
    <s v="Product Family"/>
    <x v="184"/>
    <x v="1"/>
    <x v="0"/>
    <x v="189"/>
    <x v="17"/>
    <s v="IEC_STD_V10 &gt;&gt; Common &gt;&gt; AutoMetaDataProduct Family"/>
    <x v="2"/>
    <x v="0"/>
    <s v="產品系列Relationship"/>
    <s v="Field return 出貨統計"/>
    <n v="347"/>
    <n v="1788"/>
    <n v="0"/>
    <s v=""/>
    <n v="0"/>
    <n v="0"/>
    <n v="950"/>
    <x v="85"/>
    <s v="Field Return Shipment"/>
    <x v="141"/>
    <s v="IEC_STD_V10 &gt;&gt; Data Standard &gt;&gt; SVC &gt;&gt; Field Return Shipment"/>
    <x v="0"/>
    <s v="E.3.7.0:"/>
    <x v="81"/>
    <x v="81"/>
    <x v="1681"/>
    <x v="184"/>
    <x v="184"/>
    <x v="368"/>
    <x v="0"/>
    <x v="0"/>
    <x v="0"/>
    <x v="2"/>
    <m/>
    <x v="0"/>
    <x v="2"/>
    <s v="Field Return Shipment_Product Family"/>
    <x v="1577"/>
    <x v="2"/>
    <x v="0"/>
    <x v="6"/>
    <x v="12"/>
    <x v="0"/>
    <x v="0"/>
    <s v="INT_FIELD_RETURN_SHIPMENT"/>
    <s v="PRODUCT_FAMILY"/>
    <x v="174"/>
    <x v="149"/>
    <x v="0"/>
    <n v="8"/>
    <x v="11"/>
    <x v="11"/>
    <x v="0"/>
    <s v=""/>
    <s v=""/>
    <n v="1792"/>
    <s v="-1792"/>
    <x v="0"/>
    <x v="0"/>
    <x v="0"/>
    <x v="184"/>
    <x v="17"/>
    <s v="產品系列"/>
    <s v=""/>
    <s v=""/>
    <x v="0"/>
    <x v="526"/>
    <m/>
    <s v="^()$"/>
    <n v="9"/>
    <x v="0"/>
    <x v="12"/>
    <x v="0"/>
    <x v="0"/>
    <x v="1"/>
    <x v="1"/>
    <b v="0"/>
    <x v="0"/>
    <x v="1"/>
    <n v="0"/>
    <x v="0"/>
    <b v="0"/>
    <b v="0"/>
    <b v="0"/>
    <b v="0"/>
    <b v="0"/>
    <b v="0"/>
    <b v="0"/>
    <b v="0"/>
    <b v="1"/>
    <b v="0"/>
    <b v="0"/>
    <x v="0"/>
    <x v="5"/>
    <n v="1"/>
    <x v="0"/>
    <x v="0"/>
  </r>
  <r>
    <m/>
    <s v="SVC"/>
    <x v="32"/>
    <x v="185"/>
    <x v="185"/>
    <x v="1"/>
    <x v="190"/>
    <s v="產品世代"/>
    <x v="2"/>
    <m/>
    <m/>
    <s v="General"/>
    <x v="2"/>
    <m/>
    <x v="20"/>
    <s v="SVC"/>
    <x v="17"/>
    <x v="6"/>
    <x v="0"/>
    <x v="0"/>
    <s v="INT_FIELD_RETURN_SHIPMENT"/>
    <s v="PRODUCT_GENERATION"/>
    <m/>
    <m/>
    <m/>
    <m/>
    <m/>
    <m/>
    <m/>
    <m/>
    <m/>
    <m/>
    <m/>
    <m/>
    <m/>
    <m/>
    <m/>
    <m/>
    <m/>
    <m/>
    <s v="資料清單"/>
    <x v="34"/>
    <x v="28"/>
    <x v="528"/>
    <x v="32"/>
    <s v="IEC_STD_V10 &gt;&gt; Data Standard &gt;&gt; SVC"/>
    <s v="Product Generation"/>
    <x v="185"/>
    <x v="1"/>
    <x v="0"/>
    <x v="190"/>
    <x v="17"/>
    <s v="IEC_STD_V10 &gt;&gt; Common &gt;&gt; AutoMetaDataProduct Generation"/>
    <x v="2"/>
    <x v="0"/>
    <s v="產品世代Relationship"/>
    <s v="Field return 出貨統計"/>
    <n v="348"/>
    <n v="1788"/>
    <n v="0"/>
    <s v=""/>
    <n v="0"/>
    <n v="0"/>
    <n v="951"/>
    <x v="86"/>
    <s v="Field Return Shipment"/>
    <x v="141"/>
    <s v="IEC_STD_V10 &gt;&gt; Data Standard &gt;&gt; SVC &gt;&gt; Field Return Shipment"/>
    <x v="0"/>
    <s v="E.3.7.0:"/>
    <x v="82"/>
    <x v="82"/>
    <x v="1682"/>
    <x v="185"/>
    <x v="185"/>
    <x v="367"/>
    <x v="0"/>
    <x v="0"/>
    <x v="0"/>
    <x v="2"/>
    <m/>
    <x v="0"/>
    <x v="2"/>
    <s v="Field Return Shipment_Product Generation"/>
    <x v="1578"/>
    <x v="2"/>
    <x v="0"/>
    <x v="6"/>
    <x v="12"/>
    <x v="0"/>
    <x v="0"/>
    <s v="INT_FIELD_RETURN_SHIPMENT"/>
    <s v="PRODUCT_GENERATION"/>
    <x v="174"/>
    <x v="150"/>
    <x v="0"/>
    <n v="8"/>
    <x v="11"/>
    <x v="11"/>
    <x v="0"/>
    <s v=""/>
    <s v=""/>
    <n v="1793"/>
    <s v="-1793"/>
    <x v="0"/>
    <x v="0"/>
    <x v="0"/>
    <x v="185"/>
    <x v="17"/>
    <s v="產品世代"/>
    <s v=""/>
    <s v=""/>
    <x v="0"/>
    <x v="527"/>
    <m/>
    <s v="^()$"/>
    <n v="9"/>
    <x v="0"/>
    <x v="12"/>
    <x v="0"/>
    <x v="0"/>
    <x v="1"/>
    <x v="1"/>
    <b v="0"/>
    <x v="0"/>
    <x v="1"/>
    <n v="0"/>
    <x v="0"/>
    <b v="0"/>
    <b v="0"/>
    <b v="0"/>
    <b v="0"/>
    <b v="0"/>
    <b v="0"/>
    <b v="0"/>
    <b v="0"/>
    <b v="1"/>
    <b v="0"/>
    <b v="0"/>
    <x v="0"/>
    <x v="5"/>
    <n v="1"/>
    <x v="33"/>
    <x v="0"/>
  </r>
  <r>
    <m/>
    <s v="SVC"/>
    <x v="32"/>
    <x v="617"/>
    <x v="612"/>
    <x v="1"/>
    <x v="625"/>
    <s v="大產線產品出貨日期"/>
    <x v="1"/>
    <m/>
    <m/>
    <s v="General"/>
    <x v="3"/>
    <m/>
    <x v="20"/>
    <s v="SVC"/>
    <x v="17"/>
    <x v="6"/>
    <x v="0"/>
    <x v="0"/>
    <s v="INT_FIELD_RETURN_SHIPMENT"/>
    <s v="SHIPPING_DATE"/>
    <m/>
    <m/>
    <m/>
    <m/>
    <m/>
    <m/>
    <m/>
    <m/>
    <m/>
    <m/>
    <m/>
    <m/>
    <m/>
    <m/>
    <m/>
    <m/>
    <m/>
    <m/>
    <s v="資料清單"/>
    <x v="34"/>
    <x v="29"/>
    <x v="541"/>
    <x v="32"/>
    <s v="IEC_STD_V10 &gt;&gt; Data Standard &gt;&gt; SVC"/>
    <s v="Shipping Date"/>
    <x v="612"/>
    <x v="1"/>
    <x v="0"/>
    <x v="625"/>
    <x v="17"/>
    <s v="IEC_STD_V10 &gt;&gt; Common &gt;&gt; AutoMetaDataShipping Date"/>
    <x v="1"/>
    <x v="0"/>
    <s v="產品出貨日期Property"/>
    <s v="Field return 出貨統計"/>
    <n v="1796"/>
    <n v="1788"/>
    <n v="0"/>
    <s v="Shipping Date"/>
    <n v="1"/>
    <n v="0"/>
    <n v="0"/>
    <x v="0"/>
    <s v="Field Return Shipment"/>
    <x v="141"/>
    <s v="IEC_STD_V10 &gt;&gt; Data Standard &gt;&gt; SVC &gt;&gt; Field Return Shipment"/>
    <x v="0"/>
    <s v="E.3.7.0:"/>
    <x v="83"/>
    <x v="83"/>
    <x v="1683"/>
    <x v="617"/>
    <x v="612"/>
    <x v="667"/>
    <x v="0"/>
    <x v="0"/>
    <x v="0"/>
    <x v="3"/>
    <m/>
    <x v="0"/>
    <x v="1"/>
    <s v="Field Return Shipment_Shipping Date"/>
    <x v="1579"/>
    <x v="1"/>
    <x v="0"/>
    <x v="6"/>
    <x v="12"/>
    <x v="0"/>
    <x v="0"/>
    <s v="INT_FIELD_RETURN_SHIPMENT"/>
    <s v="SHIPPING_DATE"/>
    <x v="174"/>
    <x v="481"/>
    <x v="0"/>
    <n v="8"/>
    <x v="11"/>
    <x v="11"/>
    <x v="7"/>
    <s v=""/>
    <s v=""/>
    <n v="1794"/>
    <s v="-1794"/>
    <x v="0"/>
    <x v="0"/>
    <x v="0"/>
    <x v="612"/>
    <x v="17"/>
    <s v="產品出貨日期"/>
    <s v=""/>
    <s v=""/>
    <x v="0"/>
    <x v="540"/>
    <m/>
    <s v="^()$"/>
    <n v="9"/>
    <x v="0"/>
    <x v="12"/>
    <x v="0"/>
    <x v="0"/>
    <x v="0"/>
    <x v="1"/>
    <b v="0"/>
    <x v="0"/>
    <x v="1"/>
    <n v="0"/>
    <x v="0"/>
    <b v="0"/>
    <b v="0"/>
    <b v="0"/>
    <b v="0"/>
    <b v="0"/>
    <b v="0"/>
    <b v="0"/>
    <b v="0"/>
    <b v="0"/>
    <b v="0"/>
    <b v="0"/>
    <x v="1"/>
    <x v="1"/>
    <n v="0"/>
    <x v="12"/>
    <x v="0"/>
  </r>
  <r>
    <m/>
    <s v="SVC"/>
    <x v="32"/>
    <x v="618"/>
    <x v="613"/>
    <x v="1"/>
    <x v="626"/>
    <s v="大產線產品的出貨數量_x000a_L10會複製出一份Product type為L6的"/>
    <x v="1"/>
    <m/>
    <m/>
    <s v="General"/>
    <x v="4"/>
    <m/>
    <x v="20"/>
    <s v="SVC"/>
    <x v="17"/>
    <x v="6"/>
    <x v="0"/>
    <x v="0"/>
    <s v="INT_FIELD_RETURN_SHIPMENT"/>
    <s v="TOTAL_SHIPPED_QUANTITY"/>
    <m/>
    <m/>
    <m/>
    <m/>
    <m/>
    <m/>
    <m/>
    <m/>
    <m/>
    <m/>
    <m/>
    <m/>
    <m/>
    <m/>
    <m/>
    <m/>
    <m/>
    <m/>
    <s v="資料清單"/>
    <x v="34"/>
    <x v="30"/>
    <x v="542"/>
    <x v="32"/>
    <s v="IEC_STD_V10 &gt;&gt; Data Standard &gt;&gt; SVC"/>
    <s v="Total Shipped Quantity"/>
    <x v="613"/>
    <x v="1"/>
    <x v="0"/>
    <x v="626"/>
    <x v="17"/>
    <s v="IEC_STD_V10 &gt;&gt; Common &gt;&gt; AutoMetaDataTotal Shipped Quantity"/>
    <x v="1"/>
    <x v="0"/>
    <s v="產品出貨數量Property"/>
    <s v="Field return 出貨統計"/>
    <n v="1797"/>
    <n v="1788"/>
    <n v="0"/>
    <s v="Total Shipped Quantity"/>
    <n v="1"/>
    <n v="0"/>
    <n v="0"/>
    <x v="0"/>
    <s v="Field Return Shipment"/>
    <x v="141"/>
    <s v="IEC_STD_V10 &gt;&gt; Data Standard &gt;&gt; SVC &gt;&gt; Field Return Shipment"/>
    <x v="0"/>
    <s v="E.3.7.0:"/>
    <x v="84"/>
    <x v="84"/>
    <x v="1684"/>
    <x v="618"/>
    <x v="613"/>
    <x v="668"/>
    <x v="0"/>
    <x v="0"/>
    <x v="0"/>
    <x v="4"/>
    <m/>
    <x v="0"/>
    <x v="1"/>
    <s v="Field Return Shipment_Total Shipped Quantity"/>
    <x v="1580"/>
    <x v="1"/>
    <x v="0"/>
    <x v="6"/>
    <x v="12"/>
    <x v="0"/>
    <x v="0"/>
    <s v="INT_FIELD_RETURN_SHIPMENT"/>
    <s v="TOTAL_SHIPPED_QUANTITY"/>
    <x v="174"/>
    <x v="482"/>
    <x v="0"/>
    <n v="8"/>
    <x v="11"/>
    <x v="11"/>
    <x v="7"/>
    <s v=""/>
    <s v=""/>
    <n v="1795"/>
    <s v="-1795"/>
    <x v="0"/>
    <x v="0"/>
    <x v="0"/>
    <x v="613"/>
    <x v="17"/>
    <s v="產品出貨數量"/>
    <s v=""/>
    <s v=""/>
    <x v="0"/>
    <x v="541"/>
    <m/>
    <s v="^()$"/>
    <n v="9"/>
    <x v="0"/>
    <x v="12"/>
    <x v="0"/>
    <x v="0"/>
    <x v="0"/>
    <x v="1"/>
    <b v="0"/>
    <x v="0"/>
    <x v="1"/>
    <n v="0"/>
    <x v="0"/>
    <b v="0"/>
    <b v="0"/>
    <b v="0"/>
    <b v="0"/>
    <b v="0"/>
    <b v="0"/>
    <b v="0"/>
    <b v="0"/>
    <b v="0"/>
    <b v="0"/>
    <b v="0"/>
    <x v="1"/>
    <x v="1"/>
    <n v="0"/>
    <x v="17"/>
    <x v="0"/>
  </r>
  <r>
    <m/>
    <s v="SVC"/>
    <x v="32"/>
    <x v="619"/>
    <x v="614"/>
    <x v="1"/>
    <x v="627"/>
    <s v="客戶TAT目標對照表"/>
    <x v="0"/>
    <m/>
    <m/>
    <s v="General"/>
    <x v="0"/>
    <m/>
    <x v="20"/>
    <s v="SVC"/>
    <x v="17"/>
    <x v="6"/>
    <x v="0"/>
    <x v="0"/>
    <s v="INT_CUSTOMER_TAT_MAPPING"/>
    <m/>
    <m/>
    <m/>
    <m/>
    <m/>
    <m/>
    <m/>
    <m/>
    <m/>
    <m/>
    <m/>
    <m/>
    <m/>
    <m/>
    <m/>
    <m/>
    <m/>
    <m/>
    <m/>
    <s v="資料清單"/>
    <x v="34"/>
    <x v="31"/>
    <x v="543"/>
    <x v="32"/>
    <s v="IEC_STD_V10 &gt;&gt; Data Standard &gt;&gt; SVC"/>
    <s v="Customer TAT Mapping"/>
    <x v="614"/>
    <x v="1"/>
    <x v="0"/>
    <x v="627"/>
    <x v="17"/>
    <s v="IEC_STD_V10 &gt;&gt; Common &gt;&gt; AutoMetaDataCustomer TAT Mapping"/>
    <x v="0"/>
    <x v="0"/>
    <s v="客戶TAT目標對照表Concept"/>
    <s v="客戶TAT目標對照表"/>
    <n v="1798"/>
    <n v="0"/>
    <n v="0"/>
    <s v=""/>
    <n v="0"/>
    <n v="0"/>
    <n v="0"/>
    <x v="0"/>
    <s v=""/>
    <x v="0"/>
    <s v=""/>
    <x v="0"/>
    <s v="E.3.7.0:"/>
    <x v="85"/>
    <x v="85"/>
    <x v="1685"/>
    <x v="619"/>
    <x v="614"/>
    <x v="669"/>
    <x v="0"/>
    <x v="0"/>
    <x v="0"/>
    <x v="0"/>
    <m/>
    <x v="0"/>
    <x v="0"/>
    <s v="Customer TAT Mapping"/>
    <x v="1581"/>
    <x v="0"/>
    <x v="0"/>
    <x v="6"/>
    <x v="12"/>
    <x v="0"/>
    <x v="0"/>
    <s v="INT_CUSTOMER_TAT_MAPPING"/>
    <s v=""/>
    <x v="175"/>
    <x v="0"/>
    <x v="0"/>
    <n v="8"/>
    <x v="11"/>
    <x v="11"/>
    <x v="7"/>
    <s v=""/>
    <s v=""/>
    <n v="1796"/>
    <s v="-1796"/>
    <x v="0"/>
    <x v="0"/>
    <x v="0"/>
    <x v="614"/>
    <x v="17"/>
    <s v="客戶TAT目標對照表"/>
    <s v=""/>
    <s v=""/>
    <x v="0"/>
    <x v="542"/>
    <m/>
    <s v="^()$"/>
    <n v="9"/>
    <x v="0"/>
    <x v="12"/>
    <x v="0"/>
    <x v="0"/>
    <x v="0"/>
    <x v="1"/>
    <b v="0"/>
    <x v="0"/>
    <x v="0"/>
    <n v="0"/>
    <x v="0"/>
    <b v="0"/>
    <b v="0"/>
    <b v="0"/>
    <b v="0"/>
    <b v="0"/>
    <b v="0"/>
    <b v="0"/>
    <b v="0"/>
    <b v="0"/>
    <b v="0"/>
    <b v="0"/>
    <x v="1"/>
    <x v="1"/>
    <n v="0"/>
    <x v="6"/>
    <x v="0"/>
  </r>
  <r>
    <m/>
    <s v="SVC"/>
    <x v="32"/>
    <x v="380"/>
    <x v="383"/>
    <x v="83"/>
    <x v="375"/>
    <s v="客戶名稱"/>
    <x v="2"/>
    <s v="Customer_Customer Name-SAP"/>
    <m/>
    <s v="General"/>
    <x v="2"/>
    <m/>
    <x v="20"/>
    <s v="SVC"/>
    <x v="17"/>
    <x v="6"/>
    <x v="0"/>
    <x v="0"/>
    <s v="INT_CUSTOMER_TAT_MAPPING"/>
    <s v="CUSTOMER_NAME"/>
    <m/>
    <m/>
    <m/>
    <m/>
    <m/>
    <m/>
    <m/>
    <m/>
    <m/>
    <m/>
    <m/>
    <m/>
    <m/>
    <m/>
    <m/>
    <m/>
    <m/>
    <m/>
    <s v="資料清單"/>
    <x v="34"/>
    <x v="32"/>
    <x v="522"/>
    <x v="32"/>
    <s v="IEC_STD_V10 &gt;&gt; Data Standard &gt;&gt; SVC"/>
    <s v="Customer Name"/>
    <x v="383"/>
    <x v="83"/>
    <x v="0"/>
    <x v="375"/>
    <x v="17"/>
    <s v="IEC_STD_V10 &gt;&gt; Common &gt;&gt; AutoMetaDataCustomer Name"/>
    <x v="2"/>
    <x v="0"/>
    <s v="客戶名稱Relationship"/>
    <s v="客戶TAT目標對照表"/>
    <n v="904"/>
    <n v="1798"/>
    <n v="0"/>
    <s v=""/>
    <n v="0"/>
    <e v="#N/A"/>
    <e v="#N/A"/>
    <x v="204"/>
    <s v="Customer TAT Mapping"/>
    <x v="142"/>
    <s v="IEC_STD_V10 &gt;&gt; Data Standard &gt;&gt; SVC &gt;&gt; Customer TAT Mapping"/>
    <x v="0"/>
    <s v="E.3.7.0:"/>
    <x v="86"/>
    <x v="86"/>
    <x v="1686"/>
    <x v="380"/>
    <x v="383"/>
    <x v="370"/>
    <x v="0"/>
    <x v="0"/>
    <x v="0"/>
    <x v="2"/>
    <m/>
    <x v="0"/>
    <x v="2"/>
    <s v="Customer TAT Mapping_Customer Name"/>
    <x v="1582"/>
    <x v="2"/>
    <x v="0"/>
    <x v="6"/>
    <x v="12"/>
    <x v="0"/>
    <x v="0"/>
    <s v="INT_CUSTOMER_TAT_MAPPING"/>
    <s v="CUSTOMER_NAME"/>
    <x v="175"/>
    <x v="312"/>
    <x v="0"/>
    <n v="8"/>
    <x v="11"/>
    <x v="11"/>
    <x v="3"/>
    <s v=""/>
    <s v=""/>
    <n v="1797"/>
    <s v="-1797"/>
    <x v="0"/>
    <x v="0"/>
    <x v="0"/>
    <x v="383"/>
    <x v="17"/>
    <s v="客戶名稱"/>
    <s v=""/>
    <s v=""/>
    <x v="0"/>
    <x v="521"/>
    <m/>
    <s v="^()$"/>
    <n v="9"/>
    <x v="0"/>
    <x v="12"/>
    <x v="0"/>
    <x v="0"/>
    <x v="1"/>
    <x v="1"/>
    <b v="0"/>
    <x v="0"/>
    <x v="1"/>
    <n v="0"/>
    <x v="0"/>
    <b v="0"/>
    <b v="0"/>
    <b v="0"/>
    <b v="0"/>
    <b v="1"/>
    <b v="0"/>
    <b v="0"/>
    <b v="0"/>
    <b v="1"/>
    <b v="0"/>
    <b v="0"/>
    <x v="0"/>
    <x v="6"/>
    <n v="1"/>
    <x v="12"/>
    <x v="0"/>
  </r>
  <r>
    <m/>
    <s v="SVC"/>
    <x v="32"/>
    <x v="611"/>
    <x v="604"/>
    <x v="1"/>
    <x v="628"/>
    <s v="Customer TAT Goal"/>
    <x v="1"/>
    <m/>
    <m/>
    <s v="General"/>
    <x v="5"/>
    <m/>
    <x v="20"/>
    <s v="SVC"/>
    <x v="17"/>
    <x v="6"/>
    <x v="0"/>
    <x v="0"/>
    <s v="INT_CUSTOMER_TAT_MAPPING"/>
    <s v="CUSTOMER_TAT_GOAL"/>
    <m/>
    <m/>
    <m/>
    <m/>
    <m/>
    <m/>
    <m/>
    <m/>
    <m/>
    <m/>
    <m/>
    <m/>
    <m/>
    <m/>
    <m/>
    <m/>
    <m/>
    <m/>
    <s v="資料清單"/>
    <x v="34"/>
    <x v="33"/>
    <x v="532"/>
    <x v="32"/>
    <s v="IEC_STD_V10 &gt;&gt; Data Standard &gt;&gt; SVC"/>
    <s v="Customer TAT Goal"/>
    <x v="604"/>
    <x v="1"/>
    <x v="0"/>
    <x v="628"/>
    <x v="17"/>
    <s v="IEC_STD_V10 &gt;&gt; Common &gt;&gt; AutoMetaDataCustomer TAT Goal"/>
    <x v="1"/>
    <x v="0"/>
    <s v="Customer TAT GoalProperty"/>
    <s v="客戶TAT目標對照表"/>
    <n v="1780"/>
    <n v="1798"/>
    <n v="0"/>
    <s v="Customer TAT Goal"/>
    <n v="1"/>
    <n v="0"/>
    <n v="0"/>
    <x v="0"/>
    <s v="Customer TAT Mapping"/>
    <x v="142"/>
    <s v="IEC_STD_V10 &gt;&gt; Data Standard &gt;&gt; SVC &gt;&gt; Customer TAT Mapping"/>
    <x v="0"/>
    <s v="E.3.7.0:"/>
    <x v="87"/>
    <x v="87"/>
    <x v="1687"/>
    <x v="611"/>
    <x v="604"/>
    <x v="670"/>
    <x v="0"/>
    <x v="0"/>
    <x v="0"/>
    <x v="5"/>
    <m/>
    <x v="0"/>
    <x v="1"/>
    <s v="Customer TAT Mapping_Customer TAT Goal"/>
    <x v="1583"/>
    <x v="1"/>
    <x v="0"/>
    <x v="6"/>
    <x v="12"/>
    <x v="0"/>
    <x v="0"/>
    <s v="INT_CUSTOMER_TAT_MAPPING"/>
    <s v="CUSTOMER_TAT_GOAL"/>
    <x v="175"/>
    <x v="474"/>
    <x v="0"/>
    <n v="8"/>
    <x v="11"/>
    <x v="11"/>
    <x v="7"/>
    <s v=""/>
    <s v=""/>
    <n v="1798"/>
    <s v="-1798"/>
    <x v="0"/>
    <x v="0"/>
    <x v="0"/>
    <x v="604"/>
    <x v="17"/>
    <s v="客戶TAT目標比例"/>
    <s v=""/>
    <s v=""/>
    <x v="0"/>
    <x v="531"/>
    <m/>
    <s v="^()$"/>
    <n v="9"/>
    <x v="0"/>
    <x v="12"/>
    <x v="0"/>
    <x v="0"/>
    <x v="1"/>
    <x v="1"/>
    <b v="0"/>
    <x v="0"/>
    <x v="1"/>
    <n v="0"/>
    <x v="0"/>
    <b v="0"/>
    <b v="0"/>
    <b v="0"/>
    <b v="0"/>
    <b v="1"/>
    <b v="0"/>
    <b v="0"/>
    <b v="0"/>
    <b v="0"/>
    <b v="0"/>
    <b v="0"/>
    <x v="0"/>
    <x v="2"/>
    <n v="0"/>
    <x v="3"/>
    <x v="0"/>
  </r>
  <r>
    <m/>
    <s v="SVC"/>
    <x v="32"/>
    <x v="620"/>
    <x v="615"/>
    <x v="1"/>
    <x v="629"/>
    <s v="Customer TAT Days"/>
    <x v="1"/>
    <m/>
    <m/>
    <s v="General"/>
    <x v="4"/>
    <m/>
    <x v="20"/>
    <s v="SVC"/>
    <x v="17"/>
    <x v="6"/>
    <x v="0"/>
    <x v="0"/>
    <s v="INT_CUSTOMER_TAT_MAPPING"/>
    <s v="CUSTOMER_TAT_DAYS"/>
    <m/>
    <m/>
    <m/>
    <m/>
    <m/>
    <m/>
    <m/>
    <m/>
    <m/>
    <m/>
    <m/>
    <m/>
    <m/>
    <m/>
    <m/>
    <m/>
    <m/>
    <m/>
    <s v="資料清單"/>
    <x v="34"/>
    <x v="34"/>
    <x v="544"/>
    <x v="32"/>
    <s v="IEC_STD_V10 &gt;&gt; Data Standard &gt;&gt; SVC"/>
    <s v="Customer TAT Days"/>
    <x v="615"/>
    <x v="1"/>
    <x v="0"/>
    <x v="629"/>
    <x v="17"/>
    <s v="IEC_STD_V10 &gt;&gt; Common &gt;&gt; AutoMetaDataCustomer TAT Days"/>
    <x v="1"/>
    <x v="0"/>
    <s v="Customer TAT DaysProperty"/>
    <s v="客戶TAT目標對照表"/>
    <n v="1801"/>
    <n v="1798"/>
    <n v="0"/>
    <s v="Customer TAT Days"/>
    <n v="1"/>
    <n v="0"/>
    <n v="0"/>
    <x v="0"/>
    <s v="Customer TAT Mapping"/>
    <x v="142"/>
    <s v="IEC_STD_V10 &gt;&gt; Data Standard &gt;&gt; SVC &gt;&gt; Customer TAT Mapping"/>
    <x v="0"/>
    <s v="E.3.7.0:"/>
    <x v="88"/>
    <x v="88"/>
    <x v="1688"/>
    <x v="620"/>
    <x v="615"/>
    <x v="671"/>
    <x v="0"/>
    <x v="0"/>
    <x v="0"/>
    <x v="4"/>
    <m/>
    <x v="0"/>
    <x v="1"/>
    <s v="Customer TAT Mapping_Customer TAT Days"/>
    <x v="1584"/>
    <x v="1"/>
    <x v="0"/>
    <x v="6"/>
    <x v="12"/>
    <x v="0"/>
    <x v="0"/>
    <s v="INT_CUSTOMER_TAT_MAPPING"/>
    <s v="CUSTOMER_TAT_DAYS"/>
    <x v="175"/>
    <x v="483"/>
    <x v="0"/>
    <n v="8"/>
    <x v="11"/>
    <x v="11"/>
    <x v="7"/>
    <s v=""/>
    <s v=""/>
    <n v="1799"/>
    <s v="-1799"/>
    <x v="0"/>
    <x v="0"/>
    <x v="0"/>
    <x v="615"/>
    <x v="17"/>
    <s v="客戶TAT目標天數"/>
    <s v=""/>
    <s v=""/>
    <x v="0"/>
    <x v="543"/>
    <m/>
    <s v="^()$"/>
    <n v="9"/>
    <x v="0"/>
    <x v="12"/>
    <x v="0"/>
    <x v="0"/>
    <x v="0"/>
    <x v="1"/>
    <b v="0"/>
    <x v="0"/>
    <x v="1"/>
    <n v="0"/>
    <x v="0"/>
    <b v="0"/>
    <b v="0"/>
    <b v="0"/>
    <b v="0"/>
    <b v="1"/>
    <b v="0"/>
    <b v="0"/>
    <b v="0"/>
    <b v="0"/>
    <b v="0"/>
    <b v="0"/>
    <x v="0"/>
    <x v="2"/>
    <n v="0"/>
    <x v="3"/>
    <x v="0"/>
  </r>
  <r>
    <m/>
    <s v="SVC"/>
    <x v="14"/>
    <x v="621"/>
    <x v="616"/>
    <x v="1"/>
    <x v="630"/>
    <s v="Field Return MD"/>
    <x v="0"/>
    <m/>
    <m/>
    <s v="General"/>
    <x v="0"/>
    <m/>
    <x v="21"/>
    <m/>
    <x v="17"/>
    <x v="6"/>
    <x v="0"/>
    <x v="0"/>
    <s v="DM_FIELD_RETURN_MD"/>
    <m/>
    <m/>
    <m/>
    <m/>
    <m/>
    <m/>
    <m/>
    <m/>
    <m/>
    <m/>
    <m/>
    <m/>
    <m/>
    <m/>
    <m/>
    <m/>
    <m/>
    <m/>
    <m/>
    <s v="資料清單"/>
    <x v="35"/>
    <x v="0"/>
    <x v="545"/>
    <x v="14"/>
    <s v="IEC_STD_V10 &gt;&gt; Analytics  &gt;&gt; Dashboard &gt;&gt; 3：作業管理 &gt;&gt; 3.3：管理品質 &gt;&gt; 3.3.2 : Line/Field Return"/>
    <s v="Field Return MD"/>
    <x v="616"/>
    <x v="1"/>
    <x v="0"/>
    <x v="630"/>
    <x v="17"/>
    <s v="IEC_STD_V10 &gt;&gt; Common &gt;&gt; AutoMetaDataField Return MD"/>
    <x v="0"/>
    <x v="0"/>
    <s v="Field Return MDConcept"/>
    <s v="Field Return MD"/>
    <n v="1802"/>
    <n v="0"/>
    <n v="0"/>
    <s v=""/>
    <n v="0"/>
    <n v="0"/>
    <n v="0"/>
    <x v="0"/>
    <s v=""/>
    <x v="0"/>
    <s v=""/>
    <x v="0"/>
    <s v="E.3.7.0:"/>
    <x v="89"/>
    <x v="89"/>
    <x v="1689"/>
    <x v="621"/>
    <x v="616"/>
    <x v="672"/>
    <x v="0"/>
    <x v="0"/>
    <x v="0"/>
    <x v="0"/>
    <m/>
    <x v="0"/>
    <x v="0"/>
    <s v="Field Return MD"/>
    <x v="1585"/>
    <x v="0"/>
    <x v="0"/>
    <x v="6"/>
    <x v="12"/>
    <x v="0"/>
    <x v="0"/>
    <s v="DM_FIELD_RETURN_MD"/>
    <s v=""/>
    <x v="176"/>
    <x v="0"/>
    <x v="0"/>
    <n v="8"/>
    <x v="11"/>
    <x v="11"/>
    <x v="7"/>
    <s v=""/>
    <s v=""/>
    <n v="1800"/>
    <s v="-1800"/>
    <x v="0"/>
    <x v="0"/>
    <x v="0"/>
    <x v="616"/>
    <x v="17"/>
    <s v="Field Return MD"/>
    <s v=""/>
    <s v=""/>
    <x v="0"/>
    <x v="544"/>
    <m/>
    <s v="^()$"/>
    <n v="9"/>
    <x v="0"/>
    <x v="12"/>
    <x v="0"/>
    <x v="0"/>
    <x v="0"/>
    <x v="1"/>
    <b v="0"/>
    <x v="1"/>
    <x v="0"/>
    <n v="0"/>
    <x v="0"/>
    <b v="0"/>
    <b v="0"/>
    <b v="0"/>
    <b v="0"/>
    <b v="0"/>
    <b v="0"/>
    <b v="0"/>
    <b v="0"/>
    <b v="0"/>
    <b v="0"/>
    <b v="0"/>
    <x v="1"/>
    <x v="1"/>
    <n v="0"/>
    <x v="18"/>
    <x v="0"/>
  </r>
  <r>
    <m/>
    <s v="SVC"/>
    <x v="14"/>
    <x v="300"/>
    <x v="180"/>
    <x v="1"/>
    <x v="298"/>
    <s v="事業處"/>
    <x v="3"/>
    <m/>
    <m/>
    <s v="General"/>
    <x v="2"/>
    <m/>
    <x v="21"/>
    <m/>
    <x v="17"/>
    <x v="6"/>
    <x v="0"/>
    <x v="0"/>
    <s v="DM_FIELD_RETURN_MD"/>
    <s v="BU_CODE"/>
    <m/>
    <m/>
    <m/>
    <m/>
    <m/>
    <m/>
    <m/>
    <m/>
    <m/>
    <m/>
    <m/>
    <m/>
    <m/>
    <m/>
    <m/>
    <m/>
    <m/>
    <m/>
    <s v="資料清單"/>
    <x v="35"/>
    <x v="1"/>
    <x v="333"/>
    <x v="14"/>
    <s v="IEC_STD_V10 &gt;&gt; Analytics  &gt;&gt; Dashboard &gt;&gt; 3：作業管理 &gt;&gt; 3.3：管理品質 &gt;&gt; 3.3.2 : Line/Field Return"/>
    <s v="BU Code"/>
    <x v="180"/>
    <x v="1"/>
    <x v="0"/>
    <x v="298"/>
    <x v="17"/>
    <s v="IEC_STD_V10 &gt;&gt; Common &gt;&gt; AutoMetaDataBU Code"/>
    <x v="3"/>
    <x v="0"/>
    <s v="事業處Dimension"/>
    <s v="Field Return MD"/>
    <n v="343"/>
    <n v="1802"/>
    <n v="0"/>
    <s v=""/>
    <n v="0"/>
    <n v="0"/>
    <n v="515"/>
    <x v="81"/>
    <s v="Field Return MD"/>
    <x v="143"/>
    <s v="IEC_STD_V10 &gt;&gt; Analytics  &gt;&gt; Dashboard &gt;&gt; 3：作業管理 &gt;&gt; 3.3：管理品質 &gt;&gt; 3.3.2 : Line/Field Return &gt;&gt; Field Return MD"/>
    <x v="0"/>
    <s v="E.3.7.0:"/>
    <x v="90"/>
    <x v="90"/>
    <x v="1690"/>
    <x v="300"/>
    <x v="180"/>
    <x v="283"/>
    <x v="0"/>
    <x v="0"/>
    <x v="0"/>
    <x v="2"/>
    <m/>
    <x v="0"/>
    <x v="3"/>
    <s v="Field Return MD_BU Code"/>
    <x v="1586"/>
    <x v="3"/>
    <x v="0"/>
    <x v="6"/>
    <x v="12"/>
    <x v="0"/>
    <x v="0"/>
    <s v="DM_FIELD_RETURN_MD"/>
    <s v="BU_CODE"/>
    <x v="176"/>
    <x v="145"/>
    <x v="0"/>
    <n v="8"/>
    <x v="11"/>
    <x v="11"/>
    <x v="0"/>
    <s v=""/>
    <s v=""/>
    <n v="1801"/>
    <s v="-1801"/>
    <x v="0"/>
    <x v="0"/>
    <x v="0"/>
    <x v="180"/>
    <x v="17"/>
    <s v="事業處"/>
    <s v=""/>
    <s v=""/>
    <x v="0"/>
    <x v="333"/>
    <m/>
    <s v="^()$"/>
    <n v="9"/>
    <x v="0"/>
    <x v="12"/>
    <x v="0"/>
    <x v="0"/>
    <x v="1"/>
    <x v="1"/>
    <b v="0"/>
    <x v="1"/>
    <x v="1"/>
    <n v="0"/>
    <x v="0"/>
    <b v="0"/>
    <b v="0"/>
    <b v="0"/>
    <b v="0"/>
    <b v="1"/>
    <b v="0"/>
    <b v="0"/>
    <b v="0"/>
    <b v="0"/>
    <b v="0"/>
    <b v="0"/>
    <x v="0"/>
    <x v="2"/>
    <n v="0"/>
    <x v="1"/>
    <x v="0"/>
  </r>
  <r>
    <m/>
    <s v="SVC"/>
    <x v="14"/>
    <x v="380"/>
    <x v="383"/>
    <x v="1"/>
    <x v="375"/>
    <s v="客戶名稱"/>
    <x v="3"/>
    <s v="Customer_Customer Name-SAP"/>
    <m/>
    <s v="General"/>
    <x v="2"/>
    <m/>
    <x v="21"/>
    <m/>
    <x v="17"/>
    <x v="6"/>
    <x v="0"/>
    <x v="0"/>
    <s v="DM_FIELD_RETURN_MD"/>
    <s v="CUSTOMER_NAME"/>
    <m/>
    <m/>
    <m/>
    <m/>
    <m/>
    <m/>
    <m/>
    <m/>
    <m/>
    <m/>
    <m/>
    <m/>
    <m/>
    <m/>
    <m/>
    <m/>
    <m/>
    <m/>
    <s v="資料清單"/>
    <x v="35"/>
    <x v="2"/>
    <x v="334"/>
    <x v="14"/>
    <s v="IEC_STD_V10 &gt;&gt; Analytics  &gt;&gt; Dashboard &gt;&gt; 3：作業管理 &gt;&gt; 3.3：管理品質 &gt;&gt; 3.3.2 : Line/Field Return"/>
    <s v="Customer Name"/>
    <x v="383"/>
    <x v="1"/>
    <x v="0"/>
    <x v="375"/>
    <x v="17"/>
    <s v="IEC_STD_V10 &gt;&gt; Common &gt;&gt; AutoMetaDataCustomer Name"/>
    <x v="3"/>
    <x v="0"/>
    <s v="客戶名稱Dimension"/>
    <s v="Field Return MD"/>
    <n v="904"/>
    <n v="1802"/>
    <n v="0"/>
    <s v=""/>
    <n v="0"/>
    <e v="#N/A"/>
    <e v="#N/A"/>
    <x v="204"/>
    <s v="Field Return MD"/>
    <x v="143"/>
    <s v="IEC_STD_V10 &gt;&gt; Analytics  &gt;&gt; Dashboard &gt;&gt; 3：作業管理 &gt;&gt; 3.3：管理品質 &gt;&gt; 3.3.2 : Line/Field Return &gt;&gt; Field Return MD"/>
    <x v="0"/>
    <s v="E.3.7.0:"/>
    <x v="91"/>
    <x v="91"/>
    <x v="1691"/>
    <x v="380"/>
    <x v="383"/>
    <x v="370"/>
    <x v="0"/>
    <x v="0"/>
    <x v="0"/>
    <x v="2"/>
    <m/>
    <x v="0"/>
    <x v="3"/>
    <s v="Field Return MD_Customer Name"/>
    <x v="1587"/>
    <x v="3"/>
    <x v="0"/>
    <x v="6"/>
    <x v="12"/>
    <x v="0"/>
    <x v="0"/>
    <s v="DM_FIELD_RETURN_MD"/>
    <s v="CUSTOMER_NAME"/>
    <x v="176"/>
    <x v="312"/>
    <x v="0"/>
    <n v="8"/>
    <x v="11"/>
    <x v="11"/>
    <x v="3"/>
    <s v=""/>
    <s v=""/>
    <n v="1802"/>
    <s v="-1802"/>
    <x v="0"/>
    <x v="0"/>
    <x v="0"/>
    <x v="383"/>
    <x v="17"/>
    <s v="客戶名稱"/>
    <s v=""/>
    <s v=""/>
    <x v="0"/>
    <x v="334"/>
    <m/>
    <s v="^()$"/>
    <n v="9"/>
    <x v="0"/>
    <x v="12"/>
    <x v="0"/>
    <x v="0"/>
    <x v="1"/>
    <x v="1"/>
    <b v="0"/>
    <x v="1"/>
    <x v="1"/>
    <n v="0"/>
    <x v="0"/>
    <b v="0"/>
    <b v="0"/>
    <b v="0"/>
    <b v="0"/>
    <b v="1"/>
    <b v="0"/>
    <b v="0"/>
    <b v="0"/>
    <b v="1"/>
    <b v="0"/>
    <b v="0"/>
    <x v="0"/>
    <x v="6"/>
    <n v="1"/>
    <x v="12"/>
    <x v="0"/>
  </r>
  <r>
    <m/>
    <s v="SVC"/>
    <x v="14"/>
    <x v="187"/>
    <x v="187"/>
    <x v="1"/>
    <x v="367"/>
    <s v="客戶專案名稱"/>
    <x v="3"/>
    <m/>
    <m/>
    <s v="General"/>
    <x v="2"/>
    <m/>
    <x v="21"/>
    <m/>
    <x v="17"/>
    <x v="6"/>
    <x v="0"/>
    <x v="0"/>
    <s v="DM_FIELD_RETURN_MD"/>
    <s v="CUSTOMER_PROJECT_NAME"/>
    <m/>
    <m/>
    <m/>
    <m/>
    <m/>
    <m/>
    <m/>
    <m/>
    <m/>
    <m/>
    <m/>
    <m/>
    <m/>
    <m/>
    <m/>
    <m/>
    <m/>
    <m/>
    <s v="資料清單"/>
    <x v="35"/>
    <x v="3"/>
    <x v="335"/>
    <x v="14"/>
    <s v="IEC_STD_V10 &gt;&gt; Analytics  &gt;&gt; Dashboard &gt;&gt; 3：作業管理 &gt;&gt; 3.3：管理品質 &gt;&gt; 3.3.2 : Line/Field Return"/>
    <s v="Customer Project Name"/>
    <x v="187"/>
    <x v="1"/>
    <x v="0"/>
    <x v="367"/>
    <x v="17"/>
    <s v="IEC_STD_V10 &gt;&gt; Common &gt;&gt; AutoMetaDataCustomer Project Name"/>
    <x v="3"/>
    <x v="0"/>
    <s v="客戶專案名稱Dimension"/>
    <s v="Field Return MD"/>
    <n v="350"/>
    <n v="1802"/>
    <n v="0"/>
    <s v=""/>
    <n v="0"/>
    <n v="0"/>
    <n v="949"/>
    <x v="88"/>
    <s v="Field Return MD"/>
    <x v="143"/>
    <s v="IEC_STD_V10 &gt;&gt; Analytics  &gt;&gt; Dashboard &gt;&gt; 3：作業管理 &gt;&gt; 3.3：管理品質 &gt;&gt; 3.3.2 : Line/Field Return &gt;&gt; Field Return MD"/>
    <x v="0"/>
    <s v="E.3.7.0:"/>
    <x v="92"/>
    <x v="92"/>
    <x v="1692"/>
    <x v="187"/>
    <x v="187"/>
    <x v="376"/>
    <x v="0"/>
    <x v="0"/>
    <x v="0"/>
    <x v="2"/>
    <m/>
    <x v="0"/>
    <x v="3"/>
    <s v="Field Return MD_Customer Project Name"/>
    <x v="1588"/>
    <x v="3"/>
    <x v="0"/>
    <x v="6"/>
    <x v="12"/>
    <x v="0"/>
    <x v="0"/>
    <s v="DM_FIELD_RETURN_MD"/>
    <s v="CUSTOMER_PROJECT_NAME"/>
    <x v="176"/>
    <x v="152"/>
    <x v="0"/>
    <n v="8"/>
    <x v="11"/>
    <x v="11"/>
    <x v="0"/>
    <s v=""/>
    <s v=""/>
    <n v="1803"/>
    <s v="-1803"/>
    <x v="0"/>
    <x v="0"/>
    <x v="0"/>
    <x v="187"/>
    <x v="17"/>
    <s v="客戶專案名稱"/>
    <s v=""/>
    <s v=""/>
    <x v="0"/>
    <x v="335"/>
    <m/>
    <s v="^()$"/>
    <n v="9"/>
    <x v="0"/>
    <x v="12"/>
    <x v="0"/>
    <x v="0"/>
    <x v="1"/>
    <x v="1"/>
    <b v="0"/>
    <x v="1"/>
    <x v="1"/>
    <n v="0"/>
    <x v="0"/>
    <b v="0"/>
    <b v="0"/>
    <b v="0"/>
    <b v="0"/>
    <b v="0"/>
    <b v="0"/>
    <b v="0"/>
    <b v="0"/>
    <b v="1"/>
    <b v="0"/>
    <b v="0"/>
    <x v="0"/>
    <x v="5"/>
    <n v="1"/>
    <x v="28"/>
    <x v="0"/>
  </r>
  <r>
    <m/>
    <s v="SVC"/>
    <x v="14"/>
    <x v="372"/>
    <x v="375"/>
    <x v="1"/>
    <x v="366"/>
    <s v="專案名稱"/>
    <x v="3"/>
    <m/>
    <m/>
    <s v="General"/>
    <x v="2"/>
    <m/>
    <x v="21"/>
    <m/>
    <x v="17"/>
    <x v="6"/>
    <x v="0"/>
    <x v="0"/>
    <s v="DM_FIELD_RETURN_MD"/>
    <s v="PROJECT_NAME"/>
    <m/>
    <m/>
    <m/>
    <m/>
    <m/>
    <m/>
    <m/>
    <m/>
    <m/>
    <m/>
    <m/>
    <m/>
    <m/>
    <m/>
    <m/>
    <m/>
    <m/>
    <m/>
    <s v="資料清單"/>
    <x v="35"/>
    <x v="4"/>
    <x v="336"/>
    <x v="14"/>
    <s v="IEC_STD_V10 &gt;&gt; Analytics  &gt;&gt; Dashboard &gt;&gt; 3：作業管理 &gt;&gt; 3.3：管理品質 &gt;&gt; 3.3.2 : Line/Field Return"/>
    <s v="Project Name"/>
    <x v="375"/>
    <x v="1"/>
    <x v="0"/>
    <x v="366"/>
    <x v="17"/>
    <s v="IEC_STD_V10 &gt;&gt; Common &gt;&gt; AutoMetaDataProject Name"/>
    <x v="3"/>
    <x v="0"/>
    <s v="專案名稱Dimension"/>
    <s v="Field Return MD"/>
    <n v="892"/>
    <n v="1802"/>
    <n v="0"/>
    <s v=""/>
    <n v="0"/>
    <n v="0"/>
    <n v="947"/>
    <x v="201"/>
    <s v="Field Return MD"/>
    <x v="143"/>
    <s v="IEC_STD_V10 &gt;&gt; Analytics  &gt;&gt; Dashboard &gt;&gt; 3：作業管理 &gt;&gt; 3.3：管理品質 &gt;&gt; 3.3.2 : Line/Field Return &gt;&gt; Field Return MD"/>
    <x v="0"/>
    <s v="E.3.7.0:"/>
    <x v="93"/>
    <x v="93"/>
    <x v="1693"/>
    <x v="372"/>
    <x v="375"/>
    <x v="375"/>
    <x v="0"/>
    <x v="0"/>
    <x v="0"/>
    <x v="2"/>
    <m/>
    <x v="0"/>
    <x v="3"/>
    <s v="Field Return MD_Project Name"/>
    <x v="1589"/>
    <x v="3"/>
    <x v="0"/>
    <x v="6"/>
    <x v="12"/>
    <x v="0"/>
    <x v="0"/>
    <s v="DM_FIELD_RETURN_MD"/>
    <s v="PROJECT_NAME"/>
    <x v="176"/>
    <x v="304"/>
    <x v="0"/>
    <n v="8"/>
    <x v="11"/>
    <x v="11"/>
    <x v="0"/>
    <s v=""/>
    <s v=""/>
    <n v="1804"/>
    <s v="-1804"/>
    <x v="0"/>
    <x v="0"/>
    <x v="0"/>
    <x v="375"/>
    <x v="17"/>
    <s v="專案名稱"/>
    <s v=""/>
    <s v=""/>
    <x v="0"/>
    <x v="336"/>
    <m/>
    <s v="^()$"/>
    <n v="9"/>
    <x v="0"/>
    <x v="12"/>
    <x v="0"/>
    <x v="0"/>
    <x v="1"/>
    <x v="1"/>
    <b v="0"/>
    <x v="1"/>
    <x v="1"/>
    <n v="0"/>
    <x v="0"/>
    <b v="0"/>
    <b v="0"/>
    <b v="0"/>
    <b v="0"/>
    <b v="0"/>
    <b v="0"/>
    <b v="0"/>
    <b v="0"/>
    <b v="1"/>
    <b v="0"/>
    <b v="0"/>
    <x v="0"/>
    <x v="5"/>
    <n v="1"/>
    <x v="2"/>
    <x v="0"/>
  </r>
  <r>
    <m/>
    <s v="SVC"/>
    <x v="14"/>
    <x v="378"/>
    <x v="381"/>
    <x v="1"/>
    <x v="373"/>
    <s v="產品類別"/>
    <x v="3"/>
    <m/>
    <m/>
    <s v="General"/>
    <x v="2"/>
    <m/>
    <x v="21"/>
    <m/>
    <x v="17"/>
    <x v="6"/>
    <x v="0"/>
    <x v="0"/>
    <s v="DM_FIELD_RETURN_MD"/>
    <s v="PRODUCT_TYPE"/>
    <m/>
    <m/>
    <m/>
    <m/>
    <m/>
    <m/>
    <m/>
    <m/>
    <m/>
    <m/>
    <m/>
    <m/>
    <m/>
    <m/>
    <m/>
    <m/>
    <m/>
    <m/>
    <s v="資料清單"/>
    <x v="35"/>
    <x v="5"/>
    <x v="342"/>
    <x v="14"/>
    <s v="IEC_STD_V10 &gt;&gt; Analytics  &gt;&gt; Dashboard &gt;&gt; 3：作業管理 &gt;&gt; 3.3：管理品質 &gt;&gt; 3.3.2 : Line/Field Return"/>
    <s v="Product Type"/>
    <x v="381"/>
    <x v="1"/>
    <x v="0"/>
    <x v="373"/>
    <x v="17"/>
    <s v="IEC_STD_V10 &gt;&gt; Common &gt;&gt; AutoMetaDataProduct Type"/>
    <x v="3"/>
    <x v="0"/>
    <s v="產品類別Dimension"/>
    <s v="Field Return MD"/>
    <n v="900"/>
    <n v="1802"/>
    <n v="0"/>
    <s v=""/>
    <n v="0"/>
    <n v="0"/>
    <n v="953"/>
    <x v="203"/>
    <s v="Field Return MD"/>
    <x v="143"/>
    <s v="IEC_STD_V10 &gt;&gt; Analytics  &gt;&gt; Dashboard &gt;&gt; 3：作業管理 &gt;&gt; 3.3：管理品質 &gt;&gt; 3.3.2 : Line/Field Return &gt;&gt; Field Return MD"/>
    <x v="0"/>
    <s v="E.3.7.0:"/>
    <x v="94"/>
    <x v="94"/>
    <x v="1694"/>
    <x v="378"/>
    <x v="381"/>
    <x v="366"/>
    <x v="0"/>
    <x v="0"/>
    <x v="0"/>
    <x v="2"/>
    <m/>
    <x v="0"/>
    <x v="3"/>
    <s v="Field Return MD_Product Type"/>
    <x v="1590"/>
    <x v="3"/>
    <x v="0"/>
    <x v="6"/>
    <x v="12"/>
    <x v="0"/>
    <x v="0"/>
    <s v="DM_FIELD_RETURN_MD"/>
    <s v="PRODUCT_TYPE"/>
    <x v="176"/>
    <x v="310"/>
    <x v="0"/>
    <n v="8"/>
    <x v="11"/>
    <x v="11"/>
    <x v="0"/>
    <s v=""/>
    <s v=""/>
    <n v="1805"/>
    <s v="-1805"/>
    <x v="0"/>
    <x v="0"/>
    <x v="0"/>
    <x v="381"/>
    <x v="17"/>
    <s v="產品類別"/>
    <s v=""/>
    <s v=""/>
    <x v="0"/>
    <x v="342"/>
    <m/>
    <s v="^()$"/>
    <n v="9"/>
    <x v="0"/>
    <x v="12"/>
    <x v="0"/>
    <x v="0"/>
    <x v="1"/>
    <x v="1"/>
    <b v="0"/>
    <x v="1"/>
    <x v="1"/>
    <n v="0"/>
    <x v="0"/>
    <b v="0"/>
    <b v="0"/>
    <b v="0"/>
    <b v="0"/>
    <b v="1"/>
    <b v="0"/>
    <b v="0"/>
    <b v="0"/>
    <b v="0"/>
    <b v="0"/>
    <b v="0"/>
    <x v="0"/>
    <x v="2"/>
    <n v="0"/>
    <x v="2"/>
    <x v="0"/>
  </r>
  <r>
    <m/>
    <s v="SVC"/>
    <x v="14"/>
    <x v="184"/>
    <x v="184"/>
    <x v="1"/>
    <x v="189"/>
    <s v="產品系列"/>
    <x v="3"/>
    <m/>
    <m/>
    <s v="General"/>
    <x v="2"/>
    <m/>
    <x v="21"/>
    <m/>
    <x v="17"/>
    <x v="6"/>
    <x v="0"/>
    <x v="0"/>
    <s v="DM_FIELD_RETURN_MD"/>
    <s v="PRODUCT_FAMILY"/>
    <m/>
    <m/>
    <m/>
    <m/>
    <m/>
    <m/>
    <m/>
    <m/>
    <m/>
    <m/>
    <m/>
    <m/>
    <m/>
    <m/>
    <m/>
    <m/>
    <m/>
    <m/>
    <s v="資料清單"/>
    <x v="35"/>
    <x v="6"/>
    <x v="337"/>
    <x v="14"/>
    <s v="IEC_STD_V10 &gt;&gt; Analytics  &gt;&gt; Dashboard &gt;&gt; 3：作業管理 &gt;&gt; 3.3：管理品質 &gt;&gt; 3.3.2 : Line/Field Return"/>
    <s v="Product Family"/>
    <x v="184"/>
    <x v="1"/>
    <x v="0"/>
    <x v="189"/>
    <x v="17"/>
    <s v="IEC_STD_V10 &gt;&gt; Common &gt;&gt; AutoMetaDataProduct Family"/>
    <x v="3"/>
    <x v="0"/>
    <s v="產品系列Dimension"/>
    <s v="Field Return MD"/>
    <n v="347"/>
    <n v="1802"/>
    <n v="0"/>
    <s v=""/>
    <n v="0"/>
    <n v="0"/>
    <n v="950"/>
    <x v="85"/>
    <s v="Field Return MD"/>
    <x v="143"/>
    <s v="IEC_STD_V10 &gt;&gt; Analytics  &gt;&gt; Dashboard &gt;&gt; 3：作業管理 &gt;&gt; 3.3：管理品質 &gt;&gt; 3.3.2 : Line/Field Return &gt;&gt; Field Return MD"/>
    <x v="0"/>
    <s v="E.3.7.0:"/>
    <x v="95"/>
    <x v="95"/>
    <x v="1695"/>
    <x v="184"/>
    <x v="184"/>
    <x v="368"/>
    <x v="0"/>
    <x v="0"/>
    <x v="0"/>
    <x v="2"/>
    <m/>
    <x v="0"/>
    <x v="3"/>
    <s v="Field Return MD_Product Family"/>
    <x v="1591"/>
    <x v="3"/>
    <x v="0"/>
    <x v="6"/>
    <x v="12"/>
    <x v="0"/>
    <x v="0"/>
    <s v="DM_FIELD_RETURN_MD"/>
    <s v="PRODUCT_FAMILY"/>
    <x v="176"/>
    <x v="149"/>
    <x v="0"/>
    <n v="8"/>
    <x v="11"/>
    <x v="11"/>
    <x v="0"/>
    <s v=""/>
    <s v=""/>
    <n v="1806"/>
    <s v="-1806"/>
    <x v="0"/>
    <x v="0"/>
    <x v="0"/>
    <x v="184"/>
    <x v="17"/>
    <s v="產品系列"/>
    <s v=""/>
    <s v=""/>
    <x v="0"/>
    <x v="337"/>
    <m/>
    <s v="^()$"/>
    <n v="9"/>
    <x v="0"/>
    <x v="12"/>
    <x v="0"/>
    <x v="0"/>
    <x v="1"/>
    <x v="1"/>
    <b v="0"/>
    <x v="1"/>
    <x v="1"/>
    <n v="0"/>
    <x v="0"/>
    <b v="0"/>
    <b v="0"/>
    <b v="0"/>
    <b v="0"/>
    <b v="0"/>
    <b v="0"/>
    <b v="0"/>
    <b v="0"/>
    <b v="1"/>
    <b v="0"/>
    <b v="0"/>
    <x v="0"/>
    <x v="5"/>
    <n v="1"/>
    <x v="0"/>
    <x v="0"/>
  </r>
  <r>
    <m/>
    <s v="SVC"/>
    <x v="14"/>
    <x v="185"/>
    <x v="185"/>
    <x v="1"/>
    <x v="190"/>
    <s v="產品世代"/>
    <x v="3"/>
    <m/>
    <m/>
    <s v="General"/>
    <x v="2"/>
    <m/>
    <x v="21"/>
    <m/>
    <x v="17"/>
    <x v="6"/>
    <x v="0"/>
    <x v="0"/>
    <s v="DM_FIELD_RETURN_MD"/>
    <s v="PRODUCT_GENERATION"/>
    <m/>
    <m/>
    <m/>
    <m/>
    <m/>
    <m/>
    <m/>
    <m/>
    <m/>
    <m/>
    <m/>
    <m/>
    <m/>
    <m/>
    <m/>
    <m/>
    <m/>
    <m/>
    <s v="資料清單"/>
    <x v="35"/>
    <x v="7"/>
    <x v="338"/>
    <x v="14"/>
    <s v="IEC_STD_V10 &gt;&gt; Analytics  &gt;&gt; Dashboard &gt;&gt; 3：作業管理 &gt;&gt; 3.3：管理品質 &gt;&gt; 3.3.2 : Line/Field Return"/>
    <s v="Product Generation"/>
    <x v="185"/>
    <x v="1"/>
    <x v="0"/>
    <x v="190"/>
    <x v="17"/>
    <s v="IEC_STD_V10 &gt;&gt; Common &gt;&gt; AutoMetaDataProduct Generation"/>
    <x v="3"/>
    <x v="0"/>
    <s v="產品世代Dimension"/>
    <s v="Field Return MD"/>
    <n v="348"/>
    <n v="1802"/>
    <n v="0"/>
    <s v=""/>
    <n v="0"/>
    <n v="0"/>
    <n v="951"/>
    <x v="86"/>
    <s v="Field Return MD"/>
    <x v="143"/>
    <s v="IEC_STD_V10 &gt;&gt; Analytics  &gt;&gt; Dashboard &gt;&gt; 3：作業管理 &gt;&gt; 3.3：管理品質 &gt;&gt; 3.3.2 : Line/Field Return &gt;&gt; Field Return MD"/>
    <x v="0"/>
    <s v="E.3.7.0:"/>
    <x v="96"/>
    <x v="96"/>
    <x v="1696"/>
    <x v="185"/>
    <x v="185"/>
    <x v="367"/>
    <x v="0"/>
    <x v="0"/>
    <x v="0"/>
    <x v="2"/>
    <m/>
    <x v="0"/>
    <x v="3"/>
    <s v="Field Return MD_Product Generation"/>
    <x v="1592"/>
    <x v="3"/>
    <x v="0"/>
    <x v="6"/>
    <x v="12"/>
    <x v="0"/>
    <x v="0"/>
    <s v="DM_FIELD_RETURN_MD"/>
    <s v="PRODUCT_GENERATION"/>
    <x v="176"/>
    <x v="150"/>
    <x v="0"/>
    <n v="8"/>
    <x v="11"/>
    <x v="11"/>
    <x v="0"/>
    <s v=""/>
    <s v=""/>
    <n v="1807"/>
    <s v="-1807"/>
    <x v="0"/>
    <x v="0"/>
    <x v="0"/>
    <x v="185"/>
    <x v="17"/>
    <s v="產品世代"/>
    <s v=""/>
    <s v=""/>
    <x v="0"/>
    <x v="338"/>
    <m/>
    <s v="^()$"/>
    <n v="9"/>
    <x v="0"/>
    <x v="12"/>
    <x v="0"/>
    <x v="0"/>
    <x v="1"/>
    <x v="1"/>
    <b v="0"/>
    <x v="1"/>
    <x v="1"/>
    <n v="0"/>
    <x v="0"/>
    <b v="0"/>
    <b v="0"/>
    <b v="0"/>
    <b v="0"/>
    <b v="0"/>
    <b v="0"/>
    <b v="0"/>
    <b v="0"/>
    <b v="1"/>
    <b v="0"/>
    <b v="0"/>
    <x v="0"/>
    <x v="5"/>
    <n v="1"/>
    <x v="33"/>
    <x v="0"/>
  </r>
  <r>
    <m/>
    <s v="SVC"/>
    <x v="14"/>
    <x v="622"/>
    <x v="617"/>
    <x v="1"/>
    <x v="631"/>
    <s v="退貨數量單位為板階_x000a_用來計算_x000a_Monyhly Field Return In Warranty = Total number of Returns this month/Return num in Warranty Period"/>
    <x v="4"/>
    <s v="Field Return Master_Return Quantity"/>
    <m/>
    <s v="General"/>
    <x v="4"/>
    <m/>
    <x v="21"/>
    <m/>
    <x v="17"/>
    <x v="6"/>
    <x v="0"/>
    <x v="0"/>
    <s v="DM_FIELD_RETURN_MD"/>
    <s v="RETURN_NUM_OF_THIS_MONTH"/>
    <m/>
    <m/>
    <m/>
    <m/>
    <m/>
    <m/>
    <m/>
    <m/>
    <m/>
    <m/>
    <m/>
    <m/>
    <m/>
    <m/>
    <m/>
    <m/>
    <m/>
    <m/>
    <s v="資料清單"/>
    <x v="35"/>
    <x v="8"/>
    <x v="546"/>
    <x v="14"/>
    <s v="IEC_STD_V10 &gt;&gt; Analytics  &gt;&gt; Dashboard &gt;&gt; 3：作業管理 &gt;&gt; 3.3：管理品質 &gt;&gt; 3.3.2 : Line/Field Return"/>
    <s v="Return Num of this month"/>
    <x v="617"/>
    <x v="1"/>
    <x v="0"/>
    <x v="631"/>
    <x v="17"/>
    <s v="IEC_STD_V10 &gt;&gt; Common &gt;&gt; AutoMetaDataReturn Num of this month"/>
    <x v="4"/>
    <x v="0"/>
    <s v="當月退貨數量Measure"/>
    <s v="Field Return MD"/>
    <n v="1810"/>
    <n v="1802"/>
    <n v="0"/>
    <s v=""/>
    <n v="0"/>
    <e v="#N/A"/>
    <e v="#N/A"/>
    <x v="303"/>
    <s v="Field Return MD"/>
    <x v="143"/>
    <s v="IEC_STD_V10 &gt;&gt; Analytics  &gt;&gt; Dashboard &gt;&gt; 3：作業管理 &gt;&gt; 3.3：管理品質 &gt;&gt; 3.3.2 : Line/Field Return &gt;&gt; Field Return MD"/>
    <x v="0"/>
    <s v="E.3.7.0:"/>
    <x v="97"/>
    <x v="97"/>
    <x v="1697"/>
    <x v="622"/>
    <x v="617"/>
    <x v="673"/>
    <x v="0"/>
    <x v="0"/>
    <x v="0"/>
    <x v="4"/>
    <m/>
    <x v="0"/>
    <x v="4"/>
    <s v="Field Return MD_Return Num of this month"/>
    <x v="1593"/>
    <x v="4"/>
    <x v="0"/>
    <x v="6"/>
    <x v="12"/>
    <x v="0"/>
    <x v="0"/>
    <s v="DM_FIELD_RETURN_MD"/>
    <s v="RETURN_NUM_OF_THIS_MONTH"/>
    <x v="176"/>
    <x v="484"/>
    <x v="0"/>
    <n v="8"/>
    <x v="11"/>
    <x v="11"/>
    <x v="3"/>
    <s v=""/>
    <s v=""/>
    <n v="1808"/>
    <s v="-1808"/>
    <x v="0"/>
    <x v="0"/>
    <x v="0"/>
    <x v="617"/>
    <x v="17"/>
    <s v="當月退貨數量"/>
    <s v=""/>
    <s v=""/>
    <x v="0"/>
    <x v="545"/>
    <m/>
    <s v="^()$"/>
    <n v="9"/>
    <x v="0"/>
    <x v="12"/>
    <x v="0"/>
    <x v="0"/>
    <x v="0"/>
    <x v="1"/>
    <b v="0"/>
    <x v="1"/>
    <x v="1"/>
    <n v="0"/>
    <x v="0"/>
    <b v="0"/>
    <b v="0"/>
    <b v="0"/>
    <b v="0"/>
    <b v="0"/>
    <b v="0"/>
    <b v="0"/>
    <b v="0"/>
    <b v="1"/>
    <b v="0"/>
    <b v="0"/>
    <x v="0"/>
    <x v="5"/>
    <n v="1"/>
    <x v="9"/>
    <x v="0"/>
  </r>
  <r>
    <m/>
    <s v="SVC"/>
    <x v="14"/>
    <x v="623"/>
    <x v="618"/>
    <x v="1"/>
    <x v="632"/>
    <s v="保固期間的退貨總數（截至報表月份）_x000a_Accumulate Field Return rate = Total number of returns in Warranty Period/Total number of shipment in Warranty Period"/>
    <x v="4"/>
    <s v="Field Return Master_Return Quantity"/>
    <m/>
    <s v="General"/>
    <x v="4"/>
    <m/>
    <x v="21"/>
    <m/>
    <x v="17"/>
    <x v="6"/>
    <x v="0"/>
    <x v="0"/>
    <s v="DM_FIELD_RETURN_MD"/>
    <s v="RETURN_NUM_IN_WARRANTY"/>
    <m/>
    <m/>
    <m/>
    <m/>
    <m/>
    <m/>
    <m/>
    <m/>
    <m/>
    <m/>
    <m/>
    <m/>
    <m/>
    <m/>
    <m/>
    <m/>
    <m/>
    <m/>
    <s v="資料清單"/>
    <x v="35"/>
    <x v="9"/>
    <x v="547"/>
    <x v="14"/>
    <s v="IEC_STD_V10 &gt;&gt; Analytics  &gt;&gt; Dashboard &gt;&gt; 3：作業管理 &gt;&gt; 3.3：管理品質 &gt;&gt; 3.3.2 : Line/Field Return"/>
    <s v="Return Num in Warranty"/>
    <x v="618"/>
    <x v="1"/>
    <x v="0"/>
    <x v="632"/>
    <x v="17"/>
    <s v="IEC_STD_V10 &gt;&gt; Common &gt;&gt; AutoMetaDataReturn Num in Warranty"/>
    <x v="4"/>
    <x v="0"/>
    <s v="保固內退貨數量Measure"/>
    <s v="Field Return MD"/>
    <n v="1811"/>
    <n v="1802"/>
    <n v="0"/>
    <s v=""/>
    <n v="0"/>
    <e v="#N/A"/>
    <e v="#N/A"/>
    <x v="303"/>
    <s v="Field Return MD"/>
    <x v="143"/>
    <s v="IEC_STD_V10 &gt;&gt; Analytics  &gt;&gt; Dashboard &gt;&gt; 3：作業管理 &gt;&gt; 3.3：管理品質 &gt;&gt; 3.3.2 : Line/Field Return &gt;&gt; Field Return MD"/>
    <x v="0"/>
    <s v="E.3.7.0:"/>
    <x v="98"/>
    <x v="98"/>
    <x v="1698"/>
    <x v="623"/>
    <x v="618"/>
    <x v="674"/>
    <x v="0"/>
    <x v="0"/>
    <x v="0"/>
    <x v="4"/>
    <m/>
    <x v="0"/>
    <x v="4"/>
    <s v="Field Return MD_Return Num in Warranty"/>
    <x v="1594"/>
    <x v="4"/>
    <x v="0"/>
    <x v="6"/>
    <x v="12"/>
    <x v="0"/>
    <x v="0"/>
    <s v="DM_FIELD_RETURN_MD"/>
    <s v="RETURN_NUM_IN_WARRANTY"/>
    <x v="176"/>
    <x v="485"/>
    <x v="0"/>
    <n v="8"/>
    <x v="11"/>
    <x v="11"/>
    <x v="3"/>
    <s v=""/>
    <s v=""/>
    <n v="1809"/>
    <s v="-1809"/>
    <x v="0"/>
    <x v="0"/>
    <x v="0"/>
    <x v="618"/>
    <x v="17"/>
    <s v="保固內退貨數量"/>
    <s v=""/>
    <s v=""/>
    <x v="0"/>
    <x v="546"/>
    <m/>
    <s v="^()$"/>
    <n v="9"/>
    <x v="0"/>
    <x v="12"/>
    <x v="0"/>
    <x v="0"/>
    <x v="0"/>
    <x v="1"/>
    <b v="0"/>
    <x v="1"/>
    <x v="1"/>
    <n v="0"/>
    <x v="0"/>
    <b v="0"/>
    <b v="0"/>
    <b v="0"/>
    <b v="0"/>
    <b v="0"/>
    <b v="0"/>
    <b v="0"/>
    <b v="0"/>
    <b v="1"/>
    <b v="0"/>
    <b v="0"/>
    <x v="0"/>
    <x v="5"/>
    <n v="1"/>
    <x v="17"/>
    <x v="0"/>
  </r>
  <r>
    <m/>
    <s v="SVC"/>
    <x v="14"/>
    <x v="624"/>
    <x v="619"/>
    <x v="1"/>
    <x v="633"/>
    <s v="產品週期的退貨總數(截至報表月份）_x000a_用來計算Accumulated Field Return in Lifetime _x000a_Return Num in Lifetime/shipmentQty in Lifetime"/>
    <x v="4"/>
    <s v="Field Return Master_Return Quantity"/>
    <m/>
    <s v="General"/>
    <x v="4"/>
    <m/>
    <x v="21"/>
    <m/>
    <x v="17"/>
    <x v="6"/>
    <x v="0"/>
    <x v="0"/>
    <s v="DM_FIELD_RETURN_MD"/>
    <s v="RETURN_NUM_IN_LIFETIME"/>
    <m/>
    <m/>
    <m/>
    <m/>
    <m/>
    <m/>
    <m/>
    <m/>
    <m/>
    <m/>
    <m/>
    <m/>
    <m/>
    <m/>
    <m/>
    <m/>
    <m/>
    <m/>
    <s v="資料清單"/>
    <x v="35"/>
    <x v="10"/>
    <x v="548"/>
    <x v="14"/>
    <s v="IEC_STD_V10 &gt;&gt; Analytics  &gt;&gt; Dashboard &gt;&gt; 3：作業管理 &gt;&gt; 3.3：管理品質 &gt;&gt; 3.3.2 : Line/Field Return"/>
    <s v="Return Num in Lifetime"/>
    <x v="619"/>
    <x v="1"/>
    <x v="0"/>
    <x v="633"/>
    <x v="17"/>
    <s v="IEC_STD_V10 &gt;&gt; Common &gt;&gt; AutoMetaDataReturn Num in Lifetime"/>
    <x v="4"/>
    <x v="0"/>
    <s v="產品週期內退貨數量Measure"/>
    <s v="Field Return MD"/>
    <n v="1812"/>
    <n v="1802"/>
    <n v="0"/>
    <s v=""/>
    <n v="0"/>
    <e v="#N/A"/>
    <e v="#N/A"/>
    <x v="303"/>
    <s v="Field Return MD"/>
    <x v="143"/>
    <s v="IEC_STD_V10 &gt;&gt; Analytics  &gt;&gt; Dashboard &gt;&gt; 3：作業管理 &gt;&gt; 3.3：管理品質 &gt;&gt; 3.3.2 : Line/Field Return &gt;&gt; Field Return MD"/>
    <x v="0"/>
    <s v="E.3.7.0:"/>
    <x v="99"/>
    <x v="99"/>
    <x v="1699"/>
    <x v="624"/>
    <x v="619"/>
    <x v="675"/>
    <x v="0"/>
    <x v="0"/>
    <x v="0"/>
    <x v="4"/>
    <m/>
    <x v="0"/>
    <x v="4"/>
    <s v="Field Return MD_Return Num in Lifetime"/>
    <x v="1595"/>
    <x v="4"/>
    <x v="0"/>
    <x v="6"/>
    <x v="12"/>
    <x v="0"/>
    <x v="0"/>
    <s v="DM_FIELD_RETURN_MD"/>
    <s v="RETURN_NUM_IN_LIFETIME"/>
    <x v="176"/>
    <x v="486"/>
    <x v="0"/>
    <n v="8"/>
    <x v="11"/>
    <x v="11"/>
    <x v="3"/>
    <s v=""/>
    <s v=""/>
    <n v="1810"/>
    <s v="-1810"/>
    <x v="0"/>
    <x v="0"/>
    <x v="0"/>
    <x v="619"/>
    <x v="17"/>
    <s v="產品週期內退貨數量"/>
    <s v=""/>
    <s v=""/>
    <x v="0"/>
    <x v="547"/>
    <m/>
    <s v="^()$"/>
    <n v="9"/>
    <x v="0"/>
    <x v="12"/>
    <x v="0"/>
    <x v="0"/>
    <x v="0"/>
    <x v="1"/>
    <b v="0"/>
    <x v="1"/>
    <x v="1"/>
    <n v="0"/>
    <x v="0"/>
    <b v="0"/>
    <b v="0"/>
    <b v="0"/>
    <b v="0"/>
    <b v="0"/>
    <b v="0"/>
    <b v="0"/>
    <b v="0"/>
    <b v="1"/>
    <b v="0"/>
    <b v="0"/>
    <x v="0"/>
    <x v="5"/>
    <n v="1"/>
    <x v="17"/>
    <x v="0"/>
  </r>
  <r>
    <m/>
    <s v="SVC"/>
    <x v="14"/>
    <x v="625"/>
    <x v="620"/>
    <x v="1"/>
    <x v="634"/>
    <s v="仍在保固期間內的出貨總數（截至報表月份）_x000a_用來計算 Accumulate Field Return in Warranty = return num in Warranty Period/shipmentQty in Lifetime Period_x000a_保固期判斷規則:_x000a_1. HPE--&gt;出貨月+37個月_x000a_2. A1--&gt;生產月+37個月_x000a_3. S1--&gt;出貨日+24個月_x000a_4. ZT--&gt;生產日+36個月_x000a_5. F1--&gt;生產日+37個月_x000a_未列於上表則定義: 生產月+37個月_x000a__x000a__x000a_"/>
    <x v="4"/>
    <s v="Field Return Shipment_Total Shipped Quantity"/>
    <m/>
    <s v="General"/>
    <x v="4"/>
    <m/>
    <x v="21"/>
    <m/>
    <x v="17"/>
    <x v="6"/>
    <x v="0"/>
    <x v="0"/>
    <s v="DM_FIELD_RETURN_MD"/>
    <s v="SHIPMENTQTY_IN_WARRANTY"/>
    <m/>
    <m/>
    <m/>
    <m/>
    <m/>
    <m/>
    <m/>
    <m/>
    <m/>
    <m/>
    <m/>
    <m/>
    <m/>
    <m/>
    <m/>
    <m/>
    <m/>
    <m/>
    <s v="資料清單"/>
    <x v="35"/>
    <x v="11"/>
    <x v="549"/>
    <x v="14"/>
    <s v="IEC_STD_V10 &gt;&gt; Analytics  &gt;&gt; Dashboard &gt;&gt; 3：作業管理 &gt;&gt; 3.3：管理品質 &gt;&gt; 3.3.2 : Line/Field Return"/>
    <s v="ShipmentQty in Warranty"/>
    <x v="620"/>
    <x v="1"/>
    <x v="0"/>
    <x v="634"/>
    <x v="17"/>
    <s v="IEC_STD_V10 &gt;&gt; Common &gt;&gt; AutoMetaDataShipmentQty in Warranty"/>
    <x v="4"/>
    <x v="0"/>
    <s v="保固內出貨數量 Measure"/>
    <s v="Field Return MD"/>
    <n v="1813"/>
    <n v="1802"/>
    <n v="0"/>
    <s v=""/>
    <n v="0"/>
    <e v="#N/A"/>
    <e v="#N/A"/>
    <x v="304"/>
    <s v="Field Return MD"/>
    <x v="143"/>
    <s v="IEC_STD_V10 &gt;&gt; Analytics  &gt;&gt; Dashboard &gt;&gt; 3：作業管理 &gt;&gt; 3.3：管理品質 &gt;&gt; 3.3.2 : Line/Field Return &gt;&gt; Field Return MD"/>
    <x v="0"/>
    <s v="E.3.7.0:"/>
    <x v="100"/>
    <x v="100"/>
    <x v="1700"/>
    <x v="625"/>
    <x v="620"/>
    <x v="676"/>
    <x v="0"/>
    <x v="0"/>
    <x v="0"/>
    <x v="4"/>
    <m/>
    <x v="0"/>
    <x v="4"/>
    <s v="Field Return MD_ShipmentQty in Warranty"/>
    <x v="1596"/>
    <x v="4"/>
    <x v="0"/>
    <x v="6"/>
    <x v="12"/>
    <x v="0"/>
    <x v="0"/>
    <s v="DM_FIELD_RETURN_MD"/>
    <s v="SHIPMENTQTY_IN_WARRANTY"/>
    <x v="176"/>
    <x v="487"/>
    <x v="0"/>
    <n v="8"/>
    <x v="11"/>
    <x v="11"/>
    <x v="3"/>
    <s v=""/>
    <s v=""/>
    <n v="1811"/>
    <s v="-1811"/>
    <x v="0"/>
    <x v="0"/>
    <x v="0"/>
    <x v="620"/>
    <x v="17"/>
    <s v="判斷在保固內的數量"/>
    <s v=""/>
    <s v=""/>
    <x v="0"/>
    <x v="548"/>
    <m/>
    <s v="^()$"/>
    <n v="9"/>
    <x v="0"/>
    <x v="12"/>
    <x v="0"/>
    <x v="0"/>
    <x v="0"/>
    <x v="1"/>
    <b v="0"/>
    <x v="1"/>
    <x v="1"/>
    <n v="0"/>
    <x v="0"/>
    <b v="0"/>
    <b v="0"/>
    <b v="0"/>
    <b v="0"/>
    <b v="0"/>
    <b v="0"/>
    <b v="0"/>
    <b v="0"/>
    <b v="1"/>
    <b v="0"/>
    <b v="0"/>
    <x v="0"/>
    <x v="5"/>
    <n v="1"/>
    <x v="23"/>
    <x v="0"/>
  </r>
  <r>
    <m/>
    <s v="SVC"/>
    <x v="14"/>
    <x v="626"/>
    <x v="621"/>
    <x v="1"/>
    <x v="635"/>
    <s v="用來計算Accumulated Field Return in Lifetime _x000a_Return Num in Lifetime/shipmentQty in Lifetime"/>
    <x v="4"/>
    <s v="Field Return Shipment_Total Shipped Quantity"/>
    <m/>
    <s v="General"/>
    <x v="4"/>
    <m/>
    <x v="21"/>
    <m/>
    <x v="17"/>
    <x v="6"/>
    <x v="0"/>
    <x v="0"/>
    <s v="DM_FIELD_RETURN_MD"/>
    <s v="SHIPMENTQTY_IN_LIFETIME"/>
    <m/>
    <m/>
    <m/>
    <m/>
    <m/>
    <m/>
    <m/>
    <m/>
    <m/>
    <m/>
    <m/>
    <m/>
    <m/>
    <m/>
    <m/>
    <m/>
    <m/>
    <m/>
    <s v="資料清單"/>
    <x v="35"/>
    <x v="12"/>
    <x v="550"/>
    <x v="14"/>
    <s v="IEC_STD_V10 &gt;&gt; Analytics  &gt;&gt; Dashboard &gt;&gt; 3：作業管理 &gt;&gt; 3.3：管理品質 &gt;&gt; 3.3.2 : Line/Field Return"/>
    <s v="ShipmentQty in Lifetime"/>
    <x v="621"/>
    <x v="1"/>
    <x v="0"/>
    <x v="635"/>
    <x v="17"/>
    <s v="IEC_STD_V10 &gt;&gt; Common &gt;&gt; AutoMetaDataShipmentQty in Lifetime"/>
    <x v="4"/>
    <x v="0"/>
    <s v="產品週期內出貨數量Measure"/>
    <s v="Field Return MD"/>
    <n v="1814"/>
    <n v="1802"/>
    <n v="0"/>
    <s v=""/>
    <n v="0"/>
    <e v="#N/A"/>
    <e v="#N/A"/>
    <x v="304"/>
    <s v="Field Return MD"/>
    <x v="143"/>
    <s v="IEC_STD_V10 &gt;&gt; Analytics  &gt;&gt; Dashboard &gt;&gt; 3：作業管理 &gt;&gt; 3.3：管理品質 &gt;&gt; 3.3.2 : Line/Field Return &gt;&gt; Field Return MD"/>
    <x v="0"/>
    <s v="E.3.7.0:"/>
    <x v="101"/>
    <x v="101"/>
    <x v="1701"/>
    <x v="626"/>
    <x v="621"/>
    <x v="677"/>
    <x v="0"/>
    <x v="0"/>
    <x v="0"/>
    <x v="4"/>
    <m/>
    <x v="0"/>
    <x v="4"/>
    <s v="Field Return MD_ShipmentQty in Lifetime"/>
    <x v="1597"/>
    <x v="4"/>
    <x v="0"/>
    <x v="6"/>
    <x v="12"/>
    <x v="0"/>
    <x v="0"/>
    <s v="DM_FIELD_RETURN_MD"/>
    <s v="SHIPMENTQTY_IN_LIFETIME"/>
    <x v="176"/>
    <x v="488"/>
    <x v="0"/>
    <n v="8"/>
    <x v="11"/>
    <x v="11"/>
    <x v="3"/>
    <s v=""/>
    <s v=""/>
    <n v="1812"/>
    <s v="-1812"/>
    <x v="0"/>
    <x v="0"/>
    <x v="0"/>
    <x v="621"/>
    <x v="17"/>
    <s v="產品週期內的總出貨數(截至報表月份）"/>
    <s v=""/>
    <s v=""/>
    <x v="0"/>
    <x v="549"/>
    <m/>
    <s v="^()$"/>
    <n v="9"/>
    <x v="0"/>
    <x v="12"/>
    <x v="0"/>
    <x v="0"/>
    <x v="0"/>
    <x v="1"/>
    <b v="0"/>
    <x v="1"/>
    <x v="1"/>
    <n v="0"/>
    <x v="0"/>
    <b v="0"/>
    <b v="0"/>
    <b v="0"/>
    <b v="0"/>
    <b v="0"/>
    <b v="0"/>
    <b v="0"/>
    <b v="0"/>
    <b v="1"/>
    <b v="0"/>
    <b v="0"/>
    <x v="0"/>
    <x v="5"/>
    <n v="1"/>
    <x v="23"/>
    <x v="0"/>
  </r>
  <r>
    <m/>
    <s v="SVC"/>
    <x v="14"/>
    <x v="627"/>
    <x v="622"/>
    <x v="1"/>
    <x v="636"/>
    <s v="收到退貨日期(月)"/>
    <x v="3"/>
    <s v="Field Return Master_RMA Input Date"/>
    <m/>
    <s v="General"/>
    <x v="3"/>
    <m/>
    <x v="21"/>
    <m/>
    <x v="17"/>
    <x v="6"/>
    <x v="0"/>
    <x v="0"/>
    <s v="DM_FIELD_RETURN_MD"/>
    <s v="RECEIVED_PRODUCT_MONTH"/>
    <m/>
    <m/>
    <m/>
    <m/>
    <m/>
    <m/>
    <m/>
    <m/>
    <m/>
    <m/>
    <m/>
    <m/>
    <m/>
    <m/>
    <m/>
    <m/>
    <m/>
    <m/>
    <s v="資料清單"/>
    <x v="35"/>
    <x v="13"/>
    <x v="551"/>
    <x v="14"/>
    <s v="IEC_STD_V10 &gt;&gt; Analytics  &gt;&gt; Dashboard &gt;&gt; 3：作業管理 &gt;&gt; 3.3：管理品質 &gt;&gt; 3.3.2 : Line/Field Return"/>
    <s v="Received Product Month"/>
    <x v="622"/>
    <x v="1"/>
    <x v="0"/>
    <x v="636"/>
    <x v="17"/>
    <s v="IEC_STD_V10 &gt;&gt; Common &gt;&gt; AutoMetaDataReceived Product Month"/>
    <x v="3"/>
    <x v="0"/>
    <s v="收到退貨日期(月)Dimension"/>
    <s v="Field Return MD"/>
    <n v="1815"/>
    <n v="1802"/>
    <n v="0"/>
    <s v=""/>
    <n v="0"/>
    <e v="#N/A"/>
    <e v="#N/A"/>
    <x v="305"/>
    <s v="Field Return MD"/>
    <x v="143"/>
    <s v="IEC_STD_V10 &gt;&gt; Analytics  &gt;&gt; Dashboard &gt;&gt; 3：作業管理 &gt;&gt; 3.3：管理品質 &gt;&gt; 3.3.2 : Line/Field Return &gt;&gt; Field Return MD"/>
    <x v="0"/>
    <s v="E.3.7.0:"/>
    <x v="102"/>
    <x v="102"/>
    <x v="1702"/>
    <x v="627"/>
    <x v="622"/>
    <x v="678"/>
    <x v="0"/>
    <x v="0"/>
    <x v="0"/>
    <x v="3"/>
    <m/>
    <x v="0"/>
    <x v="3"/>
    <s v="Field Return MD_Received Product Month"/>
    <x v="1598"/>
    <x v="3"/>
    <x v="0"/>
    <x v="6"/>
    <x v="12"/>
    <x v="0"/>
    <x v="0"/>
    <s v="DM_FIELD_RETURN_MD"/>
    <s v="RECEIVED_PRODUCT_MONTH"/>
    <x v="176"/>
    <x v="489"/>
    <x v="0"/>
    <n v="8"/>
    <x v="11"/>
    <x v="11"/>
    <x v="3"/>
    <s v=""/>
    <s v=""/>
    <n v="1813"/>
    <s v="-1813"/>
    <x v="0"/>
    <x v="0"/>
    <x v="0"/>
    <x v="622"/>
    <x v="17"/>
    <s v="收到退貨日期(月)"/>
    <s v=""/>
    <s v=""/>
    <x v="0"/>
    <x v="550"/>
    <m/>
    <s v="^()$"/>
    <n v="9"/>
    <x v="0"/>
    <x v="12"/>
    <x v="0"/>
    <x v="0"/>
    <x v="0"/>
    <x v="1"/>
    <b v="0"/>
    <x v="1"/>
    <x v="1"/>
    <n v="0"/>
    <x v="0"/>
    <b v="0"/>
    <b v="0"/>
    <b v="0"/>
    <b v="0"/>
    <b v="0"/>
    <b v="0"/>
    <b v="0"/>
    <b v="0"/>
    <b v="1"/>
    <b v="0"/>
    <b v="0"/>
    <x v="0"/>
    <x v="5"/>
    <n v="1"/>
    <x v="17"/>
    <x v="0"/>
  </r>
  <r>
    <m/>
    <s v="SVC"/>
    <x v="14"/>
    <x v="628"/>
    <x v="623"/>
    <x v="1"/>
    <x v="637"/>
    <s v="Field Return 維修原因分析"/>
    <x v="0"/>
    <m/>
    <m/>
    <s v="General"/>
    <x v="0"/>
    <m/>
    <x v="21"/>
    <m/>
    <x v="17"/>
    <x v="6"/>
    <x v="0"/>
    <x v="0"/>
    <s v="DM_FIELD_RETURN_CAUSE_ANALYSIS"/>
    <m/>
    <m/>
    <m/>
    <m/>
    <m/>
    <m/>
    <m/>
    <m/>
    <m/>
    <m/>
    <m/>
    <m/>
    <m/>
    <m/>
    <m/>
    <m/>
    <m/>
    <m/>
    <m/>
    <s v="資料清單"/>
    <x v="35"/>
    <x v="14"/>
    <x v="552"/>
    <x v="14"/>
    <s v="IEC_STD_V10 &gt;&gt; Analytics  &gt;&gt; Dashboard &gt;&gt; 3：作業管理 &gt;&gt; 3.3：管理品質 &gt;&gt; 3.3.2 : Line/Field Return"/>
    <s v="Field Return Cause Analysis"/>
    <x v="623"/>
    <x v="1"/>
    <x v="0"/>
    <x v="637"/>
    <x v="17"/>
    <s v="IEC_STD_V10 &gt;&gt; Common &gt;&gt; AutoMetaDataField Return Cause Analysis"/>
    <x v="0"/>
    <x v="0"/>
    <s v="Field Return 維修原因分析Concept"/>
    <s v="Field Return 維修原因分析"/>
    <n v="1816"/>
    <n v="0"/>
    <n v="0"/>
    <s v=""/>
    <n v="0"/>
    <n v="0"/>
    <n v="0"/>
    <x v="0"/>
    <s v=""/>
    <x v="0"/>
    <s v=""/>
    <x v="0"/>
    <s v="E.3.7.0:"/>
    <x v="103"/>
    <x v="103"/>
    <x v="1703"/>
    <x v="628"/>
    <x v="623"/>
    <x v="679"/>
    <x v="0"/>
    <x v="0"/>
    <x v="0"/>
    <x v="0"/>
    <m/>
    <x v="0"/>
    <x v="0"/>
    <s v="Field Return Cause Analysis"/>
    <x v="1599"/>
    <x v="0"/>
    <x v="0"/>
    <x v="6"/>
    <x v="12"/>
    <x v="0"/>
    <x v="0"/>
    <s v="DM_FIELD_RETURN_CAUSE_ANALYSIS"/>
    <s v=""/>
    <x v="177"/>
    <x v="0"/>
    <x v="0"/>
    <n v="8"/>
    <x v="11"/>
    <x v="11"/>
    <x v="7"/>
    <s v=""/>
    <s v=""/>
    <n v="1814"/>
    <s v="-1814"/>
    <x v="0"/>
    <x v="0"/>
    <x v="0"/>
    <x v="623"/>
    <x v="17"/>
    <s v="Field Return 維修原因分析"/>
    <s v=""/>
    <s v=""/>
    <x v="0"/>
    <x v="551"/>
    <m/>
    <s v="^()$"/>
    <n v="9"/>
    <x v="0"/>
    <x v="12"/>
    <x v="0"/>
    <x v="0"/>
    <x v="0"/>
    <x v="1"/>
    <b v="0"/>
    <x v="1"/>
    <x v="0"/>
    <n v="0"/>
    <x v="0"/>
    <b v="0"/>
    <b v="0"/>
    <b v="0"/>
    <b v="0"/>
    <b v="0"/>
    <b v="0"/>
    <b v="0"/>
    <b v="0"/>
    <b v="0"/>
    <b v="0"/>
    <b v="0"/>
    <x v="1"/>
    <x v="1"/>
    <n v="0"/>
    <x v="8"/>
    <x v="0"/>
  </r>
  <r>
    <m/>
    <s v="SVC"/>
    <x v="14"/>
    <x v="300"/>
    <x v="180"/>
    <x v="1"/>
    <x v="298"/>
    <s v="事業處"/>
    <x v="3"/>
    <m/>
    <m/>
    <s v="General"/>
    <x v="2"/>
    <m/>
    <x v="21"/>
    <m/>
    <x v="17"/>
    <x v="6"/>
    <x v="0"/>
    <x v="0"/>
    <s v="DM_FIELD_RETURN_CAUSE_ANALYSIS"/>
    <s v="BU_CODE"/>
    <m/>
    <m/>
    <m/>
    <m/>
    <m/>
    <m/>
    <m/>
    <m/>
    <m/>
    <m/>
    <m/>
    <m/>
    <m/>
    <m/>
    <m/>
    <m/>
    <m/>
    <m/>
    <s v="資料清單"/>
    <x v="35"/>
    <x v="15"/>
    <x v="333"/>
    <x v="14"/>
    <s v="IEC_STD_V10 &gt;&gt; Analytics  &gt;&gt; Dashboard &gt;&gt; 3：作業管理 &gt;&gt; 3.3：管理品質 &gt;&gt; 3.3.2 : Line/Field Return"/>
    <s v="BU Code"/>
    <x v="180"/>
    <x v="1"/>
    <x v="0"/>
    <x v="298"/>
    <x v="17"/>
    <s v="IEC_STD_V10 &gt;&gt; Common &gt;&gt; AutoMetaDataBU Code"/>
    <x v="3"/>
    <x v="0"/>
    <s v="事業處Dimension"/>
    <s v="Field Return 維修原因分析"/>
    <n v="343"/>
    <n v="1816"/>
    <n v="0"/>
    <s v=""/>
    <n v="0"/>
    <n v="0"/>
    <n v="515"/>
    <x v="81"/>
    <s v="Field Return Cause Analysis"/>
    <x v="144"/>
    <s v="IEC_STD_V10 &gt;&gt; Analytics  &gt;&gt; Dashboard &gt;&gt; 3：作業管理 &gt;&gt; 3.3：管理品質 &gt;&gt; 3.3.2 : Line/Field Return &gt;&gt; Field Return Cause Analysis"/>
    <x v="0"/>
    <s v="E.3.7.0:"/>
    <x v="104"/>
    <x v="104"/>
    <x v="1704"/>
    <x v="300"/>
    <x v="180"/>
    <x v="283"/>
    <x v="0"/>
    <x v="0"/>
    <x v="0"/>
    <x v="2"/>
    <m/>
    <x v="0"/>
    <x v="3"/>
    <s v="Field Return Cause Analysis_BU Code"/>
    <x v="1600"/>
    <x v="3"/>
    <x v="0"/>
    <x v="6"/>
    <x v="12"/>
    <x v="0"/>
    <x v="0"/>
    <s v="DM_FIELD_RETURN_CAUSE_ANALYSIS"/>
    <s v="BU_CODE"/>
    <x v="177"/>
    <x v="145"/>
    <x v="0"/>
    <n v="8"/>
    <x v="11"/>
    <x v="11"/>
    <x v="0"/>
    <s v=""/>
    <s v=""/>
    <n v="1815"/>
    <s v="-1815"/>
    <x v="0"/>
    <x v="0"/>
    <x v="0"/>
    <x v="180"/>
    <x v="17"/>
    <s v="事業處"/>
    <s v=""/>
    <s v=""/>
    <x v="0"/>
    <x v="333"/>
    <m/>
    <s v="^()$"/>
    <n v="9"/>
    <x v="0"/>
    <x v="12"/>
    <x v="0"/>
    <x v="0"/>
    <x v="1"/>
    <x v="1"/>
    <b v="0"/>
    <x v="1"/>
    <x v="1"/>
    <n v="0"/>
    <x v="0"/>
    <b v="0"/>
    <b v="0"/>
    <b v="0"/>
    <b v="0"/>
    <b v="1"/>
    <b v="0"/>
    <b v="0"/>
    <b v="0"/>
    <b v="0"/>
    <b v="0"/>
    <b v="0"/>
    <x v="0"/>
    <x v="2"/>
    <n v="0"/>
    <x v="1"/>
    <x v="0"/>
  </r>
  <r>
    <m/>
    <s v="SVC"/>
    <x v="14"/>
    <x v="380"/>
    <x v="383"/>
    <x v="1"/>
    <x v="375"/>
    <s v="客戶名稱"/>
    <x v="3"/>
    <s v="Customer_Customer Name-SAP"/>
    <m/>
    <s v="General"/>
    <x v="2"/>
    <m/>
    <x v="21"/>
    <m/>
    <x v="17"/>
    <x v="6"/>
    <x v="0"/>
    <x v="0"/>
    <s v="DM_FIELD_RETURN_CAUSE_ANALYSIS"/>
    <s v="CUSTOMER_NAME"/>
    <m/>
    <m/>
    <m/>
    <m/>
    <m/>
    <m/>
    <m/>
    <m/>
    <m/>
    <m/>
    <m/>
    <m/>
    <m/>
    <m/>
    <m/>
    <m/>
    <m/>
    <m/>
    <s v="資料清單"/>
    <x v="35"/>
    <x v="16"/>
    <x v="334"/>
    <x v="14"/>
    <s v="IEC_STD_V10 &gt;&gt; Analytics  &gt;&gt; Dashboard &gt;&gt; 3：作業管理 &gt;&gt; 3.3：管理品質 &gt;&gt; 3.3.2 : Line/Field Return"/>
    <s v="Customer Name"/>
    <x v="383"/>
    <x v="1"/>
    <x v="0"/>
    <x v="375"/>
    <x v="17"/>
    <s v="IEC_STD_V10 &gt;&gt; Common &gt;&gt; AutoMetaDataCustomer Name"/>
    <x v="3"/>
    <x v="0"/>
    <s v="客戶名稱Dimension"/>
    <s v="Field Return 維修原因分析"/>
    <n v="904"/>
    <n v="1816"/>
    <n v="0"/>
    <s v=""/>
    <n v="0"/>
    <e v="#N/A"/>
    <e v="#N/A"/>
    <x v="204"/>
    <s v="Field Return Cause Analysis"/>
    <x v="144"/>
    <s v="IEC_STD_V10 &gt;&gt; Analytics  &gt;&gt; Dashboard &gt;&gt; 3：作業管理 &gt;&gt; 3.3：管理品質 &gt;&gt; 3.3.2 : Line/Field Return &gt;&gt; Field Return Cause Analysis"/>
    <x v="0"/>
    <s v="E.3.7.0:"/>
    <x v="105"/>
    <x v="105"/>
    <x v="1705"/>
    <x v="380"/>
    <x v="383"/>
    <x v="370"/>
    <x v="0"/>
    <x v="0"/>
    <x v="0"/>
    <x v="2"/>
    <m/>
    <x v="0"/>
    <x v="3"/>
    <s v="Field Return Cause Analysis_Customer Name"/>
    <x v="1601"/>
    <x v="3"/>
    <x v="0"/>
    <x v="6"/>
    <x v="12"/>
    <x v="0"/>
    <x v="0"/>
    <s v="DM_FIELD_RETURN_CAUSE_ANALYSIS"/>
    <s v="CUSTOMER_NAME"/>
    <x v="177"/>
    <x v="312"/>
    <x v="0"/>
    <n v="8"/>
    <x v="11"/>
    <x v="11"/>
    <x v="3"/>
    <s v=""/>
    <s v=""/>
    <n v="1816"/>
    <s v="-1816"/>
    <x v="0"/>
    <x v="0"/>
    <x v="0"/>
    <x v="383"/>
    <x v="17"/>
    <s v="客戶名稱"/>
    <s v=""/>
    <s v=""/>
    <x v="0"/>
    <x v="334"/>
    <m/>
    <s v="^()$"/>
    <n v="9"/>
    <x v="0"/>
    <x v="12"/>
    <x v="0"/>
    <x v="0"/>
    <x v="1"/>
    <x v="1"/>
    <b v="0"/>
    <x v="1"/>
    <x v="1"/>
    <n v="0"/>
    <x v="0"/>
    <b v="0"/>
    <b v="0"/>
    <b v="0"/>
    <b v="0"/>
    <b v="1"/>
    <b v="0"/>
    <b v="0"/>
    <b v="0"/>
    <b v="1"/>
    <b v="0"/>
    <b v="0"/>
    <x v="0"/>
    <x v="6"/>
    <n v="1"/>
    <x v="12"/>
    <x v="0"/>
  </r>
  <r>
    <m/>
    <s v="SVC"/>
    <x v="14"/>
    <x v="187"/>
    <x v="187"/>
    <x v="1"/>
    <x v="367"/>
    <s v="客戶專案名稱"/>
    <x v="3"/>
    <m/>
    <m/>
    <s v="General"/>
    <x v="2"/>
    <m/>
    <x v="21"/>
    <m/>
    <x v="17"/>
    <x v="6"/>
    <x v="0"/>
    <x v="0"/>
    <s v="DM_FIELD_RETURN_CAUSE_ANALYSIS"/>
    <s v="CUSTOMER_PROJECT_NAME"/>
    <m/>
    <m/>
    <m/>
    <m/>
    <m/>
    <m/>
    <m/>
    <m/>
    <m/>
    <m/>
    <m/>
    <m/>
    <m/>
    <m/>
    <m/>
    <m/>
    <m/>
    <m/>
    <s v="資料清單"/>
    <x v="35"/>
    <x v="17"/>
    <x v="335"/>
    <x v="14"/>
    <s v="IEC_STD_V10 &gt;&gt; Analytics  &gt;&gt; Dashboard &gt;&gt; 3：作業管理 &gt;&gt; 3.3：管理品質 &gt;&gt; 3.3.2 : Line/Field Return"/>
    <s v="Customer Project Name"/>
    <x v="187"/>
    <x v="1"/>
    <x v="0"/>
    <x v="367"/>
    <x v="17"/>
    <s v="IEC_STD_V10 &gt;&gt; Common &gt;&gt; AutoMetaDataCustomer Project Name"/>
    <x v="3"/>
    <x v="0"/>
    <s v="客戶專案名稱Dimension"/>
    <s v="Field Return 維修原因分析"/>
    <n v="350"/>
    <n v="1816"/>
    <n v="0"/>
    <s v=""/>
    <n v="0"/>
    <n v="0"/>
    <n v="949"/>
    <x v="88"/>
    <s v="Field Return Cause Analysis"/>
    <x v="144"/>
    <s v="IEC_STD_V10 &gt;&gt; Analytics  &gt;&gt; Dashboard &gt;&gt; 3：作業管理 &gt;&gt; 3.3：管理品質 &gt;&gt; 3.3.2 : Line/Field Return &gt;&gt; Field Return Cause Analysis"/>
    <x v="0"/>
    <s v="E.3.7.0:"/>
    <x v="106"/>
    <x v="106"/>
    <x v="1706"/>
    <x v="187"/>
    <x v="187"/>
    <x v="376"/>
    <x v="0"/>
    <x v="0"/>
    <x v="0"/>
    <x v="2"/>
    <m/>
    <x v="0"/>
    <x v="3"/>
    <s v="Field Return Cause Analysis_Customer Project Name"/>
    <x v="1602"/>
    <x v="3"/>
    <x v="0"/>
    <x v="6"/>
    <x v="12"/>
    <x v="0"/>
    <x v="0"/>
    <s v="DM_FIELD_RETURN_CAUSE_ANALYSIS"/>
    <s v="CUSTOMER_PROJECT_NAME"/>
    <x v="177"/>
    <x v="152"/>
    <x v="0"/>
    <n v="8"/>
    <x v="11"/>
    <x v="11"/>
    <x v="0"/>
    <s v=""/>
    <s v=""/>
    <n v="1817"/>
    <s v="-1817"/>
    <x v="0"/>
    <x v="0"/>
    <x v="0"/>
    <x v="187"/>
    <x v="17"/>
    <s v="客戶專案名稱"/>
    <s v=""/>
    <s v=""/>
    <x v="0"/>
    <x v="335"/>
    <m/>
    <s v="^()$"/>
    <n v="9"/>
    <x v="0"/>
    <x v="12"/>
    <x v="0"/>
    <x v="0"/>
    <x v="1"/>
    <x v="1"/>
    <b v="0"/>
    <x v="1"/>
    <x v="1"/>
    <n v="0"/>
    <x v="0"/>
    <b v="0"/>
    <b v="0"/>
    <b v="0"/>
    <b v="0"/>
    <b v="0"/>
    <b v="0"/>
    <b v="0"/>
    <b v="0"/>
    <b v="1"/>
    <b v="0"/>
    <b v="0"/>
    <x v="0"/>
    <x v="5"/>
    <n v="1"/>
    <x v="28"/>
    <x v="0"/>
  </r>
  <r>
    <m/>
    <s v="SVC"/>
    <x v="14"/>
    <x v="372"/>
    <x v="375"/>
    <x v="1"/>
    <x v="366"/>
    <s v="專案名稱"/>
    <x v="3"/>
    <m/>
    <m/>
    <s v="General"/>
    <x v="2"/>
    <m/>
    <x v="21"/>
    <m/>
    <x v="17"/>
    <x v="6"/>
    <x v="0"/>
    <x v="0"/>
    <s v="DM_FIELD_RETURN_CAUSE_ANALYSIS"/>
    <s v="PROJECT_NAME"/>
    <m/>
    <m/>
    <m/>
    <m/>
    <m/>
    <m/>
    <m/>
    <m/>
    <m/>
    <m/>
    <m/>
    <m/>
    <m/>
    <m/>
    <m/>
    <m/>
    <m/>
    <m/>
    <s v="資料清單"/>
    <x v="35"/>
    <x v="18"/>
    <x v="336"/>
    <x v="14"/>
    <s v="IEC_STD_V10 &gt;&gt; Analytics  &gt;&gt; Dashboard &gt;&gt; 3：作業管理 &gt;&gt; 3.3：管理品質 &gt;&gt; 3.3.2 : Line/Field Return"/>
    <s v="Project Name"/>
    <x v="375"/>
    <x v="1"/>
    <x v="0"/>
    <x v="366"/>
    <x v="17"/>
    <s v="IEC_STD_V10 &gt;&gt; Common &gt;&gt; AutoMetaDataProject Name"/>
    <x v="3"/>
    <x v="0"/>
    <s v="專案名稱Dimension"/>
    <s v="Field Return 維修原因分析"/>
    <n v="892"/>
    <n v="1816"/>
    <n v="0"/>
    <s v=""/>
    <n v="0"/>
    <n v="0"/>
    <n v="947"/>
    <x v="201"/>
    <s v="Field Return Cause Analysis"/>
    <x v="144"/>
    <s v="IEC_STD_V10 &gt;&gt; Analytics  &gt;&gt; Dashboard &gt;&gt; 3：作業管理 &gt;&gt; 3.3：管理品質 &gt;&gt; 3.3.2 : Line/Field Return &gt;&gt; Field Return Cause Analysis"/>
    <x v="0"/>
    <s v="E.3.7.0:"/>
    <x v="107"/>
    <x v="107"/>
    <x v="1707"/>
    <x v="372"/>
    <x v="375"/>
    <x v="375"/>
    <x v="0"/>
    <x v="0"/>
    <x v="0"/>
    <x v="2"/>
    <m/>
    <x v="0"/>
    <x v="3"/>
    <s v="Field Return Cause Analysis_Project Name"/>
    <x v="1603"/>
    <x v="3"/>
    <x v="0"/>
    <x v="6"/>
    <x v="12"/>
    <x v="0"/>
    <x v="0"/>
    <s v="DM_FIELD_RETURN_CAUSE_ANALYSIS"/>
    <s v="PROJECT_NAME"/>
    <x v="177"/>
    <x v="304"/>
    <x v="0"/>
    <n v="8"/>
    <x v="11"/>
    <x v="11"/>
    <x v="0"/>
    <s v=""/>
    <s v=""/>
    <n v="1818"/>
    <s v="-1818"/>
    <x v="0"/>
    <x v="0"/>
    <x v="0"/>
    <x v="375"/>
    <x v="17"/>
    <s v="專案名稱"/>
    <s v=""/>
    <s v=""/>
    <x v="0"/>
    <x v="336"/>
    <m/>
    <s v="^()$"/>
    <n v="9"/>
    <x v="0"/>
    <x v="12"/>
    <x v="0"/>
    <x v="0"/>
    <x v="1"/>
    <x v="1"/>
    <b v="0"/>
    <x v="1"/>
    <x v="1"/>
    <n v="0"/>
    <x v="0"/>
    <b v="0"/>
    <b v="0"/>
    <b v="0"/>
    <b v="0"/>
    <b v="0"/>
    <b v="0"/>
    <b v="0"/>
    <b v="0"/>
    <b v="1"/>
    <b v="0"/>
    <b v="0"/>
    <x v="0"/>
    <x v="5"/>
    <n v="1"/>
    <x v="2"/>
    <x v="0"/>
  </r>
  <r>
    <m/>
    <s v="SVC"/>
    <x v="14"/>
    <x v="232"/>
    <x v="600"/>
    <x v="292"/>
    <x v="638"/>
    <s v="申請退貨的地區"/>
    <x v="3"/>
    <m/>
    <m/>
    <s v="General"/>
    <x v="2"/>
    <m/>
    <x v="21"/>
    <m/>
    <x v="17"/>
    <x v="6"/>
    <x v="0"/>
    <x v="0"/>
    <s v="DM_FIELD_RETURN_CAUSE_ANALYSIS"/>
    <s v="RETURN_SITE"/>
    <m/>
    <m/>
    <m/>
    <m/>
    <m/>
    <m/>
    <m/>
    <m/>
    <m/>
    <m/>
    <m/>
    <m/>
    <m/>
    <m/>
    <m/>
    <m/>
    <m/>
    <m/>
    <s v="資料清單"/>
    <x v="35"/>
    <x v="19"/>
    <x v="553"/>
    <x v="14"/>
    <s v="IEC_STD_V10 &gt;&gt; Analytics  &gt;&gt; Dashboard &gt;&gt; 3：作業管理 &gt;&gt; 3.3：管理品質 &gt;&gt; 3.3.2 : Line/Field Return"/>
    <s v="Return Site"/>
    <x v="600"/>
    <x v="292"/>
    <x v="0"/>
    <x v="638"/>
    <x v="17"/>
    <s v="IEC_STD_V10 &gt;&gt; Common &gt;&gt; AutoMetaDataReturn Site"/>
    <x v="3"/>
    <x v="0"/>
    <s v="廠區Dimension"/>
    <s v="Field Return 維修原因分析"/>
    <n v="1773"/>
    <n v="1816"/>
    <n v="0"/>
    <s v=""/>
    <n v="0"/>
    <n v="0"/>
    <n v="1773"/>
    <x v="306"/>
    <s v="Field Return Cause Analysis"/>
    <x v="144"/>
    <s v="IEC_STD_V10 &gt;&gt; Analytics  &gt;&gt; Dashboard &gt;&gt; 3：作業管理 &gt;&gt; 3.3：管理品質 &gt;&gt; 3.3.2 : Line/Field Return &gt;&gt; Field Return Cause Analysis"/>
    <x v="0"/>
    <s v="E.3.7.0:"/>
    <x v="108"/>
    <x v="108"/>
    <x v="1708"/>
    <x v="232"/>
    <x v="600"/>
    <x v="680"/>
    <x v="0"/>
    <x v="0"/>
    <x v="0"/>
    <x v="2"/>
    <m/>
    <x v="0"/>
    <x v="3"/>
    <s v="Field Return Cause Analysis_Return Site"/>
    <x v="1604"/>
    <x v="3"/>
    <x v="0"/>
    <x v="6"/>
    <x v="12"/>
    <x v="0"/>
    <x v="0"/>
    <s v="DM_FIELD_RETURN_CAUSE_ANALYSIS"/>
    <s v="RETURN_SITE"/>
    <x v="177"/>
    <x v="470"/>
    <x v="0"/>
    <n v="8"/>
    <x v="11"/>
    <x v="11"/>
    <x v="7"/>
    <s v=""/>
    <s v=""/>
    <n v="1819"/>
    <s v="-1819"/>
    <x v="0"/>
    <x v="0"/>
    <x v="0"/>
    <x v="600"/>
    <x v="17"/>
    <s v="Ex: 中國, 台灣, 荷蘭..."/>
    <s v=""/>
    <s v=""/>
    <x v="0"/>
    <x v="552"/>
    <m/>
    <s v="^()$"/>
    <n v="9"/>
    <x v="0"/>
    <x v="12"/>
    <x v="0"/>
    <x v="0"/>
    <x v="1"/>
    <x v="1"/>
    <b v="0"/>
    <x v="1"/>
    <x v="1"/>
    <n v="0"/>
    <x v="0"/>
    <b v="0"/>
    <b v="0"/>
    <b v="0"/>
    <b v="0"/>
    <b v="1"/>
    <b v="0"/>
    <b v="0"/>
    <b v="0"/>
    <b v="0"/>
    <b v="0"/>
    <b v="0"/>
    <x v="0"/>
    <x v="2"/>
    <n v="0"/>
    <x v="34"/>
    <x v="0"/>
  </r>
  <r>
    <m/>
    <s v="SVC"/>
    <x v="14"/>
    <x v="378"/>
    <x v="381"/>
    <x v="1"/>
    <x v="373"/>
    <s v="產品類別"/>
    <x v="3"/>
    <m/>
    <m/>
    <s v="General"/>
    <x v="2"/>
    <m/>
    <x v="21"/>
    <m/>
    <x v="17"/>
    <x v="6"/>
    <x v="0"/>
    <x v="0"/>
    <s v="DM_FIELD_RETURN_CAUSE_ANALYSIS"/>
    <s v="PRODUCT_TYPE"/>
    <m/>
    <m/>
    <m/>
    <m/>
    <m/>
    <m/>
    <m/>
    <m/>
    <m/>
    <m/>
    <m/>
    <m/>
    <m/>
    <m/>
    <m/>
    <m/>
    <m/>
    <m/>
    <s v="資料清單"/>
    <x v="35"/>
    <x v="20"/>
    <x v="342"/>
    <x v="14"/>
    <s v="IEC_STD_V10 &gt;&gt; Analytics  &gt;&gt; Dashboard &gt;&gt; 3：作業管理 &gt;&gt; 3.3：管理品質 &gt;&gt; 3.3.2 : Line/Field Return"/>
    <s v="Product Type"/>
    <x v="381"/>
    <x v="1"/>
    <x v="0"/>
    <x v="373"/>
    <x v="17"/>
    <s v="IEC_STD_V10 &gt;&gt; Common &gt;&gt; AutoMetaDataProduct Type"/>
    <x v="3"/>
    <x v="0"/>
    <s v="產品類別Dimension"/>
    <s v="Field Return 維修原因分析"/>
    <n v="900"/>
    <n v="1816"/>
    <n v="0"/>
    <s v=""/>
    <n v="0"/>
    <n v="0"/>
    <n v="953"/>
    <x v="203"/>
    <s v="Field Return Cause Analysis"/>
    <x v="144"/>
    <s v="IEC_STD_V10 &gt;&gt; Analytics  &gt;&gt; Dashboard &gt;&gt; 3：作業管理 &gt;&gt; 3.3：管理品質 &gt;&gt; 3.3.2 : Line/Field Return &gt;&gt; Field Return Cause Analysis"/>
    <x v="0"/>
    <s v="E.3.7.0:"/>
    <x v="109"/>
    <x v="109"/>
    <x v="1709"/>
    <x v="378"/>
    <x v="381"/>
    <x v="366"/>
    <x v="0"/>
    <x v="0"/>
    <x v="0"/>
    <x v="2"/>
    <m/>
    <x v="0"/>
    <x v="3"/>
    <s v="Field Return Cause Analysis_Product Type"/>
    <x v="1605"/>
    <x v="3"/>
    <x v="0"/>
    <x v="6"/>
    <x v="12"/>
    <x v="0"/>
    <x v="0"/>
    <s v="DM_FIELD_RETURN_CAUSE_ANALYSIS"/>
    <s v="PRODUCT_TYPE"/>
    <x v="177"/>
    <x v="310"/>
    <x v="0"/>
    <n v="8"/>
    <x v="11"/>
    <x v="11"/>
    <x v="0"/>
    <s v=""/>
    <s v=""/>
    <n v="1820"/>
    <s v="-1820"/>
    <x v="0"/>
    <x v="0"/>
    <x v="0"/>
    <x v="381"/>
    <x v="17"/>
    <s v="產品類別"/>
    <s v=""/>
    <s v=""/>
    <x v="0"/>
    <x v="342"/>
    <m/>
    <s v="^()$"/>
    <n v="9"/>
    <x v="0"/>
    <x v="12"/>
    <x v="0"/>
    <x v="0"/>
    <x v="1"/>
    <x v="1"/>
    <b v="0"/>
    <x v="1"/>
    <x v="1"/>
    <n v="0"/>
    <x v="0"/>
    <b v="0"/>
    <b v="0"/>
    <b v="0"/>
    <b v="0"/>
    <b v="1"/>
    <b v="0"/>
    <b v="0"/>
    <b v="0"/>
    <b v="0"/>
    <b v="0"/>
    <b v="0"/>
    <x v="0"/>
    <x v="2"/>
    <n v="0"/>
    <x v="2"/>
    <x v="0"/>
  </r>
  <r>
    <m/>
    <s v="SVC"/>
    <x v="14"/>
    <x v="184"/>
    <x v="184"/>
    <x v="1"/>
    <x v="189"/>
    <s v="產品系列"/>
    <x v="3"/>
    <m/>
    <m/>
    <s v="General"/>
    <x v="2"/>
    <m/>
    <x v="21"/>
    <m/>
    <x v="17"/>
    <x v="6"/>
    <x v="0"/>
    <x v="0"/>
    <s v="DM_FIELD_RETURN_CAUSE_ANALYSIS"/>
    <s v="PRODUCT_FAMILY"/>
    <m/>
    <m/>
    <m/>
    <m/>
    <m/>
    <m/>
    <m/>
    <m/>
    <m/>
    <m/>
    <m/>
    <m/>
    <m/>
    <m/>
    <m/>
    <m/>
    <m/>
    <m/>
    <s v="資料清單"/>
    <x v="35"/>
    <x v="21"/>
    <x v="337"/>
    <x v="14"/>
    <s v="IEC_STD_V10 &gt;&gt; Analytics  &gt;&gt; Dashboard &gt;&gt; 3：作業管理 &gt;&gt; 3.3：管理品質 &gt;&gt; 3.3.2 : Line/Field Return"/>
    <s v="Product Family"/>
    <x v="184"/>
    <x v="1"/>
    <x v="0"/>
    <x v="189"/>
    <x v="17"/>
    <s v="IEC_STD_V10 &gt;&gt; Common &gt;&gt; AutoMetaDataProduct Family"/>
    <x v="3"/>
    <x v="0"/>
    <s v="產品系列Dimension"/>
    <s v="Field Return 維修原因分析"/>
    <n v="347"/>
    <n v="1816"/>
    <n v="0"/>
    <s v=""/>
    <n v="0"/>
    <n v="0"/>
    <n v="950"/>
    <x v="85"/>
    <s v="Field Return Cause Analysis"/>
    <x v="144"/>
    <s v="IEC_STD_V10 &gt;&gt; Analytics  &gt;&gt; Dashboard &gt;&gt; 3：作業管理 &gt;&gt; 3.3：管理品質 &gt;&gt; 3.3.2 : Line/Field Return &gt;&gt; Field Return Cause Analysis"/>
    <x v="0"/>
    <s v="E.3.7.0:"/>
    <x v="110"/>
    <x v="110"/>
    <x v="1710"/>
    <x v="184"/>
    <x v="184"/>
    <x v="368"/>
    <x v="0"/>
    <x v="0"/>
    <x v="0"/>
    <x v="2"/>
    <m/>
    <x v="0"/>
    <x v="3"/>
    <s v="Field Return Cause Analysis_Product Family"/>
    <x v="1606"/>
    <x v="3"/>
    <x v="0"/>
    <x v="6"/>
    <x v="12"/>
    <x v="0"/>
    <x v="0"/>
    <s v="DM_FIELD_RETURN_CAUSE_ANALYSIS"/>
    <s v="PRODUCT_FAMILY"/>
    <x v="177"/>
    <x v="149"/>
    <x v="0"/>
    <n v="8"/>
    <x v="11"/>
    <x v="11"/>
    <x v="0"/>
    <s v=""/>
    <s v=""/>
    <n v="1821"/>
    <s v="-1821"/>
    <x v="0"/>
    <x v="0"/>
    <x v="0"/>
    <x v="184"/>
    <x v="17"/>
    <s v="產品系列"/>
    <s v=""/>
    <s v=""/>
    <x v="0"/>
    <x v="337"/>
    <m/>
    <s v="^()$"/>
    <n v="9"/>
    <x v="0"/>
    <x v="12"/>
    <x v="0"/>
    <x v="0"/>
    <x v="1"/>
    <x v="1"/>
    <b v="0"/>
    <x v="1"/>
    <x v="1"/>
    <n v="0"/>
    <x v="0"/>
    <b v="0"/>
    <b v="0"/>
    <b v="0"/>
    <b v="0"/>
    <b v="0"/>
    <b v="0"/>
    <b v="0"/>
    <b v="0"/>
    <b v="1"/>
    <b v="0"/>
    <b v="0"/>
    <x v="0"/>
    <x v="5"/>
    <n v="1"/>
    <x v="0"/>
    <x v="0"/>
  </r>
  <r>
    <m/>
    <s v="SVC"/>
    <x v="14"/>
    <x v="185"/>
    <x v="185"/>
    <x v="1"/>
    <x v="190"/>
    <s v="產品世代"/>
    <x v="3"/>
    <m/>
    <m/>
    <s v="General"/>
    <x v="2"/>
    <m/>
    <x v="21"/>
    <m/>
    <x v="17"/>
    <x v="6"/>
    <x v="0"/>
    <x v="0"/>
    <s v="DM_FIELD_RETURN_CAUSE_ANALYSIS"/>
    <s v="PRODUCT_GENERATION"/>
    <m/>
    <m/>
    <m/>
    <m/>
    <m/>
    <m/>
    <m/>
    <m/>
    <m/>
    <m/>
    <m/>
    <m/>
    <m/>
    <m/>
    <m/>
    <m/>
    <m/>
    <m/>
    <s v="資料清單"/>
    <x v="35"/>
    <x v="22"/>
    <x v="338"/>
    <x v="14"/>
    <s v="IEC_STD_V10 &gt;&gt; Analytics  &gt;&gt; Dashboard &gt;&gt; 3：作業管理 &gt;&gt; 3.3：管理品質 &gt;&gt; 3.3.2 : Line/Field Return"/>
    <s v="Product Generation"/>
    <x v="185"/>
    <x v="1"/>
    <x v="0"/>
    <x v="190"/>
    <x v="17"/>
    <s v="IEC_STD_V10 &gt;&gt; Common &gt;&gt; AutoMetaDataProduct Generation"/>
    <x v="3"/>
    <x v="0"/>
    <s v="產品世代Dimension"/>
    <s v="Field Return 維修原因分析"/>
    <n v="348"/>
    <n v="1816"/>
    <n v="0"/>
    <s v=""/>
    <n v="0"/>
    <n v="0"/>
    <n v="951"/>
    <x v="86"/>
    <s v="Field Return Cause Analysis"/>
    <x v="144"/>
    <s v="IEC_STD_V10 &gt;&gt; Analytics  &gt;&gt; Dashboard &gt;&gt; 3：作業管理 &gt;&gt; 3.3：管理品質 &gt;&gt; 3.3.2 : Line/Field Return &gt;&gt; Field Return Cause Analysis"/>
    <x v="0"/>
    <s v="E.3.7.0:"/>
    <x v="111"/>
    <x v="111"/>
    <x v="1711"/>
    <x v="185"/>
    <x v="185"/>
    <x v="367"/>
    <x v="0"/>
    <x v="0"/>
    <x v="0"/>
    <x v="2"/>
    <m/>
    <x v="0"/>
    <x v="3"/>
    <s v="Field Return Cause Analysis_Product Generation"/>
    <x v="1607"/>
    <x v="3"/>
    <x v="0"/>
    <x v="6"/>
    <x v="12"/>
    <x v="0"/>
    <x v="0"/>
    <s v="DM_FIELD_RETURN_CAUSE_ANALYSIS"/>
    <s v="PRODUCT_GENERATION"/>
    <x v="177"/>
    <x v="150"/>
    <x v="0"/>
    <n v="8"/>
    <x v="11"/>
    <x v="11"/>
    <x v="0"/>
    <s v=""/>
    <s v=""/>
    <n v="1822"/>
    <s v="-1822"/>
    <x v="0"/>
    <x v="0"/>
    <x v="0"/>
    <x v="185"/>
    <x v="17"/>
    <s v="產品世代"/>
    <s v=""/>
    <s v=""/>
    <x v="0"/>
    <x v="338"/>
    <m/>
    <s v="^()$"/>
    <n v="9"/>
    <x v="0"/>
    <x v="12"/>
    <x v="0"/>
    <x v="0"/>
    <x v="1"/>
    <x v="1"/>
    <b v="0"/>
    <x v="1"/>
    <x v="1"/>
    <n v="0"/>
    <x v="0"/>
    <b v="0"/>
    <b v="0"/>
    <b v="0"/>
    <b v="0"/>
    <b v="0"/>
    <b v="0"/>
    <b v="0"/>
    <b v="0"/>
    <b v="1"/>
    <b v="0"/>
    <b v="0"/>
    <x v="0"/>
    <x v="5"/>
    <n v="1"/>
    <x v="33"/>
    <x v="0"/>
  </r>
  <r>
    <m/>
    <s v="SVC"/>
    <x v="14"/>
    <x v="608"/>
    <x v="601"/>
    <x v="1"/>
    <x v="616"/>
    <s v="用來計算WIP and TAT_x000a_分為兩階段：Input, packing"/>
    <x v="3"/>
    <m/>
    <m/>
    <s v="General"/>
    <x v="2"/>
    <s v="Repair, Scrap"/>
    <x v="21"/>
    <m/>
    <x v="17"/>
    <x v="6"/>
    <x v="0"/>
    <x v="0"/>
    <s v="DM_FIELD_RETURN_CAUSE_ANALYSIS"/>
    <s v="REPAIR_STATUS"/>
    <m/>
    <m/>
    <m/>
    <m/>
    <m/>
    <m/>
    <m/>
    <m/>
    <m/>
    <m/>
    <m/>
    <m/>
    <m/>
    <m/>
    <m/>
    <m/>
    <m/>
    <m/>
    <s v="資料清單"/>
    <x v="35"/>
    <x v="23"/>
    <x v="554"/>
    <x v="14"/>
    <s v="IEC_STD_V10 &gt;&gt; Analytics  &gt;&gt; Dashboard &gt;&gt; 3：作業管理 &gt;&gt; 3.3：管理品質 &gt;&gt; 3.3.2 : Line/Field Return"/>
    <s v="Repair Status"/>
    <x v="601"/>
    <x v="1"/>
    <x v="0"/>
    <x v="616"/>
    <x v="17"/>
    <s v="IEC_STD_V10 &gt;&gt; Common &gt;&gt; AutoMetaDataRepair Status"/>
    <x v="3"/>
    <x v="0"/>
    <s v="維修狀態Dimension"/>
    <s v="Field Return 維修原因分析"/>
    <n v="1777"/>
    <n v="1816"/>
    <n v="0"/>
    <s v=""/>
    <n v="0"/>
    <n v="0"/>
    <n v="1777"/>
    <x v="307"/>
    <s v="Field Return Cause Analysis"/>
    <x v="144"/>
    <s v="IEC_STD_V10 &gt;&gt; Analytics  &gt;&gt; Dashboard &gt;&gt; 3：作業管理 &gt;&gt; 3.3：管理品質 &gt;&gt; 3.3.2 : Line/Field Return &gt;&gt; Field Return Cause Analysis"/>
    <x v="0"/>
    <s v="E.3.7.0:"/>
    <x v="112"/>
    <x v="112"/>
    <x v="1712"/>
    <x v="608"/>
    <x v="601"/>
    <x v="681"/>
    <x v="123"/>
    <x v="0"/>
    <x v="0"/>
    <x v="2"/>
    <m/>
    <x v="0"/>
    <x v="3"/>
    <s v="Field Return Cause Analysis_Repair Status"/>
    <x v="1608"/>
    <x v="3"/>
    <x v="0"/>
    <x v="6"/>
    <x v="12"/>
    <x v="0"/>
    <x v="0"/>
    <s v="DM_FIELD_RETURN_CAUSE_ANALYSIS"/>
    <s v="REPAIR_STATUS"/>
    <x v="177"/>
    <x v="471"/>
    <x v="0"/>
    <n v="8"/>
    <x v="11"/>
    <x v="11"/>
    <x v="7"/>
    <s v=""/>
    <s v=""/>
    <n v="1823"/>
    <s v="-1823"/>
    <x v="0"/>
    <x v="0"/>
    <x v="0"/>
    <x v="601"/>
    <x v="17"/>
    <s v="維修狀態"/>
    <s v=""/>
    <s v=""/>
    <x v="0"/>
    <x v="553"/>
    <m/>
    <s v="^()$"/>
    <n v="9"/>
    <x v="0"/>
    <x v="12"/>
    <x v="0"/>
    <x v="0"/>
    <x v="1"/>
    <x v="1"/>
    <b v="0"/>
    <x v="1"/>
    <x v="1"/>
    <n v="0"/>
    <x v="0"/>
    <b v="0"/>
    <b v="0"/>
    <b v="0"/>
    <b v="0"/>
    <b v="0"/>
    <b v="0"/>
    <b v="0"/>
    <b v="0"/>
    <b v="0"/>
    <b v="0"/>
    <b v="0"/>
    <x v="1"/>
    <x v="1"/>
    <n v="0"/>
    <x v="12"/>
    <x v="0"/>
  </r>
  <r>
    <m/>
    <s v="SVC"/>
    <x v="14"/>
    <x v="629"/>
    <x v="624"/>
    <x v="1"/>
    <x v="639"/>
    <s v="收到退貨月"/>
    <x v="3"/>
    <s v="Field Return Master_RMA Input Date"/>
    <m/>
    <s v="General"/>
    <x v="3"/>
    <m/>
    <x v="21"/>
    <m/>
    <x v="17"/>
    <x v="6"/>
    <x v="0"/>
    <x v="0"/>
    <s v="DM_FIELD_RETURN_CAUSE_ANALYSIS"/>
    <s v="INPUT_MONTH"/>
    <m/>
    <m/>
    <m/>
    <m/>
    <m/>
    <m/>
    <m/>
    <m/>
    <m/>
    <m/>
    <m/>
    <m/>
    <m/>
    <m/>
    <m/>
    <m/>
    <m/>
    <m/>
    <s v="資料清單"/>
    <x v="35"/>
    <x v="24"/>
    <x v="555"/>
    <x v="14"/>
    <s v="IEC_STD_V10 &gt;&gt; Analytics  &gt;&gt; Dashboard &gt;&gt; 3：作業管理 &gt;&gt; 3.3：管理品質 &gt;&gt; 3.3.2 : Line/Field Return"/>
    <s v="Input Month"/>
    <x v="624"/>
    <x v="1"/>
    <x v="0"/>
    <x v="639"/>
    <x v="17"/>
    <s v="IEC_STD_V10 &gt;&gt; Common &gt;&gt; AutoMetaDataInput Month"/>
    <x v="3"/>
    <x v="0"/>
    <s v="收到退貨月Dimension"/>
    <s v="Field Return 維修原因分析"/>
    <n v="1826"/>
    <n v="1816"/>
    <n v="0"/>
    <s v=""/>
    <n v="0"/>
    <e v="#N/A"/>
    <e v="#N/A"/>
    <x v="305"/>
    <s v="Field Return Cause Analysis"/>
    <x v="144"/>
    <s v="IEC_STD_V10 &gt;&gt; Analytics  &gt;&gt; Dashboard &gt;&gt; 3：作業管理 &gt;&gt; 3.3：管理品質 &gt;&gt; 3.3.2 : Line/Field Return &gt;&gt; Field Return Cause Analysis"/>
    <x v="0"/>
    <s v="E.3.7.0:"/>
    <x v="113"/>
    <x v="113"/>
    <x v="1713"/>
    <x v="629"/>
    <x v="624"/>
    <x v="682"/>
    <x v="0"/>
    <x v="0"/>
    <x v="0"/>
    <x v="3"/>
    <m/>
    <x v="0"/>
    <x v="3"/>
    <s v="Field Return Cause Analysis_Input Month"/>
    <x v="1609"/>
    <x v="3"/>
    <x v="0"/>
    <x v="6"/>
    <x v="12"/>
    <x v="0"/>
    <x v="0"/>
    <s v="DM_FIELD_RETURN_CAUSE_ANALYSIS"/>
    <s v="INPUT_MONTH"/>
    <x v="177"/>
    <x v="490"/>
    <x v="0"/>
    <n v="8"/>
    <x v="11"/>
    <x v="11"/>
    <x v="3"/>
    <s v=""/>
    <s v=""/>
    <n v="1824"/>
    <s v="-1824"/>
    <x v="0"/>
    <x v="0"/>
    <x v="0"/>
    <x v="624"/>
    <x v="17"/>
    <s v="WIP 呈現所需的日期維度"/>
    <s v=""/>
    <s v=""/>
    <x v="0"/>
    <x v="554"/>
    <m/>
    <s v="^()$"/>
    <n v="9"/>
    <x v="0"/>
    <x v="12"/>
    <x v="0"/>
    <x v="0"/>
    <x v="0"/>
    <x v="1"/>
    <b v="0"/>
    <x v="1"/>
    <x v="1"/>
    <n v="0"/>
    <x v="0"/>
    <b v="0"/>
    <b v="0"/>
    <b v="0"/>
    <b v="0"/>
    <b v="0"/>
    <b v="0"/>
    <b v="0"/>
    <b v="0"/>
    <b v="1"/>
    <b v="0"/>
    <b v="0"/>
    <x v="0"/>
    <x v="5"/>
    <n v="1"/>
    <x v="34"/>
    <x v="0"/>
  </r>
  <r>
    <m/>
    <s v="SVC"/>
    <x v="14"/>
    <x v="630"/>
    <x v="625"/>
    <x v="1"/>
    <x v="640"/>
    <s v="維修完成月"/>
    <x v="3"/>
    <s v="Field Return Master_RMA Packing Date"/>
    <m/>
    <s v="General"/>
    <x v="3"/>
    <m/>
    <x v="21"/>
    <m/>
    <x v="17"/>
    <x v="6"/>
    <x v="0"/>
    <x v="0"/>
    <s v="DM_FIELD_RETURN_CAUSE_ANALYSIS"/>
    <s v="RMA_PACKING_MONTH"/>
    <m/>
    <m/>
    <m/>
    <m/>
    <m/>
    <m/>
    <m/>
    <m/>
    <m/>
    <m/>
    <m/>
    <m/>
    <m/>
    <m/>
    <m/>
    <m/>
    <m/>
    <m/>
    <s v="資料清單"/>
    <x v="35"/>
    <x v="25"/>
    <x v="556"/>
    <x v="14"/>
    <s v="IEC_STD_V10 &gt;&gt; Analytics  &gt;&gt; Dashboard &gt;&gt; 3：作業管理 &gt;&gt; 3.3：管理品質 &gt;&gt; 3.3.2 : Line/Field Return"/>
    <s v="RMA Packing Month"/>
    <x v="625"/>
    <x v="1"/>
    <x v="0"/>
    <x v="640"/>
    <x v="17"/>
    <s v="IEC_STD_V10 &gt;&gt; Common &gt;&gt; AutoMetaDataRMA Packing Month"/>
    <x v="3"/>
    <x v="0"/>
    <s v="維修完成月Dimension"/>
    <s v="Field Return 維修原因分析"/>
    <n v="1827"/>
    <n v="1816"/>
    <n v="0"/>
    <s v=""/>
    <n v="0"/>
    <e v="#N/A"/>
    <e v="#N/A"/>
    <x v="308"/>
    <s v="Field Return Cause Analysis"/>
    <x v="144"/>
    <s v="IEC_STD_V10 &gt;&gt; Analytics  &gt;&gt; Dashboard &gt;&gt; 3：作業管理 &gt;&gt; 3.3：管理品質 &gt;&gt; 3.3.2 : Line/Field Return &gt;&gt; Field Return Cause Analysis"/>
    <x v="0"/>
    <s v="E.3.7.0:"/>
    <x v="114"/>
    <x v="114"/>
    <x v="1714"/>
    <x v="630"/>
    <x v="625"/>
    <x v="683"/>
    <x v="0"/>
    <x v="0"/>
    <x v="0"/>
    <x v="3"/>
    <m/>
    <x v="0"/>
    <x v="3"/>
    <s v="Field Return Cause Analysis_RMA Packing Month"/>
    <x v="1610"/>
    <x v="3"/>
    <x v="0"/>
    <x v="6"/>
    <x v="12"/>
    <x v="0"/>
    <x v="0"/>
    <s v="DM_FIELD_RETURN_CAUSE_ANALYSIS"/>
    <s v="RMA_PACKING_MONTH"/>
    <x v="177"/>
    <x v="491"/>
    <x v="0"/>
    <n v="8"/>
    <x v="11"/>
    <x v="11"/>
    <x v="3"/>
    <s v=""/>
    <s v=""/>
    <n v="1825"/>
    <s v="-1825"/>
    <x v="0"/>
    <x v="0"/>
    <x v="0"/>
    <x v="625"/>
    <x v="17"/>
    <s v="TAT Target 所需的日期維度"/>
    <s v=""/>
    <s v=""/>
    <x v="0"/>
    <x v="555"/>
    <m/>
    <s v="^()$"/>
    <n v="9"/>
    <x v="0"/>
    <x v="12"/>
    <x v="0"/>
    <x v="0"/>
    <x v="0"/>
    <x v="1"/>
    <b v="0"/>
    <x v="1"/>
    <x v="1"/>
    <n v="0"/>
    <x v="0"/>
    <b v="0"/>
    <b v="0"/>
    <b v="0"/>
    <b v="0"/>
    <b v="0"/>
    <b v="0"/>
    <b v="0"/>
    <b v="0"/>
    <b v="1"/>
    <b v="0"/>
    <b v="0"/>
    <x v="0"/>
    <x v="5"/>
    <n v="1"/>
    <x v="3"/>
    <x v="0"/>
  </r>
  <r>
    <m/>
    <s v="SVC"/>
    <x v="14"/>
    <x v="613"/>
    <x v="607"/>
    <x v="1"/>
    <x v="641"/>
    <s v="已維修時間"/>
    <x v="3"/>
    <m/>
    <m/>
    <s v="General"/>
    <x v="4"/>
    <m/>
    <x v="21"/>
    <m/>
    <x v="17"/>
    <x v="6"/>
    <x v="0"/>
    <x v="0"/>
    <s v="DM_FIELD_RETURN_CAUSE_ANALYSIS"/>
    <s v="WIP_DAYS"/>
    <m/>
    <m/>
    <m/>
    <m/>
    <m/>
    <m/>
    <m/>
    <m/>
    <m/>
    <m/>
    <m/>
    <m/>
    <m/>
    <m/>
    <m/>
    <m/>
    <m/>
    <m/>
    <s v="資料清單"/>
    <x v="35"/>
    <x v="26"/>
    <x v="557"/>
    <x v="14"/>
    <s v="IEC_STD_V10 &gt;&gt; Analytics  &gt;&gt; Dashboard &gt;&gt; 3：作業管理 &gt;&gt; 3.3：管理品質 &gt;&gt; 3.3.2 : Line/Field Return"/>
    <s v="WIP days"/>
    <x v="607"/>
    <x v="1"/>
    <x v="0"/>
    <x v="641"/>
    <x v="17"/>
    <s v="IEC_STD_V10 &gt;&gt; Common &gt;&gt; AutoMetaDataWIP days"/>
    <x v="3"/>
    <x v="0"/>
    <s v="已維修時間Dimension"/>
    <s v="Field Return 維修原因分析"/>
    <n v="1784"/>
    <n v="1816"/>
    <n v="0"/>
    <s v=""/>
    <n v="0"/>
    <n v="0"/>
    <n v="1784"/>
    <x v="309"/>
    <s v="Field Return Cause Analysis"/>
    <x v="144"/>
    <s v="IEC_STD_V10 &gt;&gt; Analytics  &gt;&gt; Dashboard &gt;&gt; 3：作業管理 &gt;&gt; 3.3：管理品質 &gt;&gt; 3.3.2 : Line/Field Return &gt;&gt; Field Return Cause Analysis"/>
    <x v="0"/>
    <s v="E.3.7.0:"/>
    <x v="115"/>
    <x v="115"/>
    <x v="1715"/>
    <x v="613"/>
    <x v="607"/>
    <x v="684"/>
    <x v="0"/>
    <x v="0"/>
    <x v="0"/>
    <x v="4"/>
    <m/>
    <x v="0"/>
    <x v="3"/>
    <s v="Field Return Cause Analysis_WIP days"/>
    <x v="1611"/>
    <x v="3"/>
    <x v="0"/>
    <x v="6"/>
    <x v="12"/>
    <x v="0"/>
    <x v="0"/>
    <s v="DM_FIELD_RETURN_CAUSE_ANALYSIS"/>
    <s v="WIP_DAYS"/>
    <x v="177"/>
    <x v="477"/>
    <x v="0"/>
    <n v="8"/>
    <x v="11"/>
    <x v="11"/>
    <x v="7"/>
    <s v=""/>
    <s v=""/>
    <n v="1826"/>
    <s v="-1826"/>
    <x v="0"/>
    <x v="0"/>
    <x v="0"/>
    <x v="607"/>
    <x v="17"/>
    <s v="以維修狀態計算WIP days"/>
    <s v=""/>
    <s v=""/>
    <x v="0"/>
    <x v="556"/>
    <m/>
    <s v="^()$"/>
    <n v="9"/>
    <x v="0"/>
    <x v="12"/>
    <x v="0"/>
    <x v="0"/>
    <x v="1"/>
    <x v="1"/>
    <b v="0"/>
    <x v="1"/>
    <x v="1"/>
    <n v="0"/>
    <x v="0"/>
    <b v="0"/>
    <b v="0"/>
    <b v="0"/>
    <b v="0"/>
    <b v="0"/>
    <b v="0"/>
    <b v="0"/>
    <b v="0"/>
    <b v="1"/>
    <b v="0"/>
    <b v="0"/>
    <x v="0"/>
    <x v="5"/>
    <n v="1"/>
    <x v="41"/>
    <x v="0"/>
  </r>
  <r>
    <m/>
    <s v="SVC"/>
    <x v="14"/>
    <x v="614"/>
    <x v="608"/>
    <x v="1"/>
    <x v="642"/>
    <s v="WIP原因"/>
    <x v="3"/>
    <m/>
    <m/>
    <s v="General"/>
    <x v="1"/>
    <m/>
    <x v="21"/>
    <m/>
    <x v="17"/>
    <x v="6"/>
    <x v="0"/>
    <x v="0"/>
    <s v="DM_FIELD_RETURN_CAUSE_ANALYSIS"/>
    <s v="WIP_REASON"/>
    <m/>
    <m/>
    <m/>
    <m/>
    <m/>
    <m/>
    <m/>
    <m/>
    <m/>
    <m/>
    <m/>
    <m/>
    <m/>
    <m/>
    <m/>
    <m/>
    <m/>
    <m/>
    <s v="資料清單"/>
    <x v="35"/>
    <x v="27"/>
    <x v="558"/>
    <x v="14"/>
    <s v="IEC_STD_V10 &gt;&gt; Analytics  &gt;&gt; Dashboard &gt;&gt; 3：作業管理 &gt;&gt; 3.3：管理品質 &gt;&gt; 3.3.2 : Line/Field Return"/>
    <s v="WIP Reason"/>
    <x v="608"/>
    <x v="1"/>
    <x v="0"/>
    <x v="642"/>
    <x v="17"/>
    <s v="IEC_STD_V10 &gt;&gt; Common &gt;&gt; AutoMetaDataWIP Reason"/>
    <x v="3"/>
    <x v="0"/>
    <s v="WIP原因Dimension"/>
    <s v="Field Return 維修原因分析"/>
    <n v="1785"/>
    <n v="1816"/>
    <n v="0"/>
    <s v=""/>
    <n v="0"/>
    <n v="0"/>
    <n v="1785"/>
    <x v="310"/>
    <s v="Field Return Cause Analysis"/>
    <x v="144"/>
    <s v="IEC_STD_V10 &gt;&gt; Analytics  &gt;&gt; Dashboard &gt;&gt; 3：作業管理 &gt;&gt; 3.3：管理品質 &gt;&gt; 3.3.2 : Line/Field Return &gt;&gt; Field Return Cause Analysis"/>
    <x v="0"/>
    <s v="E.3.7.0:"/>
    <x v="116"/>
    <x v="116"/>
    <x v="1716"/>
    <x v="614"/>
    <x v="608"/>
    <x v="685"/>
    <x v="0"/>
    <x v="0"/>
    <x v="0"/>
    <x v="1"/>
    <m/>
    <x v="0"/>
    <x v="3"/>
    <s v="Field Return Cause Analysis_WIP Reason"/>
    <x v="1612"/>
    <x v="3"/>
    <x v="0"/>
    <x v="6"/>
    <x v="12"/>
    <x v="0"/>
    <x v="0"/>
    <s v="DM_FIELD_RETURN_CAUSE_ANALYSIS"/>
    <s v="WIP_REASON"/>
    <x v="177"/>
    <x v="478"/>
    <x v="0"/>
    <n v="8"/>
    <x v="11"/>
    <x v="11"/>
    <x v="7"/>
    <s v=""/>
    <s v=""/>
    <n v="1827"/>
    <s v="-1827"/>
    <x v="0"/>
    <x v="0"/>
    <x v="0"/>
    <x v="608"/>
    <x v="17"/>
    <s v="WIP時間過長原因"/>
    <s v=""/>
    <s v=""/>
    <x v="0"/>
    <x v="557"/>
    <m/>
    <s v="^()$"/>
    <n v="9"/>
    <x v="0"/>
    <x v="12"/>
    <x v="0"/>
    <x v="0"/>
    <x v="1"/>
    <x v="1"/>
    <b v="0"/>
    <x v="1"/>
    <x v="1"/>
    <n v="0"/>
    <x v="0"/>
    <b v="0"/>
    <b v="0"/>
    <b v="0"/>
    <b v="0"/>
    <b v="0"/>
    <b v="0"/>
    <b v="0"/>
    <b v="0"/>
    <b v="1"/>
    <b v="0"/>
    <b v="0"/>
    <x v="0"/>
    <x v="5"/>
    <n v="1"/>
    <x v="19"/>
    <x v="0"/>
  </r>
  <r>
    <m/>
    <s v="SVC"/>
    <x v="14"/>
    <x v="631"/>
    <x v="604"/>
    <x v="1"/>
    <x v="628"/>
    <s v="By Customer, Ex: 98%"/>
    <x v="3"/>
    <s v="Customer TAT Mapping_Customer TAT Goal"/>
    <m/>
    <s v="General"/>
    <x v="5"/>
    <m/>
    <x v="21"/>
    <m/>
    <x v="17"/>
    <x v="6"/>
    <x v="0"/>
    <x v="0"/>
    <s v="DM_FIELD_RETURN_CAUSE_ANALYSIS"/>
    <s v="CUSTOMER_TAT_GOAL"/>
    <m/>
    <m/>
    <m/>
    <m/>
    <m/>
    <m/>
    <m/>
    <m/>
    <m/>
    <m/>
    <m/>
    <m/>
    <m/>
    <m/>
    <m/>
    <m/>
    <m/>
    <m/>
    <s v="資料清單"/>
    <x v="35"/>
    <x v="28"/>
    <x v="559"/>
    <x v="14"/>
    <s v="IEC_STD_V10 &gt;&gt; Analytics  &gt;&gt; Dashboard &gt;&gt; 3：作業管理 &gt;&gt; 3.3：管理品質 &gt;&gt; 3.3.2 : Line/Field Return"/>
    <s v="Customer TAT Goal"/>
    <x v="604"/>
    <x v="1"/>
    <x v="0"/>
    <x v="628"/>
    <x v="17"/>
    <s v="IEC_STD_V10 &gt;&gt; Common &gt;&gt; AutoMetaDataCustomer TAT Goal"/>
    <x v="3"/>
    <x v="0"/>
    <s v="客戶TAT目標比例Dimension"/>
    <s v="Field Return 維修原因分析"/>
    <n v="1780"/>
    <n v="1816"/>
    <n v="0"/>
    <s v=""/>
    <n v="0"/>
    <e v="#N/A"/>
    <e v="#N/A"/>
    <x v="311"/>
    <s v="Field Return Cause Analysis"/>
    <x v="144"/>
    <s v="IEC_STD_V10 &gt;&gt; Analytics  &gt;&gt; Dashboard &gt;&gt; 3：作業管理 &gt;&gt; 3.3：管理品質 &gt;&gt; 3.3.2 : Line/Field Return &gt;&gt; Field Return Cause Analysis"/>
    <x v="0"/>
    <s v="E.3.7.0:"/>
    <x v="117"/>
    <x v="117"/>
    <x v="1717"/>
    <x v="631"/>
    <x v="604"/>
    <x v="686"/>
    <x v="0"/>
    <x v="0"/>
    <x v="0"/>
    <x v="5"/>
    <m/>
    <x v="0"/>
    <x v="3"/>
    <s v="Field Return Cause Analysis_Customer TAT Goal"/>
    <x v="1613"/>
    <x v="3"/>
    <x v="0"/>
    <x v="6"/>
    <x v="12"/>
    <x v="0"/>
    <x v="0"/>
    <s v="DM_FIELD_RETURN_CAUSE_ANALYSIS"/>
    <s v="CUSTOMER_TAT_GOAL"/>
    <x v="177"/>
    <x v="474"/>
    <x v="0"/>
    <n v="8"/>
    <x v="11"/>
    <x v="11"/>
    <x v="3"/>
    <s v=""/>
    <s v=""/>
    <n v="1828"/>
    <s v="-1828"/>
    <x v="0"/>
    <x v="0"/>
    <x v="0"/>
    <x v="604"/>
    <x v="17"/>
    <s v="客戶TAT目標比例"/>
    <s v=""/>
    <s v=""/>
    <x v="0"/>
    <x v="558"/>
    <m/>
    <s v="^()$"/>
    <n v="9"/>
    <x v="0"/>
    <x v="12"/>
    <x v="0"/>
    <x v="0"/>
    <x v="1"/>
    <x v="1"/>
    <b v="0"/>
    <x v="1"/>
    <x v="1"/>
    <n v="0"/>
    <x v="0"/>
    <b v="0"/>
    <b v="0"/>
    <b v="0"/>
    <b v="0"/>
    <b v="1"/>
    <b v="0"/>
    <b v="0"/>
    <b v="0"/>
    <b v="1"/>
    <b v="0"/>
    <b v="0"/>
    <x v="0"/>
    <x v="6"/>
    <n v="1"/>
    <x v="3"/>
    <x v="0"/>
  </r>
  <r>
    <m/>
    <s v="SVC"/>
    <x v="14"/>
    <x v="632"/>
    <x v="615"/>
    <x v="1"/>
    <x v="629"/>
    <s v="By Customer, Ex: 15 "/>
    <x v="3"/>
    <s v="Customer TAT Mapping_Customer TAT Days"/>
    <m/>
    <s v="General"/>
    <x v="4"/>
    <m/>
    <x v="21"/>
    <m/>
    <x v="17"/>
    <x v="6"/>
    <x v="0"/>
    <x v="0"/>
    <s v="DM_FIELD_RETURN_CAUSE_ANALYSIS"/>
    <s v="CUSTOMER_TAT_DAYS"/>
    <m/>
    <m/>
    <m/>
    <m/>
    <m/>
    <m/>
    <m/>
    <m/>
    <m/>
    <m/>
    <m/>
    <m/>
    <m/>
    <m/>
    <m/>
    <m/>
    <m/>
    <m/>
    <s v="資料清單"/>
    <x v="35"/>
    <x v="29"/>
    <x v="560"/>
    <x v="14"/>
    <s v="IEC_STD_V10 &gt;&gt; Analytics  &gt;&gt; Dashboard &gt;&gt; 3：作業管理 &gt;&gt; 3.3：管理品質 &gt;&gt; 3.3.2 : Line/Field Return"/>
    <s v="Customer TAT Days"/>
    <x v="615"/>
    <x v="1"/>
    <x v="0"/>
    <x v="629"/>
    <x v="17"/>
    <s v="IEC_STD_V10 &gt;&gt; Common &gt;&gt; AutoMetaDataCustomer TAT Days"/>
    <x v="3"/>
    <x v="0"/>
    <s v="客戶TAT目標天數Dimension"/>
    <s v="Field Return 維修原因分析"/>
    <n v="1801"/>
    <n v="1816"/>
    <n v="0"/>
    <s v=""/>
    <n v="0"/>
    <e v="#N/A"/>
    <e v="#N/A"/>
    <x v="312"/>
    <s v="Field Return Cause Analysis"/>
    <x v="144"/>
    <s v="IEC_STD_V10 &gt;&gt; Analytics  &gt;&gt; Dashboard &gt;&gt; 3：作業管理 &gt;&gt; 3.3：管理品質 &gt;&gt; 3.3.2 : Line/Field Return &gt;&gt; Field Return Cause Analysis"/>
    <x v="0"/>
    <s v="E.3.7.0:"/>
    <x v="118"/>
    <x v="118"/>
    <x v="1718"/>
    <x v="632"/>
    <x v="615"/>
    <x v="687"/>
    <x v="0"/>
    <x v="0"/>
    <x v="0"/>
    <x v="4"/>
    <m/>
    <x v="0"/>
    <x v="3"/>
    <s v="Field Return Cause Analysis_Customer TAT Days"/>
    <x v="1614"/>
    <x v="3"/>
    <x v="0"/>
    <x v="6"/>
    <x v="12"/>
    <x v="0"/>
    <x v="0"/>
    <s v="DM_FIELD_RETURN_CAUSE_ANALYSIS"/>
    <s v="CUSTOMER_TAT_DAYS"/>
    <x v="177"/>
    <x v="483"/>
    <x v="0"/>
    <n v="8"/>
    <x v="11"/>
    <x v="11"/>
    <x v="3"/>
    <s v=""/>
    <s v=""/>
    <n v="1829"/>
    <s v="-1829"/>
    <x v="0"/>
    <x v="0"/>
    <x v="0"/>
    <x v="615"/>
    <x v="17"/>
    <s v="客戶TAT目標天數"/>
    <s v=""/>
    <s v=""/>
    <x v="0"/>
    <x v="559"/>
    <m/>
    <s v="^()$"/>
    <n v="9"/>
    <x v="0"/>
    <x v="12"/>
    <x v="0"/>
    <x v="0"/>
    <x v="1"/>
    <x v="1"/>
    <b v="0"/>
    <x v="1"/>
    <x v="1"/>
    <n v="0"/>
    <x v="0"/>
    <b v="0"/>
    <b v="0"/>
    <b v="0"/>
    <b v="0"/>
    <b v="1"/>
    <b v="0"/>
    <b v="0"/>
    <b v="0"/>
    <b v="1"/>
    <b v="0"/>
    <b v="0"/>
    <x v="0"/>
    <x v="6"/>
    <n v="1"/>
    <x v="3"/>
    <x v="0"/>
  </r>
  <r>
    <m/>
    <s v="SVC"/>
    <x v="14"/>
    <x v="612"/>
    <x v="605"/>
    <x v="1"/>
    <x v="643"/>
    <s v="TAT Target"/>
    <x v="4"/>
    <m/>
    <m/>
    <s v="General"/>
    <x v="4"/>
    <m/>
    <x v="21"/>
    <m/>
    <x v="17"/>
    <x v="6"/>
    <x v="0"/>
    <x v="0"/>
    <s v="DM_FIELD_RETURN_CAUSE_ANALYSIS"/>
    <s v="TAT_TARGET"/>
    <m/>
    <m/>
    <m/>
    <m/>
    <m/>
    <m/>
    <m/>
    <m/>
    <m/>
    <m/>
    <m/>
    <m/>
    <m/>
    <m/>
    <m/>
    <m/>
    <m/>
    <m/>
    <s v="資料清單"/>
    <x v="35"/>
    <x v="30"/>
    <x v="561"/>
    <x v="14"/>
    <s v="IEC_STD_V10 &gt;&gt; Analytics  &gt;&gt; Dashboard &gt;&gt; 3：作業管理 &gt;&gt; 3.3：管理品質 &gt;&gt; 3.3.2 : Line/Field Return"/>
    <s v="TAT Target"/>
    <x v="605"/>
    <x v="1"/>
    <x v="0"/>
    <x v="643"/>
    <x v="17"/>
    <s v="IEC_STD_V10 &gt;&gt; Common &gt;&gt; AutoMetaDataTAT Target"/>
    <x v="4"/>
    <x v="0"/>
    <s v="TAT TargetMeasure"/>
    <s v="Field Return 維修原因分析"/>
    <n v="1781"/>
    <n v="1816"/>
    <n v="0"/>
    <s v=""/>
    <n v="0"/>
    <n v="0"/>
    <n v="1781"/>
    <x v="313"/>
    <s v="Field Return Cause Analysis"/>
    <x v="144"/>
    <s v="IEC_STD_V10 &gt;&gt; Analytics  &gt;&gt; Dashboard &gt;&gt; 3：作業管理 &gt;&gt; 3.3：管理品質 &gt;&gt; 3.3.2 : Line/Field Return &gt;&gt; Field Return Cause Analysis"/>
    <x v="0"/>
    <s v="E.3.7.0:"/>
    <x v="119"/>
    <x v="119"/>
    <x v="1719"/>
    <x v="612"/>
    <x v="605"/>
    <x v="688"/>
    <x v="0"/>
    <x v="0"/>
    <x v="0"/>
    <x v="4"/>
    <m/>
    <x v="0"/>
    <x v="4"/>
    <s v="Field Return Cause Analysis_TAT Target"/>
    <x v="1615"/>
    <x v="4"/>
    <x v="0"/>
    <x v="6"/>
    <x v="12"/>
    <x v="0"/>
    <x v="0"/>
    <s v="DM_FIELD_RETURN_CAUSE_ANALYSIS"/>
    <s v="TAT_TARGET"/>
    <x v="177"/>
    <x v="475"/>
    <x v="0"/>
    <n v="8"/>
    <x v="11"/>
    <x v="11"/>
    <x v="7"/>
    <s v=""/>
    <s v=""/>
    <n v="1830"/>
    <s v="-1830"/>
    <x v="0"/>
    <x v="0"/>
    <x v="0"/>
    <x v="605"/>
    <x v="17"/>
    <s v="以維修狀態計算TAT Target"/>
    <s v=""/>
    <s v=""/>
    <x v="0"/>
    <x v="560"/>
    <m/>
    <s v="^()$"/>
    <n v="9"/>
    <x v="0"/>
    <x v="12"/>
    <x v="0"/>
    <x v="0"/>
    <x v="1"/>
    <x v="1"/>
    <b v="0"/>
    <x v="1"/>
    <x v="1"/>
    <n v="0"/>
    <x v="0"/>
    <b v="0"/>
    <b v="0"/>
    <b v="0"/>
    <b v="0"/>
    <b v="0"/>
    <b v="0"/>
    <b v="0"/>
    <b v="0"/>
    <b v="1"/>
    <b v="0"/>
    <b v="0"/>
    <x v="0"/>
    <x v="5"/>
    <n v="1"/>
    <x v="19"/>
    <x v="0"/>
  </r>
  <r>
    <m/>
    <s v="SVC"/>
    <x v="14"/>
    <x v="374"/>
    <x v="392"/>
    <x v="207"/>
    <x v="369"/>
    <s v="依照前面的維度計算退貨數量（單位為板卡）_x000a_Ex: 維修狀態, 產品類別"/>
    <x v="4"/>
    <s v="Field Return Master_Return Quantity"/>
    <m/>
    <s v="General"/>
    <x v="4"/>
    <m/>
    <x v="21"/>
    <m/>
    <x v="17"/>
    <x v="6"/>
    <x v="0"/>
    <x v="0"/>
    <s v="DM_FIELD_RETURN_CAUSE_ANALYSIS"/>
    <s v="RETURN_QUANTITY_BY_MONTH"/>
    <m/>
    <m/>
    <m/>
    <m/>
    <m/>
    <m/>
    <m/>
    <m/>
    <m/>
    <m/>
    <m/>
    <m/>
    <m/>
    <m/>
    <m/>
    <m/>
    <m/>
    <m/>
    <s v="資料清單"/>
    <x v="35"/>
    <x v="31"/>
    <x v="341"/>
    <x v="14"/>
    <s v="IEC_STD_V10 &gt;&gt; Analytics  &gt;&gt; Dashboard &gt;&gt; 3：作業管理 &gt;&gt; 3.3：管理品質 &gt;&gt; 3.3.2 : Line/Field Return"/>
    <s v="Return Quantity By Month"/>
    <x v="392"/>
    <x v="207"/>
    <x v="0"/>
    <x v="369"/>
    <x v="17"/>
    <s v="IEC_STD_V10 &gt;&gt; Common &gt;&gt; AutoMetaDataReturn Quantity By Month"/>
    <x v="4"/>
    <x v="0"/>
    <s v="退貨數量Measure"/>
    <s v="Field Return 維修原因分析"/>
    <n v="927"/>
    <n v="1816"/>
    <n v="0"/>
    <s v=""/>
    <n v="0"/>
    <e v="#N/A"/>
    <e v="#N/A"/>
    <x v="303"/>
    <s v="Field Return Cause Analysis"/>
    <x v="144"/>
    <s v="IEC_STD_V10 &gt;&gt; Analytics  &gt;&gt; Dashboard &gt;&gt; 3：作業管理 &gt;&gt; 3.3：管理品質 &gt;&gt; 3.3.2 : Line/Field Return &gt;&gt; Field Return Cause Analysis"/>
    <x v="0"/>
    <s v="E.3.7.0:"/>
    <x v="120"/>
    <x v="120"/>
    <x v="1720"/>
    <x v="374"/>
    <x v="392"/>
    <x v="689"/>
    <x v="0"/>
    <x v="0"/>
    <x v="0"/>
    <x v="4"/>
    <m/>
    <x v="0"/>
    <x v="4"/>
    <s v="Field Return Cause Analysis_Return Quantity By Month"/>
    <x v="1616"/>
    <x v="4"/>
    <x v="0"/>
    <x v="6"/>
    <x v="12"/>
    <x v="0"/>
    <x v="0"/>
    <s v="DM_FIELD_RETURN_CAUSE_ANALYSIS"/>
    <s v="RETURN_QUANTITY_BY_MONTH"/>
    <x v="177"/>
    <x v="320"/>
    <x v="0"/>
    <n v="8"/>
    <x v="11"/>
    <x v="11"/>
    <x v="3"/>
    <s v=""/>
    <s v=""/>
    <n v="1831"/>
    <s v="-1831"/>
    <x v="0"/>
    <x v="0"/>
    <x v="0"/>
    <x v="392"/>
    <x v="17"/>
    <s v="退貨數量"/>
    <s v=""/>
    <s v=""/>
    <x v="0"/>
    <x v="341"/>
    <m/>
    <s v="^()$"/>
    <n v="9"/>
    <x v="0"/>
    <x v="12"/>
    <x v="0"/>
    <x v="0"/>
    <x v="1"/>
    <x v="1"/>
    <b v="0"/>
    <x v="1"/>
    <x v="1"/>
    <n v="0"/>
    <x v="0"/>
    <b v="0"/>
    <b v="0"/>
    <b v="0"/>
    <b v="0"/>
    <b v="1"/>
    <b v="0"/>
    <b v="0"/>
    <b v="0"/>
    <b v="1"/>
    <b v="0"/>
    <b v="0"/>
    <x v="0"/>
    <x v="6"/>
    <n v="1"/>
    <x v="9"/>
    <x v="0"/>
  </r>
  <r>
    <m/>
    <s v="SVC"/>
    <x v="14"/>
    <x v="379"/>
    <x v="606"/>
    <x v="202"/>
    <x v="374"/>
    <s v="Ex: VID/CID/NFF"/>
    <x v="3"/>
    <m/>
    <m/>
    <s v="General"/>
    <x v="2"/>
    <m/>
    <x v="21"/>
    <m/>
    <x v="17"/>
    <x v="6"/>
    <x v="0"/>
    <x v="0"/>
    <s v="DM_FIELD_RETURN_CAUSE_ANALYSIS"/>
    <s v="FR_LIABILITY"/>
    <m/>
    <m/>
    <m/>
    <m/>
    <m/>
    <m/>
    <m/>
    <m/>
    <m/>
    <m/>
    <m/>
    <m/>
    <m/>
    <m/>
    <m/>
    <m/>
    <m/>
    <m/>
    <s v="資料清單"/>
    <x v="35"/>
    <x v="32"/>
    <x v="562"/>
    <x v="14"/>
    <s v="IEC_STD_V10 &gt;&gt; Analytics  &gt;&gt; Dashboard &gt;&gt; 3：作業管理 &gt;&gt; 3.3：管理品質 &gt;&gt; 3.3.2 : Line/Field Return"/>
    <s v="FR Liability"/>
    <x v="606"/>
    <x v="202"/>
    <x v="0"/>
    <x v="374"/>
    <x v="17"/>
    <s v="IEC_STD_V10 &gt;&gt; Common &gt;&gt; AutoMetaDataFR Liability"/>
    <x v="3"/>
    <x v="0"/>
    <s v="責任歸屬Dimension"/>
    <s v="Field Return 維修原因分析"/>
    <n v="1783"/>
    <n v="1816"/>
    <n v="0"/>
    <s v=""/>
    <n v="0"/>
    <n v="0"/>
    <n v="1783"/>
    <x v="314"/>
    <s v="Field Return Cause Analysis"/>
    <x v="144"/>
    <s v="IEC_STD_V10 &gt;&gt; Analytics  &gt;&gt; Dashboard &gt;&gt; 3：作業管理 &gt;&gt; 3.3：管理品質 &gt;&gt; 3.3.2 : Line/Field Return &gt;&gt; Field Return Cause Analysis"/>
    <x v="0"/>
    <s v="E.3.7.0:"/>
    <x v="121"/>
    <x v="121"/>
    <x v="1721"/>
    <x v="379"/>
    <x v="606"/>
    <x v="690"/>
    <x v="0"/>
    <x v="0"/>
    <x v="0"/>
    <x v="2"/>
    <m/>
    <x v="0"/>
    <x v="3"/>
    <s v="Field Return Cause Analysis_FR Liability"/>
    <x v="1617"/>
    <x v="3"/>
    <x v="0"/>
    <x v="6"/>
    <x v="12"/>
    <x v="0"/>
    <x v="0"/>
    <s v="DM_FIELD_RETURN_CAUSE_ANALYSIS"/>
    <s v="FR_LIABILITY"/>
    <x v="177"/>
    <x v="476"/>
    <x v="0"/>
    <n v="8"/>
    <x v="11"/>
    <x v="11"/>
    <x v="7"/>
    <s v=""/>
    <s v=""/>
    <n v="1832"/>
    <s v="-1832"/>
    <x v="0"/>
    <x v="0"/>
    <x v="0"/>
    <x v="606"/>
    <x v="17"/>
    <s v="責任歸屬"/>
    <s v=""/>
    <s v=""/>
    <x v="0"/>
    <x v="561"/>
    <m/>
    <s v="^()$"/>
    <n v="9"/>
    <x v="0"/>
    <x v="12"/>
    <x v="0"/>
    <x v="0"/>
    <x v="1"/>
    <x v="1"/>
    <b v="0"/>
    <x v="1"/>
    <x v="1"/>
    <n v="0"/>
    <x v="0"/>
    <b v="0"/>
    <b v="0"/>
    <b v="0"/>
    <b v="0"/>
    <b v="1"/>
    <b v="0"/>
    <b v="0"/>
    <b v="0"/>
    <b v="0"/>
    <b v="0"/>
    <b v="0"/>
    <x v="0"/>
    <x v="2"/>
    <n v="0"/>
    <x v="2"/>
    <x v="0"/>
  </r>
  <r>
    <m/>
    <s v="SVC"/>
    <x v="14"/>
    <x v="381"/>
    <x v="610"/>
    <x v="203"/>
    <x v="376"/>
    <s v="依照報表列出的類別Grouping 現有系統內的repair action, Ex, FW/SW, Scrap,  "/>
    <x v="3"/>
    <m/>
    <m/>
    <s v="General"/>
    <x v="2"/>
    <m/>
    <x v="21"/>
    <m/>
    <x v="17"/>
    <x v="6"/>
    <x v="0"/>
    <x v="0"/>
    <s v="DM_FIELD_RETURN_CAUSE_ANALYSIS"/>
    <s v="FR_REPAIR_ACTION"/>
    <m/>
    <m/>
    <m/>
    <m/>
    <m/>
    <m/>
    <m/>
    <m/>
    <m/>
    <m/>
    <m/>
    <m/>
    <m/>
    <m/>
    <m/>
    <m/>
    <m/>
    <m/>
    <s v="資料清單"/>
    <x v="35"/>
    <x v="33"/>
    <x v="563"/>
    <x v="14"/>
    <s v="IEC_STD_V10 &gt;&gt; Analytics  &gt;&gt; Dashboard &gt;&gt; 3：作業管理 &gt;&gt; 3.3：管理品質 &gt;&gt; 3.3.2 : Line/Field Return"/>
    <s v="FR Repair Action"/>
    <x v="610"/>
    <x v="203"/>
    <x v="0"/>
    <x v="376"/>
    <x v="17"/>
    <s v="IEC_STD_V10 &gt;&gt; Common &gt;&gt; AutoMetaDataFR Repair Action"/>
    <x v="3"/>
    <x v="0"/>
    <s v="維修方式Dimension"/>
    <s v="Field Return 維修原因分析"/>
    <n v="1787"/>
    <n v="1816"/>
    <n v="0"/>
    <s v=""/>
    <n v="0"/>
    <n v="0"/>
    <n v="1787"/>
    <x v="315"/>
    <s v="Field Return Cause Analysis"/>
    <x v="144"/>
    <s v="IEC_STD_V10 &gt;&gt; Analytics  &gt;&gt; Dashboard &gt;&gt; 3：作業管理 &gt;&gt; 3.3：管理品質 &gt;&gt; 3.3.2 : Line/Field Return &gt;&gt; Field Return Cause Analysis"/>
    <x v="0"/>
    <s v="E.3.7.0:"/>
    <x v="122"/>
    <x v="122"/>
    <x v="1722"/>
    <x v="381"/>
    <x v="610"/>
    <x v="691"/>
    <x v="0"/>
    <x v="0"/>
    <x v="0"/>
    <x v="2"/>
    <m/>
    <x v="0"/>
    <x v="3"/>
    <s v="Field Return Cause Analysis_FR Repair Action"/>
    <x v="1618"/>
    <x v="3"/>
    <x v="0"/>
    <x v="6"/>
    <x v="12"/>
    <x v="0"/>
    <x v="0"/>
    <s v="DM_FIELD_RETURN_CAUSE_ANALYSIS"/>
    <s v="FR_REPAIR_ACTION"/>
    <x v="177"/>
    <x v="480"/>
    <x v="0"/>
    <n v="8"/>
    <x v="11"/>
    <x v="11"/>
    <x v="7"/>
    <s v=""/>
    <s v=""/>
    <n v="1833"/>
    <s v="-1833"/>
    <x v="0"/>
    <x v="0"/>
    <x v="0"/>
    <x v="610"/>
    <x v="17"/>
    <s v="維修方式"/>
    <s v=""/>
    <s v=""/>
    <x v="0"/>
    <x v="562"/>
    <m/>
    <s v="^()$"/>
    <n v="9"/>
    <x v="0"/>
    <x v="12"/>
    <x v="0"/>
    <x v="0"/>
    <x v="1"/>
    <x v="1"/>
    <b v="0"/>
    <x v="1"/>
    <x v="1"/>
    <n v="0"/>
    <x v="0"/>
    <b v="0"/>
    <b v="0"/>
    <b v="0"/>
    <b v="0"/>
    <b v="1"/>
    <b v="0"/>
    <b v="0"/>
    <b v="0"/>
    <b v="0"/>
    <b v="0"/>
    <b v="0"/>
    <x v="0"/>
    <x v="2"/>
    <n v="0"/>
    <x v="1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C3:CE6" firstHeaderRow="1" firstDataRow="2" firstDataCol="1" rowPageCount="1" colPageCount="1"/>
  <pivotFields count="5">
    <pivotField axis="axisPage" showAll="0">
      <items count="6">
        <item m="1" x="4"/>
        <item x="1"/>
        <item m="1" x="3"/>
        <item m="1" x="2"/>
        <item x="0"/>
        <item t="default"/>
      </items>
    </pivotField>
    <pivotField axis="axisRow" numFmtId="179"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vtErrCheck" cacheId="223" applyNumberFormats="0" applyBorderFormats="0" applyFontFormats="0" applyPatternFormats="0" applyAlignmentFormats="0" applyWidthHeightFormats="1" dataCaption="值" updatedVersion="5" minRefreshableVersion="3" showDrill="0" useAutoFormatting="1" colGrandTotals="0" itemPrintTitles="1" createdVersion="6" indent="0" compact="0" compactData="0" multipleFieldFilters="0">
  <location ref="G6:J60" firstHeaderRow="1" firstDataRow="1" firstDataCol="3" rowPageCount="3" colPageCount="1"/>
  <pivotFields count="144">
    <pivotField compact="0" outline="0" showAll="0"/>
    <pivotField compact="0" outline="0" showAll="0"/>
    <pivotField compact="0" outline="0" showAll="0"/>
    <pivotField dataField="1" compact="0" outline="0" showAll="0"/>
    <pivotField axis="axisRow" compact="0" outline="0" showAll="0" defaultSubtotal="0">
      <items count="1308">
        <item x="141"/>
        <item x="140"/>
        <item x="52"/>
        <item x="24"/>
        <item x="46"/>
        <item x="25"/>
        <item x="37"/>
        <item x="74"/>
        <item x="78"/>
        <item x="164"/>
        <item x="163"/>
        <item x="165"/>
        <item x="166"/>
        <item x="162"/>
        <item x="27"/>
        <item x="28"/>
        <item x="75"/>
        <item x="14"/>
        <item x="1"/>
        <item x="301"/>
        <item x="160"/>
        <item x="174"/>
        <item x="176"/>
        <item x="175"/>
        <item x="158"/>
        <item x="0"/>
        <item x="45"/>
        <item x="29"/>
        <item x="63"/>
        <item x="64"/>
        <item x="22"/>
        <item x="144"/>
        <item x="69"/>
        <item x="39"/>
        <item x="71"/>
        <item x="26"/>
        <item x="10"/>
        <item x="3"/>
        <item x="5"/>
        <item x="4"/>
        <item x="6"/>
        <item x="19"/>
        <item x="11"/>
        <item x="72"/>
        <item x="76"/>
        <item x="44"/>
        <item x="23"/>
        <item x="143"/>
        <item x="177"/>
        <item x="173"/>
        <item x="171"/>
        <item x="178"/>
        <item x="161"/>
        <item x="138"/>
        <item x="159"/>
        <item x="139"/>
        <item x="157"/>
        <item x="79"/>
        <item x="53"/>
        <item x="142"/>
        <item x="13"/>
        <item x="21"/>
        <item x="18"/>
        <item x="20"/>
        <item x="17"/>
        <item x="59"/>
        <item x="47"/>
        <item x="61"/>
        <item x="68"/>
        <item x="36"/>
        <item x="35"/>
        <item x="51"/>
        <item x="148"/>
        <item x="155"/>
        <item x="146"/>
        <item x="153"/>
        <item x="73"/>
        <item x="7"/>
        <item x="8"/>
        <item x="9"/>
        <item x="77"/>
        <item x="65"/>
        <item x="62"/>
        <item x="145"/>
        <item x="147"/>
        <item x="149"/>
        <item x="150"/>
        <item x="151"/>
        <item x="152"/>
        <item x="172"/>
        <item x="154"/>
        <item x="156"/>
        <item x="2"/>
        <item x="12"/>
        <item x="30"/>
        <item x="31"/>
        <item x="32"/>
        <item x="33"/>
        <item x="34"/>
        <item x="38"/>
        <item x="40"/>
        <item x="41"/>
        <item x="42"/>
        <item x="43"/>
        <item x="48"/>
        <item x="49"/>
        <item x="50"/>
        <item x="54"/>
        <item x="57"/>
        <item x="58"/>
        <item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859"/>
        <item m="1" x="1181"/>
        <item m="1" x="1161"/>
        <item m="1" x="1024"/>
        <item m="1" x="1179"/>
        <item m="1" x="1247"/>
        <item m="1" x="1203"/>
        <item m="1" x="1279"/>
        <item m="1" x="803"/>
        <item m="1" x="733"/>
        <item m="1" x="788"/>
        <item m="1" x="1144"/>
        <item m="1" x="867"/>
        <item x="188"/>
        <item m="1" x="671"/>
        <item m="1" x="1174"/>
        <item m="1" x="965"/>
        <item m="1" x="702"/>
        <item m="1" x="689"/>
        <item m="1" x="849"/>
        <item m="1" x="1282"/>
        <item m="1" x="1066"/>
        <item m="1" x="1213"/>
        <item m="1" x="1285"/>
        <item m="1" x="1031"/>
        <item m="1" x="947"/>
        <item m="1" x="665"/>
        <item m="1" x="1088"/>
        <item m="1" x="675"/>
        <item m="1" x="917"/>
        <item m="1" x="634"/>
        <item x="192"/>
        <item m="1" x="1294"/>
        <item m="1" x="905"/>
        <item m="1" x="1123"/>
        <item m="1" x="1112"/>
        <item m="1" x="1209"/>
        <item m="1" x="1065"/>
        <item m="1" x="1231"/>
        <item m="1" x="963"/>
        <item m="1" x="1210"/>
        <item m="1" x="861"/>
        <item m="1" x="1224"/>
        <item m="1" x="698"/>
        <item m="1" x="1159"/>
        <item m="1" x="787"/>
        <item m="1" x="821"/>
        <item m="1" x="701"/>
        <item m="1" x="830"/>
        <item m="1" x="831"/>
        <item m="1" x="1271"/>
        <item m="1" x="1091"/>
        <item m="1" x="1138"/>
        <item m="1" x="1208"/>
        <item m="1" x="818"/>
        <item m="1" x="1101"/>
        <item m="1" x="900"/>
        <item m="1" x="732"/>
        <item m="1" x="872"/>
        <item m="1" x="1183"/>
        <item m="1" x="743"/>
        <item m="1" x="923"/>
        <item m="1" x="749"/>
        <item m="1" x="920"/>
        <item m="1" x="1127"/>
        <item m="1" x="721"/>
        <item m="1" x="804"/>
        <item m="1" x="1275"/>
        <item m="1" x="1020"/>
        <item m="1" x="1289"/>
        <item m="1" x="791"/>
        <item m="1" x="1216"/>
        <item m="1" x="1105"/>
        <item m="1" x="1145"/>
        <item m="1" x="752"/>
        <item m="1" x="697"/>
        <item m="1" x="975"/>
        <item m="1" x="854"/>
        <item m="1" x="946"/>
        <item m="1" x="1085"/>
        <item m="1" x="941"/>
        <item m="1" x="694"/>
        <item m="1" x="1300"/>
        <item m="1" x="1298"/>
        <item m="1" x="638"/>
        <item m="1" x="673"/>
        <item m="1" x="786"/>
        <item m="1" x="1090"/>
        <item x="217"/>
        <item m="1" x="884"/>
        <item m="1" x="1136"/>
        <item m="1" x="780"/>
        <item m="1" x="1249"/>
        <item m="1" x="1301"/>
        <item m="1" x="897"/>
        <item m="1" x="1070"/>
        <item m="1" x="759"/>
        <item m="1" x="1023"/>
        <item m="1" x="793"/>
        <item m="1" x="1007"/>
        <item m="1" x="1236"/>
        <item m="1" x="1295"/>
        <item m="1" x="1022"/>
        <item m="1" x="925"/>
        <item m="1" x="931"/>
        <item m="1" x="1287"/>
        <item m="1" x="1133"/>
        <item x="220"/>
        <item x="22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6">
        <item h="1" x="0"/>
        <item h="1" x="1"/>
        <item m="1" x="22"/>
        <item m="1" x="14"/>
        <item m="1" x="19"/>
        <item m="1" x="17"/>
        <item m="1" x="15"/>
        <item m="1" x="20"/>
        <item m="1" x="16"/>
        <item m="1" x="21"/>
        <item m="1" x="23"/>
        <item m="1" x="24"/>
        <item m="1" x="18"/>
        <item h="1" x="2"/>
        <item h="1" x="4"/>
        <item h="1" x="5"/>
        <item h="1" x="11"/>
        <item h="1" x="12"/>
        <item h="1" x="13"/>
        <item x="3"/>
        <item h="1" x="6"/>
        <item h="1" x="7"/>
        <item h="1" x="8"/>
        <item h="1" x="9"/>
        <item h="1" x="10"/>
        <item t="default"/>
      </items>
    </pivotField>
    <pivotField compact="0" outline="0" showAll="0"/>
    <pivotField axis="axisRow" compact="0" outline="0" showAll="0" defaultSubtotal="0">
      <items count="18">
        <item x="0"/>
        <item x="1"/>
        <item m="1" x="10"/>
        <item m="1" x="15"/>
        <item m="1" x="13"/>
        <item m="1" x="11"/>
        <item m="1" x="17"/>
        <item x="3"/>
        <item m="1" x="16"/>
        <item m="1" x="12"/>
        <item m="1" x="14"/>
        <item x="2"/>
        <item x="5"/>
        <item x="6"/>
        <item x="7"/>
        <item x="8"/>
        <item x="9"/>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1"/>
        <item x="0"/>
        <item h="1" m="1" x="2"/>
        <item t="default"/>
      </items>
    </pivotField>
    <pivotField axis="axisRow" compact="0" outline="0" showAll="0" defaultSubtotal="0">
      <items count="59">
        <item x="1"/>
        <item x="10"/>
        <item x="4"/>
        <item x="0"/>
        <item m="1" x="57"/>
        <item x="2"/>
        <item x="3"/>
        <item x="21"/>
        <item x="26"/>
        <item m="1" x="35"/>
        <item x="28"/>
        <item m="1" x="33"/>
        <item x="12"/>
        <item m="1" x="46"/>
        <item m="1" x="40"/>
        <item x="20"/>
        <item x="25"/>
        <item m="1" x="42"/>
        <item x="7"/>
        <item m="1" x="56"/>
        <item m="1" x="47"/>
        <item m="1" x="54"/>
        <item m="1" x="41"/>
        <item m="1" x="44"/>
        <item m="1" x="39"/>
        <item x="5"/>
        <item x="6"/>
        <item m="1" x="51"/>
        <item x="14"/>
        <item m="1" x="37"/>
        <item m="1" x="30"/>
        <item x="8"/>
        <item x="9"/>
        <item m="1" x="45"/>
        <item x="11"/>
        <item x="15"/>
        <item x="16"/>
        <item m="1" x="52"/>
        <item x="19"/>
        <item x="27"/>
        <item m="1" x="36"/>
        <item x="17"/>
        <item m="1" x="29"/>
        <item m="1" x="50"/>
        <item x="24"/>
        <item m="1" x="58"/>
        <item m="1" x="32"/>
        <item m="1" x="53"/>
        <item m="1" x="43"/>
        <item m="1" x="55"/>
        <item m="1" x="38"/>
        <item m="1" x="49"/>
        <item m="1" x="34"/>
        <item m="1" x="48"/>
        <item m="1" x="31"/>
        <item x="13"/>
        <item x="22"/>
        <item x="23"/>
        <item x="18"/>
      </items>
    </pivotField>
    <pivotField compact="0" outline="0" showAll="0" defaultSubtotal="0"/>
    <pivotField compact="0" outline="0" showAll="0"/>
    <pivotField compact="0" outline="0" showAll="0"/>
  </pivotFields>
  <rowFields count="3">
    <field x="140"/>
    <field x="4"/>
    <field x="99"/>
  </rowFields>
  <rowItems count="54">
    <i>
      <x v="1"/>
      <x v="650"/>
      <x v="12"/>
    </i>
    <i r="1">
      <x v="853"/>
      <x v="12"/>
    </i>
    <i r="1">
      <x v="870"/>
      <x v="12"/>
    </i>
    <i>
      <x v="5"/>
      <x v="110"/>
      <x/>
    </i>
    <i r="1">
      <x v="115"/>
      <x/>
    </i>
    <i r="1">
      <x v="1010"/>
      <x/>
    </i>
    <i r="1">
      <x v="1233"/>
      <x v="17"/>
    </i>
    <i r="1">
      <x v="1234"/>
      <x v="17"/>
    </i>
    <i r="1">
      <x v="1279"/>
      <x v="17"/>
    </i>
    <i>
      <x v="18"/>
      <x v="274"/>
      <x v="17"/>
    </i>
    <i r="1">
      <x v="1220"/>
      <x v="17"/>
    </i>
    <i r="1">
      <x v="1222"/>
      <x v="17"/>
    </i>
    <i r="1">
      <x v="1224"/>
      <x v="17"/>
    </i>
    <i r="1">
      <x v="1231"/>
      <x v="17"/>
    </i>
    <i r="1">
      <x v="1244"/>
      <x v="17"/>
    </i>
    <i r="1">
      <x v="1249"/>
      <x v="17"/>
    </i>
    <i r="1">
      <x v="1252"/>
      <x v="17"/>
    </i>
    <i r="1">
      <x v="1286"/>
      <x v="17"/>
    </i>
    <i r="1">
      <x v="1287"/>
      <x v="17"/>
    </i>
    <i r="1">
      <x v="1288"/>
      <x v="17"/>
    </i>
    <i r="1">
      <x v="1289"/>
      <x v="17"/>
    </i>
    <i r="1">
      <x v="1290"/>
      <x v="17"/>
    </i>
    <i r="1">
      <x v="1291"/>
      <x v="17"/>
    </i>
    <i r="1">
      <x v="1292"/>
      <x v="17"/>
    </i>
    <i r="1">
      <x v="1307"/>
      <x v="17"/>
    </i>
    <i>
      <x v="25"/>
      <x v="844"/>
      <x v="7"/>
    </i>
    <i r="1">
      <x v="845"/>
      <x v="7"/>
    </i>
    <i>
      <x v="28"/>
      <x v="115"/>
      <x/>
    </i>
    <i>
      <x v="31"/>
      <x v="1221"/>
      <x v="17"/>
    </i>
    <i>
      <x v="32"/>
      <x v="1225"/>
      <x v="17"/>
    </i>
    <i r="1">
      <x v="1226"/>
      <x v="17"/>
    </i>
    <i r="1">
      <x v="1227"/>
      <x v="17"/>
    </i>
    <i r="1">
      <x v="1228"/>
      <x v="17"/>
    </i>
    <i r="1">
      <x v="1229"/>
      <x v="17"/>
    </i>
    <i r="1">
      <x v="1230"/>
      <x v="17"/>
    </i>
    <i>
      <x v="34"/>
      <x v="1234"/>
      <x v="17"/>
    </i>
    <i>
      <x v="35"/>
      <x v="1116"/>
      <x/>
    </i>
    <i r="1">
      <x v="1222"/>
      <x v="17"/>
    </i>
    <i r="1">
      <x v="1232"/>
      <x v="17"/>
    </i>
    <i r="1">
      <x v="1235"/>
      <x v="17"/>
    </i>
    <i r="1">
      <x v="1236"/>
      <x v="17"/>
    </i>
    <i r="1">
      <x v="1280"/>
      <x v="17"/>
    </i>
    <i r="1">
      <x v="1281"/>
      <x v="17"/>
    </i>
    <i r="1">
      <x v="1282"/>
      <x v="17"/>
    </i>
    <i r="1">
      <x v="1283"/>
      <x v="17"/>
    </i>
    <i r="1">
      <x v="1284"/>
      <x v="17"/>
    </i>
    <i r="1">
      <x v="1285"/>
      <x v="17"/>
    </i>
    <i>
      <x v="36"/>
      <x v="870"/>
      <x v="12"/>
    </i>
    <i>
      <x v="38"/>
      <x v="1233"/>
      <x v="17"/>
    </i>
    <i>
      <x v="41"/>
      <x v="1237"/>
      <x v="7"/>
    </i>
    <i r="1">
      <x v="1250"/>
      <x v="7"/>
    </i>
    <i r="1">
      <x v="1251"/>
      <x v="7"/>
    </i>
    <i>
      <x v="55"/>
      <x v="1221"/>
      <x v="17"/>
    </i>
    <i t="grand">
      <x/>
    </i>
  </rowItems>
  <colItems count="1">
    <i/>
  </colItems>
  <pageFields count="3">
    <pageField fld="139" hier="-1"/>
    <pageField fld="127" hier="-1"/>
    <pageField fld="97" hier="-1"/>
  </pageFields>
  <dataFields count="1">
    <dataField name="計數 - 中文名稱" fld="3"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樞紐分析表8" cacheId="223" applyNumberFormats="0" applyBorderFormats="0" applyFontFormats="0" applyPatternFormats="0" applyAlignmentFormats="0" applyWidthHeightFormats="1" dataCaption="值" updatedVersion="5" minRefreshableVersion="3" showDrill="0" useAutoFormatting="1" itemPrintTitles="1" createdVersion="6" indent="0" compact="0" compactData="0" multipleFieldFilters="0">
  <location ref="P7:Y18" firstHeaderRow="1" firstDataRow="1" firstDataCol="9" rowPageCount="2" colPageCount="1"/>
  <pivotFields count="144">
    <pivotField compact="0" outline="0" showAll="0"/>
    <pivotField compact="0" outline="0" showAll="0"/>
    <pivotField dataField="1" compact="0" outline="0" showAll="0"/>
    <pivotField axis="axisRow" compact="0" outline="0" showAll="0" defaultSubtotal="0">
      <items count="1176">
        <item m="1" x="783"/>
        <item m="1" x="738"/>
        <item x="64"/>
        <item x="63"/>
        <item m="1" x="973"/>
        <item m="1" x="868"/>
        <item m="1" x="1040"/>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52"/>
        <item m="1" x="696"/>
        <item m="1" x="695"/>
        <item m="1" x="654"/>
        <item m="1" x="898"/>
        <item m="1" x="1097"/>
        <item x="36"/>
        <item x="35"/>
        <item x="17"/>
        <item x="59"/>
        <item x="60"/>
        <item x="18"/>
        <item x="15"/>
        <item m="1" x="1028"/>
        <item m="1" x="948"/>
        <item m="1" x="677"/>
        <item m="1" x="751"/>
        <item x="47"/>
        <item x="43"/>
        <item m="1" x="1021"/>
        <item m="1" x="947"/>
        <item m="1" x="883"/>
        <item m="1" x="895"/>
        <item m="1" x="1160"/>
        <item m="1" x="1072"/>
        <item m="1" x="634"/>
        <item m="1" x="1039"/>
        <item m="1" x="1056"/>
        <item x="111"/>
        <item x="54"/>
        <item x="58"/>
        <item x="14"/>
        <item x="56"/>
        <item x="55"/>
        <item x="57"/>
        <item x="62"/>
        <item x="61"/>
        <item m="1" x="742"/>
        <item m="1" x="1147"/>
        <item m="1" x="1123"/>
        <item m="1" x="1144"/>
        <item m="1" x="1170"/>
        <item x="3"/>
        <item x="5"/>
        <item x="4"/>
        <item x="6"/>
        <item x="10"/>
        <item m="1" x="700"/>
        <item m="1" x="926"/>
        <item m="1" x="934"/>
        <item m="1" x="1013"/>
        <item x="44"/>
        <item x="26"/>
        <item x="23"/>
        <item x="40"/>
        <item m="1" x="674"/>
        <item m="1" x="675"/>
        <item m="1" x="721"/>
        <item m="1" x="1159"/>
        <item m="1" x="924"/>
        <item m="1" x="975"/>
        <item m="1" x="744"/>
        <item m="1" x="796"/>
        <item m="1" x="637"/>
        <item m="1" x="1064"/>
        <item m="1" x="831"/>
        <item m="1" x="909"/>
        <item m="1" x="665"/>
        <item m="1" x="698"/>
        <item m="1" x="1069"/>
        <item m="1" x="711"/>
        <item m="1" x="643"/>
        <item x="257"/>
        <item x="253"/>
        <item m="1" x="905"/>
        <item m="1" x="1092"/>
        <item x="162"/>
        <item x="161"/>
        <item x="164"/>
        <item m="1" x="1118"/>
        <item m="1" x="761"/>
        <item x="163"/>
        <item m="1" x="1115"/>
        <item m="1" x="800"/>
        <item m="1" x="1009"/>
        <item m="1" x="881"/>
        <item m="1" x="825"/>
        <item m="1" x="939"/>
        <item m="1" x="854"/>
        <item m="1" x="1153"/>
        <item m="1" x="701"/>
        <item m="1" x="810"/>
        <item m="1" x="1052"/>
        <item m="1" x="782"/>
        <item m="1" x="840"/>
        <item m="1" x="830"/>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37"/>
        <item m="1" x="1046"/>
        <item m="1" x="919"/>
        <item m="1" x="636"/>
        <item m="1" x="828"/>
        <item m="1" x="644"/>
        <item m="1" x="735"/>
        <item m="1" x="867"/>
        <item m="1" x="1134"/>
        <item m="1" x="1003"/>
        <item m="1" x="771"/>
        <item m="1" x="893"/>
        <item m="1" x="812"/>
        <item m="1" x="1093"/>
        <item m="1" x="659"/>
        <item m="1" x="942"/>
        <item m="1" x="678"/>
        <item x="103"/>
        <item m="1" x="1018"/>
        <item m="1" x="951"/>
        <item m="1" x="885"/>
        <item x="180"/>
        <item x="0"/>
        <item x="2"/>
        <item x="1"/>
        <item m="1" x="839"/>
        <item m="1" x="822"/>
        <item m="1" x="803"/>
        <item m="1" x="933"/>
        <item m="1" x="664"/>
        <item m="1" x="1124"/>
        <item m="1" x="645"/>
        <item m="1" x="1070"/>
        <item m="1" x="922"/>
        <item m="1" x="858"/>
        <item m="1" x="816"/>
        <item m="1" x="725"/>
        <item m="1" x="1101"/>
        <item m="1" x="1117"/>
        <item m="1" x="788"/>
        <item m="1" x="855"/>
        <item m="1" x="937"/>
        <item m="1" x="776"/>
        <item m="1" x="1037"/>
        <item x="70"/>
        <item x="34"/>
        <item x="53"/>
        <item x="50"/>
        <item m="1" x="918"/>
        <item x="380"/>
        <item m="1" x="843"/>
        <item m="1" x="802"/>
        <item m="1" x="925"/>
        <item m="1" x="689"/>
        <item m="1" x="705"/>
        <item x="221"/>
        <item x="220"/>
        <item m="1" x="983"/>
        <item m="1" x="999"/>
        <item m="1" x="1120"/>
        <item x="39"/>
        <item x="76"/>
        <item x="78"/>
        <item x="77"/>
        <item m="1" x="902"/>
        <item m="1" x="859"/>
        <item m="1" x="714"/>
        <item m="1" x="1061"/>
        <item m="1" x="857"/>
        <item m="1" x="1105"/>
        <item m="1" x="1004"/>
        <item m="1" x="804"/>
        <item m="1" x="1055"/>
        <item m="1" x="660"/>
        <item m="1" x="1011"/>
        <item m="1" x="707"/>
        <item m="1" x="820"/>
        <item m="1" x="647"/>
        <item m="1" x="877"/>
        <item m="1" x="797"/>
        <item m="1" x="715"/>
        <item m="1" x="1080"/>
        <item m="1" x="1089"/>
        <item x="13"/>
        <item x="7"/>
        <item x="8"/>
        <item x="9"/>
        <item m="1" x="997"/>
        <item m="1" x="745"/>
        <item m="1" x="1174"/>
        <item m="1" x="722"/>
        <item m="1" x="717"/>
        <item m="1" x="1104"/>
        <item m="1" x="1110"/>
        <item m="1" x="1094"/>
        <item m="1" x="687"/>
        <item x="19"/>
        <item x="16"/>
        <item x="11"/>
        <item x="110"/>
        <item m="1" x="638"/>
        <item m="1" x="765"/>
        <item m="1" x="998"/>
        <item x="190"/>
        <item m="1" x="940"/>
        <item m="1" x="750"/>
        <item x="567"/>
        <item m="1" x="775"/>
        <item m="1" x="1163"/>
        <item m="1" x="737"/>
        <item x="444"/>
        <item x="45"/>
        <item x="41"/>
        <item x="29"/>
        <item x="65"/>
        <item x="68"/>
        <item m="1" x="977"/>
        <item m="1" x="1084"/>
        <item x="184"/>
        <item m="1" x="879"/>
        <item m="1" x="1017"/>
        <item m="1" x="1087"/>
        <item m="1" x="1142"/>
        <item m="1" x="772"/>
        <item m="1" x="1059"/>
        <item m="1" x="676"/>
        <item m="1" x="686"/>
        <item m="1" x="726"/>
        <item m="1" x="1032"/>
        <item m="1" x="941"/>
        <item m="1" x="824"/>
        <item m="1" x="1023"/>
        <item x="143"/>
        <item x="38"/>
        <item x="37"/>
        <item x="31"/>
        <item m="1" x="1035"/>
        <item m="1" x="896"/>
        <item m="1" x="697"/>
        <item m="1" x="786"/>
        <item x="69"/>
        <item x="72"/>
        <item m="1" x="773"/>
        <item x="51"/>
        <item x="48"/>
        <item x="30"/>
        <item x="108"/>
        <item m="1" x="845"/>
        <item m="1" x="1051"/>
        <item m="1" x="649"/>
        <item m="1" x="1152"/>
        <item m="1" x="856"/>
        <item m="1" x="1140"/>
        <item m="1" x="655"/>
        <item x="12"/>
        <item x="142"/>
        <item x="71"/>
        <item m="1" x="1121"/>
        <item m="1" x="691"/>
        <item m="1" x="1063"/>
        <item x="188"/>
        <item m="1" x="1082"/>
        <item m="1" x="978"/>
        <item m="1" x="956"/>
        <item m="1" x="860"/>
        <item x="217"/>
        <item x="93"/>
        <item x="92"/>
        <item m="1" x="680"/>
        <item x="73"/>
        <item x="75"/>
        <item x="74"/>
        <item m="1" x="1137"/>
        <item m="1" x="931"/>
        <item m="1" x="984"/>
        <item m="1" x="874"/>
        <item m="1" x="723"/>
        <item m="1" x="774"/>
        <item m="1" x="1043"/>
        <item m="1" x="1175"/>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x="533"/>
        <item m="1" x="1091"/>
        <item m="1" x="1171"/>
        <item m="1" x="943"/>
        <item m="1" x="955"/>
        <item m="1" x="718"/>
        <item m="1" x="1000"/>
        <item m="1" x="703"/>
        <item m="1" x="880"/>
        <item m="1" x="1048"/>
        <item m="1" x="1034"/>
        <item x="22"/>
        <item m="1" x="668"/>
        <item m="1" x="841"/>
        <item m="1" x="911"/>
        <item m="1" x="1138"/>
        <item m="1" x="662"/>
        <item x="66"/>
        <item x="52"/>
        <item x="49"/>
        <item x="27"/>
        <item x="24"/>
        <item x="67"/>
        <item x="28"/>
        <item x="25"/>
        <item x="42"/>
        <item x="46"/>
        <item m="1" x="1001"/>
        <item m="1" x="732"/>
        <item x="20"/>
        <item x="21"/>
        <item x="33"/>
        <item x="32"/>
        <item m="1" x="912"/>
        <item m="1" x="683"/>
        <item m="1" x="682"/>
        <item m="1" x="1169"/>
        <item m="1" x="740"/>
        <item m="1" x="887"/>
        <item m="1" x="846"/>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axis="axisRow" compact="0" outline="0" showAll="0" defaultSubtotal="0">
      <items count="1308">
        <item h="1" x="141"/>
        <item h="1" x="140"/>
        <item h="1" x="52"/>
        <item h="1" x="24"/>
        <item h="1" x="46"/>
        <item h="1" x="25"/>
        <item h="1" x="37"/>
        <item h="1" x="74"/>
        <item h="1" x="78"/>
        <item h="1" x="164"/>
        <item h="1" x="163"/>
        <item h="1" x="165"/>
        <item h="1" x="166"/>
        <item h="1" x="162"/>
        <item h="1" x="27"/>
        <item h="1" x="28"/>
        <item h="1" x="75"/>
        <item h="1" x="14"/>
        <item h="1" x="1"/>
        <item h="1" x="301"/>
        <item h="1" x="160"/>
        <item h="1" x="174"/>
        <item h="1" x="176"/>
        <item h="1" x="175"/>
        <item h="1" x="158"/>
        <item h="1" x="0"/>
        <item h="1" x="45"/>
        <item h="1" x="29"/>
        <item h="1" x="63"/>
        <item h="1" x="64"/>
        <item h="1" x="22"/>
        <item h="1" x="144"/>
        <item h="1" x="69"/>
        <item h="1" x="39"/>
        <item h="1" x="71"/>
        <item h="1" x="26"/>
        <item h="1" x="10"/>
        <item h="1" x="3"/>
        <item h="1" x="5"/>
        <item h="1" x="4"/>
        <item h="1" x="6"/>
        <item h="1" x="19"/>
        <item h="1" x="11"/>
        <item h="1" x="72"/>
        <item h="1" x="76"/>
        <item h="1" x="44"/>
        <item h="1" x="23"/>
        <item h="1" x="143"/>
        <item h="1" x="177"/>
        <item h="1" x="173"/>
        <item h="1" x="171"/>
        <item h="1" x="178"/>
        <item h="1" x="161"/>
        <item h="1" x="138"/>
        <item h="1" x="159"/>
        <item h="1" x="139"/>
        <item h="1" x="157"/>
        <item h="1" x="79"/>
        <item h="1" x="53"/>
        <item h="1" x="142"/>
        <item h="1" x="13"/>
        <item h="1" x="21"/>
        <item h="1" x="18"/>
        <item h="1" x="20"/>
        <item h="1" x="17"/>
        <item h="1" x="59"/>
        <item h="1" x="47"/>
        <item h="1" x="61"/>
        <item h="1" x="68"/>
        <item h="1" x="36"/>
        <item h="1" x="35"/>
        <item h="1" x="51"/>
        <item h="1" x="148"/>
        <item h="1" x="155"/>
        <item h="1" x="146"/>
        <item h="1" x="153"/>
        <item h="1" x="73"/>
        <item h="1" x="7"/>
        <item h="1" x="8"/>
        <item h="1" x="9"/>
        <item h="1" x="77"/>
        <item h="1" x="65"/>
        <item h="1" x="62"/>
        <item h="1" x="145"/>
        <item h="1" x="147"/>
        <item h="1" x="149"/>
        <item h="1" x="150"/>
        <item h="1" x="151"/>
        <item h="1" x="152"/>
        <item h="1" x="172"/>
        <item h="1" x="154"/>
        <item h="1" x="156"/>
        <item h="1" x="2"/>
        <item h="1" x="12"/>
        <item h="1" x="30"/>
        <item h="1" x="31"/>
        <item h="1" x="32"/>
        <item h="1" x="33"/>
        <item h="1" x="34"/>
        <item h="1" x="38"/>
        <item h="1" x="40"/>
        <item h="1" x="41"/>
        <item h="1" x="42"/>
        <item h="1" x="43"/>
        <item h="1" x="48"/>
        <item h="1" x="49"/>
        <item h="1" x="50"/>
        <item h="1" x="54"/>
        <item h="1" x="57"/>
        <item h="1" x="58"/>
        <item h="1" x="180"/>
        <item h="1" x="15"/>
        <item h="1" x="55"/>
        <item h="1" x="56"/>
        <item h="1" x="398"/>
        <item h="1" x="190"/>
        <item h="1" x="406"/>
        <item h="1" x="383"/>
        <item h="1" x="434"/>
        <item h="1" x="454"/>
        <item h="1" x="184"/>
        <item h="1" x="378"/>
        <item h="1" x="16"/>
        <item h="1" x="60"/>
        <item h="1" x="66"/>
        <item h="1" x="70"/>
        <item h="1" x="67"/>
        <item h="1" x="80"/>
        <item h="1" x="81"/>
        <item h="1" x="82"/>
        <item h="1" x="83"/>
        <item h="1" x="86"/>
        <item h="1" x="88"/>
        <item h="1" x="89"/>
        <item h="1" x="90"/>
        <item h="1" x="91"/>
        <item h="1" x="92"/>
        <item h="1" x="95"/>
        <item h="1" x="99"/>
        <item h="1" x="100"/>
        <item h="1" x="101"/>
        <item h="1" x="102"/>
        <item h="1" x="103"/>
        <item h="1" x="104"/>
        <item h="1" x="105"/>
        <item h="1" x="106"/>
        <item h="1" x="107"/>
        <item h="1" x="108"/>
        <item h="1" x="113"/>
        <item h="1" x="114"/>
        <item h="1" x="115"/>
        <item h="1" x="116"/>
        <item h="1" x="117"/>
        <item h="1" x="118"/>
        <item h="1" x="119"/>
        <item h="1" x="120"/>
        <item h="1" x="170"/>
        <item h="1" x="122"/>
        <item h="1" x="123"/>
        <item h="1" x="124"/>
        <item h="1" x="125"/>
        <item h="1" x="126"/>
        <item h="1" x="127"/>
        <item h="1" x="169"/>
        <item h="1" x="129"/>
        <item h="1" x="168"/>
        <item h="1" x="84"/>
        <item h="1" x="85"/>
        <item h="1" x="87"/>
        <item h="1" x="93"/>
        <item h="1" x="94"/>
        <item h="1" x="96"/>
        <item h="1" x="97"/>
        <item h="1" x="98"/>
        <item h="1" x="109"/>
        <item h="1" x="110"/>
        <item h="1" x="111"/>
        <item h="1" x="112"/>
        <item h="1" x="130"/>
        <item h="1" x="131"/>
        <item h="1" x="132"/>
        <item h="1" x="133"/>
        <item h="1" x="134"/>
        <item h="1" x="135"/>
        <item h="1" x="136"/>
        <item h="1" x="167"/>
        <item h="1" m="1" x="859"/>
        <item h="1" m="1" x="1181"/>
        <item h="1" m="1" x="1161"/>
        <item h="1" m="1" x="1024"/>
        <item h="1" m="1" x="1179"/>
        <item h="1" m="1" x="1247"/>
        <item h="1" m="1" x="1203"/>
        <item h="1" m="1" x="1279"/>
        <item h="1" m="1" x="803"/>
        <item h="1" m="1" x="733"/>
        <item h="1" m="1" x="788"/>
        <item h="1" m="1" x="1144"/>
        <item h="1" m="1" x="867"/>
        <item h="1" x="188"/>
        <item h="1" m="1" x="671"/>
        <item h="1" m="1" x="1174"/>
        <item h="1" m="1" x="965"/>
        <item h="1" m="1" x="702"/>
        <item h="1" m="1" x="689"/>
        <item h="1" m="1" x="849"/>
        <item h="1" m="1" x="1282"/>
        <item h="1" m="1" x="1066"/>
        <item h="1" m="1" x="1213"/>
        <item h="1" m="1" x="1285"/>
        <item h="1" m="1" x="1031"/>
        <item h="1" m="1" x="947"/>
        <item h="1" m="1" x="665"/>
        <item h="1" m="1" x="1088"/>
        <item h="1" m="1" x="675"/>
        <item h="1" m="1" x="917"/>
        <item h="1" m="1" x="634"/>
        <item h="1" x="192"/>
        <item h="1" m="1" x="1294"/>
        <item h="1" m="1" x="905"/>
        <item h="1" m="1" x="1123"/>
        <item h="1" m="1" x="1112"/>
        <item h="1" m="1" x="1209"/>
        <item h="1" m="1" x="1065"/>
        <item h="1" m="1" x="1231"/>
        <item h="1" m="1" x="963"/>
        <item h="1" m="1" x="1210"/>
        <item h="1" m="1" x="861"/>
        <item h="1" m="1" x="1224"/>
        <item h="1" m="1" x="698"/>
        <item h="1" m="1" x="1159"/>
        <item h="1" m="1" x="787"/>
        <item h="1" m="1" x="821"/>
        <item h="1" m="1" x="701"/>
        <item h="1" m="1" x="830"/>
        <item h="1" m="1" x="831"/>
        <item h="1" m="1" x="1271"/>
        <item h="1" m="1" x="1091"/>
        <item h="1" m="1" x="1138"/>
        <item h="1" m="1" x="1208"/>
        <item h="1" m="1" x="818"/>
        <item h="1" m="1" x="1101"/>
        <item h="1" m="1" x="900"/>
        <item h="1" m="1" x="732"/>
        <item h="1" m="1" x="872"/>
        <item h="1" m="1" x="1183"/>
        <item h="1" m="1" x="743"/>
        <item h="1" m="1" x="923"/>
        <item h="1" m="1" x="749"/>
        <item h="1" m="1" x="920"/>
        <item h="1" m="1" x="1127"/>
        <item h="1" m="1" x="721"/>
        <item h="1" m="1" x="804"/>
        <item h="1" m="1" x="1275"/>
        <item h="1" m="1" x="1020"/>
        <item h="1" m="1" x="1289"/>
        <item h="1" m="1" x="791"/>
        <item h="1" m="1" x="1216"/>
        <item h="1" m="1" x="1105"/>
        <item h="1" m="1" x="1145"/>
        <item h="1" m="1" x="752"/>
        <item h="1" m="1" x="697"/>
        <item h="1" m="1" x="975"/>
        <item h="1" m="1" x="854"/>
        <item h="1" m="1" x="946"/>
        <item h="1" m="1" x="1085"/>
        <item h="1" m="1" x="941"/>
        <item h="1" m="1" x="694"/>
        <item h="1" m="1" x="1300"/>
        <item h="1" m="1" x="1298"/>
        <item h="1" m="1" x="638"/>
        <item h="1" m="1" x="673"/>
        <item h="1" m="1" x="786"/>
        <item h="1" m="1" x="1090"/>
        <item h="1" x="217"/>
        <item h="1" m="1" x="884"/>
        <item h="1" m="1" x="1136"/>
        <item h="1" m="1" x="780"/>
        <item h="1" m="1" x="1249"/>
        <item h="1" m="1" x="1301"/>
        <item h="1" m="1" x="897"/>
        <item h="1" m="1" x="1070"/>
        <item h="1" m="1" x="759"/>
        <item h="1" m="1" x="1023"/>
        <item h="1" m="1" x="793"/>
        <item h="1" m="1" x="1007"/>
        <item h="1" m="1" x="1236"/>
        <item h="1" m="1" x="1295"/>
        <item h="1" m="1" x="1022"/>
        <item h="1" m="1" x="925"/>
        <item h="1" m="1" x="931"/>
        <item h="1" m="1" x="1287"/>
        <item h="1" m="1" x="1133"/>
        <item h="1" x="220"/>
        <item h="1" x="221"/>
        <item h="1" m="1" x="977"/>
        <item h="1" m="1" x="856"/>
        <item h="1" m="1" x="652"/>
        <item h="1" x="183"/>
        <item h="1" m="1" x="1270"/>
        <item h="1" m="1" x="1054"/>
        <item h="1" m="1" x="1223"/>
        <item h="1" m="1" x="972"/>
        <item h="1" m="1" x="846"/>
        <item h="1" m="1" x="1068"/>
        <item h="1" m="1" x="758"/>
        <item h="1" m="1" x="1027"/>
        <item h="1" m="1" x="763"/>
        <item h="1" m="1" x="829"/>
        <item h="1" m="1" x="644"/>
        <item h="1" m="1" x="873"/>
        <item h="1" m="1" x="1100"/>
        <item h="1" m="1" x="642"/>
        <item h="1" m="1" x="1157"/>
        <item h="1" m="1" x="1261"/>
        <item h="1" m="1" x="969"/>
        <item h="1" m="1" x="720"/>
        <item h="1" m="1" x="762"/>
        <item h="1" m="1" x="774"/>
        <item h="1" m="1" x="1063"/>
        <item h="1" m="1" x="1079"/>
        <item h="1" m="1" x="1307"/>
        <item h="1" m="1" x="847"/>
        <item h="1" m="1" x="809"/>
        <item h="1" m="1" x="1099"/>
        <item h="1" m="1" x="914"/>
        <item h="1" m="1" x="876"/>
        <item h="1" m="1" x="766"/>
        <item h="1" m="1" x="772"/>
        <item h="1" m="1" x="800"/>
        <item h="1" m="1" x="747"/>
        <item h="1" m="1" x="930"/>
        <item h="1" m="1" x="895"/>
        <item h="1" m="1" x="1211"/>
        <item h="1" m="1" x="953"/>
        <item h="1" m="1" x="882"/>
        <item h="1" m="1" x="832"/>
        <item h="1" m="1" x="950"/>
        <item h="1" m="1" x="919"/>
        <item h="1" m="1" x="929"/>
        <item h="1" m="1" x="714"/>
        <item h="1" m="1" x="706"/>
        <item h="1" m="1" x="984"/>
        <item h="1" m="1" x="1002"/>
        <item h="1" m="1" x="1107"/>
        <item h="1" m="1" x="1055"/>
        <item h="1" m="1" x="1134"/>
        <item h="1" m="1" x="1239"/>
        <item h="1" m="1" x="825"/>
        <item h="1" m="1" x="1143"/>
        <item h="1" m="1" x="1032"/>
        <item h="1" m="1" x="792"/>
        <item h="1" x="530"/>
        <item h="1" m="1" x="1274"/>
        <item h="1" m="1" x="1129"/>
        <item h="1" m="1" x="938"/>
        <item h="1" m="1" x="663"/>
        <item h="1" m="1" x="656"/>
        <item h="1" m="1" x="654"/>
        <item h="1" m="1" x="999"/>
        <item h="1" m="1" x="1082"/>
        <item h="1" m="1" x="670"/>
        <item h="1" m="1" x="889"/>
        <item h="1" m="1" x="836"/>
        <item h="1" m="1" x="1293"/>
        <item h="1" m="1" x="850"/>
        <item h="1" m="1" x="1290"/>
        <item h="1" m="1" x="1188"/>
        <item h="1" m="1" x="760"/>
        <item h="1" m="1" x="1102"/>
        <item h="1" m="1" x="1150"/>
        <item h="1" m="1" x="1235"/>
        <item h="1" m="1" x="1014"/>
        <item h="1" m="1" x="1283"/>
        <item h="1" m="1" x="1018"/>
        <item h="1" m="1" x="1186"/>
        <item h="1" m="1" x="682"/>
        <item h="1" m="1" x="1234"/>
        <item h="1" m="1" x="1013"/>
        <item h="1" m="1" x="916"/>
        <item h="1" m="1" x="1017"/>
        <item h="1" m="1" x="1185"/>
        <item h="1" m="1" x="643"/>
        <item h="1" m="1" x="1255"/>
        <item h="1" m="1" x="858"/>
        <item h="1" m="1" x="887"/>
        <item h="1" m="1" x="737"/>
        <item h="1" m="1" x="904"/>
        <item h="1" m="1" x="798"/>
        <item h="1" m="1" x="1269"/>
        <item h="1" m="1" x="1146"/>
        <item h="1" m="1" x="1254"/>
        <item h="1" m="1" x="1230"/>
        <item h="1" m="1" x="981"/>
        <item h="1" m="1" x="828"/>
        <item h="1" x="218"/>
        <item h="1" m="1" x="716"/>
        <item h="1" m="1" x="662"/>
        <item h="1" m="1" x="983"/>
        <item h="1" m="1" x="1169"/>
        <item h="1" m="1" x="1170"/>
        <item h="1" m="1" x="744"/>
        <item h="1" m="1" x="667"/>
        <item h="1" m="1" x="944"/>
        <item h="1" m="1" x="764"/>
        <item h="1" m="1" x="668"/>
        <item h="1" m="1" x="761"/>
        <item h="1" m="1" x="726"/>
        <item h="1" m="1" x="676"/>
        <item h="1" m="1" x="1273"/>
        <item h="1" m="1" x="1003"/>
        <item h="1" m="1" x="724"/>
        <item h="1" m="1" x="1030"/>
        <item h="1" m="1" x="1194"/>
        <item h="1" m="1" x="967"/>
        <item h="1" m="1" x="684"/>
        <item h="1" m="1" x="1182"/>
        <item h="1" m="1" x="823"/>
        <item h="1" m="1" x="961"/>
        <item h="1" m="1" x="1263"/>
        <item h="1" m="1" x="728"/>
        <item h="1" m="1" x="1153"/>
        <item h="1" m="1" x="966"/>
        <item h="1" m="1" x="1035"/>
        <item h="1" m="1" x="986"/>
        <item h="1" m="1" x="666"/>
        <item h="1" m="1" x="970"/>
        <item h="1" m="1" x="757"/>
        <item h="1" m="1" x="1175"/>
        <item h="1" m="1" x="991"/>
        <item h="1" m="1" x="1057"/>
        <item h="1" m="1" x="1019"/>
        <item h="1" m="1" x="685"/>
        <item h="1" m="1" x="1000"/>
        <item h="1" m="1" x="802"/>
        <item h="1" m="1" x="1222"/>
        <item h="1" m="1" x="1045"/>
        <item h="1" m="1" x="1117"/>
        <item h="1" m="1" x="1071"/>
        <item h="1" m="1" x="736"/>
        <item h="1" m="1" x="1049"/>
        <item h="1" m="1" x="841"/>
        <item h="1" m="1" x="1059"/>
        <item h="1" m="1" x="1212"/>
        <item h="1" m="1" x="915"/>
        <item h="1" m="1" x="776"/>
        <item h="1" m="1" x="739"/>
        <item h="1" m="1" x="936"/>
        <item h="1" m="1" x="1124"/>
        <item h="1" m="1" x="1040"/>
        <item h="1" m="1" x="1139"/>
        <item h="1" m="1" x="819"/>
        <item h="1" m="1" x="632"/>
        <item h="1" m="1" x="746"/>
        <item h="1" m="1" x="1087"/>
        <item h="1" m="1" x="996"/>
        <item h="1" m="1" x="992"/>
        <item h="1" m="1" x="1036"/>
        <item h="1" m="1" x="866"/>
        <item h="1" m="1" x="645"/>
        <item h="1" m="1" x="827"/>
        <item h="1" m="1" x="674"/>
        <item h="1" m="1" x="813"/>
        <item h="1" m="1" x="696"/>
        <item h="1" m="1" x="1180"/>
        <item h="1" m="1" x="1152"/>
        <item h="1" m="1" x="1248"/>
        <item h="1" m="1" x="1253"/>
        <item h="1" m="1" x="795"/>
        <item h="1" m="1" x="1042"/>
        <item h="1" m="1" x="635"/>
        <item h="1" m="1" x="878"/>
        <item h="1" m="1" x="937"/>
        <item h="1" m="1" x="885"/>
        <item h="1" m="1" x="785"/>
        <item h="1" m="1" x="718"/>
        <item h="1" m="1" x="801"/>
        <item h="1" m="1" x="715"/>
        <item h="1" m="1" x="1165"/>
        <item h="1" m="1" x="833"/>
        <item h="1" m="1" x="1156"/>
        <item h="1" m="1" x="628"/>
        <item h="1" m="1" x="886"/>
        <item h="1" m="1" x="942"/>
        <item h="1" m="1" x="754"/>
        <item h="1" m="1" x="769"/>
        <item h="1" m="1" x="646"/>
        <item h="1" m="1" x="814"/>
        <item h="1" m="1" x="1197"/>
        <item h="1" m="1" x="1201"/>
        <item h="1" m="1" x="1137"/>
        <item h="1" m="1" x="1096"/>
        <item h="1" m="1" x="695"/>
        <item h="1" m="1" x="705"/>
        <item h="1" m="1" x="976"/>
        <item h="1" m="1" x="745"/>
        <item h="1" m="1" x="1092"/>
        <item h="1" m="1" x="681"/>
        <item h="1" m="1" x="1028"/>
        <item h="1" m="1" x="1205"/>
        <item h="1" m="1" x="777"/>
        <item h="1" m="1" x="906"/>
        <item h="1" m="1" x="672"/>
        <item h="1" m="1" x="734"/>
        <item h="1" m="1" x="1132"/>
        <item h="1" m="1" x="979"/>
        <item h="1" m="1" x="1104"/>
        <item h="1" m="1" x="1243"/>
        <item h="1" m="1" x="811"/>
        <item h="1" m="1" x="1114"/>
        <item h="1" m="1" x="1232"/>
        <item h="1" m="1" x="1041"/>
        <item h="1" m="1" x="709"/>
        <item h="1" m="1" x="899"/>
        <item h="1" m="1" x="1200"/>
        <item h="1" m="1" x="713"/>
        <item h="1" m="1" x="958"/>
        <item h="1" m="1" x="1264"/>
        <item h="1" m="1" x="1147"/>
        <item h="1" m="1" x="768"/>
        <item h="1" m="1" x="1094"/>
        <item h="1" m="1" x="1110"/>
        <item h="1" m="1" x="649"/>
        <item h="1" m="1" x="1251"/>
        <item h="1" m="1" x="924"/>
        <item h="1" m="1" x="1241"/>
        <item h="1" m="1" x="1259"/>
        <item h="1" m="1" x="1021"/>
        <item h="1" m="1" x="1206"/>
        <item h="1" m="1" x="1154"/>
        <item h="1" m="1" x="928"/>
        <item h="1" m="1" x="1198"/>
        <item h="1" m="1" x="690"/>
        <item h="1" m="1" x="880"/>
        <item h="1" m="1" x="1069"/>
        <item h="1" m="1" x="1093"/>
        <item h="1" m="1" x="945"/>
        <item h="1" m="1" x="875"/>
        <item h="1" m="1" x="1178"/>
        <item h="1" m="1" x="894"/>
        <item h="1" m="1" x="1120"/>
        <item h="1" m="1" x="1297"/>
        <item h="1" m="1" x="1245"/>
        <item h="1" m="1" x="636"/>
        <item h="1" m="1" x="988"/>
        <item h="1" m="1" x="700"/>
        <item h="1" m="1" x="998"/>
        <item h="1" m="1" x="1111"/>
        <item h="1" m="1" x="650"/>
        <item h="1" m="1" x="810"/>
        <item h="1" m="1" x="1207"/>
        <item h="1" m="1" x="927"/>
        <item h="1" m="1" x="717"/>
        <item h="1" m="1" x="911"/>
        <item h="1" m="1" x="808"/>
        <item h="1" m="1" x="711"/>
        <item h="1" m="1" x="1272"/>
        <item h="1" m="1" x="857"/>
        <item h="1" m="1" x="834"/>
        <item h="1" m="1" x="1171"/>
        <item h="1" m="1" x="949"/>
        <item h="1" m="1" x="890"/>
        <item h="1" m="1" x="1304"/>
        <item h="1" m="1" x="1214"/>
        <item h="1" m="1" x="1167"/>
        <item h="1" m="1" x="1103"/>
        <item h="1" m="1" x="1116"/>
        <item h="1" m="1" x="891"/>
        <item h="1" m="1" x="1039"/>
        <item h="1" m="1" x="1119"/>
        <item h="1" m="1" x="893"/>
        <item h="1" m="1" x="1113"/>
        <item h="1" m="1" x="1246"/>
        <item h="1" m="1" x="729"/>
        <item h="1" m="1" x="868"/>
        <item h="1" m="1" x="1162"/>
        <item h="1" m="1" x="1037"/>
        <item h="1" m="1" x="870"/>
        <item h="1" m="1" x="956"/>
        <item h="1" m="1" x="839"/>
        <item h="1" m="1" x="664"/>
        <item h="1" m="1" x="1083"/>
        <item h="1" m="1" x="712"/>
        <item h="1" m="1" x="1286"/>
        <item h="1" m="1" x="722"/>
        <item h="1" m="1" x="1044"/>
        <item h="1" m="1" x="773"/>
        <item h="1" m="1" x="686"/>
        <item h="1" m="1" x="1184"/>
        <item h="1" m="1" x="1148"/>
        <item h="1" m="1" x="1267"/>
        <item h="1" m="1" x="765"/>
        <item h="1" m="1" x="1199"/>
        <item h="1" m="1" x="935"/>
        <item h="1" m="1" x="742"/>
        <item h="1" m="1" x="1280"/>
        <item h="1" m="1" x="1242"/>
        <item h="1" m="1" x="939"/>
        <item h="1" m="1" x="1284"/>
        <item h="1" m="1" x="879"/>
        <item h="1" m="1" x="629"/>
        <item h="1" m="1" x="1046"/>
        <item h="1" m="1" x="778"/>
        <item h="1" m="1" x="779"/>
        <item h="1" m="1" x="820"/>
        <item h="1" m="1" x="865"/>
        <item h="1" m="1" x="842"/>
        <item h="1" m="1" x="1056"/>
        <item h="1" m="1" x="973"/>
        <item h="1" m="1" x="653"/>
        <item h="1" m="1" x="845"/>
        <item h="1" m="1" x="901"/>
        <item h="1" m="1" x="767"/>
        <item h="1" m="1" x="794"/>
        <item h="1" m="1" x="1067"/>
        <item h="1" m="1" x="896"/>
        <item h="1" m="1" x="790"/>
        <item h="1" m="1" x="1081"/>
        <item h="1" m="1" x="898"/>
        <item h="1" m="1" x="633"/>
        <item h="1" m="1" x="1118"/>
        <item h="1" m="1" x="1098"/>
        <item h="1" m="1" x="815"/>
        <item h="1" m="1" x="1095"/>
        <item h="1" m="1" x="626"/>
        <item h="1" m="1" x="699"/>
        <item h="1" m="1" x="982"/>
        <item h="1" m="1" x="997"/>
        <item h="1" m="1" x="738"/>
        <item h="1" m="1" x="1195"/>
        <item h="1" m="1" x="658"/>
        <item h="1" m="1" x="679"/>
        <item h="1" m="1" x="669"/>
        <item h="1" m="1" x="1140"/>
        <item h="1" m="1" x="1051"/>
        <item h="1" m="1" x="1080"/>
        <item h="1" m="1" x="1078"/>
        <item h="1" m="1" x="862"/>
        <item h="1" x="528"/>
        <item h="1" m="1" x="913"/>
        <item h="1" m="1" x="707"/>
        <item h="1" m="1" x="1047"/>
        <item h="1" m="1" x="843"/>
        <item h="1" m="1" x="708"/>
        <item h="1" x="475"/>
        <item h="1" m="1" x="1072"/>
        <item h="1" m="1" x="1305"/>
        <item h="1" m="1" x="1012"/>
        <item h="1" m="1" x="908"/>
        <item h="1" m="1" x="631"/>
        <item h="1" x="205"/>
        <item h="1" m="1" x="855"/>
        <item h="1" m="1" x="740"/>
        <item h="1" m="1" x="877"/>
        <item h="1" m="1" x="1033"/>
        <item h="1" m="1" x="837"/>
        <item h="1" m="1" x="902"/>
        <item h="1" m="1" x="869"/>
        <item h="1" m="1" x="960"/>
        <item h="1" m="1" x="783"/>
        <item h="1" m="1" x="1218"/>
        <item h="1" m="1" x="1302"/>
        <item h="1" m="1" x="807"/>
        <item h="1" m="1" x="1038"/>
        <item h="1" m="1" x="974"/>
        <item h="1" m="1" x="864"/>
        <item h="1" m="1" x="1291"/>
        <item h="1" m="1" x="912"/>
        <item h="1" m="1" x="1016"/>
        <item h="1" m="1" x="1086"/>
        <item h="1" m="1" x="980"/>
        <item h="1" m="1" x="789"/>
        <item h="1" m="1" x="750"/>
        <item h="1" m="1" x="1164"/>
        <item h="1" m="1" x="934"/>
        <item h="1" m="1" x="1303"/>
        <item h="1" m="1" x="805"/>
        <item h="1" m="1" x="1089"/>
        <item h="1" m="1" x="691"/>
        <item h="1" m="1" x="918"/>
        <item h="1" m="1" x="1061"/>
        <item h="1" m="1" x="1204"/>
        <item h="1" m="1" x="1121"/>
        <item h="1" m="1" x="943"/>
        <item h="1" m="1" x="926"/>
        <item h="1" m="1" x="1189"/>
        <item h="1" m="1" x="806"/>
        <item h="1" m="1" x="826"/>
        <item h="1" m="1" x="692"/>
        <item h="1" m="1" x="1168"/>
        <item h="1" m="1" x="1221"/>
        <item h="1" m="1" x="955"/>
        <item h="1" m="1" x="639"/>
        <item h="1" m="1" x="817"/>
        <item h="1" m="1" x="952"/>
        <item h="1" m="1" x="964"/>
        <item h="1" m="1" x="844"/>
        <item h="1" m="1" x="781"/>
        <item h="1" m="1" x="782"/>
        <item h="1" m="1" x="727"/>
        <item h="1" m="1" x="987"/>
        <item h="1" m="1" x="1108"/>
        <item h="1" m="1" x="1238"/>
        <item h="1" m="1" x="1217"/>
        <item h="1" m="1" x="655"/>
        <item h="1" m="1" x="1202"/>
        <item h="1" m="1" x="940"/>
        <item h="1" m="1" x="730"/>
        <item h="1" m="1" x="748"/>
        <item h="1" m="1" x="1060"/>
        <item h="1" m="1" x="1001"/>
        <item h="1" m="1" x="775"/>
        <item h="1" m="1" x="1228"/>
        <item h="1" m="1" x="1084"/>
        <item h="1" m="1" x="994"/>
        <item h="1" m="1" x="1074"/>
        <item h="1" m="1" x="993"/>
        <item h="1" m="1" x="1073"/>
        <item h="1" m="1" x="881"/>
        <item h="1" m="1" x="1025"/>
        <item h="1" m="1" x="1299"/>
        <item h="1" m="1" x="840"/>
        <item h="1" m="1" x="838"/>
        <item h="1" x="453"/>
        <item h="1" m="1" x="1010"/>
        <item h="1" m="1" x="1029"/>
        <item h="1" m="1" x="648"/>
        <item h="1" m="1" x="647"/>
        <item h="1" m="1" x="1043"/>
        <item h="1" m="1" x="1219"/>
        <item h="1" m="1" x="1160"/>
        <item h="1" m="1" x="852"/>
        <item h="1" m="1" x="680"/>
        <item h="1" m="1" x="1155"/>
        <item h="1" m="1" x="1190"/>
        <item h="1" m="1" x="1053"/>
        <item h="1" m="1" x="1052"/>
        <item h="1" m="1" x="1151"/>
        <item h="1" m="1" x="1215"/>
        <item h="1" m="1" x="860"/>
        <item h="1" m="1" x="1292"/>
        <item h="1" m="1" x="978"/>
        <item h="1" m="1" x="1191"/>
        <item h="1" m="1" x="687"/>
        <item h="1" m="1" x="907"/>
        <item h="1" m="1" x="1062"/>
        <item h="1" m="1" x="659"/>
        <item h="1" m="1" x="1262"/>
        <item h="1" m="1" x="719"/>
        <item h="1" m="1" x="770"/>
        <item h="1" m="1" x="1288"/>
        <item h="1" m="1" x="1193"/>
        <item h="1" m="1" x="723"/>
        <item h="1" m="1" x="657"/>
        <item h="1" m="1" x="1149"/>
        <item h="1" m="1" x="951"/>
        <item h="1" m="1" x="954"/>
        <item h="1" m="1" x="627"/>
        <item h="1" m="1" x="1131"/>
        <item h="1" m="1" x="990"/>
        <item h="1" m="1" x="1075"/>
        <item h="1" m="1" x="753"/>
        <item h="1" m="1" x="957"/>
        <item h="1" m="1" x="1260"/>
        <item h="1" m="1" x="1233"/>
        <item h="1" m="1" x="816"/>
        <item h="1" m="1" x="1166"/>
        <item h="1" m="1" x="1128"/>
        <item h="1" m="1" x="971"/>
        <item h="1" m="1" x="1125"/>
        <item h="1" m="1" x="863"/>
        <item h="1" m="1" x="630"/>
        <item h="1" m="1" x="909"/>
        <item h="1" m="1" x="710"/>
        <item h="1" m="1" x="731"/>
        <item h="1" m="1" x="1050"/>
        <item h="1" m="1" x="651"/>
        <item h="1" m="1" x="1268"/>
        <item h="1" m="1" x="1163"/>
        <item h="1" m="1" x="771"/>
        <item h="1" x="403"/>
        <item h="1" m="1" x="910"/>
        <item h="1" m="1" x="688"/>
        <item h="1" m="1" x="1306"/>
        <item h="1" m="1" x="883"/>
        <item h="1" m="1" x="962"/>
        <item h="1" m="1" x="1278"/>
        <item h="1" m="1" x="693"/>
        <item h="1" m="1" x="1187"/>
        <item h="1" m="1" x="1281"/>
        <item h="1" m="1" x="995"/>
        <item h="1" m="1" x="892"/>
        <item h="1" m="1" x="1265"/>
        <item h="1" m="1" x="1252"/>
        <item h="1" m="1" x="1226"/>
        <item h="1" m="1" x="1220"/>
        <item h="1" m="1" x="921"/>
        <item h="1" m="1" x="1106"/>
        <item h="1" m="1" x="853"/>
        <item h="1" m="1" x="1109"/>
        <item h="1" m="1" x="1008"/>
        <item h="1" m="1" x="641"/>
        <item h="1" m="1" x="948"/>
        <item h="1" m="1" x="1135"/>
        <item h="1" m="1" x="755"/>
        <item h="1" m="1" x="1258"/>
        <item h="1" m="1" x="1004"/>
        <item h="1" m="1" x="1130"/>
        <item h="1" m="1" x="683"/>
        <item h="1" m="1" x="1141"/>
        <item h="1" m="1" x="677"/>
        <item h="1" m="1" x="797"/>
        <item h="1" m="1" x="871"/>
        <item h="1" m="1" x="1142"/>
        <item h="1" m="1" x="1115"/>
        <item h="1" m="1" x="851"/>
        <item h="1" m="1" x="1097"/>
        <item h="1" m="1" x="1192"/>
        <item h="1" m="1" x="799"/>
        <item h="1" m="1" x="1005"/>
        <item h="1" m="1" x="959"/>
        <item h="1" m="1" x="933"/>
        <item h="1" m="1" x="1227"/>
        <item h="1" m="1" x="1058"/>
        <item h="1" m="1" x="903"/>
        <item h="1" m="1" x="660"/>
        <item h="1" m="1" x="1176"/>
        <item h="1" m="1" x="835"/>
        <item h="1" m="1" x="1196"/>
        <item h="1" m="1" x="1173"/>
        <item h="1" m="1" x="1077"/>
        <item h="1" m="1" x="1240"/>
        <item h="1" m="1" x="1076"/>
        <item h="1" x="296"/>
        <item h="1" x="181"/>
        <item h="1" x="297"/>
        <item h="1" x="298"/>
        <item h="1" x="299"/>
        <item h="1" x="300"/>
        <item h="1" x="121"/>
        <item h="1" x="128"/>
        <item h="1" x="137"/>
        <item h="1" x="302"/>
        <item h="1" m="1" x="1229"/>
        <item h="1" x="303"/>
        <item h="1" x="304"/>
        <item h="1" x="229"/>
        <item h="1" x="230"/>
        <item h="1" x="231"/>
        <item h="1" x="232"/>
        <item h="1" x="233"/>
        <item h="1" x="234"/>
        <item h="1" x="235"/>
        <item h="1" x="203"/>
        <item h="1" x="236"/>
        <item h="1" x="237"/>
        <item h="1" x="238"/>
        <item h="1" x="239"/>
        <item h="1" x="240"/>
        <item h="1" x="241"/>
        <item h="1" x="242"/>
        <item h="1" x="243"/>
        <item h="1" x="244"/>
        <item h="1" x="245"/>
        <item h="1" x="246"/>
        <item h="1" x="247"/>
        <item h="1" x="248"/>
        <item h="1" x="249"/>
        <item h="1" x="250"/>
        <item h="1" x="251"/>
        <item h="1" x="204"/>
        <item h="1" x="252"/>
        <item h="1" x="253"/>
        <item h="1" x="254"/>
        <item h="1" x="255"/>
        <item h="1" x="256"/>
        <item h="1" x="257"/>
        <item h="1" x="258"/>
        <item h="1" x="259"/>
        <item h="1" x="260"/>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187"/>
        <item h="1" x="376"/>
        <item h="1" x="377"/>
        <item h="1" x="379"/>
        <item h="1" x="380"/>
        <item h="1" x="381"/>
        <item h="1" x="185"/>
        <item h="1" x="382"/>
        <item h="1" x="384"/>
        <item h="1" x="385"/>
        <item h="1" x="386"/>
        <item h="1" x="387"/>
        <item h="1" x="388"/>
        <item h="1" x="389"/>
        <item h="1" x="390"/>
        <item h="1" x="391"/>
        <item h="1" x="392"/>
        <item h="1" x="393"/>
        <item h="1" x="394"/>
        <item h="1" x="395"/>
        <item h="1" x="396"/>
        <item h="1" x="397"/>
        <item h="1" x="399"/>
        <item h="1" x="400"/>
        <item h="1" x="401"/>
        <item h="1" x="402"/>
        <item h="1" x="404"/>
        <item h="1" x="405"/>
        <item h="1" x="407"/>
        <item h="1" x="408"/>
        <item h="1" x="409"/>
        <item h="1" x="410"/>
        <item h="1" x="182"/>
        <item h="1" x="411"/>
        <item h="1" x="412"/>
        <item h="1" x="413"/>
        <item h="1" x="414"/>
        <item h="1" x="415"/>
        <item h="1" x="416"/>
        <item h="1" x="417"/>
        <item h="1" x="418"/>
        <item h="1" x="419"/>
        <item h="1" x="420"/>
        <item h="1" x="421"/>
        <item h="1" x="422"/>
        <item h="1" x="423"/>
        <item h="1" x="424"/>
        <item h="1" x="425"/>
        <item h="1" x="426"/>
        <item h="1" x="427"/>
        <item h="1" x="524"/>
        <item h="1" x="525"/>
        <item h="1" x="526"/>
        <item h="1" x="527"/>
        <item h="1" x="529"/>
        <item h="1" x="531"/>
        <item h="1" x="532"/>
        <item h="1" x="533"/>
        <item h="1" x="534"/>
        <item h="1" x="535"/>
        <item h="1" x="536"/>
        <item h="1" x="537"/>
        <item h="1" x="506"/>
        <item h="1" x="431"/>
        <item h="1" x="538"/>
        <item h="1" x="539"/>
        <item h="1" x="540"/>
        <item h="1" x="541"/>
        <item h="1" x="542"/>
        <item h="1" x="543"/>
        <item h="1" m="1" x="1158"/>
        <item h="1" x="487"/>
        <item h="1" m="1" x="812"/>
        <item h="1" x="492"/>
        <item h="1" m="1" x="1266"/>
        <item h="1" m="1" x="704"/>
        <item h="1" m="1" x="784"/>
        <item h="1" m="1" x="1296"/>
        <item h="1" m="1" x="848"/>
        <item h="1" m="1" x="1126"/>
        <item h="1" m="1" x="756"/>
        <item h="1" m="1" x="932"/>
        <item h="1" x="491"/>
        <item h="1" m="1" x="1011"/>
        <item h="1" x="546"/>
        <item h="1" x="547"/>
        <item h="1" x="502"/>
        <item h="1" m="1" x="1064"/>
        <item h="1" m="1" x="874"/>
        <item h="1" m="1" x="968"/>
        <item h="1" m="1" x="735"/>
        <item h="1" m="1" x="922"/>
        <item h="1" m="1" x="1048"/>
        <item h="1" m="1" x="661"/>
        <item h="1" m="1" x="985"/>
        <item h="1" m="1" x="1225"/>
        <item h="1" x="548"/>
        <item h="1" m="1" x="1122"/>
        <item h="1" m="1" x="637"/>
        <item h="1" m="1" x="725"/>
        <item h="1" m="1" x="703"/>
        <item h="1" m="1" x="678"/>
        <item h="1" x="432"/>
        <item h="1" x="433"/>
        <item h="1" x="435"/>
        <item h="1" x="436"/>
        <item h="1" x="437"/>
        <item h="1" x="438"/>
        <item h="1" x="439"/>
        <item h="1" x="440"/>
        <item h="1" x="441"/>
        <item h="1" x="442"/>
        <item h="1" x="443"/>
        <item h="1" x="444"/>
        <item h="1" x="445"/>
        <item h="1" x="446"/>
        <item h="1" x="447"/>
        <item h="1" x="448"/>
        <item h="1" x="449"/>
        <item h="1" x="450"/>
        <item h="1" x="451"/>
        <item h="1" x="452"/>
        <item h="1" x="455"/>
        <item h="1" x="456"/>
        <item h="1" x="457"/>
        <item h="1" x="458"/>
        <item h="1" x="459"/>
        <item h="1" x="460"/>
        <item h="1" x="461"/>
        <item h="1" x="462"/>
        <item h="1" x="463"/>
        <item h="1" x="464"/>
        <item h="1" x="465"/>
        <item h="1" x="466"/>
        <item h="1" x="467"/>
        <item h="1" x="468"/>
        <item h="1" x="469"/>
        <item h="1" x="470"/>
        <item x="186"/>
        <item h="1" x="471"/>
        <item h="1" x="472"/>
        <item h="1" x="473"/>
        <item h="1" x="474"/>
        <item h="1" x="476"/>
        <item h="1" x="477"/>
        <item h="1" x="478"/>
        <item h="1" x="479"/>
        <item h="1" x="480"/>
        <item h="1" x="481"/>
        <item h="1" m="1" x="1034"/>
        <item h="1" x="568"/>
        <item h="1" m="1" x="1006"/>
        <item h="1" m="1" x="640"/>
        <item h="1" m="1" x="751"/>
        <item h="1" m="1" x="822"/>
        <item h="1" x="512"/>
        <item h="1" x="513"/>
        <item h="1" x="514"/>
        <item h="1" x="515"/>
        <item h="1" x="516"/>
        <item h="1" x="517"/>
        <item h="1" x="518"/>
        <item h="1" x="519"/>
        <item h="1" x="520"/>
        <item h="1" x="521"/>
        <item h="1" x="522"/>
        <item h="1" x="523"/>
        <item h="1" m="1" x="989"/>
        <item h="1" x="494"/>
        <item h="1" m="1" x="1177"/>
        <item h="1" x="501"/>
        <item h="1" x="544"/>
        <item h="1" x="545"/>
        <item h="1" x="488"/>
        <item h="1" m="1" x="1026"/>
        <item h="1" x="558"/>
        <item h="1" x="559"/>
        <item h="1" x="560"/>
        <item h="1" x="561"/>
        <item h="1" x="562"/>
        <item h="1" x="563"/>
        <item h="1" x="564"/>
        <item h="1" x="565"/>
        <item h="1" x="566"/>
        <item h="1" x="567"/>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179"/>
        <item h="1" x="189"/>
        <item h="1" x="191"/>
        <item h="1" x="193"/>
        <item h="1" x="194"/>
        <item h="1" x="195"/>
        <item h="1" x="196"/>
        <item h="1" x="197"/>
        <item h="1" x="198"/>
        <item h="1" x="199"/>
        <item h="1" x="200"/>
        <item h="1" x="201"/>
        <item h="1" x="202"/>
        <item h="1" x="206"/>
        <item h="1" x="207"/>
        <item h="1" x="208"/>
        <item h="1" x="209"/>
        <item h="1" x="308"/>
        <item h="1" m="1" x="1256"/>
        <item h="1" m="1" x="1276"/>
        <item h="1" m="1" x="888"/>
        <item h="1" m="1" x="1172"/>
        <item h="1" m="1" x="1257"/>
        <item h="1" m="1" x="1277"/>
        <item h="1" x="219"/>
        <item h="1" m="1" x="1015"/>
        <item h="1" x="261"/>
        <item h="1" x="262"/>
        <item h="1" m="1" x="1237"/>
        <item h="1" x="305"/>
        <item h="1" x="306"/>
        <item h="1" x="307"/>
        <item h="1" x="309"/>
        <item h="1" m="1" x="741"/>
        <item h="1" m="1" x="1244"/>
        <item h="1" m="1" x="796"/>
        <item h="1" m="1" x="1009"/>
        <item h="1" x="428"/>
        <item h="1" x="429"/>
        <item h="1" x="430"/>
        <item h="1" x="482"/>
        <item h="1" x="483"/>
        <item h="1" m="1" x="1250"/>
        <item h="1" x="484"/>
        <item h="1" x="485"/>
        <item h="1" x="489"/>
        <item h="1" x="490"/>
        <item h="1" x="493"/>
        <item h="1" x="495"/>
        <item h="1" x="498"/>
        <item h="1" x="499"/>
        <item h="1" x="500"/>
        <item h="1" x="505"/>
        <item h="1" x="507"/>
        <item h="1" x="508"/>
        <item h="1" x="509"/>
        <item h="1" m="1" x="824"/>
        <item h="1" x="503"/>
        <item h="1" x="504"/>
        <item h="1" x="210"/>
        <item h="1" x="211"/>
        <item h="1" x="212"/>
        <item h="1" x="213"/>
        <item h="1" x="214"/>
        <item h="1" x="215"/>
        <item h="1" x="216"/>
        <item h="1" x="223"/>
        <item h="1" x="224"/>
        <item h="1" x="225"/>
        <item h="1" x="226"/>
        <item h="1" x="227"/>
        <item h="1" x="228"/>
        <item h="1" x="310"/>
        <item h="1" x="486"/>
        <item h="1" x="496"/>
        <item h="1" x="497"/>
        <item h="1" x="510"/>
        <item h="1" x="511"/>
        <item h="1" x="549"/>
        <item h="1" x="550"/>
        <item h="1" x="551"/>
        <item h="1" x="552"/>
        <item h="1" x="553"/>
        <item h="1" x="554"/>
        <item h="1" x="555"/>
        <item h="1" x="556"/>
        <item h="1" x="557"/>
        <item h="1" x="222"/>
      </items>
    </pivotField>
    <pivotField axis="axisRow" compact="0" outline="0" showAll="0" defaultSubtotal="0">
      <items count="531">
        <item x="12"/>
        <item x="37"/>
        <item x="23"/>
        <item x="26"/>
        <item x="9"/>
        <item x="18"/>
        <item x="21"/>
        <item x="10"/>
        <item x="30"/>
        <item x="29"/>
        <item x="32"/>
        <item x="28"/>
        <item x="7"/>
        <item x="31"/>
        <item x="0"/>
        <item x="81"/>
        <item x="66"/>
        <item x="20"/>
        <item x="3"/>
        <item x="68"/>
        <item x="2"/>
        <item x="15"/>
        <item x="79"/>
        <item x="24"/>
        <item x="27"/>
        <item x="6"/>
        <item x="4"/>
        <item x="62"/>
        <item x="65"/>
        <item x="70"/>
        <item x="64"/>
        <item x="69"/>
        <item x="33"/>
        <item x="63"/>
        <item x="22"/>
        <item x="25"/>
        <item x="13"/>
        <item x="14"/>
        <item x="5"/>
        <item x="67"/>
        <item x="49"/>
        <item x="72"/>
        <item x="73"/>
        <item x="80"/>
        <item x="71"/>
        <item x="1"/>
        <item x="11"/>
        <item x="16"/>
        <item x="17"/>
        <item x="19"/>
        <item x="8"/>
        <item x="83"/>
        <item x="34"/>
        <item x="35"/>
        <item x="36"/>
        <item x="38"/>
        <item x="39"/>
        <item x="40"/>
        <item x="41"/>
        <item x="42"/>
        <item x="77"/>
        <item x="43"/>
        <item x="44"/>
        <item x="45"/>
        <item x="46"/>
        <item x="47"/>
        <item x="50"/>
        <item x="51"/>
        <item x="52"/>
        <item x="53"/>
        <item x="54"/>
        <item x="55"/>
        <item x="56"/>
        <item x="57"/>
        <item x="58"/>
        <item x="59"/>
        <item x="60"/>
        <item x="61"/>
        <item x="75"/>
        <item x="48"/>
        <item x="74"/>
        <item m="1" x="468"/>
        <item m="1" x="301"/>
        <item m="1" x="411"/>
        <item m="1" x="351"/>
        <item m="1" x="401"/>
        <item m="1" x="521"/>
        <item m="1" x="390"/>
        <item m="1" x="419"/>
        <item m="1" x="337"/>
        <item m="1" x="355"/>
        <item m="1" x="319"/>
        <item m="1" x="372"/>
        <item m="1" x="505"/>
        <item m="1" x="525"/>
        <item m="1" x="410"/>
        <item m="1" x="515"/>
        <item m="1" x="364"/>
        <item m="1" x="305"/>
        <item m="1" x="501"/>
        <item m="1" x="328"/>
        <item m="1" x="299"/>
        <item m="1" x="482"/>
        <item m="1" x="464"/>
        <item m="1" x="338"/>
        <item m="1" x="494"/>
        <item m="1" x="513"/>
        <item m="1" x="340"/>
        <item m="1" x="304"/>
        <item m="1" x="490"/>
        <item m="1" x="472"/>
        <item m="1" x="345"/>
        <item m="1" x="506"/>
        <item m="1" x="295"/>
        <item m="1" x="356"/>
        <item m="1" x="321"/>
        <item m="1" x="507"/>
        <item m="1" x="488"/>
        <item m="1" x="363"/>
        <item m="1" x="530"/>
        <item m="1" x="376"/>
        <item m="1" x="498"/>
        <item m="1" x="394"/>
        <item m="1" x="405"/>
        <item m="1" x="489"/>
        <item m="1" x="293"/>
        <item m="1" x="418"/>
        <item m="1" x="407"/>
        <item x="89"/>
        <item x="155"/>
        <item m="1" x="426"/>
        <item m="1" x="526"/>
        <item m="1" x="400"/>
        <item m="1" x="475"/>
        <item m="1" x="408"/>
        <item m="1" x="424"/>
        <item m="1" x="339"/>
        <item x="234"/>
        <item x="165"/>
        <item m="1" x="529"/>
        <item m="1" x="362"/>
        <item m="1" x="302"/>
        <item m="1" x="500"/>
        <item m="1" x="330"/>
        <item m="1" x="510"/>
        <item m="1" x="306"/>
        <item m="1" x="442"/>
        <item m="1" x="420"/>
        <item m="1" x="466"/>
        <item m="1" x="314"/>
        <item x="90"/>
        <item m="1" x="456"/>
        <item m="1" x="375"/>
        <item m="1" x="433"/>
        <item m="1" x="388"/>
        <item m="1" x="512"/>
        <item m="1" x="327"/>
        <item m="1" x="374"/>
        <item m="1" x="379"/>
        <item m="1" x="346"/>
        <item m="1" x="359"/>
        <item m="1" x="343"/>
        <item m="1" x="445"/>
        <item m="1" x="380"/>
        <item m="1" x="371"/>
        <item m="1" x="481"/>
        <item m="1" x="509"/>
        <item m="1" x="491"/>
        <item m="1" x="297"/>
        <item m="1" x="415"/>
        <item m="1" x="519"/>
        <item m="1" x="499"/>
        <item m="1" x="429"/>
        <item m="1" x="493"/>
        <item m="1" x="373"/>
        <item m="1" x="413"/>
        <item m="1" x="395"/>
        <item m="1" x="465"/>
        <item m="1" x="432"/>
        <item m="1" x="478"/>
        <item m="1" x="324"/>
        <item m="1" x="334"/>
        <item m="1" x="517"/>
        <item m="1" x="484"/>
        <item m="1" x="414"/>
        <item m="1" x="397"/>
        <item m="1" x="434"/>
        <item m="1" x="315"/>
        <item m="1" x="461"/>
        <item m="1" x="349"/>
        <item m="1" x="352"/>
        <item m="1" x="309"/>
        <item m="1" x="435"/>
        <item m="1" x="316"/>
        <item m="1" x="462"/>
        <item m="1" x="353"/>
        <item m="1" x="310"/>
        <item m="1" x="527"/>
        <item m="1" x="361"/>
        <item m="1" x="454"/>
        <item m="1" x="453"/>
        <item m="1" x="437"/>
        <item m="1" x="396"/>
        <item m="1" x="443"/>
        <item m="1" x="508"/>
        <item m="1" x="366"/>
        <item m="1" x="447"/>
        <item m="1" x="331"/>
        <item m="1" x="412"/>
        <item m="1" x="341"/>
        <item m="1" x="332"/>
        <item m="1" x="367"/>
        <item m="1" x="308"/>
        <item m="1" x="348"/>
        <item m="1" x="438"/>
        <item m="1" x="422"/>
        <item m="1" x="385"/>
        <item m="1" x="430"/>
        <item m="1" x="370"/>
        <item m="1" x="358"/>
        <item m="1" x="436"/>
        <item m="1" x="317"/>
        <item m="1" x="492"/>
        <item m="1" x="485"/>
        <item m="1" x="528"/>
        <item m="1" x="322"/>
        <item m="1" x="318"/>
        <item m="1" x="360"/>
        <item m="1" x="300"/>
        <item m="1" x="514"/>
        <item m="1" x="516"/>
        <item m="1" x="333"/>
        <item m="1" x="365"/>
        <item m="1" x="421"/>
        <item m="1" x="382"/>
        <item m="1" x="486"/>
        <item m="1" x="474"/>
        <item m="1" x="357"/>
        <item m="1" x="350"/>
        <item m="1" x="354"/>
        <item m="1" x="427"/>
        <item m="1" x="381"/>
        <item m="1" x="452"/>
        <item m="1" x="511"/>
        <item m="1" x="416"/>
        <item m="1" x="476"/>
        <item m="1" x="296"/>
        <item m="1" x="307"/>
        <item m="1" x="326"/>
        <item m="1" x="325"/>
        <item m="1" x="495"/>
        <item m="1" x="524"/>
        <item m="1" x="457"/>
        <item m="1" x="477"/>
        <item m="1" x="423"/>
        <item m="1" x="458"/>
        <item m="1" x="383"/>
        <item m="1" x="450"/>
        <item m="1" x="439"/>
        <item m="1" x="448"/>
        <item m="1" x="335"/>
        <item m="1" x="459"/>
        <item m="1" x="384"/>
        <item m="1" x="451"/>
        <item m="1" x="440"/>
        <item m="1" x="449"/>
        <item m="1" x="336"/>
        <item m="1" x="470"/>
        <item m="1" x="480"/>
        <item m="1" x="409"/>
        <item m="1" x="460"/>
        <item m="1" x="404"/>
        <item m="1" x="446"/>
        <item m="1" x="467"/>
        <item m="1" x="520"/>
        <item m="1" x="342"/>
        <item m="1" x="479"/>
        <item m="1" x="497"/>
        <item m="1" x="455"/>
        <item m="1" x="473"/>
        <item m="1" x="398"/>
        <item m="1" x="417"/>
        <item m="1" x="377"/>
        <item m="1" x="522"/>
        <item m="1" x="399"/>
        <item m="1" x="391"/>
        <item m="1" x="378"/>
        <item m="1" x="523"/>
        <item m="1" x="303"/>
        <item m="1" x="329"/>
        <item m="1" x="469"/>
        <item m="1" x="487"/>
        <item m="1" x="444"/>
        <item m="1" x="463"/>
        <item m="1" x="387"/>
        <item m="1" x="402"/>
        <item m="1" x="368"/>
        <item m="1" x="503"/>
        <item m="1" x="298"/>
        <item m="1" x="312"/>
        <item m="1" x="386"/>
        <item m="1" x="403"/>
        <item m="1" x="369"/>
        <item m="1" x="504"/>
        <item m="1" x="441"/>
        <item m="1" x="483"/>
        <item m="1" x="471"/>
        <item m="1" x="406"/>
        <item m="1" x="393"/>
        <item m="1" x="313"/>
        <item m="1" x="428"/>
        <item m="1" x="347"/>
        <item m="1" x="502"/>
        <item m="1" x="294"/>
        <item m="1" x="431"/>
        <item m="1" x="344"/>
        <item m="1" x="320"/>
        <item m="1" x="496"/>
        <item m="1" x="323"/>
        <item m="1" x="389"/>
        <item m="1" x="392"/>
        <item x="82"/>
        <item x="76"/>
        <item x="78"/>
        <item x="84"/>
        <item x="153"/>
        <item x="154"/>
        <item x="116"/>
        <item x="117"/>
        <item x="118"/>
        <item x="119"/>
        <item x="120"/>
        <item x="121"/>
        <item x="122"/>
        <item x="123"/>
        <item x="124"/>
        <item x="125"/>
        <item x="126"/>
        <item x="127"/>
        <item x="128"/>
        <item x="129"/>
        <item x="130"/>
        <item x="131"/>
        <item x="132"/>
        <item x="133"/>
        <item x="134"/>
        <item x="135"/>
        <item x="136"/>
        <item x="137"/>
        <item x="138"/>
        <item x="139"/>
        <item x="142"/>
        <item x="143"/>
        <item x="144"/>
        <item x="145"/>
        <item x="146"/>
        <item x="147"/>
        <item x="148"/>
        <item x="149"/>
        <item x="150"/>
        <item x="151"/>
        <item x="159"/>
        <item x="160"/>
        <item x="161"/>
        <item x="162"/>
        <item x="163"/>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44"/>
        <item x="243"/>
        <item x="213"/>
        <item x="214"/>
        <item x="215"/>
        <item x="216"/>
        <item x="217"/>
        <item x="218"/>
        <item x="219"/>
        <item x="220"/>
        <item x="221"/>
        <item x="222"/>
        <item x="223"/>
        <item x="224"/>
        <item x="225"/>
        <item x="226"/>
        <item x="227"/>
        <item x="228"/>
        <item x="229"/>
        <item x="230"/>
        <item x="231"/>
        <item x="232"/>
        <item x="233"/>
        <item x="235"/>
        <item x="236"/>
        <item x="237"/>
        <item x="238"/>
        <item x="239"/>
        <item x="240"/>
        <item x="241"/>
        <item x="242"/>
        <item x="245"/>
        <item x="246"/>
        <item x="247"/>
        <item x="248"/>
        <item m="1" x="518"/>
        <item x="255"/>
        <item x="256"/>
        <item x="258"/>
        <item x="259"/>
        <item x="260"/>
        <item x="261"/>
        <item x="262"/>
        <item x="263"/>
        <item x="254"/>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85"/>
        <item x="86"/>
        <item x="87"/>
        <item x="88"/>
        <item x="91"/>
        <item x="92"/>
        <item x="93"/>
        <item x="94"/>
        <item x="95"/>
        <item x="96"/>
        <item x="97"/>
        <item x="98"/>
        <item m="1" x="311"/>
        <item x="99"/>
        <item x="100"/>
        <item x="101"/>
        <item x="102"/>
        <item x="103"/>
        <item x="104"/>
        <item x="105"/>
        <item x="106"/>
        <item x="107"/>
        <item x="108"/>
        <item x="109"/>
        <item x="110"/>
        <item x="111"/>
        <item x="112"/>
        <item x="113"/>
        <item x="114"/>
        <item x="115"/>
        <item x="140"/>
        <item x="141"/>
        <item x="152"/>
        <item x="156"/>
        <item x="158"/>
        <item x="157"/>
        <item m="1" x="425"/>
        <item x="249"/>
        <item x="251"/>
        <item x="252"/>
        <item x="253"/>
        <item x="250"/>
        <item x="257"/>
      </items>
    </pivotField>
    <pivotField compact="0" outline="0" showAll="0"/>
    <pivotField compact="0" outline="0" showAll="0"/>
    <pivotField axis="axisRow" compact="0" outline="0" showAll="0" defaultSubtotal="0">
      <items count="6">
        <item x="0"/>
        <item x="3"/>
        <item x="4"/>
        <item x="1"/>
        <item x="2"/>
        <item x="5"/>
      </items>
    </pivotField>
    <pivotField compact="0" outline="0" showAll="0"/>
    <pivotField compact="0" outline="0" showAll="0"/>
    <pivotField compact="0" outline="0" showAll="0"/>
    <pivotField axis="axisRow" compact="0" outline="0" showAll="0">
      <items count="13">
        <item x="10"/>
        <item x="7"/>
        <item x="1"/>
        <item x="3"/>
        <item x="5"/>
        <item x="2"/>
        <item x="6"/>
        <item x="11"/>
        <item x="4"/>
        <item x="9"/>
        <item x="8"/>
        <item x="0"/>
        <item t="default"/>
      </items>
    </pivotField>
    <pivotField compact="0" outline="0" showAll="0"/>
    <pivotField compact="0" outline="0" showAll="0" defaultSubtotal="0"/>
    <pivotField compact="0" outline="0" showAll="0"/>
    <pivotField axis="axisRow" compact="0" outline="0" showAll="0" defaultSubtotal="0">
      <items count="31">
        <item x="0"/>
        <item x="3"/>
        <item x="1"/>
        <item x="2"/>
        <item m="1" x="28"/>
        <item m="1" x="20"/>
        <item m="1" x="24"/>
        <item m="1" x="19"/>
        <item m="1" x="25"/>
        <item m="1" x="27"/>
        <item m="1" x="21"/>
        <item m="1" x="23"/>
        <item m="1" x="29"/>
        <item m="1" x="18"/>
        <item m="1" x="26"/>
        <item m="1" x="30"/>
        <item x="4"/>
        <item x="6"/>
        <item x="7"/>
        <item x="8"/>
        <item x="9"/>
        <item x="10"/>
        <item x="11"/>
        <item x="12"/>
        <item x="13"/>
        <item x="16"/>
        <item x="5"/>
        <item x="14"/>
        <item x="15"/>
        <item m="1" x="22"/>
        <item x="17"/>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4">
        <item x="0"/>
        <item x="1"/>
        <item x="2"/>
        <item x="4"/>
        <item x="6"/>
        <item x="3"/>
        <item x="5"/>
        <item m="1" x="56"/>
        <item m="1" x="44"/>
        <item m="1" x="59"/>
        <item m="1" x="61"/>
        <item m="1" x="62"/>
        <item m="1" x="54"/>
        <item m="1" x="43"/>
        <item m="1" x="58"/>
        <item m="1" x="42"/>
        <item m="1" x="38"/>
        <item m="1" x="57"/>
        <item m="1" x="55"/>
        <item m="1" x="50"/>
        <item m="1" x="49"/>
        <item m="1" x="52"/>
        <item m="1" x="53"/>
        <item m="1" x="41"/>
        <item m="1" x="63"/>
        <item m="1" x="37"/>
        <item m="1" x="48"/>
        <item m="1" x="39"/>
        <item m="1" x="40"/>
        <item m="1" x="36"/>
        <item m="1" x="51"/>
        <item m="1" x="45"/>
        <item m="1" x="47"/>
        <item m="1" x="60"/>
        <item x="10"/>
        <item x="11"/>
        <item x="8"/>
        <item x="9"/>
        <item x="12"/>
        <item x="13"/>
        <item x="14"/>
        <item x="15"/>
        <item x="16"/>
        <item x="17"/>
        <item x="18"/>
        <item x="19"/>
        <item x="20"/>
        <item x="21"/>
        <item x="22"/>
        <item x="23"/>
        <item x="24"/>
        <item m="1" x="46"/>
        <item x="26"/>
        <item x="27"/>
        <item x="28"/>
        <item x="29"/>
        <item x="30"/>
        <item x="31"/>
        <item x="32"/>
        <item x="33"/>
        <item x="34"/>
        <item x="35"/>
        <item x="7"/>
        <item x="25"/>
      </items>
    </pivotField>
    <pivotField axis="axisRow" compact="0" outline="0" showAll="0" defaultSubtotal="0">
      <items count="2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m="1" x="225"/>
        <item m="1" x="257"/>
        <item m="1" x="205"/>
        <item m="1" x="237"/>
        <item m="1" x="269"/>
        <item m="1" x="217"/>
        <item m="1" x="249"/>
        <item m="1" x="197"/>
        <item m="1" x="229"/>
        <item m="1" x="261"/>
        <item m="1" x="209"/>
        <item m="1" x="241"/>
        <item m="1" x="273"/>
        <item m="1" x="221"/>
        <item m="1" x="252"/>
        <item m="1" x="200"/>
        <item m="1" x="232"/>
        <item m="1" x="264"/>
        <item m="1" x="212"/>
        <item m="1" x="244"/>
        <item m="1" x="276"/>
        <item m="1" x="224"/>
        <item m="1" x="255"/>
        <item m="1" x="203"/>
        <item m="1" x="235"/>
        <item m="1" x="267"/>
        <item m="1" x="215"/>
        <item m="1" x="247"/>
        <item m="1" x="278"/>
        <item m="1" x="227"/>
        <item m="1" x="259"/>
        <item m="1" x="207"/>
        <item m="1" x="239"/>
        <item m="1" x="271"/>
        <item m="1" x="219"/>
        <item m="1" x="251"/>
        <item m="1" x="199"/>
        <item m="1" x="231"/>
        <item m="1" x="263"/>
        <item m="1" x="211"/>
        <item m="1" x="243"/>
        <item m="1" x="275"/>
        <item m="1" x="223"/>
        <item m="1" x="254"/>
        <item m="1" x="202"/>
        <item m="1" x="234"/>
        <item m="1" x="266"/>
        <item m="1" x="214"/>
        <item m="1" x="246"/>
        <item m="1" x="277"/>
        <item m="1" x="226"/>
        <item m="1" x="258"/>
        <item m="1" x="206"/>
        <item m="1" x="238"/>
        <item m="1" x="270"/>
        <item m="1" x="218"/>
        <item m="1" x="250"/>
        <item m="1" x="198"/>
        <item m="1" x="256"/>
        <item m="1" x="230"/>
        <item m="1" x="204"/>
        <item m="1" x="262"/>
        <item m="1" x="236"/>
        <item m="1" x="210"/>
        <item m="1" x="268"/>
        <item m="1" x="242"/>
        <item m="1" x="216"/>
        <item m="1" x="274"/>
        <item m="1" x="248"/>
        <item m="1" x="222"/>
        <item m="1" x="279"/>
        <item m="1" x="253"/>
        <item m="1" x="228"/>
        <item m="1" x="201"/>
        <item m="1" x="260"/>
        <item m="1" x="233"/>
        <item m="1" x="208"/>
        <item m="1" x="265"/>
        <item m="1" x="240"/>
        <item m="1" x="213"/>
        <item m="1" x="272"/>
        <item m="1" x="245"/>
        <item m="1" x="220"/>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5">
        <item x="0"/>
        <item x="1"/>
        <item m="1" x="22"/>
        <item m="1" x="14"/>
        <item m="1" x="19"/>
        <item m="1" x="17"/>
        <item m="1" x="15"/>
        <item m="1" x="20"/>
        <item m="1" x="16"/>
        <item m="1" x="21"/>
        <item m="1" x="23"/>
        <item m="1" x="24"/>
        <item m="1" x="18"/>
        <item x="2"/>
        <item x="4"/>
        <item x="5"/>
        <item x="11"/>
        <item x="12"/>
        <item x="13"/>
        <item x="3"/>
        <item x="6"/>
        <item x="7"/>
        <item x="8"/>
        <item x="9"/>
        <item x="1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1"/>
        <item x="0"/>
        <item m="1" x="2"/>
        <item t="default"/>
      </items>
    </pivotField>
    <pivotField compact="0" outline="0" showAll="0" sortType="ascending" defaultSubtotal="0"/>
    <pivotField compact="0" outline="0" showAll="0" defaultSubtotal="0"/>
    <pivotField compact="0" outline="0" showAll="0"/>
    <pivotField compact="0" outline="0" showAll="0"/>
  </pivotFields>
  <rowFields count="9">
    <field x="4"/>
    <field x="3"/>
    <field x="12"/>
    <field x="16"/>
    <field x="41"/>
    <field x="42"/>
    <field x="8"/>
    <field x="97"/>
    <field x="5"/>
  </rowFields>
  <rowItems count="11">
    <i>
      <x v="1116"/>
      <x v="964"/>
      <x v="9"/>
      <x v="16"/>
      <x v="62"/>
      <x v="8"/>
      <x v="4"/>
      <x v="19"/>
      <x v="490"/>
    </i>
    <i r="3">
      <x v="28"/>
      <x v="53"/>
      <x v="3"/>
      <x v="3"/>
      <x/>
      <x v="444"/>
    </i>
    <i r="5">
      <x v="19"/>
      <x v="4"/>
      <x/>
      <x v="444"/>
    </i>
    <i t="default" r="2">
      <x v="9"/>
    </i>
    <i r="2">
      <x v="11"/>
      <x v="16"/>
      <x v="35"/>
      <x v="22"/>
      <x v="1"/>
      <x v="19"/>
      <x v="490"/>
    </i>
    <i r="5">
      <x v="52"/>
      <x v="1"/>
      <x v="19"/>
      <x v="490"/>
    </i>
    <i r="5">
      <x v="67"/>
      <x v="1"/>
      <x v="19"/>
      <x v="490"/>
    </i>
    <i t="default" r="2">
      <x v="11"/>
    </i>
    <i r="1">
      <x v="999"/>
      <x v="9"/>
      <x v="28"/>
      <x v="55"/>
      <x v="10"/>
      <x v="1"/>
      <x/>
      <x v="444"/>
    </i>
    <i t="default" r="2">
      <x v="9"/>
    </i>
    <i t="grand">
      <x/>
    </i>
  </rowItems>
  <colItems count="1">
    <i/>
  </colItems>
  <pageFields count="2">
    <pageField fld="139" hier="-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F11:DF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79"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樞紐分析表7" cacheId="223" applyNumberFormats="0" applyBorderFormats="0" applyFontFormats="0" applyPatternFormats="0" applyAlignmentFormats="0" applyWidthHeightFormats="1" dataCaption="值" updatedVersion="5" minRefreshableVersion="3" showDrill="0" useAutoFormatting="1" itemPrintTitles="1" createdVersion="6" indent="0" compact="0" compactData="0" gridDropZones="1" multipleFieldFilters="0">
  <location ref="AB6:AF50" firstHeaderRow="1" firstDataRow="2" firstDataCol="2"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31">
        <item x="0"/>
        <item x="1"/>
        <item x="3"/>
        <item x="2"/>
        <item m="1" x="28"/>
        <item m="1" x="20"/>
        <item m="1" x="24"/>
        <item m="1" x="19"/>
        <item m="1" x="25"/>
        <item m="1" x="27"/>
        <item m="1" x="21"/>
        <item m="1" x="23"/>
        <item m="1" x="29"/>
        <item m="1" x="18"/>
        <item m="1" x="26"/>
        <item m="1" x="30"/>
        <item x="4"/>
        <item x="6"/>
        <item x="7"/>
        <item x="8"/>
        <item x="9"/>
        <item x="10"/>
        <item x="11"/>
        <item x="12"/>
        <item x="13"/>
        <item x="16"/>
        <item x="5"/>
        <item x="14"/>
        <item x="15"/>
        <item m="1" x="22"/>
        <item x="17"/>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4">
        <item x="0"/>
        <item x="1"/>
        <item x="2"/>
        <item x="4"/>
        <item x="6"/>
        <item x="3"/>
        <item x="5"/>
        <item m="1" x="56"/>
        <item m="1" x="44"/>
        <item m="1" x="59"/>
        <item m="1" x="61"/>
        <item m="1" x="62"/>
        <item m="1" x="54"/>
        <item m="1" x="43"/>
        <item m="1" x="58"/>
        <item m="1" x="42"/>
        <item m="1" x="38"/>
        <item m="1" x="57"/>
        <item m="1" x="55"/>
        <item m="1" x="50"/>
        <item m="1" x="49"/>
        <item m="1" x="52"/>
        <item m="1" x="53"/>
        <item m="1" x="41"/>
        <item m="1" x="63"/>
        <item m="1" x="37"/>
        <item m="1" x="48"/>
        <item m="1" x="39"/>
        <item m="1" x="40"/>
        <item m="1" x="36"/>
        <item m="1" x="51"/>
        <item m="1" x="45"/>
        <item m="1" x="47"/>
        <item m="1" x="60"/>
        <item x="10"/>
        <item x="11"/>
        <item x="8"/>
        <item x="9"/>
        <item x="12"/>
        <item x="13"/>
        <item x="14"/>
        <item x="15"/>
        <item x="16"/>
        <item x="17"/>
        <item x="18"/>
        <item x="19"/>
        <item x="20"/>
        <item x="21"/>
        <item x="22"/>
        <item x="23"/>
        <item x="24"/>
        <item m="1" x="46"/>
        <item x="26"/>
        <item x="27"/>
        <item x="28"/>
        <item x="29"/>
        <item x="30"/>
        <item x="31"/>
        <item x="32"/>
        <item x="33"/>
        <item x="34"/>
        <item x="35"/>
        <item x="7"/>
        <item x="25"/>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6"/>
    <field x="41"/>
  </rowFields>
  <rowItems count="43">
    <i>
      <x/>
      <x/>
    </i>
    <i r="1">
      <x v="34"/>
    </i>
    <i r="1">
      <x v="37"/>
    </i>
    <i r="1">
      <x v="39"/>
    </i>
    <i>
      <x v="1"/>
      <x v="1"/>
    </i>
    <i r="1">
      <x v="2"/>
    </i>
    <i>
      <x v="2"/>
      <x v="3"/>
    </i>
    <i r="1">
      <x v="4"/>
    </i>
    <i>
      <x v="3"/>
      <x v="5"/>
    </i>
    <i r="1">
      <x v="6"/>
    </i>
    <i>
      <x v="16"/>
      <x v="35"/>
    </i>
    <i r="1">
      <x v="62"/>
    </i>
    <i r="1">
      <x v="63"/>
    </i>
    <i>
      <x v="17"/>
      <x v="36"/>
    </i>
    <i r="1">
      <x v="38"/>
    </i>
    <i>
      <x v="18"/>
      <x v="40"/>
    </i>
    <i r="1">
      <x v="42"/>
    </i>
    <i>
      <x v="19"/>
      <x v="41"/>
    </i>
    <i r="1">
      <x v="43"/>
    </i>
    <i>
      <x v="20"/>
      <x v="44"/>
    </i>
    <i r="1">
      <x v="45"/>
    </i>
    <i>
      <x v="21"/>
      <x v="46"/>
    </i>
    <i r="1">
      <x v="47"/>
    </i>
    <i>
      <x v="22"/>
      <x v="47"/>
    </i>
    <i r="1">
      <x v="54"/>
    </i>
    <i>
      <x v="23"/>
      <x v="48"/>
    </i>
    <i>
      <x v="24"/>
      <x v="49"/>
    </i>
    <i r="1">
      <x v="50"/>
    </i>
    <i>
      <x v="25"/>
      <x v="54"/>
    </i>
    <i r="1">
      <x v="56"/>
    </i>
    <i r="1">
      <x v="57"/>
    </i>
    <i>
      <x v="26"/>
      <x v="56"/>
    </i>
    <i r="1">
      <x v="62"/>
    </i>
    <i r="1">
      <x v="63"/>
    </i>
    <i>
      <x v="27"/>
      <x v="52"/>
    </i>
    <i r="1">
      <x v="54"/>
    </i>
    <i r="1">
      <x v="58"/>
    </i>
    <i r="1">
      <x v="59"/>
    </i>
    <i>
      <x v="28"/>
      <x v="53"/>
    </i>
    <i r="1">
      <x v="55"/>
    </i>
    <i>
      <x v="30"/>
      <x v="60"/>
    </i>
    <i r="1">
      <x v="61"/>
    </i>
    <i t="grand">
      <x/>
    </i>
  </rowItems>
  <colFields count="1">
    <field x="124"/>
  </colFields>
  <colItems count="3">
    <i>
      <x/>
    </i>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樞紐分析表2" cacheId="223" applyNumberFormats="0" applyBorderFormats="0" applyFontFormats="0" applyPatternFormats="0" applyAlignmentFormats="0" applyWidthHeightFormats="1" dataCaption="值" updatedVersion="5" minRefreshableVersion="3" showDrill="0" useAutoFormatting="1" itemPrintTitles="1" createdVersion="6" indent="0" compact="0" compactData="0" gridDropZones="1" multipleFieldFilters="0">
  <location ref="BF5:BJ9" firstHeaderRow="1" firstDataRow="2" firstDataCol="2"/>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1"/>
        <item x="0"/>
        <item m="1" x="2"/>
        <item t="default"/>
      </items>
    </pivotField>
    <pivotField compact="0" outline="0" showAll="0" sortType="ascending" defaultSubtotal="0"/>
    <pivotField compact="0" outline="0" showAll="0" defaultSubtotal="0"/>
    <pivotField compact="0" outline="0" showAll="0"/>
    <pivotField compact="0" outline="0" showAll="0"/>
  </pivotFields>
  <rowFields count="2">
    <field x="127"/>
    <field x="139"/>
  </rowFields>
  <rowItems count="3">
    <i>
      <x/>
      <x/>
    </i>
    <i r="1">
      <x v="1"/>
    </i>
    <i t="grand">
      <x/>
    </i>
  </rowItems>
  <colFields count="1">
    <field x="121"/>
  </colFields>
  <colItems count="3">
    <i>
      <x/>
    </i>
    <i>
      <x v="1"/>
    </i>
    <i t="grand">
      <x/>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樞紐分析表4"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AW5:AY89" firstHeaderRow="2" firstDataRow="2" firstDataCol="2" rowPageCount="1" colPageCount="1"/>
  <pivotFields count="144">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0">
        <item x="0"/>
        <item x="1"/>
        <item m="1" x="38"/>
        <item m="1" x="24"/>
        <item m="1" x="31"/>
        <item m="1" x="27"/>
        <item m="1" x="25"/>
        <item m="1" x="34"/>
        <item m="1" x="30"/>
        <item m="1" x="36"/>
        <item m="1" x="26"/>
        <item m="1" x="35"/>
        <item m="1" x="37"/>
        <item m="1" x="39"/>
        <item m="1" x="32"/>
        <item m="1" x="28"/>
        <item x="2"/>
        <item x="8"/>
        <item x="9"/>
        <item x="20"/>
        <item x="21"/>
        <item x="22"/>
        <item x="23"/>
        <item x="4"/>
        <item m="1" x="33"/>
        <item x="5"/>
        <item x="6"/>
        <item x="7"/>
        <item x="10"/>
        <item x="11"/>
        <item x="13"/>
        <item m="1" x="29"/>
        <item x="3"/>
        <item x="12"/>
        <item x="14"/>
        <item x="15"/>
        <item x="16"/>
        <item x="17"/>
        <item x="18"/>
        <item x="19"/>
      </items>
    </pivotField>
    <pivotField compact="0" outline="0" showAll="0"/>
    <pivotField compact="0" outline="0" showAll="0"/>
    <pivotField compact="0" outline="0" showAll="0"/>
    <pivotField axis="axisRow" compact="0" outline="0" showAll="0">
      <items count="63">
        <item n=" " x="0"/>
        <item x="1"/>
        <item m="1" x="61"/>
        <item m="1" x="58"/>
        <item m="1" x="60"/>
        <item m="1" x="59"/>
        <item x="27"/>
        <item x="28"/>
        <item x="29"/>
        <item x="30"/>
        <item x="31"/>
        <item x="32"/>
        <item x="33"/>
        <item x="34"/>
        <item x="35"/>
        <item x="36"/>
        <item x="37"/>
        <item x="38"/>
        <item x="39"/>
        <item x="40"/>
        <item x="41"/>
        <item x="42"/>
        <item x="43"/>
        <item x="44"/>
        <item x="45"/>
        <item x="46"/>
        <item x="47"/>
        <item x="48"/>
        <item x="49"/>
        <item x="50"/>
        <item x="51"/>
        <item x="52"/>
        <item x="53"/>
        <item x="54"/>
        <item x="57"/>
        <item x="56"/>
        <item x="55"/>
        <item x="2"/>
        <item x="3"/>
        <item x="4"/>
        <item x="5"/>
        <item x="6"/>
        <item x="7"/>
        <item x="8"/>
        <item x="9"/>
        <item x="10"/>
        <item x="11"/>
        <item x="12"/>
        <item x="13"/>
        <item x="14"/>
        <item x="15"/>
        <item x="16"/>
        <item x="17"/>
        <item x="18"/>
        <item x="19"/>
        <item x="20"/>
        <item x="21"/>
        <item x="22"/>
        <item x="23"/>
        <item x="24"/>
        <item x="25"/>
        <item x="2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83">
    <i>
      <x/>
      <x/>
    </i>
    <i r="1">
      <x v="6"/>
    </i>
    <i r="1">
      <x v="7"/>
    </i>
    <i r="1">
      <x v="8"/>
    </i>
    <i r="1">
      <x v="9"/>
    </i>
    <i r="1">
      <x v="10"/>
    </i>
    <i r="1">
      <x v="11"/>
    </i>
    <i r="1">
      <x v="12"/>
    </i>
    <i r="1">
      <x v="13"/>
    </i>
    <i r="1">
      <x v="14"/>
    </i>
    <i r="1">
      <x v="15"/>
    </i>
    <i r="1">
      <x v="17"/>
    </i>
    <i r="1">
      <x v="18"/>
    </i>
    <i r="1">
      <x v="19"/>
    </i>
    <i r="1">
      <x v="20"/>
    </i>
    <i r="1">
      <x v="21"/>
    </i>
    <i r="1">
      <x v="22"/>
    </i>
    <i r="1">
      <x v="23"/>
    </i>
    <i r="1">
      <x v="24"/>
    </i>
    <i r="1">
      <x v="25"/>
    </i>
    <i r="1">
      <x v="26"/>
    </i>
    <i r="1">
      <x v="27"/>
    </i>
    <i r="1">
      <x v="28"/>
    </i>
    <i r="1">
      <x v="29"/>
    </i>
    <i r="1">
      <x v="34"/>
    </i>
    <i>
      <x v="1"/>
      <x/>
    </i>
    <i r="1">
      <x v="1"/>
    </i>
    <i>
      <x v="16"/>
      <x/>
    </i>
    <i>
      <x v="17"/>
      <x/>
    </i>
    <i r="1">
      <x v="6"/>
    </i>
    <i>
      <x v="18"/>
      <x/>
    </i>
    <i>
      <x v="19"/>
      <x/>
    </i>
    <i>
      <x v="20"/>
      <x/>
    </i>
    <i>
      <x v="21"/>
      <x/>
    </i>
    <i r="1">
      <x v="8"/>
    </i>
    <i r="1">
      <x v="16"/>
    </i>
    <i>
      <x v="22"/>
      <x/>
    </i>
    <i r="1">
      <x v="30"/>
    </i>
    <i r="1">
      <x v="31"/>
    </i>
    <i r="1">
      <x v="32"/>
    </i>
    <i r="1">
      <x v="33"/>
    </i>
    <i r="1">
      <x v="35"/>
    </i>
    <i r="1">
      <x v="36"/>
    </i>
    <i>
      <x v="23"/>
      <x/>
    </i>
    <i r="1">
      <x v="44"/>
    </i>
    <i>
      <x v="25"/>
      <x/>
    </i>
    <i>
      <x v="26"/>
      <x/>
    </i>
    <i>
      <x v="27"/>
      <x/>
    </i>
    <i>
      <x v="28"/>
      <x/>
    </i>
    <i>
      <x v="29"/>
      <x/>
    </i>
    <i>
      <x v="30"/>
      <x/>
    </i>
    <i>
      <x v="32"/>
      <x/>
    </i>
    <i r="1">
      <x v="37"/>
    </i>
    <i r="1">
      <x v="38"/>
    </i>
    <i r="1">
      <x v="39"/>
    </i>
    <i r="1">
      <x v="40"/>
    </i>
    <i r="1">
      <x v="41"/>
    </i>
    <i r="1">
      <x v="42"/>
    </i>
    <i r="1">
      <x v="43"/>
    </i>
    <i r="1">
      <x v="45"/>
    </i>
    <i r="1">
      <x v="46"/>
    </i>
    <i r="1">
      <x v="47"/>
    </i>
    <i r="1">
      <x v="48"/>
    </i>
    <i r="1">
      <x v="49"/>
    </i>
    <i r="1">
      <x v="50"/>
    </i>
    <i r="1">
      <x v="51"/>
    </i>
    <i r="1">
      <x v="52"/>
    </i>
    <i r="1">
      <x v="53"/>
    </i>
    <i r="1">
      <x v="54"/>
    </i>
    <i r="1">
      <x v="55"/>
    </i>
    <i r="1">
      <x v="56"/>
    </i>
    <i r="1">
      <x v="57"/>
    </i>
    <i r="1">
      <x v="58"/>
    </i>
    <i r="1">
      <x v="59"/>
    </i>
    <i r="1">
      <x v="60"/>
    </i>
    <i r="1">
      <x v="61"/>
    </i>
    <i>
      <x v="33"/>
      <x/>
    </i>
    <i>
      <x v="34"/>
      <x/>
    </i>
    <i>
      <x v="35"/>
      <x/>
    </i>
    <i>
      <x v="36"/>
      <x/>
    </i>
    <i>
      <x v="37"/>
      <x/>
    </i>
    <i>
      <x v="38"/>
      <x/>
    </i>
    <i>
      <x v="39"/>
      <x/>
    </i>
  </rowItems>
  <colItems count="1">
    <i/>
  </colItems>
  <pageFields count="1">
    <pageField fld="127" item="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樞紐分析表6" cacheId="223" applyNumberFormats="0" applyBorderFormats="0" applyFontFormats="0" applyPatternFormats="0" applyAlignmentFormats="0" applyWidthHeightFormats="1" dataCaption="值" updatedVersion="5" minRefreshableVersion="3" showDrill="0" useAutoFormatting="1" itemPrintTitles="1" createdVersion="6" indent="0" compact="0" compactData="0" gridDropZones="1" multipleFieldFilters="0">
  <location ref="AL6:AO8" firstHeaderRow="1" firstDataRow="2" firstDataCol="1"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Items count="1">
    <i/>
  </rowItems>
  <colFields count="1">
    <field x="124"/>
  </colFields>
  <colItems count="3">
    <i>
      <x/>
    </i>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樞紐分析表4"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AP8:AU876" firstHeaderRow="1" firstDataRow="1" firstDataCol="6" rowPageCount="4" colPageCount="1"/>
  <pivotFields count="144">
    <pivotField compact="0" outline="0" showAll="0"/>
    <pivotField compact="0" outline="0" showAll="0"/>
    <pivotField axis="axisRow"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axis="axisRow"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axis="axisRow"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axis="axisRow"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m="1" x="247"/>
        <item m="1" x="255"/>
        <item m="1" x="263"/>
        <item m="1" x="271"/>
        <item m="1" x="279"/>
        <item m="1" x="287"/>
        <item m="1" x="305"/>
        <item m="1" x="323"/>
        <item m="1" x="230"/>
        <item m="1" x="240"/>
        <item m="1" x="248"/>
        <item m="1" x="256"/>
        <item m="1" x="264"/>
        <item m="1" x="272"/>
        <item m="1" x="280"/>
        <item m="1" x="288"/>
        <item m="1" x="306"/>
        <item m="1" x="324"/>
        <item m="1" x="231"/>
        <item m="1" x="241"/>
        <item m="1" x="249"/>
        <item m="1" x="257"/>
        <item m="1" x="265"/>
        <item m="1" x="273"/>
        <item m="1" x="281"/>
        <item m="1" x="289"/>
        <item m="1" x="307"/>
        <item m="1" x="325"/>
        <item m="1" x="232"/>
        <item m="1" x="242"/>
        <item m="1" x="250"/>
        <item m="1" x="258"/>
        <item m="1" x="266"/>
        <item m="1" x="274"/>
        <item m="1" x="282"/>
        <item m="1" x="290"/>
        <item m="1" x="308"/>
        <item m="1" x="326"/>
        <item m="1" x="233"/>
        <item m="1" x="243"/>
        <item m="1" x="251"/>
        <item m="1" x="259"/>
        <item m="1" x="267"/>
        <item m="1" x="275"/>
        <item m="1" x="283"/>
        <item m="1" x="291"/>
        <item m="1" x="309"/>
        <item m="1" x="327"/>
        <item m="1" x="234"/>
        <item m="1" x="244"/>
        <item m="1" x="252"/>
        <item m="1" x="260"/>
        <item m="1" x="268"/>
        <item m="1" x="276"/>
        <item m="1" x="284"/>
        <item m="1" x="292"/>
        <item m="1" x="310"/>
        <item m="1" x="328"/>
        <item m="1" x="235"/>
        <item m="1" x="245"/>
        <item m="1" x="253"/>
        <item m="1" x="261"/>
        <item m="1" x="269"/>
        <item m="1" x="277"/>
        <item m="1" x="285"/>
        <item m="1" x="293"/>
        <item m="1" x="311"/>
        <item m="1" x="329"/>
        <item m="1" x="236"/>
        <item m="1" x="246"/>
        <item m="1" x="254"/>
        <item m="1" x="262"/>
        <item m="1" x="270"/>
        <item m="1" x="278"/>
        <item m="1" x="286"/>
        <item m="1" x="294"/>
        <item m="1" x="312"/>
        <item m="1" x="330"/>
        <item m="1" x="295"/>
        <item m="1" x="313"/>
        <item m="1" x="331"/>
        <item m="1" x="341"/>
        <item m="1" x="351"/>
        <item m="1" x="361"/>
        <item m="1" x="371"/>
        <item m="1" x="381"/>
        <item m="1" x="399"/>
        <item m="1" x="419"/>
        <item m="1" x="296"/>
        <item m="1" x="314"/>
        <item m="1" x="332"/>
        <item m="1" x="342"/>
        <item m="1" x="352"/>
        <item m="1" x="362"/>
        <item m="1" x="372"/>
        <item m="1" x="382"/>
        <item m="1" x="401"/>
        <item m="1" x="421"/>
        <item m="1" x="297"/>
        <item m="1" x="315"/>
        <item m="1" x="333"/>
        <item m="1" x="343"/>
        <item m="1" x="353"/>
        <item m="1" x="363"/>
        <item m="1" x="373"/>
        <item m="1" x="383"/>
        <item m="1" x="403"/>
        <item m="1" x="423"/>
        <item m="1" x="298"/>
        <item m="1" x="316"/>
        <item m="1" x="334"/>
        <item m="1" x="344"/>
        <item m="1" x="354"/>
        <item m="1" x="364"/>
        <item m="1" x="374"/>
        <item m="1" x="384"/>
        <item m="1" x="404"/>
        <item m="1" x="424"/>
        <item m="1" x="299"/>
        <item m="1" x="317"/>
        <item m="1" x="335"/>
        <item m="1" x="345"/>
        <item m="1" x="355"/>
        <item m="1" x="365"/>
        <item m="1" x="375"/>
        <item m="1" x="385"/>
        <item m="1" x="405"/>
        <item m="1" x="425"/>
        <item m="1" x="300"/>
        <item m="1" x="318"/>
        <item m="1" x="336"/>
        <item m="1" x="346"/>
        <item m="1" x="356"/>
        <item m="1" x="366"/>
        <item m="1" x="376"/>
        <item m="1" x="386"/>
        <item m="1" x="406"/>
        <item m="1" x="426"/>
        <item m="1" x="301"/>
        <item m="1" x="319"/>
        <item m="1" x="337"/>
        <item m="1" x="347"/>
        <item m="1" x="357"/>
        <item m="1" x="367"/>
        <item m="1" x="377"/>
        <item m="1" x="387"/>
        <item m="1" x="407"/>
        <item m="1" x="427"/>
        <item m="1" x="302"/>
        <item m="1" x="320"/>
        <item m="1" x="338"/>
        <item m="1" x="348"/>
        <item m="1" x="358"/>
        <item m="1" x="368"/>
        <item m="1" x="378"/>
        <item m="1" x="388"/>
        <item m="1" x="408"/>
        <item m="1" x="428"/>
        <item m="1" x="303"/>
        <item m="1" x="321"/>
        <item m="1" x="339"/>
        <item m="1" x="349"/>
        <item m="1" x="359"/>
        <item m="1" x="369"/>
        <item m="1" x="379"/>
        <item m="1" x="389"/>
        <item m="1" x="409"/>
        <item m="1" x="429"/>
        <item m="1" x="304"/>
        <item m="1" x="322"/>
        <item m="1" x="340"/>
        <item m="1" x="350"/>
        <item m="1" x="360"/>
        <item m="1" x="370"/>
        <item m="1" x="380"/>
        <item m="1" x="390"/>
        <item m="1" x="410"/>
        <item m="1" x="430"/>
        <item m="1" x="391"/>
        <item m="1" x="411"/>
        <item m="1" x="431"/>
        <item m="1" x="441"/>
        <item m="1" x="451"/>
        <item m="1" x="461"/>
        <item m="1" x="471"/>
        <item m="1" x="481"/>
        <item m="1" x="495"/>
        <item m="1" x="509"/>
        <item m="1" x="392"/>
        <item m="1" x="412"/>
        <item m="1" x="432"/>
        <item m="1" x="442"/>
        <item m="1" x="452"/>
        <item m="1" x="462"/>
        <item m="1" x="472"/>
        <item m="1" x="482"/>
        <item m="1" x="496"/>
        <item m="1" x="510"/>
        <item m="1" x="393"/>
        <item m="1" x="413"/>
        <item m="1" x="433"/>
        <item m="1" x="443"/>
        <item m="1" x="453"/>
        <item m="1" x="463"/>
        <item m="1" x="473"/>
        <item m="1" x="483"/>
        <item m="1" x="497"/>
        <item m="1" x="511"/>
        <item m="1" x="394"/>
        <item m="1" x="414"/>
        <item m="1" x="434"/>
        <item m="1" x="444"/>
        <item m="1" x="454"/>
        <item m="1" x="464"/>
        <item m="1" x="474"/>
        <item m="1" x="484"/>
        <item m="1" x="498"/>
        <item m="1" x="512"/>
        <item m="1" x="395"/>
        <item m="1" x="415"/>
        <item m="1" x="435"/>
        <item m="1" x="445"/>
        <item m="1" x="455"/>
        <item m="1" x="465"/>
        <item m="1" x="475"/>
        <item m="1" x="485"/>
        <item m="1" x="499"/>
        <item m="1" x="513"/>
        <item m="1" x="396"/>
        <item m="1" x="416"/>
        <item m="1" x="436"/>
        <item m="1" x="446"/>
        <item m="1" x="456"/>
        <item m="1" x="466"/>
        <item m="1" x="476"/>
        <item m="1" x="486"/>
        <item m="1" x="500"/>
        <item m="1" x="514"/>
        <item m="1" x="397"/>
        <item m="1" x="417"/>
        <item m="1" x="437"/>
        <item m="1" x="447"/>
        <item m="1" x="457"/>
        <item m="1" x="467"/>
        <item m="1" x="477"/>
        <item m="1" x="487"/>
        <item m="1" x="501"/>
        <item m="1" x="515"/>
        <item m="1" x="398"/>
        <item m="1" x="418"/>
        <item m="1" x="438"/>
        <item m="1" x="448"/>
        <item m="1" x="458"/>
        <item m="1" x="468"/>
        <item m="1" x="478"/>
        <item m="1" x="488"/>
        <item m="1" x="502"/>
        <item m="1" x="516"/>
        <item m="1" x="400"/>
        <item m="1" x="420"/>
        <item m="1" x="439"/>
        <item m="1" x="449"/>
        <item m="1" x="459"/>
        <item m="1" x="469"/>
        <item m="1" x="479"/>
        <item m="1" x="489"/>
        <item m="1" x="503"/>
        <item m="1" x="517"/>
        <item m="1" x="402"/>
        <item m="1" x="422"/>
        <item m="1" x="440"/>
        <item m="1" x="450"/>
        <item m="1" x="460"/>
        <item m="1" x="470"/>
        <item m="1" x="480"/>
        <item m="1" x="490"/>
        <item m="1" x="504"/>
        <item m="1" x="518"/>
        <item m="1" x="491"/>
        <item m="1" x="505"/>
        <item m="1" x="519"/>
        <item m="1" x="522"/>
        <item m="1" x="525"/>
        <item m="1" x="528"/>
        <item m="1" x="221"/>
        <item m="1" x="224"/>
        <item m="1" x="227"/>
        <item m="1" x="237"/>
        <item m="1" x="492"/>
        <item m="1" x="506"/>
        <item m="1" x="520"/>
        <item m="1" x="523"/>
        <item m="1" x="526"/>
        <item m="1" x="529"/>
        <item m="1" x="222"/>
        <item m="1" x="225"/>
        <item m="1" x="228"/>
        <item m="1" x="238"/>
        <item m="1" x="493"/>
        <item m="1" x="507"/>
        <item m="1" x="521"/>
        <item m="1" x="524"/>
        <item m="1" x="527"/>
        <item m="1" x="530"/>
        <item m="1" x="223"/>
        <item m="1" x="226"/>
        <item m="1" x="229"/>
        <item m="1" x="239"/>
        <item m="1" x="494"/>
        <item m="1" x="50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6">
    <field x="2"/>
    <field x="71"/>
    <field x="3"/>
    <field x="4"/>
    <field x="6"/>
    <field x="16"/>
  </rowFields>
  <rowItems count="868">
    <i>
      <x/>
      <x v="1"/>
      <x v="170"/>
      <x v="39"/>
      <x v="173"/>
      <x v="16"/>
    </i>
    <i r="4">
      <x v="746"/>
      <x v="16"/>
    </i>
    <i r="2">
      <x v="171"/>
      <x v="40"/>
      <x v="174"/>
      <x v="4"/>
    </i>
    <i r="2">
      <x v="688"/>
      <x v="847"/>
      <x v="743"/>
      <x v="17"/>
    </i>
    <i r="2">
      <x v="721"/>
      <x v="881"/>
      <x v="775"/>
      <x v="4"/>
    </i>
    <i r="1">
      <x v="2"/>
      <x v="168"/>
      <x v="41"/>
      <x v="171"/>
      <x v="16"/>
    </i>
    <i r="2">
      <x v="170"/>
      <x v="39"/>
      <x v="173"/>
      <x v="4"/>
    </i>
    <i r="2">
      <x v="689"/>
      <x v="848"/>
      <x v="744"/>
      <x v="17"/>
    </i>
    <i r="2">
      <x v="722"/>
      <x v="882"/>
      <x v="776"/>
      <x v="4"/>
    </i>
    <i r="1">
      <x v="3"/>
      <x v="168"/>
      <x v="41"/>
      <x v="745"/>
      <x v="17"/>
    </i>
    <i r="2">
      <x v="674"/>
      <x v="834"/>
      <x v="727"/>
      <x v="16"/>
    </i>
    <i r="2">
      <x v="723"/>
      <x v="883"/>
      <x v="777"/>
      <x v="4"/>
    </i>
    <i r="2">
      <x v="1145"/>
      <x v="1258"/>
      <x v="1176"/>
      <x v="16"/>
    </i>
    <i r="1">
      <x v="4"/>
      <x v="170"/>
      <x v="39"/>
      <x v="746"/>
      <x v="17"/>
    </i>
    <i r="2">
      <x v="674"/>
      <x v="834"/>
      <x v="727"/>
      <x v="4"/>
    </i>
    <i r="2">
      <x v="724"/>
      <x v="884"/>
      <x v="778"/>
      <x v="4"/>
    </i>
    <i r="2">
      <x v="859"/>
      <x v="1010"/>
      <x v="926"/>
      <x v="16"/>
    </i>
    <i r="2">
      <x v="1126"/>
      <x v="1259"/>
      <x v="1177"/>
      <x v="16"/>
    </i>
    <i r="1">
      <x v="5"/>
      <x v="168"/>
      <x v="41"/>
      <x v="728"/>
      <x v="4"/>
    </i>
    <i r="2">
      <x v="454"/>
      <x v="298"/>
      <x v="481"/>
      <x v="16"/>
    </i>
    <i r="2">
      <x v="689"/>
      <x v="848"/>
      <x v="744"/>
      <x v="16"/>
    </i>
    <i r="2">
      <x v="690"/>
      <x v="849"/>
      <x v="747"/>
      <x v="17"/>
    </i>
    <i r="1">
      <x v="6"/>
      <x v="350"/>
      <x v="222"/>
      <x v="354"/>
      <x v="16"/>
    </i>
    <i r="2">
      <x v="675"/>
      <x v="835"/>
      <x v="729"/>
      <x v="4"/>
    </i>
    <i r="2">
      <x v="691"/>
      <x v="850"/>
      <x v="748"/>
      <x v="17"/>
    </i>
    <i r="2">
      <x v="695"/>
      <x v="853"/>
      <x v="752"/>
      <x v="16"/>
    </i>
    <i r="2">
      <x v="726"/>
      <x v="886"/>
      <x v="780"/>
      <x v="4"/>
    </i>
    <i r="1">
      <x v="7"/>
      <x v="676"/>
      <x v="836"/>
      <x v="730"/>
      <x v="4"/>
    </i>
    <i r="2">
      <x v="692"/>
      <x v="851"/>
      <x v="749"/>
      <x v="17"/>
    </i>
    <i r="2">
      <x v="727"/>
      <x v="887"/>
      <x v="781"/>
      <x v="4"/>
    </i>
    <i r="2">
      <x v="825"/>
      <x v="984"/>
      <x v="875"/>
      <x v="16"/>
    </i>
    <i r="2">
      <x v="1127"/>
      <x v="866"/>
      <x v="764"/>
      <x v="16"/>
    </i>
    <i r="1">
      <x v="8"/>
      <x v="677"/>
      <x v="837"/>
      <x v="731"/>
      <x v="4"/>
    </i>
    <i r="2">
      <x v="693"/>
      <x v="852"/>
      <x v="750"/>
      <x v="17"/>
    </i>
    <i r="2">
      <x v="728"/>
      <x v="888"/>
      <x v="782"/>
      <x v="4"/>
    </i>
    <i r="2">
      <x v="964"/>
      <x v="1116"/>
      <x v="1022"/>
      <x v="16"/>
    </i>
    <i r="1">
      <x v="9"/>
      <x v="694"/>
      <x v="650"/>
      <x v="751"/>
      <x v="17"/>
    </i>
    <i r="2">
      <x v="729"/>
      <x v="889"/>
      <x v="783"/>
      <x v="4"/>
    </i>
    <i r="2">
      <x v="818"/>
      <x v="978"/>
      <x v="891"/>
      <x v="16"/>
    </i>
    <i r="1">
      <x v="10"/>
      <x v="276"/>
      <x v="247"/>
      <x v="270"/>
      <x v="16"/>
    </i>
    <i r="2">
      <x v="444"/>
      <x v="42"/>
      <x v="471"/>
      <x v="4"/>
    </i>
    <i r="2">
      <x v="695"/>
      <x v="853"/>
      <x v="752"/>
      <x v="17"/>
    </i>
    <i r="2">
      <x v="730"/>
      <x v="890"/>
      <x v="784"/>
      <x v="4"/>
    </i>
    <i r="1">
      <x v="11"/>
      <x v="168"/>
      <x v="41"/>
      <x v="171"/>
      <x v="4"/>
    </i>
    <i r="2">
      <x v="696"/>
      <x v="854"/>
      <x v="753"/>
      <x v="17"/>
    </i>
    <i r="2">
      <x v="731"/>
      <x v="891"/>
      <x v="785"/>
      <x v="4"/>
    </i>
    <i r="2">
      <x v="1089"/>
      <x v="1221"/>
      <x v="1141"/>
      <x v="16"/>
    </i>
    <i r="1">
      <x v="12"/>
      <x v="170"/>
      <x v="39"/>
      <x v="173"/>
      <x v="4"/>
    </i>
    <i r="2">
      <x v="229"/>
      <x v="229"/>
      <x v="895"/>
      <x v="16"/>
    </i>
    <i r="2">
      <x v="697"/>
      <x v="855"/>
      <x v="754"/>
      <x v="17"/>
    </i>
    <i r="1">
      <x v="13"/>
      <x v="698"/>
      <x v="856"/>
      <x v="755"/>
      <x v="17"/>
    </i>
    <i r="2">
      <x v="733"/>
      <x v="893"/>
      <x v="787"/>
      <x v="4"/>
    </i>
    <i r="2">
      <x v="1090"/>
      <x v="1222"/>
      <x v="1142"/>
      <x v="16"/>
    </i>
    <i r="1">
      <x v="14"/>
      <x v="699"/>
      <x v="857"/>
      <x v="756"/>
      <x v="17"/>
    </i>
    <i r="2">
      <x v="1091"/>
      <x v="221"/>
      <x v="1143"/>
      <x v="16"/>
    </i>
    <i r="1">
      <x v="15"/>
      <x v="690"/>
      <x v="849"/>
      <x v="789"/>
      <x v="4"/>
    </i>
    <i r="2">
      <x v="700"/>
      <x v="858"/>
      <x v="755"/>
      <x v="17"/>
    </i>
    <i r="2">
      <x v="1092"/>
      <x v="1223"/>
      <x v="1144"/>
      <x v="16"/>
    </i>
    <i r="1">
      <x v="16"/>
      <x v="701"/>
      <x v="859"/>
      <x v="757"/>
      <x v="17"/>
    </i>
    <i r="2">
      <x v="735"/>
      <x v="895"/>
      <x v="790"/>
      <x v="4"/>
    </i>
    <i r="2">
      <x v="1093"/>
      <x v="1224"/>
      <x v="1145"/>
      <x v="16"/>
    </i>
    <i r="1">
      <x v="17"/>
      <x v="702"/>
      <x v="860"/>
      <x v="758"/>
      <x v="17"/>
    </i>
    <i r="2">
      <x v="736"/>
      <x v="896"/>
      <x v="791"/>
      <x v="4"/>
    </i>
    <i r="2">
      <x v="1094"/>
      <x v="1225"/>
      <x v="1146"/>
      <x v="16"/>
    </i>
    <i r="1">
      <x v="18"/>
      <x v="703"/>
      <x v="861"/>
      <x v="759"/>
      <x v="17"/>
    </i>
    <i r="2">
      <x v="737"/>
      <x v="897"/>
      <x v="792"/>
      <x v="4"/>
    </i>
    <i r="2">
      <x v="1095"/>
      <x v="1226"/>
      <x v="1147"/>
      <x v="16"/>
    </i>
    <i r="1">
      <x v="19"/>
      <x v="704"/>
      <x v="862"/>
      <x v="760"/>
      <x v="17"/>
    </i>
    <i r="2">
      <x v="738"/>
      <x v="898"/>
      <x v="793"/>
      <x v="4"/>
    </i>
    <i r="2">
      <x v="1096"/>
      <x v="1227"/>
      <x v="1148"/>
      <x v="16"/>
    </i>
    <i r="1">
      <x v="20"/>
      <x v="705"/>
      <x v="863"/>
      <x v="761"/>
      <x v="17"/>
    </i>
    <i r="2">
      <x v="739"/>
      <x v="899"/>
      <x v="794"/>
      <x v="4"/>
    </i>
    <i r="2">
      <x v="1097"/>
      <x v="1228"/>
      <x v="1149"/>
      <x v="16"/>
    </i>
    <i r="1">
      <x v="21"/>
      <x v="740"/>
      <x v="900"/>
      <x v="795"/>
      <x v="4"/>
    </i>
    <i r="2">
      <x v="1098"/>
      <x v="1229"/>
      <x v="1150"/>
      <x v="16"/>
    </i>
    <i r="1">
      <x v="22"/>
      <x v="707"/>
      <x v="865"/>
      <x v="762"/>
      <x v="17"/>
    </i>
    <i r="2">
      <x v="1099"/>
      <x v="1230"/>
      <x v="1152"/>
      <x v="16"/>
    </i>
    <i r="1">
      <x v="23"/>
      <x v="689"/>
      <x v="848"/>
      <x v="744"/>
      <x v="17"/>
    </i>
    <i r="2">
      <x v="742"/>
      <x v="902"/>
      <x v="797"/>
      <x v="4"/>
    </i>
    <i r="2">
      <x v="1100"/>
      <x v="1231"/>
      <x v="1153"/>
      <x v="16"/>
    </i>
    <i r="1">
      <x v="24"/>
      <x v="168"/>
      <x v="41"/>
      <x v="745"/>
      <x v="17"/>
    </i>
    <i r="2">
      <x v="743"/>
      <x v="903"/>
      <x v="798"/>
      <x v="4"/>
    </i>
    <i r="2">
      <x v="1101"/>
      <x v="1232"/>
      <x v="1154"/>
      <x v="16"/>
    </i>
    <i r="1">
      <x v="25"/>
      <x v="170"/>
      <x v="39"/>
      <x v="746"/>
      <x v="17"/>
    </i>
    <i r="2">
      <x v="695"/>
      <x v="853"/>
      <x v="752"/>
      <x v="16"/>
    </i>
    <i r="2">
      <x v="744"/>
      <x v="904"/>
      <x v="799"/>
      <x v="4"/>
    </i>
    <i r="1">
      <x v="26"/>
      <x v="690"/>
      <x v="849"/>
      <x v="747"/>
      <x v="17"/>
    </i>
    <i r="2">
      <x v="712"/>
      <x v="870"/>
      <x v="767"/>
      <x v="16"/>
    </i>
    <i r="2">
      <x v="745"/>
      <x v="905"/>
      <x v="800"/>
      <x v="4"/>
    </i>
    <i r="1">
      <x v="27"/>
      <x v="691"/>
      <x v="850"/>
      <x v="748"/>
      <x v="17"/>
    </i>
    <i r="2">
      <x v="694"/>
      <x v="650"/>
      <x v="751"/>
      <x v="16"/>
    </i>
    <i r="2">
      <x v="746"/>
      <x v="906"/>
      <x v="801"/>
      <x v="4"/>
    </i>
    <i r="1">
      <x v="28"/>
      <x v="692"/>
      <x v="851"/>
      <x v="749"/>
      <x v="17"/>
    </i>
    <i r="2">
      <x v="747"/>
      <x v="907"/>
      <x v="802"/>
      <x v="4"/>
    </i>
    <i r="2">
      <x v="1102"/>
      <x v="1233"/>
      <x v="1155"/>
      <x v="16"/>
    </i>
    <i r="1">
      <x v="29"/>
      <x v="693"/>
      <x v="852"/>
      <x v="763"/>
      <x v="17"/>
    </i>
    <i r="2">
      <x v="748"/>
      <x v="908"/>
      <x v="803"/>
      <x v="4"/>
    </i>
    <i r="2">
      <x v="1103"/>
      <x v="1234"/>
      <x v="1156"/>
      <x v="16"/>
    </i>
    <i r="1">
      <x v="30"/>
      <x v="708"/>
      <x v="866"/>
      <x v="764"/>
      <x v="17"/>
    </i>
    <i r="2">
      <x v="1104"/>
      <x v="1235"/>
      <x v="1157"/>
      <x v="16"/>
    </i>
    <i r="1">
      <x v="31"/>
      <x v="709"/>
      <x v="867"/>
      <x v="765"/>
      <x v="17"/>
    </i>
    <i r="2">
      <x v="750"/>
      <x v="910"/>
      <x v="805"/>
      <x v="4"/>
    </i>
    <i r="2">
      <x v="1105"/>
      <x v="1236"/>
      <x v="1158"/>
      <x v="16"/>
    </i>
    <i r="1">
      <x v="32"/>
      <x v="751"/>
      <x v="911"/>
      <x v="806"/>
      <x v="4"/>
    </i>
    <i r="2">
      <x v="1106"/>
      <x v="1279"/>
      <x v="1159"/>
      <x v="16"/>
    </i>
    <i r="1">
      <x v="33"/>
      <x v="711"/>
      <x v="869"/>
      <x v="766"/>
      <x v="17"/>
    </i>
    <i r="2">
      <x v="752"/>
      <x v="912"/>
      <x v="807"/>
      <x v="4"/>
    </i>
    <i r="2">
      <x v="1107"/>
      <x v="1280"/>
      <x v="1160"/>
      <x v="16"/>
    </i>
    <i r="1">
      <x v="34"/>
      <x v="168"/>
      <x v="41"/>
      <x v="745"/>
      <x v="17"/>
    </i>
    <i r="2">
      <x v="1108"/>
      <x v="1281"/>
      <x v="1161"/>
      <x v="16"/>
    </i>
    <i r="1">
      <x v="35"/>
      <x v="170"/>
      <x v="39"/>
      <x v="746"/>
      <x v="17"/>
    </i>
    <i r="2">
      <x v="1109"/>
      <x v="1282"/>
      <x v="1162"/>
      <x v="16"/>
    </i>
    <i r="1">
      <x v="36"/>
      <x v="690"/>
      <x v="849"/>
      <x v="747"/>
      <x v="17"/>
    </i>
    <i r="2">
      <x v="1110"/>
      <x v="1283"/>
      <x v="1163"/>
      <x v="16"/>
    </i>
    <i r="1">
      <x v="37"/>
      <x v="691"/>
      <x v="850"/>
      <x v="748"/>
      <x v="17"/>
    </i>
    <i r="2">
      <x v="1111"/>
      <x v="1284"/>
      <x v="1164"/>
      <x v="16"/>
    </i>
    <i r="1">
      <x v="38"/>
      <x v="692"/>
      <x v="851"/>
      <x v="749"/>
      <x v="17"/>
    </i>
    <i r="2">
      <x v="1112"/>
      <x v="1285"/>
      <x v="1165"/>
      <x v="16"/>
    </i>
    <i r="1">
      <x v="39"/>
      <x v="693"/>
      <x v="852"/>
      <x v="763"/>
      <x v="17"/>
    </i>
    <i r="1">
      <x v="40"/>
      <x v="170"/>
      <x v="39"/>
      <x v="746"/>
      <x v="16"/>
    </i>
    <i r="2">
      <x v="712"/>
      <x v="870"/>
      <x v="767"/>
      <x v="17"/>
    </i>
    <i r="1">
      <x v="41"/>
      <x v="168"/>
      <x v="41"/>
      <x v="171"/>
      <x v="16"/>
    </i>
    <i r="2">
      <x v="713"/>
      <x v="871"/>
      <x v="768"/>
      <x v="17"/>
    </i>
    <i r="1">
      <x v="42"/>
      <x v="674"/>
      <x v="834"/>
      <x v="727"/>
      <x v="16"/>
    </i>
    <i r="1">
      <x v="43"/>
      <x v="714"/>
      <x v="873"/>
      <x v="743"/>
      <x v="17"/>
    </i>
    <i r="2">
      <x v="859"/>
      <x v="1010"/>
      <x v="926"/>
      <x v="16"/>
    </i>
    <i r="1">
      <x v="44"/>
      <x v="454"/>
      <x v="298"/>
      <x v="481"/>
      <x v="16"/>
    </i>
    <i r="2">
      <x v="689"/>
      <x v="848"/>
      <x v="744"/>
      <x v="17"/>
    </i>
    <i r="1">
      <x v="45"/>
      <x v="168"/>
      <x v="41"/>
      <x v="745"/>
      <x v="17"/>
    </i>
    <i r="2">
      <x v="1089"/>
      <x v="1221"/>
      <x v="1141"/>
      <x v="16"/>
    </i>
    <i r="1">
      <x v="46"/>
      <x v="170"/>
      <x v="39"/>
      <x v="746"/>
      <x v="17"/>
    </i>
    <i r="2">
      <x v="687"/>
      <x v="395"/>
      <x v="741"/>
      <x v="16"/>
    </i>
    <i r="1">
      <x v="47"/>
      <x v="690"/>
      <x v="849"/>
      <x v="747"/>
      <x v="17"/>
    </i>
    <i r="1">
      <x v="48"/>
      <x v="691"/>
      <x v="850"/>
      <x v="748"/>
      <x v="17"/>
    </i>
    <i r="2">
      <x v="818"/>
      <x v="978"/>
      <x v="891"/>
      <x v="16"/>
    </i>
    <i r="1">
      <x v="49"/>
      <x v="276"/>
      <x v="247"/>
      <x v="270"/>
      <x v="16"/>
    </i>
    <i r="2">
      <x v="692"/>
      <x v="851"/>
      <x v="749"/>
      <x v="17"/>
    </i>
    <i r="1">
      <x v="50"/>
      <x v="229"/>
      <x v="229"/>
      <x v="895"/>
      <x v="16"/>
    </i>
    <i r="2">
      <x v="693"/>
      <x v="852"/>
      <x v="763"/>
      <x v="17"/>
    </i>
    <i r="1">
      <x v="51"/>
      <x v="190"/>
      <x v="231"/>
      <x v="192"/>
      <x v="16"/>
    </i>
    <i r="2">
      <x v="715"/>
      <x v="874"/>
      <x v="769"/>
      <x v="17"/>
    </i>
    <i r="1">
      <x v="52"/>
      <x v="189"/>
      <x v="230"/>
      <x v="191"/>
      <x v="16"/>
    </i>
    <i r="2">
      <x v="716"/>
      <x v="875"/>
      <x v="770"/>
      <x v="17"/>
    </i>
    <i r="1">
      <x v="54"/>
      <x v="454"/>
      <x v="298"/>
      <x v="481"/>
      <x v="16"/>
    </i>
    <i r="2">
      <x v="717"/>
      <x v="877"/>
      <x v="771"/>
      <x v="17"/>
    </i>
    <i r="1">
      <x v="55"/>
      <x v="168"/>
      <x v="41"/>
      <x v="745"/>
      <x v="17"/>
    </i>
    <i r="1">
      <x v="56"/>
      <x v="170"/>
      <x v="39"/>
      <x v="746"/>
      <x v="17"/>
    </i>
    <i r="2">
      <x v="1170"/>
      <x v="1286"/>
      <x v="608"/>
      <x v="26"/>
    </i>
    <i r="1">
      <x v="57"/>
      <x v="690"/>
      <x v="849"/>
      <x v="747"/>
      <x v="17"/>
    </i>
    <i r="2">
      <x v="1171"/>
      <x v="1287"/>
      <x v="608"/>
      <x v="26"/>
    </i>
    <i r="1">
      <x v="58"/>
      <x v="691"/>
      <x v="850"/>
      <x v="748"/>
      <x v="17"/>
    </i>
    <i r="2">
      <x v="1172"/>
      <x v="1288"/>
      <x v="608"/>
      <x v="26"/>
    </i>
    <i r="1">
      <x v="59"/>
      <x v="692"/>
      <x v="851"/>
      <x v="749"/>
      <x v="17"/>
    </i>
    <i r="2">
      <x v="1173"/>
      <x v="1289"/>
      <x v="608"/>
      <x v="26"/>
    </i>
    <i r="1">
      <x v="60"/>
      <x v="693"/>
      <x v="852"/>
      <x v="763"/>
      <x v="17"/>
    </i>
    <i r="2">
      <x v="1174"/>
      <x v="1290"/>
      <x v="608"/>
      <x v="26"/>
    </i>
    <i r="1">
      <x v="61"/>
      <x v="718"/>
      <x v="878"/>
      <x v="772"/>
      <x v="17"/>
    </i>
    <i r="2">
      <x v="1175"/>
      <x v="1291"/>
      <x v="608"/>
      <x v="26"/>
    </i>
    <i r="1">
      <x v="62"/>
      <x v="719"/>
      <x v="879"/>
      <x v="773"/>
      <x v="17"/>
    </i>
    <i r="1">
      <x v="64"/>
      <x v="1116"/>
      <x v="1247"/>
      <x v="808"/>
      <x v="17"/>
    </i>
    <i r="1">
      <x v="65"/>
      <x v="689"/>
      <x v="848"/>
      <x v="744"/>
      <x v="17"/>
    </i>
    <i r="1">
      <x v="66"/>
      <x v="168"/>
      <x v="41"/>
      <x v="745"/>
      <x v="17"/>
    </i>
    <i r="1">
      <x v="67"/>
      <x v="170"/>
      <x v="39"/>
      <x v="746"/>
      <x v="17"/>
    </i>
    <i r="1">
      <x v="68"/>
      <x v="693"/>
      <x v="852"/>
      <x v="750"/>
      <x v="17"/>
    </i>
    <i r="1">
      <x v="69"/>
      <x v="695"/>
      <x v="853"/>
      <x v="752"/>
      <x v="17"/>
    </i>
    <i t="default">
      <x/>
    </i>
    <i>
      <x v="5"/>
      <x v="1"/>
      <x v="96"/>
      <x v="148"/>
      <x v="101"/>
      <x v="7"/>
    </i>
    <i r="1">
      <x v="2"/>
      <x v="95"/>
      <x v="147"/>
      <x v="100"/>
      <x v="7"/>
    </i>
    <i r="1">
      <x v="3"/>
      <x v="97"/>
      <x v="149"/>
      <x v="102"/>
      <x v="7"/>
    </i>
    <i r="1">
      <x v="5"/>
      <x v="214"/>
      <x v="276"/>
      <x v="215"/>
      <x v="7"/>
    </i>
    <i r="1">
      <x v="6"/>
      <x v="215"/>
      <x v="277"/>
      <x v="216"/>
      <x v="7"/>
    </i>
    <i r="1">
      <x v="8"/>
      <x v="95"/>
      <x v="147"/>
      <x v="100"/>
      <x v="7"/>
    </i>
    <i r="1">
      <x v="9"/>
      <x v="170"/>
      <x v="39"/>
      <x v="173"/>
      <x v="7"/>
    </i>
    <i r="1">
      <x v="10"/>
      <x v="225"/>
      <x v="156"/>
      <x v="221"/>
      <x v="7"/>
    </i>
    <i r="1">
      <x v="11"/>
      <x v="270"/>
      <x v="2"/>
      <x v="135"/>
      <x v="7"/>
    </i>
    <i r="1">
      <x v="12"/>
      <x v="215"/>
      <x v="277"/>
      <x v="216"/>
      <x v="7"/>
    </i>
    <i r="1">
      <x v="13"/>
      <x v="212"/>
      <x v="203"/>
      <x v="213"/>
      <x v="7"/>
    </i>
    <i r="1">
      <x v="14"/>
      <x v="87"/>
      <x v="34"/>
      <x v="88"/>
      <x v="7"/>
    </i>
    <i r="1">
      <x v="15"/>
      <x v="72"/>
      <x v="192"/>
      <x v="69"/>
      <x v="7"/>
    </i>
    <i r="1">
      <x v="17"/>
      <x v="95"/>
      <x v="147"/>
      <x v="100"/>
      <x v="7"/>
    </i>
    <i r="1">
      <x v="18"/>
      <x v="170"/>
      <x v="39"/>
      <x v="173"/>
      <x v="7"/>
    </i>
    <i r="1">
      <x v="19"/>
      <x v="225"/>
      <x v="156"/>
      <x v="221"/>
      <x v="7"/>
    </i>
    <i r="1">
      <x v="20"/>
      <x v="270"/>
      <x v="2"/>
      <x v="135"/>
      <x v="7"/>
    </i>
    <i r="1">
      <x v="21"/>
      <x v="215"/>
      <x v="277"/>
      <x v="216"/>
      <x v="7"/>
    </i>
    <i r="1">
      <x v="22"/>
      <x v="68"/>
      <x v="207"/>
      <x v="65"/>
      <x v="7"/>
    </i>
    <i r="1">
      <x v="23"/>
      <x v="71"/>
      <x v="205"/>
      <x v="68"/>
      <x v="7"/>
    </i>
    <i r="1">
      <x v="25"/>
      <x v="95"/>
      <x v="147"/>
      <x v="100"/>
      <x v="7"/>
    </i>
    <i r="1">
      <x v="26"/>
      <x v="170"/>
      <x v="39"/>
      <x v="173"/>
      <x v="7"/>
    </i>
    <i r="1">
      <x v="27"/>
      <x v="225"/>
      <x v="156"/>
      <x v="221"/>
      <x v="7"/>
    </i>
    <i r="1">
      <x v="28"/>
      <x v="270"/>
      <x v="2"/>
      <x v="134"/>
      <x v="7"/>
    </i>
    <i r="1">
      <x v="29"/>
      <x v="335"/>
      <x v="206"/>
      <x v="336"/>
      <x v="7"/>
    </i>
    <i r="1">
      <x v="30"/>
      <x v="336"/>
      <x v="204"/>
      <x v="337"/>
      <x v="7"/>
    </i>
    <i r="1">
      <x v="31"/>
      <x v="318"/>
      <x v="58"/>
      <x v="319"/>
      <x v="7"/>
    </i>
    <i r="1">
      <x v="32"/>
      <x v="102"/>
      <x v="180"/>
      <x v="114"/>
      <x v="7"/>
    </i>
    <i r="1">
      <x v="33"/>
      <x v="327"/>
      <x v="5"/>
      <x v="327"/>
      <x v="7"/>
    </i>
    <i r="1">
      <x v="34"/>
      <x v="330"/>
      <x v="8"/>
      <x v="330"/>
      <x v="7"/>
    </i>
    <i r="1">
      <x v="35"/>
      <x v="101"/>
      <x v="83"/>
      <x v="113"/>
      <x v="7"/>
    </i>
    <i r="1">
      <x v="36"/>
      <x v="326"/>
      <x v="28"/>
      <x v="326"/>
      <x v="7"/>
    </i>
    <i r="1">
      <x v="37"/>
      <x v="329"/>
      <x v="29"/>
      <x v="329"/>
      <x v="7"/>
    </i>
    <i r="1">
      <x v="38"/>
      <x v="237"/>
      <x v="52"/>
      <x v="230"/>
      <x v="7"/>
    </i>
    <i r="1">
      <x v="39"/>
      <x v="262"/>
      <x v="228"/>
      <x v="252"/>
      <x v="7"/>
    </i>
    <i r="1">
      <x v="40"/>
      <x v="252"/>
      <x v="9"/>
      <x v="262"/>
      <x v="7"/>
    </i>
    <i r="1">
      <x v="41"/>
      <x v="338"/>
      <x v="272"/>
      <x v="339"/>
      <x v="7"/>
    </i>
    <i r="1">
      <x v="42"/>
      <x v="337"/>
      <x v="273"/>
      <x v="338"/>
      <x v="7"/>
    </i>
    <i r="1">
      <x v="43"/>
      <x v="181"/>
      <x v="250"/>
      <x v="185"/>
      <x v="7"/>
    </i>
    <i r="1">
      <x v="44"/>
      <x v="67"/>
      <x v="249"/>
      <x v="61"/>
      <x v="7"/>
    </i>
    <i r="1">
      <x v="45"/>
      <x v="66"/>
      <x v="248"/>
      <x v="60"/>
      <x v="7"/>
    </i>
    <i r="1">
      <x v="46"/>
      <x v="251"/>
      <x v="11"/>
      <x v="264"/>
      <x v="7"/>
    </i>
    <i r="1">
      <x v="47"/>
      <x v="250"/>
      <x v="10"/>
      <x v="263"/>
      <x v="7"/>
    </i>
    <i r="1">
      <x v="48"/>
      <x v="193"/>
      <x v="66"/>
      <x v="195"/>
      <x v="7"/>
    </i>
    <i r="1">
      <x v="49"/>
      <x v="103"/>
      <x v="177"/>
      <x v="115"/>
      <x v="7"/>
    </i>
    <i r="1">
      <x v="50"/>
      <x v="236"/>
      <x v="50"/>
      <x v="229"/>
      <x v="7"/>
    </i>
    <i r="1">
      <x v="51"/>
      <x v="331"/>
      <x v="6"/>
      <x v="331"/>
      <x v="7"/>
    </i>
    <i r="1">
      <x v="52"/>
      <x v="76"/>
      <x v="219"/>
      <x v="76"/>
      <x v="7"/>
    </i>
    <i r="1">
      <x v="53"/>
      <x v="100"/>
      <x v="179"/>
      <x v="112"/>
      <x v="7"/>
    </i>
    <i r="1">
      <x v="54"/>
      <x v="235"/>
      <x v="51"/>
      <x v="228"/>
      <x v="7"/>
    </i>
    <i r="1">
      <x v="55"/>
      <x v="332"/>
      <x v="7"/>
      <x v="332"/>
      <x v="7"/>
    </i>
    <i r="1">
      <x v="56"/>
      <x v="75"/>
      <x v="220"/>
      <x v="75"/>
      <x v="7"/>
    </i>
    <i r="1">
      <x v="57"/>
      <x v="261"/>
      <x v="253"/>
      <x v="251"/>
      <x v="7"/>
    </i>
    <i r="1">
      <x v="58"/>
      <x v="325"/>
      <x v="3"/>
      <x v="325"/>
      <x v="7"/>
    </i>
    <i r="1">
      <x v="59"/>
      <x v="183"/>
      <x v="194"/>
      <x v="187"/>
      <x v="7"/>
    </i>
    <i r="1">
      <x v="60"/>
      <x v="260"/>
      <x v="254"/>
      <x v="250"/>
      <x v="7"/>
    </i>
    <i r="1">
      <x v="61"/>
      <x v="324"/>
      <x v="4"/>
      <x v="324"/>
      <x v="7"/>
    </i>
    <i r="1">
      <x v="62"/>
      <x v="182"/>
      <x v="195"/>
      <x v="186"/>
      <x v="7"/>
    </i>
    <i r="1">
      <x v="63"/>
      <x v="85"/>
      <x v="33"/>
      <x v="86"/>
      <x v="7"/>
    </i>
    <i r="1">
      <x v="64"/>
      <x v="89"/>
      <x v="32"/>
      <x v="90"/>
      <x v="7"/>
    </i>
    <i r="1">
      <x v="65"/>
      <x v="88"/>
      <x v="31"/>
      <x v="89"/>
      <x v="7"/>
    </i>
    <i r="1">
      <x v="66"/>
      <x v="90"/>
      <x v="36"/>
      <x v="91"/>
      <x v="7"/>
    </i>
    <i r="1">
      <x v="67"/>
      <x v="86"/>
      <x v="35"/>
      <x v="87"/>
      <x v="7"/>
    </i>
    <i t="default">
      <x v="5"/>
    </i>
    <i>
      <x v="6"/>
      <x v="1"/>
      <x v="929"/>
      <x v="1081"/>
      <x v="981"/>
      <x v="27"/>
    </i>
    <i r="1">
      <x v="2"/>
      <x v="930"/>
      <x v="218"/>
      <x v="982"/>
      <x v="27"/>
    </i>
    <i r="1">
      <x v="3"/>
      <x v="168"/>
      <x v="41"/>
      <x v="171"/>
      <x v="27"/>
    </i>
    <i r="1">
      <x v="4"/>
      <x v="821"/>
      <x v="171"/>
      <x v="871"/>
      <x v="27"/>
    </i>
    <i r="1">
      <x v="5"/>
      <x v="843"/>
      <x v="780"/>
      <x v="896"/>
      <x v="27"/>
    </i>
    <i r="1">
      <x v="6"/>
      <x v="931"/>
      <x v="1082"/>
      <x v="983"/>
      <x v="27"/>
    </i>
    <i r="1">
      <x v="7"/>
      <x v="932"/>
      <x v="1083"/>
      <x v="984"/>
      <x v="27"/>
    </i>
    <i r="1">
      <x v="8"/>
      <x v="933"/>
      <x v="1084"/>
      <x v="985"/>
      <x v="27"/>
    </i>
    <i r="1">
      <x v="9"/>
      <x v="934"/>
      <x v="1085"/>
      <x v="986"/>
      <x v="27"/>
    </i>
    <i r="1">
      <x v="10"/>
      <x v="935"/>
      <x v="1086"/>
      <x v="987"/>
      <x v="27"/>
    </i>
    <i r="1">
      <x v="12"/>
      <x v="937"/>
      <x v="1088"/>
      <x v="989"/>
      <x v="27"/>
    </i>
    <i r="1">
      <x v="13"/>
      <x v="938"/>
      <x v="1089"/>
      <x v="990"/>
      <x v="27"/>
    </i>
    <i r="1">
      <x v="14"/>
      <x v="939"/>
      <x v="1090"/>
      <x v="991"/>
      <x v="27"/>
    </i>
    <i r="1">
      <x v="15"/>
      <x v="930"/>
      <x v="218"/>
      <x v="982"/>
      <x v="27"/>
    </i>
    <i r="1">
      <x v="16"/>
      <x v="168"/>
      <x v="41"/>
      <x v="171"/>
      <x v="27"/>
    </i>
    <i r="1">
      <x v="17"/>
      <x v="940"/>
      <x v="1091"/>
      <x v="992"/>
      <x v="27"/>
    </i>
    <i r="1">
      <x v="18"/>
      <x v="821"/>
      <x v="171"/>
      <x v="993"/>
      <x v="27"/>
    </i>
    <i r="1">
      <x v="19"/>
      <x v="843"/>
      <x v="780"/>
      <x v="896"/>
      <x v="27"/>
    </i>
    <i r="1">
      <x v="20"/>
      <x v="123"/>
      <x v="1092"/>
      <x v="994"/>
      <x v="27"/>
    </i>
    <i r="1">
      <x v="21"/>
      <x v="234"/>
      <x v="1093"/>
      <x v="995"/>
      <x v="27"/>
    </i>
    <i r="1">
      <x v="22"/>
      <x v="941"/>
      <x v="1094"/>
      <x v="996"/>
      <x v="27"/>
    </i>
    <i r="1">
      <x v="23"/>
      <x v="942"/>
      <x v="1095"/>
      <x v="997"/>
      <x v="27"/>
    </i>
    <i r="1">
      <x v="24"/>
      <x v="943"/>
      <x v="1096"/>
      <x v="997"/>
      <x v="27"/>
    </i>
    <i r="1">
      <x v="26"/>
      <x v="168"/>
      <x v="41"/>
      <x v="171"/>
      <x v="27"/>
    </i>
    <i r="1">
      <x v="27"/>
      <x v="859"/>
      <x v="1010"/>
      <x v="188"/>
      <x v="27"/>
    </i>
    <i r="1">
      <x v="28"/>
      <x v="945"/>
      <x v="1098"/>
      <x v="999"/>
      <x v="27"/>
    </i>
    <i r="1">
      <x v="29"/>
      <x v="843"/>
      <x v="780"/>
      <x v="1000"/>
      <x v="27"/>
    </i>
    <i r="1">
      <x v="30"/>
      <x v="846"/>
      <x v="214"/>
      <x v="899"/>
      <x v="27"/>
    </i>
    <i r="1">
      <x v="31"/>
      <x v="946"/>
      <x v="1099"/>
      <x v="1001"/>
      <x v="27"/>
    </i>
    <i r="1">
      <x v="32"/>
      <x v="947"/>
      <x v="723"/>
      <x v="1002"/>
      <x v="27"/>
    </i>
    <i r="1">
      <x v="33"/>
      <x v="948"/>
      <x v="285"/>
      <x v="1003"/>
      <x v="27"/>
    </i>
    <i r="1">
      <x v="34"/>
      <x v="949"/>
      <x v="1100"/>
      <x v="1004"/>
      <x v="27"/>
    </i>
    <i r="1">
      <x v="35"/>
      <x v="950"/>
      <x v="1101"/>
      <x v="1005"/>
      <x v="27"/>
    </i>
    <i r="1">
      <x v="36"/>
      <x v="951"/>
      <x v="1102"/>
      <x v="1006"/>
      <x v="27"/>
    </i>
    <i r="1">
      <x v="37"/>
      <x v="952"/>
      <x v="1103"/>
      <x v="1007"/>
      <x v="27"/>
    </i>
    <i r="1">
      <x v="38"/>
      <x v="953"/>
      <x v="1104"/>
      <x v="1008"/>
      <x v="27"/>
    </i>
    <i r="1">
      <x v="39"/>
      <x v="954"/>
      <x v="1105"/>
      <x v="1009"/>
      <x v="27"/>
    </i>
    <i r="1">
      <x v="40"/>
      <x v="955"/>
      <x v="1106"/>
      <x v="1010"/>
      <x v="27"/>
    </i>
    <i r="1">
      <x v="41"/>
      <x v="941"/>
      <x v="1094"/>
      <x v="996"/>
      <x v="27"/>
    </i>
    <i r="1">
      <x v="42"/>
      <x v="234"/>
      <x v="1093"/>
      <x v="995"/>
      <x v="27"/>
    </i>
    <i r="1">
      <x v="43"/>
      <x v="956"/>
      <x v="1107"/>
      <x v="1011"/>
      <x v="27"/>
    </i>
    <i r="1">
      <x v="44"/>
      <x v="821"/>
      <x v="171"/>
      <x v="871"/>
      <x v="27"/>
    </i>
    <i r="1">
      <x v="45"/>
      <x v="930"/>
      <x v="218"/>
      <x v="1012"/>
      <x v="27"/>
    </i>
    <i r="1">
      <x v="47"/>
      <x v="930"/>
      <x v="218"/>
      <x v="1014"/>
      <x v="27"/>
    </i>
    <i r="1">
      <x v="48"/>
      <x v="821"/>
      <x v="171"/>
      <x v="871"/>
      <x v="27"/>
    </i>
    <i r="1">
      <x v="49"/>
      <x v="947"/>
      <x v="723"/>
      <x v="1002"/>
      <x v="27"/>
    </i>
    <i r="1">
      <x v="50"/>
      <x v="948"/>
      <x v="285"/>
      <x v="1003"/>
      <x v="27"/>
    </i>
    <i r="1">
      <x v="51"/>
      <x v="950"/>
      <x v="1101"/>
      <x v="1005"/>
      <x v="27"/>
    </i>
    <i r="1">
      <x v="52"/>
      <x v="951"/>
      <x v="1102"/>
      <x v="1006"/>
      <x v="27"/>
    </i>
    <i r="1">
      <x v="53"/>
      <x v="958"/>
      <x v="1109"/>
      <x v="1015"/>
      <x v="27"/>
    </i>
    <i r="1">
      <x v="54"/>
      <x v="959"/>
      <x v="1110"/>
      <x v="1016"/>
      <x v="27"/>
    </i>
    <i r="1">
      <x v="55"/>
      <x v="960"/>
      <x v="1111"/>
      <x v="1017"/>
      <x v="27"/>
    </i>
    <i r="1">
      <x v="56"/>
      <x v="961"/>
      <x v="1112"/>
      <x v="1017"/>
      <x v="27"/>
    </i>
    <i r="1">
      <x v="58"/>
      <x v="843"/>
      <x v="780"/>
      <x v="1019"/>
      <x v="27"/>
    </i>
    <i r="1">
      <x v="59"/>
      <x v="945"/>
      <x v="1098"/>
      <x v="1020"/>
      <x v="27"/>
    </i>
    <i r="1">
      <x v="60"/>
      <x v="821"/>
      <x v="171"/>
      <x v="871"/>
      <x v="27"/>
    </i>
    <i r="1">
      <x v="61"/>
      <x v="946"/>
      <x v="1099"/>
      <x v="1065"/>
      <x v="27"/>
    </i>
    <i r="1">
      <x v="62"/>
      <x v="1025"/>
      <x v="1154"/>
      <x v="1066"/>
      <x v="27"/>
    </i>
    <i r="1">
      <x v="64"/>
      <x v="821"/>
      <x v="171"/>
      <x v="871"/>
      <x v="27"/>
    </i>
    <i r="1">
      <x v="65"/>
      <x v="952"/>
      <x v="1103"/>
      <x v="1067"/>
      <x v="27"/>
    </i>
    <i r="1">
      <x v="67"/>
      <x v="821"/>
      <x v="171"/>
      <x v="871"/>
      <x v="27"/>
    </i>
    <i r="1">
      <x v="68"/>
      <x v="930"/>
      <x v="218"/>
      <x v="982"/>
      <x v="27"/>
    </i>
    <i r="1">
      <x v="69"/>
      <x v="1028"/>
      <x v="1157"/>
      <x v="1068"/>
      <x v="27"/>
    </i>
    <i r="1">
      <x v="70"/>
      <x v="958"/>
      <x v="1109"/>
      <x v="1015"/>
      <x v="27"/>
    </i>
    <i r="1">
      <x v="71"/>
      <x v="959"/>
      <x v="1110"/>
      <x v="1069"/>
      <x v="27"/>
    </i>
    <i r="1">
      <x v="72"/>
      <x v="960"/>
      <x v="1111"/>
      <x v="1017"/>
      <x v="27"/>
    </i>
    <i r="1">
      <x v="73"/>
      <x v="961"/>
      <x v="1112"/>
      <x v="1017"/>
      <x v="27"/>
    </i>
    <i r="1">
      <x v="74"/>
      <x v="947"/>
      <x v="723"/>
      <x v="1002"/>
      <x v="27"/>
    </i>
    <i r="1">
      <x v="75"/>
      <x v="950"/>
      <x v="1101"/>
      <x v="1070"/>
      <x v="27"/>
    </i>
    <i r="1">
      <x v="76"/>
      <x v="946"/>
      <x v="1099"/>
      <x v="1065"/>
      <x v="27"/>
    </i>
    <i r="1">
      <x v="78"/>
      <x v="947"/>
      <x v="723"/>
      <x v="1002"/>
      <x v="27"/>
    </i>
    <i r="1">
      <x v="79"/>
      <x v="948"/>
      <x v="285"/>
      <x v="1071"/>
      <x v="27"/>
    </i>
    <i r="1">
      <x v="80"/>
      <x v="949"/>
      <x v="1100"/>
      <x v="1004"/>
      <x v="27"/>
    </i>
    <i r="1">
      <x v="82"/>
      <x v="1031"/>
      <x v="1160"/>
      <x v="1073"/>
      <x v="27"/>
    </i>
    <i r="1">
      <x v="83"/>
      <x v="1032"/>
      <x v="1161"/>
      <x v="1074"/>
      <x v="27"/>
    </i>
    <i r="1">
      <x v="85"/>
      <x v="950"/>
      <x v="1101"/>
      <x v="1005"/>
      <x v="27"/>
    </i>
    <i r="1">
      <x v="86"/>
      <x v="951"/>
      <x v="1102"/>
      <x v="1006"/>
      <x v="27"/>
    </i>
    <i r="1">
      <x v="88"/>
      <x v="524"/>
      <x v="1163"/>
      <x v="1076"/>
      <x v="27"/>
    </i>
    <i r="1">
      <x v="89"/>
      <x v="930"/>
      <x v="218"/>
      <x v="982"/>
      <x v="27"/>
    </i>
    <i r="1">
      <x v="90"/>
      <x v="168"/>
      <x v="41"/>
      <x v="1077"/>
      <x v="27"/>
    </i>
    <i r="1">
      <x v="91"/>
      <x v="859"/>
      <x v="1010"/>
      <x v="1078"/>
      <x v="27"/>
    </i>
    <i r="1">
      <x v="92"/>
      <x v="690"/>
      <x v="849"/>
      <x v="789"/>
      <x v="27"/>
    </i>
    <i r="1">
      <x v="93"/>
      <x v="1034"/>
      <x v="1164"/>
      <x v="1079"/>
      <x v="27"/>
    </i>
    <i r="1">
      <x v="95"/>
      <x v="817"/>
      <x v="977"/>
      <x v="889"/>
      <x v="27"/>
    </i>
    <i r="1">
      <x v="96"/>
      <x v="818"/>
      <x v="978"/>
      <x v="891"/>
      <x v="27"/>
    </i>
    <i r="1">
      <x v="97"/>
      <x v="1036"/>
      <x v="1166"/>
      <x v="1081"/>
      <x v="27"/>
    </i>
    <i r="1">
      <x v="98"/>
      <x v="1037"/>
      <x v="1167"/>
      <x v="1082"/>
      <x v="27"/>
    </i>
    <i r="1">
      <x v="100"/>
      <x v="817"/>
      <x v="977"/>
      <x v="889"/>
      <x v="27"/>
    </i>
    <i r="1">
      <x v="101"/>
      <x v="818"/>
      <x v="978"/>
      <x v="891"/>
      <x v="27"/>
    </i>
    <i r="1">
      <x v="102"/>
      <x v="1039"/>
      <x v="171"/>
      <x v="906"/>
      <x v="27"/>
    </i>
    <i r="1">
      <x v="103"/>
      <x v="1040"/>
      <x v="1169"/>
      <x v="1084"/>
      <x v="27"/>
    </i>
    <i r="1">
      <x v="104"/>
      <x v="1041"/>
      <x v="1170"/>
      <x v="1085"/>
      <x v="27"/>
    </i>
    <i r="1">
      <x v="105"/>
      <x v="1042"/>
      <x v="1171"/>
      <x v="1086"/>
      <x v="27"/>
    </i>
    <i r="1">
      <x v="107"/>
      <x v="757"/>
      <x v="1173"/>
      <x v="1088"/>
      <x v="27"/>
    </i>
    <i r="1">
      <x v="108"/>
      <x v="168"/>
      <x v="41"/>
      <x v="171"/>
      <x v="27"/>
    </i>
    <i r="1">
      <x v="109"/>
      <x v="930"/>
      <x v="218"/>
      <x v="982"/>
      <x v="27"/>
    </i>
    <i r="1">
      <x v="110"/>
      <x v="1044"/>
      <x v="1174"/>
      <x v="1089"/>
      <x v="27"/>
    </i>
    <i r="1">
      <x v="111"/>
      <x v="1045"/>
      <x v="1175"/>
      <x v="1090"/>
      <x v="27"/>
    </i>
    <i r="1">
      <x v="112"/>
      <x v="821"/>
      <x v="171"/>
      <x v="993"/>
      <x v="27"/>
    </i>
    <i r="1">
      <x v="113"/>
      <x v="1046"/>
      <x v="1176"/>
      <x v="1091"/>
      <x v="27"/>
    </i>
    <i r="1">
      <x v="114"/>
      <x v="1047"/>
      <x v="1177"/>
      <x v="1016"/>
      <x v="27"/>
    </i>
    <i r="1">
      <x v="115"/>
      <x v="1048"/>
      <x v="1178"/>
      <x v="1092"/>
      <x v="27"/>
    </i>
    <i r="1">
      <x v="116"/>
      <x v="1049"/>
      <x v="1179"/>
      <x v="1092"/>
      <x v="27"/>
    </i>
    <i r="1">
      <x v="117"/>
      <x v="1050"/>
      <x v="1180"/>
      <x v="1093"/>
      <x v="27"/>
    </i>
    <i r="1">
      <x v="118"/>
      <x v="948"/>
      <x v="285"/>
      <x v="1071"/>
      <x v="27"/>
    </i>
    <i r="1">
      <x v="119"/>
      <x v="951"/>
      <x v="1102"/>
      <x v="1006"/>
      <x v="27"/>
    </i>
    <i r="1">
      <x v="120"/>
      <x v="818"/>
      <x v="978"/>
      <x v="891"/>
      <x v="27"/>
    </i>
    <i r="1">
      <x v="121"/>
      <x v="825"/>
      <x v="984"/>
      <x v="875"/>
      <x v="27"/>
    </i>
    <i r="1">
      <x v="122"/>
      <x v="350"/>
      <x v="222"/>
      <x v="354"/>
      <x v="27"/>
    </i>
    <i t="default">
      <x v="6"/>
    </i>
    <i>
      <x v="7"/>
      <x v="1"/>
      <x v="857"/>
      <x v="1016"/>
      <x v="911"/>
      <x v="23"/>
    </i>
    <i r="2">
      <x v="859"/>
      <x v="1010"/>
      <x v="911"/>
      <x v="24"/>
    </i>
    <i r="1">
      <x v="2"/>
      <x v="858"/>
      <x v="1017"/>
      <x v="912"/>
      <x v="23"/>
    </i>
    <i r="2">
      <x v="861"/>
      <x v="1019"/>
      <x v="915"/>
      <x v="24"/>
    </i>
    <i r="1">
      <x v="3"/>
      <x v="859"/>
      <x v="1010"/>
      <x v="913"/>
      <x v="23"/>
    </i>
    <i r="2">
      <x v="862"/>
      <x v="1020"/>
      <x v="916"/>
      <x v="24"/>
    </i>
    <i r="1">
      <x v="4"/>
      <x v="168"/>
      <x v="41"/>
      <x v="914"/>
      <x v="23"/>
    </i>
    <i r="2">
      <x v="863"/>
      <x v="1021"/>
      <x v="917"/>
      <x v="24"/>
    </i>
    <i r="1">
      <x v="5"/>
      <x v="864"/>
      <x v="1022"/>
      <x v="918"/>
      <x v="24"/>
    </i>
    <i r="1">
      <x v="6"/>
      <x v="865"/>
      <x v="1023"/>
      <x v="919"/>
      <x v="24"/>
    </i>
    <i r="1">
      <x v="7"/>
      <x v="866"/>
      <x v="1024"/>
      <x v="920"/>
      <x v="24"/>
    </i>
    <i r="1">
      <x v="8"/>
      <x v="867"/>
      <x v="1025"/>
      <x v="921"/>
      <x v="24"/>
    </i>
    <i t="default">
      <x v="7"/>
    </i>
    <i>
      <x v="8"/>
      <x v="1"/>
      <x v="40"/>
      <x v="125"/>
      <x v="33"/>
      <x v="3"/>
    </i>
    <i r="2">
      <x v="136"/>
      <x v="190"/>
      <x v="143"/>
      <x v="5"/>
    </i>
    <i r="1">
      <x v="2"/>
      <x v="11"/>
      <x v="124"/>
      <x v="23"/>
      <x v="3"/>
    </i>
    <i r="2">
      <x v="131"/>
      <x v="1"/>
      <x v="253"/>
      <x v="5"/>
    </i>
    <i r="1">
      <x v="3"/>
      <x v="50"/>
      <x v="139"/>
      <x v="38"/>
      <x v="3"/>
    </i>
    <i r="2">
      <x v="132"/>
      <x/>
      <x v="254"/>
      <x v="5"/>
    </i>
    <i r="1">
      <x v="4"/>
      <x v="60"/>
      <x v="196"/>
      <x v="137"/>
      <x v="5"/>
    </i>
    <i r="2">
      <x v="296"/>
      <x v="141"/>
      <x v="49"/>
      <x v="3"/>
    </i>
    <i r="1">
      <x v="5"/>
      <x v="271"/>
      <x v="181"/>
      <x v="261"/>
      <x v="5"/>
    </i>
    <i r="2">
      <x v="679"/>
      <x v="142"/>
      <x v="733"/>
      <x v="3"/>
    </i>
    <i r="1">
      <x v="6"/>
      <x v="23"/>
      <x v="128"/>
      <x v="51"/>
      <x v="3"/>
    </i>
    <i r="2">
      <x v="249"/>
      <x v="61"/>
      <x v="240"/>
      <x v="5"/>
    </i>
    <i r="1">
      <x v="7"/>
      <x v="24"/>
      <x v="89"/>
      <x v="16"/>
      <x v="3"/>
    </i>
    <i r="2">
      <x v="138"/>
      <x v="268"/>
      <x v="314"/>
      <x v="5"/>
    </i>
    <i r="1">
      <x v="8"/>
      <x v="20"/>
      <x v="117"/>
      <x v="225"/>
      <x v="3"/>
    </i>
    <i r="2">
      <x v="146"/>
      <x v="264"/>
      <x v="107"/>
      <x v="5"/>
    </i>
    <i r="1">
      <x v="9"/>
      <x v="41"/>
      <x v="114"/>
      <x v="333"/>
      <x v="3"/>
    </i>
    <i r="2">
      <x v="147"/>
      <x v="266"/>
      <x v="179"/>
      <x v="5"/>
    </i>
    <i r="1">
      <x v="10"/>
      <x v="10"/>
      <x v="126"/>
      <x v="84"/>
      <x v="3"/>
    </i>
    <i r="2">
      <x v="139"/>
      <x v="260"/>
      <x v="147"/>
      <x v="5"/>
    </i>
    <i r="1">
      <x v="11"/>
      <x v="22"/>
      <x v="111"/>
      <x/>
      <x v="3"/>
    </i>
    <i r="2">
      <x v="143"/>
      <x v="262"/>
      <x v="180"/>
      <x v="5"/>
    </i>
    <i r="1">
      <x v="12"/>
      <x v="141"/>
      <x v="258"/>
      <x v="106"/>
      <x v="5"/>
    </i>
    <i r="1">
      <x v="13"/>
      <x v="40"/>
      <x v="125"/>
      <x v="33"/>
      <x v="3"/>
    </i>
    <i r="2">
      <x v="137"/>
      <x v="269"/>
      <x v="104"/>
      <x v="5"/>
    </i>
    <i r="1">
      <x v="14"/>
      <x v="11"/>
      <x v="124"/>
      <x v="15"/>
      <x v="3"/>
    </i>
    <i r="2">
      <x v="145"/>
      <x v="259"/>
      <x v="105"/>
      <x v="5"/>
    </i>
    <i r="1">
      <x v="15"/>
      <x v="149"/>
      <x v="265"/>
      <x v="152"/>
      <x v="5"/>
    </i>
    <i r="2">
      <x v="278"/>
      <x v="90"/>
      <x v="272"/>
      <x v="3"/>
    </i>
    <i r="1">
      <x v="16"/>
      <x v="148"/>
      <x v="267"/>
      <x v="151"/>
      <x v="5"/>
    </i>
    <i r="2">
      <x v="277"/>
      <x v="91"/>
      <x v="271"/>
      <x v="3"/>
    </i>
    <i r="1">
      <x v="17"/>
      <x v="28"/>
      <x v="121"/>
      <x v="50"/>
      <x v="3"/>
    </i>
    <i r="2">
      <x v="140"/>
      <x v="261"/>
      <x v="148"/>
      <x v="5"/>
    </i>
    <i r="1">
      <x v="18"/>
      <x v="33"/>
      <x v="95"/>
      <x v="274"/>
      <x v="3"/>
    </i>
    <i r="2">
      <x v="144"/>
      <x v="263"/>
      <x v="150"/>
      <x v="5"/>
    </i>
    <i r="1">
      <x v="19"/>
      <x v="32"/>
      <x v="92"/>
      <x v="273"/>
      <x v="3"/>
    </i>
    <i r="1">
      <x v="20"/>
      <x v="31"/>
      <x v="94"/>
      <x v="28"/>
      <x v="3"/>
    </i>
    <i r="2">
      <x v="133"/>
      <x v="47"/>
      <x v="144"/>
      <x v="5"/>
    </i>
    <i r="1">
      <x v="21"/>
      <x v="30"/>
      <x v="164"/>
      <x v="333"/>
      <x v="3"/>
    </i>
    <i r="2">
      <x v="136"/>
      <x v="190"/>
      <x v="143"/>
      <x v="5"/>
    </i>
    <i r="1">
      <x v="22"/>
      <x v="126"/>
      <x v="189"/>
      <x v="139"/>
      <x v="5"/>
    </i>
    <i r="1">
      <x v="23"/>
      <x v="40"/>
      <x v="125"/>
      <x v="33"/>
      <x v="3"/>
    </i>
    <i r="2">
      <x v="290"/>
      <x v="43"/>
      <x v="286"/>
      <x v="5"/>
    </i>
    <i r="1">
      <x v="24"/>
      <x v="11"/>
      <x v="124"/>
      <x v="15"/>
      <x v="3"/>
    </i>
    <i r="2">
      <x v="128"/>
      <x v="186"/>
      <x v="141"/>
      <x v="5"/>
    </i>
    <i r="1">
      <x v="25"/>
      <x v="51"/>
      <x v="104"/>
      <x v="43"/>
      <x v="3"/>
    </i>
    <i r="1">
      <x v="26"/>
      <x v="54"/>
      <x v="109"/>
      <x v="47"/>
      <x v="3"/>
    </i>
    <i r="2">
      <x v="133"/>
      <x v="47"/>
      <x v="144"/>
      <x v="5"/>
    </i>
    <i r="1">
      <x v="27"/>
      <x v="58"/>
      <x v="106"/>
      <x v="44"/>
      <x v="3"/>
    </i>
    <i r="2">
      <x v="118"/>
      <x v="24"/>
      <x v="130"/>
      <x v="5"/>
    </i>
    <i r="1">
      <x v="28"/>
      <x v="121"/>
      <x v="23"/>
      <x v="133"/>
      <x v="5"/>
    </i>
    <i r="2">
      <x v="166"/>
      <x v="65"/>
      <x v="167"/>
      <x v="3"/>
    </i>
    <i r="1">
      <x v="29"/>
      <x v="53"/>
      <x v="107"/>
      <x v="46"/>
      <x v="3"/>
    </i>
    <i r="2">
      <x v="120"/>
      <x v="25"/>
      <x v="132"/>
      <x v="5"/>
    </i>
    <i r="1">
      <x v="30"/>
      <x v="55"/>
      <x v="105"/>
      <x v="333"/>
      <x v="3"/>
    </i>
    <i r="2">
      <x v="292"/>
      <x v="26"/>
      <x v="288"/>
      <x v="5"/>
    </i>
    <i r="1">
      <x v="31"/>
      <x v="52"/>
      <x v="108"/>
      <x v="45"/>
      <x v="3"/>
    </i>
    <i r="1">
      <x v="33"/>
      <x v="40"/>
      <x v="125"/>
      <x v="33"/>
      <x v="3"/>
    </i>
    <i r="1">
      <x v="34"/>
      <x v="11"/>
      <x v="124"/>
      <x v="15"/>
      <x v="3"/>
    </i>
    <i r="1">
      <x v="35"/>
      <x v="51"/>
      <x v="104"/>
      <x v="43"/>
      <x v="3"/>
    </i>
    <i r="1">
      <x v="36"/>
      <x v="263"/>
      <x v="140"/>
      <x v="42"/>
      <x v="3"/>
    </i>
    <i r="1">
      <x v="37"/>
      <x v="124"/>
      <x v="143"/>
      <x v="40"/>
      <x v="3"/>
    </i>
    <i r="1">
      <x v="38"/>
      <x v="226"/>
      <x v="88"/>
      <x v="41"/>
      <x v="3"/>
    </i>
    <i r="1">
      <x v="39"/>
      <x v="84"/>
      <x v="144"/>
      <x v="39"/>
      <x v="3"/>
    </i>
    <i r="1">
      <x v="40"/>
      <x v="26"/>
      <x v="115"/>
      <x v="333"/>
      <x v="3"/>
    </i>
    <i r="1">
      <x v="42"/>
      <x v="40"/>
      <x v="125"/>
      <x v="33"/>
      <x v="3"/>
    </i>
    <i r="1">
      <x v="43"/>
      <x v="11"/>
      <x v="124"/>
      <x v="15"/>
      <x v="3"/>
    </i>
    <i r="1">
      <x v="44"/>
      <x v="51"/>
      <x v="104"/>
      <x v="43"/>
      <x v="3"/>
    </i>
    <i r="1">
      <x v="45"/>
      <x v="47"/>
      <x v="133"/>
      <x v="333"/>
      <x v="3"/>
    </i>
    <i r="1">
      <x v="46"/>
      <x v="45"/>
      <x v="136"/>
      <x v="37"/>
      <x v="3"/>
    </i>
    <i r="1">
      <x v="47"/>
      <x v="44"/>
      <x v="135"/>
      <x v="36"/>
      <x v="3"/>
    </i>
    <i r="1">
      <x v="48"/>
      <x v="36"/>
      <x v="119"/>
      <x v="283"/>
      <x v="3"/>
    </i>
    <i r="1">
      <x v="49"/>
      <x v="35"/>
      <x v="118"/>
      <x v="280"/>
      <x v="3"/>
    </i>
    <i r="1">
      <x v="50"/>
      <x v="46"/>
      <x v="134"/>
      <x v="285"/>
      <x v="3"/>
    </i>
    <i r="1">
      <x v="52"/>
      <x v="40"/>
      <x v="125"/>
      <x v="33"/>
      <x v="3"/>
    </i>
    <i r="1">
      <x v="53"/>
      <x v="11"/>
      <x v="124"/>
      <x v="15"/>
      <x v="3"/>
    </i>
    <i r="1">
      <x v="54"/>
      <x v="51"/>
      <x v="104"/>
      <x v="43"/>
      <x v="3"/>
    </i>
    <i r="1">
      <x v="55"/>
      <x v="49"/>
      <x v="131"/>
      <x v="333"/>
      <x v="3"/>
    </i>
    <i r="1">
      <x v="56"/>
      <x v="43"/>
      <x v="138"/>
      <x v="35"/>
      <x v="3"/>
    </i>
    <i r="1">
      <x v="57"/>
      <x v="42"/>
      <x v="137"/>
      <x v="34"/>
      <x v="3"/>
    </i>
    <i r="1">
      <x v="58"/>
      <x v="38"/>
      <x v="113"/>
      <x v="31"/>
      <x v="3"/>
    </i>
    <i r="1">
      <x v="59"/>
      <x v="37"/>
      <x v="112"/>
      <x v="30"/>
      <x v="3"/>
    </i>
    <i r="1">
      <x v="60"/>
      <x v="48"/>
      <x v="132"/>
      <x v="313"/>
      <x v="3"/>
    </i>
    <i r="1">
      <x v="62"/>
      <x v="40"/>
      <x v="125"/>
      <x v="33"/>
      <x v="3"/>
    </i>
    <i r="1">
      <x v="63"/>
      <x v="11"/>
      <x v="124"/>
      <x v="15"/>
      <x v="3"/>
    </i>
    <i r="1">
      <x v="64"/>
      <x v="51"/>
      <x v="104"/>
      <x v="43"/>
      <x v="3"/>
    </i>
    <i r="1">
      <x v="65"/>
      <x v="12"/>
      <x v="123"/>
      <x v="21"/>
      <x v="3"/>
    </i>
    <i r="1">
      <x v="66"/>
      <x v="19"/>
      <x v="97"/>
      <x v="22"/>
      <x v="3"/>
    </i>
    <i r="1">
      <x v="67"/>
      <x v="14"/>
      <x v="101"/>
      <x v="18"/>
      <x v="3"/>
    </i>
    <i r="1">
      <x v="68"/>
      <x v="13"/>
      <x v="99"/>
      <x v="17"/>
      <x v="3"/>
    </i>
    <i r="1">
      <x v="69"/>
      <x v="17"/>
      <x v="102"/>
      <x v="169"/>
      <x v="3"/>
    </i>
    <i r="1">
      <x v="70"/>
      <x v="18"/>
      <x v="96"/>
      <x v="170"/>
      <x v="3"/>
    </i>
    <i r="1">
      <x v="71"/>
      <x v="16"/>
      <x v="100"/>
      <x v="20"/>
      <x v="3"/>
    </i>
    <i r="1">
      <x v="72"/>
      <x v="15"/>
      <x v="98"/>
      <x v="19"/>
      <x v="3"/>
    </i>
    <i r="1">
      <x v="73"/>
      <x v="682"/>
      <x v="841"/>
      <x v="736"/>
      <x v="3"/>
    </i>
    <i t="default">
      <x v="8"/>
    </i>
    <i>
      <x v="9"/>
      <x v="1"/>
      <x v="817"/>
      <x v="977"/>
      <x v="867"/>
      <x v="20"/>
    </i>
    <i r="1">
      <x v="2"/>
      <x v="678"/>
      <x v="41"/>
      <x v="732"/>
      <x v="20"/>
    </i>
    <i r="1">
      <x v="3"/>
      <x v="818"/>
      <x v="978"/>
      <x v="868"/>
      <x v="20"/>
    </i>
    <i r="1">
      <x v="4"/>
      <x v="819"/>
      <x v="979"/>
      <x v="869"/>
      <x v="20"/>
    </i>
    <i r="1">
      <x v="5"/>
      <x v="820"/>
      <x v="980"/>
      <x v="870"/>
      <x v="20"/>
    </i>
    <i r="1">
      <x v="6"/>
      <x v="821"/>
      <x v="171"/>
      <x v="871"/>
      <x v="20"/>
    </i>
    <i r="1">
      <x v="7"/>
      <x v="822"/>
      <x v="981"/>
      <x v="872"/>
      <x v="20"/>
    </i>
    <i r="1">
      <x v="8"/>
      <x v="823"/>
      <x v="982"/>
      <x v="873"/>
      <x v="20"/>
    </i>
    <i r="1">
      <x v="9"/>
      <x v="824"/>
      <x v="983"/>
      <x v="874"/>
      <x v="20"/>
    </i>
    <i r="1">
      <x v="10"/>
      <x v="825"/>
      <x v="984"/>
      <x v="875"/>
      <x v="20"/>
    </i>
    <i r="1">
      <x v="11"/>
      <x v="350"/>
      <x v="222"/>
      <x v="354"/>
      <x v="20"/>
    </i>
    <i r="1">
      <x v="12"/>
      <x v="826"/>
      <x v="985"/>
      <x v="876"/>
      <x v="20"/>
    </i>
    <i r="1">
      <x v="13"/>
      <x v="185"/>
      <x v="63"/>
      <x v="188"/>
      <x v="20"/>
    </i>
    <i r="1">
      <x v="14"/>
      <x v="827"/>
      <x v="986"/>
      <x v="877"/>
      <x v="20"/>
    </i>
    <i r="1">
      <x v="15"/>
      <x v="828"/>
      <x v="987"/>
      <x v="878"/>
      <x v="20"/>
    </i>
    <i r="1">
      <x v="16"/>
      <x v="829"/>
      <x v="988"/>
      <x v="879"/>
      <x v="20"/>
    </i>
    <i r="1">
      <x v="18"/>
      <x v="817"/>
      <x v="977"/>
      <x v="867"/>
      <x v="20"/>
    </i>
    <i r="1">
      <x v="19"/>
      <x v="678"/>
      <x v="41"/>
      <x v="732"/>
      <x v="20"/>
    </i>
    <i r="1">
      <x v="20"/>
      <x v="185"/>
      <x v="63"/>
      <x v="188"/>
      <x v="20"/>
    </i>
    <i r="1">
      <x v="21"/>
      <x v="818"/>
      <x v="978"/>
      <x v="868"/>
      <x v="20"/>
    </i>
    <i r="1">
      <x v="22"/>
      <x v="824"/>
      <x v="983"/>
      <x v="874"/>
      <x v="20"/>
    </i>
    <i r="1">
      <x v="23"/>
      <x v="825"/>
      <x v="984"/>
      <x v="875"/>
      <x v="20"/>
    </i>
    <i r="1">
      <x v="24"/>
      <x v="350"/>
      <x v="222"/>
      <x v="354"/>
      <x v="20"/>
    </i>
    <i r="1">
      <x v="25"/>
      <x v="831"/>
      <x v="990"/>
      <x v="881"/>
      <x v="20"/>
    </i>
    <i r="1">
      <x v="26"/>
      <x v="832"/>
      <x v="991"/>
      <x v="882"/>
      <x v="20"/>
    </i>
    <i t="default">
      <x v="9"/>
    </i>
    <i>
      <x v="10"/>
      <x v="1"/>
      <x v="776"/>
      <x v="935"/>
      <x v="830"/>
      <x v="18"/>
    </i>
    <i r="1">
      <x v="2"/>
      <x v="767"/>
      <x v="849"/>
      <x v="831"/>
      <x v="18"/>
    </i>
    <i r="1">
      <x v="3"/>
      <x v="777"/>
      <x v="936"/>
      <x v="832"/>
      <x v="18"/>
    </i>
    <i r="1">
      <x v="4"/>
      <x v="778"/>
      <x v="937"/>
      <x v="833"/>
      <x v="18"/>
    </i>
    <i r="1">
      <x v="5"/>
      <x v="779"/>
      <x v="938"/>
      <x v="834"/>
      <x v="18"/>
    </i>
    <i r="1">
      <x v="6"/>
      <x v="780"/>
      <x v="939"/>
      <x v="835"/>
      <x v="18"/>
    </i>
    <i r="1">
      <x v="7"/>
      <x v="781"/>
      <x v="940"/>
      <x v="836"/>
      <x v="18"/>
    </i>
    <i r="1">
      <x v="8"/>
      <x v="782"/>
      <x v="941"/>
      <x v="837"/>
      <x v="18"/>
    </i>
    <i r="1">
      <x v="9"/>
      <x v="783"/>
      <x v="942"/>
      <x v="838"/>
      <x v="18"/>
    </i>
    <i r="1">
      <x v="10"/>
      <x v="784"/>
      <x v="943"/>
      <x v="839"/>
      <x v="18"/>
    </i>
    <i r="1">
      <x v="12"/>
      <x v="776"/>
      <x v="935"/>
      <x v="840"/>
      <x v="19"/>
    </i>
    <i r="1">
      <x v="13"/>
      <x v="767"/>
      <x v="849"/>
      <x v="831"/>
      <x v="19"/>
    </i>
    <i r="1">
      <x v="14"/>
      <x v="786"/>
      <x v="945"/>
      <x v="841"/>
      <x v="19"/>
    </i>
    <i r="1">
      <x v="15"/>
      <x v="787"/>
      <x v="946"/>
      <x v="842"/>
      <x v="19"/>
    </i>
    <i r="1">
      <x v="16"/>
      <x v="788"/>
      <x v="947"/>
      <x v="842"/>
      <x v="19"/>
    </i>
    <i r="1">
      <x v="17"/>
      <x v="789"/>
      <x v="948"/>
      <x v="843"/>
      <x v="19"/>
    </i>
    <i r="1">
      <x v="18"/>
      <x v="790"/>
      <x v="949"/>
      <x v="844"/>
      <x v="19"/>
    </i>
    <i r="1">
      <x v="19"/>
      <x v="791"/>
      <x v="950"/>
      <x v="833"/>
      <x v="19"/>
    </i>
    <i r="1">
      <x v="20"/>
      <x v="792"/>
      <x v="951"/>
      <x v="845"/>
      <x v="19"/>
    </i>
    <i r="1">
      <x v="21"/>
      <x v="793"/>
      <x v="952"/>
      <x v="846"/>
      <x v="19"/>
    </i>
    <i r="1">
      <x v="22"/>
      <x v="794"/>
      <x v="953"/>
      <x v="847"/>
      <x v="19"/>
    </i>
    <i r="1">
      <x v="23"/>
      <x v="795"/>
      <x v="954"/>
      <x v="848"/>
      <x v="19"/>
    </i>
    <i r="1">
      <x v="24"/>
      <x v="796"/>
      <x v="955"/>
      <x v="849"/>
      <x v="19"/>
    </i>
    <i r="1">
      <x v="25"/>
      <x v="797"/>
      <x v="956"/>
      <x v="850"/>
      <x v="19"/>
    </i>
    <i r="1">
      <x v="26"/>
      <x v="798"/>
      <x v="957"/>
      <x v="851"/>
      <x v="19"/>
    </i>
    <i r="1">
      <x v="27"/>
      <x v="799"/>
      <x v="958"/>
      <x v="852"/>
      <x v="19"/>
    </i>
    <i r="1">
      <x v="28"/>
      <x v="800"/>
      <x v="959"/>
      <x v="853"/>
      <x v="19"/>
    </i>
    <i r="1">
      <x v="29"/>
      <x v="801"/>
      <x v="960"/>
      <x v="854"/>
      <x v="19"/>
    </i>
    <i r="1">
      <x v="30"/>
      <x v="802"/>
      <x v="961"/>
      <x v="855"/>
      <x v="19"/>
    </i>
    <i r="1">
      <x v="31"/>
      <x v="803"/>
      <x v="962"/>
      <x v="856"/>
      <x v="19"/>
    </i>
    <i r="1">
      <x v="32"/>
      <x v="804"/>
      <x v="963"/>
      <x v="857"/>
      <x v="19"/>
    </i>
    <i r="1">
      <x v="33"/>
      <x v="805"/>
      <x v="964"/>
      <x v="858"/>
      <x v="19"/>
    </i>
    <i r="1">
      <x v="34"/>
      <x v="782"/>
      <x v="965"/>
      <x v="837"/>
      <x v="19"/>
    </i>
    <i r="1">
      <x v="35"/>
      <x v="806"/>
      <x v="966"/>
      <x v="859"/>
      <x v="19"/>
    </i>
    <i r="1">
      <x v="37"/>
      <x v="808"/>
      <x v="968"/>
      <x v="860"/>
      <x v="19"/>
    </i>
    <i r="1">
      <x v="38"/>
      <x v="809"/>
      <x v="969"/>
      <x v="861"/>
      <x v="19"/>
    </i>
    <i r="1">
      <x v="39"/>
      <x v="810"/>
      <x v="970"/>
      <x v="861"/>
      <x v="19"/>
    </i>
    <i r="1">
      <x v="41"/>
      <x v="786"/>
      <x v="945"/>
      <x v="841"/>
      <x v="19"/>
    </i>
    <i r="1">
      <x v="42"/>
      <x v="812"/>
      <x v="972"/>
      <x v="862"/>
      <x v="19"/>
    </i>
    <i r="1">
      <x v="43"/>
      <x v="813"/>
      <x v="973"/>
      <x v="863"/>
      <x v="19"/>
    </i>
    <i t="default">
      <x v="10"/>
    </i>
    <i>
      <x v="17"/>
      <x v="1"/>
      <x v="838"/>
      <x v="999"/>
      <x v="888"/>
      <x v="21"/>
    </i>
    <i r="1">
      <x v="2"/>
      <x v="817"/>
      <x v="977"/>
      <x v="889"/>
      <x v="21"/>
    </i>
    <i r="1">
      <x v="3"/>
      <x v="839"/>
      <x v="198"/>
      <x v="890"/>
      <x v="21"/>
    </i>
    <i r="1">
      <x v="4"/>
      <x v="818"/>
      <x v="978"/>
      <x v="891"/>
      <x v="21"/>
    </i>
    <i r="1">
      <x v="5"/>
      <x v="350"/>
      <x v="222"/>
      <x v="354"/>
      <x v="21"/>
    </i>
    <i r="1">
      <x v="6"/>
      <x v="825"/>
      <x v="984"/>
      <x v="875"/>
      <x v="21"/>
    </i>
    <i r="1">
      <x v="7"/>
      <x v="840"/>
      <x v="1000"/>
      <x v="892"/>
      <x v="21"/>
    </i>
    <i r="1">
      <x v="8"/>
      <x v="841"/>
      <x v="983"/>
      <x v="893"/>
      <x v="21"/>
    </i>
    <i r="1">
      <x v="9"/>
      <x v="842"/>
      <x v="1001"/>
      <x v="894"/>
      <x v="21"/>
    </i>
    <i r="1">
      <x v="10"/>
      <x v="229"/>
      <x v="229"/>
      <x v="895"/>
      <x v="21"/>
    </i>
    <i r="1">
      <x v="12"/>
      <x v="821"/>
      <x v="171"/>
      <x v="871"/>
      <x v="22"/>
    </i>
    <i r="1">
      <x v="13"/>
      <x v="594"/>
      <x v="1003"/>
      <x v="626"/>
      <x v="22"/>
    </i>
    <i r="1">
      <x v="14"/>
      <x v="839"/>
      <x v="198"/>
      <x v="890"/>
      <x v="22"/>
    </i>
    <i r="1">
      <x v="15"/>
      <x v="843"/>
      <x v="780"/>
      <x v="896"/>
      <x v="22"/>
    </i>
    <i r="1">
      <x v="16"/>
      <x v="844"/>
      <x v="1004"/>
      <x v="897"/>
      <x v="22"/>
    </i>
    <i r="1">
      <x v="17"/>
      <x v="845"/>
      <x v="1005"/>
      <x v="898"/>
      <x v="22"/>
    </i>
    <i r="1">
      <x v="18"/>
      <x v="846"/>
      <x v="214"/>
      <x v="899"/>
      <x v="22"/>
    </i>
    <i r="1">
      <x v="19"/>
      <x v="847"/>
      <x v="1006"/>
      <x v="900"/>
      <x v="21"/>
    </i>
    <i r="1">
      <x v="21"/>
      <x v="849"/>
      <x v="41"/>
      <x v="901"/>
      <x v="21"/>
    </i>
    <i r="1">
      <x v="22"/>
      <x v="818"/>
      <x v="978"/>
      <x v="891"/>
      <x v="21"/>
    </i>
    <i r="1">
      <x v="23"/>
      <x v="229"/>
      <x v="229"/>
      <x v="895"/>
      <x v="21"/>
    </i>
    <i r="1">
      <x v="24"/>
      <x v="850"/>
      <x v="1008"/>
      <x v="902"/>
      <x v="21"/>
    </i>
    <i r="1">
      <x v="25"/>
      <x v="851"/>
      <x v="1009"/>
      <x v="903"/>
      <x v="21"/>
    </i>
    <i r="1">
      <x v="26"/>
      <x v="185"/>
      <x v="1010"/>
      <x v="904"/>
      <x v="21"/>
    </i>
    <i r="1">
      <x v="28"/>
      <x v="818"/>
      <x v="978"/>
      <x v="891"/>
      <x v="21"/>
    </i>
    <i r="1">
      <x v="29"/>
      <x v="821"/>
      <x v="171"/>
      <x v="906"/>
      <x v="21"/>
    </i>
    <i r="1">
      <x v="30"/>
      <x v="853"/>
      <x v="1012"/>
      <x v="907"/>
      <x v="21"/>
    </i>
    <i r="1">
      <x v="31"/>
      <x v="854"/>
      <x v="1013"/>
      <x v="908"/>
      <x v="21"/>
    </i>
    <i r="1">
      <x v="32"/>
      <x v="855"/>
      <x v="1014"/>
      <x v="909"/>
      <x v="21"/>
    </i>
    <i r="1">
      <x v="51"/>
      <x v="945"/>
      <x v="1098"/>
      <x v="957"/>
      <x v="22"/>
    </i>
    <i r="1">
      <x v="52"/>
      <x v="150"/>
      <x v="1049"/>
      <x v="1181"/>
      <x v="22"/>
    </i>
    <i r="1">
      <x v="53"/>
      <x v="1141"/>
      <x v="1273"/>
      <x v="1191"/>
      <x v="22"/>
    </i>
    <i r="1">
      <x v="54"/>
      <x v="1133"/>
      <x v="1060"/>
      <x v="958"/>
      <x v="22"/>
    </i>
    <i r="1">
      <x v="55"/>
      <x v="1142"/>
      <x v="1274"/>
      <x v="1192"/>
      <x v="22"/>
    </i>
    <i r="1">
      <x v="56"/>
      <x v="1143"/>
      <x v="1275"/>
      <x v="1193"/>
      <x v="22"/>
    </i>
    <i t="default">
      <x v="17"/>
    </i>
    <i>
      <x v="20"/>
      <x/>
      <x v="885"/>
      <x v="1041"/>
      <x v="608"/>
      <x v="26"/>
    </i>
    <i r="1">
      <x v="1"/>
      <x v="885"/>
      <x v="1041"/>
      <x v="608"/>
      <x v="26"/>
    </i>
    <i r="1">
      <x v="2"/>
      <x v="885"/>
      <x v="1041"/>
      <x v="608"/>
      <x v="26"/>
    </i>
    <i r="1">
      <x v="3"/>
      <x v="885"/>
      <x v="1041"/>
      <x v="608"/>
      <x v="26"/>
    </i>
    <i r="1">
      <x v="4"/>
      <x v="885"/>
      <x v="1041"/>
      <x v="608"/>
      <x v="26"/>
    </i>
    <i r="1">
      <x v="5"/>
      <x v="885"/>
      <x v="1041"/>
      <x v="608"/>
      <x v="26"/>
    </i>
    <i r="1">
      <x v="6"/>
      <x v="885"/>
      <x v="1041"/>
      <x v="608"/>
      <x v="26"/>
    </i>
    <i r="1">
      <x v="7"/>
      <x v="885"/>
      <x v="1041"/>
      <x v="608"/>
      <x v="26"/>
    </i>
    <i r="1">
      <x v="8"/>
      <x v="885"/>
      <x v="1041"/>
      <x v="608"/>
      <x v="26"/>
    </i>
    <i r="1">
      <x v="9"/>
      <x v="885"/>
      <x v="1041"/>
      <x v="608"/>
      <x v="26"/>
    </i>
    <i r="1">
      <x v="10"/>
      <x v="885"/>
      <x v="1041"/>
      <x v="608"/>
      <x v="26"/>
    </i>
    <i r="1">
      <x v="11"/>
      <x v="885"/>
      <x v="1041"/>
      <x v="608"/>
      <x v="26"/>
    </i>
    <i r="1">
      <x v="12"/>
      <x v="885"/>
      <x v="1041"/>
      <x v="608"/>
      <x v="26"/>
    </i>
    <i r="1">
      <x v="13"/>
      <x v="885"/>
      <x v="1041"/>
      <x v="608"/>
      <x v="26"/>
    </i>
    <i r="1">
      <x v="14"/>
      <x v="885"/>
      <x v="1041"/>
      <x v="608"/>
      <x v="26"/>
    </i>
    <i r="1">
      <x v="15"/>
      <x v="885"/>
      <x v="1041"/>
      <x v="608"/>
      <x v="26"/>
    </i>
    <i r="1">
      <x v="16"/>
      <x v="885"/>
      <x v="1041"/>
      <x v="608"/>
      <x v="26"/>
    </i>
    <i r="1">
      <x v="17"/>
      <x v="885"/>
      <x v="1041"/>
      <x v="608"/>
      <x v="26"/>
    </i>
    <i r="1">
      <x v="18"/>
      <x v="885"/>
      <x v="1041"/>
      <x v="608"/>
      <x v="26"/>
    </i>
    <i r="1">
      <x v="19"/>
      <x v="885"/>
      <x v="1041"/>
      <x v="608"/>
      <x v="26"/>
    </i>
    <i r="1">
      <x v="20"/>
      <x v="885"/>
      <x v="1041"/>
      <x v="608"/>
      <x v="26"/>
    </i>
    <i r="1">
      <x v="21"/>
      <x v="885"/>
      <x v="1041"/>
      <x v="608"/>
      <x v="26"/>
    </i>
    <i r="1">
      <x v="22"/>
      <x v="885"/>
      <x v="1041"/>
      <x v="608"/>
      <x v="26"/>
    </i>
    <i r="1">
      <x v="23"/>
      <x v="885"/>
      <x v="1041"/>
      <x v="608"/>
      <x v="26"/>
    </i>
    <i r="1">
      <x v="24"/>
      <x v="885"/>
      <x v="1041"/>
      <x v="608"/>
      <x v="26"/>
    </i>
    <i r="1">
      <x v="25"/>
      <x v="885"/>
      <x v="1041"/>
      <x v="608"/>
      <x v="26"/>
    </i>
    <i r="1">
      <x v="26"/>
      <x v="885"/>
      <x v="1041"/>
      <x v="608"/>
      <x v="26"/>
    </i>
    <i r="1">
      <x v="27"/>
      <x v="885"/>
      <x v="1041"/>
      <x v="608"/>
      <x v="26"/>
    </i>
    <i r="1">
      <x v="28"/>
      <x v="885"/>
      <x v="1041"/>
      <x v="608"/>
      <x v="26"/>
    </i>
    <i r="1">
      <x v="29"/>
      <x v="885"/>
      <x v="1041"/>
      <x v="608"/>
      <x v="26"/>
    </i>
    <i r="1">
      <x v="30"/>
      <x v="885"/>
      <x v="1041"/>
      <x v="608"/>
      <x v="26"/>
    </i>
    <i r="1">
      <x v="31"/>
      <x v="885"/>
      <x v="1041"/>
      <x v="608"/>
      <x v="26"/>
    </i>
    <i r="1">
      <x v="32"/>
      <x v="885"/>
      <x v="1041"/>
      <x v="608"/>
      <x v="26"/>
    </i>
    <i r="1">
      <x v="33"/>
      <x v="885"/>
      <x v="1041"/>
      <x v="608"/>
      <x v="26"/>
    </i>
    <i r="1">
      <x v="34"/>
      <x v="885"/>
      <x v="1041"/>
      <x v="608"/>
      <x v="26"/>
    </i>
    <i r="1">
      <x v="35"/>
      <x v="885"/>
      <x v="1041"/>
      <x v="608"/>
      <x v="26"/>
    </i>
    <i r="1">
      <x v="36"/>
      <x v="885"/>
      <x v="1041"/>
      <x v="608"/>
      <x v="26"/>
    </i>
    <i r="1">
      <x v="37"/>
      <x v="885"/>
      <x v="1041"/>
      <x v="608"/>
      <x v="26"/>
    </i>
    <i r="1">
      <x v="38"/>
      <x v="885"/>
      <x v="1041"/>
      <x v="608"/>
      <x v="26"/>
    </i>
    <i r="1">
      <x v="39"/>
      <x v="885"/>
      <x v="1041"/>
      <x v="608"/>
      <x v="26"/>
    </i>
    <i r="1">
      <x v="40"/>
      <x v="885"/>
      <x v="1041"/>
      <x v="608"/>
      <x v="26"/>
    </i>
    <i r="1">
      <x v="41"/>
      <x v="885"/>
      <x v="1041"/>
      <x v="608"/>
      <x v="26"/>
    </i>
    <i r="1">
      <x v="42"/>
      <x v="885"/>
      <x v="1041"/>
      <x v="608"/>
      <x v="26"/>
    </i>
    <i r="1">
      <x v="43"/>
      <x v="885"/>
      <x v="1041"/>
      <x v="608"/>
      <x v="26"/>
    </i>
    <i r="1">
      <x v="44"/>
      <x v="885"/>
      <x v="1041"/>
      <x v="608"/>
      <x v="26"/>
    </i>
    <i r="1">
      <x v="45"/>
      <x v="885"/>
      <x v="1041"/>
      <x v="608"/>
      <x v="26"/>
    </i>
    <i r="1">
      <x v="46"/>
      <x v="885"/>
      <x v="1041"/>
      <x v="608"/>
      <x v="26"/>
    </i>
    <i r="1">
      <x v="47"/>
      <x v="885"/>
      <x v="1041"/>
      <x v="608"/>
      <x v="26"/>
    </i>
    <i r="1">
      <x v="48"/>
      <x v="885"/>
      <x v="1041"/>
      <x v="608"/>
      <x v="26"/>
    </i>
    <i r="1">
      <x v="49"/>
      <x v="885"/>
      <x v="1041"/>
      <x v="608"/>
      <x v="26"/>
    </i>
    <i r="1">
      <x v="50"/>
      <x v="885"/>
      <x v="1041"/>
      <x v="608"/>
      <x v="26"/>
    </i>
    <i r="1">
      <x v="51"/>
      <x v="885"/>
      <x v="1041"/>
      <x v="608"/>
      <x v="26"/>
    </i>
    <i r="1">
      <x v="52"/>
      <x v="885"/>
      <x v="1041"/>
      <x v="608"/>
      <x v="26"/>
    </i>
    <i r="1">
      <x v="53"/>
      <x v="885"/>
      <x v="1041"/>
      <x v="608"/>
      <x v="26"/>
    </i>
    <i r="1">
      <x v="54"/>
      <x v="885"/>
      <x v="1041"/>
      <x v="608"/>
      <x v="26"/>
    </i>
    <i r="1">
      <x v="55"/>
      <x v="885"/>
      <x v="1041"/>
      <x v="608"/>
      <x v="26"/>
    </i>
    <i r="1">
      <x v="56"/>
      <x v="885"/>
      <x v="1041"/>
      <x v="608"/>
      <x v="26"/>
    </i>
    <i r="1">
      <x v="57"/>
      <x v="885"/>
      <x v="1041"/>
      <x v="608"/>
      <x v="26"/>
    </i>
    <i r="1">
      <x v="58"/>
      <x v="885"/>
      <x v="1041"/>
      <x v="608"/>
      <x v="26"/>
    </i>
    <i r="1">
      <x v="59"/>
      <x v="885"/>
      <x v="1041"/>
      <x v="608"/>
      <x v="26"/>
    </i>
    <i r="1">
      <x v="60"/>
      <x v="885"/>
      <x v="1041"/>
      <x v="608"/>
      <x v="26"/>
    </i>
    <i r="1">
      <x v="61"/>
      <x v="885"/>
      <x v="1041"/>
      <x v="608"/>
      <x v="26"/>
    </i>
    <i r="1">
      <x v="62"/>
      <x v="885"/>
      <x v="1041"/>
      <x v="608"/>
      <x v="26"/>
    </i>
    <i r="1">
      <x v="63"/>
      <x v="885"/>
      <x v="1041"/>
      <x v="608"/>
      <x v="26"/>
    </i>
    <i r="1">
      <x v="64"/>
      <x v="885"/>
      <x v="1041"/>
      <x v="608"/>
      <x v="26"/>
    </i>
    <i r="1">
      <x v="65"/>
      <x v="885"/>
      <x v="1041"/>
      <x v="608"/>
      <x v="26"/>
    </i>
    <i r="1">
      <x v="66"/>
      <x v="885"/>
      <x v="1041"/>
      <x v="608"/>
      <x v="26"/>
    </i>
    <i r="1">
      <x v="67"/>
      <x v="885"/>
      <x v="1041"/>
      <x v="608"/>
      <x v="26"/>
    </i>
    <i r="1">
      <x v="68"/>
      <x v="885"/>
      <x v="1041"/>
      <x v="608"/>
      <x v="26"/>
    </i>
    <i r="1">
      <x v="69"/>
      <x v="885"/>
      <x v="1041"/>
      <x v="608"/>
      <x v="26"/>
    </i>
    <i r="1">
      <x v="70"/>
      <x v="885"/>
      <x v="1041"/>
      <x v="608"/>
      <x v="26"/>
    </i>
    <i r="1">
      <x v="71"/>
      <x v="885"/>
      <x v="1041"/>
      <x v="608"/>
      <x v="26"/>
    </i>
    <i r="1">
      <x v="72"/>
      <x v="885"/>
      <x v="1041"/>
      <x v="608"/>
      <x v="26"/>
    </i>
    <i r="1">
      <x v="73"/>
      <x v="885"/>
      <x v="1041"/>
      <x v="608"/>
      <x v="26"/>
    </i>
    <i r="1">
      <x v="74"/>
      <x v="885"/>
      <x v="1041"/>
      <x v="608"/>
      <x v="26"/>
    </i>
    <i r="1">
      <x v="75"/>
      <x v="885"/>
      <x v="1041"/>
      <x v="608"/>
      <x v="26"/>
    </i>
    <i r="1">
      <x v="76"/>
      <x v="885"/>
      <x v="1041"/>
      <x v="608"/>
      <x v="26"/>
    </i>
    <i r="1">
      <x v="77"/>
      <x v="885"/>
      <x v="1041"/>
      <x v="608"/>
      <x v="26"/>
    </i>
    <i r="1">
      <x v="78"/>
      <x v="885"/>
      <x v="1041"/>
      <x v="608"/>
      <x v="26"/>
    </i>
    <i r="1">
      <x v="79"/>
      <x v="885"/>
      <x v="1041"/>
      <x v="608"/>
      <x v="26"/>
    </i>
    <i r="1">
      <x v="80"/>
      <x v="885"/>
      <x v="1041"/>
      <x v="608"/>
      <x v="26"/>
    </i>
    <i r="1">
      <x v="81"/>
      <x v="885"/>
      <x v="1041"/>
      <x v="608"/>
      <x v="26"/>
    </i>
    <i r="1">
      <x v="82"/>
      <x v="885"/>
      <x v="1041"/>
      <x v="608"/>
      <x v="26"/>
    </i>
    <i r="1">
      <x v="83"/>
      <x v="885"/>
      <x v="1041"/>
      <x v="608"/>
      <x v="26"/>
    </i>
    <i r="1">
      <x v="84"/>
      <x v="885"/>
      <x v="1041"/>
      <x v="608"/>
      <x v="26"/>
    </i>
    <i r="1">
      <x v="85"/>
      <x v="885"/>
      <x v="1041"/>
      <x v="608"/>
      <x v="26"/>
    </i>
    <i r="1">
      <x v="86"/>
      <x v="885"/>
      <x v="1041"/>
      <x v="608"/>
      <x v="26"/>
    </i>
    <i r="1">
      <x v="87"/>
      <x v="885"/>
      <x v="1041"/>
      <x v="608"/>
      <x v="26"/>
    </i>
    <i r="1">
      <x v="88"/>
      <x v="885"/>
      <x v="1041"/>
      <x v="608"/>
      <x v="26"/>
    </i>
    <i r="1">
      <x v="89"/>
      <x v="885"/>
      <x v="1041"/>
      <x v="608"/>
      <x v="26"/>
    </i>
    <i r="1">
      <x v="90"/>
      <x v="885"/>
      <x v="1041"/>
      <x v="608"/>
      <x v="26"/>
    </i>
    <i r="1">
      <x v="91"/>
      <x v="885"/>
      <x v="1041"/>
      <x v="608"/>
      <x v="26"/>
    </i>
    <i r="1">
      <x v="92"/>
      <x v="885"/>
      <x v="1041"/>
      <x v="608"/>
      <x v="26"/>
    </i>
    <i r="1">
      <x v="93"/>
      <x v="885"/>
      <x v="1041"/>
      <x v="608"/>
      <x v="26"/>
    </i>
    <i r="1">
      <x v="94"/>
      <x v="885"/>
      <x v="1041"/>
      <x v="608"/>
      <x v="26"/>
    </i>
    <i r="1">
      <x v="95"/>
      <x v="885"/>
      <x v="1041"/>
      <x v="608"/>
      <x v="26"/>
    </i>
    <i r="1">
      <x v="96"/>
      <x v="885"/>
      <x v="1041"/>
      <x v="608"/>
      <x v="26"/>
    </i>
    <i r="1">
      <x v="97"/>
      <x v="885"/>
      <x v="1041"/>
      <x v="608"/>
      <x v="26"/>
    </i>
    <i r="1">
      <x v="98"/>
      <x v="885"/>
      <x v="1041"/>
      <x v="608"/>
      <x v="26"/>
    </i>
    <i r="1">
      <x v="99"/>
      <x v="885"/>
      <x v="1041"/>
      <x v="608"/>
      <x v="26"/>
    </i>
    <i r="1">
      <x v="100"/>
      <x v="885"/>
      <x v="1041"/>
      <x v="608"/>
      <x v="26"/>
    </i>
    <i r="1">
      <x v="101"/>
      <x v="885"/>
      <x v="1041"/>
      <x v="608"/>
      <x v="26"/>
    </i>
    <i r="1">
      <x v="102"/>
      <x v="885"/>
      <x v="1041"/>
      <x v="608"/>
      <x v="26"/>
    </i>
    <i r="1">
      <x v="103"/>
      <x v="885"/>
      <x v="1041"/>
      <x v="608"/>
      <x v="26"/>
    </i>
    <i r="1">
      <x v="104"/>
      <x v="885"/>
      <x v="1041"/>
      <x v="608"/>
      <x v="26"/>
    </i>
    <i r="1">
      <x v="105"/>
      <x v="885"/>
      <x v="1041"/>
      <x v="608"/>
      <x v="26"/>
    </i>
    <i r="1">
      <x v="106"/>
      <x v="885"/>
      <x v="1041"/>
      <x v="608"/>
      <x v="26"/>
    </i>
    <i r="1">
      <x v="107"/>
      <x v="885"/>
      <x v="1041"/>
      <x v="608"/>
      <x v="26"/>
    </i>
    <i r="1">
      <x v="108"/>
      <x v="885"/>
      <x v="1041"/>
      <x v="608"/>
      <x v="26"/>
    </i>
    <i r="1">
      <x v="109"/>
      <x v="885"/>
      <x v="1041"/>
      <x v="608"/>
      <x v="26"/>
    </i>
    <i r="1">
      <x v="110"/>
      <x v="885"/>
      <x v="1041"/>
      <x v="608"/>
      <x v="26"/>
    </i>
    <i r="1">
      <x v="111"/>
      <x v="885"/>
      <x v="1041"/>
      <x v="608"/>
      <x v="26"/>
    </i>
    <i r="1">
      <x v="112"/>
      <x v="885"/>
      <x v="1041"/>
      <x v="608"/>
      <x v="26"/>
    </i>
    <i r="1">
      <x v="113"/>
      <x v="885"/>
      <x v="1041"/>
      <x v="608"/>
      <x v="26"/>
    </i>
    <i r="1">
      <x v="114"/>
      <x v="885"/>
      <x v="1041"/>
      <x v="608"/>
      <x v="26"/>
    </i>
    <i r="1">
      <x v="115"/>
      <x v="885"/>
      <x v="1041"/>
      <x v="608"/>
      <x v="26"/>
    </i>
    <i r="1">
      <x v="116"/>
      <x v="885"/>
      <x v="1041"/>
      <x v="608"/>
      <x v="26"/>
    </i>
    <i r="1">
      <x v="117"/>
      <x v="885"/>
      <x v="1041"/>
      <x v="608"/>
      <x v="26"/>
    </i>
    <i r="1">
      <x v="118"/>
      <x v="885"/>
      <x v="1041"/>
      <x v="608"/>
      <x v="26"/>
    </i>
    <i r="1">
      <x v="119"/>
      <x v="885"/>
      <x v="1041"/>
      <x v="608"/>
      <x v="26"/>
    </i>
    <i r="1">
      <x v="120"/>
      <x v="885"/>
      <x v="1041"/>
      <x v="608"/>
      <x v="26"/>
    </i>
    <i r="1">
      <x v="121"/>
      <x v="885"/>
      <x v="1041"/>
      <x v="608"/>
      <x v="26"/>
    </i>
    <i r="1">
      <x v="122"/>
      <x v="885"/>
      <x v="1041"/>
      <x v="608"/>
      <x v="26"/>
    </i>
    <i r="1">
      <x v="123"/>
      <x v="885"/>
      <x v="1041"/>
      <x v="608"/>
      <x v="26"/>
    </i>
    <i r="1">
      <x v="124"/>
      <x v="885"/>
      <x v="1041"/>
      <x v="608"/>
      <x v="26"/>
    </i>
    <i r="1">
      <x v="125"/>
      <x v="885"/>
      <x v="1041"/>
      <x v="608"/>
      <x v="26"/>
    </i>
    <i r="1">
      <x v="126"/>
      <x v="885"/>
      <x v="1041"/>
      <x v="608"/>
      <x v="26"/>
    </i>
    <i r="1">
      <x v="127"/>
      <x v="885"/>
      <x v="1041"/>
      <x v="608"/>
      <x v="26"/>
    </i>
    <i r="1">
      <x v="128"/>
      <x v="885"/>
      <x v="1041"/>
      <x v="608"/>
      <x v="26"/>
    </i>
    <i r="1">
      <x v="129"/>
      <x v="885"/>
      <x v="1041"/>
      <x v="608"/>
      <x v="26"/>
    </i>
    <i r="1">
      <x v="130"/>
      <x v="885"/>
      <x v="1041"/>
      <x v="608"/>
      <x v="26"/>
    </i>
    <i r="1">
      <x v="131"/>
      <x v="885"/>
      <x v="1041"/>
      <x v="608"/>
      <x v="26"/>
    </i>
    <i r="1">
      <x v="132"/>
      <x v="885"/>
      <x v="1041"/>
      <x v="608"/>
      <x v="26"/>
    </i>
    <i r="1">
      <x v="133"/>
      <x v="885"/>
      <x v="1041"/>
      <x v="608"/>
      <x v="26"/>
    </i>
    <i r="1">
      <x v="134"/>
      <x v="885"/>
      <x v="1041"/>
      <x v="608"/>
      <x v="26"/>
    </i>
    <i r="1">
      <x v="135"/>
      <x v="885"/>
      <x v="1041"/>
      <x v="608"/>
      <x v="26"/>
    </i>
    <i r="1">
      <x v="136"/>
      <x v="885"/>
      <x v="1041"/>
      <x v="608"/>
      <x v="26"/>
    </i>
    <i r="1">
      <x v="137"/>
      <x v="885"/>
      <x v="1041"/>
      <x v="608"/>
      <x v="26"/>
    </i>
    <i r="1">
      <x v="138"/>
      <x v="885"/>
      <x v="1041"/>
      <x v="608"/>
      <x v="26"/>
    </i>
    <i r="1">
      <x v="139"/>
      <x v="885"/>
      <x v="1041"/>
      <x v="608"/>
      <x v="26"/>
    </i>
    <i r="1">
      <x v="140"/>
      <x v="885"/>
      <x v="1041"/>
      <x v="608"/>
      <x v="26"/>
    </i>
    <i r="1">
      <x v="141"/>
      <x v="885"/>
      <x v="1041"/>
      <x v="608"/>
      <x v="26"/>
    </i>
    <i r="1">
      <x v="142"/>
      <x v="885"/>
      <x v="1041"/>
      <x v="608"/>
      <x v="26"/>
    </i>
    <i r="1">
      <x v="143"/>
      <x v="885"/>
      <x v="1041"/>
      <x v="608"/>
      <x v="26"/>
    </i>
    <i r="1">
      <x v="144"/>
      <x v="885"/>
      <x v="1041"/>
      <x v="608"/>
      <x v="26"/>
    </i>
    <i r="1">
      <x v="145"/>
      <x v="885"/>
      <x v="1041"/>
      <x v="608"/>
      <x v="26"/>
    </i>
    <i r="1">
      <x v="146"/>
      <x v="885"/>
      <x v="1041"/>
      <x v="608"/>
      <x v="26"/>
    </i>
    <i r="1">
      <x v="147"/>
      <x v="885"/>
      <x v="1041"/>
      <x v="608"/>
      <x v="26"/>
    </i>
    <i r="1">
      <x v="148"/>
      <x v="885"/>
      <x v="1041"/>
      <x v="608"/>
      <x v="26"/>
    </i>
    <i r="1">
      <x v="149"/>
      <x v="885"/>
      <x v="1041"/>
      <x v="608"/>
      <x v="26"/>
    </i>
    <i r="1">
      <x v="150"/>
      <x v="885"/>
      <x v="1041"/>
      <x v="608"/>
      <x v="26"/>
    </i>
    <i r="1">
      <x v="151"/>
      <x v="885"/>
      <x v="1041"/>
      <x v="608"/>
      <x v="26"/>
    </i>
    <i r="1">
      <x v="152"/>
      <x v="885"/>
      <x v="1041"/>
      <x v="608"/>
      <x v="26"/>
    </i>
    <i r="1">
      <x v="153"/>
      <x v="885"/>
      <x v="1041"/>
      <x v="608"/>
      <x v="26"/>
    </i>
    <i r="1">
      <x v="154"/>
      <x v="885"/>
      <x v="1041"/>
      <x v="608"/>
      <x v="26"/>
    </i>
    <i r="1">
      <x v="155"/>
      <x v="885"/>
      <x v="1041"/>
      <x v="608"/>
      <x v="26"/>
    </i>
    <i r="1">
      <x v="156"/>
      <x v="885"/>
      <x v="1041"/>
      <x v="608"/>
      <x v="26"/>
    </i>
    <i r="1">
      <x v="157"/>
      <x v="885"/>
      <x v="1041"/>
      <x v="608"/>
      <x v="26"/>
    </i>
    <i r="1">
      <x v="158"/>
      <x v="885"/>
      <x v="1041"/>
      <x v="608"/>
      <x v="26"/>
    </i>
    <i r="1">
      <x v="159"/>
      <x v="885"/>
      <x v="1041"/>
      <x v="608"/>
      <x v="26"/>
    </i>
    <i r="1">
      <x v="160"/>
      <x v="885"/>
      <x v="1041"/>
      <x v="608"/>
      <x v="26"/>
    </i>
    <i r="1">
      <x v="161"/>
      <x v="885"/>
      <x v="1041"/>
      <x v="608"/>
      <x v="26"/>
    </i>
    <i r="1">
      <x v="162"/>
      <x v="885"/>
      <x v="1041"/>
      <x v="608"/>
      <x v="26"/>
    </i>
    <i r="1">
      <x v="163"/>
      <x v="885"/>
      <x v="1041"/>
      <x v="608"/>
      <x v="26"/>
    </i>
    <i r="1">
      <x v="164"/>
      <x v="885"/>
      <x v="1041"/>
      <x v="608"/>
      <x v="26"/>
    </i>
    <i r="1">
      <x v="165"/>
      <x v="885"/>
      <x v="1041"/>
      <x v="608"/>
      <x v="26"/>
    </i>
    <i r="1">
      <x v="166"/>
      <x v="885"/>
      <x v="1041"/>
      <x v="608"/>
      <x v="26"/>
    </i>
    <i r="1">
      <x v="167"/>
      <x v="885"/>
      <x v="1041"/>
      <x v="608"/>
      <x v="26"/>
    </i>
    <i r="1">
      <x v="168"/>
      <x v="885"/>
      <x v="1041"/>
      <x v="608"/>
      <x v="26"/>
    </i>
    <i r="1">
      <x v="169"/>
      <x v="885"/>
      <x v="1041"/>
      <x v="608"/>
      <x v="26"/>
    </i>
    <i r="1">
      <x v="170"/>
      <x v="885"/>
      <x v="1041"/>
      <x v="608"/>
      <x v="26"/>
    </i>
    <i r="1">
      <x v="171"/>
      <x v="885"/>
      <x v="1041"/>
      <x v="608"/>
      <x v="26"/>
    </i>
    <i r="1">
      <x v="172"/>
      <x v="885"/>
      <x v="1041"/>
      <x v="608"/>
      <x v="26"/>
    </i>
    <i r="1">
      <x v="173"/>
      <x v="885"/>
      <x v="1041"/>
      <x v="608"/>
      <x v="26"/>
    </i>
    <i r="1">
      <x v="174"/>
      <x v="885"/>
      <x v="1041"/>
      <x v="608"/>
      <x v="26"/>
    </i>
    <i r="1">
      <x v="175"/>
      <x v="885"/>
      <x v="1041"/>
      <x v="608"/>
      <x v="26"/>
    </i>
    <i r="1">
      <x v="176"/>
      <x v="885"/>
      <x v="1041"/>
      <x v="608"/>
      <x v="26"/>
    </i>
    <i r="1">
      <x v="177"/>
      <x v="885"/>
      <x v="1041"/>
      <x v="608"/>
      <x v="26"/>
    </i>
    <i r="1">
      <x v="178"/>
      <x v="885"/>
      <x v="1041"/>
      <x v="608"/>
      <x v="26"/>
    </i>
    <i r="1">
      <x v="179"/>
      <x v="885"/>
      <x v="1041"/>
      <x v="608"/>
      <x v="26"/>
    </i>
    <i r="1">
      <x v="180"/>
      <x v="885"/>
      <x v="1041"/>
      <x v="608"/>
      <x v="26"/>
    </i>
    <i r="1">
      <x v="181"/>
      <x v="885"/>
      <x v="1041"/>
      <x v="608"/>
      <x v="26"/>
    </i>
    <i r="1">
      <x v="182"/>
      <x v="885"/>
      <x v="1041"/>
      <x v="608"/>
      <x v="26"/>
    </i>
    <i r="1">
      <x v="183"/>
      <x v="885"/>
      <x v="1041"/>
      <x v="608"/>
      <x v="26"/>
    </i>
    <i r="1">
      <x v="184"/>
      <x v="885"/>
      <x v="1041"/>
      <x v="608"/>
      <x v="26"/>
    </i>
    <i r="1">
      <x v="185"/>
      <x v="885"/>
      <x v="1041"/>
      <x v="608"/>
      <x v="26"/>
    </i>
    <i r="1">
      <x v="186"/>
      <x v="885"/>
      <x v="1041"/>
      <x v="608"/>
      <x v="26"/>
    </i>
    <i r="1">
      <x v="187"/>
      <x v="885"/>
      <x v="1041"/>
      <x v="608"/>
      <x v="26"/>
    </i>
    <i r="1">
      <x v="188"/>
      <x v="885"/>
      <x v="1041"/>
      <x v="608"/>
      <x v="26"/>
    </i>
    <i r="1">
      <x v="189"/>
      <x v="885"/>
      <x v="1041"/>
      <x v="608"/>
      <x v="26"/>
    </i>
    <i r="1">
      <x v="190"/>
      <x v="885"/>
      <x v="1041"/>
      <x v="608"/>
      <x v="26"/>
    </i>
    <i r="1">
      <x v="191"/>
      <x v="885"/>
      <x v="1041"/>
      <x v="608"/>
      <x v="26"/>
    </i>
    <i r="1">
      <x v="192"/>
      <x v="885"/>
      <x v="1041"/>
      <x v="608"/>
      <x v="26"/>
    </i>
    <i r="1">
      <x v="193"/>
      <x v="885"/>
      <x v="1041"/>
      <x v="608"/>
      <x v="26"/>
    </i>
    <i r="1">
      <x v="194"/>
      <x v="885"/>
      <x v="1041"/>
      <x v="608"/>
      <x v="26"/>
    </i>
    <i r="1">
      <x v="195"/>
      <x v="885"/>
      <x v="1041"/>
      <x v="608"/>
      <x v="26"/>
    </i>
    <i r="1">
      <x v="196"/>
      <x v="885"/>
      <x v="1041"/>
      <x v="608"/>
      <x v="26"/>
    </i>
    <i r="1">
      <x v="197"/>
      <x v="885"/>
      <x v="1041"/>
      <x v="608"/>
      <x v="26"/>
    </i>
    <i r="1">
      <x v="198"/>
      <x v="885"/>
      <x v="1041"/>
      <x v="608"/>
      <x v="26"/>
    </i>
    <i r="1">
      <x v="199"/>
      <x v="885"/>
      <x v="1041"/>
      <x v="608"/>
      <x v="26"/>
    </i>
    <i r="1">
      <x v="200"/>
      <x v="885"/>
      <x v="1041"/>
      <x v="608"/>
      <x v="26"/>
    </i>
    <i r="1">
      <x v="201"/>
      <x v="885"/>
      <x v="1041"/>
      <x v="608"/>
      <x v="26"/>
    </i>
    <i r="1">
      <x v="202"/>
      <x v="885"/>
      <x v="1041"/>
      <x v="608"/>
      <x v="26"/>
    </i>
    <i r="1">
      <x v="203"/>
      <x v="885"/>
      <x v="1041"/>
      <x v="608"/>
      <x v="26"/>
    </i>
    <i r="1">
      <x v="204"/>
      <x v="885"/>
      <x v="1041"/>
      <x v="608"/>
      <x v="26"/>
    </i>
    <i r="1">
      <x v="205"/>
      <x v="885"/>
      <x v="1041"/>
      <x v="608"/>
      <x v="26"/>
    </i>
    <i r="1">
      <x v="206"/>
      <x v="885"/>
      <x v="1041"/>
      <x v="608"/>
      <x v="26"/>
    </i>
    <i r="1">
      <x v="207"/>
      <x v="885"/>
      <x v="1041"/>
      <x v="608"/>
      <x v="26"/>
    </i>
    <i r="1">
      <x v="208"/>
      <x v="885"/>
      <x v="1041"/>
      <x v="608"/>
      <x v="26"/>
    </i>
    <i r="1">
      <x v="209"/>
      <x v="885"/>
      <x v="1041"/>
      <x v="608"/>
      <x v="26"/>
    </i>
    <i r="1">
      <x v="210"/>
      <x v="885"/>
      <x v="1041"/>
      <x v="608"/>
      <x v="26"/>
    </i>
    <i r="1">
      <x v="211"/>
      <x v="885"/>
      <x v="1041"/>
      <x v="608"/>
      <x v="26"/>
    </i>
    <i r="1">
      <x v="212"/>
      <x v="885"/>
      <x v="1041"/>
      <x v="608"/>
      <x v="26"/>
    </i>
    <i r="1">
      <x v="213"/>
      <x v="885"/>
      <x v="1041"/>
      <x v="608"/>
      <x v="26"/>
    </i>
    <i r="1">
      <x v="214"/>
      <x v="885"/>
      <x v="1041"/>
      <x v="608"/>
      <x v="26"/>
    </i>
    <i t="default">
      <x v="20"/>
    </i>
    <i>
      <x v="25"/>
      <x v="1"/>
      <x v="963"/>
      <x v="1114"/>
      <x v="1021"/>
      <x v="28"/>
    </i>
    <i r="1">
      <x v="3"/>
      <x v="964"/>
      <x v="1116"/>
      <x v="1022"/>
      <x v="28"/>
    </i>
    <i r="1">
      <x v="5"/>
      <x v="966"/>
      <x v="1118"/>
      <x v="1024"/>
      <x v="28"/>
    </i>
    <i r="1">
      <x v="6"/>
      <x v="967"/>
      <x v="218"/>
      <x v="1025"/>
      <x v="28"/>
    </i>
    <i r="1">
      <x v="7"/>
      <x v="690"/>
      <x v="849"/>
      <x v="789"/>
      <x v="28"/>
    </i>
    <i r="1">
      <x v="8"/>
      <x v="968"/>
      <x v="1119"/>
      <x v="1026"/>
      <x v="28"/>
    </i>
    <i r="1">
      <x v="9"/>
      <x v="168"/>
      <x v="41"/>
      <x v="171"/>
      <x v="28"/>
    </i>
    <i r="2">
      <x v="1128"/>
      <x v="1261"/>
      <x v="1178"/>
      <x v="25"/>
    </i>
    <i r="1">
      <x v="10"/>
      <x v="170"/>
      <x v="39"/>
      <x v="173"/>
      <x v="25"/>
    </i>
    <i r="2">
      <x v="691"/>
      <x v="850"/>
      <x v="1027"/>
      <x v="28"/>
    </i>
    <i r="1">
      <x v="11"/>
      <x v="168"/>
      <x v="41"/>
      <x v="732"/>
      <x v="25"/>
    </i>
    <i r="2">
      <x v="859"/>
      <x v="1010"/>
      <x v="926"/>
      <x v="28"/>
    </i>
    <i r="1">
      <x v="12"/>
      <x v="859"/>
      <x v="1010"/>
      <x v="926"/>
      <x v="25"/>
    </i>
    <i r="2">
      <x v="963"/>
      <x v="1114"/>
      <x v="1021"/>
      <x v="28"/>
    </i>
    <i r="1">
      <x v="13"/>
      <x v="969"/>
      <x v="1120"/>
      <x v="1028"/>
      <x v="28"/>
    </i>
    <i r="2">
      <x v="1020"/>
      <x v="198"/>
      <x v="890"/>
      <x v="25"/>
    </i>
    <i r="1">
      <x v="14"/>
      <x v="690"/>
      <x v="849"/>
      <x v="789"/>
      <x v="25"/>
    </i>
    <i r="2">
      <x v="839"/>
      <x v="198"/>
      <x v="890"/>
      <x v="28"/>
    </i>
    <i r="1">
      <x v="15"/>
      <x v="767"/>
      <x v="218"/>
      <x v="818"/>
      <x v="25"/>
    </i>
    <i r="2">
      <x v="970"/>
      <x v="229"/>
      <x v="895"/>
      <x v="28"/>
    </i>
    <i r="1">
      <x v="16"/>
      <x v="825"/>
      <x v="984"/>
      <x v="875"/>
      <x v="28"/>
    </i>
    <i r="2">
      <x v="1129"/>
      <x v="1263"/>
      <x v="1179"/>
      <x v="25"/>
    </i>
    <i r="1">
      <x v="17"/>
      <x v="350"/>
      <x v="222"/>
      <x v="354"/>
      <x v="28"/>
    </i>
    <i r="2">
      <x v="1130"/>
      <x v="1264"/>
      <x v="1180"/>
      <x v="25"/>
    </i>
    <i r="1">
      <x v="18"/>
      <x v="818"/>
      <x v="978"/>
      <x v="891"/>
      <x v="28"/>
    </i>
    <i r="2">
      <x v="1153"/>
      <x v="1293"/>
      <x v="1200"/>
      <x v="25"/>
    </i>
    <i r="1">
      <x v="19"/>
      <x v="150"/>
      <x v="1049"/>
      <x v="1181"/>
      <x v="25"/>
    </i>
    <i r="2">
      <x v="964"/>
      <x v="1116"/>
      <x v="1022"/>
      <x v="28"/>
    </i>
    <i r="1">
      <x v="20"/>
      <x v="971"/>
      <x v="644"/>
      <x v="1029"/>
      <x v="28"/>
    </i>
    <i r="2">
      <x v="1019"/>
      <x v="1151"/>
      <x v="957"/>
      <x v="25"/>
    </i>
    <i r="1">
      <x v="21"/>
      <x v="846"/>
      <x v="214"/>
      <x v="899"/>
      <x v="25"/>
    </i>
    <i r="2">
      <x v="972"/>
      <x v="1121"/>
      <x v="1030"/>
      <x v="28"/>
    </i>
    <i r="1">
      <x v="22"/>
      <x v="973"/>
      <x v="1122"/>
      <x v="1031"/>
      <x v="28"/>
    </i>
    <i r="2">
      <x v="1131"/>
      <x v="1265"/>
      <x v="1182"/>
      <x v="25"/>
    </i>
    <i r="1">
      <x v="23"/>
      <x v="547"/>
      <x v="1123"/>
      <x v="1032"/>
      <x v="28"/>
    </i>
    <i r="2">
      <x v="1132"/>
      <x v="1266"/>
      <x v="1183"/>
      <x v="25"/>
    </i>
    <i r="1">
      <x v="24"/>
      <x v="974"/>
      <x v="1124"/>
      <x v="1033"/>
      <x v="28"/>
    </i>
    <i r="2">
      <x v="1133"/>
      <x v="1060"/>
      <x v="958"/>
      <x v="25"/>
    </i>
    <i r="1">
      <x v="25"/>
      <x v="895"/>
      <x v="1051"/>
      <x v="949"/>
      <x v="25"/>
    </i>
    <i r="2">
      <x v="975"/>
      <x v="1125"/>
      <x v="1034"/>
      <x v="28"/>
    </i>
    <i r="1">
      <x v="26"/>
      <x v="976"/>
      <x v="1126"/>
      <x v="1035"/>
      <x v="28"/>
    </i>
    <i r="2">
      <x v="1134"/>
      <x v="1267"/>
      <x v="1184"/>
      <x v="25"/>
    </i>
    <i r="1">
      <x v="27"/>
      <x v="1014"/>
      <x v="1146"/>
      <x v="1059"/>
      <x v="25"/>
    </i>
    <i r="1">
      <x v="28"/>
      <x v="1154"/>
      <x v="1090"/>
      <x v="991"/>
      <x v="25"/>
    </i>
    <i r="1">
      <x v="29"/>
      <x v="1155"/>
      <x v="1268"/>
      <x v="1201"/>
      <x v="25"/>
    </i>
    <i r="1">
      <x v="30"/>
      <x v="1156"/>
      <x v="1294"/>
      <x v="1202"/>
      <x v="25"/>
    </i>
    <i r="1">
      <x v="31"/>
      <x v="1157"/>
      <x v="1295"/>
      <x v="1203"/>
      <x v="25"/>
    </i>
    <i r="1">
      <x v="32"/>
      <x v="1147"/>
      <x v="1269"/>
      <x v="1186"/>
      <x v="25"/>
    </i>
    <i r="1">
      <x v="33"/>
      <x v="1148"/>
      <x v="1270"/>
      <x v="1187"/>
      <x v="25"/>
    </i>
    <i r="1">
      <x v="34"/>
      <x v="1149"/>
      <x v="1271"/>
      <x v="1188"/>
      <x v="25"/>
    </i>
    <i r="1">
      <x v="35"/>
      <x v="1016"/>
      <x v="1148"/>
      <x v="954"/>
      <x v="25"/>
    </i>
    <i r="1">
      <x v="37"/>
      <x v="170"/>
      <x v="39"/>
      <x v="173"/>
      <x v="25"/>
    </i>
    <i r="1">
      <x v="38"/>
      <x v="168"/>
      <x v="41"/>
      <x v="732"/>
      <x v="25"/>
    </i>
    <i r="1">
      <x v="39"/>
      <x v="859"/>
      <x v="1010"/>
      <x v="926"/>
      <x v="25"/>
    </i>
    <i r="1">
      <x v="40"/>
      <x v="1014"/>
      <x v="1146"/>
      <x v="1059"/>
      <x v="25"/>
    </i>
    <i r="1">
      <x v="41"/>
      <x v="1150"/>
      <x v="1277"/>
      <x v="1197"/>
      <x v="25"/>
    </i>
    <i r="1">
      <x v="42"/>
      <x v="1151"/>
      <x v="1278"/>
      <x v="1198"/>
      <x v="25"/>
    </i>
    <i r="1">
      <x v="44"/>
      <x v="170"/>
      <x v="39"/>
      <x v="173"/>
      <x v="25"/>
    </i>
    <i r="1">
      <x v="45"/>
      <x v="168"/>
      <x v="41"/>
      <x v="732"/>
      <x v="25"/>
    </i>
    <i r="1">
      <x v="46"/>
      <x v="1145"/>
      <x v="1258"/>
      <x v="1195"/>
      <x v="25"/>
    </i>
    <i r="1">
      <x v="47"/>
      <x v="1126"/>
      <x v="1259"/>
      <x v="1177"/>
      <x v="25"/>
    </i>
    <i r="1">
      <x v="48"/>
      <x v="1148"/>
      <x v="1270"/>
      <x v="1187"/>
      <x v="25"/>
    </i>
    <i r="1">
      <x v="49"/>
      <x v="1140"/>
      <x v="1040"/>
      <x v="1190"/>
      <x v="25"/>
    </i>
    <i t="default">
      <x v="25"/>
    </i>
    <i>
      <x v="32"/>
      <x v="55"/>
      <x v="678"/>
      <x v="41"/>
      <x v="732"/>
      <x v="30"/>
    </i>
    <i r="1">
      <x v="56"/>
      <x v="819"/>
      <x v="979"/>
      <x v="869"/>
      <x v="30"/>
    </i>
    <i r="1">
      <x v="57"/>
      <x v="185"/>
      <x v="63"/>
      <x v="188"/>
      <x v="30"/>
    </i>
    <i r="1">
      <x v="58"/>
      <x v="818"/>
      <x v="978"/>
      <x v="868"/>
      <x v="30"/>
    </i>
    <i r="1">
      <x v="59"/>
      <x v="817"/>
      <x v="977"/>
      <x v="867"/>
      <x v="30"/>
    </i>
    <i r="1">
      <x v="60"/>
      <x v="690"/>
      <x v="1194"/>
      <x v="1112"/>
      <x v="30"/>
    </i>
    <i r="1">
      <x v="61"/>
      <x v="824"/>
      <x v="983"/>
      <x v="874"/>
      <x v="30"/>
    </i>
    <i r="1">
      <x v="62"/>
      <x v="350"/>
      <x v="222"/>
      <x v="354"/>
      <x v="30"/>
    </i>
    <i r="1">
      <x v="63"/>
      <x v="825"/>
      <x v="984"/>
      <x v="875"/>
      <x v="30"/>
    </i>
    <i r="1">
      <x v="64"/>
      <x v="1064"/>
      <x v="1195"/>
      <x v="1113"/>
      <x v="30"/>
    </i>
    <i r="1">
      <x v="65"/>
      <x v="1065"/>
      <x v="1196"/>
      <x v="1114"/>
      <x v="30"/>
    </i>
    <i r="1">
      <x v="66"/>
      <x v="1066"/>
      <x v="1197"/>
      <x v="1115"/>
      <x v="30"/>
    </i>
    <i r="1">
      <x v="67"/>
      <x v="1067"/>
      <x v="1198"/>
      <x v="1116"/>
      <x v="30"/>
    </i>
    <i r="1">
      <x v="68"/>
      <x v="1068"/>
      <x v="1199"/>
      <x v="1117"/>
      <x v="30"/>
    </i>
    <i r="1">
      <x v="69"/>
      <x v="820"/>
      <x v="980"/>
      <x v="870"/>
      <x v="30"/>
    </i>
    <i r="1">
      <x v="70"/>
      <x v="826"/>
      <x v="1200"/>
      <x v="876"/>
      <x v="30"/>
    </i>
    <i r="1">
      <x v="71"/>
      <x v="1069"/>
      <x v="1201"/>
      <x v="1118"/>
      <x v="30"/>
    </i>
    <i r="1">
      <x v="72"/>
      <x v="1070"/>
      <x v="1202"/>
      <x v="1119"/>
      <x v="30"/>
    </i>
    <i r="1">
      <x v="73"/>
      <x v="1071"/>
      <x v="1203"/>
      <x v="1120"/>
      <x v="30"/>
    </i>
    <i r="1">
      <x v="74"/>
      <x v="827"/>
      <x v="1204"/>
      <x v="877"/>
      <x v="30"/>
    </i>
    <i r="1">
      <x v="76"/>
      <x v="678"/>
      <x v="41"/>
      <x v="732"/>
      <x v="30"/>
    </i>
    <i r="1">
      <x v="77"/>
      <x v="185"/>
      <x v="63"/>
      <x v="188"/>
      <x v="30"/>
    </i>
    <i r="1">
      <x v="78"/>
      <x v="818"/>
      <x v="978"/>
      <x v="868"/>
      <x v="30"/>
    </i>
    <i r="1">
      <x v="79"/>
      <x v="817"/>
      <x v="977"/>
      <x v="867"/>
      <x v="30"/>
    </i>
    <i r="1">
      <x v="80"/>
      <x v="824"/>
      <x v="983"/>
      <x v="874"/>
      <x v="30"/>
    </i>
    <i r="1">
      <x v="81"/>
      <x v="350"/>
      <x v="222"/>
      <x v="354"/>
      <x v="30"/>
    </i>
    <i r="1">
      <x v="82"/>
      <x v="825"/>
      <x v="984"/>
      <x v="875"/>
      <x v="30"/>
    </i>
    <i r="1">
      <x v="83"/>
      <x v="1073"/>
      <x v="1206"/>
      <x v="1122"/>
      <x v="30"/>
    </i>
    <i r="1">
      <x v="84"/>
      <x v="1074"/>
      <x v="1207"/>
      <x v="1123"/>
      <x v="30"/>
    </i>
    <i r="1">
      <x v="86"/>
      <x v="185"/>
      <x v="63"/>
      <x v="188"/>
      <x v="30"/>
    </i>
    <i r="1">
      <x v="87"/>
      <x v="1067"/>
      <x v="1198"/>
      <x v="1125"/>
      <x v="30"/>
    </i>
    <i r="1">
      <x v="88"/>
      <x v="1076"/>
      <x v="1209"/>
      <x v="1126"/>
      <x v="30"/>
    </i>
    <i t="default">
      <x v="32"/>
    </i>
    <i>
      <x v="33"/>
      <x v="58"/>
      <x v="950"/>
      <x v="1101"/>
      <x v="1005"/>
      <x v="27"/>
    </i>
    <i r="1">
      <x v="59"/>
      <x v="1159"/>
      <x v="1297"/>
      <x v="1205"/>
      <x v="27"/>
    </i>
    <i t="default">
      <x v="33"/>
    </i>
  </rowItems>
  <colItems count="1">
    <i/>
  </colItems>
  <pageFields count="4">
    <pageField fld="119" item="0" hier="-1"/>
    <pageField fld="120" item="0" hier="-1"/>
    <pageField fld="124" item="1" hier="-1"/>
    <pageField fld="125" item="0" hier="-1"/>
  </pageFields>
  <formats count="21">
    <format dxfId="191">
      <pivotArea type="all" dataOnly="0" outline="0" fieldPosition="0"/>
    </format>
    <format dxfId="190">
      <pivotArea field="2" type="button" dataOnly="0" labelOnly="1" outline="0" axis="axisRow" fieldPosition="0"/>
    </format>
    <format dxfId="189">
      <pivotArea field="3" type="button" dataOnly="0" labelOnly="1" outline="0" axis="axisRow" fieldPosition="3"/>
    </format>
    <format dxfId="188">
      <pivotArea field="4" type="button" dataOnly="0" labelOnly="1" outline="0" axis="axisRow" fieldPosition="4"/>
    </format>
    <format dxfId="187">
      <pivotArea field="6" type="button" dataOnly="0" labelOnly="1" outline="0" axis="axisRow" fieldPosition="5"/>
    </format>
    <format dxfId="186">
      <pivotArea field="16" type="button" dataOnly="0" labelOnly="1" outline="0" axis="axisRow" fieldPosition="6"/>
    </format>
    <format dxfId="185">
      <pivotArea type="all" dataOnly="0" outline="0" fieldPosition="0"/>
    </format>
    <format dxfId="184">
      <pivotArea field="2" type="button" dataOnly="0" labelOnly="1" outline="0" axis="axisRow" fieldPosition="0"/>
    </format>
    <format dxfId="183">
      <pivotArea field="3" type="button" dataOnly="0" labelOnly="1" outline="0" axis="axisRow" fieldPosition="3"/>
    </format>
    <format dxfId="182">
      <pivotArea field="4" type="button" dataOnly="0" labelOnly="1" outline="0" axis="axisRow" fieldPosition="4"/>
    </format>
    <format dxfId="181">
      <pivotArea field="6" type="button" dataOnly="0" labelOnly="1" outline="0" axis="axisRow" fieldPosition="5"/>
    </format>
    <format dxfId="180">
      <pivotArea field="16" type="button" dataOnly="0" labelOnly="1" outline="0" axis="axisRow" fieldPosition="6"/>
    </format>
    <format dxfId="179">
      <pivotArea dataOnly="0" labelOnly="1" fieldPosition="0">
        <references count="1">
          <reference field="71" count="0"/>
        </references>
      </pivotArea>
    </format>
    <format dxfId="178">
      <pivotArea type="all" dataOnly="0" outline="0" fieldPosition="0"/>
    </format>
    <format dxfId="177">
      <pivotArea field="2" type="button" dataOnly="0" labelOnly="1" outline="0" axis="axisRow" fieldPosition="0"/>
    </format>
    <format dxfId="176">
      <pivotArea field="3" type="button" dataOnly="0" labelOnly="1" outline="0" axis="axisRow" fieldPosition="3"/>
    </format>
    <format dxfId="175">
      <pivotArea field="4" type="button" dataOnly="0" labelOnly="1" outline="0" axis="axisRow" fieldPosition="4"/>
    </format>
    <format dxfId="174">
      <pivotArea field="6" type="button" dataOnly="0" labelOnly="1" outline="0" axis="axisRow" fieldPosition="5"/>
    </format>
    <format dxfId="173">
      <pivotArea field="16" type="button" dataOnly="0" labelOnly="1" outline="0" axis="axisRow" fieldPosition="6"/>
    </format>
    <format dxfId="172">
      <pivotArea dataOnly="0" labelOnly="1" outline="0" fieldPosition="0">
        <references count="1">
          <reference field="2" count="1">
            <x v="9"/>
          </reference>
        </references>
      </pivotArea>
    </format>
    <format dxfId="171">
      <pivotArea dataOnly="0" labelOnly="1" outline="0" fieldPosition="0">
        <references count="1">
          <reference field="2" count="1" defaultSubtotal="1">
            <x v="9"/>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itemPrintTitles="1" createdVersion="6" indent="0" compact="0" compactData="0" multipleFieldFilters="0">
  <location ref="AE6:AM56" firstHeaderRow="1" firstDataRow="2" firstDataCol="2" rowPageCount="3" colPageCount="1"/>
  <pivotFields count="144">
    <pivotField compact="0" outline="0" showAll="0"/>
    <pivotField compact="0" outline="0" showAll="0"/>
    <pivotField axis="axisRow"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7">
        <item x="0"/>
        <item x="3"/>
        <item x="4"/>
        <item x="1"/>
        <item x="2"/>
        <item x="5"/>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6">
        <item x="0"/>
        <item x="1"/>
        <item m="1" x="22"/>
        <item m="1" x="14"/>
        <item m="1" x="19"/>
        <item m="1" x="17"/>
        <item m="1" x="15"/>
        <item m="1" x="20"/>
        <item m="1" x="16"/>
        <item m="1" x="21"/>
        <item m="1" x="23"/>
        <item m="1" x="24"/>
        <item m="1" x="18"/>
        <item x="2"/>
        <item x="4"/>
        <item x="5"/>
        <item x="11"/>
        <item x="12"/>
        <item x="13"/>
        <item x="3"/>
        <item x="6"/>
        <item x="7"/>
        <item x="8"/>
        <item x="9"/>
        <item x="1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5">
        <item x="0"/>
        <item x="1"/>
        <item x="8"/>
        <item x="6"/>
        <item x="2"/>
        <item x="4"/>
        <item x="3"/>
        <item x="5"/>
        <item x="9"/>
        <item x="7"/>
        <item m="1" x="13"/>
        <item x="12"/>
        <item x="10"/>
        <item x="11"/>
        <item t="default"/>
      </items>
    </pivotField>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49">
    <i>
      <x/>
      <x/>
    </i>
    <i r="1">
      <x v="11"/>
    </i>
    <i r="1">
      <x v="12"/>
    </i>
    <i r="1">
      <x v="13"/>
    </i>
    <i t="default">
      <x/>
    </i>
    <i>
      <x v="1"/>
      <x v="3"/>
    </i>
    <i r="1">
      <x v="4"/>
    </i>
    <i r="1">
      <x v="5"/>
    </i>
    <i t="default">
      <x v="1"/>
    </i>
    <i>
      <x v="2"/>
      <x v="6"/>
    </i>
    <i r="1">
      <x v="29"/>
    </i>
    <i r="1">
      <x v="30"/>
    </i>
    <i r="1">
      <x v="31"/>
    </i>
    <i t="default">
      <x v="2"/>
    </i>
    <i>
      <x v="3"/>
      <x v="7"/>
    </i>
    <i t="default">
      <x v="3"/>
    </i>
    <i>
      <x v="4"/>
      <x v="1"/>
    </i>
    <i r="1">
      <x v="2"/>
    </i>
    <i r="1">
      <x v="8"/>
    </i>
    <i t="default">
      <x v="4"/>
    </i>
    <i>
      <x v="5"/>
      <x v="9"/>
    </i>
    <i r="1">
      <x v="16"/>
    </i>
    <i t="default">
      <x v="5"/>
    </i>
    <i>
      <x v="6"/>
      <x v="10"/>
    </i>
    <i r="1">
      <x v="14"/>
    </i>
    <i r="1">
      <x v="15"/>
    </i>
    <i t="default">
      <x v="6"/>
    </i>
    <i>
      <x v="7"/>
      <x v="17"/>
    </i>
    <i r="1">
      <x v="18"/>
    </i>
    <i t="default">
      <x v="7"/>
    </i>
    <i>
      <x v="8"/>
      <x v="19"/>
    </i>
    <i r="1">
      <x v="21"/>
    </i>
    <i r="1">
      <x v="22"/>
    </i>
    <i r="1">
      <x v="23"/>
    </i>
    <i r="1">
      <x v="25"/>
    </i>
    <i r="1">
      <x v="26"/>
    </i>
    <i r="1">
      <x v="27"/>
    </i>
    <i r="1">
      <x v="28"/>
    </i>
    <i t="default">
      <x v="8"/>
    </i>
    <i>
      <x v="9"/>
      <x v="20"/>
    </i>
    <i t="default">
      <x v="9"/>
    </i>
    <i>
      <x v="11"/>
      <x v="16"/>
    </i>
    <i r="1">
      <x v="32"/>
    </i>
    <i t="default">
      <x v="11"/>
    </i>
    <i>
      <x v="12"/>
      <x v="17"/>
    </i>
    <i t="default">
      <x v="12"/>
    </i>
    <i>
      <x v="13"/>
      <x v="33"/>
    </i>
    <i t="default">
      <x v="13"/>
    </i>
    <i t="grand">
      <x/>
    </i>
  </rowItems>
  <colFields count="1">
    <field x="8"/>
  </colFields>
  <colItems count="7">
    <i>
      <x/>
    </i>
    <i>
      <x v="1"/>
    </i>
    <i>
      <x v="2"/>
    </i>
    <i>
      <x v="3"/>
    </i>
    <i>
      <x v="4"/>
    </i>
    <i>
      <x v="5"/>
    </i>
    <i t="grand">
      <x/>
    </i>
  </colItems>
  <pageFields count="3">
    <pageField fld="119" item="0" hier="-1"/>
    <pageField fld="120" item="0" hier="-1"/>
    <pageField fld="97" hier="-1"/>
  </pageFields>
  <formats count="20">
    <format dxfId="211">
      <pivotArea dataOnly="0" labelOnly="1" outline="0" fieldPosition="0">
        <references count="1">
          <reference field="118" count="1" defaultSubtotal="1">
            <x v="0"/>
          </reference>
        </references>
      </pivotArea>
    </format>
    <format dxfId="210">
      <pivotArea dataOnly="0" labelOnly="1" outline="0" fieldPosition="0">
        <references count="1">
          <reference field="118" count="1" defaultSubtotal="1">
            <x v="1"/>
          </reference>
        </references>
      </pivotArea>
    </format>
    <format dxfId="209">
      <pivotArea dataOnly="0" labelOnly="1" outline="0" fieldPosition="0">
        <references count="1">
          <reference field="118" count="1" defaultSubtotal="1">
            <x v="2"/>
          </reference>
        </references>
      </pivotArea>
    </format>
    <format dxfId="208">
      <pivotArea dataOnly="0" labelOnly="1" outline="0" fieldPosition="0">
        <references count="1">
          <reference field="118" count="1" defaultSubtotal="1">
            <x v="3"/>
          </reference>
        </references>
      </pivotArea>
    </format>
    <format dxfId="207">
      <pivotArea dataOnly="0" labelOnly="1" outline="0" fieldPosition="0">
        <references count="1">
          <reference field="118" count="1" defaultSubtotal="1">
            <x v="4"/>
          </reference>
        </references>
      </pivotArea>
    </format>
    <format dxfId="206">
      <pivotArea dataOnly="0" labelOnly="1" outline="0" fieldPosition="0">
        <references count="1">
          <reference field="118" count="1" defaultSubtotal="1">
            <x v="5"/>
          </reference>
        </references>
      </pivotArea>
    </format>
    <format dxfId="205">
      <pivotArea type="all" dataOnly="0" outline="0" fieldPosition="0"/>
    </format>
    <format dxfId="204">
      <pivotArea outline="0" collapsedLevelsAreSubtotals="1" fieldPosition="0"/>
    </format>
    <format dxfId="203">
      <pivotArea type="origin" dataOnly="0" labelOnly="1" outline="0" fieldPosition="0"/>
    </format>
    <format dxfId="202">
      <pivotArea field="8" type="button" dataOnly="0" labelOnly="1" outline="0" axis="axisCol" fieldPosition="0"/>
    </format>
    <format dxfId="201">
      <pivotArea type="topRight" dataOnly="0" labelOnly="1" outline="0" fieldPosition="0"/>
    </format>
    <format dxfId="200">
      <pivotArea field="118" type="button" dataOnly="0" labelOnly="1" outline="0" axis="axisRow" fieldPosition="0"/>
    </format>
    <format dxfId="199">
      <pivotArea field="2" type="button" dataOnly="0" labelOnly="1" outline="0" axis="axisRow" fieldPosition="1"/>
    </format>
    <format dxfId="198">
      <pivotArea dataOnly="0" labelOnly="1" outline="0" fieldPosition="0">
        <references count="1">
          <reference field="118" count="3">
            <x v="2"/>
            <x v="3"/>
            <x v="5"/>
          </reference>
        </references>
      </pivotArea>
    </format>
    <format dxfId="197">
      <pivotArea dataOnly="0" labelOnly="1" outline="0" fieldPosition="0">
        <references count="1">
          <reference field="118" count="3" defaultSubtotal="1">
            <x v="2"/>
            <x v="3"/>
            <x v="5"/>
          </reference>
        </references>
      </pivotArea>
    </format>
    <format dxfId="196">
      <pivotArea dataOnly="0" labelOnly="1" grandRow="1" outline="0" fieldPosition="0"/>
    </format>
    <format dxfId="195">
      <pivotArea dataOnly="0" labelOnly="1" outline="0" fieldPosition="0">
        <references count="2">
          <reference field="2" count="1">
            <x v="6"/>
          </reference>
          <reference field="118" count="1" selected="0">
            <x v="2"/>
          </reference>
        </references>
      </pivotArea>
    </format>
    <format dxfId="194">
      <pivotArea dataOnly="0" labelOnly="1" outline="0" fieldPosition="0">
        <references count="2">
          <reference field="2" count="1">
            <x v="7"/>
          </reference>
          <reference field="118" count="1" selected="0">
            <x v="3"/>
          </reference>
        </references>
      </pivotArea>
    </format>
    <format dxfId="193">
      <pivotArea dataOnly="0" labelOnly="1" outline="0" fieldPosition="0">
        <references count="2">
          <reference field="2" count="1">
            <x v="9"/>
          </reference>
          <reference field="118" count="1" selected="0">
            <x v="5"/>
          </reference>
        </references>
      </pivotArea>
    </format>
    <format dxfId="192">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樞紐分析表9"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chartFormat="22">
  <location ref="BO8:BP10" firstHeaderRow="1" firstDataRow="1" firstDataCol="1" rowPageCount="4" colPageCount="1"/>
  <pivotFields count="144">
    <pivotField compact="0" outline="0" showAll="0"/>
    <pivotField compact="0" outline="0" showAll="0"/>
    <pivotField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3"/>
  </rowFields>
  <rowItems count="2">
    <i>
      <x/>
    </i>
    <i>
      <x v="1"/>
    </i>
  </rowItems>
  <colItems count="1">
    <i/>
  </colItems>
  <pageFields count="4">
    <pageField fld="119" item="0" hier="-1"/>
    <pageField fld="120" item="0" hier="-1"/>
    <pageField fld="124" hier="-1"/>
    <pageField fld="125" hier="-1"/>
  </pageFields>
  <dataFields count="1">
    <dataField name="計數 - lenTerms" fld="142" subtotal="count" baseField="0" baseItem="0"/>
  </dataFields>
  <formats count="18">
    <format dxfId="229">
      <pivotArea type="all" dataOnly="0" outline="0" fieldPosition="0"/>
    </format>
    <format dxfId="228">
      <pivotArea field="2" type="button" dataOnly="0" labelOnly="1" outline="0"/>
    </format>
    <format dxfId="227">
      <pivotArea field="3" type="button" dataOnly="0" labelOnly="1" outline="0"/>
    </format>
    <format dxfId="226">
      <pivotArea field="4" type="button" dataOnly="0" labelOnly="1" outline="0"/>
    </format>
    <format dxfId="225">
      <pivotArea field="6" type="button" dataOnly="0" labelOnly="1" outline="0"/>
    </format>
    <format dxfId="224">
      <pivotArea field="16" type="button" dataOnly="0" labelOnly="1" outline="0"/>
    </format>
    <format dxfId="223">
      <pivotArea type="all" dataOnly="0" outline="0" fieldPosition="0"/>
    </format>
    <format dxfId="222">
      <pivotArea field="2" type="button" dataOnly="0" labelOnly="1" outline="0"/>
    </format>
    <format dxfId="221">
      <pivotArea field="3" type="button" dataOnly="0" labelOnly="1" outline="0"/>
    </format>
    <format dxfId="220">
      <pivotArea field="4" type="button" dataOnly="0" labelOnly="1" outline="0"/>
    </format>
    <format dxfId="219">
      <pivotArea field="6" type="button" dataOnly="0" labelOnly="1" outline="0"/>
    </format>
    <format dxfId="218">
      <pivotArea field="16" type="button" dataOnly="0" labelOnly="1" outline="0"/>
    </format>
    <format dxfId="217">
      <pivotArea type="all" dataOnly="0" outline="0" fieldPosition="0"/>
    </format>
    <format dxfId="216">
      <pivotArea field="2" type="button" dataOnly="0" labelOnly="1" outline="0"/>
    </format>
    <format dxfId="215">
      <pivotArea field="3" type="button" dataOnly="0" labelOnly="1" outline="0"/>
    </format>
    <format dxfId="214">
      <pivotArea field="4" type="button" dataOnly="0" labelOnly="1" outline="0"/>
    </format>
    <format dxfId="213">
      <pivotArea field="6" type="button" dataOnly="0" labelOnly="1" outline="0"/>
    </format>
    <format dxfId="212">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3" count="1" selected="0">
            <x v="0"/>
          </reference>
        </references>
      </pivotArea>
    </chartFormat>
    <chartFormat chart="19" format="2">
      <pivotArea type="data" outline="0" fieldPosition="0">
        <references count="2">
          <reference field="4294967294" count="1" selected="0">
            <x v="0"/>
          </reference>
          <reference field="143"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樞紐分析表10"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chartFormat="22">
  <location ref="BT8:BU637" firstHeaderRow="1" firstDataRow="1" firstDataCol="2" rowPageCount="5" colPageCount="1"/>
  <pivotFields count="144">
    <pivotField compact="0" outline="0" showAll="0"/>
    <pivotField compact="0" outline="0" showAll="0"/>
    <pivotField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axis="axisRow"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axis="axisRow"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2">
    <field x="3"/>
    <field x="4"/>
  </rowFields>
  <rowItems count="629">
    <i>
      <x v="1"/>
      <x v="279"/>
    </i>
    <i>
      <x v="2"/>
      <x v="56"/>
    </i>
    <i>
      <x v="8"/>
      <x v="103"/>
    </i>
    <i>
      <x v="9"/>
      <x v="110"/>
    </i>
    <i>
      <x v="10"/>
      <x v="126"/>
    </i>
    <i>
      <x v="11"/>
      <x v="124"/>
    </i>
    <i>
      <x v="12"/>
      <x v="123"/>
    </i>
    <i>
      <x v="13"/>
      <x v="99"/>
    </i>
    <i>
      <x v="14"/>
      <x v="101"/>
    </i>
    <i>
      <x v="15"/>
      <x v="98"/>
    </i>
    <i>
      <x v="16"/>
      <x v="100"/>
    </i>
    <i>
      <x v="17"/>
      <x v="102"/>
    </i>
    <i>
      <x v="18"/>
      <x v="96"/>
    </i>
    <i>
      <x v="19"/>
      <x v="97"/>
    </i>
    <i>
      <x v="20"/>
      <x v="117"/>
    </i>
    <i>
      <x v="21"/>
      <x v="104"/>
    </i>
    <i>
      <x v="22"/>
      <x v="111"/>
    </i>
    <i>
      <x v="23"/>
      <x v="128"/>
    </i>
    <i>
      <x v="24"/>
      <x v="89"/>
    </i>
    <i>
      <x v="25"/>
      <x v="116"/>
    </i>
    <i>
      <x v="26"/>
      <x v="115"/>
    </i>
    <i>
      <x v="27"/>
      <x v="127"/>
    </i>
    <i>
      <x v="28"/>
      <x v="121"/>
    </i>
    <i>
      <x v="29"/>
      <x v="120"/>
    </i>
    <i>
      <x v="30"/>
      <x v="164"/>
    </i>
    <i>
      <x v="31"/>
      <x v="94"/>
    </i>
    <i>
      <x v="32"/>
      <x v="92"/>
    </i>
    <i>
      <x v="33"/>
      <x v="95"/>
    </i>
    <i>
      <x v="34"/>
      <x v="93"/>
    </i>
    <i>
      <x v="35"/>
      <x v="118"/>
    </i>
    <i>
      <x v="36"/>
      <x v="119"/>
    </i>
    <i>
      <x v="37"/>
      <x v="112"/>
    </i>
    <i>
      <x v="38"/>
      <x v="113"/>
    </i>
    <i>
      <x v="39"/>
      <x v="122"/>
    </i>
    <i>
      <x v="40"/>
      <x v="125"/>
    </i>
    <i>
      <x v="41"/>
      <x v="114"/>
    </i>
    <i>
      <x v="42"/>
      <x v="137"/>
    </i>
    <i>
      <x v="43"/>
      <x v="138"/>
    </i>
    <i>
      <x v="44"/>
      <x v="135"/>
    </i>
    <i>
      <x v="45"/>
      <x v="136"/>
    </i>
    <i>
      <x v="46"/>
      <x v="134"/>
    </i>
    <i>
      <x v="47"/>
      <x v="133"/>
    </i>
    <i>
      <x v="48"/>
      <x v="132"/>
    </i>
    <i>
      <x v="49"/>
      <x v="131"/>
    </i>
    <i>
      <x v="50"/>
      <x v="139"/>
    </i>
    <i>
      <x v="51"/>
      <x v="104"/>
    </i>
    <i>
      <x v="52"/>
      <x v="108"/>
    </i>
    <i>
      <x v="53"/>
      <x v="107"/>
    </i>
    <i>
      <x v="54"/>
      <x v="109"/>
    </i>
    <i>
      <x v="55"/>
      <x v="105"/>
    </i>
    <i>
      <x v="56"/>
      <x v="129"/>
    </i>
    <i>
      <x v="57"/>
      <x v="130"/>
    </i>
    <i>
      <x v="58"/>
      <x v="106"/>
    </i>
    <i>
      <x v="60"/>
      <x v="196"/>
    </i>
    <i>
      <x v="66"/>
      <x v="248"/>
    </i>
    <i>
      <x v="67"/>
      <x v="249"/>
    </i>
    <i>
      <x v="68"/>
      <x v="207"/>
    </i>
    <i>
      <x v="71"/>
      <x v="205"/>
    </i>
    <i>
      <x v="72"/>
      <x v="192"/>
    </i>
    <i>
      <x v="75"/>
      <x v="220"/>
    </i>
    <i>
      <x v="76"/>
      <x v="219"/>
    </i>
    <i>
      <x v="84"/>
      <x v="144"/>
    </i>
    <i>
      <x v="85"/>
      <x v="33"/>
    </i>
    <i>
      <x v="86"/>
      <x v="35"/>
    </i>
    <i>
      <x v="87"/>
      <x v="34"/>
    </i>
    <i>
      <x v="88"/>
      <x v="31"/>
    </i>
    <i>
      <x v="89"/>
      <x v="32"/>
    </i>
    <i>
      <x v="90"/>
      <x v="36"/>
    </i>
    <i>
      <x v="91"/>
      <x v="280"/>
    </i>
    <i>
      <x v="92"/>
      <x v="227"/>
    </i>
    <i>
      <x v="94"/>
      <x v="146"/>
    </i>
    <i>
      <x v="95"/>
      <x v="147"/>
    </i>
    <i>
      <x v="96"/>
      <x v="148"/>
    </i>
    <i>
      <x v="97"/>
      <x v="149"/>
    </i>
    <i>
      <x v="98"/>
      <x v="145"/>
    </i>
    <i>
      <x v="100"/>
      <x v="179"/>
    </i>
    <i>
      <x v="101"/>
      <x v="83"/>
    </i>
    <i>
      <x v="102"/>
      <x v="180"/>
    </i>
    <i>
      <x v="103"/>
      <x v="177"/>
    </i>
    <i>
      <x v="118"/>
      <x v="24"/>
    </i>
    <i>
      <x v="119"/>
      <x v="27"/>
    </i>
    <i>
      <x v="120"/>
      <x v="25"/>
    </i>
    <i>
      <x v="121"/>
      <x v="23"/>
    </i>
    <i>
      <x v="123"/>
      <x v="1092"/>
    </i>
    <i>
      <x v="124"/>
      <x v="143"/>
    </i>
    <i>
      <x v="125"/>
      <x v="187"/>
    </i>
    <i>
      <x v="126"/>
      <x v="189"/>
    </i>
    <i>
      <x v="127"/>
      <x v="185"/>
    </i>
    <i>
      <x v="128"/>
      <x v="186"/>
    </i>
    <i>
      <x v="129"/>
      <x v="184"/>
    </i>
    <i>
      <x v="130"/>
      <x v="188"/>
    </i>
    <i>
      <x v="131"/>
      <x v="1"/>
    </i>
    <i>
      <x v="132"/>
      <x/>
    </i>
    <i>
      <x v="133"/>
      <x v="47"/>
    </i>
    <i>
      <x v="134"/>
      <x v="182"/>
    </i>
    <i>
      <x v="135"/>
      <x v="183"/>
    </i>
    <i>
      <x v="136"/>
      <x v="190"/>
    </i>
    <i>
      <x v="138"/>
      <x v="268"/>
    </i>
    <i>
      <x v="139"/>
      <x v="260"/>
    </i>
    <i>
      <x v="140"/>
      <x v="261"/>
    </i>
    <i>
      <x v="141"/>
      <x v="258"/>
    </i>
    <i>
      <x v="142"/>
      <x v="191"/>
    </i>
    <i>
      <x v="143"/>
      <x v="262"/>
    </i>
    <i>
      <x v="144"/>
      <x v="263"/>
    </i>
    <i>
      <x v="145"/>
      <x v="259"/>
    </i>
    <i>
      <x v="146"/>
      <x v="264"/>
    </i>
    <i>
      <x v="147"/>
      <x v="266"/>
    </i>
    <i>
      <x v="148"/>
      <x v="267"/>
    </i>
    <i>
      <x v="149"/>
      <x v="265"/>
    </i>
    <i>
      <x v="150"/>
      <x v="1049"/>
    </i>
    <i>
      <x v="166"/>
      <x v="65"/>
    </i>
    <i>
      <x v="168"/>
      <x v="41"/>
    </i>
    <i>
      <x v="169"/>
      <x v="48"/>
    </i>
    <i>
      <x v="170"/>
      <x v="39"/>
    </i>
    <i>
      <x v="171"/>
      <x v="40"/>
    </i>
    <i>
      <x v="180"/>
      <x v="250"/>
    </i>
    <i>
      <x v="181"/>
      <x v="250"/>
    </i>
    <i>
      <x v="182"/>
      <x v="195"/>
    </i>
    <i>
      <x v="183"/>
      <x v="194"/>
    </i>
    <i>
      <x v="185"/>
      <x v="63"/>
    </i>
    <i r="1">
      <x v="1010"/>
    </i>
    <i>
      <x v="189"/>
      <x v="230"/>
    </i>
    <i>
      <x v="190"/>
      <x v="231"/>
    </i>
    <i>
      <x v="193"/>
      <x v="66"/>
    </i>
    <i r="1">
      <x v="67"/>
    </i>
    <i>
      <x v="194"/>
      <x v="173"/>
    </i>
    <i r="1">
      <x v="278"/>
    </i>
    <i>
      <x v="195"/>
      <x v="193"/>
    </i>
    <i>
      <x v="196"/>
      <x v="22"/>
    </i>
    <i>
      <x v="212"/>
      <x v="203"/>
    </i>
    <i>
      <x v="213"/>
      <x v="275"/>
    </i>
    <i>
      <x v="214"/>
      <x v="276"/>
    </i>
    <i>
      <x v="215"/>
      <x v="277"/>
    </i>
    <i>
      <x v="223"/>
      <x v="154"/>
    </i>
    <i>
      <x v="224"/>
      <x v="155"/>
    </i>
    <i>
      <x v="225"/>
      <x v="156"/>
    </i>
    <i>
      <x v="226"/>
      <x v="88"/>
    </i>
    <i>
      <x v="229"/>
      <x v="229"/>
    </i>
    <i>
      <x v="230"/>
      <x v="1153"/>
    </i>
    <i>
      <x v="234"/>
      <x v="1093"/>
    </i>
    <i>
      <x v="235"/>
      <x v="51"/>
    </i>
    <i>
      <x v="236"/>
      <x v="50"/>
    </i>
    <i>
      <x v="237"/>
      <x v="52"/>
    </i>
    <i r="1">
      <x v="53"/>
    </i>
    <i>
      <x v="249"/>
      <x v="61"/>
    </i>
    <i>
      <x v="250"/>
      <x v="10"/>
    </i>
    <i>
      <x v="251"/>
      <x v="11"/>
    </i>
    <i>
      <x v="252"/>
      <x v="9"/>
    </i>
    <i>
      <x v="257"/>
      <x v="240"/>
    </i>
    <i>
      <x v="260"/>
      <x v="254"/>
    </i>
    <i>
      <x v="261"/>
      <x v="253"/>
    </i>
    <i>
      <x v="262"/>
      <x v="228"/>
    </i>
    <i>
      <x v="263"/>
      <x v="140"/>
    </i>
    <i>
      <x v="270"/>
      <x v="2"/>
    </i>
    <i>
      <x v="271"/>
      <x v="181"/>
    </i>
    <i>
      <x v="276"/>
      <x v="247"/>
    </i>
    <i>
      <x v="277"/>
      <x v="91"/>
    </i>
    <i>
      <x v="278"/>
      <x v="90"/>
    </i>
    <i>
      <x v="279"/>
      <x v="172"/>
    </i>
    <i r="1">
      <x v="274"/>
    </i>
    <i>
      <x v="280"/>
      <x v="30"/>
    </i>
    <i>
      <x v="281"/>
      <x v="21"/>
    </i>
    <i>
      <x v="290"/>
      <x v="43"/>
    </i>
    <i>
      <x v="291"/>
      <x v="44"/>
    </i>
    <i>
      <x v="292"/>
      <x v="26"/>
    </i>
    <i>
      <x v="293"/>
      <x v="45"/>
    </i>
    <i>
      <x v="294"/>
      <x v="46"/>
    </i>
    <i>
      <x v="296"/>
      <x v="141"/>
    </i>
    <i>
      <x v="312"/>
      <x v="846"/>
    </i>
    <i>
      <x v="318"/>
      <x v="58"/>
    </i>
    <i>
      <x v="323"/>
      <x v="28"/>
    </i>
    <i>
      <x v="324"/>
      <x v="4"/>
    </i>
    <i>
      <x v="325"/>
      <x v="3"/>
    </i>
    <i>
      <x v="326"/>
      <x v="28"/>
    </i>
    <i>
      <x v="327"/>
      <x v="5"/>
    </i>
    <i>
      <x v="328"/>
      <x v="29"/>
    </i>
    <i>
      <x v="329"/>
      <x v="29"/>
    </i>
    <i>
      <x v="330"/>
      <x v="8"/>
    </i>
    <i>
      <x v="331"/>
      <x v="6"/>
    </i>
    <i>
      <x v="332"/>
      <x v="7"/>
    </i>
    <i>
      <x v="335"/>
      <x v="206"/>
    </i>
    <i>
      <x v="336"/>
      <x v="204"/>
    </i>
    <i>
      <x v="337"/>
      <x v="273"/>
    </i>
    <i>
      <x v="338"/>
      <x v="272"/>
    </i>
    <i>
      <x v="350"/>
      <x v="222"/>
    </i>
    <i>
      <x v="381"/>
      <x v="245"/>
    </i>
    <i>
      <x v="389"/>
      <x v="872"/>
    </i>
    <i>
      <x v="390"/>
      <x v="876"/>
    </i>
    <i>
      <x v="414"/>
      <x v="352"/>
    </i>
    <i>
      <x v="444"/>
      <x v="42"/>
    </i>
    <i>
      <x v="454"/>
      <x v="298"/>
    </i>
    <i>
      <x v="524"/>
      <x v="1163"/>
    </i>
    <i>
      <x v="547"/>
      <x v="1123"/>
    </i>
    <i>
      <x v="594"/>
      <x v="1003"/>
    </i>
    <i>
      <x v="673"/>
      <x v="833"/>
    </i>
    <i>
      <x v="674"/>
      <x v="834"/>
    </i>
    <i>
      <x v="675"/>
      <x v="835"/>
    </i>
    <i>
      <x v="676"/>
      <x v="836"/>
    </i>
    <i>
      <x v="677"/>
      <x v="837"/>
    </i>
    <i>
      <x v="678"/>
      <x v="41"/>
    </i>
    <i r="1">
      <x v="838"/>
    </i>
    <i>
      <x v="679"/>
      <x v="142"/>
    </i>
    <i>
      <x v="680"/>
      <x v="839"/>
    </i>
    <i>
      <x v="681"/>
      <x v="840"/>
    </i>
    <i>
      <x v="682"/>
      <x v="841"/>
    </i>
    <i>
      <x v="683"/>
      <x v="842"/>
    </i>
    <i>
      <x v="685"/>
      <x v="844"/>
    </i>
    <i>
      <x v="686"/>
      <x v="845"/>
    </i>
    <i>
      <x v="687"/>
      <x v="395"/>
    </i>
    <i>
      <x v="688"/>
      <x v="847"/>
    </i>
    <i>
      <x v="689"/>
      <x v="848"/>
    </i>
    <i>
      <x v="690"/>
      <x v="849"/>
    </i>
    <i r="1">
      <x v="1128"/>
    </i>
    <i r="1">
      <x v="1194"/>
    </i>
    <i>
      <x v="691"/>
      <x v="850"/>
    </i>
    <i>
      <x v="692"/>
      <x v="851"/>
    </i>
    <i>
      <x v="693"/>
      <x v="852"/>
    </i>
    <i>
      <x v="694"/>
      <x v="650"/>
    </i>
    <i>
      <x v="695"/>
      <x v="853"/>
    </i>
    <i>
      <x v="696"/>
      <x v="854"/>
    </i>
    <i>
      <x v="697"/>
      <x v="855"/>
    </i>
    <i>
      <x v="698"/>
      <x v="856"/>
    </i>
    <i>
      <x v="699"/>
      <x v="857"/>
    </i>
    <i>
      <x v="700"/>
      <x v="858"/>
    </i>
    <i>
      <x v="701"/>
      <x v="859"/>
    </i>
    <i>
      <x v="702"/>
      <x v="860"/>
    </i>
    <i>
      <x v="703"/>
      <x v="861"/>
    </i>
    <i>
      <x v="704"/>
      <x v="862"/>
    </i>
    <i>
      <x v="705"/>
      <x v="863"/>
    </i>
    <i>
      <x v="706"/>
      <x v="864"/>
    </i>
    <i>
      <x v="707"/>
      <x v="865"/>
    </i>
    <i>
      <x v="708"/>
      <x v="866"/>
    </i>
    <i>
      <x v="709"/>
      <x v="867"/>
    </i>
    <i>
      <x v="710"/>
      <x v="868"/>
    </i>
    <i>
      <x v="711"/>
      <x v="869"/>
    </i>
    <i>
      <x v="712"/>
      <x v="870"/>
    </i>
    <i>
      <x v="713"/>
      <x v="871"/>
    </i>
    <i>
      <x v="714"/>
      <x v="873"/>
    </i>
    <i>
      <x v="715"/>
      <x v="874"/>
    </i>
    <i>
      <x v="717"/>
      <x v="877"/>
    </i>
    <i>
      <x v="718"/>
      <x v="878"/>
    </i>
    <i>
      <x v="720"/>
      <x v="880"/>
    </i>
    <i>
      <x v="721"/>
      <x v="881"/>
    </i>
    <i>
      <x v="722"/>
      <x v="882"/>
    </i>
    <i>
      <x v="723"/>
      <x v="883"/>
    </i>
    <i>
      <x v="724"/>
      <x v="884"/>
    </i>
    <i>
      <x v="725"/>
      <x v="885"/>
    </i>
    <i>
      <x v="726"/>
      <x v="886"/>
    </i>
    <i>
      <x v="727"/>
      <x v="887"/>
    </i>
    <i>
      <x v="728"/>
      <x v="888"/>
    </i>
    <i>
      <x v="729"/>
      <x v="889"/>
    </i>
    <i>
      <x v="730"/>
      <x v="890"/>
    </i>
    <i>
      <x v="731"/>
      <x v="891"/>
    </i>
    <i>
      <x v="732"/>
      <x v="892"/>
    </i>
    <i>
      <x v="733"/>
      <x v="893"/>
    </i>
    <i>
      <x v="734"/>
      <x v="894"/>
    </i>
    <i>
      <x v="735"/>
      <x v="895"/>
    </i>
    <i>
      <x v="736"/>
      <x v="896"/>
    </i>
    <i>
      <x v="737"/>
      <x v="897"/>
    </i>
    <i>
      <x v="738"/>
      <x v="898"/>
    </i>
    <i>
      <x v="739"/>
      <x v="899"/>
    </i>
    <i>
      <x v="740"/>
      <x v="900"/>
    </i>
    <i>
      <x v="741"/>
      <x v="901"/>
    </i>
    <i>
      <x v="742"/>
      <x v="902"/>
    </i>
    <i>
      <x v="743"/>
      <x v="903"/>
    </i>
    <i>
      <x v="744"/>
      <x v="904"/>
    </i>
    <i>
      <x v="745"/>
      <x v="905"/>
    </i>
    <i>
      <x v="746"/>
      <x v="906"/>
    </i>
    <i>
      <x v="747"/>
      <x v="907"/>
    </i>
    <i>
      <x v="748"/>
      <x v="908"/>
    </i>
    <i>
      <x v="749"/>
      <x v="909"/>
    </i>
    <i>
      <x v="750"/>
      <x v="910"/>
    </i>
    <i>
      <x v="751"/>
      <x v="911"/>
    </i>
    <i>
      <x v="752"/>
      <x v="912"/>
    </i>
    <i>
      <x v="753"/>
      <x v="913"/>
    </i>
    <i>
      <x v="754"/>
      <x v="914"/>
    </i>
    <i>
      <x v="755"/>
      <x v="915"/>
    </i>
    <i>
      <x v="756"/>
      <x v="916"/>
    </i>
    <i>
      <x v="757"/>
      <x v="917"/>
    </i>
    <i r="1">
      <x v="1173"/>
    </i>
    <i>
      <x v="758"/>
      <x v="918"/>
    </i>
    <i>
      <x v="759"/>
      <x v="919"/>
    </i>
    <i>
      <x v="766"/>
      <x v="926"/>
    </i>
    <i>
      <x v="767"/>
      <x v="218"/>
    </i>
    <i r="1">
      <x v="849"/>
    </i>
    <i>
      <x v="768"/>
      <x v="927"/>
    </i>
    <i>
      <x v="769"/>
      <x v="928"/>
    </i>
    <i>
      <x v="770"/>
      <x v="929"/>
    </i>
    <i>
      <x v="771"/>
      <x v="930"/>
    </i>
    <i>
      <x v="772"/>
      <x v="931"/>
    </i>
    <i>
      <x v="773"/>
      <x v="932"/>
    </i>
    <i>
      <x v="774"/>
      <x v="933"/>
    </i>
    <i>
      <x v="775"/>
      <x v="934"/>
    </i>
    <i>
      <x v="776"/>
      <x v="935"/>
    </i>
    <i>
      <x v="777"/>
      <x v="936"/>
    </i>
    <i>
      <x v="778"/>
      <x v="937"/>
    </i>
    <i>
      <x v="779"/>
      <x v="938"/>
    </i>
    <i>
      <x v="780"/>
      <x v="939"/>
    </i>
    <i>
      <x v="781"/>
      <x v="940"/>
    </i>
    <i>
      <x v="782"/>
      <x v="941"/>
    </i>
    <i r="1">
      <x v="965"/>
    </i>
    <i>
      <x v="783"/>
      <x v="942"/>
    </i>
    <i>
      <x v="784"/>
      <x v="943"/>
    </i>
    <i>
      <x v="785"/>
      <x v="944"/>
    </i>
    <i>
      <x v="786"/>
      <x v="945"/>
    </i>
    <i>
      <x v="787"/>
      <x v="946"/>
    </i>
    <i>
      <x v="788"/>
      <x v="947"/>
    </i>
    <i>
      <x v="789"/>
      <x v="948"/>
    </i>
    <i>
      <x v="790"/>
      <x v="949"/>
    </i>
    <i>
      <x v="791"/>
      <x v="950"/>
    </i>
    <i>
      <x v="792"/>
      <x v="951"/>
    </i>
    <i>
      <x v="793"/>
      <x v="952"/>
    </i>
    <i>
      <x v="794"/>
      <x v="953"/>
    </i>
    <i>
      <x v="796"/>
      <x v="955"/>
    </i>
    <i>
      <x v="797"/>
      <x v="956"/>
    </i>
    <i>
      <x v="799"/>
      <x v="958"/>
    </i>
    <i>
      <x v="800"/>
      <x v="959"/>
    </i>
    <i>
      <x v="801"/>
      <x v="960"/>
    </i>
    <i>
      <x v="802"/>
      <x v="961"/>
    </i>
    <i>
      <x v="803"/>
      <x v="962"/>
    </i>
    <i>
      <x v="804"/>
      <x v="963"/>
    </i>
    <i>
      <x v="805"/>
      <x v="964"/>
    </i>
    <i>
      <x v="806"/>
      <x v="966"/>
    </i>
    <i>
      <x v="807"/>
      <x v="967"/>
    </i>
    <i>
      <x v="808"/>
      <x v="968"/>
    </i>
    <i>
      <x v="809"/>
      <x v="969"/>
    </i>
    <i>
      <x v="810"/>
      <x v="970"/>
    </i>
    <i>
      <x v="811"/>
      <x v="971"/>
    </i>
    <i>
      <x v="812"/>
      <x v="972"/>
    </i>
    <i>
      <x v="813"/>
      <x v="973"/>
    </i>
    <i>
      <x v="814"/>
      <x v="974"/>
    </i>
    <i>
      <x v="815"/>
      <x v="975"/>
    </i>
    <i>
      <x v="816"/>
      <x v="976"/>
    </i>
    <i>
      <x v="817"/>
      <x v="977"/>
    </i>
    <i>
      <x v="818"/>
      <x v="978"/>
    </i>
    <i>
      <x v="819"/>
      <x v="979"/>
    </i>
    <i>
      <x v="820"/>
      <x v="980"/>
    </i>
    <i r="1">
      <x v="994"/>
    </i>
    <i>
      <x v="821"/>
      <x v="171"/>
    </i>
    <i r="1">
      <x v="1002"/>
    </i>
    <i>
      <x v="822"/>
      <x v="981"/>
    </i>
    <i r="1">
      <x v="997"/>
    </i>
    <i>
      <x v="823"/>
      <x v="982"/>
    </i>
    <i>
      <x v="824"/>
      <x v="983"/>
    </i>
    <i>
      <x v="825"/>
      <x v="984"/>
    </i>
    <i>
      <x v="826"/>
      <x v="985"/>
    </i>
    <i r="1">
      <x v="1200"/>
    </i>
    <i>
      <x v="827"/>
      <x v="986"/>
    </i>
    <i r="1">
      <x v="1204"/>
    </i>
    <i>
      <x v="828"/>
      <x v="987"/>
    </i>
    <i>
      <x v="829"/>
      <x v="988"/>
    </i>
    <i>
      <x v="830"/>
      <x v="989"/>
    </i>
    <i>
      <x v="831"/>
      <x v="990"/>
    </i>
    <i>
      <x v="832"/>
      <x v="991"/>
    </i>
    <i>
      <x v="833"/>
      <x v="992"/>
    </i>
    <i>
      <x v="834"/>
      <x v="993"/>
    </i>
    <i>
      <x v="835"/>
      <x v="995"/>
    </i>
    <i>
      <x v="836"/>
      <x v="996"/>
    </i>
    <i>
      <x v="837"/>
      <x v="998"/>
    </i>
    <i>
      <x v="838"/>
      <x v="999"/>
    </i>
    <i>
      <x v="839"/>
      <x v="198"/>
    </i>
    <i>
      <x v="840"/>
      <x v="1000"/>
    </i>
    <i>
      <x v="841"/>
      <x v="983"/>
    </i>
    <i>
      <x v="842"/>
      <x v="1001"/>
    </i>
    <i>
      <x v="843"/>
      <x v="780"/>
    </i>
    <i>
      <x v="844"/>
      <x v="1004"/>
    </i>
    <i>
      <x v="845"/>
      <x v="1005"/>
    </i>
    <i>
      <x v="846"/>
      <x v="214"/>
    </i>
    <i>
      <x v="847"/>
      <x v="1006"/>
    </i>
    <i>
      <x v="848"/>
      <x v="1007"/>
    </i>
    <i>
      <x v="849"/>
      <x v="41"/>
    </i>
    <i>
      <x v="850"/>
      <x v="1008"/>
    </i>
    <i>
      <x v="851"/>
      <x v="1009"/>
    </i>
    <i>
      <x v="852"/>
      <x v="1011"/>
    </i>
    <i>
      <x v="853"/>
      <x v="1012"/>
    </i>
    <i>
      <x v="854"/>
      <x v="1013"/>
    </i>
    <i>
      <x v="855"/>
      <x v="1014"/>
    </i>
    <i>
      <x v="856"/>
      <x v="1015"/>
    </i>
    <i>
      <x v="857"/>
      <x v="1016"/>
    </i>
    <i>
      <x v="858"/>
      <x v="1017"/>
    </i>
    <i>
      <x v="859"/>
      <x v="1010"/>
    </i>
    <i>
      <x v="860"/>
      <x v="1018"/>
    </i>
    <i>
      <x v="861"/>
      <x v="1019"/>
    </i>
    <i>
      <x v="862"/>
      <x v="1020"/>
    </i>
    <i>
      <x v="863"/>
      <x v="1021"/>
    </i>
    <i>
      <x v="864"/>
      <x v="1022"/>
    </i>
    <i>
      <x v="865"/>
      <x v="1023"/>
    </i>
    <i>
      <x v="866"/>
      <x v="1024"/>
    </i>
    <i>
      <x v="867"/>
      <x v="1025"/>
    </i>
    <i>
      <x v="869"/>
      <x v="1010"/>
    </i>
    <i>
      <x v="870"/>
      <x v="1027"/>
    </i>
    <i>
      <x v="871"/>
      <x v="1028"/>
    </i>
    <i>
      <x v="872"/>
      <x v="1029"/>
    </i>
    <i>
      <x v="873"/>
      <x v="1030"/>
    </i>
    <i>
      <x v="874"/>
      <x v="1031"/>
    </i>
    <i>
      <x v="875"/>
      <x v="638"/>
    </i>
    <i>
      <x v="876"/>
      <x v="1032"/>
    </i>
    <i>
      <x v="877"/>
      <x v="1033"/>
    </i>
    <i>
      <x v="878"/>
      <x v="1034"/>
    </i>
    <i>
      <x v="879"/>
      <x v="1035"/>
    </i>
    <i>
      <x v="880"/>
      <x v="1036"/>
    </i>
    <i>
      <x v="881"/>
      <x v="1037"/>
    </i>
    <i>
      <x v="882"/>
      <x v="1038"/>
    </i>
    <i>
      <x v="883"/>
      <x v="1039"/>
    </i>
    <i>
      <x v="884"/>
      <x v="1040"/>
    </i>
    <i>
      <x v="886"/>
      <x v="1042"/>
    </i>
    <i>
      <x v="887"/>
      <x v="1040"/>
    </i>
    <i>
      <x v="888"/>
      <x v="1043"/>
    </i>
    <i>
      <x v="889"/>
      <x v="1044"/>
    </i>
    <i>
      <x v="890"/>
      <x v="1045"/>
    </i>
    <i>
      <x v="891"/>
      <x v="1046"/>
    </i>
    <i>
      <x v="892"/>
      <x v="1047"/>
    </i>
    <i>
      <x v="895"/>
      <x v="1051"/>
    </i>
    <i>
      <x v="904"/>
      <x v="1060"/>
    </i>
    <i>
      <x v="906"/>
      <x v="1062"/>
    </i>
    <i>
      <x v="908"/>
      <x v="1063"/>
    </i>
    <i>
      <x v="910"/>
      <x v="1064"/>
    </i>
    <i>
      <x v="928"/>
      <x v="1080"/>
    </i>
    <i>
      <x v="929"/>
      <x v="1081"/>
    </i>
    <i>
      <x v="930"/>
      <x v="218"/>
    </i>
    <i>
      <x v="931"/>
      <x v="1082"/>
    </i>
    <i>
      <x v="932"/>
      <x v="1083"/>
    </i>
    <i>
      <x v="933"/>
      <x v="1084"/>
    </i>
    <i>
      <x v="934"/>
      <x v="1085"/>
    </i>
    <i>
      <x v="935"/>
      <x v="1086"/>
    </i>
    <i>
      <x v="936"/>
      <x v="1087"/>
    </i>
    <i>
      <x v="937"/>
      <x v="1088"/>
    </i>
    <i>
      <x v="938"/>
      <x v="1089"/>
    </i>
    <i>
      <x v="939"/>
      <x v="1090"/>
    </i>
    <i>
      <x v="940"/>
      <x v="1091"/>
    </i>
    <i>
      <x v="941"/>
      <x v="1094"/>
    </i>
    <i>
      <x v="942"/>
      <x v="1095"/>
    </i>
    <i>
      <x v="943"/>
      <x v="1096"/>
    </i>
    <i>
      <x v="944"/>
      <x v="1097"/>
    </i>
    <i>
      <x v="945"/>
      <x v="1098"/>
    </i>
    <i>
      <x v="946"/>
      <x v="1099"/>
    </i>
    <i>
      <x v="947"/>
      <x v="723"/>
    </i>
    <i>
      <x v="948"/>
      <x v="285"/>
    </i>
    <i>
      <x v="949"/>
      <x v="1100"/>
    </i>
    <i>
      <x v="950"/>
      <x v="1101"/>
    </i>
    <i>
      <x v="951"/>
      <x v="1102"/>
    </i>
    <i>
      <x v="952"/>
      <x v="1103"/>
    </i>
    <i>
      <x v="953"/>
      <x v="1104"/>
    </i>
    <i>
      <x v="954"/>
      <x v="1105"/>
    </i>
    <i>
      <x v="955"/>
      <x v="1106"/>
    </i>
    <i>
      <x v="956"/>
      <x v="1107"/>
    </i>
    <i>
      <x v="957"/>
      <x v="1108"/>
    </i>
    <i>
      <x v="958"/>
      <x v="1109"/>
    </i>
    <i>
      <x v="959"/>
      <x v="1110"/>
    </i>
    <i>
      <x v="960"/>
      <x v="1111"/>
    </i>
    <i>
      <x v="961"/>
      <x v="1112"/>
    </i>
    <i>
      <x v="962"/>
      <x v="1113"/>
    </i>
    <i>
      <x v="963"/>
      <x v="1114"/>
    </i>
    <i>
      <x v="964"/>
      <x v="1115"/>
    </i>
    <i r="1">
      <x v="1116"/>
    </i>
    <i>
      <x v="965"/>
      <x v="1117"/>
    </i>
    <i>
      <x v="966"/>
      <x v="1118"/>
    </i>
    <i>
      <x v="967"/>
      <x v="218"/>
    </i>
    <i>
      <x v="968"/>
      <x v="1119"/>
    </i>
    <i>
      <x v="969"/>
      <x v="1120"/>
    </i>
    <i>
      <x v="970"/>
      <x v="229"/>
    </i>
    <i>
      <x v="971"/>
      <x v="644"/>
    </i>
    <i>
      <x v="972"/>
      <x v="1121"/>
    </i>
    <i>
      <x v="973"/>
      <x v="1122"/>
    </i>
    <i>
      <x v="974"/>
      <x v="1124"/>
    </i>
    <i>
      <x v="975"/>
      <x v="1125"/>
    </i>
    <i>
      <x v="976"/>
      <x v="1126"/>
    </i>
    <i>
      <x v="977"/>
      <x v="1260"/>
    </i>
    <i>
      <x v="998"/>
      <x v="1133"/>
    </i>
    <i>
      <x v="999"/>
      <x v="1116"/>
    </i>
    <i>
      <x v="1000"/>
      <x v="1134"/>
    </i>
    <i>
      <x v="1001"/>
      <x v="1135"/>
    </i>
    <i>
      <x v="1002"/>
      <x v="1136"/>
    </i>
    <i>
      <x v="1003"/>
      <x v="1137"/>
    </i>
    <i>
      <x v="1004"/>
      <x v="1138"/>
    </i>
    <i>
      <x v="1005"/>
      <x v="1139"/>
    </i>
    <i>
      <x v="1006"/>
      <x v="1140"/>
    </i>
    <i>
      <x v="1007"/>
      <x v="1141"/>
    </i>
    <i>
      <x v="1008"/>
      <x v="1142"/>
    </i>
    <i>
      <x v="1009"/>
      <x v="198"/>
    </i>
    <i>
      <x v="1010"/>
      <x v="1143"/>
    </i>
    <i>
      <x v="1011"/>
      <x v="1144"/>
    </i>
    <i>
      <x v="1014"/>
      <x v="1146"/>
    </i>
    <i>
      <x v="1016"/>
      <x v="1148"/>
    </i>
    <i>
      <x v="1019"/>
      <x v="1151"/>
    </i>
    <i>
      <x v="1020"/>
      <x v="198"/>
    </i>
    <i>
      <x v="1025"/>
      <x v="1154"/>
    </i>
    <i>
      <x v="1026"/>
      <x v="1155"/>
    </i>
    <i>
      <x v="1027"/>
      <x v="1156"/>
    </i>
    <i>
      <x v="1028"/>
      <x v="1157"/>
    </i>
    <i>
      <x v="1029"/>
      <x v="1158"/>
    </i>
    <i>
      <x v="1030"/>
      <x v="1159"/>
    </i>
    <i>
      <x v="1031"/>
      <x v="1160"/>
    </i>
    <i>
      <x v="1032"/>
      <x v="1161"/>
    </i>
    <i>
      <x v="1033"/>
      <x v="1162"/>
    </i>
    <i>
      <x v="1034"/>
      <x v="1164"/>
    </i>
    <i>
      <x v="1035"/>
      <x v="1165"/>
    </i>
    <i>
      <x v="1036"/>
      <x v="1166"/>
    </i>
    <i>
      <x v="1037"/>
      <x v="1167"/>
    </i>
    <i r="1">
      <x v="1189"/>
    </i>
    <i>
      <x v="1038"/>
      <x v="1168"/>
    </i>
    <i>
      <x v="1039"/>
      <x v="171"/>
    </i>
    <i>
      <x v="1040"/>
      <x v="1169"/>
    </i>
    <i>
      <x v="1041"/>
      <x v="1170"/>
    </i>
    <i>
      <x v="1042"/>
      <x v="1171"/>
    </i>
    <i>
      <x v="1043"/>
      <x v="1172"/>
    </i>
    <i>
      <x v="1044"/>
      <x v="1174"/>
    </i>
    <i>
      <x v="1045"/>
      <x v="1175"/>
    </i>
    <i r="1">
      <x v="1191"/>
    </i>
    <i>
      <x v="1046"/>
      <x v="1176"/>
    </i>
    <i>
      <x v="1047"/>
      <x v="1177"/>
    </i>
    <i>
      <x v="1048"/>
      <x v="1178"/>
    </i>
    <i>
      <x v="1049"/>
      <x v="1179"/>
    </i>
    <i>
      <x v="1050"/>
      <x v="1180"/>
    </i>
    <i>
      <x v="1051"/>
      <x v="1181"/>
    </i>
    <i>
      <x v="1054"/>
      <x v="1184"/>
    </i>
    <i>
      <x v="1055"/>
      <x v="1009"/>
    </i>
    <i>
      <x v="1056"/>
      <x v="1185"/>
    </i>
    <i>
      <x v="1058"/>
      <x v="1187"/>
    </i>
    <i>
      <x v="1060"/>
      <x v="1012"/>
    </i>
    <i>
      <x v="1061"/>
      <x v="1190"/>
    </i>
    <i>
      <x v="1062"/>
      <x v="1192"/>
    </i>
    <i>
      <x v="1063"/>
      <x v="1193"/>
    </i>
    <i>
      <x v="1064"/>
      <x v="1195"/>
    </i>
    <i>
      <x v="1065"/>
      <x v="1196"/>
    </i>
    <i>
      <x v="1066"/>
      <x v="1197"/>
    </i>
    <i>
      <x v="1067"/>
      <x v="1198"/>
    </i>
    <i>
      <x v="1068"/>
      <x v="1199"/>
    </i>
    <i>
      <x v="1069"/>
      <x v="1201"/>
    </i>
    <i>
      <x v="1070"/>
      <x v="1202"/>
    </i>
    <i>
      <x v="1071"/>
      <x v="1203"/>
    </i>
    <i>
      <x v="1072"/>
      <x v="1205"/>
    </i>
    <i>
      <x v="1073"/>
      <x v="1206"/>
    </i>
    <i>
      <x v="1074"/>
      <x v="1207"/>
    </i>
    <i>
      <x v="1075"/>
      <x v="1208"/>
    </i>
    <i>
      <x v="1076"/>
      <x v="1209"/>
    </i>
    <i>
      <x v="1077"/>
      <x v="1210"/>
    </i>
    <i>
      <x v="1078"/>
      <x v="1211"/>
    </i>
    <i>
      <x v="1079"/>
      <x v="1212"/>
    </i>
    <i>
      <x v="1080"/>
      <x v="1213"/>
    </i>
    <i>
      <x v="1081"/>
      <x v="1214"/>
    </i>
    <i>
      <x v="1082"/>
      <x v="1215"/>
    </i>
    <i>
      <x v="1083"/>
      <x v="1216"/>
    </i>
    <i>
      <x v="1084"/>
      <x v="1217"/>
    </i>
    <i>
      <x v="1085"/>
      <x v="1218"/>
    </i>
    <i>
      <x v="1086"/>
      <x v="1219"/>
    </i>
    <i>
      <x v="1087"/>
      <x v="1198"/>
    </i>
    <i>
      <x v="1088"/>
      <x v="1220"/>
    </i>
    <i>
      <x v="1089"/>
      <x v="1221"/>
    </i>
    <i>
      <x v="1090"/>
      <x v="1222"/>
    </i>
    <i>
      <x v="1091"/>
      <x v="221"/>
    </i>
    <i>
      <x v="1092"/>
      <x v="1223"/>
    </i>
    <i>
      <x v="1093"/>
      <x v="1224"/>
    </i>
    <i>
      <x v="1094"/>
      <x v="1225"/>
    </i>
    <i>
      <x v="1095"/>
      <x v="1226"/>
    </i>
    <i>
      <x v="1096"/>
      <x v="1227"/>
    </i>
    <i>
      <x v="1097"/>
      <x v="1228"/>
    </i>
    <i>
      <x v="1098"/>
      <x v="1229"/>
    </i>
    <i>
      <x v="1099"/>
      <x v="1230"/>
    </i>
    <i>
      <x v="1100"/>
      <x v="1231"/>
    </i>
    <i>
      <x v="1101"/>
      <x v="1232"/>
    </i>
    <i>
      <x v="1102"/>
      <x v="1233"/>
    </i>
    <i r="1">
      <x v="1250"/>
    </i>
    <i>
      <x v="1103"/>
      <x v="1234"/>
    </i>
    <i r="1">
      <x v="1251"/>
    </i>
    <i>
      <x v="1104"/>
      <x v="1235"/>
    </i>
    <i>
      <x v="1105"/>
      <x v="1236"/>
    </i>
    <i>
      <x v="1106"/>
      <x v="1237"/>
    </i>
    <i r="1">
      <x v="1279"/>
    </i>
    <i>
      <x v="1107"/>
      <x v="1280"/>
    </i>
    <i>
      <x v="1108"/>
      <x v="1281"/>
    </i>
    <i>
      <x v="1109"/>
      <x v="1282"/>
    </i>
    <i>
      <x v="1110"/>
      <x v="1283"/>
    </i>
    <i>
      <x v="1111"/>
      <x v="1284"/>
    </i>
    <i>
      <x v="1112"/>
      <x v="1285"/>
    </i>
    <i>
      <x v="1113"/>
      <x v="1244"/>
    </i>
    <i>
      <x v="1115"/>
      <x v="1246"/>
    </i>
    <i>
      <x v="1116"/>
      <x v="1247"/>
    </i>
    <i>
      <x v="1118"/>
      <x v="1249"/>
    </i>
    <i>
      <x v="1119"/>
      <x v="1252"/>
    </i>
    <i>
      <x v="1124"/>
      <x v="1257"/>
    </i>
    <i>
      <x v="1126"/>
      <x v="1259"/>
    </i>
    <i>
      <x v="1127"/>
      <x v="866"/>
    </i>
    <i>
      <x v="1128"/>
      <x v="1261"/>
    </i>
    <i>
      <x v="1129"/>
      <x v="1263"/>
    </i>
    <i>
      <x v="1130"/>
      <x v="1264"/>
    </i>
    <i>
      <x v="1131"/>
      <x v="1265"/>
    </i>
    <i>
      <x v="1132"/>
      <x v="1266"/>
    </i>
    <i>
      <x v="1133"/>
      <x v="1060"/>
    </i>
    <i>
      <x v="1134"/>
      <x v="1267"/>
    </i>
    <i>
      <x v="1136"/>
      <x v="1269"/>
    </i>
    <i>
      <x v="1137"/>
      <x v="1270"/>
    </i>
    <i>
      <x v="1138"/>
      <x v="1271"/>
    </i>
    <i>
      <x v="1139"/>
      <x v="1272"/>
    </i>
    <i>
      <x v="1140"/>
      <x v="1040"/>
    </i>
    <i>
      <x v="1141"/>
      <x v="1273"/>
    </i>
    <i>
      <x v="1142"/>
      <x v="1274"/>
    </i>
    <i>
      <x v="1143"/>
      <x v="1275"/>
    </i>
    <i>
      <x v="1144"/>
      <x v="1074"/>
    </i>
    <i>
      <x v="1145"/>
      <x v="1258"/>
    </i>
    <i>
      <x v="1146"/>
      <x v="1209"/>
    </i>
    <i>
      <x v="1147"/>
      <x v="1269"/>
    </i>
    <i>
      <x v="1148"/>
      <x v="1270"/>
    </i>
    <i>
      <x v="1149"/>
      <x v="1271"/>
    </i>
    <i>
      <x v="1150"/>
      <x v="1277"/>
    </i>
    <i>
      <x v="1151"/>
      <x v="1278"/>
    </i>
    <i>
      <x v="1152"/>
      <x v="1292"/>
    </i>
    <i>
      <x v="1153"/>
      <x v="1293"/>
    </i>
    <i>
      <x v="1154"/>
      <x v="1090"/>
    </i>
    <i>
      <x v="1155"/>
      <x v="1268"/>
    </i>
    <i>
      <x v="1156"/>
      <x v="1294"/>
    </i>
    <i>
      <x v="1157"/>
      <x v="1295"/>
    </i>
    <i>
      <x v="1158"/>
      <x v="1296"/>
    </i>
    <i>
      <x v="1159"/>
      <x v="1297"/>
    </i>
    <i>
      <x v="1160"/>
      <x v="1298"/>
    </i>
    <i>
      <x v="1161"/>
      <x v="1299"/>
    </i>
    <i>
      <x v="1162"/>
      <x v="1300"/>
    </i>
    <i>
      <x v="1163"/>
      <x v="1301"/>
    </i>
    <i>
      <x v="1164"/>
      <x v="1302"/>
    </i>
    <i>
      <x v="1165"/>
      <x v="1303"/>
    </i>
    <i>
      <x v="1166"/>
      <x v="1304"/>
    </i>
    <i>
      <x v="1167"/>
      <x v="1305"/>
    </i>
    <i>
      <x v="1168"/>
      <x v="1306"/>
    </i>
    <i>
      <x v="1169"/>
      <x v="1307"/>
    </i>
    <i>
      <x v="1171"/>
      <x v="1287"/>
    </i>
    <i>
      <x v="1172"/>
      <x v="1288"/>
    </i>
    <i>
      <x v="1173"/>
      <x v="1289"/>
    </i>
    <i>
      <x v="1174"/>
      <x v="1290"/>
    </i>
    <i>
      <x v="1175"/>
      <x v="1291"/>
    </i>
  </rowItems>
  <colItems count="1">
    <i/>
  </colItems>
  <pageFields count="5">
    <pageField fld="119" item="0" hier="-1"/>
    <pageField fld="120" item="0" hier="-1"/>
    <pageField fld="124" hier="-1"/>
    <pageField fld="125" hier="-1"/>
    <pageField fld="143" item="0" hier="-1"/>
  </pageFields>
  <formats count="18">
    <format dxfId="247">
      <pivotArea type="all" dataOnly="0" outline="0" fieldPosition="0"/>
    </format>
    <format dxfId="246">
      <pivotArea field="2" type="button" dataOnly="0" labelOnly="1" outline="0"/>
    </format>
    <format dxfId="245">
      <pivotArea field="3" type="button" dataOnly="0" labelOnly="1" outline="0" axis="axisRow" fieldPosition="1"/>
    </format>
    <format dxfId="244">
      <pivotArea field="4" type="button" dataOnly="0" labelOnly="1" outline="0" axis="axisRow" fieldPosition="2"/>
    </format>
    <format dxfId="243">
      <pivotArea field="6" type="button" dataOnly="0" labelOnly="1" outline="0"/>
    </format>
    <format dxfId="242">
      <pivotArea field="16" type="button" dataOnly="0" labelOnly="1" outline="0"/>
    </format>
    <format dxfId="241">
      <pivotArea type="all" dataOnly="0" outline="0" fieldPosition="0"/>
    </format>
    <format dxfId="240">
      <pivotArea field="2" type="button" dataOnly="0" labelOnly="1" outline="0"/>
    </format>
    <format dxfId="239">
      <pivotArea field="3" type="button" dataOnly="0" labelOnly="1" outline="0" axis="axisRow" fieldPosition="1"/>
    </format>
    <format dxfId="238">
      <pivotArea field="4" type="button" dataOnly="0" labelOnly="1" outline="0" axis="axisRow" fieldPosition="2"/>
    </format>
    <format dxfId="237">
      <pivotArea field="6" type="button" dataOnly="0" labelOnly="1" outline="0"/>
    </format>
    <format dxfId="236">
      <pivotArea field="16" type="button" dataOnly="0" labelOnly="1" outline="0"/>
    </format>
    <format dxfId="235">
      <pivotArea type="all" dataOnly="0" outline="0" fieldPosition="0"/>
    </format>
    <format dxfId="234">
      <pivotArea field="2" type="button" dataOnly="0" labelOnly="1" outline="0"/>
    </format>
    <format dxfId="233">
      <pivotArea field="3" type="button" dataOnly="0" labelOnly="1" outline="0" axis="axisRow" fieldPosition="1"/>
    </format>
    <format dxfId="232">
      <pivotArea field="4" type="button" dataOnly="0" labelOnly="1" outline="0" axis="axisRow" fieldPosition="2"/>
    </format>
    <format dxfId="231">
      <pivotArea field="6" type="button" dataOnly="0" labelOnly="1" outline="0"/>
    </format>
    <format dxfId="230">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樞紐分析表7"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AZ8:AZ9" firstHeaderRow="1" firstDataRow="1" firstDataCol="0" rowPageCount="4" colPageCount="1"/>
  <pivotFields count="144">
    <pivotField compact="0" outline="0" showAll="0"/>
    <pivotField compact="0" outline="0" showAll="0"/>
    <pivotField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Items count="1">
    <i/>
  </rowItems>
  <colItems count="1">
    <i/>
  </colItems>
  <pageFields count="4">
    <pageField fld="119" item="0" hier="-1"/>
    <pageField fld="120" item="0" hier="-1"/>
    <pageField fld="124" hier="-1"/>
    <pageField fld="125" hier="-1"/>
  </pageFields>
  <dataFields count="1">
    <dataField name="平均值 - lenTerms" fld="142" subtotal="average" baseField="1" baseItem="7" numFmtId="184"/>
  </dataFields>
  <formats count="19">
    <format dxfId="266">
      <pivotArea type="all" dataOnly="0" outline="0" fieldPosition="0"/>
    </format>
    <format dxfId="265">
      <pivotArea field="2" type="button" dataOnly="0" labelOnly="1" outline="0"/>
    </format>
    <format dxfId="264">
      <pivotArea field="3" type="button" dataOnly="0" labelOnly="1" outline="0"/>
    </format>
    <format dxfId="263">
      <pivotArea field="4" type="button" dataOnly="0" labelOnly="1" outline="0"/>
    </format>
    <format dxfId="262">
      <pivotArea field="6" type="button" dataOnly="0" labelOnly="1" outline="0"/>
    </format>
    <format dxfId="261">
      <pivotArea field="16" type="button" dataOnly="0" labelOnly="1" outline="0"/>
    </format>
    <format dxfId="260">
      <pivotArea type="all" dataOnly="0" outline="0" fieldPosition="0"/>
    </format>
    <format dxfId="259">
      <pivotArea field="2" type="button" dataOnly="0" labelOnly="1" outline="0"/>
    </format>
    <format dxfId="258">
      <pivotArea field="3" type="button" dataOnly="0" labelOnly="1" outline="0"/>
    </format>
    <format dxfId="257">
      <pivotArea field="4" type="button" dataOnly="0" labelOnly="1" outline="0"/>
    </format>
    <format dxfId="256">
      <pivotArea field="6" type="button" dataOnly="0" labelOnly="1" outline="0"/>
    </format>
    <format dxfId="255">
      <pivotArea field="16" type="button" dataOnly="0" labelOnly="1" outline="0"/>
    </format>
    <format dxfId="254">
      <pivotArea type="all" dataOnly="0" outline="0" fieldPosition="0"/>
    </format>
    <format dxfId="253">
      <pivotArea field="2" type="button" dataOnly="0" labelOnly="1" outline="0"/>
    </format>
    <format dxfId="252">
      <pivotArea field="3" type="button" dataOnly="0" labelOnly="1" outline="0"/>
    </format>
    <format dxfId="251">
      <pivotArea field="4" type="button" dataOnly="0" labelOnly="1" outline="0"/>
    </format>
    <format dxfId="250">
      <pivotArea field="6" type="button" dataOnly="0" labelOnly="1" outline="0"/>
    </format>
    <format dxfId="249">
      <pivotArea field="16" type="button" dataOnly="0" labelOnly="1" outline="0"/>
    </format>
    <format dxfId="248">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12">
  <location ref="L123:T16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83"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273">
      <pivotArea type="all" dataOnly="0" outline="0" fieldPosition="0"/>
    </format>
    <format dxfId="272">
      <pivotArea outline="0" collapsedLevelsAreSubtotals="1" fieldPosition="0"/>
    </format>
    <format dxfId="271">
      <pivotArea field="0" type="button" dataOnly="0" labelOnly="1" outline="0" axis="axisRow" fieldPosition="0"/>
    </format>
    <format dxfId="270">
      <pivotArea dataOnly="0" labelOnly="1" fieldPosition="0">
        <references count="1">
          <reference field="0" count="0"/>
        </references>
      </pivotArea>
    </format>
    <format dxfId="269">
      <pivotArea dataOnly="0" labelOnly="1" grandRow="1" outline="0" fieldPosition="0"/>
    </format>
    <format dxfId="268">
      <pivotArea dataOnly="0" labelOnly="1" outline="0" fieldPosition="0">
        <references count="1">
          <reference field="4294967294" count="2">
            <x v="0"/>
            <x v="1"/>
          </reference>
        </references>
      </pivotArea>
    </format>
    <format dxfId="267">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樞紐分析表8"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chartFormat="8">
  <location ref="BI8:BI17" firstHeaderRow="1" firstDataRow="1" firstDataCol="1" rowPageCount="4" colPageCount="1"/>
  <pivotFields count="144">
    <pivotField compact="0" outline="0" showAll="0"/>
    <pivotField compact="0" outline="0" showAll="0"/>
    <pivotField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13">
        <item x="0"/>
        <item x="1"/>
        <item x="2"/>
        <item x="3"/>
        <item x="4"/>
        <item x="5"/>
        <item x="6"/>
        <item x="7"/>
        <item x="8"/>
        <item x="9"/>
        <item x="10"/>
        <item x="11"/>
        <item t="default"/>
      </items>
    </pivotField>
    <pivotField compact="0" outline="0" showAll="0"/>
  </pivotFields>
  <rowFields count="1">
    <field x="142"/>
  </rowFields>
  <rowItems count="9">
    <i>
      <x v="1"/>
    </i>
    <i>
      <x v="2"/>
    </i>
    <i>
      <x v="3"/>
    </i>
    <i>
      <x v="4"/>
    </i>
    <i>
      <x v="5"/>
    </i>
    <i>
      <x v="6"/>
    </i>
    <i>
      <x v="7"/>
    </i>
    <i>
      <x v="8"/>
    </i>
    <i>
      <x v="10"/>
    </i>
  </rowItems>
  <colItems count="1">
    <i/>
  </colItems>
  <pageFields count="4">
    <pageField fld="119" item="0" hier="-1"/>
    <pageField fld="120" item="0" hier="-1"/>
    <pageField fld="124" hier="-1"/>
    <pageField fld="125" hier="-1"/>
  </pageFields>
  <formats count="18">
    <format dxfId="291">
      <pivotArea type="all" dataOnly="0" outline="0" fieldPosition="0"/>
    </format>
    <format dxfId="290">
      <pivotArea field="2" type="button" dataOnly="0" labelOnly="1" outline="0"/>
    </format>
    <format dxfId="289">
      <pivotArea field="3" type="button" dataOnly="0" labelOnly="1" outline="0"/>
    </format>
    <format dxfId="288">
      <pivotArea field="4" type="button" dataOnly="0" labelOnly="1" outline="0"/>
    </format>
    <format dxfId="287">
      <pivotArea field="6" type="button" dataOnly="0" labelOnly="1" outline="0"/>
    </format>
    <format dxfId="286">
      <pivotArea field="16" type="button" dataOnly="0" labelOnly="1" outline="0"/>
    </format>
    <format dxfId="285">
      <pivotArea type="all" dataOnly="0" outline="0" fieldPosition="0"/>
    </format>
    <format dxfId="284">
      <pivotArea field="2" type="button" dataOnly="0" labelOnly="1" outline="0"/>
    </format>
    <format dxfId="283">
      <pivotArea field="3" type="button" dataOnly="0" labelOnly="1" outline="0"/>
    </format>
    <format dxfId="282">
      <pivotArea field="4" type="button" dataOnly="0" labelOnly="1" outline="0"/>
    </format>
    <format dxfId="281">
      <pivotArea field="6" type="button" dataOnly="0" labelOnly="1" outline="0"/>
    </format>
    <format dxfId="280">
      <pivotArea field="16" type="button" dataOnly="0" labelOnly="1" outline="0"/>
    </format>
    <format dxfId="279">
      <pivotArea type="all" dataOnly="0" outline="0" fieldPosition="0"/>
    </format>
    <format dxfId="278">
      <pivotArea field="2" type="button" dataOnly="0" labelOnly="1" outline="0"/>
    </format>
    <format dxfId="277">
      <pivotArea field="3" type="button" dataOnly="0" labelOnly="1" outline="0"/>
    </format>
    <format dxfId="276">
      <pivotArea field="4" type="button" dataOnly="0" labelOnly="1" outline="0"/>
    </format>
    <format dxfId="275">
      <pivotArea field="6" type="button" dataOnly="0" labelOnly="1" outline="0"/>
    </format>
    <format dxfId="274">
      <pivotArea field="16" type="button" dataOnly="0" labelOnly="1" outline="0"/>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樞紐分析表2" cacheId="223" applyNumberFormats="0" applyBorderFormats="0" applyFontFormats="0" applyPatternFormats="0" applyAlignmentFormats="0" applyWidthHeightFormats="1" dataCaption="值" updatedVersion="5" minRefreshableVersion="3" showDrill="0" useAutoFormatting="1" colGrandTotals="0" itemPrintTitles="1" createdVersion="6" indent="0" compact="0" compactData="0" multipleFieldFilters="0">
  <location ref="F7:I44" firstHeaderRow="1" firstDataRow="2" firstDataCol="2" rowPageCount="4" colPageCount="1"/>
  <pivotFields count="144">
    <pivotField compact="0" outline="0" showAll="0"/>
    <pivotField compact="0" outline="0" showAll="0"/>
    <pivotField axis="axisRow" compact="0" outline="0" showAll="0">
      <items count="35">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6">
        <item x="0"/>
        <item x="1"/>
        <item m="1" x="22"/>
        <item m="1" x="14"/>
        <item m="1" x="19"/>
        <item m="1" x="17"/>
        <item m="1" x="15"/>
        <item m="1" x="20"/>
        <item m="1" x="16"/>
        <item m="1" x="21"/>
        <item m="1" x="23"/>
        <item m="1" x="24"/>
        <item m="1" x="18"/>
        <item x="2"/>
        <item x="4"/>
        <item x="5"/>
        <item x="11"/>
        <item x="12"/>
        <item x="13"/>
        <item x="3"/>
        <item x="6"/>
        <item x="7"/>
        <item x="8"/>
        <item x="9"/>
        <item x="1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4">
        <item x="0"/>
        <item x="1"/>
        <item x="8"/>
        <item x="6"/>
        <item x="2"/>
        <item x="4"/>
        <item x="3"/>
        <item x="5"/>
        <item x="9"/>
        <item x="7"/>
        <item m="1" x="13"/>
        <item x="12"/>
        <item x="10"/>
        <item x="11"/>
      </items>
      <extLst>
        <ext xmlns:x14="http://schemas.microsoft.com/office/spreadsheetml/2009/9/main" uri="{2946ED86-A175-432a-8AC1-64E0C546D7DE}">
          <x14:pivotField fillDownLabels="1"/>
        </ext>
      </extLst>
    </pivotField>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36">
    <i>
      <x/>
      <x/>
    </i>
    <i r="1">
      <x v="11"/>
    </i>
    <i r="1">
      <x v="12"/>
    </i>
    <i r="1">
      <x v="13"/>
    </i>
    <i>
      <x v="1"/>
      <x v="3"/>
    </i>
    <i r="1">
      <x v="4"/>
    </i>
    <i r="1">
      <x v="5"/>
    </i>
    <i>
      <x v="2"/>
      <x v="6"/>
    </i>
    <i r="1">
      <x v="29"/>
    </i>
    <i r="1">
      <x v="30"/>
    </i>
    <i r="1">
      <x v="31"/>
    </i>
    <i>
      <x v="3"/>
      <x v="7"/>
    </i>
    <i>
      <x v="4"/>
      <x v="1"/>
    </i>
    <i r="1">
      <x v="2"/>
    </i>
    <i r="1">
      <x v="8"/>
    </i>
    <i>
      <x v="5"/>
      <x v="9"/>
    </i>
    <i r="1">
      <x v="16"/>
    </i>
    <i>
      <x v="6"/>
      <x v="10"/>
    </i>
    <i r="1">
      <x v="14"/>
    </i>
    <i r="1">
      <x v="15"/>
    </i>
    <i>
      <x v="7"/>
      <x v="17"/>
    </i>
    <i r="1">
      <x v="18"/>
    </i>
    <i>
      <x v="8"/>
      <x v="19"/>
    </i>
    <i r="1">
      <x v="21"/>
    </i>
    <i r="1">
      <x v="22"/>
    </i>
    <i r="1">
      <x v="23"/>
    </i>
    <i r="1">
      <x v="25"/>
    </i>
    <i r="1">
      <x v="26"/>
    </i>
    <i r="1">
      <x v="27"/>
    </i>
    <i r="1">
      <x v="28"/>
    </i>
    <i>
      <x v="9"/>
      <x v="20"/>
    </i>
    <i>
      <x v="11"/>
      <x v="16"/>
    </i>
    <i r="1">
      <x v="32"/>
    </i>
    <i>
      <x v="12"/>
      <x v="17"/>
    </i>
    <i>
      <x v="13"/>
      <x v="33"/>
    </i>
    <i t="grand">
      <x/>
    </i>
  </rowItems>
  <colFields count="1">
    <field x="125"/>
  </colFields>
  <colItems count="2">
    <i>
      <x/>
    </i>
    <i>
      <x v="1"/>
    </i>
  </colItems>
  <pageFields count="4">
    <pageField fld="119" item="0" hier="-1"/>
    <pageField fld="120" item="0" hier="-1"/>
    <pageField fld="97" hier="-1"/>
    <pageField fld="124" hier="-1"/>
  </pageFields>
  <dataFields count="1">
    <dataField name="計數 - 英文名稱" fld="4" subtotal="count" baseField="0" baseItem="0"/>
  </dataFields>
  <formats count="16">
    <format dxfId="307">
      <pivotArea dataOnly="0" labelOnly="1" outline="0" fieldPosition="0">
        <references count="1">
          <reference field="118" count="1" defaultSubtotal="1">
            <x v="2"/>
          </reference>
        </references>
      </pivotArea>
    </format>
    <format dxfId="306">
      <pivotArea dataOnly="0" labelOnly="1" outline="0" fieldPosition="0">
        <references count="1">
          <reference field="118" count="1" defaultSubtotal="1">
            <x v="3"/>
          </reference>
        </references>
      </pivotArea>
    </format>
    <format dxfId="305">
      <pivotArea dataOnly="0" labelOnly="1" outline="0" fieldPosition="0">
        <references count="1">
          <reference field="118" count="1" defaultSubtotal="1">
            <x v="5"/>
          </reference>
        </references>
      </pivotArea>
    </format>
    <format dxfId="304">
      <pivotArea type="all" dataOnly="0" outline="0" fieldPosition="0"/>
    </format>
    <format dxfId="303">
      <pivotArea outline="0" collapsedLevelsAreSubtotals="1" fieldPosition="0"/>
    </format>
    <format dxfId="302">
      <pivotArea type="origin" dataOnly="0" labelOnly="1" outline="0" fieldPosition="0"/>
    </format>
    <format dxfId="301">
      <pivotArea field="125" type="button" dataOnly="0" labelOnly="1" outline="0" axis="axisCol" fieldPosition="0"/>
    </format>
    <format dxfId="300">
      <pivotArea type="topRight" dataOnly="0" labelOnly="1" outline="0" fieldPosition="0"/>
    </format>
    <format dxfId="299">
      <pivotArea field="118" type="button" dataOnly="0" labelOnly="1" outline="0" axis="axisRow" fieldPosition="0"/>
    </format>
    <format dxfId="298">
      <pivotArea field="2" type="button" dataOnly="0" labelOnly="1" outline="0" axis="axisRow" fieldPosition="1"/>
    </format>
    <format dxfId="297">
      <pivotArea dataOnly="0" labelOnly="1" outline="0" fieldPosition="0">
        <references count="1">
          <reference field="118" count="3">
            <x v="2"/>
            <x v="3"/>
            <x v="5"/>
          </reference>
        </references>
      </pivotArea>
    </format>
    <format dxfId="296">
      <pivotArea dataOnly="0" labelOnly="1" grandRow="1" outline="0" fieldPosition="0"/>
    </format>
    <format dxfId="295">
      <pivotArea dataOnly="0" labelOnly="1" outline="0" fieldPosition="0">
        <references count="2">
          <reference field="2" count="1">
            <x v="6"/>
          </reference>
          <reference field="118" count="1" selected="0">
            <x v="2"/>
          </reference>
        </references>
      </pivotArea>
    </format>
    <format dxfId="294">
      <pivotArea dataOnly="0" labelOnly="1" outline="0" fieldPosition="0">
        <references count="2">
          <reference field="2" count="1">
            <x v="7"/>
          </reference>
          <reference field="118" count="1" selected="0">
            <x v="3"/>
          </reference>
        </references>
      </pivotArea>
    </format>
    <format dxfId="293">
      <pivotArea dataOnly="0" labelOnly="1" outline="0" fieldPosition="0">
        <references count="2">
          <reference field="2" count="1">
            <x v="9"/>
          </reference>
          <reference field="118" count="1" selected="0">
            <x v="5"/>
          </reference>
        </references>
      </pivotArea>
    </format>
    <format dxfId="292">
      <pivotArea dataOnly="0" labelOnly="1" outline="0" fieldPosition="0">
        <references count="1">
          <reference field="125"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樞紐分析表5"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K8:X488" firstHeaderRow="1" firstDataRow="2" firstDataCol="2" rowPageCount="4" colPageCount="1"/>
  <pivotFields count="144">
    <pivotField compact="0" outline="0" showAll="0"/>
    <pivotField compact="0" outline="0" showAll="0"/>
    <pivotField axis="axisCol" compact="0" outline="0" showAll="0" defaultSubtotal="0">
      <items count="34">
        <item x="0"/>
        <item x="5"/>
        <item x="6"/>
        <item x="2"/>
        <item x="3"/>
        <item x="1"/>
        <item x="19"/>
        <item x="16"/>
        <item x="4"/>
        <item x="13"/>
        <item x="10"/>
        <item x="7"/>
        <item x="8"/>
        <item x="9"/>
        <item x="11"/>
        <item x="12"/>
        <item x="14"/>
        <item x="15"/>
        <item x="17"/>
        <item x="24"/>
        <item x="18"/>
        <item x="25"/>
        <item x="26"/>
        <item x="27"/>
        <item m="1" x="33"/>
        <item x="20"/>
        <item x="28"/>
        <item x="22"/>
        <item x="23"/>
        <item x="29"/>
        <item x="30"/>
        <item x="31"/>
        <item x="32"/>
        <item x="21"/>
      </items>
    </pivotField>
    <pivotField axis="axisRow" compact="0" outline="0" showAll="0" defaultSubtotal="0">
      <items count="1176">
        <item m="1" x="783"/>
        <item x="64"/>
        <item x="63"/>
        <item m="1" x="973"/>
        <item m="1" x="868"/>
        <item m="1" x="1119"/>
        <item m="1" x="1077"/>
        <item m="1" x="815"/>
        <item x="169"/>
        <item x="79"/>
        <item x="89"/>
        <item x="81"/>
        <item x="128"/>
        <item x="131"/>
        <item x="130"/>
        <item x="135"/>
        <item x="134"/>
        <item x="132"/>
        <item x="133"/>
        <item x="129"/>
        <item x="87"/>
        <item x="167"/>
        <item x="90"/>
        <item x="85"/>
        <item x="86"/>
        <item x="107"/>
        <item x="112"/>
        <item x="99"/>
        <item x="94"/>
        <item x="91"/>
        <item x="98"/>
        <item x="97"/>
        <item x="96"/>
        <item x="95"/>
        <item x="168"/>
        <item x="118"/>
        <item x="117"/>
        <item x="125"/>
        <item x="124"/>
        <item x="166"/>
        <item x="80"/>
        <item x="88"/>
        <item x="123"/>
        <item x="122"/>
        <item x="116"/>
        <item x="115"/>
        <item x="119"/>
        <item x="114"/>
        <item x="126"/>
        <item x="121"/>
        <item x="82"/>
        <item x="100"/>
        <item x="106"/>
        <item x="104"/>
        <item x="101"/>
        <item x="105"/>
        <item x="170"/>
        <item x="113"/>
        <item x="102"/>
        <item m="1" x="1025"/>
        <item x="141"/>
        <item m="1" x="886"/>
        <item m="1" x="897"/>
        <item m="1" x="1090"/>
        <item m="1" x="696"/>
        <item m="1" x="695"/>
        <item x="36"/>
        <item x="35"/>
        <item x="17"/>
        <item x="59"/>
        <item x="60"/>
        <item x="18"/>
        <item x="15"/>
        <item m="1" x="948"/>
        <item m="1" x="677"/>
        <item x="47"/>
        <item x="43"/>
        <item m="1" x="1021"/>
        <item m="1" x="947"/>
        <item m="1" x="883"/>
        <item m="1" x="895"/>
        <item m="1" x="1160"/>
        <item m="1" x="1072"/>
        <item m="1" x="1039"/>
        <item x="111"/>
        <item x="54"/>
        <item x="58"/>
        <item x="14"/>
        <item x="56"/>
        <item x="55"/>
        <item x="57"/>
        <item x="62"/>
        <item x="61"/>
        <item m="1" x="1147"/>
        <item x="3"/>
        <item x="5"/>
        <item x="4"/>
        <item x="6"/>
        <item x="10"/>
        <item m="1" x="1013"/>
        <item x="44"/>
        <item x="26"/>
        <item x="23"/>
        <item x="40"/>
        <item m="1" x="675"/>
        <item m="1" x="721"/>
        <item m="1" x="1159"/>
        <item m="1" x="924"/>
        <item m="1" x="975"/>
        <item m="1" x="744"/>
        <item m="1" x="796"/>
        <item m="1" x="637"/>
        <item m="1" x="1064"/>
        <item m="1" x="831"/>
        <item m="1" x="909"/>
        <item m="1" x="665"/>
        <item m="1" x="698"/>
        <item m="1" x="1069"/>
        <item x="162"/>
        <item x="161"/>
        <item x="164"/>
        <item x="163"/>
        <item m="1" x="891"/>
        <item x="443"/>
        <item x="109"/>
        <item x="137"/>
        <item x="158"/>
        <item x="178"/>
        <item x="160"/>
        <item x="171"/>
        <item x="172"/>
        <item x="139"/>
        <item x="140"/>
        <item x="157"/>
        <item x="177"/>
        <item x="173"/>
        <item x="138"/>
        <item x="150"/>
        <item x="144"/>
        <item x="147"/>
        <item x="154"/>
        <item x="149"/>
        <item x="156"/>
        <item x="148"/>
        <item x="155"/>
        <item x="151"/>
        <item x="145"/>
        <item x="146"/>
        <item x="153"/>
        <item x="152"/>
        <item x="487"/>
        <item m="1" x="1031"/>
        <item m="1" x="1029"/>
        <item m="1" x="917"/>
        <item m="1" x="828"/>
        <item m="1" x="644"/>
        <item m="1" x="735"/>
        <item m="1" x="867"/>
        <item m="1" x="1134"/>
        <item m="1" x="1003"/>
        <item m="1" x="771"/>
        <item m="1" x="893"/>
        <item m="1" x="812"/>
        <item m="1" x="1093"/>
        <item m="1" x="659"/>
        <item m="1" x="678"/>
        <item x="103"/>
        <item m="1" x="1018"/>
        <item x="180"/>
        <item x="0"/>
        <item x="2"/>
        <item x="1"/>
        <item m="1" x="839"/>
        <item m="1" x="822"/>
        <item m="1" x="803"/>
        <item m="1" x="933"/>
        <item m="1" x="855"/>
        <item m="1" x="937"/>
        <item m="1" x="776"/>
        <item m="1" x="1037"/>
        <item x="70"/>
        <item x="34"/>
        <item x="53"/>
        <item x="50"/>
        <item m="1" x="918"/>
        <item x="380"/>
        <item m="1" x="843"/>
        <item m="1" x="802"/>
        <item m="1" x="689"/>
        <item x="221"/>
        <item x="220"/>
        <item m="1" x="983"/>
        <item m="1" x="1120"/>
        <item x="39"/>
        <item x="76"/>
        <item x="78"/>
        <item x="77"/>
        <item m="1" x="1061"/>
        <item m="1" x="857"/>
        <item m="1" x="1105"/>
        <item m="1" x="1004"/>
        <item m="1" x="804"/>
        <item m="1" x="1055"/>
        <item m="1" x="660"/>
        <item m="1" x="1011"/>
        <item m="1" x="707"/>
        <item m="1" x="820"/>
        <item m="1" x="647"/>
        <item m="1" x="877"/>
        <item m="1" x="715"/>
        <item m="1" x="1080"/>
        <item m="1" x="1089"/>
        <item x="13"/>
        <item x="7"/>
        <item x="8"/>
        <item x="9"/>
        <item m="1" x="745"/>
        <item m="1" x="1174"/>
        <item m="1" x="722"/>
        <item m="1" x="717"/>
        <item m="1" x="1110"/>
        <item m="1" x="1094"/>
        <item m="1" x="687"/>
        <item x="19"/>
        <item x="16"/>
        <item x="11"/>
        <item x="110"/>
        <item m="1" x="638"/>
        <item m="1" x="765"/>
        <item x="190"/>
        <item x="567"/>
        <item m="1" x="775"/>
        <item m="1" x="1163"/>
        <item m="1" x="737"/>
        <item x="444"/>
        <item x="45"/>
        <item x="41"/>
        <item x="29"/>
        <item x="65"/>
        <item x="68"/>
        <item m="1" x="977"/>
        <item m="1" x="1084"/>
        <item m="1" x="879"/>
        <item m="1" x="1017"/>
        <item m="1" x="1087"/>
        <item m="1" x="1142"/>
        <item m="1" x="686"/>
        <item m="1" x="941"/>
        <item m="1" x="1023"/>
        <item x="143"/>
        <item x="38"/>
        <item x="37"/>
        <item x="31"/>
        <item m="1" x="1035"/>
        <item m="1" x="896"/>
        <item m="1" x="697"/>
        <item m="1" x="786"/>
        <item x="69"/>
        <item x="72"/>
        <item m="1" x="773"/>
        <item x="51"/>
        <item x="48"/>
        <item x="30"/>
        <item x="108"/>
        <item m="1" x="1051"/>
        <item m="1" x="649"/>
        <item m="1" x="1152"/>
        <item m="1" x="856"/>
        <item m="1" x="1140"/>
        <item m="1" x="655"/>
        <item x="12"/>
        <item x="142"/>
        <item x="71"/>
        <item m="1" x="1121"/>
        <item m="1" x="691"/>
        <item m="1" x="1063"/>
        <item x="188"/>
        <item x="93"/>
        <item x="92"/>
        <item x="73"/>
        <item x="75"/>
        <item x="74"/>
        <item m="1" x="1137"/>
        <item m="1" x="931"/>
        <item m="1" x="984"/>
        <item m="1" x="874"/>
        <item m="1" x="723"/>
        <item m="1" x="774"/>
        <item m="1" x="1043"/>
        <item m="1" x="1045"/>
        <item x="159"/>
        <item x="174"/>
        <item x="165"/>
        <item x="176"/>
        <item x="175"/>
        <item m="1" x="935"/>
        <item x="83"/>
        <item m="1" x="1111"/>
        <item m="1" x="808"/>
        <item m="1" x="1022"/>
        <item m="1" x="648"/>
        <item m="1" x="1044"/>
        <item m="1" x="669"/>
        <item m="1" x="1047"/>
        <item m="1" x="639"/>
        <item m="1" x="888"/>
        <item m="1" x="1155"/>
        <item m="1" x="936"/>
        <item m="1" x="1151"/>
        <item m="1" x="932"/>
        <item m="1" x="656"/>
        <item m="1" x="991"/>
        <item x="229"/>
        <item m="1" x="959"/>
        <item m="1" x="635"/>
        <item m="1" x="690"/>
        <item m="1" x="817"/>
        <item m="1" x="1034"/>
        <item x="22"/>
        <item m="1" x="841"/>
        <item m="1" x="911"/>
        <item m="1" x="1138"/>
        <item m="1" x="662"/>
        <item x="66"/>
        <item x="52"/>
        <item x="49"/>
        <item x="27"/>
        <item x="24"/>
        <item x="67"/>
        <item x="28"/>
        <item x="25"/>
        <item x="42"/>
        <item x="46"/>
        <item m="1" x="1001"/>
        <item m="1" x="732"/>
        <item x="20"/>
        <item x="21"/>
        <item x="33"/>
        <item x="32"/>
        <item m="1" x="682"/>
        <item m="1" x="740"/>
        <item m="1" x="887"/>
        <item m="1" x="846"/>
        <item m="1" x="997"/>
        <item m="1" x="942"/>
        <item m="1" x="1028"/>
        <item m="1" x="1048"/>
        <item m="1" x="1097"/>
        <item m="1" x="898"/>
        <item m="1" x="726"/>
        <item x="184"/>
        <item m="1" x="1032"/>
        <item m="1" x="925"/>
        <item m="1" x="664"/>
        <item m="1" x="1169"/>
        <item m="1" x="714"/>
        <item m="1" x="718"/>
        <item m="1" x="934"/>
        <item m="1" x="859"/>
        <item m="1" x="955"/>
        <item m="1" x="880"/>
        <item m="1" x="680"/>
        <item m="1" x="1082"/>
        <item m="1" x="1117"/>
        <item m="1" x="978"/>
        <item m="1" x="912"/>
        <item m="1" x="885"/>
        <item m="1" x="824"/>
        <item m="1" x="845"/>
        <item m="1" x="902"/>
        <item m="1" x="998"/>
        <item m="1" x="1124"/>
        <item m="1" x="1144"/>
        <item m="1" x="858"/>
        <item m="1" x="1070"/>
        <item m="1" x="1170"/>
        <item m="1" x="725"/>
        <item m="1" x="645"/>
        <item m="1" x="816"/>
        <item m="1" x="922"/>
        <item m="1" x="1101"/>
        <item x="217"/>
        <item m="1" x="738"/>
        <item m="1" x="636"/>
        <item m="1" x="705"/>
        <item m="1" x="919"/>
        <item m="1" x="1046"/>
        <item m="1" x="837"/>
        <item m="1" x="905"/>
        <item x="253"/>
        <item x="257"/>
        <item m="1" x="999"/>
        <item m="1" x="782"/>
        <item m="1" x="840"/>
        <item m="1" x="711"/>
        <item m="1" x="643"/>
        <item m="1" x="1009"/>
        <item m="1" x="761"/>
        <item m="1" x="1153"/>
        <item m="1" x="701"/>
        <item m="1" x="1052"/>
        <item m="1" x="939"/>
        <item m="1" x="854"/>
        <item m="1" x="800"/>
        <item m="1" x="1118"/>
        <item m="1" x="881"/>
        <item m="1" x="825"/>
        <item m="1" x="810"/>
        <item m="1" x="1115"/>
        <item m="1" x="956"/>
        <item m="1" x="683"/>
        <item m="1" x="1056"/>
        <item m="1" x="1175"/>
        <item m="1" x="830"/>
        <item x="533"/>
        <item m="1" x="1040"/>
        <item m="1" x="674"/>
        <item m="1" x="652"/>
        <item m="1" x="1092"/>
        <item m="1" x="1123"/>
        <item m="1" x="951"/>
        <item m="1" x="772"/>
        <item m="1" x="676"/>
        <item m="1" x="1059"/>
        <item m="1" x="1000"/>
        <item m="1" x="703"/>
        <item m="1" x="1091"/>
        <item m="1" x="1171"/>
        <item m="1" x="943"/>
        <item m="1" x="797"/>
        <item m="1" x="654"/>
        <item m="1" x="940"/>
        <item m="1" x="860"/>
        <item m="1" x="634"/>
        <item m="1" x="788"/>
        <item m="1" x="668"/>
        <item m="1" x="1104"/>
        <item m="1" x="742"/>
        <item m="1" x="926"/>
        <item m="1" x="700"/>
        <item m="1" x="751"/>
        <item m="1" x="750"/>
        <item m="1" x="731"/>
        <item m="1" x="862"/>
        <item x="301"/>
        <item m="1" x="1099"/>
        <item m="1" x="780"/>
        <item m="1" x="865"/>
        <item m="1" x="979"/>
        <item m="1" x="1041"/>
        <item m="1" x="708"/>
        <item m="1" x="781"/>
        <item m="1" x="693"/>
        <item m="1" x="946"/>
        <item x="183"/>
        <item m="1" x="972"/>
        <item m="1" x="870"/>
        <item m="1" x="734"/>
        <item m="1" x="657"/>
        <item m="1" x="729"/>
        <item m="1" x="915"/>
        <item m="1" x="787"/>
        <item m="1" x="950"/>
        <item m="1" x="1164"/>
        <item m="1" x="836"/>
        <item m="1" x="994"/>
        <item m="1" x="876"/>
        <item m="1" x="901"/>
        <item m="1" x="1136"/>
        <item m="1" x="986"/>
        <item m="1" x="1154"/>
        <item m="1" x="944"/>
        <item m="1" x="1054"/>
        <item m="1" x="904"/>
        <item m="1" x="728"/>
        <item m="1" x="892"/>
        <item m="1" x="1139"/>
        <item m="1" x="795"/>
        <item m="1" x="1014"/>
        <item m="1" x="1125"/>
        <item m="1" x="769"/>
        <item m="1" x="791"/>
        <item m="1" x="650"/>
        <item m="1" x="1166"/>
        <item m="1" x="764"/>
        <item m="1" x="835"/>
        <item m="1" x="1108"/>
        <item m="1" x="1162"/>
        <item m="1" x="699"/>
        <item m="1" x="1106"/>
        <item m="1" x="852"/>
        <item m="1" x="1143"/>
        <item m="1" x="1067"/>
        <item m="1" x="792"/>
        <item m="1" x="778"/>
        <item m="1" x="1103"/>
        <item m="1" x="746"/>
        <item m="1" x="1088"/>
        <item m="1" x="679"/>
        <item m="1" x="1173"/>
        <item m="1" x="755"/>
        <item m="1" x="954"/>
        <item m="1" x="1149"/>
        <item m="1" x="752"/>
        <item m="1" x="790"/>
        <item m="1" x="1095"/>
        <item m="1" x="1112"/>
        <item m="1" x="861"/>
        <item m="1" x="834"/>
        <item m="1" x="882"/>
        <item m="1" x="702"/>
        <item m="1" x="920"/>
        <item m="1" x="760"/>
        <item m="1" x="770"/>
        <item m="1" x="995"/>
        <item m="1" x="672"/>
        <item m="1" x="1066"/>
        <item m="1" x="1081"/>
        <item m="1" x="763"/>
        <item m="1" x="710"/>
        <item m="1" x="719"/>
        <item m="1" x="1006"/>
        <item m="1" x="910"/>
        <item m="1" x="1038"/>
        <item x="577"/>
        <item m="1" x="653"/>
        <item m="1" x="871"/>
        <item m="1" x="716"/>
        <item m="1" x="1157"/>
        <item m="1" x="747"/>
        <item m="1" x="1098"/>
        <item m="1" x="814"/>
        <item m="1" x="1007"/>
        <item m="1" x="767"/>
        <item m="1" x="793"/>
        <item m="1" x="847"/>
        <item m="1" x="976"/>
        <item m="1" x="827"/>
        <item m="1" x="908"/>
        <item m="1" x="873"/>
        <item m="1" x="1076"/>
        <item m="1" x="899"/>
        <item m="1" x="923"/>
        <item m="1" x="1132"/>
        <item m="1" x="894"/>
        <item m="1" x="826"/>
        <item m="1" x="1015"/>
        <item x="477"/>
        <item m="1" x="811"/>
        <item m="1" x="945"/>
        <item m="1" x="1085"/>
        <item m="1" x="1148"/>
        <item m="1" x="681"/>
        <item m="1" x="1073"/>
        <item m="1" x="1019"/>
        <item m="1" x="712"/>
        <item m="1" x="1131"/>
        <item m="1" x="968"/>
        <item m="1" x="706"/>
        <item m="1" x="759"/>
        <item m="1" x="1086"/>
        <item m="1" x="988"/>
        <item m="1" x="960"/>
        <item m="1" x="673"/>
        <item m="1" x="1141"/>
        <item m="1" x="739"/>
        <item m="1" x="633"/>
        <item m="1" x="1113"/>
        <item m="1" x="872"/>
        <item m="1" x="733"/>
        <item m="1" x="981"/>
        <item m="1" x="1116"/>
        <item m="1" x="889"/>
        <item m="1" x="996"/>
        <item m="1" x="1127"/>
        <item m="1" x="850"/>
        <item m="1" x="1167"/>
        <item m="1" x="646"/>
        <item m="1" x="1026"/>
        <item m="1" x="964"/>
        <item m="1" x="900"/>
        <item m="1" x="863"/>
        <item m="1" x="666"/>
        <item m="1" x="1042"/>
        <item m="1" x="848"/>
        <item m="1" x="1016"/>
        <item m="1" x="1133"/>
        <item m="1" x="753"/>
        <item m="1" x="743"/>
        <item m="1" x="965"/>
        <item m="1" x="952"/>
        <item m="1" x="1010"/>
        <item m="1" x="805"/>
        <item m="1" x="823"/>
        <item x="397"/>
        <item m="1" x="990"/>
        <item m="1" x="938"/>
        <item m="1" x="1158"/>
        <item m="1" x="864"/>
        <item m="1" x="853"/>
        <item m="1" x="1145"/>
        <item m="1" x="1135"/>
        <item m="1" x="694"/>
        <item m="1" x="720"/>
        <item m="1" x="961"/>
        <item m="1" x="1114"/>
        <item m="1" x="1150"/>
        <item m="1" x="907"/>
        <item m="1" x="799"/>
        <item m="1" x="949"/>
        <item m="1" x="640"/>
        <item m="1" x="878"/>
        <item m="1" x="916"/>
        <item m="1" x="1050"/>
        <item m="1" x="777"/>
        <item m="1" x="1122"/>
        <item m="1" x="692"/>
        <item m="1" x="1161"/>
        <item m="1" x="1033"/>
        <item m="1" x="832"/>
        <item m="1" x="1146"/>
        <item m="1" x="971"/>
        <item m="1" x="730"/>
        <item m="1" x="684"/>
        <item m="1" x="1036"/>
        <item m="1" x="969"/>
        <item m="1" x="1002"/>
        <item m="1" x="741"/>
        <item m="1" x="641"/>
        <item m="1" x="953"/>
        <item m="1" x="1060"/>
        <item m="1" x="833"/>
        <item m="1" x="842"/>
        <item m="1" x="890"/>
        <item m="1" x="866"/>
        <item m="1" x="642"/>
        <item m="1" x="1078"/>
        <item m="1" x="1102"/>
        <item m="1" x="1008"/>
        <item m="1" x="980"/>
        <item m="1" x="821"/>
        <item m="1" x="1024"/>
        <item m="1" x="757"/>
        <item m="1" x="967"/>
        <item m="1" x="851"/>
        <item m="1" x="798"/>
        <item m="1" x="974"/>
        <item m="1" x="982"/>
        <item m="1" x="784"/>
        <item m="1" x="966"/>
        <item m="1" x="766"/>
        <item m="1" x="921"/>
        <item m="1" x="1058"/>
        <item m="1" x="819"/>
        <item m="1" x="957"/>
        <item m="1" x="736"/>
        <item m="1" x="985"/>
        <item m="1" x="779"/>
        <item m="1" x="671"/>
        <item m="1" x="756"/>
        <item m="1" x="1049"/>
        <item m="1" x="651"/>
        <item m="1" x="1071"/>
        <item m="1" x="1030"/>
        <item m="1" x="801"/>
        <item m="1" x="809"/>
        <item m="1" x="992"/>
        <item m="1" x="1012"/>
        <item m="1" x="1057"/>
        <item m="1" x="993"/>
        <item m="1" x="844"/>
        <item m="1" x="989"/>
        <item m="1" x="929"/>
        <item x="296"/>
        <item x="181"/>
        <item x="297"/>
        <item x="298"/>
        <item x="299"/>
        <item x="300"/>
        <item x="84"/>
        <item x="120"/>
        <item x="127"/>
        <item x="136"/>
        <item x="302"/>
        <item m="1" x="1109"/>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m="1" x="1053"/>
        <item m="1" x="1126"/>
        <item x="492"/>
        <item m="1" x="807"/>
        <item m="1" x="785"/>
        <item m="1" x="727"/>
        <item m="1" x="794"/>
        <item m="1" x="1096"/>
        <item m="1" x="1062"/>
        <item m="1" x="1129"/>
        <item m="1" x="704"/>
        <item x="550"/>
        <item m="1" x="1020"/>
        <item x="552"/>
        <item m="1" x="1079"/>
        <item x="553"/>
        <item m="1" x="914"/>
        <item x="503"/>
        <item m="1" x="963"/>
        <item m="1" x="1172"/>
        <item m="1" x="818"/>
        <item m="1" x="930"/>
        <item m="1" x="1156"/>
        <item m="1" x="1065"/>
        <item m="1" x="1130"/>
        <item m="1" x="1074"/>
        <item m="1" x="749"/>
        <item m="1" x="661"/>
        <item m="1" x="970"/>
        <item m="1" x="906"/>
        <item m="1" x="869"/>
        <item m="1" x="1128"/>
        <item m="1" x="709"/>
        <item m="1" x="789"/>
        <item m="1" x="928"/>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m="1" x="762"/>
        <item m="1" x="663"/>
        <item m="1" x="987"/>
        <item m="1" x="667"/>
        <item m="1" x="813"/>
        <item m="1" x="903"/>
        <item m="1" x="1068"/>
        <item m="1" x="754"/>
        <item m="1" x="913"/>
        <item m="1" x="1100"/>
        <item m="1" x="1075"/>
        <item m="1" x="884"/>
        <item m="1" x="1027"/>
        <item m="1" x="849"/>
        <item m="1" x="670"/>
        <item m="1" x="1005"/>
        <item m="1" x="748"/>
        <item m="1" x="688"/>
        <item m="1" x="685"/>
        <item m="1" x="658"/>
        <item x="513"/>
        <item x="514"/>
        <item x="515"/>
        <item x="516"/>
        <item x="517"/>
        <item x="518"/>
        <item x="519"/>
        <item x="520"/>
        <item x="521"/>
        <item x="522"/>
        <item x="523"/>
        <item x="524"/>
        <item x="525"/>
        <item x="526"/>
        <item m="1" x="875"/>
        <item m="1" x="806"/>
        <item x="494"/>
        <item m="1" x="962"/>
        <item x="502"/>
        <item x="549"/>
        <item x="551"/>
        <item x="488"/>
        <item x="483"/>
        <item m="1" x="724"/>
        <item m="1" x="958"/>
        <item m="1" x="713"/>
        <item m="1" x="1165"/>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9"/>
        <item x="191"/>
        <item x="192"/>
        <item x="193"/>
        <item x="194"/>
        <item x="195"/>
        <item x="196"/>
        <item x="197"/>
        <item x="198"/>
        <item x="199"/>
        <item x="200"/>
        <item x="201"/>
        <item x="202"/>
        <item x="206"/>
        <item x="207"/>
        <item x="208"/>
        <item x="209"/>
        <item x="210"/>
        <item x="211"/>
        <item x="212"/>
        <item x="213"/>
        <item x="214"/>
        <item x="215"/>
        <item x="216"/>
        <item x="219"/>
        <item m="1" x="927"/>
        <item x="261"/>
        <item x="262"/>
        <item m="1" x="768"/>
        <item x="305"/>
        <item x="306"/>
        <item m="1" x="1107"/>
        <item m="1" x="1083"/>
        <item m="1" x="838"/>
        <item m="1" x="1168"/>
        <item x="425"/>
        <item m="1" x="829"/>
        <item x="427"/>
        <item x="428"/>
        <item x="482"/>
        <item x="484"/>
        <item x="485"/>
        <item x="489"/>
        <item x="490"/>
        <item x="491"/>
        <item x="493"/>
        <item m="1" x="758"/>
        <item x="560"/>
        <item x="563"/>
        <item x="566"/>
        <item x="506"/>
        <item x="507"/>
        <item x="508"/>
        <item x="509"/>
        <item x="510"/>
        <item x="554"/>
        <item x="426"/>
        <item x="632"/>
        <item x="499"/>
        <item x="500"/>
        <item x="501"/>
        <item x="504"/>
        <item x="505"/>
        <item x="307"/>
        <item x="486"/>
        <item x="495"/>
        <item x="496"/>
        <item x="497"/>
        <item x="498"/>
        <item x="511"/>
        <item x="512"/>
        <item x="555"/>
        <item x="556"/>
        <item x="557"/>
        <item x="558"/>
        <item x="559"/>
        <item x="561"/>
        <item x="562"/>
        <item x="564"/>
        <item x="565"/>
        <item x="222"/>
        <item x="223"/>
        <item x="224"/>
        <item x="225"/>
        <item x="226"/>
        <item x="227"/>
        <item x="228"/>
      </items>
    </pivotField>
    <pivotField compact="0" outline="0" showAll="0" defaultSubtotal="0">
      <items count="1308">
        <item x="141"/>
        <item x="140"/>
        <item x="12"/>
        <item x="49"/>
        <item x="52"/>
        <item x="24"/>
        <item x="42"/>
        <item x="46"/>
        <item x="25"/>
        <item x="31"/>
        <item x="38"/>
        <item x="37"/>
        <item m="1" x="872"/>
        <item m="1" x="1289"/>
        <item m="1" x="1216"/>
        <item m="1" x="793"/>
        <item m="1" x="689"/>
        <item m="1" x="791"/>
        <item m="1" x="1105"/>
        <item m="1" x="965"/>
        <item m="1" x="702"/>
        <item x="74"/>
        <item x="78"/>
        <item x="164"/>
        <item x="163"/>
        <item x="165"/>
        <item x="166"/>
        <item x="162"/>
        <item x="27"/>
        <item x="28"/>
        <item x="75"/>
        <item x="56"/>
        <item x="55"/>
        <item x="54"/>
        <item x="14"/>
        <item x="58"/>
        <item x="57"/>
        <item m="1" x="1247"/>
        <item m="1" x="1295"/>
        <item x="2"/>
        <item x="1"/>
        <item x="180"/>
        <item x="301"/>
        <item x="160"/>
        <item x="174"/>
        <item x="176"/>
        <item x="175"/>
        <item x="158"/>
        <item x="0"/>
        <item m="1" x="665"/>
        <item x="41"/>
        <item x="45"/>
        <item x="29"/>
        <item x="63"/>
        <item x="67"/>
        <item x="66"/>
        <item x="64"/>
        <item m="1" x="1024"/>
        <item x="22"/>
        <item m="1" x="1279"/>
        <item m="1" x="786"/>
        <item x="144"/>
        <item x="69"/>
        <item x="383"/>
        <item m="1" x="1236"/>
        <item x="104"/>
        <item x="39"/>
        <item x="71"/>
        <item m="1" x="861"/>
        <item m="1" x="1091"/>
        <item m="1" x="1210"/>
        <item m="1" x="1112"/>
        <item m="1" x="697"/>
        <item m="1" x="946"/>
        <item m="1" x="694"/>
        <item m="1" x="925"/>
        <item m="1" x="1287"/>
        <item m="1" x="752"/>
        <item m="1" x="975"/>
        <item m="1" x="1085"/>
        <item m="1" x="1300"/>
        <item m="1" x="931"/>
        <item m="1" x="1133"/>
        <item x="26"/>
        <item m="1" x="1088"/>
        <item m="1" x="920"/>
        <item m="1" x="675"/>
        <item m="1" x="804"/>
        <item x="111"/>
        <item x="87"/>
        <item x="93"/>
        <item x="94"/>
        <item x="97"/>
        <item x="168"/>
        <item x="98"/>
        <item x="96"/>
        <item x="134"/>
        <item x="130"/>
        <item x="136"/>
        <item x="132"/>
        <item x="135"/>
        <item x="131"/>
        <item x="133"/>
        <item x="169"/>
        <item x="101"/>
        <item x="106"/>
        <item x="103"/>
        <item x="105"/>
        <item x="107"/>
        <item x="102"/>
        <item x="80"/>
        <item x="91"/>
        <item x="126"/>
        <item x="125"/>
        <item x="89"/>
        <item x="113"/>
        <item x="108"/>
        <item x="88"/>
        <item x="119"/>
        <item x="118"/>
        <item x="92"/>
        <item x="95"/>
        <item x="167"/>
        <item x="129"/>
        <item x="82"/>
        <item x="81"/>
        <item x="90"/>
        <item x="100"/>
        <item x="86"/>
        <item x="170"/>
        <item x="114"/>
        <item x="122"/>
        <item x="127"/>
        <item x="115"/>
        <item x="120"/>
        <item x="117"/>
        <item x="116"/>
        <item x="124"/>
        <item x="123"/>
        <item x="83"/>
        <item x="109"/>
        <item x="84"/>
        <item x="85"/>
        <item x="110"/>
        <item x="112"/>
        <item x="10"/>
        <item x="3"/>
        <item x="5"/>
        <item x="4"/>
        <item x="6"/>
        <item m="1" x="1275"/>
        <item m="1" x="671"/>
        <item m="1" x="788"/>
        <item m="1" x="1285"/>
        <item x="19"/>
        <item x="16"/>
        <item x="11"/>
        <item m="1" x="1031"/>
        <item m="1" x="821"/>
        <item m="1" x="701"/>
        <item m="1" x="1066"/>
        <item m="1" x="698"/>
        <item m="1" x="1159"/>
        <item m="1" x="787"/>
        <item x="99"/>
        <item m="1" x="1179"/>
        <item m="1" x="1249"/>
        <item m="1" x="854"/>
        <item m="1" x="941"/>
        <item m="1" x="1298"/>
        <item m="1" x="638"/>
        <item x="378"/>
        <item x="72"/>
        <item x="76"/>
        <item m="1" x="1213"/>
        <item m="1" x="1231"/>
        <item m="1" x="963"/>
        <item x="40"/>
        <item m="1" x="1127"/>
        <item x="44"/>
        <item x="23"/>
        <item x="143"/>
        <item x="177"/>
        <item x="173"/>
        <item x="171"/>
        <item x="178"/>
        <item x="161"/>
        <item x="138"/>
        <item x="172"/>
        <item x="159"/>
        <item x="139"/>
        <item x="157"/>
        <item x="15"/>
        <item x="79"/>
        <item x="50"/>
        <item x="53"/>
        <item x="142"/>
        <item m="1" x="732"/>
        <item x="398"/>
        <item m="1" x="1203"/>
        <item m="1" x="1007"/>
        <item m="1" x="721"/>
        <item m="1" x="1145"/>
        <item x="13"/>
        <item x="21"/>
        <item x="18"/>
        <item x="20"/>
        <item x="17"/>
        <item x="59"/>
        <item x="60"/>
        <item m="1" x="1301"/>
        <item m="1" x="634"/>
        <item m="1" x="1065"/>
        <item m="1" x="867"/>
        <item x="406"/>
        <item m="1" x="1136"/>
        <item m="1" x="917"/>
        <item m="1" x="1020"/>
        <item x="434"/>
        <item x="43"/>
        <item x="47"/>
        <item x="192"/>
        <item x="184"/>
        <item m="1" x="905"/>
        <item m="1" x="1144"/>
        <item m="1" x="1294"/>
        <item m="1" x="1123"/>
        <item x="61"/>
        <item x="30"/>
        <item x="190"/>
        <item x="221"/>
        <item x="220"/>
        <item m="1" x="1282"/>
        <item m="1" x="1224"/>
        <item m="1" x="1070"/>
        <item m="1" x="1181"/>
        <item m="1" x="1271"/>
        <item m="1" x="1161"/>
        <item m="1" x="859"/>
        <item m="1" x="1090"/>
        <item x="68"/>
        <item x="70"/>
        <item m="1" x="900"/>
        <item m="1" x="1174"/>
        <item m="1" x="849"/>
        <item x="217"/>
        <item m="1" x="733"/>
        <item x="188"/>
        <item x="36"/>
        <item x="35"/>
        <item x="34"/>
        <item m="1" x="1183"/>
        <item m="1" x="743"/>
        <item x="48"/>
        <item x="51"/>
        <item m="1" x="1209"/>
        <item m="1" x="759"/>
        <item m="1" x="780"/>
        <item x="150"/>
        <item x="152"/>
        <item x="148"/>
        <item x="155"/>
        <item x="149"/>
        <item x="156"/>
        <item x="146"/>
        <item x="153"/>
        <item x="147"/>
        <item x="154"/>
        <item x="145"/>
        <item x="151"/>
        <item m="1" x="1138"/>
        <item m="1" x="1208"/>
        <item x="32"/>
        <item x="33"/>
        <item x="73"/>
        <item x="7"/>
        <item x="8"/>
        <item x="9"/>
        <item x="77"/>
        <item x="65"/>
        <item x="62"/>
        <item m="1" x="818"/>
        <item m="1" x="897"/>
        <item m="1" x="803"/>
        <item m="1" x="673"/>
        <item x="454"/>
        <item m="1" x="830"/>
        <item m="1" x="831"/>
        <item m="1" x="1023"/>
        <item m="1" x="947"/>
        <item m="1" x="1022"/>
        <item m="1" x="884"/>
        <item m="1" x="923"/>
        <item m="1" x="749"/>
        <item m="1" x="110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defaultSubtotal="0">
      <items count="1218">
        <item x="92"/>
        <item m="1" x="944"/>
        <item m="1" x="1003"/>
        <item x="65"/>
        <item x="64"/>
        <item m="1" x="913"/>
        <item m="1" x="827"/>
        <item m="1" x="1093"/>
        <item m="1" x="1068"/>
        <item m="1" x="746"/>
        <item m="1" x="995"/>
        <item m="1" x="890"/>
        <item m="1" x="1090"/>
        <item x="168"/>
        <item x="81"/>
        <item x="94"/>
        <item x="88"/>
        <item x="129"/>
        <item x="128"/>
        <item x="133"/>
        <item x="132"/>
        <item x="126"/>
        <item x="127"/>
        <item x="83"/>
        <item x="165"/>
        <item x="108"/>
        <item x="101"/>
        <item x="93"/>
        <item x="100"/>
        <item x="166"/>
        <item x="123"/>
        <item x="122"/>
        <item x="164"/>
        <item x="82"/>
        <item x="121"/>
        <item x="120"/>
        <item x="115"/>
        <item x="114"/>
        <item x="84"/>
        <item x="112"/>
        <item x="110"/>
        <item x="111"/>
        <item x="109"/>
        <item x="102"/>
        <item x="104"/>
        <item x="107"/>
        <item x="106"/>
        <item x="103"/>
        <item m="1" x="909"/>
        <item x="85"/>
        <item x="97"/>
        <item x="87"/>
        <item x="170"/>
        <item x="113"/>
        <item m="1" x="748"/>
        <item m="1" x="1114"/>
        <item m="1" x="716"/>
        <item m="1" x="1113"/>
        <item m="1" x="749"/>
        <item m="1" x="881"/>
        <item x="37"/>
        <item x="36"/>
        <item m="1" x="1101"/>
        <item m="1" x="982"/>
        <item m="1" x="1125"/>
        <item x="17"/>
        <item x="60"/>
        <item x="61"/>
        <item x="18"/>
        <item x="15"/>
        <item m="1" x="1172"/>
        <item m="1" x="669"/>
        <item m="1" x="969"/>
        <item m="1" x="840"/>
        <item m="1" x="696"/>
        <item x="48"/>
        <item x="44"/>
        <item m="1" x="654"/>
        <item m="1" x="1042"/>
        <item m="1" x="978"/>
        <item m="1" x="900"/>
        <item m="1" x="918"/>
        <item m="1" x="1201"/>
        <item m="1" x="1088"/>
        <item x="91"/>
        <item m="1" x="1058"/>
        <item x="55"/>
        <item x="59"/>
        <item x="14"/>
        <item x="57"/>
        <item x="56"/>
        <item x="58"/>
        <item x="63"/>
        <item x="62"/>
        <item m="1" x="873"/>
        <item m="1" x="776"/>
        <item m="1" x="1155"/>
        <item m="1" x="800"/>
        <item m="1" x="717"/>
        <item x="3"/>
        <item x="5"/>
        <item x="4"/>
        <item x="6"/>
        <item x="10"/>
        <item x="148"/>
        <item x="149"/>
        <item x="147"/>
        <item x="143"/>
        <item m="1" x="1045"/>
        <item m="1" x="886"/>
        <item m="1" x="847"/>
        <item m="1" x="846"/>
        <item x="45"/>
        <item x="27"/>
        <item x="24"/>
        <item x="41"/>
        <item m="1" x="692"/>
        <item m="1" x="744"/>
        <item m="1" x="1200"/>
        <item m="1" x="953"/>
        <item m="1" x="998"/>
        <item m="1" x="766"/>
        <item m="1" x="819"/>
        <item m="1" x="651"/>
        <item m="1" x="1077"/>
        <item m="1" x="851"/>
        <item m="1" x="933"/>
        <item m="1" x="684"/>
        <item m="1" x="721"/>
        <item m="1" x="1083"/>
        <item x="160"/>
        <item x="159"/>
        <item x="162"/>
        <item x="161"/>
        <item x="20"/>
        <item x="12"/>
        <item x="176"/>
        <item x="139"/>
        <item x="135"/>
        <item x="156"/>
        <item x="182"/>
        <item x="158"/>
        <item x="175"/>
        <item x="136"/>
        <item x="155"/>
        <item x="181"/>
        <item x="177"/>
        <item x="145"/>
        <item x="152"/>
        <item x="154"/>
        <item x="153"/>
        <item x="151"/>
        <item x="150"/>
        <item m="1" x="1213"/>
        <item m="1" x="941"/>
        <item m="1" x="849"/>
        <item m="1" x="658"/>
        <item m="1" x="760"/>
        <item m="1" x="889"/>
        <item m="1" x="1171"/>
        <item m="1" x="1030"/>
        <item m="1" x="797"/>
        <item m="1" x="916"/>
        <item m="1" x="830"/>
        <item m="1" x="1120"/>
        <item m="1" x="681"/>
        <item m="1" x="697"/>
        <item x="105"/>
        <item m="1" x="1041"/>
        <item x="130"/>
        <item x="131"/>
        <item x="185"/>
        <item x="0"/>
        <item x="2"/>
        <item x="1"/>
        <item m="1" x="780"/>
        <item m="1" x="860"/>
        <item m="1" x="839"/>
        <item m="1" x="837"/>
        <item x="144"/>
        <item x="146"/>
        <item m="1" x="853"/>
        <item m="1" x="801"/>
        <item m="1" x="1056"/>
        <item x="71"/>
        <item x="35"/>
        <item x="54"/>
        <item x="51"/>
        <item x="375"/>
        <item x="169"/>
        <item m="1" x="709"/>
        <item x="226"/>
        <item x="225"/>
        <item m="1" x="1006"/>
        <item m="1" x="1152"/>
        <item x="40"/>
        <item x="78"/>
        <item x="80"/>
        <item x="79"/>
        <item m="1" x="1150"/>
        <item m="1" x="875"/>
        <item m="1" x="1136"/>
        <item m="1" x="945"/>
        <item m="1" x="824"/>
        <item m="1" x="1072"/>
        <item m="1" x="885"/>
        <item m="1" x="1036"/>
        <item m="1" x="729"/>
        <item m="1" x="1084"/>
        <item m="1" x="662"/>
        <item m="1" x="897"/>
        <item m="1" x="713"/>
        <item m="1" x="1031"/>
        <item x="13"/>
        <item x="7"/>
        <item x="8"/>
        <item x="9"/>
        <item m="1" x="747"/>
        <item m="1" x="1205"/>
        <item x="19"/>
        <item x="16"/>
        <item x="11"/>
        <item m="1" x="652"/>
        <item m="1" x="792"/>
        <item x="515"/>
        <item x="89"/>
        <item m="1" x="971"/>
        <item m="1" x="1203"/>
        <item x="46"/>
        <item x="42"/>
        <item x="30"/>
        <item x="66"/>
        <item x="69"/>
        <item m="1" x="1001"/>
        <item m="1" x="1103"/>
        <item m="1" x="926"/>
        <item m="1" x="1040"/>
        <item m="1" x="1108"/>
        <item m="1" x="1181"/>
        <item m="1" x="1104"/>
        <item x="141"/>
        <item m="1" x="1054"/>
        <item m="1" x="719"/>
        <item m="1" x="811"/>
        <item m="1" x="961"/>
        <item x="167"/>
        <item m="1" x="1044"/>
        <item x="70"/>
        <item x="74"/>
        <item m="1" x="799"/>
        <item x="52"/>
        <item x="49"/>
        <item x="31"/>
        <item x="137"/>
        <item x="138"/>
        <item m="1" x="665"/>
        <item m="1" x="1193"/>
        <item m="1" x="845"/>
        <item m="1" x="874"/>
        <item m="1" x="1179"/>
        <item m="1" x="675"/>
        <item x="140"/>
        <item x="32"/>
        <item x="39"/>
        <item x="38"/>
        <item x="72"/>
        <item x="73"/>
        <item m="1" x="1154"/>
        <item m="1" x="711"/>
        <item m="1" x="1075"/>
        <item x="193"/>
        <item x="96"/>
        <item x="95"/>
        <item x="99"/>
        <item x="98"/>
        <item x="75"/>
        <item x="77"/>
        <item x="76"/>
        <item m="1" x="895"/>
        <item m="1" x="1059"/>
        <item x="117"/>
        <item x="173"/>
        <item m="1" x="1061"/>
        <item x="116"/>
        <item x="171"/>
        <item x="118"/>
        <item x="157"/>
        <item x="178"/>
        <item x="163"/>
        <item x="180"/>
        <item x="179"/>
        <item x="174"/>
        <item m="1" x="1142"/>
        <item m="1" x="828"/>
        <item m="1" x="1043"/>
        <item m="1" x="664"/>
        <item m="1" x="1060"/>
        <item m="1" x="687"/>
        <item m="1" x="1064"/>
        <item m="1" x="653"/>
        <item m="1" x="905"/>
        <item m="1" x="1196"/>
        <item m="1" x="963"/>
        <item m="1" x="1192"/>
        <item m="1" x="960"/>
        <item m="1" x="676"/>
        <item m="1" x="1016"/>
        <item m="1" x="705"/>
        <item m="1" x="987"/>
        <item m="1" x="649"/>
        <item m="1" x="710"/>
        <item m="1" x="834"/>
        <item x="172"/>
        <item x="124"/>
        <item x="142"/>
        <item m="1" x="1065"/>
        <item m="1" x="866"/>
        <item m="1" x="1000"/>
        <item m="1" x="730"/>
        <item x="23"/>
        <item m="1" x="862"/>
        <item m="1" x="935"/>
        <item m="1" x="1112"/>
        <item x="67"/>
        <item x="53"/>
        <item x="50"/>
        <item x="28"/>
        <item x="25"/>
        <item x="68"/>
        <item x="29"/>
        <item x="26"/>
        <item x="43"/>
        <item x="47"/>
        <item x="90"/>
        <item m="1" x="1028"/>
        <item m="1" x="757"/>
        <item x="21"/>
        <item x="22"/>
        <item x="34"/>
        <item x="33"/>
        <item m="1" x="702"/>
        <item m="1" x="904"/>
        <item m="1" x="867"/>
        <item m="1" x="1111"/>
        <item m="1" x="1110"/>
        <item m="1" x="745"/>
        <item m="1" x="1105"/>
        <item m="1" x="1023"/>
        <item m="1" x="970"/>
        <item m="1" x="903"/>
        <item m="1" x="1122"/>
        <item m="1" x="920"/>
        <item m="1" x="752"/>
        <item m="1" x="706"/>
        <item x="189"/>
        <item m="1" x="1052"/>
        <item m="1" x="1048"/>
        <item m="1" x="999"/>
        <item m="1" x="954"/>
        <item m="1" x="1141"/>
        <item m="1" x="1095"/>
        <item m="1" x="682"/>
        <item m="1" x="1176"/>
        <item m="1" x="1208"/>
        <item m="1" x="1153"/>
        <item m="1" x="910"/>
        <item m="1" x="1076"/>
        <item m="1" x="868"/>
        <item m="1" x="924"/>
        <item m="1" x="833"/>
        <item m="1" x="693"/>
        <item m="1" x="1199"/>
        <item m="1" x="1029"/>
        <item m="1" x="983"/>
        <item m="1" x="1092"/>
        <item m="1" x="701"/>
        <item m="1" x="1098"/>
        <item m="1" x="1149"/>
        <item m="1" x="1002"/>
        <item m="1" x="936"/>
        <item m="1" x="902"/>
        <item m="1" x="842"/>
        <item m="1" x="865"/>
        <item m="1" x="922"/>
        <item m="1" x="1024"/>
        <item m="1" x="1159"/>
        <item m="1" x="1183"/>
        <item m="1" x="876"/>
        <item m="1" x="1086"/>
        <item m="1" x="1209"/>
        <item m="1" x="751"/>
        <item m="1" x="660"/>
        <item m="1" x="831"/>
        <item m="1" x="950"/>
        <item m="1" x="1128"/>
        <item x="222"/>
        <item m="1" x="737"/>
        <item m="1" x="728"/>
        <item m="1" x="650"/>
        <item m="1" x="946"/>
        <item m="1" x="1062"/>
        <item m="1" x="857"/>
        <item m="1" x="927"/>
        <item m="1" x="1187"/>
        <item m="1" x="1119"/>
        <item m="1" x="1025"/>
        <item m="1" x="805"/>
        <item m="1" x="861"/>
        <item m="1" x="740"/>
        <item m="1" x="657"/>
        <item m="1" x="1034"/>
        <item m="1" x="786"/>
        <item m="1" x="1194"/>
        <item m="1" x="723"/>
        <item m="1" x="1069"/>
        <item m="1" x="967"/>
        <item m="1" x="872"/>
        <item m="1" x="822"/>
        <item m="1" x="1151"/>
        <item m="1" x="898"/>
        <item m="1" x="843"/>
        <item m="1" x="829"/>
        <item m="1" x="1146"/>
        <item m="1" x="985"/>
        <item m="1" x="703"/>
        <item m="1" x="1073"/>
        <item m="1" x="1217"/>
        <item m="1" x="850"/>
        <item x="535"/>
        <item m="1" x="966"/>
        <item m="1" x="1089"/>
        <item m="1" x="691"/>
        <item m="1" x="672"/>
        <item m="1" x="1118"/>
        <item m="1" x="1158"/>
        <item m="1" x="980"/>
        <item m="1" x="798"/>
        <item m="1" x="695"/>
        <item m="1" x="1074"/>
        <item m="1" x="764"/>
        <item m="1" x="1026"/>
        <item m="1" x="727"/>
        <item m="1" x="1115"/>
        <item m="1" x="1211"/>
        <item m="1" x="708"/>
        <item m="1" x="775"/>
        <item m="1" x="712"/>
        <item m="1" x="809"/>
        <item m="1" x="1130"/>
        <item m="1" x="674"/>
        <item m="1" x="968"/>
        <item m="1" x="879"/>
        <item m="1" x="731"/>
        <item m="1" x="648"/>
        <item m="1" x="1210"/>
        <item m="1" x="683"/>
        <item m="1" x="1082"/>
        <item m="1" x="984"/>
        <item m="1" x="859"/>
        <item m="1" x="756"/>
        <item m="1" x="919"/>
        <item m="1" x="793"/>
        <item m="1" x="1085"/>
        <item m="1" x="741"/>
        <item m="1" x="912"/>
        <item m="1" x="1126"/>
        <item m="1" x="955"/>
        <item m="1" x="1037"/>
        <item m="1" x="1096"/>
        <item m="1" x="773"/>
        <item m="1" x="882"/>
        <item x="299"/>
        <item m="1" x="795"/>
        <item m="1" x="878"/>
        <item m="1" x="1100"/>
        <item m="1" x="877"/>
        <item m="1" x="680"/>
        <item m="1" x="733"/>
        <item m="1" x="804"/>
        <item m="1" x="714"/>
        <item m="1" x="977"/>
        <item x="188"/>
        <item m="1" x="994"/>
        <item m="1" x="891"/>
        <item m="1" x="759"/>
        <item m="1" x="678"/>
        <item m="1" x="755"/>
        <item m="1" x="938"/>
        <item m="1" x="812"/>
        <item m="1" x="979"/>
        <item m="1" x="1204"/>
        <item m="1" x="856"/>
        <item m="1" x="1018"/>
        <item m="1" x="896"/>
        <item m="1" x="921"/>
        <item m="1" x="1175"/>
        <item m="1" x="1007"/>
        <item m="1" x="1195"/>
        <item m="1" x="972"/>
        <item m="1" x="925"/>
        <item m="1" x="754"/>
        <item m="1" x="915"/>
        <item m="1" x="1178"/>
        <item m="1" x="818"/>
        <item m="1" x="1038"/>
        <item m="1" x="1160"/>
        <item m="1" x="815"/>
        <item m="1" x="666"/>
        <item m="1" x="1206"/>
        <item m="1" x="791"/>
        <item m="1" x="855"/>
        <item m="1" x="1139"/>
        <item m="1" x="1202"/>
        <item m="1" x="722"/>
        <item m="1" x="1137"/>
        <item m="1" x="870"/>
        <item m="1" x="1182"/>
        <item m="1" x="1080"/>
        <item m="1" x="816"/>
        <item m="1" x="1021"/>
        <item m="1" x="688"/>
        <item m="1" x="770"/>
        <item m="1" x="1109"/>
        <item m="1" x="700"/>
        <item m="1" x="1215"/>
        <item m="1" x="778"/>
        <item m="1" x="981"/>
        <item m="1" x="1189"/>
        <item m="1" x="774"/>
        <item m="1" x="814"/>
        <item m="1" x="1121"/>
        <item m="1" x="1143"/>
        <item m="1" x="880"/>
        <item m="1" x="854"/>
        <item m="1" x="899"/>
        <item m="1" x="789"/>
        <item m="1" x="724"/>
        <item m="1" x="947"/>
        <item m="1" x="785"/>
        <item m="1" x="796"/>
        <item m="1" x="1020"/>
        <item m="1" x="689"/>
        <item m="1" x="1079"/>
        <item m="1" x="1094"/>
        <item m="1" x="787"/>
        <item m="1" x="736"/>
        <item m="1" x="742"/>
        <item m="1" x="940"/>
        <item m="1" x="934"/>
        <item m="1" x="762"/>
        <item m="1" x="1097"/>
        <item m="1" x="673"/>
        <item m="1" x="663"/>
        <item m="1" x="1186"/>
        <item m="1" x="930"/>
        <item m="1" x="1177"/>
        <item m="1" x="1127"/>
        <item m="1" x="726"/>
        <item m="1" x="1198"/>
        <item m="1" x="836"/>
        <item m="1" x="1063"/>
        <item m="1" x="771"/>
        <item m="1" x="1124"/>
        <item m="1" x="993"/>
        <item m="1" x="1057"/>
        <item m="1" x="644"/>
        <item m="1" x="1132"/>
        <item m="1" x="907"/>
        <item m="1" x="962"/>
        <item m="1" x="848"/>
        <item m="1" x="932"/>
        <item m="1" x="894"/>
        <item m="1" x="671"/>
        <item m="1" x="908"/>
        <item m="1" x="694"/>
        <item m="1" x="1131"/>
        <item m="1" x="965"/>
        <item m="1" x="1035"/>
        <item m="1" x="1066"/>
        <item m="1" x="976"/>
        <item m="1" x="1032"/>
        <item m="1" x="794"/>
        <item m="1" x="646"/>
        <item m="1" x="973"/>
        <item m="1" x="725"/>
        <item m="1" x="952"/>
        <item m="1" x="906"/>
        <item m="1" x="806"/>
        <item m="1" x="937"/>
        <item m="1" x="1010"/>
        <item m="1" x="1169"/>
        <item m="1" x="1168"/>
        <item m="1" x="991"/>
        <item m="1" x="783"/>
        <item m="1" x="1106"/>
        <item m="1" x="1012"/>
        <item m="1" x="690"/>
        <item m="1" x="1180"/>
        <item m="1" x="763"/>
        <item m="1" x="647"/>
        <item m="1" x="1144"/>
        <item m="1" x="893"/>
        <item m="1" x="758"/>
        <item m="1" x="1005"/>
        <item m="1" x="1147"/>
        <item m="1" x="911"/>
        <item m="1" x="1022"/>
        <item m="1" x="1162"/>
        <item x="229"/>
        <item m="1" x="1167"/>
        <item m="1" x="661"/>
        <item m="1" x="1050"/>
        <item m="1" x="1046"/>
        <item m="1" x="883"/>
        <item m="1" x="832"/>
        <item m="1" x="1039"/>
        <item m="1" x="739"/>
        <item m="1" x="668"/>
        <item m="1" x="1117"/>
        <item m="1" x="825"/>
        <item m="1" x="1173"/>
        <item m="1" x="841"/>
        <item m="1" x="1135"/>
        <item m="1" x="888"/>
        <item m="1" x="777"/>
        <item m="1" x="765"/>
        <item x="393"/>
        <item m="1" x="1014"/>
        <item m="1" x="964"/>
        <item m="1" x="884"/>
        <item m="1" x="871"/>
        <item m="1" x="1185"/>
        <item m="1" x="1174"/>
        <item m="1" x="715"/>
        <item m="1" x="743"/>
        <item m="1" x="988"/>
        <item m="1" x="1145"/>
        <item m="1" x="1190"/>
        <item m="1" x="1133"/>
        <item m="1" x="928"/>
        <item m="1" x="844"/>
        <item m="1" x="931"/>
        <item m="1" x="821"/>
        <item m="1" x="892"/>
        <item m="1" x="670"/>
        <item m="1" x="1148"/>
        <item m="1" x="942"/>
        <item m="1" x="986"/>
        <item m="1" x="1015"/>
        <item m="1" x="1184"/>
        <item m="1" x="1008"/>
        <item m="1" x="1170"/>
        <item m="1" x="1009"/>
        <item m="1" x="788"/>
        <item m="1" x="699"/>
        <item m="1" x="939"/>
        <item m="1" x="1067"/>
        <item m="1" x="732"/>
        <item m="1" x="1047"/>
        <item m="1" x="802"/>
        <item m="1" x="1157"/>
        <item m="1" x="659"/>
        <item m="1" x="1216"/>
        <item m="1" x="1053"/>
        <item m="1" x="677"/>
        <item m="1" x="838"/>
        <item m="1" x="943"/>
        <item m="1" x="1188"/>
        <item m="1" x="989"/>
        <item m="1" x="951"/>
        <item m="1" x="807"/>
        <item m="1" x="790"/>
        <item m="1" x="974"/>
        <item m="1" x="1055"/>
        <item m="1" x="1212"/>
        <item m="1" x="1134"/>
        <item m="1" x="1070"/>
        <item m="1" x="655"/>
        <item m="1" x="975"/>
        <item m="1" x="1156"/>
        <item m="1" x="784"/>
        <item m="1" x="803"/>
        <item m="1" x="679"/>
        <item m="1" x="779"/>
        <item m="1" x="718"/>
        <item m="1" x="863"/>
        <item m="1" x="914"/>
        <item m="1" x="887"/>
        <item m="1" x="656"/>
        <item m="1" x="1091"/>
        <item m="1" x="1129"/>
        <item m="1" x="1033"/>
        <item m="1" x="1004"/>
        <item m="1" x="997"/>
        <item m="1" x="869"/>
        <item m="1" x="1049"/>
        <item m="1" x="707"/>
        <item m="1" x="768"/>
        <item m="1" x="761"/>
        <item m="1" x="1140"/>
        <item m="1" x="1138"/>
        <item m="1" x="996"/>
        <item m="1" x="948"/>
        <item m="1" x="685"/>
        <item m="1" x="949"/>
        <item m="1" x="769"/>
        <item m="1" x="738"/>
        <item m="1" x="667"/>
        <item m="1" x="698"/>
        <item m="1" x="645"/>
        <item m="1" x="1163"/>
        <item m="1" x="1123"/>
        <item m="1" x="820"/>
        <item m="1" x="917"/>
        <item m="1" x="735"/>
        <item m="1" x="1087"/>
        <item m="1" x="1051"/>
        <item m="1" x="823"/>
        <item m="1" x="1107"/>
        <item m="1" x="1116"/>
        <item m="1" x="1019"/>
        <item m="1" x="1027"/>
        <item m="1" x="1017"/>
        <item m="1" x="864"/>
        <item m="1" x="1013"/>
        <item m="1" x="958"/>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781"/>
        <item m="1" x="1161"/>
        <item x="490"/>
        <item m="1" x="826"/>
        <item m="1" x="810"/>
        <item m="1" x="753"/>
        <item m="1" x="817"/>
        <item x="499"/>
        <item m="1" x="808"/>
        <item m="1" x="1165"/>
        <item x="486"/>
        <item x="489"/>
        <item m="1" x="1102"/>
        <item x="554"/>
        <item m="1" x="720"/>
        <item x="555"/>
        <item x="500"/>
        <item m="1" x="1081"/>
        <item m="1" x="1214"/>
        <item m="1" x="835"/>
        <item m="1" x="959"/>
        <item m="1" x="1197"/>
        <item m="1" x="1078"/>
        <item m="1" x="1166"/>
        <item m="1" x="1191"/>
        <item m="1" x="772"/>
        <item m="1" x="992"/>
        <item m="1" x="929"/>
        <item m="1" x="1071"/>
        <item m="1" x="1164"/>
        <item m="1" x="734"/>
        <item m="1" x="813"/>
        <item m="1" x="957"/>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1011"/>
        <item m="1" x="686"/>
        <item m="1" x="923"/>
        <item m="1" x="767"/>
        <item m="1" x="901"/>
        <item x="511"/>
        <item x="512"/>
        <item x="513"/>
        <item x="514"/>
        <item x="516"/>
        <item x="517"/>
        <item x="518"/>
        <item x="519"/>
        <item x="520"/>
        <item x="521"/>
        <item x="522"/>
        <item x="523"/>
        <item x="524"/>
        <item x="525"/>
        <item x="526"/>
        <item x="527"/>
        <item x="528"/>
        <item x="492"/>
        <item m="1" x="990"/>
        <item x="552"/>
        <item x="553"/>
        <item m="1" x="750"/>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04"/>
        <item x="205"/>
        <item x="206"/>
        <item x="207"/>
        <item x="211"/>
        <item x="212"/>
        <item x="213"/>
        <item x="214"/>
        <item x="215"/>
        <item x="216"/>
        <item x="217"/>
        <item x="218"/>
        <item x="219"/>
        <item x="220"/>
        <item x="221"/>
        <item x="224"/>
        <item m="1" x="852"/>
        <item m="1" x="956"/>
        <item x="304"/>
        <item x="305"/>
        <item x="306"/>
        <item m="1" x="1099"/>
        <item m="1" x="858"/>
        <item m="1" x="1207"/>
        <item x="422"/>
        <item x="423"/>
        <item x="424"/>
        <item x="481"/>
        <item x="482"/>
        <item x="483"/>
        <item x="485"/>
        <item x="487"/>
        <item x="488"/>
        <item x="491"/>
        <item m="1" x="782"/>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32">
        <item m="1" x="20"/>
        <item m="1" x="19"/>
        <item m="1" x="24"/>
        <item x="2"/>
        <item x="0"/>
        <item x="3"/>
        <item m="1" x="28"/>
        <item x="1"/>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6">
        <item x="0"/>
        <item x="3"/>
        <item x="4"/>
        <item x="1"/>
        <item x="2"/>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2">
        <item x="0"/>
        <item m="1" x="1"/>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5"/>
    <field x="3"/>
  </rowFields>
  <rowItems count="479">
    <i>
      <x v="3"/>
      <x v="10"/>
    </i>
    <i r="1">
      <x v="11"/>
    </i>
    <i r="1">
      <x v="12"/>
    </i>
    <i r="1">
      <x v="13"/>
    </i>
    <i r="1">
      <x v="14"/>
    </i>
    <i r="1">
      <x v="15"/>
    </i>
    <i r="1">
      <x v="16"/>
    </i>
    <i r="1">
      <x v="17"/>
    </i>
    <i r="1">
      <x v="18"/>
    </i>
    <i r="1">
      <x v="19"/>
    </i>
    <i r="1">
      <x v="20"/>
    </i>
    <i r="1">
      <x v="22"/>
    </i>
    <i r="1">
      <x v="23"/>
    </i>
    <i r="1">
      <x v="24"/>
    </i>
    <i r="1">
      <x v="26"/>
    </i>
    <i r="1">
      <x v="28"/>
    </i>
    <i r="1">
      <x v="30"/>
    </i>
    <i r="1">
      <x v="31"/>
    </i>
    <i r="1">
      <x v="32"/>
    </i>
    <i r="1">
      <x v="33"/>
    </i>
    <i r="1">
      <x v="35"/>
    </i>
    <i r="1">
      <x v="36"/>
    </i>
    <i r="1">
      <x v="37"/>
    </i>
    <i r="1">
      <x v="38"/>
    </i>
    <i r="1">
      <x v="40"/>
    </i>
    <i r="1">
      <x v="41"/>
    </i>
    <i r="1">
      <x v="42"/>
    </i>
    <i r="1">
      <x v="43"/>
    </i>
    <i r="1">
      <x v="44"/>
    </i>
    <i r="1">
      <x v="45"/>
    </i>
    <i r="1">
      <x v="46"/>
    </i>
    <i r="1">
      <x v="47"/>
    </i>
    <i r="1">
      <x v="48"/>
    </i>
    <i r="1">
      <x v="49"/>
    </i>
    <i r="1">
      <x v="50"/>
    </i>
    <i r="1">
      <x v="51"/>
    </i>
    <i r="1">
      <x v="52"/>
    </i>
    <i r="1">
      <x v="53"/>
    </i>
    <i r="1">
      <x v="54"/>
    </i>
    <i r="1">
      <x v="55"/>
    </i>
    <i r="1">
      <x v="58"/>
    </i>
    <i r="1">
      <x v="60"/>
    </i>
    <i r="1">
      <x v="66"/>
    </i>
    <i r="1">
      <x v="67"/>
    </i>
    <i r="1">
      <x v="68"/>
    </i>
    <i r="1">
      <x v="71"/>
    </i>
    <i r="1">
      <x v="72"/>
    </i>
    <i r="1">
      <x v="75"/>
    </i>
    <i r="1">
      <x v="76"/>
    </i>
    <i r="1">
      <x v="84"/>
    </i>
    <i r="1">
      <x v="85"/>
    </i>
    <i r="1">
      <x v="86"/>
    </i>
    <i r="1">
      <x v="87"/>
    </i>
    <i r="1">
      <x v="88"/>
    </i>
    <i r="1">
      <x v="89"/>
    </i>
    <i r="1">
      <x v="90"/>
    </i>
    <i r="1">
      <x v="95"/>
    </i>
    <i r="1">
      <x v="96"/>
    </i>
    <i r="1">
      <x v="97"/>
    </i>
    <i r="1">
      <x v="100"/>
    </i>
    <i r="1">
      <x v="101"/>
    </i>
    <i r="1">
      <x v="102"/>
    </i>
    <i r="1">
      <x v="103"/>
    </i>
    <i r="1">
      <x v="118"/>
    </i>
    <i r="1">
      <x v="120"/>
    </i>
    <i r="1">
      <x v="121"/>
    </i>
    <i r="1">
      <x v="123"/>
    </i>
    <i r="1">
      <x v="124"/>
    </i>
    <i r="1">
      <x v="126"/>
    </i>
    <i r="1">
      <x v="128"/>
    </i>
    <i r="1">
      <x v="131"/>
    </i>
    <i r="1">
      <x v="132"/>
    </i>
    <i r="1">
      <x v="133"/>
    </i>
    <i r="1">
      <x v="136"/>
    </i>
    <i r="1">
      <x v="137"/>
    </i>
    <i r="1">
      <x v="138"/>
    </i>
    <i r="1">
      <x v="139"/>
    </i>
    <i r="1">
      <x v="140"/>
    </i>
    <i r="1">
      <x v="141"/>
    </i>
    <i r="1">
      <x v="143"/>
    </i>
    <i r="1">
      <x v="144"/>
    </i>
    <i r="1">
      <x v="145"/>
    </i>
    <i r="1">
      <x v="146"/>
    </i>
    <i r="1">
      <x v="147"/>
    </i>
    <i r="1">
      <x v="148"/>
    </i>
    <i r="1">
      <x v="149"/>
    </i>
    <i r="1">
      <x v="150"/>
    </i>
    <i r="1">
      <x v="166"/>
    </i>
    <i r="1">
      <x v="168"/>
    </i>
    <i r="1">
      <x v="170"/>
    </i>
    <i r="1">
      <x v="171"/>
    </i>
    <i r="1">
      <x v="181"/>
    </i>
    <i r="1">
      <x v="182"/>
    </i>
    <i r="1">
      <x v="183"/>
    </i>
    <i r="1">
      <x v="189"/>
    </i>
    <i r="1">
      <x v="190"/>
    </i>
    <i r="1">
      <x v="193"/>
    </i>
    <i r="1">
      <x v="212"/>
    </i>
    <i r="1">
      <x v="214"/>
    </i>
    <i r="1">
      <x v="215"/>
    </i>
    <i r="1">
      <x v="225"/>
    </i>
    <i r="1">
      <x v="226"/>
    </i>
    <i r="1">
      <x v="229"/>
    </i>
    <i r="1">
      <x v="234"/>
    </i>
    <i r="1">
      <x v="235"/>
    </i>
    <i r="1">
      <x v="236"/>
    </i>
    <i r="1">
      <x v="237"/>
    </i>
    <i r="1">
      <x v="249"/>
    </i>
    <i r="1">
      <x v="250"/>
    </i>
    <i r="1">
      <x v="251"/>
    </i>
    <i r="1">
      <x v="252"/>
    </i>
    <i r="1">
      <x v="260"/>
    </i>
    <i r="1">
      <x v="261"/>
    </i>
    <i r="1">
      <x v="262"/>
    </i>
    <i r="1">
      <x v="263"/>
    </i>
    <i r="1">
      <x v="270"/>
    </i>
    <i r="1">
      <x v="271"/>
    </i>
    <i r="1">
      <x v="276"/>
    </i>
    <i r="1">
      <x v="277"/>
    </i>
    <i r="1">
      <x v="278"/>
    </i>
    <i r="1">
      <x v="290"/>
    </i>
    <i r="1">
      <x v="292"/>
    </i>
    <i r="1">
      <x v="296"/>
    </i>
    <i r="1">
      <x v="318"/>
    </i>
    <i r="1">
      <x v="324"/>
    </i>
    <i r="1">
      <x v="325"/>
    </i>
    <i r="1">
      <x v="326"/>
    </i>
    <i r="1">
      <x v="327"/>
    </i>
    <i r="1">
      <x v="329"/>
    </i>
    <i r="1">
      <x v="330"/>
    </i>
    <i r="1">
      <x v="331"/>
    </i>
    <i r="1">
      <x v="332"/>
    </i>
    <i r="1">
      <x v="335"/>
    </i>
    <i r="1">
      <x v="336"/>
    </i>
    <i r="1">
      <x v="337"/>
    </i>
    <i r="1">
      <x v="338"/>
    </i>
    <i r="1">
      <x v="350"/>
    </i>
    <i r="1">
      <x v="444"/>
    </i>
    <i r="1">
      <x v="454"/>
    </i>
    <i r="1">
      <x v="524"/>
    </i>
    <i r="1">
      <x v="547"/>
    </i>
    <i r="1">
      <x v="594"/>
    </i>
    <i r="1">
      <x v="674"/>
    </i>
    <i r="1">
      <x v="675"/>
    </i>
    <i r="1">
      <x v="676"/>
    </i>
    <i r="1">
      <x v="677"/>
    </i>
    <i r="1">
      <x v="679"/>
    </i>
    <i r="1">
      <x v="682"/>
    </i>
    <i r="1">
      <x v="687"/>
    </i>
    <i r="1">
      <x v="688"/>
    </i>
    <i r="1">
      <x v="689"/>
    </i>
    <i r="1">
      <x v="690"/>
    </i>
    <i r="1">
      <x v="691"/>
    </i>
    <i r="1">
      <x v="692"/>
    </i>
    <i r="1">
      <x v="693"/>
    </i>
    <i r="1">
      <x v="694"/>
    </i>
    <i r="1">
      <x v="695"/>
    </i>
    <i r="1">
      <x v="696"/>
    </i>
    <i r="1">
      <x v="697"/>
    </i>
    <i r="1">
      <x v="698"/>
    </i>
    <i r="1">
      <x v="699"/>
    </i>
    <i r="1">
      <x v="700"/>
    </i>
    <i r="1">
      <x v="701"/>
    </i>
    <i r="1">
      <x v="702"/>
    </i>
    <i r="1">
      <x v="703"/>
    </i>
    <i r="1">
      <x v="704"/>
    </i>
    <i r="1">
      <x v="705"/>
    </i>
    <i r="1">
      <x v="707"/>
    </i>
    <i r="1">
      <x v="708"/>
    </i>
    <i r="1">
      <x v="709"/>
    </i>
    <i r="1">
      <x v="711"/>
    </i>
    <i r="1">
      <x v="712"/>
    </i>
    <i r="1">
      <x v="713"/>
    </i>
    <i r="1">
      <x v="714"/>
    </i>
    <i r="1">
      <x v="715"/>
    </i>
    <i r="1">
      <x v="716"/>
    </i>
    <i r="1">
      <x v="717"/>
    </i>
    <i r="1">
      <x v="718"/>
    </i>
    <i r="1">
      <x v="719"/>
    </i>
    <i r="1">
      <x v="721"/>
    </i>
    <i r="1">
      <x v="722"/>
    </i>
    <i r="1">
      <x v="723"/>
    </i>
    <i r="1">
      <x v="724"/>
    </i>
    <i r="1">
      <x v="726"/>
    </i>
    <i r="1">
      <x v="727"/>
    </i>
    <i r="1">
      <x v="728"/>
    </i>
    <i r="1">
      <x v="729"/>
    </i>
    <i r="1">
      <x v="730"/>
    </i>
    <i r="1">
      <x v="731"/>
    </i>
    <i r="1">
      <x v="733"/>
    </i>
    <i r="1">
      <x v="735"/>
    </i>
    <i r="1">
      <x v="736"/>
    </i>
    <i r="1">
      <x v="737"/>
    </i>
    <i r="1">
      <x v="738"/>
    </i>
    <i r="1">
      <x v="739"/>
    </i>
    <i r="1">
      <x v="740"/>
    </i>
    <i r="1">
      <x v="742"/>
    </i>
    <i r="1">
      <x v="743"/>
    </i>
    <i r="1">
      <x v="744"/>
    </i>
    <i r="1">
      <x v="745"/>
    </i>
    <i r="1">
      <x v="746"/>
    </i>
    <i r="1">
      <x v="747"/>
    </i>
    <i r="1">
      <x v="748"/>
    </i>
    <i r="1">
      <x v="750"/>
    </i>
    <i r="1">
      <x v="751"/>
    </i>
    <i r="1">
      <x v="752"/>
    </i>
    <i r="1">
      <x v="757"/>
    </i>
    <i r="1">
      <x v="767"/>
    </i>
    <i r="1">
      <x v="776"/>
    </i>
    <i r="1">
      <x v="777"/>
    </i>
    <i r="1">
      <x v="778"/>
    </i>
    <i r="1">
      <x v="779"/>
    </i>
    <i r="1">
      <x v="780"/>
    </i>
    <i r="1">
      <x v="781"/>
    </i>
    <i r="1">
      <x v="782"/>
    </i>
    <i r="1">
      <x v="783"/>
    </i>
    <i r="1">
      <x v="784"/>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8"/>
    </i>
    <i r="1">
      <x v="809"/>
    </i>
    <i r="1">
      <x v="810"/>
    </i>
    <i r="1">
      <x v="812"/>
    </i>
    <i r="1">
      <x v="813"/>
    </i>
    <i r="1">
      <x v="817"/>
    </i>
    <i r="1">
      <x v="818"/>
    </i>
    <i r="1">
      <x v="819"/>
    </i>
    <i r="1">
      <x v="820"/>
    </i>
    <i r="1">
      <x v="821"/>
    </i>
    <i r="1">
      <x v="822"/>
    </i>
    <i r="1">
      <x v="823"/>
    </i>
    <i r="1">
      <x v="825"/>
    </i>
    <i r="1">
      <x v="826"/>
    </i>
    <i r="1">
      <x v="827"/>
    </i>
    <i r="1">
      <x v="828"/>
    </i>
    <i r="1">
      <x v="829"/>
    </i>
    <i r="1">
      <x v="831"/>
    </i>
    <i r="1">
      <x v="832"/>
    </i>
    <i r="1">
      <x v="838"/>
    </i>
    <i r="1">
      <x v="839"/>
    </i>
    <i r="1">
      <x v="840"/>
    </i>
    <i r="1">
      <x v="841"/>
    </i>
    <i r="1">
      <x v="842"/>
    </i>
    <i r="1">
      <x v="843"/>
    </i>
    <i r="1">
      <x v="844"/>
    </i>
    <i r="1">
      <x v="845"/>
    </i>
    <i r="1">
      <x v="846"/>
    </i>
    <i r="1">
      <x v="847"/>
    </i>
    <i r="1">
      <x v="850"/>
    </i>
    <i r="1">
      <x v="851"/>
    </i>
    <i r="1">
      <x v="853"/>
    </i>
    <i r="1">
      <x v="854"/>
    </i>
    <i r="1">
      <x v="855"/>
    </i>
    <i r="1">
      <x v="857"/>
    </i>
    <i r="1">
      <x v="858"/>
    </i>
    <i r="1">
      <x v="859"/>
    </i>
    <i r="1">
      <x v="861"/>
    </i>
    <i r="1">
      <x v="862"/>
    </i>
    <i r="1">
      <x v="863"/>
    </i>
    <i r="1">
      <x v="864"/>
    </i>
    <i r="1">
      <x v="865"/>
    </i>
    <i r="1">
      <x v="866"/>
    </i>
    <i r="1">
      <x v="867"/>
    </i>
    <i r="1">
      <x v="895"/>
    </i>
    <i r="1">
      <x v="929"/>
    </i>
    <i r="1">
      <x v="930"/>
    </i>
    <i r="1">
      <x v="931"/>
    </i>
    <i r="1">
      <x v="932"/>
    </i>
    <i r="1">
      <x v="933"/>
    </i>
    <i r="1">
      <x v="934"/>
    </i>
    <i r="1">
      <x v="935"/>
    </i>
    <i r="1">
      <x v="937"/>
    </i>
    <i r="1">
      <x v="938"/>
    </i>
    <i r="1">
      <x v="939"/>
    </i>
    <i r="1">
      <x v="940"/>
    </i>
    <i r="1">
      <x v="941"/>
    </i>
    <i r="1">
      <x v="942"/>
    </i>
    <i r="1">
      <x v="943"/>
    </i>
    <i r="1">
      <x v="945"/>
    </i>
    <i r="1">
      <x v="946"/>
    </i>
    <i r="1">
      <x v="947"/>
    </i>
    <i r="1">
      <x v="948"/>
    </i>
    <i r="1">
      <x v="949"/>
    </i>
    <i r="1">
      <x v="950"/>
    </i>
    <i r="1">
      <x v="951"/>
    </i>
    <i r="1">
      <x v="952"/>
    </i>
    <i r="1">
      <x v="953"/>
    </i>
    <i r="1">
      <x v="954"/>
    </i>
    <i r="1">
      <x v="955"/>
    </i>
    <i r="1">
      <x v="956"/>
    </i>
    <i r="1">
      <x v="958"/>
    </i>
    <i r="1">
      <x v="959"/>
    </i>
    <i r="1">
      <x v="960"/>
    </i>
    <i r="1">
      <x v="961"/>
    </i>
    <i r="1">
      <x v="963"/>
    </i>
    <i r="1">
      <x v="964"/>
    </i>
    <i r="1">
      <x v="966"/>
    </i>
    <i r="1">
      <x v="968"/>
    </i>
    <i r="1">
      <x v="969"/>
    </i>
    <i r="1">
      <x v="971"/>
    </i>
    <i r="1">
      <x v="972"/>
    </i>
    <i r="1">
      <x v="973"/>
    </i>
    <i r="1">
      <x v="974"/>
    </i>
    <i r="1">
      <x v="975"/>
    </i>
    <i r="1">
      <x v="976"/>
    </i>
    <i r="1">
      <x v="1014"/>
    </i>
    <i r="1">
      <x v="1016"/>
    </i>
    <i r="1">
      <x v="1025"/>
    </i>
    <i r="1">
      <x v="1028"/>
    </i>
    <i r="1">
      <x v="1034"/>
    </i>
    <i r="1">
      <x v="1036"/>
    </i>
    <i r="1">
      <x v="1037"/>
    </i>
    <i r="1">
      <x v="1040"/>
    </i>
    <i r="1">
      <x v="1041"/>
    </i>
    <i r="1">
      <x v="1042"/>
    </i>
    <i r="1">
      <x v="1044"/>
    </i>
    <i r="1">
      <x v="1046"/>
    </i>
    <i r="1">
      <x v="1050"/>
    </i>
    <i r="1">
      <x v="1064"/>
    </i>
    <i r="1">
      <x v="1065"/>
    </i>
    <i r="1">
      <x v="1066"/>
    </i>
    <i r="1">
      <x v="1067"/>
    </i>
    <i r="1">
      <x v="1068"/>
    </i>
    <i r="1">
      <x v="1069"/>
    </i>
    <i r="1">
      <x v="1070"/>
    </i>
    <i r="1">
      <x v="1071"/>
    </i>
    <i r="1">
      <x v="1073"/>
    </i>
    <i r="1">
      <x v="1074"/>
    </i>
    <i r="1">
      <x v="1076"/>
    </i>
    <i r="1">
      <x v="1089"/>
    </i>
    <i r="1">
      <x v="1090"/>
    </i>
    <i r="1">
      <x v="1091"/>
    </i>
    <i r="1">
      <x v="1092"/>
    </i>
    <i r="1">
      <x v="1093"/>
    </i>
    <i r="1">
      <x v="1094"/>
    </i>
    <i r="1">
      <x v="1095"/>
    </i>
    <i r="1">
      <x v="1096"/>
    </i>
    <i r="1">
      <x v="1097"/>
    </i>
    <i r="1">
      <x v="1098"/>
    </i>
    <i r="1">
      <x v="1099"/>
    </i>
    <i r="1">
      <x v="1100"/>
    </i>
    <i r="1">
      <x v="1101"/>
    </i>
    <i r="1">
      <x v="1102"/>
    </i>
    <i r="1">
      <x v="1103"/>
    </i>
    <i r="1">
      <x v="1104"/>
    </i>
    <i r="1">
      <x v="1105"/>
    </i>
    <i r="1">
      <x v="1106"/>
    </i>
    <i r="1">
      <x v="1107"/>
    </i>
    <i r="1">
      <x v="1108"/>
    </i>
    <i r="1">
      <x v="1109"/>
    </i>
    <i r="1">
      <x v="1110"/>
    </i>
    <i r="1">
      <x v="1111"/>
    </i>
    <i r="1">
      <x v="1112"/>
    </i>
    <i r="1">
      <x v="1116"/>
    </i>
    <i r="1">
      <x v="1126"/>
    </i>
    <i r="1">
      <x v="1128"/>
    </i>
    <i r="1">
      <x v="1129"/>
    </i>
    <i r="1">
      <x v="1130"/>
    </i>
    <i r="1">
      <x v="1131"/>
    </i>
    <i r="1">
      <x v="1132"/>
    </i>
    <i r="1">
      <x v="1133"/>
    </i>
    <i r="1">
      <x v="1134"/>
    </i>
    <i r="1">
      <x v="1140"/>
    </i>
    <i r="1">
      <x v="1141"/>
    </i>
    <i r="1">
      <x v="1142"/>
    </i>
    <i r="1">
      <x v="1143"/>
    </i>
    <i r="1">
      <x v="1145"/>
    </i>
    <i r="1">
      <x v="1147"/>
    </i>
    <i r="1">
      <x v="1148"/>
    </i>
    <i r="1">
      <x v="1149"/>
    </i>
    <i r="1">
      <x v="1150"/>
    </i>
    <i r="1">
      <x v="1151"/>
    </i>
    <i r="1">
      <x v="1153"/>
    </i>
    <i r="1">
      <x v="1155"/>
    </i>
    <i r="1">
      <x v="1156"/>
    </i>
    <i r="1">
      <x v="1157"/>
    </i>
    <i r="1">
      <x v="1159"/>
    </i>
    <i r="1">
      <x v="1170"/>
    </i>
    <i r="1">
      <x v="1171"/>
    </i>
    <i r="1">
      <x v="1172"/>
    </i>
    <i r="1">
      <x v="1173"/>
    </i>
    <i r="1">
      <x v="1174"/>
    </i>
    <i r="1">
      <x v="1175"/>
    </i>
    <i>
      <x v="4"/>
      <x v="11"/>
    </i>
    <i r="1">
      <x v="40"/>
    </i>
    <i r="1">
      <x v="51"/>
    </i>
    <i r="1">
      <x v="95"/>
    </i>
    <i r="1">
      <x v="133"/>
    </i>
    <i r="1">
      <x v="136"/>
    </i>
    <i r="1">
      <x v="150"/>
    </i>
    <i r="1">
      <x v="168"/>
    </i>
    <i r="1">
      <x v="170"/>
    </i>
    <i r="1">
      <x v="185"/>
    </i>
    <i r="1">
      <x v="215"/>
    </i>
    <i r="1">
      <x v="225"/>
    </i>
    <i r="1">
      <x v="229"/>
    </i>
    <i r="1">
      <x v="234"/>
    </i>
    <i r="1">
      <x v="270"/>
    </i>
    <i r="1">
      <x v="276"/>
    </i>
    <i r="1">
      <x v="350"/>
    </i>
    <i r="1">
      <x v="454"/>
    </i>
    <i r="1">
      <x v="674"/>
    </i>
    <i r="1">
      <x v="678"/>
    </i>
    <i r="1">
      <x v="689"/>
    </i>
    <i r="1">
      <x v="690"/>
    </i>
    <i r="1">
      <x v="691"/>
    </i>
    <i r="1">
      <x v="692"/>
    </i>
    <i r="1">
      <x v="693"/>
    </i>
    <i r="1">
      <x v="694"/>
    </i>
    <i r="1">
      <x v="695"/>
    </i>
    <i r="1">
      <x v="712"/>
    </i>
    <i r="1">
      <x v="767"/>
    </i>
    <i r="1">
      <x v="776"/>
    </i>
    <i r="1">
      <x v="786"/>
    </i>
    <i r="1">
      <x v="817"/>
    </i>
    <i r="1">
      <x v="818"/>
    </i>
    <i r="1">
      <x v="821"/>
    </i>
    <i r="1">
      <x v="824"/>
    </i>
    <i r="1">
      <x v="825"/>
    </i>
    <i r="1">
      <x v="839"/>
    </i>
    <i r="1">
      <x v="843"/>
    </i>
    <i r="1">
      <x v="846"/>
    </i>
    <i r="1">
      <x v="849"/>
    </i>
    <i r="1">
      <x v="859"/>
    </i>
    <i r="1">
      <x v="930"/>
    </i>
    <i r="1">
      <x v="941"/>
    </i>
    <i r="1">
      <x v="945"/>
    </i>
    <i r="1">
      <x v="946"/>
    </i>
    <i r="1">
      <x v="947"/>
    </i>
    <i r="1">
      <x v="948"/>
    </i>
    <i r="1">
      <x v="949"/>
    </i>
    <i r="1">
      <x v="950"/>
    </i>
    <i r="1">
      <x v="951"/>
    </i>
    <i r="1">
      <x v="952"/>
    </i>
    <i r="1">
      <x v="958"/>
    </i>
    <i r="1">
      <x v="959"/>
    </i>
    <i r="1">
      <x v="960"/>
    </i>
    <i r="1">
      <x v="961"/>
    </i>
    <i r="1">
      <x v="963"/>
    </i>
    <i r="1">
      <x v="964"/>
    </i>
    <i r="1">
      <x v="967"/>
    </i>
    <i r="1">
      <x v="970"/>
    </i>
    <i r="1">
      <x v="1014"/>
    </i>
    <i r="1">
      <x v="1019"/>
    </i>
    <i r="1">
      <x v="1020"/>
    </i>
    <i r="1">
      <x v="1031"/>
    </i>
    <i r="1">
      <x v="1032"/>
    </i>
    <i r="1">
      <x v="1039"/>
    </i>
    <i r="1">
      <x v="1045"/>
    </i>
    <i r="1">
      <x v="1047"/>
    </i>
    <i r="1">
      <x v="1048"/>
    </i>
    <i r="1">
      <x v="1049"/>
    </i>
    <i r="1">
      <x v="1067"/>
    </i>
    <i r="1">
      <x v="1089"/>
    </i>
    <i r="1">
      <x v="1126"/>
    </i>
    <i r="1">
      <x v="1127"/>
    </i>
    <i r="1">
      <x v="1133"/>
    </i>
    <i r="1">
      <x v="1145"/>
    </i>
    <i r="1">
      <x v="1154"/>
    </i>
    <i>
      <x v="5"/>
      <x v="885"/>
    </i>
  </rowItems>
  <colFields count="1">
    <field x="2"/>
  </colFields>
  <colItems count="12">
    <i>
      <x/>
    </i>
    <i>
      <x v="5"/>
    </i>
    <i>
      <x v="6"/>
    </i>
    <i>
      <x v="7"/>
    </i>
    <i>
      <x v="8"/>
    </i>
    <i>
      <x v="9"/>
    </i>
    <i>
      <x v="10"/>
    </i>
    <i>
      <x v="17"/>
    </i>
    <i>
      <x v="20"/>
    </i>
    <i>
      <x v="25"/>
    </i>
    <i>
      <x v="32"/>
    </i>
    <i>
      <x v="33"/>
    </i>
  </colItems>
  <pageFields count="4">
    <pageField fld="119" item="0" hier="-1"/>
    <pageField fld="120" item="0" hier="-1"/>
    <pageField fld="124" item="1" hier="-1"/>
    <pageField fld="125" item="0" hier="-1"/>
  </pageFields>
  <formats count="23">
    <format dxfId="156">
      <pivotArea type="all" dataOnly="0" outline="0" fieldPosition="0"/>
    </format>
    <format dxfId="155">
      <pivotArea field="2" type="button" dataOnly="0" labelOnly="1" outline="0" axis="axisCol" fieldPosition="0"/>
    </format>
    <format dxfId="154">
      <pivotArea field="3" type="button" dataOnly="0" labelOnly="1" outline="0" axis="axisRow" fieldPosition="1"/>
    </format>
    <format dxfId="153">
      <pivotArea field="4" type="button" dataOnly="0" labelOnly="1" outline="0"/>
    </format>
    <format dxfId="152">
      <pivotArea field="6" type="button" dataOnly="0" labelOnly="1" outline="0"/>
    </format>
    <format dxfId="151">
      <pivotArea field="16" type="button" dataOnly="0" labelOnly="1" outline="0"/>
    </format>
    <format dxfId="150">
      <pivotArea type="all" dataOnly="0" outline="0" fieldPosition="0"/>
    </format>
    <format dxfId="149">
      <pivotArea field="2" type="button" dataOnly="0" labelOnly="1" outline="0" axis="axisCol" fieldPosition="0"/>
    </format>
    <format dxfId="148">
      <pivotArea field="3" type="button" dataOnly="0" labelOnly="1" outline="0" axis="axisRow" fieldPosition="1"/>
    </format>
    <format dxfId="147">
      <pivotArea field="4" type="button" dataOnly="0" labelOnly="1" outline="0"/>
    </format>
    <format dxfId="146">
      <pivotArea field="6" type="button" dataOnly="0" labelOnly="1" outline="0"/>
    </format>
    <format dxfId="145">
      <pivotArea field="16" type="button" dataOnly="0" labelOnly="1" outline="0"/>
    </format>
    <format dxfId="144">
      <pivotArea outline="0" collapsedLevelsAreSubtotals="1" fieldPosition="0"/>
    </format>
    <format dxfId="143">
      <pivotArea type="all" dataOnly="0" outline="0" fieldPosition="0"/>
    </format>
    <format dxfId="142">
      <pivotArea outline="0" collapsedLevelsAreSubtotals="1" fieldPosition="0"/>
    </format>
    <format dxfId="141">
      <pivotArea type="origin" dataOnly="0" labelOnly="1" outline="0" fieldPosition="0"/>
    </format>
    <format dxfId="140">
      <pivotArea field="2" type="button" dataOnly="0" labelOnly="1" outline="0" axis="axisCol" fieldPosition="0"/>
    </format>
    <format dxfId="139">
      <pivotArea type="topRight" dataOnly="0" labelOnly="1" outline="0" fieldPosition="0"/>
    </format>
    <format dxfId="138">
      <pivotArea field="85" type="button" dataOnly="0" labelOnly="1" outline="0" axis="axisRow" fieldPosition="0"/>
    </format>
    <format dxfId="137">
      <pivotArea field="3" type="button" dataOnly="0" labelOnly="1" outline="0" axis="axisRow" fieldPosition="1"/>
    </format>
    <format dxfId="136">
      <pivotArea dataOnly="0" labelOnly="1" outline="0" fieldPosition="0">
        <references count="1">
          <reference field="85" count="2">
            <x v="1"/>
            <x v="2"/>
          </reference>
        </references>
      </pivotArea>
    </format>
    <format dxfId="135">
      <pivotArea dataOnly="0" labelOnly="1" outline="0" fieldPosition="0">
        <references count="2">
          <reference field="3" count="5">
            <x v="93"/>
            <x v="168"/>
            <x v="185"/>
            <x v="246"/>
            <x v="247"/>
          </reference>
          <reference field="85" count="1" selected="0">
            <x v="1"/>
          </reference>
        </references>
      </pivotArea>
    </format>
    <format dxfId="134">
      <pivotArea dataOnly="0" labelOnly="1" outline="0" fieldPosition="0">
        <references count="2">
          <reference field="3" count="6">
            <x v="220"/>
            <x v="221"/>
            <x v="222"/>
            <x v="242"/>
            <x v="243"/>
            <x v="248"/>
          </reference>
          <reference field="85" count="1" selected="0">
            <x v="2"/>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vtTerms" cacheId="223" dataOnRows="1"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B7:AG228" firstHeaderRow="1" firstDataRow="1" firstDataCol="31" rowPageCount="4" colPageCount="1"/>
  <pivotFields count="144">
    <pivotField compact="0" outline="0" showAll="0"/>
    <pivotField compact="0" outline="0" showAll="0"/>
    <pivotField compact="0" outline="0" showAll="0"/>
    <pivotField compact="0" outline="0" showAll="0" defaultSubtotal="0"/>
    <pivotField axis="axisRow" compact="0" outline="0" showAll="0" defaultSubtotal="0">
      <items count="1308">
        <item x="0"/>
        <item x="1"/>
        <item x="301"/>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7"/>
        <item x="158"/>
        <item x="139"/>
        <item x="159"/>
        <item x="160"/>
        <item x="161"/>
        <item x="163"/>
        <item x="165"/>
        <item x="166"/>
        <item x="138"/>
        <item x="140"/>
        <item x="141"/>
        <item x="142"/>
        <item x="143"/>
        <item x="144"/>
        <item x="146"/>
        <item x="148"/>
        <item x="153"/>
        <item x="155"/>
        <item x="173"/>
        <item x="174"/>
        <item x="175"/>
        <item x="176"/>
        <item x="177"/>
        <item x="178"/>
        <item x="171"/>
        <item x="162"/>
        <item x="164"/>
        <item x="10"/>
        <item x="17"/>
        <item x="20"/>
        <item x="59"/>
        <item x="145"/>
        <item x="147"/>
        <item x="149"/>
        <item x="150"/>
        <item x="151"/>
        <item x="152"/>
        <item x="172"/>
        <item x="154"/>
        <item x="156"/>
        <item x="2"/>
        <item x="12"/>
        <item x="30"/>
        <item x="31"/>
        <item x="32"/>
        <item x="33"/>
        <item x="34"/>
        <item x="38"/>
        <item x="40"/>
        <item x="41"/>
        <item x="42"/>
        <item x="43"/>
        <item x="48"/>
        <item x="49"/>
        <item x="50"/>
        <item x="54"/>
        <item x="57"/>
        <item x="58"/>
        <item n="BU Code"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859"/>
        <item m="1" x="1181"/>
        <item m="1" x="1161"/>
        <item m="1" x="1024"/>
        <item m="1" x="1179"/>
        <item m="1" x="1247"/>
        <item m="1" x="1203"/>
        <item m="1" x="1279"/>
        <item m="1" x="803"/>
        <item m="1" x="733"/>
        <item m="1" x="788"/>
        <item m="1" x="1144"/>
        <item m="1" x="867"/>
        <item x="188"/>
        <item m="1" x="671"/>
        <item m="1" x="1174"/>
        <item m="1" x="965"/>
        <item m="1" x="702"/>
        <item m="1" x="689"/>
        <item m="1" x="849"/>
        <item m="1" x="1282"/>
        <item m="1" x="1066"/>
        <item m="1" x="1213"/>
        <item m="1" x="1285"/>
        <item m="1" x="1031"/>
        <item m="1" x="947"/>
        <item m="1" x="665"/>
        <item m="1" x="1088"/>
        <item m="1" x="675"/>
        <item m="1" x="917"/>
        <item m="1" x="634"/>
        <item x="192"/>
        <item m="1" x="1294"/>
        <item m="1" x="905"/>
        <item m="1" x="1123"/>
        <item m="1" x="1112"/>
        <item m="1" x="1209"/>
        <item m="1" x="1065"/>
        <item m="1" x="1231"/>
        <item m="1" x="963"/>
        <item m="1" x="1210"/>
        <item m="1" x="861"/>
        <item m="1" x="1224"/>
        <item m="1" x="698"/>
        <item m="1" x="1159"/>
        <item m="1" x="787"/>
        <item m="1" x="821"/>
        <item m="1" x="701"/>
        <item m="1" x="830"/>
        <item m="1" x="831"/>
        <item m="1" x="1271"/>
        <item m="1" x="1091"/>
        <item m="1" x="1138"/>
        <item m="1" x="1208"/>
        <item m="1" x="818"/>
        <item m="1" x="1101"/>
        <item m="1" x="900"/>
        <item m="1" x="732"/>
        <item m="1" x="872"/>
        <item m="1" x="1183"/>
        <item m="1" x="743"/>
        <item m="1" x="923"/>
        <item m="1" x="749"/>
        <item m="1" x="920"/>
        <item m="1" x="1127"/>
        <item m="1" x="721"/>
        <item m="1" x="804"/>
        <item m="1" x="1275"/>
        <item m="1" x="1020"/>
        <item m="1" x="1289"/>
        <item m="1" x="791"/>
        <item m="1" x="1216"/>
        <item m="1" x="1105"/>
        <item m="1" x="1145"/>
        <item m="1" x="752"/>
        <item m="1" x="697"/>
        <item m="1" x="975"/>
        <item m="1" x="854"/>
        <item m="1" x="946"/>
        <item m="1" x="1085"/>
        <item m="1" x="941"/>
        <item m="1" x="694"/>
        <item m="1" x="1300"/>
        <item m="1" x="1298"/>
        <item m="1" x="638"/>
        <item m="1" x="673"/>
        <item m="1" x="786"/>
        <item m="1" x="1090"/>
        <item x="217"/>
        <item m="1" x="884"/>
        <item m="1" x="1136"/>
        <item m="1" x="780"/>
        <item m="1" x="1249"/>
        <item m="1" x="1301"/>
        <item m="1" x="897"/>
        <item m="1" x="1070"/>
        <item m="1" x="759"/>
        <item m="1" x="1023"/>
        <item m="1" x="793"/>
        <item m="1" x="1007"/>
        <item m="1" x="1236"/>
        <item m="1" x="1295"/>
        <item m="1" x="1022"/>
        <item m="1" x="925"/>
        <item m="1" x="931"/>
        <item m="1" x="1287"/>
        <item m="1" x="1133"/>
        <item x="220"/>
        <item x="221"/>
        <item m="1" x="977"/>
        <item m="1" x="856"/>
        <item m="1" x="652"/>
        <item x="183"/>
        <item m="1" x="1270"/>
        <item m="1" x="1054"/>
        <item m="1" x="1223"/>
        <item m="1" x="972"/>
        <item m="1" x="846"/>
        <item m="1" x="1068"/>
        <item m="1" x="758"/>
        <item m="1" x="1027"/>
        <item m="1" x="763"/>
        <item m="1" x="829"/>
        <item m="1" x="644"/>
        <item m="1" x="873"/>
        <item m="1" x="1100"/>
        <item m="1" x="642"/>
        <item m="1" x="1157"/>
        <item m="1" x="1261"/>
        <item m="1" x="969"/>
        <item m="1" x="720"/>
        <item m="1" x="762"/>
        <item m="1" x="774"/>
        <item m="1" x="1063"/>
        <item m="1" x="1079"/>
        <item m="1" x="1307"/>
        <item m="1" x="847"/>
        <item m="1" x="809"/>
        <item m="1" x="1099"/>
        <item m="1" x="914"/>
        <item m="1" x="876"/>
        <item m="1" x="766"/>
        <item m="1" x="772"/>
        <item m="1" x="800"/>
        <item m="1" x="747"/>
        <item m="1" x="930"/>
        <item m="1" x="895"/>
        <item m="1" x="1211"/>
        <item m="1" x="953"/>
        <item m="1" x="882"/>
        <item m="1" x="832"/>
        <item m="1" x="950"/>
        <item m="1" x="919"/>
        <item m="1" x="929"/>
        <item m="1" x="714"/>
        <item m="1" x="706"/>
        <item m="1" x="984"/>
        <item m="1" x="1002"/>
        <item m="1" x="1107"/>
        <item m="1" x="1055"/>
        <item m="1" x="1134"/>
        <item m="1" x="1239"/>
        <item m="1" x="825"/>
        <item m="1" x="1143"/>
        <item m="1" x="1032"/>
        <item m="1" x="792"/>
        <item x="530"/>
        <item m="1" x="1274"/>
        <item m="1" x="1129"/>
        <item m="1" x="938"/>
        <item m="1" x="663"/>
        <item m="1" x="656"/>
        <item m="1" x="654"/>
        <item m="1" x="999"/>
        <item m="1" x="1082"/>
        <item m="1" x="670"/>
        <item m="1" x="889"/>
        <item m="1" x="836"/>
        <item m="1" x="1293"/>
        <item m="1" x="850"/>
        <item m="1" x="1290"/>
        <item m="1" x="1188"/>
        <item m="1" x="760"/>
        <item m="1" x="1102"/>
        <item m="1" x="1150"/>
        <item m="1" x="1235"/>
        <item m="1" x="1014"/>
        <item m="1" x="1283"/>
        <item m="1" x="1018"/>
        <item m="1" x="1186"/>
        <item m="1" x="682"/>
        <item m="1" x="1234"/>
        <item m="1" x="1013"/>
        <item m="1" x="916"/>
        <item m="1" x="1017"/>
        <item m="1" x="1185"/>
        <item m="1" x="643"/>
        <item m="1" x="1255"/>
        <item m="1" x="858"/>
        <item m="1" x="887"/>
        <item m="1" x="737"/>
        <item m="1" x="904"/>
        <item m="1" x="798"/>
        <item m="1" x="1269"/>
        <item m="1" x="1146"/>
        <item m="1" x="1254"/>
        <item m="1" x="1230"/>
        <item m="1" x="981"/>
        <item m="1" x="828"/>
        <item x="218"/>
        <item m="1" x="716"/>
        <item m="1" x="662"/>
        <item m="1" x="983"/>
        <item m="1" x="1169"/>
        <item m="1" x="1170"/>
        <item m="1" x="744"/>
        <item m="1" x="667"/>
        <item m="1" x="944"/>
        <item m="1" x="764"/>
        <item m="1" x="668"/>
        <item m="1" x="761"/>
        <item m="1" x="726"/>
        <item m="1" x="676"/>
        <item m="1" x="1273"/>
        <item m="1" x="1003"/>
        <item m="1" x="724"/>
        <item m="1" x="1030"/>
        <item m="1" x="1194"/>
        <item m="1" x="967"/>
        <item m="1" x="684"/>
        <item m="1" x="1182"/>
        <item m="1" x="823"/>
        <item m="1" x="961"/>
        <item m="1" x="1263"/>
        <item m="1" x="728"/>
        <item m="1" x="1153"/>
        <item m="1" x="966"/>
        <item m="1" x="1035"/>
        <item m="1" x="986"/>
        <item m="1" x="666"/>
        <item m="1" x="970"/>
        <item m="1" x="757"/>
        <item m="1" x="1175"/>
        <item m="1" x="991"/>
        <item m="1" x="1057"/>
        <item m="1" x="1019"/>
        <item m="1" x="685"/>
        <item m="1" x="1000"/>
        <item m="1" x="802"/>
        <item m="1" x="1222"/>
        <item m="1" x="1045"/>
        <item m="1" x="1117"/>
        <item m="1" x="1071"/>
        <item m="1" x="736"/>
        <item m="1" x="1049"/>
        <item m="1" x="841"/>
        <item m="1" x="1059"/>
        <item m="1" x="1212"/>
        <item m="1" x="915"/>
        <item m="1" x="776"/>
        <item m="1" x="739"/>
        <item m="1" x="936"/>
        <item m="1" x="1124"/>
        <item m="1" x="1040"/>
        <item m="1" x="1139"/>
        <item m="1" x="819"/>
        <item m="1" x="632"/>
        <item m="1" x="746"/>
        <item m="1" x="1087"/>
        <item m="1" x="996"/>
        <item m="1" x="992"/>
        <item m="1" x="1036"/>
        <item m="1" x="866"/>
        <item m="1" x="645"/>
        <item m="1" x="827"/>
        <item m="1" x="674"/>
        <item m="1" x="813"/>
        <item m="1" x="696"/>
        <item m="1" x="1180"/>
        <item m="1" x="1152"/>
        <item m="1" x="1248"/>
        <item m="1" x="1253"/>
        <item m="1" x="795"/>
        <item m="1" x="1042"/>
        <item m="1" x="635"/>
        <item m="1" x="878"/>
        <item m="1" x="937"/>
        <item m="1" x="885"/>
        <item m="1" x="785"/>
        <item m="1" x="718"/>
        <item m="1" x="801"/>
        <item m="1" x="715"/>
        <item m="1" x="1165"/>
        <item m="1" x="833"/>
        <item m="1" x="1156"/>
        <item m="1" x="628"/>
        <item m="1" x="886"/>
        <item m="1" x="942"/>
        <item m="1" x="754"/>
        <item m="1" x="769"/>
        <item m="1" x="646"/>
        <item m="1" x="814"/>
        <item m="1" x="1197"/>
        <item m="1" x="1201"/>
        <item m="1" x="1137"/>
        <item m="1" x="1096"/>
        <item m="1" x="695"/>
        <item m="1" x="705"/>
        <item m="1" x="976"/>
        <item m="1" x="745"/>
        <item m="1" x="1092"/>
        <item m="1" x="681"/>
        <item m="1" x="1028"/>
        <item m="1" x="1205"/>
        <item m="1" x="777"/>
        <item m="1" x="906"/>
        <item m="1" x="672"/>
        <item m="1" x="734"/>
        <item m="1" x="1132"/>
        <item m="1" x="979"/>
        <item m="1" x="1104"/>
        <item m="1" x="1243"/>
        <item m="1" x="811"/>
        <item m="1" x="1114"/>
        <item m="1" x="1232"/>
        <item m="1" x="1041"/>
        <item m="1" x="709"/>
        <item m="1" x="899"/>
        <item m="1" x="1200"/>
        <item m="1" x="713"/>
        <item m="1" x="958"/>
        <item m="1" x="1264"/>
        <item m="1" x="1147"/>
        <item m="1" x="768"/>
        <item m="1" x="1094"/>
        <item m="1" x="1110"/>
        <item m="1" x="649"/>
        <item m="1" x="1251"/>
        <item m="1" x="924"/>
        <item m="1" x="1241"/>
        <item m="1" x="1259"/>
        <item m="1" x="1021"/>
        <item m="1" x="1206"/>
        <item m="1" x="1154"/>
        <item m="1" x="928"/>
        <item m="1" x="1198"/>
        <item m="1" x="690"/>
        <item m="1" x="880"/>
        <item m="1" x="1069"/>
        <item m="1" x="1093"/>
        <item m="1" x="945"/>
        <item m="1" x="875"/>
        <item m="1" x="1178"/>
        <item m="1" x="894"/>
        <item m="1" x="1120"/>
        <item m="1" x="1297"/>
        <item m="1" x="1245"/>
        <item m="1" x="636"/>
        <item m="1" x="988"/>
        <item m="1" x="700"/>
        <item m="1" x="998"/>
        <item m="1" x="1111"/>
        <item m="1" x="650"/>
        <item m="1" x="810"/>
        <item m="1" x="1207"/>
        <item m="1" x="927"/>
        <item m="1" x="717"/>
        <item m="1" x="911"/>
        <item m="1" x="808"/>
        <item m="1" x="711"/>
        <item m="1" x="1272"/>
        <item m="1" x="857"/>
        <item m="1" x="834"/>
        <item m="1" x="1171"/>
        <item m="1" x="949"/>
        <item m="1" x="890"/>
        <item m="1" x="1304"/>
        <item m="1" x="1214"/>
        <item m="1" x="1167"/>
        <item m="1" x="1103"/>
        <item m="1" x="1116"/>
        <item m="1" x="891"/>
        <item m="1" x="1039"/>
        <item m="1" x="1119"/>
        <item m="1" x="893"/>
        <item m="1" x="1113"/>
        <item m="1" x="1246"/>
        <item m="1" x="729"/>
        <item m="1" x="868"/>
        <item m="1" x="1162"/>
        <item m="1" x="1037"/>
        <item m="1" x="870"/>
        <item m="1" x="956"/>
        <item m="1" x="839"/>
        <item m="1" x="664"/>
        <item m="1" x="1083"/>
        <item m="1" x="712"/>
        <item m="1" x="1286"/>
        <item m="1" x="722"/>
        <item m="1" x="1044"/>
        <item m="1" x="773"/>
        <item m="1" x="686"/>
        <item m="1" x="1184"/>
        <item m="1" x="1148"/>
        <item m="1" x="1267"/>
        <item m="1" x="765"/>
        <item m="1" x="1199"/>
        <item m="1" x="935"/>
        <item m="1" x="742"/>
        <item m="1" x="1280"/>
        <item m="1" x="1242"/>
        <item m="1" x="939"/>
        <item m="1" x="1284"/>
        <item m="1" x="879"/>
        <item m="1" x="629"/>
        <item m="1" x="1046"/>
        <item m="1" x="778"/>
        <item m="1" x="779"/>
        <item m="1" x="820"/>
        <item m="1" x="865"/>
        <item m="1" x="842"/>
        <item m="1" x="1056"/>
        <item m="1" x="973"/>
        <item m="1" x="653"/>
        <item m="1" x="845"/>
        <item m="1" x="901"/>
        <item m="1" x="767"/>
        <item m="1" x="794"/>
        <item m="1" x="1067"/>
        <item m="1" x="896"/>
        <item m="1" x="790"/>
        <item m="1" x="1081"/>
        <item m="1" x="898"/>
        <item m="1" x="633"/>
        <item m="1" x="1118"/>
        <item m="1" x="1098"/>
        <item m="1" x="815"/>
        <item m="1" x="1095"/>
        <item m="1" x="626"/>
        <item m="1" x="699"/>
        <item m="1" x="982"/>
        <item m="1" x="997"/>
        <item m="1" x="738"/>
        <item m="1" x="1195"/>
        <item m="1" x="658"/>
        <item m="1" x="679"/>
        <item m="1" x="669"/>
        <item m="1" x="1140"/>
        <item m="1" x="1051"/>
        <item m="1" x="1080"/>
        <item m="1" x="1078"/>
        <item m="1" x="862"/>
        <item x="528"/>
        <item m="1" x="913"/>
        <item m="1" x="707"/>
        <item m="1" x="1047"/>
        <item m="1" x="843"/>
        <item m="1" x="708"/>
        <item x="475"/>
        <item m="1" x="1072"/>
        <item m="1" x="1305"/>
        <item m="1" x="1012"/>
        <item m="1" x="908"/>
        <item m="1" x="631"/>
        <item x="205"/>
        <item m="1" x="855"/>
        <item m="1" x="740"/>
        <item m="1" x="877"/>
        <item m="1" x="1033"/>
        <item m="1" x="837"/>
        <item m="1" x="902"/>
        <item m="1" x="869"/>
        <item m="1" x="960"/>
        <item m="1" x="783"/>
        <item m="1" x="1218"/>
        <item m="1" x="1302"/>
        <item m="1" x="807"/>
        <item m="1" x="1038"/>
        <item m="1" x="974"/>
        <item m="1" x="864"/>
        <item m="1" x="1291"/>
        <item m="1" x="912"/>
        <item m="1" x="1016"/>
        <item m="1" x="1086"/>
        <item m="1" x="980"/>
        <item m="1" x="789"/>
        <item m="1" x="750"/>
        <item m="1" x="1164"/>
        <item m="1" x="934"/>
        <item m="1" x="1303"/>
        <item m="1" x="805"/>
        <item m="1" x="1089"/>
        <item m="1" x="691"/>
        <item m="1" x="918"/>
        <item m="1" x="1061"/>
        <item m="1" x="1204"/>
        <item m="1" x="1121"/>
        <item m="1" x="943"/>
        <item m="1" x="926"/>
        <item m="1" x="1189"/>
        <item m="1" x="806"/>
        <item m="1" x="826"/>
        <item m="1" x="692"/>
        <item m="1" x="1168"/>
        <item m="1" x="1221"/>
        <item m="1" x="955"/>
        <item m="1" x="639"/>
        <item m="1" x="817"/>
        <item m="1" x="952"/>
        <item m="1" x="964"/>
        <item m="1" x="844"/>
        <item m="1" x="781"/>
        <item m="1" x="782"/>
        <item m="1" x="727"/>
        <item m="1" x="987"/>
        <item m="1" x="1108"/>
        <item m="1" x="1238"/>
        <item m="1" x="1217"/>
        <item m="1" x="655"/>
        <item m="1" x="1202"/>
        <item m="1" x="940"/>
        <item m="1" x="730"/>
        <item m="1" x="748"/>
        <item m="1" x="1060"/>
        <item m="1" x="1001"/>
        <item m="1" x="775"/>
        <item m="1" x="1228"/>
        <item m="1" x="1084"/>
        <item m="1" x="994"/>
        <item m="1" x="1074"/>
        <item m="1" x="993"/>
        <item m="1" x="1073"/>
        <item m="1" x="881"/>
        <item m="1" x="1025"/>
        <item m="1" x="1299"/>
        <item m="1" x="840"/>
        <item m="1" x="838"/>
        <item x="453"/>
        <item m="1" x="1010"/>
        <item m="1" x="1029"/>
        <item m="1" x="648"/>
        <item m="1" x="647"/>
        <item m="1" x="1043"/>
        <item m="1" x="1219"/>
        <item m="1" x="1160"/>
        <item m="1" x="852"/>
        <item m="1" x="680"/>
        <item m="1" x="1155"/>
        <item m="1" x="1190"/>
        <item m="1" x="1053"/>
        <item m="1" x="1052"/>
        <item m="1" x="1151"/>
        <item m="1" x="1215"/>
        <item m="1" x="860"/>
        <item m="1" x="1292"/>
        <item m="1" x="978"/>
        <item m="1" x="1191"/>
        <item m="1" x="687"/>
        <item m="1" x="907"/>
        <item m="1" x="1062"/>
        <item m="1" x="659"/>
        <item m="1" x="1262"/>
        <item m="1" x="719"/>
        <item m="1" x="770"/>
        <item m="1" x="1288"/>
        <item m="1" x="1193"/>
        <item m="1" x="723"/>
        <item m="1" x="657"/>
        <item m="1" x="1149"/>
        <item m="1" x="951"/>
        <item m="1" x="954"/>
        <item m="1" x="627"/>
        <item m="1" x="1131"/>
        <item m="1" x="990"/>
        <item m="1" x="1075"/>
        <item m="1" x="753"/>
        <item m="1" x="957"/>
        <item m="1" x="1260"/>
        <item m="1" x="1233"/>
        <item m="1" x="816"/>
        <item m="1" x="1166"/>
        <item m="1" x="1128"/>
        <item m="1" x="971"/>
        <item m="1" x="1125"/>
        <item m="1" x="863"/>
        <item m="1" x="630"/>
        <item m="1" x="909"/>
        <item m="1" x="710"/>
        <item m="1" x="731"/>
        <item m="1" x="1050"/>
        <item m="1" x="651"/>
        <item m="1" x="1268"/>
        <item m="1" x="1163"/>
        <item m="1" x="771"/>
        <item x="403"/>
        <item m="1" x="910"/>
        <item m="1" x="688"/>
        <item m="1" x="1306"/>
        <item m="1" x="883"/>
        <item m="1" x="962"/>
        <item m="1" x="1278"/>
        <item m="1" x="693"/>
        <item m="1" x="1187"/>
        <item m="1" x="1281"/>
        <item m="1" x="995"/>
        <item m="1" x="892"/>
        <item m="1" x="1265"/>
        <item m="1" x="1252"/>
        <item m="1" x="1226"/>
        <item m="1" x="1220"/>
        <item m="1" x="921"/>
        <item m="1" x="1106"/>
        <item m="1" x="853"/>
        <item m="1" x="1109"/>
        <item m="1" x="1008"/>
        <item m="1" x="641"/>
        <item m="1" x="948"/>
        <item m="1" x="1135"/>
        <item m="1" x="755"/>
        <item m="1" x="1258"/>
        <item m="1" x="1004"/>
        <item m="1" x="1130"/>
        <item m="1" x="683"/>
        <item m="1" x="1141"/>
        <item m="1" x="677"/>
        <item m="1" x="797"/>
        <item m="1" x="871"/>
        <item m="1" x="1142"/>
        <item m="1" x="1115"/>
        <item m="1" x="851"/>
        <item m="1" x="1097"/>
        <item m="1" x="1192"/>
        <item m="1" x="799"/>
        <item m="1" x="1005"/>
        <item m="1" x="959"/>
        <item m="1" x="933"/>
        <item m="1" x="1227"/>
        <item m="1" x="1058"/>
        <item m="1" x="903"/>
        <item m="1" x="660"/>
        <item m="1" x="1176"/>
        <item m="1" x="835"/>
        <item m="1" x="1196"/>
        <item m="1" x="1173"/>
        <item m="1" x="1077"/>
        <item m="1" x="1240"/>
        <item m="1" x="1076"/>
        <item x="296"/>
        <item x="181"/>
        <item x="297"/>
        <item x="298"/>
        <item x="299"/>
        <item x="300"/>
        <item x="121"/>
        <item x="128"/>
        <item x="137"/>
        <item x="302"/>
        <item m="1" x="1229"/>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8"/>
        <item x="487"/>
        <item m="1" x="812"/>
        <item x="492"/>
        <item m="1" x="1266"/>
        <item m="1" x="704"/>
        <item m="1" x="784"/>
        <item m="1" x="1296"/>
        <item m="1" x="848"/>
        <item m="1" x="1126"/>
        <item m="1" x="756"/>
        <item m="1" x="932"/>
        <item x="491"/>
        <item m="1" x="1011"/>
        <item x="546"/>
        <item x="547"/>
        <item x="502"/>
        <item m="1" x="1064"/>
        <item m="1" x="874"/>
        <item m="1" x="968"/>
        <item m="1" x="735"/>
        <item m="1" x="922"/>
        <item m="1" x="1048"/>
        <item m="1" x="661"/>
        <item m="1" x="985"/>
        <item m="1" x="1225"/>
        <item x="548"/>
        <item m="1" x="1122"/>
        <item m="1" x="637"/>
        <item m="1" x="725"/>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1034"/>
        <item x="568"/>
        <item m="1" x="1006"/>
        <item m="1" x="640"/>
        <item m="1" x="751"/>
        <item m="1" x="822"/>
        <item x="512"/>
        <item x="513"/>
        <item x="514"/>
        <item x="515"/>
        <item x="516"/>
        <item x="517"/>
        <item x="518"/>
        <item x="519"/>
        <item x="520"/>
        <item x="521"/>
        <item x="522"/>
        <item x="523"/>
        <item m="1" x="989"/>
        <item x="494"/>
        <item m="1" x="1177"/>
        <item x="501"/>
        <item x="544"/>
        <item x="545"/>
        <item x="488"/>
        <item m="1" x="1026"/>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6"/>
        <item m="1" x="1276"/>
        <item m="1" x="888"/>
        <item m="1" x="1172"/>
        <item m="1" x="1257"/>
        <item m="1" x="1277"/>
        <item x="219"/>
        <item m="1" x="1015"/>
        <item x="261"/>
        <item x="262"/>
        <item m="1" x="1237"/>
        <item x="305"/>
        <item x="306"/>
        <item x="307"/>
        <item x="309"/>
        <item m="1" x="741"/>
        <item m="1" x="1244"/>
        <item m="1" x="796"/>
        <item m="1" x="1009"/>
        <item x="428"/>
        <item x="429"/>
        <item x="430"/>
        <item x="482"/>
        <item x="483"/>
        <item m="1" x="1250"/>
        <item x="484"/>
        <item x="485"/>
        <item x="489"/>
        <item x="490"/>
        <item x="493"/>
        <item x="495"/>
        <item x="498"/>
        <item x="499"/>
        <item x="500"/>
        <item x="505"/>
        <item x="507"/>
        <item x="508"/>
        <item x="509"/>
        <item m="1" x="824"/>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64">
        <item x="0"/>
        <item x="1"/>
        <item x="2"/>
        <item x="4"/>
        <item x="6"/>
        <item x="3"/>
        <item x="5"/>
        <item m="1" x="56"/>
        <item m="1" x="44"/>
        <item m="1" x="59"/>
        <item m="1" x="61"/>
        <item m="1" x="62"/>
        <item m="1" x="54"/>
        <item m="1" x="43"/>
        <item m="1" x="58"/>
        <item m="1" x="42"/>
        <item m="1" x="38"/>
        <item m="1" x="57"/>
        <item m="1" x="55"/>
        <item m="1" x="50"/>
        <item m="1" x="49"/>
        <item m="1" x="52"/>
        <item m="1" x="53"/>
        <item m="1" x="41"/>
        <item m="1" x="63"/>
        <item m="1" x="37"/>
        <item m="1" x="48"/>
        <item m="1" x="39"/>
        <item m="1" x="40"/>
        <item m="1" x="36"/>
        <item m="1" x="51"/>
        <item m="1" x="45"/>
        <item m="1" x="47"/>
        <item m="1" x="60"/>
        <item x="10"/>
        <item x="11"/>
        <item x="8"/>
        <item x="9"/>
        <item x="12"/>
        <item x="13"/>
        <item x="14"/>
        <item x="15"/>
        <item x="16"/>
        <item x="17"/>
        <item x="18"/>
        <item x="19"/>
        <item x="20"/>
        <item x="21"/>
        <item x="22"/>
        <item x="23"/>
        <item x="24"/>
        <item m="1" x="46"/>
        <item x="26"/>
        <item x="27"/>
        <item x="28"/>
        <item x="29"/>
        <item x="30"/>
        <item x="31"/>
        <item x="32"/>
        <item x="33"/>
        <item x="34"/>
        <item x="35"/>
        <item x="7"/>
        <item x="25"/>
      </items>
    </pivotField>
    <pivotField compact="0" outline="0" showAll="0"/>
    <pivotField compact="0" outline="0" showAll="0" defaultSubtotal="0"/>
    <pivotField axis="axisRow" compact="0" outline="0" showAll="0" defaultSubtotal="0">
      <items count="48">
        <item x="1"/>
        <item x="4"/>
        <item x="16"/>
        <item x="19"/>
        <item x="0"/>
        <item x="2"/>
        <item x="3"/>
        <item x="6"/>
        <item x="5"/>
        <item m="1" x="38"/>
        <item m="1" x="34"/>
        <item m="1" x="36"/>
        <item m="1" x="44"/>
        <item m="1" x="43"/>
        <item x="13"/>
        <item m="1" x="39"/>
        <item m="1" x="35"/>
        <item m="1" x="47"/>
        <item x="10"/>
        <item m="1" x="41"/>
        <item m="1" x="33"/>
        <item x="7"/>
        <item x="8"/>
        <item x="9"/>
        <item x="11"/>
        <item x="12"/>
        <item x="14"/>
        <item x="15"/>
        <item x="17"/>
        <item x="24"/>
        <item x="18"/>
        <item x="25"/>
        <item x="26"/>
        <item x="27"/>
        <item m="1" x="40"/>
        <item m="1" x="45"/>
        <item m="1" x="46"/>
        <item m="1" x="37"/>
        <item m="1" x="42"/>
        <item x="20"/>
        <item x="28"/>
        <item x="22"/>
        <item x="23"/>
        <item x="29"/>
        <item x="30"/>
        <item x="31"/>
        <item x="32"/>
        <item x="21"/>
      </items>
    </pivotField>
    <pivotField compact="0" outline="0" showAll="0"/>
    <pivotField compact="0" outline="0" showAll="0" defaultSubtotal="0"/>
    <pivotField name="Name" axis="axisRow" compact="0" outline="0" showAll="0" sortType="ascending" defaultSubtotal="0">
      <items count="1308">
        <item m="1" x="821"/>
        <item m="1" x="697"/>
        <item m="1" x="1268"/>
        <item x="501"/>
        <item x="431"/>
        <item m="1" x="834"/>
        <item m="1" x="1156"/>
        <item m="1" x="1306"/>
        <item m="1" x="1028"/>
        <item m="1" x="824"/>
        <item m="1" x="1006"/>
        <item m="1" x="723"/>
        <item x="141"/>
        <item x="140"/>
        <item x="12"/>
        <item x="49"/>
        <item x="52"/>
        <item x="24"/>
        <item x="42"/>
        <item x="46"/>
        <item x="25"/>
        <item m="1" x="724"/>
        <item m="1" x="1166"/>
        <item m="1" x="725"/>
        <item m="1" x="1173"/>
        <item m="1" x="1174"/>
        <item x="31"/>
        <item x="38"/>
        <item x="37"/>
        <item m="1" x="1301"/>
        <item m="1" x="918"/>
        <item m="1" x="926"/>
        <item m="1" x="838"/>
        <item m="1" x="1262"/>
        <item m="1" x="1267"/>
        <item m="1" x="1304"/>
        <item m="1" x="628"/>
        <item m="1" x="963"/>
        <item m="1" x="1115"/>
        <item m="1" x="942"/>
        <item m="1" x="793"/>
        <item m="1" x="1221"/>
        <item m="1" x="1241"/>
        <item m="1" x="1181"/>
        <item m="1" x="665"/>
        <item m="1" x="1048"/>
        <item m="1" x="812"/>
        <item m="1" x="717"/>
        <item m="1" x="1083"/>
        <item m="1" x="905"/>
        <item x="518"/>
        <item m="1" x="922"/>
        <item m="1" x="656"/>
        <item m="1" x="734"/>
        <item m="1" x="1211"/>
        <item m="1" x="980"/>
        <item x="212"/>
        <item m="1" x="799"/>
        <item m="1" x="806"/>
        <item m="1" x="892"/>
        <item m="1" x="712"/>
        <item x="210"/>
        <item x="308"/>
        <item m="1" x="1225"/>
        <item m="1" x="957"/>
        <item m="1" x="1041"/>
        <item x="478"/>
        <item x="207"/>
        <item x="307"/>
        <item m="1" x="1146"/>
        <item m="1" x="1220"/>
        <item m="1" x="1297"/>
        <item x="262"/>
        <item x="230"/>
        <item x="229"/>
        <item m="1" x="1167"/>
        <item x="214"/>
        <item m="1" x="888"/>
        <item x="517"/>
        <item m="1" x="657"/>
        <item m="1" x="645"/>
        <item x="205"/>
        <item x="216"/>
        <item m="1" x="800"/>
        <item x="289"/>
        <item x="293"/>
        <item m="1" x="835"/>
        <item x="492"/>
        <item x="493"/>
        <item x="203"/>
        <item x="255"/>
        <item x="259"/>
        <item x="74"/>
        <item x="78"/>
        <item x="248"/>
        <item x="204"/>
        <item x="589"/>
        <item x="588"/>
        <item x="164"/>
        <item x="165"/>
        <item x="166"/>
        <item x="162"/>
        <item x="163"/>
        <item x="254"/>
        <item x="253"/>
        <item x="258"/>
        <item x="257"/>
        <item x="27"/>
        <item x="28"/>
        <item x="75"/>
        <item m="1" x="1105"/>
        <item m="1" x="1261"/>
        <item x="56"/>
        <item x="55"/>
        <item x="54"/>
        <item x="14"/>
        <item x="243"/>
        <item x="244"/>
        <item x="58"/>
        <item x="57"/>
        <item m="1" x="831"/>
        <item m="1" x="936"/>
        <item x="562"/>
        <item x="303"/>
        <item x="305"/>
        <item x="189"/>
        <item m="1" x="952"/>
        <item m="1" x="945"/>
        <item m="1" x="673"/>
        <item x="2"/>
        <item x="1"/>
        <item x="553"/>
        <item x="555"/>
        <item m="1" x="1159"/>
        <item m="1" x="1237"/>
        <item m="1" x="894"/>
        <item m="1" x="1027"/>
        <item m="1" x="939"/>
        <item m="1" x="935"/>
        <item x="458"/>
        <item m="1" x="1153"/>
        <item m="1" x="818"/>
        <item x="180"/>
        <item x="301"/>
        <item m="1" x="1005"/>
        <item m="1" x="1003"/>
        <item x="160"/>
        <item x="174"/>
        <item x="176"/>
        <item x="175"/>
        <item x="158"/>
        <item x="386"/>
        <item x="288"/>
        <item x="0"/>
        <item m="1" x="822"/>
        <item m="1" x="820"/>
        <item m="1" x="1148"/>
        <item x="300"/>
        <item m="1" x="1184"/>
        <item m="1" x="1168"/>
        <item x="566"/>
        <item x="565"/>
        <item x="564"/>
        <item m="1" x="871"/>
        <item m="1" x="787"/>
        <item x="41"/>
        <item x="45"/>
        <item m="1" x="1240"/>
        <item x="278"/>
        <item x="279"/>
        <item x="66"/>
        <item x="67"/>
        <item x="63"/>
        <item x="64"/>
        <item x="29"/>
        <item m="1" x="891"/>
        <item x="468"/>
        <item x="403"/>
        <item m="1" x="716"/>
        <item x="405"/>
        <item x="570"/>
        <item m="1" x="1133"/>
        <item x="359"/>
        <item x="539"/>
        <item x="540"/>
        <item x="541"/>
        <item m="1" x="1019"/>
        <item m="1" x="707"/>
        <item m="1" x="682"/>
        <item m="1" x="1216"/>
        <item x="22"/>
        <item x="263"/>
        <item m="1" x="674"/>
        <item x="267"/>
        <item x="328"/>
        <item x="327"/>
        <item x="338"/>
        <item x="334"/>
        <item x="335"/>
        <item x="332"/>
        <item x="372"/>
        <item x="336"/>
        <item x="337"/>
        <item x="341"/>
        <item x="340"/>
        <item x="339"/>
        <item m="1" x="786"/>
        <item m="1" x="652"/>
        <item m="1" x="870"/>
        <item m="1" x="860"/>
        <item m="1" x="704"/>
        <item m="1" x="1098"/>
        <item x="508"/>
        <item x="144"/>
        <item m="1" x="940"/>
        <item m="1" x="1110"/>
        <item x="231"/>
        <item x="530"/>
        <item x="69"/>
        <item x="416"/>
        <item m="1" x="829"/>
        <item x="410"/>
        <item x="383"/>
        <item x="417"/>
        <item x="182"/>
        <item x="407"/>
        <item x="187"/>
        <item x="426"/>
        <item x="418"/>
        <item x="615"/>
        <item x="604"/>
        <item x="614"/>
        <item x="415"/>
        <item x="261"/>
        <item x="542"/>
        <item x="538"/>
        <item x="547"/>
        <item m="1" x="1076"/>
        <item x="545"/>
        <item x="544"/>
        <item x="546"/>
        <item m="1" x="1158"/>
        <item x="482"/>
        <item x="543"/>
        <item m="1" x="941"/>
        <item m="1" x="1002"/>
        <item m="1" x="1235"/>
        <item m="1" x="666"/>
        <item m="1" x="1196"/>
        <item m="1" x="996"/>
        <item x="486"/>
        <item m="1" x="1084"/>
        <item x="526"/>
        <item x="527"/>
        <item m="1" x="1205"/>
        <item m="1" x="997"/>
        <item x="104"/>
        <item x="71"/>
        <item x="39"/>
        <item m="1" x="1251"/>
        <item m="1" x="1013"/>
        <item m="1" x="719"/>
        <item m="1" x="641"/>
        <item m="1" x="851"/>
        <item m="1" x="1163"/>
        <item m="1" x="1007"/>
        <item x="580"/>
        <item m="1" x="1152"/>
        <item m="1" x="827"/>
        <item m="1" x="715"/>
        <item m="1" x="1281"/>
        <item m="1" x="1287"/>
        <item m="1" x="987"/>
        <item m="1" x="1226"/>
        <item m="1" x="633"/>
        <item m="1" x="1246"/>
        <item m="1" x="1029"/>
        <item m="1" x="1290"/>
        <item m="1" x="743"/>
        <item m="1" x="1170"/>
        <item m="1" x="1247"/>
        <item m="1" x="713"/>
        <item m="1" x="1030"/>
        <item m="1" x="1201"/>
        <item m="1" x="742"/>
        <item m="1" x="1291"/>
        <item m="1" x="1129"/>
        <item m="1" x="1145"/>
        <item m="1" x="985"/>
        <item m="1" x="752"/>
        <item m="1" x="1292"/>
        <item m="1" x="759"/>
        <item m="1" x="1070"/>
        <item m="1" x="872"/>
        <item m="1" x="1248"/>
        <item m="1" x="720"/>
        <item m="1" x="654"/>
        <item m="1" x="714"/>
        <item m="1" x="1031"/>
        <item m="1" x="1034"/>
        <item m="1" x="873"/>
        <item m="1" x="634"/>
        <item m="1" x="745"/>
        <item m="1" x="721"/>
        <item m="1" x="765"/>
        <item m="1" x="776"/>
        <item m="1" x="1111"/>
        <item m="1" x="951"/>
        <item m="1" x="747"/>
        <item m="1" x="795"/>
        <item m="1" x="968"/>
        <item m="1" x="1063"/>
        <item m="1" x="1130"/>
        <item m="1" x="766"/>
        <item m="1" x="1046"/>
        <item m="1" x="690"/>
        <item m="1" x="1227"/>
        <item m="1" x="708"/>
        <item m="1" x="1065"/>
        <item m="1" x="753"/>
        <item m="1" x="1090"/>
        <item m="1" x="767"/>
        <item m="1" x="971"/>
        <item m="1" x="626"/>
        <item m="1" x="782"/>
        <item m="1" x="859"/>
        <item m="1" x="683"/>
        <item m="1" x="691"/>
        <item m="1" x="1038"/>
        <item m="1" x="1125"/>
        <item m="1" x="768"/>
        <item m="1" x="783"/>
        <item m="1" x="1257"/>
        <item m="1" x="1135"/>
        <item m="1" x="916"/>
        <item m="1" x="848"/>
        <item m="1" x="777"/>
        <item m="1" x="757"/>
        <item m="1" x="901"/>
        <item m="1" x="1249"/>
        <item m="1" x="882"/>
        <item m="1" x="917"/>
        <item m="1" x="883"/>
        <item m="1" x="670"/>
        <item m="1" x="972"/>
        <item m="1" x="1228"/>
        <item m="1" x="849"/>
        <item m="1" x="1288"/>
        <item m="1" x="816"/>
        <item m="1" x="1222"/>
        <item m="1" x="832"/>
        <item m="1" x="693"/>
        <item m="1" x="1136"/>
        <item m="1" x="1113"/>
        <item m="1" x="919"/>
        <item m="1" x="1260"/>
        <item m="1" x="1271"/>
        <item m="1" x="930"/>
        <item m="1" x="1069"/>
        <item m="1" x="1229"/>
        <item m="1" x="947"/>
        <item m="1" x="758"/>
        <item m="1" x="1272"/>
        <item m="1" x="850"/>
        <item m="1" x="833"/>
        <item m="1" x="950"/>
        <item m="1" x="828"/>
        <item m="1" x="1199"/>
        <item m="1" x="819"/>
        <item m="1" x="1011"/>
        <item m="1" x="817"/>
        <item m="1" x="687"/>
        <item m="1" x="1202"/>
        <item m="1" x="1283"/>
        <item m="1" x="1045"/>
        <item m="1" x="962"/>
        <item m="1" x="948"/>
        <item m="1" x="1200"/>
        <item m="1" x="981"/>
        <item m="1" x="688"/>
        <item m="1" x="797"/>
        <item m="1" x="897"/>
        <item m="1" x="1212"/>
        <item m="1" x="689"/>
        <item m="1" x="898"/>
        <item m="1" x="869"/>
        <item m="1" x="854"/>
        <item m="1" x="1213"/>
        <item m="1" x="1022"/>
        <item m="1" x="789"/>
        <item m="1" x="667"/>
        <item m="1" x="1305"/>
        <item m="1" x="711"/>
        <item m="1" x="953"/>
        <item m="1" x="1128"/>
        <item m="1" x="804"/>
        <item m="1" x="648"/>
        <item m="1" x="1035"/>
        <item m="1" x="741"/>
        <item m="1" x="959"/>
        <item m="1" x="826"/>
        <item m="1" x="792"/>
        <item m="1" x="1058"/>
        <item m="1" x="954"/>
        <item m="1" x="1036"/>
        <item m="1" x="640"/>
        <item m="1" x="866"/>
        <item m="1" x="680"/>
        <item m="1" x="960"/>
        <item m="1" x="1037"/>
        <item m="1" x="867"/>
        <item m="1" x="681"/>
        <item m="1" x="1224"/>
        <item m="1" x="991"/>
        <item m="1" x="1060"/>
        <item m="1" x="1018"/>
        <item m="1" x="1197"/>
        <item x="286"/>
        <item m="1" x="1190"/>
        <item m="1" x="1149"/>
        <item m="1" x="710"/>
        <item x="524"/>
        <item m="1" x="1087"/>
        <item m="1" x="1191"/>
        <item x="26"/>
        <item x="535"/>
        <item x="537"/>
        <item x="536"/>
        <item x="525"/>
        <item m="1" x="970"/>
        <item m="1" x="1243"/>
        <item m="1" x="1155"/>
        <item x="265"/>
        <item x="590"/>
        <item m="1" x="837"/>
        <item x="202"/>
        <item x="111"/>
        <item x="87"/>
        <item x="93"/>
        <item x="94"/>
        <item x="97"/>
        <item x="168"/>
        <item x="98"/>
        <item x="96"/>
        <item x="134"/>
        <item x="130"/>
        <item x="136"/>
        <item x="132"/>
        <item x="135"/>
        <item x="131"/>
        <item x="133"/>
        <item x="128"/>
        <item x="169"/>
        <item x="106"/>
        <item x="103"/>
        <item x="105"/>
        <item x="107"/>
        <item x="102"/>
        <item x="101"/>
        <item x="91"/>
        <item x="126"/>
        <item x="125"/>
        <item x="89"/>
        <item x="113"/>
        <item x="108"/>
        <item x="88"/>
        <item x="119"/>
        <item x="118"/>
        <item x="92"/>
        <item x="95"/>
        <item x="167"/>
        <item x="129"/>
        <item x="82"/>
        <item x="81"/>
        <item x="90"/>
        <item x="100"/>
        <item x="86"/>
        <item x="114"/>
        <item x="121"/>
        <item x="170"/>
        <item x="80"/>
        <item x="122"/>
        <item x="127"/>
        <item x="115"/>
        <item x="120"/>
        <item x="117"/>
        <item x="116"/>
        <item x="124"/>
        <item x="123"/>
        <item x="83"/>
        <item x="109"/>
        <item x="84"/>
        <item x="85"/>
        <item x="110"/>
        <item x="112"/>
        <item m="1" x="992"/>
        <item m="1" x="1057"/>
        <item x="10"/>
        <item x="297"/>
        <item m="1" x="1266"/>
        <item x="5"/>
        <item x="4"/>
        <item x="6"/>
        <item x="3"/>
        <item m="1" x="946"/>
        <item x="228"/>
        <item x="211"/>
        <item m="1" x="1072"/>
        <item m="1" x="1186"/>
        <item m="1" x="1162"/>
        <item m="1" x="1104"/>
        <item m="1" x="1122"/>
        <item x="209"/>
        <item m="1" x="1086"/>
        <item m="1" x="937"/>
        <item m="1" x="907"/>
        <item x="206"/>
        <item x="306"/>
        <item m="1" x="646"/>
        <item x="213"/>
        <item m="1" x="1182"/>
        <item x="215"/>
        <item m="1" x="1073"/>
        <item x="208"/>
        <item m="1" x="1239"/>
        <item m="1" x="727"/>
        <item m="1" x="1178"/>
        <item m="1" x="728"/>
        <item x="623"/>
        <item x="599"/>
        <item x="616"/>
        <item x="611"/>
        <item m="1" x="1009"/>
        <item m="1" x="989"/>
        <item x="16"/>
        <item x="19"/>
        <item x="11"/>
        <item m="1" x="684"/>
        <item x="290"/>
        <item x="294"/>
        <item x="515"/>
        <item x="516"/>
        <item x="521"/>
        <item x="519"/>
        <item x="481"/>
        <item m="1" x="1299"/>
        <item m="1" x="977"/>
        <item m="1" x="983"/>
        <item x="514"/>
        <item m="1" x="1270"/>
        <item x="474"/>
        <item m="1" x="1114"/>
        <item x="472"/>
        <item m="1" x="1141"/>
        <item m="1" x="686"/>
        <item x="433"/>
        <item m="1" x="1099"/>
        <item x="475"/>
        <item x="461"/>
        <item m="1" x="739"/>
        <item m="1" x="1185"/>
        <item m="1" x="1150"/>
        <item m="1" x="1140"/>
        <item m="1" x="1296"/>
        <item m="1" x="643"/>
        <item x="606"/>
        <item x="610"/>
        <item m="1" x="764"/>
        <item x="483"/>
        <item m="1" x="662"/>
        <item m="1" x="934"/>
        <item x="99"/>
        <item x="245"/>
        <item x="242"/>
        <item m="1" x="1147"/>
        <item m="1" x="1276"/>
        <item x="441"/>
        <item m="1" x="1217"/>
        <item m="1" x="1179"/>
        <item m="1" x="801"/>
        <item x="444"/>
        <item m="1" x="1138"/>
        <item x="491"/>
        <item m="1" x="912"/>
        <item m="1" x="976"/>
        <item m="1" x="955"/>
        <item m="1" x="1307"/>
        <item m="1" x="649"/>
        <item m="1" x="836"/>
        <item m="1" x="796"/>
        <item m="1" x="1026"/>
        <item m="1" x="661"/>
        <item m="1" x="809"/>
        <item m="1" x="810"/>
        <item m="1" x="660"/>
        <item m="1" x="1280"/>
        <item m="1" x="754"/>
        <item m="1" x="1295"/>
        <item m="1" x="760"/>
        <item m="1" x="1151"/>
        <item m="1" x="874"/>
        <item m="1" x="1124"/>
        <item m="1" x="1289"/>
        <item m="1" x="986"/>
        <item m="1" x="1047"/>
        <item m="1" x="1223"/>
        <item m="1" x="709"/>
        <item m="1" x="906"/>
        <item m="1" x="1112"/>
        <item m="1" x="1054"/>
        <item m="1" x="843"/>
        <item m="1" x="862"/>
        <item m="1" x="863"/>
        <item m="1" x="814"/>
        <item x="485"/>
        <item m="1" x="1020"/>
        <item m="1" x="663"/>
        <item x="285"/>
        <item m="1" x="735"/>
        <item x="378"/>
        <item m="1" x="637"/>
        <item m="1" x="803"/>
        <item x="72"/>
        <item x="76"/>
        <item m="1" x="722"/>
        <item x="583"/>
        <item x="582"/>
        <item x="584"/>
        <item x="585"/>
        <item x="624"/>
        <item m="1" x="884"/>
        <item m="1" x="636"/>
        <item x="496"/>
        <item x="499"/>
        <item x="502"/>
        <item x="40"/>
        <item x="549"/>
        <item x="494"/>
        <item x="430"/>
        <item x="429"/>
        <item m="1" x="675"/>
        <item x="506"/>
        <item x="440"/>
        <item m="1" x="1203"/>
        <item x="445"/>
        <item m="1" x="966"/>
        <item x="503"/>
        <item x="504"/>
        <item m="1" x="677"/>
        <item m="1" x="909"/>
        <item m="1" x="1284"/>
        <item x="44"/>
        <item x="23"/>
        <item x="143"/>
        <item x="177"/>
        <item x="173"/>
        <item x="171"/>
        <item x="161"/>
        <item x="178"/>
        <item x="138"/>
        <item x="172"/>
        <item x="159"/>
        <item x="157"/>
        <item x="139"/>
        <item x="498"/>
        <item x="497"/>
        <item m="1" x="1294"/>
        <item m="1" x="889"/>
        <item m="1" x="875"/>
        <item x="520"/>
        <item m="1" x="886"/>
        <item m="1" x="678"/>
        <item x="443"/>
        <item x="15"/>
        <item m="1" x="702"/>
        <item m="1" x="805"/>
        <item m="1" x="1016"/>
        <item m="1" x="890"/>
        <item x="79"/>
        <item x="369"/>
        <item x="296"/>
        <item x="393"/>
        <item x="374"/>
        <item x="390"/>
        <item x="357"/>
        <item x="356"/>
        <item x="299"/>
        <item x="181"/>
        <item x="233"/>
        <item x="298"/>
        <item m="1" x="1077"/>
        <item x="50"/>
        <item x="53"/>
        <item x="304"/>
        <item x="201"/>
        <item x="309"/>
        <item m="1" x="920"/>
        <item x="382"/>
        <item x="380"/>
        <item x="384"/>
        <item m="1" x="931"/>
        <item m="1" x="1277"/>
        <item m="1" x="1252"/>
        <item m="1" x="1278"/>
        <item x="505"/>
        <item x="548"/>
        <item x="428"/>
        <item m="1" x="876"/>
        <item m="1" x="823"/>
        <item m="1" x="842"/>
        <item x="142"/>
        <item x="268"/>
        <item x="456"/>
        <item x="457"/>
        <item x="510"/>
        <item x="511"/>
        <item x="576"/>
        <item x="567"/>
        <item x="401"/>
        <item x="560"/>
        <item m="1" x="887"/>
        <item m="1" x="861"/>
        <item m="1" x="755"/>
        <item m="1" x="1253"/>
        <item m="1" x="1282"/>
        <item m="1" x="858"/>
        <item m="1" x="1071"/>
        <item m="1" x="700"/>
        <item m="1" x="794"/>
        <item x="402"/>
        <item m="1" x="1101"/>
        <item m="1" x="1254"/>
        <item m="1" x="701"/>
        <item x="398"/>
        <item m="1" x="1033"/>
        <item m="1" x="1137"/>
        <item m="1" x="1107"/>
        <item m="1" x="885"/>
        <item x="598"/>
        <item x="586"/>
        <item x="399"/>
        <item m="1" x="1258"/>
        <item x="275"/>
        <item x="353"/>
        <item x="354"/>
        <item x="355"/>
        <item x="358"/>
        <item x="387"/>
        <item x="388"/>
        <item x="331"/>
        <item x="284"/>
        <item x="266"/>
        <item x="292"/>
        <item x="325"/>
        <item x="326"/>
        <item x="277"/>
        <item x="324"/>
        <item x="509"/>
        <item x="137"/>
        <item x="344"/>
        <item x="370"/>
        <item m="1" x="895"/>
        <item m="1" x="784"/>
        <item m="1" x="1250"/>
        <item m="1" x="856"/>
        <item m="1" x="631"/>
        <item m="1" x="1198"/>
        <item m="1" x="927"/>
        <item m="1" x="845"/>
        <item m="1" x="1050"/>
        <item m="1" x="1066"/>
        <item m="1" x="761"/>
        <item m="1" x="1080"/>
        <item m="1" x="769"/>
        <item m="1" x="1242"/>
        <item m="1" x="1116"/>
        <item m="1" x="1194"/>
        <item m="1" x="671"/>
        <item m="1" x="1215"/>
        <item m="1" x="790"/>
        <item m="1" x="774"/>
        <item x="529"/>
        <item x="495"/>
        <item m="1" x="921"/>
        <item m="1" x="1042"/>
        <item m="1" x="943"/>
        <item m="1" x="692"/>
        <item m="1" x="938"/>
        <item m="1" x="881"/>
        <item m="1" x="698"/>
        <item m="1" x="791"/>
        <item m="1" x="1117"/>
        <item m="1" x="993"/>
        <item m="1" x="726"/>
        <item m="1" x="1142"/>
        <item m="1" x="1175"/>
        <item m="1" x="1264"/>
        <item m="1" x="973"/>
        <item m="1" x="638"/>
        <item m="1" x="629"/>
        <item m="1" x="756"/>
        <item m="1" x="676"/>
        <item m="1" x="1064"/>
        <item m="1" x="1183"/>
        <item m="1" x="1043"/>
        <item m="1" x="647"/>
        <item m="1" x="781"/>
        <item m="1" x="1176"/>
        <item m="1" x="1161"/>
        <item m="1" x="731"/>
        <item m="1" x="815"/>
        <item x="291"/>
        <item m="1" x="1245"/>
        <item m="1" x="703"/>
        <item x="507"/>
        <item x="593"/>
        <item x="594"/>
        <item x="330"/>
        <item x="329"/>
        <item m="1" x="911"/>
        <item x="360"/>
        <item m="1" x="1078"/>
        <item x="350"/>
        <item x="225"/>
        <item m="1" x="1169"/>
        <item x="224"/>
        <item x="226"/>
        <item x="531"/>
        <item x="13"/>
        <item x="591"/>
        <item x="342"/>
        <item x="365"/>
        <item x="364"/>
        <item m="1" x="699"/>
        <item x="18"/>
        <item x="21"/>
        <item x="60"/>
        <item x="59"/>
        <item x="17"/>
        <item x="20"/>
        <item m="1" x="1139"/>
        <item m="1" x="1259"/>
        <item m="1" x="668"/>
        <item x="368"/>
        <item x="373"/>
        <item x="533"/>
        <item m="1" x="1144"/>
        <item m="1" x="1160"/>
        <item m="1" x="923"/>
        <item m="1" x="967"/>
        <item m="1" x="813"/>
        <item m="1" x="1100"/>
        <item m="1" x="644"/>
        <item m="1" x="1218"/>
        <item m="1" x="730"/>
        <item x="406"/>
        <item x="578"/>
        <item x="577"/>
        <item m="1" x="1103"/>
        <item m="1" x="852"/>
        <item x="574"/>
        <item m="1" x="1091"/>
        <item x="264"/>
        <item x="414"/>
        <item x="575"/>
        <item x="413"/>
        <item x="595"/>
        <item x="573"/>
        <item x="411"/>
        <item x="412"/>
        <item m="1" x="706"/>
        <item m="1" x="868"/>
        <item x="471"/>
        <item m="1" x="1219"/>
        <item x="276"/>
        <item m="1" x="772"/>
        <item x="435"/>
        <item x="438"/>
        <item m="1" x="961"/>
        <item x="352"/>
        <item x="351"/>
        <item m="1" x="914"/>
        <item x="434"/>
        <item x="569"/>
        <item x="568"/>
        <item x="186"/>
        <item x="470"/>
        <item x="447"/>
        <item x="442"/>
        <item x="465"/>
        <item x="464"/>
        <item x="462"/>
        <item x="43"/>
        <item x="47"/>
        <item m="1" x="944"/>
        <item m="1" x="1040"/>
        <item x="451"/>
        <item x="488"/>
        <item x="452"/>
        <item x="559"/>
        <item x="558"/>
        <item x="587"/>
        <item x="450"/>
        <item x="192"/>
        <item x="184"/>
        <item m="1" x="1285"/>
        <item m="1" x="844"/>
        <item x="185"/>
        <item x="222"/>
        <item x="183"/>
        <item m="1" x="994"/>
        <item x="512"/>
        <item m="1" x="1157"/>
        <item x="469"/>
        <item m="1" x="1238"/>
        <item m="1" x="1089"/>
        <item x="193"/>
        <item x="381"/>
        <item m="1" x="1004"/>
        <item m="1" x="825"/>
        <item m="1" x="984"/>
        <item m="1" x="736"/>
        <item m="1" x="650"/>
        <item x="333"/>
        <item m="1" x="1177"/>
        <item x="343"/>
        <item x="389"/>
        <item x="61"/>
        <item x="30"/>
        <item x="596"/>
        <item x="397"/>
        <item x="572"/>
        <item x="409"/>
        <item x="571"/>
        <item x="223"/>
        <item x="375"/>
        <item x="592"/>
        <item x="408"/>
        <item x="221"/>
        <item x="220"/>
        <item m="1" x="685"/>
        <item m="1" x="1095"/>
        <item x="190"/>
        <item x="194"/>
        <item x="191"/>
        <item x="396"/>
        <item m="1" x="864"/>
        <item m="1" x="999"/>
        <item m="1" x="773"/>
        <item x="310"/>
        <item m="1" x="979"/>
        <item m="1" x="1023"/>
        <item m="1" x="1132"/>
        <item m="1" x="748"/>
        <item m="1" x="749"/>
        <item m="1" x="729"/>
        <item m="1" x="969"/>
        <item m="1" x="1000"/>
        <item m="1" x="1014"/>
        <item m="1" x="990"/>
        <item m="1" x="779"/>
        <item m="1" x="1093"/>
        <item m="1" x="910"/>
        <item m="1" x="778"/>
        <item m="1" x="1008"/>
        <item m="1" x="780"/>
        <item m="1" x="750"/>
        <item m="1" x="751"/>
        <item m="1" x="1131"/>
        <item m="1" x="705"/>
        <item m="1" x="1154"/>
        <item m="1" x="1255"/>
        <item m="1" x="1164"/>
        <item x="460"/>
        <item x="459"/>
        <item x="463"/>
        <item x="561"/>
        <item m="1" x="1208"/>
        <item m="1" x="1209"/>
        <item m="1" x="1274"/>
        <item m="1" x="672"/>
        <item m="1" x="1206"/>
        <item x="427"/>
        <item x="423"/>
        <item m="1" x="1269"/>
        <item m="1" x="928"/>
        <item m="1" x="846"/>
        <item m="1" x="1051"/>
        <item m="1" x="1067"/>
        <item m="1" x="762"/>
        <item m="1" x="1081"/>
        <item m="1" x="770"/>
        <item m="1" x="1075"/>
        <item m="1" x="1189"/>
        <item m="1" x="627"/>
        <item m="1" x="1171"/>
        <item m="1" x="1021"/>
        <item x="270"/>
        <item x="273"/>
        <item x="274"/>
        <item x="70"/>
        <item x="68"/>
        <item m="1" x="1015"/>
        <item m="1" x="1121"/>
        <item m="1" x="913"/>
        <item x="404"/>
        <item x="227"/>
        <item m="1" x="1195"/>
        <item m="1" x="1302"/>
        <item m="1" x="1010"/>
        <item m="1" x="949"/>
        <item x="379"/>
        <item x="395"/>
        <item x="622"/>
        <item m="1" x="1143"/>
        <item x="473"/>
        <item m="1" x="1298"/>
        <item m="1" x="732"/>
        <item m="1" x="1193"/>
        <item m="1" x="900"/>
        <item m="1" x="733"/>
        <item x="601"/>
        <item x="391"/>
        <item x="394"/>
        <item m="1" x="744"/>
        <item x="619"/>
        <item x="618"/>
        <item x="617"/>
        <item x="392"/>
        <item x="377"/>
        <item x="600"/>
        <item m="1" x="1074"/>
        <item m="1" x="1263"/>
        <item m="1" x="669"/>
        <item m="1" x="904"/>
        <item x="256"/>
        <item x="249"/>
        <item x="317"/>
        <item x="316"/>
        <item x="236"/>
        <item x="235"/>
        <item x="312"/>
        <item x="234"/>
        <item x="313"/>
        <item x="314"/>
        <item x="311"/>
        <item x="322"/>
        <item x="323"/>
        <item x="238"/>
        <item x="239"/>
        <item x="534"/>
        <item m="1" x="1230"/>
        <item m="1" x="1126"/>
        <item m="1" x="830"/>
        <item x="179"/>
        <item m="1" x="1118"/>
        <item m="1" x="915"/>
        <item x="217"/>
        <item m="1" x="1053"/>
        <item x="218"/>
        <item x="302"/>
        <item x="219"/>
        <item m="1" x="1236"/>
        <item m="1" x="1232"/>
        <item m="1" x="1096"/>
        <item x="188"/>
        <item x="198"/>
        <item x="197"/>
        <item x="196"/>
        <item x="195"/>
        <item x="199"/>
        <item x="200"/>
        <item x="602"/>
        <item x="376"/>
        <item x="603"/>
        <item x="625"/>
        <item x="36"/>
        <item x="35"/>
        <item m="1" x="841"/>
        <item m="1" x="1180"/>
        <item x="425"/>
        <item x="420"/>
        <item x="419"/>
        <item x="424"/>
        <item x="422"/>
        <item x="421"/>
        <item x="345"/>
        <item x="371"/>
        <item m="1" x="802"/>
        <item m="1" x="1172"/>
        <item m="1" x="893"/>
        <item m="1" x="908"/>
        <item x="34"/>
        <item x="260"/>
        <item x="252"/>
        <item x="237"/>
        <item x="315"/>
        <item m="1" x="879"/>
        <item x="250"/>
        <item x="241"/>
        <item m="1" x="998"/>
        <item x="240"/>
        <item x="621"/>
        <item x="620"/>
        <item x="612"/>
        <item m="1" x="880"/>
        <item x="581"/>
        <item x="48"/>
        <item x="51"/>
        <item m="1" x="1119"/>
        <item x="385"/>
        <item m="1" x="1079"/>
        <item x="287"/>
        <item m="1" x="651"/>
        <item x="232"/>
        <item x="597"/>
        <item x="579"/>
        <item x="347"/>
        <item x="366"/>
        <item x="362"/>
        <item x="361"/>
        <item x="346"/>
        <item x="348"/>
        <item x="349"/>
        <item x="367"/>
        <item x="363"/>
        <item m="1" x="1094"/>
        <item m="1" x="853"/>
        <item m="1" x="877"/>
        <item m="1" x="1273"/>
        <item m="1" x="1056"/>
        <item m="1" x="1102"/>
        <item m="1" x="1092"/>
        <item x="283"/>
        <item x="282"/>
        <item x="271"/>
        <item x="280"/>
        <item x="272"/>
        <item m="1" x="658"/>
        <item m="1" x="1192"/>
        <item m="1" x="974"/>
        <item m="1" x="1234"/>
        <item m="1" x="958"/>
        <item x="490"/>
        <item x="489"/>
        <item m="1" x="1044"/>
        <item m="1" x="1231"/>
        <item x="484"/>
        <item x="487"/>
        <item m="1" x="775"/>
        <item m="1" x="1055"/>
        <item m="1" x="1233"/>
        <item x="150"/>
        <item x="152"/>
        <item x="155"/>
        <item x="148"/>
        <item x="156"/>
        <item x="149"/>
        <item x="153"/>
        <item x="154"/>
        <item x="147"/>
        <item x="146"/>
        <item x="145"/>
        <item x="151"/>
        <item m="1" x="1134"/>
        <item m="1" x="1275"/>
        <item m="1" x="903"/>
        <item x="436"/>
        <item x="432"/>
        <item x="439"/>
        <item m="1" x="878"/>
        <item x="513"/>
        <item x="247"/>
        <item x="246"/>
        <item x="251"/>
        <item x="295"/>
        <item m="1" x="988"/>
        <item m="1" x="664"/>
        <item x="605"/>
        <item m="1" x="932"/>
        <item m="1" x="635"/>
        <item m="1" x="1085"/>
        <item m="1" x="1256"/>
        <item m="1" x="1127"/>
        <item x="437"/>
        <item x="32"/>
        <item m="1" x="746"/>
        <item m="1" x="1293"/>
        <item m="1" x="1059"/>
        <item m="1" x="639"/>
        <item x="33"/>
        <item m="1" x="1025"/>
        <item x="613"/>
        <item x="446"/>
        <item x="479"/>
        <item x="476"/>
        <item x="466"/>
        <item x="448"/>
        <item x="73"/>
        <item x="8"/>
        <item x="9"/>
        <item x="7"/>
        <item x="77"/>
        <item x="552"/>
        <item x="554"/>
        <item m="1" x="1187"/>
        <item m="1" x="839"/>
        <item m="1" x="694"/>
        <item m="1" x="1279"/>
        <item m="1" x="1188"/>
        <item m="1" x="840"/>
        <item m="1" x="695"/>
        <item x="480"/>
        <item x="477"/>
        <item x="467"/>
        <item x="449"/>
        <item x="532"/>
        <item x="557"/>
        <item x="500"/>
        <item x="556"/>
        <item m="1" x="965"/>
        <item x="65"/>
        <item x="62"/>
        <item m="1" x="933"/>
        <item x="453"/>
        <item m="1" x="1061"/>
        <item m="1" x="1062"/>
        <item m="1" x="978"/>
        <item m="1" x="1017"/>
        <item m="1" x="899"/>
        <item x="454"/>
        <item x="455"/>
        <item m="1" x="1088"/>
        <item m="1" x="975"/>
        <item x="563"/>
        <item m="1" x="1108"/>
        <item m="1" x="807"/>
        <item m="1" x="1109"/>
        <item m="1" x="808"/>
        <item m="1" x="718"/>
        <item m="1" x="1120"/>
        <item m="1" x="982"/>
        <item x="319"/>
        <item x="321"/>
        <item x="318"/>
        <item x="320"/>
        <item x="609"/>
        <item x="400"/>
        <item m="1" x="995"/>
        <item x="528"/>
        <item x="551"/>
        <item m="1" x="655"/>
        <item x="522"/>
        <item x="523"/>
        <item x="607"/>
        <item x="608"/>
        <item x="281"/>
        <item m="1" x="1106"/>
        <item m="1" x="1012"/>
        <item m="1" x="1049"/>
        <item m="1" x="1303"/>
        <item m="1" x="811"/>
        <item m="1" x="696"/>
        <item m="1" x="1001"/>
        <item m="1" x="642"/>
        <item m="1" x="798"/>
        <item m="1" x="924"/>
        <item m="1" x="788"/>
        <item m="1" x="1265"/>
        <item x="269"/>
        <item m="1" x="855"/>
        <item m="1" x="1214"/>
        <item m="1" x="1024"/>
        <item m="1" x="659"/>
        <item m="1" x="1300"/>
        <item m="1" x="1039"/>
        <item m="1" x="964"/>
        <item m="1" x="738"/>
        <item m="1" x="1032"/>
        <item m="1" x="1165"/>
        <item m="1" x="1204"/>
        <item m="1" x="1097"/>
        <item m="1" x="737"/>
        <item m="1" x="925"/>
        <item m="1" x="956"/>
        <item m="1" x="653"/>
        <item m="1" x="630"/>
        <item m="1" x="865"/>
        <item m="1" x="902"/>
        <item m="1" x="679"/>
        <item m="1" x="1244"/>
        <item m="1" x="1286"/>
        <item m="1" x="740"/>
        <item m="1" x="1210"/>
        <item m="1" x="929"/>
        <item m="1" x="847"/>
        <item m="1" x="1052"/>
        <item m="1" x="1068"/>
        <item m="1" x="763"/>
        <item m="1" x="1082"/>
        <item m="1" x="771"/>
        <item m="1" x="1123"/>
        <item m="1" x="1207"/>
        <item m="1" x="896"/>
        <item m="1" x="785"/>
        <item m="1" x="857"/>
        <item m="1" x="632"/>
        <item x="550"/>
      </items>
    </pivotField>
    <pivotField axis="axisRow" compact="0" outline="0" showAll="0" defaultSubtotal="0">
      <items count="531">
        <item x="1"/>
        <item x="0"/>
        <item x="81"/>
        <item x="2"/>
        <item x="3"/>
        <item x="5"/>
        <item x="6"/>
        <item x="9"/>
        <item x="10"/>
        <item x="15"/>
        <item x="18"/>
        <item x="20"/>
        <item x="21"/>
        <item x="22"/>
        <item x="23"/>
        <item x="24"/>
        <item x="25"/>
        <item x="26"/>
        <item x="27"/>
        <item x="33"/>
        <item x="37"/>
        <item x="71"/>
        <item x="72"/>
        <item x="73"/>
        <item x="49"/>
        <item x="62"/>
        <item x="80"/>
        <item x="79"/>
        <item x="67"/>
        <item x="63"/>
        <item x="64"/>
        <item x="65"/>
        <item x="66"/>
        <item x="68"/>
        <item x="4"/>
        <item x="69"/>
        <item x="70"/>
        <item x="7"/>
        <item x="12"/>
        <item x="13"/>
        <item x="14"/>
        <item x="28"/>
        <item x="29"/>
        <item x="30"/>
        <item x="31"/>
        <item x="32"/>
        <item x="11"/>
        <item x="16"/>
        <item x="17"/>
        <item x="19"/>
        <item x="8"/>
        <item x="83"/>
        <item x="34"/>
        <item x="35"/>
        <item x="36"/>
        <item x="38"/>
        <item x="39"/>
        <item x="40"/>
        <item x="41"/>
        <item x="42"/>
        <item x="77"/>
        <item x="43"/>
        <item x="44"/>
        <item x="45"/>
        <item x="46"/>
        <item x="47"/>
        <item x="50"/>
        <item x="51"/>
        <item x="52"/>
        <item x="53"/>
        <item x="54"/>
        <item x="55"/>
        <item x="56"/>
        <item x="57"/>
        <item x="58"/>
        <item x="59"/>
        <item x="60"/>
        <item x="61"/>
        <item x="75"/>
        <item x="48"/>
        <item x="74"/>
        <item m="1" x="425"/>
        <item m="1" x="506"/>
        <item m="1" x="480"/>
        <item m="1" x="327"/>
        <item m="1" x="410"/>
        <item m="1" x="368"/>
        <item m="1" x="419"/>
        <item m="1" x="526"/>
        <item m="1" x="348"/>
        <item m="1" x="405"/>
        <item m="1" x="462"/>
        <item m="1" x="483"/>
        <item m="1" x="345"/>
        <item m="1" x="472"/>
        <item m="1" x="395"/>
        <item m="1" x="443"/>
        <item m="1" x="317"/>
        <item m="1" x="373"/>
        <item m="1" x="338"/>
        <item m="1" x="313"/>
        <item m="1" x="383"/>
        <item m="1" x="381"/>
        <item m="1" x="328"/>
        <item m="1" x="333"/>
        <item m="1" x="350"/>
        <item m="1" x="364"/>
        <item m="1" x="347"/>
        <item m="1" x="424"/>
        <item m="1" x="422"/>
        <item m="1" x="329"/>
        <item m="1" x="358"/>
        <item m="1" x="379"/>
        <item m="1" x="436"/>
        <item m="1" x="411"/>
        <item m="1" x="482"/>
        <item m="1" x="481"/>
        <item m="1" x="330"/>
        <item m="1" x="426"/>
        <item m="1" x="450"/>
        <item m="1" x="389"/>
        <item m="1" x="382"/>
        <item m="1" x="387"/>
        <item m="1" x="334"/>
        <item m="1" x="484"/>
        <item m="1" x="473"/>
        <item m="1" x="297"/>
        <item m="1" x="427"/>
        <item x="89"/>
        <item x="155"/>
        <item m="1" x="357"/>
        <item m="1" x="366"/>
        <item m="1" x="346"/>
        <item m="1" x="356"/>
        <item m="1" x="343"/>
        <item m="1" x="344"/>
        <item m="1" x="369"/>
        <item x="234"/>
        <item x="165"/>
        <item m="1" x="370"/>
        <item m="1" x="455"/>
        <item m="1" x="420"/>
        <item m="1" x="457"/>
        <item m="1" x="296"/>
        <item m="1" x="437"/>
        <item m="1" x="456"/>
        <item m="1" x="468"/>
        <item m="1" x="294"/>
        <item m="1" x="388"/>
        <item m="1" x="349"/>
        <item x="90"/>
        <item m="1" x="421"/>
        <item m="1" x="524"/>
        <item m="1" x="341"/>
        <item m="1" x="385"/>
        <item m="1" x="486"/>
        <item m="1" x="353"/>
        <item m="1" x="509"/>
        <item m="1" x="380"/>
        <item m="1" x="503"/>
        <item m="1" x="401"/>
        <item m="1" x="491"/>
        <item m="1" x="361"/>
        <item m="1" x="397"/>
        <item m="1" x="488"/>
        <item m="1" x="362"/>
        <item m="1" x="402"/>
        <item m="1" x="493"/>
        <item m="1" x="398"/>
        <item m="1" x="465"/>
        <item m="1" x="396"/>
        <item m="1" x="487"/>
        <item m="1" x="399"/>
        <item m="1" x="406"/>
        <item m="1" x="390"/>
        <item m="1" x="489"/>
        <item m="1" x="342"/>
        <item m="1" x="355"/>
        <item m="1" x="337"/>
        <item m="1" x="521"/>
        <item m="1" x="314"/>
        <item m="1" x="475"/>
        <item m="1" x="444"/>
        <item m="1" x="445"/>
        <item m="1" x="400"/>
        <item m="1" x="490"/>
        <item m="1" x="470"/>
        <item m="1" x="527"/>
        <item m="1" x="446"/>
        <item m="1" x="459"/>
        <item m="1" x="414"/>
        <item m="1" x="448"/>
        <item m="1" x="471"/>
        <item m="1" x="528"/>
        <item m="1" x="447"/>
        <item m="1" x="415"/>
        <item m="1" x="449"/>
        <item m="1" x="476"/>
        <item m="1" x="478"/>
        <item m="1" x="467"/>
        <item m="1" x="454"/>
        <item m="1" x="492"/>
        <item m="1" x="520"/>
        <item m="1" x="510"/>
        <item m="1" x="384"/>
        <item m="1" x="500"/>
        <item m="1" x="393"/>
        <item m="1" x="428"/>
        <item m="1" x="352"/>
        <item m="1" x="496"/>
        <item m="1" x="429"/>
        <item m="1" x="463"/>
        <item m="1" x="477"/>
        <item m="1" x="479"/>
        <item m="1" x="403"/>
        <item m="1" x="494"/>
        <item m="1" x="354"/>
        <item m="1" x="511"/>
        <item m="1" x="466"/>
        <item m="1" x="501"/>
        <item m="1" x="394"/>
        <item m="1" x="430"/>
        <item m="1" x="404"/>
        <item m="1" x="495"/>
        <item m="1" x="502"/>
        <item m="1" x="351"/>
        <item m="1" x="431"/>
        <item m="1" x="464"/>
        <item m="1" x="474"/>
        <item m="1" x="512"/>
        <item m="1" x="529"/>
        <item m="1" x="339"/>
        <item m="1" x="461"/>
        <item m="1" x="376"/>
        <item m="1" x="525"/>
        <item m="1" x="304"/>
        <item m="1" x="418"/>
        <item m="1" x="293"/>
        <item m="1" x="460"/>
        <item m="1" x="392"/>
        <item m="1" x="499"/>
        <item m="1" x="336"/>
        <item m="1" x="498"/>
        <item m="1" x="485"/>
        <item m="1" x="335"/>
        <item m="1" x="497"/>
        <item m="1" x="453"/>
        <item m="1" x="310"/>
        <item m="1" x="323"/>
        <item m="1" x="306"/>
        <item m="1" x="305"/>
        <item m="1" x="318"/>
        <item m="1" x="307"/>
        <item m="1" x="319"/>
        <item m="1" x="302"/>
        <item m="1" x="407"/>
        <item m="1" x="298"/>
        <item m="1" x="438"/>
        <item m="1" x="412"/>
        <item m="1" x="315"/>
        <item m="1" x="440"/>
        <item m="1" x="408"/>
        <item m="1" x="299"/>
        <item m="1" x="439"/>
        <item m="1" x="413"/>
        <item m="1" x="316"/>
        <item m="1" x="441"/>
        <item m="1" x="442"/>
        <item m="1" x="409"/>
        <item m="1" x="300"/>
        <item m="1" x="416"/>
        <item m="1" x="363"/>
        <item m="1" x="308"/>
        <item m="1" x="320"/>
        <item m="1" x="359"/>
        <item m="1" x="507"/>
        <item m="1" x="513"/>
        <item m="1" x="321"/>
        <item m="1" x="309"/>
        <item m="1" x="322"/>
        <item m="1" x="371"/>
        <item m="1" x="432"/>
        <item m="1" x="374"/>
        <item m="1" x="516"/>
        <item m="1" x="451"/>
        <item m="1" x="417"/>
        <item m="1" x="375"/>
        <item m="1" x="517"/>
        <item m="1" x="360"/>
        <item m="1" x="508"/>
        <item m="1" x="311"/>
        <item m="1" x="324"/>
        <item m="1" x="514"/>
        <item m="1" x="325"/>
        <item m="1" x="452"/>
        <item m="1" x="433"/>
        <item m="1" x="377"/>
        <item m="1" x="518"/>
        <item m="1" x="312"/>
        <item m="1" x="326"/>
        <item m="1" x="372"/>
        <item m="1" x="434"/>
        <item m="1" x="378"/>
        <item m="1" x="519"/>
        <item m="1" x="523"/>
        <item m="1" x="386"/>
        <item m="1" x="340"/>
        <item m="1" x="391"/>
        <item m="1" x="530"/>
        <item m="1" x="295"/>
        <item m="1" x="331"/>
        <item m="1" x="435"/>
        <item m="1" x="303"/>
        <item m="1" x="301"/>
        <item m="1" x="458"/>
        <item m="1" x="367"/>
        <item m="1" x="423"/>
        <item m="1" x="365"/>
        <item m="1" x="522"/>
        <item m="1" x="515"/>
        <item m="1" x="505"/>
        <item x="82"/>
        <item x="76"/>
        <item x="78"/>
        <item x="84"/>
        <item x="153"/>
        <item x="154"/>
        <item x="116"/>
        <item x="117"/>
        <item x="118"/>
        <item x="119"/>
        <item x="120"/>
        <item x="121"/>
        <item x="122"/>
        <item x="123"/>
        <item x="124"/>
        <item x="125"/>
        <item x="126"/>
        <item x="127"/>
        <item x="128"/>
        <item x="129"/>
        <item x="130"/>
        <item x="131"/>
        <item x="132"/>
        <item x="133"/>
        <item x="134"/>
        <item x="135"/>
        <item x="136"/>
        <item x="137"/>
        <item x="138"/>
        <item x="139"/>
        <item x="142"/>
        <item x="143"/>
        <item x="144"/>
        <item x="145"/>
        <item x="146"/>
        <item x="147"/>
        <item x="148"/>
        <item x="149"/>
        <item x="150"/>
        <item x="151"/>
        <item x="159"/>
        <item x="160"/>
        <item x="161"/>
        <item x="162"/>
        <item x="163"/>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44"/>
        <item x="243"/>
        <item x="213"/>
        <item x="214"/>
        <item x="215"/>
        <item x="216"/>
        <item x="217"/>
        <item x="218"/>
        <item x="219"/>
        <item x="220"/>
        <item x="221"/>
        <item x="222"/>
        <item x="223"/>
        <item x="224"/>
        <item x="225"/>
        <item x="226"/>
        <item x="227"/>
        <item x="228"/>
        <item x="229"/>
        <item x="230"/>
        <item x="231"/>
        <item x="232"/>
        <item x="233"/>
        <item x="235"/>
        <item x="236"/>
        <item x="237"/>
        <item x="238"/>
        <item x="239"/>
        <item x="240"/>
        <item x="241"/>
        <item x="242"/>
        <item x="245"/>
        <item x="246"/>
        <item x="247"/>
        <item x="248"/>
        <item m="1" x="504"/>
        <item x="255"/>
        <item x="256"/>
        <item x="258"/>
        <item x="259"/>
        <item x="260"/>
        <item x="261"/>
        <item x="262"/>
        <item x="263"/>
        <item x="254"/>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85"/>
        <item x="86"/>
        <item x="87"/>
        <item x="88"/>
        <item x="91"/>
        <item x="92"/>
        <item x="93"/>
        <item x="94"/>
        <item x="95"/>
        <item x="96"/>
        <item x="97"/>
        <item x="98"/>
        <item m="1" x="332"/>
        <item x="99"/>
        <item x="100"/>
        <item x="101"/>
        <item x="102"/>
        <item x="103"/>
        <item x="104"/>
        <item x="105"/>
        <item x="106"/>
        <item x="107"/>
        <item x="108"/>
        <item x="109"/>
        <item x="110"/>
        <item x="111"/>
        <item x="112"/>
        <item x="113"/>
        <item x="114"/>
        <item x="115"/>
        <item x="140"/>
        <item x="141"/>
        <item x="152"/>
        <item x="156"/>
        <item x="158"/>
        <item x="157"/>
        <item m="1" x="469"/>
        <item x="249"/>
        <item x="251"/>
        <item x="252"/>
        <item x="253"/>
        <item x="250"/>
        <item x="257"/>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1218">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4"/>
        <item x="155"/>
        <item x="156"/>
        <item x="158"/>
        <item x="159"/>
        <item x="160"/>
        <item x="161"/>
        <item x="162"/>
        <item x="163"/>
        <item x="135"/>
        <item x="137"/>
        <item x="138"/>
        <item x="139"/>
        <item x="140"/>
        <item x="141"/>
        <item x="142"/>
        <item x="143"/>
        <item x="144"/>
        <item x="145"/>
        <item x="146"/>
        <item x="147"/>
        <item x="148"/>
        <item x="149"/>
        <item x="177"/>
        <item x="178"/>
        <item x="179"/>
        <item x="180"/>
        <item x="181"/>
        <item x="182"/>
        <item x="175"/>
        <item x="136"/>
        <item x="176"/>
        <item x="21"/>
        <item x="150"/>
        <item x="152"/>
        <item x="151"/>
        <item x="153"/>
        <item x="157"/>
        <item x="2"/>
        <item x="32"/>
        <item x="35"/>
        <item x="39"/>
        <item x="73"/>
        <item x="41"/>
        <item x="42"/>
        <item x="43"/>
        <item x="44"/>
        <item x="49"/>
        <item x="50"/>
        <item x="51"/>
        <item x="185"/>
        <item x="15"/>
        <item x="189"/>
        <item x="515"/>
        <item x="375"/>
        <item x="66"/>
        <item x="81"/>
        <item x="82"/>
        <item x="83"/>
        <item x="84"/>
        <item x="85"/>
        <item m="1" x="104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70"/>
        <item x="120"/>
        <item x="121"/>
        <item x="122"/>
        <item x="123"/>
        <item x="124"/>
        <item x="168"/>
        <item x="126"/>
        <item x="127"/>
        <item x="128"/>
        <item x="129"/>
        <item x="130"/>
        <item x="131"/>
        <item x="132"/>
        <item x="133"/>
        <item x="164"/>
        <item x="165"/>
        <item x="166"/>
        <item x="167"/>
        <item x="169"/>
        <item x="171"/>
        <item x="172"/>
        <item x="173"/>
        <item x="174"/>
        <item m="1" x="1116"/>
        <item m="1" x="991"/>
        <item m="1" x="747"/>
        <item m="1" x="821"/>
        <item m="1" x="759"/>
        <item m="1" x="845"/>
        <item m="1" x="1217"/>
        <item m="1" x="666"/>
        <item m="1" x="1019"/>
        <item m="1" x="960"/>
        <item m="1" x="717"/>
        <item m="1" x="724"/>
        <item m="1" x="843"/>
        <item m="1" x="1203"/>
        <item m="1" x="1009"/>
        <item m="1" x="804"/>
        <item m="1" x="1184"/>
        <item m="1" x="654"/>
        <item m="1" x="1089"/>
        <item m="1" x="785"/>
        <item m="1" x="680"/>
        <item m="1" x="914"/>
        <item m="1" x="1162"/>
        <item m="1" x="707"/>
        <item m="1" x="976"/>
        <item m="1" x="674"/>
        <item m="1" x="651"/>
        <item m="1" x="1077"/>
        <item m="1" x="751"/>
        <item m="1" x="906"/>
        <item m="1" x="862"/>
        <item m="1" x="927"/>
        <item x="193"/>
        <item x="225"/>
        <item x="226"/>
        <item m="1" x="730"/>
        <item m="1" x="799"/>
        <item m="1" x="947"/>
        <item m="1" x="750"/>
        <item m="1" x="1129"/>
        <item m="1" x="1142"/>
        <item m="1" x="783"/>
        <item m="1" x="662"/>
        <item m="1" x="892"/>
        <item m="1" x="746"/>
        <item m="1" x="702"/>
        <item m="1" x="645"/>
        <item m="1" x="867"/>
        <item m="1" x="925"/>
        <item m="1" x="784"/>
        <item m="1" x="847"/>
        <item m="1" x="961"/>
        <item m="1" x="1047"/>
        <item m="1" x="810"/>
        <item m="1" x="1158"/>
        <item m="1" x="1191"/>
        <item m="1" x="1094"/>
        <item m="1" x="781"/>
        <item m="1" x="772"/>
        <item m="1" x="649"/>
        <item m="1" x="1092"/>
        <item m="1" x="706"/>
        <item m="1" x="1005"/>
        <item m="1" x="1087"/>
        <item m="1" x="1085"/>
        <item m="1" x="1029"/>
        <item m="1" x="797"/>
        <item m="1" x="1022"/>
        <item m="1" x="729"/>
        <item m="1" x="1185"/>
        <item m="1" x="1139"/>
        <item m="1" x="900"/>
        <item m="1" x="970"/>
        <item m="1" x="1120"/>
        <item m="1" x="1078"/>
        <item m="1" x="1167"/>
        <item m="1" x="872"/>
        <item m="1" x="937"/>
        <item m="1" x="936"/>
        <item m="1" x="672"/>
        <item m="1" x="673"/>
        <item m="1" x="940"/>
        <item m="1" x="1178"/>
        <item m="1" x="1177"/>
        <item m="1" x="999"/>
        <item m="1" x="1000"/>
        <item m="1" x="1001"/>
        <item m="1" x="1002"/>
        <item m="1" x="849"/>
        <item m="1" x="938"/>
        <item m="1" x="932"/>
        <item m="1" x="1169"/>
        <item m="1" x="1171"/>
        <item m="1" x="1173"/>
        <item m="1" x="1175"/>
        <item m="1" x="1188"/>
        <item m="1" x="939"/>
        <item m="1" x="933"/>
        <item m="1" x="1170"/>
        <item m="1" x="1172"/>
        <item m="1" x="1174"/>
        <item m="1" x="1176"/>
        <item m="1" x="1189"/>
        <item m="1" x="835"/>
        <item m="1" x="1159"/>
        <item m="1" x="968"/>
        <item m="1" x="815"/>
        <item m="1" x="1134"/>
        <item m="1" x="1143"/>
        <item m="1" x="818"/>
        <item m="1" x="982"/>
        <item m="1" x="1062"/>
        <item m="1" x="1146"/>
        <item m="1" x="1208"/>
        <item m="1" x="678"/>
        <item m="1" x="1037"/>
        <item m="1" x="1061"/>
        <item m="1" x="1210"/>
        <item m="1" x="758"/>
        <item m="1" x="1080"/>
        <item m="1" x="1075"/>
        <item m="1" x="832"/>
        <item m="1" x="1193"/>
        <item m="1" x="1076"/>
        <item m="1" x="855"/>
        <item m="1" x="837"/>
        <item m="1" x="1195"/>
        <item m="1" x="677"/>
        <item m="1" x="712"/>
        <item m="1" x="1096"/>
        <item m="1" x="820"/>
        <item m="1" x="1074"/>
        <item m="1" x="851"/>
        <item m="1" x="1051"/>
        <item m="1" x="868"/>
        <item m="1" x="863"/>
        <item m="1" x="1205"/>
        <item m="1" x="1012"/>
        <item m="1" x="659"/>
        <item m="1" x="668"/>
        <item m="1" x="1122"/>
        <item m="1" x="1101"/>
        <item m="1" x="1010"/>
        <item m="1" x="853"/>
        <item m="1" x="1068"/>
        <item m="1" x="757"/>
        <item m="1" x="995"/>
        <item m="1" x="675"/>
        <item m="1" x="661"/>
        <item m="1" x="753"/>
        <item m="1" x="793"/>
        <item m="1" x="922"/>
        <item m="1" x="856"/>
        <item m="1" x="878"/>
        <item m="1" x="755"/>
        <item m="1" x="1190"/>
        <item m="1" x="870"/>
        <item m="1" x="989"/>
        <item m="1" x="790"/>
        <item m="1" x="1053"/>
        <item m="1" x="979"/>
        <item m="1" x="880"/>
        <item m="1" x="915"/>
        <item m="1" x="1060"/>
        <item m="1" x="969"/>
        <item m="1" x="952"/>
        <item m="1" x="800"/>
        <item m="1" x="1069"/>
        <item m="1" x="731"/>
        <item m="1" x="754"/>
        <item m="1" x="1117"/>
        <item m="1" x="667"/>
        <item m="1" x="993"/>
        <item m="1" x="1011"/>
        <item m="1" x="879"/>
        <item m="1" x="963"/>
        <item m="1" x="732"/>
        <item m="1" x="813"/>
        <item m="1" x="733"/>
        <item m="1" x="726"/>
        <item m="1" x="655"/>
        <item m="1" x="782"/>
        <item m="1" x="885"/>
        <item m="1" x="1149"/>
        <item m="1" x="1168"/>
        <item m="1" x="803"/>
        <item m="1" x="987"/>
        <item m="1" x="953"/>
        <item m="1" x="839"/>
        <item m="1" x="1125"/>
        <item m="1" x="1057"/>
        <item m="1" x="861"/>
        <item m="1" x="1121"/>
        <item m="1" x="787"/>
        <item m="1" x="886"/>
        <item m="1" x="737"/>
        <item m="1" x="735"/>
        <item m="1" x="734"/>
        <item m="1" x="736"/>
        <item m="1" x="739"/>
        <item m="1" x="809"/>
        <item m="1" x="1021"/>
        <item m="1" x="814"/>
        <item m="1" x="1048"/>
        <item m="1" x="796"/>
        <item m="1" x="769"/>
        <item m="1" x="715"/>
        <item m="1" x="854"/>
        <item m="1" x="875"/>
        <item m="1" x="1090"/>
        <item m="1" x="1003"/>
        <item x="222"/>
        <item m="1" x="658"/>
        <item m="1" x="1025"/>
        <item m="1" x="838"/>
        <item m="1" x="1197"/>
        <item m="1" x="957"/>
        <item m="1" x="1065"/>
        <item m="1" x="1095"/>
        <item m="1" x="816"/>
        <item m="1" x="1144"/>
        <item m="1" x="1058"/>
        <item m="1" x="648"/>
        <item m="1" x="1153"/>
        <item m="1" x="650"/>
        <item m="1" x="798"/>
        <item m="1" x="955"/>
        <item m="1" x="956"/>
        <item m="1" x="1004"/>
        <item m="1" x="1206"/>
        <item m="1" x="893"/>
        <item m="1" x="1067"/>
        <item m="1" x="756"/>
        <item m="1" x="1063"/>
        <item m="1" x="1064"/>
        <item m="1" x="752"/>
        <item m="1" x="791"/>
        <item m="1" x="836"/>
        <item m="1" x="1194"/>
        <item m="1" x="998"/>
        <item m="1" x="653"/>
        <item m="1" x="1199"/>
        <item m="1" x="882"/>
        <item m="1" x="1081"/>
        <item x="535"/>
        <item m="1" x="1154"/>
        <item m="1" x="657"/>
        <item m="1" x="1209"/>
        <item m="1" x="719"/>
        <item m="1" x="647"/>
        <item m="1" x="948"/>
        <item m="1" x="711"/>
        <item m="1" x="887"/>
        <item m="1" x="988"/>
        <item m="1" x="944"/>
        <item m="1" x="945"/>
        <item m="1" x="1059"/>
        <item m="1" x="859"/>
        <item m="1" x="744"/>
        <item m="1" x="699"/>
        <item m="1" x="765"/>
        <item m="1" x="766"/>
        <item m="1" x="958"/>
        <item m="1" x="771"/>
        <item m="1" x="1013"/>
        <item m="1" x="1187"/>
        <item m="1" x="986"/>
        <item m="1" x="696"/>
        <item m="1" x="926"/>
        <item m="1" x="980"/>
        <item m="1" x="823"/>
        <item m="1" x="768"/>
        <item m="1" x="828"/>
        <item m="1" x="689"/>
        <item m="1" x="794"/>
        <item m="1" x="709"/>
        <item m="1" x="852"/>
        <item m="1" x="1031"/>
        <item m="1" x="700"/>
        <item m="1" x="919"/>
        <item m="1" x="779"/>
        <item m="1" x="894"/>
        <item m="1" x="826"/>
        <item m="1" x="1200"/>
        <item m="1" x="1056"/>
        <item m="1" x="1082"/>
        <item m="1" x="920"/>
        <item x="299"/>
        <item m="1" x="701"/>
        <item m="1" x="1106"/>
        <item m="1" x="844"/>
        <item m="1" x="1105"/>
        <item m="1" x="829"/>
        <item m="1" x="1156"/>
        <item m="1" x="1155"/>
        <item m="1" x="743"/>
        <item m="1" x="795"/>
        <item x="188"/>
        <item m="1" x="679"/>
        <item m="1" x="1133"/>
        <item m="1" x="1127"/>
        <item m="1" x="898"/>
        <item m="1" x="850"/>
        <item m="1" x="1033"/>
        <item m="1" x="697"/>
        <item m="1" x="966"/>
        <item m="1" x="1026"/>
        <item m="1" x="964"/>
        <item m="1" x="1030"/>
        <item m="1" x="708"/>
        <item m="1" x="1027"/>
        <item m="1" x="965"/>
        <item m="1" x="723"/>
        <item m="1" x="946"/>
        <item m="1" x="1126"/>
        <item m="1" x="693"/>
        <item m="1" x="1183"/>
        <item m="1" x="1093"/>
        <item m="1" x="909"/>
        <item m="1" x="846"/>
        <item m="1" x="760"/>
        <item m="1" x="1072"/>
        <item m="1" x="681"/>
        <item m="1" x="1163"/>
        <item m="1" x="977"/>
        <item m="1" x="652"/>
        <item m="1" x="996"/>
        <item m="1" x="676"/>
        <item m="1" x="923"/>
        <item m="1" x="983"/>
        <item m="1" x="1130"/>
        <item m="1" x="780"/>
        <item m="1" x="883"/>
        <item m="1" x="741"/>
        <item m="1" x="1111"/>
        <item m="1" x="776"/>
        <item m="1" x="949"/>
        <item m="1" x="1020"/>
        <item m="1" x="884"/>
        <item m="1" x="817"/>
        <item m="1" x="1145"/>
        <item m="1" x="834"/>
        <item m="1" x="1147"/>
        <item m="1" x="990"/>
        <item m="1" x="881"/>
        <item m="1" x="792"/>
        <item m="1" x="916"/>
        <item m="1" x="1131"/>
        <item m="1" x="981"/>
        <item m="1" x="811"/>
        <item m="1" x="871"/>
        <item m="1" x="1119"/>
        <item m="1" x="1196"/>
        <item m="1" x="664"/>
        <item m="1" x="1215"/>
        <item m="1" x="1016"/>
        <item m="1" x="1198"/>
        <item m="1" x="665"/>
        <item m="1" x="1216"/>
        <item m="1" x="1017"/>
        <item m="1" x="683"/>
        <item m="1" x="1052"/>
        <item m="1" x="691"/>
        <item m="1" x="913"/>
        <item m="1" x="959"/>
        <item m="1" x="656"/>
        <item m="1" x="842"/>
        <item m="1" x="1023"/>
        <item m="1" x="864"/>
        <item m="1" x="1211"/>
        <item m="1" x="1099"/>
        <item m="1" x="1071"/>
        <item m="1" x="646"/>
        <item m="1" x="918"/>
        <item m="1" x="1050"/>
        <item m="1" x="698"/>
        <item m="1" x="924"/>
        <item m="1" x="1084"/>
        <item m="1" x="973"/>
        <item m="1" x="807"/>
        <item m="1" x="971"/>
        <item m="1" x="903"/>
        <item m="1" x="1014"/>
        <item m="1" x="1043"/>
        <item m="1" x="685"/>
        <item m="1" x="840"/>
        <item m="1" x="897"/>
        <item m="1" x="773"/>
        <item m="1" x="1024"/>
        <item m="1" x="1141"/>
        <item m="1" x="806"/>
        <item m="1" x="1151"/>
        <item m="1" x="831"/>
        <item m="1" x="984"/>
        <item m="1" x="1192"/>
        <item m="1" x="1128"/>
        <item m="1" x="890"/>
        <item m="1" x="808"/>
        <item m="1" x="801"/>
        <item m="1" x="1150"/>
        <item m="1" x="1152"/>
        <item m="1" x="985"/>
        <item m="1" x="764"/>
        <item m="1" x="1070"/>
        <item m="1" x="1204"/>
        <item m="1" x="873"/>
        <item m="1" x="874"/>
        <item m="1" x="1212"/>
        <item m="1" x="1138"/>
        <item m="1" x="1164"/>
        <item m="1" x="670"/>
        <item m="1" x="1007"/>
        <item m="1" x="749"/>
        <item m="1" x="763"/>
        <item m="1" x="692"/>
        <item m="1" x="762"/>
        <item m="1" x="825"/>
        <item m="1" x="767"/>
        <item m="1" x="877"/>
        <item m="1" x="931"/>
        <item m="1" x="930"/>
        <item m="1" x="951"/>
        <item m="1" x="929"/>
        <item m="1" x="928"/>
        <item x="229"/>
        <item m="1" x="1181"/>
        <item m="1" x="822"/>
        <item m="1" x="686"/>
        <item m="1" x="1104"/>
        <item m="1" x="1213"/>
        <item m="1" x="1039"/>
        <item m="1" x="869"/>
        <item m="1" x="742"/>
        <item m="1" x="788"/>
        <item m="1" x="1091"/>
        <item m="1" x="1112"/>
        <item m="1" x="1049"/>
        <item m="1" x="1103"/>
        <item m="1" x="899"/>
        <item m="1" x="1132"/>
        <item m="1" x="888"/>
        <item m="1" x="1055"/>
        <item x="393"/>
        <item m="1" x="1202"/>
        <item m="1" x="1157"/>
        <item m="1" x="907"/>
        <item m="1" x="904"/>
        <item m="1" x="908"/>
        <item m="1" x="905"/>
        <item m="1" x="1088"/>
        <item m="1" x="1137"/>
        <item m="1" x="1073"/>
        <item m="1" x="721"/>
        <item m="1" x="891"/>
        <item m="1" x="725"/>
        <item m="1" x="1054"/>
        <item m="1" x="722"/>
        <item m="1" x="660"/>
        <item m="1" x="1108"/>
        <item m="1" x="1079"/>
        <item m="1" x="778"/>
        <item m="1" x="1136"/>
        <item m="1" x="1066"/>
        <item m="1" x="713"/>
        <item m="1" x="1179"/>
        <item m="1" x="943"/>
        <item m="1" x="805"/>
        <item m="1" x="921"/>
        <item m="1" x="1182"/>
        <item m="1" x="1118"/>
        <item m="1" x="967"/>
        <item m="1" x="935"/>
        <item m="1" x="934"/>
        <item m="1" x="761"/>
        <item m="1" x="1135"/>
        <item m="1" x="1044"/>
        <item m="1" x="710"/>
        <item m="1" x="942"/>
        <item m="1" x="1032"/>
        <item m="1" x="866"/>
        <item m="1" x="748"/>
        <item m="1" x="1114"/>
        <item m="1" x="1186"/>
        <item m="1" x="1045"/>
        <item m="1" x="858"/>
        <item m="1" x="1041"/>
        <item m="1" x="1148"/>
        <item m="1" x="682"/>
        <item m="1" x="1040"/>
        <item m="1" x="819"/>
        <item m="1" x="1113"/>
        <item m="1" x="694"/>
        <item m="1" x="1110"/>
        <item m="1" x="695"/>
        <item m="1" x="876"/>
        <item m="1" x="1109"/>
        <item m="1" x="950"/>
        <item m="1" x="720"/>
        <item m="1" x="1214"/>
        <item m="1" x="954"/>
        <item m="1" x="901"/>
        <item m="1" x="1115"/>
        <item m="1" x="684"/>
        <item m="1" x="770"/>
        <item m="1" x="644"/>
        <item m="1" x="1034"/>
        <item m="1" x="728"/>
        <item m="1" x="917"/>
        <item m="1" x="1083"/>
        <item m="1" x="1086"/>
        <item m="1" x="688"/>
        <item m="1" x="671"/>
        <item m="1" x="860"/>
        <item m="1" x="1140"/>
        <item m="1" x="774"/>
        <item m="1" x="997"/>
        <item m="1" x="1098"/>
        <item m="1" x="974"/>
        <item m="1" x="1123"/>
        <item m="1" x="716"/>
        <item m="1" x="889"/>
        <item m="1" x="1035"/>
        <item m="1" x="718"/>
        <item m="1" x="895"/>
        <item m="1" x="1100"/>
        <item m="1" x="687"/>
        <item m="1" x="827"/>
        <item m="1" x="902"/>
        <item m="1" x="941"/>
        <item m="1" x="775"/>
        <item m="1" x="978"/>
        <item m="1" x="865"/>
        <item m="1" x="786"/>
        <item m="1" x="833"/>
        <item m="1" x="962"/>
        <item m="1" x="1097"/>
        <item m="1" x="1042"/>
        <item m="1" x="830"/>
        <item m="1" x="690"/>
        <item m="1" x="975"/>
        <item m="1" x="777"/>
        <item m="1" x="727"/>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1015"/>
        <item m="1" x="802"/>
        <item x="490"/>
        <item m="1" x="1008"/>
        <item m="1" x="896"/>
        <item m="1" x="1201"/>
        <item m="1" x="1006"/>
        <item x="499"/>
        <item m="1" x="669"/>
        <item m="1" x="1166"/>
        <item x="486"/>
        <item x="489"/>
        <item m="1" x="994"/>
        <item x="554"/>
        <item m="1" x="1180"/>
        <item x="555"/>
        <item x="500"/>
        <item m="1" x="1102"/>
        <item m="1" x="704"/>
        <item m="1" x="703"/>
        <item m="1" x="789"/>
        <item m="1" x="1036"/>
        <item m="1" x="848"/>
        <item m="1" x="663"/>
        <item m="1" x="1028"/>
        <item m="1" x="857"/>
        <item m="1" x="1161"/>
        <item m="1" x="812"/>
        <item m="1" x="972"/>
        <item m="1" x="841"/>
        <item m="1" x="745"/>
        <item m="1" x="824"/>
        <item m="1" x="11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912"/>
        <item m="1" x="911"/>
        <item m="1" x="1207"/>
        <item m="1" x="1038"/>
        <item m="1" x="740"/>
        <item x="511"/>
        <item x="512"/>
        <item x="513"/>
        <item x="514"/>
        <item x="516"/>
        <item x="517"/>
        <item x="518"/>
        <item x="519"/>
        <item x="520"/>
        <item x="521"/>
        <item x="522"/>
        <item x="523"/>
        <item x="524"/>
        <item x="525"/>
        <item x="526"/>
        <item x="527"/>
        <item x="528"/>
        <item x="492"/>
        <item m="1" x="1165"/>
        <item x="552"/>
        <item x="553"/>
        <item m="1" x="1018"/>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38"/>
        <item x="205"/>
        <item x="206"/>
        <item x="207"/>
        <item x="211"/>
        <item x="212"/>
        <item x="213"/>
        <item x="214"/>
        <item x="215"/>
        <item x="216"/>
        <item x="217"/>
        <item x="218"/>
        <item x="219"/>
        <item x="220"/>
        <item x="221"/>
        <item x="224"/>
        <item m="1" x="910"/>
        <item m="1" x="992"/>
        <item x="304"/>
        <item x="305"/>
        <item x="306"/>
        <item m="1" x="1160"/>
        <item m="1" x="714"/>
        <item m="1" x="705"/>
        <item x="422"/>
        <item x="423"/>
        <item x="424"/>
        <item x="481"/>
        <item x="482"/>
        <item x="483"/>
        <item x="485"/>
        <item x="487"/>
        <item x="488"/>
        <item x="491"/>
        <item m="1" x="1107"/>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axis="axisRow" compact="0" outline="0" showAll="0" defaultSubtotal="0">
      <items count="30">
        <item x="0"/>
        <item x="1"/>
        <item x="3"/>
        <item x="2"/>
        <item m="1" x="27"/>
        <item m="1" x="20"/>
        <item m="1" x="23"/>
        <item m="1" x="19"/>
        <item m="1" x="24"/>
        <item m="1" x="26"/>
        <item m="1" x="21"/>
        <item m="1" x="22"/>
        <item m="1" x="28"/>
        <item m="1" x="18"/>
        <item m="1" x="25"/>
        <item m="1" x="29"/>
        <item x="4"/>
        <item x="6"/>
        <item x="7"/>
        <item x="8"/>
        <item x="9"/>
        <item x="10"/>
        <item x="11"/>
        <item x="12"/>
        <item x="13"/>
        <item x="16"/>
        <item x="5"/>
        <item x="14"/>
        <item x="15"/>
        <item x="17"/>
      </items>
    </pivotField>
    <pivotField compact="0" outline="0" showAll="0"/>
    <pivotField axis="axisRow" compact="0" outline="0" showAll="0" defaultSubtotal="0">
      <items count="6">
        <item x="0"/>
        <item x="1"/>
        <item x="4"/>
        <item x="2"/>
        <item x="3"/>
        <item x="5"/>
      </items>
      <extLst>
        <ext xmlns:x14="http://schemas.microsoft.com/office/spreadsheetml/2009/9/main" uri="{2946ED86-A175-432a-8AC1-64E0C546D7DE}">
          <x14:pivotField fillDownLabels="1"/>
        </ext>
      </extLst>
    </pivotField>
    <pivotField axis="axisRow" compact="0" outline="0" showAll="0" defaultSubtotal="0">
      <items count="4">
        <item x="0"/>
        <item x="1"/>
        <item x="2"/>
        <item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732">
        <item x="0"/>
        <item x="62"/>
        <item x="73"/>
        <item m="1" x="467"/>
        <item m="1" x="521"/>
        <item m="1" x="587"/>
        <item m="1" x="501"/>
        <item m="1" x="475"/>
        <item m="1" x="446"/>
        <item m="1" x="498"/>
        <item m="1" x="698"/>
        <item m="1" x="384"/>
        <item m="1" x="424"/>
        <item m="1" x="459"/>
        <item m="1" x="497"/>
        <item m="1" x="532"/>
        <item m="1" x="607"/>
        <item m="1" x="349"/>
        <item m="1" x="608"/>
        <item m="1" x="422"/>
        <item m="1" x="545"/>
        <item m="1" x="701"/>
        <item m="1" x="563"/>
        <item m="1" x="617"/>
        <item m="1" x="719"/>
        <item m="1" x="682"/>
        <item m="1" x="462"/>
        <item m="1" x="500"/>
        <item m="1" x="33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m="1" x="544"/>
        <item m="1" x="457"/>
        <item m="1" x="633"/>
        <item m="1" x="663"/>
        <item m="1" x="570"/>
        <item m="1" x="569"/>
        <item m="1" x="491"/>
        <item m="1" x="389"/>
        <item m="1" x="519"/>
        <item m="1" x="367"/>
        <item x="55"/>
        <item m="1" x="568"/>
        <item x="57"/>
        <item m="1" x="602"/>
        <item x="59"/>
        <item x="60"/>
        <item x="61"/>
        <item x="63"/>
        <item x="64"/>
        <item x="65"/>
        <item x="66"/>
        <item x="67"/>
        <item x="68"/>
        <item x="69"/>
        <item x="70"/>
        <item x="71"/>
        <item x="72"/>
        <item x="74"/>
        <item x="75"/>
        <item x="76"/>
        <item x="77"/>
        <item x="78"/>
        <item x="79"/>
        <item x="80"/>
        <item m="1" x="369"/>
        <item m="1" x="510"/>
        <item m="1" x="364"/>
        <item m="1" x="435"/>
        <item m="1" x="589"/>
        <item m="1" x="371"/>
        <item m="1" x="353"/>
        <item m="1" x="526"/>
        <item m="1" x="539"/>
        <item m="1" x="664"/>
        <item m="1" x="445"/>
        <item m="1" x="342"/>
        <item m="1" x="616"/>
        <item m="1" x="454"/>
        <item m="1" x="396"/>
        <item m="1" x="397"/>
        <item m="1" x="513"/>
        <item m="1" x="564"/>
        <item m="1" x="341"/>
        <item m="1" x="650"/>
        <item m="1" x="536"/>
        <item m="1" x="495"/>
        <item m="1" x="400"/>
        <item m="1" x="506"/>
        <item m="1" x="372"/>
        <item m="1" x="335"/>
        <item m="1" x="484"/>
        <item m="1" x="559"/>
        <item m="1" x="543"/>
        <item m="1" x="481"/>
        <item m="1" x="337"/>
        <item m="1" x="684"/>
        <item m="1" x="685"/>
        <item m="1" x="708"/>
        <item m="1" x="415"/>
        <item m="1" x="416"/>
        <item m="1" x="622"/>
        <item m="1" x="721"/>
        <item m="1" x="712"/>
        <item m="1" x="451"/>
        <item m="1" x="620"/>
        <item m="1" x="710"/>
        <item m="1" x="598"/>
        <item m="1" x="666"/>
        <item m="1" x="686"/>
        <item m="1" x="378"/>
        <item m="1" x="560"/>
        <item m="1" x="600"/>
        <item m="1" x="718"/>
        <item m="1" x="651"/>
        <item m="1" x="409"/>
        <item m="1" x="629"/>
        <item m="1" x="699"/>
        <item m="1" x="615"/>
        <item m="1" x="523"/>
        <item m="1" x="499"/>
        <item m="1" x="655"/>
        <item m="1" x="444"/>
        <item m="1" x="437"/>
        <item m="1" x="680"/>
        <item m="1" x="638"/>
        <item m="1" x="533"/>
        <item m="1" x="392"/>
        <item m="1" x="725"/>
        <item m="1" x="727"/>
        <item m="1" x="517"/>
        <item m="1" x="542"/>
        <item m="1" x="689"/>
        <item m="1" x="561"/>
        <item m="1" x="496"/>
        <item m="1" x="410"/>
        <item m="1" x="626"/>
        <item m="1" x="717"/>
        <item m="1" x="344"/>
        <item m="1" x="508"/>
        <item m="1" x="441"/>
        <item m="1" x="503"/>
        <item m="1" x="346"/>
        <item m="1" x="431"/>
        <item m="1" x="332"/>
        <item m="1" x="381"/>
        <item m="1" x="556"/>
        <item m="1" x="442"/>
        <item m="1" x="504"/>
        <item m="1" x="347"/>
        <item m="1" x="432"/>
        <item m="1" x="333"/>
        <item m="1" x="382"/>
        <item m="1" x="557"/>
        <item m="1" x="443"/>
        <item m="1" x="505"/>
        <item m="1" x="348"/>
        <item m="1" x="433"/>
        <item m="1" x="334"/>
        <item m="1" x="383"/>
        <item m="1" x="558"/>
        <item m="1" x="394"/>
        <item m="1" x="373"/>
        <item m="1" x="515"/>
        <item m="1" x="365"/>
        <item m="1" x="723"/>
        <item m="1" x="406"/>
        <item m="1" x="652"/>
        <item m="1" x="529"/>
        <item m="1" x="376"/>
        <item m="1" x="336"/>
        <item m="1" x="440"/>
        <item m="1" x="585"/>
        <item m="1" x="471"/>
        <item m="1" x="356"/>
        <item m="1" x="549"/>
        <item m="1" x="695"/>
        <item m="1" x="552"/>
        <item m="1" x="434"/>
        <item m="1" x="360"/>
        <item m="1" x="357"/>
        <item m="1" x="572"/>
        <item m="1" x="603"/>
        <item m="1" x="368"/>
        <item m="1" x="328"/>
        <item m="1" x="720"/>
        <item m="1" x="550"/>
        <item m="1" x="386"/>
        <item m="1" x="562"/>
        <item m="1" x="648"/>
        <item m="1" x="547"/>
        <item m="1" x="613"/>
        <item m="1" x="645"/>
        <item m="1" x="643"/>
        <item m="1" x="565"/>
        <item m="1" x="403"/>
        <item m="1" x="473"/>
        <item m="1" x="713"/>
        <item m="1" x="331"/>
        <item m="1" x="612"/>
        <item m="1" x="391"/>
        <item m="1" x="706"/>
        <item m="1" x="677"/>
        <item m="1" x="486"/>
        <item m="1" x="421"/>
        <item m="1" x="398"/>
        <item m="1" x="464"/>
        <item m="1" x="672"/>
        <item m="1" x="534"/>
        <item m="1" x="463"/>
        <item m="1" x="322"/>
        <item m="1" x="419"/>
        <item m="1" x="343"/>
        <item m="1" x="507"/>
        <item m="1" x="683"/>
        <item m="1" x="327"/>
        <item m="1" x="606"/>
        <item m="1" x="540"/>
        <item m="1" x="555"/>
        <item m="1" x="541"/>
        <item m="1" x="658"/>
        <item m="1" x="316"/>
        <item m="1" x="625"/>
        <item m="1" x="636"/>
        <item m="1" x="707"/>
        <item m="1" x="423"/>
        <item m="1" x="480"/>
        <item m="1" x="599"/>
        <item m="1" x="358"/>
        <item m="1" x="571"/>
        <item m="1" x="447"/>
        <item m="1" x="675"/>
        <item m="1" x="355"/>
        <item m="1" x="687"/>
        <item m="1" x="413"/>
        <item m="1" x="387"/>
        <item m="1" x="362"/>
        <item m="1" x="647"/>
        <item m="1" x="514"/>
        <item m="1" x="449"/>
        <item m="1" x="418"/>
        <item m="1" x="531"/>
        <item m="1" x="320"/>
        <item m="1" x="377"/>
        <item m="1" x="691"/>
        <item m="1" x="621"/>
        <item m="1" x="657"/>
        <item m="1" x="703"/>
        <item m="1" x="428"/>
        <item m="1" x="690"/>
        <item m="1" x="429"/>
        <item m="1" x="469"/>
        <item m="1" x="724"/>
        <item m="1" x="726"/>
        <item m="1" x="460"/>
        <item m="1" x="516"/>
        <item m="1" x="681"/>
        <item m="1" x="619"/>
        <item m="1" x="494"/>
        <item m="1" x="601"/>
        <item m="1" x="667"/>
        <item m="1" x="518"/>
        <item m="1" x="692"/>
        <item m="1" x="668"/>
        <item m="1" x="630"/>
        <item m="1" x="641"/>
        <item m="1" x="642"/>
        <item m="1" x="395"/>
        <item m="1" x="401"/>
        <item m="1" x="528"/>
        <item m="1" x="640"/>
        <item m="1" x="345"/>
        <item m="1" x="511"/>
        <item m="1" x="379"/>
        <item m="1" x="576"/>
        <item m="1" x="488"/>
        <item m="1" x="530"/>
        <item m="1" x="319"/>
        <item m="1" x="388"/>
        <item m="1" x="425"/>
        <item m="1" x="411"/>
        <item m="1" x="679"/>
        <item m="1" x="574"/>
        <item m="1" x="352"/>
        <item m="1" x="661"/>
        <item m="1" x="417"/>
        <item m="1" x="730"/>
        <item m="1" x="479"/>
        <item m="1" x="329"/>
        <item m="1" x="714"/>
        <item m="1" x="323"/>
        <item m="1" x="702"/>
        <item m="1" x="575"/>
        <item m="1" x="709"/>
        <item m="1" x="656"/>
        <item m="1" x="591"/>
        <item m="1" x="627"/>
        <item m="1" x="390"/>
        <item m="1" x="489"/>
        <item m="1" x="586"/>
        <item m="1" x="551"/>
        <item m="1" x="455"/>
        <item m="1" x="524"/>
        <item m="1" x="476"/>
        <item m="1" x="635"/>
        <item m="1" x="604"/>
        <item m="1" x="509"/>
        <item m="1" x="502"/>
        <item m="1" x="393"/>
        <item m="1" x="527"/>
        <item m="1" x="466"/>
        <item m="1" x="448"/>
        <item m="1" x="385"/>
        <item m="1" x="414"/>
        <item m="1" x="595"/>
        <item m="1" x="338"/>
        <item m="1" x="512"/>
        <item m="1" x="325"/>
        <item m="1" x="427"/>
        <item m="1" x="324"/>
        <item m="1" x="426"/>
        <item m="1" x="567"/>
        <item m="1" x="370"/>
        <item m="1" x="493"/>
        <item m="1" x="546"/>
        <item m="1" x="525"/>
        <item m="1" x="548"/>
        <item m="1" x="438"/>
        <item m="1" x="439"/>
        <item m="1" x="366"/>
        <item m="1" x="407"/>
        <item m="1" x="408"/>
        <item m="1" x="317"/>
        <item m="1" x="688"/>
        <item m="1" x="623"/>
        <item m="1" x="671"/>
        <item m="1" x="662"/>
        <item m="1" x="618"/>
        <item m="1" x="676"/>
        <item m="1" x="340"/>
        <item m="1" x="339"/>
        <item m="1" x="374"/>
        <item m="1" x="649"/>
        <item m="1" x="665"/>
        <item m="1" x="430"/>
        <item m="1" x="363"/>
        <item m="1" x="637"/>
        <item m="1" x="722"/>
        <item m="1" x="590"/>
        <item m="1" x="678"/>
        <item m="1" x="596"/>
        <item m="1" x="321"/>
        <item m="1" x="696"/>
        <item m="1" x="453"/>
        <item m="1" x="436"/>
        <item m="1" x="478"/>
        <item m="1" x="609"/>
        <item m="1" x="375"/>
        <item m="1" x="700"/>
        <item m="1" x="729"/>
        <item m="1" x="592"/>
        <item m="1" x="578"/>
        <item m="1" x="487"/>
        <item m="1" x="644"/>
        <item m="1" x="458"/>
        <item m="1" x="450"/>
        <item m="1" x="468"/>
        <item m="1" x="660"/>
        <item m="1" x="538"/>
        <item m="1" x="577"/>
        <item m="1" x="477"/>
        <item m="1" x="582"/>
        <item m="1" x="318"/>
        <item m="1" x="597"/>
        <item m="1" x="472"/>
        <item m="1" x="674"/>
        <item m="1" x="716"/>
        <item m="1" x="359"/>
        <item m="1" x="537"/>
        <item m="1" x="461"/>
        <item m="1" x="412"/>
        <item m="1" x="632"/>
        <item m="1" x="554"/>
        <item m="1" x="653"/>
        <item m="1" x="404"/>
        <item m="1" x="731"/>
        <item m="1" x="697"/>
        <item m="1" x="351"/>
        <item m="1" x="654"/>
        <item x="81"/>
        <item m="1" x="456"/>
        <item m="1" x="593"/>
        <item m="1" x="728"/>
        <item x="44"/>
        <item x="45"/>
        <item x="46"/>
        <item x="47"/>
        <item x="48"/>
        <item x="49"/>
        <item x="50"/>
        <item x="51"/>
        <item x="52"/>
        <item x="53"/>
        <item x="54"/>
        <item x="56"/>
        <item x="58"/>
        <item x="95"/>
        <item x="96"/>
        <item x="287"/>
        <item x="97"/>
        <item x="98"/>
        <item x="99"/>
        <item x="123"/>
        <item x="124"/>
        <item x="125"/>
        <item x="90"/>
        <item x="92"/>
        <item x="91"/>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88"/>
        <item x="202"/>
        <item x="203"/>
        <item x="86"/>
        <item x="85"/>
        <item x="204"/>
        <item x="205"/>
        <item x="206"/>
        <item x="207"/>
        <item x="208"/>
        <item x="209"/>
        <item x="210"/>
        <item x="211"/>
        <item x="212"/>
        <item x="213"/>
        <item x="89"/>
        <item x="83"/>
        <item x="214"/>
        <item x="215"/>
        <item x="216"/>
        <item x="217"/>
        <item x="218"/>
        <item x="219"/>
        <item x="220"/>
        <item m="1" x="628"/>
        <item m="1" x="646"/>
        <item x="223"/>
        <item m="1" x="535"/>
        <item m="1" x="583"/>
        <item m="1" x="634"/>
        <item m="1" x="693"/>
        <item x="245"/>
        <item m="1" x="631"/>
        <item m="1" x="705"/>
        <item m="1" x="573"/>
        <item m="1" x="580"/>
        <item x="224"/>
        <item x="225"/>
        <item x="226"/>
        <item x="227"/>
        <item x="228"/>
        <item x="229"/>
        <item x="230"/>
        <item x="231"/>
        <item x="232"/>
        <item x="233"/>
        <item x="234"/>
        <item x="235"/>
        <item x="236"/>
        <item x="237"/>
        <item x="238"/>
        <item x="239"/>
        <item x="240"/>
        <item x="241"/>
        <item x="87"/>
        <item x="244"/>
        <item m="1" x="711"/>
        <item m="1" x="639"/>
        <item m="1" x="715"/>
        <item x="247"/>
        <item x="248"/>
        <item x="249"/>
        <item x="250"/>
        <item x="251"/>
        <item x="252"/>
        <item x="253"/>
        <item x="254"/>
        <item x="255"/>
        <item m="1" x="350"/>
        <item m="1" x="326"/>
        <item x="277"/>
        <item x="278"/>
        <item x="279"/>
        <item x="280"/>
        <item x="281"/>
        <item x="282"/>
        <item x="283"/>
        <item x="284"/>
        <item x="285"/>
        <item x="286"/>
        <item x="288"/>
        <item x="289"/>
        <item x="290"/>
        <item x="291"/>
        <item x="292"/>
        <item x="293"/>
        <item x="294"/>
        <item x="295"/>
        <item x="296"/>
        <item x="297"/>
        <item x="298"/>
        <item x="299"/>
        <item x="300"/>
        <item x="301"/>
        <item x="302"/>
        <item x="303"/>
        <item x="304"/>
        <item x="305"/>
        <item x="306"/>
        <item x="307"/>
        <item x="308"/>
        <item x="309"/>
        <item x="310"/>
        <item x="311"/>
        <item x="82"/>
        <item m="1" x="694"/>
        <item x="93"/>
        <item x="94"/>
        <item x="100"/>
        <item x="101"/>
        <item x="102"/>
        <item x="103"/>
        <item x="105"/>
        <item x="106"/>
        <item x="107"/>
        <item m="1" x="610"/>
        <item x="104"/>
        <item m="1" x="482"/>
        <item m="1" x="669"/>
        <item m="1" x="452"/>
        <item m="1" x="522"/>
        <item m="1" x="483"/>
        <item m="1" x="670"/>
        <item x="114"/>
        <item x="115"/>
        <item x="116"/>
        <item x="121"/>
        <item x="122"/>
        <item x="117"/>
        <item x="118"/>
        <item x="119"/>
        <item x="120"/>
        <item x="242"/>
        <item m="1" x="611"/>
        <item x="243"/>
        <item x="246"/>
        <item x="256"/>
        <item x="258"/>
        <item m="1" x="474"/>
        <item m="1" x="402"/>
        <item m="1" x="405"/>
        <item x="312"/>
        <item x="313"/>
        <item x="314"/>
        <item x="315"/>
        <item x="221"/>
        <item x="222"/>
        <item m="1" x="465"/>
        <item m="1" x="399"/>
        <item m="1" x="704"/>
        <item m="1" x="420"/>
        <item m="1" x="485"/>
        <item m="1" x="673"/>
        <item m="1" x="584"/>
        <item m="1" x="520"/>
        <item m="1" x="659"/>
        <item m="1" x="579"/>
        <item m="1" x="588"/>
        <item m="1" x="553"/>
        <item m="1" x="594"/>
        <item m="1" x="354"/>
        <item m="1" x="614"/>
        <item m="1" x="581"/>
        <item x="109"/>
        <item m="1" x="470"/>
        <item x="111"/>
        <item m="1" x="624"/>
        <item x="113"/>
        <item m="1" x="490"/>
        <item m="1" x="492"/>
        <item m="1" x="605"/>
        <item m="1" x="380"/>
        <item m="1" x="361"/>
        <item m="1" x="566"/>
        <item x="257"/>
        <item x="259"/>
        <item x="260"/>
        <item x="261"/>
        <item x="262"/>
        <item x="263"/>
        <item x="264"/>
        <item x="265"/>
        <item x="266"/>
        <item x="267"/>
        <item x="268"/>
        <item x="269"/>
        <item x="270"/>
        <item x="271"/>
        <item x="272"/>
        <item x="273"/>
        <item x="274"/>
        <item x="275"/>
        <item x="276"/>
        <item x="84"/>
        <item x="108"/>
        <item x="110"/>
        <item x="112"/>
      </items>
    </pivotField>
    <pivotField compact="0" outline="0" showAll="0" defaultSubtotal="0"/>
    <pivotField axis="axisRow" compact="0" outline="0" showAll="0" defaultSubtotal="0">
      <items count="275">
        <item x="0"/>
        <item x="1"/>
        <item x="2"/>
        <item x="3"/>
        <item x="6"/>
        <item x="12"/>
        <item x="13"/>
        <item x="16"/>
        <item x="17"/>
        <item x="26"/>
        <item x="25"/>
        <item x="33"/>
        <item x="34"/>
        <item x="35"/>
        <item x="32"/>
        <item x="27"/>
        <item x="4"/>
        <item x="7"/>
        <item x="9"/>
        <item x="15"/>
        <item x="5"/>
        <item x="8"/>
        <item x="10"/>
        <item x="14"/>
        <item x="11"/>
        <item x="18"/>
        <item x="19"/>
        <item x="20"/>
        <item x="21"/>
        <item x="22"/>
        <item x="31"/>
        <item x="30"/>
        <item x="29"/>
        <item x="28"/>
        <item m="1" x="201"/>
        <item m="1" x="221"/>
        <item m="1" x="189"/>
        <item m="1" x="267"/>
        <item m="1" x="254"/>
        <item m="1" x="251"/>
        <item m="1" x="237"/>
        <item m="1" x="178"/>
        <item m="1" x="209"/>
        <item m="1" x="159"/>
        <item m="1" x="266"/>
        <item m="1" x="220"/>
        <item m="1" x="268"/>
        <item m="1" x="158"/>
        <item m="1" x="241"/>
        <item m="1" x="199"/>
        <item m="1" x="273"/>
        <item m="1" x="232"/>
        <item m="1" x="203"/>
        <item m="1" x="206"/>
        <item m="1" x="188"/>
        <item m="1" x="274"/>
        <item m="1" x="192"/>
        <item m="1" x="174"/>
        <item x="37"/>
        <item m="1" x="252"/>
        <item m="1" x="194"/>
        <item m="1" x="170"/>
        <item m="1" x="196"/>
        <item m="1" x="150"/>
        <item m="1" x="243"/>
        <item m="1" x="180"/>
        <item m="1" x="236"/>
        <item m="1" x="161"/>
        <item m="1" x="238"/>
        <item m="1" x="235"/>
        <item m="1" x="230"/>
        <item m="1" x="160"/>
        <item m="1" x="242"/>
        <item m="1" x="197"/>
        <item m="1" x="145"/>
        <item m="1" x="247"/>
        <item m="1" x="224"/>
        <item m="1" x="175"/>
        <item m="1" x="265"/>
        <item m="1" x="163"/>
        <item m="1" x="182"/>
        <item m="1" x="253"/>
        <item m="1" x="172"/>
        <item m="1" x="255"/>
        <item m="1" x="181"/>
        <item m="1" x="149"/>
        <item m="1" x="213"/>
        <item m="1" x="244"/>
        <item m="1" x="227"/>
        <item m="1" x="191"/>
        <item m="1" x="168"/>
        <item m="1" x="146"/>
        <item m="1" x="261"/>
        <item m="1" x="260"/>
        <item m="1" x="187"/>
        <item m="1" x="177"/>
        <item m="1" x="228"/>
        <item m="1" x="179"/>
        <item m="1" x="190"/>
        <item m="1" x="204"/>
        <item m="1" x="214"/>
        <item m="1" x="154"/>
        <item m="1" x="151"/>
        <item m="1" x="229"/>
        <item m="1" x="256"/>
        <item m="1" x="147"/>
        <item m="1" x="164"/>
        <item m="1" x="264"/>
        <item m="1" x="246"/>
        <item m="1" x="148"/>
        <item m="1" x="165"/>
        <item m="1" x="166"/>
        <item m="1" x="248"/>
        <item m="1" x="257"/>
        <item m="1" x="185"/>
        <item m="1" x="259"/>
        <item m="1" x="234"/>
        <item m="1" x="217"/>
        <item m="1" x="193"/>
        <item m="1" x="208"/>
        <item m="1" x="270"/>
        <item m="1" x="156"/>
        <item m="1" x="171"/>
        <item m="1" x="233"/>
        <item m="1" x="222"/>
        <item m="1" x="157"/>
        <item m="1" x="155"/>
        <item m="1" x="184"/>
        <item m="1" x="205"/>
        <item m="1" x="262"/>
        <item m="1" x="215"/>
        <item m="1" x="162"/>
        <item m="1" x="210"/>
        <item m="1" x="263"/>
        <item m="1" x="216"/>
        <item m="1" x="269"/>
        <item m="1" x="223"/>
        <item m="1" x="186"/>
        <item m="1" x="152"/>
        <item m="1" x="231"/>
        <item m="1" x="200"/>
        <item m="1" x="195"/>
        <item m="1" x="239"/>
        <item m="1" x="225"/>
        <item m="1" x="169"/>
        <item m="1" x="207"/>
        <item m="1" x="198"/>
        <item m="1" x="249"/>
        <item m="1" x="250"/>
        <item m="1" x="183"/>
        <item m="1" x="202"/>
        <item m="1" x="258"/>
        <item m="1" x="272"/>
        <item m="1" x="167"/>
        <item m="1" x="245"/>
        <item m="1" x="173"/>
        <item m="1" x="219"/>
        <item m="1" x="240"/>
        <item m="1" x="218"/>
        <item m="1" x="212"/>
        <item m="1" x="176"/>
        <item x="53"/>
        <item x="54"/>
        <item x="23"/>
        <item x="24"/>
        <item x="55"/>
        <item x="41"/>
        <item x="42"/>
        <item x="43"/>
        <item x="44"/>
        <item x="45"/>
        <item x="47"/>
        <item x="48"/>
        <item x="49"/>
        <item x="50"/>
        <item x="51"/>
        <item x="52"/>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112"/>
        <item x="113"/>
        <item x="114"/>
        <item x="115"/>
        <item x="116"/>
        <item m="1" x="153"/>
        <item x="119"/>
        <item x="120"/>
        <item x="104"/>
        <item x="121"/>
        <item x="97"/>
        <item x="98"/>
        <item x="99"/>
        <item x="100"/>
        <item x="101"/>
        <item x="102"/>
        <item x="107"/>
        <item x="108"/>
        <item x="109"/>
        <item x="110"/>
        <item x="111"/>
        <item x="117"/>
        <item x="118"/>
        <item x="123"/>
        <item x="124"/>
        <item x="125"/>
        <item x="126"/>
        <item x="127"/>
        <item x="128"/>
        <item x="129"/>
        <item x="130"/>
        <item x="131"/>
        <item x="132"/>
        <item x="133"/>
        <item x="134"/>
        <item x="135"/>
        <item x="136"/>
        <item x="137"/>
        <item x="138"/>
        <item x="139"/>
        <item x="140"/>
        <item x="141"/>
        <item x="142"/>
        <item x="143"/>
        <item x="144"/>
        <item x="36"/>
        <item x="38"/>
        <item x="46"/>
        <item x="56"/>
        <item x="57"/>
        <item m="1" x="226"/>
        <item m="1" x="211"/>
        <item m="1" x="271"/>
        <item x="96"/>
        <item x="103"/>
        <item x="105"/>
        <item x="40"/>
        <item x="58"/>
        <item x="106"/>
        <item x="122"/>
        <item x="39"/>
      </items>
    </pivotField>
    <pivotField compact="0" outline="0" showAll="0"/>
    <pivotField axis="axisRow" compact="0" outline="0" showAll="0" defaultSubtotal="0">
      <items count="239">
        <item x="0"/>
        <item x="8"/>
        <item x="41"/>
        <item x="43"/>
        <item x="39"/>
        <item x="40"/>
        <item x="49"/>
        <item x="50"/>
        <item x="42"/>
        <item x="44"/>
        <item x="46"/>
        <item x="51"/>
        <item x="52"/>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43"/>
        <item m="1" x="176"/>
        <item m="1" x="116"/>
        <item m="1" x="195"/>
        <item m="1" x="154"/>
        <item m="1" x="190"/>
        <item m="1" x="105"/>
        <item m="1" x="141"/>
        <item m="1" x="113"/>
        <item m="1" x="139"/>
        <item m="1" x="74"/>
        <item m="1" x="184"/>
        <item m="1" x="131"/>
        <item m="1" x="112"/>
        <item m="1" x="118"/>
        <item m="1" x="96"/>
        <item m="1" x="230"/>
        <item m="1" x="106"/>
        <item m="1" x="219"/>
        <item m="1" x="103"/>
        <item m="1" x="82"/>
        <item m="1" x="130"/>
        <item m="1" x="233"/>
        <item m="1" x="92"/>
        <item m="1" x="126"/>
        <item m="1" x="132"/>
        <item m="1" x="164"/>
        <item m="1" x="221"/>
        <item m="1" x="194"/>
        <item m="1" x="114"/>
        <item m="1" x="216"/>
        <item m="1" x="152"/>
        <item m="1" x="85"/>
        <item m="1" x="121"/>
        <item m="1" x="174"/>
        <item m="1" x="167"/>
        <item m="1" x="140"/>
        <item m="1" x="173"/>
        <item m="1" x="202"/>
        <item m="1" x="181"/>
        <item m="1" x="220"/>
        <item m="1" x="145"/>
        <item m="1" x="157"/>
        <item m="1" x="170"/>
        <item m="1" x="210"/>
        <item m="1" x="122"/>
        <item m="1" x="192"/>
        <item m="1" x="228"/>
        <item m="1" x="227"/>
        <item m="1" x="115"/>
        <item m="1" x="217"/>
        <item m="1" x="203"/>
        <item m="1" x="89"/>
        <item m="1" x="127"/>
        <item m="1" x="188"/>
        <item m="1" x="234"/>
        <item m="1" x="86"/>
        <item m="1" x="171"/>
        <item m="1" x="200"/>
        <item m="1" x="166"/>
        <item m="1" x="79"/>
        <item m="1" x="212"/>
        <item m="1" x="78"/>
        <item m="1" x="100"/>
        <item m="1" x="76"/>
        <item m="1" x="156"/>
        <item m="1" x="83"/>
        <item m="1" x="117"/>
        <item m="1" x="189"/>
        <item m="1" x="81"/>
        <item m="1" x="107"/>
        <item m="1" x="129"/>
        <item m="1" x="199"/>
        <item m="1" x="225"/>
        <item m="1" x="150"/>
        <item m="1" x="207"/>
        <item m="1" x="104"/>
        <item m="1" x="124"/>
        <item m="1" x="160"/>
        <item m="1" x="204"/>
        <item m="1" x="162"/>
        <item m="1" x="232"/>
        <item m="1" x="125"/>
        <item m="1" x="153"/>
        <item m="1" x="172"/>
        <item m="1" x="77"/>
        <item m="1" x="224"/>
        <item m="1" x="151"/>
        <item m="1" x="88"/>
        <item m="1" x="169"/>
        <item m="1" x="201"/>
        <item m="1" x="84"/>
        <item m="1" x="229"/>
        <item m="1" x="147"/>
        <item m="1" x="193"/>
        <item m="1" x="138"/>
        <item m="1" x="223"/>
        <item m="1" x="146"/>
        <item m="1" x="123"/>
        <item m="1" x="182"/>
        <item m="1" x="231"/>
        <item m="1" x="101"/>
        <item m="1" x="196"/>
        <item m="1" x="93"/>
        <item m="1" x="237"/>
        <item m="1" x="159"/>
        <item m="1" x="108"/>
        <item m="1" x="120"/>
        <item m="1" x="149"/>
        <item m="1" x="90"/>
        <item m="1" x="97"/>
        <item m="1" x="178"/>
        <item m="1" x="102"/>
        <item m="1" x="165"/>
        <item m="1" x="163"/>
        <item m="1" x="235"/>
        <item m="1" x="218"/>
        <item m="1" x="110"/>
        <item m="1" x="98"/>
        <item m="1" x="99"/>
        <item m="1" x="205"/>
        <item m="1" x="142"/>
        <item m="1" x="222"/>
        <item m="1" x="155"/>
        <item m="1" x="128"/>
        <item m="1" x="136"/>
        <item m="1" x="206"/>
        <item m="1" x="180"/>
        <item m="1" x="238"/>
        <item m="1" x="175"/>
        <item m="1" x="187"/>
        <item m="1" x="119"/>
        <item m="1" x="198"/>
        <item m="1" x="75"/>
        <item m="1" x="191"/>
        <item m="1" x="177"/>
        <item m="1" x="94"/>
        <item m="1" x="183"/>
        <item m="1" x="91"/>
        <item m="1" x="80"/>
        <item m="1" x="214"/>
        <item m="1" x="211"/>
        <item m="1" x="197"/>
        <item m="1" x="209"/>
        <item m="1" x="185"/>
        <item m="1" x="111"/>
        <item m="1" x="134"/>
        <item m="1" x="215"/>
        <item m="1" x="226"/>
        <item m="1" x="208"/>
        <item m="1" x="137"/>
        <item m="1" x="186"/>
        <item m="1" x="95"/>
        <item m="1" x="109"/>
        <item m="1" x="135"/>
        <item m="1" x="179"/>
        <item m="1" x="168"/>
        <item m="1" x="144"/>
        <item m="1" x="236"/>
        <item m="1" x="148"/>
        <item m="1" x="87"/>
        <item m="1" x="158"/>
        <item x="35"/>
        <item x="36"/>
        <item x="38"/>
        <item x="47"/>
        <item x="48"/>
        <item x="53"/>
        <item x="54"/>
        <item x="55"/>
        <item x="56"/>
        <item x="57"/>
        <item x="58"/>
        <item x="59"/>
        <item x="60"/>
        <item x="61"/>
        <item x="62"/>
        <item x="63"/>
        <item x="64"/>
        <item x="65"/>
        <item x="66"/>
        <item x="67"/>
        <item x="68"/>
        <item x="69"/>
        <item x="73"/>
        <item m="1" x="161"/>
        <item m="1" x="213"/>
        <item m="1" x="133"/>
        <item x="70"/>
        <item x="71"/>
        <item x="72"/>
      </items>
    </pivotField>
    <pivotField compact="0" outline="0" showAll="0"/>
    <pivotField axis="axisRow" compact="0" outline="0" showAll="0" defaultSubtotal="0">
      <items count="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m="1" x="520"/>
        <item m="1" x="231"/>
        <item m="1" x="253"/>
        <item m="1" x="275"/>
        <item m="1" x="297"/>
        <item m="1" x="316"/>
        <item m="1" x="334"/>
        <item m="1" x="352"/>
        <item m="1" x="370"/>
        <item m="1" x="388"/>
        <item m="1" x="406"/>
        <item m="1" x="424"/>
        <item m="1" x="442"/>
        <item m="1" x="460"/>
        <item m="1" x="478"/>
        <item m="1" x="496"/>
        <item m="1" x="515"/>
        <item m="1" x="226"/>
        <item m="1" x="247"/>
        <item m="1" x="269"/>
        <item m="1" x="291"/>
        <item m="1" x="311"/>
        <item m="1" x="329"/>
        <item m="1" x="347"/>
        <item m="1" x="365"/>
        <item m="1" x="383"/>
        <item m="1" x="401"/>
        <item m="1" x="419"/>
        <item m="1" x="437"/>
        <item m="1" x="455"/>
        <item m="1" x="473"/>
        <item m="1" x="491"/>
        <item m="1" x="509"/>
        <item m="1" x="530"/>
        <item m="1" x="241"/>
        <item m="1" x="252"/>
        <item m="1" x="263"/>
        <item m="1" x="274"/>
        <item m="1" x="285"/>
        <item m="1" x="296"/>
        <item m="1" x="306"/>
        <item m="1" x="315"/>
        <item m="1" x="324"/>
        <item m="1" x="333"/>
        <item m="1" x="342"/>
        <item m="1" x="351"/>
        <item m="1" x="360"/>
        <item m="1" x="369"/>
        <item m="1" x="378"/>
        <item m="1" x="387"/>
        <item m="1" x="396"/>
        <item m="1" x="405"/>
        <item m="1" x="414"/>
        <item m="1" x="423"/>
        <item m="1" x="432"/>
        <item m="1" x="441"/>
        <item m="1" x="450"/>
        <item m="1" x="459"/>
        <item m="1" x="468"/>
        <item m="1" x="477"/>
        <item m="1" x="486"/>
        <item m="1" x="495"/>
        <item m="1" x="504"/>
        <item m="1" x="514"/>
        <item m="1" x="525"/>
        <item m="1" x="225"/>
        <item m="1" x="236"/>
        <item m="1" x="246"/>
        <item m="1" x="258"/>
        <item m="1" x="268"/>
        <item m="1" x="280"/>
        <item m="1" x="290"/>
        <item m="1" x="302"/>
        <item m="1" x="310"/>
        <item m="1" x="320"/>
        <item m="1" x="328"/>
        <item m="1" x="338"/>
        <item m="1" x="346"/>
        <item m="1" x="356"/>
        <item m="1" x="364"/>
        <item m="1" x="374"/>
        <item m="1" x="382"/>
        <item m="1" x="392"/>
        <item m="1" x="400"/>
        <item m="1" x="410"/>
        <item m="1" x="418"/>
        <item m="1" x="428"/>
        <item m="1" x="436"/>
        <item m="1" x="446"/>
        <item m="1" x="454"/>
        <item m="1" x="464"/>
        <item m="1" x="472"/>
        <item m="1" x="482"/>
        <item m="1" x="490"/>
        <item m="1" x="500"/>
        <item m="1" x="508"/>
        <item m="1" x="519"/>
        <item m="1" x="529"/>
        <item m="1" x="230"/>
        <item m="1" x="240"/>
        <item m="1" x="251"/>
        <item m="1" x="262"/>
        <item m="1" x="273"/>
        <item m="1" x="284"/>
        <item m="1" x="295"/>
        <item m="1" x="305"/>
        <item m="1" x="314"/>
        <item m="1" x="323"/>
        <item m="1" x="332"/>
        <item m="1" x="341"/>
        <item m="1" x="350"/>
        <item m="1" x="359"/>
        <item m="1" x="368"/>
        <item m="1" x="377"/>
        <item m="1" x="386"/>
        <item m="1" x="395"/>
        <item m="1" x="404"/>
        <item m="1" x="413"/>
        <item m="1" x="422"/>
        <item m="1" x="431"/>
        <item m="1" x="440"/>
        <item m="1" x="449"/>
        <item m="1" x="458"/>
        <item m="1" x="467"/>
        <item m="1" x="476"/>
        <item m="1" x="485"/>
        <item m="1" x="494"/>
        <item m="1" x="503"/>
        <item m="1" x="513"/>
        <item m="1" x="524"/>
        <item m="1" x="224"/>
        <item m="1" x="235"/>
        <item m="1" x="245"/>
        <item m="1" x="257"/>
        <item m="1" x="267"/>
        <item m="1" x="279"/>
        <item m="1" x="289"/>
        <item m="1" x="301"/>
        <item m="1" x="309"/>
        <item m="1" x="319"/>
        <item m="1" x="327"/>
        <item m="1" x="337"/>
        <item m="1" x="345"/>
        <item m="1" x="355"/>
        <item m="1" x="363"/>
        <item m="1" x="373"/>
        <item m="1" x="381"/>
        <item m="1" x="391"/>
        <item m="1" x="399"/>
        <item m="1" x="409"/>
        <item m="1" x="417"/>
        <item m="1" x="427"/>
        <item m="1" x="435"/>
        <item m="1" x="445"/>
        <item m="1" x="453"/>
        <item m="1" x="463"/>
        <item m="1" x="471"/>
        <item m="1" x="481"/>
        <item m="1" x="489"/>
        <item m="1" x="499"/>
        <item m="1" x="507"/>
        <item m="1" x="518"/>
        <item m="1" x="528"/>
        <item m="1" x="229"/>
        <item m="1" x="239"/>
        <item m="1" x="250"/>
        <item m="1" x="261"/>
        <item m="1" x="272"/>
        <item m="1" x="283"/>
        <item m="1" x="294"/>
        <item m="1" x="304"/>
        <item m="1" x="313"/>
        <item m="1" x="322"/>
        <item m="1" x="331"/>
        <item m="1" x="340"/>
        <item m="1" x="349"/>
        <item m="1" x="358"/>
        <item m="1" x="367"/>
        <item m="1" x="376"/>
        <item m="1" x="385"/>
        <item m="1" x="394"/>
        <item m="1" x="403"/>
        <item m="1" x="412"/>
        <item m="1" x="421"/>
        <item m="1" x="430"/>
        <item m="1" x="439"/>
        <item m="1" x="448"/>
        <item m="1" x="457"/>
        <item m="1" x="466"/>
        <item m="1" x="475"/>
        <item m="1" x="484"/>
        <item m="1" x="493"/>
        <item m="1" x="502"/>
        <item m="1" x="512"/>
        <item m="1" x="523"/>
        <item m="1" x="223"/>
        <item m="1" x="234"/>
        <item m="1" x="244"/>
        <item m="1" x="256"/>
        <item m="1" x="266"/>
        <item m="1" x="278"/>
        <item m="1" x="288"/>
        <item m="1" x="300"/>
        <item m="1" x="308"/>
        <item m="1" x="318"/>
        <item m="1" x="326"/>
        <item m="1" x="336"/>
        <item m="1" x="344"/>
        <item m="1" x="354"/>
        <item m="1" x="362"/>
        <item m="1" x="372"/>
        <item m="1" x="380"/>
        <item m="1" x="390"/>
        <item m="1" x="398"/>
        <item m="1" x="408"/>
        <item m="1" x="416"/>
        <item m="1" x="426"/>
        <item m="1" x="434"/>
        <item m="1" x="444"/>
        <item m="1" x="452"/>
        <item m="1" x="462"/>
        <item m="1" x="470"/>
        <item m="1" x="480"/>
        <item m="1" x="488"/>
        <item m="1" x="498"/>
        <item m="1" x="506"/>
        <item m="1" x="517"/>
        <item m="1" x="527"/>
        <item m="1" x="228"/>
        <item m="1" x="238"/>
        <item m="1" x="249"/>
        <item m="1" x="260"/>
        <item m="1" x="271"/>
        <item m="1" x="282"/>
        <item m="1" x="293"/>
        <item m="1" x="303"/>
        <item m="1" x="312"/>
        <item m="1" x="321"/>
        <item m="1" x="330"/>
        <item m="1" x="339"/>
        <item m="1" x="348"/>
        <item m="1" x="357"/>
        <item m="1" x="366"/>
        <item m="1" x="375"/>
        <item m="1" x="384"/>
        <item m="1" x="393"/>
        <item m="1" x="402"/>
        <item m="1" x="411"/>
        <item m="1" x="420"/>
        <item m="1" x="429"/>
        <item m="1" x="438"/>
        <item m="1" x="447"/>
        <item m="1" x="456"/>
        <item m="1" x="465"/>
        <item m="1" x="474"/>
        <item m="1" x="483"/>
        <item m="1" x="492"/>
        <item m="1" x="501"/>
        <item m="1" x="511"/>
        <item m="1" x="522"/>
        <item m="1" x="222"/>
        <item m="1" x="233"/>
        <item m="1" x="243"/>
        <item m="1" x="255"/>
        <item m="1" x="265"/>
        <item m="1" x="277"/>
        <item m="1" x="287"/>
        <item m="1" x="299"/>
        <item m="1" x="307"/>
        <item m="1" x="317"/>
        <item m="1" x="325"/>
        <item m="1" x="335"/>
        <item m="1" x="343"/>
        <item m="1" x="353"/>
        <item m="1" x="361"/>
        <item m="1" x="371"/>
        <item m="1" x="379"/>
        <item m="1" x="389"/>
        <item m="1" x="397"/>
        <item m="1" x="407"/>
        <item m="1" x="415"/>
        <item m="1" x="425"/>
        <item m="1" x="433"/>
        <item m="1" x="443"/>
        <item m="1" x="451"/>
        <item m="1" x="461"/>
        <item m="1" x="469"/>
        <item m="1" x="479"/>
        <item m="1" x="487"/>
        <item m="1" x="497"/>
        <item m="1" x="505"/>
        <item m="1" x="510"/>
        <item m="1" x="516"/>
        <item m="1" x="521"/>
        <item m="1" x="526"/>
        <item m="1" x="221"/>
        <item m="1" x="227"/>
        <item m="1" x="232"/>
        <item m="1" x="237"/>
        <item m="1" x="242"/>
        <item m="1" x="248"/>
        <item m="1" x="254"/>
        <item m="1" x="259"/>
        <item m="1" x="264"/>
        <item m="1" x="270"/>
        <item m="1" x="276"/>
        <item m="1" x="281"/>
        <item m="1" x="286"/>
        <item m="1" x="292"/>
        <item m="1" x="298"/>
      </items>
    </pivotField>
    <pivotField axis="axisRow" compact="0" outline="0" showAll="0" sortType="ascending" defaultSubtotal="0">
      <items count="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m="1" x="247"/>
        <item m="1" x="255"/>
        <item m="1" x="263"/>
        <item m="1" x="271"/>
        <item m="1" x="279"/>
        <item m="1" x="287"/>
        <item m="1" x="305"/>
        <item m="1" x="323"/>
        <item m="1" x="230"/>
        <item m="1" x="240"/>
        <item m="1" x="248"/>
        <item m="1" x="256"/>
        <item m="1" x="264"/>
        <item m="1" x="272"/>
        <item m="1" x="280"/>
        <item m="1" x="288"/>
        <item m="1" x="306"/>
        <item m="1" x="324"/>
        <item m="1" x="231"/>
        <item m="1" x="241"/>
        <item m="1" x="249"/>
        <item m="1" x="257"/>
        <item m="1" x="265"/>
        <item m="1" x="273"/>
        <item m="1" x="281"/>
        <item m="1" x="289"/>
        <item m="1" x="307"/>
        <item m="1" x="325"/>
        <item m="1" x="232"/>
        <item m="1" x="242"/>
        <item m="1" x="250"/>
        <item m="1" x="258"/>
        <item m="1" x="266"/>
        <item m="1" x="274"/>
        <item m="1" x="282"/>
        <item m="1" x="290"/>
        <item m="1" x="308"/>
        <item m="1" x="326"/>
        <item m="1" x="233"/>
        <item m="1" x="243"/>
        <item m="1" x="251"/>
        <item m="1" x="259"/>
        <item m="1" x="267"/>
        <item m="1" x="275"/>
        <item m="1" x="283"/>
        <item m="1" x="291"/>
        <item m="1" x="309"/>
        <item m="1" x="327"/>
        <item m="1" x="234"/>
        <item m="1" x="244"/>
        <item m="1" x="252"/>
        <item m="1" x="260"/>
        <item m="1" x="268"/>
        <item m="1" x="276"/>
        <item m="1" x="284"/>
        <item m="1" x="292"/>
        <item m="1" x="310"/>
        <item m="1" x="328"/>
        <item m="1" x="235"/>
        <item m="1" x="245"/>
        <item m="1" x="253"/>
        <item m="1" x="261"/>
        <item m="1" x="269"/>
        <item m="1" x="277"/>
        <item m="1" x="285"/>
        <item m="1" x="293"/>
        <item m="1" x="311"/>
        <item m="1" x="329"/>
        <item m="1" x="236"/>
        <item m="1" x="246"/>
        <item m="1" x="254"/>
        <item m="1" x="262"/>
        <item m="1" x="270"/>
        <item m="1" x="278"/>
        <item m="1" x="286"/>
        <item m="1" x="294"/>
        <item m="1" x="312"/>
        <item m="1" x="330"/>
        <item m="1" x="295"/>
        <item m="1" x="313"/>
        <item m="1" x="331"/>
        <item m="1" x="341"/>
        <item m="1" x="351"/>
        <item m="1" x="361"/>
        <item m="1" x="371"/>
        <item m="1" x="381"/>
        <item m="1" x="399"/>
        <item m="1" x="419"/>
        <item m="1" x="296"/>
        <item m="1" x="314"/>
        <item m="1" x="332"/>
        <item m="1" x="342"/>
        <item m="1" x="352"/>
        <item m="1" x="362"/>
        <item m="1" x="372"/>
        <item m="1" x="382"/>
        <item m="1" x="401"/>
        <item m="1" x="421"/>
        <item m="1" x="297"/>
        <item m="1" x="315"/>
        <item m="1" x="333"/>
        <item m="1" x="343"/>
        <item m="1" x="353"/>
        <item m="1" x="363"/>
        <item m="1" x="373"/>
        <item m="1" x="383"/>
        <item m="1" x="403"/>
        <item m="1" x="423"/>
        <item m="1" x="298"/>
        <item m="1" x="316"/>
        <item m="1" x="334"/>
        <item m="1" x="344"/>
        <item m="1" x="354"/>
        <item m="1" x="364"/>
        <item m="1" x="374"/>
        <item m="1" x="384"/>
        <item m="1" x="404"/>
        <item m="1" x="424"/>
        <item m="1" x="299"/>
        <item m="1" x="317"/>
        <item m="1" x="335"/>
        <item m="1" x="345"/>
        <item m="1" x="355"/>
        <item m="1" x="365"/>
        <item m="1" x="375"/>
        <item m="1" x="385"/>
        <item m="1" x="405"/>
        <item m="1" x="425"/>
        <item m="1" x="300"/>
        <item m="1" x="318"/>
        <item m="1" x="336"/>
        <item m="1" x="346"/>
        <item m="1" x="356"/>
        <item m="1" x="366"/>
        <item m="1" x="376"/>
        <item m="1" x="386"/>
        <item m="1" x="406"/>
        <item m="1" x="426"/>
        <item m="1" x="301"/>
        <item m="1" x="319"/>
        <item m="1" x="337"/>
        <item m="1" x="347"/>
        <item m="1" x="357"/>
        <item m="1" x="367"/>
        <item m="1" x="377"/>
        <item m="1" x="387"/>
        <item m="1" x="407"/>
        <item m="1" x="427"/>
        <item m="1" x="302"/>
        <item m="1" x="320"/>
        <item m="1" x="338"/>
        <item m="1" x="348"/>
        <item m="1" x="358"/>
        <item m="1" x="368"/>
        <item m="1" x="378"/>
        <item m="1" x="388"/>
        <item m="1" x="408"/>
        <item m="1" x="428"/>
        <item m="1" x="303"/>
        <item m="1" x="321"/>
        <item m="1" x="339"/>
        <item m="1" x="349"/>
        <item m="1" x="359"/>
        <item m="1" x="369"/>
        <item m="1" x="379"/>
        <item m="1" x="389"/>
        <item m="1" x="409"/>
        <item m="1" x="429"/>
        <item m="1" x="304"/>
        <item m="1" x="322"/>
        <item m="1" x="340"/>
        <item m="1" x="350"/>
        <item m="1" x="360"/>
        <item m="1" x="370"/>
        <item m="1" x="380"/>
        <item m="1" x="390"/>
        <item m="1" x="410"/>
        <item m="1" x="430"/>
        <item m="1" x="391"/>
        <item m="1" x="411"/>
        <item m="1" x="431"/>
        <item m="1" x="441"/>
        <item m="1" x="451"/>
        <item m="1" x="461"/>
        <item m="1" x="471"/>
        <item m="1" x="481"/>
        <item m="1" x="495"/>
        <item m="1" x="509"/>
        <item m="1" x="392"/>
        <item m="1" x="412"/>
        <item m="1" x="432"/>
        <item m="1" x="442"/>
        <item m="1" x="452"/>
        <item m="1" x="462"/>
        <item m="1" x="472"/>
        <item m="1" x="482"/>
        <item m="1" x="496"/>
        <item m="1" x="510"/>
        <item m="1" x="393"/>
        <item m="1" x="413"/>
        <item m="1" x="433"/>
        <item m="1" x="443"/>
        <item m="1" x="453"/>
        <item m="1" x="463"/>
        <item m="1" x="473"/>
        <item m="1" x="483"/>
        <item m="1" x="497"/>
        <item m="1" x="511"/>
        <item m="1" x="394"/>
        <item m="1" x="414"/>
        <item m="1" x="434"/>
        <item m="1" x="444"/>
        <item m="1" x="454"/>
        <item m="1" x="464"/>
        <item m="1" x="474"/>
        <item m="1" x="484"/>
        <item m="1" x="498"/>
        <item m="1" x="512"/>
        <item m="1" x="395"/>
        <item m="1" x="415"/>
        <item m="1" x="435"/>
        <item m="1" x="445"/>
        <item m="1" x="455"/>
        <item m="1" x="465"/>
        <item m="1" x="475"/>
        <item m="1" x="485"/>
        <item m="1" x="499"/>
        <item m="1" x="513"/>
        <item m="1" x="396"/>
        <item m="1" x="416"/>
        <item m="1" x="436"/>
        <item m="1" x="446"/>
        <item m="1" x="456"/>
        <item m="1" x="466"/>
        <item m="1" x="476"/>
        <item m="1" x="486"/>
        <item m="1" x="500"/>
        <item m="1" x="514"/>
        <item m="1" x="397"/>
        <item m="1" x="417"/>
        <item m="1" x="437"/>
        <item m="1" x="447"/>
        <item m="1" x="457"/>
        <item m="1" x="467"/>
        <item m="1" x="477"/>
        <item m="1" x="487"/>
        <item m="1" x="501"/>
        <item m="1" x="515"/>
        <item m="1" x="398"/>
        <item m="1" x="418"/>
        <item m="1" x="438"/>
        <item m="1" x="448"/>
        <item m="1" x="458"/>
        <item m="1" x="468"/>
        <item m="1" x="478"/>
        <item m="1" x="488"/>
        <item m="1" x="502"/>
        <item m="1" x="516"/>
        <item m="1" x="400"/>
        <item m="1" x="420"/>
        <item m="1" x="439"/>
        <item m="1" x="449"/>
        <item m="1" x="459"/>
        <item m="1" x="469"/>
        <item m="1" x="479"/>
        <item m="1" x="489"/>
        <item m="1" x="503"/>
        <item m="1" x="517"/>
        <item m="1" x="402"/>
        <item m="1" x="422"/>
        <item m="1" x="440"/>
        <item m="1" x="450"/>
        <item m="1" x="460"/>
        <item m="1" x="470"/>
        <item m="1" x="480"/>
        <item m="1" x="490"/>
        <item m="1" x="504"/>
        <item m="1" x="518"/>
        <item m="1" x="491"/>
        <item m="1" x="505"/>
        <item m="1" x="519"/>
        <item m="1" x="522"/>
        <item m="1" x="525"/>
        <item m="1" x="528"/>
        <item m="1" x="221"/>
        <item m="1" x="224"/>
        <item m="1" x="227"/>
        <item m="1" x="237"/>
        <item m="1" x="492"/>
        <item m="1" x="506"/>
        <item m="1" x="520"/>
        <item m="1" x="523"/>
        <item m="1" x="526"/>
        <item m="1" x="529"/>
        <item m="1" x="222"/>
        <item m="1" x="225"/>
        <item m="1" x="228"/>
        <item m="1" x="238"/>
        <item m="1" x="493"/>
        <item m="1" x="507"/>
        <item m="1" x="521"/>
        <item m="1" x="524"/>
        <item m="1" x="527"/>
        <item m="1" x="530"/>
        <item m="1" x="223"/>
        <item m="1" x="226"/>
        <item m="1" x="229"/>
        <item m="1" x="239"/>
        <item m="1" x="494"/>
        <item m="1" x="508"/>
      </items>
    </pivotField>
    <pivotField axis="axisRow" compact="0" outline="0" showAll="0" defaultSubtotal="0">
      <items count="8000">
        <item m="1" x="3281"/>
        <item m="1" x="3370"/>
        <item m="1" x="3458"/>
        <item m="1" x="3540"/>
        <item m="1" x="3634"/>
        <item m="1" x="3701"/>
        <item m="1" x="3781"/>
        <item m="1" x="3833"/>
        <item m="1" x="3909"/>
        <item m="1" x="2757"/>
        <item m="1" x="2865"/>
        <item m="1" x="2956"/>
        <item m="1" x="3064"/>
        <item m="1" x="3143"/>
        <item m="1" x="3266"/>
        <item m="1" x="3353"/>
        <item m="1" x="3450"/>
        <item m="1" x="3526"/>
        <item m="1" x="3627"/>
        <item m="1" x="2426"/>
        <item m="1" x="2489"/>
        <item m="1" x="2565"/>
        <item m="1" x="2652"/>
        <item m="1" x="2745"/>
        <item m="1" x="2850"/>
        <item m="1" x="2942"/>
        <item m="1" x="3053"/>
        <item m="1" x="3128"/>
        <item m="1" x="3256"/>
        <item m="1" x="2160"/>
        <item m="1" x="2214"/>
        <item m="1" x="2288"/>
        <item m="1" x="2345"/>
        <item m="1" x="2421"/>
        <item m="1" x="2475"/>
        <item m="1" x="2557"/>
        <item m="1" x="2639"/>
        <item m="1" x="2735"/>
        <item m="1" x="2833"/>
        <item m="1" x="1883"/>
        <item m="1" x="1930"/>
        <item m="1" x="2018"/>
        <item m="1" x="2071"/>
        <item m="1" x="2154"/>
        <item m="1" x="2199"/>
        <item m="1" x="2285"/>
        <item m="1" x="2334"/>
        <item m="1" x="2414"/>
        <item m="1" x="2461"/>
        <item m="1" x="1728"/>
        <item m="1" x="1787"/>
        <item m="1" x="1878"/>
        <item m="1" x="1926"/>
        <item m="1" x="2014"/>
        <item m="1" x="2065"/>
        <item m="1" x="2147"/>
        <item m="1" x="2193"/>
        <item m="1" x="1779"/>
        <item m="1" x="1870"/>
        <item m="1" x="4602"/>
        <item m="1" x="4419"/>
        <item m="1" x="4242"/>
        <item m="1" x="4077"/>
        <item m="1" x="5025"/>
        <item m="1" x="4779"/>
        <item m="1" x="4584"/>
        <item m="1" x="4399"/>
        <item m="1" x="4230"/>
        <item m="1" x="5266"/>
        <item m="1" x="5002"/>
        <item m="1" x="4755"/>
        <item m="1" x="4562"/>
        <item m="1" x="4381"/>
        <item m="1" x="5519"/>
        <item m="1" x="5238"/>
        <item m="1" x="4980"/>
        <item m="1" x="4729"/>
        <item m="1" x="4542"/>
        <item m="1" x="5789"/>
        <item m="1" x="5489"/>
        <item m="1" x="5208"/>
        <item m="1" x="4947"/>
        <item m="1" x="4702"/>
        <item m="1" x="6044"/>
        <item m="1" x="5754"/>
        <item m="1" x="5457"/>
        <item m="1" x="5176"/>
        <item m="1" x="4919"/>
        <item m="1" x="6269"/>
        <item m="1" x="6014"/>
        <item m="1" x="5722"/>
        <item m="1" x="5427"/>
        <item m="1" x="5149"/>
        <item m="1" x="6506"/>
        <item m="1" x="6021"/>
        <item m="1" x="5434"/>
        <item m="1" x="5588"/>
        <item m="1" x="6431"/>
        <item m="1" x="6657"/>
        <item m="1" x="6867"/>
        <item m="1" x="7054"/>
        <item m="1" x="7241"/>
        <item m="1" x="7446"/>
        <item m="1" x="7413"/>
        <item m="1" x="7443"/>
        <item m="1" x="7489"/>
        <item m="1" x="7740"/>
        <item m="1" x="7903"/>
        <item m="1" x="7908"/>
        <item m="1" x="7741"/>
        <item m="1" x="7904"/>
        <item m="1" x="7909"/>
        <item m="1" x="3291"/>
        <item m="1" x="3300"/>
        <item m="1" x="3467"/>
        <item m="1" x="3304"/>
        <item m="1" x="3470"/>
        <item m="1" x="3642"/>
        <item m="1" x="3309"/>
        <item m="1" x="3475"/>
        <item m="1" x="3643"/>
        <item m="1" x="3786"/>
        <item m="1" x="7744"/>
        <item m="1" x="7910"/>
        <item m="1" x="2351"/>
        <item m="1" x="2424"/>
        <item m="1" x="2483"/>
        <item m="1" x="2562"/>
        <item m="1" x="2646"/>
        <item m="1" x="2742"/>
        <item m="1" x="2844"/>
        <item m="1" x="2938"/>
        <item m="1" x="3045"/>
        <item m="1" x="2020"/>
        <item m="1" x="2075"/>
        <item m="1" x="2157"/>
        <item m="1" x="2206"/>
        <item m="1" x="2286"/>
        <item m="1" x="2338"/>
        <item m="1" x="2418"/>
        <item m="1" x="2468"/>
        <item m="1" x="2552"/>
        <item m="1" x="2628"/>
        <item m="1" x="1729"/>
        <item m="1" x="1790"/>
        <item m="1" x="1880"/>
        <item m="1" x="1928"/>
        <item m="1" x="2016"/>
        <item m="1" x="2068"/>
        <item m="1" x="2151"/>
        <item m="1" x="2197"/>
        <item m="1" x="2281"/>
        <item m="1" x="2329"/>
        <item m="1" x="1724"/>
        <item m="1" x="1784"/>
        <item m="1" x="1875"/>
        <item m="1" x="1922"/>
        <item m="1" x="2010"/>
        <item m="1" x="2061"/>
        <item m="1" x="1775"/>
        <item m="1" x="2569"/>
        <item m="1" x="2747"/>
        <item m="1" x="2940"/>
        <item m="1" x="3125"/>
        <item m="1" x="2578"/>
        <item m="1" x="2758"/>
        <item m="1" x="2950"/>
        <item m="1" x="3131"/>
        <item m="1" x="3339"/>
        <item m="1" x="5252"/>
        <item m="1" x="4992"/>
        <item m="1" x="4742"/>
        <item m="1" x="4554"/>
        <item m="1" x="4374"/>
        <item m="1" x="5501"/>
        <item m="1" x="5222"/>
        <item m="1" x="4962"/>
        <item m="1" x="4714"/>
        <item m="1" x="4532"/>
        <item m="1" x="5771"/>
        <item m="1" x="5471"/>
        <item m="1" x="5192"/>
        <item m="1" x="4930"/>
        <item m="1" x="4691"/>
        <item m="1" x="6028"/>
        <item m="1" x="5735"/>
        <item m="1" x="5439"/>
        <item m="1" x="5160"/>
        <item m="1" x="4907"/>
        <item m="1" x="6251"/>
        <item m="1" x="5998"/>
        <item m="1" x="5704"/>
        <item m="1" x="5409"/>
        <item m="1" x="5137"/>
        <item m="1" x="6493"/>
        <item m="1" x="6223"/>
        <item m="1" x="5970"/>
        <item m="1" x="5671"/>
        <item m="1" x="5386"/>
        <item m="1" x="6698"/>
        <item m="1" x="6471"/>
        <item m="1" x="6192"/>
        <item m="1" x="5943"/>
        <item m="1" x="5653"/>
        <item m="1" x="5877"/>
        <item m="1" x="6009"/>
        <item m="1" x="5155"/>
        <item m="1" x="5314"/>
        <item m="1" x="5421"/>
        <item m="1" x="5581"/>
        <item m="1" x="5698"/>
        <item m="1" x="5866"/>
        <item m="1" x="5981"/>
        <item m="1" x="6116"/>
        <item m="1" x="4670"/>
        <item m="1" x="4810"/>
        <item m="1" x="4894"/>
        <item m="1" x="5055"/>
        <item m="1" x="5133"/>
        <item m="1" x="5303"/>
        <item m="1" x="5393"/>
        <item m="1" x="5567"/>
        <item m="1" x="5666"/>
        <item m="1" x="5852"/>
        <item m="1" x="4336"/>
        <item m="1" x="4439"/>
        <item m="1" x="7513"/>
        <item m="1" x="7544"/>
        <item m="1" x="7566"/>
        <item m="1" x="3174"/>
        <item m="1" x="3187"/>
        <item m="1" x="3381"/>
        <item m="1" x="3196"/>
        <item m="1" x="3392"/>
        <item m="1" x="3555"/>
        <item m="1" x="3178"/>
        <item m="1" x="3190"/>
        <item m="1" x="3384"/>
        <item m="1" x="3198"/>
        <item m="1" x="3394"/>
        <item m="1" x="3557"/>
        <item m="1" x="3207"/>
        <item m="1" x="3401"/>
        <item m="1" x="3564"/>
        <item m="1" x="3712"/>
        <item m="1" x="3215"/>
        <item m="1" x="3407"/>
        <item m="1" x="3571"/>
        <item m="1" x="3717"/>
        <item m="1" x="3842"/>
        <item m="1" x="3414"/>
        <item m="1" x="3577"/>
        <item m="1" x="3725"/>
        <item m="1" x="3847"/>
        <item m="1" x="3974"/>
        <item m="1" x="3583"/>
        <item m="1" x="3731"/>
        <item m="1" x="3855"/>
        <item m="1" x="3980"/>
        <item m="1" x="4130"/>
        <item m="1" x="2076"/>
        <item m="1" x="2158"/>
        <item m="1" x="2207"/>
        <item m="1" x="2287"/>
        <item m="1" x="2339"/>
        <item m="1" x="2419"/>
        <item m="1" x="2469"/>
        <item m="1" x="2553"/>
        <item m="1" x="2629"/>
        <item m="1" x="1730"/>
        <item m="1" x="1791"/>
        <item m="1" x="1881"/>
        <item m="1" x="1929"/>
        <item m="1" x="2017"/>
        <item m="1" x="2069"/>
        <item m="1" x="2152"/>
        <item m="1" x="2198"/>
        <item m="1" x="2282"/>
        <item m="1" x="2330"/>
        <item m="1" x="1725"/>
        <item m="1" x="1785"/>
        <item m="1" x="1876"/>
        <item m="1" x="1923"/>
        <item m="1" x="2011"/>
        <item m="1" x="2062"/>
        <item m="1" x="1776"/>
        <item m="1" x="2579"/>
        <item m="1" x="2759"/>
        <item m="1" x="2951"/>
        <item m="1" x="3132"/>
        <item m="1" x="3340"/>
        <item m="1" x="3504"/>
        <item m="1" x="2589"/>
        <item m="1" x="2770"/>
        <item m="1" x="2961"/>
        <item m="1" x="3148"/>
        <item m="1" x="3350"/>
        <item m="1" x="3514"/>
        <item m="1" x="3675"/>
        <item m="1" x="5502"/>
        <item m="1" x="5223"/>
        <item m="1" x="4963"/>
        <item m="1" x="4715"/>
        <item m="1" x="4533"/>
        <item m="1" x="5772"/>
        <item m="1" x="5472"/>
        <item m="1" x="5193"/>
        <item m="1" x="4931"/>
        <item m="1" x="4692"/>
        <item m="1" x="6029"/>
        <item m="1" x="5736"/>
        <item m="1" x="5440"/>
        <item m="1" x="5161"/>
        <item m="1" x="4908"/>
        <item m="1" x="6252"/>
        <item m="1" x="5999"/>
        <item m="1" x="5705"/>
        <item m="1" x="5410"/>
        <item m="1" x="5138"/>
        <item m="1" x="6494"/>
        <item m="1" x="6224"/>
        <item m="1" x="5971"/>
        <item m="1" x="5672"/>
        <item m="1" x="5387"/>
        <item m="1" x="6699"/>
        <item m="1" x="6472"/>
        <item m="1" x="6193"/>
        <item m="1" x="5944"/>
        <item m="1" x="5654"/>
        <item m="1" x="6897"/>
        <item m="1" x="6680"/>
        <item m="1" x="6450"/>
        <item m="1" x="6172"/>
        <item m="1" x="5935"/>
        <item m="1" x="5315"/>
        <item m="1" x="5422"/>
        <item m="1" x="5582"/>
        <item m="1" x="5699"/>
        <item m="1" x="5867"/>
        <item m="1" x="5982"/>
        <item m="1" x="6117"/>
        <item m="1" x="4671"/>
        <item m="1" x="4811"/>
        <item m="1" x="4895"/>
        <item m="1" x="5056"/>
        <item m="1" x="5134"/>
        <item m="1" x="5304"/>
        <item m="1" x="5394"/>
        <item m="1" x="5568"/>
        <item m="1" x="5667"/>
        <item m="1" x="5853"/>
        <item m="1" x="4337"/>
        <item m="1" x="4440"/>
        <item m="1" x="4501"/>
        <item m="1" x="4615"/>
        <item m="1" x="4664"/>
        <item m="1" x="4804"/>
        <item m="1" x="4887"/>
        <item m="1" x="5044"/>
        <item m="1" x="5123"/>
        <item m="1" x="5294"/>
        <item m="1" x="4028"/>
        <item m="1" x="4103"/>
        <item m="1" x="7545"/>
        <item m="1" x="7567"/>
        <item m="1" x="7584"/>
        <item m="1" x="3175"/>
        <item m="1" x="3188"/>
        <item m="1" x="3382"/>
        <item m="1" x="3197"/>
        <item m="1" x="3393"/>
        <item m="1" x="3556"/>
        <item m="1" x="3206"/>
        <item m="1" x="3400"/>
        <item m="1" x="3563"/>
        <item m="1" x="3711"/>
        <item m="1" x="3214"/>
        <item m="1" x="3179"/>
        <item m="1" x="3191"/>
        <item m="1" x="3385"/>
        <item m="1" x="3199"/>
        <item m="1" x="3395"/>
        <item m="1" x="3558"/>
        <item m="1" x="3208"/>
        <item m="1" x="3402"/>
        <item m="1" x="3565"/>
        <item m="1" x="3713"/>
        <item m="1" x="3216"/>
        <item m="1" x="3408"/>
        <item m="1" x="3572"/>
        <item m="1" x="3718"/>
        <item m="1" x="3843"/>
        <item m="1" x="3415"/>
        <item m="1" x="3578"/>
        <item m="1" x="3726"/>
        <item m="1" x="3848"/>
        <item m="1" x="3975"/>
        <item m="1" x="3584"/>
        <item m="1" x="3732"/>
        <item m="1" x="3856"/>
        <item m="1" x="3981"/>
        <item m="1" x="4131"/>
        <item m="1" x="3739"/>
        <item m="1" x="3861"/>
        <item m="1" x="3987"/>
        <item m="1" x="4136"/>
        <item m="1" x="4284"/>
        <item m="1" x="3910"/>
        <item m="1" x="3966"/>
        <item m="1" x="4044"/>
        <item m="1" x="4119"/>
        <item m="1" x="4197"/>
        <item m="1" x="4276"/>
        <item m="1" x="4344"/>
        <item m="1" x="4445"/>
        <item m="1" x="4505"/>
        <item m="1" x="3527"/>
        <item m="1" x="3628"/>
        <item m="1" x="3688"/>
        <item m="1" x="3773"/>
        <item m="1" x="3824"/>
        <item m="1" x="3903"/>
        <item m="1" x="3958"/>
        <item m="1" x="4037"/>
        <item m="1" x="4112"/>
        <item m="1" x="4190"/>
        <item m="1" x="3129"/>
        <item m="1" x="3257"/>
        <item m="1" x="3341"/>
        <item m="1" x="3443"/>
        <item m="1" x="3510"/>
        <item m="1" x="3616"/>
        <item m="1" x="3676"/>
        <item m="1" x="3767"/>
        <item m="1" x="3814"/>
        <item m="1" x="3893"/>
        <item m="1" x="2736"/>
        <item m="1" x="2834"/>
        <item m="1" x="2934"/>
        <item m="1" x="3036"/>
        <item m="1" x="3121"/>
        <item m="1" x="3245"/>
        <item m="1" x="3330"/>
        <item m="1" x="3434"/>
        <item m="1" x="3499"/>
        <item m="1" x="3607"/>
        <item m="1" x="2415"/>
        <item m="1" x="2462"/>
        <item m="1" x="2548"/>
        <item m="1" x="2622"/>
        <item m="1" x="2723"/>
        <item m="1" x="2817"/>
        <item m="1" x="2919"/>
        <item m="1" x="3016"/>
        <item m="1" x="3110"/>
        <item m="1" x="3228"/>
        <item m="1" x="2148"/>
        <item m="1" x="2194"/>
        <item m="1" x="2278"/>
        <item m="1" x="2326"/>
        <item m="1" x="2408"/>
        <item m="1" x="2455"/>
        <item m="1" x="2539"/>
        <item m="1" x="2613"/>
        <item m="1" x="2710"/>
        <item m="1" x="2805"/>
        <item m="1" x="1871"/>
        <item m="1" x="1919"/>
        <item m="1" x="2006"/>
        <item m="1" x="2057"/>
        <item m="1" x="2141"/>
        <item m="1" x="2186"/>
        <item m="1" x="2269"/>
        <item m="1" x="2318"/>
        <item m="1" x="2398"/>
        <item m="1" x="4607"/>
        <item m="1" x="4427"/>
        <item m="1" x="4252"/>
        <item m="1" x="4083"/>
        <item m="1" x="5033"/>
        <item m="1" x="4789"/>
        <item m="1" x="4595"/>
        <item m="1" x="4410"/>
        <item m="1" x="4237"/>
        <item m="1" x="5278"/>
        <item m="1" x="5018"/>
        <item m="1" x="4766"/>
        <item m="1" x="4576"/>
        <item m="1" x="4391"/>
        <item m="1" x="5535"/>
        <item m="1" x="5253"/>
        <item m="1" x="4993"/>
        <item m="1" x="4743"/>
        <item m="1" x="4555"/>
        <item m="1" x="5804"/>
        <item m="1" x="5503"/>
        <item m="1" x="5224"/>
        <item m="1" x="4964"/>
        <item m="1" x="4716"/>
        <item m="1" x="6056"/>
        <item m="1" x="5773"/>
        <item m="1" x="5473"/>
        <item m="1" x="5194"/>
        <item m="1" x="4932"/>
        <item m="1" x="6285"/>
        <item m="1" x="6030"/>
        <item m="1" x="5737"/>
        <item m="1" x="5441"/>
        <item m="1" x="5162"/>
        <item m="1" x="6519"/>
        <item m="1" x="6276"/>
        <item m="1" x="6526"/>
        <item m="1" x="6730"/>
        <item m="1" x="6931"/>
        <item m="1" x="7118"/>
        <item m="1" x="7308"/>
        <item m="1" x="7529"/>
        <item m="1" x="6292"/>
        <item m="1" x="6536"/>
        <item m="1" x="6739"/>
        <item m="1" x="6936"/>
        <item m="1" x="7123"/>
        <item m="1" x="7316"/>
        <item m="1" x="7539"/>
        <item m="1" x="6305"/>
        <item m="1" x="6546"/>
        <item m="1" x="6745"/>
        <item m="1" x="6943"/>
        <item m="1" x="7130"/>
        <item m="1" x="7323"/>
        <item m="1" x="7546"/>
        <item m="1" x="6315"/>
        <item m="1" x="6553"/>
        <item m="1" x="6752"/>
        <item m="1" x="6948"/>
        <item m="1" x="7135"/>
        <item m="1" x="7329"/>
        <item m="1" x="7552"/>
        <item m="1" x="6326"/>
        <item m="1" x="6560"/>
        <item m="1" x="6758"/>
        <item m="1" x="6954"/>
        <item m="1" x="7142"/>
        <item m="1" x="7335"/>
        <item m="1" x="7558"/>
        <item m="1" x="6336"/>
        <item m="1" x="6567"/>
        <item m="1" x="6763"/>
        <item m="1" x="6958"/>
        <item m="1" x="7147"/>
        <item m="1" x="7338"/>
        <item m="1" x="7563"/>
        <item m="1" x="6341"/>
        <item m="1" x="6572"/>
        <item m="1" x="6767"/>
        <item m="1" x="6962"/>
        <item m="1" x="7152"/>
        <item m="1" x="7343"/>
        <item m="1" x="7569"/>
        <item m="1" x="6346"/>
        <item m="1" x="6579"/>
        <item m="1" x="6771"/>
        <item m="1" x="6968"/>
        <item m="1" x="7157"/>
        <item m="1" x="7349"/>
        <item m="1" x="7573"/>
        <item m="1" x="6350"/>
        <item m="1" x="6581"/>
        <item m="1" x="6776"/>
        <item m="1" x="6971"/>
        <item m="1" x="7163"/>
        <item m="1" x="7355"/>
        <item m="1" x="7578"/>
        <item m="1" x="6355"/>
        <item m="1" x="6586"/>
        <item m="1" x="6780"/>
        <item m="1" x="6976"/>
        <item m="1" x="7167"/>
        <item m="1" x="7359"/>
        <item m="1" x="7581"/>
        <item m="1" x="7242"/>
        <item m="1" x="7447"/>
        <item m="1" x="7671"/>
        <item m="1" x="7839"/>
        <item m="1" x="7993"/>
        <item m="1" x="7248"/>
        <item m="1" x="7457"/>
        <item m="1" x="7680"/>
        <item m="1" x="2679"/>
        <item m="1" x="3462"/>
        <item m="1" x="4047"/>
        <item m="1" x="4674"/>
        <item m="1" x="2703"/>
        <item m="1" x="3479"/>
        <item m="1" x="4065"/>
        <item m="1" x="4722"/>
        <item m="1" x="2727"/>
        <item m="1" x="3492"/>
        <item m="1" x="4084"/>
        <item m="1" x="4769"/>
        <item m="1" x="7103"/>
        <item m="1" x="7284"/>
        <item m="1" x="7482"/>
        <item m="1" x="7692"/>
        <item m="1" x="7849"/>
        <item m="1" x="7292"/>
        <item m="1" x="7498"/>
        <item m="1" x="7703"/>
        <item m="1" x="7860"/>
        <item m="1" x="7508"/>
        <item m="1" x="7718"/>
        <item m="1" x="7872"/>
        <item m="1" x="7726"/>
        <item m="1" x="7885"/>
        <item m="1" x="7895"/>
        <item m="1" x="7104"/>
        <item m="1" x="7285"/>
        <item m="1" x="7485"/>
        <item m="1" x="7695"/>
        <item m="1" x="7852"/>
        <item m="1" x="7293"/>
        <item m="1" x="7499"/>
        <item m="1" x="7706"/>
        <item m="1" x="7863"/>
        <item m="1" x="7510"/>
        <item m="1" x="7720"/>
        <item m="1" x="7876"/>
        <item m="1" x="7729"/>
        <item m="1" x="7888"/>
        <item m="1" x="7898"/>
        <item m="1" x="3277"/>
        <item m="1" x="7109"/>
        <item m="1" x="7294"/>
        <item m="1" x="7500"/>
        <item m="1" x="7707"/>
        <item m="1" x="7864"/>
        <item m="1" x="3258"/>
        <item m="1" x="3342"/>
        <item m="1" x="3444"/>
        <item m="1" x="3511"/>
        <item m="1" x="3617"/>
        <item m="1" x="3677"/>
        <item m="1" x="3768"/>
        <item m="1" x="3815"/>
        <item m="1" x="3894"/>
        <item m="1" x="2737"/>
        <item m="1" x="2835"/>
        <item m="1" x="2935"/>
        <item m="1" x="3037"/>
        <item m="1" x="3122"/>
        <item m="1" x="3246"/>
        <item m="1" x="3331"/>
        <item m="1" x="3435"/>
        <item m="1" x="3500"/>
        <item m="1" x="3608"/>
        <item m="1" x="2416"/>
        <item m="1" x="2463"/>
        <item m="1" x="2549"/>
        <item m="1" x="2623"/>
        <item m="1" x="2724"/>
        <item m="1" x="2818"/>
        <item m="1" x="2920"/>
        <item m="1" x="3017"/>
        <item m="1" x="3111"/>
        <item m="1" x="3229"/>
        <item m="1" x="2149"/>
        <item m="1" x="2195"/>
        <item m="1" x="2279"/>
        <item m="1" x="2327"/>
        <item m="1" x="2409"/>
        <item m="1" x="2456"/>
        <item m="1" x="2540"/>
        <item m="1" x="2614"/>
        <item m="1" x="2711"/>
        <item m="1" x="2806"/>
        <item m="1" x="1872"/>
        <item m="1" x="1920"/>
        <item m="1" x="2007"/>
        <item m="1" x="2058"/>
        <item m="1" x="2142"/>
        <item m="1" x="2187"/>
        <item m="1" x="2270"/>
        <item m="1" x="2319"/>
        <item m="1" x="2399"/>
        <item m="1" x="2447"/>
        <item m="1" x="1773"/>
        <item m="1" x="1863"/>
        <item m="1" x="1913"/>
        <item m="1" x="1997"/>
        <item m="1" x="2049"/>
        <item m="1" x="2130"/>
        <item m="1" x="2178"/>
        <item m="1" x="1761"/>
        <item m="1" x="1846"/>
        <item m="1" x="2563"/>
        <item m="1" x="2570"/>
        <item m="1" x="2748"/>
        <item m="1" x="5019"/>
        <item m="1" x="4767"/>
        <item m="1" x="4577"/>
        <item m="1" x="4392"/>
        <item m="1" x="5536"/>
        <item m="1" x="5254"/>
        <item m="1" x="4994"/>
        <item m="1" x="4744"/>
        <item m="1" x="4556"/>
        <item m="1" x="5805"/>
        <item m="1" x="5504"/>
        <item m="1" x="5225"/>
        <item m="1" x="4965"/>
        <item m="1" x="4717"/>
        <item m="1" x="6057"/>
        <item m="1" x="5774"/>
        <item m="1" x="5474"/>
        <item m="1" x="5195"/>
        <item m="1" x="4933"/>
        <item m="1" x="6286"/>
        <item m="1" x="6031"/>
        <item m="1" x="5738"/>
        <item m="1" x="5442"/>
        <item m="1" x="5163"/>
        <item m="1" x="6520"/>
        <item m="1" x="6253"/>
        <item m="1" x="6000"/>
        <item m="1" x="5706"/>
        <item m="1" x="5411"/>
        <item m="1" x="6718"/>
        <item m="1" x="6495"/>
        <item m="1" x="6225"/>
        <item m="1" x="5972"/>
        <item m="1" x="5673"/>
        <item m="1" x="6914"/>
        <item m="1" x="5963"/>
        <item m="1" x="6110"/>
        <item m="1" x="5384"/>
        <item m="1" x="5562"/>
        <item m="1" x="6377"/>
        <item m="1" x="6605"/>
        <item m="1" x="6806"/>
        <item m="1" x="6998"/>
        <item m="1" x="7192"/>
        <item m="1" x="7393"/>
        <item m="1" x="2728"/>
        <item m="1" x="3493"/>
        <item m="1" x="4085"/>
        <item m="1" x="4770"/>
        <item m="1" x="2750"/>
        <item m="1" x="3516"/>
        <item m="1" x="4104"/>
        <item m="1" x="4798"/>
        <item m="1" x="2773"/>
        <item m="1" x="3546"/>
        <item m="1" x="4122"/>
        <item m="1" x="4812"/>
        <item m="1" x="7509"/>
        <item m="1" x="7719"/>
        <item m="1" x="7873"/>
        <item m="1" x="7727"/>
        <item m="1" x="7886"/>
        <item m="1" x="7896"/>
        <item m="1" x="7511"/>
        <item m="1" x="7721"/>
        <item m="1" x="7877"/>
        <item m="1" x="7730"/>
        <item m="1" x="7889"/>
        <item m="1" x="7899"/>
        <item m="1" x="3278"/>
        <item m="1" x="3284"/>
        <item m="1" x="3455"/>
        <item m="1" x="3292"/>
        <item m="1" x="3460"/>
        <item m="1" x="3632"/>
        <item m="1" x="7517"/>
        <item m="1" x="7731"/>
        <item m="1" x="7890"/>
        <item m="1" x="3046"/>
        <item m="1" x="3126"/>
        <item m="1" x="3252"/>
        <item m="1" x="3337"/>
        <item m="1" x="3441"/>
        <item m="1" x="3508"/>
        <item m="1" x="3614"/>
        <item m="1" x="3673"/>
        <item m="1" x="3764"/>
        <item m="1" x="2554"/>
        <item m="1" x="2630"/>
        <item m="1" x="2732"/>
        <item m="1" x="2824"/>
        <item m="1" x="2930"/>
        <item m="1" x="3025"/>
        <item m="1" x="3116"/>
        <item m="1" x="3235"/>
        <item m="1" x="3325"/>
        <item m="1" x="3429"/>
        <item m="1" x="2283"/>
        <item m="1" x="2331"/>
        <item m="1" x="2412"/>
        <item m="1" x="2459"/>
        <item m="1" x="2543"/>
        <item m="1" x="2618"/>
        <item m="1" x="2718"/>
        <item m="1" x="2811"/>
        <item m="1" x="2913"/>
        <item m="1" x="3009"/>
        <item m="1" x="2012"/>
        <item m="1" x="2063"/>
        <item m="1" x="2145"/>
        <item m="1" x="2190"/>
        <item m="1" x="2275"/>
        <item m="1" x="2323"/>
        <item m="1" x="2404"/>
        <item m="1" x="2451"/>
        <item m="1" x="2534"/>
        <item m="1" x="2608"/>
        <item m="1" x="1777"/>
        <item m="1" x="1867"/>
        <item m="1" x="1916"/>
        <item m="1" x="2002"/>
        <item m="1" x="2054"/>
        <item m="1" x="2137"/>
        <item m="1" x="2183"/>
        <item m="1" x="2263"/>
        <item m="1" x="2313"/>
        <item m="1" x="1768"/>
        <item m="1" x="1855"/>
        <item m="1" x="1908"/>
        <item m="1" x="1987"/>
        <item m="1" x="2042"/>
        <item m="1" x="2566"/>
        <item m="1" x="2743"/>
        <item m="1" x="2573"/>
        <item m="1" x="2755"/>
        <item m="1" x="2944"/>
        <item m="1" x="5267"/>
        <item m="1" x="5003"/>
        <item m="1" x="4756"/>
        <item m="1" x="4563"/>
        <item m="1" x="4382"/>
        <item m="1" x="5520"/>
        <item m="1" x="5239"/>
        <item m="1" x="4981"/>
        <item m="1" x="4730"/>
        <item m="1" x="4543"/>
        <item m="1" x="5790"/>
        <item m="1" x="5490"/>
        <item m="1" x="5209"/>
        <item m="1" x="4948"/>
        <item m="1" x="4703"/>
        <item m="1" x="6045"/>
        <item m="1" x="5755"/>
        <item m="1" x="5458"/>
        <item m="1" x="5177"/>
        <item m="1" x="4920"/>
        <item m="1" x="6270"/>
        <item m="1" x="6015"/>
        <item m="1" x="5723"/>
        <item m="1" x="5428"/>
        <item m="1" x="5150"/>
        <item m="1" x="6507"/>
        <item m="1" x="6239"/>
        <item m="1" x="5987"/>
        <item m="1" x="5689"/>
        <item m="1" x="5397"/>
        <item m="1" x="6713"/>
        <item m="1" x="6485"/>
        <item m="1" x="6212"/>
        <item m="1" x="5955"/>
        <item m="1" x="5663"/>
        <item m="1" x="5668"/>
        <item m="1" x="5854"/>
        <item m="1" x="5952"/>
        <item m="1" x="6106"/>
        <item m="1" x="5124"/>
        <item m="1" x="5295"/>
        <item m="1" x="6372"/>
        <item m="1" x="6597"/>
        <item m="1" x="6797"/>
        <item m="1" x="6992"/>
        <item m="1" x="2739"/>
        <item m="1" x="3505"/>
        <item m="1" x="4096"/>
        <item m="1" x="4791"/>
        <item m="1" x="2762"/>
        <item m="1" x="3533"/>
        <item m="1" x="4115"/>
        <item m="1" x="4806"/>
        <item m="1" x="2788"/>
        <item m="1" x="3566"/>
        <item m="1" x="4137"/>
        <item m="1" x="4826"/>
        <item m="1" x="7611"/>
        <item m="1" x="7790"/>
        <item m="1" x="7947"/>
        <item m="1" x="7798"/>
        <item m="1" x="7956"/>
        <item m="1" x="7962"/>
        <item m="1" x="2189"/>
        <item m="1" x="3154"/>
        <item m="1" x="3162"/>
        <item m="1" x="3363"/>
        <item m="1" x="3176"/>
        <item m="1" x="3373"/>
        <item m="1" x="3536"/>
        <item m="1" x="3189"/>
        <item m="1" x="3695"/>
        <item m="1" x="7614"/>
        <item m="1" x="7799"/>
        <item m="1" x="7957"/>
        <item m="1" x="7801"/>
        <item m="1" x="7963"/>
        <item m="1" x="7965"/>
        <item m="1" x="7612"/>
        <item m="1" x="7791"/>
        <item m="1" x="7950"/>
        <item m="1" x="7800"/>
        <item m="1" x="7958"/>
        <item m="1" x="7964"/>
        <item m="1" x="3156"/>
        <item m="1" x="3164"/>
        <item m="1" x="3365"/>
        <item m="1" x="3180"/>
        <item m="1" x="3375"/>
        <item m="1" x="3538"/>
        <item m="1" x="3192"/>
        <item m="1" x="3386"/>
        <item m="1" x="3544"/>
        <item m="1" x="3697"/>
        <item m="1" x="7615"/>
        <item m="1" x="1726"/>
        <item m="1" x="2533"/>
        <item m="1" x="2607"/>
        <item m="1" x="7966"/>
        <item m="1" x="2836"/>
        <item m="1" x="2936"/>
        <item m="1" x="3038"/>
        <item m="1" x="3123"/>
        <item m="1" x="3247"/>
        <item m="1" x="3332"/>
        <item m="1" x="3436"/>
        <item m="1" x="3501"/>
        <item m="1" x="3609"/>
        <item m="1" x="2417"/>
        <item m="1" x="2464"/>
        <item m="1" x="2550"/>
        <item m="1" x="2624"/>
        <item m="1" x="2725"/>
        <item m="1" x="2819"/>
        <item m="1" x="2921"/>
        <item m="1" x="3018"/>
        <item m="1" x="3112"/>
        <item m="1" x="3230"/>
        <item m="1" x="2150"/>
        <item m="1" x="2196"/>
        <item m="1" x="2280"/>
        <item m="1" x="2328"/>
        <item m="1" x="2410"/>
        <item m="1" x="2457"/>
        <item m="1" x="2541"/>
        <item m="1" x="2615"/>
        <item m="1" x="2712"/>
        <item m="1" x="2807"/>
        <item m="1" x="1873"/>
        <item m="1" x="1921"/>
        <item m="1" x="2008"/>
        <item m="1" x="2059"/>
        <item m="1" x="2143"/>
        <item m="1" x="2188"/>
        <item m="1" x="2271"/>
        <item m="1" x="2320"/>
        <item m="1" x="2400"/>
        <item m="1" x="2448"/>
        <item m="1" x="1774"/>
        <item m="1" x="1864"/>
        <item m="1" x="1914"/>
        <item m="1" x="1998"/>
        <item m="1" x="2050"/>
        <item m="1" x="2131"/>
        <item m="1" x="2179"/>
        <item m="1" x="1762"/>
        <item m="1" x="1847"/>
        <item m="1" x="1903"/>
        <item m="1" x="2571"/>
        <item m="1" x="2749"/>
        <item m="1" x="2941"/>
        <item m="1" x="2580"/>
        <item m="1" x="2760"/>
        <item m="1" x="2952"/>
        <item m="1" x="3133"/>
        <item m="1" x="5255"/>
        <item m="1" x="4995"/>
        <item m="1" x="4745"/>
        <item m="1" x="4557"/>
        <item m="1" x="5806"/>
        <item m="1" x="5505"/>
        <item m="1" x="5226"/>
        <item m="1" x="4966"/>
        <item m="1" x="4718"/>
        <item m="1" x="6058"/>
        <item m="1" x="5775"/>
        <item m="1" x="5475"/>
        <item m="1" x="5196"/>
        <item m="1" x="4934"/>
        <item m="1" x="6287"/>
        <item m="1" x="6032"/>
        <item m="1" x="5739"/>
        <item m="1" x="5443"/>
        <item m="1" x="5164"/>
        <item m="1" x="6521"/>
        <item m="1" x="6254"/>
        <item m="1" x="6001"/>
        <item m="1" x="5707"/>
        <item m="1" x="5412"/>
        <item m="1" x="6719"/>
        <item m="1" x="6496"/>
        <item m="1" x="6226"/>
        <item m="1" x="5973"/>
        <item m="1" x="5674"/>
        <item m="1" x="6915"/>
        <item m="1" x="6700"/>
        <item m="1" x="6473"/>
        <item m="1" x="6194"/>
        <item m="1" x="5945"/>
        <item m="1" x="7093"/>
        <item m="1" x="5964"/>
        <item m="1" x="6111"/>
        <item m="1" x="5385"/>
        <item m="1" x="5563"/>
        <item m="1" x="5662"/>
        <item m="1" x="5849"/>
        <item m="1" x="5942"/>
        <item m="1" x="6103"/>
        <item m="1" x="4883"/>
        <item m="1" x="5041"/>
        <item m="1" x="6366"/>
        <item m="1" x="6593"/>
        <item m="1" x="2751"/>
        <item m="1" x="3517"/>
        <item m="1" x="4105"/>
        <item m="1" x="4799"/>
        <item m="1" x="2774"/>
        <item m="1" x="3547"/>
        <item m="1" x="4123"/>
        <item m="1" x="4813"/>
        <item m="1" x="2797"/>
        <item m="1" x="3579"/>
        <item m="1" x="4147"/>
        <item m="1" x="4835"/>
        <item m="1" x="7728"/>
        <item m="1" x="7887"/>
        <item m="1" x="7897"/>
        <item m="1" x="3276"/>
        <item m="1" x="7732"/>
        <item m="1" x="7891"/>
        <item m="1" x="7900"/>
        <item m="1" x="3279"/>
        <item m="1" x="3285"/>
        <item m="1" x="3456"/>
        <item m="1" x="3293"/>
        <item m="1" x="3461"/>
        <item m="1" x="3633"/>
        <item m="1" x="3301"/>
        <item m="1" x="3468"/>
        <item m="1" x="3636"/>
        <item m="1" x="3778"/>
        <item m="1" x="7734"/>
        <item m="1" x="7901"/>
        <item m="1" x="3895"/>
        <item m="1" x="3949"/>
        <item m="1" x="4026"/>
        <item m="1" x="4101"/>
        <item m="1" x="4185"/>
        <item m="1" x="4261"/>
        <item m="1" x="4331"/>
        <item m="1" x="4433"/>
        <item m="1" x="4494"/>
        <item m="1" x="3502"/>
        <item m="1" x="3610"/>
        <item m="1" x="3669"/>
        <item m="1" x="3760"/>
        <item m="1" x="3810"/>
        <item m="1" x="3888"/>
        <item m="1" x="3943"/>
        <item m="1" x="4021"/>
        <item m="1" x="4093"/>
        <item m="1" x="4180"/>
        <item m="1" x="3113"/>
        <item m="1" x="3231"/>
        <item m="1" x="3322"/>
        <item m="1" x="3425"/>
        <item m="1" x="3490"/>
        <item m="1" x="3595"/>
        <item m="1" x="3659"/>
        <item m="1" x="3749"/>
        <item m="1" x="3802"/>
        <item m="1" x="3875"/>
        <item m="1" x="2713"/>
        <item m="1" x="2808"/>
        <item m="1" x="2911"/>
        <item m="1" x="3004"/>
        <item m="1" x="3103"/>
        <item m="1" x="3220"/>
        <item m="1" x="3314"/>
        <item m="1" x="3416"/>
        <item m="1" x="3481"/>
        <item m="1" x="3586"/>
        <item m="1" x="2401"/>
        <item m="1" x="2449"/>
        <item m="1" x="2530"/>
        <item m="1" x="2604"/>
        <item m="1" x="2700"/>
        <item m="1" x="2795"/>
        <item m="1" x="2899"/>
        <item m="1" x="2988"/>
        <item m="1" x="3091"/>
        <item m="1" x="3200"/>
        <item m="1" x="2132"/>
        <item m="1" x="2180"/>
        <item m="1" x="2258"/>
        <item m="1" x="2308"/>
        <item m="1" x="2387"/>
        <item m="1" x="2439"/>
        <item m="1" x="2519"/>
        <item m="1" x="2593"/>
        <item m="1" x="2687"/>
        <item m="1" x="2782"/>
        <item m="1" x="1848"/>
        <item m="1" x="1904"/>
        <item m="1" x="1980"/>
        <item m="1" x="2038"/>
        <item m="1" x="2117"/>
        <item m="1" x="2170"/>
        <item m="1" x="2244"/>
        <item m="1" x="2300"/>
        <item m="1" x="2374"/>
        <item m="1" x="5026"/>
        <item m="1" x="4780"/>
        <item m="1" x="4585"/>
        <item m="1" x="4400"/>
        <item m="1" x="5545"/>
        <item m="1" x="5268"/>
        <item m="1" x="5004"/>
        <item m="1" x="4757"/>
        <item m="1" x="4564"/>
        <item m="1" x="5821"/>
        <item m="1" x="5521"/>
        <item m="1" x="5240"/>
        <item m="1" x="4982"/>
        <item m="1" x="4731"/>
        <item m="1" x="6070"/>
        <item m="1" x="5791"/>
        <item m="1" x="5491"/>
        <item m="1" x="5210"/>
        <item m="1" x="4949"/>
        <item m="1" x="6301"/>
        <item m="1" x="6046"/>
        <item m="1" x="5756"/>
        <item m="1" x="5459"/>
        <item m="1" x="5178"/>
        <item m="1" x="6534"/>
        <item m="1" x="6271"/>
        <item m="1" x="6016"/>
        <item m="1" x="5724"/>
        <item m="1" x="5429"/>
        <item m="1" x="6727"/>
        <item m="1" x="6508"/>
        <item m="1" x="6240"/>
        <item m="1" x="5988"/>
        <item m="1" x="5690"/>
        <item m="1" x="6921"/>
        <item m="1" x="6432"/>
        <item m="1" x="6658"/>
        <item m="1" x="6868"/>
        <item m="1" x="7055"/>
        <item m="1" x="7243"/>
        <item m="1" x="7448"/>
        <item m="1" x="6443"/>
        <item m="1" x="6668"/>
        <item m="1" x="6874"/>
        <item m="1" x="7061"/>
        <item m="1" x="7249"/>
        <item m="1" x="7458"/>
        <item m="1" x="6185"/>
        <item m="1" x="6455"/>
        <item m="1" x="6676"/>
        <item m="1" x="6882"/>
        <item m="1" x="7070"/>
        <item m="1" x="7259"/>
        <item m="1" x="7468"/>
        <item m="1" x="6203"/>
        <item m="1" x="6465"/>
        <item m="1" x="6690"/>
        <item m="1" x="6891"/>
        <item m="1" x="7080"/>
        <item m="1" x="7270"/>
        <item m="1" x="7478"/>
        <item m="1" x="6215"/>
        <item m="1" x="6479"/>
        <item m="1" x="6694"/>
        <item m="1" x="6902"/>
        <item m="1" x="7089"/>
        <item m="1" x="7280"/>
        <item m="1" x="7494"/>
        <item m="1" x="6233"/>
        <item m="1" x="6489"/>
        <item m="1" x="6711"/>
        <item m="1" x="6912"/>
        <item m="1" x="7101"/>
        <item m="1" x="7290"/>
        <item m="1" x="7506"/>
        <item m="1" x="6244"/>
        <item m="1" x="6501"/>
        <item m="1" x="6715"/>
        <item m="1" x="6918"/>
        <item m="1" x="7106"/>
        <item m="1" x="7295"/>
        <item m="1" x="7514"/>
        <item m="1" x="6260"/>
        <item m="1" x="6512"/>
        <item m="1" x="6723"/>
        <item m="1" x="6926"/>
        <item m="1" x="7113"/>
        <item m="1" x="7303"/>
        <item m="1" x="7522"/>
        <item m="1" x="6277"/>
        <item m="1" x="6527"/>
        <item m="1" x="6731"/>
        <item m="1" x="6932"/>
        <item m="1" x="7119"/>
        <item m="1" x="7309"/>
        <item m="1" x="7530"/>
        <item m="1" x="6293"/>
        <item m="1" x="6537"/>
        <item m="1" x="6740"/>
        <item m="1" x="6937"/>
        <item m="1" x="7124"/>
        <item m="1" x="7317"/>
        <item m="1" x="7540"/>
        <item m="1" x="7193"/>
        <item m="1" x="7394"/>
        <item m="1" x="7624"/>
        <item m="1" x="7806"/>
        <item m="1" x="7969"/>
        <item m="1" x="7196"/>
        <item m="1" x="7397"/>
        <item m="1" x="7629"/>
        <item m="1" x="3409"/>
        <item m="1" x="3991"/>
        <item m="1" x="4632"/>
        <item m="1" x="5593"/>
        <item m="1" x="6598"/>
        <item m="1" x="7386"/>
        <item m="1" x="3428"/>
        <item m="1" x="4012"/>
        <item m="1" x="4648"/>
        <item m="1" x="5620"/>
        <item m="1" x="6613"/>
        <item m="1" x="7403"/>
        <item m="1" x="2657"/>
        <item m="1" x="3447"/>
        <item m="1" x="4029"/>
        <item m="1" x="4660"/>
        <item m="1" x="5645"/>
        <item m="1" x="6646"/>
        <item m="1" x="7436"/>
        <item m="1" x="2680"/>
        <item m="1" x="3463"/>
        <item m="1" x="4048"/>
        <item m="1" x="6895"/>
        <item m="1" x="7074"/>
        <item m="1" x="7253"/>
        <item m="1" x="7452"/>
        <item m="1" x="7666"/>
        <item m="1" x="7084"/>
        <item m="1" x="7263"/>
        <item m="1" x="7462"/>
        <item m="1" x="7675"/>
        <item m="1" x="7836"/>
        <item m="1" x="7274"/>
        <item m="1" x="7472"/>
        <item m="1" x="7684"/>
        <item m="1" x="7842"/>
        <item m="1" x="7990"/>
        <item m="1" x="7483"/>
        <item m="1" x="7693"/>
        <item m="1" x="7850"/>
        <item m="1" x="7996"/>
        <item m="1" x="7704"/>
        <item m="1" x="7861"/>
        <item m="1" x="7874"/>
        <item m="1" x="6896"/>
        <item m="1" x="7075"/>
        <item m="1" x="7255"/>
        <item m="1" x="7454"/>
        <item m="1" x="7667"/>
        <item m="1" x="7085"/>
        <item m="1" x="7264"/>
        <item m="1" x="7464"/>
        <item m="1" x="7677"/>
        <item m="1" x="7837"/>
        <item m="1" x="7275"/>
        <item m="1" x="7473"/>
        <item m="1" x="7686"/>
        <item m="1" x="7844"/>
        <item m="1" x="7991"/>
        <item m="1" x="7486"/>
        <item m="1" x="7696"/>
        <item m="1" x="7853"/>
        <item m="1" x="7998"/>
        <item m="1" x="7708"/>
        <item m="1" x="7865"/>
        <item m="1" x="7878"/>
        <item m="1" x="6906"/>
        <item m="1" x="7086"/>
        <item m="1" x="7265"/>
        <item m="1" x="7465"/>
        <item m="1" x="7678"/>
        <item m="1" x="3010"/>
        <item m="1" x="3107"/>
        <item m="1" x="3224"/>
        <item m="1" x="3319"/>
        <item m="1" x="3420"/>
        <item m="1" x="3486"/>
        <item m="1" x="3591"/>
        <item m="1" x="3656"/>
        <item m="1" x="3743"/>
        <item m="1" x="2535"/>
        <item m="1" x="2609"/>
        <item m="1" x="2706"/>
        <item m="1" x="2799"/>
        <item m="1" x="2904"/>
        <item m="1" x="2995"/>
        <item m="1" x="3097"/>
        <item m="1" x="3209"/>
        <item m="1" x="3310"/>
        <item m="1" x="3410"/>
        <item m="1" x="2264"/>
        <item m="1" x="2314"/>
        <item m="1" x="2393"/>
        <item m="1" x="2443"/>
        <item m="1" x="2525"/>
        <item m="1" x="2599"/>
        <item m="1" x="2695"/>
        <item m="1" x="2790"/>
        <item m="1" x="2895"/>
        <item m="1" x="2984"/>
        <item m="1" x="1988"/>
        <item m="1" x="2043"/>
        <item m="1" x="2123"/>
        <item m="1" x="2174"/>
        <item m="1" x="2252"/>
        <item m="1" x="2305"/>
        <item m="1" x="2381"/>
        <item m="1" x="2436"/>
        <item m="1" x="2514"/>
        <item m="1" x="2587"/>
        <item m="1" x="1756"/>
        <item m="1" x="1840"/>
        <item m="1" x="1900"/>
        <item m="1" x="1974"/>
        <item m="1" x="2034"/>
        <item m="1" x="2110"/>
        <item m="1" x="2167"/>
        <item m="1" x="2239"/>
        <item m="1" x="2297"/>
        <item m="1" x="1749"/>
        <item m="1" x="1825"/>
        <item m="1" x="1892"/>
        <item m="1" x="1960"/>
        <item m="1" x="2026"/>
        <item m="1" x="2581"/>
        <item m="1" x="2761"/>
        <item m="1" x="2953"/>
        <item m="1" x="3134"/>
        <item m="1" x="2590"/>
        <item m="1" x="2771"/>
        <item m="1" x="2962"/>
        <item m="1" x="3149"/>
        <item m="1" x="3351"/>
        <item m="1" x="5807"/>
        <item m="1" x="5506"/>
        <item m="1" x="5227"/>
        <item m="1" x="4967"/>
        <item m="1" x="4719"/>
        <item m="1" x="6059"/>
        <item m="1" x="5776"/>
        <item m="1" x="5476"/>
        <item m="1" x="5197"/>
        <item m="1" x="4935"/>
        <item m="1" x="6288"/>
        <item m="1" x="6033"/>
        <item m="1" x="5740"/>
        <item m="1" x="5444"/>
        <item m="1" x="5165"/>
        <item m="1" x="6522"/>
        <item m="1" x="6255"/>
        <item m="1" x="6002"/>
        <item m="1" x="5708"/>
        <item m="1" x="5413"/>
        <item m="1" x="6720"/>
        <item m="1" x="6497"/>
        <item m="1" x="6227"/>
        <item m="1" x="5974"/>
        <item m="1" x="5675"/>
        <item m="1" x="6916"/>
        <item m="1" x="6701"/>
        <item m="1" x="6474"/>
        <item m="1" x="6195"/>
        <item m="1" x="5946"/>
        <item m="1" x="7094"/>
        <item m="1" x="6898"/>
        <item m="1" x="6681"/>
        <item m="1" x="6451"/>
        <item m="1" x="6173"/>
        <item m="1" x="5641"/>
        <item m="1" x="5838"/>
        <item m="1" x="5926"/>
        <item m="1" x="6095"/>
        <item m="1" x="5105"/>
        <item m="1" x="5273"/>
        <item m="1" x="6342"/>
        <item m="1" x="6573"/>
        <item m="1" x="6768"/>
        <item m="1" x="6963"/>
        <item m="1" x="2667"/>
        <item m="1" x="3453"/>
        <item m="1" x="4039"/>
        <item m="1" x="4665"/>
        <item m="1" x="5658"/>
        <item m="1" x="6666"/>
        <item m="1" x="7456"/>
        <item m="1" x="2693"/>
        <item m="1" x="3472"/>
        <item m="1" x="4059"/>
        <item m="1" x="4695"/>
        <item m="1" x="5714"/>
        <item m="1" x="6705"/>
        <item m="1" x="7502"/>
        <item m="1" x="2715"/>
        <item m="1" x="3484"/>
        <item m="1" x="4074"/>
        <item m="1" x="4747"/>
        <item m="1" x="5782"/>
        <item m="1" x="6737"/>
        <item m="1" x="7535"/>
        <item m="1" x="2740"/>
        <item m="1" x="3506"/>
        <item m="1" x="4097"/>
        <item m="1" x="7371"/>
        <item m="1" x="7586"/>
        <item m="1" x="7766"/>
        <item m="1" x="7929"/>
        <item m="1" x="7594"/>
        <item m="1" x="7769"/>
        <item m="1" x="7932"/>
        <item m="1" x="7779"/>
        <item m="1" x="7938"/>
        <item m="1" x="7948"/>
        <item m="1" x="7372"/>
        <item m="1" x="7587"/>
        <item m="1" x="7767"/>
        <item m="1" x="7930"/>
        <item m="1" x="7596"/>
        <item m="1" x="7771"/>
        <item m="1" x="7934"/>
        <item m="1" x="7781"/>
        <item m="1" x="7940"/>
        <item m="1" x="7951"/>
        <item m="1" x="3137"/>
        <item m="1" x="3145"/>
        <item m="1" x="3347"/>
        <item m="1" x="3157"/>
        <item m="1" x="3356"/>
        <item m="1" x="3521"/>
        <item m="1" x="7379"/>
        <item m="1" x="7597"/>
        <item m="1" x="7772"/>
        <item m="1" x="7935"/>
        <item m="1" x="2809"/>
        <item m="1" x="2912"/>
        <item m="1" x="3005"/>
        <item m="1" x="3104"/>
        <item m="1" x="3221"/>
        <item m="1" x="3315"/>
        <item m="1" x="3417"/>
        <item m="1" x="3482"/>
        <item m="1" x="3587"/>
        <item m="1" x="2402"/>
        <item m="1" x="2450"/>
        <item m="1" x="2531"/>
        <item m="1" x="2605"/>
        <item m="1" x="2701"/>
        <item m="1" x="2796"/>
        <item m="1" x="2900"/>
        <item m="1" x="2989"/>
        <item m="1" x="3092"/>
        <item m="1" x="3201"/>
        <item m="1" x="2133"/>
        <item m="1" x="2181"/>
        <item m="1" x="2259"/>
        <item m="1" x="2309"/>
        <item m="1" x="2388"/>
        <item m="1" x="2440"/>
        <item m="1" x="2520"/>
        <item m="1" x="2594"/>
        <item m="1" x="2688"/>
        <item m="1" x="2783"/>
        <item m="1" x="1849"/>
        <item m="1" x="1905"/>
        <item m="1" x="1981"/>
        <item m="1" x="2039"/>
        <item m="1" x="2118"/>
        <item m="1" x="2171"/>
        <item m="1" x="2245"/>
        <item m="1" x="2301"/>
        <item m="1" x="2375"/>
        <item m="1" x="2432"/>
        <item m="1" x="1753"/>
        <item m="1" x="1833"/>
        <item m="1" x="1897"/>
        <item m="1" x="1967"/>
        <item m="1" x="2029"/>
        <item m="1" x="2104"/>
        <item m="1" x="2165"/>
        <item m="1" x="1745"/>
        <item m="1" x="1818"/>
        <item m="1" x="1890"/>
        <item m="1" x="2585"/>
        <item m="1" x="2765"/>
        <item m="1" x="2957"/>
        <item m="1" x="3140"/>
        <item m="1" x="3344"/>
        <item m="1" x="2596"/>
        <item m="1" x="2780"/>
        <item m="1" x="2968"/>
        <item m="1" x="3160"/>
        <item m="1" x="3359"/>
        <item m="1" x="3524"/>
        <item m="1" x="5792"/>
        <item m="1" x="5492"/>
        <item m="1" x="5211"/>
        <item m="1" x="4950"/>
        <item m="1" x="6302"/>
        <item m="1" x="6047"/>
        <item m="1" x="5757"/>
        <item m="1" x="5460"/>
        <item m="1" x="5179"/>
        <item m="1" x="6535"/>
        <item m="1" x="6272"/>
        <item m="1" x="6017"/>
        <item m="1" x="5725"/>
        <item m="1" x="5430"/>
        <item m="1" x="6728"/>
        <item m="1" x="6509"/>
        <item m="1" x="6241"/>
        <item m="1" x="5989"/>
        <item m="1" x="5691"/>
        <item m="1" x="6922"/>
        <item m="1" x="6714"/>
        <item m="1" x="6486"/>
        <item m="1" x="6213"/>
        <item m="1" x="5956"/>
        <item m="1" x="7105"/>
        <item m="1" x="6907"/>
        <item m="1" x="6459"/>
        <item m="1" x="6183"/>
        <item m="1" x="7286"/>
        <item m="1" x="7087"/>
        <item m="1" x="6886"/>
        <item m="1" x="6674"/>
        <item m="1" x="6439"/>
        <item m="1" x="7488"/>
        <item m="1" x="5932"/>
        <item m="1" x="6099"/>
        <item m="1" x="5368"/>
        <item m="1" x="5548"/>
        <item m="1" x="5637"/>
        <item m="1" x="5835"/>
        <item m="1" x="5922"/>
        <item m="1" x="6093"/>
        <item m="1" x="4863"/>
        <item m="1" x="5011"/>
        <item m="1" x="6327"/>
        <item m="1" x="6561"/>
        <item m="1" x="2681"/>
        <item m="1" x="3464"/>
        <item m="1" x="4049"/>
        <item m="1" x="4675"/>
        <item m="1" x="5680"/>
        <item m="1" x="6685"/>
        <item m="1" x="7474"/>
        <item m="1" x="2704"/>
        <item m="1" x="3480"/>
        <item m="1" x="4066"/>
        <item m="1" x="4723"/>
        <item m="1" x="5746"/>
        <item m="1" x="6722"/>
        <item m="1" x="7518"/>
        <item m="1" x="2729"/>
        <item m="1" x="3494"/>
        <item m="1" x="4086"/>
        <item m="1" x="4771"/>
        <item m="1" x="5810"/>
        <item m="1" x="6749"/>
        <item m="1" x="7549"/>
        <item m="1" x="2752"/>
        <item m="1" x="3518"/>
        <item m="1" x="4106"/>
        <item m="1" x="7484"/>
        <item m="1" x="7694"/>
        <item m="1" x="7851"/>
        <item m="1" x="7997"/>
        <item m="1" x="7705"/>
        <item m="1" x="7862"/>
        <item m="1" x="7875"/>
        <item m="1" x="7487"/>
        <item m="1" x="7697"/>
        <item m="1" x="7854"/>
        <item m="1" x="4487"/>
        <item m="1" x="7974"/>
        <item m="1" x="4646"/>
        <item m="1" x="7999"/>
        <item m="1" x="7709"/>
        <item m="1" x="7866"/>
        <item m="1" x="7879"/>
        <item m="1" x="3264"/>
        <item m="1" x="3270"/>
        <item m="1" x="3449"/>
        <item m="1" x="3280"/>
        <item m="1" x="3452"/>
        <item m="1" x="3625"/>
        <item m="1" x="7501"/>
        <item m="1" x="7710"/>
        <item m="1" x="7867"/>
        <item m="1" x="3993"/>
        <item m="1" x="2610"/>
        <item m="1" x="2707"/>
        <item m="1" x="2800"/>
        <item m="1" x="2905"/>
        <item m="1" x="2996"/>
        <item m="1" x="3098"/>
        <item m="1" x="3210"/>
        <item m="1" x="3311"/>
        <item m="1" x="3411"/>
        <item m="1" x="2265"/>
        <item m="1" x="2315"/>
        <item m="1" x="2394"/>
        <item m="1" x="2444"/>
        <item m="1" x="2526"/>
        <item m="1" x="2600"/>
        <item m="1" x="2696"/>
        <item m="1" x="2791"/>
        <item m="1" x="2896"/>
        <item m="1" x="2985"/>
        <item m="1" x="1989"/>
        <item m="1" x="2044"/>
        <item m="1" x="2124"/>
        <item m="1" x="2175"/>
        <item m="1" x="2253"/>
        <item m="1" x="2306"/>
        <item m="1" x="2382"/>
        <item m="1" x="2437"/>
        <item m="1" x="2515"/>
        <item m="1" x="2588"/>
        <item m="1" x="1757"/>
        <item m="1" x="1841"/>
        <item m="1" x="1901"/>
        <item m="1" x="1975"/>
        <item m="1" x="2035"/>
        <item m="1" x="2111"/>
        <item m="1" x="2168"/>
        <item m="1" x="2240"/>
        <item m="1" x="2298"/>
        <item m="1" x="1750"/>
        <item m="1" x="1826"/>
        <item m="1" x="1893"/>
        <item m="1" x="1961"/>
        <item m="1" x="2027"/>
        <item m="1" x="1743"/>
        <item m="1" x="2591"/>
        <item m="1" x="2772"/>
        <item m="1" x="2963"/>
        <item m="1" x="3150"/>
        <item m="1" x="3352"/>
        <item m="1" x="3515"/>
        <item m="1" x="2602"/>
        <item m="1" x="2786"/>
        <item m="1" x="2978"/>
        <item m="1" x="3167"/>
        <item m="1" x="3368"/>
        <item m="1" x="3532"/>
        <item m="1" x="3687"/>
        <item m="1" x="6060"/>
        <item m="1" x="5777"/>
        <item m="1" x="5477"/>
        <item m="1" x="5198"/>
        <item m="1" x="4936"/>
        <item m="1" x="6289"/>
        <item m="1" x="6034"/>
        <item m="1" x="5741"/>
        <item m="1" x="5445"/>
        <item m="1" x="5166"/>
        <item m="1" x="6523"/>
        <item m="1" x="6256"/>
        <item m="1" x="6003"/>
        <item m="1" x="5709"/>
        <item m="1" x="5414"/>
        <item m="1" x="6721"/>
        <item m="1" x="6498"/>
        <item m="1" x="6228"/>
        <item m="1" x="5975"/>
        <item m="1" x="5676"/>
        <item m="1" x="6917"/>
        <item m="1" x="6702"/>
        <item m="1" x="6475"/>
        <item m="1" x="6196"/>
        <item m="1" x="5947"/>
        <item m="1" x="7095"/>
        <item m="1" x="6899"/>
        <item m="1" x="6682"/>
        <item m="1" x="6452"/>
        <item m="1" x="6174"/>
        <item m="1" x="7276"/>
        <item m="1" x="7076"/>
        <item m="1" x="6880"/>
        <item m="1" x="6665"/>
        <item m="1" x="6429"/>
        <item m="1" x="5642"/>
        <item m="1" x="5839"/>
        <item m="1" x="5927"/>
        <item m="1" x="6096"/>
        <item m="1" x="5106"/>
        <item m="1" x="5274"/>
        <item m="1" x="5362"/>
        <item m="1" x="5541"/>
        <item m="1" x="5632"/>
        <item m="1" x="5826"/>
        <item m="1" x="5915"/>
        <item m="1" x="6086"/>
        <item m="1" x="4645"/>
        <item m="1" x="4761"/>
        <item m="1" x="2694"/>
        <item m="1" x="3473"/>
        <item m="1" x="4060"/>
        <item m="1" x="4696"/>
        <item m="1" x="5715"/>
        <item m="1" x="6706"/>
        <item m="1" x="7503"/>
        <item m="1" x="2716"/>
        <item m="1" x="3485"/>
        <item m="1" x="4075"/>
        <item m="1" x="4748"/>
        <item m="1" x="5783"/>
        <item m="1" x="6738"/>
        <item m="1" x="7536"/>
        <item m="1" x="2741"/>
        <item m="1" x="3507"/>
        <item m="1" x="4098"/>
        <item m="1" x="4792"/>
        <item m="1" x="5832"/>
        <item m="1" x="6762"/>
        <item m="1" x="7561"/>
        <item m="1" x="2763"/>
        <item m="1" x="3534"/>
        <item m="1" x="4116"/>
        <item m="1" x="7595"/>
        <item m="1" x="7770"/>
        <item m="1" x="7933"/>
        <item m="1" x="7780"/>
        <item m="1" x="7939"/>
        <item m="1" x="7949"/>
        <item m="1" x="3135"/>
        <item m="1" x="7598"/>
        <item m="1" x="7773"/>
        <item m="1" x="7936"/>
        <item m="1" x="7782"/>
        <item m="1" x="7941"/>
        <item m="1" x="7952"/>
        <item m="1" x="3138"/>
        <item m="1" x="3146"/>
        <item m="1" x="3348"/>
        <item m="1" x="3158"/>
        <item m="1" x="3357"/>
        <item m="1" x="3522"/>
        <item m="1" x="3165"/>
        <item m="1" x="3366"/>
        <item m="1" x="3530"/>
        <item m="1" x="3685"/>
        <item m="1" x="7605"/>
        <item m="1" x="7783"/>
        <item m="1" x="7942"/>
        <item m="1" x="4495"/>
        <item m="1" x="4608"/>
        <item m="1" x="4658"/>
        <item m="1" x="4796"/>
        <item m="1" x="4877"/>
        <item m="1" x="5035"/>
        <item m="1" x="5117"/>
        <item m="1" x="5285"/>
        <item m="1" x="5372"/>
        <item m="1" x="4094"/>
        <item m="1" x="4181"/>
        <item m="1" x="4256"/>
        <item m="1" x="4326"/>
        <item m="1" x="4423"/>
        <item m="1" x="4492"/>
        <item m="1" x="4598"/>
        <item m="1" x="4653"/>
        <item m="1" x="4785"/>
        <item m="1" x="4868"/>
        <item m="1" x="3803"/>
        <item m="1" x="3876"/>
        <item m="1" x="3936"/>
        <item m="1" x="4009"/>
        <item m="1" x="4082"/>
        <item m="1" x="4166"/>
        <item m="1" x="4240"/>
        <item m="1" x="4317"/>
        <item m="1" x="4405"/>
        <item m="1" x="4482"/>
        <item m="1" x="3483"/>
        <item m="1" x="3588"/>
        <item m="1" x="3655"/>
        <item m="1" x="3741"/>
        <item m="1" x="3798"/>
        <item m="1" x="3869"/>
        <item m="1" x="3928"/>
        <item m="1" x="4000"/>
        <item m="1" x="4073"/>
        <item m="1" x="4155"/>
        <item m="1" x="3093"/>
        <item m="1" x="3202"/>
        <item m="1" x="3306"/>
        <item m="1" x="3403"/>
        <item m="1" x="3476"/>
        <item m="1" x="3573"/>
        <item m="1" x="3647"/>
        <item m="1" x="3727"/>
        <item m="1" x="3792"/>
        <item m="1" x="3858"/>
        <item m="1" x="2689"/>
        <item m="1" x="2784"/>
        <item m="1" x="2891"/>
        <item m="1" x="2981"/>
        <item m="1" x="3085"/>
        <item m="1" x="3184"/>
        <item m="1" x="3296"/>
        <item m="1" x="3389"/>
        <item m="1" x="3469"/>
        <item m="1" x="3561"/>
        <item m="1" x="2376"/>
        <item m="1" x="2433"/>
        <item m="1" x="2508"/>
        <item m="1" x="2583"/>
        <item m="1" x="2674"/>
        <item m="1" x="2767"/>
        <item m="1" x="2876"/>
        <item m="1" x="2965"/>
        <item m="1" x="3074"/>
        <item m="1" x="5034"/>
        <item m="1" x="4790"/>
        <item m="1" x="4596"/>
        <item m="1" x="4411"/>
        <item m="1" x="5550"/>
        <item m="1" x="5279"/>
        <item m="1" x="5020"/>
        <item m="1" x="4768"/>
        <item m="1" x="4578"/>
        <item m="1" x="5830"/>
        <item m="1" x="5537"/>
        <item m="1" x="5256"/>
        <item m="1" x="4996"/>
        <item m="1" x="4746"/>
        <item m="1" x="6081"/>
        <item m="1" x="5808"/>
        <item m="1" x="5507"/>
        <item m="1" x="5228"/>
        <item m="1" x="4968"/>
        <item m="1" x="6313"/>
        <item m="1" x="6061"/>
        <item m="1" x="5778"/>
        <item m="1" x="5478"/>
        <item m="1" x="5199"/>
        <item m="1" x="6544"/>
        <item m="1" x="6290"/>
        <item m="1" x="6035"/>
        <item m="1" x="5742"/>
        <item m="1" x="5446"/>
        <item m="1" x="6736"/>
        <item m="1" x="6524"/>
        <item m="1" x="6257"/>
        <item m="1" x="6004"/>
        <item m="1" x="5710"/>
        <item m="1" x="6929"/>
        <item m="1" x="7449"/>
        <item m="1" x="7672"/>
        <item m="1" x="7840"/>
        <item m="1" x="7994"/>
        <item m="1" x="7250"/>
        <item m="1" x="7459"/>
        <item m="1" x="7681"/>
        <item m="1" x="7847"/>
        <item m="1" x="7260"/>
        <item m="1" x="7469"/>
        <item m="1" x="7688"/>
        <item m="1" x="7857"/>
        <item m="1" x="7271"/>
        <item m="1" x="7479"/>
        <item m="1" x="7699"/>
        <item m="1" x="7869"/>
        <item m="1" x="7281"/>
        <item m="1" x="7495"/>
        <item m="1" x="7715"/>
        <item m="1" x="7883"/>
        <item m="1" x="7291"/>
        <item m="1" x="7507"/>
        <item m="1" x="7725"/>
        <item m="1" x="7894"/>
        <item m="1" x="7296"/>
        <item m="1" x="7515"/>
        <item m="1" x="7733"/>
        <item m="1" x="7902"/>
        <item m="1" x="7304"/>
        <item m="1" x="7523"/>
        <item m="1" x="7739"/>
        <item m="1" x="7907"/>
        <item m="1" x="7310"/>
        <item m="1" x="7531"/>
        <item m="1" x="7743"/>
        <item m="1" x="7912"/>
        <item m="1" x="7318"/>
        <item m="1" x="7541"/>
        <item m="1" x="7747"/>
        <item m="1" x="7916"/>
        <item m="1" x="4511"/>
        <item m="1" x="5399"/>
        <item m="1" x="6460"/>
        <item m="1" x="7266"/>
        <item m="1" x="3922"/>
        <item m="1" x="4547"/>
        <item m="1" x="5463"/>
        <item m="1" x="6511"/>
        <item m="1" x="7299"/>
        <item m="1" x="3938"/>
        <item m="1" x="4588"/>
        <item m="1" x="5524"/>
        <item m="1" x="6551"/>
        <item m="1" x="7326"/>
        <item m="1" x="3951"/>
        <item m="1" x="4612"/>
        <item m="1" x="5553"/>
        <item m="1" x="6576"/>
        <item m="1" x="7347"/>
        <item m="1" x="6181"/>
        <item m="1" x="6437"/>
        <item m="1" x="6654"/>
        <item m="1" x="6852"/>
        <item m="1" x="7032"/>
        <item m="1" x="6447"/>
        <item m="1" x="6662"/>
        <item m="1" x="6863"/>
        <item m="1" x="7043"/>
        <item m="1" x="7223"/>
        <item m="1" x="6672"/>
        <item m="1" x="6872"/>
        <item m="1" x="7052"/>
        <item m="1" x="7230"/>
        <item m="1" x="7426"/>
        <item m="1" x="6878"/>
        <item m="1" x="7059"/>
        <item m="1" x="7237"/>
        <item m="1" x="7434"/>
        <item m="1" x="7654"/>
        <item m="1" x="7065"/>
        <item m="1" x="7246"/>
        <item m="1" x="7441"/>
        <item m="1" x="7661"/>
        <item m="1" x="7826"/>
        <item m="1" x="7254"/>
        <item m="1" x="7453"/>
        <item m="1" x="7833"/>
        <item m="1" x="7982"/>
        <item m="1" x="7463"/>
        <item m="1" x="7676"/>
        <item m="1" x="7987"/>
        <item m="1" x="7685"/>
        <item m="1" x="7843"/>
        <item m="1" x="6182"/>
        <item m="1" x="6438"/>
        <item m="1" x="6655"/>
        <item m="1" x="6321"/>
        <item m="1" x="6556"/>
        <item m="1" x="6754"/>
        <item m="1" x="6950"/>
        <item m="1" x="7137"/>
        <item m="1" x="6332"/>
        <item m="1" x="6564"/>
        <item m="1" x="6760"/>
        <item m="1" x="6956"/>
        <item m="1" x="7144"/>
        <item m="1" x="6339"/>
        <item m="1" x="6569"/>
        <item m="1" x="6765"/>
        <item m="1" x="6960"/>
        <item m="1" x="7149"/>
        <item m="1" x="6853"/>
        <item m="1" x="7033"/>
        <item m="1" x="6448"/>
        <item m="1" x="6663"/>
        <item m="1" x="6864"/>
        <item m="1" x="7044"/>
        <item m="1" x="7224"/>
        <item m="1" x="6673"/>
        <item m="1" x="6873"/>
        <item m="1" x="7053"/>
        <item m="1" x="7231"/>
        <item m="1" x="7427"/>
        <item m="1" x="6879"/>
        <item m="1" x="7060"/>
        <item m="1" x="7238"/>
        <item m="1" x="7435"/>
        <item m="1" x="7655"/>
        <item m="1" x="7066"/>
        <item m="1" x="7247"/>
        <item m="1" x="7442"/>
        <item m="1" x="7662"/>
        <item m="1" x="7827"/>
        <item m="1" x="7256"/>
        <item m="1" x="7455"/>
        <item m="1" x="7668"/>
        <item m="1" x="7834"/>
        <item m="1" x="7983"/>
        <item m="1" x="7466"/>
        <item m="1" x="7679"/>
        <item m="1" x="7838"/>
        <item m="1" x="7988"/>
        <item m="1" x="7687"/>
        <item m="1" x="7845"/>
        <item m="1" x="7992"/>
        <item m="1" x="7855"/>
        <item m="1" x="6191"/>
        <item m="1" x="6449"/>
        <item m="1" x="6664"/>
        <item m="1" x="6865"/>
        <item m="1" x="7045"/>
        <item m="1" x="4053"/>
        <item m="1" x="4128"/>
        <item m="1" x="4204"/>
        <item m="1" x="4282"/>
        <item m="1" x="4350"/>
        <item m="1" x="4451"/>
        <item m="1" x="4513"/>
        <item m="1" x="4622"/>
        <item m="1" x="4677"/>
        <item m="1" x="3694"/>
        <item m="1" x="3777"/>
        <item m="1" x="3830"/>
        <item m="1" x="3907"/>
        <item m="1" x="3963"/>
        <item m="1" x="4041"/>
        <item m="1" x="4117"/>
        <item m="1" x="4194"/>
        <item m="1" x="4272"/>
        <item m="1" x="4340"/>
        <item m="1" x="3345"/>
        <item m="1" x="3448"/>
        <item m="1" x="3519"/>
        <item m="1" x="3624"/>
        <item m="1" x="3683"/>
        <item m="1" x="3772"/>
        <item m="1" x="3819"/>
        <item m="1" x="3899"/>
        <item m="1" x="3954"/>
        <item m="1" x="4033"/>
        <item m="1" x="2939"/>
        <item m="1" x="3047"/>
        <item m="1" x="3127"/>
        <item m="1" x="3253"/>
        <item m="1" x="3338"/>
        <item m="1" x="3442"/>
        <item m="1" x="3509"/>
        <item m="1" x="3615"/>
        <item m="1" x="3674"/>
        <item m="1" x="3765"/>
        <item m="1" x="2555"/>
        <item m="1" x="2631"/>
        <item m="1" x="2733"/>
        <item m="1" x="2825"/>
        <item m="1" x="2931"/>
        <item m="1" x="3026"/>
        <item m="1" x="3117"/>
        <item m="1" x="3236"/>
        <item m="1" x="3326"/>
        <item m="1" x="3430"/>
        <item m="1" x="2284"/>
        <item m="1" x="2332"/>
        <item m="1" x="2413"/>
        <item m="1" x="2460"/>
        <item m="1" x="2544"/>
        <item m="1" x="2619"/>
        <item m="1" x="2719"/>
        <item m="1" x="2812"/>
        <item m="1" x="2914"/>
        <item m="1" x="3011"/>
        <item m="1" x="2013"/>
        <item m="1" x="2064"/>
        <item m="1" x="2146"/>
        <item m="1" x="2191"/>
        <item m="1" x="2276"/>
        <item m="1" x="2324"/>
        <item m="1" x="2405"/>
        <item m="1" x="2452"/>
        <item m="1" x="2536"/>
        <item m="1" x="2546"/>
        <item m="1" x="2714"/>
        <item m="1" x="2908"/>
        <item m="1" x="3096"/>
        <item m="1" x="3305"/>
        <item m="1" x="3471"/>
        <item m="1" x="2556"/>
        <item m="1" x="2726"/>
        <item m="1" x="2917"/>
        <item m="1" x="3105"/>
        <item m="1" x="3312"/>
        <item m="1" x="3478"/>
        <item m="1" x="3646"/>
        <item m="1" x="4610"/>
        <item m="1" x="4431"/>
        <item m="1" x="4258"/>
        <item m="1" x="4090"/>
        <item m="1" x="3937"/>
        <item m="1" x="4795"/>
        <item m="1" x="4603"/>
        <item m="1" x="4420"/>
        <item m="1" x="4243"/>
        <item m="1" x="4078"/>
        <item m="1" x="5027"/>
        <item m="1" x="4781"/>
        <item m="1" x="4401"/>
        <item m="1" x="4231"/>
        <item m="1" x="5269"/>
        <item m="1" x="5005"/>
        <item m="1" x="4758"/>
        <item m="1" x="4565"/>
        <item m="1" x="4383"/>
        <item m="1" x="5522"/>
        <item m="1" x="5241"/>
        <item m="1" x="4983"/>
        <item m="1" x="4732"/>
        <item m="1" x="4544"/>
        <item m="1" x="5793"/>
        <item m="1" x="5493"/>
        <item m="1" x="5212"/>
        <item m="1" x="4951"/>
        <item m="1" x="4704"/>
        <item m="1" x="6048"/>
        <item m="1" x="5758"/>
        <item m="1" x="5461"/>
        <item m="1" x="5180"/>
        <item m="1" x="4921"/>
        <item m="1" x="6306"/>
        <item m="1" x="6746"/>
        <item m="1" x="6944"/>
        <item m="1" x="7131"/>
        <item m="1" x="7324"/>
        <item m="1" x="7547"/>
        <item m="1" x="7748"/>
        <item m="1" x="7917"/>
        <item m="1" x="6316"/>
        <item m="1" x="6753"/>
        <item m="1" x="6949"/>
        <item m="1" x="7136"/>
        <item m="1" x="7330"/>
        <item m="1" x="7553"/>
        <item m="1" x="7749"/>
        <item m="1" x="7918"/>
        <item m="1" x="6328"/>
        <item m="1" x="6759"/>
        <item m="1" x="6955"/>
        <item m="1" x="7143"/>
        <item m="1" x="7336"/>
        <item m="1" x="7559"/>
        <item m="1" x="7752"/>
        <item m="1" x="7920"/>
        <item m="1" x="6337"/>
        <item m="1" x="6764"/>
        <item m="1" x="6959"/>
        <item m="1" x="7148"/>
        <item m="1" x="7339"/>
        <item m="1" x="7564"/>
        <item m="1" x="7754"/>
        <item m="1" x="7922"/>
        <item m="1" x="6343"/>
        <item m="1" x="6769"/>
        <item m="1" x="6964"/>
        <item m="1" x="7153"/>
        <item m="1" x="7344"/>
        <item m="1" x="7570"/>
        <item m="1" x="7757"/>
        <item m="1" x="7925"/>
        <item m="1" x="6347"/>
        <item m="1" x="6772"/>
        <item m="1" x="6969"/>
        <item m="1" x="7158"/>
        <item m="1" x="7350"/>
        <item m="1" x="7574"/>
        <item m="1" x="7759"/>
        <item m="1" x="7926"/>
        <item m="1" x="6351"/>
        <item m="1" x="6777"/>
        <item m="1" x="6972"/>
        <item m="1" x="7164"/>
        <item m="1" x="7356"/>
        <item m="1" x="7579"/>
        <item m="1" x="7762"/>
        <item m="1" x="7928"/>
        <item m="1" x="6356"/>
        <item m="1" x="6781"/>
        <item m="1" x="6977"/>
        <item m="1" x="7168"/>
        <item m="1" x="7360"/>
        <item m="1" x="7582"/>
        <item m="1" x="7764"/>
        <item m="1" x="7931"/>
        <item m="1" x="6358"/>
        <item m="1" x="6785"/>
        <item m="1" x="6982"/>
        <item m="1" x="7171"/>
        <item m="1" x="7363"/>
        <item m="1" x="7585"/>
        <item m="1" x="7768"/>
        <item m="1" x="7937"/>
        <item m="1" x="6364"/>
        <item m="1" x="6790"/>
        <item m="1" x="6986"/>
        <item m="1" x="7176"/>
        <item m="1" x="7369"/>
        <item m="1" x="7592"/>
        <item m="1" x="7776"/>
        <item m="1" x="7944"/>
        <item m="1" x="7689"/>
        <item m="1" x="7858"/>
        <item m="1" x="7700"/>
        <item m="1" x="7870"/>
        <item m="1" x="2789"/>
        <item m="1" x="3567"/>
        <item m="1" x="4138"/>
        <item m="1" x="4827"/>
        <item m="1" x="5869"/>
        <item m="1" x="6791"/>
        <item m="1" x="7606"/>
        <item m="1" x="2810"/>
        <item m="1" x="3590"/>
        <item m="1" x="4159"/>
        <item m="1" x="4851"/>
        <item m="1" x="5890"/>
        <item m="1" x="6809"/>
        <item m="1" x="7626"/>
        <item m="1" x="2843"/>
        <item m="1" x="3613"/>
        <item m="1" x="4183"/>
        <item m="1" x="4873"/>
        <item m="1" x="5919"/>
        <item m="1" x="6838"/>
        <item m="1" x="7648"/>
        <item m="1" x="2869"/>
        <item m="1" x="3630"/>
        <item m="1" x="4193"/>
        <item m="1" x="3136"/>
        <item m="1" x="3144"/>
        <item m="1" x="3346"/>
        <item m="1" x="3155"/>
        <item m="1" x="3355"/>
        <item m="1" x="3520"/>
        <item m="1" x="3163"/>
        <item m="1" x="3364"/>
        <item m="1" x="3529"/>
        <item m="1" x="3684"/>
        <item m="1" x="3177"/>
        <item m="1" x="3374"/>
        <item m="1" x="3537"/>
        <item m="1" x="3691"/>
        <item m="1" x="3820"/>
        <item m="1" x="3383"/>
        <item m="1" x="3543"/>
        <item m="1" x="3696"/>
        <item m="1" x="3139"/>
        <item m="1" x="3147"/>
        <item m="1" x="3349"/>
        <item m="1" x="3159"/>
        <item m="1" x="3358"/>
        <item m="1" x="3523"/>
        <item m="1" x="3166"/>
        <item m="1" x="3367"/>
        <item m="1" x="3531"/>
        <item m="1" x="3686"/>
        <item m="1" x="3181"/>
        <item m="1" x="3376"/>
        <item m="1" x="3539"/>
        <item m="1" x="3692"/>
        <item m="1" x="3821"/>
        <item m="1" x="3387"/>
        <item m="1" x="3545"/>
        <item m="1" x="3698"/>
        <item m="1" x="3827"/>
        <item m="1" x="3955"/>
        <item m="1" x="3559"/>
        <item m="1" x="3704"/>
        <item m="1" x="3831"/>
        <item m="1" x="3960"/>
        <item m="1" x="4108"/>
        <item m="1" x="3714"/>
        <item m="1" x="3836"/>
        <item m="1" x="3964"/>
        <item m="1" x="4114"/>
        <item m="1" x="4265"/>
        <item m="1" x="7116"/>
        <item m="1" x="7298"/>
        <item m="1" x="7512"/>
        <item m="1" x="7722"/>
        <item m="1" x="7314"/>
        <item m="1" x="7526"/>
        <item m="1" x="7735"/>
        <item m="1" x="6854"/>
        <item m="1" x="6401"/>
        <item m="1" x="6143"/>
        <item m="1" x="7232"/>
        <item m="1" x="7034"/>
        <item m="1" x="6836"/>
        <item m="1" x="6620"/>
        <item m="1" x="6385"/>
        <item m="1" x="7428"/>
        <item m="1" x="7217"/>
        <item m="1" x="7016"/>
        <item m="1" x="6815"/>
        <item m="1" x="6607"/>
        <item m="1" x="7647"/>
        <item m="1" x="7411"/>
        <item m="1" x="7203"/>
        <item m="1" x="7003"/>
        <item m="1" x="6807"/>
        <item m="1" x="7816"/>
        <item m="1" x="7632"/>
        <item m="1" x="7399"/>
        <item m="1" x="7194"/>
        <item m="1" x="6996"/>
        <item m="1" x="7810"/>
        <item m="1" x="7625"/>
        <item m="1" x="7390"/>
        <item m="1" x="7184"/>
        <item m="1" x="7804"/>
        <item m="1" x="7616"/>
        <item m="1" x="7384"/>
        <item m="1" x="3027"/>
        <item m="1" x="3118"/>
        <item m="1" x="3238"/>
        <item m="1" x="3328"/>
        <item m="1" x="3432"/>
        <item m="1" x="3497"/>
        <item m="1" x="3602"/>
        <item m="1" x="3668"/>
        <item m="1" x="3755"/>
        <item m="1" x="2545"/>
        <item m="1" x="2620"/>
        <item m="1" x="2721"/>
        <item m="1" x="2814"/>
        <item m="1" x="2916"/>
        <item m="1" x="3013"/>
        <item m="1" x="3109"/>
        <item m="1" x="3226"/>
        <item m="1" x="3321"/>
        <item m="1" x="3422"/>
        <item m="1" x="2277"/>
        <item m="1" x="2325"/>
        <item m="1" x="2407"/>
        <item m="1" x="2454"/>
        <item m="1" x="2538"/>
        <item m="1" x="2612"/>
        <item m="1" x="2709"/>
        <item m="1" x="2802"/>
        <item m="1" x="2907"/>
        <item m="1" x="2998"/>
        <item m="1" x="2004"/>
        <item m="1" x="2056"/>
        <item m="1" x="3015"/>
        <item m="1" x="3745"/>
        <item m="1" x="4315"/>
        <item m="1" x="5091"/>
        <item m="1" x="6132"/>
        <item m="1" x="7005"/>
        <item m="1" x="7811"/>
        <item m="1" x="3052"/>
        <item m="1" x="3766"/>
        <item m="1" x="4330"/>
        <item m="1" x="5116"/>
        <item m="1" x="6158"/>
        <item m="1" x="7036"/>
        <item m="1" x="7828"/>
        <item m="1" x="3073"/>
        <item m="1" x="3779"/>
        <item m="1" x="4343"/>
        <item m="1" x="5129"/>
        <item m="1" x="6184"/>
        <item m="1" x="7067"/>
        <item m="1" x="7856"/>
        <item m="1" x="3090"/>
        <item m="1" x="3791"/>
        <item m="1" x="3757"/>
        <item m="1" x="3878"/>
        <item m="1" x="4005"/>
        <item m="1" x="4157"/>
        <item m="1" x="4303"/>
        <item m="1" x="3885"/>
        <item m="1" x="4011"/>
        <item m="1" x="4163"/>
        <item m="1" x="4307"/>
        <item m="1" x="4470"/>
        <item m="1" x="4016"/>
        <item m="1" x="4168"/>
        <item m="1" x="4313"/>
        <item m="1" x="4474"/>
        <item m="1" x="4635"/>
        <item m="1" x="4177"/>
        <item m="1" x="4319"/>
        <item m="1" x="4480"/>
        <item m="1" x="4638"/>
        <item m="1" x="4842"/>
        <item m="1" x="4323"/>
        <item m="1" x="4484"/>
        <item m="1" x="4642"/>
        <item m="1" x="4848"/>
        <item m="1" x="5078"/>
        <item m="1" x="4489"/>
        <item m="1" x="4647"/>
        <item m="1" x="4856"/>
        <item m="1" x="5083"/>
        <item m="1" x="5330"/>
        <item m="1" x="4651"/>
        <item m="1" x="4857"/>
        <item m="1" x="5088"/>
        <item m="1" x="5338"/>
        <item m="1" x="5598"/>
        <item m="1" x="4865"/>
        <item m="1" x="5096"/>
        <item m="1" x="5343"/>
        <item m="1" x="5605"/>
        <item m="1" x="5880"/>
        <item m="1" x="5102"/>
        <item m="1" x="5351"/>
        <item m="1" x="5611"/>
        <item m="1" x="5888"/>
        <item m="1" x="3758"/>
        <item m="1" x="3879"/>
        <item m="1" x="4006"/>
        <item m="1" x="4158"/>
        <item m="1" x="2990"/>
        <item m="1" x="3094"/>
        <item m="1" x="3203"/>
        <item m="1" x="3307"/>
        <item m="1" x="3404"/>
        <item m="1" x="3477"/>
        <item m="1" x="3574"/>
        <item m="1" x="3648"/>
        <item m="1" x="3728"/>
        <item m="1" x="2521"/>
        <item m="1" x="2595"/>
        <item m="1" x="2690"/>
        <item m="1" x="2785"/>
        <item m="1" x="2892"/>
        <item m="1" x="2982"/>
        <item m="1" x="3086"/>
        <item m="1" x="3185"/>
        <item m="1" x="3297"/>
        <item m="1" x="3390"/>
        <item m="1" x="2246"/>
        <item m="1" x="2302"/>
        <item m="1" x="2377"/>
        <item m="1" x="2434"/>
        <item m="1" x="2509"/>
        <item m="1" x="2584"/>
        <item m="1" x="2675"/>
        <item m="1" x="2768"/>
        <item m="1" x="2877"/>
        <item m="1" x="2966"/>
        <item m="1" x="1968"/>
        <item m="1" x="2030"/>
        <item m="1" x="2105"/>
        <item m="1" x="2166"/>
        <item m="1" x="2234"/>
        <item m="1" x="2296"/>
        <item m="1" x="2366"/>
        <item m="1" x="2429"/>
        <item m="1" x="2499"/>
        <item m="1" x="2572"/>
        <item m="1" x="1746"/>
        <item m="1" x="1819"/>
        <item m="1" x="1891"/>
        <item m="1" x="1955"/>
        <item m="1" x="2025"/>
        <item m="1" x="2094"/>
        <item m="1" x="2162"/>
        <item m="1" x="2223"/>
        <item m="1" x="2290"/>
        <item m="1" x="1740"/>
        <item m="1" x="1805"/>
        <item m="1" x="1887"/>
        <item m="1" x="1941"/>
        <item m="1" x="2022"/>
        <item m="1" x="1733"/>
        <item m="1" x="3715"/>
        <item m="1" x="5061"/>
        <item m="1" x="6987"/>
        <item m="1" x="3759"/>
        <item m="1" x="5103"/>
        <item m="1" x="7018"/>
        <item m="1" x="3787"/>
        <item m="1" x="5152"/>
        <item m="1" x="7088"/>
        <item m="1" x="3809"/>
        <item m="1" x="5272"/>
        <item m="1" x="7140"/>
        <item m="1" x="3845"/>
        <item m="1" x="5310"/>
        <item m="1" x="7177"/>
        <item m="1" x="3887"/>
        <item m="1" x="5361"/>
        <item m="1" x="7211"/>
        <item m="1" x="3916"/>
        <item m="1" x="5418"/>
        <item m="1" x="7277"/>
        <item m="1" x="3941"/>
        <item m="1" x="5539"/>
        <item m="1" x="7332"/>
        <item m="1" x="3976"/>
        <item m="1" x="5576"/>
        <item m="1" x="7373"/>
        <item m="1" x="4017"/>
        <item m="1" x="5628"/>
        <item m="1" x="7414"/>
        <item m="1" x="3549"/>
        <item m="1" x="4815"/>
        <item m="1" x="6787"/>
        <item m="1" x="3599"/>
        <item m="1" x="4859"/>
        <item m="1" x="6818"/>
        <item m="1" x="3638"/>
        <item m="1" x="4899"/>
        <item m="1" x="6888"/>
        <item m="1" x="3666"/>
        <item m="1" x="5008"/>
        <item m="1" x="6947"/>
        <item m="1" x="3707"/>
        <item m="1" x="5057"/>
        <item m="1" x="6983"/>
        <item m="1" x="3753"/>
        <item m="1" x="5097"/>
        <item m="1" x="7010"/>
        <item m="1" x="3784"/>
        <item m="1" x="5141"/>
        <item m="1" x="6418"/>
        <item m="1" x="6643"/>
        <item m="1" x="6849"/>
        <item m="1" x="7041"/>
        <item m="1" x="6426"/>
        <item m="1" x="6651"/>
        <item m="1" x="6861"/>
        <item m="1" x="7050"/>
        <item m="1" x="6435"/>
        <item m="1" x="6661"/>
        <item m="1" x="6871"/>
        <item m="1" x="7058"/>
        <item m="1" x="6446"/>
        <item m="1" x="6671"/>
        <item m="1" x="6877"/>
        <item m="1" x="7064"/>
        <item m="1" x="6190"/>
        <item m="1" x="6458"/>
        <item m="1" x="6679"/>
        <item m="1" x="6885"/>
        <item m="1" x="7073"/>
        <item m="1" x="6211"/>
        <item m="1" x="6470"/>
        <item m="1" x="6693"/>
        <item m="1" x="6894"/>
        <item m="1" x="7083"/>
        <item m="1" x="6222"/>
        <item m="1" x="6484"/>
        <item m="1" x="6697"/>
        <item m="1" x="6905"/>
        <item m="1" x="7092"/>
        <item m="1" x="6238"/>
        <item m="1" x="6492"/>
        <item m="1" x="6712"/>
        <item m="1" x="6913"/>
        <item m="1" x="7102"/>
        <item m="1" x="6250"/>
        <item m="1" x="6505"/>
        <item m="1" x="6717"/>
        <item m="1" x="6920"/>
        <item m="1" x="7108"/>
        <item m="1" x="6266"/>
        <item m="1" x="6516"/>
        <item m="1" x="6050"/>
        <item m="1" x="5465"/>
        <item m="1" x="5597"/>
        <item m="1" x="5748"/>
        <item m="1" x="5879"/>
        <item m="1" x="6020"/>
        <item m="1" x="4925"/>
        <item m="1" x="5069"/>
        <item m="1" x="5171"/>
        <item m="1" x="5317"/>
        <item m="1" x="5433"/>
        <item m="1" x="5587"/>
        <item m="1" x="5717"/>
        <item m="1" x="5873"/>
        <item m="1" x="5993"/>
        <item m="1" x="4514"/>
        <item m="1" x="4623"/>
        <item m="1" x="4678"/>
        <item m="1" x="4817"/>
        <item m="1" x="4901"/>
        <item m="1" x="5059"/>
        <item m="1" x="5143"/>
        <item m="1" x="5308"/>
        <item m="1" x="5403"/>
        <item m="1" x="5574"/>
        <item m="1" x="4195"/>
        <item m="1" x="4273"/>
        <item m="1" x="4341"/>
        <item m="1" x="4443"/>
        <item m="1" x="4504"/>
        <item m="1" x="4618"/>
        <item m="1" x="4667"/>
        <item m="1" x="4808"/>
        <item m="1" x="4891"/>
        <item m="1" x="5049"/>
        <item m="1" x="3900"/>
        <item m="1" x="6397"/>
        <item m="1" x="6624"/>
        <item m="1" x="6832"/>
        <item m="1" x="7022"/>
        <item m="1" x="6407"/>
        <item m="1" x="6634"/>
        <item m="1" x="6842"/>
        <item m="1" x="7029"/>
        <item m="1" x="6417"/>
        <item m="1" x="6642"/>
        <item m="1" x="6848"/>
        <item m="1" x="7040"/>
        <item m="1" x="6425"/>
        <item m="1" x="6650"/>
        <item m="1" x="6860"/>
        <item m="1" x="7049"/>
        <item m="1" x="7640"/>
        <item m="1" x="7402"/>
        <item m="1" x="7198"/>
        <item m="1" x="6999"/>
        <item m="1" x="6803"/>
        <item m="1" x="7813"/>
        <item m="1" x="7630"/>
        <item m="1" x="7395"/>
        <item m="1" x="7189"/>
        <item m="1" x="6993"/>
        <item m="1" x="7807"/>
        <item m="1" x="7619"/>
        <item m="1" x="7385"/>
        <item m="1" x="7183"/>
        <item m="1" x="7802"/>
        <item m="1" x="7613"/>
        <item m="1" x="7380"/>
        <item m="1" x="7792"/>
        <item m="1" x="7599"/>
        <item m="1" x="7774"/>
        <item m="1" x="2787"/>
        <item m="1" x="6388"/>
        <item m="1" x="6614"/>
        <item m="1" x="6819"/>
        <item m="1" x="7011"/>
        <item m="1" x="7207"/>
        <item m="1" x="7408"/>
        <item m="1" x="7637"/>
        <item m="1" x="6395"/>
        <item m="1" x="6622"/>
        <item m="1" x="6830"/>
        <item m="1" x="7020"/>
        <item m="1" x="7213"/>
        <item m="1" x="7418"/>
        <item m="1" x="7644"/>
        <item m="1" x="6404"/>
        <item m="1" x="6631"/>
        <item m="1" x="6839"/>
        <item m="1" x="7026"/>
        <item m="1" x="7219"/>
        <item m="1" x="7422"/>
        <item m="1" x="7650"/>
        <item m="1" x="6414"/>
        <item m="1" x="6639"/>
        <item m="1" x="6845"/>
        <item m="1" x="7037"/>
        <item m="1" x="7226"/>
        <item m="1" x="7430"/>
        <item m="1" x="7657"/>
        <item m="1" x="6422"/>
        <item m="1" x="6647"/>
        <item m="1" x="6857"/>
        <item m="1" x="7047"/>
        <item m="1" x="7234"/>
        <item m="1" x="7438"/>
        <item m="1" x="7663"/>
        <item m="1" x="6433"/>
        <item m="1" x="6659"/>
        <item m="1" x="6869"/>
        <item m="1" x="7056"/>
        <item m="1" x="7244"/>
        <item m="1" x="7450"/>
        <item m="1" x="7673"/>
        <item m="1" x="6444"/>
        <item m="1" x="6669"/>
        <item m="1" x="6875"/>
        <item m="1" x="7062"/>
        <item m="1" x="7251"/>
        <item m="1" x="7460"/>
        <item m="1" x="7682"/>
        <item m="1" x="6186"/>
        <item m="1" x="6456"/>
        <item m="1" x="1915"/>
        <item m="1" x="1999"/>
        <item m="1" x="2051"/>
        <item m="1" x="2134"/>
        <item m="1" x="2182"/>
        <item m="1" x="2260"/>
        <item m="1" x="2310"/>
        <item m="1" x="2389"/>
        <item m="1" x="2441"/>
        <item m="1" x="1763"/>
        <item m="1" x="1850"/>
        <item m="1" x="1906"/>
        <item m="1" x="1982"/>
        <item m="1" x="2040"/>
        <item m="1" x="2119"/>
        <item m="1" x="2172"/>
        <item m="1" x="1754"/>
        <item m="1" x="1834"/>
        <item m="1" x="1898"/>
        <item m="1" x="6677"/>
        <item m="1" x="6883"/>
        <item m="1" x="7071"/>
        <item m="1" x="7261"/>
        <item m="1" x="7470"/>
        <item m="1" x="7690"/>
        <item m="1" x="6204"/>
        <item m="1" x="6466"/>
        <item m="1" x="6691"/>
        <item m="1" x="6892"/>
        <item m="1" x="7081"/>
        <item m="1" x="7272"/>
        <item m="1" x="7480"/>
        <item m="1" x="7701"/>
        <item m="1" x="6216"/>
        <item m="1" x="6480"/>
        <item m="1" x="6695"/>
        <item m="1" x="6903"/>
        <item m="1" x="7090"/>
        <item m="1" x="7282"/>
        <item m="1" x="7496"/>
        <item m="1" x="7716"/>
        <item m="1" x="7370"/>
        <item m="1" x="7593"/>
        <item m="1" x="7777"/>
        <item m="1" x="7945"/>
        <item m="1" x="7378"/>
        <item m="1" x="7604"/>
        <item m="1" x="7788"/>
        <item m="1" x="3100"/>
        <item m="1" x="3796"/>
        <item m="1" x="4385"/>
        <item m="1" x="5214"/>
        <item m="1" x="6274"/>
        <item m="1" x="7117"/>
        <item m="1" x="7911"/>
        <item m="1" x="3119"/>
        <item m="1" x="3808"/>
        <item m="1" x="4421"/>
        <item m="1" x="5271"/>
        <item m="1" x="6324"/>
        <item m="1" x="7139"/>
        <item m="1" x="7919"/>
        <item m="1" x="3141"/>
        <item m="1" x="3822"/>
        <item m="1" x="4436"/>
        <item m="1" x="5291"/>
        <item m="1" x="6349"/>
        <item m="1" x="7161"/>
        <item m="1" x="3182"/>
        <item m="1" x="3844"/>
        <item m="1" x="4251"/>
        <item m="1" x="4409"/>
        <item m="1" x="4575"/>
        <item m="1" x="4741"/>
        <item m="1" x="4961"/>
        <item m="1" x="4418"/>
        <item m="1" x="4583"/>
        <item m="1" x="4754"/>
        <item m="1" x="4979"/>
        <item m="1" x="5207"/>
        <item m="1" x="4594"/>
        <item m="1" x="4765"/>
        <item m="1" x="4991"/>
        <item m="1" x="5221"/>
        <item m="1" x="5470"/>
        <item m="1" x="4778"/>
        <item m="1" x="5001"/>
        <item m="1" x="5237"/>
        <item m="1" x="5488"/>
        <item m="1" x="5753"/>
        <item m="1" x="5016"/>
        <item m="1" x="5250"/>
        <item m="1" x="5499"/>
        <item m="1" x="5769"/>
        <item m="1" x="6026"/>
        <item m="1" x="5264"/>
        <item m="1" x="5517"/>
        <item m="1" x="5787"/>
        <item m="1" x="6043"/>
        <item m="1" x="6267"/>
        <item m="1" x="5533"/>
        <item m="1" x="5802"/>
        <item m="1" x="6054"/>
        <item m="1" x="6283"/>
        <item m="1" x="6517"/>
        <item m="1" x="5819"/>
        <item m="1" x="6068"/>
        <item m="1" x="6299"/>
        <item m="1" x="6532"/>
        <item m="1" x="6725"/>
        <item m="1" x="6079"/>
        <item m="1" x="6311"/>
        <item m="1" x="6542"/>
        <item m="1" x="6734"/>
        <item m="1" x="1894"/>
        <item m="1" x="1962"/>
        <item m="1" x="2028"/>
        <item m="1" x="2099"/>
        <item m="1" x="2164"/>
        <item m="1" x="2229"/>
        <item m="1" x="2295"/>
        <item m="1" x="2361"/>
        <item m="1" x="2428"/>
        <item m="1" x="1744"/>
        <item m="1" x="1812"/>
        <item m="1" x="1889"/>
        <item m="1" x="1948"/>
        <item m="1" x="2024"/>
        <item m="1" x="2088"/>
        <item m="1" x="2161"/>
        <item m="1" x="1737"/>
        <item m="1" x="1799"/>
        <item m="1" x="1885"/>
        <item m="1" x="3823"/>
        <item m="1" x="5292"/>
        <item m="1" x="7162"/>
        <item m="1" x="3867"/>
        <item m="1" x="5333"/>
        <item m="1" x="7191"/>
        <item m="1" x="3902"/>
        <item m="1" x="5380"/>
        <item m="1" x="7240"/>
        <item m="1" x="3926"/>
        <item m="1" x="5482"/>
        <item m="1" x="7307"/>
        <item m="1" x="3956"/>
        <item m="1" x="5558"/>
        <item m="1" x="7353"/>
        <item m="1" x="3998"/>
        <item m="1" x="5600"/>
        <item m="1" x="7391"/>
        <item m="1" x="4034"/>
        <item m="1" x="5650"/>
        <item m="1" x="7444"/>
        <item m="1" x="4070"/>
        <item m="1" x="5760"/>
        <item m="1" x="7527"/>
        <item m="1" x="4109"/>
        <item m="1" x="5843"/>
        <item m="1" x="7576"/>
        <item m="1" x="4152"/>
        <item m="1" x="5881"/>
        <item m="1" x="7620"/>
        <item m="1" x="3680"/>
        <item m="1" x="5037"/>
        <item m="1" x="6967"/>
        <item m="1" x="3734"/>
        <item m="1" x="5075"/>
        <item m="1" x="6994"/>
        <item m="1" x="3771"/>
        <item m="1" x="5119"/>
        <item m="1" x="7046"/>
        <item m="1" x="3794"/>
        <item m="1" x="5202"/>
        <item m="1" x="7110"/>
        <item m="1" x="3817"/>
        <item m="1" x="5287"/>
        <item m="1" x="7155"/>
        <item m="1" x="3862"/>
        <item m="1" x="5328"/>
        <item m="1" x="7185"/>
        <item m="1" x="3897"/>
        <item m="1" x="5374"/>
        <item m="1" x="5326"/>
        <item m="1" x="5452"/>
        <item m="1" x="5592"/>
        <item m="1" x="5730"/>
        <item m="1" x="5876"/>
        <item m="1" x="6008"/>
        <item m="1" x="4686"/>
        <item m="1" x="4823"/>
        <item m="1" x="4913"/>
        <item m="1" x="5063"/>
        <item m="1" x="5154"/>
        <item m="1" x="5313"/>
        <item m="1" x="5420"/>
        <item m="1" x="5580"/>
        <item m="1" x="5697"/>
        <item m="1" x="5865"/>
        <item m="1" x="4346"/>
        <item m="1" x="4447"/>
        <item m="1" x="4507"/>
        <item m="1" x="4620"/>
        <item m="1" x="4669"/>
        <item m="1" x="4809"/>
        <item m="1" x="4893"/>
        <item m="1" x="5054"/>
        <item m="1" x="5132"/>
        <item m="1" x="5302"/>
        <item m="1" x="4038"/>
        <item m="1" x="4113"/>
        <item m="1" x="4192"/>
        <item m="1" x="4269"/>
        <item m="1" x="4335"/>
        <item m="1" x="4438"/>
        <item m="1" x="4500"/>
        <item m="1" x="4614"/>
        <item m="1" x="4663"/>
        <item m="1" x="4803"/>
        <item m="1" x="3769"/>
        <item m="1" x="3816"/>
        <item m="1" x="3896"/>
        <item m="1" x="3950"/>
        <item m="1" x="4027"/>
        <item m="1" x="4102"/>
        <item m="1" x="4186"/>
        <item m="1" x="4262"/>
        <item m="1" x="4332"/>
        <item m="1" x="4434"/>
        <item m="1" x="3437"/>
        <item m="1" x="3503"/>
        <item m="1" x="3611"/>
        <item m="1" x="3670"/>
        <item m="1" x="3761"/>
        <item m="1" x="3811"/>
        <item m="1" x="3889"/>
        <item m="1" x="3944"/>
        <item m="1" x="4022"/>
        <item m="1" x="4095"/>
        <item m="1" x="3019"/>
        <item m="1" x="3114"/>
        <item m="1" x="3232"/>
        <item m="1" x="3323"/>
        <item m="1" x="3426"/>
        <item m="1" x="3491"/>
        <item m="1" x="3596"/>
        <item m="1" x="3660"/>
        <item m="1" x="3750"/>
        <item m="1" x="3804"/>
        <item m="1" x="2616"/>
        <item m="1" x="5050"/>
        <item m="1" x="5070"/>
        <item m="1" x="5090"/>
        <item m="1" x="5115"/>
        <item m="1" x="5128"/>
        <item m="1" x="5183"/>
        <item m="1" x="5244"/>
        <item m="1" x="5284"/>
        <item m="1" x="5299"/>
        <item m="1" x="5320"/>
        <item m="1" x="4805"/>
        <item m="1" x="4825"/>
        <item m="1" x="4850"/>
        <item m="1" x="4872"/>
        <item m="1" x="4889"/>
        <item m="1" x="4924"/>
        <item m="1" x="4986"/>
        <item m="1" x="5030"/>
        <item m="1" x="5046"/>
        <item m="1" x="5066"/>
        <item m="1" x="6440"/>
        <item m="1" x="6169"/>
        <item m="1" x="5930"/>
        <item m="1" x="5640"/>
        <item m="1" x="5365"/>
        <item m="1" x="6656"/>
        <item m="1" x="6421"/>
        <item m="1" x="6157"/>
        <item m="1" x="5918"/>
        <item m="1" x="5627"/>
        <item m="1" x="6855"/>
        <item m="1" x="6638"/>
        <item m="1" x="6402"/>
        <item m="1" x="6144"/>
        <item m="1" x="5900"/>
        <item m="1" x="7035"/>
        <item m="1" x="6837"/>
        <item m="1" x="6621"/>
        <item m="1" x="6386"/>
        <item m="1" x="6131"/>
        <item m="1" x="7218"/>
        <item m="1" x="7017"/>
        <item m="1" x="6816"/>
        <item m="1" x="6608"/>
        <item m="1" x="6378"/>
        <item m="1" x="7412"/>
        <item m="1" x="7204"/>
        <item m="1" x="7004"/>
        <item m="1" x="6808"/>
        <item m="1" x="6603"/>
        <item m="1" x="7633"/>
        <item m="1" x="7400"/>
        <item m="1" x="7195"/>
        <item m="1" x="6997"/>
        <item m="1" x="6798"/>
        <item m="1" x="3267"/>
        <item m="1" x="3354"/>
        <item m="1" x="3451"/>
        <item m="1" x="3528"/>
        <item m="1" x="3629"/>
        <item m="1" x="3690"/>
        <item m="1" x="3775"/>
        <item m="1" x="3826"/>
        <item m="1" x="3905"/>
        <item m="1" x="2746"/>
        <item m="1" x="2851"/>
        <item m="1" x="2943"/>
        <item m="1" x="3054"/>
        <item m="1" x="3130"/>
        <item m="1" x="3259"/>
        <item m="1" x="3343"/>
        <item m="1" x="3446"/>
        <item m="1" x="3513"/>
        <item m="1" x="3619"/>
        <item m="1" x="2422"/>
        <item m="1" x="2476"/>
        <item m="1" x="2558"/>
        <item m="1" x="2640"/>
        <item m="1" x="2738"/>
        <item m="1" x="2837"/>
        <item m="1" x="2937"/>
        <item m="1" x="3039"/>
        <item m="1" x="3124"/>
        <item m="1" x="3248"/>
        <item m="1" x="2155"/>
        <item m="1" x="2200"/>
        <item m="1" x="3217"/>
        <item m="1" x="3866"/>
        <item m="1" x="4471"/>
        <item m="1" x="5332"/>
        <item m="1" x="6373"/>
        <item m="1" x="7190"/>
        <item m="1" x="3243"/>
        <item m="1" x="3886"/>
        <item m="1" x="4490"/>
        <item m="1" x="5360"/>
        <item m="1" x="6393"/>
        <item m="1" x="7210"/>
        <item m="1" x="3265"/>
        <item m="1" x="3901"/>
        <item m="1" x="4498"/>
        <item m="1" x="5379"/>
        <item m="1" x="6430"/>
        <item m="1" x="7239"/>
        <item m="1" x="3294"/>
        <item m="1" x="3915"/>
        <item m="1" x="5017"/>
        <item m="1" x="5251"/>
        <item m="1" x="5500"/>
        <item m="1" x="5770"/>
        <item m="1" x="6027"/>
        <item m="1" x="5265"/>
        <item m="1" x="5518"/>
        <item m="1" x="5788"/>
        <item m="1" x="6268"/>
        <item m="1" x="5534"/>
        <item m="1" x="5803"/>
        <item m="1" x="6055"/>
        <item m="1" x="6284"/>
        <item m="1" x="6518"/>
        <item m="1" x="5820"/>
        <item m="1" x="6069"/>
        <item m="1" x="6300"/>
        <item m="1" x="6533"/>
        <item m="1" x="6726"/>
        <item m="1" x="6080"/>
        <item m="1" x="6312"/>
        <item m="1" x="6543"/>
        <item m="1" x="6735"/>
        <item m="1" x="6928"/>
        <item m="1" x="6323"/>
        <item m="1" x="6550"/>
        <item m="1" x="6743"/>
        <item m="1" x="6935"/>
        <item m="1" x="7115"/>
        <item m="1" x="6558"/>
        <item m="1" x="6748"/>
        <item m="1" x="6940"/>
        <item m="1" x="7122"/>
        <item m="1" x="7306"/>
        <item m="1" x="6756"/>
        <item m="1" x="6946"/>
        <item m="1" x="7127"/>
        <item m="1" x="7313"/>
        <item m="1" x="7525"/>
        <item m="1" x="6952"/>
        <item m="1" x="7133"/>
        <item m="1" x="7321"/>
        <item m="1" x="7534"/>
        <item m="1" x="3237"/>
        <item m="1" x="3327"/>
        <item m="1" x="3431"/>
        <item m="1" x="3496"/>
        <item m="1" x="3601"/>
        <item m="1" x="3667"/>
        <item m="1" x="3754"/>
        <item m="1" x="3807"/>
        <item m="1" x="3883"/>
        <item m="1" x="2720"/>
        <item m="1" x="2813"/>
        <item m="1" x="2915"/>
        <item m="1" x="3012"/>
        <item m="1" x="3108"/>
        <item m="1" x="3225"/>
        <item m="1" x="3320"/>
        <item m="1" x="3421"/>
        <item m="1" x="3487"/>
        <item m="1" x="3592"/>
        <item m="1" x="2406"/>
        <item m="1" x="2453"/>
        <item m="1" x="2537"/>
        <item m="1" x="2611"/>
        <item m="1" x="2708"/>
        <item m="1" x="2801"/>
        <item m="1" x="2906"/>
        <item m="1" x="2997"/>
        <item m="1" x="3099"/>
        <item m="1" x="3211"/>
        <item m="1" x="2138"/>
        <item m="1" x="2184"/>
        <item m="1" x="2266"/>
        <item m="1" x="2316"/>
        <item m="1" x="2395"/>
        <item m="1" x="2445"/>
        <item m="1" x="2527"/>
        <item m="1" x="2601"/>
        <item m="1" x="2697"/>
        <item m="1" x="2792"/>
        <item m="1" x="1856"/>
        <item m="1" x="1909"/>
        <item m="1" x="1990"/>
        <item m="1" x="2045"/>
        <item m="1" x="2125"/>
        <item m="1" x="2176"/>
        <item m="1" x="2254"/>
        <item m="1" x="2307"/>
        <item m="1" x="2383"/>
        <item m="1" x="2438"/>
        <item m="1" x="1758"/>
        <item m="1" x="1842"/>
        <item m="1" x="1902"/>
        <item m="1" x="1976"/>
        <item m="1" x="2036"/>
        <item m="1" x="2112"/>
        <item m="1" x="2169"/>
        <item m="1" x="1751"/>
        <item m="1" x="1827"/>
        <item m="1" x="1895"/>
        <item m="1" x="3957"/>
        <item m="1" x="5559"/>
        <item m="1" x="7354"/>
        <item m="1" x="3999"/>
        <item m="1" x="5601"/>
        <item m="1" x="7392"/>
        <item m="1" x="4035"/>
        <item m="1" x="5651"/>
        <item m="1" x="7445"/>
        <item m="1" x="4071"/>
        <item m="1" x="5761"/>
        <item m="1" x="7528"/>
        <item m="1" x="4110"/>
        <item m="1" x="5844"/>
        <item m="1" x="7577"/>
        <item m="1" x="4153"/>
        <item m="1" x="5882"/>
        <item m="1" x="7621"/>
        <item m="1" x="4188"/>
        <item m="1" x="5938"/>
        <item m="1" x="7669"/>
        <item m="1" x="2909"/>
        <item m="1" x="4226"/>
        <item m="1" x="6038"/>
        <item m="1" x="7742"/>
        <item m="1" x="2954"/>
        <item m="1" x="4266"/>
        <item m="1" x="6100"/>
        <item m="1" x="7761"/>
        <item m="1" x="3001"/>
        <item m="1" x="4304"/>
        <item m="1" x="6126"/>
        <item m="1" x="7805"/>
        <item m="1" x="3818"/>
        <item m="1" x="5288"/>
        <item m="1" x="7156"/>
        <item m="1" x="3863"/>
        <item m="1" x="5329"/>
        <item m="1" x="7186"/>
        <item m="1" x="3898"/>
        <item m="1" x="5375"/>
        <item m="1" x="7233"/>
        <item m="1" x="3923"/>
        <item m="1" x="5464"/>
        <item m="1" x="7300"/>
        <item m="1" x="3952"/>
        <item m="1" x="5554"/>
        <item m="1" x="7348"/>
        <item m="1" x="3992"/>
        <item m="1" x="5594"/>
        <item m="1" x="7387"/>
        <item m="1" x="4030"/>
        <item m="1" x="5646"/>
        <item m="1" x="6282"/>
        <item m="1" x="6531"/>
        <item m="1" x="6733"/>
        <item m="1" x="6934"/>
        <item m="1" x="7121"/>
        <item m="1" x="7312"/>
        <item m="1" x="7533"/>
        <item m="1" x="6298"/>
        <item m="1" x="6541"/>
        <item m="1" x="6742"/>
        <item m="1" x="6939"/>
        <item m="1" x="7126"/>
        <item m="1" x="7320"/>
        <item m="1" x="7543"/>
        <item m="1" x="6310"/>
        <item m="1" x="6549"/>
        <item m="1" x="6747"/>
        <item m="1" x="6945"/>
        <item m="1" x="7132"/>
        <item m="1" x="7325"/>
        <item m="1" x="7548"/>
        <item m="1" x="6322"/>
        <item m="1" x="6557"/>
        <item m="1" x="6755"/>
        <item m="1" x="6951"/>
        <item m="1" x="7138"/>
        <item m="1" x="7331"/>
        <item m="1" x="7554"/>
        <item m="1" x="6333"/>
        <item m="1" x="6565"/>
        <item m="1" x="6761"/>
        <item m="1" x="6957"/>
        <item m="1" x="7145"/>
        <item m="1" x="7337"/>
        <item m="1" x="7560"/>
        <item m="1" x="6340"/>
        <item m="1" x="6570"/>
        <item m="1" x="6766"/>
        <item m="1" x="6961"/>
        <item m="1" x="7150"/>
        <item m="1" x="7340"/>
        <item m="1" x="7565"/>
        <item m="1" x="6345"/>
        <item m="1" x="6575"/>
        <item m="1" x="6770"/>
        <item m="1" x="6965"/>
        <item m="1" x="7154"/>
        <item m="1" x="7345"/>
        <item m="1" x="7571"/>
        <item m="1" x="6348"/>
        <item m="1" x="6580"/>
        <item m="1" x="6773"/>
        <item m="1" x="6970"/>
        <item m="1" x="7159"/>
        <item m="1" x="7351"/>
        <item m="1" x="7575"/>
        <item m="1" x="6352"/>
        <item m="1" x="6582"/>
        <item m="1" x="6778"/>
        <item m="1" x="6973"/>
        <item m="1" x="7165"/>
        <item m="1" x="7357"/>
        <item m="1" x="7580"/>
        <item m="1" x="6357"/>
        <item m="1" x="6587"/>
        <item m="1" x="6782"/>
        <item m="1" x="6978"/>
        <item m="1" x="5825"/>
        <item m="1" x="5914"/>
        <item m="1" x="6085"/>
        <item m="1" x="5246"/>
        <item m="1" x="5348"/>
        <item m="1" x="5513"/>
        <item m="1" x="5616"/>
        <item m="1" x="5798"/>
        <item m="1" x="5896"/>
        <item m="1" x="6064"/>
        <item m="1" x="4736"/>
        <item m="1" x="4847"/>
        <item m="1" x="4974"/>
        <item m="1" x="5082"/>
        <item m="1" x="5216"/>
        <item m="1" x="5337"/>
        <item m="1" x="5484"/>
        <item m="1" x="5604"/>
        <item m="1" x="5765"/>
        <item m="1" x="5887"/>
        <item m="1" x="4369"/>
        <item m="1" x="4463"/>
        <item m="1" x="4537"/>
        <item m="1" x="4629"/>
        <item m="1" x="4708"/>
        <item m="1" x="4833"/>
        <item m="1" x="4941"/>
        <item m="1" x="5073"/>
        <item m="1" x="5187"/>
        <item m="1" x="5327"/>
        <item m="1" x="4058"/>
        <item m="1" x="5583"/>
        <item m="1" x="5606"/>
        <item m="1" x="5635"/>
        <item m="1" x="5657"/>
        <item m="1" x="5713"/>
        <item m="1" x="5781"/>
        <item m="1" x="5831"/>
        <item m="1" x="5846"/>
        <item m="1" x="5868"/>
        <item m="1" x="5889"/>
        <item m="1" x="5309"/>
        <item m="1" x="5331"/>
        <item m="1" x="5359"/>
        <item m="1" x="5378"/>
        <item m="1" x="5417"/>
        <item m="1" x="5481"/>
        <item m="1" x="5538"/>
        <item m="1" x="5557"/>
        <item m="1" x="5575"/>
        <item m="1" x="5599"/>
        <item m="1" x="6249"/>
        <item m="1" x="6504"/>
        <item m="1" x="6716"/>
        <item m="1" x="6919"/>
        <item m="1" x="7107"/>
        <item m="1" x="7297"/>
        <item m="1" x="7516"/>
        <item m="1" x="6265"/>
        <item m="1" x="6515"/>
        <item m="1" x="6724"/>
        <item m="1" x="6927"/>
        <item m="1" x="7114"/>
        <item m="1" x="7305"/>
        <item m="1" x="7524"/>
        <item m="1" x="6281"/>
        <item m="1" x="6530"/>
        <item m="1" x="6732"/>
        <item m="1" x="6933"/>
        <item m="1" x="7120"/>
        <item m="1" x="7311"/>
        <item m="1" x="7532"/>
        <item m="1" x="6297"/>
        <item m="1" x="6540"/>
        <item m="1" x="6741"/>
        <item m="1" x="6938"/>
        <item m="1" x="7125"/>
        <item m="1" x="7319"/>
        <item m="1" x="7542"/>
        <item m="1" x="2420"/>
        <item m="1" x="4605"/>
        <item m="1" x="4655"/>
        <item m="1" x="4793"/>
        <item m="1" x="4874"/>
        <item m="1" x="5031"/>
        <item m="1" x="5111"/>
        <item m="1" x="5281"/>
        <item m="1" x="5367"/>
        <item m="1" x="5546"/>
        <item m="1" x="4175"/>
        <item m="1" x="4248"/>
        <item m="1" x="4321"/>
        <item m="1" x="4413"/>
        <item m="1" x="4080"/>
        <item m="1" x="4165"/>
        <item m="1" x="4239"/>
        <item m="1" x="4316"/>
        <item m="1" x="4404"/>
        <item m="1" x="4481"/>
        <item m="1" x="4579"/>
        <item m="1" x="4644"/>
        <item m="1" x="4760"/>
        <item m="1" x="3740"/>
        <item m="1" x="3797"/>
        <item m="1" x="3868"/>
        <item m="1" x="3927"/>
        <item m="1" x="4100"/>
        <item m="1" x="3947"/>
        <item m="1" x="3489"/>
        <item m="1" x="3594"/>
        <item m="1" x="3658"/>
        <item m="1" x="6007"/>
        <item m="1" x="5419"/>
        <item m="1" x="5579"/>
        <item m="1" x="5696"/>
        <item m="1" x="5864"/>
        <item m="1" x="5980"/>
        <item m="1" x="6115"/>
        <item m="1" x="4892"/>
        <item m="1" x="5053"/>
        <item m="1" x="5131"/>
        <item m="1" x="5301"/>
        <item m="1" x="5392"/>
        <item m="1" x="5566"/>
        <item m="1" x="5665"/>
        <item m="1" x="5851"/>
        <item m="1" x="5951"/>
        <item m="1" x="6105"/>
        <item m="1" x="4499"/>
        <item m="1" x="4613"/>
        <item m="1" x="4662"/>
        <item m="1" x="4802"/>
        <item m="1" x="4886"/>
        <item m="1" x="5043"/>
        <item m="1" x="5122"/>
        <item m="1" x="5293"/>
        <item m="1" x="5381"/>
        <item m="1" x="5229"/>
        <item m="1" x="4969"/>
        <item m="1" x="4720"/>
        <item m="1" x="4534"/>
        <item m="1" x="5779"/>
        <item m="1" x="5479"/>
        <item m="1" x="5200"/>
        <item m="1" x="4937"/>
        <item m="1" x="4693"/>
        <item m="1" x="6036"/>
        <item m="1" x="5743"/>
        <item m="1" x="5447"/>
        <item m="1" x="5167"/>
        <item m="1" x="4909"/>
        <item m="1" x="6258"/>
        <item m="1" x="6005"/>
        <item m="1" x="5711"/>
        <item m="1" x="5415"/>
        <item m="1" x="5139"/>
        <item m="1" x="6499"/>
        <item m="1" x="6229"/>
        <item m="1" x="5976"/>
        <item m="1" x="5677"/>
        <item m="1" x="5388"/>
        <item m="1" x="6703"/>
        <item m="1" x="6476"/>
        <item m="1" x="6197"/>
        <item m="1" x="5948"/>
        <item m="1" x="5655"/>
        <item m="1" x="6900"/>
        <item m="1" x="6683"/>
        <item m="1" x="6453"/>
        <item m="1" x="6175"/>
        <item m="1" x="5936"/>
        <item m="1" x="7077"/>
        <item x="470"/>
        <item m="1" x="3748"/>
        <item m="1" x="3801"/>
        <item m="1" x="3874"/>
        <item m="1" x="3935"/>
        <item m="1" x="4008"/>
        <item m="1" x="4081"/>
        <item m="1" x="3003"/>
        <item m="1" x="3102"/>
        <item m="1" x="3219"/>
        <item m="1" x="3313"/>
        <item m="1" x="4650"/>
        <item m="1" x="4773"/>
        <item m="1" x="4862"/>
        <item m="1" x="5010"/>
        <item m="1" x="5099"/>
        <item m="1" x="5259"/>
        <item m="1" x="5356"/>
        <item m="1" x="5528"/>
        <item m="1" x="5624"/>
        <item m="1" x="4235"/>
        <item m="1" x="4311"/>
        <item m="1" x="4395"/>
        <item m="1" x="4478"/>
        <item m="1" x="4571"/>
        <item m="1" x="4641"/>
        <item m="1" x="4750"/>
        <item m="1" x="4855"/>
        <item m="1" x="4987"/>
        <item m="1" x="5087"/>
        <item m="1" x="3925"/>
        <item m="1" x="3996"/>
        <item m="1" x="4069"/>
        <item m="1" x="4150"/>
        <item m="1" x="4223"/>
        <item m="1" x="4301"/>
        <item m="1" x="4376"/>
        <item m="1" x="4468"/>
        <item m="1" x="4549"/>
        <item m="1" x="4634"/>
        <item m="1" x="3645"/>
        <item m="1" x="3722"/>
        <item m="1" x="3790"/>
        <item m="1" x="3852"/>
        <item m="1" x="3920"/>
        <item m="1" x="3984"/>
        <item m="1" x="4062"/>
        <item m="1" x="4141"/>
        <item m="1" x="4214"/>
        <item m="1" x="4293"/>
        <item m="1" x="3288"/>
        <item m="1" x="3378"/>
        <item m="1" x="3466"/>
        <item m="1" x="3552"/>
        <item m="1" x="3641"/>
        <item m="1" x="2902"/>
        <item m="1" x="3649"/>
        <item m="1" x="4219"/>
        <item m="1" x="4953"/>
        <item m="1" x="6019"/>
        <item m="1" x="6923"/>
        <item m="1" x="7736"/>
        <item m="1" x="2922"/>
        <item m="1" x="3316"/>
        <item m="1" x="2945"/>
        <item m="1" x="3333"/>
        <item m="1" x="3661"/>
        <item m="1" x="3929"/>
        <item m="1" x="2969"/>
        <item m="1" x="2778"/>
        <item m="1" x="2885"/>
        <item m="1" x="2975"/>
        <item m="1" x="3080"/>
        <item m="1" x="3171"/>
        <item m="1" x="2924"/>
        <item m="1" x="3317"/>
        <item m="1" x="2947"/>
        <item m="1" x="3335"/>
        <item m="1" x="3663"/>
        <item m="1" x="3930"/>
        <item m="1" x="3622"/>
        <item m="1" x="4171"/>
        <item m="1" x="4838"/>
        <item m="1" x="5857"/>
        <item m="1" x="1755"/>
        <item m="1" x="6594"/>
        <item m="1" x="6707"/>
        <item m="1" x="6793"/>
        <item m="1" x="6908"/>
        <item m="1" x="6988"/>
        <item m="1" x="7097"/>
        <item m="1" x="7180"/>
        <item m="1" x="7287"/>
        <item m="1" x="7381"/>
        <item m="1" x="5959"/>
        <item m="1" x="6107"/>
        <item m="1" x="6199"/>
        <item m="1" x="6360"/>
        <item m="1" x="6462"/>
        <item m="1" x="6589"/>
        <item m="1" x="6687"/>
        <item m="1" x="6788"/>
        <item m="1" x="6889"/>
        <item m="1" x="2958"/>
        <item m="1" x="6595"/>
        <item m="1" x="6708"/>
        <item m="1" x="6794"/>
        <item m="1" x="6909"/>
        <item m="1" x="6989"/>
        <item m="1" x="7098"/>
        <item m="1" x="7181"/>
        <item m="1" x="7288"/>
        <item m="1" x="4270"/>
        <item m="1" x="3665"/>
        <item m="1" x="3706"/>
        <item m="1" x="3752"/>
        <item m="1" x="3783"/>
        <item m="1" x="3805"/>
        <item m="1" x="3837"/>
        <item m="1" x="3880"/>
        <item m="1" x="6412"/>
        <item m="1" x="3439"/>
        <item m="1" x="6629"/>
        <item m="1" x="3604"/>
        <item m="1" x="6827"/>
        <item m="1" x="6571"/>
        <item m="1" x="6413"/>
        <item m="1" x="3440"/>
        <item m="1" x="6630"/>
        <item m="1" x="3605"/>
        <item m="1" x="6828"/>
        <item m="1" x="2312"/>
        <item m="1" x="2959"/>
        <item m="1" x="3672"/>
        <item m="1" x="4233"/>
        <item m="1" x="3008"/>
        <item m="1" x="3720"/>
        <item m="1" x="4271"/>
        <item m="1" x="1789"/>
        <item m="1" x="3007"/>
        <item m="1" x="4309"/>
        <item m="1" x="4308"/>
        <item m="1" x="1839"/>
        <item m="1" x="3068"/>
        <item m="1" x="4339"/>
        <item m="1" x="1879"/>
        <item m="1" x="3106"/>
        <item m="1" x="4393"/>
        <item m="1" x="1899"/>
        <item m="1" x="3151"/>
        <item m="1" x="4441"/>
        <item m="1" x="1927"/>
        <item m="1" x="3223"/>
        <item m="1" x="4476"/>
        <item m="1" x="1973"/>
        <item m="1" x="3271"/>
        <item m="1" x="4502"/>
        <item m="1" x="2015"/>
        <item m="1" x="3318"/>
        <item m="1" x="4568"/>
        <item m="1" x="2033"/>
        <item m="1" x="3361"/>
        <item m="1" x="4616"/>
        <item m="1" x="2067"/>
        <item m="1" x="3419"/>
        <item m="1" x="4639"/>
        <item m="1" x="2756"/>
        <item m="1" x="4111"/>
        <item m="1" x="2804"/>
        <item m="1" x="4154"/>
        <item m="1" x="2864"/>
        <item m="1" x="4189"/>
        <item m="1" x="1727"/>
        <item m="1" x="2910"/>
        <item m="1" x="4227"/>
        <item m="1" x="1752"/>
        <item m="1" x="2955"/>
        <item m="1" x="4267"/>
        <item m="1" x="1786"/>
        <item m="1" x="3002"/>
        <item m="1" x="4305"/>
        <item m="1" x="4707"/>
        <item m="1" x="4832"/>
        <item m="1" x="4940"/>
        <item m="1" x="5072"/>
        <item m="1" x="5186"/>
        <item m="1" x="5325"/>
        <item m="1" x="5451"/>
        <item m="1" x="5591"/>
        <item m="1" x="5729"/>
        <item m="1" x="4289"/>
        <item m="1" x="4355"/>
        <item m="1" x="4455"/>
        <item m="1" x="4521"/>
        <item m="1" x="4627"/>
        <item m="1" x="4685"/>
        <item m="1" x="4822"/>
        <item m="1" x="4912"/>
        <item m="1" x="5062"/>
        <item m="1" x="5153"/>
        <item m="1" x="3968"/>
        <item m="1" x="4046"/>
        <item m="1" x="4120"/>
        <item m="1" x="4198"/>
        <item m="1" x="4277"/>
        <item m="1" x="4345"/>
        <item m="1" x="4446"/>
        <item m="1" x="4506"/>
        <item m="1" x="4619"/>
        <item m="1" x="4668"/>
        <item m="1" x="3689"/>
        <item m="1" x="3774"/>
        <item m="1" x="3825"/>
        <item m="1" x="3904"/>
        <item m="1" x="3959"/>
        <item m="1" x="4191"/>
        <item m="1" x="4268"/>
        <item m="1" x="4334"/>
        <item m="1" x="3445"/>
        <item m="1" x="3512"/>
        <item m="1" x="3618"/>
        <item m="1" x="6243"/>
        <item m="1" x="1832"/>
        <item m="1" x="3063"/>
        <item m="1" x="4333"/>
        <item m="1" x="1877"/>
        <item m="1" x="3101"/>
        <item m="1" x="4386"/>
        <item m="1" x="1896"/>
        <item m="1" x="3142"/>
        <item m="1" x="4437"/>
        <item m="1" x="1925"/>
        <item m="1" x="3218"/>
        <item m="1" x="4472"/>
        <item m="1" x="2567"/>
        <item m="1" x="3953"/>
        <item m="1" x="2606"/>
        <item m="1" x="3994"/>
        <item m="1" x="2658"/>
        <item m="1" x="4032"/>
        <item m="1" x="2705"/>
        <item m="1" x="4067"/>
        <item m="1" x="2753"/>
        <item m="1" x="4107"/>
        <item m="1" x="3620"/>
        <item m="1" x="4169"/>
        <item m="1" x="4836"/>
        <item m="1" x="5856"/>
        <item m="1" x="2926"/>
        <item m="1" x="3650"/>
        <item m="1" x="4199"/>
        <item m="1" x="4879"/>
        <item m="1" x="5902"/>
        <item m="1" x="6799"/>
        <item m="1" x="7588"/>
        <item m="1" x="2971"/>
        <item m="1" x="3681"/>
        <item m="1" x="4245"/>
        <item m="1" x="4954"/>
        <item m="1" x="5957"/>
        <item m="1" x="7634"/>
        <item m="1" x="3735"/>
        <item m="1" x="4279"/>
        <item m="1" x="5038"/>
        <item m="1" x="6071"/>
        <item m="1" x="6924"/>
        <item m="1" x="7820"/>
        <item m="1" x="7404"/>
        <item m="1" x="7000"/>
        <item m="1" x="6599"/>
        <item m="1" x="6118"/>
        <item m="1" x="5569"/>
        <item m="1" x="5047"/>
        <item m="1" x="7793"/>
        <item m="1" x="7364"/>
        <item m="1" x="6974"/>
        <item m="1" x="6577"/>
        <item m="1" x="6090"/>
        <item x="1186"/>
        <item m="1" x="2970"/>
        <item m="1" x="3360"/>
        <item m="1" x="3678"/>
        <item m="1" x="3945"/>
        <item m="1" x="4244"/>
        <item m="1" x="4567"/>
        <item m="1" x="2993"/>
        <item m="1" x="3396"/>
        <item m="1" x="3705"/>
        <item m="1" x="3961"/>
        <item m="1" x="4263"/>
        <item m="1" x="4604"/>
        <item m="1" x="5007"/>
        <item m="1" x="2928"/>
        <item m="1" x="3652"/>
        <item m="1" x="4201"/>
        <item m="1" x="4881"/>
        <item m="1" x="5904"/>
        <item m="1" x="6801"/>
        <item m="1" x="6984"/>
        <item m="1" x="5382"/>
        <item m="1" x="5560"/>
        <item m="1" x="5659"/>
        <item m="1" x="5847"/>
        <item m="1" x="5940"/>
        <item m="1" x="6101"/>
        <item m="1" x="6178"/>
        <item m="1" x="6353"/>
        <item m="1" x="6441"/>
        <item m="1" x="6584"/>
        <item m="1" x="4882"/>
        <item m="1" x="5040"/>
        <item m="1" x="5120"/>
        <item m="1" x="5289"/>
        <item m="1" x="5376"/>
        <item m="1" x="5555"/>
        <item m="1" x="5648"/>
        <item m="1" x="7382"/>
        <item m="1" x="5960"/>
        <item m="1" x="6108"/>
        <item m="1" x="6200"/>
        <item m="1" x="6361"/>
        <item m="1" x="6463"/>
        <item m="1" x="6590"/>
        <item m="1" x="6688"/>
        <item m="1" x="2798"/>
        <item m="1" x="4148"/>
        <item m="1" x="2857"/>
        <item m="1" x="4187"/>
        <item m="1" x="1723"/>
        <item m="1" x="2903"/>
        <item m="1" x="4220"/>
        <item m="1" x="1748"/>
        <item m="1" x="2949"/>
        <item m="1" x="4264"/>
        <item m="1" x="1783"/>
        <item m="1" x="2994"/>
        <item m="1" x="4299"/>
        <item m="1" x="2425"/>
        <item m="1" x="3813"/>
        <item m="1" x="2446"/>
        <item m="1" x="3857"/>
        <item m="1" x="2488"/>
        <item m="1" x="3892"/>
        <item m="1" x="2529"/>
        <item m="1" x="3921"/>
        <item m="1" x="2564"/>
        <item m="1" x="3948"/>
        <item m="1" x="2603"/>
        <item m="1" x="3988"/>
        <item m="1" x="2651"/>
        <item m="1" x="4025"/>
        <item m="1" x="2699"/>
        <item m="1" x="4064"/>
        <item m="1" x="2744"/>
        <item m="1" x="4099"/>
        <item m="1" x="6583"/>
        <item m="1" x="6774"/>
        <item m="1" x="6966"/>
        <item m="1" x="7151"/>
        <item m="1" x="6588"/>
        <item m="1" x="2637"/>
        <item m="1" x="7341"/>
        <item m="1" x="6783"/>
        <item m="1" x="7160"/>
        <item m="1" x="7346"/>
        <item m="1" x="7166"/>
        <item m="1" x="7352"/>
        <item m="1" x="7755"/>
        <item m="1" x="7358"/>
        <item m="1" x="7758"/>
        <item m="1" x="7923"/>
        <item m="1" x="7361"/>
        <item m="1" x="7760"/>
        <item m="1" x="7583"/>
        <item m="1" x="7763"/>
        <item m="1" x="7927"/>
        <item m="1" x="7765"/>
        <item m="1" x="5925"/>
        <item m="1" x="2794"/>
        <item m="1" x="4144"/>
        <item m="1" x="2289"/>
        <item m="1" x="3671"/>
        <item m="1" x="2311"/>
        <item m="1" x="3719"/>
        <item m="1" x="2350"/>
        <item m="1" x="3763"/>
        <item m="1" x="2392"/>
        <item m="1" x="3788"/>
        <item m="1" x="2423"/>
        <item m="1" x="3812"/>
        <item m="1" x="2442"/>
        <item m="1" x="3849"/>
        <item m="1" x="2482"/>
        <item m="1" x="3891"/>
        <item m="1" x="2524"/>
        <item m="1" x="3917"/>
        <item m="1" x="2561"/>
        <item m="1" x="3946"/>
        <item m="1" x="2598"/>
        <item m="1" x="3982"/>
        <item m="1" x="2159"/>
        <item m="1" x="3498"/>
        <item m="1" x="4784"/>
        <item m="1" x="2177"/>
        <item m="1" x="3560"/>
        <item m="1" x="4820"/>
        <item m="1" x="2213"/>
        <item m="1" x="3606"/>
        <item m="1" x="4867"/>
        <item m="1" x="3525"/>
        <item m="1" x="4801"/>
        <item m="1" x="6775"/>
        <item m="1" x="3679"/>
        <item m="1" x="3585"/>
        <item m="1" x="4845"/>
        <item m="1" x="6804"/>
        <item m="1" x="3733"/>
        <item m="1" x="3626"/>
        <item m="1" x="4885"/>
        <item m="1" x="6866"/>
        <item m="1" x="3770"/>
        <item m="1" x="3654"/>
        <item m="1" x="4972"/>
        <item m="1" x="6930"/>
        <item m="1" x="3793"/>
        <item m="1" x="5607"/>
        <item m="1" x="5334"/>
        <item m="1" x="5076"/>
        <item m="1" x="4829"/>
        <item m="1" x="6128"/>
        <item m="1" x="5883"/>
        <item m="1" x="5595"/>
        <item m="1" x="5321"/>
        <item m="1" x="5067"/>
        <item m="1" x="6374"/>
        <item m="1" x="6124"/>
        <item m="1" x="5874"/>
        <item m="1" x="5584"/>
        <item m="1" x="5311"/>
        <item m="1" x="6601"/>
        <item m="1" x="6370"/>
        <item m="1" x="6120"/>
        <item m="1" x="4018"/>
        <item m="1" x="4024"/>
        <item m="1" x="4036"/>
        <item m="1" x="4042"/>
        <item m="1" x="4054"/>
        <item m="1" x="4063"/>
        <item m="1" x="4072"/>
        <item m="1" x="3932"/>
        <item m="1" x="4003"/>
        <item m="1" x="4076"/>
        <item m="1" x="7973"/>
        <item m="1" x="7537"/>
        <item m="1" x="7627"/>
        <item m="1" x="7745"/>
        <item m="1" x="7808"/>
        <item m="1" x="7914"/>
        <item m="1" x="7970"/>
        <item m="1" x="7111"/>
        <item m="1" x="7187"/>
        <item m="1" x="7301"/>
        <item m="1" x="7388"/>
        <item m="1" x="7520"/>
        <item m="1" x="7617"/>
        <item m="1" x="7737"/>
        <item m="1" x="7803"/>
        <item m="1" x="7905"/>
        <item m="1" x="7967"/>
        <item m="1" x="6709"/>
        <item m="1" x="6795"/>
        <item m="1" x="6910"/>
        <item m="1" x="6990"/>
        <item m="1" x="7099"/>
        <item m="1" x="7182"/>
        <item m="1" x="7289"/>
        <item m="1" x="7383"/>
        <item m="1" x="7504"/>
        <item m="1" x="7609"/>
        <item m="1" x="6202"/>
        <item m="1" x="6363"/>
        <item m="1" x="6464"/>
        <item m="1" x="6591"/>
        <item m="1" x="6689"/>
        <item m="1" x="6789"/>
        <item m="1" x="6890"/>
        <item m="1" x="6985"/>
        <item m="1" x="7078"/>
        <item m="1" x="7174"/>
        <item m="1" x="5661"/>
        <item m="1" x="5848"/>
        <item m="1" x="5941"/>
        <item m="1" x="6102"/>
        <item m="1" x="6179"/>
        <item m="1" x="6354"/>
        <item m="1" x="6442"/>
        <item m="1" x="6585"/>
        <item m="1" x="6667"/>
        <item m="1" x="6779"/>
        <item m="1" x="5121"/>
        <item m="1" x="5290"/>
        <item m="1" x="5377"/>
        <item m="1" x="5556"/>
        <item m="1" x="5649"/>
        <item m="1" x="5842"/>
        <item m="1" x="5931"/>
        <item m="1" x="6098"/>
        <item m="1" x="6164"/>
        <item m="1" x="1780"/>
        <item m="1" x="1918"/>
        <item m="1" x="1788"/>
        <item m="1" x="1924"/>
        <item m="1" x="2060"/>
        <item m="1" x="5508"/>
        <item m="1" x="5230"/>
        <item m="1" x="4970"/>
        <item m="1" x="4721"/>
        <item m="1" x="4535"/>
        <item m="1" x="5780"/>
        <item m="1" x="5480"/>
        <item m="1" x="5201"/>
        <item m="1" x="4938"/>
        <item m="1" x="4694"/>
        <item m="1" x="6037"/>
        <item m="1" x="5744"/>
        <item m="1" x="5448"/>
        <item m="1" x="5168"/>
        <item m="1" x="4910"/>
        <item m="1" x="6259"/>
        <item m="1" x="6006"/>
        <item m="1" x="5712"/>
        <item m="1" x="5416"/>
        <item m="1" x="5140"/>
        <item m="1" x="6500"/>
        <item m="1" x="6230"/>
        <item m="1" x="5977"/>
        <item m="1" x="5678"/>
        <item m="1" x="5389"/>
        <item m="1" x="6704"/>
        <item m="1" x="6477"/>
        <item m="1" x="6198"/>
        <item m="1" x="5949"/>
        <item m="1" x="5656"/>
        <item m="1" x="6901"/>
        <item m="1" x="6684"/>
        <item m="1" x="6454"/>
        <item m="1" x="6176"/>
        <item m="1" x="5937"/>
        <item m="1" x="1793"/>
        <item m="1" x="1931"/>
        <item m="1" x="2072"/>
        <item m="1" x="2201"/>
        <item m="1" x="2335"/>
        <item m="1" x="2465"/>
        <item m="1" x="2625"/>
        <item m="1" x="2820"/>
        <item m="1" x="3020"/>
        <item m="1" x="1800"/>
        <item m="1" x="1935"/>
        <item m="1" x="2077"/>
        <item m="1" x="2208"/>
        <item m="1" x="2340"/>
        <item m="1" x="2470"/>
        <item m="1" x="2632"/>
        <item m="1" x="2826"/>
        <item m="1" x="3028"/>
        <item m="1" x="1806"/>
        <item m="1" x="1942"/>
        <item m="1" x="2082"/>
        <item m="1" x="2215"/>
        <item m="1" x="2346"/>
        <item m="1" x="2477"/>
        <item m="1" x="2641"/>
        <item m="1" x="2838"/>
        <item m="1" x="3040"/>
        <item m="1" x="1813"/>
        <item m="1" x="1949"/>
        <item m="1" x="2089"/>
        <item m="1" x="2219"/>
        <item m="1" x="2352"/>
        <item m="1" x="2484"/>
        <item m="1" x="2647"/>
        <item m="1" x="2845"/>
        <item m="1" x="3048"/>
        <item m="1" x="1820"/>
        <item m="1" x="1956"/>
        <item m="1" x="2095"/>
        <item m="1" x="2224"/>
        <item m="1" x="2356"/>
        <item m="1" x="2490"/>
        <item m="1" x="2653"/>
        <item m="1" x="2852"/>
        <item m="1" x="3055"/>
        <item m="1" x="1828"/>
        <item m="1" x="1963"/>
        <item m="1" x="2100"/>
        <item m="1" x="2230"/>
        <item m="1" x="2362"/>
        <item m="1" x="2495"/>
        <item m="1" x="2660"/>
        <item m="1" x="2859"/>
        <item m="1" x="3059"/>
        <item m="1" x="1835"/>
        <item m="1" x="1969"/>
        <item m="1" x="2106"/>
        <item m="1" x="2235"/>
        <item m="1" x="2367"/>
        <item m="1" x="2500"/>
        <item m="1" x="2664"/>
        <item m="1" x="2866"/>
        <item m="1" x="3065"/>
        <item m="1" x="1843"/>
        <item m="1" x="1977"/>
        <item m="1" x="2113"/>
        <item m="1" x="2241"/>
        <item m="1" x="1794"/>
        <item m="1" x="1932"/>
        <item m="1" x="2073"/>
        <item m="1" x="2202"/>
        <item m="1" x="2336"/>
        <item m="1" x="2466"/>
        <item m="1" x="2626"/>
        <item m="1" x="2821"/>
        <item m="1" x="3021"/>
        <item m="1" x="1801"/>
        <item m="1" x="1936"/>
        <item m="1" x="2078"/>
        <item m="1" x="2209"/>
        <item m="1" x="2341"/>
        <item m="1" x="2471"/>
        <item m="1" x="2633"/>
        <item m="1" x="2827"/>
        <item m="1" x="3029"/>
        <item m="1" x="1807"/>
        <item m="1" x="1943"/>
        <item m="1" x="2083"/>
        <item m="1" x="2216"/>
        <item m="1" x="2347"/>
        <item m="1" x="2478"/>
        <item m="1" x="2642"/>
        <item m="1" x="2839"/>
        <item m="1" x="3041"/>
        <item m="1" x="1814"/>
        <item m="1" x="2371"/>
        <item m="1" x="2505"/>
        <item m="1" x="2670"/>
        <item m="1" x="2871"/>
        <item m="1" x="3070"/>
        <item m="1" x="1851"/>
        <item m="1" x="1983"/>
        <item m="1" x="2120"/>
        <item m="1" x="2247"/>
        <item m="1" x="2378"/>
        <item m="1" x="2510"/>
        <item m="1" x="2676"/>
        <item m="1" x="2878"/>
        <item m="1" x="3075"/>
        <item m="1" x="1859"/>
        <item m="1" x="1993"/>
        <item m="1" x="2127"/>
        <item m="1" x="2255"/>
        <item m="1" x="2384"/>
        <item m="1" x="2516"/>
        <item m="1" x="2683"/>
        <item m="1" x="2886"/>
        <item m="1" x="3081"/>
        <item m="1" x="2769"/>
        <item m="1" x="2967"/>
        <item m="1" x="3161"/>
        <item m="1" x="3372"/>
        <item m="1" x="3542"/>
        <item m="1" x="3703"/>
        <item m="1" x="3835"/>
        <item m="1" x="3969"/>
        <item m="1" x="4121"/>
        <item m="1" x="4278"/>
        <item m="1" x="2779"/>
        <item m="1" x="2976"/>
        <item m="1" x="3172"/>
        <item m="1" x="3379"/>
        <item m="1" x="3553"/>
        <item m="1" x="3709"/>
        <item m="1" x="1950"/>
        <item m="1" x="2090"/>
        <item m="1" x="2220"/>
        <item m="1" x="2353"/>
        <item m="1" x="2485"/>
        <item m="1" x="2648"/>
        <item m="1" x="2846"/>
        <item m="1" x="3049"/>
        <item m="1" x="1821"/>
        <item m="1" x="1957"/>
        <item m="1" x="2096"/>
        <item m="1" x="2225"/>
        <item m="1" x="2357"/>
        <item m="1" x="2491"/>
        <item m="1" x="2654"/>
        <item m="1" x="2853"/>
        <item m="1" x="3056"/>
        <item m="1" x="1829"/>
        <item m="1" x="1964"/>
        <item m="1" x="2101"/>
        <item m="1" x="2231"/>
        <item m="1" x="2363"/>
        <item m="1" x="2496"/>
        <item m="1" x="2661"/>
        <item m="1" x="2860"/>
        <item m="1" x="3060"/>
        <item m="1" x="1836"/>
        <item m="1" x="1970"/>
        <item m="1" x="2107"/>
        <item m="1" x="2236"/>
        <item m="1" x="2368"/>
        <item m="1" x="4161"/>
        <item m="1" x="4234"/>
        <item m="1" x="4310"/>
        <item m="1" x="4394"/>
        <item m="1" x="4477"/>
        <item m="1" x="4569"/>
        <item m="1" x="3580"/>
        <item m="1" x="3653"/>
        <item m="1" x="3737"/>
        <item m="1" x="3795"/>
        <item m="1" x="3864"/>
        <item x="350"/>
        <item m="1" x="3924"/>
        <item m="1" x="3995"/>
        <item m="1" x="4068"/>
        <item m="1" x="4149"/>
        <item m="1" x="4221"/>
        <item m="1" x="3193"/>
        <item m="1" x="3302"/>
        <item m="1" x="3397"/>
        <item m="1" x="3474"/>
        <item m="1" x="3568"/>
        <item m="1" x="3644"/>
        <item m="1" x="3721"/>
        <item m="1" x="3789"/>
        <item m="1" x="3850"/>
        <item m="1" x="3918"/>
        <item m="1" x="2777"/>
        <item m="1" x="2884"/>
        <item m="1" x="2974"/>
        <item m="1" x="3079"/>
        <item m="1" x="3170"/>
        <item m="1" x="3287"/>
        <item m="1" x="3377"/>
        <item m="1" x="3465"/>
        <item m="1" x="3550"/>
        <item m="1" x="3639"/>
        <item m="1" x="2431"/>
        <item m="1" x="2504"/>
        <item m="1" x="2577"/>
        <item m="1" x="2669"/>
        <item m="1" x="2764"/>
        <item m="1" x="2870"/>
        <item m="1" x="2960"/>
        <item m="1" x="3069"/>
        <item m="1" x="3152"/>
        <item m="1" x="2342"/>
        <item m="1" x="3272"/>
        <item m="1" x="2163"/>
        <item m="1" x="2472"/>
        <item m="1" x="2228"/>
        <item m="1" x="2634"/>
        <item m="1" x="2828"/>
        <item m="1" x="3030"/>
        <item m="1" x="2294"/>
        <item m="1" x="3239"/>
        <item m="1" x="1937"/>
        <item m="1" x="2079"/>
        <item m="1" x="2210"/>
        <item m="1" x="2343"/>
        <item m="1" x="2473"/>
        <item m="1" x="2635"/>
        <item m="1" x="2829"/>
        <item m="1" x="3031"/>
        <item m="1" x="3240"/>
        <item m="1" x="1809"/>
        <item m="1" x="1944"/>
        <item m="1" x="2085"/>
        <item m="1" x="2217"/>
        <item m="1" x="2348"/>
        <item m="1" x="2480"/>
        <item m="1" x="2644"/>
        <item m="1" x="2841"/>
        <item m="1" x="3042"/>
        <item m="1" x="3249"/>
        <item m="1" x="1815"/>
        <item m="1" x="1951"/>
        <item m="1" x="2091"/>
        <item m="1" x="2221"/>
        <item m="1" x="2354"/>
        <item m="1" x="2486"/>
        <item m="1" x="2649"/>
        <item m="1" x="2847"/>
        <item m="1" x="3050"/>
        <item m="1" x="3254"/>
        <item m="1" x="1822"/>
        <item m="1" x="1958"/>
        <item m="1" x="2097"/>
        <item m="1" x="2226"/>
        <item m="1" x="2358"/>
        <item m="1" x="2492"/>
        <item m="1" x="2655"/>
        <item m="1" x="2854"/>
        <item m="1" x="3057"/>
        <item m="1" x="3260"/>
        <item m="1" x="1830"/>
        <item m="1" x="1965"/>
        <item m="1" x="2102"/>
        <item m="1" x="2232"/>
        <item m="1" x="2364"/>
        <item m="1" x="2497"/>
        <item m="1" x="2662"/>
        <item m="1" x="2861"/>
        <item m="1" x="3061"/>
        <item m="1" x="3262"/>
        <item m="1" x="1837"/>
        <item m="1" x="1971"/>
        <item m="1" x="2108"/>
        <item m="1" x="2237"/>
        <item m="1" x="2369"/>
        <item m="1" x="2501"/>
        <item m="1" x="2665"/>
        <item m="1" x="2867"/>
        <item m="1" x="3066"/>
        <item m="1" x="3268"/>
        <item m="1" x="1844"/>
        <item m="1" x="1978"/>
        <item m="1" x="2114"/>
        <item m="1" x="2242"/>
        <item m="1" x="2372"/>
        <item m="1" x="2506"/>
        <item m="1" x="2671"/>
        <item m="1" x="2872"/>
        <item m="1" x="3071"/>
        <item m="1" x="3274"/>
        <item m="1" x="1852"/>
        <item m="1" x="2360"/>
        <item m="1" x="2427"/>
        <item m="1" x="2494"/>
        <item m="1" x="2568"/>
        <item m="1" x="2659"/>
        <item m="1" x="2754"/>
        <item m="1" x="2858"/>
        <item m="1" x="1888"/>
        <item m="1" x="1947"/>
        <item m="1" x="2023"/>
        <item m="1" x="1808"/>
        <item m="1" x="5089"/>
        <item m="1" x="5114"/>
        <item m="1" x="5127"/>
        <item m="1" x="5182"/>
        <item m="1" x="5243"/>
        <item m="1" x="5283"/>
        <item m="1" x="5298"/>
        <item m="1" x="5318"/>
        <item m="1" x="2084"/>
        <item m="1" x="5344"/>
        <item m="1" x="4824"/>
        <item m="1" x="4849"/>
        <item m="1" x="4871"/>
        <item m="1" x="4888"/>
        <item m="1" x="4923"/>
        <item m="1" x="4985"/>
        <item m="1" x="5029"/>
        <item m="1" x="5045"/>
        <item m="1" x="5064"/>
        <item m="1" x="5084"/>
        <item m="1" x="4624"/>
        <item m="1" x="4636"/>
        <item m="1" x="4652"/>
        <item m="1" x="4661"/>
        <item m="1" x="4683"/>
        <item m="1" x="4734"/>
        <item m="1" x="4783"/>
        <item m="1" x="4800"/>
        <item m="1" x="4818"/>
        <item m="1" x="4843"/>
        <item m="1" x="2479"/>
        <item m="1" x="4448"/>
        <item m="1" x="4466"/>
        <item m="1" x="4485"/>
        <item m="1" x="4497"/>
        <item m="1" x="4510"/>
        <item m="1" x="4546"/>
        <item m="1" x="4587"/>
        <item m="1" x="4611"/>
        <item m="1" x="4621"/>
        <item m="1" x="4631"/>
        <item m="1" x="2643"/>
        <item m="1" x="4274"/>
        <item m="1" x="4296"/>
        <item m="1" x="4314"/>
        <item m="1" x="4329"/>
        <item m="1" x="4342"/>
        <item m="1" x="4367"/>
        <item m="1" x="4403"/>
        <item m="1" x="4432"/>
        <item m="1" x="2840"/>
        <item m="1" x="4444"/>
        <item m="1" x="4461"/>
        <item m="1" x="1984"/>
        <item m="1" x="2121"/>
        <item m="1" x="2248"/>
        <item m="1" x="2379"/>
        <item m="1" x="2511"/>
        <item m="1" x="2677"/>
        <item m="1" x="2879"/>
        <item m="1" x="3076"/>
        <item m="1" x="3282"/>
        <item m="1" x="1860"/>
        <item m="1" x="1994"/>
        <item m="1" x="2128"/>
        <item m="1" x="2256"/>
        <item m="1" x="2385"/>
        <item m="1" x="2517"/>
        <item m="1" x="2684"/>
        <item m="1" x="2887"/>
        <item m="1" x="3082"/>
        <item m="1" x="3289"/>
        <item m="1" x="1865"/>
        <item m="1" x="2000"/>
        <item m="1" x="2135"/>
        <item m="1" x="2261"/>
        <item m="1" x="2390"/>
        <item m="1" x="2522"/>
        <item m="1" x="2691"/>
        <item m="1" x="2893"/>
        <item m="1" x="3087"/>
        <item m="1" x="3298"/>
        <item m="1" x="2977"/>
        <item m="1" x="3173"/>
        <item m="1" x="3380"/>
        <item m="1" x="3554"/>
        <item m="1" x="3710"/>
        <item m="1" x="3841"/>
        <item m="1" x="3973"/>
        <item m="1" x="4129"/>
        <item m="1" x="4283"/>
        <item m="1" x="4452"/>
        <item m="1" x="2983"/>
        <item m="1" x="3186"/>
        <item m="1" x="3391"/>
        <item m="1" x="3562"/>
        <item m="1" x="3716"/>
        <item m="1" x="3846"/>
        <item m="1" x="3979"/>
        <item m="1" x="4135"/>
        <item m="1" x="4290"/>
        <item m="1" x="4456"/>
        <item m="1" x="2986"/>
        <item m="1" x="3194"/>
        <item m="1" x="3398"/>
        <item m="1" x="3569"/>
        <item m="1" x="3723"/>
        <item m="1" x="3853"/>
        <item m="1" x="3985"/>
        <item m="1" x="4142"/>
        <item m="1" x="4294"/>
        <item m="1" x="4459"/>
        <item m="1" x="2991"/>
        <item m="1" x="3204"/>
        <item m="1" x="3405"/>
        <item m="1" x="3575"/>
        <item m="1" x="3729"/>
        <item m="1" x="3859"/>
        <item m="1" x="3989"/>
        <item m="1" x="4145"/>
        <item m="1" x="4297"/>
        <item m="1" x="4464"/>
        <item m="1" x="2999"/>
        <item m="1" x="3212"/>
        <item m="1" x="3412"/>
        <item m="1" x="3581"/>
        <item m="1" x="3738"/>
        <item m="1" x="3865"/>
        <item m="1" x="3997"/>
        <item m="1" x="4151"/>
        <item m="1" x="4302"/>
        <item m="1" x="4469"/>
        <item m="1" x="3006"/>
        <item m="1" x="3222"/>
        <item m="1" x="3418"/>
        <item m="1" x="3589"/>
        <item m="1" x="3742"/>
        <item m="1" x="3870"/>
        <item m="1" x="4001"/>
        <item m="1" x="4156"/>
        <item m="1" x="4306"/>
        <item m="1" x="4473"/>
        <item m="1" x="3014"/>
        <item m="1" x="3227"/>
        <item m="1" x="3423"/>
        <item m="1" x="3593"/>
        <item m="1" x="3744"/>
        <item m="1" x="3872"/>
        <item m="1" x="4004"/>
        <item m="1" x="4162"/>
        <item m="1" x="4312"/>
        <item m="1" x="4479"/>
        <item m="1" x="3022"/>
        <item m="1" x="3233"/>
        <item m="1" x="3427"/>
        <item m="1" x="3597"/>
        <item m="1" x="3751"/>
        <item m="1" x="3877"/>
        <item m="1" x="4010"/>
        <item m="1" x="4167"/>
        <item m="1" x="4318"/>
        <item m="1" x="4483"/>
        <item m="1" x="3032"/>
        <item m="1" x="3241"/>
        <item m="1" x="3433"/>
        <item m="1" x="3603"/>
        <item m="1" x="3756"/>
        <item m="1" x="3884"/>
        <item m="1" x="4015"/>
        <item m="1" x="4176"/>
        <item m="1" x="4322"/>
        <item m="1" x="4488"/>
        <item m="1" x="3043"/>
        <item m="1" x="3250"/>
        <item m="1" x="3438"/>
        <item m="1" x="3612"/>
        <item m="1" x="3762"/>
        <item m="1" x="3890"/>
        <item m="1" x="4023"/>
        <item m="1" x="4182"/>
        <item m="1" x="4327"/>
        <item m="1" x="4493"/>
        <item m="1" x="4250"/>
        <item m="1" x="4415"/>
        <item m="1" x="4591"/>
        <item m="1" x="4775"/>
        <item m="1" x="5013"/>
        <item m="1" x="5261"/>
        <item m="1" x="5530"/>
        <item m="1" x="5816"/>
        <item m="1" x="6076"/>
        <item m="1" x="6318"/>
        <item m="1" x="4257"/>
        <item m="1" x="4424"/>
        <item m="1" x="4599"/>
        <item m="1" x="4786"/>
        <item m="1" x="5022"/>
        <item m="1" x="5275"/>
        <item m="1" x="5542"/>
        <item m="1" x="5827"/>
        <item m="1" x="6087"/>
        <item m="1" x="6329"/>
        <item m="1" x="4260"/>
        <item m="1" x="4429"/>
        <item m="1" x="5347"/>
        <item m="1" x="5512"/>
        <item m="1" x="5615"/>
        <item m="1" x="5797"/>
        <item m="1" x="5895"/>
        <item m="1" x="6063"/>
        <item m="1" x="6134"/>
        <item m="1" x="6303"/>
        <item m="1" x="6380"/>
        <item m="1" x="4735"/>
        <item m="1" x="4846"/>
        <item m="1" x="4973"/>
        <item m="1" x="5081"/>
        <item m="1" x="5215"/>
        <item m="1" x="5336"/>
        <item m="1" x="5483"/>
        <item m="1" x="5603"/>
        <item m="1" x="5763"/>
        <item m="1" x="5885"/>
        <item m="1" x="4368"/>
        <item m="1" x="4462"/>
        <item m="1" x="4536"/>
        <item m="1" x="4628"/>
        <item m="1" x="4706"/>
        <item m="1" x="4831"/>
        <item m="1" x="4939"/>
        <item m="1" x="5071"/>
        <item m="1" x="5184"/>
        <item m="1" x="5323"/>
        <item m="1" x="4057"/>
        <item m="1" x="4134"/>
        <item m="1" x="4209"/>
        <item m="1" x="4288"/>
        <item m="1" x="4354"/>
        <item m="1" x="4454"/>
        <item m="1" x="4520"/>
        <item m="1" x="4626"/>
        <item m="1" x="4684"/>
        <item m="1" x="4821"/>
        <item m="1" x="3782"/>
        <item m="1" x="3834"/>
        <item m="1" x="3911"/>
        <item m="1" x="3967"/>
        <item m="1" x="4045"/>
        <item m="1" x="4828"/>
        <item m="1" x="5870"/>
        <item m="1" x="6792"/>
        <item m="1" x="7607"/>
        <item m="1" x="4160"/>
        <item m="1" x="4852"/>
        <item m="1" x="1764"/>
        <item m="1" x="2031"/>
        <item m="1" x="2291"/>
        <item m="1" x="2559"/>
        <item m="1" x="2923"/>
        <item m="1" x="1781"/>
        <item m="1" x="2052"/>
        <item m="1" x="2303"/>
        <item m="1" x="2574"/>
        <item m="1" x="2946"/>
        <item m="1" x="3334"/>
        <item m="1" x="3662"/>
        <item m="1" x="1796"/>
        <item m="1" x="2066"/>
        <item m="1" x="2321"/>
        <item m="1" x="2597"/>
        <item m="1" x="1953"/>
        <item m="1" x="2093"/>
        <item m="1" x="2222"/>
        <item m="1" x="2355"/>
        <item m="1" x="2487"/>
        <item m="1" x="2650"/>
        <item m="1" x="2848"/>
        <item m="1" x="3051"/>
        <item m="1" x="3255"/>
        <item m="1" x="1823"/>
        <item m="1" x="1959"/>
        <item m="1" x="2098"/>
        <item m="1" x="2227"/>
        <item m="1" x="2359"/>
        <item m="1" x="2493"/>
        <item m="1" x="2656"/>
        <item m="1" x="2855"/>
        <item m="1" x="3058"/>
        <item m="1" x="3261"/>
        <item m="1" x="1831"/>
        <item m="1" x="1966"/>
        <item m="1" x="2103"/>
        <item m="1" x="2233"/>
        <item m="1" x="2365"/>
        <item m="1" x="2498"/>
        <item m="1" x="2663"/>
        <item m="1" x="2862"/>
        <item m="1" x="3062"/>
        <item m="1" x="3263"/>
        <item m="1" x="1838"/>
        <item m="1" x="1972"/>
        <item m="1" x="2109"/>
        <item m="1" x="2238"/>
        <item m="1" x="2370"/>
        <item m="1" x="2502"/>
        <item m="1" x="2666"/>
        <item m="1" x="2868"/>
        <item m="1" x="3067"/>
        <item m="1" x="3269"/>
        <item m="1" x="1845"/>
        <item m="1" x="1979"/>
        <item m="1" x="2115"/>
        <item m="1" x="2243"/>
        <item m="1" x="2373"/>
        <item m="1" x="2507"/>
        <item m="1" x="2672"/>
        <item m="1" x="2873"/>
        <item m="1" x="3072"/>
        <item m="1" x="3275"/>
        <item m="1" x="1853"/>
        <item m="1" x="1985"/>
        <item m="1" x="2122"/>
        <item m="1" x="2249"/>
        <item m="1" x="2380"/>
        <item m="1" x="3371"/>
        <item m="1" x="3459"/>
        <item m="1" x="3541"/>
        <item m="1" x="3635"/>
        <item m="1" x="3702"/>
        <item m="1" x="1938"/>
        <item m="1" x="2080"/>
        <item m="1" x="2211"/>
        <item m="1" x="2344"/>
        <item m="1" x="2474"/>
        <item m="1" x="2636"/>
        <item m="1" x="2830"/>
        <item m="1" x="3033"/>
        <item m="1" x="3242"/>
        <item m="1" x="1810"/>
        <item m="1" x="1945"/>
        <item m="1" x="2086"/>
        <item m="1" x="2218"/>
        <item m="1" x="2349"/>
        <item m="1" x="2481"/>
        <item m="1" x="2645"/>
        <item m="1" x="2842"/>
        <item m="1" x="3044"/>
        <item m="1" x="3251"/>
        <item m="1" x="1816"/>
        <item m="1" x="1952"/>
        <item m="1" x="2092"/>
        <item m="1" x="5928"/>
        <item m="1" x="6154"/>
        <item m="1" x="6398"/>
        <item m="1" x="6617"/>
        <item m="1" x="5833"/>
        <item m="1" x="7562"/>
        <item m="1" x="1738"/>
        <item m="1" x="2932"/>
        <item m="1" x="4253"/>
        <item m="1" x="6082"/>
        <item m="1" x="4139"/>
        <item m="1" x="5871"/>
        <item m="1" x="7608"/>
        <item m="1" x="1771"/>
        <item m="1" x="2979"/>
        <item m="1" x="4285"/>
        <item m="1" x="6112"/>
        <item m="1" x="4184"/>
        <item m="1" x="5920"/>
        <item m="1" x="7649"/>
        <item m="1" x="1803"/>
        <item m="1" x="3034"/>
        <item m="1" x="4324"/>
        <item m="1" x="6145"/>
        <item m="1" x="4212"/>
        <item m="1" x="5991"/>
        <item m="1" x="7723"/>
        <item m="1" x="1862"/>
        <item m="1" x="3084"/>
        <item m="1" x="4353"/>
        <item m="1" x="6214"/>
        <item m="1" x="4259"/>
        <item m="1" x="6091"/>
        <item m="1" x="7753"/>
        <item m="1" x="1886"/>
        <item m="1" x="3120"/>
        <item m="1" x="4422"/>
        <item m="1" x="6325"/>
        <item m="1" x="4291"/>
        <item m="1" x="6122"/>
        <item m="1" x="7795"/>
        <item m="1" x="1912"/>
        <item m="1" x="3183"/>
        <item m="1" x="4453"/>
        <item m="1" x="6365"/>
        <item m="1" x="4328"/>
        <item m="1" x="6150"/>
        <item m="1" x="7822"/>
        <item m="1" x="1940"/>
        <item m="1" x="3244"/>
        <item m="1" x="4491"/>
        <item m="1" x="6394"/>
        <item m="1" x="4361"/>
        <item m="1" x="6231"/>
        <item m="1" x="7892"/>
        <item m="1" x="5432"/>
        <item m="1" x="5586"/>
        <item m="1" x="5716"/>
        <item m="1" x="5872"/>
        <item m="1" x="5992"/>
        <item m="1" x="6123"/>
        <item m="1" x="6232"/>
        <item m="1" x="6368"/>
        <item m="1" x="6487"/>
        <item m="1" x="4816"/>
        <item m="1" x="4900"/>
        <item m="1" x="5058"/>
        <item m="1" x="5142"/>
        <item m="1" x="5307"/>
        <item m="1" x="5402"/>
        <item m="1" x="5573"/>
        <item m="1" x="5683"/>
        <item m="1" x="5861"/>
        <item m="1" x="5962"/>
        <item m="1" x="4442"/>
        <item m="1" x="4503"/>
        <item m="1" x="4617"/>
        <item m="1" x="4666"/>
        <item m="1" x="4807"/>
        <item m="1" x="4890"/>
        <item m="1" x="5048"/>
        <item m="1" x="5126"/>
        <item m="1" x="5933"/>
        <item m="1" x="6161"/>
        <item m="1" x="6408"/>
        <item m="1" x="6625"/>
        <item m="1" x="6822"/>
        <item m="1" x="6167"/>
        <item m="1" x="6419"/>
        <item m="1" x="6635"/>
        <item m="1" x="6833"/>
        <item m="1" x="7014"/>
        <item m="1" x="6427"/>
        <item m="1" x="6644"/>
        <item m="1" x="6843"/>
        <item m="1" x="7023"/>
        <item m="1" x="7209"/>
        <item m="1" x="6652"/>
        <item m="1" x="6850"/>
        <item m="1" x="7030"/>
        <item m="1" x="7215"/>
        <item m="1" x="7410"/>
        <item m="1" x="6862"/>
        <item m="1" x="7042"/>
        <item m="1" x="7222"/>
        <item m="1" x="7420"/>
        <item m="1" x="1996"/>
        <item m="1" x="3295"/>
        <item m="1" x="4519"/>
        <item m="1" x="6478"/>
        <item m="1" x="4428"/>
        <item m="1" x="6334"/>
        <item m="1" x="7921"/>
        <item m="1" x="2021"/>
        <item m="1" x="3329"/>
        <item m="1" x="4597"/>
        <item m="1" x="6559"/>
        <item m="1" x="4457"/>
        <item m="1" x="6367"/>
        <item m="1" x="7959"/>
        <item m="1" x="2048"/>
        <item m="1" x="3388"/>
        <item m="1" x="4625"/>
        <item m="1" x="6592"/>
        <item m="1" x="3942"/>
        <item m="1" x="5540"/>
        <item m="1" x="7333"/>
        <item m="1" x="1734"/>
        <item m="1" x="2273"/>
        <item m="1" x="2881"/>
        <item m="1" x="3621"/>
        <item m="1" x="4170"/>
        <item m="1" x="4837"/>
        <item m="1" x="1766"/>
        <item m="1" x="2293"/>
        <item m="1" x="2927"/>
        <item m="1" x="3651"/>
        <item m="1" x="4200"/>
        <item m="1" x="4880"/>
        <item m="1" x="5903"/>
        <item m="1" x="6800"/>
        <item m="1" x="1797"/>
        <item m="1" x="2322"/>
        <item m="1" x="2972"/>
        <item m="1" x="3682"/>
        <item m="1" x="4246"/>
        <item m="1" x="4955"/>
        <item m="1" x="5958"/>
        <item m="1" x="6856"/>
        <item m="1" x="7635"/>
        <item m="1" x="3023"/>
        <item m="1" x="3736"/>
        <item m="1" x="4280"/>
        <item m="1" x="5039"/>
        <item m="1" x="6072"/>
        <item m="1" x="7821"/>
        <item m="1" x="7405"/>
        <item m="1" x="7001"/>
        <item m="1" x="6600"/>
        <item m="1" x="6119"/>
        <item m="1" x="5570"/>
        <item m="1" x="7794"/>
        <item m="1" x="7365"/>
        <item m="1" x="6975"/>
        <item m="1" x="6578"/>
        <item m="1" x="1765"/>
        <item m="1" x="2032"/>
        <item m="1" x="2292"/>
        <item m="1" x="2560"/>
        <item m="1" x="2925"/>
        <item m="1" x="1782"/>
        <item m="1" x="2053"/>
        <item m="1" x="2304"/>
        <item m="1" x="2575"/>
        <item m="1" x="2948"/>
        <item m="1" x="3336"/>
        <item m="1" x="3664"/>
        <item m="1" x="1735"/>
        <item m="1" x="2274"/>
        <item m="1" x="2882"/>
        <item m="1" x="3623"/>
        <item m="1" x="4172"/>
        <item m="1" x="4839"/>
        <item m="1" x="7178"/>
        <item m="1" x="7278"/>
        <item m="1" x="7374"/>
        <item m="1" x="7490"/>
        <item m="1" x="7600"/>
        <item m="1" x="7711"/>
        <item m="1" x="7784"/>
        <item m="1" x="7880"/>
        <item m="1" x="7953"/>
        <item m="1" x="6675"/>
        <item m="1" x="6784"/>
        <item m="1" x="6881"/>
        <item m="1" x="6979"/>
        <item m="1" x="7068"/>
        <item m="1" x="7169"/>
        <item m="1" x="7257"/>
        <item m="1" x="7362"/>
        <item m="1" x="7467"/>
        <item m="1" x="7179"/>
        <item m="1" x="7279"/>
        <item m="1" x="7375"/>
        <item m="1" x="7491"/>
        <item m="1" x="7601"/>
        <item m="1" x="7712"/>
        <item m="1" x="7785"/>
        <item m="1" x="7881"/>
        <item m="1" x="2730"/>
        <item m="1" x="4087"/>
        <item m="1" x="5811"/>
        <item m="1" x="3977"/>
        <item m="1" x="5577"/>
        <item m="1" x="7376"/>
        <item m="1" x="2775"/>
        <item m="1" x="4124"/>
        <item m="1" x="5858"/>
        <item m="1" x="4019"/>
        <item m="1" x="5630"/>
        <item m="1" x="7415"/>
        <item m="1" x="2822"/>
        <item m="1" x="4173"/>
        <item m="1" x="5906"/>
        <item m="1" x="4055"/>
        <item m="1" x="5694"/>
        <item m="1" x="7492"/>
        <item m="1" x="2883"/>
        <item m="1" x="4202"/>
        <item m="1" x="5961"/>
        <item m="1" x="4091"/>
        <item m="1" x="5823"/>
        <item m="1" x="7555"/>
        <item m="1" x="1736"/>
        <item m="1" x="2929"/>
        <item m="1" x="4247"/>
        <item m="1" x="6073"/>
        <item m="1" x="4132"/>
        <item m="1" x="5862"/>
        <item m="1" x="7602"/>
        <item m="1" x="1767"/>
        <item m="1" x="2973"/>
        <item m="1" x="4281"/>
        <item m="1" x="6109"/>
        <item m="1" x="4178"/>
        <item m="1" x="5912"/>
        <item m="1" x="7641"/>
        <item m="1" x="1798"/>
        <item m="1" x="3024"/>
        <item m="1" x="4320"/>
        <item m="1" x="6138"/>
        <item m="1" x="4207"/>
        <item m="1" x="5978"/>
        <item m="1" x="7713"/>
        <item m="1" x="1854"/>
        <item m="1" x="3078"/>
        <item m="1" x="4349"/>
        <item m="1" x="6201"/>
        <item m="1" x="4254"/>
        <item m="1" x="6083"/>
        <item m="1" x="7750"/>
        <item m="1" x="1884"/>
        <item m="1" x="3115"/>
        <item m="1" x="4412"/>
        <item m="1" x="6314"/>
        <item m="1" x="4286"/>
        <item m="1" x="6113"/>
        <item m="1" x="7786"/>
        <item m="1" x="1907"/>
        <item m="1" x="3169"/>
        <item m="1" x="4450"/>
        <item m="1" x="6362"/>
        <item m="1" x="3806"/>
        <item m="1" x="5257"/>
        <item m="1" x="7134"/>
        <item m="1" x="2547"/>
        <item m="1" x="3933"/>
        <item m="1" x="5510"/>
        <item m="1" x="3838"/>
        <item m="1" x="5305"/>
        <item m="1" x="7172"/>
        <item m="1" x="2582"/>
        <item m="1" x="3965"/>
        <item m="1" x="5565"/>
        <item m="1" x="3881"/>
        <item m="1" x="5353"/>
        <item m="1" x="7205"/>
        <item m="1" x="2621"/>
        <item m="1" x="4007"/>
        <item m="1" x="5614"/>
        <item m="1" x="3912"/>
        <item m="1" x="5400"/>
        <item m="1" x="7267"/>
        <item m="1" x="2673"/>
        <item m="1" x="4043"/>
        <item m="1" x="5664"/>
        <item m="1" x="3939"/>
        <item m="1" x="5525"/>
        <item m="1" x="7327"/>
        <item m="1" x="7639"/>
        <item m="1" x="1795"/>
        <item m="1" x="7051"/>
        <item m="1" x="7229"/>
        <item m="1" x="7425"/>
        <item m="1" x="7646"/>
        <item m="1" x="1802"/>
        <item m="1" x="7815"/>
        <item m="1" x="1933"/>
        <item m="1" x="7236"/>
        <item m="1" x="7433"/>
        <item m="1" x="7653"/>
        <item m="1" x="1811"/>
        <item m="1" x="7819"/>
        <item m="1" x="1939"/>
        <item m="1" x="7976"/>
        <item m="1" x="2074"/>
        <item m="1" x="7440"/>
        <item m="1" x="7660"/>
        <item m="1" x="1817"/>
        <item m="1" x="7825"/>
        <item m="1" x="1946"/>
        <item m="1" x="7978"/>
        <item m="1" x="2081"/>
        <item m="1" x="2203"/>
        <item m="1" x="7665"/>
        <item m="1" x="1824"/>
        <item m="1" x="7832"/>
        <item m="1" x="1954"/>
        <item m="1" x="7981"/>
        <item m="1" x="2087"/>
        <item m="1" x="2212"/>
        <item m="1" x="2337"/>
        <item m="1" x="5652"/>
        <item m="1" x="5934"/>
        <item m="1" x="6162"/>
        <item m="1" x="6409"/>
        <item m="1" x="6626"/>
        <item m="1" x="5939"/>
        <item m="1" x="6168"/>
        <item m="1" x="6420"/>
        <item m="1" x="6636"/>
        <item m="1" x="6834"/>
        <item m="1" x="6171"/>
        <item m="1" x="6428"/>
        <item m="1" x="6645"/>
        <item m="1" x="6844"/>
        <item m="1" x="7024"/>
        <item m="1" x="6436"/>
        <item m="1" x="6653"/>
        <item m="1" x="6851"/>
        <item m="1" x="7031"/>
        <item m="1" x="7216"/>
        <item m="1" x="2722"/>
        <item m="1" x="4079"/>
        <item m="1" x="5796"/>
        <item m="1" x="3970"/>
        <item m="1" x="5571"/>
        <item m="1" x="7366"/>
        <item m="1" x="2766"/>
        <item m="1" x="4118"/>
        <item m="1" x="5850"/>
        <item m="1" x="4013"/>
        <item m="1" x="5621"/>
        <item m="1" x="7406"/>
        <item m="1" x="2816"/>
        <item m="1" x="4164"/>
        <item m="1" x="5894"/>
        <item m="1" x="4050"/>
        <item m="1" x="5681"/>
        <item m="1" x="7475"/>
        <item m="1" x="2875"/>
        <item m="1" x="4196"/>
        <item m="1" x="5950"/>
        <item m="1" x="4088"/>
        <item m="1" x="5812"/>
        <item m="1" x="7550"/>
        <item m="1" x="1732"/>
        <item m="1" x="2918"/>
        <item m="1" x="4238"/>
        <item m="1" x="6062"/>
        <item m="1" x="4125"/>
        <item m="1" x="5859"/>
        <item m="1" x="7589"/>
        <item m="1" x="1760"/>
        <item m="1" x="2964"/>
        <item m="1" x="4275"/>
        <item m="1" x="6104"/>
        <item m="1" x="3657"/>
        <item m="1" x="4997"/>
        <item m="1" x="6941"/>
        <item m="1" x="2411"/>
        <item m="1" x="3799"/>
        <item m="1" x="5232"/>
        <item m="1" x="3699"/>
        <item m="1" x="5051"/>
        <item m="1" x="6980"/>
        <item m="1" x="2430"/>
        <item m="1" x="3828"/>
        <item m="1" x="5297"/>
        <item m="1" x="3746"/>
        <item m="1" x="5093"/>
        <item m="1" x="7006"/>
        <item m="1" x="2458"/>
        <item m="1" x="3871"/>
        <item m="1" x="5341"/>
        <item m="1" x="3780"/>
        <item m="1" x="5130"/>
        <item m="1" x="7069"/>
        <item m="1" x="2503"/>
        <item m="1" x="3906"/>
        <item m="1" x="5383"/>
        <item m="1" x="3800"/>
        <item m="1" x="5245"/>
        <item m="1" x="7128"/>
        <item m="1" x="2542"/>
        <item m="1" x="3931"/>
        <item m="1" x="5495"/>
        <item m="1" x="3832"/>
        <item m="1" x="5300"/>
        <item m="1" x="7170"/>
        <item m="1" x="2576"/>
        <item m="1" x="3962"/>
        <item m="1" x="5561"/>
        <item m="1" x="3873"/>
        <item m="1" x="5346"/>
        <item m="1" x="7199"/>
        <item m="1" x="2617"/>
        <item m="1" x="4002"/>
        <item m="1" x="5609"/>
        <item m="1" x="3908"/>
        <item m="1" x="5391"/>
        <item m="1" x="7258"/>
        <item m="1" x="2668"/>
        <item m="1" x="4040"/>
        <item m="1" x="5660"/>
        <item m="1" x="3934"/>
        <item m="1" x="5511"/>
        <item m="1" x="7322"/>
        <item m="1" x="2717"/>
        <item m="1" x="7882"/>
        <item m="1" x="7954"/>
        <item m="1" x="2156"/>
        <item m="1" x="3495"/>
        <item m="1" x="4772"/>
        <item m="1" x="6750"/>
        <item m="1" x="2173"/>
        <item m="1" x="3548"/>
        <item m="1" x="4814"/>
        <item m="1" x="6786"/>
        <item m="1" x="2204"/>
        <item m="1" x="3598"/>
        <item m="1" x="4858"/>
        <item m="1" x="6817"/>
        <item m="1" x="2250"/>
        <item m="1" x="3637"/>
        <item m="1" x="4898"/>
        <item m="1" x="6887"/>
        <item m="1" x="5893"/>
        <item m="1" x="5608"/>
        <item m="1" x="5335"/>
        <item m="1" x="5077"/>
        <item m="1" x="4830"/>
        <item m="1" x="6129"/>
        <item m="1" x="5884"/>
        <item m="1" x="5596"/>
        <item m="1" x="5322"/>
        <item m="1" x="5068"/>
        <item m="1" x="6375"/>
        <item m="1" x="6125"/>
        <item m="1" x="5875"/>
        <item m="1" x="5585"/>
        <item m="1" x="5312"/>
        <item m="1" x="6602"/>
        <item m="1" x="6371"/>
        <item m="1" x="6121"/>
        <item m="1" x="2793"/>
        <item m="1" x="2803"/>
        <item m="1" x="2815"/>
        <item m="1" x="2831"/>
        <item m="1" x="2849"/>
        <item m="1" x="2863"/>
        <item m="1" x="2874"/>
        <item m="1" x="2889"/>
        <item m="1" x="2898"/>
        <item m="1" x="5693"/>
        <item m="1" x="5727"/>
        <item m="1" x="5762"/>
        <item m="1" x="5795"/>
        <item m="1" x="5822"/>
        <item m="1" x="5837"/>
        <item m="1" x="5845"/>
        <item m="1" x="2512"/>
        <item m="1" x="2678"/>
        <item m="1" x="2880"/>
        <item m="1" x="3077"/>
        <item m="1" x="3283"/>
        <item m="1" x="1861"/>
        <item m="1" x="1995"/>
        <item m="1" x="2129"/>
        <item m="1" x="2257"/>
        <item m="1" x="2386"/>
        <item m="1" x="2518"/>
        <item m="1" x="2685"/>
        <item m="1" x="2888"/>
        <item m="1" x="3083"/>
        <item m="1" x="3290"/>
        <item m="1" x="1866"/>
        <item m="1" x="2001"/>
        <item m="1" x="2136"/>
        <item m="1" x="2262"/>
        <item m="1" x="2391"/>
        <item m="1" x="2523"/>
        <item m="1" x="2692"/>
        <item m="1" x="2894"/>
        <item m="1" x="3088"/>
        <item m="1" x="3299"/>
        <item m="1" x="1869"/>
        <item m="1" x="2005"/>
        <item m="1" x="2140"/>
        <item m="1" x="2268"/>
        <item m="1" x="2397"/>
        <item m="1" x="2528"/>
        <item m="1" x="2698"/>
        <item m="1" x="2897"/>
        <item m="1" x="3089"/>
        <item m="1" x="3303"/>
        <item m="1" x="1874"/>
        <item m="1" x="2009"/>
        <item m="1" x="2144"/>
        <item m="1" x="2272"/>
        <item m="1" x="2403"/>
        <item m="1" x="2532"/>
        <item m="1" x="2702"/>
        <item m="1" x="2901"/>
        <item m="1" x="3095"/>
        <item m="1" x="3308"/>
        <item m="1" x="2987"/>
        <item m="1" x="3195"/>
        <item m="1" x="3399"/>
        <item m="1" x="3570"/>
        <item m="1" x="3724"/>
        <item m="1" x="3854"/>
        <item m="1" x="3986"/>
        <item m="1" x="4143"/>
        <item m="1" x="4295"/>
        <item m="1" x="4460"/>
        <item m="1" x="2992"/>
        <item m="1" x="3205"/>
        <item m="1" x="3406"/>
        <item m="1" x="3576"/>
        <item m="1" x="3730"/>
        <item m="1" x="3860"/>
        <item m="1" x="3990"/>
        <item m="1" x="4146"/>
        <item m="1" x="4298"/>
        <item m="1" x="4465"/>
        <item m="1" x="3000"/>
        <item m="1" x="3213"/>
        <item m="1" x="3413"/>
        <item m="1" x="3582"/>
        <item m="1" x="5547"/>
        <item m="1" x="5636"/>
        <item m="1" x="5834"/>
        <item m="1" x="7906"/>
        <item m="1" x="7968"/>
        <item m="1" x="7505"/>
        <item m="1" x="7610"/>
        <item m="1" x="7724"/>
        <item m="1" x="7796"/>
        <item m="1" x="7893"/>
        <item m="1" x="7960"/>
        <item m="1" x="7079"/>
        <item m="1" x="7175"/>
        <item m="1" x="7269"/>
        <item m="1" x="7368"/>
        <item m="1" x="7477"/>
        <item m="1" x="7591"/>
        <item m="1" x="7698"/>
        <item m="1" x="7775"/>
        <item m="1" x="7868"/>
        <item m="1" x="5028"/>
        <item m="1" x="4782"/>
        <item m="1" x="4586"/>
        <item m="1" x="4402"/>
        <item m="1" x="4232"/>
        <item m="1" x="5270"/>
        <item m="1" x="5006"/>
        <item m="1" x="4759"/>
        <item m="1" x="4566"/>
        <item m="1" x="4384"/>
        <item m="1" x="5523"/>
        <item m="1" x="5242"/>
        <item m="1" x="4984"/>
        <item m="1" x="4733"/>
        <item m="1" x="4545"/>
        <item m="1" x="5794"/>
        <item m="1" x="5494"/>
        <item m="1" x="5213"/>
        <item m="1" x="4952"/>
        <item m="1" x="4705"/>
        <item m="1" x="6049"/>
        <item m="1" x="5759"/>
        <item m="1" x="5462"/>
        <item m="1" x="5181"/>
        <item m="1" x="4922"/>
        <item m="1" x="6273"/>
        <item m="1" x="6018"/>
        <item m="1" x="5726"/>
        <item m="1" x="5431"/>
        <item m="1" x="5151"/>
        <item m="1" x="6510"/>
        <item m="1" x="6242"/>
        <item m="1" x="5990"/>
        <item m="1" x="5692"/>
        <item m="1" x="5398"/>
        <item m="1" x="4347"/>
        <item m="1" x="4508"/>
        <item m="1" x="4672"/>
        <item m="1" x="4896"/>
        <item m="1" x="5135"/>
        <item m="1" x="5395"/>
        <item m="1" x="5669"/>
        <item m="1" x="5953"/>
        <item m="1" x="6187"/>
        <item m="1" x="4205"/>
        <item m="1" x="4351"/>
        <item m="1" x="4515"/>
        <item m="1" x="4679"/>
        <item m="1" x="4902"/>
        <item m="1" x="5144"/>
        <item m="1" x="5404"/>
        <item m="1" x="5684"/>
        <item m="1" x="5965"/>
        <item m="1" x="6205"/>
        <item m="1" x="4210"/>
        <item m="1" x="4356"/>
        <item m="1" x="4522"/>
        <item m="1" x="4687"/>
        <item m="1" x="4914"/>
        <item m="1" x="5156"/>
        <item m="1" x="5423"/>
        <item m="1" x="5700"/>
        <item m="1" x="5983"/>
        <item m="1" x="6217"/>
        <item m="1" x="4215"/>
        <item m="1" x="4363"/>
        <item m="1" x="4527"/>
        <item m="1" x="4697"/>
        <item m="1" x="4926"/>
        <item m="1" x="5172"/>
        <item m="1" x="5435"/>
        <item m="1" x="5718"/>
        <item m="1" x="5994"/>
        <item m="1" x="6234"/>
        <item m="1" x="4217"/>
        <item m="1" x="4370"/>
        <item m="1" x="4538"/>
        <item m="1" x="4710"/>
        <item m="1" x="4943"/>
        <item m="1" x="5188"/>
        <item m="1" x="5453"/>
        <item m="1" x="5731"/>
        <item m="1" x="6010"/>
        <item m="1" x="6245"/>
        <item m="1" x="4224"/>
        <item m="1" x="4377"/>
        <item m="1" x="4550"/>
        <item m="1" x="4725"/>
        <item m="1" x="4957"/>
        <item m="1" x="5203"/>
        <item m="1" x="5466"/>
        <item m="1" x="5749"/>
        <item m="1" x="6022"/>
        <item m="1" x="6261"/>
        <item m="1" x="4228"/>
        <item m="1" x="4387"/>
        <item m="1" x="4558"/>
        <item m="1" x="4737"/>
        <item m="1" x="4975"/>
        <item m="1" x="5217"/>
        <item m="1" x="5485"/>
        <item m="1" x="5766"/>
        <item m="1" x="6040"/>
        <item m="1" x="6278"/>
        <item m="1" x="4236"/>
        <item m="1" x="4396"/>
        <item m="1" x="4572"/>
        <item m="1" x="4751"/>
        <item m="1" x="4988"/>
        <item m="1" x="4348"/>
        <item m="1" x="4509"/>
        <item m="1" x="4673"/>
        <item m="1" x="4897"/>
        <item m="1" x="5136"/>
        <item m="1" x="5396"/>
        <item m="1" x="5670"/>
        <item m="1" x="5954"/>
        <item m="1" x="6188"/>
        <item m="1" x="4206"/>
        <item m="1" x="4352"/>
        <item m="1" x="4516"/>
        <item m="1" x="4680"/>
        <item m="1" x="4903"/>
        <item m="1" x="5145"/>
        <item m="1" x="5405"/>
        <item m="1" x="5685"/>
        <item m="1" x="5966"/>
        <item m="1" x="6206"/>
        <item m="1" x="4211"/>
        <item m="1" x="4357"/>
        <item m="1" x="4523"/>
        <item m="1" x="4688"/>
        <item m="1" x="4915"/>
        <item m="1" x="5157"/>
        <item m="1" x="5424"/>
        <item m="1" x="5701"/>
        <item m="1" x="5984"/>
        <item m="1" x="6218"/>
        <item m="1" x="4216"/>
        <item m="1" x="4364"/>
        <item m="1" x="5234"/>
        <item m="1" x="5496"/>
        <item m="1" x="5784"/>
        <item m="1" x="6051"/>
        <item m="1" x="6294"/>
        <item m="1" x="4241"/>
        <item m="1" x="4406"/>
        <item m="1" x="4580"/>
        <item m="1" x="4762"/>
        <item m="1" x="4998"/>
        <item m="1" x="5247"/>
        <item m="1" x="5514"/>
        <item m="1" x="5799"/>
        <item m="1" x="6065"/>
        <item m="1" x="6307"/>
        <item m="1" x="4249"/>
        <item m="1" x="4414"/>
        <item m="1" x="4590"/>
        <item m="1" x="4774"/>
        <item m="1" x="5012"/>
        <item m="1" x="5260"/>
        <item m="1" x="5529"/>
        <item m="1" x="5815"/>
        <item m="1" x="6075"/>
        <item m="1" x="6317"/>
        <item m="1" x="5897"/>
        <item m="1" x="6135"/>
        <item m="1" x="6382"/>
        <item m="1" x="6610"/>
        <item m="1" x="6812"/>
        <item m="1" x="7008"/>
        <item m="1" x="7201"/>
        <item m="1" x="7401"/>
        <item m="1" x="7631"/>
        <item m="1" x="7812"/>
        <item m="1" x="5909"/>
        <item m="1" x="6139"/>
        <item m="1" x="6389"/>
        <item m="1" x="6615"/>
        <item m="1" x="6820"/>
        <item m="1" x="7012"/>
        <item m="1" x="4528"/>
        <item m="1" x="4698"/>
        <item m="1" x="4927"/>
        <item m="1" x="5173"/>
        <item m="1" x="5436"/>
        <item m="1" x="5719"/>
        <item m="1" x="5995"/>
        <item m="1" x="6235"/>
        <item m="1" x="4218"/>
        <item m="1" x="4371"/>
        <item m="1" x="4539"/>
        <item m="1" x="4711"/>
        <item m="1" x="4944"/>
        <item m="1" x="5189"/>
        <item m="1" x="5454"/>
        <item m="1" x="5732"/>
        <item m="1" x="6011"/>
        <item m="1" x="6246"/>
        <item m="1" x="4225"/>
        <item m="1" x="4378"/>
        <item m="1" x="4551"/>
        <item m="1" x="4726"/>
        <item m="1" x="4958"/>
        <item m="1" x="5204"/>
        <item m="1" x="5467"/>
        <item m="1" x="5750"/>
        <item m="1" x="6023"/>
        <item m="1" x="6262"/>
        <item m="1" x="4229"/>
        <item m="1" x="4388"/>
        <item m="1" x="4559"/>
        <item m="1" x="4738"/>
        <item m="1" x="4976"/>
        <item m="1" x="5218"/>
        <item m="1" x="5921"/>
        <item m="1" x="6092"/>
        <item m="1" x="6151"/>
        <item m="1" x="6335"/>
        <item m="1" x="6403"/>
        <item m="1" x="6566"/>
        <item m="1" x="4861"/>
        <item m="1" x="5009"/>
        <item m="1" x="5098"/>
        <item m="1" x="5258"/>
        <item m="1" x="5355"/>
        <item m="1" x="5527"/>
        <item m="1" x="5623"/>
        <item m="1" x="5814"/>
        <item m="1" x="5908"/>
        <item m="1" x="6074"/>
        <item x="356"/>
        <item m="1" x="4570"/>
        <item m="1" x="4640"/>
        <item m="1" x="4749"/>
        <item m="1" x="4854"/>
        <item x="361"/>
        <item m="1" x="5086"/>
        <item m="1" x="5233"/>
        <item x="364"/>
        <item x="365"/>
        <item x="366"/>
        <item m="1" x="4222"/>
        <item m="1" x="4300"/>
        <item m="1" x="4375"/>
        <item m="1" x="4467"/>
        <item m="1" x="4548"/>
        <item m="1" x="4633"/>
        <item m="1" x="4724"/>
        <item m="1" x="4841"/>
        <item m="1" x="4956"/>
        <item m="1" x="3851"/>
        <item m="1" x="3919"/>
        <item m="1" x="3983"/>
        <item m="1" x="4061"/>
        <item m="1" x="4140"/>
        <item m="1" x="4213"/>
        <item m="1" x="4292"/>
        <item m="1" x="4362"/>
        <item m="1" x="4458"/>
        <item m="1" x="4904"/>
        <item m="1" x="4526"/>
        <item m="1" x="3551"/>
        <item m="1" x="3640"/>
        <item m="1" x="5146"/>
        <item m="1" x="5406"/>
        <item m="1" x="5686"/>
        <item m="1" x="3708"/>
        <item m="1" x="5967"/>
        <item m="1" x="3785"/>
        <item m="1" x="3840"/>
        <item m="1" x="3914"/>
        <item m="1" x="3972"/>
        <item m="1" x="4052"/>
        <item m="1" x="4127"/>
        <item m="1" x="4517"/>
        <item m="1" x="4681"/>
        <item m="1" x="4905"/>
        <item m="1" x="5147"/>
        <item m="1" x="5407"/>
        <item m="1" x="5687"/>
        <item m="1" x="5968"/>
        <item m="1" x="6208"/>
        <item m="1" x="6467"/>
        <item m="1" x="4359"/>
        <item m="1" x="4524"/>
        <item m="1" x="4689"/>
        <item m="1" x="4917"/>
        <item m="1" x="5158"/>
        <item m="1" x="5425"/>
        <item m="1" x="5702"/>
        <item m="1" x="5985"/>
        <item m="1" x="6219"/>
        <item m="1" x="6481"/>
        <item m="1" x="4365"/>
        <item m="1" x="4529"/>
        <item m="1" x="4699"/>
        <item m="1" x="4928"/>
        <item m="1" x="5174"/>
        <item m="1" x="5437"/>
        <item m="1" x="5720"/>
        <item m="1" x="5996"/>
        <item m="1" x="6236"/>
        <item m="1" x="6490"/>
        <item m="1" x="4372"/>
        <item m="1" x="4540"/>
        <item m="1" x="4712"/>
        <item m="1" x="4945"/>
        <item m="1" x="5190"/>
        <item m="1" x="5455"/>
        <item m="1" x="5733"/>
        <item m="1" x="6012"/>
        <item m="1" x="6247"/>
        <item m="1" x="6502"/>
        <item m="1" x="4379"/>
        <item m="1" x="4552"/>
        <item m="1" x="4727"/>
        <item m="1" x="4959"/>
        <item m="1" x="5205"/>
        <item m="1" x="5468"/>
        <item m="1" x="5751"/>
        <item m="1" x="6024"/>
        <item m="1" x="6263"/>
        <item m="1" x="6513"/>
        <item m="1" x="4389"/>
        <item m="1" x="4560"/>
        <item m="1" x="4739"/>
        <item m="1" x="4977"/>
        <item m="1" x="5219"/>
        <item m="1" x="5486"/>
        <item m="1" x="5767"/>
        <item m="1" x="6041"/>
        <item m="1" x="6279"/>
        <item m="1" x="6528"/>
        <item m="1" x="4397"/>
        <item m="1" x="4573"/>
        <item m="1" x="4752"/>
        <item m="1" x="4989"/>
        <item m="1" x="5235"/>
        <item m="1" x="5497"/>
        <item m="1" x="5785"/>
        <item m="1" x="6052"/>
        <item m="1" x="6295"/>
        <item m="1" x="6538"/>
        <item m="1" x="4407"/>
        <item m="1" x="4203"/>
        <item m="1" x="3153"/>
        <item m="1" x="3273"/>
        <item m="1" x="3362"/>
        <item m="1" x="3454"/>
        <item m="1" x="3535"/>
        <item m="1" x="3631"/>
        <item m="1" x="3693"/>
        <item m="1" x="3776"/>
        <item m="1" x="3829"/>
        <item m="1" x="6207"/>
        <item m="1" x="5619"/>
        <item m="1" x="5644"/>
        <item m="1" x="5679"/>
        <item m="1" x="5745"/>
        <item m="1" x="5809"/>
        <item m="1" x="5841"/>
        <item m="1" x="5855"/>
        <item m="1" x="5878"/>
        <item m="1" x="4358"/>
        <item m="1" x="5901"/>
        <item m="1" x="5319"/>
        <item m="1" x="5345"/>
        <item m="1" x="5371"/>
        <item m="1" x="5390"/>
        <item m="1" x="5449"/>
        <item m="1" x="5509"/>
        <item m="1" x="5551"/>
        <item m="1" x="5564"/>
        <item m="1" x="5589"/>
        <item m="1" x="5612"/>
        <item m="1" x="5065"/>
        <item m="1" x="5085"/>
        <item m="1" x="5109"/>
        <item m="1" x="5125"/>
        <item m="1" x="5169"/>
        <item m="1" x="5231"/>
        <item m="1" x="5280"/>
        <item m="1" x="5296"/>
        <item m="1" x="5316"/>
        <item m="1" x="5339"/>
        <item m="1" x="4916"/>
        <item m="1" x="4819"/>
        <item m="1" x="4844"/>
        <item m="1" x="4866"/>
        <item m="1" x="4884"/>
        <item m="1" x="4911"/>
        <item m="1" x="4971"/>
        <item m="1" x="5021"/>
        <item m="1" x="5042"/>
        <item m="1" x="5060"/>
        <item m="1" x="5079"/>
        <item m="1" x="4581"/>
        <item m="1" x="4763"/>
        <item m="1" x="4999"/>
        <item m="1" x="5248"/>
        <item m="1" x="5515"/>
        <item m="1" x="5800"/>
        <item m="1" x="6066"/>
        <item m="1" x="6308"/>
        <item m="1" x="6547"/>
        <item m="1" x="4416"/>
        <item m="1" x="4592"/>
        <item m="1" x="4776"/>
        <item m="1" x="5014"/>
        <item m="1" x="5262"/>
        <item m="1" x="5531"/>
        <item m="1" x="5817"/>
        <item m="1" x="6077"/>
        <item m="1" x="6319"/>
        <item m="1" x="6554"/>
        <item m="1" x="4425"/>
        <item m="1" x="4600"/>
        <item m="1" x="4787"/>
        <item m="1" x="5023"/>
        <item m="1" x="5276"/>
        <item m="1" x="5543"/>
        <item m="1" x="5828"/>
        <item m="1" x="6088"/>
        <item m="1" x="6330"/>
        <item m="1" x="6562"/>
        <item m="1" x="6140"/>
        <item m="1" x="6390"/>
        <item m="1" x="6616"/>
        <item m="1" x="6821"/>
        <item m="1" x="7013"/>
        <item m="1" x="7208"/>
        <item m="1" x="7409"/>
        <item m="1" x="7638"/>
        <item m="1" x="7814"/>
        <item m="1" x="7975"/>
        <item m="1" x="6147"/>
        <item m="1" x="6396"/>
        <item m="1" x="6623"/>
        <item m="1" x="6831"/>
        <item m="1" x="7021"/>
        <item m="1" x="7214"/>
        <item m="1" x="7419"/>
        <item m="1" x="7645"/>
        <item m="1" x="7818"/>
        <item m="1" x="7977"/>
        <item m="1" x="6152"/>
        <item m="1" x="6405"/>
        <item m="1" x="6632"/>
        <item m="1" x="6840"/>
        <item m="1" x="7027"/>
        <item m="1" x="7220"/>
        <item m="1" x="7423"/>
        <item m="1" x="7651"/>
        <item m="1" x="7823"/>
        <item m="1" x="7979"/>
        <item m="1" x="6159"/>
        <item m="1" x="6415"/>
        <item m="1" x="6640"/>
        <item m="1" x="6846"/>
        <item m="1" x="7038"/>
        <item m="1" x="7227"/>
        <item m="1" x="7431"/>
        <item m="1" x="7658"/>
        <item m="1" x="7830"/>
        <item m="1" x="7985"/>
        <item m="1" x="6165"/>
        <item m="1" x="6423"/>
        <item m="1" x="6648"/>
        <item m="1" x="6858"/>
        <item m="1" x="7048"/>
        <item m="1" x="7235"/>
        <item m="1" x="7439"/>
        <item m="1" x="7664"/>
        <item m="1" x="7835"/>
        <item m="1" x="7989"/>
        <item m="1" x="6170"/>
        <item m="1" x="6434"/>
        <item m="1" x="6660"/>
        <item m="1" x="6870"/>
        <item m="1" x="7057"/>
        <item m="1" x="7245"/>
        <item m="1" x="7451"/>
        <item m="1" x="7674"/>
        <item m="1" x="7841"/>
        <item m="1" x="7995"/>
        <item m="1" x="6180"/>
        <item m="1" x="6445"/>
        <item m="1" x="6670"/>
        <item m="1" x="6876"/>
        <item m="1" x="7063"/>
        <item m="1" x="7252"/>
        <item m="1" x="7461"/>
        <item m="1" x="7683"/>
        <item m="1" x="7848"/>
        <item m="1" x="6189"/>
        <item m="1" x="6457"/>
        <item m="1" x="6678"/>
        <item m="1" x="6884"/>
        <item m="1" x="7072"/>
        <item m="1" x="7262"/>
        <item m="1" x="7471"/>
        <item m="1" x="7691"/>
        <item m="1" x="7859"/>
        <item m="1" x="6209"/>
        <item m="1" x="6468"/>
        <item m="1" x="6692"/>
        <item m="1" x="6893"/>
        <item m="1" x="7082"/>
        <item m="1" x="7273"/>
        <item m="1" x="7481"/>
        <item m="1" x="7702"/>
        <item m="1" x="7871"/>
        <item m="1" x="6220"/>
        <item m="1" x="6482"/>
        <item m="1" x="6696"/>
        <item m="1" x="6904"/>
        <item m="1" x="7091"/>
        <item m="1" x="7283"/>
        <item m="1" x="7497"/>
        <item m="1" x="7717"/>
        <item m="1" x="7884"/>
        <item m="1" x="7778"/>
        <item m="1" x="7946"/>
        <item m="1" x="7789"/>
        <item m="1" x="7955"/>
        <item m="1" x="7797"/>
        <item m="1" x="7961"/>
        <item m="1" x="7225"/>
        <item m="1" x="7342"/>
        <item m="1" x="7429"/>
        <item m="1" x="7568"/>
        <item m="1" x="7656"/>
        <item m="1" x="7756"/>
        <item m="1" x="7829"/>
        <item m="1" x="7924"/>
        <item m="1" x="7984"/>
        <item m="1" x="6757"/>
        <item m="1" x="6829"/>
        <item m="1" x="6953"/>
        <item m="1" x="7019"/>
        <item m="1" x="7141"/>
        <item m="1" x="7212"/>
        <item m="1" x="7334"/>
        <item m="1" x="7417"/>
        <item m="1" x="7557"/>
        <item m="1" x="7643"/>
        <item m="1" x="6304"/>
        <item m="1" x="6381"/>
        <item m="1" x="6545"/>
        <item m="1" x="6609"/>
        <item m="1" x="6744"/>
        <item m="1" x="6811"/>
        <item m="1" x="6942"/>
        <item m="1" x="7007"/>
        <item m="1" x="7129"/>
        <item m="1" x="7200"/>
        <item m="1" x="5764"/>
        <item m="1" x="5886"/>
        <item m="1" x="6039"/>
        <item m="1" x="6127"/>
        <item m="1" x="6275"/>
        <item m="1" x="6376"/>
        <item m="1" x="6525"/>
        <item m="1" x="6604"/>
        <item m="1" x="6729"/>
        <item m="1" x="6805"/>
        <item m="1" x="5185"/>
        <item m="1" x="5324"/>
        <item m="1" x="5450"/>
        <item m="1" x="5590"/>
        <item m="1" x="5728"/>
        <item m="1" x="2192"/>
        <item m="1" x="7421"/>
        <item m="1" x="1741"/>
        <item m="1" x="4531"/>
        <item m="1" x="4701"/>
        <item m="1" x="4929"/>
        <item m="1" x="5175"/>
        <item m="1" x="5438"/>
        <item m="1" x="5721"/>
        <item m="1" x="5997"/>
        <item m="1" x="6237"/>
        <item m="1" x="6491"/>
        <item m="1" x="4373"/>
        <item m="1" x="4541"/>
        <item m="1" x="4713"/>
        <item m="1" x="4946"/>
        <item m="1" x="5191"/>
        <item m="1" x="5456"/>
        <item m="1" x="5734"/>
        <item m="1" x="6013"/>
        <item m="1" x="6248"/>
        <item m="1" x="6503"/>
        <item m="1" x="4380"/>
        <item m="1" x="4553"/>
        <item m="1" x="4728"/>
        <item m="1" x="4960"/>
        <item m="1" x="5206"/>
        <item m="1" x="5469"/>
        <item m="1" x="5752"/>
        <item m="1" x="6025"/>
        <item m="1" x="6264"/>
        <item m="1" x="6514"/>
        <item m="1" x="4390"/>
        <item m="1" x="4561"/>
        <item m="1" x="4740"/>
        <item m="1" x="4978"/>
        <item m="1" x="5220"/>
        <item m="1" x="5487"/>
        <item m="1" x="5768"/>
        <item m="1" x="6042"/>
        <item m="1" x="6280"/>
        <item m="1" x="6529"/>
        <item m="1" x="4398"/>
        <item m="1" x="4574"/>
        <item m="1" x="4753"/>
        <item m="1" x="4990"/>
        <item m="1" x="5236"/>
        <item m="1" x="5498"/>
        <item m="1" x="5786"/>
        <item m="1" x="6053"/>
        <item m="1" x="6296"/>
        <item m="1" x="6539"/>
        <item m="1" x="4408"/>
        <item m="1" x="4582"/>
        <item m="1" x="4764"/>
        <item m="1" x="5000"/>
        <item m="1" x="5249"/>
        <item m="1" x="1770"/>
        <item m="1" x="1858"/>
        <item m="1" x="1911"/>
        <item m="1" x="1992"/>
        <item m="1" x="2047"/>
        <item m="1" x="1759"/>
        <item m="1" x="4630"/>
        <item m="1" x="4709"/>
        <item m="1" x="4834"/>
        <item m="1" x="4942"/>
        <item m="1" x="5074"/>
        <item m="1" x="4518"/>
        <item m="1" x="4682"/>
        <item m="1" x="4906"/>
        <item m="1" x="5148"/>
        <item m="1" x="5408"/>
        <item m="1" x="5688"/>
        <item m="1" x="5969"/>
        <item m="1" x="6210"/>
        <item m="1" x="6469"/>
        <item m="1" x="4360"/>
        <item m="1" x="4525"/>
        <item m="1" x="4690"/>
        <item m="1" x="4918"/>
        <item m="1" x="5159"/>
        <item m="1" x="5426"/>
        <item m="1" x="5703"/>
        <item m="1" x="5986"/>
        <item m="1" x="6221"/>
        <item m="1" x="6483"/>
        <item m="1" x="4366"/>
        <item m="1" x="4530"/>
        <item m="1" x="4700"/>
        <item m="1" x="4654"/>
        <item m="1" x="4864"/>
        <item m="1" x="5095"/>
        <item m="1" x="5342"/>
        <item m="1" x="2592"/>
        <item m="1" x="3978"/>
        <item m="1" x="5578"/>
        <item m="1" x="7377"/>
        <item m="1" x="2638"/>
        <item m="1" x="4020"/>
        <item m="1" x="5631"/>
        <item m="1" x="7416"/>
        <item m="1" x="2686"/>
        <item m="1" x="4056"/>
        <item m="1" x="5695"/>
        <item m="1" x="7493"/>
        <item m="1" x="2734"/>
        <item m="1" x="4092"/>
        <item m="1" x="5824"/>
        <item m="1" x="7556"/>
        <item m="1" x="2781"/>
        <item m="1" x="4133"/>
        <item m="1" x="5863"/>
        <item m="1" x="7603"/>
        <item m="1" x="2832"/>
        <item m="1" x="4179"/>
        <item m="1" x="5913"/>
        <item m="1" x="7642"/>
        <item m="1" x="2890"/>
        <item m="1" x="4208"/>
        <item m="1" x="5979"/>
        <item m="1" x="7714"/>
        <item m="1" x="1739"/>
        <item m="1" x="1731"/>
        <item m="1" x="1792"/>
        <item m="1" x="1882"/>
        <item m="1" x="7315"/>
        <item m="1" x="7396"/>
        <item m="1" x="7538"/>
        <item m="1" x="7628"/>
        <item m="1" x="7746"/>
        <item m="1" x="7809"/>
        <item m="1" x="7915"/>
        <item m="1" x="7971"/>
        <item m="1" x="6802"/>
        <item m="1" x="6925"/>
        <item m="1" x="6995"/>
        <item m="1" x="7112"/>
        <item m="1" x="7188"/>
        <item m="1" x="7302"/>
        <item m="1" x="7389"/>
        <item m="1" x="7521"/>
        <item m="1" x="7618"/>
        <item m="1" x="7738"/>
        <item m="1" x="6369"/>
        <item m="1" x="6488"/>
        <item m="1" x="6596"/>
        <item m="1" x="6710"/>
        <item m="1" x="6796"/>
        <item m="1" x="6911"/>
        <item m="1" x="6991"/>
        <item m="1" x="7100"/>
        <item m="1" x="4656"/>
        <item m="1" x="4869"/>
        <item m="1" x="5100"/>
        <item m="1" x="5349"/>
        <item m="1" x="5610"/>
        <item m="1" x="4875"/>
        <item m="1" x="5107"/>
        <item m="1" x="5357"/>
        <item m="1" x="5617"/>
        <item m="1" x="5892"/>
        <item m="1" x="5112"/>
        <item m="1" x="5363"/>
        <item m="1" x="5625"/>
        <item m="1" x="5898"/>
        <item m="1" x="6130"/>
        <item m="1" x="5369"/>
        <item m="1" x="5633"/>
        <item m="1" x="5910"/>
        <item m="1" x="6136"/>
        <item m="1" x="6379"/>
        <item m="1" x="5638"/>
        <item m="1" x="5916"/>
        <item m="1" x="6141"/>
        <item m="1" x="6383"/>
        <item m="1" x="6606"/>
        <item m="1" x="5923"/>
        <item m="1" x="6825"/>
        <item m="1" x="7622"/>
        <item m="1" x="7670"/>
        <item m="1" x="2205"/>
        <item m="1" x="2251"/>
        <item m="1" x="2856"/>
        <item m="1" x="3600"/>
        <item m="1" x="1747"/>
        <item m="1" x="7572"/>
        <item m="1" x="7146"/>
        <item m="1" x="6751"/>
        <item m="1" x="6291"/>
        <item m="1" x="5747"/>
        <item m="1" x="5170"/>
        <item m="1" x="4676"/>
        <item m="1" x="4338"/>
        <item m="1" x="4031"/>
        <item m="1" x="7913"/>
        <item m="1" x="7519"/>
        <item m="1" x="7096"/>
        <item m="1" x="6686"/>
        <item m="1" x="6177"/>
        <item m="1" x="5647"/>
        <item m="1" x="5110"/>
        <item m="1" x="4649"/>
        <item m="1" x="7846"/>
        <item m="1" x="7437"/>
        <item m="1" x="7025"/>
        <item m="1" x="1742"/>
        <item m="1" x="6826"/>
        <item m="1" x="7623"/>
        <item m="1" x="2933"/>
        <item m="1" x="4255"/>
        <item m="1" x="6084"/>
        <item m="1" x="7751"/>
        <item m="1" x="1772"/>
        <item m="1" x="2980"/>
        <item m="1" x="4287"/>
        <item m="1" x="6114"/>
        <item m="1" x="7787"/>
        <item m="1" x="1804"/>
        <item m="1" x="3035"/>
        <item m="1" x="4325"/>
        <item m="1" x="6146"/>
        <item m="1" x="7817"/>
        <item m="1" x="2435"/>
        <item m="1" x="3839"/>
        <item m="1" x="5306"/>
        <item m="1" x="7173"/>
        <item m="1" x="2467"/>
        <item m="1" x="3882"/>
        <item m="1" x="5354"/>
        <item m="1" x="7206"/>
        <item m="1" x="2513"/>
        <item m="1" x="3913"/>
        <item m="1" x="5401"/>
        <item m="1" x="7268"/>
        <item m="1" x="2551"/>
        <item m="1" x="3940"/>
        <item m="1" x="5526"/>
        <item m="1" x="7328"/>
        <item m="1" x="2586"/>
        <item m="1" x="3971"/>
        <item m="1" x="5572"/>
        <item m="1" x="7367"/>
        <item m="1" x="2627"/>
        <item m="1" x="4014"/>
        <item m="1" x="5622"/>
        <item m="1" x="7407"/>
        <item m="1" x="2682"/>
        <item m="1" x="4051"/>
        <item m="1" x="5682"/>
        <item m="1" x="7476"/>
        <item m="1" x="2731"/>
        <item m="1" x="4089"/>
        <item m="1" x="5813"/>
        <item m="1" x="7551"/>
        <item m="1" x="2776"/>
        <item m="1" x="4126"/>
        <item m="1" x="5860"/>
        <item m="1" x="7590"/>
        <item m="1" x="2823"/>
        <item m="1" x="4174"/>
        <item m="1" x="5907"/>
        <item m="1" x="7636"/>
        <item m="1" x="2299"/>
        <item m="1" x="3700"/>
        <item m="1" x="5052"/>
        <item m="1" x="6981"/>
        <item m="1" x="2333"/>
        <item m="1" x="3747"/>
        <item m="1" x="5094"/>
        <item m="1" x="6148"/>
        <item m="1" x="6391"/>
        <item m="1" x="6611"/>
        <item m="1" x="6810"/>
        <item m="1" x="6155"/>
        <item m="1" x="6399"/>
        <item m="1" x="6618"/>
        <item m="1" x="6813"/>
        <item m="1" x="7002"/>
        <item m="1" x="6410"/>
        <item m="1" x="6627"/>
        <item m="1" x="6823"/>
        <item m="1" x="7009"/>
        <item m="1" x="7197"/>
        <item m="1" x="6637"/>
        <item m="1" x="6835"/>
        <item m="1" x="7015"/>
        <item m="1" x="7202"/>
        <item m="1" x="7398"/>
        <item m="1" x="4496"/>
        <item m="1" x="4657"/>
        <item m="1" x="4870"/>
        <item m="1" x="5101"/>
        <item m="1" x="5350"/>
        <item m="1" x="4659"/>
        <item m="1" x="4876"/>
        <item m="1" x="5108"/>
        <item m="1" x="5358"/>
        <item m="1" x="5618"/>
        <item m="1" x="4878"/>
        <item m="1" x="5113"/>
        <item m="1" x="5364"/>
        <item m="1" x="5626"/>
        <item m="1" x="5899"/>
        <item m="1" x="5118"/>
        <item m="1" x="5370"/>
        <item m="1" x="5634"/>
        <item m="1" x="5911"/>
        <item m="1" x="6137"/>
        <item m="1" x="5373"/>
        <item m="1" x="5639"/>
        <item m="1" x="5917"/>
        <item m="1" x="6142"/>
        <item m="1" x="6384"/>
        <item m="1" x="5643"/>
        <item m="1" x="5924"/>
        <item m="1" x="6149"/>
        <item m="1" x="6392"/>
        <item m="1" x="6612"/>
        <item m="1" x="5929"/>
        <item m="1" x="6156"/>
        <item m="1" x="6400"/>
        <item m="1" x="6619"/>
        <item m="1" x="6814"/>
        <item m="1" x="6163"/>
        <item m="1" x="6411"/>
        <item m="1" x="6628"/>
        <item m="1" x="6824"/>
        <item m="1" x="1778"/>
        <item m="1" x="1868"/>
        <item m="1" x="1917"/>
        <item m="1" x="2003"/>
        <item m="1" x="2055"/>
        <item m="1" x="2139"/>
        <item m="1" x="2185"/>
        <item m="1" x="2267"/>
        <item m="1" x="2317"/>
        <item m="1" x="2396"/>
        <item m="1" x="1769"/>
        <item m="1" x="1857"/>
        <item m="1" x="1910"/>
        <item m="1" x="1991"/>
        <item m="1" x="2046"/>
        <item m="1" x="2126"/>
        <item m="1" x="3168"/>
        <item m="1" x="4449"/>
        <item m="1" x="6359"/>
        <item m="1" x="7943"/>
        <item m="1" x="2037"/>
        <item m="1" x="3369"/>
        <item m="1" x="1934"/>
        <item m="1" x="3234"/>
        <item m="1" x="4486"/>
        <item m="1" x="6387"/>
        <item m="1" x="7972"/>
        <item m="1" x="2070"/>
        <item m="1" x="3424"/>
        <item m="1" x="1986"/>
        <item m="1" x="3286"/>
        <item m="1" x="4512"/>
        <item m="1" x="6461"/>
        <item m="1" x="2116"/>
        <item m="1" x="3457"/>
        <item m="1" x="2019"/>
        <item m="1" x="3324"/>
        <item m="1" x="4589"/>
        <item m="1" x="6552"/>
        <item m="1" x="2153"/>
        <item m="1" x="3488"/>
        <item m="1" x="2041"/>
        <item m="1" x="5366"/>
        <item m="1" x="5104"/>
        <item m="1" x="4860"/>
        <item m="1" x="4643"/>
        <item m="1" x="4475"/>
        <item m="1" x="5629"/>
        <item m="1" x="5352"/>
        <item m="1" x="5092"/>
        <item m="1" x="4853"/>
        <item m="1" x="4637"/>
        <item m="1" x="5905"/>
        <item m="1" x="5613"/>
        <item m="1" x="5340"/>
        <item m="1" x="5080"/>
        <item m="1" x="4840"/>
        <item m="1" x="6133"/>
        <item m="1" x="5891"/>
        <item m="1" x="5602"/>
        <item m="1" x="5516"/>
        <item m="1" x="5801"/>
        <item m="1" x="6067"/>
        <item m="1" x="6309"/>
        <item m="1" x="6548"/>
        <item m="1" x="4417"/>
        <item m="1" x="4593"/>
        <item m="1" x="4777"/>
        <item m="1" x="5015"/>
        <item m="1" x="5263"/>
        <item m="1" x="5532"/>
        <item m="1" x="5818"/>
        <item m="1" x="6078"/>
        <item m="1" x="6320"/>
        <item m="1" x="6555"/>
        <item m="1" x="4426"/>
        <item m="1" x="4601"/>
        <item m="1" x="4788"/>
        <item m="1" x="5024"/>
        <item m="1" x="5277"/>
        <item m="1" x="5544"/>
        <item m="1" x="5829"/>
        <item m="1" x="6089"/>
        <item m="1" x="6331"/>
        <item m="1" x="6563"/>
        <item m="1" x="4430"/>
        <item m="1" x="4606"/>
        <item m="1" x="4794"/>
        <item m="1" x="5032"/>
        <item m="1" x="5282"/>
        <item m="1" x="5549"/>
        <item m="1" x="5836"/>
        <item m="1" x="6094"/>
        <item m="1" x="6338"/>
        <item m="1" x="6568"/>
        <item m="1" x="4435"/>
        <item m="1" x="4609"/>
        <item m="1" x="4797"/>
        <item m="1" x="5036"/>
        <item m="1" x="5286"/>
        <item m="1" x="5552"/>
        <item m="1" x="5840"/>
        <item m="1" x="6097"/>
        <item m="1" x="6344"/>
        <item m="1" x="6574"/>
        <item m="1" x="6153"/>
        <item m="1" x="6406"/>
        <item m="1" x="6633"/>
        <item m="1" x="6841"/>
        <item m="1" x="7028"/>
        <item m="1" x="7221"/>
        <item m="1" x="7424"/>
        <item m="1" x="7652"/>
        <item m="1" x="7824"/>
        <item m="1" x="7980"/>
        <item m="1" x="6160"/>
        <item m="1" x="6416"/>
        <item m="1" x="6641"/>
        <item m="1" x="6847"/>
        <item m="1" x="7039"/>
        <item m="1" x="7228"/>
        <item m="1" x="7432"/>
        <item m="1" x="7659"/>
        <item m="1" x="7831"/>
        <item m="1" x="7986"/>
        <item m="1" x="6166"/>
        <item m="1" x="6424"/>
        <item m="1" x="6649"/>
        <item m="1" x="68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7"/>
        <item x="358"/>
        <item x="359"/>
        <item x="360"/>
        <item x="362"/>
        <item x="363"/>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s>
    </pivotField>
    <pivotField axis="axisRow" compact="0" outline="0" showAll="0" defaultSubtotal="0">
      <items count="633">
        <item x="0"/>
        <item x="1"/>
        <item x="2"/>
        <item x="180"/>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71"/>
        <item x="172"/>
        <item x="173"/>
        <item x="174"/>
        <item x="175"/>
        <item x="176"/>
        <item x="177"/>
        <item x="178"/>
        <item x="190"/>
        <item x="380"/>
        <item x="443"/>
        <item x="567"/>
        <item x="444"/>
        <item x="65"/>
        <item x="79"/>
        <item x="80"/>
        <item x="81"/>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70"/>
        <item x="121"/>
        <item x="122"/>
        <item x="123"/>
        <item x="124"/>
        <item x="125"/>
        <item x="126"/>
        <item x="169"/>
        <item x="128"/>
        <item x="129"/>
        <item x="130"/>
        <item x="131"/>
        <item x="132"/>
        <item x="133"/>
        <item x="134"/>
        <item x="135"/>
        <item x="166"/>
        <item x="167"/>
        <item x="168"/>
        <item x="487"/>
        <item x="229"/>
        <item x="184"/>
        <item x="253"/>
        <item x="257"/>
        <item x="533"/>
        <item x="301"/>
        <item x="183"/>
        <item x="577"/>
        <item x="477"/>
        <item x="397"/>
        <item x="296"/>
        <item x="181"/>
        <item x="297"/>
        <item x="298"/>
        <item x="299"/>
        <item x="300"/>
        <item x="84"/>
        <item x="120"/>
        <item x="127"/>
        <item x="136"/>
        <item x="302"/>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x="492"/>
        <item x="550"/>
        <item x="552"/>
        <item x="553"/>
        <item x="503"/>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x="513"/>
        <item x="514"/>
        <item x="515"/>
        <item x="516"/>
        <item x="517"/>
        <item x="518"/>
        <item x="519"/>
        <item x="520"/>
        <item x="521"/>
        <item x="522"/>
        <item x="523"/>
        <item x="524"/>
        <item x="525"/>
        <item x="526"/>
        <item x="494"/>
        <item x="502"/>
        <item x="549"/>
        <item x="551"/>
        <item x="488"/>
        <item x="483"/>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8"/>
        <item x="189"/>
        <item x="191"/>
        <item x="192"/>
        <item x="193"/>
        <item x="194"/>
        <item x="195"/>
        <item x="196"/>
        <item x="197"/>
        <item x="198"/>
        <item x="199"/>
        <item x="200"/>
        <item x="201"/>
        <item x="202"/>
        <item x="206"/>
        <item x="207"/>
        <item x="208"/>
        <item x="209"/>
        <item x="210"/>
        <item x="211"/>
        <item x="212"/>
        <item x="213"/>
        <item x="214"/>
        <item x="215"/>
        <item x="216"/>
        <item x="217"/>
        <item x="219"/>
        <item x="220"/>
        <item x="221"/>
        <item x="261"/>
        <item x="262"/>
        <item x="305"/>
        <item x="306"/>
        <item x="425"/>
        <item x="427"/>
        <item x="428"/>
        <item x="482"/>
        <item x="484"/>
        <item x="485"/>
        <item x="489"/>
        <item x="490"/>
        <item x="491"/>
        <item x="493"/>
        <item x="506"/>
        <item x="507"/>
        <item x="508"/>
        <item x="509"/>
        <item x="510"/>
        <item x="554"/>
        <item x="426"/>
        <item x="632"/>
        <item x="499"/>
        <item x="500"/>
        <item x="501"/>
        <item x="504"/>
        <item x="505"/>
        <item x="307"/>
        <item x="486"/>
        <item x="495"/>
        <item x="496"/>
        <item x="497"/>
        <item x="498"/>
        <item x="511"/>
        <item x="512"/>
        <item x="555"/>
        <item x="556"/>
        <item x="557"/>
        <item x="558"/>
        <item x="559"/>
        <item x="560"/>
        <item x="561"/>
        <item x="562"/>
        <item x="563"/>
        <item x="564"/>
        <item x="565"/>
        <item x="566"/>
        <item x="222"/>
        <item x="223"/>
        <item x="224"/>
        <item x="225"/>
        <item x="226"/>
        <item x="227"/>
        <item x="228"/>
      </items>
    </pivotField>
    <pivotField axis="axisRow" compact="0" outline="0" showAll="0" defaultSubtotal="0">
      <items count="1308">
        <item x="0"/>
        <item x="1"/>
        <item x="301"/>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7"/>
        <item x="158"/>
        <item x="139"/>
        <item x="159"/>
        <item x="160"/>
        <item x="161"/>
        <item x="163"/>
        <item x="165"/>
        <item x="166"/>
        <item x="138"/>
        <item x="140"/>
        <item x="141"/>
        <item x="142"/>
        <item x="143"/>
        <item x="144"/>
        <item x="146"/>
        <item x="148"/>
        <item x="153"/>
        <item x="155"/>
        <item x="173"/>
        <item x="174"/>
        <item x="175"/>
        <item x="176"/>
        <item x="177"/>
        <item x="178"/>
        <item x="171"/>
        <item x="162"/>
        <item x="164"/>
        <item x="10"/>
        <item x="17"/>
        <item x="20"/>
        <item x="59"/>
        <item x="145"/>
        <item x="147"/>
        <item x="149"/>
        <item x="150"/>
        <item x="151"/>
        <item x="152"/>
        <item x="172"/>
        <item x="154"/>
        <item x="156"/>
        <item x="2"/>
        <item x="12"/>
        <item x="30"/>
        <item x="31"/>
        <item x="32"/>
        <item x="33"/>
        <item x="34"/>
        <item x="38"/>
        <item x="40"/>
        <item x="41"/>
        <item x="42"/>
        <item x="43"/>
        <item x="48"/>
        <item x="49"/>
        <item x="50"/>
        <item x="54"/>
        <item x="57"/>
        <item x="58"/>
        <item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1205"/>
        <item m="1" x="1252"/>
        <item m="1" x="1272"/>
        <item m="1" x="1129"/>
        <item m="1" x="1274"/>
        <item m="1" x="934"/>
        <item m="1" x="1133"/>
        <item m="1" x="858"/>
        <item m="1" x="1013"/>
        <item m="1" x="1050"/>
        <item m="1" x="646"/>
        <item m="1" x="1153"/>
        <item m="1" x="644"/>
        <item x="188"/>
        <item m="1" x="1083"/>
        <item m="1" x="1228"/>
        <item m="1" x="1038"/>
        <item m="1" x="1163"/>
        <item m="1" x="710"/>
        <item m="1" x="1122"/>
        <item m="1" x="965"/>
        <item m="1" x="685"/>
        <item m="1" x="720"/>
        <item m="1" x="726"/>
        <item m="1" x="979"/>
        <item m="1" x="978"/>
        <item m="1" x="819"/>
        <item m="1" x="1187"/>
        <item m="1" x="1188"/>
        <item m="1" x="704"/>
        <item m="1" x="963"/>
        <item x="192"/>
        <item m="1" x="1086"/>
        <item m="1" x="990"/>
        <item m="1" x="734"/>
        <item m="1" x="1285"/>
        <item m="1" x="1076"/>
        <item m="1" x="1156"/>
        <item m="1" x="882"/>
        <item m="1" x="636"/>
        <item m="1" x="713"/>
        <item m="1" x="641"/>
        <item m="1" x="986"/>
        <item m="1" x="1146"/>
        <item m="1" x="737"/>
        <item m="1" x="1182"/>
        <item m="1" x="1298"/>
        <item m="1" x="973"/>
        <item m="1" x="1105"/>
        <item m="1" x="1106"/>
        <item m="1" x="1160"/>
        <item m="1" x="1148"/>
        <item m="1" x="901"/>
        <item m="1" x="1123"/>
        <item m="1" x="931"/>
        <item m="1" x="1204"/>
        <item m="1" x="911"/>
        <item m="1" x="791"/>
        <item m="1" x="656"/>
        <item m="1" x="877"/>
        <item m="1" x="994"/>
        <item m="1" x="642"/>
        <item m="1" x="922"/>
        <item m="1" x="708"/>
        <item m="1" x="1200"/>
        <item m="1" x="670"/>
        <item m="1" x="1084"/>
        <item m="1" x="1158"/>
        <item m="1" x="958"/>
        <item m="1" x="920"/>
        <item m="1" x="1223"/>
        <item m="1" x="976"/>
        <item m="1" x="954"/>
        <item m="1" x="919"/>
        <item m="1" x="786"/>
        <item m="1" x="1196"/>
        <item m="1" x="950"/>
        <item m="1" x="952"/>
        <item m="1" x="814"/>
        <item m="1" x="648"/>
        <item m="1" x="649"/>
        <item m="1" x="1199"/>
        <item m="1" x="823"/>
        <item m="1" x="793"/>
        <item m="1" x="660"/>
        <item m="1" x="897"/>
        <item m="1" x="1095"/>
        <item m="1" x="671"/>
        <item x="217"/>
        <item m="1" x="1302"/>
        <item m="1" x="850"/>
        <item m="1" x="851"/>
        <item m="1" x="1134"/>
        <item m="1" x="1135"/>
        <item m="1" x="1059"/>
        <item m="1" x="777"/>
        <item m="1" x="1091"/>
        <item m="1" x="1116"/>
        <item m="1" x="803"/>
        <item m="1" x="1191"/>
        <item m="1" x="939"/>
        <item m="1" x="672"/>
        <item m="1" x="1008"/>
        <item m="1" x="977"/>
        <item m="1" x="640"/>
        <item m="1" x="794"/>
        <item m="1" x="679"/>
        <item x="220"/>
        <item x="221"/>
        <item m="1" x="1229"/>
        <item m="1" x="1127"/>
        <item m="1" x="703"/>
        <item x="183"/>
        <item m="1" x="971"/>
        <item m="1" x="702"/>
        <item m="1" x="975"/>
        <item m="1" x="1018"/>
        <item m="1" x="1233"/>
        <item m="1" x="1234"/>
        <item m="1" x="1202"/>
        <item m="1" x="1115"/>
        <item m="1" x="1203"/>
        <item m="1" x="1176"/>
        <item m="1" x="1174"/>
        <item m="1" x="1151"/>
        <item m="1" x="1157"/>
        <item m="1" x="887"/>
        <item m="1" x="729"/>
        <item m="1" x="678"/>
        <item m="1" x="873"/>
        <item m="1" x="1241"/>
        <item m="1" x="785"/>
        <item m="1" x="1263"/>
        <item m="1" x="1189"/>
        <item m="1" x="970"/>
        <item m="1" x="1230"/>
        <item m="1" x="1164"/>
        <item m="1" x="1119"/>
        <item m="1" x="1004"/>
        <item m="1" x="989"/>
        <item m="1" x="912"/>
        <item m="1" x="724"/>
        <item m="1" x="969"/>
        <item m="1" x="638"/>
        <item m="1" x="778"/>
        <item m="1" x="1102"/>
        <item m="1" x="852"/>
        <item m="1" x="666"/>
        <item m="1" x="1019"/>
        <item m="1" x="987"/>
        <item m="1" x="941"/>
        <item m="1" x="1197"/>
        <item m="1" x="951"/>
        <item m="1" x="853"/>
        <item m="1" x="1161"/>
        <item m="1" x="1209"/>
        <item m="1" x="957"/>
        <item m="1" x="1021"/>
        <item m="1" x="630"/>
        <item m="1" x="867"/>
        <item m="1" x="680"/>
        <item m="1" x="658"/>
        <item m="1" x="1036"/>
        <item m="1" x="913"/>
        <item m="1" x="1114"/>
        <item m="1" x="993"/>
        <item x="530"/>
        <item m="1" x="1145"/>
        <item m="1" x="892"/>
        <item m="1" x="691"/>
        <item m="1" x="879"/>
        <item m="1" x="816"/>
        <item m="1" x="1124"/>
        <item m="1" x="972"/>
        <item m="1" x="686"/>
        <item m="1" x="1032"/>
        <item m="1" x="1307"/>
        <item m="1" x="1212"/>
        <item m="1" x="1281"/>
        <item m="1" x="739"/>
        <item m="1" x="834"/>
        <item m="1" x="959"/>
        <item m="1" x="789"/>
        <item m="1" x="1023"/>
        <item m="1" x="961"/>
        <item m="1" x="688"/>
        <item m="1" x="1034"/>
        <item m="1" x="1029"/>
        <item m="1" x="896"/>
        <item m="1" x="865"/>
        <item m="1" x="808"/>
        <item m="1" x="687"/>
        <item m="1" x="1033"/>
        <item m="1" x="997"/>
        <item m="1" x="895"/>
        <item m="1" x="864"/>
        <item m="1" x="653"/>
        <item m="1" x="1128"/>
        <item m="1" x="984"/>
        <item m="1" x="906"/>
        <item m="1" x="1194"/>
        <item m="1" x="727"/>
        <item m="1" x="1014"/>
        <item m="1" x="775"/>
        <item m="1" x="798"/>
        <item m="1" x="1104"/>
        <item m="1" x="1150"/>
        <item m="1" x="684"/>
        <item m="1" x="1093"/>
        <item x="218"/>
        <item m="1" x="1037"/>
        <item m="1" x="1058"/>
        <item m="1" x="673"/>
        <item m="1" x="747"/>
        <item m="1" x="749"/>
        <item m="1" x="655"/>
        <item m="1" x="1173"/>
        <item m="1" x="810"/>
        <item m="1" x="1248"/>
        <item m="1" x="1284"/>
        <item m="1" x="1207"/>
        <item m="1" x="849"/>
        <item m="1" x="1009"/>
        <item m="1" x="1159"/>
        <item m="1" x="1092"/>
        <item m="1" x="1253"/>
        <item m="1" x="1276"/>
        <item m="1" x="869"/>
        <item m="1" x="784"/>
        <item m="1" x="1267"/>
        <item m="1" x="627"/>
        <item m="1" x="1186"/>
        <item m="1" x="1167"/>
        <item m="1" x="1072"/>
        <item m="1" x="925"/>
        <item m="1" x="766"/>
        <item m="1" x="1047"/>
        <item m="1" x="843"/>
        <item m="1" x="759"/>
        <item m="1" x="1063"/>
        <item m="1" x="1077"/>
        <item m="1" x="926"/>
        <item m="1" x="767"/>
        <item m="1" x="1048"/>
        <item m="1" x="844"/>
        <item m="1" x="760"/>
        <item m="1" x="1064"/>
        <item m="1" x="1078"/>
        <item m="1" x="927"/>
        <item m="1" x="768"/>
        <item m="1" x="1049"/>
        <item m="1" x="845"/>
        <item m="1" x="761"/>
        <item m="1" x="1065"/>
        <item m="1" x="1079"/>
        <item m="1" x="921"/>
        <item m="1" x="1183"/>
        <item m="1" x="910"/>
        <item m="1" x="650"/>
        <item m="1" x="738"/>
        <item m="1" x="1279"/>
        <item m="1" x="824"/>
        <item m="1" x="998"/>
        <item m="1" x="935"/>
        <item m="1" x="944"/>
        <item m="1" x="1006"/>
        <item m="1" x="947"/>
        <item m="1" x="1215"/>
        <item m="1" x="647"/>
        <item m="1" x="1040"/>
        <item m="1" x="1262"/>
        <item m="1" x="812"/>
        <item m="1" x="721"/>
        <item m="1" x="1002"/>
        <item m="1" x="832"/>
        <item m="1" x="1152"/>
        <item m="1" x="1305"/>
        <item m="1" x="821"/>
        <item m="1" x="1025"/>
        <item m="1" x="828"/>
        <item m="1" x="1242"/>
        <item m="1" x="988"/>
        <item m="1" x="1297"/>
        <item m="1" x="1054"/>
        <item m="1" x="783"/>
        <item m="1" x="868"/>
        <item m="1" x="1107"/>
        <item m="1" x="681"/>
        <item m="1" x="705"/>
        <item m="1" x="875"/>
        <item m="1" x="876"/>
        <item m="1" x="1015"/>
        <item m="1" x="1213"/>
        <item m="1" x="1171"/>
        <item m="1" x="825"/>
        <item m="1" x="709"/>
        <item m="1" x="1007"/>
        <item m="1" x="801"/>
        <item m="1" x="1042"/>
        <item m="1" x="956"/>
        <item m="1" x="946"/>
        <item m="1" x="1055"/>
        <item m="1" x="717"/>
        <item m="1" x="725"/>
        <item m="1" x="1296"/>
        <item m="1" x="1142"/>
        <item m="1" x="1010"/>
        <item m="1" x="908"/>
        <item m="1" x="716"/>
        <item m="1" x="1268"/>
        <item m="1" x="1235"/>
        <item m="1" x="1195"/>
        <item m="1" x="774"/>
        <item m="1" x="792"/>
        <item m="1" x="899"/>
        <item m="1" x="949"/>
        <item m="1" x="880"/>
        <item m="1" x="745"/>
        <item m="1" x="1246"/>
        <item m="1" x="1278"/>
        <item m="1" x="659"/>
        <item m="1" x="964"/>
        <item m="1" x="915"/>
        <item m="1" x="1060"/>
        <item m="1" x="881"/>
        <item m="1" x="1126"/>
        <item m="1" x="669"/>
        <item m="1" x="752"/>
        <item m="1" x="1294"/>
        <item m="1" x="1110"/>
        <item m="1" x="854"/>
        <item m="1" x="1043"/>
        <item m="1" x="689"/>
        <item m="1" x="1226"/>
        <item m="1" x="968"/>
        <item m="1" x="763"/>
        <item m="1" x="847"/>
        <item m="1" x="1287"/>
        <item m="1" x="982"/>
        <item m="1" x="1087"/>
        <item m="1" x="692"/>
        <item m="1" x="751"/>
        <item m="1" x="830"/>
        <item m="1" x="764"/>
        <item m="1" x="1132"/>
        <item m="1" x="904"/>
        <item m="1" x="1109"/>
        <item m="1" x="631"/>
        <item m="1" x="735"/>
        <item m="1" x="967"/>
        <item m="1" x="917"/>
        <item m="1" x="690"/>
        <item m="1" x="1227"/>
        <item m="1" x="682"/>
        <item m="1" x="1066"/>
        <item m="1" x="1121"/>
        <item m="1" x="756"/>
        <item m="1" x="923"/>
        <item m="1" x="855"/>
        <item m="1" x="780"/>
        <item m="1" x="1270"/>
        <item m="1" x="765"/>
        <item m="1" x="848"/>
        <item m="1" x="914"/>
        <item m="1" x="831"/>
        <item m="1" x="1131"/>
        <item m="1" x="948"/>
        <item m="1" x="632"/>
        <item m="1" x="668"/>
        <item m="1" x="902"/>
        <item m="1" x="1236"/>
        <item m="1" x="1216"/>
        <item m="1" x="1172"/>
        <item m="1" x="809"/>
        <item m="1" x="1045"/>
        <item m="1" x="1300"/>
        <item m="1" x="916"/>
        <item m="1" x="790"/>
        <item m="1" x="1177"/>
        <item m="1" x="1219"/>
        <item m="1" x="1100"/>
        <item m="1" x="838"/>
        <item m="1" x="694"/>
        <item m="1" x="936"/>
        <item m="1" x="1179"/>
        <item m="1" x="732"/>
        <item m="1" x="1217"/>
        <item m="1" x="1208"/>
        <item m="1" x="890"/>
        <item m="1" x="1039"/>
        <item m="1" x="1210"/>
        <item m="1" x="1304"/>
        <item m="1" x="1024"/>
        <item m="1" x="1185"/>
        <item m="1" x="787"/>
        <item m="1" x="771"/>
        <item m="1" x="706"/>
        <item m="1" x="813"/>
        <item m="1" x="1221"/>
        <item m="1" x="1225"/>
        <item m="1" x="1062"/>
        <item m="1" x="1286"/>
        <item m="1" x="1220"/>
        <item m="1" x="1044"/>
        <item m="1" x="707"/>
        <item m="1" x="1211"/>
        <item m="1" x="736"/>
        <item m="1" x="626"/>
        <item m="1" x="1257"/>
        <item m="1" x="953"/>
        <item m="1" x="1035"/>
        <item m="1" x="945"/>
        <item m="1" x="1046"/>
        <item m="1" x="695"/>
        <item m="1" x="795"/>
        <item m="1" x="1299"/>
        <item m="1" x="746"/>
        <item m="1" x="748"/>
        <item m="1" x="1061"/>
        <item m="1" x="675"/>
        <item m="1" x="629"/>
        <item m="1" x="754"/>
        <item m="1" x="940"/>
        <item m="1" x="836"/>
        <item m="1" x="1259"/>
        <item m="1" x="1303"/>
        <item m="1" x="924"/>
        <item m="1" x="960"/>
        <item m="1" x="1239"/>
        <item m="1" x="817"/>
        <item m="1" x="1111"/>
        <item m="1" x="1265"/>
        <item m="1" x="628"/>
        <item m="1" x="878"/>
        <item m="1" x="999"/>
        <item m="1" x="815"/>
        <item m="1" x="755"/>
        <item m="1" x="1222"/>
        <item m="1" x="818"/>
        <item m="1" x="779"/>
        <item m="1" x="857"/>
        <item m="1" x="1269"/>
        <item m="1" x="928"/>
        <item m="1" x="1254"/>
        <item m="1" x="846"/>
        <item m="1" x="769"/>
        <item m="1" x="696"/>
        <item m="1" x="1144"/>
        <item m="1" x="667"/>
        <item m="1" x="1218"/>
        <item m="1" x="645"/>
        <item m="1" x="1288"/>
        <item x="528"/>
        <item m="1" x="991"/>
        <item m="1" x="1256"/>
        <item m="1" x="996"/>
        <item m="1" x="1112"/>
        <item m="1" x="1181"/>
        <item x="475"/>
        <item m="1" x="776"/>
        <item m="1" x="1103"/>
        <item m="1" x="1090"/>
        <item m="1" x="1020"/>
        <item m="1" x="933"/>
        <item x="205"/>
        <item m="1" x="937"/>
        <item m="1" x="826"/>
        <item m="1" x="837"/>
        <item m="1" x="693"/>
        <item m="1" x="1184"/>
        <item m="1" x="1138"/>
        <item m="1" x="1155"/>
        <item m="1" x="1247"/>
        <item m="1" x="750"/>
        <item m="1" x="1224"/>
        <item m="1" x="1243"/>
        <item m="1" x="1291"/>
        <item m="1" x="1067"/>
        <item m="1" x="758"/>
        <item m="1" x="872"/>
        <item m="1" x="633"/>
        <item m="1" x="1026"/>
        <item m="1" x="757"/>
        <item m="1" x="870"/>
        <item m="1" x="1147"/>
        <item m="1" x="1120"/>
        <item m="1" x="1245"/>
        <item m="1" x="893"/>
        <item m="1" x="781"/>
        <item m="1" x="1201"/>
        <item m="1" x="1289"/>
        <item m="1" x="741"/>
        <item m="1" x="718"/>
        <item m="1" x="654"/>
        <item m="1" x="1166"/>
        <item m="1" x="1244"/>
        <item m="1" x="712"/>
        <item m="1" x="1028"/>
        <item m="1" x="1094"/>
        <item m="1" x="894"/>
        <item m="1" x="1290"/>
        <item m="1" x="1141"/>
        <item m="1" x="719"/>
        <item m="1" x="773"/>
        <item m="1" x="1125"/>
        <item m="1" x="981"/>
        <item m="1" x="762"/>
        <item m="1" x="1108"/>
        <item m="1" x="782"/>
        <item m="1" x="1071"/>
        <item m="1" x="1261"/>
        <item m="1" x="804"/>
        <item m="1" x="805"/>
        <item m="1" x="652"/>
        <item m="1" x="1301"/>
        <item m="1" x="929"/>
        <item m="1" x="955"/>
        <item m="1" x="1149"/>
        <item m="1" x="788"/>
        <item m="1" x="1255"/>
        <item m="1" x="962"/>
        <item m="1" x="1130"/>
        <item m="1" x="657"/>
        <item m="1" x="1097"/>
        <item m="1" x="1117"/>
        <item m="1" x="1011"/>
        <item m="1" x="700"/>
        <item m="1" x="802"/>
        <item m="1" x="1251"/>
        <item m="1" x="699"/>
        <item m="1" x="1250"/>
        <item m="1" x="698"/>
        <item m="1" x="859"/>
        <item m="1" x="753"/>
        <item m="1" x="840"/>
        <item m="1" x="885"/>
        <item m="1" x="1175"/>
        <item x="453"/>
        <item m="1" x="974"/>
        <item m="1" x="1275"/>
        <item m="1" x="1170"/>
        <item m="1" x="1169"/>
        <item m="1" x="733"/>
        <item m="1" x="1280"/>
        <item m="1" x="829"/>
        <item m="1" x="1085"/>
        <item m="1" x="856"/>
        <item m="1" x="942"/>
        <item m="1" x="1293"/>
        <item m="1" x="723"/>
        <item m="1" x="722"/>
        <item m="1" x="985"/>
        <item m="1" x="1005"/>
        <item m="1" x="1206"/>
        <item m="1" x="1099"/>
        <item m="1" x="874"/>
        <item m="1" x="1249"/>
        <item m="1" x="1162"/>
        <item m="1" x="860"/>
        <item m="1" x="861"/>
        <item m="1" x="806"/>
        <item m="1" x="807"/>
        <item m="1" x="1137"/>
        <item m="1" x="1051"/>
        <item m="1" x="841"/>
        <item m="1" x="1192"/>
        <item m="1" x="1101"/>
        <item m="1" x="651"/>
        <item m="1" x="888"/>
        <item m="1" x="1012"/>
        <item m="1" x="711"/>
        <item m="1" x="1027"/>
        <item m="1" x="1031"/>
        <item m="1" x="871"/>
        <item m="1" x="1198"/>
        <item m="1" x="740"/>
        <item m="1" x="634"/>
        <item m="1" x="743"/>
        <item m="1" x="889"/>
        <item m="1" x="1214"/>
        <item m="1" x="1143"/>
        <item m="1" x="1231"/>
        <item m="1" x="772"/>
        <item m="1" x="1052"/>
        <item m="1" x="820"/>
        <item m="1" x="1168"/>
        <item m="1" x="891"/>
        <item m="1" x="697"/>
        <item m="1" x="839"/>
        <item m="1" x="1273"/>
        <item m="1" x="1113"/>
        <item m="1" x="1088"/>
        <item m="1" x="883"/>
        <item m="1" x="1068"/>
        <item x="403"/>
        <item m="1" x="1283"/>
        <item m="1" x="1096"/>
        <item m="1" x="1140"/>
        <item m="1" x="822"/>
        <item m="1" x="980"/>
        <item m="1" x="1000"/>
        <item m="1" x="842"/>
        <item m="1" x="683"/>
        <item m="1" x="1165"/>
        <item m="1" x="643"/>
        <item m="1" x="1118"/>
        <item m="1" x="1057"/>
        <item m="1" x="1001"/>
        <item m="1" x="664"/>
        <item m="1" x="900"/>
        <item m="1" x="905"/>
        <item m="1" x="863"/>
        <item m="1" x="811"/>
        <item m="1" x="635"/>
        <item m="1" x="966"/>
        <item m="1" x="1238"/>
        <item m="1" x="1075"/>
        <item m="1" x="1264"/>
        <item m="1" x="715"/>
        <item m="1" x="1003"/>
        <item m="1" x="1180"/>
        <item m="1" x="1082"/>
        <item m="1" x="728"/>
        <item m="1" x="730"/>
        <item m="1" x="799"/>
        <item m="1" x="1081"/>
        <item m="1" x="1139"/>
        <item m="1" x="665"/>
        <item m="1" x="1193"/>
        <item m="1" x="1041"/>
        <item m="1" x="1237"/>
        <item m="1" x="930"/>
        <item m="1" x="1098"/>
        <item m="1" x="1089"/>
        <item m="1" x="1271"/>
        <item m="1" x="1053"/>
        <item m="1" x="742"/>
        <item m="1" x="1295"/>
        <item m="1" x="898"/>
        <item m="1" x="1190"/>
        <item m="1" x="1258"/>
        <item m="1" x="1136"/>
        <item m="1" x="909"/>
        <item m="1" x="1074"/>
        <item m="1" x="1277"/>
        <item m="1" x="992"/>
        <item m="1" x="663"/>
        <item x="296"/>
        <item x="181"/>
        <item x="297"/>
        <item x="298"/>
        <item x="299"/>
        <item x="300"/>
        <item x="121"/>
        <item x="128"/>
        <item x="137"/>
        <item x="302"/>
        <item m="1" x="943"/>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932"/>
        <item x="487"/>
        <item m="1" x="938"/>
        <item x="492"/>
        <item m="1" x="1056"/>
        <item m="1" x="907"/>
        <item m="1" x="744"/>
        <item m="1" x="1292"/>
        <item m="1" x="1266"/>
        <item m="1" x="1154"/>
        <item m="1" x="1073"/>
        <item m="1" x="835"/>
        <item x="491"/>
        <item m="1" x="833"/>
        <item x="546"/>
        <item x="547"/>
        <item x="502"/>
        <item m="1" x="1232"/>
        <item m="1" x="800"/>
        <item m="1" x="637"/>
        <item m="1" x="1080"/>
        <item m="1" x="903"/>
        <item m="1" x="866"/>
        <item m="1" x="1240"/>
        <item m="1" x="714"/>
        <item m="1" x="731"/>
        <item x="548"/>
        <item m="1" x="884"/>
        <item m="1" x="701"/>
        <item m="1" x="639"/>
        <item m="1" x="677"/>
        <item m="1" x="1022"/>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827"/>
        <item x="568"/>
        <item m="1" x="674"/>
        <item m="1" x="1282"/>
        <item m="1" x="1306"/>
        <item m="1" x="1016"/>
        <item x="512"/>
        <item x="513"/>
        <item x="514"/>
        <item x="515"/>
        <item x="516"/>
        <item x="517"/>
        <item x="518"/>
        <item x="519"/>
        <item x="520"/>
        <item x="521"/>
        <item x="522"/>
        <item x="523"/>
        <item m="1" x="661"/>
        <item x="494"/>
        <item m="1" x="676"/>
        <item x="501"/>
        <item x="544"/>
        <item x="545"/>
        <item x="488"/>
        <item m="1" x="1017"/>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069"/>
        <item m="1" x="796"/>
        <item m="1" x="1178"/>
        <item m="1" x="886"/>
        <item m="1" x="1070"/>
        <item m="1" x="797"/>
        <item x="219"/>
        <item m="1" x="983"/>
        <item x="261"/>
        <item x="262"/>
        <item m="1" x="918"/>
        <item x="305"/>
        <item x="306"/>
        <item x="307"/>
        <item x="309"/>
        <item m="1" x="1260"/>
        <item m="1" x="995"/>
        <item m="1" x="770"/>
        <item m="1" x="862"/>
        <item x="428"/>
        <item x="429"/>
        <item x="430"/>
        <item x="482"/>
        <item x="483"/>
        <item m="1" x="1030"/>
        <item x="484"/>
        <item x="485"/>
        <item x="489"/>
        <item x="490"/>
        <item x="493"/>
        <item x="495"/>
        <item x="498"/>
        <item x="499"/>
        <item x="500"/>
        <item x="505"/>
        <item x="507"/>
        <item x="508"/>
        <item x="509"/>
        <item m="1" x="662"/>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axis="axisRow" compact="0" outline="0" showAll="0" defaultSubtotal="0">
      <items count="1130">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9"/>
        <item x="160"/>
        <item x="161"/>
        <item x="163"/>
        <item x="164"/>
        <item x="165"/>
        <item x="166"/>
        <item x="168"/>
        <item x="140"/>
        <item x="144"/>
        <item x="145"/>
        <item x="146"/>
        <item x="148"/>
        <item x="154"/>
        <item x="187"/>
        <item x="188"/>
        <item x="189"/>
        <item x="190"/>
        <item x="191"/>
        <item x="192"/>
        <item x="193"/>
        <item x="194"/>
        <item x="184"/>
        <item x="186"/>
        <item x="64"/>
        <item x="36"/>
        <item x="18"/>
        <item x="23"/>
        <item x="27"/>
        <item x="59"/>
        <item x="80"/>
        <item x="141"/>
        <item x="142"/>
        <item x="143"/>
        <item x="147"/>
        <item x="149"/>
        <item x="150"/>
        <item x="151"/>
        <item x="152"/>
        <item x="153"/>
        <item x="185"/>
        <item x="155"/>
        <item x="156"/>
        <item x="157"/>
        <item x="158"/>
        <item x="162"/>
        <item x="11"/>
        <item x="12"/>
        <item x="13"/>
        <item x="21"/>
        <item x="33"/>
        <item x="37"/>
        <item x="54"/>
        <item x="78"/>
        <item x="16"/>
        <item x="58"/>
        <item x="205"/>
        <item x="370"/>
        <item x="368"/>
        <item x="167"/>
        <item x="63"/>
        <item x="84"/>
        <item x="87"/>
        <item x="88"/>
        <item x="89"/>
        <item x="90"/>
        <item x="91"/>
        <item m="1" x="978"/>
        <item x="93"/>
        <item x="94"/>
        <item x="95"/>
        <item x="96"/>
        <item x="97"/>
        <item x="98"/>
        <item x="99"/>
        <item x="100"/>
        <item x="101"/>
        <item x="102"/>
        <item x="173"/>
        <item x="104"/>
        <item x="105"/>
        <item x="174"/>
        <item x="108"/>
        <item x="109"/>
        <item x="110"/>
        <item x="111"/>
        <item x="112"/>
        <item x="115"/>
        <item x="116"/>
        <item x="117"/>
        <item x="118"/>
        <item x="119"/>
        <item x="120"/>
        <item x="121"/>
        <item x="122"/>
        <item x="123"/>
        <item x="124"/>
        <item x="125"/>
        <item x="177"/>
        <item x="127"/>
        <item x="128"/>
        <item x="129"/>
        <item x="130"/>
        <item x="131"/>
        <item x="176"/>
        <item x="133"/>
        <item x="134"/>
        <item x="135"/>
        <item x="136"/>
        <item x="169"/>
        <item x="170"/>
        <item x="171"/>
        <item x="172"/>
        <item x="175"/>
        <item x="178"/>
        <item x="179"/>
        <item x="180"/>
        <item x="181"/>
        <item x="182"/>
        <item x="183"/>
        <item m="1" x="1070"/>
        <item m="1" x="1053"/>
        <item m="1" x="859"/>
        <item m="1" x="780"/>
        <item m="1" x="831"/>
        <item m="1" x="854"/>
        <item m="1" x="1081"/>
        <item m="1" x="1078"/>
        <item m="1" x="890"/>
        <item m="1" x="787"/>
        <item m="1" x="836"/>
        <item m="1" x="1118"/>
        <item m="1" x="924"/>
        <item m="1" x="993"/>
        <item m="1" x="727"/>
        <item m="1" x="941"/>
        <item m="1" x="927"/>
        <item m="1" x="835"/>
        <item m="1" x="1013"/>
        <item m="1" x="870"/>
        <item m="1" x="864"/>
        <item m="1" x="849"/>
        <item m="1" x="722"/>
        <item m="1" x="820"/>
        <item m="1" x="881"/>
        <item m="1" x="906"/>
        <item m="1" x="1124"/>
        <item m="1" x="1022"/>
        <item m="1" x="973"/>
        <item m="1" x="972"/>
        <item m="1" x="811"/>
        <item m="1" x="1121"/>
        <item m="1" x="954"/>
        <item m="1" x="1048"/>
        <item m="1" x="1002"/>
        <item m="1" x="947"/>
        <item m="1" x="818"/>
        <item m="1" x="817"/>
        <item m="1" x="1116"/>
        <item m="1" x="720"/>
        <item m="1" x="1100"/>
        <item m="1" x="1044"/>
        <item m="1" x="1039"/>
        <item m="1" x="772"/>
        <item m="1" x="773"/>
        <item m="1" x="714"/>
        <item m="1" x="749"/>
        <item m="1" x="861"/>
        <item m="1" x="893"/>
        <item m="1" x="892"/>
        <item m="1" x="816"/>
        <item m="1" x="1045"/>
        <item m="1" x="695"/>
        <item m="1" x="694"/>
        <item m="1" x="699"/>
        <item m="1" x="732"/>
        <item m="1" x="771"/>
        <item m="1" x="747"/>
        <item m="1" x="748"/>
        <item m="1" x="774"/>
        <item m="1" x="846"/>
        <item m="1" x="853"/>
        <item m="1" x="1085"/>
        <item m="1" x="907"/>
        <item m="1" x="889"/>
        <item m="1" x="1060"/>
        <item m="1" x="1056"/>
        <item m="1" x="1032"/>
        <item m="1" x="794"/>
        <item m="1" x="1089"/>
        <item m="1" x="1072"/>
        <item m="1" x="908"/>
        <item m="1" x="938"/>
        <item m="1" x="1057"/>
        <item m="1" x="1082"/>
        <item m="1" x="879"/>
        <item m="1" x="939"/>
        <item m="1" x="1000"/>
        <item m="1" x="1069"/>
        <item m="1" x="1095"/>
        <item m="1" x="1119"/>
        <item m="1" x="873"/>
        <item m="1" x="885"/>
        <item m="1" x="1067"/>
        <item m="1" x="851"/>
        <item m="1" x="852"/>
        <item m="1" x="781"/>
        <item m="1" x="793"/>
        <item m="1" x="860"/>
        <item m="1" x="1010"/>
        <item m="1" x="871"/>
        <item m="1" x="872"/>
        <item m="1" x="807"/>
        <item m="1" x="1066"/>
        <item m="1" x="915"/>
        <item m="1" x="1071"/>
        <item m="1" x="823"/>
        <item m="1" x="911"/>
        <item m="1" x="875"/>
        <item m="1" x="847"/>
        <item m="1" x="800"/>
        <item m="1" x="1075"/>
        <item m="1" x="987"/>
        <item m="1" x="814"/>
        <item m="1" x="865"/>
        <item m="1" x="697"/>
        <item m="1" x="884"/>
        <item m="1" x="801"/>
        <item m="1" x="948"/>
        <item m="1" x="784"/>
        <item m="1" x="943"/>
        <item m="1" x="796"/>
        <item m="1" x="1083"/>
        <item m="1" x="883"/>
        <item m="1" x="763"/>
        <item m="1" x="999"/>
        <item x="223"/>
        <item m="1" x="903"/>
        <item m="1" x="809"/>
        <item m="1" x="995"/>
        <item m="1" x="1117"/>
        <item m="1" x="1036"/>
        <item m="1" x="917"/>
        <item m="1" x="844"/>
        <item m="1" x="858"/>
        <item m="1" x="850"/>
        <item m="1" x="713"/>
        <item m="1" x="977"/>
        <item m="1" x="940"/>
        <item m="1" x="729"/>
        <item m="1" x="1005"/>
        <item m="1" x="1033"/>
        <item m="1" x="791"/>
        <item m="1" x="1050"/>
        <item m="1" x="789"/>
        <item m="1" x="895"/>
        <item m="1" x="856"/>
        <item m="1" x="712"/>
        <item m="1" x="779"/>
        <item m="1" x="802"/>
        <item m="1" x="1123"/>
        <item m="1" x="878"/>
        <item m="1" x="759"/>
        <item m="1" x="757"/>
        <item m="1" x="756"/>
        <item m="1" x="758"/>
        <item m="1" x="707"/>
        <item m="1" x="931"/>
        <item m="1" x="840"/>
        <item m="1" x="1059"/>
        <item m="1" x="942"/>
        <item m="1" x="1029"/>
        <item m="1" x="950"/>
        <item m="1" x="701"/>
        <item m="1" x="1108"/>
        <item m="1" x="755"/>
        <item m="1" x="829"/>
        <item m="1" x="804"/>
        <item m="1" x="745"/>
        <item m="1" x="916"/>
        <item m="1" x="740"/>
        <item m="1" x="974"/>
        <item m="1" x="944"/>
        <item m="1" x="901"/>
        <item m="1" x="855"/>
        <item m="1" x="862"/>
        <item m="1" x="933"/>
        <item m="1" x="1027"/>
        <item m="1" x="715"/>
        <item m="1" x="1011"/>
        <item m="1" x="813"/>
        <item m="1" x="1028"/>
        <item m="1" x="1080"/>
        <item m="1" x="1006"/>
        <item m="1" x="967"/>
        <item m="1" x="1058"/>
        <item m="1" x="1111"/>
        <item m="1" x="1019"/>
        <item m="1" x="1007"/>
        <item m="1" x="989"/>
        <item m="1" x="1061"/>
        <item m="1" x="958"/>
        <item m="1" x="718"/>
        <item m="1" x="896"/>
        <item m="1" x="806"/>
        <item m="1" x="984"/>
        <item m="1" x="1076"/>
        <item m="1" x="750"/>
        <item m="1" x="837"/>
        <item m="1" x="961"/>
        <item m="1" x="1042"/>
        <item m="1" x="1113"/>
        <item m="1" x="746"/>
        <item m="1" x="838"/>
        <item m="1" x="1012"/>
        <item m="1" x="803"/>
        <item m="1" x="742"/>
        <item x="621"/>
        <item m="1" x="1015"/>
        <item m="1" x="786"/>
        <item m="1" x="934"/>
        <item m="1" x="994"/>
        <item m="1" x="1041"/>
        <item m="1" x="1097"/>
        <item m="1" x="739"/>
        <item m="1" x="857"/>
        <item m="1" x="788"/>
        <item m="1" x="996"/>
        <item m="1" x="767"/>
        <item m="1" x="882"/>
        <item m="1" x="717"/>
        <item m="1" x="704"/>
        <item m="1" x="762"/>
        <item m="1" x="982"/>
        <item m="1" x="1003"/>
        <item m="1" x="1102"/>
        <item m="1" x="832"/>
        <item m="1" x="724"/>
        <item m="1" x="751"/>
        <item m="1" x="1110"/>
        <item m="1" x="991"/>
        <item m="1" x="792"/>
        <item m="1" x="795"/>
        <item m="1" x="891"/>
        <item m="1" x="828"/>
        <item m="1" x="1064"/>
        <item m="1" x="1115"/>
        <item m="1" x="744"/>
        <item m="1" x="782"/>
        <item m="1" x="1084"/>
        <item m="1" x="753"/>
        <item m="1" x="1018"/>
        <item m="1" x="698"/>
        <item m="1" x="702"/>
        <item m="1" x="775"/>
        <item m="1" x="921"/>
        <item m="1" x="963"/>
        <item m="1" x="928"/>
        <item m="1" x="1024"/>
        <item m="1" x="1122"/>
        <item m="1" x="1030"/>
        <item m="1" x="869"/>
        <item m="1" x="945"/>
        <item m="1" x="735"/>
        <item x="220"/>
        <item m="1" x="912"/>
        <item m="1" x="815"/>
        <item m="1" x="876"/>
        <item m="1" x="866"/>
        <item m="1" x="790"/>
        <item m="1" x="696"/>
        <item m="1" x="1065"/>
        <item m="1" x="949"/>
        <item m="1" x="877"/>
        <item m="1" x="867"/>
        <item m="1" x="843"/>
        <item m="1" x="768"/>
        <item m="1" x="1021"/>
        <item m="1" x="1105"/>
        <item m="1" x="700"/>
        <item m="1" x="842"/>
        <item m="1" x="723"/>
        <item m="1" x="899"/>
        <item m="1" x="1017"/>
        <item m="1" x="887"/>
        <item m="1" x="834"/>
        <item m="1" x="1047"/>
        <item m="1" x="709"/>
        <item m="1" x="1128"/>
        <item m="1" x="955"/>
        <item m="1" x="1129"/>
        <item m="1" x="956"/>
        <item m="1" x="1087"/>
        <item m="1" x="731"/>
        <item m="1" x="937"/>
        <item m="1" x="1043"/>
        <item m="1" x="914"/>
        <item m="1" x="1049"/>
        <item m="1" x="1001"/>
        <item m="1" x="1008"/>
        <item m="1" x="905"/>
        <item m="1" x="819"/>
        <item x="533"/>
        <item m="1" x="1109"/>
        <item m="1" x="785"/>
        <item m="1" x="754"/>
        <item m="1" x="716"/>
        <item m="1" x="778"/>
        <item m="1" x="1052"/>
        <item m="1" x="808"/>
        <item m="1" x="710"/>
        <item m="1" x="1107"/>
        <item m="1" x="726"/>
        <item m="1" x="1073"/>
        <item m="1" x="990"/>
        <item m="1" x="925"/>
        <item m="1" x="936"/>
        <item m="1" x="960"/>
        <item m="1" x="1009"/>
        <item m="1" x="1014"/>
        <item m="1" x="922"/>
        <item m="1" x="923"/>
        <item m="1" x="752"/>
        <item m="1" x="1104"/>
        <item m="1" x="824"/>
        <item m="1" x="1025"/>
        <item m="1" x="1098"/>
        <item m="1" x="904"/>
        <item m="1" x="777"/>
        <item m="1" x="1077"/>
        <item m="1" x="761"/>
        <item m="1" x="951"/>
        <item m="1" x="1114"/>
        <item m="1" x="992"/>
        <item m="1" x="930"/>
        <item m="1" x="805"/>
        <item m="1" x="711"/>
        <item m="1" x="1004"/>
        <item m="1" x="825"/>
        <item m="1" x="1091"/>
        <item m="1" x="1016"/>
        <item m="1" x="1079"/>
        <item m="1" x="721"/>
        <item m="1" x="743"/>
        <item m="1" x="1037"/>
        <item m="1" x="810"/>
        <item m="1" x="1068"/>
        <item m="1" x="797"/>
        <item m="1" x="988"/>
        <item m="1" x="874"/>
        <item m="1" x="1023"/>
        <item m="1" x="976"/>
        <item m="1" x="880"/>
        <item m="1" x="981"/>
        <item m="1" x="1103"/>
        <item m="1" x="703"/>
        <item m="1" x="1020"/>
        <item x="396"/>
        <item m="1" x="935"/>
        <item m="1" x="776"/>
        <item m="1" x="826"/>
        <item m="1" x="1062"/>
        <item m="1" x="1040"/>
        <item m="1" x="1096"/>
        <item m="1" x="868"/>
        <item m="1" x="1099"/>
        <item m="1" x="998"/>
        <item m="1" x="918"/>
        <item m="1" x="693"/>
        <item m="1" x="1126"/>
        <item m="1" x="766"/>
        <item m="1" x="799"/>
        <item m="1" x="737"/>
        <item m="1" x="909"/>
        <item m="1" x="962"/>
        <item m="1" x="1092"/>
        <item m="1" x="959"/>
        <item m="1" x="900"/>
        <item m="1" x="1035"/>
        <item m="1" x="926"/>
        <item m="1" x="1125"/>
        <item m="1" x="769"/>
        <item m="1" x="1055"/>
        <item m="1" x="812"/>
        <item m="1" x="902"/>
        <item m="1" x="1101"/>
        <item m="1" x="1046"/>
        <item m="1" x="929"/>
        <item m="1" x="725"/>
        <item m="1" x="783"/>
        <item m="1" x="1054"/>
        <item m="1" x="971"/>
        <item m="1" x="738"/>
        <item m="1" x="913"/>
        <item m="1" x="968"/>
        <item m="1" x="798"/>
        <item m="1" x="980"/>
        <item m="1" x="1063"/>
        <item m="1" x="719"/>
        <item m="1" x="910"/>
        <item m="1" x="1120"/>
        <item m="1" x="848"/>
        <item m="1" x="1074"/>
        <item m="1" x="969"/>
        <item m="1" x="986"/>
        <item m="1" x="966"/>
        <item m="1" x="863"/>
        <item m="1" x="1038"/>
        <item m="1" x="919"/>
        <item m="1" x="985"/>
        <item m="1" x="1127"/>
        <item m="1" x="920"/>
        <item m="1" x="888"/>
        <item m="1" x="833"/>
        <item m="1" x="1026"/>
        <item m="1" x="730"/>
        <item m="1" x="830"/>
        <item m="1" x="765"/>
        <item m="1" x="979"/>
        <item m="1" x="997"/>
        <item m="1" x="692"/>
        <item m="1" x="1090"/>
        <item m="1" x="764"/>
        <item x="278"/>
        <item x="198"/>
        <item x="279"/>
        <item x="280"/>
        <item x="281"/>
        <item x="282"/>
        <item x="283"/>
        <item x="284"/>
        <item x="197"/>
        <item x="1"/>
        <item x="92"/>
        <item x="103"/>
        <item x="106"/>
        <item x="107"/>
        <item x="113"/>
        <item x="114"/>
        <item x="126"/>
        <item x="132"/>
        <item x="137"/>
        <item x="138"/>
        <item x="139"/>
        <item x="285"/>
        <item x="286"/>
        <item m="1" x="975"/>
        <item m="1" x="821"/>
        <item m="1" x="841"/>
        <item x="231"/>
        <item x="232"/>
        <item x="233"/>
        <item x="234"/>
        <item x="196"/>
        <item x="235"/>
        <item x="236"/>
        <item x="237"/>
        <item x="238"/>
        <item x="212"/>
        <item x="239"/>
        <item x="240"/>
        <item x="241"/>
        <item x="242"/>
        <item x="243"/>
        <item x="244"/>
        <item x="245"/>
        <item x="246"/>
        <item x="247"/>
        <item x="248"/>
        <item x="249"/>
        <item x="250"/>
        <item x="251"/>
        <item x="252"/>
        <item x="253"/>
        <item x="254"/>
        <item x="255"/>
        <item x="256"/>
        <item x="257"/>
        <item x="258"/>
        <item x="260"/>
        <item x="261"/>
        <item x="262"/>
        <item x="263"/>
        <item x="264"/>
        <item x="265"/>
        <item x="266"/>
        <item x="267"/>
        <item x="268"/>
        <item x="269"/>
        <item x="270"/>
        <item x="271"/>
        <item x="272"/>
        <item x="273"/>
        <item x="274"/>
        <item x="275"/>
        <item x="276"/>
        <item x="277"/>
        <item x="294"/>
        <item x="295"/>
        <item x="211"/>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9"/>
        <item x="371"/>
        <item x="372"/>
        <item x="373"/>
        <item x="374"/>
        <item x="375"/>
        <item x="376"/>
        <item x="377"/>
        <item x="378"/>
        <item x="379"/>
        <item x="380"/>
        <item x="381"/>
        <item x="382"/>
        <item x="383"/>
        <item x="384"/>
        <item x="385"/>
        <item x="386"/>
        <item x="387"/>
        <item x="388"/>
        <item x="389"/>
        <item x="390"/>
        <item x="391"/>
        <item x="204"/>
        <item x="201"/>
        <item x="202"/>
        <item x="392"/>
        <item x="393"/>
        <item x="394"/>
        <item x="206"/>
        <item x="395"/>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550"/>
        <item x="551"/>
        <item x="552"/>
        <item x="484"/>
        <item x="199"/>
        <item x="482"/>
        <item x="553"/>
        <item x="554"/>
        <item x="555"/>
        <item x="556"/>
        <item x="557"/>
        <item x="558"/>
        <item x="559"/>
        <item x="560"/>
        <item x="561"/>
        <item x="562"/>
        <item x="563"/>
        <item x="564"/>
        <item x="565"/>
        <item x="566"/>
        <item x="567"/>
        <item x="568"/>
        <item x="569"/>
        <item x="570"/>
        <item x="571"/>
        <item x="572"/>
        <item x="573"/>
        <item x="574"/>
        <item x="575"/>
        <item x="433"/>
        <item x="504"/>
        <item m="1" x="706"/>
        <item x="576"/>
        <item m="1" x="953"/>
        <item m="1" x="886"/>
        <item m="1" x="1112"/>
        <item m="1" x="952"/>
        <item x="518"/>
        <item m="1" x="1093"/>
        <item x="505"/>
        <item x="508"/>
        <item m="1" x="1094"/>
        <item x="581"/>
        <item m="1" x="705"/>
        <item x="583"/>
        <item x="509"/>
        <item m="1" x="983"/>
        <item x="519"/>
        <item m="1" x="1031"/>
        <item m="1" x="734"/>
        <item m="1" x="733"/>
        <item m="1" x="728"/>
        <item m="1" x="894"/>
        <item m="1" x="845"/>
        <item m="1" x="708"/>
        <item m="1" x="964"/>
        <item m="1" x="1088"/>
        <item m="1" x="822"/>
        <item m="1" x="932"/>
        <item m="1" x="839"/>
        <item m="1" x="770"/>
        <item m="1" x="827"/>
        <item m="1" x="1051"/>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203"/>
        <item x="479"/>
        <item x="480"/>
        <item x="481"/>
        <item x="483"/>
        <item x="485"/>
        <item x="486"/>
        <item x="487"/>
        <item x="488"/>
        <item x="489"/>
        <item x="490"/>
        <item x="491"/>
        <item x="492"/>
        <item x="493"/>
        <item x="494"/>
        <item x="495"/>
        <item x="496"/>
        <item x="497"/>
        <item m="1" x="898"/>
        <item m="1" x="897"/>
        <item m="1" x="970"/>
        <item m="1" x="760"/>
        <item x="529"/>
        <item x="530"/>
        <item x="531"/>
        <item x="532"/>
        <item x="534"/>
        <item x="535"/>
        <item x="536"/>
        <item x="537"/>
        <item x="538"/>
        <item x="539"/>
        <item x="540"/>
        <item x="541"/>
        <item x="542"/>
        <item x="543"/>
        <item x="544"/>
        <item x="545"/>
        <item x="546"/>
        <item x="547"/>
        <item x="548"/>
        <item x="549"/>
        <item m="1" x="1106"/>
        <item x="511"/>
        <item x="520"/>
        <item x="577"/>
        <item x="578"/>
        <item x="579"/>
        <item x="580"/>
        <item x="499"/>
        <item x="582"/>
        <item m="1" x="957"/>
        <item x="594"/>
        <item x="595"/>
        <item x="596"/>
        <item x="597"/>
        <item x="598"/>
        <item x="599"/>
        <item x="600"/>
        <item x="601"/>
        <item x="602"/>
        <item x="603"/>
        <item x="604"/>
        <item x="605"/>
        <item x="606"/>
        <item x="607"/>
        <item x="608"/>
        <item x="609"/>
        <item x="610"/>
        <item x="611"/>
        <item x="612"/>
        <item x="613"/>
        <item x="614"/>
        <item x="615"/>
        <item x="616"/>
        <item x="617"/>
        <item x="618"/>
        <item x="619"/>
        <item x="620"/>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587"/>
        <item x="654"/>
        <item x="655"/>
        <item x="656"/>
        <item x="657"/>
        <item x="658"/>
        <item x="659"/>
        <item x="660"/>
        <item x="661"/>
        <item x="662"/>
        <item x="214"/>
        <item x="663"/>
        <item x="664"/>
        <item x="665"/>
        <item x="666"/>
        <item x="667"/>
        <item x="668"/>
        <item x="669"/>
        <item x="670"/>
        <item x="671"/>
        <item x="672"/>
        <item x="673"/>
        <item x="674"/>
        <item x="675"/>
        <item x="676"/>
        <item x="677"/>
        <item x="678"/>
        <item x="679"/>
        <item x="680"/>
        <item x="681"/>
        <item x="682"/>
        <item x="683"/>
        <item x="684"/>
        <item x="685"/>
        <item x="686"/>
        <item x="195"/>
        <item x="200"/>
        <item x="207"/>
        <item x="208"/>
        <item x="209"/>
        <item x="210"/>
        <item x="213"/>
        <item x="228"/>
        <item x="219"/>
        <item x="221"/>
        <item x="222"/>
        <item m="1" x="946"/>
        <item x="259"/>
        <item x="287"/>
        <item x="288"/>
        <item x="289"/>
        <item x="290"/>
        <item x="291"/>
        <item x="292"/>
        <item m="1" x="1086"/>
        <item m="1" x="741"/>
        <item m="1" x="736"/>
        <item x="432"/>
        <item x="521"/>
        <item x="435"/>
        <item x="498"/>
        <item x="500"/>
        <item x="501"/>
        <item x="502"/>
        <item x="506"/>
        <item x="507"/>
        <item x="510"/>
        <item m="1" x="1034"/>
        <item x="515"/>
        <item x="516"/>
        <item x="517"/>
        <item x="522"/>
        <item x="523"/>
        <item x="524"/>
        <item x="525"/>
        <item x="526"/>
        <item m="1" x="965"/>
        <item x="434"/>
        <item x="687"/>
        <item x="688"/>
        <item x="689"/>
        <item x="690"/>
        <item x="691"/>
        <item x="215"/>
        <item x="216"/>
        <item x="217"/>
        <item x="218"/>
        <item x="225"/>
        <item x="226"/>
        <item x="227"/>
        <item x="229"/>
        <item x="230"/>
        <item x="293"/>
        <item x="503"/>
        <item x="512"/>
        <item x="513"/>
        <item x="514"/>
        <item x="527"/>
        <item x="528"/>
        <item x="584"/>
        <item x="585"/>
        <item x="586"/>
        <item x="588"/>
        <item x="589"/>
        <item x="590"/>
        <item x="591"/>
        <item x="592"/>
        <item x="593"/>
        <item x="224"/>
      </items>
    </pivotField>
    <pivotField axis="axisRow" compact="0" outline="0" showAll="0" defaultSubtotal="0">
      <items count="207">
        <item x="0"/>
        <item x="2"/>
        <item x="3"/>
        <item x="4"/>
        <item x="5"/>
        <item x="6"/>
        <item x="8"/>
        <item x="10"/>
        <item x="14"/>
        <item x="15"/>
        <item x="16"/>
        <item x="13"/>
        <item x="7"/>
        <item x="9"/>
        <item x="11"/>
        <item x="12"/>
        <item x="29"/>
        <item x="1"/>
        <item x="17"/>
        <item x="18"/>
        <item x="20"/>
        <item x="21"/>
        <item x="22"/>
        <item x="23"/>
        <item m="1" x="197"/>
        <item m="1" x="194"/>
        <item m="1" x="187"/>
        <item m="1" x="183"/>
        <item m="1" x="200"/>
        <item m="1" x="141"/>
        <item m="1" x="181"/>
        <item m="1" x="127"/>
        <item m="1" x="129"/>
        <item m="1" x="202"/>
        <item m="1" x="154"/>
        <item m="1" x="163"/>
        <item m="1" x="196"/>
        <item m="1" x="165"/>
        <item m="1" x="143"/>
        <item m="1" x="147"/>
        <item m="1" x="131"/>
        <item m="1" x="139"/>
        <item m="1" x="158"/>
        <item m="1" x="201"/>
        <item m="1" x="191"/>
        <item m="1" x="149"/>
        <item m="1" x="168"/>
        <item m="1" x="145"/>
        <item m="1" x="170"/>
        <item m="1" x="164"/>
        <item m="1" x="132"/>
        <item m="1" x="192"/>
        <item m="1" x="177"/>
        <item m="1" x="151"/>
        <item m="1" x="124"/>
        <item m="1" x="146"/>
        <item m="1" x="179"/>
        <item m="1" x="199"/>
        <item m="1" x="166"/>
        <item m="1" x="130"/>
        <item m="1" x="157"/>
        <item m="1" x="148"/>
        <item m="1" x="160"/>
        <item m="1" x="184"/>
        <item m="1" x="153"/>
        <item m="1" x="190"/>
        <item m="1" x="135"/>
        <item m="1" x="156"/>
        <item m="1" x="138"/>
        <item m="1" x="161"/>
        <item m="1" x="182"/>
        <item m="1" x="174"/>
        <item m="1" x="186"/>
        <item m="1" x="189"/>
        <item m="1" x="206"/>
        <item m="1" x="150"/>
        <item m="1" x="162"/>
        <item m="1" x="188"/>
        <item m="1" x="185"/>
        <item m="1" x="128"/>
        <item m="1" x="195"/>
        <item m="1" x="136"/>
        <item m="1" x="193"/>
        <item m="1" x="133"/>
        <item m="1" x="142"/>
        <item m="1" x="125"/>
        <item m="1" x="176"/>
        <item m="1" x="155"/>
        <item m="1" x="167"/>
        <item m="1" x="178"/>
        <item m="1" x="126"/>
        <item m="1" x="134"/>
        <item m="1" x="159"/>
        <item m="1" x="204"/>
        <item m="1" x="203"/>
        <item m="1" x="172"/>
        <item m="1" x="173"/>
        <item m="1" x="175"/>
        <item x="40"/>
        <item x="41"/>
        <item x="42"/>
        <item x="43"/>
        <item x="44"/>
        <item x="19"/>
        <item x="24"/>
        <item x="30"/>
        <item x="31"/>
        <item x="32"/>
        <item x="33"/>
        <item x="34"/>
        <item x="35"/>
        <item x="36"/>
        <item x="37"/>
        <item x="38"/>
        <item x="39"/>
        <item x="45"/>
        <item x="46"/>
        <item x="25"/>
        <item x="26"/>
        <item x="47"/>
        <item x="48"/>
        <item x="28"/>
        <item x="49"/>
        <item x="50"/>
        <item x="51"/>
        <item x="52"/>
        <item x="53"/>
        <item x="54"/>
        <item x="55"/>
        <item x="56"/>
        <item x="57"/>
        <item x="58"/>
        <item x="59"/>
        <item x="100"/>
        <item x="79"/>
        <item x="80"/>
        <item x="101"/>
        <item x="102"/>
        <item x="103"/>
        <item x="104"/>
        <item m="1" x="169"/>
        <item x="84"/>
        <item m="1" x="152"/>
        <item x="89"/>
        <item x="85"/>
        <item x="87"/>
        <item x="105"/>
        <item m="1" x="198"/>
        <item m="1" x="180"/>
        <item x="106"/>
        <item m="1" x="140"/>
        <item m="1" x="171"/>
        <item m="1" x="144"/>
        <item x="60"/>
        <item x="61"/>
        <item x="62"/>
        <item x="63"/>
        <item x="64"/>
        <item x="65"/>
        <item x="66"/>
        <item x="67"/>
        <item x="27"/>
        <item x="68"/>
        <item x="69"/>
        <item x="70"/>
        <item x="71"/>
        <item x="72"/>
        <item x="73"/>
        <item x="74"/>
        <item x="75"/>
        <item x="76"/>
        <item x="77"/>
        <item m="1" x="137"/>
        <item x="81"/>
        <item m="1" x="205"/>
        <item x="94"/>
        <item x="95"/>
        <item x="96"/>
        <item x="97"/>
        <item x="98"/>
        <item x="99"/>
        <item x="78"/>
        <item x="86"/>
        <item x="109"/>
        <item x="110"/>
        <item x="111"/>
        <item x="112"/>
        <item x="93"/>
        <item x="113"/>
        <item x="114"/>
        <item x="115"/>
        <item x="116"/>
        <item x="117"/>
        <item x="118"/>
        <item x="119"/>
        <item x="120"/>
        <item x="121"/>
        <item x="122"/>
        <item x="123"/>
        <item x="82"/>
        <item x="90"/>
        <item x="91"/>
        <item x="92"/>
        <item x="83"/>
        <item x="88"/>
        <item x="107"/>
        <item x="108"/>
      </items>
    </pivotField>
    <pivotField name="custom_SourceSystem" axis="axisRow" compact="0" outline="0" showAll="0" defaultSubtotal="0">
      <items count="23">
        <item x="0"/>
        <item m="1" x="18"/>
        <item m="1" x="17"/>
        <item m="1" x="8"/>
        <item m="1" x="20"/>
        <item m="1" x="16"/>
        <item m="1" x="15"/>
        <item m="1" x="22"/>
        <item m="1" x="19"/>
        <item m="1" x="21"/>
        <item m="1" x="9"/>
        <item m="1" x="12"/>
        <item m="1" x="14"/>
        <item m="1" x="13"/>
        <item m="1" x="11"/>
        <item x="1"/>
        <item x="2"/>
        <item m="1" x="10"/>
        <item x="3"/>
        <item x="4"/>
        <item x="5"/>
        <item x="6"/>
        <item x="7"/>
      </items>
    </pivotField>
    <pivotField axis="axisRow" compact="0" outline="0" showAll="0" defaultSubtotal="0">
      <items count="62">
        <item x="0"/>
        <item m="1" x="12"/>
        <item m="1" x="50"/>
        <item m="1" x="36"/>
        <item m="1" x="59"/>
        <item m="1" x="32"/>
        <item m="1" x="8"/>
        <item m="1" x="25"/>
        <item m="1" x="58"/>
        <item m="1" x="24"/>
        <item m="1" x="4"/>
        <item m="1" x="42"/>
        <item m="1" x="38"/>
        <item m="1" x="61"/>
        <item m="1" x="51"/>
        <item m="1" x="55"/>
        <item m="1" x="3"/>
        <item m="1" x="35"/>
        <item m="1" x="46"/>
        <item m="1" x="23"/>
        <item m="1" x="2"/>
        <item m="1" x="48"/>
        <item m="1" x="30"/>
        <item m="1" x="7"/>
        <item m="1" x="18"/>
        <item m="1" x="31"/>
        <item m="1" x="44"/>
        <item m="1" x="43"/>
        <item m="1" x="37"/>
        <item m="1" x="47"/>
        <item m="1" x="11"/>
        <item m="1" x="49"/>
        <item m="1" x="60"/>
        <item m="1" x="27"/>
        <item m="1" x="28"/>
        <item m="1" x="33"/>
        <item m="1" x="15"/>
        <item m="1" x="9"/>
        <item m="1" x="40"/>
        <item m="1" x="39"/>
        <item m="1" x="34"/>
        <item m="1" x="22"/>
        <item m="1" x="6"/>
        <item m="1" x="5"/>
        <item m="1" x="52"/>
        <item m="1" x="41"/>
        <item m="1" x="26"/>
        <item m="1" x="13"/>
        <item m="1" x="14"/>
        <item m="1" x="29"/>
        <item m="1" x="21"/>
        <item m="1" x="19"/>
        <item m="1" x="17"/>
        <item m="1" x="56"/>
        <item m="1" x="16"/>
        <item m="1" x="54"/>
        <item m="1" x="45"/>
        <item m="1" x="57"/>
        <item x="1"/>
        <item m="1" x="10"/>
        <item m="1" x="53"/>
        <item m="1" x="20"/>
      </items>
    </pivotField>
    <pivotField axis="axisRow" compact="0" outline="0" showAll="0" defaultSubtotal="0">
      <items count="13">
        <item x="2"/>
        <item x="4"/>
        <item x="1"/>
        <item x="3"/>
        <item x="0"/>
        <item x="5"/>
        <item x="6"/>
        <item x="7"/>
        <item x="8"/>
        <item m="1" x="11"/>
        <item m="1" x="12"/>
        <item x="9"/>
        <item m="1" x="10"/>
      </items>
    </pivotField>
    <pivotField compact="0" outline="0" showAll="0"/>
    <pivotField compact="0" outline="0" showAll="0"/>
    <pivotField compact="0" outline="0" showAll="0"/>
    <pivotField compact="0" outline="0" showAll="0" defaultSubtotal="0"/>
    <pivotField axis="axisRow" compact="0" outline="0" showAll="0" defaultSubtotal="0">
      <items count="3630">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m="1" x="3490"/>
        <item x="150"/>
        <item x="151"/>
        <item x="152"/>
        <item x="153"/>
        <item x="155"/>
        <item m="1" x="1844"/>
        <item x="157"/>
        <item x="158"/>
        <item x="252"/>
        <item x="253"/>
        <item x="254"/>
        <item x="255"/>
        <item x="256"/>
        <item x="257"/>
        <item x="233"/>
        <item x="234"/>
        <item x="235"/>
        <item x="236"/>
        <item x="237"/>
        <item x="238"/>
        <item x="239"/>
        <item x="241"/>
        <item x="243"/>
        <item x="248"/>
        <item x="250"/>
        <item x="321"/>
        <item x="322"/>
        <item x="323"/>
        <item x="324"/>
        <item x="325"/>
        <item x="326"/>
        <item x="328"/>
        <item x="329"/>
        <item x="330"/>
        <item x="331"/>
        <item x="332"/>
        <item x="333"/>
        <item x="334"/>
        <item x="335"/>
        <item x="336"/>
        <item x="337"/>
        <item x="338"/>
        <item x="305"/>
        <item x="306"/>
        <item x="307"/>
        <item x="308"/>
        <item x="309"/>
        <item x="311"/>
        <item x="312"/>
        <item x="314"/>
        <item x="316"/>
        <item x="258"/>
        <item x="259"/>
        <item x="260"/>
        <item x="261"/>
        <item x="262"/>
        <item x="263"/>
        <item x="327"/>
        <item x="10"/>
        <item x="11"/>
        <item x="13"/>
        <item x="15"/>
        <item x="16"/>
        <item x="17"/>
        <item x="32"/>
        <item x="71"/>
        <item x="72"/>
        <item x="74"/>
        <item x="76"/>
        <item x="77"/>
        <item x="78"/>
        <item x="79"/>
        <item x="80"/>
        <item x="81"/>
        <item x="240"/>
        <item x="242"/>
        <item x="244"/>
        <item x="245"/>
        <item x="246"/>
        <item x="247"/>
        <item x="310"/>
        <item x="313"/>
        <item x="315"/>
        <item x="317"/>
        <item x="318"/>
        <item x="319"/>
        <item x="320"/>
        <item x="249"/>
        <item x="251"/>
        <item x="2"/>
        <item x="12"/>
        <item x="14"/>
        <item x="29"/>
        <item x="31"/>
        <item x="42"/>
        <item x="43"/>
        <item x="44"/>
        <item x="45"/>
        <item x="46"/>
        <item x="50"/>
        <item x="75"/>
        <item x="124"/>
        <item x="128"/>
        <item x="90"/>
        <item x="92"/>
        <item x="93"/>
        <item x="94"/>
        <item x="95"/>
        <item x="139"/>
        <item x="141"/>
        <item m="1" x="2281"/>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96"/>
        <item x="297"/>
        <item m="1" x="1810"/>
        <item x="300"/>
        <item m="1" x="2958"/>
        <item x="298"/>
        <item x="299"/>
        <item x="302"/>
        <item x="304"/>
        <item m="1" x="2158"/>
        <item x="285"/>
        <item x="286"/>
        <item m="1" x="3362"/>
        <item m="1" x="3118"/>
        <item x="287"/>
        <item x="277"/>
        <item x="278"/>
        <item x="281"/>
        <item x="301"/>
        <item x="303"/>
        <item x="163"/>
        <item x="164"/>
        <item x="166"/>
        <item x="174"/>
        <item x="175"/>
        <item x="177"/>
        <item x="178"/>
        <item x="179"/>
        <item x="195"/>
        <item x="196"/>
        <item x="197"/>
        <item x="198"/>
        <item x="288"/>
        <item x="289"/>
        <item x="290"/>
        <item x="291"/>
        <item x="292"/>
        <item x="293"/>
        <item x="294"/>
        <item x="279"/>
        <item x="280"/>
        <item x="282"/>
        <item x="283"/>
        <item x="284"/>
        <item x="264"/>
        <item x="265"/>
        <item x="266"/>
        <item x="267"/>
        <item x="268"/>
        <item x="269"/>
        <item x="270"/>
        <item x="271"/>
        <item x="272"/>
        <item x="273"/>
        <item x="274"/>
        <item x="275"/>
        <item x="276"/>
        <item m="1" x="3296"/>
        <item m="1" x="3302"/>
        <item m="1" x="2284"/>
        <item m="1" x="2745"/>
        <item m="1" x="1784"/>
        <item m="1" x="2174"/>
        <item m="1" x="3574"/>
        <item m="1" x="2553"/>
        <item m="1" x="2687"/>
        <item m="1" x="3322"/>
        <item m="1" x="3157"/>
        <item m="1" x="2314"/>
        <item m="1" x="2765"/>
        <item m="1" x="3207"/>
        <item m="1" x="3139"/>
        <item m="1" x="2924"/>
        <item m="1" x="2996"/>
        <item m="1" x="1673"/>
        <item m="1" x="3581"/>
        <item m="1" x="2674"/>
        <item m="1" x="3315"/>
        <item m="1" x="3337"/>
        <item m="1" x="1690"/>
        <item m="1" x="1985"/>
        <item m="1" x="3567"/>
        <item m="1" x="2184"/>
        <item m="1" x="2124"/>
        <item m="1" x="3129"/>
        <item m="1" x="3497"/>
        <item m="1" x="1968"/>
        <item m="1" x="2623"/>
        <item m="1" x="2824"/>
        <item m="1" x="2217"/>
        <item m="1" x="2460"/>
        <item m="1" x="3501"/>
        <item m="1" x="1770"/>
        <item m="1" x="1857"/>
        <item m="1" x="2622"/>
        <item m="1" x="3544"/>
        <item m="1" x="1959"/>
        <item m="1" x="2385"/>
        <item m="1" x="2644"/>
        <item m="1" x="3537"/>
        <item m="1" x="3395"/>
        <item m="1" x="3238"/>
        <item m="1" x="3199"/>
        <item m="1" x="2298"/>
        <item m="1" x="2418"/>
        <item m="1" x="2756"/>
        <item m="1" x="3506"/>
        <item m="1" x="1876"/>
        <item m="1" x="2694"/>
        <item m="1" x="1696"/>
        <item m="1" x="2724"/>
        <item m="1" x="2222"/>
        <item m="1" x="3195"/>
        <item m="1" x="2255"/>
        <item m="1" x="3308"/>
        <item m="1" x="2692"/>
        <item m="1" x="1875"/>
        <item m="1" x="1980"/>
        <item m="1" x="1790"/>
        <item m="1" x="1791"/>
        <item m="1" x="2645"/>
        <item m="1" x="2821"/>
        <item m="1" x="2721"/>
        <item m="1" x="2461"/>
        <item m="1" x="3502"/>
        <item m="1" x="2826"/>
        <item m="1" x="2340"/>
        <item m="1" x="2476"/>
        <item m="1" x="3200"/>
        <item m="1" x="3101"/>
        <item m="1" x="2417"/>
        <item m="1" x="3011"/>
        <item m="1" x="2883"/>
        <item m="1" x="2505"/>
        <item m="1" x="2709"/>
        <item m="1" x="3119"/>
        <item m="1" x="3624"/>
        <item m="1" x="3451"/>
        <item m="1" x="3017"/>
        <item m="1" x="1885"/>
        <item m="1" x="1855"/>
        <item m="1" x="2768"/>
        <item m="1" x="3268"/>
        <item m="1" x="2538"/>
        <item m="1" x="3286"/>
        <item m="1" x="2445"/>
        <item m="1" x="3364"/>
        <item m="1" x="3006"/>
        <item m="1" x="2842"/>
        <item m="1" x="3079"/>
        <item m="1" x="1822"/>
        <item m="1" x="3213"/>
        <item m="1" x="2728"/>
        <item m="1" x="3033"/>
        <item m="1" x="1744"/>
        <item m="1" x="2253"/>
        <item m="1" x="2485"/>
        <item m="1" x="2742"/>
        <item m="1" x="2507"/>
        <item m="1" x="3604"/>
        <item m="1" x="2504"/>
        <item m="1" x="3492"/>
        <item m="1" x="1660"/>
        <item m="1" x="2083"/>
        <item m="1" x="2850"/>
        <item m="1" x="3338"/>
        <item m="1" x="3433"/>
        <item m="1" x="2209"/>
        <item m="1" x="3348"/>
        <item m="1" x="2240"/>
        <item m="1" x="2173"/>
        <item m="1" x="3320"/>
        <item m="1" x="1733"/>
        <item m="1" x="2903"/>
        <item m="1" x="3094"/>
        <item m="1" x="2207"/>
        <item m="1" x="2398"/>
        <item m="1" x="2660"/>
        <item m="1" x="3043"/>
        <item m="1" x="2685"/>
        <item m="1" x="3144"/>
        <item m="1" x="1758"/>
        <item x="378"/>
        <item x="380"/>
        <item m="1" x="2069"/>
        <item m="1" x="2070"/>
        <item m="1" x="2162"/>
        <item m="1" x="2163"/>
        <item m="1" x="2057"/>
        <item m="1" x="2301"/>
        <item m="1" x="2421"/>
        <item m="1" x="1878"/>
        <item m="1" x="3083"/>
        <item m="1" x="2482"/>
        <item m="1" x="2841"/>
        <item m="1" x="3557"/>
        <item m="1" x="3524"/>
        <item m="1" x="3136"/>
        <item m="1" x="2701"/>
        <item m="1" x="2452"/>
        <item m="1" x="2047"/>
        <item m="1" x="2500"/>
        <item m="1" x="3035"/>
        <item m="1" x="2148"/>
        <item m="1" x="2319"/>
        <item m="1" x="2428"/>
        <item m="1" x="2783"/>
        <item m="1" x="2267"/>
        <item m="1" x="3124"/>
        <item m="1" x="2248"/>
        <item m="1" x="2022"/>
        <item m="1" x="2576"/>
        <item m="1" x="1723"/>
        <item m="1" x="2541"/>
        <item m="1" x="3212"/>
        <item m="1" x="1906"/>
        <item m="1" x="2557"/>
        <item m="1" x="2090"/>
        <item m="1" x="3370"/>
        <item m="1" x="3355"/>
        <item m="1" x="1896"/>
        <item m="1" x="3002"/>
        <item m="1" x="3481"/>
        <item m="1" x="2177"/>
        <item m="1" x="2211"/>
        <item m="1" x="3148"/>
        <item m="1" x="2631"/>
        <item m="1" x="3596"/>
        <item m="1" x="1827"/>
        <item m="1" x="3318"/>
        <item m="1" x="3027"/>
        <item m="1" x="2995"/>
        <item m="1" x="3069"/>
        <item m="1" x="2799"/>
        <item m="1" x="3496"/>
        <item m="1" x="2900"/>
        <item m="1" x="3405"/>
        <item m="1" x="2673"/>
        <item m="1" x="2543"/>
        <item m="1" x="2218"/>
        <item m="1" x="3602"/>
        <item m="1" x="2988"/>
        <item m="1" x="1676"/>
        <item m="1" x="1992"/>
        <item m="1" x="1823"/>
        <item m="1" x="3226"/>
        <item m="1" x="3208"/>
        <item m="1" x="2770"/>
        <item m="1" x="2524"/>
        <item m="1" x="2116"/>
        <item m="1" x="2720"/>
        <item m="1" x="2758"/>
        <item m="1" x="1728"/>
        <item m="1" x="2226"/>
        <item m="1" x="2775"/>
        <item m="1" x="2254"/>
        <item m="1" x="1939"/>
        <item m="1" x="3317"/>
        <item m="1" x="2309"/>
        <item m="1" x="2326"/>
        <item m="1" x="2969"/>
        <item m="1" x="3295"/>
        <item m="1" x="3360"/>
        <item m="1" x="3358"/>
        <item m="1" x="2273"/>
        <item m="1" x="2904"/>
        <item m="1" x="2647"/>
        <item m="1" x="1766"/>
        <item m="1" x="1737"/>
        <item m="1" x="1786"/>
        <item m="1" x="2533"/>
        <item m="1" x="2949"/>
        <item m="1" x="3377"/>
        <item m="1" x="3039"/>
        <item m="1" x="3113"/>
        <item m="1" x="2043"/>
        <item m="1" x="3452"/>
        <item m="1" x="3356"/>
        <item m="1" x="2075"/>
        <item m="1" x="3464"/>
        <item m="1" x="2891"/>
        <item m="1" x="3126"/>
        <item m="1" x="1972"/>
        <item m="1" x="2426"/>
        <item m="1" x="1924"/>
        <item m="1" x="2261"/>
        <item m="1" x="2156"/>
        <item m="1" x="2626"/>
        <item m="1" x="2221"/>
        <item m="1" x="2598"/>
        <item m="1" x="2233"/>
        <item m="1" x="2602"/>
        <item m="1" x="1812"/>
        <item m="1" x="3261"/>
        <item m="1" x="2909"/>
        <item m="1" x="3140"/>
        <item m="1" x="2436"/>
        <item m="1" x="1943"/>
        <item m="1" x="2643"/>
        <item m="1" x="1925"/>
        <item m="1" x="3413"/>
        <item m="1" x="3607"/>
        <item m="1" x="3001"/>
        <item m="1" x="3145"/>
        <item m="1" x="3021"/>
        <item m="1" x="2787"/>
        <item m="1" x="3258"/>
        <item m="1" x="3076"/>
        <item m="1" x="1824"/>
        <item m="1" x="1710"/>
        <item m="1" x="2406"/>
        <item m="1" x="2741"/>
        <item m="1" x="2401"/>
        <item m="1" x="1725"/>
        <item m="1" x="3409"/>
        <item m="1" x="3410"/>
        <item m="1" x="2102"/>
        <item m="1" x="2103"/>
        <item m="1" x="2039"/>
        <item m="1" x="3519"/>
        <item m="1" x="3346"/>
        <item m="1" x="2446"/>
        <item m="1" x="3482"/>
        <item m="1" x="3458"/>
        <item m="1" x="1724"/>
        <item m="1" x="3197"/>
        <item m="1" x="3251"/>
        <item m="1" x="3412"/>
        <item m="1" x="1932"/>
        <item m="1" x="2458"/>
        <item m="1" x="3095"/>
        <item m="1" x="2811"/>
        <item m="1" x="3096"/>
        <item m="1" x="3123"/>
        <item m="1" x="3122"/>
        <item m="1" x="3455"/>
        <item m="1" x="3503"/>
        <item m="1" x="2324"/>
        <item m="1" x="1760"/>
        <item m="1" x="3016"/>
        <item m="1" x="2313"/>
        <item m="1" x="1742"/>
        <item m="1" x="2814"/>
        <item m="1" x="2902"/>
        <item m="1" x="2700"/>
        <item m="1" x="3513"/>
        <item m="1" x="2235"/>
        <item m="1" x="3307"/>
        <item m="1" x="2899"/>
        <item m="1" x="1765"/>
        <item m="1" x="1920"/>
        <item m="1" x="1856"/>
        <item m="1" x="1893"/>
        <item m="1" x="2866"/>
        <item m="1" x="3235"/>
        <item m="1" x="1782"/>
        <item m="1" x="2932"/>
        <item m="1" x="2634"/>
        <item m="1" x="3586"/>
        <item m="1" x="2001"/>
        <item m="1" x="2424"/>
        <item m="1" x="2614"/>
        <item m="1" x="2640"/>
        <item m="1" x="2031"/>
        <item m="1" x="1739"/>
        <item m="1" x="2972"/>
        <item m="1" x="2237"/>
        <item m="1" x="2833"/>
        <item m="1" x="2820"/>
        <item m="1" x="2216"/>
        <item m="1" x="2396"/>
        <item m="1" x="2378"/>
        <item m="1" x="1851"/>
        <item m="1" x="2165"/>
        <item m="1" x="1745"/>
        <item m="1" x="2730"/>
        <item m="1" x="2908"/>
        <item m="1" x="3465"/>
        <item m="1" x="1794"/>
        <item m="1" x="2627"/>
        <item m="1" x="1656"/>
        <item m="1" x="2534"/>
        <item m="1" x="3361"/>
        <item m="1" x="2665"/>
        <item m="1" x="2262"/>
        <item m="1" x="2535"/>
        <item m="1" x="2206"/>
        <item m="1" x="3518"/>
        <item m="1" x="2599"/>
        <item m="1" x="2335"/>
        <item m="1" x="2210"/>
        <item m="1" x="3349"/>
        <item m="1" x="2757"/>
        <item m="1" x="3057"/>
        <item m="1" x="2638"/>
        <item m="1" x="3436"/>
        <item m="1" x="2907"/>
        <item m="1" x="3327"/>
        <item m="1" x="1837"/>
        <item m="1" x="1818"/>
        <item m="1" x="1655"/>
        <item m="1" x="2155"/>
        <item m="1" x="3517"/>
        <item m="1" x="2098"/>
        <item m="1" x="3382"/>
        <item m="1" x="2125"/>
        <item m="1" x="2776"/>
        <item m="1" x="2859"/>
        <item m="1" x="2810"/>
        <item m="1" x="2710"/>
        <item m="1" x="2388"/>
        <item m="1" x="3415"/>
        <item m="1" x="1803"/>
        <item m="1" x="2994"/>
        <item m="1" x="2978"/>
        <item m="1" x="3421"/>
        <item m="1" x="2389"/>
        <item m="1" x="3585"/>
        <item m="1" x="1999"/>
        <item m="1" x="2423"/>
        <item m="1" x="2613"/>
        <item m="1" x="2639"/>
        <item m="1" x="2027"/>
        <item m="1" x="2872"/>
        <item m="1" x="2573"/>
        <item m="1" x="2661"/>
        <item m="1" x="2091"/>
        <item m="1" x="2935"/>
        <item m="1" x="2967"/>
        <item m="1" x="1731"/>
        <item m="1" x="2625"/>
        <item m="1" x="2848"/>
        <item m="1" x="1903"/>
        <item m="1" x="2906"/>
        <item m="1" x="1899"/>
        <item m="1" x="2912"/>
        <item m="1" x="3326"/>
        <item m="1" x="2880"/>
        <item m="1" x="1654"/>
        <item m="1" x="2437"/>
        <item m="1" x="2366"/>
        <item m="1" x="2153"/>
        <item m="1" x="1958"/>
        <item m="1" x="3516"/>
        <item m="1" x="3142"/>
        <item m="1" x="2260"/>
        <item m="1" x="1954"/>
        <item m="1" x="2911"/>
        <item m="1" x="2154"/>
        <item m="1" x="2035"/>
        <item m="1" x="2597"/>
        <item m="1" x="2230"/>
        <item m="1" x="1750"/>
        <item m="1" x="2232"/>
        <item m="1" x="2171"/>
        <item m="1" x="1802"/>
        <item m="1" x="3593"/>
        <item m="1" x="2050"/>
        <item m="1" x="2944"/>
        <item m="1" x="2696"/>
        <item m="1" x="2199"/>
        <item m="1" x="1905"/>
        <item m="1" x="2621"/>
        <item m="1" x="3427"/>
        <item m="1" x="2397"/>
        <item m="1" x="2930"/>
        <item m="1" x="2854"/>
        <item m="1" x="2357"/>
        <item m="1" x="2049"/>
        <item m="1" x="2957"/>
        <item m="1" x="2894"/>
        <item m="1" x="2198"/>
        <item m="1" x="2675"/>
        <item m="1" x="2806"/>
        <item m="1" x="3426"/>
        <item m="1" x="2337"/>
        <item m="1" x="1996"/>
        <item m="1" x="2853"/>
        <item m="1" x="2898"/>
        <item m="1" x="3491"/>
        <item m="1" x="3151"/>
        <item m="1" x="2405"/>
        <item m="1" x="1853"/>
        <item m="1" x="3366"/>
        <item m="1" x="3034"/>
        <item m="1" x="2000"/>
        <item m="1" x="2002"/>
        <item m="1" x="2508"/>
        <item m="1" x="2429"/>
        <item m="1" x="3339"/>
        <item m="1" x="1907"/>
        <item m="1" x="2525"/>
        <item m="1" x="2310"/>
        <item m="1" x="1787"/>
        <item m="1" x="3114"/>
        <item m="1" x="3058"/>
        <item m="1" x="3127"/>
        <item m="1" x="3414"/>
        <item m="1" x="1936"/>
        <item m="1" x="1741"/>
        <item m="1" x="3554"/>
        <item m="1" x="2630"/>
        <item m="1" x="2017"/>
        <item m="1" x="3222"/>
        <item m="1" x="3535"/>
        <item m="1" x="3614"/>
        <item m="1" x="2054"/>
        <item m="1" x="2585"/>
        <item m="1" x="2567"/>
        <item m="1" x="3203"/>
        <item m="1" x="2782"/>
        <item m="1" x="3439"/>
        <item m="1" x="3321"/>
        <item m="1" x="1966"/>
        <item m="1" x="3243"/>
        <item m="1" x="3078"/>
        <item m="1" x="2074"/>
        <item m="1" x="3177"/>
        <item m="1" x="3196"/>
        <item m="1" x="3028"/>
        <item m="1" x="3457"/>
        <item m="1" x="1795"/>
        <item m="1" x="2190"/>
        <item m="1" x="3040"/>
        <item m="1" x="2803"/>
        <item m="1" x="3615"/>
        <item m="1" x="2515"/>
        <item m="1" x="2607"/>
        <item m="1" x="3483"/>
        <item m="1" x="3250"/>
        <item m="1" x="1682"/>
        <item x="383"/>
        <item m="1" x="1937"/>
        <item m="1" x="3367"/>
        <item m="1" x="2465"/>
        <item m="1" x="2624"/>
        <item m="1" x="2350"/>
        <item m="1" x="3468"/>
        <item m="1" x="3047"/>
        <item m="1" x="3345"/>
        <item m="1" x="2922"/>
        <item m="1" x="2555"/>
        <item m="1" x="3459"/>
        <item m="1" x="3603"/>
        <item m="1" x="2950"/>
        <item m="1" x="2691"/>
        <item m="1" x="3171"/>
        <item m="1" x="1809"/>
        <item m="1" x="2499"/>
        <item m="1" x="3210"/>
        <item m="1" x="2600"/>
        <item m="1" x="2293"/>
        <item m="1" x="3365"/>
        <item m="1" x="1826"/>
        <item m="1" x="3394"/>
        <item m="1" x="2952"/>
        <item m="1" x="1705"/>
        <item m="1" x="1788"/>
        <item m="1" x="1919"/>
        <item m="1" x="1807"/>
        <item m="1" x="2411"/>
        <item m="1" x="2338"/>
        <item m="1" x="2669"/>
        <item m="1" x="2400"/>
        <item m="1" x="3398"/>
        <item m="1" x="3400"/>
        <item m="1" x="2014"/>
        <item m="1" x="3570"/>
        <item m="1" x="3572"/>
        <item m="1" x="3566"/>
        <item m="1" x="1711"/>
        <item m="1" x="2068"/>
        <item m="1" x="2374"/>
        <item m="1" x="2498"/>
        <item m="1" x="2409"/>
        <item m="1" x="3273"/>
        <item m="1" x="3252"/>
        <item m="1" x="3036"/>
        <item m="1" x="1780"/>
        <item m="1" x="1838"/>
        <item m="1" x="2956"/>
        <item m="1" x="2733"/>
        <item m="1" x="1994"/>
        <item m="1" x="1726"/>
        <item m="1" x="1697"/>
        <item m="1" x="3070"/>
        <item m="1" x="2901"/>
        <item m="1" x="2568"/>
        <item m="1" x="2938"/>
        <item m="1" x="3564"/>
        <item m="1" x="2606"/>
        <item m="1" x="2289"/>
        <item m="1" x="2840"/>
        <item m="1" x="2603"/>
        <item m="1" x="2697"/>
        <item m="1" x="3071"/>
        <item m="1" x="2390"/>
        <item m="1" x="2467"/>
        <item m="1" x="2662"/>
        <item m="1" x="2518"/>
        <item m="1" x="2250"/>
        <item m="1" x="2044"/>
        <item m="1" x="3520"/>
        <item m="1" x="3484"/>
        <item m="1" x="2468"/>
        <item m="1" x="2663"/>
        <item m="1" x="2519"/>
        <item m="1" x="2251"/>
        <item m="1" x="2045"/>
        <item m="1" x="3521"/>
        <item m="1" x="3485"/>
        <item m="1" x="2469"/>
        <item m="1" x="2664"/>
        <item m="1" x="2520"/>
        <item m="1" x="2252"/>
        <item m="1" x="2046"/>
        <item m="1" x="3522"/>
        <item m="1" x="3486"/>
        <item m="1" x="3423"/>
        <item m="1" x="2860"/>
        <item m="1" x="2453"/>
        <item m="1" x="2081"/>
        <item m="1" x="3167"/>
        <item m="1" x="3534"/>
        <item m="1" x="1746"/>
        <item m="1" x="2537"/>
        <item m="1" x="2200"/>
        <item m="1" x="2478"/>
        <item m="1" x="1753"/>
        <item m="1" x="2168"/>
        <item m="1" x="1706"/>
        <item m="1" x="1940"/>
        <item m="1" x="2837"/>
        <item m="1" x="2201"/>
        <item m="1" x="2479"/>
        <item m="1" x="1754"/>
        <item m="1" x="2169"/>
        <item m="1" x="1707"/>
        <item m="1" x="1941"/>
        <item m="1" x="2838"/>
        <item m="1" x="2202"/>
        <item m="1" x="2480"/>
        <item m="1" x="1755"/>
        <item m="1" x="2170"/>
        <item m="1" x="1708"/>
        <item m="1" x="1942"/>
        <item m="1" x="2839"/>
        <item m="1" x="2018"/>
        <item m="1" x="1845"/>
        <item m="1" x="2489"/>
        <item m="1" x="2157"/>
        <item m="1" x="2481"/>
        <item m="1" x="2195"/>
        <item m="1" x="3067"/>
        <item m="1" x="2306"/>
        <item m="1" x="3271"/>
        <item m="1" x="3160"/>
        <item m="1" x="1638"/>
        <item m="1" x="3045"/>
        <item m="1" x="3229"/>
        <item m="1" x="2582"/>
        <item m="1" x="2632"/>
        <item m="1" x="3244"/>
        <item m="1" x="2341"/>
        <item m="1" x="1953"/>
        <item m="1" x="1923"/>
        <item m="1" x="1681"/>
        <item m="1" x="1888"/>
        <item m="1" x="2925"/>
        <item m="1" x="1974"/>
        <item m="1" x="2178"/>
        <item m="1" x="2512"/>
        <item m="1" x="2892"/>
        <item m="1" x="2973"/>
        <item m="1" x="3509"/>
        <item m="1" x="1732"/>
        <item m="1" x="2651"/>
        <item m="1" x="1761"/>
        <item m="1" x="2005"/>
        <item m="1" x="2717"/>
        <item m="1" x="2548"/>
        <item m="1" x="2849"/>
        <item m="1" x="2743"/>
        <item m="1" x="2960"/>
        <item m="1" x="1843"/>
        <item m="1" x="2336"/>
        <item m="1" x="2234"/>
        <item m="1" x="2477"/>
        <item m="1" x="2581"/>
        <item m="1" x="2564"/>
        <item m="1" x="3201"/>
        <item m="1" x="2781"/>
        <item m="1" x="3384"/>
        <item m="1" x="2449"/>
        <item m="1" x="3188"/>
        <item m="1" x="1997"/>
        <item m="1" x="3424"/>
        <item m="1" x="3256"/>
        <item m="1" x="2752"/>
        <item m="1" x="3556"/>
        <item m="1" x="3310"/>
        <item m="1" x="2667"/>
        <item m="1" x="1792"/>
        <item m="1" x="3232"/>
        <item m="1" x="2761"/>
        <item m="1" x="3383"/>
        <item m="1" x="2242"/>
        <item m="1" x="2302"/>
        <item m="1" x="2422"/>
        <item m="1" x="2575"/>
        <item m="1" x="3507"/>
        <item m="1" x="2089"/>
        <item m="1" x="2096"/>
        <item m="1" x="3074"/>
        <item m="1" x="2556"/>
        <item m="1" x="2919"/>
        <item m="1" x="2228"/>
        <item m="1" x="2923"/>
        <item m="1" x="1626"/>
        <item m="1" x="1650"/>
        <item m="1" x="2785"/>
        <item m="1" x="3438"/>
        <item m="1" x="2792"/>
        <item m="1" x="2172"/>
        <item m="1" x="2067"/>
        <item m="1" x="2305"/>
        <item m="1" x="3270"/>
        <item m="1" x="2239"/>
        <item m="1" x="2712"/>
        <item m="1" x="3086"/>
        <item m="1" x="2964"/>
        <item m="1" x="3494"/>
        <item m="1" x="3538"/>
        <item m="1" x="3539"/>
        <item m="1" x="3183"/>
        <item m="1" x="2549"/>
        <item m="1" x="3191"/>
        <item m="1" x="2151"/>
        <item m="1" x="3262"/>
        <item m="1" x="3005"/>
        <item m="1" x="2331"/>
        <item m="1" x="2249"/>
        <item m="1" x="3181"/>
        <item m="1" x="1898"/>
        <item m="1" x="2910"/>
        <item m="1" x="2028"/>
        <item m="1" x="2394"/>
        <item m="1" x="1869"/>
        <item m="1" x="2874"/>
        <item m="1" x="2034"/>
        <item m="1" x="2947"/>
        <item m="1" x="2822"/>
        <item m="1" x="2858"/>
        <item m="1" x="2755"/>
        <item m="1" x="1672"/>
        <item m="1" x="1935"/>
        <item m="1" x="1698"/>
        <item m="1" x="2448"/>
        <item m="1" x="1912"/>
        <item m="1" x="3042"/>
        <item m="1" x="3378"/>
        <item m="1" x="2131"/>
        <item m="1" x="3527"/>
        <item m="1" x="1692"/>
        <item m="1" x="2802"/>
        <item m="1" x="1926"/>
        <item m="1" x="2993"/>
        <item m="1" x="3068"/>
        <item m="1" x="3221"/>
        <item m="1" x="3334"/>
        <item m="1" x="3498"/>
        <item m="1" x="3577"/>
        <item m="1" x="3046"/>
        <item m="1" x="3276"/>
        <item m="1" x="1719"/>
        <item m="1" x="2917"/>
        <item m="1" x="3487"/>
        <item m="1" x="2219"/>
        <item m="1" x="1951"/>
        <item m="1" x="2788"/>
        <item m="1" x="2278"/>
        <item m="1" x="3227"/>
        <item m="1" x="1649"/>
        <item m="1" x="2257"/>
        <item m="1" x="2864"/>
        <item m="1" x="3194"/>
        <item m="1" x="2580"/>
        <item m="1" x="2562"/>
        <item m="1" x="2780"/>
        <item m="1" x="3328"/>
        <item m="1" x="3072"/>
        <item m="1" x="1921"/>
        <item m="1" x="2764"/>
        <item m="1" x="2795"/>
        <item m="1" x="3290"/>
        <item m="1" x="2462"/>
        <item m="1" x="3402"/>
        <item m="1" x="3597"/>
        <item m="1" x="3219"/>
        <item m="1" x="3214"/>
        <item m="1" x="2875"/>
        <item m="1" x="2059"/>
        <item m="1" x="2370"/>
        <item m="1" x="2551"/>
        <item m="1" x="3525"/>
        <item m="1" x="2443"/>
        <item m="1" x="2871"/>
        <item m="1" x="3107"/>
        <item m="1" x="2681"/>
        <item m="1" x="1949"/>
        <item m="1" x="2464"/>
        <item m="1" x="1699"/>
        <item m="1" x="3115"/>
        <item m="1" x="2430"/>
        <item m="1" x="1987"/>
        <item m="1" x="1933"/>
        <item m="1" x="2352"/>
        <item m="1" x="2584"/>
        <item m="1" x="3020"/>
        <item m="1" x="3625"/>
        <item m="1" x="3216"/>
        <item m="1" x="3359"/>
        <item m="1" x="2459"/>
        <item m="1" x="3500"/>
        <item m="1" x="3499"/>
        <item m="1" x="3514"/>
        <item m="1" x="2881"/>
        <item m="1" x="2060"/>
        <item m="1" x="3493"/>
        <item m="1" x="1661"/>
        <item m="1" x="3284"/>
        <item m="1" x="3019"/>
        <item m="1" x="3091"/>
        <item m="1" x="3090"/>
        <item m="1" x="2030"/>
        <item m="1" x="2762"/>
        <item m="1" x="2373"/>
        <item m="1" x="2334"/>
        <item m="1" x="1680"/>
        <item m="1" x="2048"/>
        <item m="1" x="2744"/>
        <item m="1" x="2510"/>
        <item m="1" x="2509"/>
        <item m="1" x="3605"/>
        <item m="1" x="2812"/>
        <item m="1" x="2961"/>
        <item m="1" x="1751"/>
        <item m="1" x="2539"/>
        <item m="1" x="2771"/>
        <item m="1" x="3026"/>
        <item m="1" x="1798"/>
        <item m="1" x="2496"/>
        <item m="1" x="3185"/>
        <item m="1" x="2497"/>
        <item m="1" x="2276"/>
        <item m="1" x="2834"/>
        <item m="1" x="2032"/>
        <item m="1" x="2962"/>
        <item m="1" x="3192"/>
        <item m="1" x="2359"/>
        <item m="1" x="3587"/>
        <item m="1" x="2360"/>
        <item m="1" x="3089"/>
        <item m="1" x="2727"/>
        <item m="1" x="3032"/>
        <item m="1" x="3031"/>
        <item m="1" x="1743"/>
        <item m="1" x="3343"/>
        <item m="1" x="2610"/>
        <item m="1" x="1976"/>
        <item m="1" x="1825"/>
        <item m="1" x="2873"/>
        <item m="1" x="2294"/>
        <item m="1" x="2583"/>
        <item m="1" x="2566"/>
        <item m="1" x="2565"/>
        <item m="1" x="3218"/>
        <item m="1" x="3529"/>
        <item m="1" x="2867"/>
        <item m="1" x="1934"/>
        <item m="1" x="2793"/>
        <item m="1" x="1771"/>
        <item m="1" x="1735"/>
        <item m="1" x="2521"/>
        <item m="1" x="2188"/>
        <item m="1" x="3471"/>
        <item m="1" x="1716"/>
        <item m="1" x="3162"/>
        <item m="1" x="3443"/>
        <item m="1" x="3331"/>
        <item m="1" x="3324"/>
        <item m="1" x="2139"/>
        <item m="1" x="1835"/>
        <item m="1" x="1647"/>
        <item m="1" x="2722"/>
        <item m="1" x="2434"/>
        <item m="1" x="3052"/>
        <item m="1" x="2381"/>
        <item m="1" x="2501"/>
        <item m="1" x="2529"/>
        <item m="1" x="3163"/>
        <item m="1" x="2051"/>
        <item m="1" x="2108"/>
        <item m="1" x="2739"/>
        <item m="1" x="1632"/>
        <item m="1" x="2843"/>
        <item m="1" x="3081"/>
        <item m="1" x="3080"/>
        <item m="1" x="1928"/>
        <item m="1" x="2531"/>
        <item m="1" x="1877"/>
        <item m="1" x="1986"/>
        <item m="1" x="2558"/>
        <item m="1" x="1736"/>
        <item m="1" x="1640"/>
        <item m="1" x="3466"/>
        <item m="1" x="1828"/>
        <item m="1" x="3333"/>
        <item m="1" x="1749"/>
        <item m="1" x="1747"/>
        <item m="1" x="3110"/>
        <item m="1" x="2203"/>
        <item m="1" x="1774"/>
        <item m="1" x="2604"/>
        <item m="1" x="1836"/>
        <item m="1" x="1781"/>
        <item m="1" x="2723"/>
        <item m="1" x="1783"/>
        <item m="1" x="3053"/>
        <item m="1" x="2361"/>
        <item m="1" x="2472"/>
        <item m="1" x="2263"/>
        <item m="1" x="2633"/>
        <item m="1" x="3111"/>
        <item m="1" x="2129"/>
        <item m="1" x="2671"/>
        <item m="1" x="3164"/>
        <item m="1" x="1950"/>
        <item m="1" x="2463"/>
        <item m="1" x="3505"/>
        <item m="1" x="3504"/>
        <item m="1" x="2619"/>
        <item m="1" x="2836"/>
        <item m="1" x="2650"/>
        <item m="1" x="2590"/>
        <item m="1" x="3332"/>
        <item m="1" x="1657"/>
        <item m="1" x="2530"/>
        <item m="1" x="2737"/>
        <item m="1" x="2772"/>
        <item m="1" x="2888"/>
        <item m="1" x="1801"/>
        <item m="1" x="2502"/>
        <item m="1" x="2277"/>
        <item m="1" x="3432"/>
        <item m="1" x="3054"/>
        <item m="1" x="1867"/>
        <item m="1" x="2491"/>
        <item m="1" x="2716"/>
        <item m="1" x="2484"/>
        <item m="1" x="2483"/>
        <item m="1" x="3592"/>
        <item m="1" x="2882"/>
        <item m="1" x="2670"/>
        <item m="1" x="3128"/>
        <item m="1" x="2526"/>
        <item m="1" x="1775"/>
        <item m="1" x="3472"/>
        <item m="1" x="2635"/>
        <item m="1" x="2605"/>
        <item m="1" x="2522"/>
        <item m="1" x="2143"/>
        <item m="1" x="2594"/>
        <item m="1" x="3055"/>
        <item m="1" x="1868"/>
        <item m="1" x="3257"/>
        <item m="1" x="2264"/>
        <item m="1" x="2807"/>
        <item m="1" x="2295"/>
        <item m="1" x="2587"/>
        <item m="1" x="2570"/>
        <item m="1" x="2569"/>
        <item m="1" x="1917"/>
        <item m="1" x="3531"/>
        <item m="1" x="2527"/>
        <item m="1" x="1864"/>
        <item m="1" x="2774"/>
        <item m="1" x="3350"/>
        <item m="1" x="2516"/>
        <item m="1" x="3165"/>
        <item m="1" x="3445"/>
        <item m="1" x="2595"/>
        <item m="1" x="2380"/>
        <item m="1" x="2672"/>
        <item m="1" x="2503"/>
        <item m="1" x="2317"/>
        <item m="1" x="2052"/>
        <item m="1" x="2322"/>
        <item m="1" x="1633"/>
        <item m="1" x="2847"/>
        <item m="1" x="3085"/>
        <item m="1" x="3084"/>
        <item m="1" x="1929"/>
        <item m="1" x="2391"/>
        <item m="1" x="1879"/>
        <item m="1" x="2236"/>
        <item m="1" x="2754"/>
        <item m="1" x="2523"/>
        <item m="1" x="2189"/>
        <item m="1" x="2117"/>
        <item m="1" x="3112"/>
        <item m="1" x="2205"/>
        <item m="1" x="2547"/>
        <item m="1" x="1957"/>
        <item m="1" x="2435"/>
        <item m="1" x="3056"/>
        <item m="1" x="2197"/>
        <item m="1" x="2130"/>
        <item m="1" x="3325"/>
        <item m="1" x="1738"/>
        <item m="1" x="2823"/>
        <item m="1" x="3312"/>
        <item m="1" x="2766"/>
        <item m="1" x="2971"/>
        <item m="1" x="1863"/>
        <item m="1" x="2778"/>
        <item m="1" x="1904"/>
        <item m="1" x="2379"/>
        <item m="1" x="1975"/>
        <item m="1" x="2905"/>
        <item m="1" x="2413"/>
        <item m="1" x="3189"/>
        <item m="1" x="1834"/>
        <item m="1" x="1833"/>
        <item m="1" x="2517"/>
        <item m="1" x="1839"/>
        <item m="1" x="3392"/>
        <item m="1" x="2753"/>
        <item m="1" x="2208"/>
        <item m="1" x="2779"/>
        <item m="1" x="1956"/>
        <item m="1" x="2767"/>
        <item m="1" x="2167"/>
        <item m="1" x="3372"/>
        <item m="1" x="2844"/>
        <item m="1" x="3082"/>
        <item m="1" x="2447"/>
        <item m="1" x="2926"/>
        <item m="1" x="3536"/>
        <item m="1" x="3352"/>
        <item m="1" x="3275"/>
        <item m="1" x="2213"/>
        <item m="1" x="2928"/>
        <item m="1" x="1642"/>
        <item m="1" x="2513"/>
        <item m="1" x="2150"/>
        <item m="1" x="3282"/>
        <item m="1" x="3357"/>
        <item m="1" x="3172"/>
        <item m="1" x="2308"/>
        <item x="385"/>
        <item m="1" x="2916"/>
        <item m="1" x="3274"/>
        <item m="1" x="3134"/>
        <item m="1" x="2287"/>
        <item m="1" x="2332"/>
        <item m="1" x="3030"/>
        <item m="1" x="3066"/>
        <item m="1" x="2827"/>
        <item m="1" x="1623"/>
        <item m="1" x="1622"/>
        <item m="1" x="1659"/>
        <item m="1" x="2979"/>
        <item m="1" x="3621"/>
        <item m="1" x="2683"/>
        <item m="1" x="1636"/>
        <item m="1" x="1815"/>
        <item m="1" x="2112"/>
        <item m="1" x="1946"/>
        <item m="1" x="3015"/>
        <item m="1" x="3088"/>
        <item m="1" x="3087"/>
        <item m="1" x="2029"/>
        <item m="1" x="3294"/>
        <item m="1" x="1625"/>
        <item m="1" x="2913"/>
        <item m="1" x="2368"/>
        <item m="1" x="3558"/>
        <item m="1" x="1979"/>
        <item m="1" x="1978"/>
        <item m="1" x="2407"/>
        <item m="1" x="1634"/>
        <item m="1" x="3351"/>
        <item m="1" x="2093"/>
        <item m="1" x="1955"/>
        <item m="1" x="3442"/>
        <item m="1" x="2321"/>
        <item m="1" x="2003"/>
        <item m="1" x="2327"/>
        <item m="1" x="3125"/>
        <item m="1" x="2579"/>
        <item m="1" x="2658"/>
        <item m="1" x="3627"/>
        <item m="1" x="2286"/>
        <item m="1" x="2929"/>
        <item m="1" x="2077"/>
        <item m="1" x="1841"/>
        <item m="1" x="2275"/>
        <item m="1" x="2181"/>
        <item m="1" x="2187"/>
        <item m="1" x="2933"/>
        <item m="1" x="3330"/>
        <item m="1" x="2274"/>
        <item m="1" x="2009"/>
        <item m="1" x="2886"/>
        <item m="1" x="1772"/>
        <item m="1" x="2078"/>
        <item m="1" x="1858"/>
        <item m="1" x="2940"/>
        <item m="1" x="3117"/>
        <item m="1" x="2818"/>
        <item m="1" x="1960"/>
        <item m="1" x="3344"/>
        <item m="1" x="3552"/>
        <item m="1" x="1872"/>
        <item m="1" x="2080"/>
        <item m="1" x="3431"/>
        <item m="1" x="1748"/>
        <item m="1" x="3595"/>
        <item m="1" x="1773"/>
        <item m="1" x="2079"/>
        <item m="1" x="1881"/>
        <item m="1" x="2141"/>
        <item m="1" x="1641"/>
        <item m="1" x="3553"/>
        <item m="1" x="2011"/>
        <item m="1" x="1982"/>
        <item m="1" x="3283"/>
        <item m="1" x="2223"/>
        <item m="1" x="2561"/>
        <item m="1" x="1873"/>
        <item m="1" x="1969"/>
        <item m="1" x="1883"/>
        <item m="1" x="2920"/>
        <item m="1" x="2416"/>
        <item m="1" x="2876"/>
        <item m="1" x="2495"/>
        <item m="1" x="2271"/>
        <item m="1" x="3429"/>
        <item m="1" x="2921"/>
        <item m="1" x="2572"/>
        <item m="1" x="1679"/>
        <item m="1" x="2852"/>
        <item m="1" x="2097"/>
        <item m="1" x="1653"/>
        <item m="1" x="3313"/>
        <item m="1" x="2571"/>
        <item m="1" x="2118"/>
        <item m="1" x="2596"/>
        <item m="1" x="2094"/>
        <item m="1" x="1871"/>
        <item m="1" x="2119"/>
        <item m="1" x="3397"/>
        <item m="1" x="3399"/>
        <item m="1" x="3569"/>
        <item m="1" x="3571"/>
        <item m="1" x="2981"/>
        <item m="1" x="1814"/>
        <item m="1" x="1675"/>
        <item m="1" x="2033"/>
        <item m="1" x="2591"/>
        <item m="1" x="2311"/>
        <item m="1" x="3463"/>
        <item m="1" x="1648"/>
        <item m="1" x="2532"/>
        <item m="1" x="2649"/>
        <item m="1" x="3404"/>
        <item m="1" x="2007"/>
        <item m="1" x="2980"/>
        <item m="1" x="3133"/>
        <item m="1" x="1962"/>
        <item m="1" x="3131"/>
        <item m="1" x="2475"/>
        <item m="1" x="2121"/>
        <item m="1" x="2878"/>
        <item m="1" x="1713"/>
        <item m="1" x="1756"/>
        <item m="1" x="2577"/>
        <item m="1" x="2292"/>
        <item m="1" x="2588"/>
        <item m="1" x="3013"/>
        <item m="1" x="2320"/>
        <item m="1" x="3187"/>
        <item m="1" x="2870"/>
        <item m="1" x="2868"/>
        <item m="1" x="1712"/>
        <item m="1" x="1688"/>
        <item m="1" x="2364"/>
        <item m="1" x="3447"/>
        <item m="1" x="2246"/>
        <item m="1" x="1820"/>
        <item m="1" x="2592"/>
        <item m="1" x="1990"/>
        <item m="1" x="3476"/>
        <item m="1" x="1908"/>
        <item m="1" x="2363"/>
        <item m="1" x="3446"/>
        <item m="1" x="2365"/>
        <item m="1" x="3448"/>
        <item m="1" x="3316"/>
        <item m="1" x="3018"/>
        <item m="1" x="2653"/>
        <item m="1" x="3190"/>
        <item m="1" x="1667"/>
        <item m="1" x="3022"/>
        <item m="1" x="2656"/>
        <item m="1" x="2487"/>
        <item m="1" x="2748"/>
        <item m="1" x="3132"/>
        <item m="1" x="3508"/>
        <item m="1" x="1674"/>
        <item m="1" x="1813"/>
        <item m="1" x="2095"/>
        <item m="1" x="3600"/>
        <item m="1" x="2725"/>
        <item m="1" x="3220"/>
        <item m="1" x="2861"/>
        <item m="1" x="2123"/>
        <item m="1" x="3594"/>
        <item m="1" x="2004"/>
        <item m="1" x="1714"/>
        <item m="1" x="2726"/>
        <item m="1" x="1757"/>
        <item m="1" x="3105"/>
        <item m="1" x="2041"/>
        <item m="1" x="2813"/>
        <item m="1" x="1777"/>
        <item m="1" x="3608"/>
        <item m="1" x="1796"/>
        <item m="1" x="2109"/>
        <item m="1" x="2214"/>
        <item m="1" x="2945"/>
        <item m="1" x="2540"/>
        <item m="1" x="2376"/>
        <item m="1" x="1778"/>
        <item m="1" x="3609"/>
        <item m="1" x="3143"/>
        <item m="1" x="2053"/>
        <item m="1" x="2990"/>
        <item m="1" x="1842"/>
        <item m="1" x="2612"/>
        <item m="1" x="2291"/>
        <item m="1" x="2738"/>
        <item m="1" x="1874"/>
        <item m="1" x="2773"/>
        <item m="1" x="1970"/>
        <item m="1" x="2347"/>
        <item m="1" x="3444"/>
        <item m="1" x="1704"/>
        <item m="1" x="2204"/>
        <item m="1" x="2026"/>
        <item m="1" x="1911"/>
        <item m="1" x="2946"/>
        <item m="1" x="2425"/>
        <item m="1" x="2451"/>
        <item m="1" x="2707"/>
        <item m="1" x="3540"/>
        <item m="1" x="1965"/>
        <item m="1" x="2215"/>
        <item m="1" x="2456"/>
        <item m="1" x="1918"/>
        <item m="1" x="1852"/>
        <item m="1" x="3135"/>
        <item m="1" x="2247"/>
        <item m="1" x="2955"/>
        <item m="1" x="2711"/>
        <item m="1" x="1891"/>
        <item m="1" x="3380"/>
        <item m="1" x="2343"/>
        <item m="1" x="2092"/>
        <item m="1" x="3573"/>
        <item m="1" x="1700"/>
        <item m="1" x="3121"/>
        <item m="1" x="3441"/>
        <item m="1" x="3246"/>
        <item m="1" x="3389"/>
        <item m="1" x="2055"/>
        <item m="1" x="2796"/>
        <item m="1" x="3291"/>
        <item m="1" x="2708"/>
        <item m="1" x="3029"/>
        <item m="1" x="3403"/>
        <item m="1" x="3598"/>
        <item m="1" x="2959"/>
        <item m="1" x="3576"/>
        <item m="1" x="2552"/>
        <item m="1" x="3025"/>
        <item m="1" x="2654"/>
        <item m="1" x="1763"/>
        <item m="1" x="2786"/>
        <item m="1" x="3150"/>
        <item m="1" x="2006"/>
        <item m="1" x="2718"/>
        <item m="1" x="2457"/>
        <item m="1" x="2989"/>
        <item m="1" x="2442"/>
        <item m="1" x="3381"/>
        <item m="1" x="2183"/>
        <item m="1" x="3495"/>
        <item m="1" x="2805"/>
        <item m="1" x="1664"/>
        <item m="1" x="2686"/>
        <item m="1" x="2550"/>
        <item m="1" x="1718"/>
        <item m="1" x="2196"/>
        <item m="1" x="1645"/>
        <item m="1" x="2474"/>
        <item m="1" x="3582"/>
        <item m="1" x="1887"/>
        <item m="1" x="2344"/>
        <item m="1" x="2100"/>
        <item m="1" x="2259"/>
        <item m="1" x="3555"/>
        <item m="1" x="3309"/>
        <item m="1" x="3206"/>
        <item m="1" x="1752"/>
        <item m="1" x="2666"/>
        <item m="1" x="2682"/>
        <item m="1" x="1635"/>
        <item m="1" x="2578"/>
        <item m="1" x="2008"/>
        <item m="1" x="2885"/>
        <item m="1" x="2939"/>
        <item m="1" x="1880"/>
        <item m="1" x="2140"/>
        <item m="1" x="2256"/>
        <item m="1" x="1963"/>
        <item m="1" x="2120"/>
        <item m="1" x="2877"/>
        <item m="1" x="2016"/>
        <item m="1" x="3198"/>
        <item m="1" x="2698"/>
        <item m="1" x="3298"/>
        <item m="1" x="3010"/>
        <item m="1" x="1720"/>
        <item m="1" x="3224"/>
        <item m="1" x="2238"/>
        <item m="1" x="2473"/>
        <item m="1" x="2132"/>
        <item m="1" x="2082"/>
        <item m="1" x="3393"/>
        <item m="1" x="3580"/>
        <item m="1" x="2828"/>
        <item m="1" x="3319"/>
        <item m="1" x="2695"/>
        <item m="1" x="2492"/>
        <item m="1" x="2648"/>
        <item m="1" x="3285"/>
        <item m="1" x="2111"/>
        <item m="1" x="1995"/>
        <item m="1" x="2869"/>
        <item m="1" x="2679"/>
        <item m="1" x="3106"/>
        <item m="1" x="1947"/>
        <item m="1" x="3460"/>
        <item m="1" x="2304"/>
        <item m="1" x="2179"/>
        <item m="1" x="3166"/>
        <item m="1" x="1991"/>
        <item m="1" x="3419"/>
        <item m="1" x="2176"/>
        <item m="1" x="3158"/>
        <item m="1" x="1945"/>
        <item m="1" x="2384"/>
        <item m="1" x="2126"/>
        <item m="1" x="2037"/>
        <item m="1" x="2042"/>
        <item m="1" x="2362"/>
        <item m="1" x="3379"/>
        <item m="1" x="2680"/>
        <item m="1" x="3599"/>
        <item m="1" x="1789"/>
        <item m="1" x="2023"/>
        <item m="1" x="1717"/>
        <item m="1" x="2942"/>
        <item m="1" x="1671"/>
        <item m="1" x="3369"/>
        <item m="1" x="2879"/>
        <item m="1" x="2392"/>
        <item m="1" x="2652"/>
        <item m="1" x="3579"/>
        <item m="1" x="1762"/>
        <item m="1" x="2371"/>
        <item m="1" x="2918"/>
        <item m="1" x="2593"/>
        <item m="1" x="3116"/>
        <item m="1" x="2817"/>
        <item m="1" x="1961"/>
        <item m="1" x="2784"/>
        <item m="1" x="2127"/>
        <item m="1" x="2185"/>
        <item m="1" x="3265"/>
        <item m="1" x="2895"/>
        <item m="1" x="1806"/>
        <item m="1" x="2025"/>
        <item m="1" x="1619"/>
        <item m="1" x="2180"/>
        <item m="1" x="3064"/>
        <item m="1" x="2021"/>
        <item m="1" x="1805"/>
        <item m="1" x="2024"/>
        <item m="1" x="1816"/>
        <item m="1" x="1662"/>
        <item m="1" x="2104"/>
        <item m="1" x="1829"/>
        <item m="1" x="2065"/>
        <item m="1" x="2801"/>
        <item m="1" x="2297"/>
        <item m="1" x="3612"/>
        <item m="1" x="1643"/>
        <item m="1" x="2058"/>
        <item m="1" x="2851"/>
        <item m="1" x="2546"/>
        <item m="1" x="2122"/>
        <item m="1" x="2056"/>
        <item m="1" x="2789"/>
        <item m="1" x="2279"/>
        <item m="1" x="2825"/>
        <item m="1" x="2243"/>
        <item m="1" x="2114"/>
        <item m="1" x="2019"/>
        <item m="1" x="2106"/>
        <item m="1" x="1831"/>
        <item m="1" x="2559"/>
        <item m="1" x="3430"/>
        <item m="1" x="2865"/>
        <item m="1" x="1709"/>
        <item m="1" x="2105"/>
        <item m="1" x="1830"/>
        <item m="1" x="2657"/>
        <item m="1" x="3626"/>
        <item m="1" x="2159"/>
        <item m="1" x="3155"/>
        <item m="1" x="3287"/>
        <item m="1" x="1666"/>
        <item m="1" x="3561"/>
        <item m="1" x="2689"/>
        <item m="1" x="2193"/>
        <item m="1" x="1817"/>
        <item m="1" x="1663"/>
        <item m="1" x="2133"/>
        <item m="1" x="2084"/>
        <item m="1" x="3217"/>
        <item m="1" x="3407"/>
        <item m="1" x="2857"/>
        <item m="1" x="2986"/>
        <item m="1" x="3253"/>
        <item m="1" x="2107"/>
        <item m="1" x="2186"/>
        <item m="1" x="3371"/>
        <item m="1" x="2896"/>
        <item m="1" x="3041"/>
        <item m="1" x="1691"/>
        <item m="1" x="2704"/>
        <item m="1" x="1734"/>
        <item m="1" x="3077"/>
        <item m="1" x="2493"/>
        <item m="1" x="2659"/>
        <item m="1" x="3628"/>
        <item m="1" x="1627"/>
        <item m="1" x="2914"/>
        <item m="1" x="2128"/>
        <item m="1" x="3406"/>
        <item m="1" x="3266"/>
        <item m="1" x="3408"/>
        <item m="1" x="3230"/>
        <item m="1" x="2160"/>
        <item m="1" x="2244"/>
        <item m="1" x="1971"/>
        <item m="1" x="2020"/>
        <item m="1" x="2393"/>
        <item m="1" x="2655"/>
        <item m="1" x="3583"/>
        <item m="1" x="1764"/>
        <item m="1" x="2763"/>
        <item m="1" x="1628"/>
        <item m="1" x="2915"/>
        <item m="1" x="2012"/>
        <item m="1" x="2889"/>
        <item m="1" x="3267"/>
        <item m="1" x="2808"/>
        <item m="1" x="1922"/>
        <item m="1" x="3147"/>
        <item m="1" x="2636"/>
        <item m="1" x="1678"/>
        <item m="1" x="2470"/>
        <item m="1" x="3420"/>
        <item m="1" x="2345"/>
        <item m="1" x="1799"/>
        <item m="1" x="2066"/>
        <item m="1" x="2804"/>
        <item m="1" x="2303"/>
        <item m="1" x="3616"/>
        <item m="1" x="1644"/>
        <item m="1" x="3453"/>
        <item m="1" x="3329"/>
        <item m="1" x="2832"/>
        <item m="1" x="1884"/>
        <item m="1" x="2144"/>
        <item m="1" x="2115"/>
        <item m="1" x="1804"/>
        <item m="1" x="3065"/>
        <item m="1" x="2975"/>
        <item m="1" x="2087"/>
        <item m="1" x="1652"/>
        <item m="1" x="1779"/>
        <item m="1" x="2471"/>
        <item m="1" x="1703"/>
        <item m="1" x="2346"/>
        <item m="1" x="2976"/>
        <item m="1" x="2747"/>
        <item m="1" x="1689"/>
        <item m="1" x="2511"/>
        <item m="1" x="2897"/>
        <item m="1" x="2010"/>
        <item m="1" x="2887"/>
        <item m="1" x="1910"/>
        <item m="1" x="2166"/>
        <item m="1" x="1840"/>
        <item m="1" x="1685"/>
        <item m="1" x="3456"/>
        <item m="1" x="3560"/>
        <item m="1" x="1715"/>
        <item m="1" x="1981"/>
        <item m="1" x="2408"/>
        <item m="1" x="3097"/>
        <item m="1" x="1882"/>
        <item m="1" x="2142"/>
        <item m="1" x="2312"/>
        <item m="1" x="1870"/>
        <item m="1" x="2684"/>
        <item m="1" x="1637"/>
        <item m="1" x="2061"/>
        <item m="1" x="3305"/>
        <item m="1" x="3306"/>
        <item m="1" x="1686"/>
        <item m="1" x="3170"/>
        <item m="1" x="1808"/>
        <item m="1" x="1850"/>
        <item m="1" x="2528"/>
        <item m="1" x="2266"/>
        <item m="1" x="2609"/>
        <item m="1" x="1639"/>
        <item m="1" x="2382"/>
        <item m="1" x="3193"/>
        <item m="1" x="3075"/>
        <item m="1" x="2439"/>
        <item m="1" x="2268"/>
        <item m="1" x="3417"/>
        <item m="1" x="3211"/>
        <item m="1" x="3601"/>
        <item m="1" x="2182"/>
        <item m="1" x="3532"/>
        <item m="1" x="1769"/>
        <item m="1" x="2970"/>
        <item m="1" x="3418"/>
        <item m="1" x="3385"/>
        <item m="1" x="1993"/>
        <item m="1" x="1901"/>
        <item m="1" x="3237"/>
        <item m="1" x="3149"/>
        <item m="1" x="2736"/>
        <item m="1" x="3179"/>
        <item m="1" x="2438"/>
        <item m="1" x="2013"/>
        <item m="1" x="2369"/>
        <item m="1" x="3462"/>
        <item m="1" x="3154"/>
        <item m="1" x="3342"/>
        <item m="1" x="3153"/>
        <item m="1" x="3341"/>
        <item m="1" x="2315"/>
        <item m="1" x="2073"/>
        <item m="1" x="3175"/>
        <item m="1" x="3454"/>
        <item m="1" x="3060"/>
        <item m="1" x="2272"/>
        <item m="1" x="2641"/>
        <item m="1" x="1927"/>
        <item m="1" x="2342"/>
        <item m="1" x="2225"/>
        <item m="1" x="1948"/>
        <item m="1" x="2101"/>
        <item m="1" x="3004"/>
        <item m="1" x="1727"/>
        <item m="1" x="2554"/>
        <item m="1" x="1670"/>
        <item m="1" x="2136"/>
        <item m="1" x="1669"/>
        <item m="1" x="2135"/>
        <item m="1" x="2355"/>
        <item m="1" x="3622"/>
        <item m="1" x="3449"/>
        <item m="1" x="1915"/>
        <item m="1" x="3209"/>
        <item m="1" x="3390"/>
        <item m="1" x="2830"/>
        <item m="1" x="3254"/>
        <item m="1" x="3563"/>
        <item m="1" x="3264"/>
        <item m="1" x="3263"/>
        <item m="1" x="1658"/>
        <item m="1" x="3138"/>
        <item m="1" x="3510"/>
        <item m="1" x="2441"/>
        <item m="1" x="2998"/>
        <item m="1" x="3236"/>
        <item m="1" x="3440"/>
        <item m="1" x="1665"/>
        <item m="1" x="2936"/>
        <item m="1" x="1854"/>
        <item m="1" x="3130"/>
        <item m="1" x="3007"/>
        <item m="1" x="2835"/>
        <item m="1" x="2427"/>
        <item m="1" x="2759"/>
        <item m="1" x="2629"/>
        <item m="1" x="2769"/>
        <item m="1" x="2191"/>
        <item m="1" x="2192"/>
        <item m="1" x="1846"/>
        <item m="1" x="2071"/>
        <item m="1" x="2072"/>
        <item m="1" x="1821"/>
        <item m="1" x="3559"/>
        <item m="1" x="3300"/>
        <item m="1" x="1629"/>
        <item m="1" x="3422"/>
        <item m="1" x="2296"/>
        <item m="1" x="3623"/>
        <item m="1" x="3450"/>
        <item m="1" x="3152"/>
        <item m="1" x="3340"/>
        <item m="1" x="2715"/>
        <item m="1" x="3044"/>
        <item m="1" x="3281"/>
        <item m="1" x="3368"/>
        <item m="1" x="2846"/>
        <item m="1" x="1897"/>
        <item m="1" x="3314"/>
        <item m="1" x="3100"/>
        <item m="1" x="3099"/>
        <item m="1" x="3541"/>
        <item m="1" x="1900"/>
        <item m="1" x="3012"/>
        <item m="1" x="2797"/>
        <item m="1" x="2329"/>
        <item m="1" x="2328"/>
        <item m="1" x="3543"/>
        <item m="1" x="3542"/>
        <item m="1" x="2693"/>
        <item m="1" x="3103"/>
        <item m="1" x="3363"/>
        <item m="1" x="3242"/>
        <item m="1" x="3241"/>
        <item m="1" x="3249"/>
        <item m="1" x="3063"/>
        <item m="1" x="2735"/>
        <item m="1" x="3102"/>
        <item m="1" x="3062"/>
        <item m="1" x="3240"/>
        <item m="1" x="3239"/>
        <item m="1" x="3248"/>
        <item m="1" x="1694"/>
        <item m="1" x="3297"/>
        <item m="1" x="3549"/>
        <item m="1" x="2356"/>
        <item m="1" x="2015"/>
        <item m="1" x="2318"/>
        <item m="1" x="3299"/>
        <item m="1" x="2488"/>
        <item m="1" x="2433"/>
        <item m="1" x="2432"/>
        <item m="1" x="2798"/>
        <item m="1" x="3311"/>
        <item m="1" x="2325"/>
        <item m="1" x="2285"/>
        <item m="1" x="2746"/>
        <item m="1" x="1785"/>
        <item m="1" x="2175"/>
        <item m="1" x="3575"/>
        <item m="1" x="3391"/>
        <item m="1" x="2688"/>
        <item m="1" x="2831"/>
        <item m="1" x="3323"/>
        <item m="1" x="2646"/>
        <item m="1" x="1967"/>
        <item m="1" x="2307"/>
        <item m="1" x="3051"/>
        <item m="1" x="3050"/>
        <item m="1" x="3049"/>
        <item m="1" x="3048"/>
        <item m="1" x="3204"/>
        <item m="1" x="3401"/>
        <item m="1" x="1964"/>
        <item m="1" x="2099"/>
        <item m="1" x="3512"/>
        <item m="1" x="1931"/>
        <item m="1" x="3511"/>
        <item m="1" x="1930"/>
        <item m="1" x="3565"/>
        <item m="1" x="3629"/>
        <item m="1" x="3233"/>
        <item m="1" x="3234"/>
        <item m="1" x="2750"/>
        <item m="1" x="2751"/>
        <item m="1" x="3169"/>
        <item m="1" x="3416"/>
        <item m="1" x="2800"/>
        <item m="1" x="3578"/>
        <item m="1" x="3277"/>
        <item m="1" x="3280"/>
        <item m="1" x="2862"/>
        <item m="1" x="1849"/>
        <item m="1" x="2937"/>
        <item m="1" x="3061"/>
        <item m="1" x="1740"/>
        <item m="1" x="1759"/>
        <item m="1" x="3292"/>
        <item m="1" x="3473"/>
        <item m="1" x="2486"/>
        <item m="1" x="2372"/>
        <item m="1" x="3259"/>
        <item m="1" x="2560"/>
        <item m="1" x="2954"/>
        <item m="1" x="2494"/>
        <item m="1" x="2358"/>
        <item m="1" x="1832"/>
        <item m="1" x="3260"/>
        <item m="1" x="3180"/>
        <item m="1" x="1859"/>
        <item m="1" x="1847"/>
        <item m="1" x="2282"/>
        <item m="1" x="1695"/>
        <item m="1" x="2353"/>
        <item m="1" x="2152"/>
        <item m="1" x="3176"/>
        <item m="1" x="1668"/>
        <item m="1" x="2134"/>
        <item m="1" x="3480"/>
        <item m="1" x="3202"/>
        <item m="1" x="2224"/>
        <item m="1" x="2997"/>
        <item m="1" x="3174"/>
        <item m="1" x="3589"/>
        <item m="1" x="3396"/>
        <item m="1" x="2506"/>
        <item m="1" x="1862"/>
        <item m="1" x="2790"/>
        <item m="1" x="1683"/>
        <item m="1" x="1952"/>
        <item m="1" x="2615"/>
        <item m="1" x="3301"/>
        <item m="1" x="1721"/>
        <item m="1" x="3104"/>
        <item m="1" x="2987"/>
        <item m="1" x="3205"/>
        <item m="1" x="3023"/>
        <item m="1" x="2982"/>
        <item m="1" x="2678"/>
        <item m="1" x="3347"/>
        <item m="1" x="2354"/>
        <item m="1" x="2953"/>
        <item m="1" x="2412"/>
        <item m="1" x="3215"/>
        <item m="1" x="2290"/>
        <item m="1" x="2231"/>
        <item m="1" x="2349"/>
        <item m="1" x="3278"/>
        <item m="1" x="2719"/>
        <item m="1" x="2951"/>
        <item m="1" x="2383"/>
        <item m="1" x="2968"/>
        <item m="1" x="2974"/>
        <item m="1" x="2404"/>
        <item m="1" x="3376"/>
        <item m="1" x="1631"/>
        <item m="1" x="3009"/>
        <item m="1" x="2714"/>
        <item m="1" x="3591"/>
        <item m="1" x="2367"/>
        <item m="1" x="3533"/>
        <item m="1" x="1800"/>
        <item m="1" x="2702"/>
        <item m="1" x="3477"/>
        <item m="1" x="2330"/>
        <item m="1" x="3182"/>
        <item m="1" x="2863"/>
        <item m="1" x="3272"/>
        <item m="1" x="3184"/>
        <item m="1" x="2819"/>
        <item m="1" x="3613"/>
        <item m="1" x="2713"/>
        <item m="1" x="3590"/>
        <item m="1" x="2086"/>
        <item m="1" x="2040"/>
        <item m="1" x="3245"/>
        <item m="1" x="1624"/>
        <item m="1" x="2749"/>
        <item m="1" x="3606"/>
        <item m="1" x="2062"/>
        <item m="1" x="2563"/>
        <item m="1" x="1890"/>
        <item m="1" x="3568"/>
        <item m="1" x="2431"/>
        <item m="1" x="2194"/>
        <item m="1" x="3617"/>
        <item m="1" x="2280"/>
        <item m="1" x="3425"/>
        <item m="1" x="1998"/>
        <item m="1" x="3109"/>
        <item m="1" x="2323"/>
        <item m="1" x="3293"/>
        <item m="1" x="2618"/>
        <item m="1" x="1886"/>
        <item m="1" x="2934"/>
        <item m="1" x="2229"/>
        <item m="1" x="3584"/>
        <item m="1" x="1767"/>
        <item m="1" x="2410"/>
        <item m="1" x="3173"/>
        <item m="1" x="1811"/>
        <item m="1" x="2164"/>
        <item m="1" x="3610"/>
        <item m="1" x="2270"/>
        <item m="1" x="2963"/>
        <item m="1" x="3247"/>
        <item m="1" x="1693"/>
        <item m="1" x="2845"/>
        <item m="1" x="3223"/>
        <item m="1" x="2829"/>
        <item m="1" x="1892"/>
        <item m="1" x="2703"/>
        <item m="1" x="3073"/>
        <item m="1" x="2454"/>
        <item m="1" x="2586"/>
        <item m="1" x="1646"/>
        <item m="1" x="2628"/>
        <item m="1" x="3374"/>
        <item m="1" x="2985"/>
        <item m="1" x="3469"/>
        <item m="1" x="1909"/>
        <item m="1" x="2734"/>
        <item m="1" x="3231"/>
        <item m="1" x="2992"/>
        <item m="1" x="1938"/>
        <item m="1" x="1944"/>
        <item m="1" x="2138"/>
        <item m="1" x="2991"/>
        <item m="1" x="3178"/>
        <item m="1" x="1729"/>
        <item m="1" x="3279"/>
        <item m="1" x="2884"/>
        <item m="1" x="3373"/>
        <item m="1" x="2514"/>
        <item m="1" x="3059"/>
        <item m="1" x="3024"/>
        <item m="1" x="3478"/>
        <item m="1" x="2927"/>
        <item m="1" x="1977"/>
        <item m="1" x="3562"/>
        <item m="1" x="2399"/>
        <item m="1" x="3269"/>
        <item m="1" x="3428"/>
        <item m="1" x="3161"/>
        <item m="1" x="2444"/>
        <item m="1" x="2984"/>
        <item m="1" x="3489"/>
        <item m="1" x="2705"/>
        <item m="1" x="1722"/>
        <item x="505"/>
        <item x="506"/>
        <item x="507"/>
        <item x="508"/>
        <item x="509"/>
        <item x="510"/>
        <item x="511"/>
        <item x="512"/>
        <item x="513"/>
        <item x="514"/>
        <item x="144"/>
        <item x="149"/>
        <item x="156"/>
        <item x="210"/>
        <item x="211"/>
        <item x="212"/>
        <item x="213"/>
        <item x="214"/>
        <item x="215"/>
        <item x="216"/>
        <item x="217"/>
        <item x="218"/>
        <item x="219"/>
        <item x="220"/>
        <item x="221"/>
        <item x="222"/>
        <item x="223"/>
        <item x="224"/>
        <item x="225"/>
        <item x="226"/>
        <item x="227"/>
        <item x="228"/>
        <item x="229"/>
        <item x="230"/>
        <item x="231"/>
        <item x="232"/>
        <item x="295"/>
        <item x="515"/>
        <item x="516"/>
        <item x="517"/>
        <item m="1" x="2466"/>
        <item x="520"/>
        <item x="523"/>
        <item x="524"/>
        <item x="525"/>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225"/>
        <item x="1226"/>
        <item x="1227"/>
        <item x="1228"/>
        <item x="1229"/>
        <item x="1230"/>
        <item x="1231"/>
        <item x="1232"/>
        <item x="1233"/>
        <item x="1234"/>
        <item x="1235"/>
        <item x="1236"/>
        <item x="1237"/>
        <item x="1238"/>
        <item x="1239"/>
        <item x="1240"/>
        <item x="1241"/>
        <item x="1242"/>
        <item x="1243"/>
        <item m="1" x="2414"/>
        <item x="1244"/>
        <item x="1245"/>
        <item x="1246"/>
        <item x="1247"/>
        <item x="1248"/>
        <item x="1249"/>
        <item x="1250"/>
        <item x="1251"/>
        <item x="1252"/>
        <item m="1" x="2601"/>
        <item x="1253"/>
        <item x="1254"/>
        <item x="1255"/>
        <item x="1256"/>
        <item x="1257"/>
        <item x="1258"/>
        <item x="1259"/>
        <item x="1260"/>
        <item x="1261"/>
        <item x="1262"/>
        <item x="1263"/>
        <item x="1264"/>
        <item x="1265"/>
        <item x="1266"/>
        <item x="1267"/>
        <item x="1268"/>
        <item x="1269"/>
        <item x="1270"/>
        <item m="1" x="2740"/>
        <item x="1271"/>
        <item x="1272"/>
        <item x="1273"/>
        <item x="1274"/>
        <item x="1275"/>
        <item x="1276"/>
        <item x="1277"/>
        <item x="1278"/>
        <item x="1279"/>
        <item x="1280"/>
        <item m="1" x="2113"/>
        <item m="1" x="3474"/>
        <item x="1283"/>
        <item x="1284"/>
        <item x="1285"/>
        <item x="1287"/>
        <item m="1" x="1730"/>
        <item x="1288"/>
        <item m="1" x="2085"/>
        <item m="1" x="2339"/>
        <item m="1" x="2931"/>
        <item m="1" x="2943"/>
        <item m="1" x="3551"/>
        <item m="1" x="1651"/>
        <item m="1" x="3008"/>
        <item m="1" x="2983"/>
        <item m="1" x="2147"/>
        <item m="1" x="3435"/>
        <item m="1" x="2699"/>
        <item m="1" x="2137"/>
        <item m="1" x="2395"/>
        <item m="1" x="1889"/>
        <item m="1" x="3515"/>
        <item m="1" x="2732"/>
        <item x="1294"/>
        <item m="1" x="3146"/>
        <item m="1" x="1895"/>
        <item m="1" x="2545"/>
        <item m="1" x="3168"/>
        <item x="1321"/>
        <item m="1" x="2542"/>
        <item m="1" x="2076"/>
        <item x="1324"/>
        <item x="1325"/>
        <item x="1326"/>
        <item m="1" x="3093"/>
        <item x="1327"/>
        <item x="1330"/>
        <item m="1" x="3014"/>
        <item m="1" x="3467"/>
        <item x="1334"/>
        <item m="1" x="2146"/>
        <item m="1" x="3434"/>
        <item x="1337"/>
        <item x="1338"/>
        <item x="1341"/>
        <item x="1342"/>
        <item m="1" x="2731"/>
        <item x="1343"/>
        <item m="1" x="1894"/>
        <item m="1" x="2544"/>
        <item m="1" x="2490"/>
        <item x="1126"/>
        <item m="1" x="2149"/>
        <item x="1128"/>
        <item x="1129"/>
        <item m="1" x="3411"/>
        <item m="1" x="2415"/>
        <item m="1" x="3479"/>
        <item m="1" x="3141"/>
        <item m="1" x="2265"/>
        <item m="1" x="2351"/>
        <item m="1" x="2809"/>
        <item m="1" x="2440"/>
        <item m="1" x="3611"/>
        <item m="1" x="2816"/>
        <item m="1" x="1865"/>
        <item x="1347"/>
        <item m="1" x="2536"/>
        <item x="1349"/>
        <item m="1" x="1902"/>
        <item m="1" x="1684"/>
        <item m="1" x="2110"/>
        <item m="1" x="3255"/>
        <item m="1" x="3156"/>
        <item m="1" x="3620"/>
        <item m="1" x="1973"/>
        <item m="1" x="2729"/>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m="1" x="3523"/>
        <item m="1" x="3475"/>
        <item m="1" x="1776"/>
        <item m="1" x="2794"/>
        <item m="1" x="3588"/>
        <item m="1" x="3303"/>
        <item m="1" x="3461"/>
        <item m="1" x="1677"/>
        <item m="1" x="2668"/>
        <item m="1" x="2637"/>
        <item m="1" x="2977"/>
        <item m="1" x="3186"/>
        <item m="1" x="2227"/>
        <item m="1" x="2760"/>
        <item m="1" x="3375"/>
        <item m="1" x="3526"/>
        <item m="1" x="3550"/>
        <item m="1" x="2063"/>
        <item m="1" x="2890"/>
        <item m="1" x="1687"/>
        <item m="1" x="2241"/>
        <item m="1" x="2450"/>
        <item m="1" x="3120"/>
        <item m="1" x="1819"/>
        <item m="1" x="3000"/>
        <item m="1" x="3003"/>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m="1" x="1768"/>
        <item x="1282"/>
        <item x="1289"/>
        <item m="1" x="2791"/>
        <item m="1" x="2855"/>
        <item m="1" x="2856"/>
        <item x="1296"/>
        <item x="1297"/>
        <item x="1298"/>
        <item x="1299"/>
        <item x="1300"/>
        <item m="1" x="1797"/>
        <item m="1" x="2212"/>
        <item x="1301"/>
        <item x="1302"/>
        <item x="1303"/>
        <item m="1" x="3619"/>
        <item m="1" x="2815"/>
        <item x="1306"/>
        <item m="1" x="2288"/>
        <item x="1308"/>
        <item x="1309"/>
        <item x="1310"/>
        <item x="1311"/>
        <item m="1" x="1630"/>
        <item x="1313"/>
        <item m="1" x="3159"/>
        <item x="1315"/>
        <item m="1" x="3488"/>
        <item m="1" x="2348"/>
        <item x="1316"/>
        <item x="1317"/>
        <item x="1318"/>
        <item m="1" x="2642"/>
        <item m="1" x="2269"/>
        <item x="1323"/>
        <item m="1" x="3470"/>
        <item m="1" x="2333"/>
        <item m="1" x="3618"/>
        <item x="1329"/>
        <item x="1331"/>
        <item m="1" x="2617"/>
        <item m="1" x="1988"/>
        <item x="1336"/>
        <item m="1" x="2145"/>
        <item m="1" x="2608"/>
        <item m="1" x="2999"/>
        <item m="1" x="2620"/>
        <item x="1344"/>
        <item m="1" x="1793"/>
        <item m="1" x="2616"/>
        <item x="1127"/>
        <item x="1130"/>
        <item m="1" x="2375"/>
        <item x="1348"/>
        <item m="1" x="3353"/>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m="1" x="3098"/>
        <item m="1" x="2402"/>
        <item m="1" x="3335"/>
        <item m="1" x="2245"/>
        <item m="1" x="2611"/>
        <item m="1" x="2403"/>
        <item m="1" x="3336"/>
        <item x="379"/>
        <item x="381"/>
        <item x="382"/>
        <item x="384"/>
        <item x="386"/>
        <item x="387"/>
        <item x="388"/>
        <item m="1" x="2589"/>
        <item x="389"/>
        <item x="390"/>
        <item x="391"/>
        <item m="1" x="3437"/>
        <item x="394"/>
        <item x="464"/>
        <item x="465"/>
        <item x="466"/>
        <item x="467"/>
        <item x="468"/>
        <item x="469"/>
        <item x="470"/>
        <item x="518"/>
        <item m="1" x="1916"/>
        <item x="521"/>
        <item x="522"/>
        <item x="526"/>
        <item x="527"/>
        <item x="528"/>
        <item x="529"/>
        <item x="530"/>
        <item x="531"/>
        <item x="532"/>
        <item x="533"/>
        <item x="534"/>
        <item x="535"/>
        <item x="536"/>
        <item x="537"/>
        <item x="538"/>
        <item x="539"/>
        <item x="540"/>
        <item x="542"/>
        <item x="543"/>
        <item x="544"/>
        <item x="545"/>
        <item x="546"/>
        <item x="547"/>
        <item x="548"/>
        <item x="549"/>
        <item x="550"/>
        <item x="541"/>
        <item m="1" x="1913"/>
        <item m="1" x="2676"/>
        <item m="1" x="2161"/>
        <item m="1" x="2038"/>
        <item m="1" x="1914"/>
        <item m="1" x="2677"/>
        <item x="557"/>
        <item x="558"/>
        <item x="559"/>
        <item m="1" x="3225"/>
        <item x="561"/>
        <item x="562"/>
        <item x="563"/>
        <item x="564"/>
        <item x="565"/>
        <item x="566"/>
        <item x="567"/>
        <item x="568"/>
        <item x="569"/>
        <item x="570"/>
        <item x="571"/>
        <item x="572"/>
        <item x="573"/>
        <item x="574"/>
        <item m="1" x="2706"/>
        <item m="1" x="3547"/>
        <item m="1" x="3548"/>
        <item m="1" x="1861"/>
        <item m="1" x="1702"/>
        <item m="1" x="1848"/>
        <item m="1" x="3038"/>
        <item m="1" x="2420"/>
        <item m="1" x="2064"/>
        <item m="1" x="3289"/>
        <item m="1" x="2387"/>
        <item m="1" x="3530"/>
        <item m="1" x="2455"/>
        <item m="1" x="2258"/>
        <item m="1" x="2966"/>
        <item m="1" x="3228"/>
        <item m="1" x="1621"/>
        <item m="1" x="1984"/>
        <item m="1" x="2690"/>
        <item m="1" x="2036"/>
        <item m="1" x="2299"/>
        <item m="1" x="2300"/>
        <item m="1" x="2941"/>
        <item m="1" x="2574"/>
        <item m="1" x="2948"/>
        <item m="1" x="2088"/>
        <item m="1" x="2283"/>
        <item m="1" x="2377"/>
        <item m="1" x="3092"/>
        <item m="1" x="3387"/>
        <item m="1" x="3386"/>
        <item m="1" x="3388"/>
        <item m="1" x="3354"/>
        <item m="1" x="3137"/>
        <item m="1" x="2316"/>
        <item m="1" x="3545"/>
        <item m="1" x="3546"/>
        <item m="1" x="1860"/>
        <item m="1" x="1701"/>
        <item m="1" x="2386"/>
        <item m="1" x="3037"/>
        <item m="1" x="3288"/>
        <item m="1" x="2419"/>
        <item m="1" x="2965"/>
        <item m="1" x="1620"/>
        <item m="1" x="1983"/>
        <item x="1003"/>
        <item x="1004"/>
        <item x="1005"/>
        <item x="1006"/>
        <item x="1007"/>
        <item x="1008"/>
        <item x="1009"/>
        <item x="1010"/>
        <item x="1011"/>
        <item x="1098"/>
        <item x="1099"/>
        <item x="1100"/>
        <item x="1101"/>
        <item x="1102"/>
        <item m="1" x="2893"/>
        <item x="1104"/>
        <item x="1105"/>
        <item x="1106"/>
        <item x="1107"/>
        <item x="1109"/>
        <item x="1110"/>
        <item x="1111"/>
        <item x="1112"/>
        <item x="1113"/>
        <item x="1114"/>
        <item x="1115"/>
        <item x="1116"/>
        <item x="1117"/>
        <item x="1119"/>
        <item x="1122"/>
        <item x="1123"/>
        <item x="1124"/>
        <item x="1125"/>
        <item x="1133"/>
        <item x="1134"/>
        <item x="1135"/>
        <item x="1136"/>
        <item x="1137"/>
        <item m="1" x="1866"/>
        <item m="1" x="3304"/>
        <item m="1" x="3528"/>
        <item x="1139"/>
        <item m="1" x="3108"/>
        <item x="1141"/>
        <item x="1142"/>
        <item x="1143"/>
        <item x="1144"/>
        <item x="1145"/>
        <item m="1" x="2220"/>
        <item x="1286"/>
        <item x="1312"/>
        <item x="1328"/>
        <item x="1339"/>
        <item m="1" x="1989"/>
        <item x="1350"/>
        <item x="1351"/>
        <item m="1" x="2777"/>
        <item x="1353"/>
        <item x="1354"/>
        <item x="1355"/>
        <item x="1614"/>
        <item x="1615"/>
        <item x="1616"/>
        <item x="1617"/>
        <item x="1618"/>
        <item x="1131"/>
        <item x="1132"/>
        <item x="1138"/>
        <item x="371"/>
        <item x="372"/>
        <item x="373"/>
        <item x="374"/>
        <item x="375"/>
        <item x="376"/>
        <item x="377"/>
        <item x="395"/>
        <item x="396"/>
        <item x="397"/>
        <item x="398"/>
        <item x="399"/>
        <item x="400"/>
        <item x="519"/>
        <item x="551"/>
        <item x="552"/>
        <item x="553"/>
        <item x="554"/>
        <item x="555"/>
        <item x="556"/>
        <item x="560"/>
        <item x="575"/>
        <item x="576"/>
        <item x="577"/>
        <item x="578"/>
        <item x="579"/>
        <item x="580"/>
        <item x="581"/>
        <item x="582"/>
        <item x="583"/>
        <item x="584"/>
        <item x="585"/>
        <item x="588"/>
        <item x="589"/>
        <item x="590"/>
        <item x="591"/>
        <item x="592"/>
        <item x="593"/>
        <item x="586"/>
        <item x="587"/>
        <item x="594"/>
        <item x="595"/>
        <item x="596"/>
        <item x="597"/>
        <item x="598"/>
        <item x="1103"/>
        <item x="1108"/>
        <item x="1118"/>
        <item x="1120"/>
        <item x="1121"/>
        <item x="1140"/>
        <item x="1146"/>
        <item x="1147"/>
        <item x="1148"/>
        <item x="1149"/>
        <item x="1281"/>
        <item x="1290"/>
        <item x="1291"/>
        <item x="1292"/>
        <item x="1293"/>
        <item x="1295"/>
        <item x="1304"/>
        <item x="1305"/>
        <item x="1307"/>
        <item x="1314"/>
        <item x="1319"/>
        <item x="1320"/>
        <item x="1322"/>
        <item x="1332"/>
        <item x="1333"/>
        <item x="1335"/>
        <item x="1340"/>
        <item x="1345"/>
        <item x="1346"/>
        <item x="1352"/>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392"/>
        <item x="393"/>
      </items>
    </pivotField>
    <pivotField compact="0" outline="0" showAll="0"/>
    <pivotField axis="axisRow" compact="0" outline="0" showAll="0" defaultSubtotal="0">
      <items count="4">
        <item x="0"/>
        <item m="1" x="2"/>
        <item m="1" x="3"/>
        <item m="1" x="1"/>
      </items>
    </pivotField>
    <pivotField axis="axisRow" compact="0" outline="0" showAll="0" defaultSubtotal="0">
      <items count="22">
        <item x="1"/>
        <item x="2"/>
        <item x="0"/>
        <item m="1" x="9"/>
        <item m="1" x="14"/>
        <item m="1" x="16"/>
        <item m="1" x="13"/>
        <item m="1" x="15"/>
        <item m="1" x="19"/>
        <item m="1" x="12"/>
        <item m="1" x="11"/>
        <item m="1" x="17"/>
        <item m="1" x="21"/>
        <item m="1" x="20"/>
        <item m="1" x="10"/>
        <item m="1" x="18"/>
        <item x="5"/>
        <item x="3"/>
        <item x="6"/>
        <item x="8"/>
        <item x="4"/>
        <item x="7"/>
      </items>
    </pivotField>
    <pivotField axis="axisRow" compact="0" outline="0" showAll="0" defaultSubtotal="0">
      <items count="14">
        <item x="0"/>
        <item x="1"/>
        <item x="2"/>
        <item x="8"/>
        <item x="6"/>
        <item x="4"/>
        <item x="3"/>
        <item x="5"/>
        <item x="9"/>
        <item x="7"/>
        <item m="1" x="13"/>
        <item x="12"/>
        <item x="10"/>
        <item x="11"/>
      </items>
    </pivotField>
    <pivotField compact="0" outline="0" showAll="0"/>
    <pivotField compact="0" outline="0" showAll="0"/>
    <pivotField compact="0" outline="0" showAll="0"/>
    <pivotField compact="0" outline="0" showAll="0"/>
    <pivotField axis="axisRow" compact="0" outline="0" showAll="0" defaultSubtotal="0">
      <items count="452">
        <item m="1" x="279"/>
        <item m="1" x="445"/>
        <item x="1"/>
        <item x="2"/>
        <item x="4"/>
        <item x="5"/>
        <item m="1" x="277"/>
        <item m="1" x="417"/>
        <item x="8"/>
        <item m="1" x="180"/>
        <item m="1" x="301"/>
        <item x="11"/>
        <item m="1" x="428"/>
        <item m="1" x="389"/>
        <item x="14"/>
        <item x="15"/>
        <item x="16"/>
        <item x="25"/>
        <item m="1" x="192"/>
        <item x="24"/>
        <item x="32"/>
        <item x="33"/>
        <item x="34"/>
        <item x="31"/>
        <item x="3"/>
        <item m="1" x="267"/>
        <item m="1" x="259"/>
        <item m="1" x="344"/>
        <item m="1" x="202"/>
        <item m="1" x="214"/>
        <item m="1" x="435"/>
        <item m="1" x="418"/>
        <item m="1" x="225"/>
        <item m="1" x="442"/>
        <item m="1" x="343"/>
        <item m="1" x="390"/>
        <item m="1" x="427"/>
        <item m="1" x="243"/>
        <item m="1" x="433"/>
        <item m="1" x="308"/>
        <item m="1" x="237"/>
        <item m="1" x="414"/>
        <item m="1" x="320"/>
        <item m="1" x="293"/>
        <item m="1" x="373"/>
        <item m="1" x="254"/>
        <item m="1" x="358"/>
        <item x="37"/>
        <item m="1" x="231"/>
        <item m="1" x="207"/>
        <item m="1" x="283"/>
        <item m="1" x="447"/>
        <item m="1" x="230"/>
        <item m="1" x="446"/>
        <item m="1" x="278"/>
        <item m="1" x="226"/>
        <item m="1" x="323"/>
        <item m="1" x="263"/>
        <item m="1" x="317"/>
        <item m="1" x="222"/>
        <item m="1" x="318"/>
        <item m="1" x="399"/>
        <item m="1" x="274"/>
        <item m="1" x="206"/>
        <item m="1" x="375"/>
        <item m="1" x="424"/>
        <item m="1" x="411"/>
        <item m="1" x="212"/>
        <item m="1" x="331"/>
        <item m="1" x="178"/>
        <item m="1" x="201"/>
        <item m="1" x="405"/>
        <item m="1" x="272"/>
        <item m="1" x="223"/>
        <item m="1" x="330"/>
        <item m="1" x="413"/>
        <item m="1" x="273"/>
        <item m="1" x="444"/>
        <item m="1" x="270"/>
        <item x="41"/>
        <item m="1" x="298"/>
        <item m="1" x="280"/>
        <item m="1" x="315"/>
        <item m="1" x="203"/>
        <item m="1" x="260"/>
        <item m="1" x="252"/>
        <item m="1" x="354"/>
        <item m="1" x="391"/>
        <item m="1" x="208"/>
        <item m="1" x="193"/>
        <item m="1" x="199"/>
        <item m="1" x="388"/>
        <item m="1" x="195"/>
        <item m="1" x="436"/>
        <item m="1" x="429"/>
        <item m="1" x="271"/>
        <item m="1" x="361"/>
        <item m="1" x="422"/>
        <item m="1" x="347"/>
        <item m="1" x="258"/>
        <item m="1" x="242"/>
        <item m="1" x="371"/>
        <item m="1" x="292"/>
        <item m="1" x="423"/>
        <item m="1" x="366"/>
        <item m="1" x="251"/>
        <item m="1" x="339"/>
        <item m="1" x="338"/>
        <item m="1" x="285"/>
        <item m="1" x="295"/>
        <item m="1" x="179"/>
        <item m="1" x="261"/>
        <item m="1" x="244"/>
        <item m="1" x="297"/>
        <item m="1" x="304"/>
        <item m="1" x="238"/>
        <item m="1" x="248"/>
        <item m="1" x="239"/>
        <item m="1" x="249"/>
        <item m="1" x="364"/>
        <item m="1" x="217"/>
        <item m="1" x="290"/>
        <item m="1" x="381"/>
        <item m="1" x="187"/>
        <item m="1" x="335"/>
        <item m="1" x="213"/>
        <item m="1" x="327"/>
        <item m="1" x="307"/>
        <item m="1" x="374"/>
        <item m="1" x="190"/>
        <item m="1" x="443"/>
        <item m="1" x="432"/>
        <item m="1" x="236"/>
        <item m="1" x="269"/>
        <item m="1" x="220"/>
        <item m="1" x="379"/>
        <item m="1" x="181"/>
        <item m="1" x="451"/>
        <item m="1" x="348"/>
        <item m="1" x="255"/>
        <item m="1" x="281"/>
        <item m="1" x="426"/>
        <item m="1" x="216"/>
        <item m="1" x="450"/>
        <item m="1" x="266"/>
        <item m="1" x="275"/>
        <item m="1" x="262"/>
        <item m="1" x="228"/>
        <item m="1" x="392"/>
        <item m="1" x="363"/>
        <item m="1" x="309"/>
        <item m="1" x="302"/>
        <item m="1" x="409"/>
        <item m="1" x="288"/>
        <item m="1" x="394"/>
        <item m="1" x="241"/>
        <item m="1" x="314"/>
        <item m="1" x="282"/>
        <item m="1" x="189"/>
        <item m="1" x="404"/>
        <item m="1" x="322"/>
        <item m="1" x="355"/>
        <item m="1" x="430"/>
        <item m="1" x="396"/>
        <item m="1" x="395"/>
        <item m="1" x="185"/>
        <item m="1" x="311"/>
        <item m="1" x="312"/>
        <item m="1" x="186"/>
        <item m="1" x="257"/>
        <item m="1" x="351"/>
        <item m="1" x="367"/>
        <item m="1" x="352"/>
        <item m="1" x="368"/>
        <item m="1" x="353"/>
        <item m="1" x="369"/>
        <item m="1" x="387"/>
        <item m="1" x="334"/>
        <item m="1" x="316"/>
        <item m="1" x="321"/>
        <item m="1" x="356"/>
        <item m="1" x="378"/>
        <item m="1" x="287"/>
        <item m="1" x="232"/>
        <item m="1" x="294"/>
        <item m="1" x="357"/>
        <item m="1" x="372"/>
        <item m="1" x="410"/>
        <item m="1" x="384"/>
        <item m="1" x="440"/>
        <item m="1" x="419"/>
        <item m="1" x="215"/>
        <item m="1" x="407"/>
        <item m="1" x="194"/>
        <item m="1" x="289"/>
        <item m="1" x="197"/>
        <item m="1" x="221"/>
        <item m="1" x="340"/>
        <item m="1" x="306"/>
        <item m="1" x="412"/>
        <item m="1" x="188"/>
        <item m="1" x="191"/>
        <item m="1" x="210"/>
        <item m="1" x="398"/>
        <item m="1" x="325"/>
        <item m="1" x="265"/>
        <item m="1" x="196"/>
        <item m="1" x="449"/>
        <item m="1" x="346"/>
        <item m="1" x="240"/>
        <item m="1" x="253"/>
        <item m="1" x="329"/>
        <item m="1" x="198"/>
        <item m="1" x="227"/>
        <item x="38"/>
        <item m="1" x="386"/>
        <item m="1" x="326"/>
        <item m="1" x="385"/>
        <item m="1" x="380"/>
        <item m="1" x="300"/>
        <item m="1" x="219"/>
        <item m="1" x="205"/>
        <item m="1" x="200"/>
        <item m="1" x="406"/>
        <item m="1" x="310"/>
        <item m="1" x="350"/>
        <item m="1" x="296"/>
        <item m="1" x="438"/>
        <item m="1" x="337"/>
        <item m="1" x="233"/>
        <item m="1" x="328"/>
        <item m="1" x="245"/>
        <item m="1" x="250"/>
        <item m="1" x="291"/>
        <item m="1" x="234"/>
        <item m="1" x="416"/>
        <item m="1" x="313"/>
        <item m="1" x="319"/>
        <item m="1" x="246"/>
        <item m="1" x="256"/>
        <item m="1" x="415"/>
        <item m="1" x="408"/>
        <item m="1" x="184"/>
        <item m="1" x="224"/>
        <item m="1" x="183"/>
        <item m="1" x="235"/>
        <item m="1" x="276"/>
        <item m="1" x="286"/>
        <item m="1" x="359"/>
        <item m="1" x="365"/>
        <item m="1" x="431"/>
        <item m="1" x="341"/>
        <item m="1" x="362"/>
        <item m="1" x="247"/>
        <item m="1" x="264"/>
        <item m="1" x="403"/>
        <item m="1" x="284"/>
        <item m="1" x="425"/>
        <item m="1" x="342"/>
        <item m="1" x="439"/>
        <item m="1" x="211"/>
        <item m="1" x="229"/>
        <item m="1" x="349"/>
        <item m="1" x="333"/>
        <item x="36"/>
        <item m="1" x="268"/>
        <item m="1" x="448"/>
        <item m="1" x="400"/>
        <item x="105"/>
        <item m="1" x="393"/>
        <item m="1" x="401"/>
        <item x="62"/>
        <item m="1" x="218"/>
        <item m="1" x="305"/>
        <item x="101"/>
        <item m="1" x="397"/>
        <item x="100"/>
        <item m="1" x="421"/>
        <item m="1" x="420"/>
        <item x="117"/>
        <item m="1" x="383"/>
        <item x="162"/>
        <item x="163"/>
        <item x="123"/>
        <item m="1" x="402"/>
        <item m="1" x="336"/>
        <item m="1" x="376"/>
        <item m="1" x="441"/>
        <item x="124"/>
        <item m="1" x="324"/>
        <item m="1" x="382"/>
        <item m="1" x="377"/>
        <item m="1" x="332"/>
        <item x="138"/>
        <item x="139"/>
        <item x="140"/>
        <item x="141"/>
        <item m="1" x="209"/>
        <item x="133"/>
        <item x="142"/>
        <item x="158"/>
        <item x="159"/>
        <item x="160"/>
        <item m="1" x="434"/>
        <item m="1" x="360"/>
        <item m="1" x="303"/>
        <item m="1" x="345"/>
        <item x="0"/>
        <item x="6"/>
        <item x="7"/>
        <item x="9"/>
        <item x="10"/>
        <item x="12"/>
        <item x="13"/>
        <item x="17"/>
        <item x="18"/>
        <item x="19"/>
        <item x="20"/>
        <item x="21"/>
        <item x="22"/>
        <item x="23"/>
        <item x="26"/>
        <item x="27"/>
        <item x="28"/>
        <item x="29"/>
        <item x="30"/>
        <item x="35"/>
        <item m="1" x="204"/>
        <item m="1" x="437"/>
        <item x="40"/>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2"/>
        <item x="83"/>
        <item x="84"/>
        <item x="85"/>
        <item x="86"/>
        <item m="1" x="370"/>
        <item m="1" x="299"/>
        <item m="1" x="182"/>
        <item x="88"/>
        <item x="89"/>
        <item x="90"/>
        <item x="91"/>
        <item x="92"/>
        <item x="93"/>
        <item x="94"/>
        <item x="95"/>
        <item x="96"/>
        <item x="97"/>
        <item x="98"/>
        <item x="99"/>
        <item x="102"/>
        <item x="103"/>
        <item x="104"/>
        <item x="106"/>
        <item x="107"/>
        <item x="108"/>
        <item x="109"/>
        <item x="110"/>
        <item x="111"/>
        <item x="112"/>
        <item x="113"/>
        <item x="114"/>
        <item x="115"/>
        <item x="116"/>
        <item x="118"/>
        <item x="119"/>
        <item x="120"/>
        <item x="121"/>
        <item x="122"/>
        <item x="125"/>
        <item x="126"/>
        <item x="127"/>
        <item x="128"/>
        <item x="129"/>
        <item x="130"/>
        <item x="131"/>
        <item x="132"/>
        <item x="134"/>
        <item x="135"/>
        <item x="136"/>
        <item x="143"/>
        <item x="144"/>
        <item x="145"/>
        <item x="146"/>
        <item x="147"/>
        <item x="148"/>
        <item x="149"/>
        <item x="150"/>
        <item x="151"/>
        <item x="152"/>
        <item x="153"/>
        <item x="155"/>
        <item x="156"/>
        <item x="157"/>
        <item x="161"/>
        <item x="164"/>
        <item x="165"/>
        <item x="166"/>
        <item x="167"/>
        <item x="168"/>
        <item x="169"/>
        <item x="170"/>
        <item x="171"/>
        <item x="172"/>
        <item x="173"/>
        <item x="174"/>
        <item x="175"/>
        <item x="176"/>
        <item x="177"/>
        <item x="87"/>
        <item x="137"/>
        <item x="154"/>
        <item x="39"/>
      </items>
    </pivotField>
    <pivotField axis="axisRow" compact="0" outline="0" showAll="0" defaultSubtotal="0">
      <items count="1067">
        <item x="0"/>
        <item x="1"/>
        <item x="2"/>
        <item x="243"/>
        <item x="3"/>
        <item x="4"/>
        <item x="5"/>
        <item x="6"/>
        <item x="7"/>
        <item m="1" x="997"/>
        <item m="1" x="1057"/>
        <item m="1" x="613"/>
        <item m="1" x="867"/>
        <item m="1" x="1014"/>
        <item m="1" x="998"/>
        <item x="14"/>
        <item x="16"/>
        <item x="17"/>
        <item x="18"/>
        <item m="1" x="585"/>
        <item m="1" x="874"/>
        <item x="21"/>
        <item x="22"/>
        <item x="23"/>
        <item x="24"/>
        <item m="1" x="804"/>
        <item m="1" x="957"/>
        <item m="1" x="617"/>
        <item m="1" x="741"/>
        <item x="30"/>
        <item x="31"/>
        <item x="32"/>
        <item x="34"/>
        <item m="1" x="589"/>
        <item x="39"/>
        <item m="1" x="762"/>
        <item m="1" x="888"/>
        <item x="42"/>
        <item m="1" x="996"/>
        <item m="1" x="885"/>
        <item m="1" x="689"/>
        <item m="1" x="831"/>
        <item m="1" x="610"/>
        <item m="1" x="511"/>
        <item m="1" x="1052"/>
        <item m="1" x="779"/>
        <item m="1" x="815"/>
        <item m="1" x="829"/>
        <item m="1" x="794"/>
        <item m="1" x="533"/>
        <item x="54"/>
        <item x="55"/>
        <item x="56"/>
        <item x="57"/>
        <item x="58"/>
        <item x="59"/>
        <item x="60"/>
        <item x="61"/>
        <item x="62"/>
        <item x="63"/>
        <item x="133"/>
        <item x="115"/>
        <item x="134"/>
        <item x="135"/>
        <item x="136"/>
        <item x="137"/>
        <item m="1" x="775"/>
        <item m="1" x="492"/>
        <item x="140"/>
        <item x="116"/>
        <item x="117"/>
        <item x="118"/>
        <item x="119"/>
        <item x="120"/>
        <item m="1" x="876"/>
        <item x="122"/>
        <item m="1" x="790"/>
        <item x="124"/>
        <item m="1" x="871"/>
        <item m="1" x="716"/>
        <item m="1" x="675"/>
        <item m="1" x="807"/>
        <item x="129"/>
        <item m="1" x="753"/>
        <item x="131"/>
        <item m="1" x="765"/>
        <item m="1" x="528"/>
        <item m="1" x="536"/>
        <item m="1" x="534"/>
        <item x="13"/>
        <item x="15"/>
        <item m="1" x="1056"/>
        <item x="33"/>
        <item m="1" x="573"/>
        <item m="1" x="825"/>
        <item m="1" x="710"/>
        <item x="145"/>
        <item m="1" x="795"/>
        <item x="324"/>
        <item x="149"/>
        <item x="155"/>
        <item x="331"/>
        <item x="312"/>
        <item x="350"/>
        <item m="1" x="696"/>
        <item x="385"/>
        <item x="368"/>
        <item x="307"/>
        <item m="1" x="681"/>
        <item m="1" x="725"/>
        <item m="1" x="1043"/>
        <item m="1" x="945"/>
        <item m="1" x="714"/>
        <item m="1" x="849"/>
        <item x="153"/>
        <item m="1" x="750"/>
        <item m="1" x="522"/>
        <item m="1" x="669"/>
        <item m="1" x="1048"/>
        <item m="1" x="578"/>
        <item m="1" x="941"/>
        <item m="1" x="742"/>
        <item m="1" x="961"/>
        <item m="1" x="755"/>
        <item m="1" x="784"/>
        <item m="1" x="618"/>
        <item x="157"/>
        <item m="1" x="501"/>
        <item m="1" x="764"/>
        <item m="1" x="648"/>
        <item m="1" x="512"/>
        <item m="1" x="752"/>
        <item m="1" x="847"/>
        <item m="1" x="574"/>
        <item m="1" x="652"/>
        <item m="1" x="980"/>
        <item m="1" x="739"/>
        <item m="1" x="740"/>
        <item m="1" x="733"/>
        <item m="1" x="708"/>
        <item m="1" x="785"/>
        <item m="1" x="754"/>
        <item m="1" x="923"/>
        <item m="1" x="557"/>
        <item m="1" x="978"/>
        <item m="1" x="668"/>
        <item m="1" x="515"/>
        <item m="1" x="745"/>
        <item m="1" x="855"/>
        <item m="1" x="862"/>
        <item m="1" x="908"/>
        <item m="1" x="540"/>
        <item m="1" x="780"/>
        <item m="1" x="527"/>
        <item m="1" x="642"/>
        <item m="1" x="856"/>
        <item m="1" x="859"/>
        <item m="1" x="826"/>
        <item m="1" x="1065"/>
        <item m="1" x="608"/>
        <item m="1" x="803"/>
        <item m="1" x="806"/>
        <item m="1" x="920"/>
        <item m="1" x="896"/>
        <item m="1" x="640"/>
        <item m="1" x="695"/>
        <item m="1" x="933"/>
        <item x="183"/>
        <item x="184"/>
        <item m="1" x="664"/>
        <item m="1" x="737"/>
        <item x="148"/>
        <item m="1" x="913"/>
        <item m="1" x="628"/>
        <item m="1" x="895"/>
        <item m="1" x="639"/>
        <item m="1" x="931"/>
        <item m="1" x="781"/>
        <item m="1" x="734"/>
        <item m="1" x="942"/>
        <item m="1" x="949"/>
        <item m="1" x="673"/>
        <item m="1" x="593"/>
        <item m="1" x="520"/>
        <item m="1" x="1028"/>
        <item m="1" x="1041"/>
        <item m="1" x="1006"/>
        <item m="1" x="814"/>
        <item m="1" x="499"/>
        <item m="1" x="844"/>
        <item m="1" x="787"/>
        <item m="1" x="963"/>
        <item m="1" x="678"/>
        <item m="1" x="1045"/>
        <item m="1" x="493"/>
        <item m="1" x="1032"/>
        <item m="1" x="1024"/>
        <item m="1" x="674"/>
        <item m="1" x="858"/>
        <item m="1" x="777"/>
        <item m="1" x="547"/>
        <item m="1" x="916"/>
        <item m="1" x="917"/>
        <item m="1" x="1013"/>
        <item m="1" x="905"/>
        <item m="1" x="984"/>
        <item m="1" x="685"/>
        <item m="1" x="598"/>
        <item m="1" x="954"/>
        <item m="1" x="820"/>
        <item m="1" x="873"/>
        <item m="1" x="846"/>
        <item m="1" x="562"/>
        <item m="1" x="915"/>
        <item m="1" x="624"/>
        <item m="1" x="975"/>
        <item m="1" x="848"/>
        <item m="1" x="890"/>
        <item m="1" x="865"/>
        <item m="1" x="577"/>
        <item m="1" x="938"/>
        <item m="1" x="665"/>
        <item m="1" x="1019"/>
        <item m="1" x="884"/>
        <item m="1" x="929"/>
        <item m="1" x="901"/>
        <item m="1" x="627"/>
        <item m="1" x="982"/>
        <item m="1" x="494"/>
        <item m="1" x="816"/>
        <item m="1" x="778"/>
        <item m="1" x="629"/>
        <item m="1" x="555"/>
        <item m="1" x="744"/>
        <item m="1" x="715"/>
        <item m="1" x="657"/>
        <item m="1" x="719"/>
        <item m="1" x="632"/>
        <item m="1" x="768"/>
        <item m="1" x="552"/>
        <item m="1" x="1034"/>
        <item m="1" x="902"/>
        <item m="1" x="649"/>
        <item m="1" x="892"/>
        <item m="1" x="679"/>
        <item m="1" x="841"/>
        <item m="1" x="684"/>
        <item m="1" x="730"/>
        <item m="1" x="967"/>
        <item m="1" x="694"/>
        <item m="1" x="932"/>
        <item m="1" x="720"/>
        <item m="1" x="606"/>
        <item m="1" x="958"/>
        <item m="1" x="870"/>
        <item m="1" x="662"/>
        <item m="1" x="1016"/>
        <item m="1" x="845"/>
        <item m="1" x="944"/>
        <item m="1" x="738"/>
        <item m="1" x="546"/>
        <item m="1" x="699"/>
        <item m="1" x="930"/>
        <item m="1" x="1066"/>
        <item m="1" x="801"/>
        <item m="1" x="1005"/>
        <item m="1" x="834"/>
        <item m="1" x="521"/>
        <item m="1" x="835"/>
        <item m="1" x="808"/>
        <item m="1" x="633"/>
        <item m="1" x="800"/>
        <item m="1" x="711"/>
        <item m="1" x="1050"/>
        <item m="1" x="748"/>
        <item m="1" x="690"/>
        <item m="1" x="1011"/>
        <item m="1" x="761"/>
        <item m="1" x="712"/>
        <item m="1" x="1051"/>
        <item m="1" x="969"/>
        <item m="1" x="691"/>
        <item m="1" x="1012"/>
        <item m="1" x="927"/>
        <item m="1" x="813"/>
        <item m="1" x="838"/>
        <item m="1" x="615"/>
        <item m="1" x="549"/>
        <item m="1" x="603"/>
        <item x="429"/>
        <item m="1" x="839"/>
        <item m="1" x="532"/>
        <item m="1" x="772"/>
        <item x="187"/>
        <item m="1" x="995"/>
        <item m="1" x="703"/>
        <item x="182"/>
        <item m="1" x="966"/>
        <item m="1" x="498"/>
        <item m="1" x="836"/>
        <item m="1" x="802"/>
        <item m="1" x="729"/>
        <item m="1" x="948"/>
        <item m="1" x="519"/>
        <item m="1" x="635"/>
        <item m="1" x="919"/>
        <item m="1" x="600"/>
        <item m="1" x="502"/>
        <item m="1" x="605"/>
        <item m="1" x="869"/>
        <item m="1" x="564"/>
        <item m="1" x="843"/>
        <item m="1" x="1055"/>
        <item m="1" x="732"/>
        <item m="1" x="1037"/>
        <item m="1" x="700"/>
        <item m="1" x="704"/>
        <item m="1" x="638"/>
        <item m="1" x="558"/>
        <item m="1" x="965"/>
        <item m="1" x="819"/>
        <item m="1" x="947"/>
        <item m="1" x="692"/>
        <item m="1" x="667"/>
        <item m="1" x="553"/>
        <item m="1" x="637"/>
        <item m="1" x="630"/>
        <item m="1" x="749"/>
        <item m="1" x="661"/>
        <item m="1" x="697"/>
        <item m="1" x="760"/>
        <item m="1" x="656"/>
        <item m="1" x="601"/>
        <item m="1" x="1063"/>
        <item m="1" x="644"/>
        <item m="1" x="567"/>
        <item m="1" x="943"/>
        <item m="1" x="599"/>
        <item m="1" x="723"/>
        <item m="1" x="531"/>
        <item m="1" x="535"/>
        <item m="1" x="584"/>
        <item m="1" x="524"/>
        <item m="1" x="538"/>
        <item m="1" x="851"/>
        <item m="1" x="842"/>
        <item m="1" x="705"/>
        <item m="1" x="1026"/>
        <item m="1" x="548"/>
        <item m="1" x="866"/>
        <item m="1" x="850"/>
        <item m="1" x="970"/>
        <item m="1" x="516"/>
        <item m="1" x="864"/>
        <item m="1" x="583"/>
        <item m="1" x="872"/>
        <item m="1" x="766"/>
        <item m="1" x="861"/>
        <item m="1" x="880"/>
        <item m="1" x="647"/>
        <item m="1" x="604"/>
        <item m="1" x="763"/>
        <item m="1" x="686"/>
        <item m="1" x="731"/>
        <item m="1" x="796"/>
        <item m="1" x="575"/>
        <item m="1" x="1060"/>
        <item m="1" x="900"/>
        <item m="1" x="964"/>
        <item m="1" x="757"/>
        <item m="1" x="971"/>
        <item m="1" x="525"/>
        <item m="1" x="976"/>
        <item m="1" x="774"/>
        <item m="1" x="951"/>
        <item m="1" x="983"/>
        <item m="1" x="822"/>
        <item m="1" x="495"/>
        <item m="1" x="539"/>
        <item m="1" x="1027"/>
        <item m="1" x="1002"/>
        <item m="1" x="592"/>
        <item m="1" x="881"/>
        <item m="1" x="504"/>
        <item m="1" x="823"/>
        <item m="1" x="496"/>
        <item m="1" x="797"/>
        <item m="1" x="576"/>
        <item m="1" x="863"/>
        <item m="1" x="526"/>
        <item m="1" x="579"/>
        <item m="1" x="588"/>
        <item m="1" x="986"/>
        <item m="1" x="1064"/>
        <item m="1" x="1021"/>
        <item m="1" x="914"/>
        <item m="1" x="560"/>
        <item m="1" x="924"/>
        <item m="1" x="736"/>
        <item m="1" x="587"/>
        <item m="1" x="556"/>
        <item m="1" x="523"/>
        <item m="1" x="994"/>
        <item m="1" x="891"/>
        <item m="1" x="706"/>
        <item m="1" x="852"/>
        <item m="1" x="776"/>
        <item m="1" x="918"/>
        <item m="1" x="568"/>
        <item m="1" x="623"/>
        <item m="1" x="818"/>
        <item m="1" x="1042"/>
        <item m="1" x="508"/>
        <item m="1" x="1033"/>
        <item m="1" x="979"/>
        <item m="1" x="937"/>
        <item m="1" x="989"/>
        <item m="1" x="830"/>
        <item m="1" x="1053"/>
        <item m="1" x="646"/>
        <item m="1" x="688"/>
        <item m="1" x="542"/>
        <item m="1" x="634"/>
        <item m="1" x="641"/>
        <item m="1" x="959"/>
        <item m="1" x="1018"/>
        <item m="1" x="609"/>
        <item m="1" x="783"/>
        <item m="1" x="655"/>
        <item m="1" x="626"/>
        <item m="1" x="894"/>
        <item m="1" x="510"/>
        <item m="1" x="770"/>
        <item m="1" x="643"/>
        <item m="1" x="934"/>
        <item m="1" x="793"/>
        <item m="1" x="563"/>
        <item m="1" x="1058"/>
        <item m="1" x="987"/>
        <item m="1" x="907"/>
        <item m="1" x="955"/>
        <item m="1" x="973"/>
        <item m="1" x="670"/>
        <item m="1" x="721"/>
        <item m="1" x="898"/>
        <item m="1" x="999"/>
        <item m="1" x="911"/>
        <item m="1" x="974"/>
        <item m="1" x="671"/>
        <item m="1" x="722"/>
        <item m="1" x="1000"/>
        <item m="1" x="912"/>
        <item m="1" x="909"/>
        <item m="1" x="992"/>
        <item m="1" x="1046"/>
        <item m="1" x="922"/>
        <item m="1" x="977"/>
        <item m="1" x="882"/>
        <item m="1" x="653"/>
        <item m="1" x="935"/>
        <item m="1" x="544"/>
        <item m="1" x="883"/>
        <item m="1" x="654"/>
        <item m="1" x="936"/>
        <item m="1" x="545"/>
        <item m="1" x="962"/>
        <item m="1" x="1015"/>
        <item m="1" x="893"/>
        <item m="1" x="940"/>
        <item m="1" x="853"/>
        <item m="1" x="611"/>
        <item m="1" x="903"/>
        <item m="1" x="506"/>
        <item m="1" x="537"/>
        <item m="1" x="580"/>
        <item m="1" x="854"/>
        <item m="1" x="612"/>
        <item m="1" x="904"/>
        <item m="1" x="507"/>
        <item m="1" x="1030"/>
        <item m="1" x="717"/>
        <item m="1" x="773"/>
        <item m="1" x="952"/>
        <item m="1" x="590"/>
        <item m="1" x="591"/>
        <item m="1" x="596"/>
        <item m="1" x="833"/>
        <item m="1" x="906"/>
        <item m="1" x="1035"/>
        <item m="1" x="1061"/>
        <item m="1" x="767"/>
        <item m="1" x="899"/>
        <item m="1" x="1039"/>
        <item m="1" x="581"/>
        <item m="1" x="619"/>
        <item m="1" x="680"/>
        <item m="1" x="886"/>
        <item m="1" x="658"/>
        <item m="1" x="832"/>
        <item m="1" x="561"/>
        <item x="427"/>
        <item m="1" x="1020"/>
        <item m="1" x="569"/>
        <item m="1" x="718"/>
        <item m="1" x="1029"/>
        <item m="1" x="1001"/>
        <item x="170"/>
        <item m="1" x="541"/>
        <item m="1" x="554"/>
        <item m="1" x="897"/>
        <item m="1" x="756"/>
        <item m="1" x="621"/>
        <item m="1" x="622"/>
        <item m="1" x="821"/>
        <item m="1" x="972"/>
        <item m="1" x="743"/>
        <item m="1" x="559"/>
        <item m="1" x="597"/>
        <item m="1" x="625"/>
        <item m="1" x="616"/>
        <item m="1" x="698"/>
        <item m="1" x="786"/>
        <item m="1" x="586"/>
        <item m="1" x="946"/>
        <item m="1" x="602"/>
        <item m="1" x="651"/>
        <item m="1" x="702"/>
        <item m="1" x="650"/>
        <item m="1" x="701"/>
        <item m="1" x="860"/>
        <item m="1" x="990"/>
        <item x="367"/>
        <item m="1" x="827"/>
        <item m="1" x="518"/>
        <item m="1" x="953"/>
        <item m="1" x="798"/>
        <item m="1" x="811"/>
        <item m="1" x="960"/>
        <item m="1" x="769"/>
        <item m="1" x="1036"/>
        <item m="1" x="799"/>
        <item m="1" x="1038"/>
        <item m="1" x="1062"/>
        <item m="1" x="645"/>
        <item m="1" x="513"/>
        <item m="1" x="727"/>
        <item m="1" x="1059"/>
        <item m="1" x="981"/>
        <item m="1" x="751"/>
        <item m="1" x="693"/>
        <item m="1" x="677"/>
        <item m="1" x="1023"/>
        <item m="1" x="759"/>
        <item m="1" x="810"/>
        <item m="1" x="956"/>
        <item m="1" x="1009"/>
        <item m="1" x="631"/>
        <item m="1" x="789"/>
        <item m="1" x="928"/>
        <item m="1" x="837"/>
        <item m="1" x="672"/>
        <item m="1" x="594"/>
        <item m="1" x="676"/>
        <item m="1" x="666"/>
        <item m="1" x="925"/>
        <item m="1" x="663"/>
        <item m="1" x="840"/>
        <item m="1" x="1025"/>
        <item m="1" x="565"/>
        <item m="1" x="570"/>
        <item m="1" x="857"/>
        <item m="1" x="709"/>
        <item m="1" x="985"/>
        <item m="1" x="500"/>
        <item m="1" x="543"/>
        <item x="328"/>
        <item m="1" x="1044"/>
        <item m="1" x="503"/>
        <item m="1" x="1031"/>
        <item m="1" x="926"/>
        <item m="1" x="614"/>
        <item m="1" x="950"/>
        <item m="1" x="792"/>
        <item m="1" x="968"/>
        <item m="1" x="1049"/>
        <item m="1" x="607"/>
        <item m="1" x="1004"/>
        <item m="1" x="505"/>
        <item m="1" x="868"/>
        <item m="1" x="497"/>
        <item m="1" x="782"/>
        <item m="1" x="551"/>
        <item m="1" x="1022"/>
        <item m="1" x="758"/>
        <item m="1" x="812"/>
        <item m="1" x="791"/>
        <item m="1" x="735"/>
        <item m="1" x="620"/>
        <item m="1" x="887"/>
        <item m="1" x="724"/>
        <item m="1" x="682"/>
        <item m="1" x="1003"/>
        <item x="240"/>
        <item x="241"/>
        <item x="64"/>
        <item x="304"/>
        <item x="82"/>
        <item m="1" x="788"/>
        <item x="217"/>
        <item x="428"/>
        <item m="1" x="1010"/>
        <item m="1" x="514"/>
        <item m="1" x="572"/>
        <item m="1" x="875"/>
        <item m="1" x="566"/>
        <item m="1" x="921"/>
        <item m="1" x="517"/>
        <item x="114"/>
        <item x="214"/>
        <item x="215"/>
        <item x="216"/>
        <item x="223"/>
        <item m="1" x="809"/>
        <item x="228"/>
        <item x="229"/>
        <item x="230"/>
        <item x="231"/>
        <item x="232"/>
        <item x="233"/>
        <item m="1" x="550"/>
        <item m="1" x="683"/>
        <item x="236"/>
        <item m="1" x="828"/>
        <item m="1" x="817"/>
        <item x="226"/>
        <item x="224"/>
        <item x="225"/>
        <item m="1" x="571"/>
        <item x="152"/>
        <item x="310"/>
        <item x="150"/>
        <item x="323"/>
        <item x="325"/>
        <item x="326"/>
        <item x="330"/>
        <item x="188"/>
        <item m="1" x="771"/>
        <item x="384"/>
        <item m="1" x="1054"/>
        <item m="1" x="889"/>
        <item m="1" x="1017"/>
        <item x="381"/>
        <item m="1" x="726"/>
        <item x="382"/>
        <item x="383"/>
        <item m="1" x="910"/>
        <item x="388"/>
        <item m="1" x="879"/>
        <item x="391"/>
        <item x="417"/>
        <item x="418"/>
        <item x="420"/>
        <item m="1" x="747"/>
        <item x="423"/>
        <item m="1" x="1008"/>
        <item m="1" x="746"/>
        <item m="1" x="509"/>
        <item m="1" x="991"/>
        <item m="1" x="713"/>
        <item x="370"/>
        <item m="1" x="582"/>
        <item m="1" x="707"/>
        <item m="1" x="1007"/>
        <item x="374"/>
        <item m="1" x="660"/>
        <item x="481"/>
        <item x="365"/>
        <item x="465"/>
        <item m="1" x="728"/>
        <item x="482"/>
        <item x="474"/>
        <item x="483"/>
        <item x="8"/>
        <item x="9"/>
        <item x="10"/>
        <item x="11"/>
        <item x="12"/>
        <item x="19"/>
        <item x="20"/>
        <item x="25"/>
        <item x="26"/>
        <item x="27"/>
        <item x="28"/>
        <item x="29"/>
        <item x="35"/>
        <item x="36"/>
        <item x="37"/>
        <item x="38"/>
        <item x="40"/>
        <item x="41"/>
        <item x="43"/>
        <item x="44"/>
        <item x="45"/>
        <item x="46"/>
        <item x="47"/>
        <item x="48"/>
        <item x="49"/>
        <item x="50"/>
        <item x="51"/>
        <item x="52"/>
        <item x="53"/>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21"/>
        <item x="123"/>
        <item x="125"/>
        <item x="126"/>
        <item x="127"/>
        <item x="128"/>
        <item x="130"/>
        <item x="132"/>
        <item x="138"/>
        <item x="139"/>
        <item x="141"/>
        <item x="142"/>
        <item x="143"/>
        <item x="144"/>
        <item x="146"/>
        <item x="147"/>
        <item x="151"/>
        <item x="154"/>
        <item x="156"/>
        <item x="158"/>
        <item x="159"/>
        <item x="160"/>
        <item x="161"/>
        <item x="162"/>
        <item x="163"/>
        <item x="164"/>
        <item x="165"/>
        <item x="166"/>
        <item x="167"/>
        <item x="168"/>
        <item x="169"/>
        <item x="171"/>
        <item x="172"/>
        <item x="173"/>
        <item x="174"/>
        <item x="248"/>
        <item m="1" x="877"/>
        <item m="1" x="529"/>
        <item m="1" x="993"/>
        <item m="1" x="595"/>
        <item m="1" x="878"/>
        <item m="1" x="530"/>
        <item m="1" x="939"/>
        <item x="185"/>
        <item x="186"/>
        <item x="189"/>
        <item x="190"/>
        <item x="191"/>
        <item x="192"/>
        <item x="193"/>
        <item x="194"/>
        <item x="195"/>
        <item x="196"/>
        <item x="197"/>
        <item x="198"/>
        <item x="199"/>
        <item x="200"/>
        <item x="201"/>
        <item x="202"/>
        <item x="203"/>
        <item x="204"/>
        <item x="205"/>
        <item x="206"/>
        <item x="207"/>
        <item x="208"/>
        <item x="209"/>
        <item x="210"/>
        <item x="211"/>
        <item x="212"/>
        <item x="213"/>
        <item x="218"/>
        <item x="219"/>
        <item x="220"/>
        <item x="221"/>
        <item x="222"/>
        <item x="227"/>
        <item x="234"/>
        <item x="235"/>
        <item x="237"/>
        <item x="238"/>
        <item x="239"/>
        <item x="242"/>
        <item m="1" x="1047"/>
        <item x="244"/>
        <item x="245"/>
        <item x="246"/>
        <item x="247"/>
        <item m="1" x="636"/>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5"/>
        <item x="306"/>
        <item x="308"/>
        <item x="309"/>
        <item x="311"/>
        <item x="313"/>
        <item x="314"/>
        <item x="315"/>
        <item x="316"/>
        <item x="317"/>
        <item x="318"/>
        <item x="319"/>
        <item x="320"/>
        <item x="321"/>
        <item x="322"/>
        <item x="327"/>
        <item x="329"/>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6"/>
        <item x="369"/>
        <item x="371"/>
        <item x="372"/>
        <item x="373"/>
        <item x="375"/>
        <item x="376"/>
        <item x="377"/>
        <item x="378"/>
        <item x="379"/>
        <item x="380"/>
        <item x="386"/>
        <item x="387"/>
        <item x="389"/>
        <item x="390"/>
        <item x="392"/>
        <item m="1" x="988"/>
        <item x="393"/>
        <item x="394"/>
        <item x="396"/>
        <item x="397"/>
        <item x="398"/>
        <item x="399"/>
        <item x="400"/>
        <item x="401"/>
        <item x="402"/>
        <item x="403"/>
        <item x="406"/>
        <item x="407"/>
        <item x="408"/>
        <item x="409"/>
        <item m="1" x="1040"/>
        <item m="1" x="659"/>
        <item m="1" x="805"/>
        <item x="412"/>
        <item x="413"/>
        <item x="414"/>
        <item x="415"/>
        <item x="419"/>
        <item x="421"/>
        <item x="422"/>
        <item x="424"/>
        <item x="425"/>
        <item x="426"/>
        <item x="430"/>
        <item x="431"/>
        <item x="432"/>
        <item x="433"/>
        <item x="434"/>
        <item x="435"/>
        <item x="436"/>
        <item x="437"/>
        <item x="438"/>
        <item m="1" x="824"/>
        <item m="1" x="687"/>
        <item x="447"/>
        <item x="448"/>
        <item x="449"/>
        <item x="450"/>
        <item x="451"/>
        <item x="452"/>
        <item x="453"/>
        <item x="454"/>
        <item x="455"/>
        <item x="456"/>
        <item x="457"/>
        <item x="458"/>
        <item x="459"/>
        <item x="460"/>
        <item x="461"/>
        <item x="462"/>
        <item x="463"/>
        <item x="464"/>
        <item x="466"/>
        <item x="467"/>
        <item x="468"/>
        <item x="469"/>
        <item x="470"/>
        <item x="471"/>
        <item x="472"/>
        <item x="473"/>
        <item x="475"/>
        <item x="476"/>
        <item x="477"/>
        <item x="478"/>
        <item x="479"/>
        <item x="480"/>
        <item x="484"/>
        <item x="485"/>
        <item x="486"/>
        <item x="487"/>
        <item x="488"/>
        <item x="489"/>
        <item x="490"/>
        <item x="491"/>
        <item x="410"/>
        <item x="411"/>
        <item x="175"/>
        <item x="176"/>
        <item x="177"/>
        <item x="178"/>
        <item x="179"/>
        <item x="180"/>
        <item x="181"/>
        <item x="395"/>
        <item x="404"/>
        <item x="405"/>
        <item x="416"/>
        <item x="439"/>
        <item x="440"/>
        <item x="441"/>
        <item x="442"/>
        <item x="443"/>
        <item x="444"/>
        <item x="445"/>
        <item x="446"/>
      </items>
    </pivotField>
    <pivotField axis="axisRow" compact="0" outline="0" showAll="0" defaultSubtotal="0">
      <items count="6">
        <item x="0"/>
        <item m="1" x="5"/>
        <item m="1" x="4"/>
        <item m="1" x="2"/>
        <item m="1" x="3"/>
        <item m="1" x="1"/>
      </items>
    </pivotField>
    <pivotField compact="0" outline="0" showAll="0"/>
    <pivotField axis="axisPage" compact="0" outline="0" showAll="0">
      <items count="26">
        <item x="0"/>
        <item x="1"/>
        <item m="1" x="22"/>
        <item m="1" x="14"/>
        <item m="1" x="19"/>
        <item m="1" x="17"/>
        <item m="1" x="15"/>
        <item m="1" x="20"/>
        <item m="1" x="16"/>
        <item m="1" x="21"/>
        <item m="1" x="23"/>
        <item m="1" x="24"/>
        <item m="1" x="18"/>
        <item x="2"/>
        <item x="4"/>
        <item x="5"/>
        <item x="11"/>
        <item x="12"/>
        <item x="13"/>
        <item x="3"/>
        <item x="6"/>
        <item x="7"/>
        <item x="8"/>
        <item x="9"/>
        <item x="10"/>
        <item t="default"/>
      </items>
    </pivotField>
    <pivotField axis="axisRow" compact="0" outline="0" showAll="0">
      <items count="26">
        <item x="0"/>
        <item x="1"/>
        <item m="1" x="22"/>
        <item m="1" x="14"/>
        <item m="1" x="19"/>
        <item m="1" x="17"/>
        <item m="1" x="15"/>
        <item m="1" x="20"/>
        <item m="1" x="16"/>
        <item m="1" x="21"/>
        <item m="1" x="23"/>
        <item m="1" x="24"/>
        <item m="1" x="18"/>
        <item x="2"/>
        <item x="4"/>
        <item x="5"/>
        <item x="11"/>
        <item x="12"/>
        <item x="13"/>
        <item x="3"/>
        <item x="6"/>
        <item x="7"/>
        <item x="8"/>
        <item x="9"/>
        <item x="1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1"/>
        <item x="0"/>
        <item m="1" x="2"/>
        <item t="default"/>
      </items>
    </pivotField>
    <pivotField compact="0" outline="0" showAll="0"/>
    <pivotField dataField="1" compact="0" outline="0" showAll="0" defaultSubtotal="0"/>
    <pivotField compact="0" outline="0" showAll="0"/>
    <pivotField compact="0" outline="0" showAll="0"/>
  </pivotFields>
  <rowFields count="31">
    <field x="71"/>
    <field x="4"/>
    <field x="84"/>
    <field x="49"/>
    <field x="53"/>
    <field x="72"/>
    <field x="47"/>
    <field x="44"/>
    <field x="73"/>
    <field x="74"/>
    <field x="48"/>
    <field x="50"/>
    <field x="54"/>
    <field x="51"/>
    <field x="66"/>
    <field x="68"/>
    <field x="77"/>
    <field x="75"/>
    <field x="70"/>
    <field x="78"/>
    <field x="79"/>
    <field x="86"/>
    <field x="87"/>
    <field x="88"/>
    <field x="93"/>
    <field x="94"/>
    <field x="95"/>
    <field x="76"/>
    <field x="64"/>
    <field x="41"/>
    <field x="98"/>
  </rowFields>
  <rowItems count="221">
    <i>
      <x/>
      <x v="846"/>
      <x v="2188"/>
      <x/>
      <x/>
      <x v="6679"/>
      <x v="74"/>
      <x v="4"/>
      <x v="182"/>
      <x v="846"/>
      <x v="70"/>
      <x v="742"/>
      <x v="1"/>
      <x v="17"/>
      <x/>
      <x v="215"/>
      <x/>
      <x v="616"/>
      <x/>
      <x/>
      <x v="4"/>
      <x/>
      <x v="17"/>
      <x/>
      <x v="330"/>
      <x/>
      <x/>
      <x v="16"/>
      <x/>
      <x v="36"/>
      <x v="14"/>
    </i>
    <i>
      <x v="1"/>
      <x v="847"/>
      <x v="2189"/>
      <x/>
      <x v="1"/>
      <x v="6680"/>
      <x v="73"/>
      <x v="4"/>
      <x v="206"/>
      <x v="847"/>
      <x v="327"/>
      <x v="743"/>
      <x v="1"/>
      <x v="17"/>
      <x v="166"/>
      <x/>
      <x v="15"/>
      <x v="617"/>
      <x v="1"/>
      <x/>
      <x v="3"/>
      <x/>
      <x v="17"/>
      <x/>
      <x v="330"/>
      <x v="802"/>
      <x/>
      <x/>
      <x/>
      <x v="36"/>
      <x v="14"/>
    </i>
    <i>
      <x v="2"/>
      <x v="848"/>
      <x v="2190"/>
      <x/>
      <x v="1"/>
      <x v="6681"/>
      <x v="216"/>
      <x v="4"/>
      <x v="207"/>
      <x v="848"/>
      <x v="69"/>
      <x v="744"/>
      <x v="1"/>
      <x v="17"/>
      <x v="166"/>
      <x/>
      <x v="15"/>
      <x v="618"/>
      <x v="2"/>
      <x/>
      <x/>
      <x/>
      <x v="17"/>
      <x/>
      <x v="330"/>
      <x v="803"/>
      <x/>
      <x/>
      <x/>
      <x v="36"/>
      <x v="14"/>
    </i>
    <i>
      <x v="3"/>
      <x v="110"/>
      <x v="2191"/>
      <x/>
      <x v="3"/>
      <x v="6682"/>
      <x v="142"/>
      <x v="4"/>
      <x v="3"/>
      <x v="110"/>
      <x v="2"/>
      <x v="745"/>
      <x v="1"/>
      <x v="17"/>
      <x v="166"/>
      <x/>
      <x v="15"/>
      <x v="619"/>
      <x v="3"/>
      <x/>
      <x/>
      <x/>
      <x v="17"/>
      <x/>
      <x v="330"/>
      <x v="96"/>
      <x/>
      <x/>
      <x v="430"/>
      <x v="36"/>
      <x v="14"/>
    </i>
    <i>
      <x v="4"/>
      <x v="92"/>
      <x v="2192"/>
      <x/>
      <x v="3"/>
      <x v="6683"/>
      <x v="129"/>
      <x v="4"/>
      <x v="2"/>
      <x v="92"/>
      <x v="1"/>
      <x v="746"/>
      <x v="1"/>
      <x v="17"/>
      <x v="166"/>
      <x/>
      <x v="15"/>
      <x v="620"/>
      <x v="4"/>
      <x/>
      <x/>
      <x/>
      <x v="17"/>
      <x/>
      <x v="330"/>
      <x v="2"/>
      <x/>
      <x/>
      <x v="30"/>
      <x v="36"/>
      <x v="14"/>
    </i>
    <i>
      <x v="5"/>
      <x v="849"/>
      <x v="2193"/>
      <x/>
      <x v="3"/>
      <x v="6684"/>
      <x v="1114"/>
      <x v="4"/>
      <x v="208"/>
      <x v="849"/>
      <x v="328"/>
      <x v="747"/>
      <x v="1"/>
      <x v="17"/>
      <x v="166"/>
      <x/>
      <x v="15"/>
      <x v="621"/>
      <x v="5"/>
      <x/>
      <x/>
      <x/>
      <x v="17"/>
      <x/>
      <x v="330"/>
      <x v="293"/>
      <x/>
      <x/>
      <x v="447"/>
      <x v="36"/>
      <x v="14"/>
    </i>
    <i>
      <x v="6"/>
      <x v="850"/>
      <x v="2194"/>
      <x/>
      <x v="3"/>
      <x v="6685"/>
      <x v="688"/>
      <x v="4"/>
      <x v="209"/>
      <x v="850"/>
      <x v="321"/>
      <x v="748"/>
      <x v="1"/>
      <x v="17"/>
      <x v="166"/>
      <x/>
      <x v="15"/>
      <x v="622"/>
      <x v="6"/>
      <x/>
      <x/>
      <x/>
      <x v="17"/>
      <x/>
      <x v="330"/>
      <x v="645"/>
      <x/>
      <x/>
      <x v="448"/>
      <x v="36"/>
      <x v="14"/>
    </i>
    <i>
      <x v="7"/>
      <x v="851"/>
      <x v="2195"/>
      <x/>
      <x v="1"/>
      <x v="6686"/>
      <x v="1042"/>
      <x v="4"/>
      <x v="210"/>
      <x v="851"/>
      <x v="329"/>
      <x v="749"/>
      <x v="1"/>
      <x v="17"/>
      <x v="166"/>
      <x/>
      <x v="15"/>
      <x v="623"/>
      <x v="7"/>
      <x/>
      <x v="2"/>
      <x/>
      <x v="17"/>
      <x/>
      <x v="330"/>
      <x v="804"/>
      <x/>
      <x/>
      <x/>
      <x v="36"/>
      <x v="14"/>
    </i>
    <i>
      <x v="8"/>
      <x v="852"/>
      <x v="2196"/>
      <x/>
      <x v="1"/>
      <x v="6687"/>
      <x v="1040"/>
      <x v="4"/>
      <x v="211"/>
      <x v="852"/>
      <x v="330"/>
      <x v="750"/>
      <x v="1"/>
      <x v="17"/>
      <x v="166"/>
      <x/>
      <x v="15"/>
      <x v="624"/>
      <x v="8"/>
      <x/>
      <x v="2"/>
      <x/>
      <x v="17"/>
      <x/>
      <x v="330"/>
      <x v="805"/>
      <x/>
      <x/>
      <x/>
      <x v="36"/>
      <x v="14"/>
    </i>
    <i>
      <x v="9"/>
      <x v="650"/>
      <x v="2197"/>
      <x/>
      <x v="1"/>
      <x v="6688"/>
      <x v="81"/>
      <x v="4"/>
      <x v="212"/>
      <x v="650"/>
      <x v="331"/>
      <x v="751"/>
      <x v="1"/>
      <x v="17"/>
      <x v="166"/>
      <x/>
      <x v="15"/>
      <x v="625"/>
      <x v="9"/>
      <x/>
      <x v="1"/>
      <x/>
      <x v="17"/>
      <x/>
      <x v="330"/>
      <x v="506"/>
      <x/>
      <x/>
      <x/>
      <x v="36"/>
      <x v="14"/>
    </i>
    <i>
      <x v="10"/>
      <x v="853"/>
      <x v="2198"/>
      <x/>
      <x v="1"/>
      <x v="6689"/>
      <x v="89"/>
      <x v="4"/>
      <x v="213"/>
      <x v="853"/>
      <x v="332"/>
      <x v="752"/>
      <x v="1"/>
      <x v="17"/>
      <x v="166"/>
      <x/>
      <x v="15"/>
      <x v="626"/>
      <x v="10"/>
      <x/>
      <x v="6"/>
      <x/>
      <x v="17"/>
      <x/>
      <x v="330"/>
      <x v="788"/>
      <x/>
      <x/>
      <x/>
      <x v="36"/>
      <x v="14"/>
    </i>
    <i>
      <x v="11"/>
      <x v="854"/>
      <x v="2199"/>
      <x/>
      <x v="1"/>
      <x v="6690"/>
      <x v="1039"/>
      <x v="4"/>
      <x v="214"/>
      <x v="854"/>
      <x v="333"/>
      <x v="753"/>
      <x v="1"/>
      <x v="17"/>
      <x v="166"/>
      <x/>
      <x v="15"/>
      <x v="627"/>
      <x v="11"/>
      <x/>
      <x v="5"/>
      <x/>
      <x v="17"/>
      <x/>
      <x v="330"/>
      <x v="806"/>
      <x/>
      <x/>
      <x/>
      <x v="36"/>
      <x v="14"/>
    </i>
    <i>
      <x v="12"/>
      <x v="855"/>
      <x v="2200"/>
      <x/>
      <x v="1"/>
      <x v="6691"/>
      <x v="1095"/>
      <x v="4"/>
      <x v="215"/>
      <x v="855"/>
      <x v="334"/>
      <x v="754"/>
      <x v="1"/>
      <x v="17"/>
      <x v="166"/>
      <x/>
      <x v="15"/>
      <x v="628"/>
      <x v="12"/>
      <x/>
      <x v="5"/>
      <x/>
      <x v="17"/>
      <x/>
      <x v="330"/>
      <x v="807"/>
      <x/>
      <x/>
      <x/>
      <x v="36"/>
      <x v="14"/>
    </i>
    <i>
      <x v="13"/>
      <x v="856"/>
      <x v="2201"/>
      <x/>
      <x v="1"/>
      <x v="6692"/>
      <x v="1048"/>
      <x v="4"/>
      <x v="216"/>
      <x v="856"/>
      <x/>
      <x v="755"/>
      <x v="1"/>
      <x v="17"/>
      <x v="166"/>
      <x/>
      <x v="15"/>
      <x v="629"/>
      <x v="13"/>
      <x/>
      <x v="6"/>
      <x/>
      <x v="17"/>
      <x/>
      <x v="330"/>
      <x v="808"/>
      <x/>
      <x/>
      <x/>
      <x v="36"/>
      <x v="14"/>
    </i>
    <i>
      <x v="14"/>
      <x v="857"/>
      <x v="2202"/>
      <x/>
      <x v="1"/>
      <x v="6693"/>
      <x v="1049"/>
      <x v="4"/>
      <x v="217"/>
      <x v="857"/>
      <x/>
      <x v="756"/>
      <x v="1"/>
      <x v="17"/>
      <x v="166"/>
      <x/>
      <x v="15"/>
      <x v="630"/>
      <x v="14"/>
      <x/>
      <x v="6"/>
      <x/>
      <x v="17"/>
      <x/>
      <x v="330"/>
      <x v="809"/>
      <x/>
      <x/>
      <x/>
      <x v="36"/>
      <x v="14"/>
    </i>
    <i>
      <x v="15"/>
      <x v="858"/>
      <x v="2203"/>
      <x/>
      <x v="1"/>
      <x v="6694"/>
      <x v="1101"/>
      <x v="4"/>
      <x v="218"/>
      <x v="858"/>
      <x/>
      <x v="755"/>
      <x v="1"/>
      <x v="17"/>
      <x v="166"/>
      <x/>
      <x v="15"/>
      <x v="629"/>
      <x v="15"/>
      <x/>
      <x v="1"/>
      <x/>
      <x v="17"/>
      <x/>
      <x v="330"/>
      <x v="810"/>
      <x/>
      <x/>
      <x/>
      <x v="36"/>
      <x v="14"/>
    </i>
    <i>
      <x v="16"/>
      <x v="859"/>
      <x v="2204"/>
      <x/>
      <x v="1"/>
      <x v="6695"/>
      <x v="1099"/>
      <x v="4"/>
      <x v="219"/>
      <x v="859"/>
      <x/>
      <x v="757"/>
      <x v="1"/>
      <x v="17"/>
      <x v="166"/>
      <x/>
      <x v="15"/>
      <x v="631"/>
      <x v="16"/>
      <x/>
      <x v="1"/>
      <x/>
      <x v="17"/>
      <x/>
      <x v="330"/>
      <x v="811"/>
      <x/>
      <x/>
      <x/>
      <x v="36"/>
      <x v="14"/>
    </i>
    <i>
      <x v="17"/>
      <x v="860"/>
      <x v="2205"/>
      <x/>
      <x v="1"/>
      <x v="6696"/>
      <x v="573"/>
      <x v="4"/>
      <x v="220"/>
      <x v="860"/>
      <x v="335"/>
      <x v="758"/>
      <x v="1"/>
      <x v="17"/>
      <x v="166"/>
      <x/>
      <x v="15"/>
      <x v="632"/>
      <x v="17"/>
      <x/>
      <x v="1"/>
      <x/>
      <x v="17"/>
      <x/>
      <x v="330"/>
      <x v="812"/>
      <x/>
      <x/>
      <x/>
      <x v="36"/>
      <x v="14"/>
    </i>
    <i>
      <x v="18"/>
      <x v="861"/>
      <x v="2206"/>
      <x/>
      <x v="1"/>
      <x v="6697"/>
      <x v="116"/>
      <x v="4"/>
      <x v="221"/>
      <x v="861"/>
      <x v="336"/>
      <x v="759"/>
      <x v="1"/>
      <x v="17"/>
      <x v="166"/>
      <x/>
      <x v="15"/>
      <x v="633"/>
      <x v="18"/>
      <x/>
      <x v="6"/>
      <x/>
      <x v="17"/>
      <x/>
      <x v="330"/>
      <x v="813"/>
      <x/>
      <x/>
      <x/>
      <x v="36"/>
      <x v="14"/>
    </i>
    <i>
      <x v="19"/>
      <x v="862"/>
      <x v="2207"/>
      <x/>
      <x v="1"/>
      <x v="6698"/>
      <x v="117"/>
      <x v="4"/>
      <x v="222"/>
      <x v="862"/>
      <x v="337"/>
      <x v="760"/>
      <x v="1"/>
      <x v="17"/>
      <x v="166"/>
      <x/>
      <x v="15"/>
      <x v="634"/>
      <x v="19"/>
      <x/>
      <x v="6"/>
      <x/>
      <x v="17"/>
      <x/>
      <x v="330"/>
      <x v="814"/>
      <x/>
      <x/>
      <x/>
      <x v="36"/>
      <x v="14"/>
    </i>
    <i>
      <x v="20"/>
      <x v="863"/>
      <x v="2208"/>
      <x/>
      <x v="1"/>
      <x v="6699"/>
      <x v="572"/>
      <x v="4"/>
      <x v="223"/>
      <x v="863"/>
      <x v="338"/>
      <x v="761"/>
      <x v="1"/>
      <x v="17"/>
      <x v="166"/>
      <x/>
      <x v="15"/>
      <x v="635"/>
      <x v="20"/>
      <x/>
      <x v="6"/>
      <x/>
      <x v="17"/>
      <x/>
      <x v="330"/>
      <x v="815"/>
      <x/>
      <x/>
      <x/>
      <x v="36"/>
      <x v="14"/>
    </i>
    <i>
      <x v="21"/>
      <x v="864"/>
      <x v="2209"/>
      <x/>
      <x/>
      <x v="6700"/>
      <x v="1173"/>
      <x v="4"/>
      <x v="224"/>
      <x v="864"/>
      <x v="339"/>
      <x v="742"/>
      <x v="1"/>
      <x v="17"/>
      <x/>
      <x v="215"/>
      <x/>
      <x v="616"/>
      <x v="21"/>
      <x v="58"/>
      <x v="4"/>
      <x/>
      <x v="17"/>
      <x/>
      <x v="331"/>
      <x/>
      <x/>
      <x v="16"/>
      <x/>
      <x v="36"/>
      <x v="14"/>
    </i>
    <i>
      <x v="22"/>
      <x v="865"/>
      <x v="2210"/>
      <x/>
      <x v="1"/>
      <x v="6701"/>
      <x v="1172"/>
      <x v="4"/>
      <x v="225"/>
      <x v="865"/>
      <x v="327"/>
      <x v="762"/>
      <x v="1"/>
      <x v="17"/>
      <x v="167"/>
      <x/>
      <x v="16"/>
      <x v="636"/>
      <x v="22"/>
      <x/>
      <x v="3"/>
      <x/>
      <x v="17"/>
      <x/>
      <x v="331"/>
      <x v="816"/>
      <x/>
      <x/>
      <x/>
      <x v="36"/>
      <x v="14"/>
    </i>
    <i>
      <x v="23"/>
      <x v="848"/>
      <x v="2211"/>
      <x/>
      <x v="3"/>
      <x v="6702"/>
      <x v="216"/>
      <x v="4"/>
      <x v="207"/>
      <x v="848"/>
      <x v="69"/>
      <x v="744"/>
      <x v="1"/>
      <x v="17"/>
      <x v="167"/>
      <x/>
      <x v="15"/>
      <x v="618"/>
      <x v="23"/>
      <x/>
      <x/>
      <x/>
      <x v="17"/>
      <x/>
      <x v="331"/>
      <x v="803"/>
      <x/>
      <x/>
      <x v="450"/>
      <x v="36"/>
      <x v="14"/>
    </i>
    <i>
      <x v="24"/>
      <x v="110"/>
      <x v="2212"/>
      <x/>
      <x v="3"/>
      <x v="6703"/>
      <x v="142"/>
      <x v="4"/>
      <x v="3"/>
      <x v="110"/>
      <x v="2"/>
      <x v="745"/>
      <x v="1"/>
      <x v="17"/>
      <x v="167"/>
      <x/>
      <x v="15"/>
      <x v="619"/>
      <x v="24"/>
      <x/>
      <x/>
      <x/>
      <x v="17"/>
      <x/>
      <x v="331"/>
      <x v="96"/>
      <x/>
      <x/>
      <x v="430"/>
      <x v="36"/>
      <x v="14"/>
    </i>
    <i>
      <x v="25"/>
      <x v="92"/>
      <x v="2213"/>
      <x/>
      <x v="3"/>
      <x v="6704"/>
      <x v="129"/>
      <x v="4"/>
      <x v="2"/>
      <x v="92"/>
      <x v="1"/>
      <x v="746"/>
      <x v="1"/>
      <x v="17"/>
      <x v="167"/>
      <x/>
      <x v="15"/>
      <x v="620"/>
      <x v="25"/>
      <x/>
      <x/>
      <x/>
      <x v="17"/>
      <x/>
      <x v="331"/>
      <x v="2"/>
      <x/>
      <x/>
      <x v="30"/>
      <x v="36"/>
      <x v="14"/>
    </i>
    <i>
      <x v="26"/>
      <x v="849"/>
      <x v="2214"/>
      <x/>
      <x v="3"/>
      <x v="6705"/>
      <x v="1114"/>
      <x v="4"/>
      <x v="208"/>
      <x v="849"/>
      <x v="328"/>
      <x v="747"/>
      <x v="1"/>
      <x v="17"/>
      <x v="167"/>
      <x/>
      <x v="15"/>
      <x v="621"/>
      <x v="26"/>
      <x/>
      <x/>
      <x/>
      <x v="17"/>
      <x/>
      <x v="331"/>
      <x v="293"/>
      <x/>
      <x/>
      <x v="447"/>
      <x v="36"/>
      <x v="14"/>
    </i>
    <i>
      <x v="27"/>
      <x v="850"/>
      <x v="2215"/>
      <x/>
      <x v="3"/>
      <x v="6706"/>
      <x v="688"/>
      <x v="4"/>
      <x v="209"/>
      <x v="850"/>
      <x v="321"/>
      <x v="748"/>
      <x v="1"/>
      <x v="17"/>
      <x v="167"/>
      <x/>
      <x v="15"/>
      <x v="622"/>
      <x v="27"/>
      <x/>
      <x/>
      <x/>
      <x v="17"/>
      <x/>
      <x v="331"/>
      <x v="645"/>
      <x/>
      <x/>
      <x v="448"/>
      <x v="36"/>
      <x v="14"/>
    </i>
    <i>
      <x v="28"/>
      <x v="851"/>
      <x v="2216"/>
      <x/>
      <x v="3"/>
      <x v="6707"/>
      <x v="1042"/>
      <x v="4"/>
      <x v="210"/>
      <x v="851"/>
      <x v="329"/>
      <x v="749"/>
      <x v="1"/>
      <x v="17"/>
      <x v="167"/>
      <x/>
      <x v="15"/>
      <x v="623"/>
      <x v="28"/>
      <x/>
      <x v="2"/>
      <x/>
      <x v="17"/>
      <x/>
      <x v="331"/>
      <x v="804"/>
      <x/>
      <x/>
      <x v="451"/>
      <x v="36"/>
      <x v="14"/>
    </i>
    <i>
      <x v="29"/>
      <x v="852"/>
      <x v="2217"/>
      <x/>
      <x v="3"/>
      <x v="6708"/>
      <x v="1040"/>
      <x v="4"/>
      <x v="211"/>
      <x v="852"/>
      <x v="330"/>
      <x v="763"/>
      <x v="1"/>
      <x v="17"/>
      <x v="167"/>
      <x/>
      <x v="15"/>
      <x v="624"/>
      <x v="29"/>
      <x/>
      <x v="2"/>
      <x/>
      <x v="17"/>
      <x/>
      <x v="331"/>
      <x v="805"/>
      <x/>
      <x/>
      <x v="452"/>
      <x v="36"/>
      <x v="14"/>
    </i>
    <i>
      <x v="30"/>
      <x v="866"/>
      <x v="2218"/>
      <x/>
      <x v="1"/>
      <x v="6709"/>
      <x v="94"/>
      <x v="4"/>
      <x v="226"/>
      <x v="866"/>
      <x v="340"/>
      <x v="764"/>
      <x v="1"/>
      <x v="17"/>
      <x v="167"/>
      <x/>
      <x v="16"/>
      <x v="637"/>
      <x v="30"/>
      <x/>
      <x v="6"/>
      <x/>
      <x v="17"/>
      <x/>
      <x v="331"/>
      <x v="817"/>
      <x/>
      <x/>
      <x/>
      <x v="36"/>
      <x v="14"/>
    </i>
    <i>
      <x v="31"/>
      <x v="867"/>
      <x v="2219"/>
      <x/>
      <x v="1"/>
      <x v="6710"/>
      <x v="1036"/>
      <x v="4"/>
      <x v="227"/>
      <x v="867"/>
      <x v="341"/>
      <x v="765"/>
      <x v="1"/>
      <x v="17"/>
      <x v="167"/>
      <x/>
      <x v="16"/>
      <x v="638"/>
      <x v="31"/>
      <x/>
      <x v="5"/>
      <x/>
      <x v="17"/>
      <x/>
      <x v="331"/>
      <x v="818"/>
      <x/>
      <x/>
      <x/>
      <x v="36"/>
      <x v="14"/>
    </i>
    <i>
      <x v="32"/>
      <x v="868"/>
      <x v="2220"/>
      <x/>
      <x/>
      <x v="6711"/>
      <x v="1098"/>
      <x v="4"/>
      <x v="228"/>
      <x v="868"/>
      <x v="342"/>
      <x v="742"/>
      <x v="1"/>
      <x v="17"/>
      <x/>
      <x v="215"/>
      <x/>
      <x v="616"/>
      <x v="32"/>
      <x v="58"/>
      <x v="4"/>
      <x/>
      <x v="17"/>
      <x/>
      <x v="332"/>
      <x/>
      <x/>
      <x v="16"/>
      <x/>
      <x v="36"/>
      <x v="14"/>
    </i>
    <i>
      <x v="33"/>
      <x v="869"/>
      <x v="2221"/>
      <x/>
      <x v="1"/>
      <x v="6712"/>
      <x v="1174"/>
      <x v="4"/>
      <x v="229"/>
      <x v="869"/>
      <x v="327"/>
      <x v="766"/>
      <x v="1"/>
      <x v="17"/>
      <x v="168"/>
      <x/>
      <x v="16"/>
      <x v="639"/>
      <x v="33"/>
      <x/>
      <x v="3"/>
      <x/>
      <x v="17"/>
      <x/>
      <x v="332"/>
      <x v="819"/>
      <x/>
      <x/>
      <x/>
      <x v="36"/>
      <x v="14"/>
    </i>
    <i>
      <x v="34"/>
      <x v="110"/>
      <x v="2222"/>
      <x/>
      <x v="3"/>
      <x v="6713"/>
      <x v="142"/>
      <x v="4"/>
      <x v="3"/>
      <x v="110"/>
      <x v="2"/>
      <x v="745"/>
      <x v="1"/>
      <x v="17"/>
      <x v="168"/>
      <x/>
      <x v="15"/>
      <x v="619"/>
      <x v="34"/>
      <x/>
      <x/>
      <x/>
      <x v="17"/>
      <x/>
      <x v="332"/>
      <x v="96"/>
      <x/>
      <x/>
      <x v="430"/>
      <x v="36"/>
      <x v="14"/>
    </i>
    <i>
      <x v="35"/>
      <x v="92"/>
      <x v="2223"/>
      <x/>
      <x v="3"/>
      <x v="6714"/>
      <x v="129"/>
      <x v="4"/>
      <x v="2"/>
      <x v="92"/>
      <x v="1"/>
      <x v="746"/>
      <x v="1"/>
      <x v="17"/>
      <x v="168"/>
      <x/>
      <x v="15"/>
      <x v="620"/>
      <x v="35"/>
      <x/>
      <x/>
      <x/>
      <x v="17"/>
      <x/>
      <x v="332"/>
      <x v="2"/>
      <x/>
      <x/>
      <x v="30"/>
      <x v="36"/>
      <x v="14"/>
    </i>
    <i>
      <x v="36"/>
      <x v="849"/>
      <x v="2224"/>
      <x/>
      <x v="3"/>
      <x v="6715"/>
      <x v="1114"/>
      <x v="4"/>
      <x v="208"/>
      <x v="849"/>
      <x v="328"/>
      <x v="747"/>
      <x v="1"/>
      <x v="17"/>
      <x v="168"/>
      <x/>
      <x v="15"/>
      <x v="621"/>
      <x v="36"/>
      <x/>
      <x/>
      <x/>
      <x v="17"/>
      <x/>
      <x v="332"/>
      <x v="293"/>
      <x/>
      <x/>
      <x v="447"/>
      <x v="36"/>
      <x v="14"/>
    </i>
    <i>
      <x v="37"/>
      <x v="850"/>
      <x v="2225"/>
      <x/>
      <x v="3"/>
      <x v="6716"/>
      <x v="688"/>
      <x v="4"/>
      <x v="209"/>
      <x v="850"/>
      <x v="321"/>
      <x v="748"/>
      <x v="1"/>
      <x v="17"/>
      <x v="168"/>
      <x/>
      <x v="15"/>
      <x v="622"/>
      <x v="37"/>
      <x/>
      <x/>
      <x/>
      <x v="17"/>
      <x/>
      <x v="332"/>
      <x v="645"/>
      <x/>
      <x/>
      <x v="448"/>
      <x v="36"/>
      <x v="14"/>
    </i>
    <i>
      <x v="38"/>
      <x v="851"/>
      <x v="2226"/>
      <x/>
      <x v="3"/>
      <x v="6717"/>
      <x v="1042"/>
      <x v="4"/>
      <x v="210"/>
      <x v="851"/>
      <x v="329"/>
      <x v="749"/>
      <x v="1"/>
      <x v="17"/>
      <x v="168"/>
      <x/>
      <x v="15"/>
      <x v="623"/>
      <x v="38"/>
      <x/>
      <x v="2"/>
      <x/>
      <x v="17"/>
      <x/>
      <x v="332"/>
      <x v="804"/>
      <x/>
      <x/>
      <x v="451"/>
      <x v="36"/>
      <x v="14"/>
    </i>
    <i>
      <x v="39"/>
      <x v="852"/>
      <x v="2227"/>
      <x/>
      <x v="3"/>
      <x v="6718"/>
      <x v="1040"/>
      <x v="4"/>
      <x v="211"/>
      <x v="852"/>
      <x v="330"/>
      <x v="763"/>
      <x v="1"/>
      <x v="17"/>
      <x v="168"/>
      <x/>
      <x v="15"/>
      <x v="624"/>
      <x v="39"/>
      <x/>
      <x v="2"/>
      <x/>
      <x v="17"/>
      <x/>
      <x v="332"/>
      <x v="805"/>
      <x/>
      <x/>
      <x v="452"/>
      <x v="36"/>
      <x v="14"/>
    </i>
    <i>
      <x v="40"/>
      <x v="870"/>
      <x v="2228"/>
      <x/>
      <x v="1"/>
      <x v="6719"/>
      <x v="95"/>
      <x v="4"/>
      <x v="230"/>
      <x v="870"/>
      <x v="343"/>
      <x v="767"/>
      <x v="1"/>
      <x v="17"/>
      <x v="168"/>
      <x/>
      <x v="16"/>
      <x v="640"/>
      <x v="40"/>
      <x/>
      <x v="1"/>
      <x/>
      <x v="17"/>
      <x/>
      <x v="332"/>
      <x v="789"/>
      <x/>
      <x/>
      <x/>
      <x v="36"/>
      <x v="14"/>
    </i>
    <i>
      <x v="41"/>
      <x v="871"/>
      <x v="2229"/>
      <x/>
      <x v="1"/>
      <x v="6720"/>
      <x v="1094"/>
      <x v="4"/>
      <x v="231"/>
      <x v="871"/>
      <x v="344"/>
      <x v="768"/>
      <x v="1"/>
      <x v="17"/>
      <x v="168"/>
      <x/>
      <x v="16"/>
      <x v="641"/>
      <x v="41"/>
      <x/>
      <x v="5"/>
      <x/>
      <x v="17"/>
      <x/>
      <x v="332"/>
      <x v="820"/>
      <x/>
      <x/>
      <x/>
      <x v="36"/>
      <x v="14"/>
    </i>
    <i>
      <x v="42"/>
      <x v="872"/>
      <x v="2230"/>
      <x/>
      <x/>
      <x v="6721"/>
      <x v="104"/>
      <x v="4"/>
      <x v="184"/>
      <x v="872"/>
      <x v="345"/>
      <x v="742"/>
      <x v="1"/>
      <x v="17"/>
      <x/>
      <x v="215"/>
      <x/>
      <x v="616"/>
      <x v="42"/>
      <x v="58"/>
      <x v="4"/>
      <x/>
      <x v="17"/>
      <x/>
      <x v="333"/>
      <x/>
      <x/>
      <x v="16"/>
      <x/>
      <x v="36"/>
      <x v="14"/>
    </i>
    <i>
      <x v="43"/>
      <x v="873"/>
      <x v="2231"/>
      <x/>
      <x v="1"/>
      <x v="6722"/>
      <x v="103"/>
      <x v="4"/>
      <x v="232"/>
      <x v="873"/>
      <x v="327"/>
      <x v="743"/>
      <x v="1"/>
      <x v="17"/>
      <x v="169"/>
      <x/>
      <x v="16"/>
      <x v="642"/>
      <x v="43"/>
      <x/>
      <x v="3"/>
      <x/>
      <x v="17"/>
      <x/>
      <x v="333"/>
      <x v="821"/>
      <x/>
      <x/>
      <x/>
      <x v="36"/>
      <x v="14"/>
    </i>
    <i>
      <x v="44"/>
      <x v="848"/>
      <x v="2232"/>
      <x/>
      <x v="3"/>
      <x v="6723"/>
      <x v="216"/>
      <x v="4"/>
      <x v="207"/>
      <x v="848"/>
      <x v="69"/>
      <x v="744"/>
      <x v="1"/>
      <x v="17"/>
      <x v="169"/>
      <x/>
      <x v="15"/>
      <x v="618"/>
      <x v="44"/>
      <x/>
      <x/>
      <x/>
      <x v="17"/>
      <x/>
      <x v="333"/>
      <x v="803"/>
      <x/>
      <x/>
      <x v="450"/>
      <x v="36"/>
      <x v="14"/>
    </i>
    <i>
      <x v="45"/>
      <x v="110"/>
      <x v="2233"/>
      <x/>
      <x v="3"/>
      <x v="6724"/>
      <x v="142"/>
      <x v="4"/>
      <x v="3"/>
      <x v="110"/>
      <x v="2"/>
      <x v="745"/>
      <x v="1"/>
      <x v="17"/>
      <x v="169"/>
      <x/>
      <x v="15"/>
      <x v="619"/>
      <x v="45"/>
      <x/>
      <x/>
      <x/>
      <x v="17"/>
      <x/>
      <x v="333"/>
      <x v="96"/>
      <x/>
      <x/>
      <x v="430"/>
      <x v="36"/>
      <x v="14"/>
    </i>
    <i>
      <x v="46"/>
      <x v="92"/>
      <x v="2234"/>
      <x/>
      <x v="3"/>
      <x v="6725"/>
      <x v="129"/>
      <x v="4"/>
      <x v="2"/>
      <x v="92"/>
      <x v="1"/>
      <x v="746"/>
      <x v="1"/>
      <x v="17"/>
      <x v="169"/>
      <x/>
      <x v="15"/>
      <x v="620"/>
      <x v="46"/>
      <x/>
      <x/>
      <x/>
      <x v="17"/>
      <x/>
      <x v="333"/>
      <x v="2"/>
      <x/>
      <x/>
      <x v="30"/>
      <x v="36"/>
      <x v="14"/>
    </i>
    <i>
      <x v="47"/>
      <x v="849"/>
      <x v="2235"/>
      <x/>
      <x v="3"/>
      <x v="6726"/>
      <x v="1114"/>
      <x v="4"/>
      <x v="208"/>
      <x v="849"/>
      <x v="328"/>
      <x v="747"/>
      <x v="1"/>
      <x v="17"/>
      <x v="169"/>
      <x/>
      <x v="15"/>
      <x v="621"/>
      <x v="47"/>
      <x/>
      <x/>
      <x/>
      <x v="17"/>
      <x/>
      <x v="333"/>
      <x v="293"/>
      <x/>
      <x/>
      <x v="447"/>
      <x v="36"/>
      <x v="14"/>
    </i>
    <i>
      <x v="48"/>
      <x v="850"/>
      <x v="2236"/>
      <x/>
      <x v="3"/>
      <x v="6727"/>
      <x v="688"/>
      <x v="4"/>
      <x v="209"/>
      <x v="850"/>
      <x v="321"/>
      <x v="748"/>
      <x v="1"/>
      <x v="17"/>
      <x v="169"/>
      <x/>
      <x v="15"/>
      <x v="622"/>
      <x v="48"/>
      <x/>
      <x/>
      <x/>
      <x v="17"/>
      <x/>
      <x v="333"/>
      <x v="645"/>
      <x/>
      <x/>
      <x v="448"/>
      <x v="36"/>
      <x v="14"/>
    </i>
    <i>
      <x v="49"/>
      <x v="851"/>
      <x v="2237"/>
      <x/>
      <x v="3"/>
      <x v="6728"/>
      <x v="1042"/>
      <x v="4"/>
      <x v="210"/>
      <x v="851"/>
      <x v="329"/>
      <x v="749"/>
      <x v="1"/>
      <x v="17"/>
      <x v="169"/>
      <x/>
      <x v="15"/>
      <x v="623"/>
      <x v="49"/>
      <x/>
      <x v="2"/>
      <x/>
      <x v="17"/>
      <x/>
      <x v="333"/>
      <x v="804"/>
      <x/>
      <x/>
      <x v="451"/>
      <x v="36"/>
      <x v="14"/>
    </i>
    <i>
      <x v="50"/>
      <x v="852"/>
      <x v="2238"/>
      <x/>
      <x v="3"/>
      <x v="6729"/>
      <x v="1040"/>
      <x v="4"/>
      <x v="211"/>
      <x v="852"/>
      <x v="330"/>
      <x v="763"/>
      <x v="1"/>
      <x v="17"/>
      <x v="169"/>
      <x/>
      <x v="15"/>
      <x v="624"/>
      <x v="50"/>
      <x/>
      <x v="2"/>
      <x/>
      <x v="17"/>
      <x/>
      <x v="333"/>
      <x v="805"/>
      <x/>
      <x/>
      <x v="452"/>
      <x v="36"/>
      <x v="14"/>
    </i>
    <i>
      <x v="51"/>
      <x v="874"/>
      <x v="2239"/>
      <x/>
      <x v="1"/>
      <x v="6730"/>
      <x v="90"/>
      <x v="4"/>
      <x v="233"/>
      <x v="874"/>
      <x v="346"/>
      <x v="769"/>
      <x v="1"/>
      <x v="17"/>
      <x v="169"/>
      <x/>
      <x v="16"/>
      <x v="643"/>
      <x v="51"/>
      <x/>
      <x v="6"/>
      <x/>
      <x v="17"/>
      <x/>
      <x v="333"/>
      <x v="822"/>
      <x/>
      <x/>
      <x/>
      <x v="36"/>
      <x v="14"/>
    </i>
    <i>
      <x v="52"/>
      <x v="875"/>
      <x v="2240"/>
      <x/>
      <x v="1"/>
      <x v="6731"/>
      <x v="1035"/>
      <x v="4"/>
      <x v="234"/>
      <x v="875"/>
      <x v="347"/>
      <x v="770"/>
      <x v="1"/>
      <x v="17"/>
      <x v="169"/>
      <x/>
      <x v="16"/>
      <x v="638"/>
      <x v="52"/>
      <x/>
      <x v="5"/>
      <x/>
      <x v="17"/>
      <x/>
      <x v="333"/>
      <x v="823"/>
      <x/>
      <x/>
      <x/>
      <x v="36"/>
      <x v="14"/>
    </i>
    <i>
      <x v="53"/>
      <x v="876"/>
      <x v="2241"/>
      <x/>
      <x/>
      <x v="6732"/>
      <x v="106"/>
      <x v="4"/>
      <x v="185"/>
      <x v="876"/>
      <x v="348"/>
      <x v="742"/>
      <x v="1"/>
      <x v="17"/>
      <x/>
      <x v="215"/>
      <x/>
      <x v="616"/>
      <x v="53"/>
      <x v="58"/>
      <x v="4"/>
      <x/>
      <x v="17"/>
      <x/>
      <x v="334"/>
      <x/>
      <x/>
      <x v="16"/>
      <x/>
      <x v="36"/>
      <x v="14"/>
    </i>
    <i>
      <x v="54"/>
      <x v="877"/>
      <x v="2242"/>
      <x/>
      <x v="1"/>
      <x v="6733"/>
      <x v="105"/>
      <x v="4"/>
      <x v="235"/>
      <x v="877"/>
      <x v="327"/>
      <x v="771"/>
      <x v="1"/>
      <x v="17"/>
      <x v="170"/>
      <x/>
      <x v="16"/>
      <x v="644"/>
      <x v="54"/>
      <x/>
      <x v="3"/>
      <x/>
      <x v="17"/>
      <x/>
      <x v="334"/>
      <x v="824"/>
      <x/>
      <x/>
      <x/>
      <x v="36"/>
      <x v="14"/>
    </i>
    <i>
      <x v="55"/>
      <x v="110"/>
      <x v="2243"/>
      <x/>
      <x v="3"/>
      <x v="6734"/>
      <x v="142"/>
      <x v="4"/>
      <x v="3"/>
      <x v="110"/>
      <x v="2"/>
      <x v="745"/>
      <x v="1"/>
      <x v="17"/>
      <x v="170"/>
      <x/>
      <x v="15"/>
      <x v="619"/>
      <x v="55"/>
      <x/>
      <x/>
      <x/>
      <x v="17"/>
      <x/>
      <x v="334"/>
      <x v="96"/>
      <x/>
      <x/>
      <x v="430"/>
      <x v="36"/>
      <x v="14"/>
    </i>
    <i>
      <x v="56"/>
      <x v="92"/>
      <x v="2244"/>
      <x/>
      <x v="3"/>
      <x v="6735"/>
      <x v="129"/>
      <x v="4"/>
      <x v="2"/>
      <x v="92"/>
      <x v="1"/>
      <x v="746"/>
      <x v="1"/>
      <x v="17"/>
      <x v="170"/>
      <x/>
      <x v="15"/>
      <x v="620"/>
      <x v="56"/>
      <x/>
      <x/>
      <x/>
      <x v="17"/>
      <x/>
      <x v="334"/>
      <x v="2"/>
      <x/>
      <x/>
      <x v="30"/>
      <x v="36"/>
      <x v="14"/>
    </i>
    <i>
      <x v="57"/>
      <x v="849"/>
      <x v="2245"/>
      <x/>
      <x v="3"/>
      <x v="6736"/>
      <x v="1114"/>
      <x v="4"/>
      <x v="208"/>
      <x v="849"/>
      <x v="328"/>
      <x v="747"/>
      <x v="1"/>
      <x v="17"/>
      <x v="170"/>
      <x/>
      <x v="15"/>
      <x v="621"/>
      <x v="57"/>
      <x/>
      <x/>
      <x/>
      <x v="17"/>
      <x/>
      <x v="334"/>
      <x v="293"/>
      <x/>
      <x/>
      <x v="447"/>
      <x v="36"/>
      <x v="14"/>
    </i>
    <i>
      <x v="58"/>
      <x v="850"/>
      <x v="2246"/>
      <x/>
      <x v="3"/>
      <x v="6737"/>
      <x v="688"/>
      <x v="4"/>
      <x v="209"/>
      <x v="850"/>
      <x v="321"/>
      <x v="748"/>
      <x v="1"/>
      <x v="17"/>
      <x v="170"/>
      <x/>
      <x v="15"/>
      <x v="622"/>
      <x v="58"/>
      <x/>
      <x/>
      <x/>
      <x v="17"/>
      <x/>
      <x v="334"/>
      <x v="645"/>
      <x/>
      <x/>
      <x v="448"/>
      <x v="36"/>
      <x v="14"/>
    </i>
    <i>
      <x v="59"/>
      <x v="851"/>
      <x v="2247"/>
      <x/>
      <x v="3"/>
      <x v="6738"/>
      <x v="1042"/>
      <x v="4"/>
      <x v="210"/>
      <x v="851"/>
      <x v="329"/>
      <x v="749"/>
      <x v="1"/>
      <x v="17"/>
      <x v="170"/>
      <x/>
      <x v="15"/>
      <x v="623"/>
      <x v="59"/>
      <x/>
      <x v="2"/>
      <x/>
      <x v="17"/>
      <x/>
      <x v="334"/>
      <x v="804"/>
      <x/>
      <x/>
      <x v="451"/>
      <x v="36"/>
      <x v="14"/>
    </i>
    <i>
      <x v="60"/>
      <x v="852"/>
      <x v="2248"/>
      <x/>
      <x v="3"/>
      <x v="6739"/>
      <x v="1040"/>
      <x v="4"/>
      <x v="211"/>
      <x v="852"/>
      <x v="330"/>
      <x v="763"/>
      <x v="1"/>
      <x v="17"/>
      <x v="170"/>
      <x/>
      <x v="15"/>
      <x v="624"/>
      <x v="60"/>
      <x/>
      <x v="2"/>
      <x/>
      <x v="17"/>
      <x/>
      <x v="334"/>
      <x v="805"/>
      <x/>
      <x/>
      <x v="452"/>
      <x v="36"/>
      <x v="14"/>
    </i>
    <i>
      <x v="61"/>
      <x v="878"/>
      <x v="2249"/>
      <x/>
      <x v="1"/>
      <x v="6740"/>
      <x v="91"/>
      <x v="4"/>
      <x v="236"/>
      <x v="878"/>
      <x v="349"/>
      <x v="772"/>
      <x v="1"/>
      <x v="17"/>
      <x v="170"/>
      <x/>
      <x v="16"/>
      <x v="645"/>
      <x v="61"/>
      <x/>
      <x v="1"/>
      <x/>
      <x v="17"/>
      <x/>
      <x v="334"/>
      <x v="825"/>
      <x/>
      <x/>
      <x/>
      <x v="36"/>
      <x v="14"/>
    </i>
    <i>
      <x v="62"/>
      <x v="879"/>
      <x v="2250"/>
      <x/>
      <x v="1"/>
      <x v="6741"/>
      <x v="1093"/>
      <x v="4"/>
      <x v="237"/>
      <x v="879"/>
      <x v="350"/>
      <x v="773"/>
      <x v="1"/>
      <x v="17"/>
      <x v="170"/>
      <x/>
      <x v="16"/>
      <x v="641"/>
      <x v="62"/>
      <x/>
      <x v="5"/>
      <x/>
      <x v="17"/>
      <x/>
      <x v="334"/>
      <x v="826"/>
      <x/>
      <x/>
      <x/>
      <x v="36"/>
      <x v="14"/>
    </i>
    <i>
      <x v="63"/>
      <x v="1246"/>
      <x v="3339"/>
      <x/>
      <x/>
      <x v="6742"/>
      <x v="233"/>
      <x v="4"/>
      <x v="579"/>
      <x v="1246"/>
      <x v="518"/>
      <x v="742"/>
      <x v="1"/>
      <x v="17"/>
      <x/>
      <x v="215"/>
      <x/>
      <x v="616"/>
      <x v="63"/>
      <x/>
      <x v="4"/>
      <x/>
      <x v="17"/>
      <x/>
      <x v="335"/>
      <x/>
      <x/>
      <x v="16"/>
      <x/>
      <x v="36"/>
      <x v="14"/>
    </i>
    <i>
      <x v="64"/>
      <x v="1247"/>
      <x v="3340"/>
      <x/>
      <x v="1"/>
      <x v="6743"/>
      <x v="72"/>
      <x v="4"/>
      <x v="580"/>
      <x v="1247"/>
      <x v="519"/>
      <x v="808"/>
      <x v="1"/>
      <x v="17"/>
      <x v="261"/>
      <x/>
      <x v="15"/>
      <x v="1068"/>
      <x v="64"/>
      <x/>
      <x v="3"/>
      <x/>
      <x v="17"/>
      <x/>
      <x v="335"/>
      <x v="827"/>
      <x/>
      <x/>
      <x/>
      <x v="36"/>
      <x v="14"/>
    </i>
    <i>
      <x v="65"/>
      <x v="848"/>
      <x v="3341"/>
      <x/>
      <x v="3"/>
      <x v="6744"/>
      <x v="216"/>
      <x v="4"/>
      <x v="207"/>
      <x v="848"/>
      <x v="69"/>
      <x v="744"/>
      <x v="1"/>
      <x v="17"/>
      <x v="261"/>
      <x/>
      <x v="15"/>
      <x v="618"/>
      <x v="65"/>
      <x/>
      <x/>
      <x/>
      <x v="17"/>
      <x/>
      <x v="335"/>
      <x v="803"/>
      <x/>
      <x/>
      <x v="450"/>
      <x v="36"/>
      <x v="14"/>
    </i>
    <i>
      <x v="66"/>
      <x v="110"/>
      <x v="3342"/>
      <x/>
      <x v="3"/>
      <x v="6745"/>
      <x v="142"/>
      <x v="4"/>
      <x v="3"/>
      <x v="110"/>
      <x v="2"/>
      <x v="745"/>
      <x v="1"/>
      <x v="17"/>
      <x v="261"/>
      <x/>
      <x v="15"/>
      <x v="619"/>
      <x v="66"/>
      <x/>
      <x/>
      <x/>
      <x v="17"/>
      <x/>
      <x v="335"/>
      <x v="96"/>
      <x/>
      <x/>
      <x v="430"/>
      <x v="36"/>
      <x v="14"/>
    </i>
    <i>
      <x v="67"/>
      <x v="92"/>
      <x v="3343"/>
      <x/>
      <x v="3"/>
      <x v="6746"/>
      <x v="129"/>
      <x v="4"/>
      <x v="2"/>
      <x v="92"/>
      <x v="1"/>
      <x v="746"/>
      <x v="1"/>
      <x v="17"/>
      <x v="261"/>
      <x/>
      <x v="15"/>
      <x v="620"/>
      <x v="67"/>
      <x/>
      <x/>
      <x/>
      <x v="17"/>
      <x/>
      <x v="335"/>
      <x v="2"/>
      <x/>
      <x/>
      <x v="30"/>
      <x v="36"/>
      <x v="14"/>
    </i>
    <i>
      <x v="68"/>
      <x v="852"/>
      <x v="3344"/>
      <x/>
      <x v="3"/>
      <x v="6747"/>
      <x v="1040"/>
      <x v="4"/>
      <x v="211"/>
      <x v="852"/>
      <x v="330"/>
      <x v="750"/>
      <x v="1"/>
      <x v="17"/>
      <x v="261"/>
      <x/>
      <x v="15"/>
      <x v="624"/>
      <x v="68"/>
      <x/>
      <x v="2"/>
      <x/>
      <x v="17"/>
      <x/>
      <x v="335"/>
      <x v="805"/>
      <x/>
      <x/>
      <x v="452"/>
      <x v="36"/>
      <x v="14"/>
    </i>
    <i>
      <x v="69"/>
      <x v="853"/>
      <x v="3345"/>
      <x/>
      <x v="3"/>
      <x v="6748"/>
      <x v="89"/>
      <x v="4"/>
      <x v="213"/>
      <x v="853"/>
      <x v="332"/>
      <x v="752"/>
      <x v="1"/>
      <x v="17"/>
      <x v="261"/>
      <x/>
      <x v="15"/>
      <x v="626"/>
      <x v="69"/>
      <x/>
      <x v="6"/>
      <x/>
      <x v="17"/>
      <x/>
      <x v="335"/>
      <x v="788"/>
      <x/>
      <x/>
      <x v="456"/>
      <x v="36"/>
      <x v="14"/>
    </i>
    <i>
      <x v="70"/>
      <x v="913"/>
      <x v="2285"/>
      <x/>
      <x/>
      <x v="6840"/>
      <x v="1045"/>
      <x v="22"/>
      <x v="271"/>
      <x v="913"/>
      <x/>
      <x v="742"/>
      <x v="1"/>
      <x v="17"/>
      <x/>
      <x v="215"/>
      <x/>
      <x v="616"/>
      <x v="70"/>
      <x/>
      <x v="4"/>
      <x/>
      <x v="17"/>
      <x/>
      <x v="377"/>
      <x/>
      <x/>
      <x v="16"/>
      <x/>
      <x v="38"/>
      <x v="14"/>
    </i>
    <i>
      <x v="71"/>
      <x v="110"/>
      <x v="2286"/>
      <x/>
      <x v="4"/>
      <x v="6841"/>
      <x v="142"/>
      <x v="22"/>
      <x v="3"/>
      <x v="110"/>
      <x v="2"/>
      <x v="745"/>
      <x v="1"/>
      <x v="17"/>
      <x v="177"/>
      <x/>
      <x v="15"/>
      <x v="619"/>
      <x v="71"/>
      <x/>
      <x/>
      <x/>
      <x v="17"/>
      <x/>
      <x v="377"/>
      <x v="96"/>
      <x/>
      <x/>
      <x v="430"/>
      <x v="38"/>
      <x v="14"/>
    </i>
    <i>
      <x v="72"/>
      <x v="92"/>
      <x v="2287"/>
      <x/>
      <x v="4"/>
      <x v="6842"/>
      <x v="129"/>
      <x v="22"/>
      <x v="2"/>
      <x v="92"/>
      <x v="1"/>
      <x v="746"/>
      <x v="1"/>
      <x v="17"/>
      <x v="177"/>
      <x/>
      <x v="15"/>
      <x v="620"/>
      <x v="72"/>
      <x/>
      <x/>
      <x/>
      <x v="17"/>
      <x/>
      <x v="377"/>
      <x v="2"/>
      <x/>
      <x/>
      <x v="30"/>
      <x v="38"/>
      <x v="14"/>
    </i>
    <i>
      <x v="73"/>
      <x v="914"/>
      <x v="2288"/>
      <x/>
      <x v="4"/>
      <x v="6843"/>
      <x v="1041"/>
      <x v="22"/>
      <x v="272"/>
      <x v="914"/>
      <x v="327"/>
      <x v="808"/>
      <x v="1"/>
      <x v="17"/>
      <x v="177"/>
      <x v="216"/>
      <x v="15"/>
      <x v="664"/>
      <x v="73"/>
      <x/>
      <x v="3"/>
      <x/>
      <x v="17"/>
      <x/>
      <x v="377"/>
      <x v="847"/>
      <x/>
      <x/>
      <x v="453"/>
      <x v="38"/>
      <x v="14"/>
    </i>
    <i>
      <x v="74"/>
      <x v="848"/>
      <x v="2289"/>
      <x/>
      <x v="4"/>
      <x v="6844"/>
      <x v="216"/>
      <x v="22"/>
      <x v="207"/>
      <x v="848"/>
      <x v="69"/>
      <x v="744"/>
      <x v="1"/>
      <x v="17"/>
      <x v="177"/>
      <x/>
      <x v="15"/>
      <x v="618"/>
      <x v="74"/>
      <x/>
      <x/>
      <x/>
      <x v="17"/>
      <x/>
      <x v="377"/>
      <x v="803"/>
      <x/>
      <x/>
      <x v="450"/>
      <x v="38"/>
      <x v="14"/>
    </i>
    <i>
      <x v="75"/>
      <x v="852"/>
      <x v="2290"/>
      <x/>
      <x v="4"/>
      <x v="6845"/>
      <x v="1040"/>
      <x v="22"/>
      <x v="211"/>
      <x v="852"/>
      <x v="361"/>
      <x v="809"/>
      <x v="1"/>
      <x v="17"/>
      <x v="177"/>
      <x/>
      <x v="15"/>
      <x v="665"/>
      <x v="75"/>
      <x/>
      <x v="2"/>
      <x/>
      <x v="17"/>
      <x/>
      <x v="377"/>
      <x v="805"/>
      <x/>
      <x/>
      <x v="452"/>
      <x v="38"/>
      <x v="14"/>
    </i>
    <i>
      <x v="76"/>
      <x v="853"/>
      <x v="2291"/>
      <x/>
      <x v="2"/>
      <x v="6846"/>
      <x v="89"/>
      <x v="22"/>
      <x v="213"/>
      <x v="853"/>
      <x v="332"/>
      <x v="752"/>
      <x v="1"/>
      <x v="17"/>
      <x v="177"/>
      <x/>
      <x v="15"/>
      <x v="666"/>
      <x v="76"/>
      <x/>
      <x v="6"/>
      <x/>
      <x v="17"/>
      <x/>
      <x v="377"/>
      <x v="788"/>
      <x/>
      <x/>
      <x v="1"/>
      <x v="38"/>
      <x v="14"/>
    </i>
    <i>
      <x v="77"/>
      <x v="866"/>
      <x v="2292"/>
      <x/>
      <x v="2"/>
      <x v="6847"/>
      <x v="94"/>
      <x v="22"/>
      <x v="226"/>
      <x v="866"/>
      <x v="340"/>
      <x v="764"/>
      <x v="1"/>
      <x v="17"/>
      <x v="177"/>
      <x/>
      <x v="16"/>
      <x v="637"/>
      <x v="77"/>
      <x/>
      <x v="6"/>
      <x/>
      <x v="17"/>
      <x/>
      <x v="377"/>
      <x v="817"/>
      <x/>
      <x/>
      <x v="454"/>
      <x v="38"/>
      <x v="14"/>
    </i>
    <i>
      <x v="78"/>
      <x v="854"/>
      <x v="2293"/>
      <x/>
      <x v="2"/>
      <x v="6848"/>
      <x v="1039"/>
      <x v="22"/>
      <x v="214"/>
      <x v="854"/>
      <x v="333"/>
      <x v="753"/>
      <x v="1"/>
      <x v="17"/>
      <x v="177"/>
      <x/>
      <x/>
      <x v="627"/>
      <x v="78"/>
      <x/>
      <x v="5"/>
      <x/>
      <x v="17"/>
      <x/>
      <x v="377"/>
      <x v="806"/>
      <x/>
      <x/>
      <x v="455"/>
      <x v="38"/>
      <x v="14"/>
    </i>
    <i>
      <x v="79"/>
      <x v="915"/>
      <x v="2294"/>
      <x/>
      <x/>
      <x v="6849"/>
      <x v="1043"/>
      <x v="22"/>
      <x v="273"/>
      <x v="915"/>
      <x/>
      <x v="742"/>
      <x v="1"/>
      <x v="17"/>
      <x/>
      <x v="215"/>
      <x/>
      <x v="616"/>
      <x v="79"/>
      <x/>
      <x v="4"/>
      <x/>
      <x v="17"/>
      <x/>
      <x v="378"/>
      <x/>
      <x/>
      <x v="16"/>
      <x/>
      <x v="38"/>
      <x v="14"/>
    </i>
    <i>
      <x v="80"/>
      <x v="110"/>
      <x v="2295"/>
      <x/>
      <x v="4"/>
      <x v="6850"/>
      <x v="142"/>
      <x v="22"/>
      <x v="3"/>
      <x v="110"/>
      <x v="2"/>
      <x v="745"/>
      <x v="1"/>
      <x v="17"/>
      <x v="178"/>
      <x/>
      <x v="15"/>
      <x v="619"/>
      <x v="80"/>
      <x/>
      <x/>
      <x/>
      <x v="17"/>
      <x/>
      <x v="378"/>
      <x v="96"/>
      <x/>
      <x/>
      <x v="430"/>
      <x v="38"/>
      <x v="14"/>
    </i>
    <i>
      <x v="81"/>
      <x v="92"/>
      <x v="2296"/>
      <x/>
      <x v="4"/>
      <x v="6851"/>
      <x v="129"/>
      <x v="22"/>
      <x v="2"/>
      <x v="92"/>
      <x v="1"/>
      <x v="746"/>
      <x v="1"/>
      <x v="17"/>
      <x v="178"/>
      <x/>
      <x v="15"/>
      <x v="620"/>
      <x v="81"/>
      <x/>
      <x/>
      <x/>
      <x v="17"/>
      <x/>
      <x v="378"/>
      <x v="2"/>
      <x/>
      <x/>
      <x v="30"/>
      <x v="38"/>
      <x v="14"/>
    </i>
    <i>
      <x v="82"/>
      <x v="914"/>
      <x v="2297"/>
      <x/>
      <x v="4"/>
      <x v="6852"/>
      <x v="1041"/>
      <x v="22"/>
      <x v="272"/>
      <x v="914"/>
      <x v="327"/>
      <x v="808"/>
      <x v="1"/>
      <x v="17"/>
      <x v="178"/>
      <x v="216"/>
      <x v="15"/>
      <x v="664"/>
      <x v="82"/>
      <x/>
      <x v="3"/>
      <x/>
      <x v="17"/>
      <x/>
      <x v="378"/>
      <x v="847"/>
      <x/>
      <x/>
      <x v="453"/>
      <x v="38"/>
      <x v="14"/>
    </i>
    <i>
      <x v="83"/>
      <x v="848"/>
      <x v="2298"/>
      <x/>
      <x v="4"/>
      <x v="6853"/>
      <x v="216"/>
      <x v="22"/>
      <x v="207"/>
      <x v="848"/>
      <x v="69"/>
      <x v="744"/>
      <x v="1"/>
      <x v="17"/>
      <x v="178"/>
      <x/>
      <x v="15"/>
      <x v="618"/>
      <x v="83"/>
      <x/>
      <x/>
      <x/>
      <x v="17"/>
      <x/>
      <x v="378"/>
      <x v="803"/>
      <x/>
      <x/>
      <x v="450"/>
      <x v="38"/>
      <x v="14"/>
    </i>
    <i>
      <x v="84"/>
      <x v="850"/>
      <x v="2299"/>
      <x/>
      <x v="4"/>
      <x v="6854"/>
      <x v="688"/>
      <x v="22"/>
      <x v="209"/>
      <x v="850"/>
      <x v="321"/>
      <x v="748"/>
      <x v="1"/>
      <x v="17"/>
      <x v="178"/>
      <x/>
      <x v="15"/>
      <x v="622"/>
      <x v="84"/>
      <x/>
      <x/>
      <x/>
      <x v="17"/>
      <x/>
      <x v="378"/>
      <x v="645"/>
      <x/>
      <x/>
      <x v="448"/>
      <x v="38"/>
      <x v="14"/>
    </i>
    <i>
      <x v="85"/>
      <x v="852"/>
      <x v="2300"/>
      <x/>
      <x v="4"/>
      <x v="6855"/>
      <x v="1040"/>
      <x v="22"/>
      <x v="211"/>
      <x v="852"/>
      <x v="361"/>
      <x v="809"/>
      <x v="1"/>
      <x v="17"/>
      <x v="178"/>
      <x/>
      <x v="15"/>
      <x v="665"/>
      <x v="85"/>
      <x/>
      <x v="2"/>
      <x/>
      <x v="17"/>
      <x/>
      <x v="378"/>
      <x v="805"/>
      <x/>
      <x/>
      <x v="452"/>
      <x v="38"/>
      <x v="14"/>
    </i>
    <i>
      <x v="86"/>
      <x v="853"/>
      <x v="2301"/>
      <x/>
      <x v="2"/>
      <x v="6856"/>
      <x v="89"/>
      <x v="22"/>
      <x v="213"/>
      <x v="853"/>
      <x v="332"/>
      <x v="752"/>
      <x v="1"/>
      <x v="17"/>
      <x v="178"/>
      <x/>
      <x v="15"/>
      <x v="666"/>
      <x v="86"/>
      <x/>
      <x v="6"/>
      <x/>
      <x v="17"/>
      <x/>
      <x v="378"/>
      <x v="788"/>
      <x/>
      <x/>
      <x v="456"/>
      <x v="38"/>
      <x v="14"/>
    </i>
    <i>
      <x v="87"/>
      <x v="866"/>
      <x v="2302"/>
      <x/>
      <x v="2"/>
      <x v="6857"/>
      <x v="94"/>
      <x v="22"/>
      <x v="226"/>
      <x v="866"/>
      <x v="340"/>
      <x v="764"/>
      <x v="1"/>
      <x v="17"/>
      <x v="178"/>
      <x/>
      <x v="16"/>
      <x v="637"/>
      <x v="87"/>
      <x/>
      <x v="6"/>
      <x/>
      <x v="17"/>
      <x/>
      <x v="378"/>
      <x v="817"/>
      <x/>
      <x/>
      <x v="454"/>
      <x v="38"/>
      <x v="14"/>
    </i>
    <i>
      <x v="88"/>
      <x v="854"/>
      <x v="2303"/>
      <x/>
      <x v="2"/>
      <x v="6858"/>
      <x v="1039"/>
      <x v="22"/>
      <x v="214"/>
      <x v="854"/>
      <x v="333"/>
      <x v="753"/>
      <x v="1"/>
      <x v="17"/>
      <x v="178"/>
      <x/>
      <x/>
      <x v="627"/>
      <x v="88"/>
      <x/>
      <x v="5"/>
      <x/>
      <x v="17"/>
      <x/>
      <x v="378"/>
      <x v="806"/>
      <x/>
      <x/>
      <x v="455"/>
      <x v="38"/>
      <x v="14"/>
    </i>
    <i>
      <x v="89"/>
      <x v="851"/>
      <x v="2304"/>
      <x/>
      <x v="4"/>
      <x v="6859"/>
      <x v="1042"/>
      <x v="22"/>
      <x v="210"/>
      <x v="851"/>
      <x v="329"/>
      <x v="749"/>
      <x v="1"/>
      <x v="17"/>
      <x v="178"/>
      <x/>
      <x v="15"/>
      <x v="623"/>
      <x v="89"/>
      <x/>
      <x v="2"/>
      <x/>
      <x v="17"/>
      <x/>
      <x v="378"/>
      <x v="804"/>
      <x/>
      <x/>
      <x v="451"/>
      <x v="38"/>
      <x v="14"/>
    </i>
    <i>
      <x v="90"/>
      <x v="650"/>
      <x v="2305"/>
      <x/>
      <x v="2"/>
      <x v="6860"/>
      <x v="81"/>
      <x v="22"/>
      <x v="212"/>
      <x v="650"/>
      <x v="331"/>
      <x v="751"/>
      <x v="1"/>
      <x v="17"/>
      <x v="178"/>
      <x/>
      <x v="15"/>
      <x v="667"/>
      <x v="90"/>
      <x/>
      <x v="1"/>
      <x/>
      <x v="17"/>
      <x/>
      <x v="378"/>
      <x v="506"/>
      <x/>
      <x/>
      <x v="457"/>
      <x v="38"/>
      <x v="14"/>
    </i>
    <i>
      <x v="91"/>
      <x v="870"/>
      <x v="2306"/>
      <x/>
      <x v="2"/>
      <x v="6861"/>
      <x v="95"/>
      <x v="22"/>
      <x v="230"/>
      <x v="870"/>
      <x v="343"/>
      <x v="767"/>
      <x v="1"/>
      <x v="17"/>
      <x v="178"/>
      <x/>
      <x v="16"/>
      <x v="667"/>
      <x v="91"/>
      <x/>
      <x v="1"/>
      <x/>
      <x v="17"/>
      <x/>
      <x v="378"/>
      <x v="789"/>
      <x/>
      <x/>
      <x v="458"/>
      <x v="38"/>
      <x v="14"/>
    </i>
    <i>
      <x v="92"/>
      <x v="855"/>
      <x v="2307"/>
      <x/>
      <x v="2"/>
      <x v="6862"/>
      <x v="1095"/>
      <x v="22"/>
      <x v="215"/>
      <x v="855"/>
      <x v="334"/>
      <x v="754"/>
      <x v="1"/>
      <x v="17"/>
      <x v="178"/>
      <x/>
      <x/>
      <x v="628"/>
      <x v="92"/>
      <x/>
      <x v="5"/>
      <x/>
      <x v="17"/>
      <x/>
      <x v="378"/>
      <x v="807"/>
      <x/>
      <x/>
      <x v="459"/>
      <x v="38"/>
      <x v="14"/>
    </i>
    <i>
      <x v="93"/>
      <x v="916"/>
      <x v="2308"/>
      <x/>
      <x/>
      <x v="6863"/>
      <x v="1044"/>
      <x v="22"/>
      <x v="274"/>
      <x v="916"/>
      <x/>
      <x v="742"/>
      <x v="1"/>
      <x v="17"/>
      <x/>
      <x v="215"/>
      <x/>
      <x v="616"/>
      <x v="93"/>
      <x/>
      <x v="4"/>
      <x/>
      <x v="17"/>
      <x/>
      <x v="379"/>
      <x/>
      <x/>
      <x v="16"/>
      <x/>
      <x v="38"/>
      <x v="14"/>
    </i>
    <i>
      <x v="94"/>
      <x v="110"/>
      <x v="2309"/>
      <x/>
      <x v="4"/>
      <x v="6864"/>
      <x v="142"/>
      <x v="22"/>
      <x v="3"/>
      <x v="110"/>
      <x v="2"/>
      <x v="745"/>
      <x v="1"/>
      <x v="17"/>
      <x v="179"/>
      <x/>
      <x v="15"/>
      <x v="619"/>
      <x v="94"/>
      <x/>
      <x/>
      <x/>
      <x v="17"/>
      <x/>
      <x v="379"/>
      <x v="96"/>
      <x/>
      <x/>
      <x v="430"/>
      <x v="38"/>
      <x v="14"/>
    </i>
    <i>
      <x v="95"/>
      <x v="92"/>
      <x v="2310"/>
      <x/>
      <x v="4"/>
      <x v="6865"/>
      <x v="129"/>
      <x v="22"/>
      <x v="2"/>
      <x v="92"/>
      <x v="1"/>
      <x v="746"/>
      <x v="1"/>
      <x v="17"/>
      <x v="179"/>
      <x/>
      <x v="15"/>
      <x v="620"/>
      <x v="95"/>
      <x/>
      <x/>
      <x/>
      <x v="17"/>
      <x/>
      <x v="379"/>
      <x v="2"/>
      <x/>
      <x/>
      <x v="30"/>
      <x v="38"/>
      <x v="14"/>
    </i>
    <i>
      <x v="96"/>
      <x v="917"/>
      <x v="2311"/>
      <x/>
      <x v="4"/>
      <x v="6866"/>
      <x v="1096"/>
      <x v="22"/>
      <x v="275"/>
      <x v="917"/>
      <x v="362"/>
      <x v="810"/>
      <x v="1"/>
      <x v="17"/>
      <x v="179"/>
      <x v="217"/>
      <x v="15"/>
      <x v="668"/>
      <x v="96"/>
      <x/>
      <x v="3"/>
      <x/>
      <x v="17"/>
      <x/>
      <x v="379"/>
      <x v="848"/>
      <x/>
      <x/>
      <x v="460"/>
      <x v="38"/>
      <x v="14"/>
    </i>
    <i>
      <x v="97"/>
      <x v="848"/>
      <x v="2312"/>
      <x/>
      <x v="4"/>
      <x v="6867"/>
      <x v="216"/>
      <x v="22"/>
      <x v="207"/>
      <x v="848"/>
      <x v="69"/>
      <x v="744"/>
      <x v="1"/>
      <x v="17"/>
      <x v="179"/>
      <x/>
      <x v="15"/>
      <x v="618"/>
      <x v="97"/>
      <x/>
      <x/>
      <x/>
      <x v="17"/>
      <x/>
      <x v="379"/>
      <x v="803"/>
      <x/>
      <x/>
      <x v="450"/>
      <x v="38"/>
      <x v="14"/>
    </i>
    <i>
      <x v="98"/>
      <x v="850"/>
      <x v="2313"/>
      <x/>
      <x v="4"/>
      <x v="6868"/>
      <x v="688"/>
      <x v="22"/>
      <x v="209"/>
      <x v="850"/>
      <x v="321"/>
      <x v="748"/>
      <x v="1"/>
      <x v="17"/>
      <x v="179"/>
      <x/>
      <x v="15"/>
      <x v="622"/>
      <x v="98"/>
      <x/>
      <x/>
      <x/>
      <x v="17"/>
      <x/>
      <x v="379"/>
      <x v="645"/>
      <x/>
      <x/>
      <x v="448"/>
      <x v="38"/>
      <x v="14"/>
    </i>
    <i>
      <x v="99"/>
      <x v="849"/>
      <x v="2314"/>
      <x/>
      <x v="4"/>
      <x v="6869"/>
      <x v="1114"/>
      <x v="22"/>
      <x v="208"/>
      <x v="849"/>
      <x v="328"/>
      <x v="747"/>
      <x v="1"/>
      <x v="17"/>
      <x v="179"/>
      <x/>
      <x v="15"/>
      <x v="621"/>
      <x v="99"/>
      <x/>
      <x/>
      <x/>
      <x v="17"/>
      <x/>
      <x v="379"/>
      <x v="293"/>
      <x/>
      <x/>
      <x v="447"/>
      <x v="38"/>
      <x v="14"/>
    </i>
    <i>
      <x v="100"/>
      <x v="851"/>
      <x v="2315"/>
      <x/>
      <x v="4"/>
      <x v="6870"/>
      <x v="1042"/>
      <x v="22"/>
      <x v="210"/>
      <x v="851"/>
      <x v="329"/>
      <x v="749"/>
      <x v="1"/>
      <x v="17"/>
      <x v="179"/>
      <x/>
      <x v="15"/>
      <x v="623"/>
      <x v="100"/>
      <x/>
      <x v="2"/>
      <x/>
      <x v="17"/>
      <x/>
      <x v="379"/>
      <x v="804"/>
      <x/>
      <x/>
      <x v="451"/>
      <x v="38"/>
      <x v="14"/>
    </i>
    <i>
      <x v="101"/>
      <x v="852"/>
      <x v="2316"/>
      <x/>
      <x v="4"/>
      <x v="6871"/>
      <x v="1040"/>
      <x v="22"/>
      <x v="211"/>
      <x v="852"/>
      <x v="361"/>
      <x v="809"/>
      <x v="1"/>
      <x v="17"/>
      <x v="179"/>
      <x/>
      <x v="15"/>
      <x v="665"/>
      <x v="101"/>
      <x/>
      <x v="2"/>
      <x/>
      <x v="17"/>
      <x/>
      <x v="379"/>
      <x v="805"/>
      <x/>
      <x/>
      <x v="452"/>
      <x v="38"/>
      <x v="14"/>
    </i>
    <i>
      <x v="102"/>
      <x v="853"/>
      <x v="2317"/>
      <x/>
      <x v="2"/>
      <x v="6872"/>
      <x v="89"/>
      <x v="22"/>
      <x v="213"/>
      <x v="853"/>
      <x v="332"/>
      <x v="752"/>
      <x v="1"/>
      <x v="17"/>
      <x v="179"/>
      <x/>
      <x v="15"/>
      <x v="666"/>
      <x v="102"/>
      <x/>
      <x v="6"/>
      <x/>
      <x v="17"/>
      <x/>
      <x v="379"/>
      <x v="788"/>
      <x/>
      <x/>
      <x v="456"/>
      <x v="38"/>
      <x v="14"/>
    </i>
    <i>
      <x v="103"/>
      <x v="866"/>
      <x v="2318"/>
      <x/>
      <x v="2"/>
      <x v="6873"/>
      <x v="94"/>
      <x v="22"/>
      <x v="226"/>
      <x v="866"/>
      <x v="340"/>
      <x v="811"/>
      <x v="1"/>
      <x v="17"/>
      <x v="179"/>
      <x/>
      <x v="16"/>
      <x v="669"/>
      <x v="103"/>
      <x/>
      <x v="6"/>
      <x/>
      <x v="17"/>
      <x/>
      <x v="379"/>
      <x v="817"/>
      <x/>
      <x/>
      <x v="454"/>
      <x v="38"/>
      <x v="14"/>
    </i>
    <i>
      <x v="104"/>
      <x v="854"/>
      <x v="2319"/>
      <x/>
      <x v="2"/>
      <x v="6874"/>
      <x v="1039"/>
      <x v="22"/>
      <x v="214"/>
      <x v="854"/>
      <x v="333"/>
      <x v="753"/>
      <x v="1"/>
      <x v="17"/>
      <x v="179"/>
      <x/>
      <x/>
      <x v="627"/>
      <x v="104"/>
      <x/>
      <x v="5"/>
      <x/>
      <x v="17"/>
      <x/>
      <x v="379"/>
      <x v="806"/>
      <x/>
      <x/>
      <x v="455"/>
      <x v="38"/>
      <x v="14"/>
    </i>
    <i>
      <x v="105"/>
      <x v="650"/>
      <x v="2320"/>
      <x/>
      <x v="2"/>
      <x v="6875"/>
      <x v="81"/>
      <x v="22"/>
      <x v="212"/>
      <x v="650"/>
      <x v="331"/>
      <x v="751"/>
      <x v="1"/>
      <x v="17"/>
      <x v="179"/>
      <x/>
      <x v="15"/>
      <x v="667"/>
      <x v="105"/>
      <x/>
      <x v="1"/>
      <x/>
      <x v="17"/>
      <x/>
      <x v="379"/>
      <x v="506"/>
      <x/>
      <x/>
      <x v="457"/>
      <x v="38"/>
      <x v="14"/>
    </i>
    <i>
      <x v="106"/>
      <x v="870"/>
      <x v="2321"/>
      <x/>
      <x v="2"/>
      <x v="6876"/>
      <x v="95"/>
      <x v="22"/>
      <x v="230"/>
      <x v="870"/>
      <x v="343"/>
      <x v="767"/>
      <x v="1"/>
      <x v="17"/>
      <x v="179"/>
      <x/>
      <x v="16"/>
      <x v="667"/>
      <x v="106"/>
      <x/>
      <x v="1"/>
      <x/>
      <x v="17"/>
      <x/>
      <x v="379"/>
      <x v="789"/>
      <x/>
      <x/>
      <x v="458"/>
      <x v="38"/>
      <x v="14"/>
    </i>
    <i>
      <x v="107"/>
      <x v="855"/>
      <x v="2322"/>
      <x/>
      <x v="2"/>
      <x v="6877"/>
      <x v="1095"/>
      <x v="22"/>
      <x v="215"/>
      <x v="855"/>
      <x v="334"/>
      <x v="754"/>
      <x v="1"/>
      <x v="17"/>
      <x v="179"/>
      <x/>
      <x/>
      <x v="628"/>
      <x v="107"/>
      <x/>
      <x v="5"/>
      <x/>
      <x v="17"/>
      <x/>
      <x v="379"/>
      <x v="807"/>
      <x/>
      <x/>
      <x v="459"/>
      <x v="38"/>
      <x v="14"/>
    </i>
    <i>
      <x v="108"/>
      <x v="918"/>
      <x v="2323"/>
      <x/>
      <x/>
      <x v="6878"/>
      <x v="1038"/>
      <x v="22"/>
      <x v="276"/>
      <x v="918"/>
      <x/>
      <x v="812"/>
      <x v="1"/>
      <x v="17"/>
      <x/>
      <x v="215"/>
      <x/>
      <x v="670"/>
      <x v="108"/>
      <x/>
      <x v="4"/>
      <x/>
      <x v="17"/>
      <x/>
      <x v="380"/>
      <x/>
      <x/>
      <x v="16"/>
      <x/>
      <x v="38"/>
      <x v="14"/>
    </i>
    <i>
      <x v="109"/>
      <x v="852"/>
      <x v="2324"/>
      <x/>
      <x v="4"/>
      <x v="6879"/>
      <x v="1040"/>
      <x v="22"/>
      <x v="211"/>
      <x v="852"/>
      <x v="361"/>
      <x v="809"/>
      <x v="1"/>
      <x v="17"/>
      <x v="180"/>
      <x/>
      <x v="15"/>
      <x v="671"/>
      <x v="109"/>
      <x/>
      <x v="2"/>
      <x/>
      <x v="17"/>
      <x/>
      <x v="380"/>
      <x v="805"/>
      <x/>
      <x/>
      <x v="452"/>
      <x v="38"/>
      <x v="14"/>
    </i>
    <i>
      <x v="110"/>
      <x v="110"/>
      <x v="2325"/>
      <x/>
      <x v="4"/>
      <x v="6880"/>
      <x v="142"/>
      <x v="22"/>
      <x v="3"/>
      <x v="110"/>
      <x v="2"/>
      <x v="745"/>
      <x v="1"/>
      <x v="17"/>
      <x v="180"/>
      <x/>
      <x v="15"/>
      <x v="619"/>
      <x v="110"/>
      <x/>
      <x/>
      <x/>
      <x v="17"/>
      <x/>
      <x v="380"/>
      <x v="96"/>
      <x/>
      <x/>
      <x v="430"/>
      <x v="38"/>
      <x v="14"/>
    </i>
    <i>
      <x v="111"/>
      <x v="92"/>
      <x v="2326"/>
      <x/>
      <x v="4"/>
      <x v="6881"/>
      <x v="129"/>
      <x v="22"/>
      <x v="2"/>
      <x v="92"/>
      <x v="1"/>
      <x v="746"/>
      <x v="1"/>
      <x v="17"/>
      <x v="180"/>
      <x/>
      <x v="15"/>
      <x v="620"/>
      <x v="111"/>
      <x/>
      <x/>
      <x/>
      <x v="17"/>
      <x/>
      <x v="380"/>
      <x v="2"/>
      <x/>
      <x/>
      <x v="30"/>
      <x v="38"/>
      <x v="14"/>
    </i>
    <i>
      <x v="112"/>
      <x v="849"/>
      <x v="2327"/>
      <x/>
      <x v="4"/>
      <x v="6882"/>
      <x v="1114"/>
      <x v="22"/>
      <x v="208"/>
      <x v="849"/>
      <x v="328"/>
      <x v="813"/>
      <x v="1"/>
      <x v="17"/>
      <x v="180"/>
      <x/>
      <x v="15"/>
      <x v="621"/>
      <x v="112"/>
      <x/>
      <x/>
      <x/>
      <x v="17"/>
      <x/>
      <x v="380"/>
      <x v="293"/>
      <x/>
      <x/>
      <x v="447"/>
      <x v="38"/>
      <x v="14"/>
    </i>
    <i>
      <x v="113"/>
      <x v="914"/>
      <x v="2328"/>
      <x/>
      <x v="4"/>
      <x v="6883"/>
      <x v="1041"/>
      <x v="22"/>
      <x v="272"/>
      <x v="914"/>
      <x v="327"/>
      <x v="808"/>
      <x v="1"/>
      <x v="17"/>
      <x v="180"/>
      <x v="216"/>
      <x v="15"/>
      <x v="664"/>
      <x v="113"/>
      <x/>
      <x v="3"/>
      <x/>
      <x v="17"/>
      <x/>
      <x v="380"/>
      <x v="847"/>
      <x/>
      <x/>
      <x v="453"/>
      <x v="38"/>
      <x v="14"/>
    </i>
    <i>
      <x v="114"/>
      <x v="848"/>
      <x v="2329"/>
      <x/>
      <x v="4"/>
      <x v="6884"/>
      <x v="216"/>
      <x v="22"/>
      <x v="207"/>
      <x v="848"/>
      <x v="69"/>
      <x v="744"/>
      <x v="1"/>
      <x v="17"/>
      <x v="180"/>
      <x/>
      <x v="15"/>
      <x v="618"/>
      <x v="114"/>
      <x/>
      <x/>
      <x/>
      <x v="17"/>
      <x/>
      <x v="380"/>
      <x v="803"/>
      <x/>
      <x/>
      <x v="450"/>
      <x v="38"/>
      <x v="14"/>
    </i>
    <i>
      <x v="115"/>
      <x v="850"/>
      <x v="2330"/>
      <x/>
      <x v="4"/>
      <x v="6885"/>
      <x v="688"/>
      <x v="22"/>
      <x v="209"/>
      <x v="850"/>
      <x v="321"/>
      <x v="748"/>
      <x v="1"/>
      <x v="17"/>
      <x v="180"/>
      <x/>
      <x v="15"/>
      <x v="622"/>
      <x v="115"/>
      <x/>
      <x/>
      <x/>
      <x v="17"/>
      <x/>
      <x v="380"/>
      <x v="645"/>
      <x/>
      <x/>
      <x v="448"/>
      <x v="38"/>
      <x v="14"/>
    </i>
    <i>
      <x v="116"/>
      <x v="851"/>
      <x v="2331"/>
      <x/>
      <x v="4"/>
      <x v="6886"/>
      <x v="1042"/>
      <x v="22"/>
      <x v="210"/>
      <x v="851"/>
      <x v="329"/>
      <x v="749"/>
      <x v="1"/>
      <x v="17"/>
      <x v="180"/>
      <x/>
      <x v="15"/>
      <x v="623"/>
      <x v="116"/>
      <x/>
      <x v="2"/>
      <x/>
      <x v="17"/>
      <x/>
      <x v="380"/>
      <x v="804"/>
      <x/>
      <x/>
      <x v="451"/>
      <x v="38"/>
      <x v="14"/>
    </i>
    <i>
      <x v="117"/>
      <x v="853"/>
      <x v="2332"/>
      <x/>
      <x v="2"/>
      <x v="6887"/>
      <x v="89"/>
      <x v="22"/>
      <x v="213"/>
      <x v="853"/>
      <x v="332"/>
      <x v="752"/>
      <x v="1"/>
      <x v="17"/>
      <x v="180"/>
      <x/>
      <x v="15"/>
      <x v="666"/>
      <x v="117"/>
      <x/>
      <x v="6"/>
      <x/>
      <x v="17"/>
      <x/>
      <x v="380"/>
      <x v="788"/>
      <x/>
      <x/>
      <x v="456"/>
      <x v="38"/>
      <x v="14"/>
    </i>
    <i>
      <x v="118"/>
      <x v="866"/>
      <x v="2333"/>
      <x/>
      <x v="2"/>
      <x v="6888"/>
      <x v="94"/>
      <x v="22"/>
      <x v="226"/>
      <x v="866"/>
      <x v="340"/>
      <x v="811"/>
      <x v="1"/>
      <x v="17"/>
      <x v="180"/>
      <x/>
      <x v="16"/>
      <x v="669"/>
      <x v="118"/>
      <x/>
      <x v="6"/>
      <x/>
      <x v="17"/>
      <x/>
      <x v="380"/>
      <x v="817"/>
      <x/>
      <x/>
      <x v="454"/>
      <x v="38"/>
      <x v="14"/>
    </i>
    <i>
      <x v="119"/>
      <x v="874"/>
      <x v="2334"/>
      <x/>
      <x v="2"/>
      <x v="6889"/>
      <x v="90"/>
      <x v="22"/>
      <x v="233"/>
      <x v="874"/>
      <x v="346"/>
      <x v="769"/>
      <x v="1"/>
      <x v="17"/>
      <x v="180"/>
      <x/>
      <x v="16"/>
      <x v="640"/>
      <x v="119"/>
      <x/>
      <x v="6"/>
      <x/>
      <x v="17"/>
      <x/>
      <x v="380"/>
      <x v="822"/>
      <x/>
      <x/>
      <x v="461"/>
      <x v="38"/>
      <x v="14"/>
    </i>
    <i>
      <x v="120"/>
      <x v="867"/>
      <x v="2335"/>
      <x/>
      <x v="2"/>
      <x v="6890"/>
      <x v="1036"/>
      <x v="22"/>
      <x v="227"/>
      <x v="867"/>
      <x v="341"/>
      <x v="765"/>
      <x v="1"/>
      <x v="17"/>
      <x v="180"/>
      <x/>
      <x/>
      <x v="641"/>
      <x v="120"/>
      <x/>
      <x v="5"/>
      <x/>
      <x v="17"/>
      <x/>
      <x v="380"/>
      <x v="818"/>
      <x/>
      <x/>
      <x v="462"/>
      <x v="38"/>
      <x v="14"/>
    </i>
    <i>
      <x v="121"/>
      <x v="875"/>
      <x v="2336"/>
      <x/>
      <x v="2"/>
      <x v="6891"/>
      <x v="1035"/>
      <x v="22"/>
      <x v="234"/>
      <x v="875"/>
      <x v="347"/>
      <x v="770"/>
      <x v="1"/>
      <x v="17"/>
      <x v="180"/>
      <x/>
      <x/>
      <x v="641"/>
      <x v="121"/>
      <x/>
      <x v="5"/>
      <x/>
      <x v="17"/>
      <x/>
      <x v="380"/>
      <x v="823"/>
      <x/>
      <x/>
      <x v="463"/>
      <x v="38"/>
      <x v="14"/>
    </i>
    <i>
      <x v="122"/>
      <x v="856"/>
      <x v="2337"/>
      <x/>
      <x v="2"/>
      <x v="6892"/>
      <x v="1048"/>
      <x v="22"/>
      <x v="216"/>
      <x v="856"/>
      <x/>
      <x v="755"/>
      <x v="1"/>
      <x v="17"/>
      <x v="180"/>
      <x/>
      <x/>
      <x v="629"/>
      <x v="122"/>
      <x/>
      <x v="6"/>
      <x/>
      <x v="17"/>
      <x/>
      <x v="380"/>
      <x v="808"/>
      <x/>
      <x/>
      <x v="464"/>
      <x v="38"/>
      <x v="14"/>
    </i>
    <i>
      <x v="123"/>
      <x v="857"/>
      <x v="2338"/>
      <x/>
      <x v="2"/>
      <x v="6893"/>
      <x v="1049"/>
      <x v="22"/>
      <x v="217"/>
      <x v="857"/>
      <x/>
      <x v="756"/>
      <x v="1"/>
      <x v="17"/>
      <x v="180"/>
      <x/>
      <x/>
      <x v="630"/>
      <x v="123"/>
      <x/>
      <x v="6"/>
      <x/>
      <x v="17"/>
      <x/>
      <x v="380"/>
      <x v="809"/>
      <x/>
      <x/>
      <x v="465"/>
      <x v="38"/>
      <x v="14"/>
    </i>
    <i>
      <x v="124"/>
      <x v="919"/>
      <x v="2339"/>
      <x/>
      <x/>
      <x v="6894"/>
      <x v="1037"/>
      <x v="22"/>
      <x v="277"/>
      <x v="919"/>
      <x/>
      <x v="742"/>
      <x v="1"/>
      <x v="17"/>
      <x/>
      <x v="215"/>
      <x/>
      <x v="616"/>
      <x v="124"/>
      <x/>
      <x v="4"/>
      <x/>
      <x v="17"/>
      <x/>
      <x v="381"/>
      <x/>
      <x/>
      <x v="16"/>
      <x/>
      <x v="38"/>
      <x v="14"/>
    </i>
    <i>
      <x v="125"/>
      <x v="852"/>
      <x v="2340"/>
      <x/>
      <x v="4"/>
      <x v="6895"/>
      <x v="1040"/>
      <x v="22"/>
      <x v="211"/>
      <x v="852"/>
      <x v="361"/>
      <x v="809"/>
      <x v="1"/>
      <x v="17"/>
      <x v="181"/>
      <x/>
      <x v="15"/>
      <x v="665"/>
      <x v="125"/>
      <x/>
      <x v="2"/>
      <x/>
      <x v="17"/>
      <x/>
      <x v="381"/>
      <x v="805"/>
      <x/>
      <x/>
      <x v="452"/>
      <x v="38"/>
      <x v="14"/>
    </i>
    <i>
      <x v="126"/>
      <x v="110"/>
      <x v="2341"/>
      <x/>
      <x v="4"/>
      <x v="6896"/>
      <x v="142"/>
      <x v="22"/>
      <x v="3"/>
      <x v="110"/>
      <x v="2"/>
      <x v="745"/>
      <x v="1"/>
      <x v="17"/>
      <x v="181"/>
      <x/>
      <x v="15"/>
      <x v="619"/>
      <x v="126"/>
      <x/>
      <x/>
      <x/>
      <x v="17"/>
      <x/>
      <x v="381"/>
      <x v="96"/>
      <x/>
      <x/>
      <x v="430"/>
      <x v="38"/>
      <x v="14"/>
    </i>
    <i>
      <x v="127"/>
      <x v="92"/>
      <x v="2342"/>
      <x/>
      <x v="4"/>
      <x v="6897"/>
      <x v="129"/>
      <x v="22"/>
      <x v="2"/>
      <x v="92"/>
      <x v="1"/>
      <x v="746"/>
      <x v="1"/>
      <x v="17"/>
      <x v="181"/>
      <x/>
      <x v="15"/>
      <x v="620"/>
      <x v="127"/>
      <x/>
      <x/>
      <x/>
      <x v="17"/>
      <x/>
      <x v="381"/>
      <x v="2"/>
      <x/>
      <x/>
      <x v="30"/>
      <x v="38"/>
      <x v="14"/>
    </i>
    <i>
      <x v="128"/>
      <x v="849"/>
      <x v="2343"/>
      <x/>
      <x v="4"/>
      <x v="6898"/>
      <x v="1114"/>
      <x v="22"/>
      <x v="208"/>
      <x v="849"/>
      <x v="328"/>
      <x v="813"/>
      <x v="1"/>
      <x v="17"/>
      <x v="181"/>
      <x/>
      <x v="15"/>
      <x v="621"/>
      <x v="128"/>
      <x/>
      <x/>
      <x/>
      <x v="17"/>
      <x/>
      <x v="381"/>
      <x v="293"/>
      <x/>
      <x/>
      <x v="447"/>
      <x v="38"/>
      <x v="14"/>
    </i>
    <i>
      <x v="129"/>
      <x v="914"/>
      <x v="2344"/>
      <x/>
      <x v="4"/>
      <x v="6899"/>
      <x v="1041"/>
      <x v="22"/>
      <x v="272"/>
      <x v="914"/>
      <x v="327"/>
      <x v="808"/>
      <x v="1"/>
      <x v="17"/>
      <x v="181"/>
      <x v="216"/>
      <x v="15"/>
      <x v="672"/>
      <x v="129"/>
      <x/>
      <x v="3"/>
      <x/>
      <x v="17"/>
      <x/>
      <x v="381"/>
      <x v="847"/>
      <x/>
      <x/>
      <x v="453"/>
      <x v="38"/>
      <x v="14"/>
    </i>
    <i>
      <x v="130"/>
      <x v="848"/>
      <x v="2345"/>
      <x/>
      <x v="4"/>
      <x v="6900"/>
      <x v="216"/>
      <x v="22"/>
      <x v="207"/>
      <x v="848"/>
      <x v="69"/>
      <x v="744"/>
      <x v="1"/>
      <x v="17"/>
      <x v="181"/>
      <x/>
      <x v="15"/>
      <x v="618"/>
      <x v="130"/>
      <x/>
      <x/>
      <x/>
      <x v="17"/>
      <x/>
      <x v="381"/>
      <x v="803"/>
      <x/>
      <x/>
      <x v="450"/>
      <x v="38"/>
      <x v="14"/>
    </i>
    <i>
      <x v="131"/>
      <x v="850"/>
      <x v="2346"/>
      <x/>
      <x v="4"/>
      <x v="6901"/>
      <x v="688"/>
      <x v="22"/>
      <x v="209"/>
      <x v="850"/>
      <x v="321"/>
      <x v="748"/>
      <x v="1"/>
      <x v="17"/>
      <x v="181"/>
      <x/>
      <x v="15"/>
      <x v="622"/>
      <x v="131"/>
      <x/>
      <x/>
      <x/>
      <x v="17"/>
      <x/>
      <x v="381"/>
      <x v="645"/>
      <x/>
      <x/>
      <x v="448"/>
      <x v="38"/>
      <x v="14"/>
    </i>
    <i>
      <x v="132"/>
      <x v="851"/>
      <x v="2347"/>
      <x/>
      <x v="4"/>
      <x v="6902"/>
      <x v="1042"/>
      <x v="22"/>
      <x v="210"/>
      <x v="851"/>
      <x v="329"/>
      <x v="749"/>
      <x v="1"/>
      <x v="17"/>
      <x v="181"/>
      <x/>
      <x v="15"/>
      <x v="623"/>
      <x v="132"/>
      <x/>
      <x v="2"/>
      <x/>
      <x v="17"/>
      <x/>
      <x v="381"/>
      <x v="804"/>
      <x/>
      <x/>
      <x v="451"/>
      <x v="38"/>
      <x v="14"/>
    </i>
    <i>
      <x v="133"/>
      <x v="853"/>
      <x v="2348"/>
      <x/>
      <x v="2"/>
      <x v="6903"/>
      <x v="89"/>
      <x v="22"/>
      <x v="213"/>
      <x v="853"/>
      <x v="332"/>
      <x v="752"/>
      <x v="1"/>
      <x v="17"/>
      <x v="181"/>
      <x/>
      <x v="15"/>
      <x v="666"/>
      <x v="133"/>
      <x/>
      <x v="6"/>
      <x/>
      <x v="17"/>
      <x/>
      <x v="381"/>
      <x v="788"/>
      <x/>
      <x/>
      <x v="456"/>
      <x v="38"/>
      <x v="14"/>
    </i>
    <i>
      <x v="134"/>
      <x v="866"/>
      <x v="2349"/>
      <x/>
      <x v="2"/>
      <x v="6904"/>
      <x v="94"/>
      <x v="22"/>
      <x v="226"/>
      <x v="866"/>
      <x v="340"/>
      <x v="811"/>
      <x v="1"/>
      <x v="17"/>
      <x v="181"/>
      <x/>
      <x v="16"/>
      <x v="669"/>
      <x v="134"/>
      <x/>
      <x v="6"/>
      <x/>
      <x v="17"/>
      <x/>
      <x v="381"/>
      <x v="817"/>
      <x/>
      <x/>
      <x v="454"/>
      <x v="38"/>
      <x v="14"/>
    </i>
    <i>
      <x v="135"/>
      <x v="874"/>
      <x v="2350"/>
      <x/>
      <x v="2"/>
      <x v="6905"/>
      <x v="90"/>
      <x v="22"/>
      <x v="233"/>
      <x v="874"/>
      <x v="346"/>
      <x v="769"/>
      <x v="1"/>
      <x v="17"/>
      <x v="181"/>
      <x/>
      <x v="16"/>
      <x v="640"/>
      <x v="135"/>
      <x/>
      <x v="6"/>
      <x/>
      <x v="17"/>
      <x/>
      <x v="381"/>
      <x v="822"/>
      <x/>
      <x/>
      <x v="461"/>
      <x v="38"/>
      <x v="14"/>
    </i>
    <i>
      <x v="136"/>
      <x v="867"/>
      <x v="2351"/>
      <x/>
      <x v="2"/>
      <x v="6906"/>
      <x v="1036"/>
      <x v="22"/>
      <x v="227"/>
      <x v="867"/>
      <x v="341"/>
      <x v="765"/>
      <x v="1"/>
      <x v="17"/>
      <x v="181"/>
      <x/>
      <x/>
      <x v="638"/>
      <x v="136"/>
      <x/>
      <x v="5"/>
      <x/>
      <x v="17"/>
      <x/>
      <x v="381"/>
      <x v="818"/>
      <x/>
      <x/>
      <x v="462"/>
      <x v="38"/>
      <x v="14"/>
    </i>
    <i>
      <x v="137"/>
      <x v="875"/>
      <x v="2352"/>
      <x/>
      <x v="2"/>
      <x v="6907"/>
      <x v="1035"/>
      <x v="22"/>
      <x v="234"/>
      <x v="875"/>
      <x v="347"/>
      <x v="770"/>
      <x v="1"/>
      <x v="17"/>
      <x v="181"/>
      <x/>
      <x/>
      <x v="638"/>
      <x v="137"/>
      <x/>
      <x v="5"/>
      <x/>
      <x v="17"/>
      <x/>
      <x v="381"/>
      <x v="823"/>
      <x/>
      <x/>
      <x v="463"/>
      <x v="38"/>
      <x v="14"/>
    </i>
    <i>
      <x v="138"/>
      <x v="856"/>
      <x v="2353"/>
      <x/>
      <x v="2"/>
      <x v="6908"/>
      <x v="1048"/>
      <x v="22"/>
      <x v="216"/>
      <x v="856"/>
      <x/>
      <x v="755"/>
      <x v="1"/>
      <x v="17"/>
      <x v="181"/>
      <x/>
      <x/>
      <x v="629"/>
      <x v="138"/>
      <x/>
      <x v="6"/>
      <x/>
      <x v="17"/>
      <x/>
      <x v="381"/>
      <x v="808"/>
      <x/>
      <x/>
      <x v="464"/>
      <x v="38"/>
      <x v="14"/>
    </i>
    <i>
      <x v="139"/>
      <x v="920"/>
      <x v="2354"/>
      <x/>
      <x/>
      <x v="6909"/>
      <x v="1244"/>
      <x v="22"/>
      <x v="278"/>
      <x v="920"/>
      <x/>
      <x v="814"/>
      <x v="1"/>
      <x v="17"/>
      <x/>
      <x v="215"/>
      <x/>
      <x v="673"/>
      <x v="139"/>
      <x/>
      <x v="4"/>
      <x/>
      <x v="17"/>
      <x/>
      <x v="382"/>
      <x/>
      <x/>
      <x v="16"/>
      <x/>
      <x v="38"/>
      <x v="14"/>
    </i>
    <i>
      <x v="140"/>
      <x v="852"/>
      <x v="2355"/>
      <x/>
      <x v="4"/>
      <x v="6910"/>
      <x v="1040"/>
      <x v="22"/>
      <x v="211"/>
      <x v="852"/>
      <x v="361"/>
      <x v="809"/>
      <x v="1"/>
      <x v="17"/>
      <x v="182"/>
      <x/>
      <x v="15"/>
      <x v="671"/>
      <x v="140"/>
      <x/>
      <x v="2"/>
      <x/>
      <x v="17"/>
      <x/>
      <x v="382"/>
      <x v="805"/>
      <x/>
      <x/>
      <x v="452"/>
      <x v="38"/>
      <x v="14"/>
    </i>
    <i>
      <x v="141"/>
      <x v="110"/>
      <x v="2356"/>
      <x/>
      <x v="4"/>
      <x v="6911"/>
      <x v="142"/>
      <x v="22"/>
      <x v="3"/>
      <x v="110"/>
      <x v="2"/>
      <x v="745"/>
      <x v="1"/>
      <x v="17"/>
      <x v="182"/>
      <x/>
      <x v="15"/>
      <x v="619"/>
      <x v="141"/>
      <x/>
      <x/>
      <x/>
      <x v="17"/>
      <x/>
      <x v="382"/>
      <x v="96"/>
      <x/>
      <x/>
      <x v="430"/>
      <x v="38"/>
      <x v="14"/>
    </i>
    <i>
      <x v="142"/>
      <x v="92"/>
      <x v="2357"/>
      <x/>
      <x v="4"/>
      <x v="6912"/>
      <x v="129"/>
      <x v="22"/>
      <x v="2"/>
      <x v="92"/>
      <x v="1"/>
      <x v="746"/>
      <x v="1"/>
      <x v="17"/>
      <x v="182"/>
      <x/>
      <x v="15"/>
      <x v="620"/>
      <x v="142"/>
      <x/>
      <x/>
      <x/>
      <x v="17"/>
      <x/>
      <x v="382"/>
      <x v="2"/>
      <x/>
      <x/>
      <x v="30"/>
      <x v="38"/>
      <x v="14"/>
    </i>
    <i>
      <x v="143"/>
      <x v="849"/>
      <x v="2358"/>
      <x/>
      <x v="4"/>
      <x v="6913"/>
      <x v="1114"/>
      <x v="22"/>
      <x v="208"/>
      <x v="849"/>
      <x v="328"/>
      <x v="813"/>
      <x v="1"/>
      <x v="17"/>
      <x v="182"/>
      <x/>
      <x v="15"/>
      <x v="621"/>
      <x v="143"/>
      <x/>
      <x/>
      <x/>
      <x v="17"/>
      <x/>
      <x v="382"/>
      <x v="293"/>
      <x/>
      <x/>
      <x v="447"/>
      <x v="38"/>
      <x v="14"/>
    </i>
    <i>
      <x v="144"/>
      <x v="917"/>
      <x v="2359"/>
      <x/>
      <x v="4"/>
      <x v="6914"/>
      <x v="1096"/>
      <x v="22"/>
      <x v="275"/>
      <x v="917"/>
      <x v="362"/>
      <x v="810"/>
      <x v="1"/>
      <x v="17"/>
      <x v="182"/>
      <x v="217"/>
      <x v="15"/>
      <x v="668"/>
      <x v="144"/>
      <x/>
      <x v="3"/>
      <x/>
      <x v="17"/>
      <x/>
      <x v="382"/>
      <x v="848"/>
      <x/>
      <x/>
      <x v="460"/>
      <x v="38"/>
      <x v="14"/>
    </i>
    <i>
      <x v="145"/>
      <x v="848"/>
      <x v="2360"/>
      <x/>
      <x v="4"/>
      <x v="6915"/>
      <x v="216"/>
      <x v="22"/>
      <x v="207"/>
      <x v="848"/>
      <x v="69"/>
      <x v="744"/>
      <x v="1"/>
      <x v="17"/>
      <x v="182"/>
      <x/>
      <x v="15"/>
      <x v="618"/>
      <x v="145"/>
      <x/>
      <x/>
      <x/>
      <x v="17"/>
      <x/>
      <x v="382"/>
      <x v="803"/>
      <x/>
      <x/>
      <x v="450"/>
      <x v="38"/>
      <x v="14"/>
    </i>
    <i>
      <x v="146"/>
      <x v="850"/>
      <x v="2361"/>
      <x/>
      <x v="4"/>
      <x v="6916"/>
      <x v="688"/>
      <x v="22"/>
      <x v="209"/>
      <x v="850"/>
      <x v="321"/>
      <x v="748"/>
      <x v="1"/>
      <x v="17"/>
      <x v="182"/>
      <x/>
      <x v="15"/>
      <x v="622"/>
      <x v="146"/>
      <x/>
      <x/>
      <x/>
      <x v="17"/>
      <x/>
      <x v="382"/>
      <x v="645"/>
      <x/>
      <x/>
      <x v="448"/>
      <x v="38"/>
      <x v="14"/>
    </i>
    <i>
      <x v="147"/>
      <x v="851"/>
      <x v="2362"/>
      <x/>
      <x v="4"/>
      <x v="6917"/>
      <x v="1042"/>
      <x v="22"/>
      <x v="210"/>
      <x v="851"/>
      <x v="329"/>
      <x v="749"/>
      <x v="1"/>
      <x v="17"/>
      <x v="182"/>
      <x/>
      <x v="15"/>
      <x v="623"/>
      <x v="147"/>
      <x/>
      <x v="2"/>
      <x/>
      <x v="17"/>
      <x/>
      <x v="382"/>
      <x v="804"/>
      <x/>
      <x/>
      <x v="451"/>
      <x v="38"/>
      <x v="14"/>
    </i>
    <i>
      <x v="148"/>
      <x v="650"/>
      <x v="2363"/>
      <x/>
      <x v="2"/>
      <x v="6918"/>
      <x v="81"/>
      <x v="22"/>
      <x v="212"/>
      <x v="650"/>
      <x v="331"/>
      <x v="751"/>
      <x v="1"/>
      <x v="17"/>
      <x v="182"/>
      <x/>
      <x v="15"/>
      <x v="674"/>
      <x v="148"/>
      <x/>
      <x v="1"/>
      <x/>
      <x v="17"/>
      <x/>
      <x v="382"/>
      <x v="506"/>
      <x/>
      <x/>
      <x v="457"/>
      <x v="38"/>
      <x v="14"/>
    </i>
    <i>
      <x v="149"/>
      <x v="870"/>
      <x v="2364"/>
      <x/>
      <x v="2"/>
      <x v="6919"/>
      <x v="95"/>
      <x v="22"/>
      <x v="230"/>
      <x v="870"/>
      <x v="343"/>
      <x v="767"/>
      <x v="1"/>
      <x v="17"/>
      <x v="182"/>
      <x/>
      <x v="16"/>
      <x v="640"/>
      <x v="149"/>
      <x/>
      <x v="1"/>
      <x/>
      <x v="17"/>
      <x/>
      <x v="382"/>
      <x v="789"/>
      <x/>
      <x/>
      <x v="458"/>
      <x v="38"/>
      <x v="14"/>
    </i>
    <i>
      <x v="150"/>
      <x v="878"/>
      <x v="2365"/>
      <x/>
      <x v="2"/>
      <x v="6920"/>
      <x v="91"/>
      <x v="22"/>
      <x v="236"/>
      <x v="878"/>
      <x/>
      <x v="772"/>
      <x v="1"/>
      <x v="17"/>
      <x v="182"/>
      <x/>
      <x v="16"/>
      <x v="640"/>
      <x v="150"/>
      <x/>
      <x v="1"/>
      <x/>
      <x v="17"/>
      <x/>
      <x v="382"/>
      <x v="825"/>
      <x/>
      <x/>
      <x v="466"/>
      <x v="38"/>
      <x v="14"/>
    </i>
    <i>
      <x v="151"/>
      <x v="871"/>
      <x v="2366"/>
      <x/>
      <x v="2"/>
      <x v="6921"/>
      <x v="1094"/>
      <x v="22"/>
      <x v="231"/>
      <x v="871"/>
      <x v="344"/>
      <x v="768"/>
      <x v="1"/>
      <x v="17"/>
      <x v="182"/>
      <x/>
      <x/>
      <x v="641"/>
      <x v="151"/>
      <x/>
      <x v="5"/>
      <x/>
      <x v="17"/>
      <x/>
      <x v="382"/>
      <x v="820"/>
      <x/>
      <x/>
      <x v="467"/>
      <x v="38"/>
      <x v="14"/>
    </i>
    <i>
      <x v="152"/>
      <x v="879"/>
      <x v="2367"/>
      <x/>
      <x v="2"/>
      <x v="6922"/>
      <x v="1093"/>
      <x v="22"/>
      <x v="237"/>
      <x v="879"/>
      <x v="350"/>
      <x v="773"/>
      <x v="1"/>
      <x v="17"/>
      <x v="182"/>
      <x/>
      <x/>
      <x v="641"/>
      <x v="152"/>
      <x/>
      <x v="5"/>
      <x/>
      <x v="17"/>
      <x/>
      <x v="382"/>
      <x v="826"/>
      <x/>
      <x/>
      <x v="468"/>
      <x v="38"/>
      <x v="14"/>
    </i>
    <i>
      <x v="153"/>
      <x v="858"/>
      <x v="2368"/>
      <x/>
      <x v="2"/>
      <x v="6923"/>
      <x v="1101"/>
      <x v="22"/>
      <x v="218"/>
      <x v="858"/>
      <x/>
      <x v="755"/>
      <x v="1"/>
      <x v="17"/>
      <x v="182"/>
      <x/>
      <x/>
      <x v="629"/>
      <x v="153"/>
      <x/>
      <x v="1"/>
      <x/>
      <x v="17"/>
      <x/>
      <x v="382"/>
      <x v="810"/>
      <x/>
      <x/>
      <x v="469"/>
      <x v="38"/>
      <x v="14"/>
    </i>
    <i>
      <x v="154"/>
      <x v="859"/>
      <x v="2369"/>
      <x/>
      <x v="2"/>
      <x v="6924"/>
      <x v="1099"/>
      <x v="22"/>
      <x v="219"/>
      <x v="859"/>
      <x/>
      <x v="757"/>
      <x v="1"/>
      <x v="17"/>
      <x v="182"/>
      <x/>
      <x/>
      <x v="631"/>
      <x v="154"/>
      <x/>
      <x v="1"/>
      <x/>
      <x v="17"/>
      <x/>
      <x v="382"/>
      <x v="811"/>
      <x/>
      <x/>
      <x v="470"/>
      <x v="38"/>
      <x v="14"/>
    </i>
    <i>
      <x v="155"/>
      <x v="921"/>
      <x v="2370"/>
      <x/>
      <x/>
      <x v="6925"/>
      <x v="1242"/>
      <x v="22"/>
      <x v="279"/>
      <x v="921"/>
      <x/>
      <x v="742"/>
      <x v="1"/>
      <x v="17"/>
      <x/>
      <x v="215"/>
      <x/>
      <x v="616"/>
      <x v="155"/>
      <x/>
      <x v="4"/>
      <x/>
      <x v="17"/>
      <x/>
      <x v="383"/>
      <x/>
      <x/>
      <x v="16"/>
      <x/>
      <x v="38"/>
      <x v="14"/>
    </i>
    <i>
      <x v="156"/>
      <x v="852"/>
      <x v="2371"/>
      <x/>
      <x v="4"/>
      <x v="6926"/>
      <x v="1040"/>
      <x v="22"/>
      <x v="211"/>
      <x v="852"/>
      <x v="361"/>
      <x v="809"/>
      <x v="1"/>
      <x v="17"/>
      <x v="183"/>
      <x/>
      <x v="15"/>
      <x v="665"/>
      <x v="156"/>
      <x/>
      <x v="2"/>
      <x/>
      <x v="17"/>
      <x/>
      <x v="383"/>
      <x v="805"/>
      <x/>
      <x/>
      <x v="452"/>
      <x v="38"/>
      <x v="14"/>
    </i>
    <i>
      <x v="157"/>
      <x v="110"/>
      <x v="2372"/>
      <x/>
      <x v="4"/>
      <x v="6927"/>
      <x v="142"/>
      <x v="22"/>
      <x v="3"/>
      <x v="110"/>
      <x v="2"/>
      <x v="745"/>
      <x v="1"/>
      <x v="17"/>
      <x v="183"/>
      <x/>
      <x v="15"/>
      <x v="619"/>
      <x v="157"/>
      <x/>
      <x/>
      <x/>
      <x v="17"/>
      <x/>
      <x v="383"/>
      <x v="96"/>
      <x/>
      <x/>
      <x v="430"/>
      <x v="38"/>
      <x v="14"/>
    </i>
    <i>
      <x v="158"/>
      <x v="92"/>
      <x v="2373"/>
      <x/>
      <x v="4"/>
      <x v="6928"/>
      <x v="129"/>
      <x v="22"/>
      <x v="2"/>
      <x v="92"/>
      <x v="1"/>
      <x v="746"/>
      <x v="1"/>
      <x v="17"/>
      <x v="183"/>
      <x/>
      <x v="15"/>
      <x v="620"/>
      <x v="158"/>
      <x/>
      <x/>
      <x/>
      <x v="17"/>
      <x/>
      <x v="383"/>
      <x v="2"/>
      <x/>
      <x/>
      <x v="30"/>
      <x v="38"/>
      <x v="14"/>
    </i>
    <i>
      <x v="159"/>
      <x v="849"/>
      <x v="2374"/>
      <x/>
      <x v="4"/>
      <x v="6929"/>
      <x v="1114"/>
      <x v="22"/>
      <x v="208"/>
      <x v="849"/>
      <x v="328"/>
      <x v="813"/>
      <x v="1"/>
      <x v="17"/>
      <x v="183"/>
      <x/>
      <x v="15"/>
      <x v="621"/>
      <x v="159"/>
      <x/>
      <x/>
      <x/>
      <x v="17"/>
      <x/>
      <x v="383"/>
      <x v="293"/>
      <x/>
      <x/>
      <x v="447"/>
      <x v="38"/>
      <x v="14"/>
    </i>
    <i>
      <x v="160"/>
      <x v="917"/>
      <x v="2375"/>
      <x/>
      <x v="4"/>
      <x v="6930"/>
      <x v="1096"/>
      <x v="22"/>
      <x v="275"/>
      <x v="917"/>
      <x v="362"/>
      <x v="810"/>
      <x v="1"/>
      <x v="17"/>
      <x v="183"/>
      <x v="217"/>
      <x v="15"/>
      <x v="668"/>
      <x v="160"/>
      <x/>
      <x v="3"/>
      <x/>
      <x v="17"/>
      <x/>
      <x v="383"/>
      <x v="848"/>
      <x/>
      <x/>
      <x v="460"/>
      <x v="38"/>
      <x v="14"/>
    </i>
    <i>
      <x v="161"/>
      <x v="850"/>
      <x v="2376"/>
      <x/>
      <x v="4"/>
      <x v="6931"/>
      <x v="688"/>
      <x v="22"/>
      <x v="209"/>
      <x v="850"/>
      <x v="321"/>
      <x v="748"/>
      <x v="1"/>
      <x v="17"/>
      <x v="183"/>
      <x/>
      <x v="15"/>
      <x v="622"/>
      <x v="161"/>
      <x/>
      <x/>
      <x/>
      <x v="17"/>
      <x/>
      <x v="383"/>
      <x v="645"/>
      <x/>
      <x/>
      <x v="448"/>
      <x v="38"/>
      <x v="14"/>
    </i>
    <i>
      <x v="162"/>
      <x v="851"/>
      <x v="2377"/>
      <x/>
      <x v="4"/>
      <x v="6932"/>
      <x v="1042"/>
      <x v="22"/>
      <x v="210"/>
      <x v="851"/>
      <x v="329"/>
      <x v="749"/>
      <x v="1"/>
      <x v="17"/>
      <x v="183"/>
      <x/>
      <x v="15"/>
      <x v="623"/>
      <x v="162"/>
      <x/>
      <x v="2"/>
      <x/>
      <x v="17"/>
      <x/>
      <x v="383"/>
      <x v="804"/>
      <x/>
      <x/>
      <x v="451"/>
      <x v="38"/>
      <x v="14"/>
    </i>
    <i>
      <x v="163"/>
      <x v="650"/>
      <x v="2378"/>
      <x/>
      <x v="2"/>
      <x v="6933"/>
      <x v="81"/>
      <x v="22"/>
      <x v="212"/>
      <x v="650"/>
      <x v="331"/>
      <x v="751"/>
      <x v="1"/>
      <x v="17"/>
      <x v="183"/>
      <x/>
      <x v="15"/>
      <x v="674"/>
      <x v="163"/>
      <x/>
      <x v="1"/>
      <x/>
      <x v="17"/>
      <x/>
      <x v="383"/>
      <x v="506"/>
      <x/>
      <x/>
      <x v="457"/>
      <x v="38"/>
      <x v="14"/>
    </i>
    <i>
      <x v="164"/>
      <x v="870"/>
      <x v="2379"/>
      <x/>
      <x v="2"/>
      <x v="6934"/>
      <x v="95"/>
      <x v="22"/>
      <x v="230"/>
      <x v="870"/>
      <x v="343"/>
      <x v="767"/>
      <x v="1"/>
      <x v="17"/>
      <x v="183"/>
      <x/>
      <x v="16"/>
      <x v="640"/>
      <x v="164"/>
      <x/>
      <x v="1"/>
      <x/>
      <x v="17"/>
      <x/>
      <x v="383"/>
      <x v="789"/>
      <x/>
      <x/>
      <x v="458"/>
      <x v="38"/>
      <x v="14"/>
    </i>
    <i>
      <x v="165"/>
      <x v="878"/>
      <x v="2380"/>
      <x/>
      <x v="2"/>
      <x v="6935"/>
      <x v="91"/>
      <x v="22"/>
      <x v="236"/>
      <x v="878"/>
      <x/>
      <x v="772"/>
      <x v="1"/>
      <x v="17"/>
      <x v="183"/>
      <x/>
      <x v="16"/>
      <x v="640"/>
      <x v="165"/>
      <x/>
      <x v="1"/>
      <x/>
      <x v="17"/>
      <x/>
      <x v="383"/>
      <x v="825"/>
      <x/>
      <x/>
      <x v="466"/>
      <x v="38"/>
      <x v="14"/>
    </i>
    <i>
      <x v="166"/>
      <x v="871"/>
      <x v="2381"/>
      <x/>
      <x v="2"/>
      <x v="6936"/>
      <x v="1094"/>
      <x v="22"/>
      <x v="231"/>
      <x v="871"/>
      <x v="344"/>
      <x v="768"/>
      <x v="1"/>
      <x v="17"/>
      <x v="183"/>
      <x/>
      <x/>
      <x v="638"/>
      <x v="166"/>
      <x/>
      <x v="5"/>
      <x/>
      <x v="17"/>
      <x/>
      <x v="383"/>
      <x v="820"/>
      <x/>
      <x/>
      <x v="467"/>
      <x v="38"/>
      <x v="14"/>
    </i>
    <i>
      <x v="167"/>
      <x v="879"/>
      <x v="2382"/>
      <x/>
      <x v="2"/>
      <x v="6937"/>
      <x v="1093"/>
      <x v="22"/>
      <x v="237"/>
      <x v="879"/>
      <x v="350"/>
      <x v="773"/>
      <x v="1"/>
      <x v="17"/>
      <x v="183"/>
      <x/>
      <x/>
      <x v="638"/>
      <x v="167"/>
      <x/>
      <x v="5"/>
      <x/>
      <x v="17"/>
      <x/>
      <x v="383"/>
      <x v="826"/>
      <x/>
      <x/>
      <x v="468"/>
      <x v="38"/>
      <x v="14"/>
    </i>
    <i>
      <x v="168"/>
      <x v="858"/>
      <x v="2383"/>
      <x/>
      <x v="2"/>
      <x v="6938"/>
      <x v="1101"/>
      <x v="22"/>
      <x v="218"/>
      <x v="858"/>
      <x/>
      <x v="755"/>
      <x v="1"/>
      <x v="17"/>
      <x v="183"/>
      <x/>
      <x/>
      <x v="629"/>
      <x v="168"/>
      <x/>
      <x v="1"/>
      <x/>
      <x v="17"/>
      <x/>
      <x v="383"/>
      <x v="810"/>
      <x/>
      <x/>
      <x v="469"/>
      <x v="38"/>
      <x v="14"/>
    </i>
    <i>
      <x v="169"/>
      <x v="922"/>
      <x v="2384"/>
      <x/>
      <x/>
      <x v="6939"/>
      <x v="1245"/>
      <x v="22"/>
      <x v="280"/>
      <x v="922"/>
      <x/>
      <x v="815"/>
      <x v="1"/>
      <x v="17"/>
      <x/>
      <x v="215"/>
      <x/>
      <x v="675"/>
      <x v="169"/>
      <x/>
      <x v="4"/>
      <x/>
      <x v="17"/>
      <x/>
      <x v="384"/>
      <x/>
      <x/>
      <x v="16"/>
      <x/>
      <x v="38"/>
      <x v="14"/>
    </i>
    <i>
      <x v="170"/>
      <x v="852"/>
      <x v="2385"/>
      <x/>
      <x v="4"/>
      <x v="6940"/>
      <x v="1040"/>
      <x v="22"/>
      <x v="211"/>
      <x v="852"/>
      <x v="361"/>
      <x v="809"/>
      <x v="1"/>
      <x v="17"/>
      <x v="184"/>
      <x/>
      <x v="15"/>
      <x v="671"/>
      <x v="170"/>
      <x/>
      <x v="2"/>
      <x/>
      <x v="17"/>
      <x/>
      <x v="384"/>
      <x v="805"/>
      <x/>
      <x/>
      <x v="452"/>
      <x v="38"/>
      <x v="14"/>
    </i>
    <i>
      <x v="171"/>
      <x v="110"/>
      <x v="2386"/>
      <x/>
      <x v="4"/>
      <x v="6941"/>
      <x v="142"/>
      <x v="22"/>
      <x v="3"/>
      <x v="110"/>
      <x v="2"/>
      <x v="745"/>
      <x v="1"/>
      <x v="17"/>
      <x v="184"/>
      <x/>
      <x v="15"/>
      <x v="619"/>
      <x v="171"/>
      <x/>
      <x/>
      <x/>
      <x v="17"/>
      <x/>
      <x v="384"/>
      <x v="96"/>
      <x/>
      <x/>
      <x v="430"/>
      <x v="38"/>
      <x v="14"/>
    </i>
    <i>
      <x v="172"/>
      <x v="92"/>
      <x v="2387"/>
      <x/>
      <x v="4"/>
      <x v="6942"/>
      <x v="129"/>
      <x v="22"/>
      <x v="2"/>
      <x v="92"/>
      <x v="1"/>
      <x v="746"/>
      <x v="1"/>
      <x v="17"/>
      <x v="184"/>
      <x/>
      <x v="15"/>
      <x v="620"/>
      <x v="172"/>
      <x/>
      <x/>
      <x/>
      <x v="17"/>
      <x/>
      <x v="384"/>
      <x v="2"/>
      <x/>
      <x/>
      <x v="30"/>
      <x v="38"/>
      <x v="14"/>
    </i>
    <i>
      <x v="173"/>
      <x v="849"/>
      <x v="2388"/>
      <x/>
      <x v="4"/>
      <x v="6943"/>
      <x v="1114"/>
      <x v="22"/>
      <x v="208"/>
      <x v="849"/>
      <x v="328"/>
      <x v="813"/>
      <x v="1"/>
      <x v="17"/>
      <x v="184"/>
      <x/>
      <x v="15"/>
      <x v="621"/>
      <x v="173"/>
      <x/>
      <x/>
      <x/>
      <x v="17"/>
      <x/>
      <x v="384"/>
      <x v="293"/>
      <x/>
      <x/>
      <x v="447"/>
      <x v="38"/>
      <x v="14"/>
    </i>
    <i>
      <x v="174"/>
      <x v="917"/>
      <x v="2389"/>
      <x/>
      <x v="4"/>
      <x v="6944"/>
      <x v="1096"/>
      <x v="22"/>
      <x v="275"/>
      <x v="917"/>
      <x v="362"/>
      <x v="810"/>
      <x v="1"/>
      <x v="17"/>
      <x v="184"/>
      <x v="217"/>
      <x v="15"/>
      <x v="668"/>
      <x v="174"/>
      <x/>
      <x v="3"/>
      <x/>
      <x v="17"/>
      <x/>
      <x v="384"/>
      <x v="848"/>
      <x/>
      <x/>
      <x v="460"/>
      <x v="38"/>
      <x v="14"/>
    </i>
    <i>
      <x v="175"/>
      <x v="848"/>
      <x v="2390"/>
      <x/>
      <x v="4"/>
      <x v="6945"/>
      <x v="216"/>
      <x v="22"/>
      <x v="207"/>
      <x v="848"/>
      <x v="69"/>
      <x v="744"/>
      <x v="1"/>
      <x v="17"/>
      <x v="184"/>
      <x/>
      <x v="15"/>
      <x v="618"/>
      <x v="175"/>
      <x/>
      <x/>
      <x/>
      <x v="17"/>
      <x/>
      <x v="384"/>
      <x v="803"/>
      <x/>
      <x/>
      <x v="450"/>
      <x v="38"/>
      <x v="14"/>
    </i>
    <i>
      <x v="176"/>
      <x v="850"/>
      <x v="2391"/>
      <x/>
      <x v="4"/>
      <x v="6946"/>
      <x v="688"/>
      <x v="22"/>
      <x v="209"/>
      <x v="850"/>
      <x v="321"/>
      <x v="748"/>
      <x v="1"/>
      <x v="17"/>
      <x v="184"/>
      <x/>
      <x v="15"/>
      <x v="622"/>
      <x v="176"/>
      <x/>
      <x/>
      <x/>
      <x v="17"/>
      <x/>
      <x v="384"/>
      <x v="645"/>
      <x/>
      <x/>
      <x v="448"/>
      <x v="38"/>
      <x v="14"/>
    </i>
    <i>
      <x v="177"/>
      <x v="851"/>
      <x v="2392"/>
      <x/>
      <x v="4"/>
      <x v="6947"/>
      <x v="1042"/>
      <x v="22"/>
      <x v="210"/>
      <x v="851"/>
      <x v="329"/>
      <x v="749"/>
      <x v="1"/>
      <x v="17"/>
      <x v="184"/>
      <x/>
      <x v="15"/>
      <x v="623"/>
      <x v="177"/>
      <x/>
      <x v="2"/>
      <x/>
      <x v="17"/>
      <x/>
      <x v="384"/>
      <x v="804"/>
      <x/>
      <x/>
      <x v="451"/>
      <x v="38"/>
      <x v="14"/>
    </i>
    <i>
      <x v="178"/>
      <x v="650"/>
      <x v="2393"/>
      <x/>
      <x v="2"/>
      <x v="6948"/>
      <x v="81"/>
      <x v="22"/>
      <x v="212"/>
      <x v="650"/>
      <x v="331"/>
      <x v="751"/>
      <x v="1"/>
      <x v="17"/>
      <x v="184"/>
      <x/>
      <x v="15"/>
      <x v="674"/>
      <x v="178"/>
      <x/>
      <x v="1"/>
      <x/>
      <x v="17"/>
      <x/>
      <x v="384"/>
      <x v="506"/>
      <x/>
      <x/>
      <x v="457"/>
      <x v="38"/>
      <x v="14"/>
    </i>
    <i>
      <x v="179"/>
      <x v="870"/>
      <x v="2394"/>
      <x/>
      <x v="2"/>
      <x v="6949"/>
      <x v="95"/>
      <x v="22"/>
      <x v="230"/>
      <x v="870"/>
      <x v="343"/>
      <x v="767"/>
      <x v="1"/>
      <x v="17"/>
      <x v="184"/>
      <x/>
      <x v="16"/>
      <x v="640"/>
      <x v="179"/>
      <x/>
      <x v="1"/>
      <x/>
      <x v="17"/>
      <x/>
      <x v="384"/>
      <x v="789"/>
      <x/>
      <x/>
      <x v="458"/>
      <x v="38"/>
      <x v="14"/>
    </i>
    <i>
      <x v="180"/>
      <x v="878"/>
      <x v="2395"/>
      <x/>
      <x v="2"/>
      <x v="6950"/>
      <x v="91"/>
      <x v="22"/>
      <x v="236"/>
      <x v="878"/>
      <x/>
      <x v="772"/>
      <x v="1"/>
      <x v="17"/>
      <x v="184"/>
      <x/>
      <x v="16"/>
      <x v="640"/>
      <x v="180"/>
      <x/>
      <x v="1"/>
      <x/>
      <x v="17"/>
      <x/>
      <x v="384"/>
      <x v="825"/>
      <x/>
      <x/>
      <x v="466"/>
      <x v="38"/>
      <x v="14"/>
    </i>
    <i>
      <x v="181"/>
      <x v="871"/>
      <x v="2396"/>
      <x/>
      <x v="2"/>
      <x v="6951"/>
      <x v="1094"/>
      <x v="22"/>
      <x v="231"/>
      <x v="871"/>
      <x v="344"/>
      <x v="768"/>
      <x v="1"/>
      <x v="17"/>
      <x v="184"/>
      <x/>
      <x/>
      <x v="641"/>
      <x v="181"/>
      <x/>
      <x v="5"/>
      <x/>
      <x v="17"/>
      <x/>
      <x v="384"/>
      <x v="820"/>
      <x/>
      <x/>
      <x v="467"/>
      <x v="38"/>
      <x v="14"/>
    </i>
    <i>
      <x v="182"/>
      <x v="879"/>
      <x v="2397"/>
      <x/>
      <x v="2"/>
      <x v="6952"/>
      <x v="1093"/>
      <x v="22"/>
      <x v="237"/>
      <x v="879"/>
      <x v="350"/>
      <x v="773"/>
      <x v="1"/>
      <x v="17"/>
      <x v="184"/>
      <x/>
      <x/>
      <x v="641"/>
      <x v="182"/>
      <x/>
      <x v="5"/>
      <x/>
      <x v="17"/>
      <x/>
      <x v="384"/>
      <x v="826"/>
      <x/>
      <x/>
      <x v="468"/>
      <x v="38"/>
      <x v="14"/>
    </i>
    <i>
      <x v="183"/>
      <x v="858"/>
      <x v="2398"/>
      <x/>
      <x v="2"/>
      <x v="6953"/>
      <x v="1101"/>
      <x v="22"/>
      <x v="218"/>
      <x v="858"/>
      <x/>
      <x v="755"/>
      <x v="1"/>
      <x v="17"/>
      <x v="184"/>
      <x/>
      <x/>
      <x v="629"/>
      <x v="183"/>
      <x/>
      <x v="1"/>
      <x/>
      <x v="17"/>
      <x/>
      <x v="384"/>
      <x v="810"/>
      <x/>
      <x/>
      <x v="469"/>
      <x v="38"/>
      <x v="14"/>
    </i>
    <i>
      <x v="184"/>
      <x v="859"/>
      <x v="2399"/>
      <x/>
      <x v="2"/>
      <x v="6954"/>
      <x v="1099"/>
      <x v="22"/>
      <x v="219"/>
      <x v="859"/>
      <x/>
      <x v="757"/>
      <x v="1"/>
      <x v="17"/>
      <x v="184"/>
      <x/>
      <x/>
      <x v="631"/>
      <x v="184"/>
      <x/>
      <x v="1"/>
      <x/>
      <x v="17"/>
      <x/>
      <x v="384"/>
      <x v="811"/>
      <x/>
      <x/>
      <x v="470"/>
      <x v="38"/>
      <x v="14"/>
    </i>
    <i>
      <x v="185"/>
      <x v="923"/>
      <x v="2400"/>
      <x/>
      <x/>
      <x v="6955"/>
      <x v="1243"/>
      <x v="22"/>
      <x v="281"/>
      <x v="923"/>
      <x/>
      <x v="742"/>
      <x v="1"/>
      <x v="17"/>
      <x/>
      <x v="215"/>
      <x/>
      <x v="616"/>
      <x v="185"/>
      <x/>
      <x v="4"/>
      <x/>
      <x v="17"/>
      <x/>
      <x v="385"/>
      <x/>
      <x/>
      <x v="16"/>
      <x/>
      <x v="38"/>
      <x v="14"/>
    </i>
    <i>
      <x v="186"/>
      <x v="852"/>
      <x v="2401"/>
      <x/>
      <x v="4"/>
      <x v="6956"/>
      <x v="1040"/>
      <x v="22"/>
      <x v="211"/>
      <x v="852"/>
      <x v="361"/>
      <x v="809"/>
      <x v="1"/>
      <x v="17"/>
      <x v="185"/>
      <x/>
      <x v="15"/>
      <x v="665"/>
      <x v="186"/>
      <x/>
      <x v="2"/>
      <x/>
      <x v="17"/>
      <x/>
      <x v="385"/>
      <x v="805"/>
      <x/>
      <x/>
      <x v="452"/>
      <x v="38"/>
      <x v="14"/>
    </i>
    <i>
      <x v="187"/>
      <x v="110"/>
      <x v="2402"/>
      <x/>
      <x v="4"/>
      <x v="6957"/>
      <x v="142"/>
      <x v="22"/>
      <x v="3"/>
      <x v="110"/>
      <x v="2"/>
      <x v="745"/>
      <x v="1"/>
      <x v="17"/>
      <x v="185"/>
      <x/>
      <x v="15"/>
      <x v="619"/>
      <x v="187"/>
      <x/>
      <x/>
      <x/>
      <x v="17"/>
      <x/>
      <x v="385"/>
      <x v="96"/>
      <x/>
      <x/>
      <x v="430"/>
      <x v="38"/>
      <x v="14"/>
    </i>
    <i>
      <x v="188"/>
      <x v="92"/>
      <x v="2403"/>
      <x/>
      <x v="4"/>
      <x v="6958"/>
      <x v="129"/>
      <x v="22"/>
      <x v="2"/>
      <x v="92"/>
      <x v="1"/>
      <x v="746"/>
      <x v="1"/>
      <x v="17"/>
      <x v="185"/>
      <x/>
      <x v="15"/>
      <x v="620"/>
      <x v="188"/>
      <x/>
      <x/>
      <x/>
      <x v="17"/>
      <x/>
      <x v="385"/>
      <x v="2"/>
      <x/>
      <x/>
      <x v="30"/>
      <x v="38"/>
      <x v="14"/>
    </i>
    <i>
      <x v="189"/>
      <x v="849"/>
      <x v="2404"/>
      <x/>
      <x v="4"/>
      <x v="6959"/>
      <x v="1114"/>
      <x v="22"/>
      <x v="208"/>
      <x v="849"/>
      <x v="328"/>
      <x v="813"/>
      <x v="1"/>
      <x v="17"/>
      <x v="185"/>
      <x/>
      <x v="15"/>
      <x v="621"/>
      <x v="189"/>
      <x/>
      <x/>
      <x/>
      <x v="17"/>
      <x/>
      <x v="385"/>
      <x v="293"/>
      <x/>
      <x/>
      <x v="447"/>
      <x v="38"/>
      <x v="14"/>
    </i>
    <i>
      <x v="190"/>
      <x v="917"/>
      <x v="2405"/>
      <x/>
      <x v="4"/>
      <x v="6960"/>
      <x v="1096"/>
      <x v="22"/>
      <x v="275"/>
      <x v="917"/>
      <x v="362"/>
      <x v="810"/>
      <x v="1"/>
      <x v="17"/>
      <x v="185"/>
      <x v="217"/>
      <x v="15"/>
      <x v="668"/>
      <x v="190"/>
      <x/>
      <x v="3"/>
      <x/>
      <x v="17"/>
      <x/>
      <x v="385"/>
      <x v="848"/>
      <x/>
      <x/>
      <x v="460"/>
      <x v="38"/>
      <x v="14"/>
    </i>
    <i>
      <x v="191"/>
      <x v="850"/>
      <x v="2406"/>
      <x/>
      <x v="4"/>
      <x v="6961"/>
      <x v="688"/>
      <x v="22"/>
      <x v="209"/>
      <x v="850"/>
      <x v="321"/>
      <x v="748"/>
      <x v="1"/>
      <x v="17"/>
      <x v="185"/>
      <x/>
      <x v="15"/>
      <x v="622"/>
      <x v="191"/>
      <x/>
      <x/>
      <x/>
      <x v="17"/>
      <x/>
      <x v="385"/>
      <x v="645"/>
      <x/>
      <x/>
      <x v="448"/>
      <x v="38"/>
      <x v="14"/>
    </i>
    <i>
      <x v="192"/>
      <x v="851"/>
      <x v="2407"/>
      <x/>
      <x v="4"/>
      <x v="6962"/>
      <x v="1042"/>
      <x v="22"/>
      <x v="210"/>
      <x v="851"/>
      <x v="329"/>
      <x v="749"/>
      <x v="1"/>
      <x v="17"/>
      <x v="185"/>
      <x/>
      <x v="15"/>
      <x v="623"/>
      <x v="192"/>
      <x/>
      <x v="2"/>
      <x/>
      <x v="17"/>
      <x/>
      <x v="385"/>
      <x v="804"/>
      <x/>
      <x/>
      <x v="451"/>
      <x v="38"/>
      <x v="14"/>
    </i>
    <i>
      <x v="193"/>
      <x v="650"/>
      <x v="2408"/>
      <x/>
      <x v="2"/>
      <x v="6963"/>
      <x v="81"/>
      <x v="22"/>
      <x v="212"/>
      <x v="650"/>
      <x v="331"/>
      <x v="751"/>
      <x v="1"/>
      <x v="17"/>
      <x v="185"/>
      <x/>
      <x v="15"/>
      <x v="674"/>
      <x v="193"/>
      <x/>
      <x v="1"/>
      <x/>
      <x v="17"/>
      <x/>
      <x v="385"/>
      <x v="506"/>
      <x/>
      <x/>
      <x v="457"/>
      <x v="38"/>
      <x v="14"/>
    </i>
    <i>
      <x v="194"/>
      <x v="870"/>
      <x v="2409"/>
      <x/>
      <x v="2"/>
      <x v="6964"/>
      <x v="95"/>
      <x v="22"/>
      <x v="230"/>
      <x v="870"/>
      <x v="343"/>
      <x v="767"/>
      <x v="1"/>
      <x v="17"/>
      <x v="185"/>
      <x/>
      <x v="16"/>
      <x v="640"/>
      <x v="194"/>
      <x/>
      <x v="1"/>
      <x/>
      <x v="17"/>
      <x/>
      <x v="385"/>
      <x v="789"/>
      <x/>
      <x/>
      <x v="458"/>
      <x v="38"/>
      <x v="14"/>
    </i>
    <i>
      <x v="195"/>
      <x v="878"/>
      <x v="2410"/>
      <x/>
      <x v="2"/>
      <x v="6965"/>
      <x v="91"/>
      <x v="22"/>
      <x v="236"/>
      <x v="878"/>
      <x/>
      <x v="772"/>
      <x v="1"/>
      <x v="17"/>
      <x v="185"/>
      <x/>
      <x v="16"/>
      <x v="640"/>
      <x v="195"/>
      <x/>
      <x v="1"/>
      <x/>
      <x v="17"/>
      <x/>
      <x v="385"/>
      <x v="825"/>
      <x/>
      <x/>
      <x v="466"/>
      <x v="38"/>
      <x v="14"/>
    </i>
    <i>
      <x v="196"/>
      <x v="871"/>
      <x v="2411"/>
      <x/>
      <x v="2"/>
      <x v="6966"/>
      <x v="1094"/>
      <x v="22"/>
      <x v="231"/>
      <x v="871"/>
      <x v="344"/>
      <x v="768"/>
      <x v="1"/>
      <x v="17"/>
      <x v="185"/>
      <x/>
      <x/>
      <x v="638"/>
      <x v="196"/>
      <x/>
      <x v="5"/>
      <x/>
      <x v="17"/>
      <x/>
      <x v="385"/>
      <x v="820"/>
      <x/>
      <x/>
      <x v="467"/>
      <x v="38"/>
      <x v="14"/>
    </i>
    <i>
      <x v="197"/>
      <x v="879"/>
      <x v="2412"/>
      <x/>
      <x v="2"/>
      <x v="6967"/>
      <x v="1093"/>
      <x v="22"/>
      <x v="237"/>
      <x v="879"/>
      <x v="350"/>
      <x v="773"/>
      <x v="1"/>
      <x v="17"/>
      <x v="185"/>
      <x/>
      <x/>
      <x v="638"/>
      <x v="197"/>
      <x/>
      <x v="5"/>
      <x/>
      <x v="17"/>
      <x/>
      <x v="385"/>
      <x v="826"/>
      <x/>
      <x/>
      <x v="468"/>
      <x v="38"/>
      <x v="14"/>
    </i>
    <i>
      <x v="198"/>
      <x v="858"/>
      <x v="2413"/>
      <x/>
      <x v="2"/>
      <x v="6968"/>
      <x v="1101"/>
      <x v="22"/>
      <x v="218"/>
      <x v="858"/>
      <x/>
      <x v="755"/>
      <x v="1"/>
      <x v="17"/>
      <x v="185"/>
      <x/>
      <x/>
      <x v="629"/>
      <x v="198"/>
      <x/>
      <x v="1"/>
      <x/>
      <x v="17"/>
      <x/>
      <x v="385"/>
      <x v="810"/>
      <x/>
      <x/>
      <x v="469"/>
      <x v="38"/>
      <x v="14"/>
    </i>
    <i>
      <x v="199"/>
      <x v="924"/>
      <x v="2414"/>
      <x/>
      <x/>
      <x v="6969"/>
      <x v="1046"/>
      <x v="22"/>
      <x v="282"/>
      <x v="924"/>
      <x/>
      <x v="816"/>
      <x v="1"/>
      <x v="17"/>
      <x/>
      <x v="215"/>
      <x/>
      <x v="676"/>
      <x v="199"/>
      <x/>
      <x v="4"/>
      <x/>
      <x v="17"/>
      <x/>
      <x v="386"/>
      <x/>
      <x/>
      <x v="16"/>
      <x/>
      <x v="38"/>
      <x v="14"/>
    </i>
    <i>
      <x v="200"/>
      <x v="110"/>
      <x v="2415"/>
      <x/>
      <x v="4"/>
      <x v="6970"/>
      <x v="142"/>
      <x v="22"/>
      <x v="3"/>
      <x v="110"/>
      <x v="2"/>
      <x v="745"/>
      <x v="1"/>
      <x v="17"/>
      <x v="186"/>
      <x/>
      <x v="15"/>
      <x v="619"/>
      <x v="200"/>
      <x/>
      <x/>
      <x/>
      <x v="17"/>
      <x/>
      <x v="386"/>
      <x v="96"/>
      <x/>
      <x/>
      <x v="430"/>
      <x v="38"/>
      <x v="14"/>
    </i>
    <i>
      <x v="201"/>
      <x v="92"/>
      <x v="2416"/>
      <x/>
      <x v="4"/>
      <x v="6971"/>
      <x v="129"/>
      <x v="22"/>
      <x v="2"/>
      <x v="92"/>
      <x v="1"/>
      <x v="746"/>
      <x v="1"/>
      <x v="17"/>
      <x v="186"/>
      <x/>
      <x v="15"/>
      <x v="620"/>
      <x v="201"/>
      <x/>
      <x/>
      <x/>
      <x v="17"/>
      <x/>
      <x v="386"/>
      <x v="2"/>
      <x/>
      <x/>
      <x v="30"/>
      <x v="38"/>
      <x v="14"/>
    </i>
    <i>
      <x v="202"/>
      <x v="914"/>
      <x v="2417"/>
      <x/>
      <x v="4"/>
      <x v="6972"/>
      <x v="1041"/>
      <x v="22"/>
      <x v="272"/>
      <x v="914"/>
      <x v="363"/>
      <x v="808"/>
      <x v="1"/>
      <x v="17"/>
      <x v="186"/>
      <x v="216"/>
      <x v="15"/>
      <x v="677"/>
      <x v="202"/>
      <x/>
      <x v="3"/>
      <x/>
      <x v="17"/>
      <x/>
      <x v="386"/>
      <x v="847"/>
      <x/>
      <x/>
      <x v="453"/>
      <x v="38"/>
      <x v="14"/>
    </i>
    <i>
      <x v="203"/>
      <x v="851"/>
      <x v="2418"/>
      <x/>
      <x v="4"/>
      <x v="6973"/>
      <x v="1042"/>
      <x v="22"/>
      <x v="210"/>
      <x v="851"/>
      <x v="329"/>
      <x v="749"/>
      <x v="1"/>
      <x v="17"/>
      <x v="186"/>
      <x/>
      <x v="15"/>
      <x v="623"/>
      <x v="203"/>
      <x/>
      <x v="2"/>
      <x/>
      <x v="17"/>
      <x/>
      <x v="386"/>
      <x v="804"/>
      <x/>
      <x/>
      <x v="451"/>
      <x v="38"/>
      <x v="14"/>
    </i>
    <i>
      <x v="204"/>
      <x v="848"/>
      <x v="2419"/>
      <x/>
      <x v="4"/>
      <x v="6974"/>
      <x v="216"/>
      <x v="22"/>
      <x v="207"/>
      <x v="848"/>
      <x v="69"/>
      <x v="744"/>
      <x v="1"/>
      <x v="17"/>
      <x v="186"/>
      <x/>
      <x v="15"/>
      <x v="618"/>
      <x v="204"/>
      <x/>
      <x/>
      <x/>
      <x v="17"/>
      <x/>
      <x v="386"/>
      <x v="803"/>
      <x/>
      <x/>
      <x v="450"/>
      <x v="38"/>
      <x v="14"/>
    </i>
    <i>
      <x v="205"/>
      <x v="870"/>
      <x v="2420"/>
      <x/>
      <x v="2"/>
      <x v="6975"/>
      <x v="95"/>
      <x v="22"/>
      <x v="230"/>
      <x v="870"/>
      <x v="343"/>
      <x v="767"/>
      <x v="1"/>
      <x v="17"/>
      <x v="186"/>
      <x/>
      <x v="16"/>
      <x v="640"/>
      <x v="205"/>
      <x/>
      <x v="1"/>
      <x/>
      <x v="17"/>
      <x/>
      <x v="386"/>
      <x v="789"/>
      <x/>
      <x/>
      <x v="458"/>
      <x v="38"/>
      <x v="14"/>
    </i>
    <i>
      <x v="206"/>
      <x v="650"/>
      <x v="2421"/>
      <x/>
      <x v="2"/>
      <x v="6976"/>
      <x v="81"/>
      <x v="22"/>
      <x v="212"/>
      <x v="650"/>
      <x v="331"/>
      <x v="751"/>
      <x v="1"/>
      <x v="17"/>
      <x v="186"/>
      <x/>
      <x v="15"/>
      <x v="674"/>
      <x v="206"/>
      <x/>
      <x v="1"/>
      <x/>
      <x v="17"/>
      <x/>
      <x v="386"/>
      <x v="506"/>
      <x/>
      <x/>
      <x v="457"/>
      <x v="38"/>
      <x v="14"/>
    </i>
    <i>
      <x v="207"/>
      <x v="860"/>
      <x v="2422"/>
      <x/>
      <x v="2"/>
      <x v="6977"/>
      <x v="573"/>
      <x v="22"/>
      <x v="220"/>
      <x v="860"/>
      <x v="335"/>
      <x v="758"/>
      <x v="1"/>
      <x v="17"/>
      <x v="186"/>
      <x/>
      <x/>
      <x v="632"/>
      <x v="207"/>
      <x/>
      <x v="1"/>
      <x/>
      <x v="17"/>
      <x/>
      <x v="386"/>
      <x v="812"/>
      <x/>
      <x/>
      <x v="471"/>
      <x v="38"/>
      <x v="14"/>
    </i>
    <i>
      <x v="208"/>
      <x v="853"/>
      <x v="2423"/>
      <x/>
      <x v="2"/>
      <x v="6978"/>
      <x v="89"/>
      <x v="22"/>
      <x v="213"/>
      <x v="853"/>
      <x v="332"/>
      <x v="752"/>
      <x v="1"/>
      <x v="17"/>
      <x v="186"/>
      <x/>
      <x v="15"/>
      <x v="666"/>
      <x v="208"/>
      <x/>
      <x v="6"/>
      <x/>
      <x v="17"/>
      <x/>
      <x v="386"/>
      <x v="788"/>
      <x/>
      <x/>
      <x v="1"/>
      <x v="38"/>
      <x v="14"/>
    </i>
    <i>
      <x v="209"/>
      <x v="866"/>
      <x v="2424"/>
      <x/>
      <x v="2"/>
      <x v="6979"/>
      <x v="94"/>
      <x v="22"/>
      <x v="226"/>
      <x v="866"/>
      <x v="340"/>
      <x v="811"/>
      <x v="1"/>
      <x v="17"/>
      <x v="186"/>
      <x/>
      <x v="16"/>
      <x v="669"/>
      <x v="209"/>
      <x/>
      <x v="6"/>
      <x/>
      <x v="17"/>
      <x/>
      <x v="386"/>
      <x v="817"/>
      <x/>
      <x/>
      <x v="454"/>
      <x v="38"/>
      <x v="14"/>
    </i>
    <i>
      <x v="210"/>
      <x v="861"/>
      <x v="2425"/>
      <x/>
      <x v="2"/>
      <x v="6980"/>
      <x v="116"/>
      <x v="22"/>
      <x v="221"/>
      <x v="861"/>
      <x v="336"/>
      <x v="759"/>
      <x v="1"/>
      <x v="17"/>
      <x v="186"/>
      <x/>
      <x/>
      <x v="678"/>
      <x v="210"/>
      <x/>
      <x v="6"/>
      <x/>
      <x v="17"/>
      <x/>
      <x v="386"/>
      <x v="813"/>
      <x/>
      <x/>
      <x v="472"/>
      <x v="38"/>
      <x v="14"/>
    </i>
    <i>
      <x v="211"/>
      <x v="862"/>
      <x v="2426"/>
      <x/>
      <x v="2"/>
      <x v="6981"/>
      <x v="117"/>
      <x v="22"/>
      <x v="222"/>
      <x v="862"/>
      <x v="337"/>
      <x v="760"/>
      <x v="1"/>
      <x v="17"/>
      <x v="186"/>
      <x/>
      <x/>
      <x v="679"/>
      <x v="211"/>
      <x/>
      <x v="6"/>
      <x/>
      <x v="17"/>
      <x/>
      <x v="386"/>
      <x v="814"/>
      <x/>
      <x/>
      <x v="473"/>
      <x v="38"/>
      <x v="14"/>
    </i>
    <i>
      <x v="212"/>
      <x v="863"/>
      <x v="2427"/>
      <x/>
      <x v="2"/>
      <x v="6982"/>
      <x v="572"/>
      <x v="22"/>
      <x v="223"/>
      <x v="863"/>
      <x v="338"/>
      <x v="761"/>
      <x v="1"/>
      <x v="17"/>
      <x v="186"/>
      <x/>
      <x/>
      <x v="635"/>
      <x v="212"/>
      <x/>
      <x v="6"/>
      <x/>
      <x v="17"/>
      <x/>
      <x v="386"/>
      <x v="815"/>
      <x/>
      <x/>
      <x v="474"/>
      <x v="38"/>
      <x v="14"/>
    </i>
    <i>
      <x v="213"/>
      <x v="925"/>
      <x v="2428"/>
      <x/>
      <x/>
      <x v="6983"/>
      <x v="1047"/>
      <x v="22"/>
      <x v="283"/>
      <x v="925"/>
      <x/>
      <x v="817"/>
      <x v="1"/>
      <x v="17"/>
      <x/>
      <x v="215"/>
      <x/>
      <x v="680"/>
      <x v="213"/>
      <x/>
      <x v="4"/>
      <x/>
      <x v="17"/>
      <x/>
      <x v="387"/>
      <x/>
      <x/>
      <x v="16"/>
      <x/>
      <x v="38"/>
      <x v="14"/>
    </i>
    <i>
      <x v="214"/>
      <x v="110"/>
      <x v="2429"/>
      <x/>
      <x v="4"/>
      <x v="6984"/>
      <x v="142"/>
      <x v="22"/>
      <x v="3"/>
      <x v="110"/>
      <x v="2"/>
      <x v="745"/>
      <x v="1"/>
      <x v="17"/>
      <x v="187"/>
      <x/>
      <x v="15"/>
      <x v="619"/>
      <x v="214"/>
      <x/>
      <x/>
      <x/>
      <x v="17"/>
      <x/>
      <x v="387"/>
      <x v="96"/>
      <x/>
      <x/>
      <x v="430"/>
      <x v="38"/>
      <x v="14"/>
    </i>
    <i>
      <x v="215"/>
      <x v="92"/>
      <x v="2430"/>
      <x/>
      <x v="4"/>
      <x v="6985"/>
      <x v="129"/>
      <x v="22"/>
      <x v="2"/>
      <x v="92"/>
      <x v="1"/>
      <x v="746"/>
      <x v="1"/>
      <x v="17"/>
      <x v="187"/>
      <x/>
      <x v="15"/>
      <x v="620"/>
      <x v="215"/>
      <x/>
      <x/>
      <x/>
      <x v="17"/>
      <x/>
      <x v="387"/>
      <x v="2"/>
      <x/>
      <x/>
      <x v="30"/>
      <x v="38"/>
      <x v="14"/>
    </i>
    <i>
      <x v="216"/>
      <x v="917"/>
      <x v="2431"/>
      <x/>
      <x v="4"/>
      <x v="6986"/>
      <x v="1096"/>
      <x v="22"/>
      <x v="275"/>
      <x v="917"/>
      <x v="362"/>
      <x v="810"/>
      <x v="1"/>
      <x v="17"/>
      <x v="187"/>
      <x v="217"/>
      <x v="15"/>
      <x v="668"/>
      <x v="216"/>
      <x/>
      <x v="3"/>
      <x/>
      <x v="17"/>
      <x/>
      <x v="387"/>
      <x v="848"/>
      <x/>
      <x/>
      <x v="460"/>
      <x v="38"/>
      <x v="14"/>
    </i>
    <i>
      <x v="217"/>
      <x v="851"/>
      <x v="2432"/>
      <x/>
      <x v="4"/>
      <x v="6987"/>
      <x v="1042"/>
      <x v="22"/>
      <x v="210"/>
      <x v="851"/>
      <x v="329"/>
      <x v="749"/>
      <x v="1"/>
      <x v="17"/>
      <x v="187"/>
      <x/>
      <x v="15"/>
      <x v="623"/>
      <x v="217"/>
      <x/>
      <x v="2"/>
      <x/>
      <x v="17"/>
      <x/>
      <x v="387"/>
      <x v="804"/>
      <x/>
      <x/>
      <x v="451"/>
      <x v="38"/>
      <x v="14"/>
    </i>
    <i>
      <x v="218"/>
      <x v="849"/>
      <x v="2433"/>
      <x/>
      <x v="4"/>
      <x v="6988"/>
      <x v="1114"/>
      <x v="22"/>
      <x v="208"/>
      <x v="849"/>
      <x v="328"/>
      <x v="813"/>
      <x v="1"/>
      <x v="17"/>
      <x v="187"/>
      <x/>
      <x v="15"/>
      <x v="621"/>
      <x v="218"/>
      <x/>
      <x/>
      <x/>
      <x v="17"/>
      <x/>
      <x v="387"/>
      <x v="293"/>
      <x/>
      <x/>
      <x v="447"/>
      <x v="38"/>
      <x v="14"/>
    </i>
    <i>
      <x v="219"/>
      <x v="870"/>
      <x v="2434"/>
      <x/>
      <x v="2"/>
      <x v="6989"/>
      <x v="95"/>
      <x v="22"/>
      <x v="230"/>
      <x v="870"/>
      <x v="343"/>
      <x v="767"/>
      <x v="1"/>
      <x v="17"/>
      <x v="187"/>
      <x/>
      <x v="16"/>
      <x v="640"/>
      <x v="219"/>
      <x/>
      <x v="1"/>
      <x/>
      <x v="17"/>
      <x/>
      <x v="387"/>
      <x v="789"/>
      <x/>
      <x/>
      <x v="458"/>
      <x v="38"/>
      <x v="14"/>
    </i>
    <i>
      <x v="220"/>
      <x v="650"/>
      <x v="2435"/>
      <x/>
      <x v="2"/>
      <x v="6990"/>
      <x v="81"/>
      <x v="22"/>
      <x v="212"/>
      <x v="650"/>
      <x v="331"/>
      <x v="751"/>
      <x v="1"/>
      <x v="17"/>
      <x v="187"/>
      <x/>
      <x v="15"/>
      <x v="674"/>
      <x v="220"/>
      <x/>
      <x v="1"/>
      <x/>
      <x v="17"/>
      <x/>
      <x v="387"/>
      <x v="506"/>
      <x/>
      <x/>
      <x v="457"/>
      <x v="38"/>
      <x v="14"/>
    </i>
  </rowItems>
  <colItems count="1">
    <i/>
  </colItems>
  <pageFields count="4">
    <pageField fld="127" hier="-1"/>
    <pageField fld="121" hier="-1"/>
    <pageField fld="139" hier="-1"/>
    <pageField fld="97" item="14" hier="-1"/>
  </pageFields>
  <dataFields count="1">
    <dataField name="加總 - ErrCount" fld="141" baseField="0" baseItem="0"/>
  </dataFields>
  <formats count="47">
    <format dxfId="129">
      <pivotArea type="all" dataOnly="0" outline="0" fieldPosition="0"/>
    </format>
    <format dxfId="128">
      <pivotArea field="49" type="button" dataOnly="0" labelOnly="1" outline="0" axis="axisRow" fieldPosition="3"/>
    </format>
    <format dxfId="127">
      <pivotArea field="53" type="button" dataOnly="0" labelOnly="1" outline="0" axis="axisRow" fieldPosition="4"/>
    </format>
    <format dxfId="126">
      <pivotArea field="72" type="button" dataOnly="0" labelOnly="1" outline="0" axis="axisRow" fieldPosition="5"/>
    </format>
    <format dxfId="125">
      <pivotArea field="47" type="button" dataOnly="0" labelOnly="1" outline="0" axis="axisRow" fieldPosition="6"/>
    </format>
    <format dxfId="124">
      <pivotArea field="44" type="button" dataOnly="0" labelOnly="1" outline="0" axis="axisRow" fieldPosition="7"/>
    </format>
    <format dxfId="123">
      <pivotArea field="73" type="button" dataOnly="0" labelOnly="1" outline="0" axis="axisRow" fieldPosition="8"/>
    </format>
    <format dxfId="122">
      <pivotArea field="74" type="button" dataOnly="0" labelOnly="1" outline="0" axis="axisRow" fieldPosition="9"/>
    </format>
    <format dxfId="121">
      <pivotArea field="48" type="button" dataOnly="0" labelOnly="1" outline="0" axis="axisRow" fieldPosition="10"/>
    </format>
    <format dxfId="120">
      <pivotArea field="50" type="button" dataOnly="0" labelOnly="1" outline="0" axis="axisRow" fieldPosition="11"/>
    </format>
    <format dxfId="119">
      <pivotArea field="75" type="button" dataOnly="0" labelOnly="1" outline="0" axis="axisRow" fieldPosition="17"/>
    </format>
    <format dxfId="118">
      <pivotArea field="54" type="button" dataOnly="0" labelOnly="1" outline="0" axis="axisRow" fieldPosition="12"/>
    </format>
    <format dxfId="117">
      <pivotArea field="51" type="button" dataOnly="0" labelOnly="1" outline="0" axis="axisRow" fieldPosition="13"/>
    </format>
    <format dxfId="116">
      <pivotArea field="66" type="button" dataOnly="0" labelOnly="1" outline="0" axis="axisRow" fieldPosition="14"/>
    </format>
    <format dxfId="115">
      <pivotArea field="77" type="button" dataOnly="0" labelOnly="1" outline="0" axis="axisRow" fieldPosition="16"/>
    </format>
    <format dxfId="114">
      <pivotArea field="70" type="button" dataOnly="0" labelOnly="1" outline="0" axis="axisRow" fieldPosition="18"/>
    </format>
    <format dxfId="113">
      <pivotArea dataOnly="0" labelOnly="1" outline="0" fieldPosition="0">
        <references count="1">
          <reference field="49" count="0"/>
        </references>
      </pivotArea>
    </format>
    <format dxfId="112">
      <pivotArea dataOnly="0" labelOnly="1" outline="0" fieldPosition="0">
        <references count="2">
          <reference field="49" count="0" selected="0"/>
          <reference field="53" count="0"/>
        </references>
      </pivotArea>
    </format>
    <format dxfId="111">
      <pivotArea dataOnly="0" labelOnly="1" outline="0" fieldPosition="0">
        <references count="3">
          <reference field="49" count="0" selected="0"/>
          <reference field="53" count="0" selected="0"/>
          <reference field="72" count="0"/>
        </references>
      </pivotArea>
    </format>
    <format dxfId="110">
      <pivotArea type="all" dataOnly="0" outline="0" fieldPosition="0"/>
    </format>
    <format dxfId="109">
      <pivotArea field="71" type="button" dataOnly="0" labelOnly="1" outline="0" axis="axisRow" fieldPosition="0"/>
    </format>
    <format dxfId="108">
      <pivotArea field="84" type="button" dataOnly="0" labelOnly="1" outline="0" axis="axisRow" fieldPosition="2"/>
    </format>
    <format dxfId="107">
      <pivotArea field="49" type="button" dataOnly="0" labelOnly="1" outline="0" axis="axisRow" fieldPosition="3"/>
    </format>
    <format dxfId="106">
      <pivotArea field="53" type="button" dataOnly="0" labelOnly="1" outline="0" axis="axisRow" fieldPosition="4"/>
    </format>
    <format dxfId="105">
      <pivotArea field="72" type="button" dataOnly="0" labelOnly="1" outline="0" axis="axisRow" fieldPosition="5"/>
    </format>
    <format dxfId="104">
      <pivotArea field="47" type="button" dataOnly="0" labelOnly="1" outline="0" axis="axisRow" fieldPosition="6"/>
    </format>
    <format dxfId="103">
      <pivotArea field="44" type="button" dataOnly="0" labelOnly="1" outline="0" axis="axisRow" fieldPosition="7"/>
    </format>
    <format dxfId="102">
      <pivotArea field="73" type="button" dataOnly="0" labelOnly="1" outline="0" axis="axisRow" fieldPosition="8"/>
    </format>
    <format dxfId="101">
      <pivotArea field="74" type="button" dataOnly="0" labelOnly="1" outline="0" axis="axisRow" fieldPosition="9"/>
    </format>
    <format dxfId="100">
      <pivotArea field="48" type="button" dataOnly="0" labelOnly="1" outline="0" axis="axisRow" fieldPosition="10"/>
    </format>
    <format dxfId="99">
      <pivotArea field="50" type="button" dataOnly="0" labelOnly="1" outline="0" axis="axisRow" fieldPosition="11"/>
    </format>
    <format dxfId="98">
      <pivotArea field="54" type="button" dataOnly="0" labelOnly="1" outline="0" axis="axisRow" fieldPosition="12"/>
    </format>
    <format dxfId="97">
      <pivotArea field="51" type="button" dataOnly="0" labelOnly="1" outline="0" axis="axisRow" fieldPosition="13"/>
    </format>
    <format dxfId="96">
      <pivotArea field="66" type="button" dataOnly="0" labelOnly="1" outline="0" axis="axisRow" fieldPosition="14"/>
    </format>
    <format dxfId="95">
      <pivotArea field="68" type="button" dataOnly="0" labelOnly="1" outline="0" axis="axisRow" fieldPosition="15"/>
    </format>
    <format dxfId="94">
      <pivotArea field="77" type="button" dataOnly="0" labelOnly="1" outline="0" axis="axisRow" fieldPosition="16"/>
    </format>
    <format dxfId="93">
      <pivotArea field="75" type="button" dataOnly="0" labelOnly="1" outline="0" axis="axisRow" fieldPosition="17"/>
    </format>
    <format dxfId="92">
      <pivotArea field="70" type="button" dataOnly="0" labelOnly="1" outline="0" axis="axisRow" fieldPosition="18"/>
    </format>
    <format dxfId="91">
      <pivotArea field="78" type="button" dataOnly="0" labelOnly="1" outline="0" axis="axisRow" fieldPosition="19"/>
    </format>
    <format dxfId="90">
      <pivotArea field="79" type="button" dataOnly="0" labelOnly="1" outline="0" axis="axisRow" fieldPosition="20"/>
    </format>
    <format dxfId="89">
      <pivotArea field="86" type="button" dataOnly="0" labelOnly="1" outline="0" axis="axisRow" fieldPosition="21"/>
    </format>
    <format dxfId="88">
      <pivotArea field="87" type="button" dataOnly="0" labelOnly="1" outline="0" axis="axisRow" fieldPosition="22"/>
    </format>
    <format dxfId="87">
      <pivotArea field="88" type="button" dataOnly="0" labelOnly="1" outline="0" axis="axisRow" fieldPosition="23"/>
    </format>
    <format dxfId="86">
      <pivotArea field="93" type="button" dataOnly="0" labelOnly="1" outline="0" axis="axisRow" fieldPosition="24"/>
    </format>
    <format dxfId="85">
      <pivotArea field="94" type="button" dataOnly="0" labelOnly="1" outline="0" axis="axisRow" fieldPosition="25"/>
    </format>
    <format dxfId="84">
      <pivotArea field="95" type="button" dataOnly="0" labelOnly="1" outline="0" axis="axisRow" fieldPosition="26"/>
    </format>
    <format dxfId="83">
      <pivotArea dataOnly="0" labelOnly="1" outline="0" fieldPosition="0">
        <references count="1">
          <reference field="71"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vtMtdMatch"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B8:D229" firstHeaderRow="1" firstDataRow="1" firstDataCol="3" rowPageCount="4"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48">
        <item x="0"/>
        <item x="1"/>
        <item x="4"/>
        <item x="16"/>
        <item x="19"/>
        <item x="2"/>
        <item x="3"/>
        <item x="6"/>
        <item x="5"/>
        <item m="1" x="38"/>
        <item m="1" x="34"/>
        <item m="1" x="36"/>
        <item m="1" x="44"/>
        <item m="1" x="43"/>
        <item x="13"/>
        <item m="1" x="39"/>
        <item m="1" x="35"/>
        <item m="1" x="47"/>
        <item x="10"/>
        <item m="1" x="41"/>
        <item m="1" x="33"/>
        <item x="7"/>
        <item x="8"/>
        <item x="9"/>
        <item x="11"/>
        <item x="12"/>
        <item x="14"/>
        <item x="15"/>
        <item x="17"/>
        <item x="24"/>
        <item x="18"/>
        <item x="25"/>
        <item x="26"/>
        <item x="27"/>
        <item m="1" x="40"/>
        <item m="1" x="45"/>
        <item m="1" x="46"/>
        <item m="1" x="37"/>
        <item m="1" x="42"/>
        <item x="20"/>
        <item x="28"/>
        <item x="22"/>
        <item x="23"/>
        <item x="29"/>
        <item x="30"/>
        <item x="31"/>
        <item x="32"/>
        <item x="21"/>
      </items>
    </pivotField>
    <pivotField compact="0" outline="0" showAll="0"/>
    <pivotField compact="0" outline="0" showAll="0" defaultSubtotal="0"/>
    <pivotField name="Name" compact="0" outline="0" showAll="0" sortType="ascending" defaultSubtotal="0">
      <items count="1308">
        <item m="1" x="821"/>
        <item m="1" x="697"/>
        <item m="1" x="1268"/>
        <item x="501"/>
        <item x="431"/>
        <item m="1" x="834"/>
        <item m="1" x="1156"/>
        <item m="1" x="1306"/>
        <item m="1" x="1028"/>
        <item m="1" x="824"/>
        <item m="1" x="1006"/>
        <item m="1" x="723"/>
        <item x="141"/>
        <item x="140"/>
        <item x="12"/>
        <item x="49"/>
        <item x="52"/>
        <item x="24"/>
        <item x="42"/>
        <item x="46"/>
        <item x="25"/>
        <item m="1" x="724"/>
        <item m="1" x="1166"/>
        <item m="1" x="725"/>
        <item m="1" x="1173"/>
        <item m="1" x="1174"/>
        <item x="31"/>
        <item x="38"/>
        <item x="37"/>
        <item m="1" x="1301"/>
        <item m="1" x="918"/>
        <item m="1" x="926"/>
        <item m="1" x="838"/>
        <item m="1" x="1262"/>
        <item m="1" x="1267"/>
        <item m="1" x="1304"/>
        <item m="1" x="628"/>
        <item m="1" x="963"/>
        <item m="1" x="1115"/>
        <item m="1" x="942"/>
        <item m="1" x="793"/>
        <item m="1" x="1221"/>
        <item m="1" x="1241"/>
        <item m="1" x="1181"/>
        <item m="1" x="665"/>
        <item m="1" x="1048"/>
        <item m="1" x="812"/>
        <item m="1" x="717"/>
        <item m="1" x="1083"/>
        <item m="1" x="905"/>
        <item x="518"/>
        <item m="1" x="922"/>
        <item m="1" x="656"/>
        <item m="1" x="734"/>
        <item m="1" x="1211"/>
        <item m="1" x="980"/>
        <item x="212"/>
        <item m="1" x="799"/>
        <item m="1" x="806"/>
        <item m="1" x="892"/>
        <item m="1" x="712"/>
        <item x="210"/>
        <item x="308"/>
        <item m="1" x="1225"/>
        <item m="1" x="957"/>
        <item m="1" x="1041"/>
        <item x="478"/>
        <item x="207"/>
        <item x="307"/>
        <item m="1" x="1146"/>
        <item m="1" x="1220"/>
        <item m="1" x="1297"/>
        <item x="262"/>
        <item x="230"/>
        <item x="229"/>
        <item m="1" x="1167"/>
        <item x="214"/>
        <item m="1" x="888"/>
        <item x="517"/>
        <item m="1" x="657"/>
        <item m="1" x="645"/>
        <item x="205"/>
        <item x="216"/>
        <item m="1" x="800"/>
        <item x="289"/>
        <item x="293"/>
        <item m="1" x="835"/>
        <item x="492"/>
        <item x="493"/>
        <item x="203"/>
        <item x="255"/>
        <item x="259"/>
        <item x="74"/>
        <item x="78"/>
        <item x="248"/>
        <item x="204"/>
        <item x="589"/>
        <item x="588"/>
        <item x="164"/>
        <item x="165"/>
        <item x="166"/>
        <item x="162"/>
        <item x="163"/>
        <item x="254"/>
        <item x="253"/>
        <item x="258"/>
        <item x="257"/>
        <item x="27"/>
        <item x="28"/>
        <item x="75"/>
        <item m="1" x="1105"/>
        <item m="1" x="1261"/>
        <item x="56"/>
        <item x="55"/>
        <item x="54"/>
        <item x="14"/>
        <item x="243"/>
        <item x="244"/>
        <item x="58"/>
        <item x="57"/>
        <item m="1" x="831"/>
        <item m="1" x="936"/>
        <item x="562"/>
        <item x="303"/>
        <item x="305"/>
        <item x="189"/>
        <item m="1" x="952"/>
        <item m="1" x="945"/>
        <item m="1" x="673"/>
        <item x="2"/>
        <item x="1"/>
        <item x="553"/>
        <item x="555"/>
        <item m="1" x="1159"/>
        <item m="1" x="1237"/>
        <item m="1" x="894"/>
        <item m="1" x="1027"/>
        <item m="1" x="939"/>
        <item m="1" x="935"/>
        <item x="458"/>
        <item m="1" x="1153"/>
        <item m="1" x="818"/>
        <item x="180"/>
        <item x="301"/>
        <item m="1" x="1005"/>
        <item m="1" x="1003"/>
        <item x="160"/>
        <item x="174"/>
        <item x="176"/>
        <item x="175"/>
        <item x="158"/>
        <item x="386"/>
        <item x="288"/>
        <item x="0"/>
        <item m="1" x="822"/>
        <item m="1" x="820"/>
        <item m="1" x="1148"/>
        <item x="300"/>
        <item m="1" x="1184"/>
        <item m="1" x="1168"/>
        <item x="566"/>
        <item x="565"/>
        <item x="564"/>
        <item m="1" x="871"/>
        <item m="1" x="787"/>
        <item x="41"/>
        <item x="45"/>
        <item m="1" x="1240"/>
        <item x="278"/>
        <item x="279"/>
        <item x="66"/>
        <item x="67"/>
        <item x="63"/>
        <item x="64"/>
        <item x="29"/>
        <item m="1" x="891"/>
        <item x="468"/>
        <item x="403"/>
        <item m="1" x="716"/>
        <item x="405"/>
        <item x="570"/>
        <item m="1" x="1133"/>
        <item x="359"/>
        <item x="539"/>
        <item x="540"/>
        <item x="541"/>
        <item m="1" x="1019"/>
        <item m="1" x="707"/>
        <item m="1" x="682"/>
        <item m="1" x="1216"/>
        <item x="22"/>
        <item x="263"/>
        <item m="1" x="674"/>
        <item x="267"/>
        <item x="328"/>
        <item x="327"/>
        <item x="338"/>
        <item x="334"/>
        <item x="335"/>
        <item x="332"/>
        <item x="372"/>
        <item x="336"/>
        <item x="337"/>
        <item x="341"/>
        <item x="340"/>
        <item x="339"/>
        <item m="1" x="786"/>
        <item m="1" x="652"/>
        <item m="1" x="870"/>
        <item m="1" x="860"/>
        <item m="1" x="704"/>
        <item m="1" x="1098"/>
        <item x="508"/>
        <item x="144"/>
        <item m="1" x="940"/>
        <item m="1" x="1110"/>
        <item x="231"/>
        <item x="530"/>
        <item x="69"/>
        <item x="416"/>
        <item m="1" x="829"/>
        <item x="410"/>
        <item x="383"/>
        <item x="417"/>
        <item x="182"/>
        <item x="407"/>
        <item x="187"/>
        <item x="426"/>
        <item x="418"/>
        <item x="615"/>
        <item x="604"/>
        <item x="614"/>
        <item x="415"/>
        <item x="261"/>
        <item x="542"/>
        <item x="538"/>
        <item x="547"/>
        <item m="1" x="1076"/>
        <item x="545"/>
        <item x="544"/>
        <item x="546"/>
        <item m="1" x="1158"/>
        <item x="482"/>
        <item x="543"/>
        <item m="1" x="941"/>
        <item m="1" x="1002"/>
        <item m="1" x="1235"/>
        <item m="1" x="666"/>
        <item m="1" x="1196"/>
        <item m="1" x="996"/>
        <item x="486"/>
        <item m="1" x="1084"/>
        <item x="526"/>
        <item x="527"/>
        <item m="1" x="1205"/>
        <item m="1" x="997"/>
        <item x="104"/>
        <item x="71"/>
        <item x="39"/>
        <item m="1" x="1251"/>
        <item m="1" x="1013"/>
        <item m="1" x="719"/>
        <item m="1" x="641"/>
        <item m="1" x="851"/>
        <item m="1" x="1163"/>
        <item m="1" x="1007"/>
        <item x="580"/>
        <item m="1" x="1152"/>
        <item m="1" x="827"/>
        <item m="1" x="715"/>
        <item m="1" x="1281"/>
        <item m="1" x="1287"/>
        <item m="1" x="987"/>
        <item m="1" x="1226"/>
        <item m="1" x="633"/>
        <item m="1" x="1246"/>
        <item m="1" x="1029"/>
        <item m="1" x="1290"/>
        <item m="1" x="743"/>
        <item m="1" x="1170"/>
        <item m="1" x="1247"/>
        <item m="1" x="713"/>
        <item m="1" x="1030"/>
        <item m="1" x="1201"/>
        <item m="1" x="742"/>
        <item m="1" x="1291"/>
        <item m="1" x="1129"/>
        <item m="1" x="1145"/>
        <item m="1" x="985"/>
        <item m="1" x="752"/>
        <item m="1" x="1292"/>
        <item m="1" x="759"/>
        <item m="1" x="1070"/>
        <item m="1" x="872"/>
        <item m="1" x="1248"/>
        <item m="1" x="720"/>
        <item m="1" x="654"/>
        <item m="1" x="714"/>
        <item m="1" x="1031"/>
        <item m="1" x="1034"/>
        <item m="1" x="873"/>
        <item m="1" x="634"/>
        <item m="1" x="745"/>
        <item m="1" x="721"/>
        <item m="1" x="765"/>
        <item m="1" x="776"/>
        <item m="1" x="1111"/>
        <item m="1" x="951"/>
        <item m="1" x="747"/>
        <item m="1" x="795"/>
        <item m="1" x="968"/>
        <item m="1" x="1063"/>
        <item m="1" x="1130"/>
        <item m="1" x="766"/>
        <item m="1" x="1046"/>
        <item m="1" x="690"/>
        <item m="1" x="1227"/>
        <item m="1" x="708"/>
        <item m="1" x="1065"/>
        <item m="1" x="753"/>
        <item m="1" x="1090"/>
        <item m="1" x="767"/>
        <item m="1" x="971"/>
        <item m="1" x="626"/>
        <item m="1" x="782"/>
        <item m="1" x="859"/>
        <item m="1" x="683"/>
        <item m="1" x="691"/>
        <item m="1" x="1038"/>
        <item m="1" x="1125"/>
        <item m="1" x="768"/>
        <item m="1" x="783"/>
        <item m="1" x="1257"/>
        <item m="1" x="1135"/>
        <item m="1" x="916"/>
        <item m="1" x="848"/>
        <item m="1" x="777"/>
        <item m="1" x="757"/>
        <item m="1" x="901"/>
        <item m="1" x="1249"/>
        <item m="1" x="882"/>
        <item m="1" x="917"/>
        <item m="1" x="883"/>
        <item m="1" x="670"/>
        <item m="1" x="972"/>
        <item m="1" x="1228"/>
        <item m="1" x="849"/>
        <item m="1" x="1288"/>
        <item m="1" x="816"/>
        <item m="1" x="1222"/>
        <item m="1" x="832"/>
        <item m="1" x="693"/>
        <item m="1" x="1136"/>
        <item m="1" x="1113"/>
        <item m="1" x="919"/>
        <item m="1" x="1260"/>
        <item m="1" x="1271"/>
        <item m="1" x="930"/>
        <item m="1" x="1069"/>
        <item m="1" x="1229"/>
        <item m="1" x="947"/>
        <item m="1" x="758"/>
        <item m="1" x="1272"/>
        <item m="1" x="850"/>
        <item m="1" x="833"/>
        <item m="1" x="950"/>
        <item m="1" x="828"/>
        <item m="1" x="1199"/>
        <item m="1" x="819"/>
        <item m="1" x="1011"/>
        <item m="1" x="817"/>
        <item m="1" x="687"/>
        <item m="1" x="1202"/>
        <item m="1" x="1283"/>
        <item m="1" x="1045"/>
        <item m="1" x="962"/>
        <item m="1" x="948"/>
        <item m="1" x="1200"/>
        <item m="1" x="981"/>
        <item m="1" x="688"/>
        <item m="1" x="797"/>
        <item m="1" x="897"/>
        <item m="1" x="1212"/>
        <item m="1" x="689"/>
        <item m="1" x="898"/>
        <item m="1" x="869"/>
        <item m="1" x="854"/>
        <item m="1" x="1213"/>
        <item m="1" x="1022"/>
        <item m="1" x="789"/>
        <item m="1" x="667"/>
        <item m="1" x="1305"/>
        <item m="1" x="711"/>
        <item m="1" x="953"/>
        <item m="1" x="1128"/>
        <item m="1" x="804"/>
        <item m="1" x="648"/>
        <item m="1" x="1035"/>
        <item m="1" x="741"/>
        <item m="1" x="959"/>
        <item m="1" x="826"/>
        <item m="1" x="792"/>
        <item m="1" x="1058"/>
        <item m="1" x="954"/>
        <item m="1" x="1036"/>
        <item m="1" x="640"/>
        <item m="1" x="866"/>
        <item m="1" x="680"/>
        <item m="1" x="960"/>
        <item m="1" x="1037"/>
        <item m="1" x="867"/>
        <item m="1" x="681"/>
        <item m="1" x="1224"/>
        <item m="1" x="991"/>
        <item m="1" x="1060"/>
        <item m="1" x="1018"/>
        <item m="1" x="1197"/>
        <item x="286"/>
        <item m="1" x="1190"/>
        <item m="1" x="1149"/>
        <item m="1" x="710"/>
        <item x="524"/>
        <item m="1" x="1087"/>
        <item m="1" x="1191"/>
        <item x="26"/>
        <item x="535"/>
        <item x="537"/>
        <item x="536"/>
        <item x="525"/>
        <item m="1" x="970"/>
        <item m="1" x="1243"/>
        <item m="1" x="1155"/>
        <item x="265"/>
        <item x="590"/>
        <item m="1" x="837"/>
        <item x="202"/>
        <item x="111"/>
        <item x="87"/>
        <item x="93"/>
        <item x="94"/>
        <item x="97"/>
        <item x="168"/>
        <item x="98"/>
        <item x="96"/>
        <item x="134"/>
        <item x="130"/>
        <item x="136"/>
        <item x="132"/>
        <item x="135"/>
        <item x="131"/>
        <item x="133"/>
        <item x="128"/>
        <item x="169"/>
        <item x="106"/>
        <item x="103"/>
        <item x="105"/>
        <item x="107"/>
        <item x="102"/>
        <item x="101"/>
        <item x="91"/>
        <item x="126"/>
        <item x="125"/>
        <item x="89"/>
        <item x="113"/>
        <item x="108"/>
        <item x="88"/>
        <item x="119"/>
        <item x="118"/>
        <item x="92"/>
        <item x="95"/>
        <item x="167"/>
        <item x="129"/>
        <item x="82"/>
        <item x="81"/>
        <item x="90"/>
        <item x="100"/>
        <item x="86"/>
        <item x="114"/>
        <item x="121"/>
        <item x="170"/>
        <item x="80"/>
        <item x="122"/>
        <item x="127"/>
        <item x="115"/>
        <item x="120"/>
        <item x="117"/>
        <item x="116"/>
        <item x="124"/>
        <item x="123"/>
        <item x="83"/>
        <item x="109"/>
        <item x="84"/>
        <item x="85"/>
        <item x="110"/>
        <item x="112"/>
        <item m="1" x="992"/>
        <item m="1" x="1057"/>
        <item x="10"/>
        <item x="297"/>
        <item m="1" x="1266"/>
        <item x="5"/>
        <item x="4"/>
        <item x="6"/>
        <item x="3"/>
        <item m="1" x="946"/>
        <item x="228"/>
        <item x="211"/>
        <item m="1" x="1072"/>
        <item m="1" x="1186"/>
        <item m="1" x="1162"/>
        <item m="1" x="1104"/>
        <item m="1" x="1122"/>
        <item x="209"/>
        <item m="1" x="1086"/>
        <item m="1" x="937"/>
        <item m="1" x="907"/>
        <item x="206"/>
        <item x="306"/>
        <item m="1" x="646"/>
        <item x="213"/>
        <item m="1" x="1182"/>
        <item x="215"/>
        <item m="1" x="1073"/>
        <item x="208"/>
        <item m="1" x="1239"/>
        <item m="1" x="727"/>
        <item m="1" x="1178"/>
        <item m="1" x="728"/>
        <item x="623"/>
        <item x="599"/>
        <item x="616"/>
        <item x="611"/>
        <item m="1" x="1009"/>
        <item m="1" x="989"/>
        <item x="16"/>
        <item x="19"/>
        <item x="11"/>
        <item m="1" x="684"/>
        <item x="290"/>
        <item x="294"/>
        <item x="515"/>
        <item x="516"/>
        <item x="521"/>
        <item x="519"/>
        <item x="481"/>
        <item m="1" x="1299"/>
        <item m="1" x="977"/>
        <item m="1" x="983"/>
        <item x="514"/>
        <item m="1" x="1270"/>
        <item x="474"/>
        <item m="1" x="1114"/>
        <item x="472"/>
        <item m="1" x="1141"/>
        <item m="1" x="686"/>
        <item x="433"/>
        <item m="1" x="1099"/>
        <item x="475"/>
        <item x="461"/>
        <item m="1" x="739"/>
        <item m="1" x="1185"/>
        <item m="1" x="1150"/>
        <item m="1" x="1140"/>
        <item m="1" x="1296"/>
        <item m="1" x="643"/>
        <item x="606"/>
        <item x="610"/>
        <item m="1" x="764"/>
        <item x="483"/>
        <item m="1" x="662"/>
        <item m="1" x="934"/>
        <item x="99"/>
        <item x="245"/>
        <item x="242"/>
        <item m="1" x="1147"/>
        <item m="1" x="1276"/>
        <item x="441"/>
        <item m="1" x="1217"/>
        <item m="1" x="1179"/>
        <item m="1" x="801"/>
        <item x="444"/>
        <item m="1" x="1138"/>
        <item x="491"/>
        <item m="1" x="912"/>
        <item m="1" x="976"/>
        <item m="1" x="955"/>
        <item m="1" x="1307"/>
        <item m="1" x="649"/>
        <item m="1" x="836"/>
        <item m="1" x="796"/>
        <item m="1" x="1026"/>
        <item m="1" x="661"/>
        <item m="1" x="809"/>
        <item m="1" x="810"/>
        <item m="1" x="660"/>
        <item m="1" x="1280"/>
        <item m="1" x="754"/>
        <item m="1" x="1295"/>
        <item m="1" x="760"/>
        <item m="1" x="1151"/>
        <item m="1" x="874"/>
        <item m="1" x="1124"/>
        <item m="1" x="1289"/>
        <item m="1" x="986"/>
        <item m="1" x="1047"/>
        <item m="1" x="1223"/>
        <item m="1" x="709"/>
        <item m="1" x="906"/>
        <item m="1" x="1112"/>
        <item m="1" x="1054"/>
        <item m="1" x="843"/>
        <item m="1" x="862"/>
        <item m="1" x="863"/>
        <item m="1" x="814"/>
        <item x="485"/>
        <item m="1" x="1020"/>
        <item m="1" x="663"/>
        <item x="285"/>
        <item m="1" x="735"/>
        <item x="378"/>
        <item m="1" x="637"/>
        <item m="1" x="803"/>
        <item x="72"/>
        <item x="76"/>
        <item m="1" x="722"/>
        <item x="583"/>
        <item x="582"/>
        <item x="584"/>
        <item x="585"/>
        <item x="624"/>
        <item m="1" x="884"/>
        <item m="1" x="636"/>
        <item x="496"/>
        <item x="499"/>
        <item x="502"/>
        <item x="40"/>
        <item x="549"/>
        <item x="494"/>
        <item x="430"/>
        <item x="429"/>
        <item m="1" x="675"/>
        <item x="506"/>
        <item x="440"/>
        <item m="1" x="1203"/>
        <item x="445"/>
        <item m="1" x="966"/>
        <item x="503"/>
        <item x="504"/>
        <item m="1" x="677"/>
        <item m="1" x="909"/>
        <item m="1" x="1284"/>
        <item x="44"/>
        <item x="23"/>
        <item x="143"/>
        <item x="177"/>
        <item x="173"/>
        <item x="171"/>
        <item x="161"/>
        <item x="178"/>
        <item x="138"/>
        <item x="172"/>
        <item x="159"/>
        <item x="157"/>
        <item x="139"/>
        <item x="498"/>
        <item x="497"/>
        <item m="1" x="1294"/>
        <item m="1" x="889"/>
        <item m="1" x="875"/>
        <item x="520"/>
        <item m="1" x="886"/>
        <item m="1" x="678"/>
        <item x="443"/>
        <item x="15"/>
        <item m="1" x="702"/>
        <item m="1" x="805"/>
        <item m="1" x="1016"/>
        <item m="1" x="890"/>
        <item x="79"/>
        <item x="369"/>
        <item x="296"/>
        <item x="393"/>
        <item x="374"/>
        <item x="390"/>
        <item x="357"/>
        <item x="356"/>
        <item x="299"/>
        <item x="181"/>
        <item x="233"/>
        <item x="298"/>
        <item m="1" x="1077"/>
        <item x="50"/>
        <item x="53"/>
        <item x="304"/>
        <item x="201"/>
        <item x="309"/>
        <item m="1" x="920"/>
        <item x="382"/>
        <item x="380"/>
        <item x="384"/>
        <item m="1" x="931"/>
        <item m="1" x="1277"/>
        <item m="1" x="1252"/>
        <item m="1" x="1278"/>
        <item x="505"/>
        <item x="548"/>
        <item x="428"/>
        <item m="1" x="876"/>
        <item m="1" x="823"/>
        <item m="1" x="842"/>
        <item x="142"/>
        <item x="268"/>
        <item x="456"/>
        <item x="457"/>
        <item x="510"/>
        <item x="511"/>
        <item x="576"/>
        <item x="567"/>
        <item x="401"/>
        <item x="560"/>
        <item m="1" x="887"/>
        <item m="1" x="861"/>
        <item m="1" x="755"/>
        <item m="1" x="1253"/>
        <item m="1" x="1282"/>
        <item m="1" x="858"/>
        <item m="1" x="1071"/>
        <item m="1" x="700"/>
        <item m="1" x="794"/>
        <item x="402"/>
        <item m="1" x="1101"/>
        <item m="1" x="1254"/>
        <item m="1" x="701"/>
        <item x="398"/>
        <item m="1" x="1033"/>
        <item m="1" x="1137"/>
        <item m="1" x="1107"/>
        <item m="1" x="885"/>
        <item x="598"/>
        <item x="586"/>
        <item x="399"/>
        <item m="1" x="1258"/>
        <item x="275"/>
        <item x="353"/>
        <item x="354"/>
        <item x="355"/>
        <item x="358"/>
        <item x="387"/>
        <item x="388"/>
        <item x="331"/>
        <item x="284"/>
        <item x="266"/>
        <item x="292"/>
        <item x="325"/>
        <item x="326"/>
        <item x="277"/>
        <item x="324"/>
        <item x="509"/>
        <item x="137"/>
        <item x="344"/>
        <item x="370"/>
        <item m="1" x="895"/>
        <item m="1" x="784"/>
        <item m="1" x="1250"/>
        <item m="1" x="856"/>
        <item m="1" x="631"/>
        <item m="1" x="1198"/>
        <item m="1" x="927"/>
        <item m="1" x="845"/>
        <item m="1" x="1050"/>
        <item m="1" x="1066"/>
        <item m="1" x="761"/>
        <item m="1" x="1080"/>
        <item m="1" x="769"/>
        <item m="1" x="1242"/>
        <item m="1" x="1116"/>
        <item m="1" x="1194"/>
        <item m="1" x="671"/>
        <item m="1" x="1215"/>
        <item m="1" x="790"/>
        <item m="1" x="774"/>
        <item x="529"/>
        <item x="495"/>
        <item m="1" x="921"/>
        <item m="1" x="1042"/>
        <item m="1" x="943"/>
        <item m="1" x="692"/>
        <item m="1" x="938"/>
        <item m="1" x="881"/>
        <item m="1" x="698"/>
        <item m="1" x="791"/>
        <item m="1" x="1117"/>
        <item m="1" x="993"/>
        <item m="1" x="726"/>
        <item m="1" x="1142"/>
        <item m="1" x="1175"/>
        <item m="1" x="1264"/>
        <item m="1" x="973"/>
        <item m="1" x="638"/>
        <item m="1" x="629"/>
        <item m="1" x="756"/>
        <item m="1" x="676"/>
        <item m="1" x="1064"/>
        <item m="1" x="1183"/>
        <item m="1" x="1043"/>
        <item m="1" x="647"/>
        <item m="1" x="781"/>
        <item m="1" x="1176"/>
        <item m="1" x="1161"/>
        <item m="1" x="731"/>
        <item m="1" x="815"/>
        <item x="291"/>
        <item m="1" x="1245"/>
        <item m="1" x="703"/>
        <item x="507"/>
        <item x="593"/>
        <item x="594"/>
        <item x="330"/>
        <item x="329"/>
        <item m="1" x="911"/>
        <item x="360"/>
        <item m="1" x="1078"/>
        <item x="350"/>
        <item x="225"/>
        <item m="1" x="1169"/>
        <item x="224"/>
        <item x="226"/>
        <item x="531"/>
        <item x="13"/>
        <item x="591"/>
        <item x="342"/>
        <item x="365"/>
        <item x="364"/>
        <item m="1" x="699"/>
        <item x="18"/>
        <item x="21"/>
        <item x="60"/>
        <item x="59"/>
        <item x="17"/>
        <item x="20"/>
        <item m="1" x="1139"/>
        <item m="1" x="1259"/>
        <item m="1" x="668"/>
        <item x="368"/>
        <item x="373"/>
        <item x="533"/>
        <item m="1" x="1144"/>
        <item m="1" x="1160"/>
        <item m="1" x="923"/>
        <item m="1" x="967"/>
        <item m="1" x="813"/>
        <item m="1" x="1100"/>
        <item m="1" x="644"/>
        <item m="1" x="1218"/>
        <item m="1" x="730"/>
        <item x="406"/>
        <item x="578"/>
        <item x="577"/>
        <item m="1" x="1103"/>
        <item m="1" x="852"/>
        <item x="574"/>
        <item m="1" x="1091"/>
        <item x="264"/>
        <item x="414"/>
        <item x="575"/>
        <item x="413"/>
        <item x="595"/>
        <item x="573"/>
        <item x="411"/>
        <item x="412"/>
        <item m="1" x="706"/>
        <item m="1" x="868"/>
        <item x="471"/>
        <item m="1" x="1219"/>
        <item x="276"/>
        <item m="1" x="772"/>
        <item x="435"/>
        <item x="438"/>
        <item m="1" x="961"/>
        <item x="352"/>
        <item x="351"/>
        <item m="1" x="914"/>
        <item x="434"/>
        <item x="569"/>
        <item x="568"/>
        <item x="186"/>
        <item x="470"/>
        <item x="447"/>
        <item x="442"/>
        <item x="465"/>
        <item x="464"/>
        <item x="462"/>
        <item x="43"/>
        <item x="47"/>
        <item m="1" x="944"/>
        <item m="1" x="1040"/>
        <item x="451"/>
        <item x="488"/>
        <item x="452"/>
        <item x="559"/>
        <item x="558"/>
        <item x="587"/>
        <item x="450"/>
        <item x="192"/>
        <item x="184"/>
        <item m="1" x="1285"/>
        <item m="1" x="844"/>
        <item x="185"/>
        <item x="222"/>
        <item x="183"/>
        <item m="1" x="994"/>
        <item x="512"/>
        <item m="1" x="1157"/>
        <item x="469"/>
        <item m="1" x="1238"/>
        <item m="1" x="1089"/>
        <item x="193"/>
        <item x="381"/>
        <item m="1" x="1004"/>
        <item m="1" x="825"/>
        <item m="1" x="984"/>
        <item m="1" x="736"/>
        <item m="1" x="650"/>
        <item x="333"/>
        <item m="1" x="1177"/>
        <item x="343"/>
        <item x="389"/>
        <item x="61"/>
        <item x="30"/>
        <item x="596"/>
        <item x="397"/>
        <item x="572"/>
        <item x="409"/>
        <item x="571"/>
        <item x="223"/>
        <item x="375"/>
        <item x="592"/>
        <item x="408"/>
        <item x="221"/>
        <item x="220"/>
        <item m="1" x="685"/>
        <item m="1" x="1095"/>
        <item x="190"/>
        <item x="194"/>
        <item x="191"/>
        <item x="396"/>
        <item m="1" x="864"/>
        <item m="1" x="999"/>
        <item m="1" x="773"/>
        <item x="310"/>
        <item m="1" x="979"/>
        <item m="1" x="1023"/>
        <item m="1" x="1132"/>
        <item m="1" x="748"/>
        <item m="1" x="749"/>
        <item m="1" x="729"/>
        <item m="1" x="969"/>
        <item m="1" x="1000"/>
        <item m="1" x="1014"/>
        <item m="1" x="990"/>
        <item m="1" x="779"/>
        <item m="1" x="1093"/>
        <item m="1" x="910"/>
        <item m="1" x="778"/>
        <item m="1" x="1008"/>
        <item m="1" x="780"/>
        <item m="1" x="750"/>
        <item m="1" x="751"/>
        <item m="1" x="1131"/>
        <item m="1" x="705"/>
        <item m="1" x="1154"/>
        <item m="1" x="1255"/>
        <item m="1" x="1164"/>
        <item x="460"/>
        <item x="459"/>
        <item x="463"/>
        <item x="561"/>
        <item m="1" x="1208"/>
        <item m="1" x="1209"/>
        <item m="1" x="1274"/>
        <item m="1" x="672"/>
        <item m="1" x="1206"/>
        <item x="427"/>
        <item x="423"/>
        <item m="1" x="1269"/>
        <item m="1" x="928"/>
        <item m="1" x="846"/>
        <item m="1" x="1051"/>
        <item m="1" x="1067"/>
        <item m="1" x="762"/>
        <item m="1" x="1081"/>
        <item m="1" x="770"/>
        <item m="1" x="1075"/>
        <item m="1" x="1189"/>
        <item m="1" x="627"/>
        <item m="1" x="1171"/>
        <item m="1" x="1021"/>
        <item x="270"/>
        <item x="273"/>
        <item x="274"/>
        <item x="70"/>
        <item x="68"/>
        <item m="1" x="1015"/>
        <item m="1" x="1121"/>
        <item m="1" x="913"/>
        <item x="404"/>
        <item x="227"/>
        <item m="1" x="1195"/>
        <item m="1" x="1302"/>
        <item m="1" x="1010"/>
        <item m="1" x="949"/>
        <item x="379"/>
        <item x="395"/>
        <item x="622"/>
        <item m="1" x="1143"/>
        <item x="473"/>
        <item m="1" x="1298"/>
        <item m="1" x="732"/>
        <item m="1" x="1193"/>
        <item m="1" x="900"/>
        <item m="1" x="733"/>
        <item x="601"/>
        <item x="391"/>
        <item x="394"/>
        <item m="1" x="744"/>
        <item x="619"/>
        <item x="618"/>
        <item x="617"/>
        <item x="392"/>
        <item x="377"/>
        <item x="600"/>
        <item m="1" x="1074"/>
        <item m="1" x="1263"/>
        <item m="1" x="669"/>
        <item m="1" x="904"/>
        <item x="256"/>
        <item x="249"/>
        <item x="317"/>
        <item x="316"/>
        <item x="236"/>
        <item x="235"/>
        <item x="312"/>
        <item x="234"/>
        <item x="313"/>
        <item x="314"/>
        <item x="311"/>
        <item x="322"/>
        <item x="323"/>
        <item x="238"/>
        <item x="239"/>
        <item x="534"/>
        <item m="1" x="1230"/>
        <item m="1" x="1126"/>
        <item m="1" x="830"/>
        <item x="179"/>
        <item m="1" x="1118"/>
        <item m="1" x="915"/>
        <item x="217"/>
        <item m="1" x="1053"/>
        <item x="218"/>
        <item x="302"/>
        <item x="219"/>
        <item m="1" x="1236"/>
        <item m="1" x="1232"/>
        <item m="1" x="1096"/>
        <item x="188"/>
        <item x="198"/>
        <item x="197"/>
        <item x="196"/>
        <item x="195"/>
        <item x="199"/>
        <item x="200"/>
        <item x="602"/>
        <item x="376"/>
        <item x="603"/>
        <item x="625"/>
        <item x="36"/>
        <item x="35"/>
        <item m="1" x="841"/>
        <item m="1" x="1180"/>
        <item x="425"/>
        <item x="420"/>
        <item x="419"/>
        <item x="424"/>
        <item x="422"/>
        <item x="421"/>
        <item x="345"/>
        <item x="371"/>
        <item m="1" x="802"/>
        <item m="1" x="1172"/>
        <item m="1" x="893"/>
        <item m="1" x="908"/>
        <item x="34"/>
        <item x="260"/>
        <item x="252"/>
        <item x="237"/>
        <item x="315"/>
        <item m="1" x="879"/>
        <item x="250"/>
        <item x="241"/>
        <item m="1" x="998"/>
        <item x="240"/>
        <item x="621"/>
        <item x="620"/>
        <item x="612"/>
        <item m="1" x="880"/>
        <item x="581"/>
        <item x="48"/>
        <item x="51"/>
        <item m="1" x="1119"/>
        <item x="385"/>
        <item m="1" x="1079"/>
        <item x="287"/>
        <item m="1" x="651"/>
        <item x="232"/>
        <item x="597"/>
        <item x="579"/>
        <item x="347"/>
        <item x="366"/>
        <item x="362"/>
        <item x="361"/>
        <item x="346"/>
        <item x="348"/>
        <item x="349"/>
        <item x="367"/>
        <item x="363"/>
        <item m="1" x="1094"/>
        <item m="1" x="853"/>
        <item m="1" x="877"/>
        <item m="1" x="1273"/>
        <item m="1" x="1056"/>
        <item m="1" x="1102"/>
        <item m="1" x="1092"/>
        <item x="283"/>
        <item x="282"/>
        <item x="271"/>
        <item x="280"/>
        <item x="272"/>
        <item m="1" x="658"/>
        <item m="1" x="1192"/>
        <item m="1" x="974"/>
        <item m="1" x="1234"/>
        <item m="1" x="958"/>
        <item x="490"/>
        <item x="489"/>
        <item m="1" x="1044"/>
        <item m="1" x="1231"/>
        <item x="484"/>
        <item x="487"/>
        <item m="1" x="775"/>
        <item m="1" x="1055"/>
        <item m="1" x="1233"/>
        <item x="150"/>
        <item x="152"/>
        <item x="155"/>
        <item x="148"/>
        <item x="156"/>
        <item x="149"/>
        <item x="153"/>
        <item x="154"/>
        <item x="147"/>
        <item x="146"/>
        <item x="145"/>
        <item x="151"/>
        <item m="1" x="1134"/>
        <item m="1" x="1275"/>
        <item m="1" x="903"/>
        <item x="436"/>
        <item x="432"/>
        <item x="439"/>
        <item m="1" x="878"/>
        <item x="513"/>
        <item x="247"/>
        <item x="246"/>
        <item x="251"/>
        <item x="295"/>
        <item m="1" x="988"/>
        <item m="1" x="664"/>
        <item x="605"/>
        <item m="1" x="932"/>
        <item m="1" x="635"/>
        <item m="1" x="1085"/>
        <item m="1" x="1256"/>
        <item m="1" x="1127"/>
        <item x="437"/>
        <item x="32"/>
        <item m="1" x="746"/>
        <item m="1" x="1293"/>
        <item m="1" x="1059"/>
        <item m="1" x="639"/>
        <item x="33"/>
        <item m="1" x="1025"/>
        <item x="613"/>
        <item x="446"/>
        <item x="479"/>
        <item x="476"/>
        <item x="466"/>
        <item x="448"/>
        <item x="73"/>
        <item x="8"/>
        <item x="9"/>
        <item x="7"/>
        <item x="77"/>
        <item x="552"/>
        <item x="554"/>
        <item m="1" x="1187"/>
        <item m="1" x="839"/>
        <item m="1" x="694"/>
        <item m="1" x="1279"/>
        <item m="1" x="1188"/>
        <item m="1" x="840"/>
        <item m="1" x="695"/>
        <item x="480"/>
        <item x="477"/>
        <item x="467"/>
        <item x="449"/>
        <item x="532"/>
        <item x="557"/>
        <item x="500"/>
        <item x="556"/>
        <item m="1" x="965"/>
        <item x="65"/>
        <item x="62"/>
        <item m="1" x="933"/>
        <item x="453"/>
        <item m="1" x="1061"/>
        <item m="1" x="1062"/>
        <item m="1" x="978"/>
        <item m="1" x="1017"/>
        <item m="1" x="899"/>
        <item x="454"/>
        <item x="455"/>
        <item m="1" x="1088"/>
        <item m="1" x="975"/>
        <item x="563"/>
        <item m="1" x="1108"/>
        <item m="1" x="807"/>
        <item m="1" x="1109"/>
        <item m="1" x="808"/>
        <item m="1" x="718"/>
        <item m="1" x="1120"/>
        <item m="1" x="982"/>
        <item x="319"/>
        <item x="321"/>
        <item x="318"/>
        <item x="320"/>
        <item x="609"/>
        <item x="400"/>
        <item m="1" x="995"/>
        <item x="528"/>
        <item x="551"/>
        <item m="1" x="655"/>
        <item x="522"/>
        <item x="523"/>
        <item x="607"/>
        <item x="608"/>
        <item x="281"/>
        <item m="1" x="1106"/>
        <item m="1" x="1012"/>
        <item m="1" x="1049"/>
        <item m="1" x="1303"/>
        <item m="1" x="811"/>
        <item m="1" x="696"/>
        <item m="1" x="1001"/>
        <item m="1" x="642"/>
        <item m="1" x="798"/>
        <item m="1" x="924"/>
        <item m="1" x="788"/>
        <item m="1" x="1265"/>
        <item x="269"/>
        <item m="1" x="855"/>
        <item m="1" x="1214"/>
        <item m="1" x="1024"/>
        <item m="1" x="659"/>
        <item m="1" x="1300"/>
        <item m="1" x="1039"/>
        <item m="1" x="964"/>
        <item m="1" x="738"/>
        <item m="1" x="1032"/>
        <item m="1" x="1165"/>
        <item m="1" x="1204"/>
        <item m="1" x="1097"/>
        <item m="1" x="737"/>
        <item m="1" x="925"/>
        <item m="1" x="956"/>
        <item m="1" x="653"/>
        <item m="1" x="630"/>
        <item m="1" x="865"/>
        <item m="1" x="902"/>
        <item m="1" x="679"/>
        <item m="1" x="1244"/>
        <item m="1" x="1286"/>
        <item m="1" x="740"/>
        <item m="1" x="1210"/>
        <item m="1" x="929"/>
        <item m="1" x="847"/>
        <item m="1" x="1052"/>
        <item m="1" x="1068"/>
        <item m="1" x="763"/>
        <item m="1" x="1082"/>
        <item m="1" x="771"/>
        <item m="1" x="1123"/>
        <item m="1" x="1207"/>
        <item m="1" x="896"/>
        <item m="1" x="785"/>
        <item m="1" x="857"/>
        <item m="1" x="632"/>
        <item x="550"/>
      </items>
    </pivotField>
    <pivotField compact="0" outline="0" showAll="0" defaultSubtotal="0">
      <items count="531">
        <item x="1"/>
        <item x="0"/>
        <item x="81"/>
        <item x="2"/>
        <item x="3"/>
        <item x="5"/>
        <item x="6"/>
        <item x="9"/>
        <item x="10"/>
        <item x="15"/>
        <item x="18"/>
        <item x="20"/>
        <item x="21"/>
        <item x="22"/>
        <item x="23"/>
        <item x="24"/>
        <item x="25"/>
        <item x="26"/>
        <item x="27"/>
        <item x="33"/>
        <item x="37"/>
        <item x="71"/>
        <item x="72"/>
        <item x="73"/>
        <item x="49"/>
        <item x="62"/>
        <item x="80"/>
        <item x="79"/>
        <item x="67"/>
        <item x="63"/>
        <item x="64"/>
        <item x="65"/>
        <item x="66"/>
        <item x="68"/>
        <item x="4"/>
        <item x="69"/>
        <item x="70"/>
        <item x="7"/>
        <item x="12"/>
        <item x="13"/>
        <item x="14"/>
        <item x="28"/>
        <item x="29"/>
        <item x="30"/>
        <item x="31"/>
        <item x="32"/>
        <item x="11"/>
        <item x="16"/>
        <item x="17"/>
        <item x="19"/>
        <item x="8"/>
        <item x="83"/>
        <item x="34"/>
        <item x="35"/>
        <item x="36"/>
        <item x="38"/>
        <item x="39"/>
        <item x="40"/>
        <item x="41"/>
        <item x="42"/>
        <item x="77"/>
        <item x="43"/>
        <item x="44"/>
        <item x="45"/>
        <item x="46"/>
        <item x="47"/>
        <item x="50"/>
        <item x="51"/>
        <item x="52"/>
        <item x="53"/>
        <item x="54"/>
        <item x="55"/>
        <item x="56"/>
        <item x="57"/>
        <item x="58"/>
        <item x="59"/>
        <item x="60"/>
        <item x="61"/>
        <item x="75"/>
        <item x="48"/>
        <item x="74"/>
        <item m="1" x="425"/>
        <item m="1" x="506"/>
        <item m="1" x="480"/>
        <item m="1" x="327"/>
        <item m="1" x="410"/>
        <item m="1" x="368"/>
        <item m="1" x="419"/>
        <item m="1" x="526"/>
        <item m="1" x="348"/>
        <item m="1" x="405"/>
        <item m="1" x="462"/>
        <item m="1" x="483"/>
        <item m="1" x="345"/>
        <item m="1" x="472"/>
        <item m="1" x="395"/>
        <item m="1" x="443"/>
        <item m="1" x="317"/>
        <item m="1" x="373"/>
        <item m="1" x="338"/>
        <item m="1" x="313"/>
        <item m="1" x="383"/>
        <item m="1" x="381"/>
        <item m="1" x="328"/>
        <item m="1" x="333"/>
        <item m="1" x="350"/>
        <item m="1" x="364"/>
        <item m="1" x="347"/>
        <item m="1" x="424"/>
        <item m="1" x="422"/>
        <item m="1" x="329"/>
        <item m="1" x="358"/>
        <item m="1" x="379"/>
        <item m="1" x="436"/>
        <item m="1" x="411"/>
        <item m="1" x="482"/>
        <item m="1" x="481"/>
        <item m="1" x="330"/>
        <item m="1" x="426"/>
        <item m="1" x="450"/>
        <item m="1" x="389"/>
        <item m="1" x="382"/>
        <item m="1" x="387"/>
        <item m="1" x="334"/>
        <item m="1" x="484"/>
        <item m="1" x="473"/>
        <item m="1" x="297"/>
        <item m="1" x="427"/>
        <item x="89"/>
        <item x="155"/>
        <item m="1" x="357"/>
        <item m="1" x="366"/>
        <item m="1" x="346"/>
        <item m="1" x="356"/>
        <item m="1" x="343"/>
        <item m="1" x="344"/>
        <item m="1" x="369"/>
        <item x="234"/>
        <item x="165"/>
        <item m="1" x="370"/>
        <item m="1" x="455"/>
        <item m="1" x="420"/>
        <item m="1" x="457"/>
        <item m="1" x="296"/>
        <item m="1" x="437"/>
        <item m="1" x="456"/>
        <item m="1" x="468"/>
        <item m="1" x="294"/>
        <item m="1" x="388"/>
        <item m="1" x="349"/>
        <item x="90"/>
        <item m="1" x="421"/>
        <item m="1" x="524"/>
        <item m="1" x="341"/>
        <item m="1" x="385"/>
        <item m="1" x="486"/>
        <item m="1" x="353"/>
        <item m="1" x="509"/>
        <item m="1" x="380"/>
        <item m="1" x="503"/>
        <item m="1" x="401"/>
        <item m="1" x="491"/>
        <item m="1" x="361"/>
        <item m="1" x="397"/>
        <item m="1" x="488"/>
        <item m="1" x="362"/>
        <item m="1" x="402"/>
        <item m="1" x="493"/>
        <item m="1" x="398"/>
        <item m="1" x="465"/>
        <item m="1" x="396"/>
        <item m="1" x="487"/>
        <item m="1" x="399"/>
        <item m="1" x="406"/>
        <item m="1" x="390"/>
        <item m="1" x="489"/>
        <item m="1" x="342"/>
        <item m="1" x="355"/>
        <item m="1" x="337"/>
        <item m="1" x="521"/>
        <item m="1" x="314"/>
        <item m="1" x="475"/>
        <item m="1" x="444"/>
        <item m="1" x="445"/>
        <item m="1" x="400"/>
        <item m="1" x="490"/>
        <item m="1" x="470"/>
        <item m="1" x="527"/>
        <item m="1" x="446"/>
        <item m="1" x="459"/>
        <item m="1" x="414"/>
        <item m="1" x="448"/>
        <item m="1" x="471"/>
        <item m="1" x="528"/>
        <item m="1" x="447"/>
        <item m="1" x="415"/>
        <item m="1" x="449"/>
        <item m="1" x="476"/>
        <item m="1" x="478"/>
        <item m="1" x="467"/>
        <item m="1" x="454"/>
        <item m="1" x="492"/>
        <item m="1" x="520"/>
        <item m="1" x="510"/>
        <item m="1" x="384"/>
        <item m="1" x="500"/>
        <item m="1" x="393"/>
        <item m="1" x="428"/>
        <item m="1" x="352"/>
        <item m="1" x="496"/>
        <item m="1" x="429"/>
        <item m="1" x="463"/>
        <item m="1" x="477"/>
        <item m="1" x="479"/>
        <item m="1" x="403"/>
        <item m="1" x="494"/>
        <item m="1" x="354"/>
        <item m="1" x="511"/>
        <item m="1" x="466"/>
        <item m="1" x="501"/>
        <item m="1" x="394"/>
        <item m="1" x="430"/>
        <item m="1" x="404"/>
        <item m="1" x="495"/>
        <item m="1" x="502"/>
        <item m="1" x="351"/>
        <item m="1" x="431"/>
        <item m="1" x="464"/>
        <item m="1" x="474"/>
        <item m="1" x="512"/>
        <item m="1" x="529"/>
        <item m="1" x="339"/>
        <item m="1" x="461"/>
        <item m="1" x="376"/>
        <item m="1" x="525"/>
        <item m="1" x="304"/>
        <item m="1" x="418"/>
        <item m="1" x="293"/>
        <item m="1" x="460"/>
        <item m="1" x="392"/>
        <item m="1" x="499"/>
        <item m="1" x="336"/>
        <item m="1" x="498"/>
        <item m="1" x="485"/>
        <item m="1" x="335"/>
        <item m="1" x="497"/>
        <item m="1" x="453"/>
        <item m="1" x="310"/>
        <item m="1" x="323"/>
        <item m="1" x="306"/>
        <item m="1" x="305"/>
        <item m="1" x="318"/>
        <item m="1" x="307"/>
        <item m="1" x="319"/>
        <item m="1" x="302"/>
        <item m="1" x="407"/>
        <item m="1" x="298"/>
        <item m="1" x="438"/>
        <item m="1" x="412"/>
        <item m="1" x="315"/>
        <item m="1" x="440"/>
        <item m="1" x="408"/>
        <item m="1" x="299"/>
        <item m="1" x="439"/>
        <item m="1" x="413"/>
        <item m="1" x="316"/>
        <item m="1" x="441"/>
        <item m="1" x="442"/>
        <item m="1" x="409"/>
        <item m="1" x="300"/>
        <item m="1" x="416"/>
        <item m="1" x="363"/>
        <item m="1" x="308"/>
        <item m="1" x="320"/>
        <item m="1" x="359"/>
        <item m="1" x="507"/>
        <item m="1" x="513"/>
        <item m="1" x="321"/>
        <item m="1" x="309"/>
        <item m="1" x="322"/>
        <item m="1" x="371"/>
        <item m="1" x="432"/>
        <item m="1" x="374"/>
        <item m="1" x="516"/>
        <item m="1" x="451"/>
        <item m="1" x="417"/>
        <item m="1" x="375"/>
        <item m="1" x="517"/>
        <item m="1" x="360"/>
        <item m="1" x="508"/>
        <item m="1" x="311"/>
        <item m="1" x="324"/>
        <item m="1" x="514"/>
        <item m="1" x="325"/>
        <item m="1" x="452"/>
        <item m="1" x="433"/>
        <item m="1" x="377"/>
        <item m="1" x="518"/>
        <item m="1" x="312"/>
        <item m="1" x="326"/>
        <item m="1" x="372"/>
        <item m="1" x="434"/>
        <item m="1" x="378"/>
        <item m="1" x="519"/>
        <item m="1" x="523"/>
        <item m="1" x="386"/>
        <item m="1" x="340"/>
        <item m="1" x="391"/>
        <item m="1" x="530"/>
        <item m="1" x="295"/>
        <item m="1" x="331"/>
        <item m="1" x="435"/>
        <item m="1" x="303"/>
        <item m="1" x="301"/>
        <item m="1" x="458"/>
        <item m="1" x="367"/>
        <item m="1" x="423"/>
        <item m="1" x="365"/>
        <item m="1" x="522"/>
        <item m="1" x="515"/>
        <item m="1" x="505"/>
        <item x="82"/>
        <item x="76"/>
        <item x="78"/>
        <item x="84"/>
        <item x="153"/>
        <item x="154"/>
        <item x="116"/>
        <item x="117"/>
        <item x="118"/>
        <item x="119"/>
        <item x="120"/>
        <item x="121"/>
        <item x="122"/>
        <item x="123"/>
        <item x="124"/>
        <item x="125"/>
        <item x="126"/>
        <item x="127"/>
        <item x="128"/>
        <item x="129"/>
        <item x="130"/>
        <item x="131"/>
        <item x="132"/>
        <item x="133"/>
        <item x="134"/>
        <item x="135"/>
        <item x="136"/>
        <item x="137"/>
        <item x="138"/>
        <item x="139"/>
        <item x="142"/>
        <item x="143"/>
        <item x="144"/>
        <item x="145"/>
        <item x="146"/>
        <item x="147"/>
        <item x="148"/>
        <item x="149"/>
        <item x="150"/>
        <item x="151"/>
        <item x="159"/>
        <item x="160"/>
        <item x="161"/>
        <item x="162"/>
        <item x="163"/>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44"/>
        <item x="243"/>
        <item x="213"/>
        <item x="214"/>
        <item x="215"/>
        <item x="216"/>
        <item x="217"/>
        <item x="218"/>
        <item x="219"/>
        <item x="220"/>
        <item x="221"/>
        <item x="222"/>
        <item x="223"/>
        <item x="224"/>
        <item x="225"/>
        <item x="226"/>
        <item x="227"/>
        <item x="228"/>
        <item x="229"/>
        <item x="230"/>
        <item x="231"/>
        <item x="232"/>
        <item x="233"/>
        <item x="235"/>
        <item x="236"/>
        <item x="237"/>
        <item x="238"/>
        <item x="239"/>
        <item x="240"/>
        <item x="241"/>
        <item x="242"/>
        <item x="245"/>
        <item x="246"/>
        <item x="247"/>
        <item x="248"/>
        <item m="1" x="504"/>
        <item x="255"/>
        <item x="256"/>
        <item x="258"/>
        <item x="259"/>
        <item x="260"/>
        <item x="261"/>
        <item x="262"/>
        <item x="263"/>
        <item x="254"/>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85"/>
        <item x="86"/>
        <item x="87"/>
        <item x="88"/>
        <item x="91"/>
        <item x="92"/>
        <item x="93"/>
        <item x="94"/>
        <item x="95"/>
        <item x="96"/>
        <item x="97"/>
        <item x="98"/>
        <item m="1" x="332"/>
        <item x="99"/>
        <item x="100"/>
        <item x="101"/>
        <item x="102"/>
        <item x="103"/>
        <item x="104"/>
        <item x="105"/>
        <item x="106"/>
        <item x="107"/>
        <item x="108"/>
        <item x="109"/>
        <item x="110"/>
        <item x="111"/>
        <item x="112"/>
        <item x="113"/>
        <item x="114"/>
        <item x="115"/>
        <item x="140"/>
        <item x="141"/>
        <item x="152"/>
        <item x="156"/>
        <item x="158"/>
        <item x="157"/>
        <item m="1" x="469"/>
        <item x="249"/>
        <item x="251"/>
        <item x="252"/>
        <item x="253"/>
        <item x="250"/>
        <item x="257"/>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1218">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4"/>
        <item x="155"/>
        <item x="156"/>
        <item x="158"/>
        <item x="159"/>
        <item x="160"/>
        <item x="161"/>
        <item x="162"/>
        <item x="163"/>
        <item x="135"/>
        <item x="137"/>
        <item x="138"/>
        <item x="139"/>
        <item x="140"/>
        <item x="141"/>
        <item x="142"/>
        <item x="143"/>
        <item x="144"/>
        <item x="145"/>
        <item x="146"/>
        <item x="147"/>
        <item x="148"/>
        <item x="149"/>
        <item x="177"/>
        <item x="178"/>
        <item x="179"/>
        <item x="180"/>
        <item x="181"/>
        <item x="182"/>
        <item x="175"/>
        <item x="136"/>
        <item x="176"/>
        <item x="21"/>
        <item x="150"/>
        <item x="152"/>
        <item x="151"/>
        <item x="153"/>
        <item x="157"/>
        <item x="2"/>
        <item x="32"/>
        <item x="35"/>
        <item x="39"/>
        <item x="73"/>
        <item x="41"/>
        <item x="42"/>
        <item x="43"/>
        <item x="44"/>
        <item x="49"/>
        <item x="50"/>
        <item x="51"/>
        <item x="185"/>
        <item x="15"/>
        <item x="189"/>
        <item x="515"/>
        <item x="375"/>
        <item x="66"/>
        <item x="81"/>
        <item x="82"/>
        <item x="83"/>
        <item x="84"/>
        <item x="85"/>
        <item m="1" x="104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70"/>
        <item x="120"/>
        <item x="121"/>
        <item x="122"/>
        <item x="123"/>
        <item x="124"/>
        <item x="168"/>
        <item x="126"/>
        <item x="127"/>
        <item x="128"/>
        <item x="129"/>
        <item x="130"/>
        <item x="131"/>
        <item x="132"/>
        <item x="133"/>
        <item x="164"/>
        <item x="165"/>
        <item x="166"/>
        <item x="167"/>
        <item x="169"/>
        <item x="171"/>
        <item x="172"/>
        <item x="173"/>
        <item x="174"/>
        <item m="1" x="1116"/>
        <item m="1" x="991"/>
        <item m="1" x="747"/>
        <item m="1" x="821"/>
        <item m="1" x="759"/>
        <item m="1" x="845"/>
        <item m="1" x="1217"/>
        <item m="1" x="666"/>
        <item m="1" x="1019"/>
        <item m="1" x="960"/>
        <item m="1" x="717"/>
        <item m="1" x="724"/>
        <item m="1" x="843"/>
        <item m="1" x="1203"/>
        <item m="1" x="1009"/>
        <item m="1" x="804"/>
        <item m="1" x="1184"/>
        <item m="1" x="654"/>
        <item m="1" x="1089"/>
        <item m="1" x="785"/>
        <item m="1" x="680"/>
        <item m="1" x="914"/>
        <item m="1" x="1162"/>
        <item m="1" x="707"/>
        <item m="1" x="976"/>
        <item m="1" x="674"/>
        <item m="1" x="651"/>
        <item m="1" x="1077"/>
        <item m="1" x="751"/>
        <item m="1" x="906"/>
        <item m="1" x="862"/>
        <item m="1" x="927"/>
        <item x="193"/>
        <item x="225"/>
        <item x="226"/>
        <item m="1" x="730"/>
        <item m="1" x="799"/>
        <item m="1" x="947"/>
        <item m="1" x="750"/>
        <item m="1" x="1129"/>
        <item m="1" x="1142"/>
        <item m="1" x="783"/>
        <item m="1" x="662"/>
        <item m="1" x="892"/>
        <item m="1" x="746"/>
        <item m="1" x="702"/>
        <item m="1" x="645"/>
        <item m="1" x="867"/>
        <item m="1" x="925"/>
        <item m="1" x="784"/>
        <item m="1" x="847"/>
        <item m="1" x="961"/>
        <item m="1" x="1047"/>
        <item m="1" x="810"/>
        <item m="1" x="1158"/>
        <item m="1" x="1191"/>
        <item m="1" x="1094"/>
        <item m="1" x="781"/>
        <item m="1" x="772"/>
        <item m="1" x="649"/>
        <item m="1" x="1092"/>
        <item m="1" x="706"/>
        <item m="1" x="1005"/>
        <item m="1" x="1087"/>
        <item m="1" x="1085"/>
        <item m="1" x="1029"/>
        <item m="1" x="797"/>
        <item m="1" x="1022"/>
        <item m="1" x="729"/>
        <item m="1" x="1185"/>
        <item m="1" x="1139"/>
        <item m="1" x="900"/>
        <item m="1" x="970"/>
        <item m="1" x="1120"/>
        <item m="1" x="1078"/>
        <item m="1" x="1167"/>
        <item m="1" x="872"/>
        <item m="1" x="937"/>
        <item m="1" x="936"/>
        <item m="1" x="672"/>
        <item m="1" x="673"/>
        <item m="1" x="940"/>
        <item m="1" x="1178"/>
        <item m="1" x="1177"/>
        <item m="1" x="999"/>
        <item m="1" x="1000"/>
        <item m="1" x="1001"/>
        <item m="1" x="1002"/>
        <item m="1" x="849"/>
        <item m="1" x="938"/>
        <item m="1" x="932"/>
        <item m="1" x="1169"/>
        <item m="1" x="1171"/>
        <item m="1" x="1173"/>
        <item m="1" x="1175"/>
        <item m="1" x="1188"/>
        <item m="1" x="939"/>
        <item m="1" x="933"/>
        <item m="1" x="1170"/>
        <item m="1" x="1172"/>
        <item m="1" x="1174"/>
        <item m="1" x="1176"/>
        <item m="1" x="1189"/>
        <item m="1" x="835"/>
        <item m="1" x="1159"/>
        <item m="1" x="968"/>
        <item m="1" x="815"/>
        <item m="1" x="1134"/>
        <item m="1" x="1143"/>
        <item m="1" x="818"/>
        <item m="1" x="982"/>
        <item m="1" x="1062"/>
        <item m="1" x="1146"/>
        <item m="1" x="1208"/>
        <item m="1" x="678"/>
        <item m="1" x="1037"/>
        <item m="1" x="1061"/>
        <item m="1" x="1210"/>
        <item m="1" x="758"/>
        <item m="1" x="1080"/>
        <item m="1" x="1075"/>
        <item m="1" x="832"/>
        <item m="1" x="1193"/>
        <item m="1" x="1076"/>
        <item m="1" x="855"/>
        <item m="1" x="837"/>
        <item m="1" x="1195"/>
        <item m="1" x="677"/>
        <item m="1" x="712"/>
        <item m="1" x="1096"/>
        <item m="1" x="820"/>
        <item m="1" x="1074"/>
        <item m="1" x="851"/>
        <item m="1" x="1051"/>
        <item m="1" x="868"/>
        <item m="1" x="863"/>
        <item m="1" x="1205"/>
        <item m="1" x="1012"/>
        <item m="1" x="659"/>
        <item m="1" x="668"/>
        <item m="1" x="1122"/>
        <item m="1" x="1101"/>
        <item m="1" x="1010"/>
        <item m="1" x="853"/>
        <item m="1" x="1068"/>
        <item m="1" x="757"/>
        <item m="1" x="995"/>
        <item m="1" x="675"/>
        <item m="1" x="661"/>
        <item m="1" x="753"/>
        <item m="1" x="793"/>
        <item m="1" x="922"/>
        <item m="1" x="856"/>
        <item m="1" x="878"/>
        <item m="1" x="755"/>
        <item m="1" x="1190"/>
        <item m="1" x="870"/>
        <item m="1" x="989"/>
        <item m="1" x="790"/>
        <item m="1" x="1053"/>
        <item m="1" x="979"/>
        <item m="1" x="880"/>
        <item m="1" x="915"/>
        <item m="1" x="1060"/>
        <item m="1" x="969"/>
        <item m="1" x="952"/>
        <item m="1" x="800"/>
        <item m="1" x="1069"/>
        <item m="1" x="731"/>
        <item m="1" x="754"/>
        <item m="1" x="1117"/>
        <item m="1" x="667"/>
        <item m="1" x="993"/>
        <item m="1" x="1011"/>
        <item m="1" x="879"/>
        <item m="1" x="963"/>
        <item m="1" x="732"/>
        <item m="1" x="813"/>
        <item m="1" x="733"/>
        <item m="1" x="726"/>
        <item m="1" x="655"/>
        <item m="1" x="782"/>
        <item m="1" x="885"/>
        <item m="1" x="1149"/>
        <item m="1" x="1168"/>
        <item m="1" x="803"/>
        <item m="1" x="987"/>
        <item m="1" x="953"/>
        <item m="1" x="839"/>
        <item m="1" x="1125"/>
        <item m="1" x="1057"/>
        <item m="1" x="861"/>
        <item m="1" x="1121"/>
        <item m="1" x="787"/>
        <item m="1" x="886"/>
        <item m="1" x="737"/>
        <item m="1" x="735"/>
        <item m="1" x="734"/>
        <item m="1" x="736"/>
        <item m="1" x="739"/>
        <item m="1" x="809"/>
        <item m="1" x="1021"/>
        <item m="1" x="814"/>
        <item m="1" x="1048"/>
        <item m="1" x="796"/>
        <item m="1" x="769"/>
        <item m="1" x="715"/>
        <item m="1" x="854"/>
        <item m="1" x="875"/>
        <item m="1" x="1090"/>
        <item m="1" x="1003"/>
        <item x="222"/>
        <item m="1" x="658"/>
        <item m="1" x="1025"/>
        <item m="1" x="838"/>
        <item m="1" x="1197"/>
        <item m="1" x="957"/>
        <item m="1" x="1065"/>
        <item m="1" x="1095"/>
        <item m="1" x="816"/>
        <item m="1" x="1144"/>
        <item m="1" x="1058"/>
        <item m="1" x="648"/>
        <item m="1" x="1153"/>
        <item m="1" x="650"/>
        <item m="1" x="798"/>
        <item m="1" x="955"/>
        <item m="1" x="956"/>
        <item m="1" x="1004"/>
        <item m="1" x="1206"/>
        <item m="1" x="893"/>
        <item m="1" x="1067"/>
        <item m="1" x="756"/>
        <item m="1" x="1063"/>
        <item m="1" x="1064"/>
        <item m="1" x="752"/>
        <item m="1" x="791"/>
        <item m="1" x="836"/>
        <item m="1" x="1194"/>
        <item m="1" x="998"/>
        <item m="1" x="653"/>
        <item m="1" x="1199"/>
        <item m="1" x="882"/>
        <item m="1" x="1081"/>
        <item x="535"/>
        <item m="1" x="1154"/>
        <item m="1" x="657"/>
        <item m="1" x="1209"/>
        <item m="1" x="719"/>
        <item m="1" x="647"/>
        <item m="1" x="948"/>
        <item m="1" x="711"/>
        <item m="1" x="887"/>
        <item m="1" x="988"/>
        <item m="1" x="944"/>
        <item m="1" x="945"/>
        <item m="1" x="1059"/>
        <item m="1" x="859"/>
        <item m="1" x="744"/>
        <item m="1" x="699"/>
        <item m="1" x="765"/>
        <item m="1" x="766"/>
        <item m="1" x="958"/>
        <item m="1" x="771"/>
        <item m="1" x="1013"/>
        <item m="1" x="1187"/>
        <item m="1" x="986"/>
        <item m="1" x="696"/>
        <item m="1" x="926"/>
        <item m="1" x="980"/>
        <item m="1" x="823"/>
        <item m="1" x="768"/>
        <item m="1" x="828"/>
        <item m="1" x="689"/>
        <item m="1" x="794"/>
        <item m="1" x="709"/>
        <item m="1" x="852"/>
        <item m="1" x="1031"/>
        <item m="1" x="700"/>
        <item m="1" x="919"/>
        <item m="1" x="779"/>
        <item m="1" x="894"/>
        <item m="1" x="826"/>
        <item m="1" x="1200"/>
        <item m="1" x="1056"/>
        <item m="1" x="1082"/>
        <item m="1" x="920"/>
        <item x="299"/>
        <item m="1" x="701"/>
        <item m="1" x="1106"/>
        <item m="1" x="844"/>
        <item m="1" x="1105"/>
        <item m="1" x="829"/>
        <item m="1" x="1156"/>
        <item m="1" x="1155"/>
        <item m="1" x="743"/>
        <item m="1" x="795"/>
        <item x="188"/>
        <item m="1" x="679"/>
        <item m="1" x="1133"/>
        <item m="1" x="1127"/>
        <item m="1" x="898"/>
        <item m="1" x="850"/>
        <item m="1" x="1033"/>
        <item m="1" x="697"/>
        <item m="1" x="966"/>
        <item m="1" x="1026"/>
        <item m="1" x="964"/>
        <item m="1" x="1030"/>
        <item m="1" x="708"/>
        <item m="1" x="1027"/>
        <item m="1" x="965"/>
        <item m="1" x="723"/>
        <item m="1" x="946"/>
        <item m="1" x="1126"/>
        <item m="1" x="693"/>
        <item m="1" x="1183"/>
        <item m="1" x="1093"/>
        <item m="1" x="909"/>
        <item m="1" x="846"/>
        <item m="1" x="760"/>
        <item m="1" x="1072"/>
        <item m="1" x="681"/>
        <item m="1" x="1163"/>
        <item m="1" x="977"/>
        <item m="1" x="652"/>
        <item m="1" x="996"/>
        <item m="1" x="676"/>
        <item m="1" x="923"/>
        <item m="1" x="983"/>
        <item m="1" x="1130"/>
        <item m="1" x="780"/>
        <item m="1" x="883"/>
        <item m="1" x="741"/>
        <item m="1" x="1111"/>
        <item m="1" x="776"/>
        <item m="1" x="949"/>
        <item m="1" x="1020"/>
        <item m="1" x="884"/>
        <item m="1" x="817"/>
        <item m="1" x="1145"/>
        <item m="1" x="834"/>
        <item m="1" x="1147"/>
        <item m="1" x="990"/>
        <item m="1" x="881"/>
        <item m="1" x="792"/>
        <item m="1" x="916"/>
        <item m="1" x="1131"/>
        <item m="1" x="981"/>
        <item m="1" x="811"/>
        <item m="1" x="871"/>
        <item m="1" x="1119"/>
        <item m="1" x="1196"/>
        <item m="1" x="664"/>
        <item m="1" x="1215"/>
        <item m="1" x="1016"/>
        <item m="1" x="1198"/>
        <item m="1" x="665"/>
        <item m="1" x="1216"/>
        <item m="1" x="1017"/>
        <item m="1" x="683"/>
        <item m="1" x="1052"/>
        <item m="1" x="691"/>
        <item m="1" x="913"/>
        <item m="1" x="959"/>
        <item m="1" x="656"/>
        <item m="1" x="842"/>
        <item m="1" x="1023"/>
        <item m="1" x="864"/>
        <item m="1" x="1211"/>
        <item m="1" x="1099"/>
        <item m="1" x="1071"/>
        <item m="1" x="646"/>
        <item m="1" x="918"/>
        <item m="1" x="1050"/>
        <item m="1" x="698"/>
        <item m="1" x="924"/>
        <item m="1" x="1084"/>
        <item m="1" x="973"/>
        <item m="1" x="807"/>
        <item m="1" x="971"/>
        <item m="1" x="903"/>
        <item m="1" x="1014"/>
        <item m="1" x="1043"/>
        <item m="1" x="685"/>
        <item m="1" x="840"/>
        <item m="1" x="897"/>
        <item m="1" x="773"/>
        <item m="1" x="1024"/>
        <item m="1" x="1141"/>
        <item m="1" x="806"/>
        <item m="1" x="1151"/>
        <item m="1" x="831"/>
        <item m="1" x="984"/>
        <item m="1" x="1192"/>
        <item m="1" x="1128"/>
        <item m="1" x="890"/>
        <item m="1" x="808"/>
        <item m="1" x="801"/>
        <item m="1" x="1150"/>
        <item m="1" x="1152"/>
        <item m="1" x="985"/>
        <item m="1" x="764"/>
        <item m="1" x="1070"/>
        <item m="1" x="1204"/>
        <item m="1" x="873"/>
        <item m="1" x="874"/>
        <item m="1" x="1212"/>
        <item m="1" x="1138"/>
        <item m="1" x="1164"/>
        <item m="1" x="670"/>
        <item m="1" x="1007"/>
        <item m="1" x="749"/>
        <item m="1" x="763"/>
        <item m="1" x="692"/>
        <item m="1" x="762"/>
        <item m="1" x="825"/>
        <item m="1" x="767"/>
        <item m="1" x="877"/>
        <item m="1" x="931"/>
        <item m="1" x="930"/>
        <item m="1" x="951"/>
        <item m="1" x="929"/>
        <item m="1" x="928"/>
        <item x="229"/>
        <item m="1" x="1181"/>
        <item m="1" x="822"/>
        <item m="1" x="686"/>
        <item m="1" x="1104"/>
        <item m="1" x="1213"/>
        <item m="1" x="1039"/>
        <item m="1" x="869"/>
        <item m="1" x="742"/>
        <item m="1" x="788"/>
        <item m="1" x="1091"/>
        <item m="1" x="1112"/>
        <item m="1" x="1049"/>
        <item m="1" x="1103"/>
        <item m="1" x="899"/>
        <item m="1" x="1132"/>
        <item m="1" x="888"/>
        <item m="1" x="1055"/>
        <item x="393"/>
        <item m="1" x="1202"/>
        <item m="1" x="1157"/>
        <item m="1" x="907"/>
        <item m="1" x="904"/>
        <item m="1" x="908"/>
        <item m="1" x="905"/>
        <item m="1" x="1088"/>
        <item m="1" x="1137"/>
        <item m="1" x="1073"/>
        <item m="1" x="721"/>
        <item m="1" x="891"/>
        <item m="1" x="725"/>
        <item m="1" x="1054"/>
        <item m="1" x="722"/>
        <item m="1" x="660"/>
        <item m="1" x="1108"/>
        <item m="1" x="1079"/>
        <item m="1" x="778"/>
        <item m="1" x="1136"/>
        <item m="1" x="1066"/>
        <item m="1" x="713"/>
        <item m="1" x="1179"/>
        <item m="1" x="943"/>
        <item m="1" x="805"/>
        <item m="1" x="921"/>
        <item m="1" x="1182"/>
        <item m="1" x="1118"/>
        <item m="1" x="967"/>
        <item m="1" x="935"/>
        <item m="1" x="934"/>
        <item m="1" x="761"/>
        <item m="1" x="1135"/>
        <item m="1" x="1044"/>
        <item m="1" x="710"/>
        <item m="1" x="942"/>
        <item m="1" x="1032"/>
        <item m="1" x="866"/>
        <item m="1" x="748"/>
        <item m="1" x="1114"/>
        <item m="1" x="1186"/>
        <item m="1" x="1045"/>
        <item m="1" x="858"/>
        <item m="1" x="1041"/>
        <item m="1" x="1148"/>
        <item m="1" x="682"/>
        <item m="1" x="1040"/>
        <item m="1" x="819"/>
        <item m="1" x="1113"/>
        <item m="1" x="694"/>
        <item m="1" x="1110"/>
        <item m="1" x="695"/>
        <item m="1" x="876"/>
        <item m="1" x="1109"/>
        <item m="1" x="950"/>
        <item m="1" x="720"/>
        <item m="1" x="1214"/>
        <item m="1" x="954"/>
        <item m="1" x="901"/>
        <item m="1" x="1115"/>
        <item m="1" x="684"/>
        <item m="1" x="770"/>
        <item m="1" x="644"/>
        <item m="1" x="1034"/>
        <item m="1" x="728"/>
        <item m="1" x="917"/>
        <item m="1" x="1083"/>
        <item m="1" x="1086"/>
        <item m="1" x="688"/>
        <item m="1" x="671"/>
        <item m="1" x="860"/>
        <item m="1" x="1140"/>
        <item m="1" x="774"/>
        <item m="1" x="997"/>
        <item m="1" x="1098"/>
        <item m="1" x="974"/>
        <item m="1" x="1123"/>
        <item m="1" x="716"/>
        <item m="1" x="889"/>
        <item m="1" x="1035"/>
        <item m="1" x="718"/>
        <item m="1" x="895"/>
        <item m="1" x="1100"/>
        <item m="1" x="687"/>
        <item m="1" x="827"/>
        <item m="1" x="902"/>
        <item m="1" x="941"/>
        <item m="1" x="775"/>
        <item m="1" x="978"/>
        <item m="1" x="865"/>
        <item m="1" x="786"/>
        <item m="1" x="833"/>
        <item m="1" x="962"/>
        <item m="1" x="1097"/>
        <item m="1" x="1042"/>
        <item m="1" x="830"/>
        <item m="1" x="690"/>
        <item m="1" x="975"/>
        <item m="1" x="777"/>
        <item m="1" x="727"/>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1015"/>
        <item m="1" x="802"/>
        <item x="490"/>
        <item m="1" x="1008"/>
        <item m="1" x="896"/>
        <item m="1" x="1201"/>
        <item m="1" x="1006"/>
        <item x="499"/>
        <item m="1" x="669"/>
        <item m="1" x="1166"/>
        <item x="486"/>
        <item x="489"/>
        <item m="1" x="994"/>
        <item x="554"/>
        <item m="1" x="1180"/>
        <item x="555"/>
        <item x="500"/>
        <item m="1" x="1102"/>
        <item m="1" x="704"/>
        <item m="1" x="703"/>
        <item m="1" x="789"/>
        <item m="1" x="1036"/>
        <item m="1" x="848"/>
        <item m="1" x="663"/>
        <item m="1" x="1028"/>
        <item m="1" x="857"/>
        <item m="1" x="1161"/>
        <item m="1" x="812"/>
        <item m="1" x="972"/>
        <item m="1" x="841"/>
        <item m="1" x="745"/>
        <item m="1" x="824"/>
        <item m="1" x="11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912"/>
        <item m="1" x="911"/>
        <item m="1" x="1207"/>
        <item m="1" x="1038"/>
        <item m="1" x="740"/>
        <item x="511"/>
        <item x="512"/>
        <item x="513"/>
        <item x="514"/>
        <item x="516"/>
        <item x="517"/>
        <item x="518"/>
        <item x="519"/>
        <item x="520"/>
        <item x="521"/>
        <item x="522"/>
        <item x="523"/>
        <item x="524"/>
        <item x="525"/>
        <item x="526"/>
        <item x="527"/>
        <item x="528"/>
        <item x="492"/>
        <item m="1" x="1165"/>
        <item x="552"/>
        <item x="553"/>
        <item m="1" x="1018"/>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38"/>
        <item x="205"/>
        <item x="206"/>
        <item x="207"/>
        <item x="211"/>
        <item x="212"/>
        <item x="213"/>
        <item x="214"/>
        <item x="215"/>
        <item x="216"/>
        <item x="217"/>
        <item x="218"/>
        <item x="219"/>
        <item x="220"/>
        <item x="221"/>
        <item x="224"/>
        <item m="1" x="910"/>
        <item m="1" x="992"/>
        <item x="304"/>
        <item x="305"/>
        <item x="306"/>
        <item m="1" x="1160"/>
        <item m="1" x="714"/>
        <item m="1" x="705"/>
        <item x="422"/>
        <item x="423"/>
        <item x="424"/>
        <item x="481"/>
        <item x="482"/>
        <item x="483"/>
        <item x="485"/>
        <item x="487"/>
        <item x="488"/>
        <item x="491"/>
        <item m="1" x="1107"/>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compact="0" outline="0" showAll="0" defaultSubtotal="0">
      <items count="30">
        <item x="0"/>
        <item x="1"/>
        <item x="3"/>
        <item x="2"/>
        <item m="1" x="27"/>
        <item m="1" x="20"/>
        <item m="1" x="23"/>
        <item m="1" x="19"/>
        <item m="1" x="24"/>
        <item m="1" x="26"/>
        <item m="1" x="21"/>
        <item m="1" x="22"/>
        <item m="1" x="28"/>
        <item m="1" x="18"/>
        <item m="1" x="25"/>
        <item m="1" x="29"/>
        <item x="4"/>
        <item x="6"/>
        <item x="7"/>
        <item x="8"/>
        <item x="9"/>
        <item x="10"/>
        <item x="11"/>
        <item x="12"/>
        <item x="13"/>
        <item x="16"/>
        <item x="5"/>
        <item x="14"/>
        <item x="15"/>
        <item x="17"/>
      </items>
    </pivotField>
    <pivotField compact="0" outline="0" showAll="0"/>
    <pivotField compact="0" outline="0" showAll="0" defaultSubtotal="0">
      <items count="6">
        <item x="0"/>
        <item x="1"/>
        <item x="4"/>
        <item x="2"/>
        <item x="3"/>
        <item x="5"/>
      </items>
      <extLst>
        <ext xmlns:x14="http://schemas.microsoft.com/office/spreadsheetml/2009/9/main" uri="{2946ED86-A175-432a-8AC1-64E0C546D7DE}">
          <x14:pivotField fillDownLabels="1"/>
        </ext>
      </extLst>
    </pivotField>
    <pivotField compact="0" outline="0" showAll="0" defaultSubtotal="0">
      <items count="4">
        <item x="0"/>
        <item x="1"/>
        <item x="2"/>
        <item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75">
        <item x="0"/>
        <item x="1"/>
        <item x="2"/>
        <item x="3"/>
        <item x="6"/>
        <item x="12"/>
        <item x="13"/>
        <item x="16"/>
        <item x="17"/>
        <item x="26"/>
        <item x="25"/>
        <item x="33"/>
        <item x="34"/>
        <item x="35"/>
        <item x="32"/>
        <item x="27"/>
        <item x="4"/>
        <item x="7"/>
        <item x="9"/>
        <item x="15"/>
        <item x="5"/>
        <item x="8"/>
        <item x="10"/>
        <item x="14"/>
        <item x="11"/>
        <item x="18"/>
        <item x="19"/>
        <item x="20"/>
        <item x="21"/>
        <item x="22"/>
        <item x="31"/>
        <item x="30"/>
        <item x="29"/>
        <item x="28"/>
        <item m="1" x="201"/>
        <item m="1" x="221"/>
        <item m="1" x="189"/>
        <item m="1" x="267"/>
        <item m="1" x="254"/>
        <item m="1" x="251"/>
        <item m="1" x="237"/>
        <item m="1" x="178"/>
        <item m="1" x="209"/>
        <item m="1" x="159"/>
        <item m="1" x="266"/>
        <item m="1" x="220"/>
        <item m="1" x="268"/>
        <item m="1" x="158"/>
        <item m="1" x="241"/>
        <item m="1" x="199"/>
        <item m="1" x="273"/>
        <item m="1" x="232"/>
        <item m="1" x="203"/>
        <item m="1" x="206"/>
        <item m="1" x="188"/>
        <item m="1" x="274"/>
        <item m="1" x="192"/>
        <item m="1" x="174"/>
        <item x="37"/>
        <item m="1" x="252"/>
        <item m="1" x="194"/>
        <item m="1" x="170"/>
        <item m="1" x="196"/>
        <item m="1" x="150"/>
        <item m="1" x="243"/>
        <item m="1" x="180"/>
        <item m="1" x="236"/>
        <item m="1" x="161"/>
        <item m="1" x="238"/>
        <item m="1" x="235"/>
        <item m="1" x="230"/>
        <item m="1" x="160"/>
        <item m="1" x="242"/>
        <item m="1" x="197"/>
        <item m="1" x="145"/>
        <item m="1" x="247"/>
        <item m="1" x="224"/>
        <item m="1" x="175"/>
        <item m="1" x="265"/>
        <item m="1" x="163"/>
        <item m="1" x="182"/>
        <item m="1" x="253"/>
        <item m="1" x="172"/>
        <item m="1" x="255"/>
        <item m="1" x="181"/>
        <item m="1" x="149"/>
        <item m="1" x="213"/>
        <item m="1" x="244"/>
        <item m="1" x="227"/>
        <item m="1" x="191"/>
        <item m="1" x="168"/>
        <item m="1" x="146"/>
        <item m="1" x="261"/>
        <item m="1" x="260"/>
        <item m="1" x="187"/>
        <item m="1" x="177"/>
        <item m="1" x="228"/>
        <item m="1" x="179"/>
        <item m="1" x="190"/>
        <item m="1" x="204"/>
        <item m="1" x="214"/>
        <item m="1" x="154"/>
        <item m="1" x="151"/>
        <item m="1" x="229"/>
        <item m="1" x="256"/>
        <item m="1" x="147"/>
        <item m="1" x="164"/>
        <item m="1" x="264"/>
        <item m="1" x="246"/>
        <item m="1" x="148"/>
        <item m="1" x="165"/>
        <item m="1" x="166"/>
        <item m="1" x="248"/>
        <item m="1" x="257"/>
        <item m="1" x="185"/>
        <item m="1" x="259"/>
        <item m="1" x="234"/>
        <item m="1" x="217"/>
        <item m="1" x="193"/>
        <item m="1" x="208"/>
        <item m="1" x="270"/>
        <item m="1" x="156"/>
        <item m="1" x="171"/>
        <item m="1" x="233"/>
        <item m="1" x="222"/>
        <item m="1" x="157"/>
        <item m="1" x="155"/>
        <item m="1" x="184"/>
        <item m="1" x="205"/>
        <item m="1" x="262"/>
        <item m="1" x="215"/>
        <item m="1" x="162"/>
        <item m="1" x="210"/>
        <item m="1" x="263"/>
        <item m="1" x="216"/>
        <item m="1" x="269"/>
        <item m="1" x="223"/>
        <item m="1" x="186"/>
        <item m="1" x="152"/>
        <item m="1" x="231"/>
        <item m="1" x="200"/>
        <item m="1" x="195"/>
        <item m="1" x="239"/>
        <item m="1" x="225"/>
        <item m="1" x="169"/>
        <item m="1" x="207"/>
        <item m="1" x="198"/>
        <item m="1" x="249"/>
        <item m="1" x="250"/>
        <item m="1" x="183"/>
        <item m="1" x="202"/>
        <item m="1" x="258"/>
        <item m="1" x="272"/>
        <item m="1" x="167"/>
        <item m="1" x="245"/>
        <item m="1" x="173"/>
        <item m="1" x="219"/>
        <item m="1" x="240"/>
        <item m="1" x="218"/>
        <item m="1" x="212"/>
        <item m="1" x="176"/>
        <item x="53"/>
        <item x="54"/>
        <item x="23"/>
        <item x="24"/>
        <item x="55"/>
        <item x="41"/>
        <item x="42"/>
        <item x="43"/>
        <item x="44"/>
        <item x="45"/>
        <item x="47"/>
        <item x="48"/>
        <item x="49"/>
        <item x="50"/>
        <item x="51"/>
        <item x="52"/>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112"/>
        <item x="113"/>
        <item x="114"/>
        <item x="115"/>
        <item x="116"/>
        <item m="1" x="153"/>
        <item x="119"/>
        <item x="120"/>
        <item x="104"/>
        <item x="121"/>
        <item x="97"/>
        <item x="98"/>
        <item x="99"/>
        <item x="100"/>
        <item x="101"/>
        <item x="102"/>
        <item x="107"/>
        <item x="108"/>
        <item x="109"/>
        <item x="110"/>
        <item x="111"/>
        <item x="117"/>
        <item x="118"/>
        <item x="123"/>
        <item x="124"/>
        <item x="125"/>
        <item x="126"/>
        <item x="127"/>
        <item x="128"/>
        <item x="129"/>
        <item x="130"/>
        <item x="131"/>
        <item x="132"/>
        <item x="133"/>
        <item x="134"/>
        <item x="135"/>
        <item x="136"/>
        <item x="137"/>
        <item x="138"/>
        <item x="139"/>
        <item x="140"/>
        <item x="141"/>
        <item x="142"/>
        <item x="143"/>
        <item x="144"/>
        <item x="36"/>
        <item x="38"/>
        <item x="46"/>
        <item x="56"/>
        <item x="57"/>
        <item m="1" x="226"/>
        <item m="1" x="211"/>
        <item m="1" x="271"/>
        <item x="96"/>
        <item x="103"/>
        <item x="105"/>
        <item x="40"/>
        <item x="58"/>
        <item x="106"/>
        <item x="122"/>
        <item x="39"/>
      </items>
    </pivotField>
    <pivotField compact="0" outline="0" showAll="0"/>
    <pivotField compact="0" outline="0" showAll="0" defaultSubtotal="0">
      <items count="239">
        <item x="0"/>
        <item x="8"/>
        <item x="41"/>
        <item x="43"/>
        <item x="39"/>
        <item x="40"/>
        <item x="49"/>
        <item x="50"/>
        <item x="42"/>
        <item x="44"/>
        <item x="46"/>
        <item x="51"/>
        <item x="52"/>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43"/>
        <item m="1" x="176"/>
        <item m="1" x="116"/>
        <item m="1" x="195"/>
        <item m="1" x="154"/>
        <item m="1" x="190"/>
        <item m="1" x="105"/>
        <item m="1" x="141"/>
        <item m="1" x="113"/>
        <item m="1" x="139"/>
        <item m="1" x="74"/>
        <item m="1" x="184"/>
        <item m="1" x="131"/>
        <item m="1" x="112"/>
        <item m="1" x="118"/>
        <item m="1" x="96"/>
        <item m="1" x="230"/>
        <item m="1" x="106"/>
        <item m="1" x="219"/>
        <item m="1" x="103"/>
        <item m="1" x="82"/>
        <item m="1" x="130"/>
        <item m="1" x="233"/>
        <item m="1" x="92"/>
        <item m="1" x="126"/>
        <item m="1" x="132"/>
        <item m="1" x="164"/>
        <item m="1" x="221"/>
        <item m="1" x="194"/>
        <item m="1" x="114"/>
        <item m="1" x="216"/>
        <item m="1" x="152"/>
        <item m="1" x="85"/>
        <item m="1" x="121"/>
        <item m="1" x="174"/>
        <item m="1" x="167"/>
        <item m="1" x="140"/>
        <item m="1" x="173"/>
        <item m="1" x="202"/>
        <item m="1" x="181"/>
        <item m="1" x="220"/>
        <item m="1" x="145"/>
        <item m="1" x="157"/>
        <item m="1" x="170"/>
        <item m="1" x="210"/>
        <item m="1" x="122"/>
        <item m="1" x="192"/>
        <item m="1" x="228"/>
        <item m="1" x="227"/>
        <item m="1" x="115"/>
        <item m="1" x="217"/>
        <item m="1" x="203"/>
        <item m="1" x="89"/>
        <item m="1" x="127"/>
        <item m="1" x="188"/>
        <item m="1" x="234"/>
        <item m="1" x="86"/>
        <item m="1" x="171"/>
        <item m="1" x="200"/>
        <item m="1" x="166"/>
        <item m="1" x="79"/>
        <item m="1" x="212"/>
        <item m="1" x="78"/>
        <item m="1" x="100"/>
        <item m="1" x="76"/>
        <item m="1" x="156"/>
        <item m="1" x="83"/>
        <item m="1" x="117"/>
        <item m="1" x="189"/>
        <item m="1" x="81"/>
        <item m="1" x="107"/>
        <item m="1" x="129"/>
        <item m="1" x="199"/>
        <item m="1" x="225"/>
        <item m="1" x="150"/>
        <item m="1" x="207"/>
        <item m="1" x="104"/>
        <item m="1" x="124"/>
        <item m="1" x="160"/>
        <item m="1" x="204"/>
        <item m="1" x="162"/>
        <item m="1" x="232"/>
        <item m="1" x="125"/>
        <item m="1" x="153"/>
        <item m="1" x="172"/>
        <item m="1" x="77"/>
        <item m="1" x="224"/>
        <item m="1" x="151"/>
        <item m="1" x="88"/>
        <item m="1" x="169"/>
        <item m="1" x="201"/>
        <item m="1" x="84"/>
        <item m="1" x="229"/>
        <item m="1" x="147"/>
        <item m="1" x="193"/>
        <item m="1" x="138"/>
        <item m="1" x="223"/>
        <item m="1" x="146"/>
        <item m="1" x="123"/>
        <item m="1" x="182"/>
        <item m="1" x="231"/>
        <item m="1" x="101"/>
        <item m="1" x="196"/>
        <item m="1" x="93"/>
        <item m="1" x="237"/>
        <item m="1" x="159"/>
        <item m="1" x="108"/>
        <item m="1" x="120"/>
        <item m="1" x="149"/>
        <item m="1" x="90"/>
        <item m="1" x="97"/>
        <item m="1" x="178"/>
        <item m="1" x="102"/>
        <item m="1" x="165"/>
        <item m="1" x="163"/>
        <item m="1" x="235"/>
        <item m="1" x="218"/>
        <item m="1" x="110"/>
        <item m="1" x="98"/>
        <item m="1" x="99"/>
        <item m="1" x="205"/>
        <item m="1" x="142"/>
        <item m="1" x="222"/>
        <item m="1" x="155"/>
        <item m="1" x="128"/>
        <item m="1" x="136"/>
        <item m="1" x="206"/>
        <item m="1" x="180"/>
        <item m="1" x="238"/>
        <item m="1" x="175"/>
        <item m="1" x="187"/>
        <item m="1" x="119"/>
        <item m="1" x="198"/>
        <item m="1" x="75"/>
        <item m="1" x="191"/>
        <item m="1" x="177"/>
        <item m="1" x="94"/>
        <item m="1" x="183"/>
        <item m="1" x="91"/>
        <item m="1" x="80"/>
        <item m="1" x="214"/>
        <item m="1" x="211"/>
        <item m="1" x="197"/>
        <item m="1" x="209"/>
        <item m="1" x="185"/>
        <item m="1" x="111"/>
        <item m="1" x="134"/>
        <item m="1" x="215"/>
        <item m="1" x="226"/>
        <item m="1" x="208"/>
        <item m="1" x="137"/>
        <item m="1" x="186"/>
        <item m="1" x="95"/>
        <item m="1" x="109"/>
        <item m="1" x="135"/>
        <item m="1" x="179"/>
        <item m="1" x="168"/>
        <item m="1" x="144"/>
        <item m="1" x="236"/>
        <item m="1" x="148"/>
        <item m="1" x="87"/>
        <item m="1" x="158"/>
        <item x="35"/>
        <item x="36"/>
        <item x="38"/>
        <item x="47"/>
        <item x="48"/>
        <item x="53"/>
        <item x="54"/>
        <item x="55"/>
        <item x="56"/>
        <item x="57"/>
        <item x="58"/>
        <item x="59"/>
        <item x="60"/>
        <item x="61"/>
        <item x="62"/>
        <item x="63"/>
        <item x="64"/>
        <item x="65"/>
        <item x="66"/>
        <item x="67"/>
        <item x="68"/>
        <item x="69"/>
        <item x="73"/>
        <item m="1" x="161"/>
        <item m="1" x="213"/>
        <item m="1" x="133"/>
        <item x="70"/>
        <item x="71"/>
        <item x="72"/>
      </items>
    </pivotField>
    <pivotField compact="0" outline="0" showAll="0"/>
    <pivotField compact="0" outline="0" showAll="0" defaultSubtotal="0">
      <items count="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m="1" x="520"/>
        <item m="1" x="231"/>
        <item m="1" x="253"/>
        <item m="1" x="275"/>
        <item m="1" x="297"/>
        <item m="1" x="316"/>
        <item m="1" x="334"/>
        <item m="1" x="352"/>
        <item m="1" x="370"/>
        <item m="1" x="388"/>
        <item m="1" x="406"/>
        <item m="1" x="424"/>
        <item m="1" x="442"/>
        <item m="1" x="460"/>
        <item m="1" x="478"/>
        <item m="1" x="496"/>
        <item m="1" x="515"/>
        <item m="1" x="226"/>
        <item m="1" x="247"/>
        <item m="1" x="269"/>
        <item m="1" x="291"/>
        <item m="1" x="311"/>
        <item m="1" x="329"/>
        <item m="1" x="347"/>
        <item m="1" x="365"/>
        <item m="1" x="383"/>
        <item m="1" x="401"/>
        <item m="1" x="419"/>
        <item m="1" x="437"/>
        <item m="1" x="455"/>
        <item m="1" x="473"/>
        <item m="1" x="491"/>
        <item m="1" x="509"/>
        <item m="1" x="530"/>
        <item m="1" x="241"/>
        <item m="1" x="252"/>
        <item m="1" x="263"/>
        <item m="1" x="274"/>
        <item m="1" x="285"/>
        <item m="1" x="296"/>
        <item m="1" x="306"/>
        <item m="1" x="315"/>
        <item m="1" x="324"/>
        <item m="1" x="333"/>
        <item m="1" x="342"/>
        <item m="1" x="351"/>
        <item m="1" x="360"/>
        <item m="1" x="369"/>
        <item m="1" x="378"/>
        <item m="1" x="387"/>
        <item m="1" x="396"/>
        <item m="1" x="405"/>
        <item m="1" x="414"/>
        <item m="1" x="423"/>
        <item m="1" x="432"/>
        <item m="1" x="441"/>
        <item m="1" x="450"/>
        <item m="1" x="459"/>
        <item m="1" x="468"/>
        <item m="1" x="477"/>
        <item m="1" x="486"/>
        <item m="1" x="495"/>
        <item m="1" x="504"/>
        <item m="1" x="514"/>
        <item m="1" x="525"/>
        <item m="1" x="225"/>
        <item m="1" x="236"/>
        <item m="1" x="246"/>
        <item m="1" x="258"/>
        <item m="1" x="268"/>
        <item m="1" x="280"/>
        <item m="1" x="290"/>
        <item m="1" x="302"/>
        <item m="1" x="310"/>
        <item m="1" x="320"/>
        <item m="1" x="328"/>
        <item m="1" x="338"/>
        <item m="1" x="346"/>
        <item m="1" x="356"/>
        <item m="1" x="364"/>
        <item m="1" x="374"/>
        <item m="1" x="382"/>
        <item m="1" x="392"/>
        <item m="1" x="400"/>
        <item m="1" x="410"/>
        <item m="1" x="418"/>
        <item m="1" x="428"/>
        <item m="1" x="436"/>
        <item m="1" x="446"/>
        <item m="1" x="454"/>
        <item m="1" x="464"/>
        <item m="1" x="472"/>
        <item m="1" x="482"/>
        <item m="1" x="490"/>
        <item m="1" x="500"/>
        <item m="1" x="508"/>
        <item m="1" x="519"/>
        <item m="1" x="529"/>
        <item m="1" x="230"/>
        <item m="1" x="240"/>
        <item m="1" x="251"/>
        <item m="1" x="262"/>
        <item m="1" x="273"/>
        <item m="1" x="284"/>
        <item m="1" x="295"/>
        <item m="1" x="305"/>
        <item m="1" x="314"/>
        <item m="1" x="323"/>
        <item m="1" x="332"/>
        <item m="1" x="341"/>
        <item m="1" x="350"/>
        <item m="1" x="359"/>
        <item m="1" x="368"/>
        <item m="1" x="377"/>
        <item m="1" x="386"/>
        <item m="1" x="395"/>
        <item m="1" x="404"/>
        <item m="1" x="413"/>
        <item m="1" x="422"/>
        <item m="1" x="431"/>
        <item m="1" x="440"/>
        <item m="1" x="449"/>
        <item m="1" x="458"/>
        <item m="1" x="467"/>
        <item m="1" x="476"/>
        <item m="1" x="485"/>
        <item m="1" x="494"/>
        <item m="1" x="503"/>
        <item m="1" x="513"/>
        <item m="1" x="524"/>
        <item m="1" x="224"/>
        <item m="1" x="235"/>
        <item m="1" x="245"/>
        <item m="1" x="257"/>
        <item m="1" x="267"/>
        <item m="1" x="279"/>
        <item m="1" x="289"/>
        <item m="1" x="301"/>
        <item m="1" x="309"/>
        <item m="1" x="319"/>
        <item m="1" x="327"/>
        <item m="1" x="337"/>
        <item m="1" x="345"/>
        <item m="1" x="355"/>
        <item m="1" x="363"/>
        <item m="1" x="373"/>
        <item m="1" x="381"/>
        <item m="1" x="391"/>
        <item m="1" x="399"/>
        <item m="1" x="409"/>
        <item m="1" x="417"/>
        <item m="1" x="427"/>
        <item m="1" x="435"/>
        <item m="1" x="445"/>
        <item m="1" x="453"/>
        <item m="1" x="463"/>
        <item m="1" x="471"/>
        <item m="1" x="481"/>
        <item m="1" x="489"/>
        <item m="1" x="499"/>
        <item m="1" x="507"/>
        <item m="1" x="518"/>
        <item m="1" x="528"/>
        <item m="1" x="229"/>
        <item m="1" x="239"/>
        <item m="1" x="250"/>
        <item m="1" x="261"/>
        <item m="1" x="272"/>
        <item m="1" x="283"/>
        <item m="1" x="294"/>
        <item m="1" x="304"/>
        <item m="1" x="313"/>
        <item m="1" x="322"/>
        <item m="1" x="331"/>
        <item m="1" x="340"/>
        <item m="1" x="349"/>
        <item m="1" x="358"/>
        <item m="1" x="367"/>
        <item m="1" x="376"/>
        <item m="1" x="385"/>
        <item m="1" x="394"/>
        <item m="1" x="403"/>
        <item m="1" x="412"/>
        <item m="1" x="421"/>
        <item m="1" x="430"/>
        <item m="1" x="439"/>
        <item m="1" x="448"/>
        <item m="1" x="457"/>
        <item m="1" x="466"/>
        <item m="1" x="475"/>
        <item m="1" x="484"/>
        <item m="1" x="493"/>
        <item m="1" x="502"/>
        <item m="1" x="512"/>
        <item m="1" x="523"/>
        <item m="1" x="223"/>
        <item m="1" x="234"/>
        <item m="1" x="244"/>
        <item m="1" x="256"/>
        <item m="1" x="266"/>
        <item m="1" x="278"/>
        <item m="1" x="288"/>
        <item m="1" x="300"/>
        <item m="1" x="308"/>
        <item m="1" x="318"/>
        <item m="1" x="326"/>
        <item m="1" x="336"/>
        <item m="1" x="344"/>
        <item m="1" x="354"/>
        <item m="1" x="362"/>
        <item m="1" x="372"/>
        <item m="1" x="380"/>
        <item m="1" x="390"/>
        <item m="1" x="398"/>
        <item m="1" x="408"/>
        <item m="1" x="416"/>
        <item m="1" x="426"/>
        <item m="1" x="434"/>
        <item m="1" x="444"/>
        <item m="1" x="452"/>
        <item m="1" x="462"/>
        <item m="1" x="470"/>
        <item m="1" x="480"/>
        <item m="1" x="488"/>
        <item m="1" x="498"/>
        <item m="1" x="506"/>
        <item m="1" x="517"/>
        <item m="1" x="527"/>
        <item m="1" x="228"/>
        <item m="1" x="238"/>
        <item m="1" x="249"/>
        <item m="1" x="260"/>
        <item m="1" x="271"/>
        <item m="1" x="282"/>
        <item m="1" x="293"/>
        <item m="1" x="303"/>
        <item m="1" x="312"/>
        <item m="1" x="321"/>
        <item m="1" x="330"/>
        <item m="1" x="339"/>
        <item m="1" x="348"/>
        <item m="1" x="357"/>
        <item m="1" x="366"/>
        <item m="1" x="375"/>
        <item m="1" x="384"/>
        <item m="1" x="393"/>
        <item m="1" x="402"/>
        <item m="1" x="411"/>
        <item m="1" x="420"/>
        <item m="1" x="429"/>
        <item m="1" x="438"/>
        <item m="1" x="447"/>
        <item m="1" x="456"/>
        <item m="1" x="465"/>
        <item m="1" x="474"/>
        <item m="1" x="483"/>
        <item m="1" x="492"/>
        <item m="1" x="501"/>
        <item m="1" x="511"/>
        <item m="1" x="522"/>
        <item m="1" x="222"/>
        <item m="1" x="233"/>
        <item m="1" x="243"/>
        <item m="1" x="255"/>
        <item m="1" x="265"/>
        <item m="1" x="277"/>
        <item m="1" x="287"/>
        <item m="1" x="299"/>
        <item m="1" x="307"/>
        <item m="1" x="317"/>
        <item m="1" x="325"/>
        <item m="1" x="335"/>
        <item m="1" x="343"/>
        <item m="1" x="353"/>
        <item m="1" x="361"/>
        <item m="1" x="371"/>
        <item m="1" x="379"/>
        <item m="1" x="389"/>
        <item m="1" x="397"/>
        <item m="1" x="407"/>
        <item m="1" x="415"/>
        <item m="1" x="425"/>
        <item m="1" x="433"/>
        <item m="1" x="443"/>
        <item m="1" x="451"/>
        <item m="1" x="461"/>
        <item m="1" x="469"/>
        <item m="1" x="479"/>
        <item m="1" x="487"/>
        <item m="1" x="497"/>
        <item m="1" x="505"/>
        <item m="1" x="510"/>
        <item m="1" x="516"/>
        <item m="1" x="521"/>
        <item m="1" x="526"/>
        <item m="1" x="221"/>
        <item m="1" x="227"/>
        <item m="1" x="232"/>
        <item m="1" x="237"/>
        <item m="1" x="242"/>
        <item m="1" x="248"/>
        <item m="1" x="254"/>
        <item m="1" x="259"/>
        <item m="1" x="264"/>
        <item m="1" x="270"/>
        <item m="1" x="276"/>
        <item m="1" x="281"/>
        <item m="1" x="286"/>
        <item m="1" x="292"/>
        <item m="1" x="298"/>
      </items>
    </pivotField>
    <pivotField compact="0" outline="0" showAll="0" sortType="ascending" defaultSubtotal="0">
      <items count="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m="1" x="247"/>
        <item m="1" x="255"/>
        <item m="1" x="263"/>
        <item m="1" x="271"/>
        <item m="1" x="279"/>
        <item m="1" x="287"/>
        <item m="1" x="305"/>
        <item m="1" x="323"/>
        <item m="1" x="230"/>
        <item m="1" x="240"/>
        <item m="1" x="248"/>
        <item m="1" x="256"/>
        <item m="1" x="264"/>
        <item m="1" x="272"/>
        <item m="1" x="280"/>
        <item m="1" x="288"/>
        <item m="1" x="306"/>
        <item m="1" x="324"/>
        <item m="1" x="231"/>
        <item m="1" x="241"/>
        <item m="1" x="249"/>
        <item m="1" x="257"/>
        <item m="1" x="265"/>
        <item m="1" x="273"/>
        <item m="1" x="281"/>
        <item m="1" x="289"/>
        <item m="1" x="307"/>
        <item m="1" x="325"/>
        <item m="1" x="232"/>
        <item m="1" x="242"/>
        <item m="1" x="250"/>
        <item m="1" x="258"/>
        <item m="1" x="266"/>
        <item m="1" x="274"/>
        <item m="1" x="282"/>
        <item m="1" x="290"/>
        <item m="1" x="308"/>
        <item m="1" x="326"/>
        <item m="1" x="233"/>
        <item m="1" x="243"/>
        <item m="1" x="251"/>
        <item m="1" x="259"/>
        <item m="1" x="267"/>
        <item m="1" x="275"/>
        <item m="1" x="283"/>
        <item m="1" x="291"/>
        <item m="1" x="309"/>
        <item m="1" x="327"/>
        <item m="1" x="234"/>
        <item m="1" x="244"/>
        <item m="1" x="252"/>
        <item m="1" x="260"/>
        <item m="1" x="268"/>
        <item m="1" x="276"/>
        <item m="1" x="284"/>
        <item m="1" x="292"/>
        <item m="1" x="310"/>
        <item m="1" x="328"/>
        <item m="1" x="235"/>
        <item m="1" x="245"/>
        <item m="1" x="253"/>
        <item m="1" x="261"/>
        <item m="1" x="269"/>
        <item m="1" x="277"/>
        <item m="1" x="285"/>
        <item m="1" x="293"/>
        <item m="1" x="311"/>
        <item m="1" x="329"/>
        <item m="1" x="236"/>
        <item m="1" x="246"/>
        <item m="1" x="254"/>
        <item m="1" x="262"/>
        <item m="1" x="270"/>
        <item m="1" x="278"/>
        <item m="1" x="286"/>
        <item m="1" x="294"/>
        <item m="1" x="312"/>
        <item m="1" x="330"/>
        <item m="1" x="295"/>
        <item m="1" x="313"/>
        <item m="1" x="331"/>
        <item m="1" x="341"/>
        <item m="1" x="351"/>
        <item m="1" x="361"/>
        <item m="1" x="371"/>
        <item m="1" x="381"/>
        <item m="1" x="399"/>
        <item m="1" x="419"/>
        <item m="1" x="296"/>
        <item m="1" x="314"/>
        <item m="1" x="332"/>
        <item m="1" x="342"/>
        <item m="1" x="352"/>
        <item m="1" x="362"/>
        <item m="1" x="372"/>
        <item m="1" x="382"/>
        <item m="1" x="401"/>
        <item m="1" x="421"/>
        <item m="1" x="297"/>
        <item m="1" x="315"/>
        <item m="1" x="333"/>
        <item m="1" x="343"/>
        <item m="1" x="353"/>
        <item m="1" x="363"/>
        <item m="1" x="373"/>
        <item m="1" x="383"/>
        <item m="1" x="403"/>
        <item m="1" x="423"/>
        <item m="1" x="298"/>
        <item m="1" x="316"/>
        <item m="1" x="334"/>
        <item m="1" x="344"/>
        <item m="1" x="354"/>
        <item m="1" x="364"/>
        <item m="1" x="374"/>
        <item m="1" x="384"/>
        <item m="1" x="404"/>
        <item m="1" x="424"/>
        <item m="1" x="299"/>
        <item m="1" x="317"/>
        <item m="1" x="335"/>
        <item m="1" x="345"/>
        <item m="1" x="355"/>
        <item m="1" x="365"/>
        <item m="1" x="375"/>
        <item m="1" x="385"/>
        <item m="1" x="405"/>
        <item m="1" x="425"/>
        <item m="1" x="300"/>
        <item m="1" x="318"/>
        <item m="1" x="336"/>
        <item m="1" x="346"/>
        <item m="1" x="356"/>
        <item m="1" x="366"/>
        <item m="1" x="376"/>
        <item m="1" x="386"/>
        <item m="1" x="406"/>
        <item m="1" x="426"/>
        <item m="1" x="301"/>
        <item m="1" x="319"/>
        <item m="1" x="337"/>
        <item m="1" x="347"/>
        <item m="1" x="357"/>
        <item m="1" x="367"/>
        <item m="1" x="377"/>
        <item m="1" x="387"/>
        <item m="1" x="407"/>
        <item m="1" x="427"/>
        <item m="1" x="302"/>
        <item m="1" x="320"/>
        <item m="1" x="338"/>
        <item m="1" x="348"/>
        <item m="1" x="358"/>
        <item m="1" x="368"/>
        <item m="1" x="378"/>
        <item m="1" x="388"/>
        <item m="1" x="408"/>
        <item m="1" x="428"/>
        <item m="1" x="303"/>
        <item m="1" x="321"/>
        <item m="1" x="339"/>
        <item m="1" x="349"/>
        <item m="1" x="359"/>
        <item m="1" x="369"/>
        <item m="1" x="379"/>
        <item m="1" x="389"/>
        <item m="1" x="409"/>
        <item m="1" x="429"/>
        <item m="1" x="304"/>
        <item m="1" x="322"/>
        <item m="1" x="340"/>
        <item m="1" x="350"/>
        <item m="1" x="360"/>
        <item m="1" x="370"/>
        <item m="1" x="380"/>
        <item m="1" x="390"/>
        <item m="1" x="410"/>
        <item m="1" x="430"/>
        <item m="1" x="391"/>
        <item m="1" x="411"/>
        <item m="1" x="431"/>
        <item m="1" x="441"/>
        <item m="1" x="451"/>
        <item m="1" x="461"/>
        <item m="1" x="471"/>
        <item m="1" x="481"/>
        <item m="1" x="495"/>
        <item m="1" x="509"/>
        <item m="1" x="392"/>
        <item m="1" x="412"/>
        <item m="1" x="432"/>
        <item m="1" x="442"/>
        <item m="1" x="452"/>
        <item m="1" x="462"/>
        <item m="1" x="472"/>
        <item m="1" x="482"/>
        <item m="1" x="496"/>
        <item m="1" x="510"/>
        <item m="1" x="393"/>
        <item m="1" x="413"/>
        <item m="1" x="433"/>
        <item m="1" x="443"/>
        <item m="1" x="453"/>
        <item m="1" x="463"/>
        <item m="1" x="473"/>
        <item m="1" x="483"/>
        <item m="1" x="497"/>
        <item m="1" x="511"/>
        <item m="1" x="394"/>
        <item m="1" x="414"/>
        <item m="1" x="434"/>
        <item m="1" x="444"/>
        <item m="1" x="454"/>
        <item m="1" x="464"/>
        <item m="1" x="474"/>
        <item m="1" x="484"/>
        <item m="1" x="498"/>
        <item m="1" x="512"/>
        <item m="1" x="395"/>
        <item m="1" x="415"/>
        <item m="1" x="435"/>
        <item m="1" x="445"/>
        <item m="1" x="455"/>
        <item m="1" x="465"/>
        <item m="1" x="475"/>
        <item m="1" x="485"/>
        <item m="1" x="499"/>
        <item m="1" x="513"/>
        <item m="1" x="396"/>
        <item m="1" x="416"/>
        <item m="1" x="436"/>
        <item m="1" x="446"/>
        <item m="1" x="456"/>
        <item m="1" x="466"/>
        <item m="1" x="476"/>
        <item m="1" x="486"/>
        <item m="1" x="500"/>
        <item m="1" x="514"/>
        <item m="1" x="397"/>
        <item m="1" x="417"/>
        <item m="1" x="437"/>
        <item m="1" x="447"/>
        <item m="1" x="457"/>
        <item m="1" x="467"/>
        <item m="1" x="477"/>
        <item m="1" x="487"/>
        <item m="1" x="501"/>
        <item m="1" x="515"/>
        <item m="1" x="398"/>
        <item m="1" x="418"/>
        <item m="1" x="438"/>
        <item m="1" x="448"/>
        <item m="1" x="458"/>
        <item m="1" x="468"/>
        <item m="1" x="478"/>
        <item m="1" x="488"/>
        <item m="1" x="502"/>
        <item m="1" x="516"/>
        <item m="1" x="400"/>
        <item m="1" x="420"/>
        <item m="1" x="439"/>
        <item m="1" x="449"/>
        <item m="1" x="459"/>
        <item m="1" x="469"/>
        <item m="1" x="479"/>
        <item m="1" x="489"/>
        <item m="1" x="503"/>
        <item m="1" x="517"/>
        <item m="1" x="402"/>
        <item m="1" x="422"/>
        <item m="1" x="440"/>
        <item m="1" x="450"/>
        <item m="1" x="460"/>
        <item m="1" x="470"/>
        <item m="1" x="480"/>
        <item m="1" x="490"/>
        <item m="1" x="504"/>
        <item m="1" x="518"/>
        <item m="1" x="491"/>
        <item m="1" x="505"/>
        <item m="1" x="519"/>
        <item m="1" x="522"/>
        <item m="1" x="525"/>
        <item m="1" x="528"/>
        <item m="1" x="221"/>
        <item m="1" x="224"/>
        <item m="1" x="227"/>
        <item m="1" x="237"/>
        <item m="1" x="492"/>
        <item m="1" x="506"/>
        <item m="1" x="520"/>
        <item m="1" x="523"/>
        <item m="1" x="526"/>
        <item m="1" x="529"/>
        <item m="1" x="222"/>
        <item m="1" x="225"/>
        <item m="1" x="228"/>
        <item m="1" x="238"/>
        <item m="1" x="493"/>
        <item m="1" x="507"/>
        <item m="1" x="521"/>
        <item m="1" x="524"/>
        <item m="1" x="527"/>
        <item m="1" x="530"/>
        <item m="1" x="223"/>
        <item m="1" x="226"/>
        <item m="1" x="229"/>
        <item m="1" x="239"/>
        <item m="1" x="494"/>
        <item m="1" x="508"/>
      </items>
    </pivotField>
    <pivotField compact="0" outline="0" showAll="0" defaultSubtotal="0">
      <items count="8000">
        <item m="1" x="3281"/>
        <item m="1" x="3370"/>
        <item m="1" x="3458"/>
        <item m="1" x="3540"/>
        <item m="1" x="3634"/>
        <item m="1" x="3701"/>
        <item m="1" x="3781"/>
        <item m="1" x="3833"/>
        <item m="1" x="3909"/>
        <item m="1" x="2757"/>
        <item m="1" x="2865"/>
        <item m="1" x="2956"/>
        <item m="1" x="3064"/>
        <item m="1" x="3143"/>
        <item m="1" x="3266"/>
        <item m="1" x="3353"/>
        <item m="1" x="3450"/>
        <item m="1" x="3526"/>
        <item m="1" x="3627"/>
        <item m="1" x="2426"/>
        <item m="1" x="2489"/>
        <item m="1" x="2565"/>
        <item m="1" x="2652"/>
        <item m="1" x="2745"/>
        <item m="1" x="2850"/>
        <item m="1" x="2942"/>
        <item m="1" x="3053"/>
        <item m="1" x="3128"/>
        <item m="1" x="3256"/>
        <item m="1" x="2160"/>
        <item m="1" x="2214"/>
        <item m="1" x="2288"/>
        <item m="1" x="2345"/>
        <item m="1" x="2421"/>
        <item m="1" x="2475"/>
        <item m="1" x="2557"/>
        <item m="1" x="2639"/>
        <item m="1" x="2735"/>
        <item m="1" x="2833"/>
        <item m="1" x="1883"/>
        <item m="1" x="1930"/>
        <item m="1" x="2018"/>
        <item m="1" x="2071"/>
        <item m="1" x="2154"/>
        <item m="1" x="2199"/>
        <item m="1" x="2285"/>
        <item m="1" x="2334"/>
        <item m="1" x="2414"/>
        <item m="1" x="2461"/>
        <item m="1" x="1728"/>
        <item m="1" x="1787"/>
        <item m="1" x="1878"/>
        <item m="1" x="1926"/>
        <item m="1" x="2014"/>
        <item m="1" x="2065"/>
        <item m="1" x="2147"/>
        <item m="1" x="2193"/>
        <item m="1" x="1779"/>
        <item m="1" x="1870"/>
        <item m="1" x="4602"/>
        <item m="1" x="4419"/>
        <item m="1" x="4242"/>
        <item m="1" x="4077"/>
        <item m="1" x="5025"/>
        <item m="1" x="4779"/>
        <item m="1" x="4584"/>
        <item m="1" x="4399"/>
        <item m="1" x="4230"/>
        <item m="1" x="5266"/>
        <item m="1" x="5002"/>
        <item m="1" x="4755"/>
        <item m="1" x="4562"/>
        <item m="1" x="4381"/>
        <item m="1" x="5519"/>
        <item m="1" x="5238"/>
        <item m="1" x="4980"/>
        <item m="1" x="4729"/>
        <item m="1" x="4542"/>
        <item m="1" x="5789"/>
        <item m="1" x="5489"/>
        <item m="1" x="5208"/>
        <item m="1" x="4947"/>
        <item m="1" x="4702"/>
        <item m="1" x="6044"/>
        <item m="1" x="5754"/>
        <item m="1" x="5457"/>
        <item m="1" x="5176"/>
        <item m="1" x="4919"/>
        <item m="1" x="6269"/>
        <item m="1" x="6014"/>
        <item m="1" x="5722"/>
        <item m="1" x="5427"/>
        <item m="1" x="5149"/>
        <item m="1" x="6506"/>
        <item m="1" x="6021"/>
        <item m="1" x="5434"/>
        <item m="1" x="5588"/>
        <item m="1" x="6431"/>
        <item m="1" x="6657"/>
        <item m="1" x="6867"/>
        <item m="1" x="7054"/>
        <item m="1" x="7241"/>
        <item m="1" x="7446"/>
        <item m="1" x="7413"/>
        <item m="1" x="7443"/>
        <item m="1" x="7489"/>
        <item m="1" x="7740"/>
        <item m="1" x="7903"/>
        <item m="1" x="7908"/>
        <item m="1" x="7741"/>
        <item m="1" x="7904"/>
        <item m="1" x="7909"/>
        <item m="1" x="3291"/>
        <item m="1" x="3300"/>
        <item m="1" x="3467"/>
        <item m="1" x="3304"/>
        <item m="1" x="3470"/>
        <item m="1" x="3642"/>
        <item m="1" x="3309"/>
        <item m="1" x="3475"/>
        <item m="1" x="3643"/>
        <item m="1" x="3786"/>
        <item m="1" x="7744"/>
        <item m="1" x="7910"/>
        <item m="1" x="2351"/>
        <item m="1" x="2424"/>
        <item m="1" x="2483"/>
        <item m="1" x="2562"/>
        <item m="1" x="2646"/>
        <item m="1" x="2742"/>
        <item m="1" x="2844"/>
        <item m="1" x="2938"/>
        <item m="1" x="3045"/>
        <item m="1" x="2020"/>
        <item m="1" x="2075"/>
        <item m="1" x="2157"/>
        <item m="1" x="2206"/>
        <item m="1" x="2286"/>
        <item m="1" x="2338"/>
        <item m="1" x="2418"/>
        <item m="1" x="2468"/>
        <item m="1" x="2552"/>
        <item m="1" x="2628"/>
        <item m="1" x="1729"/>
        <item m="1" x="1790"/>
        <item m="1" x="1880"/>
        <item m="1" x="1928"/>
        <item m="1" x="2016"/>
        <item m="1" x="2068"/>
        <item m="1" x="2151"/>
        <item m="1" x="2197"/>
        <item m="1" x="2281"/>
        <item m="1" x="2329"/>
        <item m="1" x="1724"/>
        <item m="1" x="1784"/>
        <item m="1" x="1875"/>
        <item m="1" x="1922"/>
        <item m="1" x="2010"/>
        <item m="1" x="2061"/>
        <item m="1" x="1775"/>
        <item m="1" x="2569"/>
        <item m="1" x="2747"/>
        <item m="1" x="2940"/>
        <item m="1" x="3125"/>
        <item m="1" x="2578"/>
        <item m="1" x="2758"/>
        <item m="1" x="2950"/>
        <item m="1" x="3131"/>
        <item m="1" x="3339"/>
        <item m="1" x="5252"/>
        <item m="1" x="4992"/>
        <item m="1" x="4742"/>
        <item m="1" x="4554"/>
        <item m="1" x="4374"/>
        <item m="1" x="5501"/>
        <item m="1" x="5222"/>
        <item m="1" x="4962"/>
        <item m="1" x="4714"/>
        <item m="1" x="4532"/>
        <item m="1" x="5771"/>
        <item m="1" x="5471"/>
        <item m="1" x="5192"/>
        <item m="1" x="4930"/>
        <item m="1" x="4691"/>
        <item m="1" x="6028"/>
        <item m="1" x="5735"/>
        <item m="1" x="5439"/>
        <item m="1" x="5160"/>
        <item m="1" x="4907"/>
        <item m="1" x="6251"/>
        <item m="1" x="5998"/>
        <item m="1" x="5704"/>
        <item m="1" x="5409"/>
        <item m="1" x="5137"/>
        <item m="1" x="6493"/>
        <item m="1" x="6223"/>
        <item m="1" x="5970"/>
        <item m="1" x="5671"/>
        <item m="1" x="5386"/>
        <item m="1" x="6698"/>
        <item m="1" x="6471"/>
        <item m="1" x="6192"/>
        <item m="1" x="5943"/>
        <item m="1" x="5653"/>
        <item m="1" x="5877"/>
        <item m="1" x="6009"/>
        <item m="1" x="5155"/>
        <item m="1" x="5314"/>
        <item m="1" x="5421"/>
        <item m="1" x="5581"/>
        <item m="1" x="5698"/>
        <item m="1" x="5866"/>
        <item m="1" x="5981"/>
        <item m="1" x="6116"/>
        <item m="1" x="4670"/>
        <item m="1" x="4810"/>
        <item m="1" x="4894"/>
        <item m="1" x="5055"/>
        <item m="1" x="5133"/>
        <item m="1" x="5303"/>
        <item m="1" x="5393"/>
        <item m="1" x="5567"/>
        <item m="1" x="5666"/>
        <item m="1" x="5852"/>
        <item m="1" x="4336"/>
        <item m="1" x="4439"/>
        <item m="1" x="7513"/>
        <item m="1" x="7544"/>
        <item m="1" x="7566"/>
        <item m="1" x="3174"/>
        <item m="1" x="3187"/>
        <item m="1" x="3381"/>
        <item m="1" x="3196"/>
        <item m="1" x="3392"/>
        <item m="1" x="3555"/>
        <item m="1" x="3178"/>
        <item m="1" x="3190"/>
        <item m="1" x="3384"/>
        <item m="1" x="3198"/>
        <item m="1" x="3394"/>
        <item m="1" x="3557"/>
        <item m="1" x="3207"/>
        <item m="1" x="3401"/>
        <item m="1" x="3564"/>
        <item m="1" x="3712"/>
        <item m="1" x="3215"/>
        <item m="1" x="3407"/>
        <item m="1" x="3571"/>
        <item m="1" x="3717"/>
        <item m="1" x="3842"/>
        <item m="1" x="3414"/>
        <item m="1" x="3577"/>
        <item m="1" x="3725"/>
        <item m="1" x="3847"/>
        <item m="1" x="3974"/>
        <item m="1" x="3583"/>
        <item m="1" x="3731"/>
        <item m="1" x="3855"/>
        <item m="1" x="3980"/>
        <item m="1" x="4130"/>
        <item m="1" x="2076"/>
        <item m="1" x="2158"/>
        <item m="1" x="2207"/>
        <item m="1" x="2287"/>
        <item m="1" x="2339"/>
        <item m="1" x="2419"/>
        <item m="1" x="2469"/>
        <item m="1" x="2553"/>
        <item m="1" x="2629"/>
        <item m="1" x="1730"/>
        <item m="1" x="1791"/>
        <item m="1" x="1881"/>
        <item m="1" x="1929"/>
        <item m="1" x="2017"/>
        <item m="1" x="2069"/>
        <item m="1" x="2152"/>
        <item m="1" x="2198"/>
        <item m="1" x="2282"/>
        <item m="1" x="2330"/>
        <item m="1" x="1725"/>
        <item m="1" x="1785"/>
        <item m="1" x="1876"/>
        <item m="1" x="1923"/>
        <item m="1" x="2011"/>
        <item m="1" x="2062"/>
        <item m="1" x="1776"/>
        <item m="1" x="2579"/>
        <item m="1" x="2759"/>
        <item m="1" x="2951"/>
        <item m="1" x="3132"/>
        <item m="1" x="3340"/>
        <item m="1" x="3504"/>
        <item m="1" x="2589"/>
        <item m="1" x="2770"/>
        <item m="1" x="2961"/>
        <item m="1" x="3148"/>
        <item m="1" x="3350"/>
        <item m="1" x="3514"/>
        <item m="1" x="3675"/>
        <item m="1" x="5502"/>
        <item m="1" x="5223"/>
        <item m="1" x="4963"/>
        <item m="1" x="4715"/>
        <item m="1" x="4533"/>
        <item m="1" x="5772"/>
        <item m="1" x="5472"/>
        <item m="1" x="5193"/>
        <item m="1" x="4931"/>
        <item m="1" x="4692"/>
        <item m="1" x="6029"/>
        <item m="1" x="5736"/>
        <item m="1" x="5440"/>
        <item m="1" x="5161"/>
        <item m="1" x="4908"/>
        <item m="1" x="6252"/>
        <item m="1" x="5999"/>
        <item m="1" x="5705"/>
        <item m="1" x="5410"/>
        <item m="1" x="5138"/>
        <item m="1" x="6494"/>
        <item m="1" x="6224"/>
        <item m="1" x="5971"/>
        <item m="1" x="5672"/>
        <item m="1" x="5387"/>
        <item m="1" x="6699"/>
        <item m="1" x="6472"/>
        <item m="1" x="6193"/>
        <item m="1" x="5944"/>
        <item m="1" x="5654"/>
        <item m="1" x="6897"/>
        <item m="1" x="6680"/>
        <item m="1" x="6450"/>
        <item m="1" x="6172"/>
        <item m="1" x="5935"/>
        <item m="1" x="5315"/>
        <item m="1" x="5422"/>
        <item m="1" x="5582"/>
        <item m="1" x="5699"/>
        <item m="1" x="5867"/>
        <item m="1" x="5982"/>
        <item m="1" x="6117"/>
        <item m="1" x="4671"/>
        <item m="1" x="4811"/>
        <item m="1" x="4895"/>
        <item m="1" x="5056"/>
        <item m="1" x="5134"/>
        <item m="1" x="5304"/>
        <item m="1" x="5394"/>
        <item m="1" x="5568"/>
        <item m="1" x="5667"/>
        <item m="1" x="5853"/>
        <item m="1" x="4337"/>
        <item m="1" x="4440"/>
        <item m="1" x="4501"/>
        <item m="1" x="4615"/>
        <item m="1" x="4664"/>
        <item m="1" x="4804"/>
        <item m="1" x="4887"/>
        <item m="1" x="5044"/>
        <item m="1" x="5123"/>
        <item m="1" x="5294"/>
        <item m="1" x="4028"/>
        <item m="1" x="4103"/>
        <item m="1" x="7545"/>
        <item m="1" x="7567"/>
        <item m="1" x="7584"/>
        <item m="1" x="3175"/>
        <item m="1" x="3188"/>
        <item m="1" x="3382"/>
        <item m="1" x="3197"/>
        <item m="1" x="3393"/>
        <item m="1" x="3556"/>
        <item m="1" x="3206"/>
        <item m="1" x="3400"/>
        <item m="1" x="3563"/>
        <item m="1" x="3711"/>
        <item m="1" x="3214"/>
        <item m="1" x="3179"/>
        <item m="1" x="3191"/>
        <item m="1" x="3385"/>
        <item m="1" x="3199"/>
        <item m="1" x="3395"/>
        <item m="1" x="3558"/>
        <item m="1" x="3208"/>
        <item m="1" x="3402"/>
        <item m="1" x="3565"/>
        <item m="1" x="3713"/>
        <item m="1" x="3216"/>
        <item m="1" x="3408"/>
        <item m="1" x="3572"/>
        <item m="1" x="3718"/>
        <item m="1" x="3843"/>
        <item m="1" x="3415"/>
        <item m="1" x="3578"/>
        <item m="1" x="3726"/>
        <item m="1" x="3848"/>
        <item m="1" x="3975"/>
        <item m="1" x="3584"/>
        <item m="1" x="3732"/>
        <item m="1" x="3856"/>
        <item m="1" x="3981"/>
        <item m="1" x="4131"/>
        <item m="1" x="3739"/>
        <item m="1" x="3861"/>
        <item m="1" x="3987"/>
        <item m="1" x="4136"/>
        <item m="1" x="4284"/>
        <item m="1" x="3910"/>
        <item m="1" x="3966"/>
        <item m="1" x="4044"/>
        <item m="1" x="4119"/>
        <item m="1" x="4197"/>
        <item m="1" x="4276"/>
        <item m="1" x="4344"/>
        <item m="1" x="4445"/>
        <item m="1" x="4505"/>
        <item m="1" x="3527"/>
        <item m="1" x="3628"/>
        <item m="1" x="3688"/>
        <item m="1" x="3773"/>
        <item m="1" x="3824"/>
        <item m="1" x="3903"/>
        <item m="1" x="3958"/>
        <item m="1" x="4037"/>
        <item m="1" x="4112"/>
        <item m="1" x="4190"/>
        <item m="1" x="3129"/>
        <item m="1" x="3257"/>
        <item m="1" x="3341"/>
        <item m="1" x="3443"/>
        <item m="1" x="3510"/>
        <item m="1" x="3616"/>
        <item m="1" x="3676"/>
        <item m="1" x="3767"/>
        <item m="1" x="3814"/>
        <item m="1" x="3893"/>
        <item m="1" x="2736"/>
        <item m="1" x="2834"/>
        <item m="1" x="2934"/>
        <item m="1" x="3036"/>
        <item m="1" x="3121"/>
        <item m="1" x="3245"/>
        <item m="1" x="3330"/>
        <item m="1" x="3434"/>
        <item m="1" x="3499"/>
        <item m="1" x="3607"/>
        <item m="1" x="2415"/>
        <item m="1" x="2462"/>
        <item m="1" x="2548"/>
        <item m="1" x="2622"/>
        <item m="1" x="2723"/>
        <item m="1" x="2817"/>
        <item m="1" x="2919"/>
        <item m="1" x="3016"/>
        <item m="1" x="3110"/>
        <item m="1" x="3228"/>
        <item m="1" x="2148"/>
        <item m="1" x="2194"/>
        <item m="1" x="2278"/>
        <item m="1" x="2326"/>
        <item m="1" x="2408"/>
        <item m="1" x="2455"/>
        <item m="1" x="2539"/>
        <item m="1" x="2613"/>
        <item m="1" x="2710"/>
        <item m="1" x="2805"/>
        <item m="1" x="1871"/>
        <item m="1" x="1919"/>
        <item m="1" x="2006"/>
        <item m="1" x="2057"/>
        <item m="1" x="2141"/>
        <item m="1" x="2186"/>
        <item m="1" x="2269"/>
        <item m="1" x="2318"/>
        <item m="1" x="2398"/>
        <item m="1" x="4607"/>
        <item m="1" x="4427"/>
        <item m="1" x="4252"/>
        <item m="1" x="4083"/>
        <item m="1" x="5033"/>
        <item m="1" x="4789"/>
        <item m="1" x="4595"/>
        <item m="1" x="4410"/>
        <item m="1" x="4237"/>
        <item m="1" x="5278"/>
        <item m="1" x="5018"/>
        <item m="1" x="4766"/>
        <item m="1" x="4576"/>
        <item m="1" x="4391"/>
        <item m="1" x="5535"/>
        <item m="1" x="5253"/>
        <item m="1" x="4993"/>
        <item m="1" x="4743"/>
        <item m="1" x="4555"/>
        <item m="1" x="5804"/>
        <item m="1" x="5503"/>
        <item m="1" x="5224"/>
        <item m="1" x="4964"/>
        <item m="1" x="4716"/>
        <item m="1" x="6056"/>
        <item m="1" x="5773"/>
        <item m="1" x="5473"/>
        <item m="1" x="5194"/>
        <item m="1" x="4932"/>
        <item m="1" x="6285"/>
        <item m="1" x="6030"/>
        <item m="1" x="5737"/>
        <item m="1" x="5441"/>
        <item m="1" x="5162"/>
        <item m="1" x="6519"/>
        <item m="1" x="6276"/>
        <item m="1" x="6526"/>
        <item m="1" x="6730"/>
        <item m="1" x="6931"/>
        <item m="1" x="7118"/>
        <item m="1" x="7308"/>
        <item m="1" x="7529"/>
        <item m="1" x="6292"/>
        <item m="1" x="6536"/>
        <item m="1" x="6739"/>
        <item m="1" x="6936"/>
        <item m="1" x="7123"/>
        <item m="1" x="7316"/>
        <item m="1" x="7539"/>
        <item m="1" x="6305"/>
        <item m="1" x="6546"/>
        <item m="1" x="6745"/>
        <item m="1" x="6943"/>
        <item m="1" x="7130"/>
        <item m="1" x="7323"/>
        <item m="1" x="7546"/>
        <item m="1" x="6315"/>
        <item m="1" x="6553"/>
        <item m="1" x="6752"/>
        <item m="1" x="6948"/>
        <item m="1" x="7135"/>
        <item m="1" x="7329"/>
        <item m="1" x="7552"/>
        <item m="1" x="6326"/>
        <item m="1" x="6560"/>
        <item m="1" x="6758"/>
        <item m="1" x="6954"/>
        <item m="1" x="7142"/>
        <item m="1" x="7335"/>
        <item m="1" x="7558"/>
        <item m="1" x="6336"/>
        <item m="1" x="6567"/>
        <item m="1" x="6763"/>
        <item m="1" x="6958"/>
        <item m="1" x="7147"/>
        <item m="1" x="7338"/>
        <item m="1" x="7563"/>
        <item m="1" x="6341"/>
        <item m="1" x="6572"/>
        <item m="1" x="6767"/>
        <item m="1" x="6962"/>
        <item m="1" x="7152"/>
        <item m="1" x="7343"/>
        <item m="1" x="7569"/>
        <item m="1" x="6346"/>
        <item m="1" x="6579"/>
        <item m="1" x="6771"/>
        <item m="1" x="6968"/>
        <item m="1" x="7157"/>
        <item m="1" x="7349"/>
        <item m="1" x="7573"/>
        <item m="1" x="6350"/>
        <item m="1" x="6581"/>
        <item m="1" x="6776"/>
        <item m="1" x="6971"/>
        <item m="1" x="7163"/>
        <item m="1" x="7355"/>
        <item m="1" x="7578"/>
        <item m="1" x="6355"/>
        <item m="1" x="6586"/>
        <item m="1" x="6780"/>
        <item m="1" x="6976"/>
        <item m="1" x="7167"/>
        <item m="1" x="7359"/>
        <item m="1" x="7581"/>
        <item m="1" x="7242"/>
        <item m="1" x="7447"/>
        <item m="1" x="7671"/>
        <item m="1" x="7839"/>
        <item m="1" x="7993"/>
        <item m="1" x="7248"/>
        <item m="1" x="7457"/>
        <item m="1" x="7680"/>
        <item m="1" x="2679"/>
        <item m="1" x="3462"/>
        <item m="1" x="4047"/>
        <item m="1" x="4674"/>
        <item m="1" x="2703"/>
        <item m="1" x="3479"/>
        <item m="1" x="4065"/>
        <item m="1" x="4722"/>
        <item m="1" x="2727"/>
        <item m="1" x="3492"/>
        <item m="1" x="4084"/>
        <item m="1" x="4769"/>
        <item m="1" x="7103"/>
        <item m="1" x="7284"/>
        <item m="1" x="7482"/>
        <item m="1" x="7692"/>
        <item m="1" x="7849"/>
        <item m="1" x="7292"/>
        <item m="1" x="7498"/>
        <item m="1" x="7703"/>
        <item m="1" x="7860"/>
        <item m="1" x="7508"/>
        <item m="1" x="7718"/>
        <item m="1" x="7872"/>
        <item m="1" x="7726"/>
        <item m="1" x="7885"/>
        <item m="1" x="7895"/>
        <item m="1" x="7104"/>
        <item m="1" x="7285"/>
        <item m="1" x="7485"/>
        <item m="1" x="7695"/>
        <item m="1" x="7852"/>
        <item m="1" x="7293"/>
        <item m="1" x="7499"/>
        <item m="1" x="7706"/>
        <item m="1" x="7863"/>
        <item m="1" x="7510"/>
        <item m="1" x="7720"/>
        <item m="1" x="7876"/>
        <item m="1" x="7729"/>
        <item m="1" x="7888"/>
        <item m="1" x="7898"/>
        <item m="1" x="3277"/>
        <item m="1" x="7109"/>
        <item m="1" x="7294"/>
        <item m="1" x="7500"/>
        <item m="1" x="7707"/>
        <item m="1" x="7864"/>
        <item m="1" x="3258"/>
        <item m="1" x="3342"/>
        <item m="1" x="3444"/>
        <item m="1" x="3511"/>
        <item m="1" x="3617"/>
        <item m="1" x="3677"/>
        <item m="1" x="3768"/>
        <item m="1" x="3815"/>
        <item m="1" x="3894"/>
        <item m="1" x="2737"/>
        <item m="1" x="2835"/>
        <item m="1" x="2935"/>
        <item m="1" x="3037"/>
        <item m="1" x="3122"/>
        <item m="1" x="3246"/>
        <item m="1" x="3331"/>
        <item m="1" x="3435"/>
        <item m="1" x="3500"/>
        <item m="1" x="3608"/>
        <item m="1" x="2416"/>
        <item m="1" x="2463"/>
        <item m="1" x="2549"/>
        <item m="1" x="2623"/>
        <item m="1" x="2724"/>
        <item m="1" x="2818"/>
        <item m="1" x="2920"/>
        <item m="1" x="3017"/>
        <item m="1" x="3111"/>
        <item m="1" x="3229"/>
        <item m="1" x="2149"/>
        <item m="1" x="2195"/>
        <item m="1" x="2279"/>
        <item m="1" x="2327"/>
        <item m="1" x="2409"/>
        <item m="1" x="2456"/>
        <item m="1" x="2540"/>
        <item m="1" x="2614"/>
        <item m="1" x="2711"/>
        <item m="1" x="2806"/>
        <item m="1" x="1872"/>
        <item m="1" x="1920"/>
        <item m="1" x="2007"/>
        <item m="1" x="2058"/>
        <item m="1" x="2142"/>
        <item m="1" x="2187"/>
        <item m="1" x="2270"/>
        <item m="1" x="2319"/>
        <item m="1" x="2399"/>
        <item m="1" x="2447"/>
        <item m="1" x="1773"/>
        <item m="1" x="1863"/>
        <item m="1" x="1913"/>
        <item m="1" x="1997"/>
        <item m="1" x="2049"/>
        <item m="1" x="2130"/>
        <item m="1" x="2178"/>
        <item m="1" x="1761"/>
        <item m="1" x="1846"/>
        <item m="1" x="2563"/>
        <item m="1" x="2570"/>
        <item m="1" x="2748"/>
        <item m="1" x="5019"/>
        <item m="1" x="4767"/>
        <item m="1" x="4577"/>
        <item m="1" x="4392"/>
        <item m="1" x="5536"/>
        <item m="1" x="5254"/>
        <item m="1" x="4994"/>
        <item m="1" x="4744"/>
        <item m="1" x="4556"/>
        <item m="1" x="5805"/>
        <item m="1" x="5504"/>
        <item m="1" x="5225"/>
        <item m="1" x="4965"/>
        <item m="1" x="4717"/>
        <item m="1" x="6057"/>
        <item m="1" x="5774"/>
        <item m="1" x="5474"/>
        <item m="1" x="5195"/>
        <item m="1" x="4933"/>
        <item m="1" x="6286"/>
        <item m="1" x="6031"/>
        <item m="1" x="5738"/>
        <item m="1" x="5442"/>
        <item m="1" x="5163"/>
        <item m="1" x="6520"/>
        <item m="1" x="6253"/>
        <item m="1" x="6000"/>
        <item m="1" x="5706"/>
        <item m="1" x="5411"/>
        <item m="1" x="6718"/>
        <item m="1" x="6495"/>
        <item m="1" x="6225"/>
        <item m="1" x="5972"/>
        <item m="1" x="5673"/>
        <item m="1" x="6914"/>
        <item m="1" x="5963"/>
        <item m="1" x="6110"/>
        <item m="1" x="5384"/>
        <item m="1" x="5562"/>
        <item m="1" x="6377"/>
        <item m="1" x="6605"/>
        <item m="1" x="6806"/>
        <item m="1" x="6998"/>
        <item m="1" x="7192"/>
        <item m="1" x="7393"/>
        <item m="1" x="2728"/>
        <item m="1" x="3493"/>
        <item m="1" x="4085"/>
        <item m="1" x="4770"/>
        <item m="1" x="2750"/>
        <item m="1" x="3516"/>
        <item m="1" x="4104"/>
        <item m="1" x="4798"/>
        <item m="1" x="2773"/>
        <item m="1" x="3546"/>
        <item m="1" x="4122"/>
        <item m="1" x="4812"/>
        <item m="1" x="7509"/>
        <item m="1" x="7719"/>
        <item m="1" x="7873"/>
        <item m="1" x="7727"/>
        <item m="1" x="7886"/>
        <item m="1" x="7896"/>
        <item m="1" x="7511"/>
        <item m="1" x="7721"/>
        <item m="1" x="7877"/>
        <item m="1" x="7730"/>
        <item m="1" x="7889"/>
        <item m="1" x="7899"/>
        <item m="1" x="3278"/>
        <item m="1" x="3284"/>
        <item m="1" x="3455"/>
        <item m="1" x="3292"/>
        <item m="1" x="3460"/>
        <item m="1" x="3632"/>
        <item m="1" x="7517"/>
        <item m="1" x="7731"/>
        <item m="1" x="7890"/>
        <item m="1" x="3046"/>
        <item m="1" x="3126"/>
        <item m="1" x="3252"/>
        <item m="1" x="3337"/>
        <item m="1" x="3441"/>
        <item m="1" x="3508"/>
        <item m="1" x="3614"/>
        <item m="1" x="3673"/>
        <item m="1" x="3764"/>
        <item m="1" x="2554"/>
        <item m="1" x="2630"/>
        <item m="1" x="2732"/>
        <item m="1" x="2824"/>
        <item m="1" x="2930"/>
        <item m="1" x="3025"/>
        <item m="1" x="3116"/>
        <item m="1" x="3235"/>
        <item m="1" x="3325"/>
        <item m="1" x="3429"/>
        <item m="1" x="2283"/>
        <item m="1" x="2331"/>
        <item m="1" x="2412"/>
        <item m="1" x="2459"/>
        <item m="1" x="2543"/>
        <item m="1" x="2618"/>
        <item m="1" x="2718"/>
        <item m="1" x="2811"/>
        <item m="1" x="2913"/>
        <item m="1" x="3009"/>
        <item m="1" x="2012"/>
        <item m="1" x="2063"/>
        <item m="1" x="2145"/>
        <item m="1" x="2190"/>
        <item m="1" x="2275"/>
        <item m="1" x="2323"/>
        <item m="1" x="2404"/>
        <item m="1" x="2451"/>
        <item m="1" x="2534"/>
        <item m="1" x="2608"/>
        <item m="1" x="1777"/>
        <item m="1" x="1867"/>
        <item m="1" x="1916"/>
        <item m="1" x="2002"/>
        <item m="1" x="2054"/>
        <item m="1" x="2137"/>
        <item m="1" x="2183"/>
        <item m="1" x="2263"/>
        <item m="1" x="2313"/>
        <item m="1" x="1768"/>
        <item m="1" x="1855"/>
        <item m="1" x="1908"/>
        <item m="1" x="1987"/>
        <item m="1" x="2042"/>
        <item m="1" x="2566"/>
        <item m="1" x="2743"/>
        <item m="1" x="2573"/>
        <item m="1" x="2755"/>
        <item m="1" x="2944"/>
        <item m="1" x="5267"/>
        <item m="1" x="5003"/>
        <item m="1" x="4756"/>
        <item m="1" x="4563"/>
        <item m="1" x="4382"/>
        <item m="1" x="5520"/>
        <item m="1" x="5239"/>
        <item m="1" x="4981"/>
        <item m="1" x="4730"/>
        <item m="1" x="4543"/>
        <item m="1" x="5790"/>
        <item m="1" x="5490"/>
        <item m="1" x="5209"/>
        <item m="1" x="4948"/>
        <item m="1" x="4703"/>
        <item m="1" x="6045"/>
        <item m="1" x="5755"/>
        <item m="1" x="5458"/>
        <item m="1" x="5177"/>
        <item m="1" x="4920"/>
        <item m="1" x="6270"/>
        <item m="1" x="6015"/>
        <item m="1" x="5723"/>
        <item m="1" x="5428"/>
        <item m="1" x="5150"/>
        <item m="1" x="6507"/>
        <item m="1" x="6239"/>
        <item m="1" x="5987"/>
        <item m="1" x="5689"/>
        <item m="1" x="5397"/>
        <item m="1" x="6713"/>
        <item m="1" x="6485"/>
        <item m="1" x="6212"/>
        <item m="1" x="5955"/>
        <item m="1" x="5663"/>
        <item m="1" x="5668"/>
        <item m="1" x="5854"/>
        <item m="1" x="5952"/>
        <item m="1" x="6106"/>
        <item m="1" x="5124"/>
        <item m="1" x="5295"/>
        <item m="1" x="6372"/>
        <item m="1" x="6597"/>
        <item m="1" x="6797"/>
        <item m="1" x="6992"/>
        <item m="1" x="2739"/>
        <item m="1" x="3505"/>
        <item m="1" x="4096"/>
        <item m="1" x="4791"/>
        <item m="1" x="2762"/>
        <item m="1" x="3533"/>
        <item m="1" x="4115"/>
        <item m="1" x="4806"/>
        <item m="1" x="2788"/>
        <item m="1" x="3566"/>
        <item m="1" x="4137"/>
        <item m="1" x="4826"/>
        <item m="1" x="7611"/>
        <item m="1" x="7790"/>
        <item m="1" x="7947"/>
        <item m="1" x="7798"/>
        <item m="1" x="7956"/>
        <item m="1" x="7962"/>
        <item m="1" x="2189"/>
        <item m="1" x="3154"/>
        <item m="1" x="3162"/>
        <item m="1" x="3363"/>
        <item m="1" x="3176"/>
        <item m="1" x="3373"/>
        <item m="1" x="3536"/>
        <item m="1" x="3189"/>
        <item m="1" x="3695"/>
        <item m="1" x="7614"/>
        <item m="1" x="7799"/>
        <item m="1" x="7957"/>
        <item m="1" x="7801"/>
        <item m="1" x="7963"/>
        <item m="1" x="7965"/>
        <item m="1" x="7612"/>
        <item m="1" x="7791"/>
        <item m="1" x="7950"/>
        <item m="1" x="7800"/>
        <item m="1" x="7958"/>
        <item m="1" x="7964"/>
        <item m="1" x="3156"/>
        <item m="1" x="3164"/>
        <item m="1" x="3365"/>
        <item m="1" x="3180"/>
        <item m="1" x="3375"/>
        <item m="1" x="3538"/>
        <item m="1" x="3192"/>
        <item m="1" x="3386"/>
        <item m="1" x="3544"/>
        <item m="1" x="3697"/>
        <item m="1" x="7615"/>
        <item m="1" x="1726"/>
        <item m="1" x="2533"/>
        <item m="1" x="2607"/>
        <item m="1" x="7966"/>
        <item m="1" x="2836"/>
        <item m="1" x="2936"/>
        <item m="1" x="3038"/>
        <item m="1" x="3123"/>
        <item m="1" x="3247"/>
        <item m="1" x="3332"/>
        <item m="1" x="3436"/>
        <item m="1" x="3501"/>
        <item m="1" x="3609"/>
        <item m="1" x="2417"/>
        <item m="1" x="2464"/>
        <item m="1" x="2550"/>
        <item m="1" x="2624"/>
        <item m="1" x="2725"/>
        <item m="1" x="2819"/>
        <item m="1" x="2921"/>
        <item m="1" x="3018"/>
        <item m="1" x="3112"/>
        <item m="1" x="3230"/>
        <item m="1" x="2150"/>
        <item m="1" x="2196"/>
        <item m="1" x="2280"/>
        <item m="1" x="2328"/>
        <item m="1" x="2410"/>
        <item m="1" x="2457"/>
        <item m="1" x="2541"/>
        <item m="1" x="2615"/>
        <item m="1" x="2712"/>
        <item m="1" x="2807"/>
        <item m="1" x="1873"/>
        <item m="1" x="1921"/>
        <item m="1" x="2008"/>
        <item m="1" x="2059"/>
        <item m="1" x="2143"/>
        <item m="1" x="2188"/>
        <item m="1" x="2271"/>
        <item m="1" x="2320"/>
        <item m="1" x="2400"/>
        <item m="1" x="2448"/>
        <item m="1" x="1774"/>
        <item m="1" x="1864"/>
        <item m="1" x="1914"/>
        <item m="1" x="1998"/>
        <item m="1" x="2050"/>
        <item m="1" x="2131"/>
        <item m="1" x="2179"/>
        <item m="1" x="1762"/>
        <item m="1" x="1847"/>
        <item m="1" x="1903"/>
        <item m="1" x="2571"/>
        <item m="1" x="2749"/>
        <item m="1" x="2941"/>
        <item m="1" x="2580"/>
        <item m="1" x="2760"/>
        <item m="1" x="2952"/>
        <item m="1" x="3133"/>
        <item m="1" x="5255"/>
        <item m="1" x="4995"/>
        <item m="1" x="4745"/>
        <item m="1" x="4557"/>
        <item m="1" x="5806"/>
        <item m="1" x="5505"/>
        <item m="1" x="5226"/>
        <item m="1" x="4966"/>
        <item m="1" x="4718"/>
        <item m="1" x="6058"/>
        <item m="1" x="5775"/>
        <item m="1" x="5475"/>
        <item m="1" x="5196"/>
        <item m="1" x="4934"/>
        <item m="1" x="6287"/>
        <item m="1" x="6032"/>
        <item m="1" x="5739"/>
        <item m="1" x="5443"/>
        <item m="1" x="5164"/>
        <item m="1" x="6521"/>
        <item m="1" x="6254"/>
        <item m="1" x="6001"/>
        <item m="1" x="5707"/>
        <item m="1" x="5412"/>
        <item m="1" x="6719"/>
        <item m="1" x="6496"/>
        <item m="1" x="6226"/>
        <item m="1" x="5973"/>
        <item m="1" x="5674"/>
        <item m="1" x="6915"/>
        <item m="1" x="6700"/>
        <item m="1" x="6473"/>
        <item m="1" x="6194"/>
        <item m="1" x="5945"/>
        <item m="1" x="7093"/>
        <item m="1" x="5964"/>
        <item m="1" x="6111"/>
        <item m="1" x="5385"/>
        <item m="1" x="5563"/>
        <item m="1" x="5662"/>
        <item m="1" x="5849"/>
        <item m="1" x="5942"/>
        <item m="1" x="6103"/>
        <item m="1" x="4883"/>
        <item m="1" x="5041"/>
        <item m="1" x="6366"/>
        <item m="1" x="6593"/>
        <item m="1" x="2751"/>
        <item m="1" x="3517"/>
        <item m="1" x="4105"/>
        <item m="1" x="4799"/>
        <item m="1" x="2774"/>
        <item m="1" x="3547"/>
        <item m="1" x="4123"/>
        <item m="1" x="4813"/>
        <item m="1" x="2797"/>
        <item m="1" x="3579"/>
        <item m="1" x="4147"/>
        <item m="1" x="4835"/>
        <item m="1" x="7728"/>
        <item m="1" x="7887"/>
        <item m="1" x="7897"/>
        <item m="1" x="3276"/>
        <item m="1" x="7732"/>
        <item m="1" x="7891"/>
        <item m="1" x="7900"/>
        <item m="1" x="3279"/>
        <item m="1" x="3285"/>
        <item m="1" x="3456"/>
        <item m="1" x="3293"/>
        <item m="1" x="3461"/>
        <item m="1" x="3633"/>
        <item m="1" x="3301"/>
        <item m="1" x="3468"/>
        <item m="1" x="3636"/>
        <item m="1" x="3778"/>
        <item m="1" x="7734"/>
        <item m="1" x="7901"/>
        <item m="1" x="3895"/>
        <item m="1" x="3949"/>
        <item m="1" x="4026"/>
        <item m="1" x="4101"/>
        <item m="1" x="4185"/>
        <item m="1" x="4261"/>
        <item m="1" x="4331"/>
        <item m="1" x="4433"/>
        <item m="1" x="4494"/>
        <item m="1" x="3502"/>
        <item m="1" x="3610"/>
        <item m="1" x="3669"/>
        <item m="1" x="3760"/>
        <item m="1" x="3810"/>
        <item m="1" x="3888"/>
        <item m="1" x="3943"/>
        <item m="1" x="4021"/>
        <item m="1" x="4093"/>
        <item m="1" x="4180"/>
        <item m="1" x="3113"/>
        <item m="1" x="3231"/>
        <item m="1" x="3322"/>
        <item m="1" x="3425"/>
        <item m="1" x="3490"/>
        <item m="1" x="3595"/>
        <item m="1" x="3659"/>
        <item m="1" x="3749"/>
        <item m="1" x="3802"/>
        <item m="1" x="3875"/>
        <item m="1" x="2713"/>
        <item m="1" x="2808"/>
        <item m="1" x="2911"/>
        <item m="1" x="3004"/>
        <item m="1" x="3103"/>
        <item m="1" x="3220"/>
        <item m="1" x="3314"/>
        <item m="1" x="3416"/>
        <item m="1" x="3481"/>
        <item m="1" x="3586"/>
        <item m="1" x="2401"/>
        <item m="1" x="2449"/>
        <item m="1" x="2530"/>
        <item m="1" x="2604"/>
        <item m="1" x="2700"/>
        <item m="1" x="2795"/>
        <item m="1" x="2899"/>
        <item m="1" x="2988"/>
        <item m="1" x="3091"/>
        <item m="1" x="3200"/>
        <item m="1" x="2132"/>
        <item m="1" x="2180"/>
        <item m="1" x="2258"/>
        <item m="1" x="2308"/>
        <item m="1" x="2387"/>
        <item m="1" x="2439"/>
        <item m="1" x="2519"/>
        <item m="1" x="2593"/>
        <item m="1" x="2687"/>
        <item m="1" x="2782"/>
        <item m="1" x="1848"/>
        <item m="1" x="1904"/>
        <item m="1" x="1980"/>
        <item m="1" x="2038"/>
        <item m="1" x="2117"/>
        <item m="1" x="2170"/>
        <item m="1" x="2244"/>
        <item m="1" x="2300"/>
        <item m="1" x="2374"/>
        <item m="1" x="5026"/>
        <item m="1" x="4780"/>
        <item m="1" x="4585"/>
        <item m="1" x="4400"/>
        <item m="1" x="5545"/>
        <item m="1" x="5268"/>
        <item m="1" x="5004"/>
        <item m="1" x="4757"/>
        <item m="1" x="4564"/>
        <item m="1" x="5821"/>
        <item m="1" x="5521"/>
        <item m="1" x="5240"/>
        <item m="1" x="4982"/>
        <item m="1" x="4731"/>
        <item m="1" x="6070"/>
        <item m="1" x="5791"/>
        <item m="1" x="5491"/>
        <item m="1" x="5210"/>
        <item m="1" x="4949"/>
        <item m="1" x="6301"/>
        <item m="1" x="6046"/>
        <item m="1" x="5756"/>
        <item m="1" x="5459"/>
        <item m="1" x="5178"/>
        <item m="1" x="6534"/>
        <item m="1" x="6271"/>
        <item m="1" x="6016"/>
        <item m="1" x="5724"/>
        <item m="1" x="5429"/>
        <item m="1" x="6727"/>
        <item m="1" x="6508"/>
        <item m="1" x="6240"/>
        <item m="1" x="5988"/>
        <item m="1" x="5690"/>
        <item m="1" x="6921"/>
        <item m="1" x="6432"/>
        <item m="1" x="6658"/>
        <item m="1" x="6868"/>
        <item m="1" x="7055"/>
        <item m="1" x="7243"/>
        <item m="1" x="7448"/>
        <item m="1" x="6443"/>
        <item m="1" x="6668"/>
        <item m="1" x="6874"/>
        <item m="1" x="7061"/>
        <item m="1" x="7249"/>
        <item m="1" x="7458"/>
        <item m="1" x="6185"/>
        <item m="1" x="6455"/>
        <item m="1" x="6676"/>
        <item m="1" x="6882"/>
        <item m="1" x="7070"/>
        <item m="1" x="7259"/>
        <item m="1" x="7468"/>
        <item m="1" x="6203"/>
        <item m="1" x="6465"/>
        <item m="1" x="6690"/>
        <item m="1" x="6891"/>
        <item m="1" x="7080"/>
        <item m="1" x="7270"/>
        <item m="1" x="7478"/>
        <item m="1" x="6215"/>
        <item m="1" x="6479"/>
        <item m="1" x="6694"/>
        <item m="1" x="6902"/>
        <item m="1" x="7089"/>
        <item m="1" x="7280"/>
        <item m="1" x="7494"/>
        <item m="1" x="6233"/>
        <item m="1" x="6489"/>
        <item m="1" x="6711"/>
        <item m="1" x="6912"/>
        <item m="1" x="7101"/>
        <item m="1" x="7290"/>
        <item m="1" x="7506"/>
        <item m="1" x="6244"/>
        <item m="1" x="6501"/>
        <item m="1" x="6715"/>
        <item m="1" x="6918"/>
        <item m="1" x="7106"/>
        <item m="1" x="7295"/>
        <item m="1" x="7514"/>
        <item m="1" x="6260"/>
        <item m="1" x="6512"/>
        <item m="1" x="6723"/>
        <item m="1" x="6926"/>
        <item m="1" x="7113"/>
        <item m="1" x="7303"/>
        <item m="1" x="7522"/>
        <item m="1" x="6277"/>
        <item m="1" x="6527"/>
        <item m="1" x="6731"/>
        <item m="1" x="6932"/>
        <item m="1" x="7119"/>
        <item m="1" x="7309"/>
        <item m="1" x="7530"/>
        <item m="1" x="6293"/>
        <item m="1" x="6537"/>
        <item m="1" x="6740"/>
        <item m="1" x="6937"/>
        <item m="1" x="7124"/>
        <item m="1" x="7317"/>
        <item m="1" x="7540"/>
        <item m="1" x="7193"/>
        <item m="1" x="7394"/>
        <item m="1" x="7624"/>
        <item m="1" x="7806"/>
        <item m="1" x="7969"/>
        <item m="1" x="7196"/>
        <item m="1" x="7397"/>
        <item m="1" x="7629"/>
        <item m="1" x="3409"/>
        <item m="1" x="3991"/>
        <item m="1" x="4632"/>
        <item m="1" x="5593"/>
        <item m="1" x="6598"/>
        <item m="1" x="7386"/>
        <item m="1" x="3428"/>
        <item m="1" x="4012"/>
        <item m="1" x="4648"/>
        <item m="1" x="5620"/>
        <item m="1" x="6613"/>
        <item m="1" x="7403"/>
        <item m="1" x="2657"/>
        <item m="1" x="3447"/>
        <item m="1" x="4029"/>
        <item m="1" x="4660"/>
        <item m="1" x="5645"/>
        <item m="1" x="6646"/>
        <item m="1" x="7436"/>
        <item m="1" x="2680"/>
        <item m="1" x="3463"/>
        <item m="1" x="4048"/>
        <item m="1" x="6895"/>
        <item m="1" x="7074"/>
        <item m="1" x="7253"/>
        <item m="1" x="7452"/>
        <item m="1" x="7666"/>
        <item m="1" x="7084"/>
        <item m="1" x="7263"/>
        <item m="1" x="7462"/>
        <item m="1" x="7675"/>
        <item m="1" x="7836"/>
        <item m="1" x="7274"/>
        <item m="1" x="7472"/>
        <item m="1" x="7684"/>
        <item m="1" x="7842"/>
        <item m="1" x="7990"/>
        <item m="1" x="7483"/>
        <item m="1" x="7693"/>
        <item m="1" x="7850"/>
        <item m="1" x="7996"/>
        <item m="1" x="7704"/>
        <item m="1" x="7861"/>
        <item m="1" x="7874"/>
        <item m="1" x="6896"/>
        <item m="1" x="7075"/>
        <item m="1" x="7255"/>
        <item m="1" x="7454"/>
        <item m="1" x="7667"/>
        <item m="1" x="7085"/>
        <item m="1" x="7264"/>
        <item m="1" x="7464"/>
        <item m="1" x="7677"/>
        <item m="1" x="7837"/>
        <item m="1" x="7275"/>
        <item m="1" x="7473"/>
        <item m="1" x="7686"/>
        <item m="1" x="7844"/>
        <item m="1" x="7991"/>
        <item m="1" x="7486"/>
        <item m="1" x="7696"/>
        <item m="1" x="7853"/>
        <item m="1" x="7998"/>
        <item m="1" x="7708"/>
        <item m="1" x="7865"/>
        <item m="1" x="7878"/>
        <item m="1" x="6906"/>
        <item m="1" x="7086"/>
        <item m="1" x="7265"/>
        <item m="1" x="7465"/>
        <item m="1" x="7678"/>
        <item m="1" x="3010"/>
        <item m="1" x="3107"/>
        <item m="1" x="3224"/>
        <item m="1" x="3319"/>
        <item m="1" x="3420"/>
        <item m="1" x="3486"/>
        <item m="1" x="3591"/>
        <item m="1" x="3656"/>
        <item m="1" x="3743"/>
        <item m="1" x="2535"/>
        <item m="1" x="2609"/>
        <item m="1" x="2706"/>
        <item m="1" x="2799"/>
        <item m="1" x="2904"/>
        <item m="1" x="2995"/>
        <item m="1" x="3097"/>
        <item m="1" x="3209"/>
        <item m="1" x="3310"/>
        <item m="1" x="3410"/>
        <item m="1" x="2264"/>
        <item m="1" x="2314"/>
        <item m="1" x="2393"/>
        <item m="1" x="2443"/>
        <item m="1" x="2525"/>
        <item m="1" x="2599"/>
        <item m="1" x="2695"/>
        <item m="1" x="2790"/>
        <item m="1" x="2895"/>
        <item m="1" x="2984"/>
        <item m="1" x="1988"/>
        <item m="1" x="2043"/>
        <item m="1" x="2123"/>
        <item m="1" x="2174"/>
        <item m="1" x="2252"/>
        <item m="1" x="2305"/>
        <item m="1" x="2381"/>
        <item m="1" x="2436"/>
        <item m="1" x="2514"/>
        <item m="1" x="2587"/>
        <item m="1" x="1756"/>
        <item m="1" x="1840"/>
        <item m="1" x="1900"/>
        <item m="1" x="1974"/>
        <item m="1" x="2034"/>
        <item m="1" x="2110"/>
        <item m="1" x="2167"/>
        <item m="1" x="2239"/>
        <item m="1" x="2297"/>
        <item m="1" x="1749"/>
        <item m="1" x="1825"/>
        <item m="1" x="1892"/>
        <item m="1" x="1960"/>
        <item m="1" x="2026"/>
        <item m="1" x="2581"/>
        <item m="1" x="2761"/>
        <item m="1" x="2953"/>
        <item m="1" x="3134"/>
        <item m="1" x="2590"/>
        <item m="1" x="2771"/>
        <item m="1" x="2962"/>
        <item m="1" x="3149"/>
        <item m="1" x="3351"/>
        <item m="1" x="5807"/>
        <item m="1" x="5506"/>
        <item m="1" x="5227"/>
        <item m="1" x="4967"/>
        <item m="1" x="4719"/>
        <item m="1" x="6059"/>
        <item m="1" x="5776"/>
        <item m="1" x="5476"/>
        <item m="1" x="5197"/>
        <item m="1" x="4935"/>
        <item m="1" x="6288"/>
        <item m="1" x="6033"/>
        <item m="1" x="5740"/>
        <item m="1" x="5444"/>
        <item m="1" x="5165"/>
        <item m="1" x="6522"/>
        <item m="1" x="6255"/>
        <item m="1" x="6002"/>
        <item m="1" x="5708"/>
        <item m="1" x="5413"/>
        <item m="1" x="6720"/>
        <item m="1" x="6497"/>
        <item m="1" x="6227"/>
        <item m="1" x="5974"/>
        <item m="1" x="5675"/>
        <item m="1" x="6916"/>
        <item m="1" x="6701"/>
        <item m="1" x="6474"/>
        <item m="1" x="6195"/>
        <item m="1" x="5946"/>
        <item m="1" x="7094"/>
        <item m="1" x="6898"/>
        <item m="1" x="6681"/>
        <item m="1" x="6451"/>
        <item m="1" x="6173"/>
        <item m="1" x="5641"/>
        <item m="1" x="5838"/>
        <item m="1" x="5926"/>
        <item m="1" x="6095"/>
        <item m="1" x="5105"/>
        <item m="1" x="5273"/>
        <item m="1" x="6342"/>
        <item m="1" x="6573"/>
        <item m="1" x="6768"/>
        <item m="1" x="6963"/>
        <item m="1" x="2667"/>
        <item m="1" x="3453"/>
        <item m="1" x="4039"/>
        <item m="1" x="4665"/>
        <item m="1" x="5658"/>
        <item m="1" x="6666"/>
        <item m="1" x="7456"/>
        <item m="1" x="2693"/>
        <item m="1" x="3472"/>
        <item m="1" x="4059"/>
        <item m="1" x="4695"/>
        <item m="1" x="5714"/>
        <item m="1" x="6705"/>
        <item m="1" x="7502"/>
        <item m="1" x="2715"/>
        <item m="1" x="3484"/>
        <item m="1" x="4074"/>
        <item m="1" x="4747"/>
        <item m="1" x="5782"/>
        <item m="1" x="6737"/>
        <item m="1" x="7535"/>
        <item m="1" x="2740"/>
        <item m="1" x="3506"/>
        <item m="1" x="4097"/>
        <item m="1" x="7371"/>
        <item m="1" x="7586"/>
        <item m="1" x="7766"/>
        <item m="1" x="7929"/>
        <item m="1" x="7594"/>
        <item m="1" x="7769"/>
        <item m="1" x="7932"/>
        <item m="1" x="7779"/>
        <item m="1" x="7938"/>
        <item m="1" x="7948"/>
        <item m="1" x="7372"/>
        <item m="1" x="7587"/>
        <item m="1" x="7767"/>
        <item m="1" x="7930"/>
        <item m="1" x="7596"/>
        <item m="1" x="7771"/>
        <item m="1" x="7934"/>
        <item m="1" x="7781"/>
        <item m="1" x="7940"/>
        <item m="1" x="7951"/>
        <item m="1" x="3137"/>
        <item m="1" x="3145"/>
        <item m="1" x="3347"/>
        <item m="1" x="3157"/>
        <item m="1" x="3356"/>
        <item m="1" x="3521"/>
        <item m="1" x="7379"/>
        <item m="1" x="7597"/>
        <item m="1" x="7772"/>
        <item m="1" x="7935"/>
        <item m="1" x="2809"/>
        <item m="1" x="2912"/>
        <item m="1" x="3005"/>
        <item m="1" x="3104"/>
        <item m="1" x="3221"/>
        <item m="1" x="3315"/>
        <item m="1" x="3417"/>
        <item m="1" x="3482"/>
        <item m="1" x="3587"/>
        <item m="1" x="2402"/>
        <item m="1" x="2450"/>
        <item m="1" x="2531"/>
        <item m="1" x="2605"/>
        <item m="1" x="2701"/>
        <item m="1" x="2796"/>
        <item m="1" x="2900"/>
        <item m="1" x="2989"/>
        <item m="1" x="3092"/>
        <item m="1" x="3201"/>
        <item m="1" x="2133"/>
        <item m="1" x="2181"/>
        <item m="1" x="2259"/>
        <item m="1" x="2309"/>
        <item m="1" x="2388"/>
        <item m="1" x="2440"/>
        <item m="1" x="2520"/>
        <item m="1" x="2594"/>
        <item m="1" x="2688"/>
        <item m="1" x="2783"/>
        <item m="1" x="1849"/>
        <item m="1" x="1905"/>
        <item m="1" x="1981"/>
        <item m="1" x="2039"/>
        <item m="1" x="2118"/>
        <item m="1" x="2171"/>
        <item m="1" x="2245"/>
        <item m="1" x="2301"/>
        <item m="1" x="2375"/>
        <item m="1" x="2432"/>
        <item m="1" x="1753"/>
        <item m="1" x="1833"/>
        <item m="1" x="1897"/>
        <item m="1" x="1967"/>
        <item m="1" x="2029"/>
        <item m="1" x="2104"/>
        <item m="1" x="2165"/>
        <item m="1" x="1745"/>
        <item m="1" x="1818"/>
        <item m="1" x="1890"/>
        <item m="1" x="2585"/>
        <item m="1" x="2765"/>
        <item m="1" x="2957"/>
        <item m="1" x="3140"/>
        <item m="1" x="3344"/>
        <item m="1" x="2596"/>
        <item m="1" x="2780"/>
        <item m="1" x="2968"/>
        <item m="1" x="3160"/>
        <item m="1" x="3359"/>
        <item m="1" x="3524"/>
        <item m="1" x="5792"/>
        <item m="1" x="5492"/>
        <item m="1" x="5211"/>
        <item m="1" x="4950"/>
        <item m="1" x="6302"/>
        <item m="1" x="6047"/>
        <item m="1" x="5757"/>
        <item m="1" x="5460"/>
        <item m="1" x="5179"/>
        <item m="1" x="6535"/>
        <item m="1" x="6272"/>
        <item m="1" x="6017"/>
        <item m="1" x="5725"/>
        <item m="1" x="5430"/>
        <item m="1" x="6728"/>
        <item m="1" x="6509"/>
        <item m="1" x="6241"/>
        <item m="1" x="5989"/>
        <item m="1" x="5691"/>
        <item m="1" x="6922"/>
        <item m="1" x="6714"/>
        <item m="1" x="6486"/>
        <item m="1" x="6213"/>
        <item m="1" x="5956"/>
        <item m="1" x="7105"/>
        <item m="1" x="6907"/>
        <item m="1" x="6459"/>
        <item m="1" x="6183"/>
        <item m="1" x="7286"/>
        <item m="1" x="7087"/>
        <item m="1" x="6886"/>
        <item m="1" x="6674"/>
        <item m="1" x="6439"/>
        <item m="1" x="7488"/>
        <item m="1" x="5932"/>
        <item m="1" x="6099"/>
        <item m="1" x="5368"/>
        <item m="1" x="5548"/>
        <item m="1" x="5637"/>
        <item m="1" x="5835"/>
        <item m="1" x="5922"/>
        <item m="1" x="6093"/>
        <item m="1" x="4863"/>
        <item m="1" x="5011"/>
        <item m="1" x="6327"/>
        <item m="1" x="6561"/>
        <item m="1" x="2681"/>
        <item m="1" x="3464"/>
        <item m="1" x="4049"/>
        <item m="1" x="4675"/>
        <item m="1" x="5680"/>
        <item m="1" x="6685"/>
        <item m="1" x="7474"/>
        <item m="1" x="2704"/>
        <item m="1" x="3480"/>
        <item m="1" x="4066"/>
        <item m="1" x="4723"/>
        <item m="1" x="5746"/>
        <item m="1" x="6722"/>
        <item m="1" x="7518"/>
        <item m="1" x="2729"/>
        <item m="1" x="3494"/>
        <item m="1" x="4086"/>
        <item m="1" x="4771"/>
        <item m="1" x="5810"/>
        <item m="1" x="6749"/>
        <item m="1" x="7549"/>
        <item m="1" x="2752"/>
        <item m="1" x="3518"/>
        <item m="1" x="4106"/>
        <item m="1" x="7484"/>
        <item m="1" x="7694"/>
        <item m="1" x="7851"/>
        <item m="1" x="7997"/>
        <item m="1" x="7705"/>
        <item m="1" x="7862"/>
        <item m="1" x="7875"/>
        <item m="1" x="7487"/>
        <item m="1" x="7697"/>
        <item m="1" x="7854"/>
        <item m="1" x="4487"/>
        <item m="1" x="7974"/>
        <item m="1" x="4646"/>
        <item m="1" x="7999"/>
        <item m="1" x="7709"/>
        <item m="1" x="7866"/>
        <item m="1" x="7879"/>
        <item m="1" x="3264"/>
        <item m="1" x="3270"/>
        <item m="1" x="3449"/>
        <item m="1" x="3280"/>
        <item m="1" x="3452"/>
        <item m="1" x="3625"/>
        <item m="1" x="7501"/>
        <item m="1" x="7710"/>
        <item m="1" x="7867"/>
        <item m="1" x="3993"/>
        <item m="1" x="2610"/>
        <item m="1" x="2707"/>
        <item m="1" x="2800"/>
        <item m="1" x="2905"/>
        <item m="1" x="2996"/>
        <item m="1" x="3098"/>
        <item m="1" x="3210"/>
        <item m="1" x="3311"/>
        <item m="1" x="3411"/>
        <item m="1" x="2265"/>
        <item m="1" x="2315"/>
        <item m="1" x="2394"/>
        <item m="1" x="2444"/>
        <item m="1" x="2526"/>
        <item m="1" x="2600"/>
        <item m="1" x="2696"/>
        <item m="1" x="2791"/>
        <item m="1" x="2896"/>
        <item m="1" x="2985"/>
        <item m="1" x="1989"/>
        <item m="1" x="2044"/>
        <item m="1" x="2124"/>
        <item m="1" x="2175"/>
        <item m="1" x="2253"/>
        <item m="1" x="2306"/>
        <item m="1" x="2382"/>
        <item m="1" x="2437"/>
        <item m="1" x="2515"/>
        <item m="1" x="2588"/>
        <item m="1" x="1757"/>
        <item m="1" x="1841"/>
        <item m="1" x="1901"/>
        <item m="1" x="1975"/>
        <item m="1" x="2035"/>
        <item m="1" x="2111"/>
        <item m="1" x="2168"/>
        <item m="1" x="2240"/>
        <item m="1" x="2298"/>
        <item m="1" x="1750"/>
        <item m="1" x="1826"/>
        <item m="1" x="1893"/>
        <item m="1" x="1961"/>
        <item m="1" x="2027"/>
        <item m="1" x="1743"/>
        <item m="1" x="2591"/>
        <item m="1" x="2772"/>
        <item m="1" x="2963"/>
        <item m="1" x="3150"/>
        <item m="1" x="3352"/>
        <item m="1" x="3515"/>
        <item m="1" x="2602"/>
        <item m="1" x="2786"/>
        <item m="1" x="2978"/>
        <item m="1" x="3167"/>
        <item m="1" x="3368"/>
        <item m="1" x="3532"/>
        <item m="1" x="3687"/>
        <item m="1" x="6060"/>
        <item m="1" x="5777"/>
        <item m="1" x="5477"/>
        <item m="1" x="5198"/>
        <item m="1" x="4936"/>
        <item m="1" x="6289"/>
        <item m="1" x="6034"/>
        <item m="1" x="5741"/>
        <item m="1" x="5445"/>
        <item m="1" x="5166"/>
        <item m="1" x="6523"/>
        <item m="1" x="6256"/>
        <item m="1" x="6003"/>
        <item m="1" x="5709"/>
        <item m="1" x="5414"/>
        <item m="1" x="6721"/>
        <item m="1" x="6498"/>
        <item m="1" x="6228"/>
        <item m="1" x="5975"/>
        <item m="1" x="5676"/>
        <item m="1" x="6917"/>
        <item m="1" x="6702"/>
        <item m="1" x="6475"/>
        <item m="1" x="6196"/>
        <item m="1" x="5947"/>
        <item m="1" x="7095"/>
        <item m="1" x="6899"/>
        <item m="1" x="6682"/>
        <item m="1" x="6452"/>
        <item m="1" x="6174"/>
        <item m="1" x="7276"/>
        <item m="1" x="7076"/>
        <item m="1" x="6880"/>
        <item m="1" x="6665"/>
        <item m="1" x="6429"/>
        <item m="1" x="5642"/>
        <item m="1" x="5839"/>
        <item m="1" x="5927"/>
        <item m="1" x="6096"/>
        <item m="1" x="5106"/>
        <item m="1" x="5274"/>
        <item m="1" x="5362"/>
        <item m="1" x="5541"/>
        <item m="1" x="5632"/>
        <item m="1" x="5826"/>
        <item m="1" x="5915"/>
        <item m="1" x="6086"/>
        <item m="1" x="4645"/>
        <item m="1" x="4761"/>
        <item m="1" x="2694"/>
        <item m="1" x="3473"/>
        <item m="1" x="4060"/>
        <item m="1" x="4696"/>
        <item m="1" x="5715"/>
        <item m="1" x="6706"/>
        <item m="1" x="7503"/>
        <item m="1" x="2716"/>
        <item m="1" x="3485"/>
        <item m="1" x="4075"/>
        <item m="1" x="4748"/>
        <item m="1" x="5783"/>
        <item m="1" x="6738"/>
        <item m="1" x="7536"/>
        <item m="1" x="2741"/>
        <item m="1" x="3507"/>
        <item m="1" x="4098"/>
        <item m="1" x="4792"/>
        <item m="1" x="5832"/>
        <item m="1" x="6762"/>
        <item m="1" x="7561"/>
        <item m="1" x="2763"/>
        <item m="1" x="3534"/>
        <item m="1" x="4116"/>
        <item m="1" x="7595"/>
        <item m="1" x="7770"/>
        <item m="1" x="7933"/>
        <item m="1" x="7780"/>
        <item m="1" x="7939"/>
        <item m="1" x="7949"/>
        <item m="1" x="3135"/>
        <item m="1" x="7598"/>
        <item m="1" x="7773"/>
        <item m="1" x="7936"/>
        <item m="1" x="7782"/>
        <item m="1" x="7941"/>
        <item m="1" x="7952"/>
        <item m="1" x="3138"/>
        <item m="1" x="3146"/>
        <item m="1" x="3348"/>
        <item m="1" x="3158"/>
        <item m="1" x="3357"/>
        <item m="1" x="3522"/>
        <item m="1" x="3165"/>
        <item m="1" x="3366"/>
        <item m="1" x="3530"/>
        <item m="1" x="3685"/>
        <item m="1" x="7605"/>
        <item m="1" x="7783"/>
        <item m="1" x="7942"/>
        <item m="1" x="4495"/>
        <item m="1" x="4608"/>
        <item m="1" x="4658"/>
        <item m="1" x="4796"/>
        <item m="1" x="4877"/>
        <item m="1" x="5035"/>
        <item m="1" x="5117"/>
        <item m="1" x="5285"/>
        <item m="1" x="5372"/>
        <item m="1" x="4094"/>
        <item m="1" x="4181"/>
        <item m="1" x="4256"/>
        <item m="1" x="4326"/>
        <item m="1" x="4423"/>
        <item m="1" x="4492"/>
        <item m="1" x="4598"/>
        <item m="1" x="4653"/>
        <item m="1" x="4785"/>
        <item m="1" x="4868"/>
        <item m="1" x="3803"/>
        <item m="1" x="3876"/>
        <item m="1" x="3936"/>
        <item m="1" x="4009"/>
        <item m="1" x="4082"/>
        <item m="1" x="4166"/>
        <item m="1" x="4240"/>
        <item m="1" x="4317"/>
        <item m="1" x="4405"/>
        <item m="1" x="4482"/>
        <item m="1" x="3483"/>
        <item m="1" x="3588"/>
        <item m="1" x="3655"/>
        <item m="1" x="3741"/>
        <item m="1" x="3798"/>
        <item m="1" x="3869"/>
        <item m="1" x="3928"/>
        <item m="1" x="4000"/>
        <item m="1" x="4073"/>
        <item m="1" x="4155"/>
        <item m="1" x="3093"/>
        <item m="1" x="3202"/>
        <item m="1" x="3306"/>
        <item m="1" x="3403"/>
        <item m="1" x="3476"/>
        <item m="1" x="3573"/>
        <item m="1" x="3647"/>
        <item m="1" x="3727"/>
        <item m="1" x="3792"/>
        <item m="1" x="3858"/>
        <item m="1" x="2689"/>
        <item m="1" x="2784"/>
        <item m="1" x="2891"/>
        <item m="1" x="2981"/>
        <item m="1" x="3085"/>
        <item m="1" x="3184"/>
        <item m="1" x="3296"/>
        <item m="1" x="3389"/>
        <item m="1" x="3469"/>
        <item m="1" x="3561"/>
        <item m="1" x="2376"/>
        <item m="1" x="2433"/>
        <item m="1" x="2508"/>
        <item m="1" x="2583"/>
        <item m="1" x="2674"/>
        <item m="1" x="2767"/>
        <item m="1" x="2876"/>
        <item m="1" x="2965"/>
        <item m="1" x="3074"/>
        <item m="1" x="5034"/>
        <item m="1" x="4790"/>
        <item m="1" x="4596"/>
        <item m="1" x="4411"/>
        <item m="1" x="5550"/>
        <item m="1" x="5279"/>
        <item m="1" x="5020"/>
        <item m="1" x="4768"/>
        <item m="1" x="4578"/>
        <item m="1" x="5830"/>
        <item m="1" x="5537"/>
        <item m="1" x="5256"/>
        <item m="1" x="4996"/>
        <item m="1" x="4746"/>
        <item m="1" x="6081"/>
        <item m="1" x="5808"/>
        <item m="1" x="5507"/>
        <item m="1" x="5228"/>
        <item m="1" x="4968"/>
        <item m="1" x="6313"/>
        <item m="1" x="6061"/>
        <item m="1" x="5778"/>
        <item m="1" x="5478"/>
        <item m="1" x="5199"/>
        <item m="1" x="6544"/>
        <item m="1" x="6290"/>
        <item m="1" x="6035"/>
        <item m="1" x="5742"/>
        <item m="1" x="5446"/>
        <item m="1" x="6736"/>
        <item m="1" x="6524"/>
        <item m="1" x="6257"/>
        <item m="1" x="6004"/>
        <item m="1" x="5710"/>
        <item m="1" x="6929"/>
        <item m="1" x="7449"/>
        <item m="1" x="7672"/>
        <item m="1" x="7840"/>
        <item m="1" x="7994"/>
        <item m="1" x="7250"/>
        <item m="1" x="7459"/>
        <item m="1" x="7681"/>
        <item m="1" x="7847"/>
        <item m="1" x="7260"/>
        <item m="1" x="7469"/>
        <item m="1" x="7688"/>
        <item m="1" x="7857"/>
        <item m="1" x="7271"/>
        <item m="1" x="7479"/>
        <item m="1" x="7699"/>
        <item m="1" x="7869"/>
        <item m="1" x="7281"/>
        <item m="1" x="7495"/>
        <item m="1" x="7715"/>
        <item m="1" x="7883"/>
        <item m="1" x="7291"/>
        <item m="1" x="7507"/>
        <item m="1" x="7725"/>
        <item m="1" x="7894"/>
        <item m="1" x="7296"/>
        <item m="1" x="7515"/>
        <item m="1" x="7733"/>
        <item m="1" x="7902"/>
        <item m="1" x="7304"/>
        <item m="1" x="7523"/>
        <item m="1" x="7739"/>
        <item m="1" x="7907"/>
        <item m="1" x="7310"/>
        <item m="1" x="7531"/>
        <item m="1" x="7743"/>
        <item m="1" x="7912"/>
        <item m="1" x="7318"/>
        <item m="1" x="7541"/>
        <item m="1" x="7747"/>
        <item m="1" x="7916"/>
        <item m="1" x="4511"/>
        <item m="1" x="5399"/>
        <item m="1" x="6460"/>
        <item m="1" x="7266"/>
        <item m="1" x="3922"/>
        <item m="1" x="4547"/>
        <item m="1" x="5463"/>
        <item m="1" x="6511"/>
        <item m="1" x="7299"/>
        <item m="1" x="3938"/>
        <item m="1" x="4588"/>
        <item m="1" x="5524"/>
        <item m="1" x="6551"/>
        <item m="1" x="7326"/>
        <item m="1" x="3951"/>
        <item m="1" x="4612"/>
        <item m="1" x="5553"/>
        <item m="1" x="6576"/>
        <item m="1" x="7347"/>
        <item m="1" x="6181"/>
        <item m="1" x="6437"/>
        <item m="1" x="6654"/>
        <item m="1" x="6852"/>
        <item m="1" x="7032"/>
        <item m="1" x="6447"/>
        <item m="1" x="6662"/>
        <item m="1" x="6863"/>
        <item m="1" x="7043"/>
        <item m="1" x="7223"/>
        <item m="1" x="6672"/>
        <item m="1" x="6872"/>
        <item m="1" x="7052"/>
        <item m="1" x="7230"/>
        <item m="1" x="7426"/>
        <item m="1" x="6878"/>
        <item m="1" x="7059"/>
        <item m="1" x="7237"/>
        <item m="1" x="7434"/>
        <item m="1" x="7654"/>
        <item m="1" x="7065"/>
        <item m="1" x="7246"/>
        <item m="1" x="7441"/>
        <item m="1" x="7661"/>
        <item m="1" x="7826"/>
        <item m="1" x="7254"/>
        <item m="1" x="7453"/>
        <item m="1" x="7833"/>
        <item m="1" x="7982"/>
        <item m="1" x="7463"/>
        <item m="1" x="7676"/>
        <item m="1" x="7987"/>
        <item m="1" x="7685"/>
        <item m="1" x="7843"/>
        <item m="1" x="6182"/>
        <item m="1" x="6438"/>
        <item m="1" x="6655"/>
        <item m="1" x="6321"/>
        <item m="1" x="6556"/>
        <item m="1" x="6754"/>
        <item m="1" x="6950"/>
        <item m="1" x="7137"/>
        <item m="1" x="6332"/>
        <item m="1" x="6564"/>
        <item m="1" x="6760"/>
        <item m="1" x="6956"/>
        <item m="1" x="7144"/>
        <item m="1" x="6339"/>
        <item m="1" x="6569"/>
        <item m="1" x="6765"/>
        <item m="1" x="6960"/>
        <item m="1" x="7149"/>
        <item m="1" x="6853"/>
        <item m="1" x="7033"/>
        <item m="1" x="6448"/>
        <item m="1" x="6663"/>
        <item m="1" x="6864"/>
        <item m="1" x="7044"/>
        <item m="1" x="7224"/>
        <item m="1" x="6673"/>
        <item m="1" x="6873"/>
        <item m="1" x="7053"/>
        <item m="1" x="7231"/>
        <item m="1" x="7427"/>
        <item m="1" x="6879"/>
        <item m="1" x="7060"/>
        <item m="1" x="7238"/>
        <item m="1" x="7435"/>
        <item m="1" x="7655"/>
        <item m="1" x="7066"/>
        <item m="1" x="7247"/>
        <item m="1" x="7442"/>
        <item m="1" x="7662"/>
        <item m="1" x="7827"/>
        <item m="1" x="7256"/>
        <item m="1" x="7455"/>
        <item m="1" x="7668"/>
        <item m="1" x="7834"/>
        <item m="1" x="7983"/>
        <item m="1" x="7466"/>
        <item m="1" x="7679"/>
        <item m="1" x="7838"/>
        <item m="1" x="7988"/>
        <item m="1" x="7687"/>
        <item m="1" x="7845"/>
        <item m="1" x="7992"/>
        <item m="1" x="7855"/>
        <item m="1" x="6191"/>
        <item m="1" x="6449"/>
        <item m="1" x="6664"/>
        <item m="1" x="6865"/>
        <item m="1" x="7045"/>
        <item m="1" x="4053"/>
        <item m="1" x="4128"/>
        <item m="1" x="4204"/>
        <item m="1" x="4282"/>
        <item m="1" x="4350"/>
        <item m="1" x="4451"/>
        <item m="1" x="4513"/>
        <item m="1" x="4622"/>
        <item m="1" x="4677"/>
        <item m="1" x="3694"/>
        <item m="1" x="3777"/>
        <item m="1" x="3830"/>
        <item m="1" x="3907"/>
        <item m="1" x="3963"/>
        <item m="1" x="4041"/>
        <item m="1" x="4117"/>
        <item m="1" x="4194"/>
        <item m="1" x="4272"/>
        <item m="1" x="4340"/>
        <item m="1" x="3345"/>
        <item m="1" x="3448"/>
        <item m="1" x="3519"/>
        <item m="1" x="3624"/>
        <item m="1" x="3683"/>
        <item m="1" x="3772"/>
        <item m="1" x="3819"/>
        <item m="1" x="3899"/>
        <item m="1" x="3954"/>
        <item m="1" x="4033"/>
        <item m="1" x="2939"/>
        <item m="1" x="3047"/>
        <item m="1" x="3127"/>
        <item m="1" x="3253"/>
        <item m="1" x="3338"/>
        <item m="1" x="3442"/>
        <item m="1" x="3509"/>
        <item m="1" x="3615"/>
        <item m="1" x="3674"/>
        <item m="1" x="3765"/>
        <item m="1" x="2555"/>
        <item m="1" x="2631"/>
        <item m="1" x="2733"/>
        <item m="1" x="2825"/>
        <item m="1" x="2931"/>
        <item m="1" x="3026"/>
        <item m="1" x="3117"/>
        <item m="1" x="3236"/>
        <item m="1" x="3326"/>
        <item m="1" x="3430"/>
        <item m="1" x="2284"/>
        <item m="1" x="2332"/>
        <item m="1" x="2413"/>
        <item m="1" x="2460"/>
        <item m="1" x="2544"/>
        <item m="1" x="2619"/>
        <item m="1" x="2719"/>
        <item m="1" x="2812"/>
        <item m="1" x="2914"/>
        <item m="1" x="3011"/>
        <item m="1" x="2013"/>
        <item m="1" x="2064"/>
        <item m="1" x="2146"/>
        <item m="1" x="2191"/>
        <item m="1" x="2276"/>
        <item m="1" x="2324"/>
        <item m="1" x="2405"/>
        <item m="1" x="2452"/>
        <item m="1" x="2536"/>
        <item m="1" x="2546"/>
        <item m="1" x="2714"/>
        <item m="1" x="2908"/>
        <item m="1" x="3096"/>
        <item m="1" x="3305"/>
        <item m="1" x="3471"/>
        <item m="1" x="2556"/>
        <item m="1" x="2726"/>
        <item m="1" x="2917"/>
        <item m="1" x="3105"/>
        <item m="1" x="3312"/>
        <item m="1" x="3478"/>
        <item m="1" x="3646"/>
        <item m="1" x="4610"/>
        <item m="1" x="4431"/>
        <item m="1" x="4258"/>
        <item m="1" x="4090"/>
        <item m="1" x="3937"/>
        <item m="1" x="4795"/>
        <item m="1" x="4603"/>
        <item m="1" x="4420"/>
        <item m="1" x="4243"/>
        <item m="1" x="4078"/>
        <item m="1" x="5027"/>
        <item m="1" x="4781"/>
        <item m="1" x="4401"/>
        <item m="1" x="4231"/>
        <item m="1" x="5269"/>
        <item m="1" x="5005"/>
        <item m="1" x="4758"/>
        <item m="1" x="4565"/>
        <item m="1" x="4383"/>
        <item m="1" x="5522"/>
        <item m="1" x="5241"/>
        <item m="1" x="4983"/>
        <item m="1" x="4732"/>
        <item m="1" x="4544"/>
        <item m="1" x="5793"/>
        <item m="1" x="5493"/>
        <item m="1" x="5212"/>
        <item m="1" x="4951"/>
        <item m="1" x="4704"/>
        <item m="1" x="6048"/>
        <item m="1" x="5758"/>
        <item m="1" x="5461"/>
        <item m="1" x="5180"/>
        <item m="1" x="4921"/>
        <item m="1" x="6306"/>
        <item m="1" x="6746"/>
        <item m="1" x="6944"/>
        <item m="1" x="7131"/>
        <item m="1" x="7324"/>
        <item m="1" x="7547"/>
        <item m="1" x="7748"/>
        <item m="1" x="7917"/>
        <item m="1" x="6316"/>
        <item m="1" x="6753"/>
        <item m="1" x="6949"/>
        <item m="1" x="7136"/>
        <item m="1" x="7330"/>
        <item m="1" x="7553"/>
        <item m="1" x="7749"/>
        <item m="1" x="7918"/>
        <item m="1" x="6328"/>
        <item m="1" x="6759"/>
        <item m="1" x="6955"/>
        <item m="1" x="7143"/>
        <item m="1" x="7336"/>
        <item m="1" x="7559"/>
        <item m="1" x="7752"/>
        <item m="1" x="7920"/>
        <item m="1" x="6337"/>
        <item m="1" x="6764"/>
        <item m="1" x="6959"/>
        <item m="1" x="7148"/>
        <item m="1" x="7339"/>
        <item m="1" x="7564"/>
        <item m="1" x="7754"/>
        <item m="1" x="7922"/>
        <item m="1" x="6343"/>
        <item m="1" x="6769"/>
        <item m="1" x="6964"/>
        <item m="1" x="7153"/>
        <item m="1" x="7344"/>
        <item m="1" x="7570"/>
        <item m="1" x="7757"/>
        <item m="1" x="7925"/>
        <item m="1" x="6347"/>
        <item m="1" x="6772"/>
        <item m="1" x="6969"/>
        <item m="1" x="7158"/>
        <item m="1" x="7350"/>
        <item m="1" x="7574"/>
        <item m="1" x="7759"/>
        <item m="1" x="7926"/>
        <item m="1" x="6351"/>
        <item m="1" x="6777"/>
        <item m="1" x="6972"/>
        <item m="1" x="7164"/>
        <item m="1" x="7356"/>
        <item m="1" x="7579"/>
        <item m="1" x="7762"/>
        <item m="1" x="7928"/>
        <item m="1" x="6356"/>
        <item m="1" x="6781"/>
        <item m="1" x="6977"/>
        <item m="1" x="7168"/>
        <item m="1" x="7360"/>
        <item m="1" x="7582"/>
        <item m="1" x="7764"/>
        <item m="1" x="7931"/>
        <item m="1" x="6358"/>
        <item m="1" x="6785"/>
        <item m="1" x="6982"/>
        <item m="1" x="7171"/>
        <item m="1" x="7363"/>
        <item m="1" x="7585"/>
        <item m="1" x="7768"/>
        <item m="1" x="7937"/>
        <item m="1" x="6364"/>
        <item m="1" x="6790"/>
        <item m="1" x="6986"/>
        <item m="1" x="7176"/>
        <item m="1" x="7369"/>
        <item m="1" x="7592"/>
        <item m="1" x="7776"/>
        <item m="1" x="7944"/>
        <item m="1" x="7689"/>
        <item m="1" x="7858"/>
        <item m="1" x="7700"/>
        <item m="1" x="7870"/>
        <item m="1" x="2789"/>
        <item m="1" x="3567"/>
        <item m="1" x="4138"/>
        <item m="1" x="4827"/>
        <item m="1" x="5869"/>
        <item m="1" x="6791"/>
        <item m="1" x="7606"/>
        <item m="1" x="2810"/>
        <item m="1" x="3590"/>
        <item m="1" x="4159"/>
        <item m="1" x="4851"/>
        <item m="1" x="5890"/>
        <item m="1" x="6809"/>
        <item m="1" x="7626"/>
        <item m="1" x="2843"/>
        <item m="1" x="3613"/>
        <item m="1" x="4183"/>
        <item m="1" x="4873"/>
        <item m="1" x="5919"/>
        <item m="1" x="6838"/>
        <item m="1" x="7648"/>
        <item m="1" x="2869"/>
        <item m="1" x="3630"/>
        <item m="1" x="4193"/>
        <item m="1" x="3136"/>
        <item m="1" x="3144"/>
        <item m="1" x="3346"/>
        <item m="1" x="3155"/>
        <item m="1" x="3355"/>
        <item m="1" x="3520"/>
        <item m="1" x="3163"/>
        <item m="1" x="3364"/>
        <item m="1" x="3529"/>
        <item m="1" x="3684"/>
        <item m="1" x="3177"/>
        <item m="1" x="3374"/>
        <item m="1" x="3537"/>
        <item m="1" x="3691"/>
        <item m="1" x="3820"/>
        <item m="1" x="3383"/>
        <item m="1" x="3543"/>
        <item m="1" x="3696"/>
        <item m="1" x="3139"/>
        <item m="1" x="3147"/>
        <item m="1" x="3349"/>
        <item m="1" x="3159"/>
        <item m="1" x="3358"/>
        <item m="1" x="3523"/>
        <item m="1" x="3166"/>
        <item m="1" x="3367"/>
        <item m="1" x="3531"/>
        <item m="1" x="3686"/>
        <item m="1" x="3181"/>
        <item m="1" x="3376"/>
        <item m="1" x="3539"/>
        <item m="1" x="3692"/>
        <item m="1" x="3821"/>
        <item m="1" x="3387"/>
        <item m="1" x="3545"/>
        <item m="1" x="3698"/>
        <item m="1" x="3827"/>
        <item m="1" x="3955"/>
        <item m="1" x="3559"/>
        <item m="1" x="3704"/>
        <item m="1" x="3831"/>
        <item m="1" x="3960"/>
        <item m="1" x="4108"/>
        <item m="1" x="3714"/>
        <item m="1" x="3836"/>
        <item m="1" x="3964"/>
        <item m="1" x="4114"/>
        <item m="1" x="4265"/>
        <item m="1" x="7116"/>
        <item m="1" x="7298"/>
        <item m="1" x="7512"/>
        <item m="1" x="7722"/>
        <item m="1" x="7314"/>
        <item m="1" x="7526"/>
        <item m="1" x="7735"/>
        <item m="1" x="6854"/>
        <item m="1" x="6401"/>
        <item m="1" x="6143"/>
        <item m="1" x="7232"/>
        <item m="1" x="7034"/>
        <item m="1" x="6836"/>
        <item m="1" x="6620"/>
        <item m="1" x="6385"/>
        <item m="1" x="7428"/>
        <item m="1" x="7217"/>
        <item m="1" x="7016"/>
        <item m="1" x="6815"/>
        <item m="1" x="6607"/>
        <item m="1" x="7647"/>
        <item m="1" x="7411"/>
        <item m="1" x="7203"/>
        <item m="1" x="7003"/>
        <item m="1" x="6807"/>
        <item m="1" x="7816"/>
        <item m="1" x="7632"/>
        <item m="1" x="7399"/>
        <item m="1" x="7194"/>
        <item m="1" x="6996"/>
        <item m="1" x="7810"/>
        <item m="1" x="7625"/>
        <item m="1" x="7390"/>
        <item m="1" x="7184"/>
        <item m="1" x="7804"/>
        <item m="1" x="7616"/>
        <item m="1" x="7384"/>
        <item m="1" x="3027"/>
        <item m="1" x="3118"/>
        <item m="1" x="3238"/>
        <item m="1" x="3328"/>
        <item m="1" x="3432"/>
        <item m="1" x="3497"/>
        <item m="1" x="3602"/>
        <item m="1" x="3668"/>
        <item m="1" x="3755"/>
        <item m="1" x="2545"/>
        <item m="1" x="2620"/>
        <item m="1" x="2721"/>
        <item m="1" x="2814"/>
        <item m="1" x="2916"/>
        <item m="1" x="3013"/>
        <item m="1" x="3109"/>
        <item m="1" x="3226"/>
        <item m="1" x="3321"/>
        <item m="1" x="3422"/>
        <item m="1" x="2277"/>
        <item m="1" x="2325"/>
        <item m="1" x="2407"/>
        <item m="1" x="2454"/>
        <item m="1" x="2538"/>
        <item m="1" x="2612"/>
        <item m="1" x="2709"/>
        <item m="1" x="2802"/>
        <item m="1" x="2907"/>
        <item m="1" x="2998"/>
        <item m="1" x="2004"/>
        <item m="1" x="2056"/>
        <item m="1" x="3015"/>
        <item m="1" x="3745"/>
        <item m="1" x="4315"/>
        <item m="1" x="5091"/>
        <item m="1" x="6132"/>
        <item m="1" x="7005"/>
        <item m="1" x="7811"/>
        <item m="1" x="3052"/>
        <item m="1" x="3766"/>
        <item m="1" x="4330"/>
        <item m="1" x="5116"/>
        <item m="1" x="6158"/>
        <item m="1" x="7036"/>
        <item m="1" x="7828"/>
        <item m="1" x="3073"/>
        <item m="1" x="3779"/>
        <item m="1" x="4343"/>
        <item m="1" x="5129"/>
        <item m="1" x="6184"/>
        <item m="1" x="7067"/>
        <item m="1" x="7856"/>
        <item m="1" x="3090"/>
        <item m="1" x="3791"/>
        <item m="1" x="3757"/>
        <item m="1" x="3878"/>
        <item m="1" x="4005"/>
        <item m="1" x="4157"/>
        <item m="1" x="4303"/>
        <item m="1" x="3885"/>
        <item m="1" x="4011"/>
        <item m="1" x="4163"/>
        <item m="1" x="4307"/>
        <item m="1" x="4470"/>
        <item m="1" x="4016"/>
        <item m="1" x="4168"/>
        <item m="1" x="4313"/>
        <item m="1" x="4474"/>
        <item m="1" x="4635"/>
        <item m="1" x="4177"/>
        <item m="1" x="4319"/>
        <item m="1" x="4480"/>
        <item m="1" x="4638"/>
        <item m="1" x="4842"/>
        <item m="1" x="4323"/>
        <item m="1" x="4484"/>
        <item m="1" x="4642"/>
        <item m="1" x="4848"/>
        <item m="1" x="5078"/>
        <item m="1" x="4489"/>
        <item m="1" x="4647"/>
        <item m="1" x="4856"/>
        <item m="1" x="5083"/>
        <item m="1" x="5330"/>
        <item m="1" x="4651"/>
        <item m="1" x="4857"/>
        <item m="1" x="5088"/>
        <item m="1" x="5338"/>
        <item m="1" x="5598"/>
        <item m="1" x="4865"/>
        <item m="1" x="5096"/>
        <item m="1" x="5343"/>
        <item m="1" x="5605"/>
        <item m="1" x="5880"/>
        <item m="1" x="5102"/>
        <item m="1" x="5351"/>
        <item m="1" x="5611"/>
        <item m="1" x="5888"/>
        <item m="1" x="3758"/>
        <item m="1" x="3879"/>
        <item m="1" x="4006"/>
        <item m="1" x="4158"/>
        <item m="1" x="2990"/>
        <item m="1" x="3094"/>
        <item m="1" x="3203"/>
        <item m="1" x="3307"/>
        <item m="1" x="3404"/>
        <item m="1" x="3477"/>
        <item m="1" x="3574"/>
        <item m="1" x="3648"/>
        <item m="1" x="3728"/>
        <item m="1" x="2521"/>
        <item m="1" x="2595"/>
        <item m="1" x="2690"/>
        <item m="1" x="2785"/>
        <item m="1" x="2892"/>
        <item m="1" x="2982"/>
        <item m="1" x="3086"/>
        <item m="1" x="3185"/>
        <item m="1" x="3297"/>
        <item m="1" x="3390"/>
        <item m="1" x="2246"/>
        <item m="1" x="2302"/>
        <item m="1" x="2377"/>
        <item m="1" x="2434"/>
        <item m="1" x="2509"/>
        <item m="1" x="2584"/>
        <item m="1" x="2675"/>
        <item m="1" x="2768"/>
        <item m="1" x="2877"/>
        <item m="1" x="2966"/>
        <item m="1" x="1968"/>
        <item m="1" x="2030"/>
        <item m="1" x="2105"/>
        <item m="1" x="2166"/>
        <item m="1" x="2234"/>
        <item m="1" x="2296"/>
        <item m="1" x="2366"/>
        <item m="1" x="2429"/>
        <item m="1" x="2499"/>
        <item m="1" x="2572"/>
        <item m="1" x="1746"/>
        <item m="1" x="1819"/>
        <item m="1" x="1891"/>
        <item m="1" x="1955"/>
        <item m="1" x="2025"/>
        <item m="1" x="2094"/>
        <item m="1" x="2162"/>
        <item m="1" x="2223"/>
        <item m="1" x="2290"/>
        <item m="1" x="1740"/>
        <item m="1" x="1805"/>
        <item m="1" x="1887"/>
        <item m="1" x="1941"/>
        <item m="1" x="2022"/>
        <item m="1" x="1733"/>
        <item m="1" x="3715"/>
        <item m="1" x="5061"/>
        <item m="1" x="6987"/>
        <item m="1" x="3759"/>
        <item m="1" x="5103"/>
        <item m="1" x="7018"/>
        <item m="1" x="3787"/>
        <item m="1" x="5152"/>
        <item m="1" x="7088"/>
        <item m="1" x="3809"/>
        <item m="1" x="5272"/>
        <item m="1" x="7140"/>
        <item m="1" x="3845"/>
        <item m="1" x="5310"/>
        <item m="1" x="7177"/>
        <item m="1" x="3887"/>
        <item m="1" x="5361"/>
        <item m="1" x="7211"/>
        <item m="1" x="3916"/>
        <item m="1" x="5418"/>
        <item m="1" x="7277"/>
        <item m="1" x="3941"/>
        <item m="1" x="5539"/>
        <item m="1" x="7332"/>
        <item m="1" x="3976"/>
        <item m="1" x="5576"/>
        <item m="1" x="7373"/>
        <item m="1" x="4017"/>
        <item m="1" x="5628"/>
        <item m="1" x="7414"/>
        <item m="1" x="3549"/>
        <item m="1" x="4815"/>
        <item m="1" x="6787"/>
        <item m="1" x="3599"/>
        <item m="1" x="4859"/>
        <item m="1" x="6818"/>
        <item m="1" x="3638"/>
        <item m="1" x="4899"/>
        <item m="1" x="6888"/>
        <item m="1" x="3666"/>
        <item m="1" x="5008"/>
        <item m="1" x="6947"/>
        <item m="1" x="3707"/>
        <item m="1" x="5057"/>
        <item m="1" x="6983"/>
        <item m="1" x="3753"/>
        <item m="1" x="5097"/>
        <item m="1" x="7010"/>
        <item m="1" x="3784"/>
        <item m="1" x="5141"/>
        <item m="1" x="6418"/>
        <item m="1" x="6643"/>
        <item m="1" x="6849"/>
        <item m="1" x="7041"/>
        <item m="1" x="6426"/>
        <item m="1" x="6651"/>
        <item m="1" x="6861"/>
        <item m="1" x="7050"/>
        <item m="1" x="6435"/>
        <item m="1" x="6661"/>
        <item m="1" x="6871"/>
        <item m="1" x="7058"/>
        <item m="1" x="6446"/>
        <item m="1" x="6671"/>
        <item m="1" x="6877"/>
        <item m="1" x="7064"/>
        <item m="1" x="6190"/>
        <item m="1" x="6458"/>
        <item m="1" x="6679"/>
        <item m="1" x="6885"/>
        <item m="1" x="7073"/>
        <item m="1" x="6211"/>
        <item m="1" x="6470"/>
        <item m="1" x="6693"/>
        <item m="1" x="6894"/>
        <item m="1" x="7083"/>
        <item m="1" x="6222"/>
        <item m="1" x="6484"/>
        <item m="1" x="6697"/>
        <item m="1" x="6905"/>
        <item m="1" x="7092"/>
        <item m="1" x="6238"/>
        <item m="1" x="6492"/>
        <item m="1" x="6712"/>
        <item m="1" x="6913"/>
        <item m="1" x="7102"/>
        <item m="1" x="6250"/>
        <item m="1" x="6505"/>
        <item m="1" x="6717"/>
        <item m="1" x="6920"/>
        <item m="1" x="7108"/>
        <item m="1" x="6266"/>
        <item m="1" x="6516"/>
        <item m="1" x="6050"/>
        <item m="1" x="5465"/>
        <item m="1" x="5597"/>
        <item m="1" x="5748"/>
        <item m="1" x="5879"/>
        <item m="1" x="6020"/>
        <item m="1" x="4925"/>
        <item m="1" x="5069"/>
        <item m="1" x="5171"/>
        <item m="1" x="5317"/>
        <item m="1" x="5433"/>
        <item m="1" x="5587"/>
        <item m="1" x="5717"/>
        <item m="1" x="5873"/>
        <item m="1" x="5993"/>
        <item m="1" x="4514"/>
        <item m="1" x="4623"/>
        <item m="1" x="4678"/>
        <item m="1" x="4817"/>
        <item m="1" x="4901"/>
        <item m="1" x="5059"/>
        <item m="1" x="5143"/>
        <item m="1" x="5308"/>
        <item m="1" x="5403"/>
        <item m="1" x="5574"/>
        <item m="1" x="4195"/>
        <item m="1" x="4273"/>
        <item m="1" x="4341"/>
        <item m="1" x="4443"/>
        <item m="1" x="4504"/>
        <item m="1" x="4618"/>
        <item m="1" x="4667"/>
        <item m="1" x="4808"/>
        <item m="1" x="4891"/>
        <item m="1" x="5049"/>
        <item m="1" x="3900"/>
        <item m="1" x="6397"/>
        <item m="1" x="6624"/>
        <item m="1" x="6832"/>
        <item m="1" x="7022"/>
        <item m="1" x="6407"/>
        <item m="1" x="6634"/>
        <item m="1" x="6842"/>
        <item m="1" x="7029"/>
        <item m="1" x="6417"/>
        <item m="1" x="6642"/>
        <item m="1" x="6848"/>
        <item m="1" x="7040"/>
        <item m="1" x="6425"/>
        <item m="1" x="6650"/>
        <item m="1" x="6860"/>
        <item m="1" x="7049"/>
        <item m="1" x="7640"/>
        <item m="1" x="7402"/>
        <item m="1" x="7198"/>
        <item m="1" x="6999"/>
        <item m="1" x="6803"/>
        <item m="1" x="7813"/>
        <item m="1" x="7630"/>
        <item m="1" x="7395"/>
        <item m="1" x="7189"/>
        <item m="1" x="6993"/>
        <item m="1" x="7807"/>
        <item m="1" x="7619"/>
        <item m="1" x="7385"/>
        <item m="1" x="7183"/>
        <item m="1" x="7802"/>
        <item m="1" x="7613"/>
        <item m="1" x="7380"/>
        <item m="1" x="7792"/>
        <item m="1" x="7599"/>
        <item m="1" x="7774"/>
        <item m="1" x="2787"/>
        <item m="1" x="6388"/>
        <item m="1" x="6614"/>
        <item m="1" x="6819"/>
        <item m="1" x="7011"/>
        <item m="1" x="7207"/>
        <item m="1" x="7408"/>
        <item m="1" x="7637"/>
        <item m="1" x="6395"/>
        <item m="1" x="6622"/>
        <item m="1" x="6830"/>
        <item m="1" x="7020"/>
        <item m="1" x="7213"/>
        <item m="1" x="7418"/>
        <item m="1" x="7644"/>
        <item m="1" x="6404"/>
        <item m="1" x="6631"/>
        <item m="1" x="6839"/>
        <item m="1" x="7026"/>
        <item m="1" x="7219"/>
        <item m="1" x="7422"/>
        <item m="1" x="7650"/>
        <item m="1" x="6414"/>
        <item m="1" x="6639"/>
        <item m="1" x="6845"/>
        <item m="1" x="7037"/>
        <item m="1" x="7226"/>
        <item m="1" x="7430"/>
        <item m="1" x="7657"/>
        <item m="1" x="6422"/>
        <item m="1" x="6647"/>
        <item m="1" x="6857"/>
        <item m="1" x="7047"/>
        <item m="1" x="7234"/>
        <item m="1" x="7438"/>
        <item m="1" x="7663"/>
        <item m="1" x="6433"/>
        <item m="1" x="6659"/>
        <item m="1" x="6869"/>
        <item m="1" x="7056"/>
        <item m="1" x="7244"/>
        <item m="1" x="7450"/>
        <item m="1" x="7673"/>
        <item m="1" x="6444"/>
        <item m="1" x="6669"/>
        <item m="1" x="6875"/>
        <item m="1" x="7062"/>
        <item m="1" x="7251"/>
        <item m="1" x="7460"/>
        <item m="1" x="7682"/>
        <item m="1" x="6186"/>
        <item m="1" x="6456"/>
        <item m="1" x="1915"/>
        <item m="1" x="1999"/>
        <item m="1" x="2051"/>
        <item m="1" x="2134"/>
        <item m="1" x="2182"/>
        <item m="1" x="2260"/>
        <item m="1" x="2310"/>
        <item m="1" x="2389"/>
        <item m="1" x="2441"/>
        <item m="1" x="1763"/>
        <item m="1" x="1850"/>
        <item m="1" x="1906"/>
        <item m="1" x="1982"/>
        <item m="1" x="2040"/>
        <item m="1" x="2119"/>
        <item m="1" x="2172"/>
        <item m="1" x="1754"/>
        <item m="1" x="1834"/>
        <item m="1" x="1898"/>
        <item m="1" x="6677"/>
        <item m="1" x="6883"/>
        <item m="1" x="7071"/>
        <item m="1" x="7261"/>
        <item m="1" x="7470"/>
        <item m="1" x="7690"/>
        <item m="1" x="6204"/>
        <item m="1" x="6466"/>
        <item m="1" x="6691"/>
        <item m="1" x="6892"/>
        <item m="1" x="7081"/>
        <item m="1" x="7272"/>
        <item m="1" x="7480"/>
        <item m="1" x="7701"/>
        <item m="1" x="6216"/>
        <item m="1" x="6480"/>
        <item m="1" x="6695"/>
        <item m="1" x="6903"/>
        <item m="1" x="7090"/>
        <item m="1" x="7282"/>
        <item m="1" x="7496"/>
        <item m="1" x="7716"/>
        <item m="1" x="7370"/>
        <item m="1" x="7593"/>
        <item m="1" x="7777"/>
        <item m="1" x="7945"/>
        <item m="1" x="7378"/>
        <item m="1" x="7604"/>
        <item m="1" x="7788"/>
        <item m="1" x="3100"/>
        <item m="1" x="3796"/>
        <item m="1" x="4385"/>
        <item m="1" x="5214"/>
        <item m="1" x="6274"/>
        <item m="1" x="7117"/>
        <item m="1" x="7911"/>
        <item m="1" x="3119"/>
        <item m="1" x="3808"/>
        <item m="1" x="4421"/>
        <item m="1" x="5271"/>
        <item m="1" x="6324"/>
        <item m="1" x="7139"/>
        <item m="1" x="7919"/>
        <item m="1" x="3141"/>
        <item m="1" x="3822"/>
        <item m="1" x="4436"/>
        <item m="1" x="5291"/>
        <item m="1" x="6349"/>
        <item m="1" x="7161"/>
        <item m="1" x="3182"/>
        <item m="1" x="3844"/>
        <item m="1" x="4251"/>
        <item m="1" x="4409"/>
        <item m="1" x="4575"/>
        <item m="1" x="4741"/>
        <item m="1" x="4961"/>
        <item m="1" x="4418"/>
        <item m="1" x="4583"/>
        <item m="1" x="4754"/>
        <item m="1" x="4979"/>
        <item m="1" x="5207"/>
        <item m="1" x="4594"/>
        <item m="1" x="4765"/>
        <item m="1" x="4991"/>
        <item m="1" x="5221"/>
        <item m="1" x="5470"/>
        <item m="1" x="4778"/>
        <item m="1" x="5001"/>
        <item m="1" x="5237"/>
        <item m="1" x="5488"/>
        <item m="1" x="5753"/>
        <item m="1" x="5016"/>
        <item m="1" x="5250"/>
        <item m="1" x="5499"/>
        <item m="1" x="5769"/>
        <item m="1" x="6026"/>
        <item m="1" x="5264"/>
        <item m="1" x="5517"/>
        <item m="1" x="5787"/>
        <item m="1" x="6043"/>
        <item m="1" x="6267"/>
        <item m="1" x="5533"/>
        <item m="1" x="5802"/>
        <item m="1" x="6054"/>
        <item m="1" x="6283"/>
        <item m="1" x="6517"/>
        <item m="1" x="5819"/>
        <item m="1" x="6068"/>
        <item m="1" x="6299"/>
        <item m="1" x="6532"/>
        <item m="1" x="6725"/>
        <item m="1" x="6079"/>
        <item m="1" x="6311"/>
        <item m="1" x="6542"/>
        <item m="1" x="6734"/>
        <item m="1" x="1894"/>
        <item m="1" x="1962"/>
        <item m="1" x="2028"/>
        <item m="1" x="2099"/>
        <item m="1" x="2164"/>
        <item m="1" x="2229"/>
        <item m="1" x="2295"/>
        <item m="1" x="2361"/>
        <item m="1" x="2428"/>
        <item m="1" x="1744"/>
        <item m="1" x="1812"/>
        <item m="1" x="1889"/>
        <item m="1" x="1948"/>
        <item m="1" x="2024"/>
        <item m="1" x="2088"/>
        <item m="1" x="2161"/>
        <item m="1" x="1737"/>
        <item m="1" x="1799"/>
        <item m="1" x="1885"/>
        <item m="1" x="3823"/>
        <item m="1" x="5292"/>
        <item m="1" x="7162"/>
        <item m="1" x="3867"/>
        <item m="1" x="5333"/>
        <item m="1" x="7191"/>
        <item m="1" x="3902"/>
        <item m="1" x="5380"/>
        <item m="1" x="7240"/>
        <item m="1" x="3926"/>
        <item m="1" x="5482"/>
        <item m="1" x="7307"/>
        <item m="1" x="3956"/>
        <item m="1" x="5558"/>
        <item m="1" x="7353"/>
        <item m="1" x="3998"/>
        <item m="1" x="5600"/>
        <item m="1" x="7391"/>
        <item m="1" x="4034"/>
        <item m="1" x="5650"/>
        <item m="1" x="7444"/>
        <item m="1" x="4070"/>
        <item m="1" x="5760"/>
        <item m="1" x="7527"/>
        <item m="1" x="4109"/>
        <item m="1" x="5843"/>
        <item m="1" x="7576"/>
        <item m="1" x="4152"/>
        <item m="1" x="5881"/>
        <item m="1" x="7620"/>
        <item m="1" x="3680"/>
        <item m="1" x="5037"/>
        <item m="1" x="6967"/>
        <item m="1" x="3734"/>
        <item m="1" x="5075"/>
        <item m="1" x="6994"/>
        <item m="1" x="3771"/>
        <item m="1" x="5119"/>
        <item m="1" x="7046"/>
        <item m="1" x="3794"/>
        <item m="1" x="5202"/>
        <item m="1" x="7110"/>
        <item m="1" x="3817"/>
        <item m="1" x="5287"/>
        <item m="1" x="7155"/>
        <item m="1" x="3862"/>
        <item m="1" x="5328"/>
        <item m="1" x="7185"/>
        <item m="1" x="3897"/>
        <item m="1" x="5374"/>
        <item m="1" x="5326"/>
        <item m="1" x="5452"/>
        <item m="1" x="5592"/>
        <item m="1" x="5730"/>
        <item m="1" x="5876"/>
        <item m="1" x="6008"/>
        <item m="1" x="4686"/>
        <item m="1" x="4823"/>
        <item m="1" x="4913"/>
        <item m="1" x="5063"/>
        <item m="1" x="5154"/>
        <item m="1" x="5313"/>
        <item m="1" x="5420"/>
        <item m="1" x="5580"/>
        <item m="1" x="5697"/>
        <item m="1" x="5865"/>
        <item m="1" x="4346"/>
        <item m="1" x="4447"/>
        <item m="1" x="4507"/>
        <item m="1" x="4620"/>
        <item m="1" x="4669"/>
        <item m="1" x="4809"/>
        <item m="1" x="4893"/>
        <item m="1" x="5054"/>
        <item m="1" x="5132"/>
        <item m="1" x="5302"/>
        <item m="1" x="4038"/>
        <item m="1" x="4113"/>
        <item m="1" x="4192"/>
        <item m="1" x="4269"/>
        <item m="1" x="4335"/>
        <item m="1" x="4438"/>
        <item m="1" x="4500"/>
        <item m="1" x="4614"/>
        <item m="1" x="4663"/>
        <item m="1" x="4803"/>
        <item m="1" x="3769"/>
        <item m="1" x="3816"/>
        <item m="1" x="3896"/>
        <item m="1" x="3950"/>
        <item m="1" x="4027"/>
        <item m="1" x="4102"/>
        <item m="1" x="4186"/>
        <item m="1" x="4262"/>
        <item m="1" x="4332"/>
        <item m="1" x="4434"/>
        <item m="1" x="3437"/>
        <item m="1" x="3503"/>
        <item m="1" x="3611"/>
        <item m="1" x="3670"/>
        <item m="1" x="3761"/>
        <item m="1" x="3811"/>
        <item m="1" x="3889"/>
        <item m="1" x="3944"/>
        <item m="1" x="4022"/>
        <item m="1" x="4095"/>
        <item m="1" x="3019"/>
        <item m="1" x="3114"/>
        <item m="1" x="3232"/>
        <item m="1" x="3323"/>
        <item m="1" x="3426"/>
        <item m="1" x="3491"/>
        <item m="1" x="3596"/>
        <item m="1" x="3660"/>
        <item m="1" x="3750"/>
        <item m="1" x="3804"/>
        <item m="1" x="2616"/>
        <item m="1" x="5050"/>
        <item m="1" x="5070"/>
        <item m="1" x="5090"/>
        <item m="1" x="5115"/>
        <item m="1" x="5128"/>
        <item m="1" x="5183"/>
        <item m="1" x="5244"/>
        <item m="1" x="5284"/>
        <item m="1" x="5299"/>
        <item m="1" x="5320"/>
        <item m="1" x="4805"/>
        <item m="1" x="4825"/>
        <item m="1" x="4850"/>
        <item m="1" x="4872"/>
        <item m="1" x="4889"/>
        <item m="1" x="4924"/>
        <item m="1" x="4986"/>
        <item m="1" x="5030"/>
        <item m="1" x="5046"/>
        <item m="1" x="5066"/>
        <item m="1" x="6440"/>
        <item m="1" x="6169"/>
        <item m="1" x="5930"/>
        <item m="1" x="5640"/>
        <item m="1" x="5365"/>
        <item m="1" x="6656"/>
        <item m="1" x="6421"/>
        <item m="1" x="6157"/>
        <item m="1" x="5918"/>
        <item m="1" x="5627"/>
        <item m="1" x="6855"/>
        <item m="1" x="6638"/>
        <item m="1" x="6402"/>
        <item m="1" x="6144"/>
        <item m="1" x="5900"/>
        <item m="1" x="7035"/>
        <item m="1" x="6837"/>
        <item m="1" x="6621"/>
        <item m="1" x="6386"/>
        <item m="1" x="6131"/>
        <item m="1" x="7218"/>
        <item m="1" x="7017"/>
        <item m="1" x="6816"/>
        <item m="1" x="6608"/>
        <item m="1" x="6378"/>
        <item m="1" x="7412"/>
        <item m="1" x="7204"/>
        <item m="1" x="7004"/>
        <item m="1" x="6808"/>
        <item m="1" x="6603"/>
        <item m="1" x="7633"/>
        <item m="1" x="7400"/>
        <item m="1" x="7195"/>
        <item m="1" x="6997"/>
        <item m="1" x="6798"/>
        <item m="1" x="3267"/>
        <item m="1" x="3354"/>
        <item m="1" x="3451"/>
        <item m="1" x="3528"/>
        <item m="1" x="3629"/>
        <item m="1" x="3690"/>
        <item m="1" x="3775"/>
        <item m="1" x="3826"/>
        <item m="1" x="3905"/>
        <item m="1" x="2746"/>
        <item m="1" x="2851"/>
        <item m="1" x="2943"/>
        <item m="1" x="3054"/>
        <item m="1" x="3130"/>
        <item m="1" x="3259"/>
        <item m="1" x="3343"/>
        <item m="1" x="3446"/>
        <item m="1" x="3513"/>
        <item m="1" x="3619"/>
        <item m="1" x="2422"/>
        <item m="1" x="2476"/>
        <item m="1" x="2558"/>
        <item m="1" x="2640"/>
        <item m="1" x="2738"/>
        <item m="1" x="2837"/>
        <item m="1" x="2937"/>
        <item m="1" x="3039"/>
        <item m="1" x="3124"/>
        <item m="1" x="3248"/>
        <item m="1" x="2155"/>
        <item m="1" x="2200"/>
        <item m="1" x="3217"/>
        <item m="1" x="3866"/>
        <item m="1" x="4471"/>
        <item m="1" x="5332"/>
        <item m="1" x="6373"/>
        <item m="1" x="7190"/>
        <item m="1" x="3243"/>
        <item m="1" x="3886"/>
        <item m="1" x="4490"/>
        <item m="1" x="5360"/>
        <item m="1" x="6393"/>
        <item m="1" x="7210"/>
        <item m="1" x="3265"/>
        <item m="1" x="3901"/>
        <item m="1" x="4498"/>
        <item m="1" x="5379"/>
        <item m="1" x="6430"/>
        <item m="1" x="7239"/>
        <item m="1" x="3294"/>
        <item m="1" x="3915"/>
        <item m="1" x="5017"/>
        <item m="1" x="5251"/>
        <item m="1" x="5500"/>
        <item m="1" x="5770"/>
        <item m="1" x="6027"/>
        <item m="1" x="5265"/>
        <item m="1" x="5518"/>
        <item m="1" x="5788"/>
        <item m="1" x="6268"/>
        <item m="1" x="5534"/>
        <item m="1" x="5803"/>
        <item m="1" x="6055"/>
        <item m="1" x="6284"/>
        <item m="1" x="6518"/>
        <item m="1" x="5820"/>
        <item m="1" x="6069"/>
        <item m="1" x="6300"/>
        <item m="1" x="6533"/>
        <item m="1" x="6726"/>
        <item m="1" x="6080"/>
        <item m="1" x="6312"/>
        <item m="1" x="6543"/>
        <item m="1" x="6735"/>
        <item m="1" x="6928"/>
        <item m="1" x="6323"/>
        <item m="1" x="6550"/>
        <item m="1" x="6743"/>
        <item m="1" x="6935"/>
        <item m="1" x="7115"/>
        <item m="1" x="6558"/>
        <item m="1" x="6748"/>
        <item m="1" x="6940"/>
        <item m="1" x="7122"/>
        <item m="1" x="7306"/>
        <item m="1" x="6756"/>
        <item m="1" x="6946"/>
        <item m="1" x="7127"/>
        <item m="1" x="7313"/>
        <item m="1" x="7525"/>
        <item m="1" x="6952"/>
        <item m="1" x="7133"/>
        <item m="1" x="7321"/>
        <item m="1" x="7534"/>
        <item m="1" x="3237"/>
        <item m="1" x="3327"/>
        <item m="1" x="3431"/>
        <item m="1" x="3496"/>
        <item m="1" x="3601"/>
        <item m="1" x="3667"/>
        <item m="1" x="3754"/>
        <item m="1" x="3807"/>
        <item m="1" x="3883"/>
        <item m="1" x="2720"/>
        <item m="1" x="2813"/>
        <item m="1" x="2915"/>
        <item m="1" x="3012"/>
        <item m="1" x="3108"/>
        <item m="1" x="3225"/>
        <item m="1" x="3320"/>
        <item m="1" x="3421"/>
        <item m="1" x="3487"/>
        <item m="1" x="3592"/>
        <item m="1" x="2406"/>
        <item m="1" x="2453"/>
        <item m="1" x="2537"/>
        <item m="1" x="2611"/>
        <item m="1" x="2708"/>
        <item m="1" x="2801"/>
        <item m="1" x="2906"/>
        <item m="1" x="2997"/>
        <item m="1" x="3099"/>
        <item m="1" x="3211"/>
        <item m="1" x="2138"/>
        <item m="1" x="2184"/>
        <item m="1" x="2266"/>
        <item m="1" x="2316"/>
        <item m="1" x="2395"/>
        <item m="1" x="2445"/>
        <item m="1" x="2527"/>
        <item m="1" x="2601"/>
        <item m="1" x="2697"/>
        <item m="1" x="2792"/>
        <item m="1" x="1856"/>
        <item m="1" x="1909"/>
        <item m="1" x="1990"/>
        <item m="1" x="2045"/>
        <item m="1" x="2125"/>
        <item m="1" x="2176"/>
        <item m="1" x="2254"/>
        <item m="1" x="2307"/>
        <item m="1" x="2383"/>
        <item m="1" x="2438"/>
        <item m="1" x="1758"/>
        <item m="1" x="1842"/>
        <item m="1" x="1902"/>
        <item m="1" x="1976"/>
        <item m="1" x="2036"/>
        <item m="1" x="2112"/>
        <item m="1" x="2169"/>
        <item m="1" x="1751"/>
        <item m="1" x="1827"/>
        <item m="1" x="1895"/>
        <item m="1" x="3957"/>
        <item m="1" x="5559"/>
        <item m="1" x="7354"/>
        <item m="1" x="3999"/>
        <item m="1" x="5601"/>
        <item m="1" x="7392"/>
        <item m="1" x="4035"/>
        <item m="1" x="5651"/>
        <item m="1" x="7445"/>
        <item m="1" x="4071"/>
        <item m="1" x="5761"/>
        <item m="1" x="7528"/>
        <item m="1" x="4110"/>
        <item m="1" x="5844"/>
        <item m="1" x="7577"/>
        <item m="1" x="4153"/>
        <item m="1" x="5882"/>
        <item m="1" x="7621"/>
        <item m="1" x="4188"/>
        <item m="1" x="5938"/>
        <item m="1" x="7669"/>
        <item m="1" x="2909"/>
        <item m="1" x="4226"/>
        <item m="1" x="6038"/>
        <item m="1" x="7742"/>
        <item m="1" x="2954"/>
        <item m="1" x="4266"/>
        <item m="1" x="6100"/>
        <item m="1" x="7761"/>
        <item m="1" x="3001"/>
        <item m="1" x="4304"/>
        <item m="1" x="6126"/>
        <item m="1" x="7805"/>
        <item m="1" x="3818"/>
        <item m="1" x="5288"/>
        <item m="1" x="7156"/>
        <item m="1" x="3863"/>
        <item m="1" x="5329"/>
        <item m="1" x="7186"/>
        <item m="1" x="3898"/>
        <item m="1" x="5375"/>
        <item m="1" x="7233"/>
        <item m="1" x="3923"/>
        <item m="1" x="5464"/>
        <item m="1" x="7300"/>
        <item m="1" x="3952"/>
        <item m="1" x="5554"/>
        <item m="1" x="7348"/>
        <item m="1" x="3992"/>
        <item m="1" x="5594"/>
        <item m="1" x="7387"/>
        <item m="1" x="4030"/>
        <item m="1" x="5646"/>
        <item m="1" x="6282"/>
        <item m="1" x="6531"/>
        <item m="1" x="6733"/>
        <item m="1" x="6934"/>
        <item m="1" x="7121"/>
        <item m="1" x="7312"/>
        <item m="1" x="7533"/>
        <item m="1" x="6298"/>
        <item m="1" x="6541"/>
        <item m="1" x="6742"/>
        <item m="1" x="6939"/>
        <item m="1" x="7126"/>
        <item m="1" x="7320"/>
        <item m="1" x="7543"/>
        <item m="1" x="6310"/>
        <item m="1" x="6549"/>
        <item m="1" x="6747"/>
        <item m="1" x="6945"/>
        <item m="1" x="7132"/>
        <item m="1" x="7325"/>
        <item m="1" x="7548"/>
        <item m="1" x="6322"/>
        <item m="1" x="6557"/>
        <item m="1" x="6755"/>
        <item m="1" x="6951"/>
        <item m="1" x="7138"/>
        <item m="1" x="7331"/>
        <item m="1" x="7554"/>
        <item m="1" x="6333"/>
        <item m="1" x="6565"/>
        <item m="1" x="6761"/>
        <item m="1" x="6957"/>
        <item m="1" x="7145"/>
        <item m="1" x="7337"/>
        <item m="1" x="7560"/>
        <item m="1" x="6340"/>
        <item m="1" x="6570"/>
        <item m="1" x="6766"/>
        <item m="1" x="6961"/>
        <item m="1" x="7150"/>
        <item m="1" x="7340"/>
        <item m="1" x="7565"/>
        <item m="1" x="6345"/>
        <item m="1" x="6575"/>
        <item m="1" x="6770"/>
        <item m="1" x="6965"/>
        <item m="1" x="7154"/>
        <item m="1" x="7345"/>
        <item m="1" x="7571"/>
        <item m="1" x="6348"/>
        <item m="1" x="6580"/>
        <item m="1" x="6773"/>
        <item m="1" x="6970"/>
        <item m="1" x="7159"/>
        <item m="1" x="7351"/>
        <item m="1" x="7575"/>
        <item m="1" x="6352"/>
        <item m="1" x="6582"/>
        <item m="1" x="6778"/>
        <item m="1" x="6973"/>
        <item m="1" x="7165"/>
        <item m="1" x="7357"/>
        <item m="1" x="7580"/>
        <item m="1" x="6357"/>
        <item m="1" x="6587"/>
        <item m="1" x="6782"/>
        <item m="1" x="6978"/>
        <item m="1" x="5825"/>
        <item m="1" x="5914"/>
        <item m="1" x="6085"/>
        <item m="1" x="5246"/>
        <item m="1" x="5348"/>
        <item m="1" x="5513"/>
        <item m="1" x="5616"/>
        <item m="1" x="5798"/>
        <item m="1" x="5896"/>
        <item m="1" x="6064"/>
        <item m="1" x="4736"/>
        <item m="1" x="4847"/>
        <item m="1" x="4974"/>
        <item m="1" x="5082"/>
        <item m="1" x="5216"/>
        <item m="1" x="5337"/>
        <item m="1" x="5484"/>
        <item m="1" x="5604"/>
        <item m="1" x="5765"/>
        <item m="1" x="5887"/>
        <item m="1" x="4369"/>
        <item m="1" x="4463"/>
        <item m="1" x="4537"/>
        <item m="1" x="4629"/>
        <item m="1" x="4708"/>
        <item m="1" x="4833"/>
        <item m="1" x="4941"/>
        <item m="1" x="5073"/>
        <item m="1" x="5187"/>
        <item m="1" x="5327"/>
        <item m="1" x="4058"/>
        <item m="1" x="5583"/>
        <item m="1" x="5606"/>
        <item m="1" x="5635"/>
        <item m="1" x="5657"/>
        <item m="1" x="5713"/>
        <item m="1" x="5781"/>
        <item m="1" x="5831"/>
        <item m="1" x="5846"/>
        <item m="1" x="5868"/>
        <item m="1" x="5889"/>
        <item m="1" x="5309"/>
        <item m="1" x="5331"/>
        <item m="1" x="5359"/>
        <item m="1" x="5378"/>
        <item m="1" x="5417"/>
        <item m="1" x="5481"/>
        <item m="1" x="5538"/>
        <item m="1" x="5557"/>
        <item m="1" x="5575"/>
        <item m="1" x="5599"/>
        <item m="1" x="6249"/>
        <item m="1" x="6504"/>
        <item m="1" x="6716"/>
        <item m="1" x="6919"/>
        <item m="1" x="7107"/>
        <item m="1" x="7297"/>
        <item m="1" x="7516"/>
        <item m="1" x="6265"/>
        <item m="1" x="6515"/>
        <item m="1" x="6724"/>
        <item m="1" x="6927"/>
        <item m="1" x="7114"/>
        <item m="1" x="7305"/>
        <item m="1" x="7524"/>
        <item m="1" x="6281"/>
        <item m="1" x="6530"/>
        <item m="1" x="6732"/>
        <item m="1" x="6933"/>
        <item m="1" x="7120"/>
        <item m="1" x="7311"/>
        <item m="1" x="7532"/>
        <item m="1" x="6297"/>
        <item m="1" x="6540"/>
        <item m="1" x="6741"/>
        <item m="1" x="6938"/>
        <item m="1" x="7125"/>
        <item m="1" x="7319"/>
        <item m="1" x="7542"/>
        <item m="1" x="2420"/>
        <item m="1" x="4605"/>
        <item m="1" x="4655"/>
        <item m="1" x="4793"/>
        <item m="1" x="4874"/>
        <item m="1" x="5031"/>
        <item m="1" x="5111"/>
        <item m="1" x="5281"/>
        <item m="1" x="5367"/>
        <item m="1" x="5546"/>
        <item m="1" x="4175"/>
        <item m="1" x="4248"/>
        <item m="1" x="4321"/>
        <item m="1" x="4413"/>
        <item m="1" x="4080"/>
        <item m="1" x="4165"/>
        <item m="1" x="4239"/>
        <item m="1" x="4316"/>
        <item m="1" x="4404"/>
        <item m="1" x="4481"/>
        <item m="1" x="4579"/>
        <item m="1" x="4644"/>
        <item m="1" x="4760"/>
        <item m="1" x="3740"/>
        <item m="1" x="3797"/>
        <item m="1" x="3868"/>
        <item m="1" x="3927"/>
        <item m="1" x="4100"/>
        <item m="1" x="3947"/>
        <item m="1" x="3489"/>
        <item m="1" x="3594"/>
        <item m="1" x="3658"/>
        <item m="1" x="6007"/>
        <item m="1" x="5419"/>
        <item m="1" x="5579"/>
        <item m="1" x="5696"/>
        <item m="1" x="5864"/>
        <item m="1" x="5980"/>
        <item m="1" x="6115"/>
        <item m="1" x="4892"/>
        <item m="1" x="5053"/>
        <item m="1" x="5131"/>
        <item m="1" x="5301"/>
        <item m="1" x="5392"/>
        <item m="1" x="5566"/>
        <item m="1" x="5665"/>
        <item m="1" x="5851"/>
        <item m="1" x="5951"/>
        <item m="1" x="6105"/>
        <item m="1" x="4499"/>
        <item m="1" x="4613"/>
        <item m="1" x="4662"/>
        <item m="1" x="4802"/>
        <item m="1" x="4886"/>
        <item m="1" x="5043"/>
        <item m="1" x="5122"/>
        <item m="1" x="5293"/>
        <item m="1" x="5381"/>
        <item m="1" x="5229"/>
        <item m="1" x="4969"/>
        <item m="1" x="4720"/>
        <item m="1" x="4534"/>
        <item m="1" x="5779"/>
        <item m="1" x="5479"/>
        <item m="1" x="5200"/>
        <item m="1" x="4937"/>
        <item m="1" x="4693"/>
        <item m="1" x="6036"/>
        <item m="1" x="5743"/>
        <item m="1" x="5447"/>
        <item m="1" x="5167"/>
        <item m="1" x="4909"/>
        <item m="1" x="6258"/>
        <item m="1" x="6005"/>
        <item m="1" x="5711"/>
        <item m="1" x="5415"/>
        <item m="1" x="5139"/>
        <item m="1" x="6499"/>
        <item m="1" x="6229"/>
        <item m="1" x="5976"/>
        <item m="1" x="5677"/>
        <item m="1" x="5388"/>
        <item m="1" x="6703"/>
        <item m="1" x="6476"/>
        <item m="1" x="6197"/>
        <item m="1" x="5948"/>
        <item m="1" x="5655"/>
        <item m="1" x="6900"/>
        <item m="1" x="6683"/>
        <item m="1" x="6453"/>
        <item m="1" x="6175"/>
        <item m="1" x="5936"/>
        <item m="1" x="7077"/>
        <item x="470"/>
        <item m="1" x="3748"/>
        <item m="1" x="3801"/>
        <item m="1" x="3874"/>
        <item m="1" x="3935"/>
        <item m="1" x="4008"/>
        <item m="1" x="4081"/>
        <item m="1" x="3003"/>
        <item m="1" x="3102"/>
        <item m="1" x="3219"/>
        <item m="1" x="3313"/>
        <item m="1" x="4650"/>
        <item m="1" x="4773"/>
        <item m="1" x="4862"/>
        <item m="1" x="5010"/>
        <item m="1" x="5099"/>
        <item m="1" x="5259"/>
        <item m="1" x="5356"/>
        <item m="1" x="5528"/>
        <item m="1" x="5624"/>
        <item m="1" x="4235"/>
        <item m="1" x="4311"/>
        <item m="1" x="4395"/>
        <item m="1" x="4478"/>
        <item m="1" x="4571"/>
        <item m="1" x="4641"/>
        <item m="1" x="4750"/>
        <item m="1" x="4855"/>
        <item m="1" x="4987"/>
        <item m="1" x="5087"/>
        <item m="1" x="3925"/>
        <item m="1" x="3996"/>
        <item m="1" x="4069"/>
        <item m="1" x="4150"/>
        <item m="1" x="4223"/>
        <item m="1" x="4301"/>
        <item m="1" x="4376"/>
        <item m="1" x="4468"/>
        <item m="1" x="4549"/>
        <item m="1" x="4634"/>
        <item m="1" x="3645"/>
        <item m="1" x="3722"/>
        <item m="1" x="3790"/>
        <item m="1" x="3852"/>
        <item m="1" x="3920"/>
        <item m="1" x="3984"/>
        <item m="1" x="4062"/>
        <item m="1" x="4141"/>
        <item m="1" x="4214"/>
        <item m="1" x="4293"/>
        <item m="1" x="3288"/>
        <item m="1" x="3378"/>
        <item m="1" x="3466"/>
        <item m="1" x="3552"/>
        <item m="1" x="3641"/>
        <item m="1" x="2902"/>
        <item m="1" x="3649"/>
        <item m="1" x="4219"/>
        <item m="1" x="4953"/>
        <item m="1" x="6019"/>
        <item m="1" x="6923"/>
        <item m="1" x="7736"/>
        <item m="1" x="2922"/>
        <item m="1" x="3316"/>
        <item m="1" x="2945"/>
        <item m="1" x="3333"/>
        <item m="1" x="3661"/>
        <item m="1" x="3929"/>
        <item m="1" x="2969"/>
        <item m="1" x="2778"/>
        <item m="1" x="2885"/>
        <item m="1" x="2975"/>
        <item m="1" x="3080"/>
        <item m="1" x="3171"/>
        <item m="1" x="2924"/>
        <item m="1" x="3317"/>
        <item m="1" x="2947"/>
        <item m="1" x="3335"/>
        <item m="1" x="3663"/>
        <item m="1" x="3930"/>
        <item m="1" x="3622"/>
        <item m="1" x="4171"/>
        <item m="1" x="4838"/>
        <item m="1" x="5857"/>
        <item m="1" x="1755"/>
        <item m="1" x="6594"/>
        <item m="1" x="6707"/>
        <item m="1" x="6793"/>
        <item m="1" x="6908"/>
        <item m="1" x="6988"/>
        <item m="1" x="7097"/>
        <item m="1" x="7180"/>
        <item m="1" x="7287"/>
        <item m="1" x="7381"/>
        <item m="1" x="5959"/>
        <item m="1" x="6107"/>
        <item m="1" x="6199"/>
        <item m="1" x="6360"/>
        <item m="1" x="6462"/>
        <item m="1" x="6589"/>
        <item m="1" x="6687"/>
        <item m="1" x="6788"/>
        <item m="1" x="6889"/>
        <item m="1" x="2958"/>
        <item m="1" x="6595"/>
        <item m="1" x="6708"/>
        <item m="1" x="6794"/>
        <item m="1" x="6909"/>
        <item m="1" x="6989"/>
        <item m="1" x="7098"/>
        <item m="1" x="7181"/>
        <item m="1" x="7288"/>
        <item m="1" x="4270"/>
        <item m="1" x="3665"/>
        <item m="1" x="3706"/>
        <item m="1" x="3752"/>
        <item m="1" x="3783"/>
        <item m="1" x="3805"/>
        <item m="1" x="3837"/>
        <item m="1" x="3880"/>
        <item m="1" x="6412"/>
        <item m="1" x="3439"/>
        <item m="1" x="6629"/>
        <item m="1" x="3604"/>
        <item m="1" x="6827"/>
        <item m="1" x="6571"/>
        <item m="1" x="6413"/>
        <item m="1" x="3440"/>
        <item m="1" x="6630"/>
        <item m="1" x="3605"/>
        <item m="1" x="6828"/>
        <item m="1" x="2312"/>
        <item m="1" x="2959"/>
        <item m="1" x="3672"/>
        <item m="1" x="4233"/>
        <item m="1" x="3008"/>
        <item m="1" x="3720"/>
        <item m="1" x="4271"/>
        <item m="1" x="1789"/>
        <item m="1" x="3007"/>
        <item m="1" x="4309"/>
        <item m="1" x="4308"/>
        <item m="1" x="1839"/>
        <item m="1" x="3068"/>
        <item m="1" x="4339"/>
        <item m="1" x="1879"/>
        <item m="1" x="3106"/>
        <item m="1" x="4393"/>
        <item m="1" x="1899"/>
        <item m="1" x="3151"/>
        <item m="1" x="4441"/>
        <item m="1" x="1927"/>
        <item m="1" x="3223"/>
        <item m="1" x="4476"/>
        <item m="1" x="1973"/>
        <item m="1" x="3271"/>
        <item m="1" x="4502"/>
        <item m="1" x="2015"/>
        <item m="1" x="3318"/>
        <item m="1" x="4568"/>
        <item m="1" x="2033"/>
        <item m="1" x="3361"/>
        <item m="1" x="4616"/>
        <item m="1" x="2067"/>
        <item m="1" x="3419"/>
        <item m="1" x="4639"/>
        <item m="1" x="2756"/>
        <item m="1" x="4111"/>
        <item m="1" x="2804"/>
        <item m="1" x="4154"/>
        <item m="1" x="2864"/>
        <item m="1" x="4189"/>
        <item m="1" x="1727"/>
        <item m="1" x="2910"/>
        <item m="1" x="4227"/>
        <item m="1" x="1752"/>
        <item m="1" x="2955"/>
        <item m="1" x="4267"/>
        <item m="1" x="1786"/>
        <item m="1" x="3002"/>
        <item m="1" x="4305"/>
        <item m="1" x="4707"/>
        <item m="1" x="4832"/>
        <item m="1" x="4940"/>
        <item m="1" x="5072"/>
        <item m="1" x="5186"/>
        <item m="1" x="5325"/>
        <item m="1" x="5451"/>
        <item m="1" x="5591"/>
        <item m="1" x="5729"/>
        <item m="1" x="4289"/>
        <item m="1" x="4355"/>
        <item m="1" x="4455"/>
        <item m="1" x="4521"/>
        <item m="1" x="4627"/>
        <item m="1" x="4685"/>
        <item m="1" x="4822"/>
        <item m="1" x="4912"/>
        <item m="1" x="5062"/>
        <item m="1" x="5153"/>
        <item m="1" x="3968"/>
        <item m="1" x="4046"/>
        <item m="1" x="4120"/>
        <item m="1" x="4198"/>
        <item m="1" x="4277"/>
        <item m="1" x="4345"/>
        <item m="1" x="4446"/>
        <item m="1" x="4506"/>
        <item m="1" x="4619"/>
        <item m="1" x="4668"/>
        <item m="1" x="3689"/>
        <item m="1" x="3774"/>
        <item m="1" x="3825"/>
        <item m="1" x="3904"/>
        <item m="1" x="3959"/>
        <item m="1" x="4191"/>
        <item m="1" x="4268"/>
        <item m="1" x="4334"/>
        <item m="1" x="3445"/>
        <item m="1" x="3512"/>
        <item m="1" x="3618"/>
        <item m="1" x="6243"/>
        <item m="1" x="1832"/>
        <item m="1" x="3063"/>
        <item m="1" x="4333"/>
        <item m="1" x="1877"/>
        <item m="1" x="3101"/>
        <item m="1" x="4386"/>
        <item m="1" x="1896"/>
        <item m="1" x="3142"/>
        <item m="1" x="4437"/>
        <item m="1" x="1925"/>
        <item m="1" x="3218"/>
        <item m="1" x="4472"/>
        <item m="1" x="2567"/>
        <item m="1" x="3953"/>
        <item m="1" x="2606"/>
        <item m="1" x="3994"/>
        <item m="1" x="2658"/>
        <item m="1" x="4032"/>
        <item m="1" x="2705"/>
        <item m="1" x="4067"/>
        <item m="1" x="2753"/>
        <item m="1" x="4107"/>
        <item m="1" x="3620"/>
        <item m="1" x="4169"/>
        <item m="1" x="4836"/>
        <item m="1" x="5856"/>
        <item m="1" x="2926"/>
        <item m="1" x="3650"/>
        <item m="1" x="4199"/>
        <item m="1" x="4879"/>
        <item m="1" x="5902"/>
        <item m="1" x="6799"/>
        <item m="1" x="7588"/>
        <item m="1" x="2971"/>
        <item m="1" x="3681"/>
        <item m="1" x="4245"/>
        <item m="1" x="4954"/>
        <item m="1" x="5957"/>
        <item m="1" x="7634"/>
        <item m="1" x="3735"/>
        <item m="1" x="4279"/>
        <item m="1" x="5038"/>
        <item m="1" x="6071"/>
        <item m="1" x="6924"/>
        <item m="1" x="7820"/>
        <item m="1" x="7404"/>
        <item m="1" x="7000"/>
        <item m="1" x="6599"/>
        <item m="1" x="6118"/>
        <item m="1" x="5569"/>
        <item m="1" x="5047"/>
        <item m="1" x="7793"/>
        <item m="1" x="7364"/>
        <item m="1" x="6974"/>
        <item m="1" x="6577"/>
        <item m="1" x="6090"/>
        <item x="1186"/>
        <item m="1" x="2970"/>
        <item m="1" x="3360"/>
        <item m="1" x="3678"/>
        <item m="1" x="3945"/>
        <item m="1" x="4244"/>
        <item m="1" x="4567"/>
        <item m="1" x="2993"/>
        <item m="1" x="3396"/>
        <item m="1" x="3705"/>
        <item m="1" x="3961"/>
        <item m="1" x="4263"/>
        <item m="1" x="4604"/>
        <item m="1" x="5007"/>
        <item m="1" x="2928"/>
        <item m="1" x="3652"/>
        <item m="1" x="4201"/>
        <item m="1" x="4881"/>
        <item m="1" x="5904"/>
        <item m="1" x="6801"/>
        <item m="1" x="6984"/>
        <item m="1" x="5382"/>
        <item m="1" x="5560"/>
        <item m="1" x="5659"/>
        <item m="1" x="5847"/>
        <item m="1" x="5940"/>
        <item m="1" x="6101"/>
        <item m="1" x="6178"/>
        <item m="1" x="6353"/>
        <item m="1" x="6441"/>
        <item m="1" x="6584"/>
        <item m="1" x="4882"/>
        <item m="1" x="5040"/>
        <item m="1" x="5120"/>
        <item m="1" x="5289"/>
        <item m="1" x="5376"/>
        <item m="1" x="5555"/>
        <item m="1" x="5648"/>
        <item m="1" x="7382"/>
        <item m="1" x="5960"/>
        <item m="1" x="6108"/>
        <item m="1" x="6200"/>
        <item m="1" x="6361"/>
        <item m="1" x="6463"/>
        <item m="1" x="6590"/>
        <item m="1" x="6688"/>
        <item m="1" x="2798"/>
        <item m="1" x="4148"/>
        <item m="1" x="2857"/>
        <item m="1" x="4187"/>
        <item m="1" x="1723"/>
        <item m="1" x="2903"/>
        <item m="1" x="4220"/>
        <item m="1" x="1748"/>
        <item m="1" x="2949"/>
        <item m="1" x="4264"/>
        <item m="1" x="1783"/>
        <item m="1" x="2994"/>
        <item m="1" x="4299"/>
        <item m="1" x="2425"/>
        <item m="1" x="3813"/>
        <item m="1" x="2446"/>
        <item m="1" x="3857"/>
        <item m="1" x="2488"/>
        <item m="1" x="3892"/>
        <item m="1" x="2529"/>
        <item m="1" x="3921"/>
        <item m="1" x="2564"/>
        <item m="1" x="3948"/>
        <item m="1" x="2603"/>
        <item m="1" x="3988"/>
        <item m="1" x="2651"/>
        <item m="1" x="4025"/>
        <item m="1" x="2699"/>
        <item m="1" x="4064"/>
        <item m="1" x="2744"/>
        <item m="1" x="4099"/>
        <item m="1" x="6583"/>
        <item m="1" x="6774"/>
        <item m="1" x="6966"/>
        <item m="1" x="7151"/>
        <item m="1" x="6588"/>
        <item m="1" x="2637"/>
        <item m="1" x="7341"/>
        <item m="1" x="6783"/>
        <item m="1" x="7160"/>
        <item m="1" x="7346"/>
        <item m="1" x="7166"/>
        <item m="1" x="7352"/>
        <item m="1" x="7755"/>
        <item m="1" x="7358"/>
        <item m="1" x="7758"/>
        <item m="1" x="7923"/>
        <item m="1" x="7361"/>
        <item m="1" x="7760"/>
        <item m="1" x="7583"/>
        <item m="1" x="7763"/>
        <item m="1" x="7927"/>
        <item m="1" x="7765"/>
        <item m="1" x="5925"/>
        <item m="1" x="2794"/>
        <item m="1" x="4144"/>
        <item m="1" x="2289"/>
        <item m="1" x="3671"/>
        <item m="1" x="2311"/>
        <item m="1" x="3719"/>
        <item m="1" x="2350"/>
        <item m="1" x="3763"/>
        <item m="1" x="2392"/>
        <item m="1" x="3788"/>
        <item m="1" x="2423"/>
        <item m="1" x="3812"/>
        <item m="1" x="2442"/>
        <item m="1" x="3849"/>
        <item m="1" x="2482"/>
        <item m="1" x="3891"/>
        <item m="1" x="2524"/>
        <item m="1" x="3917"/>
        <item m="1" x="2561"/>
        <item m="1" x="3946"/>
        <item m="1" x="2598"/>
        <item m="1" x="3982"/>
        <item m="1" x="2159"/>
        <item m="1" x="3498"/>
        <item m="1" x="4784"/>
        <item m="1" x="2177"/>
        <item m="1" x="3560"/>
        <item m="1" x="4820"/>
        <item m="1" x="2213"/>
        <item m="1" x="3606"/>
        <item m="1" x="4867"/>
        <item m="1" x="3525"/>
        <item m="1" x="4801"/>
        <item m="1" x="6775"/>
        <item m="1" x="3679"/>
        <item m="1" x="3585"/>
        <item m="1" x="4845"/>
        <item m="1" x="6804"/>
        <item m="1" x="3733"/>
        <item m="1" x="3626"/>
        <item m="1" x="4885"/>
        <item m="1" x="6866"/>
        <item m="1" x="3770"/>
        <item m="1" x="3654"/>
        <item m="1" x="4972"/>
        <item m="1" x="6930"/>
        <item m="1" x="3793"/>
        <item m="1" x="5607"/>
        <item m="1" x="5334"/>
        <item m="1" x="5076"/>
        <item m="1" x="4829"/>
        <item m="1" x="6128"/>
        <item m="1" x="5883"/>
        <item m="1" x="5595"/>
        <item m="1" x="5321"/>
        <item m="1" x="5067"/>
        <item m="1" x="6374"/>
        <item m="1" x="6124"/>
        <item m="1" x="5874"/>
        <item m="1" x="5584"/>
        <item m="1" x="5311"/>
        <item m="1" x="6601"/>
        <item m="1" x="6370"/>
        <item m="1" x="6120"/>
        <item m="1" x="4018"/>
        <item m="1" x="4024"/>
        <item m="1" x="4036"/>
        <item m="1" x="4042"/>
        <item m="1" x="4054"/>
        <item m="1" x="4063"/>
        <item m="1" x="4072"/>
        <item m="1" x="3932"/>
        <item m="1" x="4003"/>
        <item m="1" x="4076"/>
        <item m="1" x="7973"/>
        <item m="1" x="7537"/>
        <item m="1" x="7627"/>
        <item m="1" x="7745"/>
        <item m="1" x="7808"/>
        <item m="1" x="7914"/>
        <item m="1" x="7970"/>
        <item m="1" x="7111"/>
        <item m="1" x="7187"/>
        <item m="1" x="7301"/>
        <item m="1" x="7388"/>
        <item m="1" x="7520"/>
        <item m="1" x="7617"/>
        <item m="1" x="7737"/>
        <item m="1" x="7803"/>
        <item m="1" x="7905"/>
        <item m="1" x="7967"/>
        <item m="1" x="6709"/>
        <item m="1" x="6795"/>
        <item m="1" x="6910"/>
        <item m="1" x="6990"/>
        <item m="1" x="7099"/>
        <item m="1" x="7182"/>
        <item m="1" x="7289"/>
        <item m="1" x="7383"/>
        <item m="1" x="7504"/>
        <item m="1" x="7609"/>
        <item m="1" x="6202"/>
        <item m="1" x="6363"/>
        <item m="1" x="6464"/>
        <item m="1" x="6591"/>
        <item m="1" x="6689"/>
        <item m="1" x="6789"/>
        <item m="1" x="6890"/>
        <item m="1" x="6985"/>
        <item m="1" x="7078"/>
        <item m="1" x="7174"/>
        <item m="1" x="5661"/>
        <item m="1" x="5848"/>
        <item m="1" x="5941"/>
        <item m="1" x="6102"/>
        <item m="1" x="6179"/>
        <item m="1" x="6354"/>
        <item m="1" x="6442"/>
        <item m="1" x="6585"/>
        <item m="1" x="6667"/>
        <item m="1" x="6779"/>
        <item m="1" x="5121"/>
        <item m="1" x="5290"/>
        <item m="1" x="5377"/>
        <item m="1" x="5556"/>
        <item m="1" x="5649"/>
        <item m="1" x="5842"/>
        <item m="1" x="5931"/>
        <item m="1" x="6098"/>
        <item m="1" x="6164"/>
        <item m="1" x="1780"/>
        <item m="1" x="1918"/>
        <item m="1" x="1788"/>
        <item m="1" x="1924"/>
        <item m="1" x="2060"/>
        <item m="1" x="5508"/>
        <item m="1" x="5230"/>
        <item m="1" x="4970"/>
        <item m="1" x="4721"/>
        <item m="1" x="4535"/>
        <item m="1" x="5780"/>
        <item m="1" x="5480"/>
        <item m="1" x="5201"/>
        <item m="1" x="4938"/>
        <item m="1" x="4694"/>
        <item m="1" x="6037"/>
        <item m="1" x="5744"/>
        <item m="1" x="5448"/>
        <item m="1" x="5168"/>
        <item m="1" x="4910"/>
        <item m="1" x="6259"/>
        <item m="1" x="6006"/>
        <item m="1" x="5712"/>
        <item m="1" x="5416"/>
        <item m="1" x="5140"/>
        <item m="1" x="6500"/>
        <item m="1" x="6230"/>
        <item m="1" x="5977"/>
        <item m="1" x="5678"/>
        <item m="1" x="5389"/>
        <item m="1" x="6704"/>
        <item m="1" x="6477"/>
        <item m="1" x="6198"/>
        <item m="1" x="5949"/>
        <item m="1" x="5656"/>
        <item m="1" x="6901"/>
        <item m="1" x="6684"/>
        <item m="1" x="6454"/>
        <item m="1" x="6176"/>
        <item m="1" x="5937"/>
        <item m="1" x="1793"/>
        <item m="1" x="1931"/>
        <item m="1" x="2072"/>
        <item m="1" x="2201"/>
        <item m="1" x="2335"/>
        <item m="1" x="2465"/>
        <item m="1" x="2625"/>
        <item m="1" x="2820"/>
        <item m="1" x="3020"/>
        <item m="1" x="1800"/>
        <item m="1" x="1935"/>
        <item m="1" x="2077"/>
        <item m="1" x="2208"/>
        <item m="1" x="2340"/>
        <item m="1" x="2470"/>
        <item m="1" x="2632"/>
        <item m="1" x="2826"/>
        <item m="1" x="3028"/>
        <item m="1" x="1806"/>
        <item m="1" x="1942"/>
        <item m="1" x="2082"/>
        <item m="1" x="2215"/>
        <item m="1" x="2346"/>
        <item m="1" x="2477"/>
        <item m="1" x="2641"/>
        <item m="1" x="2838"/>
        <item m="1" x="3040"/>
        <item m="1" x="1813"/>
        <item m="1" x="1949"/>
        <item m="1" x="2089"/>
        <item m="1" x="2219"/>
        <item m="1" x="2352"/>
        <item m="1" x="2484"/>
        <item m="1" x="2647"/>
        <item m="1" x="2845"/>
        <item m="1" x="3048"/>
        <item m="1" x="1820"/>
        <item m="1" x="1956"/>
        <item m="1" x="2095"/>
        <item m="1" x="2224"/>
        <item m="1" x="2356"/>
        <item m="1" x="2490"/>
        <item m="1" x="2653"/>
        <item m="1" x="2852"/>
        <item m="1" x="3055"/>
        <item m="1" x="1828"/>
        <item m="1" x="1963"/>
        <item m="1" x="2100"/>
        <item m="1" x="2230"/>
        <item m="1" x="2362"/>
        <item m="1" x="2495"/>
        <item m="1" x="2660"/>
        <item m="1" x="2859"/>
        <item m="1" x="3059"/>
        <item m="1" x="1835"/>
        <item m="1" x="1969"/>
        <item m="1" x="2106"/>
        <item m="1" x="2235"/>
        <item m="1" x="2367"/>
        <item m="1" x="2500"/>
        <item m="1" x="2664"/>
        <item m="1" x="2866"/>
        <item m="1" x="3065"/>
        <item m="1" x="1843"/>
        <item m="1" x="1977"/>
        <item m="1" x="2113"/>
        <item m="1" x="2241"/>
        <item m="1" x="1794"/>
        <item m="1" x="1932"/>
        <item m="1" x="2073"/>
        <item m="1" x="2202"/>
        <item m="1" x="2336"/>
        <item m="1" x="2466"/>
        <item m="1" x="2626"/>
        <item m="1" x="2821"/>
        <item m="1" x="3021"/>
        <item m="1" x="1801"/>
        <item m="1" x="1936"/>
        <item m="1" x="2078"/>
        <item m="1" x="2209"/>
        <item m="1" x="2341"/>
        <item m="1" x="2471"/>
        <item m="1" x="2633"/>
        <item m="1" x="2827"/>
        <item m="1" x="3029"/>
        <item m="1" x="1807"/>
        <item m="1" x="1943"/>
        <item m="1" x="2083"/>
        <item m="1" x="2216"/>
        <item m="1" x="2347"/>
        <item m="1" x="2478"/>
        <item m="1" x="2642"/>
        <item m="1" x="2839"/>
        <item m="1" x="3041"/>
        <item m="1" x="1814"/>
        <item m="1" x="2371"/>
        <item m="1" x="2505"/>
        <item m="1" x="2670"/>
        <item m="1" x="2871"/>
        <item m="1" x="3070"/>
        <item m="1" x="1851"/>
        <item m="1" x="1983"/>
        <item m="1" x="2120"/>
        <item m="1" x="2247"/>
        <item m="1" x="2378"/>
        <item m="1" x="2510"/>
        <item m="1" x="2676"/>
        <item m="1" x="2878"/>
        <item m="1" x="3075"/>
        <item m="1" x="1859"/>
        <item m="1" x="1993"/>
        <item m="1" x="2127"/>
        <item m="1" x="2255"/>
        <item m="1" x="2384"/>
        <item m="1" x="2516"/>
        <item m="1" x="2683"/>
        <item m="1" x="2886"/>
        <item m="1" x="3081"/>
        <item m="1" x="2769"/>
        <item m="1" x="2967"/>
        <item m="1" x="3161"/>
        <item m="1" x="3372"/>
        <item m="1" x="3542"/>
        <item m="1" x="3703"/>
        <item m="1" x="3835"/>
        <item m="1" x="3969"/>
        <item m="1" x="4121"/>
        <item m="1" x="4278"/>
        <item m="1" x="2779"/>
        <item m="1" x="2976"/>
        <item m="1" x="3172"/>
        <item m="1" x="3379"/>
        <item m="1" x="3553"/>
        <item m="1" x="3709"/>
        <item m="1" x="1950"/>
        <item m="1" x="2090"/>
        <item m="1" x="2220"/>
        <item m="1" x="2353"/>
        <item m="1" x="2485"/>
        <item m="1" x="2648"/>
        <item m="1" x="2846"/>
        <item m="1" x="3049"/>
        <item m="1" x="1821"/>
        <item m="1" x="1957"/>
        <item m="1" x="2096"/>
        <item m="1" x="2225"/>
        <item m="1" x="2357"/>
        <item m="1" x="2491"/>
        <item m="1" x="2654"/>
        <item m="1" x="2853"/>
        <item m="1" x="3056"/>
        <item m="1" x="1829"/>
        <item m="1" x="1964"/>
        <item m="1" x="2101"/>
        <item m="1" x="2231"/>
        <item m="1" x="2363"/>
        <item m="1" x="2496"/>
        <item m="1" x="2661"/>
        <item m="1" x="2860"/>
        <item m="1" x="3060"/>
        <item m="1" x="1836"/>
        <item m="1" x="1970"/>
        <item m="1" x="2107"/>
        <item m="1" x="2236"/>
        <item m="1" x="2368"/>
        <item m="1" x="4161"/>
        <item m="1" x="4234"/>
        <item m="1" x="4310"/>
        <item m="1" x="4394"/>
        <item m="1" x="4477"/>
        <item m="1" x="4569"/>
        <item m="1" x="3580"/>
        <item m="1" x="3653"/>
        <item m="1" x="3737"/>
        <item m="1" x="3795"/>
        <item m="1" x="3864"/>
        <item x="350"/>
        <item m="1" x="3924"/>
        <item m="1" x="3995"/>
        <item m="1" x="4068"/>
        <item m="1" x="4149"/>
        <item m="1" x="4221"/>
        <item m="1" x="3193"/>
        <item m="1" x="3302"/>
        <item m="1" x="3397"/>
        <item m="1" x="3474"/>
        <item m="1" x="3568"/>
        <item m="1" x="3644"/>
        <item m="1" x="3721"/>
        <item m="1" x="3789"/>
        <item m="1" x="3850"/>
        <item m="1" x="3918"/>
        <item m="1" x="2777"/>
        <item m="1" x="2884"/>
        <item m="1" x="2974"/>
        <item m="1" x="3079"/>
        <item m="1" x="3170"/>
        <item m="1" x="3287"/>
        <item m="1" x="3377"/>
        <item m="1" x="3465"/>
        <item m="1" x="3550"/>
        <item m="1" x="3639"/>
        <item m="1" x="2431"/>
        <item m="1" x="2504"/>
        <item m="1" x="2577"/>
        <item m="1" x="2669"/>
        <item m="1" x="2764"/>
        <item m="1" x="2870"/>
        <item m="1" x="2960"/>
        <item m="1" x="3069"/>
        <item m="1" x="3152"/>
        <item m="1" x="2342"/>
        <item m="1" x="3272"/>
        <item m="1" x="2163"/>
        <item m="1" x="2472"/>
        <item m="1" x="2228"/>
        <item m="1" x="2634"/>
        <item m="1" x="2828"/>
        <item m="1" x="3030"/>
        <item m="1" x="2294"/>
        <item m="1" x="3239"/>
        <item m="1" x="1937"/>
        <item m="1" x="2079"/>
        <item m="1" x="2210"/>
        <item m="1" x="2343"/>
        <item m="1" x="2473"/>
        <item m="1" x="2635"/>
        <item m="1" x="2829"/>
        <item m="1" x="3031"/>
        <item m="1" x="3240"/>
        <item m="1" x="1809"/>
        <item m="1" x="1944"/>
        <item m="1" x="2085"/>
        <item m="1" x="2217"/>
        <item m="1" x="2348"/>
        <item m="1" x="2480"/>
        <item m="1" x="2644"/>
        <item m="1" x="2841"/>
        <item m="1" x="3042"/>
        <item m="1" x="3249"/>
        <item m="1" x="1815"/>
        <item m="1" x="1951"/>
        <item m="1" x="2091"/>
        <item m="1" x="2221"/>
        <item m="1" x="2354"/>
        <item m="1" x="2486"/>
        <item m="1" x="2649"/>
        <item m="1" x="2847"/>
        <item m="1" x="3050"/>
        <item m="1" x="3254"/>
        <item m="1" x="1822"/>
        <item m="1" x="1958"/>
        <item m="1" x="2097"/>
        <item m="1" x="2226"/>
        <item m="1" x="2358"/>
        <item m="1" x="2492"/>
        <item m="1" x="2655"/>
        <item m="1" x="2854"/>
        <item m="1" x="3057"/>
        <item m="1" x="3260"/>
        <item m="1" x="1830"/>
        <item m="1" x="1965"/>
        <item m="1" x="2102"/>
        <item m="1" x="2232"/>
        <item m="1" x="2364"/>
        <item m="1" x="2497"/>
        <item m="1" x="2662"/>
        <item m="1" x="2861"/>
        <item m="1" x="3061"/>
        <item m="1" x="3262"/>
        <item m="1" x="1837"/>
        <item m="1" x="1971"/>
        <item m="1" x="2108"/>
        <item m="1" x="2237"/>
        <item m="1" x="2369"/>
        <item m="1" x="2501"/>
        <item m="1" x="2665"/>
        <item m="1" x="2867"/>
        <item m="1" x="3066"/>
        <item m="1" x="3268"/>
        <item m="1" x="1844"/>
        <item m="1" x="1978"/>
        <item m="1" x="2114"/>
        <item m="1" x="2242"/>
        <item m="1" x="2372"/>
        <item m="1" x="2506"/>
        <item m="1" x="2671"/>
        <item m="1" x="2872"/>
        <item m="1" x="3071"/>
        <item m="1" x="3274"/>
        <item m="1" x="1852"/>
        <item m="1" x="2360"/>
        <item m="1" x="2427"/>
        <item m="1" x="2494"/>
        <item m="1" x="2568"/>
        <item m="1" x="2659"/>
        <item m="1" x="2754"/>
        <item m="1" x="2858"/>
        <item m="1" x="1888"/>
        <item m="1" x="1947"/>
        <item m="1" x="2023"/>
        <item m="1" x="1808"/>
        <item m="1" x="5089"/>
        <item m="1" x="5114"/>
        <item m="1" x="5127"/>
        <item m="1" x="5182"/>
        <item m="1" x="5243"/>
        <item m="1" x="5283"/>
        <item m="1" x="5298"/>
        <item m="1" x="5318"/>
        <item m="1" x="2084"/>
        <item m="1" x="5344"/>
        <item m="1" x="4824"/>
        <item m="1" x="4849"/>
        <item m="1" x="4871"/>
        <item m="1" x="4888"/>
        <item m="1" x="4923"/>
        <item m="1" x="4985"/>
        <item m="1" x="5029"/>
        <item m="1" x="5045"/>
        <item m="1" x="5064"/>
        <item m="1" x="5084"/>
        <item m="1" x="4624"/>
        <item m="1" x="4636"/>
        <item m="1" x="4652"/>
        <item m="1" x="4661"/>
        <item m="1" x="4683"/>
        <item m="1" x="4734"/>
        <item m="1" x="4783"/>
        <item m="1" x="4800"/>
        <item m="1" x="4818"/>
        <item m="1" x="4843"/>
        <item m="1" x="2479"/>
        <item m="1" x="4448"/>
        <item m="1" x="4466"/>
        <item m="1" x="4485"/>
        <item m="1" x="4497"/>
        <item m="1" x="4510"/>
        <item m="1" x="4546"/>
        <item m="1" x="4587"/>
        <item m="1" x="4611"/>
        <item m="1" x="4621"/>
        <item m="1" x="4631"/>
        <item m="1" x="2643"/>
        <item m="1" x="4274"/>
        <item m="1" x="4296"/>
        <item m="1" x="4314"/>
        <item m="1" x="4329"/>
        <item m="1" x="4342"/>
        <item m="1" x="4367"/>
        <item m="1" x="4403"/>
        <item m="1" x="4432"/>
        <item m="1" x="2840"/>
        <item m="1" x="4444"/>
        <item m="1" x="4461"/>
        <item m="1" x="1984"/>
        <item m="1" x="2121"/>
        <item m="1" x="2248"/>
        <item m="1" x="2379"/>
        <item m="1" x="2511"/>
        <item m="1" x="2677"/>
        <item m="1" x="2879"/>
        <item m="1" x="3076"/>
        <item m="1" x="3282"/>
        <item m="1" x="1860"/>
        <item m="1" x="1994"/>
        <item m="1" x="2128"/>
        <item m="1" x="2256"/>
        <item m="1" x="2385"/>
        <item m="1" x="2517"/>
        <item m="1" x="2684"/>
        <item m="1" x="2887"/>
        <item m="1" x="3082"/>
        <item m="1" x="3289"/>
        <item m="1" x="1865"/>
        <item m="1" x="2000"/>
        <item m="1" x="2135"/>
        <item m="1" x="2261"/>
        <item m="1" x="2390"/>
        <item m="1" x="2522"/>
        <item m="1" x="2691"/>
        <item m="1" x="2893"/>
        <item m="1" x="3087"/>
        <item m="1" x="3298"/>
        <item m="1" x="2977"/>
        <item m="1" x="3173"/>
        <item m="1" x="3380"/>
        <item m="1" x="3554"/>
        <item m="1" x="3710"/>
        <item m="1" x="3841"/>
        <item m="1" x="3973"/>
        <item m="1" x="4129"/>
        <item m="1" x="4283"/>
        <item m="1" x="4452"/>
        <item m="1" x="2983"/>
        <item m="1" x="3186"/>
        <item m="1" x="3391"/>
        <item m="1" x="3562"/>
        <item m="1" x="3716"/>
        <item m="1" x="3846"/>
        <item m="1" x="3979"/>
        <item m="1" x="4135"/>
        <item m="1" x="4290"/>
        <item m="1" x="4456"/>
        <item m="1" x="2986"/>
        <item m="1" x="3194"/>
        <item m="1" x="3398"/>
        <item m="1" x="3569"/>
        <item m="1" x="3723"/>
        <item m="1" x="3853"/>
        <item m="1" x="3985"/>
        <item m="1" x="4142"/>
        <item m="1" x="4294"/>
        <item m="1" x="4459"/>
        <item m="1" x="2991"/>
        <item m="1" x="3204"/>
        <item m="1" x="3405"/>
        <item m="1" x="3575"/>
        <item m="1" x="3729"/>
        <item m="1" x="3859"/>
        <item m="1" x="3989"/>
        <item m="1" x="4145"/>
        <item m="1" x="4297"/>
        <item m="1" x="4464"/>
        <item m="1" x="2999"/>
        <item m="1" x="3212"/>
        <item m="1" x="3412"/>
        <item m="1" x="3581"/>
        <item m="1" x="3738"/>
        <item m="1" x="3865"/>
        <item m="1" x="3997"/>
        <item m="1" x="4151"/>
        <item m="1" x="4302"/>
        <item m="1" x="4469"/>
        <item m="1" x="3006"/>
        <item m="1" x="3222"/>
        <item m="1" x="3418"/>
        <item m="1" x="3589"/>
        <item m="1" x="3742"/>
        <item m="1" x="3870"/>
        <item m="1" x="4001"/>
        <item m="1" x="4156"/>
        <item m="1" x="4306"/>
        <item m="1" x="4473"/>
        <item m="1" x="3014"/>
        <item m="1" x="3227"/>
        <item m="1" x="3423"/>
        <item m="1" x="3593"/>
        <item m="1" x="3744"/>
        <item m="1" x="3872"/>
        <item m="1" x="4004"/>
        <item m="1" x="4162"/>
        <item m="1" x="4312"/>
        <item m="1" x="4479"/>
        <item m="1" x="3022"/>
        <item m="1" x="3233"/>
        <item m="1" x="3427"/>
        <item m="1" x="3597"/>
        <item m="1" x="3751"/>
        <item m="1" x="3877"/>
        <item m="1" x="4010"/>
        <item m="1" x="4167"/>
        <item m="1" x="4318"/>
        <item m="1" x="4483"/>
        <item m="1" x="3032"/>
        <item m="1" x="3241"/>
        <item m="1" x="3433"/>
        <item m="1" x="3603"/>
        <item m="1" x="3756"/>
        <item m="1" x="3884"/>
        <item m="1" x="4015"/>
        <item m="1" x="4176"/>
        <item m="1" x="4322"/>
        <item m="1" x="4488"/>
        <item m="1" x="3043"/>
        <item m="1" x="3250"/>
        <item m="1" x="3438"/>
        <item m="1" x="3612"/>
        <item m="1" x="3762"/>
        <item m="1" x="3890"/>
        <item m="1" x="4023"/>
        <item m="1" x="4182"/>
        <item m="1" x="4327"/>
        <item m="1" x="4493"/>
        <item m="1" x="4250"/>
        <item m="1" x="4415"/>
        <item m="1" x="4591"/>
        <item m="1" x="4775"/>
        <item m="1" x="5013"/>
        <item m="1" x="5261"/>
        <item m="1" x="5530"/>
        <item m="1" x="5816"/>
        <item m="1" x="6076"/>
        <item m="1" x="6318"/>
        <item m="1" x="4257"/>
        <item m="1" x="4424"/>
        <item m="1" x="4599"/>
        <item m="1" x="4786"/>
        <item m="1" x="5022"/>
        <item m="1" x="5275"/>
        <item m="1" x="5542"/>
        <item m="1" x="5827"/>
        <item m="1" x="6087"/>
        <item m="1" x="6329"/>
        <item m="1" x="4260"/>
        <item m="1" x="4429"/>
        <item m="1" x="5347"/>
        <item m="1" x="5512"/>
        <item m="1" x="5615"/>
        <item m="1" x="5797"/>
        <item m="1" x="5895"/>
        <item m="1" x="6063"/>
        <item m="1" x="6134"/>
        <item m="1" x="6303"/>
        <item m="1" x="6380"/>
        <item m="1" x="4735"/>
        <item m="1" x="4846"/>
        <item m="1" x="4973"/>
        <item m="1" x="5081"/>
        <item m="1" x="5215"/>
        <item m="1" x="5336"/>
        <item m="1" x="5483"/>
        <item m="1" x="5603"/>
        <item m="1" x="5763"/>
        <item m="1" x="5885"/>
        <item m="1" x="4368"/>
        <item m="1" x="4462"/>
        <item m="1" x="4536"/>
        <item m="1" x="4628"/>
        <item m="1" x="4706"/>
        <item m="1" x="4831"/>
        <item m="1" x="4939"/>
        <item m="1" x="5071"/>
        <item m="1" x="5184"/>
        <item m="1" x="5323"/>
        <item m="1" x="4057"/>
        <item m="1" x="4134"/>
        <item m="1" x="4209"/>
        <item m="1" x="4288"/>
        <item m="1" x="4354"/>
        <item m="1" x="4454"/>
        <item m="1" x="4520"/>
        <item m="1" x="4626"/>
        <item m="1" x="4684"/>
        <item m="1" x="4821"/>
        <item m="1" x="3782"/>
        <item m="1" x="3834"/>
        <item m="1" x="3911"/>
        <item m="1" x="3967"/>
        <item m="1" x="4045"/>
        <item m="1" x="4828"/>
        <item m="1" x="5870"/>
        <item m="1" x="6792"/>
        <item m="1" x="7607"/>
        <item m="1" x="4160"/>
        <item m="1" x="4852"/>
        <item m="1" x="1764"/>
        <item m="1" x="2031"/>
        <item m="1" x="2291"/>
        <item m="1" x="2559"/>
        <item m="1" x="2923"/>
        <item m="1" x="1781"/>
        <item m="1" x="2052"/>
        <item m="1" x="2303"/>
        <item m="1" x="2574"/>
        <item m="1" x="2946"/>
        <item m="1" x="3334"/>
        <item m="1" x="3662"/>
        <item m="1" x="1796"/>
        <item m="1" x="2066"/>
        <item m="1" x="2321"/>
        <item m="1" x="2597"/>
        <item m="1" x="1953"/>
        <item m="1" x="2093"/>
        <item m="1" x="2222"/>
        <item m="1" x="2355"/>
        <item m="1" x="2487"/>
        <item m="1" x="2650"/>
        <item m="1" x="2848"/>
        <item m="1" x="3051"/>
        <item m="1" x="3255"/>
        <item m="1" x="1823"/>
        <item m="1" x="1959"/>
        <item m="1" x="2098"/>
        <item m="1" x="2227"/>
        <item m="1" x="2359"/>
        <item m="1" x="2493"/>
        <item m="1" x="2656"/>
        <item m="1" x="2855"/>
        <item m="1" x="3058"/>
        <item m="1" x="3261"/>
        <item m="1" x="1831"/>
        <item m="1" x="1966"/>
        <item m="1" x="2103"/>
        <item m="1" x="2233"/>
        <item m="1" x="2365"/>
        <item m="1" x="2498"/>
        <item m="1" x="2663"/>
        <item m="1" x="2862"/>
        <item m="1" x="3062"/>
        <item m="1" x="3263"/>
        <item m="1" x="1838"/>
        <item m="1" x="1972"/>
        <item m="1" x="2109"/>
        <item m="1" x="2238"/>
        <item m="1" x="2370"/>
        <item m="1" x="2502"/>
        <item m="1" x="2666"/>
        <item m="1" x="2868"/>
        <item m="1" x="3067"/>
        <item m="1" x="3269"/>
        <item m="1" x="1845"/>
        <item m="1" x="1979"/>
        <item m="1" x="2115"/>
        <item m="1" x="2243"/>
        <item m="1" x="2373"/>
        <item m="1" x="2507"/>
        <item m="1" x="2672"/>
        <item m="1" x="2873"/>
        <item m="1" x="3072"/>
        <item m="1" x="3275"/>
        <item m="1" x="1853"/>
        <item m="1" x="1985"/>
        <item m="1" x="2122"/>
        <item m="1" x="2249"/>
        <item m="1" x="2380"/>
        <item m="1" x="3371"/>
        <item m="1" x="3459"/>
        <item m="1" x="3541"/>
        <item m="1" x="3635"/>
        <item m="1" x="3702"/>
        <item m="1" x="1938"/>
        <item m="1" x="2080"/>
        <item m="1" x="2211"/>
        <item m="1" x="2344"/>
        <item m="1" x="2474"/>
        <item m="1" x="2636"/>
        <item m="1" x="2830"/>
        <item m="1" x="3033"/>
        <item m="1" x="3242"/>
        <item m="1" x="1810"/>
        <item m="1" x="1945"/>
        <item m="1" x="2086"/>
        <item m="1" x="2218"/>
        <item m="1" x="2349"/>
        <item m="1" x="2481"/>
        <item m="1" x="2645"/>
        <item m="1" x="2842"/>
        <item m="1" x="3044"/>
        <item m="1" x="3251"/>
        <item m="1" x="1816"/>
        <item m="1" x="1952"/>
        <item m="1" x="2092"/>
        <item m="1" x="5928"/>
        <item m="1" x="6154"/>
        <item m="1" x="6398"/>
        <item m="1" x="6617"/>
        <item m="1" x="5833"/>
        <item m="1" x="7562"/>
        <item m="1" x="1738"/>
        <item m="1" x="2932"/>
        <item m="1" x="4253"/>
        <item m="1" x="6082"/>
        <item m="1" x="4139"/>
        <item m="1" x="5871"/>
        <item m="1" x="7608"/>
        <item m="1" x="1771"/>
        <item m="1" x="2979"/>
        <item m="1" x="4285"/>
        <item m="1" x="6112"/>
        <item m="1" x="4184"/>
        <item m="1" x="5920"/>
        <item m="1" x="7649"/>
        <item m="1" x="1803"/>
        <item m="1" x="3034"/>
        <item m="1" x="4324"/>
        <item m="1" x="6145"/>
        <item m="1" x="4212"/>
        <item m="1" x="5991"/>
        <item m="1" x="7723"/>
        <item m="1" x="1862"/>
        <item m="1" x="3084"/>
        <item m="1" x="4353"/>
        <item m="1" x="6214"/>
        <item m="1" x="4259"/>
        <item m="1" x="6091"/>
        <item m="1" x="7753"/>
        <item m="1" x="1886"/>
        <item m="1" x="3120"/>
        <item m="1" x="4422"/>
        <item m="1" x="6325"/>
        <item m="1" x="4291"/>
        <item m="1" x="6122"/>
        <item m="1" x="7795"/>
        <item m="1" x="1912"/>
        <item m="1" x="3183"/>
        <item m="1" x="4453"/>
        <item m="1" x="6365"/>
        <item m="1" x="4328"/>
        <item m="1" x="6150"/>
        <item m="1" x="7822"/>
        <item m="1" x="1940"/>
        <item m="1" x="3244"/>
        <item m="1" x="4491"/>
        <item m="1" x="6394"/>
        <item m="1" x="4361"/>
        <item m="1" x="6231"/>
        <item m="1" x="7892"/>
        <item m="1" x="5432"/>
        <item m="1" x="5586"/>
        <item m="1" x="5716"/>
        <item m="1" x="5872"/>
        <item m="1" x="5992"/>
        <item m="1" x="6123"/>
        <item m="1" x="6232"/>
        <item m="1" x="6368"/>
        <item m="1" x="6487"/>
        <item m="1" x="4816"/>
        <item m="1" x="4900"/>
        <item m="1" x="5058"/>
        <item m="1" x="5142"/>
        <item m="1" x="5307"/>
        <item m="1" x="5402"/>
        <item m="1" x="5573"/>
        <item m="1" x="5683"/>
        <item m="1" x="5861"/>
        <item m="1" x="5962"/>
        <item m="1" x="4442"/>
        <item m="1" x="4503"/>
        <item m="1" x="4617"/>
        <item m="1" x="4666"/>
        <item m="1" x="4807"/>
        <item m="1" x="4890"/>
        <item m="1" x="5048"/>
        <item m="1" x="5126"/>
        <item m="1" x="5933"/>
        <item m="1" x="6161"/>
        <item m="1" x="6408"/>
        <item m="1" x="6625"/>
        <item m="1" x="6822"/>
        <item m="1" x="6167"/>
        <item m="1" x="6419"/>
        <item m="1" x="6635"/>
        <item m="1" x="6833"/>
        <item m="1" x="7014"/>
        <item m="1" x="6427"/>
        <item m="1" x="6644"/>
        <item m="1" x="6843"/>
        <item m="1" x="7023"/>
        <item m="1" x="7209"/>
        <item m="1" x="6652"/>
        <item m="1" x="6850"/>
        <item m="1" x="7030"/>
        <item m="1" x="7215"/>
        <item m="1" x="7410"/>
        <item m="1" x="6862"/>
        <item m="1" x="7042"/>
        <item m="1" x="7222"/>
        <item m="1" x="7420"/>
        <item m="1" x="1996"/>
        <item m="1" x="3295"/>
        <item m="1" x="4519"/>
        <item m="1" x="6478"/>
        <item m="1" x="4428"/>
        <item m="1" x="6334"/>
        <item m="1" x="7921"/>
        <item m="1" x="2021"/>
        <item m="1" x="3329"/>
        <item m="1" x="4597"/>
        <item m="1" x="6559"/>
        <item m="1" x="4457"/>
        <item m="1" x="6367"/>
        <item m="1" x="7959"/>
        <item m="1" x="2048"/>
        <item m="1" x="3388"/>
        <item m="1" x="4625"/>
        <item m="1" x="6592"/>
        <item m="1" x="3942"/>
        <item m="1" x="5540"/>
        <item m="1" x="7333"/>
        <item m="1" x="1734"/>
        <item m="1" x="2273"/>
        <item m="1" x="2881"/>
        <item m="1" x="3621"/>
        <item m="1" x="4170"/>
        <item m="1" x="4837"/>
        <item m="1" x="1766"/>
        <item m="1" x="2293"/>
        <item m="1" x="2927"/>
        <item m="1" x="3651"/>
        <item m="1" x="4200"/>
        <item m="1" x="4880"/>
        <item m="1" x="5903"/>
        <item m="1" x="6800"/>
        <item m="1" x="1797"/>
        <item m="1" x="2322"/>
        <item m="1" x="2972"/>
        <item m="1" x="3682"/>
        <item m="1" x="4246"/>
        <item m="1" x="4955"/>
        <item m="1" x="5958"/>
        <item m="1" x="6856"/>
        <item m="1" x="7635"/>
        <item m="1" x="3023"/>
        <item m="1" x="3736"/>
        <item m="1" x="4280"/>
        <item m="1" x="5039"/>
        <item m="1" x="6072"/>
        <item m="1" x="7821"/>
        <item m="1" x="7405"/>
        <item m="1" x="7001"/>
        <item m="1" x="6600"/>
        <item m="1" x="6119"/>
        <item m="1" x="5570"/>
        <item m="1" x="7794"/>
        <item m="1" x="7365"/>
        <item m="1" x="6975"/>
        <item m="1" x="6578"/>
        <item m="1" x="1765"/>
        <item m="1" x="2032"/>
        <item m="1" x="2292"/>
        <item m="1" x="2560"/>
        <item m="1" x="2925"/>
        <item m="1" x="1782"/>
        <item m="1" x="2053"/>
        <item m="1" x="2304"/>
        <item m="1" x="2575"/>
        <item m="1" x="2948"/>
        <item m="1" x="3336"/>
        <item m="1" x="3664"/>
        <item m="1" x="1735"/>
        <item m="1" x="2274"/>
        <item m="1" x="2882"/>
        <item m="1" x="3623"/>
        <item m="1" x="4172"/>
        <item m="1" x="4839"/>
        <item m="1" x="7178"/>
        <item m="1" x="7278"/>
        <item m="1" x="7374"/>
        <item m="1" x="7490"/>
        <item m="1" x="7600"/>
        <item m="1" x="7711"/>
        <item m="1" x="7784"/>
        <item m="1" x="7880"/>
        <item m="1" x="7953"/>
        <item m="1" x="6675"/>
        <item m="1" x="6784"/>
        <item m="1" x="6881"/>
        <item m="1" x="6979"/>
        <item m="1" x="7068"/>
        <item m="1" x="7169"/>
        <item m="1" x="7257"/>
        <item m="1" x="7362"/>
        <item m="1" x="7467"/>
        <item m="1" x="7179"/>
        <item m="1" x="7279"/>
        <item m="1" x="7375"/>
        <item m="1" x="7491"/>
        <item m="1" x="7601"/>
        <item m="1" x="7712"/>
        <item m="1" x="7785"/>
        <item m="1" x="7881"/>
        <item m="1" x="2730"/>
        <item m="1" x="4087"/>
        <item m="1" x="5811"/>
        <item m="1" x="3977"/>
        <item m="1" x="5577"/>
        <item m="1" x="7376"/>
        <item m="1" x="2775"/>
        <item m="1" x="4124"/>
        <item m="1" x="5858"/>
        <item m="1" x="4019"/>
        <item m="1" x="5630"/>
        <item m="1" x="7415"/>
        <item m="1" x="2822"/>
        <item m="1" x="4173"/>
        <item m="1" x="5906"/>
        <item m="1" x="4055"/>
        <item m="1" x="5694"/>
        <item m="1" x="7492"/>
        <item m="1" x="2883"/>
        <item m="1" x="4202"/>
        <item m="1" x="5961"/>
        <item m="1" x="4091"/>
        <item m="1" x="5823"/>
        <item m="1" x="7555"/>
        <item m="1" x="1736"/>
        <item m="1" x="2929"/>
        <item m="1" x="4247"/>
        <item m="1" x="6073"/>
        <item m="1" x="4132"/>
        <item m="1" x="5862"/>
        <item m="1" x="7602"/>
        <item m="1" x="1767"/>
        <item m="1" x="2973"/>
        <item m="1" x="4281"/>
        <item m="1" x="6109"/>
        <item m="1" x="4178"/>
        <item m="1" x="5912"/>
        <item m="1" x="7641"/>
        <item m="1" x="1798"/>
        <item m="1" x="3024"/>
        <item m="1" x="4320"/>
        <item m="1" x="6138"/>
        <item m="1" x="4207"/>
        <item m="1" x="5978"/>
        <item m="1" x="7713"/>
        <item m="1" x="1854"/>
        <item m="1" x="3078"/>
        <item m="1" x="4349"/>
        <item m="1" x="6201"/>
        <item m="1" x="4254"/>
        <item m="1" x="6083"/>
        <item m="1" x="7750"/>
        <item m="1" x="1884"/>
        <item m="1" x="3115"/>
        <item m="1" x="4412"/>
        <item m="1" x="6314"/>
        <item m="1" x="4286"/>
        <item m="1" x="6113"/>
        <item m="1" x="7786"/>
        <item m="1" x="1907"/>
        <item m="1" x="3169"/>
        <item m="1" x="4450"/>
        <item m="1" x="6362"/>
        <item m="1" x="3806"/>
        <item m="1" x="5257"/>
        <item m="1" x="7134"/>
        <item m="1" x="2547"/>
        <item m="1" x="3933"/>
        <item m="1" x="5510"/>
        <item m="1" x="3838"/>
        <item m="1" x="5305"/>
        <item m="1" x="7172"/>
        <item m="1" x="2582"/>
        <item m="1" x="3965"/>
        <item m="1" x="5565"/>
        <item m="1" x="3881"/>
        <item m="1" x="5353"/>
        <item m="1" x="7205"/>
        <item m="1" x="2621"/>
        <item m="1" x="4007"/>
        <item m="1" x="5614"/>
        <item m="1" x="3912"/>
        <item m="1" x="5400"/>
        <item m="1" x="7267"/>
        <item m="1" x="2673"/>
        <item m="1" x="4043"/>
        <item m="1" x="5664"/>
        <item m="1" x="3939"/>
        <item m="1" x="5525"/>
        <item m="1" x="7327"/>
        <item m="1" x="7639"/>
        <item m="1" x="1795"/>
        <item m="1" x="7051"/>
        <item m="1" x="7229"/>
        <item m="1" x="7425"/>
        <item m="1" x="7646"/>
        <item m="1" x="1802"/>
        <item m="1" x="7815"/>
        <item m="1" x="1933"/>
        <item m="1" x="7236"/>
        <item m="1" x="7433"/>
        <item m="1" x="7653"/>
        <item m="1" x="1811"/>
        <item m="1" x="7819"/>
        <item m="1" x="1939"/>
        <item m="1" x="7976"/>
        <item m="1" x="2074"/>
        <item m="1" x="7440"/>
        <item m="1" x="7660"/>
        <item m="1" x="1817"/>
        <item m="1" x="7825"/>
        <item m="1" x="1946"/>
        <item m="1" x="7978"/>
        <item m="1" x="2081"/>
        <item m="1" x="2203"/>
        <item m="1" x="7665"/>
        <item m="1" x="1824"/>
        <item m="1" x="7832"/>
        <item m="1" x="1954"/>
        <item m="1" x="7981"/>
        <item m="1" x="2087"/>
        <item m="1" x="2212"/>
        <item m="1" x="2337"/>
        <item m="1" x="5652"/>
        <item m="1" x="5934"/>
        <item m="1" x="6162"/>
        <item m="1" x="6409"/>
        <item m="1" x="6626"/>
        <item m="1" x="5939"/>
        <item m="1" x="6168"/>
        <item m="1" x="6420"/>
        <item m="1" x="6636"/>
        <item m="1" x="6834"/>
        <item m="1" x="6171"/>
        <item m="1" x="6428"/>
        <item m="1" x="6645"/>
        <item m="1" x="6844"/>
        <item m="1" x="7024"/>
        <item m="1" x="6436"/>
        <item m="1" x="6653"/>
        <item m="1" x="6851"/>
        <item m="1" x="7031"/>
        <item m="1" x="7216"/>
        <item m="1" x="2722"/>
        <item m="1" x="4079"/>
        <item m="1" x="5796"/>
        <item m="1" x="3970"/>
        <item m="1" x="5571"/>
        <item m="1" x="7366"/>
        <item m="1" x="2766"/>
        <item m="1" x="4118"/>
        <item m="1" x="5850"/>
        <item m="1" x="4013"/>
        <item m="1" x="5621"/>
        <item m="1" x="7406"/>
        <item m="1" x="2816"/>
        <item m="1" x="4164"/>
        <item m="1" x="5894"/>
        <item m="1" x="4050"/>
        <item m="1" x="5681"/>
        <item m="1" x="7475"/>
        <item m="1" x="2875"/>
        <item m="1" x="4196"/>
        <item m="1" x="5950"/>
        <item m="1" x="4088"/>
        <item m="1" x="5812"/>
        <item m="1" x="7550"/>
        <item m="1" x="1732"/>
        <item m="1" x="2918"/>
        <item m="1" x="4238"/>
        <item m="1" x="6062"/>
        <item m="1" x="4125"/>
        <item m="1" x="5859"/>
        <item m="1" x="7589"/>
        <item m="1" x="1760"/>
        <item m="1" x="2964"/>
        <item m="1" x="4275"/>
        <item m="1" x="6104"/>
        <item m="1" x="3657"/>
        <item m="1" x="4997"/>
        <item m="1" x="6941"/>
        <item m="1" x="2411"/>
        <item m="1" x="3799"/>
        <item m="1" x="5232"/>
        <item m="1" x="3699"/>
        <item m="1" x="5051"/>
        <item m="1" x="6980"/>
        <item m="1" x="2430"/>
        <item m="1" x="3828"/>
        <item m="1" x="5297"/>
        <item m="1" x="3746"/>
        <item m="1" x="5093"/>
        <item m="1" x="7006"/>
        <item m="1" x="2458"/>
        <item m="1" x="3871"/>
        <item m="1" x="5341"/>
        <item m="1" x="3780"/>
        <item m="1" x="5130"/>
        <item m="1" x="7069"/>
        <item m="1" x="2503"/>
        <item m="1" x="3906"/>
        <item m="1" x="5383"/>
        <item m="1" x="3800"/>
        <item m="1" x="5245"/>
        <item m="1" x="7128"/>
        <item m="1" x="2542"/>
        <item m="1" x="3931"/>
        <item m="1" x="5495"/>
        <item m="1" x="3832"/>
        <item m="1" x="5300"/>
        <item m="1" x="7170"/>
        <item m="1" x="2576"/>
        <item m="1" x="3962"/>
        <item m="1" x="5561"/>
        <item m="1" x="3873"/>
        <item m="1" x="5346"/>
        <item m="1" x="7199"/>
        <item m="1" x="2617"/>
        <item m="1" x="4002"/>
        <item m="1" x="5609"/>
        <item m="1" x="3908"/>
        <item m="1" x="5391"/>
        <item m="1" x="7258"/>
        <item m="1" x="2668"/>
        <item m="1" x="4040"/>
        <item m="1" x="5660"/>
        <item m="1" x="3934"/>
        <item m="1" x="5511"/>
        <item m="1" x="7322"/>
        <item m="1" x="2717"/>
        <item m="1" x="7882"/>
        <item m="1" x="7954"/>
        <item m="1" x="2156"/>
        <item m="1" x="3495"/>
        <item m="1" x="4772"/>
        <item m="1" x="6750"/>
        <item m="1" x="2173"/>
        <item m="1" x="3548"/>
        <item m="1" x="4814"/>
        <item m="1" x="6786"/>
        <item m="1" x="2204"/>
        <item m="1" x="3598"/>
        <item m="1" x="4858"/>
        <item m="1" x="6817"/>
        <item m="1" x="2250"/>
        <item m="1" x="3637"/>
        <item m="1" x="4898"/>
        <item m="1" x="6887"/>
        <item m="1" x="5893"/>
        <item m="1" x="5608"/>
        <item m="1" x="5335"/>
        <item m="1" x="5077"/>
        <item m="1" x="4830"/>
        <item m="1" x="6129"/>
        <item m="1" x="5884"/>
        <item m="1" x="5596"/>
        <item m="1" x="5322"/>
        <item m="1" x="5068"/>
        <item m="1" x="6375"/>
        <item m="1" x="6125"/>
        <item m="1" x="5875"/>
        <item m="1" x="5585"/>
        <item m="1" x="5312"/>
        <item m="1" x="6602"/>
        <item m="1" x="6371"/>
        <item m="1" x="6121"/>
        <item m="1" x="2793"/>
        <item m="1" x="2803"/>
        <item m="1" x="2815"/>
        <item m="1" x="2831"/>
        <item m="1" x="2849"/>
        <item m="1" x="2863"/>
        <item m="1" x="2874"/>
        <item m="1" x="2889"/>
        <item m="1" x="2898"/>
        <item m="1" x="5693"/>
        <item m="1" x="5727"/>
        <item m="1" x="5762"/>
        <item m="1" x="5795"/>
        <item m="1" x="5822"/>
        <item m="1" x="5837"/>
        <item m="1" x="5845"/>
        <item m="1" x="2512"/>
        <item m="1" x="2678"/>
        <item m="1" x="2880"/>
        <item m="1" x="3077"/>
        <item m="1" x="3283"/>
        <item m="1" x="1861"/>
        <item m="1" x="1995"/>
        <item m="1" x="2129"/>
        <item m="1" x="2257"/>
        <item m="1" x="2386"/>
        <item m="1" x="2518"/>
        <item m="1" x="2685"/>
        <item m="1" x="2888"/>
        <item m="1" x="3083"/>
        <item m="1" x="3290"/>
        <item m="1" x="1866"/>
        <item m="1" x="2001"/>
        <item m="1" x="2136"/>
        <item m="1" x="2262"/>
        <item m="1" x="2391"/>
        <item m="1" x="2523"/>
        <item m="1" x="2692"/>
        <item m="1" x="2894"/>
        <item m="1" x="3088"/>
        <item m="1" x="3299"/>
        <item m="1" x="1869"/>
        <item m="1" x="2005"/>
        <item m="1" x="2140"/>
        <item m="1" x="2268"/>
        <item m="1" x="2397"/>
        <item m="1" x="2528"/>
        <item m="1" x="2698"/>
        <item m="1" x="2897"/>
        <item m="1" x="3089"/>
        <item m="1" x="3303"/>
        <item m="1" x="1874"/>
        <item m="1" x="2009"/>
        <item m="1" x="2144"/>
        <item m="1" x="2272"/>
        <item m="1" x="2403"/>
        <item m="1" x="2532"/>
        <item m="1" x="2702"/>
        <item m="1" x="2901"/>
        <item m="1" x="3095"/>
        <item m="1" x="3308"/>
        <item m="1" x="2987"/>
        <item m="1" x="3195"/>
        <item m="1" x="3399"/>
        <item m="1" x="3570"/>
        <item m="1" x="3724"/>
        <item m="1" x="3854"/>
        <item m="1" x="3986"/>
        <item m="1" x="4143"/>
        <item m="1" x="4295"/>
        <item m="1" x="4460"/>
        <item m="1" x="2992"/>
        <item m="1" x="3205"/>
        <item m="1" x="3406"/>
        <item m="1" x="3576"/>
        <item m="1" x="3730"/>
        <item m="1" x="3860"/>
        <item m="1" x="3990"/>
        <item m="1" x="4146"/>
        <item m="1" x="4298"/>
        <item m="1" x="4465"/>
        <item m="1" x="3000"/>
        <item m="1" x="3213"/>
        <item m="1" x="3413"/>
        <item m="1" x="3582"/>
        <item m="1" x="5547"/>
        <item m="1" x="5636"/>
        <item m="1" x="5834"/>
        <item m="1" x="7906"/>
        <item m="1" x="7968"/>
        <item m="1" x="7505"/>
        <item m="1" x="7610"/>
        <item m="1" x="7724"/>
        <item m="1" x="7796"/>
        <item m="1" x="7893"/>
        <item m="1" x="7960"/>
        <item m="1" x="7079"/>
        <item m="1" x="7175"/>
        <item m="1" x="7269"/>
        <item m="1" x="7368"/>
        <item m="1" x="7477"/>
        <item m="1" x="7591"/>
        <item m="1" x="7698"/>
        <item m="1" x="7775"/>
        <item m="1" x="7868"/>
        <item m="1" x="5028"/>
        <item m="1" x="4782"/>
        <item m="1" x="4586"/>
        <item m="1" x="4402"/>
        <item m="1" x="4232"/>
        <item m="1" x="5270"/>
        <item m="1" x="5006"/>
        <item m="1" x="4759"/>
        <item m="1" x="4566"/>
        <item m="1" x="4384"/>
        <item m="1" x="5523"/>
        <item m="1" x="5242"/>
        <item m="1" x="4984"/>
        <item m="1" x="4733"/>
        <item m="1" x="4545"/>
        <item m="1" x="5794"/>
        <item m="1" x="5494"/>
        <item m="1" x="5213"/>
        <item m="1" x="4952"/>
        <item m="1" x="4705"/>
        <item m="1" x="6049"/>
        <item m="1" x="5759"/>
        <item m="1" x="5462"/>
        <item m="1" x="5181"/>
        <item m="1" x="4922"/>
        <item m="1" x="6273"/>
        <item m="1" x="6018"/>
        <item m="1" x="5726"/>
        <item m="1" x="5431"/>
        <item m="1" x="5151"/>
        <item m="1" x="6510"/>
        <item m="1" x="6242"/>
        <item m="1" x="5990"/>
        <item m="1" x="5692"/>
        <item m="1" x="5398"/>
        <item m="1" x="4347"/>
        <item m="1" x="4508"/>
        <item m="1" x="4672"/>
        <item m="1" x="4896"/>
        <item m="1" x="5135"/>
        <item m="1" x="5395"/>
        <item m="1" x="5669"/>
        <item m="1" x="5953"/>
        <item m="1" x="6187"/>
        <item m="1" x="4205"/>
        <item m="1" x="4351"/>
        <item m="1" x="4515"/>
        <item m="1" x="4679"/>
        <item m="1" x="4902"/>
        <item m="1" x="5144"/>
        <item m="1" x="5404"/>
        <item m="1" x="5684"/>
        <item m="1" x="5965"/>
        <item m="1" x="6205"/>
        <item m="1" x="4210"/>
        <item m="1" x="4356"/>
        <item m="1" x="4522"/>
        <item m="1" x="4687"/>
        <item m="1" x="4914"/>
        <item m="1" x="5156"/>
        <item m="1" x="5423"/>
        <item m="1" x="5700"/>
        <item m="1" x="5983"/>
        <item m="1" x="6217"/>
        <item m="1" x="4215"/>
        <item m="1" x="4363"/>
        <item m="1" x="4527"/>
        <item m="1" x="4697"/>
        <item m="1" x="4926"/>
        <item m="1" x="5172"/>
        <item m="1" x="5435"/>
        <item m="1" x="5718"/>
        <item m="1" x="5994"/>
        <item m="1" x="6234"/>
        <item m="1" x="4217"/>
        <item m="1" x="4370"/>
        <item m="1" x="4538"/>
        <item m="1" x="4710"/>
        <item m="1" x="4943"/>
        <item m="1" x="5188"/>
        <item m="1" x="5453"/>
        <item m="1" x="5731"/>
        <item m="1" x="6010"/>
        <item m="1" x="6245"/>
        <item m="1" x="4224"/>
        <item m="1" x="4377"/>
        <item m="1" x="4550"/>
        <item m="1" x="4725"/>
        <item m="1" x="4957"/>
        <item m="1" x="5203"/>
        <item m="1" x="5466"/>
        <item m="1" x="5749"/>
        <item m="1" x="6022"/>
        <item m="1" x="6261"/>
        <item m="1" x="4228"/>
        <item m="1" x="4387"/>
        <item m="1" x="4558"/>
        <item m="1" x="4737"/>
        <item m="1" x="4975"/>
        <item m="1" x="5217"/>
        <item m="1" x="5485"/>
        <item m="1" x="5766"/>
        <item m="1" x="6040"/>
        <item m="1" x="6278"/>
        <item m="1" x="4236"/>
        <item m="1" x="4396"/>
        <item m="1" x="4572"/>
        <item m="1" x="4751"/>
        <item m="1" x="4988"/>
        <item m="1" x="4348"/>
        <item m="1" x="4509"/>
        <item m="1" x="4673"/>
        <item m="1" x="4897"/>
        <item m="1" x="5136"/>
        <item m="1" x="5396"/>
        <item m="1" x="5670"/>
        <item m="1" x="5954"/>
        <item m="1" x="6188"/>
        <item m="1" x="4206"/>
        <item m="1" x="4352"/>
        <item m="1" x="4516"/>
        <item m="1" x="4680"/>
        <item m="1" x="4903"/>
        <item m="1" x="5145"/>
        <item m="1" x="5405"/>
        <item m="1" x="5685"/>
        <item m="1" x="5966"/>
        <item m="1" x="6206"/>
        <item m="1" x="4211"/>
        <item m="1" x="4357"/>
        <item m="1" x="4523"/>
        <item m="1" x="4688"/>
        <item m="1" x="4915"/>
        <item m="1" x="5157"/>
        <item m="1" x="5424"/>
        <item m="1" x="5701"/>
        <item m="1" x="5984"/>
        <item m="1" x="6218"/>
        <item m="1" x="4216"/>
        <item m="1" x="4364"/>
        <item m="1" x="5234"/>
        <item m="1" x="5496"/>
        <item m="1" x="5784"/>
        <item m="1" x="6051"/>
        <item m="1" x="6294"/>
        <item m="1" x="4241"/>
        <item m="1" x="4406"/>
        <item m="1" x="4580"/>
        <item m="1" x="4762"/>
        <item m="1" x="4998"/>
        <item m="1" x="5247"/>
        <item m="1" x="5514"/>
        <item m="1" x="5799"/>
        <item m="1" x="6065"/>
        <item m="1" x="6307"/>
        <item m="1" x="4249"/>
        <item m="1" x="4414"/>
        <item m="1" x="4590"/>
        <item m="1" x="4774"/>
        <item m="1" x="5012"/>
        <item m="1" x="5260"/>
        <item m="1" x="5529"/>
        <item m="1" x="5815"/>
        <item m="1" x="6075"/>
        <item m="1" x="6317"/>
        <item m="1" x="5897"/>
        <item m="1" x="6135"/>
        <item m="1" x="6382"/>
        <item m="1" x="6610"/>
        <item m="1" x="6812"/>
        <item m="1" x="7008"/>
        <item m="1" x="7201"/>
        <item m="1" x="7401"/>
        <item m="1" x="7631"/>
        <item m="1" x="7812"/>
        <item m="1" x="5909"/>
        <item m="1" x="6139"/>
        <item m="1" x="6389"/>
        <item m="1" x="6615"/>
        <item m="1" x="6820"/>
        <item m="1" x="7012"/>
        <item m="1" x="4528"/>
        <item m="1" x="4698"/>
        <item m="1" x="4927"/>
        <item m="1" x="5173"/>
        <item m="1" x="5436"/>
        <item m="1" x="5719"/>
        <item m="1" x="5995"/>
        <item m="1" x="6235"/>
        <item m="1" x="4218"/>
        <item m="1" x="4371"/>
        <item m="1" x="4539"/>
        <item m="1" x="4711"/>
        <item m="1" x="4944"/>
        <item m="1" x="5189"/>
        <item m="1" x="5454"/>
        <item m="1" x="5732"/>
        <item m="1" x="6011"/>
        <item m="1" x="6246"/>
        <item m="1" x="4225"/>
        <item m="1" x="4378"/>
        <item m="1" x="4551"/>
        <item m="1" x="4726"/>
        <item m="1" x="4958"/>
        <item m="1" x="5204"/>
        <item m="1" x="5467"/>
        <item m="1" x="5750"/>
        <item m="1" x="6023"/>
        <item m="1" x="6262"/>
        <item m="1" x="4229"/>
        <item m="1" x="4388"/>
        <item m="1" x="4559"/>
        <item m="1" x="4738"/>
        <item m="1" x="4976"/>
        <item m="1" x="5218"/>
        <item m="1" x="5921"/>
        <item m="1" x="6092"/>
        <item m="1" x="6151"/>
        <item m="1" x="6335"/>
        <item m="1" x="6403"/>
        <item m="1" x="6566"/>
        <item m="1" x="4861"/>
        <item m="1" x="5009"/>
        <item m="1" x="5098"/>
        <item m="1" x="5258"/>
        <item m="1" x="5355"/>
        <item m="1" x="5527"/>
        <item m="1" x="5623"/>
        <item m="1" x="5814"/>
        <item m="1" x="5908"/>
        <item m="1" x="6074"/>
        <item x="356"/>
        <item m="1" x="4570"/>
        <item m="1" x="4640"/>
        <item m="1" x="4749"/>
        <item m="1" x="4854"/>
        <item x="361"/>
        <item m="1" x="5086"/>
        <item m="1" x="5233"/>
        <item x="364"/>
        <item x="365"/>
        <item x="366"/>
        <item m="1" x="4222"/>
        <item m="1" x="4300"/>
        <item m="1" x="4375"/>
        <item m="1" x="4467"/>
        <item m="1" x="4548"/>
        <item m="1" x="4633"/>
        <item m="1" x="4724"/>
        <item m="1" x="4841"/>
        <item m="1" x="4956"/>
        <item m="1" x="3851"/>
        <item m="1" x="3919"/>
        <item m="1" x="3983"/>
        <item m="1" x="4061"/>
        <item m="1" x="4140"/>
        <item m="1" x="4213"/>
        <item m="1" x="4292"/>
        <item m="1" x="4362"/>
        <item m="1" x="4458"/>
        <item m="1" x="4904"/>
        <item m="1" x="4526"/>
        <item m="1" x="3551"/>
        <item m="1" x="3640"/>
        <item m="1" x="5146"/>
        <item m="1" x="5406"/>
        <item m="1" x="5686"/>
        <item m="1" x="3708"/>
        <item m="1" x="5967"/>
        <item m="1" x="3785"/>
        <item m="1" x="3840"/>
        <item m="1" x="3914"/>
        <item m="1" x="3972"/>
        <item m="1" x="4052"/>
        <item m="1" x="4127"/>
        <item m="1" x="4517"/>
        <item m="1" x="4681"/>
        <item m="1" x="4905"/>
        <item m="1" x="5147"/>
        <item m="1" x="5407"/>
        <item m="1" x="5687"/>
        <item m="1" x="5968"/>
        <item m="1" x="6208"/>
        <item m="1" x="6467"/>
        <item m="1" x="4359"/>
        <item m="1" x="4524"/>
        <item m="1" x="4689"/>
        <item m="1" x="4917"/>
        <item m="1" x="5158"/>
        <item m="1" x="5425"/>
        <item m="1" x="5702"/>
        <item m="1" x="5985"/>
        <item m="1" x="6219"/>
        <item m="1" x="6481"/>
        <item m="1" x="4365"/>
        <item m="1" x="4529"/>
        <item m="1" x="4699"/>
        <item m="1" x="4928"/>
        <item m="1" x="5174"/>
        <item m="1" x="5437"/>
        <item m="1" x="5720"/>
        <item m="1" x="5996"/>
        <item m="1" x="6236"/>
        <item m="1" x="6490"/>
        <item m="1" x="4372"/>
        <item m="1" x="4540"/>
        <item m="1" x="4712"/>
        <item m="1" x="4945"/>
        <item m="1" x="5190"/>
        <item m="1" x="5455"/>
        <item m="1" x="5733"/>
        <item m="1" x="6012"/>
        <item m="1" x="6247"/>
        <item m="1" x="6502"/>
        <item m="1" x="4379"/>
        <item m="1" x="4552"/>
        <item m="1" x="4727"/>
        <item m="1" x="4959"/>
        <item m="1" x="5205"/>
        <item m="1" x="5468"/>
        <item m="1" x="5751"/>
        <item m="1" x="6024"/>
        <item m="1" x="6263"/>
        <item m="1" x="6513"/>
        <item m="1" x="4389"/>
        <item m="1" x="4560"/>
        <item m="1" x="4739"/>
        <item m="1" x="4977"/>
        <item m="1" x="5219"/>
        <item m="1" x="5486"/>
        <item m="1" x="5767"/>
        <item m="1" x="6041"/>
        <item m="1" x="6279"/>
        <item m="1" x="6528"/>
        <item m="1" x="4397"/>
        <item m="1" x="4573"/>
        <item m="1" x="4752"/>
        <item m="1" x="4989"/>
        <item m="1" x="5235"/>
        <item m="1" x="5497"/>
        <item m="1" x="5785"/>
        <item m="1" x="6052"/>
        <item m="1" x="6295"/>
        <item m="1" x="6538"/>
        <item m="1" x="4407"/>
        <item m="1" x="4203"/>
        <item m="1" x="3153"/>
        <item m="1" x="3273"/>
        <item m="1" x="3362"/>
        <item m="1" x="3454"/>
        <item m="1" x="3535"/>
        <item m="1" x="3631"/>
        <item m="1" x="3693"/>
        <item m="1" x="3776"/>
        <item m="1" x="3829"/>
        <item m="1" x="6207"/>
        <item m="1" x="5619"/>
        <item m="1" x="5644"/>
        <item m="1" x="5679"/>
        <item m="1" x="5745"/>
        <item m="1" x="5809"/>
        <item m="1" x="5841"/>
        <item m="1" x="5855"/>
        <item m="1" x="5878"/>
        <item m="1" x="4358"/>
        <item m="1" x="5901"/>
        <item m="1" x="5319"/>
        <item m="1" x="5345"/>
        <item m="1" x="5371"/>
        <item m="1" x="5390"/>
        <item m="1" x="5449"/>
        <item m="1" x="5509"/>
        <item m="1" x="5551"/>
        <item m="1" x="5564"/>
        <item m="1" x="5589"/>
        <item m="1" x="5612"/>
        <item m="1" x="5065"/>
        <item m="1" x="5085"/>
        <item m="1" x="5109"/>
        <item m="1" x="5125"/>
        <item m="1" x="5169"/>
        <item m="1" x="5231"/>
        <item m="1" x="5280"/>
        <item m="1" x="5296"/>
        <item m="1" x="5316"/>
        <item m="1" x="5339"/>
        <item m="1" x="4916"/>
        <item m="1" x="4819"/>
        <item m="1" x="4844"/>
        <item m="1" x="4866"/>
        <item m="1" x="4884"/>
        <item m="1" x="4911"/>
        <item m="1" x="4971"/>
        <item m="1" x="5021"/>
        <item m="1" x="5042"/>
        <item m="1" x="5060"/>
        <item m="1" x="5079"/>
        <item m="1" x="4581"/>
        <item m="1" x="4763"/>
        <item m="1" x="4999"/>
        <item m="1" x="5248"/>
        <item m="1" x="5515"/>
        <item m="1" x="5800"/>
        <item m="1" x="6066"/>
        <item m="1" x="6308"/>
        <item m="1" x="6547"/>
        <item m="1" x="4416"/>
        <item m="1" x="4592"/>
        <item m="1" x="4776"/>
        <item m="1" x="5014"/>
        <item m="1" x="5262"/>
        <item m="1" x="5531"/>
        <item m="1" x="5817"/>
        <item m="1" x="6077"/>
        <item m="1" x="6319"/>
        <item m="1" x="6554"/>
        <item m="1" x="4425"/>
        <item m="1" x="4600"/>
        <item m="1" x="4787"/>
        <item m="1" x="5023"/>
        <item m="1" x="5276"/>
        <item m="1" x="5543"/>
        <item m="1" x="5828"/>
        <item m="1" x="6088"/>
        <item m="1" x="6330"/>
        <item m="1" x="6562"/>
        <item m="1" x="6140"/>
        <item m="1" x="6390"/>
        <item m="1" x="6616"/>
        <item m="1" x="6821"/>
        <item m="1" x="7013"/>
        <item m="1" x="7208"/>
        <item m="1" x="7409"/>
        <item m="1" x="7638"/>
        <item m="1" x="7814"/>
        <item m="1" x="7975"/>
        <item m="1" x="6147"/>
        <item m="1" x="6396"/>
        <item m="1" x="6623"/>
        <item m="1" x="6831"/>
        <item m="1" x="7021"/>
        <item m="1" x="7214"/>
        <item m="1" x="7419"/>
        <item m="1" x="7645"/>
        <item m="1" x="7818"/>
        <item m="1" x="7977"/>
        <item m="1" x="6152"/>
        <item m="1" x="6405"/>
        <item m="1" x="6632"/>
        <item m="1" x="6840"/>
        <item m="1" x="7027"/>
        <item m="1" x="7220"/>
        <item m="1" x="7423"/>
        <item m="1" x="7651"/>
        <item m="1" x="7823"/>
        <item m="1" x="7979"/>
        <item m="1" x="6159"/>
        <item m="1" x="6415"/>
        <item m="1" x="6640"/>
        <item m="1" x="6846"/>
        <item m="1" x="7038"/>
        <item m="1" x="7227"/>
        <item m="1" x="7431"/>
        <item m="1" x="7658"/>
        <item m="1" x="7830"/>
        <item m="1" x="7985"/>
        <item m="1" x="6165"/>
        <item m="1" x="6423"/>
        <item m="1" x="6648"/>
        <item m="1" x="6858"/>
        <item m="1" x="7048"/>
        <item m="1" x="7235"/>
        <item m="1" x="7439"/>
        <item m="1" x="7664"/>
        <item m="1" x="7835"/>
        <item m="1" x="7989"/>
        <item m="1" x="6170"/>
        <item m="1" x="6434"/>
        <item m="1" x="6660"/>
        <item m="1" x="6870"/>
        <item m="1" x="7057"/>
        <item m="1" x="7245"/>
        <item m="1" x="7451"/>
        <item m="1" x="7674"/>
        <item m="1" x="7841"/>
        <item m="1" x="7995"/>
        <item m="1" x="6180"/>
        <item m="1" x="6445"/>
        <item m="1" x="6670"/>
        <item m="1" x="6876"/>
        <item m="1" x="7063"/>
        <item m="1" x="7252"/>
        <item m="1" x="7461"/>
        <item m="1" x="7683"/>
        <item m="1" x="7848"/>
        <item m="1" x="6189"/>
        <item m="1" x="6457"/>
        <item m="1" x="6678"/>
        <item m="1" x="6884"/>
        <item m="1" x="7072"/>
        <item m="1" x="7262"/>
        <item m="1" x="7471"/>
        <item m="1" x="7691"/>
        <item m="1" x="7859"/>
        <item m="1" x="6209"/>
        <item m="1" x="6468"/>
        <item m="1" x="6692"/>
        <item m="1" x="6893"/>
        <item m="1" x="7082"/>
        <item m="1" x="7273"/>
        <item m="1" x="7481"/>
        <item m="1" x="7702"/>
        <item m="1" x="7871"/>
        <item m="1" x="6220"/>
        <item m="1" x="6482"/>
        <item m="1" x="6696"/>
        <item m="1" x="6904"/>
        <item m="1" x="7091"/>
        <item m="1" x="7283"/>
        <item m="1" x="7497"/>
        <item m="1" x="7717"/>
        <item m="1" x="7884"/>
        <item m="1" x="7778"/>
        <item m="1" x="7946"/>
        <item m="1" x="7789"/>
        <item m="1" x="7955"/>
        <item m="1" x="7797"/>
        <item m="1" x="7961"/>
        <item m="1" x="7225"/>
        <item m="1" x="7342"/>
        <item m="1" x="7429"/>
        <item m="1" x="7568"/>
        <item m="1" x="7656"/>
        <item m="1" x="7756"/>
        <item m="1" x="7829"/>
        <item m="1" x="7924"/>
        <item m="1" x="7984"/>
        <item m="1" x="6757"/>
        <item m="1" x="6829"/>
        <item m="1" x="6953"/>
        <item m="1" x="7019"/>
        <item m="1" x="7141"/>
        <item m="1" x="7212"/>
        <item m="1" x="7334"/>
        <item m="1" x="7417"/>
        <item m="1" x="7557"/>
        <item m="1" x="7643"/>
        <item m="1" x="6304"/>
        <item m="1" x="6381"/>
        <item m="1" x="6545"/>
        <item m="1" x="6609"/>
        <item m="1" x="6744"/>
        <item m="1" x="6811"/>
        <item m="1" x="6942"/>
        <item m="1" x="7007"/>
        <item m="1" x="7129"/>
        <item m="1" x="7200"/>
        <item m="1" x="5764"/>
        <item m="1" x="5886"/>
        <item m="1" x="6039"/>
        <item m="1" x="6127"/>
        <item m="1" x="6275"/>
        <item m="1" x="6376"/>
        <item m="1" x="6525"/>
        <item m="1" x="6604"/>
        <item m="1" x="6729"/>
        <item m="1" x="6805"/>
        <item m="1" x="5185"/>
        <item m="1" x="5324"/>
        <item m="1" x="5450"/>
        <item m="1" x="5590"/>
        <item m="1" x="5728"/>
        <item m="1" x="2192"/>
        <item m="1" x="7421"/>
        <item m="1" x="1741"/>
        <item m="1" x="4531"/>
        <item m="1" x="4701"/>
        <item m="1" x="4929"/>
        <item m="1" x="5175"/>
        <item m="1" x="5438"/>
        <item m="1" x="5721"/>
        <item m="1" x="5997"/>
        <item m="1" x="6237"/>
        <item m="1" x="6491"/>
        <item m="1" x="4373"/>
        <item m="1" x="4541"/>
        <item m="1" x="4713"/>
        <item m="1" x="4946"/>
        <item m="1" x="5191"/>
        <item m="1" x="5456"/>
        <item m="1" x="5734"/>
        <item m="1" x="6013"/>
        <item m="1" x="6248"/>
        <item m="1" x="6503"/>
        <item m="1" x="4380"/>
        <item m="1" x="4553"/>
        <item m="1" x="4728"/>
        <item m="1" x="4960"/>
        <item m="1" x="5206"/>
        <item m="1" x="5469"/>
        <item m="1" x="5752"/>
        <item m="1" x="6025"/>
        <item m="1" x="6264"/>
        <item m="1" x="6514"/>
        <item m="1" x="4390"/>
        <item m="1" x="4561"/>
        <item m="1" x="4740"/>
        <item m="1" x="4978"/>
        <item m="1" x="5220"/>
        <item m="1" x="5487"/>
        <item m="1" x="5768"/>
        <item m="1" x="6042"/>
        <item m="1" x="6280"/>
        <item m="1" x="6529"/>
        <item m="1" x="4398"/>
        <item m="1" x="4574"/>
        <item m="1" x="4753"/>
        <item m="1" x="4990"/>
        <item m="1" x="5236"/>
        <item m="1" x="5498"/>
        <item m="1" x="5786"/>
        <item m="1" x="6053"/>
        <item m="1" x="6296"/>
        <item m="1" x="6539"/>
        <item m="1" x="4408"/>
        <item m="1" x="4582"/>
        <item m="1" x="4764"/>
        <item m="1" x="5000"/>
        <item m="1" x="5249"/>
        <item m="1" x="1770"/>
        <item m="1" x="1858"/>
        <item m="1" x="1911"/>
        <item m="1" x="1992"/>
        <item m="1" x="2047"/>
        <item m="1" x="1759"/>
        <item m="1" x="4630"/>
        <item m="1" x="4709"/>
        <item m="1" x="4834"/>
        <item m="1" x="4942"/>
        <item m="1" x="5074"/>
        <item m="1" x="4518"/>
        <item m="1" x="4682"/>
        <item m="1" x="4906"/>
        <item m="1" x="5148"/>
        <item m="1" x="5408"/>
        <item m="1" x="5688"/>
        <item m="1" x="5969"/>
        <item m="1" x="6210"/>
        <item m="1" x="6469"/>
        <item m="1" x="4360"/>
        <item m="1" x="4525"/>
        <item m="1" x="4690"/>
        <item m="1" x="4918"/>
        <item m="1" x="5159"/>
        <item m="1" x="5426"/>
        <item m="1" x="5703"/>
        <item m="1" x="5986"/>
        <item m="1" x="6221"/>
        <item m="1" x="6483"/>
        <item m="1" x="4366"/>
        <item m="1" x="4530"/>
        <item m="1" x="4700"/>
        <item m="1" x="4654"/>
        <item m="1" x="4864"/>
        <item m="1" x="5095"/>
        <item m="1" x="5342"/>
        <item m="1" x="2592"/>
        <item m="1" x="3978"/>
        <item m="1" x="5578"/>
        <item m="1" x="7377"/>
        <item m="1" x="2638"/>
        <item m="1" x="4020"/>
        <item m="1" x="5631"/>
        <item m="1" x="7416"/>
        <item m="1" x="2686"/>
        <item m="1" x="4056"/>
        <item m="1" x="5695"/>
        <item m="1" x="7493"/>
        <item m="1" x="2734"/>
        <item m="1" x="4092"/>
        <item m="1" x="5824"/>
        <item m="1" x="7556"/>
        <item m="1" x="2781"/>
        <item m="1" x="4133"/>
        <item m="1" x="5863"/>
        <item m="1" x="7603"/>
        <item m="1" x="2832"/>
        <item m="1" x="4179"/>
        <item m="1" x="5913"/>
        <item m="1" x="7642"/>
        <item m="1" x="2890"/>
        <item m="1" x="4208"/>
        <item m="1" x="5979"/>
        <item m="1" x="7714"/>
        <item m="1" x="1739"/>
        <item m="1" x="1731"/>
        <item m="1" x="1792"/>
        <item m="1" x="1882"/>
        <item m="1" x="7315"/>
        <item m="1" x="7396"/>
        <item m="1" x="7538"/>
        <item m="1" x="7628"/>
        <item m="1" x="7746"/>
        <item m="1" x="7809"/>
        <item m="1" x="7915"/>
        <item m="1" x="7971"/>
        <item m="1" x="6802"/>
        <item m="1" x="6925"/>
        <item m="1" x="6995"/>
        <item m="1" x="7112"/>
        <item m="1" x="7188"/>
        <item m="1" x="7302"/>
        <item m="1" x="7389"/>
        <item m="1" x="7521"/>
        <item m="1" x="7618"/>
        <item m="1" x="7738"/>
        <item m="1" x="6369"/>
        <item m="1" x="6488"/>
        <item m="1" x="6596"/>
        <item m="1" x="6710"/>
        <item m="1" x="6796"/>
        <item m="1" x="6911"/>
        <item m="1" x="6991"/>
        <item m="1" x="7100"/>
        <item m="1" x="4656"/>
        <item m="1" x="4869"/>
        <item m="1" x="5100"/>
        <item m="1" x="5349"/>
        <item m="1" x="5610"/>
        <item m="1" x="4875"/>
        <item m="1" x="5107"/>
        <item m="1" x="5357"/>
        <item m="1" x="5617"/>
        <item m="1" x="5892"/>
        <item m="1" x="5112"/>
        <item m="1" x="5363"/>
        <item m="1" x="5625"/>
        <item m="1" x="5898"/>
        <item m="1" x="6130"/>
        <item m="1" x="5369"/>
        <item m="1" x="5633"/>
        <item m="1" x="5910"/>
        <item m="1" x="6136"/>
        <item m="1" x="6379"/>
        <item m="1" x="5638"/>
        <item m="1" x="5916"/>
        <item m="1" x="6141"/>
        <item m="1" x="6383"/>
        <item m="1" x="6606"/>
        <item m="1" x="5923"/>
        <item m="1" x="6825"/>
        <item m="1" x="7622"/>
        <item m="1" x="7670"/>
        <item m="1" x="2205"/>
        <item m="1" x="2251"/>
        <item m="1" x="2856"/>
        <item m="1" x="3600"/>
        <item m="1" x="1747"/>
        <item m="1" x="7572"/>
        <item m="1" x="7146"/>
        <item m="1" x="6751"/>
        <item m="1" x="6291"/>
        <item m="1" x="5747"/>
        <item m="1" x="5170"/>
        <item m="1" x="4676"/>
        <item m="1" x="4338"/>
        <item m="1" x="4031"/>
        <item m="1" x="7913"/>
        <item m="1" x="7519"/>
        <item m="1" x="7096"/>
        <item m="1" x="6686"/>
        <item m="1" x="6177"/>
        <item m="1" x="5647"/>
        <item m="1" x="5110"/>
        <item m="1" x="4649"/>
        <item m="1" x="7846"/>
        <item m="1" x="7437"/>
        <item m="1" x="7025"/>
        <item m="1" x="1742"/>
        <item m="1" x="6826"/>
        <item m="1" x="7623"/>
        <item m="1" x="2933"/>
        <item m="1" x="4255"/>
        <item m="1" x="6084"/>
        <item m="1" x="7751"/>
        <item m="1" x="1772"/>
        <item m="1" x="2980"/>
        <item m="1" x="4287"/>
        <item m="1" x="6114"/>
        <item m="1" x="7787"/>
        <item m="1" x="1804"/>
        <item m="1" x="3035"/>
        <item m="1" x="4325"/>
        <item m="1" x="6146"/>
        <item m="1" x="7817"/>
        <item m="1" x="2435"/>
        <item m="1" x="3839"/>
        <item m="1" x="5306"/>
        <item m="1" x="7173"/>
        <item m="1" x="2467"/>
        <item m="1" x="3882"/>
        <item m="1" x="5354"/>
        <item m="1" x="7206"/>
        <item m="1" x="2513"/>
        <item m="1" x="3913"/>
        <item m="1" x="5401"/>
        <item m="1" x="7268"/>
        <item m="1" x="2551"/>
        <item m="1" x="3940"/>
        <item m="1" x="5526"/>
        <item m="1" x="7328"/>
        <item m="1" x="2586"/>
        <item m="1" x="3971"/>
        <item m="1" x="5572"/>
        <item m="1" x="7367"/>
        <item m="1" x="2627"/>
        <item m="1" x="4014"/>
        <item m="1" x="5622"/>
        <item m="1" x="7407"/>
        <item m="1" x="2682"/>
        <item m="1" x="4051"/>
        <item m="1" x="5682"/>
        <item m="1" x="7476"/>
        <item m="1" x="2731"/>
        <item m="1" x="4089"/>
        <item m="1" x="5813"/>
        <item m="1" x="7551"/>
        <item m="1" x="2776"/>
        <item m="1" x="4126"/>
        <item m="1" x="5860"/>
        <item m="1" x="7590"/>
        <item m="1" x="2823"/>
        <item m="1" x="4174"/>
        <item m="1" x="5907"/>
        <item m="1" x="7636"/>
        <item m="1" x="2299"/>
        <item m="1" x="3700"/>
        <item m="1" x="5052"/>
        <item m="1" x="6981"/>
        <item m="1" x="2333"/>
        <item m="1" x="3747"/>
        <item m="1" x="5094"/>
        <item m="1" x="6148"/>
        <item m="1" x="6391"/>
        <item m="1" x="6611"/>
        <item m="1" x="6810"/>
        <item m="1" x="6155"/>
        <item m="1" x="6399"/>
        <item m="1" x="6618"/>
        <item m="1" x="6813"/>
        <item m="1" x="7002"/>
        <item m="1" x="6410"/>
        <item m="1" x="6627"/>
        <item m="1" x="6823"/>
        <item m="1" x="7009"/>
        <item m="1" x="7197"/>
        <item m="1" x="6637"/>
        <item m="1" x="6835"/>
        <item m="1" x="7015"/>
        <item m="1" x="7202"/>
        <item m="1" x="7398"/>
        <item m="1" x="4496"/>
        <item m="1" x="4657"/>
        <item m="1" x="4870"/>
        <item m="1" x="5101"/>
        <item m="1" x="5350"/>
        <item m="1" x="4659"/>
        <item m="1" x="4876"/>
        <item m="1" x="5108"/>
        <item m="1" x="5358"/>
        <item m="1" x="5618"/>
        <item m="1" x="4878"/>
        <item m="1" x="5113"/>
        <item m="1" x="5364"/>
        <item m="1" x="5626"/>
        <item m="1" x="5899"/>
        <item m="1" x="5118"/>
        <item m="1" x="5370"/>
        <item m="1" x="5634"/>
        <item m="1" x="5911"/>
        <item m="1" x="6137"/>
        <item m="1" x="5373"/>
        <item m="1" x="5639"/>
        <item m="1" x="5917"/>
        <item m="1" x="6142"/>
        <item m="1" x="6384"/>
        <item m="1" x="5643"/>
        <item m="1" x="5924"/>
        <item m="1" x="6149"/>
        <item m="1" x="6392"/>
        <item m="1" x="6612"/>
        <item m="1" x="5929"/>
        <item m="1" x="6156"/>
        <item m="1" x="6400"/>
        <item m="1" x="6619"/>
        <item m="1" x="6814"/>
        <item m="1" x="6163"/>
        <item m="1" x="6411"/>
        <item m="1" x="6628"/>
        <item m="1" x="6824"/>
        <item m="1" x="1778"/>
        <item m="1" x="1868"/>
        <item m="1" x="1917"/>
        <item m="1" x="2003"/>
        <item m="1" x="2055"/>
        <item m="1" x="2139"/>
        <item m="1" x="2185"/>
        <item m="1" x="2267"/>
        <item m="1" x="2317"/>
        <item m="1" x="2396"/>
        <item m="1" x="1769"/>
        <item m="1" x="1857"/>
        <item m="1" x="1910"/>
        <item m="1" x="1991"/>
        <item m="1" x="2046"/>
        <item m="1" x="2126"/>
        <item m="1" x="3168"/>
        <item m="1" x="4449"/>
        <item m="1" x="6359"/>
        <item m="1" x="7943"/>
        <item m="1" x="2037"/>
        <item m="1" x="3369"/>
        <item m="1" x="1934"/>
        <item m="1" x="3234"/>
        <item m="1" x="4486"/>
        <item m="1" x="6387"/>
        <item m="1" x="7972"/>
        <item m="1" x="2070"/>
        <item m="1" x="3424"/>
        <item m="1" x="1986"/>
        <item m="1" x="3286"/>
        <item m="1" x="4512"/>
        <item m="1" x="6461"/>
        <item m="1" x="2116"/>
        <item m="1" x="3457"/>
        <item m="1" x="2019"/>
        <item m="1" x="3324"/>
        <item m="1" x="4589"/>
        <item m="1" x="6552"/>
        <item m="1" x="2153"/>
        <item m="1" x="3488"/>
        <item m="1" x="2041"/>
        <item m="1" x="5366"/>
        <item m="1" x="5104"/>
        <item m="1" x="4860"/>
        <item m="1" x="4643"/>
        <item m="1" x="4475"/>
        <item m="1" x="5629"/>
        <item m="1" x="5352"/>
        <item m="1" x="5092"/>
        <item m="1" x="4853"/>
        <item m="1" x="4637"/>
        <item m="1" x="5905"/>
        <item m="1" x="5613"/>
        <item m="1" x="5340"/>
        <item m="1" x="5080"/>
        <item m="1" x="4840"/>
        <item m="1" x="6133"/>
        <item m="1" x="5891"/>
        <item m="1" x="5602"/>
        <item m="1" x="5516"/>
        <item m="1" x="5801"/>
        <item m="1" x="6067"/>
        <item m="1" x="6309"/>
        <item m="1" x="6548"/>
        <item m="1" x="4417"/>
        <item m="1" x="4593"/>
        <item m="1" x="4777"/>
        <item m="1" x="5015"/>
        <item m="1" x="5263"/>
        <item m="1" x="5532"/>
        <item m="1" x="5818"/>
        <item m="1" x="6078"/>
        <item m="1" x="6320"/>
        <item m="1" x="6555"/>
        <item m="1" x="4426"/>
        <item m="1" x="4601"/>
        <item m="1" x="4788"/>
        <item m="1" x="5024"/>
        <item m="1" x="5277"/>
        <item m="1" x="5544"/>
        <item m="1" x="5829"/>
        <item m="1" x="6089"/>
        <item m="1" x="6331"/>
        <item m="1" x="6563"/>
        <item m="1" x="4430"/>
        <item m="1" x="4606"/>
        <item m="1" x="4794"/>
        <item m="1" x="5032"/>
        <item m="1" x="5282"/>
        <item m="1" x="5549"/>
        <item m="1" x="5836"/>
        <item m="1" x="6094"/>
        <item m="1" x="6338"/>
        <item m="1" x="6568"/>
        <item m="1" x="4435"/>
        <item m="1" x="4609"/>
        <item m="1" x="4797"/>
        <item m="1" x="5036"/>
        <item m="1" x="5286"/>
        <item m="1" x="5552"/>
        <item m="1" x="5840"/>
        <item m="1" x="6097"/>
        <item m="1" x="6344"/>
        <item m="1" x="6574"/>
        <item m="1" x="6153"/>
        <item m="1" x="6406"/>
        <item m="1" x="6633"/>
        <item m="1" x="6841"/>
        <item m="1" x="7028"/>
        <item m="1" x="7221"/>
        <item m="1" x="7424"/>
        <item m="1" x="7652"/>
        <item m="1" x="7824"/>
        <item m="1" x="7980"/>
        <item m="1" x="6160"/>
        <item m="1" x="6416"/>
        <item m="1" x="6641"/>
        <item m="1" x="6847"/>
        <item m="1" x="7039"/>
        <item m="1" x="7228"/>
        <item m="1" x="7432"/>
        <item m="1" x="7659"/>
        <item m="1" x="7831"/>
        <item m="1" x="7986"/>
        <item m="1" x="6166"/>
        <item m="1" x="6424"/>
        <item m="1" x="6649"/>
        <item m="1" x="68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7"/>
        <item x="358"/>
        <item x="359"/>
        <item x="360"/>
        <item x="362"/>
        <item x="363"/>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s>
    </pivotField>
    <pivotField compact="0" outline="0" showAll="0" defaultSubtotal="0">
      <items count="633">
        <item x="0"/>
        <item x="1"/>
        <item x="2"/>
        <item x="180"/>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71"/>
        <item x="172"/>
        <item x="173"/>
        <item x="174"/>
        <item x="175"/>
        <item x="176"/>
        <item x="177"/>
        <item x="178"/>
        <item x="190"/>
        <item x="380"/>
        <item x="443"/>
        <item x="567"/>
        <item x="444"/>
        <item x="65"/>
        <item x="79"/>
        <item x="80"/>
        <item x="81"/>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70"/>
        <item x="121"/>
        <item x="122"/>
        <item x="123"/>
        <item x="124"/>
        <item x="125"/>
        <item x="126"/>
        <item x="169"/>
        <item x="128"/>
        <item x="129"/>
        <item x="130"/>
        <item x="131"/>
        <item x="132"/>
        <item x="133"/>
        <item x="134"/>
        <item x="135"/>
        <item x="166"/>
        <item x="167"/>
        <item x="168"/>
        <item x="487"/>
        <item x="229"/>
        <item x="184"/>
        <item x="253"/>
        <item x="257"/>
        <item x="533"/>
        <item x="301"/>
        <item x="183"/>
        <item x="577"/>
        <item x="477"/>
        <item x="397"/>
        <item x="296"/>
        <item x="181"/>
        <item x="297"/>
        <item x="298"/>
        <item x="299"/>
        <item x="300"/>
        <item x="84"/>
        <item x="120"/>
        <item x="127"/>
        <item x="136"/>
        <item x="302"/>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x="492"/>
        <item x="550"/>
        <item x="552"/>
        <item x="553"/>
        <item x="503"/>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x="513"/>
        <item x="514"/>
        <item x="515"/>
        <item x="516"/>
        <item x="517"/>
        <item x="518"/>
        <item x="519"/>
        <item x="520"/>
        <item x="521"/>
        <item x="522"/>
        <item x="523"/>
        <item x="524"/>
        <item x="525"/>
        <item x="526"/>
        <item x="494"/>
        <item x="502"/>
        <item x="549"/>
        <item x="551"/>
        <item x="488"/>
        <item x="483"/>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8"/>
        <item x="189"/>
        <item x="191"/>
        <item x="192"/>
        <item x="193"/>
        <item x="194"/>
        <item x="195"/>
        <item x="196"/>
        <item x="197"/>
        <item x="198"/>
        <item x="199"/>
        <item x="200"/>
        <item x="201"/>
        <item x="202"/>
        <item x="206"/>
        <item x="207"/>
        <item x="208"/>
        <item x="209"/>
        <item x="210"/>
        <item x="211"/>
        <item x="212"/>
        <item x="213"/>
        <item x="214"/>
        <item x="215"/>
        <item x="216"/>
        <item x="217"/>
        <item x="219"/>
        <item x="220"/>
        <item x="221"/>
        <item x="261"/>
        <item x="262"/>
        <item x="305"/>
        <item x="306"/>
        <item x="425"/>
        <item x="427"/>
        <item x="428"/>
        <item x="482"/>
        <item x="484"/>
        <item x="485"/>
        <item x="489"/>
        <item x="490"/>
        <item x="491"/>
        <item x="493"/>
        <item x="506"/>
        <item x="507"/>
        <item x="508"/>
        <item x="509"/>
        <item x="510"/>
        <item x="554"/>
        <item x="426"/>
        <item x="632"/>
        <item x="499"/>
        <item x="500"/>
        <item x="501"/>
        <item x="504"/>
        <item x="505"/>
        <item x="307"/>
        <item x="486"/>
        <item x="495"/>
        <item x="496"/>
        <item x="497"/>
        <item x="498"/>
        <item x="511"/>
        <item x="512"/>
        <item x="555"/>
        <item x="556"/>
        <item x="557"/>
        <item x="558"/>
        <item x="559"/>
        <item x="560"/>
        <item x="561"/>
        <item x="562"/>
        <item x="563"/>
        <item x="564"/>
        <item x="565"/>
        <item x="566"/>
        <item x="222"/>
        <item x="223"/>
        <item x="224"/>
        <item x="225"/>
        <item x="226"/>
        <item x="227"/>
        <item x="228"/>
      </items>
    </pivotField>
    <pivotField compact="0" outline="0" showAll="0" defaultSubtotal="0">
      <items count="1308">
        <item x="0"/>
        <item x="1"/>
        <item x="301"/>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7"/>
        <item x="158"/>
        <item x="139"/>
        <item x="159"/>
        <item x="160"/>
        <item x="161"/>
        <item x="163"/>
        <item x="165"/>
        <item x="166"/>
        <item x="138"/>
        <item x="140"/>
        <item x="141"/>
        <item x="142"/>
        <item x="143"/>
        <item x="144"/>
        <item x="146"/>
        <item x="148"/>
        <item x="153"/>
        <item x="155"/>
        <item x="173"/>
        <item x="174"/>
        <item x="175"/>
        <item x="176"/>
        <item x="177"/>
        <item x="178"/>
        <item x="171"/>
        <item x="162"/>
        <item x="164"/>
        <item x="10"/>
        <item x="17"/>
        <item x="20"/>
        <item x="59"/>
        <item x="145"/>
        <item x="147"/>
        <item x="149"/>
        <item x="150"/>
        <item x="151"/>
        <item x="152"/>
        <item x="172"/>
        <item x="154"/>
        <item x="156"/>
        <item x="2"/>
        <item x="12"/>
        <item x="30"/>
        <item x="31"/>
        <item x="32"/>
        <item x="33"/>
        <item x="34"/>
        <item x="38"/>
        <item x="40"/>
        <item x="41"/>
        <item x="42"/>
        <item x="43"/>
        <item x="48"/>
        <item x="49"/>
        <item x="50"/>
        <item x="54"/>
        <item x="57"/>
        <item x="58"/>
        <item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1205"/>
        <item m="1" x="1252"/>
        <item m="1" x="1272"/>
        <item m="1" x="1129"/>
        <item m="1" x="1274"/>
        <item m="1" x="934"/>
        <item m="1" x="1133"/>
        <item m="1" x="858"/>
        <item m="1" x="1013"/>
        <item m="1" x="1050"/>
        <item m="1" x="646"/>
        <item m="1" x="1153"/>
        <item m="1" x="644"/>
        <item x="188"/>
        <item m="1" x="1083"/>
        <item m="1" x="1228"/>
        <item m="1" x="1038"/>
        <item m="1" x="1163"/>
        <item m="1" x="710"/>
        <item m="1" x="1122"/>
        <item m="1" x="965"/>
        <item m="1" x="685"/>
        <item m="1" x="720"/>
        <item m="1" x="726"/>
        <item m="1" x="979"/>
        <item m="1" x="978"/>
        <item m="1" x="819"/>
        <item m="1" x="1187"/>
        <item m="1" x="1188"/>
        <item m="1" x="704"/>
        <item m="1" x="963"/>
        <item x="192"/>
        <item m="1" x="1086"/>
        <item m="1" x="990"/>
        <item m="1" x="734"/>
        <item m="1" x="1285"/>
        <item m="1" x="1076"/>
        <item m="1" x="1156"/>
        <item m="1" x="882"/>
        <item m="1" x="636"/>
        <item m="1" x="713"/>
        <item m="1" x="641"/>
        <item m="1" x="986"/>
        <item m="1" x="1146"/>
        <item m="1" x="737"/>
        <item m="1" x="1182"/>
        <item m="1" x="1298"/>
        <item m="1" x="973"/>
        <item m="1" x="1105"/>
        <item m="1" x="1106"/>
        <item m="1" x="1160"/>
        <item m="1" x="1148"/>
        <item m="1" x="901"/>
        <item m="1" x="1123"/>
        <item m="1" x="931"/>
        <item m="1" x="1204"/>
        <item m="1" x="911"/>
        <item m="1" x="791"/>
        <item m="1" x="656"/>
        <item m="1" x="877"/>
        <item m="1" x="994"/>
        <item m="1" x="642"/>
        <item m="1" x="922"/>
        <item m="1" x="708"/>
        <item m="1" x="1200"/>
        <item m="1" x="670"/>
        <item m="1" x="1084"/>
        <item m="1" x="1158"/>
        <item m="1" x="958"/>
        <item m="1" x="920"/>
        <item m="1" x="1223"/>
        <item m="1" x="976"/>
        <item m="1" x="954"/>
        <item m="1" x="919"/>
        <item m="1" x="786"/>
        <item m="1" x="1196"/>
        <item m="1" x="950"/>
        <item m="1" x="952"/>
        <item m="1" x="814"/>
        <item m="1" x="648"/>
        <item m="1" x="649"/>
        <item m="1" x="1199"/>
        <item m="1" x="823"/>
        <item m="1" x="793"/>
        <item m="1" x="660"/>
        <item m="1" x="897"/>
        <item m="1" x="1095"/>
        <item m="1" x="671"/>
        <item x="217"/>
        <item m="1" x="1302"/>
        <item m="1" x="850"/>
        <item m="1" x="851"/>
        <item m="1" x="1134"/>
        <item m="1" x="1135"/>
        <item m="1" x="1059"/>
        <item m="1" x="777"/>
        <item m="1" x="1091"/>
        <item m="1" x="1116"/>
        <item m="1" x="803"/>
        <item m="1" x="1191"/>
        <item m="1" x="939"/>
        <item m="1" x="672"/>
        <item m="1" x="1008"/>
        <item m="1" x="977"/>
        <item m="1" x="640"/>
        <item m="1" x="794"/>
        <item m="1" x="679"/>
        <item x="220"/>
        <item x="221"/>
        <item m="1" x="1229"/>
        <item m="1" x="1127"/>
        <item m="1" x="703"/>
        <item x="183"/>
        <item m="1" x="971"/>
        <item m="1" x="702"/>
        <item m="1" x="975"/>
        <item m="1" x="1018"/>
        <item m="1" x="1233"/>
        <item m="1" x="1234"/>
        <item m="1" x="1202"/>
        <item m="1" x="1115"/>
        <item m="1" x="1203"/>
        <item m="1" x="1176"/>
        <item m="1" x="1174"/>
        <item m="1" x="1151"/>
        <item m="1" x="1157"/>
        <item m="1" x="887"/>
        <item m="1" x="729"/>
        <item m="1" x="678"/>
        <item m="1" x="873"/>
        <item m="1" x="1241"/>
        <item m="1" x="785"/>
        <item m="1" x="1263"/>
        <item m="1" x="1189"/>
        <item m="1" x="970"/>
        <item m="1" x="1230"/>
        <item m="1" x="1164"/>
        <item m="1" x="1119"/>
        <item m="1" x="1004"/>
        <item m="1" x="989"/>
        <item m="1" x="912"/>
        <item m="1" x="724"/>
        <item m="1" x="969"/>
        <item m="1" x="638"/>
        <item m="1" x="778"/>
        <item m="1" x="1102"/>
        <item m="1" x="852"/>
        <item m="1" x="666"/>
        <item m="1" x="1019"/>
        <item m="1" x="987"/>
        <item m="1" x="941"/>
        <item m="1" x="1197"/>
        <item m="1" x="951"/>
        <item m="1" x="853"/>
        <item m="1" x="1161"/>
        <item m="1" x="1209"/>
        <item m="1" x="957"/>
        <item m="1" x="1021"/>
        <item m="1" x="630"/>
        <item m="1" x="867"/>
        <item m="1" x="680"/>
        <item m="1" x="658"/>
        <item m="1" x="1036"/>
        <item m="1" x="913"/>
        <item m="1" x="1114"/>
        <item m="1" x="993"/>
        <item x="530"/>
        <item m="1" x="1145"/>
        <item m="1" x="892"/>
        <item m="1" x="691"/>
        <item m="1" x="879"/>
        <item m="1" x="816"/>
        <item m="1" x="1124"/>
        <item m="1" x="972"/>
        <item m="1" x="686"/>
        <item m="1" x="1032"/>
        <item m="1" x="1307"/>
        <item m="1" x="1212"/>
        <item m="1" x="1281"/>
        <item m="1" x="739"/>
        <item m="1" x="834"/>
        <item m="1" x="959"/>
        <item m="1" x="789"/>
        <item m="1" x="1023"/>
        <item m="1" x="961"/>
        <item m="1" x="688"/>
        <item m="1" x="1034"/>
        <item m="1" x="1029"/>
        <item m="1" x="896"/>
        <item m="1" x="865"/>
        <item m="1" x="808"/>
        <item m="1" x="687"/>
        <item m="1" x="1033"/>
        <item m="1" x="997"/>
        <item m="1" x="895"/>
        <item m="1" x="864"/>
        <item m="1" x="653"/>
        <item m="1" x="1128"/>
        <item m="1" x="984"/>
        <item m="1" x="906"/>
        <item m="1" x="1194"/>
        <item m="1" x="727"/>
        <item m="1" x="1014"/>
        <item m="1" x="775"/>
        <item m="1" x="798"/>
        <item m="1" x="1104"/>
        <item m="1" x="1150"/>
        <item m="1" x="684"/>
        <item m="1" x="1093"/>
        <item x="218"/>
        <item m="1" x="1037"/>
        <item m="1" x="1058"/>
        <item m="1" x="673"/>
        <item m="1" x="747"/>
        <item m="1" x="749"/>
        <item m="1" x="655"/>
        <item m="1" x="1173"/>
        <item m="1" x="810"/>
        <item m="1" x="1248"/>
        <item m="1" x="1284"/>
        <item m="1" x="1207"/>
        <item m="1" x="849"/>
        <item m="1" x="1009"/>
        <item m="1" x="1159"/>
        <item m="1" x="1092"/>
        <item m="1" x="1253"/>
        <item m="1" x="1276"/>
        <item m="1" x="869"/>
        <item m="1" x="784"/>
        <item m="1" x="1267"/>
        <item m="1" x="627"/>
        <item m="1" x="1186"/>
        <item m="1" x="1167"/>
        <item m="1" x="1072"/>
        <item m="1" x="925"/>
        <item m="1" x="766"/>
        <item m="1" x="1047"/>
        <item m="1" x="843"/>
        <item m="1" x="759"/>
        <item m="1" x="1063"/>
        <item m="1" x="1077"/>
        <item m="1" x="926"/>
        <item m="1" x="767"/>
        <item m="1" x="1048"/>
        <item m="1" x="844"/>
        <item m="1" x="760"/>
        <item m="1" x="1064"/>
        <item m="1" x="1078"/>
        <item m="1" x="927"/>
        <item m="1" x="768"/>
        <item m="1" x="1049"/>
        <item m="1" x="845"/>
        <item m="1" x="761"/>
        <item m="1" x="1065"/>
        <item m="1" x="1079"/>
        <item m="1" x="921"/>
        <item m="1" x="1183"/>
        <item m="1" x="910"/>
        <item m="1" x="650"/>
        <item m="1" x="738"/>
        <item m="1" x="1279"/>
        <item m="1" x="824"/>
        <item m="1" x="998"/>
        <item m="1" x="935"/>
        <item m="1" x="944"/>
        <item m="1" x="1006"/>
        <item m="1" x="947"/>
        <item m="1" x="1215"/>
        <item m="1" x="647"/>
        <item m="1" x="1040"/>
        <item m="1" x="1262"/>
        <item m="1" x="812"/>
        <item m="1" x="721"/>
        <item m="1" x="1002"/>
        <item m="1" x="832"/>
        <item m="1" x="1152"/>
        <item m="1" x="1305"/>
        <item m="1" x="821"/>
        <item m="1" x="1025"/>
        <item m="1" x="828"/>
        <item m="1" x="1242"/>
        <item m="1" x="988"/>
        <item m="1" x="1297"/>
        <item m="1" x="1054"/>
        <item m="1" x="783"/>
        <item m="1" x="868"/>
        <item m="1" x="1107"/>
        <item m="1" x="681"/>
        <item m="1" x="705"/>
        <item m="1" x="875"/>
        <item m="1" x="876"/>
        <item m="1" x="1015"/>
        <item m="1" x="1213"/>
        <item m="1" x="1171"/>
        <item m="1" x="825"/>
        <item m="1" x="709"/>
        <item m="1" x="1007"/>
        <item m="1" x="801"/>
        <item m="1" x="1042"/>
        <item m="1" x="956"/>
        <item m="1" x="946"/>
        <item m="1" x="1055"/>
        <item m="1" x="717"/>
        <item m="1" x="725"/>
        <item m="1" x="1296"/>
        <item m="1" x="1142"/>
        <item m="1" x="1010"/>
        <item m="1" x="908"/>
        <item m="1" x="716"/>
        <item m="1" x="1268"/>
        <item m="1" x="1235"/>
        <item m="1" x="1195"/>
        <item m="1" x="774"/>
        <item m="1" x="792"/>
        <item m="1" x="899"/>
        <item m="1" x="949"/>
        <item m="1" x="880"/>
        <item m="1" x="745"/>
        <item m="1" x="1246"/>
        <item m="1" x="1278"/>
        <item m="1" x="659"/>
        <item m="1" x="964"/>
        <item m="1" x="915"/>
        <item m="1" x="1060"/>
        <item m="1" x="881"/>
        <item m="1" x="1126"/>
        <item m="1" x="669"/>
        <item m="1" x="752"/>
        <item m="1" x="1294"/>
        <item m="1" x="1110"/>
        <item m="1" x="854"/>
        <item m="1" x="1043"/>
        <item m="1" x="689"/>
        <item m="1" x="1226"/>
        <item m="1" x="968"/>
        <item m="1" x="763"/>
        <item m="1" x="847"/>
        <item m="1" x="1287"/>
        <item m="1" x="982"/>
        <item m="1" x="1087"/>
        <item m="1" x="692"/>
        <item m="1" x="751"/>
        <item m="1" x="830"/>
        <item m="1" x="764"/>
        <item m="1" x="1132"/>
        <item m="1" x="904"/>
        <item m="1" x="1109"/>
        <item m="1" x="631"/>
        <item m="1" x="735"/>
        <item m="1" x="967"/>
        <item m="1" x="917"/>
        <item m="1" x="690"/>
        <item m="1" x="1227"/>
        <item m="1" x="682"/>
        <item m="1" x="1066"/>
        <item m="1" x="1121"/>
        <item m="1" x="756"/>
        <item m="1" x="923"/>
        <item m="1" x="855"/>
        <item m="1" x="780"/>
        <item m="1" x="1270"/>
        <item m="1" x="765"/>
        <item m="1" x="848"/>
        <item m="1" x="914"/>
        <item m="1" x="831"/>
        <item m="1" x="1131"/>
        <item m="1" x="948"/>
        <item m="1" x="632"/>
        <item m="1" x="668"/>
        <item m="1" x="902"/>
        <item m="1" x="1236"/>
        <item m="1" x="1216"/>
        <item m="1" x="1172"/>
        <item m="1" x="809"/>
        <item m="1" x="1045"/>
        <item m="1" x="1300"/>
        <item m="1" x="916"/>
        <item m="1" x="790"/>
        <item m="1" x="1177"/>
        <item m="1" x="1219"/>
        <item m="1" x="1100"/>
        <item m="1" x="838"/>
        <item m="1" x="694"/>
        <item m="1" x="936"/>
        <item m="1" x="1179"/>
        <item m="1" x="732"/>
        <item m="1" x="1217"/>
        <item m="1" x="1208"/>
        <item m="1" x="890"/>
        <item m="1" x="1039"/>
        <item m="1" x="1210"/>
        <item m="1" x="1304"/>
        <item m="1" x="1024"/>
        <item m="1" x="1185"/>
        <item m="1" x="787"/>
        <item m="1" x="771"/>
        <item m="1" x="706"/>
        <item m="1" x="813"/>
        <item m="1" x="1221"/>
        <item m="1" x="1225"/>
        <item m="1" x="1062"/>
        <item m="1" x="1286"/>
        <item m="1" x="1220"/>
        <item m="1" x="1044"/>
        <item m="1" x="707"/>
        <item m="1" x="1211"/>
        <item m="1" x="736"/>
        <item m="1" x="626"/>
        <item m="1" x="1257"/>
        <item m="1" x="953"/>
        <item m="1" x="1035"/>
        <item m="1" x="945"/>
        <item m="1" x="1046"/>
        <item m="1" x="695"/>
        <item m="1" x="795"/>
        <item m="1" x="1299"/>
        <item m="1" x="746"/>
        <item m="1" x="748"/>
        <item m="1" x="1061"/>
        <item m="1" x="675"/>
        <item m="1" x="629"/>
        <item m="1" x="754"/>
        <item m="1" x="940"/>
        <item m="1" x="836"/>
        <item m="1" x="1259"/>
        <item m="1" x="1303"/>
        <item m="1" x="924"/>
        <item m="1" x="960"/>
        <item m="1" x="1239"/>
        <item m="1" x="817"/>
        <item m="1" x="1111"/>
        <item m="1" x="1265"/>
        <item m="1" x="628"/>
        <item m="1" x="878"/>
        <item m="1" x="999"/>
        <item m="1" x="815"/>
        <item m="1" x="755"/>
        <item m="1" x="1222"/>
        <item m="1" x="818"/>
        <item m="1" x="779"/>
        <item m="1" x="857"/>
        <item m="1" x="1269"/>
        <item m="1" x="928"/>
        <item m="1" x="1254"/>
        <item m="1" x="846"/>
        <item m="1" x="769"/>
        <item m="1" x="696"/>
        <item m="1" x="1144"/>
        <item m="1" x="667"/>
        <item m="1" x="1218"/>
        <item m="1" x="645"/>
        <item m="1" x="1288"/>
        <item x="528"/>
        <item m="1" x="991"/>
        <item m="1" x="1256"/>
        <item m="1" x="996"/>
        <item m="1" x="1112"/>
        <item m="1" x="1181"/>
        <item x="475"/>
        <item m="1" x="776"/>
        <item m="1" x="1103"/>
        <item m="1" x="1090"/>
        <item m="1" x="1020"/>
        <item m="1" x="933"/>
        <item x="205"/>
        <item m="1" x="937"/>
        <item m="1" x="826"/>
        <item m="1" x="837"/>
        <item m="1" x="693"/>
        <item m="1" x="1184"/>
        <item m="1" x="1138"/>
        <item m="1" x="1155"/>
        <item m="1" x="1247"/>
        <item m="1" x="750"/>
        <item m="1" x="1224"/>
        <item m="1" x="1243"/>
        <item m="1" x="1291"/>
        <item m="1" x="1067"/>
        <item m="1" x="758"/>
        <item m="1" x="872"/>
        <item m="1" x="633"/>
        <item m="1" x="1026"/>
        <item m="1" x="757"/>
        <item m="1" x="870"/>
        <item m="1" x="1147"/>
        <item m="1" x="1120"/>
        <item m="1" x="1245"/>
        <item m="1" x="893"/>
        <item m="1" x="781"/>
        <item m="1" x="1201"/>
        <item m="1" x="1289"/>
        <item m="1" x="741"/>
        <item m="1" x="718"/>
        <item m="1" x="654"/>
        <item m="1" x="1166"/>
        <item m="1" x="1244"/>
        <item m="1" x="712"/>
        <item m="1" x="1028"/>
        <item m="1" x="1094"/>
        <item m="1" x="894"/>
        <item m="1" x="1290"/>
        <item m="1" x="1141"/>
        <item m="1" x="719"/>
        <item m="1" x="773"/>
        <item m="1" x="1125"/>
        <item m="1" x="981"/>
        <item m="1" x="762"/>
        <item m="1" x="1108"/>
        <item m="1" x="782"/>
        <item m="1" x="1071"/>
        <item m="1" x="1261"/>
        <item m="1" x="804"/>
        <item m="1" x="805"/>
        <item m="1" x="652"/>
        <item m="1" x="1301"/>
        <item m="1" x="929"/>
        <item m="1" x="955"/>
        <item m="1" x="1149"/>
        <item m="1" x="788"/>
        <item m="1" x="1255"/>
        <item m="1" x="962"/>
        <item m="1" x="1130"/>
        <item m="1" x="657"/>
        <item m="1" x="1097"/>
        <item m="1" x="1117"/>
        <item m="1" x="1011"/>
        <item m="1" x="700"/>
        <item m="1" x="802"/>
        <item m="1" x="1251"/>
        <item m="1" x="699"/>
        <item m="1" x="1250"/>
        <item m="1" x="698"/>
        <item m="1" x="859"/>
        <item m="1" x="753"/>
        <item m="1" x="840"/>
        <item m="1" x="885"/>
        <item m="1" x="1175"/>
        <item x="453"/>
        <item m="1" x="974"/>
        <item m="1" x="1275"/>
        <item m="1" x="1170"/>
        <item m="1" x="1169"/>
        <item m="1" x="733"/>
        <item m="1" x="1280"/>
        <item m="1" x="829"/>
        <item m="1" x="1085"/>
        <item m="1" x="856"/>
        <item m="1" x="942"/>
        <item m="1" x="1293"/>
        <item m="1" x="723"/>
        <item m="1" x="722"/>
        <item m="1" x="985"/>
        <item m="1" x="1005"/>
        <item m="1" x="1206"/>
        <item m="1" x="1099"/>
        <item m="1" x="874"/>
        <item m="1" x="1249"/>
        <item m="1" x="1162"/>
        <item m="1" x="860"/>
        <item m="1" x="861"/>
        <item m="1" x="806"/>
        <item m="1" x="807"/>
        <item m="1" x="1137"/>
        <item m="1" x="1051"/>
        <item m="1" x="841"/>
        <item m="1" x="1192"/>
        <item m="1" x="1101"/>
        <item m="1" x="651"/>
        <item m="1" x="888"/>
        <item m="1" x="1012"/>
        <item m="1" x="711"/>
        <item m="1" x="1027"/>
        <item m="1" x="1031"/>
        <item m="1" x="871"/>
        <item m="1" x="1198"/>
        <item m="1" x="740"/>
        <item m="1" x="634"/>
        <item m="1" x="743"/>
        <item m="1" x="889"/>
        <item m="1" x="1214"/>
        <item m="1" x="1143"/>
        <item m="1" x="1231"/>
        <item m="1" x="772"/>
        <item m="1" x="1052"/>
        <item m="1" x="820"/>
        <item m="1" x="1168"/>
        <item m="1" x="891"/>
        <item m="1" x="697"/>
        <item m="1" x="839"/>
        <item m="1" x="1273"/>
        <item m="1" x="1113"/>
        <item m="1" x="1088"/>
        <item m="1" x="883"/>
        <item m="1" x="1068"/>
        <item x="403"/>
        <item m="1" x="1283"/>
        <item m="1" x="1096"/>
        <item m="1" x="1140"/>
        <item m="1" x="822"/>
        <item m="1" x="980"/>
        <item m="1" x="1000"/>
        <item m="1" x="842"/>
        <item m="1" x="683"/>
        <item m="1" x="1165"/>
        <item m="1" x="643"/>
        <item m="1" x="1118"/>
        <item m="1" x="1057"/>
        <item m="1" x="1001"/>
        <item m="1" x="664"/>
        <item m="1" x="900"/>
        <item m="1" x="905"/>
        <item m="1" x="863"/>
        <item m="1" x="811"/>
        <item m="1" x="635"/>
        <item m="1" x="966"/>
        <item m="1" x="1238"/>
        <item m="1" x="1075"/>
        <item m="1" x="1264"/>
        <item m="1" x="715"/>
        <item m="1" x="1003"/>
        <item m="1" x="1180"/>
        <item m="1" x="1082"/>
        <item m="1" x="728"/>
        <item m="1" x="730"/>
        <item m="1" x="799"/>
        <item m="1" x="1081"/>
        <item m="1" x="1139"/>
        <item m="1" x="665"/>
        <item m="1" x="1193"/>
        <item m="1" x="1041"/>
        <item m="1" x="1237"/>
        <item m="1" x="930"/>
        <item m="1" x="1098"/>
        <item m="1" x="1089"/>
        <item m="1" x="1271"/>
        <item m="1" x="1053"/>
        <item m="1" x="742"/>
        <item m="1" x="1295"/>
        <item m="1" x="898"/>
        <item m="1" x="1190"/>
        <item m="1" x="1258"/>
        <item m="1" x="1136"/>
        <item m="1" x="909"/>
        <item m="1" x="1074"/>
        <item m="1" x="1277"/>
        <item m="1" x="992"/>
        <item m="1" x="663"/>
        <item x="296"/>
        <item x="181"/>
        <item x="297"/>
        <item x="298"/>
        <item x="299"/>
        <item x="300"/>
        <item x="121"/>
        <item x="128"/>
        <item x="137"/>
        <item x="302"/>
        <item m="1" x="943"/>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932"/>
        <item x="487"/>
        <item m="1" x="938"/>
        <item x="492"/>
        <item m="1" x="1056"/>
        <item m="1" x="907"/>
        <item m="1" x="744"/>
        <item m="1" x="1292"/>
        <item m="1" x="1266"/>
        <item m="1" x="1154"/>
        <item m="1" x="1073"/>
        <item m="1" x="835"/>
        <item x="491"/>
        <item m="1" x="833"/>
        <item x="546"/>
        <item x="547"/>
        <item x="502"/>
        <item m="1" x="1232"/>
        <item m="1" x="800"/>
        <item m="1" x="637"/>
        <item m="1" x="1080"/>
        <item m="1" x="903"/>
        <item m="1" x="866"/>
        <item m="1" x="1240"/>
        <item m="1" x="714"/>
        <item m="1" x="731"/>
        <item x="548"/>
        <item m="1" x="884"/>
        <item m="1" x="701"/>
        <item m="1" x="639"/>
        <item m="1" x="677"/>
        <item m="1" x="1022"/>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827"/>
        <item x="568"/>
        <item m="1" x="674"/>
        <item m="1" x="1282"/>
        <item m="1" x="1306"/>
        <item m="1" x="1016"/>
        <item x="512"/>
        <item x="513"/>
        <item x="514"/>
        <item x="515"/>
        <item x="516"/>
        <item x="517"/>
        <item x="518"/>
        <item x="519"/>
        <item x="520"/>
        <item x="521"/>
        <item x="522"/>
        <item x="523"/>
        <item m="1" x="661"/>
        <item x="494"/>
        <item m="1" x="676"/>
        <item x="501"/>
        <item x="544"/>
        <item x="545"/>
        <item x="488"/>
        <item m="1" x="1017"/>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069"/>
        <item m="1" x="796"/>
        <item m="1" x="1178"/>
        <item m="1" x="886"/>
        <item m="1" x="1070"/>
        <item m="1" x="797"/>
        <item x="219"/>
        <item m="1" x="983"/>
        <item x="261"/>
        <item x="262"/>
        <item m="1" x="918"/>
        <item x="305"/>
        <item x="306"/>
        <item x="307"/>
        <item x="309"/>
        <item m="1" x="1260"/>
        <item m="1" x="995"/>
        <item m="1" x="770"/>
        <item m="1" x="862"/>
        <item x="428"/>
        <item x="429"/>
        <item x="430"/>
        <item x="482"/>
        <item x="483"/>
        <item m="1" x="1030"/>
        <item x="484"/>
        <item x="485"/>
        <item x="489"/>
        <item x="490"/>
        <item x="493"/>
        <item x="495"/>
        <item x="498"/>
        <item x="499"/>
        <item x="500"/>
        <item x="505"/>
        <item x="507"/>
        <item x="508"/>
        <item x="509"/>
        <item m="1" x="662"/>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compact="0" outline="0" showAll="0" defaultSubtotal="0">
      <items count="1130">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9"/>
        <item x="160"/>
        <item x="161"/>
        <item x="163"/>
        <item x="164"/>
        <item x="165"/>
        <item x="166"/>
        <item x="168"/>
        <item x="140"/>
        <item x="144"/>
        <item x="145"/>
        <item x="146"/>
        <item x="148"/>
        <item x="154"/>
        <item x="187"/>
        <item x="188"/>
        <item x="189"/>
        <item x="190"/>
        <item x="191"/>
        <item x="192"/>
        <item x="193"/>
        <item x="194"/>
        <item x="184"/>
        <item x="186"/>
        <item x="64"/>
        <item x="36"/>
        <item x="18"/>
        <item x="23"/>
        <item x="27"/>
        <item x="59"/>
        <item x="80"/>
        <item x="141"/>
        <item x="142"/>
        <item x="143"/>
        <item x="147"/>
        <item x="149"/>
        <item x="150"/>
        <item x="151"/>
        <item x="152"/>
        <item x="153"/>
        <item x="185"/>
        <item x="155"/>
        <item x="156"/>
        <item x="157"/>
        <item x="158"/>
        <item x="162"/>
        <item x="11"/>
        <item x="12"/>
        <item x="13"/>
        <item x="21"/>
        <item x="33"/>
        <item x="37"/>
        <item x="54"/>
        <item x="78"/>
        <item x="16"/>
        <item x="58"/>
        <item x="205"/>
        <item x="370"/>
        <item x="368"/>
        <item x="167"/>
        <item x="63"/>
        <item x="84"/>
        <item x="87"/>
        <item x="88"/>
        <item x="89"/>
        <item x="90"/>
        <item x="91"/>
        <item m="1" x="978"/>
        <item x="93"/>
        <item x="94"/>
        <item x="95"/>
        <item x="96"/>
        <item x="97"/>
        <item x="98"/>
        <item x="99"/>
        <item x="100"/>
        <item x="101"/>
        <item x="102"/>
        <item x="173"/>
        <item x="104"/>
        <item x="105"/>
        <item x="174"/>
        <item x="108"/>
        <item x="109"/>
        <item x="110"/>
        <item x="111"/>
        <item x="112"/>
        <item x="115"/>
        <item x="116"/>
        <item x="117"/>
        <item x="118"/>
        <item x="119"/>
        <item x="120"/>
        <item x="121"/>
        <item x="122"/>
        <item x="123"/>
        <item x="124"/>
        <item x="125"/>
        <item x="177"/>
        <item x="127"/>
        <item x="128"/>
        <item x="129"/>
        <item x="130"/>
        <item x="131"/>
        <item x="176"/>
        <item x="133"/>
        <item x="134"/>
        <item x="135"/>
        <item x="136"/>
        <item x="169"/>
        <item x="170"/>
        <item x="171"/>
        <item x="172"/>
        <item x="175"/>
        <item x="178"/>
        <item x="179"/>
        <item x="180"/>
        <item x="181"/>
        <item x="182"/>
        <item x="183"/>
        <item m="1" x="1070"/>
        <item m="1" x="1053"/>
        <item m="1" x="859"/>
        <item m="1" x="780"/>
        <item m="1" x="831"/>
        <item m="1" x="854"/>
        <item m="1" x="1081"/>
        <item m="1" x="1078"/>
        <item m="1" x="890"/>
        <item m="1" x="787"/>
        <item m="1" x="836"/>
        <item m="1" x="1118"/>
        <item m="1" x="924"/>
        <item m="1" x="993"/>
        <item m="1" x="727"/>
        <item m="1" x="941"/>
        <item m="1" x="927"/>
        <item m="1" x="835"/>
        <item m="1" x="1013"/>
        <item m="1" x="870"/>
        <item m="1" x="864"/>
        <item m="1" x="849"/>
        <item m="1" x="722"/>
        <item m="1" x="820"/>
        <item m="1" x="881"/>
        <item m="1" x="906"/>
        <item m="1" x="1124"/>
        <item m="1" x="1022"/>
        <item m="1" x="973"/>
        <item m="1" x="972"/>
        <item m="1" x="811"/>
        <item m="1" x="1121"/>
        <item m="1" x="954"/>
        <item m="1" x="1048"/>
        <item m="1" x="1002"/>
        <item m="1" x="947"/>
        <item m="1" x="818"/>
        <item m="1" x="817"/>
        <item m="1" x="1116"/>
        <item m="1" x="720"/>
        <item m="1" x="1100"/>
        <item m="1" x="1044"/>
        <item m="1" x="1039"/>
        <item m="1" x="772"/>
        <item m="1" x="773"/>
        <item m="1" x="714"/>
        <item m="1" x="749"/>
        <item m="1" x="861"/>
        <item m="1" x="893"/>
        <item m="1" x="892"/>
        <item m="1" x="816"/>
        <item m="1" x="1045"/>
        <item m="1" x="695"/>
        <item m="1" x="694"/>
        <item m="1" x="699"/>
        <item m="1" x="732"/>
        <item m="1" x="771"/>
        <item m="1" x="747"/>
        <item m="1" x="748"/>
        <item m="1" x="774"/>
        <item m="1" x="846"/>
        <item m="1" x="853"/>
        <item m="1" x="1085"/>
        <item m="1" x="907"/>
        <item m="1" x="889"/>
        <item m="1" x="1060"/>
        <item m="1" x="1056"/>
        <item m="1" x="1032"/>
        <item m="1" x="794"/>
        <item m="1" x="1089"/>
        <item m="1" x="1072"/>
        <item m="1" x="908"/>
        <item m="1" x="938"/>
        <item m="1" x="1057"/>
        <item m="1" x="1082"/>
        <item m="1" x="879"/>
        <item m="1" x="939"/>
        <item m="1" x="1000"/>
        <item m="1" x="1069"/>
        <item m="1" x="1095"/>
        <item m="1" x="1119"/>
        <item m="1" x="873"/>
        <item m="1" x="885"/>
        <item m="1" x="1067"/>
        <item m="1" x="851"/>
        <item m="1" x="852"/>
        <item m="1" x="781"/>
        <item m="1" x="793"/>
        <item m="1" x="860"/>
        <item m="1" x="1010"/>
        <item m="1" x="871"/>
        <item m="1" x="872"/>
        <item m="1" x="807"/>
        <item m="1" x="1066"/>
        <item m="1" x="915"/>
        <item m="1" x="1071"/>
        <item m="1" x="823"/>
        <item m="1" x="911"/>
        <item m="1" x="875"/>
        <item m="1" x="847"/>
        <item m="1" x="800"/>
        <item m="1" x="1075"/>
        <item m="1" x="987"/>
        <item m="1" x="814"/>
        <item m="1" x="865"/>
        <item m="1" x="697"/>
        <item m="1" x="884"/>
        <item m="1" x="801"/>
        <item m="1" x="948"/>
        <item m="1" x="784"/>
        <item m="1" x="943"/>
        <item m="1" x="796"/>
        <item m="1" x="1083"/>
        <item m="1" x="883"/>
        <item m="1" x="763"/>
        <item m="1" x="999"/>
        <item x="223"/>
        <item m="1" x="903"/>
        <item m="1" x="809"/>
        <item m="1" x="995"/>
        <item m="1" x="1117"/>
        <item m="1" x="1036"/>
        <item m="1" x="917"/>
        <item m="1" x="844"/>
        <item m="1" x="858"/>
        <item m="1" x="850"/>
        <item m="1" x="713"/>
        <item m="1" x="977"/>
        <item m="1" x="940"/>
        <item m="1" x="729"/>
        <item m="1" x="1005"/>
        <item m="1" x="1033"/>
        <item m="1" x="791"/>
        <item m="1" x="1050"/>
        <item m="1" x="789"/>
        <item m="1" x="895"/>
        <item m="1" x="856"/>
        <item m="1" x="712"/>
        <item m="1" x="779"/>
        <item m="1" x="802"/>
        <item m="1" x="1123"/>
        <item m="1" x="878"/>
        <item m="1" x="759"/>
        <item m="1" x="757"/>
        <item m="1" x="756"/>
        <item m="1" x="758"/>
        <item m="1" x="707"/>
        <item m="1" x="931"/>
        <item m="1" x="840"/>
        <item m="1" x="1059"/>
        <item m="1" x="942"/>
        <item m="1" x="1029"/>
        <item m="1" x="950"/>
        <item m="1" x="701"/>
        <item m="1" x="1108"/>
        <item m="1" x="755"/>
        <item m="1" x="829"/>
        <item m="1" x="804"/>
        <item m="1" x="745"/>
        <item m="1" x="916"/>
        <item m="1" x="740"/>
        <item m="1" x="974"/>
        <item m="1" x="944"/>
        <item m="1" x="901"/>
        <item m="1" x="855"/>
        <item m="1" x="862"/>
        <item m="1" x="933"/>
        <item m="1" x="1027"/>
        <item m="1" x="715"/>
        <item m="1" x="1011"/>
        <item m="1" x="813"/>
        <item m="1" x="1028"/>
        <item m="1" x="1080"/>
        <item m="1" x="1006"/>
        <item m="1" x="967"/>
        <item m="1" x="1058"/>
        <item m="1" x="1111"/>
        <item m="1" x="1019"/>
        <item m="1" x="1007"/>
        <item m="1" x="989"/>
        <item m="1" x="1061"/>
        <item m="1" x="958"/>
        <item m="1" x="718"/>
        <item m="1" x="896"/>
        <item m="1" x="806"/>
        <item m="1" x="984"/>
        <item m="1" x="1076"/>
        <item m="1" x="750"/>
        <item m="1" x="837"/>
        <item m="1" x="961"/>
        <item m="1" x="1042"/>
        <item m="1" x="1113"/>
        <item m="1" x="746"/>
        <item m="1" x="838"/>
        <item m="1" x="1012"/>
        <item m="1" x="803"/>
        <item m="1" x="742"/>
        <item x="621"/>
        <item m="1" x="1015"/>
        <item m="1" x="786"/>
        <item m="1" x="934"/>
        <item m="1" x="994"/>
        <item m="1" x="1041"/>
        <item m="1" x="1097"/>
        <item m="1" x="739"/>
        <item m="1" x="857"/>
        <item m="1" x="788"/>
        <item m="1" x="996"/>
        <item m="1" x="767"/>
        <item m="1" x="882"/>
        <item m="1" x="717"/>
        <item m="1" x="704"/>
        <item m="1" x="762"/>
        <item m="1" x="982"/>
        <item m="1" x="1003"/>
        <item m="1" x="1102"/>
        <item m="1" x="832"/>
        <item m="1" x="724"/>
        <item m="1" x="751"/>
        <item m="1" x="1110"/>
        <item m="1" x="991"/>
        <item m="1" x="792"/>
        <item m="1" x="795"/>
        <item m="1" x="891"/>
        <item m="1" x="828"/>
        <item m="1" x="1064"/>
        <item m="1" x="1115"/>
        <item m="1" x="744"/>
        <item m="1" x="782"/>
        <item m="1" x="1084"/>
        <item m="1" x="753"/>
        <item m="1" x="1018"/>
        <item m="1" x="698"/>
        <item m="1" x="702"/>
        <item m="1" x="775"/>
        <item m="1" x="921"/>
        <item m="1" x="963"/>
        <item m="1" x="928"/>
        <item m="1" x="1024"/>
        <item m="1" x="1122"/>
        <item m="1" x="1030"/>
        <item m="1" x="869"/>
        <item m="1" x="945"/>
        <item m="1" x="735"/>
        <item x="220"/>
        <item m="1" x="912"/>
        <item m="1" x="815"/>
        <item m="1" x="876"/>
        <item m="1" x="866"/>
        <item m="1" x="790"/>
        <item m="1" x="696"/>
        <item m="1" x="1065"/>
        <item m="1" x="949"/>
        <item m="1" x="877"/>
        <item m="1" x="867"/>
        <item m="1" x="843"/>
        <item m="1" x="768"/>
        <item m="1" x="1021"/>
        <item m="1" x="1105"/>
        <item m="1" x="700"/>
        <item m="1" x="842"/>
        <item m="1" x="723"/>
        <item m="1" x="899"/>
        <item m="1" x="1017"/>
        <item m="1" x="887"/>
        <item m="1" x="834"/>
        <item m="1" x="1047"/>
        <item m="1" x="709"/>
        <item m="1" x="1128"/>
        <item m="1" x="955"/>
        <item m="1" x="1129"/>
        <item m="1" x="956"/>
        <item m="1" x="1087"/>
        <item m="1" x="731"/>
        <item m="1" x="937"/>
        <item m="1" x="1043"/>
        <item m="1" x="914"/>
        <item m="1" x="1049"/>
        <item m="1" x="1001"/>
        <item m="1" x="1008"/>
        <item m="1" x="905"/>
        <item m="1" x="819"/>
        <item x="533"/>
        <item m="1" x="1109"/>
        <item m="1" x="785"/>
        <item m="1" x="754"/>
        <item m="1" x="716"/>
        <item m="1" x="778"/>
        <item m="1" x="1052"/>
        <item m="1" x="808"/>
        <item m="1" x="710"/>
        <item m="1" x="1107"/>
        <item m="1" x="726"/>
        <item m="1" x="1073"/>
        <item m="1" x="990"/>
        <item m="1" x="925"/>
        <item m="1" x="936"/>
        <item m="1" x="960"/>
        <item m="1" x="1009"/>
        <item m="1" x="1014"/>
        <item m="1" x="922"/>
        <item m="1" x="923"/>
        <item m="1" x="752"/>
        <item m="1" x="1104"/>
        <item m="1" x="824"/>
        <item m="1" x="1025"/>
        <item m="1" x="1098"/>
        <item m="1" x="904"/>
        <item m="1" x="777"/>
        <item m="1" x="1077"/>
        <item m="1" x="761"/>
        <item m="1" x="951"/>
        <item m="1" x="1114"/>
        <item m="1" x="992"/>
        <item m="1" x="930"/>
        <item m="1" x="805"/>
        <item m="1" x="711"/>
        <item m="1" x="1004"/>
        <item m="1" x="825"/>
        <item m="1" x="1091"/>
        <item m="1" x="1016"/>
        <item m="1" x="1079"/>
        <item m="1" x="721"/>
        <item m="1" x="743"/>
        <item m="1" x="1037"/>
        <item m="1" x="810"/>
        <item m="1" x="1068"/>
        <item m="1" x="797"/>
        <item m="1" x="988"/>
        <item m="1" x="874"/>
        <item m="1" x="1023"/>
        <item m="1" x="976"/>
        <item m="1" x="880"/>
        <item m="1" x="981"/>
        <item m="1" x="1103"/>
        <item m="1" x="703"/>
        <item m="1" x="1020"/>
        <item x="396"/>
        <item m="1" x="935"/>
        <item m="1" x="776"/>
        <item m="1" x="826"/>
        <item m="1" x="1062"/>
        <item m="1" x="1040"/>
        <item m="1" x="1096"/>
        <item m="1" x="868"/>
        <item m="1" x="1099"/>
        <item m="1" x="998"/>
        <item m="1" x="918"/>
        <item m="1" x="693"/>
        <item m="1" x="1126"/>
        <item m="1" x="766"/>
        <item m="1" x="799"/>
        <item m="1" x="737"/>
        <item m="1" x="909"/>
        <item m="1" x="962"/>
        <item m="1" x="1092"/>
        <item m="1" x="959"/>
        <item m="1" x="900"/>
        <item m="1" x="1035"/>
        <item m="1" x="926"/>
        <item m="1" x="1125"/>
        <item m="1" x="769"/>
        <item m="1" x="1055"/>
        <item m="1" x="812"/>
        <item m="1" x="902"/>
        <item m="1" x="1101"/>
        <item m="1" x="1046"/>
        <item m="1" x="929"/>
        <item m="1" x="725"/>
        <item m="1" x="783"/>
        <item m="1" x="1054"/>
        <item m="1" x="971"/>
        <item m="1" x="738"/>
        <item m="1" x="913"/>
        <item m="1" x="968"/>
        <item m="1" x="798"/>
        <item m="1" x="980"/>
        <item m="1" x="1063"/>
        <item m="1" x="719"/>
        <item m="1" x="910"/>
        <item m="1" x="1120"/>
        <item m="1" x="848"/>
        <item m="1" x="1074"/>
        <item m="1" x="969"/>
        <item m="1" x="986"/>
        <item m="1" x="966"/>
        <item m="1" x="863"/>
        <item m="1" x="1038"/>
        <item m="1" x="919"/>
        <item m="1" x="985"/>
        <item m="1" x="1127"/>
        <item m="1" x="920"/>
        <item m="1" x="888"/>
        <item m="1" x="833"/>
        <item m="1" x="1026"/>
        <item m="1" x="730"/>
        <item m="1" x="830"/>
        <item m="1" x="765"/>
        <item m="1" x="979"/>
        <item m="1" x="997"/>
        <item m="1" x="692"/>
        <item m="1" x="1090"/>
        <item m="1" x="764"/>
        <item x="278"/>
        <item x="198"/>
        <item x="279"/>
        <item x="280"/>
        <item x="281"/>
        <item x="282"/>
        <item x="283"/>
        <item x="284"/>
        <item x="197"/>
        <item x="1"/>
        <item x="92"/>
        <item x="103"/>
        <item x="106"/>
        <item x="107"/>
        <item x="113"/>
        <item x="114"/>
        <item x="126"/>
        <item x="132"/>
        <item x="137"/>
        <item x="138"/>
        <item x="139"/>
        <item x="285"/>
        <item x="286"/>
        <item m="1" x="975"/>
        <item m="1" x="821"/>
        <item m="1" x="841"/>
        <item x="231"/>
        <item x="232"/>
        <item x="233"/>
        <item x="234"/>
        <item x="196"/>
        <item x="235"/>
        <item x="236"/>
        <item x="237"/>
        <item x="238"/>
        <item x="212"/>
        <item x="239"/>
        <item x="240"/>
        <item x="241"/>
        <item x="242"/>
        <item x="243"/>
        <item x="244"/>
        <item x="245"/>
        <item x="246"/>
        <item x="247"/>
        <item x="248"/>
        <item x="249"/>
        <item x="250"/>
        <item x="251"/>
        <item x="252"/>
        <item x="253"/>
        <item x="254"/>
        <item x="255"/>
        <item x="256"/>
        <item x="257"/>
        <item x="258"/>
        <item x="260"/>
        <item x="261"/>
        <item x="262"/>
        <item x="263"/>
        <item x="264"/>
        <item x="265"/>
        <item x="266"/>
        <item x="267"/>
        <item x="268"/>
        <item x="269"/>
        <item x="270"/>
        <item x="271"/>
        <item x="272"/>
        <item x="273"/>
        <item x="274"/>
        <item x="275"/>
        <item x="276"/>
        <item x="277"/>
        <item x="294"/>
        <item x="295"/>
        <item x="211"/>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9"/>
        <item x="371"/>
        <item x="372"/>
        <item x="373"/>
        <item x="374"/>
        <item x="375"/>
        <item x="376"/>
        <item x="377"/>
        <item x="378"/>
        <item x="379"/>
        <item x="380"/>
        <item x="381"/>
        <item x="382"/>
        <item x="383"/>
        <item x="384"/>
        <item x="385"/>
        <item x="386"/>
        <item x="387"/>
        <item x="388"/>
        <item x="389"/>
        <item x="390"/>
        <item x="391"/>
        <item x="204"/>
        <item x="201"/>
        <item x="202"/>
        <item x="392"/>
        <item x="393"/>
        <item x="394"/>
        <item x="206"/>
        <item x="395"/>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550"/>
        <item x="551"/>
        <item x="552"/>
        <item x="484"/>
        <item x="199"/>
        <item x="482"/>
        <item x="553"/>
        <item x="554"/>
        <item x="555"/>
        <item x="556"/>
        <item x="557"/>
        <item x="558"/>
        <item x="559"/>
        <item x="560"/>
        <item x="561"/>
        <item x="562"/>
        <item x="563"/>
        <item x="564"/>
        <item x="565"/>
        <item x="566"/>
        <item x="567"/>
        <item x="568"/>
        <item x="569"/>
        <item x="570"/>
        <item x="571"/>
        <item x="572"/>
        <item x="573"/>
        <item x="574"/>
        <item x="575"/>
        <item x="433"/>
        <item x="504"/>
        <item m="1" x="706"/>
        <item x="576"/>
        <item m="1" x="953"/>
        <item m="1" x="886"/>
        <item m="1" x="1112"/>
        <item m="1" x="952"/>
        <item x="518"/>
        <item m="1" x="1093"/>
        <item x="505"/>
        <item x="508"/>
        <item m="1" x="1094"/>
        <item x="581"/>
        <item m="1" x="705"/>
        <item x="583"/>
        <item x="509"/>
        <item m="1" x="983"/>
        <item x="519"/>
        <item m="1" x="1031"/>
        <item m="1" x="734"/>
        <item m="1" x="733"/>
        <item m="1" x="728"/>
        <item m="1" x="894"/>
        <item m="1" x="845"/>
        <item m="1" x="708"/>
        <item m="1" x="964"/>
        <item m="1" x="1088"/>
        <item m="1" x="822"/>
        <item m="1" x="932"/>
        <item m="1" x="839"/>
        <item m="1" x="770"/>
        <item m="1" x="827"/>
        <item m="1" x="1051"/>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203"/>
        <item x="479"/>
        <item x="480"/>
        <item x="481"/>
        <item x="483"/>
        <item x="485"/>
        <item x="486"/>
        <item x="487"/>
        <item x="488"/>
        <item x="489"/>
        <item x="490"/>
        <item x="491"/>
        <item x="492"/>
        <item x="493"/>
        <item x="494"/>
        <item x="495"/>
        <item x="496"/>
        <item x="497"/>
        <item m="1" x="898"/>
        <item m="1" x="897"/>
        <item m="1" x="970"/>
        <item m="1" x="760"/>
        <item x="529"/>
        <item x="530"/>
        <item x="531"/>
        <item x="532"/>
        <item x="534"/>
        <item x="535"/>
        <item x="536"/>
        <item x="537"/>
        <item x="538"/>
        <item x="539"/>
        <item x="540"/>
        <item x="541"/>
        <item x="542"/>
        <item x="543"/>
        <item x="544"/>
        <item x="545"/>
        <item x="546"/>
        <item x="547"/>
        <item x="548"/>
        <item x="549"/>
        <item m="1" x="1106"/>
        <item x="511"/>
        <item x="520"/>
        <item x="577"/>
        <item x="578"/>
        <item x="579"/>
        <item x="580"/>
        <item x="499"/>
        <item x="582"/>
        <item m="1" x="957"/>
        <item x="594"/>
        <item x="595"/>
        <item x="596"/>
        <item x="597"/>
        <item x="598"/>
        <item x="599"/>
        <item x="600"/>
        <item x="601"/>
        <item x="602"/>
        <item x="603"/>
        <item x="604"/>
        <item x="605"/>
        <item x="606"/>
        <item x="607"/>
        <item x="608"/>
        <item x="609"/>
        <item x="610"/>
        <item x="611"/>
        <item x="612"/>
        <item x="613"/>
        <item x="614"/>
        <item x="615"/>
        <item x="616"/>
        <item x="617"/>
        <item x="618"/>
        <item x="619"/>
        <item x="620"/>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587"/>
        <item x="654"/>
        <item x="655"/>
        <item x="656"/>
        <item x="657"/>
        <item x="658"/>
        <item x="659"/>
        <item x="660"/>
        <item x="661"/>
        <item x="662"/>
        <item x="214"/>
        <item x="663"/>
        <item x="664"/>
        <item x="665"/>
        <item x="666"/>
        <item x="667"/>
        <item x="668"/>
        <item x="669"/>
        <item x="670"/>
        <item x="671"/>
        <item x="672"/>
        <item x="673"/>
        <item x="674"/>
        <item x="675"/>
        <item x="676"/>
        <item x="677"/>
        <item x="678"/>
        <item x="679"/>
        <item x="680"/>
        <item x="681"/>
        <item x="682"/>
        <item x="683"/>
        <item x="684"/>
        <item x="685"/>
        <item x="686"/>
        <item x="195"/>
        <item x="200"/>
        <item x="207"/>
        <item x="208"/>
        <item x="209"/>
        <item x="210"/>
        <item x="213"/>
        <item x="228"/>
        <item x="219"/>
        <item x="221"/>
        <item x="222"/>
        <item m="1" x="946"/>
        <item x="259"/>
        <item x="287"/>
        <item x="288"/>
        <item x="289"/>
        <item x="290"/>
        <item x="291"/>
        <item x="292"/>
        <item m="1" x="1086"/>
        <item m="1" x="741"/>
        <item m="1" x="736"/>
        <item x="432"/>
        <item x="521"/>
        <item x="435"/>
        <item x="498"/>
        <item x="500"/>
        <item x="501"/>
        <item x="502"/>
        <item x="506"/>
        <item x="507"/>
        <item x="510"/>
        <item m="1" x="1034"/>
        <item x="515"/>
        <item x="516"/>
        <item x="517"/>
        <item x="522"/>
        <item x="523"/>
        <item x="524"/>
        <item x="525"/>
        <item x="526"/>
        <item m="1" x="965"/>
        <item x="434"/>
        <item x="687"/>
        <item x="688"/>
        <item x="689"/>
        <item x="690"/>
        <item x="691"/>
        <item x="215"/>
        <item x="216"/>
        <item x="217"/>
        <item x="218"/>
        <item x="225"/>
        <item x="226"/>
        <item x="227"/>
        <item x="229"/>
        <item x="230"/>
        <item x="293"/>
        <item x="503"/>
        <item x="512"/>
        <item x="513"/>
        <item x="514"/>
        <item x="527"/>
        <item x="528"/>
        <item x="584"/>
        <item x="585"/>
        <item x="586"/>
        <item x="588"/>
        <item x="589"/>
        <item x="590"/>
        <item x="591"/>
        <item x="592"/>
        <item x="593"/>
        <item x="224"/>
      </items>
    </pivotField>
    <pivotField compact="0" outline="0" showAll="0" defaultSubtotal="0"/>
    <pivotField name="custom_SourceSystem" compact="0" outline="0" showAll="0" defaultSubtotal="0">
      <items count="23">
        <item x="0"/>
        <item m="1" x="18"/>
        <item m="1" x="17"/>
        <item m="1" x="8"/>
        <item m="1" x="20"/>
        <item m="1" x="16"/>
        <item m="1" x="15"/>
        <item m="1" x="22"/>
        <item m="1" x="19"/>
        <item m="1" x="21"/>
        <item m="1" x="9"/>
        <item m="1" x="12"/>
        <item m="1" x="14"/>
        <item m="1" x="13"/>
        <item m="1" x="11"/>
        <item x="1"/>
        <item x="2"/>
        <item m="1" x="10"/>
        <item x="3"/>
        <item x="4"/>
        <item x="5"/>
        <item x="6"/>
        <item x="7"/>
      </items>
    </pivotField>
    <pivotField compact="0" outline="0" showAll="0" defaultSubtotal="0">
      <items count="62">
        <item x="0"/>
        <item m="1" x="12"/>
        <item m="1" x="50"/>
        <item m="1" x="36"/>
        <item m="1" x="59"/>
        <item m="1" x="32"/>
        <item m="1" x="8"/>
        <item m="1" x="25"/>
        <item m="1" x="58"/>
        <item m="1" x="24"/>
        <item m="1" x="4"/>
        <item m="1" x="42"/>
        <item m="1" x="38"/>
        <item m="1" x="61"/>
        <item m="1" x="51"/>
        <item m="1" x="55"/>
        <item m="1" x="3"/>
        <item m="1" x="35"/>
        <item m="1" x="46"/>
        <item m="1" x="23"/>
        <item m="1" x="2"/>
        <item m="1" x="48"/>
        <item m="1" x="30"/>
        <item m="1" x="7"/>
        <item m="1" x="18"/>
        <item m="1" x="31"/>
        <item m="1" x="44"/>
        <item m="1" x="43"/>
        <item m="1" x="37"/>
        <item m="1" x="47"/>
        <item m="1" x="11"/>
        <item m="1" x="49"/>
        <item m="1" x="60"/>
        <item m="1" x="27"/>
        <item m="1" x="28"/>
        <item m="1" x="33"/>
        <item m="1" x="15"/>
        <item m="1" x="9"/>
        <item m="1" x="40"/>
        <item m="1" x="39"/>
        <item m="1" x="34"/>
        <item m="1" x="22"/>
        <item m="1" x="6"/>
        <item m="1" x="5"/>
        <item m="1" x="52"/>
        <item m="1" x="41"/>
        <item m="1" x="26"/>
        <item m="1" x="13"/>
        <item m="1" x="14"/>
        <item m="1" x="29"/>
        <item m="1" x="21"/>
        <item m="1" x="19"/>
        <item m="1" x="17"/>
        <item m="1" x="56"/>
        <item m="1" x="16"/>
        <item m="1" x="54"/>
        <item m="1" x="45"/>
        <item m="1" x="57"/>
        <item x="1"/>
        <item m="1" x="10"/>
        <item m="1" x="53"/>
        <item m="1" x="20"/>
      </items>
    </pivotField>
    <pivotField compact="0" outline="0" showAll="0" defaultSubtotal="0">
      <items count="13">
        <item x="2"/>
        <item x="4"/>
        <item x="1"/>
        <item x="3"/>
        <item x="0"/>
        <item x="5"/>
        <item x="6"/>
        <item x="7"/>
        <item x="8"/>
        <item m="1" x="11"/>
        <item m="1" x="12"/>
        <item x="9"/>
        <item m="1" x="10"/>
      </items>
    </pivotField>
    <pivotField compact="0" outline="0" showAll="0"/>
    <pivotField compact="0" outline="0" showAll="0"/>
    <pivotField compact="0" outline="0" showAll="0"/>
    <pivotField compact="0" outline="0" showAll="0" defaultSubtotal="0"/>
    <pivotField axis="axisRow" compact="0" outline="0" showAll="0" defaultSubtotal="0">
      <items count="3630">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m="1" x="3490"/>
        <item x="150"/>
        <item x="151"/>
        <item x="152"/>
        <item x="153"/>
        <item x="155"/>
        <item m="1" x="1844"/>
        <item x="157"/>
        <item x="158"/>
        <item x="252"/>
        <item x="253"/>
        <item x="254"/>
        <item x="255"/>
        <item x="256"/>
        <item x="257"/>
        <item x="233"/>
        <item x="234"/>
        <item x="235"/>
        <item x="236"/>
        <item x="237"/>
        <item x="238"/>
        <item x="239"/>
        <item x="241"/>
        <item x="243"/>
        <item x="248"/>
        <item x="250"/>
        <item x="321"/>
        <item x="322"/>
        <item x="323"/>
        <item x="324"/>
        <item x="325"/>
        <item x="326"/>
        <item x="328"/>
        <item x="329"/>
        <item x="330"/>
        <item x="331"/>
        <item x="332"/>
        <item x="333"/>
        <item x="334"/>
        <item x="335"/>
        <item x="336"/>
        <item x="337"/>
        <item x="338"/>
        <item x="305"/>
        <item x="306"/>
        <item x="307"/>
        <item x="308"/>
        <item x="309"/>
        <item x="311"/>
        <item x="312"/>
        <item x="314"/>
        <item x="316"/>
        <item x="258"/>
        <item x="259"/>
        <item x="260"/>
        <item x="261"/>
        <item x="262"/>
        <item x="263"/>
        <item x="327"/>
        <item x="10"/>
        <item x="11"/>
        <item x="13"/>
        <item x="15"/>
        <item x="16"/>
        <item x="17"/>
        <item x="32"/>
        <item x="71"/>
        <item x="72"/>
        <item x="74"/>
        <item x="76"/>
        <item x="77"/>
        <item x="78"/>
        <item x="79"/>
        <item x="80"/>
        <item x="81"/>
        <item x="240"/>
        <item x="242"/>
        <item x="244"/>
        <item x="245"/>
        <item x="246"/>
        <item x="247"/>
        <item x="310"/>
        <item x="313"/>
        <item x="315"/>
        <item x="317"/>
        <item x="318"/>
        <item x="319"/>
        <item x="320"/>
        <item x="249"/>
        <item x="251"/>
        <item x="2"/>
        <item x="12"/>
        <item x="14"/>
        <item x="29"/>
        <item x="31"/>
        <item x="42"/>
        <item x="43"/>
        <item x="44"/>
        <item x="45"/>
        <item x="46"/>
        <item x="50"/>
        <item x="75"/>
        <item x="124"/>
        <item x="128"/>
        <item x="90"/>
        <item x="92"/>
        <item x="93"/>
        <item x="94"/>
        <item x="95"/>
        <item x="139"/>
        <item x="141"/>
        <item m="1" x="2281"/>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96"/>
        <item x="297"/>
        <item m="1" x="1810"/>
        <item x="300"/>
        <item m="1" x="2958"/>
        <item x="298"/>
        <item x="299"/>
        <item x="302"/>
        <item x="304"/>
        <item m="1" x="2158"/>
        <item x="285"/>
        <item x="286"/>
        <item m="1" x="3362"/>
        <item m="1" x="3118"/>
        <item x="287"/>
        <item x="277"/>
        <item x="278"/>
        <item x="281"/>
        <item x="301"/>
        <item x="303"/>
        <item x="163"/>
        <item x="164"/>
        <item x="166"/>
        <item x="174"/>
        <item x="175"/>
        <item x="177"/>
        <item x="178"/>
        <item x="179"/>
        <item x="195"/>
        <item x="196"/>
        <item x="197"/>
        <item x="198"/>
        <item x="288"/>
        <item x="289"/>
        <item x="290"/>
        <item x="291"/>
        <item x="292"/>
        <item x="293"/>
        <item x="294"/>
        <item x="279"/>
        <item x="280"/>
        <item x="282"/>
        <item x="283"/>
        <item x="284"/>
        <item x="264"/>
        <item x="265"/>
        <item x="266"/>
        <item x="267"/>
        <item x="268"/>
        <item x="269"/>
        <item x="270"/>
        <item x="271"/>
        <item x="272"/>
        <item x="273"/>
        <item x="274"/>
        <item x="275"/>
        <item x="276"/>
        <item m="1" x="3296"/>
        <item m="1" x="3302"/>
        <item m="1" x="2284"/>
        <item m="1" x="2745"/>
        <item m="1" x="1784"/>
        <item m="1" x="2174"/>
        <item m="1" x="3574"/>
        <item m="1" x="2553"/>
        <item m="1" x="2687"/>
        <item m="1" x="3322"/>
        <item m="1" x="3157"/>
        <item m="1" x="2314"/>
        <item m="1" x="2765"/>
        <item m="1" x="3207"/>
        <item m="1" x="3139"/>
        <item m="1" x="2924"/>
        <item m="1" x="2996"/>
        <item m="1" x="1673"/>
        <item m="1" x="3581"/>
        <item m="1" x="2674"/>
        <item m="1" x="3315"/>
        <item m="1" x="3337"/>
        <item m="1" x="1690"/>
        <item m="1" x="1985"/>
        <item m="1" x="3567"/>
        <item m="1" x="2184"/>
        <item m="1" x="2124"/>
        <item m="1" x="3129"/>
        <item m="1" x="3497"/>
        <item m="1" x="1968"/>
        <item m="1" x="2623"/>
        <item m="1" x="2824"/>
        <item m="1" x="2217"/>
        <item m="1" x="2460"/>
        <item m="1" x="3501"/>
        <item m="1" x="1770"/>
        <item m="1" x="1857"/>
        <item m="1" x="2622"/>
        <item m="1" x="3544"/>
        <item m="1" x="1959"/>
        <item m="1" x="2385"/>
        <item m="1" x="2644"/>
        <item m="1" x="3537"/>
        <item m="1" x="3395"/>
        <item m="1" x="3238"/>
        <item m="1" x="3199"/>
        <item m="1" x="2298"/>
        <item m="1" x="2418"/>
        <item m="1" x="2756"/>
        <item m="1" x="3506"/>
        <item m="1" x="1876"/>
        <item m="1" x="2694"/>
        <item m="1" x="1696"/>
        <item m="1" x="2724"/>
        <item m="1" x="2222"/>
        <item m="1" x="3195"/>
        <item m="1" x="2255"/>
        <item m="1" x="3308"/>
        <item m="1" x="2692"/>
        <item m="1" x="1875"/>
        <item m="1" x="1980"/>
        <item m="1" x="1790"/>
        <item m="1" x="1791"/>
        <item m="1" x="2645"/>
        <item m="1" x="2821"/>
        <item m="1" x="2721"/>
        <item m="1" x="2461"/>
        <item m="1" x="3502"/>
        <item m="1" x="2826"/>
        <item m="1" x="2340"/>
        <item m="1" x="2476"/>
        <item m="1" x="3200"/>
        <item m="1" x="3101"/>
        <item m="1" x="2417"/>
        <item m="1" x="3011"/>
        <item m="1" x="2883"/>
        <item m="1" x="2505"/>
        <item m="1" x="2709"/>
        <item m="1" x="3119"/>
        <item m="1" x="3624"/>
        <item m="1" x="3451"/>
        <item m="1" x="3017"/>
        <item m="1" x="1885"/>
        <item m="1" x="1855"/>
        <item m="1" x="2768"/>
        <item m="1" x="3268"/>
        <item m="1" x="2538"/>
        <item m="1" x="3286"/>
        <item m="1" x="2445"/>
        <item m="1" x="3364"/>
        <item m="1" x="3006"/>
        <item m="1" x="2842"/>
        <item m="1" x="3079"/>
        <item m="1" x="1822"/>
        <item m="1" x="3213"/>
        <item m="1" x="2728"/>
        <item m="1" x="3033"/>
        <item m="1" x="1744"/>
        <item m="1" x="2253"/>
        <item m="1" x="2485"/>
        <item m="1" x="2742"/>
        <item m="1" x="2507"/>
        <item m="1" x="3604"/>
        <item m="1" x="2504"/>
        <item m="1" x="3492"/>
        <item m="1" x="1660"/>
        <item m="1" x="2083"/>
        <item m="1" x="2850"/>
        <item m="1" x="3338"/>
        <item m="1" x="3433"/>
        <item m="1" x="2209"/>
        <item m="1" x="3348"/>
        <item m="1" x="2240"/>
        <item m="1" x="2173"/>
        <item m="1" x="3320"/>
        <item m="1" x="1733"/>
        <item m="1" x="2903"/>
        <item m="1" x="3094"/>
        <item m="1" x="2207"/>
        <item m="1" x="2398"/>
        <item m="1" x="2660"/>
        <item m="1" x="3043"/>
        <item m="1" x="2685"/>
        <item m="1" x="3144"/>
        <item m="1" x="1758"/>
        <item x="378"/>
        <item x="380"/>
        <item m="1" x="2069"/>
        <item m="1" x="2070"/>
        <item m="1" x="2162"/>
        <item m="1" x="2163"/>
        <item m="1" x="2057"/>
        <item m="1" x="2301"/>
        <item m="1" x="2421"/>
        <item m="1" x="1878"/>
        <item m="1" x="3083"/>
        <item m="1" x="2482"/>
        <item m="1" x="2841"/>
        <item m="1" x="3557"/>
        <item m="1" x="3524"/>
        <item m="1" x="3136"/>
        <item m="1" x="2701"/>
        <item m="1" x="2452"/>
        <item m="1" x="2047"/>
        <item m="1" x="2500"/>
        <item m="1" x="3035"/>
        <item m="1" x="2148"/>
        <item m="1" x="2319"/>
        <item m="1" x="2428"/>
        <item m="1" x="2783"/>
        <item m="1" x="2267"/>
        <item m="1" x="3124"/>
        <item m="1" x="2248"/>
        <item m="1" x="2022"/>
        <item m="1" x="2576"/>
        <item m="1" x="1723"/>
        <item m="1" x="2541"/>
        <item m="1" x="3212"/>
        <item m="1" x="1906"/>
        <item m="1" x="2557"/>
        <item m="1" x="2090"/>
        <item m="1" x="3370"/>
        <item m="1" x="3355"/>
        <item m="1" x="1896"/>
        <item m="1" x="3002"/>
        <item m="1" x="3481"/>
        <item m="1" x="2177"/>
        <item m="1" x="2211"/>
        <item m="1" x="3148"/>
        <item m="1" x="2631"/>
        <item m="1" x="3596"/>
        <item m="1" x="1827"/>
        <item m="1" x="3318"/>
        <item m="1" x="3027"/>
        <item m="1" x="2995"/>
        <item m="1" x="3069"/>
        <item m="1" x="2799"/>
        <item m="1" x="3496"/>
        <item m="1" x="2900"/>
        <item m="1" x="3405"/>
        <item m="1" x="2673"/>
        <item m="1" x="2543"/>
        <item m="1" x="2218"/>
        <item m="1" x="3602"/>
        <item m="1" x="2988"/>
        <item m="1" x="1676"/>
        <item m="1" x="1992"/>
        <item m="1" x="1823"/>
        <item m="1" x="3226"/>
        <item m="1" x="3208"/>
        <item m="1" x="2770"/>
        <item m="1" x="2524"/>
        <item m="1" x="2116"/>
        <item m="1" x="2720"/>
        <item m="1" x="2758"/>
        <item m="1" x="1728"/>
        <item m="1" x="2226"/>
        <item m="1" x="2775"/>
        <item m="1" x="2254"/>
        <item m="1" x="1939"/>
        <item m="1" x="3317"/>
        <item m="1" x="2309"/>
        <item m="1" x="2326"/>
        <item m="1" x="2969"/>
        <item m="1" x="3295"/>
        <item m="1" x="3360"/>
        <item m="1" x="3358"/>
        <item m="1" x="2273"/>
        <item m="1" x="2904"/>
        <item m="1" x="2647"/>
        <item m="1" x="1766"/>
        <item m="1" x="1737"/>
        <item m="1" x="1786"/>
        <item m="1" x="2533"/>
        <item m="1" x="2949"/>
        <item m="1" x="3377"/>
        <item m="1" x="3039"/>
        <item m="1" x="3113"/>
        <item m="1" x="2043"/>
        <item m="1" x="3452"/>
        <item m="1" x="3356"/>
        <item m="1" x="2075"/>
        <item m="1" x="3464"/>
        <item m="1" x="2891"/>
        <item m="1" x="3126"/>
        <item m="1" x="1972"/>
        <item m="1" x="2426"/>
        <item m="1" x="1924"/>
        <item m="1" x="2261"/>
        <item m="1" x="2156"/>
        <item m="1" x="2626"/>
        <item m="1" x="2221"/>
        <item m="1" x="2598"/>
        <item m="1" x="2233"/>
        <item m="1" x="2602"/>
        <item m="1" x="1812"/>
        <item m="1" x="3261"/>
        <item m="1" x="2909"/>
        <item m="1" x="3140"/>
        <item m="1" x="2436"/>
        <item m="1" x="1943"/>
        <item m="1" x="2643"/>
        <item m="1" x="1925"/>
        <item m="1" x="3413"/>
        <item m="1" x="3607"/>
        <item m="1" x="3001"/>
        <item m="1" x="3145"/>
        <item m="1" x="3021"/>
        <item m="1" x="2787"/>
        <item m="1" x="3258"/>
        <item m="1" x="3076"/>
        <item m="1" x="1824"/>
        <item m="1" x="1710"/>
        <item m="1" x="2406"/>
        <item m="1" x="2741"/>
        <item m="1" x="2401"/>
        <item m="1" x="1725"/>
        <item m="1" x="3409"/>
        <item m="1" x="3410"/>
        <item m="1" x="2102"/>
        <item m="1" x="2103"/>
        <item m="1" x="2039"/>
        <item m="1" x="3519"/>
        <item m="1" x="3346"/>
        <item m="1" x="2446"/>
        <item m="1" x="3482"/>
        <item m="1" x="3458"/>
        <item m="1" x="1724"/>
        <item m="1" x="3197"/>
        <item m="1" x="3251"/>
        <item m="1" x="3412"/>
        <item m="1" x="1932"/>
        <item m="1" x="2458"/>
        <item m="1" x="3095"/>
        <item m="1" x="2811"/>
        <item m="1" x="3096"/>
        <item m="1" x="3123"/>
        <item m="1" x="3122"/>
        <item m="1" x="3455"/>
        <item m="1" x="3503"/>
        <item m="1" x="2324"/>
        <item m="1" x="1760"/>
        <item m="1" x="3016"/>
        <item m="1" x="2313"/>
        <item m="1" x="1742"/>
        <item m="1" x="2814"/>
        <item m="1" x="2902"/>
        <item m="1" x="2700"/>
        <item m="1" x="3513"/>
        <item m="1" x="2235"/>
        <item m="1" x="3307"/>
        <item m="1" x="2899"/>
        <item m="1" x="1765"/>
        <item m="1" x="1920"/>
        <item m="1" x="1856"/>
        <item m="1" x="1893"/>
        <item m="1" x="2866"/>
        <item m="1" x="3235"/>
        <item m="1" x="1782"/>
        <item m="1" x="2932"/>
        <item m="1" x="2634"/>
        <item m="1" x="3586"/>
        <item m="1" x="2001"/>
        <item m="1" x="2424"/>
        <item m="1" x="2614"/>
        <item m="1" x="2640"/>
        <item m="1" x="2031"/>
        <item m="1" x="1739"/>
        <item m="1" x="2972"/>
        <item m="1" x="2237"/>
        <item m="1" x="2833"/>
        <item m="1" x="2820"/>
        <item m="1" x="2216"/>
        <item m="1" x="2396"/>
        <item m="1" x="2378"/>
        <item m="1" x="1851"/>
        <item m="1" x="2165"/>
        <item m="1" x="1745"/>
        <item m="1" x="2730"/>
        <item m="1" x="2908"/>
        <item m="1" x="3465"/>
        <item m="1" x="1794"/>
        <item m="1" x="2627"/>
        <item m="1" x="1656"/>
        <item m="1" x="2534"/>
        <item m="1" x="3361"/>
        <item m="1" x="2665"/>
        <item m="1" x="2262"/>
        <item m="1" x="2535"/>
        <item m="1" x="2206"/>
        <item m="1" x="3518"/>
        <item m="1" x="2599"/>
        <item m="1" x="2335"/>
        <item m="1" x="2210"/>
        <item m="1" x="3349"/>
        <item m="1" x="2757"/>
        <item m="1" x="3057"/>
        <item m="1" x="2638"/>
        <item m="1" x="3436"/>
        <item m="1" x="2907"/>
        <item m="1" x="3327"/>
        <item m="1" x="1837"/>
        <item m="1" x="1818"/>
        <item m="1" x="1655"/>
        <item m="1" x="2155"/>
        <item m="1" x="3517"/>
        <item m="1" x="2098"/>
        <item m="1" x="3382"/>
        <item m="1" x="2125"/>
        <item m="1" x="2776"/>
        <item m="1" x="2859"/>
        <item m="1" x="2810"/>
        <item m="1" x="2710"/>
        <item m="1" x="2388"/>
        <item m="1" x="3415"/>
        <item m="1" x="1803"/>
        <item m="1" x="2994"/>
        <item m="1" x="2978"/>
        <item m="1" x="3421"/>
        <item m="1" x="2389"/>
        <item m="1" x="3585"/>
        <item m="1" x="1999"/>
        <item m="1" x="2423"/>
        <item m="1" x="2613"/>
        <item m="1" x="2639"/>
        <item m="1" x="2027"/>
        <item m="1" x="2872"/>
        <item m="1" x="2573"/>
        <item m="1" x="2661"/>
        <item m="1" x="2091"/>
        <item m="1" x="2935"/>
        <item m="1" x="2967"/>
        <item m="1" x="1731"/>
        <item m="1" x="2625"/>
        <item m="1" x="2848"/>
        <item m="1" x="1903"/>
        <item m="1" x="2906"/>
        <item m="1" x="1899"/>
        <item m="1" x="2912"/>
        <item m="1" x="3326"/>
        <item m="1" x="2880"/>
        <item m="1" x="1654"/>
        <item m="1" x="2437"/>
        <item m="1" x="2366"/>
        <item m="1" x="2153"/>
        <item m="1" x="1958"/>
        <item m="1" x="3516"/>
        <item m="1" x="3142"/>
        <item m="1" x="2260"/>
        <item m="1" x="1954"/>
        <item m="1" x="2911"/>
        <item m="1" x="2154"/>
        <item m="1" x="2035"/>
        <item m="1" x="2597"/>
        <item m="1" x="2230"/>
        <item m="1" x="1750"/>
        <item m="1" x="2232"/>
        <item m="1" x="2171"/>
        <item m="1" x="1802"/>
        <item m="1" x="3593"/>
        <item m="1" x="2050"/>
        <item m="1" x="2944"/>
        <item m="1" x="2696"/>
        <item m="1" x="2199"/>
        <item m="1" x="1905"/>
        <item m="1" x="2621"/>
        <item m="1" x="3427"/>
        <item m="1" x="2397"/>
        <item m="1" x="2930"/>
        <item m="1" x="2854"/>
        <item m="1" x="2357"/>
        <item m="1" x="2049"/>
        <item m="1" x="2957"/>
        <item m="1" x="2894"/>
        <item m="1" x="2198"/>
        <item m="1" x="2675"/>
        <item m="1" x="2806"/>
        <item m="1" x="3426"/>
        <item m="1" x="2337"/>
        <item m="1" x="1996"/>
        <item m="1" x="2853"/>
        <item m="1" x="2898"/>
        <item m="1" x="3491"/>
        <item m="1" x="3151"/>
        <item m="1" x="2405"/>
        <item m="1" x="1853"/>
        <item m="1" x="3366"/>
        <item m="1" x="3034"/>
        <item m="1" x="2000"/>
        <item m="1" x="2002"/>
        <item m="1" x="2508"/>
        <item m="1" x="2429"/>
        <item m="1" x="3339"/>
        <item m="1" x="1907"/>
        <item m="1" x="2525"/>
        <item m="1" x="2310"/>
        <item m="1" x="1787"/>
        <item m="1" x="3114"/>
        <item m="1" x="3058"/>
        <item m="1" x="3127"/>
        <item m="1" x="3414"/>
        <item m="1" x="1936"/>
        <item m="1" x="1741"/>
        <item m="1" x="3554"/>
        <item m="1" x="2630"/>
        <item m="1" x="2017"/>
        <item m="1" x="3222"/>
        <item m="1" x="3535"/>
        <item m="1" x="3614"/>
        <item m="1" x="2054"/>
        <item m="1" x="2585"/>
        <item m="1" x="2567"/>
        <item m="1" x="3203"/>
        <item m="1" x="2782"/>
        <item m="1" x="3439"/>
        <item m="1" x="3321"/>
        <item m="1" x="1966"/>
        <item m="1" x="3243"/>
        <item m="1" x="3078"/>
        <item m="1" x="2074"/>
        <item m="1" x="3177"/>
        <item m="1" x="3196"/>
        <item m="1" x="3028"/>
        <item m="1" x="3457"/>
        <item m="1" x="1795"/>
        <item m="1" x="2190"/>
        <item m="1" x="3040"/>
        <item m="1" x="2803"/>
        <item m="1" x="3615"/>
        <item m="1" x="2515"/>
        <item m="1" x="2607"/>
        <item m="1" x="3483"/>
        <item m="1" x="3250"/>
        <item m="1" x="1682"/>
        <item x="383"/>
        <item m="1" x="1937"/>
        <item m="1" x="3367"/>
        <item m="1" x="2465"/>
        <item m="1" x="2624"/>
        <item m="1" x="2350"/>
        <item m="1" x="3468"/>
        <item m="1" x="3047"/>
        <item m="1" x="3345"/>
        <item m="1" x="2922"/>
        <item m="1" x="2555"/>
        <item m="1" x="3459"/>
        <item m="1" x="3603"/>
        <item m="1" x="2950"/>
        <item m="1" x="2691"/>
        <item m="1" x="3171"/>
        <item m="1" x="1809"/>
        <item m="1" x="2499"/>
        <item m="1" x="3210"/>
        <item m="1" x="2600"/>
        <item m="1" x="2293"/>
        <item m="1" x="3365"/>
        <item m="1" x="1826"/>
        <item m="1" x="3394"/>
        <item m="1" x="2952"/>
        <item m="1" x="1705"/>
        <item m="1" x="1788"/>
        <item m="1" x="1919"/>
        <item m="1" x="1807"/>
        <item m="1" x="2411"/>
        <item m="1" x="2338"/>
        <item m="1" x="2669"/>
        <item m="1" x="2400"/>
        <item m="1" x="3398"/>
        <item m="1" x="3400"/>
        <item m="1" x="2014"/>
        <item m="1" x="3570"/>
        <item m="1" x="3572"/>
        <item m="1" x="3566"/>
        <item m="1" x="1711"/>
        <item m="1" x="2068"/>
        <item m="1" x="2374"/>
        <item m="1" x="2498"/>
        <item m="1" x="2409"/>
        <item m="1" x="3273"/>
        <item m="1" x="3252"/>
        <item m="1" x="3036"/>
        <item m="1" x="1780"/>
        <item m="1" x="1838"/>
        <item m="1" x="2956"/>
        <item m="1" x="2733"/>
        <item m="1" x="1994"/>
        <item m="1" x="1726"/>
        <item m="1" x="1697"/>
        <item m="1" x="3070"/>
        <item m="1" x="2901"/>
        <item m="1" x="2568"/>
        <item m="1" x="2938"/>
        <item m="1" x="3564"/>
        <item m="1" x="2606"/>
        <item m="1" x="2289"/>
        <item m="1" x="2840"/>
        <item m="1" x="2603"/>
        <item m="1" x="2697"/>
        <item m="1" x="3071"/>
        <item m="1" x="2390"/>
        <item m="1" x="2467"/>
        <item m="1" x="2662"/>
        <item m="1" x="2518"/>
        <item m="1" x="2250"/>
        <item m="1" x="2044"/>
        <item m="1" x="3520"/>
        <item m="1" x="3484"/>
        <item m="1" x="2468"/>
        <item m="1" x="2663"/>
        <item m="1" x="2519"/>
        <item m="1" x="2251"/>
        <item m="1" x="2045"/>
        <item m="1" x="3521"/>
        <item m="1" x="3485"/>
        <item m="1" x="2469"/>
        <item m="1" x="2664"/>
        <item m="1" x="2520"/>
        <item m="1" x="2252"/>
        <item m="1" x="2046"/>
        <item m="1" x="3522"/>
        <item m="1" x="3486"/>
        <item m="1" x="3423"/>
        <item m="1" x="2860"/>
        <item m="1" x="2453"/>
        <item m="1" x="2081"/>
        <item m="1" x="3167"/>
        <item m="1" x="3534"/>
        <item m="1" x="1746"/>
        <item m="1" x="2537"/>
        <item m="1" x="2200"/>
        <item m="1" x="2478"/>
        <item m="1" x="1753"/>
        <item m="1" x="2168"/>
        <item m="1" x="1706"/>
        <item m="1" x="1940"/>
        <item m="1" x="2837"/>
        <item m="1" x="2201"/>
        <item m="1" x="2479"/>
        <item m="1" x="1754"/>
        <item m="1" x="2169"/>
        <item m="1" x="1707"/>
        <item m="1" x="1941"/>
        <item m="1" x="2838"/>
        <item m="1" x="2202"/>
        <item m="1" x="2480"/>
        <item m="1" x="1755"/>
        <item m="1" x="2170"/>
        <item m="1" x="1708"/>
        <item m="1" x="1942"/>
        <item m="1" x="2839"/>
        <item m="1" x="2018"/>
        <item m="1" x="1845"/>
        <item m="1" x="2489"/>
        <item m="1" x="2157"/>
        <item m="1" x="2481"/>
        <item m="1" x="2195"/>
        <item m="1" x="3067"/>
        <item m="1" x="2306"/>
        <item m="1" x="3271"/>
        <item m="1" x="3160"/>
        <item m="1" x="1638"/>
        <item m="1" x="3045"/>
        <item m="1" x="3229"/>
        <item m="1" x="2582"/>
        <item m="1" x="2632"/>
        <item m="1" x="3244"/>
        <item m="1" x="2341"/>
        <item m="1" x="1953"/>
        <item m="1" x="1923"/>
        <item m="1" x="1681"/>
        <item m="1" x="1888"/>
        <item m="1" x="2925"/>
        <item m="1" x="1974"/>
        <item m="1" x="2178"/>
        <item m="1" x="2512"/>
        <item m="1" x="2892"/>
        <item m="1" x="2973"/>
        <item m="1" x="3509"/>
        <item m="1" x="1732"/>
        <item m="1" x="2651"/>
        <item m="1" x="1761"/>
        <item m="1" x="2005"/>
        <item m="1" x="2717"/>
        <item m="1" x="2548"/>
        <item m="1" x="2849"/>
        <item m="1" x="2743"/>
        <item m="1" x="2960"/>
        <item m="1" x="1843"/>
        <item m="1" x="2336"/>
        <item m="1" x="2234"/>
        <item m="1" x="2477"/>
        <item m="1" x="2581"/>
        <item m="1" x="2564"/>
        <item m="1" x="3201"/>
        <item m="1" x="2781"/>
        <item m="1" x="3384"/>
        <item m="1" x="2449"/>
        <item m="1" x="3188"/>
        <item m="1" x="1997"/>
        <item m="1" x="3424"/>
        <item m="1" x="3256"/>
        <item m="1" x="2752"/>
        <item m="1" x="3556"/>
        <item m="1" x="3310"/>
        <item m="1" x="2667"/>
        <item m="1" x="1792"/>
        <item m="1" x="3232"/>
        <item m="1" x="2761"/>
        <item m="1" x="3383"/>
        <item m="1" x="2242"/>
        <item m="1" x="2302"/>
        <item m="1" x="2422"/>
        <item m="1" x="2575"/>
        <item m="1" x="3507"/>
        <item m="1" x="2089"/>
        <item m="1" x="2096"/>
        <item m="1" x="3074"/>
        <item m="1" x="2556"/>
        <item m="1" x="2919"/>
        <item m="1" x="2228"/>
        <item m="1" x="2923"/>
        <item m="1" x="1626"/>
        <item m="1" x="1650"/>
        <item m="1" x="2785"/>
        <item m="1" x="3438"/>
        <item m="1" x="2792"/>
        <item m="1" x="2172"/>
        <item m="1" x="2067"/>
        <item m="1" x="2305"/>
        <item m="1" x="3270"/>
        <item m="1" x="2239"/>
        <item m="1" x="2712"/>
        <item m="1" x="3086"/>
        <item m="1" x="2964"/>
        <item m="1" x="3494"/>
        <item m="1" x="3538"/>
        <item m="1" x="3539"/>
        <item m="1" x="3183"/>
        <item m="1" x="2549"/>
        <item m="1" x="3191"/>
        <item m="1" x="2151"/>
        <item m="1" x="3262"/>
        <item m="1" x="3005"/>
        <item m="1" x="2331"/>
        <item m="1" x="2249"/>
        <item m="1" x="3181"/>
        <item m="1" x="1898"/>
        <item m="1" x="2910"/>
        <item m="1" x="2028"/>
        <item m="1" x="2394"/>
        <item m="1" x="1869"/>
        <item m="1" x="2874"/>
        <item m="1" x="2034"/>
        <item m="1" x="2947"/>
        <item m="1" x="2822"/>
        <item m="1" x="2858"/>
        <item m="1" x="2755"/>
        <item m="1" x="1672"/>
        <item m="1" x="1935"/>
        <item m="1" x="1698"/>
        <item m="1" x="2448"/>
        <item m="1" x="1912"/>
        <item m="1" x="3042"/>
        <item m="1" x="3378"/>
        <item m="1" x="2131"/>
        <item m="1" x="3527"/>
        <item m="1" x="1692"/>
        <item m="1" x="2802"/>
        <item m="1" x="1926"/>
        <item m="1" x="2993"/>
        <item m="1" x="3068"/>
        <item m="1" x="3221"/>
        <item m="1" x="3334"/>
        <item m="1" x="3498"/>
        <item m="1" x="3577"/>
        <item m="1" x="3046"/>
        <item m="1" x="3276"/>
        <item m="1" x="1719"/>
        <item m="1" x="2917"/>
        <item m="1" x="3487"/>
        <item m="1" x="2219"/>
        <item m="1" x="1951"/>
        <item m="1" x="2788"/>
        <item m="1" x="2278"/>
        <item m="1" x="3227"/>
        <item m="1" x="1649"/>
        <item m="1" x="2257"/>
        <item m="1" x="2864"/>
        <item m="1" x="3194"/>
        <item m="1" x="2580"/>
        <item m="1" x="2562"/>
        <item m="1" x="2780"/>
        <item m="1" x="3328"/>
        <item m="1" x="3072"/>
        <item m="1" x="1921"/>
        <item m="1" x="2764"/>
        <item m="1" x="2795"/>
        <item m="1" x="3290"/>
        <item m="1" x="2462"/>
        <item m="1" x="3402"/>
        <item m="1" x="3597"/>
        <item m="1" x="3219"/>
        <item m="1" x="3214"/>
        <item m="1" x="2875"/>
        <item m="1" x="2059"/>
        <item m="1" x="2370"/>
        <item m="1" x="2551"/>
        <item m="1" x="3525"/>
        <item m="1" x="2443"/>
        <item m="1" x="2871"/>
        <item m="1" x="3107"/>
        <item m="1" x="2681"/>
        <item m="1" x="1949"/>
        <item m="1" x="2464"/>
        <item m="1" x="1699"/>
        <item m="1" x="3115"/>
        <item m="1" x="2430"/>
        <item m="1" x="1987"/>
        <item m="1" x="1933"/>
        <item m="1" x="2352"/>
        <item m="1" x="2584"/>
        <item m="1" x="3020"/>
        <item m="1" x="3625"/>
        <item m="1" x="3216"/>
        <item m="1" x="3359"/>
        <item m="1" x="2459"/>
        <item m="1" x="3500"/>
        <item m="1" x="3499"/>
        <item m="1" x="3514"/>
        <item m="1" x="2881"/>
        <item m="1" x="2060"/>
        <item m="1" x="3493"/>
        <item m="1" x="1661"/>
        <item m="1" x="3284"/>
        <item m="1" x="3019"/>
        <item m="1" x="3091"/>
        <item m="1" x="3090"/>
        <item m="1" x="2030"/>
        <item m="1" x="2762"/>
        <item m="1" x="2373"/>
        <item m="1" x="2334"/>
        <item m="1" x="1680"/>
        <item m="1" x="2048"/>
        <item m="1" x="2744"/>
        <item m="1" x="2510"/>
        <item m="1" x="2509"/>
        <item m="1" x="3605"/>
        <item m="1" x="2812"/>
        <item m="1" x="2961"/>
        <item m="1" x="1751"/>
        <item m="1" x="2539"/>
        <item m="1" x="2771"/>
        <item m="1" x="3026"/>
        <item m="1" x="1798"/>
        <item m="1" x="2496"/>
        <item m="1" x="3185"/>
        <item m="1" x="2497"/>
        <item m="1" x="2276"/>
        <item m="1" x="2834"/>
        <item m="1" x="2032"/>
        <item m="1" x="2962"/>
        <item m="1" x="3192"/>
        <item m="1" x="2359"/>
        <item m="1" x="3587"/>
        <item m="1" x="2360"/>
        <item m="1" x="3089"/>
        <item m="1" x="2727"/>
        <item m="1" x="3032"/>
        <item m="1" x="3031"/>
        <item m="1" x="1743"/>
        <item m="1" x="3343"/>
        <item m="1" x="2610"/>
        <item m="1" x="1976"/>
        <item m="1" x="1825"/>
        <item m="1" x="2873"/>
        <item m="1" x="2294"/>
        <item m="1" x="2583"/>
        <item m="1" x="2566"/>
        <item m="1" x="2565"/>
        <item m="1" x="3218"/>
        <item m="1" x="3529"/>
        <item m="1" x="2867"/>
        <item m="1" x="1934"/>
        <item m="1" x="2793"/>
        <item m="1" x="1771"/>
        <item m="1" x="1735"/>
        <item m="1" x="2521"/>
        <item m="1" x="2188"/>
        <item m="1" x="3471"/>
        <item m="1" x="1716"/>
        <item m="1" x="3162"/>
        <item m="1" x="3443"/>
        <item m="1" x="3331"/>
        <item m="1" x="3324"/>
        <item m="1" x="2139"/>
        <item m="1" x="1835"/>
        <item m="1" x="1647"/>
        <item m="1" x="2722"/>
        <item m="1" x="2434"/>
        <item m="1" x="3052"/>
        <item m="1" x="2381"/>
        <item m="1" x="2501"/>
        <item m="1" x="2529"/>
        <item m="1" x="3163"/>
        <item m="1" x="2051"/>
        <item m="1" x="2108"/>
        <item m="1" x="2739"/>
        <item m="1" x="1632"/>
        <item m="1" x="2843"/>
        <item m="1" x="3081"/>
        <item m="1" x="3080"/>
        <item m="1" x="1928"/>
        <item m="1" x="2531"/>
        <item m="1" x="1877"/>
        <item m="1" x="1986"/>
        <item m="1" x="2558"/>
        <item m="1" x="1736"/>
        <item m="1" x="1640"/>
        <item m="1" x="3466"/>
        <item m="1" x="1828"/>
        <item m="1" x="3333"/>
        <item m="1" x="1749"/>
        <item m="1" x="1747"/>
        <item m="1" x="3110"/>
        <item m="1" x="2203"/>
        <item m="1" x="1774"/>
        <item m="1" x="2604"/>
        <item m="1" x="1836"/>
        <item m="1" x="1781"/>
        <item m="1" x="2723"/>
        <item m="1" x="1783"/>
        <item m="1" x="3053"/>
        <item m="1" x="2361"/>
        <item m="1" x="2472"/>
        <item m="1" x="2263"/>
        <item m="1" x="2633"/>
        <item m="1" x="3111"/>
        <item m="1" x="2129"/>
        <item m="1" x="2671"/>
        <item m="1" x="3164"/>
        <item m="1" x="1950"/>
        <item m="1" x="2463"/>
        <item m="1" x="3505"/>
        <item m="1" x="3504"/>
        <item m="1" x="2619"/>
        <item m="1" x="2836"/>
        <item m="1" x="2650"/>
        <item m="1" x="2590"/>
        <item m="1" x="3332"/>
        <item m="1" x="1657"/>
        <item m="1" x="2530"/>
        <item m="1" x="2737"/>
        <item m="1" x="2772"/>
        <item m="1" x="2888"/>
        <item m="1" x="1801"/>
        <item m="1" x="2502"/>
        <item m="1" x="2277"/>
        <item m="1" x="3432"/>
        <item m="1" x="3054"/>
        <item m="1" x="1867"/>
        <item m="1" x="2491"/>
        <item m="1" x="2716"/>
        <item m="1" x="2484"/>
        <item m="1" x="2483"/>
        <item m="1" x="3592"/>
        <item m="1" x="2882"/>
        <item m="1" x="2670"/>
        <item m="1" x="3128"/>
        <item m="1" x="2526"/>
        <item m="1" x="1775"/>
        <item m="1" x="3472"/>
        <item m="1" x="2635"/>
        <item m="1" x="2605"/>
        <item m="1" x="2522"/>
        <item m="1" x="2143"/>
        <item m="1" x="2594"/>
        <item m="1" x="3055"/>
        <item m="1" x="1868"/>
        <item m="1" x="3257"/>
        <item m="1" x="2264"/>
        <item m="1" x="2807"/>
        <item m="1" x="2295"/>
        <item m="1" x="2587"/>
        <item m="1" x="2570"/>
        <item m="1" x="2569"/>
        <item m="1" x="1917"/>
        <item m="1" x="3531"/>
        <item m="1" x="2527"/>
        <item m="1" x="1864"/>
        <item m="1" x="2774"/>
        <item m="1" x="3350"/>
        <item m="1" x="2516"/>
        <item m="1" x="3165"/>
        <item m="1" x="3445"/>
        <item m="1" x="2595"/>
        <item m="1" x="2380"/>
        <item m="1" x="2672"/>
        <item m="1" x="2503"/>
        <item m="1" x="2317"/>
        <item m="1" x="2052"/>
        <item m="1" x="2322"/>
        <item m="1" x="1633"/>
        <item m="1" x="2847"/>
        <item m="1" x="3085"/>
        <item m="1" x="3084"/>
        <item m="1" x="1929"/>
        <item m="1" x="2391"/>
        <item m="1" x="1879"/>
        <item m="1" x="2236"/>
        <item m="1" x="2754"/>
        <item m="1" x="2523"/>
        <item m="1" x="2189"/>
        <item m="1" x="2117"/>
        <item m="1" x="3112"/>
        <item m="1" x="2205"/>
        <item m="1" x="2547"/>
        <item m="1" x="1957"/>
        <item m="1" x="2435"/>
        <item m="1" x="3056"/>
        <item m="1" x="2197"/>
        <item m="1" x="2130"/>
        <item m="1" x="3325"/>
        <item m="1" x="1738"/>
        <item m="1" x="2823"/>
        <item m="1" x="3312"/>
        <item m="1" x="2766"/>
        <item m="1" x="2971"/>
        <item m="1" x="1863"/>
        <item m="1" x="2778"/>
        <item m="1" x="1904"/>
        <item m="1" x="2379"/>
        <item m="1" x="1975"/>
        <item m="1" x="2905"/>
        <item m="1" x="2413"/>
        <item m="1" x="3189"/>
        <item m="1" x="1834"/>
        <item m="1" x="1833"/>
        <item m="1" x="2517"/>
        <item m="1" x="1839"/>
        <item m="1" x="3392"/>
        <item m="1" x="2753"/>
        <item m="1" x="2208"/>
        <item m="1" x="2779"/>
        <item m="1" x="1956"/>
        <item m="1" x="2767"/>
        <item m="1" x="2167"/>
        <item m="1" x="3372"/>
        <item m="1" x="2844"/>
        <item m="1" x="3082"/>
        <item m="1" x="2447"/>
        <item m="1" x="2926"/>
        <item m="1" x="3536"/>
        <item m="1" x="3352"/>
        <item m="1" x="3275"/>
        <item m="1" x="2213"/>
        <item m="1" x="2928"/>
        <item m="1" x="1642"/>
        <item m="1" x="2513"/>
        <item m="1" x="2150"/>
        <item m="1" x="3282"/>
        <item m="1" x="3357"/>
        <item m="1" x="3172"/>
        <item m="1" x="2308"/>
        <item x="385"/>
        <item m="1" x="2916"/>
        <item m="1" x="3274"/>
        <item m="1" x="3134"/>
        <item m="1" x="2287"/>
        <item m="1" x="2332"/>
        <item m="1" x="3030"/>
        <item m="1" x="3066"/>
        <item m="1" x="2827"/>
        <item m="1" x="1623"/>
        <item m="1" x="1622"/>
        <item m="1" x="1659"/>
        <item m="1" x="2979"/>
        <item m="1" x="3621"/>
        <item m="1" x="2683"/>
        <item m="1" x="1636"/>
        <item m="1" x="1815"/>
        <item m="1" x="2112"/>
        <item m="1" x="1946"/>
        <item m="1" x="3015"/>
        <item m="1" x="3088"/>
        <item m="1" x="3087"/>
        <item m="1" x="2029"/>
        <item m="1" x="3294"/>
        <item m="1" x="1625"/>
        <item m="1" x="2913"/>
        <item m="1" x="2368"/>
        <item m="1" x="3558"/>
        <item m="1" x="1979"/>
        <item m="1" x="1978"/>
        <item m="1" x="2407"/>
        <item m="1" x="1634"/>
        <item m="1" x="3351"/>
        <item m="1" x="2093"/>
        <item m="1" x="1955"/>
        <item m="1" x="3442"/>
        <item m="1" x="2321"/>
        <item m="1" x="2003"/>
        <item m="1" x="2327"/>
        <item m="1" x="3125"/>
        <item m="1" x="2579"/>
        <item m="1" x="2658"/>
        <item m="1" x="3627"/>
        <item m="1" x="2286"/>
        <item m="1" x="2929"/>
        <item m="1" x="2077"/>
        <item m="1" x="1841"/>
        <item m="1" x="2275"/>
        <item m="1" x="2181"/>
        <item m="1" x="2187"/>
        <item m="1" x="2933"/>
        <item m="1" x="3330"/>
        <item m="1" x="2274"/>
        <item m="1" x="2009"/>
        <item m="1" x="2886"/>
        <item m="1" x="1772"/>
        <item m="1" x="2078"/>
        <item m="1" x="1858"/>
        <item m="1" x="2940"/>
        <item m="1" x="3117"/>
        <item m="1" x="2818"/>
        <item m="1" x="1960"/>
        <item m="1" x="3344"/>
        <item m="1" x="3552"/>
        <item m="1" x="1872"/>
        <item m="1" x="2080"/>
        <item m="1" x="3431"/>
        <item m="1" x="1748"/>
        <item m="1" x="3595"/>
        <item m="1" x="1773"/>
        <item m="1" x="2079"/>
        <item m="1" x="1881"/>
        <item m="1" x="2141"/>
        <item m="1" x="1641"/>
        <item m="1" x="3553"/>
        <item m="1" x="2011"/>
        <item m="1" x="1982"/>
        <item m="1" x="3283"/>
        <item m="1" x="2223"/>
        <item m="1" x="2561"/>
        <item m="1" x="1873"/>
        <item m="1" x="1969"/>
        <item m="1" x="1883"/>
        <item m="1" x="2920"/>
        <item m="1" x="2416"/>
        <item m="1" x="2876"/>
        <item m="1" x="2495"/>
        <item m="1" x="2271"/>
        <item m="1" x="3429"/>
        <item m="1" x="2921"/>
        <item m="1" x="2572"/>
        <item m="1" x="1679"/>
        <item m="1" x="2852"/>
        <item m="1" x="2097"/>
        <item m="1" x="1653"/>
        <item m="1" x="3313"/>
        <item m="1" x="2571"/>
        <item m="1" x="2118"/>
        <item m="1" x="2596"/>
        <item m="1" x="2094"/>
        <item m="1" x="1871"/>
        <item m="1" x="2119"/>
        <item m="1" x="3397"/>
        <item m="1" x="3399"/>
        <item m="1" x="3569"/>
        <item m="1" x="3571"/>
        <item m="1" x="2981"/>
        <item m="1" x="1814"/>
        <item m="1" x="1675"/>
        <item m="1" x="2033"/>
        <item m="1" x="2591"/>
        <item m="1" x="2311"/>
        <item m="1" x="3463"/>
        <item m="1" x="1648"/>
        <item m="1" x="2532"/>
        <item m="1" x="2649"/>
        <item m="1" x="3404"/>
        <item m="1" x="2007"/>
        <item m="1" x="2980"/>
        <item m="1" x="3133"/>
        <item m="1" x="1962"/>
        <item m="1" x="3131"/>
        <item m="1" x="2475"/>
        <item m="1" x="2121"/>
        <item m="1" x="2878"/>
        <item m="1" x="1713"/>
        <item m="1" x="1756"/>
        <item m="1" x="2577"/>
        <item m="1" x="2292"/>
        <item m="1" x="2588"/>
        <item m="1" x="3013"/>
        <item m="1" x="2320"/>
        <item m="1" x="3187"/>
        <item m="1" x="2870"/>
        <item m="1" x="2868"/>
        <item m="1" x="1712"/>
        <item m="1" x="1688"/>
        <item m="1" x="2364"/>
        <item m="1" x="3447"/>
        <item m="1" x="2246"/>
        <item m="1" x="1820"/>
        <item m="1" x="2592"/>
        <item m="1" x="1990"/>
        <item m="1" x="3476"/>
        <item m="1" x="1908"/>
        <item m="1" x="2363"/>
        <item m="1" x="3446"/>
        <item m="1" x="2365"/>
        <item m="1" x="3448"/>
        <item m="1" x="3316"/>
        <item m="1" x="3018"/>
        <item m="1" x="2653"/>
        <item m="1" x="3190"/>
        <item m="1" x="1667"/>
        <item m="1" x="3022"/>
        <item m="1" x="2656"/>
        <item m="1" x="2487"/>
        <item m="1" x="2748"/>
        <item m="1" x="3132"/>
        <item m="1" x="3508"/>
        <item m="1" x="1674"/>
        <item m="1" x="1813"/>
        <item m="1" x="2095"/>
        <item m="1" x="3600"/>
        <item m="1" x="2725"/>
        <item m="1" x="3220"/>
        <item m="1" x="2861"/>
        <item m="1" x="2123"/>
        <item m="1" x="3594"/>
        <item m="1" x="2004"/>
        <item m="1" x="1714"/>
        <item m="1" x="2726"/>
        <item m="1" x="1757"/>
        <item m="1" x="3105"/>
        <item m="1" x="2041"/>
        <item m="1" x="2813"/>
        <item m="1" x="1777"/>
        <item m="1" x="3608"/>
        <item m="1" x="1796"/>
        <item m="1" x="2109"/>
        <item m="1" x="2214"/>
        <item m="1" x="2945"/>
        <item m="1" x="2540"/>
        <item m="1" x="2376"/>
        <item m="1" x="1778"/>
        <item m="1" x="3609"/>
        <item m="1" x="3143"/>
        <item m="1" x="2053"/>
        <item m="1" x="2990"/>
        <item m="1" x="1842"/>
        <item m="1" x="2612"/>
        <item m="1" x="2291"/>
        <item m="1" x="2738"/>
        <item m="1" x="1874"/>
        <item m="1" x="2773"/>
        <item m="1" x="1970"/>
        <item m="1" x="2347"/>
        <item m="1" x="3444"/>
        <item m="1" x="1704"/>
        <item m="1" x="2204"/>
        <item m="1" x="2026"/>
        <item m="1" x="1911"/>
        <item m="1" x="2946"/>
        <item m="1" x="2425"/>
        <item m="1" x="2451"/>
        <item m="1" x="2707"/>
        <item m="1" x="3540"/>
        <item m="1" x="1965"/>
        <item m="1" x="2215"/>
        <item m="1" x="2456"/>
        <item m="1" x="1918"/>
        <item m="1" x="1852"/>
        <item m="1" x="3135"/>
        <item m="1" x="2247"/>
        <item m="1" x="2955"/>
        <item m="1" x="2711"/>
        <item m="1" x="1891"/>
        <item m="1" x="3380"/>
        <item m="1" x="2343"/>
        <item m="1" x="2092"/>
        <item m="1" x="3573"/>
        <item m="1" x="1700"/>
        <item m="1" x="3121"/>
        <item m="1" x="3441"/>
        <item m="1" x="3246"/>
        <item m="1" x="3389"/>
        <item m="1" x="2055"/>
        <item m="1" x="2796"/>
        <item m="1" x="3291"/>
        <item m="1" x="2708"/>
        <item m="1" x="3029"/>
        <item m="1" x="3403"/>
        <item m="1" x="3598"/>
        <item m="1" x="2959"/>
        <item m="1" x="3576"/>
        <item m="1" x="2552"/>
        <item m="1" x="3025"/>
        <item m="1" x="2654"/>
        <item m="1" x="1763"/>
        <item m="1" x="2786"/>
        <item m="1" x="3150"/>
        <item m="1" x="2006"/>
        <item m="1" x="2718"/>
        <item m="1" x="2457"/>
        <item m="1" x="2989"/>
        <item m="1" x="2442"/>
        <item m="1" x="3381"/>
        <item m="1" x="2183"/>
        <item m="1" x="3495"/>
        <item m="1" x="2805"/>
        <item m="1" x="1664"/>
        <item m="1" x="2686"/>
        <item m="1" x="2550"/>
        <item m="1" x="1718"/>
        <item m="1" x="2196"/>
        <item m="1" x="1645"/>
        <item m="1" x="2474"/>
        <item m="1" x="3582"/>
        <item m="1" x="1887"/>
        <item m="1" x="2344"/>
        <item m="1" x="2100"/>
        <item m="1" x="2259"/>
        <item m="1" x="3555"/>
        <item m="1" x="3309"/>
        <item m="1" x="3206"/>
        <item m="1" x="1752"/>
        <item m="1" x="2666"/>
        <item m="1" x="2682"/>
        <item m="1" x="1635"/>
        <item m="1" x="2578"/>
        <item m="1" x="2008"/>
        <item m="1" x="2885"/>
        <item m="1" x="2939"/>
        <item m="1" x="1880"/>
        <item m="1" x="2140"/>
        <item m="1" x="2256"/>
        <item m="1" x="1963"/>
        <item m="1" x="2120"/>
        <item m="1" x="2877"/>
        <item m="1" x="2016"/>
        <item m="1" x="3198"/>
        <item m="1" x="2698"/>
        <item m="1" x="3298"/>
        <item m="1" x="3010"/>
        <item m="1" x="1720"/>
        <item m="1" x="3224"/>
        <item m="1" x="2238"/>
        <item m="1" x="2473"/>
        <item m="1" x="2132"/>
        <item m="1" x="2082"/>
        <item m="1" x="3393"/>
        <item m="1" x="3580"/>
        <item m="1" x="2828"/>
        <item m="1" x="3319"/>
        <item m="1" x="2695"/>
        <item m="1" x="2492"/>
        <item m="1" x="2648"/>
        <item m="1" x="3285"/>
        <item m="1" x="2111"/>
        <item m="1" x="1995"/>
        <item m="1" x="2869"/>
        <item m="1" x="2679"/>
        <item m="1" x="3106"/>
        <item m="1" x="1947"/>
        <item m="1" x="3460"/>
        <item m="1" x="2304"/>
        <item m="1" x="2179"/>
        <item m="1" x="3166"/>
        <item m="1" x="1991"/>
        <item m="1" x="3419"/>
        <item m="1" x="2176"/>
        <item m="1" x="3158"/>
        <item m="1" x="1945"/>
        <item m="1" x="2384"/>
        <item m="1" x="2126"/>
        <item m="1" x="2037"/>
        <item m="1" x="2042"/>
        <item m="1" x="2362"/>
        <item m="1" x="3379"/>
        <item m="1" x="2680"/>
        <item m="1" x="3599"/>
        <item m="1" x="1789"/>
        <item m="1" x="2023"/>
        <item m="1" x="1717"/>
        <item m="1" x="2942"/>
        <item m="1" x="1671"/>
        <item m="1" x="3369"/>
        <item m="1" x="2879"/>
        <item m="1" x="2392"/>
        <item m="1" x="2652"/>
        <item m="1" x="3579"/>
        <item m="1" x="1762"/>
        <item m="1" x="2371"/>
        <item m="1" x="2918"/>
        <item m="1" x="2593"/>
        <item m="1" x="3116"/>
        <item m="1" x="2817"/>
        <item m="1" x="1961"/>
        <item m="1" x="2784"/>
        <item m="1" x="2127"/>
        <item m="1" x="2185"/>
        <item m="1" x="3265"/>
        <item m="1" x="2895"/>
        <item m="1" x="1806"/>
        <item m="1" x="2025"/>
        <item m="1" x="1619"/>
        <item m="1" x="2180"/>
        <item m="1" x="3064"/>
        <item m="1" x="2021"/>
        <item m="1" x="1805"/>
        <item m="1" x="2024"/>
        <item m="1" x="1816"/>
        <item m="1" x="1662"/>
        <item m="1" x="2104"/>
        <item m="1" x="1829"/>
        <item m="1" x="2065"/>
        <item m="1" x="2801"/>
        <item m="1" x="2297"/>
        <item m="1" x="3612"/>
        <item m="1" x="1643"/>
        <item m="1" x="2058"/>
        <item m="1" x="2851"/>
        <item m="1" x="2546"/>
        <item m="1" x="2122"/>
        <item m="1" x="2056"/>
        <item m="1" x="2789"/>
        <item m="1" x="2279"/>
        <item m="1" x="2825"/>
        <item m="1" x="2243"/>
        <item m="1" x="2114"/>
        <item m="1" x="2019"/>
        <item m="1" x="2106"/>
        <item m="1" x="1831"/>
        <item m="1" x="2559"/>
        <item m="1" x="3430"/>
        <item m="1" x="2865"/>
        <item m="1" x="1709"/>
        <item m="1" x="2105"/>
        <item m="1" x="1830"/>
        <item m="1" x="2657"/>
        <item m="1" x="3626"/>
        <item m="1" x="2159"/>
        <item m="1" x="3155"/>
        <item m="1" x="3287"/>
        <item m="1" x="1666"/>
        <item m="1" x="3561"/>
        <item m="1" x="2689"/>
        <item m="1" x="2193"/>
        <item m="1" x="1817"/>
        <item m="1" x="1663"/>
        <item m="1" x="2133"/>
        <item m="1" x="2084"/>
        <item m="1" x="3217"/>
        <item m="1" x="3407"/>
        <item m="1" x="2857"/>
        <item m="1" x="2986"/>
        <item m="1" x="3253"/>
        <item m="1" x="2107"/>
        <item m="1" x="2186"/>
        <item m="1" x="3371"/>
        <item m="1" x="2896"/>
        <item m="1" x="3041"/>
        <item m="1" x="1691"/>
        <item m="1" x="2704"/>
        <item m="1" x="1734"/>
        <item m="1" x="3077"/>
        <item m="1" x="2493"/>
        <item m="1" x="2659"/>
        <item m="1" x="3628"/>
        <item m="1" x="1627"/>
        <item m="1" x="2914"/>
        <item m="1" x="2128"/>
        <item m="1" x="3406"/>
        <item m="1" x="3266"/>
        <item m="1" x="3408"/>
        <item m="1" x="3230"/>
        <item m="1" x="2160"/>
        <item m="1" x="2244"/>
        <item m="1" x="1971"/>
        <item m="1" x="2020"/>
        <item m="1" x="2393"/>
        <item m="1" x="2655"/>
        <item m="1" x="3583"/>
        <item m="1" x="1764"/>
        <item m="1" x="2763"/>
        <item m="1" x="1628"/>
        <item m="1" x="2915"/>
        <item m="1" x="2012"/>
        <item m="1" x="2889"/>
        <item m="1" x="3267"/>
        <item m="1" x="2808"/>
        <item m="1" x="1922"/>
        <item m="1" x="3147"/>
        <item m="1" x="2636"/>
        <item m="1" x="1678"/>
        <item m="1" x="2470"/>
        <item m="1" x="3420"/>
        <item m="1" x="2345"/>
        <item m="1" x="1799"/>
        <item m="1" x="2066"/>
        <item m="1" x="2804"/>
        <item m="1" x="2303"/>
        <item m="1" x="3616"/>
        <item m="1" x="1644"/>
        <item m="1" x="3453"/>
        <item m="1" x="3329"/>
        <item m="1" x="2832"/>
        <item m="1" x="1884"/>
        <item m="1" x="2144"/>
        <item m="1" x="2115"/>
        <item m="1" x="1804"/>
        <item m="1" x="3065"/>
        <item m="1" x="2975"/>
        <item m="1" x="2087"/>
        <item m="1" x="1652"/>
        <item m="1" x="1779"/>
        <item m="1" x="2471"/>
        <item m="1" x="1703"/>
        <item m="1" x="2346"/>
        <item m="1" x="2976"/>
        <item m="1" x="2747"/>
        <item m="1" x="1689"/>
        <item m="1" x="2511"/>
        <item m="1" x="2897"/>
        <item m="1" x="2010"/>
        <item m="1" x="2887"/>
        <item m="1" x="1910"/>
        <item m="1" x="2166"/>
        <item m="1" x="1840"/>
        <item m="1" x="1685"/>
        <item m="1" x="3456"/>
        <item m="1" x="3560"/>
        <item m="1" x="1715"/>
        <item m="1" x="1981"/>
        <item m="1" x="2408"/>
        <item m="1" x="3097"/>
        <item m="1" x="1882"/>
        <item m="1" x="2142"/>
        <item m="1" x="2312"/>
        <item m="1" x="1870"/>
        <item m="1" x="2684"/>
        <item m="1" x="1637"/>
        <item m="1" x="2061"/>
        <item m="1" x="3305"/>
        <item m="1" x="3306"/>
        <item m="1" x="1686"/>
        <item m="1" x="3170"/>
        <item m="1" x="1808"/>
        <item m="1" x="1850"/>
        <item m="1" x="2528"/>
        <item m="1" x="2266"/>
        <item m="1" x="2609"/>
        <item m="1" x="1639"/>
        <item m="1" x="2382"/>
        <item m="1" x="3193"/>
        <item m="1" x="3075"/>
        <item m="1" x="2439"/>
        <item m="1" x="2268"/>
        <item m="1" x="3417"/>
        <item m="1" x="3211"/>
        <item m="1" x="3601"/>
        <item m="1" x="2182"/>
        <item m="1" x="3532"/>
        <item m="1" x="1769"/>
        <item m="1" x="2970"/>
        <item m="1" x="3418"/>
        <item m="1" x="3385"/>
        <item m="1" x="1993"/>
        <item m="1" x="1901"/>
        <item m="1" x="3237"/>
        <item m="1" x="3149"/>
        <item m="1" x="2736"/>
        <item m="1" x="3179"/>
        <item m="1" x="2438"/>
        <item m="1" x="2013"/>
        <item m="1" x="2369"/>
        <item m="1" x="3462"/>
        <item m="1" x="3154"/>
        <item m="1" x="3342"/>
        <item m="1" x="3153"/>
        <item m="1" x="3341"/>
        <item m="1" x="2315"/>
        <item m="1" x="2073"/>
        <item m="1" x="3175"/>
        <item m="1" x="3454"/>
        <item m="1" x="3060"/>
        <item m="1" x="2272"/>
        <item m="1" x="2641"/>
        <item m="1" x="1927"/>
        <item m="1" x="2342"/>
        <item m="1" x="2225"/>
        <item m="1" x="1948"/>
        <item m="1" x="2101"/>
        <item m="1" x="3004"/>
        <item m="1" x="1727"/>
        <item m="1" x="2554"/>
        <item m="1" x="1670"/>
        <item m="1" x="2136"/>
        <item m="1" x="1669"/>
        <item m="1" x="2135"/>
        <item m="1" x="2355"/>
        <item m="1" x="3622"/>
        <item m="1" x="3449"/>
        <item m="1" x="1915"/>
        <item m="1" x="3209"/>
        <item m="1" x="3390"/>
        <item m="1" x="2830"/>
        <item m="1" x="3254"/>
        <item m="1" x="3563"/>
        <item m="1" x="3264"/>
        <item m="1" x="3263"/>
        <item m="1" x="1658"/>
        <item m="1" x="3138"/>
        <item m="1" x="3510"/>
        <item m="1" x="2441"/>
        <item m="1" x="2998"/>
        <item m="1" x="3236"/>
        <item m="1" x="3440"/>
        <item m="1" x="1665"/>
        <item m="1" x="2936"/>
        <item m="1" x="1854"/>
        <item m="1" x="3130"/>
        <item m="1" x="3007"/>
        <item m="1" x="2835"/>
        <item m="1" x="2427"/>
        <item m="1" x="2759"/>
        <item m="1" x="2629"/>
        <item m="1" x="2769"/>
        <item m="1" x="2191"/>
        <item m="1" x="2192"/>
        <item m="1" x="1846"/>
        <item m="1" x="2071"/>
        <item m="1" x="2072"/>
        <item m="1" x="1821"/>
        <item m="1" x="3559"/>
        <item m="1" x="3300"/>
        <item m="1" x="1629"/>
        <item m="1" x="3422"/>
        <item m="1" x="2296"/>
        <item m="1" x="3623"/>
        <item m="1" x="3450"/>
        <item m="1" x="3152"/>
        <item m="1" x="3340"/>
        <item m="1" x="2715"/>
        <item m="1" x="3044"/>
        <item m="1" x="3281"/>
        <item m="1" x="3368"/>
        <item m="1" x="2846"/>
        <item m="1" x="1897"/>
        <item m="1" x="3314"/>
        <item m="1" x="3100"/>
        <item m="1" x="3099"/>
        <item m="1" x="3541"/>
        <item m="1" x="1900"/>
        <item m="1" x="3012"/>
        <item m="1" x="2797"/>
        <item m="1" x="2329"/>
        <item m="1" x="2328"/>
        <item m="1" x="3543"/>
        <item m="1" x="3542"/>
        <item m="1" x="2693"/>
        <item m="1" x="3103"/>
        <item m="1" x="3363"/>
        <item m="1" x="3242"/>
        <item m="1" x="3241"/>
        <item m="1" x="3249"/>
        <item m="1" x="3063"/>
        <item m="1" x="2735"/>
        <item m="1" x="3102"/>
        <item m="1" x="3062"/>
        <item m="1" x="3240"/>
        <item m="1" x="3239"/>
        <item m="1" x="3248"/>
        <item m="1" x="1694"/>
        <item m="1" x="3297"/>
        <item m="1" x="3549"/>
        <item m="1" x="2356"/>
        <item m="1" x="2015"/>
        <item m="1" x="2318"/>
        <item m="1" x="3299"/>
        <item m="1" x="2488"/>
        <item m="1" x="2433"/>
        <item m="1" x="2432"/>
        <item m="1" x="2798"/>
        <item m="1" x="3311"/>
        <item m="1" x="2325"/>
        <item m="1" x="2285"/>
        <item m="1" x="2746"/>
        <item m="1" x="1785"/>
        <item m="1" x="2175"/>
        <item m="1" x="3575"/>
        <item m="1" x="3391"/>
        <item m="1" x="2688"/>
        <item m="1" x="2831"/>
        <item m="1" x="3323"/>
        <item m="1" x="2646"/>
        <item m="1" x="1967"/>
        <item m="1" x="2307"/>
        <item m="1" x="3051"/>
        <item m="1" x="3050"/>
        <item m="1" x="3049"/>
        <item m="1" x="3048"/>
        <item m="1" x="3204"/>
        <item m="1" x="3401"/>
        <item m="1" x="1964"/>
        <item m="1" x="2099"/>
        <item m="1" x="3512"/>
        <item m="1" x="1931"/>
        <item m="1" x="3511"/>
        <item m="1" x="1930"/>
        <item m="1" x="3565"/>
        <item m="1" x="3629"/>
        <item m="1" x="3233"/>
        <item m="1" x="3234"/>
        <item m="1" x="2750"/>
        <item m="1" x="2751"/>
        <item m="1" x="3169"/>
        <item m="1" x="3416"/>
        <item m="1" x="2800"/>
        <item m="1" x="3578"/>
        <item m="1" x="3277"/>
        <item m="1" x="3280"/>
        <item m="1" x="2862"/>
        <item m="1" x="1849"/>
        <item m="1" x="2937"/>
        <item m="1" x="3061"/>
        <item m="1" x="1740"/>
        <item m="1" x="1759"/>
        <item m="1" x="3292"/>
        <item m="1" x="3473"/>
        <item m="1" x="2486"/>
        <item m="1" x="2372"/>
        <item m="1" x="3259"/>
        <item m="1" x="2560"/>
        <item m="1" x="2954"/>
        <item m="1" x="2494"/>
        <item m="1" x="2358"/>
        <item m="1" x="1832"/>
        <item m="1" x="3260"/>
        <item m="1" x="3180"/>
        <item m="1" x="1859"/>
        <item m="1" x="1847"/>
        <item m="1" x="2282"/>
        <item m="1" x="1695"/>
        <item m="1" x="2353"/>
        <item m="1" x="2152"/>
        <item m="1" x="3176"/>
        <item m="1" x="1668"/>
        <item m="1" x="2134"/>
        <item m="1" x="3480"/>
        <item m="1" x="3202"/>
        <item m="1" x="2224"/>
        <item m="1" x="2997"/>
        <item m="1" x="3174"/>
        <item m="1" x="3589"/>
        <item m="1" x="3396"/>
        <item m="1" x="2506"/>
        <item m="1" x="1862"/>
        <item m="1" x="2790"/>
        <item m="1" x="1683"/>
        <item m="1" x="1952"/>
        <item m="1" x="2615"/>
        <item m="1" x="3301"/>
        <item m="1" x="1721"/>
        <item m="1" x="3104"/>
        <item m="1" x="2987"/>
        <item m="1" x="3205"/>
        <item m="1" x="3023"/>
        <item m="1" x="2982"/>
        <item m="1" x="2678"/>
        <item m="1" x="3347"/>
        <item m="1" x="2354"/>
        <item m="1" x="2953"/>
        <item m="1" x="2412"/>
        <item m="1" x="3215"/>
        <item m="1" x="2290"/>
        <item m="1" x="2231"/>
        <item m="1" x="2349"/>
        <item m="1" x="3278"/>
        <item m="1" x="2719"/>
        <item m="1" x="2951"/>
        <item m="1" x="2383"/>
        <item m="1" x="2968"/>
        <item m="1" x="2974"/>
        <item m="1" x="2404"/>
        <item m="1" x="3376"/>
        <item m="1" x="1631"/>
        <item m="1" x="3009"/>
        <item m="1" x="2714"/>
        <item m="1" x="3591"/>
        <item m="1" x="2367"/>
        <item m="1" x="3533"/>
        <item m="1" x="1800"/>
        <item m="1" x="2702"/>
        <item m="1" x="3477"/>
        <item m="1" x="2330"/>
        <item m="1" x="3182"/>
        <item m="1" x="2863"/>
        <item m="1" x="3272"/>
        <item m="1" x="3184"/>
        <item m="1" x="2819"/>
        <item m="1" x="3613"/>
        <item m="1" x="2713"/>
        <item m="1" x="3590"/>
        <item m="1" x="2086"/>
        <item m="1" x="2040"/>
        <item m="1" x="3245"/>
        <item m="1" x="1624"/>
        <item m="1" x="2749"/>
        <item m="1" x="3606"/>
        <item m="1" x="2062"/>
        <item m="1" x="2563"/>
        <item m="1" x="1890"/>
        <item m="1" x="3568"/>
        <item m="1" x="2431"/>
        <item m="1" x="2194"/>
        <item m="1" x="3617"/>
        <item m="1" x="2280"/>
        <item m="1" x="3425"/>
        <item m="1" x="1998"/>
        <item m="1" x="3109"/>
        <item m="1" x="2323"/>
        <item m="1" x="3293"/>
        <item m="1" x="2618"/>
        <item m="1" x="1886"/>
        <item m="1" x="2934"/>
        <item m="1" x="2229"/>
        <item m="1" x="3584"/>
        <item m="1" x="1767"/>
        <item m="1" x="2410"/>
        <item m="1" x="3173"/>
        <item m="1" x="1811"/>
        <item m="1" x="2164"/>
        <item m="1" x="3610"/>
        <item m="1" x="2270"/>
        <item m="1" x="2963"/>
        <item m="1" x="3247"/>
        <item m="1" x="1693"/>
        <item m="1" x="2845"/>
        <item m="1" x="3223"/>
        <item m="1" x="2829"/>
        <item m="1" x="1892"/>
        <item m="1" x="2703"/>
        <item m="1" x="3073"/>
        <item m="1" x="2454"/>
        <item m="1" x="2586"/>
        <item m="1" x="1646"/>
        <item m="1" x="2628"/>
        <item m="1" x="3374"/>
        <item m="1" x="2985"/>
        <item m="1" x="3469"/>
        <item m="1" x="1909"/>
        <item m="1" x="2734"/>
        <item m="1" x="3231"/>
        <item m="1" x="2992"/>
        <item m="1" x="1938"/>
        <item m="1" x="1944"/>
        <item m="1" x="2138"/>
        <item m="1" x="2991"/>
        <item m="1" x="3178"/>
        <item m="1" x="1729"/>
        <item m="1" x="3279"/>
        <item m="1" x="2884"/>
        <item m="1" x="3373"/>
        <item m="1" x="2514"/>
        <item m="1" x="3059"/>
        <item m="1" x="3024"/>
        <item m="1" x="3478"/>
        <item m="1" x="2927"/>
        <item m="1" x="1977"/>
        <item m="1" x="3562"/>
        <item m="1" x="2399"/>
        <item m="1" x="3269"/>
        <item m="1" x="3428"/>
        <item m="1" x="3161"/>
        <item m="1" x="2444"/>
        <item m="1" x="2984"/>
        <item m="1" x="3489"/>
        <item m="1" x="2705"/>
        <item m="1" x="1722"/>
        <item x="505"/>
        <item x="506"/>
        <item x="507"/>
        <item x="508"/>
        <item x="509"/>
        <item x="510"/>
        <item x="511"/>
        <item x="512"/>
        <item x="513"/>
        <item x="514"/>
        <item x="144"/>
        <item x="149"/>
        <item x="156"/>
        <item x="210"/>
        <item x="211"/>
        <item x="212"/>
        <item x="213"/>
        <item x="214"/>
        <item x="215"/>
        <item x="216"/>
        <item x="217"/>
        <item x="218"/>
        <item x="219"/>
        <item x="220"/>
        <item x="221"/>
        <item x="222"/>
        <item x="223"/>
        <item x="224"/>
        <item x="225"/>
        <item x="226"/>
        <item x="227"/>
        <item x="228"/>
        <item x="229"/>
        <item x="230"/>
        <item x="231"/>
        <item x="232"/>
        <item x="295"/>
        <item x="515"/>
        <item x="516"/>
        <item x="517"/>
        <item m="1" x="2466"/>
        <item x="520"/>
        <item x="523"/>
        <item x="524"/>
        <item x="525"/>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225"/>
        <item x="1226"/>
        <item x="1227"/>
        <item x="1228"/>
        <item x="1229"/>
        <item x="1230"/>
        <item x="1231"/>
        <item x="1232"/>
        <item x="1233"/>
        <item x="1234"/>
        <item x="1235"/>
        <item x="1236"/>
        <item x="1237"/>
        <item x="1238"/>
        <item x="1239"/>
        <item x="1240"/>
        <item x="1241"/>
        <item x="1242"/>
        <item x="1243"/>
        <item m="1" x="2414"/>
        <item x="1244"/>
        <item x="1245"/>
        <item x="1246"/>
        <item x="1247"/>
        <item x="1248"/>
        <item x="1249"/>
        <item x="1250"/>
        <item x="1251"/>
        <item x="1252"/>
        <item m="1" x="2601"/>
        <item x="1253"/>
        <item x="1254"/>
        <item x="1255"/>
        <item x="1256"/>
        <item x="1257"/>
        <item x="1258"/>
        <item x="1259"/>
        <item x="1260"/>
        <item x="1261"/>
        <item x="1262"/>
        <item x="1263"/>
        <item x="1264"/>
        <item x="1265"/>
        <item x="1266"/>
        <item x="1267"/>
        <item x="1268"/>
        <item x="1269"/>
        <item x="1270"/>
        <item m="1" x="2740"/>
        <item x="1271"/>
        <item x="1272"/>
        <item x="1273"/>
        <item x="1274"/>
        <item x="1275"/>
        <item x="1276"/>
        <item x="1277"/>
        <item x="1278"/>
        <item x="1279"/>
        <item x="1280"/>
        <item m="1" x="2113"/>
        <item m="1" x="3474"/>
        <item x="1283"/>
        <item x="1284"/>
        <item x="1285"/>
        <item x="1287"/>
        <item m="1" x="1730"/>
        <item x="1288"/>
        <item m="1" x="2085"/>
        <item m="1" x="2339"/>
        <item m="1" x="2931"/>
        <item m="1" x="2943"/>
        <item m="1" x="3551"/>
        <item m="1" x="1651"/>
        <item m="1" x="3008"/>
        <item m="1" x="2983"/>
        <item m="1" x="2147"/>
        <item m="1" x="3435"/>
        <item m="1" x="2699"/>
        <item m="1" x="2137"/>
        <item m="1" x="2395"/>
        <item m="1" x="1889"/>
        <item m="1" x="3515"/>
        <item m="1" x="2732"/>
        <item x="1294"/>
        <item m="1" x="3146"/>
        <item m="1" x="1895"/>
        <item m="1" x="2545"/>
        <item m="1" x="3168"/>
        <item x="1321"/>
        <item m="1" x="2542"/>
        <item m="1" x="2076"/>
        <item x="1324"/>
        <item x="1325"/>
        <item x="1326"/>
        <item m="1" x="3093"/>
        <item x="1327"/>
        <item x="1330"/>
        <item m="1" x="3014"/>
        <item m="1" x="3467"/>
        <item x="1334"/>
        <item m="1" x="2146"/>
        <item m="1" x="3434"/>
        <item x="1337"/>
        <item x="1338"/>
        <item x="1341"/>
        <item x="1342"/>
        <item m="1" x="2731"/>
        <item x="1343"/>
        <item m="1" x="1894"/>
        <item m="1" x="2544"/>
        <item m="1" x="2490"/>
        <item x="1126"/>
        <item m="1" x="2149"/>
        <item x="1128"/>
        <item x="1129"/>
        <item m="1" x="3411"/>
        <item m="1" x="2415"/>
        <item m="1" x="3479"/>
        <item m="1" x="3141"/>
        <item m="1" x="2265"/>
        <item m="1" x="2351"/>
        <item m="1" x="2809"/>
        <item m="1" x="2440"/>
        <item m="1" x="3611"/>
        <item m="1" x="2816"/>
        <item m="1" x="1865"/>
        <item x="1347"/>
        <item m="1" x="2536"/>
        <item x="1349"/>
        <item m="1" x="1902"/>
        <item m="1" x="1684"/>
        <item m="1" x="2110"/>
        <item m="1" x="3255"/>
        <item m="1" x="3156"/>
        <item m="1" x="3620"/>
        <item m="1" x="1973"/>
        <item m="1" x="2729"/>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m="1" x="3523"/>
        <item m="1" x="3475"/>
        <item m="1" x="1776"/>
        <item m="1" x="2794"/>
        <item m="1" x="3588"/>
        <item m="1" x="3303"/>
        <item m="1" x="3461"/>
        <item m="1" x="1677"/>
        <item m="1" x="2668"/>
        <item m="1" x="2637"/>
        <item m="1" x="2977"/>
        <item m="1" x="3186"/>
        <item m="1" x="2227"/>
        <item m="1" x="2760"/>
        <item m="1" x="3375"/>
        <item m="1" x="3526"/>
        <item m="1" x="3550"/>
        <item m="1" x="2063"/>
        <item m="1" x="2890"/>
        <item m="1" x="1687"/>
        <item m="1" x="2241"/>
        <item m="1" x="2450"/>
        <item m="1" x="3120"/>
        <item m="1" x="1819"/>
        <item m="1" x="3000"/>
        <item m="1" x="3003"/>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m="1" x="1768"/>
        <item x="1282"/>
        <item x="1289"/>
        <item m="1" x="2791"/>
        <item m="1" x="2855"/>
        <item m="1" x="2856"/>
        <item x="1296"/>
        <item x="1297"/>
        <item x="1298"/>
        <item x="1299"/>
        <item x="1300"/>
        <item m="1" x="1797"/>
        <item m="1" x="2212"/>
        <item x="1301"/>
        <item x="1302"/>
        <item x="1303"/>
        <item m="1" x="3619"/>
        <item m="1" x="2815"/>
        <item x="1306"/>
        <item m="1" x="2288"/>
        <item x="1308"/>
        <item x="1309"/>
        <item x="1310"/>
        <item x="1311"/>
        <item m="1" x="1630"/>
        <item x="1313"/>
        <item m="1" x="3159"/>
        <item x="1315"/>
        <item m="1" x="3488"/>
        <item m="1" x="2348"/>
        <item x="1316"/>
        <item x="1317"/>
        <item x="1318"/>
        <item m="1" x="2642"/>
        <item m="1" x="2269"/>
        <item x="1323"/>
        <item m="1" x="3470"/>
        <item m="1" x="2333"/>
        <item m="1" x="3618"/>
        <item x="1329"/>
        <item x="1331"/>
        <item m="1" x="2617"/>
        <item m="1" x="1988"/>
        <item x="1336"/>
        <item m="1" x="2145"/>
        <item m="1" x="2608"/>
        <item m="1" x="2999"/>
        <item m="1" x="2620"/>
        <item x="1344"/>
        <item m="1" x="1793"/>
        <item m="1" x="2616"/>
        <item x="1127"/>
        <item x="1130"/>
        <item m="1" x="2375"/>
        <item x="1348"/>
        <item m="1" x="3353"/>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m="1" x="3098"/>
        <item m="1" x="2402"/>
        <item m="1" x="3335"/>
        <item m="1" x="2245"/>
        <item m="1" x="2611"/>
        <item m="1" x="2403"/>
        <item m="1" x="3336"/>
        <item x="379"/>
        <item x="381"/>
        <item x="382"/>
        <item x="384"/>
        <item x="386"/>
        <item x="387"/>
        <item x="388"/>
        <item m="1" x="2589"/>
        <item x="389"/>
        <item x="390"/>
        <item x="391"/>
        <item m="1" x="3437"/>
        <item x="394"/>
        <item x="464"/>
        <item x="465"/>
        <item x="466"/>
        <item x="467"/>
        <item x="468"/>
        <item x="469"/>
        <item x="470"/>
        <item x="518"/>
        <item m="1" x="1916"/>
        <item x="521"/>
        <item x="522"/>
        <item x="526"/>
        <item x="527"/>
        <item x="528"/>
        <item x="529"/>
        <item x="530"/>
        <item x="531"/>
        <item x="532"/>
        <item x="533"/>
        <item x="534"/>
        <item x="535"/>
        <item x="536"/>
        <item x="537"/>
        <item x="538"/>
        <item x="539"/>
        <item x="540"/>
        <item x="542"/>
        <item x="543"/>
        <item x="544"/>
        <item x="545"/>
        <item x="546"/>
        <item x="547"/>
        <item x="548"/>
        <item x="549"/>
        <item x="550"/>
        <item x="541"/>
        <item m="1" x="1913"/>
        <item m="1" x="2676"/>
        <item m="1" x="2161"/>
        <item m="1" x="2038"/>
        <item m="1" x="1914"/>
        <item m="1" x="2677"/>
        <item x="557"/>
        <item x="558"/>
        <item x="559"/>
        <item m="1" x="3225"/>
        <item x="561"/>
        <item x="562"/>
        <item x="563"/>
        <item x="564"/>
        <item x="565"/>
        <item x="566"/>
        <item x="567"/>
        <item x="568"/>
        <item x="569"/>
        <item x="570"/>
        <item x="571"/>
        <item x="572"/>
        <item x="573"/>
        <item x="574"/>
        <item m="1" x="2706"/>
        <item m="1" x="3547"/>
        <item m="1" x="3548"/>
        <item m="1" x="1861"/>
        <item m="1" x="1702"/>
        <item m="1" x="1848"/>
        <item m="1" x="3038"/>
        <item m="1" x="2420"/>
        <item m="1" x="2064"/>
        <item m="1" x="3289"/>
        <item m="1" x="2387"/>
        <item m="1" x="3530"/>
        <item m="1" x="2455"/>
        <item m="1" x="2258"/>
        <item m="1" x="2966"/>
        <item m="1" x="3228"/>
        <item m="1" x="1621"/>
        <item m="1" x="1984"/>
        <item m="1" x="2690"/>
        <item m="1" x="2036"/>
        <item m="1" x="2299"/>
        <item m="1" x="2300"/>
        <item m="1" x="2941"/>
        <item m="1" x="2574"/>
        <item m="1" x="2948"/>
        <item m="1" x="2088"/>
        <item m="1" x="2283"/>
        <item m="1" x="2377"/>
        <item m="1" x="3092"/>
        <item m="1" x="3387"/>
        <item m="1" x="3386"/>
        <item m="1" x="3388"/>
        <item m="1" x="3354"/>
        <item m="1" x="3137"/>
        <item m="1" x="2316"/>
        <item m="1" x="3545"/>
        <item m="1" x="3546"/>
        <item m="1" x="1860"/>
        <item m="1" x="1701"/>
        <item m="1" x="2386"/>
        <item m="1" x="3037"/>
        <item m="1" x="3288"/>
        <item m="1" x="2419"/>
        <item m="1" x="2965"/>
        <item m="1" x="1620"/>
        <item m="1" x="1983"/>
        <item x="1003"/>
        <item x="1004"/>
        <item x="1005"/>
        <item x="1006"/>
        <item x="1007"/>
        <item x="1008"/>
        <item x="1009"/>
        <item x="1010"/>
        <item x="1011"/>
        <item x="1098"/>
        <item x="1099"/>
        <item x="1100"/>
        <item x="1101"/>
        <item x="1102"/>
        <item m="1" x="2893"/>
        <item x="1104"/>
        <item x="1105"/>
        <item x="1106"/>
        <item x="1107"/>
        <item x="1109"/>
        <item x="1110"/>
        <item x="1111"/>
        <item x="1112"/>
        <item x="1113"/>
        <item x="1114"/>
        <item x="1115"/>
        <item x="1116"/>
        <item x="1117"/>
        <item x="1119"/>
        <item x="1122"/>
        <item x="1123"/>
        <item x="1124"/>
        <item x="1125"/>
        <item x="1133"/>
        <item x="1134"/>
        <item x="1135"/>
        <item x="1136"/>
        <item x="1137"/>
        <item m="1" x="1866"/>
        <item m="1" x="3304"/>
        <item m="1" x="3528"/>
        <item x="1139"/>
        <item m="1" x="3108"/>
        <item x="1141"/>
        <item x="1142"/>
        <item x="1143"/>
        <item x="1144"/>
        <item x="1145"/>
        <item m="1" x="2220"/>
        <item x="1286"/>
        <item x="1312"/>
        <item x="1328"/>
        <item x="1339"/>
        <item m="1" x="1989"/>
        <item x="1350"/>
        <item x="1351"/>
        <item m="1" x="2777"/>
        <item x="1353"/>
        <item x="1354"/>
        <item x="1355"/>
        <item x="1614"/>
        <item x="1615"/>
        <item x="1616"/>
        <item x="1617"/>
        <item x="1618"/>
        <item x="1131"/>
        <item x="1132"/>
        <item x="1138"/>
        <item x="371"/>
        <item x="372"/>
        <item x="373"/>
        <item x="374"/>
        <item x="375"/>
        <item x="376"/>
        <item x="377"/>
        <item x="395"/>
        <item x="396"/>
        <item x="397"/>
        <item x="398"/>
        <item x="399"/>
        <item x="400"/>
        <item x="519"/>
        <item x="551"/>
        <item x="552"/>
        <item x="553"/>
        <item x="554"/>
        <item x="555"/>
        <item x="556"/>
        <item x="560"/>
        <item x="575"/>
        <item x="576"/>
        <item x="577"/>
        <item x="578"/>
        <item x="579"/>
        <item x="580"/>
        <item x="581"/>
        <item x="582"/>
        <item x="583"/>
        <item x="584"/>
        <item x="585"/>
        <item x="588"/>
        <item x="589"/>
        <item x="590"/>
        <item x="591"/>
        <item x="592"/>
        <item x="593"/>
        <item x="586"/>
        <item x="587"/>
        <item x="594"/>
        <item x="595"/>
        <item x="596"/>
        <item x="597"/>
        <item x="598"/>
        <item x="1103"/>
        <item x="1108"/>
        <item x="1118"/>
        <item x="1120"/>
        <item x="1121"/>
        <item x="1140"/>
        <item x="1146"/>
        <item x="1147"/>
        <item x="1148"/>
        <item x="1149"/>
        <item x="1281"/>
        <item x="1290"/>
        <item x="1291"/>
        <item x="1292"/>
        <item x="1293"/>
        <item x="1295"/>
        <item x="1304"/>
        <item x="1305"/>
        <item x="1307"/>
        <item x="1314"/>
        <item x="1319"/>
        <item x="1320"/>
        <item x="1322"/>
        <item x="1332"/>
        <item x="1333"/>
        <item x="1335"/>
        <item x="1340"/>
        <item x="1345"/>
        <item x="1346"/>
        <item x="1352"/>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392"/>
        <item x="393"/>
      </items>
    </pivotField>
    <pivotField compact="0" outline="0" showAll="0"/>
    <pivotField compact="0" outline="0" showAll="0" defaultSubtotal="0">
      <items count="4">
        <item x="0"/>
        <item m="1" x="2"/>
        <item m="1" x="3"/>
        <item m="1" x="1"/>
      </items>
    </pivotField>
    <pivotField compact="0" outline="0" showAll="0" defaultSubtotal="0">
      <items count="22">
        <item x="1"/>
        <item x="2"/>
        <item x="0"/>
        <item m="1" x="9"/>
        <item m="1" x="14"/>
        <item m="1" x="16"/>
        <item m="1" x="13"/>
        <item m="1" x="15"/>
        <item m="1" x="19"/>
        <item m="1" x="12"/>
        <item m="1" x="11"/>
        <item m="1" x="17"/>
        <item m="1" x="21"/>
        <item m="1" x="20"/>
        <item m="1" x="10"/>
        <item m="1" x="18"/>
        <item x="5"/>
        <item x="3"/>
        <item x="6"/>
        <item x="8"/>
        <item x="4"/>
        <item x="7"/>
      </items>
    </pivotField>
    <pivotField compact="0" outline="0" showAll="0" defaultSubtotal="0">
      <items count="14">
        <item x="0"/>
        <item x="1"/>
        <item x="2"/>
        <item x="8"/>
        <item x="6"/>
        <item x="4"/>
        <item x="3"/>
        <item x="5"/>
        <item x="9"/>
        <item x="7"/>
        <item m="1" x="13"/>
        <item x="12"/>
        <item x="10"/>
        <item x="11"/>
      </items>
    </pivotField>
    <pivotField compact="0" outline="0" showAll="0"/>
    <pivotField compact="0" outline="0" showAll="0"/>
    <pivotField compact="0" outline="0" showAll="0"/>
    <pivotField compact="0" outline="0" showAll="0"/>
    <pivotField axis="axisRow" compact="0" outline="0" showAll="0" defaultSubtotal="0">
      <items count="452">
        <item m="1" x="279"/>
        <item m="1" x="445"/>
        <item x="1"/>
        <item x="2"/>
        <item x="4"/>
        <item x="5"/>
        <item m="1" x="277"/>
        <item m="1" x="417"/>
        <item x="8"/>
        <item m="1" x="180"/>
        <item m="1" x="301"/>
        <item x="11"/>
        <item m="1" x="428"/>
        <item m="1" x="389"/>
        <item x="14"/>
        <item x="15"/>
        <item x="16"/>
        <item x="25"/>
        <item m="1" x="192"/>
        <item x="24"/>
        <item x="32"/>
        <item x="33"/>
        <item x="34"/>
        <item x="31"/>
        <item x="3"/>
        <item m="1" x="267"/>
        <item m="1" x="259"/>
        <item m="1" x="344"/>
        <item m="1" x="202"/>
        <item m="1" x="214"/>
        <item m="1" x="435"/>
        <item m="1" x="418"/>
        <item m="1" x="225"/>
        <item m="1" x="442"/>
        <item m="1" x="343"/>
        <item m="1" x="390"/>
        <item m="1" x="427"/>
        <item m="1" x="243"/>
        <item m="1" x="433"/>
        <item m="1" x="308"/>
        <item m="1" x="237"/>
        <item m="1" x="414"/>
        <item m="1" x="320"/>
        <item m="1" x="293"/>
        <item m="1" x="373"/>
        <item m="1" x="254"/>
        <item m="1" x="358"/>
        <item x="37"/>
        <item m="1" x="231"/>
        <item m="1" x="207"/>
        <item m="1" x="283"/>
        <item m="1" x="447"/>
        <item m="1" x="230"/>
        <item m="1" x="446"/>
        <item m="1" x="278"/>
        <item m="1" x="226"/>
        <item m="1" x="323"/>
        <item m="1" x="263"/>
        <item m="1" x="317"/>
        <item m="1" x="222"/>
        <item m="1" x="318"/>
        <item m="1" x="399"/>
        <item m="1" x="274"/>
        <item m="1" x="206"/>
        <item m="1" x="375"/>
        <item m="1" x="424"/>
        <item m="1" x="411"/>
        <item m="1" x="212"/>
        <item m="1" x="331"/>
        <item m="1" x="178"/>
        <item m="1" x="201"/>
        <item m="1" x="405"/>
        <item m="1" x="272"/>
        <item m="1" x="223"/>
        <item m="1" x="330"/>
        <item m="1" x="413"/>
        <item m="1" x="273"/>
        <item m="1" x="444"/>
        <item m="1" x="270"/>
        <item x="41"/>
        <item m="1" x="298"/>
        <item m="1" x="280"/>
        <item m="1" x="315"/>
        <item m="1" x="203"/>
        <item m="1" x="260"/>
        <item m="1" x="252"/>
        <item m="1" x="354"/>
        <item m="1" x="391"/>
        <item m="1" x="208"/>
        <item m="1" x="193"/>
        <item m="1" x="199"/>
        <item m="1" x="388"/>
        <item m="1" x="195"/>
        <item m="1" x="436"/>
        <item m="1" x="429"/>
        <item m="1" x="271"/>
        <item m="1" x="361"/>
        <item m="1" x="422"/>
        <item m="1" x="347"/>
        <item m="1" x="258"/>
        <item m="1" x="242"/>
        <item m="1" x="371"/>
        <item m="1" x="292"/>
        <item m="1" x="423"/>
        <item m="1" x="366"/>
        <item m="1" x="251"/>
        <item m="1" x="339"/>
        <item m="1" x="338"/>
        <item m="1" x="285"/>
        <item m="1" x="295"/>
        <item m="1" x="179"/>
        <item m="1" x="261"/>
        <item m="1" x="244"/>
        <item m="1" x="297"/>
        <item m="1" x="304"/>
        <item m="1" x="238"/>
        <item m="1" x="248"/>
        <item m="1" x="239"/>
        <item m="1" x="249"/>
        <item m="1" x="364"/>
        <item m="1" x="217"/>
        <item m="1" x="290"/>
        <item m="1" x="381"/>
        <item m="1" x="187"/>
        <item m="1" x="335"/>
        <item m="1" x="213"/>
        <item m="1" x="327"/>
        <item m="1" x="307"/>
        <item m="1" x="374"/>
        <item m="1" x="190"/>
        <item m="1" x="443"/>
        <item m="1" x="432"/>
        <item m="1" x="236"/>
        <item m="1" x="269"/>
        <item m="1" x="220"/>
        <item m="1" x="379"/>
        <item m="1" x="181"/>
        <item m="1" x="451"/>
        <item m="1" x="348"/>
        <item m="1" x="255"/>
        <item m="1" x="281"/>
        <item m="1" x="426"/>
        <item m="1" x="216"/>
        <item m="1" x="450"/>
        <item m="1" x="266"/>
        <item m="1" x="275"/>
        <item m="1" x="262"/>
        <item m="1" x="228"/>
        <item m="1" x="392"/>
        <item m="1" x="363"/>
        <item m="1" x="309"/>
        <item m="1" x="302"/>
        <item m="1" x="409"/>
        <item m="1" x="288"/>
        <item m="1" x="394"/>
        <item m="1" x="241"/>
        <item m="1" x="314"/>
        <item m="1" x="282"/>
        <item m="1" x="189"/>
        <item m="1" x="404"/>
        <item m="1" x="322"/>
        <item m="1" x="355"/>
        <item m="1" x="430"/>
        <item m="1" x="396"/>
        <item m="1" x="395"/>
        <item m="1" x="185"/>
        <item m="1" x="311"/>
        <item m="1" x="312"/>
        <item m="1" x="186"/>
        <item m="1" x="257"/>
        <item m="1" x="351"/>
        <item m="1" x="367"/>
        <item m="1" x="352"/>
        <item m="1" x="368"/>
        <item m="1" x="353"/>
        <item m="1" x="369"/>
        <item m="1" x="387"/>
        <item m="1" x="334"/>
        <item m="1" x="316"/>
        <item m="1" x="321"/>
        <item m="1" x="356"/>
        <item m="1" x="378"/>
        <item m="1" x="287"/>
        <item m="1" x="232"/>
        <item m="1" x="294"/>
        <item m="1" x="357"/>
        <item m="1" x="372"/>
        <item m="1" x="410"/>
        <item m="1" x="384"/>
        <item m="1" x="440"/>
        <item m="1" x="419"/>
        <item m="1" x="215"/>
        <item m="1" x="407"/>
        <item m="1" x="194"/>
        <item m="1" x="289"/>
        <item m="1" x="197"/>
        <item m="1" x="221"/>
        <item m="1" x="340"/>
        <item m="1" x="306"/>
        <item m="1" x="412"/>
        <item m="1" x="188"/>
        <item m="1" x="191"/>
        <item m="1" x="210"/>
        <item m="1" x="398"/>
        <item m="1" x="325"/>
        <item m="1" x="265"/>
        <item m="1" x="196"/>
        <item m="1" x="449"/>
        <item m="1" x="346"/>
        <item m="1" x="240"/>
        <item m="1" x="253"/>
        <item m="1" x="329"/>
        <item m="1" x="198"/>
        <item m="1" x="227"/>
        <item x="38"/>
        <item m="1" x="386"/>
        <item m="1" x="326"/>
        <item m="1" x="385"/>
        <item m="1" x="380"/>
        <item m="1" x="300"/>
        <item m="1" x="219"/>
        <item m="1" x="205"/>
        <item m="1" x="200"/>
        <item m="1" x="406"/>
        <item m="1" x="310"/>
        <item m="1" x="350"/>
        <item m="1" x="296"/>
        <item m="1" x="438"/>
        <item m="1" x="337"/>
        <item m="1" x="233"/>
        <item m="1" x="328"/>
        <item m="1" x="245"/>
        <item m="1" x="250"/>
        <item m="1" x="291"/>
        <item m="1" x="234"/>
        <item m="1" x="416"/>
        <item m="1" x="313"/>
        <item m="1" x="319"/>
        <item m="1" x="246"/>
        <item m="1" x="256"/>
        <item m="1" x="415"/>
        <item m="1" x="408"/>
        <item m="1" x="184"/>
        <item m="1" x="224"/>
        <item m="1" x="183"/>
        <item m="1" x="235"/>
        <item m="1" x="276"/>
        <item m="1" x="286"/>
        <item m="1" x="359"/>
        <item m="1" x="365"/>
        <item m="1" x="431"/>
        <item m="1" x="341"/>
        <item m="1" x="362"/>
        <item m="1" x="247"/>
        <item m="1" x="264"/>
        <item m="1" x="403"/>
        <item m="1" x="284"/>
        <item m="1" x="425"/>
        <item m="1" x="342"/>
        <item m="1" x="439"/>
        <item m="1" x="211"/>
        <item m="1" x="229"/>
        <item m="1" x="349"/>
        <item m="1" x="333"/>
        <item x="36"/>
        <item m="1" x="268"/>
        <item m="1" x="448"/>
        <item m="1" x="400"/>
        <item x="105"/>
        <item m="1" x="393"/>
        <item m="1" x="401"/>
        <item x="62"/>
        <item m="1" x="218"/>
        <item m="1" x="305"/>
        <item x="101"/>
        <item m="1" x="397"/>
        <item x="100"/>
        <item m="1" x="421"/>
        <item m="1" x="420"/>
        <item x="117"/>
        <item m="1" x="383"/>
        <item x="162"/>
        <item x="163"/>
        <item x="123"/>
        <item m="1" x="402"/>
        <item m="1" x="336"/>
        <item m="1" x="376"/>
        <item m="1" x="441"/>
        <item x="124"/>
        <item m="1" x="324"/>
        <item m="1" x="382"/>
        <item m="1" x="377"/>
        <item m="1" x="332"/>
        <item x="138"/>
        <item x="139"/>
        <item x="140"/>
        <item x="141"/>
        <item m="1" x="209"/>
        <item x="133"/>
        <item x="142"/>
        <item x="158"/>
        <item x="159"/>
        <item x="160"/>
        <item m="1" x="434"/>
        <item m="1" x="360"/>
        <item m="1" x="303"/>
        <item m="1" x="345"/>
        <item x="0"/>
        <item x="6"/>
        <item x="7"/>
        <item x="9"/>
        <item x="10"/>
        <item x="12"/>
        <item x="13"/>
        <item x="17"/>
        <item x="18"/>
        <item x="19"/>
        <item x="20"/>
        <item x="21"/>
        <item x="22"/>
        <item x="23"/>
        <item x="26"/>
        <item x="27"/>
        <item x="28"/>
        <item x="29"/>
        <item x="30"/>
        <item x="35"/>
        <item m="1" x="204"/>
        <item m="1" x="437"/>
        <item x="40"/>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2"/>
        <item x="83"/>
        <item x="84"/>
        <item x="85"/>
        <item x="86"/>
        <item m="1" x="370"/>
        <item m="1" x="299"/>
        <item m="1" x="182"/>
        <item x="88"/>
        <item x="89"/>
        <item x="90"/>
        <item x="91"/>
        <item x="92"/>
        <item x="93"/>
        <item x="94"/>
        <item x="95"/>
        <item x="96"/>
        <item x="97"/>
        <item x="98"/>
        <item x="99"/>
        <item x="102"/>
        <item x="103"/>
        <item x="104"/>
        <item x="106"/>
        <item x="107"/>
        <item x="108"/>
        <item x="109"/>
        <item x="110"/>
        <item x="111"/>
        <item x="112"/>
        <item x="113"/>
        <item x="114"/>
        <item x="115"/>
        <item x="116"/>
        <item x="118"/>
        <item x="119"/>
        <item x="120"/>
        <item x="121"/>
        <item x="122"/>
        <item x="125"/>
        <item x="126"/>
        <item x="127"/>
        <item x="128"/>
        <item x="129"/>
        <item x="130"/>
        <item x="131"/>
        <item x="132"/>
        <item x="134"/>
        <item x="135"/>
        <item x="136"/>
        <item x="143"/>
        <item x="144"/>
        <item x="145"/>
        <item x="146"/>
        <item x="147"/>
        <item x="148"/>
        <item x="149"/>
        <item x="150"/>
        <item x="151"/>
        <item x="152"/>
        <item x="153"/>
        <item x="155"/>
        <item x="156"/>
        <item x="157"/>
        <item x="161"/>
        <item x="164"/>
        <item x="165"/>
        <item x="166"/>
        <item x="167"/>
        <item x="168"/>
        <item x="169"/>
        <item x="170"/>
        <item x="171"/>
        <item x="172"/>
        <item x="173"/>
        <item x="174"/>
        <item x="175"/>
        <item x="176"/>
        <item x="177"/>
        <item x="87"/>
        <item x="137"/>
        <item x="154"/>
        <item x="39"/>
      </items>
      <extLst>
        <ext xmlns:x14="http://schemas.microsoft.com/office/spreadsheetml/2009/9/main" uri="{2946ED86-A175-432a-8AC1-64E0C546D7DE}">
          <x14:pivotField fillDownLabels="1"/>
        </ext>
      </extLst>
    </pivotField>
    <pivotField axis="axisRow" compact="0" outline="0" showAll="0" defaultSubtotal="0">
      <items count="1067">
        <item x="0"/>
        <item x="1"/>
        <item x="2"/>
        <item x="243"/>
        <item x="3"/>
        <item x="4"/>
        <item x="5"/>
        <item x="6"/>
        <item x="7"/>
        <item m="1" x="997"/>
        <item m="1" x="1057"/>
        <item m="1" x="613"/>
        <item m="1" x="867"/>
        <item m="1" x="1014"/>
        <item m="1" x="998"/>
        <item x="14"/>
        <item x="16"/>
        <item x="17"/>
        <item x="18"/>
        <item m="1" x="585"/>
        <item m="1" x="874"/>
        <item x="21"/>
        <item x="22"/>
        <item x="23"/>
        <item x="24"/>
        <item m="1" x="804"/>
        <item m="1" x="957"/>
        <item m="1" x="617"/>
        <item m="1" x="741"/>
        <item x="30"/>
        <item x="31"/>
        <item x="32"/>
        <item x="34"/>
        <item m="1" x="589"/>
        <item x="39"/>
        <item m="1" x="762"/>
        <item m="1" x="888"/>
        <item x="42"/>
        <item m="1" x="996"/>
        <item m="1" x="885"/>
        <item m="1" x="689"/>
        <item m="1" x="831"/>
        <item m="1" x="610"/>
        <item m="1" x="511"/>
        <item m="1" x="1052"/>
        <item m="1" x="779"/>
        <item m="1" x="815"/>
        <item m="1" x="829"/>
        <item m="1" x="794"/>
        <item m="1" x="533"/>
        <item x="54"/>
        <item x="55"/>
        <item x="56"/>
        <item x="57"/>
        <item x="58"/>
        <item x="59"/>
        <item x="60"/>
        <item x="61"/>
        <item x="62"/>
        <item x="63"/>
        <item x="133"/>
        <item x="115"/>
        <item x="134"/>
        <item x="135"/>
        <item x="136"/>
        <item x="137"/>
        <item m="1" x="775"/>
        <item m="1" x="492"/>
        <item x="140"/>
        <item x="116"/>
        <item x="117"/>
        <item x="118"/>
        <item x="119"/>
        <item x="120"/>
        <item m="1" x="876"/>
        <item x="122"/>
        <item m="1" x="790"/>
        <item x="124"/>
        <item m="1" x="871"/>
        <item m="1" x="716"/>
        <item m="1" x="675"/>
        <item m="1" x="807"/>
        <item x="129"/>
        <item m="1" x="753"/>
        <item x="131"/>
        <item m="1" x="765"/>
        <item m="1" x="528"/>
        <item m="1" x="536"/>
        <item m="1" x="534"/>
        <item x="13"/>
        <item x="15"/>
        <item m="1" x="1056"/>
        <item x="33"/>
        <item m="1" x="573"/>
        <item m="1" x="825"/>
        <item m="1" x="710"/>
        <item x="145"/>
        <item m="1" x="795"/>
        <item x="324"/>
        <item x="149"/>
        <item x="155"/>
        <item x="331"/>
        <item x="312"/>
        <item x="350"/>
        <item m="1" x="696"/>
        <item x="385"/>
        <item x="368"/>
        <item x="307"/>
        <item m="1" x="681"/>
        <item m="1" x="725"/>
        <item m="1" x="1043"/>
        <item m="1" x="945"/>
        <item m="1" x="714"/>
        <item m="1" x="849"/>
        <item x="153"/>
        <item m="1" x="750"/>
        <item m="1" x="522"/>
        <item m="1" x="669"/>
        <item m="1" x="1048"/>
        <item m="1" x="578"/>
        <item m="1" x="941"/>
        <item m="1" x="742"/>
        <item m="1" x="961"/>
        <item m="1" x="755"/>
        <item m="1" x="784"/>
        <item m="1" x="618"/>
        <item x="157"/>
        <item m="1" x="501"/>
        <item m="1" x="764"/>
        <item m="1" x="648"/>
        <item m="1" x="512"/>
        <item m="1" x="752"/>
        <item m="1" x="847"/>
        <item m="1" x="574"/>
        <item m="1" x="652"/>
        <item m="1" x="980"/>
        <item m="1" x="739"/>
        <item m="1" x="740"/>
        <item m="1" x="733"/>
        <item m="1" x="708"/>
        <item m="1" x="785"/>
        <item m="1" x="754"/>
        <item m="1" x="923"/>
        <item m="1" x="557"/>
        <item m="1" x="978"/>
        <item m="1" x="668"/>
        <item m="1" x="515"/>
        <item m="1" x="745"/>
        <item m="1" x="855"/>
        <item m="1" x="862"/>
        <item m="1" x="908"/>
        <item m="1" x="540"/>
        <item m="1" x="780"/>
        <item m="1" x="527"/>
        <item m="1" x="642"/>
        <item m="1" x="856"/>
        <item m="1" x="859"/>
        <item m="1" x="826"/>
        <item m="1" x="1065"/>
        <item m="1" x="608"/>
        <item m="1" x="803"/>
        <item m="1" x="806"/>
        <item m="1" x="920"/>
        <item m="1" x="896"/>
        <item m="1" x="640"/>
        <item m="1" x="695"/>
        <item m="1" x="933"/>
        <item x="183"/>
        <item x="184"/>
        <item m="1" x="664"/>
        <item m="1" x="737"/>
        <item x="148"/>
        <item m="1" x="913"/>
        <item m="1" x="628"/>
        <item m="1" x="895"/>
        <item m="1" x="639"/>
        <item m="1" x="931"/>
        <item m="1" x="781"/>
        <item m="1" x="734"/>
        <item m="1" x="942"/>
        <item m="1" x="949"/>
        <item m="1" x="673"/>
        <item m="1" x="593"/>
        <item m="1" x="520"/>
        <item m="1" x="1028"/>
        <item m="1" x="1041"/>
        <item m="1" x="1006"/>
        <item m="1" x="814"/>
        <item m="1" x="499"/>
        <item m="1" x="844"/>
        <item m="1" x="787"/>
        <item m="1" x="963"/>
        <item m="1" x="678"/>
        <item m="1" x="1045"/>
        <item m="1" x="493"/>
        <item m="1" x="1032"/>
        <item m="1" x="1024"/>
        <item m="1" x="674"/>
        <item m="1" x="858"/>
        <item m="1" x="777"/>
        <item m="1" x="547"/>
        <item m="1" x="916"/>
        <item m="1" x="917"/>
        <item m="1" x="1013"/>
        <item m="1" x="905"/>
        <item m="1" x="984"/>
        <item m="1" x="685"/>
        <item m="1" x="598"/>
        <item m="1" x="954"/>
        <item m="1" x="820"/>
        <item m="1" x="873"/>
        <item m="1" x="846"/>
        <item m="1" x="562"/>
        <item m="1" x="915"/>
        <item m="1" x="624"/>
        <item m="1" x="975"/>
        <item m="1" x="848"/>
        <item m="1" x="890"/>
        <item m="1" x="865"/>
        <item m="1" x="577"/>
        <item m="1" x="938"/>
        <item m="1" x="665"/>
        <item m="1" x="1019"/>
        <item m="1" x="884"/>
        <item m="1" x="929"/>
        <item m="1" x="901"/>
        <item m="1" x="627"/>
        <item m="1" x="982"/>
        <item m="1" x="494"/>
        <item m="1" x="816"/>
        <item m="1" x="778"/>
        <item m="1" x="629"/>
        <item m="1" x="555"/>
        <item m="1" x="744"/>
        <item m="1" x="715"/>
        <item m="1" x="657"/>
        <item m="1" x="719"/>
        <item m="1" x="632"/>
        <item m="1" x="768"/>
        <item m="1" x="552"/>
        <item m="1" x="1034"/>
        <item m="1" x="902"/>
        <item m="1" x="649"/>
        <item m="1" x="892"/>
        <item m="1" x="679"/>
        <item m="1" x="841"/>
        <item m="1" x="684"/>
        <item m="1" x="730"/>
        <item m="1" x="967"/>
        <item m="1" x="694"/>
        <item m="1" x="932"/>
        <item m="1" x="720"/>
        <item m="1" x="606"/>
        <item m="1" x="958"/>
        <item m="1" x="870"/>
        <item m="1" x="662"/>
        <item m="1" x="1016"/>
        <item m="1" x="845"/>
        <item m="1" x="944"/>
        <item m="1" x="738"/>
        <item m="1" x="546"/>
        <item m="1" x="699"/>
        <item m="1" x="930"/>
        <item m="1" x="1066"/>
        <item m="1" x="801"/>
        <item m="1" x="1005"/>
        <item m="1" x="834"/>
        <item m="1" x="521"/>
        <item m="1" x="835"/>
        <item m="1" x="808"/>
        <item m="1" x="633"/>
        <item m="1" x="800"/>
        <item m="1" x="711"/>
        <item m="1" x="1050"/>
        <item m="1" x="748"/>
        <item m="1" x="690"/>
        <item m="1" x="1011"/>
        <item m="1" x="761"/>
        <item m="1" x="712"/>
        <item m="1" x="1051"/>
        <item m="1" x="969"/>
        <item m="1" x="691"/>
        <item m="1" x="1012"/>
        <item m="1" x="927"/>
        <item m="1" x="813"/>
        <item m="1" x="838"/>
        <item m="1" x="615"/>
        <item m="1" x="549"/>
        <item m="1" x="603"/>
        <item x="429"/>
        <item m="1" x="839"/>
        <item m="1" x="532"/>
        <item m="1" x="772"/>
        <item x="187"/>
        <item m="1" x="995"/>
        <item m="1" x="703"/>
        <item x="182"/>
        <item m="1" x="966"/>
        <item m="1" x="498"/>
        <item m="1" x="836"/>
        <item m="1" x="802"/>
        <item m="1" x="729"/>
        <item m="1" x="948"/>
        <item m="1" x="519"/>
        <item m="1" x="635"/>
        <item m="1" x="919"/>
        <item m="1" x="600"/>
        <item m="1" x="502"/>
        <item m="1" x="605"/>
        <item m="1" x="869"/>
        <item m="1" x="564"/>
        <item m="1" x="843"/>
        <item m="1" x="1055"/>
        <item m="1" x="732"/>
        <item m="1" x="1037"/>
        <item m="1" x="700"/>
        <item m="1" x="704"/>
        <item m="1" x="638"/>
        <item m="1" x="558"/>
        <item m="1" x="965"/>
        <item m="1" x="819"/>
        <item m="1" x="947"/>
        <item m="1" x="692"/>
        <item m="1" x="667"/>
        <item m="1" x="553"/>
        <item m="1" x="637"/>
        <item m="1" x="630"/>
        <item m="1" x="749"/>
        <item m="1" x="661"/>
        <item m="1" x="697"/>
        <item m="1" x="760"/>
        <item m="1" x="656"/>
        <item m="1" x="601"/>
        <item m="1" x="1063"/>
        <item m="1" x="644"/>
        <item m="1" x="567"/>
        <item m="1" x="943"/>
        <item m="1" x="599"/>
        <item m="1" x="723"/>
        <item m="1" x="531"/>
        <item m="1" x="535"/>
        <item m="1" x="584"/>
        <item m="1" x="524"/>
        <item m="1" x="538"/>
        <item m="1" x="851"/>
        <item m="1" x="842"/>
        <item m="1" x="705"/>
        <item m="1" x="1026"/>
        <item m="1" x="548"/>
        <item m="1" x="866"/>
        <item m="1" x="850"/>
        <item m="1" x="970"/>
        <item m="1" x="516"/>
        <item m="1" x="864"/>
        <item m="1" x="583"/>
        <item m="1" x="872"/>
        <item m="1" x="766"/>
        <item m="1" x="861"/>
        <item m="1" x="880"/>
        <item m="1" x="647"/>
        <item m="1" x="604"/>
        <item m="1" x="763"/>
        <item m="1" x="686"/>
        <item m="1" x="731"/>
        <item m="1" x="796"/>
        <item m="1" x="575"/>
        <item m="1" x="1060"/>
        <item m="1" x="900"/>
        <item m="1" x="964"/>
        <item m="1" x="757"/>
        <item m="1" x="971"/>
        <item m="1" x="525"/>
        <item m="1" x="976"/>
        <item m="1" x="774"/>
        <item m="1" x="951"/>
        <item m="1" x="983"/>
        <item m="1" x="822"/>
        <item m="1" x="495"/>
        <item m="1" x="539"/>
        <item m="1" x="1027"/>
        <item m="1" x="1002"/>
        <item m="1" x="592"/>
        <item m="1" x="881"/>
        <item m="1" x="504"/>
        <item m="1" x="823"/>
        <item m="1" x="496"/>
        <item m="1" x="797"/>
        <item m="1" x="576"/>
        <item m="1" x="863"/>
        <item m="1" x="526"/>
        <item m="1" x="579"/>
        <item m="1" x="588"/>
        <item m="1" x="986"/>
        <item m="1" x="1064"/>
        <item m="1" x="1021"/>
        <item m="1" x="914"/>
        <item m="1" x="560"/>
        <item m="1" x="924"/>
        <item m="1" x="736"/>
        <item m="1" x="587"/>
        <item m="1" x="556"/>
        <item m="1" x="523"/>
        <item m="1" x="994"/>
        <item m="1" x="891"/>
        <item m="1" x="706"/>
        <item m="1" x="852"/>
        <item m="1" x="776"/>
        <item m="1" x="918"/>
        <item m="1" x="568"/>
        <item m="1" x="623"/>
        <item m="1" x="818"/>
        <item m="1" x="1042"/>
        <item m="1" x="508"/>
        <item m="1" x="1033"/>
        <item m="1" x="979"/>
        <item m="1" x="937"/>
        <item m="1" x="989"/>
        <item m="1" x="830"/>
        <item m="1" x="1053"/>
        <item m="1" x="646"/>
        <item m="1" x="688"/>
        <item m="1" x="542"/>
        <item m="1" x="634"/>
        <item m="1" x="641"/>
        <item m="1" x="959"/>
        <item m="1" x="1018"/>
        <item m="1" x="609"/>
        <item m="1" x="783"/>
        <item m="1" x="655"/>
        <item m="1" x="626"/>
        <item m="1" x="894"/>
        <item m="1" x="510"/>
        <item m="1" x="770"/>
        <item m="1" x="643"/>
        <item m="1" x="934"/>
        <item m="1" x="793"/>
        <item m="1" x="563"/>
        <item m="1" x="1058"/>
        <item m="1" x="987"/>
        <item m="1" x="907"/>
        <item m="1" x="955"/>
        <item m="1" x="973"/>
        <item m="1" x="670"/>
        <item m="1" x="721"/>
        <item m="1" x="898"/>
        <item m="1" x="999"/>
        <item m="1" x="911"/>
        <item m="1" x="974"/>
        <item m="1" x="671"/>
        <item m="1" x="722"/>
        <item m="1" x="1000"/>
        <item m="1" x="912"/>
        <item m="1" x="909"/>
        <item m="1" x="992"/>
        <item m="1" x="1046"/>
        <item m="1" x="922"/>
        <item m="1" x="977"/>
        <item m="1" x="882"/>
        <item m="1" x="653"/>
        <item m="1" x="935"/>
        <item m="1" x="544"/>
        <item m="1" x="883"/>
        <item m="1" x="654"/>
        <item m="1" x="936"/>
        <item m="1" x="545"/>
        <item m="1" x="962"/>
        <item m="1" x="1015"/>
        <item m="1" x="893"/>
        <item m="1" x="940"/>
        <item m="1" x="853"/>
        <item m="1" x="611"/>
        <item m="1" x="903"/>
        <item m="1" x="506"/>
        <item m="1" x="537"/>
        <item m="1" x="580"/>
        <item m="1" x="854"/>
        <item m="1" x="612"/>
        <item m="1" x="904"/>
        <item m="1" x="507"/>
        <item m="1" x="1030"/>
        <item m="1" x="717"/>
        <item m="1" x="773"/>
        <item m="1" x="952"/>
        <item m="1" x="590"/>
        <item m="1" x="591"/>
        <item m="1" x="596"/>
        <item m="1" x="833"/>
        <item m="1" x="906"/>
        <item m="1" x="1035"/>
        <item m="1" x="1061"/>
        <item m="1" x="767"/>
        <item m="1" x="899"/>
        <item m="1" x="1039"/>
        <item m="1" x="581"/>
        <item m="1" x="619"/>
        <item m="1" x="680"/>
        <item m="1" x="886"/>
        <item m="1" x="658"/>
        <item m="1" x="832"/>
        <item m="1" x="561"/>
        <item x="427"/>
        <item m="1" x="1020"/>
        <item m="1" x="569"/>
        <item m="1" x="718"/>
        <item m="1" x="1029"/>
        <item m="1" x="1001"/>
        <item x="170"/>
        <item m="1" x="541"/>
        <item m="1" x="554"/>
        <item m="1" x="897"/>
        <item m="1" x="756"/>
        <item m="1" x="621"/>
        <item m="1" x="622"/>
        <item m="1" x="821"/>
        <item m="1" x="972"/>
        <item m="1" x="743"/>
        <item m="1" x="559"/>
        <item m="1" x="597"/>
        <item m="1" x="625"/>
        <item m="1" x="616"/>
        <item m="1" x="698"/>
        <item m="1" x="786"/>
        <item m="1" x="586"/>
        <item m="1" x="946"/>
        <item m="1" x="602"/>
        <item m="1" x="651"/>
        <item m="1" x="702"/>
        <item m="1" x="650"/>
        <item m="1" x="701"/>
        <item m="1" x="860"/>
        <item m="1" x="990"/>
        <item x="367"/>
        <item m="1" x="827"/>
        <item m="1" x="518"/>
        <item m="1" x="953"/>
        <item m="1" x="798"/>
        <item m="1" x="811"/>
        <item m="1" x="960"/>
        <item m="1" x="769"/>
        <item m="1" x="1036"/>
        <item m="1" x="799"/>
        <item m="1" x="1038"/>
        <item m="1" x="1062"/>
        <item m="1" x="645"/>
        <item m="1" x="513"/>
        <item m="1" x="727"/>
        <item m="1" x="1059"/>
        <item m="1" x="981"/>
        <item m="1" x="751"/>
        <item m="1" x="693"/>
        <item m="1" x="677"/>
        <item m="1" x="1023"/>
        <item m="1" x="759"/>
        <item m="1" x="810"/>
        <item m="1" x="956"/>
        <item m="1" x="1009"/>
        <item m="1" x="631"/>
        <item m="1" x="789"/>
        <item m="1" x="928"/>
        <item m="1" x="837"/>
        <item m="1" x="672"/>
        <item m="1" x="594"/>
        <item m="1" x="676"/>
        <item m="1" x="666"/>
        <item m="1" x="925"/>
        <item m="1" x="663"/>
        <item m="1" x="840"/>
        <item m="1" x="1025"/>
        <item m="1" x="565"/>
        <item m="1" x="570"/>
        <item m="1" x="857"/>
        <item m="1" x="709"/>
        <item m="1" x="985"/>
        <item m="1" x="500"/>
        <item m="1" x="543"/>
        <item x="328"/>
        <item m="1" x="1044"/>
        <item m="1" x="503"/>
        <item m="1" x="1031"/>
        <item m="1" x="926"/>
        <item m="1" x="614"/>
        <item m="1" x="950"/>
        <item m="1" x="792"/>
        <item m="1" x="968"/>
        <item m="1" x="1049"/>
        <item m="1" x="607"/>
        <item m="1" x="1004"/>
        <item m="1" x="505"/>
        <item m="1" x="868"/>
        <item m="1" x="497"/>
        <item m="1" x="782"/>
        <item m="1" x="551"/>
        <item m="1" x="1022"/>
        <item m="1" x="758"/>
        <item m="1" x="812"/>
        <item m="1" x="791"/>
        <item m="1" x="735"/>
        <item m="1" x="620"/>
        <item m="1" x="887"/>
        <item m="1" x="724"/>
        <item m="1" x="682"/>
        <item m="1" x="1003"/>
        <item x="240"/>
        <item x="241"/>
        <item x="64"/>
        <item x="304"/>
        <item x="82"/>
        <item m="1" x="788"/>
        <item x="217"/>
        <item x="428"/>
        <item m="1" x="1010"/>
        <item m="1" x="514"/>
        <item m="1" x="572"/>
        <item m="1" x="875"/>
        <item m="1" x="566"/>
        <item m="1" x="921"/>
        <item m="1" x="517"/>
        <item x="114"/>
        <item x="214"/>
        <item x="215"/>
        <item x="216"/>
        <item x="223"/>
        <item m="1" x="809"/>
        <item x="228"/>
        <item x="229"/>
        <item x="230"/>
        <item x="231"/>
        <item x="232"/>
        <item x="233"/>
        <item m="1" x="550"/>
        <item m="1" x="683"/>
        <item x="236"/>
        <item m="1" x="828"/>
        <item m="1" x="817"/>
        <item x="226"/>
        <item x="224"/>
        <item x="225"/>
        <item m="1" x="571"/>
        <item x="152"/>
        <item x="310"/>
        <item x="150"/>
        <item x="323"/>
        <item x="325"/>
        <item x="326"/>
        <item x="330"/>
        <item x="188"/>
        <item m="1" x="771"/>
        <item x="384"/>
        <item m="1" x="1054"/>
        <item m="1" x="889"/>
        <item m="1" x="1017"/>
        <item x="381"/>
        <item m="1" x="726"/>
        <item x="382"/>
        <item x="383"/>
        <item m="1" x="910"/>
        <item x="388"/>
        <item m="1" x="879"/>
        <item x="391"/>
        <item x="417"/>
        <item x="418"/>
        <item x="420"/>
        <item m="1" x="747"/>
        <item x="423"/>
        <item m="1" x="1008"/>
        <item m="1" x="746"/>
        <item m="1" x="509"/>
        <item m="1" x="991"/>
        <item m="1" x="713"/>
        <item x="370"/>
        <item m="1" x="582"/>
        <item m="1" x="707"/>
        <item m="1" x="1007"/>
        <item x="374"/>
        <item m="1" x="660"/>
        <item x="481"/>
        <item x="365"/>
        <item x="465"/>
        <item m="1" x="728"/>
        <item x="482"/>
        <item x="474"/>
        <item x="483"/>
        <item x="8"/>
        <item x="9"/>
        <item x="10"/>
        <item x="11"/>
        <item x="12"/>
        <item x="19"/>
        <item x="20"/>
        <item x="25"/>
        <item x="26"/>
        <item x="27"/>
        <item x="28"/>
        <item x="29"/>
        <item x="35"/>
        <item x="36"/>
        <item x="37"/>
        <item x="38"/>
        <item x="40"/>
        <item x="41"/>
        <item x="43"/>
        <item x="44"/>
        <item x="45"/>
        <item x="46"/>
        <item x="47"/>
        <item x="48"/>
        <item x="49"/>
        <item x="50"/>
        <item x="51"/>
        <item x="52"/>
        <item x="53"/>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21"/>
        <item x="123"/>
        <item x="125"/>
        <item x="126"/>
        <item x="127"/>
        <item x="128"/>
        <item x="130"/>
        <item x="132"/>
        <item x="138"/>
        <item x="139"/>
        <item x="141"/>
        <item x="142"/>
        <item x="143"/>
        <item x="144"/>
        <item x="146"/>
        <item x="147"/>
        <item x="151"/>
        <item x="154"/>
        <item x="156"/>
        <item x="158"/>
        <item x="159"/>
        <item x="160"/>
        <item x="161"/>
        <item x="162"/>
        <item x="163"/>
        <item x="164"/>
        <item x="165"/>
        <item x="166"/>
        <item x="167"/>
        <item x="168"/>
        <item x="169"/>
        <item x="171"/>
        <item x="172"/>
        <item x="173"/>
        <item x="174"/>
        <item x="248"/>
        <item m="1" x="877"/>
        <item m="1" x="529"/>
        <item m="1" x="993"/>
        <item m="1" x="595"/>
        <item m="1" x="878"/>
        <item m="1" x="530"/>
        <item m="1" x="939"/>
        <item x="185"/>
        <item x="186"/>
        <item x="189"/>
        <item x="190"/>
        <item x="191"/>
        <item x="192"/>
        <item x="193"/>
        <item x="194"/>
        <item x="195"/>
        <item x="196"/>
        <item x="197"/>
        <item x="198"/>
        <item x="199"/>
        <item x="200"/>
        <item x="201"/>
        <item x="202"/>
        <item x="203"/>
        <item x="204"/>
        <item x="205"/>
        <item x="206"/>
        <item x="207"/>
        <item x="208"/>
        <item x="209"/>
        <item x="210"/>
        <item x="211"/>
        <item x="212"/>
        <item x="213"/>
        <item x="218"/>
        <item x="219"/>
        <item x="220"/>
        <item x="221"/>
        <item x="222"/>
        <item x="227"/>
        <item x="234"/>
        <item x="235"/>
        <item x="237"/>
        <item x="238"/>
        <item x="239"/>
        <item x="242"/>
        <item m="1" x="1047"/>
        <item x="244"/>
        <item x="245"/>
        <item x="246"/>
        <item x="247"/>
        <item m="1" x="636"/>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5"/>
        <item x="306"/>
        <item x="308"/>
        <item x="309"/>
        <item x="311"/>
        <item x="313"/>
        <item x="314"/>
        <item x="315"/>
        <item x="316"/>
        <item x="317"/>
        <item x="318"/>
        <item x="319"/>
        <item x="320"/>
        <item x="321"/>
        <item x="322"/>
        <item x="327"/>
        <item x="329"/>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6"/>
        <item x="369"/>
        <item x="371"/>
        <item x="372"/>
        <item x="373"/>
        <item x="375"/>
        <item x="376"/>
        <item x="377"/>
        <item x="378"/>
        <item x="379"/>
        <item x="380"/>
        <item x="386"/>
        <item x="387"/>
        <item x="389"/>
        <item x="390"/>
        <item x="392"/>
        <item m="1" x="988"/>
        <item x="393"/>
        <item x="394"/>
        <item x="396"/>
        <item x="397"/>
        <item x="398"/>
        <item x="399"/>
        <item x="400"/>
        <item x="401"/>
        <item x="402"/>
        <item x="403"/>
        <item x="406"/>
        <item x="407"/>
        <item x="408"/>
        <item x="409"/>
        <item m="1" x="1040"/>
        <item m="1" x="659"/>
        <item m="1" x="805"/>
        <item x="412"/>
        <item x="413"/>
        <item x="414"/>
        <item x="415"/>
        <item x="419"/>
        <item x="421"/>
        <item x="422"/>
        <item x="424"/>
        <item x="425"/>
        <item x="426"/>
        <item x="430"/>
        <item x="431"/>
        <item x="432"/>
        <item x="433"/>
        <item x="434"/>
        <item x="435"/>
        <item x="436"/>
        <item x="437"/>
        <item x="438"/>
        <item m="1" x="824"/>
        <item m="1" x="687"/>
        <item x="447"/>
        <item x="448"/>
        <item x="449"/>
        <item x="450"/>
        <item x="451"/>
        <item x="452"/>
        <item x="453"/>
        <item x="454"/>
        <item x="455"/>
        <item x="456"/>
        <item x="457"/>
        <item x="458"/>
        <item x="459"/>
        <item x="460"/>
        <item x="461"/>
        <item x="462"/>
        <item x="463"/>
        <item x="464"/>
        <item x="466"/>
        <item x="467"/>
        <item x="468"/>
        <item x="469"/>
        <item x="470"/>
        <item x="471"/>
        <item x="472"/>
        <item x="473"/>
        <item x="475"/>
        <item x="476"/>
        <item x="477"/>
        <item x="478"/>
        <item x="479"/>
        <item x="480"/>
        <item x="484"/>
        <item x="485"/>
        <item x="486"/>
        <item x="487"/>
        <item x="488"/>
        <item x="489"/>
        <item x="490"/>
        <item x="491"/>
        <item x="410"/>
        <item x="411"/>
        <item x="175"/>
        <item x="176"/>
        <item x="177"/>
        <item x="178"/>
        <item x="179"/>
        <item x="180"/>
        <item x="181"/>
        <item x="395"/>
        <item x="404"/>
        <item x="405"/>
        <item x="416"/>
        <item x="439"/>
        <item x="440"/>
        <item x="441"/>
        <item x="442"/>
        <item x="443"/>
        <item x="444"/>
        <item x="445"/>
        <item x="446"/>
      </items>
      <extLst>
        <ext xmlns:x14="http://schemas.microsoft.com/office/spreadsheetml/2009/9/main" uri="{2946ED86-A175-432a-8AC1-64E0C546D7DE}">
          <x14:pivotField fillDownLabels="1"/>
        </ext>
      </extLst>
    </pivotField>
    <pivotField compact="0" outline="0" showAll="0" defaultSubtotal="0">
      <items count="6">
        <item x="0"/>
        <item m="1" x="5"/>
        <item m="1" x="4"/>
        <item m="1" x="2"/>
        <item m="1" x="3"/>
        <item m="1" x="1"/>
      </items>
    </pivotField>
    <pivotField compact="0" outline="0" showAll="0"/>
    <pivotField axis="axisPage" compact="0" outline="0" showAll="0">
      <items count="26">
        <item x="0"/>
        <item x="1"/>
        <item m="1" x="22"/>
        <item m="1" x="14"/>
        <item m="1" x="19"/>
        <item m="1" x="17"/>
        <item m="1" x="15"/>
        <item m="1" x="20"/>
        <item m="1" x="16"/>
        <item m="1" x="21"/>
        <item m="1" x="23"/>
        <item m="1" x="24"/>
        <item m="1" x="18"/>
        <item x="2"/>
        <item x="4"/>
        <item x="5"/>
        <item x="11"/>
        <item x="12"/>
        <item x="13"/>
        <item x="3"/>
        <item x="6"/>
        <item x="7"/>
        <item x="8"/>
        <item x="9"/>
        <item x="1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1"/>
        <item x="0"/>
        <item m="1" x="2"/>
        <item t="default"/>
      </items>
    </pivotField>
    <pivotField compact="0" outline="0" showAll="0"/>
    <pivotField compact="0" outline="0" showAll="0" defaultSubtotal="0"/>
    <pivotField compact="0" outline="0" showAll="0"/>
    <pivotField compact="0" outline="0" showAll="0"/>
  </pivotFields>
  <rowFields count="3">
    <field x="93"/>
    <field x="94"/>
    <field x="84"/>
  </rowFields>
  <rowItems count="221">
    <i>
      <x v="330"/>
      <x/>
      <x v="2188"/>
    </i>
    <i r="1">
      <x v="2"/>
      <x v="2192"/>
    </i>
    <i r="1">
      <x v="96"/>
      <x v="2191"/>
    </i>
    <i r="1">
      <x v="293"/>
      <x v="2193"/>
    </i>
    <i r="1">
      <x v="506"/>
      <x v="2197"/>
    </i>
    <i r="1">
      <x v="645"/>
      <x v="2194"/>
    </i>
    <i r="1">
      <x v="788"/>
      <x v="2198"/>
    </i>
    <i r="1">
      <x v="802"/>
      <x v="2189"/>
    </i>
    <i r="1">
      <x v="803"/>
      <x v="2190"/>
    </i>
    <i r="1">
      <x v="804"/>
      <x v="2195"/>
    </i>
    <i r="1">
      <x v="805"/>
      <x v="2196"/>
    </i>
    <i r="1">
      <x v="806"/>
      <x v="2199"/>
    </i>
    <i r="1">
      <x v="807"/>
      <x v="2200"/>
    </i>
    <i r="1">
      <x v="808"/>
      <x v="2201"/>
    </i>
    <i r="1">
      <x v="809"/>
      <x v="2202"/>
    </i>
    <i r="1">
      <x v="810"/>
      <x v="2203"/>
    </i>
    <i r="1">
      <x v="811"/>
      <x v="2204"/>
    </i>
    <i r="1">
      <x v="812"/>
      <x v="2205"/>
    </i>
    <i r="1">
      <x v="813"/>
      <x v="2206"/>
    </i>
    <i r="1">
      <x v="814"/>
      <x v="2207"/>
    </i>
    <i r="1">
      <x v="815"/>
      <x v="2208"/>
    </i>
    <i>
      <x v="331"/>
      <x/>
      <x v="2209"/>
    </i>
    <i r="1">
      <x v="2"/>
      <x v="2213"/>
    </i>
    <i r="1">
      <x v="96"/>
      <x v="2212"/>
    </i>
    <i r="1">
      <x v="293"/>
      <x v="2214"/>
    </i>
    <i r="1">
      <x v="645"/>
      <x v="2215"/>
    </i>
    <i r="1">
      <x v="803"/>
      <x v="2211"/>
    </i>
    <i r="1">
      <x v="804"/>
      <x v="2216"/>
    </i>
    <i r="1">
      <x v="805"/>
      <x v="2217"/>
    </i>
    <i r="1">
      <x v="816"/>
      <x v="2210"/>
    </i>
    <i r="1">
      <x v="817"/>
      <x v="2218"/>
    </i>
    <i r="1">
      <x v="818"/>
      <x v="2219"/>
    </i>
    <i>
      <x v="332"/>
      <x/>
      <x v="2220"/>
    </i>
    <i r="1">
      <x v="2"/>
      <x v="2223"/>
    </i>
    <i r="1">
      <x v="96"/>
      <x v="2222"/>
    </i>
    <i r="1">
      <x v="293"/>
      <x v="2224"/>
    </i>
    <i r="1">
      <x v="645"/>
      <x v="2225"/>
    </i>
    <i r="1">
      <x v="789"/>
      <x v="2228"/>
    </i>
    <i r="1">
      <x v="804"/>
      <x v="2226"/>
    </i>
    <i r="1">
      <x v="805"/>
      <x v="2227"/>
    </i>
    <i r="1">
      <x v="819"/>
      <x v="2221"/>
    </i>
    <i r="1">
      <x v="820"/>
      <x v="2229"/>
    </i>
    <i>
      <x v="333"/>
      <x/>
      <x v="2230"/>
    </i>
    <i r="1">
      <x v="2"/>
      <x v="2234"/>
    </i>
    <i r="1">
      <x v="96"/>
      <x v="2233"/>
    </i>
    <i r="1">
      <x v="293"/>
      <x v="2235"/>
    </i>
    <i r="1">
      <x v="645"/>
      <x v="2236"/>
    </i>
    <i r="1">
      <x v="803"/>
      <x v="2232"/>
    </i>
    <i r="1">
      <x v="804"/>
      <x v="2237"/>
    </i>
    <i r="1">
      <x v="805"/>
      <x v="2238"/>
    </i>
    <i r="1">
      <x v="821"/>
      <x v="2231"/>
    </i>
    <i r="1">
      <x v="822"/>
      <x v="2239"/>
    </i>
    <i r="1">
      <x v="823"/>
      <x v="2240"/>
    </i>
    <i>
      <x v="334"/>
      <x/>
      <x v="2241"/>
    </i>
    <i r="1">
      <x v="2"/>
      <x v="2244"/>
    </i>
    <i r="1">
      <x v="96"/>
      <x v="2243"/>
    </i>
    <i r="1">
      <x v="293"/>
      <x v="2245"/>
    </i>
    <i r="1">
      <x v="645"/>
      <x v="2246"/>
    </i>
    <i r="1">
      <x v="804"/>
      <x v="2247"/>
    </i>
    <i r="1">
      <x v="805"/>
      <x v="2248"/>
    </i>
    <i r="1">
      <x v="824"/>
      <x v="2242"/>
    </i>
    <i r="1">
      <x v="825"/>
      <x v="2249"/>
    </i>
    <i r="1">
      <x v="826"/>
      <x v="2250"/>
    </i>
    <i>
      <x v="335"/>
      <x/>
      <x v="3339"/>
    </i>
    <i r="1">
      <x v="2"/>
      <x v="3343"/>
    </i>
    <i r="1">
      <x v="96"/>
      <x v="3342"/>
    </i>
    <i r="1">
      <x v="788"/>
      <x v="3345"/>
    </i>
    <i r="1">
      <x v="803"/>
      <x v="3341"/>
    </i>
    <i r="1">
      <x v="805"/>
      <x v="3344"/>
    </i>
    <i r="1">
      <x v="827"/>
      <x v="3340"/>
    </i>
    <i>
      <x v="377"/>
      <x/>
      <x v="2285"/>
    </i>
    <i r="1">
      <x v="2"/>
      <x v="2287"/>
    </i>
    <i r="1">
      <x v="96"/>
      <x v="2286"/>
    </i>
    <i r="1">
      <x v="788"/>
      <x v="2291"/>
    </i>
    <i r="1">
      <x v="803"/>
      <x v="2289"/>
    </i>
    <i r="1">
      <x v="805"/>
      <x v="2290"/>
    </i>
    <i r="1">
      <x v="806"/>
      <x v="2293"/>
    </i>
    <i r="1">
      <x v="817"/>
      <x v="2292"/>
    </i>
    <i r="1">
      <x v="847"/>
      <x v="2288"/>
    </i>
    <i>
      <x v="378"/>
      <x/>
      <x v="2294"/>
    </i>
    <i r="1">
      <x v="2"/>
      <x v="2296"/>
    </i>
    <i r="1">
      <x v="96"/>
      <x v="2295"/>
    </i>
    <i r="1">
      <x v="506"/>
      <x v="2305"/>
    </i>
    <i r="1">
      <x v="645"/>
      <x v="2299"/>
    </i>
    <i r="1">
      <x v="788"/>
      <x v="2301"/>
    </i>
    <i r="1">
      <x v="789"/>
      <x v="2306"/>
    </i>
    <i r="1">
      <x v="803"/>
      <x v="2298"/>
    </i>
    <i r="1">
      <x v="804"/>
      <x v="2304"/>
    </i>
    <i r="1">
      <x v="805"/>
      <x v="2300"/>
    </i>
    <i r="1">
      <x v="806"/>
      <x v="2303"/>
    </i>
    <i r="1">
      <x v="807"/>
      <x v="2307"/>
    </i>
    <i r="1">
      <x v="817"/>
      <x v="2302"/>
    </i>
    <i r="1">
      <x v="847"/>
      <x v="2297"/>
    </i>
    <i>
      <x v="379"/>
      <x/>
      <x v="2308"/>
    </i>
    <i r="1">
      <x v="2"/>
      <x v="2310"/>
    </i>
    <i r="1">
      <x v="96"/>
      <x v="2309"/>
    </i>
    <i r="1">
      <x v="293"/>
      <x v="2314"/>
    </i>
    <i r="1">
      <x v="506"/>
      <x v="2320"/>
    </i>
    <i r="1">
      <x v="645"/>
      <x v="2313"/>
    </i>
    <i r="1">
      <x v="788"/>
      <x v="2317"/>
    </i>
    <i r="1">
      <x v="789"/>
      <x v="2321"/>
    </i>
    <i r="1">
      <x v="803"/>
      <x v="2312"/>
    </i>
    <i r="1">
      <x v="804"/>
      <x v="2315"/>
    </i>
    <i r="1">
      <x v="805"/>
      <x v="2316"/>
    </i>
    <i r="1">
      <x v="806"/>
      <x v="2319"/>
    </i>
    <i r="1">
      <x v="807"/>
      <x v="2322"/>
    </i>
    <i r="1">
      <x v="817"/>
      <x v="2318"/>
    </i>
    <i r="1">
      <x v="848"/>
      <x v="2311"/>
    </i>
    <i>
      <x v="380"/>
      <x/>
      <x v="2323"/>
    </i>
    <i r="1">
      <x v="2"/>
      <x v="2326"/>
    </i>
    <i r="1">
      <x v="96"/>
      <x v="2325"/>
    </i>
    <i r="1">
      <x v="293"/>
      <x v="2327"/>
    </i>
    <i r="1">
      <x v="645"/>
      <x v="2330"/>
    </i>
    <i r="1">
      <x v="788"/>
      <x v="2332"/>
    </i>
    <i r="1">
      <x v="803"/>
      <x v="2329"/>
    </i>
    <i r="1">
      <x v="804"/>
      <x v="2331"/>
    </i>
    <i r="1">
      <x v="805"/>
      <x v="2324"/>
    </i>
    <i r="1">
      <x v="808"/>
      <x v="2337"/>
    </i>
    <i r="1">
      <x v="809"/>
      <x v="2338"/>
    </i>
    <i r="1">
      <x v="817"/>
      <x v="2333"/>
    </i>
    <i r="1">
      <x v="818"/>
      <x v="2335"/>
    </i>
    <i r="1">
      <x v="822"/>
      <x v="2334"/>
    </i>
    <i r="1">
      <x v="823"/>
      <x v="2336"/>
    </i>
    <i r="1">
      <x v="847"/>
      <x v="2328"/>
    </i>
    <i>
      <x v="381"/>
      <x/>
      <x v="2339"/>
    </i>
    <i r="1">
      <x v="2"/>
      <x v="2342"/>
    </i>
    <i r="1">
      <x v="96"/>
      <x v="2341"/>
    </i>
    <i r="1">
      <x v="293"/>
      <x v="2343"/>
    </i>
    <i r="1">
      <x v="645"/>
      <x v="2346"/>
    </i>
    <i r="1">
      <x v="788"/>
      <x v="2348"/>
    </i>
    <i r="1">
      <x v="803"/>
      <x v="2345"/>
    </i>
    <i r="1">
      <x v="804"/>
      <x v="2347"/>
    </i>
    <i r="1">
      <x v="805"/>
      <x v="2340"/>
    </i>
    <i r="1">
      <x v="808"/>
      <x v="2353"/>
    </i>
    <i r="1">
      <x v="817"/>
      <x v="2349"/>
    </i>
    <i r="1">
      <x v="818"/>
      <x v="2351"/>
    </i>
    <i r="1">
      <x v="822"/>
      <x v="2350"/>
    </i>
    <i r="1">
      <x v="823"/>
      <x v="2352"/>
    </i>
    <i r="1">
      <x v="847"/>
      <x v="2344"/>
    </i>
    <i>
      <x v="382"/>
      <x/>
      <x v="2354"/>
    </i>
    <i r="1">
      <x v="2"/>
      <x v="2357"/>
    </i>
    <i r="1">
      <x v="96"/>
      <x v="2356"/>
    </i>
    <i r="1">
      <x v="293"/>
      <x v="2358"/>
    </i>
    <i r="1">
      <x v="506"/>
      <x v="2363"/>
    </i>
    <i r="1">
      <x v="645"/>
      <x v="2361"/>
    </i>
    <i r="1">
      <x v="789"/>
      <x v="2364"/>
    </i>
    <i r="1">
      <x v="803"/>
      <x v="2360"/>
    </i>
    <i r="1">
      <x v="804"/>
      <x v="2362"/>
    </i>
    <i r="1">
      <x v="805"/>
      <x v="2355"/>
    </i>
    <i r="1">
      <x v="810"/>
      <x v="2368"/>
    </i>
    <i r="1">
      <x v="811"/>
      <x v="2369"/>
    </i>
    <i r="1">
      <x v="820"/>
      <x v="2366"/>
    </i>
    <i r="1">
      <x v="825"/>
      <x v="2365"/>
    </i>
    <i r="1">
      <x v="826"/>
      <x v="2367"/>
    </i>
    <i r="1">
      <x v="848"/>
      <x v="2359"/>
    </i>
    <i>
      <x v="383"/>
      <x/>
      <x v="2370"/>
    </i>
    <i r="1">
      <x v="2"/>
      <x v="2373"/>
    </i>
    <i r="1">
      <x v="96"/>
      <x v="2372"/>
    </i>
    <i r="1">
      <x v="293"/>
      <x v="2374"/>
    </i>
    <i r="1">
      <x v="506"/>
      <x v="2378"/>
    </i>
    <i r="1">
      <x v="645"/>
      <x v="2376"/>
    </i>
    <i r="1">
      <x v="789"/>
      <x v="2379"/>
    </i>
    <i r="1">
      <x v="804"/>
      <x v="2377"/>
    </i>
    <i r="1">
      <x v="805"/>
      <x v="2371"/>
    </i>
    <i r="1">
      <x v="810"/>
      <x v="2383"/>
    </i>
    <i r="1">
      <x v="820"/>
      <x v="2381"/>
    </i>
    <i r="1">
      <x v="825"/>
      <x v="2380"/>
    </i>
    <i r="1">
      <x v="826"/>
      <x v="2382"/>
    </i>
    <i r="1">
      <x v="848"/>
      <x v="2375"/>
    </i>
    <i>
      <x v="384"/>
      <x/>
      <x v="2384"/>
    </i>
    <i r="1">
      <x v="2"/>
      <x v="2387"/>
    </i>
    <i r="1">
      <x v="96"/>
      <x v="2386"/>
    </i>
    <i r="1">
      <x v="293"/>
      <x v="2388"/>
    </i>
    <i r="1">
      <x v="506"/>
      <x v="2393"/>
    </i>
    <i r="1">
      <x v="645"/>
      <x v="2391"/>
    </i>
    <i r="1">
      <x v="789"/>
      <x v="2394"/>
    </i>
    <i r="1">
      <x v="803"/>
      <x v="2390"/>
    </i>
    <i r="1">
      <x v="804"/>
      <x v="2392"/>
    </i>
    <i r="1">
      <x v="805"/>
      <x v="2385"/>
    </i>
    <i r="1">
      <x v="810"/>
      <x v="2398"/>
    </i>
    <i r="1">
      <x v="811"/>
      <x v="2399"/>
    </i>
    <i r="1">
      <x v="820"/>
      <x v="2396"/>
    </i>
    <i r="1">
      <x v="825"/>
      <x v="2395"/>
    </i>
    <i r="1">
      <x v="826"/>
      <x v="2397"/>
    </i>
    <i r="1">
      <x v="848"/>
      <x v="2389"/>
    </i>
    <i>
      <x v="385"/>
      <x/>
      <x v="2400"/>
    </i>
    <i r="1">
      <x v="2"/>
      <x v="2403"/>
    </i>
    <i r="1">
      <x v="96"/>
      <x v="2402"/>
    </i>
    <i r="1">
      <x v="293"/>
      <x v="2404"/>
    </i>
    <i r="1">
      <x v="506"/>
      <x v="2408"/>
    </i>
    <i r="1">
      <x v="645"/>
      <x v="2406"/>
    </i>
    <i r="1">
      <x v="789"/>
      <x v="2409"/>
    </i>
    <i r="1">
      <x v="804"/>
      <x v="2407"/>
    </i>
    <i r="1">
      <x v="805"/>
      <x v="2401"/>
    </i>
    <i r="1">
      <x v="810"/>
      <x v="2413"/>
    </i>
    <i r="1">
      <x v="820"/>
      <x v="2411"/>
    </i>
    <i r="1">
      <x v="825"/>
      <x v="2410"/>
    </i>
    <i r="1">
      <x v="826"/>
      <x v="2412"/>
    </i>
    <i r="1">
      <x v="848"/>
      <x v="2405"/>
    </i>
    <i>
      <x v="386"/>
      <x/>
      <x v="2414"/>
    </i>
    <i r="1">
      <x v="2"/>
      <x v="2416"/>
    </i>
    <i r="1">
      <x v="96"/>
      <x v="2415"/>
    </i>
    <i r="1">
      <x v="506"/>
      <x v="2421"/>
    </i>
    <i r="1">
      <x v="788"/>
      <x v="2423"/>
    </i>
    <i r="1">
      <x v="789"/>
      <x v="2420"/>
    </i>
    <i r="1">
      <x v="803"/>
      <x v="2419"/>
    </i>
    <i r="1">
      <x v="804"/>
      <x v="2418"/>
    </i>
    <i r="1">
      <x v="812"/>
      <x v="2422"/>
    </i>
    <i r="1">
      <x v="813"/>
      <x v="2425"/>
    </i>
    <i r="1">
      <x v="814"/>
      <x v="2426"/>
    </i>
    <i r="1">
      <x v="815"/>
      <x v="2427"/>
    </i>
    <i r="1">
      <x v="817"/>
      <x v="2424"/>
    </i>
    <i r="1">
      <x v="847"/>
      <x v="2417"/>
    </i>
    <i>
      <x v="387"/>
      <x/>
      <x v="2428"/>
    </i>
    <i r="1">
      <x v="2"/>
      <x v="2430"/>
    </i>
    <i r="1">
      <x v="96"/>
      <x v="2429"/>
    </i>
    <i r="1">
      <x v="293"/>
      <x v="2433"/>
    </i>
    <i r="1">
      <x v="506"/>
      <x v="2435"/>
    </i>
    <i r="1">
      <x v="789"/>
      <x v="2434"/>
    </i>
    <i r="1">
      <x v="804"/>
      <x v="2432"/>
    </i>
    <i r="1">
      <x v="848"/>
      <x v="2431"/>
    </i>
  </rowItems>
  <colItems count="1">
    <i/>
  </colItems>
  <pageFields count="4">
    <pageField fld="127" hier="-1"/>
    <pageField fld="121" hier="-1"/>
    <pageField fld="139" hier="-1"/>
    <pageField fld="97" item="14" hier="-1"/>
  </pageFields>
  <formats count="43">
    <format dxfId="82">
      <pivotArea type="all" dataOnly="0" outline="0" fieldPosition="0"/>
    </format>
    <format dxfId="81">
      <pivotArea field="49" type="button" dataOnly="0" labelOnly="1" outline="0"/>
    </format>
    <format dxfId="80">
      <pivotArea field="53" type="button" dataOnly="0" labelOnly="1" outline="0"/>
    </format>
    <format dxfId="79">
      <pivotArea field="72" type="button" dataOnly="0" labelOnly="1" outline="0"/>
    </format>
    <format dxfId="78">
      <pivotArea field="47" type="button" dataOnly="0" labelOnly="1" outline="0"/>
    </format>
    <format dxfId="77">
      <pivotArea field="44" type="button" dataOnly="0" labelOnly="1" outline="0"/>
    </format>
    <format dxfId="76">
      <pivotArea field="73" type="button" dataOnly="0" labelOnly="1" outline="0"/>
    </format>
    <format dxfId="75">
      <pivotArea field="74" type="button" dataOnly="0" labelOnly="1" outline="0"/>
    </format>
    <format dxfId="74">
      <pivotArea field="48" type="button" dataOnly="0" labelOnly="1" outline="0"/>
    </format>
    <format dxfId="73">
      <pivotArea field="50" type="button" dataOnly="0" labelOnly="1" outline="0"/>
    </format>
    <format dxfId="72">
      <pivotArea field="75" type="button" dataOnly="0" labelOnly="1" outline="0"/>
    </format>
    <format dxfId="71">
      <pivotArea field="54" type="button" dataOnly="0" labelOnly="1" outline="0"/>
    </format>
    <format dxfId="70">
      <pivotArea field="51" type="button" dataOnly="0" labelOnly="1" outline="0"/>
    </format>
    <format dxfId="69">
      <pivotArea field="66" type="button" dataOnly="0" labelOnly="1" outline="0"/>
    </format>
    <format dxfId="68">
      <pivotArea field="77" type="button" dataOnly="0" labelOnly="1" outline="0"/>
    </format>
    <format dxfId="67">
      <pivotArea field="70" type="button" dataOnly="0" labelOnly="1" outline="0"/>
    </format>
    <format dxfId="66">
      <pivotArea type="all" dataOnly="0" outline="0" fieldPosition="0"/>
    </format>
    <format dxfId="65">
      <pivotArea field="71" type="button" dataOnly="0" labelOnly="1" outline="0"/>
    </format>
    <format dxfId="64">
      <pivotArea field="84" type="button" dataOnly="0" labelOnly="1" outline="0" axis="axisRow" fieldPosition="2"/>
    </format>
    <format dxfId="63">
      <pivotArea field="49" type="button" dataOnly="0" labelOnly="1" outline="0"/>
    </format>
    <format dxfId="62">
      <pivotArea field="53" type="button" dataOnly="0" labelOnly="1" outline="0"/>
    </format>
    <format dxfId="61">
      <pivotArea field="72" type="button" dataOnly="0" labelOnly="1" outline="0"/>
    </format>
    <format dxfId="60">
      <pivotArea field="47" type="button" dataOnly="0" labelOnly="1" outline="0"/>
    </format>
    <format dxfId="59">
      <pivotArea field="44" type="button" dataOnly="0" labelOnly="1" outline="0"/>
    </format>
    <format dxfId="58">
      <pivotArea field="73" type="button" dataOnly="0" labelOnly="1" outline="0"/>
    </format>
    <format dxfId="57">
      <pivotArea field="74" type="button" dataOnly="0" labelOnly="1" outline="0"/>
    </format>
    <format dxfId="56">
      <pivotArea field="48" type="button" dataOnly="0" labelOnly="1" outline="0"/>
    </format>
    <format dxfId="55">
      <pivotArea field="50" type="button" dataOnly="0" labelOnly="1" outline="0"/>
    </format>
    <format dxfId="54">
      <pivotArea field="54" type="button" dataOnly="0" labelOnly="1" outline="0"/>
    </format>
    <format dxfId="53">
      <pivotArea field="51" type="button" dataOnly="0" labelOnly="1" outline="0"/>
    </format>
    <format dxfId="52">
      <pivotArea field="66" type="button" dataOnly="0" labelOnly="1" outline="0"/>
    </format>
    <format dxfId="51">
      <pivotArea field="68" type="button" dataOnly="0" labelOnly="1" outline="0"/>
    </format>
    <format dxfId="50">
      <pivotArea field="77" type="button" dataOnly="0" labelOnly="1" outline="0"/>
    </format>
    <format dxfId="49">
      <pivotArea field="75" type="button" dataOnly="0" labelOnly="1" outline="0"/>
    </format>
    <format dxfId="48">
      <pivotArea field="70" type="button" dataOnly="0" labelOnly="1" outline="0"/>
    </format>
    <format dxfId="47">
      <pivotArea field="78" type="button" dataOnly="0" labelOnly="1" outline="0"/>
    </format>
    <format dxfId="46">
      <pivotArea field="79" type="button" dataOnly="0" labelOnly="1" outline="0"/>
    </format>
    <format dxfId="45">
      <pivotArea field="86" type="button" dataOnly="0" labelOnly="1" outline="0"/>
    </format>
    <format dxfId="44">
      <pivotArea field="87" type="button" dataOnly="0" labelOnly="1" outline="0"/>
    </format>
    <format dxfId="43">
      <pivotArea field="88" type="button" dataOnly="0" labelOnly="1" outline="0"/>
    </format>
    <format dxfId="42">
      <pivotArea field="93" type="button" dataOnly="0" labelOnly="1" outline="0" axis="axisRow" fieldPosition="0"/>
    </format>
    <format dxfId="41">
      <pivotArea field="94" type="button" dataOnly="0" labelOnly="1" outline="0" axis="axisRow" fieldPosition="1"/>
    </format>
    <format dxfId="40">
      <pivotArea field="95"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A6:O478" firstHeaderRow="2" firstDataRow="2" firstDataCol="9"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733">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8"/>
        <item x="139"/>
        <item x="120"/>
        <item x="140"/>
        <item x="141"/>
        <item x="142"/>
        <item x="144"/>
        <item x="146"/>
        <item x="147"/>
        <item x="119"/>
        <item x="121"/>
        <item x="122"/>
        <item x="123"/>
        <item x="124"/>
        <item x="125"/>
        <item x="127"/>
        <item x="129"/>
        <item x="134"/>
        <item x="136"/>
        <item x="143"/>
        <item x="145"/>
        <item x="10"/>
        <item x="18"/>
        <item x="21"/>
        <item x="126"/>
        <item x="128"/>
        <item x="130"/>
        <item x="131"/>
        <item x="132"/>
        <item x="133"/>
        <item x="135"/>
        <item x="137"/>
        <item x="2"/>
        <item x="11"/>
        <item x="13"/>
        <item x="31"/>
        <item x="32"/>
        <item x="33"/>
        <item x="34"/>
        <item x="35"/>
        <item x="39"/>
        <item x="41"/>
        <item x="42"/>
        <item x="43"/>
        <item x="44"/>
        <item x="49"/>
        <item x="50"/>
        <item x="51"/>
        <item x="55"/>
        <item x="58"/>
        <item x="59"/>
        <item x="16"/>
        <item x="56"/>
        <item x="57"/>
        <item x="410"/>
        <item m="1" x="574"/>
        <item x="387"/>
        <item x="386"/>
        <item x="17"/>
        <item x="61"/>
        <item x="62"/>
        <item x="63"/>
        <item x="64"/>
        <item x="67"/>
        <item x="69"/>
        <item x="70"/>
        <item x="71"/>
        <item x="72"/>
        <item x="73"/>
        <item x="76"/>
        <item x="80"/>
        <item x="81"/>
        <item x="82"/>
        <item x="83"/>
        <item x="84"/>
        <item x="85"/>
        <item x="86"/>
        <item x="87"/>
        <item x="88"/>
        <item x="89"/>
        <item x="94"/>
        <item x="95"/>
        <item x="96"/>
        <item x="97"/>
        <item x="98"/>
        <item x="99"/>
        <item x="100"/>
        <item x="101"/>
        <item m="1" x="631"/>
        <item x="103"/>
        <item x="104"/>
        <item x="105"/>
        <item x="106"/>
        <item x="107"/>
        <item x="108"/>
        <item m="1" x="641"/>
        <item x="110"/>
        <item x="65"/>
        <item x="66"/>
        <item x="68"/>
        <item x="74"/>
        <item x="75"/>
        <item x="77"/>
        <item x="78"/>
        <item x="79"/>
        <item x="90"/>
        <item x="91"/>
        <item x="92"/>
        <item x="93"/>
        <item x="111"/>
        <item x="112"/>
        <item x="113"/>
        <item x="114"/>
        <item x="115"/>
        <item x="116"/>
        <item x="117"/>
        <item m="1" x="595"/>
        <item x="314"/>
        <item x="325"/>
        <item m="1" x="605"/>
        <item m="1" x="697"/>
        <item m="1" x="579"/>
        <item m="1" x="693"/>
        <item m="1" x="698"/>
        <item m="1" x="651"/>
        <item m="1" x="630"/>
        <item m="1" x="655"/>
        <item m="1" x="707"/>
        <item m="1" x="704"/>
        <item m="1" x="690"/>
        <item m="1" x="584"/>
        <item x="407"/>
        <item m="1" x="685"/>
        <item m="1" x="581"/>
        <item m="1" x="668"/>
        <item m="1" x="566"/>
        <item m="1" x="691"/>
        <item m="1" x="654"/>
        <item m="1" x="583"/>
        <item m="1" x="719"/>
        <item m="1" x="714"/>
        <item m="1" x="625"/>
        <item m="1" x="628"/>
        <item m="1" x="639"/>
        <item m="1" x="602"/>
        <item m="1" x="720"/>
        <item m="1" x="727"/>
        <item m="1" x="728"/>
        <item m="1" x="687"/>
        <item m="1" x="688"/>
        <item m="1" x="717"/>
        <item m="1" x="675"/>
        <item m="1" x="626"/>
        <item m="1" x="667"/>
        <item m="1" x="706"/>
        <item x="385"/>
        <item m="1" x="657"/>
        <item m="1" x="587"/>
        <item m="1" x="692"/>
        <item m="1" x="673"/>
        <item m="1" x="705"/>
        <item m="1" x="664"/>
        <item m="1" x="610"/>
        <item m="1" x="723"/>
        <item m="1" x="564"/>
        <item m="1" x="715"/>
        <item m="1" x="637"/>
        <item m="1" x="638"/>
        <item m="1" x="633"/>
        <item m="1" x="716"/>
        <item m="1" x="612"/>
        <item m="1" x="644"/>
        <item m="1" x="593"/>
        <item m="1" x="636"/>
        <item m="1" x="729"/>
        <item m="1" x="567"/>
        <item m="1" x="614"/>
        <item m="1" x="678"/>
        <item m="1" x="604"/>
        <item m="1" x="709"/>
        <item m="1" x="708"/>
        <item m="1" x="617"/>
        <item m="1" x="730"/>
        <item m="1" x="703"/>
        <item m="1" x="572"/>
        <item m="1" x="663"/>
        <item m="1" x="619"/>
        <item m="1" x="616"/>
        <item m="1" x="694"/>
        <item m="1" x="573"/>
        <item m="1" x="721"/>
        <item m="1" x="590"/>
        <item m="1" x="677"/>
        <item m="1" x="642"/>
        <item m="1" x="640"/>
        <item m="1" x="718"/>
        <item m="1" x="594"/>
        <item m="1" x="570"/>
        <item m="1" x="632"/>
        <item m="1" x="710"/>
        <item m="1" x="680"/>
        <item m="1" x="679"/>
        <item m="1" x="589"/>
        <item m="1" x="647"/>
        <item m="1" x="624"/>
        <item m="1" x="669"/>
        <item m="1" x="611"/>
        <item m="1" x="646"/>
        <item m="1" x="711"/>
        <item m="1" x="671"/>
        <item m="1" x="586"/>
        <item m="1" x="724"/>
        <item m="1" x="621"/>
        <item m="1" x="622"/>
        <item m="1" x="656"/>
        <item m="1" x="652"/>
        <item m="1" x="662"/>
        <item m="1" x="569"/>
        <item m="1" x="712"/>
        <item m="1" x="582"/>
        <item m="1" x="686"/>
        <item m="1" x="568"/>
        <item m="1" x="606"/>
        <item m="1" x="588"/>
        <item m="1" x="618"/>
        <item m="1" x="699"/>
        <item m="1" x="725"/>
        <item m="1" x="607"/>
        <item m="1" x="731"/>
        <item x="409"/>
        <item m="1" x="585"/>
        <item m="1" x="615"/>
        <item m="1" x="648"/>
        <item m="1" x="613"/>
        <item m="1" x="627"/>
        <item m="1" x="689"/>
        <item m="1" x="620"/>
        <item m="1" x="565"/>
        <item m="1" x="670"/>
        <item m="1" x="643"/>
        <item m="1" x="650"/>
        <item m="1" x="665"/>
        <item m="1" x="682"/>
        <item m="1" x="681"/>
        <item m="1" x="726"/>
        <item m="1" x="684"/>
        <item m="1" x="577"/>
        <item m="1" x="609"/>
        <item m="1" x="645"/>
        <item m="1" x="696"/>
        <item m="1" x="576"/>
        <item x="388"/>
        <item m="1" x="700"/>
        <item m="1" x="596"/>
        <item m="1" x="683"/>
        <item m="1" x="666"/>
        <item m="1" x="603"/>
        <item m="1" x="608"/>
        <item m="1" x="601"/>
        <item m="1" x="649"/>
        <item m="1" x="661"/>
        <item m="1" x="575"/>
        <item m="1" x="732"/>
        <item m="1" x="676"/>
        <item m="1" x="658"/>
        <item m="1" x="713"/>
        <item x="265"/>
        <item x="150"/>
        <item x="149"/>
        <item x="266"/>
        <item x="267"/>
        <item x="268"/>
        <item x="269"/>
        <item x="270"/>
        <item x="102"/>
        <item x="109"/>
        <item x="118"/>
        <item x="198"/>
        <item x="199"/>
        <item x="200"/>
        <item x="201"/>
        <item x="202"/>
        <item x="203"/>
        <item x="204"/>
        <item x="174"/>
        <item x="172"/>
        <item x="205"/>
        <item x="206"/>
        <item x="207"/>
        <item x="208"/>
        <item x="209"/>
        <item x="210"/>
        <item x="211"/>
        <item x="212"/>
        <item x="213"/>
        <item x="214"/>
        <item x="215"/>
        <item x="216"/>
        <item x="217"/>
        <item x="218"/>
        <item x="219"/>
        <item x="220"/>
        <item x="173"/>
        <item x="221"/>
        <item x="222"/>
        <item x="223"/>
        <item x="224"/>
        <item x="225"/>
        <item x="226"/>
        <item x="227"/>
        <item x="228"/>
        <item x="229"/>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5"/>
        <item x="316"/>
        <item x="317"/>
        <item x="318"/>
        <item x="319"/>
        <item x="320"/>
        <item x="321"/>
        <item x="322"/>
        <item x="323"/>
        <item x="324"/>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82"/>
        <item x="383"/>
        <item x="384"/>
        <item x="389"/>
        <item x="390"/>
        <item x="391"/>
        <item x="392"/>
        <item x="393"/>
        <item x="394"/>
        <item x="395"/>
        <item x="396"/>
        <item x="397"/>
        <item x="398"/>
        <item x="399"/>
        <item x="400"/>
        <item x="401"/>
        <item x="402"/>
        <item x="403"/>
        <item x="404"/>
        <item x="405"/>
        <item x="406"/>
        <item x="40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m="1" x="672"/>
        <item m="1" x="702"/>
        <item m="1" x="653"/>
        <item m="1" x="722"/>
        <item x="455"/>
        <item m="1" x="597"/>
        <item m="1" x="634"/>
        <item m="1" x="578"/>
        <item m="1" x="592"/>
        <item x="460"/>
        <item x="461"/>
        <item x="464"/>
        <item m="1" x="635"/>
        <item m="1" x="629"/>
        <item m="1" x="695"/>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148"/>
        <item x="151"/>
        <item x="152"/>
        <item x="153"/>
        <item x="154"/>
        <item x="155"/>
        <item x="156"/>
        <item x="157"/>
        <item x="158"/>
        <item x="159"/>
        <item x="160"/>
        <item x="161"/>
        <item x="162"/>
        <item x="163"/>
        <item x="164"/>
        <item x="165"/>
        <item x="166"/>
        <item x="167"/>
        <item x="168"/>
        <item x="169"/>
        <item x="170"/>
        <item x="171"/>
        <item x="175"/>
        <item x="176"/>
        <item x="177"/>
        <item x="178"/>
        <item m="1" x="591"/>
        <item m="1" x="659"/>
        <item m="1" x="599"/>
        <item m="1" x="598"/>
        <item m="1" x="701"/>
        <item m="1" x="660"/>
        <item m="1" x="600"/>
        <item x="186"/>
        <item x="187"/>
        <item x="188"/>
        <item m="1" x="623"/>
        <item x="189"/>
        <item x="190"/>
        <item x="230"/>
        <item x="231"/>
        <item x="379"/>
        <item x="380"/>
        <item x="381"/>
        <item x="449"/>
        <item x="450"/>
        <item x="451"/>
        <item m="1" x="571"/>
        <item x="452"/>
        <item x="453"/>
        <item x="456"/>
        <item x="457"/>
        <item x="458"/>
        <item x="459"/>
        <item x="462"/>
        <item x="463"/>
        <item x="465"/>
        <item x="468"/>
        <item x="469"/>
        <item x="470"/>
        <item x="471"/>
        <item x="472"/>
        <item m="1" x="580"/>
        <item x="475"/>
        <item x="476"/>
        <item x="477"/>
        <item x="478"/>
        <item m="1" x="674"/>
        <item x="480"/>
        <item x="481"/>
        <item x="482"/>
        <item x="483"/>
        <item x="484"/>
        <item x="560"/>
        <item x="561"/>
        <item x="562"/>
        <item x="563"/>
        <item x="473"/>
        <item x="474"/>
        <item x="179"/>
        <item x="180"/>
        <item x="181"/>
        <item x="182"/>
        <item x="183"/>
        <item x="184"/>
        <item x="185"/>
        <item x="192"/>
        <item x="193"/>
        <item x="194"/>
        <item x="195"/>
        <item x="196"/>
        <item x="197"/>
        <item x="454"/>
        <item x="466"/>
        <item x="467"/>
        <item x="479"/>
        <item x="191"/>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1218">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4"/>
        <item x="155"/>
        <item x="156"/>
        <item x="158"/>
        <item x="159"/>
        <item x="160"/>
        <item x="161"/>
        <item x="162"/>
        <item x="163"/>
        <item x="135"/>
        <item x="137"/>
        <item x="138"/>
        <item x="139"/>
        <item x="140"/>
        <item x="141"/>
        <item x="142"/>
        <item x="143"/>
        <item x="144"/>
        <item x="145"/>
        <item x="146"/>
        <item x="147"/>
        <item x="148"/>
        <item x="149"/>
        <item x="177"/>
        <item x="178"/>
        <item x="179"/>
        <item x="180"/>
        <item x="181"/>
        <item x="182"/>
        <item x="175"/>
        <item x="136"/>
        <item x="176"/>
        <item x="21"/>
        <item x="150"/>
        <item x="152"/>
        <item x="151"/>
        <item x="153"/>
        <item x="157"/>
        <item x="2"/>
        <item x="32"/>
        <item x="35"/>
        <item x="39"/>
        <item x="73"/>
        <item x="41"/>
        <item x="42"/>
        <item x="43"/>
        <item x="44"/>
        <item x="49"/>
        <item x="50"/>
        <item x="51"/>
        <item x="185"/>
        <item x="15"/>
        <item x="189"/>
        <item x="515"/>
        <item x="375"/>
        <item x="66"/>
        <item x="81"/>
        <item x="82"/>
        <item x="83"/>
        <item x="84"/>
        <item x="85"/>
        <item m="1" x="104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70"/>
        <item x="120"/>
        <item x="121"/>
        <item x="122"/>
        <item x="123"/>
        <item x="124"/>
        <item x="168"/>
        <item x="126"/>
        <item x="127"/>
        <item x="128"/>
        <item x="129"/>
        <item x="130"/>
        <item x="131"/>
        <item x="132"/>
        <item x="133"/>
        <item x="164"/>
        <item x="165"/>
        <item x="166"/>
        <item x="167"/>
        <item x="169"/>
        <item x="171"/>
        <item x="172"/>
        <item x="173"/>
        <item x="174"/>
        <item m="1" x="1116"/>
        <item m="1" x="991"/>
        <item m="1" x="747"/>
        <item m="1" x="821"/>
        <item m="1" x="759"/>
        <item m="1" x="845"/>
        <item m="1" x="1217"/>
        <item m="1" x="666"/>
        <item m="1" x="1019"/>
        <item m="1" x="960"/>
        <item m="1" x="717"/>
        <item m="1" x="724"/>
        <item m="1" x="843"/>
        <item m="1" x="1203"/>
        <item m="1" x="1009"/>
        <item m="1" x="804"/>
        <item m="1" x="1184"/>
        <item m="1" x="654"/>
        <item m="1" x="1089"/>
        <item m="1" x="785"/>
        <item m="1" x="680"/>
        <item m="1" x="914"/>
        <item m="1" x="1162"/>
        <item m="1" x="707"/>
        <item m="1" x="976"/>
        <item m="1" x="674"/>
        <item m="1" x="651"/>
        <item m="1" x="1077"/>
        <item m="1" x="751"/>
        <item m="1" x="906"/>
        <item m="1" x="862"/>
        <item m="1" x="927"/>
        <item x="193"/>
        <item x="225"/>
        <item x="226"/>
        <item m="1" x="730"/>
        <item m="1" x="799"/>
        <item m="1" x="947"/>
        <item m="1" x="750"/>
        <item m="1" x="1129"/>
        <item m="1" x="1142"/>
        <item m="1" x="783"/>
        <item m="1" x="662"/>
        <item m="1" x="892"/>
        <item m="1" x="746"/>
        <item m="1" x="702"/>
        <item m="1" x="645"/>
        <item m="1" x="867"/>
        <item m="1" x="925"/>
        <item m="1" x="784"/>
        <item m="1" x="847"/>
        <item m="1" x="961"/>
        <item m="1" x="1047"/>
        <item m="1" x="810"/>
        <item m="1" x="1158"/>
        <item m="1" x="1191"/>
        <item m="1" x="1094"/>
        <item m="1" x="781"/>
        <item m="1" x="772"/>
        <item m="1" x="649"/>
        <item m="1" x="1092"/>
        <item m="1" x="706"/>
        <item m="1" x="1005"/>
        <item m="1" x="1087"/>
        <item m="1" x="1085"/>
        <item m="1" x="1029"/>
        <item m="1" x="797"/>
        <item m="1" x="1022"/>
        <item m="1" x="729"/>
        <item m="1" x="1185"/>
        <item m="1" x="1139"/>
        <item m="1" x="900"/>
        <item m="1" x="970"/>
        <item m="1" x="1120"/>
        <item m="1" x="1078"/>
        <item m="1" x="1167"/>
        <item m="1" x="872"/>
        <item m="1" x="937"/>
        <item m="1" x="936"/>
        <item m="1" x="672"/>
        <item m="1" x="673"/>
        <item m="1" x="940"/>
        <item m="1" x="1178"/>
        <item m="1" x="1177"/>
        <item m="1" x="999"/>
        <item m="1" x="1000"/>
        <item m="1" x="1001"/>
        <item m="1" x="1002"/>
        <item m="1" x="849"/>
        <item m="1" x="938"/>
        <item m="1" x="932"/>
        <item m="1" x="1169"/>
        <item m="1" x="1171"/>
        <item m="1" x="1173"/>
        <item m="1" x="1175"/>
        <item m="1" x="1188"/>
        <item m="1" x="939"/>
        <item m="1" x="933"/>
        <item m="1" x="1170"/>
        <item m="1" x="1172"/>
        <item m="1" x="1174"/>
        <item m="1" x="1176"/>
        <item m="1" x="1189"/>
        <item m="1" x="835"/>
        <item m="1" x="1159"/>
        <item m="1" x="968"/>
        <item m="1" x="815"/>
        <item m="1" x="1134"/>
        <item m="1" x="1143"/>
        <item m="1" x="818"/>
        <item m="1" x="982"/>
        <item m="1" x="1062"/>
        <item m="1" x="1146"/>
        <item m="1" x="1208"/>
        <item m="1" x="678"/>
        <item m="1" x="1037"/>
        <item m="1" x="1061"/>
        <item m="1" x="1210"/>
        <item m="1" x="758"/>
        <item m="1" x="1080"/>
        <item m="1" x="1075"/>
        <item m="1" x="832"/>
        <item m="1" x="1193"/>
        <item m="1" x="1076"/>
        <item m="1" x="855"/>
        <item m="1" x="837"/>
        <item m="1" x="1195"/>
        <item m="1" x="677"/>
        <item m="1" x="712"/>
        <item m="1" x="1096"/>
        <item m="1" x="820"/>
        <item m="1" x="1074"/>
        <item m="1" x="851"/>
        <item m="1" x="1051"/>
        <item m="1" x="868"/>
        <item m="1" x="863"/>
        <item m="1" x="1205"/>
        <item m="1" x="1012"/>
        <item m="1" x="659"/>
        <item m="1" x="668"/>
        <item m="1" x="1122"/>
        <item m="1" x="1101"/>
        <item m="1" x="1010"/>
        <item m="1" x="853"/>
        <item m="1" x="1068"/>
        <item m="1" x="757"/>
        <item m="1" x="995"/>
        <item m="1" x="675"/>
        <item m="1" x="661"/>
        <item m="1" x="753"/>
        <item m="1" x="793"/>
        <item m="1" x="922"/>
        <item m="1" x="856"/>
        <item m="1" x="878"/>
        <item m="1" x="755"/>
        <item m="1" x="1190"/>
        <item m="1" x="870"/>
        <item m="1" x="989"/>
        <item m="1" x="790"/>
        <item m="1" x="1053"/>
        <item m="1" x="979"/>
        <item m="1" x="880"/>
        <item m="1" x="915"/>
        <item m="1" x="1060"/>
        <item m="1" x="969"/>
        <item m="1" x="952"/>
        <item m="1" x="800"/>
        <item m="1" x="1069"/>
        <item m="1" x="731"/>
        <item m="1" x="754"/>
        <item m="1" x="1117"/>
        <item m="1" x="667"/>
        <item m="1" x="993"/>
        <item m="1" x="1011"/>
        <item m="1" x="879"/>
        <item m="1" x="963"/>
        <item m="1" x="732"/>
        <item m="1" x="813"/>
        <item m="1" x="733"/>
        <item m="1" x="726"/>
        <item m="1" x="655"/>
        <item m="1" x="782"/>
        <item m="1" x="885"/>
        <item m="1" x="1149"/>
        <item m="1" x="1168"/>
        <item m="1" x="803"/>
        <item m="1" x="987"/>
        <item m="1" x="953"/>
        <item m="1" x="839"/>
        <item m="1" x="1125"/>
        <item m="1" x="1057"/>
        <item m="1" x="861"/>
        <item m="1" x="1121"/>
        <item m="1" x="787"/>
        <item m="1" x="886"/>
        <item m="1" x="737"/>
        <item m="1" x="735"/>
        <item m="1" x="734"/>
        <item m="1" x="736"/>
        <item m="1" x="739"/>
        <item m="1" x="809"/>
        <item m="1" x="1021"/>
        <item m="1" x="814"/>
        <item m="1" x="1048"/>
        <item m="1" x="796"/>
        <item m="1" x="769"/>
        <item m="1" x="715"/>
        <item m="1" x="854"/>
        <item m="1" x="875"/>
        <item m="1" x="1090"/>
        <item m="1" x="1003"/>
        <item x="222"/>
        <item m="1" x="658"/>
        <item m="1" x="1025"/>
        <item m="1" x="838"/>
        <item m="1" x="1197"/>
        <item m="1" x="957"/>
        <item m="1" x="1065"/>
        <item m="1" x="1095"/>
        <item m="1" x="816"/>
        <item m="1" x="1144"/>
        <item m="1" x="1058"/>
        <item m="1" x="648"/>
        <item m="1" x="1153"/>
        <item m="1" x="650"/>
        <item m="1" x="798"/>
        <item m="1" x="955"/>
        <item m="1" x="956"/>
        <item m="1" x="1004"/>
        <item m="1" x="1206"/>
        <item m="1" x="893"/>
        <item m="1" x="1067"/>
        <item m="1" x="756"/>
        <item m="1" x="1063"/>
        <item m="1" x="1064"/>
        <item m="1" x="752"/>
        <item m="1" x="791"/>
        <item m="1" x="836"/>
        <item m="1" x="1194"/>
        <item m="1" x="998"/>
        <item m="1" x="653"/>
        <item m="1" x="1199"/>
        <item m="1" x="882"/>
        <item m="1" x="1081"/>
        <item x="535"/>
        <item m="1" x="1154"/>
        <item m="1" x="657"/>
        <item m="1" x="1209"/>
        <item m="1" x="719"/>
        <item m="1" x="647"/>
        <item m="1" x="948"/>
        <item m="1" x="711"/>
        <item m="1" x="887"/>
        <item m="1" x="988"/>
        <item m="1" x="944"/>
        <item m="1" x="945"/>
        <item m="1" x="1059"/>
        <item m="1" x="859"/>
        <item m="1" x="744"/>
        <item m="1" x="699"/>
        <item m="1" x="765"/>
        <item m="1" x="766"/>
        <item m="1" x="958"/>
        <item m="1" x="771"/>
        <item m="1" x="1013"/>
        <item m="1" x="1187"/>
        <item m="1" x="986"/>
        <item m="1" x="696"/>
        <item m="1" x="926"/>
        <item m="1" x="980"/>
        <item m="1" x="823"/>
        <item m="1" x="768"/>
        <item m="1" x="828"/>
        <item m="1" x="689"/>
        <item m="1" x="794"/>
        <item m="1" x="709"/>
        <item m="1" x="852"/>
        <item m="1" x="1031"/>
        <item m="1" x="700"/>
        <item m="1" x="919"/>
        <item m="1" x="779"/>
        <item m="1" x="894"/>
        <item m="1" x="826"/>
        <item m="1" x="1200"/>
        <item m="1" x="1056"/>
        <item m="1" x="1082"/>
        <item m="1" x="920"/>
        <item x="299"/>
        <item m="1" x="701"/>
        <item m="1" x="1106"/>
        <item m="1" x="844"/>
        <item m="1" x="1105"/>
        <item m="1" x="829"/>
        <item m="1" x="1156"/>
        <item m="1" x="1155"/>
        <item m="1" x="743"/>
        <item m="1" x="795"/>
        <item x="188"/>
        <item m="1" x="679"/>
        <item m="1" x="1133"/>
        <item m="1" x="1127"/>
        <item m="1" x="898"/>
        <item m="1" x="850"/>
        <item m="1" x="1033"/>
        <item m="1" x="697"/>
        <item m="1" x="966"/>
        <item m="1" x="1026"/>
        <item m="1" x="964"/>
        <item m="1" x="1030"/>
        <item m="1" x="708"/>
        <item m="1" x="1027"/>
        <item m="1" x="965"/>
        <item m="1" x="723"/>
        <item m="1" x="946"/>
        <item m="1" x="1126"/>
        <item m="1" x="693"/>
        <item m="1" x="1183"/>
        <item m="1" x="1093"/>
        <item m="1" x="909"/>
        <item m="1" x="846"/>
        <item m="1" x="760"/>
        <item m="1" x="1072"/>
        <item m="1" x="681"/>
        <item m="1" x="1163"/>
        <item m="1" x="977"/>
        <item m="1" x="652"/>
        <item m="1" x="996"/>
        <item m="1" x="676"/>
        <item m="1" x="923"/>
        <item m="1" x="983"/>
        <item m="1" x="1130"/>
        <item m="1" x="780"/>
        <item m="1" x="883"/>
        <item m="1" x="741"/>
        <item m="1" x="1111"/>
        <item m="1" x="776"/>
        <item m="1" x="949"/>
        <item m="1" x="1020"/>
        <item m="1" x="884"/>
        <item m="1" x="817"/>
        <item m="1" x="1145"/>
        <item m="1" x="834"/>
        <item m="1" x="1147"/>
        <item m="1" x="990"/>
        <item m="1" x="881"/>
        <item m="1" x="792"/>
        <item m="1" x="916"/>
        <item m="1" x="1131"/>
        <item m="1" x="981"/>
        <item m="1" x="811"/>
        <item m="1" x="871"/>
        <item m="1" x="1119"/>
        <item m="1" x="1196"/>
        <item m="1" x="664"/>
        <item m="1" x="1215"/>
        <item m="1" x="1016"/>
        <item m="1" x="1198"/>
        <item m="1" x="665"/>
        <item m="1" x="1216"/>
        <item m="1" x="1017"/>
        <item m="1" x="683"/>
        <item m="1" x="1052"/>
        <item m="1" x="691"/>
        <item m="1" x="913"/>
        <item m="1" x="959"/>
        <item m="1" x="656"/>
        <item m="1" x="842"/>
        <item m="1" x="1023"/>
        <item m="1" x="864"/>
        <item m="1" x="1211"/>
        <item m="1" x="1099"/>
        <item m="1" x="1071"/>
        <item m="1" x="646"/>
        <item m="1" x="918"/>
        <item m="1" x="1050"/>
        <item m="1" x="698"/>
        <item m="1" x="924"/>
        <item m="1" x="1084"/>
        <item m="1" x="973"/>
        <item m="1" x="807"/>
        <item m="1" x="971"/>
        <item m="1" x="903"/>
        <item m="1" x="1014"/>
        <item m="1" x="1043"/>
        <item m="1" x="685"/>
        <item m="1" x="840"/>
        <item m="1" x="897"/>
        <item m="1" x="773"/>
        <item m="1" x="1024"/>
        <item m="1" x="1141"/>
        <item m="1" x="806"/>
        <item m="1" x="1151"/>
        <item m="1" x="831"/>
        <item m="1" x="984"/>
        <item m="1" x="1192"/>
        <item m="1" x="1128"/>
        <item m="1" x="890"/>
        <item m="1" x="808"/>
        <item m="1" x="801"/>
        <item m="1" x="1150"/>
        <item m="1" x="1152"/>
        <item m="1" x="985"/>
        <item m="1" x="764"/>
        <item m="1" x="1070"/>
        <item m="1" x="1204"/>
        <item m="1" x="873"/>
        <item m="1" x="874"/>
        <item m="1" x="1212"/>
        <item m="1" x="1138"/>
        <item m="1" x="1164"/>
        <item m="1" x="670"/>
        <item m="1" x="1007"/>
        <item m="1" x="749"/>
        <item m="1" x="763"/>
        <item m="1" x="692"/>
        <item m="1" x="762"/>
        <item m="1" x="825"/>
        <item m="1" x="767"/>
        <item m="1" x="877"/>
        <item m="1" x="931"/>
        <item m="1" x="930"/>
        <item m="1" x="951"/>
        <item m="1" x="929"/>
        <item m="1" x="928"/>
        <item x="229"/>
        <item m="1" x="1181"/>
        <item m="1" x="822"/>
        <item m="1" x="686"/>
        <item m="1" x="1104"/>
        <item m="1" x="1213"/>
        <item m="1" x="1039"/>
        <item m="1" x="869"/>
        <item m="1" x="742"/>
        <item m="1" x="788"/>
        <item m="1" x="1091"/>
        <item m="1" x="1112"/>
        <item m="1" x="1049"/>
        <item m="1" x="1103"/>
        <item m="1" x="899"/>
        <item m="1" x="1132"/>
        <item m="1" x="888"/>
        <item m="1" x="1055"/>
        <item x="393"/>
        <item m="1" x="1202"/>
        <item m="1" x="1157"/>
        <item m="1" x="907"/>
        <item m="1" x="904"/>
        <item m="1" x="908"/>
        <item m="1" x="905"/>
        <item m="1" x="1088"/>
        <item m="1" x="1137"/>
        <item m="1" x="1073"/>
        <item m="1" x="721"/>
        <item m="1" x="891"/>
        <item m="1" x="725"/>
        <item m="1" x="1054"/>
        <item m="1" x="722"/>
        <item m="1" x="660"/>
        <item m="1" x="1108"/>
        <item m="1" x="1079"/>
        <item m="1" x="778"/>
        <item m="1" x="1136"/>
        <item m="1" x="1066"/>
        <item m="1" x="713"/>
        <item m="1" x="1179"/>
        <item m="1" x="943"/>
        <item m="1" x="805"/>
        <item m="1" x="921"/>
        <item m="1" x="1182"/>
        <item m="1" x="1118"/>
        <item m="1" x="967"/>
        <item m="1" x="935"/>
        <item m="1" x="934"/>
        <item m="1" x="761"/>
        <item m="1" x="1135"/>
        <item m="1" x="1044"/>
        <item m="1" x="710"/>
        <item m="1" x="942"/>
        <item m="1" x="1032"/>
        <item m="1" x="866"/>
        <item m="1" x="748"/>
        <item m="1" x="1114"/>
        <item m="1" x="1186"/>
        <item m="1" x="1045"/>
        <item m="1" x="858"/>
        <item m="1" x="1041"/>
        <item m="1" x="1148"/>
        <item m="1" x="682"/>
        <item m="1" x="1040"/>
        <item m="1" x="819"/>
        <item m="1" x="1113"/>
        <item m="1" x="694"/>
        <item m="1" x="1110"/>
        <item m="1" x="695"/>
        <item m="1" x="876"/>
        <item m="1" x="1109"/>
        <item m="1" x="950"/>
        <item m="1" x="720"/>
        <item m="1" x="1214"/>
        <item m="1" x="954"/>
        <item m="1" x="901"/>
        <item m="1" x="1115"/>
        <item m="1" x="684"/>
        <item m="1" x="770"/>
        <item m="1" x="644"/>
        <item m="1" x="1034"/>
        <item m="1" x="728"/>
        <item m="1" x="917"/>
        <item m="1" x="1083"/>
        <item m="1" x="1086"/>
        <item m="1" x="688"/>
        <item m="1" x="671"/>
        <item m="1" x="860"/>
        <item m="1" x="1140"/>
        <item m="1" x="774"/>
        <item m="1" x="997"/>
        <item m="1" x="1098"/>
        <item m="1" x="974"/>
        <item m="1" x="1123"/>
        <item m="1" x="716"/>
        <item m="1" x="889"/>
        <item m="1" x="1035"/>
        <item m="1" x="718"/>
        <item m="1" x="895"/>
        <item m="1" x="1100"/>
        <item m="1" x="687"/>
        <item m="1" x="827"/>
        <item m="1" x="902"/>
        <item m="1" x="941"/>
        <item m="1" x="775"/>
        <item m="1" x="978"/>
        <item m="1" x="865"/>
        <item m="1" x="786"/>
        <item m="1" x="833"/>
        <item m="1" x="962"/>
        <item m="1" x="1097"/>
        <item m="1" x="1042"/>
        <item m="1" x="830"/>
        <item m="1" x="690"/>
        <item m="1" x="975"/>
        <item m="1" x="777"/>
        <item m="1" x="727"/>
        <item x="293"/>
        <item x="186"/>
        <item x="294"/>
        <item x="295"/>
        <item x="296"/>
        <item x="297"/>
        <item x="298"/>
        <item x="86"/>
        <item x="119"/>
        <item x="125"/>
        <item x="134"/>
        <item x="300"/>
        <item x="301"/>
        <item x="302"/>
        <item x="303"/>
        <item x="223"/>
        <item x="230"/>
        <item x="231"/>
        <item x="232"/>
        <item x="233"/>
        <item x="184"/>
        <item x="234"/>
        <item x="235"/>
        <item x="236"/>
        <item x="237"/>
        <item x="210"/>
        <item x="208"/>
        <item x="238"/>
        <item x="239"/>
        <item x="240"/>
        <item x="241"/>
        <item x="242"/>
        <item x="243"/>
        <item x="244"/>
        <item x="245"/>
        <item x="246"/>
        <item x="247"/>
        <item x="248"/>
        <item x="249"/>
        <item x="250"/>
        <item x="251"/>
        <item x="209"/>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58"/>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190"/>
        <item x="374"/>
        <item x="376"/>
        <item x="377"/>
        <item x="378"/>
        <item x="379"/>
        <item x="380"/>
        <item x="381"/>
        <item x="382"/>
        <item x="383"/>
        <item x="384"/>
        <item x="385"/>
        <item x="386"/>
        <item x="387"/>
        <item x="388"/>
        <item x="389"/>
        <item x="192"/>
        <item x="390"/>
        <item x="391"/>
        <item x="392"/>
        <item x="195"/>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529"/>
        <item x="530"/>
        <item x="187"/>
        <item x="531"/>
        <item x="532"/>
        <item x="533"/>
        <item x="534"/>
        <item x="536"/>
        <item x="537"/>
        <item x="538"/>
        <item x="539"/>
        <item x="540"/>
        <item x="541"/>
        <item x="542"/>
        <item x="543"/>
        <item x="544"/>
        <item x="545"/>
        <item x="546"/>
        <item x="547"/>
        <item x="548"/>
        <item x="549"/>
        <item x="550"/>
        <item x="551"/>
        <item m="1" x="1015"/>
        <item m="1" x="802"/>
        <item x="490"/>
        <item m="1" x="1008"/>
        <item m="1" x="896"/>
        <item m="1" x="1201"/>
        <item m="1" x="1006"/>
        <item x="499"/>
        <item m="1" x="669"/>
        <item m="1" x="1166"/>
        <item x="486"/>
        <item x="489"/>
        <item m="1" x="994"/>
        <item x="554"/>
        <item m="1" x="1180"/>
        <item x="555"/>
        <item x="500"/>
        <item m="1" x="1102"/>
        <item m="1" x="704"/>
        <item m="1" x="703"/>
        <item m="1" x="789"/>
        <item m="1" x="1036"/>
        <item m="1" x="848"/>
        <item m="1" x="663"/>
        <item m="1" x="1028"/>
        <item m="1" x="857"/>
        <item m="1" x="1161"/>
        <item m="1" x="812"/>
        <item m="1" x="972"/>
        <item m="1" x="841"/>
        <item m="1" x="745"/>
        <item m="1" x="824"/>
        <item m="1" x="11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191"/>
        <item x="467"/>
        <item x="468"/>
        <item x="469"/>
        <item x="470"/>
        <item x="471"/>
        <item x="472"/>
        <item x="473"/>
        <item x="474"/>
        <item x="475"/>
        <item x="476"/>
        <item x="477"/>
        <item x="478"/>
        <item x="479"/>
        <item x="480"/>
        <item m="1" x="912"/>
        <item m="1" x="911"/>
        <item m="1" x="1207"/>
        <item m="1" x="1038"/>
        <item m="1" x="740"/>
        <item x="511"/>
        <item x="512"/>
        <item x="513"/>
        <item x="514"/>
        <item x="516"/>
        <item x="517"/>
        <item x="518"/>
        <item x="519"/>
        <item x="520"/>
        <item x="521"/>
        <item x="522"/>
        <item x="523"/>
        <item x="524"/>
        <item x="525"/>
        <item x="526"/>
        <item x="527"/>
        <item x="528"/>
        <item x="492"/>
        <item m="1" x="1165"/>
        <item x="552"/>
        <item x="553"/>
        <item m="1" x="1018"/>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183"/>
        <item x="194"/>
        <item x="196"/>
        <item x="197"/>
        <item x="198"/>
        <item x="199"/>
        <item x="200"/>
        <item x="201"/>
        <item x="202"/>
        <item x="203"/>
        <item x="204"/>
        <item m="1" x="738"/>
        <item x="205"/>
        <item x="206"/>
        <item x="207"/>
        <item x="211"/>
        <item x="212"/>
        <item x="213"/>
        <item x="214"/>
        <item x="215"/>
        <item x="216"/>
        <item x="217"/>
        <item x="218"/>
        <item x="219"/>
        <item x="220"/>
        <item x="221"/>
        <item x="224"/>
        <item m="1" x="910"/>
        <item m="1" x="992"/>
        <item x="304"/>
        <item x="305"/>
        <item x="306"/>
        <item m="1" x="1160"/>
        <item m="1" x="714"/>
        <item m="1" x="705"/>
        <item x="422"/>
        <item x="423"/>
        <item x="424"/>
        <item x="481"/>
        <item x="482"/>
        <item x="483"/>
        <item x="485"/>
        <item x="487"/>
        <item x="488"/>
        <item x="491"/>
        <item m="1" x="1107"/>
        <item x="496"/>
        <item x="497"/>
        <item x="498"/>
        <item x="503"/>
        <item x="505"/>
        <item x="506"/>
        <item x="507"/>
        <item x="508"/>
        <item x="556"/>
        <item x="504"/>
        <item x="643"/>
        <item x="501"/>
        <item x="502"/>
        <item x="307"/>
        <item x="484"/>
        <item x="493"/>
        <item x="494"/>
        <item x="495"/>
        <item x="509"/>
        <item x="510"/>
        <item x="557"/>
        <item x="558"/>
        <item x="559"/>
        <item x="560"/>
        <item x="561"/>
        <item x="562"/>
        <item x="563"/>
        <item x="564"/>
        <item x="565"/>
        <item x="566"/>
        <item x="227"/>
        <item x="228"/>
      </items>
    </pivotField>
    <pivotField axis="axisRow" compact="0" outline="0" showAll="0" defaultSubtotal="0">
      <items count="30">
        <item x="0"/>
        <item x="1"/>
        <item x="3"/>
        <item x="2"/>
        <item m="1" x="27"/>
        <item m="1" x="20"/>
        <item m="1" x="23"/>
        <item m="1" x="19"/>
        <item m="1" x="24"/>
        <item m="1" x="26"/>
        <item m="1" x="21"/>
        <item m="1" x="22"/>
        <item m="1" x="28"/>
        <item m="1" x="18"/>
        <item m="1" x="25"/>
        <item m="1" x="29"/>
        <item x="4"/>
        <item x="6"/>
        <item x="7"/>
        <item x="8"/>
        <item x="9"/>
        <item x="10"/>
        <item x="11"/>
        <item x="12"/>
        <item x="13"/>
        <item x="16"/>
        <item x="5"/>
        <item x="14"/>
        <item x="15"/>
        <item x="17"/>
      </items>
    </pivotField>
    <pivotField compact="0" outline="0" showAll="0"/>
    <pivotField axis="axisRow" compact="0" outline="0" showAll="0" defaultSubtotal="0">
      <items count="6">
        <item x="0"/>
        <item x="1"/>
        <item x="4"/>
        <item x="2"/>
        <item x="3"/>
        <item x="5"/>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3281"/>
        <item m="1" x="3370"/>
        <item m="1" x="3458"/>
        <item m="1" x="3540"/>
        <item m="1" x="3634"/>
        <item m="1" x="3701"/>
        <item m="1" x="3781"/>
        <item m="1" x="3833"/>
        <item m="1" x="3909"/>
        <item m="1" x="2757"/>
        <item m="1" x="2865"/>
        <item m="1" x="2956"/>
        <item m="1" x="3064"/>
        <item m="1" x="3143"/>
        <item m="1" x="3266"/>
        <item m="1" x="3353"/>
        <item m="1" x="3450"/>
        <item m="1" x="3526"/>
        <item m="1" x="3627"/>
        <item m="1" x="2426"/>
        <item m="1" x="2489"/>
        <item m="1" x="2565"/>
        <item m="1" x="2652"/>
        <item m="1" x="2745"/>
        <item m="1" x="2850"/>
        <item m="1" x="2942"/>
        <item m="1" x="3053"/>
        <item m="1" x="3128"/>
        <item m="1" x="3256"/>
        <item m="1" x="2160"/>
        <item m="1" x="2214"/>
        <item m="1" x="2288"/>
        <item m="1" x="2345"/>
        <item m="1" x="2421"/>
        <item m="1" x="2475"/>
        <item m="1" x="2557"/>
        <item m="1" x="2639"/>
        <item m="1" x="2735"/>
        <item m="1" x="2833"/>
        <item m="1" x="1883"/>
        <item m="1" x="1930"/>
        <item m="1" x="2018"/>
        <item m="1" x="2071"/>
        <item m="1" x="2154"/>
        <item m="1" x="2199"/>
        <item m="1" x="2285"/>
        <item m="1" x="2334"/>
        <item m="1" x="2414"/>
        <item m="1" x="2461"/>
        <item m="1" x="1728"/>
        <item m="1" x="1787"/>
        <item m="1" x="1878"/>
        <item m="1" x="1926"/>
        <item m="1" x="2014"/>
        <item m="1" x="2065"/>
        <item m="1" x="2147"/>
        <item m="1" x="2193"/>
        <item m="1" x="1779"/>
        <item m="1" x="1870"/>
        <item m="1" x="4602"/>
        <item m="1" x="4419"/>
        <item m="1" x="4242"/>
        <item m="1" x="4077"/>
        <item m="1" x="5025"/>
        <item m="1" x="4779"/>
        <item m="1" x="4584"/>
        <item m="1" x="4399"/>
        <item m="1" x="4230"/>
        <item m="1" x="5266"/>
        <item m="1" x="5002"/>
        <item m="1" x="4755"/>
        <item m="1" x="4562"/>
        <item m="1" x="4381"/>
        <item m="1" x="5519"/>
        <item m="1" x="5238"/>
        <item m="1" x="4980"/>
        <item m="1" x="4729"/>
        <item m="1" x="4542"/>
        <item m="1" x="5789"/>
        <item m="1" x="5489"/>
        <item m="1" x="5208"/>
        <item m="1" x="4947"/>
        <item m="1" x="4702"/>
        <item m="1" x="6044"/>
        <item m="1" x="5754"/>
        <item m="1" x="5457"/>
        <item m="1" x="5176"/>
        <item m="1" x="4919"/>
        <item m="1" x="6269"/>
        <item m="1" x="6014"/>
        <item m="1" x="5722"/>
        <item m="1" x="5427"/>
        <item m="1" x="5149"/>
        <item m="1" x="6506"/>
        <item m="1" x="6021"/>
        <item m="1" x="5434"/>
        <item m="1" x="5588"/>
        <item m="1" x="6431"/>
        <item m="1" x="6657"/>
        <item m="1" x="6867"/>
        <item m="1" x="7054"/>
        <item m="1" x="7241"/>
        <item m="1" x="7446"/>
        <item m="1" x="7413"/>
        <item m="1" x="7443"/>
        <item m="1" x="7489"/>
        <item m="1" x="7740"/>
        <item m="1" x="7903"/>
        <item m="1" x="7908"/>
        <item m="1" x="7741"/>
        <item m="1" x="7904"/>
        <item m="1" x="7909"/>
        <item m="1" x="3291"/>
        <item m="1" x="3300"/>
        <item m="1" x="3467"/>
        <item m="1" x="3304"/>
        <item m="1" x="3470"/>
        <item m="1" x="3642"/>
        <item m="1" x="3309"/>
        <item m="1" x="3475"/>
        <item m="1" x="3643"/>
        <item m="1" x="3786"/>
        <item m="1" x="7744"/>
        <item m="1" x="7910"/>
        <item m="1" x="2351"/>
        <item m="1" x="2424"/>
        <item m="1" x="2483"/>
        <item m="1" x="2562"/>
        <item m="1" x="2646"/>
        <item m="1" x="2742"/>
        <item m="1" x="2844"/>
        <item m="1" x="2938"/>
        <item m="1" x="3045"/>
        <item m="1" x="2020"/>
        <item m="1" x="2075"/>
        <item m="1" x="2157"/>
        <item m="1" x="2206"/>
        <item m="1" x="2286"/>
        <item m="1" x="2338"/>
        <item m="1" x="2418"/>
        <item m="1" x="2468"/>
        <item m="1" x="2552"/>
        <item m="1" x="2628"/>
        <item m="1" x="1729"/>
        <item m="1" x="1790"/>
        <item m="1" x="1880"/>
        <item m="1" x="1928"/>
        <item m="1" x="2016"/>
        <item m="1" x="2068"/>
        <item m="1" x="2151"/>
        <item m="1" x="2197"/>
        <item m="1" x="2281"/>
        <item m="1" x="2329"/>
        <item m="1" x="1724"/>
        <item m="1" x="1784"/>
        <item m="1" x="1875"/>
        <item m="1" x="1922"/>
        <item m="1" x="2010"/>
        <item m="1" x="2061"/>
        <item m="1" x="1775"/>
        <item m="1" x="2569"/>
        <item m="1" x="2747"/>
        <item m="1" x="2940"/>
        <item m="1" x="3125"/>
        <item m="1" x="2578"/>
        <item m="1" x="2758"/>
        <item m="1" x="2950"/>
        <item m="1" x="3131"/>
        <item m="1" x="3339"/>
        <item m="1" x="5252"/>
        <item m="1" x="4992"/>
        <item m="1" x="4742"/>
        <item m="1" x="4554"/>
        <item m="1" x="4374"/>
        <item m="1" x="5501"/>
        <item m="1" x="5222"/>
        <item m="1" x="4962"/>
        <item m="1" x="4714"/>
        <item m="1" x="4532"/>
        <item m="1" x="5771"/>
        <item m="1" x="5471"/>
        <item m="1" x="5192"/>
        <item m="1" x="4930"/>
        <item m="1" x="4691"/>
        <item m="1" x="6028"/>
        <item m="1" x="5735"/>
        <item m="1" x="5439"/>
        <item m="1" x="5160"/>
        <item m="1" x="4907"/>
        <item m="1" x="6251"/>
        <item m="1" x="5998"/>
        <item m="1" x="5704"/>
        <item m="1" x="5409"/>
        <item m="1" x="5137"/>
        <item m="1" x="6493"/>
        <item m="1" x="6223"/>
        <item m="1" x="5970"/>
        <item m="1" x="5671"/>
        <item m="1" x="5386"/>
        <item m="1" x="6698"/>
        <item m="1" x="6471"/>
        <item m="1" x="6192"/>
        <item m="1" x="5943"/>
        <item m="1" x="5653"/>
        <item m="1" x="5877"/>
        <item m="1" x="6009"/>
        <item m="1" x="5155"/>
        <item m="1" x="5314"/>
        <item m="1" x="5421"/>
        <item m="1" x="5581"/>
        <item m="1" x="5698"/>
        <item m="1" x="5866"/>
        <item m="1" x="5981"/>
        <item m="1" x="6116"/>
        <item m="1" x="4670"/>
        <item m="1" x="4810"/>
        <item m="1" x="4894"/>
        <item m="1" x="5055"/>
        <item m="1" x="5133"/>
        <item m="1" x="5303"/>
        <item m="1" x="5393"/>
        <item m="1" x="5567"/>
        <item m="1" x="5666"/>
        <item m="1" x="5852"/>
        <item m="1" x="4336"/>
        <item m="1" x="4439"/>
        <item m="1" x="7513"/>
        <item m="1" x="7544"/>
        <item m="1" x="7566"/>
        <item m="1" x="3174"/>
        <item m="1" x="3187"/>
        <item m="1" x="3381"/>
        <item m="1" x="3196"/>
        <item m="1" x="3392"/>
        <item m="1" x="3555"/>
        <item m="1" x="3178"/>
        <item m="1" x="3190"/>
        <item m="1" x="3384"/>
        <item m="1" x="3198"/>
        <item m="1" x="3394"/>
        <item m="1" x="3557"/>
        <item m="1" x="3207"/>
        <item m="1" x="3401"/>
        <item m="1" x="3564"/>
        <item m="1" x="3712"/>
        <item m="1" x="3215"/>
        <item m="1" x="3407"/>
        <item m="1" x="3571"/>
        <item m="1" x="3717"/>
        <item m="1" x="3842"/>
        <item m="1" x="3414"/>
        <item m="1" x="3577"/>
        <item m="1" x="3725"/>
        <item m="1" x="3847"/>
        <item m="1" x="3974"/>
        <item m="1" x="3583"/>
        <item m="1" x="3731"/>
        <item m="1" x="3855"/>
        <item m="1" x="3980"/>
        <item m="1" x="4130"/>
        <item m="1" x="2076"/>
        <item m="1" x="2158"/>
        <item m="1" x="2207"/>
        <item m="1" x="2287"/>
        <item m="1" x="2339"/>
        <item m="1" x="2419"/>
        <item m="1" x="2469"/>
        <item m="1" x="2553"/>
        <item m="1" x="2629"/>
        <item m="1" x="1730"/>
        <item m="1" x="1791"/>
        <item m="1" x="1881"/>
        <item m="1" x="1929"/>
        <item m="1" x="2017"/>
        <item m="1" x="2069"/>
        <item m="1" x="2152"/>
        <item m="1" x="2198"/>
        <item m="1" x="2282"/>
        <item m="1" x="2330"/>
        <item m="1" x="1725"/>
        <item m="1" x="1785"/>
        <item m="1" x="1876"/>
        <item m="1" x="1923"/>
        <item m="1" x="2011"/>
        <item m="1" x="2062"/>
        <item m="1" x="1776"/>
        <item m="1" x="2579"/>
        <item m="1" x="2759"/>
        <item m="1" x="2951"/>
        <item m="1" x="3132"/>
        <item m="1" x="3340"/>
        <item m="1" x="3504"/>
        <item m="1" x="2589"/>
        <item m="1" x="2770"/>
        <item m="1" x="2961"/>
        <item m="1" x="3148"/>
        <item m="1" x="3350"/>
        <item m="1" x="3514"/>
        <item m="1" x="3675"/>
        <item m="1" x="5502"/>
        <item m="1" x="5223"/>
        <item m="1" x="4963"/>
        <item m="1" x="4715"/>
        <item m="1" x="4533"/>
        <item m="1" x="5772"/>
        <item m="1" x="5472"/>
        <item m="1" x="5193"/>
        <item m="1" x="4931"/>
        <item m="1" x="4692"/>
        <item m="1" x="6029"/>
        <item m="1" x="5736"/>
        <item m="1" x="5440"/>
        <item m="1" x="5161"/>
        <item m="1" x="4908"/>
        <item m="1" x="6252"/>
        <item m="1" x="5999"/>
        <item m="1" x="5705"/>
        <item m="1" x="5410"/>
        <item m="1" x="5138"/>
        <item m="1" x="6494"/>
        <item m="1" x="6224"/>
        <item m="1" x="5971"/>
        <item m="1" x="5672"/>
        <item m="1" x="5387"/>
        <item m="1" x="6699"/>
        <item m="1" x="6472"/>
        <item m="1" x="6193"/>
        <item m="1" x="5944"/>
        <item m="1" x="5654"/>
        <item m="1" x="6897"/>
        <item m="1" x="6680"/>
        <item m="1" x="6450"/>
        <item m="1" x="6172"/>
        <item m="1" x="5935"/>
        <item m="1" x="5315"/>
        <item m="1" x="5422"/>
        <item m="1" x="5582"/>
        <item m="1" x="5699"/>
        <item m="1" x="5867"/>
        <item m="1" x="5982"/>
        <item m="1" x="6117"/>
        <item m="1" x="4671"/>
        <item m="1" x="4811"/>
        <item m="1" x="4895"/>
        <item m="1" x="5056"/>
        <item m="1" x="5134"/>
        <item m="1" x="5304"/>
        <item m="1" x="5394"/>
        <item m="1" x="5568"/>
        <item m="1" x="5667"/>
        <item m="1" x="5853"/>
        <item m="1" x="4337"/>
        <item m="1" x="4440"/>
        <item m="1" x="4501"/>
        <item m="1" x="4615"/>
        <item m="1" x="4664"/>
        <item m="1" x="4804"/>
        <item m="1" x="4887"/>
        <item m="1" x="5044"/>
        <item m="1" x="5123"/>
        <item m="1" x="5294"/>
        <item m="1" x="4028"/>
        <item m="1" x="4103"/>
        <item m="1" x="7545"/>
        <item m="1" x="7567"/>
        <item m="1" x="7584"/>
        <item m="1" x="3175"/>
        <item m="1" x="3188"/>
        <item m="1" x="3382"/>
        <item m="1" x="3197"/>
        <item m="1" x="3393"/>
        <item m="1" x="3556"/>
        <item m="1" x="3206"/>
        <item m="1" x="3400"/>
        <item m="1" x="3563"/>
        <item m="1" x="3711"/>
        <item m="1" x="3214"/>
        <item m="1" x="3179"/>
        <item m="1" x="3191"/>
        <item m="1" x="3385"/>
        <item m="1" x="3199"/>
        <item m="1" x="3395"/>
        <item m="1" x="3558"/>
        <item m="1" x="3208"/>
        <item m="1" x="3402"/>
        <item m="1" x="3565"/>
        <item m="1" x="3713"/>
        <item m="1" x="3216"/>
        <item m="1" x="3408"/>
        <item m="1" x="3572"/>
        <item m="1" x="3718"/>
        <item m="1" x="3843"/>
        <item m="1" x="3415"/>
        <item m="1" x="3578"/>
        <item m="1" x="3726"/>
        <item m="1" x="3848"/>
        <item m="1" x="3975"/>
        <item m="1" x="3584"/>
        <item m="1" x="3732"/>
        <item m="1" x="3856"/>
        <item m="1" x="3981"/>
        <item m="1" x="4131"/>
        <item m="1" x="3739"/>
        <item m="1" x="3861"/>
        <item m="1" x="3987"/>
        <item m="1" x="4136"/>
        <item m="1" x="4284"/>
        <item m="1" x="3910"/>
        <item m="1" x="3966"/>
        <item m="1" x="4044"/>
        <item m="1" x="4119"/>
        <item m="1" x="4197"/>
        <item m="1" x="4276"/>
        <item m="1" x="4344"/>
        <item m="1" x="4445"/>
        <item m="1" x="4505"/>
        <item m="1" x="3527"/>
        <item m="1" x="3628"/>
        <item m="1" x="3688"/>
        <item m="1" x="3773"/>
        <item m="1" x="3824"/>
        <item m="1" x="3903"/>
        <item m="1" x="3958"/>
        <item m="1" x="4037"/>
        <item m="1" x="4112"/>
        <item m="1" x="4190"/>
        <item m="1" x="3129"/>
        <item m="1" x="3257"/>
        <item m="1" x="3341"/>
        <item m="1" x="3443"/>
        <item m="1" x="3510"/>
        <item m="1" x="3616"/>
        <item m="1" x="3676"/>
        <item m="1" x="3767"/>
        <item m="1" x="3814"/>
        <item m="1" x="3893"/>
        <item m="1" x="2736"/>
        <item m="1" x="2834"/>
        <item m="1" x="2934"/>
        <item m="1" x="3036"/>
        <item m="1" x="3121"/>
        <item m="1" x="3245"/>
        <item m="1" x="3330"/>
        <item m="1" x="3434"/>
        <item m="1" x="3499"/>
        <item m="1" x="3607"/>
        <item m="1" x="2415"/>
        <item m="1" x="2462"/>
        <item m="1" x="2548"/>
        <item m="1" x="2622"/>
        <item m="1" x="2723"/>
        <item m="1" x="2817"/>
        <item m="1" x="2919"/>
        <item m="1" x="3016"/>
        <item m="1" x="3110"/>
        <item m="1" x="3228"/>
        <item m="1" x="2148"/>
        <item m="1" x="2194"/>
        <item m="1" x="2278"/>
        <item m="1" x="2326"/>
        <item m="1" x="2408"/>
        <item m="1" x="2455"/>
        <item m="1" x="2539"/>
        <item m="1" x="2613"/>
        <item m="1" x="2710"/>
        <item m="1" x="2805"/>
        <item m="1" x="1871"/>
        <item m="1" x="1919"/>
        <item m="1" x="2006"/>
        <item m="1" x="2057"/>
        <item m="1" x="2141"/>
        <item m="1" x="2186"/>
        <item m="1" x="2269"/>
        <item m="1" x="2318"/>
        <item m="1" x="2398"/>
        <item m="1" x="4607"/>
        <item m="1" x="4427"/>
        <item m="1" x="4252"/>
        <item m="1" x="4083"/>
        <item m="1" x="5033"/>
        <item m="1" x="4789"/>
        <item m="1" x="4595"/>
        <item m="1" x="4410"/>
        <item m="1" x="4237"/>
        <item m="1" x="5278"/>
        <item m="1" x="5018"/>
        <item m="1" x="4766"/>
        <item m="1" x="4576"/>
        <item m="1" x="4391"/>
        <item m="1" x="5535"/>
        <item m="1" x="5253"/>
        <item m="1" x="4993"/>
        <item m="1" x="4743"/>
        <item m="1" x="4555"/>
        <item m="1" x="5804"/>
        <item m="1" x="5503"/>
        <item m="1" x="5224"/>
        <item m="1" x="4964"/>
        <item m="1" x="4716"/>
        <item m="1" x="6056"/>
        <item m="1" x="5773"/>
        <item m="1" x="5473"/>
        <item m="1" x="5194"/>
        <item m="1" x="4932"/>
        <item m="1" x="6285"/>
        <item m="1" x="6030"/>
        <item m="1" x="5737"/>
        <item m="1" x="5441"/>
        <item m="1" x="5162"/>
        <item m="1" x="6519"/>
        <item m="1" x="6276"/>
        <item m="1" x="6526"/>
        <item m="1" x="6730"/>
        <item m="1" x="6931"/>
        <item m="1" x="7118"/>
        <item m="1" x="7308"/>
        <item m="1" x="7529"/>
        <item m="1" x="6292"/>
        <item m="1" x="6536"/>
        <item m="1" x="6739"/>
        <item m="1" x="6936"/>
        <item m="1" x="7123"/>
        <item m="1" x="7316"/>
        <item m="1" x="7539"/>
        <item m="1" x="6305"/>
        <item m="1" x="6546"/>
        <item m="1" x="6745"/>
        <item m="1" x="6943"/>
        <item m="1" x="7130"/>
        <item m="1" x="7323"/>
        <item m="1" x="7546"/>
        <item m="1" x="6315"/>
        <item m="1" x="6553"/>
        <item m="1" x="6752"/>
        <item m="1" x="6948"/>
        <item m="1" x="7135"/>
        <item m="1" x="7329"/>
        <item m="1" x="7552"/>
        <item m="1" x="6326"/>
        <item m="1" x="6560"/>
        <item m="1" x="6758"/>
        <item m="1" x="6954"/>
        <item m="1" x="7142"/>
        <item m="1" x="7335"/>
        <item m="1" x="7558"/>
        <item m="1" x="6336"/>
        <item m="1" x="6567"/>
        <item m="1" x="6763"/>
        <item m="1" x="6958"/>
        <item m="1" x="7147"/>
        <item m="1" x="7338"/>
        <item m="1" x="7563"/>
        <item m="1" x="6341"/>
        <item m="1" x="6572"/>
        <item m="1" x="6767"/>
        <item m="1" x="6962"/>
        <item m="1" x="7152"/>
        <item m="1" x="7343"/>
        <item m="1" x="7569"/>
        <item m="1" x="6346"/>
        <item m="1" x="6579"/>
        <item m="1" x="6771"/>
        <item m="1" x="6968"/>
        <item m="1" x="7157"/>
        <item m="1" x="7349"/>
        <item m="1" x="7573"/>
        <item m="1" x="6350"/>
        <item m="1" x="6581"/>
        <item m="1" x="6776"/>
        <item m="1" x="6971"/>
        <item m="1" x="7163"/>
        <item m="1" x="7355"/>
        <item m="1" x="7578"/>
        <item m="1" x="6355"/>
        <item m="1" x="6586"/>
        <item m="1" x="6780"/>
        <item m="1" x="6976"/>
        <item m="1" x="7167"/>
        <item m="1" x="7359"/>
        <item m="1" x="7581"/>
        <item m="1" x="7242"/>
        <item m="1" x="7447"/>
        <item m="1" x="7671"/>
        <item m="1" x="7839"/>
        <item m="1" x="7993"/>
        <item m="1" x="7248"/>
        <item m="1" x="7457"/>
        <item m="1" x="7680"/>
        <item m="1" x="2679"/>
        <item m="1" x="3462"/>
        <item m="1" x="4047"/>
        <item m="1" x="4674"/>
        <item m="1" x="2703"/>
        <item m="1" x="3479"/>
        <item m="1" x="4065"/>
        <item m="1" x="4722"/>
        <item m="1" x="2727"/>
        <item m="1" x="3492"/>
        <item m="1" x="4084"/>
        <item m="1" x="4769"/>
        <item m="1" x="7103"/>
        <item m="1" x="7284"/>
        <item m="1" x="7482"/>
        <item m="1" x="7692"/>
        <item m="1" x="7849"/>
        <item m="1" x="7292"/>
        <item m="1" x="7498"/>
        <item m="1" x="7703"/>
        <item m="1" x="7860"/>
        <item m="1" x="7508"/>
        <item m="1" x="7718"/>
        <item m="1" x="7872"/>
        <item m="1" x="7726"/>
        <item m="1" x="7885"/>
        <item m="1" x="7895"/>
        <item m="1" x="7104"/>
        <item m="1" x="7285"/>
        <item m="1" x="7485"/>
        <item m="1" x="7695"/>
        <item m="1" x="7852"/>
        <item m="1" x="7293"/>
        <item m="1" x="7499"/>
        <item m="1" x="7706"/>
        <item m="1" x="7863"/>
        <item m="1" x="7510"/>
        <item m="1" x="7720"/>
        <item m="1" x="7876"/>
        <item m="1" x="7729"/>
        <item m="1" x="7888"/>
        <item m="1" x="7898"/>
        <item m="1" x="3277"/>
        <item m="1" x="7109"/>
        <item m="1" x="7294"/>
        <item m="1" x="7500"/>
        <item m="1" x="7707"/>
        <item m="1" x="7864"/>
        <item m="1" x="3258"/>
        <item m="1" x="3342"/>
        <item m="1" x="3444"/>
        <item m="1" x="3511"/>
        <item m="1" x="3617"/>
        <item m="1" x="3677"/>
        <item m="1" x="3768"/>
        <item m="1" x="3815"/>
        <item m="1" x="3894"/>
        <item m="1" x="2737"/>
        <item m="1" x="2835"/>
        <item m="1" x="2935"/>
        <item m="1" x="3037"/>
        <item m="1" x="3122"/>
        <item m="1" x="3246"/>
        <item m="1" x="3331"/>
        <item m="1" x="3435"/>
        <item m="1" x="3500"/>
        <item m="1" x="3608"/>
        <item m="1" x="2416"/>
        <item m="1" x="2463"/>
        <item m="1" x="2549"/>
        <item m="1" x="2623"/>
        <item m="1" x="2724"/>
        <item m="1" x="2818"/>
        <item m="1" x="2920"/>
        <item m="1" x="3017"/>
        <item m="1" x="3111"/>
        <item m="1" x="3229"/>
        <item m="1" x="2149"/>
        <item m="1" x="2195"/>
        <item m="1" x="2279"/>
        <item m="1" x="2327"/>
        <item m="1" x="2409"/>
        <item m="1" x="2456"/>
        <item m="1" x="2540"/>
        <item m="1" x="2614"/>
        <item m="1" x="2711"/>
        <item m="1" x="2806"/>
        <item m="1" x="1872"/>
        <item m="1" x="1920"/>
        <item m="1" x="2007"/>
        <item m="1" x="2058"/>
        <item m="1" x="2142"/>
        <item m="1" x="2187"/>
        <item m="1" x="2270"/>
        <item m="1" x="2319"/>
        <item m="1" x="2399"/>
        <item m="1" x="2447"/>
        <item m="1" x="1773"/>
        <item m="1" x="1863"/>
        <item m="1" x="1913"/>
        <item m="1" x="1997"/>
        <item m="1" x="2049"/>
        <item m="1" x="2130"/>
        <item m="1" x="2178"/>
        <item m="1" x="1761"/>
        <item m="1" x="1846"/>
        <item m="1" x="2563"/>
        <item m="1" x="2570"/>
        <item m="1" x="2748"/>
        <item m="1" x="5019"/>
        <item m="1" x="4767"/>
        <item m="1" x="4577"/>
        <item m="1" x="4392"/>
        <item m="1" x="5536"/>
        <item m="1" x="5254"/>
        <item m="1" x="4994"/>
        <item m="1" x="4744"/>
        <item m="1" x="4556"/>
        <item m="1" x="5805"/>
        <item m="1" x="5504"/>
        <item m="1" x="5225"/>
        <item m="1" x="4965"/>
        <item m="1" x="4717"/>
        <item m="1" x="6057"/>
        <item m="1" x="5774"/>
        <item m="1" x="5474"/>
        <item m="1" x="5195"/>
        <item m="1" x="4933"/>
        <item m="1" x="6286"/>
        <item m="1" x="6031"/>
        <item m="1" x="5738"/>
        <item m="1" x="5442"/>
        <item m="1" x="5163"/>
        <item m="1" x="6520"/>
        <item m="1" x="6253"/>
        <item m="1" x="6000"/>
        <item m="1" x="5706"/>
        <item m="1" x="5411"/>
        <item m="1" x="6718"/>
        <item m="1" x="6495"/>
        <item m="1" x="6225"/>
        <item m="1" x="5972"/>
        <item m="1" x="5673"/>
        <item m="1" x="6914"/>
        <item m="1" x="5963"/>
        <item m="1" x="6110"/>
        <item m="1" x="5384"/>
        <item m="1" x="5562"/>
        <item m="1" x="6377"/>
        <item m="1" x="6605"/>
        <item m="1" x="6806"/>
        <item m="1" x="6998"/>
        <item m="1" x="7192"/>
        <item m="1" x="7393"/>
        <item m="1" x="2728"/>
        <item m="1" x="3493"/>
        <item m="1" x="4085"/>
        <item m="1" x="4770"/>
        <item m="1" x="2750"/>
        <item m="1" x="3516"/>
        <item m="1" x="4104"/>
        <item m="1" x="4798"/>
        <item m="1" x="2773"/>
        <item m="1" x="3546"/>
        <item m="1" x="4122"/>
        <item m="1" x="4812"/>
        <item m="1" x="7509"/>
        <item m="1" x="7719"/>
        <item m="1" x="7873"/>
        <item m="1" x="7727"/>
        <item m="1" x="7886"/>
        <item m="1" x="7896"/>
        <item m="1" x="7511"/>
        <item m="1" x="7721"/>
        <item m="1" x="7877"/>
        <item m="1" x="7730"/>
        <item m="1" x="7889"/>
        <item m="1" x="7899"/>
        <item m="1" x="3278"/>
        <item m="1" x="3284"/>
        <item m="1" x="3455"/>
        <item m="1" x="3292"/>
        <item m="1" x="3460"/>
        <item m="1" x="3632"/>
        <item m="1" x="7517"/>
        <item m="1" x="7731"/>
        <item m="1" x="7890"/>
        <item m="1" x="3046"/>
        <item m="1" x="3126"/>
        <item m="1" x="3252"/>
        <item m="1" x="3337"/>
        <item m="1" x="3441"/>
        <item m="1" x="3508"/>
        <item m="1" x="3614"/>
        <item m="1" x="3673"/>
        <item m="1" x="3764"/>
        <item m="1" x="2554"/>
        <item m="1" x="2630"/>
        <item m="1" x="2732"/>
        <item m="1" x="2824"/>
        <item m="1" x="2930"/>
        <item m="1" x="3025"/>
        <item m="1" x="3116"/>
        <item m="1" x="3235"/>
        <item m="1" x="3325"/>
        <item m="1" x="3429"/>
        <item m="1" x="2283"/>
        <item m="1" x="2331"/>
        <item m="1" x="2412"/>
        <item m="1" x="2459"/>
        <item m="1" x="2543"/>
        <item m="1" x="2618"/>
        <item m="1" x="2718"/>
        <item m="1" x="2811"/>
        <item m="1" x="2913"/>
        <item m="1" x="3009"/>
        <item m="1" x="2012"/>
        <item m="1" x="2063"/>
        <item m="1" x="2145"/>
        <item m="1" x="2190"/>
        <item m="1" x="2275"/>
        <item m="1" x="2323"/>
        <item m="1" x="2404"/>
        <item m="1" x="2451"/>
        <item m="1" x="2534"/>
        <item m="1" x="2608"/>
        <item m="1" x="1777"/>
        <item m="1" x="1867"/>
        <item m="1" x="1916"/>
        <item m="1" x="2002"/>
        <item m="1" x="2054"/>
        <item m="1" x="2137"/>
        <item m="1" x="2183"/>
        <item m="1" x="2263"/>
        <item m="1" x="2313"/>
        <item m="1" x="1768"/>
        <item m="1" x="1855"/>
        <item m="1" x="1908"/>
        <item m="1" x="1987"/>
        <item m="1" x="2042"/>
        <item m="1" x="2566"/>
        <item m="1" x="2743"/>
        <item m="1" x="2573"/>
        <item m="1" x="2755"/>
        <item m="1" x="2944"/>
        <item m="1" x="5267"/>
        <item m="1" x="5003"/>
        <item m="1" x="4756"/>
        <item m="1" x="4563"/>
        <item m="1" x="4382"/>
        <item m="1" x="5520"/>
        <item m="1" x="5239"/>
        <item m="1" x="4981"/>
        <item m="1" x="4730"/>
        <item m="1" x="4543"/>
        <item m="1" x="5790"/>
        <item m="1" x="5490"/>
        <item m="1" x="5209"/>
        <item m="1" x="4948"/>
        <item m="1" x="4703"/>
        <item m="1" x="6045"/>
        <item m="1" x="5755"/>
        <item m="1" x="5458"/>
        <item m="1" x="5177"/>
        <item m="1" x="4920"/>
        <item m="1" x="6270"/>
        <item m="1" x="6015"/>
        <item m="1" x="5723"/>
        <item m="1" x="5428"/>
        <item m="1" x="5150"/>
        <item m="1" x="6507"/>
        <item m="1" x="6239"/>
        <item m="1" x="5987"/>
        <item m="1" x="5689"/>
        <item m="1" x="5397"/>
        <item m="1" x="6713"/>
        <item m="1" x="6485"/>
        <item m="1" x="6212"/>
        <item m="1" x="5955"/>
        <item m="1" x="5663"/>
        <item m="1" x="5668"/>
        <item m="1" x="5854"/>
        <item m="1" x="5952"/>
        <item m="1" x="6106"/>
        <item m="1" x="5124"/>
        <item m="1" x="5295"/>
        <item m="1" x="6372"/>
        <item m="1" x="6597"/>
        <item m="1" x="6797"/>
        <item m="1" x="6992"/>
        <item m="1" x="2739"/>
        <item m="1" x="3505"/>
        <item m="1" x="4096"/>
        <item m="1" x="4791"/>
        <item m="1" x="2762"/>
        <item m="1" x="3533"/>
        <item m="1" x="4115"/>
        <item m="1" x="4806"/>
        <item m="1" x="2788"/>
        <item m="1" x="3566"/>
        <item m="1" x="4137"/>
        <item m="1" x="4826"/>
        <item m="1" x="7611"/>
        <item m="1" x="7790"/>
        <item m="1" x="7947"/>
        <item m="1" x="7798"/>
        <item m="1" x="7956"/>
        <item m="1" x="7962"/>
        <item m="1" x="2189"/>
        <item m="1" x="3154"/>
        <item m="1" x="3162"/>
        <item m="1" x="3363"/>
        <item m="1" x="3176"/>
        <item m="1" x="3373"/>
        <item m="1" x="3536"/>
        <item m="1" x="3189"/>
        <item m="1" x="3695"/>
        <item m="1" x="7614"/>
        <item m="1" x="7799"/>
        <item m="1" x="7957"/>
        <item m="1" x="7801"/>
        <item m="1" x="7963"/>
        <item m="1" x="7965"/>
        <item m="1" x="7612"/>
        <item m="1" x="7791"/>
        <item m="1" x="7950"/>
        <item m="1" x="7800"/>
        <item m="1" x="7958"/>
        <item m="1" x="7964"/>
        <item m="1" x="3156"/>
        <item m="1" x="3164"/>
        <item m="1" x="3365"/>
        <item m="1" x="3180"/>
        <item m="1" x="3375"/>
        <item m="1" x="3538"/>
        <item m="1" x="3192"/>
        <item m="1" x="3386"/>
        <item m="1" x="3544"/>
        <item m="1" x="3697"/>
        <item m="1" x="7615"/>
        <item m="1" x="1726"/>
        <item m="1" x="2533"/>
        <item m="1" x="2607"/>
        <item m="1" x="7966"/>
        <item m="1" x="2836"/>
        <item m="1" x="2936"/>
        <item m="1" x="3038"/>
        <item m="1" x="3123"/>
        <item m="1" x="3247"/>
        <item m="1" x="3332"/>
        <item m="1" x="3436"/>
        <item m="1" x="3501"/>
        <item m="1" x="3609"/>
        <item m="1" x="2417"/>
        <item m="1" x="2464"/>
        <item m="1" x="2550"/>
        <item m="1" x="2624"/>
        <item m="1" x="2725"/>
        <item m="1" x="2819"/>
        <item m="1" x="2921"/>
        <item m="1" x="3018"/>
        <item m="1" x="3112"/>
        <item m="1" x="3230"/>
        <item m="1" x="2150"/>
        <item m="1" x="2196"/>
        <item m="1" x="2280"/>
        <item m="1" x="2328"/>
        <item m="1" x="2410"/>
        <item m="1" x="2457"/>
        <item m="1" x="2541"/>
        <item m="1" x="2615"/>
        <item m="1" x="2712"/>
        <item m="1" x="2807"/>
        <item m="1" x="1873"/>
        <item m="1" x="1921"/>
        <item m="1" x="2008"/>
        <item m="1" x="2059"/>
        <item m="1" x="2143"/>
        <item m="1" x="2188"/>
        <item m="1" x="2271"/>
        <item m="1" x="2320"/>
        <item m="1" x="2400"/>
        <item m="1" x="2448"/>
        <item m="1" x="1774"/>
        <item m="1" x="1864"/>
        <item m="1" x="1914"/>
        <item m="1" x="1998"/>
        <item m="1" x="2050"/>
        <item m="1" x="2131"/>
        <item m="1" x="2179"/>
        <item m="1" x="1762"/>
        <item m="1" x="1847"/>
        <item m="1" x="1903"/>
        <item m="1" x="2571"/>
        <item m="1" x="2749"/>
        <item m="1" x="2941"/>
        <item m="1" x="2580"/>
        <item m="1" x="2760"/>
        <item m="1" x="2952"/>
        <item m="1" x="3133"/>
        <item m="1" x="5255"/>
        <item m="1" x="4995"/>
        <item m="1" x="4745"/>
        <item m="1" x="4557"/>
        <item m="1" x="5806"/>
        <item m="1" x="5505"/>
        <item m="1" x="5226"/>
        <item m="1" x="4966"/>
        <item m="1" x="4718"/>
        <item m="1" x="6058"/>
        <item m="1" x="5775"/>
        <item m="1" x="5475"/>
        <item m="1" x="5196"/>
        <item m="1" x="4934"/>
        <item m="1" x="6287"/>
        <item m="1" x="6032"/>
        <item m="1" x="5739"/>
        <item m="1" x="5443"/>
        <item m="1" x="5164"/>
        <item m="1" x="6521"/>
        <item m="1" x="6254"/>
        <item m="1" x="6001"/>
        <item m="1" x="5707"/>
        <item m="1" x="5412"/>
        <item m="1" x="6719"/>
        <item m="1" x="6496"/>
        <item m="1" x="6226"/>
        <item m="1" x="5973"/>
        <item m="1" x="5674"/>
        <item m="1" x="6915"/>
        <item m="1" x="6700"/>
        <item m="1" x="6473"/>
        <item m="1" x="6194"/>
        <item m="1" x="5945"/>
        <item m="1" x="7093"/>
        <item m="1" x="5964"/>
        <item m="1" x="6111"/>
        <item m="1" x="5385"/>
        <item m="1" x="5563"/>
        <item m="1" x="5662"/>
        <item m="1" x="5849"/>
        <item m="1" x="5942"/>
        <item m="1" x="6103"/>
        <item m="1" x="4883"/>
        <item m="1" x="5041"/>
        <item m="1" x="6366"/>
        <item m="1" x="6593"/>
        <item m="1" x="2751"/>
        <item m="1" x="3517"/>
        <item m="1" x="4105"/>
        <item m="1" x="4799"/>
        <item m="1" x="2774"/>
        <item m="1" x="3547"/>
        <item m="1" x="4123"/>
        <item m="1" x="4813"/>
        <item m="1" x="2797"/>
        <item m="1" x="3579"/>
        <item m="1" x="4147"/>
        <item m="1" x="4835"/>
        <item m="1" x="7728"/>
        <item m="1" x="7887"/>
        <item m="1" x="7897"/>
        <item m="1" x="3276"/>
        <item m="1" x="7732"/>
        <item m="1" x="7891"/>
        <item m="1" x="7900"/>
        <item m="1" x="3279"/>
        <item m="1" x="3285"/>
        <item m="1" x="3456"/>
        <item m="1" x="3293"/>
        <item m="1" x="3461"/>
        <item m="1" x="3633"/>
        <item m="1" x="3301"/>
        <item m="1" x="3468"/>
        <item m="1" x="3636"/>
        <item m="1" x="3778"/>
        <item m="1" x="7734"/>
        <item m="1" x="7901"/>
        <item m="1" x="3895"/>
        <item m="1" x="3949"/>
        <item m="1" x="4026"/>
        <item m="1" x="4101"/>
        <item m="1" x="4185"/>
        <item m="1" x="4261"/>
        <item m="1" x="4331"/>
        <item m="1" x="4433"/>
        <item m="1" x="4494"/>
        <item m="1" x="3502"/>
        <item m="1" x="3610"/>
        <item m="1" x="3669"/>
        <item m="1" x="3760"/>
        <item m="1" x="3810"/>
        <item m="1" x="3888"/>
        <item m="1" x="3943"/>
        <item m="1" x="4021"/>
        <item m="1" x="4093"/>
        <item m="1" x="4180"/>
        <item m="1" x="3113"/>
        <item m="1" x="3231"/>
        <item m="1" x="3322"/>
        <item m="1" x="3425"/>
        <item m="1" x="3490"/>
        <item m="1" x="3595"/>
        <item m="1" x="3659"/>
        <item m="1" x="3749"/>
        <item m="1" x="3802"/>
        <item m="1" x="3875"/>
        <item m="1" x="2713"/>
        <item m="1" x="2808"/>
        <item m="1" x="2911"/>
        <item m="1" x="3004"/>
        <item m="1" x="3103"/>
        <item m="1" x="3220"/>
        <item m="1" x="3314"/>
        <item m="1" x="3416"/>
        <item m="1" x="3481"/>
        <item m="1" x="3586"/>
        <item m="1" x="2401"/>
        <item m="1" x="2449"/>
        <item m="1" x="2530"/>
        <item m="1" x="2604"/>
        <item m="1" x="2700"/>
        <item m="1" x="2795"/>
        <item m="1" x="2899"/>
        <item m="1" x="2988"/>
        <item m="1" x="3091"/>
        <item m="1" x="3200"/>
        <item m="1" x="2132"/>
        <item m="1" x="2180"/>
        <item m="1" x="2258"/>
        <item m="1" x="2308"/>
        <item m="1" x="2387"/>
        <item m="1" x="2439"/>
        <item m="1" x="2519"/>
        <item m="1" x="2593"/>
        <item m="1" x="2687"/>
        <item m="1" x="2782"/>
        <item m="1" x="1848"/>
        <item m="1" x="1904"/>
        <item m="1" x="1980"/>
        <item m="1" x="2038"/>
        <item m="1" x="2117"/>
        <item m="1" x="2170"/>
        <item m="1" x="2244"/>
        <item m="1" x="2300"/>
        <item m="1" x="2374"/>
        <item m="1" x="5026"/>
        <item m="1" x="4780"/>
        <item m="1" x="4585"/>
        <item m="1" x="4400"/>
        <item m="1" x="5545"/>
        <item m="1" x="5268"/>
        <item m="1" x="5004"/>
        <item m="1" x="4757"/>
        <item m="1" x="4564"/>
        <item m="1" x="5821"/>
        <item m="1" x="5521"/>
        <item m="1" x="5240"/>
        <item m="1" x="4982"/>
        <item m="1" x="4731"/>
        <item m="1" x="6070"/>
        <item m="1" x="5791"/>
        <item m="1" x="5491"/>
        <item m="1" x="5210"/>
        <item m="1" x="4949"/>
        <item m="1" x="6301"/>
        <item m="1" x="6046"/>
        <item m="1" x="5756"/>
        <item m="1" x="5459"/>
        <item m="1" x="5178"/>
        <item m="1" x="6534"/>
        <item m="1" x="6271"/>
        <item m="1" x="6016"/>
        <item m="1" x="5724"/>
        <item m="1" x="5429"/>
        <item m="1" x="6727"/>
        <item m="1" x="6508"/>
        <item m="1" x="6240"/>
        <item m="1" x="5988"/>
        <item m="1" x="5690"/>
        <item m="1" x="6921"/>
        <item m="1" x="6432"/>
        <item m="1" x="6658"/>
        <item m="1" x="6868"/>
        <item m="1" x="7055"/>
        <item m="1" x="7243"/>
        <item m="1" x="7448"/>
        <item m="1" x="6443"/>
        <item m="1" x="6668"/>
        <item m="1" x="6874"/>
        <item m="1" x="7061"/>
        <item m="1" x="7249"/>
        <item m="1" x="7458"/>
        <item m="1" x="6185"/>
        <item m="1" x="6455"/>
        <item m="1" x="6676"/>
        <item m="1" x="6882"/>
        <item m="1" x="7070"/>
        <item m="1" x="7259"/>
        <item m="1" x="7468"/>
        <item m="1" x="6203"/>
        <item m="1" x="6465"/>
        <item m="1" x="6690"/>
        <item m="1" x="6891"/>
        <item m="1" x="7080"/>
        <item m="1" x="7270"/>
        <item m="1" x="7478"/>
        <item m="1" x="6215"/>
        <item m="1" x="6479"/>
        <item m="1" x="6694"/>
        <item m="1" x="6902"/>
        <item m="1" x="7089"/>
        <item m="1" x="7280"/>
        <item m="1" x="7494"/>
        <item m="1" x="6233"/>
        <item m="1" x="6489"/>
        <item m="1" x="6711"/>
        <item m="1" x="6912"/>
        <item m="1" x="7101"/>
        <item m="1" x="7290"/>
        <item m="1" x="7506"/>
        <item m="1" x="6244"/>
        <item m="1" x="6501"/>
        <item m="1" x="6715"/>
        <item m="1" x="6918"/>
        <item m="1" x="7106"/>
        <item m="1" x="7295"/>
        <item m="1" x="7514"/>
        <item m="1" x="6260"/>
        <item m="1" x="6512"/>
        <item m="1" x="6723"/>
        <item m="1" x="6926"/>
        <item m="1" x="7113"/>
        <item m="1" x="7303"/>
        <item m="1" x="7522"/>
        <item m="1" x="6277"/>
        <item m="1" x="6527"/>
        <item m="1" x="6731"/>
        <item m="1" x="6932"/>
        <item m="1" x="7119"/>
        <item m="1" x="7309"/>
        <item m="1" x="7530"/>
        <item m="1" x="6293"/>
        <item m="1" x="6537"/>
        <item m="1" x="6740"/>
        <item m="1" x="6937"/>
        <item m="1" x="7124"/>
        <item m="1" x="7317"/>
        <item m="1" x="7540"/>
        <item m="1" x="7193"/>
        <item m="1" x="7394"/>
        <item m="1" x="7624"/>
        <item m="1" x="7806"/>
        <item m="1" x="7969"/>
        <item m="1" x="7196"/>
        <item m="1" x="7397"/>
        <item m="1" x="7629"/>
        <item m="1" x="3409"/>
        <item m="1" x="3991"/>
        <item m="1" x="4632"/>
        <item m="1" x="5593"/>
        <item m="1" x="6598"/>
        <item m="1" x="7386"/>
        <item m="1" x="3428"/>
        <item m="1" x="4012"/>
        <item m="1" x="4648"/>
        <item m="1" x="5620"/>
        <item m="1" x="6613"/>
        <item m="1" x="7403"/>
        <item m="1" x="2657"/>
        <item m="1" x="3447"/>
        <item m="1" x="4029"/>
        <item m="1" x="4660"/>
        <item m="1" x="5645"/>
        <item m="1" x="6646"/>
        <item m="1" x="7436"/>
        <item m="1" x="2680"/>
        <item m="1" x="3463"/>
        <item m="1" x="4048"/>
        <item m="1" x="6895"/>
        <item m="1" x="7074"/>
        <item m="1" x="7253"/>
        <item m="1" x="7452"/>
        <item m="1" x="7666"/>
        <item m="1" x="7084"/>
        <item m="1" x="7263"/>
        <item m="1" x="7462"/>
        <item m="1" x="7675"/>
        <item m="1" x="7836"/>
        <item m="1" x="7274"/>
        <item m="1" x="7472"/>
        <item m="1" x="7684"/>
        <item m="1" x="7842"/>
        <item m="1" x="7990"/>
        <item m="1" x="7483"/>
        <item m="1" x="7693"/>
        <item m="1" x="7850"/>
        <item m="1" x="7996"/>
        <item m="1" x="7704"/>
        <item m="1" x="7861"/>
        <item m="1" x="7874"/>
        <item m="1" x="6896"/>
        <item m="1" x="7075"/>
        <item m="1" x="7255"/>
        <item m="1" x="7454"/>
        <item m="1" x="7667"/>
        <item m="1" x="7085"/>
        <item m="1" x="7264"/>
        <item m="1" x="7464"/>
        <item m="1" x="7677"/>
        <item m="1" x="7837"/>
        <item m="1" x="7275"/>
        <item m="1" x="7473"/>
        <item m="1" x="7686"/>
        <item m="1" x="7844"/>
        <item m="1" x="7991"/>
        <item m="1" x="7486"/>
        <item m="1" x="7696"/>
        <item m="1" x="7853"/>
        <item m="1" x="7998"/>
        <item m="1" x="7708"/>
        <item m="1" x="7865"/>
        <item m="1" x="7878"/>
        <item m="1" x="6906"/>
        <item m="1" x="7086"/>
        <item m="1" x="7265"/>
        <item m="1" x="7465"/>
        <item m="1" x="7678"/>
        <item m="1" x="3010"/>
        <item m="1" x="3107"/>
        <item m="1" x="3224"/>
        <item m="1" x="3319"/>
        <item m="1" x="3420"/>
        <item m="1" x="3486"/>
        <item m="1" x="3591"/>
        <item m="1" x="3656"/>
        <item m="1" x="3743"/>
        <item m="1" x="2535"/>
        <item m="1" x="2609"/>
        <item m="1" x="2706"/>
        <item m="1" x="2799"/>
        <item m="1" x="2904"/>
        <item m="1" x="2995"/>
        <item m="1" x="3097"/>
        <item m="1" x="3209"/>
        <item m="1" x="3310"/>
        <item m="1" x="3410"/>
        <item m="1" x="2264"/>
        <item m="1" x="2314"/>
        <item m="1" x="2393"/>
        <item m="1" x="2443"/>
        <item m="1" x="2525"/>
        <item m="1" x="2599"/>
        <item m="1" x="2695"/>
        <item m="1" x="2790"/>
        <item m="1" x="2895"/>
        <item m="1" x="2984"/>
        <item m="1" x="1988"/>
        <item m="1" x="2043"/>
        <item m="1" x="2123"/>
        <item m="1" x="2174"/>
        <item m="1" x="2252"/>
        <item m="1" x="2305"/>
        <item m="1" x="2381"/>
        <item m="1" x="2436"/>
        <item m="1" x="2514"/>
        <item m="1" x="2587"/>
        <item m="1" x="1756"/>
        <item m="1" x="1840"/>
        <item m="1" x="1900"/>
        <item m="1" x="1974"/>
        <item m="1" x="2034"/>
        <item m="1" x="2110"/>
        <item m="1" x="2167"/>
        <item m="1" x="2239"/>
        <item m="1" x="2297"/>
        <item m="1" x="1749"/>
        <item m="1" x="1825"/>
        <item m="1" x="1892"/>
        <item m="1" x="1960"/>
        <item m="1" x="2026"/>
        <item m="1" x="2581"/>
        <item m="1" x="2761"/>
        <item m="1" x="2953"/>
        <item m="1" x="3134"/>
        <item m="1" x="2590"/>
        <item m="1" x="2771"/>
        <item m="1" x="2962"/>
        <item m="1" x="3149"/>
        <item m="1" x="3351"/>
        <item m="1" x="5807"/>
        <item m="1" x="5506"/>
        <item m="1" x="5227"/>
        <item m="1" x="4967"/>
        <item m="1" x="4719"/>
        <item m="1" x="6059"/>
        <item m="1" x="5776"/>
        <item m="1" x="5476"/>
        <item m="1" x="5197"/>
        <item m="1" x="4935"/>
        <item m="1" x="6288"/>
        <item m="1" x="6033"/>
        <item m="1" x="5740"/>
        <item m="1" x="5444"/>
        <item m="1" x="5165"/>
        <item m="1" x="6522"/>
        <item m="1" x="6255"/>
        <item m="1" x="6002"/>
        <item m="1" x="5708"/>
        <item m="1" x="5413"/>
        <item m="1" x="6720"/>
        <item m="1" x="6497"/>
        <item m="1" x="6227"/>
        <item m="1" x="5974"/>
        <item m="1" x="5675"/>
        <item m="1" x="6916"/>
        <item m="1" x="6701"/>
        <item m="1" x="6474"/>
        <item m="1" x="6195"/>
        <item m="1" x="5946"/>
        <item m="1" x="7094"/>
        <item m="1" x="6898"/>
        <item m="1" x="6681"/>
        <item m="1" x="6451"/>
        <item m="1" x="6173"/>
        <item m="1" x="5641"/>
        <item m="1" x="5838"/>
        <item m="1" x="5926"/>
        <item m="1" x="6095"/>
        <item m="1" x="5105"/>
        <item m="1" x="5273"/>
        <item m="1" x="6342"/>
        <item m="1" x="6573"/>
        <item m="1" x="6768"/>
        <item m="1" x="6963"/>
        <item m="1" x="2667"/>
        <item m="1" x="3453"/>
        <item m="1" x="4039"/>
        <item m="1" x="4665"/>
        <item m="1" x="5658"/>
        <item m="1" x="6666"/>
        <item m="1" x="7456"/>
        <item m="1" x="2693"/>
        <item m="1" x="3472"/>
        <item m="1" x="4059"/>
        <item m="1" x="4695"/>
        <item m="1" x="5714"/>
        <item m="1" x="6705"/>
        <item m="1" x="7502"/>
        <item m="1" x="2715"/>
        <item m="1" x="3484"/>
        <item m="1" x="4074"/>
        <item m="1" x="4747"/>
        <item m="1" x="5782"/>
        <item m="1" x="6737"/>
        <item m="1" x="7535"/>
        <item m="1" x="2740"/>
        <item m="1" x="3506"/>
        <item m="1" x="4097"/>
        <item m="1" x="7371"/>
        <item m="1" x="7586"/>
        <item m="1" x="7766"/>
        <item m="1" x="7929"/>
        <item m="1" x="7594"/>
        <item m="1" x="7769"/>
        <item m="1" x="7932"/>
        <item m="1" x="7779"/>
        <item m="1" x="7938"/>
        <item m="1" x="7948"/>
        <item m="1" x="7372"/>
        <item m="1" x="7587"/>
        <item m="1" x="7767"/>
        <item m="1" x="7930"/>
        <item m="1" x="7596"/>
        <item m="1" x="7771"/>
        <item m="1" x="7934"/>
        <item m="1" x="7781"/>
        <item m="1" x="7940"/>
        <item m="1" x="7951"/>
        <item m="1" x="3137"/>
        <item m="1" x="3145"/>
        <item m="1" x="3347"/>
        <item m="1" x="3157"/>
        <item m="1" x="3356"/>
        <item m="1" x="3521"/>
        <item m="1" x="7379"/>
        <item m="1" x="7597"/>
        <item m="1" x="7772"/>
        <item m="1" x="7935"/>
        <item m="1" x="2809"/>
        <item m="1" x="2912"/>
        <item m="1" x="3005"/>
        <item m="1" x="3104"/>
        <item m="1" x="3221"/>
        <item m="1" x="3315"/>
        <item m="1" x="3417"/>
        <item m="1" x="3482"/>
        <item m="1" x="3587"/>
        <item m="1" x="2402"/>
        <item m="1" x="2450"/>
        <item m="1" x="2531"/>
        <item m="1" x="2605"/>
        <item m="1" x="2701"/>
        <item m="1" x="2796"/>
        <item m="1" x="2900"/>
        <item m="1" x="2989"/>
        <item m="1" x="3092"/>
        <item m="1" x="3201"/>
        <item m="1" x="2133"/>
        <item m="1" x="2181"/>
        <item m="1" x="2259"/>
        <item m="1" x="2309"/>
        <item m="1" x="2388"/>
        <item m="1" x="2440"/>
        <item m="1" x="2520"/>
        <item m="1" x="2594"/>
        <item m="1" x="2688"/>
        <item m="1" x="2783"/>
        <item m="1" x="1849"/>
        <item m="1" x="1905"/>
        <item m="1" x="1981"/>
        <item m="1" x="2039"/>
        <item m="1" x="2118"/>
        <item m="1" x="2171"/>
        <item m="1" x="2245"/>
        <item m="1" x="2301"/>
        <item m="1" x="2375"/>
        <item m="1" x="2432"/>
        <item m="1" x="1753"/>
        <item m="1" x="1833"/>
        <item m="1" x="1897"/>
        <item m="1" x="1967"/>
        <item m="1" x="2029"/>
        <item m="1" x="2104"/>
        <item m="1" x="2165"/>
        <item m="1" x="1745"/>
        <item m="1" x="1818"/>
        <item m="1" x="1890"/>
        <item m="1" x="2585"/>
        <item m="1" x="2765"/>
        <item m="1" x="2957"/>
        <item m="1" x="3140"/>
        <item m="1" x="3344"/>
        <item m="1" x="2596"/>
        <item m="1" x="2780"/>
        <item m="1" x="2968"/>
        <item m="1" x="3160"/>
        <item m="1" x="3359"/>
        <item m="1" x="3524"/>
        <item m="1" x="5792"/>
        <item m="1" x="5492"/>
        <item m="1" x="5211"/>
        <item m="1" x="4950"/>
        <item m="1" x="6302"/>
        <item m="1" x="6047"/>
        <item m="1" x="5757"/>
        <item m="1" x="5460"/>
        <item m="1" x="5179"/>
        <item m="1" x="6535"/>
        <item m="1" x="6272"/>
        <item m="1" x="6017"/>
        <item m="1" x="5725"/>
        <item m="1" x="5430"/>
        <item m="1" x="6728"/>
        <item m="1" x="6509"/>
        <item m="1" x="6241"/>
        <item m="1" x="5989"/>
        <item m="1" x="5691"/>
        <item m="1" x="6922"/>
        <item m="1" x="6714"/>
        <item m="1" x="6486"/>
        <item m="1" x="6213"/>
        <item m="1" x="5956"/>
        <item m="1" x="7105"/>
        <item m="1" x="6907"/>
        <item m="1" x="6459"/>
        <item m="1" x="6183"/>
        <item m="1" x="7286"/>
        <item m="1" x="7087"/>
        <item m="1" x="6886"/>
        <item m="1" x="6674"/>
        <item m="1" x="6439"/>
        <item m="1" x="7488"/>
        <item m="1" x="5932"/>
        <item m="1" x="6099"/>
        <item m="1" x="5368"/>
        <item m="1" x="5548"/>
        <item m="1" x="5637"/>
        <item m="1" x="5835"/>
        <item m="1" x="5922"/>
        <item m="1" x="6093"/>
        <item m="1" x="4863"/>
        <item m="1" x="5011"/>
        <item m="1" x="6327"/>
        <item m="1" x="6561"/>
        <item m="1" x="2681"/>
        <item m="1" x="3464"/>
        <item m="1" x="4049"/>
        <item m="1" x="4675"/>
        <item m="1" x="5680"/>
        <item m="1" x="6685"/>
        <item m="1" x="7474"/>
        <item m="1" x="2704"/>
        <item m="1" x="3480"/>
        <item m="1" x="4066"/>
        <item m="1" x="4723"/>
        <item m="1" x="5746"/>
        <item m="1" x="6722"/>
        <item m="1" x="7518"/>
        <item m="1" x="2729"/>
        <item m="1" x="3494"/>
        <item m="1" x="4086"/>
        <item m="1" x="4771"/>
        <item m="1" x="5810"/>
        <item m="1" x="6749"/>
        <item m="1" x="7549"/>
        <item m="1" x="2752"/>
        <item m="1" x="3518"/>
        <item m="1" x="4106"/>
        <item m="1" x="7484"/>
        <item m="1" x="7694"/>
        <item m="1" x="7851"/>
        <item m="1" x="7997"/>
        <item m="1" x="7705"/>
        <item m="1" x="7862"/>
        <item m="1" x="7875"/>
        <item m="1" x="7487"/>
        <item m="1" x="7697"/>
        <item m="1" x="7854"/>
        <item m="1" x="4487"/>
        <item m="1" x="7974"/>
        <item m="1" x="4646"/>
        <item m="1" x="7999"/>
        <item m="1" x="7709"/>
        <item m="1" x="7866"/>
        <item m="1" x="7879"/>
        <item m="1" x="3264"/>
        <item m="1" x="3270"/>
        <item m="1" x="3449"/>
        <item m="1" x="3280"/>
        <item m="1" x="3452"/>
        <item m="1" x="3625"/>
        <item m="1" x="7501"/>
        <item m="1" x="7710"/>
        <item m="1" x="7867"/>
        <item m="1" x="3993"/>
        <item m="1" x="2610"/>
        <item m="1" x="2707"/>
        <item m="1" x="2800"/>
        <item m="1" x="2905"/>
        <item m="1" x="2996"/>
        <item m="1" x="3098"/>
        <item m="1" x="3210"/>
        <item m="1" x="3311"/>
        <item m="1" x="3411"/>
        <item m="1" x="2265"/>
        <item m="1" x="2315"/>
        <item m="1" x="2394"/>
        <item m="1" x="2444"/>
        <item m="1" x="2526"/>
        <item m="1" x="2600"/>
        <item m="1" x="2696"/>
        <item m="1" x="2791"/>
        <item m="1" x="2896"/>
        <item m="1" x="2985"/>
        <item m="1" x="1989"/>
        <item m="1" x="2044"/>
        <item m="1" x="2124"/>
        <item m="1" x="2175"/>
        <item m="1" x="2253"/>
        <item m="1" x="2306"/>
        <item m="1" x="2382"/>
        <item m="1" x="2437"/>
        <item m="1" x="2515"/>
        <item m="1" x="2588"/>
        <item m="1" x="1757"/>
        <item m="1" x="1841"/>
        <item m="1" x="1901"/>
        <item m="1" x="1975"/>
        <item m="1" x="2035"/>
        <item m="1" x="2111"/>
        <item m="1" x="2168"/>
        <item m="1" x="2240"/>
        <item m="1" x="2298"/>
        <item m="1" x="1750"/>
        <item m="1" x="1826"/>
        <item m="1" x="1893"/>
        <item m="1" x="1961"/>
        <item m="1" x="2027"/>
        <item m="1" x="1743"/>
        <item m="1" x="2591"/>
        <item m="1" x="2772"/>
        <item m="1" x="2963"/>
        <item m="1" x="3150"/>
        <item m="1" x="3352"/>
        <item m="1" x="3515"/>
        <item m="1" x="2602"/>
        <item m="1" x="2786"/>
        <item m="1" x="2978"/>
        <item m="1" x="3167"/>
        <item m="1" x="3368"/>
        <item m="1" x="3532"/>
        <item m="1" x="3687"/>
        <item m="1" x="6060"/>
        <item m="1" x="5777"/>
        <item m="1" x="5477"/>
        <item m="1" x="5198"/>
        <item m="1" x="4936"/>
        <item m="1" x="6289"/>
        <item m="1" x="6034"/>
        <item m="1" x="5741"/>
        <item m="1" x="5445"/>
        <item m="1" x="5166"/>
        <item m="1" x="6523"/>
        <item m="1" x="6256"/>
        <item m="1" x="6003"/>
        <item m="1" x="5709"/>
        <item m="1" x="5414"/>
        <item m="1" x="6721"/>
        <item m="1" x="6498"/>
        <item m="1" x="6228"/>
        <item m="1" x="5975"/>
        <item m="1" x="5676"/>
        <item m="1" x="6917"/>
        <item m="1" x="6702"/>
        <item m="1" x="6475"/>
        <item m="1" x="6196"/>
        <item m="1" x="5947"/>
        <item m="1" x="7095"/>
        <item m="1" x="6899"/>
        <item m="1" x="6682"/>
        <item m="1" x="6452"/>
        <item m="1" x="6174"/>
        <item m="1" x="7276"/>
        <item m="1" x="7076"/>
        <item m="1" x="6880"/>
        <item m="1" x="6665"/>
        <item m="1" x="6429"/>
        <item m="1" x="5642"/>
        <item m="1" x="5839"/>
        <item m="1" x="5927"/>
        <item m="1" x="6096"/>
        <item m="1" x="5106"/>
        <item m="1" x="5274"/>
        <item m="1" x="5362"/>
        <item m="1" x="5541"/>
        <item m="1" x="5632"/>
        <item m="1" x="5826"/>
        <item m="1" x="5915"/>
        <item m="1" x="6086"/>
        <item m="1" x="4645"/>
        <item m="1" x="4761"/>
        <item m="1" x="2694"/>
        <item m="1" x="3473"/>
        <item m="1" x="4060"/>
        <item m="1" x="4696"/>
        <item m="1" x="5715"/>
        <item m="1" x="6706"/>
        <item m="1" x="7503"/>
        <item m="1" x="2716"/>
        <item m="1" x="3485"/>
        <item m="1" x="4075"/>
        <item m="1" x="4748"/>
        <item m="1" x="5783"/>
        <item m="1" x="6738"/>
        <item m="1" x="7536"/>
        <item m="1" x="2741"/>
        <item m="1" x="3507"/>
        <item m="1" x="4098"/>
        <item m="1" x="4792"/>
        <item m="1" x="5832"/>
        <item m="1" x="6762"/>
        <item m="1" x="7561"/>
        <item m="1" x="2763"/>
        <item m="1" x="3534"/>
        <item m="1" x="4116"/>
        <item m="1" x="7595"/>
        <item m="1" x="7770"/>
        <item m="1" x="7933"/>
        <item m="1" x="7780"/>
        <item m="1" x="7939"/>
        <item m="1" x="7949"/>
        <item m="1" x="3135"/>
        <item m="1" x="7598"/>
        <item m="1" x="7773"/>
        <item m="1" x="7936"/>
        <item m="1" x="7782"/>
        <item m="1" x="7941"/>
        <item m="1" x="7952"/>
        <item m="1" x="3138"/>
        <item m="1" x="3146"/>
        <item m="1" x="3348"/>
        <item m="1" x="3158"/>
        <item m="1" x="3357"/>
        <item m="1" x="3522"/>
        <item m="1" x="3165"/>
        <item m="1" x="3366"/>
        <item m="1" x="3530"/>
        <item m="1" x="3685"/>
        <item m="1" x="7605"/>
        <item m="1" x="7783"/>
        <item m="1" x="7942"/>
        <item m="1" x="4495"/>
        <item m="1" x="4608"/>
        <item m="1" x="4658"/>
        <item m="1" x="4796"/>
        <item m="1" x="4877"/>
        <item m="1" x="5035"/>
        <item m="1" x="5117"/>
        <item m="1" x="5285"/>
        <item m="1" x="5372"/>
        <item m="1" x="4094"/>
        <item m="1" x="4181"/>
        <item m="1" x="4256"/>
        <item m="1" x="4326"/>
        <item m="1" x="4423"/>
        <item m="1" x="4492"/>
        <item m="1" x="4598"/>
        <item m="1" x="4653"/>
        <item m="1" x="4785"/>
        <item m="1" x="4868"/>
        <item m="1" x="3803"/>
        <item m="1" x="3876"/>
        <item m="1" x="3936"/>
        <item m="1" x="4009"/>
        <item m="1" x="4082"/>
        <item m="1" x="4166"/>
        <item m="1" x="4240"/>
        <item m="1" x="4317"/>
        <item m="1" x="4405"/>
        <item m="1" x="4482"/>
        <item m="1" x="3483"/>
        <item m="1" x="3588"/>
        <item m="1" x="3655"/>
        <item m="1" x="3741"/>
        <item m="1" x="3798"/>
        <item m="1" x="3869"/>
        <item m="1" x="3928"/>
        <item m="1" x="4000"/>
        <item m="1" x="4073"/>
        <item m="1" x="4155"/>
        <item m="1" x="3093"/>
        <item m="1" x="3202"/>
        <item m="1" x="3306"/>
        <item m="1" x="3403"/>
        <item m="1" x="3476"/>
        <item m="1" x="3573"/>
        <item m="1" x="3647"/>
        <item m="1" x="3727"/>
        <item m="1" x="3792"/>
        <item m="1" x="3858"/>
        <item m="1" x="2689"/>
        <item m="1" x="2784"/>
        <item m="1" x="2891"/>
        <item m="1" x="2981"/>
        <item m="1" x="3085"/>
        <item m="1" x="3184"/>
        <item m="1" x="3296"/>
        <item m="1" x="3389"/>
        <item m="1" x="3469"/>
        <item m="1" x="3561"/>
        <item m="1" x="2376"/>
        <item m="1" x="2433"/>
        <item m="1" x="2508"/>
        <item m="1" x="2583"/>
        <item m="1" x="2674"/>
        <item m="1" x="2767"/>
        <item m="1" x="2876"/>
        <item m="1" x="2965"/>
        <item m="1" x="3074"/>
        <item m="1" x="5034"/>
        <item m="1" x="4790"/>
        <item m="1" x="4596"/>
        <item m="1" x="4411"/>
        <item m="1" x="5550"/>
        <item m="1" x="5279"/>
        <item m="1" x="5020"/>
        <item m="1" x="4768"/>
        <item m="1" x="4578"/>
        <item m="1" x="5830"/>
        <item m="1" x="5537"/>
        <item m="1" x="5256"/>
        <item m="1" x="4996"/>
        <item m="1" x="4746"/>
        <item m="1" x="6081"/>
        <item m="1" x="5808"/>
        <item m="1" x="5507"/>
        <item m="1" x="5228"/>
        <item m="1" x="4968"/>
        <item m="1" x="6313"/>
        <item m="1" x="6061"/>
        <item m="1" x="5778"/>
        <item m="1" x="5478"/>
        <item m="1" x="5199"/>
        <item m="1" x="6544"/>
        <item m="1" x="6290"/>
        <item m="1" x="6035"/>
        <item m="1" x="5742"/>
        <item m="1" x="5446"/>
        <item m="1" x="6736"/>
        <item m="1" x="6524"/>
        <item m="1" x="6257"/>
        <item m="1" x="6004"/>
        <item m="1" x="5710"/>
        <item m="1" x="6929"/>
        <item m="1" x="7449"/>
        <item m="1" x="7672"/>
        <item m="1" x="7840"/>
        <item m="1" x="7994"/>
        <item m="1" x="7250"/>
        <item m="1" x="7459"/>
        <item m="1" x="7681"/>
        <item m="1" x="7847"/>
        <item m="1" x="7260"/>
        <item m="1" x="7469"/>
        <item m="1" x="7688"/>
        <item m="1" x="7857"/>
        <item m="1" x="7271"/>
        <item m="1" x="7479"/>
        <item m="1" x="7699"/>
        <item m="1" x="7869"/>
        <item m="1" x="7281"/>
        <item m="1" x="7495"/>
        <item m="1" x="7715"/>
        <item m="1" x="7883"/>
        <item m="1" x="7291"/>
        <item m="1" x="7507"/>
        <item m="1" x="7725"/>
        <item m="1" x="7894"/>
        <item m="1" x="7296"/>
        <item m="1" x="7515"/>
        <item m="1" x="7733"/>
        <item m="1" x="7902"/>
        <item m="1" x="7304"/>
        <item m="1" x="7523"/>
        <item m="1" x="7739"/>
        <item m="1" x="7907"/>
        <item m="1" x="7310"/>
        <item m="1" x="7531"/>
        <item m="1" x="7743"/>
        <item m="1" x="7912"/>
        <item m="1" x="7318"/>
        <item m="1" x="7541"/>
        <item m="1" x="7747"/>
        <item m="1" x="7916"/>
        <item m="1" x="4511"/>
        <item m="1" x="5399"/>
        <item m="1" x="6460"/>
        <item m="1" x="7266"/>
        <item m="1" x="3922"/>
        <item m="1" x="4547"/>
        <item m="1" x="5463"/>
        <item m="1" x="6511"/>
        <item m="1" x="7299"/>
        <item m="1" x="3938"/>
        <item m="1" x="4588"/>
        <item m="1" x="5524"/>
        <item m="1" x="6551"/>
        <item m="1" x="7326"/>
        <item m="1" x="3951"/>
        <item m="1" x="4612"/>
        <item m="1" x="5553"/>
        <item m="1" x="6576"/>
        <item m="1" x="7347"/>
        <item m="1" x="6181"/>
        <item m="1" x="6437"/>
        <item m="1" x="6654"/>
        <item m="1" x="6852"/>
        <item m="1" x="7032"/>
        <item m="1" x="6447"/>
        <item m="1" x="6662"/>
        <item m="1" x="6863"/>
        <item m="1" x="7043"/>
        <item m="1" x="7223"/>
        <item m="1" x="6672"/>
        <item m="1" x="6872"/>
        <item m="1" x="7052"/>
        <item m="1" x="7230"/>
        <item m="1" x="7426"/>
        <item m="1" x="6878"/>
        <item m="1" x="7059"/>
        <item m="1" x="7237"/>
        <item m="1" x="7434"/>
        <item m="1" x="7654"/>
        <item m="1" x="7065"/>
        <item m="1" x="7246"/>
        <item m="1" x="7441"/>
        <item m="1" x="7661"/>
        <item m="1" x="7826"/>
        <item m="1" x="7254"/>
        <item m="1" x="7453"/>
        <item m="1" x="7833"/>
        <item m="1" x="7982"/>
        <item m="1" x="7463"/>
        <item m="1" x="7676"/>
        <item m="1" x="7987"/>
        <item m="1" x="7685"/>
        <item m="1" x="7843"/>
        <item m="1" x="6182"/>
        <item m="1" x="6438"/>
        <item m="1" x="6655"/>
        <item m="1" x="6321"/>
        <item m="1" x="6556"/>
        <item m="1" x="6754"/>
        <item m="1" x="6950"/>
        <item m="1" x="7137"/>
        <item m="1" x="6332"/>
        <item m="1" x="6564"/>
        <item m="1" x="6760"/>
        <item m="1" x="6956"/>
        <item m="1" x="7144"/>
        <item m="1" x="6339"/>
        <item m="1" x="6569"/>
        <item m="1" x="6765"/>
        <item m="1" x="6960"/>
        <item m="1" x="7149"/>
        <item m="1" x="6853"/>
        <item m="1" x="7033"/>
        <item m="1" x="6448"/>
        <item m="1" x="6663"/>
        <item m="1" x="6864"/>
        <item m="1" x="7044"/>
        <item m="1" x="7224"/>
        <item m="1" x="6673"/>
        <item m="1" x="6873"/>
        <item m="1" x="7053"/>
        <item m="1" x="7231"/>
        <item m="1" x="7427"/>
        <item m="1" x="6879"/>
        <item m="1" x="7060"/>
        <item m="1" x="7238"/>
        <item m="1" x="7435"/>
        <item m="1" x="7655"/>
        <item m="1" x="7066"/>
        <item m="1" x="7247"/>
        <item m="1" x="7442"/>
        <item m="1" x="7662"/>
        <item m="1" x="7827"/>
        <item m="1" x="7256"/>
        <item m="1" x="7455"/>
        <item m="1" x="7668"/>
        <item m="1" x="7834"/>
        <item m="1" x="7983"/>
        <item m="1" x="7466"/>
        <item m="1" x="7679"/>
        <item m="1" x="7838"/>
        <item m="1" x="7988"/>
        <item m="1" x="7687"/>
        <item m="1" x="7845"/>
        <item m="1" x="7992"/>
        <item m="1" x="7855"/>
        <item m="1" x="6191"/>
        <item m="1" x="6449"/>
        <item m="1" x="6664"/>
        <item m="1" x="6865"/>
        <item m="1" x="7045"/>
        <item m="1" x="4053"/>
        <item m="1" x="4128"/>
        <item m="1" x="4204"/>
        <item m="1" x="4282"/>
        <item m="1" x="4350"/>
        <item m="1" x="4451"/>
        <item m="1" x="4513"/>
        <item m="1" x="4622"/>
        <item m="1" x="4677"/>
        <item m="1" x="3694"/>
        <item m="1" x="3777"/>
        <item m="1" x="3830"/>
        <item m="1" x="3907"/>
        <item m="1" x="3963"/>
        <item m="1" x="4041"/>
        <item m="1" x="4117"/>
        <item m="1" x="4194"/>
        <item m="1" x="4272"/>
        <item m="1" x="4340"/>
        <item m="1" x="3345"/>
        <item m="1" x="3448"/>
        <item m="1" x="3519"/>
        <item m="1" x="3624"/>
        <item m="1" x="3683"/>
        <item m="1" x="3772"/>
        <item m="1" x="3819"/>
        <item m="1" x="3899"/>
        <item m="1" x="3954"/>
        <item m="1" x="4033"/>
        <item m="1" x="2939"/>
        <item m="1" x="3047"/>
        <item m="1" x="3127"/>
        <item m="1" x="3253"/>
        <item m="1" x="3338"/>
        <item m="1" x="3442"/>
        <item m="1" x="3509"/>
        <item m="1" x="3615"/>
        <item m="1" x="3674"/>
        <item m="1" x="3765"/>
        <item m="1" x="2555"/>
        <item m="1" x="2631"/>
        <item m="1" x="2733"/>
        <item m="1" x="2825"/>
        <item m="1" x="2931"/>
        <item m="1" x="3026"/>
        <item m="1" x="3117"/>
        <item m="1" x="3236"/>
        <item m="1" x="3326"/>
        <item m="1" x="3430"/>
        <item m="1" x="2284"/>
        <item m="1" x="2332"/>
        <item m="1" x="2413"/>
        <item m="1" x="2460"/>
        <item m="1" x="2544"/>
        <item m="1" x="2619"/>
        <item m="1" x="2719"/>
        <item m="1" x="2812"/>
        <item m="1" x="2914"/>
        <item m="1" x="3011"/>
        <item m="1" x="2013"/>
        <item m="1" x="2064"/>
        <item m="1" x="2146"/>
        <item m="1" x="2191"/>
        <item m="1" x="2276"/>
        <item m="1" x="2324"/>
        <item m="1" x="2405"/>
        <item m="1" x="2452"/>
        <item m="1" x="2536"/>
        <item m="1" x="2546"/>
        <item m="1" x="2714"/>
        <item m="1" x="2908"/>
        <item m="1" x="3096"/>
        <item m="1" x="3305"/>
        <item m="1" x="3471"/>
        <item m="1" x="2556"/>
        <item m="1" x="2726"/>
        <item m="1" x="2917"/>
        <item m="1" x="3105"/>
        <item m="1" x="3312"/>
        <item m="1" x="3478"/>
        <item m="1" x="3646"/>
        <item m="1" x="4610"/>
        <item m="1" x="4431"/>
        <item m="1" x="4258"/>
        <item m="1" x="4090"/>
        <item m="1" x="3937"/>
        <item m="1" x="4795"/>
        <item m="1" x="4603"/>
        <item m="1" x="4420"/>
        <item m="1" x="4243"/>
        <item m="1" x="4078"/>
        <item m="1" x="5027"/>
        <item m="1" x="4781"/>
        <item m="1" x="4401"/>
        <item m="1" x="4231"/>
        <item m="1" x="5269"/>
        <item m="1" x="5005"/>
        <item m="1" x="4758"/>
        <item m="1" x="4565"/>
        <item m="1" x="4383"/>
        <item m="1" x="5522"/>
        <item m="1" x="5241"/>
        <item m="1" x="4983"/>
        <item m="1" x="4732"/>
        <item m="1" x="4544"/>
        <item m="1" x="5793"/>
        <item m="1" x="5493"/>
        <item m="1" x="5212"/>
        <item m="1" x="4951"/>
        <item m="1" x="4704"/>
        <item m="1" x="6048"/>
        <item m="1" x="5758"/>
        <item m="1" x="5461"/>
        <item m="1" x="5180"/>
        <item m="1" x="4921"/>
        <item m="1" x="6306"/>
        <item m="1" x="6746"/>
        <item m="1" x="6944"/>
        <item m="1" x="7131"/>
        <item m="1" x="7324"/>
        <item m="1" x="7547"/>
        <item m="1" x="7748"/>
        <item m="1" x="7917"/>
        <item m="1" x="6316"/>
        <item m="1" x="6753"/>
        <item m="1" x="6949"/>
        <item m="1" x="7136"/>
        <item m="1" x="7330"/>
        <item m="1" x="7553"/>
        <item m="1" x="7749"/>
        <item m="1" x="7918"/>
        <item m="1" x="6328"/>
        <item m="1" x="6759"/>
        <item m="1" x="6955"/>
        <item m="1" x="7143"/>
        <item m="1" x="7336"/>
        <item m="1" x="7559"/>
        <item m="1" x="7752"/>
        <item m="1" x="7920"/>
        <item m="1" x="6337"/>
        <item m="1" x="6764"/>
        <item m="1" x="6959"/>
        <item m="1" x="7148"/>
        <item m="1" x="7339"/>
        <item m="1" x="7564"/>
        <item m="1" x="7754"/>
        <item m="1" x="7922"/>
        <item m="1" x="6343"/>
        <item m="1" x="6769"/>
        <item m="1" x="6964"/>
        <item m="1" x="7153"/>
        <item m="1" x="7344"/>
        <item m="1" x="7570"/>
        <item m="1" x="7757"/>
        <item m="1" x="7925"/>
        <item m="1" x="6347"/>
        <item m="1" x="6772"/>
        <item m="1" x="6969"/>
        <item m="1" x="7158"/>
        <item m="1" x="7350"/>
        <item m="1" x="7574"/>
        <item m="1" x="7759"/>
        <item m="1" x="7926"/>
        <item m="1" x="6351"/>
        <item m="1" x="6777"/>
        <item m="1" x="6972"/>
        <item m="1" x="7164"/>
        <item m="1" x="7356"/>
        <item m="1" x="7579"/>
        <item m="1" x="7762"/>
        <item m="1" x="7928"/>
        <item m="1" x="6356"/>
        <item m="1" x="6781"/>
        <item m="1" x="6977"/>
        <item m="1" x="7168"/>
        <item m="1" x="7360"/>
        <item m="1" x="7582"/>
        <item m="1" x="7764"/>
        <item m="1" x="7931"/>
        <item m="1" x="6358"/>
        <item m="1" x="6785"/>
        <item m="1" x="6982"/>
        <item m="1" x="7171"/>
        <item m="1" x="7363"/>
        <item m="1" x="7585"/>
        <item m="1" x="7768"/>
        <item m="1" x="7937"/>
        <item m="1" x="6364"/>
        <item m="1" x="6790"/>
        <item m="1" x="6986"/>
        <item m="1" x="7176"/>
        <item m="1" x="7369"/>
        <item m="1" x="7592"/>
        <item m="1" x="7776"/>
        <item m="1" x="7944"/>
        <item m="1" x="7689"/>
        <item m="1" x="7858"/>
        <item m="1" x="7700"/>
        <item m="1" x="7870"/>
        <item m="1" x="2789"/>
        <item m="1" x="3567"/>
        <item m="1" x="4138"/>
        <item m="1" x="4827"/>
        <item m="1" x="5869"/>
        <item m="1" x="6791"/>
        <item m="1" x="7606"/>
        <item m="1" x="2810"/>
        <item m="1" x="3590"/>
        <item m="1" x="4159"/>
        <item m="1" x="4851"/>
        <item m="1" x="5890"/>
        <item m="1" x="6809"/>
        <item m="1" x="7626"/>
        <item m="1" x="2843"/>
        <item m="1" x="3613"/>
        <item m="1" x="4183"/>
        <item m="1" x="4873"/>
        <item m="1" x="5919"/>
        <item m="1" x="6838"/>
        <item m="1" x="7648"/>
        <item m="1" x="2869"/>
        <item m="1" x="3630"/>
        <item m="1" x="4193"/>
        <item m="1" x="3136"/>
        <item m="1" x="3144"/>
        <item m="1" x="3346"/>
        <item m="1" x="3155"/>
        <item m="1" x="3355"/>
        <item m="1" x="3520"/>
        <item m="1" x="3163"/>
        <item m="1" x="3364"/>
        <item m="1" x="3529"/>
        <item m="1" x="3684"/>
        <item m="1" x="3177"/>
        <item m="1" x="3374"/>
        <item m="1" x="3537"/>
        <item m="1" x="3691"/>
        <item m="1" x="3820"/>
        <item m="1" x="3383"/>
        <item m="1" x="3543"/>
        <item m="1" x="3696"/>
        <item m="1" x="3139"/>
        <item m="1" x="3147"/>
        <item m="1" x="3349"/>
        <item m="1" x="3159"/>
        <item m="1" x="3358"/>
        <item m="1" x="3523"/>
        <item m="1" x="3166"/>
        <item m="1" x="3367"/>
        <item m="1" x="3531"/>
        <item m="1" x="3686"/>
        <item m="1" x="3181"/>
        <item m="1" x="3376"/>
        <item m="1" x="3539"/>
        <item m="1" x="3692"/>
        <item m="1" x="3821"/>
        <item m="1" x="3387"/>
        <item m="1" x="3545"/>
        <item m="1" x="3698"/>
        <item m="1" x="3827"/>
        <item m="1" x="3955"/>
        <item m="1" x="3559"/>
        <item m="1" x="3704"/>
        <item m="1" x="3831"/>
        <item m="1" x="3960"/>
        <item m="1" x="4108"/>
        <item m="1" x="3714"/>
        <item m="1" x="3836"/>
        <item m="1" x="3964"/>
        <item m="1" x="4114"/>
        <item m="1" x="4265"/>
        <item m="1" x="7116"/>
        <item m="1" x="7298"/>
        <item m="1" x="7512"/>
        <item m="1" x="7722"/>
        <item m="1" x="7314"/>
        <item m="1" x="7526"/>
        <item m="1" x="7735"/>
        <item m="1" x="6854"/>
        <item m="1" x="6401"/>
        <item m="1" x="6143"/>
        <item m="1" x="7232"/>
        <item m="1" x="7034"/>
        <item m="1" x="6836"/>
        <item m="1" x="6620"/>
        <item m="1" x="6385"/>
        <item m="1" x="7428"/>
        <item m="1" x="7217"/>
        <item m="1" x="7016"/>
        <item m="1" x="6815"/>
        <item m="1" x="6607"/>
        <item m="1" x="7647"/>
        <item m="1" x="7411"/>
        <item m="1" x="7203"/>
        <item m="1" x="7003"/>
        <item m="1" x="6807"/>
        <item m="1" x="7816"/>
        <item m="1" x="7632"/>
        <item m="1" x="7399"/>
        <item m="1" x="7194"/>
        <item m="1" x="6996"/>
        <item m="1" x="7810"/>
        <item m="1" x="7625"/>
        <item m="1" x="7390"/>
        <item m="1" x="7184"/>
        <item m="1" x="7804"/>
        <item m="1" x="7616"/>
        <item m="1" x="7384"/>
        <item m="1" x="3027"/>
        <item m="1" x="3118"/>
        <item m="1" x="3238"/>
        <item m="1" x="3328"/>
        <item m="1" x="3432"/>
        <item m="1" x="3497"/>
        <item m="1" x="3602"/>
        <item m="1" x="3668"/>
        <item m="1" x="3755"/>
        <item m="1" x="2545"/>
        <item m="1" x="2620"/>
        <item m="1" x="2721"/>
        <item m="1" x="2814"/>
        <item m="1" x="2916"/>
        <item m="1" x="3013"/>
        <item m="1" x="3109"/>
        <item m="1" x="3226"/>
        <item m="1" x="3321"/>
        <item m="1" x="3422"/>
        <item m="1" x="2277"/>
        <item m="1" x="2325"/>
        <item m="1" x="2407"/>
        <item m="1" x="2454"/>
        <item m="1" x="2538"/>
        <item m="1" x="2612"/>
        <item m="1" x="2709"/>
        <item m="1" x="2802"/>
        <item m="1" x="2907"/>
        <item m="1" x="2998"/>
        <item m="1" x="2004"/>
        <item m="1" x="2056"/>
        <item m="1" x="3015"/>
        <item m="1" x="3745"/>
        <item m="1" x="4315"/>
        <item m="1" x="5091"/>
        <item m="1" x="6132"/>
        <item m="1" x="7005"/>
        <item m="1" x="7811"/>
        <item m="1" x="3052"/>
        <item m="1" x="3766"/>
        <item m="1" x="4330"/>
        <item m="1" x="5116"/>
        <item m="1" x="6158"/>
        <item m="1" x="7036"/>
        <item m="1" x="7828"/>
        <item m="1" x="3073"/>
        <item m="1" x="3779"/>
        <item m="1" x="4343"/>
        <item m="1" x="5129"/>
        <item m="1" x="6184"/>
        <item m="1" x="7067"/>
        <item m="1" x="7856"/>
        <item m="1" x="3090"/>
        <item m="1" x="3791"/>
        <item m="1" x="3757"/>
        <item m="1" x="3878"/>
        <item m="1" x="4005"/>
        <item m="1" x="4157"/>
        <item m="1" x="4303"/>
        <item m="1" x="3885"/>
        <item m="1" x="4011"/>
        <item m="1" x="4163"/>
        <item m="1" x="4307"/>
        <item m="1" x="4470"/>
        <item m="1" x="4016"/>
        <item m="1" x="4168"/>
        <item m="1" x="4313"/>
        <item m="1" x="4474"/>
        <item m="1" x="4635"/>
        <item m="1" x="4177"/>
        <item m="1" x="4319"/>
        <item m="1" x="4480"/>
        <item m="1" x="4638"/>
        <item m="1" x="4842"/>
        <item m="1" x="4323"/>
        <item m="1" x="4484"/>
        <item m="1" x="4642"/>
        <item m="1" x="4848"/>
        <item m="1" x="5078"/>
        <item m="1" x="4489"/>
        <item m="1" x="4647"/>
        <item m="1" x="4856"/>
        <item m="1" x="5083"/>
        <item m="1" x="5330"/>
        <item m="1" x="4651"/>
        <item m="1" x="4857"/>
        <item m="1" x="5088"/>
        <item m="1" x="5338"/>
        <item m="1" x="5598"/>
        <item m="1" x="4865"/>
        <item m="1" x="5096"/>
        <item m="1" x="5343"/>
        <item m="1" x="5605"/>
        <item m="1" x="5880"/>
        <item m="1" x="5102"/>
        <item m="1" x="5351"/>
        <item m="1" x="5611"/>
        <item m="1" x="5888"/>
        <item m="1" x="3758"/>
        <item m="1" x="3879"/>
        <item m="1" x="4006"/>
        <item m="1" x="4158"/>
        <item m="1" x="2990"/>
        <item m="1" x="3094"/>
        <item m="1" x="3203"/>
        <item m="1" x="3307"/>
        <item m="1" x="3404"/>
        <item m="1" x="3477"/>
        <item m="1" x="3574"/>
        <item m="1" x="3648"/>
        <item m="1" x="3728"/>
        <item m="1" x="2521"/>
        <item m="1" x="2595"/>
        <item m="1" x="2690"/>
        <item m="1" x="2785"/>
        <item m="1" x="2892"/>
        <item m="1" x="2982"/>
        <item m="1" x="3086"/>
        <item m="1" x="3185"/>
        <item m="1" x="3297"/>
        <item m="1" x="3390"/>
        <item m="1" x="2246"/>
        <item m="1" x="2302"/>
        <item m="1" x="2377"/>
        <item m="1" x="2434"/>
        <item m="1" x="2509"/>
        <item m="1" x="2584"/>
        <item m="1" x="2675"/>
        <item m="1" x="2768"/>
        <item m="1" x="2877"/>
        <item m="1" x="2966"/>
        <item m="1" x="1968"/>
        <item m="1" x="2030"/>
        <item m="1" x="2105"/>
        <item m="1" x="2166"/>
        <item m="1" x="2234"/>
        <item m="1" x="2296"/>
        <item m="1" x="2366"/>
        <item m="1" x="2429"/>
        <item m="1" x="2499"/>
        <item m="1" x="2572"/>
        <item m="1" x="1746"/>
        <item m="1" x="1819"/>
        <item m="1" x="1891"/>
        <item m="1" x="1955"/>
        <item m="1" x="2025"/>
        <item m="1" x="2094"/>
        <item m="1" x="2162"/>
        <item m="1" x="2223"/>
        <item m="1" x="2290"/>
        <item m="1" x="1740"/>
        <item m="1" x="1805"/>
        <item m="1" x="1887"/>
        <item m="1" x="1941"/>
        <item m="1" x="2022"/>
        <item m="1" x="1733"/>
        <item m="1" x="3715"/>
        <item m="1" x="5061"/>
        <item m="1" x="6987"/>
        <item m="1" x="3759"/>
        <item m="1" x="5103"/>
        <item m="1" x="7018"/>
        <item m="1" x="3787"/>
        <item m="1" x="5152"/>
        <item m="1" x="7088"/>
        <item m="1" x="3809"/>
        <item m="1" x="5272"/>
        <item m="1" x="7140"/>
        <item m="1" x="3845"/>
        <item m="1" x="5310"/>
        <item m="1" x="7177"/>
        <item m="1" x="3887"/>
        <item m="1" x="5361"/>
        <item m="1" x="7211"/>
        <item m="1" x="3916"/>
        <item m="1" x="5418"/>
        <item m="1" x="7277"/>
        <item m="1" x="3941"/>
        <item m="1" x="5539"/>
        <item m="1" x="7332"/>
        <item m="1" x="3976"/>
        <item m="1" x="5576"/>
        <item m="1" x="7373"/>
        <item m="1" x="4017"/>
        <item m="1" x="5628"/>
        <item m="1" x="7414"/>
        <item m="1" x="3549"/>
        <item m="1" x="4815"/>
        <item m="1" x="6787"/>
        <item m="1" x="3599"/>
        <item m="1" x="4859"/>
        <item m="1" x="6818"/>
        <item m="1" x="3638"/>
        <item m="1" x="4899"/>
        <item m="1" x="6888"/>
        <item m="1" x="3666"/>
        <item m="1" x="5008"/>
        <item m="1" x="6947"/>
        <item m="1" x="3707"/>
        <item m="1" x="5057"/>
        <item m="1" x="6983"/>
        <item m="1" x="3753"/>
        <item m="1" x="5097"/>
        <item m="1" x="7010"/>
        <item m="1" x="3784"/>
        <item m="1" x="5141"/>
        <item m="1" x="6418"/>
        <item m="1" x="6643"/>
        <item m="1" x="6849"/>
        <item m="1" x="7041"/>
        <item m="1" x="6426"/>
        <item m="1" x="6651"/>
        <item m="1" x="6861"/>
        <item m="1" x="7050"/>
        <item m="1" x="6435"/>
        <item m="1" x="6661"/>
        <item m="1" x="6871"/>
        <item m="1" x="7058"/>
        <item m="1" x="6446"/>
        <item m="1" x="6671"/>
        <item m="1" x="6877"/>
        <item m="1" x="7064"/>
        <item m="1" x="6190"/>
        <item m="1" x="6458"/>
        <item m="1" x="6679"/>
        <item m="1" x="6885"/>
        <item m="1" x="7073"/>
        <item m="1" x="6211"/>
        <item m="1" x="6470"/>
        <item m="1" x="6693"/>
        <item m="1" x="6894"/>
        <item m="1" x="7083"/>
        <item m="1" x="6222"/>
        <item m="1" x="6484"/>
        <item m="1" x="6697"/>
        <item m="1" x="6905"/>
        <item m="1" x="7092"/>
        <item m="1" x="6238"/>
        <item m="1" x="6492"/>
        <item m="1" x="6712"/>
        <item m="1" x="6913"/>
        <item m="1" x="7102"/>
        <item m="1" x="6250"/>
        <item m="1" x="6505"/>
        <item m="1" x="6717"/>
        <item m="1" x="6920"/>
        <item m="1" x="7108"/>
        <item m="1" x="6266"/>
        <item m="1" x="6516"/>
        <item m="1" x="6050"/>
        <item m="1" x="5465"/>
        <item m="1" x="5597"/>
        <item m="1" x="5748"/>
        <item m="1" x="5879"/>
        <item m="1" x="6020"/>
        <item m="1" x="4925"/>
        <item m="1" x="5069"/>
        <item m="1" x="5171"/>
        <item m="1" x="5317"/>
        <item m="1" x="5433"/>
        <item m="1" x="5587"/>
        <item m="1" x="5717"/>
        <item m="1" x="5873"/>
        <item m="1" x="5993"/>
        <item m="1" x="4514"/>
        <item m="1" x="4623"/>
        <item m="1" x="4678"/>
        <item m="1" x="4817"/>
        <item m="1" x="4901"/>
        <item m="1" x="5059"/>
        <item m="1" x="5143"/>
        <item m="1" x="5308"/>
        <item m="1" x="5403"/>
        <item m="1" x="5574"/>
        <item m="1" x="4195"/>
        <item m="1" x="4273"/>
        <item m="1" x="4341"/>
        <item m="1" x="4443"/>
        <item m="1" x="4504"/>
        <item m="1" x="4618"/>
        <item m="1" x="4667"/>
        <item m="1" x="4808"/>
        <item m="1" x="4891"/>
        <item m="1" x="5049"/>
        <item m="1" x="3900"/>
        <item m="1" x="6397"/>
        <item m="1" x="6624"/>
        <item m="1" x="6832"/>
        <item m="1" x="7022"/>
        <item m="1" x="6407"/>
        <item m="1" x="6634"/>
        <item m="1" x="6842"/>
        <item m="1" x="7029"/>
        <item m="1" x="6417"/>
        <item m="1" x="6642"/>
        <item m="1" x="6848"/>
        <item m="1" x="7040"/>
        <item m="1" x="6425"/>
        <item m="1" x="6650"/>
        <item m="1" x="6860"/>
        <item m="1" x="7049"/>
        <item m="1" x="7640"/>
        <item m="1" x="7402"/>
        <item m="1" x="7198"/>
        <item m="1" x="6999"/>
        <item m="1" x="6803"/>
        <item m="1" x="7813"/>
        <item m="1" x="7630"/>
        <item m="1" x="7395"/>
        <item m="1" x="7189"/>
        <item m="1" x="6993"/>
        <item m="1" x="7807"/>
        <item m="1" x="7619"/>
        <item m="1" x="7385"/>
        <item m="1" x="7183"/>
        <item m="1" x="7802"/>
        <item m="1" x="7613"/>
        <item m="1" x="7380"/>
        <item m="1" x="7792"/>
        <item m="1" x="7599"/>
        <item m="1" x="7774"/>
        <item m="1" x="2787"/>
        <item m="1" x="6388"/>
        <item m="1" x="6614"/>
        <item m="1" x="6819"/>
        <item m="1" x="7011"/>
        <item m="1" x="7207"/>
        <item m="1" x="7408"/>
        <item m="1" x="7637"/>
        <item m="1" x="6395"/>
        <item m="1" x="6622"/>
        <item m="1" x="6830"/>
        <item m="1" x="7020"/>
        <item m="1" x="7213"/>
        <item m="1" x="7418"/>
        <item m="1" x="7644"/>
        <item m="1" x="6404"/>
        <item m="1" x="6631"/>
        <item m="1" x="6839"/>
        <item m="1" x="7026"/>
        <item m="1" x="7219"/>
        <item m="1" x="7422"/>
        <item m="1" x="7650"/>
        <item m="1" x="6414"/>
        <item m="1" x="6639"/>
        <item m="1" x="6845"/>
        <item m="1" x="7037"/>
        <item m="1" x="7226"/>
        <item m="1" x="7430"/>
        <item m="1" x="7657"/>
        <item m="1" x="6422"/>
        <item m="1" x="6647"/>
        <item m="1" x="6857"/>
        <item m="1" x="7047"/>
        <item m="1" x="7234"/>
        <item m="1" x="7438"/>
        <item m="1" x="7663"/>
        <item m="1" x="6433"/>
        <item m="1" x="6659"/>
        <item m="1" x="6869"/>
        <item m="1" x="7056"/>
        <item m="1" x="7244"/>
        <item m="1" x="7450"/>
        <item m="1" x="7673"/>
        <item m="1" x="6444"/>
        <item m="1" x="6669"/>
        <item m="1" x="6875"/>
        <item m="1" x="7062"/>
        <item m="1" x="7251"/>
        <item m="1" x="7460"/>
        <item m="1" x="7682"/>
        <item m="1" x="6186"/>
        <item m="1" x="6456"/>
        <item m="1" x="1915"/>
        <item m="1" x="1999"/>
        <item m="1" x="2051"/>
        <item m="1" x="2134"/>
        <item m="1" x="2182"/>
        <item m="1" x="2260"/>
        <item m="1" x="2310"/>
        <item m="1" x="2389"/>
        <item m="1" x="2441"/>
        <item m="1" x="1763"/>
        <item m="1" x="1850"/>
        <item m="1" x="1906"/>
        <item m="1" x="1982"/>
        <item m="1" x="2040"/>
        <item m="1" x="2119"/>
        <item m="1" x="2172"/>
        <item m="1" x="1754"/>
        <item m="1" x="1834"/>
        <item m="1" x="1898"/>
        <item m="1" x="6677"/>
        <item m="1" x="6883"/>
        <item m="1" x="7071"/>
        <item m="1" x="7261"/>
        <item m="1" x="7470"/>
        <item m="1" x="7690"/>
        <item m="1" x="6204"/>
        <item m="1" x="6466"/>
        <item m="1" x="6691"/>
        <item m="1" x="6892"/>
        <item m="1" x="7081"/>
        <item m="1" x="7272"/>
        <item m="1" x="7480"/>
        <item m="1" x="7701"/>
        <item m="1" x="6216"/>
        <item m="1" x="6480"/>
        <item m="1" x="6695"/>
        <item m="1" x="6903"/>
        <item m="1" x="7090"/>
        <item m="1" x="7282"/>
        <item m="1" x="7496"/>
        <item m="1" x="7716"/>
        <item m="1" x="7370"/>
        <item m="1" x="7593"/>
        <item m="1" x="7777"/>
        <item m="1" x="7945"/>
        <item m="1" x="7378"/>
        <item m="1" x="7604"/>
        <item m="1" x="7788"/>
        <item m="1" x="3100"/>
        <item m="1" x="3796"/>
        <item m="1" x="4385"/>
        <item m="1" x="5214"/>
        <item m="1" x="6274"/>
        <item m="1" x="7117"/>
        <item m="1" x="7911"/>
        <item m="1" x="3119"/>
        <item m="1" x="3808"/>
        <item m="1" x="4421"/>
        <item m="1" x="5271"/>
        <item m="1" x="6324"/>
        <item m="1" x="7139"/>
        <item m="1" x="7919"/>
        <item m="1" x="3141"/>
        <item m="1" x="3822"/>
        <item m="1" x="4436"/>
        <item m="1" x="5291"/>
        <item m="1" x="6349"/>
        <item m="1" x="7161"/>
        <item m="1" x="3182"/>
        <item m="1" x="3844"/>
        <item m="1" x="4251"/>
        <item m="1" x="4409"/>
        <item m="1" x="4575"/>
        <item m="1" x="4741"/>
        <item m="1" x="4961"/>
        <item m="1" x="4418"/>
        <item m="1" x="4583"/>
        <item m="1" x="4754"/>
        <item m="1" x="4979"/>
        <item m="1" x="5207"/>
        <item m="1" x="4594"/>
        <item m="1" x="4765"/>
        <item m="1" x="4991"/>
        <item m="1" x="5221"/>
        <item m="1" x="5470"/>
        <item m="1" x="4778"/>
        <item m="1" x="5001"/>
        <item m="1" x="5237"/>
        <item m="1" x="5488"/>
        <item m="1" x="5753"/>
        <item m="1" x="5016"/>
        <item m="1" x="5250"/>
        <item m="1" x="5499"/>
        <item m="1" x="5769"/>
        <item m="1" x="6026"/>
        <item m="1" x="5264"/>
        <item m="1" x="5517"/>
        <item m="1" x="5787"/>
        <item m="1" x="6043"/>
        <item m="1" x="6267"/>
        <item m="1" x="5533"/>
        <item m="1" x="5802"/>
        <item m="1" x="6054"/>
        <item m="1" x="6283"/>
        <item m="1" x="6517"/>
        <item m="1" x="5819"/>
        <item m="1" x="6068"/>
        <item m="1" x="6299"/>
        <item m="1" x="6532"/>
        <item m="1" x="6725"/>
        <item m="1" x="6079"/>
        <item m="1" x="6311"/>
        <item m="1" x="6542"/>
        <item m="1" x="6734"/>
        <item m="1" x="1894"/>
        <item m="1" x="1962"/>
        <item m="1" x="2028"/>
        <item m="1" x="2099"/>
        <item m="1" x="2164"/>
        <item m="1" x="2229"/>
        <item m="1" x="2295"/>
        <item m="1" x="2361"/>
        <item m="1" x="2428"/>
        <item m="1" x="1744"/>
        <item m="1" x="1812"/>
        <item m="1" x="1889"/>
        <item m="1" x="1948"/>
        <item m="1" x="2024"/>
        <item m="1" x="2088"/>
        <item m="1" x="2161"/>
        <item m="1" x="1737"/>
        <item m="1" x="1799"/>
        <item m="1" x="1885"/>
        <item m="1" x="3823"/>
        <item m="1" x="5292"/>
        <item m="1" x="7162"/>
        <item m="1" x="3867"/>
        <item m="1" x="5333"/>
        <item m="1" x="7191"/>
        <item m="1" x="3902"/>
        <item m="1" x="5380"/>
        <item m="1" x="7240"/>
        <item m="1" x="3926"/>
        <item m="1" x="5482"/>
        <item m="1" x="7307"/>
        <item m="1" x="3956"/>
        <item m="1" x="5558"/>
        <item m="1" x="7353"/>
        <item m="1" x="3998"/>
        <item m="1" x="5600"/>
        <item m="1" x="7391"/>
        <item m="1" x="4034"/>
        <item m="1" x="5650"/>
        <item m="1" x="7444"/>
        <item m="1" x="4070"/>
        <item m="1" x="5760"/>
        <item m="1" x="7527"/>
        <item m="1" x="4109"/>
        <item m="1" x="5843"/>
        <item m="1" x="7576"/>
        <item m="1" x="4152"/>
        <item m="1" x="5881"/>
        <item m="1" x="7620"/>
        <item m="1" x="3680"/>
        <item m="1" x="5037"/>
        <item m="1" x="6967"/>
        <item m="1" x="3734"/>
        <item m="1" x="5075"/>
        <item m="1" x="6994"/>
        <item m="1" x="3771"/>
        <item m="1" x="5119"/>
        <item m="1" x="7046"/>
        <item m="1" x="3794"/>
        <item m="1" x="5202"/>
        <item m="1" x="7110"/>
        <item m="1" x="3817"/>
        <item m="1" x="5287"/>
        <item m="1" x="7155"/>
        <item m="1" x="3862"/>
        <item m="1" x="5328"/>
        <item m="1" x="7185"/>
        <item m="1" x="3897"/>
        <item m="1" x="5374"/>
        <item m="1" x="5326"/>
        <item m="1" x="5452"/>
        <item m="1" x="5592"/>
        <item m="1" x="5730"/>
        <item m="1" x="5876"/>
        <item m="1" x="6008"/>
        <item m="1" x="4686"/>
        <item m="1" x="4823"/>
        <item m="1" x="4913"/>
        <item m="1" x="5063"/>
        <item m="1" x="5154"/>
        <item m="1" x="5313"/>
        <item m="1" x="5420"/>
        <item m="1" x="5580"/>
        <item m="1" x="5697"/>
        <item m="1" x="5865"/>
        <item m="1" x="4346"/>
        <item m="1" x="4447"/>
        <item m="1" x="4507"/>
        <item m="1" x="4620"/>
        <item m="1" x="4669"/>
        <item m="1" x="4809"/>
        <item m="1" x="4893"/>
        <item m="1" x="5054"/>
        <item m="1" x="5132"/>
        <item m="1" x="5302"/>
        <item m="1" x="4038"/>
        <item m="1" x="4113"/>
        <item m="1" x="4192"/>
        <item m="1" x="4269"/>
        <item m="1" x="4335"/>
        <item m="1" x="4438"/>
        <item m="1" x="4500"/>
        <item m="1" x="4614"/>
        <item m="1" x="4663"/>
        <item m="1" x="4803"/>
        <item m="1" x="3769"/>
        <item m="1" x="3816"/>
        <item m="1" x="3896"/>
        <item m="1" x="3950"/>
        <item m="1" x="4027"/>
        <item m="1" x="4102"/>
        <item m="1" x="4186"/>
        <item m="1" x="4262"/>
        <item m="1" x="4332"/>
        <item m="1" x="4434"/>
        <item m="1" x="3437"/>
        <item m="1" x="3503"/>
        <item m="1" x="3611"/>
        <item m="1" x="3670"/>
        <item m="1" x="3761"/>
        <item m="1" x="3811"/>
        <item m="1" x="3889"/>
        <item m="1" x="3944"/>
        <item m="1" x="4022"/>
        <item m="1" x="4095"/>
        <item m="1" x="3019"/>
        <item m="1" x="3114"/>
        <item m="1" x="3232"/>
        <item m="1" x="3323"/>
        <item m="1" x="3426"/>
        <item m="1" x="3491"/>
        <item m="1" x="3596"/>
        <item m="1" x="3660"/>
        <item m="1" x="3750"/>
        <item m="1" x="3804"/>
        <item m="1" x="2616"/>
        <item m="1" x="5050"/>
        <item m="1" x="5070"/>
        <item m="1" x="5090"/>
        <item m="1" x="5115"/>
        <item m="1" x="5128"/>
        <item m="1" x="5183"/>
        <item m="1" x="5244"/>
        <item m="1" x="5284"/>
        <item m="1" x="5299"/>
        <item m="1" x="5320"/>
        <item m="1" x="4805"/>
        <item m="1" x="4825"/>
        <item m="1" x="4850"/>
        <item m="1" x="4872"/>
        <item m="1" x="4889"/>
        <item m="1" x="4924"/>
        <item m="1" x="4986"/>
        <item m="1" x="5030"/>
        <item m="1" x="5046"/>
        <item m="1" x="5066"/>
        <item m="1" x="6440"/>
        <item m="1" x="6169"/>
        <item m="1" x="5930"/>
        <item m="1" x="5640"/>
        <item m="1" x="5365"/>
        <item m="1" x="6656"/>
        <item m="1" x="6421"/>
        <item m="1" x="6157"/>
        <item m="1" x="5918"/>
        <item m="1" x="5627"/>
        <item m="1" x="6855"/>
        <item m="1" x="6638"/>
        <item m="1" x="6402"/>
        <item m="1" x="6144"/>
        <item m="1" x="5900"/>
        <item m="1" x="7035"/>
        <item m="1" x="6837"/>
        <item m="1" x="6621"/>
        <item m="1" x="6386"/>
        <item m="1" x="6131"/>
        <item m="1" x="7218"/>
        <item m="1" x="7017"/>
        <item m="1" x="6816"/>
        <item m="1" x="6608"/>
        <item m="1" x="6378"/>
        <item m="1" x="7412"/>
        <item m="1" x="7204"/>
        <item m="1" x="7004"/>
        <item m="1" x="6808"/>
        <item m="1" x="6603"/>
        <item m="1" x="7633"/>
        <item m="1" x="7400"/>
        <item m="1" x="7195"/>
        <item m="1" x="6997"/>
        <item m="1" x="6798"/>
        <item m="1" x="3267"/>
        <item m="1" x="3354"/>
        <item m="1" x="3451"/>
        <item m="1" x="3528"/>
        <item m="1" x="3629"/>
        <item m="1" x="3690"/>
        <item m="1" x="3775"/>
        <item m="1" x="3826"/>
        <item m="1" x="3905"/>
        <item m="1" x="2746"/>
        <item m="1" x="2851"/>
        <item m="1" x="2943"/>
        <item m="1" x="3054"/>
        <item m="1" x="3130"/>
        <item m="1" x="3259"/>
        <item m="1" x="3343"/>
        <item m="1" x="3446"/>
        <item m="1" x="3513"/>
        <item m="1" x="3619"/>
        <item m="1" x="2422"/>
        <item m="1" x="2476"/>
        <item m="1" x="2558"/>
        <item m="1" x="2640"/>
        <item m="1" x="2738"/>
        <item m="1" x="2837"/>
        <item m="1" x="2937"/>
        <item m="1" x="3039"/>
        <item m="1" x="3124"/>
        <item m="1" x="3248"/>
        <item m="1" x="2155"/>
        <item m="1" x="2200"/>
        <item m="1" x="3217"/>
        <item m="1" x="3866"/>
        <item m="1" x="4471"/>
        <item m="1" x="5332"/>
        <item m="1" x="6373"/>
        <item m="1" x="7190"/>
        <item m="1" x="3243"/>
        <item m="1" x="3886"/>
        <item m="1" x="4490"/>
        <item m="1" x="5360"/>
        <item m="1" x="6393"/>
        <item m="1" x="7210"/>
        <item m="1" x="3265"/>
        <item m="1" x="3901"/>
        <item m="1" x="4498"/>
        <item m="1" x="5379"/>
        <item m="1" x="6430"/>
        <item m="1" x="7239"/>
        <item m="1" x="3294"/>
        <item m="1" x="3915"/>
        <item m="1" x="5017"/>
        <item m="1" x="5251"/>
        <item m="1" x="5500"/>
        <item m="1" x="5770"/>
        <item m="1" x="6027"/>
        <item m="1" x="5265"/>
        <item m="1" x="5518"/>
        <item m="1" x="5788"/>
        <item m="1" x="6268"/>
        <item m="1" x="5534"/>
        <item m="1" x="5803"/>
        <item m="1" x="6055"/>
        <item m="1" x="6284"/>
        <item m="1" x="6518"/>
        <item m="1" x="5820"/>
        <item m="1" x="6069"/>
        <item m="1" x="6300"/>
        <item m="1" x="6533"/>
        <item m="1" x="6726"/>
        <item m="1" x="6080"/>
        <item m="1" x="6312"/>
        <item m="1" x="6543"/>
        <item m="1" x="6735"/>
        <item m="1" x="6928"/>
        <item m="1" x="6323"/>
        <item m="1" x="6550"/>
        <item m="1" x="6743"/>
        <item m="1" x="6935"/>
        <item m="1" x="7115"/>
        <item m="1" x="6558"/>
        <item m="1" x="6748"/>
        <item m="1" x="6940"/>
        <item m="1" x="7122"/>
        <item m="1" x="7306"/>
        <item m="1" x="6756"/>
        <item m="1" x="6946"/>
        <item m="1" x="7127"/>
        <item m="1" x="7313"/>
        <item m="1" x="7525"/>
        <item m="1" x="6952"/>
        <item m="1" x="7133"/>
        <item m="1" x="7321"/>
        <item m="1" x="7534"/>
        <item m="1" x="3237"/>
        <item m="1" x="3327"/>
        <item m="1" x="3431"/>
        <item m="1" x="3496"/>
        <item m="1" x="3601"/>
        <item m="1" x="3667"/>
        <item m="1" x="3754"/>
        <item m="1" x="3807"/>
        <item m="1" x="3883"/>
        <item m="1" x="2720"/>
        <item m="1" x="2813"/>
        <item m="1" x="2915"/>
        <item m="1" x="3012"/>
        <item m="1" x="3108"/>
        <item m="1" x="3225"/>
        <item m="1" x="3320"/>
        <item m="1" x="3421"/>
        <item m="1" x="3487"/>
        <item m="1" x="3592"/>
        <item m="1" x="2406"/>
        <item m="1" x="2453"/>
        <item m="1" x="2537"/>
        <item m="1" x="2611"/>
        <item m="1" x="2708"/>
        <item m="1" x="2801"/>
        <item m="1" x="2906"/>
        <item m="1" x="2997"/>
        <item m="1" x="3099"/>
        <item m="1" x="3211"/>
        <item m="1" x="2138"/>
        <item m="1" x="2184"/>
        <item m="1" x="2266"/>
        <item m="1" x="2316"/>
        <item m="1" x="2395"/>
        <item m="1" x="2445"/>
        <item m="1" x="2527"/>
        <item m="1" x="2601"/>
        <item m="1" x="2697"/>
        <item m="1" x="2792"/>
        <item m="1" x="1856"/>
        <item m="1" x="1909"/>
        <item m="1" x="1990"/>
        <item m="1" x="2045"/>
        <item m="1" x="2125"/>
        <item m="1" x="2176"/>
        <item m="1" x="2254"/>
        <item m="1" x="2307"/>
        <item m="1" x="2383"/>
        <item m="1" x="2438"/>
        <item m="1" x="1758"/>
        <item m="1" x="1842"/>
        <item m="1" x="1902"/>
        <item m="1" x="1976"/>
        <item m="1" x="2036"/>
        <item m="1" x="2112"/>
        <item m="1" x="2169"/>
        <item m="1" x="1751"/>
        <item m="1" x="1827"/>
        <item m="1" x="1895"/>
        <item m="1" x="3957"/>
        <item m="1" x="5559"/>
        <item m="1" x="7354"/>
        <item m="1" x="3999"/>
        <item m="1" x="5601"/>
        <item m="1" x="7392"/>
        <item m="1" x="4035"/>
        <item m="1" x="5651"/>
        <item m="1" x="7445"/>
        <item m="1" x="4071"/>
        <item m="1" x="5761"/>
        <item m="1" x="7528"/>
        <item m="1" x="4110"/>
        <item m="1" x="5844"/>
        <item m="1" x="7577"/>
        <item m="1" x="4153"/>
        <item m="1" x="5882"/>
        <item m="1" x="7621"/>
        <item m="1" x="4188"/>
        <item m="1" x="5938"/>
        <item m="1" x="7669"/>
        <item m="1" x="2909"/>
        <item m="1" x="4226"/>
        <item m="1" x="6038"/>
        <item m="1" x="7742"/>
        <item m="1" x="2954"/>
        <item m="1" x="4266"/>
        <item m="1" x="6100"/>
        <item m="1" x="7761"/>
        <item m="1" x="3001"/>
        <item m="1" x="4304"/>
        <item m="1" x="6126"/>
        <item m="1" x="7805"/>
        <item m="1" x="3818"/>
        <item m="1" x="5288"/>
        <item m="1" x="7156"/>
        <item m="1" x="3863"/>
        <item m="1" x="5329"/>
        <item m="1" x="7186"/>
        <item m="1" x="3898"/>
        <item m="1" x="5375"/>
        <item m="1" x="7233"/>
        <item m="1" x="3923"/>
        <item m="1" x="5464"/>
        <item m="1" x="7300"/>
        <item m="1" x="3952"/>
        <item m="1" x="5554"/>
        <item m="1" x="7348"/>
        <item m="1" x="3992"/>
        <item m="1" x="5594"/>
        <item m="1" x="7387"/>
        <item m="1" x="4030"/>
        <item m="1" x="5646"/>
        <item m="1" x="6282"/>
        <item m="1" x="6531"/>
        <item m="1" x="6733"/>
        <item m="1" x="6934"/>
        <item m="1" x="7121"/>
        <item m="1" x="7312"/>
        <item m="1" x="7533"/>
        <item m="1" x="6298"/>
        <item m="1" x="6541"/>
        <item m="1" x="6742"/>
        <item m="1" x="6939"/>
        <item m="1" x="7126"/>
        <item m="1" x="7320"/>
        <item m="1" x="7543"/>
        <item m="1" x="6310"/>
        <item m="1" x="6549"/>
        <item m="1" x="6747"/>
        <item m="1" x="6945"/>
        <item m="1" x="7132"/>
        <item m="1" x="7325"/>
        <item m="1" x="7548"/>
        <item m="1" x="6322"/>
        <item m="1" x="6557"/>
        <item m="1" x="6755"/>
        <item m="1" x="6951"/>
        <item m="1" x="7138"/>
        <item m="1" x="7331"/>
        <item m="1" x="7554"/>
        <item m="1" x="6333"/>
        <item m="1" x="6565"/>
        <item m="1" x="6761"/>
        <item m="1" x="6957"/>
        <item m="1" x="7145"/>
        <item m="1" x="7337"/>
        <item m="1" x="7560"/>
        <item m="1" x="6340"/>
        <item m="1" x="6570"/>
        <item m="1" x="6766"/>
        <item m="1" x="6961"/>
        <item m="1" x="7150"/>
        <item m="1" x="7340"/>
        <item m="1" x="7565"/>
        <item m="1" x="6345"/>
        <item m="1" x="6575"/>
        <item m="1" x="6770"/>
        <item m="1" x="6965"/>
        <item m="1" x="7154"/>
        <item m="1" x="7345"/>
        <item m="1" x="7571"/>
        <item m="1" x="6348"/>
        <item m="1" x="6580"/>
        <item m="1" x="6773"/>
        <item m="1" x="6970"/>
        <item m="1" x="7159"/>
        <item m="1" x="7351"/>
        <item m="1" x="7575"/>
        <item m="1" x="6352"/>
        <item m="1" x="6582"/>
        <item m="1" x="6778"/>
        <item m="1" x="6973"/>
        <item m="1" x="7165"/>
        <item m="1" x="7357"/>
        <item m="1" x="7580"/>
        <item m="1" x="6357"/>
        <item m="1" x="6587"/>
        <item m="1" x="6782"/>
        <item m="1" x="6978"/>
        <item m="1" x="5825"/>
        <item m="1" x="5914"/>
        <item m="1" x="6085"/>
        <item m="1" x="5246"/>
        <item m="1" x="5348"/>
        <item m="1" x="5513"/>
        <item m="1" x="5616"/>
        <item m="1" x="5798"/>
        <item m="1" x="5896"/>
        <item m="1" x="6064"/>
        <item m="1" x="4736"/>
        <item m="1" x="4847"/>
        <item m="1" x="4974"/>
        <item m="1" x="5082"/>
        <item m="1" x="5216"/>
        <item m="1" x="5337"/>
        <item m="1" x="5484"/>
        <item m="1" x="5604"/>
        <item m="1" x="5765"/>
        <item m="1" x="5887"/>
        <item m="1" x="4369"/>
        <item m="1" x="4463"/>
        <item m="1" x="4537"/>
        <item m="1" x="4629"/>
        <item m="1" x="4708"/>
        <item m="1" x="4833"/>
        <item m="1" x="4941"/>
        <item m="1" x="5073"/>
        <item m="1" x="5187"/>
        <item m="1" x="5327"/>
        <item m="1" x="4058"/>
        <item m="1" x="5583"/>
        <item m="1" x="5606"/>
        <item m="1" x="5635"/>
        <item m="1" x="5657"/>
        <item m="1" x="5713"/>
        <item m="1" x="5781"/>
        <item m="1" x="5831"/>
        <item m="1" x="5846"/>
        <item m="1" x="5868"/>
        <item m="1" x="5889"/>
        <item m="1" x="5309"/>
        <item m="1" x="5331"/>
        <item m="1" x="5359"/>
        <item m="1" x="5378"/>
        <item m="1" x="5417"/>
        <item m="1" x="5481"/>
        <item m="1" x="5538"/>
        <item m="1" x="5557"/>
        <item m="1" x="5575"/>
        <item m="1" x="5599"/>
        <item m="1" x="6249"/>
        <item m="1" x="6504"/>
        <item m="1" x="6716"/>
        <item m="1" x="6919"/>
        <item m="1" x="7107"/>
        <item m="1" x="7297"/>
        <item m="1" x="7516"/>
        <item m="1" x="6265"/>
        <item m="1" x="6515"/>
        <item m="1" x="6724"/>
        <item m="1" x="6927"/>
        <item m="1" x="7114"/>
        <item m="1" x="7305"/>
        <item m="1" x="7524"/>
        <item m="1" x="6281"/>
        <item m="1" x="6530"/>
        <item m="1" x="6732"/>
        <item m="1" x="6933"/>
        <item m="1" x="7120"/>
        <item m="1" x="7311"/>
        <item m="1" x="7532"/>
        <item m="1" x="6297"/>
        <item m="1" x="6540"/>
        <item m="1" x="6741"/>
        <item m="1" x="6938"/>
        <item m="1" x="7125"/>
        <item m="1" x="7319"/>
        <item m="1" x="7542"/>
        <item m="1" x="2420"/>
        <item m="1" x="4605"/>
        <item m="1" x="4655"/>
        <item m="1" x="4793"/>
        <item m="1" x="4874"/>
        <item m="1" x="5031"/>
        <item m="1" x="5111"/>
        <item m="1" x="5281"/>
        <item m="1" x="5367"/>
        <item m="1" x="5546"/>
        <item m="1" x="4175"/>
        <item m="1" x="4248"/>
        <item m="1" x="4321"/>
        <item m="1" x="4413"/>
        <item m="1" x="4080"/>
        <item m="1" x="4165"/>
        <item m="1" x="4239"/>
        <item m="1" x="4316"/>
        <item m="1" x="4404"/>
        <item m="1" x="4481"/>
        <item m="1" x="4579"/>
        <item m="1" x="4644"/>
        <item m="1" x="4760"/>
        <item m="1" x="3740"/>
        <item m="1" x="3797"/>
        <item m="1" x="3868"/>
        <item m="1" x="3927"/>
        <item m="1" x="4100"/>
        <item m="1" x="3947"/>
        <item m="1" x="3489"/>
        <item m="1" x="3594"/>
        <item m="1" x="3658"/>
        <item m="1" x="6007"/>
        <item m="1" x="5419"/>
        <item m="1" x="5579"/>
        <item m="1" x="5696"/>
        <item m="1" x="5864"/>
        <item m="1" x="5980"/>
        <item m="1" x="6115"/>
        <item m="1" x="4892"/>
        <item m="1" x="5053"/>
        <item m="1" x="5131"/>
        <item m="1" x="5301"/>
        <item m="1" x="5392"/>
        <item m="1" x="5566"/>
        <item m="1" x="5665"/>
        <item m="1" x="5851"/>
        <item m="1" x="5951"/>
        <item m="1" x="6105"/>
        <item m="1" x="4499"/>
        <item m="1" x="4613"/>
        <item m="1" x="4662"/>
        <item m="1" x="4802"/>
        <item m="1" x="4886"/>
        <item m="1" x="5043"/>
        <item m="1" x="5122"/>
        <item m="1" x="5293"/>
        <item m="1" x="5381"/>
        <item m="1" x="5229"/>
        <item m="1" x="4969"/>
        <item m="1" x="4720"/>
        <item m="1" x="4534"/>
        <item m="1" x="5779"/>
        <item m="1" x="5479"/>
        <item m="1" x="5200"/>
        <item m="1" x="4937"/>
        <item m="1" x="4693"/>
        <item m="1" x="6036"/>
        <item m="1" x="5743"/>
        <item m="1" x="5447"/>
        <item m="1" x="5167"/>
        <item m="1" x="4909"/>
        <item m="1" x="6258"/>
        <item m="1" x="6005"/>
        <item m="1" x="5711"/>
        <item m="1" x="5415"/>
        <item m="1" x="5139"/>
        <item m="1" x="6499"/>
        <item m="1" x="6229"/>
        <item m="1" x="5976"/>
        <item m="1" x="5677"/>
        <item m="1" x="5388"/>
        <item m="1" x="6703"/>
        <item m="1" x="6476"/>
        <item m="1" x="6197"/>
        <item m="1" x="5948"/>
        <item m="1" x="5655"/>
        <item m="1" x="6900"/>
        <item m="1" x="6683"/>
        <item m="1" x="6453"/>
        <item m="1" x="6175"/>
        <item m="1" x="5936"/>
        <item m="1" x="7077"/>
        <item x="470"/>
        <item m="1" x="3748"/>
        <item m="1" x="3801"/>
        <item m="1" x="3874"/>
        <item m="1" x="3935"/>
        <item m="1" x="4008"/>
        <item m="1" x="4081"/>
        <item m="1" x="3003"/>
        <item m="1" x="3102"/>
        <item m="1" x="3219"/>
        <item m="1" x="3313"/>
        <item m="1" x="4650"/>
        <item m="1" x="4773"/>
        <item m="1" x="4862"/>
        <item m="1" x="5010"/>
        <item m="1" x="5099"/>
        <item m="1" x="5259"/>
        <item m="1" x="5356"/>
        <item m="1" x="5528"/>
        <item m="1" x="5624"/>
        <item m="1" x="4235"/>
        <item m="1" x="4311"/>
        <item m="1" x="4395"/>
        <item m="1" x="4478"/>
        <item m="1" x="4571"/>
        <item m="1" x="4641"/>
        <item m="1" x="4750"/>
        <item m="1" x="4855"/>
        <item m="1" x="4987"/>
        <item m="1" x="5087"/>
        <item m="1" x="3925"/>
        <item m="1" x="3996"/>
        <item m="1" x="4069"/>
        <item m="1" x="4150"/>
        <item m="1" x="4223"/>
        <item m="1" x="4301"/>
        <item m="1" x="4376"/>
        <item m="1" x="4468"/>
        <item m="1" x="4549"/>
        <item m="1" x="4634"/>
        <item m="1" x="3645"/>
        <item m="1" x="3722"/>
        <item m="1" x="3790"/>
        <item m="1" x="3852"/>
        <item m="1" x="3920"/>
        <item m="1" x="3984"/>
        <item m="1" x="4062"/>
        <item m="1" x="4141"/>
        <item m="1" x="4214"/>
        <item m="1" x="4293"/>
        <item m="1" x="3288"/>
        <item m="1" x="3378"/>
        <item m="1" x="3466"/>
        <item m="1" x="3552"/>
        <item m="1" x="3641"/>
        <item m="1" x="2902"/>
        <item m="1" x="3649"/>
        <item m="1" x="4219"/>
        <item m="1" x="4953"/>
        <item m="1" x="6019"/>
        <item m="1" x="6923"/>
        <item m="1" x="7736"/>
        <item m="1" x="2922"/>
        <item m="1" x="3316"/>
        <item m="1" x="2945"/>
        <item m="1" x="3333"/>
        <item m="1" x="3661"/>
        <item m="1" x="3929"/>
        <item m="1" x="2969"/>
        <item m="1" x="2778"/>
        <item m="1" x="2885"/>
        <item m="1" x="2975"/>
        <item m="1" x="3080"/>
        <item m="1" x="3171"/>
        <item m="1" x="2924"/>
        <item m="1" x="3317"/>
        <item m="1" x="2947"/>
        <item m="1" x="3335"/>
        <item m="1" x="3663"/>
        <item m="1" x="3930"/>
        <item m="1" x="3622"/>
        <item m="1" x="4171"/>
        <item m="1" x="4838"/>
        <item m="1" x="5857"/>
        <item m="1" x="1755"/>
        <item m="1" x="6594"/>
        <item m="1" x="6707"/>
        <item m="1" x="6793"/>
        <item m="1" x="6908"/>
        <item m="1" x="6988"/>
        <item m="1" x="7097"/>
        <item m="1" x="7180"/>
        <item m="1" x="7287"/>
        <item m="1" x="7381"/>
        <item m="1" x="5959"/>
        <item m="1" x="6107"/>
        <item m="1" x="6199"/>
        <item m="1" x="6360"/>
        <item m="1" x="6462"/>
        <item m="1" x="6589"/>
        <item m="1" x="6687"/>
        <item m="1" x="6788"/>
        <item m="1" x="6889"/>
        <item m="1" x="2958"/>
        <item m="1" x="6595"/>
        <item m="1" x="6708"/>
        <item m="1" x="6794"/>
        <item m="1" x="6909"/>
        <item m="1" x="6989"/>
        <item m="1" x="7098"/>
        <item m="1" x="7181"/>
        <item m="1" x="7288"/>
        <item m="1" x="4270"/>
        <item m="1" x="3665"/>
        <item m="1" x="3706"/>
        <item m="1" x="3752"/>
        <item m="1" x="3783"/>
        <item m="1" x="3805"/>
        <item m="1" x="3837"/>
        <item m="1" x="3880"/>
        <item m="1" x="6412"/>
        <item m="1" x="3439"/>
        <item m="1" x="6629"/>
        <item m="1" x="3604"/>
        <item m="1" x="6827"/>
        <item m="1" x="6571"/>
        <item m="1" x="6413"/>
        <item m="1" x="3440"/>
        <item m="1" x="6630"/>
        <item m="1" x="3605"/>
        <item m="1" x="6828"/>
        <item m="1" x="2312"/>
        <item m="1" x="2959"/>
        <item m="1" x="3672"/>
        <item m="1" x="4233"/>
        <item m="1" x="3008"/>
        <item m="1" x="3720"/>
        <item m="1" x="4271"/>
        <item m="1" x="1789"/>
        <item m="1" x="3007"/>
        <item m="1" x="4309"/>
        <item m="1" x="4308"/>
        <item m="1" x="1839"/>
        <item m="1" x="3068"/>
        <item m="1" x="4339"/>
        <item m="1" x="1879"/>
        <item m="1" x="3106"/>
        <item m="1" x="4393"/>
        <item m="1" x="1899"/>
        <item m="1" x="3151"/>
        <item m="1" x="4441"/>
        <item m="1" x="1927"/>
        <item m="1" x="3223"/>
        <item m="1" x="4476"/>
        <item m="1" x="1973"/>
        <item m="1" x="3271"/>
        <item m="1" x="4502"/>
        <item m="1" x="2015"/>
        <item m="1" x="3318"/>
        <item m="1" x="4568"/>
        <item m="1" x="2033"/>
        <item m="1" x="3361"/>
        <item m="1" x="4616"/>
        <item m="1" x="2067"/>
        <item m="1" x="3419"/>
        <item m="1" x="4639"/>
        <item m="1" x="2756"/>
        <item m="1" x="4111"/>
        <item m="1" x="2804"/>
        <item m="1" x="4154"/>
        <item m="1" x="2864"/>
        <item m="1" x="4189"/>
        <item m="1" x="1727"/>
        <item m="1" x="2910"/>
        <item m="1" x="4227"/>
        <item m="1" x="1752"/>
        <item m="1" x="2955"/>
        <item m="1" x="4267"/>
        <item m="1" x="1786"/>
        <item m="1" x="3002"/>
        <item m="1" x="4305"/>
        <item m="1" x="4707"/>
        <item m="1" x="4832"/>
        <item m="1" x="4940"/>
        <item m="1" x="5072"/>
        <item m="1" x="5186"/>
        <item m="1" x="5325"/>
        <item m="1" x="5451"/>
        <item m="1" x="5591"/>
        <item m="1" x="5729"/>
        <item m="1" x="4289"/>
        <item m="1" x="4355"/>
        <item m="1" x="4455"/>
        <item m="1" x="4521"/>
        <item m="1" x="4627"/>
        <item m="1" x="4685"/>
        <item m="1" x="4822"/>
        <item m="1" x="4912"/>
        <item m="1" x="5062"/>
        <item m="1" x="5153"/>
        <item m="1" x="3968"/>
        <item m="1" x="4046"/>
        <item m="1" x="4120"/>
        <item m="1" x="4198"/>
        <item m="1" x="4277"/>
        <item m="1" x="4345"/>
        <item m="1" x="4446"/>
        <item m="1" x="4506"/>
        <item m="1" x="4619"/>
        <item m="1" x="4668"/>
        <item m="1" x="3689"/>
        <item m="1" x="3774"/>
        <item m="1" x="3825"/>
        <item m="1" x="3904"/>
        <item m="1" x="3959"/>
        <item m="1" x="4191"/>
        <item m="1" x="4268"/>
        <item m="1" x="4334"/>
        <item m="1" x="3445"/>
        <item m="1" x="3512"/>
        <item m="1" x="3618"/>
        <item m="1" x="6243"/>
        <item m="1" x="1832"/>
        <item m="1" x="3063"/>
        <item m="1" x="4333"/>
        <item m="1" x="1877"/>
        <item m="1" x="3101"/>
        <item m="1" x="4386"/>
        <item m="1" x="1896"/>
        <item m="1" x="3142"/>
        <item m="1" x="4437"/>
        <item m="1" x="1925"/>
        <item m="1" x="3218"/>
        <item m="1" x="4472"/>
        <item m="1" x="2567"/>
        <item m="1" x="3953"/>
        <item m="1" x="2606"/>
        <item m="1" x="3994"/>
        <item m="1" x="2658"/>
        <item m="1" x="4032"/>
        <item m="1" x="2705"/>
        <item m="1" x="4067"/>
        <item m="1" x="2753"/>
        <item m="1" x="4107"/>
        <item m="1" x="3620"/>
        <item m="1" x="4169"/>
        <item m="1" x="4836"/>
        <item m="1" x="5856"/>
        <item m="1" x="2926"/>
        <item m="1" x="3650"/>
        <item m="1" x="4199"/>
        <item m="1" x="4879"/>
        <item m="1" x="5902"/>
        <item m="1" x="6799"/>
        <item m="1" x="7588"/>
        <item m="1" x="2971"/>
        <item m="1" x="3681"/>
        <item m="1" x="4245"/>
        <item m="1" x="4954"/>
        <item m="1" x="5957"/>
        <item m="1" x="7634"/>
        <item m="1" x="3735"/>
        <item m="1" x="4279"/>
        <item m="1" x="5038"/>
        <item m="1" x="6071"/>
        <item m="1" x="6924"/>
        <item m="1" x="7820"/>
        <item m="1" x="7404"/>
        <item m="1" x="7000"/>
        <item m="1" x="6599"/>
        <item m="1" x="6118"/>
        <item m="1" x="5569"/>
        <item m="1" x="5047"/>
        <item m="1" x="7793"/>
        <item m="1" x="7364"/>
        <item m="1" x="6974"/>
        <item m="1" x="6577"/>
        <item m="1" x="6090"/>
        <item x="1186"/>
        <item m="1" x="2970"/>
        <item m="1" x="3360"/>
        <item m="1" x="3678"/>
        <item m="1" x="3945"/>
        <item m="1" x="4244"/>
        <item m="1" x="4567"/>
        <item m="1" x="2993"/>
        <item m="1" x="3396"/>
        <item m="1" x="3705"/>
        <item m="1" x="3961"/>
        <item m="1" x="4263"/>
        <item m="1" x="4604"/>
        <item m="1" x="5007"/>
        <item m="1" x="2928"/>
        <item m="1" x="3652"/>
        <item m="1" x="4201"/>
        <item m="1" x="4881"/>
        <item m="1" x="5904"/>
        <item m="1" x="6801"/>
        <item m="1" x="6984"/>
        <item m="1" x="5382"/>
        <item m="1" x="5560"/>
        <item m="1" x="5659"/>
        <item m="1" x="5847"/>
        <item m="1" x="5940"/>
        <item m="1" x="6101"/>
        <item m="1" x="6178"/>
        <item m="1" x="6353"/>
        <item m="1" x="6441"/>
        <item m="1" x="6584"/>
        <item m="1" x="4882"/>
        <item m="1" x="5040"/>
        <item m="1" x="5120"/>
        <item m="1" x="5289"/>
        <item m="1" x="5376"/>
        <item m="1" x="5555"/>
        <item m="1" x="5648"/>
        <item m="1" x="7382"/>
        <item m="1" x="5960"/>
        <item m="1" x="6108"/>
        <item m="1" x="6200"/>
        <item m="1" x="6361"/>
        <item m="1" x="6463"/>
        <item m="1" x="6590"/>
        <item m="1" x="6688"/>
        <item m="1" x="2798"/>
        <item m="1" x="4148"/>
        <item m="1" x="2857"/>
        <item m="1" x="4187"/>
        <item m="1" x="1723"/>
        <item m="1" x="2903"/>
        <item m="1" x="4220"/>
        <item m="1" x="1748"/>
        <item m="1" x="2949"/>
        <item m="1" x="4264"/>
        <item m="1" x="1783"/>
        <item m="1" x="2994"/>
        <item m="1" x="4299"/>
        <item m="1" x="2425"/>
        <item m="1" x="3813"/>
        <item m="1" x="2446"/>
        <item m="1" x="3857"/>
        <item m="1" x="2488"/>
        <item m="1" x="3892"/>
        <item m="1" x="2529"/>
        <item m="1" x="3921"/>
        <item m="1" x="2564"/>
        <item m="1" x="3948"/>
        <item m="1" x="2603"/>
        <item m="1" x="3988"/>
        <item m="1" x="2651"/>
        <item m="1" x="4025"/>
        <item m="1" x="2699"/>
        <item m="1" x="4064"/>
        <item m="1" x="2744"/>
        <item m="1" x="4099"/>
        <item m="1" x="6583"/>
        <item m="1" x="6774"/>
        <item m="1" x="6966"/>
        <item m="1" x="7151"/>
        <item m="1" x="6588"/>
        <item m="1" x="2637"/>
        <item m="1" x="7341"/>
        <item m="1" x="6783"/>
        <item m="1" x="7160"/>
        <item m="1" x="7346"/>
        <item m="1" x="7166"/>
        <item m="1" x="7352"/>
        <item m="1" x="7755"/>
        <item m="1" x="7358"/>
        <item m="1" x="7758"/>
        <item m="1" x="7923"/>
        <item m="1" x="7361"/>
        <item m="1" x="7760"/>
        <item m="1" x="7583"/>
        <item m="1" x="7763"/>
        <item m="1" x="7927"/>
        <item m="1" x="7765"/>
        <item m="1" x="5925"/>
        <item m="1" x="2794"/>
        <item m="1" x="4144"/>
        <item m="1" x="2289"/>
        <item m="1" x="3671"/>
        <item m="1" x="2311"/>
        <item m="1" x="3719"/>
        <item m="1" x="2350"/>
        <item m="1" x="3763"/>
        <item m="1" x="2392"/>
        <item m="1" x="3788"/>
        <item m="1" x="2423"/>
        <item m="1" x="3812"/>
        <item m="1" x="2442"/>
        <item m="1" x="3849"/>
        <item m="1" x="2482"/>
        <item m="1" x="3891"/>
        <item m="1" x="2524"/>
        <item m="1" x="3917"/>
        <item m="1" x="2561"/>
        <item m="1" x="3946"/>
        <item m="1" x="2598"/>
        <item m="1" x="3982"/>
        <item m="1" x="2159"/>
        <item m="1" x="3498"/>
        <item m="1" x="4784"/>
        <item m="1" x="2177"/>
        <item m="1" x="3560"/>
        <item m="1" x="4820"/>
        <item m="1" x="2213"/>
        <item m="1" x="3606"/>
        <item m="1" x="4867"/>
        <item m="1" x="3525"/>
        <item m="1" x="4801"/>
        <item m="1" x="6775"/>
        <item m="1" x="3679"/>
        <item m="1" x="3585"/>
        <item m="1" x="4845"/>
        <item m="1" x="6804"/>
        <item m="1" x="3733"/>
        <item m="1" x="3626"/>
        <item m="1" x="4885"/>
        <item m="1" x="6866"/>
        <item m="1" x="3770"/>
        <item m="1" x="3654"/>
        <item m="1" x="4972"/>
        <item m="1" x="6930"/>
        <item m="1" x="3793"/>
        <item m="1" x="5607"/>
        <item m="1" x="5334"/>
        <item m="1" x="5076"/>
        <item m="1" x="4829"/>
        <item m="1" x="6128"/>
        <item m="1" x="5883"/>
        <item m="1" x="5595"/>
        <item m="1" x="5321"/>
        <item m="1" x="5067"/>
        <item m="1" x="6374"/>
        <item m="1" x="6124"/>
        <item m="1" x="5874"/>
        <item m="1" x="5584"/>
        <item m="1" x="5311"/>
        <item m="1" x="6601"/>
        <item m="1" x="6370"/>
        <item m="1" x="6120"/>
        <item m="1" x="4018"/>
        <item m="1" x="4024"/>
        <item m="1" x="4036"/>
        <item m="1" x="4042"/>
        <item m="1" x="4054"/>
        <item m="1" x="4063"/>
        <item m="1" x="4072"/>
        <item m="1" x="3932"/>
        <item m="1" x="4003"/>
        <item m="1" x="4076"/>
        <item m="1" x="7973"/>
        <item m="1" x="7537"/>
        <item m="1" x="7627"/>
        <item m="1" x="7745"/>
        <item m="1" x="7808"/>
        <item m="1" x="7914"/>
        <item m="1" x="7970"/>
        <item m="1" x="7111"/>
        <item m="1" x="7187"/>
        <item m="1" x="7301"/>
        <item m="1" x="7388"/>
        <item m="1" x="7520"/>
        <item m="1" x="7617"/>
        <item m="1" x="7737"/>
        <item m="1" x="7803"/>
        <item m="1" x="7905"/>
        <item m="1" x="7967"/>
        <item m="1" x="6709"/>
        <item m="1" x="6795"/>
        <item m="1" x="6910"/>
        <item m="1" x="6990"/>
        <item m="1" x="7099"/>
        <item m="1" x="7182"/>
        <item m="1" x="7289"/>
        <item m="1" x="7383"/>
        <item m="1" x="7504"/>
        <item m="1" x="7609"/>
        <item m="1" x="6202"/>
        <item m="1" x="6363"/>
        <item m="1" x="6464"/>
        <item m="1" x="6591"/>
        <item m="1" x="6689"/>
        <item m="1" x="6789"/>
        <item m="1" x="6890"/>
        <item m="1" x="6985"/>
        <item m="1" x="7078"/>
        <item m="1" x="7174"/>
        <item m="1" x="5661"/>
        <item m="1" x="5848"/>
        <item m="1" x="5941"/>
        <item m="1" x="6102"/>
        <item m="1" x="6179"/>
        <item m="1" x="6354"/>
        <item m="1" x="6442"/>
        <item m="1" x="6585"/>
        <item m="1" x="6667"/>
        <item m="1" x="6779"/>
        <item m="1" x="5121"/>
        <item m="1" x="5290"/>
        <item m="1" x="5377"/>
        <item m="1" x="5556"/>
        <item m="1" x="5649"/>
        <item m="1" x="5842"/>
        <item m="1" x="5931"/>
        <item m="1" x="6098"/>
        <item m="1" x="6164"/>
        <item m="1" x="1780"/>
        <item m="1" x="1918"/>
        <item m="1" x="1788"/>
        <item m="1" x="1924"/>
        <item m="1" x="2060"/>
        <item m="1" x="5508"/>
        <item m="1" x="5230"/>
        <item m="1" x="4970"/>
        <item m="1" x="4721"/>
        <item m="1" x="4535"/>
        <item m="1" x="5780"/>
        <item m="1" x="5480"/>
        <item m="1" x="5201"/>
        <item m="1" x="4938"/>
        <item m="1" x="4694"/>
        <item m="1" x="6037"/>
        <item m="1" x="5744"/>
        <item m="1" x="5448"/>
        <item m="1" x="5168"/>
        <item m="1" x="4910"/>
        <item m="1" x="6259"/>
        <item m="1" x="6006"/>
        <item m="1" x="5712"/>
        <item m="1" x="5416"/>
        <item m="1" x="5140"/>
        <item m="1" x="6500"/>
        <item m="1" x="6230"/>
        <item m="1" x="5977"/>
        <item m="1" x="5678"/>
        <item m="1" x="5389"/>
        <item m="1" x="6704"/>
        <item m="1" x="6477"/>
        <item m="1" x="6198"/>
        <item m="1" x="5949"/>
        <item m="1" x="5656"/>
        <item m="1" x="6901"/>
        <item m="1" x="6684"/>
        <item m="1" x="6454"/>
        <item m="1" x="6176"/>
        <item m="1" x="5937"/>
        <item m="1" x="1793"/>
        <item m="1" x="1931"/>
        <item m="1" x="2072"/>
        <item m="1" x="2201"/>
        <item m="1" x="2335"/>
        <item m="1" x="2465"/>
        <item m="1" x="2625"/>
        <item m="1" x="2820"/>
        <item m="1" x="3020"/>
        <item m="1" x="1800"/>
        <item m="1" x="1935"/>
        <item m="1" x="2077"/>
        <item m="1" x="2208"/>
        <item m="1" x="2340"/>
        <item m="1" x="2470"/>
        <item m="1" x="2632"/>
        <item m="1" x="2826"/>
        <item m="1" x="3028"/>
        <item m="1" x="1806"/>
        <item m="1" x="1942"/>
        <item m="1" x="2082"/>
        <item m="1" x="2215"/>
        <item m="1" x="2346"/>
        <item m="1" x="2477"/>
        <item m="1" x="2641"/>
        <item m="1" x="2838"/>
        <item m="1" x="3040"/>
        <item m="1" x="1813"/>
        <item m="1" x="1949"/>
        <item m="1" x="2089"/>
        <item m="1" x="2219"/>
        <item m="1" x="2352"/>
        <item m="1" x="2484"/>
        <item m="1" x="2647"/>
        <item m="1" x="2845"/>
        <item m="1" x="3048"/>
        <item m="1" x="1820"/>
        <item m="1" x="1956"/>
        <item m="1" x="2095"/>
        <item m="1" x="2224"/>
        <item m="1" x="2356"/>
        <item m="1" x="2490"/>
        <item m="1" x="2653"/>
        <item m="1" x="2852"/>
        <item m="1" x="3055"/>
        <item m="1" x="1828"/>
        <item m="1" x="1963"/>
        <item m="1" x="2100"/>
        <item m="1" x="2230"/>
        <item m="1" x="2362"/>
        <item m="1" x="2495"/>
        <item m="1" x="2660"/>
        <item m="1" x="2859"/>
        <item m="1" x="3059"/>
        <item m="1" x="1835"/>
        <item m="1" x="1969"/>
        <item m="1" x="2106"/>
        <item m="1" x="2235"/>
        <item m="1" x="2367"/>
        <item m="1" x="2500"/>
        <item m="1" x="2664"/>
        <item m="1" x="2866"/>
        <item m="1" x="3065"/>
        <item m="1" x="1843"/>
        <item m="1" x="1977"/>
        <item m="1" x="2113"/>
        <item m="1" x="2241"/>
        <item m="1" x="1794"/>
        <item m="1" x="1932"/>
        <item m="1" x="2073"/>
        <item m="1" x="2202"/>
        <item m="1" x="2336"/>
        <item m="1" x="2466"/>
        <item m="1" x="2626"/>
        <item m="1" x="2821"/>
        <item m="1" x="3021"/>
        <item m="1" x="1801"/>
        <item m="1" x="1936"/>
        <item m="1" x="2078"/>
        <item m="1" x="2209"/>
        <item m="1" x="2341"/>
        <item m="1" x="2471"/>
        <item m="1" x="2633"/>
        <item m="1" x="2827"/>
        <item m="1" x="3029"/>
        <item m="1" x="1807"/>
        <item m="1" x="1943"/>
        <item m="1" x="2083"/>
        <item m="1" x="2216"/>
        <item m="1" x="2347"/>
        <item m="1" x="2478"/>
        <item m="1" x="2642"/>
        <item m="1" x="2839"/>
        <item m="1" x="3041"/>
        <item m="1" x="1814"/>
        <item m="1" x="2371"/>
        <item m="1" x="2505"/>
        <item m="1" x="2670"/>
        <item m="1" x="2871"/>
        <item m="1" x="3070"/>
        <item m="1" x="1851"/>
        <item m="1" x="1983"/>
        <item m="1" x="2120"/>
        <item m="1" x="2247"/>
        <item m="1" x="2378"/>
        <item m="1" x="2510"/>
        <item m="1" x="2676"/>
        <item m="1" x="2878"/>
        <item m="1" x="3075"/>
        <item m="1" x="1859"/>
        <item m="1" x="1993"/>
        <item m="1" x="2127"/>
        <item m="1" x="2255"/>
        <item m="1" x="2384"/>
        <item m="1" x="2516"/>
        <item m="1" x="2683"/>
        <item m="1" x="2886"/>
        <item m="1" x="3081"/>
        <item m="1" x="2769"/>
        <item m="1" x="2967"/>
        <item m="1" x="3161"/>
        <item m="1" x="3372"/>
        <item m="1" x="3542"/>
        <item m="1" x="3703"/>
        <item m="1" x="3835"/>
        <item m="1" x="3969"/>
        <item m="1" x="4121"/>
        <item m="1" x="4278"/>
        <item m="1" x="2779"/>
        <item m="1" x="2976"/>
        <item m="1" x="3172"/>
        <item m="1" x="3379"/>
        <item m="1" x="3553"/>
        <item m="1" x="3709"/>
        <item m="1" x="1950"/>
        <item m="1" x="2090"/>
        <item m="1" x="2220"/>
        <item m="1" x="2353"/>
        <item m="1" x="2485"/>
        <item m="1" x="2648"/>
        <item m="1" x="2846"/>
        <item m="1" x="3049"/>
        <item m="1" x="1821"/>
        <item m="1" x="1957"/>
        <item m="1" x="2096"/>
        <item m="1" x="2225"/>
        <item m="1" x="2357"/>
        <item m="1" x="2491"/>
        <item m="1" x="2654"/>
        <item m="1" x="2853"/>
        <item m="1" x="3056"/>
        <item m="1" x="1829"/>
        <item m="1" x="1964"/>
        <item m="1" x="2101"/>
        <item m="1" x="2231"/>
        <item m="1" x="2363"/>
        <item m="1" x="2496"/>
        <item m="1" x="2661"/>
        <item m="1" x="2860"/>
        <item m="1" x="3060"/>
        <item m="1" x="1836"/>
        <item m="1" x="1970"/>
        <item m="1" x="2107"/>
        <item m="1" x="2236"/>
        <item m="1" x="2368"/>
        <item m="1" x="4161"/>
        <item m="1" x="4234"/>
        <item m="1" x="4310"/>
        <item m="1" x="4394"/>
        <item m="1" x="4477"/>
        <item m="1" x="4569"/>
        <item m="1" x="3580"/>
        <item m="1" x="3653"/>
        <item m="1" x="3737"/>
        <item m="1" x="3795"/>
        <item m="1" x="3864"/>
        <item x="350"/>
        <item m="1" x="3924"/>
        <item m="1" x="3995"/>
        <item m="1" x="4068"/>
        <item m="1" x="4149"/>
        <item m="1" x="4221"/>
        <item m="1" x="3193"/>
        <item m="1" x="3302"/>
        <item m="1" x="3397"/>
        <item m="1" x="3474"/>
        <item m="1" x="3568"/>
        <item m="1" x="3644"/>
        <item m="1" x="3721"/>
        <item m="1" x="3789"/>
        <item m="1" x="3850"/>
        <item m="1" x="3918"/>
        <item m="1" x="2777"/>
        <item m="1" x="2884"/>
        <item m="1" x="2974"/>
        <item m="1" x="3079"/>
        <item m="1" x="3170"/>
        <item m="1" x="3287"/>
        <item m="1" x="3377"/>
        <item m="1" x="3465"/>
        <item m="1" x="3550"/>
        <item m="1" x="3639"/>
        <item m="1" x="2431"/>
        <item m="1" x="2504"/>
        <item m="1" x="2577"/>
        <item m="1" x="2669"/>
        <item m="1" x="2764"/>
        <item m="1" x="2870"/>
        <item m="1" x="2960"/>
        <item m="1" x="3069"/>
        <item m="1" x="3152"/>
        <item m="1" x="2342"/>
        <item m="1" x="3272"/>
        <item m="1" x="2163"/>
        <item m="1" x="2472"/>
        <item m="1" x="2228"/>
        <item m="1" x="2634"/>
        <item m="1" x="2828"/>
        <item m="1" x="3030"/>
        <item m="1" x="2294"/>
        <item m="1" x="3239"/>
        <item m="1" x="1937"/>
        <item m="1" x="2079"/>
        <item m="1" x="2210"/>
        <item m="1" x="2343"/>
        <item m="1" x="2473"/>
        <item m="1" x="2635"/>
        <item m="1" x="2829"/>
        <item m="1" x="3031"/>
        <item m="1" x="3240"/>
        <item m="1" x="1809"/>
        <item m="1" x="1944"/>
        <item m="1" x="2085"/>
        <item m="1" x="2217"/>
        <item m="1" x="2348"/>
        <item m="1" x="2480"/>
        <item m="1" x="2644"/>
        <item m="1" x="2841"/>
        <item m="1" x="3042"/>
        <item m="1" x="3249"/>
        <item m="1" x="1815"/>
        <item m="1" x="1951"/>
        <item m="1" x="2091"/>
        <item m="1" x="2221"/>
        <item m="1" x="2354"/>
        <item m="1" x="2486"/>
        <item m="1" x="2649"/>
        <item m="1" x="2847"/>
        <item m="1" x="3050"/>
        <item m="1" x="3254"/>
        <item m="1" x="1822"/>
        <item m="1" x="1958"/>
        <item m="1" x="2097"/>
        <item m="1" x="2226"/>
        <item m="1" x="2358"/>
        <item m="1" x="2492"/>
        <item m="1" x="2655"/>
        <item m="1" x="2854"/>
        <item m="1" x="3057"/>
        <item m="1" x="3260"/>
        <item m="1" x="1830"/>
        <item m="1" x="1965"/>
        <item m="1" x="2102"/>
        <item m="1" x="2232"/>
        <item m="1" x="2364"/>
        <item m="1" x="2497"/>
        <item m="1" x="2662"/>
        <item m="1" x="2861"/>
        <item m="1" x="3061"/>
        <item m="1" x="3262"/>
        <item m="1" x="1837"/>
        <item m="1" x="1971"/>
        <item m="1" x="2108"/>
        <item m="1" x="2237"/>
        <item m="1" x="2369"/>
        <item m="1" x="2501"/>
        <item m="1" x="2665"/>
        <item m="1" x="2867"/>
        <item m="1" x="3066"/>
        <item m="1" x="3268"/>
        <item m="1" x="1844"/>
        <item m="1" x="1978"/>
        <item m="1" x="2114"/>
        <item m="1" x="2242"/>
        <item m="1" x="2372"/>
        <item m="1" x="2506"/>
        <item m="1" x="2671"/>
        <item m="1" x="2872"/>
        <item m="1" x="3071"/>
        <item m="1" x="3274"/>
        <item m="1" x="1852"/>
        <item m="1" x="2360"/>
        <item m="1" x="2427"/>
        <item m="1" x="2494"/>
        <item m="1" x="2568"/>
        <item m="1" x="2659"/>
        <item m="1" x="2754"/>
        <item m="1" x="2858"/>
        <item m="1" x="1888"/>
        <item m="1" x="1947"/>
        <item m="1" x="2023"/>
        <item m="1" x="1808"/>
        <item m="1" x="5089"/>
        <item m="1" x="5114"/>
        <item m="1" x="5127"/>
        <item m="1" x="5182"/>
        <item m="1" x="5243"/>
        <item m="1" x="5283"/>
        <item m="1" x="5298"/>
        <item m="1" x="5318"/>
        <item m="1" x="2084"/>
        <item m="1" x="5344"/>
        <item m="1" x="4824"/>
        <item m="1" x="4849"/>
        <item m="1" x="4871"/>
        <item m="1" x="4888"/>
        <item m="1" x="4923"/>
        <item m="1" x="4985"/>
        <item m="1" x="5029"/>
        <item m="1" x="5045"/>
        <item m="1" x="5064"/>
        <item m="1" x="5084"/>
        <item m="1" x="4624"/>
        <item m="1" x="4636"/>
        <item m="1" x="4652"/>
        <item m="1" x="4661"/>
        <item m="1" x="4683"/>
        <item m="1" x="4734"/>
        <item m="1" x="4783"/>
        <item m="1" x="4800"/>
        <item m="1" x="4818"/>
        <item m="1" x="4843"/>
        <item m="1" x="2479"/>
        <item m="1" x="4448"/>
        <item m="1" x="4466"/>
        <item m="1" x="4485"/>
        <item m="1" x="4497"/>
        <item m="1" x="4510"/>
        <item m="1" x="4546"/>
        <item m="1" x="4587"/>
        <item m="1" x="4611"/>
        <item m="1" x="4621"/>
        <item m="1" x="4631"/>
        <item m="1" x="2643"/>
        <item m="1" x="4274"/>
        <item m="1" x="4296"/>
        <item m="1" x="4314"/>
        <item m="1" x="4329"/>
        <item m="1" x="4342"/>
        <item m="1" x="4367"/>
        <item m="1" x="4403"/>
        <item m="1" x="4432"/>
        <item m="1" x="2840"/>
        <item m="1" x="4444"/>
        <item m="1" x="4461"/>
        <item m="1" x="1984"/>
        <item m="1" x="2121"/>
        <item m="1" x="2248"/>
        <item m="1" x="2379"/>
        <item m="1" x="2511"/>
        <item m="1" x="2677"/>
        <item m="1" x="2879"/>
        <item m="1" x="3076"/>
        <item m="1" x="3282"/>
        <item m="1" x="1860"/>
        <item m="1" x="1994"/>
        <item m="1" x="2128"/>
        <item m="1" x="2256"/>
        <item m="1" x="2385"/>
        <item m="1" x="2517"/>
        <item m="1" x="2684"/>
        <item m="1" x="2887"/>
        <item m="1" x="3082"/>
        <item m="1" x="3289"/>
        <item m="1" x="1865"/>
        <item m="1" x="2000"/>
        <item m="1" x="2135"/>
        <item m="1" x="2261"/>
        <item m="1" x="2390"/>
        <item m="1" x="2522"/>
        <item m="1" x="2691"/>
        <item m="1" x="2893"/>
        <item m="1" x="3087"/>
        <item m="1" x="3298"/>
        <item m="1" x="2977"/>
        <item m="1" x="3173"/>
        <item m="1" x="3380"/>
        <item m="1" x="3554"/>
        <item m="1" x="3710"/>
        <item m="1" x="3841"/>
        <item m="1" x="3973"/>
        <item m="1" x="4129"/>
        <item m="1" x="4283"/>
        <item m="1" x="4452"/>
        <item m="1" x="2983"/>
        <item m="1" x="3186"/>
        <item m="1" x="3391"/>
        <item m="1" x="3562"/>
        <item m="1" x="3716"/>
        <item m="1" x="3846"/>
        <item m="1" x="3979"/>
        <item m="1" x="4135"/>
        <item m="1" x="4290"/>
        <item m="1" x="4456"/>
        <item m="1" x="2986"/>
        <item m="1" x="3194"/>
        <item m="1" x="3398"/>
        <item m="1" x="3569"/>
        <item m="1" x="3723"/>
        <item m="1" x="3853"/>
        <item m="1" x="3985"/>
        <item m="1" x="4142"/>
        <item m="1" x="4294"/>
        <item m="1" x="4459"/>
        <item m="1" x="2991"/>
        <item m="1" x="3204"/>
        <item m="1" x="3405"/>
        <item m="1" x="3575"/>
        <item m="1" x="3729"/>
        <item m="1" x="3859"/>
        <item m="1" x="3989"/>
        <item m="1" x="4145"/>
        <item m="1" x="4297"/>
        <item m="1" x="4464"/>
        <item m="1" x="2999"/>
        <item m="1" x="3212"/>
        <item m="1" x="3412"/>
        <item m="1" x="3581"/>
        <item m="1" x="3738"/>
        <item m="1" x="3865"/>
        <item m="1" x="3997"/>
        <item m="1" x="4151"/>
        <item m="1" x="4302"/>
        <item m="1" x="4469"/>
        <item m="1" x="3006"/>
        <item m="1" x="3222"/>
        <item m="1" x="3418"/>
        <item m="1" x="3589"/>
        <item m="1" x="3742"/>
        <item m="1" x="3870"/>
        <item m="1" x="4001"/>
        <item m="1" x="4156"/>
        <item m="1" x="4306"/>
        <item m="1" x="4473"/>
        <item m="1" x="3014"/>
        <item m="1" x="3227"/>
        <item m="1" x="3423"/>
        <item m="1" x="3593"/>
        <item m="1" x="3744"/>
        <item m="1" x="3872"/>
        <item m="1" x="4004"/>
        <item m="1" x="4162"/>
        <item m="1" x="4312"/>
        <item m="1" x="4479"/>
        <item m="1" x="3022"/>
        <item m="1" x="3233"/>
        <item m="1" x="3427"/>
        <item m="1" x="3597"/>
        <item m="1" x="3751"/>
        <item m="1" x="3877"/>
        <item m="1" x="4010"/>
        <item m="1" x="4167"/>
        <item m="1" x="4318"/>
        <item m="1" x="4483"/>
        <item m="1" x="3032"/>
        <item m="1" x="3241"/>
        <item m="1" x="3433"/>
        <item m="1" x="3603"/>
        <item m="1" x="3756"/>
        <item m="1" x="3884"/>
        <item m="1" x="4015"/>
        <item m="1" x="4176"/>
        <item m="1" x="4322"/>
        <item m="1" x="4488"/>
        <item m="1" x="3043"/>
        <item m="1" x="3250"/>
        <item m="1" x="3438"/>
        <item m="1" x="3612"/>
        <item m="1" x="3762"/>
        <item m="1" x="3890"/>
        <item m="1" x="4023"/>
        <item m="1" x="4182"/>
        <item m="1" x="4327"/>
        <item m="1" x="4493"/>
        <item m="1" x="4250"/>
        <item m="1" x="4415"/>
        <item m="1" x="4591"/>
        <item m="1" x="4775"/>
        <item m="1" x="5013"/>
        <item m="1" x="5261"/>
        <item m="1" x="5530"/>
        <item m="1" x="5816"/>
        <item m="1" x="6076"/>
        <item m="1" x="6318"/>
        <item m="1" x="4257"/>
        <item m="1" x="4424"/>
        <item m="1" x="4599"/>
        <item m="1" x="4786"/>
        <item m="1" x="5022"/>
        <item m="1" x="5275"/>
        <item m="1" x="5542"/>
        <item m="1" x="5827"/>
        <item m="1" x="6087"/>
        <item m="1" x="6329"/>
        <item m="1" x="4260"/>
        <item m="1" x="4429"/>
        <item m="1" x="5347"/>
        <item m="1" x="5512"/>
        <item m="1" x="5615"/>
        <item m="1" x="5797"/>
        <item m="1" x="5895"/>
        <item m="1" x="6063"/>
        <item m="1" x="6134"/>
        <item m="1" x="6303"/>
        <item m="1" x="6380"/>
        <item m="1" x="4735"/>
        <item m="1" x="4846"/>
        <item m="1" x="4973"/>
        <item m="1" x="5081"/>
        <item m="1" x="5215"/>
        <item m="1" x="5336"/>
        <item m="1" x="5483"/>
        <item m="1" x="5603"/>
        <item m="1" x="5763"/>
        <item m="1" x="5885"/>
        <item m="1" x="4368"/>
        <item m="1" x="4462"/>
        <item m="1" x="4536"/>
        <item m="1" x="4628"/>
        <item m="1" x="4706"/>
        <item m="1" x="4831"/>
        <item m="1" x="4939"/>
        <item m="1" x="5071"/>
        <item m="1" x="5184"/>
        <item m="1" x="5323"/>
        <item m="1" x="4057"/>
        <item m="1" x="4134"/>
        <item m="1" x="4209"/>
        <item m="1" x="4288"/>
        <item m="1" x="4354"/>
        <item m="1" x="4454"/>
        <item m="1" x="4520"/>
        <item m="1" x="4626"/>
        <item m="1" x="4684"/>
        <item m="1" x="4821"/>
        <item m="1" x="3782"/>
        <item m="1" x="3834"/>
        <item m="1" x="3911"/>
        <item m="1" x="3967"/>
        <item m="1" x="4045"/>
        <item m="1" x="4828"/>
        <item m="1" x="5870"/>
        <item m="1" x="6792"/>
        <item m="1" x="7607"/>
        <item m="1" x="4160"/>
        <item m="1" x="4852"/>
        <item m="1" x="1764"/>
        <item m="1" x="2031"/>
        <item m="1" x="2291"/>
        <item m="1" x="2559"/>
        <item m="1" x="2923"/>
        <item m="1" x="1781"/>
        <item m="1" x="2052"/>
        <item m="1" x="2303"/>
        <item m="1" x="2574"/>
        <item m="1" x="2946"/>
        <item m="1" x="3334"/>
        <item m="1" x="3662"/>
        <item m="1" x="1796"/>
        <item m="1" x="2066"/>
        <item m="1" x="2321"/>
        <item m="1" x="2597"/>
        <item m="1" x="1953"/>
        <item m="1" x="2093"/>
        <item m="1" x="2222"/>
        <item m="1" x="2355"/>
        <item m="1" x="2487"/>
        <item m="1" x="2650"/>
        <item m="1" x="2848"/>
        <item m="1" x="3051"/>
        <item m="1" x="3255"/>
        <item m="1" x="1823"/>
        <item m="1" x="1959"/>
        <item m="1" x="2098"/>
        <item m="1" x="2227"/>
        <item m="1" x="2359"/>
        <item m="1" x="2493"/>
        <item m="1" x="2656"/>
        <item m="1" x="2855"/>
        <item m="1" x="3058"/>
        <item m="1" x="3261"/>
        <item m="1" x="1831"/>
        <item m="1" x="1966"/>
        <item m="1" x="2103"/>
        <item m="1" x="2233"/>
        <item m="1" x="2365"/>
        <item m="1" x="2498"/>
        <item m="1" x="2663"/>
        <item m="1" x="2862"/>
        <item m="1" x="3062"/>
        <item m="1" x="3263"/>
        <item m="1" x="1838"/>
        <item m="1" x="1972"/>
        <item m="1" x="2109"/>
        <item m="1" x="2238"/>
        <item m="1" x="2370"/>
        <item m="1" x="2502"/>
        <item m="1" x="2666"/>
        <item m="1" x="2868"/>
        <item m="1" x="3067"/>
        <item m="1" x="3269"/>
        <item m="1" x="1845"/>
        <item m="1" x="1979"/>
        <item m="1" x="2115"/>
        <item m="1" x="2243"/>
        <item m="1" x="2373"/>
        <item m="1" x="2507"/>
        <item m="1" x="2672"/>
        <item m="1" x="2873"/>
        <item m="1" x="3072"/>
        <item m="1" x="3275"/>
        <item m="1" x="1853"/>
        <item m="1" x="1985"/>
        <item m="1" x="2122"/>
        <item m="1" x="2249"/>
        <item m="1" x="2380"/>
        <item m="1" x="3371"/>
        <item m="1" x="3459"/>
        <item m="1" x="3541"/>
        <item m="1" x="3635"/>
        <item m="1" x="3702"/>
        <item m="1" x="1938"/>
        <item m="1" x="2080"/>
        <item m="1" x="2211"/>
        <item m="1" x="2344"/>
        <item m="1" x="2474"/>
        <item m="1" x="2636"/>
        <item m="1" x="2830"/>
        <item m="1" x="3033"/>
        <item m="1" x="3242"/>
        <item m="1" x="1810"/>
        <item m="1" x="1945"/>
        <item m="1" x="2086"/>
        <item m="1" x="2218"/>
        <item m="1" x="2349"/>
        <item m="1" x="2481"/>
        <item m="1" x="2645"/>
        <item m="1" x="2842"/>
        <item m="1" x="3044"/>
        <item m="1" x="3251"/>
        <item m="1" x="1816"/>
        <item m="1" x="1952"/>
        <item m="1" x="2092"/>
        <item m="1" x="5928"/>
        <item m="1" x="6154"/>
        <item m="1" x="6398"/>
        <item m="1" x="6617"/>
        <item m="1" x="5833"/>
        <item m="1" x="7562"/>
        <item m="1" x="1738"/>
        <item m="1" x="2932"/>
        <item m="1" x="4253"/>
        <item m="1" x="6082"/>
        <item m="1" x="4139"/>
        <item m="1" x="5871"/>
        <item m="1" x="7608"/>
        <item m="1" x="1771"/>
        <item m="1" x="2979"/>
        <item m="1" x="4285"/>
        <item m="1" x="6112"/>
        <item m="1" x="4184"/>
        <item m="1" x="5920"/>
        <item m="1" x="7649"/>
        <item m="1" x="1803"/>
        <item m="1" x="3034"/>
        <item m="1" x="4324"/>
        <item m="1" x="6145"/>
        <item m="1" x="4212"/>
        <item m="1" x="5991"/>
        <item m="1" x="7723"/>
        <item m="1" x="1862"/>
        <item m="1" x="3084"/>
        <item m="1" x="4353"/>
        <item m="1" x="6214"/>
        <item m="1" x="4259"/>
        <item m="1" x="6091"/>
        <item m="1" x="7753"/>
        <item m="1" x="1886"/>
        <item m="1" x="3120"/>
        <item m="1" x="4422"/>
        <item m="1" x="6325"/>
        <item m="1" x="4291"/>
        <item m="1" x="6122"/>
        <item m="1" x="7795"/>
        <item m="1" x="1912"/>
        <item m="1" x="3183"/>
        <item m="1" x="4453"/>
        <item m="1" x="6365"/>
        <item m="1" x="4328"/>
        <item m="1" x="6150"/>
        <item m="1" x="7822"/>
        <item m="1" x="1940"/>
        <item m="1" x="3244"/>
        <item m="1" x="4491"/>
        <item m="1" x="6394"/>
        <item m="1" x="4361"/>
        <item m="1" x="6231"/>
        <item m="1" x="7892"/>
        <item m="1" x="5432"/>
        <item m="1" x="5586"/>
        <item m="1" x="5716"/>
        <item m="1" x="5872"/>
        <item m="1" x="5992"/>
        <item m="1" x="6123"/>
        <item m="1" x="6232"/>
        <item m="1" x="6368"/>
        <item m="1" x="6487"/>
        <item m="1" x="4816"/>
        <item m="1" x="4900"/>
        <item m="1" x="5058"/>
        <item m="1" x="5142"/>
        <item m="1" x="5307"/>
        <item m="1" x="5402"/>
        <item m="1" x="5573"/>
        <item m="1" x="5683"/>
        <item m="1" x="5861"/>
        <item m="1" x="5962"/>
        <item m="1" x="4442"/>
        <item m="1" x="4503"/>
        <item m="1" x="4617"/>
        <item m="1" x="4666"/>
        <item m="1" x="4807"/>
        <item m="1" x="4890"/>
        <item m="1" x="5048"/>
        <item m="1" x="5126"/>
        <item m="1" x="5933"/>
        <item m="1" x="6161"/>
        <item m="1" x="6408"/>
        <item m="1" x="6625"/>
        <item m="1" x="6822"/>
        <item m="1" x="6167"/>
        <item m="1" x="6419"/>
        <item m="1" x="6635"/>
        <item m="1" x="6833"/>
        <item m="1" x="7014"/>
        <item m="1" x="6427"/>
        <item m="1" x="6644"/>
        <item m="1" x="6843"/>
        <item m="1" x="7023"/>
        <item m="1" x="7209"/>
        <item m="1" x="6652"/>
        <item m="1" x="6850"/>
        <item m="1" x="7030"/>
        <item m="1" x="7215"/>
        <item m="1" x="7410"/>
        <item m="1" x="6862"/>
        <item m="1" x="7042"/>
        <item m="1" x="7222"/>
        <item m="1" x="7420"/>
        <item m="1" x="1996"/>
        <item m="1" x="3295"/>
        <item m="1" x="4519"/>
        <item m="1" x="6478"/>
        <item m="1" x="4428"/>
        <item m="1" x="6334"/>
        <item m="1" x="7921"/>
        <item m="1" x="2021"/>
        <item m="1" x="3329"/>
        <item m="1" x="4597"/>
        <item m="1" x="6559"/>
        <item m="1" x="4457"/>
        <item m="1" x="6367"/>
        <item m="1" x="7959"/>
        <item m="1" x="2048"/>
        <item m="1" x="3388"/>
        <item m="1" x="4625"/>
        <item m="1" x="6592"/>
        <item m="1" x="3942"/>
        <item m="1" x="5540"/>
        <item m="1" x="7333"/>
        <item m="1" x="1734"/>
        <item m="1" x="2273"/>
        <item m="1" x="2881"/>
        <item m="1" x="3621"/>
        <item m="1" x="4170"/>
        <item m="1" x="4837"/>
        <item m="1" x="1766"/>
        <item m="1" x="2293"/>
        <item m="1" x="2927"/>
        <item m="1" x="3651"/>
        <item m="1" x="4200"/>
        <item m="1" x="4880"/>
        <item m="1" x="5903"/>
        <item m="1" x="6800"/>
        <item m="1" x="1797"/>
        <item m="1" x="2322"/>
        <item m="1" x="2972"/>
        <item m="1" x="3682"/>
        <item m="1" x="4246"/>
        <item m="1" x="4955"/>
        <item m="1" x="5958"/>
        <item m="1" x="6856"/>
        <item m="1" x="7635"/>
        <item m="1" x="3023"/>
        <item m="1" x="3736"/>
        <item m="1" x="4280"/>
        <item m="1" x="5039"/>
        <item m="1" x="6072"/>
        <item m="1" x="7821"/>
        <item m="1" x="7405"/>
        <item m="1" x="7001"/>
        <item m="1" x="6600"/>
        <item m="1" x="6119"/>
        <item m="1" x="5570"/>
        <item m="1" x="7794"/>
        <item m="1" x="7365"/>
        <item m="1" x="6975"/>
        <item m="1" x="6578"/>
        <item m="1" x="1765"/>
        <item m="1" x="2032"/>
        <item m="1" x="2292"/>
        <item m="1" x="2560"/>
        <item m="1" x="2925"/>
        <item m="1" x="1782"/>
        <item m="1" x="2053"/>
        <item m="1" x="2304"/>
        <item m="1" x="2575"/>
        <item m="1" x="2948"/>
        <item m="1" x="3336"/>
        <item m="1" x="3664"/>
        <item m="1" x="1735"/>
        <item m="1" x="2274"/>
        <item m="1" x="2882"/>
        <item m="1" x="3623"/>
        <item m="1" x="4172"/>
        <item m="1" x="4839"/>
        <item m="1" x="7178"/>
        <item m="1" x="7278"/>
        <item m="1" x="7374"/>
        <item m="1" x="7490"/>
        <item m="1" x="7600"/>
        <item m="1" x="7711"/>
        <item m="1" x="7784"/>
        <item m="1" x="7880"/>
        <item m="1" x="7953"/>
        <item m="1" x="6675"/>
        <item m="1" x="6784"/>
        <item m="1" x="6881"/>
        <item m="1" x="6979"/>
        <item m="1" x="7068"/>
        <item m="1" x="7169"/>
        <item m="1" x="7257"/>
        <item m="1" x="7362"/>
        <item m="1" x="7467"/>
        <item m="1" x="7179"/>
        <item m="1" x="7279"/>
        <item m="1" x="7375"/>
        <item m="1" x="7491"/>
        <item m="1" x="7601"/>
        <item m="1" x="7712"/>
        <item m="1" x="7785"/>
        <item m="1" x="7881"/>
        <item m="1" x="2730"/>
        <item m="1" x="4087"/>
        <item m="1" x="5811"/>
        <item m="1" x="3977"/>
        <item m="1" x="5577"/>
        <item m="1" x="7376"/>
        <item m="1" x="2775"/>
        <item m="1" x="4124"/>
        <item m="1" x="5858"/>
        <item m="1" x="4019"/>
        <item m="1" x="5630"/>
        <item m="1" x="7415"/>
        <item m="1" x="2822"/>
        <item m="1" x="4173"/>
        <item m="1" x="5906"/>
        <item m="1" x="4055"/>
        <item m="1" x="5694"/>
        <item m="1" x="7492"/>
        <item m="1" x="2883"/>
        <item m="1" x="4202"/>
        <item m="1" x="5961"/>
        <item m="1" x="4091"/>
        <item m="1" x="5823"/>
        <item m="1" x="7555"/>
        <item m="1" x="1736"/>
        <item m="1" x="2929"/>
        <item m="1" x="4247"/>
        <item m="1" x="6073"/>
        <item m="1" x="4132"/>
        <item m="1" x="5862"/>
        <item m="1" x="7602"/>
        <item m="1" x="1767"/>
        <item m="1" x="2973"/>
        <item m="1" x="4281"/>
        <item m="1" x="6109"/>
        <item m="1" x="4178"/>
        <item m="1" x="5912"/>
        <item m="1" x="7641"/>
        <item m="1" x="1798"/>
        <item m="1" x="3024"/>
        <item m="1" x="4320"/>
        <item m="1" x="6138"/>
        <item m="1" x="4207"/>
        <item m="1" x="5978"/>
        <item m="1" x="7713"/>
        <item m="1" x="1854"/>
        <item m="1" x="3078"/>
        <item m="1" x="4349"/>
        <item m="1" x="6201"/>
        <item m="1" x="4254"/>
        <item m="1" x="6083"/>
        <item m="1" x="7750"/>
        <item m="1" x="1884"/>
        <item m="1" x="3115"/>
        <item m="1" x="4412"/>
        <item m="1" x="6314"/>
        <item m="1" x="4286"/>
        <item m="1" x="6113"/>
        <item m="1" x="7786"/>
        <item m="1" x="1907"/>
        <item m="1" x="3169"/>
        <item m="1" x="4450"/>
        <item m="1" x="6362"/>
        <item m="1" x="3806"/>
        <item m="1" x="5257"/>
        <item m="1" x="7134"/>
        <item m="1" x="2547"/>
        <item m="1" x="3933"/>
        <item m="1" x="5510"/>
        <item m="1" x="3838"/>
        <item m="1" x="5305"/>
        <item m="1" x="7172"/>
        <item m="1" x="2582"/>
        <item m="1" x="3965"/>
        <item m="1" x="5565"/>
        <item m="1" x="3881"/>
        <item m="1" x="5353"/>
        <item m="1" x="7205"/>
        <item m="1" x="2621"/>
        <item m="1" x="4007"/>
        <item m="1" x="5614"/>
        <item m="1" x="3912"/>
        <item m="1" x="5400"/>
        <item m="1" x="7267"/>
        <item m="1" x="2673"/>
        <item m="1" x="4043"/>
        <item m="1" x="5664"/>
        <item m="1" x="3939"/>
        <item m="1" x="5525"/>
        <item m="1" x="7327"/>
        <item m="1" x="7639"/>
        <item m="1" x="1795"/>
        <item m="1" x="7051"/>
        <item m="1" x="7229"/>
        <item m="1" x="7425"/>
        <item m="1" x="7646"/>
        <item m="1" x="1802"/>
        <item m="1" x="7815"/>
        <item m="1" x="1933"/>
        <item m="1" x="7236"/>
        <item m="1" x="7433"/>
        <item m="1" x="7653"/>
        <item m="1" x="1811"/>
        <item m="1" x="7819"/>
        <item m="1" x="1939"/>
        <item m="1" x="7976"/>
        <item m="1" x="2074"/>
        <item m="1" x="7440"/>
        <item m="1" x="7660"/>
        <item m="1" x="1817"/>
        <item m="1" x="7825"/>
        <item m="1" x="1946"/>
        <item m="1" x="7978"/>
        <item m="1" x="2081"/>
        <item m="1" x="2203"/>
        <item m="1" x="7665"/>
        <item m="1" x="1824"/>
        <item m="1" x="7832"/>
        <item m="1" x="1954"/>
        <item m="1" x="7981"/>
        <item m="1" x="2087"/>
        <item m="1" x="2212"/>
        <item m="1" x="2337"/>
        <item m="1" x="5652"/>
        <item m="1" x="5934"/>
        <item m="1" x="6162"/>
        <item m="1" x="6409"/>
        <item m="1" x="6626"/>
        <item m="1" x="5939"/>
        <item m="1" x="6168"/>
        <item m="1" x="6420"/>
        <item m="1" x="6636"/>
        <item m="1" x="6834"/>
        <item m="1" x="6171"/>
        <item m="1" x="6428"/>
        <item m="1" x="6645"/>
        <item m="1" x="6844"/>
        <item m="1" x="7024"/>
        <item m="1" x="6436"/>
        <item m="1" x="6653"/>
        <item m="1" x="6851"/>
        <item m="1" x="7031"/>
        <item m="1" x="7216"/>
        <item m="1" x="2722"/>
        <item m="1" x="4079"/>
        <item m="1" x="5796"/>
        <item m="1" x="3970"/>
        <item m="1" x="5571"/>
        <item m="1" x="7366"/>
        <item m="1" x="2766"/>
        <item m="1" x="4118"/>
        <item m="1" x="5850"/>
        <item m="1" x="4013"/>
        <item m="1" x="5621"/>
        <item m="1" x="7406"/>
        <item m="1" x="2816"/>
        <item m="1" x="4164"/>
        <item m="1" x="5894"/>
        <item m="1" x="4050"/>
        <item m="1" x="5681"/>
        <item m="1" x="7475"/>
        <item m="1" x="2875"/>
        <item m="1" x="4196"/>
        <item m="1" x="5950"/>
        <item m="1" x="4088"/>
        <item m="1" x="5812"/>
        <item m="1" x="7550"/>
        <item m="1" x="1732"/>
        <item m="1" x="2918"/>
        <item m="1" x="4238"/>
        <item m="1" x="6062"/>
        <item m="1" x="4125"/>
        <item m="1" x="5859"/>
        <item m="1" x="7589"/>
        <item m="1" x="1760"/>
        <item m="1" x="2964"/>
        <item m="1" x="4275"/>
        <item m="1" x="6104"/>
        <item m="1" x="3657"/>
        <item m="1" x="4997"/>
        <item m="1" x="6941"/>
        <item m="1" x="2411"/>
        <item m="1" x="3799"/>
        <item m="1" x="5232"/>
        <item m="1" x="3699"/>
        <item m="1" x="5051"/>
        <item m="1" x="6980"/>
        <item m="1" x="2430"/>
        <item m="1" x="3828"/>
        <item m="1" x="5297"/>
        <item m="1" x="3746"/>
        <item m="1" x="5093"/>
        <item m="1" x="7006"/>
        <item m="1" x="2458"/>
        <item m="1" x="3871"/>
        <item m="1" x="5341"/>
        <item m="1" x="3780"/>
        <item m="1" x="5130"/>
        <item m="1" x="7069"/>
        <item m="1" x="2503"/>
        <item m="1" x="3906"/>
        <item m="1" x="5383"/>
        <item m="1" x="3800"/>
        <item m="1" x="5245"/>
        <item m="1" x="7128"/>
        <item m="1" x="2542"/>
        <item m="1" x="3931"/>
        <item m="1" x="5495"/>
        <item m="1" x="3832"/>
        <item m="1" x="5300"/>
        <item m="1" x="7170"/>
        <item m="1" x="2576"/>
        <item m="1" x="3962"/>
        <item m="1" x="5561"/>
        <item m="1" x="3873"/>
        <item m="1" x="5346"/>
        <item m="1" x="7199"/>
        <item m="1" x="2617"/>
        <item m="1" x="4002"/>
        <item m="1" x="5609"/>
        <item m="1" x="3908"/>
        <item m="1" x="5391"/>
        <item m="1" x="7258"/>
        <item m="1" x="2668"/>
        <item m="1" x="4040"/>
        <item m="1" x="5660"/>
        <item m="1" x="3934"/>
        <item m="1" x="5511"/>
        <item m="1" x="7322"/>
        <item m="1" x="2717"/>
        <item m="1" x="7882"/>
        <item m="1" x="7954"/>
        <item m="1" x="2156"/>
        <item m="1" x="3495"/>
        <item m="1" x="4772"/>
        <item m="1" x="6750"/>
        <item m="1" x="2173"/>
        <item m="1" x="3548"/>
        <item m="1" x="4814"/>
        <item m="1" x="6786"/>
        <item m="1" x="2204"/>
        <item m="1" x="3598"/>
        <item m="1" x="4858"/>
        <item m="1" x="6817"/>
        <item m="1" x="2250"/>
        <item m="1" x="3637"/>
        <item m="1" x="4898"/>
        <item m="1" x="6887"/>
        <item m="1" x="5893"/>
        <item m="1" x="5608"/>
        <item m="1" x="5335"/>
        <item m="1" x="5077"/>
        <item m="1" x="4830"/>
        <item m="1" x="6129"/>
        <item m="1" x="5884"/>
        <item m="1" x="5596"/>
        <item m="1" x="5322"/>
        <item m="1" x="5068"/>
        <item m="1" x="6375"/>
        <item m="1" x="6125"/>
        <item m="1" x="5875"/>
        <item m="1" x="5585"/>
        <item m="1" x="5312"/>
        <item m="1" x="6602"/>
        <item m="1" x="6371"/>
        <item m="1" x="6121"/>
        <item m="1" x="2793"/>
        <item m="1" x="2803"/>
        <item m="1" x="2815"/>
        <item m="1" x="2831"/>
        <item m="1" x="2849"/>
        <item m="1" x="2863"/>
        <item m="1" x="2874"/>
        <item m="1" x="2889"/>
        <item m="1" x="2898"/>
        <item m="1" x="5693"/>
        <item m="1" x="5727"/>
        <item m="1" x="5762"/>
        <item m="1" x="5795"/>
        <item m="1" x="5822"/>
        <item m="1" x="5837"/>
        <item m="1" x="5845"/>
        <item m="1" x="2512"/>
        <item m="1" x="2678"/>
        <item m="1" x="2880"/>
        <item m="1" x="3077"/>
        <item m="1" x="3283"/>
        <item m="1" x="1861"/>
        <item m="1" x="1995"/>
        <item m="1" x="2129"/>
        <item m="1" x="2257"/>
        <item m="1" x="2386"/>
        <item m="1" x="2518"/>
        <item m="1" x="2685"/>
        <item m="1" x="2888"/>
        <item m="1" x="3083"/>
        <item m="1" x="3290"/>
        <item m="1" x="1866"/>
        <item m="1" x="2001"/>
        <item m="1" x="2136"/>
        <item m="1" x="2262"/>
        <item m="1" x="2391"/>
        <item m="1" x="2523"/>
        <item m="1" x="2692"/>
        <item m="1" x="2894"/>
        <item m="1" x="3088"/>
        <item m="1" x="3299"/>
        <item m="1" x="1869"/>
        <item m="1" x="2005"/>
        <item m="1" x="2140"/>
        <item m="1" x="2268"/>
        <item m="1" x="2397"/>
        <item m="1" x="2528"/>
        <item m="1" x="2698"/>
        <item m="1" x="2897"/>
        <item m="1" x="3089"/>
        <item m="1" x="3303"/>
        <item m="1" x="1874"/>
        <item m="1" x="2009"/>
        <item m="1" x="2144"/>
        <item m="1" x="2272"/>
        <item m="1" x="2403"/>
        <item m="1" x="2532"/>
        <item m="1" x="2702"/>
        <item m="1" x="2901"/>
        <item m="1" x="3095"/>
        <item m="1" x="3308"/>
        <item m="1" x="2987"/>
        <item m="1" x="3195"/>
        <item m="1" x="3399"/>
        <item m="1" x="3570"/>
        <item m="1" x="3724"/>
        <item m="1" x="3854"/>
        <item m="1" x="3986"/>
        <item m="1" x="4143"/>
        <item m="1" x="4295"/>
        <item m="1" x="4460"/>
        <item m="1" x="2992"/>
        <item m="1" x="3205"/>
        <item m="1" x="3406"/>
        <item m="1" x="3576"/>
        <item m="1" x="3730"/>
        <item m="1" x="3860"/>
        <item m="1" x="3990"/>
        <item m="1" x="4146"/>
        <item m="1" x="4298"/>
        <item m="1" x="4465"/>
        <item m="1" x="3000"/>
        <item m="1" x="3213"/>
        <item m="1" x="3413"/>
        <item m="1" x="3582"/>
        <item m="1" x="5547"/>
        <item m="1" x="5636"/>
        <item m="1" x="5834"/>
        <item m="1" x="7906"/>
        <item m="1" x="7968"/>
        <item m="1" x="7505"/>
        <item m="1" x="7610"/>
        <item m="1" x="7724"/>
        <item m="1" x="7796"/>
        <item m="1" x="7893"/>
        <item m="1" x="7960"/>
        <item m="1" x="7079"/>
        <item m="1" x="7175"/>
        <item m="1" x="7269"/>
        <item m="1" x="7368"/>
        <item m="1" x="7477"/>
        <item m="1" x="7591"/>
        <item m="1" x="7698"/>
        <item m="1" x="7775"/>
        <item m="1" x="7868"/>
        <item m="1" x="5028"/>
        <item m="1" x="4782"/>
        <item m="1" x="4586"/>
        <item m="1" x="4402"/>
        <item m="1" x="4232"/>
        <item m="1" x="5270"/>
        <item m="1" x="5006"/>
        <item m="1" x="4759"/>
        <item m="1" x="4566"/>
        <item m="1" x="4384"/>
        <item m="1" x="5523"/>
        <item m="1" x="5242"/>
        <item m="1" x="4984"/>
        <item m="1" x="4733"/>
        <item m="1" x="4545"/>
        <item m="1" x="5794"/>
        <item m="1" x="5494"/>
        <item m="1" x="5213"/>
        <item m="1" x="4952"/>
        <item m="1" x="4705"/>
        <item m="1" x="6049"/>
        <item m="1" x="5759"/>
        <item m="1" x="5462"/>
        <item m="1" x="5181"/>
        <item m="1" x="4922"/>
        <item m="1" x="6273"/>
        <item m="1" x="6018"/>
        <item m="1" x="5726"/>
        <item m="1" x="5431"/>
        <item m="1" x="5151"/>
        <item m="1" x="6510"/>
        <item m="1" x="6242"/>
        <item m="1" x="5990"/>
        <item m="1" x="5692"/>
        <item m="1" x="5398"/>
        <item m="1" x="4347"/>
        <item m="1" x="4508"/>
        <item m="1" x="4672"/>
        <item m="1" x="4896"/>
        <item m="1" x="5135"/>
        <item m="1" x="5395"/>
        <item m="1" x="5669"/>
        <item m="1" x="5953"/>
        <item m="1" x="6187"/>
        <item m="1" x="4205"/>
        <item m="1" x="4351"/>
        <item m="1" x="4515"/>
        <item m="1" x="4679"/>
        <item m="1" x="4902"/>
        <item m="1" x="5144"/>
        <item m="1" x="5404"/>
        <item m="1" x="5684"/>
        <item m="1" x="5965"/>
        <item m="1" x="6205"/>
        <item m="1" x="4210"/>
        <item m="1" x="4356"/>
        <item m="1" x="4522"/>
        <item m="1" x="4687"/>
        <item m="1" x="4914"/>
        <item m="1" x="5156"/>
        <item m="1" x="5423"/>
        <item m="1" x="5700"/>
        <item m="1" x="5983"/>
        <item m="1" x="6217"/>
        <item m="1" x="4215"/>
        <item m="1" x="4363"/>
        <item m="1" x="4527"/>
        <item m="1" x="4697"/>
        <item m="1" x="4926"/>
        <item m="1" x="5172"/>
        <item m="1" x="5435"/>
        <item m="1" x="5718"/>
        <item m="1" x="5994"/>
        <item m="1" x="6234"/>
        <item m="1" x="4217"/>
        <item m="1" x="4370"/>
        <item m="1" x="4538"/>
        <item m="1" x="4710"/>
        <item m="1" x="4943"/>
        <item m="1" x="5188"/>
        <item m="1" x="5453"/>
        <item m="1" x="5731"/>
        <item m="1" x="6010"/>
        <item m="1" x="6245"/>
        <item m="1" x="4224"/>
        <item m="1" x="4377"/>
        <item m="1" x="4550"/>
        <item m="1" x="4725"/>
        <item m="1" x="4957"/>
        <item m="1" x="5203"/>
        <item m="1" x="5466"/>
        <item m="1" x="5749"/>
        <item m="1" x="6022"/>
        <item m="1" x="6261"/>
        <item m="1" x="4228"/>
        <item m="1" x="4387"/>
        <item m="1" x="4558"/>
        <item m="1" x="4737"/>
        <item m="1" x="4975"/>
        <item m="1" x="5217"/>
        <item m="1" x="5485"/>
        <item m="1" x="5766"/>
        <item m="1" x="6040"/>
        <item m="1" x="6278"/>
        <item m="1" x="4236"/>
        <item m="1" x="4396"/>
        <item m="1" x="4572"/>
        <item m="1" x="4751"/>
        <item m="1" x="4988"/>
        <item m="1" x="4348"/>
        <item m="1" x="4509"/>
        <item m="1" x="4673"/>
        <item m="1" x="4897"/>
        <item m="1" x="5136"/>
        <item m="1" x="5396"/>
        <item m="1" x="5670"/>
        <item m="1" x="5954"/>
        <item m="1" x="6188"/>
        <item m="1" x="4206"/>
        <item m="1" x="4352"/>
        <item m="1" x="4516"/>
        <item m="1" x="4680"/>
        <item m="1" x="4903"/>
        <item m="1" x="5145"/>
        <item m="1" x="5405"/>
        <item m="1" x="5685"/>
        <item m="1" x="5966"/>
        <item m="1" x="6206"/>
        <item m="1" x="4211"/>
        <item m="1" x="4357"/>
        <item m="1" x="4523"/>
        <item m="1" x="4688"/>
        <item m="1" x="4915"/>
        <item m="1" x="5157"/>
        <item m="1" x="5424"/>
        <item m="1" x="5701"/>
        <item m="1" x="5984"/>
        <item m="1" x="6218"/>
        <item m="1" x="4216"/>
        <item m="1" x="4364"/>
        <item m="1" x="5234"/>
        <item m="1" x="5496"/>
        <item m="1" x="5784"/>
        <item m="1" x="6051"/>
        <item m="1" x="6294"/>
        <item m="1" x="4241"/>
        <item m="1" x="4406"/>
        <item m="1" x="4580"/>
        <item m="1" x="4762"/>
        <item m="1" x="4998"/>
        <item m="1" x="5247"/>
        <item m="1" x="5514"/>
        <item m="1" x="5799"/>
        <item m="1" x="6065"/>
        <item m="1" x="6307"/>
        <item m="1" x="4249"/>
        <item m="1" x="4414"/>
        <item m="1" x="4590"/>
        <item m="1" x="4774"/>
        <item m="1" x="5012"/>
        <item m="1" x="5260"/>
        <item m="1" x="5529"/>
        <item m="1" x="5815"/>
        <item m="1" x="6075"/>
        <item m="1" x="6317"/>
        <item m="1" x="5897"/>
        <item m="1" x="6135"/>
        <item m="1" x="6382"/>
        <item m="1" x="6610"/>
        <item m="1" x="6812"/>
        <item m="1" x="7008"/>
        <item m="1" x="7201"/>
        <item m="1" x="7401"/>
        <item m="1" x="7631"/>
        <item m="1" x="7812"/>
        <item m="1" x="5909"/>
        <item m="1" x="6139"/>
        <item m="1" x="6389"/>
        <item m="1" x="6615"/>
        <item m="1" x="6820"/>
        <item m="1" x="7012"/>
        <item m="1" x="4528"/>
        <item m="1" x="4698"/>
        <item m="1" x="4927"/>
        <item m="1" x="5173"/>
        <item m="1" x="5436"/>
        <item m="1" x="5719"/>
        <item m="1" x="5995"/>
        <item m="1" x="6235"/>
        <item m="1" x="4218"/>
        <item m="1" x="4371"/>
        <item m="1" x="4539"/>
        <item m="1" x="4711"/>
        <item m="1" x="4944"/>
        <item m="1" x="5189"/>
        <item m="1" x="5454"/>
        <item m="1" x="5732"/>
        <item m="1" x="6011"/>
        <item m="1" x="6246"/>
        <item m="1" x="4225"/>
        <item m="1" x="4378"/>
        <item m="1" x="4551"/>
        <item m="1" x="4726"/>
        <item m="1" x="4958"/>
        <item m="1" x="5204"/>
        <item m="1" x="5467"/>
        <item m="1" x="5750"/>
        <item m="1" x="6023"/>
        <item m="1" x="6262"/>
        <item m="1" x="4229"/>
        <item m="1" x="4388"/>
        <item m="1" x="4559"/>
        <item m="1" x="4738"/>
        <item m="1" x="4976"/>
        <item m="1" x="5218"/>
        <item m="1" x="5921"/>
        <item m="1" x="6092"/>
        <item m="1" x="6151"/>
        <item m="1" x="6335"/>
        <item m="1" x="6403"/>
        <item m="1" x="6566"/>
        <item m="1" x="4861"/>
        <item m="1" x="5009"/>
        <item m="1" x="5098"/>
        <item m="1" x="5258"/>
        <item m="1" x="5355"/>
        <item m="1" x="5527"/>
        <item m="1" x="5623"/>
        <item m="1" x="5814"/>
        <item m="1" x="5908"/>
        <item m="1" x="6074"/>
        <item x="356"/>
        <item m="1" x="4570"/>
        <item m="1" x="4640"/>
        <item m="1" x="4749"/>
        <item m="1" x="4854"/>
        <item x="361"/>
        <item m="1" x="5086"/>
        <item m="1" x="5233"/>
        <item x="364"/>
        <item x="365"/>
        <item x="366"/>
        <item m="1" x="4222"/>
        <item m="1" x="4300"/>
        <item m="1" x="4375"/>
        <item m="1" x="4467"/>
        <item m="1" x="4548"/>
        <item m="1" x="4633"/>
        <item m="1" x="4724"/>
        <item m="1" x="4841"/>
        <item m="1" x="4956"/>
        <item m="1" x="3851"/>
        <item m="1" x="3919"/>
        <item m="1" x="3983"/>
        <item m="1" x="4061"/>
        <item m="1" x="4140"/>
        <item m="1" x="4213"/>
        <item m="1" x="4292"/>
        <item m="1" x="4362"/>
        <item m="1" x="4458"/>
        <item m="1" x="4904"/>
        <item m="1" x="4526"/>
        <item m="1" x="3551"/>
        <item m="1" x="3640"/>
        <item m="1" x="5146"/>
        <item m="1" x="5406"/>
        <item m="1" x="5686"/>
        <item m="1" x="3708"/>
        <item m="1" x="5967"/>
        <item m="1" x="3785"/>
        <item m="1" x="3840"/>
        <item m="1" x="3914"/>
        <item m="1" x="3972"/>
        <item m="1" x="4052"/>
        <item m="1" x="4127"/>
        <item m="1" x="4517"/>
        <item m="1" x="4681"/>
        <item m="1" x="4905"/>
        <item m="1" x="5147"/>
        <item m="1" x="5407"/>
        <item m="1" x="5687"/>
        <item m="1" x="5968"/>
        <item m="1" x="6208"/>
        <item m="1" x="6467"/>
        <item m="1" x="4359"/>
        <item m="1" x="4524"/>
        <item m="1" x="4689"/>
        <item m="1" x="4917"/>
        <item m="1" x="5158"/>
        <item m="1" x="5425"/>
        <item m="1" x="5702"/>
        <item m="1" x="5985"/>
        <item m="1" x="6219"/>
        <item m="1" x="6481"/>
        <item m="1" x="4365"/>
        <item m="1" x="4529"/>
        <item m="1" x="4699"/>
        <item m="1" x="4928"/>
        <item m="1" x="5174"/>
        <item m="1" x="5437"/>
        <item m="1" x="5720"/>
        <item m="1" x="5996"/>
        <item m="1" x="6236"/>
        <item m="1" x="6490"/>
        <item m="1" x="4372"/>
        <item m="1" x="4540"/>
        <item m="1" x="4712"/>
        <item m="1" x="4945"/>
        <item m="1" x="5190"/>
        <item m="1" x="5455"/>
        <item m="1" x="5733"/>
        <item m="1" x="6012"/>
        <item m="1" x="6247"/>
        <item m="1" x="6502"/>
        <item m="1" x="4379"/>
        <item m="1" x="4552"/>
        <item m="1" x="4727"/>
        <item m="1" x="4959"/>
        <item m="1" x="5205"/>
        <item m="1" x="5468"/>
        <item m="1" x="5751"/>
        <item m="1" x="6024"/>
        <item m="1" x="6263"/>
        <item m="1" x="6513"/>
        <item m="1" x="4389"/>
        <item m="1" x="4560"/>
        <item m="1" x="4739"/>
        <item m="1" x="4977"/>
        <item m="1" x="5219"/>
        <item m="1" x="5486"/>
        <item m="1" x="5767"/>
        <item m="1" x="6041"/>
        <item m="1" x="6279"/>
        <item m="1" x="6528"/>
        <item m="1" x="4397"/>
        <item m="1" x="4573"/>
        <item m="1" x="4752"/>
        <item m="1" x="4989"/>
        <item m="1" x="5235"/>
        <item m="1" x="5497"/>
        <item m="1" x="5785"/>
        <item m="1" x="6052"/>
        <item m="1" x="6295"/>
        <item m="1" x="6538"/>
        <item m="1" x="4407"/>
        <item m="1" x="4203"/>
        <item m="1" x="3153"/>
        <item m="1" x="3273"/>
        <item m="1" x="3362"/>
        <item m="1" x="3454"/>
        <item m="1" x="3535"/>
        <item m="1" x="3631"/>
        <item m="1" x="3693"/>
        <item m="1" x="3776"/>
        <item m="1" x="3829"/>
        <item m="1" x="6207"/>
        <item m="1" x="5619"/>
        <item m="1" x="5644"/>
        <item m="1" x="5679"/>
        <item m="1" x="5745"/>
        <item m="1" x="5809"/>
        <item m="1" x="5841"/>
        <item m="1" x="5855"/>
        <item m="1" x="5878"/>
        <item m="1" x="4358"/>
        <item m="1" x="5901"/>
        <item m="1" x="5319"/>
        <item m="1" x="5345"/>
        <item m="1" x="5371"/>
        <item m="1" x="5390"/>
        <item m="1" x="5449"/>
        <item m="1" x="5509"/>
        <item m="1" x="5551"/>
        <item m="1" x="5564"/>
        <item m="1" x="5589"/>
        <item m="1" x="5612"/>
        <item m="1" x="5065"/>
        <item m="1" x="5085"/>
        <item m="1" x="5109"/>
        <item m="1" x="5125"/>
        <item m="1" x="5169"/>
        <item m="1" x="5231"/>
        <item m="1" x="5280"/>
        <item m="1" x="5296"/>
        <item m="1" x="5316"/>
        <item m="1" x="5339"/>
        <item m="1" x="4916"/>
        <item m="1" x="4819"/>
        <item m="1" x="4844"/>
        <item m="1" x="4866"/>
        <item m="1" x="4884"/>
        <item m="1" x="4911"/>
        <item m="1" x="4971"/>
        <item m="1" x="5021"/>
        <item m="1" x="5042"/>
        <item m="1" x="5060"/>
        <item m="1" x="5079"/>
        <item m="1" x="4581"/>
        <item m="1" x="4763"/>
        <item m="1" x="4999"/>
        <item m="1" x="5248"/>
        <item m="1" x="5515"/>
        <item m="1" x="5800"/>
        <item m="1" x="6066"/>
        <item m="1" x="6308"/>
        <item m="1" x="6547"/>
        <item m="1" x="4416"/>
        <item m="1" x="4592"/>
        <item m="1" x="4776"/>
        <item m="1" x="5014"/>
        <item m="1" x="5262"/>
        <item m="1" x="5531"/>
        <item m="1" x="5817"/>
        <item m="1" x="6077"/>
        <item m="1" x="6319"/>
        <item m="1" x="6554"/>
        <item m="1" x="4425"/>
        <item m="1" x="4600"/>
        <item m="1" x="4787"/>
        <item m="1" x="5023"/>
        <item m="1" x="5276"/>
        <item m="1" x="5543"/>
        <item m="1" x="5828"/>
        <item m="1" x="6088"/>
        <item m="1" x="6330"/>
        <item m="1" x="6562"/>
        <item m="1" x="6140"/>
        <item m="1" x="6390"/>
        <item m="1" x="6616"/>
        <item m="1" x="6821"/>
        <item m="1" x="7013"/>
        <item m="1" x="7208"/>
        <item m="1" x="7409"/>
        <item m="1" x="7638"/>
        <item m="1" x="7814"/>
        <item m="1" x="7975"/>
        <item m="1" x="6147"/>
        <item m="1" x="6396"/>
        <item m="1" x="6623"/>
        <item m="1" x="6831"/>
        <item m="1" x="7021"/>
        <item m="1" x="7214"/>
        <item m="1" x="7419"/>
        <item m="1" x="7645"/>
        <item m="1" x="7818"/>
        <item m="1" x="7977"/>
        <item m="1" x="6152"/>
        <item m="1" x="6405"/>
        <item m="1" x="6632"/>
        <item m="1" x="6840"/>
        <item m="1" x="7027"/>
        <item m="1" x="7220"/>
        <item m="1" x="7423"/>
        <item m="1" x="7651"/>
        <item m="1" x="7823"/>
        <item m="1" x="7979"/>
        <item m="1" x="6159"/>
        <item m="1" x="6415"/>
        <item m="1" x="6640"/>
        <item m="1" x="6846"/>
        <item m="1" x="7038"/>
        <item m="1" x="7227"/>
        <item m="1" x="7431"/>
        <item m="1" x="7658"/>
        <item m="1" x="7830"/>
        <item m="1" x="7985"/>
        <item m="1" x="6165"/>
        <item m="1" x="6423"/>
        <item m="1" x="6648"/>
        <item m="1" x="6858"/>
        <item m="1" x="7048"/>
        <item m="1" x="7235"/>
        <item m="1" x="7439"/>
        <item m="1" x="7664"/>
        <item m="1" x="7835"/>
        <item m="1" x="7989"/>
        <item m="1" x="6170"/>
        <item m="1" x="6434"/>
        <item m="1" x="6660"/>
        <item m="1" x="6870"/>
        <item m="1" x="7057"/>
        <item m="1" x="7245"/>
        <item m="1" x="7451"/>
        <item m="1" x="7674"/>
        <item m="1" x="7841"/>
        <item m="1" x="7995"/>
        <item m="1" x="6180"/>
        <item m="1" x="6445"/>
        <item m="1" x="6670"/>
        <item m="1" x="6876"/>
        <item m="1" x="7063"/>
        <item m="1" x="7252"/>
        <item m="1" x="7461"/>
        <item m="1" x="7683"/>
        <item m="1" x="7848"/>
        <item m="1" x="6189"/>
        <item m="1" x="6457"/>
        <item m="1" x="6678"/>
        <item m="1" x="6884"/>
        <item m="1" x="7072"/>
        <item m="1" x="7262"/>
        <item m="1" x="7471"/>
        <item m="1" x="7691"/>
        <item m="1" x="7859"/>
        <item m="1" x="6209"/>
        <item m="1" x="6468"/>
        <item m="1" x="6692"/>
        <item m="1" x="6893"/>
        <item m="1" x="7082"/>
        <item m="1" x="7273"/>
        <item m="1" x="7481"/>
        <item m="1" x="7702"/>
        <item m="1" x="7871"/>
        <item m="1" x="6220"/>
        <item m="1" x="6482"/>
        <item m="1" x="6696"/>
        <item m="1" x="6904"/>
        <item m="1" x="7091"/>
        <item m="1" x="7283"/>
        <item m="1" x="7497"/>
        <item m="1" x="7717"/>
        <item m="1" x="7884"/>
        <item m="1" x="7778"/>
        <item m="1" x="7946"/>
        <item m="1" x="7789"/>
        <item m="1" x="7955"/>
        <item m="1" x="7797"/>
        <item m="1" x="7961"/>
        <item m="1" x="7225"/>
        <item m="1" x="7342"/>
        <item m="1" x="7429"/>
        <item m="1" x="7568"/>
        <item m="1" x="7656"/>
        <item m="1" x="7756"/>
        <item m="1" x="7829"/>
        <item m="1" x="7924"/>
        <item m="1" x="7984"/>
        <item m="1" x="6757"/>
        <item m="1" x="6829"/>
        <item m="1" x="6953"/>
        <item m="1" x="7019"/>
        <item m="1" x="7141"/>
        <item m="1" x="7212"/>
        <item m="1" x="7334"/>
        <item m="1" x="7417"/>
        <item m="1" x="7557"/>
        <item m="1" x="7643"/>
        <item m="1" x="6304"/>
        <item m="1" x="6381"/>
        <item m="1" x="6545"/>
        <item m="1" x="6609"/>
        <item m="1" x="6744"/>
        <item m="1" x="6811"/>
        <item m="1" x="6942"/>
        <item m="1" x="7007"/>
        <item m="1" x="7129"/>
        <item m="1" x="7200"/>
        <item m="1" x="5764"/>
        <item m="1" x="5886"/>
        <item m="1" x="6039"/>
        <item m="1" x="6127"/>
        <item m="1" x="6275"/>
        <item m="1" x="6376"/>
        <item m="1" x="6525"/>
        <item m="1" x="6604"/>
        <item m="1" x="6729"/>
        <item m="1" x="6805"/>
        <item m="1" x="5185"/>
        <item m="1" x="5324"/>
        <item m="1" x="5450"/>
        <item m="1" x="5590"/>
        <item m="1" x="5728"/>
        <item m="1" x="2192"/>
        <item m="1" x="7421"/>
        <item m="1" x="1741"/>
        <item m="1" x="4531"/>
        <item m="1" x="4701"/>
        <item m="1" x="4929"/>
        <item m="1" x="5175"/>
        <item m="1" x="5438"/>
        <item m="1" x="5721"/>
        <item m="1" x="5997"/>
        <item m="1" x="6237"/>
        <item m="1" x="6491"/>
        <item m="1" x="4373"/>
        <item m="1" x="4541"/>
        <item m="1" x="4713"/>
        <item m="1" x="4946"/>
        <item m="1" x="5191"/>
        <item m="1" x="5456"/>
        <item m="1" x="5734"/>
        <item m="1" x="6013"/>
        <item m="1" x="6248"/>
        <item m="1" x="6503"/>
        <item m="1" x="4380"/>
        <item m="1" x="4553"/>
        <item m="1" x="4728"/>
        <item m="1" x="4960"/>
        <item m="1" x="5206"/>
        <item m="1" x="5469"/>
        <item m="1" x="5752"/>
        <item m="1" x="6025"/>
        <item m="1" x="6264"/>
        <item m="1" x="6514"/>
        <item m="1" x="4390"/>
        <item m="1" x="4561"/>
        <item m="1" x="4740"/>
        <item m="1" x="4978"/>
        <item m="1" x="5220"/>
        <item m="1" x="5487"/>
        <item m="1" x="5768"/>
        <item m="1" x="6042"/>
        <item m="1" x="6280"/>
        <item m="1" x="6529"/>
        <item m="1" x="4398"/>
        <item m="1" x="4574"/>
        <item m="1" x="4753"/>
        <item m="1" x="4990"/>
        <item m="1" x="5236"/>
        <item m="1" x="5498"/>
        <item m="1" x="5786"/>
        <item m="1" x="6053"/>
        <item m="1" x="6296"/>
        <item m="1" x="6539"/>
        <item m="1" x="4408"/>
        <item m="1" x="4582"/>
        <item m="1" x="4764"/>
        <item m="1" x="5000"/>
        <item m="1" x="5249"/>
        <item m="1" x="1770"/>
        <item m="1" x="1858"/>
        <item m="1" x="1911"/>
        <item m="1" x="1992"/>
        <item m="1" x="2047"/>
        <item m="1" x="1759"/>
        <item m="1" x="4630"/>
        <item m="1" x="4709"/>
        <item m="1" x="4834"/>
        <item m="1" x="4942"/>
        <item m="1" x="5074"/>
        <item m="1" x="4518"/>
        <item m="1" x="4682"/>
        <item m="1" x="4906"/>
        <item m="1" x="5148"/>
        <item m="1" x="5408"/>
        <item m="1" x="5688"/>
        <item m="1" x="5969"/>
        <item m="1" x="6210"/>
        <item m="1" x="6469"/>
        <item m="1" x="4360"/>
        <item m="1" x="4525"/>
        <item m="1" x="4690"/>
        <item m="1" x="4918"/>
        <item m="1" x="5159"/>
        <item m="1" x="5426"/>
        <item m="1" x="5703"/>
        <item m="1" x="5986"/>
        <item m="1" x="6221"/>
        <item m="1" x="6483"/>
        <item m="1" x="4366"/>
        <item m="1" x="4530"/>
        <item m="1" x="4700"/>
        <item m="1" x="4654"/>
        <item m="1" x="4864"/>
        <item m="1" x="5095"/>
        <item m="1" x="5342"/>
        <item m="1" x="2592"/>
        <item m="1" x="3978"/>
        <item m="1" x="5578"/>
        <item m="1" x="7377"/>
        <item m="1" x="2638"/>
        <item m="1" x="4020"/>
        <item m="1" x="5631"/>
        <item m="1" x="7416"/>
        <item m="1" x="2686"/>
        <item m="1" x="4056"/>
        <item m="1" x="5695"/>
        <item m="1" x="7493"/>
        <item m="1" x="2734"/>
        <item m="1" x="4092"/>
        <item m="1" x="5824"/>
        <item m="1" x="7556"/>
        <item m="1" x="2781"/>
        <item m="1" x="4133"/>
        <item m="1" x="5863"/>
        <item m="1" x="7603"/>
        <item m="1" x="2832"/>
        <item m="1" x="4179"/>
        <item m="1" x="5913"/>
        <item m="1" x="7642"/>
        <item m="1" x="2890"/>
        <item m="1" x="4208"/>
        <item m="1" x="5979"/>
        <item m="1" x="7714"/>
        <item m="1" x="1739"/>
        <item m="1" x="1731"/>
        <item m="1" x="1792"/>
        <item m="1" x="1882"/>
        <item m="1" x="7315"/>
        <item m="1" x="7396"/>
        <item m="1" x="7538"/>
        <item m="1" x="7628"/>
        <item m="1" x="7746"/>
        <item m="1" x="7809"/>
        <item m="1" x="7915"/>
        <item m="1" x="7971"/>
        <item m="1" x="6802"/>
        <item m="1" x="6925"/>
        <item m="1" x="6995"/>
        <item m="1" x="7112"/>
        <item m="1" x="7188"/>
        <item m="1" x="7302"/>
        <item m="1" x="7389"/>
        <item m="1" x="7521"/>
        <item m="1" x="7618"/>
        <item m="1" x="7738"/>
        <item m="1" x="6369"/>
        <item m="1" x="6488"/>
        <item m="1" x="6596"/>
        <item m="1" x="6710"/>
        <item m="1" x="6796"/>
        <item m="1" x="6911"/>
        <item m="1" x="6991"/>
        <item m="1" x="7100"/>
        <item m="1" x="4656"/>
        <item m="1" x="4869"/>
        <item m="1" x="5100"/>
        <item m="1" x="5349"/>
        <item m="1" x="5610"/>
        <item m="1" x="4875"/>
        <item m="1" x="5107"/>
        <item m="1" x="5357"/>
        <item m="1" x="5617"/>
        <item m="1" x="5892"/>
        <item m="1" x="5112"/>
        <item m="1" x="5363"/>
        <item m="1" x="5625"/>
        <item m="1" x="5898"/>
        <item m="1" x="6130"/>
        <item m="1" x="5369"/>
        <item m="1" x="5633"/>
        <item m="1" x="5910"/>
        <item m="1" x="6136"/>
        <item m="1" x="6379"/>
        <item m="1" x="5638"/>
        <item m="1" x="5916"/>
        <item m="1" x="6141"/>
        <item m="1" x="6383"/>
        <item m="1" x="6606"/>
        <item m="1" x="5923"/>
        <item m="1" x="6825"/>
        <item m="1" x="7622"/>
        <item m="1" x="7670"/>
        <item m="1" x="2205"/>
        <item m="1" x="2251"/>
        <item m="1" x="2856"/>
        <item m="1" x="3600"/>
        <item m="1" x="1747"/>
        <item m="1" x="7572"/>
        <item m="1" x="7146"/>
        <item m="1" x="6751"/>
        <item m="1" x="6291"/>
        <item m="1" x="5747"/>
        <item m="1" x="5170"/>
        <item m="1" x="4676"/>
        <item m="1" x="4338"/>
        <item m="1" x="4031"/>
        <item m="1" x="7913"/>
        <item m="1" x="7519"/>
        <item m="1" x="7096"/>
        <item m="1" x="6686"/>
        <item m="1" x="6177"/>
        <item m="1" x="5647"/>
        <item m="1" x="5110"/>
        <item m="1" x="4649"/>
        <item m="1" x="7846"/>
        <item m="1" x="7437"/>
        <item m="1" x="7025"/>
        <item m="1" x="1742"/>
        <item m="1" x="6826"/>
        <item m="1" x="7623"/>
        <item m="1" x="2933"/>
        <item m="1" x="4255"/>
        <item m="1" x="6084"/>
        <item m="1" x="7751"/>
        <item m="1" x="1772"/>
        <item m="1" x="2980"/>
        <item m="1" x="4287"/>
        <item m="1" x="6114"/>
        <item m="1" x="7787"/>
        <item m="1" x="1804"/>
        <item m="1" x="3035"/>
        <item m="1" x="4325"/>
        <item m="1" x="6146"/>
        <item m="1" x="7817"/>
        <item m="1" x="2435"/>
        <item m="1" x="3839"/>
        <item m="1" x="5306"/>
        <item m="1" x="7173"/>
        <item m="1" x="2467"/>
        <item m="1" x="3882"/>
        <item m="1" x="5354"/>
        <item m="1" x="7206"/>
        <item m="1" x="2513"/>
        <item m="1" x="3913"/>
        <item m="1" x="5401"/>
        <item m="1" x="7268"/>
        <item m="1" x="2551"/>
        <item m="1" x="3940"/>
        <item m="1" x="5526"/>
        <item m="1" x="7328"/>
        <item m="1" x="2586"/>
        <item m="1" x="3971"/>
        <item m="1" x="5572"/>
        <item m="1" x="7367"/>
        <item m="1" x="2627"/>
        <item m="1" x="4014"/>
        <item m="1" x="5622"/>
        <item m="1" x="7407"/>
        <item m="1" x="2682"/>
        <item m="1" x="4051"/>
        <item m="1" x="5682"/>
        <item m="1" x="7476"/>
        <item m="1" x="2731"/>
        <item m="1" x="4089"/>
        <item m="1" x="5813"/>
        <item m="1" x="7551"/>
        <item m="1" x="2776"/>
        <item m="1" x="4126"/>
        <item m="1" x="5860"/>
        <item m="1" x="7590"/>
        <item m="1" x="2823"/>
        <item m="1" x="4174"/>
        <item m="1" x="5907"/>
        <item m="1" x="7636"/>
        <item m="1" x="2299"/>
        <item m="1" x="3700"/>
        <item m="1" x="5052"/>
        <item m="1" x="6981"/>
        <item m="1" x="2333"/>
        <item m="1" x="3747"/>
        <item m="1" x="5094"/>
        <item m="1" x="6148"/>
        <item m="1" x="6391"/>
        <item m="1" x="6611"/>
        <item m="1" x="6810"/>
        <item m="1" x="6155"/>
        <item m="1" x="6399"/>
        <item m="1" x="6618"/>
        <item m="1" x="6813"/>
        <item m="1" x="7002"/>
        <item m="1" x="6410"/>
        <item m="1" x="6627"/>
        <item m="1" x="6823"/>
        <item m="1" x="7009"/>
        <item m="1" x="7197"/>
        <item m="1" x="6637"/>
        <item m="1" x="6835"/>
        <item m="1" x="7015"/>
        <item m="1" x="7202"/>
        <item m="1" x="7398"/>
        <item m="1" x="4496"/>
        <item m="1" x="4657"/>
        <item m="1" x="4870"/>
        <item m="1" x="5101"/>
        <item m="1" x="5350"/>
        <item m="1" x="4659"/>
        <item m="1" x="4876"/>
        <item m="1" x="5108"/>
        <item m="1" x="5358"/>
        <item m="1" x="5618"/>
        <item m="1" x="4878"/>
        <item m="1" x="5113"/>
        <item m="1" x="5364"/>
        <item m="1" x="5626"/>
        <item m="1" x="5899"/>
        <item m="1" x="5118"/>
        <item m="1" x="5370"/>
        <item m="1" x="5634"/>
        <item m="1" x="5911"/>
        <item m="1" x="6137"/>
        <item m="1" x="5373"/>
        <item m="1" x="5639"/>
        <item m="1" x="5917"/>
        <item m="1" x="6142"/>
        <item m="1" x="6384"/>
        <item m="1" x="5643"/>
        <item m="1" x="5924"/>
        <item m="1" x="6149"/>
        <item m="1" x="6392"/>
        <item m="1" x="6612"/>
        <item m="1" x="5929"/>
        <item m="1" x="6156"/>
        <item m="1" x="6400"/>
        <item m="1" x="6619"/>
        <item m="1" x="6814"/>
        <item m="1" x="6163"/>
        <item m="1" x="6411"/>
        <item m="1" x="6628"/>
        <item m="1" x="6824"/>
        <item m="1" x="1778"/>
        <item m="1" x="1868"/>
        <item m="1" x="1917"/>
        <item m="1" x="2003"/>
        <item m="1" x="2055"/>
        <item m="1" x="2139"/>
        <item m="1" x="2185"/>
        <item m="1" x="2267"/>
        <item m="1" x="2317"/>
        <item m="1" x="2396"/>
        <item m="1" x="1769"/>
        <item m="1" x="1857"/>
        <item m="1" x="1910"/>
        <item m="1" x="1991"/>
        <item m="1" x="2046"/>
        <item m="1" x="2126"/>
        <item m="1" x="3168"/>
        <item m="1" x="4449"/>
        <item m="1" x="6359"/>
        <item m="1" x="7943"/>
        <item m="1" x="2037"/>
        <item m="1" x="3369"/>
        <item m="1" x="1934"/>
        <item m="1" x="3234"/>
        <item m="1" x="4486"/>
        <item m="1" x="6387"/>
        <item m="1" x="7972"/>
        <item m="1" x="2070"/>
        <item m="1" x="3424"/>
        <item m="1" x="1986"/>
        <item m="1" x="3286"/>
        <item m="1" x="4512"/>
        <item m="1" x="6461"/>
        <item m="1" x="2116"/>
        <item m="1" x="3457"/>
        <item m="1" x="2019"/>
        <item m="1" x="3324"/>
        <item m="1" x="4589"/>
        <item m="1" x="6552"/>
        <item m="1" x="2153"/>
        <item m="1" x="3488"/>
        <item m="1" x="2041"/>
        <item m="1" x="5366"/>
        <item m="1" x="5104"/>
        <item m="1" x="4860"/>
        <item m="1" x="4643"/>
        <item m="1" x="4475"/>
        <item m="1" x="5629"/>
        <item m="1" x="5352"/>
        <item m="1" x="5092"/>
        <item m="1" x="4853"/>
        <item m="1" x="4637"/>
        <item m="1" x="5905"/>
        <item m="1" x="5613"/>
        <item m="1" x="5340"/>
        <item m="1" x="5080"/>
        <item m="1" x="4840"/>
        <item m="1" x="6133"/>
        <item m="1" x="5891"/>
        <item m="1" x="5602"/>
        <item m="1" x="5516"/>
        <item m="1" x="5801"/>
        <item m="1" x="6067"/>
        <item m="1" x="6309"/>
        <item m="1" x="6548"/>
        <item m="1" x="4417"/>
        <item m="1" x="4593"/>
        <item m="1" x="4777"/>
        <item m="1" x="5015"/>
        <item m="1" x="5263"/>
        <item m="1" x="5532"/>
        <item m="1" x="5818"/>
        <item m="1" x="6078"/>
        <item m="1" x="6320"/>
        <item m="1" x="6555"/>
        <item m="1" x="4426"/>
        <item m="1" x="4601"/>
        <item m="1" x="4788"/>
        <item m="1" x="5024"/>
        <item m="1" x="5277"/>
        <item m="1" x="5544"/>
        <item m="1" x="5829"/>
        <item m="1" x="6089"/>
        <item m="1" x="6331"/>
        <item m="1" x="6563"/>
        <item m="1" x="4430"/>
        <item m="1" x="4606"/>
        <item m="1" x="4794"/>
        <item m="1" x="5032"/>
        <item m="1" x="5282"/>
        <item m="1" x="5549"/>
        <item m="1" x="5836"/>
        <item m="1" x="6094"/>
        <item m="1" x="6338"/>
        <item m="1" x="6568"/>
        <item m="1" x="4435"/>
        <item m="1" x="4609"/>
        <item m="1" x="4797"/>
        <item m="1" x="5036"/>
        <item m="1" x="5286"/>
        <item m="1" x="5552"/>
        <item m="1" x="5840"/>
        <item m="1" x="6097"/>
        <item m="1" x="6344"/>
        <item m="1" x="6574"/>
        <item m="1" x="6153"/>
        <item m="1" x="6406"/>
        <item m="1" x="6633"/>
        <item m="1" x="6841"/>
        <item m="1" x="7028"/>
        <item m="1" x="7221"/>
        <item m="1" x="7424"/>
        <item m="1" x="7652"/>
        <item m="1" x="7824"/>
        <item m="1" x="7980"/>
        <item m="1" x="6160"/>
        <item m="1" x="6416"/>
        <item m="1" x="6641"/>
        <item m="1" x="6847"/>
        <item m="1" x="7039"/>
        <item m="1" x="7228"/>
        <item m="1" x="7432"/>
        <item m="1" x="7659"/>
        <item m="1" x="7831"/>
        <item m="1" x="7986"/>
        <item m="1" x="6166"/>
        <item m="1" x="6424"/>
        <item m="1" x="6649"/>
        <item m="1" x="68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7"/>
        <item x="358"/>
        <item x="359"/>
        <item x="360"/>
        <item x="362"/>
        <item x="363"/>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s>
    </pivotField>
    <pivotField axis="axisRow" compact="0" outline="0" showAll="0" defaultSubtotal="0">
      <items count="633">
        <item x="0"/>
        <item x="1"/>
        <item x="2"/>
        <item x="180"/>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71"/>
        <item x="172"/>
        <item x="173"/>
        <item x="174"/>
        <item x="175"/>
        <item x="176"/>
        <item x="177"/>
        <item x="178"/>
        <item x="190"/>
        <item x="380"/>
        <item x="443"/>
        <item x="567"/>
        <item x="444"/>
        <item x="65"/>
        <item x="79"/>
        <item x="80"/>
        <item x="81"/>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70"/>
        <item x="121"/>
        <item x="122"/>
        <item x="123"/>
        <item x="124"/>
        <item x="125"/>
        <item x="126"/>
        <item x="169"/>
        <item x="128"/>
        <item x="129"/>
        <item x="130"/>
        <item x="131"/>
        <item x="132"/>
        <item x="133"/>
        <item x="134"/>
        <item x="135"/>
        <item x="166"/>
        <item x="167"/>
        <item x="168"/>
        <item x="487"/>
        <item x="229"/>
        <item x="184"/>
        <item x="253"/>
        <item x="257"/>
        <item x="533"/>
        <item x="301"/>
        <item x="183"/>
        <item x="577"/>
        <item x="477"/>
        <item x="397"/>
        <item x="296"/>
        <item x="181"/>
        <item x="297"/>
        <item x="298"/>
        <item x="299"/>
        <item x="300"/>
        <item x="84"/>
        <item x="120"/>
        <item x="127"/>
        <item x="136"/>
        <item x="302"/>
        <item x="303"/>
        <item x="304"/>
        <item x="218"/>
        <item x="230"/>
        <item x="231"/>
        <item x="232"/>
        <item x="233"/>
        <item x="234"/>
        <item x="235"/>
        <item x="205"/>
        <item x="203"/>
        <item x="236"/>
        <item x="237"/>
        <item x="238"/>
        <item x="239"/>
        <item x="240"/>
        <item x="241"/>
        <item x="242"/>
        <item x="243"/>
        <item x="244"/>
        <item x="245"/>
        <item x="246"/>
        <item x="247"/>
        <item x="248"/>
        <item x="249"/>
        <item x="250"/>
        <item x="251"/>
        <item x="204"/>
        <item x="252"/>
        <item x="254"/>
        <item x="255"/>
        <item x="256"/>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187"/>
        <item x="373"/>
        <item x="374"/>
        <item x="375"/>
        <item x="376"/>
        <item x="377"/>
        <item x="378"/>
        <item x="185"/>
        <item x="379"/>
        <item x="381"/>
        <item x="382"/>
        <item x="383"/>
        <item x="384"/>
        <item x="385"/>
        <item x="386"/>
        <item x="387"/>
        <item x="388"/>
        <item x="389"/>
        <item x="390"/>
        <item x="391"/>
        <item x="392"/>
        <item x="393"/>
        <item x="394"/>
        <item x="395"/>
        <item x="396"/>
        <item x="398"/>
        <item x="399"/>
        <item x="400"/>
        <item x="401"/>
        <item x="402"/>
        <item x="403"/>
        <item x="404"/>
        <item x="405"/>
        <item x="406"/>
        <item x="407"/>
        <item x="408"/>
        <item x="409"/>
        <item x="410"/>
        <item x="411"/>
        <item x="412"/>
        <item x="413"/>
        <item x="182"/>
        <item x="414"/>
        <item x="415"/>
        <item x="416"/>
        <item x="417"/>
        <item x="418"/>
        <item x="419"/>
        <item x="420"/>
        <item x="421"/>
        <item x="422"/>
        <item x="423"/>
        <item x="424"/>
        <item x="527"/>
        <item x="528"/>
        <item x="529"/>
        <item x="530"/>
        <item x="531"/>
        <item x="532"/>
        <item x="534"/>
        <item x="535"/>
        <item x="536"/>
        <item x="537"/>
        <item x="538"/>
        <item x="539"/>
        <item x="540"/>
        <item x="541"/>
        <item x="429"/>
        <item x="542"/>
        <item x="543"/>
        <item x="544"/>
        <item x="545"/>
        <item x="546"/>
        <item x="547"/>
        <item x="548"/>
        <item x="492"/>
        <item x="550"/>
        <item x="552"/>
        <item x="553"/>
        <item x="503"/>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3"/>
        <item x="464"/>
        <item x="465"/>
        <item x="466"/>
        <item x="467"/>
        <item x="186"/>
        <item x="468"/>
        <item x="469"/>
        <item x="470"/>
        <item x="471"/>
        <item x="472"/>
        <item x="473"/>
        <item x="474"/>
        <item x="475"/>
        <item x="476"/>
        <item x="478"/>
        <item x="479"/>
        <item x="480"/>
        <item x="481"/>
        <item x="513"/>
        <item x="514"/>
        <item x="515"/>
        <item x="516"/>
        <item x="517"/>
        <item x="518"/>
        <item x="519"/>
        <item x="520"/>
        <item x="521"/>
        <item x="522"/>
        <item x="523"/>
        <item x="524"/>
        <item x="525"/>
        <item x="526"/>
        <item x="494"/>
        <item x="502"/>
        <item x="549"/>
        <item x="551"/>
        <item x="488"/>
        <item x="483"/>
        <item x="568"/>
        <item x="569"/>
        <item x="570"/>
        <item x="571"/>
        <item x="572"/>
        <item x="573"/>
        <item x="574"/>
        <item x="575"/>
        <item x="576"/>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179"/>
        <item x="188"/>
        <item x="189"/>
        <item x="191"/>
        <item x="192"/>
        <item x="193"/>
        <item x="194"/>
        <item x="195"/>
        <item x="196"/>
        <item x="197"/>
        <item x="198"/>
        <item x="199"/>
        <item x="200"/>
        <item x="201"/>
        <item x="202"/>
        <item x="206"/>
        <item x="207"/>
        <item x="208"/>
        <item x="209"/>
        <item x="210"/>
        <item x="211"/>
        <item x="212"/>
        <item x="213"/>
        <item x="214"/>
        <item x="215"/>
        <item x="216"/>
        <item x="217"/>
        <item x="219"/>
        <item x="220"/>
        <item x="221"/>
        <item x="261"/>
        <item x="262"/>
        <item x="305"/>
        <item x="306"/>
        <item x="425"/>
        <item x="427"/>
        <item x="428"/>
        <item x="482"/>
        <item x="484"/>
        <item x="485"/>
        <item x="489"/>
        <item x="490"/>
        <item x="491"/>
        <item x="493"/>
        <item x="506"/>
        <item x="507"/>
        <item x="508"/>
        <item x="509"/>
        <item x="510"/>
        <item x="554"/>
        <item x="426"/>
        <item x="632"/>
        <item x="499"/>
        <item x="500"/>
        <item x="501"/>
        <item x="504"/>
        <item x="505"/>
        <item x="307"/>
        <item x="486"/>
        <item x="495"/>
        <item x="496"/>
        <item x="497"/>
        <item x="498"/>
        <item x="511"/>
        <item x="512"/>
        <item x="555"/>
        <item x="556"/>
        <item x="557"/>
        <item x="558"/>
        <item x="559"/>
        <item x="560"/>
        <item x="561"/>
        <item x="562"/>
        <item x="563"/>
        <item x="564"/>
        <item x="565"/>
        <item x="566"/>
        <item x="222"/>
        <item x="223"/>
        <item x="224"/>
        <item x="225"/>
        <item x="226"/>
        <item x="227"/>
        <item x="228"/>
      </items>
    </pivotField>
    <pivotField axis="axisRow" compact="0" outline="0" showAll="0" defaultSubtotal="0">
      <items count="1308">
        <item x="0"/>
        <item x="1"/>
        <item x="301"/>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7"/>
        <item x="158"/>
        <item x="139"/>
        <item x="159"/>
        <item x="160"/>
        <item x="161"/>
        <item x="163"/>
        <item x="165"/>
        <item x="166"/>
        <item x="138"/>
        <item x="140"/>
        <item x="141"/>
        <item x="142"/>
        <item x="143"/>
        <item x="144"/>
        <item x="146"/>
        <item x="148"/>
        <item x="153"/>
        <item x="155"/>
        <item x="173"/>
        <item x="174"/>
        <item x="175"/>
        <item x="176"/>
        <item x="177"/>
        <item x="178"/>
        <item x="171"/>
        <item x="162"/>
        <item x="164"/>
        <item x="10"/>
        <item x="17"/>
        <item x="20"/>
        <item x="59"/>
        <item x="145"/>
        <item x="147"/>
        <item x="149"/>
        <item x="150"/>
        <item x="151"/>
        <item x="152"/>
        <item x="172"/>
        <item x="154"/>
        <item x="156"/>
        <item x="2"/>
        <item x="12"/>
        <item x="30"/>
        <item x="31"/>
        <item x="32"/>
        <item x="33"/>
        <item x="34"/>
        <item x="38"/>
        <item x="40"/>
        <item x="41"/>
        <item x="42"/>
        <item x="43"/>
        <item x="48"/>
        <item x="49"/>
        <item x="50"/>
        <item x="54"/>
        <item x="57"/>
        <item x="58"/>
        <item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1205"/>
        <item m="1" x="1252"/>
        <item m="1" x="1272"/>
        <item m="1" x="1129"/>
        <item m="1" x="1274"/>
        <item m="1" x="934"/>
        <item m="1" x="1133"/>
        <item m="1" x="858"/>
        <item m="1" x="1013"/>
        <item m="1" x="1050"/>
        <item m="1" x="646"/>
        <item m="1" x="1153"/>
        <item m="1" x="644"/>
        <item x="188"/>
        <item m="1" x="1083"/>
        <item m="1" x="1228"/>
        <item m="1" x="1038"/>
        <item m="1" x="1163"/>
        <item m="1" x="710"/>
        <item m="1" x="1122"/>
        <item m="1" x="965"/>
        <item m="1" x="685"/>
        <item m="1" x="720"/>
        <item m="1" x="726"/>
        <item m="1" x="979"/>
        <item m="1" x="978"/>
        <item m="1" x="819"/>
        <item m="1" x="1187"/>
        <item m="1" x="1188"/>
        <item m="1" x="704"/>
        <item m="1" x="963"/>
        <item x="192"/>
        <item m="1" x="1086"/>
        <item m="1" x="990"/>
        <item m="1" x="734"/>
        <item m="1" x="1285"/>
        <item m="1" x="1076"/>
        <item m="1" x="1156"/>
        <item m="1" x="882"/>
        <item m="1" x="636"/>
        <item m="1" x="713"/>
        <item m="1" x="641"/>
        <item m="1" x="986"/>
        <item m="1" x="1146"/>
        <item m="1" x="737"/>
        <item m="1" x="1182"/>
        <item m="1" x="1298"/>
        <item m="1" x="973"/>
        <item m="1" x="1105"/>
        <item m="1" x="1106"/>
        <item m="1" x="1160"/>
        <item m="1" x="1148"/>
        <item m="1" x="901"/>
        <item m="1" x="1123"/>
        <item m="1" x="931"/>
        <item m="1" x="1204"/>
        <item m="1" x="911"/>
        <item m="1" x="791"/>
        <item m="1" x="656"/>
        <item m="1" x="877"/>
        <item m="1" x="994"/>
        <item m="1" x="642"/>
        <item m="1" x="922"/>
        <item m="1" x="708"/>
        <item m="1" x="1200"/>
        <item m="1" x="670"/>
        <item m="1" x="1084"/>
        <item m="1" x="1158"/>
        <item m="1" x="958"/>
        <item m="1" x="920"/>
        <item m="1" x="1223"/>
        <item m="1" x="976"/>
        <item m="1" x="954"/>
        <item m="1" x="919"/>
        <item m="1" x="786"/>
        <item m="1" x="1196"/>
        <item m="1" x="950"/>
        <item m="1" x="952"/>
        <item m="1" x="814"/>
        <item m="1" x="648"/>
        <item m="1" x="649"/>
        <item m="1" x="1199"/>
        <item m="1" x="823"/>
        <item m="1" x="793"/>
        <item m="1" x="660"/>
        <item m="1" x="897"/>
        <item m="1" x="1095"/>
        <item m="1" x="671"/>
        <item x="217"/>
        <item m="1" x="1302"/>
        <item m="1" x="850"/>
        <item m="1" x="851"/>
        <item m="1" x="1134"/>
        <item m="1" x="1135"/>
        <item m="1" x="1059"/>
        <item m="1" x="777"/>
        <item m="1" x="1091"/>
        <item m="1" x="1116"/>
        <item m="1" x="803"/>
        <item m="1" x="1191"/>
        <item m="1" x="939"/>
        <item m="1" x="672"/>
        <item m="1" x="1008"/>
        <item m="1" x="977"/>
        <item m="1" x="640"/>
        <item m="1" x="794"/>
        <item m="1" x="679"/>
        <item x="220"/>
        <item x="221"/>
        <item m="1" x="1229"/>
        <item m="1" x="1127"/>
        <item m="1" x="703"/>
        <item x="183"/>
        <item m="1" x="971"/>
        <item m="1" x="702"/>
        <item m="1" x="975"/>
        <item m="1" x="1018"/>
        <item m="1" x="1233"/>
        <item m="1" x="1234"/>
        <item m="1" x="1202"/>
        <item m="1" x="1115"/>
        <item m="1" x="1203"/>
        <item m="1" x="1176"/>
        <item m="1" x="1174"/>
        <item m="1" x="1151"/>
        <item m="1" x="1157"/>
        <item m="1" x="887"/>
        <item m="1" x="729"/>
        <item m="1" x="678"/>
        <item m="1" x="873"/>
        <item m="1" x="1241"/>
        <item m="1" x="785"/>
        <item m="1" x="1263"/>
        <item m="1" x="1189"/>
        <item m="1" x="970"/>
        <item m="1" x="1230"/>
        <item m="1" x="1164"/>
        <item m="1" x="1119"/>
        <item m="1" x="1004"/>
        <item m="1" x="989"/>
        <item m="1" x="912"/>
        <item m="1" x="724"/>
        <item m="1" x="969"/>
        <item m="1" x="638"/>
        <item m="1" x="778"/>
        <item m="1" x="1102"/>
        <item m="1" x="852"/>
        <item m="1" x="666"/>
        <item m="1" x="1019"/>
        <item m="1" x="987"/>
        <item m="1" x="941"/>
        <item m="1" x="1197"/>
        <item m="1" x="951"/>
        <item m="1" x="853"/>
        <item m="1" x="1161"/>
        <item m="1" x="1209"/>
        <item m="1" x="957"/>
        <item m="1" x="1021"/>
        <item m="1" x="630"/>
        <item m="1" x="867"/>
        <item m="1" x="680"/>
        <item m="1" x="658"/>
        <item m="1" x="1036"/>
        <item m="1" x="913"/>
        <item m="1" x="1114"/>
        <item m="1" x="993"/>
        <item x="530"/>
        <item m="1" x="1145"/>
        <item m="1" x="892"/>
        <item m="1" x="691"/>
        <item m="1" x="879"/>
        <item m="1" x="816"/>
        <item m="1" x="1124"/>
        <item m="1" x="972"/>
        <item m="1" x="686"/>
        <item m="1" x="1032"/>
        <item m="1" x="1307"/>
        <item m="1" x="1212"/>
        <item m="1" x="1281"/>
        <item m="1" x="739"/>
        <item m="1" x="834"/>
        <item m="1" x="959"/>
        <item m="1" x="789"/>
        <item m="1" x="1023"/>
        <item m="1" x="961"/>
        <item m="1" x="688"/>
        <item m="1" x="1034"/>
        <item m="1" x="1029"/>
        <item m="1" x="896"/>
        <item m="1" x="865"/>
        <item m="1" x="808"/>
        <item m="1" x="687"/>
        <item m="1" x="1033"/>
        <item m="1" x="997"/>
        <item m="1" x="895"/>
        <item m="1" x="864"/>
        <item m="1" x="653"/>
        <item m="1" x="1128"/>
        <item m="1" x="984"/>
        <item m="1" x="906"/>
        <item m="1" x="1194"/>
        <item m="1" x="727"/>
        <item m="1" x="1014"/>
        <item m="1" x="775"/>
        <item m="1" x="798"/>
        <item m="1" x="1104"/>
        <item m="1" x="1150"/>
        <item m="1" x="684"/>
        <item m="1" x="1093"/>
        <item x="218"/>
        <item m="1" x="1037"/>
        <item m="1" x="1058"/>
        <item m="1" x="673"/>
        <item m="1" x="747"/>
        <item m="1" x="749"/>
        <item m="1" x="655"/>
        <item m="1" x="1173"/>
        <item m="1" x="810"/>
        <item m="1" x="1248"/>
        <item m="1" x="1284"/>
        <item m="1" x="1207"/>
        <item m="1" x="849"/>
        <item m="1" x="1009"/>
        <item m="1" x="1159"/>
        <item m="1" x="1092"/>
        <item m="1" x="1253"/>
        <item m="1" x="1276"/>
        <item m="1" x="869"/>
        <item m="1" x="784"/>
        <item m="1" x="1267"/>
        <item m="1" x="627"/>
        <item m="1" x="1186"/>
        <item m="1" x="1167"/>
        <item m="1" x="1072"/>
        <item m="1" x="925"/>
        <item m="1" x="766"/>
        <item m="1" x="1047"/>
        <item m="1" x="843"/>
        <item m="1" x="759"/>
        <item m="1" x="1063"/>
        <item m="1" x="1077"/>
        <item m="1" x="926"/>
        <item m="1" x="767"/>
        <item m="1" x="1048"/>
        <item m="1" x="844"/>
        <item m="1" x="760"/>
        <item m="1" x="1064"/>
        <item m="1" x="1078"/>
        <item m="1" x="927"/>
        <item m="1" x="768"/>
        <item m="1" x="1049"/>
        <item m="1" x="845"/>
        <item m="1" x="761"/>
        <item m="1" x="1065"/>
        <item m="1" x="1079"/>
        <item m="1" x="921"/>
        <item m="1" x="1183"/>
        <item m="1" x="910"/>
        <item m="1" x="650"/>
        <item m="1" x="738"/>
        <item m="1" x="1279"/>
        <item m="1" x="824"/>
        <item m="1" x="998"/>
        <item m="1" x="935"/>
        <item m="1" x="944"/>
        <item m="1" x="1006"/>
        <item m="1" x="947"/>
        <item m="1" x="1215"/>
        <item m="1" x="647"/>
        <item m="1" x="1040"/>
        <item m="1" x="1262"/>
        <item m="1" x="812"/>
        <item m="1" x="721"/>
        <item m="1" x="1002"/>
        <item m="1" x="832"/>
        <item m="1" x="1152"/>
        <item m="1" x="1305"/>
        <item m="1" x="821"/>
        <item m="1" x="1025"/>
        <item m="1" x="828"/>
        <item m="1" x="1242"/>
        <item m="1" x="988"/>
        <item m="1" x="1297"/>
        <item m="1" x="1054"/>
        <item m="1" x="783"/>
        <item m="1" x="868"/>
        <item m="1" x="1107"/>
        <item m="1" x="681"/>
        <item m="1" x="705"/>
        <item m="1" x="875"/>
        <item m="1" x="876"/>
        <item m="1" x="1015"/>
        <item m="1" x="1213"/>
        <item m="1" x="1171"/>
        <item m="1" x="825"/>
        <item m="1" x="709"/>
        <item m="1" x="1007"/>
        <item m="1" x="801"/>
        <item m="1" x="1042"/>
        <item m="1" x="956"/>
        <item m="1" x="946"/>
        <item m="1" x="1055"/>
        <item m="1" x="717"/>
        <item m="1" x="725"/>
        <item m="1" x="1296"/>
        <item m="1" x="1142"/>
        <item m="1" x="1010"/>
        <item m="1" x="908"/>
        <item m="1" x="716"/>
        <item m="1" x="1268"/>
        <item m="1" x="1235"/>
        <item m="1" x="1195"/>
        <item m="1" x="774"/>
        <item m="1" x="792"/>
        <item m="1" x="899"/>
        <item m="1" x="949"/>
        <item m="1" x="880"/>
        <item m="1" x="745"/>
        <item m="1" x="1246"/>
        <item m="1" x="1278"/>
        <item m="1" x="659"/>
        <item m="1" x="964"/>
        <item m="1" x="915"/>
        <item m="1" x="1060"/>
        <item m="1" x="881"/>
        <item m="1" x="1126"/>
        <item m="1" x="669"/>
        <item m="1" x="752"/>
        <item m="1" x="1294"/>
        <item m="1" x="1110"/>
        <item m="1" x="854"/>
        <item m="1" x="1043"/>
        <item m="1" x="689"/>
        <item m="1" x="1226"/>
        <item m="1" x="968"/>
        <item m="1" x="763"/>
        <item m="1" x="847"/>
        <item m="1" x="1287"/>
        <item m="1" x="982"/>
        <item m="1" x="1087"/>
        <item m="1" x="692"/>
        <item m="1" x="751"/>
        <item m="1" x="830"/>
        <item m="1" x="764"/>
        <item m="1" x="1132"/>
        <item m="1" x="904"/>
        <item m="1" x="1109"/>
        <item m="1" x="631"/>
        <item m="1" x="735"/>
        <item m="1" x="967"/>
        <item m="1" x="917"/>
        <item m="1" x="690"/>
        <item m="1" x="1227"/>
        <item m="1" x="682"/>
        <item m="1" x="1066"/>
        <item m="1" x="1121"/>
        <item m="1" x="756"/>
        <item m="1" x="923"/>
        <item m="1" x="855"/>
        <item m="1" x="780"/>
        <item m="1" x="1270"/>
        <item m="1" x="765"/>
        <item m="1" x="848"/>
        <item m="1" x="914"/>
        <item m="1" x="831"/>
        <item m="1" x="1131"/>
        <item m="1" x="948"/>
        <item m="1" x="632"/>
        <item m="1" x="668"/>
        <item m="1" x="902"/>
        <item m="1" x="1236"/>
        <item m="1" x="1216"/>
        <item m="1" x="1172"/>
        <item m="1" x="809"/>
        <item m="1" x="1045"/>
        <item m="1" x="1300"/>
        <item m="1" x="916"/>
        <item m="1" x="790"/>
        <item m="1" x="1177"/>
        <item m="1" x="1219"/>
        <item m="1" x="1100"/>
        <item m="1" x="838"/>
        <item m="1" x="694"/>
        <item m="1" x="936"/>
        <item m="1" x="1179"/>
        <item m="1" x="732"/>
        <item m="1" x="1217"/>
        <item m="1" x="1208"/>
        <item m="1" x="890"/>
        <item m="1" x="1039"/>
        <item m="1" x="1210"/>
        <item m="1" x="1304"/>
        <item m="1" x="1024"/>
        <item m="1" x="1185"/>
        <item m="1" x="787"/>
        <item m="1" x="771"/>
        <item m="1" x="706"/>
        <item m="1" x="813"/>
        <item m="1" x="1221"/>
        <item m="1" x="1225"/>
        <item m="1" x="1062"/>
        <item m="1" x="1286"/>
        <item m="1" x="1220"/>
        <item m="1" x="1044"/>
        <item m="1" x="707"/>
        <item m="1" x="1211"/>
        <item m="1" x="736"/>
        <item m="1" x="626"/>
        <item m="1" x="1257"/>
        <item m="1" x="953"/>
        <item m="1" x="1035"/>
        <item m="1" x="945"/>
        <item m="1" x="1046"/>
        <item m="1" x="695"/>
        <item m="1" x="795"/>
        <item m="1" x="1299"/>
        <item m="1" x="746"/>
        <item m="1" x="748"/>
        <item m="1" x="1061"/>
        <item m="1" x="675"/>
        <item m="1" x="629"/>
        <item m="1" x="754"/>
        <item m="1" x="940"/>
        <item m="1" x="836"/>
        <item m="1" x="1259"/>
        <item m="1" x="1303"/>
        <item m="1" x="924"/>
        <item m="1" x="960"/>
        <item m="1" x="1239"/>
        <item m="1" x="817"/>
        <item m="1" x="1111"/>
        <item m="1" x="1265"/>
        <item m="1" x="628"/>
        <item m="1" x="878"/>
        <item m="1" x="999"/>
        <item m="1" x="815"/>
        <item m="1" x="755"/>
        <item m="1" x="1222"/>
        <item m="1" x="818"/>
        <item m="1" x="779"/>
        <item m="1" x="857"/>
        <item m="1" x="1269"/>
        <item m="1" x="928"/>
        <item m="1" x="1254"/>
        <item m="1" x="846"/>
        <item m="1" x="769"/>
        <item m="1" x="696"/>
        <item m="1" x="1144"/>
        <item m="1" x="667"/>
        <item m="1" x="1218"/>
        <item m="1" x="645"/>
        <item m="1" x="1288"/>
        <item x="528"/>
        <item m="1" x="991"/>
        <item m="1" x="1256"/>
        <item m="1" x="996"/>
        <item m="1" x="1112"/>
        <item m="1" x="1181"/>
        <item x="475"/>
        <item m="1" x="776"/>
        <item m="1" x="1103"/>
        <item m="1" x="1090"/>
        <item m="1" x="1020"/>
        <item m="1" x="933"/>
        <item x="205"/>
        <item m="1" x="937"/>
        <item m="1" x="826"/>
        <item m="1" x="837"/>
        <item m="1" x="693"/>
        <item m="1" x="1184"/>
        <item m="1" x="1138"/>
        <item m="1" x="1155"/>
        <item m="1" x="1247"/>
        <item m="1" x="750"/>
        <item m="1" x="1224"/>
        <item m="1" x="1243"/>
        <item m="1" x="1291"/>
        <item m="1" x="1067"/>
        <item m="1" x="758"/>
        <item m="1" x="872"/>
        <item m="1" x="633"/>
        <item m="1" x="1026"/>
        <item m="1" x="757"/>
        <item m="1" x="870"/>
        <item m="1" x="1147"/>
        <item m="1" x="1120"/>
        <item m="1" x="1245"/>
        <item m="1" x="893"/>
        <item m="1" x="781"/>
        <item m="1" x="1201"/>
        <item m="1" x="1289"/>
        <item m="1" x="741"/>
        <item m="1" x="718"/>
        <item m="1" x="654"/>
        <item m="1" x="1166"/>
        <item m="1" x="1244"/>
        <item m="1" x="712"/>
        <item m="1" x="1028"/>
        <item m="1" x="1094"/>
        <item m="1" x="894"/>
        <item m="1" x="1290"/>
        <item m="1" x="1141"/>
        <item m="1" x="719"/>
        <item m="1" x="773"/>
        <item m="1" x="1125"/>
        <item m="1" x="981"/>
        <item m="1" x="762"/>
        <item m="1" x="1108"/>
        <item m="1" x="782"/>
        <item m="1" x="1071"/>
        <item m="1" x="1261"/>
        <item m="1" x="804"/>
        <item m="1" x="805"/>
        <item m="1" x="652"/>
        <item m="1" x="1301"/>
        <item m="1" x="929"/>
        <item m="1" x="955"/>
        <item m="1" x="1149"/>
        <item m="1" x="788"/>
        <item m="1" x="1255"/>
        <item m="1" x="962"/>
        <item m="1" x="1130"/>
        <item m="1" x="657"/>
        <item m="1" x="1097"/>
        <item m="1" x="1117"/>
        <item m="1" x="1011"/>
        <item m="1" x="700"/>
        <item m="1" x="802"/>
        <item m="1" x="1251"/>
        <item m="1" x="699"/>
        <item m="1" x="1250"/>
        <item m="1" x="698"/>
        <item m="1" x="859"/>
        <item m="1" x="753"/>
        <item m="1" x="840"/>
        <item m="1" x="885"/>
        <item m="1" x="1175"/>
        <item x="453"/>
        <item m="1" x="974"/>
        <item m="1" x="1275"/>
        <item m="1" x="1170"/>
        <item m="1" x="1169"/>
        <item m="1" x="733"/>
        <item m="1" x="1280"/>
        <item m="1" x="829"/>
        <item m="1" x="1085"/>
        <item m="1" x="856"/>
        <item m="1" x="942"/>
        <item m="1" x="1293"/>
        <item m="1" x="723"/>
        <item m="1" x="722"/>
        <item m="1" x="985"/>
        <item m="1" x="1005"/>
        <item m="1" x="1206"/>
        <item m="1" x="1099"/>
        <item m="1" x="874"/>
        <item m="1" x="1249"/>
        <item m="1" x="1162"/>
        <item m="1" x="860"/>
        <item m="1" x="861"/>
        <item m="1" x="806"/>
        <item m="1" x="807"/>
        <item m="1" x="1137"/>
        <item m="1" x="1051"/>
        <item m="1" x="841"/>
        <item m="1" x="1192"/>
        <item m="1" x="1101"/>
        <item m="1" x="651"/>
        <item m="1" x="888"/>
        <item m="1" x="1012"/>
        <item m="1" x="711"/>
        <item m="1" x="1027"/>
        <item m="1" x="1031"/>
        <item m="1" x="871"/>
        <item m="1" x="1198"/>
        <item m="1" x="740"/>
        <item m="1" x="634"/>
        <item m="1" x="743"/>
        <item m="1" x="889"/>
        <item m="1" x="1214"/>
        <item m="1" x="1143"/>
        <item m="1" x="1231"/>
        <item m="1" x="772"/>
        <item m="1" x="1052"/>
        <item m="1" x="820"/>
        <item m="1" x="1168"/>
        <item m="1" x="891"/>
        <item m="1" x="697"/>
        <item m="1" x="839"/>
        <item m="1" x="1273"/>
        <item m="1" x="1113"/>
        <item m="1" x="1088"/>
        <item m="1" x="883"/>
        <item m="1" x="1068"/>
        <item x="403"/>
        <item m="1" x="1283"/>
        <item m="1" x="1096"/>
        <item m="1" x="1140"/>
        <item m="1" x="822"/>
        <item m="1" x="980"/>
        <item m="1" x="1000"/>
        <item m="1" x="842"/>
        <item m="1" x="683"/>
        <item m="1" x="1165"/>
        <item m="1" x="643"/>
        <item m="1" x="1118"/>
        <item m="1" x="1057"/>
        <item m="1" x="1001"/>
        <item m="1" x="664"/>
        <item m="1" x="900"/>
        <item m="1" x="905"/>
        <item m="1" x="863"/>
        <item m="1" x="811"/>
        <item m="1" x="635"/>
        <item m="1" x="966"/>
        <item m="1" x="1238"/>
        <item m="1" x="1075"/>
        <item m="1" x="1264"/>
        <item m="1" x="715"/>
        <item m="1" x="1003"/>
        <item m="1" x="1180"/>
        <item m="1" x="1082"/>
        <item m="1" x="728"/>
        <item m="1" x="730"/>
        <item m="1" x="799"/>
        <item m="1" x="1081"/>
        <item m="1" x="1139"/>
        <item m="1" x="665"/>
        <item m="1" x="1193"/>
        <item m="1" x="1041"/>
        <item m="1" x="1237"/>
        <item m="1" x="930"/>
        <item m="1" x="1098"/>
        <item m="1" x="1089"/>
        <item m="1" x="1271"/>
        <item m="1" x="1053"/>
        <item m="1" x="742"/>
        <item m="1" x="1295"/>
        <item m="1" x="898"/>
        <item m="1" x="1190"/>
        <item m="1" x="1258"/>
        <item m="1" x="1136"/>
        <item m="1" x="909"/>
        <item m="1" x="1074"/>
        <item m="1" x="1277"/>
        <item m="1" x="992"/>
        <item m="1" x="663"/>
        <item x="296"/>
        <item x="181"/>
        <item x="297"/>
        <item x="298"/>
        <item x="299"/>
        <item x="300"/>
        <item x="121"/>
        <item x="128"/>
        <item x="137"/>
        <item x="302"/>
        <item m="1" x="943"/>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932"/>
        <item x="487"/>
        <item m="1" x="938"/>
        <item x="492"/>
        <item m="1" x="1056"/>
        <item m="1" x="907"/>
        <item m="1" x="744"/>
        <item m="1" x="1292"/>
        <item m="1" x="1266"/>
        <item m="1" x="1154"/>
        <item m="1" x="1073"/>
        <item m="1" x="835"/>
        <item x="491"/>
        <item m="1" x="833"/>
        <item x="546"/>
        <item x="547"/>
        <item x="502"/>
        <item m="1" x="1232"/>
        <item m="1" x="800"/>
        <item m="1" x="637"/>
        <item m="1" x="1080"/>
        <item m="1" x="903"/>
        <item m="1" x="866"/>
        <item m="1" x="1240"/>
        <item m="1" x="714"/>
        <item m="1" x="731"/>
        <item x="548"/>
        <item m="1" x="884"/>
        <item m="1" x="701"/>
        <item m="1" x="639"/>
        <item m="1" x="677"/>
        <item m="1" x="1022"/>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827"/>
        <item x="568"/>
        <item m="1" x="674"/>
        <item m="1" x="1282"/>
        <item m="1" x="1306"/>
        <item m="1" x="1016"/>
        <item x="512"/>
        <item x="513"/>
        <item x="514"/>
        <item x="515"/>
        <item x="516"/>
        <item x="517"/>
        <item x="518"/>
        <item x="519"/>
        <item x="520"/>
        <item x="521"/>
        <item x="522"/>
        <item x="523"/>
        <item m="1" x="661"/>
        <item x="494"/>
        <item m="1" x="676"/>
        <item x="501"/>
        <item x="544"/>
        <item x="545"/>
        <item x="488"/>
        <item m="1" x="1017"/>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069"/>
        <item m="1" x="796"/>
        <item m="1" x="1178"/>
        <item m="1" x="886"/>
        <item m="1" x="1070"/>
        <item m="1" x="797"/>
        <item x="219"/>
        <item m="1" x="983"/>
        <item x="261"/>
        <item x="262"/>
        <item m="1" x="918"/>
        <item x="305"/>
        <item x="306"/>
        <item x="307"/>
        <item x="309"/>
        <item m="1" x="1260"/>
        <item m="1" x="995"/>
        <item m="1" x="770"/>
        <item m="1" x="862"/>
        <item x="428"/>
        <item x="429"/>
        <item x="430"/>
        <item x="482"/>
        <item x="483"/>
        <item m="1" x="1030"/>
        <item x="484"/>
        <item x="485"/>
        <item x="489"/>
        <item x="490"/>
        <item x="493"/>
        <item x="495"/>
        <item x="498"/>
        <item x="499"/>
        <item x="500"/>
        <item x="505"/>
        <item x="507"/>
        <item x="508"/>
        <item x="509"/>
        <item m="1" x="662"/>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axis="axisRow" compact="0" outline="0" showAll="0" defaultSubtotal="0">
      <items count="1130">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9"/>
        <item x="160"/>
        <item x="161"/>
        <item x="163"/>
        <item x="164"/>
        <item x="165"/>
        <item x="166"/>
        <item x="168"/>
        <item x="140"/>
        <item x="144"/>
        <item x="145"/>
        <item x="146"/>
        <item x="148"/>
        <item x="154"/>
        <item x="187"/>
        <item x="188"/>
        <item x="189"/>
        <item x="190"/>
        <item x="191"/>
        <item x="192"/>
        <item x="193"/>
        <item x="194"/>
        <item x="184"/>
        <item x="186"/>
        <item x="64"/>
        <item x="36"/>
        <item x="18"/>
        <item x="23"/>
        <item x="27"/>
        <item x="59"/>
        <item x="80"/>
        <item x="141"/>
        <item x="142"/>
        <item x="143"/>
        <item x="147"/>
        <item x="149"/>
        <item x="150"/>
        <item x="151"/>
        <item x="152"/>
        <item x="153"/>
        <item x="185"/>
        <item x="155"/>
        <item x="156"/>
        <item x="157"/>
        <item x="158"/>
        <item x="162"/>
        <item x="11"/>
        <item x="12"/>
        <item x="13"/>
        <item x="21"/>
        <item x="33"/>
        <item x="37"/>
        <item x="54"/>
        <item x="78"/>
        <item x="16"/>
        <item x="58"/>
        <item x="205"/>
        <item x="370"/>
        <item x="368"/>
        <item x="167"/>
        <item x="63"/>
        <item x="84"/>
        <item x="87"/>
        <item x="88"/>
        <item x="89"/>
        <item x="90"/>
        <item x="91"/>
        <item m="1" x="978"/>
        <item x="93"/>
        <item x="94"/>
        <item x="95"/>
        <item x="96"/>
        <item x="97"/>
        <item x="98"/>
        <item x="99"/>
        <item x="100"/>
        <item x="101"/>
        <item x="102"/>
        <item x="173"/>
        <item x="104"/>
        <item x="105"/>
        <item x="174"/>
        <item x="108"/>
        <item x="109"/>
        <item x="110"/>
        <item x="111"/>
        <item x="112"/>
        <item x="115"/>
        <item x="116"/>
        <item x="117"/>
        <item x="118"/>
        <item x="119"/>
        <item x="120"/>
        <item x="121"/>
        <item x="122"/>
        <item x="123"/>
        <item x="124"/>
        <item x="125"/>
        <item x="177"/>
        <item x="127"/>
        <item x="128"/>
        <item x="129"/>
        <item x="130"/>
        <item x="131"/>
        <item x="176"/>
        <item x="133"/>
        <item x="134"/>
        <item x="135"/>
        <item x="136"/>
        <item x="169"/>
        <item x="170"/>
        <item x="171"/>
        <item x="172"/>
        <item x="175"/>
        <item x="178"/>
        <item x="179"/>
        <item x="180"/>
        <item x="181"/>
        <item x="182"/>
        <item x="183"/>
        <item m="1" x="1070"/>
        <item m="1" x="1053"/>
        <item m="1" x="859"/>
        <item m="1" x="780"/>
        <item m="1" x="831"/>
        <item m="1" x="854"/>
        <item m="1" x="1081"/>
        <item m="1" x="1078"/>
        <item m="1" x="890"/>
        <item m="1" x="787"/>
        <item m="1" x="836"/>
        <item m="1" x="1118"/>
        <item m="1" x="924"/>
        <item m="1" x="993"/>
        <item m="1" x="727"/>
        <item m="1" x="941"/>
        <item m="1" x="927"/>
        <item m="1" x="835"/>
        <item m="1" x="1013"/>
        <item m="1" x="870"/>
        <item m="1" x="864"/>
        <item m="1" x="849"/>
        <item m="1" x="722"/>
        <item m="1" x="820"/>
        <item m="1" x="881"/>
        <item m="1" x="906"/>
        <item m="1" x="1124"/>
        <item m="1" x="1022"/>
        <item m="1" x="973"/>
        <item m="1" x="972"/>
        <item m="1" x="811"/>
        <item m="1" x="1121"/>
        <item m="1" x="954"/>
        <item m="1" x="1048"/>
        <item m="1" x="1002"/>
        <item m="1" x="947"/>
        <item m="1" x="818"/>
        <item m="1" x="817"/>
        <item m="1" x="1116"/>
        <item m="1" x="720"/>
        <item m="1" x="1100"/>
        <item m="1" x="1044"/>
        <item m="1" x="1039"/>
        <item m="1" x="772"/>
        <item m="1" x="773"/>
        <item m="1" x="714"/>
        <item m="1" x="749"/>
        <item m="1" x="861"/>
        <item m="1" x="893"/>
        <item m="1" x="892"/>
        <item m="1" x="816"/>
        <item m="1" x="1045"/>
        <item m="1" x="695"/>
        <item m="1" x="694"/>
        <item m="1" x="699"/>
        <item m="1" x="732"/>
        <item m="1" x="771"/>
        <item m="1" x="747"/>
        <item m="1" x="748"/>
        <item m="1" x="774"/>
        <item m="1" x="846"/>
        <item m="1" x="853"/>
        <item m="1" x="1085"/>
        <item m="1" x="907"/>
        <item m="1" x="889"/>
        <item m="1" x="1060"/>
        <item m="1" x="1056"/>
        <item m="1" x="1032"/>
        <item m="1" x="794"/>
        <item m="1" x="1089"/>
        <item m="1" x="1072"/>
        <item m="1" x="908"/>
        <item m="1" x="938"/>
        <item m="1" x="1057"/>
        <item m="1" x="1082"/>
        <item m="1" x="879"/>
        <item m="1" x="939"/>
        <item m="1" x="1000"/>
        <item m="1" x="1069"/>
        <item m="1" x="1095"/>
        <item m="1" x="1119"/>
        <item m="1" x="873"/>
        <item m="1" x="885"/>
        <item m="1" x="1067"/>
        <item m="1" x="851"/>
        <item m="1" x="852"/>
        <item m="1" x="781"/>
        <item m="1" x="793"/>
        <item m="1" x="860"/>
        <item m="1" x="1010"/>
        <item m="1" x="871"/>
        <item m="1" x="872"/>
        <item m="1" x="807"/>
        <item m="1" x="1066"/>
        <item m="1" x="915"/>
        <item m="1" x="1071"/>
        <item m="1" x="823"/>
        <item m="1" x="911"/>
        <item m="1" x="875"/>
        <item m="1" x="847"/>
        <item m="1" x="800"/>
        <item m="1" x="1075"/>
        <item m="1" x="987"/>
        <item m="1" x="814"/>
        <item m="1" x="865"/>
        <item m="1" x="697"/>
        <item m="1" x="884"/>
        <item m="1" x="801"/>
        <item m="1" x="948"/>
        <item m="1" x="784"/>
        <item m="1" x="943"/>
        <item m="1" x="796"/>
        <item m="1" x="1083"/>
        <item m="1" x="883"/>
        <item m="1" x="763"/>
        <item m="1" x="999"/>
        <item x="223"/>
        <item m="1" x="903"/>
        <item m="1" x="809"/>
        <item m="1" x="995"/>
        <item m="1" x="1117"/>
        <item m="1" x="1036"/>
        <item m="1" x="917"/>
        <item m="1" x="844"/>
        <item m="1" x="858"/>
        <item m="1" x="850"/>
        <item m="1" x="713"/>
        <item m="1" x="977"/>
        <item m="1" x="940"/>
        <item m="1" x="729"/>
        <item m="1" x="1005"/>
        <item m="1" x="1033"/>
        <item m="1" x="791"/>
        <item m="1" x="1050"/>
        <item m="1" x="789"/>
        <item m="1" x="895"/>
        <item m="1" x="856"/>
        <item m="1" x="712"/>
        <item m="1" x="779"/>
        <item m="1" x="802"/>
        <item m="1" x="1123"/>
        <item m="1" x="878"/>
        <item m="1" x="759"/>
        <item m="1" x="757"/>
        <item m="1" x="756"/>
        <item m="1" x="758"/>
        <item m="1" x="707"/>
        <item m="1" x="931"/>
        <item m="1" x="840"/>
        <item m="1" x="1059"/>
        <item m="1" x="942"/>
        <item m="1" x="1029"/>
        <item m="1" x="950"/>
        <item m="1" x="701"/>
        <item m="1" x="1108"/>
        <item m="1" x="755"/>
        <item m="1" x="829"/>
        <item m="1" x="804"/>
        <item m="1" x="745"/>
        <item m="1" x="916"/>
        <item m="1" x="740"/>
        <item m="1" x="974"/>
        <item m="1" x="944"/>
        <item m="1" x="901"/>
        <item m="1" x="855"/>
        <item m="1" x="862"/>
        <item m="1" x="933"/>
        <item m="1" x="1027"/>
        <item m="1" x="715"/>
        <item m="1" x="1011"/>
        <item m="1" x="813"/>
        <item m="1" x="1028"/>
        <item m="1" x="1080"/>
        <item m="1" x="1006"/>
        <item m="1" x="967"/>
        <item m="1" x="1058"/>
        <item m="1" x="1111"/>
        <item m="1" x="1019"/>
        <item m="1" x="1007"/>
        <item m="1" x="989"/>
        <item m="1" x="1061"/>
        <item m="1" x="958"/>
        <item m="1" x="718"/>
        <item m="1" x="896"/>
        <item m="1" x="806"/>
        <item m="1" x="984"/>
        <item m="1" x="1076"/>
        <item m="1" x="750"/>
        <item m="1" x="837"/>
        <item m="1" x="961"/>
        <item m="1" x="1042"/>
        <item m="1" x="1113"/>
        <item m="1" x="746"/>
        <item m="1" x="838"/>
        <item m="1" x="1012"/>
        <item m="1" x="803"/>
        <item m="1" x="742"/>
        <item x="621"/>
        <item m="1" x="1015"/>
        <item m="1" x="786"/>
        <item m="1" x="934"/>
        <item m="1" x="994"/>
        <item m="1" x="1041"/>
        <item m="1" x="1097"/>
        <item m="1" x="739"/>
        <item m="1" x="857"/>
        <item m="1" x="788"/>
        <item m="1" x="996"/>
        <item m="1" x="767"/>
        <item m="1" x="882"/>
        <item m="1" x="717"/>
        <item m="1" x="704"/>
        <item m="1" x="762"/>
        <item m="1" x="982"/>
        <item m="1" x="1003"/>
        <item m="1" x="1102"/>
        <item m="1" x="832"/>
        <item m="1" x="724"/>
        <item m="1" x="751"/>
        <item m="1" x="1110"/>
        <item m="1" x="991"/>
        <item m="1" x="792"/>
        <item m="1" x="795"/>
        <item m="1" x="891"/>
        <item m="1" x="828"/>
        <item m="1" x="1064"/>
        <item m="1" x="1115"/>
        <item m="1" x="744"/>
        <item m="1" x="782"/>
        <item m="1" x="1084"/>
        <item m="1" x="753"/>
        <item m="1" x="1018"/>
        <item m="1" x="698"/>
        <item m="1" x="702"/>
        <item m="1" x="775"/>
        <item m="1" x="921"/>
        <item m="1" x="963"/>
        <item m="1" x="928"/>
        <item m="1" x="1024"/>
        <item m="1" x="1122"/>
        <item m="1" x="1030"/>
        <item m="1" x="869"/>
        <item m="1" x="945"/>
        <item m="1" x="735"/>
        <item x="220"/>
        <item m="1" x="912"/>
        <item m="1" x="815"/>
        <item m="1" x="876"/>
        <item m="1" x="866"/>
        <item m="1" x="790"/>
        <item m="1" x="696"/>
        <item m="1" x="1065"/>
        <item m="1" x="949"/>
        <item m="1" x="877"/>
        <item m="1" x="867"/>
        <item m="1" x="843"/>
        <item m="1" x="768"/>
        <item m="1" x="1021"/>
        <item m="1" x="1105"/>
        <item m="1" x="700"/>
        <item m="1" x="842"/>
        <item m="1" x="723"/>
        <item m="1" x="899"/>
        <item m="1" x="1017"/>
        <item m="1" x="887"/>
        <item m="1" x="834"/>
        <item m="1" x="1047"/>
        <item m="1" x="709"/>
        <item m="1" x="1128"/>
        <item m="1" x="955"/>
        <item m="1" x="1129"/>
        <item m="1" x="956"/>
        <item m="1" x="1087"/>
        <item m="1" x="731"/>
        <item m="1" x="937"/>
        <item m="1" x="1043"/>
        <item m="1" x="914"/>
        <item m="1" x="1049"/>
        <item m="1" x="1001"/>
        <item m="1" x="1008"/>
        <item m="1" x="905"/>
        <item m="1" x="819"/>
        <item x="533"/>
        <item m="1" x="1109"/>
        <item m="1" x="785"/>
        <item m="1" x="754"/>
        <item m="1" x="716"/>
        <item m="1" x="778"/>
        <item m="1" x="1052"/>
        <item m="1" x="808"/>
        <item m="1" x="710"/>
        <item m="1" x="1107"/>
        <item m="1" x="726"/>
        <item m="1" x="1073"/>
        <item m="1" x="990"/>
        <item m="1" x="925"/>
        <item m="1" x="936"/>
        <item m="1" x="960"/>
        <item m="1" x="1009"/>
        <item m="1" x="1014"/>
        <item m="1" x="922"/>
        <item m="1" x="923"/>
        <item m="1" x="752"/>
        <item m="1" x="1104"/>
        <item m="1" x="824"/>
        <item m="1" x="1025"/>
        <item m="1" x="1098"/>
        <item m="1" x="904"/>
        <item m="1" x="777"/>
        <item m="1" x="1077"/>
        <item m="1" x="761"/>
        <item m="1" x="951"/>
        <item m="1" x="1114"/>
        <item m="1" x="992"/>
        <item m="1" x="930"/>
        <item m="1" x="805"/>
        <item m="1" x="711"/>
        <item m="1" x="1004"/>
        <item m="1" x="825"/>
        <item m="1" x="1091"/>
        <item m="1" x="1016"/>
        <item m="1" x="1079"/>
        <item m="1" x="721"/>
        <item m="1" x="743"/>
        <item m="1" x="1037"/>
        <item m="1" x="810"/>
        <item m="1" x="1068"/>
        <item m="1" x="797"/>
        <item m="1" x="988"/>
        <item m="1" x="874"/>
        <item m="1" x="1023"/>
        <item m="1" x="976"/>
        <item m="1" x="880"/>
        <item m="1" x="981"/>
        <item m="1" x="1103"/>
        <item m="1" x="703"/>
        <item m="1" x="1020"/>
        <item x="396"/>
        <item m="1" x="935"/>
        <item m="1" x="776"/>
        <item m="1" x="826"/>
        <item m="1" x="1062"/>
        <item m="1" x="1040"/>
        <item m="1" x="1096"/>
        <item m="1" x="868"/>
        <item m="1" x="1099"/>
        <item m="1" x="998"/>
        <item m="1" x="918"/>
        <item m="1" x="693"/>
        <item m="1" x="1126"/>
        <item m="1" x="766"/>
        <item m="1" x="799"/>
        <item m="1" x="737"/>
        <item m="1" x="909"/>
        <item m="1" x="962"/>
        <item m="1" x="1092"/>
        <item m="1" x="959"/>
        <item m="1" x="900"/>
        <item m="1" x="1035"/>
        <item m="1" x="926"/>
        <item m="1" x="1125"/>
        <item m="1" x="769"/>
        <item m="1" x="1055"/>
        <item m="1" x="812"/>
        <item m="1" x="902"/>
        <item m="1" x="1101"/>
        <item m="1" x="1046"/>
        <item m="1" x="929"/>
        <item m="1" x="725"/>
        <item m="1" x="783"/>
        <item m="1" x="1054"/>
        <item m="1" x="971"/>
        <item m="1" x="738"/>
        <item m="1" x="913"/>
        <item m="1" x="968"/>
        <item m="1" x="798"/>
        <item m="1" x="980"/>
        <item m="1" x="1063"/>
        <item m="1" x="719"/>
        <item m="1" x="910"/>
        <item m="1" x="1120"/>
        <item m="1" x="848"/>
        <item m="1" x="1074"/>
        <item m="1" x="969"/>
        <item m="1" x="986"/>
        <item m="1" x="966"/>
        <item m="1" x="863"/>
        <item m="1" x="1038"/>
        <item m="1" x="919"/>
        <item m="1" x="985"/>
        <item m="1" x="1127"/>
        <item m="1" x="920"/>
        <item m="1" x="888"/>
        <item m="1" x="833"/>
        <item m="1" x="1026"/>
        <item m="1" x="730"/>
        <item m="1" x="830"/>
        <item m="1" x="765"/>
        <item m="1" x="979"/>
        <item m="1" x="997"/>
        <item m="1" x="692"/>
        <item m="1" x="1090"/>
        <item m="1" x="764"/>
        <item x="278"/>
        <item x="198"/>
        <item x="279"/>
        <item x="280"/>
        <item x="281"/>
        <item x="282"/>
        <item x="283"/>
        <item x="284"/>
        <item x="197"/>
        <item x="1"/>
        <item x="92"/>
        <item x="103"/>
        <item x="106"/>
        <item x="107"/>
        <item x="113"/>
        <item x="114"/>
        <item x="126"/>
        <item x="132"/>
        <item x="137"/>
        <item x="138"/>
        <item x="139"/>
        <item x="285"/>
        <item x="286"/>
        <item m="1" x="975"/>
        <item m="1" x="821"/>
        <item m="1" x="841"/>
        <item x="231"/>
        <item x="232"/>
        <item x="233"/>
        <item x="234"/>
        <item x="196"/>
        <item x="235"/>
        <item x="236"/>
        <item x="237"/>
        <item x="238"/>
        <item x="212"/>
        <item x="239"/>
        <item x="240"/>
        <item x="241"/>
        <item x="242"/>
        <item x="243"/>
        <item x="244"/>
        <item x="245"/>
        <item x="246"/>
        <item x="247"/>
        <item x="248"/>
        <item x="249"/>
        <item x="250"/>
        <item x="251"/>
        <item x="252"/>
        <item x="253"/>
        <item x="254"/>
        <item x="255"/>
        <item x="256"/>
        <item x="257"/>
        <item x="258"/>
        <item x="260"/>
        <item x="261"/>
        <item x="262"/>
        <item x="263"/>
        <item x="264"/>
        <item x="265"/>
        <item x="266"/>
        <item x="267"/>
        <item x="268"/>
        <item x="269"/>
        <item x="270"/>
        <item x="271"/>
        <item x="272"/>
        <item x="273"/>
        <item x="274"/>
        <item x="275"/>
        <item x="276"/>
        <item x="277"/>
        <item x="294"/>
        <item x="295"/>
        <item x="211"/>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9"/>
        <item x="371"/>
        <item x="372"/>
        <item x="373"/>
        <item x="374"/>
        <item x="375"/>
        <item x="376"/>
        <item x="377"/>
        <item x="378"/>
        <item x="379"/>
        <item x="380"/>
        <item x="381"/>
        <item x="382"/>
        <item x="383"/>
        <item x="384"/>
        <item x="385"/>
        <item x="386"/>
        <item x="387"/>
        <item x="388"/>
        <item x="389"/>
        <item x="390"/>
        <item x="391"/>
        <item x="204"/>
        <item x="201"/>
        <item x="202"/>
        <item x="392"/>
        <item x="393"/>
        <item x="394"/>
        <item x="206"/>
        <item x="395"/>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550"/>
        <item x="551"/>
        <item x="552"/>
        <item x="484"/>
        <item x="199"/>
        <item x="482"/>
        <item x="553"/>
        <item x="554"/>
        <item x="555"/>
        <item x="556"/>
        <item x="557"/>
        <item x="558"/>
        <item x="559"/>
        <item x="560"/>
        <item x="561"/>
        <item x="562"/>
        <item x="563"/>
        <item x="564"/>
        <item x="565"/>
        <item x="566"/>
        <item x="567"/>
        <item x="568"/>
        <item x="569"/>
        <item x="570"/>
        <item x="571"/>
        <item x="572"/>
        <item x="573"/>
        <item x="574"/>
        <item x="575"/>
        <item x="433"/>
        <item x="504"/>
        <item m="1" x="706"/>
        <item x="576"/>
        <item m="1" x="953"/>
        <item m="1" x="886"/>
        <item m="1" x="1112"/>
        <item m="1" x="952"/>
        <item x="518"/>
        <item m="1" x="1093"/>
        <item x="505"/>
        <item x="508"/>
        <item m="1" x="1094"/>
        <item x="581"/>
        <item m="1" x="705"/>
        <item x="583"/>
        <item x="509"/>
        <item m="1" x="983"/>
        <item x="519"/>
        <item m="1" x="1031"/>
        <item m="1" x="734"/>
        <item m="1" x="733"/>
        <item m="1" x="728"/>
        <item m="1" x="894"/>
        <item m="1" x="845"/>
        <item m="1" x="708"/>
        <item m="1" x="964"/>
        <item m="1" x="1088"/>
        <item m="1" x="822"/>
        <item m="1" x="932"/>
        <item m="1" x="839"/>
        <item m="1" x="770"/>
        <item m="1" x="827"/>
        <item m="1" x="1051"/>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203"/>
        <item x="479"/>
        <item x="480"/>
        <item x="481"/>
        <item x="483"/>
        <item x="485"/>
        <item x="486"/>
        <item x="487"/>
        <item x="488"/>
        <item x="489"/>
        <item x="490"/>
        <item x="491"/>
        <item x="492"/>
        <item x="493"/>
        <item x="494"/>
        <item x="495"/>
        <item x="496"/>
        <item x="497"/>
        <item m="1" x="898"/>
        <item m="1" x="897"/>
        <item m="1" x="970"/>
        <item m="1" x="760"/>
        <item x="529"/>
        <item x="530"/>
        <item x="531"/>
        <item x="532"/>
        <item x="534"/>
        <item x="535"/>
        <item x="536"/>
        <item x="537"/>
        <item x="538"/>
        <item x="539"/>
        <item x="540"/>
        <item x="541"/>
        <item x="542"/>
        <item x="543"/>
        <item x="544"/>
        <item x="545"/>
        <item x="546"/>
        <item x="547"/>
        <item x="548"/>
        <item x="549"/>
        <item m="1" x="1106"/>
        <item x="511"/>
        <item x="520"/>
        <item x="577"/>
        <item x="578"/>
        <item x="579"/>
        <item x="580"/>
        <item x="499"/>
        <item x="582"/>
        <item m="1" x="957"/>
        <item x="594"/>
        <item x="595"/>
        <item x="596"/>
        <item x="597"/>
        <item x="598"/>
        <item x="599"/>
        <item x="600"/>
        <item x="601"/>
        <item x="602"/>
        <item x="603"/>
        <item x="604"/>
        <item x="605"/>
        <item x="606"/>
        <item x="607"/>
        <item x="608"/>
        <item x="609"/>
        <item x="610"/>
        <item x="611"/>
        <item x="612"/>
        <item x="613"/>
        <item x="614"/>
        <item x="615"/>
        <item x="616"/>
        <item x="617"/>
        <item x="618"/>
        <item x="619"/>
        <item x="620"/>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587"/>
        <item x="654"/>
        <item x="655"/>
        <item x="656"/>
        <item x="657"/>
        <item x="658"/>
        <item x="659"/>
        <item x="660"/>
        <item x="661"/>
        <item x="662"/>
        <item x="214"/>
        <item x="663"/>
        <item x="664"/>
        <item x="665"/>
        <item x="666"/>
        <item x="667"/>
        <item x="668"/>
        <item x="669"/>
        <item x="670"/>
        <item x="671"/>
        <item x="672"/>
        <item x="673"/>
        <item x="674"/>
        <item x="675"/>
        <item x="676"/>
        <item x="677"/>
        <item x="678"/>
        <item x="679"/>
        <item x="680"/>
        <item x="681"/>
        <item x="682"/>
        <item x="683"/>
        <item x="684"/>
        <item x="685"/>
        <item x="686"/>
        <item x="195"/>
        <item x="200"/>
        <item x="207"/>
        <item x="208"/>
        <item x="209"/>
        <item x="210"/>
        <item x="213"/>
        <item x="228"/>
        <item x="219"/>
        <item x="221"/>
        <item x="222"/>
        <item m="1" x="946"/>
        <item x="259"/>
        <item x="287"/>
        <item x="288"/>
        <item x="289"/>
        <item x="290"/>
        <item x="291"/>
        <item x="292"/>
        <item m="1" x="1086"/>
        <item m="1" x="741"/>
        <item m="1" x="736"/>
        <item x="432"/>
        <item x="521"/>
        <item x="435"/>
        <item x="498"/>
        <item x="500"/>
        <item x="501"/>
        <item x="502"/>
        <item x="506"/>
        <item x="507"/>
        <item x="510"/>
        <item m="1" x="1034"/>
        <item x="515"/>
        <item x="516"/>
        <item x="517"/>
        <item x="522"/>
        <item x="523"/>
        <item x="524"/>
        <item x="525"/>
        <item x="526"/>
        <item m="1" x="965"/>
        <item x="434"/>
        <item x="687"/>
        <item x="688"/>
        <item x="689"/>
        <item x="690"/>
        <item x="691"/>
        <item x="215"/>
        <item x="216"/>
        <item x="217"/>
        <item x="218"/>
        <item x="225"/>
        <item x="226"/>
        <item x="227"/>
        <item x="229"/>
        <item x="230"/>
        <item x="293"/>
        <item x="503"/>
        <item x="512"/>
        <item x="513"/>
        <item x="514"/>
        <item x="527"/>
        <item x="528"/>
        <item x="584"/>
        <item x="585"/>
        <item x="586"/>
        <item x="588"/>
        <item x="589"/>
        <item x="590"/>
        <item x="591"/>
        <item x="592"/>
        <item x="593"/>
        <item x="224"/>
      </items>
    </pivotField>
    <pivotField compact="0" outline="0" showAll="0"/>
    <pivotField axis="axisRow" compact="0" outline="0" showAll="0">
      <items count="24">
        <item x="0"/>
        <item m="1" x="18"/>
        <item m="1" x="17"/>
        <item m="1" x="8"/>
        <item m="1" x="20"/>
        <item m="1" x="16"/>
        <item m="1" x="15"/>
        <item m="1" x="22"/>
        <item m="1" x="19"/>
        <item m="1" x="21"/>
        <item m="1" x="9"/>
        <item m="1" x="12"/>
        <item m="1" x="14"/>
        <item m="1" x="13"/>
        <item m="1" x="11"/>
        <item x="1"/>
        <item x="2"/>
        <item m="1" x="10"/>
        <item x="3"/>
        <item x="4"/>
        <item x="5"/>
        <item x="6"/>
        <item x="7"/>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1"/>
        <item x="0"/>
        <item m="1"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2"/>
    <field x="73"/>
    <field x="74"/>
    <field x="75"/>
    <field x="77"/>
  </rowFields>
  <rowItems count="471">
    <i>
      <x/>
      <x v="47"/>
      <x v="1"/>
      <x/>
      <x v="6356"/>
      <x v="60"/>
      <x v="82"/>
      <x v="40"/>
      <x/>
    </i>
    <i r="1">
      <x v="48"/>
      <x v="1"/>
      <x/>
      <x v="6367"/>
      <x v="61"/>
      <x v="123"/>
      <x v="44"/>
      <x/>
    </i>
    <i r="1">
      <x v="49"/>
      <x v="1"/>
      <x v="1"/>
      <x v="6372"/>
      <x v="62"/>
      <x v="35"/>
      <x v="122"/>
      <x/>
    </i>
    <i r="1">
      <x v="50"/>
      <x v="1"/>
      <x v="1"/>
      <x v="6373"/>
      <x v="63"/>
      <x v="36"/>
      <x v="96"/>
      <x/>
    </i>
    <i r="1">
      <x v="51"/>
      <x v="1"/>
      <x v="1"/>
      <x v="6379"/>
      <x v="64"/>
      <x v="38"/>
      <x v="46"/>
      <x/>
    </i>
    <i r="1">
      <x v="52"/>
      <x v="1"/>
      <x v="1"/>
      <x v="6380"/>
      <x v="65"/>
      <x v="39"/>
      <x v="47"/>
      <x/>
    </i>
    <i r="1">
      <x v="55"/>
      <x v="1"/>
      <x/>
      <x v="6390"/>
      <x v="68"/>
      <x v="126"/>
      <x v="52"/>
      <x/>
    </i>
    <i r="1">
      <x v="56"/>
      <x v="1"/>
      <x/>
      <x v="6398"/>
      <x v="69"/>
      <x v="40"/>
      <x v="56"/>
      <x/>
    </i>
    <i r="1">
      <x v="57"/>
      <x v="1"/>
      <x/>
      <x v="6406"/>
      <x v="71"/>
      <x v="41"/>
      <x v="59"/>
      <x/>
    </i>
    <i r="1">
      <x v="59"/>
      <x v="1"/>
      <x/>
      <x v="6414"/>
      <x v="72"/>
      <x v="125"/>
      <x v="61"/>
      <x/>
    </i>
    <i r="1">
      <x v="61"/>
      <x v="1"/>
      <x v="1"/>
      <x v="6435"/>
      <x v="74"/>
      <x v="45"/>
      <x v="16"/>
      <x/>
    </i>
    <i r="1">
      <x v="62"/>
      <x v="1"/>
      <x v="1"/>
      <x v="6436"/>
      <x v="75"/>
      <x v="46"/>
      <x v="16"/>
      <x/>
    </i>
    <i r="1">
      <x v="64"/>
      <x v="1"/>
      <x v="1"/>
      <x v="6442"/>
      <x v="77"/>
      <x v="49"/>
      <x v="16"/>
      <x/>
    </i>
    <i r="1">
      <x v="65"/>
      <x v="1"/>
      <x v="1"/>
      <x v="6443"/>
      <x v="78"/>
      <x v="50"/>
      <x v="16"/>
      <x/>
    </i>
    <i r="1">
      <x v="89"/>
      <x v="2"/>
      <x/>
      <x v="6606"/>
      <x v="110"/>
      <x v="70"/>
      <x v="81"/>
      <x/>
    </i>
    <i r="1">
      <x v="93"/>
      <x v="2"/>
      <x/>
      <x v="6615"/>
      <x v="114"/>
      <x v="74"/>
      <x v="86"/>
      <x/>
    </i>
    <i r="1">
      <x v="94"/>
      <x v="2"/>
      <x/>
      <x v="6620"/>
      <x v="115"/>
      <x v="75"/>
      <x v="88"/>
      <x/>
    </i>
    <i r="1">
      <x v="95"/>
      <x v="2"/>
      <x/>
      <x v="6590"/>
      <x v="108"/>
      <x v="76"/>
      <x v="89"/>
      <x/>
    </i>
    <i r="1">
      <x v="121"/>
      <x v="1"/>
      <x/>
      <x v="6381"/>
      <x v="121"/>
      <x v="124"/>
      <x v="127"/>
      <x/>
    </i>
    <i r="1">
      <x v="160"/>
      <x v="3"/>
      <x/>
      <x v="6581"/>
      <x v="162"/>
      <x v="156"/>
      <x v="165"/>
      <x/>
    </i>
    <i r="1">
      <x v="166"/>
      <x v="3"/>
      <x/>
      <x v="6570"/>
      <x v="169"/>
      <x v="163"/>
      <x v="171"/>
      <x/>
    </i>
    <i r="1">
      <x v="175"/>
      <x v="3"/>
      <x/>
      <x v="6549"/>
      <x v="178"/>
      <x v="185"/>
      <x v="176"/>
      <x/>
    </i>
    <i r="1">
      <x v="177"/>
      <x v="3"/>
      <x/>
      <x v="6562"/>
      <x v="180"/>
      <x v="165"/>
      <x v="179"/>
      <x/>
    </i>
    <i r="1">
      <x v="608"/>
      <x v="24"/>
      <x/>
      <x v="7162"/>
      <x v="378"/>
      <x v="1018"/>
      <x v="790"/>
      <x/>
    </i>
    <i r="1">
      <x v="737"/>
      <x v="16"/>
      <x/>
      <x v="6759"/>
      <x v="202"/>
      <x v="842"/>
      <x v="611"/>
      <x/>
    </i>
    <i r="1">
      <x v="742"/>
      <x v="17"/>
      <x/>
      <x v="6840"/>
      <x v="271"/>
      <x v="913"/>
      <x v="616"/>
      <x/>
    </i>
    <i r="4">
      <x v="6849"/>
      <x v="273"/>
      <x v="915"/>
      <x v="616"/>
      <x/>
    </i>
    <i r="4">
      <x v="6863"/>
      <x v="274"/>
      <x v="916"/>
      <x v="616"/>
      <x/>
    </i>
    <i r="4">
      <x v="6894"/>
      <x v="277"/>
      <x v="919"/>
      <x v="616"/>
      <x/>
    </i>
    <i r="4">
      <x v="6925"/>
      <x v="279"/>
      <x v="921"/>
      <x v="616"/>
      <x/>
    </i>
    <i r="4">
      <x v="6955"/>
      <x v="281"/>
      <x v="923"/>
      <x v="616"/>
      <x/>
    </i>
    <i r="1">
      <x v="788"/>
      <x/>
      <x/>
      <x v="3475"/>
      <x v="284"/>
      <x v="926"/>
      <x v="123"/>
      <x/>
    </i>
    <i r="1">
      <x v="812"/>
      <x v="17"/>
      <x/>
      <x v="6878"/>
      <x v="276"/>
      <x v="918"/>
      <x v="670"/>
      <x/>
    </i>
    <i r="1">
      <x v="814"/>
      <x v="17"/>
      <x/>
      <x v="6909"/>
      <x v="278"/>
      <x v="920"/>
      <x v="673"/>
      <x/>
    </i>
    <i r="1">
      <x v="815"/>
      <x v="17"/>
      <x/>
      <x v="6939"/>
      <x v="280"/>
      <x v="922"/>
      <x v="675"/>
      <x/>
    </i>
    <i r="1">
      <x v="816"/>
      <x v="17"/>
      <x/>
      <x v="6969"/>
      <x v="282"/>
      <x v="924"/>
      <x v="676"/>
      <x/>
    </i>
    <i r="1">
      <x v="817"/>
      <x v="17"/>
      <x/>
      <x v="6983"/>
      <x v="283"/>
      <x v="925"/>
      <x v="680"/>
      <x/>
    </i>
    <i r="1">
      <x v="819"/>
      <x/>
      <x/>
      <x v="3475"/>
      <x v="286"/>
      <x v="927"/>
      <x v="123"/>
      <x/>
    </i>
    <i r="1">
      <x v="820"/>
      <x/>
      <x/>
      <x v="3475"/>
      <x v="287"/>
      <x v="928"/>
      <x v="684"/>
      <x/>
    </i>
    <i r="1">
      <x v="822"/>
      <x/>
      <x/>
      <x v="3475"/>
      <x v="288"/>
      <x v="929"/>
      <x v="686"/>
      <x/>
    </i>
    <i r="1">
      <x v="823"/>
      <x/>
      <x/>
      <x v="3475"/>
      <x v="289"/>
      <x v="930"/>
      <x v="687"/>
      <x/>
    </i>
    <i r="1">
      <x v="824"/>
      <x/>
      <x/>
      <x v="3475"/>
      <x v="290"/>
      <x v="931"/>
      <x v="688"/>
      <x/>
    </i>
    <i r="1">
      <x v="826"/>
      <x/>
      <x/>
      <x v="3475"/>
      <x v="291"/>
      <x v="932"/>
      <x v="688"/>
      <x/>
    </i>
    <i r="1">
      <x v="828"/>
      <x/>
      <x/>
      <x v="3475"/>
      <x v="292"/>
      <x v="933"/>
      <x v="123"/>
      <x/>
    </i>
    <i r="1">
      <x v="829"/>
      <x v="18"/>
      <x/>
      <x v="7035"/>
      <x v="332"/>
      <x v="974"/>
      <x v="689"/>
      <x/>
    </i>
    <i r="1">
      <x v="864"/>
      <x v="19"/>
      <x/>
      <x v="7046"/>
      <x v="333"/>
      <x v="975"/>
      <x v="726"/>
      <x/>
    </i>
    <i r="1">
      <x v="910"/>
      <x v="23"/>
      <x/>
      <x v="7157"/>
      <x v="374"/>
      <x v="1015"/>
      <x v="785"/>
      <x/>
    </i>
    <i r="1">
      <x v="911"/>
      <x v="23"/>
      <x v="1"/>
      <x v="7158"/>
      <x v="375"/>
      <x v="1016"/>
      <x v="786"/>
      <x/>
    </i>
    <i r="1">
      <x v="912"/>
      <x v="23"/>
      <x v="1"/>
      <x v="7159"/>
      <x v="376"/>
      <x v="1017"/>
      <x v="787"/>
      <x/>
    </i>
    <i r="1">
      <x v="915"/>
      <x v="24"/>
      <x v="1"/>
      <x v="7164"/>
      <x v="379"/>
      <x v="1019"/>
      <x v="792"/>
      <x v="22"/>
    </i>
    <i r="1">
      <x v="916"/>
      <x v="24"/>
      <x v="1"/>
      <x v="7165"/>
      <x v="380"/>
      <x v="1020"/>
      <x v="793"/>
      <x v="22"/>
    </i>
    <i r="1">
      <x v="917"/>
      <x v="24"/>
      <x v="1"/>
      <x v="7166"/>
      <x v="381"/>
      <x v="1021"/>
      <x v="794"/>
      <x v="22"/>
    </i>
    <i r="1">
      <x v="918"/>
      <x v="24"/>
      <x v="1"/>
      <x v="7167"/>
      <x v="382"/>
      <x v="1022"/>
      <x v="795"/>
      <x v="22"/>
    </i>
    <i r="1">
      <x v="919"/>
      <x v="24"/>
      <x v="1"/>
      <x v="7168"/>
      <x v="383"/>
      <x v="1023"/>
      <x v="796"/>
      <x v="22"/>
    </i>
    <i r="1">
      <x v="920"/>
      <x v="24"/>
      <x v="1"/>
      <x v="7169"/>
      <x v="384"/>
      <x v="1024"/>
      <x v="797"/>
      <x v="22"/>
    </i>
    <i r="1">
      <x v="921"/>
      <x v="24"/>
      <x v="1"/>
      <x v="7170"/>
      <x v="385"/>
      <x v="1025"/>
      <x v="798"/>
      <x v="22"/>
    </i>
    <i r="1">
      <x v="922"/>
      <x v="24"/>
      <x/>
      <x v="7171"/>
      <x v="386"/>
      <x v="1026"/>
      <x v="799"/>
      <x/>
    </i>
    <i r="1">
      <x v="923"/>
      <x v="24"/>
      <x/>
      <x v="7176"/>
      <x v="388"/>
      <x v="1027"/>
      <x v="802"/>
      <x/>
    </i>
    <i r="1">
      <x v="924"/>
      <x v="25"/>
      <x/>
      <x v="7464"/>
      <x v="389"/>
      <x v="1028"/>
      <x v="804"/>
      <x/>
    </i>
    <i r="1">
      <x v="925"/>
      <x v="25"/>
      <x/>
      <x v="7465"/>
      <x v="390"/>
      <x v="1029"/>
      <x v="805"/>
      <x/>
    </i>
    <i r="1">
      <x v="939"/>
      <x v="25"/>
      <x/>
      <x v="7483"/>
      <x v="404"/>
      <x v="1042"/>
      <x v="823"/>
      <x/>
    </i>
    <i r="1">
      <x v="941"/>
      <x v="25"/>
      <x/>
      <x v="7492"/>
      <x v="406"/>
      <x v="1043"/>
      <x v="827"/>
      <x/>
    </i>
    <i r="1">
      <x v="944"/>
      <x v="25"/>
      <x/>
      <x v="7510"/>
      <x v="409"/>
      <x v="1046"/>
      <x v="830"/>
      <x/>
    </i>
    <i r="1">
      <x v="945"/>
      <x v="25"/>
      <x/>
      <x v="7661"/>
      <x v="410"/>
      <x v="1047"/>
      <x v="831"/>
      <x/>
    </i>
    <i r="1">
      <x v="1042"/>
      <x v="28"/>
      <x/>
      <x v="7404"/>
      <x v="466"/>
      <x v="1133"/>
      <x v="932"/>
      <x/>
    </i>
    <i r="1">
      <x v="1049"/>
      <x v="28"/>
      <x/>
      <x v="7420"/>
      <x v="471"/>
      <x v="1137"/>
      <x v="939"/>
      <x/>
    </i>
    <i r="1">
      <x v="1053"/>
      <x v="28"/>
      <x/>
      <x v="7438"/>
      <x v="474"/>
      <x v="1140"/>
      <x v="943"/>
      <x/>
    </i>
    <i r="1">
      <x v="1054"/>
      <x v="28"/>
      <x v="1"/>
      <x v="7448"/>
      <x v="475"/>
      <x v="1141"/>
      <x v="945"/>
      <x/>
    </i>
    <i r="1">
      <x v="1055"/>
      <x v="28"/>
      <x/>
      <x v="7449"/>
      <x v="476"/>
      <x v="1142"/>
      <x v="946"/>
      <x/>
    </i>
    <i r="1">
      <x v="1057"/>
      <x v="28"/>
      <x/>
      <x v="3753"/>
      <x v="478"/>
      <x v="1143"/>
      <x v="949"/>
      <x/>
    </i>
    <i r="1">
      <x v="1094"/>
      <x v="27"/>
      <x/>
      <x v="7840"/>
      <x v="512"/>
      <x v="1181"/>
      <x v="996"/>
      <x/>
    </i>
    <i r="1">
      <x v="1095"/>
      <x v="27"/>
      <x/>
      <x v="7857"/>
      <x v="513"/>
      <x v="1182"/>
      <x v="1000"/>
      <x/>
    </i>
    <i r="1">
      <x v="1096"/>
      <x v="27"/>
      <x/>
      <x v="7867"/>
      <x v="514"/>
      <x v="1183"/>
      <x v="1002"/>
      <x/>
    </i>
    <i r="1">
      <x v="1103"/>
      <x v="27"/>
      <x/>
      <x v="7889"/>
      <x v="519"/>
      <x v="1187"/>
      <x v="1009"/>
      <x/>
    </i>
    <i r="1">
      <x v="1107"/>
      <x v="27"/>
      <x/>
      <x v="7903"/>
      <x v="520"/>
      <x v="1188"/>
      <x v="1009"/>
      <x/>
    </i>
    <i r="1">
      <x v="1109"/>
      <x v="27"/>
      <x/>
      <x v="7915"/>
      <x v="522"/>
      <x v="1190"/>
      <x v="1020"/>
      <x/>
    </i>
    <i r="1">
      <x v="1194"/>
      <x v="25"/>
      <x/>
      <x v="7728"/>
      <x v="598"/>
      <x v="1074"/>
      <x v="1078"/>
      <x/>
    </i>
    <i r="1">
      <x v="1204"/>
      <x v="27"/>
      <x/>
      <x v="7400"/>
      <x v="612"/>
      <x v="1296"/>
      <x v="1118"/>
      <x/>
    </i>
    <i r="1">
      <x v="1205"/>
      <x v="27"/>
      <x v="1"/>
      <x v="7402"/>
      <x v="613"/>
      <x v="1297"/>
      <x v="1119"/>
      <x/>
    </i>
    <i r="1">
      <x v="1206"/>
      <x v="25"/>
      <x/>
      <x v="7737"/>
      <x v="614"/>
      <x v="1298"/>
      <x v="123"/>
      <x/>
    </i>
    <i>
      <x v="2"/>
      <x v="1"/>
      <x/>
      <x v="1"/>
      <x v="6286"/>
      <x v="1"/>
      <x v="1"/>
      <x v="599"/>
      <x/>
    </i>
    <i>
      <x v="3"/>
      <x v="2"/>
      <x v="1"/>
      <x/>
      <x v="6288"/>
      <x v="4"/>
      <x v="3"/>
      <x v="2"/>
      <x/>
    </i>
    <i>
      <x v="4"/>
      <x v="3"/>
      <x v="1"/>
      <x v="1"/>
      <x v="6289"/>
      <x v="5"/>
      <x v="4"/>
      <x v="3"/>
      <x/>
    </i>
    <i>
      <x v="5"/>
      <x v="4"/>
      <x v="1"/>
      <x v="1"/>
      <x v="6290"/>
      <x v="6"/>
      <x v="5"/>
      <x v="4"/>
      <x/>
    </i>
    <i>
      <x v="6"/>
      <x v="5"/>
      <x v="1"/>
      <x v="1"/>
      <x v="6291"/>
      <x v="7"/>
      <x v="6"/>
      <x v="5"/>
      <x/>
    </i>
    <i>
      <x v="7"/>
      <x v="6"/>
      <x v="1"/>
      <x/>
      <x v="6292"/>
      <x v="8"/>
      <x v="7"/>
      <x v="6"/>
      <x/>
    </i>
    <i>
      <x v="8"/>
      <x v="7"/>
      <x v="1"/>
      <x v="1"/>
      <x v="6293"/>
      <x v="9"/>
      <x v="8"/>
      <x v="7"/>
      <x/>
    </i>
    <i>
      <x v="9"/>
      <x v="8"/>
      <x v="1"/>
      <x v="1"/>
      <x v="6294"/>
      <x v="10"/>
      <x v="9"/>
      <x v="8"/>
      <x/>
    </i>
    <i>
      <x v="10"/>
      <x v="10"/>
      <x v="1"/>
      <x v="3"/>
      <x v="6298"/>
      <x v="12"/>
      <x v="10"/>
      <x v="114"/>
      <x/>
    </i>
    <i>
      <x v="11"/>
      <x v="12"/>
      <x v="1"/>
      <x v="1"/>
      <x v="6301"/>
      <x v="14"/>
      <x v="11"/>
      <x v="11"/>
      <x/>
    </i>
    <i>
      <x v="12"/>
      <x v="15"/>
      <x v="1"/>
      <x v="1"/>
      <x v="6311"/>
      <x v="19"/>
      <x v="12"/>
      <x v="13"/>
      <x/>
    </i>
    <i>
      <x v="13"/>
      <x v="16"/>
      <x v="1"/>
      <x/>
      <x v="6312"/>
      <x v="20"/>
      <x v="13"/>
      <x v="14"/>
      <x/>
    </i>
    <i>
      <x v="14"/>
      <x v="18"/>
      <x v="1"/>
      <x v="1"/>
      <x v="6318"/>
      <x v="22"/>
      <x v="14"/>
      <x v="16"/>
      <x/>
    </i>
    <i>
      <x v="15"/>
      <x v="19"/>
      <x v="1"/>
      <x v="1"/>
      <x v="6319"/>
      <x v="23"/>
      <x v="15"/>
      <x v="16"/>
      <x/>
    </i>
    <i>
      <x v="16"/>
      <x v="20"/>
      <x v="1"/>
      <x v="1"/>
      <x v="6320"/>
      <x v="24"/>
      <x v="16"/>
      <x v="17"/>
      <x/>
    </i>
    <i>
      <x v="17"/>
      <x v="21"/>
      <x v="1"/>
      <x v="1"/>
      <x v="6321"/>
      <x v="25"/>
      <x v="17"/>
      <x v="18"/>
      <x/>
    </i>
    <i>
      <x v="18"/>
      <x v="22"/>
      <x v="1"/>
      <x v="1"/>
      <x v="6322"/>
      <x v="26"/>
      <x v="18"/>
      <x v="95"/>
      <x/>
    </i>
    <i>
      <x v="19"/>
      <x v="23"/>
      <x v="1"/>
      <x v="1"/>
      <x v="6323"/>
      <x v="27"/>
      <x v="19"/>
      <x v="19"/>
      <x/>
    </i>
    <i>
      <x v="23"/>
      <x v="31"/>
      <x v="1"/>
      <x v="1"/>
      <x v="6332"/>
      <x v="36"/>
      <x v="23"/>
      <x v="24"/>
      <x/>
    </i>
    <i>
      <x v="24"/>
      <x v="32"/>
      <x v="1"/>
      <x v="1"/>
      <x v="6333"/>
      <x v="37"/>
      <x v="24"/>
      <x v="25"/>
      <x/>
    </i>
    <i>
      <x v="25"/>
      <x v="58"/>
      <x v="1"/>
      <x v="1"/>
      <x v="6334"/>
      <x v="38"/>
      <x v="25"/>
      <x v="92"/>
      <x/>
    </i>
    <i>
      <x v="27"/>
      <x v="34"/>
      <x v="1"/>
      <x v="1"/>
      <x v="6341"/>
      <x v="45"/>
      <x v="27"/>
      <x v="27"/>
      <x/>
    </i>
    <i>
      <x v="28"/>
      <x v="35"/>
      <x v="1"/>
      <x v="1"/>
      <x v="6342"/>
      <x v="46"/>
      <x v="28"/>
      <x v="28"/>
      <x/>
    </i>
    <i>
      <x v="29"/>
      <x v="36"/>
      <x v="1"/>
      <x v="1"/>
      <x v="6343"/>
      <x v="47"/>
      <x v="29"/>
      <x v="29"/>
      <x/>
    </i>
    <i>
      <x v="30"/>
      <x v="37"/>
      <x v="1"/>
      <x v="1"/>
      <x v="6344"/>
      <x v="48"/>
      <x v="30"/>
      <x v="30"/>
      <x/>
    </i>
    <i>
      <x v="31"/>
      <x v="38"/>
      <x v="1"/>
      <x v="1"/>
      <x v="6348"/>
      <x v="52"/>
      <x v="31"/>
      <x v="31"/>
      <x/>
    </i>
    <i>
      <x v="32"/>
      <x v="39"/>
      <x v="1"/>
      <x v="1"/>
      <x v="6349"/>
      <x v="53"/>
      <x v="32"/>
      <x v="32"/>
      <x/>
    </i>
    <i>
      <x v="33"/>
      <x v="40"/>
      <x v="1"/>
      <x v="1"/>
      <x v="6350"/>
      <x v="54"/>
      <x v="33"/>
      <x v="33"/>
      <x/>
    </i>
    <i>
      <x v="34"/>
      <x v="41"/>
      <x v="1"/>
      <x v="1"/>
      <x v="6302"/>
      <x v="15"/>
      <x v="34"/>
      <x v="34"/>
      <x/>
    </i>
    <i>
      <x v="35"/>
      <x v="66"/>
      <x v="2"/>
      <x/>
      <x v="6537"/>
      <x v="98"/>
      <x v="51"/>
      <x v="67"/>
      <x/>
    </i>
    <i>
      <x v="36"/>
      <x v="67"/>
      <x v="2"/>
      <x v="1"/>
      <x v="6538"/>
      <x v="99"/>
      <x v="52"/>
      <x v="68"/>
      <x/>
    </i>
    <i>
      <x v="37"/>
      <x v="96"/>
      <x v="2"/>
      <x v="1"/>
      <x v="6519"/>
      <x v="80"/>
      <x v="53"/>
      <x v="98"/>
      <x/>
    </i>
    <i>
      <x v="38"/>
      <x v="68"/>
      <x v="2"/>
      <x v="1"/>
      <x v="6540"/>
      <x v="100"/>
      <x v="54"/>
      <x v="69"/>
      <x/>
    </i>
    <i>
      <x v="39"/>
      <x v="103"/>
      <x v="2"/>
      <x v="1"/>
      <x v="6541"/>
      <x v="101"/>
      <x v="55"/>
      <x v="112"/>
      <x/>
    </i>
    <i>
      <x v="40"/>
      <x v="69"/>
      <x v="2"/>
      <x v="1"/>
      <x v="6542"/>
      <x v="102"/>
      <x v="56"/>
      <x v="70"/>
      <x/>
    </i>
    <i>
      <x v="41"/>
      <x v="71"/>
      <x v="2"/>
      <x v="1"/>
      <x v="6545"/>
      <x v="104"/>
      <x v="57"/>
      <x v="72"/>
      <x/>
    </i>
    <i>
      <x v="42"/>
      <x v="73"/>
      <x v="2"/>
      <x v="1"/>
      <x v="6547"/>
      <x v="106"/>
      <x v="58"/>
      <x v="126"/>
      <x/>
    </i>
    <i>
      <x v="43"/>
      <x v="74"/>
      <x v="2"/>
      <x v="1"/>
      <x v="6548"/>
      <x v="107"/>
      <x v="59"/>
      <x v="74"/>
      <x/>
    </i>
    <i>
      <x v="44"/>
      <x v="75"/>
      <x v="2"/>
      <x/>
      <x v="6518"/>
      <x v="79"/>
      <x v="60"/>
      <x v="75"/>
      <x/>
    </i>
    <i>
      <x v="45"/>
      <x v="76"/>
      <x v="2"/>
      <x v="1"/>
      <x v="6520"/>
      <x v="81"/>
      <x v="61"/>
      <x v="99"/>
      <x/>
    </i>
    <i>
      <x v="46"/>
      <x v="77"/>
      <x v="2"/>
      <x v="1"/>
      <x v="6521"/>
      <x v="82"/>
      <x v="62"/>
      <x v="100"/>
      <x/>
    </i>
    <i>
      <x v="47"/>
      <x v="78"/>
      <x v="2"/>
      <x v="1"/>
      <x v="6522"/>
      <x v="83"/>
      <x v="63"/>
      <x v="76"/>
      <x/>
    </i>
    <i>
      <x v="48"/>
      <x v="79"/>
      <x v="2"/>
      <x v="1"/>
      <x v="6523"/>
      <x v="84"/>
      <x v="64"/>
      <x v="77"/>
      <x/>
    </i>
    <i>
      <x v="49"/>
      <x v="80"/>
      <x v="2"/>
      <x v="1"/>
      <x v="6524"/>
      <x v="85"/>
      <x v="65"/>
      <x v="78"/>
      <x/>
    </i>
    <i>
      <x v="50"/>
      <x v="82"/>
      <x v="2"/>
      <x v="1"/>
      <x v="6526"/>
      <x v="87"/>
      <x v="66"/>
      <x v="79"/>
      <x/>
    </i>
    <i>
      <x v="51"/>
      <x v="84"/>
      <x v="2"/>
      <x v="1"/>
      <x v="6528"/>
      <x v="89"/>
      <x v="67"/>
      <x v="103"/>
      <x/>
    </i>
    <i>
      <x v="52"/>
      <x v="99"/>
      <x v="2"/>
      <x v="1"/>
      <x v="6533"/>
      <x v="94"/>
      <x v="68"/>
      <x v="108"/>
      <x/>
    </i>
    <i>
      <x v="53"/>
      <x v="100"/>
      <x v="2"/>
      <x v="1"/>
      <x v="6535"/>
      <x v="96"/>
      <x v="69"/>
      <x v="110"/>
      <x/>
    </i>
    <i>
      <x v="54"/>
      <x v="70"/>
      <x v="2"/>
      <x/>
      <x v="6543"/>
      <x v="103"/>
      <x v="77"/>
      <x v="71"/>
      <x/>
    </i>
    <i>
      <x v="55"/>
      <x v="72"/>
      <x v="2"/>
      <x v="1"/>
      <x v="6546"/>
      <x v="105"/>
      <x v="78"/>
      <x v="73"/>
      <x/>
    </i>
    <i>
      <x v="56"/>
      <x v="9"/>
      <x v="1"/>
      <x/>
      <x v="6295"/>
      <x v="11"/>
      <x v="79"/>
      <x v="9"/>
      <x/>
    </i>
    <i>
      <x v="57"/>
      <x v="14"/>
      <x v="1"/>
      <x v="1"/>
      <x v="6310"/>
      <x v="18"/>
      <x v="80"/>
      <x v="93"/>
      <x/>
    </i>
    <i>
      <x v="58"/>
      <x v="98"/>
      <x v="1"/>
      <x v="1"/>
      <x v="6317"/>
      <x v="21"/>
      <x v="81"/>
      <x v="94"/>
      <x/>
    </i>
    <i>
      <x v="59"/>
      <x v="81"/>
      <x v="2"/>
      <x v="1"/>
      <x v="6525"/>
      <x v="86"/>
      <x v="83"/>
      <x v="101"/>
      <x/>
    </i>
    <i>
      <x v="60"/>
      <x v="83"/>
      <x v="2"/>
      <x v="1"/>
      <x v="6527"/>
      <x v="88"/>
      <x v="84"/>
      <x v="102"/>
      <x/>
    </i>
    <i>
      <x v="61"/>
      <x v="85"/>
      <x v="2"/>
      <x v="1"/>
      <x v="6529"/>
      <x v="90"/>
      <x v="85"/>
      <x v="104"/>
      <x/>
    </i>
    <i>
      <x v="62"/>
      <x v="86"/>
      <x v="2"/>
      <x v="1"/>
      <x v="6530"/>
      <x v="91"/>
      <x v="86"/>
      <x v="105"/>
      <x/>
    </i>
    <i>
      <x v="63"/>
      <x v="87"/>
      <x v="2"/>
      <x v="1"/>
      <x v="6531"/>
      <x v="92"/>
      <x v="87"/>
      <x v="106"/>
      <x/>
    </i>
    <i>
      <x v="64"/>
      <x v="88"/>
      <x v="2"/>
      <x v="1"/>
      <x v="6532"/>
      <x v="93"/>
      <x v="88"/>
      <x v="80"/>
      <x/>
    </i>
    <i>
      <x v="65"/>
      <x v="101"/>
      <x v="2"/>
      <x v="1"/>
      <x v="6534"/>
      <x v="95"/>
      <x v="90"/>
      <x v="109"/>
      <x/>
    </i>
    <i>
      <x v="66"/>
      <x v="102"/>
      <x v="2"/>
      <x v="1"/>
      <x v="6536"/>
      <x v="97"/>
      <x v="91"/>
      <x v="111"/>
      <x/>
    </i>
    <i>
      <x v="67"/>
      <x v="104"/>
      <x/>
      <x v="1"/>
      <x v="6287"/>
      <x v="2"/>
      <x v="92"/>
      <x v="1"/>
      <x/>
    </i>
    <i>
      <x v="69"/>
      <x v="11"/>
      <x v="1"/>
      <x v="3"/>
      <x v="6299"/>
      <x v="13"/>
      <x v="93"/>
      <x v="115"/>
      <x/>
    </i>
    <i>
      <x v="70"/>
      <x v="27"/>
      <x v="1"/>
      <x v="1"/>
      <x v="6327"/>
      <x v="31"/>
      <x v="94"/>
      <x v="23"/>
      <x/>
    </i>
    <i>
      <x v="71"/>
      <x v="105"/>
      <x v="1"/>
      <x v="1"/>
      <x v="6328"/>
      <x v="32"/>
      <x v="95"/>
      <x v="117"/>
      <x/>
    </i>
    <i>
      <x v="72"/>
      <x v="28"/>
      <x v="1"/>
      <x v="1"/>
      <x v="6329"/>
      <x v="33"/>
      <x v="96"/>
      <x v="16"/>
      <x/>
    </i>
    <i>
      <x v="73"/>
      <x v="29"/>
      <x v="1"/>
      <x v="1"/>
      <x v="6330"/>
      <x v="34"/>
      <x v="97"/>
      <x v="16"/>
      <x/>
    </i>
    <i>
      <x v="75"/>
      <x v="107"/>
      <x v="1"/>
      <x v="1"/>
      <x v="6335"/>
      <x v="39"/>
      <x v="99"/>
      <x v="118"/>
      <x/>
    </i>
    <i>
      <x v="76"/>
      <x v="109"/>
      <x v="1"/>
      <x v="1"/>
      <x v="6337"/>
      <x v="41"/>
      <x v="100"/>
      <x v="16"/>
      <x/>
    </i>
    <i>
      <x v="77"/>
      <x v="110"/>
      <x v="1"/>
      <x v="1"/>
      <x v="6338"/>
      <x v="42"/>
      <x v="101"/>
      <x v="16"/>
      <x/>
    </i>
    <i>
      <x v="78"/>
      <x v="111"/>
      <x v="1"/>
      <x v="1"/>
      <x v="6339"/>
      <x v="43"/>
      <x v="102"/>
      <x v="16"/>
      <x/>
    </i>
    <i>
      <x v="79"/>
      <x v="112"/>
      <x v="1"/>
      <x v="1"/>
      <x v="6340"/>
      <x v="44"/>
      <x v="103"/>
      <x v="16"/>
      <x/>
    </i>
    <i>
      <x v="80"/>
      <x v="113"/>
      <x v="1"/>
      <x v="1"/>
      <x v="6345"/>
      <x v="49"/>
      <x v="104"/>
      <x v="16"/>
      <x/>
    </i>
    <i>
      <x v="81"/>
      <x v="114"/>
      <x v="1"/>
      <x v="1"/>
      <x v="6346"/>
      <x v="50"/>
      <x v="105"/>
      <x v="16"/>
      <x/>
    </i>
    <i>
      <x v="82"/>
      <x v="115"/>
      <x v="1"/>
      <x v="1"/>
      <x v="6347"/>
      <x v="51"/>
      <x v="106"/>
      <x v="16"/>
      <x/>
    </i>
    <i>
      <x v="83"/>
      <x v="42"/>
      <x v="1"/>
      <x v="1"/>
      <x v="6351"/>
      <x v="55"/>
      <x v="107"/>
      <x v="35"/>
      <x/>
    </i>
    <i>
      <x v="84"/>
      <x v="45"/>
      <x v="1"/>
      <x v="1"/>
      <x v="6354"/>
      <x v="58"/>
      <x v="108"/>
      <x v="38"/>
      <x/>
    </i>
    <i>
      <x v="86"/>
      <x v="117"/>
      <x v="1"/>
      <x v="1"/>
      <x v="6303"/>
      <x v="16"/>
      <x v="111"/>
      <x v="121"/>
      <x/>
    </i>
    <i>
      <x v="87"/>
      <x v="43"/>
      <x v="1"/>
      <x v="1"/>
      <x v="6352"/>
      <x v="56"/>
      <x v="112"/>
      <x v="36"/>
      <x/>
    </i>
    <i>
      <x v="88"/>
      <x v="44"/>
      <x v="1"/>
      <x v="1"/>
      <x v="6353"/>
      <x v="57"/>
      <x v="113"/>
      <x v="37"/>
      <x/>
    </i>
    <i>
      <x v="93"/>
      <x v="13"/>
      <x v="1"/>
      <x/>
      <x v="6304"/>
      <x v="17"/>
      <x v="122"/>
      <x v="12"/>
      <x/>
    </i>
    <i>
      <x v="94"/>
      <x v="122"/>
      <x v="3"/>
      <x/>
      <x v="6444"/>
      <x v="122"/>
      <x v="127"/>
      <x v="129"/>
      <x/>
    </i>
    <i>
      <x v="95"/>
      <x v="123"/>
      <x v="3"/>
      <x v="1"/>
      <x v="6445"/>
      <x v="123"/>
      <x v="128"/>
      <x v="130"/>
      <x/>
    </i>
    <i>
      <x v="96"/>
      <x v="124"/>
      <x v="3"/>
      <x v="1"/>
      <x v="6446"/>
      <x v="124"/>
      <x v="129"/>
      <x v="131"/>
      <x/>
    </i>
    <i>
      <x v="97"/>
      <x v="125"/>
      <x v="3"/>
      <x v="1"/>
      <x v="6447"/>
      <x v="125"/>
      <x v="130"/>
      <x v="132"/>
      <x/>
    </i>
    <i>
      <x v="98"/>
      <x v="128"/>
      <x v="3"/>
      <x v="1"/>
      <x v="6450"/>
      <x v="127"/>
      <x v="131"/>
      <x v="135"/>
      <x/>
    </i>
    <i>
      <x v="99"/>
      <x v="130"/>
      <x v="3"/>
      <x v="1"/>
      <x v="6452"/>
      <x v="129"/>
      <x v="132"/>
      <x v="137"/>
      <x/>
    </i>
    <i>
      <x v="100"/>
      <x v="131"/>
      <x v="3"/>
      <x v="1"/>
      <x v="6453"/>
      <x v="130"/>
      <x v="133"/>
      <x v="138"/>
      <x/>
    </i>
    <i>
      <x v="101"/>
      <x v="132"/>
      <x v="3"/>
      <x v="1"/>
      <x v="6454"/>
      <x v="131"/>
      <x v="134"/>
      <x v="139"/>
      <x/>
    </i>
    <i>
      <x v="102"/>
      <x v="133"/>
      <x v="3"/>
      <x v="1"/>
      <x v="6455"/>
      <x v="132"/>
      <x v="135"/>
      <x v="140"/>
      <x/>
    </i>
    <i>
      <x v="103"/>
      <x v="134"/>
      <x v="3"/>
      <x/>
      <x v="6456"/>
      <x v="133"/>
      <x v="136"/>
      <x v="141"/>
      <x/>
    </i>
    <i>
      <x v="104"/>
      <x v="138"/>
      <x v="3"/>
      <x v="1"/>
      <x v="6461"/>
      <x v="136"/>
      <x v="137"/>
      <x v="146"/>
      <x/>
    </i>
    <i>
      <x v="105"/>
      <x v="131"/>
      <x v="3"/>
      <x v="1"/>
      <x v="6465"/>
      <x v="140"/>
      <x v="138"/>
      <x v="138"/>
      <x/>
    </i>
    <i>
      <x v="106"/>
      <x v="142"/>
      <x v="3"/>
      <x/>
      <x v="6466"/>
      <x v="141"/>
      <x v="139"/>
      <x v="149"/>
      <x/>
    </i>
    <i>
      <x v="108"/>
      <x v="144"/>
      <x v="3"/>
      <x v="1"/>
      <x v="6470"/>
      <x v="143"/>
      <x v="141"/>
      <x v="151"/>
      <x/>
    </i>
    <i>
      <x v="109"/>
      <x v="145"/>
      <x v="3"/>
      <x v="1"/>
      <x v="6471"/>
      <x v="144"/>
      <x v="142"/>
      <x v="152"/>
      <x/>
    </i>
    <i>
      <x v="110"/>
      <x v="146"/>
      <x v="3"/>
      <x v="1"/>
      <x v="6472"/>
      <x v="145"/>
      <x v="143"/>
      <x v="153"/>
      <x/>
    </i>
    <i>
      <x v="111"/>
      <x v="147"/>
      <x v="3"/>
      <x v="1"/>
      <x v="6473"/>
      <x v="146"/>
      <x v="144"/>
      <x v="604"/>
      <x/>
    </i>
    <i>
      <x v="112"/>
      <x v="131"/>
      <x v="3"/>
      <x v="1"/>
      <x v="6474"/>
      <x v="147"/>
      <x v="145"/>
      <x v="138"/>
      <x/>
    </i>
    <i>
      <x v="113"/>
      <x v="148"/>
      <x v="3"/>
      <x v="1"/>
      <x v="6475"/>
      <x v="148"/>
      <x v="146"/>
      <x v="605"/>
      <x/>
    </i>
    <i>
      <x v="114"/>
      <x v="149"/>
      <x v="3"/>
      <x/>
      <x v="6476"/>
      <x v="149"/>
      <x v="147"/>
      <x v="154"/>
      <x/>
    </i>
    <i>
      <x v="115"/>
      <x v="131"/>
      <x v="3"/>
      <x v="1"/>
      <x v="6484"/>
      <x v="154"/>
      <x v="148"/>
      <x v="138"/>
      <x/>
    </i>
    <i>
      <x v="116"/>
      <x v="154"/>
      <x v="3"/>
      <x/>
      <x v="6485"/>
      <x v="155"/>
      <x v="149"/>
      <x v="159"/>
      <x/>
    </i>
    <i>
      <x v="117"/>
      <x v="131"/>
      <x v="3"/>
      <x v="1"/>
      <x v="6489"/>
      <x v="156"/>
      <x v="150"/>
      <x v="138"/>
      <x/>
    </i>
    <i>
      <x v="118"/>
      <x v="155"/>
      <x v="3"/>
      <x v="1"/>
      <x v="6490"/>
      <x v="157"/>
      <x v="151"/>
      <x v="160"/>
      <x/>
    </i>
    <i>
      <x v="119"/>
      <x v="156"/>
      <x v="3"/>
      <x v="1"/>
      <x v="6491"/>
      <x v="158"/>
      <x v="152"/>
      <x v="161"/>
      <x/>
    </i>
    <i>
      <x v="120"/>
      <x v="157"/>
      <x v="3"/>
      <x v="1"/>
      <x v="6492"/>
      <x v="159"/>
      <x v="153"/>
      <x v="162"/>
      <x/>
    </i>
    <i>
      <x v="121"/>
      <x v="158"/>
      <x v="3"/>
      <x v="1"/>
      <x v="6493"/>
      <x v="160"/>
      <x v="154"/>
      <x v="163"/>
      <x/>
    </i>
    <i>
      <x v="122"/>
      <x v="159"/>
      <x v="3"/>
      <x v="1"/>
      <x v="6494"/>
      <x v="161"/>
      <x v="155"/>
      <x v="164"/>
      <x/>
    </i>
    <i>
      <x v="124"/>
      <x v="131"/>
      <x v="3"/>
      <x v="1"/>
      <x v="6499"/>
      <x v="163"/>
      <x v="157"/>
      <x v="138"/>
      <x/>
    </i>
    <i>
      <x v="125"/>
      <x v="161"/>
      <x v="3"/>
      <x v="1"/>
      <x v="6500"/>
      <x v="164"/>
      <x v="158"/>
      <x v="166"/>
      <x/>
    </i>
    <i>
      <x v="126"/>
      <x v="162"/>
      <x v="3"/>
      <x v="1"/>
      <x v="6501"/>
      <x v="165"/>
      <x v="159"/>
      <x v="167"/>
      <x/>
    </i>
    <i>
      <x v="127"/>
      <x v="163"/>
      <x v="3"/>
      <x v="1"/>
      <x v="6502"/>
      <x v="166"/>
      <x v="160"/>
      <x v="168"/>
      <x/>
    </i>
    <i>
      <x v="128"/>
      <x v="164"/>
      <x v="3"/>
      <x v="1"/>
      <x v="6503"/>
      <x v="167"/>
      <x v="161"/>
      <x v="169"/>
      <x/>
    </i>
    <i>
      <x v="129"/>
      <x v="165"/>
      <x v="3"/>
      <x v="1"/>
      <x v="6504"/>
      <x v="168"/>
      <x v="162"/>
      <x v="170"/>
      <x/>
    </i>
    <i>
      <x v="131"/>
      <x v="167"/>
      <x v="3"/>
      <x v="1"/>
      <x v="6509"/>
      <x v="170"/>
      <x v="164"/>
      <x v="172"/>
      <x/>
    </i>
    <i>
      <x v="132"/>
      <x v="126"/>
      <x v="3"/>
      <x v="1"/>
      <x v="6448"/>
      <x v="126"/>
      <x v="166"/>
      <x v="133"/>
      <x/>
    </i>
    <i>
      <x v="133"/>
      <x v="733"/>
      <x v="3"/>
      <x v="1"/>
      <x v="6449"/>
      <x v="198"/>
      <x v="167"/>
      <x v="600"/>
      <x/>
    </i>
    <i>
      <x v="134"/>
      <x v="129"/>
      <x v="3"/>
      <x v="1"/>
      <x v="6451"/>
      <x v="128"/>
      <x v="168"/>
      <x v="136"/>
      <x/>
    </i>
    <i>
      <x v="135"/>
      <x v="136"/>
      <x v="3"/>
      <x v="1"/>
      <x v="6459"/>
      <x v="134"/>
      <x v="169"/>
      <x v="144"/>
      <x/>
    </i>
    <i>
      <x v="136"/>
      <x v="137"/>
      <x v="3"/>
      <x v="1"/>
      <x v="6460"/>
      <x v="135"/>
      <x v="170"/>
      <x v="601"/>
      <x/>
    </i>
    <i>
      <x v="137"/>
      <x v="139"/>
      <x v="3"/>
      <x v="1"/>
      <x v="6462"/>
      <x v="137"/>
      <x v="171"/>
      <x v="147"/>
      <x/>
    </i>
    <i>
      <x v="138"/>
      <x v="140"/>
      <x v="3"/>
      <x v="1"/>
      <x v="6463"/>
      <x v="138"/>
      <x v="172"/>
      <x v="602"/>
      <x/>
    </i>
    <i>
      <x v="139"/>
      <x v="141"/>
      <x v="3"/>
      <x v="1"/>
      <x v="6464"/>
      <x v="139"/>
      <x v="173"/>
      <x v="603"/>
      <x/>
    </i>
    <i>
      <x v="140"/>
      <x v="150"/>
      <x v="3"/>
      <x v="1"/>
      <x v="6480"/>
      <x v="150"/>
      <x v="174"/>
      <x v="155"/>
      <x/>
    </i>
    <i>
      <x v="141"/>
      <x v="151"/>
      <x v="3"/>
      <x v="1"/>
      <x v="6481"/>
      <x v="151"/>
      <x v="175"/>
      <x v="156"/>
      <x/>
    </i>
    <i>
      <x v="142"/>
      <x v="152"/>
      <x v="3"/>
      <x v="1"/>
      <x v="6482"/>
      <x v="152"/>
      <x v="176"/>
      <x v="157"/>
      <x/>
    </i>
    <i>
      <x v="143"/>
      <x v="153"/>
      <x v="3"/>
      <x v="1"/>
      <x v="6483"/>
      <x v="153"/>
      <x v="177"/>
      <x v="158"/>
      <x/>
    </i>
    <i>
      <x v="144"/>
      <x v="168"/>
      <x v="3"/>
      <x v="1"/>
      <x v="6510"/>
      <x v="171"/>
      <x v="178"/>
      <x v="173"/>
      <x/>
    </i>
    <i>
      <x v="145"/>
      <x v="169"/>
      <x v="3"/>
      <x v="1"/>
      <x v="6511"/>
      <x v="172"/>
      <x v="179"/>
      <x v="174"/>
      <x/>
    </i>
    <i>
      <x v="146"/>
      <x v="170"/>
      <x v="3"/>
      <x v="1"/>
      <x v="6512"/>
      <x v="173"/>
      <x v="180"/>
      <x v="175"/>
      <x/>
    </i>
    <i>
      <x v="147"/>
      <x v="171"/>
      <x v="3"/>
      <x v="1"/>
      <x v="6513"/>
      <x v="174"/>
      <x v="181"/>
      <x v="135"/>
      <x/>
    </i>
    <i>
      <x v="148"/>
      <x v="172"/>
      <x v="3"/>
      <x v="1"/>
      <x v="6514"/>
      <x v="175"/>
      <x v="182"/>
      <x v="608"/>
      <x/>
    </i>
    <i>
      <x v="149"/>
      <x v="173"/>
      <x v="3"/>
      <x v="1"/>
      <x v="6515"/>
      <x v="176"/>
      <x v="183"/>
      <x v="609"/>
      <x/>
    </i>
    <i>
      <x v="150"/>
      <x v="174"/>
      <x v="3"/>
      <x v="1"/>
      <x v="6516"/>
      <x v="177"/>
      <x v="184"/>
      <x v="135"/>
      <x/>
    </i>
    <i>
      <x v="264"/>
      <x v="1002"/>
      <x v="27"/>
      <x v="3"/>
      <x v="7296"/>
      <x v="435"/>
      <x v="723"/>
      <x v="889"/>
      <x/>
    </i>
    <i>
      <x v="301"/>
      <x v="726"/>
      <x/>
      <x/>
      <x v="6749"/>
      <x v="192"/>
      <x v="833"/>
      <x v="590"/>
      <x/>
    </i>
    <i>
      <x v="302"/>
      <x v="727"/>
      <x v="16"/>
      <x v="3"/>
      <x v="6627"/>
      <x v="193"/>
      <x v="834"/>
      <x v="591"/>
      <x/>
    </i>
    <i>
      <x v="304"/>
      <x v="729"/>
      <x/>
      <x v="1"/>
      <x v="6752"/>
      <x v="194"/>
      <x v="835"/>
      <x v="593"/>
      <x/>
    </i>
    <i>
      <x v="305"/>
      <x v="730"/>
      <x/>
      <x v="1"/>
      <x v="6753"/>
      <x v="195"/>
      <x v="836"/>
      <x v="594"/>
      <x/>
    </i>
    <i>
      <x v="306"/>
      <x v="731"/>
      <x/>
      <x v="1"/>
      <x v="6754"/>
      <x v="196"/>
      <x v="837"/>
      <x v="595"/>
      <x/>
    </i>
    <i>
      <x v="308"/>
      <x v="471"/>
      <x/>
      <x v="1"/>
      <x v="6756"/>
      <x v="187"/>
      <x v="2"/>
      <x v="597"/>
      <x/>
    </i>
    <i>
      <x v="309"/>
      <x v="734"/>
      <x v="3"/>
      <x/>
      <x v="6495"/>
      <x v="199"/>
      <x v="839"/>
      <x v="606"/>
      <x/>
    </i>
    <i>
      <x v="310"/>
      <x v="735"/>
      <x v="3"/>
      <x/>
      <x v="6505"/>
      <x v="200"/>
      <x v="840"/>
      <x v="607"/>
      <x/>
    </i>
    <i>
      <x v="311"/>
      <x v="736"/>
      <x v="3"/>
      <x v="1"/>
      <x v="6517"/>
      <x v="201"/>
      <x v="841"/>
      <x v="610"/>
      <x/>
    </i>
    <i>
      <x v="312"/>
      <x v="742"/>
      <x v="17"/>
      <x/>
      <x v="6679"/>
      <x v="182"/>
      <x v="846"/>
      <x v="616"/>
      <x/>
    </i>
    <i>
      <x v="313"/>
      <x v="743"/>
      <x v="17"/>
      <x v="1"/>
      <x v="6680"/>
      <x v="206"/>
      <x v="847"/>
      <x v="617"/>
      <x v="15"/>
    </i>
    <i>
      <x v="314"/>
      <x v="744"/>
      <x v="17"/>
      <x v="1"/>
      <x v="6681"/>
      <x v="207"/>
      <x v="848"/>
      <x v="618"/>
      <x v="15"/>
    </i>
    <i>
      <x v="317"/>
      <x v="749"/>
      <x v="17"/>
      <x v="1"/>
      <x v="6686"/>
      <x v="210"/>
      <x v="851"/>
      <x v="623"/>
      <x v="15"/>
    </i>
    <i>
      <x v="318"/>
      <x v="750"/>
      <x v="17"/>
      <x v="1"/>
      <x v="6687"/>
      <x v="211"/>
      <x v="852"/>
      <x v="624"/>
      <x v="15"/>
    </i>
    <i>
      <x v="321"/>
      <x v="753"/>
      <x v="17"/>
      <x v="1"/>
      <x v="6690"/>
      <x v="214"/>
      <x v="854"/>
      <x v="627"/>
      <x v="15"/>
    </i>
    <i>
      <x v="322"/>
      <x v="754"/>
      <x v="17"/>
      <x v="1"/>
      <x v="6691"/>
      <x v="215"/>
      <x v="855"/>
      <x v="628"/>
      <x v="15"/>
    </i>
    <i>
      <x v="323"/>
      <x v="755"/>
      <x v="17"/>
      <x v="1"/>
      <x v="6692"/>
      <x v="216"/>
      <x v="856"/>
      <x v="629"/>
      <x v="15"/>
    </i>
    <i>
      <x v="324"/>
      <x v="756"/>
      <x v="17"/>
      <x v="1"/>
      <x v="6693"/>
      <x v="217"/>
      <x v="857"/>
      <x v="630"/>
      <x v="15"/>
    </i>
    <i>
      <x v="325"/>
      <x v="755"/>
      <x v="17"/>
      <x v="1"/>
      <x v="6694"/>
      <x v="218"/>
      <x v="858"/>
      <x v="629"/>
      <x v="15"/>
    </i>
    <i>
      <x v="326"/>
      <x v="757"/>
      <x v="17"/>
      <x v="1"/>
      <x v="6695"/>
      <x v="219"/>
      <x v="859"/>
      <x v="631"/>
      <x v="15"/>
    </i>
    <i>
      <x v="327"/>
      <x v="758"/>
      <x v="17"/>
      <x v="1"/>
      <x v="6696"/>
      <x v="220"/>
      <x v="860"/>
      <x v="632"/>
      <x v="15"/>
    </i>
    <i>
      <x v="328"/>
      <x v="759"/>
      <x v="17"/>
      <x v="1"/>
      <x v="6697"/>
      <x v="221"/>
      <x v="861"/>
      <x v="633"/>
      <x v="15"/>
    </i>
    <i>
      <x v="329"/>
      <x v="760"/>
      <x v="17"/>
      <x v="1"/>
      <x v="6698"/>
      <x v="222"/>
      <x v="862"/>
      <x v="634"/>
      <x v="15"/>
    </i>
    <i>
      <x v="330"/>
      <x v="761"/>
      <x v="17"/>
      <x v="1"/>
      <x v="6699"/>
      <x v="223"/>
      <x v="863"/>
      <x v="635"/>
      <x v="15"/>
    </i>
    <i>
      <x v="331"/>
      <x v="742"/>
      <x v="17"/>
      <x/>
      <x v="6700"/>
      <x v="224"/>
      <x v="864"/>
      <x v="616"/>
      <x/>
    </i>
    <i>
      <x v="332"/>
      <x v="762"/>
      <x v="17"/>
      <x v="1"/>
      <x v="6701"/>
      <x v="225"/>
      <x v="865"/>
      <x v="636"/>
      <x v="16"/>
    </i>
    <i>
      <x v="334"/>
      <x v="765"/>
      <x v="17"/>
      <x v="1"/>
      <x v="6710"/>
      <x v="227"/>
      <x v="867"/>
      <x v="638"/>
      <x v="16"/>
    </i>
    <i>
      <x v="335"/>
      <x v="742"/>
      <x v="17"/>
      <x/>
      <x v="6711"/>
      <x v="228"/>
      <x v="868"/>
      <x v="616"/>
      <x/>
    </i>
    <i>
      <x v="336"/>
      <x v="766"/>
      <x v="17"/>
      <x v="1"/>
      <x v="6712"/>
      <x v="229"/>
      <x v="869"/>
      <x v="639"/>
      <x v="16"/>
    </i>
    <i>
      <x v="338"/>
      <x v="768"/>
      <x v="17"/>
      <x v="1"/>
      <x v="6720"/>
      <x v="231"/>
      <x v="871"/>
      <x v="641"/>
      <x v="16"/>
    </i>
    <i>
      <x v="339"/>
      <x v="742"/>
      <x v="17"/>
      <x/>
      <x v="6721"/>
      <x v="184"/>
      <x v="872"/>
      <x v="616"/>
      <x/>
    </i>
    <i>
      <x v="340"/>
      <x v="743"/>
      <x v="17"/>
      <x v="1"/>
      <x v="6722"/>
      <x v="232"/>
      <x v="873"/>
      <x v="642"/>
      <x v="16"/>
    </i>
    <i>
      <x v="341"/>
      <x v="769"/>
      <x v="17"/>
      <x v="1"/>
      <x v="6730"/>
      <x v="233"/>
      <x v="874"/>
      <x v="643"/>
      <x v="16"/>
    </i>
    <i>
      <x v="342"/>
      <x v="770"/>
      <x v="17"/>
      <x v="1"/>
      <x v="6731"/>
      <x v="234"/>
      <x v="875"/>
      <x v="638"/>
      <x v="16"/>
    </i>
    <i>
      <x v="343"/>
      <x v="742"/>
      <x v="17"/>
      <x/>
      <x v="6732"/>
      <x v="185"/>
      <x v="876"/>
      <x v="616"/>
      <x/>
    </i>
    <i>
      <x v="344"/>
      <x v="771"/>
      <x v="17"/>
      <x v="1"/>
      <x v="6733"/>
      <x v="235"/>
      <x v="877"/>
      <x v="644"/>
      <x v="16"/>
    </i>
    <i>
      <x v="345"/>
      <x v="772"/>
      <x v="17"/>
      <x v="1"/>
      <x v="6740"/>
      <x v="236"/>
      <x v="878"/>
      <x v="645"/>
      <x v="16"/>
    </i>
    <i>
      <x v="346"/>
      <x v="773"/>
      <x v="17"/>
      <x v="1"/>
      <x v="6741"/>
      <x v="237"/>
      <x v="879"/>
      <x v="641"/>
      <x v="16"/>
    </i>
    <i>
      <x v="347"/>
      <x v="774"/>
      <x/>
      <x/>
      <x v="3475"/>
      <x v="238"/>
      <x v="880"/>
      <x v="646"/>
      <x/>
    </i>
    <i>
      <x v="348"/>
      <x v="775"/>
      <x/>
      <x v="1"/>
      <x v="3475"/>
      <x v="239"/>
      <x v="881"/>
      <x v="647"/>
      <x/>
    </i>
    <i>
      <x v="349"/>
      <x v="776"/>
      <x/>
      <x v="1"/>
      <x v="3475"/>
      <x v="240"/>
      <x v="882"/>
      <x v="123"/>
      <x/>
    </i>
    <i>
      <x v="350"/>
      <x v="777"/>
      <x/>
      <x v="1"/>
      <x v="3475"/>
      <x v="241"/>
      <x v="883"/>
      <x v="123"/>
      <x/>
    </i>
    <i>
      <x v="351"/>
      <x v="778"/>
      <x/>
      <x v="1"/>
      <x v="3475"/>
      <x v="242"/>
      <x v="884"/>
      <x v="123"/>
      <x/>
    </i>
    <i>
      <x v="352"/>
      <x v="779"/>
      <x/>
      <x/>
      <x v="3475"/>
      <x v="243"/>
      <x v="885"/>
      <x v="648"/>
      <x/>
    </i>
    <i>
      <x v="353"/>
      <x v="780"/>
      <x/>
      <x v="1"/>
      <x v="3475"/>
      <x v="244"/>
      <x v="886"/>
      <x v="649"/>
      <x/>
    </i>
    <i>
      <x v="354"/>
      <x v="781"/>
      <x/>
      <x v="1"/>
      <x v="3475"/>
      <x v="245"/>
      <x v="887"/>
      <x v="650"/>
      <x/>
    </i>
    <i>
      <x v="355"/>
      <x v="782"/>
      <x/>
      <x v="1"/>
      <x v="3475"/>
      <x v="246"/>
      <x v="888"/>
      <x v="651"/>
      <x/>
    </i>
    <i>
      <x v="356"/>
      <x v="783"/>
      <x/>
      <x v="1"/>
      <x v="3475"/>
      <x v="247"/>
      <x v="889"/>
      <x v="651"/>
      <x/>
    </i>
    <i>
      <x v="357"/>
      <x v="784"/>
      <x/>
      <x v="1"/>
      <x v="3475"/>
      <x v="248"/>
      <x v="890"/>
      <x v="651"/>
      <x/>
    </i>
    <i>
      <x v="358"/>
      <x v="785"/>
      <x/>
      <x v="1"/>
      <x v="3475"/>
      <x v="249"/>
      <x v="891"/>
      <x v="651"/>
      <x/>
    </i>
    <i>
      <x v="359"/>
      <x v="786"/>
      <x/>
      <x/>
      <x v="3475"/>
      <x v="250"/>
      <x v="892"/>
      <x v="652"/>
      <x/>
    </i>
    <i>
      <x v="360"/>
      <x v="787"/>
      <x/>
      <x v="1"/>
      <x v="3475"/>
      <x v="251"/>
      <x v="893"/>
      <x v="123"/>
      <x/>
    </i>
    <i>
      <x v="361"/>
      <x v="788"/>
      <x/>
      <x/>
      <x v="3475"/>
      <x v="252"/>
      <x v="894"/>
      <x v="123"/>
      <x/>
    </i>
    <i>
      <x v="362"/>
      <x v="790"/>
      <x/>
      <x v="1"/>
      <x v="3475"/>
      <x v="253"/>
      <x v="895"/>
      <x v="654"/>
      <x/>
    </i>
    <i>
      <x v="363"/>
      <x v="791"/>
      <x/>
      <x v="1"/>
      <x v="3475"/>
      <x v="254"/>
      <x v="896"/>
      <x v="655"/>
      <x/>
    </i>
    <i>
      <x v="364"/>
      <x v="792"/>
      <x/>
      <x v="1"/>
      <x v="3475"/>
      <x v="255"/>
      <x v="897"/>
      <x v="656"/>
      <x/>
    </i>
    <i>
      <x v="365"/>
      <x v="793"/>
      <x/>
      <x v="1"/>
      <x v="3475"/>
      <x v="256"/>
      <x v="898"/>
      <x v="657"/>
      <x/>
    </i>
    <i>
      <x v="366"/>
      <x v="794"/>
      <x/>
      <x v="1"/>
      <x v="3475"/>
      <x v="257"/>
      <x v="899"/>
      <x v="658"/>
      <x/>
    </i>
    <i>
      <x v="367"/>
      <x v="795"/>
      <x/>
      <x v="1"/>
      <x v="3475"/>
      <x v="258"/>
      <x v="900"/>
      <x v="659"/>
      <x/>
    </i>
    <i>
      <x v="368"/>
      <x v="796"/>
      <x/>
      <x/>
      <x v="3475"/>
      <x v="259"/>
      <x v="901"/>
      <x v="123"/>
      <x/>
    </i>
    <i>
      <x v="369"/>
      <x v="797"/>
      <x/>
      <x v="1"/>
      <x v="3475"/>
      <x v="260"/>
      <x v="902"/>
      <x v="660"/>
      <x/>
    </i>
    <i>
      <x v="370"/>
      <x v="798"/>
      <x/>
      <x v="1"/>
      <x v="3475"/>
      <x v="261"/>
      <x v="903"/>
      <x v="661"/>
      <x/>
    </i>
    <i>
      <x v="371"/>
      <x v="799"/>
      <x/>
      <x v="1"/>
      <x v="3475"/>
      <x v="262"/>
      <x v="904"/>
      <x v="662"/>
      <x/>
    </i>
    <i>
      <x v="372"/>
      <x v="800"/>
      <x/>
      <x v="1"/>
      <x v="3475"/>
      <x v="263"/>
      <x v="905"/>
      <x v="663"/>
      <x/>
    </i>
    <i>
      <x v="373"/>
      <x v="801"/>
      <x/>
      <x v="1"/>
      <x v="3475"/>
      <x v="264"/>
      <x v="906"/>
      <x v="662"/>
      <x/>
    </i>
    <i>
      <x v="374"/>
      <x v="802"/>
      <x/>
      <x v="1"/>
      <x v="3475"/>
      <x v="265"/>
      <x v="907"/>
      <x v="662"/>
      <x/>
    </i>
    <i>
      <x v="375"/>
      <x v="803"/>
      <x/>
      <x v="1"/>
      <x v="3475"/>
      <x v="266"/>
      <x v="908"/>
      <x v="663"/>
      <x/>
    </i>
    <i>
      <x v="376"/>
      <x v="804"/>
      <x/>
      <x/>
      <x v="3475"/>
      <x v="267"/>
      <x v="909"/>
      <x v="123"/>
      <x/>
    </i>
    <i>
      <x v="377"/>
      <x v="805"/>
      <x/>
      <x v="1"/>
      <x v="3475"/>
      <x v="268"/>
      <x v="910"/>
      <x v="662"/>
      <x/>
    </i>
    <i>
      <x v="378"/>
      <x v="806"/>
      <x/>
      <x v="1"/>
      <x v="3475"/>
      <x v="269"/>
      <x v="911"/>
      <x v="662"/>
      <x/>
    </i>
    <i>
      <x v="379"/>
      <x v="807"/>
      <x/>
      <x v="1"/>
      <x v="3475"/>
      <x v="270"/>
      <x v="912"/>
      <x v="662"/>
      <x/>
    </i>
    <i>
      <x v="380"/>
      <x v="829"/>
      <x v="18"/>
      <x/>
      <x v="6991"/>
      <x v="293"/>
      <x v="934"/>
      <x v="689"/>
      <x/>
    </i>
    <i>
      <x v="383"/>
      <x v="832"/>
      <x v="18"/>
      <x v="1"/>
      <x v="6994"/>
      <x v="295"/>
      <x v="936"/>
      <x v="692"/>
      <x v="18"/>
    </i>
    <i>
      <x v="384"/>
      <x v="833"/>
      <x v="18"/>
      <x v="1"/>
      <x v="6995"/>
      <x v="296"/>
      <x v="937"/>
      <x v="693"/>
      <x v="19"/>
    </i>
    <i>
      <x v="385"/>
      <x v="834"/>
      <x v="18"/>
      <x v="1"/>
      <x v="6996"/>
      <x v="297"/>
      <x v="938"/>
      <x v="694"/>
      <x/>
    </i>
    <i>
      <x v="386"/>
      <x v="835"/>
      <x v="18"/>
      <x v="1"/>
      <x v="6997"/>
      <x v="298"/>
      <x v="939"/>
      <x v="695"/>
      <x/>
    </i>
    <i>
      <x v="387"/>
      <x v="836"/>
      <x v="18"/>
      <x v="1"/>
      <x v="6998"/>
      <x v="299"/>
      <x v="940"/>
      <x v="696"/>
      <x/>
    </i>
    <i>
      <x v="389"/>
      <x v="838"/>
      <x v="18"/>
      <x v="1"/>
      <x v="7000"/>
      <x v="301"/>
      <x v="942"/>
      <x v="698"/>
      <x/>
    </i>
    <i>
      <x v="390"/>
      <x v="839"/>
      <x v="18"/>
      <x v="1"/>
      <x v="7001"/>
      <x v="302"/>
      <x v="943"/>
      <x v="699"/>
      <x/>
    </i>
    <i>
      <x v="391"/>
      <x v="608"/>
      <x v="19"/>
      <x/>
      <x v="7002"/>
      <x v="303"/>
      <x v="944"/>
      <x v="700"/>
      <x/>
    </i>
    <i>
      <x v="392"/>
      <x v="841"/>
      <x v="19"/>
      <x v="1"/>
      <x v="7005"/>
      <x v="304"/>
      <x v="945"/>
      <x v="703"/>
      <x v="20"/>
    </i>
    <i>
      <x v="393"/>
      <x v="842"/>
      <x v="19"/>
      <x v="1"/>
      <x v="7006"/>
      <x v="305"/>
      <x v="946"/>
      <x v="704"/>
      <x v="20"/>
    </i>
    <i>
      <x v="394"/>
      <x v="842"/>
      <x v="19"/>
      <x v="1"/>
      <x v="7007"/>
      <x v="306"/>
      <x v="947"/>
      <x v="704"/>
      <x v="20"/>
    </i>
    <i>
      <x v="395"/>
      <x v="843"/>
      <x v="19"/>
      <x v="1"/>
      <x v="7008"/>
      <x v="307"/>
      <x v="948"/>
      <x v="705"/>
      <x v="20"/>
    </i>
    <i>
      <x v="396"/>
      <x v="844"/>
      <x v="19"/>
      <x v="1"/>
      <x v="7009"/>
      <x v="308"/>
      <x v="949"/>
      <x v="706"/>
      <x v="20"/>
    </i>
    <i>
      <x v="397"/>
      <x v="833"/>
      <x v="19"/>
      <x v="1"/>
      <x v="7010"/>
      <x v="309"/>
      <x v="950"/>
      <x v="707"/>
      <x v="20"/>
    </i>
    <i>
      <x v="398"/>
      <x v="845"/>
      <x v="19"/>
      <x v="1"/>
      <x v="7011"/>
      <x v="310"/>
      <x v="951"/>
      <x v="708"/>
      <x v="20"/>
    </i>
    <i>
      <x v="399"/>
      <x v="846"/>
      <x v="19"/>
      <x v="1"/>
      <x v="7012"/>
      <x v="311"/>
      <x v="952"/>
      <x v="709"/>
      <x v="20"/>
    </i>
    <i>
      <x v="400"/>
      <x v="847"/>
      <x v="19"/>
      <x v="1"/>
      <x v="7013"/>
      <x v="312"/>
      <x v="953"/>
      <x v="709"/>
      <x v="20"/>
    </i>
    <i>
      <x v="401"/>
      <x v="848"/>
      <x v="19"/>
      <x v="1"/>
      <x v="7014"/>
      <x v="313"/>
      <x v="954"/>
      <x v="709"/>
      <x v="20"/>
    </i>
    <i>
      <x v="402"/>
      <x v="849"/>
      <x v="19"/>
      <x v="1"/>
      <x v="7015"/>
      <x v="314"/>
      <x v="955"/>
      <x v="710"/>
      <x v="20"/>
    </i>
    <i>
      <x v="403"/>
      <x v="850"/>
      <x v="19"/>
      <x v="1"/>
      <x v="7016"/>
      <x v="315"/>
      <x v="956"/>
      <x v="709"/>
      <x v="20"/>
    </i>
    <i>
      <x v="404"/>
      <x v="851"/>
      <x v="19"/>
      <x v="1"/>
      <x v="7017"/>
      <x v="316"/>
      <x v="957"/>
      <x v="711"/>
      <x v="20"/>
    </i>
    <i>
      <x v="405"/>
      <x v="852"/>
      <x v="19"/>
      <x v="1"/>
      <x v="7018"/>
      <x v="317"/>
      <x v="958"/>
      <x v="709"/>
      <x v="20"/>
    </i>
    <i>
      <x v="406"/>
      <x v="853"/>
      <x v="19"/>
      <x v="1"/>
      <x v="7019"/>
      <x v="318"/>
      <x v="959"/>
      <x v="712"/>
      <x v="21"/>
    </i>
    <i>
      <x v="407"/>
      <x v="854"/>
      <x v="19"/>
      <x v="1"/>
      <x v="7020"/>
      <x v="319"/>
      <x v="960"/>
      <x v="713"/>
      <x v="20"/>
    </i>
    <i>
      <x v="408"/>
      <x v="855"/>
      <x v="19"/>
      <x v="1"/>
      <x v="7021"/>
      <x v="320"/>
      <x v="961"/>
      <x v="714"/>
      <x v="20"/>
    </i>
    <i>
      <x v="409"/>
      <x v="856"/>
      <x v="19"/>
      <x v="1"/>
      <x v="7022"/>
      <x v="321"/>
      <x v="962"/>
      <x v="709"/>
      <x v="20"/>
    </i>
    <i>
      <x v="410"/>
      <x v="857"/>
      <x v="19"/>
      <x v="1"/>
      <x v="7023"/>
      <x v="322"/>
      <x v="963"/>
      <x v="715"/>
      <x v="20"/>
    </i>
    <i>
      <x v="411"/>
      <x v="858"/>
      <x v="19"/>
      <x v="1"/>
      <x v="7024"/>
      <x v="323"/>
      <x v="964"/>
      <x v="716"/>
      <x v="20"/>
    </i>
    <i>
      <x v="413"/>
      <x v="859"/>
      <x v="19"/>
      <x v="1"/>
      <x v="7026"/>
      <x v="324"/>
      <x v="966"/>
      <x v="718"/>
      <x v="20"/>
    </i>
    <i>
      <x v="414"/>
      <x v="608"/>
      <x v="19"/>
      <x/>
      <x v="7027"/>
      <x v="325"/>
      <x v="967"/>
      <x v="719"/>
      <x/>
    </i>
    <i>
      <x v="415"/>
      <x v="860"/>
      <x v="19"/>
      <x v="1"/>
      <x v="7028"/>
      <x v="326"/>
      <x v="968"/>
      <x v="720"/>
      <x v="22"/>
    </i>
    <i>
      <x v="416"/>
      <x v="861"/>
      <x v="19"/>
      <x v="1"/>
      <x v="7029"/>
      <x v="327"/>
      <x v="969"/>
      <x v="721"/>
      <x v="22"/>
    </i>
    <i>
      <x v="417"/>
      <x v="861"/>
      <x v="19"/>
      <x v="1"/>
      <x v="7030"/>
      <x v="328"/>
      <x v="970"/>
      <x v="722"/>
      <x v="22"/>
    </i>
    <i>
      <x v="418"/>
      <x v="608"/>
      <x v="19"/>
      <x/>
      <x v="7031"/>
      <x v="329"/>
      <x v="971"/>
      <x v="723"/>
      <x/>
    </i>
    <i>
      <x v="419"/>
      <x v="862"/>
      <x v="19"/>
      <x v="1"/>
      <x v="7033"/>
      <x v="330"/>
      <x v="972"/>
      <x v="724"/>
      <x v="22"/>
    </i>
    <i>
      <x v="420"/>
      <x v="863"/>
      <x v="19"/>
      <x v="1"/>
      <x v="7034"/>
      <x v="331"/>
      <x v="973"/>
      <x v="724"/>
      <x v="22"/>
    </i>
    <i>
      <x v="421"/>
      <x v="866"/>
      <x v="20"/>
      <x/>
      <x v="7070"/>
      <x v="334"/>
      <x v="976"/>
      <x v="729"/>
      <x/>
    </i>
    <i>
      <x v="422"/>
      <x v="867"/>
      <x v="20"/>
      <x v="3"/>
      <x v="7071"/>
      <x v="335"/>
      <x v="977"/>
      <x v="730"/>
      <x/>
    </i>
    <i>
      <x v="424"/>
      <x v="869"/>
      <x v="20"/>
      <x v="1"/>
      <x v="7074"/>
      <x v="337"/>
      <x v="979"/>
      <x v="732"/>
      <x/>
    </i>
    <i>
      <x v="428"/>
      <x v="873"/>
      <x v="20"/>
      <x v="1"/>
      <x v="7078"/>
      <x v="341"/>
      <x v="982"/>
      <x v="736"/>
      <x/>
    </i>
    <i>
      <x v="434"/>
      <x v="878"/>
      <x v="20"/>
      <x v="1"/>
      <x v="7085"/>
      <x v="346"/>
      <x v="987"/>
      <x v="741"/>
      <x/>
    </i>
    <i>
      <x v="435"/>
      <x v="879"/>
      <x v="20"/>
      <x v="1"/>
      <x v="7086"/>
      <x v="347"/>
      <x v="988"/>
      <x v="742"/>
      <x/>
    </i>
    <i>
      <x v="437"/>
      <x v="881"/>
      <x v="20"/>
      <x v="1"/>
      <x v="7095"/>
      <x v="349"/>
      <x v="990"/>
      <x v="746"/>
      <x/>
    </i>
    <i>
      <x v="438"/>
      <x v="882"/>
      <x v="20"/>
      <x v="1"/>
      <x v="7096"/>
      <x v="350"/>
      <x v="991"/>
      <x v="747"/>
      <x/>
    </i>
    <i>
      <x v="439"/>
      <x v="883"/>
      <x v="20"/>
      <x/>
      <x v="7097"/>
      <x v="351"/>
      <x v="992"/>
      <x v="748"/>
      <x/>
    </i>
    <i>
      <x v="450"/>
      <x v="885"/>
      <x v="20"/>
      <x/>
      <x v="7108"/>
      <x v="353"/>
      <x v="995"/>
      <x v="751"/>
      <x/>
    </i>
    <i>
      <x v="458"/>
      <x v="887"/>
      <x v="21"/>
      <x/>
      <x v="7124"/>
      <x v="355"/>
      <x v="998"/>
      <x v="757"/>
      <x/>
    </i>
    <i>
      <x v="459"/>
      <x v="888"/>
      <x v="21"/>
      <x v="1"/>
      <x v="7125"/>
      <x v="356"/>
      <x v="999"/>
      <x v="758"/>
      <x/>
    </i>
    <i>
      <x v="465"/>
      <x v="892"/>
      <x v="21"/>
      <x v="1"/>
      <x v="7131"/>
      <x v="358"/>
      <x v="1000"/>
      <x v="764"/>
      <x/>
    </i>
    <i>
      <x v="467"/>
      <x v="894"/>
      <x v="21"/>
      <x v="1"/>
      <x v="7133"/>
      <x v="360"/>
      <x v="1001"/>
      <x v="766"/>
      <x/>
    </i>
    <i>
      <x v="471"/>
      <x v="626"/>
      <x v="22"/>
      <x v="1"/>
      <x v="7137"/>
      <x v="191"/>
      <x v="1003"/>
      <x v="524"/>
      <x/>
    </i>
    <i>
      <x v="472"/>
      <x v="896"/>
      <x v="22"/>
      <x v="1"/>
      <x v="7139"/>
      <x v="361"/>
      <x v="780"/>
      <x v="770"/>
      <x/>
    </i>
    <i>
      <x v="473"/>
      <x v="897"/>
      <x v="22"/>
      <x v="1"/>
      <x v="7140"/>
      <x v="362"/>
      <x v="1004"/>
      <x v="771"/>
      <x/>
    </i>
    <i>
      <x v="474"/>
      <x v="898"/>
      <x v="22"/>
      <x v="1"/>
      <x v="7141"/>
      <x v="363"/>
      <x v="1005"/>
      <x v="772"/>
      <x/>
    </i>
    <i>
      <x v="475"/>
      <x v="899"/>
      <x v="22"/>
      <x v="1"/>
      <x v="7142"/>
      <x v="364"/>
      <x v="116"/>
      <x v="773"/>
      <x/>
    </i>
    <i>
      <x v="476"/>
      <x v="900"/>
      <x v="21"/>
      <x v="1"/>
      <x v="7143"/>
      <x v="365"/>
      <x v="1006"/>
      <x v="774"/>
      <x/>
    </i>
    <i>
      <x v="477"/>
      <x v="887"/>
      <x v="21"/>
      <x/>
      <x v="7144"/>
      <x v="366"/>
      <x v="1007"/>
      <x v="775"/>
      <x/>
    </i>
    <i>
      <x v="479"/>
      <x v="902"/>
      <x v="21"/>
      <x v="1"/>
      <x v="7148"/>
      <x v="368"/>
      <x v="1008"/>
      <x v="777"/>
      <x/>
    </i>
    <i>
      <x v="482"/>
      <x v="905"/>
      <x v="21"/>
      <x/>
      <x v="7151"/>
      <x v="370"/>
      <x v="1011"/>
      <x v="780"/>
      <x/>
    </i>
    <i>
      <x v="484"/>
      <x v="908"/>
      <x v="21"/>
      <x v="1"/>
      <x v="7155"/>
      <x v="372"/>
      <x v="1013"/>
      <x v="783"/>
      <x/>
    </i>
    <i>
      <x v="485"/>
      <x v="909"/>
      <x v="21"/>
      <x v="1"/>
      <x v="7156"/>
      <x v="373"/>
      <x v="1014"/>
      <x v="784"/>
      <x/>
    </i>
    <i>
      <x v="487"/>
      <x v="980"/>
      <x v="27"/>
      <x/>
      <x v="7264"/>
      <x v="416"/>
      <x v="1080"/>
      <x v="867"/>
      <x/>
    </i>
    <i>
      <x v="488"/>
      <x v="981"/>
      <x v="27"/>
      <x v="1"/>
      <x v="7265"/>
      <x v="417"/>
      <x v="1081"/>
      <x v="868"/>
      <x/>
    </i>
    <i>
      <x v="489"/>
      <x v="983"/>
      <x v="27"/>
      <x v="1"/>
      <x v="7270"/>
      <x v="419"/>
      <x v="1082"/>
      <x v="871"/>
      <x/>
    </i>
    <i>
      <x v="490"/>
      <x v="984"/>
      <x v="27"/>
      <x v="1"/>
      <x v="7271"/>
      <x v="420"/>
      <x v="1083"/>
      <x v="872"/>
      <x/>
    </i>
    <i>
      <x v="491"/>
      <x v="985"/>
      <x v="27"/>
      <x v="1"/>
      <x v="7272"/>
      <x v="421"/>
      <x v="1084"/>
      <x v="873"/>
      <x/>
    </i>
    <i>
      <x v="492"/>
      <x v="986"/>
      <x v="27"/>
      <x v="1"/>
      <x v="7273"/>
      <x v="422"/>
      <x v="1085"/>
      <x v="874"/>
      <x/>
    </i>
    <i>
      <x v="493"/>
      <x v="987"/>
      <x v="27"/>
      <x v="1"/>
      <x v="7274"/>
      <x v="423"/>
      <x v="1086"/>
      <x v="875"/>
      <x/>
    </i>
    <i>
      <x v="494"/>
      <x v="988"/>
      <x v="27"/>
      <x/>
      <x v="7275"/>
      <x v="424"/>
      <x v="1087"/>
      <x v="876"/>
      <x/>
    </i>
    <i>
      <x v="495"/>
      <x v="989"/>
      <x v="27"/>
      <x v="1"/>
      <x v="7276"/>
      <x v="425"/>
      <x v="1088"/>
      <x v="877"/>
      <x/>
    </i>
    <i>
      <x v="496"/>
      <x v="990"/>
      <x v="27"/>
      <x v="1"/>
      <x v="7277"/>
      <x v="426"/>
      <x v="1089"/>
      <x v="878"/>
      <x/>
    </i>
    <i>
      <x v="498"/>
      <x v="992"/>
      <x v="27"/>
      <x v="1"/>
      <x v="7281"/>
      <x v="428"/>
      <x v="1091"/>
      <x v="880"/>
      <x/>
    </i>
    <i>
      <x v="499"/>
      <x v="994"/>
      <x v="27"/>
      <x v="1"/>
      <x v="7284"/>
      <x v="118"/>
      <x v="1092"/>
      <x v="882"/>
      <x/>
    </i>
    <i>
      <x v="500"/>
      <x v="995"/>
      <x v="27"/>
      <x v="1"/>
      <x v="7285"/>
      <x v="120"/>
      <x v="1093"/>
      <x v="883"/>
      <x/>
    </i>
    <i>
      <x v="501"/>
      <x v="996"/>
      <x v="27"/>
      <x v="1"/>
      <x v="7286"/>
      <x v="429"/>
      <x v="1094"/>
      <x v="884"/>
      <x/>
    </i>
    <i>
      <x v="502"/>
      <x v="997"/>
      <x v="27"/>
      <x v="1"/>
      <x v="7287"/>
      <x v="430"/>
      <x v="1095"/>
      <x v="885"/>
      <x/>
    </i>
    <i>
      <x v="503"/>
      <x v="997"/>
      <x v="27"/>
      <x v="1"/>
      <x v="7288"/>
      <x v="431"/>
      <x v="1096"/>
      <x v="885"/>
      <x/>
    </i>
    <i>
      <x v="504"/>
      <x v="998"/>
      <x v="27"/>
      <x/>
      <x v="7289"/>
      <x v="432"/>
      <x v="1097"/>
      <x v="886"/>
      <x/>
    </i>
    <i>
      <x v="507"/>
      <x v="1001"/>
      <x v="27"/>
      <x v="3"/>
      <x v="7295"/>
      <x v="434"/>
      <x v="1099"/>
      <x v="888"/>
      <x/>
    </i>
    <i>
      <x v="509"/>
      <x v="1005"/>
      <x v="27"/>
      <x v="3"/>
      <x v="7299"/>
      <x v="438"/>
      <x v="1101"/>
      <x v="892"/>
      <x/>
    </i>
    <i>
      <x v="511"/>
      <x v="1007"/>
      <x v="27"/>
      <x v="3"/>
      <x v="7301"/>
      <x v="440"/>
      <x v="1103"/>
      <x v="894"/>
      <x/>
    </i>
    <i>
      <x v="512"/>
      <x v="1008"/>
      <x v="27"/>
      <x v="1"/>
      <x v="7302"/>
      <x v="441"/>
      <x v="1104"/>
      <x v="895"/>
      <x/>
    </i>
    <i>
      <x v="513"/>
      <x v="1009"/>
      <x v="27"/>
      <x v="1"/>
      <x v="7303"/>
      <x v="442"/>
      <x v="1105"/>
      <x v="896"/>
      <x/>
    </i>
    <i>
      <x v="514"/>
      <x v="1010"/>
      <x v="27"/>
      <x v="1"/>
      <x v="7304"/>
      <x v="443"/>
      <x v="1106"/>
      <x v="897"/>
      <x/>
    </i>
    <i>
      <x v="515"/>
      <x v="1011"/>
      <x v="27"/>
      <x v="1"/>
      <x v="7307"/>
      <x v="444"/>
      <x v="1107"/>
      <x v="898"/>
      <x/>
    </i>
    <i>
      <x v="516"/>
      <x v="1013"/>
      <x v="27"/>
      <x/>
      <x v="7310"/>
      <x v="445"/>
      <x v="1108"/>
      <x v="900"/>
      <x/>
    </i>
    <i>
      <x v="517"/>
      <x v="1015"/>
      <x v="27"/>
      <x v="3"/>
      <x v="7317"/>
      <x v="446"/>
      <x v="1109"/>
      <x v="902"/>
      <x/>
    </i>
    <i>
      <x v="518"/>
      <x v="1016"/>
      <x v="27"/>
      <x v="3"/>
      <x v="7318"/>
      <x v="447"/>
      <x v="1110"/>
      <x v="903"/>
      <x/>
    </i>
    <i>
      <x v="519"/>
      <x v="1017"/>
      <x v="27"/>
      <x v="3"/>
      <x v="7319"/>
      <x v="448"/>
      <x v="1111"/>
      <x v="904"/>
      <x/>
    </i>
    <i>
      <x v="520"/>
      <x v="1017"/>
      <x v="27"/>
      <x v="3"/>
      <x v="7320"/>
      <x v="449"/>
      <x v="1112"/>
      <x v="904"/>
      <x/>
    </i>
    <i>
      <x v="521"/>
      <x v="1018"/>
      <x v="27"/>
      <x/>
      <x v="7321"/>
      <x v="450"/>
      <x v="1113"/>
      <x v="905"/>
      <x/>
    </i>
    <i>
      <x v="525"/>
      <x v="1023"/>
      <x v="28"/>
      <x/>
      <x v="7328"/>
      <x v="453"/>
      <x v="1117"/>
      <x v="911"/>
      <x/>
    </i>
    <i>
      <x v="526"/>
      <x v="1024"/>
      <x v="28"/>
      <x v="1"/>
      <x v="7329"/>
      <x v="454"/>
      <x v="1118"/>
      <x v="912"/>
      <x/>
    </i>
    <i>
      <x v="529"/>
      <x v="1026"/>
      <x v="28"/>
      <x v="1"/>
      <x v="7332"/>
      <x v="456"/>
      <x v="1119"/>
      <x v="914"/>
      <x/>
    </i>
    <i>
      <x v="533"/>
      <x v="1028"/>
      <x v="28"/>
      <x v="1"/>
      <x v="7337"/>
      <x v="457"/>
      <x v="1120"/>
      <x v="917"/>
      <x/>
    </i>
    <i>
      <x v="539"/>
      <x v="1029"/>
      <x v="28"/>
      <x v="1"/>
      <x v="7344"/>
      <x v="459"/>
      <x v="644"/>
      <x v="920"/>
      <x/>
    </i>
    <i>
      <x v="540"/>
      <x v="1030"/>
      <x v="28"/>
      <x v="1"/>
      <x v="7345"/>
      <x v="460"/>
      <x v="1121"/>
      <x v="921"/>
      <x/>
    </i>
    <i>
      <x v="541"/>
      <x v="1031"/>
      <x v="28"/>
      <x v="1"/>
      <x v="7346"/>
      <x v="461"/>
      <x v="1122"/>
      <x v="922"/>
      <x/>
    </i>
    <i>
      <x v="542"/>
      <x v="1032"/>
      <x v="28"/>
      <x v="1"/>
      <x v="7347"/>
      <x v="190"/>
      <x v="1123"/>
      <x v="923"/>
      <x/>
    </i>
    <i>
      <x v="543"/>
      <x v="1033"/>
      <x v="28"/>
      <x v="1"/>
      <x v="7348"/>
      <x v="462"/>
      <x v="1124"/>
      <x v="924"/>
      <x/>
    </i>
    <i>
      <x v="544"/>
      <x v="1034"/>
      <x v="28"/>
      <x v="1"/>
      <x v="7349"/>
      <x v="463"/>
      <x v="1125"/>
      <x v="925"/>
      <x/>
    </i>
    <i>
      <x v="545"/>
      <x v="1035"/>
      <x v="28"/>
      <x v="1"/>
      <x v="7350"/>
      <x v="464"/>
      <x v="1126"/>
      <x v="926"/>
      <x/>
    </i>
    <i>
      <x v="550"/>
      <x v="1181"/>
      <x v="25"/>
      <x v="3"/>
      <x v="7362"/>
      <x v="181"/>
      <x v="1049"/>
      <x v="834"/>
      <x/>
    </i>
    <i>
      <x v="556"/>
      <x v="949"/>
      <x v="25"/>
      <x v="1"/>
      <x v="7368"/>
      <x v="411"/>
      <x v="1051"/>
      <x v="849"/>
      <x/>
    </i>
    <i>
      <x v="561"/>
      <x v="1064"/>
      <x v="27"/>
      <x/>
      <x v="7777"/>
      <x v="119"/>
      <x v="1153"/>
      <x v="888"/>
      <x/>
    </i>
    <i>
      <x v="562"/>
      <x v="1066"/>
      <x v="27"/>
      <x v="1"/>
      <x v="7779"/>
      <x v="486"/>
      <x v="1154"/>
      <x v="963"/>
      <x/>
    </i>
    <i>
      <x v="563"/>
      <x v="608"/>
      <x v="27"/>
      <x/>
      <x v="7780"/>
      <x v="487"/>
      <x v="1155"/>
      <x v="123"/>
      <x/>
    </i>
    <i>
      <x v="564"/>
      <x v="608"/>
      <x v="27"/>
      <x/>
      <x v="7783"/>
      <x v="488"/>
      <x v="1156"/>
      <x v="123"/>
      <x/>
    </i>
    <i>
      <x v="565"/>
      <x v="1068"/>
      <x v="27"/>
      <x v="1"/>
      <x v="7786"/>
      <x v="489"/>
      <x v="1157"/>
      <x v="965"/>
      <x/>
    </i>
    <i>
      <x v="566"/>
      <x v="1003"/>
      <x v="27"/>
      <x/>
      <x v="7794"/>
      <x v="490"/>
      <x v="1158"/>
      <x v="890"/>
      <x/>
    </i>
    <i>
      <x v="567"/>
      <x v="1072"/>
      <x v="27"/>
      <x/>
      <x v="7798"/>
      <x v="491"/>
      <x v="1159"/>
      <x v="971"/>
      <x/>
    </i>
    <i>
      <x v="570"/>
      <x v="1075"/>
      <x v="27"/>
      <x/>
      <x v="7801"/>
      <x v="494"/>
      <x v="1162"/>
      <x v="974"/>
      <x/>
    </i>
    <i>
      <x v="572"/>
      <x v="1076"/>
      <x v="27"/>
      <x v="1"/>
      <x v="7805"/>
      <x v="189"/>
      <x v="1163"/>
      <x v="976"/>
      <x/>
    </i>
    <i>
      <x v="574"/>
      <x v="1079"/>
      <x v="27"/>
      <x v="1"/>
      <x v="7810"/>
      <x v="495"/>
      <x v="1164"/>
      <x v="979"/>
      <x/>
    </i>
    <i>
      <x v="575"/>
      <x v="1080"/>
      <x v="27"/>
      <x/>
      <x v="7811"/>
      <x v="496"/>
      <x v="1165"/>
      <x v="980"/>
      <x/>
    </i>
    <i>
      <x v="578"/>
      <x v="1081"/>
      <x v="27"/>
      <x v="1"/>
      <x v="7814"/>
      <x v="497"/>
      <x v="1166"/>
      <x v="981"/>
      <x/>
    </i>
    <i>
      <x v="580"/>
      <x v="1083"/>
      <x v="27"/>
      <x/>
      <x v="7816"/>
      <x v="499"/>
      <x v="1168"/>
      <x v="983"/>
      <x/>
    </i>
    <i>
      <x v="581"/>
      <x v="1084"/>
      <x v="27"/>
      <x v="1"/>
      <x v="7820"/>
      <x v="501"/>
      <x v="1169"/>
      <x v="981"/>
      <x/>
    </i>
    <i>
      <x v="582"/>
      <x v="1085"/>
      <x v="27"/>
      <x v="1"/>
      <x v="7821"/>
      <x v="502"/>
      <x v="1170"/>
      <x v="985"/>
      <x/>
    </i>
    <i>
      <x v="583"/>
      <x v="1086"/>
      <x v="27"/>
      <x v="1"/>
      <x v="7822"/>
      <x v="503"/>
      <x v="1171"/>
      <x v="986"/>
      <x/>
    </i>
    <i>
      <x v="584"/>
      <x v="1087"/>
      <x v="27"/>
      <x/>
      <x v="7823"/>
      <x v="504"/>
      <x v="1172"/>
      <x v="987"/>
      <x/>
    </i>
    <i>
      <x v="586"/>
      <x v="1089"/>
      <x v="27"/>
      <x v="1"/>
      <x v="7827"/>
      <x v="505"/>
      <x v="1174"/>
      <x v="989"/>
      <x/>
    </i>
    <i>
      <x v="588"/>
      <x v="1091"/>
      <x v="27"/>
      <x v="1"/>
      <x v="7830"/>
      <x v="507"/>
      <x v="1176"/>
      <x v="902"/>
      <x/>
    </i>
    <i>
      <x v="592"/>
      <x v="1093"/>
      <x v="27"/>
      <x v="1"/>
      <x v="7834"/>
      <x v="511"/>
      <x v="1180"/>
      <x v="993"/>
      <x/>
    </i>
    <i>
      <x v="595"/>
      <x v="1111"/>
      <x v="29"/>
      <x/>
      <x v="7931"/>
      <x v="524"/>
      <x v="1193"/>
      <x v="1025"/>
      <x/>
    </i>
    <i>
      <x v="605"/>
      <x v="1113"/>
      <x v="29"/>
      <x v="1"/>
      <x v="7941"/>
      <x v="525"/>
      <x v="1195"/>
      <x v="1027"/>
      <x/>
    </i>
    <i>
      <x v="606"/>
      <x v="1114"/>
      <x v="29"/>
      <x v="1"/>
      <x v="7942"/>
      <x v="526"/>
      <x v="1196"/>
      <x v="1028"/>
      <x/>
    </i>
    <i>
      <x v="607"/>
      <x v="1115"/>
      <x v="29"/>
      <x v="1"/>
      <x v="7943"/>
      <x v="527"/>
      <x v="1197"/>
      <x v="1029"/>
      <x/>
    </i>
    <i>
      <x v="609"/>
      <x v="1117"/>
      <x v="29"/>
      <x v="1"/>
      <x v="7945"/>
      <x v="529"/>
      <x v="1199"/>
      <x v="1031"/>
      <x/>
    </i>
    <i>
      <x v="612"/>
      <x v="1118"/>
      <x v="29"/>
      <x v="1"/>
      <x v="7948"/>
      <x v="530"/>
      <x v="1201"/>
      <x v="1031"/>
      <x/>
    </i>
    <i>
      <x v="613"/>
      <x v="1119"/>
      <x v="29"/>
      <x v="1"/>
      <x v="7949"/>
      <x v="531"/>
      <x v="1202"/>
      <x v="1032"/>
      <x/>
    </i>
    <i>
      <x v="614"/>
      <x v="1120"/>
      <x v="29"/>
      <x v="1"/>
      <x v="7950"/>
      <x v="532"/>
      <x v="1203"/>
      <x v="1033"/>
      <x/>
    </i>
    <i>
      <x v="616"/>
      <x v="1121"/>
      <x v="29"/>
      <x/>
      <x v="7952"/>
      <x v="533"/>
      <x v="1205"/>
      <x v="1035"/>
      <x/>
    </i>
    <i>
      <x v="617"/>
      <x v="1122"/>
      <x v="29"/>
      <x v="1"/>
      <x v="7960"/>
      <x v="534"/>
      <x v="1206"/>
      <x v="1036"/>
      <x/>
    </i>
    <i>
      <x v="618"/>
      <x v="1123"/>
      <x v="29"/>
      <x v="1"/>
      <x v="7961"/>
      <x v="535"/>
      <x v="1207"/>
      <x v="1037"/>
      <x/>
    </i>
    <i>
      <x v="619"/>
      <x v="1124"/>
      <x v="29"/>
      <x/>
      <x v="7962"/>
      <x v="536"/>
      <x v="1208"/>
      <x v="1038"/>
      <x/>
    </i>
    <i>
      <x v="621"/>
      <x v="1127"/>
      <x v="29"/>
      <x/>
      <x v="7966"/>
      <x v="538"/>
      <x v="1210"/>
      <x v="1041"/>
      <x/>
    </i>
    <i>
      <x v="628"/>
      <x v="1134"/>
      <x v="29"/>
      <x/>
      <x v="7980"/>
      <x v="545"/>
      <x v="1217"/>
      <x v="1048"/>
      <x/>
    </i>
    <i>
      <x v="638"/>
      <x v="481"/>
      <x v="16"/>
      <x v="3"/>
      <x v="6629"/>
      <x v="188"/>
      <x v="298"/>
      <x v="1057"/>
      <x/>
    </i>
    <i>
      <x v="639"/>
      <x v="118"/>
      <x v="16"/>
      <x v="3"/>
      <x v="6630"/>
      <x v="183"/>
      <x v="120"/>
      <x v="762"/>
      <x/>
    </i>
    <i>
      <x v="640"/>
      <x v="875"/>
      <x v="16"/>
      <x v="3"/>
      <x v="6631"/>
      <x v="343"/>
      <x v="984"/>
      <x v="763"/>
      <x/>
    </i>
    <i>
      <x v="641"/>
      <x v="1022"/>
      <x v="16"/>
      <x v="3"/>
      <x v="6632"/>
      <x v="452"/>
      <x v="1116"/>
      <x v="910"/>
      <x/>
    </i>
    <i>
      <x v="642"/>
      <x v="891"/>
      <x v="16"/>
      <x v="3"/>
      <x v="6633"/>
      <x v="336"/>
      <x v="978"/>
      <x v="761"/>
      <x/>
    </i>
    <i>
      <x v="643"/>
      <x v="216"/>
      <x v="16"/>
      <x v="1"/>
      <x v="6634"/>
      <x v="550"/>
      <x v="199"/>
      <x v="123"/>
      <x/>
    </i>
    <i>
      <x v="647"/>
      <x v="1143"/>
      <x v="16"/>
      <x v="1"/>
      <x v="6637"/>
      <x v="553"/>
      <x v="217"/>
      <x v="1059"/>
      <x/>
    </i>
    <i>
      <x v="648"/>
      <x v="1144"/>
      <x v="16"/>
      <x v="1"/>
      <x v="6638"/>
      <x v="554"/>
      <x v="1223"/>
      <x v="1060"/>
      <x/>
    </i>
    <i>
      <x v="657"/>
      <x v="1154"/>
      <x v="16"/>
      <x v="1"/>
      <x v="6645"/>
      <x v="563"/>
      <x v="1232"/>
      <x v="162"/>
      <x/>
    </i>
    <i>
      <x v="660"/>
      <x v="1157"/>
      <x v="16"/>
      <x v="1"/>
      <x v="6648"/>
      <x v="566"/>
      <x v="1235"/>
      <x v="123"/>
      <x/>
    </i>
    <i>
      <x v="661"/>
      <x v="1158"/>
      <x v="16"/>
      <x v="1"/>
      <x v="6649"/>
      <x v="567"/>
      <x v="1236"/>
      <x v="123"/>
      <x/>
    </i>
    <i>
      <x v="670"/>
      <x v="741"/>
      <x v="16"/>
      <x v="1"/>
      <x v="6663"/>
      <x v="205"/>
      <x v="395"/>
      <x v="1065"/>
      <x/>
    </i>
    <i>
      <x v="673"/>
      <x v="217"/>
      <x v="16"/>
      <x v="1"/>
      <x v="6668"/>
      <x v="577"/>
      <x v="293"/>
      <x v="123"/>
      <x/>
    </i>
    <i>
      <x v="674"/>
      <x v="218"/>
      <x v="16"/>
      <x v="1"/>
      <x v="6669"/>
      <x v="578"/>
      <x v="294"/>
      <x v="303"/>
      <x/>
    </i>
    <i>
      <x v="675"/>
      <x v="742"/>
      <x v="17"/>
      <x/>
      <x v="6742"/>
      <x v="579"/>
      <x v="1246"/>
      <x v="616"/>
      <x/>
    </i>
    <i>
      <x v="676"/>
      <x v="808"/>
      <x v="17"/>
      <x v="1"/>
      <x v="6743"/>
      <x v="580"/>
      <x v="1247"/>
      <x v="1068"/>
      <x v="15"/>
    </i>
    <i>
      <x v="677"/>
      <x v="1175"/>
      <x v="16"/>
      <x/>
      <x v="7184"/>
      <x v="583"/>
      <x v="1257"/>
      <x v="1078"/>
      <x/>
    </i>
    <i>
      <x v="678"/>
      <x v="1176"/>
      <x v="16"/>
      <x v="3"/>
      <x v="7187"/>
      <x v="599"/>
      <x v="1258"/>
      <x v="1098"/>
      <x/>
    </i>
    <i>
      <x v="679"/>
      <x v="1177"/>
      <x v="16"/>
      <x v="3"/>
      <x v="7188"/>
      <x v="584"/>
      <x v="1259"/>
      <x v="1080"/>
      <x/>
    </i>
    <i>
      <x v="680"/>
      <x v="1036"/>
      <x v="25"/>
      <x/>
      <x v="7351"/>
      <x v="465"/>
      <x v="1260"/>
      <x v="927"/>
      <x/>
    </i>
    <i>
      <x v="681"/>
      <x v="1178"/>
      <x v="25"/>
      <x v="1"/>
      <x v="7352"/>
      <x v="586"/>
      <x v="1261"/>
      <x v="1081"/>
      <x/>
    </i>
    <i>
      <x v="684"/>
      <x v="1179"/>
      <x v="25"/>
      <x v="1"/>
      <x v="7359"/>
      <x v="587"/>
      <x v="1263"/>
      <x v="1083"/>
      <x/>
    </i>
    <i>
      <x v="685"/>
      <x v="1180"/>
      <x v="25"/>
      <x v="1"/>
      <x v="7360"/>
      <x v="588"/>
      <x v="1264"/>
      <x v="1084"/>
      <x/>
    </i>
    <i>
      <x v="688"/>
      <x v="1182"/>
      <x v="25"/>
      <x v="1"/>
      <x v="7365"/>
      <x v="589"/>
      <x v="1265"/>
      <x v="1085"/>
      <x/>
    </i>
    <i>
      <x v="689"/>
      <x v="1183"/>
      <x v="25"/>
      <x v="1"/>
      <x v="7366"/>
      <x v="590"/>
      <x v="1266"/>
      <x v="1086"/>
      <x/>
    </i>
    <i>
      <x v="690"/>
      <x v="1184"/>
      <x v="25"/>
      <x v="1"/>
      <x v="7369"/>
      <x v="592"/>
      <x v="1267"/>
      <x v="1087"/>
      <x/>
    </i>
    <i>
      <x v="691"/>
      <x v="1059"/>
      <x v="25"/>
      <x v="1"/>
      <x v="7370"/>
      <x v="480"/>
      <x v="1146"/>
      <x v="953"/>
      <x/>
    </i>
    <i>
      <x v="692"/>
      <x v="1201"/>
      <x v="25"/>
      <x v="1"/>
      <x v="7372"/>
      <x v="609"/>
      <x v="1268"/>
      <x v="1115"/>
      <x/>
    </i>
    <i>
      <x v="696"/>
      <x v="954"/>
      <x v="25"/>
      <x v="1"/>
      <x v="7378"/>
      <x v="481"/>
      <x v="1148"/>
      <x v="841"/>
      <x/>
    </i>
    <i>
      <x v="697"/>
      <x v="963"/>
      <x v="25"/>
      <x/>
      <x v="7379"/>
      <x v="415"/>
      <x v="1064"/>
      <x v="851"/>
      <x/>
    </i>
    <i>
      <x v="699"/>
      <x v="1189"/>
      <x v="25"/>
      <x/>
      <x v="7386"/>
      <x v="593"/>
      <x v="1272"/>
      <x v="1078"/>
      <x/>
    </i>
    <i>
      <x v="705"/>
      <x v="1191"/>
      <x v="22"/>
      <x v="1"/>
      <x v="7396"/>
      <x v="595"/>
      <x v="1273"/>
      <x v="1094"/>
      <x/>
    </i>
    <i>
      <x v="707"/>
      <x v="1192"/>
      <x v="22"/>
      <x v="1"/>
      <x v="7398"/>
      <x v="596"/>
      <x v="1274"/>
      <x v="1095"/>
      <x/>
    </i>
    <i>
      <x v="708"/>
      <x v="1193"/>
      <x v="22"/>
      <x v="1"/>
      <x v="7399"/>
      <x v="597"/>
      <x v="1275"/>
      <x v="1096"/>
      <x/>
    </i>
    <i>
      <x v="713"/>
      <x v="1197"/>
      <x v="25"/>
      <x v="1"/>
      <x v="7384"/>
      <x v="604"/>
      <x v="1277"/>
      <x v="954"/>
      <x/>
    </i>
    <i>
      <x v="714"/>
      <x v="1198"/>
      <x v="25"/>
      <x v="1"/>
      <x v="7385"/>
      <x v="605"/>
      <x v="1278"/>
      <x v="954"/>
      <x/>
    </i>
    <i>
      <x v="716"/>
      <x v="1160"/>
      <x v="16"/>
      <x v="1"/>
      <x v="6651"/>
      <x v="569"/>
      <x v="1280"/>
      <x v="123"/>
      <x/>
    </i>
    <i>
      <x v="717"/>
      <x v="1161"/>
      <x v="16"/>
      <x v="1"/>
      <x v="6652"/>
      <x v="570"/>
      <x v="1281"/>
      <x v="1105"/>
      <x/>
    </i>
    <i>
      <x v="718"/>
      <x v="1162"/>
      <x v="16"/>
      <x v="1"/>
      <x v="6653"/>
      <x v="571"/>
      <x v="1282"/>
      <x v="123"/>
      <x/>
    </i>
    <i>
      <x v="719"/>
      <x v="1163"/>
      <x v="16"/>
      <x v="1"/>
      <x v="6654"/>
      <x v="572"/>
      <x v="1283"/>
      <x v="1106"/>
      <x/>
    </i>
    <i>
      <x v="720"/>
      <x v="1164"/>
      <x v="16"/>
      <x v="1"/>
      <x v="6655"/>
      <x v="573"/>
      <x v="1284"/>
      <x v="123"/>
      <x/>
    </i>
    <i>
      <x v="721"/>
      <x v="1165"/>
      <x v="16"/>
      <x v="1"/>
      <x v="6656"/>
      <x v="574"/>
      <x v="1285"/>
      <x v="1107"/>
      <x/>
    </i>
    <i>
      <x v="728"/>
      <x v="1200"/>
      <x v="25"/>
      <x v="1"/>
      <x v="7361"/>
      <x v="607"/>
      <x v="1293"/>
      <x v="1114"/>
      <x/>
    </i>
    <i>
      <x v="729"/>
      <x v="1202"/>
      <x v="25"/>
      <x v="1"/>
      <x v="7373"/>
      <x v="610"/>
      <x v="1294"/>
      <x v="1116"/>
      <x/>
    </i>
    <i>
      <x v="730"/>
      <x v="1203"/>
      <x v="25"/>
      <x v="1"/>
      <x v="7374"/>
      <x v="611"/>
      <x v="1295"/>
      <x v="1117"/>
      <x/>
    </i>
  </rowItems>
  <colItems count="1">
    <i/>
  </colItems>
  <pageFields count="3">
    <pageField fld="127" item="0" hier="-1"/>
    <pageField fld="121" item="1" hier="-1"/>
    <pageField fld="139"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A5:J12" firstHeaderRow="2" firstDataRow="2" firstDataCol="4"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1"/>
    <field x="82"/>
    <field x="89"/>
    <field x="90"/>
  </rowFields>
  <rowItems count="6">
    <i>
      <x/>
      <x/>
      <x/>
      <x/>
    </i>
    <i r="1">
      <x v="1"/>
      <x/>
      <x/>
    </i>
    <i r="1">
      <x v="2"/>
      <x/>
      <x/>
    </i>
    <i r="1">
      <x v="3"/>
      <x/>
      <x/>
    </i>
    <i r="1">
      <x v="4"/>
      <x/>
      <x/>
    </i>
    <i r="1">
      <x v="5"/>
      <x/>
      <x/>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B6:O15" firstHeaderRow="2" firstDataRow="2" firstDataCol="8"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308">
        <item x="0"/>
        <item x="1"/>
        <item x="301"/>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7"/>
        <item x="158"/>
        <item x="139"/>
        <item x="159"/>
        <item x="160"/>
        <item x="161"/>
        <item x="163"/>
        <item x="165"/>
        <item x="166"/>
        <item x="138"/>
        <item x="140"/>
        <item x="141"/>
        <item x="142"/>
        <item x="143"/>
        <item x="144"/>
        <item x="146"/>
        <item x="148"/>
        <item x="153"/>
        <item x="155"/>
        <item x="173"/>
        <item x="174"/>
        <item x="175"/>
        <item x="176"/>
        <item x="177"/>
        <item x="178"/>
        <item x="171"/>
        <item x="162"/>
        <item x="164"/>
        <item x="10"/>
        <item x="17"/>
        <item x="20"/>
        <item x="59"/>
        <item x="145"/>
        <item x="147"/>
        <item x="149"/>
        <item x="150"/>
        <item x="151"/>
        <item x="152"/>
        <item x="172"/>
        <item x="154"/>
        <item x="156"/>
        <item x="2"/>
        <item x="12"/>
        <item x="30"/>
        <item x="31"/>
        <item x="32"/>
        <item x="33"/>
        <item x="34"/>
        <item x="38"/>
        <item x="40"/>
        <item x="41"/>
        <item x="42"/>
        <item x="43"/>
        <item x="48"/>
        <item x="49"/>
        <item x="50"/>
        <item x="54"/>
        <item x="57"/>
        <item x="58"/>
        <item x="180"/>
        <item x="15"/>
        <item x="55"/>
        <item x="56"/>
        <item x="398"/>
        <item x="190"/>
        <item x="406"/>
        <item x="383"/>
        <item x="434"/>
        <item x="454"/>
        <item x="184"/>
        <item x="378"/>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70"/>
        <item x="122"/>
        <item x="123"/>
        <item x="124"/>
        <item x="125"/>
        <item x="126"/>
        <item x="127"/>
        <item x="169"/>
        <item x="129"/>
        <item x="168"/>
        <item x="84"/>
        <item x="85"/>
        <item x="87"/>
        <item x="93"/>
        <item x="94"/>
        <item x="96"/>
        <item x="97"/>
        <item x="98"/>
        <item x="109"/>
        <item x="110"/>
        <item x="111"/>
        <item x="112"/>
        <item x="130"/>
        <item x="131"/>
        <item x="132"/>
        <item x="133"/>
        <item x="134"/>
        <item x="135"/>
        <item x="136"/>
        <item x="167"/>
        <item m="1" x="855"/>
        <item m="1" x="1180"/>
        <item m="1" x="1159"/>
        <item m="1" x="1023"/>
        <item m="1" x="1178"/>
        <item m="1" x="1248"/>
        <item m="1" x="1203"/>
        <item m="1" x="1280"/>
        <item m="1" x="800"/>
        <item m="1" x="732"/>
        <item m="1" x="785"/>
        <item m="1" x="1142"/>
        <item m="1" x="862"/>
        <item x="188"/>
        <item m="1" x="671"/>
        <item m="1" x="1173"/>
        <item m="1" x="962"/>
        <item m="1" x="702"/>
        <item m="1" x="689"/>
        <item m="1" x="845"/>
        <item m="1" x="1283"/>
        <item m="1" x="1064"/>
        <item m="1" x="1215"/>
        <item m="1" x="1286"/>
        <item m="1" x="1030"/>
        <item m="1" x="944"/>
        <item m="1" x="665"/>
        <item m="1" x="1085"/>
        <item m="1" x="675"/>
        <item m="1" x="913"/>
        <item m="1" x="634"/>
        <item x="192"/>
        <item m="1" x="1295"/>
        <item m="1" x="901"/>
        <item m="1" x="1121"/>
        <item m="1" x="1110"/>
        <item m="1" x="1209"/>
        <item m="1" x="1063"/>
        <item m="1" x="1233"/>
        <item m="1" x="960"/>
        <item m="1" x="1211"/>
        <item m="1" x="857"/>
        <item m="1" x="1226"/>
        <item m="1" x="698"/>
        <item m="1" x="1157"/>
        <item m="1" x="784"/>
        <item m="1" x="818"/>
        <item m="1" x="701"/>
        <item m="1" x="826"/>
        <item m="1" x="827"/>
        <item m="1" x="1272"/>
        <item m="1" x="1089"/>
        <item m="1" x="1136"/>
        <item m="1" x="1208"/>
        <item m="1" x="815"/>
        <item m="1" x="1099"/>
        <item m="1" x="896"/>
        <item m="1" x="731"/>
        <item m="1" x="867"/>
        <item m="1" x="1183"/>
        <item m="1" x="741"/>
        <item m="1" x="919"/>
        <item m="1" x="747"/>
        <item m="1" x="916"/>
        <item m="1" x="1125"/>
        <item m="1" x="720"/>
        <item m="1" x="801"/>
        <item m="1" x="1276"/>
        <item m="1" x="1019"/>
        <item m="1" x="1290"/>
        <item m="1" x="788"/>
        <item m="1" x="1218"/>
        <item m="1" x="1103"/>
        <item m="1" x="1143"/>
        <item m="1" x="749"/>
        <item m="1" x="697"/>
        <item m="1" x="973"/>
        <item m="1" x="850"/>
        <item m="1" x="943"/>
        <item m="1" x="1082"/>
        <item m="1" x="938"/>
        <item m="1" x="694"/>
        <item m="1" x="1301"/>
        <item m="1" x="1299"/>
        <item m="1" x="638"/>
        <item m="1" x="673"/>
        <item m="1" x="783"/>
        <item m="1" x="1088"/>
        <item x="217"/>
        <item m="1" x="879"/>
        <item m="1" x="1134"/>
        <item m="1" x="777"/>
        <item m="1" x="1250"/>
        <item m="1" x="1302"/>
        <item m="1" x="893"/>
        <item m="1" x="1068"/>
        <item m="1" x="756"/>
        <item m="1" x="1022"/>
        <item m="1" x="790"/>
        <item m="1" x="1005"/>
        <item m="1" x="1238"/>
        <item m="1" x="1296"/>
        <item m="1" x="1021"/>
        <item m="1" x="921"/>
        <item m="1" x="927"/>
        <item m="1" x="1288"/>
        <item m="1" x="1131"/>
        <item x="220"/>
        <item x="221"/>
        <item m="1" x="975"/>
        <item m="1" x="852"/>
        <item m="1" x="652"/>
        <item x="183"/>
        <item m="1" x="1271"/>
        <item m="1" x="1052"/>
        <item m="1" x="1225"/>
        <item m="1" x="970"/>
        <item m="1" x="842"/>
        <item m="1" x="1066"/>
        <item m="1" x="755"/>
        <item m="1" x="1026"/>
        <item m="1" x="760"/>
        <item m="1" x="825"/>
        <item m="1" x="644"/>
        <item m="1" x="868"/>
        <item m="1" x="1098"/>
        <item m="1" x="642"/>
        <item m="1" x="1155"/>
        <item m="1" x="1262"/>
        <item m="1" x="967"/>
        <item m="1" x="719"/>
        <item m="1" x="759"/>
        <item m="1" x="771"/>
        <item m="1" x="1061"/>
        <item m="1" x="1077"/>
        <item m="1" x="1307"/>
        <item m="1" x="843"/>
        <item m="1" x="806"/>
        <item m="1" x="1097"/>
        <item m="1" x="910"/>
        <item m="1" x="871"/>
        <item m="1" x="763"/>
        <item m="1" x="769"/>
        <item m="1" x="797"/>
        <item m="1" x="745"/>
        <item m="1" x="926"/>
        <item m="1" x="891"/>
        <item m="1" x="1213"/>
        <item m="1" x="950"/>
        <item m="1" x="877"/>
        <item m="1" x="828"/>
        <item m="1" x="947"/>
        <item m="1" x="915"/>
        <item m="1" x="925"/>
        <item m="1" x="713"/>
        <item m="1" x="706"/>
        <item m="1" x="982"/>
        <item m="1" x="1000"/>
        <item m="1" x="1105"/>
        <item m="1" x="1053"/>
        <item m="1" x="1132"/>
        <item m="1" x="1240"/>
        <item m="1" x="821"/>
        <item m="1" x="1141"/>
        <item m="1" x="1031"/>
        <item m="1" x="789"/>
        <item x="530"/>
        <item m="1" x="1275"/>
        <item m="1" x="1127"/>
        <item m="1" x="935"/>
        <item m="1" x="663"/>
        <item m="1" x="656"/>
        <item m="1" x="654"/>
        <item m="1" x="997"/>
        <item m="1" x="1079"/>
        <item m="1" x="670"/>
        <item m="1" x="884"/>
        <item m="1" x="832"/>
        <item m="1" x="1294"/>
        <item m="1" x="846"/>
        <item m="1" x="1291"/>
        <item m="1" x="1188"/>
        <item m="1" x="757"/>
        <item m="1" x="1100"/>
        <item m="1" x="1148"/>
        <item m="1" x="1237"/>
        <item m="1" x="1012"/>
        <item m="1" x="1284"/>
        <item m="1" x="1016"/>
        <item m="1" x="1186"/>
        <item m="1" x="682"/>
        <item m="1" x="1236"/>
        <item m="1" x="1011"/>
        <item m="1" x="912"/>
        <item m="1" x="1015"/>
        <item m="1" x="1185"/>
        <item m="1" x="643"/>
        <item m="1" x="1256"/>
        <item m="1" x="854"/>
        <item m="1" x="882"/>
        <item m="1" x="736"/>
        <item m="1" x="900"/>
        <item m="1" x="795"/>
        <item m="1" x="1270"/>
        <item m="1" x="1144"/>
        <item m="1" x="1255"/>
        <item m="1" x="1232"/>
        <item m="1" x="979"/>
        <item m="1" x="824"/>
        <item x="218"/>
        <item m="1" x="715"/>
        <item m="1" x="662"/>
        <item m="1" x="981"/>
        <item m="1" x="1168"/>
        <item m="1" x="1169"/>
        <item m="1" x="742"/>
        <item m="1" x="667"/>
        <item m="1" x="941"/>
        <item m="1" x="761"/>
        <item m="1" x="668"/>
        <item m="1" x="758"/>
        <item m="1" x="725"/>
        <item m="1" x="676"/>
        <item m="1" x="1274"/>
        <item m="1" x="1001"/>
        <item m="1" x="723"/>
        <item m="1" x="1029"/>
        <item m="1" x="1194"/>
        <item m="1" x="964"/>
        <item m="1" x="684"/>
        <item m="1" x="1182"/>
        <item m="1" x="819"/>
        <item m="1" x="958"/>
        <item m="1" x="1264"/>
        <item m="1" x="727"/>
        <item m="1" x="1151"/>
        <item m="1" x="963"/>
        <item m="1" x="1033"/>
        <item m="1" x="984"/>
        <item m="1" x="666"/>
        <item m="1" x="968"/>
        <item m="1" x="754"/>
        <item m="1" x="1174"/>
        <item m="1" x="989"/>
        <item m="1" x="1055"/>
        <item m="1" x="1017"/>
        <item m="1" x="685"/>
        <item m="1" x="998"/>
        <item m="1" x="799"/>
        <item m="1" x="1224"/>
        <item m="1" x="1043"/>
        <item m="1" x="1115"/>
        <item m="1" x="1069"/>
        <item m="1" x="735"/>
        <item m="1" x="1047"/>
        <item m="1" x="837"/>
        <item m="1" x="1057"/>
        <item m="1" x="1214"/>
        <item m="1" x="911"/>
        <item m="1" x="773"/>
        <item m="1" x="738"/>
        <item m="1" x="933"/>
        <item m="1" x="1122"/>
        <item m="1" x="1038"/>
        <item m="1" x="1137"/>
        <item m="1" x="816"/>
        <item m="1" x="632"/>
        <item m="1" x="744"/>
        <item m="1" x="1084"/>
        <item m="1" x="994"/>
        <item m="1" x="990"/>
        <item m="1" x="1034"/>
        <item m="1" x="861"/>
        <item m="1" x="645"/>
        <item m="1" x="823"/>
        <item m="1" x="674"/>
        <item m="1" x="810"/>
        <item m="1" x="696"/>
        <item m="1" x="1179"/>
        <item m="1" x="1150"/>
        <item m="1" x="1249"/>
        <item m="1" x="1254"/>
        <item m="1" x="792"/>
        <item m="1" x="1040"/>
        <item m="1" x="635"/>
        <item m="1" x="873"/>
        <item m="1" x="934"/>
        <item m="1" x="880"/>
        <item m="1" x="782"/>
        <item m="1" x="717"/>
        <item m="1" x="798"/>
        <item m="1" x="714"/>
        <item m="1" x="1163"/>
        <item m="1" x="829"/>
        <item m="1" x="1154"/>
        <item m="1" x="628"/>
        <item m="1" x="881"/>
        <item m="1" x="939"/>
        <item m="1" x="751"/>
        <item m="1" x="766"/>
        <item m="1" x="646"/>
        <item m="1" x="811"/>
        <item m="1" x="1197"/>
        <item m="1" x="1201"/>
        <item m="1" x="1135"/>
        <item m="1" x="1094"/>
        <item m="1" x="695"/>
        <item m="1" x="705"/>
        <item m="1" x="974"/>
        <item m="1" x="743"/>
        <item m="1" x="1090"/>
        <item m="1" x="681"/>
        <item m="1" x="1027"/>
        <item m="1" x="1205"/>
        <item m="1" x="774"/>
        <item m="1" x="902"/>
        <item m="1" x="672"/>
        <item m="1" x="733"/>
        <item m="1" x="1130"/>
        <item m="1" x="977"/>
        <item m="1" x="1102"/>
        <item m="1" x="1244"/>
        <item m="1" x="808"/>
        <item m="1" x="1112"/>
        <item m="1" x="1234"/>
        <item m="1" x="1039"/>
        <item m="1" x="708"/>
        <item m="1" x="895"/>
        <item m="1" x="1200"/>
        <item m="1" x="712"/>
        <item m="1" x="955"/>
        <item m="1" x="1265"/>
        <item m="1" x="1145"/>
        <item m="1" x="765"/>
        <item m="1" x="1092"/>
        <item m="1" x="1108"/>
        <item m="1" x="649"/>
        <item m="1" x="1252"/>
        <item m="1" x="920"/>
        <item m="1" x="1242"/>
        <item m="1" x="1260"/>
        <item m="1" x="1020"/>
        <item m="1" x="1206"/>
        <item m="1" x="1152"/>
        <item m="1" x="924"/>
        <item m="1" x="1198"/>
        <item m="1" x="690"/>
        <item m="1" x="875"/>
        <item m="1" x="1067"/>
        <item m="1" x="1091"/>
        <item m="1" x="942"/>
        <item m="1" x="870"/>
        <item m="1" x="1177"/>
        <item m="1" x="890"/>
        <item m="1" x="1118"/>
        <item m="1" x="1298"/>
        <item m="1" x="1246"/>
        <item m="1" x="636"/>
        <item m="1" x="986"/>
        <item m="1" x="700"/>
        <item m="1" x="996"/>
        <item m="1" x="1109"/>
        <item m="1" x="650"/>
        <item m="1" x="807"/>
        <item m="1" x="1207"/>
        <item m="1" x="923"/>
        <item m="1" x="716"/>
        <item m="1" x="907"/>
        <item m="1" x="805"/>
        <item m="1" x="710"/>
        <item m="1" x="1273"/>
        <item m="1" x="853"/>
        <item m="1" x="830"/>
        <item m="1" x="1170"/>
        <item m="1" x="946"/>
        <item m="1" x="885"/>
        <item m="1" x="1305"/>
        <item m="1" x="1216"/>
        <item m="1" x="1165"/>
        <item m="1" x="1101"/>
        <item m="1" x="1114"/>
        <item m="1" x="886"/>
        <item m="1" x="1037"/>
        <item m="1" x="1117"/>
        <item m="1" x="889"/>
        <item m="1" x="1111"/>
        <item m="1" x="1247"/>
        <item m="1" x="728"/>
        <item m="1" x="863"/>
        <item m="1" x="1160"/>
        <item m="1" x="1035"/>
        <item m="1" x="865"/>
        <item m="1" x="953"/>
        <item m="1" x="835"/>
        <item m="1" x="664"/>
        <item m="1" x="1080"/>
        <item m="1" x="711"/>
        <item m="1" x="1287"/>
        <item m="1" x="721"/>
        <item m="1" x="1042"/>
        <item m="1" x="770"/>
        <item m="1" x="686"/>
        <item m="1" x="1184"/>
        <item m="1" x="1146"/>
        <item m="1" x="1268"/>
        <item m="1" x="762"/>
        <item m="1" x="1199"/>
        <item m="1" x="932"/>
        <item m="1" x="740"/>
        <item m="1" x="1281"/>
        <item m="1" x="1243"/>
        <item m="1" x="936"/>
        <item m="1" x="1285"/>
        <item m="1" x="874"/>
        <item m="1" x="629"/>
        <item m="1" x="1044"/>
        <item m="1" x="775"/>
        <item m="1" x="776"/>
        <item m="1" x="817"/>
        <item m="1" x="860"/>
        <item m="1" x="838"/>
        <item m="1" x="1054"/>
        <item m="1" x="971"/>
        <item m="1" x="653"/>
        <item m="1" x="841"/>
        <item m="1" x="897"/>
        <item m="1" x="764"/>
        <item m="1" x="791"/>
        <item m="1" x="1065"/>
        <item m="1" x="892"/>
        <item m="1" x="787"/>
        <item m="1" x="1078"/>
        <item m="1" x="894"/>
        <item m="1" x="633"/>
        <item m="1" x="1116"/>
        <item m="1" x="1096"/>
        <item m="1" x="812"/>
        <item m="1" x="1093"/>
        <item m="1" x="626"/>
        <item m="1" x="699"/>
        <item m="1" x="980"/>
        <item m="1" x="995"/>
        <item m="1" x="737"/>
        <item m="1" x="1195"/>
        <item m="1" x="658"/>
        <item m="1" x="679"/>
        <item m="1" x="669"/>
        <item m="1" x="1138"/>
        <item m="1" x="1049"/>
        <item m="1" x="1181"/>
        <item m="1" x="1076"/>
        <item m="1" x="888"/>
        <item x="528"/>
        <item m="1" x="909"/>
        <item m="1" x="707"/>
        <item m="1" x="1045"/>
        <item m="1" x="839"/>
        <item m="1" x="1086"/>
        <item x="475"/>
        <item m="1" x="1070"/>
        <item m="1" x="1018"/>
        <item m="1" x="1010"/>
        <item m="1" x="904"/>
        <item m="1" x="631"/>
        <item x="205"/>
        <item m="1" x="851"/>
        <item m="1" x="739"/>
        <item m="1" x="872"/>
        <item m="1" x="1032"/>
        <item m="1" x="833"/>
        <item m="1" x="898"/>
        <item m="1" x="864"/>
        <item m="1" x="957"/>
        <item m="1" x="780"/>
        <item m="1" x="1220"/>
        <item m="1" x="1303"/>
        <item m="1" x="804"/>
        <item m="1" x="1036"/>
        <item m="1" x="972"/>
        <item m="1" x="859"/>
        <item m="1" x="1292"/>
        <item m="1" x="908"/>
        <item m="1" x="1014"/>
        <item m="1" x="1083"/>
        <item m="1" x="978"/>
        <item m="1" x="786"/>
        <item m="1" x="748"/>
        <item m="1" x="1162"/>
        <item m="1" x="931"/>
        <item m="1" x="1304"/>
        <item m="1" x="802"/>
        <item m="1" x="1087"/>
        <item m="1" x="691"/>
        <item m="1" x="914"/>
        <item m="1" x="1059"/>
        <item m="1" x="1204"/>
        <item m="1" x="1119"/>
        <item m="1" x="940"/>
        <item m="1" x="922"/>
        <item m="1" x="1189"/>
        <item m="1" x="803"/>
        <item m="1" x="822"/>
        <item m="1" x="692"/>
        <item m="1" x="1167"/>
        <item m="1" x="1223"/>
        <item m="1" x="952"/>
        <item m="1" x="639"/>
        <item m="1" x="814"/>
        <item m="1" x="949"/>
        <item m="1" x="961"/>
        <item m="1" x="840"/>
        <item m="1" x="778"/>
        <item m="1" x="779"/>
        <item m="1" x="726"/>
        <item m="1" x="985"/>
        <item m="1" x="1106"/>
        <item m="1" x="1239"/>
        <item m="1" x="1219"/>
        <item m="1" x="655"/>
        <item m="1" x="1202"/>
        <item m="1" x="937"/>
        <item m="1" x="729"/>
        <item m="1" x="746"/>
        <item m="1" x="1058"/>
        <item m="1" x="999"/>
        <item m="1" x="772"/>
        <item m="1" x="1230"/>
        <item m="1" x="1081"/>
        <item m="1" x="992"/>
        <item m="1" x="1072"/>
        <item m="1" x="991"/>
        <item m="1" x="1071"/>
        <item m="1" x="876"/>
        <item m="1" x="1024"/>
        <item m="1" x="1300"/>
        <item m="1" x="836"/>
        <item m="1" x="834"/>
        <item x="453"/>
        <item m="1" x="1008"/>
        <item m="1" x="1028"/>
        <item m="1" x="648"/>
        <item m="1" x="647"/>
        <item m="1" x="1041"/>
        <item m="1" x="1221"/>
        <item m="1" x="1158"/>
        <item m="1" x="848"/>
        <item m="1" x="680"/>
        <item m="1" x="1153"/>
        <item m="1" x="1190"/>
        <item m="1" x="1051"/>
        <item m="1" x="1050"/>
        <item m="1" x="1149"/>
        <item m="1" x="1217"/>
        <item m="1" x="856"/>
        <item m="1" x="1293"/>
        <item m="1" x="976"/>
        <item m="1" x="1191"/>
        <item m="1" x="687"/>
        <item m="1" x="903"/>
        <item m="1" x="1060"/>
        <item m="1" x="659"/>
        <item m="1" x="1263"/>
        <item m="1" x="718"/>
        <item m="1" x="767"/>
        <item m="1" x="1289"/>
        <item m="1" x="1193"/>
        <item m="1" x="722"/>
        <item m="1" x="657"/>
        <item m="1" x="1147"/>
        <item m="1" x="948"/>
        <item m="1" x="951"/>
        <item m="1" x="627"/>
        <item m="1" x="1129"/>
        <item m="1" x="988"/>
        <item m="1" x="1073"/>
        <item m="1" x="750"/>
        <item m="1" x="954"/>
        <item m="1" x="1261"/>
        <item m="1" x="1235"/>
        <item m="1" x="813"/>
        <item m="1" x="1164"/>
        <item m="1" x="1126"/>
        <item m="1" x="969"/>
        <item m="1" x="1123"/>
        <item m="1" x="858"/>
        <item m="1" x="630"/>
        <item m="1" x="905"/>
        <item m="1" x="709"/>
        <item m="1" x="730"/>
        <item m="1" x="1048"/>
        <item m="1" x="651"/>
        <item m="1" x="1269"/>
        <item m="1" x="1161"/>
        <item m="1" x="768"/>
        <item x="403"/>
        <item m="1" x="906"/>
        <item m="1" x="688"/>
        <item m="1" x="1306"/>
        <item m="1" x="878"/>
        <item m="1" x="959"/>
        <item m="1" x="1279"/>
        <item m="1" x="693"/>
        <item m="1" x="1187"/>
        <item m="1" x="1282"/>
        <item m="1" x="993"/>
        <item m="1" x="887"/>
        <item m="1" x="1266"/>
        <item m="1" x="1253"/>
        <item m="1" x="1228"/>
        <item m="1" x="1222"/>
        <item m="1" x="917"/>
        <item m="1" x="1104"/>
        <item m="1" x="849"/>
        <item m="1" x="1107"/>
        <item m="1" x="1006"/>
        <item m="1" x="641"/>
        <item m="1" x="945"/>
        <item m="1" x="1133"/>
        <item m="1" x="752"/>
        <item m="1" x="1259"/>
        <item m="1" x="1002"/>
        <item m="1" x="1128"/>
        <item m="1" x="683"/>
        <item m="1" x="1139"/>
        <item m="1" x="677"/>
        <item m="1" x="794"/>
        <item m="1" x="866"/>
        <item m="1" x="1140"/>
        <item m="1" x="1113"/>
        <item m="1" x="847"/>
        <item m="1" x="1095"/>
        <item m="1" x="1192"/>
        <item m="1" x="796"/>
        <item m="1" x="1003"/>
        <item m="1" x="956"/>
        <item m="1" x="929"/>
        <item m="1" x="1229"/>
        <item m="1" x="1056"/>
        <item m="1" x="899"/>
        <item m="1" x="660"/>
        <item m="1" x="1175"/>
        <item m="1" x="831"/>
        <item m="1" x="1196"/>
        <item m="1" x="1172"/>
        <item m="1" x="1075"/>
        <item m="1" x="1241"/>
        <item m="1" x="1074"/>
        <item x="296"/>
        <item x="181"/>
        <item x="297"/>
        <item x="298"/>
        <item x="299"/>
        <item x="300"/>
        <item x="121"/>
        <item x="128"/>
        <item x="137"/>
        <item x="302"/>
        <item m="1" x="1231"/>
        <item x="303"/>
        <item x="304"/>
        <item x="229"/>
        <item x="230"/>
        <item x="231"/>
        <item x="232"/>
        <item x="233"/>
        <item x="234"/>
        <item x="235"/>
        <item x="203"/>
        <item x="236"/>
        <item x="237"/>
        <item x="238"/>
        <item x="239"/>
        <item x="240"/>
        <item x="241"/>
        <item x="242"/>
        <item x="243"/>
        <item x="244"/>
        <item x="245"/>
        <item x="246"/>
        <item x="247"/>
        <item x="248"/>
        <item x="249"/>
        <item x="250"/>
        <item x="251"/>
        <item x="204"/>
        <item x="252"/>
        <item x="253"/>
        <item x="254"/>
        <item x="255"/>
        <item x="256"/>
        <item x="257"/>
        <item x="258"/>
        <item x="259"/>
        <item x="260"/>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187"/>
        <item x="376"/>
        <item x="377"/>
        <item x="379"/>
        <item x="380"/>
        <item x="381"/>
        <item x="185"/>
        <item x="382"/>
        <item x="384"/>
        <item x="385"/>
        <item x="386"/>
        <item x="387"/>
        <item x="388"/>
        <item x="389"/>
        <item x="390"/>
        <item x="391"/>
        <item x="392"/>
        <item x="393"/>
        <item x="394"/>
        <item x="395"/>
        <item x="396"/>
        <item x="397"/>
        <item x="399"/>
        <item x="400"/>
        <item x="401"/>
        <item x="402"/>
        <item x="404"/>
        <item x="405"/>
        <item x="407"/>
        <item x="408"/>
        <item x="409"/>
        <item x="410"/>
        <item x="182"/>
        <item x="411"/>
        <item x="412"/>
        <item x="413"/>
        <item x="414"/>
        <item x="415"/>
        <item x="416"/>
        <item x="417"/>
        <item x="418"/>
        <item x="419"/>
        <item x="420"/>
        <item x="421"/>
        <item x="422"/>
        <item x="423"/>
        <item x="424"/>
        <item x="425"/>
        <item x="426"/>
        <item x="427"/>
        <item x="524"/>
        <item x="525"/>
        <item x="526"/>
        <item x="527"/>
        <item x="529"/>
        <item x="531"/>
        <item x="532"/>
        <item x="533"/>
        <item x="534"/>
        <item x="535"/>
        <item x="536"/>
        <item x="537"/>
        <item x="506"/>
        <item x="431"/>
        <item x="538"/>
        <item x="539"/>
        <item x="540"/>
        <item x="541"/>
        <item x="542"/>
        <item x="543"/>
        <item m="1" x="1156"/>
        <item x="487"/>
        <item m="1" x="809"/>
        <item x="492"/>
        <item m="1" x="1267"/>
        <item m="1" x="704"/>
        <item m="1" x="781"/>
        <item m="1" x="1297"/>
        <item m="1" x="844"/>
        <item m="1" x="1124"/>
        <item m="1" x="753"/>
        <item m="1" x="928"/>
        <item x="491"/>
        <item m="1" x="1009"/>
        <item x="546"/>
        <item x="547"/>
        <item x="502"/>
        <item m="1" x="1062"/>
        <item m="1" x="869"/>
        <item m="1" x="966"/>
        <item m="1" x="734"/>
        <item m="1" x="918"/>
        <item m="1" x="1046"/>
        <item m="1" x="661"/>
        <item m="1" x="983"/>
        <item m="1" x="1227"/>
        <item x="548"/>
        <item m="1" x="1120"/>
        <item m="1" x="637"/>
        <item m="1" x="724"/>
        <item m="1" x="703"/>
        <item m="1" x="678"/>
        <item x="432"/>
        <item x="433"/>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186"/>
        <item x="471"/>
        <item x="472"/>
        <item x="473"/>
        <item x="474"/>
        <item x="476"/>
        <item x="477"/>
        <item x="478"/>
        <item x="479"/>
        <item x="480"/>
        <item x="481"/>
        <item m="1" x="930"/>
        <item x="568"/>
        <item m="1" x="1004"/>
        <item m="1" x="640"/>
        <item m="1" x="1210"/>
        <item m="1" x="1212"/>
        <item x="512"/>
        <item x="513"/>
        <item x="514"/>
        <item x="515"/>
        <item x="516"/>
        <item x="517"/>
        <item x="518"/>
        <item x="519"/>
        <item x="520"/>
        <item x="521"/>
        <item x="522"/>
        <item x="523"/>
        <item m="1" x="987"/>
        <item x="494"/>
        <item m="1" x="1176"/>
        <item x="501"/>
        <item x="544"/>
        <item x="545"/>
        <item x="488"/>
        <item m="1" x="1025"/>
        <item x="558"/>
        <item x="559"/>
        <item x="560"/>
        <item x="561"/>
        <item x="562"/>
        <item x="563"/>
        <item x="564"/>
        <item x="565"/>
        <item x="566"/>
        <item x="567"/>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179"/>
        <item x="189"/>
        <item x="191"/>
        <item x="193"/>
        <item x="194"/>
        <item x="195"/>
        <item x="196"/>
        <item x="197"/>
        <item x="198"/>
        <item x="199"/>
        <item x="200"/>
        <item x="201"/>
        <item x="202"/>
        <item x="206"/>
        <item x="207"/>
        <item x="208"/>
        <item x="209"/>
        <item x="308"/>
        <item m="1" x="1257"/>
        <item m="1" x="1277"/>
        <item m="1" x="883"/>
        <item m="1" x="1171"/>
        <item m="1" x="1258"/>
        <item m="1" x="1278"/>
        <item x="219"/>
        <item m="1" x="1013"/>
        <item x="261"/>
        <item x="262"/>
        <item m="1" x="1166"/>
        <item x="305"/>
        <item x="306"/>
        <item x="307"/>
        <item x="309"/>
        <item m="1" x="965"/>
        <item m="1" x="1245"/>
        <item m="1" x="793"/>
        <item m="1" x="1007"/>
        <item x="428"/>
        <item x="429"/>
        <item x="430"/>
        <item x="482"/>
        <item x="483"/>
        <item m="1" x="1251"/>
        <item x="484"/>
        <item x="485"/>
        <item x="489"/>
        <item x="490"/>
        <item x="493"/>
        <item x="495"/>
        <item x="498"/>
        <item x="499"/>
        <item x="500"/>
        <item x="505"/>
        <item x="507"/>
        <item x="508"/>
        <item x="509"/>
        <item m="1" x="820"/>
        <item x="503"/>
        <item x="504"/>
        <item x="210"/>
        <item x="211"/>
        <item x="212"/>
        <item x="213"/>
        <item x="214"/>
        <item x="215"/>
        <item x="216"/>
        <item x="223"/>
        <item x="224"/>
        <item x="225"/>
        <item x="226"/>
        <item x="227"/>
        <item x="228"/>
        <item x="310"/>
        <item x="486"/>
        <item x="496"/>
        <item x="497"/>
        <item x="510"/>
        <item x="511"/>
        <item x="549"/>
        <item x="550"/>
        <item x="551"/>
        <item x="552"/>
        <item x="553"/>
        <item x="554"/>
        <item x="555"/>
        <item x="556"/>
        <item x="557"/>
        <item x="222"/>
      </items>
    </pivotField>
    <pivotField axis="axisRow" compact="0" outline="0" showAll="0" defaultSubtotal="0">
      <items count="30">
        <item x="0"/>
        <item x="1"/>
        <item x="3"/>
        <item x="2"/>
        <item m="1" x="27"/>
        <item m="1" x="20"/>
        <item m="1" x="23"/>
        <item m="1" x="19"/>
        <item m="1" x="24"/>
        <item m="1" x="26"/>
        <item m="1" x="21"/>
        <item m="1" x="22"/>
        <item m="1" x="28"/>
        <item m="1" x="18"/>
        <item m="1" x="25"/>
        <item m="1" x="29"/>
        <item x="4"/>
        <item x="6"/>
        <item x="7"/>
        <item x="8"/>
        <item x="9"/>
        <item x="10"/>
        <item x="11"/>
        <item x="12"/>
        <item x="13"/>
        <item x="16"/>
        <item x="5"/>
        <item x="14"/>
        <item x="15"/>
        <item x="17"/>
      </items>
    </pivotField>
    <pivotField compact="0" outline="0" showAll="0" defaultSubtotal="0"/>
    <pivotField compact="0" outline="0" showAll="0"/>
    <pivotField compact="0" outline="0" showAll="0"/>
    <pivotField axis="axisRow" compact="0" outline="0" showAll="0" defaultSubtotal="0">
      <items count="23">
        <item x="0"/>
        <item m="1" x="14"/>
        <item m="1" x="21"/>
        <item m="1" x="11"/>
        <item m="1" x="18"/>
        <item m="1" x="20"/>
        <item m="1" x="8"/>
        <item m="1" x="22"/>
        <item m="1" x="9"/>
        <item m="1" x="17"/>
        <item m="1" x="12"/>
        <item m="1" x="10"/>
        <item m="1" x="13"/>
        <item m="1" x="19"/>
        <item m="1" x="15"/>
        <item x="1"/>
        <item x="2"/>
        <item m="1" x="16"/>
        <item x="3"/>
        <item x="4"/>
        <item x="5"/>
        <item x="6"/>
        <item x="7"/>
      </items>
    </pivotField>
    <pivotField axis="axisRow" compact="0" outline="0" showAll="0" defaultSubtotal="0">
      <items count="733">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8"/>
        <item x="139"/>
        <item x="120"/>
        <item x="140"/>
        <item x="141"/>
        <item x="142"/>
        <item x="144"/>
        <item x="146"/>
        <item x="147"/>
        <item x="119"/>
        <item x="121"/>
        <item x="122"/>
        <item x="123"/>
        <item x="124"/>
        <item x="125"/>
        <item x="127"/>
        <item x="129"/>
        <item x="134"/>
        <item x="136"/>
        <item x="143"/>
        <item x="145"/>
        <item x="10"/>
        <item x="18"/>
        <item x="21"/>
        <item x="126"/>
        <item x="128"/>
        <item x="130"/>
        <item x="131"/>
        <item x="132"/>
        <item x="133"/>
        <item x="135"/>
        <item x="137"/>
        <item x="2"/>
        <item x="11"/>
        <item x="13"/>
        <item x="31"/>
        <item x="32"/>
        <item x="33"/>
        <item x="34"/>
        <item x="35"/>
        <item x="39"/>
        <item x="41"/>
        <item x="42"/>
        <item x="43"/>
        <item x="44"/>
        <item x="49"/>
        <item x="50"/>
        <item x="51"/>
        <item x="55"/>
        <item x="58"/>
        <item x="59"/>
        <item x="16"/>
        <item x="56"/>
        <item x="57"/>
        <item x="409"/>
        <item m="1" x="573"/>
        <item x="386"/>
        <item x="385"/>
        <item x="17"/>
        <item x="61"/>
        <item x="62"/>
        <item x="63"/>
        <item x="64"/>
        <item x="67"/>
        <item x="69"/>
        <item x="70"/>
        <item x="71"/>
        <item x="72"/>
        <item x="73"/>
        <item x="76"/>
        <item x="80"/>
        <item x="81"/>
        <item x="82"/>
        <item x="83"/>
        <item x="84"/>
        <item x="85"/>
        <item x="86"/>
        <item x="87"/>
        <item x="88"/>
        <item x="89"/>
        <item x="94"/>
        <item x="95"/>
        <item x="96"/>
        <item x="97"/>
        <item x="98"/>
        <item x="99"/>
        <item x="100"/>
        <item x="101"/>
        <item m="1" x="632"/>
        <item x="103"/>
        <item x="104"/>
        <item x="105"/>
        <item x="106"/>
        <item x="107"/>
        <item x="108"/>
        <item m="1" x="642"/>
        <item x="110"/>
        <item x="65"/>
        <item x="66"/>
        <item x="68"/>
        <item x="74"/>
        <item x="75"/>
        <item x="77"/>
        <item x="78"/>
        <item x="79"/>
        <item x="90"/>
        <item x="91"/>
        <item x="92"/>
        <item x="93"/>
        <item x="111"/>
        <item x="112"/>
        <item x="113"/>
        <item x="114"/>
        <item x="115"/>
        <item x="116"/>
        <item x="117"/>
        <item m="1" x="595"/>
        <item x="314"/>
        <item x="325"/>
        <item m="1" x="606"/>
        <item m="1" x="697"/>
        <item m="1" x="578"/>
        <item m="1" x="694"/>
        <item m="1" x="698"/>
        <item m="1" x="652"/>
        <item m="1" x="631"/>
        <item m="1" x="656"/>
        <item m="1" x="707"/>
        <item m="1" x="703"/>
        <item m="1" x="691"/>
        <item m="1" x="583"/>
        <item x="406"/>
        <item m="1" x="686"/>
        <item m="1" x="580"/>
        <item m="1" x="669"/>
        <item m="1" x="565"/>
        <item m="1" x="692"/>
        <item m="1" x="655"/>
        <item m="1" x="582"/>
        <item m="1" x="719"/>
        <item m="1" x="714"/>
        <item m="1" x="626"/>
        <item m="1" x="629"/>
        <item m="1" x="640"/>
        <item m="1" x="603"/>
        <item m="1" x="720"/>
        <item m="1" x="727"/>
        <item m="1" x="728"/>
        <item m="1" x="688"/>
        <item m="1" x="689"/>
        <item m="1" x="717"/>
        <item m="1" x="676"/>
        <item m="1" x="627"/>
        <item m="1" x="668"/>
        <item m="1" x="706"/>
        <item x="384"/>
        <item m="1" x="658"/>
        <item m="1" x="587"/>
        <item m="1" x="693"/>
        <item m="1" x="674"/>
        <item m="1" x="705"/>
        <item m="1" x="665"/>
        <item m="1" x="611"/>
        <item m="1" x="723"/>
        <item m="1" x="563"/>
        <item m="1" x="715"/>
        <item m="1" x="638"/>
        <item m="1" x="639"/>
        <item m="1" x="634"/>
        <item m="1" x="716"/>
        <item m="1" x="613"/>
        <item m="1" x="645"/>
        <item m="1" x="593"/>
        <item m="1" x="637"/>
        <item m="1" x="729"/>
        <item m="1" x="566"/>
        <item m="1" x="615"/>
        <item m="1" x="679"/>
        <item m="1" x="605"/>
        <item m="1" x="709"/>
        <item m="1" x="708"/>
        <item m="1" x="618"/>
        <item m="1" x="730"/>
        <item m="1" x="702"/>
        <item m="1" x="571"/>
        <item m="1" x="664"/>
        <item m="1" x="620"/>
        <item m="1" x="617"/>
        <item m="1" x="695"/>
        <item m="1" x="572"/>
        <item m="1" x="721"/>
        <item m="1" x="590"/>
        <item m="1" x="678"/>
        <item m="1" x="643"/>
        <item m="1" x="641"/>
        <item m="1" x="718"/>
        <item m="1" x="594"/>
        <item m="1" x="569"/>
        <item m="1" x="633"/>
        <item m="1" x="710"/>
        <item m="1" x="681"/>
        <item m="1" x="680"/>
        <item m="1" x="589"/>
        <item m="1" x="648"/>
        <item m="1" x="625"/>
        <item m="1" x="670"/>
        <item m="1" x="612"/>
        <item m="1" x="647"/>
        <item m="1" x="711"/>
        <item m="1" x="672"/>
        <item m="1" x="586"/>
        <item m="1" x="724"/>
        <item m="1" x="622"/>
        <item m="1" x="623"/>
        <item m="1" x="657"/>
        <item m="1" x="653"/>
        <item m="1" x="663"/>
        <item m="1" x="568"/>
        <item m="1" x="712"/>
        <item m="1" x="581"/>
        <item m="1" x="687"/>
        <item m="1" x="567"/>
        <item m="1" x="607"/>
        <item m="1" x="588"/>
        <item m="1" x="619"/>
        <item m="1" x="699"/>
        <item m="1" x="725"/>
        <item m="1" x="608"/>
        <item m="1" x="731"/>
        <item x="408"/>
        <item m="1" x="584"/>
        <item m="1" x="616"/>
        <item m="1" x="649"/>
        <item m="1" x="614"/>
        <item m="1" x="628"/>
        <item m="1" x="690"/>
        <item m="1" x="621"/>
        <item m="1" x="564"/>
        <item m="1" x="671"/>
        <item m="1" x="644"/>
        <item m="1" x="651"/>
        <item m="1" x="666"/>
        <item m="1" x="683"/>
        <item m="1" x="682"/>
        <item m="1" x="726"/>
        <item m="1" x="685"/>
        <item m="1" x="576"/>
        <item m="1" x="610"/>
        <item m="1" x="646"/>
        <item m="1" x="696"/>
        <item m="1" x="575"/>
        <item x="387"/>
        <item m="1" x="700"/>
        <item m="1" x="596"/>
        <item m="1" x="684"/>
        <item m="1" x="667"/>
        <item m="1" x="604"/>
        <item m="1" x="609"/>
        <item m="1" x="602"/>
        <item m="1" x="650"/>
        <item m="1" x="662"/>
        <item m="1" x="574"/>
        <item m="1" x="732"/>
        <item m="1" x="677"/>
        <item m="1" x="659"/>
        <item m="1" x="713"/>
        <item x="265"/>
        <item x="150"/>
        <item x="149"/>
        <item x="266"/>
        <item x="267"/>
        <item x="268"/>
        <item x="269"/>
        <item x="270"/>
        <item x="102"/>
        <item x="109"/>
        <item x="118"/>
        <item x="198"/>
        <item x="199"/>
        <item x="200"/>
        <item x="201"/>
        <item x="202"/>
        <item x="203"/>
        <item x="204"/>
        <item x="174"/>
        <item x="172"/>
        <item x="205"/>
        <item x="206"/>
        <item x="207"/>
        <item x="208"/>
        <item x="209"/>
        <item x="210"/>
        <item x="211"/>
        <item x="212"/>
        <item x="213"/>
        <item x="214"/>
        <item x="215"/>
        <item x="216"/>
        <item x="217"/>
        <item x="218"/>
        <item x="219"/>
        <item x="220"/>
        <item x="173"/>
        <item x="221"/>
        <item x="222"/>
        <item x="223"/>
        <item x="224"/>
        <item x="225"/>
        <item x="226"/>
        <item x="227"/>
        <item x="228"/>
        <item x="229"/>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5"/>
        <item x="316"/>
        <item x="317"/>
        <item x="318"/>
        <item x="319"/>
        <item x="320"/>
        <item x="321"/>
        <item x="322"/>
        <item x="323"/>
        <item x="324"/>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82"/>
        <item x="383"/>
        <item x="388"/>
        <item x="389"/>
        <item x="390"/>
        <item x="391"/>
        <item x="392"/>
        <item x="393"/>
        <item x="394"/>
        <item x="395"/>
        <item x="396"/>
        <item x="397"/>
        <item x="398"/>
        <item x="399"/>
        <item x="400"/>
        <item x="401"/>
        <item x="402"/>
        <item x="403"/>
        <item x="404"/>
        <item x="405"/>
        <item x="407"/>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m="1" x="673"/>
        <item m="1" x="585"/>
        <item m="1" x="654"/>
        <item m="1" x="722"/>
        <item m="1" x="598"/>
        <item x="454"/>
        <item m="1" x="597"/>
        <item m="1" x="635"/>
        <item m="1" x="577"/>
        <item m="1" x="592"/>
        <item x="459"/>
        <item x="460"/>
        <item x="463"/>
        <item m="1" x="636"/>
        <item m="1" x="630"/>
        <item m="1" x="704"/>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148"/>
        <item x="151"/>
        <item x="152"/>
        <item x="153"/>
        <item x="154"/>
        <item x="155"/>
        <item x="156"/>
        <item x="157"/>
        <item x="158"/>
        <item x="159"/>
        <item x="160"/>
        <item x="161"/>
        <item x="162"/>
        <item x="163"/>
        <item x="164"/>
        <item x="165"/>
        <item x="166"/>
        <item x="167"/>
        <item x="168"/>
        <item x="169"/>
        <item x="170"/>
        <item x="171"/>
        <item x="175"/>
        <item x="176"/>
        <item x="177"/>
        <item x="178"/>
        <item m="1" x="591"/>
        <item m="1" x="660"/>
        <item m="1" x="600"/>
        <item m="1" x="599"/>
        <item m="1" x="701"/>
        <item m="1" x="661"/>
        <item m="1" x="601"/>
        <item x="186"/>
        <item x="187"/>
        <item x="188"/>
        <item m="1" x="624"/>
        <item x="189"/>
        <item x="190"/>
        <item x="230"/>
        <item x="231"/>
        <item x="379"/>
        <item x="380"/>
        <item x="381"/>
        <item x="448"/>
        <item x="449"/>
        <item x="450"/>
        <item m="1" x="570"/>
        <item x="451"/>
        <item x="452"/>
        <item x="455"/>
        <item x="456"/>
        <item x="457"/>
        <item x="458"/>
        <item x="461"/>
        <item x="462"/>
        <item x="464"/>
        <item x="467"/>
        <item x="468"/>
        <item x="469"/>
        <item x="470"/>
        <item x="471"/>
        <item m="1" x="579"/>
        <item x="474"/>
        <item x="475"/>
        <item x="476"/>
        <item x="477"/>
        <item m="1" x="675"/>
        <item x="479"/>
        <item x="480"/>
        <item x="481"/>
        <item x="482"/>
        <item x="483"/>
        <item x="559"/>
        <item x="560"/>
        <item x="561"/>
        <item x="562"/>
        <item x="472"/>
        <item x="473"/>
        <item x="179"/>
        <item x="180"/>
        <item x="181"/>
        <item x="182"/>
        <item x="183"/>
        <item x="184"/>
        <item x="185"/>
        <item x="192"/>
        <item x="193"/>
        <item x="194"/>
        <item x="195"/>
        <item x="196"/>
        <item x="197"/>
        <item x="453"/>
        <item x="465"/>
        <item x="466"/>
        <item x="478"/>
        <item x="191"/>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1"/>
        <item x="0"/>
        <item m="1" x="2"/>
        <item t="default"/>
      </items>
    </pivotField>
    <pivotField compact="0" outline="0" showAll="0"/>
    <pivotField compact="0" outline="0" showAll="0" defaultSubtotal="0"/>
    <pivotField compact="0" outline="0" showAll="0"/>
    <pivotField compact="0" outline="0" showAll="0"/>
  </pivotFields>
  <rowFields count="8">
    <field x="105"/>
    <field x="106"/>
    <field x="104"/>
    <field x="117"/>
    <field x="107"/>
    <field x="113"/>
    <field x="108"/>
    <field x="112"/>
  </rowFields>
  <rowItems count="8">
    <i>
      <x/>
      <x/>
      <x/>
      <x/>
      <x/>
      <x v="1"/>
      <x/>
      <x/>
    </i>
    <i r="4">
      <x v="847"/>
      <x v="313"/>
      <x v="17"/>
      <x v="15"/>
    </i>
    <i r="4">
      <x v="865"/>
      <x v="332"/>
      <x v="17"/>
      <x v="16"/>
    </i>
    <i r="4">
      <x v="935"/>
      <x v="381"/>
      <x v="19"/>
      <x v="20"/>
    </i>
    <i r="4">
      <x v="936"/>
      <x v="383"/>
      <x v="18"/>
      <x v="18"/>
    </i>
    <i r="4">
      <x v="937"/>
      <x v="384"/>
      <x v="18"/>
      <x v="19"/>
    </i>
    <i r="4">
      <x v="959"/>
      <x v="406"/>
      <x v="19"/>
      <x v="21"/>
    </i>
    <i r="4">
      <x v="968"/>
      <x v="415"/>
      <x v="19"/>
      <x v="22"/>
    </i>
  </rowItems>
  <colItems count="1">
    <i/>
  </colItems>
  <pageFields count="3">
    <pageField fld="127" item="0" hier="-1"/>
    <pageField fld="122" item="1" hier="-1"/>
    <pageField fld="13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A5:G184" firstHeaderRow="2" firstDataRow="2" firstDataCol="1"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452">
        <item m="1" x="279"/>
        <item m="1" x="445"/>
        <item x="1"/>
        <item x="2"/>
        <item x="4"/>
        <item x="5"/>
        <item m="1" x="277"/>
        <item m="1" x="417"/>
        <item x="8"/>
        <item m="1" x="180"/>
        <item m="1" x="301"/>
        <item x="11"/>
        <item m="1" x="428"/>
        <item m="1" x="389"/>
        <item x="14"/>
        <item x="15"/>
        <item x="16"/>
        <item x="25"/>
        <item m="1" x="192"/>
        <item x="24"/>
        <item x="32"/>
        <item x="33"/>
        <item x="34"/>
        <item x="31"/>
        <item x="3"/>
        <item m="1" x="267"/>
        <item m="1" x="259"/>
        <item m="1" x="344"/>
        <item m="1" x="202"/>
        <item m="1" x="214"/>
        <item m="1" x="435"/>
        <item m="1" x="418"/>
        <item m="1" x="225"/>
        <item m="1" x="442"/>
        <item m="1" x="343"/>
        <item m="1" x="390"/>
        <item m="1" x="427"/>
        <item m="1" x="243"/>
        <item m="1" x="433"/>
        <item m="1" x="308"/>
        <item m="1" x="237"/>
        <item m="1" x="414"/>
        <item m="1" x="320"/>
        <item m="1" x="293"/>
        <item m="1" x="373"/>
        <item m="1" x="254"/>
        <item m="1" x="358"/>
        <item x="37"/>
        <item m="1" x="231"/>
        <item m="1" x="207"/>
        <item m="1" x="283"/>
        <item m="1" x="447"/>
        <item m="1" x="230"/>
        <item m="1" x="446"/>
        <item m="1" x="278"/>
        <item m="1" x="226"/>
        <item m="1" x="323"/>
        <item m="1" x="263"/>
        <item m="1" x="317"/>
        <item m="1" x="222"/>
        <item m="1" x="318"/>
        <item m="1" x="399"/>
        <item m="1" x="274"/>
        <item m="1" x="206"/>
        <item m="1" x="375"/>
        <item m="1" x="424"/>
        <item m="1" x="411"/>
        <item m="1" x="212"/>
        <item m="1" x="331"/>
        <item m="1" x="178"/>
        <item m="1" x="201"/>
        <item m="1" x="405"/>
        <item m="1" x="272"/>
        <item m="1" x="223"/>
        <item m="1" x="330"/>
        <item m="1" x="413"/>
        <item m="1" x="273"/>
        <item m="1" x="444"/>
        <item m="1" x="270"/>
        <item x="41"/>
        <item m="1" x="298"/>
        <item m="1" x="280"/>
        <item m="1" x="315"/>
        <item m="1" x="203"/>
        <item m="1" x="260"/>
        <item m="1" x="252"/>
        <item m="1" x="354"/>
        <item m="1" x="391"/>
        <item m="1" x="208"/>
        <item m="1" x="193"/>
        <item m="1" x="199"/>
        <item m="1" x="388"/>
        <item m="1" x="195"/>
        <item m="1" x="436"/>
        <item m="1" x="429"/>
        <item m="1" x="271"/>
        <item m="1" x="361"/>
        <item m="1" x="422"/>
        <item m="1" x="347"/>
        <item m="1" x="258"/>
        <item m="1" x="242"/>
        <item m="1" x="371"/>
        <item m="1" x="292"/>
        <item m="1" x="423"/>
        <item m="1" x="366"/>
        <item m="1" x="251"/>
        <item m="1" x="339"/>
        <item m="1" x="338"/>
        <item m="1" x="285"/>
        <item m="1" x="295"/>
        <item m="1" x="179"/>
        <item m="1" x="261"/>
        <item m="1" x="244"/>
        <item m="1" x="297"/>
        <item m="1" x="304"/>
        <item m="1" x="238"/>
        <item m="1" x="248"/>
        <item m="1" x="239"/>
        <item m="1" x="249"/>
        <item m="1" x="364"/>
        <item m="1" x="217"/>
        <item m="1" x="290"/>
        <item m="1" x="381"/>
        <item m="1" x="187"/>
        <item m="1" x="335"/>
        <item m="1" x="213"/>
        <item m="1" x="327"/>
        <item m="1" x="307"/>
        <item m="1" x="374"/>
        <item m="1" x="190"/>
        <item m="1" x="443"/>
        <item m="1" x="432"/>
        <item m="1" x="236"/>
        <item m="1" x="269"/>
        <item m="1" x="220"/>
        <item m="1" x="379"/>
        <item m="1" x="181"/>
        <item m="1" x="451"/>
        <item m="1" x="348"/>
        <item m="1" x="255"/>
        <item m="1" x="281"/>
        <item m="1" x="426"/>
        <item m="1" x="216"/>
        <item m="1" x="450"/>
        <item m="1" x="266"/>
        <item m="1" x="275"/>
        <item m="1" x="262"/>
        <item m="1" x="228"/>
        <item m="1" x="392"/>
        <item m="1" x="363"/>
        <item m="1" x="309"/>
        <item m="1" x="302"/>
        <item m="1" x="409"/>
        <item m="1" x="288"/>
        <item m="1" x="394"/>
        <item m="1" x="241"/>
        <item m="1" x="314"/>
        <item m="1" x="282"/>
        <item m="1" x="189"/>
        <item m="1" x="404"/>
        <item m="1" x="322"/>
        <item m="1" x="355"/>
        <item m="1" x="430"/>
        <item m="1" x="396"/>
        <item m="1" x="395"/>
        <item m="1" x="185"/>
        <item m="1" x="311"/>
        <item m="1" x="312"/>
        <item m="1" x="186"/>
        <item m="1" x="257"/>
        <item m="1" x="351"/>
        <item m="1" x="367"/>
        <item m="1" x="352"/>
        <item m="1" x="368"/>
        <item m="1" x="353"/>
        <item m="1" x="369"/>
        <item m="1" x="387"/>
        <item m="1" x="334"/>
        <item m="1" x="316"/>
        <item m="1" x="321"/>
        <item m="1" x="356"/>
        <item m="1" x="378"/>
        <item m="1" x="287"/>
        <item m="1" x="232"/>
        <item m="1" x="294"/>
        <item m="1" x="357"/>
        <item m="1" x="372"/>
        <item m="1" x="410"/>
        <item m="1" x="384"/>
        <item m="1" x="440"/>
        <item m="1" x="419"/>
        <item m="1" x="215"/>
        <item m="1" x="407"/>
        <item m="1" x="194"/>
        <item m="1" x="289"/>
        <item m="1" x="197"/>
        <item m="1" x="221"/>
        <item m="1" x="340"/>
        <item m="1" x="306"/>
        <item m="1" x="412"/>
        <item m="1" x="188"/>
        <item m="1" x="191"/>
        <item m="1" x="210"/>
        <item m="1" x="398"/>
        <item m="1" x="325"/>
        <item m="1" x="265"/>
        <item m="1" x="196"/>
        <item m="1" x="449"/>
        <item m="1" x="346"/>
        <item m="1" x="240"/>
        <item m="1" x="253"/>
        <item m="1" x="329"/>
        <item m="1" x="198"/>
        <item m="1" x="227"/>
        <item x="38"/>
        <item m="1" x="386"/>
        <item m="1" x="326"/>
        <item m="1" x="385"/>
        <item m="1" x="380"/>
        <item m="1" x="300"/>
        <item m="1" x="219"/>
        <item m="1" x="205"/>
        <item m="1" x="200"/>
        <item m="1" x="406"/>
        <item m="1" x="310"/>
        <item m="1" x="350"/>
        <item m="1" x="296"/>
        <item m="1" x="438"/>
        <item m="1" x="337"/>
        <item m="1" x="233"/>
        <item m="1" x="328"/>
        <item m="1" x="245"/>
        <item m="1" x="250"/>
        <item m="1" x="291"/>
        <item m="1" x="234"/>
        <item m="1" x="416"/>
        <item m="1" x="313"/>
        <item m="1" x="319"/>
        <item m="1" x="246"/>
        <item m="1" x="256"/>
        <item m="1" x="415"/>
        <item m="1" x="408"/>
        <item m="1" x="184"/>
        <item m="1" x="224"/>
        <item m="1" x="183"/>
        <item m="1" x="235"/>
        <item m="1" x="276"/>
        <item m="1" x="286"/>
        <item m="1" x="359"/>
        <item m="1" x="365"/>
        <item m="1" x="431"/>
        <item m="1" x="341"/>
        <item m="1" x="362"/>
        <item m="1" x="247"/>
        <item m="1" x="264"/>
        <item m="1" x="403"/>
        <item m="1" x="284"/>
        <item m="1" x="425"/>
        <item m="1" x="342"/>
        <item m="1" x="439"/>
        <item m="1" x="211"/>
        <item m="1" x="229"/>
        <item m="1" x="349"/>
        <item m="1" x="333"/>
        <item x="36"/>
        <item m="1" x="268"/>
        <item m="1" x="448"/>
        <item m="1" x="400"/>
        <item x="105"/>
        <item m="1" x="393"/>
        <item m="1" x="401"/>
        <item x="62"/>
        <item m="1" x="218"/>
        <item m="1" x="305"/>
        <item x="101"/>
        <item m="1" x="397"/>
        <item x="100"/>
        <item m="1" x="421"/>
        <item m="1" x="420"/>
        <item x="117"/>
        <item m="1" x="383"/>
        <item x="162"/>
        <item x="163"/>
        <item x="123"/>
        <item m="1" x="402"/>
        <item m="1" x="336"/>
        <item m="1" x="376"/>
        <item m="1" x="441"/>
        <item x="124"/>
        <item m="1" x="324"/>
        <item m="1" x="382"/>
        <item m="1" x="377"/>
        <item m="1" x="332"/>
        <item x="138"/>
        <item x="139"/>
        <item x="140"/>
        <item x="141"/>
        <item m="1" x="209"/>
        <item x="133"/>
        <item x="142"/>
        <item x="158"/>
        <item x="159"/>
        <item x="160"/>
        <item m="1" x="434"/>
        <item m="1" x="360"/>
        <item m="1" x="303"/>
        <item m="1" x="345"/>
        <item x="0"/>
        <item x="6"/>
        <item x="7"/>
        <item x="9"/>
        <item x="10"/>
        <item x="12"/>
        <item x="13"/>
        <item x="17"/>
        <item x="18"/>
        <item x="19"/>
        <item x="20"/>
        <item x="21"/>
        <item x="22"/>
        <item x="23"/>
        <item x="26"/>
        <item x="27"/>
        <item x="28"/>
        <item x="29"/>
        <item x="30"/>
        <item x="35"/>
        <item m="1" x="204"/>
        <item m="1" x="437"/>
        <item x="40"/>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2"/>
        <item x="83"/>
        <item x="84"/>
        <item x="85"/>
        <item x="86"/>
        <item m="1" x="370"/>
        <item m="1" x="299"/>
        <item m="1" x="182"/>
        <item x="88"/>
        <item x="89"/>
        <item x="90"/>
        <item x="91"/>
        <item x="92"/>
        <item x="93"/>
        <item x="94"/>
        <item x="95"/>
        <item x="96"/>
        <item x="97"/>
        <item x="98"/>
        <item x="99"/>
        <item x="102"/>
        <item x="103"/>
        <item x="104"/>
        <item x="106"/>
        <item x="107"/>
        <item x="108"/>
        <item x="109"/>
        <item x="110"/>
        <item x="111"/>
        <item x="112"/>
        <item x="113"/>
        <item x="114"/>
        <item x="115"/>
        <item x="116"/>
        <item x="118"/>
        <item x="119"/>
        <item x="120"/>
        <item x="121"/>
        <item x="122"/>
        <item x="125"/>
        <item x="126"/>
        <item x="127"/>
        <item x="128"/>
        <item x="129"/>
        <item x="130"/>
        <item x="131"/>
        <item x="132"/>
        <item x="134"/>
        <item x="135"/>
        <item x="136"/>
        <item x="143"/>
        <item x="144"/>
        <item x="145"/>
        <item x="146"/>
        <item x="147"/>
        <item x="148"/>
        <item x="149"/>
        <item x="150"/>
        <item x="151"/>
        <item x="152"/>
        <item x="153"/>
        <item x="155"/>
        <item x="156"/>
        <item x="157"/>
        <item x="161"/>
        <item x="164"/>
        <item x="165"/>
        <item x="166"/>
        <item x="167"/>
        <item x="168"/>
        <item x="169"/>
        <item x="170"/>
        <item x="171"/>
        <item x="172"/>
        <item x="173"/>
        <item x="174"/>
        <item x="175"/>
        <item x="176"/>
        <item x="177"/>
        <item x="87"/>
        <item x="137"/>
        <item x="154"/>
        <item x="3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3"/>
  </rowFields>
  <rowItems count="178">
    <i>
      <x v="2"/>
    </i>
    <i>
      <x v="3"/>
    </i>
    <i>
      <x v="4"/>
    </i>
    <i>
      <x v="5"/>
    </i>
    <i>
      <x v="8"/>
    </i>
    <i>
      <x v="11"/>
    </i>
    <i>
      <x v="14"/>
    </i>
    <i>
      <x v="15"/>
    </i>
    <i>
      <x v="16"/>
    </i>
    <i>
      <x v="17"/>
    </i>
    <i>
      <x v="19"/>
    </i>
    <i>
      <x v="20"/>
    </i>
    <i>
      <x v="21"/>
    </i>
    <i>
      <x v="22"/>
    </i>
    <i>
      <x v="23"/>
    </i>
    <i>
      <x v="24"/>
    </i>
    <i>
      <x v="47"/>
    </i>
    <i>
      <x v="79"/>
    </i>
    <i>
      <x v="214"/>
    </i>
    <i>
      <x v="264"/>
    </i>
    <i>
      <x v="268"/>
    </i>
    <i>
      <x v="271"/>
    </i>
    <i>
      <x v="274"/>
    </i>
    <i>
      <x v="276"/>
    </i>
    <i>
      <x v="279"/>
    </i>
    <i>
      <x v="281"/>
    </i>
    <i>
      <x v="282"/>
    </i>
    <i>
      <x v="283"/>
    </i>
    <i>
      <x v="288"/>
    </i>
    <i>
      <x v="293"/>
    </i>
    <i>
      <x v="294"/>
    </i>
    <i>
      <x v="295"/>
    </i>
    <i>
      <x v="296"/>
    </i>
    <i>
      <x v="298"/>
    </i>
    <i>
      <x v="299"/>
    </i>
    <i>
      <x v="300"/>
    </i>
    <i>
      <x v="301"/>
    </i>
    <i>
      <x v="302"/>
    </i>
    <i>
      <x v="307"/>
    </i>
    <i>
      <x v="308"/>
    </i>
    <i>
      <x v="309"/>
    </i>
    <i>
      <x v="310"/>
    </i>
    <i>
      <x v="311"/>
    </i>
    <i>
      <x v="312"/>
    </i>
    <i>
      <x v="313"/>
    </i>
    <i>
      <x v="314"/>
    </i>
    <i>
      <x v="315"/>
    </i>
    <i>
      <x v="316"/>
    </i>
    <i>
      <x v="317"/>
    </i>
    <i>
      <x v="318"/>
    </i>
    <i>
      <x v="319"/>
    </i>
    <i>
      <x v="320"/>
    </i>
    <i>
      <x v="321"/>
    </i>
    <i>
      <x v="322"/>
    </i>
    <i>
      <x v="323"/>
    </i>
    <i>
      <x v="324"/>
    </i>
    <i>
      <x v="325"/>
    </i>
    <i>
      <x v="326"/>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gridDropZones="1" multipleFieldFilters="0">
  <location ref="A5:H1619" firstHeaderRow="2" firstDataRow="2" firstDataCol="2"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452">
        <item m="1" x="279"/>
        <item m="1" x="445"/>
        <item x="1"/>
        <item x="2"/>
        <item x="4"/>
        <item x="5"/>
        <item m="1" x="277"/>
        <item m="1" x="417"/>
        <item x="8"/>
        <item m="1" x="180"/>
        <item m="1" x="301"/>
        <item x="11"/>
        <item m="1" x="428"/>
        <item m="1" x="389"/>
        <item x="14"/>
        <item x="15"/>
        <item x="16"/>
        <item x="25"/>
        <item m="1" x="192"/>
        <item x="24"/>
        <item x="32"/>
        <item x="33"/>
        <item x="34"/>
        <item x="31"/>
        <item x="3"/>
        <item m="1" x="267"/>
        <item m="1" x="259"/>
        <item m="1" x="344"/>
        <item m="1" x="202"/>
        <item m="1" x="214"/>
        <item m="1" x="435"/>
        <item m="1" x="418"/>
        <item m="1" x="225"/>
        <item m="1" x="442"/>
        <item m="1" x="343"/>
        <item m="1" x="390"/>
        <item m="1" x="427"/>
        <item m="1" x="243"/>
        <item m="1" x="433"/>
        <item m="1" x="308"/>
        <item m="1" x="237"/>
        <item m="1" x="414"/>
        <item m="1" x="320"/>
        <item m="1" x="293"/>
        <item m="1" x="373"/>
        <item m="1" x="254"/>
        <item m="1" x="358"/>
        <item x="37"/>
        <item m="1" x="231"/>
        <item m="1" x="207"/>
        <item m="1" x="283"/>
        <item m="1" x="447"/>
        <item m="1" x="230"/>
        <item m="1" x="446"/>
        <item m="1" x="278"/>
        <item m="1" x="226"/>
        <item m="1" x="323"/>
        <item m="1" x="263"/>
        <item m="1" x="317"/>
        <item m="1" x="222"/>
        <item m="1" x="318"/>
        <item m="1" x="399"/>
        <item m="1" x="274"/>
        <item m="1" x="206"/>
        <item m="1" x="375"/>
        <item m="1" x="424"/>
        <item m="1" x="411"/>
        <item m="1" x="212"/>
        <item m="1" x="331"/>
        <item m="1" x="178"/>
        <item m="1" x="201"/>
        <item m="1" x="405"/>
        <item m="1" x="272"/>
        <item m="1" x="223"/>
        <item m="1" x="330"/>
        <item m="1" x="413"/>
        <item m="1" x="273"/>
        <item m="1" x="444"/>
        <item m="1" x="270"/>
        <item x="41"/>
        <item m="1" x="298"/>
        <item m="1" x="280"/>
        <item m="1" x="315"/>
        <item m="1" x="203"/>
        <item m="1" x="260"/>
        <item m="1" x="252"/>
        <item m="1" x="354"/>
        <item m="1" x="391"/>
        <item m="1" x="208"/>
        <item m="1" x="193"/>
        <item m="1" x="199"/>
        <item m="1" x="388"/>
        <item m="1" x="195"/>
        <item m="1" x="436"/>
        <item m="1" x="429"/>
        <item m="1" x="271"/>
        <item m="1" x="361"/>
        <item m="1" x="422"/>
        <item m="1" x="347"/>
        <item m="1" x="258"/>
        <item m="1" x="242"/>
        <item m="1" x="371"/>
        <item m="1" x="292"/>
        <item m="1" x="423"/>
        <item m="1" x="366"/>
        <item m="1" x="251"/>
        <item m="1" x="339"/>
        <item m="1" x="338"/>
        <item m="1" x="285"/>
        <item m="1" x="295"/>
        <item m="1" x="179"/>
        <item m="1" x="261"/>
        <item m="1" x="244"/>
        <item m="1" x="297"/>
        <item m="1" x="304"/>
        <item m="1" x="238"/>
        <item m="1" x="248"/>
        <item m="1" x="239"/>
        <item m="1" x="249"/>
        <item m="1" x="364"/>
        <item m="1" x="217"/>
        <item m="1" x="290"/>
        <item m="1" x="381"/>
        <item m="1" x="187"/>
        <item m="1" x="335"/>
        <item m="1" x="213"/>
        <item m="1" x="327"/>
        <item m="1" x="307"/>
        <item m="1" x="374"/>
        <item m="1" x="190"/>
        <item m="1" x="443"/>
        <item m="1" x="432"/>
        <item m="1" x="236"/>
        <item m="1" x="269"/>
        <item m="1" x="220"/>
        <item m="1" x="379"/>
        <item m="1" x="181"/>
        <item m="1" x="451"/>
        <item m="1" x="348"/>
        <item m="1" x="255"/>
        <item m="1" x="281"/>
        <item m="1" x="426"/>
        <item m="1" x="216"/>
        <item m="1" x="450"/>
        <item m="1" x="266"/>
        <item m="1" x="275"/>
        <item m="1" x="262"/>
        <item m="1" x="228"/>
        <item m="1" x="392"/>
        <item m="1" x="363"/>
        <item m="1" x="309"/>
        <item m="1" x="302"/>
        <item m="1" x="409"/>
        <item m="1" x="288"/>
        <item m="1" x="394"/>
        <item m="1" x="241"/>
        <item m="1" x="314"/>
        <item m="1" x="282"/>
        <item m="1" x="189"/>
        <item m="1" x="404"/>
        <item m="1" x="322"/>
        <item m="1" x="355"/>
        <item m="1" x="430"/>
        <item m="1" x="396"/>
        <item m="1" x="395"/>
        <item m="1" x="185"/>
        <item m="1" x="311"/>
        <item m="1" x="312"/>
        <item m="1" x="186"/>
        <item m="1" x="257"/>
        <item m="1" x="351"/>
        <item m="1" x="367"/>
        <item m="1" x="352"/>
        <item m="1" x="368"/>
        <item m="1" x="353"/>
        <item m="1" x="369"/>
        <item m="1" x="387"/>
        <item m="1" x="334"/>
        <item m="1" x="316"/>
        <item m="1" x="321"/>
        <item m="1" x="356"/>
        <item m="1" x="378"/>
        <item m="1" x="287"/>
        <item m="1" x="232"/>
        <item m="1" x="294"/>
        <item m="1" x="357"/>
        <item m="1" x="372"/>
        <item m="1" x="410"/>
        <item m="1" x="384"/>
        <item m="1" x="440"/>
        <item m="1" x="419"/>
        <item m="1" x="215"/>
        <item m="1" x="407"/>
        <item m="1" x="194"/>
        <item m="1" x="289"/>
        <item m="1" x="197"/>
        <item m="1" x="221"/>
        <item m="1" x="340"/>
        <item m="1" x="306"/>
        <item m="1" x="412"/>
        <item m="1" x="188"/>
        <item m="1" x="191"/>
        <item m="1" x="210"/>
        <item m="1" x="398"/>
        <item m="1" x="325"/>
        <item m="1" x="265"/>
        <item m="1" x="196"/>
        <item m="1" x="449"/>
        <item m="1" x="346"/>
        <item m="1" x="240"/>
        <item m="1" x="253"/>
        <item m="1" x="329"/>
        <item m="1" x="198"/>
        <item m="1" x="227"/>
        <item x="38"/>
        <item m="1" x="386"/>
        <item m="1" x="326"/>
        <item m="1" x="385"/>
        <item m="1" x="380"/>
        <item m="1" x="300"/>
        <item m="1" x="219"/>
        <item m="1" x="205"/>
        <item m="1" x="200"/>
        <item m="1" x="406"/>
        <item m="1" x="310"/>
        <item m="1" x="350"/>
        <item m="1" x="296"/>
        <item m="1" x="438"/>
        <item m="1" x="337"/>
        <item m="1" x="233"/>
        <item m="1" x="328"/>
        <item m="1" x="245"/>
        <item m="1" x="250"/>
        <item m="1" x="291"/>
        <item m="1" x="234"/>
        <item m="1" x="416"/>
        <item m="1" x="313"/>
        <item m="1" x="319"/>
        <item m="1" x="246"/>
        <item m="1" x="256"/>
        <item m="1" x="415"/>
        <item m="1" x="408"/>
        <item m="1" x="184"/>
        <item m="1" x="224"/>
        <item m="1" x="183"/>
        <item m="1" x="235"/>
        <item m="1" x="276"/>
        <item m="1" x="286"/>
        <item m="1" x="359"/>
        <item m="1" x="365"/>
        <item m="1" x="431"/>
        <item m="1" x="341"/>
        <item m="1" x="362"/>
        <item m="1" x="247"/>
        <item m="1" x="264"/>
        <item m="1" x="403"/>
        <item m="1" x="284"/>
        <item m="1" x="425"/>
        <item m="1" x="342"/>
        <item m="1" x="439"/>
        <item m="1" x="211"/>
        <item m="1" x="229"/>
        <item m="1" x="349"/>
        <item m="1" x="333"/>
        <item x="36"/>
        <item m="1" x="268"/>
        <item m="1" x="448"/>
        <item m="1" x="400"/>
        <item x="105"/>
        <item m="1" x="393"/>
        <item m="1" x="401"/>
        <item x="62"/>
        <item m="1" x="218"/>
        <item m="1" x="305"/>
        <item x="101"/>
        <item m="1" x="397"/>
        <item x="100"/>
        <item m="1" x="421"/>
        <item m="1" x="420"/>
        <item x="117"/>
        <item m="1" x="383"/>
        <item x="162"/>
        <item x="163"/>
        <item x="123"/>
        <item m="1" x="402"/>
        <item m="1" x="336"/>
        <item m="1" x="376"/>
        <item m="1" x="441"/>
        <item x="124"/>
        <item m="1" x="324"/>
        <item m="1" x="382"/>
        <item m="1" x="377"/>
        <item m="1" x="332"/>
        <item x="138"/>
        <item x="139"/>
        <item x="140"/>
        <item x="141"/>
        <item m="1" x="209"/>
        <item x="133"/>
        <item x="142"/>
        <item x="158"/>
        <item x="159"/>
        <item x="160"/>
        <item m="1" x="434"/>
        <item m="1" x="360"/>
        <item m="1" x="303"/>
        <item m="1" x="345"/>
        <item x="0"/>
        <item x="6"/>
        <item x="7"/>
        <item x="9"/>
        <item x="10"/>
        <item x="12"/>
        <item x="13"/>
        <item x="17"/>
        <item x="18"/>
        <item x="19"/>
        <item x="20"/>
        <item x="21"/>
        <item x="22"/>
        <item x="23"/>
        <item x="26"/>
        <item x="27"/>
        <item x="28"/>
        <item x="29"/>
        <item x="30"/>
        <item x="35"/>
        <item m="1" x="204"/>
        <item m="1" x="437"/>
        <item x="40"/>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2"/>
        <item x="83"/>
        <item x="84"/>
        <item x="85"/>
        <item x="86"/>
        <item m="1" x="370"/>
        <item m="1" x="299"/>
        <item m="1" x="182"/>
        <item x="88"/>
        <item x="89"/>
        <item x="90"/>
        <item x="91"/>
        <item x="92"/>
        <item x="93"/>
        <item x="94"/>
        <item x="95"/>
        <item x="96"/>
        <item x="97"/>
        <item x="98"/>
        <item x="99"/>
        <item x="102"/>
        <item x="103"/>
        <item x="104"/>
        <item x="106"/>
        <item x="107"/>
        <item x="108"/>
        <item x="109"/>
        <item x="110"/>
        <item x="111"/>
        <item x="112"/>
        <item x="113"/>
        <item x="114"/>
        <item x="115"/>
        <item x="116"/>
        <item x="118"/>
        <item x="119"/>
        <item x="120"/>
        <item x="121"/>
        <item x="122"/>
        <item x="125"/>
        <item x="126"/>
        <item x="127"/>
        <item x="128"/>
        <item x="129"/>
        <item x="130"/>
        <item x="131"/>
        <item x="132"/>
        <item x="134"/>
        <item x="135"/>
        <item x="136"/>
        <item x="143"/>
        <item x="144"/>
        <item x="145"/>
        <item x="146"/>
        <item x="147"/>
        <item x="148"/>
        <item x="149"/>
        <item x="150"/>
        <item x="151"/>
        <item x="152"/>
        <item x="153"/>
        <item x="155"/>
        <item x="156"/>
        <item x="157"/>
        <item x="161"/>
        <item x="164"/>
        <item x="165"/>
        <item x="166"/>
        <item x="167"/>
        <item x="168"/>
        <item x="169"/>
        <item x="170"/>
        <item x="171"/>
        <item x="172"/>
        <item x="173"/>
        <item x="174"/>
        <item x="175"/>
        <item x="176"/>
        <item x="177"/>
        <item x="87"/>
        <item x="137"/>
        <item x="154"/>
        <item x="39"/>
      </items>
      <extLst>
        <ext xmlns:x14="http://schemas.microsoft.com/office/spreadsheetml/2009/9/main" uri="{2946ED86-A175-432a-8AC1-64E0C546D7DE}">
          <x14:pivotField fillDownLabels="1"/>
        </ext>
      </extLst>
    </pivotField>
    <pivotField axis="axisRow" compact="0" outline="0" showAll="0" defaultSubtotal="0">
      <items count="1067">
        <item x="0"/>
        <item x="1"/>
        <item x="2"/>
        <item x="243"/>
        <item x="3"/>
        <item x="4"/>
        <item x="5"/>
        <item x="6"/>
        <item x="7"/>
        <item m="1" x="997"/>
        <item m="1" x="1057"/>
        <item m="1" x="613"/>
        <item m="1" x="867"/>
        <item m="1" x="1014"/>
        <item m="1" x="998"/>
        <item x="14"/>
        <item x="16"/>
        <item x="17"/>
        <item x="18"/>
        <item m="1" x="585"/>
        <item m="1" x="874"/>
        <item x="21"/>
        <item x="22"/>
        <item x="23"/>
        <item x="24"/>
        <item m="1" x="804"/>
        <item m="1" x="957"/>
        <item m="1" x="617"/>
        <item m="1" x="741"/>
        <item x="30"/>
        <item x="31"/>
        <item x="32"/>
        <item x="34"/>
        <item m="1" x="589"/>
        <item x="39"/>
        <item m="1" x="762"/>
        <item m="1" x="888"/>
        <item x="42"/>
        <item m="1" x="996"/>
        <item m="1" x="885"/>
        <item m="1" x="689"/>
        <item m="1" x="831"/>
        <item m="1" x="610"/>
        <item m="1" x="511"/>
        <item m="1" x="1052"/>
        <item m="1" x="779"/>
        <item m="1" x="815"/>
        <item m="1" x="829"/>
        <item m="1" x="794"/>
        <item m="1" x="533"/>
        <item x="54"/>
        <item x="55"/>
        <item x="56"/>
        <item x="57"/>
        <item x="58"/>
        <item x="59"/>
        <item x="60"/>
        <item x="61"/>
        <item x="62"/>
        <item x="63"/>
        <item x="133"/>
        <item x="115"/>
        <item x="134"/>
        <item x="135"/>
        <item x="136"/>
        <item x="137"/>
        <item m="1" x="775"/>
        <item m="1" x="492"/>
        <item x="140"/>
        <item x="116"/>
        <item x="117"/>
        <item x="118"/>
        <item x="119"/>
        <item x="120"/>
        <item m="1" x="876"/>
        <item x="122"/>
        <item m="1" x="790"/>
        <item x="124"/>
        <item m="1" x="871"/>
        <item m="1" x="716"/>
        <item m="1" x="675"/>
        <item m="1" x="807"/>
        <item x="129"/>
        <item m="1" x="753"/>
        <item x="131"/>
        <item m="1" x="765"/>
        <item m="1" x="528"/>
        <item m="1" x="536"/>
        <item m="1" x="534"/>
        <item x="13"/>
        <item x="15"/>
        <item m="1" x="1056"/>
        <item x="33"/>
        <item m="1" x="573"/>
        <item m="1" x="825"/>
        <item m="1" x="710"/>
        <item x="145"/>
        <item m="1" x="795"/>
        <item x="324"/>
        <item x="149"/>
        <item x="155"/>
        <item x="331"/>
        <item x="312"/>
        <item x="350"/>
        <item m="1" x="696"/>
        <item x="385"/>
        <item x="368"/>
        <item x="307"/>
        <item m="1" x="681"/>
        <item m="1" x="725"/>
        <item m="1" x="1043"/>
        <item m="1" x="945"/>
        <item m="1" x="714"/>
        <item m="1" x="849"/>
        <item x="153"/>
        <item m="1" x="750"/>
        <item m="1" x="522"/>
        <item m="1" x="669"/>
        <item m="1" x="1048"/>
        <item m="1" x="578"/>
        <item m="1" x="941"/>
        <item m="1" x="742"/>
        <item m="1" x="961"/>
        <item m="1" x="755"/>
        <item m="1" x="784"/>
        <item m="1" x="618"/>
        <item x="157"/>
        <item m="1" x="501"/>
        <item m="1" x="764"/>
        <item m="1" x="648"/>
        <item m="1" x="512"/>
        <item m="1" x="752"/>
        <item m="1" x="847"/>
        <item m="1" x="574"/>
        <item m="1" x="652"/>
        <item m="1" x="980"/>
        <item m="1" x="739"/>
        <item m="1" x="740"/>
        <item m="1" x="733"/>
        <item m="1" x="708"/>
        <item m="1" x="785"/>
        <item m="1" x="754"/>
        <item m="1" x="923"/>
        <item m="1" x="557"/>
        <item m="1" x="978"/>
        <item m="1" x="668"/>
        <item m="1" x="515"/>
        <item m="1" x="745"/>
        <item m="1" x="855"/>
        <item m="1" x="862"/>
        <item m="1" x="908"/>
        <item m="1" x="540"/>
        <item m="1" x="780"/>
        <item m="1" x="527"/>
        <item m="1" x="642"/>
        <item m="1" x="856"/>
        <item m="1" x="859"/>
        <item m="1" x="826"/>
        <item m="1" x="1065"/>
        <item m="1" x="608"/>
        <item m="1" x="803"/>
        <item m="1" x="806"/>
        <item m="1" x="920"/>
        <item m="1" x="896"/>
        <item m="1" x="640"/>
        <item m="1" x="695"/>
        <item m="1" x="933"/>
        <item x="183"/>
        <item x="184"/>
        <item m="1" x="664"/>
        <item m="1" x="737"/>
        <item x="148"/>
        <item m="1" x="913"/>
        <item m="1" x="628"/>
        <item m="1" x="895"/>
        <item m="1" x="639"/>
        <item m="1" x="931"/>
        <item m="1" x="781"/>
        <item m="1" x="734"/>
        <item m="1" x="942"/>
        <item m="1" x="949"/>
        <item m="1" x="673"/>
        <item m="1" x="593"/>
        <item m="1" x="520"/>
        <item m="1" x="1028"/>
        <item m="1" x="1041"/>
        <item m="1" x="1006"/>
        <item m="1" x="814"/>
        <item m="1" x="499"/>
        <item m="1" x="844"/>
        <item m="1" x="787"/>
        <item m="1" x="963"/>
        <item m="1" x="678"/>
        <item m="1" x="1045"/>
        <item m="1" x="493"/>
        <item m="1" x="1032"/>
        <item m="1" x="1024"/>
        <item m="1" x="674"/>
        <item m="1" x="858"/>
        <item m="1" x="777"/>
        <item m="1" x="547"/>
        <item m="1" x="916"/>
        <item m="1" x="917"/>
        <item m="1" x="1013"/>
        <item m="1" x="905"/>
        <item m="1" x="984"/>
        <item m="1" x="685"/>
        <item m="1" x="598"/>
        <item m="1" x="954"/>
        <item m="1" x="820"/>
        <item m="1" x="873"/>
        <item m="1" x="846"/>
        <item m="1" x="562"/>
        <item m="1" x="915"/>
        <item m="1" x="624"/>
        <item m="1" x="975"/>
        <item m="1" x="848"/>
        <item m="1" x="890"/>
        <item m="1" x="865"/>
        <item m="1" x="577"/>
        <item m="1" x="938"/>
        <item m="1" x="665"/>
        <item m="1" x="1019"/>
        <item m="1" x="884"/>
        <item m="1" x="929"/>
        <item m="1" x="901"/>
        <item m="1" x="627"/>
        <item m="1" x="982"/>
        <item m="1" x="494"/>
        <item m="1" x="816"/>
        <item m="1" x="778"/>
        <item m="1" x="629"/>
        <item m="1" x="555"/>
        <item m="1" x="744"/>
        <item m="1" x="715"/>
        <item m="1" x="657"/>
        <item m="1" x="719"/>
        <item m="1" x="632"/>
        <item m="1" x="768"/>
        <item m="1" x="552"/>
        <item m="1" x="1034"/>
        <item m="1" x="902"/>
        <item m="1" x="649"/>
        <item m="1" x="892"/>
        <item m="1" x="679"/>
        <item m="1" x="841"/>
        <item m="1" x="684"/>
        <item m="1" x="730"/>
        <item m="1" x="967"/>
        <item m="1" x="694"/>
        <item m="1" x="932"/>
        <item m="1" x="720"/>
        <item m="1" x="606"/>
        <item m="1" x="958"/>
        <item m="1" x="870"/>
        <item m="1" x="662"/>
        <item m="1" x="1016"/>
        <item m="1" x="845"/>
        <item m="1" x="944"/>
        <item m="1" x="738"/>
        <item m="1" x="546"/>
        <item m="1" x="699"/>
        <item m="1" x="930"/>
        <item m="1" x="1066"/>
        <item m="1" x="801"/>
        <item m="1" x="1005"/>
        <item m="1" x="834"/>
        <item m="1" x="521"/>
        <item m="1" x="835"/>
        <item m="1" x="808"/>
        <item m="1" x="633"/>
        <item m="1" x="800"/>
        <item m="1" x="711"/>
        <item m="1" x="1050"/>
        <item m="1" x="748"/>
        <item m="1" x="690"/>
        <item m="1" x="1011"/>
        <item m="1" x="761"/>
        <item m="1" x="712"/>
        <item m="1" x="1051"/>
        <item m="1" x="969"/>
        <item m="1" x="691"/>
        <item m="1" x="1012"/>
        <item m="1" x="927"/>
        <item m="1" x="813"/>
        <item m="1" x="838"/>
        <item m="1" x="615"/>
        <item m="1" x="549"/>
        <item m="1" x="603"/>
        <item x="429"/>
        <item m="1" x="839"/>
        <item m="1" x="532"/>
        <item m="1" x="772"/>
        <item x="187"/>
        <item m="1" x="995"/>
        <item m="1" x="703"/>
        <item x="182"/>
        <item m="1" x="966"/>
        <item m="1" x="498"/>
        <item m="1" x="836"/>
        <item m="1" x="802"/>
        <item m="1" x="729"/>
        <item m="1" x="948"/>
        <item m="1" x="519"/>
        <item m="1" x="635"/>
        <item m="1" x="919"/>
        <item m="1" x="600"/>
        <item m="1" x="502"/>
        <item m="1" x="605"/>
        <item m="1" x="869"/>
        <item m="1" x="564"/>
        <item m="1" x="843"/>
        <item m="1" x="1055"/>
        <item m="1" x="732"/>
        <item m="1" x="1037"/>
        <item m="1" x="700"/>
        <item m="1" x="704"/>
        <item m="1" x="638"/>
        <item m="1" x="558"/>
        <item m="1" x="965"/>
        <item m="1" x="819"/>
        <item m="1" x="947"/>
        <item m="1" x="692"/>
        <item m="1" x="667"/>
        <item m="1" x="553"/>
        <item m="1" x="637"/>
        <item m="1" x="630"/>
        <item m="1" x="749"/>
        <item m="1" x="661"/>
        <item m="1" x="697"/>
        <item m="1" x="760"/>
        <item m="1" x="656"/>
        <item m="1" x="601"/>
        <item m="1" x="1063"/>
        <item m="1" x="644"/>
        <item m="1" x="567"/>
        <item m="1" x="943"/>
        <item m="1" x="599"/>
        <item m="1" x="723"/>
        <item m="1" x="531"/>
        <item m="1" x="535"/>
        <item m="1" x="584"/>
        <item m="1" x="524"/>
        <item m="1" x="538"/>
        <item m="1" x="851"/>
        <item m="1" x="842"/>
        <item m="1" x="705"/>
        <item m="1" x="1026"/>
        <item m="1" x="548"/>
        <item m="1" x="866"/>
        <item m="1" x="850"/>
        <item m="1" x="970"/>
        <item m="1" x="516"/>
        <item m="1" x="864"/>
        <item m="1" x="583"/>
        <item m="1" x="872"/>
        <item m="1" x="766"/>
        <item m="1" x="861"/>
        <item m="1" x="880"/>
        <item m="1" x="647"/>
        <item m="1" x="604"/>
        <item m="1" x="763"/>
        <item m="1" x="686"/>
        <item m="1" x="731"/>
        <item m="1" x="796"/>
        <item m="1" x="575"/>
        <item m="1" x="1060"/>
        <item m="1" x="900"/>
        <item m="1" x="964"/>
        <item m="1" x="757"/>
        <item m="1" x="971"/>
        <item m="1" x="525"/>
        <item m="1" x="976"/>
        <item m="1" x="774"/>
        <item m="1" x="951"/>
        <item m="1" x="983"/>
        <item m="1" x="822"/>
        <item m="1" x="495"/>
        <item m="1" x="539"/>
        <item m="1" x="1027"/>
        <item m="1" x="1002"/>
        <item m="1" x="592"/>
        <item m="1" x="881"/>
        <item m="1" x="504"/>
        <item m="1" x="823"/>
        <item m="1" x="496"/>
        <item m="1" x="797"/>
        <item m="1" x="576"/>
        <item m="1" x="863"/>
        <item m="1" x="526"/>
        <item m="1" x="579"/>
        <item m="1" x="588"/>
        <item m="1" x="986"/>
        <item m="1" x="1064"/>
        <item m="1" x="1021"/>
        <item m="1" x="914"/>
        <item m="1" x="560"/>
        <item m="1" x="924"/>
        <item m="1" x="736"/>
        <item m="1" x="587"/>
        <item m="1" x="556"/>
        <item m="1" x="523"/>
        <item m="1" x="994"/>
        <item m="1" x="891"/>
        <item m="1" x="706"/>
        <item m="1" x="852"/>
        <item m="1" x="776"/>
        <item m="1" x="918"/>
        <item m="1" x="568"/>
        <item m="1" x="623"/>
        <item m="1" x="818"/>
        <item m="1" x="1042"/>
        <item m="1" x="508"/>
        <item m="1" x="1033"/>
        <item m="1" x="979"/>
        <item m="1" x="937"/>
        <item m="1" x="989"/>
        <item m="1" x="830"/>
        <item m="1" x="1053"/>
        <item m="1" x="646"/>
        <item m="1" x="688"/>
        <item m="1" x="542"/>
        <item m="1" x="634"/>
        <item m="1" x="641"/>
        <item m="1" x="959"/>
        <item m="1" x="1018"/>
        <item m="1" x="609"/>
        <item m="1" x="783"/>
        <item m="1" x="655"/>
        <item m="1" x="626"/>
        <item m="1" x="894"/>
        <item m="1" x="510"/>
        <item m="1" x="770"/>
        <item m="1" x="643"/>
        <item m="1" x="934"/>
        <item m="1" x="793"/>
        <item m="1" x="563"/>
        <item m="1" x="1058"/>
        <item m="1" x="987"/>
        <item m="1" x="907"/>
        <item m="1" x="955"/>
        <item m="1" x="973"/>
        <item m="1" x="670"/>
        <item m="1" x="721"/>
        <item m="1" x="898"/>
        <item m="1" x="999"/>
        <item m="1" x="911"/>
        <item m="1" x="974"/>
        <item m="1" x="671"/>
        <item m="1" x="722"/>
        <item m="1" x="1000"/>
        <item m="1" x="912"/>
        <item m="1" x="909"/>
        <item m="1" x="992"/>
        <item m="1" x="1046"/>
        <item m="1" x="922"/>
        <item m="1" x="977"/>
        <item m="1" x="882"/>
        <item m="1" x="653"/>
        <item m="1" x="935"/>
        <item m="1" x="544"/>
        <item m="1" x="883"/>
        <item m="1" x="654"/>
        <item m="1" x="936"/>
        <item m="1" x="545"/>
        <item m="1" x="962"/>
        <item m="1" x="1015"/>
        <item m="1" x="893"/>
        <item m="1" x="940"/>
        <item m="1" x="853"/>
        <item m="1" x="611"/>
        <item m="1" x="903"/>
        <item m="1" x="506"/>
        <item m="1" x="537"/>
        <item m="1" x="580"/>
        <item m="1" x="854"/>
        <item m="1" x="612"/>
        <item m="1" x="904"/>
        <item m="1" x="507"/>
        <item m="1" x="1030"/>
        <item m="1" x="717"/>
        <item m="1" x="773"/>
        <item m="1" x="952"/>
        <item m="1" x="590"/>
        <item m="1" x="591"/>
        <item m="1" x="596"/>
        <item m="1" x="833"/>
        <item m="1" x="906"/>
        <item m="1" x="1035"/>
        <item m="1" x="1061"/>
        <item m="1" x="767"/>
        <item m="1" x="899"/>
        <item m="1" x="1039"/>
        <item m="1" x="581"/>
        <item m="1" x="619"/>
        <item m="1" x="680"/>
        <item m="1" x="886"/>
        <item m="1" x="658"/>
        <item m="1" x="832"/>
        <item m="1" x="561"/>
        <item x="427"/>
        <item m="1" x="1020"/>
        <item m="1" x="569"/>
        <item m="1" x="718"/>
        <item m="1" x="1029"/>
        <item m="1" x="1001"/>
        <item x="170"/>
        <item m="1" x="541"/>
        <item m="1" x="554"/>
        <item m="1" x="897"/>
        <item m="1" x="756"/>
        <item m="1" x="621"/>
        <item m="1" x="622"/>
        <item m="1" x="821"/>
        <item m="1" x="972"/>
        <item m="1" x="743"/>
        <item m="1" x="559"/>
        <item m="1" x="597"/>
        <item m="1" x="625"/>
        <item m="1" x="616"/>
        <item m="1" x="698"/>
        <item m="1" x="786"/>
        <item m="1" x="586"/>
        <item m="1" x="946"/>
        <item m="1" x="602"/>
        <item m="1" x="651"/>
        <item m="1" x="702"/>
        <item m="1" x="650"/>
        <item m="1" x="701"/>
        <item m="1" x="860"/>
        <item m="1" x="990"/>
        <item x="367"/>
        <item m="1" x="827"/>
        <item m="1" x="518"/>
        <item m="1" x="953"/>
        <item m="1" x="798"/>
        <item m="1" x="811"/>
        <item m="1" x="960"/>
        <item m="1" x="769"/>
        <item m="1" x="1036"/>
        <item m="1" x="799"/>
        <item m="1" x="1038"/>
        <item m="1" x="1062"/>
        <item m="1" x="645"/>
        <item m="1" x="513"/>
        <item m="1" x="727"/>
        <item m="1" x="1059"/>
        <item m="1" x="981"/>
        <item m="1" x="751"/>
        <item m="1" x="693"/>
        <item m="1" x="677"/>
        <item m="1" x="1023"/>
        <item m="1" x="759"/>
        <item m="1" x="810"/>
        <item m="1" x="956"/>
        <item m="1" x="1009"/>
        <item m="1" x="631"/>
        <item m="1" x="789"/>
        <item m="1" x="928"/>
        <item m="1" x="837"/>
        <item m="1" x="672"/>
        <item m="1" x="594"/>
        <item m="1" x="676"/>
        <item m="1" x="666"/>
        <item m="1" x="925"/>
        <item m="1" x="663"/>
        <item m="1" x="840"/>
        <item m="1" x="1025"/>
        <item m="1" x="565"/>
        <item m="1" x="570"/>
        <item m="1" x="857"/>
        <item m="1" x="709"/>
        <item m="1" x="985"/>
        <item m="1" x="500"/>
        <item m="1" x="543"/>
        <item x="328"/>
        <item m="1" x="1044"/>
        <item m="1" x="503"/>
        <item m="1" x="1031"/>
        <item m="1" x="926"/>
        <item m="1" x="614"/>
        <item m="1" x="950"/>
        <item m="1" x="792"/>
        <item m="1" x="968"/>
        <item m="1" x="1049"/>
        <item m="1" x="607"/>
        <item m="1" x="1004"/>
        <item m="1" x="505"/>
        <item m="1" x="868"/>
        <item m="1" x="497"/>
        <item m="1" x="782"/>
        <item m="1" x="551"/>
        <item m="1" x="1022"/>
        <item m="1" x="758"/>
        <item m="1" x="812"/>
        <item m="1" x="791"/>
        <item m="1" x="735"/>
        <item m="1" x="620"/>
        <item m="1" x="887"/>
        <item m="1" x="724"/>
        <item m="1" x="682"/>
        <item m="1" x="1003"/>
        <item x="240"/>
        <item x="241"/>
        <item x="64"/>
        <item x="304"/>
        <item x="82"/>
        <item m="1" x="788"/>
        <item x="217"/>
        <item x="428"/>
        <item m="1" x="1010"/>
        <item m="1" x="514"/>
        <item m="1" x="572"/>
        <item m="1" x="875"/>
        <item m="1" x="566"/>
        <item m="1" x="921"/>
        <item m="1" x="517"/>
        <item x="114"/>
        <item x="214"/>
        <item x="215"/>
        <item x="216"/>
        <item x="223"/>
        <item m="1" x="809"/>
        <item x="228"/>
        <item x="229"/>
        <item x="230"/>
        <item x="231"/>
        <item x="232"/>
        <item x="233"/>
        <item m="1" x="550"/>
        <item m="1" x="683"/>
        <item x="236"/>
        <item m="1" x="828"/>
        <item m="1" x="817"/>
        <item x="226"/>
        <item x="224"/>
        <item x="225"/>
        <item m="1" x="571"/>
        <item x="152"/>
        <item x="310"/>
        <item x="150"/>
        <item x="323"/>
        <item x="325"/>
        <item x="326"/>
        <item x="330"/>
        <item x="188"/>
        <item m="1" x="771"/>
        <item x="384"/>
        <item m="1" x="1054"/>
        <item m="1" x="889"/>
        <item m="1" x="1017"/>
        <item x="381"/>
        <item m="1" x="726"/>
        <item x="382"/>
        <item x="383"/>
        <item m="1" x="910"/>
        <item x="388"/>
        <item m="1" x="879"/>
        <item x="391"/>
        <item x="417"/>
        <item x="418"/>
        <item x="420"/>
        <item m="1" x="747"/>
        <item x="423"/>
        <item m="1" x="1008"/>
        <item m="1" x="746"/>
        <item m="1" x="509"/>
        <item m="1" x="991"/>
        <item m="1" x="713"/>
        <item x="370"/>
        <item m="1" x="582"/>
        <item m="1" x="707"/>
        <item m="1" x="1007"/>
        <item x="374"/>
        <item m="1" x="660"/>
        <item x="481"/>
        <item x="365"/>
        <item x="465"/>
        <item m="1" x="728"/>
        <item x="482"/>
        <item x="474"/>
        <item x="483"/>
        <item x="8"/>
        <item x="9"/>
        <item x="10"/>
        <item x="11"/>
        <item x="12"/>
        <item x="19"/>
        <item x="20"/>
        <item x="25"/>
        <item x="26"/>
        <item x="27"/>
        <item x="28"/>
        <item x="29"/>
        <item x="35"/>
        <item x="36"/>
        <item x="37"/>
        <item x="38"/>
        <item x="40"/>
        <item x="41"/>
        <item x="43"/>
        <item x="44"/>
        <item x="45"/>
        <item x="46"/>
        <item x="47"/>
        <item x="48"/>
        <item x="49"/>
        <item x="50"/>
        <item x="51"/>
        <item x="52"/>
        <item x="53"/>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21"/>
        <item x="123"/>
        <item x="125"/>
        <item x="126"/>
        <item x="127"/>
        <item x="128"/>
        <item x="130"/>
        <item x="132"/>
        <item x="138"/>
        <item x="139"/>
        <item x="141"/>
        <item x="142"/>
        <item x="143"/>
        <item x="144"/>
        <item x="146"/>
        <item x="147"/>
        <item x="151"/>
        <item x="154"/>
        <item x="156"/>
        <item x="158"/>
        <item x="159"/>
        <item x="160"/>
        <item x="161"/>
        <item x="162"/>
        <item x="163"/>
        <item x="164"/>
        <item x="165"/>
        <item x="166"/>
        <item x="167"/>
        <item x="168"/>
        <item x="169"/>
        <item x="171"/>
        <item x="172"/>
        <item x="173"/>
        <item x="174"/>
        <item x="248"/>
        <item m="1" x="877"/>
        <item m="1" x="529"/>
        <item m="1" x="993"/>
        <item m="1" x="595"/>
        <item m="1" x="878"/>
        <item m="1" x="530"/>
        <item m="1" x="939"/>
        <item x="185"/>
        <item x="186"/>
        <item x="189"/>
        <item x="190"/>
        <item x="191"/>
        <item x="192"/>
        <item x="193"/>
        <item x="194"/>
        <item x="195"/>
        <item x="196"/>
        <item x="197"/>
        <item x="198"/>
        <item x="199"/>
        <item x="200"/>
        <item x="201"/>
        <item x="202"/>
        <item x="203"/>
        <item x="204"/>
        <item x="205"/>
        <item x="206"/>
        <item x="207"/>
        <item x="208"/>
        <item x="209"/>
        <item x="210"/>
        <item x="211"/>
        <item x="212"/>
        <item x="213"/>
        <item x="218"/>
        <item x="219"/>
        <item x="220"/>
        <item x="221"/>
        <item x="222"/>
        <item x="227"/>
        <item x="234"/>
        <item x="235"/>
        <item x="237"/>
        <item x="238"/>
        <item x="239"/>
        <item x="242"/>
        <item m="1" x="1047"/>
        <item x="244"/>
        <item x="245"/>
        <item x="246"/>
        <item x="247"/>
        <item m="1" x="636"/>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5"/>
        <item x="306"/>
        <item x="308"/>
        <item x="309"/>
        <item x="311"/>
        <item x="313"/>
        <item x="314"/>
        <item x="315"/>
        <item x="316"/>
        <item x="317"/>
        <item x="318"/>
        <item x="319"/>
        <item x="320"/>
        <item x="321"/>
        <item x="322"/>
        <item x="327"/>
        <item x="329"/>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6"/>
        <item x="369"/>
        <item x="371"/>
        <item x="372"/>
        <item x="373"/>
        <item x="375"/>
        <item x="376"/>
        <item x="377"/>
        <item x="378"/>
        <item x="379"/>
        <item x="380"/>
        <item x="386"/>
        <item x="387"/>
        <item x="389"/>
        <item x="390"/>
        <item x="392"/>
        <item m="1" x="988"/>
        <item x="393"/>
        <item x="394"/>
        <item x="396"/>
        <item x="397"/>
        <item x="398"/>
        <item x="399"/>
        <item x="400"/>
        <item x="401"/>
        <item x="402"/>
        <item x="403"/>
        <item x="406"/>
        <item x="407"/>
        <item x="408"/>
        <item x="409"/>
        <item m="1" x="1040"/>
        <item m="1" x="659"/>
        <item m="1" x="805"/>
        <item x="412"/>
        <item x="413"/>
        <item x="414"/>
        <item x="415"/>
        <item x="419"/>
        <item x="421"/>
        <item x="422"/>
        <item x="424"/>
        <item x="425"/>
        <item x="426"/>
        <item x="430"/>
        <item x="431"/>
        <item x="432"/>
        <item x="433"/>
        <item x="434"/>
        <item x="435"/>
        <item x="436"/>
        <item x="437"/>
        <item x="438"/>
        <item m="1" x="824"/>
        <item m="1" x="687"/>
        <item x="447"/>
        <item x="448"/>
        <item x="449"/>
        <item x="450"/>
        <item x="451"/>
        <item x="452"/>
        <item x="453"/>
        <item x="454"/>
        <item x="455"/>
        <item x="456"/>
        <item x="457"/>
        <item x="458"/>
        <item x="459"/>
        <item x="460"/>
        <item x="461"/>
        <item x="462"/>
        <item x="463"/>
        <item x="464"/>
        <item x="466"/>
        <item x="467"/>
        <item x="468"/>
        <item x="469"/>
        <item x="470"/>
        <item x="471"/>
        <item x="472"/>
        <item x="473"/>
        <item x="475"/>
        <item x="476"/>
        <item x="477"/>
        <item x="478"/>
        <item x="479"/>
        <item x="480"/>
        <item x="484"/>
        <item x="485"/>
        <item x="486"/>
        <item x="487"/>
        <item x="488"/>
        <item x="489"/>
        <item x="490"/>
        <item x="491"/>
        <item x="410"/>
        <item x="411"/>
        <item x="175"/>
        <item x="176"/>
        <item x="177"/>
        <item x="178"/>
        <item x="179"/>
        <item x="180"/>
        <item x="181"/>
        <item x="395"/>
        <item x="404"/>
        <item x="405"/>
        <item x="416"/>
        <item x="439"/>
        <item x="440"/>
        <item x="441"/>
        <item x="442"/>
        <item x="443"/>
        <item x="444"/>
        <item x="445"/>
        <item x="44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3"/>
    <field x="94"/>
  </rowFields>
  <rowItems count="1613">
    <i>
      <x v="2"/>
      <x/>
    </i>
    <i r="1">
      <x v="4"/>
    </i>
    <i r="1">
      <x v="5"/>
    </i>
    <i r="1">
      <x v="6"/>
    </i>
    <i>
      <x v="3"/>
      <x/>
    </i>
    <i r="1">
      <x v="7"/>
    </i>
    <i r="1">
      <x v="8"/>
    </i>
    <i>
      <x v="4"/>
      <x/>
    </i>
    <i r="1">
      <x v="2"/>
    </i>
    <i r="1">
      <x v="5"/>
    </i>
    <i r="1">
      <x v="8"/>
    </i>
    <i r="1">
      <x v="15"/>
    </i>
    <i r="1">
      <x v="89"/>
    </i>
    <i r="1">
      <x v="682"/>
    </i>
    <i r="1">
      <x v="683"/>
    </i>
    <i>
      <x v="5"/>
      <x/>
    </i>
    <i r="1">
      <x v="2"/>
    </i>
    <i r="1">
      <x v="5"/>
    </i>
    <i r="1">
      <x v="16"/>
    </i>
    <i r="1">
      <x v="17"/>
    </i>
    <i r="1">
      <x v="18"/>
    </i>
    <i r="1">
      <x v="21"/>
    </i>
    <i r="1">
      <x v="22"/>
    </i>
    <i r="1">
      <x v="23"/>
    </i>
    <i r="1">
      <x v="24"/>
    </i>
    <i r="1">
      <x v="29"/>
    </i>
    <i r="1">
      <x v="30"/>
    </i>
    <i r="1">
      <x v="31"/>
    </i>
    <i r="1">
      <x v="32"/>
    </i>
    <i r="1">
      <x v="34"/>
    </i>
    <i r="1">
      <x v="37"/>
    </i>
    <i r="1">
      <x v="90"/>
    </i>
    <i r="1">
      <x v="92"/>
    </i>
    <i r="1">
      <x v="682"/>
    </i>
    <i r="1">
      <x v="683"/>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x v="8"/>
      <x/>
    </i>
    <i r="1">
      <x v="2"/>
    </i>
    <i r="1">
      <x v="5"/>
    </i>
    <i r="1">
      <x v="52"/>
    </i>
    <i r="1">
      <x v="53"/>
    </i>
    <i r="1">
      <x v="682"/>
    </i>
    <i r="1">
      <x v="683"/>
    </i>
    <i>
      <x v="11"/>
      <x/>
    </i>
    <i r="1">
      <x v="29"/>
    </i>
    <i r="1">
      <x v="30"/>
    </i>
    <i r="1">
      <x v="682"/>
    </i>
    <i r="1">
      <x v="683"/>
    </i>
    <i r="1">
      <x v="689"/>
    </i>
    <i r="1">
      <x v="691"/>
    </i>
    <i r="1">
      <x v="693"/>
    </i>
    <i>
      <x v="14"/>
      <x/>
    </i>
    <i r="1">
      <x v="5"/>
    </i>
    <i r="1">
      <x v="32"/>
    </i>
    <i r="1">
      <x v="682"/>
    </i>
    <i r="1">
      <x v="683"/>
    </i>
    <i r="1">
      <x v="691"/>
    </i>
    <i r="1">
      <x v="692"/>
    </i>
    <i>
      <x v="15"/>
      <x/>
    </i>
    <i r="1">
      <x v="5"/>
    </i>
    <i r="1">
      <x v="54"/>
    </i>
    <i r="1">
      <x v="55"/>
    </i>
    <i r="1">
      <x v="56"/>
    </i>
    <i r="1">
      <x v="682"/>
    </i>
    <i r="1">
      <x v="683"/>
    </i>
    <i>
      <x v="16"/>
      <x/>
    </i>
    <i r="1">
      <x v="5"/>
    </i>
    <i r="1">
      <x v="57"/>
    </i>
    <i r="1">
      <x v="58"/>
    </i>
    <i r="1">
      <x v="59"/>
    </i>
    <i r="1">
      <x v="682"/>
    </i>
    <i r="1">
      <x v="683"/>
    </i>
    <i>
      <x v="17"/>
      <x/>
    </i>
    <i r="1">
      <x v="60"/>
    </i>
    <i r="1">
      <x v="61"/>
    </i>
    <i r="1">
      <x v="62"/>
    </i>
    <i r="1">
      <x v="63"/>
    </i>
    <i r="1">
      <x v="64"/>
    </i>
    <i>
      <x v="19"/>
      <x/>
    </i>
    <i r="1">
      <x v="61"/>
    </i>
    <i r="1">
      <x v="69"/>
    </i>
    <i r="1">
      <x v="70"/>
    </i>
    <i r="1">
      <x v="71"/>
    </i>
    <i r="1">
      <x v="72"/>
    </i>
    <i r="1">
      <x v="73"/>
    </i>
    <i r="1">
      <x v="75"/>
    </i>
    <i r="1">
      <x v="77"/>
    </i>
    <i r="1">
      <x v="82"/>
    </i>
    <i r="1">
      <x v="84"/>
    </i>
    <i r="1">
      <x v="759"/>
    </i>
    <i r="1">
      <x v="760"/>
    </i>
    <i r="1">
      <x v="761"/>
    </i>
    <i r="1">
      <x v="762"/>
    </i>
    <i r="1">
      <x v="763"/>
    </i>
    <i r="1">
      <x v="764"/>
    </i>
    <i r="1">
      <x v="765"/>
    </i>
    <i r="1">
      <x v="766"/>
    </i>
    <i>
      <x v="20"/>
      <x/>
    </i>
    <i r="1">
      <x v="60"/>
    </i>
    <i r="1">
      <x v="65"/>
    </i>
    <i r="1">
      <x v="68"/>
    </i>
    <i r="1">
      <x v="767"/>
    </i>
    <i r="1">
      <x v="768"/>
    </i>
    <i r="1">
      <x v="770"/>
    </i>
    <i r="1">
      <x v="771"/>
    </i>
    <i r="1">
      <x v="772"/>
    </i>
    <i>
      <x v="21"/>
      <x/>
    </i>
    <i r="1">
      <x v="60"/>
    </i>
    <i r="1">
      <x v="61"/>
    </i>
    <i r="1">
      <x v="62"/>
    </i>
    <i r="1">
      <x v="63"/>
    </i>
    <i>
      <x v="22"/>
      <x/>
    </i>
    <i r="1">
      <x v="60"/>
    </i>
    <i r="1">
      <x v="61"/>
    </i>
    <i r="1">
      <x v="64"/>
    </i>
    <i>
      <x v="23"/>
      <x/>
    </i>
    <i r="1">
      <x v="61"/>
    </i>
    <i r="1">
      <x v="69"/>
    </i>
    <i r="1">
      <x v="70"/>
    </i>
    <i r="1">
      <x v="71"/>
    </i>
    <i r="1">
      <x v="72"/>
    </i>
    <i r="1">
      <x v="73"/>
    </i>
    <i r="1">
      <x v="75"/>
    </i>
    <i r="1">
      <x v="77"/>
    </i>
    <i r="1">
      <x v="759"/>
    </i>
    <i r="1">
      <x v="760"/>
    </i>
    <i r="1">
      <x v="761"/>
    </i>
    <i r="1">
      <x v="762"/>
    </i>
    <i r="1">
      <x v="763"/>
    </i>
    <i r="1">
      <x v="764"/>
    </i>
    <i r="1">
      <x v="769"/>
    </i>
    <i>
      <x v="24"/>
      <x/>
    </i>
    <i r="1">
      <x v="2"/>
    </i>
    <i r="1">
      <x v="5"/>
    </i>
    <i r="1">
      <x v="8"/>
    </i>
    <i r="1">
      <x v="682"/>
    </i>
    <i r="1">
      <x v="683"/>
    </i>
    <i r="1">
      <x v="684"/>
    </i>
    <i r="1">
      <x v="685"/>
    </i>
    <i r="1">
      <x v="686"/>
    </i>
    <i>
      <x v="47"/>
      <x/>
    </i>
    <i r="1">
      <x v="2"/>
    </i>
    <i r="1">
      <x v="96"/>
    </i>
    <i r="1">
      <x v="171"/>
    </i>
    <i r="1">
      <x v="296"/>
    </i>
    <i r="1">
      <x v="773"/>
    </i>
    <i r="1">
      <x v="774"/>
    </i>
    <i r="1">
      <x v="776"/>
    </i>
    <i>
      <x v="79"/>
      <x/>
    </i>
    <i>
      <x v="214"/>
      <x/>
    </i>
    <i r="1">
      <x v="114"/>
    </i>
    <i r="1">
      <x v="638"/>
    </i>
    <i>
      <x v="264"/>
      <x v="100"/>
    </i>
    <i r="1">
      <x v="167"/>
    </i>
    <i r="1">
      <x v="168"/>
    </i>
    <i r="1">
      <x v="506"/>
    </i>
    <i r="1">
      <x v="785"/>
    </i>
    <i r="1">
      <x v="786"/>
    </i>
    <i r="1">
      <x v="787"/>
    </i>
    <i r="1">
      <x v="788"/>
    </i>
    <i r="1">
      <x v="789"/>
    </i>
    <i r="1">
      <x v="790"/>
    </i>
    <i r="1">
      <x v="791"/>
    </i>
    <i r="1">
      <x v="792"/>
    </i>
    <i r="1">
      <x v="793"/>
    </i>
    <i r="1">
      <x v="1048"/>
    </i>
    <i r="1">
      <x v="1049"/>
    </i>
    <i r="1">
      <x v="1050"/>
    </i>
    <i r="1">
      <x v="1051"/>
    </i>
    <i r="1">
      <x v="1052"/>
    </i>
    <i r="1">
      <x v="1053"/>
    </i>
    <i r="1">
      <x v="1054"/>
    </i>
    <i>
      <x v="268"/>
      <x/>
    </i>
    <i r="1">
      <x v="2"/>
    </i>
    <i r="1">
      <x v="293"/>
    </i>
    <i r="1">
      <x v="608"/>
    </i>
    <i r="1">
      <x v="830"/>
    </i>
    <i r="1">
      <x v="831"/>
    </i>
    <i r="1">
      <x v="832"/>
    </i>
    <i r="1">
      <x v="833"/>
    </i>
    <i>
      <x v="271"/>
      <x/>
    </i>
    <i>
      <x v="274"/>
      <x/>
    </i>
    <i r="1">
      <x v="293"/>
    </i>
    <i r="1">
      <x v="849"/>
    </i>
    <i r="1">
      <x v="850"/>
    </i>
    <i r="1">
      <x v="852"/>
    </i>
    <i r="1">
      <x v="856"/>
    </i>
    <i r="1">
      <x v="857"/>
    </i>
    <i r="1">
      <x v="859"/>
    </i>
    <i r="1">
      <x v="860"/>
    </i>
    <i>
      <x v="276"/>
      <x/>
    </i>
    <i r="1">
      <x v="293"/>
    </i>
    <i r="1">
      <x v="849"/>
    </i>
    <i r="1">
      <x v="850"/>
    </i>
    <i r="1">
      <x v="856"/>
    </i>
    <i r="1">
      <x v="857"/>
    </i>
    <i r="1">
      <x v="858"/>
    </i>
    <i>
      <x v="279"/>
      <x/>
    </i>
    <i r="1">
      <x v="98"/>
    </i>
    <i r="1">
      <x v="99"/>
    </i>
    <i r="1">
      <x v="100"/>
    </i>
    <i r="1">
      <x v="605"/>
    </i>
    <i r="1">
      <x v="638"/>
    </i>
    <i r="1">
      <x v="639"/>
    </i>
    <i r="1">
      <x v="640"/>
    </i>
    <i r="1">
      <x v="641"/>
    </i>
    <i r="1">
      <x v="642"/>
    </i>
    <i r="1">
      <x v="643"/>
    </i>
    <i>
      <x v="281"/>
      <x/>
    </i>
    <i r="1">
      <x v="605"/>
    </i>
    <i r="1">
      <x v="638"/>
    </i>
    <i r="1">
      <x v="1012"/>
    </i>
    <i r="1">
      <x v="1013"/>
    </i>
    <i>
      <x v="282"/>
      <x/>
    </i>
    <i r="1">
      <x v="107"/>
    </i>
    <i r="1">
      <x v="605"/>
    </i>
    <i r="1">
      <x v="638"/>
    </i>
    <i r="1">
      <x v="1014"/>
    </i>
    <i r="1">
      <x v="1015"/>
    </i>
    <i r="1">
      <x v="1016"/>
    </i>
    <i>
      <x v="283"/>
      <x/>
    </i>
    <i r="1">
      <x v="774"/>
    </i>
    <i r="1">
      <x v="927"/>
    </i>
    <i r="1">
      <x v="929"/>
    </i>
    <i r="1">
      <x v="933"/>
    </i>
    <i>
      <x v="288"/>
      <x/>
    </i>
    <i r="1">
      <x v="774"/>
    </i>
    <i r="1">
      <x v="928"/>
    </i>
    <i r="1">
      <x v="929"/>
    </i>
    <i r="1">
      <x v="930"/>
    </i>
    <i r="1">
      <x v="931"/>
    </i>
    <i r="1">
      <x v="932"/>
    </i>
    <i r="1">
      <x v="933"/>
    </i>
    <i>
      <x v="293"/>
      <x/>
    </i>
    <i r="1">
      <x v="96"/>
    </i>
    <i r="1">
      <x v="99"/>
    </i>
    <i r="1">
      <x v="100"/>
    </i>
    <i r="1">
      <x v="103"/>
    </i>
    <i r="1">
      <x v="105"/>
    </i>
    <i r="1">
      <x v="638"/>
    </i>
    <i r="1">
      <x v="645"/>
    </i>
    <i r="1">
      <x v="651"/>
    </i>
    <i r="1">
      <x v="653"/>
    </i>
    <i r="1">
      <x v="654"/>
    </i>
    <i r="1">
      <x v="659"/>
    </i>
    <i r="1">
      <x v="660"/>
    </i>
    <i r="1">
      <x v="774"/>
    </i>
    <i r="1">
      <x v="775"/>
    </i>
    <i r="1">
      <x v="989"/>
    </i>
    <i>
      <x v="294"/>
      <x/>
    </i>
    <i r="1">
      <x v="96"/>
    </i>
    <i r="1">
      <x v="98"/>
    </i>
    <i r="1">
      <x v="99"/>
    </i>
    <i r="1">
      <x v="100"/>
    </i>
    <i r="1">
      <x v="105"/>
    </i>
    <i r="1">
      <x v="638"/>
    </i>
    <i r="1">
      <x v="640"/>
    </i>
    <i r="1">
      <x v="645"/>
    </i>
    <i r="1">
      <x v="651"/>
    </i>
    <i r="1">
      <x v="653"/>
    </i>
    <i r="1">
      <x v="656"/>
    </i>
    <i r="1">
      <x v="659"/>
    </i>
    <i r="1">
      <x v="660"/>
    </i>
    <i r="1">
      <x v="661"/>
    </i>
    <i r="1">
      <x v="774"/>
    </i>
    <i r="1">
      <x v="989"/>
    </i>
    <i r="1">
      <x v="990"/>
    </i>
    <i>
      <x v="295"/>
      <x/>
    </i>
    <i r="1">
      <x v="96"/>
    </i>
    <i r="1">
      <x v="105"/>
    </i>
    <i r="1">
      <x v="293"/>
    </i>
    <i r="1">
      <x v="651"/>
    </i>
    <i r="1">
      <x v="653"/>
    </i>
    <i r="1">
      <x v="654"/>
    </i>
    <i r="1">
      <x v="656"/>
    </i>
    <i r="1">
      <x v="659"/>
    </i>
    <i r="1">
      <x v="774"/>
    </i>
    <i r="1">
      <x v="991"/>
    </i>
    <i>
      <x v="296"/>
      <x/>
    </i>
    <i r="1">
      <x v="96"/>
    </i>
    <i r="1">
      <x v="98"/>
    </i>
    <i r="1">
      <x v="99"/>
    </i>
    <i r="1">
      <x v="105"/>
    </i>
    <i r="1">
      <x v="293"/>
    </i>
    <i r="1">
      <x v="638"/>
    </i>
    <i r="1">
      <x v="640"/>
    </i>
    <i r="1">
      <x v="651"/>
    </i>
    <i r="1">
      <x v="653"/>
    </i>
    <i r="1">
      <x v="654"/>
    </i>
    <i r="1">
      <x v="656"/>
    </i>
    <i r="1">
      <x v="658"/>
    </i>
    <i r="1">
      <x v="659"/>
    </i>
    <i r="1">
      <x v="774"/>
    </i>
    <i>
      <x v="298"/>
      <x/>
    </i>
    <i r="1">
      <x v="96"/>
    </i>
    <i r="1">
      <x v="98"/>
    </i>
    <i r="1">
      <x v="99"/>
    </i>
    <i r="1">
      <x v="100"/>
    </i>
    <i r="1">
      <x v="103"/>
    </i>
    <i r="1">
      <x v="105"/>
    </i>
    <i r="1">
      <x v="293"/>
    </i>
    <i r="1">
      <x v="638"/>
    </i>
    <i r="1">
      <x v="640"/>
    </i>
    <i r="1">
      <x v="645"/>
    </i>
    <i r="1">
      <x v="647"/>
    </i>
    <i r="1">
      <x v="651"/>
    </i>
    <i r="1">
      <x v="653"/>
    </i>
    <i r="1">
      <x v="654"/>
    </i>
    <i r="1">
      <x v="656"/>
    </i>
    <i r="1">
      <x v="658"/>
    </i>
    <i r="1">
      <x v="774"/>
    </i>
    <i r="1">
      <x v="775"/>
    </i>
    <i r="1">
      <x v="962"/>
    </i>
    <i r="1">
      <x v="963"/>
    </i>
    <i r="1">
      <x v="964"/>
    </i>
    <i r="1">
      <x v="965"/>
    </i>
    <i>
      <x v="299"/>
      <x/>
    </i>
    <i r="1">
      <x v="96"/>
    </i>
    <i r="1">
      <x v="98"/>
    </i>
    <i r="1">
      <x v="99"/>
    </i>
    <i r="1">
      <x v="105"/>
    </i>
    <i r="1">
      <x v="638"/>
    </i>
    <i r="1">
      <x v="640"/>
    </i>
    <i r="1">
      <x v="645"/>
    </i>
    <i r="1">
      <x v="651"/>
    </i>
    <i r="1">
      <x v="653"/>
    </i>
    <i r="1">
      <x v="654"/>
    </i>
    <i r="1">
      <x v="656"/>
    </i>
    <i r="1">
      <x v="659"/>
    </i>
    <i r="1">
      <x v="663"/>
    </i>
    <i r="1">
      <x v="774"/>
    </i>
    <i>
      <x v="300"/>
      <x/>
    </i>
    <i r="1">
      <x v="106"/>
    </i>
    <i r="1">
      <x v="531"/>
    </i>
    <i r="1">
      <x v="952"/>
    </i>
    <i>
      <x v="301"/>
      <x/>
    </i>
    <i r="1">
      <x v="1008"/>
    </i>
    <i r="1">
      <x v="1009"/>
    </i>
    <i>
      <x v="302"/>
      <x/>
    </i>
    <i r="1">
      <x v="669"/>
    </i>
    <i r="1">
      <x v="953"/>
    </i>
    <i>
      <x v="307"/>
      <x/>
    </i>
    <i r="1">
      <x v="1"/>
    </i>
    <i r="1">
      <x v="2"/>
    </i>
    <i>
      <x v="308"/>
      <x/>
    </i>
    <i r="1">
      <x v="2"/>
    </i>
    <i r="1">
      <x v="5"/>
    </i>
    <i r="1">
      <x v="8"/>
    </i>
    <i r="1">
      <x v="15"/>
    </i>
    <i r="1">
      <x v="16"/>
    </i>
    <i r="1">
      <x v="89"/>
    </i>
    <i r="1">
      <x v="90"/>
    </i>
    <i r="1">
      <x v="682"/>
    </i>
    <i r="1">
      <x v="683"/>
    </i>
    <i r="1">
      <x v="684"/>
    </i>
    <i>
      <x v="309"/>
      <x/>
    </i>
    <i r="1">
      <x v="2"/>
    </i>
    <i r="1">
      <x v="5"/>
    </i>
    <i r="1">
      <x v="50"/>
    </i>
    <i r="1">
      <x v="51"/>
    </i>
    <i r="1">
      <x v="682"/>
    </i>
    <i r="1">
      <x v="683"/>
    </i>
    <i>
      <x v="310"/>
      <x/>
    </i>
    <i r="1">
      <x v="2"/>
    </i>
    <i r="1">
      <x v="5"/>
    </i>
    <i r="1">
      <x v="21"/>
    </i>
    <i r="1">
      <x v="22"/>
    </i>
    <i r="1">
      <x v="23"/>
    </i>
    <i r="1">
      <x v="24"/>
    </i>
    <i r="1">
      <x v="682"/>
    </i>
    <i r="1">
      <x v="683"/>
    </i>
    <i>
      <x v="311"/>
      <x/>
    </i>
    <i r="1">
      <x v="5"/>
    </i>
    <i r="1">
      <x v="21"/>
    </i>
    <i r="1">
      <x v="22"/>
    </i>
    <i r="1">
      <x v="23"/>
    </i>
    <i r="1">
      <x v="24"/>
    </i>
    <i r="1">
      <x v="682"/>
    </i>
    <i r="1">
      <x v="683"/>
    </i>
    <i>
      <x v="312"/>
      <x/>
    </i>
    <i r="1">
      <x v="31"/>
    </i>
    <i r="1">
      <x v="92"/>
    </i>
    <i r="1">
      <x v="682"/>
    </i>
    <i r="1">
      <x v="683"/>
    </i>
    <i r="1">
      <x v="690"/>
    </i>
    <i r="1">
      <x v="691"/>
    </i>
    <i r="1">
      <x v="693"/>
    </i>
    <i>
      <x v="313"/>
      <x/>
    </i>
    <i r="1">
      <x v="5"/>
    </i>
    <i r="1">
      <x v="29"/>
    </i>
    <i r="1">
      <x v="30"/>
    </i>
    <i r="1">
      <x v="682"/>
    </i>
    <i r="1">
      <x v="683"/>
    </i>
    <i r="1">
      <x v="689"/>
    </i>
    <i r="1">
      <x v="691"/>
    </i>
    <i r="1">
      <x v="693"/>
    </i>
    <i>
      <x v="314"/>
      <x/>
    </i>
    <i r="1">
      <x v="604"/>
    </i>
    <i r="1">
      <x v="711"/>
    </i>
    <i r="1">
      <x v="712"/>
    </i>
    <i r="1">
      <x v="713"/>
    </i>
    <i r="1">
      <x v="714"/>
    </i>
    <i r="1">
      <x v="715"/>
    </i>
    <i r="1">
      <x v="716"/>
    </i>
    <i r="1">
      <x v="717"/>
    </i>
    <i r="1">
      <x v="718"/>
    </i>
    <i r="1">
      <x v="719"/>
    </i>
    <i r="1">
      <x v="720"/>
    </i>
    <i>
      <x v="315"/>
      <x/>
    </i>
    <i r="1">
      <x v="604"/>
    </i>
    <i r="1">
      <x v="711"/>
    </i>
    <i r="1">
      <x v="721"/>
    </i>
    <i r="1">
      <x v="722"/>
    </i>
    <i r="1">
      <x v="723"/>
    </i>
    <i r="1">
      <x v="724"/>
    </i>
    <i r="1">
      <x v="725"/>
    </i>
    <i r="1">
      <x v="726"/>
    </i>
    <i r="1">
      <x v="727"/>
    </i>
    <i>
      <x v="316"/>
      <x/>
    </i>
    <i r="1">
      <x v="604"/>
    </i>
    <i r="1">
      <x v="606"/>
    </i>
    <i r="1">
      <x v="711"/>
    </i>
    <i r="1">
      <x v="728"/>
    </i>
    <i r="1">
      <x v="729"/>
    </i>
    <i r="1">
      <x v="730"/>
    </i>
    <i r="1">
      <x v="731"/>
    </i>
    <i r="1">
      <x v="732"/>
    </i>
    <i r="1">
      <x v="733"/>
    </i>
    <i>
      <x v="317"/>
      <x/>
    </i>
    <i r="1">
      <x v="604"/>
    </i>
    <i r="1">
      <x v="606"/>
    </i>
    <i r="1">
      <x v="711"/>
    </i>
    <i r="1">
      <x v="734"/>
    </i>
    <i r="1">
      <x v="735"/>
    </i>
    <i r="1">
      <x v="736"/>
    </i>
    <i r="1">
      <x v="737"/>
    </i>
    <i r="1">
      <x v="738"/>
    </i>
    <i>
      <x v="318"/>
      <x/>
    </i>
    <i r="1">
      <x v="604"/>
    </i>
    <i r="1">
      <x v="606"/>
    </i>
    <i r="1">
      <x v="711"/>
    </i>
    <i r="1">
      <x v="739"/>
    </i>
    <i r="1">
      <x v="740"/>
    </i>
    <i r="1">
      <x v="741"/>
    </i>
    <i r="1">
      <x v="742"/>
    </i>
    <i r="1">
      <x v="743"/>
    </i>
    <i r="1">
      <x v="744"/>
    </i>
    <i>
      <x v="319"/>
      <x/>
    </i>
    <i r="1">
      <x v="604"/>
    </i>
    <i r="1">
      <x v="606"/>
    </i>
    <i r="1">
      <x v="711"/>
    </i>
    <i r="1">
      <x v="745"/>
    </i>
    <i r="1">
      <x v="746"/>
    </i>
    <i r="1">
      <x v="747"/>
    </i>
    <i r="1">
      <x v="748"/>
    </i>
    <i r="1">
      <x v="749"/>
    </i>
    <i r="1">
      <x v="750"/>
    </i>
    <i>
      <x v="320"/>
      <x/>
    </i>
    <i r="1">
      <x v="604"/>
    </i>
    <i r="1">
      <x v="606"/>
    </i>
    <i r="1">
      <x v="617"/>
    </i>
    <i r="1">
      <x v="711"/>
    </i>
    <i r="1">
      <x v="751"/>
    </i>
    <i r="1">
      <x v="752"/>
    </i>
    <i r="1">
      <x v="753"/>
    </i>
    <i r="1">
      <x v="754"/>
    </i>
    <i r="1">
      <x v="755"/>
    </i>
    <i r="1">
      <x v="756"/>
    </i>
    <i r="1">
      <x v="757"/>
    </i>
    <i r="1">
      <x v="758"/>
    </i>
    <i>
      <x v="321"/>
      <x/>
    </i>
    <i r="1">
      <x v="60"/>
    </i>
    <i r="1">
      <x v="65"/>
    </i>
    <i r="1">
      <x v="68"/>
    </i>
    <i r="1">
      <x v="767"/>
    </i>
    <i r="1">
      <x v="768"/>
    </i>
    <i>
      <x v="322"/>
      <x/>
    </i>
    <i r="1">
      <x v="604"/>
    </i>
    <i r="1">
      <x v="606"/>
    </i>
    <i r="1">
      <x v="711"/>
    </i>
    <i r="1">
      <x v="712"/>
    </i>
    <i r="1">
      <x v="715"/>
    </i>
    <i r="1">
      <x v="716"/>
    </i>
    <i r="1">
      <x v="719"/>
    </i>
    <i r="1">
      <x v="720"/>
    </i>
    <i r="1">
      <x v="734"/>
    </i>
    <i r="1">
      <x v="735"/>
    </i>
    <i r="1">
      <x v="736"/>
    </i>
    <i r="1">
      <x v="737"/>
    </i>
    <i>
      <x v="323"/>
      <x/>
    </i>
    <i r="1">
      <x v="604"/>
    </i>
    <i r="1">
      <x v="721"/>
    </i>
    <i r="1">
      <x v="722"/>
    </i>
    <i r="1">
      <x v="723"/>
    </i>
    <i r="1">
      <x v="724"/>
    </i>
    <i r="1">
      <x v="725"/>
    </i>
    <i r="1">
      <x v="726"/>
    </i>
    <i>
      <x v="324"/>
      <x/>
    </i>
    <i r="1">
      <x v="604"/>
    </i>
    <i r="1">
      <x v="617"/>
    </i>
    <i r="1">
      <x v="751"/>
    </i>
    <i r="1">
      <x v="752"/>
    </i>
    <i r="1">
      <x v="753"/>
    </i>
    <i r="1">
      <x v="754"/>
    </i>
    <i r="1">
      <x v="755"/>
    </i>
    <i r="1">
      <x v="756"/>
    </i>
    <i r="1">
      <x v="757"/>
    </i>
    <i r="1">
      <x v="758"/>
    </i>
    <i>
      <x v="325"/>
      <x/>
    </i>
    <i r="1">
      <x v="604"/>
    </i>
    <i r="1">
      <x v="606"/>
    </i>
    <i r="1">
      <x v="742"/>
    </i>
    <i r="1">
      <x v="743"/>
    </i>
    <i r="1">
      <x v="746"/>
    </i>
    <i r="1">
      <x v="747"/>
    </i>
    <i r="1">
      <x v="748"/>
    </i>
    <i r="1">
      <x v="749"/>
    </i>
    <i>
      <x v="326"/>
      <x/>
    </i>
    <i r="1">
      <x v="2"/>
    </i>
    <i r="1">
      <x v="96"/>
    </i>
    <i r="1">
      <x v="99"/>
    </i>
    <i r="1">
      <x v="100"/>
    </i>
    <i r="1">
      <x v="114"/>
    </i>
    <i r="1">
      <x v="126"/>
    </i>
    <i r="1">
      <x v="171"/>
    </i>
    <i r="1">
      <x v="638"/>
    </i>
    <i r="1">
      <x v="640"/>
    </i>
    <i r="1">
      <x v="773"/>
    </i>
    <i r="1">
      <x v="774"/>
    </i>
    <i r="1">
      <x v="775"/>
    </i>
    <i r="1">
      <x v="776"/>
    </i>
    <i r="1">
      <x v="777"/>
    </i>
    <i r="1">
      <x v="778"/>
    </i>
    <i r="1">
      <x v="779"/>
    </i>
    <i r="1">
      <x v="780"/>
    </i>
    <i r="1">
      <x v="781"/>
    </i>
    <i r="1">
      <x v="782"/>
    </i>
    <i r="1">
      <x v="783"/>
    </i>
    <i r="1">
      <x v="784"/>
    </i>
    <i>
      <x v="329"/>
      <x/>
    </i>
    <i>
      <x v="330"/>
      <x/>
    </i>
    <i r="1">
      <x v="2"/>
    </i>
    <i r="1">
      <x v="96"/>
    </i>
    <i r="1">
      <x v="293"/>
    </i>
    <i r="1">
      <x v="506"/>
    </i>
    <i r="1">
      <x v="645"/>
    </i>
    <i r="1">
      <x v="788"/>
    </i>
    <i r="1">
      <x v="802"/>
    </i>
    <i r="1">
      <x v="803"/>
    </i>
    <i r="1">
      <x v="804"/>
    </i>
    <i r="1">
      <x v="805"/>
    </i>
    <i r="1">
      <x v="806"/>
    </i>
    <i r="1">
      <x v="807"/>
    </i>
    <i r="1">
      <x v="808"/>
    </i>
    <i r="1">
      <x v="809"/>
    </i>
    <i r="1">
      <x v="810"/>
    </i>
    <i r="1">
      <x v="811"/>
    </i>
    <i r="1">
      <x v="812"/>
    </i>
    <i r="1">
      <x v="813"/>
    </i>
    <i r="1">
      <x v="814"/>
    </i>
    <i r="1">
      <x v="815"/>
    </i>
    <i>
      <x v="331"/>
      <x/>
    </i>
    <i r="1">
      <x v="2"/>
    </i>
    <i r="1">
      <x v="96"/>
    </i>
    <i r="1">
      <x v="293"/>
    </i>
    <i r="1">
      <x v="645"/>
    </i>
    <i r="1">
      <x v="803"/>
    </i>
    <i r="1">
      <x v="804"/>
    </i>
    <i r="1">
      <x v="805"/>
    </i>
    <i r="1">
      <x v="816"/>
    </i>
    <i r="1">
      <x v="817"/>
    </i>
    <i r="1">
      <x v="818"/>
    </i>
    <i>
      <x v="332"/>
      <x/>
    </i>
    <i r="1">
      <x v="2"/>
    </i>
    <i r="1">
      <x v="96"/>
    </i>
    <i r="1">
      <x v="293"/>
    </i>
    <i r="1">
      <x v="645"/>
    </i>
    <i r="1">
      <x v="789"/>
    </i>
    <i r="1">
      <x v="804"/>
    </i>
    <i r="1">
      <x v="805"/>
    </i>
    <i r="1">
      <x v="819"/>
    </i>
    <i r="1">
      <x v="820"/>
    </i>
    <i>
      <x v="333"/>
      <x/>
    </i>
    <i r="1">
      <x v="2"/>
    </i>
    <i r="1">
      <x v="96"/>
    </i>
    <i r="1">
      <x v="293"/>
    </i>
    <i r="1">
      <x v="645"/>
    </i>
    <i r="1">
      <x v="803"/>
    </i>
    <i r="1">
      <x v="804"/>
    </i>
    <i r="1">
      <x v="805"/>
    </i>
    <i r="1">
      <x v="821"/>
    </i>
    <i r="1">
      <x v="822"/>
    </i>
    <i r="1">
      <x v="823"/>
    </i>
    <i>
      <x v="334"/>
      <x/>
    </i>
    <i r="1">
      <x v="2"/>
    </i>
    <i r="1">
      <x v="96"/>
    </i>
    <i r="1">
      <x v="293"/>
    </i>
    <i r="1">
      <x v="645"/>
    </i>
    <i r="1">
      <x v="804"/>
    </i>
    <i r="1">
      <x v="805"/>
    </i>
    <i r="1">
      <x v="824"/>
    </i>
    <i r="1">
      <x v="825"/>
    </i>
    <i r="1">
      <x v="826"/>
    </i>
    <i>
      <x v="335"/>
      <x/>
    </i>
    <i r="1">
      <x v="2"/>
    </i>
    <i r="1">
      <x v="96"/>
    </i>
    <i r="1">
      <x v="788"/>
    </i>
    <i r="1">
      <x v="803"/>
    </i>
    <i r="1">
      <x v="805"/>
    </i>
    <i r="1">
      <x v="827"/>
    </i>
    <i>
      <x v="336"/>
      <x/>
    </i>
    <i>
      <x v="337"/>
      <x v="828"/>
    </i>
    <i>
      <x v="338"/>
      <x v="618"/>
    </i>
    <i>
      <x v="339"/>
      <x v="619"/>
    </i>
    <i>
      <x v="340"/>
      <x v="620"/>
    </i>
    <i>
      <x v="341"/>
      <x/>
    </i>
    <i>
      <x v="342"/>
      <x v="608"/>
    </i>
    <i>
      <x v="343"/>
      <x v="829"/>
    </i>
    <i>
      <x v="344"/>
      <x v="830"/>
    </i>
    <i>
      <x v="345"/>
      <x v="831"/>
    </i>
    <i>
      <x v="346"/>
      <x v="832"/>
    </i>
    <i>
      <x v="347"/>
      <x v="833"/>
    </i>
    <i>
      <x v="348"/>
      <x/>
    </i>
    <i>
      <x v="349"/>
      <x v="621"/>
    </i>
    <i>
      <x v="350"/>
      <x v="293"/>
    </i>
    <i>
      <x v="351"/>
      <x v="635"/>
    </i>
    <i>
      <x v="352"/>
      <x v="636"/>
    </i>
    <i>
      <x v="353"/>
      <x v="634"/>
    </i>
    <i>
      <x v="354"/>
      <x v="834"/>
    </i>
    <i>
      <x v="355"/>
      <x v="623"/>
    </i>
    <i>
      <x v="356"/>
      <x v="624"/>
    </i>
    <i>
      <x v="357"/>
      <x/>
    </i>
    <i>
      <x v="358"/>
      <x v="625"/>
    </i>
    <i>
      <x v="359"/>
      <x v="626"/>
    </i>
    <i>
      <x v="360"/>
      <x v="627"/>
    </i>
    <i>
      <x v="361"/>
      <x v="628"/>
    </i>
    <i>
      <x v="362"/>
      <x v="835"/>
    </i>
    <i>
      <x v="363"/>
      <x v="836"/>
    </i>
    <i>
      <x v="364"/>
      <x v="631"/>
    </i>
    <i>
      <x v="365"/>
      <x/>
    </i>
    <i>
      <x v="366"/>
      <x v="837"/>
    </i>
    <i>
      <x v="367"/>
      <x v="838"/>
    </i>
    <i>
      <x v="368"/>
      <x v="839"/>
    </i>
    <i>
      <x v="369"/>
      <x/>
    </i>
    <i r="1">
      <x v="96"/>
    </i>
    <i r="1">
      <x v="602"/>
    </i>
    <i r="1">
      <x v="603"/>
    </i>
    <i r="1">
      <x v="773"/>
    </i>
    <i r="1">
      <x v="840"/>
    </i>
    <i>
      <x v="370"/>
      <x/>
    </i>
    <i r="1">
      <x v="2"/>
    </i>
    <i r="1">
      <x v="3"/>
    </i>
    <i r="1">
      <x v="96"/>
    </i>
    <i>
      <x v="371"/>
      <x/>
    </i>
    <i r="1">
      <x v="2"/>
    </i>
    <i r="1">
      <x v="96"/>
    </i>
    <i r="1">
      <x v="114"/>
    </i>
    <i r="1">
      <x v="171"/>
    </i>
    <i r="1">
      <x v="296"/>
    </i>
    <i r="1">
      <x v="773"/>
    </i>
    <i r="1">
      <x v="774"/>
    </i>
    <i r="1">
      <x v="776"/>
    </i>
    <i r="1">
      <x v="842"/>
    </i>
    <i r="1">
      <x v="843"/>
    </i>
    <i>
      <x v="372"/>
      <x/>
    </i>
    <i r="1">
      <x v="2"/>
    </i>
    <i r="1">
      <x v="96"/>
    </i>
    <i r="1">
      <x v="99"/>
    </i>
    <i r="1">
      <x v="100"/>
    </i>
    <i r="1">
      <x v="114"/>
    </i>
    <i r="1">
      <x v="126"/>
    </i>
    <i r="1">
      <x v="171"/>
    </i>
    <i r="1">
      <x v="506"/>
    </i>
    <i r="1">
      <x v="638"/>
    </i>
    <i r="1">
      <x v="640"/>
    </i>
    <i r="1">
      <x v="773"/>
    </i>
    <i r="1">
      <x v="774"/>
    </i>
    <i r="1">
      <x v="775"/>
    </i>
    <i r="1">
      <x v="776"/>
    </i>
    <i r="1">
      <x v="777"/>
    </i>
    <i r="1">
      <x v="778"/>
    </i>
    <i r="1">
      <x v="779"/>
    </i>
    <i r="1">
      <x v="787"/>
    </i>
    <i r="1">
      <x v="788"/>
    </i>
    <i r="1">
      <x v="789"/>
    </i>
    <i r="1">
      <x v="792"/>
    </i>
    <i r="1">
      <x v="794"/>
    </i>
    <i r="1">
      <x v="844"/>
    </i>
    <i r="1">
      <x v="845"/>
    </i>
    <i r="1">
      <x v="1049"/>
    </i>
    <i r="1">
      <x v="1050"/>
    </i>
    <i r="1">
      <x v="1051"/>
    </i>
    <i r="1">
      <x v="1052"/>
    </i>
    <i r="1">
      <x v="1053"/>
    </i>
    <i r="1">
      <x v="1054"/>
    </i>
    <i>
      <x v="373"/>
      <x/>
    </i>
    <i r="1">
      <x v="2"/>
    </i>
    <i r="1">
      <x v="96"/>
    </i>
    <i r="1">
      <x v="99"/>
    </i>
    <i r="1">
      <x v="114"/>
    </i>
    <i r="1">
      <x v="126"/>
    </i>
    <i r="1">
      <x v="171"/>
    </i>
    <i r="1">
      <x v="638"/>
    </i>
    <i r="1">
      <x v="640"/>
    </i>
    <i r="1">
      <x v="773"/>
    </i>
    <i r="1">
      <x v="774"/>
    </i>
    <i r="1">
      <x v="775"/>
    </i>
    <i r="1">
      <x v="776"/>
    </i>
    <i r="1">
      <x v="777"/>
    </i>
    <i r="1">
      <x v="779"/>
    </i>
    <i r="1">
      <x v="786"/>
    </i>
    <i r="1">
      <x v="787"/>
    </i>
    <i r="1">
      <x v="789"/>
    </i>
    <i>
      <x v="377"/>
      <x/>
    </i>
    <i r="1">
      <x v="2"/>
    </i>
    <i r="1">
      <x v="96"/>
    </i>
    <i r="1">
      <x v="788"/>
    </i>
    <i r="1">
      <x v="803"/>
    </i>
    <i r="1">
      <x v="805"/>
    </i>
    <i r="1">
      <x v="806"/>
    </i>
    <i r="1">
      <x v="817"/>
    </i>
    <i r="1">
      <x v="847"/>
    </i>
    <i>
      <x v="378"/>
      <x/>
    </i>
    <i r="1">
      <x v="2"/>
    </i>
    <i r="1">
      <x v="96"/>
    </i>
    <i r="1">
      <x v="506"/>
    </i>
    <i r="1">
      <x v="645"/>
    </i>
    <i r="1">
      <x v="788"/>
    </i>
    <i r="1">
      <x v="789"/>
    </i>
    <i r="1">
      <x v="803"/>
    </i>
    <i r="1">
      <x v="804"/>
    </i>
    <i r="1">
      <x v="805"/>
    </i>
    <i r="1">
      <x v="806"/>
    </i>
    <i r="1">
      <x v="807"/>
    </i>
    <i r="1">
      <x v="817"/>
    </i>
    <i r="1">
      <x v="847"/>
    </i>
    <i>
      <x v="379"/>
      <x/>
    </i>
    <i r="1">
      <x v="2"/>
    </i>
    <i r="1">
      <x v="96"/>
    </i>
    <i r="1">
      <x v="293"/>
    </i>
    <i r="1">
      <x v="506"/>
    </i>
    <i r="1">
      <x v="645"/>
    </i>
    <i r="1">
      <x v="788"/>
    </i>
    <i r="1">
      <x v="789"/>
    </i>
    <i r="1">
      <x v="803"/>
    </i>
    <i r="1">
      <x v="804"/>
    </i>
    <i r="1">
      <x v="805"/>
    </i>
    <i r="1">
      <x v="806"/>
    </i>
    <i r="1">
      <x v="807"/>
    </i>
    <i r="1">
      <x v="817"/>
    </i>
    <i r="1">
      <x v="848"/>
    </i>
    <i>
      <x v="380"/>
      <x/>
    </i>
    <i r="1">
      <x v="2"/>
    </i>
    <i r="1">
      <x v="96"/>
    </i>
    <i r="1">
      <x v="293"/>
    </i>
    <i r="1">
      <x v="645"/>
    </i>
    <i r="1">
      <x v="788"/>
    </i>
    <i r="1">
      <x v="803"/>
    </i>
    <i r="1">
      <x v="804"/>
    </i>
    <i r="1">
      <x v="805"/>
    </i>
    <i r="1">
      <x v="808"/>
    </i>
    <i r="1">
      <x v="809"/>
    </i>
    <i r="1">
      <x v="817"/>
    </i>
    <i r="1">
      <x v="818"/>
    </i>
    <i r="1">
      <x v="822"/>
    </i>
    <i r="1">
      <x v="823"/>
    </i>
    <i r="1">
      <x v="847"/>
    </i>
    <i>
      <x v="381"/>
      <x/>
    </i>
    <i r="1">
      <x v="2"/>
    </i>
    <i r="1">
      <x v="96"/>
    </i>
    <i r="1">
      <x v="293"/>
    </i>
    <i r="1">
      <x v="645"/>
    </i>
    <i r="1">
      <x v="788"/>
    </i>
    <i r="1">
      <x v="803"/>
    </i>
    <i r="1">
      <x v="804"/>
    </i>
    <i r="1">
      <x v="805"/>
    </i>
    <i r="1">
      <x v="808"/>
    </i>
    <i r="1">
      <x v="817"/>
    </i>
    <i r="1">
      <x v="818"/>
    </i>
    <i r="1">
      <x v="822"/>
    </i>
    <i r="1">
      <x v="823"/>
    </i>
    <i r="1">
      <x v="847"/>
    </i>
    <i>
      <x v="382"/>
      <x/>
    </i>
    <i r="1">
      <x v="2"/>
    </i>
    <i r="1">
      <x v="96"/>
    </i>
    <i r="1">
      <x v="293"/>
    </i>
    <i r="1">
      <x v="506"/>
    </i>
    <i r="1">
      <x v="645"/>
    </i>
    <i r="1">
      <x v="789"/>
    </i>
    <i r="1">
      <x v="803"/>
    </i>
    <i r="1">
      <x v="804"/>
    </i>
    <i r="1">
      <x v="805"/>
    </i>
    <i r="1">
      <x v="810"/>
    </i>
    <i r="1">
      <x v="811"/>
    </i>
    <i r="1">
      <x v="820"/>
    </i>
    <i r="1">
      <x v="825"/>
    </i>
    <i r="1">
      <x v="826"/>
    </i>
    <i r="1">
      <x v="848"/>
    </i>
    <i>
      <x v="383"/>
      <x/>
    </i>
    <i r="1">
      <x v="2"/>
    </i>
    <i r="1">
      <x v="96"/>
    </i>
    <i r="1">
      <x v="293"/>
    </i>
    <i r="1">
      <x v="506"/>
    </i>
    <i r="1">
      <x v="645"/>
    </i>
    <i r="1">
      <x v="789"/>
    </i>
    <i r="1">
      <x v="804"/>
    </i>
    <i r="1">
      <x v="805"/>
    </i>
    <i r="1">
      <x v="810"/>
    </i>
    <i r="1">
      <x v="820"/>
    </i>
    <i r="1">
      <x v="825"/>
    </i>
    <i r="1">
      <x v="826"/>
    </i>
    <i r="1">
      <x v="848"/>
    </i>
    <i>
      <x v="384"/>
      <x/>
    </i>
    <i r="1">
      <x v="2"/>
    </i>
    <i r="1">
      <x v="96"/>
    </i>
    <i r="1">
      <x v="293"/>
    </i>
    <i r="1">
      <x v="506"/>
    </i>
    <i r="1">
      <x v="645"/>
    </i>
    <i r="1">
      <x v="789"/>
    </i>
    <i r="1">
      <x v="803"/>
    </i>
    <i r="1">
      <x v="804"/>
    </i>
    <i r="1">
      <x v="805"/>
    </i>
    <i r="1">
      <x v="810"/>
    </i>
    <i r="1">
      <x v="811"/>
    </i>
    <i r="1">
      <x v="820"/>
    </i>
    <i r="1">
      <x v="825"/>
    </i>
    <i r="1">
      <x v="826"/>
    </i>
    <i r="1">
      <x v="848"/>
    </i>
    <i>
      <x v="385"/>
      <x/>
    </i>
    <i r="1">
      <x v="2"/>
    </i>
    <i r="1">
      <x v="96"/>
    </i>
    <i r="1">
      <x v="293"/>
    </i>
    <i r="1">
      <x v="506"/>
    </i>
    <i r="1">
      <x v="645"/>
    </i>
    <i r="1">
      <x v="789"/>
    </i>
    <i r="1">
      <x v="804"/>
    </i>
    <i r="1">
      <x v="805"/>
    </i>
    <i r="1">
      <x v="810"/>
    </i>
    <i r="1">
      <x v="820"/>
    </i>
    <i r="1">
      <x v="825"/>
    </i>
    <i r="1">
      <x v="826"/>
    </i>
    <i r="1">
      <x v="848"/>
    </i>
    <i>
      <x v="386"/>
      <x/>
    </i>
    <i r="1">
      <x v="2"/>
    </i>
    <i r="1">
      <x v="96"/>
    </i>
    <i r="1">
      <x v="506"/>
    </i>
    <i r="1">
      <x v="788"/>
    </i>
    <i r="1">
      <x v="789"/>
    </i>
    <i r="1">
      <x v="803"/>
    </i>
    <i r="1">
      <x v="804"/>
    </i>
    <i r="1">
      <x v="812"/>
    </i>
    <i r="1">
      <x v="813"/>
    </i>
    <i r="1">
      <x v="814"/>
    </i>
    <i r="1">
      <x v="815"/>
    </i>
    <i r="1">
      <x v="817"/>
    </i>
    <i r="1">
      <x v="847"/>
    </i>
    <i>
      <x v="387"/>
      <x/>
    </i>
    <i r="1">
      <x v="2"/>
    </i>
    <i r="1">
      <x v="96"/>
    </i>
    <i r="1">
      <x v="293"/>
    </i>
    <i r="1">
      <x v="506"/>
    </i>
    <i r="1">
      <x v="789"/>
    </i>
    <i r="1">
      <x v="804"/>
    </i>
    <i r="1">
      <x v="848"/>
    </i>
    <i>
      <x v="388"/>
      <x/>
    </i>
    <i r="1">
      <x v="293"/>
    </i>
    <i r="1">
      <x v="849"/>
    </i>
    <i r="1">
      <x v="850"/>
    </i>
    <i r="1">
      <x v="851"/>
    </i>
    <i r="1">
      <x v="852"/>
    </i>
    <i r="1">
      <x v="853"/>
    </i>
    <i r="1">
      <x v="854"/>
    </i>
    <i r="1">
      <x v="855"/>
    </i>
    <i>
      <x v="389"/>
      <x/>
    </i>
    <i r="1">
      <x v="293"/>
    </i>
    <i r="1">
      <x v="849"/>
    </i>
    <i r="1">
      <x v="850"/>
    </i>
    <i r="1">
      <x v="861"/>
    </i>
    <i r="1">
      <x v="862"/>
    </i>
    <i>
      <x v="390"/>
      <x/>
    </i>
    <i r="1">
      <x v="293"/>
    </i>
    <i r="1">
      <x v="849"/>
    </i>
    <i r="1">
      <x v="850"/>
    </i>
    <i r="1">
      <x v="861"/>
    </i>
    <i r="1">
      <x v="863"/>
    </i>
    <i r="1">
      <x v="864"/>
    </i>
    <i>
      <x v="391"/>
      <x/>
    </i>
    <i r="1">
      <x v="293"/>
    </i>
    <i r="1">
      <x v="849"/>
    </i>
    <i r="1">
      <x v="850"/>
    </i>
    <i r="1">
      <x v="855"/>
    </i>
    <i r="1">
      <x v="865"/>
    </i>
    <i>
      <x v="392"/>
      <x/>
    </i>
    <i r="1">
      <x v="2"/>
    </i>
    <i r="1">
      <x v="293"/>
    </i>
    <i r="1">
      <x v="625"/>
    </i>
    <i r="1">
      <x v="626"/>
    </i>
    <i r="1">
      <x v="627"/>
    </i>
    <i r="1">
      <x v="628"/>
    </i>
    <i r="1">
      <x v="834"/>
    </i>
    <i>
      <x v="393"/>
      <x/>
    </i>
    <i r="1">
      <x v="293"/>
    </i>
    <i r="1">
      <x v="866"/>
    </i>
    <i r="1">
      <x v="867"/>
    </i>
    <i r="1">
      <x v="868"/>
    </i>
    <i r="1">
      <x v="869"/>
    </i>
    <i r="1">
      <x v="870"/>
    </i>
    <i r="1">
      <x v="871"/>
    </i>
    <i r="1">
      <x v="872"/>
    </i>
    <i r="1">
      <x v="873"/>
    </i>
    <i r="1">
      <x v="874"/>
    </i>
    <i>
      <x v="394"/>
      <x/>
    </i>
    <i r="1">
      <x v="293"/>
    </i>
    <i r="1">
      <x v="866"/>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x v="395"/>
      <x/>
    </i>
    <i r="1">
      <x v="897"/>
    </i>
    <i r="1">
      <x v="898"/>
    </i>
    <i r="1">
      <x v="899"/>
    </i>
    <i>
      <x v="396"/>
      <x/>
    </i>
    <i r="1">
      <x v="875"/>
    </i>
    <i r="1">
      <x v="900"/>
    </i>
    <i r="1">
      <x v="901"/>
    </i>
    <i>
      <x v="397"/>
      <x/>
    </i>
    <i r="1">
      <x v="293"/>
    </i>
    <i r="1">
      <x v="866"/>
    </i>
    <i r="1">
      <x v="867"/>
    </i>
    <i r="1">
      <x v="868"/>
    </i>
    <i r="1">
      <x v="869"/>
    </i>
    <i r="1">
      <x v="870"/>
    </i>
    <i r="1">
      <x v="871"/>
    </i>
    <i r="1">
      <x v="872"/>
    </i>
    <i r="1">
      <x v="873"/>
    </i>
    <i r="1">
      <x v="874"/>
    </i>
    <i>
      <x v="398"/>
      <x/>
    </i>
    <i r="1">
      <x v="293"/>
    </i>
    <i r="1">
      <x v="866"/>
    </i>
    <i r="1">
      <x v="875"/>
    </i>
    <i r="1">
      <x v="876"/>
    </i>
    <i r="1">
      <x v="877"/>
    </i>
    <i r="1">
      <x v="878"/>
    </i>
    <i r="1">
      <x v="879"/>
    </i>
    <i r="1">
      <x v="880"/>
    </i>
    <i r="1">
      <x v="881"/>
    </i>
    <i r="1">
      <x v="882"/>
    </i>
    <i r="1">
      <x v="883"/>
    </i>
    <i r="1">
      <x v="884"/>
    </i>
    <i r="1">
      <x v="885"/>
    </i>
    <i r="1">
      <x v="886"/>
    </i>
    <i r="1">
      <x v="887"/>
    </i>
    <i r="1">
      <x v="888"/>
    </i>
    <i r="1">
      <x v="889"/>
    </i>
    <i r="1">
      <x v="890"/>
    </i>
    <i r="1">
      <x v="891"/>
    </i>
    <i r="1">
      <x v="892"/>
    </i>
    <i r="1">
      <x v="897"/>
    </i>
    <i r="1">
      <x v="898"/>
    </i>
    <i r="1">
      <x v="899"/>
    </i>
    <i>
      <x v="399"/>
      <x/>
    </i>
    <i r="1">
      <x v="96"/>
    </i>
    <i r="1">
      <x v="99"/>
    </i>
    <i r="1">
      <x v="102"/>
    </i>
    <i r="1">
      <x v="107"/>
    </i>
    <i r="1">
      <x v="605"/>
    </i>
    <i r="1">
      <x v="638"/>
    </i>
    <i r="1">
      <x v="639"/>
    </i>
    <i r="1">
      <x v="640"/>
    </i>
    <i r="1">
      <x v="902"/>
    </i>
    <i r="1">
      <x v="903"/>
    </i>
    <i r="1">
      <x v="904"/>
    </i>
    <i r="1">
      <x v="905"/>
    </i>
    <i r="1">
      <x v="906"/>
    </i>
    <i r="1">
      <x v="907"/>
    </i>
    <i r="1">
      <x v="908"/>
    </i>
    <i r="1">
      <x v="909"/>
    </i>
    <i>
      <x v="400"/>
      <x/>
    </i>
    <i r="1">
      <x v="96"/>
    </i>
    <i r="1">
      <x v="99"/>
    </i>
    <i r="1">
      <x v="102"/>
    </i>
    <i r="1">
      <x v="605"/>
    </i>
    <i r="1">
      <x v="638"/>
    </i>
    <i r="1">
      <x v="639"/>
    </i>
    <i r="1">
      <x v="640"/>
    </i>
    <i r="1">
      <x v="910"/>
    </i>
    <i r="1">
      <x v="911"/>
    </i>
    <i>
      <x v="401"/>
      <x/>
    </i>
    <i r="1">
      <x v="96"/>
    </i>
    <i r="1">
      <x v="99"/>
    </i>
    <i r="1">
      <x v="102"/>
    </i>
    <i r="1">
      <x v="605"/>
    </i>
    <i r="1">
      <x v="638"/>
    </i>
    <i r="1">
      <x v="639"/>
    </i>
    <i r="1">
      <x v="640"/>
    </i>
    <i r="1">
      <x v="912"/>
    </i>
    <i r="1">
      <x v="913"/>
    </i>
    <i r="1">
      <x v="914"/>
    </i>
    <i>
      <x v="402"/>
      <x/>
    </i>
    <i r="1">
      <x v="96"/>
    </i>
    <i r="1">
      <x v="99"/>
    </i>
    <i r="1">
      <x v="102"/>
    </i>
    <i r="1">
      <x v="605"/>
    </i>
    <i r="1">
      <x v="638"/>
    </i>
    <i r="1">
      <x v="639"/>
    </i>
    <i r="1">
      <x v="640"/>
    </i>
    <i r="1">
      <x v="905"/>
    </i>
    <i r="1">
      <x v="906"/>
    </i>
    <i r="1">
      <x v="907"/>
    </i>
    <i r="1">
      <x v="908"/>
    </i>
    <i r="1">
      <x v="909"/>
    </i>
    <i r="1">
      <x v="914"/>
    </i>
    <i r="1">
      <x v="915"/>
    </i>
    <i r="1">
      <x v="916"/>
    </i>
    <i>
      <x v="403"/>
      <x/>
    </i>
    <i r="1">
      <x v="98"/>
    </i>
    <i r="1">
      <x v="101"/>
    </i>
    <i r="1">
      <x v="107"/>
    </i>
    <i r="1">
      <x v="575"/>
    </i>
    <i r="1">
      <x v="644"/>
    </i>
    <i r="1">
      <x v="676"/>
    </i>
    <i r="1">
      <x v="917"/>
    </i>
    <i r="1">
      <x v="918"/>
    </i>
    <i r="1">
      <x v="919"/>
    </i>
    <i r="1">
      <x v="970"/>
    </i>
    <i r="1">
      <x v="973"/>
    </i>
    <i r="1">
      <x v="986"/>
    </i>
    <i r="1">
      <x v="987"/>
    </i>
    <i r="1">
      <x v="988"/>
    </i>
    <i>
      <x v="404"/>
      <x/>
    </i>
    <i r="1">
      <x v="96"/>
    </i>
    <i r="1">
      <x v="100"/>
    </i>
    <i r="1">
      <x v="638"/>
    </i>
    <i r="1">
      <x v="774"/>
    </i>
    <i r="1">
      <x v="920"/>
    </i>
    <i r="1">
      <x v="921"/>
    </i>
    <i>
      <x v="405"/>
      <x/>
    </i>
    <i r="1">
      <x v="107"/>
    </i>
    <i r="1">
      <x v="638"/>
    </i>
    <i r="1">
      <x v="922"/>
    </i>
    <i r="1">
      <x v="923"/>
    </i>
    <i r="1">
      <x v="924"/>
    </i>
    <i>
      <x v="406"/>
      <x/>
    </i>
    <i r="1">
      <x v="96"/>
    </i>
    <i r="1">
      <x v="774"/>
    </i>
    <i r="1">
      <x v="925"/>
    </i>
    <i r="1">
      <x v="926"/>
    </i>
    <i>
      <x v="407"/>
      <x/>
    </i>
    <i r="1">
      <x v="774"/>
    </i>
    <i r="1">
      <x v="927"/>
    </i>
    <i r="1">
      <x v="928"/>
    </i>
    <i r="1">
      <x v="929"/>
    </i>
    <i r="1">
      <x v="930"/>
    </i>
    <i r="1">
      <x v="931"/>
    </i>
    <i r="1">
      <x v="932"/>
    </i>
    <i r="1">
      <x v="933"/>
    </i>
    <i>
      <x v="408"/>
      <x/>
    </i>
    <i r="1">
      <x v="2"/>
    </i>
    <i r="1">
      <x v="96"/>
    </i>
    <i r="1">
      <x v="788"/>
    </i>
    <i r="1">
      <x v="803"/>
    </i>
    <i r="1">
      <x v="817"/>
    </i>
    <i r="1">
      <x v="934"/>
    </i>
    <i r="1">
      <x v="935"/>
    </i>
    <i>
      <x v="409"/>
      <x/>
    </i>
    <i r="1">
      <x v="96"/>
    </i>
    <i r="1">
      <x v="103"/>
    </i>
    <i r="1">
      <x v="107"/>
    </i>
    <i r="1">
      <x v="575"/>
    </i>
    <i r="1">
      <x v="936"/>
    </i>
    <i r="1">
      <x v="937"/>
    </i>
    <i r="1">
      <x v="938"/>
    </i>
    <i r="1">
      <x v="939"/>
    </i>
    <i r="1">
      <x v="940"/>
    </i>
    <i r="1">
      <x v="941"/>
    </i>
    <i>
      <x v="410"/>
      <x/>
    </i>
    <i r="1">
      <x v="96"/>
    </i>
    <i r="1">
      <x v="103"/>
    </i>
    <i r="1">
      <x v="107"/>
    </i>
    <i r="1">
      <x v="575"/>
    </i>
    <i r="1">
      <x v="942"/>
    </i>
    <i r="1">
      <x v="943"/>
    </i>
    <i r="1">
      <x v="944"/>
    </i>
    <i r="1">
      <x v="945"/>
    </i>
    <i r="1">
      <x v="946"/>
    </i>
    <i r="1">
      <x v="947"/>
    </i>
    <i r="1">
      <x v="948"/>
    </i>
    <i r="1">
      <x v="949"/>
    </i>
    <i r="1">
      <x v="950"/>
    </i>
    <i>
      <x v="411"/>
      <x/>
    </i>
    <i r="1">
      <x v="96"/>
    </i>
    <i r="1">
      <x v="101"/>
    </i>
    <i r="1">
      <x v="103"/>
    </i>
    <i r="1">
      <x v="106"/>
    </i>
    <i r="1">
      <x v="107"/>
    </i>
    <i r="1">
      <x v="531"/>
    </i>
    <i r="1">
      <x v="575"/>
    </i>
    <i r="1">
      <x v="669"/>
    </i>
    <i r="1">
      <x v="673"/>
    </i>
    <i r="1">
      <x v="676"/>
    </i>
    <i r="1">
      <x v="774"/>
    </i>
    <i r="1">
      <x v="947"/>
    </i>
    <i r="1">
      <x v="948"/>
    </i>
    <i r="1">
      <x v="951"/>
    </i>
    <i r="1">
      <x v="952"/>
    </i>
    <i r="1">
      <x v="953"/>
    </i>
    <i r="1">
      <x v="954"/>
    </i>
    <i r="1">
      <x v="955"/>
    </i>
    <i r="1">
      <x v="956"/>
    </i>
    <i r="1">
      <x v="957"/>
    </i>
    <i>
      <x v="412"/>
      <x/>
    </i>
    <i r="1">
      <x v="103"/>
    </i>
    <i r="1">
      <x v="106"/>
    </i>
    <i r="1">
      <x v="107"/>
    </i>
    <i r="1">
      <x v="531"/>
    </i>
    <i r="1">
      <x v="669"/>
    </i>
    <i r="1">
      <x v="953"/>
    </i>
    <i r="1">
      <x v="958"/>
    </i>
    <i r="1">
      <x v="959"/>
    </i>
    <i r="1">
      <x v="960"/>
    </i>
    <i r="1">
      <x v="961"/>
    </i>
    <i>
      <x v="413"/>
      <x/>
    </i>
    <i r="1">
      <x v="575"/>
    </i>
    <i r="1">
      <x v="676"/>
    </i>
    <i>
      <x v="414"/>
      <x/>
    </i>
    <i r="1">
      <x v="651"/>
    </i>
    <i>
      <x v="415"/>
      <x/>
    </i>
    <i r="1">
      <x v="775"/>
    </i>
    <i>
      <x v="416"/>
      <x/>
    </i>
    <i r="1">
      <x v="2"/>
    </i>
    <i r="1">
      <x v="96"/>
    </i>
    <i r="1">
      <x v="98"/>
    </i>
    <i r="1">
      <x v="101"/>
    </i>
    <i r="1">
      <x v="103"/>
    </i>
    <i r="1">
      <x v="293"/>
    </i>
    <i r="1">
      <x v="676"/>
    </i>
    <i r="1">
      <x v="774"/>
    </i>
    <i r="1">
      <x v="944"/>
    </i>
    <i r="1">
      <x v="966"/>
    </i>
    <i r="1">
      <x v="968"/>
    </i>
    <i r="1">
      <x v="969"/>
    </i>
    <i r="1">
      <x v="970"/>
    </i>
    <i r="1">
      <x v="971"/>
    </i>
    <i r="1">
      <x v="972"/>
    </i>
    <i r="1">
      <x v="973"/>
    </i>
    <i r="1">
      <x v="974"/>
    </i>
    <i r="1">
      <x v="975"/>
    </i>
    <i r="1">
      <x v="976"/>
    </i>
    <i r="1">
      <x v="977"/>
    </i>
    <i r="1">
      <x v="978"/>
    </i>
    <i r="1">
      <x v="979"/>
    </i>
    <i r="1">
      <x v="980"/>
    </i>
    <i r="1">
      <x v="981"/>
    </i>
    <i r="1">
      <x v="1055"/>
    </i>
    <i r="1">
      <x v="1056"/>
    </i>
    <i r="1">
      <x v="1057"/>
    </i>
    <i>
      <x v="417"/>
      <x/>
    </i>
    <i r="1">
      <x v="2"/>
    </i>
    <i r="1">
      <x v="96"/>
    </i>
    <i r="1">
      <x v="774"/>
    </i>
    <i r="1">
      <x v="976"/>
    </i>
    <i r="1">
      <x v="1046"/>
    </i>
    <i r="1">
      <x v="1047"/>
    </i>
    <i>
      <x v="418"/>
      <x/>
    </i>
    <i r="1">
      <x v="2"/>
    </i>
    <i r="1">
      <x v="96"/>
    </i>
    <i r="1">
      <x v="934"/>
    </i>
    <i r="1">
      <x v="935"/>
    </i>
    <i r="1">
      <x v="979"/>
    </i>
    <i r="1">
      <x v="985"/>
    </i>
    <i>
      <x v="419"/>
      <x/>
    </i>
    <i>
      <x v="420"/>
      <x/>
    </i>
    <i r="1">
      <x v="96"/>
    </i>
    <i r="1">
      <x v="289"/>
    </i>
    <i r="1">
      <x v="293"/>
    </i>
    <i r="1">
      <x v="500"/>
    </i>
    <i r="1">
      <x v="609"/>
    </i>
    <i r="1">
      <x v="774"/>
    </i>
    <i r="1">
      <x v="985"/>
    </i>
    <i r="1">
      <x v="992"/>
    </i>
    <i r="1">
      <x v="993"/>
    </i>
    <i r="1">
      <x v="994"/>
    </i>
    <i r="1">
      <x v="995"/>
    </i>
    <i r="1">
      <x v="996"/>
    </i>
    <i r="1">
      <x v="997"/>
    </i>
    <i r="1">
      <x v="998"/>
    </i>
    <i r="1">
      <x v="999"/>
    </i>
    <i r="1">
      <x v="1000"/>
    </i>
    <i r="1">
      <x v="1001"/>
    </i>
    <i>
      <x v="421"/>
      <x/>
    </i>
    <i r="1">
      <x v="96"/>
    </i>
    <i r="1">
      <x v="774"/>
    </i>
    <i r="1">
      <x v="985"/>
    </i>
    <i r="1">
      <x v="997"/>
    </i>
    <i r="1">
      <x v="998"/>
    </i>
    <i r="1">
      <x v="999"/>
    </i>
    <i r="1">
      <x v="1000"/>
    </i>
    <i r="1">
      <x v="1001"/>
    </i>
    <i>
      <x v="422"/>
      <x/>
    </i>
    <i r="1">
      <x v="96"/>
    </i>
    <i r="1">
      <x v="289"/>
    </i>
    <i r="1">
      <x v="293"/>
    </i>
    <i r="1">
      <x v="500"/>
    </i>
    <i r="1">
      <x v="609"/>
    </i>
    <i r="1">
      <x v="774"/>
    </i>
    <i r="1">
      <x v="985"/>
    </i>
    <i r="1">
      <x v="992"/>
    </i>
    <i r="1">
      <x v="993"/>
    </i>
    <i r="1">
      <x v="994"/>
    </i>
    <i r="1">
      <x v="995"/>
    </i>
    <i r="1">
      <x v="996"/>
    </i>
    <i r="1">
      <x v="999"/>
    </i>
    <i r="1">
      <x v="1000"/>
    </i>
    <i r="1">
      <x v="1001"/>
    </i>
    <i r="1">
      <x v="1002"/>
    </i>
    <i r="1">
      <x v="1003"/>
    </i>
    <i>
      <x v="423"/>
      <x/>
    </i>
    <i r="1">
      <x v="96"/>
    </i>
    <i r="1">
      <x v="985"/>
    </i>
    <i r="1">
      <x v="997"/>
    </i>
    <i r="1">
      <x v="998"/>
    </i>
    <i r="1">
      <x v="999"/>
    </i>
    <i r="1">
      <x v="1000"/>
    </i>
    <i r="1">
      <x v="1001"/>
    </i>
    <i>
      <x v="424"/>
      <x/>
    </i>
    <i r="1">
      <x v="2"/>
    </i>
    <i r="1">
      <x v="96"/>
    </i>
    <i r="1">
      <x v="103"/>
    </i>
    <i r="1">
      <x v="293"/>
    </i>
    <i r="1">
      <x v="774"/>
    </i>
    <i r="1">
      <x v="966"/>
    </i>
    <i r="1">
      <x v="970"/>
    </i>
    <i r="1">
      <x v="974"/>
    </i>
    <i r="1">
      <x v="976"/>
    </i>
    <i r="1">
      <x v="979"/>
    </i>
    <i r="1">
      <x v="980"/>
    </i>
    <i r="1">
      <x v="1046"/>
    </i>
    <i r="1">
      <x v="1047"/>
    </i>
    <i>
      <x v="425"/>
      <x/>
    </i>
    <i r="1">
      <x v="2"/>
    </i>
    <i r="1">
      <x v="96"/>
    </i>
    <i r="1">
      <x v="293"/>
    </i>
    <i r="1">
      <x v="774"/>
    </i>
    <i r="1">
      <x v="966"/>
    </i>
    <i r="1">
      <x v="970"/>
    </i>
    <i r="1">
      <x v="973"/>
    </i>
    <i r="1">
      <x v="974"/>
    </i>
    <i r="1">
      <x v="976"/>
    </i>
    <i r="1">
      <x v="979"/>
    </i>
    <i r="1">
      <x v="980"/>
    </i>
    <i>
      <x v="426"/>
      <x/>
    </i>
    <i r="1">
      <x v="2"/>
    </i>
    <i r="1">
      <x v="96"/>
    </i>
    <i r="1">
      <x v="101"/>
    </i>
    <i r="1">
      <x v="103"/>
    </i>
    <i r="1">
      <x v="293"/>
    </i>
    <i r="1">
      <x v="676"/>
    </i>
    <i r="1">
      <x v="774"/>
    </i>
    <i r="1">
      <x v="966"/>
    </i>
    <i r="1">
      <x v="970"/>
    </i>
    <i r="1">
      <x v="973"/>
    </i>
    <i r="1">
      <x v="974"/>
    </i>
    <i r="1">
      <x v="976"/>
    </i>
    <i r="1">
      <x v="979"/>
    </i>
    <i r="1">
      <x v="980"/>
    </i>
    <i>
      <x v="427"/>
      <x/>
    </i>
    <i r="1">
      <x v="2"/>
    </i>
    <i r="1">
      <x v="96"/>
    </i>
    <i r="1">
      <x v="98"/>
    </i>
    <i r="1">
      <x v="103"/>
    </i>
    <i r="1">
      <x v="293"/>
    </i>
    <i r="1">
      <x v="774"/>
    </i>
    <i r="1">
      <x v="966"/>
    </i>
    <i r="1">
      <x v="970"/>
    </i>
    <i r="1">
      <x v="974"/>
    </i>
    <i r="1">
      <x v="976"/>
    </i>
    <i r="1">
      <x v="979"/>
    </i>
    <i r="1">
      <x v="980"/>
    </i>
    <i>
      <x v="428"/>
      <x/>
    </i>
    <i r="1">
      <x v="2"/>
    </i>
    <i r="1">
      <x v="96"/>
    </i>
    <i r="1">
      <x v="103"/>
    </i>
    <i r="1">
      <x v="293"/>
    </i>
    <i r="1">
      <x v="774"/>
    </i>
    <i r="1">
      <x v="966"/>
    </i>
    <i r="1">
      <x v="969"/>
    </i>
    <i r="1">
      <x v="970"/>
    </i>
    <i r="1">
      <x v="974"/>
    </i>
    <i r="1">
      <x v="976"/>
    </i>
    <i r="1">
      <x v="979"/>
    </i>
    <i r="1">
      <x v="980"/>
    </i>
    <i>
      <x v="429"/>
      <x/>
    </i>
    <i r="1">
      <x v="2"/>
    </i>
    <i r="1">
      <x v="96"/>
    </i>
    <i r="1">
      <x v="788"/>
    </i>
    <i r="1">
      <x v="817"/>
    </i>
    <i r="1">
      <x v="934"/>
    </i>
    <i r="1">
      <x v="935"/>
    </i>
    <i r="1">
      <x v="979"/>
    </i>
    <i r="1">
      <x v="985"/>
    </i>
    <i>
      <x v="430"/>
      <x/>
    </i>
    <i r="1">
      <x v="951"/>
    </i>
    <i r="1">
      <x v="1006"/>
    </i>
    <i>
      <x v="431"/>
      <x/>
    </i>
    <i r="1">
      <x v="107"/>
    </i>
    <i r="1">
      <x v="954"/>
    </i>
    <i>
      <x v="432"/>
      <x/>
    </i>
    <i r="1">
      <x v="103"/>
    </i>
    <i r="1">
      <x v="107"/>
    </i>
    <i r="1">
      <x v="531"/>
    </i>
    <i r="1">
      <x v="669"/>
    </i>
    <i r="1">
      <x v="951"/>
    </i>
    <i r="1">
      <x v="958"/>
    </i>
    <i r="1">
      <x v="959"/>
    </i>
    <i r="1">
      <x v="960"/>
    </i>
    <i r="1">
      <x v="961"/>
    </i>
    <i r="1">
      <x v="1007"/>
    </i>
    <i>
      <x v="433"/>
      <x/>
    </i>
    <i r="1">
      <x v="96"/>
    </i>
    <i r="1">
      <x v="103"/>
    </i>
    <i r="1">
      <x v="293"/>
    </i>
    <i r="1">
      <x v="774"/>
    </i>
    <i r="1">
      <x v="1010"/>
    </i>
    <i r="1">
      <x v="1011"/>
    </i>
    <i>
      <x v="434"/>
      <x/>
    </i>
    <i r="1">
      <x v="96"/>
    </i>
    <i r="1">
      <x v="99"/>
    </i>
    <i r="1">
      <x v="103"/>
    </i>
    <i r="1">
      <x v="106"/>
    </i>
    <i r="1">
      <x v="107"/>
    </i>
    <i r="1">
      <x v="638"/>
    </i>
    <i r="1">
      <x v="640"/>
    </i>
    <i r="1">
      <x v="677"/>
    </i>
    <i r="1">
      <x v="953"/>
    </i>
    <i r="1">
      <x v="1017"/>
    </i>
    <i r="1">
      <x v="1018"/>
    </i>
    <i r="1">
      <x v="1019"/>
    </i>
    <i r="1">
      <x v="1020"/>
    </i>
    <i r="1">
      <x v="1021"/>
    </i>
    <i r="1">
      <x v="1022"/>
    </i>
    <i r="1">
      <x v="1023"/>
    </i>
    <i>
      <x v="435"/>
      <x/>
    </i>
    <i r="1">
      <x v="96"/>
    </i>
    <i r="1">
      <x v="101"/>
    </i>
    <i r="1">
      <x v="103"/>
    </i>
    <i r="1">
      <x v="106"/>
    </i>
    <i r="1">
      <x v="575"/>
    </i>
    <i r="1">
      <x v="673"/>
    </i>
    <i r="1">
      <x v="676"/>
    </i>
    <i r="1">
      <x v="774"/>
    </i>
    <i r="1">
      <x v="947"/>
    </i>
    <i r="1">
      <x v="948"/>
    </i>
    <i r="1">
      <x v="951"/>
    </i>
    <i r="1">
      <x v="952"/>
    </i>
    <i r="1">
      <x v="953"/>
    </i>
    <i r="1">
      <x v="954"/>
    </i>
    <i r="1">
      <x v="956"/>
    </i>
    <i r="1">
      <x v="957"/>
    </i>
    <i>
      <x v="436"/>
      <x/>
    </i>
    <i r="1">
      <x v="96"/>
    </i>
    <i r="1">
      <x v="103"/>
    </i>
    <i r="1">
      <x v="673"/>
    </i>
    <i r="1">
      <x v="947"/>
    </i>
    <i r="1">
      <x v="948"/>
    </i>
    <i r="1">
      <x v="951"/>
    </i>
    <i r="1">
      <x v="953"/>
    </i>
    <i r="1">
      <x v="956"/>
    </i>
    <i r="1">
      <x v="957"/>
    </i>
    <i>
      <x v="437"/>
      <x/>
    </i>
    <i r="1">
      <x v="96"/>
    </i>
    <i r="1">
      <x v="101"/>
    </i>
    <i r="1">
      <x v="103"/>
    </i>
    <i r="1">
      <x v="106"/>
    </i>
    <i r="1">
      <x v="575"/>
    </i>
    <i r="1">
      <x v="673"/>
    </i>
    <i r="1">
      <x v="676"/>
    </i>
    <i r="1">
      <x v="947"/>
    </i>
    <i r="1">
      <x v="948"/>
    </i>
    <i r="1">
      <x v="952"/>
    </i>
    <i r="1">
      <x v="956"/>
    </i>
    <i r="1">
      <x v="957"/>
    </i>
    <i>
      <x v="438"/>
      <x/>
    </i>
    <i>
      <x v="439"/>
      <x v="96"/>
    </i>
    <i r="1">
      <x v="100"/>
    </i>
    <i r="1">
      <x v="920"/>
    </i>
    <i r="1">
      <x v="921"/>
    </i>
    <i r="1">
      <x v="924"/>
    </i>
    <i r="1">
      <x v="1012"/>
    </i>
    <i r="1">
      <x v="1024"/>
    </i>
    <i r="1">
      <x v="1025"/>
    </i>
    <i>
      <x v="440"/>
      <x/>
    </i>
    <i r="1">
      <x v="96"/>
    </i>
    <i r="1">
      <x v="100"/>
    </i>
    <i r="1">
      <x v="107"/>
    </i>
    <i r="1">
      <x v="638"/>
    </i>
    <i r="1">
      <x v="774"/>
    </i>
    <i r="1">
      <x v="920"/>
    </i>
    <i r="1">
      <x v="922"/>
    </i>
    <i r="1">
      <x v="923"/>
    </i>
    <i r="1">
      <x v="924"/>
    </i>
    <i r="1">
      <x v="1012"/>
    </i>
    <i r="1">
      <x v="1014"/>
    </i>
    <i r="1">
      <x v="1015"/>
    </i>
    <i r="1">
      <x v="1016"/>
    </i>
    <i>
      <x v="441"/>
      <x/>
    </i>
    <i r="1">
      <x v="96"/>
    </i>
    <i r="1">
      <x v="100"/>
    </i>
    <i r="1">
      <x v="107"/>
    </i>
    <i r="1">
      <x v="638"/>
    </i>
    <i r="1">
      <x v="774"/>
    </i>
    <i r="1">
      <x v="921"/>
    </i>
    <i r="1">
      <x v="922"/>
    </i>
    <i r="1">
      <x v="923"/>
    </i>
    <i r="1">
      <x v="924"/>
    </i>
    <i r="1">
      <x v="1012"/>
    </i>
    <i r="1">
      <x v="1013"/>
    </i>
    <i>
      <x v="442"/>
      <x/>
    </i>
    <i r="1">
      <x v="96"/>
    </i>
    <i r="1">
      <x v="99"/>
    </i>
    <i r="1">
      <x v="101"/>
    </i>
    <i r="1">
      <x v="103"/>
    </i>
    <i r="1">
      <x v="107"/>
    </i>
    <i r="1">
      <x v="638"/>
    </i>
    <i r="1">
      <x v="640"/>
    </i>
    <i r="1">
      <x v="676"/>
    </i>
    <i r="1">
      <x v="677"/>
    </i>
    <i r="1">
      <x v="948"/>
    </i>
    <i r="1">
      <x v="953"/>
    </i>
    <i r="1">
      <x v="954"/>
    </i>
    <i r="1">
      <x v="1017"/>
    </i>
    <i r="1">
      <x v="1026"/>
    </i>
    <i r="1">
      <x v="1027"/>
    </i>
    <i>
      <x v="443"/>
      <x/>
    </i>
    <i r="1">
      <x v="96"/>
    </i>
    <i r="1">
      <x v="99"/>
    </i>
    <i r="1">
      <x v="102"/>
    </i>
    <i r="1">
      <x v="605"/>
    </i>
    <i r="1">
      <x v="638"/>
    </i>
    <i r="1">
      <x v="639"/>
    </i>
    <i r="1">
      <x v="640"/>
    </i>
    <i r="1">
      <x v="680"/>
    </i>
    <i r="1">
      <x v="902"/>
    </i>
    <i r="1">
      <x v="903"/>
    </i>
    <i r="1">
      <x v="1028"/>
    </i>
    <i r="1">
      <x v="1029"/>
    </i>
    <i r="1">
      <x v="1030"/>
    </i>
    <i r="1">
      <x v="1031"/>
    </i>
    <i r="1">
      <x v="1032"/>
    </i>
    <i r="1">
      <x v="1033"/>
    </i>
    <i r="1">
      <x v="1034"/>
    </i>
    <i r="1">
      <x v="1035"/>
    </i>
    <i r="1">
      <x v="1036"/>
    </i>
    <i r="1">
      <x v="1037"/>
    </i>
    <i>
      <x v="444"/>
      <x/>
    </i>
    <i r="1">
      <x v="96"/>
    </i>
    <i r="1">
      <x v="99"/>
    </i>
    <i r="1">
      <x v="102"/>
    </i>
    <i r="1">
      <x v="605"/>
    </i>
    <i r="1">
      <x v="638"/>
    </i>
    <i r="1">
      <x v="639"/>
    </i>
    <i r="1">
      <x v="640"/>
    </i>
    <i r="1">
      <x v="675"/>
    </i>
    <i r="1">
      <x v="679"/>
    </i>
    <i>
      <x v="445"/>
      <x/>
    </i>
    <i r="1">
      <x v="102"/>
    </i>
    <i r="1">
      <x v="680"/>
    </i>
    <i r="1">
      <x v="681"/>
    </i>
    <i>
      <x v="446"/>
      <x/>
    </i>
    <i r="1">
      <x v="96"/>
    </i>
    <i r="1">
      <x v="99"/>
    </i>
    <i r="1">
      <x v="102"/>
    </i>
    <i r="1">
      <x v="605"/>
    </i>
    <i r="1">
      <x v="638"/>
    </i>
    <i r="1">
      <x v="639"/>
    </i>
    <i r="1">
      <x v="640"/>
    </i>
    <i r="1">
      <x v="1038"/>
    </i>
    <i r="1">
      <x v="1039"/>
    </i>
    <i r="1">
      <x v="1040"/>
    </i>
    <i r="1">
      <x v="1041"/>
    </i>
    <i r="1">
      <x v="1042"/>
    </i>
    <i r="1">
      <x v="1043"/>
    </i>
    <i>
      <x v="447"/>
      <x/>
    </i>
    <i r="1">
      <x v="96"/>
    </i>
    <i r="1">
      <x v="99"/>
    </i>
    <i r="1">
      <x v="102"/>
    </i>
    <i r="1">
      <x v="605"/>
    </i>
    <i r="1">
      <x v="638"/>
    </i>
    <i r="1">
      <x v="639"/>
    </i>
    <i r="1">
      <x v="640"/>
    </i>
    <i r="1">
      <x v="680"/>
    </i>
    <i r="1">
      <x v="681"/>
    </i>
    <i r="1">
      <x v="914"/>
    </i>
    <i r="1">
      <x v="1028"/>
    </i>
    <i r="1">
      <x v="1029"/>
    </i>
    <i r="1">
      <x v="1032"/>
    </i>
    <i r="1">
      <x v="1033"/>
    </i>
    <i r="1">
      <x v="1034"/>
    </i>
    <i r="1">
      <x v="1035"/>
    </i>
    <i r="1">
      <x v="1037"/>
    </i>
    <i r="1">
      <x v="1044"/>
    </i>
    <i r="1">
      <x v="1045"/>
    </i>
    <i>
      <x v="448"/>
      <x/>
    </i>
    <i r="1">
      <x v="2"/>
    </i>
    <i r="1">
      <x v="96"/>
    </i>
    <i r="1">
      <x v="99"/>
    </i>
    <i r="1">
      <x v="100"/>
    </i>
    <i r="1">
      <x v="126"/>
    </i>
    <i r="1">
      <x v="171"/>
    </i>
    <i r="1">
      <x v="638"/>
    </i>
    <i r="1">
      <x v="640"/>
    </i>
    <i r="1">
      <x v="774"/>
    </i>
    <i r="1">
      <x v="775"/>
    </i>
    <i r="1">
      <x v="777"/>
    </i>
    <i r="1">
      <x v="779"/>
    </i>
    <i r="1">
      <x v="780"/>
    </i>
    <i r="1">
      <x v="781"/>
    </i>
    <i r="1">
      <x v="782"/>
    </i>
    <i r="1">
      <x v="783"/>
    </i>
    <i r="1">
      <x v="784"/>
    </i>
    <i r="1">
      <x v="785"/>
    </i>
    <i r="1">
      <x v="787"/>
    </i>
    <i r="1">
      <x v="789"/>
    </i>
    <i r="1">
      <x v="790"/>
    </i>
    <i r="1">
      <x v="792"/>
    </i>
    <i r="1">
      <x v="793"/>
    </i>
    <i>
      <x v="449"/>
      <x/>
    </i>
    <i r="1">
      <x v="107"/>
    </i>
    <i r="1">
      <x v="669"/>
    </i>
    <i r="1">
      <x v="1058"/>
    </i>
    <i>
      <x v="450"/>
      <x/>
    </i>
    <i r="1">
      <x v="98"/>
    </i>
    <i r="1">
      <x v="99"/>
    </i>
    <i r="1">
      <x v="100"/>
    </i>
    <i r="1">
      <x v="103"/>
    </i>
    <i r="1">
      <x v="107"/>
    </i>
    <i r="1">
      <x v="293"/>
    </i>
    <i r="1">
      <x v="575"/>
    </i>
    <i r="1">
      <x v="640"/>
    </i>
    <i r="1">
      <x v="917"/>
    </i>
    <i r="1">
      <x v="944"/>
    </i>
    <i r="1">
      <x v="953"/>
    </i>
    <i r="1">
      <x v="966"/>
    </i>
    <i r="1">
      <x v="968"/>
    </i>
    <i r="1">
      <x v="969"/>
    </i>
    <i r="1">
      <x v="970"/>
    </i>
    <i r="1">
      <x v="971"/>
    </i>
    <i r="1">
      <x v="972"/>
    </i>
    <i r="1">
      <x v="973"/>
    </i>
    <i r="1">
      <x v="974"/>
    </i>
    <i r="1">
      <x v="975"/>
    </i>
    <i r="1">
      <x v="976"/>
    </i>
    <i r="1">
      <x v="977"/>
    </i>
    <i r="1">
      <x v="978"/>
    </i>
    <i r="1">
      <x v="979"/>
    </i>
    <i r="1">
      <x v="980"/>
    </i>
    <i r="1">
      <x v="986"/>
    </i>
    <i r="1">
      <x v="987"/>
    </i>
    <i r="1">
      <x v="988"/>
    </i>
    <i r="1">
      <x v="1055"/>
    </i>
    <i r="1">
      <x v="1057"/>
    </i>
    <i r="1">
      <x v="1058"/>
    </i>
    <i r="1">
      <x v="1059"/>
    </i>
    <i r="1">
      <x v="1060"/>
    </i>
    <i r="1">
      <x v="1061"/>
    </i>
    <i r="1">
      <x v="1062"/>
    </i>
    <i r="1">
      <x v="1063"/>
    </i>
    <i r="1">
      <x v="1064"/>
    </i>
    <i r="1">
      <x v="1065"/>
    </i>
    <i r="1">
      <x v="1066"/>
    </i>
    <i>
      <x v="451"/>
      <x/>
    </i>
    <i r="1">
      <x v="171"/>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樞紐分析表4"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L4:L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24">
        <item x="0"/>
        <item m="1" x="18"/>
        <item m="1" x="17"/>
        <item m="1" x="9"/>
        <item m="1" x="20"/>
        <item m="1" x="16"/>
        <item m="1" x="15"/>
        <item m="1" x="22"/>
        <item m="1" x="19"/>
        <item m="1" x="21"/>
        <item m="1" x="10"/>
        <item m="1" x="12"/>
        <item m="1" x="14"/>
        <item m="1" x="13"/>
        <item m="1" x="11"/>
        <item x="1"/>
        <item x="2"/>
        <item x="3"/>
        <item x="4"/>
        <item x="5"/>
        <item x="6"/>
        <item x="7"/>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9">
    <i>
      <x/>
    </i>
    <i>
      <x v="15"/>
    </i>
    <i>
      <x v="16"/>
    </i>
    <i>
      <x v="17"/>
    </i>
    <i>
      <x v="18"/>
    </i>
    <i>
      <x v="19"/>
    </i>
    <i>
      <x v="20"/>
    </i>
    <i>
      <x v="21"/>
    </i>
    <i>
      <x v="22"/>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樞紐分析表2"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Q4:Q22"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32">
        <item x="0"/>
        <item x="1"/>
        <item x="3"/>
        <item x="2"/>
        <item m="1" x="28"/>
        <item m="1" x="20"/>
        <item m="1" x="24"/>
        <item m="1" x="19"/>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8">
    <i>
      <x/>
    </i>
    <i>
      <x v="1"/>
    </i>
    <i>
      <x v="2"/>
    </i>
    <i>
      <x v="3"/>
    </i>
    <i>
      <x v="16"/>
    </i>
    <i>
      <x v="17"/>
    </i>
    <i>
      <x v="18"/>
    </i>
    <i>
      <x v="19"/>
    </i>
    <i>
      <x v="20"/>
    </i>
    <i>
      <x v="21"/>
    </i>
    <i>
      <x v="22"/>
    </i>
    <i>
      <x v="23"/>
    </i>
    <i>
      <x v="24"/>
    </i>
    <i>
      <x v="25"/>
    </i>
    <i>
      <x v="26"/>
    </i>
    <i>
      <x v="27"/>
    </i>
    <i>
      <x v="28"/>
    </i>
    <i>
      <x v="30"/>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樞紐分析表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G4:G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24">
        <item x="0"/>
        <item m="1" x="18"/>
        <item m="1" x="17"/>
        <item m="1" x="9"/>
        <item m="1" x="20"/>
        <item m="1" x="16"/>
        <item m="1" x="15"/>
        <item m="1" x="22"/>
        <item m="1" x="19"/>
        <item m="1" x="21"/>
        <item m="1" x="10"/>
        <item m="1" x="12"/>
        <item m="1" x="14"/>
        <item m="1" x="13"/>
        <item m="1" x="11"/>
        <item x="1"/>
        <item x="2"/>
        <item x="3"/>
        <item x="4"/>
        <item x="5"/>
        <item x="6"/>
        <item x="7"/>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9">
    <i>
      <x/>
    </i>
    <i>
      <x v="15"/>
    </i>
    <i>
      <x v="16"/>
    </i>
    <i>
      <x v="17"/>
    </i>
    <i>
      <x v="18"/>
    </i>
    <i>
      <x v="19"/>
    </i>
    <i>
      <x v="20"/>
    </i>
    <i>
      <x v="21"/>
    </i>
    <i>
      <x v="22"/>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樞紐分析表3"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U4:U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23">
        <item x="1"/>
        <item x="2"/>
        <item x="0"/>
        <item m="1" x="9"/>
        <item m="1" x="14"/>
        <item m="1" x="16"/>
        <item m="1" x="13"/>
        <item m="1" x="15"/>
        <item m="1" x="19"/>
        <item m="1" x="12"/>
        <item m="1" x="11"/>
        <item m="1" x="17"/>
        <item m="1" x="21"/>
        <item m="1" x="20"/>
        <item m="1" x="10"/>
        <item m="1" x="18"/>
        <item x="5"/>
        <item x="3"/>
        <item x="6"/>
        <item x="8"/>
        <item x="4"/>
        <item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9">
    <i>
      <x/>
    </i>
    <i>
      <x v="1"/>
    </i>
    <i>
      <x v="2"/>
    </i>
    <i>
      <x v="16"/>
    </i>
    <i>
      <x v="17"/>
    </i>
    <i>
      <x v="18"/>
    </i>
    <i>
      <x v="19"/>
    </i>
    <i>
      <x v="20"/>
    </i>
    <i>
      <x v="21"/>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Q4:Q22"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32">
        <item x="0"/>
        <item x="1"/>
        <item x="3"/>
        <item x="2"/>
        <item m="1" x="28"/>
        <item m="1" x="20"/>
        <item m="1" x="24"/>
        <item m="1" x="19"/>
        <item m="1" x="25"/>
        <item m="1" x="27"/>
        <item m="1" x="21"/>
        <item m="1" x="23"/>
        <item m="1" x="29"/>
        <item m="1" x="18"/>
        <item m="1" x="26"/>
        <item m="1" x="30"/>
        <item x="4"/>
        <item x="6"/>
        <item x="7"/>
        <item x="8"/>
        <item x="9"/>
        <item x="10"/>
        <item x="11"/>
        <item x="12"/>
        <item x="13"/>
        <item x="16"/>
        <item x="5"/>
        <item x="14"/>
        <item x="15"/>
        <item m="1" x="22"/>
        <item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8">
    <i>
      <x/>
    </i>
    <i>
      <x v="1"/>
    </i>
    <i>
      <x v="2"/>
    </i>
    <i>
      <x v="3"/>
    </i>
    <i>
      <x v="16"/>
    </i>
    <i>
      <x v="17"/>
    </i>
    <i>
      <x v="18"/>
    </i>
    <i>
      <x v="19"/>
    </i>
    <i>
      <x v="20"/>
    </i>
    <i>
      <x v="21"/>
    </i>
    <i>
      <x v="22"/>
    </i>
    <i>
      <x v="23"/>
    </i>
    <i>
      <x v="24"/>
    </i>
    <i>
      <x v="25"/>
    </i>
    <i>
      <x v="26"/>
    </i>
    <i>
      <x v="27"/>
    </i>
    <i>
      <x v="28"/>
    </i>
    <i>
      <x v="30"/>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L4:L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24">
        <item x="0"/>
        <item m="1" x="18"/>
        <item m="1" x="17"/>
        <item m="1" x="9"/>
        <item m="1" x="20"/>
        <item m="1" x="16"/>
        <item m="1" x="15"/>
        <item m="1" x="22"/>
        <item m="1" x="19"/>
        <item m="1" x="21"/>
        <item m="1" x="10"/>
        <item m="1" x="12"/>
        <item m="1" x="14"/>
        <item m="1" x="13"/>
        <item m="1" x="11"/>
        <item x="1"/>
        <item x="2"/>
        <item x="3"/>
        <item x="4"/>
        <item x="5"/>
        <item x="6"/>
        <item x="7"/>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9">
    <i>
      <x/>
    </i>
    <i>
      <x v="15"/>
    </i>
    <i>
      <x v="16"/>
    </i>
    <i>
      <x v="17"/>
    </i>
    <i>
      <x v="18"/>
    </i>
    <i>
      <x v="19"/>
    </i>
    <i>
      <x v="20"/>
    </i>
    <i>
      <x v="21"/>
    </i>
    <i>
      <x v="22"/>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3"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U4:U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23">
        <item x="1"/>
        <item x="2"/>
        <item x="0"/>
        <item m="1" x="9"/>
        <item m="1" x="14"/>
        <item m="1" x="16"/>
        <item m="1" x="13"/>
        <item m="1" x="15"/>
        <item m="1" x="19"/>
        <item m="1" x="12"/>
        <item m="1" x="11"/>
        <item m="1" x="17"/>
        <item m="1" x="21"/>
        <item m="1" x="20"/>
        <item m="1" x="10"/>
        <item m="1" x="18"/>
        <item x="5"/>
        <item x="3"/>
        <item x="6"/>
        <item x="8"/>
        <item x="4"/>
        <item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9">
    <i>
      <x/>
    </i>
    <i>
      <x v="1"/>
    </i>
    <i>
      <x v="2"/>
    </i>
    <i>
      <x v="16"/>
    </i>
    <i>
      <x v="17"/>
    </i>
    <i>
      <x v="18"/>
    </i>
    <i>
      <x v="19"/>
    </i>
    <i>
      <x v="20"/>
    </i>
    <i>
      <x v="21"/>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2" cacheId="223" applyNumberFormats="0" applyBorderFormats="0" applyFontFormats="0" applyPatternFormats="0" applyAlignmentFormats="0" applyWidthHeightFormats="1" dataCaption="值" updatedVersion="5" minRefreshableVersion="3" showDrill="0" useAutoFormatting="1" rowGrandTotals="0" colGrandTotals="0" itemPrintTitles="1" createdVersion="6" indent="0" compact="0" compactData="0" multipleFieldFilters="0">
  <location ref="G4:G13"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24">
        <item x="0"/>
        <item m="1" x="18"/>
        <item m="1" x="17"/>
        <item m="1" x="9"/>
        <item m="1" x="20"/>
        <item m="1" x="16"/>
        <item m="1" x="15"/>
        <item m="1" x="22"/>
        <item m="1" x="19"/>
        <item m="1" x="21"/>
        <item m="1" x="10"/>
        <item m="1" x="12"/>
        <item m="1" x="14"/>
        <item m="1" x="13"/>
        <item m="1" x="11"/>
        <item x="1"/>
        <item x="2"/>
        <item x="3"/>
        <item x="4"/>
        <item x="5"/>
        <item x="6"/>
        <item x="7"/>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9">
    <i>
      <x/>
    </i>
    <i>
      <x v="15"/>
    </i>
    <i>
      <x v="16"/>
    </i>
    <i>
      <x v="17"/>
    </i>
    <i>
      <x v="18"/>
    </i>
    <i>
      <x v="19"/>
    </i>
    <i>
      <x v="20"/>
    </i>
    <i>
      <x v="21"/>
    </i>
    <i>
      <x v="22"/>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8" name="表格1_3" displayName="表格1_3" ref="A1:E29" totalsRowShown="0" headerRowDxfId="330" headerRowCellStyle="常规 10">
  <autoFilter ref="A1:E29"/>
  <tableColumns count="5">
    <tableColumn id="1" name="範本內容"/>
    <tableColumn id="2" name="填寫內容" dataDxfId="329" dataCellStyle="常规 13 2"/>
    <tableColumn id="3" name="填寫要求" dataDxfId="328" dataCellStyle="常规 13 2"/>
    <tableColumn id="4" name="取值範圍"/>
    <tableColumn id="5" name="範例"/>
  </tableColumns>
  <tableStyleInfo name="TableStyleMedium4" showFirstColumn="0" showLastColumn="0" showRowStripes="1" showColumnStripes="0"/>
</table>
</file>

<file path=xl/tables/table2.xml><?xml version="1.0" encoding="utf-8"?>
<table xmlns="http://schemas.openxmlformats.org/spreadsheetml/2006/main" id="22" name="表格22" displayName="表格22" ref="A1:D11" totalsRowShown="0" headerRowDxfId="327" dataDxfId="326" headerRowCellStyle="常规 3 3">
  <autoFilter ref="A1:D11"/>
  <tableColumns count="4">
    <tableColumn id="1" name="錯誤代碼" dataDxfId="325"/>
    <tableColumn id="2" name="問題描述" dataDxfId="324"/>
    <tableColumn id="3" name="建議處理方式" dataDxfId="323"/>
    <tableColumn id="4" name="Level" dataDxfId="322"/>
  </tableColumns>
  <tableStyleInfo name="TableStyleMedium5" showFirstColumn="0" showLastColumn="0" showRowStripes="1" showColumnStripes="0"/>
</table>
</file>

<file path=xl/tables/table3.xml><?xml version="1.0" encoding="utf-8"?>
<table xmlns="http://schemas.openxmlformats.org/spreadsheetml/2006/main" id="9" name="tblParamSetting" displayName="tblParamSetting" ref="A1:D20" totalsRowShown="0" headerRowDxfId="321" headerRowBorderDxfId="320" tableBorderDxfId="319">
  <autoFilter ref="A1:D20">
    <filterColumn colId="0" hiddenButton="1"/>
    <filterColumn colId="1" hiddenButton="1"/>
  </autoFilter>
  <tableColumns count="4">
    <tableColumn id="1" name="Parameter Name" dataDxfId="318"/>
    <tableColumn id="2" name="Parameter Value" dataDxfId="317"/>
    <tableColumn id="3" name="Comment" dataDxfId="316"/>
    <tableColumn id="4" name="Sample" dataDxfId="315"/>
  </tableColumns>
  <tableStyleInfo name="TableStyleLight18" showFirstColumn="0" showLastColumn="0" showRowStripes="1" showColumnStripes="0"/>
</table>
</file>

<file path=xl/tables/table4.xml><?xml version="1.0" encoding="utf-8"?>
<table xmlns="http://schemas.openxmlformats.org/spreadsheetml/2006/main" id="10" name="tblSQLParam242261" displayName="tblSQLParam242261" ref="T1:AA130" totalsRowShown="0" headerRowDxfId="314">
  <autoFilter ref="T1:AA130"/>
  <tableColumns count="8">
    <tableColumn id="1" name="Code"/>
    <tableColumn id="2" name="Description"/>
    <tableColumn id="3" name="Example"/>
    <tableColumn id="4" name="Domain"/>
    <tableColumn id="5" name="Default Value"/>
    <tableColumn id="6" name="Type"/>
    <tableColumn id="7" name="Scope"/>
    <tableColumn id="8" name="Status"/>
  </tableColumns>
  <tableStyleInfo name="TableStyleLight20" showFirstColumn="0" showLastColumn="0" showRowStripes="1" showColumnStripes="0"/>
</table>
</file>

<file path=xl/tables/table5.xml><?xml version="1.0" encoding="utf-8"?>
<table xmlns="http://schemas.openxmlformats.org/spreadsheetml/2006/main" id="1" name="Status" displayName="Status" ref="BV1:BZ40" totalsRowShown="0">
  <autoFilter ref="BV1:BZ40"/>
  <tableColumns count="5">
    <tableColumn id="5" name="Domain" dataDxfId="313"/>
    <tableColumn id="1" name="Status-Lastupd" dataDxfId="312"/>
    <tableColumn id="2" name="ErrMessage"/>
    <tableColumn id="3" name="資料備註"/>
    <tableColumn id="4" name="合計"/>
  </tableColumns>
  <tableStyleInfo name="TableStyleMedium2" showFirstColumn="0" showLastColumn="0" showRowStripes="1" showColumnStripes="0"/>
</table>
</file>

<file path=xl/tables/table6.xml><?xml version="1.0" encoding="utf-8"?>
<table xmlns="http://schemas.openxmlformats.org/spreadsheetml/2006/main" id="5" name="表格5" displayName="表格5" ref="BM5:BQ12" totalsRowCount="1">
  <autoFilter ref="BM5:BQ11"/>
  <tableColumns count="5">
    <tableColumn id="1" name="欄1"/>
    <tableColumn id="2" name="欄2"/>
    <tableColumn id="3" name="欄3">
      <calculatedColumnFormula>BH6</calculatedColumnFormula>
    </tableColumn>
    <tableColumn id="4" name="欄4">
      <calculatedColumnFormula>BI6</calculatedColumnFormula>
    </tableColumn>
    <tableColumn id="5" name="欄5">
      <calculatedColumnFormula>BJ6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6" name="表格6" displayName="表格6" ref="A1:C11" totalsRowShown="0">
  <autoFilter ref="A1:C11"/>
  <tableColumns count="3">
    <tableColumn id="1" name="Agenda"/>
    <tableColumn id="2" name="Description"/>
    <tableColumn id="3" name="Usage"/>
  </tableColumns>
  <tableStyleInfo name="TableStyleMedium2" showFirstColumn="0" showLastColumn="0" showRowStripes="1" showColumnStripes="0"/>
</table>
</file>

<file path=xl/tables/table8.xml><?xml version="1.0" encoding="utf-8"?>
<table xmlns="http://schemas.openxmlformats.org/spreadsheetml/2006/main" id="11" name="表格11" displayName="表格11" ref="CX1:DB891" totalsRowShown="0" headerRowDxfId="311">
  <tableColumns count="5">
    <tableColumn id="1" name="Domain"/>
    <tableColumn id="2" name="Object"/>
    <tableColumn id="3" name="Item"/>
    <tableColumn id="4" name="LastUpdate" dataDxfId="310"/>
    <tableColumn id="5" name="CurrentMatchFlag" dataDxfId="309"/>
  </tableColumns>
  <tableStyleInfo name="TableStyleMedium2" showFirstColumn="0" showLastColumn="0" showRowStripes="1" showColumnStripes="0"/>
</table>
</file>

<file path=xl/tables/table9.xml><?xml version="1.0" encoding="utf-8"?>
<table xmlns="http://schemas.openxmlformats.org/spreadsheetml/2006/main" id="12" name="表格12" displayName="表格12" ref="DG1:DH4" totalsRowShown="0">
  <autoFilter ref="DG1:DH4"/>
  <tableColumns count="2">
    <tableColumn id="1" name="Object"/>
    <tableColumn id="2" name="Offset" dataDxfId="308">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5" name="表格15" displayName="表格15" ref="V6:Z510" totalsRowShown="0" headerRowDxfId="170">
  <tableColumns count="5">
    <tableColumn id="1" name="SNAPDATE" dataDxfId="169"/>
    <tableColumn id="2" name="負責領域1" dataDxfId="168"/>
    <tableColumn id="3" name="層級" dataDxfId="167"/>
    <tableColumn id="4" name="資料表" dataDxfId="166"/>
    <tableColumn id="5" name="資料項" dataDxfId="165"/>
  </tableColumns>
  <tableStyleInfo name="TableStyleMedium2" showFirstColumn="0" showLastColumn="0" showRowStripes="1" showColumnStripes="0"/>
</table>
</file>

<file path=xl/tables/table11.xml><?xml version="1.0" encoding="utf-8"?>
<table xmlns="http://schemas.openxmlformats.org/spreadsheetml/2006/main" id="20" name="表格20" displayName="表格20" ref="BC2:BD8" totalsRowShown="0" headerRowDxfId="164" dataDxfId="163">
  <autoFilter ref="BC2:BD8"/>
  <tableColumns count="2">
    <tableColumn id="1" name="Legend" dataDxfId="162"/>
    <tableColumn id="2" name="Value" dataDxfId="161"/>
  </tableColumns>
  <tableStyleInfo name="TableStyleMedium2" showFirstColumn="0" showLastColumn="0" showRowStripes="1" showColumnStripes="0"/>
</table>
</file>

<file path=xl/tables/table12.xml><?xml version="1.0" encoding="utf-8"?>
<table xmlns="http://schemas.openxmlformats.org/spreadsheetml/2006/main" id="21" name="表格21" displayName="表格21" ref="A1:C10" totalsRowShown="0" dataDxfId="160">
  <autoFilter ref="A1:C10"/>
  <tableColumns count="3">
    <tableColumn id="1" name="Agenda" dataDxfId="159"/>
    <tableColumn id="2" name="Purpose" dataDxfId="158"/>
    <tableColumn id="3" name="Timing" dataDxfId="157"/>
  </tableColumns>
  <tableStyleInfo name="TableStyleMedium16" showFirstColumn="1" showLastColumn="0" showRowStripes="1" showColumnStripes="0"/>
</table>
</file>

<file path=xl/tables/table13.xml><?xml version="1.0" encoding="utf-8"?>
<table xmlns="http://schemas.openxmlformats.org/spreadsheetml/2006/main" id="16" name="表格2127" displayName="表格2127" ref="A1:C10" totalsRowShown="0" dataDxfId="133">
  <autoFilter ref="A1:C10"/>
  <tableColumns count="3">
    <tableColumn id="1" name="Agenda" dataDxfId="132"/>
    <tableColumn id="2" name="Purpose" dataDxfId="131"/>
    <tableColumn id="3" name="Timing" dataDxfId="130"/>
  </tableColumns>
  <tableStyleInfo name="TableStyleMedium16" showFirstColumn="1" showLastColumn="0" showRowStripes="1" showColumnStripes="0"/>
</table>
</file>

<file path=xl/tables/table14.xml><?xml version="1.0" encoding="utf-8"?>
<table xmlns="http://schemas.openxmlformats.org/spreadsheetml/2006/main" id="7" name="表格7" displayName="表格7" ref="A1:M107" totalsRowShown="0" dataDxfId="39">
  <autoFilter ref="A1:M107">
    <filterColumn colId="12">
      <filters>
        <filter val="Y"/>
      </filters>
    </filterColumn>
  </autoFilter>
  <sortState ref="A2:M107">
    <sortCondition ref="A1:A107"/>
  </sortState>
  <tableColumns count="13">
    <tableColumn id="1" name="Name" dataDxfId="38"/>
    <tableColumn id="2" name="Artifact Type" dataDxfId="37"/>
    <tableColumn id="3" name="Category" dataDxfId="36"/>
    <tableColumn id="4" name="Description" dataDxfId="35"/>
    <tableColumn id="5" name="Tags" dataDxfId="34"/>
    <tableColumn id="6" name="Classifications" dataDxfId="33"/>
    <tableColumn id="7" name="Stewards" dataDxfId="32"/>
    <tableColumn id="8" name="Related Terms" dataDxfId="31"/>
    <tableColumn id="9" name="Business Start" dataDxfId="30"/>
    <tableColumn id="10" name="Business End" dataDxfId="29"/>
    <tableColumn id="11" name="Secondary Categories" dataDxfId="28"/>
    <tableColumn id="12" name="Parent Data Class" dataDxfId="27"/>
    <tableColumn id="13" name="Status" dataDxfId="26"/>
  </tableColumns>
  <tableStyleInfo name="TableStyleMedium2" showFirstColumn="0" showLastColumn="0" showRowStripes="1" showColumnStripes="0"/>
</table>
</file>

<file path=xl/tables/table15.xml><?xml version="1.0" encoding="utf-8"?>
<table xmlns="http://schemas.openxmlformats.org/spreadsheetml/2006/main" id="4" name="表格4" displayName="表格4" ref="X1:Z25" totalsRowShown="0">
  <autoFilter ref="X1:Z25"/>
  <tableColumns count="3">
    <tableColumn id="1" name="Role"/>
    <tableColumn id="2" name="Domain" dataDxfId="25"/>
    <tableColumn id="3" name="Name"/>
  </tableColumns>
  <tableStyleInfo name="TableStyleMedium2" showFirstColumn="0" showLastColumn="0" showRowStripes="1" showColumnStripes="0"/>
</table>
</file>

<file path=xl/tables/table16.xml><?xml version="1.0" encoding="utf-8"?>
<table xmlns="http://schemas.openxmlformats.org/spreadsheetml/2006/main" id="14" name="表格4_15" displayName="表格4_15" ref="X1:Z25" totalsRowShown="0">
  <autoFilter ref="X1:Z25"/>
  <tableColumns count="3">
    <tableColumn id="1" name="Role"/>
    <tableColumn id="2" name="Domain" dataDxfId="24"/>
    <tableColumn id="3" name="Name"/>
  </tableColumns>
  <tableStyleInfo name="TableStyleMedium2" showFirstColumn="0" showLastColumn="0" showRowStripes="1" showColumnStripes="0"/>
</table>
</file>

<file path=xl/tables/table17.xml><?xml version="1.0" encoding="utf-8"?>
<table xmlns="http://schemas.openxmlformats.org/spreadsheetml/2006/main" id="2" name="tblVersion" displayName="tblVersion" ref="A1:B20" totalsRowShown="0" headerRowDxfId="23" dataDxfId="22">
  <tableColumns count="2">
    <tableColumn id="1" name="MergeFile-Version" dataDxfId="21"/>
    <tableColumn id="2" name="Running Model" dataDxfId="20"/>
  </tableColumns>
  <tableStyleInfo name="TableStyleLight19" showFirstColumn="0" showLastColumn="0" showRowStripes="1" showColumnStripes="0"/>
</table>
</file>

<file path=xl/tables/table18.xml><?xml version="1.0" encoding="utf-8"?>
<table xmlns="http://schemas.openxmlformats.org/spreadsheetml/2006/main" id="3" name="tblParamList" displayName="tblParamList" ref="P1:V26" totalsRowShown="0" headerRowDxfId="19" dataDxfId="18">
  <autoFilter ref="P1:V26"/>
  <tableColumns count="7">
    <tableColumn id="1" name="Parameter LOV" dataDxfId="17"/>
    <tableColumn id="2" name="Description" dataDxfId="16"/>
    <tableColumn id="4" name="Example" dataDxfId="15"/>
    <tableColumn id="3" name="Domain" dataDxfId="14"/>
    <tableColumn id="6" name="Default Value" dataDxfId="13"/>
    <tableColumn id="7" name="Type" dataDxfId="12"/>
    <tableColumn id="8" name="Scope" dataDxfId="11"/>
  </tableColumns>
  <tableStyleInfo name="TableStyleMedium11" showFirstColumn="1" showLastColumn="0" showRowStripes="1" showColumnStripes="0"/>
</table>
</file>

<file path=xl/tables/table19.xml><?xml version="1.0" encoding="utf-8"?>
<table xmlns="http://schemas.openxmlformats.org/spreadsheetml/2006/main" id="13" name="tblDomain" displayName="tblDomain" ref="H1:H19" totalsRowShown="0" headerRowDxfId="10" dataDxfId="9">
  <autoFilter ref="H1:H19"/>
  <tableColumns count="1">
    <tableColumn id="1" name="Domain" dataDxfId="8"/>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0" Type="http://schemas.openxmlformats.org/officeDocument/2006/relationships/hyperlink" Target="mailto:ashley.yh.lai@ibm.com" TargetMode="External"/><Relationship Id="rId29" Type="http://schemas.openxmlformats.org/officeDocument/2006/relationships/hyperlink" Target="mailto:wu.ivan@inventec.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H25"/>
  <sheetViews>
    <sheetView zoomScale="85" zoomScaleNormal="85" workbookViewId="0">
      <selection activeCell="F20" sqref="F20"/>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11</v>
      </c>
      <c r="G2" s="11"/>
    </row>
    <row r="3" spans="1:8">
      <c r="A3" s="10">
        <v>44259</v>
      </c>
      <c r="B3" s="11" t="s">
        <v>8</v>
      </c>
      <c r="C3" s="11" t="s">
        <v>12</v>
      </c>
      <c r="D3" s="11" t="s">
        <v>13</v>
      </c>
      <c r="E3" s="11" t="s">
        <v>10</v>
      </c>
      <c r="F3" s="11" t="s">
        <v>11</v>
      </c>
      <c r="G3" s="11" t="s">
        <v>14</v>
      </c>
    </row>
    <row r="4" spans="1:8" ht="67.5">
      <c r="A4" s="10">
        <v>44267</v>
      </c>
      <c r="B4" s="11" t="s">
        <v>8</v>
      </c>
      <c r="C4" s="11" t="s">
        <v>15</v>
      </c>
      <c r="D4" s="11" t="s">
        <v>16</v>
      </c>
      <c r="E4" s="11" t="s">
        <v>10</v>
      </c>
      <c r="F4" s="11" t="s">
        <v>17</v>
      </c>
      <c r="G4" s="14" t="s">
        <v>18</v>
      </c>
      <c r="H4" s="14"/>
    </row>
    <row r="5" spans="1:8" ht="40.5">
      <c r="A5" s="10">
        <v>44289</v>
      </c>
      <c r="B5" s="11" t="s">
        <v>8</v>
      </c>
      <c r="C5" s="11" t="s">
        <v>19</v>
      </c>
      <c r="D5" s="11" t="s">
        <v>20</v>
      </c>
      <c r="E5" s="11" t="s">
        <v>10</v>
      </c>
      <c r="F5" s="11" t="s">
        <v>21</v>
      </c>
      <c r="G5" s="11"/>
      <c r="H5" s="14"/>
    </row>
    <row r="6" spans="1:8" ht="27">
      <c r="A6" s="10">
        <v>44289</v>
      </c>
      <c r="B6" s="11" t="s">
        <v>8</v>
      </c>
      <c r="C6" s="11" t="s">
        <v>22</v>
      </c>
      <c r="D6" s="11" t="s">
        <v>23</v>
      </c>
      <c r="E6" s="11" t="s">
        <v>10</v>
      </c>
      <c r="F6" s="11" t="s">
        <v>24</v>
      </c>
      <c r="G6" s="11"/>
    </row>
    <row r="7" spans="1:8" ht="54">
      <c r="A7" s="10">
        <v>44295</v>
      </c>
      <c r="B7" s="11" t="s">
        <v>8</v>
      </c>
      <c r="C7" s="11" t="s">
        <v>25</v>
      </c>
      <c r="D7" s="11" t="s">
        <v>26</v>
      </c>
      <c r="E7" s="11" t="s">
        <v>27</v>
      </c>
      <c r="F7" s="11" t="s">
        <v>28</v>
      </c>
      <c r="G7" s="11"/>
    </row>
    <row r="8" spans="1:8">
      <c r="A8" s="10">
        <v>44298</v>
      </c>
      <c r="B8" s="11" t="s">
        <v>8</v>
      </c>
      <c r="C8" s="11" t="s">
        <v>29</v>
      </c>
      <c r="D8" s="11" t="s">
        <v>30</v>
      </c>
      <c r="E8" s="11" t="s">
        <v>31</v>
      </c>
      <c r="F8" s="11" t="s">
        <v>32</v>
      </c>
      <c r="G8" s="11"/>
    </row>
    <row r="9" spans="1:8" ht="27">
      <c r="A9" s="10">
        <v>44300</v>
      </c>
      <c r="B9" s="11" t="s">
        <v>8</v>
      </c>
      <c r="C9" s="11" t="s">
        <v>33</v>
      </c>
      <c r="D9" s="11" t="s">
        <v>34</v>
      </c>
      <c r="E9" s="11" t="s">
        <v>35</v>
      </c>
      <c r="F9" s="11" t="s">
        <v>36</v>
      </c>
      <c r="G9" s="11"/>
    </row>
    <row r="10" spans="1:8">
      <c r="A10" s="10">
        <v>44361</v>
      </c>
      <c r="B10" s="11" t="s">
        <v>8</v>
      </c>
      <c r="C10" s="11" t="s">
        <v>37</v>
      </c>
      <c r="D10" s="11" t="s">
        <v>38</v>
      </c>
      <c r="E10" s="11" t="s">
        <v>39</v>
      </c>
      <c r="F10" s="11" t="s">
        <v>40</v>
      </c>
      <c r="G10" s="11"/>
    </row>
    <row r="11" spans="1:8" ht="40.5">
      <c r="A11" s="10">
        <v>44453</v>
      </c>
      <c r="B11" s="11" t="s">
        <v>8</v>
      </c>
      <c r="C11" s="11"/>
      <c r="D11" s="11" t="s">
        <v>41</v>
      </c>
      <c r="E11" s="11" t="s">
        <v>39</v>
      </c>
      <c r="F11" s="11" t="s">
        <v>42</v>
      </c>
      <c r="G11" s="11"/>
    </row>
    <row r="12" spans="1:8" ht="27">
      <c r="A12" s="10">
        <v>44453</v>
      </c>
      <c r="B12" s="11" t="s">
        <v>43</v>
      </c>
      <c r="C12" s="11" t="s">
        <v>44</v>
      </c>
      <c r="D12" s="11" t="s">
        <v>45</v>
      </c>
      <c r="E12" s="11" t="s">
        <v>39</v>
      </c>
      <c r="F12" s="11" t="s">
        <v>46</v>
      </c>
      <c r="G12" s="11"/>
    </row>
    <row r="13" spans="1:8" ht="27">
      <c r="A13" s="10">
        <v>44518</v>
      </c>
      <c r="B13" s="11" t="s">
        <v>8</v>
      </c>
      <c r="C13" s="11" t="s">
        <v>47</v>
      </c>
      <c r="D13" s="11" t="s">
        <v>48</v>
      </c>
      <c r="E13" s="11" t="s">
        <v>49</v>
      </c>
      <c r="F13" s="11" t="s">
        <v>50</v>
      </c>
      <c r="G13" s="397"/>
    </row>
    <row r="14" spans="1:8">
      <c r="A14" s="10">
        <v>44518</v>
      </c>
      <c r="B14" s="11" t="s">
        <v>51</v>
      </c>
      <c r="C14" s="11" t="s">
        <v>52</v>
      </c>
      <c r="D14" s="11" t="str">
        <f>C14</f>
        <v>Extension column def</v>
      </c>
      <c r="E14" s="11" t="s">
        <v>10</v>
      </c>
      <c r="F14" s="11" t="s">
        <v>50</v>
      </c>
      <c r="G14" s="397"/>
    </row>
    <row r="15" spans="1:8">
      <c r="A15" s="10">
        <v>44544</v>
      </c>
      <c r="B15" s="11" t="s">
        <v>43</v>
      </c>
      <c r="C15" s="11" t="s">
        <v>53</v>
      </c>
      <c r="D15" s="11"/>
      <c r="E15" s="11" t="s">
        <v>10</v>
      </c>
      <c r="F15" s="11" t="s">
        <v>54</v>
      </c>
      <c r="G15" s="397"/>
    </row>
    <row r="16" spans="1:8" ht="40.5">
      <c r="A16" s="10">
        <v>44565</v>
      </c>
      <c r="B16" s="11" t="s">
        <v>55</v>
      </c>
      <c r="C16" s="11" t="s">
        <v>56</v>
      </c>
      <c r="D16" s="11" t="s">
        <v>57</v>
      </c>
      <c r="E16" s="11" t="s">
        <v>10</v>
      </c>
      <c r="F16" s="11" t="s">
        <v>58</v>
      </c>
      <c r="G16" s="397" t="s">
        <v>59</v>
      </c>
    </row>
    <row r="17" spans="1:7">
      <c r="A17" s="10">
        <v>44617</v>
      </c>
      <c r="B17" s="11" t="s">
        <v>43</v>
      </c>
      <c r="C17" s="11" t="s">
        <v>60</v>
      </c>
      <c r="D17" s="11" t="s">
        <v>61</v>
      </c>
      <c r="E17" s="11" t="s">
        <v>10</v>
      </c>
      <c r="F17" s="11" t="s">
        <v>62</v>
      </c>
      <c r="G17" s="397"/>
    </row>
    <row r="18" spans="1:7">
      <c r="A18" s="10">
        <v>44676</v>
      </c>
      <c r="B18" s="11" t="s">
        <v>63</v>
      </c>
      <c r="C18" s="11" t="s">
        <v>60</v>
      </c>
      <c r="D18" s="11" t="s">
        <v>64</v>
      </c>
      <c r="E18" s="11" t="s">
        <v>10</v>
      </c>
      <c r="F18" s="11" t="s">
        <v>65</v>
      </c>
      <c r="G18" s="397"/>
    </row>
    <row r="19" spans="1:7">
      <c r="A19" s="10">
        <v>44693</v>
      </c>
      <c r="B19" s="11" t="s">
        <v>63</v>
      </c>
      <c r="C19" s="11" t="s">
        <v>66</v>
      </c>
      <c r="D19" s="11" t="s">
        <v>67</v>
      </c>
      <c r="E19" s="11" t="s">
        <v>10</v>
      </c>
      <c r="F19" s="11" t="s">
        <v>68</v>
      </c>
      <c r="G19" s="397"/>
    </row>
    <row r="20" spans="1:7" ht="30">
      <c r="A20" s="10">
        <v>44694</v>
      </c>
      <c r="B20" s="11" t="s">
        <v>69</v>
      </c>
      <c r="C20" s="428" t="s">
        <v>70</v>
      </c>
      <c r="D20" s="11" t="s">
        <v>71</v>
      </c>
      <c r="E20" s="11" t="s">
        <v>10</v>
      </c>
      <c r="F20" s="11" t="s">
        <v>72</v>
      </c>
      <c r="G20" s="397"/>
    </row>
    <row r="21" spans="1:7">
      <c r="A21" s="10">
        <v>44694</v>
      </c>
      <c r="B21" s="11" t="s">
        <v>43</v>
      </c>
      <c r="C21" s="11" t="s">
        <v>60</v>
      </c>
      <c r="D21" s="11" t="s">
        <v>73</v>
      </c>
      <c r="E21" s="11" t="s">
        <v>10</v>
      </c>
      <c r="F21" s="11" t="s">
        <v>74</v>
      </c>
      <c r="G21" s="397"/>
    </row>
    <row r="22" spans="1:7" ht="15">
      <c r="A22" s="10">
        <v>44727</v>
      </c>
      <c r="B22" s="11" t="s">
        <v>43</v>
      </c>
      <c r="C22" s="428" t="s">
        <v>75</v>
      </c>
      <c r="D22" s="442" t="s">
        <v>76</v>
      </c>
      <c r="E22" s="397" t="s">
        <v>77</v>
      </c>
      <c r="F22" s="397" t="s">
        <v>78</v>
      </c>
      <c r="G22" s="397"/>
    </row>
    <row r="23" spans="1:7" ht="30">
      <c r="A23" s="443">
        <v>44740</v>
      </c>
      <c r="B23" s="444" t="s">
        <v>79</v>
      </c>
      <c r="C23" s="445" t="s">
        <v>80</v>
      </c>
      <c r="D23" s="444" t="s">
        <v>81</v>
      </c>
      <c r="E23" s="444" t="s">
        <v>10</v>
      </c>
      <c r="F23" s="446" t="s">
        <v>82</v>
      </c>
      <c r="G23" s="446"/>
    </row>
    <row r="24" spans="1:7" ht="27">
      <c r="A24" s="447">
        <v>44855</v>
      </c>
      <c r="B24" s="448" t="s">
        <v>43</v>
      </c>
      <c r="C24" s="448" t="s">
        <v>83</v>
      </c>
      <c r="D24" s="442" t="s">
        <v>84</v>
      </c>
      <c r="E24" s="397" t="s">
        <v>77</v>
      </c>
      <c r="F24" s="397" t="s">
        <v>85</v>
      </c>
      <c r="G24" s="397"/>
    </row>
    <row r="25" spans="1:7" ht="27">
      <c r="A25" s="447">
        <v>44866</v>
      </c>
      <c r="B25" s="448" t="s">
        <v>43</v>
      </c>
      <c r="C25" s="448" t="s">
        <v>86</v>
      </c>
      <c r="D25" s="442" t="s">
        <v>87</v>
      </c>
      <c r="E25" s="397" t="s">
        <v>77</v>
      </c>
      <c r="F25" s="397" t="s">
        <v>88</v>
      </c>
      <c r="G25" s="397"/>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1" customWidth="1"/>
    <col min="2" max="2" width="29.5546875" style="292" customWidth="1"/>
    <col min="3" max="3" width="89" style="292" customWidth="1"/>
    <col min="4" max="4" width="40.88671875" style="292" customWidth="1"/>
    <col min="5" max="5" width="38.88671875" style="270" customWidth="1"/>
    <col min="6" max="7" width="7.33203125" style="270"/>
    <col min="12" max="249" width="7.33203125" style="270"/>
    <col min="250" max="250" width="13" style="270" customWidth="1"/>
    <col min="251" max="251" width="21.5546875" style="270" customWidth="1"/>
    <col min="252" max="252" width="54.33203125" style="270" customWidth="1"/>
    <col min="253" max="253" width="55.44140625" style="270" customWidth="1"/>
    <col min="254" max="254" width="33.88671875" style="270" customWidth="1"/>
    <col min="255" max="505" width="7.33203125" style="270"/>
    <col min="506" max="506" width="13" style="270" customWidth="1"/>
    <col min="507" max="507" width="21.5546875" style="270" customWidth="1"/>
    <col min="508" max="508" width="54.33203125" style="270" customWidth="1"/>
    <col min="509" max="509" width="55.44140625" style="270" customWidth="1"/>
    <col min="510" max="510" width="33.88671875" style="270" customWidth="1"/>
    <col min="511" max="761" width="7.33203125" style="270"/>
    <col min="762" max="762" width="13" style="270" customWidth="1"/>
    <col min="763" max="763" width="21.5546875" style="270" customWidth="1"/>
    <col min="764" max="764" width="54.33203125" style="270" customWidth="1"/>
    <col min="765" max="765" width="55.44140625" style="270" customWidth="1"/>
    <col min="766" max="766" width="33.88671875" style="270" customWidth="1"/>
    <col min="767" max="1017" width="7.33203125" style="270"/>
    <col min="1018" max="1018" width="13" style="270" customWidth="1"/>
    <col min="1019" max="1019" width="21.5546875" style="270" customWidth="1"/>
    <col min="1020" max="1020" width="54.33203125" style="270" customWidth="1"/>
    <col min="1021" max="1021" width="55.44140625" style="270" customWidth="1"/>
    <col min="1022" max="1022" width="33.88671875" style="270" customWidth="1"/>
    <col min="1023" max="1273" width="7.33203125" style="270"/>
    <col min="1274" max="1274" width="13" style="270" customWidth="1"/>
    <col min="1275" max="1275" width="21.5546875" style="270" customWidth="1"/>
    <col min="1276" max="1276" width="54.33203125" style="270" customWidth="1"/>
    <col min="1277" max="1277" width="55.44140625" style="270" customWidth="1"/>
    <col min="1278" max="1278" width="33.88671875" style="270" customWidth="1"/>
    <col min="1279" max="1529" width="7.33203125" style="270"/>
    <col min="1530" max="1530" width="13" style="270" customWidth="1"/>
    <col min="1531" max="1531" width="21.5546875" style="270" customWidth="1"/>
    <col min="1532" max="1532" width="54.33203125" style="270" customWidth="1"/>
    <col min="1533" max="1533" width="55.44140625" style="270" customWidth="1"/>
    <col min="1534" max="1534" width="33.88671875" style="270" customWidth="1"/>
    <col min="1535" max="1785" width="7.33203125" style="270"/>
    <col min="1786" max="1786" width="13" style="270" customWidth="1"/>
    <col min="1787" max="1787" width="21.5546875" style="270" customWidth="1"/>
    <col min="1788" max="1788" width="54.33203125" style="270" customWidth="1"/>
    <col min="1789" max="1789" width="55.44140625" style="270" customWidth="1"/>
    <col min="1790" max="1790" width="33.88671875" style="270" customWidth="1"/>
    <col min="1791" max="2041" width="7.33203125" style="270"/>
    <col min="2042" max="2042" width="13" style="270" customWidth="1"/>
    <col min="2043" max="2043" width="21.5546875" style="270" customWidth="1"/>
    <col min="2044" max="2044" width="54.33203125" style="270" customWidth="1"/>
    <col min="2045" max="2045" width="55.44140625" style="270" customWidth="1"/>
    <col min="2046" max="2046" width="33.88671875" style="270" customWidth="1"/>
    <col min="2047" max="2297" width="7.33203125" style="270"/>
    <col min="2298" max="2298" width="13" style="270" customWidth="1"/>
    <col min="2299" max="2299" width="21.5546875" style="270" customWidth="1"/>
    <col min="2300" max="2300" width="54.33203125" style="270" customWidth="1"/>
    <col min="2301" max="2301" width="55.44140625" style="270" customWidth="1"/>
    <col min="2302" max="2302" width="33.88671875" style="270" customWidth="1"/>
    <col min="2303" max="2553" width="7.33203125" style="270"/>
    <col min="2554" max="2554" width="13" style="270" customWidth="1"/>
    <col min="2555" max="2555" width="21.5546875" style="270" customWidth="1"/>
    <col min="2556" max="2556" width="54.33203125" style="270" customWidth="1"/>
    <col min="2557" max="2557" width="55.44140625" style="270" customWidth="1"/>
    <col min="2558" max="2558" width="33.88671875" style="270" customWidth="1"/>
    <col min="2559" max="2809" width="7.33203125" style="270"/>
    <col min="2810" max="2810" width="13" style="270" customWidth="1"/>
    <col min="2811" max="2811" width="21.5546875" style="270" customWidth="1"/>
    <col min="2812" max="2812" width="54.33203125" style="270" customWidth="1"/>
    <col min="2813" max="2813" width="55.44140625" style="270" customWidth="1"/>
    <col min="2814" max="2814" width="33.88671875" style="270" customWidth="1"/>
    <col min="2815" max="3065" width="7.33203125" style="270"/>
    <col min="3066" max="3066" width="13" style="270" customWidth="1"/>
    <col min="3067" max="3067" width="21.5546875" style="270" customWidth="1"/>
    <col min="3068" max="3068" width="54.33203125" style="270" customWidth="1"/>
    <col min="3069" max="3069" width="55.44140625" style="270" customWidth="1"/>
    <col min="3070" max="3070" width="33.88671875" style="270" customWidth="1"/>
    <col min="3071" max="3321" width="7.33203125" style="270"/>
    <col min="3322" max="3322" width="13" style="270" customWidth="1"/>
    <col min="3323" max="3323" width="21.5546875" style="270" customWidth="1"/>
    <col min="3324" max="3324" width="54.33203125" style="270" customWidth="1"/>
    <col min="3325" max="3325" width="55.44140625" style="270" customWidth="1"/>
    <col min="3326" max="3326" width="33.88671875" style="270" customWidth="1"/>
    <col min="3327" max="3577" width="7.33203125" style="270"/>
    <col min="3578" max="3578" width="13" style="270" customWidth="1"/>
    <col min="3579" max="3579" width="21.5546875" style="270" customWidth="1"/>
    <col min="3580" max="3580" width="54.33203125" style="270" customWidth="1"/>
    <col min="3581" max="3581" width="55.44140625" style="270" customWidth="1"/>
    <col min="3582" max="3582" width="33.88671875" style="270" customWidth="1"/>
    <col min="3583" max="3833" width="7.33203125" style="270"/>
    <col min="3834" max="3834" width="13" style="270" customWidth="1"/>
    <col min="3835" max="3835" width="21.5546875" style="270" customWidth="1"/>
    <col min="3836" max="3836" width="54.33203125" style="270" customWidth="1"/>
    <col min="3837" max="3837" width="55.44140625" style="270" customWidth="1"/>
    <col min="3838" max="3838" width="33.88671875" style="270" customWidth="1"/>
    <col min="3839" max="4089" width="7.33203125" style="270"/>
    <col min="4090" max="4090" width="13" style="270" customWidth="1"/>
    <col min="4091" max="4091" width="21.5546875" style="270" customWidth="1"/>
    <col min="4092" max="4092" width="54.33203125" style="270" customWidth="1"/>
    <col min="4093" max="4093" width="55.44140625" style="270" customWidth="1"/>
    <col min="4094" max="4094" width="33.88671875" style="270" customWidth="1"/>
    <col min="4095" max="4345" width="7.33203125" style="270"/>
    <col min="4346" max="4346" width="13" style="270" customWidth="1"/>
    <col min="4347" max="4347" width="21.5546875" style="270" customWidth="1"/>
    <col min="4348" max="4348" width="54.33203125" style="270" customWidth="1"/>
    <col min="4349" max="4349" width="55.44140625" style="270" customWidth="1"/>
    <col min="4350" max="4350" width="33.88671875" style="270" customWidth="1"/>
    <col min="4351" max="4601" width="7.33203125" style="270"/>
    <col min="4602" max="4602" width="13" style="270" customWidth="1"/>
    <col min="4603" max="4603" width="21.5546875" style="270" customWidth="1"/>
    <col min="4604" max="4604" width="54.33203125" style="270" customWidth="1"/>
    <col min="4605" max="4605" width="55.44140625" style="270" customWidth="1"/>
    <col min="4606" max="4606" width="33.88671875" style="270" customWidth="1"/>
    <col min="4607" max="4857" width="7.33203125" style="270"/>
    <col min="4858" max="4858" width="13" style="270" customWidth="1"/>
    <col min="4859" max="4859" width="21.5546875" style="270" customWidth="1"/>
    <col min="4860" max="4860" width="54.33203125" style="270" customWidth="1"/>
    <col min="4861" max="4861" width="55.44140625" style="270" customWidth="1"/>
    <col min="4862" max="4862" width="33.88671875" style="270" customWidth="1"/>
    <col min="4863" max="5113" width="7.33203125" style="270"/>
    <col min="5114" max="5114" width="13" style="270" customWidth="1"/>
    <col min="5115" max="5115" width="21.5546875" style="270" customWidth="1"/>
    <col min="5116" max="5116" width="54.33203125" style="270" customWidth="1"/>
    <col min="5117" max="5117" width="55.44140625" style="270" customWidth="1"/>
    <col min="5118" max="5118" width="33.88671875" style="270" customWidth="1"/>
    <col min="5119" max="5369" width="7.33203125" style="270"/>
    <col min="5370" max="5370" width="13" style="270" customWidth="1"/>
    <col min="5371" max="5371" width="21.5546875" style="270" customWidth="1"/>
    <col min="5372" max="5372" width="54.33203125" style="270" customWidth="1"/>
    <col min="5373" max="5373" width="55.44140625" style="270" customWidth="1"/>
    <col min="5374" max="5374" width="33.88671875" style="270" customWidth="1"/>
    <col min="5375" max="5625" width="7.33203125" style="270"/>
    <col min="5626" max="5626" width="13" style="270" customWidth="1"/>
    <col min="5627" max="5627" width="21.5546875" style="270" customWidth="1"/>
    <col min="5628" max="5628" width="54.33203125" style="270" customWidth="1"/>
    <col min="5629" max="5629" width="55.44140625" style="270" customWidth="1"/>
    <col min="5630" max="5630" width="33.88671875" style="270" customWidth="1"/>
    <col min="5631" max="5881" width="7.33203125" style="270"/>
    <col min="5882" max="5882" width="13" style="270" customWidth="1"/>
    <col min="5883" max="5883" width="21.5546875" style="270" customWidth="1"/>
    <col min="5884" max="5884" width="54.33203125" style="270" customWidth="1"/>
    <col min="5885" max="5885" width="55.44140625" style="270" customWidth="1"/>
    <col min="5886" max="5886" width="33.88671875" style="270" customWidth="1"/>
    <col min="5887" max="6137" width="7.33203125" style="270"/>
    <col min="6138" max="6138" width="13" style="270" customWidth="1"/>
    <col min="6139" max="6139" width="21.5546875" style="270" customWidth="1"/>
    <col min="6140" max="6140" width="54.33203125" style="270" customWidth="1"/>
    <col min="6141" max="6141" width="55.44140625" style="270" customWidth="1"/>
    <col min="6142" max="6142" width="33.88671875" style="270" customWidth="1"/>
    <col min="6143" max="6393" width="7.33203125" style="270"/>
    <col min="6394" max="6394" width="13" style="270" customWidth="1"/>
    <col min="6395" max="6395" width="21.5546875" style="270" customWidth="1"/>
    <col min="6396" max="6396" width="54.33203125" style="270" customWidth="1"/>
    <col min="6397" max="6397" width="55.44140625" style="270" customWidth="1"/>
    <col min="6398" max="6398" width="33.88671875" style="270" customWidth="1"/>
    <col min="6399" max="6649" width="7.33203125" style="270"/>
    <col min="6650" max="6650" width="13" style="270" customWidth="1"/>
    <col min="6651" max="6651" width="21.5546875" style="270" customWidth="1"/>
    <col min="6652" max="6652" width="54.33203125" style="270" customWidth="1"/>
    <col min="6653" max="6653" width="55.44140625" style="270" customWidth="1"/>
    <col min="6654" max="6654" width="33.88671875" style="270" customWidth="1"/>
    <col min="6655" max="6905" width="7.33203125" style="270"/>
    <col min="6906" max="6906" width="13" style="270" customWidth="1"/>
    <col min="6907" max="6907" width="21.5546875" style="270" customWidth="1"/>
    <col min="6908" max="6908" width="54.33203125" style="270" customWidth="1"/>
    <col min="6909" max="6909" width="55.44140625" style="270" customWidth="1"/>
    <col min="6910" max="6910" width="33.88671875" style="270" customWidth="1"/>
    <col min="6911" max="7161" width="7.33203125" style="270"/>
    <col min="7162" max="7162" width="13" style="270" customWidth="1"/>
    <col min="7163" max="7163" width="21.5546875" style="270" customWidth="1"/>
    <col min="7164" max="7164" width="54.33203125" style="270" customWidth="1"/>
    <col min="7165" max="7165" width="55.44140625" style="270" customWidth="1"/>
    <col min="7166" max="7166" width="33.88671875" style="270" customWidth="1"/>
    <col min="7167" max="7417" width="7.33203125" style="270"/>
    <col min="7418" max="7418" width="13" style="270" customWidth="1"/>
    <col min="7419" max="7419" width="21.5546875" style="270" customWidth="1"/>
    <col min="7420" max="7420" width="54.33203125" style="270" customWidth="1"/>
    <col min="7421" max="7421" width="55.44140625" style="270" customWidth="1"/>
    <col min="7422" max="7422" width="33.88671875" style="270" customWidth="1"/>
    <col min="7423" max="7673" width="7.33203125" style="270"/>
    <col min="7674" max="7674" width="13" style="270" customWidth="1"/>
    <col min="7675" max="7675" width="21.5546875" style="270" customWidth="1"/>
    <col min="7676" max="7676" width="54.33203125" style="270" customWidth="1"/>
    <col min="7677" max="7677" width="55.44140625" style="270" customWidth="1"/>
    <col min="7678" max="7678" width="33.88671875" style="270" customWidth="1"/>
    <col min="7679" max="7929" width="7.33203125" style="270"/>
    <col min="7930" max="7930" width="13" style="270" customWidth="1"/>
    <col min="7931" max="7931" width="21.5546875" style="270" customWidth="1"/>
    <col min="7932" max="7932" width="54.33203125" style="270" customWidth="1"/>
    <col min="7933" max="7933" width="55.44140625" style="270" customWidth="1"/>
    <col min="7934" max="7934" width="33.88671875" style="270" customWidth="1"/>
    <col min="7935" max="8185" width="7.33203125" style="270"/>
    <col min="8186" max="8186" width="13" style="270" customWidth="1"/>
    <col min="8187" max="8187" width="21.5546875" style="270" customWidth="1"/>
    <col min="8188" max="8188" width="54.33203125" style="270" customWidth="1"/>
    <col min="8189" max="8189" width="55.44140625" style="270" customWidth="1"/>
    <col min="8190" max="8190" width="33.88671875" style="270" customWidth="1"/>
    <col min="8191" max="8441" width="7.33203125" style="270"/>
    <col min="8442" max="8442" width="13" style="270" customWidth="1"/>
    <col min="8443" max="8443" width="21.5546875" style="270" customWidth="1"/>
    <col min="8444" max="8444" width="54.33203125" style="270" customWidth="1"/>
    <col min="8445" max="8445" width="55.44140625" style="270" customWidth="1"/>
    <col min="8446" max="8446" width="33.88671875" style="270" customWidth="1"/>
    <col min="8447" max="8697" width="7.33203125" style="270"/>
    <col min="8698" max="8698" width="13" style="270" customWidth="1"/>
    <col min="8699" max="8699" width="21.5546875" style="270" customWidth="1"/>
    <col min="8700" max="8700" width="54.33203125" style="270" customWidth="1"/>
    <col min="8701" max="8701" width="55.44140625" style="270" customWidth="1"/>
    <col min="8702" max="8702" width="33.88671875" style="270" customWidth="1"/>
    <col min="8703" max="8953" width="7.33203125" style="270"/>
    <col min="8954" max="8954" width="13" style="270" customWidth="1"/>
    <col min="8955" max="8955" width="21.5546875" style="270" customWidth="1"/>
    <col min="8956" max="8956" width="54.33203125" style="270" customWidth="1"/>
    <col min="8957" max="8957" width="55.44140625" style="270" customWidth="1"/>
    <col min="8958" max="8958" width="33.88671875" style="270" customWidth="1"/>
    <col min="8959" max="9209" width="7.33203125" style="270"/>
    <col min="9210" max="9210" width="13" style="270" customWidth="1"/>
    <col min="9211" max="9211" width="21.5546875" style="270" customWidth="1"/>
    <col min="9212" max="9212" width="54.33203125" style="270" customWidth="1"/>
    <col min="9213" max="9213" width="55.44140625" style="270" customWidth="1"/>
    <col min="9214" max="9214" width="33.88671875" style="270" customWidth="1"/>
    <col min="9215" max="9465" width="7.33203125" style="270"/>
    <col min="9466" max="9466" width="13" style="270" customWidth="1"/>
    <col min="9467" max="9467" width="21.5546875" style="270" customWidth="1"/>
    <col min="9468" max="9468" width="54.33203125" style="270" customWidth="1"/>
    <col min="9469" max="9469" width="55.44140625" style="270" customWidth="1"/>
    <col min="9470" max="9470" width="33.88671875" style="270" customWidth="1"/>
    <col min="9471" max="9721" width="7.33203125" style="270"/>
    <col min="9722" max="9722" width="13" style="270" customWidth="1"/>
    <col min="9723" max="9723" width="21.5546875" style="270" customWidth="1"/>
    <col min="9724" max="9724" width="54.33203125" style="270" customWidth="1"/>
    <col min="9725" max="9725" width="55.44140625" style="270" customWidth="1"/>
    <col min="9726" max="9726" width="33.88671875" style="270" customWidth="1"/>
    <col min="9727" max="9977" width="7.33203125" style="270"/>
    <col min="9978" max="9978" width="13" style="270" customWidth="1"/>
    <col min="9979" max="9979" width="21.5546875" style="270" customWidth="1"/>
    <col min="9980" max="9980" width="54.33203125" style="270" customWidth="1"/>
    <col min="9981" max="9981" width="55.44140625" style="270" customWidth="1"/>
    <col min="9982" max="9982" width="33.88671875" style="270" customWidth="1"/>
    <col min="9983" max="10233" width="7.33203125" style="270"/>
    <col min="10234" max="10234" width="13" style="270" customWidth="1"/>
    <col min="10235" max="10235" width="21.5546875" style="270" customWidth="1"/>
    <col min="10236" max="10236" width="54.33203125" style="270" customWidth="1"/>
    <col min="10237" max="10237" width="55.44140625" style="270" customWidth="1"/>
    <col min="10238" max="10238" width="33.88671875" style="270" customWidth="1"/>
    <col min="10239" max="10489" width="7.33203125" style="270"/>
    <col min="10490" max="10490" width="13" style="270" customWidth="1"/>
    <col min="10491" max="10491" width="21.5546875" style="270" customWidth="1"/>
    <col min="10492" max="10492" width="54.33203125" style="270" customWidth="1"/>
    <col min="10493" max="10493" width="55.44140625" style="270" customWidth="1"/>
    <col min="10494" max="10494" width="33.88671875" style="270" customWidth="1"/>
    <col min="10495" max="10745" width="7.33203125" style="270"/>
    <col min="10746" max="10746" width="13" style="270" customWidth="1"/>
    <col min="10747" max="10747" width="21.5546875" style="270" customWidth="1"/>
    <col min="10748" max="10748" width="54.33203125" style="270" customWidth="1"/>
    <col min="10749" max="10749" width="55.44140625" style="270" customWidth="1"/>
    <col min="10750" max="10750" width="33.88671875" style="270" customWidth="1"/>
    <col min="10751" max="11001" width="7.33203125" style="270"/>
    <col min="11002" max="11002" width="13" style="270" customWidth="1"/>
    <col min="11003" max="11003" width="21.5546875" style="270" customWidth="1"/>
    <col min="11004" max="11004" width="54.33203125" style="270" customWidth="1"/>
    <col min="11005" max="11005" width="55.44140625" style="270" customWidth="1"/>
    <col min="11006" max="11006" width="33.88671875" style="270" customWidth="1"/>
    <col min="11007" max="11257" width="7.33203125" style="270"/>
    <col min="11258" max="11258" width="13" style="270" customWidth="1"/>
    <col min="11259" max="11259" width="21.5546875" style="270" customWidth="1"/>
    <col min="11260" max="11260" width="54.33203125" style="270" customWidth="1"/>
    <col min="11261" max="11261" width="55.44140625" style="270" customWidth="1"/>
    <col min="11262" max="11262" width="33.88671875" style="270" customWidth="1"/>
    <col min="11263" max="11513" width="7.33203125" style="270"/>
    <col min="11514" max="11514" width="13" style="270" customWidth="1"/>
    <col min="11515" max="11515" width="21.5546875" style="270" customWidth="1"/>
    <col min="11516" max="11516" width="54.33203125" style="270" customWidth="1"/>
    <col min="11517" max="11517" width="55.44140625" style="270" customWidth="1"/>
    <col min="11518" max="11518" width="33.88671875" style="270" customWidth="1"/>
    <col min="11519" max="11769" width="7.33203125" style="270"/>
    <col min="11770" max="11770" width="13" style="270" customWidth="1"/>
    <col min="11771" max="11771" width="21.5546875" style="270" customWidth="1"/>
    <col min="11772" max="11772" width="54.33203125" style="270" customWidth="1"/>
    <col min="11773" max="11773" width="55.44140625" style="270" customWidth="1"/>
    <col min="11774" max="11774" width="33.88671875" style="270" customWidth="1"/>
    <col min="11775" max="12025" width="7.33203125" style="270"/>
    <col min="12026" max="12026" width="13" style="270" customWidth="1"/>
    <col min="12027" max="12027" width="21.5546875" style="270" customWidth="1"/>
    <col min="12028" max="12028" width="54.33203125" style="270" customWidth="1"/>
    <col min="12029" max="12029" width="55.44140625" style="270" customWidth="1"/>
    <col min="12030" max="12030" width="33.88671875" style="270" customWidth="1"/>
    <col min="12031" max="12281" width="7.33203125" style="270"/>
    <col min="12282" max="12282" width="13" style="270" customWidth="1"/>
    <col min="12283" max="12283" width="21.5546875" style="270" customWidth="1"/>
    <col min="12284" max="12284" width="54.33203125" style="270" customWidth="1"/>
    <col min="12285" max="12285" width="55.44140625" style="270" customWidth="1"/>
    <col min="12286" max="12286" width="33.88671875" style="270" customWidth="1"/>
    <col min="12287" max="12537" width="7.33203125" style="270"/>
    <col min="12538" max="12538" width="13" style="270" customWidth="1"/>
    <col min="12539" max="12539" width="21.5546875" style="270" customWidth="1"/>
    <col min="12540" max="12540" width="54.33203125" style="270" customWidth="1"/>
    <col min="12541" max="12541" width="55.44140625" style="270" customWidth="1"/>
    <col min="12542" max="12542" width="33.88671875" style="270" customWidth="1"/>
    <col min="12543" max="12793" width="7.33203125" style="270"/>
    <col min="12794" max="12794" width="13" style="270" customWidth="1"/>
    <col min="12795" max="12795" width="21.5546875" style="270" customWidth="1"/>
    <col min="12796" max="12796" width="54.33203125" style="270" customWidth="1"/>
    <col min="12797" max="12797" width="55.44140625" style="270" customWidth="1"/>
    <col min="12798" max="12798" width="33.88671875" style="270" customWidth="1"/>
    <col min="12799" max="13049" width="7.33203125" style="270"/>
    <col min="13050" max="13050" width="13" style="270" customWidth="1"/>
    <col min="13051" max="13051" width="21.5546875" style="270" customWidth="1"/>
    <col min="13052" max="13052" width="54.33203125" style="270" customWidth="1"/>
    <col min="13053" max="13053" width="55.44140625" style="270" customWidth="1"/>
    <col min="13054" max="13054" width="33.88671875" style="270" customWidth="1"/>
    <col min="13055" max="13305" width="7.33203125" style="270"/>
    <col min="13306" max="13306" width="13" style="270" customWidth="1"/>
    <col min="13307" max="13307" width="21.5546875" style="270" customWidth="1"/>
    <col min="13308" max="13308" width="54.33203125" style="270" customWidth="1"/>
    <col min="13309" max="13309" width="55.44140625" style="270" customWidth="1"/>
    <col min="13310" max="13310" width="33.88671875" style="270" customWidth="1"/>
    <col min="13311" max="13561" width="7.33203125" style="270"/>
    <col min="13562" max="13562" width="13" style="270" customWidth="1"/>
    <col min="13563" max="13563" width="21.5546875" style="270" customWidth="1"/>
    <col min="13564" max="13564" width="54.33203125" style="270" customWidth="1"/>
    <col min="13565" max="13565" width="55.44140625" style="270" customWidth="1"/>
    <col min="13566" max="13566" width="33.88671875" style="270" customWidth="1"/>
    <col min="13567" max="13817" width="7.33203125" style="270"/>
    <col min="13818" max="13818" width="13" style="270" customWidth="1"/>
    <col min="13819" max="13819" width="21.5546875" style="270" customWidth="1"/>
    <col min="13820" max="13820" width="54.33203125" style="270" customWidth="1"/>
    <col min="13821" max="13821" width="55.44140625" style="270" customWidth="1"/>
    <col min="13822" max="13822" width="33.88671875" style="270" customWidth="1"/>
    <col min="13823" max="14073" width="7.33203125" style="270"/>
    <col min="14074" max="14074" width="13" style="270" customWidth="1"/>
    <col min="14075" max="14075" width="21.5546875" style="270" customWidth="1"/>
    <col min="14076" max="14076" width="54.33203125" style="270" customWidth="1"/>
    <col min="14077" max="14077" width="55.44140625" style="270" customWidth="1"/>
    <col min="14078" max="14078" width="33.88671875" style="270" customWidth="1"/>
    <col min="14079" max="14329" width="7.33203125" style="270"/>
    <col min="14330" max="14330" width="13" style="270" customWidth="1"/>
    <col min="14331" max="14331" width="21.5546875" style="270" customWidth="1"/>
    <col min="14332" max="14332" width="54.33203125" style="270" customWidth="1"/>
    <col min="14333" max="14333" width="55.44140625" style="270" customWidth="1"/>
    <col min="14334" max="14334" width="33.88671875" style="270" customWidth="1"/>
    <col min="14335" max="14585" width="7.33203125" style="270"/>
    <col min="14586" max="14586" width="13" style="270" customWidth="1"/>
    <col min="14587" max="14587" width="21.5546875" style="270" customWidth="1"/>
    <col min="14588" max="14588" width="54.33203125" style="270" customWidth="1"/>
    <col min="14589" max="14589" width="55.44140625" style="270" customWidth="1"/>
    <col min="14590" max="14590" width="33.88671875" style="270" customWidth="1"/>
    <col min="14591" max="14841" width="7.33203125" style="270"/>
    <col min="14842" max="14842" width="13" style="270" customWidth="1"/>
    <col min="14843" max="14843" width="21.5546875" style="270" customWidth="1"/>
    <col min="14844" max="14844" width="54.33203125" style="270" customWidth="1"/>
    <col min="14845" max="14845" width="55.44140625" style="270" customWidth="1"/>
    <col min="14846" max="14846" width="33.88671875" style="270" customWidth="1"/>
    <col min="14847" max="15097" width="7.33203125" style="270"/>
    <col min="15098" max="15098" width="13" style="270" customWidth="1"/>
    <col min="15099" max="15099" width="21.5546875" style="270" customWidth="1"/>
    <col min="15100" max="15100" width="54.33203125" style="270" customWidth="1"/>
    <col min="15101" max="15101" width="55.44140625" style="270" customWidth="1"/>
    <col min="15102" max="15102" width="33.88671875" style="270" customWidth="1"/>
    <col min="15103" max="15353" width="7.33203125" style="270"/>
    <col min="15354" max="15354" width="13" style="270" customWidth="1"/>
    <col min="15355" max="15355" width="21.5546875" style="270" customWidth="1"/>
    <col min="15356" max="15356" width="54.33203125" style="270" customWidth="1"/>
    <col min="15357" max="15357" width="55.44140625" style="270" customWidth="1"/>
    <col min="15358" max="15358" width="33.88671875" style="270" customWidth="1"/>
    <col min="15359" max="15609" width="7.33203125" style="270"/>
    <col min="15610" max="15610" width="13" style="270" customWidth="1"/>
    <col min="15611" max="15611" width="21.5546875" style="270" customWidth="1"/>
    <col min="15612" max="15612" width="54.33203125" style="270" customWidth="1"/>
    <col min="15613" max="15613" width="55.44140625" style="270" customWidth="1"/>
    <col min="15614" max="15614" width="33.88671875" style="270" customWidth="1"/>
    <col min="15615" max="15865" width="7.33203125" style="270"/>
    <col min="15866" max="15866" width="13" style="270" customWidth="1"/>
    <col min="15867" max="15867" width="21.5546875" style="270" customWidth="1"/>
    <col min="15868" max="15868" width="54.33203125" style="270" customWidth="1"/>
    <col min="15869" max="15869" width="55.44140625" style="270" customWidth="1"/>
    <col min="15870" max="15870" width="33.88671875" style="270" customWidth="1"/>
    <col min="15871" max="16121" width="7.33203125" style="270"/>
    <col min="16122" max="16122" width="13" style="270" customWidth="1"/>
    <col min="16123" max="16123" width="21.5546875" style="270" customWidth="1"/>
    <col min="16124" max="16124" width="54.33203125" style="270" customWidth="1"/>
    <col min="16125" max="16125" width="55.44140625" style="270" customWidth="1"/>
    <col min="16126" max="16126" width="33.88671875" style="270" customWidth="1"/>
    <col min="16127" max="16384" width="7.33203125" style="270"/>
  </cols>
  <sheetData>
    <row r="1" spans="1:5" s="261" customFormat="1">
      <c r="A1" s="260" t="s">
        <v>89</v>
      </c>
      <c r="B1" s="260" t="s">
        <v>90</v>
      </c>
      <c r="C1" s="260" t="s">
        <v>91</v>
      </c>
      <c r="D1" s="260" t="s">
        <v>92</v>
      </c>
      <c r="E1" s="260" t="s">
        <v>93</v>
      </c>
    </row>
    <row r="2" spans="1:5" s="261" customFormat="1" ht="90">
      <c r="A2" s="262" t="s">
        <v>94</v>
      </c>
      <c r="B2" s="263" t="s">
        <v>95</v>
      </c>
      <c r="C2" s="408" t="s">
        <v>96</v>
      </c>
      <c r="D2" s="286" t="s">
        <v>97</v>
      </c>
      <c r="E2" s="286" t="s">
        <v>98</v>
      </c>
    </row>
    <row r="3" spans="1:5" s="261" customFormat="1" ht="60">
      <c r="A3" s="262" t="s">
        <v>99</v>
      </c>
      <c r="B3" s="264" t="s">
        <v>100</v>
      </c>
      <c r="C3" s="200" t="s">
        <v>101</v>
      </c>
      <c r="D3" s="409" t="s">
        <v>102</v>
      </c>
      <c r="E3" s="409" t="s">
        <v>103</v>
      </c>
    </row>
    <row r="4" spans="1:5" s="268" customFormat="1" ht="60">
      <c r="A4" s="262" t="s">
        <v>104</v>
      </c>
      <c r="B4" s="265" t="s">
        <v>105</v>
      </c>
      <c r="C4" s="266" t="s">
        <v>106</v>
      </c>
      <c r="D4" s="266" t="s">
        <v>107</v>
      </c>
      <c r="E4" s="267" t="s">
        <v>108</v>
      </c>
    </row>
    <row r="5" spans="1:5" ht="270">
      <c r="A5" s="262" t="s">
        <v>109</v>
      </c>
      <c r="B5" s="269" t="s">
        <v>110</v>
      </c>
      <c r="C5" s="265" t="s">
        <v>111</v>
      </c>
      <c r="D5" s="265" t="s">
        <v>112</v>
      </c>
      <c r="E5" s="265" t="s">
        <v>113</v>
      </c>
    </row>
    <row r="6" spans="1:5" ht="120">
      <c r="A6" s="262" t="s">
        <v>114</v>
      </c>
      <c r="B6" s="265" t="s">
        <v>115</v>
      </c>
      <c r="C6" s="265" t="s">
        <v>116</v>
      </c>
      <c r="D6" s="265" t="s">
        <v>117</v>
      </c>
      <c r="E6" s="271" t="s">
        <v>118</v>
      </c>
    </row>
    <row r="7" spans="1:5" ht="90">
      <c r="A7" s="262" t="s">
        <v>119</v>
      </c>
      <c r="B7" s="265" t="s">
        <v>120</v>
      </c>
      <c r="C7" s="269" t="s">
        <v>121</v>
      </c>
      <c r="D7" s="266" t="s">
        <v>122</v>
      </c>
      <c r="E7" s="272" t="s">
        <v>123</v>
      </c>
    </row>
    <row r="8" spans="1:5" ht="165">
      <c r="A8" s="273" t="s">
        <v>124</v>
      </c>
      <c r="B8" s="269" t="s">
        <v>125</v>
      </c>
      <c r="C8" s="269" t="s">
        <v>126</v>
      </c>
      <c r="D8" s="265" t="s">
        <v>127</v>
      </c>
      <c r="E8" s="272" t="s">
        <v>128</v>
      </c>
    </row>
    <row r="9" spans="1:5" ht="345">
      <c r="A9" s="273" t="s">
        <v>129</v>
      </c>
      <c r="B9" s="269" t="s">
        <v>130</v>
      </c>
      <c r="C9" s="269" t="s">
        <v>131</v>
      </c>
      <c r="D9" s="265" t="s">
        <v>132</v>
      </c>
      <c r="E9" s="274" t="s">
        <v>133</v>
      </c>
    </row>
    <row r="10" spans="1:5" ht="195">
      <c r="A10" s="275" t="s">
        <v>134</v>
      </c>
      <c r="B10" s="266" t="s">
        <v>135</v>
      </c>
      <c r="C10" s="266" t="s">
        <v>136</v>
      </c>
      <c r="D10" s="266" t="s">
        <v>137</v>
      </c>
      <c r="E10" s="266" t="s">
        <v>138</v>
      </c>
    </row>
    <row r="11" spans="1:5" ht="45">
      <c r="A11" s="275" t="s">
        <v>139</v>
      </c>
      <c r="B11" s="266" t="s">
        <v>140</v>
      </c>
      <c r="C11" s="266" t="s">
        <v>141</v>
      </c>
      <c r="D11" s="266" t="s">
        <v>142</v>
      </c>
      <c r="E11" s="267" t="s">
        <v>143</v>
      </c>
    </row>
    <row r="12" spans="1:5" ht="60">
      <c r="A12" s="275" t="s">
        <v>144</v>
      </c>
      <c r="B12" s="266" t="s">
        <v>145</v>
      </c>
      <c r="C12" s="266" t="s">
        <v>146</v>
      </c>
      <c r="D12" s="266" t="s">
        <v>142</v>
      </c>
      <c r="E12" s="274"/>
    </row>
    <row r="13" spans="1:5" ht="75">
      <c r="A13" s="262" t="s">
        <v>147</v>
      </c>
      <c r="B13" s="265" t="str">
        <f>A13</f>
        <v>資料安全分級</v>
      </c>
      <c r="C13" s="265" t="s">
        <v>148</v>
      </c>
      <c r="D13" s="265" t="s">
        <v>149</v>
      </c>
      <c r="E13" s="266" t="s">
        <v>150</v>
      </c>
    </row>
    <row r="14" spans="1:5" ht="255">
      <c r="A14" s="276" t="s">
        <v>151</v>
      </c>
      <c r="B14" s="265" t="s">
        <v>152</v>
      </c>
      <c r="C14" s="265" t="s">
        <v>153</v>
      </c>
      <c r="D14" s="265" t="s">
        <v>154</v>
      </c>
      <c r="E14" s="265" t="s">
        <v>155</v>
      </c>
    </row>
    <row r="15" spans="1:5" ht="126">
      <c r="A15" s="276" t="s">
        <v>156</v>
      </c>
      <c r="B15" s="277" t="s">
        <v>157</v>
      </c>
      <c r="C15" s="278" t="s">
        <v>158</v>
      </c>
      <c r="D15" s="278" t="s">
        <v>159</v>
      </c>
      <c r="E15" s="279" t="s">
        <v>160</v>
      </c>
    </row>
    <row r="16" spans="1:5" s="280" customFormat="1" ht="75">
      <c r="A16" s="276" t="s">
        <v>161</v>
      </c>
      <c r="B16" s="265" t="s">
        <v>162</v>
      </c>
      <c r="C16" s="265" t="s">
        <v>163</v>
      </c>
      <c r="D16" s="265"/>
      <c r="E16" s="410" t="s">
        <v>164</v>
      </c>
    </row>
    <row r="17" spans="1:5" s="280" customFormat="1" ht="30">
      <c r="A17" s="281" t="s">
        <v>165</v>
      </c>
      <c r="B17" s="265" t="s">
        <v>166</v>
      </c>
      <c r="C17" s="411" t="s">
        <v>167</v>
      </c>
      <c r="D17" s="409" t="s">
        <v>102</v>
      </c>
      <c r="E17" s="409" t="s">
        <v>103</v>
      </c>
    </row>
    <row r="18" spans="1:5" s="280" customFormat="1" ht="15">
      <c r="A18" s="282" t="s">
        <v>168</v>
      </c>
      <c r="B18" s="265" t="s">
        <v>169</v>
      </c>
      <c r="C18" s="411" t="s">
        <v>170</v>
      </c>
      <c r="D18" s="410" t="s">
        <v>171</v>
      </c>
      <c r="E18" s="265"/>
    </row>
    <row r="19" spans="1:5" s="280" customFormat="1" ht="15">
      <c r="A19" s="282" t="s">
        <v>172</v>
      </c>
      <c r="B19" s="265" t="s">
        <v>169</v>
      </c>
      <c r="C19" s="411" t="s">
        <v>170</v>
      </c>
      <c r="D19" s="410" t="s">
        <v>171</v>
      </c>
      <c r="E19" s="265"/>
    </row>
    <row r="20" spans="1:5" s="280" customFormat="1" ht="45">
      <c r="A20" s="262" t="s">
        <v>173</v>
      </c>
      <c r="B20" s="265" t="s">
        <v>174</v>
      </c>
      <c r="C20" s="263" t="s">
        <v>175</v>
      </c>
      <c r="D20" s="283" t="s">
        <v>107</v>
      </c>
      <c r="E20" s="263" t="s">
        <v>176</v>
      </c>
    </row>
    <row r="21" spans="1:5" s="280" customFormat="1" ht="60">
      <c r="A21" s="284" t="s">
        <v>177</v>
      </c>
      <c r="B21" s="269" t="s">
        <v>178</v>
      </c>
      <c r="C21" s="269" t="s">
        <v>179</v>
      </c>
      <c r="D21" s="285" t="s">
        <v>180</v>
      </c>
      <c r="E21" s="286" t="s">
        <v>181</v>
      </c>
    </row>
    <row r="22" spans="1:5" s="280" customFormat="1" ht="31.5">
      <c r="A22" s="281" t="s">
        <v>182</v>
      </c>
      <c r="B22" s="277" t="s">
        <v>183</v>
      </c>
      <c r="C22" s="265" t="s">
        <v>184</v>
      </c>
      <c r="D22" s="285" t="s">
        <v>180</v>
      </c>
      <c r="E22" s="285" t="s">
        <v>185</v>
      </c>
    </row>
    <row r="23" spans="1:5" s="261" customFormat="1" ht="60">
      <c r="A23" s="287" t="s">
        <v>186</v>
      </c>
      <c r="B23" s="277" t="s">
        <v>187</v>
      </c>
      <c r="C23" s="265" t="s">
        <v>188</v>
      </c>
      <c r="D23" s="285" t="s">
        <v>180</v>
      </c>
      <c r="E23" s="261" t="s">
        <v>189</v>
      </c>
    </row>
    <row r="24" spans="1:5" ht="31.5">
      <c r="A24" s="287" t="s">
        <v>190</v>
      </c>
      <c r="B24" s="288" t="s">
        <v>191</v>
      </c>
      <c r="C24" s="288" t="s">
        <v>191</v>
      </c>
      <c r="D24" s="263"/>
      <c r="E24" s="283" t="s">
        <v>192</v>
      </c>
    </row>
    <row r="25" spans="1:5" ht="75">
      <c r="A25" s="287" t="s">
        <v>193</v>
      </c>
      <c r="B25" s="266" t="s">
        <v>194</v>
      </c>
      <c r="C25" s="266" t="s">
        <v>195</v>
      </c>
      <c r="D25" s="283" t="s">
        <v>196</v>
      </c>
      <c r="E25" s="283" t="s">
        <v>197</v>
      </c>
    </row>
    <row r="26" spans="1:5" ht="60">
      <c r="A26" s="287" t="s">
        <v>198</v>
      </c>
      <c r="B26" s="265" t="s">
        <v>199</v>
      </c>
      <c r="C26" s="265" t="s">
        <v>200</v>
      </c>
      <c r="D26" s="265" t="s">
        <v>201</v>
      </c>
      <c r="E26" s="265" t="s">
        <v>202</v>
      </c>
    </row>
    <row r="27" spans="1:5" ht="45">
      <c r="A27" s="403" t="s">
        <v>203</v>
      </c>
      <c r="B27" s="265" t="s">
        <v>204</v>
      </c>
      <c r="C27" s="265" t="s">
        <v>205</v>
      </c>
      <c r="D27" s="400" t="s">
        <v>205</v>
      </c>
      <c r="E27" s="402" t="s">
        <v>133</v>
      </c>
    </row>
    <row r="28" spans="1:5" ht="16.5">
      <c r="A28" s="404" t="s">
        <v>206</v>
      </c>
      <c r="B28" s="265" t="s">
        <v>207</v>
      </c>
      <c r="C28" s="265" t="s">
        <v>208</v>
      </c>
      <c r="D28" s="401" t="s">
        <v>209</v>
      </c>
      <c r="E28" s="109" t="s">
        <v>210</v>
      </c>
    </row>
    <row r="29" spans="1:5" ht="16.5">
      <c r="A29" s="405" t="s">
        <v>53</v>
      </c>
      <c r="B29" s="265" t="s">
        <v>211</v>
      </c>
      <c r="C29" s="410" t="s">
        <v>212</v>
      </c>
      <c r="D29" s="406" t="s">
        <v>213</v>
      </c>
      <c r="E29" t="s">
        <v>214</v>
      </c>
    </row>
    <row r="30" spans="1:5" ht="27" customHeight="1">
      <c r="A30" s="291" t="s">
        <v>215</v>
      </c>
      <c r="B30" s="289" t="s">
        <v>216</v>
      </c>
      <c r="C30" s="290" t="s">
        <v>217</v>
      </c>
      <c r="D30" s="290" t="s">
        <v>218</v>
      </c>
      <c r="E30" s="289" t="s">
        <v>219</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6"/>
  <dimension ref="A1:D22"/>
  <sheetViews>
    <sheetView zoomScaleNormal="100" workbookViewId="0">
      <selection activeCell="C4" sqref="C4"/>
    </sheetView>
  </sheetViews>
  <sheetFormatPr defaultColWidth="8.6640625" defaultRowHeight="15.75"/>
  <cols>
    <col min="1" max="1" width="27.6640625" style="270" customWidth="1"/>
    <col min="2" max="2" width="26.44140625" style="270" customWidth="1"/>
    <col min="3" max="3" width="44.109375" style="270" customWidth="1"/>
    <col min="4" max="4" width="22.88671875" style="270" customWidth="1"/>
  </cols>
  <sheetData>
    <row r="1" spans="1:4">
      <c r="A1" s="261" t="s">
        <v>220</v>
      </c>
      <c r="B1" s="261" t="s">
        <v>221</v>
      </c>
      <c r="C1" s="261" t="s">
        <v>222</v>
      </c>
      <c r="D1" s="261" t="s">
        <v>223</v>
      </c>
    </row>
    <row r="2" spans="1:4" ht="31.5">
      <c r="A2" s="413" t="s">
        <v>224</v>
      </c>
      <c r="B2" s="413" t="s">
        <v>225</v>
      </c>
      <c r="C2" s="413" t="s">
        <v>226</v>
      </c>
      <c r="D2" s="413" t="s">
        <v>227</v>
      </c>
    </row>
    <row r="3" spans="1:4">
      <c r="A3" s="413" t="s">
        <v>228</v>
      </c>
      <c r="B3" s="413" t="s">
        <v>229</v>
      </c>
      <c r="C3" s="413" t="s">
        <v>230</v>
      </c>
      <c r="D3" s="413" t="s">
        <v>227</v>
      </c>
    </row>
    <row r="4" spans="1:4" ht="31.5">
      <c r="A4" s="413" t="s">
        <v>231</v>
      </c>
      <c r="B4" s="413" t="s">
        <v>232</v>
      </c>
      <c r="C4" s="413" t="s">
        <v>233</v>
      </c>
      <c r="D4" s="413" t="s">
        <v>227</v>
      </c>
    </row>
    <row r="5" spans="1:4" ht="47.25">
      <c r="A5" s="413" t="s">
        <v>16800</v>
      </c>
      <c r="B5" s="413" t="s">
        <v>16802</v>
      </c>
      <c r="C5" s="413" t="s">
        <v>234</v>
      </c>
      <c r="D5" s="413" t="s">
        <v>235</v>
      </c>
    </row>
    <row r="6" spans="1:4">
      <c r="A6" s="413" t="s">
        <v>236</v>
      </c>
      <c r="B6" s="413" t="s">
        <v>237</v>
      </c>
      <c r="C6" s="413" t="s">
        <v>238</v>
      </c>
      <c r="D6" s="413" t="s">
        <v>239</v>
      </c>
    </row>
    <row r="7" spans="1:4">
      <c r="A7" s="228" t="s">
        <v>240</v>
      </c>
      <c r="B7" s="413" t="s">
        <v>241</v>
      </c>
      <c r="C7" s="413" t="s">
        <v>242</v>
      </c>
      <c r="D7" s="413" t="s">
        <v>235</v>
      </c>
    </row>
    <row r="8" spans="1:4">
      <c r="A8" s="228" t="s">
        <v>243</v>
      </c>
      <c r="B8" s="413" t="s">
        <v>244</v>
      </c>
      <c r="C8" s="413" t="s">
        <v>245</v>
      </c>
      <c r="D8" s="413" t="s">
        <v>235</v>
      </c>
    </row>
    <row r="9" spans="1:4" ht="31.5">
      <c r="A9" s="6" t="s">
        <v>246</v>
      </c>
      <c r="B9" s="430" t="s">
        <v>247</v>
      </c>
      <c r="C9" s="431" t="s">
        <v>248</v>
      </c>
      <c r="D9" s="413" t="s">
        <v>239</v>
      </c>
    </row>
    <row r="10" spans="1:4">
      <c r="A10" s="228" t="s">
        <v>249</v>
      </c>
      <c r="B10" s="430" t="s">
        <v>250</v>
      </c>
      <c r="C10" s="430" t="s">
        <v>251</v>
      </c>
      <c r="D10" s="413" t="s">
        <v>235</v>
      </c>
    </row>
    <row r="11" spans="1:4">
      <c r="A11" s="430" t="s">
        <v>252</v>
      </c>
      <c r="B11" s="430" t="s">
        <v>253</v>
      </c>
      <c r="C11" s="430" t="s">
        <v>254</v>
      </c>
      <c r="D11" s="413" t="s">
        <v>235</v>
      </c>
    </row>
    <row r="15" spans="1:4">
      <c r="A15" s="280"/>
      <c r="B15" s="280"/>
      <c r="C15" s="280"/>
      <c r="D15" s="280"/>
    </row>
    <row r="16" spans="1:4">
      <c r="A16" s="280"/>
      <c r="B16" s="280"/>
      <c r="C16" s="280"/>
      <c r="D16" s="280"/>
    </row>
    <row r="17" spans="1:4">
      <c r="A17" s="280"/>
      <c r="B17" s="280"/>
      <c r="C17" s="280"/>
      <c r="D17" s="280"/>
    </row>
    <row r="18" spans="1:4">
      <c r="A18" s="280"/>
      <c r="B18" s="280"/>
      <c r="C18" s="280"/>
      <c r="D18" s="280"/>
    </row>
    <row r="19" spans="1:4">
      <c r="A19" s="280"/>
      <c r="B19" s="280"/>
      <c r="C19" s="280"/>
      <c r="D19" s="280"/>
    </row>
    <row r="20" spans="1:4">
      <c r="A20" s="280"/>
      <c r="B20" s="280"/>
      <c r="C20" s="280"/>
      <c r="D20" s="280"/>
    </row>
    <row r="21" spans="1:4">
      <c r="A21" s="280"/>
      <c r="B21" s="280"/>
      <c r="C21" s="280"/>
      <c r="D21" s="280"/>
    </row>
    <row r="22" spans="1:4">
      <c r="A22" s="261"/>
      <c r="B22" s="261"/>
      <c r="C22" s="261"/>
      <c r="D22" s="261"/>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FF0000"/>
  </sheetPr>
  <dimension ref="A1:AQ387"/>
  <sheetViews>
    <sheetView zoomScale="85" zoomScaleNormal="85" workbookViewId="0">
      <selection activeCell="C16" sqref="C16"/>
    </sheetView>
  </sheetViews>
  <sheetFormatPr defaultColWidth="7.33203125" defaultRowHeight="15"/>
  <cols>
    <col min="1" max="1" width="19.5546875" style="151" customWidth="1"/>
    <col min="2" max="2" width="39.88671875" style="192" customWidth="1"/>
    <col min="3" max="3" width="14.5546875" style="151" customWidth="1"/>
    <col min="4" max="4" width="19.33203125" style="151" customWidth="1"/>
    <col min="5" max="5" width="17.33203125" style="151" customWidth="1"/>
    <col min="6" max="6" width="12" style="151" customWidth="1"/>
    <col min="7" max="7" width="14.5546875" style="151" customWidth="1"/>
    <col min="8" max="8" width="9.5546875" style="151" bestFit="1" customWidth="1"/>
    <col min="9" max="9" width="13.109375" style="151" customWidth="1"/>
    <col min="10" max="10" width="15.88671875" style="151" bestFit="1" customWidth="1"/>
    <col min="11" max="19" width="7.33203125" style="151"/>
    <col min="20" max="20" width="21.33203125" style="151" customWidth="1"/>
    <col min="21" max="21" width="26.44140625" style="151" customWidth="1"/>
    <col min="22" max="22" width="28.88671875" style="173" customWidth="1"/>
    <col min="23" max="23" width="13.88671875" style="151" customWidth="1"/>
    <col min="24" max="24" width="42.109375" style="173" customWidth="1"/>
    <col min="25" max="25" width="10.33203125" style="151" customWidth="1"/>
    <col min="26" max="26" width="9.5546875" style="151" customWidth="1"/>
    <col min="27" max="27" width="9.44140625" style="151" customWidth="1"/>
    <col min="28" max="28" width="7.33203125" style="151"/>
    <col min="29" max="29" width="11.44140625" style="151" customWidth="1"/>
    <col min="30" max="30" width="13.88671875" style="151" customWidth="1"/>
    <col min="31" max="31" width="15.33203125" style="151" customWidth="1"/>
    <col min="32" max="32" width="17.44140625" style="151" customWidth="1"/>
    <col min="33" max="33" width="15.33203125" style="151" customWidth="1"/>
    <col min="34" max="34" width="13.44140625" style="151" customWidth="1"/>
    <col min="35" max="35" width="14.5546875" style="151" customWidth="1"/>
    <col min="36" max="36" width="15.5546875" style="151" customWidth="1"/>
    <col min="37" max="40" width="25.88671875" style="151" customWidth="1"/>
    <col min="41" max="41" width="24.5546875" style="151" customWidth="1"/>
    <col min="42" max="42" width="31.44140625" style="151" customWidth="1"/>
    <col min="43" max="43" width="23.88671875" style="151" customWidth="1"/>
    <col min="44" max="16384" width="7.33203125" style="151"/>
  </cols>
  <sheetData>
    <row r="1" spans="1:43" ht="16.5" thickBot="1">
      <c r="A1" s="147" t="s">
        <v>255</v>
      </c>
      <c r="B1" s="148" t="s">
        <v>256</v>
      </c>
      <c r="C1" s="149" t="s">
        <v>257</v>
      </c>
      <c r="D1" s="150" t="s">
        <v>258</v>
      </c>
      <c r="G1" s="152" t="s">
        <v>259</v>
      </c>
      <c r="H1" s="153" t="s">
        <v>260</v>
      </c>
      <c r="I1" s="153" t="s">
        <v>261</v>
      </c>
      <c r="J1" s="153" t="s">
        <v>262</v>
      </c>
      <c r="T1" s="154" t="s">
        <v>263</v>
      </c>
      <c r="U1" s="155" t="s">
        <v>264</v>
      </c>
      <c r="V1" s="156" t="s">
        <v>265</v>
      </c>
      <c r="W1" s="155" t="s">
        <v>266</v>
      </c>
      <c r="X1" s="157" t="s">
        <v>267</v>
      </c>
      <c r="Y1" s="158" t="s">
        <v>268</v>
      </c>
      <c r="Z1" s="158" t="s">
        <v>269</v>
      </c>
      <c r="AA1" s="159" t="s">
        <v>270</v>
      </c>
      <c r="AC1" s="151" t="s">
        <v>271</v>
      </c>
      <c r="AD1" s="151" t="s">
        <v>271</v>
      </c>
      <c r="AE1" s="151" t="s">
        <v>272</v>
      </c>
      <c r="AF1" s="151" t="s">
        <v>272</v>
      </c>
      <c r="AG1" s="151" t="s">
        <v>273</v>
      </c>
      <c r="AH1" s="151" t="s">
        <v>273</v>
      </c>
      <c r="AI1" s="160" t="s">
        <v>274</v>
      </c>
      <c r="AJ1" s="160" t="s">
        <v>275</v>
      </c>
      <c r="AK1" s="161" t="s">
        <v>276</v>
      </c>
      <c r="AL1" s="161" t="s">
        <v>277</v>
      </c>
      <c r="AM1" s="162" t="s">
        <v>278</v>
      </c>
      <c r="AN1" s="163"/>
      <c r="AO1" s="164" t="s">
        <v>279</v>
      </c>
      <c r="AP1" s="164" t="s">
        <v>280</v>
      </c>
      <c r="AQ1" s="164" t="s">
        <v>281</v>
      </c>
    </row>
    <row r="2" spans="1:43" ht="15.75" thickBot="1">
      <c r="A2" s="165" t="s">
        <v>282</v>
      </c>
      <c r="B2" s="166" t="s">
        <v>283</v>
      </c>
      <c r="C2" s="166" t="s">
        <v>283</v>
      </c>
      <c r="D2" s="151" t="s">
        <v>284</v>
      </c>
      <c r="G2" s="207" t="s">
        <v>285</v>
      </c>
      <c r="H2" s="207" t="s">
        <v>285</v>
      </c>
      <c r="I2" s="207"/>
      <c r="J2" s="207" t="s">
        <v>286</v>
      </c>
      <c r="T2" s="213" t="s">
        <v>287</v>
      </c>
      <c r="U2" s="213" t="s">
        <v>288</v>
      </c>
      <c r="V2" s="213" t="s">
        <v>289</v>
      </c>
      <c r="W2" s="213" t="s">
        <v>290</v>
      </c>
      <c r="X2" s="213" t="s">
        <v>291</v>
      </c>
      <c r="Y2" s="213" t="s">
        <v>292</v>
      </c>
      <c r="Z2" s="213" t="s">
        <v>293</v>
      </c>
      <c r="AA2" s="213" t="s">
        <v>294</v>
      </c>
      <c r="AC2" s="151" t="s">
        <v>295</v>
      </c>
      <c r="AD2" s="151">
        <v>0</v>
      </c>
      <c r="AE2" s="151" t="b">
        <v>0</v>
      </c>
      <c r="AF2" s="151" t="s">
        <v>296</v>
      </c>
      <c r="AG2" s="151" t="s">
        <v>297</v>
      </c>
      <c r="AH2" s="151">
        <v>1</v>
      </c>
      <c r="AI2" s="167" t="s">
        <v>298</v>
      </c>
      <c r="AJ2" s="151" t="s">
        <v>299</v>
      </c>
      <c r="AK2" s="168" t="s">
        <v>300</v>
      </c>
      <c r="AL2" s="168" t="s">
        <v>301</v>
      </c>
      <c r="AM2" s="169" t="s">
        <v>302</v>
      </c>
      <c r="AN2" s="169"/>
      <c r="AO2" s="170" t="s">
        <v>303</v>
      </c>
      <c r="AP2" s="170" t="s">
        <v>304</v>
      </c>
      <c r="AQ2" s="170" t="s">
        <v>305</v>
      </c>
    </row>
    <row r="3" spans="1:43" ht="15.75" thickBot="1">
      <c r="A3" s="165" t="s">
        <v>306</v>
      </c>
      <c r="B3" s="171" t="s">
        <v>307</v>
      </c>
      <c r="C3" s="172"/>
      <c r="G3" s="238" t="s">
        <v>308</v>
      </c>
      <c r="H3" s="238" t="s">
        <v>308</v>
      </c>
      <c r="I3" s="238"/>
      <c r="J3" s="207" t="s">
        <v>285</v>
      </c>
      <c r="T3" s="213" t="s">
        <v>309</v>
      </c>
      <c r="U3" s="213" t="s">
        <v>310</v>
      </c>
      <c r="V3" s="213" t="s">
        <v>289</v>
      </c>
      <c r="W3" s="213" t="s">
        <v>290</v>
      </c>
      <c r="X3" s="213" t="s">
        <v>311</v>
      </c>
      <c r="Y3" s="213" t="s">
        <v>292</v>
      </c>
      <c r="Z3" s="213" t="s">
        <v>293</v>
      </c>
      <c r="AA3" s="213" t="s">
        <v>294</v>
      </c>
      <c r="AC3" s="151" t="s">
        <v>312</v>
      </c>
      <c r="AD3" s="151">
        <v>1</v>
      </c>
      <c r="AE3" s="151" t="b">
        <v>1</v>
      </c>
      <c r="AF3" s="151" t="s">
        <v>313</v>
      </c>
      <c r="AG3" s="151" t="s">
        <v>314</v>
      </c>
      <c r="AH3" s="151">
        <v>2</v>
      </c>
      <c r="AI3" s="167" t="s">
        <v>315</v>
      </c>
      <c r="AJ3" s="151" t="s">
        <v>316</v>
      </c>
      <c r="AK3" s="168" t="s">
        <v>317</v>
      </c>
      <c r="AL3" s="168" t="s">
        <v>318</v>
      </c>
      <c r="AM3" s="169" t="s">
        <v>319</v>
      </c>
      <c r="AN3" s="169"/>
      <c r="AO3" s="170" t="s">
        <v>320</v>
      </c>
      <c r="AP3" s="170" t="s">
        <v>321</v>
      </c>
      <c r="AQ3" s="170" t="s">
        <v>322</v>
      </c>
    </row>
    <row r="4" spans="1:43" ht="15.75" thickBot="1">
      <c r="A4" s="151" t="s">
        <v>275</v>
      </c>
      <c r="B4" s="173" t="s">
        <v>316</v>
      </c>
      <c r="G4" s="238"/>
      <c r="I4" s="429"/>
      <c r="J4" s="238" t="s">
        <v>323</v>
      </c>
      <c r="T4" s="213" t="s">
        <v>324</v>
      </c>
      <c r="U4" s="213" t="s">
        <v>325</v>
      </c>
      <c r="V4" s="213" t="s">
        <v>289</v>
      </c>
      <c r="W4" s="213" t="s">
        <v>290</v>
      </c>
      <c r="X4" s="213" t="s">
        <v>326</v>
      </c>
      <c r="Y4" s="213" t="s">
        <v>292</v>
      </c>
      <c r="Z4" s="213" t="s">
        <v>293</v>
      </c>
      <c r="AA4" s="213" t="s">
        <v>294</v>
      </c>
      <c r="AC4" s="151" t="s">
        <v>327</v>
      </c>
      <c r="AD4" s="151">
        <v>2</v>
      </c>
      <c r="AE4" s="151" t="s">
        <v>328</v>
      </c>
      <c r="AF4" s="151" t="s">
        <v>313</v>
      </c>
      <c r="AG4" s="151" t="s">
        <v>329</v>
      </c>
      <c r="AH4" s="151">
        <v>4</v>
      </c>
      <c r="AI4" s="167" t="s">
        <v>330</v>
      </c>
      <c r="AJ4" s="151" t="s">
        <v>331</v>
      </c>
      <c r="AL4" s="168"/>
      <c r="AM4" s="169" t="s">
        <v>332</v>
      </c>
      <c r="AN4" s="169"/>
      <c r="AO4" s="170" t="s">
        <v>333</v>
      </c>
      <c r="AP4" s="170" t="s">
        <v>334</v>
      </c>
      <c r="AQ4" s="170" t="s">
        <v>305</v>
      </c>
    </row>
    <row r="5" spans="1:43" ht="16.5" thickBot="1">
      <c r="A5" s="175" t="s">
        <v>335</v>
      </c>
      <c r="B5" s="174" t="s">
        <v>336</v>
      </c>
      <c r="G5" s="211"/>
      <c r="H5" s="211"/>
      <c r="I5" s="429"/>
      <c r="J5" s="429"/>
      <c r="N5" s="175"/>
      <c r="T5" s="213" t="s">
        <v>337</v>
      </c>
      <c r="U5" s="213" t="s">
        <v>338</v>
      </c>
      <c r="V5" s="213" t="s">
        <v>289</v>
      </c>
      <c r="W5" s="213" t="s">
        <v>290</v>
      </c>
      <c r="X5" s="213" t="s">
        <v>339</v>
      </c>
      <c r="Y5" s="213" t="s">
        <v>292</v>
      </c>
      <c r="Z5" s="213" t="s">
        <v>293</v>
      </c>
      <c r="AA5" s="213" t="s">
        <v>294</v>
      </c>
      <c r="AC5" s="151" t="s">
        <v>340</v>
      </c>
      <c r="AD5" s="151">
        <v>4</v>
      </c>
      <c r="AE5" s="151" t="s">
        <v>341</v>
      </c>
      <c r="AF5" s="151" t="s">
        <v>342</v>
      </c>
      <c r="AG5" s="151" t="s">
        <v>343</v>
      </c>
      <c r="AH5" s="151">
        <v>8</v>
      </c>
      <c r="AJ5" s="154" t="s">
        <v>344</v>
      </c>
      <c r="AM5" s="169" t="s">
        <v>345</v>
      </c>
      <c r="AO5" s="170" t="s">
        <v>346</v>
      </c>
      <c r="AP5" s="170" t="s">
        <v>347</v>
      </c>
      <c r="AQ5" s="170" t="s">
        <v>322</v>
      </c>
    </row>
    <row r="6" spans="1:43" ht="15.75" thickBot="1">
      <c r="A6" s="151" t="s">
        <v>348</v>
      </c>
      <c r="B6" s="176" t="s">
        <v>328</v>
      </c>
      <c r="D6" s="177" t="str">
        <f>TEXT(E6,"YYYY-MM-DD")</f>
        <v>1900-01-00</v>
      </c>
      <c r="E6" s="178"/>
      <c r="G6" s="211"/>
      <c r="H6" s="211"/>
      <c r="I6" s="429"/>
      <c r="J6" s="429"/>
      <c r="T6" s="213" t="s">
        <v>349</v>
      </c>
      <c r="U6" s="213" t="s">
        <v>350</v>
      </c>
      <c r="V6" s="213" t="s">
        <v>289</v>
      </c>
      <c r="W6" s="213" t="s">
        <v>290</v>
      </c>
      <c r="X6" s="213" t="s">
        <v>351</v>
      </c>
      <c r="Y6" s="213" t="s">
        <v>292</v>
      </c>
      <c r="Z6" s="213" t="s">
        <v>293</v>
      </c>
      <c r="AA6" s="213" t="s">
        <v>294</v>
      </c>
      <c r="AC6" s="151" t="s">
        <v>352</v>
      </c>
      <c r="AD6" s="151">
        <v>8</v>
      </c>
      <c r="AE6" s="151" t="s">
        <v>353</v>
      </c>
      <c r="AF6" s="151" t="s">
        <v>354</v>
      </c>
      <c r="AJ6" s="151" t="s">
        <v>355</v>
      </c>
      <c r="AO6" s="170" t="s">
        <v>356</v>
      </c>
      <c r="AP6" s="170" t="s">
        <v>357</v>
      </c>
      <c r="AQ6" s="170" t="s">
        <v>358</v>
      </c>
    </row>
    <row r="7" spans="1:43" ht="15.75" thickBot="1">
      <c r="A7" s="179" t="s">
        <v>359</v>
      </c>
      <c r="B7" s="180" t="s">
        <v>360</v>
      </c>
      <c r="C7" s="181" t="str">
        <f ca="1">tblParamSetting[[#This Row],[Sample]]</f>
        <v>2023-05-22</v>
      </c>
      <c r="D7" s="173" t="str">
        <f ca="1">TEXT(TODAY(),"YYYY-MM-DD")</f>
        <v>2023-05-22</v>
      </c>
      <c r="E7" s="182"/>
      <c r="G7" s="211"/>
      <c r="H7" s="211"/>
      <c r="I7" s="429"/>
      <c r="J7" s="429"/>
      <c r="T7" s="213" t="s">
        <v>361</v>
      </c>
      <c r="U7" s="213" t="s">
        <v>362</v>
      </c>
      <c r="V7" s="213" t="s">
        <v>289</v>
      </c>
      <c r="W7" s="213" t="s">
        <v>290</v>
      </c>
      <c r="X7" s="213" t="s">
        <v>363</v>
      </c>
      <c r="Y7" s="213" t="s">
        <v>292</v>
      </c>
      <c r="Z7" s="213" t="s">
        <v>293</v>
      </c>
      <c r="AA7" s="213" t="s">
        <v>294</v>
      </c>
      <c r="AC7" s="151" t="s">
        <v>364</v>
      </c>
      <c r="AD7" s="151">
        <v>16</v>
      </c>
      <c r="AE7" s="151" t="s">
        <v>365</v>
      </c>
      <c r="AF7" s="151" t="s">
        <v>366</v>
      </c>
      <c r="AJ7" s="151" t="s">
        <v>367</v>
      </c>
      <c r="AO7" s="170" t="s">
        <v>368</v>
      </c>
      <c r="AP7" s="170" t="s">
        <v>369</v>
      </c>
      <c r="AQ7" s="170" t="s">
        <v>370</v>
      </c>
    </row>
    <row r="8" spans="1:43" ht="15.75" thickBot="1">
      <c r="A8" s="151" t="s">
        <v>371</v>
      </c>
      <c r="B8" s="173">
        <v>15</v>
      </c>
      <c r="C8" s="183"/>
      <c r="G8" s="211"/>
      <c r="H8" s="211"/>
      <c r="I8" s="429"/>
      <c r="J8" s="429"/>
      <c r="T8" s="213" t="s">
        <v>372</v>
      </c>
      <c r="U8" s="213" t="s">
        <v>373</v>
      </c>
      <c r="V8" s="213" t="s">
        <v>289</v>
      </c>
      <c r="W8" s="213" t="s">
        <v>290</v>
      </c>
      <c r="X8" s="213" t="s">
        <v>363</v>
      </c>
      <c r="Y8" s="213" t="s">
        <v>292</v>
      </c>
      <c r="Z8" s="213" t="s">
        <v>293</v>
      </c>
      <c r="AA8" s="213" t="s">
        <v>294</v>
      </c>
      <c r="AE8" s="151" t="s">
        <v>374</v>
      </c>
      <c r="AF8" s="151" t="s">
        <v>375</v>
      </c>
      <c r="AO8" s="170" t="s">
        <v>376</v>
      </c>
      <c r="AP8" s="170" t="s">
        <v>377</v>
      </c>
      <c r="AQ8" s="170" t="s">
        <v>305</v>
      </c>
    </row>
    <row r="9" spans="1:43" ht="16.5" thickBot="1">
      <c r="A9" s="183" t="s">
        <v>378</v>
      </c>
      <c r="B9" s="184" t="b">
        <v>1</v>
      </c>
      <c r="C9" s="183"/>
      <c r="E9" s="185"/>
      <c r="F9" s="185"/>
      <c r="G9"/>
      <c r="H9"/>
      <c r="I9" s="1"/>
      <c r="J9" s="1"/>
      <c r="T9" s="213" t="s">
        <v>379</v>
      </c>
      <c r="U9" s="213" t="s">
        <v>380</v>
      </c>
      <c r="V9" s="213" t="s">
        <v>381</v>
      </c>
      <c r="W9" s="213" t="s">
        <v>290</v>
      </c>
      <c r="X9" s="213" t="s">
        <v>382</v>
      </c>
      <c r="Y9" s="213" t="s">
        <v>292</v>
      </c>
      <c r="Z9" s="213" t="s">
        <v>383</v>
      </c>
      <c r="AA9" s="213" t="s">
        <v>294</v>
      </c>
      <c r="AE9" s="151" t="s">
        <v>384</v>
      </c>
      <c r="AF9" s="151" t="s">
        <v>385</v>
      </c>
      <c r="AO9" s="170" t="s">
        <v>386</v>
      </c>
      <c r="AP9" s="170" t="s">
        <v>387</v>
      </c>
      <c r="AQ9" s="170" t="s">
        <v>322</v>
      </c>
    </row>
    <row r="10" spans="1:43" ht="16.5" thickBot="1">
      <c r="A10" s="186" t="s">
        <v>388</v>
      </c>
      <c r="B10" s="173"/>
      <c r="E10" s="187"/>
      <c r="F10" s="187"/>
      <c r="G10"/>
      <c r="H10"/>
      <c r="I10" s="1"/>
      <c r="T10" s="213" t="s">
        <v>389</v>
      </c>
      <c r="U10" s="213" t="s">
        <v>390</v>
      </c>
      <c r="V10" s="213" t="s">
        <v>391</v>
      </c>
      <c r="W10" s="213" t="s">
        <v>290</v>
      </c>
      <c r="X10" s="213" t="s">
        <v>392</v>
      </c>
      <c r="Y10" s="213" t="s">
        <v>292</v>
      </c>
      <c r="Z10" s="213" t="s">
        <v>383</v>
      </c>
      <c r="AA10" s="213" t="s">
        <v>294</v>
      </c>
      <c r="AE10" s="151" t="s">
        <v>393</v>
      </c>
      <c r="AF10" s="151" t="s">
        <v>394</v>
      </c>
      <c r="AO10" s="170" t="s">
        <v>395</v>
      </c>
      <c r="AP10" s="170" t="s">
        <v>396</v>
      </c>
      <c r="AQ10" s="170" t="s">
        <v>305</v>
      </c>
    </row>
    <row r="11" spans="1:43" ht="16.5" thickBot="1">
      <c r="A11" s="151" t="s">
        <v>282</v>
      </c>
      <c r="B11" s="184"/>
      <c r="C11" s="184"/>
      <c r="D11" s="184"/>
      <c r="E11" s="187"/>
      <c r="F11" s="187"/>
      <c r="G11"/>
      <c r="H11"/>
      <c r="I11" s="1"/>
      <c r="T11" s="213" t="s">
        <v>397</v>
      </c>
      <c r="U11" s="213" t="s">
        <v>398</v>
      </c>
      <c r="V11" s="213" t="s">
        <v>399</v>
      </c>
      <c r="W11" s="213" t="s">
        <v>290</v>
      </c>
      <c r="X11" s="213" t="s">
        <v>400</v>
      </c>
      <c r="Y11" s="213" t="s">
        <v>292</v>
      </c>
      <c r="Z11" s="213" t="s">
        <v>383</v>
      </c>
      <c r="AA11" s="213" t="s">
        <v>294</v>
      </c>
      <c r="AE11" s="151" t="s">
        <v>401</v>
      </c>
      <c r="AF11" s="151" t="s">
        <v>402</v>
      </c>
      <c r="AO11" s="170" t="s">
        <v>403</v>
      </c>
      <c r="AP11" s="170" t="s">
        <v>404</v>
      </c>
      <c r="AQ11" s="170" t="s">
        <v>322</v>
      </c>
    </row>
    <row r="12" spans="1:43" ht="16.5" thickBot="1">
      <c r="A12" s="179" t="s">
        <v>405</v>
      </c>
      <c r="B12" s="188" t="str">
        <f>"DG_{SUBJECT}_{TBL_NAME}-"&amp;tblParamSetting[[#This Row],[Sample]]&amp;".csv"</f>
        <v>DG_{SUBJECT}_{TBL_NAME}-E.2.4.0.csv</v>
      </c>
      <c r="D12" s="151" t="str">
        <f>LEFT(Terms!C5,LEN(Terms!C5)-1)</f>
        <v>E.2.4.0</v>
      </c>
      <c r="E12" s="187"/>
      <c r="F12" s="187"/>
      <c r="G12"/>
      <c r="H12"/>
      <c r="I12" s="1"/>
      <c r="T12" s="213" t="s">
        <v>406</v>
      </c>
      <c r="U12" s="213" t="s">
        <v>407</v>
      </c>
      <c r="V12" s="213" t="s">
        <v>408</v>
      </c>
      <c r="W12" s="213" t="s">
        <v>290</v>
      </c>
      <c r="X12" s="213" t="s">
        <v>409</v>
      </c>
      <c r="Y12" s="213" t="s">
        <v>292</v>
      </c>
      <c r="Z12" s="213" t="s">
        <v>383</v>
      </c>
      <c r="AA12" s="213" t="s">
        <v>294</v>
      </c>
      <c r="AE12" s="151" t="s">
        <v>410</v>
      </c>
      <c r="AF12" s="151" t="s">
        <v>411</v>
      </c>
      <c r="AO12" s="170" t="s">
        <v>412</v>
      </c>
      <c r="AP12" s="170" t="s">
        <v>413</v>
      </c>
      <c r="AQ12" s="170" t="s">
        <v>305</v>
      </c>
    </row>
    <row r="13" spans="1:43" ht="16.5" thickBot="1">
      <c r="A13" s="248" t="s">
        <v>414</v>
      </c>
      <c r="B13" s="173" t="s">
        <v>415</v>
      </c>
      <c r="E13" s="189"/>
      <c r="F13" s="187"/>
      <c r="G13"/>
      <c r="H13"/>
      <c r="I13" s="1"/>
      <c r="K13"/>
      <c r="T13" s="213" t="s">
        <v>348</v>
      </c>
      <c r="U13" s="213" t="s">
        <v>416</v>
      </c>
      <c r="V13" s="213" t="s">
        <v>417</v>
      </c>
      <c r="W13" s="213" t="s">
        <v>418</v>
      </c>
      <c r="X13" s="213" t="b">
        <v>0</v>
      </c>
      <c r="Y13" s="213" t="s">
        <v>419</v>
      </c>
      <c r="Z13" s="213" t="s">
        <v>293</v>
      </c>
      <c r="AA13" s="213" t="s">
        <v>294</v>
      </c>
      <c r="AE13" s="151">
        <v>16</v>
      </c>
      <c r="AF13" s="151" t="s">
        <v>366</v>
      </c>
      <c r="AO13" s="170" t="s">
        <v>420</v>
      </c>
      <c r="AP13" s="170" t="s">
        <v>421</v>
      </c>
      <c r="AQ13" s="170" t="s">
        <v>305</v>
      </c>
    </row>
    <row r="14" spans="1:43" ht="16.5" thickBot="1">
      <c r="A14" s="151" t="s">
        <v>422</v>
      </c>
      <c r="B14" s="173" t="s">
        <v>423</v>
      </c>
      <c r="E14" s="190"/>
      <c r="F14" s="187"/>
      <c r="G14"/>
      <c r="H14"/>
      <c r="I14" s="1"/>
      <c r="K14"/>
      <c r="T14" s="213" t="s">
        <v>424</v>
      </c>
      <c r="U14" s="213" t="s">
        <v>425</v>
      </c>
      <c r="V14" s="213" t="s">
        <v>426</v>
      </c>
      <c r="W14" s="213" t="s">
        <v>427</v>
      </c>
      <c r="X14" s="213" t="s">
        <v>428</v>
      </c>
      <c r="Y14" s="213" t="s">
        <v>419</v>
      </c>
      <c r="Z14" s="213" t="s">
        <v>293</v>
      </c>
      <c r="AA14" s="213" t="s">
        <v>294</v>
      </c>
      <c r="AE14" s="151">
        <v>24</v>
      </c>
      <c r="AF14" s="151" t="s">
        <v>385</v>
      </c>
      <c r="AO14" s="170" t="s">
        <v>429</v>
      </c>
      <c r="AP14" s="170" t="s">
        <v>430</v>
      </c>
      <c r="AQ14" s="170" t="s">
        <v>322</v>
      </c>
    </row>
    <row r="15" spans="1:43" ht="15.75">
      <c r="A15" s="213" t="s">
        <v>431</v>
      </c>
      <c r="B15" s="392" t="str">
        <f>"{{DGP_STATUS}}=""" &amp; tblParamSetting[[#This Row],[Comment]] &amp; """"</f>
        <v>{{DGP_STATUS}}="Draft"</v>
      </c>
      <c r="C15" s="153" t="s">
        <v>432</v>
      </c>
      <c r="E15" s="190"/>
      <c r="F15" s="187"/>
      <c r="G15"/>
      <c r="H15"/>
      <c r="I15" s="191"/>
      <c r="K15"/>
      <c r="T15" s="213" t="s">
        <v>433</v>
      </c>
      <c r="U15" s="213" t="s">
        <v>434</v>
      </c>
      <c r="V15" s="213" t="b">
        <v>0</v>
      </c>
      <c r="W15" s="213" t="s">
        <v>435</v>
      </c>
      <c r="X15" s="213" t="b">
        <v>1</v>
      </c>
      <c r="Y15" s="213" t="s">
        <v>419</v>
      </c>
      <c r="Z15" s="213" t="s">
        <v>293</v>
      </c>
      <c r="AA15" s="213" t="s">
        <v>294</v>
      </c>
      <c r="AE15" s="151">
        <v>31</v>
      </c>
      <c r="AF15" s="151" t="s">
        <v>394</v>
      </c>
      <c r="AO15" s="170" t="s">
        <v>436</v>
      </c>
      <c r="AP15" s="170" t="s">
        <v>437</v>
      </c>
      <c r="AQ15" s="170" t="s">
        <v>305</v>
      </c>
    </row>
    <row r="16" spans="1:43" ht="16.5" thickBot="1">
      <c r="A16" s="213" t="s">
        <v>431</v>
      </c>
      <c r="B16" s="173" t="str">
        <f>"{{DATAOWNER_BG}}=""" &amp; tblParamSetting[[#This Row],[Comment]] &amp; """"</f>
        <v>{{DATAOWNER_BG}}="EBG"</v>
      </c>
      <c r="C16" s="153" t="s">
        <v>438</v>
      </c>
      <c r="D16" s="76"/>
      <c r="E16" s="190"/>
      <c r="F16" s="187"/>
      <c r="I16" s="191"/>
      <c r="K16"/>
      <c r="T16" s="213" t="s">
        <v>359</v>
      </c>
      <c r="U16" s="213" t="s">
        <v>439</v>
      </c>
      <c r="V16" s="213" t="s">
        <v>440</v>
      </c>
      <c r="W16" s="213" t="s">
        <v>427</v>
      </c>
      <c r="X16" s="213" t="s">
        <v>291</v>
      </c>
      <c r="Y16" s="213" t="s">
        <v>419</v>
      </c>
      <c r="Z16" s="213" t="s">
        <v>293</v>
      </c>
      <c r="AA16" s="213" t="s">
        <v>294</v>
      </c>
      <c r="AE16" s="151">
        <v>33</v>
      </c>
      <c r="AF16" s="151" t="s">
        <v>402</v>
      </c>
      <c r="AO16" s="170" t="s">
        <v>441</v>
      </c>
      <c r="AP16" s="170" t="s">
        <v>442</v>
      </c>
      <c r="AQ16" s="170" t="s">
        <v>322</v>
      </c>
    </row>
    <row r="17" spans="1:43" ht="16.5" thickBot="1">
      <c r="A17" s="213" t="s">
        <v>443</v>
      </c>
      <c r="B17" s="173" t="s">
        <v>444</v>
      </c>
      <c r="E17" s="190"/>
      <c r="F17" s="187"/>
      <c r="G17"/>
      <c r="H17"/>
      <c r="I17" s="191"/>
      <c r="K17"/>
      <c r="T17" s="213" t="s">
        <v>431</v>
      </c>
      <c r="U17" s="213" t="s">
        <v>445</v>
      </c>
      <c r="V17" s="213" t="s">
        <v>446</v>
      </c>
      <c r="W17" s="213" t="s">
        <v>427</v>
      </c>
      <c r="X17" s="213" t="s">
        <v>291</v>
      </c>
      <c r="Y17" s="213" t="s">
        <v>447</v>
      </c>
      <c r="Z17" s="213" t="s">
        <v>293</v>
      </c>
      <c r="AA17" s="213" t="s">
        <v>294</v>
      </c>
      <c r="AE17" s="151">
        <v>67</v>
      </c>
      <c r="AF17" s="151" t="s">
        <v>411</v>
      </c>
      <c r="AO17" s="170" t="s">
        <v>448</v>
      </c>
      <c r="AP17" s="170" t="s">
        <v>449</v>
      </c>
      <c r="AQ17" s="170" t="s">
        <v>450</v>
      </c>
    </row>
    <row r="18" spans="1:43" ht="16.5" thickBot="1">
      <c r="A18" s="151" t="s">
        <v>451</v>
      </c>
      <c r="B18" s="173" t="str">
        <f>envCheck()</f>
        <v>BIG5</v>
      </c>
      <c r="E18" s="190"/>
      <c r="F18" s="187"/>
      <c r="I18" s="191"/>
      <c r="K18"/>
      <c r="T18" s="213" t="s">
        <v>452</v>
      </c>
      <c r="U18" s="213" t="s">
        <v>453</v>
      </c>
      <c r="V18" s="213" t="s">
        <v>454</v>
      </c>
      <c r="W18" s="213" t="s">
        <v>427</v>
      </c>
      <c r="X18" s="213" t="s">
        <v>454</v>
      </c>
      <c r="Y18" s="213" t="s">
        <v>419</v>
      </c>
      <c r="Z18" s="213" t="s">
        <v>455</v>
      </c>
      <c r="AA18" s="213" t="s">
        <v>294</v>
      </c>
      <c r="AE18" s="151">
        <v>128</v>
      </c>
      <c r="AF18" s="151" t="s">
        <v>456</v>
      </c>
      <c r="AO18" s="170" t="s">
        <v>457</v>
      </c>
      <c r="AP18" s="170" t="s">
        <v>458</v>
      </c>
      <c r="AQ18" s="170" t="s">
        <v>459</v>
      </c>
    </row>
    <row r="19" spans="1:43" ht="16.5" thickBot="1">
      <c r="A19" s="151" t="s">
        <v>460</v>
      </c>
      <c r="B19" s="173" t="b">
        <v>0</v>
      </c>
      <c r="F19" s="187"/>
      <c r="I19" s="191"/>
      <c r="K19"/>
      <c r="T19" s="213" t="s">
        <v>461</v>
      </c>
      <c r="U19" s="213" t="s">
        <v>462</v>
      </c>
      <c r="V19" s="213" t="b">
        <v>0</v>
      </c>
      <c r="W19" s="213" t="s">
        <v>290</v>
      </c>
      <c r="X19" s="213" t="s">
        <v>463</v>
      </c>
      <c r="Y19" s="213" t="s">
        <v>419</v>
      </c>
      <c r="Z19" s="213" t="s">
        <v>455</v>
      </c>
      <c r="AA19" s="213" t="s">
        <v>294</v>
      </c>
      <c r="AO19" s="170" t="s">
        <v>464</v>
      </c>
      <c r="AP19" s="170" t="s">
        <v>465</v>
      </c>
      <c r="AQ19" s="170" t="s">
        <v>466</v>
      </c>
    </row>
    <row r="20" spans="1:43" ht="15.75">
      <c r="A20" s="151" t="s">
        <v>467</v>
      </c>
      <c r="B20" s="173" t="s">
        <v>468</v>
      </c>
      <c r="F20" s="187"/>
      <c r="I20" s="191"/>
      <c r="K20"/>
      <c r="T20" s="213" t="s">
        <v>469</v>
      </c>
      <c r="U20" s="213" t="s">
        <v>470</v>
      </c>
      <c r="V20" s="213" t="s">
        <v>471</v>
      </c>
      <c r="W20" s="213" t="s">
        <v>427</v>
      </c>
      <c r="X20" s="213" t="s">
        <v>291</v>
      </c>
      <c r="Y20" s="213" t="s">
        <v>472</v>
      </c>
      <c r="Z20" s="213" t="s">
        <v>473</v>
      </c>
      <c r="AA20" s="213" t="s">
        <v>294</v>
      </c>
    </row>
    <row r="21" spans="1:43" ht="15.75">
      <c r="F21" s="187"/>
      <c r="I21" s="191"/>
      <c r="K21"/>
      <c r="T21" s="213" t="s">
        <v>474</v>
      </c>
      <c r="U21" s="213" t="s">
        <v>470</v>
      </c>
      <c r="V21" s="213">
        <v>5480</v>
      </c>
      <c r="W21" s="213" t="s">
        <v>427</v>
      </c>
      <c r="X21" s="213" t="s">
        <v>291</v>
      </c>
      <c r="Y21" s="213" t="s">
        <v>472</v>
      </c>
      <c r="Z21" s="213" t="s">
        <v>473</v>
      </c>
      <c r="AA21" s="213" t="s">
        <v>294</v>
      </c>
    </row>
    <row r="22" spans="1:43" ht="15.75">
      <c r="F22" s="187"/>
      <c r="I22" s="191"/>
      <c r="K22"/>
      <c r="T22" s="213" t="s">
        <v>475</v>
      </c>
      <c r="U22" s="213" t="s">
        <v>470</v>
      </c>
      <c r="V22" s="213" t="s">
        <v>476</v>
      </c>
      <c r="W22" s="213" t="s">
        <v>427</v>
      </c>
      <c r="X22" s="213" t="s">
        <v>291</v>
      </c>
      <c r="Y22" s="213" t="s">
        <v>472</v>
      </c>
      <c r="Z22" s="213" t="s">
        <v>473</v>
      </c>
      <c r="AA22" s="213" t="s">
        <v>294</v>
      </c>
    </row>
    <row r="23" spans="1:43" ht="15.75">
      <c r="F23" s="187"/>
      <c r="K23"/>
      <c r="T23" s="213" t="s">
        <v>477</v>
      </c>
      <c r="U23" s="213" t="s">
        <v>470</v>
      </c>
      <c r="V23" s="213" t="s">
        <v>478</v>
      </c>
      <c r="W23" s="213" t="s">
        <v>427</v>
      </c>
      <c r="X23" s="213" t="s">
        <v>291</v>
      </c>
      <c r="Y23" s="213" t="s">
        <v>472</v>
      </c>
      <c r="Z23" s="213" t="s">
        <v>473</v>
      </c>
      <c r="AA23" s="213" t="s">
        <v>294</v>
      </c>
    </row>
    <row r="24" spans="1:43" ht="15.75">
      <c r="F24" s="187"/>
      <c r="K24"/>
      <c r="T24" s="213" t="s">
        <v>479</v>
      </c>
      <c r="U24" s="213" t="s">
        <v>470</v>
      </c>
      <c r="V24" s="213">
        <v>100</v>
      </c>
      <c r="W24" s="213" t="s">
        <v>418</v>
      </c>
      <c r="X24" s="213" t="s">
        <v>291</v>
      </c>
      <c r="Y24" s="213" t="s">
        <v>472</v>
      </c>
      <c r="Z24" s="213" t="s">
        <v>473</v>
      </c>
      <c r="AA24" s="213" t="s">
        <v>294</v>
      </c>
    </row>
    <row r="25" spans="1:43" ht="15.75">
      <c r="F25" s="187"/>
      <c r="K25"/>
      <c r="T25" s="213" t="s">
        <v>480</v>
      </c>
      <c r="U25" s="213" t="s">
        <v>470</v>
      </c>
      <c r="V25" s="213">
        <v>120</v>
      </c>
      <c r="W25" s="213" t="s">
        <v>418</v>
      </c>
      <c r="X25" s="213" t="s">
        <v>291</v>
      </c>
      <c r="Y25" s="213" t="s">
        <v>472</v>
      </c>
      <c r="Z25" s="213" t="s">
        <v>473</v>
      </c>
      <c r="AA25" s="213" t="s">
        <v>294</v>
      </c>
    </row>
    <row r="26" spans="1:43" ht="15.75">
      <c r="F26" s="187"/>
      <c r="K26"/>
      <c r="T26" s="213" t="s">
        <v>481</v>
      </c>
      <c r="U26" s="213" t="s">
        <v>482</v>
      </c>
      <c r="V26" s="213" t="s">
        <v>483</v>
      </c>
      <c r="W26" s="213" t="s">
        <v>484</v>
      </c>
      <c r="X26" s="213" t="s">
        <v>291</v>
      </c>
      <c r="Y26" s="213" t="s">
        <v>472</v>
      </c>
      <c r="Z26" s="213" t="s">
        <v>485</v>
      </c>
      <c r="AA26" s="213" t="s">
        <v>294</v>
      </c>
    </row>
    <row r="27" spans="1:43" ht="15.75">
      <c r="F27" s="187"/>
      <c r="K27"/>
      <c r="T27" s="213" t="s">
        <v>486</v>
      </c>
      <c r="U27" s="213" t="s">
        <v>487</v>
      </c>
      <c r="V27" s="213" t="b">
        <v>1</v>
      </c>
      <c r="W27" s="213" t="s">
        <v>435</v>
      </c>
      <c r="X27" s="213" t="b">
        <v>0</v>
      </c>
      <c r="Y27" s="213" t="s">
        <v>472</v>
      </c>
      <c r="Z27" s="213" t="s">
        <v>293</v>
      </c>
      <c r="AA27" s="213" t="s">
        <v>294</v>
      </c>
    </row>
    <row r="28" spans="1:43" ht="15.75">
      <c r="F28" s="187"/>
      <c r="K28"/>
      <c r="T28" s="213" t="s">
        <v>488</v>
      </c>
      <c r="U28" s="213" t="s">
        <v>489</v>
      </c>
      <c r="V28" s="213">
        <v>1</v>
      </c>
      <c r="W28" s="213" t="s">
        <v>490</v>
      </c>
      <c r="X28" s="213" t="s">
        <v>491</v>
      </c>
      <c r="Y28" s="213" t="s">
        <v>492</v>
      </c>
      <c r="Z28" s="213" t="s">
        <v>493</v>
      </c>
      <c r="AA28" s="213" t="s">
        <v>294</v>
      </c>
    </row>
    <row r="29" spans="1:43" ht="15.75">
      <c r="F29" s="187"/>
      <c r="K29"/>
      <c r="T29" s="213" t="s">
        <v>494</v>
      </c>
      <c r="U29" s="213" t="s">
        <v>495</v>
      </c>
      <c r="V29" s="213" t="s">
        <v>496</v>
      </c>
      <c r="W29" s="213" t="s">
        <v>427</v>
      </c>
      <c r="X29" s="213"/>
      <c r="Y29" s="213" t="s">
        <v>492</v>
      </c>
      <c r="Z29" s="213" t="s">
        <v>493</v>
      </c>
      <c r="AA29" s="213" t="s">
        <v>294</v>
      </c>
    </row>
    <row r="30" spans="1:43" ht="15.75">
      <c r="K30"/>
      <c r="T30" s="213" t="s">
        <v>497</v>
      </c>
      <c r="U30" s="213" t="s">
        <v>498</v>
      </c>
      <c r="V30" s="213" t="s">
        <v>499</v>
      </c>
      <c r="W30" s="213" t="s">
        <v>427</v>
      </c>
      <c r="X30" s="213" t="s">
        <v>500</v>
      </c>
      <c r="Y30" s="213" t="s">
        <v>447</v>
      </c>
      <c r="Z30" s="213" t="s">
        <v>501</v>
      </c>
      <c r="AA30" s="213" t="s">
        <v>294</v>
      </c>
    </row>
    <row r="31" spans="1:43" ht="15.75">
      <c r="K31"/>
      <c r="T31" s="213" t="s">
        <v>502</v>
      </c>
      <c r="U31" s="213" t="s">
        <v>503</v>
      </c>
      <c r="V31" s="213" t="s">
        <v>504</v>
      </c>
      <c r="W31" s="213" t="s">
        <v>427</v>
      </c>
      <c r="X31" s="213" t="s">
        <v>500</v>
      </c>
      <c r="Y31" s="213" t="s">
        <v>447</v>
      </c>
      <c r="Z31" s="213" t="s">
        <v>501</v>
      </c>
      <c r="AA31" s="213" t="s">
        <v>294</v>
      </c>
    </row>
    <row r="32" spans="1:43" ht="15.75">
      <c r="K32"/>
      <c r="T32" s="213" t="s">
        <v>505</v>
      </c>
      <c r="U32" s="213" t="s">
        <v>506</v>
      </c>
      <c r="V32" s="213" t="s">
        <v>507</v>
      </c>
      <c r="W32" s="213" t="s">
        <v>427</v>
      </c>
      <c r="X32" s="213" t="s">
        <v>508</v>
      </c>
      <c r="Y32" s="213" t="s">
        <v>447</v>
      </c>
      <c r="Z32" s="213" t="s">
        <v>501</v>
      </c>
      <c r="AA32" s="213" t="s">
        <v>294</v>
      </c>
    </row>
    <row r="33" spans="11:27" ht="15.75">
      <c r="K33"/>
      <c r="T33" s="213" t="s">
        <v>509</v>
      </c>
      <c r="U33" s="213" t="s">
        <v>510</v>
      </c>
      <c r="V33" s="213" t="s">
        <v>511</v>
      </c>
      <c r="W33" s="213" t="s">
        <v>427</v>
      </c>
      <c r="X33" s="213" t="s">
        <v>512</v>
      </c>
      <c r="Y33" s="213" t="s">
        <v>447</v>
      </c>
      <c r="Z33" s="213" t="s">
        <v>501</v>
      </c>
      <c r="AA33" s="213" t="s">
        <v>294</v>
      </c>
    </row>
    <row r="34" spans="11:27" ht="15.75">
      <c r="K34"/>
      <c r="T34" s="213" t="s">
        <v>513</v>
      </c>
      <c r="U34" s="213" t="s">
        <v>514</v>
      </c>
      <c r="V34" s="213" t="s">
        <v>515</v>
      </c>
      <c r="W34" s="213" t="s">
        <v>427</v>
      </c>
      <c r="X34" s="213" t="s">
        <v>516</v>
      </c>
      <c r="Y34" s="213" t="s">
        <v>447</v>
      </c>
      <c r="Z34" s="213" t="s">
        <v>501</v>
      </c>
      <c r="AA34" s="213" t="s">
        <v>294</v>
      </c>
    </row>
    <row r="35" spans="11:27" ht="15.75">
      <c r="K35"/>
      <c r="T35" s="213" t="s">
        <v>517</v>
      </c>
      <c r="U35" s="213" t="s">
        <v>518</v>
      </c>
      <c r="V35" s="213" t="s">
        <v>519</v>
      </c>
      <c r="W35" s="213" t="s">
        <v>427</v>
      </c>
      <c r="X35" s="213" t="s">
        <v>291</v>
      </c>
      <c r="Y35" s="213" t="s">
        <v>447</v>
      </c>
      <c r="Z35" s="213" t="s">
        <v>501</v>
      </c>
      <c r="AA35" s="213" t="s">
        <v>294</v>
      </c>
    </row>
    <row r="36" spans="11:27" ht="15.75">
      <c r="K36"/>
      <c r="T36" s="213" t="s">
        <v>520</v>
      </c>
      <c r="U36" s="213" t="s">
        <v>521</v>
      </c>
      <c r="V36" s="213" t="s">
        <v>519</v>
      </c>
      <c r="W36" s="213" t="s">
        <v>427</v>
      </c>
      <c r="X36" s="213" t="s">
        <v>291</v>
      </c>
      <c r="Y36" s="213" t="s">
        <v>447</v>
      </c>
      <c r="Z36" s="213" t="s">
        <v>501</v>
      </c>
      <c r="AA36" s="213" t="s">
        <v>294</v>
      </c>
    </row>
    <row r="37" spans="11:27" ht="15.75">
      <c r="K37"/>
      <c r="T37" s="213" t="s">
        <v>522</v>
      </c>
      <c r="U37" s="213" t="s">
        <v>523</v>
      </c>
      <c r="V37" s="213" t="s">
        <v>524</v>
      </c>
      <c r="W37" s="213" t="s">
        <v>427</v>
      </c>
      <c r="X37" s="213" t="s">
        <v>291</v>
      </c>
      <c r="Y37" s="213" t="s">
        <v>447</v>
      </c>
      <c r="Z37" s="213" t="s">
        <v>501</v>
      </c>
      <c r="AA37" s="213" t="s">
        <v>294</v>
      </c>
    </row>
    <row r="38" spans="11:27" ht="15.75">
      <c r="K38"/>
      <c r="T38" s="213" t="s">
        <v>525</v>
      </c>
      <c r="U38" s="213" t="s">
        <v>526</v>
      </c>
      <c r="V38" s="213" t="s">
        <v>527</v>
      </c>
      <c r="W38" s="213" t="s">
        <v>427</v>
      </c>
      <c r="X38" s="213" t="s">
        <v>291</v>
      </c>
      <c r="Y38" s="213" t="s">
        <v>447</v>
      </c>
      <c r="Z38" s="213" t="s">
        <v>501</v>
      </c>
      <c r="AA38" s="213" t="s">
        <v>294</v>
      </c>
    </row>
    <row r="39" spans="11:27" ht="15.75">
      <c r="K39"/>
      <c r="T39" s="213" t="s">
        <v>528</v>
      </c>
      <c r="U39" s="213" t="s">
        <v>529</v>
      </c>
      <c r="V39" s="213" t="s">
        <v>530</v>
      </c>
      <c r="W39" s="213" t="s">
        <v>427</v>
      </c>
      <c r="X39" s="213" t="s">
        <v>291</v>
      </c>
      <c r="Y39" s="213" t="s">
        <v>447</v>
      </c>
      <c r="Z39" s="213" t="s">
        <v>501</v>
      </c>
      <c r="AA39" s="213" t="s">
        <v>294</v>
      </c>
    </row>
    <row r="40" spans="11:27" ht="15.75">
      <c r="K40"/>
      <c r="T40" s="213" t="s">
        <v>531</v>
      </c>
      <c r="U40" s="213" t="s">
        <v>532</v>
      </c>
      <c r="V40" s="213" t="s">
        <v>533</v>
      </c>
      <c r="W40" s="213" t="s">
        <v>418</v>
      </c>
      <c r="X40" s="213" t="s">
        <v>534</v>
      </c>
      <c r="Y40" s="213" t="s">
        <v>447</v>
      </c>
      <c r="Z40" s="213" t="s">
        <v>501</v>
      </c>
      <c r="AA40" s="213" t="s">
        <v>294</v>
      </c>
    </row>
    <row r="41" spans="11:27" ht="15.75">
      <c r="K41"/>
      <c r="T41" s="213" t="s">
        <v>535</v>
      </c>
      <c r="U41" s="213" t="s">
        <v>536</v>
      </c>
      <c r="V41" s="213" t="s">
        <v>537</v>
      </c>
      <c r="W41" s="213" t="s">
        <v>427</v>
      </c>
      <c r="X41" s="213" t="s">
        <v>538</v>
      </c>
      <c r="Y41" s="213" t="s">
        <v>447</v>
      </c>
      <c r="Z41" s="213" t="s">
        <v>501</v>
      </c>
      <c r="AA41" s="213" t="s">
        <v>294</v>
      </c>
    </row>
    <row r="42" spans="11:27" ht="15.75">
      <c r="K42"/>
      <c r="T42" s="213" t="s">
        <v>539</v>
      </c>
      <c r="U42" s="213" t="s">
        <v>540</v>
      </c>
      <c r="V42" s="213" t="s">
        <v>541</v>
      </c>
      <c r="W42" s="213" t="s">
        <v>427</v>
      </c>
      <c r="X42" s="213" t="s">
        <v>542</v>
      </c>
      <c r="Y42" s="213" t="s">
        <v>447</v>
      </c>
      <c r="Z42" s="213" t="s">
        <v>501</v>
      </c>
      <c r="AA42" s="213" t="s">
        <v>294</v>
      </c>
    </row>
    <row r="43" spans="11:27" ht="15.75">
      <c r="K43"/>
      <c r="T43" s="213" t="s">
        <v>543</v>
      </c>
      <c r="U43" s="213" t="s">
        <v>544</v>
      </c>
      <c r="V43" s="213" t="s">
        <v>541</v>
      </c>
      <c r="W43" s="213" t="s">
        <v>427</v>
      </c>
      <c r="X43" s="213" t="s">
        <v>545</v>
      </c>
      <c r="Y43" s="213" t="s">
        <v>447</v>
      </c>
      <c r="Z43" s="213" t="s">
        <v>501</v>
      </c>
      <c r="AA43" s="213" t="s">
        <v>294</v>
      </c>
    </row>
    <row r="44" spans="11:27" ht="15.75">
      <c r="K44"/>
      <c r="T44" s="213" t="s">
        <v>546</v>
      </c>
      <c r="U44" s="213" t="s">
        <v>547</v>
      </c>
      <c r="V44" s="213" t="s">
        <v>548</v>
      </c>
      <c r="W44" s="213" t="s">
        <v>427</v>
      </c>
      <c r="X44" s="213" t="s">
        <v>548</v>
      </c>
      <c r="Y44" s="213" t="s">
        <v>447</v>
      </c>
      <c r="Z44" s="213" t="s">
        <v>501</v>
      </c>
      <c r="AA44" s="213" t="s">
        <v>294</v>
      </c>
    </row>
    <row r="45" spans="11:27" ht="15.75">
      <c r="K45"/>
      <c r="T45" s="213" t="s">
        <v>549</v>
      </c>
      <c r="U45" s="213" t="s">
        <v>550</v>
      </c>
      <c r="V45" s="213" t="s">
        <v>551</v>
      </c>
      <c r="W45" s="213" t="s">
        <v>427</v>
      </c>
      <c r="X45" s="213" t="s">
        <v>552</v>
      </c>
      <c r="Y45" s="213" t="s">
        <v>447</v>
      </c>
      <c r="Z45" s="213" t="s">
        <v>501</v>
      </c>
      <c r="AA45" s="213" t="s">
        <v>294</v>
      </c>
    </row>
    <row r="46" spans="11:27" ht="15.75">
      <c r="K46"/>
      <c r="T46" s="213" t="s">
        <v>553</v>
      </c>
      <c r="U46" s="213" t="s">
        <v>554</v>
      </c>
      <c r="V46" s="213" t="s">
        <v>555</v>
      </c>
      <c r="W46" s="213" t="s">
        <v>427</v>
      </c>
      <c r="X46" s="213" t="s">
        <v>556</v>
      </c>
      <c r="Y46" s="213" t="s">
        <v>447</v>
      </c>
      <c r="Z46" s="213" t="s">
        <v>501</v>
      </c>
      <c r="AA46" s="213" t="s">
        <v>294</v>
      </c>
    </row>
    <row r="47" spans="11:27" ht="15.75">
      <c r="K47"/>
      <c r="T47" s="213" t="s">
        <v>557</v>
      </c>
      <c r="U47" s="213" t="s">
        <v>558</v>
      </c>
      <c r="V47" s="213" t="s">
        <v>559</v>
      </c>
      <c r="W47" s="213" t="s">
        <v>427</v>
      </c>
      <c r="X47" s="213" t="s">
        <v>560</v>
      </c>
      <c r="Y47" s="213" t="s">
        <v>447</v>
      </c>
      <c r="Z47" s="213" t="s">
        <v>501</v>
      </c>
      <c r="AA47" s="213" t="s">
        <v>294</v>
      </c>
    </row>
    <row r="48" spans="11:27" ht="15.75">
      <c r="K48"/>
      <c r="T48" s="213" t="s">
        <v>561</v>
      </c>
      <c r="U48" s="213" t="s">
        <v>562</v>
      </c>
      <c r="V48" s="213" t="s">
        <v>548</v>
      </c>
      <c r="W48" s="213" t="s">
        <v>427</v>
      </c>
      <c r="X48" s="213" t="s">
        <v>563</v>
      </c>
      <c r="Y48" s="213" t="s">
        <v>492</v>
      </c>
      <c r="Z48" s="213" t="s">
        <v>501</v>
      </c>
      <c r="AA48" s="213" t="s">
        <v>294</v>
      </c>
    </row>
    <row r="49" spans="11:27" ht="15.75">
      <c r="K49"/>
      <c r="T49" s="213" t="s">
        <v>564</v>
      </c>
      <c r="U49" s="213" t="s">
        <v>565</v>
      </c>
      <c r="V49" s="213" t="s">
        <v>566</v>
      </c>
      <c r="W49" s="213" t="s">
        <v>427</v>
      </c>
      <c r="X49" s="213" t="s">
        <v>566</v>
      </c>
      <c r="Y49" s="213" t="s">
        <v>492</v>
      </c>
      <c r="Z49" s="213" t="s">
        <v>501</v>
      </c>
      <c r="AA49" s="213" t="s">
        <v>294</v>
      </c>
    </row>
    <row r="50" spans="11:27" ht="15.75">
      <c r="K50"/>
      <c r="T50" s="213" t="s">
        <v>567</v>
      </c>
      <c r="U50" s="213" t="s">
        <v>568</v>
      </c>
      <c r="V50" s="213" t="s">
        <v>300</v>
      </c>
      <c r="W50" s="213" t="s">
        <v>569</v>
      </c>
      <c r="X50" s="213" t="s">
        <v>300</v>
      </c>
      <c r="Y50" s="213" t="s">
        <v>447</v>
      </c>
      <c r="Z50" s="213" t="s">
        <v>501</v>
      </c>
      <c r="AA50" s="213" t="s">
        <v>294</v>
      </c>
    </row>
    <row r="51" spans="11:27" ht="15.75">
      <c r="K51"/>
      <c r="T51" s="213" t="s">
        <v>570</v>
      </c>
      <c r="U51" s="213" t="s">
        <v>571</v>
      </c>
      <c r="V51" s="213" t="s">
        <v>301</v>
      </c>
      <c r="W51" s="213" t="s">
        <v>569</v>
      </c>
      <c r="X51" s="213" t="s">
        <v>301</v>
      </c>
      <c r="Y51" s="213" t="s">
        <v>447</v>
      </c>
      <c r="Z51" s="213" t="s">
        <v>501</v>
      </c>
      <c r="AA51" s="213" t="s">
        <v>294</v>
      </c>
    </row>
    <row r="52" spans="11:27" ht="15.75">
      <c r="K52"/>
      <c r="T52" s="213" t="s">
        <v>572</v>
      </c>
      <c r="U52" s="213" t="s">
        <v>573</v>
      </c>
      <c r="V52" s="213" t="s">
        <v>574</v>
      </c>
      <c r="W52" s="213" t="s">
        <v>427</v>
      </c>
      <c r="X52" s="213" t="s">
        <v>575</v>
      </c>
      <c r="Y52" s="213" t="s">
        <v>447</v>
      </c>
      <c r="Z52" s="213" t="s">
        <v>501</v>
      </c>
      <c r="AA52" s="213" t="s">
        <v>294</v>
      </c>
    </row>
    <row r="53" spans="11:27" ht="15.75">
      <c r="K53"/>
      <c r="T53" s="213" t="s">
        <v>576</v>
      </c>
      <c r="U53" s="213" t="s">
        <v>577</v>
      </c>
      <c r="V53" s="213" t="b">
        <v>0</v>
      </c>
      <c r="W53" s="213" t="s">
        <v>435</v>
      </c>
      <c r="X53" s="213" t="b">
        <v>0</v>
      </c>
      <c r="Y53" s="213" t="s">
        <v>447</v>
      </c>
      <c r="Z53" s="213" t="s">
        <v>473</v>
      </c>
      <c r="AA53" s="213" t="s">
        <v>294</v>
      </c>
    </row>
    <row r="54" spans="11:27" ht="15.75">
      <c r="K54"/>
      <c r="T54" s="213" t="s">
        <v>578</v>
      </c>
      <c r="U54" s="213" t="s">
        <v>579</v>
      </c>
      <c r="V54" s="213" t="s">
        <v>580</v>
      </c>
      <c r="W54" s="213" t="s">
        <v>418</v>
      </c>
      <c r="X54" s="213">
        <v>0</v>
      </c>
      <c r="Y54" s="213" t="s">
        <v>447</v>
      </c>
      <c r="Z54" s="213" t="s">
        <v>473</v>
      </c>
      <c r="AA54" s="213" t="s">
        <v>294</v>
      </c>
    </row>
    <row r="55" spans="11:27" ht="15.75">
      <c r="K55"/>
      <c r="T55" s="213" t="s">
        <v>581</v>
      </c>
      <c r="U55" s="213" t="s">
        <v>582</v>
      </c>
      <c r="V55" s="213" t="s">
        <v>583</v>
      </c>
      <c r="W55" s="213" t="s">
        <v>427</v>
      </c>
      <c r="X55" s="213" t="s">
        <v>584</v>
      </c>
      <c r="Y55" s="213" t="s">
        <v>447</v>
      </c>
      <c r="Z55" s="213" t="s">
        <v>501</v>
      </c>
      <c r="AA55" s="213" t="s">
        <v>294</v>
      </c>
    </row>
    <row r="56" spans="11:27" ht="15.75">
      <c r="K56"/>
      <c r="T56" s="213" t="s">
        <v>585</v>
      </c>
      <c r="U56" s="213" t="s">
        <v>586</v>
      </c>
      <c r="V56" s="213" t="s">
        <v>587</v>
      </c>
      <c r="W56" s="213" t="s">
        <v>427</v>
      </c>
      <c r="X56" s="213" t="s">
        <v>588</v>
      </c>
      <c r="Y56" s="213" t="s">
        <v>447</v>
      </c>
      <c r="Z56" s="213" t="s">
        <v>473</v>
      </c>
      <c r="AA56" s="213" t="s">
        <v>294</v>
      </c>
    </row>
    <row r="57" spans="11:27" ht="15.75">
      <c r="K57"/>
      <c r="T57" s="213" t="s">
        <v>589</v>
      </c>
      <c r="U57" s="213" t="s">
        <v>590</v>
      </c>
      <c r="V57" s="213" t="s">
        <v>591</v>
      </c>
      <c r="W57" s="213" t="s">
        <v>427</v>
      </c>
      <c r="X57" s="213" t="s">
        <v>591</v>
      </c>
      <c r="Y57" s="213" t="s">
        <v>447</v>
      </c>
      <c r="Z57" s="213" t="s">
        <v>473</v>
      </c>
      <c r="AA57" s="213" t="s">
        <v>294</v>
      </c>
    </row>
    <row r="58" spans="11:27" ht="15.75">
      <c r="K58"/>
      <c r="T58" s="213" t="s">
        <v>592</v>
      </c>
      <c r="U58" s="213" t="s">
        <v>593</v>
      </c>
      <c r="V58" s="213" t="s">
        <v>594</v>
      </c>
      <c r="W58" s="213" t="s">
        <v>427</v>
      </c>
      <c r="X58" s="213" t="s">
        <v>595</v>
      </c>
      <c r="Y58" s="213" t="s">
        <v>447</v>
      </c>
      <c r="Z58" s="213" t="s">
        <v>501</v>
      </c>
      <c r="AA58" s="213" t="s">
        <v>294</v>
      </c>
    </row>
    <row r="59" spans="11:27" ht="15.75">
      <c r="K59"/>
      <c r="T59" s="213" t="s">
        <v>596</v>
      </c>
      <c r="U59" s="213" t="s">
        <v>597</v>
      </c>
      <c r="V59" s="213" t="b">
        <v>1</v>
      </c>
      <c r="W59" s="213" t="s">
        <v>435</v>
      </c>
      <c r="X59" s="213" t="b">
        <v>1</v>
      </c>
      <c r="Y59" s="213" t="s">
        <v>447</v>
      </c>
      <c r="Z59" s="213" t="s">
        <v>383</v>
      </c>
      <c r="AA59" s="213" t="s">
        <v>294</v>
      </c>
    </row>
    <row r="60" spans="11:27" ht="15.75">
      <c r="K60"/>
      <c r="T60" s="213" t="s">
        <v>598</v>
      </c>
      <c r="U60" s="213" t="s">
        <v>599</v>
      </c>
      <c r="V60" s="213" t="s">
        <v>600</v>
      </c>
      <c r="W60" s="213" t="s">
        <v>427</v>
      </c>
      <c r="X60" s="213" t="s">
        <v>601</v>
      </c>
      <c r="Y60" s="213" t="s">
        <v>602</v>
      </c>
      <c r="Z60" s="213" t="s">
        <v>383</v>
      </c>
      <c r="AA60" s="213" t="s">
        <v>603</v>
      </c>
    </row>
    <row r="61" spans="11:27" ht="15.75">
      <c r="K61"/>
      <c r="T61" s="213" t="s">
        <v>604</v>
      </c>
      <c r="U61" s="213" t="s">
        <v>605</v>
      </c>
      <c r="V61" s="213" t="s">
        <v>606</v>
      </c>
      <c r="W61" s="213" t="s">
        <v>427</v>
      </c>
      <c r="X61" s="213" t="s">
        <v>607</v>
      </c>
      <c r="Y61" s="213" t="s">
        <v>602</v>
      </c>
      <c r="Z61" s="213" t="s">
        <v>383</v>
      </c>
      <c r="AA61" s="213" t="s">
        <v>603</v>
      </c>
    </row>
    <row r="62" spans="11:27" ht="15.75">
      <c r="K62"/>
      <c r="T62" s="213" t="s">
        <v>608</v>
      </c>
      <c r="U62" s="213" t="s">
        <v>609</v>
      </c>
      <c r="V62" s="213" t="b">
        <v>0</v>
      </c>
      <c r="W62" s="213" t="s">
        <v>435</v>
      </c>
      <c r="X62" s="213" t="b">
        <v>0</v>
      </c>
      <c r="Y62" s="213" t="s">
        <v>602</v>
      </c>
      <c r="Z62" s="213" t="s">
        <v>383</v>
      </c>
      <c r="AA62" s="213" t="s">
        <v>603</v>
      </c>
    </row>
    <row r="63" spans="11:27" ht="15.75">
      <c r="K63"/>
      <c r="T63" s="213" t="s">
        <v>610</v>
      </c>
      <c r="U63" s="213" t="s">
        <v>611</v>
      </c>
      <c r="V63" s="213" t="s">
        <v>612</v>
      </c>
      <c r="W63" s="213" t="s">
        <v>427</v>
      </c>
      <c r="X63" s="213" t="s">
        <v>613</v>
      </c>
      <c r="Y63" s="213" t="s">
        <v>602</v>
      </c>
      <c r="Z63" s="213" t="s">
        <v>383</v>
      </c>
      <c r="AA63" s="213" t="s">
        <v>603</v>
      </c>
    </row>
    <row r="64" spans="11:27" ht="15.75">
      <c r="K64"/>
      <c r="T64" s="213" t="s">
        <v>614</v>
      </c>
      <c r="U64" s="213" t="s">
        <v>615</v>
      </c>
      <c r="V64" s="213" t="b">
        <v>0</v>
      </c>
      <c r="W64" s="213" t="s">
        <v>435</v>
      </c>
      <c r="X64" s="213" t="b">
        <v>0</v>
      </c>
      <c r="Y64" s="213" t="s">
        <v>447</v>
      </c>
      <c r="Z64" s="213" t="s">
        <v>383</v>
      </c>
      <c r="AA64" s="213" t="s">
        <v>616</v>
      </c>
    </row>
    <row r="65" spans="11:27" ht="15.75">
      <c r="K65"/>
      <c r="T65" s="213" t="s">
        <v>617</v>
      </c>
      <c r="U65" s="213" t="s">
        <v>618</v>
      </c>
      <c r="V65" s="213" t="b">
        <v>0</v>
      </c>
      <c r="W65" s="213" t="s">
        <v>435</v>
      </c>
      <c r="X65" s="213" t="b">
        <v>0</v>
      </c>
      <c r="Y65" s="213" t="s">
        <v>447</v>
      </c>
      <c r="Z65" s="213" t="s">
        <v>501</v>
      </c>
      <c r="AA65" s="213" t="s">
        <v>616</v>
      </c>
    </row>
    <row r="66" spans="11:27" ht="15.75">
      <c r="K66"/>
      <c r="T66" s="213" t="s">
        <v>619</v>
      </c>
      <c r="U66" s="213" t="s">
        <v>620</v>
      </c>
      <c r="V66" s="213" t="s">
        <v>621</v>
      </c>
      <c r="W66" s="213" t="s">
        <v>418</v>
      </c>
      <c r="X66" s="213">
        <v>3</v>
      </c>
      <c r="Y66" s="213" t="s">
        <v>447</v>
      </c>
      <c r="Z66" s="213" t="s">
        <v>501</v>
      </c>
      <c r="AA66" s="213" t="s">
        <v>294</v>
      </c>
    </row>
    <row r="67" spans="11:27" ht="15.75">
      <c r="K67"/>
      <c r="T67" s="213" t="s">
        <v>622</v>
      </c>
      <c r="U67" s="213" t="s">
        <v>623</v>
      </c>
      <c r="V67" s="213" t="s">
        <v>624</v>
      </c>
      <c r="W67" s="213" t="s">
        <v>418</v>
      </c>
      <c r="X67" s="213">
        <v>2</v>
      </c>
      <c r="Y67" s="213" t="s">
        <v>447</v>
      </c>
      <c r="Z67" s="213" t="s">
        <v>501</v>
      </c>
      <c r="AA67" s="213" t="s">
        <v>294</v>
      </c>
    </row>
    <row r="68" spans="11:27" ht="15.75">
      <c r="K68"/>
      <c r="T68" s="213" t="s">
        <v>625</v>
      </c>
      <c r="U68" s="213" t="s">
        <v>626</v>
      </c>
      <c r="V68" s="213" t="s">
        <v>627</v>
      </c>
      <c r="W68" s="213" t="s">
        <v>427</v>
      </c>
      <c r="X68" s="213" t="s">
        <v>627</v>
      </c>
      <c r="Y68" s="213" t="s">
        <v>447</v>
      </c>
      <c r="Z68" s="213" t="s">
        <v>383</v>
      </c>
      <c r="AA68" s="213" t="s">
        <v>294</v>
      </c>
    </row>
    <row r="69" spans="11:27" ht="15.75">
      <c r="K69"/>
      <c r="T69" s="213" t="s">
        <v>628</v>
      </c>
      <c r="U69" s="213" t="s">
        <v>629</v>
      </c>
      <c r="V69" s="213" t="s">
        <v>630</v>
      </c>
      <c r="W69" s="213" t="s">
        <v>427</v>
      </c>
      <c r="X69" s="213" t="s">
        <v>631</v>
      </c>
      <c r="Y69" s="213" t="s">
        <v>447</v>
      </c>
      <c r="Z69" s="213" t="s">
        <v>383</v>
      </c>
      <c r="AA69" s="213" t="s">
        <v>294</v>
      </c>
    </row>
    <row r="70" spans="11:27" ht="15.75">
      <c r="K70"/>
      <c r="T70" s="213" t="s">
        <v>632</v>
      </c>
      <c r="U70" s="213" t="s">
        <v>633</v>
      </c>
      <c r="V70" s="213" t="s">
        <v>634</v>
      </c>
      <c r="W70" s="213" t="s">
        <v>427</v>
      </c>
      <c r="X70" s="213">
        <v>0</v>
      </c>
      <c r="Y70" s="213" t="s">
        <v>447</v>
      </c>
      <c r="Z70" s="213" t="s">
        <v>383</v>
      </c>
      <c r="AA70" s="213" t="s">
        <v>294</v>
      </c>
    </row>
    <row r="71" spans="11:27" ht="15.75">
      <c r="K71"/>
      <c r="T71" s="213" t="s">
        <v>635</v>
      </c>
      <c r="U71" s="213" t="s">
        <v>636</v>
      </c>
      <c r="V71" s="213" t="s">
        <v>637</v>
      </c>
      <c r="W71" s="213" t="s">
        <v>427</v>
      </c>
      <c r="X71" s="213" t="s">
        <v>637</v>
      </c>
      <c r="Y71" s="213" t="s">
        <v>447</v>
      </c>
      <c r="Z71" s="213" t="s">
        <v>383</v>
      </c>
      <c r="AA71" s="213" t="s">
        <v>294</v>
      </c>
    </row>
    <row r="72" spans="11:27" ht="15.75">
      <c r="K72"/>
      <c r="T72" s="213" t="s">
        <v>638</v>
      </c>
      <c r="U72" s="213" t="s">
        <v>639</v>
      </c>
      <c r="V72" s="213" t="s">
        <v>640</v>
      </c>
      <c r="W72" s="213" t="s">
        <v>427</v>
      </c>
      <c r="X72" s="213" t="s">
        <v>575</v>
      </c>
      <c r="Y72" s="213" t="s">
        <v>447</v>
      </c>
      <c r="Z72" s="213" t="s">
        <v>383</v>
      </c>
      <c r="AA72" s="213" t="s">
        <v>294</v>
      </c>
    </row>
    <row r="73" spans="11:27" ht="15.75">
      <c r="K73"/>
      <c r="T73" s="213" t="s">
        <v>641</v>
      </c>
      <c r="U73" s="213" t="s">
        <v>642</v>
      </c>
      <c r="V73" s="213" t="b">
        <v>0</v>
      </c>
      <c r="W73" s="213" t="s">
        <v>435</v>
      </c>
      <c r="X73" s="213" t="b">
        <v>0</v>
      </c>
      <c r="Y73" s="213" t="s">
        <v>447</v>
      </c>
      <c r="Z73" s="213" t="s">
        <v>501</v>
      </c>
      <c r="AA73" s="213" t="s">
        <v>294</v>
      </c>
    </row>
    <row r="74" spans="11:27" ht="15.75">
      <c r="K74"/>
      <c r="T74" s="213" t="s">
        <v>643</v>
      </c>
      <c r="U74" s="213" t="s">
        <v>644</v>
      </c>
      <c r="V74" s="213" t="s">
        <v>645</v>
      </c>
      <c r="W74" s="213" t="s">
        <v>427</v>
      </c>
      <c r="X74" s="213" t="s">
        <v>646</v>
      </c>
      <c r="Y74" s="213" t="s">
        <v>447</v>
      </c>
      <c r="Z74" s="213" t="s">
        <v>501</v>
      </c>
      <c r="AA74" s="213" t="s">
        <v>294</v>
      </c>
    </row>
    <row r="75" spans="11:27" ht="15.75">
      <c r="K75"/>
      <c r="T75" s="213" t="s">
        <v>647</v>
      </c>
      <c r="U75" s="213" t="s">
        <v>648</v>
      </c>
      <c r="V75" s="213" t="s">
        <v>649</v>
      </c>
      <c r="W75" s="213" t="s">
        <v>427</v>
      </c>
      <c r="X75" s="213" t="s">
        <v>650</v>
      </c>
      <c r="Y75" s="213" t="s">
        <v>447</v>
      </c>
      <c r="Z75" s="213" t="s">
        <v>501</v>
      </c>
      <c r="AA75" s="213" t="s">
        <v>294</v>
      </c>
    </row>
    <row r="76" spans="11:27" ht="15.75">
      <c r="K76"/>
      <c r="T76" s="213" t="s">
        <v>651</v>
      </c>
      <c r="U76" s="213" t="s">
        <v>652</v>
      </c>
      <c r="V76" s="213" t="s">
        <v>653</v>
      </c>
      <c r="W76" s="213" t="s">
        <v>427</v>
      </c>
      <c r="X76" s="213" t="s">
        <v>653</v>
      </c>
      <c r="Y76" s="213" t="s">
        <v>447</v>
      </c>
      <c r="Z76" s="213" t="s">
        <v>501</v>
      </c>
      <c r="AA76" s="213" t="s">
        <v>294</v>
      </c>
    </row>
    <row r="77" spans="11:27" ht="15.75">
      <c r="K77"/>
      <c r="T77" s="213" t="s">
        <v>654</v>
      </c>
      <c r="U77" s="213" t="s">
        <v>655</v>
      </c>
      <c r="V77" s="213" t="s">
        <v>621</v>
      </c>
      <c r="W77" s="213" t="s">
        <v>418</v>
      </c>
      <c r="X77" s="213">
        <v>2</v>
      </c>
      <c r="Y77" s="213" t="s">
        <v>447</v>
      </c>
      <c r="Z77" s="213" t="s">
        <v>293</v>
      </c>
      <c r="AA77" s="213" t="s">
        <v>294</v>
      </c>
    </row>
    <row r="78" spans="11:27" ht="15.75">
      <c r="K78"/>
      <c r="T78" s="213" t="s">
        <v>656</v>
      </c>
      <c r="U78" s="213" t="s">
        <v>657</v>
      </c>
      <c r="V78" s="213" t="s">
        <v>658</v>
      </c>
      <c r="W78" s="213" t="s">
        <v>427</v>
      </c>
      <c r="X78" s="213" t="s">
        <v>659</v>
      </c>
      <c r="Y78" s="213" t="s">
        <v>447</v>
      </c>
      <c r="Z78" s="213" t="s">
        <v>293</v>
      </c>
      <c r="AA78" s="213" t="s">
        <v>294</v>
      </c>
    </row>
    <row r="79" spans="11:27" ht="15.75">
      <c r="K79"/>
      <c r="T79" s="213" t="s">
        <v>660</v>
      </c>
      <c r="U79" s="213" t="s">
        <v>661</v>
      </c>
      <c r="V79" s="213" t="b">
        <v>0</v>
      </c>
      <c r="W79" s="213" t="s">
        <v>435</v>
      </c>
      <c r="X79" s="213" t="b">
        <v>0</v>
      </c>
      <c r="Y79" s="213" t="s">
        <v>447</v>
      </c>
      <c r="Z79" s="213" t="s">
        <v>293</v>
      </c>
      <c r="AA79" s="213" t="s">
        <v>294</v>
      </c>
    </row>
    <row r="80" spans="11:27" ht="15.75">
      <c r="K80"/>
      <c r="T80" s="213" t="s">
        <v>662</v>
      </c>
      <c r="U80" s="213" t="s">
        <v>663</v>
      </c>
      <c r="V80" s="213" t="s">
        <v>664</v>
      </c>
      <c r="W80" s="213" t="s">
        <v>427</v>
      </c>
      <c r="X80" s="213" t="s">
        <v>291</v>
      </c>
      <c r="Y80" s="213" t="s">
        <v>447</v>
      </c>
      <c r="Z80" s="213" t="s">
        <v>293</v>
      </c>
      <c r="AA80" s="213" t="s">
        <v>294</v>
      </c>
    </row>
    <row r="81" spans="11:27" ht="15.75">
      <c r="K81"/>
      <c r="T81" s="213" t="s">
        <v>665</v>
      </c>
      <c r="U81" s="213" t="s">
        <v>666</v>
      </c>
      <c r="V81" s="213" t="s">
        <v>667</v>
      </c>
      <c r="W81" s="213" t="s">
        <v>427</v>
      </c>
      <c r="X81" s="213" t="s">
        <v>668</v>
      </c>
      <c r="Y81" s="213" t="s">
        <v>447</v>
      </c>
      <c r="Z81" s="213" t="s">
        <v>293</v>
      </c>
      <c r="AA81" s="213" t="s">
        <v>294</v>
      </c>
    </row>
    <row r="82" spans="11:27" ht="15.75">
      <c r="K82"/>
      <c r="T82" s="213" t="s">
        <v>669</v>
      </c>
      <c r="U82" s="213" t="s">
        <v>670</v>
      </c>
      <c r="V82" s="213" t="s">
        <v>664</v>
      </c>
      <c r="W82" s="213" t="s">
        <v>427</v>
      </c>
      <c r="X82" s="213" t="s">
        <v>291</v>
      </c>
      <c r="Y82" s="213" t="s">
        <v>447</v>
      </c>
      <c r="Z82" s="213" t="s">
        <v>293</v>
      </c>
      <c r="AA82" s="213" t="s">
        <v>294</v>
      </c>
    </row>
    <row r="83" spans="11:27" ht="15.75">
      <c r="K83"/>
      <c r="T83" s="213" t="s">
        <v>671</v>
      </c>
      <c r="U83" s="213" t="s">
        <v>672</v>
      </c>
      <c r="V83" s="213" t="b">
        <v>1</v>
      </c>
      <c r="W83" s="213" t="s">
        <v>435</v>
      </c>
      <c r="X83" s="213" t="b">
        <v>0</v>
      </c>
      <c r="Y83" s="213" t="s">
        <v>602</v>
      </c>
      <c r="Z83" s="213" t="s">
        <v>383</v>
      </c>
      <c r="AA83" s="213" t="s">
        <v>603</v>
      </c>
    </row>
    <row r="84" spans="11:27" ht="15.75">
      <c r="K84"/>
      <c r="T84" s="213" t="s">
        <v>673</v>
      </c>
      <c r="U84" s="213" t="s">
        <v>674</v>
      </c>
      <c r="V84" s="213" t="s">
        <v>675</v>
      </c>
      <c r="W84" s="213" t="s">
        <v>427</v>
      </c>
      <c r="X84" s="213" t="s">
        <v>676</v>
      </c>
      <c r="Y84" s="213" t="s">
        <v>602</v>
      </c>
      <c r="Z84" s="213" t="s">
        <v>383</v>
      </c>
      <c r="AA84" s="213" t="s">
        <v>603</v>
      </c>
    </row>
    <row r="85" spans="11:27" ht="15.75">
      <c r="K85"/>
      <c r="T85" s="213" t="s">
        <v>677</v>
      </c>
      <c r="U85" s="213" t="s">
        <v>678</v>
      </c>
      <c r="V85" s="213" t="s">
        <v>675</v>
      </c>
      <c r="W85" s="213" t="s">
        <v>427</v>
      </c>
      <c r="X85" s="213" t="s">
        <v>676</v>
      </c>
      <c r="Y85" s="213" t="s">
        <v>602</v>
      </c>
      <c r="Z85" s="213" t="s">
        <v>383</v>
      </c>
      <c r="AA85" s="213" t="s">
        <v>603</v>
      </c>
    </row>
    <row r="86" spans="11:27" ht="15.75">
      <c r="K86"/>
      <c r="T86" s="213" t="s">
        <v>679</v>
      </c>
      <c r="U86" s="213" t="s">
        <v>680</v>
      </c>
      <c r="V86" s="213" t="s">
        <v>675</v>
      </c>
      <c r="W86" s="213" t="s">
        <v>427</v>
      </c>
      <c r="X86" s="213" t="s">
        <v>291</v>
      </c>
      <c r="Y86" s="213" t="s">
        <v>602</v>
      </c>
      <c r="Z86" s="213" t="s">
        <v>383</v>
      </c>
      <c r="AA86" s="213" t="s">
        <v>603</v>
      </c>
    </row>
    <row r="87" spans="11:27" ht="15.75">
      <c r="K87"/>
      <c r="T87" s="213" t="s">
        <v>681</v>
      </c>
      <c r="U87" s="213" t="s">
        <v>682</v>
      </c>
      <c r="V87" s="213" t="s">
        <v>683</v>
      </c>
      <c r="W87" s="213" t="s">
        <v>427</v>
      </c>
      <c r="X87" s="213" t="s">
        <v>683</v>
      </c>
      <c r="Y87" s="213" t="s">
        <v>602</v>
      </c>
      <c r="Z87" s="213" t="s">
        <v>383</v>
      </c>
      <c r="AA87" s="213" t="s">
        <v>603</v>
      </c>
    </row>
    <row r="88" spans="11:27" ht="15.75">
      <c r="K88"/>
      <c r="T88" s="213" t="s">
        <v>684</v>
      </c>
      <c r="U88" s="213" t="s">
        <v>685</v>
      </c>
      <c r="V88" s="213" t="s">
        <v>686</v>
      </c>
      <c r="W88" s="213" t="s">
        <v>427</v>
      </c>
      <c r="X88" s="213"/>
      <c r="Y88" s="213" t="s">
        <v>447</v>
      </c>
      <c r="Z88" s="213" t="s">
        <v>455</v>
      </c>
      <c r="AA88" s="213" t="s">
        <v>294</v>
      </c>
    </row>
    <row r="89" spans="11:27" ht="15.75">
      <c r="K89"/>
      <c r="T89" s="213" t="s">
        <v>687</v>
      </c>
      <c r="U89" s="213" t="s">
        <v>688</v>
      </c>
      <c r="V89" s="213" t="s">
        <v>689</v>
      </c>
      <c r="W89" s="213" t="s">
        <v>427</v>
      </c>
      <c r="X89" s="213" t="s">
        <v>291</v>
      </c>
      <c r="Y89" s="213" t="s">
        <v>447</v>
      </c>
      <c r="Z89" s="213" t="s">
        <v>455</v>
      </c>
      <c r="AA89" s="213" t="s">
        <v>294</v>
      </c>
    </row>
    <row r="90" spans="11:27" ht="15.75">
      <c r="K90"/>
      <c r="T90" s="213" t="s">
        <v>690</v>
      </c>
      <c r="U90" s="213" t="s">
        <v>691</v>
      </c>
      <c r="V90" s="213" t="b">
        <v>0</v>
      </c>
      <c r="W90" s="213" t="s">
        <v>435</v>
      </c>
      <c r="X90" s="213" t="b">
        <v>1</v>
      </c>
      <c r="Y90" s="213" t="s">
        <v>602</v>
      </c>
      <c r="Z90" s="213" t="s">
        <v>383</v>
      </c>
      <c r="AA90" s="213" t="s">
        <v>603</v>
      </c>
    </row>
    <row r="91" spans="11:27" ht="15.75">
      <c r="K91"/>
      <c r="T91" s="213" t="s">
        <v>692</v>
      </c>
      <c r="U91" s="213" t="s">
        <v>693</v>
      </c>
      <c r="V91" s="213" t="b">
        <v>0</v>
      </c>
      <c r="W91" s="213" t="s">
        <v>435</v>
      </c>
      <c r="X91" s="213" t="b">
        <v>0</v>
      </c>
      <c r="Y91" s="213" t="s">
        <v>602</v>
      </c>
      <c r="Z91" s="213" t="s">
        <v>383</v>
      </c>
      <c r="AA91" s="213" t="s">
        <v>603</v>
      </c>
    </row>
    <row r="92" spans="11:27" ht="15.75">
      <c r="K92"/>
      <c r="T92" s="213" t="s">
        <v>694</v>
      </c>
      <c r="U92" s="213" t="s">
        <v>695</v>
      </c>
      <c r="V92" s="213" t="b">
        <v>0</v>
      </c>
      <c r="W92" s="213" t="s">
        <v>435</v>
      </c>
      <c r="X92" s="213" t="b">
        <v>1</v>
      </c>
      <c r="Y92" s="213" t="s">
        <v>602</v>
      </c>
      <c r="Z92" s="213" t="s">
        <v>383</v>
      </c>
      <c r="AA92" s="213" t="s">
        <v>603</v>
      </c>
    </row>
    <row r="93" spans="11:27" ht="15.75">
      <c r="K93"/>
      <c r="T93" s="213" t="s">
        <v>696</v>
      </c>
      <c r="U93" s="213" t="s">
        <v>697</v>
      </c>
      <c r="V93" s="213" t="s">
        <v>698</v>
      </c>
      <c r="W93" s="213" t="s">
        <v>418</v>
      </c>
      <c r="X93" s="213">
        <v>1</v>
      </c>
      <c r="Y93" s="213" t="s">
        <v>602</v>
      </c>
      <c r="Z93" s="213" t="s">
        <v>383</v>
      </c>
      <c r="AA93" s="213" t="s">
        <v>603</v>
      </c>
    </row>
    <row r="94" spans="11:27" ht="15.75">
      <c r="K94"/>
      <c r="T94" s="213" t="s">
        <v>699</v>
      </c>
      <c r="U94" s="213" t="s">
        <v>700</v>
      </c>
      <c r="V94" s="213" t="s">
        <v>701</v>
      </c>
      <c r="W94" s="213" t="s">
        <v>484</v>
      </c>
      <c r="X94" s="213" t="s">
        <v>702</v>
      </c>
      <c r="Y94" s="213" t="s">
        <v>602</v>
      </c>
      <c r="Z94" s="213" t="s">
        <v>383</v>
      </c>
      <c r="AA94" s="213" t="s">
        <v>603</v>
      </c>
    </row>
    <row r="95" spans="11:27" ht="15.75">
      <c r="K95"/>
      <c r="T95" s="213" t="s">
        <v>703</v>
      </c>
      <c r="U95" s="213" t="s">
        <v>704</v>
      </c>
      <c r="V95" s="213" t="s">
        <v>705</v>
      </c>
      <c r="W95" s="213" t="s">
        <v>484</v>
      </c>
      <c r="X95" s="213" t="s">
        <v>291</v>
      </c>
      <c r="Y95" s="213" t="s">
        <v>602</v>
      </c>
      <c r="Z95" s="213" t="s">
        <v>383</v>
      </c>
      <c r="AA95" s="213" t="s">
        <v>603</v>
      </c>
    </row>
    <row r="96" spans="11:27" ht="15.75">
      <c r="K96"/>
      <c r="T96" s="213" t="s">
        <v>706</v>
      </c>
      <c r="U96" s="213" t="s">
        <v>707</v>
      </c>
      <c r="V96" s="213" t="s">
        <v>708</v>
      </c>
      <c r="W96" s="213" t="s">
        <v>484</v>
      </c>
      <c r="X96" s="213" t="s">
        <v>708</v>
      </c>
      <c r="Y96" s="213" t="s">
        <v>709</v>
      </c>
      <c r="Z96" s="213" t="s">
        <v>485</v>
      </c>
      <c r="AA96" s="213" t="s">
        <v>294</v>
      </c>
    </row>
    <row r="97" spans="11:27" ht="15.75">
      <c r="K97"/>
      <c r="T97" s="213" t="s">
        <v>710</v>
      </c>
      <c r="U97" s="213" t="s">
        <v>711</v>
      </c>
      <c r="V97" s="213" t="s">
        <v>712</v>
      </c>
      <c r="W97" s="213" t="s">
        <v>484</v>
      </c>
      <c r="X97" s="213" t="s">
        <v>712</v>
      </c>
      <c r="Y97" s="213" t="s">
        <v>709</v>
      </c>
      <c r="Z97" s="213" t="s">
        <v>485</v>
      </c>
      <c r="AA97" s="213" t="s">
        <v>294</v>
      </c>
    </row>
    <row r="98" spans="11:27" ht="15.75">
      <c r="K98"/>
      <c r="T98" s="213" t="s">
        <v>713</v>
      </c>
      <c r="U98" s="213" t="s">
        <v>714</v>
      </c>
      <c r="V98" s="213" t="s">
        <v>715</v>
      </c>
      <c r="W98" s="213" t="s">
        <v>484</v>
      </c>
      <c r="X98" s="213" t="s">
        <v>715</v>
      </c>
      <c r="Y98" s="213" t="s">
        <v>709</v>
      </c>
      <c r="Z98" s="213" t="s">
        <v>485</v>
      </c>
      <c r="AA98" s="213" t="s">
        <v>294</v>
      </c>
    </row>
    <row r="99" spans="11:27" ht="15.75">
      <c r="K99"/>
      <c r="T99" s="213" t="s">
        <v>716</v>
      </c>
      <c r="U99" s="213" t="s">
        <v>717</v>
      </c>
      <c r="V99" s="213" t="s">
        <v>718</v>
      </c>
      <c r="W99" s="213" t="s">
        <v>484</v>
      </c>
      <c r="X99" s="213" t="s">
        <v>718</v>
      </c>
      <c r="Y99" s="213" t="s">
        <v>709</v>
      </c>
      <c r="Z99" s="213" t="s">
        <v>485</v>
      </c>
      <c r="AA99" s="213" t="s">
        <v>294</v>
      </c>
    </row>
    <row r="100" spans="11:27" ht="15.75">
      <c r="K100"/>
      <c r="T100" s="213" t="s">
        <v>719</v>
      </c>
      <c r="U100" s="213" t="s">
        <v>720</v>
      </c>
      <c r="V100" s="213" t="s">
        <v>721</v>
      </c>
      <c r="W100" s="213" t="s">
        <v>484</v>
      </c>
      <c r="X100" s="213" t="s">
        <v>291</v>
      </c>
      <c r="Y100" s="213" t="s">
        <v>709</v>
      </c>
      <c r="Z100" s="213" t="s">
        <v>485</v>
      </c>
      <c r="AA100" s="213" t="s">
        <v>294</v>
      </c>
    </row>
    <row r="101" spans="11:27" ht="15.75">
      <c r="K101"/>
      <c r="T101" s="213" t="s">
        <v>722</v>
      </c>
      <c r="U101" s="213" t="s">
        <v>723</v>
      </c>
      <c r="V101" s="213" t="s">
        <v>724</v>
      </c>
      <c r="W101" s="213" t="s">
        <v>484</v>
      </c>
      <c r="X101" s="213" t="s">
        <v>291</v>
      </c>
      <c r="Y101" s="213" t="s">
        <v>709</v>
      </c>
      <c r="Z101" s="213" t="s">
        <v>485</v>
      </c>
      <c r="AA101" s="213" t="s">
        <v>294</v>
      </c>
    </row>
    <row r="102" spans="11:27" ht="15.75">
      <c r="K102"/>
      <c r="T102" s="213" t="s">
        <v>725</v>
      </c>
      <c r="U102" s="213" t="s">
        <v>726</v>
      </c>
      <c r="V102" s="213" t="s">
        <v>727</v>
      </c>
      <c r="W102" s="213" t="s">
        <v>484</v>
      </c>
      <c r="X102" s="213" t="s">
        <v>291</v>
      </c>
      <c r="Y102" s="213" t="s">
        <v>709</v>
      </c>
      <c r="Z102" s="213" t="s">
        <v>485</v>
      </c>
      <c r="AA102" s="213" t="s">
        <v>294</v>
      </c>
    </row>
    <row r="103" spans="11:27" ht="15.75">
      <c r="K103"/>
      <c r="T103" s="213" t="s">
        <v>728</v>
      </c>
      <c r="U103" s="213" t="s">
        <v>729</v>
      </c>
      <c r="V103" s="213" t="s">
        <v>730</v>
      </c>
      <c r="W103" s="213" t="s">
        <v>484</v>
      </c>
      <c r="X103" s="213" t="s">
        <v>291</v>
      </c>
      <c r="Y103" s="213" t="s">
        <v>709</v>
      </c>
      <c r="Z103" s="213" t="s">
        <v>485</v>
      </c>
      <c r="AA103" s="213" t="s">
        <v>294</v>
      </c>
    </row>
    <row r="104" spans="11:27" ht="15.75">
      <c r="K104"/>
      <c r="T104" s="213" t="s">
        <v>731</v>
      </c>
      <c r="U104" s="213" t="s">
        <v>732</v>
      </c>
      <c r="V104" s="213" t="s">
        <v>730</v>
      </c>
      <c r="W104" s="213" t="s">
        <v>484</v>
      </c>
      <c r="X104" s="213" t="s">
        <v>291</v>
      </c>
      <c r="Y104" s="213" t="s">
        <v>709</v>
      </c>
      <c r="Z104" s="213" t="s">
        <v>485</v>
      </c>
      <c r="AA104" s="213" t="s">
        <v>294</v>
      </c>
    </row>
    <row r="105" spans="11:27" ht="15.75">
      <c r="K105"/>
      <c r="T105" s="213" t="s">
        <v>733</v>
      </c>
      <c r="U105" s="213" t="s">
        <v>734</v>
      </c>
      <c r="V105" s="213" t="s">
        <v>735</v>
      </c>
      <c r="W105" s="213" t="s">
        <v>484</v>
      </c>
      <c r="X105" s="213"/>
      <c r="Y105" s="213" t="s">
        <v>709</v>
      </c>
      <c r="Z105" s="213" t="s">
        <v>485</v>
      </c>
      <c r="AA105" s="213" t="s">
        <v>294</v>
      </c>
    </row>
    <row r="106" spans="11:27" ht="15.75">
      <c r="K106"/>
      <c r="T106" s="213" t="s">
        <v>736</v>
      </c>
      <c r="U106" s="213" t="s">
        <v>737</v>
      </c>
      <c r="V106" s="213" t="s">
        <v>738</v>
      </c>
      <c r="W106" s="213" t="s">
        <v>484</v>
      </c>
      <c r="X106" s="213"/>
      <c r="Y106" s="213" t="s">
        <v>709</v>
      </c>
      <c r="Z106" s="213" t="s">
        <v>485</v>
      </c>
      <c r="AA106" s="213" t="s">
        <v>294</v>
      </c>
    </row>
    <row r="107" spans="11:27" ht="15.75">
      <c r="K107"/>
      <c r="T107" s="213" t="s">
        <v>739</v>
      </c>
      <c r="U107" s="213" t="s">
        <v>740</v>
      </c>
      <c r="V107" s="213" t="s">
        <v>741</v>
      </c>
      <c r="W107" s="213" t="s">
        <v>742</v>
      </c>
      <c r="X107" s="213" t="s">
        <v>743</v>
      </c>
      <c r="Y107" s="213"/>
      <c r="Z107" s="213"/>
      <c r="AA107" s="213"/>
    </row>
    <row r="108" spans="11:27" ht="15.75">
      <c r="K108"/>
      <c r="T108" s="213" t="s">
        <v>405</v>
      </c>
      <c r="U108" s="213" t="s">
        <v>744</v>
      </c>
      <c r="V108" s="213" t="s">
        <v>745</v>
      </c>
      <c r="W108" s="213" t="s">
        <v>427</v>
      </c>
      <c r="X108" s="213" t="s">
        <v>745</v>
      </c>
      <c r="Y108" s="213" t="s">
        <v>709</v>
      </c>
      <c r="Z108" s="213" t="s">
        <v>501</v>
      </c>
      <c r="AA108" s="213" t="s">
        <v>294</v>
      </c>
    </row>
    <row r="109" spans="11:27" ht="15.75">
      <c r="K109"/>
      <c r="T109" s="213" t="s">
        <v>746</v>
      </c>
      <c r="U109" s="213" t="s">
        <v>747</v>
      </c>
      <c r="V109" s="213" t="s">
        <v>748</v>
      </c>
      <c r="W109" s="213" t="s">
        <v>484</v>
      </c>
      <c r="X109" s="213" t="s">
        <v>749</v>
      </c>
      <c r="Y109" s="213" t="s">
        <v>709</v>
      </c>
      <c r="Z109" s="213" t="s">
        <v>485</v>
      </c>
      <c r="AA109" s="213" t="s">
        <v>294</v>
      </c>
    </row>
    <row r="110" spans="11:27" ht="15.75">
      <c r="K110"/>
      <c r="T110" s="213" t="s">
        <v>750</v>
      </c>
      <c r="U110" s="213" t="s">
        <v>751</v>
      </c>
      <c r="V110" s="213" t="s">
        <v>752</v>
      </c>
      <c r="W110" s="213" t="s">
        <v>484</v>
      </c>
      <c r="X110" s="213" t="s">
        <v>753</v>
      </c>
      <c r="Y110" s="213" t="s">
        <v>709</v>
      </c>
      <c r="Z110" s="213" t="s">
        <v>485</v>
      </c>
      <c r="AA110" s="213" t="s">
        <v>294</v>
      </c>
    </row>
    <row r="111" spans="11:27" ht="15.75">
      <c r="K111"/>
      <c r="T111" s="213" t="s">
        <v>754</v>
      </c>
      <c r="U111" s="213" t="s">
        <v>755</v>
      </c>
      <c r="V111" s="213" t="s">
        <v>756</v>
      </c>
      <c r="W111" s="213" t="s">
        <v>484</v>
      </c>
      <c r="X111" s="213" t="s">
        <v>757</v>
      </c>
      <c r="Y111" s="213" t="s">
        <v>709</v>
      </c>
      <c r="Z111" s="213" t="s">
        <v>485</v>
      </c>
      <c r="AA111" s="213" t="s">
        <v>294</v>
      </c>
    </row>
    <row r="112" spans="11:27" ht="15.75">
      <c r="K112"/>
      <c r="T112" s="213" t="s">
        <v>758</v>
      </c>
      <c r="U112" s="213" t="s">
        <v>759</v>
      </c>
      <c r="V112" s="213" t="s">
        <v>760</v>
      </c>
      <c r="W112" s="213" t="s">
        <v>484</v>
      </c>
      <c r="X112" s="213" t="s">
        <v>757</v>
      </c>
      <c r="Y112" s="213" t="s">
        <v>709</v>
      </c>
      <c r="Z112" s="213" t="s">
        <v>485</v>
      </c>
      <c r="AA112" s="213" t="s">
        <v>294</v>
      </c>
    </row>
    <row r="113" spans="11:27" ht="15.75">
      <c r="K113"/>
      <c r="T113" s="213" t="s">
        <v>761</v>
      </c>
      <c r="U113" s="213" t="s">
        <v>762</v>
      </c>
      <c r="V113" s="214" t="s">
        <v>763</v>
      </c>
      <c r="W113" s="213" t="s">
        <v>484</v>
      </c>
      <c r="X113" s="213" t="s">
        <v>291</v>
      </c>
      <c r="Y113" s="213" t="s">
        <v>709</v>
      </c>
      <c r="Z113" s="213" t="s">
        <v>485</v>
      </c>
      <c r="AA113" s="213" t="s">
        <v>294</v>
      </c>
    </row>
    <row r="114" spans="11:27" ht="15.75">
      <c r="K114"/>
      <c r="T114" s="213" t="s">
        <v>764</v>
      </c>
      <c r="U114" s="213" t="s">
        <v>765</v>
      </c>
      <c r="V114" s="214" t="s">
        <v>766</v>
      </c>
      <c r="W114" s="213" t="s">
        <v>484</v>
      </c>
      <c r="X114" s="213" t="s">
        <v>767</v>
      </c>
      <c r="Y114" s="213" t="s">
        <v>709</v>
      </c>
      <c r="Z114" s="213" t="s">
        <v>485</v>
      </c>
      <c r="AA114" s="213" t="s">
        <v>294</v>
      </c>
    </row>
    <row r="115" spans="11:27" ht="15.75">
      <c r="K115"/>
      <c r="T115" s="213" t="s">
        <v>443</v>
      </c>
      <c r="U115" s="213" t="s">
        <v>768</v>
      </c>
      <c r="V115" s="214"/>
      <c r="W115" s="213" t="s">
        <v>484</v>
      </c>
      <c r="X115" s="213" t="s">
        <v>291</v>
      </c>
      <c r="Y115" s="213" t="s">
        <v>709</v>
      </c>
      <c r="Z115" s="213" t="s">
        <v>485</v>
      </c>
      <c r="AA115" s="213" t="s">
        <v>294</v>
      </c>
    </row>
    <row r="116" spans="11:27" ht="15.75">
      <c r="K116"/>
      <c r="T116" s="213" t="s">
        <v>769</v>
      </c>
      <c r="U116" s="213" t="s">
        <v>770</v>
      </c>
      <c r="V116" s="214"/>
      <c r="W116" s="213" t="s">
        <v>484</v>
      </c>
      <c r="X116" s="213" t="s">
        <v>291</v>
      </c>
      <c r="Y116" s="213" t="s">
        <v>709</v>
      </c>
      <c r="Z116" s="213" t="s">
        <v>485</v>
      </c>
      <c r="AA116" s="213" t="s">
        <v>294</v>
      </c>
    </row>
    <row r="117" spans="11:27" ht="15.75">
      <c r="K117"/>
      <c r="T117" s="213" t="s">
        <v>771</v>
      </c>
      <c r="U117" s="213" t="s">
        <v>772</v>
      </c>
      <c r="V117" s="213" t="b">
        <v>0</v>
      </c>
      <c r="W117" s="213" t="s">
        <v>435</v>
      </c>
      <c r="X117" s="213" t="s">
        <v>773</v>
      </c>
      <c r="Y117" s="213" t="s">
        <v>292</v>
      </c>
      <c r="Z117" s="213" t="s">
        <v>455</v>
      </c>
      <c r="AA117" s="213" t="s">
        <v>294</v>
      </c>
    </row>
    <row r="118" spans="11:27" ht="15.75">
      <c r="K118"/>
      <c r="T118" s="213" t="s">
        <v>774</v>
      </c>
      <c r="U118" s="213" t="s">
        <v>775</v>
      </c>
      <c r="V118" s="213" t="s">
        <v>776</v>
      </c>
      <c r="W118" s="213" t="s">
        <v>427</v>
      </c>
      <c r="X118" s="213" t="s">
        <v>777</v>
      </c>
      <c r="Y118" s="213" t="s">
        <v>778</v>
      </c>
      <c r="Z118" s="213" t="s">
        <v>485</v>
      </c>
      <c r="AA118" s="213" t="s">
        <v>294</v>
      </c>
    </row>
    <row r="119" spans="11:27" ht="15.75">
      <c r="K119"/>
      <c r="T119" s="213" t="s">
        <v>779</v>
      </c>
      <c r="U119" s="213" t="s">
        <v>780</v>
      </c>
      <c r="V119" s="213" t="s">
        <v>781</v>
      </c>
      <c r="W119" s="213" t="s">
        <v>427</v>
      </c>
      <c r="X119" s="213" t="s">
        <v>782</v>
      </c>
      <c r="Y119" s="213" t="s">
        <v>778</v>
      </c>
      <c r="Z119" s="213" t="s">
        <v>485</v>
      </c>
      <c r="AA119" s="213" t="s">
        <v>294</v>
      </c>
    </row>
    <row r="120" spans="11:27" ht="15.75">
      <c r="K120"/>
      <c r="T120" s="213" t="s">
        <v>783</v>
      </c>
      <c r="U120" s="213" t="s">
        <v>784</v>
      </c>
      <c r="V120" s="213" t="s">
        <v>785</v>
      </c>
      <c r="W120" s="213" t="s">
        <v>427</v>
      </c>
      <c r="X120" s="213" t="s">
        <v>785</v>
      </c>
      <c r="Y120" s="213" t="s">
        <v>778</v>
      </c>
      <c r="Z120" s="213" t="s">
        <v>485</v>
      </c>
      <c r="AA120" s="213" t="s">
        <v>294</v>
      </c>
    </row>
    <row r="121" spans="11:27" ht="15.75">
      <c r="K121"/>
      <c r="T121" s="213" t="s">
        <v>786</v>
      </c>
      <c r="U121" s="213" t="s">
        <v>787</v>
      </c>
      <c r="V121" s="213"/>
      <c r="W121" s="213" t="s">
        <v>427</v>
      </c>
      <c r="X121" s="213" t="s">
        <v>788</v>
      </c>
      <c r="Y121" s="213" t="s">
        <v>778</v>
      </c>
      <c r="Z121" s="213" t="s">
        <v>485</v>
      </c>
      <c r="AA121" s="213" t="s">
        <v>789</v>
      </c>
    </row>
    <row r="122" spans="11:27" ht="15.75">
      <c r="K122"/>
      <c r="T122" s="213" t="s">
        <v>790</v>
      </c>
      <c r="U122" s="213" t="s">
        <v>791</v>
      </c>
      <c r="V122" s="213" t="s">
        <v>792</v>
      </c>
      <c r="W122" s="213" t="s">
        <v>427</v>
      </c>
      <c r="X122" s="213" t="s">
        <v>793</v>
      </c>
      <c r="Y122" s="213" t="s">
        <v>778</v>
      </c>
      <c r="Z122" s="213" t="s">
        <v>485</v>
      </c>
      <c r="AA122" s="213" t="s">
        <v>294</v>
      </c>
    </row>
    <row r="123" spans="11:27" ht="15.75">
      <c r="K123"/>
      <c r="T123" s="213" t="s">
        <v>794</v>
      </c>
      <c r="U123" s="213" t="s">
        <v>795</v>
      </c>
      <c r="V123" s="213"/>
      <c r="W123" s="213" t="s">
        <v>796</v>
      </c>
      <c r="X123" s="213" t="s">
        <v>797</v>
      </c>
      <c r="Y123" s="213" t="s">
        <v>709</v>
      </c>
      <c r="Z123" s="213" t="s">
        <v>455</v>
      </c>
      <c r="AA123" s="213" t="s">
        <v>789</v>
      </c>
    </row>
    <row r="124" spans="11:27" ht="15.75">
      <c r="K124"/>
      <c r="T124" s="213" t="s">
        <v>798</v>
      </c>
      <c r="U124" s="213" t="s">
        <v>799</v>
      </c>
      <c r="V124" s="213"/>
      <c r="W124" s="213" t="s">
        <v>427</v>
      </c>
      <c r="X124" s="213" t="s">
        <v>800</v>
      </c>
      <c r="Y124" s="213" t="s">
        <v>709</v>
      </c>
      <c r="Z124" s="213" t="s">
        <v>455</v>
      </c>
      <c r="AA124" s="213" t="s">
        <v>789</v>
      </c>
    </row>
    <row r="125" spans="11:27" ht="15.75">
      <c r="K125"/>
      <c r="T125" s="213" t="s">
        <v>801</v>
      </c>
      <c r="U125" s="213" t="s">
        <v>802</v>
      </c>
      <c r="V125" s="213"/>
      <c r="W125" s="213" t="s">
        <v>290</v>
      </c>
      <c r="X125" s="213" t="s">
        <v>803</v>
      </c>
      <c r="Y125" s="213" t="s">
        <v>709</v>
      </c>
      <c r="Z125" s="213" t="s">
        <v>455</v>
      </c>
      <c r="AA125" s="213" t="s">
        <v>789</v>
      </c>
    </row>
    <row r="126" spans="11:27" ht="15.75">
      <c r="K126"/>
      <c r="T126" s="213" t="s">
        <v>804</v>
      </c>
      <c r="U126" s="213" t="s">
        <v>805</v>
      </c>
      <c r="V126" s="213"/>
      <c r="W126" s="213" t="s">
        <v>290</v>
      </c>
      <c r="X126" s="213" t="s">
        <v>806</v>
      </c>
      <c r="Y126" s="213" t="s">
        <v>709</v>
      </c>
      <c r="Z126" s="213" t="s">
        <v>455</v>
      </c>
      <c r="AA126" s="213" t="s">
        <v>789</v>
      </c>
    </row>
    <row r="127" spans="11:27" ht="15.75">
      <c r="K127"/>
      <c r="T127" s="213" t="s">
        <v>388</v>
      </c>
      <c r="U127" s="213" t="s">
        <v>807</v>
      </c>
      <c r="V127" s="213" t="s">
        <v>808</v>
      </c>
      <c r="W127" s="213" t="s">
        <v>809</v>
      </c>
      <c r="X127" s="213" t="s">
        <v>291</v>
      </c>
      <c r="Y127" s="213" t="s">
        <v>292</v>
      </c>
      <c r="Z127" s="213" t="s">
        <v>455</v>
      </c>
      <c r="AA127" s="213" t="s">
        <v>294</v>
      </c>
    </row>
    <row r="128" spans="11:27" ht="15.75">
      <c r="K128"/>
      <c r="T128" s="213" t="s">
        <v>810</v>
      </c>
      <c r="U128" s="213" t="s">
        <v>811</v>
      </c>
      <c r="V128" s="213" t="b">
        <v>1</v>
      </c>
      <c r="W128" s="213" t="s">
        <v>435</v>
      </c>
      <c r="X128" s="213" t="b">
        <v>0</v>
      </c>
      <c r="Y128" s="213" t="s">
        <v>709</v>
      </c>
      <c r="Z128" s="213" t="s">
        <v>455</v>
      </c>
      <c r="AA128" s="213" t="s">
        <v>294</v>
      </c>
    </row>
    <row r="129" spans="11:27" ht="15.75">
      <c r="K129"/>
      <c r="T129" s="213" t="s">
        <v>812</v>
      </c>
      <c r="U129" s="213" t="s">
        <v>813</v>
      </c>
      <c r="V129" s="213" t="s">
        <v>814</v>
      </c>
      <c r="W129" s="213" t="s">
        <v>427</v>
      </c>
      <c r="X129" s="213" t="s">
        <v>815</v>
      </c>
      <c r="Y129" s="213" t="s">
        <v>292</v>
      </c>
      <c r="Z129" s="213" t="s">
        <v>455</v>
      </c>
      <c r="AA129" s="213" t="s">
        <v>294</v>
      </c>
    </row>
    <row r="130" spans="11:27" ht="15.75">
      <c r="K130"/>
      <c r="T130" s="213" t="s">
        <v>816</v>
      </c>
      <c r="U130" s="213" t="s">
        <v>817</v>
      </c>
      <c r="V130" s="213"/>
      <c r="W130" s="213" t="s">
        <v>290</v>
      </c>
      <c r="X130" s="213" t="s">
        <v>806</v>
      </c>
      <c r="Y130" s="213" t="s">
        <v>709</v>
      </c>
      <c r="Z130" s="213" t="s">
        <v>455</v>
      </c>
      <c r="AA130" s="213" t="s">
        <v>294</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formula1>"System,Site,Project,Program,Client,User"</formula1>
    </dataValidation>
    <dataValidation type="list" allowBlank="1" showInputMessage="1" showErrorMessage="1" sqref="B11">
      <formula1>$C$11:$D$11</formula1>
    </dataValidation>
    <dataValidation type="list" allowBlank="1" showInputMessage="1" showErrorMessage="1" sqref="D11">
      <formula1>"RICB-ODS-DEV.cfg,RICB-ODS-SIT.cfg,RICB-DEPLOY.cfg"</formula1>
    </dataValidation>
    <dataValidation type="list" allowBlank="1" showInputMessage="1" showErrorMessage="1" sqref="B2">
      <formula1>$C$2:$C$4</formula1>
    </dataValidation>
    <dataValidation type="list" allowBlank="1" showInputMessage="1" showErrorMessage="1" sqref="A2:A4 A11 A6:A9">
      <formula1>INDIRECT("tblSQLparam[Code]")</formula1>
    </dataValidation>
    <dataValidation type="list" allowBlank="1" showInputMessage="1" showErrorMessage="1" sqref="B4 B6">
      <formula1>INDIRECT($A4)</formula1>
    </dataValidation>
    <dataValidation type="list" allowBlank="1" showInputMessage="1" showErrorMessage="1" sqref="C15">
      <formula1>"Draft,Approved,Expired"</formula1>
    </dataValidation>
    <dataValidation type="list" allowBlank="1" showInputMessage="1" showErrorMessage="1" sqref="C16">
      <formula1>"EBG,CORP,PSG,ALL"</formula1>
    </dataValidation>
    <dataValidation type="list" allowBlank="1" showInputMessage="1" showErrorMessage="1" sqref="B19">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Code!$H$2:$H$9</xm:f>
          </x14:formula1>
          <xm:sqref>D2</xm:sqref>
        </x14:dataValidation>
        <x14:dataValidation type="list" allowBlank="1" showInputMessage="1" showErrorMessage="1">
          <x14:formula1>
            <xm:f>Code!$D$2:$D$4</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5" customWidth="1"/>
    <col min="2" max="2" width="37.109375" style="295" customWidth="1"/>
    <col min="3" max="3" width="36.88671875" style="295" customWidth="1"/>
    <col min="4" max="4" width="24.5546875" style="295" customWidth="1"/>
    <col min="5" max="5" width="42.109375" style="295" customWidth="1"/>
    <col min="6" max="6" width="23.44140625" style="295" customWidth="1"/>
    <col min="7" max="7" width="12.44140625" style="295" customWidth="1"/>
    <col min="8" max="16384" width="7.5546875" style="295"/>
  </cols>
  <sheetData>
    <row r="1" spans="1:7" s="293" customFormat="1" ht="16.5">
      <c r="A1" s="370" t="s">
        <v>818</v>
      </c>
      <c r="B1" s="371" t="s">
        <v>819</v>
      </c>
      <c r="C1" s="372" t="s">
        <v>820</v>
      </c>
      <c r="D1" s="372" t="s">
        <v>821</v>
      </c>
      <c r="E1" s="373" t="s">
        <v>822</v>
      </c>
      <c r="F1" s="374" t="s">
        <v>823</v>
      </c>
      <c r="G1" s="374" t="s">
        <v>824</v>
      </c>
    </row>
    <row r="2" spans="1:7" s="294" customFormat="1" ht="16.5">
      <c r="A2" s="63" t="s">
        <v>825</v>
      </c>
      <c r="B2" s="375" t="s">
        <v>826</v>
      </c>
      <c r="C2" s="376" t="s">
        <v>827</v>
      </c>
      <c r="D2" s="1" t="s">
        <v>826</v>
      </c>
      <c r="E2" s="1" t="s">
        <v>828</v>
      </c>
      <c r="F2" s="377" t="s">
        <v>829</v>
      </c>
      <c r="G2" s="1"/>
    </row>
    <row r="3" spans="1:7" s="294" customFormat="1" ht="16.5">
      <c r="A3" s="63" t="s">
        <v>825</v>
      </c>
      <c r="B3" s="375" t="s">
        <v>826</v>
      </c>
      <c r="C3" s="376" t="s">
        <v>830</v>
      </c>
      <c r="D3" s="1" t="s">
        <v>826</v>
      </c>
      <c r="E3" s="1"/>
      <c r="F3" s="377" t="s">
        <v>99</v>
      </c>
      <c r="G3" s="1"/>
    </row>
    <row r="4" spans="1:7" s="294" customFormat="1" ht="16.5">
      <c r="A4" s="378" t="s">
        <v>831</v>
      </c>
      <c r="B4" s="375" t="s">
        <v>826</v>
      </c>
      <c r="C4" s="376" t="s">
        <v>832</v>
      </c>
      <c r="D4" s="1" t="s">
        <v>826</v>
      </c>
      <c r="E4" s="1"/>
      <c r="F4" s="379" t="s">
        <v>833</v>
      </c>
      <c r="G4" s="1"/>
    </row>
    <row r="5" spans="1:7" ht="16.5">
      <c r="A5" s="63" t="s">
        <v>825</v>
      </c>
      <c r="B5" s="375" t="s">
        <v>826</v>
      </c>
      <c r="C5" s="380" t="s">
        <v>834</v>
      </c>
      <c r="D5" s="1" t="s">
        <v>826</v>
      </c>
      <c r="E5" s="1"/>
      <c r="F5" s="377" t="s">
        <v>835</v>
      </c>
      <c r="G5" s="1"/>
    </row>
    <row r="6" spans="1:7" ht="16.5">
      <c r="A6" s="378" t="s">
        <v>836</v>
      </c>
      <c r="B6" s="375" t="s">
        <v>826</v>
      </c>
      <c r="C6" s="376" t="s">
        <v>837</v>
      </c>
      <c r="D6" s="1" t="s">
        <v>826</v>
      </c>
      <c r="E6" s="1"/>
      <c r="F6" s="381" t="s">
        <v>838</v>
      </c>
      <c r="G6" s="1"/>
    </row>
    <row r="7" spans="1:7" ht="16.5">
      <c r="A7" s="378" t="s">
        <v>839</v>
      </c>
      <c r="B7" s="375" t="s">
        <v>826</v>
      </c>
      <c r="C7" s="380" t="s">
        <v>840</v>
      </c>
      <c r="D7" s="1" t="s">
        <v>841</v>
      </c>
      <c r="E7" s="1"/>
      <c r="F7" s="381" t="s">
        <v>842</v>
      </c>
      <c r="G7" s="1"/>
    </row>
    <row r="8" spans="1:7" ht="16.5">
      <c r="A8" s="378" t="s">
        <v>843</v>
      </c>
      <c r="B8" s="375" t="s">
        <v>826</v>
      </c>
      <c r="C8" s="380" t="s">
        <v>844</v>
      </c>
      <c r="D8" s="1" t="s">
        <v>826</v>
      </c>
      <c r="E8" s="1"/>
      <c r="F8" s="381" t="s">
        <v>845</v>
      </c>
      <c r="G8" s="1"/>
    </row>
    <row r="9" spans="1:7" ht="16.5">
      <c r="A9" s="63" t="s">
        <v>825</v>
      </c>
      <c r="B9" s="1" t="s">
        <v>841</v>
      </c>
      <c r="C9" s="376" t="s">
        <v>846</v>
      </c>
      <c r="D9" s="1" t="s">
        <v>841</v>
      </c>
      <c r="E9" s="1"/>
      <c r="F9" s="377" t="s">
        <v>847</v>
      </c>
      <c r="G9" s="1"/>
    </row>
    <row r="10" spans="1:7" ht="16.5">
      <c r="A10" s="63" t="s">
        <v>825</v>
      </c>
      <c r="B10" s="1"/>
      <c r="C10" s="376" t="s">
        <v>848</v>
      </c>
      <c r="D10" s="1" t="s">
        <v>826</v>
      </c>
      <c r="E10" s="1"/>
      <c r="F10" s="382" t="s">
        <v>849</v>
      </c>
      <c r="G10" s="1"/>
    </row>
    <row r="11" spans="1:7" ht="16.5">
      <c r="A11" s="378" t="s">
        <v>850</v>
      </c>
      <c r="B11" s="1"/>
      <c r="C11" s="380" t="s">
        <v>851</v>
      </c>
      <c r="D11" s="1" t="s">
        <v>841</v>
      </c>
      <c r="E11" s="1" t="s">
        <v>852</v>
      </c>
      <c r="F11" s="352" t="s">
        <v>853</v>
      </c>
      <c r="G11" s="1"/>
    </row>
    <row r="12" spans="1:7" ht="16.5">
      <c r="A12" s="378" t="s">
        <v>854</v>
      </c>
      <c r="B12" s="1"/>
      <c r="C12" s="380" t="s">
        <v>855</v>
      </c>
      <c r="D12" s="1" t="s">
        <v>841</v>
      </c>
      <c r="E12" s="1" t="s">
        <v>852</v>
      </c>
      <c r="F12" s="352" t="s">
        <v>856</v>
      </c>
      <c r="G12" s="1"/>
    </row>
    <row r="13" spans="1:7" ht="16.5">
      <c r="A13" s="378" t="s">
        <v>857</v>
      </c>
      <c r="B13" s="375" t="s">
        <v>826</v>
      </c>
      <c r="C13" s="376" t="s">
        <v>858</v>
      </c>
      <c r="D13" s="1" t="s">
        <v>826</v>
      </c>
      <c r="E13" s="1" t="s">
        <v>859</v>
      </c>
      <c r="F13" s="381" t="s">
        <v>860</v>
      </c>
      <c r="G13" s="1"/>
    </row>
    <row r="14" spans="1:7" ht="47.25">
      <c r="A14" s="378" t="s">
        <v>861</v>
      </c>
      <c r="B14" s="1"/>
      <c r="C14" s="376" t="s">
        <v>862</v>
      </c>
      <c r="D14" s="1" t="s">
        <v>841</v>
      </c>
      <c r="E14" s="358" t="s">
        <v>863</v>
      </c>
      <c r="F14" s="381" t="s">
        <v>864</v>
      </c>
      <c r="G14" s="1"/>
    </row>
    <row r="15" spans="1:7" ht="16.5">
      <c r="A15" s="378" t="s">
        <v>865</v>
      </c>
      <c r="B15" s="1" t="s">
        <v>866</v>
      </c>
      <c r="C15" s="376" t="s">
        <v>867</v>
      </c>
      <c r="D15" s="1" t="s">
        <v>841</v>
      </c>
      <c r="E15" s="358" t="s">
        <v>868</v>
      </c>
      <c r="F15" s="381" t="s">
        <v>869</v>
      </c>
      <c r="G15" s="1"/>
    </row>
    <row r="16" spans="1:7" ht="16.5">
      <c r="A16" s="383" t="s">
        <v>870</v>
      </c>
      <c r="B16" s="375"/>
      <c r="C16" s="384" t="s">
        <v>870</v>
      </c>
      <c r="D16" s="1" t="s">
        <v>841</v>
      </c>
      <c r="E16" s="358"/>
      <c r="F16" s="384" t="s">
        <v>871</v>
      </c>
      <c r="G16" s="1"/>
    </row>
    <row r="17" spans="1:7" ht="16.5">
      <c r="A17" s="383" t="s">
        <v>870</v>
      </c>
      <c r="B17" s="375"/>
      <c r="C17" s="384" t="s">
        <v>870</v>
      </c>
      <c r="D17" s="1" t="s">
        <v>841</v>
      </c>
      <c r="E17" s="358"/>
      <c r="F17" s="384" t="s">
        <v>872</v>
      </c>
      <c r="G17" s="1"/>
    </row>
    <row r="18" spans="1:7" ht="16.5">
      <c r="A18" s="378" t="s">
        <v>873</v>
      </c>
      <c r="B18" s="375" t="s">
        <v>874</v>
      </c>
      <c r="C18" s="380" t="s">
        <v>875</v>
      </c>
      <c r="D18" s="1" t="s">
        <v>826</v>
      </c>
      <c r="E18" s="358" t="s">
        <v>876</v>
      </c>
      <c r="F18" s="381" t="s">
        <v>877</v>
      </c>
      <c r="G18" s="1"/>
    </row>
    <row r="19" spans="1:7" ht="63">
      <c r="A19" s="378" t="s">
        <v>878</v>
      </c>
      <c r="B19" s="375" t="s">
        <v>879</v>
      </c>
      <c r="C19" s="380" t="s">
        <v>880</v>
      </c>
      <c r="D19" s="1" t="s">
        <v>826</v>
      </c>
      <c r="E19" s="206" t="s">
        <v>881</v>
      </c>
      <c r="F19" s="381" t="s">
        <v>882</v>
      </c>
      <c r="G19" s="1"/>
    </row>
    <row r="20" spans="1:7" ht="16.5">
      <c r="A20" s="383" t="s">
        <v>870</v>
      </c>
      <c r="B20" s="375"/>
      <c r="C20" s="384" t="s">
        <v>870</v>
      </c>
      <c r="D20" s="1" t="s">
        <v>841</v>
      </c>
      <c r="E20" s="358"/>
      <c r="F20" s="384" t="s">
        <v>883</v>
      </c>
      <c r="G20" s="1"/>
    </row>
    <row r="21" spans="1:7" ht="16.5">
      <c r="A21" s="63" t="s">
        <v>825</v>
      </c>
      <c r="B21" s="1"/>
      <c r="C21" s="376" t="s">
        <v>884</v>
      </c>
      <c r="D21" s="1" t="s">
        <v>841</v>
      </c>
      <c r="E21" s="1"/>
      <c r="F21" s="381" t="s">
        <v>885</v>
      </c>
      <c r="G21" s="1"/>
    </row>
    <row r="22" spans="1:7" ht="16.5">
      <c r="A22" s="378" t="s">
        <v>886</v>
      </c>
      <c r="B22" s="375"/>
      <c r="C22" s="376" t="s">
        <v>887</v>
      </c>
      <c r="D22" s="1" t="s">
        <v>841</v>
      </c>
      <c r="E22" s="358"/>
      <c r="F22" s="381" t="s">
        <v>888</v>
      </c>
      <c r="G22" s="1"/>
    </row>
    <row r="23" spans="1:7" ht="16.5">
      <c r="A23" s="378" t="s">
        <v>886</v>
      </c>
      <c r="B23" s="385"/>
      <c r="C23" s="376" t="s">
        <v>889</v>
      </c>
      <c r="D23" s="1" t="s">
        <v>841</v>
      </c>
      <c r="E23" s="358"/>
      <c r="F23" s="381" t="s">
        <v>890</v>
      </c>
      <c r="G23" s="1"/>
    </row>
    <row r="24" spans="1:7" ht="16.5">
      <c r="A24" s="383" t="s">
        <v>870</v>
      </c>
      <c r="B24" s="385"/>
      <c r="C24" s="376" t="s">
        <v>891</v>
      </c>
      <c r="D24" s="1" t="s">
        <v>841</v>
      </c>
      <c r="E24" s="358"/>
      <c r="F24" s="352" t="s">
        <v>190</v>
      </c>
      <c r="G24" s="1"/>
    </row>
    <row r="25" spans="1:7" ht="31.5">
      <c r="A25" s="383" t="s">
        <v>870</v>
      </c>
      <c r="B25" s="385"/>
      <c r="C25" s="380" t="s">
        <v>892</v>
      </c>
      <c r="D25" s="1" t="s">
        <v>841</v>
      </c>
      <c r="E25" s="358" t="s">
        <v>893</v>
      </c>
      <c r="F25" s="352" t="s">
        <v>894</v>
      </c>
      <c r="G25" s="1"/>
    </row>
    <row r="26" spans="1:7" ht="16.5">
      <c r="A26" s="383" t="s">
        <v>870</v>
      </c>
      <c r="B26" s="385"/>
      <c r="C26" s="384" t="s">
        <v>870</v>
      </c>
      <c r="D26" s="1" t="s">
        <v>841</v>
      </c>
      <c r="E26" s="358"/>
      <c r="F26" s="384" t="s">
        <v>895</v>
      </c>
      <c r="G26" s="1"/>
    </row>
    <row r="27" spans="1:7" ht="16.5">
      <c r="A27" s="383" t="s">
        <v>870</v>
      </c>
      <c r="B27" s="385"/>
      <c r="C27" s="384" t="s">
        <v>870</v>
      </c>
      <c r="D27" s="1" t="s">
        <v>841</v>
      </c>
      <c r="E27" s="358"/>
      <c r="F27" s="384" t="s">
        <v>896</v>
      </c>
      <c r="G27" s="1"/>
    </row>
    <row r="28" spans="1:7" ht="16.5">
      <c r="A28" s="383" t="s">
        <v>870</v>
      </c>
      <c r="B28" s="385"/>
      <c r="C28" s="384" t="s">
        <v>870</v>
      </c>
      <c r="D28" s="1" t="s">
        <v>841</v>
      </c>
      <c r="E28" s="358"/>
      <c r="F28" s="384" t="s">
        <v>897</v>
      </c>
      <c r="G28" s="1"/>
    </row>
    <row r="29" spans="1:7" ht="16.5">
      <c r="A29" s="383" t="s">
        <v>870</v>
      </c>
      <c r="B29" s="385"/>
      <c r="C29" s="384" t="s">
        <v>870</v>
      </c>
      <c r="D29" s="1" t="s">
        <v>841</v>
      </c>
      <c r="E29" s="358"/>
      <c r="F29" s="384" t="s">
        <v>898</v>
      </c>
      <c r="G29" s="1"/>
    </row>
    <row r="30" spans="1:7" ht="16.5">
      <c r="A30" s="378" t="s">
        <v>899</v>
      </c>
      <c r="B30" s="385"/>
      <c r="C30" s="376" t="s">
        <v>900</v>
      </c>
      <c r="D30" s="1" t="s">
        <v>841</v>
      </c>
      <c r="E30" s="358"/>
      <c r="F30" s="352" t="s">
        <v>203</v>
      </c>
      <c r="G30" s="1"/>
    </row>
    <row r="31" spans="1:7" ht="16.5">
      <c r="A31" s="378" t="s">
        <v>901</v>
      </c>
      <c r="B31" s="385" t="s">
        <v>902</v>
      </c>
      <c r="C31" s="353" t="s">
        <v>903</v>
      </c>
      <c r="D31" s="1" t="s">
        <v>826</v>
      </c>
      <c r="E31" s="358" t="s">
        <v>904</v>
      </c>
      <c r="F31" s="352" t="s">
        <v>905</v>
      </c>
      <c r="G31" s="1"/>
    </row>
    <row r="32" spans="1:7" ht="16.5">
      <c r="A32" s="351" t="s">
        <v>906</v>
      </c>
      <c r="B32" s="385"/>
      <c r="C32" s="354" t="s">
        <v>907</v>
      </c>
      <c r="D32" s="1" t="s">
        <v>841</v>
      </c>
      <c r="E32" s="358"/>
      <c r="F32" s="352" t="s">
        <v>908</v>
      </c>
      <c r="G32" s="1"/>
    </row>
    <row r="33" spans="1:7" ht="16.5">
      <c r="A33" s="351" t="s">
        <v>909</v>
      </c>
      <c r="B33" s="385"/>
      <c r="C33" s="354" t="s">
        <v>910</v>
      </c>
      <c r="D33" s="1" t="s">
        <v>841</v>
      </c>
      <c r="E33" s="358"/>
      <c r="F33" s="352" t="s">
        <v>911</v>
      </c>
      <c r="G33" s="1"/>
    </row>
    <row r="34" spans="1:7" ht="16.5">
      <c r="A34" s="351" t="s">
        <v>912</v>
      </c>
      <c r="B34" s="385"/>
      <c r="C34" s="354" t="s">
        <v>913</v>
      </c>
      <c r="D34" s="1" t="s">
        <v>841</v>
      </c>
      <c r="E34" s="358"/>
      <c r="F34" s="352" t="s">
        <v>914</v>
      </c>
      <c r="G34" s="1"/>
    </row>
    <row r="35" spans="1:7" ht="16.5">
      <c r="A35" s="351" t="s">
        <v>915</v>
      </c>
      <c r="B35" s="385"/>
      <c r="C35" s="354" t="s">
        <v>916</v>
      </c>
      <c r="D35" s="1" t="s">
        <v>841</v>
      </c>
      <c r="E35" s="358"/>
      <c r="F35" s="352" t="s">
        <v>917</v>
      </c>
      <c r="G35" s="1"/>
    </row>
    <row r="36" spans="1:7" ht="31.5">
      <c r="A36" s="378" t="s">
        <v>918</v>
      </c>
      <c r="B36" s="386" t="s">
        <v>879</v>
      </c>
      <c r="C36" s="387"/>
      <c r="D36" s="387"/>
      <c r="E36" s="388" t="s">
        <v>919</v>
      </c>
      <c r="F36" s="1"/>
      <c r="G36" s="1"/>
    </row>
    <row r="37" spans="1:7" ht="31.5">
      <c r="A37" s="378" t="s">
        <v>920</v>
      </c>
      <c r="B37" s="389" t="s">
        <v>921</v>
      </c>
      <c r="C37" s="390"/>
      <c r="D37" s="391"/>
      <c r="E37" s="389" t="s">
        <v>922</v>
      </c>
      <c r="F37" s="1"/>
      <c r="G37" s="1"/>
    </row>
    <row r="38" spans="1:7" ht="31.5">
      <c r="A38" s="378" t="s">
        <v>923</v>
      </c>
      <c r="B38" s="386" t="s">
        <v>879</v>
      </c>
      <c r="C38" s="390"/>
      <c r="D38" s="390"/>
      <c r="E38" s="389" t="s">
        <v>924</v>
      </c>
      <c r="F38" s="1"/>
      <c r="G38" s="1"/>
    </row>
    <row r="39" spans="1:7">
      <c r="A39" s="378" t="s">
        <v>925</v>
      </c>
      <c r="B39" s="386" t="s">
        <v>879</v>
      </c>
      <c r="C39" s="390"/>
      <c r="D39" s="390"/>
      <c r="E39" s="1"/>
      <c r="F39" s="1"/>
      <c r="G39" s="1"/>
    </row>
    <row r="40" spans="1:7" ht="31.5">
      <c r="A40" s="378" t="s">
        <v>926</v>
      </c>
      <c r="B40" s="386" t="s">
        <v>879</v>
      </c>
      <c r="C40" s="390"/>
      <c r="D40" s="390"/>
      <c r="E40" s="389" t="s">
        <v>927</v>
      </c>
      <c r="F40" s="1"/>
      <c r="G40" s="1"/>
    </row>
    <row r="41" spans="1:7" ht="31.5">
      <c r="A41" s="378" t="s">
        <v>928</v>
      </c>
      <c r="B41" s="386" t="s">
        <v>929</v>
      </c>
      <c r="C41" s="390"/>
      <c r="D41" s="390"/>
      <c r="E41" s="389" t="s">
        <v>930</v>
      </c>
      <c r="F41" s="1"/>
      <c r="G41" s="1"/>
    </row>
    <row r="42" spans="1:7" ht="31.5">
      <c r="A42" s="378" t="s">
        <v>931</v>
      </c>
      <c r="B42" s="386" t="s">
        <v>879</v>
      </c>
      <c r="C42" s="390"/>
      <c r="D42" s="390"/>
      <c r="E42" s="389" t="s">
        <v>893</v>
      </c>
      <c r="F42" s="1"/>
      <c r="G42" s="1"/>
    </row>
    <row r="43" spans="1:7">
      <c r="A43" s="378" t="s">
        <v>932</v>
      </c>
      <c r="B43" s="389" t="s">
        <v>933</v>
      </c>
      <c r="C43" s="390"/>
      <c r="D43" s="391"/>
      <c r="E43" s="389" t="s">
        <v>934</v>
      </c>
      <c r="F43" s="1"/>
      <c r="G43" s="1"/>
    </row>
    <row r="44" spans="1:7" ht="63">
      <c r="A44" s="378" t="s">
        <v>935</v>
      </c>
      <c r="B44" s="389" t="s">
        <v>936</v>
      </c>
      <c r="C44" s="390"/>
      <c r="D44" s="391"/>
      <c r="E44" s="389" t="s">
        <v>937</v>
      </c>
      <c r="F44" s="1"/>
      <c r="G44" s="1"/>
    </row>
    <row r="45" spans="1:7" ht="78.75">
      <c r="A45" s="378" t="s">
        <v>938</v>
      </c>
      <c r="B45" s="389" t="s">
        <v>939</v>
      </c>
      <c r="C45" s="390"/>
      <c r="D45" s="391"/>
      <c r="E45" s="389" t="s">
        <v>940</v>
      </c>
      <c r="F45" s="1"/>
      <c r="G45" s="1"/>
    </row>
    <row r="46" spans="1:7">
      <c r="A46" s="378" t="s">
        <v>941</v>
      </c>
      <c r="B46" s="386" t="s">
        <v>879</v>
      </c>
      <c r="C46" s="390"/>
      <c r="D46" s="390"/>
      <c r="E46" s="389" t="s">
        <v>942</v>
      </c>
      <c r="F46" s="1"/>
      <c r="G46" s="1"/>
    </row>
    <row r="47" spans="1:7">
      <c r="A47" s="378" t="s">
        <v>943</v>
      </c>
      <c r="B47" s="389" t="s">
        <v>944</v>
      </c>
      <c r="C47" s="390"/>
      <c r="D47" s="391"/>
      <c r="E47" s="389" t="s">
        <v>945</v>
      </c>
      <c r="F47" s="1"/>
      <c r="G47" s="1"/>
    </row>
    <row r="48" spans="1:7" ht="47.25">
      <c r="A48" s="378" t="s">
        <v>946</v>
      </c>
      <c r="B48" s="389" t="s">
        <v>947</v>
      </c>
      <c r="C48" s="390"/>
      <c r="D48" s="391"/>
      <c r="E48" s="386"/>
      <c r="F48" s="1"/>
      <c r="G48" s="1"/>
    </row>
    <row r="49" spans="1:7" ht="31.5">
      <c r="A49" s="378" t="s">
        <v>948</v>
      </c>
      <c r="B49" s="386" t="s">
        <v>879</v>
      </c>
      <c r="C49" s="390"/>
      <c r="D49" s="390"/>
      <c r="E49" s="389" t="s">
        <v>949</v>
      </c>
      <c r="F49" s="1"/>
      <c r="G49" s="1"/>
    </row>
    <row r="50" spans="1:7">
      <c r="A50" s="378" t="s">
        <v>950</v>
      </c>
      <c r="B50" s="386" t="s">
        <v>879</v>
      </c>
      <c r="C50" s="390"/>
      <c r="D50" s="390"/>
      <c r="E50" s="389" t="s">
        <v>951</v>
      </c>
      <c r="F50" s="1"/>
      <c r="G50" s="1"/>
    </row>
    <row r="51" spans="1:7" ht="96">
      <c r="A51" s="378" t="s">
        <v>952</v>
      </c>
      <c r="B51" s="389" t="s">
        <v>953</v>
      </c>
      <c r="C51" s="390"/>
      <c r="D51" s="391"/>
      <c r="E51" s="389" t="s">
        <v>954</v>
      </c>
      <c r="F51" s="1"/>
      <c r="G51" s="1"/>
    </row>
    <row r="52" spans="1:7" ht="31.5">
      <c r="A52" s="378" t="s">
        <v>955</v>
      </c>
      <c r="B52" s="389" t="s">
        <v>956</v>
      </c>
      <c r="C52" s="390"/>
      <c r="D52" s="391"/>
      <c r="E52" s="389" t="s">
        <v>957</v>
      </c>
      <c r="F52" s="1"/>
      <c r="G52" s="1"/>
    </row>
    <row r="53" spans="1:7" ht="31.5">
      <c r="A53" s="378" t="s">
        <v>948</v>
      </c>
      <c r="B53" s="386" t="s">
        <v>879</v>
      </c>
      <c r="C53" s="390"/>
      <c r="D53" s="390"/>
      <c r="E53" s="389" t="s">
        <v>949</v>
      </c>
      <c r="F53" s="1"/>
      <c r="G53" s="1"/>
    </row>
  </sheetData>
  <autoFilter ref="A1:G53"/>
  <phoneticPr fontId="4" type="noConversion"/>
  <conditionalFormatting sqref="F4">
    <cfRule type="containsText" dxfId="7"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tabColor rgb="FF92D050"/>
  </sheetPr>
  <dimension ref="A1:C30"/>
  <sheetViews>
    <sheetView workbookViewId="0">
      <selection activeCell="A30" sqref="A30"/>
    </sheetView>
  </sheetViews>
  <sheetFormatPr defaultColWidth="8.88671875" defaultRowHeight="15.75"/>
  <cols>
    <col min="1" max="1" width="22.88671875" style="346" customWidth="1"/>
    <col min="2" max="2" width="35.5546875" style="346" customWidth="1"/>
    <col min="3" max="3" width="33.109375" style="346" bestFit="1" customWidth="1"/>
    <col min="4" max="4" width="8.109375" style="346" bestFit="1" customWidth="1"/>
    <col min="5" max="5" width="10.5546875" style="346" bestFit="1" customWidth="1"/>
    <col min="6" max="6" width="8.88671875" style="346"/>
    <col min="7" max="7" width="10.109375" style="346" bestFit="1" customWidth="1"/>
    <col min="8" max="9" width="10.5546875" style="346" bestFit="1" customWidth="1"/>
    <col min="10" max="10" width="11.5546875" style="346" bestFit="1" customWidth="1"/>
    <col min="11" max="11" width="14.33203125" style="346" bestFit="1" customWidth="1"/>
    <col min="12" max="12" width="15.5546875" style="346" bestFit="1" customWidth="1"/>
    <col min="13" max="13" width="15.88671875" style="346" bestFit="1" customWidth="1"/>
    <col min="14" max="14" width="16.44140625" style="346" bestFit="1" customWidth="1"/>
    <col min="15" max="15" width="12.33203125" style="346" bestFit="1" customWidth="1"/>
    <col min="16" max="16" width="13.109375" style="346" bestFit="1" customWidth="1"/>
    <col min="17" max="16384" width="8.88671875" style="346"/>
  </cols>
  <sheetData>
    <row r="1" spans="1:3">
      <c r="A1" s="344" t="s">
        <v>958</v>
      </c>
      <c r="B1" s="345" t="s">
        <v>959</v>
      </c>
      <c r="C1" s="395" t="e">
        <f ca="1">_xlfn.TEXTJOIN(",",FALSE, B1:B30)</f>
        <v>#NAME?</v>
      </c>
    </row>
    <row r="2" spans="1:3">
      <c r="A2" s="346" t="s">
        <v>960</v>
      </c>
      <c r="B2" s="347" t="s">
        <v>832</v>
      </c>
    </row>
    <row r="3" spans="1:3">
      <c r="A3" s="346" t="s">
        <v>961</v>
      </c>
      <c r="B3" s="345" t="s">
        <v>844</v>
      </c>
    </row>
    <row r="4" spans="1:3">
      <c r="A4" s="346" t="s">
        <v>962</v>
      </c>
      <c r="B4" s="347" t="s">
        <v>848</v>
      </c>
    </row>
    <row r="5" spans="1:3">
      <c r="A5" s="346" t="s">
        <v>963</v>
      </c>
      <c r="B5" s="348" t="s">
        <v>858</v>
      </c>
    </row>
    <row r="6" spans="1:3">
      <c r="A6" s="346" t="s">
        <v>875</v>
      </c>
      <c r="B6" s="345" t="s">
        <v>875</v>
      </c>
      <c r="C6" s="349"/>
    </row>
    <row r="7" spans="1:3">
      <c r="A7" s="355" t="s">
        <v>964</v>
      </c>
      <c r="B7" s="345" t="s">
        <v>851</v>
      </c>
    </row>
    <row r="8" spans="1:3">
      <c r="A8" s="346" t="s">
        <v>965</v>
      </c>
      <c r="B8" s="345" t="s">
        <v>855</v>
      </c>
    </row>
    <row r="9" spans="1:3">
      <c r="A9" s="346" t="s">
        <v>839</v>
      </c>
      <c r="B9" s="345" t="s">
        <v>840</v>
      </c>
    </row>
    <row r="10" spans="1:3">
      <c r="A10" s="346" t="s">
        <v>966</v>
      </c>
      <c r="B10" s="347" t="s">
        <v>827</v>
      </c>
    </row>
    <row r="11" spans="1:3">
      <c r="A11" s="346" t="s">
        <v>967</v>
      </c>
      <c r="B11" s="347" t="s">
        <v>968</v>
      </c>
    </row>
    <row r="12" spans="1:3">
      <c r="A12" s="346" t="s">
        <v>969</v>
      </c>
      <c r="B12" s="347" t="s">
        <v>837</v>
      </c>
    </row>
    <row r="13" spans="1:3">
      <c r="A13" s="346" t="s">
        <v>970</v>
      </c>
      <c r="B13" s="347" t="s">
        <v>846</v>
      </c>
    </row>
    <row r="14" spans="1:3">
      <c r="A14" s="346" t="s">
        <v>971</v>
      </c>
      <c r="B14" s="347" t="s">
        <v>884</v>
      </c>
    </row>
    <row r="15" spans="1:3">
      <c r="A15" s="346" t="s">
        <v>972</v>
      </c>
      <c r="B15" s="347" t="s">
        <v>900</v>
      </c>
    </row>
    <row r="16" spans="1:3">
      <c r="A16" s="346" t="s">
        <v>973</v>
      </c>
      <c r="B16" s="347" t="s">
        <v>862</v>
      </c>
    </row>
    <row r="17" spans="1:3">
      <c r="A17" s="349" t="s">
        <v>959</v>
      </c>
      <c r="B17" s="345" t="s">
        <v>834</v>
      </c>
    </row>
    <row r="18" spans="1:3">
      <c r="A18" s="349" t="s">
        <v>892</v>
      </c>
      <c r="B18" s="345" t="s">
        <v>892</v>
      </c>
    </row>
    <row r="19" spans="1:3">
      <c r="A19" s="349" t="s">
        <v>880</v>
      </c>
      <c r="B19" s="345" t="s">
        <v>880</v>
      </c>
    </row>
    <row r="20" spans="1:3">
      <c r="A20" s="346" t="s">
        <v>974</v>
      </c>
      <c r="B20" s="347" t="s">
        <v>830</v>
      </c>
    </row>
    <row r="21" spans="1:3">
      <c r="A21" s="346" t="s">
        <v>975</v>
      </c>
      <c r="B21" s="347" t="s">
        <v>887</v>
      </c>
    </row>
    <row r="22" spans="1:3">
      <c r="A22" s="346" t="s">
        <v>976</v>
      </c>
      <c r="B22" s="347" t="s">
        <v>889</v>
      </c>
    </row>
    <row r="23" spans="1:3">
      <c r="A23" s="346" t="s">
        <v>977</v>
      </c>
      <c r="B23" s="347" t="s">
        <v>891</v>
      </c>
    </row>
    <row r="24" spans="1:3">
      <c r="A24" s="360" t="s">
        <v>978</v>
      </c>
      <c r="B24" s="347" t="s">
        <v>867</v>
      </c>
    </row>
    <row r="25" spans="1:3">
      <c r="A25" s="360" t="s">
        <v>979</v>
      </c>
      <c r="B25" s="346" t="str">
        <f>A25</f>
        <v>Status</v>
      </c>
    </row>
    <row r="26" spans="1:3">
      <c r="A26" s="360" t="s">
        <v>980</v>
      </c>
      <c r="B26" s="346" t="str">
        <f>A26</f>
        <v>Synonyms</v>
      </c>
    </row>
    <row r="27" spans="1:3">
      <c r="A27" s="346" t="s">
        <v>909</v>
      </c>
      <c r="B27" s="396" t="str">
        <f>"[Attribute][Standard_v10]" &amp; A27</f>
        <v>[Attribute][Standard_v10]UpdateSource</v>
      </c>
    </row>
    <row r="28" spans="1:3">
      <c r="A28" s="360" t="s">
        <v>981</v>
      </c>
      <c r="B28" s="396" t="str">
        <f t="shared" ref="B28:B29" si="0">"[Attribute][Standard_v10]" &amp; A28</f>
        <v>[Attribute][Standard_v10]DataOwnerBG</v>
      </c>
    </row>
    <row r="29" spans="1:3">
      <c r="A29" s="360" t="s">
        <v>915</v>
      </c>
      <c r="B29" s="396" t="str">
        <f t="shared" si="0"/>
        <v>[Attribute][Standard_v10]TaskID</v>
      </c>
    </row>
    <row r="30" spans="1:3">
      <c r="A30" s="360" t="s">
        <v>982</v>
      </c>
      <c r="B30" s="360" t="s">
        <v>982</v>
      </c>
      <c r="C30" s="348" t="s">
        <v>983</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984</v>
      </c>
      <c r="B1" t="s">
        <v>985</v>
      </c>
      <c r="C1" t="s">
        <v>986</v>
      </c>
      <c r="D1" t="s">
        <v>264</v>
      </c>
      <c r="E1" t="s">
        <v>987</v>
      </c>
    </row>
    <row r="2" spans="1:5">
      <c r="A2" t="s">
        <v>988</v>
      </c>
      <c r="C2" t="s">
        <v>989</v>
      </c>
      <c r="D2" t="s">
        <v>990</v>
      </c>
    </row>
    <row r="3" spans="1:5">
      <c r="A3" t="s">
        <v>960</v>
      </c>
      <c r="B3" t="s">
        <v>991</v>
      </c>
      <c r="C3" t="s">
        <v>989</v>
      </c>
      <c r="D3" t="s">
        <v>992</v>
      </c>
    </row>
    <row r="4" spans="1:5">
      <c r="A4" t="s">
        <v>993</v>
      </c>
      <c r="C4" t="s">
        <v>989</v>
      </c>
      <c r="D4" t="s">
        <v>151</v>
      </c>
    </row>
    <row r="5" spans="1:5">
      <c r="A5" t="s">
        <v>974</v>
      </c>
      <c r="B5" t="s">
        <v>991</v>
      </c>
      <c r="C5" t="s">
        <v>989</v>
      </c>
      <c r="D5" t="s">
        <v>99</v>
      </c>
    </row>
    <row r="6" spans="1:5">
      <c r="A6" t="s">
        <v>994</v>
      </c>
      <c r="C6" t="s">
        <v>989</v>
      </c>
      <c r="D6" t="s">
        <v>995</v>
      </c>
    </row>
    <row r="7" spans="1:5">
      <c r="A7" t="s">
        <v>899</v>
      </c>
      <c r="C7" t="s">
        <v>989</v>
      </c>
      <c r="D7" t="s">
        <v>203</v>
      </c>
    </row>
    <row r="8" spans="1:5">
      <c r="A8" t="s">
        <v>996</v>
      </c>
      <c r="C8" t="s">
        <v>989</v>
      </c>
      <c r="D8" t="s">
        <v>997</v>
      </c>
    </row>
    <row r="9" spans="1:5">
      <c r="A9" t="s">
        <v>978</v>
      </c>
      <c r="C9" t="s">
        <v>989</v>
      </c>
      <c r="D9" t="s">
        <v>156</v>
      </c>
    </row>
    <row r="10" spans="1:5">
      <c r="A10" t="s">
        <v>998</v>
      </c>
      <c r="B10" t="s">
        <v>991</v>
      </c>
      <c r="C10" t="s">
        <v>999</v>
      </c>
      <c r="D10" t="s">
        <v>1000</v>
      </c>
      <c r="E10" t="s">
        <v>1001</v>
      </c>
    </row>
    <row r="11" spans="1:5">
      <c r="A11" t="s">
        <v>1002</v>
      </c>
      <c r="C11" t="s">
        <v>989</v>
      </c>
      <c r="D11" t="s">
        <v>186</v>
      </c>
    </row>
    <row r="12" spans="1:5">
      <c r="A12" t="s">
        <v>977</v>
      </c>
      <c r="C12" t="s">
        <v>989</v>
      </c>
      <c r="D12" t="s">
        <v>1003</v>
      </c>
    </row>
    <row r="13" spans="1:5">
      <c r="A13" t="s">
        <v>1004</v>
      </c>
      <c r="C13" t="s">
        <v>989</v>
      </c>
      <c r="D13" t="s">
        <v>1005</v>
      </c>
    </row>
    <row r="14" spans="1:5">
      <c r="A14" t="s">
        <v>1006</v>
      </c>
      <c r="C14" t="s">
        <v>989</v>
      </c>
      <c r="D14" t="s">
        <v>182</v>
      </c>
    </row>
    <row r="15" spans="1:5">
      <c r="A15" t="s">
        <v>1007</v>
      </c>
      <c r="B15" t="s">
        <v>991</v>
      </c>
      <c r="C15" t="s">
        <v>989</v>
      </c>
      <c r="D15" t="s">
        <v>1008</v>
      </c>
    </row>
    <row r="16" spans="1:5">
      <c r="A16" t="s">
        <v>1009</v>
      </c>
      <c r="B16" t="s">
        <v>991</v>
      </c>
      <c r="C16" t="s">
        <v>999</v>
      </c>
      <c r="D16" t="s">
        <v>1010</v>
      </c>
      <c r="E16" t="s">
        <v>1011</v>
      </c>
    </row>
    <row r="17" spans="1:4">
      <c r="A17" t="s">
        <v>909</v>
      </c>
      <c r="C17" t="s">
        <v>989</v>
      </c>
      <c r="D17" t="s">
        <v>1012</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1" customWidth="1"/>
    <col min="2" max="2" width="25.5546875" style="191" customWidth="1"/>
    <col min="3" max="3" width="13.109375" style="191" customWidth="1"/>
    <col min="4" max="4" width="9.5546875" style="202" customWidth="1"/>
    <col min="5" max="5" width="9.44140625" style="202" customWidth="1"/>
    <col min="6" max="6" width="7.33203125" style="191" customWidth="1"/>
    <col min="7" max="7" width="8.33203125" style="191" customWidth="1"/>
    <col min="8" max="9" width="7.5546875" style="191" hidden="1" customWidth="1"/>
    <col min="10" max="10" width="6.109375" style="191" customWidth="1"/>
    <col min="11" max="11" width="17" style="191" bestFit="1" customWidth="1"/>
    <col min="12" max="12" width="4.5546875" style="191" customWidth="1"/>
    <col min="13" max="13" width="9.33203125" style="191" customWidth="1"/>
    <col min="14" max="14" width="8.88671875" style="202" customWidth="1"/>
    <col min="15" max="15" width="8.5546875" style="191" customWidth="1"/>
    <col min="16" max="16" width="10.33203125" style="191" customWidth="1"/>
    <col min="17" max="17" width="10.33203125" style="203" bestFit="1" customWidth="1"/>
    <col min="18" max="18" width="15.33203125" style="191" customWidth="1"/>
    <col min="19" max="19" width="72.44140625" style="191" customWidth="1"/>
    <col min="20" max="20" width="10.33203125" style="191" customWidth="1"/>
    <col min="21" max="21" width="7.5546875" style="191" customWidth="1"/>
    <col min="22" max="22" width="10" style="191" customWidth="1"/>
    <col min="23" max="24" width="6.5546875" style="191" customWidth="1"/>
    <col min="25" max="25" width="23.5546875" style="191" customWidth="1"/>
    <col min="26" max="26" width="9.109375" style="191" customWidth="1"/>
    <col min="27" max="28" width="13" style="191" customWidth="1"/>
    <col min="29" max="32" width="6.5546875" style="191" customWidth="1"/>
    <col min="33" max="35" width="12" style="191" customWidth="1"/>
    <col min="36" max="16384" width="4" style="191"/>
  </cols>
  <sheetData>
    <row r="1" spans="1:35" s="193" customFormat="1">
      <c r="A1" s="462" t="s">
        <v>1013</v>
      </c>
      <c r="B1" s="463"/>
      <c r="C1" s="463"/>
      <c r="D1" s="462" t="s">
        <v>1014</v>
      </c>
      <c r="E1" s="463"/>
      <c r="F1" s="463"/>
      <c r="G1" s="464"/>
      <c r="H1" s="462" t="s">
        <v>1015</v>
      </c>
      <c r="I1" s="463"/>
      <c r="J1" s="463" t="s">
        <v>1016</v>
      </c>
      <c r="K1" s="463"/>
      <c r="L1" s="465" t="s">
        <v>1017</v>
      </c>
      <c r="M1" s="465"/>
      <c r="N1" s="465"/>
      <c r="O1" s="465"/>
      <c r="P1" s="458" t="s">
        <v>1018</v>
      </c>
      <c r="Q1" s="458"/>
      <c r="R1" s="458"/>
      <c r="S1" s="459"/>
      <c r="T1" s="459"/>
      <c r="U1" s="460"/>
      <c r="V1" s="460"/>
      <c r="W1" s="461"/>
      <c r="X1" s="210"/>
      <c r="Y1" s="210"/>
      <c r="Z1" s="210"/>
      <c r="AA1" s="210"/>
      <c r="AB1" s="210"/>
      <c r="AC1" s="210"/>
      <c r="AD1" s="210"/>
      <c r="AE1" s="210"/>
      <c r="AF1" s="210"/>
      <c r="AG1" s="202"/>
      <c r="AH1" s="202"/>
      <c r="AI1" s="202"/>
    </row>
    <row r="2" spans="1:35" s="193" customFormat="1" ht="42.75" customHeight="1">
      <c r="A2" s="194" t="s">
        <v>1019</v>
      </c>
      <c r="B2" s="195" t="s">
        <v>1020</v>
      </c>
      <c r="C2" s="194" t="s">
        <v>1021</v>
      </c>
      <c r="D2" s="194" t="s">
        <v>1022</v>
      </c>
      <c r="E2" s="194" t="s">
        <v>1023</v>
      </c>
      <c r="F2" s="194" t="s">
        <v>1024</v>
      </c>
      <c r="G2" s="194" t="s">
        <v>1025</v>
      </c>
      <c r="H2" s="194" t="s">
        <v>1026</v>
      </c>
      <c r="I2" s="194" t="s">
        <v>1027</v>
      </c>
      <c r="J2" s="196" t="s">
        <v>1028</v>
      </c>
      <c r="K2" s="197" t="s">
        <v>1029</v>
      </c>
      <c r="L2" s="197" t="s">
        <v>1030</v>
      </c>
      <c r="M2" s="197" t="s">
        <v>1031</v>
      </c>
      <c r="N2" s="197" t="s">
        <v>1032</v>
      </c>
      <c r="O2" s="197" t="s">
        <v>1033</v>
      </c>
      <c r="P2" s="198" t="s">
        <v>1034</v>
      </c>
      <c r="Q2" s="199" t="s">
        <v>1035</v>
      </c>
      <c r="R2" s="204" t="s">
        <v>1036</v>
      </c>
      <c r="S2" s="215" t="s">
        <v>1037</v>
      </c>
      <c r="T2" s="202" t="s">
        <v>1038</v>
      </c>
      <c r="U2" s="202" t="s">
        <v>1039</v>
      </c>
      <c r="V2" s="202" t="s">
        <v>1040</v>
      </c>
      <c r="W2" s="202" t="s">
        <v>1041</v>
      </c>
      <c r="X2" s="202" t="s">
        <v>1042</v>
      </c>
      <c r="Y2" s="202" t="s">
        <v>1043</v>
      </c>
      <c r="Z2" s="202" t="s">
        <v>1044</v>
      </c>
      <c r="AA2" s="202" t="s">
        <v>1045</v>
      </c>
      <c r="AB2" s="202" t="s">
        <v>1046</v>
      </c>
      <c r="AC2" s="202" t="s">
        <v>1047</v>
      </c>
      <c r="AD2" s="202" t="s">
        <v>1048</v>
      </c>
      <c r="AE2" s="202"/>
      <c r="AF2" s="202" t="s">
        <v>1049</v>
      </c>
      <c r="AG2" s="202" t="s">
        <v>1050</v>
      </c>
      <c r="AH2" s="202" t="s">
        <v>1051</v>
      </c>
      <c r="AI2" s="202" t="s">
        <v>1052</v>
      </c>
    </row>
    <row r="3" spans="1:35" s="200" customFormat="1" ht="16.5" customHeight="1">
      <c r="A3" s="200" t="s">
        <v>1053</v>
      </c>
      <c r="B3" s="207" t="s">
        <v>286</v>
      </c>
      <c r="C3" s="216" t="str">
        <f>B3</f>
        <v>Categories</v>
      </c>
      <c r="E3" s="200" t="s">
        <v>1054</v>
      </c>
      <c r="F3" s="200" t="s">
        <v>1055</v>
      </c>
      <c r="G3" s="200" t="s">
        <v>1056</v>
      </c>
      <c r="K3" s="200" t="s">
        <v>1057</v>
      </c>
      <c r="M3" s="200" t="s">
        <v>31</v>
      </c>
      <c r="N3" s="200" t="s">
        <v>1058</v>
      </c>
      <c r="P3" s="201" t="str">
        <f>'Parameter Setting'!D2</f>
        <v>IEC_STD_V10</v>
      </c>
      <c r="Q3" s="212"/>
      <c r="R3" s="200" t="s">
        <v>1059</v>
      </c>
      <c r="S3" s="200" t="s">
        <v>1060</v>
      </c>
      <c r="Y3" s="205"/>
      <c r="AA3" s="211"/>
    </row>
    <row r="4" spans="1:35" s="200" customFormat="1" ht="15.75">
      <c r="A4" s="200" t="s">
        <v>1053</v>
      </c>
      <c r="B4" s="207" t="s">
        <v>285</v>
      </c>
      <c r="C4" s="216" t="s">
        <v>285</v>
      </c>
      <c r="E4" s="200" t="s">
        <v>1061</v>
      </c>
      <c r="F4" s="200" t="s">
        <v>1062</v>
      </c>
      <c r="G4" s="200" t="s">
        <v>1063</v>
      </c>
      <c r="K4" s="200" t="s">
        <v>1064</v>
      </c>
      <c r="M4" s="200" t="s">
        <v>1065</v>
      </c>
      <c r="N4" s="200" t="s">
        <v>1066</v>
      </c>
      <c r="P4" s="201" t="s">
        <v>284</v>
      </c>
      <c r="Q4" s="212"/>
      <c r="R4" s="200" t="s">
        <v>1067</v>
      </c>
      <c r="S4" s="395" t="s">
        <v>1068</v>
      </c>
      <c r="Y4" s="191"/>
      <c r="AA4" s="211"/>
    </row>
    <row r="5" spans="1:35" s="200" customFormat="1" ht="15.75">
      <c r="A5" s="200" t="s">
        <v>1053</v>
      </c>
      <c r="B5" s="6" t="s">
        <v>323</v>
      </c>
      <c r="C5" s="216" t="str">
        <f>B5</f>
        <v>DataClasses</v>
      </c>
      <c r="E5" s="200" t="s">
        <v>1054</v>
      </c>
      <c r="F5" s="200" t="s">
        <v>1055</v>
      </c>
      <c r="G5" s="200" t="s">
        <v>1056</v>
      </c>
      <c r="K5" s="200" t="s">
        <v>1069</v>
      </c>
      <c r="M5" s="200" t="s">
        <v>31</v>
      </c>
      <c r="N5" s="200" t="s">
        <v>1058</v>
      </c>
      <c r="P5" s="201" t="str">
        <f>P4</f>
        <v>IEC_STD_V10</v>
      </c>
      <c r="Q5" s="212"/>
      <c r="R5" s="200" t="s">
        <v>1059</v>
      </c>
      <c r="S5" s="191" t="s">
        <v>1070</v>
      </c>
      <c r="Y5" s="191"/>
      <c r="AA5" s="211"/>
    </row>
    <row r="6" spans="1:35" s="200" customFormat="1" ht="15.75">
      <c r="A6" s="200" t="s">
        <v>1053</v>
      </c>
      <c r="B6" s="6" t="s">
        <v>308</v>
      </c>
      <c r="C6" s="216" t="str">
        <f>B6</f>
        <v>MtdMatch</v>
      </c>
      <c r="E6" s="200" t="s">
        <v>1054</v>
      </c>
      <c r="F6" s="200" t="s">
        <v>1055</v>
      </c>
      <c r="G6" s="200" t="s">
        <v>1056</v>
      </c>
      <c r="K6" s="200" t="s">
        <v>1071</v>
      </c>
      <c r="M6" s="200" t="s">
        <v>31</v>
      </c>
      <c r="N6" s="200" t="s">
        <v>1072</v>
      </c>
      <c r="P6" s="201" t="str">
        <f>P5</f>
        <v>IEC_STD_V10</v>
      </c>
      <c r="Q6" s="212"/>
      <c r="R6" s="200" t="s">
        <v>1059</v>
      </c>
      <c r="S6" s="191" t="s">
        <v>1073</v>
      </c>
      <c r="Y6" s="191"/>
      <c r="AA6" s="211"/>
    </row>
    <row r="10" spans="1:35">
      <c r="S10" s="238"/>
    </row>
    <row r="11" spans="1:35" ht="16.5">
      <c r="S11" s="241"/>
    </row>
    <row r="17" spans="6:17" s="202" customFormat="1">
      <c r="F17" s="191"/>
      <c r="G17" s="191"/>
      <c r="H17" s="191"/>
      <c r="I17" s="191"/>
      <c r="J17" s="191"/>
      <c r="K17" s="191"/>
      <c r="L17" s="191"/>
      <c r="M17" s="191"/>
      <c r="O17" s="191"/>
      <c r="P17" s="191"/>
      <c r="Q17" s="203"/>
    </row>
    <row r="18" spans="6:17" s="202" customFormat="1">
      <c r="F18" s="191"/>
      <c r="G18" s="191"/>
      <c r="H18" s="191"/>
      <c r="I18" s="191"/>
      <c r="J18" s="191"/>
      <c r="K18" s="191"/>
      <c r="L18" s="191"/>
      <c r="M18" s="191"/>
      <c r="O18" s="191"/>
      <c r="P18" s="191"/>
      <c r="Q18" s="203"/>
    </row>
    <row r="19" spans="6:17" s="202" customFormat="1">
      <c r="F19" s="191"/>
      <c r="G19" s="191"/>
      <c r="H19" s="191"/>
      <c r="I19" s="191"/>
      <c r="J19" s="191"/>
      <c r="K19" s="191"/>
      <c r="L19" s="191"/>
      <c r="M19" s="191"/>
      <c r="O19" s="191"/>
      <c r="P19" s="191"/>
      <c r="Q19" s="203"/>
    </row>
    <row r="20" spans="6:17" s="202" customFormat="1">
      <c r="F20" s="191"/>
      <c r="G20" s="191"/>
      <c r="H20" s="191"/>
      <c r="I20" s="191"/>
      <c r="J20" s="191"/>
      <c r="K20" s="191"/>
      <c r="L20" s="191"/>
      <c r="M20" s="191"/>
      <c r="O20" s="191"/>
      <c r="P20" s="191"/>
      <c r="Q20" s="203"/>
    </row>
    <row r="21" spans="6:17" s="202" customFormat="1">
      <c r="F21" s="191"/>
      <c r="G21" s="191"/>
      <c r="H21" s="191"/>
      <c r="I21" s="191"/>
      <c r="J21" s="191"/>
      <c r="K21" s="191"/>
      <c r="L21" s="191"/>
      <c r="M21" s="191"/>
      <c r="O21" s="191"/>
      <c r="P21" s="191"/>
      <c r="Q21" s="203"/>
    </row>
    <row r="22" spans="6:17" s="202" customFormat="1">
      <c r="F22" s="191"/>
      <c r="G22" s="191"/>
      <c r="H22" s="191"/>
      <c r="I22" s="191"/>
      <c r="J22" s="191"/>
      <c r="K22" s="191"/>
      <c r="L22" s="191"/>
      <c r="M22" s="191"/>
      <c r="O22" s="191"/>
      <c r="P22" s="191"/>
      <c r="Q22" s="203"/>
    </row>
    <row r="23" spans="6:17" s="202" customFormat="1">
      <c r="F23" s="191"/>
      <c r="G23" s="191"/>
      <c r="H23" s="191"/>
      <c r="I23" s="191"/>
      <c r="J23" s="191"/>
      <c r="K23" s="191"/>
      <c r="L23" s="191"/>
      <c r="M23" s="191"/>
      <c r="O23" s="191"/>
      <c r="P23" s="191"/>
      <c r="Q23" s="203"/>
    </row>
    <row r="24" spans="6:17" s="202" customFormat="1">
      <c r="F24" s="191"/>
      <c r="G24" s="191"/>
      <c r="H24" s="191"/>
      <c r="I24" s="191"/>
      <c r="J24" s="191"/>
      <c r="K24" s="191"/>
      <c r="L24" s="191"/>
      <c r="M24" s="191"/>
      <c r="O24" s="191"/>
      <c r="P24" s="191"/>
      <c r="Q24" s="203"/>
    </row>
    <row r="25" spans="6:17" s="202" customFormat="1">
      <c r="F25" s="191"/>
      <c r="G25" s="191"/>
      <c r="H25" s="191"/>
      <c r="I25" s="191"/>
      <c r="J25" s="191"/>
      <c r="K25" s="191"/>
      <c r="L25" s="191"/>
      <c r="M25" s="191"/>
      <c r="O25" s="191"/>
      <c r="P25" s="191"/>
      <c r="Q25" s="203"/>
    </row>
    <row r="26" spans="6:17" s="202" customFormat="1">
      <c r="F26" s="191"/>
      <c r="G26" s="191"/>
      <c r="H26" s="191"/>
      <c r="I26" s="191"/>
      <c r="J26" s="191"/>
      <c r="K26" s="191"/>
      <c r="L26" s="191"/>
      <c r="M26" s="191"/>
      <c r="O26" s="191"/>
      <c r="P26" s="191"/>
      <c r="Q26" s="203"/>
    </row>
    <row r="27" spans="6:17" s="202" customFormat="1">
      <c r="F27" s="191"/>
      <c r="G27" s="191"/>
      <c r="H27" s="191"/>
      <c r="I27" s="191"/>
      <c r="J27" s="191"/>
      <c r="K27" s="191"/>
      <c r="L27" s="191"/>
      <c r="M27" s="191"/>
      <c r="O27" s="191"/>
      <c r="P27" s="191"/>
      <c r="Q27" s="203"/>
    </row>
    <row r="28" spans="6:17" s="202" customFormat="1">
      <c r="F28" s="191"/>
      <c r="G28" s="191"/>
      <c r="H28" s="191"/>
      <c r="I28" s="191"/>
      <c r="J28" s="191"/>
      <c r="K28" s="191"/>
      <c r="L28" s="191"/>
      <c r="M28" s="191"/>
      <c r="O28" s="191"/>
      <c r="P28" s="191"/>
      <c r="Q28" s="203"/>
    </row>
    <row r="29" spans="6:17" s="202" customFormat="1">
      <c r="F29" s="191"/>
      <c r="G29" s="191"/>
      <c r="H29" s="191"/>
      <c r="I29" s="191"/>
      <c r="J29" s="191"/>
      <c r="K29" s="191"/>
      <c r="L29" s="191"/>
      <c r="M29" s="191"/>
      <c r="O29" s="191"/>
      <c r="P29" s="191"/>
      <c r="Q29" s="203"/>
    </row>
    <row r="30" spans="6:17" s="202" customFormat="1">
      <c r="F30" s="191"/>
      <c r="G30" s="191"/>
      <c r="H30" s="191"/>
      <c r="I30" s="191"/>
      <c r="J30" s="191"/>
      <c r="K30" s="191"/>
      <c r="L30" s="191"/>
      <c r="M30" s="191"/>
      <c r="O30" s="191"/>
      <c r="P30" s="191"/>
      <c r="Q30" s="203"/>
    </row>
    <row r="31" spans="6:17" s="202" customFormat="1">
      <c r="F31" s="191"/>
      <c r="G31" s="191"/>
      <c r="H31" s="191"/>
      <c r="I31" s="191"/>
      <c r="J31" s="191"/>
      <c r="K31" s="191"/>
      <c r="L31" s="191"/>
      <c r="M31" s="191"/>
      <c r="O31" s="191"/>
      <c r="P31" s="191"/>
      <c r="Q31" s="203"/>
    </row>
    <row r="32" spans="6:17" s="202" customFormat="1">
      <c r="F32" s="191"/>
      <c r="G32" s="191"/>
      <c r="H32" s="191"/>
      <c r="I32" s="191"/>
      <c r="J32" s="191"/>
      <c r="K32" s="191"/>
      <c r="L32" s="191"/>
      <c r="M32" s="191"/>
      <c r="O32" s="191"/>
      <c r="P32" s="191"/>
      <c r="Q32" s="203"/>
    </row>
    <row r="33" spans="6:17" s="202" customFormat="1">
      <c r="F33" s="191"/>
      <c r="G33" s="191"/>
      <c r="H33" s="191"/>
      <c r="I33" s="191"/>
      <c r="J33" s="191"/>
      <c r="K33" s="191"/>
      <c r="L33" s="191"/>
      <c r="M33" s="191"/>
      <c r="O33" s="191"/>
      <c r="P33" s="191"/>
      <c r="Q33" s="203"/>
    </row>
    <row r="34" spans="6:17" s="202" customFormat="1">
      <c r="F34" s="191"/>
      <c r="G34" s="191"/>
      <c r="H34" s="191"/>
      <c r="I34" s="191"/>
      <c r="J34" s="191"/>
      <c r="K34" s="191"/>
      <c r="L34" s="191"/>
      <c r="M34" s="191"/>
      <c r="O34" s="191"/>
      <c r="P34" s="191"/>
      <c r="Q34" s="203"/>
    </row>
    <row r="35" spans="6:17" s="202" customFormat="1">
      <c r="F35" s="191"/>
      <c r="G35" s="191"/>
      <c r="H35" s="191"/>
      <c r="I35" s="191"/>
      <c r="J35" s="191"/>
      <c r="K35" s="191"/>
      <c r="L35" s="191"/>
      <c r="M35" s="191"/>
      <c r="O35" s="191"/>
      <c r="P35" s="191"/>
      <c r="Q35" s="203"/>
    </row>
    <row r="36" spans="6:17" s="202" customFormat="1">
      <c r="F36" s="191"/>
      <c r="G36" s="191"/>
      <c r="H36" s="191"/>
      <c r="I36" s="191"/>
      <c r="J36" s="191"/>
      <c r="K36" s="191"/>
      <c r="L36" s="191"/>
      <c r="M36" s="191"/>
      <c r="O36" s="191"/>
      <c r="P36" s="191"/>
      <c r="Q36" s="203"/>
    </row>
    <row r="37" spans="6:17" s="202" customFormat="1">
      <c r="F37" s="191"/>
      <c r="G37" s="191"/>
      <c r="H37" s="191"/>
      <c r="I37" s="191"/>
      <c r="J37" s="191"/>
      <c r="K37" s="191"/>
      <c r="L37" s="191"/>
      <c r="M37" s="191"/>
      <c r="O37" s="191"/>
      <c r="P37" s="191"/>
      <c r="Q37" s="203"/>
    </row>
    <row r="38" spans="6:17" s="202" customFormat="1">
      <c r="F38" s="191"/>
      <c r="G38" s="191"/>
      <c r="H38" s="191"/>
      <c r="I38" s="191"/>
      <c r="J38" s="191"/>
      <c r="K38" s="191"/>
      <c r="L38" s="191"/>
      <c r="M38" s="191"/>
      <c r="O38" s="191"/>
      <c r="P38" s="191"/>
      <c r="Q38" s="203"/>
    </row>
    <row r="39" spans="6:17" s="202" customFormat="1">
      <c r="F39" s="191"/>
      <c r="G39" s="191"/>
      <c r="H39" s="191"/>
      <c r="I39" s="191"/>
      <c r="J39" s="191"/>
      <c r="K39" s="191"/>
      <c r="L39" s="191"/>
      <c r="M39" s="191"/>
      <c r="O39" s="191"/>
      <c r="P39" s="191"/>
      <c r="Q39" s="203"/>
    </row>
    <row r="40" spans="6:17" s="202" customFormat="1">
      <c r="F40" s="191"/>
      <c r="G40" s="191"/>
      <c r="H40" s="191"/>
      <c r="I40" s="191"/>
      <c r="J40" s="191"/>
      <c r="K40" s="191"/>
      <c r="L40" s="191"/>
      <c r="M40" s="191"/>
      <c r="O40" s="191"/>
      <c r="P40" s="191"/>
      <c r="Q40" s="203"/>
    </row>
    <row r="41" spans="6:17" s="202" customFormat="1">
      <c r="F41" s="191"/>
      <c r="G41" s="191"/>
      <c r="H41" s="191"/>
      <c r="I41" s="191"/>
      <c r="J41" s="191"/>
      <c r="K41" s="191"/>
      <c r="L41" s="191"/>
      <c r="M41" s="191"/>
      <c r="O41" s="191"/>
      <c r="P41" s="191"/>
      <c r="Q41" s="203"/>
    </row>
    <row r="42" spans="6:17" s="202" customFormat="1">
      <c r="F42" s="191"/>
      <c r="G42" s="191"/>
      <c r="H42" s="191"/>
      <c r="I42" s="191"/>
      <c r="J42" s="191"/>
      <c r="K42" s="191"/>
      <c r="L42" s="191"/>
      <c r="M42" s="191"/>
      <c r="O42" s="191"/>
      <c r="P42" s="191"/>
      <c r="Q42" s="203"/>
    </row>
    <row r="43" spans="6:17" s="202" customFormat="1">
      <c r="F43" s="191"/>
      <c r="G43" s="191"/>
      <c r="H43" s="191"/>
      <c r="I43" s="191"/>
      <c r="J43" s="191"/>
      <c r="K43" s="191"/>
      <c r="L43" s="191"/>
      <c r="M43" s="191"/>
      <c r="O43" s="191"/>
      <c r="P43" s="191"/>
      <c r="Q43" s="203"/>
    </row>
    <row r="44" spans="6:17" s="202" customFormat="1">
      <c r="F44" s="191"/>
      <c r="G44" s="191"/>
      <c r="H44" s="191"/>
      <c r="I44" s="191"/>
      <c r="J44" s="191"/>
      <c r="K44" s="191"/>
      <c r="L44" s="191"/>
      <c r="M44" s="191"/>
      <c r="O44" s="191"/>
      <c r="P44" s="191"/>
      <c r="Q44" s="203"/>
    </row>
    <row r="45" spans="6:17" s="202" customFormat="1">
      <c r="F45" s="191"/>
      <c r="G45" s="191"/>
      <c r="H45" s="191"/>
      <c r="I45" s="191"/>
      <c r="J45" s="191"/>
      <c r="K45" s="191"/>
      <c r="L45" s="191"/>
      <c r="M45" s="191"/>
      <c r="O45" s="191"/>
      <c r="P45" s="191"/>
      <c r="Q45" s="203"/>
    </row>
    <row r="46" spans="6:17" s="202" customFormat="1">
      <c r="F46" s="191"/>
      <c r="G46" s="191"/>
      <c r="H46" s="191"/>
      <c r="I46" s="191"/>
      <c r="J46" s="191"/>
      <c r="K46" s="191"/>
      <c r="L46" s="191"/>
      <c r="M46" s="191"/>
      <c r="O46" s="191"/>
      <c r="P46" s="191"/>
      <c r="Q46" s="203"/>
    </row>
    <row r="47" spans="6:17" s="202" customFormat="1">
      <c r="F47" s="191"/>
      <c r="G47" s="191"/>
      <c r="H47" s="191"/>
      <c r="I47" s="191"/>
      <c r="J47" s="191"/>
      <c r="K47" s="191"/>
      <c r="L47" s="191"/>
      <c r="M47" s="191"/>
      <c r="O47" s="191"/>
      <c r="P47" s="191"/>
      <c r="Q47" s="203"/>
    </row>
    <row r="48" spans="6:17" s="202" customFormat="1">
      <c r="F48" s="191"/>
      <c r="G48" s="191"/>
      <c r="H48" s="191"/>
      <c r="I48" s="191"/>
      <c r="J48" s="191"/>
      <c r="K48" s="191"/>
      <c r="L48" s="191"/>
      <c r="M48" s="191"/>
      <c r="O48" s="191"/>
      <c r="P48" s="191"/>
      <c r="Q48" s="203"/>
    </row>
    <row r="49" spans="6:17" s="202" customFormat="1">
      <c r="F49" s="191"/>
      <c r="G49" s="191"/>
      <c r="H49" s="191"/>
      <c r="I49" s="191"/>
      <c r="J49" s="191"/>
      <c r="K49" s="191"/>
      <c r="L49" s="191"/>
      <c r="M49" s="191"/>
      <c r="O49" s="191"/>
      <c r="P49" s="191"/>
      <c r="Q49" s="203"/>
    </row>
    <row r="50" spans="6:17" s="202" customFormat="1">
      <c r="F50" s="191"/>
      <c r="G50" s="191"/>
      <c r="H50" s="191"/>
      <c r="I50" s="191"/>
      <c r="J50" s="191"/>
      <c r="K50" s="191"/>
      <c r="L50" s="191"/>
      <c r="M50" s="191"/>
      <c r="O50" s="191"/>
      <c r="P50" s="191"/>
      <c r="Q50" s="203"/>
    </row>
    <row r="51" spans="6:17" s="202" customFormat="1">
      <c r="F51" s="191"/>
      <c r="G51" s="191"/>
      <c r="H51" s="191"/>
      <c r="I51" s="191"/>
      <c r="J51" s="191"/>
      <c r="K51" s="191"/>
      <c r="L51" s="191"/>
      <c r="M51" s="191"/>
      <c r="O51" s="191"/>
      <c r="P51" s="191"/>
      <c r="Q51" s="203"/>
    </row>
    <row r="52" spans="6:17" s="202" customFormat="1">
      <c r="F52" s="191"/>
      <c r="G52" s="191"/>
      <c r="H52" s="191"/>
      <c r="I52" s="191"/>
      <c r="J52" s="191"/>
      <c r="K52" s="191"/>
      <c r="L52" s="191"/>
      <c r="M52" s="191"/>
      <c r="O52" s="191"/>
      <c r="P52" s="191"/>
      <c r="Q52" s="203"/>
    </row>
    <row r="53" spans="6:17" s="202" customFormat="1">
      <c r="F53" s="191"/>
      <c r="G53" s="191"/>
      <c r="H53" s="191"/>
      <c r="I53" s="191"/>
      <c r="J53" s="191"/>
      <c r="K53" s="191"/>
      <c r="L53" s="191"/>
      <c r="M53" s="191"/>
      <c r="O53" s="191"/>
      <c r="P53" s="191"/>
      <c r="Q53" s="203"/>
    </row>
    <row r="54" spans="6:17" s="202" customFormat="1">
      <c r="F54" s="191"/>
      <c r="G54" s="191"/>
      <c r="H54" s="191"/>
      <c r="I54" s="191"/>
      <c r="J54" s="191"/>
      <c r="K54" s="191"/>
      <c r="L54" s="191"/>
      <c r="M54" s="191"/>
      <c r="O54" s="191"/>
      <c r="P54" s="191"/>
      <c r="Q54" s="203"/>
    </row>
    <row r="55" spans="6:17" s="202" customFormat="1">
      <c r="F55" s="191"/>
      <c r="G55" s="191"/>
      <c r="H55" s="191"/>
      <c r="I55" s="191"/>
      <c r="J55" s="191"/>
      <c r="K55" s="191"/>
      <c r="L55" s="191"/>
      <c r="M55" s="191"/>
      <c r="O55" s="191"/>
      <c r="P55" s="191"/>
      <c r="Q55" s="203"/>
    </row>
    <row r="56" spans="6:17" s="202" customFormat="1">
      <c r="F56" s="191"/>
      <c r="G56" s="191"/>
      <c r="H56" s="191"/>
      <c r="I56" s="191"/>
      <c r="J56" s="191"/>
      <c r="K56" s="191"/>
      <c r="L56" s="191"/>
      <c r="M56" s="191"/>
      <c r="O56" s="191"/>
      <c r="P56" s="191"/>
      <c r="Q56" s="203"/>
    </row>
    <row r="57" spans="6:17" s="202" customFormat="1">
      <c r="F57" s="191"/>
      <c r="G57" s="191"/>
      <c r="H57" s="191"/>
      <c r="I57" s="191"/>
      <c r="J57" s="191"/>
      <c r="K57" s="191"/>
      <c r="L57" s="191"/>
      <c r="M57" s="191"/>
      <c r="O57" s="191"/>
      <c r="P57" s="191"/>
      <c r="Q57" s="203"/>
    </row>
    <row r="58" spans="6:17" s="202" customFormat="1">
      <c r="F58" s="191"/>
      <c r="G58" s="191"/>
      <c r="H58" s="191"/>
      <c r="I58" s="191"/>
      <c r="J58" s="191"/>
      <c r="K58" s="191"/>
      <c r="L58" s="191"/>
      <c r="M58" s="191"/>
      <c r="O58" s="191"/>
      <c r="P58" s="191"/>
      <c r="Q58" s="203"/>
    </row>
    <row r="59" spans="6:17" s="202" customFormat="1">
      <c r="F59" s="191"/>
      <c r="G59" s="191"/>
      <c r="H59" s="191"/>
      <c r="I59" s="191"/>
      <c r="J59" s="191"/>
      <c r="K59" s="191"/>
      <c r="L59" s="191"/>
      <c r="M59" s="191"/>
      <c r="O59" s="191"/>
      <c r="P59" s="191"/>
      <c r="Q59" s="203"/>
    </row>
    <row r="60" spans="6:17" s="202" customFormat="1">
      <c r="F60" s="191"/>
      <c r="G60" s="191"/>
      <c r="H60" s="191"/>
      <c r="I60" s="191"/>
      <c r="J60" s="191"/>
      <c r="K60" s="191"/>
      <c r="L60" s="191"/>
      <c r="M60" s="191"/>
      <c r="O60" s="191"/>
      <c r="P60" s="191"/>
      <c r="Q60" s="203"/>
    </row>
    <row r="61" spans="6:17" s="202" customFormat="1">
      <c r="F61" s="191"/>
      <c r="G61" s="191"/>
      <c r="H61" s="191"/>
      <c r="I61" s="191"/>
      <c r="J61" s="191"/>
      <c r="K61" s="191"/>
      <c r="L61" s="191"/>
      <c r="M61" s="191"/>
      <c r="O61" s="191"/>
      <c r="P61" s="191"/>
      <c r="Q61" s="203"/>
    </row>
    <row r="62" spans="6:17" s="202" customFormat="1">
      <c r="F62" s="191"/>
      <c r="G62" s="191"/>
      <c r="H62" s="191"/>
      <c r="I62" s="191"/>
      <c r="J62" s="191"/>
      <c r="K62" s="191"/>
      <c r="L62" s="191"/>
      <c r="M62" s="191"/>
      <c r="O62" s="191"/>
      <c r="P62" s="191"/>
      <c r="Q62" s="203"/>
    </row>
    <row r="63" spans="6:17" s="202" customFormat="1">
      <c r="F63" s="191"/>
      <c r="G63" s="191"/>
      <c r="H63" s="191"/>
      <c r="I63" s="191"/>
      <c r="J63" s="191"/>
      <c r="K63" s="191"/>
      <c r="L63" s="191"/>
      <c r="M63" s="191"/>
      <c r="O63" s="191"/>
      <c r="P63" s="191"/>
      <c r="Q63" s="203"/>
    </row>
    <row r="64" spans="6:17" s="202" customFormat="1">
      <c r="F64" s="191"/>
      <c r="G64" s="191"/>
      <c r="H64" s="191"/>
      <c r="I64" s="191"/>
      <c r="J64" s="191"/>
      <c r="K64" s="191"/>
      <c r="L64" s="191"/>
      <c r="M64" s="191"/>
      <c r="O64" s="191"/>
      <c r="P64" s="191"/>
      <c r="Q64" s="203"/>
    </row>
    <row r="65" spans="6:17" s="202" customFormat="1">
      <c r="F65" s="191"/>
      <c r="G65" s="191"/>
      <c r="H65" s="191"/>
      <c r="I65" s="191"/>
      <c r="J65" s="191"/>
      <c r="K65" s="191"/>
      <c r="L65" s="191"/>
      <c r="M65" s="191"/>
      <c r="O65" s="191"/>
      <c r="P65" s="191"/>
      <c r="Q65" s="203"/>
    </row>
    <row r="66" spans="6:17" s="202" customFormat="1">
      <c r="F66" s="191"/>
      <c r="G66" s="191"/>
      <c r="H66" s="191"/>
      <c r="I66" s="191"/>
      <c r="J66" s="191"/>
      <c r="K66" s="191"/>
      <c r="L66" s="191"/>
      <c r="M66" s="191"/>
      <c r="O66" s="191"/>
      <c r="P66" s="191"/>
      <c r="Q66" s="203"/>
    </row>
    <row r="67" spans="6:17" s="202" customFormat="1">
      <c r="F67" s="191"/>
      <c r="G67" s="191"/>
      <c r="H67" s="191"/>
      <c r="I67" s="191"/>
      <c r="J67" s="191"/>
      <c r="K67" s="191"/>
      <c r="L67" s="191"/>
      <c r="M67" s="191"/>
      <c r="O67" s="191"/>
      <c r="P67" s="191"/>
      <c r="Q67" s="203"/>
    </row>
    <row r="68" spans="6:17" s="202" customFormat="1">
      <c r="F68" s="191"/>
      <c r="G68" s="191"/>
      <c r="H68" s="191"/>
      <c r="I68" s="191"/>
      <c r="J68" s="191"/>
      <c r="K68" s="191"/>
      <c r="L68" s="191"/>
      <c r="M68" s="191"/>
      <c r="O68" s="191"/>
      <c r="P68" s="191"/>
      <c r="Q68" s="203"/>
    </row>
    <row r="69" spans="6:17" s="202" customFormat="1">
      <c r="F69" s="191"/>
      <c r="G69" s="191"/>
      <c r="H69" s="191"/>
      <c r="I69" s="191"/>
      <c r="J69" s="191"/>
      <c r="K69" s="191"/>
      <c r="L69" s="191"/>
      <c r="M69" s="191"/>
      <c r="O69" s="191"/>
      <c r="P69" s="191"/>
      <c r="Q69" s="203"/>
    </row>
    <row r="70" spans="6:17" s="202" customFormat="1">
      <c r="F70" s="191"/>
      <c r="G70" s="191"/>
      <c r="H70" s="191"/>
      <c r="I70" s="191"/>
      <c r="J70" s="191"/>
      <c r="K70" s="191"/>
      <c r="L70" s="191"/>
      <c r="M70" s="191"/>
      <c r="O70" s="191"/>
      <c r="P70" s="191"/>
      <c r="Q70" s="203"/>
    </row>
    <row r="71" spans="6:17" s="202" customFormat="1">
      <c r="F71" s="191"/>
      <c r="G71" s="191"/>
      <c r="H71" s="191"/>
      <c r="I71" s="191"/>
      <c r="J71" s="191"/>
      <c r="K71" s="191"/>
      <c r="L71" s="191"/>
      <c r="M71" s="191"/>
      <c r="O71" s="191"/>
      <c r="P71" s="191"/>
      <c r="Q71" s="203"/>
    </row>
    <row r="72" spans="6:17" s="202" customFormat="1">
      <c r="F72" s="191"/>
      <c r="G72" s="191"/>
      <c r="H72" s="191"/>
      <c r="I72" s="191"/>
      <c r="J72" s="191"/>
      <c r="K72" s="191"/>
      <c r="L72" s="191"/>
      <c r="M72" s="191"/>
      <c r="O72" s="191"/>
      <c r="P72" s="191"/>
      <c r="Q72" s="203"/>
    </row>
    <row r="73" spans="6:17" s="202" customFormat="1">
      <c r="F73" s="191"/>
      <c r="G73" s="191"/>
      <c r="H73" s="191"/>
      <c r="I73" s="191"/>
      <c r="J73" s="191"/>
      <c r="K73" s="191"/>
      <c r="L73" s="191"/>
      <c r="M73" s="191"/>
      <c r="O73" s="191"/>
      <c r="P73" s="191"/>
      <c r="Q73" s="203"/>
    </row>
    <row r="74" spans="6:17" s="202" customFormat="1">
      <c r="F74" s="191"/>
      <c r="G74" s="191"/>
      <c r="H74" s="191"/>
      <c r="I74" s="191"/>
      <c r="J74" s="191"/>
      <c r="K74" s="191"/>
      <c r="L74" s="191"/>
      <c r="M74" s="191"/>
      <c r="O74" s="191"/>
      <c r="P74" s="191"/>
      <c r="Q74" s="203"/>
    </row>
    <row r="75" spans="6:17" s="202" customFormat="1">
      <c r="F75" s="191"/>
      <c r="G75" s="191"/>
      <c r="H75" s="191"/>
      <c r="I75" s="191"/>
      <c r="J75" s="191"/>
      <c r="K75" s="191"/>
      <c r="L75" s="191"/>
      <c r="M75" s="191"/>
      <c r="O75" s="191"/>
      <c r="P75" s="191"/>
      <c r="Q75" s="203"/>
    </row>
    <row r="76" spans="6:17" s="202" customFormat="1">
      <c r="F76" s="191"/>
      <c r="G76" s="191"/>
      <c r="H76" s="191"/>
      <c r="I76" s="191"/>
      <c r="J76" s="191"/>
      <c r="K76" s="191"/>
      <c r="L76" s="191"/>
      <c r="M76" s="191"/>
      <c r="O76" s="191"/>
      <c r="P76" s="191"/>
      <c r="Q76" s="203"/>
    </row>
    <row r="77" spans="6:17" s="202" customFormat="1">
      <c r="F77" s="191"/>
      <c r="G77" s="191"/>
      <c r="H77" s="191"/>
      <c r="I77" s="191"/>
      <c r="J77" s="191"/>
      <c r="K77" s="191"/>
      <c r="L77" s="191"/>
      <c r="M77" s="191"/>
      <c r="O77" s="191"/>
      <c r="P77" s="191"/>
      <c r="Q77" s="203"/>
    </row>
    <row r="78" spans="6:17" s="202" customFormat="1">
      <c r="F78" s="191"/>
      <c r="G78" s="191"/>
      <c r="H78" s="191"/>
      <c r="I78" s="191"/>
      <c r="J78" s="191"/>
      <c r="K78" s="191"/>
      <c r="L78" s="191"/>
      <c r="M78" s="191"/>
      <c r="O78" s="191"/>
      <c r="P78" s="191"/>
      <c r="Q78" s="203"/>
    </row>
    <row r="79" spans="6:17" s="202" customFormat="1">
      <c r="F79" s="191"/>
      <c r="G79" s="191"/>
      <c r="H79" s="191"/>
      <c r="I79" s="191"/>
      <c r="J79" s="191"/>
      <c r="K79" s="191"/>
      <c r="L79" s="191"/>
      <c r="M79" s="191"/>
      <c r="O79" s="191"/>
      <c r="P79" s="191"/>
      <c r="Q79" s="203"/>
    </row>
    <row r="80" spans="6:17" s="202" customFormat="1">
      <c r="F80" s="191"/>
      <c r="G80" s="191"/>
      <c r="H80" s="191"/>
      <c r="I80" s="191"/>
      <c r="J80" s="191"/>
      <c r="K80" s="191"/>
      <c r="L80" s="191"/>
      <c r="M80" s="191"/>
      <c r="O80" s="191"/>
      <c r="P80" s="191"/>
      <c r="Q80" s="203"/>
    </row>
    <row r="81" spans="6:17" s="202" customFormat="1">
      <c r="F81" s="191"/>
      <c r="G81" s="191"/>
      <c r="H81" s="191"/>
      <c r="I81" s="191"/>
      <c r="J81" s="191"/>
      <c r="K81" s="191"/>
      <c r="L81" s="191"/>
      <c r="M81" s="191"/>
      <c r="O81" s="191"/>
      <c r="P81" s="191"/>
      <c r="Q81" s="203"/>
    </row>
    <row r="82" spans="6:17" s="202" customFormat="1">
      <c r="F82" s="191"/>
      <c r="G82" s="191"/>
      <c r="H82" s="191"/>
      <c r="I82" s="191"/>
      <c r="J82" s="191"/>
      <c r="K82" s="191"/>
      <c r="L82" s="191"/>
      <c r="M82" s="191"/>
      <c r="O82" s="191"/>
      <c r="P82" s="191"/>
      <c r="Q82" s="203"/>
    </row>
    <row r="83" spans="6:17" s="202" customFormat="1">
      <c r="F83" s="191"/>
      <c r="G83" s="191"/>
      <c r="H83" s="191"/>
      <c r="I83" s="191"/>
      <c r="J83" s="191"/>
      <c r="K83" s="191"/>
      <c r="L83" s="191"/>
      <c r="M83" s="191"/>
      <c r="O83" s="191"/>
      <c r="P83" s="191"/>
      <c r="Q83" s="203"/>
    </row>
    <row r="84" spans="6:17" s="202" customFormat="1">
      <c r="F84" s="191"/>
      <c r="G84" s="191"/>
      <c r="H84" s="191"/>
      <c r="I84" s="191"/>
      <c r="J84" s="191"/>
      <c r="K84" s="191"/>
      <c r="L84" s="191"/>
      <c r="M84" s="191"/>
      <c r="O84" s="191"/>
      <c r="P84" s="191"/>
      <c r="Q84" s="203"/>
    </row>
    <row r="85" spans="6:17" s="202" customFormat="1">
      <c r="F85" s="191"/>
      <c r="G85" s="191"/>
      <c r="H85" s="191"/>
      <c r="I85" s="191"/>
      <c r="J85" s="191"/>
      <c r="K85" s="191"/>
      <c r="L85" s="191"/>
      <c r="M85" s="191"/>
      <c r="O85" s="191"/>
      <c r="P85" s="191"/>
      <c r="Q85" s="203"/>
    </row>
    <row r="86" spans="6:17" s="202" customFormat="1">
      <c r="F86" s="191"/>
      <c r="G86" s="191"/>
      <c r="H86" s="191"/>
      <c r="I86" s="191"/>
      <c r="J86" s="191"/>
      <c r="K86" s="191"/>
      <c r="L86" s="191"/>
      <c r="M86" s="191"/>
      <c r="O86" s="191"/>
      <c r="P86" s="191"/>
      <c r="Q86" s="203"/>
    </row>
    <row r="87" spans="6:17" s="202" customFormat="1">
      <c r="F87" s="191"/>
      <c r="G87" s="191"/>
      <c r="H87" s="191"/>
      <c r="I87" s="191"/>
      <c r="J87" s="191"/>
      <c r="K87" s="191"/>
      <c r="L87" s="191"/>
      <c r="M87" s="191"/>
      <c r="O87" s="191"/>
      <c r="P87" s="191"/>
      <c r="Q87" s="203"/>
    </row>
    <row r="88" spans="6:17" s="202" customFormat="1">
      <c r="F88" s="191"/>
      <c r="G88" s="191"/>
      <c r="H88" s="191"/>
      <c r="I88" s="191"/>
      <c r="J88" s="191"/>
      <c r="K88" s="191"/>
      <c r="L88" s="191"/>
      <c r="M88" s="191"/>
      <c r="O88" s="191"/>
      <c r="P88" s="191"/>
      <c r="Q88" s="203"/>
    </row>
    <row r="89" spans="6:17" s="202" customFormat="1">
      <c r="F89" s="191"/>
      <c r="G89" s="191"/>
      <c r="H89" s="191"/>
      <c r="I89" s="191"/>
      <c r="J89" s="191"/>
      <c r="K89" s="191"/>
      <c r="L89" s="191"/>
      <c r="M89" s="191"/>
      <c r="O89" s="191"/>
      <c r="P89" s="191"/>
      <c r="Q89" s="203"/>
    </row>
    <row r="90" spans="6:17" s="202" customFormat="1">
      <c r="F90" s="191"/>
      <c r="G90" s="191"/>
      <c r="H90" s="191"/>
      <c r="I90" s="191"/>
      <c r="J90" s="191"/>
      <c r="K90" s="191"/>
      <c r="L90" s="191"/>
      <c r="M90" s="191"/>
      <c r="O90" s="191"/>
      <c r="P90" s="191"/>
      <c r="Q90" s="203"/>
    </row>
    <row r="91" spans="6:17" s="202" customFormat="1">
      <c r="F91" s="191"/>
      <c r="G91" s="191"/>
      <c r="H91" s="191"/>
      <c r="I91" s="191"/>
      <c r="J91" s="191"/>
      <c r="K91" s="191"/>
      <c r="L91" s="191"/>
      <c r="M91" s="191"/>
      <c r="O91" s="191"/>
      <c r="P91" s="191"/>
      <c r="Q91" s="203"/>
    </row>
    <row r="92" spans="6:17" s="202" customFormat="1">
      <c r="F92" s="191"/>
      <c r="G92" s="191"/>
      <c r="H92" s="191"/>
      <c r="I92" s="191"/>
      <c r="J92" s="191"/>
      <c r="K92" s="191"/>
      <c r="L92" s="191"/>
      <c r="M92" s="191"/>
      <c r="O92" s="191"/>
      <c r="P92" s="191"/>
      <c r="Q92" s="203"/>
    </row>
    <row r="93" spans="6:17" s="202" customFormat="1">
      <c r="F93" s="191"/>
      <c r="G93" s="191"/>
      <c r="H93" s="191"/>
      <c r="I93" s="191"/>
      <c r="J93" s="191"/>
      <c r="K93" s="191"/>
      <c r="L93" s="191"/>
      <c r="M93" s="191"/>
      <c r="O93" s="191"/>
      <c r="P93" s="191"/>
      <c r="Q93" s="203"/>
    </row>
    <row r="94" spans="6:17" s="202" customFormat="1">
      <c r="F94" s="191"/>
      <c r="G94" s="191"/>
      <c r="H94" s="191"/>
      <c r="I94" s="191"/>
      <c r="J94" s="191"/>
      <c r="K94" s="191"/>
      <c r="L94" s="191"/>
      <c r="M94" s="191"/>
      <c r="O94" s="191"/>
      <c r="P94" s="191"/>
      <c r="Q94" s="203"/>
    </row>
    <row r="95" spans="6:17" s="202" customFormat="1">
      <c r="F95" s="191"/>
      <c r="G95" s="191"/>
      <c r="H95" s="191"/>
      <c r="I95" s="191"/>
      <c r="J95" s="191"/>
      <c r="K95" s="191"/>
      <c r="L95" s="191"/>
      <c r="M95" s="191"/>
      <c r="O95" s="191"/>
      <c r="P95" s="191"/>
      <c r="Q95" s="203"/>
    </row>
    <row r="96" spans="6:17" s="202" customFormat="1">
      <c r="F96" s="191"/>
      <c r="G96" s="191"/>
      <c r="H96" s="191"/>
      <c r="I96" s="191"/>
      <c r="J96" s="191"/>
      <c r="K96" s="191"/>
      <c r="L96" s="191"/>
      <c r="M96" s="191"/>
      <c r="O96" s="191"/>
      <c r="P96" s="191"/>
      <c r="Q96" s="203"/>
    </row>
    <row r="97" spans="6:17" s="202" customFormat="1">
      <c r="F97" s="191"/>
      <c r="G97" s="191"/>
      <c r="H97" s="191"/>
      <c r="I97" s="191"/>
      <c r="J97" s="191"/>
      <c r="K97" s="191"/>
      <c r="L97" s="191"/>
      <c r="M97" s="191"/>
      <c r="O97" s="191"/>
      <c r="P97" s="191"/>
      <c r="Q97" s="203"/>
    </row>
    <row r="98" spans="6:17" s="202" customFormat="1">
      <c r="F98" s="191"/>
      <c r="G98" s="191"/>
      <c r="H98" s="191"/>
      <c r="I98" s="191"/>
      <c r="J98" s="191"/>
      <c r="K98" s="191"/>
      <c r="L98" s="191"/>
      <c r="M98" s="191"/>
      <c r="O98" s="191"/>
      <c r="P98" s="191"/>
      <c r="Q98" s="203"/>
    </row>
    <row r="99" spans="6:17" s="202" customFormat="1">
      <c r="F99" s="191"/>
      <c r="G99" s="191"/>
      <c r="H99" s="191"/>
      <c r="I99" s="191"/>
      <c r="J99" s="191"/>
      <c r="K99" s="191"/>
      <c r="L99" s="191"/>
      <c r="M99" s="191"/>
      <c r="O99" s="191"/>
      <c r="P99" s="191"/>
      <c r="Q99" s="203"/>
    </row>
    <row r="100" spans="6:17" s="202" customFormat="1">
      <c r="F100" s="191"/>
      <c r="G100" s="191"/>
      <c r="H100" s="191"/>
      <c r="I100" s="191"/>
      <c r="J100" s="191"/>
      <c r="K100" s="191"/>
      <c r="L100" s="191"/>
      <c r="M100" s="191"/>
      <c r="O100" s="191"/>
      <c r="P100" s="191"/>
      <c r="Q100" s="203"/>
    </row>
    <row r="101" spans="6:17" s="202" customFormat="1">
      <c r="F101" s="191"/>
      <c r="G101" s="191"/>
      <c r="H101" s="191"/>
      <c r="I101" s="191"/>
      <c r="J101" s="191"/>
      <c r="K101" s="191"/>
      <c r="L101" s="191"/>
      <c r="M101" s="191"/>
      <c r="O101" s="191"/>
      <c r="P101" s="191"/>
      <c r="Q101" s="203"/>
    </row>
    <row r="102" spans="6:17" s="202" customFormat="1">
      <c r="F102" s="191"/>
      <c r="G102" s="191"/>
      <c r="H102" s="191"/>
      <c r="I102" s="191"/>
      <c r="J102" s="191"/>
      <c r="K102" s="191"/>
      <c r="L102" s="191"/>
      <c r="M102" s="191"/>
      <c r="O102" s="191"/>
      <c r="P102" s="191"/>
      <c r="Q102" s="203"/>
    </row>
    <row r="103" spans="6:17" s="202" customFormat="1">
      <c r="F103" s="191"/>
      <c r="G103" s="191"/>
      <c r="H103" s="191"/>
      <c r="I103" s="191"/>
      <c r="J103" s="191"/>
      <c r="K103" s="191"/>
      <c r="L103" s="191"/>
      <c r="M103" s="191"/>
      <c r="O103" s="191"/>
      <c r="P103" s="191"/>
      <c r="Q103" s="203"/>
    </row>
    <row r="104" spans="6:17" s="202" customFormat="1">
      <c r="F104" s="191"/>
      <c r="G104" s="191"/>
      <c r="H104" s="191"/>
      <c r="I104" s="191"/>
      <c r="J104" s="191"/>
      <c r="K104" s="191"/>
      <c r="L104" s="191"/>
      <c r="M104" s="191"/>
      <c r="O104" s="191"/>
      <c r="P104" s="191"/>
      <c r="Q104" s="203"/>
    </row>
    <row r="105" spans="6:17" s="202" customFormat="1">
      <c r="F105" s="191"/>
      <c r="G105" s="191"/>
      <c r="H105" s="191"/>
      <c r="I105" s="191"/>
      <c r="J105" s="191"/>
      <c r="K105" s="191"/>
      <c r="L105" s="191"/>
      <c r="M105" s="191"/>
      <c r="O105" s="191"/>
      <c r="P105" s="191"/>
      <c r="Q105" s="203"/>
    </row>
    <row r="106" spans="6:17" s="202" customFormat="1">
      <c r="F106" s="191"/>
      <c r="G106" s="191"/>
      <c r="H106" s="191"/>
      <c r="I106" s="191"/>
      <c r="J106" s="191"/>
      <c r="K106" s="191"/>
      <c r="L106" s="191"/>
      <c r="M106" s="191"/>
      <c r="O106" s="191"/>
      <c r="P106" s="191"/>
      <c r="Q106" s="203"/>
    </row>
    <row r="107" spans="6:17" s="202" customFormat="1">
      <c r="F107" s="191"/>
      <c r="G107" s="191"/>
      <c r="H107" s="191"/>
      <c r="I107" s="191"/>
      <c r="J107" s="191"/>
      <c r="K107" s="191"/>
      <c r="L107" s="191"/>
      <c r="M107" s="191"/>
      <c r="O107" s="191"/>
      <c r="P107" s="191"/>
      <c r="Q107" s="203"/>
    </row>
    <row r="108" spans="6:17" s="202" customFormat="1">
      <c r="F108" s="191"/>
      <c r="G108" s="191"/>
      <c r="H108" s="191"/>
      <c r="I108" s="191"/>
      <c r="J108" s="191"/>
      <c r="K108" s="191"/>
      <c r="L108" s="191"/>
      <c r="M108" s="191"/>
      <c r="O108" s="191"/>
      <c r="P108" s="191"/>
      <c r="Q108" s="203"/>
    </row>
    <row r="109" spans="6:17" s="202" customFormat="1">
      <c r="F109" s="191"/>
      <c r="G109" s="191"/>
      <c r="H109" s="191"/>
      <c r="I109" s="191"/>
      <c r="J109" s="191"/>
      <c r="K109" s="191"/>
      <c r="L109" s="191"/>
      <c r="M109" s="191"/>
      <c r="O109" s="191"/>
      <c r="P109" s="191"/>
      <c r="Q109" s="203"/>
    </row>
    <row r="110" spans="6:17" s="202" customFormat="1">
      <c r="F110" s="191"/>
      <c r="G110" s="191"/>
      <c r="H110" s="191"/>
      <c r="I110" s="191"/>
      <c r="J110" s="191"/>
      <c r="K110" s="191"/>
      <c r="L110" s="191"/>
      <c r="M110" s="191"/>
      <c r="O110" s="191"/>
      <c r="P110" s="191"/>
      <c r="Q110" s="203"/>
    </row>
    <row r="111" spans="6:17" s="202" customFormat="1">
      <c r="F111" s="191"/>
      <c r="G111" s="191"/>
      <c r="H111" s="191"/>
      <c r="I111" s="191"/>
      <c r="J111" s="191"/>
      <c r="K111" s="191"/>
      <c r="L111" s="191"/>
      <c r="M111" s="191"/>
      <c r="O111" s="191"/>
      <c r="P111" s="191"/>
      <c r="Q111" s="203"/>
    </row>
    <row r="112" spans="6:17" s="202" customFormat="1">
      <c r="F112" s="191"/>
      <c r="G112" s="191"/>
      <c r="H112" s="191"/>
      <c r="I112" s="191"/>
      <c r="J112" s="191"/>
      <c r="K112" s="191"/>
      <c r="L112" s="191"/>
      <c r="M112" s="191"/>
      <c r="O112" s="191"/>
      <c r="P112" s="191"/>
      <c r="Q112" s="203"/>
    </row>
    <row r="113" spans="6:17" s="202" customFormat="1">
      <c r="F113" s="191"/>
      <c r="G113" s="191"/>
      <c r="H113" s="191"/>
      <c r="I113" s="191"/>
      <c r="J113" s="191"/>
      <c r="K113" s="191"/>
      <c r="L113" s="191"/>
      <c r="M113" s="191"/>
      <c r="O113" s="191"/>
      <c r="P113" s="191"/>
      <c r="Q113" s="203"/>
    </row>
    <row r="114" spans="6:17" s="202" customFormat="1">
      <c r="F114" s="191"/>
      <c r="G114" s="191"/>
      <c r="H114" s="191"/>
      <c r="I114" s="191"/>
      <c r="J114" s="191"/>
      <c r="K114" s="191"/>
      <c r="L114" s="191"/>
      <c r="M114" s="191"/>
      <c r="O114" s="191"/>
      <c r="P114" s="191"/>
      <c r="Q114" s="203"/>
    </row>
    <row r="115" spans="6:17" s="202" customFormat="1">
      <c r="F115" s="191"/>
      <c r="G115" s="191"/>
      <c r="H115" s="191"/>
      <c r="I115" s="191"/>
      <c r="J115" s="191"/>
      <c r="K115" s="191"/>
      <c r="L115" s="191"/>
      <c r="M115" s="191"/>
      <c r="O115" s="191"/>
      <c r="P115" s="191"/>
      <c r="Q115" s="203"/>
    </row>
    <row r="116" spans="6:17" s="202" customFormat="1">
      <c r="F116" s="191"/>
      <c r="G116" s="191"/>
      <c r="H116" s="191"/>
      <c r="I116" s="191"/>
      <c r="J116" s="191"/>
      <c r="K116" s="191"/>
      <c r="L116" s="191"/>
      <c r="M116" s="191"/>
      <c r="O116" s="191"/>
      <c r="P116" s="191"/>
      <c r="Q116" s="203"/>
    </row>
    <row r="117" spans="6:17" s="202" customFormat="1">
      <c r="F117" s="191"/>
      <c r="G117" s="191"/>
      <c r="H117" s="191"/>
      <c r="I117" s="191"/>
      <c r="J117" s="191"/>
      <c r="K117" s="191"/>
      <c r="L117" s="191"/>
      <c r="M117" s="191"/>
      <c r="O117" s="191"/>
      <c r="P117" s="191"/>
      <c r="Q117" s="203"/>
    </row>
    <row r="118" spans="6:17" s="202" customFormat="1">
      <c r="F118" s="191"/>
      <c r="G118" s="191"/>
      <c r="H118" s="191"/>
      <c r="I118" s="191"/>
      <c r="J118" s="191"/>
      <c r="K118" s="191"/>
      <c r="L118" s="191"/>
      <c r="M118" s="191"/>
      <c r="O118" s="191"/>
      <c r="P118" s="191"/>
      <c r="Q118" s="203"/>
    </row>
    <row r="119" spans="6:17" s="202" customFormat="1">
      <c r="F119" s="191"/>
      <c r="G119" s="191"/>
      <c r="H119" s="191"/>
      <c r="I119" s="191"/>
      <c r="J119" s="191"/>
      <c r="K119" s="191"/>
      <c r="L119" s="191"/>
      <c r="M119" s="191"/>
      <c r="O119" s="191"/>
      <c r="P119" s="191"/>
      <c r="Q119" s="203"/>
    </row>
    <row r="120" spans="6:17" s="202" customFormat="1">
      <c r="F120" s="191"/>
      <c r="G120" s="191"/>
      <c r="H120" s="191"/>
      <c r="I120" s="191"/>
      <c r="J120" s="191"/>
      <c r="K120" s="191"/>
      <c r="L120" s="191"/>
      <c r="M120" s="191"/>
      <c r="O120" s="191"/>
      <c r="P120" s="191"/>
      <c r="Q120" s="203"/>
    </row>
    <row r="121" spans="6:17" s="202" customFormat="1">
      <c r="F121" s="191"/>
      <c r="G121" s="191"/>
      <c r="H121" s="191"/>
      <c r="I121" s="191"/>
      <c r="J121" s="191"/>
      <c r="K121" s="191"/>
      <c r="L121" s="191"/>
      <c r="M121" s="191"/>
      <c r="O121" s="191"/>
      <c r="P121" s="191"/>
      <c r="Q121" s="203"/>
    </row>
    <row r="122" spans="6:17" s="202" customFormat="1">
      <c r="F122" s="191"/>
      <c r="G122" s="191"/>
      <c r="H122" s="191"/>
      <c r="I122" s="191"/>
      <c r="J122" s="191"/>
      <c r="K122" s="191"/>
      <c r="L122" s="191"/>
      <c r="M122" s="191"/>
      <c r="O122" s="191"/>
      <c r="P122" s="191"/>
      <c r="Q122" s="203"/>
    </row>
    <row r="123" spans="6:17" s="202" customFormat="1">
      <c r="F123" s="191"/>
      <c r="G123" s="191"/>
      <c r="H123" s="191"/>
      <c r="I123" s="191"/>
      <c r="J123" s="191"/>
      <c r="K123" s="191"/>
      <c r="L123" s="191"/>
      <c r="M123" s="191"/>
      <c r="O123" s="191"/>
      <c r="P123" s="191"/>
      <c r="Q123" s="203"/>
    </row>
    <row r="124" spans="6:17" s="202" customFormat="1">
      <c r="F124" s="191"/>
      <c r="G124" s="191"/>
      <c r="H124" s="191"/>
      <c r="I124" s="191"/>
      <c r="J124" s="191"/>
      <c r="K124" s="191"/>
      <c r="L124" s="191"/>
      <c r="M124" s="191"/>
      <c r="O124" s="191"/>
      <c r="P124" s="191"/>
      <c r="Q124" s="203"/>
    </row>
    <row r="125" spans="6:17" s="202" customFormat="1">
      <c r="F125" s="191"/>
      <c r="G125" s="191"/>
      <c r="H125" s="191"/>
      <c r="I125" s="191"/>
      <c r="J125" s="191"/>
      <c r="K125" s="191"/>
      <c r="L125" s="191"/>
      <c r="M125" s="191"/>
      <c r="O125" s="191"/>
      <c r="P125" s="191"/>
      <c r="Q125" s="203"/>
    </row>
    <row r="126" spans="6:17" s="202" customFormat="1">
      <c r="F126" s="191"/>
      <c r="G126" s="191"/>
      <c r="H126" s="191"/>
      <c r="I126" s="191"/>
      <c r="J126" s="191"/>
      <c r="K126" s="191"/>
      <c r="L126" s="191"/>
      <c r="M126" s="191"/>
      <c r="O126" s="191"/>
      <c r="P126" s="191"/>
      <c r="Q126" s="203"/>
    </row>
    <row r="127" spans="6:17" s="202" customFormat="1">
      <c r="F127" s="191"/>
      <c r="G127" s="191"/>
      <c r="H127" s="191"/>
      <c r="I127" s="191"/>
      <c r="J127" s="191"/>
      <c r="K127" s="191"/>
      <c r="L127" s="191"/>
      <c r="M127" s="191"/>
      <c r="O127" s="191"/>
      <c r="P127" s="191"/>
      <c r="Q127" s="203"/>
    </row>
    <row r="128" spans="6:17" s="202" customFormat="1">
      <c r="F128" s="191"/>
      <c r="G128" s="191"/>
      <c r="H128" s="191"/>
      <c r="I128" s="191"/>
      <c r="J128" s="191"/>
      <c r="K128" s="191"/>
      <c r="L128" s="191"/>
      <c r="M128" s="191"/>
      <c r="O128" s="191"/>
      <c r="P128" s="191"/>
      <c r="Q128" s="203"/>
    </row>
    <row r="129" spans="6:17" s="202" customFormat="1">
      <c r="F129" s="191"/>
      <c r="G129" s="191"/>
      <c r="H129" s="191"/>
      <c r="I129" s="191"/>
      <c r="J129" s="191"/>
      <c r="K129" s="191"/>
      <c r="L129" s="191"/>
      <c r="M129" s="191"/>
      <c r="O129" s="191"/>
      <c r="P129" s="191"/>
      <c r="Q129" s="203"/>
    </row>
    <row r="130" spans="6:17" s="202" customFormat="1">
      <c r="F130" s="191"/>
      <c r="G130" s="191"/>
      <c r="H130" s="191"/>
      <c r="I130" s="191"/>
      <c r="J130" s="191"/>
      <c r="K130" s="191"/>
      <c r="L130" s="191"/>
      <c r="M130" s="191"/>
      <c r="O130" s="191"/>
      <c r="P130" s="191"/>
      <c r="Q130" s="203"/>
    </row>
    <row r="131" spans="6:17" s="202" customFormat="1">
      <c r="F131" s="191"/>
      <c r="G131" s="191"/>
      <c r="H131" s="191"/>
      <c r="I131" s="191"/>
      <c r="J131" s="191"/>
      <c r="K131" s="191"/>
      <c r="L131" s="191"/>
      <c r="M131" s="191"/>
      <c r="O131" s="191"/>
      <c r="P131" s="191"/>
      <c r="Q131" s="203"/>
    </row>
    <row r="132" spans="6:17" s="202" customFormat="1">
      <c r="F132" s="191"/>
      <c r="G132" s="191"/>
      <c r="H132" s="191"/>
      <c r="I132" s="191"/>
      <c r="J132" s="191"/>
      <c r="K132" s="191"/>
      <c r="L132" s="191"/>
      <c r="M132" s="191"/>
      <c r="O132" s="191"/>
      <c r="P132" s="191"/>
      <c r="Q132" s="203"/>
    </row>
    <row r="133" spans="6:17" s="202" customFormat="1">
      <c r="F133" s="191"/>
      <c r="G133" s="191"/>
      <c r="H133" s="191"/>
      <c r="I133" s="191"/>
      <c r="J133" s="191"/>
      <c r="K133" s="191"/>
      <c r="L133" s="191"/>
      <c r="M133" s="191"/>
      <c r="O133" s="191"/>
      <c r="P133" s="191"/>
      <c r="Q133" s="203"/>
    </row>
    <row r="134" spans="6:17" s="202" customFormat="1">
      <c r="F134" s="191"/>
      <c r="G134" s="191"/>
      <c r="H134" s="191"/>
      <c r="I134" s="191"/>
      <c r="J134" s="191"/>
      <c r="K134" s="191"/>
      <c r="L134" s="191"/>
      <c r="M134" s="191"/>
      <c r="O134" s="191"/>
      <c r="P134" s="191"/>
      <c r="Q134" s="203"/>
    </row>
    <row r="135" spans="6:17" s="202" customFormat="1">
      <c r="F135" s="191"/>
      <c r="G135" s="191"/>
      <c r="H135" s="191"/>
      <c r="I135" s="191"/>
      <c r="J135" s="191"/>
      <c r="K135" s="191"/>
      <c r="L135" s="191"/>
      <c r="M135" s="191"/>
      <c r="O135" s="191"/>
      <c r="P135" s="191"/>
      <c r="Q135" s="203"/>
    </row>
    <row r="136" spans="6:17" s="202" customFormat="1">
      <c r="F136" s="191"/>
      <c r="G136" s="191"/>
      <c r="H136" s="191"/>
      <c r="I136" s="191"/>
      <c r="J136" s="191"/>
      <c r="K136" s="191"/>
      <c r="L136" s="191"/>
      <c r="M136" s="191"/>
      <c r="O136" s="191"/>
      <c r="P136" s="191"/>
      <c r="Q136" s="203"/>
    </row>
    <row r="137" spans="6:17" s="202" customFormat="1">
      <c r="F137" s="191"/>
      <c r="G137" s="191"/>
      <c r="H137" s="191"/>
      <c r="I137" s="191"/>
      <c r="J137" s="191"/>
      <c r="K137" s="191"/>
      <c r="L137" s="191"/>
      <c r="M137" s="191"/>
      <c r="O137" s="191"/>
      <c r="P137" s="191"/>
      <c r="Q137" s="203"/>
    </row>
    <row r="138" spans="6:17" s="202" customFormat="1">
      <c r="F138" s="191"/>
      <c r="G138" s="191"/>
      <c r="H138" s="191"/>
      <c r="I138" s="191"/>
      <c r="J138" s="191"/>
      <c r="K138" s="191"/>
      <c r="L138" s="191"/>
      <c r="M138" s="191"/>
      <c r="O138" s="191"/>
      <c r="P138" s="191"/>
      <c r="Q138" s="203"/>
    </row>
    <row r="139" spans="6:17" s="202" customFormat="1">
      <c r="F139" s="191"/>
      <c r="G139" s="191"/>
      <c r="H139" s="191"/>
      <c r="I139" s="191"/>
      <c r="J139" s="191"/>
      <c r="K139" s="191"/>
      <c r="L139" s="191"/>
      <c r="M139" s="191"/>
      <c r="O139" s="191"/>
      <c r="P139" s="191"/>
      <c r="Q139" s="203"/>
    </row>
    <row r="140" spans="6:17" s="202" customFormat="1">
      <c r="F140" s="191"/>
      <c r="G140" s="191"/>
      <c r="H140" s="191"/>
      <c r="I140" s="191"/>
      <c r="J140" s="191"/>
      <c r="K140" s="191"/>
      <c r="L140" s="191"/>
      <c r="M140" s="191"/>
      <c r="O140" s="191"/>
      <c r="P140" s="191"/>
      <c r="Q140" s="203"/>
    </row>
    <row r="141" spans="6:17" s="202" customFormat="1">
      <c r="F141" s="191"/>
      <c r="G141" s="191"/>
      <c r="H141" s="191"/>
      <c r="I141" s="191"/>
      <c r="J141" s="191"/>
      <c r="K141" s="191"/>
      <c r="L141" s="191"/>
      <c r="M141" s="191"/>
      <c r="O141" s="191"/>
      <c r="P141" s="191"/>
      <c r="Q141" s="203"/>
    </row>
    <row r="142" spans="6:17" s="202" customFormat="1">
      <c r="F142" s="191"/>
      <c r="G142" s="191"/>
      <c r="H142" s="191"/>
      <c r="I142" s="191"/>
      <c r="J142" s="191"/>
      <c r="K142" s="191"/>
      <c r="L142" s="191"/>
      <c r="M142" s="191"/>
      <c r="O142" s="191"/>
      <c r="P142" s="191"/>
      <c r="Q142" s="203"/>
    </row>
    <row r="143" spans="6:17" s="202" customFormat="1">
      <c r="F143" s="191"/>
      <c r="G143" s="191"/>
      <c r="H143" s="191"/>
      <c r="I143" s="191"/>
      <c r="J143" s="191"/>
      <c r="K143" s="191"/>
      <c r="L143" s="191"/>
      <c r="M143" s="191"/>
      <c r="O143" s="191"/>
      <c r="P143" s="191"/>
      <c r="Q143" s="203"/>
    </row>
    <row r="144" spans="6:17" s="202" customFormat="1">
      <c r="F144" s="191"/>
      <c r="G144" s="191"/>
      <c r="H144" s="191"/>
      <c r="I144" s="191"/>
      <c r="J144" s="191"/>
      <c r="K144" s="191"/>
      <c r="L144" s="191"/>
      <c r="M144" s="191"/>
      <c r="O144" s="191"/>
      <c r="P144" s="191"/>
      <c r="Q144" s="203"/>
    </row>
    <row r="145" spans="6:17" s="202" customFormat="1">
      <c r="F145" s="191"/>
      <c r="G145" s="191"/>
      <c r="H145" s="191"/>
      <c r="I145" s="191"/>
      <c r="J145" s="191"/>
      <c r="K145" s="191"/>
      <c r="L145" s="191"/>
      <c r="M145" s="191"/>
      <c r="O145" s="191"/>
      <c r="P145" s="191"/>
      <c r="Q145" s="203"/>
    </row>
    <row r="146" spans="6:17" s="202" customFormat="1">
      <c r="F146" s="191"/>
      <c r="G146" s="191"/>
      <c r="H146" s="191"/>
      <c r="I146" s="191"/>
      <c r="J146" s="191"/>
      <c r="K146" s="191"/>
      <c r="L146" s="191"/>
      <c r="M146" s="191"/>
      <c r="O146" s="191"/>
      <c r="P146" s="191"/>
      <c r="Q146" s="203"/>
    </row>
    <row r="147" spans="6:17" s="202" customFormat="1">
      <c r="F147" s="191"/>
      <c r="G147" s="191"/>
      <c r="H147" s="191"/>
      <c r="I147" s="191"/>
      <c r="J147" s="191"/>
      <c r="K147" s="191"/>
      <c r="L147" s="191"/>
      <c r="M147" s="191"/>
      <c r="O147" s="191"/>
      <c r="P147" s="191"/>
      <c r="Q147" s="203"/>
    </row>
    <row r="148" spans="6:17" s="202" customFormat="1">
      <c r="F148" s="191"/>
      <c r="G148" s="191"/>
      <c r="H148" s="191"/>
      <c r="I148" s="191"/>
      <c r="J148" s="191"/>
      <c r="K148" s="191"/>
      <c r="L148" s="191"/>
      <c r="M148" s="191"/>
      <c r="O148" s="191"/>
      <c r="P148" s="191"/>
      <c r="Q148" s="203"/>
    </row>
    <row r="149" spans="6:17" s="202" customFormat="1">
      <c r="F149" s="191"/>
      <c r="G149" s="191"/>
      <c r="H149" s="191"/>
      <c r="I149" s="191"/>
      <c r="J149" s="191"/>
      <c r="K149" s="191"/>
      <c r="L149" s="191"/>
      <c r="M149" s="191"/>
      <c r="O149" s="191"/>
      <c r="P149" s="191"/>
      <c r="Q149" s="203"/>
    </row>
    <row r="150" spans="6:17" s="202" customFormat="1">
      <c r="F150" s="191"/>
      <c r="G150" s="191"/>
      <c r="H150" s="191"/>
      <c r="I150" s="191"/>
      <c r="J150" s="191"/>
      <c r="K150" s="191"/>
      <c r="L150" s="191"/>
      <c r="M150" s="191"/>
      <c r="O150" s="191"/>
      <c r="P150" s="191"/>
      <c r="Q150" s="203"/>
    </row>
    <row r="151" spans="6:17" s="202" customFormat="1">
      <c r="F151" s="191"/>
      <c r="G151" s="191"/>
      <c r="H151" s="191"/>
      <c r="I151" s="191"/>
      <c r="J151" s="191"/>
      <c r="K151" s="191"/>
      <c r="L151" s="191"/>
      <c r="M151" s="191"/>
      <c r="O151" s="191"/>
      <c r="P151" s="191"/>
      <c r="Q151" s="203"/>
    </row>
    <row r="152" spans="6:17" s="202" customFormat="1">
      <c r="F152" s="191"/>
      <c r="G152" s="191"/>
      <c r="H152" s="191"/>
      <c r="I152" s="191"/>
      <c r="J152" s="191"/>
      <c r="K152" s="191"/>
      <c r="L152" s="191"/>
      <c r="M152" s="191"/>
      <c r="O152" s="191"/>
      <c r="P152" s="191"/>
      <c r="Q152" s="203"/>
    </row>
    <row r="153" spans="6:17" s="202" customFormat="1">
      <c r="F153" s="191"/>
      <c r="G153" s="191"/>
      <c r="H153" s="191"/>
      <c r="I153" s="191"/>
      <c r="J153" s="191"/>
      <c r="K153" s="191"/>
      <c r="L153" s="191"/>
      <c r="M153" s="191"/>
      <c r="O153" s="191"/>
      <c r="P153" s="191"/>
      <c r="Q153" s="203"/>
    </row>
    <row r="154" spans="6:17" s="202" customFormat="1">
      <c r="F154" s="191"/>
      <c r="G154" s="191"/>
      <c r="H154" s="191"/>
      <c r="I154" s="191"/>
      <c r="J154" s="191"/>
      <c r="K154" s="191"/>
      <c r="L154" s="191"/>
      <c r="M154" s="191"/>
      <c r="O154" s="191"/>
      <c r="P154" s="191"/>
      <c r="Q154" s="203"/>
    </row>
    <row r="155" spans="6:17" s="202" customFormat="1">
      <c r="F155" s="191"/>
      <c r="G155" s="191"/>
      <c r="H155" s="191"/>
      <c r="I155" s="191"/>
      <c r="J155" s="191"/>
      <c r="K155" s="191"/>
      <c r="L155" s="191"/>
      <c r="M155" s="191"/>
      <c r="O155" s="191"/>
      <c r="P155" s="191"/>
      <c r="Q155" s="203"/>
    </row>
    <row r="156" spans="6:17" s="202" customFormat="1">
      <c r="F156" s="191"/>
      <c r="G156" s="191"/>
      <c r="H156" s="191"/>
      <c r="I156" s="191"/>
      <c r="J156" s="191"/>
      <c r="K156" s="191"/>
      <c r="L156" s="191"/>
      <c r="M156" s="191"/>
      <c r="O156" s="191"/>
      <c r="P156" s="191"/>
      <c r="Q156" s="203"/>
    </row>
    <row r="157" spans="6:17" s="202" customFormat="1">
      <c r="F157" s="191"/>
      <c r="G157" s="191"/>
      <c r="H157" s="191"/>
      <c r="I157" s="191"/>
      <c r="J157" s="191"/>
      <c r="K157" s="191"/>
      <c r="L157" s="191"/>
      <c r="M157" s="191"/>
      <c r="O157" s="191"/>
      <c r="P157" s="191"/>
      <c r="Q157" s="203"/>
    </row>
    <row r="158" spans="6:17" s="202" customFormat="1">
      <c r="F158" s="191"/>
      <c r="G158" s="191"/>
      <c r="H158" s="191"/>
      <c r="I158" s="191"/>
      <c r="J158" s="191"/>
      <c r="K158" s="191"/>
      <c r="L158" s="191"/>
      <c r="M158" s="191"/>
      <c r="O158" s="191"/>
      <c r="P158" s="191"/>
      <c r="Q158" s="203"/>
    </row>
    <row r="159" spans="6:17" s="202" customFormat="1">
      <c r="F159" s="191"/>
      <c r="G159" s="191"/>
      <c r="H159" s="191"/>
      <c r="I159" s="191"/>
      <c r="J159" s="191"/>
      <c r="K159" s="191"/>
      <c r="L159" s="191"/>
      <c r="M159" s="191"/>
      <c r="O159" s="191"/>
      <c r="P159" s="191"/>
      <c r="Q159" s="203"/>
    </row>
    <row r="160" spans="6:17" s="202" customFormat="1">
      <c r="F160" s="191"/>
      <c r="G160" s="191"/>
      <c r="H160" s="191"/>
      <c r="I160" s="191"/>
      <c r="J160" s="191"/>
      <c r="K160" s="191"/>
      <c r="L160" s="191"/>
      <c r="M160" s="191"/>
      <c r="O160" s="191"/>
      <c r="P160" s="191"/>
      <c r="Q160" s="203"/>
    </row>
    <row r="161" spans="6:17" s="202" customFormat="1">
      <c r="F161" s="191"/>
      <c r="G161" s="191"/>
      <c r="H161" s="191"/>
      <c r="I161" s="191"/>
      <c r="J161" s="191"/>
      <c r="K161" s="191"/>
      <c r="L161" s="191"/>
      <c r="M161" s="191"/>
      <c r="O161" s="191"/>
      <c r="P161" s="191"/>
      <c r="Q161" s="203"/>
    </row>
    <row r="162" spans="6:17" s="202" customFormat="1">
      <c r="F162" s="191"/>
      <c r="G162" s="191"/>
      <c r="H162" s="191"/>
      <c r="I162" s="191"/>
      <c r="J162" s="191"/>
      <c r="K162" s="191"/>
      <c r="L162" s="191"/>
      <c r="M162" s="191"/>
      <c r="O162" s="191"/>
      <c r="P162" s="191"/>
      <c r="Q162" s="203"/>
    </row>
    <row r="163" spans="6:17" s="202" customFormat="1">
      <c r="F163" s="191"/>
      <c r="G163" s="191"/>
      <c r="H163" s="191"/>
      <c r="I163" s="191"/>
      <c r="J163" s="191"/>
      <c r="K163" s="191"/>
      <c r="L163" s="191"/>
      <c r="M163" s="191"/>
      <c r="O163" s="191"/>
      <c r="P163" s="191"/>
      <c r="Q163" s="203"/>
    </row>
    <row r="164" spans="6:17" s="202" customFormat="1">
      <c r="F164" s="191"/>
      <c r="G164" s="191"/>
      <c r="H164" s="191"/>
      <c r="I164" s="191"/>
      <c r="J164" s="191"/>
      <c r="K164" s="191"/>
      <c r="L164" s="191"/>
      <c r="M164" s="191"/>
      <c r="O164" s="191"/>
      <c r="P164" s="191"/>
      <c r="Q164" s="203"/>
    </row>
    <row r="165" spans="6:17" s="202" customFormat="1">
      <c r="F165" s="191"/>
      <c r="G165" s="191"/>
      <c r="H165" s="191"/>
      <c r="I165" s="191"/>
      <c r="J165" s="191"/>
      <c r="K165" s="191"/>
      <c r="L165" s="191"/>
      <c r="M165" s="191"/>
      <c r="O165" s="191"/>
      <c r="P165" s="191"/>
      <c r="Q165" s="203"/>
    </row>
    <row r="166" spans="6:17" s="202" customFormat="1">
      <c r="F166" s="191"/>
      <c r="G166" s="191"/>
      <c r="H166" s="191"/>
      <c r="I166" s="191"/>
      <c r="J166" s="191"/>
      <c r="K166" s="191"/>
      <c r="L166" s="191"/>
      <c r="M166" s="191"/>
      <c r="O166" s="191"/>
      <c r="P166" s="191"/>
      <c r="Q166" s="203"/>
    </row>
    <row r="167" spans="6:17" s="202" customFormat="1">
      <c r="F167" s="191"/>
      <c r="G167" s="191"/>
      <c r="H167" s="191"/>
      <c r="I167" s="191"/>
      <c r="J167" s="191"/>
      <c r="K167" s="191"/>
      <c r="L167" s="191"/>
      <c r="M167" s="191"/>
      <c r="O167" s="191"/>
      <c r="P167" s="191"/>
      <c r="Q167" s="203"/>
    </row>
    <row r="168" spans="6:17" s="202" customFormat="1">
      <c r="F168" s="191"/>
      <c r="G168" s="191"/>
      <c r="H168" s="191"/>
      <c r="I168" s="191"/>
      <c r="J168" s="191"/>
      <c r="K168" s="191"/>
      <c r="L168" s="191"/>
      <c r="M168" s="191"/>
      <c r="O168" s="191"/>
      <c r="P168" s="191"/>
      <c r="Q168" s="203"/>
    </row>
    <row r="169" spans="6:17" s="202" customFormat="1">
      <c r="F169" s="191"/>
      <c r="G169" s="191"/>
      <c r="H169" s="191"/>
      <c r="I169" s="191"/>
      <c r="J169" s="191"/>
      <c r="K169" s="191"/>
      <c r="L169" s="191"/>
      <c r="M169" s="191"/>
      <c r="O169" s="191"/>
      <c r="P169" s="191"/>
      <c r="Q169" s="203"/>
    </row>
    <row r="170" spans="6:17" s="202" customFormat="1">
      <c r="F170" s="191"/>
      <c r="G170" s="191"/>
      <c r="H170" s="191"/>
      <c r="I170" s="191"/>
      <c r="J170" s="191"/>
      <c r="K170" s="191"/>
      <c r="L170" s="191"/>
      <c r="M170" s="191"/>
      <c r="O170" s="191"/>
      <c r="P170" s="191"/>
      <c r="Q170" s="203"/>
    </row>
    <row r="171" spans="6:17" s="202" customFormat="1">
      <c r="F171" s="191"/>
      <c r="G171" s="191"/>
      <c r="H171" s="191"/>
      <c r="I171" s="191"/>
      <c r="J171" s="191"/>
      <c r="K171" s="191"/>
      <c r="L171" s="191"/>
      <c r="M171" s="191"/>
      <c r="O171" s="191"/>
      <c r="P171" s="191"/>
      <c r="Q171" s="203"/>
    </row>
    <row r="172" spans="6:17" s="202" customFormat="1">
      <c r="F172" s="191"/>
      <c r="G172" s="191"/>
      <c r="H172" s="191"/>
      <c r="I172" s="191"/>
      <c r="J172" s="191"/>
      <c r="K172" s="191"/>
      <c r="L172" s="191"/>
      <c r="M172" s="191"/>
      <c r="O172" s="191"/>
      <c r="P172" s="191"/>
      <c r="Q172" s="203"/>
    </row>
    <row r="173" spans="6:17" s="202" customFormat="1">
      <c r="F173" s="191"/>
      <c r="G173" s="191"/>
      <c r="H173" s="191"/>
      <c r="I173" s="191"/>
      <c r="J173" s="191"/>
      <c r="K173" s="191"/>
      <c r="L173" s="191"/>
      <c r="M173" s="191"/>
      <c r="O173" s="191"/>
      <c r="P173" s="191"/>
      <c r="Q173" s="203"/>
    </row>
    <row r="174" spans="6:17" s="202" customFormat="1">
      <c r="F174" s="191"/>
      <c r="G174" s="191"/>
      <c r="H174" s="191"/>
      <c r="I174" s="191"/>
      <c r="J174" s="191"/>
      <c r="K174" s="191"/>
      <c r="L174" s="191"/>
      <c r="M174" s="191"/>
      <c r="O174" s="191"/>
      <c r="P174" s="191"/>
      <c r="Q174" s="203"/>
    </row>
    <row r="175" spans="6:17" s="202" customFormat="1">
      <c r="F175" s="191"/>
      <c r="G175" s="191"/>
      <c r="H175" s="191"/>
      <c r="I175" s="191"/>
      <c r="J175" s="191"/>
      <c r="K175" s="191"/>
      <c r="L175" s="191"/>
      <c r="M175" s="191"/>
      <c r="O175" s="191"/>
      <c r="P175" s="191"/>
      <c r="Q175" s="203"/>
    </row>
    <row r="176" spans="6:17" s="202" customFormat="1">
      <c r="F176" s="191"/>
      <c r="G176" s="191"/>
      <c r="H176" s="191"/>
      <c r="I176" s="191"/>
      <c r="J176" s="191"/>
      <c r="K176" s="191"/>
      <c r="L176" s="191"/>
      <c r="M176" s="191"/>
      <c r="O176" s="191"/>
      <c r="P176" s="191"/>
      <c r="Q176" s="203"/>
    </row>
    <row r="177" spans="6:17" s="202" customFormat="1">
      <c r="F177" s="191"/>
      <c r="G177" s="191"/>
      <c r="H177" s="191"/>
      <c r="I177" s="191"/>
      <c r="J177" s="191"/>
      <c r="K177" s="191"/>
      <c r="L177" s="191"/>
      <c r="M177" s="191"/>
      <c r="O177" s="191"/>
      <c r="P177" s="191"/>
      <c r="Q177" s="203"/>
    </row>
    <row r="178" spans="6:17" s="202" customFormat="1">
      <c r="F178" s="191"/>
      <c r="G178" s="191"/>
      <c r="H178" s="191"/>
      <c r="I178" s="191"/>
      <c r="J178" s="191"/>
      <c r="K178" s="191"/>
      <c r="L178" s="191"/>
      <c r="M178" s="191"/>
      <c r="O178" s="191"/>
      <c r="P178" s="191"/>
      <c r="Q178" s="203"/>
    </row>
    <row r="179" spans="6:17" s="202" customFormat="1">
      <c r="F179" s="191"/>
      <c r="G179" s="191"/>
      <c r="H179" s="191"/>
      <c r="I179" s="191"/>
      <c r="J179" s="191"/>
      <c r="K179" s="191"/>
      <c r="L179" s="191"/>
      <c r="M179" s="191"/>
      <c r="O179" s="191"/>
      <c r="P179" s="191"/>
      <c r="Q179" s="203"/>
    </row>
    <row r="180" spans="6:17" s="202" customFormat="1">
      <c r="F180" s="191"/>
      <c r="G180" s="191"/>
      <c r="H180" s="191"/>
      <c r="I180" s="191"/>
      <c r="J180" s="191"/>
      <c r="K180" s="191"/>
      <c r="L180" s="191"/>
      <c r="M180" s="191"/>
      <c r="O180" s="191"/>
      <c r="P180" s="191"/>
      <c r="Q180" s="203"/>
    </row>
    <row r="181" spans="6:17" s="202" customFormat="1">
      <c r="F181" s="191"/>
      <c r="G181" s="191"/>
      <c r="H181" s="191"/>
      <c r="I181" s="191"/>
      <c r="J181" s="191"/>
      <c r="K181" s="191"/>
      <c r="L181" s="191"/>
      <c r="M181" s="191"/>
      <c r="O181" s="191"/>
      <c r="P181" s="191"/>
      <c r="Q181" s="203"/>
    </row>
    <row r="182" spans="6:17" s="202" customFormat="1">
      <c r="F182" s="191"/>
      <c r="G182" s="191"/>
      <c r="H182" s="191"/>
      <c r="I182" s="191"/>
      <c r="J182" s="191"/>
      <c r="K182" s="191"/>
      <c r="L182" s="191"/>
      <c r="M182" s="191"/>
      <c r="O182" s="191"/>
      <c r="P182" s="191"/>
      <c r="Q182" s="203"/>
    </row>
    <row r="183" spans="6:17" s="202" customFormat="1">
      <c r="F183" s="191"/>
      <c r="G183" s="191"/>
      <c r="H183" s="191"/>
      <c r="I183" s="191"/>
      <c r="J183" s="191"/>
      <c r="K183" s="191"/>
      <c r="L183" s="191"/>
      <c r="M183" s="191"/>
      <c r="O183" s="191"/>
      <c r="P183" s="191"/>
      <c r="Q183" s="203"/>
    </row>
    <row r="184" spans="6:17" s="202" customFormat="1">
      <c r="F184" s="191"/>
      <c r="G184" s="191"/>
      <c r="H184" s="191"/>
      <c r="I184" s="191"/>
      <c r="J184" s="191"/>
      <c r="K184" s="191"/>
      <c r="L184" s="191"/>
      <c r="M184" s="191"/>
      <c r="O184" s="191"/>
      <c r="P184" s="191"/>
      <c r="Q184" s="203"/>
    </row>
    <row r="185" spans="6:17" s="202" customFormat="1">
      <c r="F185" s="191"/>
      <c r="G185" s="191"/>
      <c r="H185" s="191"/>
      <c r="I185" s="191"/>
      <c r="J185" s="191"/>
      <c r="K185" s="191"/>
      <c r="L185" s="191"/>
      <c r="M185" s="191"/>
      <c r="O185" s="191"/>
      <c r="P185" s="191"/>
      <c r="Q185" s="203"/>
    </row>
    <row r="186" spans="6:17" s="202" customFormat="1">
      <c r="F186" s="191"/>
      <c r="G186" s="191"/>
      <c r="H186" s="191"/>
      <c r="I186" s="191"/>
      <c r="J186" s="191"/>
      <c r="K186" s="191"/>
      <c r="L186" s="191"/>
      <c r="M186" s="191"/>
      <c r="O186" s="191"/>
      <c r="P186" s="191"/>
      <c r="Q186" s="203"/>
    </row>
    <row r="187" spans="6:17" s="202" customFormat="1">
      <c r="F187" s="191"/>
      <c r="G187" s="191"/>
      <c r="H187" s="191"/>
      <c r="I187" s="191"/>
      <c r="J187" s="191"/>
      <c r="K187" s="191"/>
      <c r="L187" s="191"/>
      <c r="M187" s="191"/>
      <c r="O187" s="191"/>
      <c r="P187" s="191"/>
      <c r="Q187" s="203"/>
    </row>
    <row r="188" spans="6:17" s="202" customFormat="1">
      <c r="F188" s="191"/>
      <c r="G188" s="191"/>
      <c r="H188" s="191"/>
      <c r="I188" s="191"/>
      <c r="J188" s="191"/>
      <c r="K188" s="191"/>
      <c r="L188" s="191"/>
      <c r="M188" s="191"/>
      <c r="O188" s="191"/>
      <c r="P188" s="191"/>
      <c r="Q188" s="203"/>
    </row>
    <row r="189" spans="6:17" s="202" customFormat="1">
      <c r="F189" s="191"/>
      <c r="G189" s="191"/>
      <c r="H189" s="191"/>
      <c r="I189" s="191"/>
      <c r="J189" s="191"/>
      <c r="K189" s="191"/>
      <c r="L189" s="191"/>
      <c r="M189" s="191"/>
      <c r="O189" s="191"/>
      <c r="P189" s="191"/>
      <c r="Q189" s="203"/>
    </row>
    <row r="190" spans="6:17" s="202" customFormat="1">
      <c r="F190" s="191"/>
      <c r="G190" s="191"/>
      <c r="H190" s="191"/>
      <c r="I190" s="191"/>
      <c r="J190" s="191"/>
      <c r="K190" s="191"/>
      <c r="L190" s="191"/>
      <c r="M190" s="191"/>
      <c r="O190" s="191"/>
      <c r="P190" s="191"/>
      <c r="Q190" s="203"/>
    </row>
    <row r="191" spans="6:17" s="202" customFormat="1">
      <c r="F191" s="191"/>
      <c r="G191" s="191"/>
      <c r="H191" s="191"/>
      <c r="I191" s="191"/>
      <c r="J191" s="191"/>
      <c r="K191" s="191"/>
      <c r="L191" s="191"/>
      <c r="M191" s="191"/>
      <c r="O191" s="191"/>
      <c r="P191" s="191"/>
      <c r="Q191" s="203"/>
    </row>
    <row r="192" spans="6:17" s="202" customFormat="1">
      <c r="F192" s="191"/>
      <c r="G192" s="191"/>
      <c r="H192" s="191"/>
      <c r="I192" s="191"/>
      <c r="J192" s="191"/>
      <c r="K192" s="191"/>
      <c r="L192" s="191"/>
      <c r="M192" s="191"/>
      <c r="O192" s="191"/>
      <c r="P192" s="191"/>
      <c r="Q192" s="203"/>
    </row>
    <row r="193" spans="6:17" s="202" customFormat="1">
      <c r="F193" s="191"/>
      <c r="G193" s="191"/>
      <c r="H193" s="191"/>
      <c r="I193" s="191"/>
      <c r="J193" s="191"/>
      <c r="K193" s="191"/>
      <c r="L193" s="191"/>
      <c r="M193" s="191"/>
      <c r="O193" s="191"/>
      <c r="P193" s="191"/>
      <c r="Q193" s="203"/>
    </row>
    <row r="194" spans="6:17" s="202" customFormat="1">
      <c r="F194" s="191"/>
      <c r="G194" s="191"/>
      <c r="H194" s="191"/>
      <c r="I194" s="191"/>
      <c r="J194" s="191"/>
      <c r="K194" s="191"/>
      <c r="L194" s="191"/>
      <c r="M194" s="191"/>
      <c r="O194" s="191"/>
      <c r="P194" s="191"/>
      <c r="Q194" s="203"/>
    </row>
    <row r="195" spans="6:17" s="202" customFormat="1">
      <c r="F195" s="191"/>
      <c r="G195" s="191"/>
      <c r="H195" s="191"/>
      <c r="I195" s="191"/>
      <c r="J195" s="191"/>
      <c r="K195" s="191"/>
      <c r="L195" s="191"/>
      <c r="M195" s="191"/>
      <c r="O195" s="191"/>
      <c r="P195" s="191"/>
      <c r="Q195" s="203"/>
    </row>
    <row r="196" spans="6:17" s="202" customFormat="1">
      <c r="F196" s="191"/>
      <c r="G196" s="191"/>
      <c r="H196" s="191"/>
      <c r="I196" s="191"/>
      <c r="J196" s="191"/>
      <c r="K196" s="191"/>
      <c r="L196" s="191"/>
      <c r="M196" s="191"/>
      <c r="O196" s="191"/>
      <c r="P196" s="191"/>
      <c r="Q196" s="203"/>
    </row>
    <row r="197" spans="6:17" s="202" customFormat="1">
      <c r="F197" s="191"/>
      <c r="G197" s="191"/>
      <c r="H197" s="191"/>
      <c r="I197" s="191"/>
      <c r="J197" s="191"/>
      <c r="K197" s="191"/>
      <c r="L197" s="191"/>
      <c r="M197" s="191"/>
      <c r="O197" s="191"/>
      <c r="P197" s="191"/>
      <c r="Q197" s="203"/>
    </row>
    <row r="198" spans="6:17" s="202" customFormat="1">
      <c r="F198" s="191"/>
      <c r="G198" s="191"/>
      <c r="H198" s="191"/>
      <c r="I198" s="191"/>
      <c r="J198" s="191"/>
      <c r="K198" s="191"/>
      <c r="L198" s="191"/>
      <c r="M198" s="191"/>
      <c r="O198" s="191"/>
      <c r="P198" s="191"/>
      <c r="Q198" s="203"/>
    </row>
    <row r="199" spans="6:17" s="202" customFormat="1">
      <c r="F199" s="191"/>
      <c r="G199" s="191"/>
      <c r="H199" s="191"/>
      <c r="I199" s="191"/>
      <c r="J199" s="191"/>
      <c r="K199" s="191"/>
      <c r="L199" s="191"/>
      <c r="M199" s="191"/>
      <c r="O199" s="191"/>
      <c r="P199" s="191"/>
      <c r="Q199" s="203"/>
    </row>
    <row r="200" spans="6:17" s="202" customFormat="1">
      <c r="F200" s="191"/>
      <c r="G200" s="191"/>
      <c r="H200" s="191"/>
      <c r="I200" s="191"/>
      <c r="J200" s="191"/>
      <c r="K200" s="191"/>
      <c r="L200" s="191"/>
      <c r="M200" s="191"/>
      <c r="O200" s="191"/>
      <c r="P200" s="191"/>
      <c r="Q200" s="203"/>
    </row>
    <row r="201" spans="6:17" s="202" customFormat="1">
      <c r="F201" s="191"/>
      <c r="G201" s="191"/>
      <c r="H201" s="191"/>
      <c r="I201" s="191"/>
      <c r="J201" s="191"/>
      <c r="K201" s="191"/>
      <c r="L201" s="191"/>
      <c r="M201" s="191"/>
      <c r="O201" s="191"/>
      <c r="P201" s="191"/>
      <c r="Q201" s="203"/>
    </row>
    <row r="202" spans="6:17" s="202" customFormat="1">
      <c r="F202" s="191"/>
      <c r="G202" s="191"/>
      <c r="H202" s="191"/>
      <c r="I202" s="191"/>
      <c r="J202" s="191"/>
      <c r="K202" s="191"/>
      <c r="L202" s="191"/>
      <c r="M202" s="191"/>
      <c r="O202" s="191"/>
      <c r="P202" s="191"/>
      <c r="Q202" s="203"/>
    </row>
    <row r="203" spans="6:17" s="202" customFormat="1">
      <c r="F203" s="191"/>
      <c r="G203" s="191"/>
      <c r="H203" s="191"/>
      <c r="I203" s="191"/>
      <c r="J203" s="191"/>
      <c r="K203" s="191"/>
      <c r="L203" s="191"/>
      <c r="M203" s="191"/>
      <c r="O203" s="191"/>
      <c r="P203" s="191"/>
      <c r="Q203" s="203"/>
    </row>
    <row r="204" spans="6:17" s="202" customFormat="1">
      <c r="F204" s="191"/>
      <c r="G204" s="191"/>
      <c r="H204" s="191"/>
      <c r="I204" s="191"/>
      <c r="J204" s="191"/>
      <c r="K204" s="191"/>
      <c r="L204" s="191"/>
      <c r="M204" s="191"/>
      <c r="O204" s="191"/>
      <c r="P204" s="191"/>
      <c r="Q204" s="203"/>
    </row>
    <row r="205" spans="6:17" s="202" customFormat="1">
      <c r="F205" s="191"/>
      <c r="G205" s="191"/>
      <c r="H205" s="191"/>
      <c r="I205" s="191"/>
      <c r="J205" s="191"/>
      <c r="K205" s="191"/>
      <c r="L205" s="191"/>
      <c r="M205" s="191"/>
      <c r="O205" s="191"/>
      <c r="P205" s="191"/>
      <c r="Q205" s="203"/>
    </row>
    <row r="206" spans="6:17" s="202" customFormat="1">
      <c r="F206" s="191"/>
      <c r="G206" s="191"/>
      <c r="H206" s="191"/>
      <c r="I206" s="191"/>
      <c r="J206" s="191"/>
      <c r="K206" s="191"/>
      <c r="L206" s="191"/>
      <c r="M206" s="191"/>
      <c r="O206" s="191"/>
      <c r="P206" s="191"/>
      <c r="Q206" s="203"/>
    </row>
    <row r="207" spans="6:17" s="202" customFormat="1">
      <c r="F207" s="191"/>
      <c r="G207" s="191"/>
      <c r="H207" s="191"/>
      <c r="I207" s="191"/>
      <c r="J207" s="191"/>
      <c r="K207" s="191"/>
      <c r="L207" s="191"/>
      <c r="M207" s="191"/>
      <c r="O207" s="191"/>
      <c r="P207" s="191"/>
      <c r="Q207" s="203"/>
    </row>
    <row r="208" spans="6:17" s="202" customFormat="1">
      <c r="F208" s="191"/>
      <c r="G208" s="191"/>
      <c r="H208" s="191"/>
      <c r="I208" s="191"/>
      <c r="J208" s="191"/>
      <c r="K208" s="191"/>
      <c r="L208" s="191"/>
      <c r="M208" s="191"/>
      <c r="O208" s="191"/>
      <c r="P208" s="191"/>
      <c r="Q208" s="203"/>
    </row>
    <row r="209" spans="6:17" s="202" customFormat="1">
      <c r="F209" s="191"/>
      <c r="G209" s="191"/>
      <c r="H209" s="191"/>
      <c r="I209" s="191"/>
      <c r="J209" s="191"/>
      <c r="K209" s="191"/>
      <c r="L209" s="191"/>
      <c r="M209" s="191"/>
      <c r="O209" s="191"/>
      <c r="P209" s="191"/>
      <c r="Q209" s="203"/>
    </row>
    <row r="210" spans="6:17" s="202" customFormat="1">
      <c r="F210" s="191"/>
      <c r="G210" s="191"/>
      <c r="H210" s="191"/>
      <c r="I210" s="191"/>
      <c r="J210" s="191"/>
      <c r="K210" s="191"/>
      <c r="L210" s="191"/>
      <c r="M210" s="191"/>
      <c r="O210" s="191"/>
      <c r="P210" s="191"/>
      <c r="Q210" s="203"/>
    </row>
    <row r="211" spans="6:17" s="202" customFormat="1">
      <c r="F211" s="191"/>
      <c r="G211" s="191"/>
      <c r="H211" s="191"/>
      <c r="I211" s="191"/>
      <c r="J211" s="191"/>
      <c r="K211" s="191"/>
      <c r="L211" s="191"/>
      <c r="M211" s="191"/>
      <c r="O211" s="191"/>
      <c r="P211" s="191"/>
      <c r="Q211" s="203"/>
    </row>
    <row r="212" spans="6:17" s="202" customFormat="1">
      <c r="F212" s="191"/>
      <c r="G212" s="191"/>
      <c r="H212" s="191"/>
      <c r="I212" s="191"/>
      <c r="J212" s="191"/>
      <c r="K212" s="191"/>
      <c r="L212" s="191"/>
      <c r="M212" s="191"/>
      <c r="O212" s="191"/>
      <c r="P212" s="191"/>
      <c r="Q212" s="203"/>
    </row>
    <row r="213" spans="6:17" s="202" customFormat="1">
      <c r="F213" s="191"/>
      <c r="G213" s="191"/>
      <c r="H213" s="191"/>
      <c r="I213" s="191"/>
      <c r="J213" s="191"/>
      <c r="K213" s="191"/>
      <c r="L213" s="191"/>
      <c r="M213" s="191"/>
      <c r="O213" s="191"/>
      <c r="P213" s="191"/>
      <c r="Q213" s="203"/>
    </row>
    <row r="214" spans="6:17" s="202" customFormat="1">
      <c r="F214" s="191"/>
      <c r="G214" s="191"/>
      <c r="H214" s="191"/>
      <c r="I214" s="191"/>
      <c r="J214" s="191"/>
      <c r="K214" s="191"/>
      <c r="L214" s="191"/>
      <c r="M214" s="191"/>
      <c r="O214" s="191"/>
      <c r="P214" s="191"/>
      <c r="Q214" s="203"/>
    </row>
    <row r="215" spans="6:17" s="202" customFormat="1">
      <c r="F215" s="191"/>
      <c r="G215" s="191"/>
      <c r="H215" s="191"/>
      <c r="I215" s="191"/>
      <c r="J215" s="191"/>
      <c r="K215" s="191"/>
      <c r="L215" s="191"/>
      <c r="M215" s="191"/>
      <c r="O215" s="191"/>
      <c r="P215" s="191"/>
      <c r="Q215" s="203"/>
    </row>
    <row r="216" spans="6:17" s="202" customFormat="1">
      <c r="F216" s="191"/>
      <c r="G216" s="191"/>
      <c r="H216" s="191"/>
      <c r="I216" s="191"/>
      <c r="J216" s="191"/>
      <c r="K216" s="191"/>
      <c r="L216" s="191"/>
      <c r="M216" s="191"/>
      <c r="O216" s="191"/>
      <c r="P216" s="191"/>
      <c r="Q216" s="203"/>
    </row>
    <row r="217" spans="6:17" s="202" customFormat="1">
      <c r="F217" s="191"/>
      <c r="G217" s="191"/>
      <c r="H217" s="191"/>
      <c r="I217" s="191"/>
      <c r="J217" s="191"/>
      <c r="K217" s="191"/>
      <c r="L217" s="191"/>
      <c r="M217" s="191"/>
      <c r="O217" s="191"/>
      <c r="P217" s="191"/>
      <c r="Q217" s="203"/>
    </row>
    <row r="218" spans="6:17" s="202" customFormat="1">
      <c r="F218" s="191"/>
      <c r="G218" s="191"/>
      <c r="H218" s="191"/>
      <c r="I218" s="191"/>
      <c r="J218" s="191"/>
      <c r="K218" s="191"/>
      <c r="L218" s="191"/>
      <c r="M218" s="191"/>
      <c r="O218" s="191"/>
      <c r="P218" s="191"/>
      <c r="Q218" s="203"/>
    </row>
    <row r="219" spans="6:17" s="202" customFormat="1">
      <c r="F219" s="191"/>
      <c r="G219" s="191"/>
      <c r="H219" s="191"/>
      <c r="I219" s="191"/>
      <c r="J219" s="191"/>
      <c r="K219" s="191"/>
      <c r="L219" s="191"/>
      <c r="M219" s="191"/>
      <c r="O219" s="191"/>
      <c r="P219" s="191"/>
      <c r="Q219" s="203"/>
    </row>
    <row r="220" spans="6:17" s="202" customFormat="1">
      <c r="F220" s="191"/>
      <c r="G220" s="191"/>
      <c r="H220" s="191"/>
      <c r="I220" s="191"/>
      <c r="J220" s="191"/>
      <c r="K220" s="191"/>
      <c r="L220" s="191"/>
      <c r="M220" s="191"/>
      <c r="O220" s="191"/>
      <c r="P220" s="191"/>
      <c r="Q220" s="203"/>
    </row>
    <row r="221" spans="6:17" s="202" customFormat="1">
      <c r="F221" s="191"/>
      <c r="G221" s="191"/>
      <c r="H221" s="191"/>
      <c r="I221" s="191"/>
      <c r="J221" s="191"/>
      <c r="K221" s="191"/>
      <c r="L221" s="191"/>
      <c r="M221" s="191"/>
      <c r="O221" s="191"/>
      <c r="P221" s="191"/>
      <c r="Q221" s="203"/>
    </row>
    <row r="222" spans="6:17" s="202" customFormat="1">
      <c r="F222" s="191"/>
      <c r="G222" s="191"/>
      <c r="H222" s="191"/>
      <c r="I222" s="191"/>
      <c r="J222" s="191"/>
      <c r="K222" s="191"/>
      <c r="L222" s="191"/>
      <c r="M222" s="191"/>
      <c r="O222" s="191"/>
      <c r="P222" s="191"/>
      <c r="Q222" s="203"/>
    </row>
    <row r="223" spans="6:17" s="202" customFormat="1">
      <c r="F223" s="191"/>
      <c r="G223" s="191"/>
      <c r="H223" s="191"/>
      <c r="I223" s="191"/>
      <c r="J223" s="191"/>
      <c r="K223" s="191"/>
      <c r="L223" s="191"/>
      <c r="M223" s="191"/>
      <c r="O223" s="191"/>
      <c r="P223" s="191"/>
      <c r="Q223" s="203"/>
    </row>
    <row r="224" spans="6:17" s="202" customFormat="1">
      <c r="F224" s="191"/>
      <c r="G224" s="191"/>
      <c r="H224" s="191"/>
      <c r="I224" s="191"/>
      <c r="J224" s="191"/>
      <c r="K224" s="191"/>
      <c r="L224" s="191"/>
      <c r="M224" s="191"/>
      <c r="O224" s="191"/>
      <c r="P224" s="191"/>
      <c r="Q224" s="203"/>
    </row>
    <row r="225" spans="6:17" s="202" customFormat="1">
      <c r="F225" s="191"/>
      <c r="G225" s="191"/>
      <c r="H225" s="191"/>
      <c r="I225" s="191"/>
      <c r="J225" s="191"/>
      <c r="K225" s="191"/>
      <c r="L225" s="191"/>
      <c r="M225" s="191"/>
      <c r="O225" s="191"/>
      <c r="P225" s="191"/>
      <c r="Q225" s="203"/>
    </row>
    <row r="226" spans="6:17" s="202" customFormat="1">
      <c r="F226" s="191"/>
      <c r="G226" s="191"/>
      <c r="H226" s="191"/>
      <c r="I226" s="191"/>
      <c r="J226" s="191"/>
      <c r="K226" s="191"/>
      <c r="L226" s="191"/>
      <c r="M226" s="191"/>
      <c r="O226" s="191"/>
      <c r="P226" s="191"/>
      <c r="Q226" s="203"/>
    </row>
    <row r="227" spans="6:17" s="202" customFormat="1">
      <c r="F227" s="191"/>
      <c r="G227" s="191"/>
      <c r="H227" s="191"/>
      <c r="I227" s="191"/>
      <c r="J227" s="191"/>
      <c r="K227" s="191"/>
      <c r="L227" s="191"/>
      <c r="M227" s="191"/>
      <c r="O227" s="191"/>
      <c r="P227" s="191"/>
      <c r="Q227" s="203"/>
    </row>
    <row r="228" spans="6:17" s="202" customFormat="1">
      <c r="F228" s="191"/>
      <c r="G228" s="191"/>
      <c r="H228" s="191"/>
      <c r="I228" s="191"/>
      <c r="J228" s="191"/>
      <c r="K228" s="191"/>
      <c r="L228" s="191"/>
      <c r="M228" s="191"/>
      <c r="O228" s="191"/>
      <c r="P228" s="191"/>
      <c r="Q228" s="203"/>
    </row>
    <row r="229" spans="6:17" s="202" customFormat="1">
      <c r="F229" s="191"/>
      <c r="G229" s="191"/>
      <c r="H229" s="191"/>
      <c r="I229" s="191"/>
      <c r="J229" s="191"/>
      <c r="K229" s="191"/>
      <c r="L229" s="191"/>
      <c r="M229" s="191"/>
      <c r="O229" s="191"/>
      <c r="P229" s="191"/>
      <c r="Q229" s="203"/>
    </row>
    <row r="230" spans="6:17" s="202" customFormat="1">
      <c r="F230" s="191"/>
      <c r="G230" s="191"/>
      <c r="H230" s="191"/>
      <c r="I230" s="191"/>
      <c r="J230" s="191"/>
      <c r="K230" s="191"/>
      <c r="L230" s="191"/>
      <c r="M230" s="191"/>
      <c r="O230" s="191"/>
      <c r="P230" s="191"/>
      <c r="Q230" s="203"/>
    </row>
    <row r="231" spans="6:17" s="202" customFormat="1">
      <c r="F231" s="191"/>
      <c r="G231" s="191"/>
      <c r="H231" s="191"/>
      <c r="I231" s="191"/>
      <c r="J231" s="191"/>
      <c r="K231" s="191"/>
      <c r="L231" s="191"/>
      <c r="M231" s="191"/>
      <c r="O231" s="191"/>
      <c r="P231" s="191"/>
      <c r="Q231" s="203"/>
    </row>
    <row r="232" spans="6:17" s="202" customFormat="1">
      <c r="F232" s="191"/>
      <c r="G232" s="191"/>
      <c r="H232" s="191"/>
      <c r="I232" s="191"/>
      <c r="J232" s="191"/>
      <c r="K232" s="191"/>
      <c r="L232" s="191"/>
      <c r="M232" s="191"/>
      <c r="O232" s="191"/>
      <c r="P232" s="191"/>
      <c r="Q232" s="203"/>
    </row>
    <row r="233" spans="6:17" s="202" customFormat="1">
      <c r="F233" s="191"/>
      <c r="G233" s="191"/>
      <c r="H233" s="191"/>
      <c r="I233" s="191"/>
      <c r="J233" s="191"/>
      <c r="K233" s="191"/>
      <c r="L233" s="191"/>
      <c r="M233" s="191"/>
      <c r="O233" s="191"/>
      <c r="P233" s="191"/>
      <c r="Q233" s="203"/>
    </row>
    <row r="234" spans="6:17" s="202" customFormat="1">
      <c r="F234" s="191"/>
      <c r="G234" s="191"/>
      <c r="H234" s="191"/>
      <c r="I234" s="191"/>
      <c r="J234" s="191"/>
      <c r="K234" s="191"/>
      <c r="L234" s="191"/>
      <c r="M234" s="191"/>
      <c r="O234" s="191"/>
      <c r="P234" s="191"/>
      <c r="Q234" s="203"/>
    </row>
    <row r="235" spans="6:17" s="202" customFormat="1">
      <c r="F235" s="191"/>
      <c r="G235" s="191"/>
      <c r="H235" s="191"/>
      <c r="I235" s="191"/>
      <c r="J235" s="191"/>
      <c r="K235" s="191"/>
      <c r="L235" s="191"/>
      <c r="M235" s="191"/>
      <c r="O235" s="191"/>
      <c r="P235" s="191"/>
      <c r="Q235" s="203"/>
    </row>
    <row r="236" spans="6:17" s="202" customFormat="1">
      <c r="F236" s="191"/>
      <c r="G236" s="191"/>
      <c r="H236" s="191"/>
      <c r="I236" s="191"/>
      <c r="J236" s="191"/>
      <c r="K236" s="191"/>
      <c r="L236" s="191"/>
      <c r="M236" s="191"/>
      <c r="O236" s="191"/>
      <c r="P236" s="191"/>
      <c r="Q236" s="203"/>
    </row>
    <row r="237" spans="6:17" s="202" customFormat="1">
      <c r="F237" s="191"/>
      <c r="G237" s="191"/>
      <c r="H237" s="191"/>
      <c r="I237" s="191"/>
      <c r="J237" s="191"/>
      <c r="K237" s="191"/>
      <c r="L237" s="191"/>
      <c r="M237" s="191"/>
      <c r="O237" s="191"/>
      <c r="P237" s="191"/>
      <c r="Q237" s="203"/>
    </row>
    <row r="238" spans="6:17" s="202" customFormat="1">
      <c r="F238" s="191"/>
      <c r="G238" s="191"/>
      <c r="H238" s="191"/>
      <c r="I238" s="191"/>
      <c r="J238" s="191"/>
      <c r="K238" s="191"/>
      <c r="L238" s="191"/>
      <c r="M238" s="191"/>
      <c r="O238" s="191"/>
      <c r="P238" s="191"/>
      <c r="Q238" s="203"/>
    </row>
    <row r="239" spans="6:17" s="202" customFormat="1">
      <c r="F239" s="191"/>
      <c r="G239" s="191"/>
      <c r="H239" s="191"/>
      <c r="I239" s="191"/>
      <c r="J239" s="191"/>
      <c r="K239" s="191"/>
      <c r="L239" s="191"/>
      <c r="M239" s="191"/>
      <c r="O239" s="191"/>
      <c r="P239" s="191"/>
      <c r="Q239" s="203"/>
    </row>
    <row r="240" spans="6:17" s="202" customFormat="1">
      <c r="F240" s="191"/>
      <c r="G240" s="191"/>
      <c r="H240" s="191"/>
      <c r="I240" s="191"/>
      <c r="J240" s="191"/>
      <c r="K240" s="191"/>
      <c r="L240" s="191"/>
      <c r="M240" s="191"/>
      <c r="O240" s="191"/>
      <c r="P240" s="191"/>
      <c r="Q240" s="203"/>
    </row>
    <row r="241" spans="6:17" s="202" customFormat="1">
      <c r="F241" s="191"/>
      <c r="G241" s="191"/>
      <c r="H241" s="191"/>
      <c r="I241" s="191"/>
      <c r="J241" s="191"/>
      <c r="K241" s="191"/>
      <c r="L241" s="191"/>
      <c r="M241" s="191"/>
      <c r="O241" s="191"/>
      <c r="P241" s="191"/>
      <c r="Q241" s="203"/>
    </row>
    <row r="242" spans="6:17" s="202" customFormat="1">
      <c r="F242" s="191"/>
      <c r="G242" s="191"/>
      <c r="H242" s="191"/>
      <c r="I242" s="191"/>
      <c r="J242" s="191"/>
      <c r="K242" s="191"/>
      <c r="L242" s="191"/>
      <c r="M242" s="191"/>
      <c r="O242" s="191"/>
      <c r="P242" s="191"/>
      <c r="Q242" s="203"/>
    </row>
    <row r="243" spans="6:17" s="202" customFormat="1">
      <c r="F243" s="191"/>
      <c r="G243" s="191"/>
      <c r="H243" s="191"/>
      <c r="I243" s="191"/>
      <c r="J243" s="191"/>
      <c r="K243" s="191"/>
      <c r="L243" s="191"/>
      <c r="M243" s="191"/>
      <c r="O243" s="191"/>
      <c r="P243" s="191"/>
      <c r="Q243" s="203"/>
    </row>
    <row r="244" spans="6:17" s="202" customFormat="1">
      <c r="F244" s="191"/>
      <c r="G244" s="191"/>
      <c r="H244" s="191"/>
      <c r="I244" s="191"/>
      <c r="J244" s="191"/>
      <c r="K244" s="191"/>
      <c r="L244" s="191"/>
      <c r="M244" s="191"/>
      <c r="O244" s="191"/>
      <c r="P244" s="191"/>
      <c r="Q244" s="203"/>
    </row>
    <row r="245" spans="6:17" s="202" customFormat="1">
      <c r="F245" s="191"/>
      <c r="G245" s="191"/>
      <c r="H245" s="191"/>
      <c r="I245" s="191"/>
      <c r="J245" s="191"/>
      <c r="K245" s="191"/>
      <c r="L245" s="191"/>
      <c r="M245" s="191"/>
      <c r="O245" s="191"/>
      <c r="P245" s="191"/>
      <c r="Q245" s="203"/>
    </row>
    <row r="246" spans="6:17" s="202" customFormat="1">
      <c r="F246" s="191"/>
      <c r="G246" s="191"/>
      <c r="H246" s="191"/>
      <c r="I246" s="191"/>
      <c r="J246" s="191"/>
      <c r="K246" s="191"/>
      <c r="L246" s="191"/>
      <c r="M246" s="191"/>
      <c r="O246" s="191"/>
      <c r="P246" s="191"/>
      <c r="Q246" s="203"/>
    </row>
    <row r="247" spans="6:17" s="202" customFormat="1">
      <c r="F247" s="191"/>
      <c r="G247" s="191"/>
      <c r="H247" s="191"/>
      <c r="I247" s="191"/>
      <c r="J247" s="191"/>
      <c r="K247" s="191"/>
      <c r="L247" s="191"/>
      <c r="M247" s="191"/>
      <c r="O247" s="191"/>
      <c r="P247" s="191"/>
      <c r="Q247" s="203"/>
    </row>
    <row r="248" spans="6:17" s="202" customFormat="1">
      <c r="F248" s="191"/>
      <c r="G248" s="191"/>
      <c r="H248" s="191"/>
      <c r="I248" s="191"/>
      <c r="J248" s="191"/>
      <c r="K248" s="191"/>
      <c r="L248" s="191"/>
      <c r="M248" s="191"/>
      <c r="O248" s="191"/>
      <c r="P248" s="191"/>
      <c r="Q248" s="203"/>
    </row>
    <row r="249" spans="6:17" s="202" customFormat="1">
      <c r="F249" s="191"/>
      <c r="G249" s="191"/>
      <c r="H249" s="191"/>
      <c r="I249" s="191"/>
      <c r="J249" s="191"/>
      <c r="K249" s="191"/>
      <c r="L249" s="191"/>
      <c r="M249" s="191"/>
      <c r="O249" s="191"/>
      <c r="P249" s="191"/>
      <c r="Q249" s="203"/>
    </row>
    <row r="250" spans="6:17" s="202" customFormat="1">
      <c r="F250" s="191"/>
      <c r="G250" s="191"/>
      <c r="H250" s="191"/>
      <c r="I250" s="191"/>
      <c r="J250" s="191"/>
      <c r="K250" s="191"/>
      <c r="L250" s="191"/>
      <c r="M250" s="191"/>
      <c r="O250" s="191"/>
      <c r="P250" s="191"/>
      <c r="Q250" s="203"/>
    </row>
    <row r="251" spans="6:17" s="202" customFormat="1">
      <c r="F251" s="191"/>
      <c r="G251" s="191"/>
      <c r="H251" s="191"/>
      <c r="I251" s="191"/>
      <c r="J251" s="191"/>
      <c r="K251" s="191"/>
      <c r="L251" s="191"/>
      <c r="M251" s="191"/>
      <c r="O251" s="191"/>
      <c r="P251" s="191"/>
      <c r="Q251" s="203"/>
    </row>
    <row r="252" spans="6:17" s="202" customFormat="1">
      <c r="F252" s="191"/>
      <c r="G252" s="191"/>
      <c r="H252" s="191"/>
      <c r="I252" s="191"/>
      <c r="J252" s="191"/>
      <c r="K252" s="191"/>
      <c r="L252" s="191"/>
      <c r="M252" s="191"/>
      <c r="O252" s="191"/>
      <c r="P252" s="191"/>
      <c r="Q252" s="203"/>
    </row>
    <row r="253" spans="6:17" s="202" customFormat="1">
      <c r="F253" s="191"/>
      <c r="G253" s="191"/>
      <c r="H253" s="191"/>
      <c r="I253" s="191"/>
      <c r="J253" s="191"/>
      <c r="K253" s="191"/>
      <c r="L253" s="191"/>
      <c r="M253" s="191"/>
      <c r="O253" s="191"/>
      <c r="P253" s="191"/>
      <c r="Q253" s="203"/>
    </row>
    <row r="254" spans="6:17" s="202" customFormat="1">
      <c r="F254" s="191"/>
      <c r="G254" s="191"/>
      <c r="H254" s="191"/>
      <c r="I254" s="191"/>
      <c r="J254" s="191"/>
      <c r="K254" s="191"/>
      <c r="L254" s="191"/>
      <c r="M254" s="191"/>
      <c r="O254" s="191"/>
      <c r="P254" s="191"/>
      <c r="Q254" s="203"/>
    </row>
    <row r="255" spans="6:17" s="202" customFormat="1">
      <c r="F255" s="191"/>
      <c r="G255" s="191"/>
      <c r="H255" s="191"/>
      <c r="I255" s="191"/>
      <c r="J255" s="191"/>
      <c r="K255" s="191"/>
      <c r="L255" s="191"/>
      <c r="M255" s="191"/>
      <c r="O255" s="191"/>
      <c r="P255" s="191"/>
      <c r="Q255" s="203"/>
    </row>
    <row r="256" spans="6:17" s="202" customFormat="1">
      <c r="F256" s="191"/>
      <c r="G256" s="191"/>
      <c r="H256" s="191"/>
      <c r="I256" s="191"/>
      <c r="J256" s="191"/>
      <c r="K256" s="191"/>
      <c r="L256" s="191"/>
      <c r="M256" s="191"/>
      <c r="O256" s="191"/>
      <c r="P256" s="191"/>
      <c r="Q256" s="203"/>
    </row>
    <row r="257" spans="6:17" s="202" customFormat="1">
      <c r="F257" s="191"/>
      <c r="G257" s="191"/>
      <c r="H257" s="191"/>
      <c r="I257" s="191"/>
      <c r="J257" s="191"/>
      <c r="K257" s="191"/>
      <c r="L257" s="191"/>
      <c r="M257" s="191"/>
      <c r="O257" s="191"/>
      <c r="P257" s="191"/>
      <c r="Q257" s="203"/>
    </row>
    <row r="258" spans="6:17" s="202" customFormat="1">
      <c r="F258" s="191"/>
      <c r="G258" s="191"/>
      <c r="H258" s="191"/>
      <c r="I258" s="191"/>
      <c r="J258" s="191"/>
      <c r="K258" s="191"/>
      <c r="L258" s="191"/>
      <c r="M258" s="191"/>
      <c r="O258" s="191"/>
      <c r="P258" s="191"/>
      <c r="Q258" s="203"/>
    </row>
    <row r="259" spans="6:17" s="202" customFormat="1">
      <c r="F259" s="191"/>
      <c r="G259" s="191"/>
      <c r="H259" s="191"/>
      <c r="I259" s="191"/>
      <c r="J259" s="191"/>
      <c r="K259" s="191"/>
      <c r="L259" s="191"/>
      <c r="M259" s="191"/>
      <c r="O259" s="191"/>
      <c r="P259" s="191"/>
      <c r="Q259" s="203"/>
    </row>
    <row r="260" spans="6:17" s="202" customFormat="1">
      <c r="F260" s="191"/>
      <c r="G260" s="191"/>
      <c r="H260" s="191"/>
      <c r="I260" s="191"/>
      <c r="J260" s="191"/>
      <c r="K260" s="191"/>
      <c r="L260" s="191"/>
      <c r="M260" s="191"/>
      <c r="O260" s="191"/>
      <c r="P260" s="191"/>
      <c r="Q260" s="203"/>
    </row>
    <row r="261" spans="6:17" s="202" customFormat="1">
      <c r="F261" s="191"/>
      <c r="G261" s="191"/>
      <c r="H261" s="191"/>
      <c r="I261" s="191"/>
      <c r="J261" s="191"/>
      <c r="K261" s="191"/>
      <c r="L261" s="191"/>
      <c r="M261" s="191"/>
      <c r="O261" s="191"/>
      <c r="P261" s="191"/>
      <c r="Q261" s="203"/>
    </row>
    <row r="262" spans="6:17" s="202" customFormat="1">
      <c r="F262" s="191"/>
      <c r="G262" s="191"/>
      <c r="H262" s="191"/>
      <c r="I262" s="191"/>
      <c r="J262" s="191"/>
      <c r="K262" s="191"/>
      <c r="L262" s="191"/>
      <c r="M262" s="191"/>
      <c r="O262" s="191"/>
      <c r="P262" s="191"/>
      <c r="Q262" s="203"/>
    </row>
    <row r="263" spans="6:17" s="202" customFormat="1">
      <c r="F263" s="191"/>
      <c r="G263" s="191"/>
      <c r="H263" s="191"/>
      <c r="I263" s="191"/>
      <c r="J263" s="191"/>
      <c r="K263" s="191"/>
      <c r="L263" s="191"/>
      <c r="M263" s="191"/>
      <c r="O263" s="191"/>
      <c r="P263" s="191"/>
      <c r="Q263" s="203"/>
    </row>
    <row r="264" spans="6:17" s="202" customFormat="1">
      <c r="F264" s="191"/>
      <c r="G264" s="191"/>
      <c r="H264" s="191"/>
      <c r="I264" s="191"/>
      <c r="J264" s="191"/>
      <c r="K264" s="191"/>
      <c r="L264" s="191"/>
      <c r="M264" s="191"/>
      <c r="O264" s="191"/>
      <c r="P264" s="191"/>
      <c r="Q264" s="203"/>
    </row>
    <row r="265" spans="6:17" s="202" customFormat="1">
      <c r="F265" s="191"/>
      <c r="G265" s="191"/>
      <c r="H265" s="191"/>
      <c r="I265" s="191"/>
      <c r="J265" s="191"/>
      <c r="K265" s="191"/>
      <c r="L265" s="191"/>
      <c r="M265" s="191"/>
      <c r="O265" s="191"/>
      <c r="P265" s="191"/>
      <c r="Q265" s="203"/>
    </row>
    <row r="266" spans="6:17" s="202" customFormat="1">
      <c r="F266" s="191"/>
      <c r="G266" s="191"/>
      <c r="H266" s="191"/>
      <c r="I266" s="191"/>
      <c r="J266" s="191"/>
      <c r="K266" s="191"/>
      <c r="L266" s="191"/>
      <c r="M266" s="191"/>
      <c r="O266" s="191"/>
      <c r="P266" s="191"/>
      <c r="Q266" s="203"/>
    </row>
    <row r="267" spans="6:17" s="202" customFormat="1">
      <c r="F267" s="191"/>
      <c r="G267" s="191"/>
      <c r="H267" s="191"/>
      <c r="I267" s="191"/>
      <c r="J267" s="191"/>
      <c r="K267" s="191"/>
      <c r="L267" s="191"/>
      <c r="M267" s="191"/>
      <c r="O267" s="191"/>
      <c r="P267" s="191"/>
      <c r="Q267" s="203"/>
    </row>
    <row r="268" spans="6:17" s="202" customFormat="1">
      <c r="F268" s="191"/>
      <c r="G268" s="191"/>
      <c r="H268" s="191"/>
      <c r="I268" s="191"/>
      <c r="J268" s="191"/>
      <c r="K268" s="191"/>
      <c r="L268" s="191"/>
      <c r="M268" s="191"/>
      <c r="O268" s="191"/>
      <c r="P268" s="191"/>
      <c r="Q268" s="203"/>
    </row>
    <row r="269" spans="6:17" s="202" customFormat="1">
      <c r="F269" s="191"/>
      <c r="G269" s="191"/>
      <c r="H269" s="191"/>
      <c r="I269" s="191"/>
      <c r="J269" s="191"/>
      <c r="K269" s="191"/>
      <c r="L269" s="191"/>
      <c r="M269" s="191"/>
      <c r="O269" s="191"/>
      <c r="P269" s="191"/>
      <c r="Q269" s="203"/>
    </row>
    <row r="270" spans="6:17" s="202" customFormat="1">
      <c r="F270" s="191"/>
      <c r="G270" s="191"/>
      <c r="H270" s="191"/>
      <c r="I270" s="191"/>
      <c r="J270" s="191"/>
      <c r="K270" s="191"/>
      <c r="L270" s="191"/>
      <c r="M270" s="191"/>
      <c r="O270" s="191"/>
      <c r="P270" s="191"/>
      <c r="Q270" s="203"/>
    </row>
    <row r="271" spans="6:17" s="202" customFormat="1">
      <c r="F271" s="191"/>
      <c r="G271" s="191"/>
      <c r="H271" s="191"/>
      <c r="I271" s="191"/>
      <c r="J271" s="191"/>
      <c r="K271" s="191"/>
      <c r="L271" s="191"/>
      <c r="M271" s="191"/>
      <c r="O271" s="191"/>
      <c r="P271" s="191"/>
      <c r="Q271" s="203"/>
    </row>
    <row r="272" spans="6:17" s="202" customFormat="1">
      <c r="F272" s="191"/>
      <c r="G272" s="191"/>
      <c r="H272" s="191"/>
      <c r="I272" s="191"/>
      <c r="J272" s="191"/>
      <c r="K272" s="191"/>
      <c r="L272" s="191"/>
      <c r="M272" s="191"/>
      <c r="O272" s="191"/>
      <c r="P272" s="191"/>
      <c r="Q272" s="203"/>
    </row>
    <row r="273" spans="6:17" s="202" customFormat="1">
      <c r="F273" s="191"/>
      <c r="G273" s="191"/>
      <c r="H273" s="191"/>
      <c r="I273" s="191"/>
      <c r="J273" s="191"/>
      <c r="K273" s="191"/>
      <c r="L273" s="191"/>
      <c r="M273" s="191"/>
      <c r="O273" s="191"/>
      <c r="P273" s="191"/>
      <c r="Q273" s="203"/>
    </row>
    <row r="274" spans="6:17" s="202" customFormat="1">
      <c r="F274" s="191"/>
      <c r="G274" s="191"/>
      <c r="H274" s="191"/>
      <c r="I274" s="191"/>
      <c r="J274" s="191"/>
      <c r="K274" s="191"/>
      <c r="L274" s="191"/>
      <c r="M274" s="191"/>
      <c r="O274" s="191"/>
      <c r="P274" s="191"/>
      <c r="Q274" s="203"/>
    </row>
    <row r="275" spans="6:17" s="202" customFormat="1">
      <c r="F275" s="191"/>
      <c r="G275" s="191"/>
      <c r="H275" s="191"/>
      <c r="I275" s="191"/>
      <c r="J275" s="191"/>
      <c r="K275" s="191"/>
      <c r="L275" s="191"/>
      <c r="M275" s="191"/>
      <c r="O275" s="191"/>
      <c r="P275" s="191"/>
      <c r="Q275" s="203"/>
    </row>
    <row r="276" spans="6:17" s="202" customFormat="1">
      <c r="F276" s="191"/>
      <c r="G276" s="191"/>
      <c r="H276" s="191"/>
      <c r="I276" s="191"/>
      <c r="J276" s="191"/>
      <c r="K276" s="191"/>
      <c r="L276" s="191"/>
      <c r="M276" s="191"/>
      <c r="O276" s="191"/>
      <c r="P276" s="191"/>
      <c r="Q276" s="203"/>
    </row>
    <row r="277" spans="6:17" s="202" customFormat="1">
      <c r="F277" s="191"/>
      <c r="G277" s="191"/>
      <c r="H277" s="191"/>
      <c r="I277" s="191"/>
      <c r="J277" s="191"/>
      <c r="K277" s="191"/>
      <c r="L277" s="191"/>
      <c r="M277" s="191"/>
      <c r="O277" s="191"/>
      <c r="P277" s="191"/>
      <c r="Q277" s="203"/>
    </row>
    <row r="278" spans="6:17" s="202" customFormat="1">
      <c r="F278" s="191"/>
      <c r="G278" s="191"/>
      <c r="H278" s="191"/>
      <c r="I278" s="191"/>
      <c r="J278" s="191"/>
      <c r="K278" s="191"/>
      <c r="L278" s="191"/>
      <c r="M278" s="191"/>
      <c r="O278" s="191"/>
      <c r="P278" s="191"/>
      <c r="Q278" s="203"/>
    </row>
    <row r="279" spans="6:17" s="202" customFormat="1">
      <c r="F279" s="191"/>
      <c r="G279" s="191"/>
      <c r="H279" s="191"/>
      <c r="I279" s="191"/>
      <c r="J279" s="191"/>
      <c r="K279" s="191"/>
      <c r="L279" s="191"/>
      <c r="M279" s="191"/>
      <c r="O279" s="191"/>
      <c r="P279" s="191"/>
      <c r="Q279" s="203"/>
    </row>
    <row r="280" spans="6:17" s="202" customFormat="1">
      <c r="F280" s="191"/>
      <c r="G280" s="191"/>
      <c r="H280" s="191"/>
      <c r="I280" s="191"/>
      <c r="J280" s="191"/>
      <c r="K280" s="191"/>
      <c r="L280" s="191"/>
      <c r="M280" s="191"/>
      <c r="O280" s="191"/>
      <c r="P280" s="191"/>
      <c r="Q280" s="203"/>
    </row>
    <row r="281" spans="6:17" s="202" customFormat="1">
      <c r="F281" s="191"/>
      <c r="G281" s="191"/>
      <c r="H281" s="191"/>
      <c r="I281" s="191"/>
      <c r="J281" s="191"/>
      <c r="K281" s="191"/>
      <c r="L281" s="191"/>
      <c r="M281" s="191"/>
      <c r="O281" s="191"/>
      <c r="P281" s="191"/>
      <c r="Q281" s="203"/>
    </row>
    <row r="282" spans="6:17" s="202" customFormat="1">
      <c r="F282" s="191"/>
      <c r="G282" s="191"/>
      <c r="H282" s="191"/>
      <c r="I282" s="191"/>
      <c r="J282" s="191"/>
      <c r="K282" s="191"/>
      <c r="L282" s="191"/>
      <c r="M282" s="191"/>
      <c r="O282" s="191"/>
      <c r="P282" s="191"/>
      <c r="Q282" s="203"/>
    </row>
    <row r="283" spans="6:17" s="202" customFormat="1">
      <c r="F283" s="191"/>
      <c r="G283" s="191"/>
      <c r="H283" s="191"/>
      <c r="I283" s="191"/>
      <c r="J283" s="191"/>
      <c r="K283" s="191"/>
      <c r="L283" s="191"/>
      <c r="M283" s="191"/>
      <c r="O283" s="191"/>
      <c r="P283" s="191"/>
      <c r="Q283" s="203"/>
    </row>
    <row r="284" spans="6:17" s="202" customFormat="1">
      <c r="F284" s="191"/>
      <c r="G284" s="191"/>
      <c r="H284" s="191"/>
      <c r="I284" s="191"/>
      <c r="J284" s="191"/>
      <c r="K284" s="191"/>
      <c r="L284" s="191"/>
      <c r="M284" s="191"/>
      <c r="O284" s="191"/>
      <c r="P284" s="191"/>
      <c r="Q284" s="203"/>
    </row>
    <row r="285" spans="6:17" s="202" customFormat="1">
      <c r="F285" s="191"/>
      <c r="G285" s="191"/>
      <c r="H285" s="191"/>
      <c r="I285" s="191"/>
      <c r="J285" s="191"/>
      <c r="K285" s="191"/>
      <c r="L285" s="191"/>
      <c r="M285" s="191"/>
      <c r="O285" s="191"/>
      <c r="P285" s="191"/>
      <c r="Q285" s="203"/>
    </row>
    <row r="286" spans="6:17" s="202" customFormat="1">
      <c r="F286" s="191"/>
      <c r="G286" s="191"/>
      <c r="H286" s="191"/>
      <c r="I286" s="191"/>
      <c r="J286" s="191"/>
      <c r="K286" s="191"/>
      <c r="L286" s="191"/>
      <c r="M286" s="191"/>
      <c r="O286" s="191"/>
      <c r="P286" s="191"/>
      <c r="Q286" s="203"/>
    </row>
    <row r="287" spans="6:17" s="202" customFormat="1">
      <c r="F287" s="191"/>
      <c r="G287" s="191"/>
      <c r="H287" s="191"/>
      <c r="I287" s="191"/>
      <c r="J287" s="191"/>
      <c r="K287" s="191"/>
      <c r="L287" s="191"/>
      <c r="M287" s="191"/>
      <c r="O287" s="191"/>
      <c r="P287" s="191"/>
      <c r="Q287" s="203"/>
    </row>
    <row r="288" spans="6:17" s="202" customFormat="1">
      <c r="F288" s="191"/>
      <c r="G288" s="191"/>
      <c r="H288" s="191"/>
      <c r="I288" s="191"/>
      <c r="J288" s="191"/>
      <c r="K288" s="191"/>
      <c r="L288" s="191"/>
      <c r="M288" s="191"/>
      <c r="O288" s="191"/>
      <c r="P288" s="191"/>
      <c r="Q288" s="203"/>
    </row>
    <row r="289" spans="6:17" s="202" customFormat="1">
      <c r="F289" s="191"/>
      <c r="G289" s="191"/>
      <c r="H289" s="191"/>
      <c r="I289" s="191"/>
      <c r="J289" s="191"/>
      <c r="K289" s="191"/>
      <c r="L289" s="191"/>
      <c r="M289" s="191"/>
      <c r="O289" s="191"/>
      <c r="P289" s="191"/>
      <c r="Q289" s="203"/>
    </row>
    <row r="290" spans="6:17" s="202" customFormat="1">
      <c r="F290" s="191"/>
      <c r="G290" s="191"/>
      <c r="H290" s="191"/>
      <c r="I290" s="191"/>
      <c r="J290" s="191"/>
      <c r="K290" s="191"/>
      <c r="L290" s="191"/>
      <c r="M290" s="191"/>
      <c r="O290" s="191"/>
      <c r="P290" s="191"/>
      <c r="Q290" s="203"/>
    </row>
    <row r="291" spans="6:17" s="202" customFormat="1">
      <c r="F291" s="191"/>
      <c r="G291" s="191"/>
      <c r="H291" s="191"/>
      <c r="I291" s="191"/>
      <c r="J291" s="191"/>
      <c r="K291" s="191"/>
      <c r="L291" s="191"/>
      <c r="M291" s="191"/>
      <c r="O291" s="191"/>
      <c r="P291" s="191"/>
      <c r="Q291" s="203"/>
    </row>
    <row r="292" spans="6:17" s="202" customFormat="1">
      <c r="F292" s="191"/>
      <c r="G292" s="191"/>
      <c r="H292" s="191"/>
      <c r="I292" s="191"/>
      <c r="J292" s="191"/>
      <c r="K292" s="191"/>
      <c r="L292" s="191"/>
      <c r="M292" s="191"/>
      <c r="O292" s="191"/>
      <c r="P292" s="191"/>
      <c r="Q292" s="203"/>
    </row>
    <row r="293" spans="6:17" s="202" customFormat="1">
      <c r="F293" s="191"/>
      <c r="G293" s="191"/>
      <c r="H293" s="191"/>
      <c r="I293" s="191"/>
      <c r="J293" s="191"/>
      <c r="K293" s="191"/>
      <c r="L293" s="191"/>
      <c r="M293" s="191"/>
      <c r="O293" s="191"/>
      <c r="P293" s="191"/>
      <c r="Q293" s="203"/>
    </row>
    <row r="294" spans="6:17" s="202" customFormat="1">
      <c r="F294" s="191"/>
      <c r="G294" s="191"/>
      <c r="H294" s="191"/>
      <c r="I294" s="191"/>
      <c r="J294" s="191"/>
      <c r="K294" s="191"/>
      <c r="L294" s="191"/>
      <c r="M294" s="191"/>
      <c r="O294" s="191"/>
      <c r="P294" s="191"/>
      <c r="Q294" s="203"/>
    </row>
    <row r="295" spans="6:17" s="202" customFormat="1">
      <c r="F295" s="191"/>
      <c r="G295" s="191"/>
      <c r="H295" s="191"/>
      <c r="I295" s="191"/>
      <c r="J295" s="191"/>
      <c r="K295" s="191"/>
      <c r="L295" s="191"/>
      <c r="M295" s="191"/>
      <c r="O295" s="191"/>
      <c r="P295" s="191"/>
      <c r="Q295" s="203"/>
    </row>
    <row r="296" spans="6:17" s="202" customFormat="1">
      <c r="F296" s="191"/>
      <c r="G296" s="191"/>
      <c r="H296" s="191"/>
      <c r="I296" s="191"/>
      <c r="J296" s="191"/>
      <c r="K296" s="191"/>
      <c r="L296" s="191"/>
      <c r="M296" s="191"/>
      <c r="O296" s="191"/>
      <c r="P296" s="191"/>
      <c r="Q296" s="203"/>
    </row>
    <row r="297" spans="6:17" s="202" customFormat="1">
      <c r="F297" s="191"/>
      <c r="G297" s="191"/>
      <c r="H297" s="191"/>
      <c r="I297" s="191"/>
      <c r="J297" s="191"/>
      <c r="K297" s="191"/>
      <c r="L297" s="191"/>
      <c r="M297" s="191"/>
      <c r="O297" s="191"/>
      <c r="P297" s="191"/>
      <c r="Q297" s="203"/>
    </row>
    <row r="298" spans="6:17" s="202" customFormat="1">
      <c r="F298" s="191"/>
      <c r="G298" s="191"/>
      <c r="H298" s="191"/>
      <c r="I298" s="191"/>
      <c r="J298" s="191"/>
      <c r="K298" s="191"/>
      <c r="L298" s="191"/>
      <c r="M298" s="191"/>
      <c r="O298" s="191"/>
      <c r="P298" s="191"/>
      <c r="Q298" s="203"/>
    </row>
    <row r="299" spans="6:17" s="202" customFormat="1">
      <c r="F299" s="191"/>
      <c r="G299" s="191"/>
      <c r="H299" s="191"/>
      <c r="I299" s="191"/>
      <c r="J299" s="191"/>
      <c r="K299" s="191"/>
      <c r="L299" s="191"/>
      <c r="M299" s="191"/>
      <c r="O299" s="191"/>
      <c r="P299" s="191"/>
      <c r="Q299" s="203"/>
    </row>
    <row r="300" spans="6:17" s="202" customFormat="1">
      <c r="F300" s="191"/>
      <c r="G300" s="191"/>
      <c r="H300" s="191"/>
      <c r="I300" s="191"/>
      <c r="J300" s="191"/>
      <c r="K300" s="191"/>
      <c r="L300" s="191"/>
      <c r="M300" s="191"/>
      <c r="O300" s="191"/>
      <c r="P300" s="191"/>
      <c r="Q300" s="203"/>
    </row>
    <row r="301" spans="6:17" s="202" customFormat="1">
      <c r="F301" s="191"/>
      <c r="G301" s="191"/>
      <c r="H301" s="191"/>
      <c r="I301" s="191"/>
      <c r="J301" s="191"/>
      <c r="K301" s="191"/>
      <c r="L301" s="191"/>
      <c r="M301" s="191"/>
      <c r="O301" s="191"/>
      <c r="P301" s="191"/>
      <c r="Q301" s="203"/>
    </row>
    <row r="302" spans="6:17" s="202" customFormat="1">
      <c r="F302" s="191"/>
      <c r="G302" s="191"/>
      <c r="H302" s="191"/>
      <c r="I302" s="191"/>
      <c r="J302" s="191"/>
      <c r="K302" s="191"/>
      <c r="L302" s="191"/>
      <c r="M302" s="191"/>
      <c r="O302" s="191"/>
      <c r="P302" s="191"/>
      <c r="Q302" s="203"/>
    </row>
    <row r="303" spans="6:17" s="202" customFormat="1">
      <c r="F303" s="191"/>
      <c r="G303" s="191"/>
      <c r="H303" s="191"/>
      <c r="I303" s="191"/>
      <c r="J303" s="191"/>
      <c r="K303" s="191"/>
      <c r="L303" s="191"/>
      <c r="M303" s="191"/>
      <c r="O303" s="191"/>
      <c r="P303" s="191"/>
      <c r="Q303" s="203"/>
    </row>
    <row r="304" spans="6:17" s="202" customFormat="1">
      <c r="F304" s="191"/>
      <c r="G304" s="191"/>
      <c r="H304" s="191"/>
      <c r="I304" s="191"/>
      <c r="J304" s="191"/>
      <c r="K304" s="191"/>
      <c r="L304" s="191"/>
      <c r="M304" s="191"/>
      <c r="O304" s="191"/>
      <c r="P304" s="191"/>
      <c r="Q304" s="203"/>
    </row>
    <row r="305" spans="6:17" s="202" customFormat="1">
      <c r="F305" s="191"/>
      <c r="G305" s="191"/>
      <c r="H305" s="191"/>
      <c r="I305" s="191"/>
      <c r="J305" s="191"/>
      <c r="K305" s="191"/>
      <c r="L305" s="191"/>
      <c r="M305" s="191"/>
      <c r="O305" s="191"/>
      <c r="P305" s="191"/>
      <c r="Q305" s="203"/>
    </row>
    <row r="306" spans="6:17" s="202" customFormat="1">
      <c r="F306" s="191"/>
      <c r="G306" s="191"/>
      <c r="H306" s="191"/>
      <c r="I306" s="191"/>
      <c r="J306" s="191"/>
      <c r="K306" s="191"/>
      <c r="L306" s="191"/>
      <c r="M306" s="191"/>
      <c r="O306" s="191"/>
      <c r="P306" s="191"/>
      <c r="Q306" s="203"/>
    </row>
    <row r="307" spans="6:17" s="202" customFormat="1">
      <c r="F307" s="191"/>
      <c r="G307" s="191"/>
      <c r="H307" s="191"/>
      <c r="I307" s="191"/>
      <c r="J307" s="191"/>
      <c r="K307" s="191"/>
      <c r="L307" s="191"/>
      <c r="M307" s="191"/>
      <c r="O307" s="191"/>
      <c r="P307" s="191"/>
      <c r="Q307" s="203"/>
    </row>
    <row r="308" spans="6:17" s="202" customFormat="1">
      <c r="F308" s="191"/>
      <c r="G308" s="191"/>
      <c r="H308" s="191"/>
      <c r="I308" s="191"/>
      <c r="J308" s="191"/>
      <c r="K308" s="191"/>
      <c r="L308" s="191"/>
      <c r="M308" s="191"/>
      <c r="O308" s="191"/>
      <c r="P308" s="191"/>
      <c r="Q308" s="203"/>
    </row>
    <row r="309" spans="6:17" s="202" customFormat="1">
      <c r="F309" s="191"/>
      <c r="G309" s="191"/>
      <c r="H309" s="191"/>
      <c r="I309" s="191"/>
      <c r="J309" s="191"/>
      <c r="K309" s="191"/>
      <c r="L309" s="191"/>
      <c r="M309" s="191"/>
      <c r="O309" s="191"/>
      <c r="P309" s="191"/>
      <c r="Q309" s="203"/>
    </row>
    <row r="310" spans="6:17" s="202" customFormat="1">
      <c r="F310" s="191"/>
      <c r="G310" s="191"/>
      <c r="H310" s="191"/>
      <c r="I310" s="191"/>
      <c r="J310" s="191"/>
      <c r="K310" s="191"/>
      <c r="L310" s="191"/>
      <c r="M310" s="191"/>
      <c r="O310" s="191"/>
      <c r="P310" s="191"/>
      <c r="Q310" s="203"/>
    </row>
    <row r="311" spans="6:17" s="202" customFormat="1">
      <c r="F311" s="191"/>
      <c r="G311" s="191"/>
      <c r="H311" s="191"/>
      <c r="I311" s="191"/>
      <c r="J311" s="191"/>
      <c r="K311" s="191"/>
      <c r="L311" s="191"/>
      <c r="M311" s="191"/>
      <c r="O311" s="191"/>
      <c r="P311" s="191"/>
      <c r="Q311" s="203"/>
    </row>
    <row r="312" spans="6:17" s="202" customFormat="1">
      <c r="F312" s="191"/>
      <c r="G312" s="191"/>
      <c r="H312" s="191"/>
      <c r="I312" s="191"/>
      <c r="J312" s="191"/>
      <c r="K312" s="191"/>
      <c r="L312" s="191"/>
      <c r="M312" s="191"/>
      <c r="O312" s="191"/>
      <c r="P312" s="191"/>
      <c r="Q312" s="203"/>
    </row>
    <row r="313" spans="6:17" s="202" customFormat="1">
      <c r="F313" s="191"/>
      <c r="G313" s="191"/>
      <c r="H313" s="191"/>
      <c r="I313" s="191"/>
      <c r="J313" s="191"/>
      <c r="K313" s="191"/>
      <c r="L313" s="191"/>
      <c r="M313" s="191"/>
      <c r="O313" s="191"/>
      <c r="P313" s="191"/>
      <c r="Q313" s="203"/>
    </row>
    <row r="314" spans="6:17" s="202" customFormat="1">
      <c r="F314" s="191"/>
      <c r="G314" s="191"/>
      <c r="H314" s="191"/>
      <c r="I314" s="191"/>
      <c r="J314" s="191"/>
      <c r="K314" s="191"/>
      <c r="L314" s="191"/>
      <c r="M314" s="191"/>
      <c r="O314" s="191"/>
      <c r="P314" s="191"/>
      <c r="Q314" s="203"/>
    </row>
    <row r="315" spans="6:17" s="202" customFormat="1">
      <c r="F315" s="191"/>
      <c r="G315" s="191"/>
      <c r="H315" s="191"/>
      <c r="I315" s="191"/>
      <c r="J315" s="191"/>
      <c r="K315" s="191"/>
      <c r="L315" s="191"/>
      <c r="M315" s="191"/>
      <c r="O315" s="191"/>
      <c r="P315" s="191"/>
      <c r="Q315" s="203"/>
    </row>
    <row r="316" spans="6:17" s="202" customFormat="1">
      <c r="F316" s="191"/>
      <c r="G316" s="191"/>
      <c r="H316" s="191"/>
      <c r="I316" s="191"/>
      <c r="J316" s="191"/>
      <c r="K316" s="191"/>
      <c r="L316" s="191"/>
      <c r="M316" s="191"/>
      <c r="O316" s="191"/>
      <c r="P316" s="191"/>
      <c r="Q316" s="203"/>
    </row>
    <row r="317" spans="6:17" s="202" customFormat="1">
      <c r="F317" s="191"/>
      <c r="G317" s="191"/>
      <c r="H317" s="191"/>
      <c r="I317" s="191"/>
      <c r="J317" s="191"/>
      <c r="K317" s="191"/>
      <c r="L317" s="191"/>
      <c r="M317" s="191"/>
      <c r="O317" s="191"/>
      <c r="P317" s="191"/>
      <c r="Q317" s="203"/>
    </row>
    <row r="318" spans="6:17" s="202" customFormat="1">
      <c r="F318" s="191"/>
      <c r="G318" s="191"/>
      <c r="H318" s="191"/>
      <c r="I318" s="191"/>
      <c r="J318" s="191"/>
      <c r="K318" s="191"/>
      <c r="L318" s="191"/>
      <c r="M318" s="191"/>
      <c r="O318" s="191"/>
      <c r="P318" s="191"/>
      <c r="Q318" s="203"/>
    </row>
    <row r="319" spans="6:17" s="202" customFormat="1">
      <c r="F319" s="191"/>
      <c r="G319" s="191"/>
      <c r="H319" s="191"/>
      <c r="I319" s="191"/>
      <c r="J319" s="191"/>
      <c r="K319" s="191"/>
      <c r="L319" s="191"/>
      <c r="M319" s="191"/>
      <c r="O319" s="191"/>
      <c r="P319" s="191"/>
      <c r="Q319" s="203"/>
    </row>
    <row r="320" spans="6:17" s="202" customFormat="1">
      <c r="F320" s="191"/>
      <c r="G320" s="191"/>
      <c r="H320" s="191"/>
      <c r="I320" s="191"/>
      <c r="J320" s="191"/>
      <c r="K320" s="191"/>
      <c r="L320" s="191"/>
      <c r="M320" s="191"/>
      <c r="O320" s="191"/>
      <c r="P320" s="191"/>
      <c r="Q320" s="203"/>
    </row>
    <row r="321" spans="6:17" s="202" customFormat="1">
      <c r="F321" s="191"/>
      <c r="G321" s="191"/>
      <c r="H321" s="191"/>
      <c r="I321" s="191"/>
      <c r="J321" s="191"/>
      <c r="K321" s="191"/>
      <c r="L321" s="191"/>
      <c r="M321" s="191"/>
      <c r="O321" s="191"/>
      <c r="P321" s="191"/>
      <c r="Q321" s="203"/>
    </row>
    <row r="322" spans="6:17" s="202" customFormat="1">
      <c r="F322" s="191"/>
      <c r="G322" s="191"/>
      <c r="H322" s="191"/>
      <c r="I322" s="191"/>
      <c r="J322" s="191"/>
      <c r="K322" s="191"/>
      <c r="L322" s="191"/>
      <c r="M322" s="191"/>
      <c r="O322" s="191"/>
      <c r="P322" s="191"/>
      <c r="Q322" s="203"/>
    </row>
    <row r="323" spans="6:17" s="202" customFormat="1">
      <c r="F323" s="191"/>
      <c r="G323" s="191"/>
      <c r="H323" s="191"/>
      <c r="I323" s="191"/>
      <c r="J323" s="191"/>
      <c r="K323" s="191"/>
      <c r="L323" s="191"/>
      <c r="M323" s="191"/>
      <c r="O323" s="191"/>
      <c r="P323" s="191"/>
      <c r="Q323" s="203"/>
    </row>
    <row r="324" spans="6:17" s="202" customFormat="1">
      <c r="F324" s="191"/>
      <c r="G324" s="191"/>
      <c r="H324" s="191"/>
      <c r="I324" s="191"/>
      <c r="J324" s="191"/>
      <c r="K324" s="191"/>
      <c r="L324" s="191"/>
      <c r="M324" s="191"/>
      <c r="O324" s="191"/>
      <c r="P324" s="191"/>
      <c r="Q324" s="203"/>
    </row>
    <row r="325" spans="6:17" s="202" customFormat="1">
      <c r="F325" s="191"/>
      <c r="G325" s="191"/>
      <c r="H325" s="191"/>
      <c r="I325" s="191"/>
      <c r="J325" s="191"/>
      <c r="K325" s="191"/>
      <c r="L325" s="191"/>
      <c r="M325" s="191"/>
      <c r="O325" s="191"/>
      <c r="P325" s="191"/>
      <c r="Q325" s="203"/>
    </row>
    <row r="326" spans="6:17" s="202" customFormat="1">
      <c r="F326" s="191"/>
      <c r="G326" s="191"/>
      <c r="H326" s="191"/>
      <c r="I326" s="191"/>
      <c r="J326" s="191"/>
      <c r="K326" s="191"/>
      <c r="L326" s="191"/>
      <c r="M326" s="191"/>
      <c r="O326" s="191"/>
      <c r="P326" s="191"/>
      <c r="Q326" s="203"/>
    </row>
    <row r="327" spans="6:17" s="202" customFormat="1">
      <c r="F327" s="191"/>
      <c r="G327" s="191"/>
      <c r="H327" s="191"/>
      <c r="I327" s="191"/>
      <c r="J327" s="191"/>
      <c r="K327" s="191"/>
      <c r="L327" s="191"/>
      <c r="M327" s="191"/>
      <c r="O327" s="191"/>
      <c r="P327" s="191"/>
      <c r="Q327" s="203"/>
    </row>
    <row r="328" spans="6:17" s="202" customFormat="1">
      <c r="F328" s="191"/>
      <c r="G328" s="191"/>
      <c r="H328" s="191"/>
      <c r="I328" s="191"/>
      <c r="J328" s="191"/>
      <c r="K328" s="191"/>
      <c r="L328" s="191"/>
      <c r="M328" s="191"/>
      <c r="O328" s="191"/>
      <c r="P328" s="191"/>
      <c r="Q328" s="203"/>
    </row>
    <row r="329" spans="6:17" s="202" customFormat="1">
      <c r="F329" s="191"/>
      <c r="G329" s="191"/>
      <c r="H329" s="191"/>
      <c r="I329" s="191"/>
      <c r="J329" s="191"/>
      <c r="K329" s="191"/>
      <c r="L329" s="191"/>
      <c r="M329" s="191"/>
      <c r="O329" s="191"/>
      <c r="P329" s="191"/>
      <c r="Q329" s="203"/>
    </row>
    <row r="330" spans="6:17" s="202" customFormat="1">
      <c r="F330" s="191"/>
      <c r="G330" s="191"/>
      <c r="H330" s="191"/>
      <c r="I330" s="191"/>
      <c r="J330" s="191"/>
      <c r="K330" s="191"/>
      <c r="L330" s="191"/>
      <c r="M330" s="191"/>
      <c r="O330" s="191"/>
      <c r="P330" s="191"/>
      <c r="Q330" s="203"/>
    </row>
    <row r="331" spans="6:17" s="202" customFormat="1">
      <c r="F331" s="191"/>
      <c r="G331" s="191"/>
      <c r="H331" s="191"/>
      <c r="I331" s="191"/>
      <c r="J331" s="191"/>
      <c r="K331" s="191"/>
      <c r="L331" s="191"/>
      <c r="M331" s="191"/>
      <c r="O331" s="191"/>
      <c r="P331" s="191"/>
      <c r="Q331" s="203"/>
    </row>
    <row r="332" spans="6:17" s="202" customFormat="1">
      <c r="F332" s="191"/>
      <c r="G332" s="191"/>
      <c r="H332" s="191"/>
      <c r="I332" s="191"/>
      <c r="J332" s="191"/>
      <c r="K332" s="191"/>
      <c r="L332" s="191"/>
      <c r="M332" s="191"/>
      <c r="O332" s="191"/>
      <c r="P332" s="191"/>
      <c r="Q332" s="203"/>
    </row>
    <row r="333" spans="6:17" s="202" customFormat="1">
      <c r="F333" s="191"/>
      <c r="G333" s="191"/>
      <c r="H333" s="191"/>
      <c r="I333" s="191"/>
      <c r="J333" s="191"/>
      <c r="K333" s="191"/>
      <c r="L333" s="191"/>
      <c r="M333" s="191"/>
      <c r="O333" s="191"/>
      <c r="P333" s="191"/>
      <c r="Q333" s="203"/>
    </row>
    <row r="334" spans="6:17" s="202" customFormat="1">
      <c r="F334" s="191"/>
      <c r="G334" s="191"/>
      <c r="H334" s="191"/>
      <c r="I334" s="191"/>
      <c r="J334" s="191"/>
      <c r="K334" s="191"/>
      <c r="L334" s="191"/>
      <c r="M334" s="191"/>
      <c r="O334" s="191"/>
      <c r="P334" s="191"/>
      <c r="Q334" s="203"/>
    </row>
    <row r="335" spans="6:17" s="202" customFormat="1">
      <c r="F335" s="191"/>
      <c r="G335" s="191"/>
      <c r="H335" s="191"/>
      <c r="I335" s="191"/>
      <c r="J335" s="191"/>
      <c r="K335" s="191"/>
      <c r="L335" s="191"/>
      <c r="M335" s="191"/>
      <c r="O335" s="191"/>
      <c r="P335" s="191"/>
      <c r="Q335" s="203"/>
    </row>
    <row r="336" spans="6:17" s="202" customFormat="1">
      <c r="F336" s="191"/>
      <c r="G336" s="191"/>
      <c r="H336" s="191"/>
      <c r="I336" s="191"/>
      <c r="J336" s="191"/>
      <c r="K336" s="191"/>
      <c r="L336" s="191"/>
      <c r="M336" s="191"/>
      <c r="O336" s="191"/>
      <c r="P336" s="191"/>
      <c r="Q336" s="203"/>
    </row>
    <row r="337" spans="6:17" s="202" customFormat="1">
      <c r="F337" s="191"/>
      <c r="G337" s="191"/>
      <c r="H337" s="191"/>
      <c r="I337" s="191"/>
      <c r="J337" s="191"/>
      <c r="K337" s="191"/>
      <c r="L337" s="191"/>
      <c r="M337" s="191"/>
      <c r="O337" s="191"/>
      <c r="P337" s="191"/>
      <c r="Q337" s="203"/>
    </row>
    <row r="338" spans="6:17" s="202" customFormat="1">
      <c r="F338" s="191"/>
      <c r="G338" s="191"/>
      <c r="H338" s="191"/>
      <c r="I338" s="191"/>
      <c r="J338" s="191"/>
      <c r="K338" s="191"/>
      <c r="L338" s="191"/>
      <c r="M338" s="191"/>
      <c r="O338" s="191"/>
      <c r="P338" s="191"/>
      <c r="Q338" s="203"/>
    </row>
    <row r="339" spans="6:17" s="202" customFormat="1">
      <c r="F339" s="191"/>
      <c r="G339" s="191"/>
      <c r="H339" s="191"/>
      <c r="I339" s="191"/>
      <c r="J339" s="191"/>
      <c r="K339" s="191"/>
      <c r="L339" s="191"/>
      <c r="M339" s="191"/>
      <c r="O339" s="191"/>
      <c r="P339" s="191"/>
      <c r="Q339" s="203"/>
    </row>
    <row r="340" spans="6:17" s="202" customFormat="1">
      <c r="F340" s="191"/>
      <c r="G340" s="191"/>
      <c r="H340" s="191"/>
      <c r="I340" s="191"/>
      <c r="J340" s="191"/>
      <c r="K340" s="191"/>
      <c r="L340" s="191"/>
      <c r="M340" s="191"/>
      <c r="O340" s="191"/>
      <c r="P340" s="191"/>
      <c r="Q340" s="203"/>
    </row>
    <row r="341" spans="6:17" s="202" customFormat="1">
      <c r="F341" s="191"/>
      <c r="G341" s="191"/>
      <c r="H341" s="191"/>
      <c r="I341" s="191"/>
      <c r="J341" s="191"/>
      <c r="K341" s="191"/>
      <c r="L341" s="191"/>
      <c r="M341" s="191"/>
      <c r="O341" s="191"/>
      <c r="P341" s="191"/>
      <c r="Q341" s="203"/>
    </row>
    <row r="342" spans="6:17" s="202" customFormat="1">
      <c r="F342" s="191"/>
      <c r="G342" s="191"/>
      <c r="H342" s="191"/>
      <c r="I342" s="191"/>
      <c r="J342" s="191"/>
      <c r="K342" s="191"/>
      <c r="L342" s="191"/>
      <c r="M342" s="191"/>
      <c r="O342" s="191"/>
      <c r="P342" s="191"/>
      <c r="Q342" s="203"/>
    </row>
    <row r="343" spans="6:17" s="202" customFormat="1">
      <c r="F343" s="191"/>
      <c r="G343" s="191"/>
      <c r="H343" s="191"/>
      <c r="I343" s="191"/>
      <c r="J343" s="191"/>
      <c r="K343" s="191"/>
      <c r="L343" s="191"/>
      <c r="M343" s="191"/>
      <c r="O343" s="191"/>
      <c r="P343" s="191"/>
      <c r="Q343" s="203"/>
    </row>
    <row r="344" spans="6:17" s="202" customFormat="1">
      <c r="F344" s="191"/>
      <c r="G344" s="191"/>
      <c r="H344" s="191"/>
      <c r="I344" s="191"/>
      <c r="J344" s="191"/>
      <c r="K344" s="191"/>
      <c r="L344" s="191"/>
      <c r="M344" s="191"/>
      <c r="O344" s="191"/>
      <c r="P344" s="191"/>
      <c r="Q344" s="203"/>
    </row>
    <row r="345" spans="6:17" s="202" customFormat="1">
      <c r="F345" s="191"/>
      <c r="G345" s="191"/>
      <c r="H345" s="191"/>
      <c r="I345" s="191"/>
      <c r="J345" s="191"/>
      <c r="K345" s="191"/>
      <c r="L345" s="191"/>
      <c r="M345" s="191"/>
      <c r="O345" s="191"/>
      <c r="P345" s="191"/>
      <c r="Q345" s="203"/>
    </row>
    <row r="346" spans="6:17" s="202" customFormat="1">
      <c r="F346" s="191"/>
      <c r="G346" s="191"/>
      <c r="H346" s="191"/>
      <c r="I346" s="191"/>
      <c r="J346" s="191"/>
      <c r="K346" s="191"/>
      <c r="L346" s="191"/>
      <c r="M346" s="191"/>
      <c r="O346" s="191"/>
      <c r="P346" s="191"/>
      <c r="Q346" s="203"/>
    </row>
    <row r="347" spans="6:17" s="202" customFormat="1">
      <c r="F347" s="191"/>
      <c r="G347" s="191"/>
      <c r="H347" s="191"/>
      <c r="I347" s="191"/>
      <c r="J347" s="191"/>
      <c r="K347" s="191"/>
      <c r="L347" s="191"/>
      <c r="M347" s="191"/>
      <c r="O347" s="191"/>
      <c r="P347" s="191"/>
      <c r="Q347" s="203"/>
    </row>
    <row r="348" spans="6:17" s="202" customFormat="1">
      <c r="F348" s="191"/>
      <c r="G348" s="191"/>
      <c r="H348" s="191"/>
      <c r="I348" s="191"/>
      <c r="J348" s="191"/>
      <c r="K348" s="191"/>
      <c r="L348" s="191"/>
      <c r="M348" s="191"/>
      <c r="O348" s="191"/>
      <c r="P348" s="191"/>
      <c r="Q348" s="203"/>
    </row>
    <row r="349" spans="6:17" s="202" customFormat="1">
      <c r="F349" s="191"/>
      <c r="G349" s="191"/>
      <c r="H349" s="191"/>
      <c r="I349" s="191"/>
      <c r="J349" s="191"/>
      <c r="K349" s="191"/>
      <c r="L349" s="191"/>
      <c r="M349" s="191"/>
      <c r="O349" s="191"/>
      <c r="P349" s="191"/>
      <c r="Q349" s="203"/>
    </row>
    <row r="350" spans="6:17" s="202" customFormat="1">
      <c r="F350" s="191"/>
      <c r="G350" s="191"/>
      <c r="H350" s="191"/>
      <c r="I350" s="191"/>
      <c r="J350" s="191"/>
      <c r="K350" s="191"/>
      <c r="L350" s="191"/>
      <c r="M350" s="191"/>
      <c r="O350" s="191"/>
      <c r="P350" s="191"/>
      <c r="Q350" s="203"/>
    </row>
    <row r="351" spans="6:17" s="202" customFormat="1">
      <c r="F351" s="191"/>
      <c r="G351" s="191"/>
      <c r="H351" s="191"/>
      <c r="I351" s="191"/>
      <c r="J351" s="191"/>
      <c r="K351" s="191"/>
      <c r="L351" s="191"/>
      <c r="M351" s="191"/>
      <c r="O351" s="191"/>
      <c r="P351" s="191"/>
      <c r="Q351" s="203"/>
    </row>
    <row r="352" spans="6:17" s="202" customFormat="1">
      <c r="F352" s="191"/>
      <c r="G352" s="191"/>
      <c r="H352" s="191"/>
      <c r="I352" s="191"/>
      <c r="J352" s="191"/>
      <c r="K352" s="191"/>
      <c r="L352" s="191"/>
      <c r="M352" s="191"/>
      <c r="O352" s="191"/>
      <c r="P352" s="191"/>
      <c r="Q352" s="203"/>
    </row>
    <row r="353" spans="6:17" s="202" customFormat="1">
      <c r="F353" s="191"/>
      <c r="G353" s="191"/>
      <c r="H353" s="191"/>
      <c r="I353" s="191"/>
      <c r="J353" s="191"/>
      <c r="K353" s="191"/>
      <c r="L353" s="191"/>
      <c r="M353" s="191"/>
      <c r="O353" s="191"/>
      <c r="P353" s="191"/>
      <c r="Q353" s="203"/>
    </row>
    <row r="354" spans="6:17" s="202" customFormat="1">
      <c r="F354" s="191"/>
      <c r="G354" s="191"/>
      <c r="H354" s="191"/>
      <c r="I354" s="191"/>
      <c r="J354" s="191"/>
      <c r="K354" s="191"/>
      <c r="L354" s="191"/>
      <c r="M354" s="191"/>
      <c r="O354" s="191"/>
      <c r="P354" s="191"/>
      <c r="Q354" s="203"/>
    </row>
    <row r="355" spans="6:17" s="202" customFormat="1">
      <c r="F355" s="191"/>
      <c r="G355" s="191"/>
      <c r="H355" s="191"/>
      <c r="I355" s="191"/>
      <c r="J355" s="191"/>
      <c r="K355" s="191"/>
      <c r="L355" s="191"/>
      <c r="M355" s="191"/>
      <c r="O355" s="191"/>
      <c r="P355" s="191"/>
      <c r="Q355" s="203"/>
    </row>
    <row r="356" spans="6:17" s="202" customFormat="1">
      <c r="F356" s="191"/>
      <c r="G356" s="191"/>
      <c r="H356" s="191"/>
      <c r="I356" s="191"/>
      <c r="J356" s="191"/>
      <c r="K356" s="191"/>
      <c r="L356" s="191"/>
      <c r="M356" s="191"/>
      <c r="O356" s="191"/>
      <c r="P356" s="191"/>
      <c r="Q356" s="203"/>
    </row>
    <row r="357" spans="6:17" s="202" customFormat="1">
      <c r="F357" s="191"/>
      <c r="G357" s="191"/>
      <c r="H357" s="191"/>
      <c r="I357" s="191"/>
      <c r="J357" s="191"/>
      <c r="K357" s="191"/>
      <c r="L357" s="191"/>
      <c r="M357" s="191"/>
      <c r="O357" s="191"/>
      <c r="P357" s="191"/>
      <c r="Q357" s="203"/>
    </row>
    <row r="358" spans="6:17" s="202" customFormat="1">
      <c r="F358" s="191"/>
      <c r="G358" s="191"/>
      <c r="H358" s="191"/>
      <c r="I358" s="191"/>
      <c r="J358" s="191"/>
      <c r="K358" s="191"/>
      <c r="L358" s="191"/>
      <c r="M358" s="191"/>
      <c r="O358" s="191"/>
      <c r="P358" s="191"/>
      <c r="Q358" s="203"/>
    </row>
    <row r="359" spans="6:17" s="202" customFormat="1">
      <c r="F359" s="191"/>
      <c r="G359" s="191"/>
      <c r="H359" s="191"/>
      <c r="I359" s="191"/>
      <c r="J359" s="191"/>
      <c r="K359" s="191"/>
      <c r="L359" s="191"/>
      <c r="M359" s="191"/>
      <c r="O359" s="191"/>
      <c r="P359" s="191"/>
      <c r="Q359" s="203"/>
    </row>
    <row r="360" spans="6:17" s="202" customFormat="1">
      <c r="F360" s="191"/>
      <c r="G360" s="191"/>
      <c r="H360" s="191"/>
      <c r="I360" s="191"/>
      <c r="J360" s="191"/>
      <c r="K360" s="191"/>
      <c r="L360" s="191"/>
      <c r="M360" s="191"/>
      <c r="O360" s="191"/>
      <c r="P360" s="191"/>
      <c r="Q360" s="203"/>
    </row>
    <row r="361" spans="6:17" s="202" customFormat="1">
      <c r="F361" s="191"/>
      <c r="G361" s="191"/>
      <c r="H361" s="191"/>
      <c r="I361" s="191"/>
      <c r="J361" s="191"/>
      <c r="K361" s="191"/>
      <c r="L361" s="191"/>
      <c r="M361" s="191"/>
      <c r="O361" s="191"/>
      <c r="P361" s="191"/>
      <c r="Q361" s="203"/>
    </row>
    <row r="362" spans="6:17" s="202" customFormat="1">
      <c r="F362" s="191"/>
      <c r="G362" s="191"/>
      <c r="H362" s="191"/>
      <c r="I362" s="191"/>
      <c r="J362" s="191"/>
      <c r="K362" s="191"/>
      <c r="L362" s="191"/>
      <c r="M362" s="191"/>
      <c r="O362" s="191"/>
      <c r="P362" s="191"/>
      <c r="Q362" s="203"/>
    </row>
    <row r="363" spans="6:17" s="202" customFormat="1">
      <c r="F363" s="191"/>
      <c r="G363" s="191"/>
      <c r="H363" s="191"/>
      <c r="I363" s="191"/>
      <c r="J363" s="191"/>
      <c r="K363" s="191"/>
      <c r="L363" s="191"/>
      <c r="M363" s="191"/>
      <c r="O363" s="191"/>
      <c r="P363" s="191"/>
      <c r="Q363" s="203"/>
    </row>
    <row r="364" spans="6:17" s="202" customFormat="1">
      <c r="F364" s="191"/>
      <c r="G364" s="191"/>
      <c r="H364" s="191"/>
      <c r="I364" s="191"/>
      <c r="J364" s="191"/>
      <c r="K364" s="191"/>
      <c r="L364" s="191"/>
      <c r="M364" s="191"/>
      <c r="O364" s="191"/>
      <c r="P364" s="191"/>
      <c r="Q364" s="203"/>
    </row>
    <row r="365" spans="6:17" s="202" customFormat="1">
      <c r="F365" s="191"/>
      <c r="G365" s="191"/>
      <c r="H365" s="191"/>
      <c r="I365" s="191"/>
      <c r="J365" s="191"/>
      <c r="K365" s="191"/>
      <c r="L365" s="191"/>
      <c r="M365" s="191"/>
      <c r="O365" s="191"/>
      <c r="P365" s="191"/>
      <c r="Q365" s="203"/>
    </row>
    <row r="366" spans="6:17" s="202" customFormat="1">
      <c r="F366" s="191"/>
      <c r="G366" s="191"/>
      <c r="H366" s="191"/>
      <c r="I366" s="191"/>
      <c r="J366" s="191"/>
      <c r="K366" s="191"/>
      <c r="L366" s="191"/>
      <c r="M366" s="191"/>
      <c r="O366" s="191"/>
      <c r="P366" s="191"/>
      <c r="Q366" s="203"/>
    </row>
    <row r="367" spans="6:17" s="202" customFormat="1">
      <c r="F367" s="191"/>
      <c r="G367" s="191"/>
      <c r="H367" s="191"/>
      <c r="I367" s="191"/>
      <c r="J367" s="191"/>
      <c r="K367" s="191"/>
      <c r="L367" s="191"/>
      <c r="M367" s="191"/>
      <c r="O367" s="191"/>
      <c r="P367" s="191"/>
      <c r="Q367" s="203"/>
    </row>
    <row r="368" spans="6:17" s="202" customFormat="1">
      <c r="F368" s="191"/>
      <c r="G368" s="191"/>
      <c r="H368" s="191"/>
      <c r="I368" s="191"/>
      <c r="J368" s="191"/>
      <c r="K368" s="191"/>
      <c r="L368" s="191"/>
      <c r="M368" s="191"/>
      <c r="O368" s="191"/>
      <c r="P368" s="191"/>
      <c r="Q368" s="203"/>
    </row>
    <row r="369" spans="6:17" s="202" customFormat="1">
      <c r="F369" s="191"/>
      <c r="G369" s="191"/>
      <c r="H369" s="191"/>
      <c r="I369" s="191"/>
      <c r="J369" s="191"/>
      <c r="K369" s="191"/>
      <c r="L369" s="191"/>
      <c r="M369" s="191"/>
      <c r="O369" s="191"/>
      <c r="P369" s="191"/>
      <c r="Q369" s="203"/>
    </row>
    <row r="370" spans="6:17" s="202" customFormat="1">
      <c r="F370" s="191"/>
      <c r="G370" s="191"/>
      <c r="H370" s="191"/>
      <c r="I370" s="191"/>
      <c r="J370" s="191"/>
      <c r="K370" s="191"/>
      <c r="L370" s="191"/>
      <c r="M370" s="191"/>
      <c r="O370" s="191"/>
      <c r="P370" s="191"/>
      <c r="Q370" s="203"/>
    </row>
    <row r="371" spans="6:17" s="202" customFormat="1">
      <c r="F371" s="191"/>
      <c r="G371" s="191"/>
      <c r="H371" s="191"/>
      <c r="I371" s="191"/>
      <c r="J371" s="191"/>
      <c r="K371" s="191"/>
      <c r="L371" s="191"/>
      <c r="M371" s="191"/>
      <c r="O371" s="191"/>
      <c r="P371" s="191"/>
      <c r="Q371" s="203"/>
    </row>
    <row r="372" spans="6:17" s="202" customFormat="1">
      <c r="F372" s="191"/>
      <c r="G372" s="191"/>
      <c r="H372" s="191"/>
      <c r="I372" s="191"/>
      <c r="J372" s="191"/>
      <c r="K372" s="191"/>
      <c r="L372" s="191"/>
      <c r="M372" s="191"/>
      <c r="O372" s="191"/>
      <c r="P372" s="191"/>
      <c r="Q372" s="203"/>
    </row>
    <row r="373" spans="6:17" s="202" customFormat="1">
      <c r="F373" s="191"/>
      <c r="G373" s="191"/>
      <c r="H373" s="191"/>
      <c r="I373" s="191"/>
      <c r="J373" s="191"/>
      <c r="K373" s="191"/>
      <c r="L373" s="191"/>
      <c r="M373" s="191"/>
      <c r="O373" s="191"/>
      <c r="P373" s="191"/>
      <c r="Q373" s="203"/>
    </row>
    <row r="374" spans="6:17" s="202" customFormat="1">
      <c r="F374" s="191"/>
      <c r="G374" s="191"/>
      <c r="H374" s="191"/>
      <c r="I374" s="191"/>
      <c r="J374" s="191"/>
      <c r="K374" s="191"/>
      <c r="L374" s="191"/>
      <c r="M374" s="191"/>
      <c r="O374" s="191"/>
      <c r="P374" s="191"/>
      <c r="Q374" s="203"/>
    </row>
    <row r="375" spans="6:17" s="202" customFormat="1">
      <c r="F375" s="191"/>
      <c r="G375" s="191"/>
      <c r="H375" s="191"/>
      <c r="I375" s="191"/>
      <c r="J375" s="191"/>
      <c r="K375" s="191"/>
      <c r="L375" s="191"/>
      <c r="M375" s="191"/>
      <c r="O375" s="191"/>
      <c r="P375" s="191"/>
      <c r="Q375" s="203"/>
    </row>
    <row r="376" spans="6:17" s="202" customFormat="1">
      <c r="F376" s="191"/>
      <c r="G376" s="191"/>
      <c r="H376" s="191"/>
      <c r="I376" s="191"/>
      <c r="J376" s="191"/>
      <c r="K376" s="191"/>
      <c r="L376" s="191"/>
      <c r="M376" s="191"/>
      <c r="O376" s="191"/>
      <c r="P376" s="191"/>
      <c r="Q376" s="203"/>
    </row>
    <row r="377" spans="6:17" s="202" customFormat="1">
      <c r="F377" s="191"/>
      <c r="G377" s="191"/>
      <c r="H377" s="191"/>
      <c r="I377" s="191"/>
      <c r="J377" s="191"/>
      <c r="K377" s="191"/>
      <c r="L377" s="191"/>
      <c r="M377" s="191"/>
      <c r="O377" s="191"/>
      <c r="P377" s="191"/>
      <c r="Q377" s="203"/>
    </row>
    <row r="378" spans="6:17" s="202" customFormat="1">
      <c r="F378" s="191"/>
      <c r="G378" s="191"/>
      <c r="H378" s="191"/>
      <c r="I378" s="191"/>
      <c r="J378" s="191"/>
      <c r="K378" s="191"/>
      <c r="L378" s="191"/>
      <c r="M378" s="191"/>
      <c r="O378" s="191"/>
      <c r="P378" s="191"/>
      <c r="Q378" s="203"/>
    </row>
    <row r="379" spans="6:17" s="202" customFormat="1">
      <c r="F379" s="191"/>
      <c r="G379" s="191"/>
      <c r="H379" s="191"/>
      <c r="I379" s="191"/>
      <c r="J379" s="191"/>
      <c r="K379" s="191"/>
      <c r="L379" s="191"/>
      <c r="M379" s="191"/>
      <c r="O379" s="191"/>
      <c r="P379" s="191"/>
      <c r="Q379" s="203"/>
    </row>
    <row r="380" spans="6:17" s="202" customFormat="1">
      <c r="F380" s="191"/>
      <c r="G380" s="191"/>
      <c r="H380" s="191"/>
      <c r="I380" s="191"/>
      <c r="J380" s="191"/>
      <c r="K380" s="191"/>
      <c r="L380" s="191"/>
      <c r="M380" s="191"/>
      <c r="O380" s="191"/>
      <c r="P380" s="191"/>
      <c r="Q380" s="203"/>
    </row>
    <row r="381" spans="6:17" s="202" customFormat="1">
      <c r="F381" s="191"/>
      <c r="G381" s="191"/>
      <c r="H381" s="191"/>
      <c r="I381" s="191"/>
      <c r="J381" s="191"/>
      <c r="K381" s="191"/>
      <c r="L381" s="191"/>
      <c r="M381" s="191"/>
      <c r="O381" s="191"/>
      <c r="P381" s="191"/>
      <c r="Q381" s="203"/>
    </row>
    <row r="382" spans="6:17" s="202" customFormat="1">
      <c r="F382" s="191"/>
      <c r="G382" s="191"/>
      <c r="H382" s="191"/>
      <c r="I382" s="191"/>
      <c r="J382" s="191"/>
      <c r="K382" s="191"/>
      <c r="L382" s="191"/>
      <c r="M382" s="191"/>
      <c r="O382" s="191"/>
      <c r="P382" s="191"/>
      <c r="Q382" s="203"/>
    </row>
    <row r="383" spans="6:17" s="202" customFormat="1">
      <c r="F383" s="191"/>
      <c r="G383" s="191"/>
      <c r="H383" s="191"/>
      <c r="I383" s="191"/>
      <c r="J383" s="191"/>
      <c r="K383" s="191"/>
      <c r="L383" s="191"/>
      <c r="M383" s="191"/>
      <c r="O383" s="191"/>
      <c r="P383" s="191"/>
      <c r="Q383" s="203"/>
    </row>
    <row r="384" spans="6:17" s="202" customFormat="1">
      <c r="F384" s="191"/>
      <c r="G384" s="191"/>
      <c r="H384" s="191"/>
      <c r="I384" s="191"/>
      <c r="J384" s="191"/>
      <c r="K384" s="191"/>
      <c r="L384" s="191"/>
      <c r="M384" s="191"/>
      <c r="O384" s="191"/>
      <c r="P384" s="191"/>
      <c r="Q384" s="203"/>
    </row>
    <row r="385" spans="6:17" s="202" customFormat="1">
      <c r="F385" s="191"/>
      <c r="G385" s="191"/>
      <c r="H385" s="191"/>
      <c r="I385" s="191"/>
      <c r="J385" s="191"/>
      <c r="K385" s="191"/>
      <c r="L385" s="191"/>
      <c r="M385" s="191"/>
      <c r="O385" s="191"/>
      <c r="P385" s="191"/>
      <c r="Q385" s="203"/>
    </row>
    <row r="386" spans="6:17" s="202" customFormat="1">
      <c r="F386" s="191"/>
      <c r="G386" s="191"/>
      <c r="H386" s="191"/>
      <c r="I386" s="191"/>
      <c r="J386" s="191"/>
      <c r="K386" s="191"/>
      <c r="L386" s="191"/>
      <c r="M386" s="191"/>
      <c r="O386" s="191"/>
      <c r="P386" s="191"/>
      <c r="Q386" s="203"/>
    </row>
    <row r="387" spans="6:17" s="202" customFormat="1">
      <c r="F387" s="191"/>
      <c r="G387" s="191"/>
      <c r="H387" s="191"/>
      <c r="I387" s="191"/>
      <c r="J387" s="191"/>
      <c r="K387" s="191"/>
      <c r="L387" s="191"/>
      <c r="M387" s="191"/>
      <c r="O387" s="191"/>
      <c r="P387" s="191"/>
      <c r="Q387" s="203"/>
    </row>
    <row r="388" spans="6:17" s="202" customFormat="1">
      <c r="F388" s="191"/>
      <c r="G388" s="191"/>
      <c r="H388" s="191"/>
      <c r="I388" s="191"/>
      <c r="J388" s="191"/>
      <c r="K388" s="191"/>
      <c r="L388" s="191"/>
      <c r="M388" s="191"/>
      <c r="O388" s="191"/>
      <c r="P388" s="191"/>
      <c r="Q388" s="203"/>
    </row>
    <row r="389" spans="6:17" s="202" customFormat="1">
      <c r="F389" s="191"/>
      <c r="G389" s="191"/>
      <c r="H389" s="191"/>
      <c r="I389" s="191"/>
      <c r="J389" s="191"/>
      <c r="K389" s="191"/>
      <c r="L389" s="191"/>
      <c r="M389" s="191"/>
      <c r="O389" s="191"/>
      <c r="P389" s="191"/>
      <c r="Q389" s="203"/>
    </row>
    <row r="390" spans="6:17" s="202" customFormat="1">
      <c r="F390" s="191"/>
      <c r="G390" s="191"/>
      <c r="H390" s="191"/>
      <c r="I390" s="191"/>
      <c r="J390" s="191"/>
      <c r="K390" s="191"/>
      <c r="L390" s="191"/>
      <c r="M390" s="191"/>
      <c r="O390" s="191"/>
      <c r="P390" s="191"/>
      <c r="Q390" s="203"/>
    </row>
    <row r="391" spans="6:17" s="202" customFormat="1">
      <c r="F391" s="191"/>
      <c r="G391" s="191"/>
      <c r="H391" s="191"/>
      <c r="I391" s="191"/>
      <c r="J391" s="191"/>
      <c r="K391" s="191"/>
      <c r="L391" s="191"/>
      <c r="M391" s="191"/>
      <c r="O391" s="191"/>
      <c r="P391" s="191"/>
      <c r="Q391" s="203"/>
    </row>
    <row r="392" spans="6:17" s="202" customFormat="1">
      <c r="F392" s="191"/>
      <c r="G392" s="191"/>
      <c r="H392" s="191"/>
      <c r="I392" s="191"/>
      <c r="J392" s="191"/>
      <c r="K392" s="191"/>
      <c r="L392" s="191"/>
      <c r="M392" s="191"/>
      <c r="O392" s="191"/>
      <c r="P392" s="191"/>
      <c r="Q392" s="203"/>
    </row>
    <row r="393" spans="6:17" s="202" customFormat="1">
      <c r="F393" s="191"/>
      <c r="G393" s="191"/>
      <c r="H393" s="191"/>
      <c r="I393" s="191"/>
      <c r="J393" s="191"/>
      <c r="K393" s="191"/>
      <c r="L393" s="191"/>
      <c r="M393" s="191"/>
      <c r="O393" s="191"/>
      <c r="P393" s="191"/>
      <c r="Q393" s="203"/>
    </row>
    <row r="394" spans="6:17" s="202" customFormat="1">
      <c r="F394" s="191"/>
      <c r="G394" s="191"/>
      <c r="H394" s="191"/>
      <c r="I394" s="191"/>
      <c r="J394" s="191"/>
      <c r="K394" s="191"/>
      <c r="L394" s="191"/>
      <c r="M394" s="191"/>
      <c r="O394" s="191"/>
      <c r="P394" s="191"/>
      <c r="Q394" s="203"/>
    </row>
    <row r="395" spans="6:17" s="202" customFormat="1">
      <c r="F395" s="191"/>
      <c r="G395" s="191"/>
      <c r="H395" s="191"/>
      <c r="I395" s="191"/>
      <c r="J395" s="191"/>
      <c r="K395" s="191"/>
      <c r="L395" s="191"/>
      <c r="M395" s="191"/>
      <c r="O395" s="191"/>
      <c r="P395" s="191"/>
      <c r="Q395" s="203"/>
    </row>
    <row r="396" spans="6:17" s="202" customFormat="1">
      <c r="F396" s="191"/>
      <c r="G396" s="191"/>
      <c r="H396" s="191"/>
      <c r="I396" s="191"/>
      <c r="J396" s="191"/>
      <c r="K396" s="191"/>
      <c r="L396" s="191"/>
      <c r="M396" s="191"/>
      <c r="O396" s="191"/>
      <c r="P396" s="191"/>
      <c r="Q396" s="203"/>
    </row>
    <row r="397" spans="6:17" s="202" customFormat="1">
      <c r="F397" s="191"/>
      <c r="G397" s="191"/>
      <c r="H397" s="191"/>
      <c r="I397" s="191"/>
      <c r="J397" s="191"/>
      <c r="K397" s="191"/>
      <c r="L397" s="191"/>
      <c r="M397" s="191"/>
      <c r="O397" s="191"/>
      <c r="P397" s="191"/>
      <c r="Q397" s="203"/>
    </row>
    <row r="398" spans="6:17" s="202" customFormat="1">
      <c r="F398" s="191"/>
      <c r="G398" s="191"/>
      <c r="H398" s="191"/>
      <c r="I398" s="191"/>
      <c r="J398" s="191"/>
      <c r="K398" s="191"/>
      <c r="L398" s="191"/>
      <c r="M398" s="191"/>
      <c r="O398" s="191"/>
      <c r="P398" s="191"/>
      <c r="Q398" s="203"/>
    </row>
    <row r="399" spans="6:17" s="202" customFormat="1">
      <c r="F399" s="191"/>
      <c r="G399" s="191"/>
      <c r="H399" s="191"/>
      <c r="I399" s="191"/>
      <c r="J399" s="191"/>
      <c r="K399" s="191"/>
      <c r="L399" s="191"/>
      <c r="M399" s="191"/>
      <c r="O399" s="191"/>
      <c r="P399" s="191"/>
      <c r="Q399" s="203"/>
    </row>
    <row r="400" spans="6:17" s="202" customFormat="1">
      <c r="F400" s="191"/>
      <c r="G400" s="191"/>
      <c r="H400" s="191"/>
      <c r="I400" s="191"/>
      <c r="J400" s="191"/>
      <c r="K400" s="191"/>
      <c r="L400" s="191"/>
      <c r="M400" s="191"/>
      <c r="O400" s="191"/>
      <c r="P400" s="191"/>
      <c r="Q400" s="203"/>
    </row>
    <row r="401" spans="6:17" s="202" customFormat="1">
      <c r="F401" s="191"/>
      <c r="G401" s="191"/>
      <c r="H401" s="191"/>
      <c r="I401" s="191"/>
      <c r="J401" s="191"/>
      <c r="K401" s="191"/>
      <c r="L401" s="191"/>
      <c r="M401" s="191"/>
      <c r="O401" s="191"/>
      <c r="P401" s="191"/>
      <c r="Q401" s="203"/>
    </row>
    <row r="402" spans="6:17" s="202" customFormat="1">
      <c r="F402" s="191"/>
      <c r="G402" s="191"/>
      <c r="H402" s="191"/>
      <c r="I402" s="191"/>
      <c r="J402" s="191"/>
      <c r="K402" s="191"/>
      <c r="L402" s="191"/>
      <c r="M402" s="191"/>
      <c r="O402" s="191"/>
      <c r="P402" s="191"/>
      <c r="Q402" s="203"/>
    </row>
    <row r="403" spans="6:17" s="202" customFormat="1">
      <c r="F403" s="191"/>
      <c r="G403" s="191"/>
      <c r="H403" s="191"/>
      <c r="I403" s="191"/>
      <c r="J403" s="191"/>
      <c r="K403" s="191"/>
      <c r="L403" s="191"/>
      <c r="M403" s="191"/>
      <c r="O403" s="191"/>
      <c r="P403" s="191"/>
      <c r="Q403" s="203"/>
    </row>
    <row r="404" spans="6:17" s="202" customFormat="1">
      <c r="F404" s="191"/>
      <c r="G404" s="191"/>
      <c r="H404" s="191"/>
      <c r="I404" s="191"/>
      <c r="J404" s="191"/>
      <c r="K404" s="191"/>
      <c r="L404" s="191"/>
      <c r="M404" s="191"/>
      <c r="O404" s="191"/>
      <c r="P404" s="191"/>
      <c r="Q404" s="203"/>
    </row>
    <row r="405" spans="6:17" s="202" customFormat="1">
      <c r="F405" s="191"/>
      <c r="G405" s="191"/>
      <c r="H405" s="191"/>
      <c r="I405" s="191"/>
      <c r="J405" s="191"/>
      <c r="K405" s="191"/>
      <c r="L405" s="191"/>
      <c r="M405" s="191"/>
      <c r="O405" s="191"/>
      <c r="P405" s="191"/>
      <c r="Q405" s="203"/>
    </row>
    <row r="406" spans="6:17" s="202" customFormat="1">
      <c r="F406" s="191"/>
      <c r="G406" s="191"/>
      <c r="H406" s="191"/>
      <c r="I406" s="191"/>
      <c r="J406" s="191"/>
      <c r="K406" s="191"/>
      <c r="L406" s="191"/>
      <c r="M406" s="191"/>
      <c r="O406" s="191"/>
      <c r="P406" s="191"/>
      <c r="Q406" s="203"/>
    </row>
    <row r="407" spans="6:17" s="202" customFormat="1">
      <c r="F407" s="191"/>
      <c r="G407" s="191"/>
      <c r="H407" s="191"/>
      <c r="I407" s="191"/>
      <c r="J407" s="191"/>
      <c r="K407" s="191"/>
      <c r="L407" s="191"/>
      <c r="M407" s="191"/>
      <c r="O407" s="191"/>
      <c r="P407" s="191"/>
      <c r="Q407" s="203"/>
    </row>
    <row r="408" spans="6:17" s="202" customFormat="1">
      <c r="F408" s="191"/>
      <c r="G408" s="191"/>
      <c r="H408" s="191"/>
      <c r="I408" s="191"/>
      <c r="J408" s="191"/>
      <c r="K408" s="191"/>
      <c r="L408" s="191"/>
      <c r="M408" s="191"/>
      <c r="O408" s="191"/>
      <c r="P408" s="191"/>
      <c r="Q408" s="203"/>
    </row>
    <row r="409" spans="6:17" s="202" customFormat="1">
      <c r="F409" s="191"/>
      <c r="G409" s="191"/>
      <c r="H409" s="191"/>
      <c r="I409" s="191"/>
      <c r="J409" s="191"/>
      <c r="K409" s="191"/>
      <c r="L409" s="191"/>
      <c r="M409" s="191"/>
      <c r="O409" s="191"/>
      <c r="P409" s="191"/>
      <c r="Q409" s="203"/>
    </row>
    <row r="410" spans="6:17" s="202" customFormat="1">
      <c r="F410" s="191"/>
      <c r="G410" s="191"/>
      <c r="H410" s="191"/>
      <c r="I410" s="191"/>
      <c r="J410" s="191"/>
      <c r="K410" s="191"/>
      <c r="L410" s="191"/>
      <c r="M410" s="191"/>
      <c r="O410" s="191"/>
      <c r="P410" s="191"/>
      <c r="Q410" s="203"/>
    </row>
    <row r="411" spans="6:17" s="202" customFormat="1">
      <c r="F411" s="191"/>
      <c r="G411" s="191"/>
      <c r="H411" s="191"/>
      <c r="I411" s="191"/>
      <c r="J411" s="191"/>
      <c r="K411" s="191"/>
      <c r="L411" s="191"/>
      <c r="M411" s="191"/>
      <c r="O411" s="191"/>
      <c r="P411" s="191"/>
      <c r="Q411" s="203"/>
    </row>
    <row r="412" spans="6:17" s="202" customFormat="1">
      <c r="F412" s="191"/>
      <c r="G412" s="191"/>
      <c r="H412" s="191"/>
      <c r="I412" s="191"/>
      <c r="J412" s="191"/>
      <c r="K412" s="191"/>
      <c r="L412" s="191"/>
      <c r="M412" s="191"/>
      <c r="O412" s="191"/>
      <c r="P412" s="191"/>
      <c r="Q412" s="203"/>
    </row>
    <row r="413" spans="6:17" s="202" customFormat="1">
      <c r="F413" s="191"/>
      <c r="G413" s="191"/>
      <c r="H413" s="191"/>
      <c r="I413" s="191"/>
      <c r="J413" s="191"/>
      <c r="K413" s="191"/>
      <c r="L413" s="191"/>
      <c r="M413" s="191"/>
      <c r="O413" s="191"/>
      <c r="P413" s="191"/>
      <c r="Q413" s="203"/>
    </row>
    <row r="414" spans="6:17" s="202" customFormat="1">
      <c r="F414" s="191"/>
      <c r="G414" s="191"/>
      <c r="H414" s="191"/>
      <c r="I414" s="191"/>
      <c r="J414" s="191"/>
      <c r="K414" s="191"/>
      <c r="L414" s="191"/>
      <c r="M414" s="191"/>
      <c r="O414" s="191"/>
      <c r="P414" s="191"/>
      <c r="Q414" s="203"/>
    </row>
    <row r="415" spans="6:17" s="202" customFormat="1">
      <c r="F415" s="191"/>
      <c r="G415" s="191"/>
      <c r="H415" s="191"/>
      <c r="I415" s="191"/>
      <c r="J415" s="191"/>
      <c r="K415" s="191"/>
      <c r="L415" s="191"/>
      <c r="M415" s="191"/>
      <c r="O415" s="191"/>
      <c r="P415" s="191"/>
      <c r="Q415" s="203"/>
    </row>
    <row r="416" spans="6:17" s="202" customFormat="1">
      <c r="F416" s="191"/>
      <c r="G416" s="191"/>
      <c r="H416" s="191"/>
      <c r="I416" s="191"/>
      <c r="J416" s="191"/>
      <c r="K416" s="191"/>
      <c r="L416" s="191"/>
      <c r="M416" s="191"/>
      <c r="O416" s="191"/>
      <c r="P416" s="191"/>
      <c r="Q416" s="203"/>
    </row>
    <row r="417" spans="6:17" s="202" customFormat="1">
      <c r="F417" s="191"/>
      <c r="G417" s="191"/>
      <c r="H417" s="191"/>
      <c r="I417" s="191"/>
      <c r="J417" s="191"/>
      <c r="K417" s="191"/>
      <c r="L417" s="191"/>
      <c r="M417" s="191"/>
      <c r="O417" s="191"/>
      <c r="P417" s="191"/>
      <c r="Q417" s="203"/>
    </row>
    <row r="418" spans="6:17" s="202" customFormat="1">
      <c r="F418" s="191"/>
      <c r="G418" s="191"/>
      <c r="H418" s="191"/>
      <c r="I418" s="191"/>
      <c r="J418" s="191"/>
      <c r="K418" s="191"/>
      <c r="L418" s="191"/>
      <c r="M418" s="191"/>
      <c r="O418" s="191"/>
      <c r="P418" s="191"/>
      <c r="Q418" s="203"/>
    </row>
    <row r="419" spans="6:17" s="202" customFormat="1">
      <c r="F419" s="191"/>
      <c r="G419" s="191"/>
      <c r="H419" s="191"/>
      <c r="I419" s="191"/>
      <c r="J419" s="191"/>
      <c r="K419" s="191"/>
      <c r="L419" s="191"/>
      <c r="M419" s="191"/>
      <c r="O419" s="191"/>
      <c r="P419" s="191"/>
      <c r="Q419" s="203"/>
    </row>
    <row r="420" spans="6:17" s="202" customFormat="1">
      <c r="F420" s="191"/>
      <c r="G420" s="191"/>
      <c r="H420" s="191"/>
      <c r="I420" s="191"/>
      <c r="J420" s="191"/>
      <c r="K420" s="191"/>
      <c r="L420" s="191"/>
      <c r="M420" s="191"/>
      <c r="O420" s="191"/>
      <c r="P420" s="191"/>
      <c r="Q420" s="203"/>
    </row>
    <row r="421" spans="6:17" s="202" customFormat="1">
      <c r="F421" s="191"/>
      <c r="G421" s="191"/>
      <c r="H421" s="191"/>
      <c r="I421" s="191"/>
      <c r="J421" s="191"/>
      <c r="K421" s="191"/>
      <c r="L421" s="191"/>
      <c r="M421" s="191"/>
      <c r="O421" s="191"/>
      <c r="P421" s="191"/>
      <c r="Q421" s="203"/>
    </row>
    <row r="422" spans="6:17" s="202" customFormat="1">
      <c r="F422" s="191"/>
      <c r="G422" s="191"/>
      <c r="H422" s="191"/>
      <c r="I422" s="191"/>
      <c r="J422" s="191"/>
      <c r="K422" s="191"/>
      <c r="L422" s="191"/>
      <c r="M422" s="191"/>
      <c r="O422" s="191"/>
      <c r="P422" s="191"/>
      <c r="Q422" s="203"/>
    </row>
    <row r="423" spans="6:17" s="202" customFormat="1">
      <c r="F423" s="191"/>
      <c r="G423" s="191"/>
      <c r="H423" s="191"/>
      <c r="I423" s="191"/>
      <c r="J423" s="191"/>
      <c r="K423" s="191"/>
      <c r="L423" s="191"/>
      <c r="M423" s="191"/>
      <c r="O423" s="191"/>
      <c r="P423" s="191"/>
      <c r="Q423" s="203"/>
    </row>
    <row r="424" spans="6:17" s="202" customFormat="1">
      <c r="F424" s="191"/>
      <c r="G424" s="191"/>
      <c r="H424" s="191"/>
      <c r="I424" s="191"/>
      <c r="J424" s="191"/>
      <c r="K424" s="191"/>
      <c r="L424" s="191"/>
      <c r="M424" s="191"/>
      <c r="O424" s="191"/>
      <c r="P424" s="191"/>
      <c r="Q424" s="203"/>
    </row>
    <row r="425" spans="6:17" s="202" customFormat="1">
      <c r="F425" s="191"/>
      <c r="G425" s="191"/>
      <c r="H425" s="191"/>
      <c r="I425" s="191"/>
      <c r="J425" s="191"/>
      <c r="K425" s="191"/>
      <c r="L425" s="191"/>
      <c r="M425" s="191"/>
      <c r="O425" s="191"/>
      <c r="P425" s="191"/>
      <c r="Q425" s="203"/>
    </row>
    <row r="426" spans="6:17" s="202" customFormat="1">
      <c r="F426" s="191"/>
      <c r="G426" s="191"/>
      <c r="H426" s="191"/>
      <c r="I426" s="191"/>
      <c r="J426" s="191"/>
      <c r="K426" s="191"/>
      <c r="L426" s="191"/>
      <c r="M426" s="191"/>
      <c r="O426" s="191"/>
      <c r="P426" s="191"/>
      <c r="Q426" s="203"/>
    </row>
    <row r="427" spans="6:17" s="202" customFormat="1">
      <c r="F427" s="191"/>
      <c r="G427" s="191"/>
      <c r="H427" s="191"/>
      <c r="I427" s="191"/>
      <c r="J427" s="191"/>
      <c r="K427" s="191"/>
      <c r="L427" s="191"/>
      <c r="M427" s="191"/>
      <c r="O427" s="191"/>
      <c r="P427" s="191"/>
      <c r="Q427" s="203"/>
    </row>
    <row r="428" spans="6:17" s="202" customFormat="1">
      <c r="F428" s="191"/>
      <c r="G428" s="191"/>
      <c r="H428" s="191"/>
      <c r="I428" s="191"/>
      <c r="J428" s="191"/>
      <c r="K428" s="191"/>
      <c r="L428" s="191"/>
      <c r="M428" s="191"/>
      <c r="O428" s="191"/>
      <c r="P428" s="191"/>
      <c r="Q428" s="203"/>
    </row>
    <row r="429" spans="6:17" s="202" customFormat="1">
      <c r="F429" s="191"/>
      <c r="G429" s="191"/>
      <c r="H429" s="191"/>
      <c r="I429" s="191"/>
      <c r="J429" s="191"/>
      <c r="K429" s="191"/>
      <c r="L429" s="191"/>
      <c r="M429" s="191"/>
      <c r="O429" s="191"/>
      <c r="P429" s="191"/>
      <c r="Q429" s="203"/>
    </row>
    <row r="430" spans="6:17" s="202" customFormat="1">
      <c r="F430" s="191"/>
      <c r="G430" s="191"/>
      <c r="H430" s="191"/>
      <c r="I430" s="191"/>
      <c r="J430" s="191"/>
      <c r="K430" s="191"/>
      <c r="L430" s="191"/>
      <c r="M430" s="191"/>
      <c r="O430" s="191"/>
      <c r="P430" s="191"/>
      <c r="Q430" s="203"/>
    </row>
    <row r="431" spans="6:17" s="202" customFormat="1">
      <c r="F431" s="191"/>
      <c r="G431" s="191"/>
      <c r="H431" s="191"/>
      <c r="I431" s="191"/>
      <c r="J431" s="191"/>
      <c r="K431" s="191"/>
      <c r="L431" s="191"/>
      <c r="M431" s="191"/>
      <c r="O431" s="191"/>
      <c r="P431" s="191"/>
      <c r="Q431" s="203"/>
    </row>
    <row r="432" spans="6:17" s="202" customFormat="1">
      <c r="F432" s="191"/>
      <c r="G432" s="191"/>
      <c r="H432" s="191"/>
      <c r="I432" s="191"/>
      <c r="J432" s="191"/>
      <c r="K432" s="191"/>
      <c r="L432" s="191"/>
      <c r="M432" s="191"/>
      <c r="O432" s="191"/>
      <c r="P432" s="191"/>
      <c r="Q432" s="203"/>
    </row>
    <row r="433" spans="6:17" s="202" customFormat="1">
      <c r="F433" s="191"/>
      <c r="G433" s="191"/>
      <c r="H433" s="191"/>
      <c r="I433" s="191"/>
      <c r="J433" s="191"/>
      <c r="K433" s="191"/>
      <c r="L433" s="191"/>
      <c r="M433" s="191"/>
      <c r="O433" s="191"/>
      <c r="P433" s="191"/>
      <c r="Q433" s="203"/>
    </row>
    <row r="434" spans="6:17" s="202" customFormat="1">
      <c r="F434" s="191"/>
      <c r="G434" s="191"/>
      <c r="H434" s="191"/>
      <c r="I434" s="191"/>
      <c r="J434" s="191"/>
      <c r="K434" s="191"/>
      <c r="L434" s="191"/>
      <c r="M434" s="191"/>
      <c r="O434" s="191"/>
      <c r="P434" s="191"/>
      <c r="Q434" s="203"/>
    </row>
    <row r="435" spans="6:17" s="202" customFormat="1">
      <c r="F435" s="191"/>
      <c r="G435" s="191"/>
      <c r="H435" s="191"/>
      <c r="I435" s="191"/>
      <c r="J435" s="191"/>
      <c r="K435" s="191"/>
      <c r="L435" s="191"/>
      <c r="M435" s="191"/>
      <c r="O435" s="191"/>
      <c r="P435" s="191"/>
      <c r="Q435" s="203"/>
    </row>
    <row r="436" spans="6:17" s="202" customFormat="1">
      <c r="F436" s="191"/>
      <c r="G436" s="191"/>
      <c r="H436" s="191"/>
      <c r="I436" s="191"/>
      <c r="J436" s="191"/>
      <c r="K436" s="191"/>
      <c r="L436" s="191"/>
      <c r="M436" s="191"/>
      <c r="O436" s="191"/>
      <c r="P436" s="191"/>
      <c r="Q436" s="203"/>
    </row>
    <row r="437" spans="6:17" s="202" customFormat="1">
      <c r="F437" s="191"/>
      <c r="G437" s="191"/>
      <c r="H437" s="191"/>
      <c r="I437" s="191"/>
      <c r="J437" s="191"/>
      <c r="K437" s="191"/>
      <c r="L437" s="191"/>
      <c r="M437" s="191"/>
      <c r="O437" s="191"/>
      <c r="P437" s="191"/>
      <c r="Q437" s="203"/>
    </row>
    <row r="438" spans="6:17" s="202" customFormat="1">
      <c r="F438" s="191"/>
      <c r="G438" s="191"/>
      <c r="H438" s="191"/>
      <c r="I438" s="191"/>
      <c r="J438" s="191"/>
      <c r="K438" s="191"/>
      <c r="L438" s="191"/>
      <c r="M438" s="191"/>
      <c r="O438" s="191"/>
      <c r="P438" s="191"/>
      <c r="Q438" s="203"/>
    </row>
    <row r="439" spans="6:17" s="202" customFormat="1">
      <c r="F439" s="191"/>
      <c r="G439" s="191"/>
      <c r="H439" s="191"/>
      <c r="I439" s="191"/>
      <c r="J439" s="191"/>
      <c r="K439" s="191"/>
      <c r="L439" s="191"/>
      <c r="M439" s="191"/>
      <c r="O439" s="191"/>
      <c r="P439" s="191"/>
      <c r="Q439" s="203"/>
    </row>
    <row r="440" spans="6:17" s="202" customFormat="1">
      <c r="F440" s="191"/>
      <c r="G440" s="191"/>
      <c r="H440" s="191"/>
      <c r="I440" s="191"/>
      <c r="J440" s="191"/>
      <c r="K440" s="191"/>
      <c r="L440" s="191"/>
      <c r="M440" s="191"/>
      <c r="O440" s="191"/>
      <c r="P440" s="191"/>
      <c r="Q440" s="203"/>
    </row>
    <row r="441" spans="6:17" s="202" customFormat="1">
      <c r="F441" s="191"/>
      <c r="G441" s="191"/>
      <c r="H441" s="191"/>
      <c r="I441" s="191"/>
      <c r="J441" s="191"/>
      <c r="K441" s="191"/>
      <c r="L441" s="191"/>
      <c r="M441" s="191"/>
      <c r="O441" s="191"/>
      <c r="P441" s="191"/>
      <c r="Q441" s="203"/>
    </row>
    <row r="442" spans="6:17" s="202" customFormat="1">
      <c r="F442" s="191"/>
      <c r="G442" s="191"/>
      <c r="H442" s="191"/>
      <c r="I442" s="191"/>
      <c r="J442" s="191"/>
      <c r="K442" s="191"/>
      <c r="L442" s="191"/>
      <c r="M442" s="191"/>
      <c r="O442" s="191"/>
      <c r="P442" s="191"/>
      <c r="Q442" s="203"/>
    </row>
    <row r="443" spans="6:17" s="202" customFormat="1">
      <c r="F443" s="191"/>
      <c r="G443" s="191"/>
      <c r="H443" s="191"/>
      <c r="I443" s="191"/>
      <c r="J443" s="191"/>
      <c r="K443" s="191"/>
      <c r="L443" s="191"/>
      <c r="M443" s="191"/>
      <c r="O443" s="191"/>
      <c r="P443" s="191"/>
      <c r="Q443" s="203"/>
    </row>
    <row r="444" spans="6:17" s="202" customFormat="1">
      <c r="F444" s="191"/>
      <c r="G444" s="191"/>
      <c r="H444" s="191"/>
      <c r="I444" s="191"/>
      <c r="J444" s="191"/>
      <c r="K444" s="191"/>
      <c r="L444" s="191"/>
      <c r="M444" s="191"/>
      <c r="O444" s="191"/>
      <c r="P444" s="191"/>
      <c r="Q444" s="203"/>
    </row>
    <row r="445" spans="6:17" s="202" customFormat="1">
      <c r="F445" s="191"/>
      <c r="G445" s="191"/>
      <c r="H445" s="191"/>
      <c r="I445" s="191"/>
      <c r="J445" s="191"/>
      <c r="K445" s="191"/>
      <c r="L445" s="191"/>
      <c r="M445" s="191"/>
      <c r="O445" s="191"/>
      <c r="P445" s="191"/>
      <c r="Q445" s="203"/>
    </row>
    <row r="446" spans="6:17" s="202" customFormat="1">
      <c r="F446" s="191"/>
      <c r="G446" s="191"/>
      <c r="H446" s="191"/>
      <c r="I446" s="191"/>
      <c r="J446" s="191"/>
      <c r="K446" s="191"/>
      <c r="L446" s="191"/>
      <c r="M446" s="191"/>
      <c r="O446" s="191"/>
      <c r="P446" s="191"/>
      <c r="Q446" s="203"/>
    </row>
    <row r="447" spans="6:17" s="202" customFormat="1">
      <c r="F447" s="191"/>
      <c r="G447" s="191"/>
      <c r="H447" s="191"/>
      <c r="I447" s="191"/>
      <c r="J447" s="191"/>
      <c r="K447" s="191"/>
      <c r="L447" s="191"/>
      <c r="M447" s="191"/>
      <c r="O447" s="191"/>
      <c r="P447" s="191"/>
      <c r="Q447" s="203"/>
    </row>
    <row r="448" spans="6:17" s="202" customFormat="1">
      <c r="F448" s="191"/>
      <c r="G448" s="191"/>
      <c r="H448" s="191"/>
      <c r="I448" s="191"/>
      <c r="J448" s="191"/>
      <c r="K448" s="191"/>
      <c r="L448" s="191"/>
      <c r="M448" s="191"/>
      <c r="O448" s="191"/>
      <c r="P448" s="191"/>
      <c r="Q448" s="203"/>
    </row>
    <row r="449" spans="6:17" s="202" customFormat="1">
      <c r="F449" s="191"/>
      <c r="G449" s="191"/>
      <c r="H449" s="191"/>
      <c r="I449" s="191"/>
      <c r="J449" s="191"/>
      <c r="K449" s="191"/>
      <c r="L449" s="191"/>
      <c r="M449" s="191"/>
      <c r="O449" s="191"/>
      <c r="P449" s="191"/>
      <c r="Q449" s="203"/>
    </row>
    <row r="450" spans="6:17" s="202" customFormat="1">
      <c r="F450" s="191"/>
      <c r="G450" s="191"/>
      <c r="H450" s="191"/>
      <c r="I450" s="191"/>
      <c r="J450" s="191"/>
      <c r="K450" s="191"/>
      <c r="L450" s="191"/>
      <c r="M450" s="191"/>
      <c r="O450" s="191"/>
      <c r="P450" s="191"/>
      <c r="Q450" s="203"/>
    </row>
    <row r="451" spans="6:17" s="202" customFormat="1">
      <c r="F451" s="191"/>
      <c r="G451" s="191"/>
      <c r="H451" s="191"/>
      <c r="I451" s="191"/>
      <c r="J451" s="191"/>
      <c r="K451" s="191"/>
      <c r="L451" s="191"/>
      <c r="M451" s="191"/>
      <c r="O451" s="191"/>
      <c r="P451" s="191"/>
      <c r="Q451" s="203"/>
    </row>
    <row r="452" spans="6:17" s="202" customFormat="1">
      <c r="F452" s="191"/>
      <c r="G452" s="191"/>
      <c r="H452" s="191"/>
      <c r="I452" s="191"/>
      <c r="J452" s="191"/>
      <c r="K452" s="191"/>
      <c r="L452" s="191"/>
      <c r="M452" s="191"/>
      <c r="O452" s="191"/>
      <c r="P452" s="191"/>
      <c r="Q452" s="203"/>
    </row>
    <row r="453" spans="6:17" s="202" customFormat="1">
      <c r="F453" s="191"/>
      <c r="G453" s="191"/>
      <c r="H453" s="191"/>
      <c r="I453" s="191"/>
      <c r="J453" s="191"/>
      <c r="K453" s="191"/>
      <c r="L453" s="191"/>
      <c r="M453" s="191"/>
      <c r="O453" s="191"/>
      <c r="P453" s="191"/>
      <c r="Q453" s="203"/>
    </row>
    <row r="454" spans="6:17" s="202" customFormat="1">
      <c r="F454" s="191"/>
      <c r="G454" s="191"/>
      <c r="H454" s="191"/>
      <c r="I454" s="191"/>
      <c r="J454" s="191"/>
      <c r="K454" s="191"/>
      <c r="L454" s="191"/>
      <c r="M454" s="191"/>
      <c r="O454" s="191"/>
      <c r="P454" s="191"/>
      <c r="Q454" s="203"/>
    </row>
    <row r="455" spans="6:17" s="202" customFormat="1">
      <c r="F455" s="191"/>
      <c r="G455" s="191"/>
      <c r="H455" s="191"/>
      <c r="I455" s="191"/>
      <c r="J455" s="191"/>
      <c r="K455" s="191"/>
      <c r="L455" s="191"/>
      <c r="M455" s="191"/>
      <c r="O455" s="191"/>
      <c r="P455" s="191"/>
      <c r="Q455" s="203"/>
    </row>
    <row r="456" spans="6:17" s="202" customFormat="1">
      <c r="F456" s="191"/>
      <c r="G456" s="191"/>
      <c r="H456" s="191"/>
      <c r="I456" s="191"/>
      <c r="J456" s="191"/>
      <c r="K456" s="191"/>
      <c r="L456" s="191"/>
      <c r="M456" s="191"/>
      <c r="O456" s="191"/>
      <c r="P456" s="191"/>
      <c r="Q456" s="203"/>
    </row>
    <row r="457" spans="6:17" s="202" customFormat="1">
      <c r="F457" s="191"/>
      <c r="G457" s="191"/>
      <c r="H457" s="191"/>
      <c r="I457" s="191"/>
      <c r="J457" s="191"/>
      <c r="K457" s="191"/>
      <c r="L457" s="191"/>
      <c r="M457" s="191"/>
      <c r="O457" s="191"/>
      <c r="P457" s="191"/>
      <c r="Q457" s="203"/>
    </row>
    <row r="458" spans="6:17" s="202" customFormat="1">
      <c r="F458" s="191"/>
      <c r="G458" s="191"/>
      <c r="H458" s="191"/>
      <c r="I458" s="191"/>
      <c r="J458" s="191"/>
      <c r="K458" s="191"/>
      <c r="L458" s="191"/>
      <c r="M458" s="191"/>
      <c r="O458" s="191"/>
      <c r="P458" s="191"/>
      <c r="Q458" s="203"/>
    </row>
    <row r="459" spans="6:17" s="202" customFormat="1">
      <c r="F459" s="191"/>
      <c r="G459" s="191"/>
      <c r="H459" s="191"/>
      <c r="I459" s="191"/>
      <c r="J459" s="191"/>
      <c r="K459" s="191"/>
      <c r="L459" s="191"/>
      <c r="M459" s="191"/>
      <c r="O459" s="191"/>
      <c r="P459" s="191"/>
      <c r="Q459" s="203"/>
    </row>
    <row r="460" spans="6:17" s="202" customFormat="1">
      <c r="F460" s="191"/>
      <c r="G460" s="191"/>
      <c r="H460" s="191"/>
      <c r="I460" s="191"/>
      <c r="J460" s="191"/>
      <c r="K460" s="191"/>
      <c r="L460" s="191"/>
      <c r="M460" s="191"/>
      <c r="O460" s="191"/>
      <c r="P460" s="191"/>
      <c r="Q460" s="203"/>
    </row>
    <row r="461" spans="6:17" s="202" customFormat="1">
      <c r="F461" s="191"/>
      <c r="G461" s="191"/>
      <c r="H461" s="191"/>
      <c r="I461" s="191"/>
      <c r="J461" s="191"/>
      <c r="K461" s="191"/>
      <c r="L461" s="191"/>
      <c r="M461" s="191"/>
      <c r="O461" s="191"/>
      <c r="P461" s="191"/>
      <c r="Q461" s="203"/>
    </row>
    <row r="462" spans="6:17" s="202" customFormat="1">
      <c r="F462" s="191"/>
      <c r="G462" s="191"/>
      <c r="H462" s="191"/>
      <c r="I462" s="191"/>
      <c r="J462" s="191"/>
      <c r="K462" s="191"/>
      <c r="L462" s="191"/>
      <c r="M462" s="191"/>
      <c r="O462" s="191"/>
      <c r="P462" s="191"/>
      <c r="Q462" s="203"/>
    </row>
    <row r="463" spans="6:17" s="202" customFormat="1">
      <c r="F463" s="191"/>
      <c r="G463" s="191"/>
      <c r="H463" s="191"/>
      <c r="I463" s="191"/>
      <c r="J463" s="191"/>
      <c r="K463" s="191"/>
      <c r="L463" s="191"/>
      <c r="M463" s="191"/>
      <c r="O463" s="191"/>
      <c r="P463" s="191"/>
      <c r="Q463" s="203"/>
    </row>
    <row r="464" spans="6:17" s="202" customFormat="1">
      <c r="F464" s="191"/>
      <c r="G464" s="191"/>
      <c r="H464" s="191"/>
      <c r="I464" s="191"/>
      <c r="J464" s="191"/>
      <c r="K464" s="191"/>
      <c r="L464" s="191"/>
      <c r="M464" s="191"/>
      <c r="O464" s="191"/>
      <c r="P464" s="191"/>
      <c r="Q464" s="203"/>
    </row>
    <row r="465" spans="6:17" s="202" customFormat="1">
      <c r="F465" s="191"/>
      <c r="G465" s="191"/>
      <c r="H465" s="191"/>
      <c r="I465" s="191"/>
      <c r="J465" s="191"/>
      <c r="K465" s="191"/>
      <c r="L465" s="191"/>
      <c r="M465" s="191"/>
      <c r="O465" s="191"/>
      <c r="P465" s="191"/>
      <c r="Q465" s="203"/>
    </row>
    <row r="466" spans="6:17" s="202" customFormat="1">
      <c r="F466" s="191"/>
      <c r="G466" s="191"/>
      <c r="H466" s="191"/>
      <c r="I466" s="191"/>
      <c r="J466" s="191"/>
      <c r="K466" s="191"/>
      <c r="L466" s="191"/>
      <c r="M466" s="191"/>
      <c r="O466" s="191"/>
      <c r="P466" s="191"/>
      <c r="Q466" s="203"/>
    </row>
    <row r="467" spans="6:17" s="202" customFormat="1">
      <c r="F467" s="191"/>
      <c r="G467" s="191"/>
      <c r="H467" s="191"/>
      <c r="I467" s="191"/>
      <c r="J467" s="191"/>
      <c r="K467" s="191"/>
      <c r="L467" s="191"/>
      <c r="M467" s="191"/>
      <c r="O467" s="191"/>
      <c r="P467" s="191"/>
      <c r="Q467" s="203"/>
    </row>
    <row r="468" spans="6:17" s="202" customFormat="1">
      <c r="F468" s="191"/>
      <c r="G468" s="191"/>
      <c r="H468" s="191"/>
      <c r="I468" s="191"/>
      <c r="J468" s="191"/>
      <c r="K468" s="191"/>
      <c r="L468" s="191"/>
      <c r="M468" s="191"/>
      <c r="O468" s="191"/>
      <c r="P468" s="191"/>
      <c r="Q468" s="203"/>
    </row>
    <row r="469" spans="6:17" s="202" customFormat="1">
      <c r="F469" s="191"/>
      <c r="G469" s="191"/>
      <c r="H469" s="191"/>
      <c r="I469" s="191"/>
      <c r="J469" s="191"/>
      <c r="K469" s="191"/>
      <c r="L469" s="191"/>
      <c r="M469" s="191"/>
      <c r="O469" s="191"/>
      <c r="P469" s="191"/>
      <c r="Q469" s="203"/>
    </row>
    <row r="470" spans="6:17" s="202" customFormat="1">
      <c r="F470" s="191"/>
      <c r="G470" s="191"/>
      <c r="H470" s="191"/>
      <c r="I470" s="191"/>
      <c r="J470" s="191"/>
      <c r="K470" s="191"/>
      <c r="L470" s="191"/>
      <c r="M470" s="191"/>
      <c r="O470" s="191"/>
      <c r="P470" s="191"/>
      <c r="Q470" s="203"/>
    </row>
    <row r="471" spans="6:17" s="202" customFormat="1">
      <c r="F471" s="191"/>
      <c r="G471" s="191"/>
      <c r="H471" s="191"/>
      <c r="I471" s="191"/>
      <c r="J471" s="191"/>
      <c r="K471" s="191"/>
      <c r="L471" s="191"/>
      <c r="M471" s="191"/>
      <c r="O471" s="191"/>
      <c r="P471" s="191"/>
      <c r="Q471" s="203"/>
    </row>
    <row r="472" spans="6:17" s="202" customFormat="1">
      <c r="F472" s="191"/>
      <c r="G472" s="191"/>
      <c r="H472" s="191"/>
      <c r="I472" s="191"/>
      <c r="J472" s="191"/>
      <c r="K472" s="191"/>
      <c r="L472" s="191"/>
      <c r="M472" s="191"/>
      <c r="O472" s="191"/>
      <c r="P472" s="191"/>
      <c r="Q472" s="203"/>
    </row>
    <row r="473" spans="6:17" s="202" customFormat="1">
      <c r="F473" s="191"/>
      <c r="G473" s="191"/>
      <c r="H473" s="191"/>
      <c r="I473" s="191"/>
      <c r="J473" s="191"/>
      <c r="K473" s="191"/>
      <c r="L473" s="191"/>
      <c r="M473" s="191"/>
      <c r="O473" s="191"/>
      <c r="P473" s="191"/>
      <c r="Q473" s="203"/>
    </row>
    <row r="474" spans="6:17" s="202" customFormat="1">
      <c r="F474" s="191"/>
      <c r="G474" s="191"/>
      <c r="H474" s="191"/>
      <c r="I474" s="191"/>
      <c r="J474" s="191"/>
      <c r="K474" s="191"/>
      <c r="L474" s="191"/>
      <c r="M474" s="191"/>
      <c r="O474" s="191"/>
      <c r="P474" s="191"/>
      <c r="Q474" s="203"/>
    </row>
    <row r="475" spans="6:17" s="202" customFormat="1">
      <c r="F475" s="191"/>
      <c r="G475" s="191"/>
      <c r="H475" s="191"/>
      <c r="I475" s="191"/>
      <c r="J475" s="191"/>
      <c r="K475" s="191"/>
      <c r="L475" s="191"/>
      <c r="M475" s="191"/>
      <c r="O475" s="191"/>
      <c r="P475" s="191"/>
      <c r="Q475" s="203"/>
    </row>
    <row r="476" spans="6:17" s="202" customFormat="1">
      <c r="F476" s="191"/>
      <c r="G476" s="191"/>
      <c r="H476" s="191"/>
      <c r="I476" s="191"/>
      <c r="J476" s="191"/>
      <c r="K476" s="191"/>
      <c r="L476" s="191"/>
      <c r="M476" s="191"/>
      <c r="O476" s="191"/>
      <c r="P476" s="191"/>
      <c r="Q476" s="203"/>
    </row>
    <row r="477" spans="6:17" s="202" customFormat="1">
      <c r="F477" s="191"/>
      <c r="G477" s="191"/>
      <c r="H477" s="191"/>
      <c r="I477" s="191"/>
      <c r="J477" s="191"/>
      <c r="K477" s="191"/>
      <c r="L477" s="191"/>
      <c r="M477" s="191"/>
      <c r="O477" s="191"/>
      <c r="P477" s="191"/>
      <c r="Q477" s="203"/>
    </row>
    <row r="478" spans="6:17" s="202" customFormat="1">
      <c r="F478" s="191"/>
      <c r="G478" s="191"/>
      <c r="H478" s="191"/>
      <c r="I478" s="191"/>
      <c r="J478" s="191"/>
      <c r="K478" s="191"/>
      <c r="L478" s="191"/>
      <c r="M478" s="191"/>
      <c r="O478" s="191"/>
      <c r="P478" s="191"/>
      <c r="Q478" s="203"/>
    </row>
    <row r="479" spans="6:17" s="202" customFormat="1">
      <c r="F479" s="191"/>
      <c r="G479" s="191"/>
      <c r="H479" s="191"/>
      <c r="I479" s="191"/>
      <c r="J479" s="191"/>
      <c r="K479" s="191"/>
      <c r="L479" s="191"/>
      <c r="M479" s="191"/>
      <c r="O479" s="191"/>
      <c r="P479" s="191"/>
      <c r="Q479" s="203"/>
    </row>
    <row r="480" spans="6:17" s="202" customFormat="1">
      <c r="F480" s="191"/>
      <c r="G480" s="191"/>
      <c r="H480" s="191"/>
      <c r="I480" s="191"/>
      <c r="J480" s="191"/>
      <c r="K480" s="191"/>
      <c r="L480" s="191"/>
      <c r="M480" s="191"/>
      <c r="O480" s="191"/>
      <c r="P480" s="191"/>
      <c r="Q480" s="203"/>
    </row>
    <row r="481" spans="6:17" s="202" customFormat="1">
      <c r="F481" s="191"/>
      <c r="G481" s="191"/>
      <c r="H481" s="191"/>
      <c r="I481" s="191"/>
      <c r="J481" s="191"/>
      <c r="K481" s="191"/>
      <c r="L481" s="191"/>
      <c r="M481" s="191"/>
      <c r="O481" s="191"/>
      <c r="P481" s="191"/>
      <c r="Q481" s="203"/>
    </row>
    <row r="482" spans="6:17" s="202" customFormat="1">
      <c r="F482" s="191"/>
      <c r="G482" s="191"/>
      <c r="H482" s="191"/>
      <c r="I482" s="191"/>
      <c r="J482" s="191"/>
      <c r="K482" s="191"/>
      <c r="L482" s="191"/>
      <c r="M482" s="191"/>
      <c r="O482" s="191"/>
      <c r="P482" s="191"/>
      <c r="Q482" s="203"/>
    </row>
    <row r="483" spans="6:17" s="202" customFormat="1">
      <c r="F483" s="191"/>
      <c r="G483" s="191"/>
      <c r="H483" s="191"/>
      <c r="I483" s="191"/>
      <c r="J483" s="191"/>
      <c r="K483" s="191"/>
      <c r="L483" s="191"/>
      <c r="M483" s="191"/>
      <c r="O483" s="191"/>
      <c r="P483" s="191"/>
      <c r="Q483" s="203"/>
    </row>
    <row r="484" spans="6:17" s="202" customFormat="1">
      <c r="F484" s="191"/>
      <c r="G484" s="191"/>
      <c r="H484" s="191"/>
      <c r="I484" s="191"/>
      <c r="J484" s="191"/>
      <c r="K484" s="191"/>
      <c r="L484" s="191"/>
      <c r="M484" s="191"/>
      <c r="O484" s="191"/>
      <c r="P484" s="191"/>
      <c r="Q484" s="203"/>
    </row>
    <row r="485" spans="6:17" s="202" customFormat="1">
      <c r="F485" s="191"/>
      <c r="G485" s="191"/>
      <c r="H485" s="191"/>
      <c r="I485" s="191"/>
      <c r="J485" s="191"/>
      <c r="K485" s="191"/>
      <c r="L485" s="191"/>
      <c r="M485" s="191"/>
      <c r="O485" s="191"/>
      <c r="P485" s="191"/>
      <c r="Q485" s="203"/>
    </row>
    <row r="486" spans="6:17" s="202" customFormat="1">
      <c r="F486" s="191"/>
      <c r="G486" s="191"/>
      <c r="H486" s="191"/>
      <c r="I486" s="191"/>
      <c r="J486" s="191"/>
      <c r="K486" s="191"/>
      <c r="L486" s="191"/>
      <c r="M486" s="191"/>
      <c r="O486" s="191"/>
      <c r="P486" s="191"/>
      <c r="Q486" s="203"/>
    </row>
    <row r="487" spans="6:17" s="202" customFormat="1">
      <c r="F487" s="191"/>
      <c r="G487" s="191"/>
      <c r="H487" s="191"/>
      <c r="I487" s="191"/>
      <c r="J487" s="191"/>
      <c r="K487" s="191"/>
      <c r="L487" s="191"/>
      <c r="M487" s="191"/>
      <c r="O487" s="191"/>
      <c r="P487" s="191"/>
      <c r="Q487" s="203"/>
    </row>
    <row r="488" spans="6:17" s="202" customFormat="1">
      <c r="F488" s="191"/>
      <c r="G488" s="191"/>
      <c r="H488" s="191"/>
      <c r="I488" s="191"/>
      <c r="J488" s="191"/>
      <c r="K488" s="191"/>
      <c r="L488" s="191"/>
      <c r="M488" s="191"/>
      <c r="O488" s="191"/>
      <c r="P488" s="191"/>
      <c r="Q488" s="203"/>
    </row>
    <row r="489" spans="6:17" s="202" customFormat="1">
      <c r="F489" s="191"/>
      <c r="G489" s="191"/>
      <c r="H489" s="191"/>
      <c r="I489" s="191"/>
      <c r="J489" s="191"/>
      <c r="K489" s="191"/>
      <c r="L489" s="191"/>
      <c r="M489" s="191"/>
      <c r="O489" s="191"/>
      <c r="P489" s="191"/>
      <c r="Q489" s="203"/>
    </row>
    <row r="490" spans="6:17" s="202" customFormat="1">
      <c r="F490" s="191"/>
      <c r="G490" s="191"/>
      <c r="H490" s="191"/>
      <c r="I490" s="191"/>
      <c r="J490" s="191"/>
      <c r="K490" s="191"/>
      <c r="L490" s="191"/>
      <c r="M490" s="191"/>
      <c r="O490" s="191"/>
      <c r="P490" s="191"/>
      <c r="Q490" s="203"/>
    </row>
    <row r="491" spans="6:17" s="202" customFormat="1">
      <c r="F491" s="191"/>
      <c r="G491" s="191"/>
      <c r="H491" s="191"/>
      <c r="I491" s="191"/>
      <c r="J491" s="191"/>
      <c r="K491" s="191"/>
      <c r="L491" s="191"/>
      <c r="M491" s="191"/>
      <c r="O491" s="191"/>
      <c r="P491" s="191"/>
      <c r="Q491" s="203"/>
    </row>
    <row r="492" spans="6:17" s="202" customFormat="1">
      <c r="F492" s="191"/>
      <c r="G492" s="191"/>
      <c r="H492" s="191"/>
      <c r="I492" s="191"/>
      <c r="J492" s="191"/>
      <c r="K492" s="191"/>
      <c r="L492" s="191"/>
      <c r="M492" s="191"/>
      <c r="O492" s="191"/>
      <c r="P492" s="191"/>
      <c r="Q492" s="203"/>
    </row>
    <row r="493" spans="6:17" s="202" customFormat="1">
      <c r="F493" s="191"/>
      <c r="G493" s="191"/>
      <c r="H493" s="191"/>
      <c r="I493" s="191"/>
      <c r="J493" s="191"/>
      <c r="K493" s="191"/>
      <c r="L493" s="191"/>
      <c r="M493" s="191"/>
      <c r="O493" s="191"/>
      <c r="P493" s="191"/>
      <c r="Q493" s="203"/>
    </row>
    <row r="494" spans="6:17" s="202" customFormat="1">
      <c r="F494" s="191"/>
      <c r="G494" s="191"/>
      <c r="H494" s="191"/>
      <c r="I494" s="191"/>
      <c r="J494" s="191"/>
      <c r="K494" s="191"/>
      <c r="L494" s="191"/>
      <c r="M494" s="191"/>
      <c r="O494" s="191"/>
      <c r="P494" s="191"/>
      <c r="Q494" s="203"/>
    </row>
    <row r="495" spans="6:17" s="202" customFormat="1">
      <c r="F495" s="191"/>
      <c r="G495" s="191"/>
      <c r="H495" s="191"/>
      <c r="I495" s="191"/>
      <c r="J495" s="191"/>
      <c r="K495" s="191"/>
      <c r="L495" s="191"/>
      <c r="M495" s="191"/>
      <c r="O495" s="191"/>
      <c r="P495" s="191"/>
      <c r="Q495" s="203"/>
    </row>
    <row r="496" spans="6:17" s="202" customFormat="1">
      <c r="F496" s="191"/>
      <c r="G496" s="191"/>
      <c r="H496" s="191"/>
      <c r="I496" s="191"/>
      <c r="J496" s="191"/>
      <c r="K496" s="191"/>
      <c r="L496" s="191"/>
      <c r="M496" s="191"/>
      <c r="O496" s="191"/>
      <c r="P496" s="191"/>
      <c r="Q496" s="203"/>
    </row>
    <row r="497" spans="6:17" s="202" customFormat="1">
      <c r="F497" s="191"/>
      <c r="G497" s="191"/>
      <c r="H497" s="191"/>
      <c r="I497" s="191"/>
      <c r="J497" s="191"/>
      <c r="K497" s="191"/>
      <c r="L497" s="191"/>
      <c r="M497" s="191"/>
      <c r="O497" s="191"/>
      <c r="P497" s="191"/>
      <c r="Q497" s="203"/>
    </row>
    <row r="498" spans="6:17" s="202" customFormat="1">
      <c r="F498" s="191"/>
      <c r="G498" s="191"/>
      <c r="H498" s="191"/>
      <c r="I498" s="191"/>
      <c r="J498" s="191"/>
      <c r="K498" s="191"/>
      <c r="L498" s="191"/>
      <c r="M498" s="191"/>
      <c r="O498" s="191"/>
      <c r="P498" s="191"/>
      <c r="Q498" s="203"/>
    </row>
    <row r="499" spans="6:17" s="202" customFormat="1">
      <c r="F499" s="191"/>
      <c r="G499" s="191"/>
      <c r="H499" s="191"/>
      <c r="I499" s="191"/>
      <c r="J499" s="191"/>
      <c r="K499" s="191"/>
      <c r="L499" s="191"/>
      <c r="M499" s="191"/>
      <c r="O499" s="191"/>
      <c r="P499" s="191"/>
      <c r="Q499" s="203"/>
    </row>
    <row r="500" spans="6:17" s="202" customFormat="1">
      <c r="F500" s="191"/>
      <c r="G500" s="191"/>
      <c r="H500" s="191"/>
      <c r="I500" s="191"/>
      <c r="J500" s="191"/>
      <c r="K500" s="191"/>
      <c r="L500" s="191"/>
      <c r="M500" s="191"/>
      <c r="O500" s="191"/>
      <c r="P500" s="191"/>
      <c r="Q500" s="203"/>
    </row>
    <row r="501" spans="6:17" s="202" customFormat="1">
      <c r="F501" s="191"/>
      <c r="G501" s="191"/>
      <c r="H501" s="191"/>
      <c r="I501" s="191"/>
      <c r="J501" s="191"/>
      <c r="K501" s="191"/>
      <c r="L501" s="191"/>
      <c r="M501" s="191"/>
      <c r="O501" s="191"/>
      <c r="P501" s="191"/>
      <c r="Q501" s="203"/>
    </row>
    <row r="502" spans="6:17" s="202" customFormat="1">
      <c r="F502" s="191"/>
      <c r="G502" s="191"/>
      <c r="H502" s="191"/>
      <c r="I502" s="191"/>
      <c r="J502" s="191"/>
      <c r="K502" s="191"/>
      <c r="L502" s="191"/>
      <c r="M502" s="191"/>
      <c r="O502" s="191"/>
      <c r="P502" s="191"/>
      <c r="Q502" s="203"/>
    </row>
    <row r="503" spans="6:17" s="202" customFormat="1">
      <c r="F503" s="191"/>
      <c r="G503" s="191"/>
      <c r="H503" s="191"/>
      <c r="I503" s="191"/>
      <c r="J503" s="191"/>
      <c r="K503" s="191"/>
      <c r="L503" s="191"/>
      <c r="M503" s="191"/>
      <c r="O503" s="191"/>
      <c r="P503" s="191"/>
      <c r="Q503" s="203"/>
    </row>
    <row r="504" spans="6:17" s="202" customFormat="1">
      <c r="F504" s="191"/>
      <c r="G504" s="191"/>
      <c r="H504" s="191"/>
      <c r="I504" s="191"/>
      <c r="J504" s="191"/>
      <c r="K504" s="191"/>
      <c r="L504" s="191"/>
      <c r="M504" s="191"/>
      <c r="O504" s="191"/>
      <c r="P504" s="191"/>
      <c r="Q504" s="203"/>
    </row>
    <row r="505" spans="6:17" s="202" customFormat="1">
      <c r="F505" s="191"/>
      <c r="G505" s="191"/>
      <c r="H505" s="191"/>
      <c r="I505" s="191"/>
      <c r="J505" s="191"/>
      <c r="K505" s="191"/>
      <c r="L505" s="191"/>
      <c r="M505" s="191"/>
      <c r="O505" s="191"/>
      <c r="P505" s="191"/>
      <c r="Q505" s="203"/>
    </row>
    <row r="506" spans="6:17" s="202" customFormat="1">
      <c r="F506" s="191"/>
      <c r="G506" s="191"/>
      <c r="H506" s="191"/>
      <c r="I506" s="191"/>
      <c r="J506" s="191"/>
      <c r="K506" s="191"/>
      <c r="L506" s="191"/>
      <c r="M506" s="191"/>
      <c r="O506" s="191"/>
      <c r="P506" s="191"/>
      <c r="Q506" s="203"/>
    </row>
    <row r="507" spans="6:17" s="202" customFormat="1">
      <c r="F507" s="191"/>
      <c r="G507" s="191"/>
      <c r="H507" s="191"/>
      <c r="I507" s="191"/>
      <c r="J507" s="191"/>
      <c r="K507" s="191"/>
      <c r="L507" s="191"/>
      <c r="M507" s="191"/>
      <c r="O507" s="191"/>
      <c r="P507" s="191"/>
      <c r="Q507" s="203"/>
    </row>
    <row r="508" spans="6:17" s="202" customFormat="1">
      <c r="F508" s="191"/>
      <c r="G508" s="191"/>
      <c r="H508" s="191"/>
      <c r="I508" s="191"/>
      <c r="J508" s="191"/>
      <c r="K508" s="191"/>
      <c r="L508" s="191"/>
      <c r="M508" s="191"/>
      <c r="O508" s="191"/>
      <c r="P508" s="191"/>
      <c r="Q508" s="203"/>
    </row>
    <row r="509" spans="6:17" s="202" customFormat="1">
      <c r="F509" s="191"/>
      <c r="G509" s="191"/>
      <c r="H509" s="191"/>
      <c r="I509" s="191"/>
      <c r="J509" s="191"/>
      <c r="K509" s="191"/>
      <c r="L509" s="191"/>
      <c r="M509" s="191"/>
      <c r="O509" s="191"/>
      <c r="P509" s="191"/>
      <c r="Q509" s="203"/>
    </row>
    <row r="510" spans="6:17" s="202" customFormat="1">
      <c r="F510" s="191"/>
      <c r="G510" s="191"/>
      <c r="H510" s="191"/>
      <c r="I510" s="191"/>
      <c r="J510" s="191"/>
      <c r="K510" s="191"/>
      <c r="L510" s="191"/>
      <c r="M510" s="191"/>
      <c r="O510" s="191"/>
      <c r="P510" s="191"/>
      <c r="Q510" s="203"/>
    </row>
    <row r="511" spans="6:17" s="202" customFormat="1">
      <c r="F511" s="191"/>
      <c r="G511" s="191"/>
      <c r="H511" s="191"/>
      <c r="I511" s="191"/>
      <c r="J511" s="191"/>
      <c r="K511" s="191"/>
      <c r="L511" s="191"/>
      <c r="M511" s="191"/>
      <c r="O511" s="191"/>
      <c r="P511" s="191"/>
      <c r="Q511" s="203"/>
    </row>
    <row r="512" spans="6:17" s="202" customFormat="1">
      <c r="F512" s="191"/>
      <c r="G512" s="191"/>
      <c r="H512" s="191"/>
      <c r="I512" s="191"/>
      <c r="J512" s="191"/>
      <c r="K512" s="191"/>
      <c r="L512" s="191"/>
      <c r="M512" s="191"/>
      <c r="O512" s="191"/>
      <c r="P512" s="191"/>
      <c r="Q512" s="203"/>
    </row>
    <row r="513" spans="6:17" s="202" customFormat="1">
      <c r="F513" s="191"/>
      <c r="G513" s="191"/>
      <c r="H513" s="191"/>
      <c r="I513" s="191"/>
      <c r="J513" s="191"/>
      <c r="K513" s="191"/>
      <c r="L513" s="191"/>
      <c r="M513" s="191"/>
      <c r="O513" s="191"/>
      <c r="P513" s="191"/>
      <c r="Q513" s="203"/>
    </row>
    <row r="514" spans="6:17" s="202" customFormat="1">
      <c r="F514" s="191"/>
      <c r="G514" s="191"/>
      <c r="H514" s="191"/>
      <c r="I514" s="191"/>
      <c r="J514" s="191"/>
      <c r="K514" s="191"/>
      <c r="L514" s="191"/>
      <c r="M514" s="191"/>
      <c r="O514" s="191"/>
      <c r="P514" s="191"/>
      <c r="Q514" s="203"/>
    </row>
    <row r="515" spans="6:17" s="202" customFormat="1">
      <c r="F515" s="191"/>
      <c r="G515" s="191"/>
      <c r="H515" s="191"/>
      <c r="I515" s="191"/>
      <c r="J515" s="191"/>
      <c r="K515" s="191"/>
      <c r="L515" s="191"/>
      <c r="M515" s="191"/>
      <c r="O515" s="191"/>
      <c r="P515" s="191"/>
      <c r="Q515" s="203"/>
    </row>
    <row r="516" spans="6:17" s="202" customFormat="1">
      <c r="F516" s="191"/>
      <c r="G516" s="191"/>
      <c r="H516" s="191"/>
      <c r="I516" s="191"/>
      <c r="J516" s="191"/>
      <c r="K516" s="191"/>
      <c r="L516" s="191"/>
      <c r="M516" s="191"/>
      <c r="O516" s="191"/>
      <c r="P516" s="191"/>
      <c r="Q516" s="203"/>
    </row>
    <row r="517" spans="6:17" s="202" customFormat="1">
      <c r="F517" s="191"/>
      <c r="G517" s="191"/>
      <c r="H517" s="191"/>
      <c r="I517" s="191"/>
      <c r="J517" s="191"/>
      <c r="K517" s="191"/>
      <c r="L517" s="191"/>
      <c r="M517" s="191"/>
      <c r="O517" s="191"/>
      <c r="P517" s="191"/>
      <c r="Q517" s="203"/>
    </row>
    <row r="518" spans="6:17" s="202" customFormat="1">
      <c r="F518" s="191"/>
      <c r="G518" s="191"/>
      <c r="H518" s="191"/>
      <c r="I518" s="191"/>
      <c r="J518" s="191"/>
      <c r="K518" s="191"/>
      <c r="L518" s="191"/>
      <c r="M518" s="191"/>
      <c r="O518" s="191"/>
      <c r="P518" s="191"/>
      <c r="Q518" s="203"/>
    </row>
    <row r="519" spans="6:17" s="202" customFormat="1">
      <c r="F519" s="191"/>
      <c r="G519" s="191"/>
      <c r="H519" s="191"/>
      <c r="I519" s="191"/>
      <c r="J519" s="191"/>
      <c r="K519" s="191"/>
      <c r="L519" s="191"/>
      <c r="M519" s="191"/>
      <c r="O519" s="191"/>
      <c r="P519" s="191"/>
      <c r="Q519" s="203"/>
    </row>
    <row r="520" spans="6:17" s="202" customFormat="1">
      <c r="F520" s="191"/>
      <c r="G520" s="191"/>
      <c r="H520" s="191"/>
      <c r="I520" s="191"/>
      <c r="J520" s="191"/>
      <c r="K520" s="191"/>
      <c r="L520" s="191"/>
      <c r="M520" s="191"/>
      <c r="O520" s="191"/>
      <c r="P520" s="191"/>
      <c r="Q520" s="203"/>
    </row>
    <row r="521" spans="6:17" s="202" customFormat="1">
      <c r="F521" s="191"/>
      <c r="G521" s="191"/>
      <c r="H521" s="191"/>
      <c r="I521" s="191"/>
      <c r="J521" s="191"/>
      <c r="K521" s="191"/>
      <c r="L521" s="191"/>
      <c r="M521" s="191"/>
      <c r="O521" s="191"/>
      <c r="P521" s="191"/>
      <c r="Q521" s="203"/>
    </row>
    <row r="522" spans="6:17" s="202" customFormat="1">
      <c r="F522" s="191"/>
      <c r="G522" s="191"/>
      <c r="H522" s="191"/>
      <c r="I522" s="191"/>
      <c r="J522" s="191"/>
      <c r="K522" s="191"/>
      <c r="L522" s="191"/>
      <c r="M522" s="191"/>
      <c r="O522" s="191"/>
      <c r="P522" s="191"/>
      <c r="Q522" s="203"/>
    </row>
    <row r="523" spans="6:17" s="202" customFormat="1">
      <c r="F523" s="191"/>
      <c r="G523" s="191"/>
      <c r="H523" s="191"/>
      <c r="I523" s="191"/>
      <c r="J523" s="191"/>
      <c r="K523" s="191"/>
      <c r="L523" s="191"/>
      <c r="M523" s="191"/>
      <c r="O523" s="191"/>
      <c r="P523" s="191"/>
      <c r="Q523" s="203"/>
    </row>
    <row r="524" spans="6:17" s="202" customFormat="1">
      <c r="F524" s="191"/>
      <c r="G524" s="191"/>
      <c r="H524" s="191"/>
      <c r="I524" s="191"/>
      <c r="J524" s="191"/>
      <c r="K524" s="191"/>
      <c r="L524" s="191"/>
      <c r="M524" s="191"/>
      <c r="O524" s="191"/>
      <c r="P524" s="191"/>
      <c r="Q524" s="203"/>
    </row>
    <row r="525" spans="6:17" s="202" customFormat="1">
      <c r="F525" s="191"/>
      <c r="G525" s="191"/>
      <c r="H525" s="191"/>
      <c r="I525" s="191"/>
      <c r="J525" s="191"/>
      <c r="K525" s="191"/>
      <c r="L525" s="191"/>
      <c r="M525" s="191"/>
      <c r="O525" s="191"/>
      <c r="P525" s="191"/>
      <c r="Q525" s="203"/>
    </row>
    <row r="526" spans="6:17" s="202" customFormat="1">
      <c r="F526" s="191"/>
      <c r="G526" s="191"/>
      <c r="H526" s="191"/>
      <c r="I526" s="191"/>
      <c r="J526" s="191"/>
      <c r="K526" s="191"/>
      <c r="L526" s="191"/>
      <c r="M526" s="191"/>
      <c r="O526" s="191"/>
      <c r="P526" s="191"/>
      <c r="Q526" s="203"/>
    </row>
    <row r="527" spans="6:17" s="202" customFormat="1">
      <c r="F527" s="191"/>
      <c r="G527" s="191"/>
      <c r="H527" s="191"/>
      <c r="I527" s="191"/>
      <c r="J527" s="191"/>
      <c r="K527" s="191"/>
      <c r="L527" s="191"/>
      <c r="M527" s="191"/>
      <c r="O527" s="191"/>
      <c r="P527" s="191"/>
      <c r="Q527" s="203"/>
    </row>
    <row r="528" spans="6:17" s="202" customFormat="1">
      <c r="F528" s="191"/>
      <c r="G528" s="191"/>
      <c r="H528" s="191"/>
      <c r="I528" s="191"/>
      <c r="J528" s="191"/>
      <c r="K528" s="191"/>
      <c r="L528" s="191"/>
      <c r="M528" s="191"/>
      <c r="O528" s="191"/>
      <c r="P528" s="191"/>
      <c r="Q528" s="203"/>
    </row>
    <row r="529" spans="6:17" s="202" customFormat="1">
      <c r="F529" s="191"/>
      <c r="G529" s="191"/>
      <c r="H529" s="191"/>
      <c r="I529" s="191"/>
      <c r="J529" s="191"/>
      <c r="K529" s="191"/>
      <c r="L529" s="191"/>
      <c r="M529" s="191"/>
      <c r="O529" s="191"/>
      <c r="P529" s="191"/>
      <c r="Q529" s="203"/>
    </row>
    <row r="530" spans="6:17" s="202" customFormat="1">
      <c r="F530" s="191"/>
      <c r="G530" s="191"/>
      <c r="H530" s="191"/>
      <c r="I530" s="191"/>
      <c r="J530" s="191"/>
      <c r="K530" s="191"/>
      <c r="L530" s="191"/>
      <c r="M530" s="191"/>
      <c r="O530" s="191"/>
      <c r="P530" s="191"/>
      <c r="Q530" s="203"/>
    </row>
    <row r="531" spans="6:17" s="202" customFormat="1">
      <c r="F531" s="191"/>
      <c r="G531" s="191"/>
      <c r="H531" s="191"/>
      <c r="I531" s="191"/>
      <c r="J531" s="191"/>
      <c r="K531" s="191"/>
      <c r="L531" s="191"/>
      <c r="M531" s="191"/>
      <c r="O531" s="191"/>
      <c r="P531" s="191"/>
      <c r="Q531" s="203"/>
    </row>
    <row r="532" spans="6:17" s="202" customFormat="1">
      <c r="F532" s="191"/>
      <c r="G532" s="191"/>
      <c r="H532" s="191"/>
      <c r="I532" s="191"/>
      <c r="J532" s="191"/>
      <c r="K532" s="191"/>
      <c r="L532" s="191"/>
      <c r="M532" s="191"/>
      <c r="O532" s="191"/>
      <c r="P532" s="191"/>
      <c r="Q532" s="203"/>
    </row>
    <row r="533" spans="6:17" s="202" customFormat="1">
      <c r="F533" s="191"/>
      <c r="G533" s="191"/>
      <c r="H533" s="191"/>
      <c r="I533" s="191"/>
      <c r="J533" s="191"/>
      <c r="K533" s="191"/>
      <c r="L533" s="191"/>
      <c r="M533" s="191"/>
      <c r="O533" s="191"/>
      <c r="P533" s="191"/>
      <c r="Q533" s="203"/>
    </row>
    <row r="534" spans="6:17" s="202" customFormat="1">
      <c r="F534" s="191"/>
      <c r="G534" s="191"/>
      <c r="H534" s="191"/>
      <c r="I534" s="191"/>
      <c r="J534" s="191"/>
      <c r="K534" s="191"/>
      <c r="L534" s="191"/>
      <c r="M534" s="191"/>
      <c r="O534" s="191"/>
      <c r="P534" s="191"/>
      <c r="Q534" s="203"/>
    </row>
    <row r="535" spans="6:17" s="202" customFormat="1">
      <c r="F535" s="191"/>
      <c r="G535" s="191"/>
      <c r="H535" s="191"/>
      <c r="I535" s="191"/>
      <c r="J535" s="191"/>
      <c r="K535" s="191"/>
      <c r="L535" s="191"/>
      <c r="M535" s="191"/>
      <c r="O535" s="191"/>
      <c r="P535" s="191"/>
      <c r="Q535" s="203"/>
    </row>
    <row r="536" spans="6:17" s="202" customFormat="1">
      <c r="F536" s="191"/>
      <c r="G536" s="191"/>
      <c r="H536" s="191"/>
      <c r="I536" s="191"/>
      <c r="J536" s="191"/>
      <c r="K536" s="191"/>
      <c r="L536" s="191"/>
      <c r="M536" s="191"/>
      <c r="O536" s="191"/>
      <c r="P536" s="191"/>
      <c r="Q536" s="203"/>
    </row>
    <row r="537" spans="6:17" s="202" customFormat="1">
      <c r="F537" s="191"/>
      <c r="G537" s="191"/>
      <c r="H537" s="191"/>
      <c r="I537" s="191"/>
      <c r="J537" s="191"/>
      <c r="K537" s="191"/>
      <c r="L537" s="191"/>
      <c r="M537" s="191"/>
      <c r="O537" s="191"/>
      <c r="P537" s="191"/>
      <c r="Q537" s="203"/>
    </row>
    <row r="538" spans="6:17" s="202" customFormat="1">
      <c r="F538" s="191"/>
      <c r="G538" s="191"/>
      <c r="H538" s="191"/>
      <c r="I538" s="191"/>
      <c r="J538" s="191"/>
      <c r="K538" s="191"/>
      <c r="L538" s="191"/>
      <c r="M538" s="191"/>
      <c r="O538" s="191"/>
      <c r="P538" s="191"/>
      <c r="Q538" s="203"/>
    </row>
    <row r="539" spans="6:17" s="202" customFormat="1">
      <c r="F539" s="191"/>
      <c r="G539" s="191"/>
      <c r="H539" s="191"/>
      <c r="I539" s="191"/>
      <c r="J539" s="191"/>
      <c r="K539" s="191"/>
      <c r="L539" s="191"/>
      <c r="M539" s="191"/>
      <c r="O539" s="191"/>
      <c r="P539" s="191"/>
      <c r="Q539" s="203"/>
    </row>
    <row r="540" spans="6:17" s="202" customFormat="1">
      <c r="F540" s="191"/>
      <c r="G540" s="191"/>
      <c r="H540" s="191"/>
      <c r="I540" s="191"/>
      <c r="J540" s="191"/>
      <c r="K540" s="191"/>
      <c r="L540" s="191"/>
      <c r="M540" s="191"/>
      <c r="O540" s="191"/>
      <c r="P540" s="191"/>
      <c r="Q540" s="203"/>
    </row>
    <row r="541" spans="6:17" s="202" customFormat="1">
      <c r="F541" s="191"/>
      <c r="G541" s="191"/>
      <c r="H541" s="191"/>
      <c r="I541" s="191"/>
      <c r="J541" s="191"/>
      <c r="K541" s="191"/>
      <c r="L541" s="191"/>
      <c r="M541" s="191"/>
      <c r="O541" s="191"/>
      <c r="P541" s="191"/>
      <c r="Q541" s="203"/>
    </row>
    <row r="542" spans="6:17" s="202" customFormat="1">
      <c r="F542" s="191"/>
      <c r="G542" s="191"/>
      <c r="H542" s="191"/>
      <c r="I542" s="191"/>
      <c r="J542" s="191"/>
      <c r="K542" s="191"/>
      <c r="L542" s="191"/>
      <c r="M542" s="191"/>
      <c r="O542" s="191"/>
      <c r="P542" s="191"/>
      <c r="Q542" s="203"/>
    </row>
    <row r="543" spans="6:17" s="202" customFormat="1">
      <c r="F543" s="191"/>
      <c r="G543" s="191"/>
      <c r="H543" s="191"/>
      <c r="I543" s="191"/>
      <c r="J543" s="191"/>
      <c r="K543" s="191"/>
      <c r="L543" s="191"/>
      <c r="M543" s="191"/>
      <c r="O543" s="191"/>
      <c r="P543" s="191"/>
      <c r="Q543" s="203"/>
    </row>
    <row r="544" spans="6:17" s="202" customFormat="1">
      <c r="F544" s="191"/>
      <c r="G544" s="191"/>
      <c r="H544" s="191"/>
      <c r="I544" s="191"/>
      <c r="J544" s="191"/>
      <c r="K544" s="191"/>
      <c r="L544" s="191"/>
      <c r="M544" s="191"/>
      <c r="O544" s="191"/>
      <c r="P544" s="191"/>
      <c r="Q544" s="203"/>
    </row>
    <row r="545" spans="6:17" s="202" customFormat="1">
      <c r="F545" s="191"/>
      <c r="G545" s="191"/>
      <c r="H545" s="191"/>
      <c r="I545" s="191"/>
      <c r="J545" s="191"/>
      <c r="K545" s="191"/>
      <c r="L545" s="191"/>
      <c r="M545" s="191"/>
      <c r="O545" s="191"/>
      <c r="P545" s="191"/>
      <c r="Q545" s="203"/>
    </row>
    <row r="546" spans="6:17" s="202" customFormat="1">
      <c r="F546" s="191"/>
      <c r="G546" s="191"/>
      <c r="H546" s="191"/>
      <c r="I546" s="191"/>
      <c r="J546" s="191"/>
      <c r="K546" s="191"/>
      <c r="L546" s="191"/>
      <c r="M546" s="191"/>
      <c r="O546" s="191"/>
      <c r="P546" s="191"/>
      <c r="Q546" s="203"/>
    </row>
    <row r="547" spans="6:17" s="202" customFormat="1">
      <c r="F547" s="191"/>
      <c r="G547" s="191"/>
      <c r="H547" s="191"/>
      <c r="I547" s="191"/>
      <c r="J547" s="191"/>
      <c r="K547" s="191"/>
      <c r="L547" s="191"/>
      <c r="M547" s="191"/>
      <c r="O547" s="191"/>
      <c r="P547" s="191"/>
      <c r="Q547" s="203"/>
    </row>
    <row r="548" spans="6:17" s="202" customFormat="1">
      <c r="F548" s="191"/>
      <c r="G548" s="191"/>
      <c r="H548" s="191"/>
      <c r="I548" s="191"/>
      <c r="J548" s="191"/>
      <c r="K548" s="191"/>
      <c r="L548" s="191"/>
      <c r="M548" s="191"/>
      <c r="O548" s="191"/>
      <c r="P548" s="191"/>
      <c r="Q548" s="203"/>
    </row>
    <row r="549" spans="6:17" s="202" customFormat="1">
      <c r="F549" s="191"/>
      <c r="G549" s="191"/>
      <c r="H549" s="191"/>
      <c r="I549" s="191"/>
      <c r="J549" s="191"/>
      <c r="K549" s="191"/>
      <c r="L549" s="191"/>
      <c r="M549" s="191"/>
      <c r="O549" s="191"/>
      <c r="P549" s="191"/>
      <c r="Q549" s="203"/>
    </row>
    <row r="550" spans="6:17" s="202" customFormat="1">
      <c r="F550" s="191"/>
      <c r="G550" s="191"/>
      <c r="H550" s="191"/>
      <c r="I550" s="191"/>
      <c r="J550" s="191"/>
      <c r="K550" s="191"/>
      <c r="L550" s="191"/>
      <c r="M550" s="191"/>
      <c r="O550" s="191"/>
      <c r="P550" s="191"/>
      <c r="Q550" s="203"/>
    </row>
    <row r="551" spans="6:17" s="202" customFormat="1">
      <c r="F551" s="191"/>
      <c r="G551" s="191"/>
      <c r="H551" s="191"/>
      <c r="I551" s="191"/>
      <c r="J551" s="191"/>
      <c r="K551" s="191"/>
      <c r="L551" s="191"/>
      <c r="M551" s="191"/>
      <c r="O551" s="191"/>
      <c r="P551" s="191"/>
      <c r="Q551" s="203"/>
    </row>
    <row r="552" spans="6:17" s="202" customFormat="1">
      <c r="F552" s="191"/>
      <c r="G552" s="191"/>
      <c r="H552" s="191"/>
      <c r="I552" s="191"/>
      <c r="J552" s="191"/>
      <c r="K552" s="191"/>
      <c r="L552" s="191"/>
      <c r="M552" s="191"/>
      <c r="O552" s="191"/>
      <c r="P552" s="191"/>
      <c r="Q552" s="203"/>
    </row>
    <row r="553" spans="6:17" s="202" customFormat="1">
      <c r="F553" s="191"/>
      <c r="G553" s="191"/>
      <c r="H553" s="191"/>
      <c r="I553" s="191"/>
      <c r="J553" s="191"/>
      <c r="K553" s="191"/>
      <c r="L553" s="191"/>
      <c r="M553" s="191"/>
      <c r="O553" s="191"/>
      <c r="P553" s="191"/>
      <c r="Q553" s="203"/>
    </row>
    <row r="554" spans="6:17" s="202" customFormat="1">
      <c r="F554" s="191"/>
      <c r="G554" s="191"/>
      <c r="H554" s="191"/>
      <c r="I554" s="191"/>
      <c r="J554" s="191"/>
      <c r="K554" s="191"/>
      <c r="L554" s="191"/>
      <c r="M554" s="191"/>
      <c r="O554" s="191"/>
      <c r="P554" s="191"/>
      <c r="Q554" s="203"/>
    </row>
    <row r="555" spans="6:17" s="202" customFormat="1">
      <c r="F555" s="191"/>
      <c r="G555" s="191"/>
      <c r="H555" s="191"/>
      <c r="I555" s="191"/>
      <c r="J555" s="191"/>
      <c r="K555" s="191"/>
      <c r="L555" s="191"/>
      <c r="M555" s="191"/>
      <c r="O555" s="191"/>
      <c r="P555" s="191"/>
      <c r="Q555" s="203"/>
    </row>
    <row r="556" spans="6:17" s="202" customFormat="1">
      <c r="F556" s="191"/>
      <c r="G556" s="191"/>
      <c r="H556" s="191"/>
      <c r="I556" s="191"/>
      <c r="J556" s="191"/>
      <c r="K556" s="191"/>
      <c r="L556" s="191"/>
      <c r="M556" s="191"/>
      <c r="O556" s="191"/>
      <c r="P556" s="191"/>
      <c r="Q556" s="203"/>
    </row>
    <row r="557" spans="6:17" s="202" customFormat="1">
      <c r="F557" s="191"/>
      <c r="G557" s="191"/>
      <c r="H557" s="191"/>
      <c r="I557" s="191"/>
      <c r="J557" s="191"/>
      <c r="K557" s="191"/>
      <c r="L557" s="191"/>
      <c r="M557" s="191"/>
      <c r="O557" s="191"/>
      <c r="P557" s="191"/>
      <c r="Q557" s="203"/>
    </row>
    <row r="558" spans="6:17" s="202" customFormat="1">
      <c r="F558" s="191"/>
      <c r="G558" s="191"/>
      <c r="H558" s="191"/>
      <c r="I558" s="191"/>
      <c r="J558" s="191"/>
      <c r="K558" s="191"/>
      <c r="L558" s="191"/>
      <c r="M558" s="191"/>
      <c r="O558" s="191"/>
      <c r="P558" s="191"/>
      <c r="Q558" s="203"/>
    </row>
    <row r="559" spans="6:17" s="202" customFormat="1">
      <c r="F559" s="191"/>
      <c r="G559" s="191"/>
      <c r="H559" s="191"/>
      <c r="I559" s="191"/>
      <c r="J559" s="191"/>
      <c r="K559" s="191"/>
      <c r="L559" s="191"/>
      <c r="M559" s="191"/>
      <c r="O559" s="191"/>
      <c r="P559" s="191"/>
      <c r="Q559" s="203"/>
    </row>
    <row r="560" spans="6:17" s="202" customFormat="1">
      <c r="F560" s="191"/>
      <c r="G560" s="191"/>
      <c r="H560" s="191"/>
      <c r="I560" s="191"/>
      <c r="J560" s="191"/>
      <c r="K560" s="191"/>
      <c r="L560" s="191"/>
      <c r="M560" s="191"/>
      <c r="O560" s="191"/>
      <c r="P560" s="191"/>
      <c r="Q560" s="203"/>
    </row>
    <row r="561" spans="6:17" s="202" customFormat="1">
      <c r="F561" s="191"/>
      <c r="G561" s="191"/>
      <c r="H561" s="191"/>
      <c r="I561" s="191"/>
      <c r="J561" s="191"/>
      <c r="K561" s="191"/>
      <c r="L561" s="191"/>
      <c r="M561" s="191"/>
      <c r="O561" s="191"/>
      <c r="P561" s="191"/>
      <c r="Q561" s="203"/>
    </row>
    <row r="562" spans="6:17" s="202" customFormat="1">
      <c r="F562" s="191"/>
      <c r="G562" s="191"/>
      <c r="H562" s="191"/>
      <c r="I562" s="191"/>
      <c r="J562" s="191"/>
      <c r="K562" s="191"/>
      <c r="L562" s="191"/>
      <c r="M562" s="191"/>
      <c r="O562" s="191"/>
      <c r="P562" s="191"/>
      <c r="Q562" s="203"/>
    </row>
    <row r="563" spans="6:17" s="202" customFormat="1">
      <c r="F563" s="191"/>
      <c r="G563" s="191"/>
      <c r="H563" s="191"/>
      <c r="I563" s="191"/>
      <c r="J563" s="191"/>
      <c r="K563" s="191"/>
      <c r="L563" s="191"/>
      <c r="M563" s="191"/>
      <c r="O563" s="191"/>
      <c r="P563" s="191"/>
      <c r="Q563" s="203"/>
    </row>
    <row r="564" spans="6:17" s="202" customFormat="1">
      <c r="F564" s="191"/>
      <c r="G564" s="191"/>
      <c r="H564" s="191"/>
      <c r="I564" s="191"/>
      <c r="J564" s="191"/>
      <c r="K564" s="191"/>
      <c r="L564" s="191"/>
      <c r="M564" s="191"/>
      <c r="O564" s="191"/>
      <c r="P564" s="191"/>
      <c r="Q564" s="203"/>
    </row>
    <row r="565" spans="6:17" s="202" customFormat="1">
      <c r="F565" s="191"/>
      <c r="G565" s="191"/>
      <c r="H565" s="191"/>
      <c r="I565" s="191"/>
      <c r="J565" s="191"/>
      <c r="K565" s="191"/>
      <c r="L565" s="191"/>
      <c r="M565" s="191"/>
      <c r="O565" s="191"/>
      <c r="P565" s="191"/>
      <c r="Q565" s="203"/>
    </row>
    <row r="566" spans="6:17" s="202" customFormat="1">
      <c r="F566" s="191"/>
      <c r="G566" s="191"/>
      <c r="H566" s="191"/>
      <c r="I566" s="191"/>
      <c r="J566" s="191"/>
      <c r="K566" s="191"/>
      <c r="L566" s="191"/>
      <c r="M566" s="191"/>
      <c r="O566" s="191"/>
      <c r="P566" s="191"/>
      <c r="Q566" s="203"/>
    </row>
    <row r="567" spans="6:17" s="202" customFormat="1">
      <c r="F567" s="191"/>
      <c r="G567" s="191"/>
      <c r="H567" s="191"/>
      <c r="I567" s="191"/>
      <c r="J567" s="191"/>
      <c r="K567" s="191"/>
      <c r="L567" s="191"/>
      <c r="M567" s="191"/>
      <c r="O567" s="191"/>
      <c r="P567" s="191"/>
      <c r="Q567" s="203"/>
    </row>
    <row r="568" spans="6:17" s="202" customFormat="1">
      <c r="F568" s="191"/>
      <c r="G568" s="191"/>
      <c r="H568" s="191"/>
      <c r="I568" s="191"/>
      <c r="J568" s="191"/>
      <c r="K568" s="191"/>
      <c r="L568" s="191"/>
      <c r="M568" s="191"/>
      <c r="O568" s="191"/>
      <c r="P568" s="191"/>
      <c r="Q568" s="203"/>
    </row>
    <row r="569" spans="6:17" s="202" customFormat="1">
      <c r="F569" s="191"/>
      <c r="G569" s="191"/>
      <c r="H569" s="191"/>
      <c r="I569" s="191"/>
      <c r="J569" s="191"/>
      <c r="K569" s="191"/>
      <c r="L569" s="191"/>
      <c r="M569" s="191"/>
      <c r="O569" s="191"/>
      <c r="P569" s="191"/>
      <c r="Q569" s="203"/>
    </row>
    <row r="570" spans="6:17" s="202" customFormat="1">
      <c r="F570" s="191"/>
      <c r="G570" s="191"/>
      <c r="H570" s="191"/>
      <c r="I570" s="191"/>
      <c r="J570" s="191"/>
      <c r="K570" s="191"/>
      <c r="L570" s="191"/>
      <c r="M570" s="191"/>
      <c r="O570" s="191"/>
      <c r="P570" s="191"/>
      <c r="Q570" s="203"/>
    </row>
    <row r="571" spans="6:17" s="202" customFormat="1">
      <c r="F571" s="191"/>
      <c r="G571" s="191"/>
      <c r="H571" s="191"/>
      <c r="I571" s="191"/>
      <c r="J571" s="191"/>
      <c r="K571" s="191"/>
      <c r="L571" s="191"/>
      <c r="M571" s="191"/>
      <c r="O571" s="191"/>
      <c r="P571" s="191"/>
      <c r="Q571" s="203"/>
    </row>
    <row r="572" spans="6:17" s="202" customFormat="1">
      <c r="F572" s="191"/>
      <c r="G572" s="191"/>
      <c r="H572" s="191"/>
      <c r="I572" s="191"/>
      <c r="J572" s="191"/>
      <c r="K572" s="191"/>
      <c r="L572" s="191"/>
      <c r="M572" s="191"/>
      <c r="O572" s="191"/>
      <c r="P572" s="191"/>
      <c r="Q572" s="203"/>
    </row>
    <row r="573" spans="6:17" s="202" customFormat="1">
      <c r="F573" s="191"/>
      <c r="G573" s="191"/>
      <c r="H573" s="191"/>
      <c r="I573" s="191"/>
      <c r="J573" s="191"/>
      <c r="K573" s="191"/>
      <c r="L573" s="191"/>
      <c r="M573" s="191"/>
      <c r="O573" s="191"/>
      <c r="P573" s="191"/>
      <c r="Q573" s="203"/>
    </row>
    <row r="574" spans="6:17" s="202" customFormat="1">
      <c r="F574" s="191"/>
      <c r="G574" s="191"/>
      <c r="H574" s="191"/>
      <c r="I574" s="191"/>
      <c r="J574" s="191"/>
      <c r="K574" s="191"/>
      <c r="L574" s="191"/>
      <c r="M574" s="191"/>
      <c r="O574" s="191"/>
      <c r="P574" s="191"/>
      <c r="Q574" s="203"/>
    </row>
    <row r="575" spans="6:17" s="202" customFormat="1">
      <c r="F575" s="191"/>
      <c r="G575" s="191"/>
      <c r="H575" s="191"/>
      <c r="I575" s="191"/>
      <c r="J575" s="191"/>
      <c r="K575" s="191"/>
      <c r="L575" s="191"/>
      <c r="M575" s="191"/>
      <c r="O575" s="191"/>
      <c r="P575" s="191"/>
      <c r="Q575" s="203"/>
    </row>
    <row r="576" spans="6:17" s="202" customFormat="1">
      <c r="F576" s="191"/>
      <c r="G576" s="191"/>
      <c r="H576" s="191"/>
      <c r="I576" s="191"/>
      <c r="J576" s="191"/>
      <c r="K576" s="191"/>
      <c r="L576" s="191"/>
      <c r="M576" s="191"/>
      <c r="O576" s="191"/>
      <c r="P576" s="191"/>
      <c r="Q576" s="203"/>
    </row>
    <row r="577" spans="6:17" s="202" customFormat="1">
      <c r="F577" s="191"/>
      <c r="G577" s="191"/>
      <c r="H577" s="191"/>
      <c r="I577" s="191"/>
      <c r="J577" s="191"/>
      <c r="K577" s="191"/>
      <c r="L577" s="191"/>
      <c r="M577" s="191"/>
      <c r="O577" s="191"/>
      <c r="P577" s="191"/>
      <c r="Q577" s="203"/>
    </row>
    <row r="578" spans="6:17" s="202" customFormat="1">
      <c r="F578" s="191"/>
      <c r="G578" s="191"/>
      <c r="H578" s="191"/>
      <c r="I578" s="191"/>
      <c r="J578" s="191"/>
      <c r="K578" s="191"/>
      <c r="L578" s="191"/>
      <c r="M578" s="191"/>
      <c r="O578" s="191"/>
      <c r="P578" s="191"/>
      <c r="Q578" s="203"/>
    </row>
    <row r="579" spans="6:17" s="202" customFormat="1">
      <c r="F579" s="191"/>
      <c r="G579" s="191"/>
      <c r="H579" s="191"/>
      <c r="I579" s="191"/>
      <c r="J579" s="191"/>
      <c r="K579" s="191"/>
      <c r="L579" s="191"/>
      <c r="M579" s="191"/>
      <c r="O579" s="191"/>
      <c r="P579" s="191"/>
      <c r="Q579" s="203"/>
    </row>
    <row r="580" spans="6:17" s="202" customFormat="1">
      <c r="F580" s="191"/>
      <c r="G580" s="191"/>
      <c r="H580" s="191"/>
      <c r="I580" s="191"/>
      <c r="J580" s="191"/>
      <c r="K580" s="191"/>
      <c r="L580" s="191"/>
      <c r="M580" s="191"/>
      <c r="O580" s="191"/>
      <c r="P580" s="191"/>
      <c r="Q580" s="203"/>
    </row>
    <row r="581" spans="6:17" s="202" customFormat="1">
      <c r="F581" s="191"/>
      <c r="G581" s="191"/>
      <c r="H581" s="191"/>
      <c r="I581" s="191"/>
      <c r="J581" s="191"/>
      <c r="K581" s="191"/>
      <c r="L581" s="191"/>
      <c r="M581" s="191"/>
      <c r="O581" s="191"/>
      <c r="P581" s="191"/>
      <c r="Q581" s="203"/>
    </row>
    <row r="582" spans="6:17" s="202" customFormat="1">
      <c r="F582" s="191"/>
      <c r="G582" s="191"/>
      <c r="H582" s="191"/>
      <c r="I582" s="191"/>
      <c r="J582" s="191"/>
      <c r="K582" s="191"/>
      <c r="L582" s="191"/>
      <c r="M582" s="191"/>
      <c r="O582" s="191"/>
      <c r="P582" s="191"/>
      <c r="Q582" s="203"/>
    </row>
    <row r="583" spans="6:17" s="202" customFormat="1">
      <c r="F583" s="191"/>
      <c r="G583" s="191"/>
      <c r="H583" s="191"/>
      <c r="I583" s="191"/>
      <c r="J583" s="191"/>
      <c r="K583" s="191"/>
      <c r="L583" s="191"/>
      <c r="M583" s="191"/>
      <c r="O583" s="191"/>
      <c r="P583" s="191"/>
      <c r="Q583" s="203"/>
    </row>
    <row r="584" spans="6:17" s="202" customFormat="1">
      <c r="F584" s="191"/>
      <c r="G584" s="191"/>
      <c r="H584" s="191"/>
      <c r="I584" s="191"/>
      <c r="J584" s="191"/>
      <c r="K584" s="191"/>
      <c r="L584" s="191"/>
      <c r="M584" s="191"/>
      <c r="O584" s="191"/>
      <c r="P584" s="191"/>
      <c r="Q584" s="203"/>
    </row>
    <row r="585" spans="6:17" s="202" customFormat="1">
      <c r="F585" s="191"/>
      <c r="G585" s="191"/>
      <c r="H585" s="191"/>
      <c r="I585" s="191"/>
      <c r="J585" s="191"/>
      <c r="K585" s="191"/>
      <c r="L585" s="191"/>
      <c r="M585" s="191"/>
      <c r="O585" s="191"/>
      <c r="P585" s="191"/>
      <c r="Q585" s="203"/>
    </row>
    <row r="586" spans="6:17" s="202" customFormat="1">
      <c r="F586" s="191"/>
      <c r="G586" s="191"/>
      <c r="H586" s="191"/>
      <c r="I586" s="191"/>
      <c r="J586" s="191"/>
      <c r="K586" s="191"/>
      <c r="L586" s="191"/>
      <c r="M586" s="191"/>
      <c r="O586" s="191"/>
      <c r="P586" s="191"/>
      <c r="Q586" s="203"/>
    </row>
    <row r="587" spans="6:17" s="202" customFormat="1">
      <c r="F587" s="191"/>
      <c r="G587" s="191"/>
      <c r="H587" s="191"/>
      <c r="I587" s="191"/>
      <c r="J587" s="191"/>
      <c r="K587" s="191"/>
      <c r="L587" s="191"/>
      <c r="M587" s="191"/>
      <c r="O587" s="191"/>
      <c r="P587" s="191"/>
      <c r="Q587" s="203"/>
    </row>
    <row r="588" spans="6:17" s="202" customFormat="1">
      <c r="F588" s="191"/>
      <c r="G588" s="191"/>
      <c r="H588" s="191"/>
      <c r="I588" s="191"/>
      <c r="J588" s="191"/>
      <c r="K588" s="191"/>
      <c r="L588" s="191"/>
      <c r="M588" s="191"/>
      <c r="O588" s="191"/>
      <c r="P588" s="191"/>
      <c r="Q588" s="203"/>
    </row>
    <row r="589" spans="6:17" s="202" customFormat="1">
      <c r="F589" s="191"/>
      <c r="G589" s="191"/>
      <c r="H589" s="191"/>
      <c r="I589" s="191"/>
      <c r="J589" s="191"/>
      <c r="K589" s="191"/>
      <c r="L589" s="191"/>
      <c r="M589" s="191"/>
      <c r="O589" s="191"/>
      <c r="P589" s="191"/>
      <c r="Q589" s="203"/>
    </row>
    <row r="590" spans="6:17" s="202" customFormat="1">
      <c r="F590" s="191"/>
      <c r="G590" s="191"/>
      <c r="H590" s="191"/>
      <c r="I590" s="191"/>
      <c r="J590" s="191"/>
      <c r="K590" s="191"/>
      <c r="L590" s="191"/>
      <c r="M590" s="191"/>
      <c r="O590" s="191"/>
      <c r="P590" s="191"/>
      <c r="Q590" s="203"/>
    </row>
    <row r="591" spans="6:17" s="202" customFormat="1">
      <c r="F591" s="191"/>
      <c r="G591" s="191"/>
      <c r="H591" s="191"/>
      <c r="I591" s="191"/>
      <c r="J591" s="191"/>
      <c r="K591" s="191"/>
      <c r="L591" s="191"/>
      <c r="M591" s="191"/>
      <c r="O591" s="191"/>
      <c r="P591" s="191"/>
      <c r="Q591" s="203"/>
    </row>
    <row r="592" spans="6:17" s="202" customFormat="1">
      <c r="F592" s="191"/>
      <c r="G592" s="191"/>
      <c r="H592" s="191"/>
      <c r="I592" s="191"/>
      <c r="J592" s="191"/>
      <c r="K592" s="191"/>
      <c r="L592" s="191"/>
      <c r="M592" s="191"/>
      <c r="O592" s="191"/>
      <c r="P592" s="191"/>
      <c r="Q592" s="203"/>
    </row>
    <row r="593" spans="6:17" s="202" customFormat="1">
      <c r="F593" s="191"/>
      <c r="G593" s="191"/>
      <c r="H593" s="191"/>
      <c r="I593" s="191"/>
      <c r="J593" s="191"/>
      <c r="K593" s="191"/>
      <c r="L593" s="191"/>
      <c r="M593" s="191"/>
      <c r="O593" s="191"/>
      <c r="P593" s="191"/>
      <c r="Q593" s="203"/>
    </row>
    <row r="594" spans="6:17" s="202" customFormat="1">
      <c r="F594" s="191"/>
      <c r="G594" s="191"/>
      <c r="H594" s="191"/>
      <c r="I594" s="191"/>
      <c r="J594" s="191"/>
      <c r="K594" s="191"/>
      <c r="L594" s="191"/>
      <c r="M594" s="191"/>
      <c r="O594" s="191"/>
      <c r="P594" s="191"/>
      <c r="Q594" s="203"/>
    </row>
    <row r="595" spans="6:17" s="202" customFormat="1">
      <c r="F595" s="191"/>
      <c r="G595" s="191"/>
      <c r="H595" s="191"/>
      <c r="I595" s="191"/>
      <c r="J595" s="191"/>
      <c r="K595" s="191"/>
      <c r="L595" s="191"/>
      <c r="M595" s="191"/>
      <c r="O595" s="191"/>
      <c r="P595" s="191"/>
      <c r="Q595" s="203"/>
    </row>
    <row r="596" spans="6:17" s="202" customFormat="1">
      <c r="F596" s="191"/>
      <c r="G596" s="191"/>
      <c r="H596" s="191"/>
      <c r="I596" s="191"/>
      <c r="J596" s="191"/>
      <c r="K596" s="191"/>
      <c r="L596" s="191"/>
      <c r="M596" s="191"/>
      <c r="O596" s="191"/>
      <c r="P596" s="191"/>
      <c r="Q596" s="203"/>
    </row>
    <row r="597" spans="6:17" s="202" customFormat="1">
      <c r="F597" s="191"/>
      <c r="G597" s="191"/>
      <c r="H597" s="191"/>
      <c r="I597" s="191"/>
      <c r="J597" s="191"/>
      <c r="K597" s="191"/>
      <c r="L597" s="191"/>
      <c r="M597" s="191"/>
      <c r="O597" s="191"/>
      <c r="P597" s="191"/>
      <c r="Q597" s="203"/>
    </row>
    <row r="598" spans="6:17" s="202" customFormat="1">
      <c r="F598" s="191"/>
      <c r="G598" s="191"/>
      <c r="H598" s="191"/>
      <c r="I598" s="191"/>
      <c r="J598" s="191"/>
      <c r="K598" s="191"/>
      <c r="L598" s="191"/>
      <c r="M598" s="191"/>
      <c r="O598" s="191"/>
      <c r="P598" s="191"/>
      <c r="Q598" s="203"/>
    </row>
    <row r="599" spans="6:17" s="202" customFormat="1">
      <c r="F599" s="191"/>
      <c r="G599" s="191"/>
      <c r="H599" s="191"/>
      <c r="I599" s="191"/>
      <c r="J599" s="191"/>
      <c r="K599" s="191"/>
      <c r="L599" s="191"/>
      <c r="M599" s="191"/>
      <c r="O599" s="191"/>
      <c r="P599" s="191"/>
      <c r="Q599" s="203"/>
    </row>
    <row r="600" spans="6:17" s="202" customFormat="1">
      <c r="F600" s="191"/>
      <c r="G600" s="191"/>
      <c r="H600" s="191"/>
      <c r="I600" s="191"/>
      <c r="J600" s="191"/>
      <c r="K600" s="191"/>
      <c r="L600" s="191"/>
      <c r="M600" s="191"/>
      <c r="O600" s="191"/>
      <c r="P600" s="191"/>
      <c r="Q600" s="203"/>
    </row>
    <row r="601" spans="6:17" s="202" customFormat="1">
      <c r="F601" s="191"/>
      <c r="G601" s="191"/>
      <c r="H601" s="191"/>
      <c r="I601" s="191"/>
      <c r="J601" s="191"/>
      <c r="K601" s="191"/>
      <c r="L601" s="191"/>
      <c r="M601" s="191"/>
      <c r="O601" s="191"/>
      <c r="P601" s="191"/>
      <c r="Q601" s="203"/>
    </row>
    <row r="602" spans="6:17" s="202" customFormat="1">
      <c r="F602" s="191"/>
      <c r="G602" s="191"/>
      <c r="H602" s="191"/>
      <c r="I602" s="191"/>
      <c r="J602" s="191"/>
      <c r="K602" s="191"/>
      <c r="L602" s="191"/>
      <c r="M602" s="191"/>
      <c r="O602" s="191"/>
      <c r="P602" s="191"/>
      <c r="Q602" s="203"/>
    </row>
    <row r="603" spans="6:17" s="202" customFormat="1">
      <c r="F603" s="191"/>
      <c r="G603" s="191"/>
      <c r="H603" s="191"/>
      <c r="I603" s="191"/>
      <c r="J603" s="191"/>
      <c r="K603" s="191"/>
      <c r="L603" s="191"/>
      <c r="M603" s="191"/>
      <c r="O603" s="191"/>
      <c r="P603" s="191"/>
      <c r="Q603" s="203"/>
    </row>
    <row r="604" spans="6:17" s="202" customFormat="1">
      <c r="F604" s="191"/>
      <c r="G604" s="191"/>
      <c r="H604" s="191"/>
      <c r="I604" s="191"/>
      <c r="J604" s="191"/>
      <c r="K604" s="191"/>
      <c r="L604" s="191"/>
      <c r="M604" s="191"/>
      <c r="O604" s="191"/>
      <c r="P604" s="191"/>
      <c r="Q604" s="203"/>
    </row>
    <row r="605" spans="6:17" s="202" customFormat="1">
      <c r="F605" s="191"/>
      <c r="G605" s="191"/>
      <c r="H605" s="191"/>
      <c r="I605" s="191"/>
      <c r="J605" s="191"/>
      <c r="K605" s="191"/>
      <c r="L605" s="191"/>
      <c r="M605" s="191"/>
      <c r="O605" s="191"/>
      <c r="P605" s="191"/>
      <c r="Q605" s="203"/>
    </row>
    <row r="606" spans="6:17" s="202" customFormat="1">
      <c r="F606" s="191"/>
      <c r="G606" s="191"/>
      <c r="H606" s="191"/>
      <c r="I606" s="191"/>
      <c r="J606" s="191"/>
      <c r="K606" s="191"/>
      <c r="L606" s="191"/>
      <c r="M606" s="191"/>
      <c r="O606" s="191"/>
      <c r="P606" s="191"/>
      <c r="Q606" s="203"/>
    </row>
    <row r="607" spans="6:17" s="202" customFormat="1">
      <c r="F607" s="191"/>
      <c r="G607" s="191"/>
      <c r="H607" s="191"/>
      <c r="I607" s="191"/>
      <c r="J607" s="191"/>
      <c r="K607" s="191"/>
      <c r="L607" s="191"/>
      <c r="M607" s="191"/>
      <c r="O607" s="191"/>
      <c r="P607" s="191"/>
      <c r="Q607" s="203"/>
    </row>
    <row r="608" spans="6:17" s="202" customFormat="1">
      <c r="F608" s="191"/>
      <c r="G608" s="191"/>
      <c r="H608" s="191"/>
      <c r="I608" s="191"/>
      <c r="J608" s="191"/>
      <c r="K608" s="191"/>
      <c r="L608" s="191"/>
      <c r="M608" s="191"/>
      <c r="O608" s="191"/>
      <c r="P608" s="191"/>
      <c r="Q608" s="203"/>
    </row>
    <row r="609" spans="6:17" s="202" customFormat="1">
      <c r="F609" s="191"/>
      <c r="G609" s="191"/>
      <c r="H609" s="191"/>
      <c r="I609" s="191"/>
      <c r="J609" s="191"/>
      <c r="K609" s="191"/>
      <c r="L609" s="191"/>
      <c r="M609" s="191"/>
      <c r="O609" s="191"/>
      <c r="P609" s="191"/>
      <c r="Q609" s="203"/>
    </row>
    <row r="610" spans="6:17" s="202" customFormat="1">
      <c r="F610" s="191"/>
      <c r="G610" s="191"/>
      <c r="H610" s="191"/>
      <c r="I610" s="191"/>
      <c r="J610" s="191"/>
      <c r="K610" s="191"/>
      <c r="L610" s="191"/>
      <c r="M610" s="191"/>
      <c r="O610" s="191"/>
      <c r="P610" s="191"/>
      <c r="Q610" s="203"/>
    </row>
    <row r="611" spans="6:17" s="202" customFormat="1">
      <c r="F611" s="191"/>
      <c r="G611" s="191"/>
      <c r="H611" s="191"/>
      <c r="I611" s="191"/>
      <c r="J611" s="191"/>
      <c r="K611" s="191"/>
      <c r="L611" s="191"/>
      <c r="M611" s="191"/>
      <c r="O611" s="191"/>
      <c r="P611" s="191"/>
      <c r="Q611" s="203"/>
    </row>
    <row r="612" spans="6:17" s="202" customFormat="1">
      <c r="F612" s="191"/>
      <c r="G612" s="191"/>
      <c r="H612" s="191"/>
      <c r="I612" s="191"/>
      <c r="J612" s="191"/>
      <c r="K612" s="191"/>
      <c r="L612" s="191"/>
      <c r="M612" s="191"/>
      <c r="O612" s="191"/>
      <c r="P612" s="191"/>
      <c r="Q612" s="203"/>
    </row>
    <row r="613" spans="6:17" s="202" customFormat="1">
      <c r="F613" s="191"/>
      <c r="G613" s="191"/>
      <c r="H613" s="191"/>
      <c r="I613" s="191"/>
      <c r="J613" s="191"/>
      <c r="K613" s="191"/>
      <c r="L613" s="191"/>
      <c r="M613" s="191"/>
      <c r="O613" s="191"/>
      <c r="P613" s="191"/>
      <c r="Q613" s="203"/>
    </row>
    <row r="614" spans="6:17" s="202" customFormat="1">
      <c r="F614" s="191"/>
      <c r="G614" s="191"/>
      <c r="H614" s="191"/>
      <c r="I614" s="191"/>
      <c r="J614" s="191"/>
      <c r="K614" s="191"/>
      <c r="L614" s="191"/>
      <c r="M614" s="191"/>
      <c r="O614" s="191"/>
      <c r="P614" s="191"/>
      <c r="Q614" s="203"/>
    </row>
    <row r="615" spans="6:17" s="202" customFormat="1">
      <c r="F615" s="191"/>
      <c r="G615" s="191"/>
      <c r="H615" s="191"/>
      <c r="I615" s="191"/>
      <c r="J615" s="191"/>
      <c r="K615" s="191"/>
      <c r="L615" s="191"/>
      <c r="M615" s="191"/>
      <c r="O615" s="191"/>
      <c r="P615" s="191"/>
      <c r="Q615" s="203"/>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6" bestFit="1" customWidth="1"/>
    <col min="2" max="2" width="24.33203125" style="366" customWidth="1"/>
    <col min="3" max="3" width="5" style="365" customWidth="1"/>
    <col min="4" max="4" width="6.5546875" style="366" customWidth="1"/>
    <col min="5" max="5" width="16.109375" style="366" customWidth="1"/>
    <col min="6" max="6" width="12.88671875" style="366" customWidth="1"/>
    <col min="7" max="7" width="30.5546875" style="361" bestFit="1" customWidth="1"/>
    <col min="8" max="8" width="31.5546875" style="366" customWidth="1"/>
    <col min="9" max="9" width="14.5546875" style="361" bestFit="1" customWidth="1"/>
    <col min="10" max="10" width="11.88671875" style="367" customWidth="1"/>
    <col min="11" max="11" width="11.109375" style="366" customWidth="1"/>
    <col min="12" max="12" width="12.5546875" style="366" customWidth="1"/>
    <col min="13" max="13" width="23.33203125" style="366" bestFit="1" customWidth="1"/>
    <col min="14" max="14" width="13.5546875" style="366" customWidth="1"/>
    <col min="15" max="15" width="8.33203125" style="366" customWidth="1"/>
    <col min="16" max="16" width="10.109375" style="366" customWidth="1"/>
    <col min="17" max="17" width="9.44140625" style="366" customWidth="1"/>
    <col min="18" max="19" width="10.5546875" style="366" customWidth="1"/>
    <col min="20" max="20" width="9.5546875" style="366" customWidth="1"/>
    <col min="21" max="21" width="13.33203125" style="366" customWidth="1"/>
    <col min="22" max="22" width="7.44140625" style="366" customWidth="1"/>
    <col min="23" max="23" width="7.33203125" style="366" customWidth="1"/>
    <col min="24" max="24" width="10.5546875" style="366" customWidth="1"/>
    <col min="25" max="25" width="11.5546875" style="366" customWidth="1"/>
    <col min="26" max="26" width="9.5546875" style="366" customWidth="1"/>
    <col min="27" max="27" width="7.33203125" style="366" customWidth="1"/>
    <col min="28" max="28" width="23.88671875" style="366" customWidth="1"/>
    <col min="29" max="16384" width="7.33203125" style="366"/>
  </cols>
  <sheetData>
    <row r="1" spans="1:37" s="361" customFormat="1" ht="15.75" customHeight="1">
      <c r="A1" s="466" t="s">
        <v>1074</v>
      </c>
      <c r="B1" s="467"/>
      <c r="C1" s="467"/>
      <c r="D1" s="467"/>
      <c r="E1" s="467"/>
      <c r="F1" s="467"/>
      <c r="G1" s="468"/>
      <c r="H1" s="469" t="s">
        <v>1075</v>
      </c>
      <c r="I1" s="470"/>
      <c r="J1" s="470"/>
      <c r="K1" s="471"/>
      <c r="L1" s="472" t="s">
        <v>1076</v>
      </c>
      <c r="M1" s="473"/>
      <c r="N1" s="473"/>
      <c r="O1" s="473"/>
      <c r="P1" s="473"/>
      <c r="Q1" s="473"/>
      <c r="R1" s="474" t="s">
        <v>1077</v>
      </c>
      <c r="S1" s="475"/>
      <c r="T1" s="475"/>
      <c r="U1" s="475"/>
      <c r="V1" s="475"/>
      <c r="W1" s="475"/>
      <c r="X1" s="475"/>
      <c r="Y1" s="475"/>
      <c r="Z1" s="475"/>
      <c r="AA1" s="475"/>
      <c r="AB1" s="476" t="s">
        <v>1078</v>
      </c>
      <c r="AC1" s="476"/>
      <c r="AD1" s="476"/>
      <c r="AE1" s="476"/>
      <c r="AF1" s="476"/>
      <c r="AG1" s="476"/>
      <c r="AH1" s="476"/>
      <c r="AI1" s="476"/>
      <c r="AJ1" s="476"/>
      <c r="AK1" s="476"/>
    </row>
    <row r="2" spans="1:37" s="362" customFormat="1" ht="54" customHeight="1">
      <c r="A2" s="224" t="s">
        <v>1079</v>
      </c>
      <c r="B2" s="224" t="s">
        <v>1080</v>
      </c>
      <c r="C2" s="224" t="s">
        <v>1081</v>
      </c>
      <c r="D2" s="224" t="s">
        <v>1082</v>
      </c>
      <c r="E2" s="224" t="s">
        <v>1083</v>
      </c>
      <c r="F2" s="224" t="s">
        <v>1084</v>
      </c>
      <c r="G2" s="224" t="s">
        <v>1085</v>
      </c>
      <c r="H2" s="225" t="s">
        <v>1086</v>
      </c>
      <c r="I2" s="225" t="s">
        <v>1087</v>
      </c>
      <c r="J2" s="225" t="s">
        <v>1088</v>
      </c>
      <c r="K2" s="225" t="s">
        <v>1089</v>
      </c>
      <c r="L2" s="226" t="s">
        <v>1090</v>
      </c>
      <c r="M2" s="226" t="s">
        <v>1091</v>
      </c>
      <c r="N2" s="226" t="s">
        <v>1092</v>
      </c>
      <c r="O2" s="226" t="s">
        <v>1093</v>
      </c>
      <c r="P2" s="226" t="s">
        <v>1094</v>
      </c>
      <c r="Q2" s="226" t="s">
        <v>1095</v>
      </c>
      <c r="R2" s="227" t="s">
        <v>1096</v>
      </c>
      <c r="S2" s="227" t="s">
        <v>1097</v>
      </c>
      <c r="T2" s="227" t="s">
        <v>1098</v>
      </c>
      <c r="U2" s="227" t="s">
        <v>1099</v>
      </c>
      <c r="V2" s="227" t="s">
        <v>1100</v>
      </c>
      <c r="W2" s="227" t="s">
        <v>1101</v>
      </c>
      <c r="X2" s="227" t="s">
        <v>1102</v>
      </c>
      <c r="Y2" s="227" t="s">
        <v>1103</v>
      </c>
      <c r="Z2" s="227" t="s">
        <v>1104</v>
      </c>
      <c r="AA2" s="227" t="s">
        <v>1105</v>
      </c>
      <c r="AB2" s="228" t="s">
        <v>1106</v>
      </c>
      <c r="AC2" s="228" t="s">
        <v>1107</v>
      </c>
      <c r="AD2" s="228" t="s">
        <v>1108</v>
      </c>
      <c r="AE2" s="228" t="s">
        <v>1109</v>
      </c>
      <c r="AF2" s="228" t="s">
        <v>1110</v>
      </c>
      <c r="AG2" s="228" t="s">
        <v>1111</v>
      </c>
      <c r="AH2" s="228" t="s">
        <v>1112</v>
      </c>
      <c r="AI2" s="228" t="s">
        <v>1113</v>
      </c>
      <c r="AJ2" s="228" t="s">
        <v>1114</v>
      </c>
      <c r="AK2" s="228" t="s">
        <v>1115</v>
      </c>
    </row>
    <row r="3" spans="1:37" s="363" customFormat="1" ht="15.75" customHeight="1">
      <c r="A3" s="230" t="s">
        <v>286</v>
      </c>
      <c r="B3" s="30" t="s">
        <v>959</v>
      </c>
      <c r="C3" s="230"/>
      <c r="D3" s="230"/>
      <c r="E3" s="230" t="s">
        <v>1116</v>
      </c>
      <c r="F3" s="230"/>
      <c r="G3" s="230" t="str">
        <f>B3</f>
        <v>Name</v>
      </c>
      <c r="H3" s="31" t="s">
        <v>1117</v>
      </c>
      <c r="I3" s="230"/>
      <c r="J3" s="230"/>
      <c r="K3" s="230"/>
      <c r="L3" s="230"/>
      <c r="M3" s="230" t="s">
        <v>1118</v>
      </c>
      <c r="N3" s="230"/>
      <c r="O3" s="230"/>
      <c r="P3" s="230"/>
      <c r="Q3" s="230"/>
      <c r="R3" s="230"/>
      <c r="S3" s="230"/>
      <c r="T3" s="230"/>
      <c r="U3" s="230"/>
      <c r="V3" s="230"/>
      <c r="W3" s="230"/>
      <c r="X3" s="230"/>
      <c r="Y3" s="230"/>
      <c r="Z3" s="230"/>
      <c r="AA3" s="230"/>
      <c r="AB3" s="230"/>
      <c r="AC3" s="230"/>
      <c r="AD3" s="230"/>
      <c r="AE3" s="230"/>
      <c r="AF3" s="230"/>
      <c r="AG3" s="230"/>
      <c r="AH3" s="230"/>
      <c r="AI3" s="230"/>
      <c r="AJ3" s="230"/>
      <c r="AK3" s="230"/>
    </row>
    <row r="4" spans="1:37" s="363" customFormat="1" ht="15.75" customHeight="1">
      <c r="A4" s="230" t="s">
        <v>286</v>
      </c>
      <c r="B4" s="30" t="s">
        <v>1119</v>
      </c>
      <c r="C4" s="230"/>
      <c r="D4" s="230"/>
      <c r="E4" s="230" t="s">
        <v>1116</v>
      </c>
      <c r="F4" s="230"/>
      <c r="G4" s="30" t="s">
        <v>1120</v>
      </c>
      <c r="H4" s="31" t="s">
        <v>1121</v>
      </c>
      <c r="I4" s="230"/>
      <c r="J4" s="230"/>
      <c r="K4" s="230"/>
      <c r="L4" s="230"/>
      <c r="M4" s="230" t="str">
        <f>M3</f>
        <v>CategoryMap!B6</v>
      </c>
      <c r="N4" s="230"/>
      <c r="O4" s="230"/>
      <c r="P4" s="230"/>
      <c r="Q4" s="230"/>
      <c r="R4" s="230"/>
      <c r="S4" s="230"/>
      <c r="T4" s="230"/>
      <c r="U4" s="230"/>
      <c r="V4" s="230"/>
      <c r="W4" s="230"/>
      <c r="X4" s="230"/>
      <c r="Y4" s="230"/>
      <c r="Z4" s="230"/>
      <c r="AA4" s="230"/>
      <c r="AB4" s="230"/>
      <c r="AC4" s="230"/>
      <c r="AD4" s="230"/>
      <c r="AE4" s="230"/>
      <c r="AF4" s="230"/>
      <c r="AG4" s="230"/>
      <c r="AH4" s="230"/>
      <c r="AI4" s="230"/>
      <c r="AJ4" s="230"/>
      <c r="AK4" s="230"/>
    </row>
    <row r="5" spans="1:37" s="363" customFormat="1" ht="15.75" customHeight="1">
      <c r="A5" s="230" t="s">
        <v>286</v>
      </c>
      <c r="B5" s="30" t="s">
        <v>960</v>
      </c>
      <c r="C5" s="230"/>
      <c r="D5" s="230"/>
      <c r="E5" s="230" t="s">
        <v>1116</v>
      </c>
      <c r="F5" s="230"/>
      <c r="G5" s="30" t="s">
        <v>1122</v>
      </c>
      <c r="H5" s="31" t="s">
        <v>960</v>
      </c>
      <c r="I5" s="230"/>
      <c r="J5" s="230"/>
      <c r="K5" s="230"/>
      <c r="L5" s="230"/>
      <c r="M5" s="230" t="str">
        <f>M4</f>
        <v>CategoryMap!B6</v>
      </c>
      <c r="N5" s="230"/>
      <c r="O5" s="230"/>
      <c r="P5" s="230"/>
      <c r="Q5" s="230"/>
      <c r="R5" s="230"/>
      <c r="S5" s="230"/>
      <c r="T5" s="230"/>
      <c r="U5" s="230"/>
      <c r="V5" s="230"/>
      <c r="W5" s="230"/>
      <c r="X5" s="230"/>
      <c r="Y5" s="230"/>
      <c r="Z5" s="230"/>
      <c r="AA5" s="230"/>
      <c r="AB5" s="230"/>
      <c r="AC5" s="230"/>
      <c r="AD5" s="230"/>
      <c r="AE5" s="230"/>
      <c r="AF5" s="230"/>
      <c r="AG5" s="230"/>
      <c r="AH5" s="230"/>
      <c r="AI5" s="230"/>
      <c r="AJ5" s="230"/>
      <c r="AK5" s="230"/>
    </row>
    <row r="6" spans="1:37" s="363" customFormat="1" ht="15.75" customHeight="1">
      <c r="A6" s="230" t="s">
        <v>286</v>
      </c>
      <c r="B6" s="30" t="s">
        <v>961</v>
      </c>
      <c r="C6" s="230"/>
      <c r="D6" s="230"/>
      <c r="E6" s="230" t="s">
        <v>1116</v>
      </c>
      <c r="F6" s="230"/>
      <c r="G6" s="30" t="s">
        <v>1123</v>
      </c>
      <c r="H6" s="31" t="s">
        <v>961</v>
      </c>
      <c r="I6" s="230"/>
      <c r="J6" s="230"/>
      <c r="K6" s="241"/>
      <c r="L6" s="230"/>
      <c r="M6" s="230" t="str">
        <f>M5</f>
        <v>CategoryMap!B6</v>
      </c>
      <c r="N6" s="230"/>
      <c r="O6" s="230"/>
      <c r="P6" s="230"/>
      <c r="Q6" s="230"/>
      <c r="R6" s="230"/>
      <c r="S6" s="230"/>
      <c r="T6" s="230"/>
      <c r="U6" s="230"/>
      <c r="V6" s="230"/>
      <c r="W6" s="230"/>
      <c r="X6" s="230"/>
      <c r="Y6" s="230"/>
      <c r="Z6" s="230"/>
      <c r="AA6" s="230"/>
      <c r="AB6" s="230"/>
      <c r="AC6" s="230"/>
      <c r="AD6" s="230"/>
      <c r="AE6" s="230"/>
      <c r="AF6" s="230"/>
      <c r="AG6" s="230"/>
      <c r="AH6" s="230"/>
      <c r="AI6" s="230"/>
      <c r="AJ6" s="230"/>
      <c r="AK6" s="230"/>
    </row>
    <row r="7" spans="1:37" s="363" customFormat="1" ht="15.75" customHeight="1">
      <c r="A7" s="230" t="s">
        <v>286</v>
      </c>
      <c r="B7" s="30" t="s">
        <v>962</v>
      </c>
      <c r="C7" s="230"/>
      <c r="D7" s="230"/>
      <c r="E7" s="230" t="s">
        <v>1116</v>
      </c>
      <c r="F7" s="230"/>
      <c r="G7" s="30" t="s">
        <v>1124</v>
      </c>
      <c r="H7" s="31" t="s">
        <v>1125</v>
      </c>
      <c r="I7" s="230"/>
      <c r="J7" s="230"/>
      <c r="K7" s="241"/>
      <c r="L7" s="230"/>
      <c r="M7" s="230" t="str">
        <f>M6</f>
        <v>CategoryMap!B6</v>
      </c>
      <c r="N7" s="230"/>
      <c r="O7" s="230"/>
      <c r="P7" s="230"/>
      <c r="Q7" s="230"/>
      <c r="R7" s="230"/>
      <c r="S7" s="230"/>
      <c r="T7" s="230"/>
      <c r="U7" s="230"/>
      <c r="V7" s="230"/>
      <c r="W7" s="230"/>
      <c r="X7" s="230"/>
      <c r="Y7" s="230"/>
      <c r="Z7" s="230"/>
      <c r="AA7" s="230"/>
      <c r="AB7" s="230"/>
      <c r="AC7" s="230"/>
      <c r="AD7" s="230"/>
      <c r="AE7" s="230"/>
      <c r="AF7" s="230"/>
      <c r="AG7" s="230"/>
      <c r="AH7" s="230"/>
      <c r="AI7" s="230"/>
      <c r="AJ7" s="230"/>
      <c r="AK7" s="230"/>
    </row>
    <row r="8" spans="1:37" s="363" customFormat="1" ht="15.75" customHeight="1">
      <c r="A8" s="230" t="s">
        <v>286</v>
      </c>
      <c r="B8" s="30" t="s">
        <v>875</v>
      </c>
      <c r="C8" s="230"/>
      <c r="D8" s="230"/>
      <c r="E8" s="230" t="s">
        <v>1116</v>
      </c>
      <c r="F8" s="230"/>
      <c r="G8" s="30" t="s">
        <v>1126</v>
      </c>
      <c r="H8" s="31" t="s">
        <v>1127</v>
      </c>
      <c r="I8" s="230"/>
      <c r="J8" s="230"/>
      <c r="K8" s="241"/>
      <c r="L8" s="230"/>
      <c r="M8" s="230" t="str">
        <f>M7</f>
        <v>CategoryMap!B6</v>
      </c>
      <c r="N8" s="230"/>
      <c r="O8" s="230"/>
      <c r="P8" s="230"/>
      <c r="Q8" s="230"/>
      <c r="R8" s="230"/>
      <c r="S8" s="230"/>
      <c r="T8" s="230"/>
      <c r="U8" s="230"/>
      <c r="V8" s="230"/>
      <c r="W8" s="230"/>
      <c r="X8" s="230"/>
      <c r="Y8" s="230"/>
      <c r="Z8" s="230"/>
      <c r="AA8" s="230"/>
      <c r="AB8" s="230"/>
      <c r="AC8" s="230"/>
      <c r="AD8" s="230"/>
      <c r="AE8" s="230"/>
      <c r="AF8" s="230"/>
      <c r="AG8" s="230"/>
      <c r="AH8" s="230"/>
      <c r="AI8" s="230"/>
      <c r="AJ8" s="230"/>
      <c r="AK8" s="230"/>
    </row>
    <row r="9" spans="1:37" s="364" customFormat="1" ht="15.75" customHeight="1">
      <c r="A9" s="232" t="s">
        <v>285</v>
      </c>
      <c r="B9" s="233" t="str">
        <f>SUBSTITUTE(H9, " ", "_")</f>
        <v>UniqueTermName</v>
      </c>
      <c r="C9" s="232"/>
      <c r="D9" s="232"/>
      <c r="E9" s="232" t="s">
        <v>1116</v>
      </c>
      <c r="F9" s="232"/>
      <c r="G9" s="232"/>
      <c r="H9" s="233" t="s">
        <v>1128</v>
      </c>
      <c r="I9" s="232"/>
      <c r="J9" s="232"/>
      <c r="K9" s="232"/>
      <c r="L9" s="232"/>
      <c r="M9" s="369" t="s">
        <v>1129</v>
      </c>
      <c r="N9" s="232"/>
      <c r="O9" s="232"/>
      <c r="P9" s="232"/>
      <c r="Q9" s="232"/>
      <c r="R9" s="232"/>
      <c r="S9" s="232"/>
      <c r="T9" s="232"/>
      <c r="U9" s="232"/>
      <c r="V9" s="232"/>
      <c r="W9" s="232"/>
      <c r="X9" s="232"/>
      <c r="Y9" s="232"/>
      <c r="Z9" s="232"/>
      <c r="AA9" s="232"/>
      <c r="AB9" s="232"/>
      <c r="AC9" s="232"/>
      <c r="AD9" s="232"/>
      <c r="AE9" s="232"/>
      <c r="AF9" s="232"/>
      <c r="AG9" s="232"/>
      <c r="AH9" s="232"/>
      <c r="AI9" s="232"/>
      <c r="AJ9" s="232"/>
      <c r="AK9" s="232"/>
    </row>
    <row r="10" spans="1:37" s="363" customFormat="1" ht="15.75" customHeight="1">
      <c r="A10" s="230" t="str">
        <f>A9</f>
        <v>Terms</v>
      </c>
      <c r="B10" s="234" t="str">
        <f t="shared" ref="B10:B21" si="0">SUBSTITUTE(H10, " ", "_")</f>
        <v>Category</v>
      </c>
      <c r="C10" s="230"/>
      <c r="D10" s="230"/>
      <c r="E10" s="230" t="s">
        <v>1116</v>
      </c>
      <c r="F10" s="230"/>
      <c r="G10" s="230"/>
      <c r="H10" s="234" t="s">
        <v>1130</v>
      </c>
      <c r="I10" s="230"/>
      <c r="J10" s="230"/>
      <c r="K10" s="230"/>
      <c r="L10" s="230"/>
      <c r="M10" s="230" t="str">
        <f>M9</f>
        <v>Terms!B7</v>
      </c>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row>
    <row r="11" spans="1:37" s="363" customFormat="1" ht="15.75" customHeight="1">
      <c r="A11" s="230" t="str">
        <f t="shared" ref="A11:A22" si="1">A10</f>
        <v>Terms</v>
      </c>
      <c r="B11" s="234" t="str">
        <f t="shared" si="0"/>
        <v>Description</v>
      </c>
      <c r="C11" s="230"/>
      <c r="D11" s="230"/>
      <c r="E11" s="230" t="s">
        <v>1116</v>
      </c>
      <c r="F11" s="230"/>
      <c r="G11" s="230"/>
      <c r="H11" s="234" t="s">
        <v>264</v>
      </c>
      <c r="I11" s="230"/>
      <c r="J11" s="230"/>
      <c r="K11" s="241"/>
      <c r="L11" s="230"/>
      <c r="M11" s="230" t="str">
        <f t="shared" ref="M11:M22" si="2">M10</f>
        <v>Terms!B7</v>
      </c>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row>
    <row r="12" spans="1:37" s="363" customFormat="1" ht="15.75" customHeight="1">
      <c r="A12" s="230" t="str">
        <f t="shared" si="1"/>
        <v>Terms</v>
      </c>
      <c r="B12" s="234" t="str">
        <f t="shared" si="0"/>
        <v>Tags</v>
      </c>
      <c r="C12" s="230"/>
      <c r="D12" s="230"/>
      <c r="E12" s="230" t="s">
        <v>1116</v>
      </c>
      <c r="F12" s="230"/>
      <c r="G12" s="230"/>
      <c r="H12" s="234" t="s">
        <v>962</v>
      </c>
      <c r="I12" s="230"/>
      <c r="J12" s="230"/>
      <c r="K12" s="241"/>
      <c r="L12" s="230"/>
      <c r="M12" s="230" t="str">
        <f t="shared" si="2"/>
        <v>Terms!B7</v>
      </c>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row>
    <row r="13" spans="1:37" s="363" customFormat="1" ht="15.75" customHeight="1">
      <c r="A13" s="230" t="str">
        <f t="shared" si="1"/>
        <v>Terms</v>
      </c>
      <c r="B13" s="234" t="str">
        <f t="shared" si="0"/>
        <v>Classifications</v>
      </c>
      <c r="C13" s="230"/>
      <c r="D13" s="230"/>
      <c r="E13" s="230" t="s">
        <v>1116</v>
      </c>
      <c r="F13" s="230"/>
      <c r="G13" s="230"/>
      <c r="H13" s="234" t="s">
        <v>963</v>
      </c>
      <c r="I13" s="230"/>
      <c r="J13" s="230"/>
      <c r="K13" s="241"/>
      <c r="L13" s="230"/>
      <c r="M13" s="230" t="str">
        <f t="shared" si="2"/>
        <v>Terms!B7</v>
      </c>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row>
    <row r="14" spans="1:37" ht="15.75" customHeight="1">
      <c r="A14" s="230" t="str">
        <f t="shared" si="1"/>
        <v>Terms</v>
      </c>
      <c r="B14" s="234" t="str">
        <f t="shared" si="0"/>
        <v>Stewards</v>
      </c>
      <c r="C14" s="208"/>
      <c r="D14" s="6"/>
      <c r="E14" s="230" t="s">
        <v>1116</v>
      </c>
      <c r="F14" s="6"/>
      <c r="G14" s="206"/>
      <c r="H14" s="234" t="s">
        <v>875</v>
      </c>
      <c r="I14" s="235"/>
      <c r="J14" s="209"/>
      <c r="K14" s="6"/>
      <c r="L14" s="6"/>
      <c r="M14" s="230"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0" t="str">
        <f t="shared" si="1"/>
        <v>Terms</v>
      </c>
      <c r="B15" s="30" t="s">
        <v>1131</v>
      </c>
      <c r="C15" s="208"/>
      <c r="D15" s="6"/>
      <c r="E15" s="230" t="s">
        <v>1116</v>
      </c>
      <c r="F15" s="6"/>
      <c r="G15" s="206"/>
      <c r="H15" s="30" t="s">
        <v>1131</v>
      </c>
      <c r="I15" s="235"/>
      <c r="J15" s="209"/>
      <c r="K15" s="6"/>
      <c r="L15" s="6"/>
      <c r="M15" s="230"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0" t="str">
        <f>A21</f>
        <v>Terms</v>
      </c>
      <c r="B16" s="1" t="s">
        <v>1132</v>
      </c>
      <c r="C16" s="208"/>
      <c r="D16" s="6"/>
      <c r="E16" s="230" t="s">
        <v>1116</v>
      </c>
      <c r="F16" s="6"/>
      <c r="G16" s="206"/>
      <c r="H16" s="1" t="s">
        <v>1132</v>
      </c>
      <c r="I16" s="206"/>
      <c r="J16" s="209"/>
      <c r="K16" s="6"/>
      <c r="L16" s="6"/>
      <c r="M16" s="230"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0" t="str">
        <f>A20</f>
        <v>Terms</v>
      </c>
      <c r="B17" s="234" t="s">
        <v>1133</v>
      </c>
      <c r="C17" s="208"/>
      <c r="D17" s="6"/>
      <c r="E17" s="230" t="s">
        <v>1116</v>
      </c>
      <c r="F17" s="6"/>
      <c r="G17" s="206"/>
      <c r="H17" s="234" t="s">
        <v>1133</v>
      </c>
      <c r="I17" s="206"/>
      <c r="J17" s="209"/>
      <c r="K17" s="6"/>
      <c r="L17" s="6"/>
      <c r="M17" s="230" t="str">
        <f>M20</f>
        <v>Terms!B7</v>
      </c>
    </row>
    <row r="18" spans="1:13" ht="15.75" customHeight="1">
      <c r="A18" s="230" t="str">
        <f>A14</f>
        <v>Terms</v>
      </c>
      <c r="B18" s="234" t="str">
        <f t="shared" si="0"/>
        <v>custom_TermID</v>
      </c>
      <c r="C18" s="208"/>
      <c r="D18" s="6"/>
      <c r="E18" s="230" t="s">
        <v>1116</v>
      </c>
      <c r="F18" s="6"/>
      <c r="G18" s="206"/>
      <c r="H18" s="234" t="s">
        <v>966</v>
      </c>
      <c r="I18" s="30"/>
      <c r="J18" s="209"/>
      <c r="K18" s="6"/>
      <c r="L18" s="6"/>
      <c r="M18" s="230" t="str">
        <f>M14</f>
        <v>Terms!B7</v>
      </c>
    </row>
    <row r="19" spans="1:13" ht="15.75" customHeight="1">
      <c r="A19" s="230" t="str">
        <f t="shared" si="1"/>
        <v>Terms</v>
      </c>
      <c r="B19" s="234" t="str">
        <f t="shared" si="0"/>
        <v>custom_LocalName</v>
      </c>
      <c r="C19" s="208"/>
      <c r="D19" s="6"/>
      <c r="E19" s="230" t="s">
        <v>1116</v>
      </c>
      <c r="F19" s="6"/>
      <c r="G19" s="206"/>
      <c r="H19" s="234" t="s">
        <v>967</v>
      </c>
      <c r="I19" s="206"/>
      <c r="J19" s="209"/>
      <c r="K19" s="6"/>
      <c r="L19" s="6"/>
      <c r="M19" s="230" t="str">
        <f t="shared" si="2"/>
        <v>Terms!B7</v>
      </c>
    </row>
    <row r="20" spans="1:13" ht="15.75" customHeight="1">
      <c r="A20" s="230" t="str">
        <f t="shared" si="1"/>
        <v>Terms</v>
      </c>
      <c r="B20" s="234" t="str">
        <f t="shared" si="0"/>
        <v>custom_EnglishName</v>
      </c>
      <c r="C20" s="208"/>
      <c r="D20" s="6"/>
      <c r="E20" s="230" t="s">
        <v>1116</v>
      </c>
      <c r="F20" s="6"/>
      <c r="G20" s="206"/>
      <c r="H20" s="234" t="s">
        <v>969</v>
      </c>
      <c r="I20" s="206"/>
      <c r="J20" s="209"/>
      <c r="K20" s="6"/>
      <c r="L20" s="6"/>
      <c r="M20" s="230" t="str">
        <f t="shared" si="2"/>
        <v>Terms!B7</v>
      </c>
    </row>
    <row r="21" spans="1:13" ht="15.75" customHeight="1">
      <c r="A21" s="230" t="str">
        <f>A20</f>
        <v>Terms</v>
      </c>
      <c r="B21" s="234" t="str">
        <f t="shared" si="0"/>
        <v>custom_BusinessRule</v>
      </c>
      <c r="C21" s="208"/>
      <c r="D21" s="6"/>
      <c r="E21" s="230" t="s">
        <v>1116</v>
      </c>
      <c r="F21" s="6"/>
      <c r="G21" s="206"/>
      <c r="H21" s="234" t="s">
        <v>970</v>
      </c>
      <c r="I21" s="206"/>
      <c r="J21" s="209"/>
      <c r="K21" s="6"/>
      <c r="L21" s="6"/>
      <c r="M21" s="230" t="str">
        <f>M20</f>
        <v>Terms!B7</v>
      </c>
    </row>
    <row r="22" spans="1:13" ht="15.75" customHeight="1">
      <c r="A22" s="230" t="str">
        <f t="shared" si="1"/>
        <v>Terms</v>
      </c>
      <c r="B22" s="6" t="s">
        <v>971</v>
      </c>
      <c r="C22" s="208"/>
      <c r="D22" s="6"/>
      <c r="E22" s="230" t="s">
        <v>1116</v>
      </c>
      <c r="F22" s="6"/>
      <c r="G22" s="206"/>
      <c r="H22" s="6" t="s">
        <v>971</v>
      </c>
      <c r="I22" s="206"/>
      <c r="J22" s="209"/>
      <c r="K22" s="6"/>
      <c r="L22" s="6"/>
      <c r="M22" s="230" t="str">
        <f t="shared" si="2"/>
        <v>Terms!B7</v>
      </c>
    </row>
    <row r="23" spans="1:13" ht="15.75" customHeight="1">
      <c r="A23" s="230" t="str">
        <f>A21</f>
        <v>Terms</v>
      </c>
      <c r="B23" s="6" t="s">
        <v>972</v>
      </c>
      <c r="C23" s="208"/>
      <c r="D23" s="6"/>
      <c r="E23" s="230" t="s">
        <v>1116</v>
      </c>
      <c r="F23" s="6"/>
      <c r="G23" s="206"/>
      <c r="H23" s="6" t="str">
        <f>B23</f>
        <v>custom_Formula</v>
      </c>
      <c r="I23" s="206"/>
      <c r="J23" s="209"/>
      <c r="K23" s="6"/>
      <c r="L23" s="6"/>
      <c r="M23" s="230" t="str">
        <f>M21</f>
        <v>Terms!B7</v>
      </c>
    </row>
    <row r="24" spans="1:13" ht="15.75" customHeight="1">
      <c r="A24" s="230" t="str">
        <f>A22</f>
        <v>Terms</v>
      </c>
      <c r="B24" s="6" t="s">
        <v>973</v>
      </c>
      <c r="C24" s="208"/>
      <c r="D24" s="6"/>
      <c r="E24" s="230" t="s">
        <v>1116</v>
      </c>
      <c r="F24" s="6"/>
      <c r="G24" s="206"/>
      <c r="H24" s="6" t="str">
        <f>B24</f>
        <v>custom_DataType</v>
      </c>
      <c r="I24" s="206"/>
      <c r="J24" s="209"/>
      <c r="K24" s="6"/>
      <c r="L24" s="6"/>
      <c r="M24" s="230" t="str">
        <f>M22</f>
        <v>Terms!B7</v>
      </c>
    </row>
    <row r="25" spans="1:13" ht="15.75" customHeight="1">
      <c r="A25" s="230" t="str">
        <f t="shared" ref="A25:A34" si="3">A23</f>
        <v>Terms</v>
      </c>
      <c r="B25" s="6" t="s">
        <v>959</v>
      </c>
      <c r="C25" s="208"/>
      <c r="D25" s="6"/>
      <c r="E25" s="230" t="s">
        <v>1116</v>
      </c>
      <c r="F25" s="6"/>
      <c r="G25" s="206"/>
      <c r="H25" s="6" t="str">
        <f t="shared" ref="H25:H31" si="4">B25</f>
        <v>Name</v>
      </c>
      <c r="I25" s="206"/>
      <c r="J25" s="209"/>
      <c r="K25" s="6"/>
      <c r="L25" s="6"/>
      <c r="M25" s="230" t="str">
        <f t="shared" ref="M25:M34" si="5">M23</f>
        <v>Terms!B7</v>
      </c>
    </row>
    <row r="26" spans="1:13" ht="15.75" customHeight="1">
      <c r="A26" s="230" t="str">
        <f t="shared" si="3"/>
        <v>Terms</v>
      </c>
      <c r="B26" s="6" t="s">
        <v>892</v>
      </c>
      <c r="C26" s="208"/>
      <c r="D26" s="6"/>
      <c r="E26" s="230" t="s">
        <v>1116</v>
      </c>
      <c r="F26" s="6"/>
      <c r="G26" s="206"/>
      <c r="H26" s="6" t="str">
        <f t="shared" si="4"/>
        <v>Resources</v>
      </c>
      <c r="I26" s="206"/>
      <c r="J26" s="209"/>
      <c r="K26" s="6"/>
      <c r="L26" s="6"/>
      <c r="M26" s="230" t="str">
        <f t="shared" si="5"/>
        <v>Terms!B7</v>
      </c>
    </row>
    <row r="27" spans="1:13" ht="15.75" customHeight="1">
      <c r="A27" s="230" t="str">
        <f t="shared" si="3"/>
        <v>Terms</v>
      </c>
      <c r="B27" s="234" t="s">
        <v>880</v>
      </c>
      <c r="C27" s="234"/>
      <c r="D27" s="234"/>
      <c r="E27" s="230" t="s">
        <v>1116</v>
      </c>
      <c r="F27" s="234"/>
      <c r="G27" s="234"/>
      <c r="H27" s="234" t="str">
        <f t="shared" si="4"/>
        <v>Experts</v>
      </c>
      <c r="I27" s="206"/>
      <c r="J27" s="209"/>
      <c r="K27" s="6"/>
      <c r="L27" s="6"/>
      <c r="M27" s="230" t="str">
        <f t="shared" si="5"/>
        <v>Terms!B7</v>
      </c>
    </row>
    <row r="28" spans="1:13" ht="15.75" customHeight="1">
      <c r="A28" s="230" t="str">
        <f t="shared" si="3"/>
        <v>Terms</v>
      </c>
      <c r="B28" s="234" t="s">
        <v>974</v>
      </c>
      <c r="C28" s="234"/>
      <c r="D28" s="234"/>
      <c r="E28" s="230" t="s">
        <v>1116</v>
      </c>
      <c r="F28" s="234"/>
      <c r="G28" s="234"/>
      <c r="H28" s="234" t="str">
        <f t="shared" si="4"/>
        <v>Domain</v>
      </c>
      <c r="I28" s="206"/>
      <c r="J28" s="209"/>
      <c r="K28" s="6"/>
      <c r="L28" s="6"/>
      <c r="M28" s="230" t="str">
        <f t="shared" si="5"/>
        <v>Terms!B7</v>
      </c>
    </row>
    <row r="29" spans="1:13" ht="15.75" customHeight="1">
      <c r="A29" s="230" t="str">
        <f t="shared" si="3"/>
        <v>Terms</v>
      </c>
      <c r="B29" s="234" t="s">
        <v>975</v>
      </c>
      <c r="C29" s="234"/>
      <c r="D29" s="234"/>
      <c r="E29" s="230" t="s">
        <v>1116</v>
      </c>
      <c r="F29" s="234"/>
      <c r="G29" s="234"/>
      <c r="H29" s="234" t="str">
        <f t="shared" si="4"/>
        <v>TableName</v>
      </c>
      <c r="I29" s="206"/>
      <c r="J29" s="209"/>
      <c r="K29" s="6"/>
      <c r="L29" s="6"/>
      <c r="M29" s="230" t="str">
        <f t="shared" si="5"/>
        <v>Terms!B7</v>
      </c>
    </row>
    <row r="30" spans="1:13" ht="15.75" customHeight="1">
      <c r="A30" s="230" t="str">
        <f t="shared" si="3"/>
        <v>Terms</v>
      </c>
      <c r="B30" s="234" t="s">
        <v>976</v>
      </c>
      <c r="C30" s="234"/>
      <c r="D30" s="234"/>
      <c r="E30" s="230" t="s">
        <v>1116</v>
      </c>
      <c r="F30" s="234"/>
      <c r="G30" s="234"/>
      <c r="H30" s="234" t="str">
        <f t="shared" si="4"/>
        <v>ColumnName</v>
      </c>
      <c r="I30" s="206"/>
      <c r="J30" s="209"/>
      <c r="K30" s="6"/>
      <c r="L30" s="6"/>
      <c r="M30" s="230" t="str">
        <f t="shared" si="5"/>
        <v>Terms!B7</v>
      </c>
    </row>
    <row r="31" spans="1:13" ht="15.75" customHeight="1">
      <c r="A31" s="230" t="str">
        <f t="shared" si="3"/>
        <v>Terms</v>
      </c>
      <c r="B31" s="234" t="s">
        <v>977</v>
      </c>
      <c r="C31" s="234"/>
      <c r="D31" s="234"/>
      <c r="E31" s="230" t="s">
        <v>1116</v>
      </c>
      <c r="F31" s="234"/>
      <c r="G31" s="234"/>
      <c r="H31" s="234" t="str">
        <f t="shared" si="4"/>
        <v>SourceCriteria</v>
      </c>
      <c r="I31" s="206"/>
      <c r="J31" s="209"/>
      <c r="K31" s="6"/>
      <c r="L31" s="6"/>
      <c r="M31" s="230" t="str">
        <f t="shared" si="5"/>
        <v>Terms!B7</v>
      </c>
    </row>
    <row r="32" spans="1:13" ht="15.75" customHeight="1">
      <c r="A32" s="230" t="str">
        <f t="shared" si="3"/>
        <v>Terms</v>
      </c>
      <c r="B32" s="234" t="s">
        <v>1134</v>
      </c>
      <c r="C32" s="234"/>
      <c r="D32" s="234"/>
      <c r="E32" s="230" t="s">
        <v>1116</v>
      </c>
      <c r="F32" s="234"/>
      <c r="G32" s="234"/>
      <c r="H32" s="234" t="str">
        <f>B32</f>
        <v>custom_ReferenceData</v>
      </c>
      <c r="I32" s="206"/>
      <c r="J32" s="209"/>
      <c r="K32" s="6"/>
      <c r="L32" s="6"/>
      <c r="M32" s="230" t="str">
        <f t="shared" si="5"/>
        <v>Terms!B7</v>
      </c>
    </row>
    <row r="33" spans="1:37" ht="15.75" customHeight="1">
      <c r="A33" s="230" t="str">
        <f t="shared" si="3"/>
        <v>Terms</v>
      </c>
      <c r="B33" s="234" t="s">
        <v>979</v>
      </c>
      <c r="C33" s="234"/>
      <c r="D33" s="234"/>
      <c r="E33" s="230" t="s">
        <v>1116</v>
      </c>
      <c r="F33" s="234"/>
      <c r="G33" s="234"/>
      <c r="H33" s="234" t="s">
        <v>1135</v>
      </c>
      <c r="I33" s="206"/>
      <c r="J33" s="209"/>
      <c r="K33" s="6"/>
      <c r="L33" s="6"/>
      <c r="M33" s="230"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0" t="str">
        <f t="shared" si="3"/>
        <v>Terms</v>
      </c>
      <c r="B34" s="234" t="s">
        <v>1136</v>
      </c>
      <c r="C34" s="234"/>
      <c r="D34" s="234"/>
      <c r="E34" s="230" t="s">
        <v>1116</v>
      </c>
      <c r="F34" s="234"/>
      <c r="G34" s="234"/>
      <c r="H34" s="234" t="str">
        <f>B34</f>
        <v>Synonyms</v>
      </c>
      <c r="I34" s="206"/>
      <c r="J34" s="209"/>
      <c r="K34" s="6"/>
      <c r="L34" s="6"/>
      <c r="M34" s="230"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0" t="s">
        <v>285</v>
      </c>
      <c r="B35" s="30" t="s">
        <v>909</v>
      </c>
      <c r="C35" s="30"/>
      <c r="D35" s="30"/>
      <c r="E35" s="230" t="s">
        <v>1116</v>
      </c>
      <c r="F35" s="30"/>
      <c r="G35" s="30"/>
      <c r="H35" s="234" t="s">
        <v>909</v>
      </c>
      <c r="I35" s="206"/>
      <c r="J35" s="209"/>
      <c r="K35" s="6"/>
      <c r="L35" s="6"/>
      <c r="M35" s="230" t="s">
        <v>1129</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0" t="s">
        <v>285</v>
      </c>
      <c r="B36" s="30" t="s">
        <v>981</v>
      </c>
      <c r="C36" s="30"/>
      <c r="D36" s="30"/>
      <c r="E36" s="230" t="s">
        <v>1116</v>
      </c>
      <c r="F36" s="30"/>
      <c r="G36" s="30"/>
      <c r="H36" s="234" t="s">
        <v>1137</v>
      </c>
      <c r="I36" s="206"/>
      <c r="J36" s="209"/>
      <c r="K36" s="6"/>
      <c r="L36" s="6"/>
      <c r="M36" s="230" t="s">
        <v>1129</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0" t="s">
        <v>285</v>
      </c>
      <c r="B37" s="30" t="s">
        <v>915</v>
      </c>
      <c r="C37" s="30"/>
      <c r="D37" s="30"/>
      <c r="E37" s="230" t="s">
        <v>1116</v>
      </c>
      <c r="F37" s="30"/>
      <c r="G37" s="30"/>
      <c r="H37" s="234" t="s">
        <v>1138</v>
      </c>
      <c r="I37" s="206"/>
      <c r="J37" s="209"/>
      <c r="K37" s="6"/>
      <c r="L37" s="6"/>
      <c r="M37" s="230" t="s">
        <v>1129</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0" t="s">
        <v>285</v>
      </c>
      <c r="B38" t="s">
        <v>1139</v>
      </c>
      <c r="C38" s="30"/>
      <c r="D38" s="30"/>
      <c r="E38" s="230" t="s">
        <v>1116</v>
      </c>
      <c r="F38" s="30"/>
      <c r="G38" s="30"/>
      <c r="H38" s="234" t="str">
        <f>DGP_Template</f>
        <v>Standard_v10</v>
      </c>
      <c r="I38" s="206"/>
      <c r="J38" s="209"/>
      <c r="K38" s="6"/>
      <c r="L38" s="6"/>
      <c r="M38" s="230" t="s">
        <v>1129</v>
      </c>
      <c r="N38" s="6"/>
      <c r="O38" s="6"/>
      <c r="P38" s="6"/>
      <c r="Q38" s="6"/>
      <c r="R38" s="6"/>
      <c r="S38" s="6"/>
      <c r="T38" s="6"/>
      <c r="U38" s="6"/>
      <c r="V38" s="6"/>
      <c r="W38" s="6"/>
      <c r="X38" s="6"/>
      <c r="Y38" s="6"/>
      <c r="Z38" s="6"/>
      <c r="AA38" s="6"/>
      <c r="AB38" s="6"/>
      <c r="AC38" s="6"/>
      <c r="AD38" s="6"/>
      <c r="AE38" s="6"/>
      <c r="AF38" s="6"/>
      <c r="AG38" s="6"/>
      <c r="AH38" s="6"/>
      <c r="AI38" s="6"/>
      <c r="AJ38" s="6"/>
      <c r="AK38" s="6"/>
    </row>
    <row r="39" spans="1:37" s="368" customFormat="1" ht="15.75" customHeight="1">
      <c r="A39" s="219" t="s">
        <v>323</v>
      </c>
      <c r="B39" s="217" t="s">
        <v>959</v>
      </c>
      <c r="C39" s="220"/>
      <c r="D39" s="219"/>
      <c r="E39" s="232" t="s">
        <v>1116</v>
      </c>
      <c r="F39" s="219"/>
      <c r="G39" s="221"/>
      <c r="H39" s="222" t="s">
        <v>1140</v>
      </c>
      <c r="I39" s="221"/>
      <c r="J39" s="223"/>
      <c r="K39" s="219"/>
      <c r="L39" s="219"/>
      <c r="M39" s="232" t="str">
        <f>A39&amp;"!B7"</f>
        <v>DataClasses!B7</v>
      </c>
      <c r="N39" s="219"/>
      <c r="O39" s="219"/>
      <c r="P39" s="219"/>
      <c r="Q39" s="219"/>
      <c r="R39" s="219"/>
      <c r="S39" s="219"/>
      <c r="T39" s="219"/>
      <c r="U39" s="219"/>
      <c r="V39" s="219"/>
      <c r="W39" s="219"/>
      <c r="X39" s="219"/>
      <c r="Y39" s="219"/>
      <c r="Z39" s="219"/>
      <c r="AA39" s="219"/>
      <c r="AB39" s="219"/>
      <c r="AC39" s="219"/>
      <c r="AD39" s="219"/>
      <c r="AE39" s="219"/>
      <c r="AF39" s="219"/>
      <c r="AG39" s="219"/>
      <c r="AH39" s="219"/>
      <c r="AI39" s="219"/>
      <c r="AJ39" s="219"/>
      <c r="AK39" s="219"/>
    </row>
    <row r="40" spans="1:37" ht="15.75" customHeight="1">
      <c r="A40" s="6" t="str">
        <f t="shared" ref="A40:A48" si="6">A39</f>
        <v>DataClasses</v>
      </c>
      <c r="B40" s="30" t="s">
        <v>1119</v>
      </c>
      <c r="C40" s="208"/>
      <c r="D40" s="6"/>
      <c r="E40" s="230" t="s">
        <v>1116</v>
      </c>
      <c r="F40" s="6"/>
      <c r="G40" s="206"/>
      <c r="H40" s="218" t="s">
        <v>1141</v>
      </c>
      <c r="I40" s="206"/>
      <c r="J40" s="209"/>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960</v>
      </c>
      <c r="C41" s="208"/>
      <c r="D41" s="6"/>
      <c r="E41" s="230" t="s">
        <v>1116</v>
      </c>
      <c r="F41" s="6"/>
      <c r="G41" s="206"/>
      <c r="H41" s="218" t="s">
        <v>1142</v>
      </c>
      <c r="I41" s="206"/>
      <c r="J41" s="209"/>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961</v>
      </c>
      <c r="C42" s="208"/>
      <c r="D42" s="6"/>
      <c r="E42" s="230" t="s">
        <v>1116</v>
      </c>
      <c r="F42" s="6"/>
      <c r="G42" s="206"/>
      <c r="H42" s="218" t="s">
        <v>1143</v>
      </c>
      <c r="I42" s="206"/>
      <c r="J42" s="209"/>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875</v>
      </c>
      <c r="C43" s="208"/>
      <c r="D43" s="6"/>
      <c r="E43" s="230" t="s">
        <v>1116</v>
      </c>
      <c r="F43" s="6"/>
      <c r="G43" s="206"/>
      <c r="H43" s="218" t="s">
        <v>1144</v>
      </c>
      <c r="I43" s="206"/>
      <c r="J43" s="209"/>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1145</v>
      </c>
      <c r="C44" s="208"/>
      <c r="D44" s="6"/>
      <c r="E44" s="230" t="s">
        <v>1116</v>
      </c>
      <c r="F44" s="6"/>
      <c r="G44" s="206"/>
      <c r="H44" s="218" t="s">
        <v>1146</v>
      </c>
      <c r="I44" s="206"/>
      <c r="J44" s="209"/>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1147</v>
      </c>
      <c r="C45" s="208"/>
      <c r="D45" s="6"/>
      <c r="E45" s="230" t="s">
        <v>1116</v>
      </c>
      <c r="F45" s="6"/>
      <c r="G45" s="206"/>
      <c r="H45" s="117" t="s">
        <v>1147</v>
      </c>
      <c r="I45" s="206"/>
      <c r="J45" s="209"/>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8" customFormat="1" ht="15.75" customHeight="1">
      <c r="A46" s="219" t="s">
        <v>308</v>
      </c>
      <c r="B46" s="217" t="s">
        <v>1148</v>
      </c>
      <c r="C46" s="220"/>
      <c r="D46" s="219"/>
      <c r="E46" s="232" t="s">
        <v>1116</v>
      </c>
      <c r="F46" s="219"/>
      <c r="G46" s="221"/>
      <c r="H46" s="222" t="s">
        <v>975</v>
      </c>
      <c r="I46" s="221"/>
      <c r="J46" s="223"/>
      <c r="K46" s="219"/>
      <c r="L46" s="219"/>
      <c r="M46" s="232" t="str">
        <f>A46&amp;"!B8"</f>
        <v>MtdMatch!B8</v>
      </c>
      <c r="N46" s="219"/>
      <c r="O46" s="219"/>
      <c r="P46" s="219"/>
      <c r="Q46" s="219"/>
      <c r="R46" s="219"/>
      <c r="S46" s="219"/>
      <c r="T46" s="219"/>
      <c r="U46" s="219"/>
      <c r="V46" s="219"/>
      <c r="W46" s="219"/>
      <c r="X46" s="219"/>
      <c r="Y46" s="219"/>
      <c r="Z46" s="219"/>
      <c r="AA46" s="219"/>
      <c r="AB46" s="219"/>
      <c r="AC46" s="219"/>
      <c r="AD46" s="219"/>
      <c r="AE46" s="219"/>
      <c r="AF46" s="219"/>
      <c r="AG46" s="219"/>
      <c r="AH46" s="219"/>
      <c r="AI46" s="219"/>
      <c r="AJ46" s="219"/>
      <c r="AK46" s="219"/>
    </row>
    <row r="47" spans="1:37" ht="15.75" customHeight="1">
      <c r="A47" s="6" t="str">
        <f>A46</f>
        <v>MtdMatch</v>
      </c>
      <c r="B47" s="30" t="s">
        <v>976</v>
      </c>
      <c r="C47" s="208"/>
      <c r="D47" s="6"/>
      <c r="E47" s="230" t="s">
        <v>1116</v>
      </c>
      <c r="F47" s="6"/>
      <c r="G47" s="206"/>
      <c r="H47" s="218" t="s">
        <v>976</v>
      </c>
      <c r="I47" s="206"/>
      <c r="J47" s="209"/>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1149</v>
      </c>
      <c r="C48" s="208"/>
      <c r="D48" s="6"/>
      <c r="E48" s="230" t="s">
        <v>1116</v>
      </c>
      <c r="F48" s="6"/>
      <c r="G48" s="206"/>
      <c r="H48" s="218" t="s">
        <v>1150</v>
      </c>
      <c r="I48" s="206"/>
      <c r="J48" s="209"/>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8"/>
      <c r="D49" s="6"/>
      <c r="E49" s="6"/>
      <c r="F49" s="6"/>
      <c r="G49" s="206"/>
      <c r="H49" s="6"/>
      <c r="I49" s="206"/>
      <c r="J49" s="209"/>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8"/>
      <c r="D50" s="6"/>
      <c r="E50" s="6"/>
      <c r="F50" s="6"/>
      <c r="G50" s="206"/>
      <c r="H50" s="6"/>
      <c r="I50" s="206"/>
      <c r="J50" s="209"/>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1" customWidth="1"/>
    <col min="2" max="2" width="25.5546875" style="191" customWidth="1"/>
    <col min="3" max="3" width="13.109375" style="191" customWidth="1"/>
    <col min="4" max="4" width="9.5546875" style="202" customWidth="1"/>
    <col min="5" max="5" width="9.44140625" style="202" customWidth="1"/>
    <col min="6" max="6" width="7.33203125" style="191" customWidth="1"/>
    <col min="7" max="7" width="8.33203125" style="191" customWidth="1"/>
    <col min="8" max="9" width="7.5546875" style="191" hidden="1" customWidth="1"/>
    <col min="10" max="10" width="6.109375" style="191" customWidth="1"/>
    <col min="11" max="11" width="17" style="191" bestFit="1" customWidth="1"/>
    <col min="12" max="12" width="4.5546875" style="191" customWidth="1"/>
    <col min="13" max="13" width="9.33203125" style="191" customWidth="1"/>
    <col min="14" max="14" width="8.88671875" style="202" customWidth="1"/>
    <col min="15" max="15" width="8.5546875" style="191" customWidth="1"/>
    <col min="16" max="16" width="10.33203125" style="191" customWidth="1"/>
    <col min="17" max="17" width="10.33203125" style="203" bestFit="1" customWidth="1"/>
    <col min="18" max="18" width="15.33203125" style="191" customWidth="1"/>
    <col min="19" max="19" width="72.44140625" style="191" customWidth="1"/>
    <col min="20" max="20" width="10.33203125" style="191" customWidth="1"/>
    <col min="21" max="21" width="7.5546875" style="191" customWidth="1"/>
    <col min="22" max="22" width="10" style="191" customWidth="1"/>
    <col min="23" max="24" width="6.5546875" style="191" customWidth="1"/>
    <col min="25" max="25" width="23.5546875" style="191" customWidth="1"/>
    <col min="26" max="26" width="9.109375" style="191" customWidth="1"/>
    <col min="27" max="28" width="13" style="191" customWidth="1"/>
    <col min="29" max="32" width="6.5546875" style="191" customWidth="1"/>
    <col min="33" max="35" width="12" style="191" customWidth="1"/>
    <col min="36" max="16384" width="4" style="191"/>
  </cols>
  <sheetData>
    <row r="1" spans="1:35" s="193" customFormat="1">
      <c r="A1" s="462" t="s">
        <v>1013</v>
      </c>
      <c r="B1" s="463"/>
      <c r="C1" s="463"/>
      <c r="D1" s="462" t="s">
        <v>1014</v>
      </c>
      <c r="E1" s="463"/>
      <c r="F1" s="463"/>
      <c r="G1" s="464"/>
      <c r="H1" s="462" t="s">
        <v>1015</v>
      </c>
      <c r="I1" s="463"/>
      <c r="J1" s="463" t="s">
        <v>1016</v>
      </c>
      <c r="K1" s="463"/>
      <c r="L1" s="465" t="s">
        <v>1017</v>
      </c>
      <c r="M1" s="465"/>
      <c r="N1" s="465"/>
      <c r="O1" s="465"/>
      <c r="P1" s="458" t="s">
        <v>1018</v>
      </c>
      <c r="Q1" s="458"/>
      <c r="R1" s="458"/>
      <c r="S1" s="459"/>
      <c r="T1" s="459"/>
      <c r="U1" s="460"/>
      <c r="V1" s="460"/>
      <c r="W1" s="461"/>
      <c r="X1" s="210"/>
      <c r="Y1" s="210"/>
      <c r="Z1" s="210"/>
      <c r="AA1" s="210"/>
      <c r="AB1" s="210"/>
      <c r="AC1" s="210"/>
      <c r="AD1" s="210"/>
      <c r="AE1" s="210"/>
      <c r="AF1" s="210"/>
      <c r="AG1" s="202"/>
      <c r="AH1" s="202"/>
      <c r="AI1" s="202"/>
    </row>
    <row r="2" spans="1:35" s="193" customFormat="1" ht="42.75" customHeight="1">
      <c r="A2" s="194" t="s">
        <v>1019</v>
      </c>
      <c r="B2" s="195" t="s">
        <v>1020</v>
      </c>
      <c r="C2" s="194" t="s">
        <v>1021</v>
      </c>
      <c r="D2" s="194" t="s">
        <v>1022</v>
      </c>
      <c r="E2" s="194" t="s">
        <v>1023</v>
      </c>
      <c r="F2" s="194" t="s">
        <v>1024</v>
      </c>
      <c r="G2" s="194" t="s">
        <v>1025</v>
      </c>
      <c r="H2" s="194" t="s">
        <v>1026</v>
      </c>
      <c r="I2" s="194" t="s">
        <v>1027</v>
      </c>
      <c r="J2" s="196" t="s">
        <v>1028</v>
      </c>
      <c r="K2" s="197" t="s">
        <v>1029</v>
      </c>
      <c r="L2" s="197" t="s">
        <v>1030</v>
      </c>
      <c r="M2" s="197" t="s">
        <v>1031</v>
      </c>
      <c r="N2" s="197" t="s">
        <v>1032</v>
      </c>
      <c r="O2" s="197" t="s">
        <v>1033</v>
      </c>
      <c r="P2" s="198" t="s">
        <v>1034</v>
      </c>
      <c r="Q2" s="199" t="s">
        <v>1035</v>
      </c>
      <c r="R2" s="204" t="s">
        <v>1036</v>
      </c>
      <c r="S2" s="215" t="s">
        <v>1037</v>
      </c>
      <c r="T2" s="202" t="s">
        <v>1038</v>
      </c>
      <c r="U2" s="202" t="s">
        <v>1039</v>
      </c>
      <c r="V2" s="202" t="s">
        <v>1040</v>
      </c>
      <c r="W2" s="202" t="s">
        <v>1041</v>
      </c>
      <c r="X2" s="202" t="s">
        <v>1042</v>
      </c>
      <c r="Y2" s="202" t="s">
        <v>1043</v>
      </c>
      <c r="Z2" s="202" t="s">
        <v>1044</v>
      </c>
      <c r="AA2" s="202" t="s">
        <v>1045</v>
      </c>
      <c r="AB2" s="202" t="s">
        <v>1046</v>
      </c>
      <c r="AC2" s="202" t="s">
        <v>1047</v>
      </c>
      <c r="AD2" s="202" t="s">
        <v>1048</v>
      </c>
      <c r="AE2" s="202"/>
      <c r="AF2" s="202" t="s">
        <v>1049</v>
      </c>
      <c r="AG2" s="202" t="s">
        <v>1050</v>
      </c>
      <c r="AH2" s="202" t="s">
        <v>1051</v>
      </c>
      <c r="AI2" s="202" t="s">
        <v>1052</v>
      </c>
    </row>
    <row r="3" spans="1:35" s="200" customFormat="1" ht="16.5" customHeight="1">
      <c r="A3" s="200" t="s">
        <v>1151</v>
      </c>
      <c r="B3" s="207" t="s">
        <v>286</v>
      </c>
      <c r="C3" s="216" t="str">
        <f>B3</f>
        <v>Categories</v>
      </c>
      <c r="E3" s="200" t="s">
        <v>1054</v>
      </c>
      <c r="F3" s="200" t="s">
        <v>1055</v>
      </c>
      <c r="G3" s="200" t="s">
        <v>1056</v>
      </c>
      <c r="K3" s="200" t="s">
        <v>1057</v>
      </c>
      <c r="M3" s="200" t="s">
        <v>31</v>
      </c>
      <c r="N3" s="200" t="s">
        <v>1072</v>
      </c>
      <c r="P3" s="201" t="str">
        <f>'Parameter Setting'!D2</f>
        <v>IEC_STD_V10</v>
      </c>
      <c r="Q3" s="212"/>
      <c r="R3" s="200" t="s">
        <v>1059</v>
      </c>
      <c r="S3" s="200" t="s">
        <v>1060</v>
      </c>
      <c r="Y3" s="205"/>
      <c r="AA3" s="211"/>
    </row>
    <row r="4" spans="1:35" s="200" customFormat="1" ht="15.75">
      <c r="A4" s="200" t="s">
        <v>1151</v>
      </c>
      <c r="B4" s="207" t="s">
        <v>285</v>
      </c>
      <c r="C4" s="216" t="str">
        <f>B4</f>
        <v>Terms</v>
      </c>
      <c r="E4" s="200" t="s">
        <v>1054</v>
      </c>
      <c r="F4" s="200" t="s">
        <v>1055</v>
      </c>
      <c r="G4" s="200" t="s">
        <v>1056</v>
      </c>
      <c r="K4" s="200" t="s">
        <v>1152</v>
      </c>
      <c r="M4" s="200" t="s">
        <v>31</v>
      </c>
      <c r="N4" s="200" t="s">
        <v>1072</v>
      </c>
      <c r="P4" s="201" t="str">
        <f>P3</f>
        <v>IEC_STD_V10</v>
      </c>
      <c r="Q4" s="212"/>
      <c r="R4" s="200" t="s">
        <v>1059</v>
      </c>
      <c r="S4" s="238" t="s">
        <v>1153</v>
      </c>
      <c r="Y4" s="191"/>
      <c r="AA4" s="211"/>
    </row>
    <row r="5" spans="1:35" s="200" customFormat="1" ht="15.75">
      <c r="A5" s="200" t="s">
        <v>1151</v>
      </c>
      <c r="B5" s="6" t="s">
        <v>323</v>
      </c>
      <c r="C5" s="216" t="str">
        <f>B5</f>
        <v>DataClasses</v>
      </c>
      <c r="E5" s="200" t="s">
        <v>1054</v>
      </c>
      <c r="F5" s="200" t="s">
        <v>1055</v>
      </c>
      <c r="G5" s="200" t="s">
        <v>1056</v>
      </c>
      <c r="K5" s="200" t="s">
        <v>1069</v>
      </c>
      <c r="M5" s="200" t="s">
        <v>31</v>
      </c>
      <c r="N5" s="200" t="s">
        <v>1072</v>
      </c>
      <c r="P5" s="201" t="str">
        <f>P4</f>
        <v>IEC_STD_V10</v>
      </c>
      <c r="Q5" s="212"/>
      <c r="R5" s="200" t="s">
        <v>1059</v>
      </c>
      <c r="S5" s="191" t="s">
        <v>1070</v>
      </c>
      <c r="Y5" s="191"/>
      <c r="AA5" s="211"/>
    </row>
    <row r="8" spans="1:35" ht="45">
      <c r="S8" s="191" t="s">
        <v>1153</v>
      </c>
    </row>
    <row r="10" spans="1:35">
      <c r="S10" s="238" t="s">
        <v>1154</v>
      </c>
    </row>
    <row r="11" spans="1:35" ht="16.5">
      <c r="S11" s="241"/>
    </row>
    <row r="17" spans="6:17" s="202" customFormat="1">
      <c r="F17" s="191"/>
      <c r="G17" s="191"/>
      <c r="H17" s="191"/>
      <c r="I17" s="191"/>
      <c r="J17" s="191"/>
      <c r="K17" s="191"/>
      <c r="L17" s="191"/>
      <c r="M17" s="191"/>
      <c r="O17" s="191"/>
      <c r="P17" s="191"/>
      <c r="Q17" s="203"/>
    </row>
    <row r="18" spans="6:17" s="202" customFormat="1">
      <c r="F18" s="191"/>
      <c r="G18" s="191"/>
      <c r="H18" s="191"/>
      <c r="I18" s="191"/>
      <c r="J18" s="191"/>
      <c r="K18" s="191"/>
      <c r="L18" s="191"/>
      <c r="M18" s="191"/>
      <c r="O18" s="191"/>
      <c r="P18" s="191"/>
      <c r="Q18" s="203"/>
    </row>
    <row r="19" spans="6:17" s="202" customFormat="1">
      <c r="F19" s="191"/>
      <c r="G19" s="191"/>
      <c r="H19" s="191"/>
      <c r="I19" s="191"/>
      <c r="J19" s="191"/>
      <c r="K19" s="191"/>
      <c r="L19" s="191"/>
      <c r="M19" s="191"/>
      <c r="O19" s="191"/>
      <c r="P19" s="191"/>
      <c r="Q19" s="203"/>
    </row>
    <row r="20" spans="6:17" s="202" customFormat="1">
      <c r="F20" s="191"/>
      <c r="G20" s="191"/>
      <c r="H20" s="191"/>
      <c r="I20" s="191"/>
      <c r="J20" s="191"/>
      <c r="K20" s="191"/>
      <c r="L20" s="191"/>
      <c r="M20" s="191"/>
      <c r="O20" s="191"/>
      <c r="P20" s="191"/>
      <c r="Q20" s="203"/>
    </row>
    <row r="21" spans="6:17" s="202" customFormat="1">
      <c r="F21" s="191"/>
      <c r="G21" s="191"/>
      <c r="H21" s="191"/>
      <c r="I21" s="191"/>
      <c r="J21" s="191"/>
      <c r="K21" s="191"/>
      <c r="L21" s="191"/>
      <c r="M21" s="191"/>
      <c r="O21" s="191"/>
      <c r="P21" s="191"/>
      <c r="Q21" s="203"/>
    </row>
    <row r="22" spans="6:17" s="202" customFormat="1">
      <c r="F22" s="191"/>
      <c r="G22" s="191"/>
      <c r="H22" s="191"/>
      <c r="I22" s="191"/>
      <c r="J22" s="191"/>
      <c r="K22" s="191"/>
      <c r="L22" s="191"/>
      <c r="M22" s="191"/>
      <c r="O22" s="191"/>
      <c r="P22" s="191"/>
      <c r="Q22" s="203"/>
    </row>
    <row r="23" spans="6:17" s="202" customFormat="1">
      <c r="F23" s="191"/>
      <c r="G23" s="191"/>
      <c r="H23" s="191"/>
      <c r="I23" s="191"/>
      <c r="J23" s="191"/>
      <c r="K23" s="191"/>
      <c r="L23" s="191"/>
      <c r="M23" s="191"/>
      <c r="O23" s="191"/>
      <c r="P23" s="191"/>
      <c r="Q23" s="203"/>
    </row>
    <row r="24" spans="6:17" s="202" customFormat="1">
      <c r="F24" s="191"/>
      <c r="G24" s="191"/>
      <c r="H24" s="191"/>
      <c r="I24" s="191"/>
      <c r="J24" s="191"/>
      <c r="K24" s="191"/>
      <c r="L24" s="191"/>
      <c r="M24" s="191"/>
      <c r="O24" s="191"/>
      <c r="P24" s="191"/>
      <c r="Q24" s="203"/>
    </row>
    <row r="25" spans="6:17" s="202" customFormat="1">
      <c r="F25" s="191"/>
      <c r="G25" s="191"/>
      <c r="H25" s="191"/>
      <c r="I25" s="191"/>
      <c r="J25" s="191"/>
      <c r="K25" s="191"/>
      <c r="L25" s="191"/>
      <c r="M25" s="191"/>
      <c r="O25" s="191"/>
      <c r="P25" s="191"/>
      <c r="Q25" s="203"/>
    </row>
    <row r="26" spans="6:17" s="202" customFormat="1">
      <c r="F26" s="191"/>
      <c r="G26" s="191"/>
      <c r="H26" s="191"/>
      <c r="I26" s="191"/>
      <c r="J26" s="191"/>
      <c r="K26" s="191"/>
      <c r="L26" s="191"/>
      <c r="M26" s="191"/>
      <c r="O26" s="191"/>
      <c r="P26" s="191"/>
      <c r="Q26" s="203"/>
    </row>
    <row r="27" spans="6:17" s="202" customFormat="1">
      <c r="F27" s="191"/>
      <c r="G27" s="191"/>
      <c r="H27" s="191"/>
      <c r="I27" s="191"/>
      <c r="J27" s="191"/>
      <c r="K27" s="191"/>
      <c r="L27" s="191"/>
      <c r="M27" s="191"/>
      <c r="O27" s="191"/>
      <c r="P27" s="191"/>
      <c r="Q27" s="203"/>
    </row>
    <row r="28" spans="6:17" s="202" customFormat="1">
      <c r="F28" s="191"/>
      <c r="G28" s="191"/>
      <c r="H28" s="191"/>
      <c r="I28" s="191"/>
      <c r="J28" s="191"/>
      <c r="K28" s="191"/>
      <c r="L28" s="191"/>
      <c r="M28" s="191"/>
      <c r="O28" s="191"/>
      <c r="P28" s="191"/>
      <c r="Q28" s="203"/>
    </row>
    <row r="29" spans="6:17" s="202" customFormat="1">
      <c r="F29" s="191"/>
      <c r="G29" s="191"/>
      <c r="H29" s="191"/>
      <c r="I29" s="191"/>
      <c r="J29" s="191"/>
      <c r="K29" s="191"/>
      <c r="L29" s="191"/>
      <c r="M29" s="191"/>
      <c r="O29" s="191"/>
      <c r="P29" s="191"/>
      <c r="Q29" s="203"/>
    </row>
    <row r="30" spans="6:17" s="202" customFormat="1">
      <c r="F30" s="191"/>
      <c r="G30" s="191"/>
      <c r="H30" s="191"/>
      <c r="I30" s="191"/>
      <c r="J30" s="191"/>
      <c r="K30" s="191"/>
      <c r="L30" s="191"/>
      <c r="M30" s="191"/>
      <c r="O30" s="191"/>
      <c r="P30" s="191"/>
      <c r="Q30" s="203"/>
    </row>
    <row r="31" spans="6:17" s="202" customFormat="1">
      <c r="F31" s="191"/>
      <c r="G31" s="191"/>
      <c r="H31" s="191"/>
      <c r="I31" s="191"/>
      <c r="J31" s="191"/>
      <c r="K31" s="191"/>
      <c r="L31" s="191"/>
      <c r="M31" s="191"/>
      <c r="O31" s="191"/>
      <c r="P31" s="191"/>
      <c r="Q31" s="203"/>
    </row>
    <row r="32" spans="6:17" s="202" customFormat="1">
      <c r="F32" s="191"/>
      <c r="G32" s="191"/>
      <c r="H32" s="191"/>
      <c r="I32" s="191"/>
      <c r="J32" s="191"/>
      <c r="K32" s="191"/>
      <c r="L32" s="191"/>
      <c r="M32" s="191"/>
      <c r="O32" s="191"/>
      <c r="P32" s="191"/>
      <c r="Q32" s="203"/>
    </row>
    <row r="33" spans="6:17" s="202" customFormat="1">
      <c r="F33" s="191"/>
      <c r="G33" s="191"/>
      <c r="H33" s="191"/>
      <c r="I33" s="191"/>
      <c r="J33" s="191"/>
      <c r="K33" s="191"/>
      <c r="L33" s="191"/>
      <c r="M33" s="191"/>
      <c r="O33" s="191"/>
      <c r="P33" s="191"/>
      <c r="Q33" s="203"/>
    </row>
    <row r="34" spans="6:17" s="202" customFormat="1">
      <c r="F34" s="191"/>
      <c r="G34" s="191"/>
      <c r="H34" s="191"/>
      <c r="I34" s="191"/>
      <c r="J34" s="191"/>
      <c r="K34" s="191"/>
      <c r="L34" s="191"/>
      <c r="M34" s="191"/>
      <c r="O34" s="191"/>
      <c r="P34" s="191"/>
      <c r="Q34" s="203"/>
    </row>
    <row r="35" spans="6:17" s="202" customFormat="1">
      <c r="F35" s="191"/>
      <c r="G35" s="191"/>
      <c r="H35" s="191"/>
      <c r="I35" s="191"/>
      <c r="J35" s="191"/>
      <c r="K35" s="191"/>
      <c r="L35" s="191"/>
      <c r="M35" s="191"/>
      <c r="O35" s="191"/>
      <c r="P35" s="191"/>
      <c r="Q35" s="203"/>
    </row>
    <row r="36" spans="6:17" s="202" customFormat="1">
      <c r="F36" s="191"/>
      <c r="G36" s="191"/>
      <c r="H36" s="191"/>
      <c r="I36" s="191"/>
      <c r="J36" s="191"/>
      <c r="K36" s="191"/>
      <c r="L36" s="191"/>
      <c r="M36" s="191"/>
      <c r="O36" s="191"/>
      <c r="P36" s="191"/>
      <c r="Q36" s="203"/>
    </row>
    <row r="37" spans="6:17" s="202" customFormat="1">
      <c r="F37" s="191"/>
      <c r="G37" s="191"/>
      <c r="H37" s="191"/>
      <c r="I37" s="191"/>
      <c r="J37" s="191"/>
      <c r="K37" s="191"/>
      <c r="L37" s="191"/>
      <c r="M37" s="191"/>
      <c r="O37" s="191"/>
      <c r="P37" s="191"/>
      <c r="Q37" s="203"/>
    </row>
    <row r="38" spans="6:17" s="202" customFormat="1">
      <c r="F38" s="191"/>
      <c r="G38" s="191"/>
      <c r="H38" s="191"/>
      <c r="I38" s="191"/>
      <c r="J38" s="191"/>
      <c r="K38" s="191"/>
      <c r="L38" s="191"/>
      <c r="M38" s="191"/>
      <c r="O38" s="191"/>
      <c r="P38" s="191"/>
      <c r="Q38" s="203"/>
    </row>
    <row r="39" spans="6:17" s="202" customFormat="1">
      <c r="F39" s="191"/>
      <c r="G39" s="191"/>
      <c r="H39" s="191"/>
      <c r="I39" s="191"/>
      <c r="J39" s="191"/>
      <c r="K39" s="191"/>
      <c r="L39" s="191"/>
      <c r="M39" s="191"/>
      <c r="O39" s="191"/>
      <c r="P39" s="191"/>
      <c r="Q39" s="203"/>
    </row>
    <row r="40" spans="6:17" s="202" customFormat="1">
      <c r="F40" s="191"/>
      <c r="G40" s="191"/>
      <c r="H40" s="191"/>
      <c r="I40" s="191"/>
      <c r="J40" s="191"/>
      <c r="K40" s="191"/>
      <c r="L40" s="191"/>
      <c r="M40" s="191"/>
      <c r="O40" s="191"/>
      <c r="P40" s="191"/>
      <c r="Q40" s="203"/>
    </row>
    <row r="41" spans="6:17" s="202" customFormat="1">
      <c r="F41" s="191"/>
      <c r="G41" s="191"/>
      <c r="H41" s="191"/>
      <c r="I41" s="191"/>
      <c r="J41" s="191"/>
      <c r="K41" s="191"/>
      <c r="L41" s="191"/>
      <c r="M41" s="191"/>
      <c r="O41" s="191"/>
      <c r="P41" s="191"/>
      <c r="Q41" s="203"/>
    </row>
    <row r="42" spans="6:17" s="202" customFormat="1">
      <c r="F42" s="191"/>
      <c r="G42" s="191"/>
      <c r="H42" s="191"/>
      <c r="I42" s="191"/>
      <c r="J42" s="191"/>
      <c r="K42" s="191"/>
      <c r="L42" s="191"/>
      <c r="M42" s="191"/>
      <c r="O42" s="191"/>
      <c r="P42" s="191"/>
      <c r="Q42" s="203"/>
    </row>
    <row r="43" spans="6:17" s="202" customFormat="1">
      <c r="F43" s="191"/>
      <c r="G43" s="191"/>
      <c r="H43" s="191"/>
      <c r="I43" s="191"/>
      <c r="J43" s="191"/>
      <c r="K43" s="191"/>
      <c r="L43" s="191"/>
      <c r="M43" s="191"/>
      <c r="O43" s="191"/>
      <c r="P43" s="191"/>
      <c r="Q43" s="203"/>
    </row>
    <row r="44" spans="6:17" s="202" customFormat="1">
      <c r="F44" s="191"/>
      <c r="G44" s="191"/>
      <c r="H44" s="191"/>
      <c r="I44" s="191"/>
      <c r="J44" s="191"/>
      <c r="K44" s="191"/>
      <c r="L44" s="191"/>
      <c r="M44" s="191"/>
      <c r="O44" s="191"/>
      <c r="P44" s="191"/>
      <c r="Q44" s="203"/>
    </row>
    <row r="45" spans="6:17" s="202" customFormat="1">
      <c r="F45" s="191"/>
      <c r="G45" s="191"/>
      <c r="H45" s="191"/>
      <c r="I45" s="191"/>
      <c r="J45" s="191"/>
      <c r="K45" s="191"/>
      <c r="L45" s="191"/>
      <c r="M45" s="191"/>
      <c r="O45" s="191"/>
      <c r="P45" s="191"/>
      <c r="Q45" s="203"/>
    </row>
    <row r="46" spans="6:17" s="202" customFormat="1">
      <c r="F46" s="191"/>
      <c r="G46" s="191"/>
      <c r="H46" s="191"/>
      <c r="I46" s="191"/>
      <c r="J46" s="191"/>
      <c r="K46" s="191"/>
      <c r="L46" s="191"/>
      <c r="M46" s="191"/>
      <c r="O46" s="191"/>
      <c r="P46" s="191"/>
      <c r="Q46" s="203"/>
    </row>
    <row r="47" spans="6:17" s="202" customFormat="1">
      <c r="F47" s="191"/>
      <c r="G47" s="191"/>
      <c r="H47" s="191"/>
      <c r="I47" s="191"/>
      <c r="J47" s="191"/>
      <c r="K47" s="191"/>
      <c r="L47" s="191"/>
      <c r="M47" s="191"/>
      <c r="O47" s="191"/>
      <c r="P47" s="191"/>
      <c r="Q47" s="203"/>
    </row>
    <row r="48" spans="6:17" s="202" customFormat="1">
      <c r="F48" s="191"/>
      <c r="G48" s="191"/>
      <c r="H48" s="191"/>
      <c r="I48" s="191"/>
      <c r="J48" s="191"/>
      <c r="K48" s="191"/>
      <c r="L48" s="191"/>
      <c r="M48" s="191"/>
      <c r="O48" s="191"/>
      <c r="P48" s="191"/>
      <c r="Q48" s="203"/>
    </row>
    <row r="49" spans="6:17" s="202" customFormat="1">
      <c r="F49" s="191"/>
      <c r="G49" s="191"/>
      <c r="H49" s="191"/>
      <c r="I49" s="191"/>
      <c r="J49" s="191"/>
      <c r="K49" s="191"/>
      <c r="L49" s="191"/>
      <c r="M49" s="191"/>
      <c r="O49" s="191"/>
      <c r="P49" s="191"/>
      <c r="Q49" s="203"/>
    </row>
    <row r="50" spans="6:17" s="202" customFormat="1">
      <c r="F50" s="191"/>
      <c r="G50" s="191"/>
      <c r="H50" s="191"/>
      <c r="I50" s="191"/>
      <c r="J50" s="191"/>
      <c r="K50" s="191"/>
      <c r="L50" s="191"/>
      <c r="M50" s="191"/>
      <c r="O50" s="191"/>
      <c r="P50" s="191"/>
      <c r="Q50" s="203"/>
    </row>
    <row r="51" spans="6:17" s="202" customFormat="1">
      <c r="F51" s="191"/>
      <c r="G51" s="191"/>
      <c r="H51" s="191"/>
      <c r="I51" s="191"/>
      <c r="J51" s="191"/>
      <c r="K51" s="191"/>
      <c r="L51" s="191"/>
      <c r="M51" s="191"/>
      <c r="O51" s="191"/>
      <c r="P51" s="191"/>
      <c r="Q51" s="203"/>
    </row>
    <row r="52" spans="6:17" s="202" customFormat="1">
      <c r="F52" s="191"/>
      <c r="G52" s="191"/>
      <c r="H52" s="191"/>
      <c r="I52" s="191"/>
      <c r="J52" s="191"/>
      <c r="K52" s="191"/>
      <c r="L52" s="191"/>
      <c r="M52" s="191"/>
      <c r="O52" s="191"/>
      <c r="P52" s="191"/>
      <c r="Q52" s="203"/>
    </row>
    <row r="53" spans="6:17" s="202" customFormat="1">
      <c r="F53" s="191"/>
      <c r="G53" s="191"/>
      <c r="H53" s="191"/>
      <c r="I53" s="191"/>
      <c r="J53" s="191"/>
      <c r="K53" s="191"/>
      <c r="L53" s="191"/>
      <c r="M53" s="191"/>
      <c r="O53" s="191"/>
      <c r="P53" s="191"/>
      <c r="Q53" s="203"/>
    </row>
    <row r="54" spans="6:17" s="202" customFormat="1">
      <c r="F54" s="191"/>
      <c r="G54" s="191"/>
      <c r="H54" s="191"/>
      <c r="I54" s="191"/>
      <c r="J54" s="191"/>
      <c r="K54" s="191"/>
      <c r="L54" s="191"/>
      <c r="M54" s="191"/>
      <c r="O54" s="191"/>
      <c r="P54" s="191"/>
      <c r="Q54" s="203"/>
    </row>
    <row r="55" spans="6:17" s="202" customFormat="1">
      <c r="F55" s="191"/>
      <c r="G55" s="191"/>
      <c r="H55" s="191"/>
      <c r="I55" s="191"/>
      <c r="J55" s="191"/>
      <c r="K55" s="191"/>
      <c r="L55" s="191"/>
      <c r="M55" s="191"/>
      <c r="O55" s="191"/>
      <c r="P55" s="191"/>
      <c r="Q55" s="203"/>
    </row>
    <row r="56" spans="6:17" s="202" customFormat="1">
      <c r="F56" s="191"/>
      <c r="G56" s="191"/>
      <c r="H56" s="191"/>
      <c r="I56" s="191"/>
      <c r="J56" s="191"/>
      <c r="K56" s="191"/>
      <c r="L56" s="191"/>
      <c r="M56" s="191"/>
      <c r="O56" s="191"/>
      <c r="P56" s="191"/>
      <c r="Q56" s="203"/>
    </row>
    <row r="57" spans="6:17" s="202" customFormat="1">
      <c r="F57" s="191"/>
      <c r="G57" s="191"/>
      <c r="H57" s="191"/>
      <c r="I57" s="191"/>
      <c r="J57" s="191"/>
      <c r="K57" s="191"/>
      <c r="L57" s="191"/>
      <c r="M57" s="191"/>
      <c r="O57" s="191"/>
      <c r="P57" s="191"/>
      <c r="Q57" s="203"/>
    </row>
    <row r="58" spans="6:17" s="202" customFormat="1">
      <c r="F58" s="191"/>
      <c r="G58" s="191"/>
      <c r="H58" s="191"/>
      <c r="I58" s="191"/>
      <c r="J58" s="191"/>
      <c r="K58" s="191"/>
      <c r="L58" s="191"/>
      <c r="M58" s="191"/>
      <c r="O58" s="191"/>
      <c r="P58" s="191"/>
      <c r="Q58" s="203"/>
    </row>
    <row r="59" spans="6:17" s="202" customFormat="1">
      <c r="F59" s="191"/>
      <c r="G59" s="191"/>
      <c r="H59" s="191"/>
      <c r="I59" s="191"/>
      <c r="J59" s="191"/>
      <c r="K59" s="191"/>
      <c r="L59" s="191"/>
      <c r="M59" s="191"/>
      <c r="O59" s="191"/>
      <c r="P59" s="191"/>
      <c r="Q59" s="203"/>
    </row>
    <row r="60" spans="6:17" s="202" customFormat="1">
      <c r="F60" s="191"/>
      <c r="G60" s="191"/>
      <c r="H60" s="191"/>
      <c r="I60" s="191"/>
      <c r="J60" s="191"/>
      <c r="K60" s="191"/>
      <c r="L60" s="191"/>
      <c r="M60" s="191"/>
      <c r="O60" s="191"/>
      <c r="P60" s="191"/>
      <c r="Q60" s="203"/>
    </row>
    <row r="61" spans="6:17" s="202" customFormat="1">
      <c r="F61" s="191"/>
      <c r="G61" s="191"/>
      <c r="H61" s="191"/>
      <c r="I61" s="191"/>
      <c r="J61" s="191"/>
      <c r="K61" s="191"/>
      <c r="L61" s="191"/>
      <c r="M61" s="191"/>
      <c r="O61" s="191"/>
      <c r="P61" s="191"/>
      <c r="Q61" s="203"/>
    </row>
    <row r="62" spans="6:17" s="202" customFormat="1">
      <c r="F62" s="191"/>
      <c r="G62" s="191"/>
      <c r="H62" s="191"/>
      <c r="I62" s="191"/>
      <c r="J62" s="191"/>
      <c r="K62" s="191"/>
      <c r="L62" s="191"/>
      <c r="M62" s="191"/>
      <c r="O62" s="191"/>
      <c r="P62" s="191"/>
      <c r="Q62" s="203"/>
    </row>
    <row r="63" spans="6:17" s="202" customFormat="1">
      <c r="F63" s="191"/>
      <c r="G63" s="191"/>
      <c r="H63" s="191"/>
      <c r="I63" s="191"/>
      <c r="J63" s="191"/>
      <c r="K63" s="191"/>
      <c r="L63" s="191"/>
      <c r="M63" s="191"/>
      <c r="O63" s="191"/>
      <c r="P63" s="191"/>
      <c r="Q63" s="203"/>
    </row>
    <row r="64" spans="6:17" s="202" customFormat="1">
      <c r="F64" s="191"/>
      <c r="G64" s="191"/>
      <c r="H64" s="191"/>
      <c r="I64" s="191"/>
      <c r="J64" s="191"/>
      <c r="K64" s="191"/>
      <c r="L64" s="191"/>
      <c r="M64" s="191"/>
      <c r="O64" s="191"/>
      <c r="P64" s="191"/>
      <c r="Q64" s="203"/>
    </row>
    <row r="65" spans="6:17" s="202" customFormat="1">
      <c r="F65" s="191"/>
      <c r="G65" s="191"/>
      <c r="H65" s="191"/>
      <c r="I65" s="191"/>
      <c r="J65" s="191"/>
      <c r="K65" s="191"/>
      <c r="L65" s="191"/>
      <c r="M65" s="191"/>
      <c r="O65" s="191"/>
      <c r="P65" s="191"/>
      <c r="Q65" s="203"/>
    </row>
    <row r="66" spans="6:17" s="202" customFormat="1">
      <c r="F66" s="191"/>
      <c r="G66" s="191"/>
      <c r="H66" s="191"/>
      <c r="I66" s="191"/>
      <c r="J66" s="191"/>
      <c r="K66" s="191"/>
      <c r="L66" s="191"/>
      <c r="M66" s="191"/>
      <c r="O66" s="191"/>
      <c r="P66" s="191"/>
      <c r="Q66" s="203"/>
    </row>
    <row r="67" spans="6:17" s="202" customFormat="1">
      <c r="F67" s="191"/>
      <c r="G67" s="191"/>
      <c r="H67" s="191"/>
      <c r="I67" s="191"/>
      <c r="J67" s="191"/>
      <c r="K67" s="191"/>
      <c r="L67" s="191"/>
      <c r="M67" s="191"/>
      <c r="O67" s="191"/>
      <c r="P67" s="191"/>
      <c r="Q67" s="203"/>
    </row>
    <row r="68" spans="6:17" s="202" customFormat="1">
      <c r="F68" s="191"/>
      <c r="G68" s="191"/>
      <c r="H68" s="191"/>
      <c r="I68" s="191"/>
      <c r="J68" s="191"/>
      <c r="K68" s="191"/>
      <c r="L68" s="191"/>
      <c r="M68" s="191"/>
      <c r="O68" s="191"/>
      <c r="P68" s="191"/>
      <c r="Q68" s="203"/>
    </row>
    <row r="69" spans="6:17" s="202" customFormat="1">
      <c r="F69" s="191"/>
      <c r="G69" s="191"/>
      <c r="H69" s="191"/>
      <c r="I69" s="191"/>
      <c r="J69" s="191"/>
      <c r="K69" s="191"/>
      <c r="L69" s="191"/>
      <c r="M69" s="191"/>
      <c r="O69" s="191"/>
      <c r="P69" s="191"/>
      <c r="Q69" s="203"/>
    </row>
    <row r="70" spans="6:17" s="202" customFormat="1">
      <c r="F70" s="191"/>
      <c r="G70" s="191"/>
      <c r="H70" s="191"/>
      <c r="I70" s="191"/>
      <c r="J70" s="191"/>
      <c r="K70" s="191"/>
      <c r="L70" s="191"/>
      <c r="M70" s="191"/>
      <c r="O70" s="191"/>
      <c r="P70" s="191"/>
      <c r="Q70" s="203"/>
    </row>
    <row r="71" spans="6:17" s="202" customFormat="1">
      <c r="F71" s="191"/>
      <c r="G71" s="191"/>
      <c r="H71" s="191"/>
      <c r="I71" s="191"/>
      <c r="J71" s="191"/>
      <c r="K71" s="191"/>
      <c r="L71" s="191"/>
      <c r="M71" s="191"/>
      <c r="O71" s="191"/>
      <c r="P71" s="191"/>
      <c r="Q71" s="203"/>
    </row>
    <row r="72" spans="6:17" s="202" customFormat="1">
      <c r="F72" s="191"/>
      <c r="G72" s="191"/>
      <c r="H72" s="191"/>
      <c r="I72" s="191"/>
      <c r="J72" s="191"/>
      <c r="K72" s="191"/>
      <c r="L72" s="191"/>
      <c r="M72" s="191"/>
      <c r="O72" s="191"/>
      <c r="P72" s="191"/>
      <c r="Q72" s="203"/>
    </row>
    <row r="73" spans="6:17" s="202" customFormat="1">
      <c r="F73" s="191"/>
      <c r="G73" s="191"/>
      <c r="H73" s="191"/>
      <c r="I73" s="191"/>
      <c r="J73" s="191"/>
      <c r="K73" s="191"/>
      <c r="L73" s="191"/>
      <c r="M73" s="191"/>
      <c r="O73" s="191"/>
      <c r="P73" s="191"/>
      <c r="Q73" s="203"/>
    </row>
    <row r="74" spans="6:17" s="202" customFormat="1">
      <c r="F74" s="191"/>
      <c r="G74" s="191"/>
      <c r="H74" s="191"/>
      <c r="I74" s="191"/>
      <c r="J74" s="191"/>
      <c r="K74" s="191"/>
      <c r="L74" s="191"/>
      <c r="M74" s="191"/>
      <c r="O74" s="191"/>
      <c r="P74" s="191"/>
      <c r="Q74" s="203"/>
    </row>
    <row r="75" spans="6:17" s="202" customFormat="1">
      <c r="F75" s="191"/>
      <c r="G75" s="191"/>
      <c r="H75" s="191"/>
      <c r="I75" s="191"/>
      <c r="J75" s="191"/>
      <c r="K75" s="191"/>
      <c r="L75" s="191"/>
      <c r="M75" s="191"/>
      <c r="O75" s="191"/>
      <c r="P75" s="191"/>
      <c r="Q75" s="203"/>
    </row>
    <row r="76" spans="6:17" s="202" customFormat="1">
      <c r="F76" s="191"/>
      <c r="G76" s="191"/>
      <c r="H76" s="191"/>
      <c r="I76" s="191"/>
      <c r="J76" s="191"/>
      <c r="K76" s="191"/>
      <c r="L76" s="191"/>
      <c r="M76" s="191"/>
      <c r="O76" s="191"/>
      <c r="P76" s="191"/>
      <c r="Q76" s="203"/>
    </row>
    <row r="77" spans="6:17" s="202" customFormat="1">
      <c r="F77" s="191"/>
      <c r="G77" s="191"/>
      <c r="H77" s="191"/>
      <c r="I77" s="191"/>
      <c r="J77" s="191"/>
      <c r="K77" s="191"/>
      <c r="L77" s="191"/>
      <c r="M77" s="191"/>
      <c r="O77" s="191"/>
      <c r="P77" s="191"/>
      <c r="Q77" s="203"/>
    </row>
    <row r="78" spans="6:17" s="202" customFormat="1">
      <c r="F78" s="191"/>
      <c r="G78" s="191"/>
      <c r="H78" s="191"/>
      <c r="I78" s="191"/>
      <c r="J78" s="191"/>
      <c r="K78" s="191"/>
      <c r="L78" s="191"/>
      <c r="M78" s="191"/>
      <c r="O78" s="191"/>
      <c r="P78" s="191"/>
      <c r="Q78" s="203"/>
    </row>
    <row r="79" spans="6:17" s="202" customFormat="1">
      <c r="F79" s="191"/>
      <c r="G79" s="191"/>
      <c r="H79" s="191"/>
      <c r="I79" s="191"/>
      <c r="J79" s="191"/>
      <c r="K79" s="191"/>
      <c r="L79" s="191"/>
      <c r="M79" s="191"/>
      <c r="O79" s="191"/>
      <c r="P79" s="191"/>
      <c r="Q79" s="203"/>
    </row>
    <row r="80" spans="6:17" s="202" customFormat="1">
      <c r="F80" s="191"/>
      <c r="G80" s="191"/>
      <c r="H80" s="191"/>
      <c r="I80" s="191"/>
      <c r="J80" s="191"/>
      <c r="K80" s="191"/>
      <c r="L80" s="191"/>
      <c r="M80" s="191"/>
      <c r="O80" s="191"/>
      <c r="P80" s="191"/>
      <c r="Q80" s="203"/>
    </row>
    <row r="81" spans="6:17" s="202" customFormat="1">
      <c r="F81" s="191"/>
      <c r="G81" s="191"/>
      <c r="H81" s="191"/>
      <c r="I81" s="191"/>
      <c r="J81" s="191"/>
      <c r="K81" s="191"/>
      <c r="L81" s="191"/>
      <c r="M81" s="191"/>
      <c r="O81" s="191"/>
      <c r="P81" s="191"/>
      <c r="Q81" s="203"/>
    </row>
    <row r="82" spans="6:17" s="202" customFormat="1">
      <c r="F82" s="191"/>
      <c r="G82" s="191"/>
      <c r="H82" s="191"/>
      <c r="I82" s="191"/>
      <c r="J82" s="191"/>
      <c r="K82" s="191"/>
      <c r="L82" s="191"/>
      <c r="M82" s="191"/>
      <c r="O82" s="191"/>
      <c r="P82" s="191"/>
      <c r="Q82" s="203"/>
    </row>
    <row r="83" spans="6:17" s="202" customFormat="1">
      <c r="F83" s="191"/>
      <c r="G83" s="191"/>
      <c r="H83" s="191"/>
      <c r="I83" s="191"/>
      <c r="J83" s="191"/>
      <c r="K83" s="191"/>
      <c r="L83" s="191"/>
      <c r="M83" s="191"/>
      <c r="O83" s="191"/>
      <c r="P83" s="191"/>
      <c r="Q83" s="203"/>
    </row>
    <row r="84" spans="6:17" s="202" customFormat="1">
      <c r="F84" s="191"/>
      <c r="G84" s="191"/>
      <c r="H84" s="191"/>
      <c r="I84" s="191"/>
      <c r="J84" s="191"/>
      <c r="K84" s="191"/>
      <c r="L84" s="191"/>
      <c r="M84" s="191"/>
      <c r="O84" s="191"/>
      <c r="P84" s="191"/>
      <c r="Q84" s="203"/>
    </row>
    <row r="85" spans="6:17" s="202" customFormat="1">
      <c r="F85" s="191"/>
      <c r="G85" s="191"/>
      <c r="H85" s="191"/>
      <c r="I85" s="191"/>
      <c r="J85" s="191"/>
      <c r="K85" s="191"/>
      <c r="L85" s="191"/>
      <c r="M85" s="191"/>
      <c r="O85" s="191"/>
      <c r="P85" s="191"/>
      <c r="Q85" s="203"/>
    </row>
    <row r="86" spans="6:17" s="202" customFormat="1">
      <c r="F86" s="191"/>
      <c r="G86" s="191"/>
      <c r="H86" s="191"/>
      <c r="I86" s="191"/>
      <c r="J86" s="191"/>
      <c r="K86" s="191"/>
      <c r="L86" s="191"/>
      <c r="M86" s="191"/>
      <c r="O86" s="191"/>
      <c r="P86" s="191"/>
      <c r="Q86" s="203"/>
    </row>
    <row r="87" spans="6:17" s="202" customFormat="1">
      <c r="F87" s="191"/>
      <c r="G87" s="191"/>
      <c r="H87" s="191"/>
      <c r="I87" s="191"/>
      <c r="J87" s="191"/>
      <c r="K87" s="191"/>
      <c r="L87" s="191"/>
      <c r="M87" s="191"/>
      <c r="O87" s="191"/>
      <c r="P87" s="191"/>
      <c r="Q87" s="203"/>
    </row>
    <row r="88" spans="6:17" s="202" customFormat="1">
      <c r="F88" s="191"/>
      <c r="G88" s="191"/>
      <c r="H88" s="191"/>
      <c r="I88" s="191"/>
      <c r="J88" s="191"/>
      <c r="K88" s="191"/>
      <c r="L88" s="191"/>
      <c r="M88" s="191"/>
      <c r="O88" s="191"/>
      <c r="P88" s="191"/>
      <c r="Q88" s="203"/>
    </row>
    <row r="89" spans="6:17" s="202" customFormat="1">
      <c r="F89" s="191"/>
      <c r="G89" s="191"/>
      <c r="H89" s="191"/>
      <c r="I89" s="191"/>
      <c r="J89" s="191"/>
      <c r="K89" s="191"/>
      <c r="L89" s="191"/>
      <c r="M89" s="191"/>
      <c r="O89" s="191"/>
      <c r="P89" s="191"/>
      <c r="Q89" s="203"/>
    </row>
    <row r="90" spans="6:17" s="202" customFormat="1">
      <c r="F90" s="191"/>
      <c r="G90" s="191"/>
      <c r="H90" s="191"/>
      <c r="I90" s="191"/>
      <c r="J90" s="191"/>
      <c r="K90" s="191"/>
      <c r="L90" s="191"/>
      <c r="M90" s="191"/>
      <c r="O90" s="191"/>
      <c r="P90" s="191"/>
      <c r="Q90" s="203"/>
    </row>
    <row r="91" spans="6:17" s="202" customFormat="1">
      <c r="F91" s="191"/>
      <c r="G91" s="191"/>
      <c r="H91" s="191"/>
      <c r="I91" s="191"/>
      <c r="J91" s="191"/>
      <c r="K91" s="191"/>
      <c r="L91" s="191"/>
      <c r="M91" s="191"/>
      <c r="O91" s="191"/>
      <c r="P91" s="191"/>
      <c r="Q91" s="203"/>
    </row>
    <row r="92" spans="6:17" s="202" customFormat="1">
      <c r="F92" s="191"/>
      <c r="G92" s="191"/>
      <c r="H92" s="191"/>
      <c r="I92" s="191"/>
      <c r="J92" s="191"/>
      <c r="K92" s="191"/>
      <c r="L92" s="191"/>
      <c r="M92" s="191"/>
      <c r="O92" s="191"/>
      <c r="P92" s="191"/>
      <c r="Q92" s="203"/>
    </row>
    <row r="93" spans="6:17" s="202" customFormat="1">
      <c r="F93" s="191"/>
      <c r="G93" s="191"/>
      <c r="H93" s="191"/>
      <c r="I93" s="191"/>
      <c r="J93" s="191"/>
      <c r="K93" s="191"/>
      <c r="L93" s="191"/>
      <c r="M93" s="191"/>
      <c r="O93" s="191"/>
      <c r="P93" s="191"/>
      <c r="Q93" s="203"/>
    </row>
    <row r="94" spans="6:17" s="202" customFormat="1">
      <c r="F94" s="191"/>
      <c r="G94" s="191"/>
      <c r="H94" s="191"/>
      <c r="I94" s="191"/>
      <c r="J94" s="191"/>
      <c r="K94" s="191"/>
      <c r="L94" s="191"/>
      <c r="M94" s="191"/>
      <c r="O94" s="191"/>
      <c r="P94" s="191"/>
      <c r="Q94" s="203"/>
    </row>
    <row r="95" spans="6:17" s="202" customFormat="1">
      <c r="F95" s="191"/>
      <c r="G95" s="191"/>
      <c r="H95" s="191"/>
      <c r="I95" s="191"/>
      <c r="J95" s="191"/>
      <c r="K95" s="191"/>
      <c r="L95" s="191"/>
      <c r="M95" s="191"/>
      <c r="O95" s="191"/>
      <c r="P95" s="191"/>
      <c r="Q95" s="203"/>
    </row>
    <row r="96" spans="6:17" s="202" customFormat="1">
      <c r="F96" s="191"/>
      <c r="G96" s="191"/>
      <c r="H96" s="191"/>
      <c r="I96" s="191"/>
      <c r="J96" s="191"/>
      <c r="K96" s="191"/>
      <c r="L96" s="191"/>
      <c r="M96" s="191"/>
      <c r="O96" s="191"/>
      <c r="P96" s="191"/>
      <c r="Q96" s="203"/>
    </row>
    <row r="97" spans="6:17" s="202" customFormat="1">
      <c r="F97" s="191"/>
      <c r="G97" s="191"/>
      <c r="H97" s="191"/>
      <c r="I97" s="191"/>
      <c r="J97" s="191"/>
      <c r="K97" s="191"/>
      <c r="L97" s="191"/>
      <c r="M97" s="191"/>
      <c r="O97" s="191"/>
      <c r="P97" s="191"/>
      <c r="Q97" s="203"/>
    </row>
    <row r="98" spans="6:17" s="202" customFormat="1">
      <c r="F98" s="191"/>
      <c r="G98" s="191"/>
      <c r="H98" s="191"/>
      <c r="I98" s="191"/>
      <c r="J98" s="191"/>
      <c r="K98" s="191"/>
      <c r="L98" s="191"/>
      <c r="M98" s="191"/>
      <c r="O98" s="191"/>
      <c r="P98" s="191"/>
      <c r="Q98" s="203"/>
    </row>
    <row r="99" spans="6:17" s="202" customFormat="1">
      <c r="F99" s="191"/>
      <c r="G99" s="191"/>
      <c r="H99" s="191"/>
      <c r="I99" s="191"/>
      <c r="J99" s="191"/>
      <c r="K99" s="191"/>
      <c r="L99" s="191"/>
      <c r="M99" s="191"/>
      <c r="O99" s="191"/>
      <c r="P99" s="191"/>
      <c r="Q99" s="203"/>
    </row>
    <row r="100" spans="6:17" s="202" customFormat="1">
      <c r="F100" s="191"/>
      <c r="G100" s="191"/>
      <c r="H100" s="191"/>
      <c r="I100" s="191"/>
      <c r="J100" s="191"/>
      <c r="K100" s="191"/>
      <c r="L100" s="191"/>
      <c r="M100" s="191"/>
      <c r="O100" s="191"/>
      <c r="P100" s="191"/>
      <c r="Q100" s="203"/>
    </row>
    <row r="101" spans="6:17" s="202" customFormat="1">
      <c r="F101" s="191"/>
      <c r="G101" s="191"/>
      <c r="H101" s="191"/>
      <c r="I101" s="191"/>
      <c r="J101" s="191"/>
      <c r="K101" s="191"/>
      <c r="L101" s="191"/>
      <c r="M101" s="191"/>
      <c r="O101" s="191"/>
      <c r="P101" s="191"/>
      <c r="Q101" s="203"/>
    </row>
    <row r="102" spans="6:17" s="202" customFormat="1">
      <c r="F102" s="191"/>
      <c r="G102" s="191"/>
      <c r="H102" s="191"/>
      <c r="I102" s="191"/>
      <c r="J102" s="191"/>
      <c r="K102" s="191"/>
      <c r="L102" s="191"/>
      <c r="M102" s="191"/>
      <c r="O102" s="191"/>
      <c r="P102" s="191"/>
      <c r="Q102" s="203"/>
    </row>
    <row r="103" spans="6:17" s="202" customFormat="1">
      <c r="F103" s="191"/>
      <c r="G103" s="191"/>
      <c r="H103" s="191"/>
      <c r="I103" s="191"/>
      <c r="J103" s="191"/>
      <c r="K103" s="191"/>
      <c r="L103" s="191"/>
      <c r="M103" s="191"/>
      <c r="O103" s="191"/>
      <c r="P103" s="191"/>
      <c r="Q103" s="203"/>
    </row>
    <row r="104" spans="6:17" s="202" customFormat="1">
      <c r="F104" s="191"/>
      <c r="G104" s="191"/>
      <c r="H104" s="191"/>
      <c r="I104" s="191"/>
      <c r="J104" s="191"/>
      <c r="K104" s="191"/>
      <c r="L104" s="191"/>
      <c r="M104" s="191"/>
      <c r="O104" s="191"/>
      <c r="P104" s="191"/>
      <c r="Q104" s="203"/>
    </row>
    <row r="105" spans="6:17" s="202" customFormat="1">
      <c r="F105" s="191"/>
      <c r="G105" s="191"/>
      <c r="H105" s="191"/>
      <c r="I105" s="191"/>
      <c r="J105" s="191"/>
      <c r="K105" s="191"/>
      <c r="L105" s="191"/>
      <c r="M105" s="191"/>
      <c r="O105" s="191"/>
      <c r="P105" s="191"/>
      <c r="Q105" s="203"/>
    </row>
    <row r="106" spans="6:17" s="202" customFormat="1">
      <c r="F106" s="191"/>
      <c r="G106" s="191"/>
      <c r="H106" s="191"/>
      <c r="I106" s="191"/>
      <c r="J106" s="191"/>
      <c r="K106" s="191"/>
      <c r="L106" s="191"/>
      <c r="M106" s="191"/>
      <c r="O106" s="191"/>
      <c r="P106" s="191"/>
      <c r="Q106" s="203"/>
    </row>
    <row r="107" spans="6:17" s="202" customFormat="1">
      <c r="F107" s="191"/>
      <c r="G107" s="191"/>
      <c r="H107" s="191"/>
      <c r="I107" s="191"/>
      <c r="J107" s="191"/>
      <c r="K107" s="191"/>
      <c r="L107" s="191"/>
      <c r="M107" s="191"/>
      <c r="O107" s="191"/>
      <c r="P107" s="191"/>
      <c r="Q107" s="203"/>
    </row>
    <row r="108" spans="6:17" s="202" customFormat="1">
      <c r="F108" s="191"/>
      <c r="G108" s="191"/>
      <c r="H108" s="191"/>
      <c r="I108" s="191"/>
      <c r="J108" s="191"/>
      <c r="K108" s="191"/>
      <c r="L108" s="191"/>
      <c r="M108" s="191"/>
      <c r="O108" s="191"/>
      <c r="P108" s="191"/>
      <c r="Q108" s="203"/>
    </row>
    <row r="109" spans="6:17" s="202" customFormat="1">
      <c r="F109" s="191"/>
      <c r="G109" s="191"/>
      <c r="H109" s="191"/>
      <c r="I109" s="191"/>
      <c r="J109" s="191"/>
      <c r="K109" s="191"/>
      <c r="L109" s="191"/>
      <c r="M109" s="191"/>
      <c r="O109" s="191"/>
      <c r="P109" s="191"/>
      <c r="Q109" s="203"/>
    </row>
    <row r="110" spans="6:17" s="202" customFormat="1">
      <c r="F110" s="191"/>
      <c r="G110" s="191"/>
      <c r="H110" s="191"/>
      <c r="I110" s="191"/>
      <c r="J110" s="191"/>
      <c r="K110" s="191"/>
      <c r="L110" s="191"/>
      <c r="M110" s="191"/>
      <c r="O110" s="191"/>
      <c r="P110" s="191"/>
      <c r="Q110" s="203"/>
    </row>
    <row r="111" spans="6:17" s="202" customFormat="1">
      <c r="F111" s="191"/>
      <c r="G111" s="191"/>
      <c r="H111" s="191"/>
      <c r="I111" s="191"/>
      <c r="J111" s="191"/>
      <c r="K111" s="191"/>
      <c r="L111" s="191"/>
      <c r="M111" s="191"/>
      <c r="O111" s="191"/>
      <c r="P111" s="191"/>
      <c r="Q111" s="203"/>
    </row>
    <row r="112" spans="6:17" s="202" customFormat="1">
      <c r="F112" s="191"/>
      <c r="G112" s="191"/>
      <c r="H112" s="191"/>
      <c r="I112" s="191"/>
      <c r="J112" s="191"/>
      <c r="K112" s="191"/>
      <c r="L112" s="191"/>
      <c r="M112" s="191"/>
      <c r="O112" s="191"/>
      <c r="P112" s="191"/>
      <c r="Q112" s="203"/>
    </row>
    <row r="113" spans="6:17" s="202" customFormat="1">
      <c r="F113" s="191"/>
      <c r="G113" s="191"/>
      <c r="H113" s="191"/>
      <c r="I113" s="191"/>
      <c r="J113" s="191"/>
      <c r="K113" s="191"/>
      <c r="L113" s="191"/>
      <c r="M113" s="191"/>
      <c r="O113" s="191"/>
      <c r="P113" s="191"/>
      <c r="Q113" s="203"/>
    </row>
    <row r="114" spans="6:17" s="202" customFormat="1">
      <c r="F114" s="191"/>
      <c r="G114" s="191"/>
      <c r="H114" s="191"/>
      <c r="I114" s="191"/>
      <c r="J114" s="191"/>
      <c r="K114" s="191"/>
      <c r="L114" s="191"/>
      <c r="M114" s="191"/>
      <c r="O114" s="191"/>
      <c r="P114" s="191"/>
      <c r="Q114" s="203"/>
    </row>
    <row r="115" spans="6:17" s="202" customFormat="1">
      <c r="F115" s="191"/>
      <c r="G115" s="191"/>
      <c r="H115" s="191"/>
      <c r="I115" s="191"/>
      <c r="J115" s="191"/>
      <c r="K115" s="191"/>
      <c r="L115" s="191"/>
      <c r="M115" s="191"/>
      <c r="O115" s="191"/>
      <c r="P115" s="191"/>
      <c r="Q115" s="203"/>
    </row>
    <row r="116" spans="6:17" s="202" customFormat="1">
      <c r="F116" s="191"/>
      <c r="G116" s="191"/>
      <c r="H116" s="191"/>
      <c r="I116" s="191"/>
      <c r="J116" s="191"/>
      <c r="K116" s="191"/>
      <c r="L116" s="191"/>
      <c r="M116" s="191"/>
      <c r="O116" s="191"/>
      <c r="P116" s="191"/>
      <c r="Q116" s="203"/>
    </row>
    <row r="117" spans="6:17" s="202" customFormat="1">
      <c r="F117" s="191"/>
      <c r="G117" s="191"/>
      <c r="H117" s="191"/>
      <c r="I117" s="191"/>
      <c r="J117" s="191"/>
      <c r="K117" s="191"/>
      <c r="L117" s="191"/>
      <c r="M117" s="191"/>
      <c r="O117" s="191"/>
      <c r="P117" s="191"/>
      <c r="Q117" s="203"/>
    </row>
    <row r="118" spans="6:17" s="202" customFormat="1">
      <c r="F118" s="191"/>
      <c r="G118" s="191"/>
      <c r="H118" s="191"/>
      <c r="I118" s="191"/>
      <c r="J118" s="191"/>
      <c r="K118" s="191"/>
      <c r="L118" s="191"/>
      <c r="M118" s="191"/>
      <c r="O118" s="191"/>
      <c r="P118" s="191"/>
      <c r="Q118" s="203"/>
    </row>
    <row r="119" spans="6:17" s="202" customFormat="1">
      <c r="F119" s="191"/>
      <c r="G119" s="191"/>
      <c r="H119" s="191"/>
      <c r="I119" s="191"/>
      <c r="J119" s="191"/>
      <c r="K119" s="191"/>
      <c r="L119" s="191"/>
      <c r="M119" s="191"/>
      <c r="O119" s="191"/>
      <c r="P119" s="191"/>
      <c r="Q119" s="203"/>
    </row>
    <row r="120" spans="6:17" s="202" customFormat="1">
      <c r="F120" s="191"/>
      <c r="G120" s="191"/>
      <c r="H120" s="191"/>
      <c r="I120" s="191"/>
      <c r="J120" s="191"/>
      <c r="K120" s="191"/>
      <c r="L120" s="191"/>
      <c r="M120" s="191"/>
      <c r="O120" s="191"/>
      <c r="P120" s="191"/>
      <c r="Q120" s="203"/>
    </row>
    <row r="121" spans="6:17" s="202" customFormat="1">
      <c r="F121" s="191"/>
      <c r="G121" s="191"/>
      <c r="H121" s="191"/>
      <c r="I121" s="191"/>
      <c r="J121" s="191"/>
      <c r="K121" s="191"/>
      <c r="L121" s="191"/>
      <c r="M121" s="191"/>
      <c r="O121" s="191"/>
      <c r="P121" s="191"/>
      <c r="Q121" s="203"/>
    </row>
    <row r="122" spans="6:17" s="202" customFormat="1">
      <c r="F122" s="191"/>
      <c r="G122" s="191"/>
      <c r="H122" s="191"/>
      <c r="I122" s="191"/>
      <c r="J122" s="191"/>
      <c r="K122" s="191"/>
      <c r="L122" s="191"/>
      <c r="M122" s="191"/>
      <c r="O122" s="191"/>
      <c r="P122" s="191"/>
      <c r="Q122" s="203"/>
    </row>
    <row r="123" spans="6:17" s="202" customFormat="1">
      <c r="F123" s="191"/>
      <c r="G123" s="191"/>
      <c r="H123" s="191"/>
      <c r="I123" s="191"/>
      <c r="J123" s="191"/>
      <c r="K123" s="191"/>
      <c r="L123" s="191"/>
      <c r="M123" s="191"/>
      <c r="O123" s="191"/>
      <c r="P123" s="191"/>
      <c r="Q123" s="203"/>
    </row>
    <row r="124" spans="6:17" s="202" customFormat="1">
      <c r="F124" s="191"/>
      <c r="G124" s="191"/>
      <c r="H124" s="191"/>
      <c r="I124" s="191"/>
      <c r="J124" s="191"/>
      <c r="K124" s="191"/>
      <c r="L124" s="191"/>
      <c r="M124" s="191"/>
      <c r="O124" s="191"/>
      <c r="P124" s="191"/>
      <c r="Q124" s="203"/>
    </row>
    <row r="125" spans="6:17" s="202" customFormat="1">
      <c r="F125" s="191"/>
      <c r="G125" s="191"/>
      <c r="H125" s="191"/>
      <c r="I125" s="191"/>
      <c r="J125" s="191"/>
      <c r="K125" s="191"/>
      <c r="L125" s="191"/>
      <c r="M125" s="191"/>
      <c r="O125" s="191"/>
      <c r="P125" s="191"/>
      <c r="Q125" s="203"/>
    </row>
    <row r="126" spans="6:17" s="202" customFormat="1">
      <c r="F126" s="191"/>
      <c r="G126" s="191"/>
      <c r="H126" s="191"/>
      <c r="I126" s="191"/>
      <c r="J126" s="191"/>
      <c r="K126" s="191"/>
      <c r="L126" s="191"/>
      <c r="M126" s="191"/>
      <c r="O126" s="191"/>
      <c r="P126" s="191"/>
      <c r="Q126" s="203"/>
    </row>
    <row r="127" spans="6:17" s="202" customFormat="1">
      <c r="F127" s="191"/>
      <c r="G127" s="191"/>
      <c r="H127" s="191"/>
      <c r="I127" s="191"/>
      <c r="J127" s="191"/>
      <c r="K127" s="191"/>
      <c r="L127" s="191"/>
      <c r="M127" s="191"/>
      <c r="O127" s="191"/>
      <c r="P127" s="191"/>
      <c r="Q127" s="203"/>
    </row>
    <row r="128" spans="6:17" s="202" customFormat="1">
      <c r="F128" s="191"/>
      <c r="G128" s="191"/>
      <c r="H128" s="191"/>
      <c r="I128" s="191"/>
      <c r="J128" s="191"/>
      <c r="K128" s="191"/>
      <c r="L128" s="191"/>
      <c r="M128" s="191"/>
      <c r="O128" s="191"/>
      <c r="P128" s="191"/>
      <c r="Q128" s="203"/>
    </row>
    <row r="129" spans="6:17" s="202" customFormat="1">
      <c r="F129" s="191"/>
      <c r="G129" s="191"/>
      <c r="H129" s="191"/>
      <c r="I129" s="191"/>
      <c r="J129" s="191"/>
      <c r="K129" s="191"/>
      <c r="L129" s="191"/>
      <c r="M129" s="191"/>
      <c r="O129" s="191"/>
      <c r="P129" s="191"/>
      <c r="Q129" s="203"/>
    </row>
    <row r="130" spans="6:17" s="202" customFormat="1">
      <c r="F130" s="191"/>
      <c r="G130" s="191"/>
      <c r="H130" s="191"/>
      <c r="I130" s="191"/>
      <c r="J130" s="191"/>
      <c r="K130" s="191"/>
      <c r="L130" s="191"/>
      <c r="M130" s="191"/>
      <c r="O130" s="191"/>
      <c r="P130" s="191"/>
      <c r="Q130" s="203"/>
    </row>
    <row r="131" spans="6:17" s="202" customFormat="1">
      <c r="F131" s="191"/>
      <c r="G131" s="191"/>
      <c r="H131" s="191"/>
      <c r="I131" s="191"/>
      <c r="J131" s="191"/>
      <c r="K131" s="191"/>
      <c r="L131" s="191"/>
      <c r="M131" s="191"/>
      <c r="O131" s="191"/>
      <c r="P131" s="191"/>
      <c r="Q131" s="203"/>
    </row>
    <row r="132" spans="6:17" s="202" customFormat="1">
      <c r="F132" s="191"/>
      <c r="G132" s="191"/>
      <c r="H132" s="191"/>
      <c r="I132" s="191"/>
      <c r="J132" s="191"/>
      <c r="K132" s="191"/>
      <c r="L132" s="191"/>
      <c r="M132" s="191"/>
      <c r="O132" s="191"/>
      <c r="P132" s="191"/>
      <c r="Q132" s="203"/>
    </row>
    <row r="133" spans="6:17" s="202" customFormat="1">
      <c r="F133" s="191"/>
      <c r="G133" s="191"/>
      <c r="H133" s="191"/>
      <c r="I133" s="191"/>
      <c r="J133" s="191"/>
      <c r="K133" s="191"/>
      <c r="L133" s="191"/>
      <c r="M133" s="191"/>
      <c r="O133" s="191"/>
      <c r="P133" s="191"/>
      <c r="Q133" s="203"/>
    </row>
    <row r="134" spans="6:17" s="202" customFormat="1">
      <c r="F134" s="191"/>
      <c r="G134" s="191"/>
      <c r="H134" s="191"/>
      <c r="I134" s="191"/>
      <c r="J134" s="191"/>
      <c r="K134" s="191"/>
      <c r="L134" s="191"/>
      <c r="M134" s="191"/>
      <c r="O134" s="191"/>
      <c r="P134" s="191"/>
      <c r="Q134" s="203"/>
    </row>
    <row r="135" spans="6:17" s="202" customFormat="1">
      <c r="F135" s="191"/>
      <c r="G135" s="191"/>
      <c r="H135" s="191"/>
      <c r="I135" s="191"/>
      <c r="J135" s="191"/>
      <c r="K135" s="191"/>
      <c r="L135" s="191"/>
      <c r="M135" s="191"/>
      <c r="O135" s="191"/>
      <c r="P135" s="191"/>
      <c r="Q135" s="203"/>
    </row>
    <row r="136" spans="6:17" s="202" customFormat="1">
      <c r="F136" s="191"/>
      <c r="G136" s="191"/>
      <c r="H136" s="191"/>
      <c r="I136" s="191"/>
      <c r="J136" s="191"/>
      <c r="K136" s="191"/>
      <c r="L136" s="191"/>
      <c r="M136" s="191"/>
      <c r="O136" s="191"/>
      <c r="P136" s="191"/>
      <c r="Q136" s="203"/>
    </row>
    <row r="137" spans="6:17" s="202" customFormat="1">
      <c r="F137" s="191"/>
      <c r="G137" s="191"/>
      <c r="H137" s="191"/>
      <c r="I137" s="191"/>
      <c r="J137" s="191"/>
      <c r="K137" s="191"/>
      <c r="L137" s="191"/>
      <c r="M137" s="191"/>
      <c r="O137" s="191"/>
      <c r="P137" s="191"/>
      <c r="Q137" s="203"/>
    </row>
    <row r="138" spans="6:17" s="202" customFormat="1">
      <c r="F138" s="191"/>
      <c r="G138" s="191"/>
      <c r="H138" s="191"/>
      <c r="I138" s="191"/>
      <c r="J138" s="191"/>
      <c r="K138" s="191"/>
      <c r="L138" s="191"/>
      <c r="M138" s="191"/>
      <c r="O138" s="191"/>
      <c r="P138" s="191"/>
      <c r="Q138" s="203"/>
    </row>
    <row r="139" spans="6:17" s="202" customFormat="1">
      <c r="F139" s="191"/>
      <c r="G139" s="191"/>
      <c r="H139" s="191"/>
      <c r="I139" s="191"/>
      <c r="J139" s="191"/>
      <c r="K139" s="191"/>
      <c r="L139" s="191"/>
      <c r="M139" s="191"/>
      <c r="O139" s="191"/>
      <c r="P139" s="191"/>
      <c r="Q139" s="203"/>
    </row>
    <row r="140" spans="6:17" s="202" customFormat="1">
      <c r="F140" s="191"/>
      <c r="G140" s="191"/>
      <c r="H140" s="191"/>
      <c r="I140" s="191"/>
      <c r="J140" s="191"/>
      <c r="K140" s="191"/>
      <c r="L140" s="191"/>
      <c r="M140" s="191"/>
      <c r="O140" s="191"/>
      <c r="P140" s="191"/>
      <c r="Q140" s="203"/>
    </row>
    <row r="141" spans="6:17" s="202" customFormat="1">
      <c r="F141" s="191"/>
      <c r="G141" s="191"/>
      <c r="H141" s="191"/>
      <c r="I141" s="191"/>
      <c r="J141" s="191"/>
      <c r="K141" s="191"/>
      <c r="L141" s="191"/>
      <c r="M141" s="191"/>
      <c r="O141" s="191"/>
      <c r="P141" s="191"/>
      <c r="Q141" s="203"/>
    </row>
    <row r="142" spans="6:17" s="202" customFormat="1">
      <c r="F142" s="191"/>
      <c r="G142" s="191"/>
      <c r="H142" s="191"/>
      <c r="I142" s="191"/>
      <c r="J142" s="191"/>
      <c r="K142" s="191"/>
      <c r="L142" s="191"/>
      <c r="M142" s="191"/>
      <c r="O142" s="191"/>
      <c r="P142" s="191"/>
      <c r="Q142" s="203"/>
    </row>
    <row r="143" spans="6:17" s="202" customFormat="1">
      <c r="F143" s="191"/>
      <c r="G143" s="191"/>
      <c r="H143" s="191"/>
      <c r="I143" s="191"/>
      <c r="J143" s="191"/>
      <c r="K143" s="191"/>
      <c r="L143" s="191"/>
      <c r="M143" s="191"/>
      <c r="O143" s="191"/>
      <c r="P143" s="191"/>
      <c r="Q143" s="203"/>
    </row>
    <row r="144" spans="6:17" s="202" customFormat="1">
      <c r="F144" s="191"/>
      <c r="G144" s="191"/>
      <c r="H144" s="191"/>
      <c r="I144" s="191"/>
      <c r="J144" s="191"/>
      <c r="K144" s="191"/>
      <c r="L144" s="191"/>
      <c r="M144" s="191"/>
      <c r="O144" s="191"/>
      <c r="P144" s="191"/>
      <c r="Q144" s="203"/>
    </row>
    <row r="145" spans="6:17" s="202" customFormat="1">
      <c r="F145" s="191"/>
      <c r="G145" s="191"/>
      <c r="H145" s="191"/>
      <c r="I145" s="191"/>
      <c r="J145" s="191"/>
      <c r="K145" s="191"/>
      <c r="L145" s="191"/>
      <c r="M145" s="191"/>
      <c r="O145" s="191"/>
      <c r="P145" s="191"/>
      <c r="Q145" s="203"/>
    </row>
    <row r="146" spans="6:17" s="202" customFormat="1">
      <c r="F146" s="191"/>
      <c r="G146" s="191"/>
      <c r="H146" s="191"/>
      <c r="I146" s="191"/>
      <c r="J146" s="191"/>
      <c r="K146" s="191"/>
      <c r="L146" s="191"/>
      <c r="M146" s="191"/>
      <c r="O146" s="191"/>
      <c r="P146" s="191"/>
      <c r="Q146" s="203"/>
    </row>
    <row r="147" spans="6:17" s="202" customFormat="1">
      <c r="F147" s="191"/>
      <c r="G147" s="191"/>
      <c r="H147" s="191"/>
      <c r="I147" s="191"/>
      <c r="J147" s="191"/>
      <c r="K147" s="191"/>
      <c r="L147" s="191"/>
      <c r="M147" s="191"/>
      <c r="O147" s="191"/>
      <c r="P147" s="191"/>
      <c r="Q147" s="203"/>
    </row>
    <row r="148" spans="6:17" s="202" customFormat="1">
      <c r="F148" s="191"/>
      <c r="G148" s="191"/>
      <c r="H148" s="191"/>
      <c r="I148" s="191"/>
      <c r="J148" s="191"/>
      <c r="K148" s="191"/>
      <c r="L148" s="191"/>
      <c r="M148" s="191"/>
      <c r="O148" s="191"/>
      <c r="P148" s="191"/>
      <c r="Q148" s="203"/>
    </row>
    <row r="149" spans="6:17" s="202" customFormat="1">
      <c r="F149" s="191"/>
      <c r="G149" s="191"/>
      <c r="H149" s="191"/>
      <c r="I149" s="191"/>
      <c r="J149" s="191"/>
      <c r="K149" s="191"/>
      <c r="L149" s="191"/>
      <c r="M149" s="191"/>
      <c r="O149" s="191"/>
      <c r="P149" s="191"/>
      <c r="Q149" s="203"/>
    </row>
    <row r="150" spans="6:17" s="202" customFormat="1">
      <c r="F150" s="191"/>
      <c r="G150" s="191"/>
      <c r="H150" s="191"/>
      <c r="I150" s="191"/>
      <c r="J150" s="191"/>
      <c r="K150" s="191"/>
      <c r="L150" s="191"/>
      <c r="M150" s="191"/>
      <c r="O150" s="191"/>
      <c r="P150" s="191"/>
      <c r="Q150" s="203"/>
    </row>
    <row r="151" spans="6:17" s="202" customFormat="1">
      <c r="F151" s="191"/>
      <c r="G151" s="191"/>
      <c r="H151" s="191"/>
      <c r="I151" s="191"/>
      <c r="J151" s="191"/>
      <c r="K151" s="191"/>
      <c r="L151" s="191"/>
      <c r="M151" s="191"/>
      <c r="O151" s="191"/>
      <c r="P151" s="191"/>
      <c r="Q151" s="203"/>
    </row>
    <row r="152" spans="6:17" s="202" customFormat="1">
      <c r="F152" s="191"/>
      <c r="G152" s="191"/>
      <c r="H152" s="191"/>
      <c r="I152" s="191"/>
      <c r="J152" s="191"/>
      <c r="K152" s="191"/>
      <c r="L152" s="191"/>
      <c r="M152" s="191"/>
      <c r="O152" s="191"/>
      <c r="P152" s="191"/>
      <c r="Q152" s="203"/>
    </row>
    <row r="153" spans="6:17" s="202" customFormat="1">
      <c r="F153" s="191"/>
      <c r="G153" s="191"/>
      <c r="H153" s="191"/>
      <c r="I153" s="191"/>
      <c r="J153" s="191"/>
      <c r="K153" s="191"/>
      <c r="L153" s="191"/>
      <c r="M153" s="191"/>
      <c r="O153" s="191"/>
      <c r="P153" s="191"/>
      <c r="Q153" s="203"/>
    </row>
    <row r="154" spans="6:17" s="202" customFormat="1">
      <c r="F154" s="191"/>
      <c r="G154" s="191"/>
      <c r="H154" s="191"/>
      <c r="I154" s="191"/>
      <c r="J154" s="191"/>
      <c r="K154" s="191"/>
      <c r="L154" s="191"/>
      <c r="M154" s="191"/>
      <c r="O154" s="191"/>
      <c r="P154" s="191"/>
      <c r="Q154" s="203"/>
    </row>
    <row r="155" spans="6:17" s="202" customFormat="1">
      <c r="F155" s="191"/>
      <c r="G155" s="191"/>
      <c r="H155" s="191"/>
      <c r="I155" s="191"/>
      <c r="J155" s="191"/>
      <c r="K155" s="191"/>
      <c r="L155" s="191"/>
      <c r="M155" s="191"/>
      <c r="O155" s="191"/>
      <c r="P155" s="191"/>
      <c r="Q155" s="203"/>
    </row>
    <row r="156" spans="6:17" s="202" customFormat="1">
      <c r="F156" s="191"/>
      <c r="G156" s="191"/>
      <c r="H156" s="191"/>
      <c r="I156" s="191"/>
      <c r="J156" s="191"/>
      <c r="K156" s="191"/>
      <c r="L156" s="191"/>
      <c r="M156" s="191"/>
      <c r="O156" s="191"/>
      <c r="P156" s="191"/>
      <c r="Q156" s="203"/>
    </row>
    <row r="157" spans="6:17" s="202" customFormat="1">
      <c r="F157" s="191"/>
      <c r="G157" s="191"/>
      <c r="H157" s="191"/>
      <c r="I157" s="191"/>
      <c r="J157" s="191"/>
      <c r="K157" s="191"/>
      <c r="L157" s="191"/>
      <c r="M157" s="191"/>
      <c r="O157" s="191"/>
      <c r="P157" s="191"/>
      <c r="Q157" s="203"/>
    </row>
    <row r="158" spans="6:17" s="202" customFormat="1">
      <c r="F158" s="191"/>
      <c r="G158" s="191"/>
      <c r="H158" s="191"/>
      <c r="I158" s="191"/>
      <c r="J158" s="191"/>
      <c r="K158" s="191"/>
      <c r="L158" s="191"/>
      <c r="M158" s="191"/>
      <c r="O158" s="191"/>
      <c r="P158" s="191"/>
      <c r="Q158" s="203"/>
    </row>
    <row r="159" spans="6:17" s="202" customFormat="1">
      <c r="F159" s="191"/>
      <c r="G159" s="191"/>
      <c r="H159" s="191"/>
      <c r="I159" s="191"/>
      <c r="J159" s="191"/>
      <c r="K159" s="191"/>
      <c r="L159" s="191"/>
      <c r="M159" s="191"/>
      <c r="O159" s="191"/>
      <c r="P159" s="191"/>
      <c r="Q159" s="203"/>
    </row>
    <row r="160" spans="6:17" s="202" customFormat="1">
      <c r="F160" s="191"/>
      <c r="G160" s="191"/>
      <c r="H160" s="191"/>
      <c r="I160" s="191"/>
      <c r="J160" s="191"/>
      <c r="K160" s="191"/>
      <c r="L160" s="191"/>
      <c r="M160" s="191"/>
      <c r="O160" s="191"/>
      <c r="P160" s="191"/>
      <c r="Q160" s="203"/>
    </row>
    <row r="161" spans="6:17" s="202" customFormat="1">
      <c r="F161" s="191"/>
      <c r="G161" s="191"/>
      <c r="H161" s="191"/>
      <c r="I161" s="191"/>
      <c r="J161" s="191"/>
      <c r="K161" s="191"/>
      <c r="L161" s="191"/>
      <c r="M161" s="191"/>
      <c r="O161" s="191"/>
      <c r="P161" s="191"/>
      <c r="Q161" s="203"/>
    </row>
    <row r="162" spans="6:17" s="202" customFormat="1">
      <c r="F162" s="191"/>
      <c r="G162" s="191"/>
      <c r="H162" s="191"/>
      <c r="I162" s="191"/>
      <c r="J162" s="191"/>
      <c r="K162" s="191"/>
      <c r="L162" s="191"/>
      <c r="M162" s="191"/>
      <c r="O162" s="191"/>
      <c r="P162" s="191"/>
      <c r="Q162" s="203"/>
    </row>
    <row r="163" spans="6:17" s="202" customFormat="1">
      <c r="F163" s="191"/>
      <c r="G163" s="191"/>
      <c r="H163" s="191"/>
      <c r="I163" s="191"/>
      <c r="J163" s="191"/>
      <c r="K163" s="191"/>
      <c r="L163" s="191"/>
      <c r="M163" s="191"/>
      <c r="O163" s="191"/>
      <c r="P163" s="191"/>
      <c r="Q163" s="203"/>
    </row>
    <row r="164" spans="6:17" s="202" customFormat="1">
      <c r="F164" s="191"/>
      <c r="G164" s="191"/>
      <c r="H164" s="191"/>
      <c r="I164" s="191"/>
      <c r="J164" s="191"/>
      <c r="K164" s="191"/>
      <c r="L164" s="191"/>
      <c r="M164" s="191"/>
      <c r="O164" s="191"/>
      <c r="P164" s="191"/>
      <c r="Q164" s="203"/>
    </row>
    <row r="165" spans="6:17" s="202" customFormat="1">
      <c r="F165" s="191"/>
      <c r="G165" s="191"/>
      <c r="H165" s="191"/>
      <c r="I165" s="191"/>
      <c r="J165" s="191"/>
      <c r="K165" s="191"/>
      <c r="L165" s="191"/>
      <c r="M165" s="191"/>
      <c r="O165" s="191"/>
      <c r="P165" s="191"/>
      <c r="Q165" s="203"/>
    </row>
    <row r="166" spans="6:17" s="202" customFormat="1">
      <c r="F166" s="191"/>
      <c r="G166" s="191"/>
      <c r="H166" s="191"/>
      <c r="I166" s="191"/>
      <c r="J166" s="191"/>
      <c r="K166" s="191"/>
      <c r="L166" s="191"/>
      <c r="M166" s="191"/>
      <c r="O166" s="191"/>
      <c r="P166" s="191"/>
      <c r="Q166" s="203"/>
    </row>
    <row r="167" spans="6:17" s="202" customFormat="1">
      <c r="F167" s="191"/>
      <c r="G167" s="191"/>
      <c r="H167" s="191"/>
      <c r="I167" s="191"/>
      <c r="J167" s="191"/>
      <c r="K167" s="191"/>
      <c r="L167" s="191"/>
      <c r="M167" s="191"/>
      <c r="O167" s="191"/>
      <c r="P167" s="191"/>
      <c r="Q167" s="203"/>
    </row>
    <row r="168" spans="6:17" s="202" customFormat="1">
      <c r="F168" s="191"/>
      <c r="G168" s="191"/>
      <c r="H168" s="191"/>
      <c r="I168" s="191"/>
      <c r="J168" s="191"/>
      <c r="K168" s="191"/>
      <c r="L168" s="191"/>
      <c r="M168" s="191"/>
      <c r="O168" s="191"/>
      <c r="P168" s="191"/>
      <c r="Q168" s="203"/>
    </row>
    <row r="169" spans="6:17" s="202" customFormat="1">
      <c r="F169" s="191"/>
      <c r="G169" s="191"/>
      <c r="H169" s="191"/>
      <c r="I169" s="191"/>
      <c r="J169" s="191"/>
      <c r="K169" s="191"/>
      <c r="L169" s="191"/>
      <c r="M169" s="191"/>
      <c r="O169" s="191"/>
      <c r="P169" s="191"/>
      <c r="Q169" s="203"/>
    </row>
    <row r="170" spans="6:17" s="202" customFormat="1">
      <c r="F170" s="191"/>
      <c r="G170" s="191"/>
      <c r="H170" s="191"/>
      <c r="I170" s="191"/>
      <c r="J170" s="191"/>
      <c r="K170" s="191"/>
      <c r="L170" s="191"/>
      <c r="M170" s="191"/>
      <c r="O170" s="191"/>
      <c r="P170" s="191"/>
      <c r="Q170" s="203"/>
    </row>
    <row r="171" spans="6:17" s="202" customFormat="1">
      <c r="F171" s="191"/>
      <c r="G171" s="191"/>
      <c r="H171" s="191"/>
      <c r="I171" s="191"/>
      <c r="J171" s="191"/>
      <c r="K171" s="191"/>
      <c r="L171" s="191"/>
      <c r="M171" s="191"/>
      <c r="O171" s="191"/>
      <c r="P171" s="191"/>
      <c r="Q171" s="203"/>
    </row>
    <row r="172" spans="6:17" s="202" customFormat="1">
      <c r="F172" s="191"/>
      <c r="G172" s="191"/>
      <c r="H172" s="191"/>
      <c r="I172" s="191"/>
      <c r="J172" s="191"/>
      <c r="K172" s="191"/>
      <c r="L172" s="191"/>
      <c r="M172" s="191"/>
      <c r="O172" s="191"/>
      <c r="P172" s="191"/>
      <c r="Q172" s="203"/>
    </row>
    <row r="173" spans="6:17" s="202" customFormat="1">
      <c r="F173" s="191"/>
      <c r="G173" s="191"/>
      <c r="H173" s="191"/>
      <c r="I173" s="191"/>
      <c r="J173" s="191"/>
      <c r="K173" s="191"/>
      <c r="L173" s="191"/>
      <c r="M173" s="191"/>
      <c r="O173" s="191"/>
      <c r="P173" s="191"/>
      <c r="Q173" s="203"/>
    </row>
    <row r="174" spans="6:17" s="202" customFormat="1">
      <c r="F174" s="191"/>
      <c r="G174" s="191"/>
      <c r="H174" s="191"/>
      <c r="I174" s="191"/>
      <c r="J174" s="191"/>
      <c r="K174" s="191"/>
      <c r="L174" s="191"/>
      <c r="M174" s="191"/>
      <c r="O174" s="191"/>
      <c r="P174" s="191"/>
      <c r="Q174" s="203"/>
    </row>
    <row r="175" spans="6:17" s="202" customFormat="1">
      <c r="F175" s="191"/>
      <c r="G175" s="191"/>
      <c r="H175" s="191"/>
      <c r="I175" s="191"/>
      <c r="J175" s="191"/>
      <c r="K175" s="191"/>
      <c r="L175" s="191"/>
      <c r="M175" s="191"/>
      <c r="O175" s="191"/>
      <c r="P175" s="191"/>
      <c r="Q175" s="203"/>
    </row>
    <row r="176" spans="6:17" s="202" customFormat="1">
      <c r="F176" s="191"/>
      <c r="G176" s="191"/>
      <c r="H176" s="191"/>
      <c r="I176" s="191"/>
      <c r="J176" s="191"/>
      <c r="K176" s="191"/>
      <c r="L176" s="191"/>
      <c r="M176" s="191"/>
      <c r="O176" s="191"/>
      <c r="P176" s="191"/>
      <c r="Q176" s="203"/>
    </row>
    <row r="177" spans="6:17" s="202" customFormat="1">
      <c r="F177" s="191"/>
      <c r="G177" s="191"/>
      <c r="H177" s="191"/>
      <c r="I177" s="191"/>
      <c r="J177" s="191"/>
      <c r="K177" s="191"/>
      <c r="L177" s="191"/>
      <c r="M177" s="191"/>
      <c r="O177" s="191"/>
      <c r="P177" s="191"/>
      <c r="Q177" s="203"/>
    </row>
    <row r="178" spans="6:17" s="202" customFormat="1">
      <c r="F178" s="191"/>
      <c r="G178" s="191"/>
      <c r="H178" s="191"/>
      <c r="I178" s="191"/>
      <c r="J178" s="191"/>
      <c r="K178" s="191"/>
      <c r="L178" s="191"/>
      <c r="M178" s="191"/>
      <c r="O178" s="191"/>
      <c r="P178" s="191"/>
      <c r="Q178" s="203"/>
    </row>
    <row r="179" spans="6:17" s="202" customFormat="1">
      <c r="F179" s="191"/>
      <c r="G179" s="191"/>
      <c r="H179" s="191"/>
      <c r="I179" s="191"/>
      <c r="J179" s="191"/>
      <c r="K179" s="191"/>
      <c r="L179" s="191"/>
      <c r="M179" s="191"/>
      <c r="O179" s="191"/>
      <c r="P179" s="191"/>
      <c r="Q179" s="203"/>
    </row>
    <row r="180" spans="6:17" s="202" customFormat="1">
      <c r="F180" s="191"/>
      <c r="G180" s="191"/>
      <c r="H180" s="191"/>
      <c r="I180" s="191"/>
      <c r="J180" s="191"/>
      <c r="K180" s="191"/>
      <c r="L180" s="191"/>
      <c r="M180" s="191"/>
      <c r="O180" s="191"/>
      <c r="P180" s="191"/>
      <c r="Q180" s="203"/>
    </row>
    <row r="181" spans="6:17" s="202" customFormat="1">
      <c r="F181" s="191"/>
      <c r="G181" s="191"/>
      <c r="H181" s="191"/>
      <c r="I181" s="191"/>
      <c r="J181" s="191"/>
      <c r="K181" s="191"/>
      <c r="L181" s="191"/>
      <c r="M181" s="191"/>
      <c r="O181" s="191"/>
      <c r="P181" s="191"/>
      <c r="Q181" s="203"/>
    </row>
    <row r="182" spans="6:17" s="202" customFormat="1">
      <c r="F182" s="191"/>
      <c r="G182" s="191"/>
      <c r="H182" s="191"/>
      <c r="I182" s="191"/>
      <c r="J182" s="191"/>
      <c r="K182" s="191"/>
      <c r="L182" s="191"/>
      <c r="M182" s="191"/>
      <c r="O182" s="191"/>
      <c r="P182" s="191"/>
      <c r="Q182" s="203"/>
    </row>
    <row r="183" spans="6:17" s="202" customFormat="1">
      <c r="F183" s="191"/>
      <c r="G183" s="191"/>
      <c r="H183" s="191"/>
      <c r="I183" s="191"/>
      <c r="J183" s="191"/>
      <c r="K183" s="191"/>
      <c r="L183" s="191"/>
      <c r="M183" s="191"/>
      <c r="O183" s="191"/>
      <c r="P183" s="191"/>
      <c r="Q183" s="203"/>
    </row>
    <row r="184" spans="6:17" s="202" customFormat="1">
      <c r="F184" s="191"/>
      <c r="G184" s="191"/>
      <c r="H184" s="191"/>
      <c r="I184" s="191"/>
      <c r="J184" s="191"/>
      <c r="K184" s="191"/>
      <c r="L184" s="191"/>
      <c r="M184" s="191"/>
      <c r="O184" s="191"/>
      <c r="P184" s="191"/>
      <c r="Q184" s="203"/>
    </row>
    <row r="185" spans="6:17" s="202" customFormat="1">
      <c r="F185" s="191"/>
      <c r="G185" s="191"/>
      <c r="H185" s="191"/>
      <c r="I185" s="191"/>
      <c r="J185" s="191"/>
      <c r="K185" s="191"/>
      <c r="L185" s="191"/>
      <c r="M185" s="191"/>
      <c r="O185" s="191"/>
      <c r="P185" s="191"/>
      <c r="Q185" s="203"/>
    </row>
    <row r="186" spans="6:17" s="202" customFormat="1">
      <c r="F186" s="191"/>
      <c r="G186" s="191"/>
      <c r="H186" s="191"/>
      <c r="I186" s="191"/>
      <c r="J186" s="191"/>
      <c r="K186" s="191"/>
      <c r="L186" s="191"/>
      <c r="M186" s="191"/>
      <c r="O186" s="191"/>
      <c r="P186" s="191"/>
      <c r="Q186" s="203"/>
    </row>
    <row r="187" spans="6:17" s="202" customFormat="1">
      <c r="F187" s="191"/>
      <c r="G187" s="191"/>
      <c r="H187" s="191"/>
      <c r="I187" s="191"/>
      <c r="J187" s="191"/>
      <c r="K187" s="191"/>
      <c r="L187" s="191"/>
      <c r="M187" s="191"/>
      <c r="O187" s="191"/>
      <c r="P187" s="191"/>
      <c r="Q187" s="203"/>
    </row>
    <row r="188" spans="6:17" s="202" customFormat="1">
      <c r="F188" s="191"/>
      <c r="G188" s="191"/>
      <c r="H188" s="191"/>
      <c r="I188" s="191"/>
      <c r="J188" s="191"/>
      <c r="K188" s="191"/>
      <c r="L188" s="191"/>
      <c r="M188" s="191"/>
      <c r="O188" s="191"/>
      <c r="P188" s="191"/>
      <c r="Q188" s="203"/>
    </row>
    <row r="189" spans="6:17" s="202" customFormat="1">
      <c r="F189" s="191"/>
      <c r="G189" s="191"/>
      <c r="H189" s="191"/>
      <c r="I189" s="191"/>
      <c r="J189" s="191"/>
      <c r="K189" s="191"/>
      <c r="L189" s="191"/>
      <c r="M189" s="191"/>
      <c r="O189" s="191"/>
      <c r="P189" s="191"/>
      <c r="Q189" s="203"/>
    </row>
    <row r="190" spans="6:17" s="202" customFormat="1">
      <c r="F190" s="191"/>
      <c r="G190" s="191"/>
      <c r="H190" s="191"/>
      <c r="I190" s="191"/>
      <c r="J190" s="191"/>
      <c r="K190" s="191"/>
      <c r="L190" s="191"/>
      <c r="M190" s="191"/>
      <c r="O190" s="191"/>
      <c r="P190" s="191"/>
      <c r="Q190" s="203"/>
    </row>
    <row r="191" spans="6:17" s="202" customFormat="1">
      <c r="F191" s="191"/>
      <c r="G191" s="191"/>
      <c r="H191" s="191"/>
      <c r="I191" s="191"/>
      <c r="J191" s="191"/>
      <c r="K191" s="191"/>
      <c r="L191" s="191"/>
      <c r="M191" s="191"/>
      <c r="O191" s="191"/>
      <c r="P191" s="191"/>
      <c r="Q191" s="203"/>
    </row>
    <row r="192" spans="6:17" s="202" customFormat="1">
      <c r="F192" s="191"/>
      <c r="G192" s="191"/>
      <c r="H192" s="191"/>
      <c r="I192" s="191"/>
      <c r="J192" s="191"/>
      <c r="K192" s="191"/>
      <c r="L192" s="191"/>
      <c r="M192" s="191"/>
      <c r="O192" s="191"/>
      <c r="P192" s="191"/>
      <c r="Q192" s="203"/>
    </row>
    <row r="193" spans="6:17" s="202" customFormat="1">
      <c r="F193" s="191"/>
      <c r="G193" s="191"/>
      <c r="H193" s="191"/>
      <c r="I193" s="191"/>
      <c r="J193" s="191"/>
      <c r="K193" s="191"/>
      <c r="L193" s="191"/>
      <c r="M193" s="191"/>
      <c r="O193" s="191"/>
      <c r="P193" s="191"/>
      <c r="Q193" s="203"/>
    </row>
    <row r="194" spans="6:17" s="202" customFormat="1">
      <c r="F194" s="191"/>
      <c r="G194" s="191"/>
      <c r="H194" s="191"/>
      <c r="I194" s="191"/>
      <c r="J194" s="191"/>
      <c r="K194" s="191"/>
      <c r="L194" s="191"/>
      <c r="M194" s="191"/>
      <c r="O194" s="191"/>
      <c r="P194" s="191"/>
      <c r="Q194" s="203"/>
    </row>
    <row r="195" spans="6:17" s="202" customFormat="1">
      <c r="F195" s="191"/>
      <c r="G195" s="191"/>
      <c r="H195" s="191"/>
      <c r="I195" s="191"/>
      <c r="J195" s="191"/>
      <c r="K195" s="191"/>
      <c r="L195" s="191"/>
      <c r="M195" s="191"/>
      <c r="O195" s="191"/>
      <c r="P195" s="191"/>
      <c r="Q195" s="203"/>
    </row>
    <row r="196" spans="6:17" s="202" customFormat="1">
      <c r="F196" s="191"/>
      <c r="G196" s="191"/>
      <c r="H196" s="191"/>
      <c r="I196" s="191"/>
      <c r="J196" s="191"/>
      <c r="K196" s="191"/>
      <c r="L196" s="191"/>
      <c r="M196" s="191"/>
      <c r="O196" s="191"/>
      <c r="P196" s="191"/>
      <c r="Q196" s="203"/>
    </row>
    <row r="197" spans="6:17" s="202" customFormat="1">
      <c r="F197" s="191"/>
      <c r="G197" s="191"/>
      <c r="H197" s="191"/>
      <c r="I197" s="191"/>
      <c r="J197" s="191"/>
      <c r="K197" s="191"/>
      <c r="L197" s="191"/>
      <c r="M197" s="191"/>
      <c r="O197" s="191"/>
      <c r="P197" s="191"/>
      <c r="Q197" s="203"/>
    </row>
    <row r="198" spans="6:17" s="202" customFormat="1">
      <c r="F198" s="191"/>
      <c r="G198" s="191"/>
      <c r="H198" s="191"/>
      <c r="I198" s="191"/>
      <c r="J198" s="191"/>
      <c r="K198" s="191"/>
      <c r="L198" s="191"/>
      <c r="M198" s="191"/>
      <c r="O198" s="191"/>
      <c r="P198" s="191"/>
      <c r="Q198" s="203"/>
    </row>
    <row r="199" spans="6:17" s="202" customFormat="1">
      <c r="F199" s="191"/>
      <c r="G199" s="191"/>
      <c r="H199" s="191"/>
      <c r="I199" s="191"/>
      <c r="J199" s="191"/>
      <c r="K199" s="191"/>
      <c r="L199" s="191"/>
      <c r="M199" s="191"/>
      <c r="O199" s="191"/>
      <c r="P199" s="191"/>
      <c r="Q199" s="203"/>
    </row>
    <row r="200" spans="6:17" s="202" customFormat="1">
      <c r="F200" s="191"/>
      <c r="G200" s="191"/>
      <c r="H200" s="191"/>
      <c r="I200" s="191"/>
      <c r="J200" s="191"/>
      <c r="K200" s="191"/>
      <c r="L200" s="191"/>
      <c r="M200" s="191"/>
      <c r="O200" s="191"/>
      <c r="P200" s="191"/>
      <c r="Q200" s="203"/>
    </row>
    <row r="201" spans="6:17" s="202" customFormat="1">
      <c r="F201" s="191"/>
      <c r="G201" s="191"/>
      <c r="H201" s="191"/>
      <c r="I201" s="191"/>
      <c r="J201" s="191"/>
      <c r="K201" s="191"/>
      <c r="L201" s="191"/>
      <c r="M201" s="191"/>
      <c r="O201" s="191"/>
      <c r="P201" s="191"/>
      <c r="Q201" s="203"/>
    </row>
    <row r="202" spans="6:17" s="202" customFormat="1">
      <c r="F202" s="191"/>
      <c r="G202" s="191"/>
      <c r="H202" s="191"/>
      <c r="I202" s="191"/>
      <c r="J202" s="191"/>
      <c r="K202" s="191"/>
      <c r="L202" s="191"/>
      <c r="M202" s="191"/>
      <c r="O202" s="191"/>
      <c r="P202" s="191"/>
      <c r="Q202" s="203"/>
    </row>
    <row r="203" spans="6:17" s="202" customFormat="1">
      <c r="F203" s="191"/>
      <c r="G203" s="191"/>
      <c r="H203" s="191"/>
      <c r="I203" s="191"/>
      <c r="J203" s="191"/>
      <c r="K203" s="191"/>
      <c r="L203" s="191"/>
      <c r="M203" s="191"/>
      <c r="O203" s="191"/>
      <c r="P203" s="191"/>
      <c r="Q203" s="203"/>
    </row>
    <row r="204" spans="6:17" s="202" customFormat="1">
      <c r="F204" s="191"/>
      <c r="G204" s="191"/>
      <c r="H204" s="191"/>
      <c r="I204" s="191"/>
      <c r="J204" s="191"/>
      <c r="K204" s="191"/>
      <c r="L204" s="191"/>
      <c r="M204" s="191"/>
      <c r="O204" s="191"/>
      <c r="P204" s="191"/>
      <c r="Q204" s="203"/>
    </row>
    <row r="205" spans="6:17" s="202" customFormat="1">
      <c r="F205" s="191"/>
      <c r="G205" s="191"/>
      <c r="H205" s="191"/>
      <c r="I205" s="191"/>
      <c r="J205" s="191"/>
      <c r="K205" s="191"/>
      <c r="L205" s="191"/>
      <c r="M205" s="191"/>
      <c r="O205" s="191"/>
      <c r="P205" s="191"/>
      <c r="Q205" s="203"/>
    </row>
    <row r="206" spans="6:17" s="202" customFormat="1">
      <c r="F206" s="191"/>
      <c r="G206" s="191"/>
      <c r="H206" s="191"/>
      <c r="I206" s="191"/>
      <c r="J206" s="191"/>
      <c r="K206" s="191"/>
      <c r="L206" s="191"/>
      <c r="M206" s="191"/>
      <c r="O206" s="191"/>
      <c r="P206" s="191"/>
      <c r="Q206" s="203"/>
    </row>
    <row r="207" spans="6:17" s="202" customFormat="1">
      <c r="F207" s="191"/>
      <c r="G207" s="191"/>
      <c r="H207" s="191"/>
      <c r="I207" s="191"/>
      <c r="J207" s="191"/>
      <c r="K207" s="191"/>
      <c r="L207" s="191"/>
      <c r="M207" s="191"/>
      <c r="O207" s="191"/>
      <c r="P207" s="191"/>
      <c r="Q207" s="203"/>
    </row>
    <row r="208" spans="6:17" s="202" customFormat="1">
      <c r="F208" s="191"/>
      <c r="G208" s="191"/>
      <c r="H208" s="191"/>
      <c r="I208" s="191"/>
      <c r="J208" s="191"/>
      <c r="K208" s="191"/>
      <c r="L208" s="191"/>
      <c r="M208" s="191"/>
      <c r="O208" s="191"/>
      <c r="P208" s="191"/>
      <c r="Q208" s="203"/>
    </row>
    <row r="209" spans="6:17" s="202" customFormat="1">
      <c r="F209" s="191"/>
      <c r="G209" s="191"/>
      <c r="H209" s="191"/>
      <c r="I209" s="191"/>
      <c r="J209" s="191"/>
      <c r="K209" s="191"/>
      <c r="L209" s="191"/>
      <c r="M209" s="191"/>
      <c r="O209" s="191"/>
      <c r="P209" s="191"/>
      <c r="Q209" s="203"/>
    </row>
    <row r="210" spans="6:17" s="202" customFormat="1">
      <c r="F210" s="191"/>
      <c r="G210" s="191"/>
      <c r="H210" s="191"/>
      <c r="I210" s="191"/>
      <c r="J210" s="191"/>
      <c r="K210" s="191"/>
      <c r="L210" s="191"/>
      <c r="M210" s="191"/>
      <c r="O210" s="191"/>
      <c r="P210" s="191"/>
      <c r="Q210" s="203"/>
    </row>
    <row r="211" spans="6:17" s="202" customFormat="1">
      <c r="F211" s="191"/>
      <c r="G211" s="191"/>
      <c r="H211" s="191"/>
      <c r="I211" s="191"/>
      <c r="J211" s="191"/>
      <c r="K211" s="191"/>
      <c r="L211" s="191"/>
      <c r="M211" s="191"/>
      <c r="O211" s="191"/>
      <c r="P211" s="191"/>
      <c r="Q211" s="203"/>
    </row>
    <row r="212" spans="6:17" s="202" customFormat="1">
      <c r="F212" s="191"/>
      <c r="G212" s="191"/>
      <c r="H212" s="191"/>
      <c r="I212" s="191"/>
      <c r="J212" s="191"/>
      <c r="K212" s="191"/>
      <c r="L212" s="191"/>
      <c r="M212" s="191"/>
      <c r="O212" s="191"/>
      <c r="P212" s="191"/>
      <c r="Q212" s="203"/>
    </row>
    <row r="213" spans="6:17" s="202" customFormat="1">
      <c r="F213" s="191"/>
      <c r="G213" s="191"/>
      <c r="H213" s="191"/>
      <c r="I213" s="191"/>
      <c r="J213" s="191"/>
      <c r="K213" s="191"/>
      <c r="L213" s="191"/>
      <c r="M213" s="191"/>
      <c r="O213" s="191"/>
      <c r="P213" s="191"/>
      <c r="Q213" s="203"/>
    </row>
    <row r="214" spans="6:17" s="202" customFormat="1">
      <c r="F214" s="191"/>
      <c r="G214" s="191"/>
      <c r="H214" s="191"/>
      <c r="I214" s="191"/>
      <c r="J214" s="191"/>
      <c r="K214" s="191"/>
      <c r="L214" s="191"/>
      <c r="M214" s="191"/>
      <c r="O214" s="191"/>
      <c r="P214" s="191"/>
      <c r="Q214" s="203"/>
    </row>
    <row r="215" spans="6:17" s="202" customFormat="1">
      <c r="F215" s="191"/>
      <c r="G215" s="191"/>
      <c r="H215" s="191"/>
      <c r="I215" s="191"/>
      <c r="J215" s="191"/>
      <c r="K215" s="191"/>
      <c r="L215" s="191"/>
      <c r="M215" s="191"/>
      <c r="O215" s="191"/>
      <c r="P215" s="191"/>
      <c r="Q215" s="203"/>
    </row>
    <row r="216" spans="6:17" s="202" customFormat="1">
      <c r="F216" s="191"/>
      <c r="G216" s="191"/>
      <c r="H216" s="191"/>
      <c r="I216" s="191"/>
      <c r="J216" s="191"/>
      <c r="K216" s="191"/>
      <c r="L216" s="191"/>
      <c r="M216" s="191"/>
      <c r="O216" s="191"/>
      <c r="P216" s="191"/>
      <c r="Q216" s="203"/>
    </row>
    <row r="217" spans="6:17" s="202" customFormat="1">
      <c r="F217" s="191"/>
      <c r="G217" s="191"/>
      <c r="H217" s="191"/>
      <c r="I217" s="191"/>
      <c r="J217" s="191"/>
      <c r="K217" s="191"/>
      <c r="L217" s="191"/>
      <c r="M217" s="191"/>
      <c r="O217" s="191"/>
      <c r="P217" s="191"/>
      <c r="Q217" s="203"/>
    </row>
    <row r="218" spans="6:17" s="202" customFormat="1">
      <c r="F218" s="191"/>
      <c r="G218" s="191"/>
      <c r="H218" s="191"/>
      <c r="I218" s="191"/>
      <c r="J218" s="191"/>
      <c r="K218" s="191"/>
      <c r="L218" s="191"/>
      <c r="M218" s="191"/>
      <c r="O218" s="191"/>
      <c r="P218" s="191"/>
      <c r="Q218" s="203"/>
    </row>
    <row r="219" spans="6:17" s="202" customFormat="1">
      <c r="F219" s="191"/>
      <c r="G219" s="191"/>
      <c r="H219" s="191"/>
      <c r="I219" s="191"/>
      <c r="J219" s="191"/>
      <c r="K219" s="191"/>
      <c r="L219" s="191"/>
      <c r="M219" s="191"/>
      <c r="O219" s="191"/>
      <c r="P219" s="191"/>
      <c r="Q219" s="203"/>
    </row>
    <row r="220" spans="6:17" s="202" customFormat="1">
      <c r="F220" s="191"/>
      <c r="G220" s="191"/>
      <c r="H220" s="191"/>
      <c r="I220" s="191"/>
      <c r="J220" s="191"/>
      <c r="K220" s="191"/>
      <c r="L220" s="191"/>
      <c r="M220" s="191"/>
      <c r="O220" s="191"/>
      <c r="P220" s="191"/>
      <c r="Q220" s="203"/>
    </row>
    <row r="221" spans="6:17" s="202" customFormat="1">
      <c r="F221" s="191"/>
      <c r="G221" s="191"/>
      <c r="H221" s="191"/>
      <c r="I221" s="191"/>
      <c r="J221" s="191"/>
      <c r="K221" s="191"/>
      <c r="L221" s="191"/>
      <c r="M221" s="191"/>
      <c r="O221" s="191"/>
      <c r="P221" s="191"/>
      <c r="Q221" s="203"/>
    </row>
    <row r="222" spans="6:17" s="202" customFormat="1">
      <c r="F222" s="191"/>
      <c r="G222" s="191"/>
      <c r="H222" s="191"/>
      <c r="I222" s="191"/>
      <c r="J222" s="191"/>
      <c r="K222" s="191"/>
      <c r="L222" s="191"/>
      <c r="M222" s="191"/>
      <c r="O222" s="191"/>
      <c r="P222" s="191"/>
      <c r="Q222" s="203"/>
    </row>
    <row r="223" spans="6:17" s="202" customFormat="1">
      <c r="F223" s="191"/>
      <c r="G223" s="191"/>
      <c r="H223" s="191"/>
      <c r="I223" s="191"/>
      <c r="J223" s="191"/>
      <c r="K223" s="191"/>
      <c r="L223" s="191"/>
      <c r="M223" s="191"/>
      <c r="O223" s="191"/>
      <c r="P223" s="191"/>
      <c r="Q223" s="203"/>
    </row>
    <row r="224" spans="6:17" s="202" customFormat="1">
      <c r="F224" s="191"/>
      <c r="G224" s="191"/>
      <c r="H224" s="191"/>
      <c r="I224" s="191"/>
      <c r="J224" s="191"/>
      <c r="K224" s="191"/>
      <c r="L224" s="191"/>
      <c r="M224" s="191"/>
      <c r="O224" s="191"/>
      <c r="P224" s="191"/>
      <c r="Q224" s="203"/>
    </row>
    <row r="225" spans="6:17" s="202" customFormat="1">
      <c r="F225" s="191"/>
      <c r="G225" s="191"/>
      <c r="H225" s="191"/>
      <c r="I225" s="191"/>
      <c r="J225" s="191"/>
      <c r="K225" s="191"/>
      <c r="L225" s="191"/>
      <c r="M225" s="191"/>
      <c r="O225" s="191"/>
      <c r="P225" s="191"/>
      <c r="Q225" s="203"/>
    </row>
    <row r="226" spans="6:17" s="202" customFormat="1">
      <c r="F226" s="191"/>
      <c r="G226" s="191"/>
      <c r="H226" s="191"/>
      <c r="I226" s="191"/>
      <c r="J226" s="191"/>
      <c r="K226" s="191"/>
      <c r="L226" s="191"/>
      <c r="M226" s="191"/>
      <c r="O226" s="191"/>
      <c r="P226" s="191"/>
      <c r="Q226" s="203"/>
    </row>
    <row r="227" spans="6:17" s="202" customFormat="1">
      <c r="F227" s="191"/>
      <c r="G227" s="191"/>
      <c r="H227" s="191"/>
      <c r="I227" s="191"/>
      <c r="J227" s="191"/>
      <c r="K227" s="191"/>
      <c r="L227" s="191"/>
      <c r="M227" s="191"/>
      <c r="O227" s="191"/>
      <c r="P227" s="191"/>
      <c r="Q227" s="203"/>
    </row>
    <row r="228" spans="6:17" s="202" customFormat="1">
      <c r="F228" s="191"/>
      <c r="G228" s="191"/>
      <c r="H228" s="191"/>
      <c r="I228" s="191"/>
      <c r="J228" s="191"/>
      <c r="K228" s="191"/>
      <c r="L228" s="191"/>
      <c r="M228" s="191"/>
      <c r="O228" s="191"/>
      <c r="P228" s="191"/>
      <c r="Q228" s="203"/>
    </row>
    <row r="229" spans="6:17" s="202" customFormat="1">
      <c r="F229" s="191"/>
      <c r="G229" s="191"/>
      <c r="H229" s="191"/>
      <c r="I229" s="191"/>
      <c r="J229" s="191"/>
      <c r="K229" s="191"/>
      <c r="L229" s="191"/>
      <c r="M229" s="191"/>
      <c r="O229" s="191"/>
      <c r="P229" s="191"/>
      <c r="Q229" s="203"/>
    </row>
    <row r="230" spans="6:17" s="202" customFormat="1">
      <c r="F230" s="191"/>
      <c r="G230" s="191"/>
      <c r="H230" s="191"/>
      <c r="I230" s="191"/>
      <c r="J230" s="191"/>
      <c r="K230" s="191"/>
      <c r="L230" s="191"/>
      <c r="M230" s="191"/>
      <c r="O230" s="191"/>
      <c r="P230" s="191"/>
      <c r="Q230" s="203"/>
    </row>
    <row r="231" spans="6:17" s="202" customFormat="1">
      <c r="F231" s="191"/>
      <c r="G231" s="191"/>
      <c r="H231" s="191"/>
      <c r="I231" s="191"/>
      <c r="J231" s="191"/>
      <c r="K231" s="191"/>
      <c r="L231" s="191"/>
      <c r="M231" s="191"/>
      <c r="O231" s="191"/>
      <c r="P231" s="191"/>
      <c r="Q231" s="203"/>
    </row>
    <row r="232" spans="6:17" s="202" customFormat="1">
      <c r="F232" s="191"/>
      <c r="G232" s="191"/>
      <c r="H232" s="191"/>
      <c r="I232" s="191"/>
      <c r="J232" s="191"/>
      <c r="K232" s="191"/>
      <c r="L232" s="191"/>
      <c r="M232" s="191"/>
      <c r="O232" s="191"/>
      <c r="P232" s="191"/>
      <c r="Q232" s="203"/>
    </row>
    <row r="233" spans="6:17" s="202" customFormat="1">
      <c r="F233" s="191"/>
      <c r="G233" s="191"/>
      <c r="H233" s="191"/>
      <c r="I233" s="191"/>
      <c r="J233" s="191"/>
      <c r="K233" s="191"/>
      <c r="L233" s="191"/>
      <c r="M233" s="191"/>
      <c r="O233" s="191"/>
      <c r="P233" s="191"/>
      <c r="Q233" s="203"/>
    </row>
    <row r="234" spans="6:17" s="202" customFormat="1">
      <c r="F234" s="191"/>
      <c r="G234" s="191"/>
      <c r="H234" s="191"/>
      <c r="I234" s="191"/>
      <c r="J234" s="191"/>
      <c r="K234" s="191"/>
      <c r="L234" s="191"/>
      <c r="M234" s="191"/>
      <c r="O234" s="191"/>
      <c r="P234" s="191"/>
      <c r="Q234" s="203"/>
    </row>
    <row r="235" spans="6:17" s="202" customFormat="1">
      <c r="F235" s="191"/>
      <c r="G235" s="191"/>
      <c r="H235" s="191"/>
      <c r="I235" s="191"/>
      <c r="J235" s="191"/>
      <c r="K235" s="191"/>
      <c r="L235" s="191"/>
      <c r="M235" s="191"/>
      <c r="O235" s="191"/>
      <c r="P235" s="191"/>
      <c r="Q235" s="203"/>
    </row>
    <row r="236" spans="6:17" s="202" customFormat="1">
      <c r="F236" s="191"/>
      <c r="G236" s="191"/>
      <c r="H236" s="191"/>
      <c r="I236" s="191"/>
      <c r="J236" s="191"/>
      <c r="K236" s="191"/>
      <c r="L236" s="191"/>
      <c r="M236" s="191"/>
      <c r="O236" s="191"/>
      <c r="P236" s="191"/>
      <c r="Q236" s="203"/>
    </row>
    <row r="237" spans="6:17" s="202" customFormat="1">
      <c r="F237" s="191"/>
      <c r="G237" s="191"/>
      <c r="H237" s="191"/>
      <c r="I237" s="191"/>
      <c r="J237" s="191"/>
      <c r="K237" s="191"/>
      <c r="L237" s="191"/>
      <c r="M237" s="191"/>
      <c r="O237" s="191"/>
      <c r="P237" s="191"/>
      <c r="Q237" s="203"/>
    </row>
    <row r="238" spans="6:17" s="202" customFormat="1">
      <c r="F238" s="191"/>
      <c r="G238" s="191"/>
      <c r="H238" s="191"/>
      <c r="I238" s="191"/>
      <c r="J238" s="191"/>
      <c r="K238" s="191"/>
      <c r="L238" s="191"/>
      <c r="M238" s="191"/>
      <c r="O238" s="191"/>
      <c r="P238" s="191"/>
      <c r="Q238" s="203"/>
    </row>
    <row r="239" spans="6:17" s="202" customFormat="1">
      <c r="F239" s="191"/>
      <c r="G239" s="191"/>
      <c r="H239" s="191"/>
      <c r="I239" s="191"/>
      <c r="J239" s="191"/>
      <c r="K239" s="191"/>
      <c r="L239" s="191"/>
      <c r="M239" s="191"/>
      <c r="O239" s="191"/>
      <c r="P239" s="191"/>
      <c r="Q239" s="203"/>
    </row>
    <row r="240" spans="6:17" s="202" customFormat="1">
      <c r="F240" s="191"/>
      <c r="G240" s="191"/>
      <c r="H240" s="191"/>
      <c r="I240" s="191"/>
      <c r="J240" s="191"/>
      <c r="K240" s="191"/>
      <c r="L240" s="191"/>
      <c r="M240" s="191"/>
      <c r="O240" s="191"/>
      <c r="P240" s="191"/>
      <c r="Q240" s="203"/>
    </row>
    <row r="241" spans="6:17" s="202" customFormat="1">
      <c r="F241" s="191"/>
      <c r="G241" s="191"/>
      <c r="H241" s="191"/>
      <c r="I241" s="191"/>
      <c r="J241" s="191"/>
      <c r="K241" s="191"/>
      <c r="L241" s="191"/>
      <c r="M241" s="191"/>
      <c r="O241" s="191"/>
      <c r="P241" s="191"/>
      <c r="Q241" s="203"/>
    </row>
    <row r="242" spans="6:17" s="202" customFormat="1">
      <c r="F242" s="191"/>
      <c r="G242" s="191"/>
      <c r="H242" s="191"/>
      <c r="I242" s="191"/>
      <c r="J242" s="191"/>
      <c r="K242" s="191"/>
      <c r="L242" s="191"/>
      <c r="M242" s="191"/>
      <c r="O242" s="191"/>
      <c r="P242" s="191"/>
      <c r="Q242" s="203"/>
    </row>
    <row r="243" spans="6:17" s="202" customFormat="1">
      <c r="F243" s="191"/>
      <c r="G243" s="191"/>
      <c r="H243" s="191"/>
      <c r="I243" s="191"/>
      <c r="J243" s="191"/>
      <c r="K243" s="191"/>
      <c r="L243" s="191"/>
      <c r="M243" s="191"/>
      <c r="O243" s="191"/>
      <c r="P243" s="191"/>
      <c r="Q243" s="203"/>
    </row>
    <row r="244" spans="6:17" s="202" customFormat="1">
      <c r="F244" s="191"/>
      <c r="G244" s="191"/>
      <c r="H244" s="191"/>
      <c r="I244" s="191"/>
      <c r="J244" s="191"/>
      <c r="K244" s="191"/>
      <c r="L244" s="191"/>
      <c r="M244" s="191"/>
      <c r="O244" s="191"/>
      <c r="P244" s="191"/>
      <c r="Q244" s="203"/>
    </row>
    <row r="245" spans="6:17" s="202" customFormat="1">
      <c r="F245" s="191"/>
      <c r="G245" s="191"/>
      <c r="H245" s="191"/>
      <c r="I245" s="191"/>
      <c r="J245" s="191"/>
      <c r="K245" s="191"/>
      <c r="L245" s="191"/>
      <c r="M245" s="191"/>
      <c r="O245" s="191"/>
      <c r="P245" s="191"/>
      <c r="Q245" s="203"/>
    </row>
    <row r="246" spans="6:17" s="202" customFormat="1">
      <c r="F246" s="191"/>
      <c r="G246" s="191"/>
      <c r="H246" s="191"/>
      <c r="I246" s="191"/>
      <c r="J246" s="191"/>
      <c r="K246" s="191"/>
      <c r="L246" s="191"/>
      <c r="M246" s="191"/>
      <c r="O246" s="191"/>
      <c r="P246" s="191"/>
      <c r="Q246" s="203"/>
    </row>
    <row r="247" spans="6:17" s="202" customFormat="1">
      <c r="F247" s="191"/>
      <c r="G247" s="191"/>
      <c r="H247" s="191"/>
      <c r="I247" s="191"/>
      <c r="J247" s="191"/>
      <c r="K247" s="191"/>
      <c r="L247" s="191"/>
      <c r="M247" s="191"/>
      <c r="O247" s="191"/>
      <c r="P247" s="191"/>
      <c r="Q247" s="203"/>
    </row>
    <row r="248" spans="6:17" s="202" customFormat="1">
      <c r="F248" s="191"/>
      <c r="G248" s="191"/>
      <c r="H248" s="191"/>
      <c r="I248" s="191"/>
      <c r="J248" s="191"/>
      <c r="K248" s="191"/>
      <c r="L248" s="191"/>
      <c r="M248" s="191"/>
      <c r="O248" s="191"/>
      <c r="P248" s="191"/>
      <c r="Q248" s="203"/>
    </row>
    <row r="249" spans="6:17" s="202" customFormat="1">
      <c r="F249" s="191"/>
      <c r="G249" s="191"/>
      <c r="H249" s="191"/>
      <c r="I249" s="191"/>
      <c r="J249" s="191"/>
      <c r="K249" s="191"/>
      <c r="L249" s="191"/>
      <c r="M249" s="191"/>
      <c r="O249" s="191"/>
      <c r="P249" s="191"/>
      <c r="Q249" s="203"/>
    </row>
    <row r="250" spans="6:17" s="202" customFormat="1">
      <c r="F250" s="191"/>
      <c r="G250" s="191"/>
      <c r="H250" s="191"/>
      <c r="I250" s="191"/>
      <c r="J250" s="191"/>
      <c r="K250" s="191"/>
      <c r="L250" s="191"/>
      <c r="M250" s="191"/>
      <c r="O250" s="191"/>
      <c r="P250" s="191"/>
      <c r="Q250" s="203"/>
    </row>
    <row r="251" spans="6:17" s="202" customFormat="1">
      <c r="F251" s="191"/>
      <c r="G251" s="191"/>
      <c r="H251" s="191"/>
      <c r="I251" s="191"/>
      <c r="J251" s="191"/>
      <c r="K251" s="191"/>
      <c r="L251" s="191"/>
      <c r="M251" s="191"/>
      <c r="O251" s="191"/>
      <c r="P251" s="191"/>
      <c r="Q251" s="203"/>
    </row>
    <row r="252" spans="6:17" s="202" customFormat="1">
      <c r="F252" s="191"/>
      <c r="G252" s="191"/>
      <c r="H252" s="191"/>
      <c r="I252" s="191"/>
      <c r="J252" s="191"/>
      <c r="K252" s="191"/>
      <c r="L252" s="191"/>
      <c r="M252" s="191"/>
      <c r="O252" s="191"/>
      <c r="P252" s="191"/>
      <c r="Q252" s="203"/>
    </row>
    <row r="253" spans="6:17" s="202" customFormat="1">
      <c r="F253" s="191"/>
      <c r="G253" s="191"/>
      <c r="H253" s="191"/>
      <c r="I253" s="191"/>
      <c r="J253" s="191"/>
      <c r="K253" s="191"/>
      <c r="L253" s="191"/>
      <c r="M253" s="191"/>
      <c r="O253" s="191"/>
      <c r="P253" s="191"/>
      <c r="Q253" s="203"/>
    </row>
    <row r="254" spans="6:17" s="202" customFormat="1">
      <c r="F254" s="191"/>
      <c r="G254" s="191"/>
      <c r="H254" s="191"/>
      <c r="I254" s="191"/>
      <c r="J254" s="191"/>
      <c r="K254" s="191"/>
      <c r="L254" s="191"/>
      <c r="M254" s="191"/>
      <c r="O254" s="191"/>
      <c r="P254" s="191"/>
      <c r="Q254" s="203"/>
    </row>
    <row r="255" spans="6:17" s="202" customFormat="1">
      <c r="F255" s="191"/>
      <c r="G255" s="191"/>
      <c r="H255" s="191"/>
      <c r="I255" s="191"/>
      <c r="J255" s="191"/>
      <c r="K255" s="191"/>
      <c r="L255" s="191"/>
      <c r="M255" s="191"/>
      <c r="O255" s="191"/>
      <c r="P255" s="191"/>
      <c r="Q255" s="203"/>
    </row>
    <row r="256" spans="6:17" s="202" customFormat="1">
      <c r="F256" s="191"/>
      <c r="G256" s="191"/>
      <c r="H256" s="191"/>
      <c r="I256" s="191"/>
      <c r="J256" s="191"/>
      <c r="K256" s="191"/>
      <c r="L256" s="191"/>
      <c r="M256" s="191"/>
      <c r="O256" s="191"/>
      <c r="P256" s="191"/>
      <c r="Q256" s="203"/>
    </row>
    <row r="257" spans="6:17" s="202" customFormat="1">
      <c r="F257" s="191"/>
      <c r="G257" s="191"/>
      <c r="H257" s="191"/>
      <c r="I257" s="191"/>
      <c r="J257" s="191"/>
      <c r="K257" s="191"/>
      <c r="L257" s="191"/>
      <c r="M257" s="191"/>
      <c r="O257" s="191"/>
      <c r="P257" s="191"/>
      <c r="Q257" s="203"/>
    </row>
    <row r="258" spans="6:17" s="202" customFormat="1">
      <c r="F258" s="191"/>
      <c r="G258" s="191"/>
      <c r="H258" s="191"/>
      <c r="I258" s="191"/>
      <c r="J258" s="191"/>
      <c r="K258" s="191"/>
      <c r="L258" s="191"/>
      <c r="M258" s="191"/>
      <c r="O258" s="191"/>
      <c r="P258" s="191"/>
      <c r="Q258" s="203"/>
    </row>
    <row r="259" spans="6:17" s="202" customFormat="1">
      <c r="F259" s="191"/>
      <c r="G259" s="191"/>
      <c r="H259" s="191"/>
      <c r="I259" s="191"/>
      <c r="J259" s="191"/>
      <c r="K259" s="191"/>
      <c r="L259" s="191"/>
      <c r="M259" s="191"/>
      <c r="O259" s="191"/>
      <c r="P259" s="191"/>
      <c r="Q259" s="203"/>
    </row>
    <row r="260" spans="6:17" s="202" customFormat="1">
      <c r="F260" s="191"/>
      <c r="G260" s="191"/>
      <c r="H260" s="191"/>
      <c r="I260" s="191"/>
      <c r="J260" s="191"/>
      <c r="K260" s="191"/>
      <c r="L260" s="191"/>
      <c r="M260" s="191"/>
      <c r="O260" s="191"/>
      <c r="P260" s="191"/>
      <c r="Q260" s="203"/>
    </row>
    <row r="261" spans="6:17" s="202" customFormat="1">
      <c r="F261" s="191"/>
      <c r="G261" s="191"/>
      <c r="H261" s="191"/>
      <c r="I261" s="191"/>
      <c r="J261" s="191"/>
      <c r="K261" s="191"/>
      <c r="L261" s="191"/>
      <c r="M261" s="191"/>
      <c r="O261" s="191"/>
      <c r="P261" s="191"/>
      <c r="Q261" s="203"/>
    </row>
    <row r="262" spans="6:17" s="202" customFormat="1">
      <c r="F262" s="191"/>
      <c r="G262" s="191"/>
      <c r="H262" s="191"/>
      <c r="I262" s="191"/>
      <c r="J262" s="191"/>
      <c r="K262" s="191"/>
      <c r="L262" s="191"/>
      <c r="M262" s="191"/>
      <c r="O262" s="191"/>
      <c r="P262" s="191"/>
      <c r="Q262" s="203"/>
    </row>
    <row r="263" spans="6:17" s="202" customFormat="1">
      <c r="F263" s="191"/>
      <c r="G263" s="191"/>
      <c r="H263" s="191"/>
      <c r="I263" s="191"/>
      <c r="J263" s="191"/>
      <c r="K263" s="191"/>
      <c r="L263" s="191"/>
      <c r="M263" s="191"/>
      <c r="O263" s="191"/>
      <c r="P263" s="191"/>
      <c r="Q263" s="203"/>
    </row>
    <row r="264" spans="6:17" s="202" customFormat="1">
      <c r="F264" s="191"/>
      <c r="G264" s="191"/>
      <c r="H264" s="191"/>
      <c r="I264" s="191"/>
      <c r="J264" s="191"/>
      <c r="K264" s="191"/>
      <c r="L264" s="191"/>
      <c r="M264" s="191"/>
      <c r="O264" s="191"/>
      <c r="P264" s="191"/>
      <c r="Q264" s="203"/>
    </row>
    <row r="265" spans="6:17" s="202" customFormat="1">
      <c r="F265" s="191"/>
      <c r="G265" s="191"/>
      <c r="H265" s="191"/>
      <c r="I265" s="191"/>
      <c r="J265" s="191"/>
      <c r="K265" s="191"/>
      <c r="L265" s="191"/>
      <c r="M265" s="191"/>
      <c r="O265" s="191"/>
      <c r="P265" s="191"/>
      <c r="Q265" s="203"/>
    </row>
    <row r="266" spans="6:17" s="202" customFormat="1">
      <c r="F266" s="191"/>
      <c r="G266" s="191"/>
      <c r="H266" s="191"/>
      <c r="I266" s="191"/>
      <c r="J266" s="191"/>
      <c r="K266" s="191"/>
      <c r="L266" s="191"/>
      <c r="M266" s="191"/>
      <c r="O266" s="191"/>
      <c r="P266" s="191"/>
      <c r="Q266" s="203"/>
    </row>
    <row r="267" spans="6:17" s="202" customFormat="1">
      <c r="F267" s="191"/>
      <c r="G267" s="191"/>
      <c r="H267" s="191"/>
      <c r="I267" s="191"/>
      <c r="J267" s="191"/>
      <c r="K267" s="191"/>
      <c r="L267" s="191"/>
      <c r="M267" s="191"/>
      <c r="O267" s="191"/>
      <c r="P267" s="191"/>
      <c r="Q267" s="203"/>
    </row>
    <row r="268" spans="6:17" s="202" customFormat="1">
      <c r="F268" s="191"/>
      <c r="G268" s="191"/>
      <c r="H268" s="191"/>
      <c r="I268" s="191"/>
      <c r="J268" s="191"/>
      <c r="K268" s="191"/>
      <c r="L268" s="191"/>
      <c r="M268" s="191"/>
      <c r="O268" s="191"/>
      <c r="P268" s="191"/>
      <c r="Q268" s="203"/>
    </row>
    <row r="269" spans="6:17" s="202" customFormat="1">
      <c r="F269" s="191"/>
      <c r="G269" s="191"/>
      <c r="H269" s="191"/>
      <c r="I269" s="191"/>
      <c r="J269" s="191"/>
      <c r="K269" s="191"/>
      <c r="L269" s="191"/>
      <c r="M269" s="191"/>
      <c r="O269" s="191"/>
      <c r="P269" s="191"/>
      <c r="Q269" s="203"/>
    </row>
    <row r="270" spans="6:17" s="202" customFormat="1">
      <c r="F270" s="191"/>
      <c r="G270" s="191"/>
      <c r="H270" s="191"/>
      <c r="I270" s="191"/>
      <c r="J270" s="191"/>
      <c r="K270" s="191"/>
      <c r="L270" s="191"/>
      <c r="M270" s="191"/>
      <c r="O270" s="191"/>
      <c r="P270" s="191"/>
      <c r="Q270" s="203"/>
    </row>
    <row r="271" spans="6:17" s="202" customFormat="1">
      <c r="F271" s="191"/>
      <c r="G271" s="191"/>
      <c r="H271" s="191"/>
      <c r="I271" s="191"/>
      <c r="J271" s="191"/>
      <c r="K271" s="191"/>
      <c r="L271" s="191"/>
      <c r="M271" s="191"/>
      <c r="O271" s="191"/>
      <c r="P271" s="191"/>
      <c r="Q271" s="203"/>
    </row>
    <row r="272" spans="6:17" s="202" customFormat="1">
      <c r="F272" s="191"/>
      <c r="G272" s="191"/>
      <c r="H272" s="191"/>
      <c r="I272" s="191"/>
      <c r="J272" s="191"/>
      <c r="K272" s="191"/>
      <c r="L272" s="191"/>
      <c r="M272" s="191"/>
      <c r="O272" s="191"/>
      <c r="P272" s="191"/>
      <c r="Q272" s="203"/>
    </row>
    <row r="273" spans="6:17" s="202" customFormat="1">
      <c r="F273" s="191"/>
      <c r="G273" s="191"/>
      <c r="H273" s="191"/>
      <c r="I273" s="191"/>
      <c r="J273" s="191"/>
      <c r="K273" s="191"/>
      <c r="L273" s="191"/>
      <c r="M273" s="191"/>
      <c r="O273" s="191"/>
      <c r="P273" s="191"/>
      <c r="Q273" s="203"/>
    </row>
    <row r="274" spans="6:17" s="202" customFormat="1">
      <c r="F274" s="191"/>
      <c r="G274" s="191"/>
      <c r="H274" s="191"/>
      <c r="I274" s="191"/>
      <c r="J274" s="191"/>
      <c r="K274" s="191"/>
      <c r="L274" s="191"/>
      <c r="M274" s="191"/>
      <c r="O274" s="191"/>
      <c r="P274" s="191"/>
      <c r="Q274" s="203"/>
    </row>
    <row r="275" spans="6:17" s="202" customFormat="1">
      <c r="F275" s="191"/>
      <c r="G275" s="191"/>
      <c r="H275" s="191"/>
      <c r="I275" s="191"/>
      <c r="J275" s="191"/>
      <c r="K275" s="191"/>
      <c r="L275" s="191"/>
      <c r="M275" s="191"/>
      <c r="O275" s="191"/>
      <c r="P275" s="191"/>
      <c r="Q275" s="203"/>
    </row>
    <row r="276" spans="6:17" s="202" customFormat="1">
      <c r="F276" s="191"/>
      <c r="G276" s="191"/>
      <c r="H276" s="191"/>
      <c r="I276" s="191"/>
      <c r="J276" s="191"/>
      <c r="K276" s="191"/>
      <c r="L276" s="191"/>
      <c r="M276" s="191"/>
      <c r="O276" s="191"/>
      <c r="P276" s="191"/>
      <c r="Q276" s="203"/>
    </row>
    <row r="277" spans="6:17" s="202" customFormat="1">
      <c r="F277" s="191"/>
      <c r="G277" s="191"/>
      <c r="H277" s="191"/>
      <c r="I277" s="191"/>
      <c r="J277" s="191"/>
      <c r="K277" s="191"/>
      <c r="L277" s="191"/>
      <c r="M277" s="191"/>
      <c r="O277" s="191"/>
      <c r="P277" s="191"/>
      <c r="Q277" s="203"/>
    </row>
    <row r="278" spans="6:17" s="202" customFormat="1">
      <c r="F278" s="191"/>
      <c r="G278" s="191"/>
      <c r="H278" s="191"/>
      <c r="I278" s="191"/>
      <c r="J278" s="191"/>
      <c r="K278" s="191"/>
      <c r="L278" s="191"/>
      <c r="M278" s="191"/>
      <c r="O278" s="191"/>
      <c r="P278" s="191"/>
      <c r="Q278" s="203"/>
    </row>
    <row r="279" spans="6:17" s="202" customFormat="1">
      <c r="F279" s="191"/>
      <c r="G279" s="191"/>
      <c r="H279" s="191"/>
      <c r="I279" s="191"/>
      <c r="J279" s="191"/>
      <c r="K279" s="191"/>
      <c r="L279" s="191"/>
      <c r="M279" s="191"/>
      <c r="O279" s="191"/>
      <c r="P279" s="191"/>
      <c r="Q279" s="203"/>
    </row>
    <row r="280" spans="6:17" s="202" customFormat="1">
      <c r="F280" s="191"/>
      <c r="G280" s="191"/>
      <c r="H280" s="191"/>
      <c r="I280" s="191"/>
      <c r="J280" s="191"/>
      <c r="K280" s="191"/>
      <c r="L280" s="191"/>
      <c r="M280" s="191"/>
      <c r="O280" s="191"/>
      <c r="P280" s="191"/>
      <c r="Q280" s="203"/>
    </row>
    <row r="281" spans="6:17" s="202" customFormat="1">
      <c r="F281" s="191"/>
      <c r="G281" s="191"/>
      <c r="H281" s="191"/>
      <c r="I281" s="191"/>
      <c r="J281" s="191"/>
      <c r="K281" s="191"/>
      <c r="L281" s="191"/>
      <c r="M281" s="191"/>
      <c r="O281" s="191"/>
      <c r="P281" s="191"/>
      <c r="Q281" s="203"/>
    </row>
    <row r="282" spans="6:17" s="202" customFormat="1">
      <c r="F282" s="191"/>
      <c r="G282" s="191"/>
      <c r="H282" s="191"/>
      <c r="I282" s="191"/>
      <c r="J282" s="191"/>
      <c r="K282" s="191"/>
      <c r="L282" s="191"/>
      <c r="M282" s="191"/>
      <c r="O282" s="191"/>
      <c r="P282" s="191"/>
      <c r="Q282" s="203"/>
    </row>
    <row r="283" spans="6:17" s="202" customFormat="1">
      <c r="F283" s="191"/>
      <c r="G283" s="191"/>
      <c r="H283" s="191"/>
      <c r="I283" s="191"/>
      <c r="J283" s="191"/>
      <c r="K283" s="191"/>
      <c r="L283" s="191"/>
      <c r="M283" s="191"/>
      <c r="O283" s="191"/>
      <c r="P283" s="191"/>
      <c r="Q283" s="203"/>
    </row>
    <row r="284" spans="6:17" s="202" customFormat="1">
      <c r="F284" s="191"/>
      <c r="G284" s="191"/>
      <c r="H284" s="191"/>
      <c r="I284" s="191"/>
      <c r="J284" s="191"/>
      <c r="K284" s="191"/>
      <c r="L284" s="191"/>
      <c r="M284" s="191"/>
      <c r="O284" s="191"/>
      <c r="P284" s="191"/>
      <c r="Q284" s="203"/>
    </row>
    <row r="285" spans="6:17" s="202" customFormat="1">
      <c r="F285" s="191"/>
      <c r="G285" s="191"/>
      <c r="H285" s="191"/>
      <c r="I285" s="191"/>
      <c r="J285" s="191"/>
      <c r="K285" s="191"/>
      <c r="L285" s="191"/>
      <c r="M285" s="191"/>
      <c r="O285" s="191"/>
      <c r="P285" s="191"/>
      <c r="Q285" s="203"/>
    </row>
    <row r="286" spans="6:17" s="202" customFormat="1">
      <c r="F286" s="191"/>
      <c r="G286" s="191"/>
      <c r="H286" s="191"/>
      <c r="I286" s="191"/>
      <c r="J286" s="191"/>
      <c r="K286" s="191"/>
      <c r="L286" s="191"/>
      <c r="M286" s="191"/>
      <c r="O286" s="191"/>
      <c r="P286" s="191"/>
      <c r="Q286" s="203"/>
    </row>
    <row r="287" spans="6:17" s="202" customFormat="1">
      <c r="F287" s="191"/>
      <c r="G287" s="191"/>
      <c r="H287" s="191"/>
      <c r="I287" s="191"/>
      <c r="J287" s="191"/>
      <c r="K287" s="191"/>
      <c r="L287" s="191"/>
      <c r="M287" s="191"/>
      <c r="O287" s="191"/>
      <c r="P287" s="191"/>
      <c r="Q287" s="203"/>
    </row>
    <row r="288" spans="6:17" s="202" customFormat="1">
      <c r="F288" s="191"/>
      <c r="G288" s="191"/>
      <c r="H288" s="191"/>
      <c r="I288" s="191"/>
      <c r="J288" s="191"/>
      <c r="K288" s="191"/>
      <c r="L288" s="191"/>
      <c r="M288" s="191"/>
      <c r="O288" s="191"/>
      <c r="P288" s="191"/>
      <c r="Q288" s="203"/>
    </row>
    <row r="289" spans="6:17" s="202" customFormat="1">
      <c r="F289" s="191"/>
      <c r="G289" s="191"/>
      <c r="H289" s="191"/>
      <c r="I289" s="191"/>
      <c r="J289" s="191"/>
      <c r="K289" s="191"/>
      <c r="L289" s="191"/>
      <c r="M289" s="191"/>
      <c r="O289" s="191"/>
      <c r="P289" s="191"/>
      <c r="Q289" s="203"/>
    </row>
    <row r="290" spans="6:17" s="202" customFormat="1">
      <c r="F290" s="191"/>
      <c r="G290" s="191"/>
      <c r="H290" s="191"/>
      <c r="I290" s="191"/>
      <c r="J290" s="191"/>
      <c r="K290" s="191"/>
      <c r="L290" s="191"/>
      <c r="M290" s="191"/>
      <c r="O290" s="191"/>
      <c r="P290" s="191"/>
      <c r="Q290" s="203"/>
    </row>
    <row r="291" spans="6:17" s="202" customFormat="1">
      <c r="F291" s="191"/>
      <c r="G291" s="191"/>
      <c r="H291" s="191"/>
      <c r="I291" s="191"/>
      <c r="J291" s="191"/>
      <c r="K291" s="191"/>
      <c r="L291" s="191"/>
      <c r="M291" s="191"/>
      <c r="O291" s="191"/>
      <c r="P291" s="191"/>
      <c r="Q291" s="203"/>
    </row>
    <row r="292" spans="6:17" s="202" customFormat="1">
      <c r="F292" s="191"/>
      <c r="G292" s="191"/>
      <c r="H292" s="191"/>
      <c r="I292" s="191"/>
      <c r="J292" s="191"/>
      <c r="K292" s="191"/>
      <c r="L292" s="191"/>
      <c r="M292" s="191"/>
      <c r="O292" s="191"/>
      <c r="P292" s="191"/>
      <c r="Q292" s="203"/>
    </row>
    <row r="293" spans="6:17" s="202" customFormat="1">
      <c r="F293" s="191"/>
      <c r="G293" s="191"/>
      <c r="H293" s="191"/>
      <c r="I293" s="191"/>
      <c r="J293" s="191"/>
      <c r="K293" s="191"/>
      <c r="L293" s="191"/>
      <c r="M293" s="191"/>
      <c r="O293" s="191"/>
      <c r="P293" s="191"/>
      <c r="Q293" s="203"/>
    </row>
    <row r="294" spans="6:17" s="202" customFormat="1">
      <c r="F294" s="191"/>
      <c r="G294" s="191"/>
      <c r="H294" s="191"/>
      <c r="I294" s="191"/>
      <c r="J294" s="191"/>
      <c r="K294" s="191"/>
      <c r="L294" s="191"/>
      <c r="M294" s="191"/>
      <c r="O294" s="191"/>
      <c r="P294" s="191"/>
      <c r="Q294" s="203"/>
    </row>
    <row r="295" spans="6:17" s="202" customFormat="1">
      <c r="F295" s="191"/>
      <c r="G295" s="191"/>
      <c r="H295" s="191"/>
      <c r="I295" s="191"/>
      <c r="J295" s="191"/>
      <c r="K295" s="191"/>
      <c r="L295" s="191"/>
      <c r="M295" s="191"/>
      <c r="O295" s="191"/>
      <c r="P295" s="191"/>
      <c r="Q295" s="203"/>
    </row>
    <row r="296" spans="6:17" s="202" customFormat="1">
      <c r="F296" s="191"/>
      <c r="G296" s="191"/>
      <c r="H296" s="191"/>
      <c r="I296" s="191"/>
      <c r="J296" s="191"/>
      <c r="K296" s="191"/>
      <c r="L296" s="191"/>
      <c r="M296" s="191"/>
      <c r="O296" s="191"/>
      <c r="P296" s="191"/>
      <c r="Q296" s="203"/>
    </row>
    <row r="297" spans="6:17" s="202" customFormat="1">
      <c r="F297" s="191"/>
      <c r="G297" s="191"/>
      <c r="H297" s="191"/>
      <c r="I297" s="191"/>
      <c r="J297" s="191"/>
      <c r="K297" s="191"/>
      <c r="L297" s="191"/>
      <c r="M297" s="191"/>
      <c r="O297" s="191"/>
      <c r="P297" s="191"/>
      <c r="Q297" s="203"/>
    </row>
    <row r="298" spans="6:17" s="202" customFormat="1">
      <c r="F298" s="191"/>
      <c r="G298" s="191"/>
      <c r="H298" s="191"/>
      <c r="I298" s="191"/>
      <c r="J298" s="191"/>
      <c r="K298" s="191"/>
      <c r="L298" s="191"/>
      <c r="M298" s="191"/>
      <c r="O298" s="191"/>
      <c r="P298" s="191"/>
      <c r="Q298" s="203"/>
    </row>
    <row r="299" spans="6:17" s="202" customFormat="1">
      <c r="F299" s="191"/>
      <c r="G299" s="191"/>
      <c r="H299" s="191"/>
      <c r="I299" s="191"/>
      <c r="J299" s="191"/>
      <c r="K299" s="191"/>
      <c r="L299" s="191"/>
      <c r="M299" s="191"/>
      <c r="O299" s="191"/>
      <c r="P299" s="191"/>
      <c r="Q299" s="203"/>
    </row>
    <row r="300" spans="6:17" s="202" customFormat="1">
      <c r="F300" s="191"/>
      <c r="G300" s="191"/>
      <c r="H300" s="191"/>
      <c r="I300" s="191"/>
      <c r="J300" s="191"/>
      <c r="K300" s="191"/>
      <c r="L300" s="191"/>
      <c r="M300" s="191"/>
      <c r="O300" s="191"/>
      <c r="P300" s="191"/>
      <c r="Q300" s="203"/>
    </row>
    <row r="301" spans="6:17" s="202" customFormat="1">
      <c r="F301" s="191"/>
      <c r="G301" s="191"/>
      <c r="H301" s="191"/>
      <c r="I301" s="191"/>
      <c r="J301" s="191"/>
      <c r="K301" s="191"/>
      <c r="L301" s="191"/>
      <c r="M301" s="191"/>
      <c r="O301" s="191"/>
      <c r="P301" s="191"/>
      <c r="Q301" s="203"/>
    </row>
    <row r="302" spans="6:17" s="202" customFormat="1">
      <c r="F302" s="191"/>
      <c r="G302" s="191"/>
      <c r="H302" s="191"/>
      <c r="I302" s="191"/>
      <c r="J302" s="191"/>
      <c r="K302" s="191"/>
      <c r="L302" s="191"/>
      <c r="M302" s="191"/>
      <c r="O302" s="191"/>
      <c r="P302" s="191"/>
      <c r="Q302" s="203"/>
    </row>
    <row r="303" spans="6:17" s="202" customFormat="1">
      <c r="F303" s="191"/>
      <c r="G303" s="191"/>
      <c r="H303" s="191"/>
      <c r="I303" s="191"/>
      <c r="J303" s="191"/>
      <c r="K303" s="191"/>
      <c r="L303" s="191"/>
      <c r="M303" s="191"/>
      <c r="O303" s="191"/>
      <c r="P303" s="191"/>
      <c r="Q303" s="203"/>
    </row>
    <row r="304" spans="6:17" s="202" customFormat="1">
      <c r="F304" s="191"/>
      <c r="G304" s="191"/>
      <c r="H304" s="191"/>
      <c r="I304" s="191"/>
      <c r="J304" s="191"/>
      <c r="K304" s="191"/>
      <c r="L304" s="191"/>
      <c r="M304" s="191"/>
      <c r="O304" s="191"/>
      <c r="P304" s="191"/>
      <c r="Q304" s="203"/>
    </row>
    <row r="305" spans="6:17" s="202" customFormat="1">
      <c r="F305" s="191"/>
      <c r="G305" s="191"/>
      <c r="H305" s="191"/>
      <c r="I305" s="191"/>
      <c r="J305" s="191"/>
      <c r="K305" s="191"/>
      <c r="L305" s="191"/>
      <c r="M305" s="191"/>
      <c r="O305" s="191"/>
      <c r="P305" s="191"/>
      <c r="Q305" s="203"/>
    </row>
    <row r="306" spans="6:17" s="202" customFormat="1">
      <c r="F306" s="191"/>
      <c r="G306" s="191"/>
      <c r="H306" s="191"/>
      <c r="I306" s="191"/>
      <c r="J306" s="191"/>
      <c r="K306" s="191"/>
      <c r="L306" s="191"/>
      <c r="M306" s="191"/>
      <c r="O306" s="191"/>
      <c r="P306" s="191"/>
      <c r="Q306" s="203"/>
    </row>
    <row r="307" spans="6:17" s="202" customFormat="1">
      <c r="F307" s="191"/>
      <c r="G307" s="191"/>
      <c r="H307" s="191"/>
      <c r="I307" s="191"/>
      <c r="J307" s="191"/>
      <c r="K307" s="191"/>
      <c r="L307" s="191"/>
      <c r="M307" s="191"/>
      <c r="O307" s="191"/>
      <c r="P307" s="191"/>
      <c r="Q307" s="203"/>
    </row>
    <row r="308" spans="6:17" s="202" customFormat="1">
      <c r="F308" s="191"/>
      <c r="G308" s="191"/>
      <c r="H308" s="191"/>
      <c r="I308" s="191"/>
      <c r="J308" s="191"/>
      <c r="K308" s="191"/>
      <c r="L308" s="191"/>
      <c r="M308" s="191"/>
      <c r="O308" s="191"/>
      <c r="P308" s="191"/>
      <c r="Q308" s="203"/>
    </row>
    <row r="309" spans="6:17" s="202" customFormat="1">
      <c r="F309" s="191"/>
      <c r="G309" s="191"/>
      <c r="H309" s="191"/>
      <c r="I309" s="191"/>
      <c r="J309" s="191"/>
      <c r="K309" s="191"/>
      <c r="L309" s="191"/>
      <c r="M309" s="191"/>
      <c r="O309" s="191"/>
      <c r="P309" s="191"/>
      <c r="Q309" s="203"/>
    </row>
    <row r="310" spans="6:17" s="202" customFormat="1">
      <c r="F310" s="191"/>
      <c r="G310" s="191"/>
      <c r="H310" s="191"/>
      <c r="I310" s="191"/>
      <c r="J310" s="191"/>
      <c r="K310" s="191"/>
      <c r="L310" s="191"/>
      <c r="M310" s="191"/>
      <c r="O310" s="191"/>
      <c r="P310" s="191"/>
      <c r="Q310" s="203"/>
    </row>
    <row r="311" spans="6:17" s="202" customFormat="1">
      <c r="F311" s="191"/>
      <c r="G311" s="191"/>
      <c r="H311" s="191"/>
      <c r="I311" s="191"/>
      <c r="J311" s="191"/>
      <c r="K311" s="191"/>
      <c r="L311" s="191"/>
      <c r="M311" s="191"/>
      <c r="O311" s="191"/>
      <c r="P311" s="191"/>
      <c r="Q311" s="203"/>
    </row>
    <row r="312" spans="6:17" s="202" customFormat="1">
      <c r="F312" s="191"/>
      <c r="G312" s="191"/>
      <c r="H312" s="191"/>
      <c r="I312" s="191"/>
      <c r="J312" s="191"/>
      <c r="K312" s="191"/>
      <c r="L312" s="191"/>
      <c r="M312" s="191"/>
      <c r="O312" s="191"/>
      <c r="P312" s="191"/>
      <c r="Q312" s="203"/>
    </row>
    <row r="313" spans="6:17" s="202" customFormat="1">
      <c r="F313" s="191"/>
      <c r="G313" s="191"/>
      <c r="H313" s="191"/>
      <c r="I313" s="191"/>
      <c r="J313" s="191"/>
      <c r="K313" s="191"/>
      <c r="L313" s="191"/>
      <c r="M313" s="191"/>
      <c r="O313" s="191"/>
      <c r="P313" s="191"/>
      <c r="Q313" s="203"/>
    </row>
    <row r="314" spans="6:17" s="202" customFormat="1">
      <c r="F314" s="191"/>
      <c r="G314" s="191"/>
      <c r="H314" s="191"/>
      <c r="I314" s="191"/>
      <c r="J314" s="191"/>
      <c r="K314" s="191"/>
      <c r="L314" s="191"/>
      <c r="M314" s="191"/>
      <c r="O314" s="191"/>
      <c r="P314" s="191"/>
      <c r="Q314" s="203"/>
    </row>
    <row r="315" spans="6:17" s="202" customFormat="1">
      <c r="F315" s="191"/>
      <c r="G315" s="191"/>
      <c r="H315" s="191"/>
      <c r="I315" s="191"/>
      <c r="J315" s="191"/>
      <c r="K315" s="191"/>
      <c r="L315" s="191"/>
      <c r="M315" s="191"/>
      <c r="O315" s="191"/>
      <c r="P315" s="191"/>
      <c r="Q315" s="203"/>
    </row>
    <row r="316" spans="6:17" s="202" customFormat="1">
      <c r="F316" s="191"/>
      <c r="G316" s="191"/>
      <c r="H316" s="191"/>
      <c r="I316" s="191"/>
      <c r="J316" s="191"/>
      <c r="K316" s="191"/>
      <c r="L316" s="191"/>
      <c r="M316" s="191"/>
      <c r="O316" s="191"/>
      <c r="P316" s="191"/>
      <c r="Q316" s="203"/>
    </row>
    <row r="317" spans="6:17" s="202" customFormat="1">
      <c r="F317" s="191"/>
      <c r="G317" s="191"/>
      <c r="H317" s="191"/>
      <c r="I317" s="191"/>
      <c r="J317" s="191"/>
      <c r="K317" s="191"/>
      <c r="L317" s="191"/>
      <c r="M317" s="191"/>
      <c r="O317" s="191"/>
      <c r="P317" s="191"/>
      <c r="Q317" s="203"/>
    </row>
    <row r="318" spans="6:17" s="202" customFormat="1">
      <c r="F318" s="191"/>
      <c r="G318" s="191"/>
      <c r="H318" s="191"/>
      <c r="I318" s="191"/>
      <c r="J318" s="191"/>
      <c r="K318" s="191"/>
      <c r="L318" s="191"/>
      <c r="M318" s="191"/>
      <c r="O318" s="191"/>
      <c r="P318" s="191"/>
      <c r="Q318" s="203"/>
    </row>
    <row r="319" spans="6:17" s="202" customFormat="1">
      <c r="F319" s="191"/>
      <c r="G319" s="191"/>
      <c r="H319" s="191"/>
      <c r="I319" s="191"/>
      <c r="J319" s="191"/>
      <c r="K319" s="191"/>
      <c r="L319" s="191"/>
      <c r="M319" s="191"/>
      <c r="O319" s="191"/>
      <c r="P319" s="191"/>
      <c r="Q319" s="203"/>
    </row>
    <row r="320" spans="6:17" s="202" customFormat="1">
      <c r="F320" s="191"/>
      <c r="G320" s="191"/>
      <c r="H320" s="191"/>
      <c r="I320" s="191"/>
      <c r="J320" s="191"/>
      <c r="K320" s="191"/>
      <c r="L320" s="191"/>
      <c r="M320" s="191"/>
      <c r="O320" s="191"/>
      <c r="P320" s="191"/>
      <c r="Q320" s="203"/>
    </row>
    <row r="321" spans="6:17" s="202" customFormat="1">
      <c r="F321" s="191"/>
      <c r="G321" s="191"/>
      <c r="H321" s="191"/>
      <c r="I321" s="191"/>
      <c r="J321" s="191"/>
      <c r="K321" s="191"/>
      <c r="L321" s="191"/>
      <c r="M321" s="191"/>
      <c r="O321" s="191"/>
      <c r="P321" s="191"/>
      <c r="Q321" s="203"/>
    </row>
    <row r="322" spans="6:17" s="202" customFormat="1">
      <c r="F322" s="191"/>
      <c r="G322" s="191"/>
      <c r="H322" s="191"/>
      <c r="I322" s="191"/>
      <c r="J322" s="191"/>
      <c r="K322" s="191"/>
      <c r="L322" s="191"/>
      <c r="M322" s="191"/>
      <c r="O322" s="191"/>
      <c r="P322" s="191"/>
      <c r="Q322" s="203"/>
    </row>
    <row r="323" spans="6:17" s="202" customFormat="1">
      <c r="F323" s="191"/>
      <c r="G323" s="191"/>
      <c r="H323" s="191"/>
      <c r="I323" s="191"/>
      <c r="J323" s="191"/>
      <c r="K323" s="191"/>
      <c r="L323" s="191"/>
      <c r="M323" s="191"/>
      <c r="O323" s="191"/>
      <c r="P323" s="191"/>
      <c r="Q323" s="203"/>
    </row>
    <row r="324" spans="6:17" s="202" customFormat="1">
      <c r="F324" s="191"/>
      <c r="G324" s="191"/>
      <c r="H324" s="191"/>
      <c r="I324" s="191"/>
      <c r="J324" s="191"/>
      <c r="K324" s="191"/>
      <c r="L324" s="191"/>
      <c r="M324" s="191"/>
      <c r="O324" s="191"/>
      <c r="P324" s="191"/>
      <c r="Q324" s="203"/>
    </row>
    <row r="325" spans="6:17" s="202" customFormat="1">
      <c r="F325" s="191"/>
      <c r="G325" s="191"/>
      <c r="H325" s="191"/>
      <c r="I325" s="191"/>
      <c r="J325" s="191"/>
      <c r="K325" s="191"/>
      <c r="L325" s="191"/>
      <c r="M325" s="191"/>
      <c r="O325" s="191"/>
      <c r="P325" s="191"/>
      <c r="Q325" s="203"/>
    </row>
    <row r="326" spans="6:17" s="202" customFormat="1">
      <c r="F326" s="191"/>
      <c r="G326" s="191"/>
      <c r="H326" s="191"/>
      <c r="I326" s="191"/>
      <c r="J326" s="191"/>
      <c r="K326" s="191"/>
      <c r="L326" s="191"/>
      <c r="M326" s="191"/>
      <c r="O326" s="191"/>
      <c r="P326" s="191"/>
      <c r="Q326" s="203"/>
    </row>
    <row r="327" spans="6:17" s="202" customFormat="1">
      <c r="F327" s="191"/>
      <c r="G327" s="191"/>
      <c r="H327" s="191"/>
      <c r="I327" s="191"/>
      <c r="J327" s="191"/>
      <c r="K327" s="191"/>
      <c r="L327" s="191"/>
      <c r="M327" s="191"/>
      <c r="O327" s="191"/>
      <c r="P327" s="191"/>
      <c r="Q327" s="203"/>
    </row>
    <row r="328" spans="6:17" s="202" customFormat="1">
      <c r="F328" s="191"/>
      <c r="G328" s="191"/>
      <c r="H328" s="191"/>
      <c r="I328" s="191"/>
      <c r="J328" s="191"/>
      <c r="K328" s="191"/>
      <c r="L328" s="191"/>
      <c r="M328" s="191"/>
      <c r="O328" s="191"/>
      <c r="P328" s="191"/>
      <c r="Q328" s="203"/>
    </row>
    <row r="329" spans="6:17" s="202" customFormat="1">
      <c r="F329" s="191"/>
      <c r="G329" s="191"/>
      <c r="H329" s="191"/>
      <c r="I329" s="191"/>
      <c r="J329" s="191"/>
      <c r="K329" s="191"/>
      <c r="L329" s="191"/>
      <c r="M329" s="191"/>
      <c r="O329" s="191"/>
      <c r="P329" s="191"/>
      <c r="Q329" s="203"/>
    </row>
    <row r="330" spans="6:17" s="202" customFormat="1">
      <c r="F330" s="191"/>
      <c r="G330" s="191"/>
      <c r="H330" s="191"/>
      <c r="I330" s="191"/>
      <c r="J330" s="191"/>
      <c r="K330" s="191"/>
      <c r="L330" s="191"/>
      <c r="M330" s="191"/>
      <c r="O330" s="191"/>
      <c r="P330" s="191"/>
      <c r="Q330" s="203"/>
    </row>
    <row r="331" spans="6:17" s="202" customFormat="1">
      <c r="F331" s="191"/>
      <c r="G331" s="191"/>
      <c r="H331" s="191"/>
      <c r="I331" s="191"/>
      <c r="J331" s="191"/>
      <c r="K331" s="191"/>
      <c r="L331" s="191"/>
      <c r="M331" s="191"/>
      <c r="O331" s="191"/>
      <c r="P331" s="191"/>
      <c r="Q331" s="203"/>
    </row>
    <row r="332" spans="6:17" s="202" customFormat="1">
      <c r="F332" s="191"/>
      <c r="G332" s="191"/>
      <c r="H332" s="191"/>
      <c r="I332" s="191"/>
      <c r="J332" s="191"/>
      <c r="K332" s="191"/>
      <c r="L332" s="191"/>
      <c r="M332" s="191"/>
      <c r="O332" s="191"/>
      <c r="P332" s="191"/>
      <c r="Q332" s="203"/>
    </row>
    <row r="333" spans="6:17" s="202" customFormat="1">
      <c r="F333" s="191"/>
      <c r="G333" s="191"/>
      <c r="H333" s="191"/>
      <c r="I333" s="191"/>
      <c r="J333" s="191"/>
      <c r="K333" s="191"/>
      <c r="L333" s="191"/>
      <c r="M333" s="191"/>
      <c r="O333" s="191"/>
      <c r="P333" s="191"/>
      <c r="Q333" s="203"/>
    </row>
    <row r="334" spans="6:17" s="202" customFormat="1">
      <c r="F334" s="191"/>
      <c r="G334" s="191"/>
      <c r="H334" s="191"/>
      <c r="I334" s="191"/>
      <c r="J334" s="191"/>
      <c r="K334" s="191"/>
      <c r="L334" s="191"/>
      <c r="M334" s="191"/>
      <c r="O334" s="191"/>
      <c r="P334" s="191"/>
      <c r="Q334" s="203"/>
    </row>
    <row r="335" spans="6:17" s="202" customFormat="1">
      <c r="F335" s="191"/>
      <c r="G335" s="191"/>
      <c r="H335" s="191"/>
      <c r="I335" s="191"/>
      <c r="J335" s="191"/>
      <c r="K335" s="191"/>
      <c r="L335" s="191"/>
      <c r="M335" s="191"/>
      <c r="O335" s="191"/>
      <c r="P335" s="191"/>
      <c r="Q335" s="203"/>
    </row>
    <row r="336" spans="6:17" s="202" customFormat="1">
      <c r="F336" s="191"/>
      <c r="G336" s="191"/>
      <c r="H336" s="191"/>
      <c r="I336" s="191"/>
      <c r="J336" s="191"/>
      <c r="K336" s="191"/>
      <c r="L336" s="191"/>
      <c r="M336" s="191"/>
      <c r="O336" s="191"/>
      <c r="P336" s="191"/>
      <c r="Q336" s="203"/>
    </row>
    <row r="337" spans="6:17" s="202" customFormat="1">
      <c r="F337" s="191"/>
      <c r="G337" s="191"/>
      <c r="H337" s="191"/>
      <c r="I337" s="191"/>
      <c r="J337" s="191"/>
      <c r="K337" s="191"/>
      <c r="L337" s="191"/>
      <c r="M337" s="191"/>
      <c r="O337" s="191"/>
      <c r="P337" s="191"/>
      <c r="Q337" s="203"/>
    </row>
    <row r="338" spans="6:17" s="202" customFormat="1">
      <c r="F338" s="191"/>
      <c r="G338" s="191"/>
      <c r="H338" s="191"/>
      <c r="I338" s="191"/>
      <c r="J338" s="191"/>
      <c r="K338" s="191"/>
      <c r="L338" s="191"/>
      <c r="M338" s="191"/>
      <c r="O338" s="191"/>
      <c r="P338" s="191"/>
      <c r="Q338" s="203"/>
    </row>
    <row r="339" spans="6:17" s="202" customFormat="1">
      <c r="F339" s="191"/>
      <c r="G339" s="191"/>
      <c r="H339" s="191"/>
      <c r="I339" s="191"/>
      <c r="J339" s="191"/>
      <c r="K339" s="191"/>
      <c r="L339" s="191"/>
      <c r="M339" s="191"/>
      <c r="O339" s="191"/>
      <c r="P339" s="191"/>
      <c r="Q339" s="203"/>
    </row>
    <row r="340" spans="6:17" s="202" customFormat="1">
      <c r="F340" s="191"/>
      <c r="G340" s="191"/>
      <c r="H340" s="191"/>
      <c r="I340" s="191"/>
      <c r="J340" s="191"/>
      <c r="K340" s="191"/>
      <c r="L340" s="191"/>
      <c r="M340" s="191"/>
      <c r="O340" s="191"/>
      <c r="P340" s="191"/>
      <c r="Q340" s="203"/>
    </row>
    <row r="341" spans="6:17" s="202" customFormat="1">
      <c r="F341" s="191"/>
      <c r="G341" s="191"/>
      <c r="H341" s="191"/>
      <c r="I341" s="191"/>
      <c r="J341" s="191"/>
      <c r="K341" s="191"/>
      <c r="L341" s="191"/>
      <c r="M341" s="191"/>
      <c r="O341" s="191"/>
      <c r="P341" s="191"/>
      <c r="Q341" s="203"/>
    </row>
    <row r="342" spans="6:17" s="202" customFormat="1">
      <c r="F342" s="191"/>
      <c r="G342" s="191"/>
      <c r="H342" s="191"/>
      <c r="I342" s="191"/>
      <c r="J342" s="191"/>
      <c r="K342" s="191"/>
      <c r="L342" s="191"/>
      <c r="M342" s="191"/>
      <c r="O342" s="191"/>
      <c r="P342" s="191"/>
      <c r="Q342" s="203"/>
    </row>
    <row r="343" spans="6:17" s="202" customFormat="1">
      <c r="F343" s="191"/>
      <c r="G343" s="191"/>
      <c r="H343" s="191"/>
      <c r="I343" s="191"/>
      <c r="J343" s="191"/>
      <c r="K343" s="191"/>
      <c r="L343" s="191"/>
      <c r="M343" s="191"/>
      <c r="O343" s="191"/>
      <c r="P343" s="191"/>
      <c r="Q343" s="203"/>
    </row>
    <row r="344" spans="6:17" s="202" customFormat="1">
      <c r="F344" s="191"/>
      <c r="G344" s="191"/>
      <c r="H344" s="191"/>
      <c r="I344" s="191"/>
      <c r="J344" s="191"/>
      <c r="K344" s="191"/>
      <c r="L344" s="191"/>
      <c r="M344" s="191"/>
      <c r="O344" s="191"/>
      <c r="P344" s="191"/>
      <c r="Q344" s="203"/>
    </row>
    <row r="345" spans="6:17" s="202" customFormat="1">
      <c r="F345" s="191"/>
      <c r="G345" s="191"/>
      <c r="H345" s="191"/>
      <c r="I345" s="191"/>
      <c r="J345" s="191"/>
      <c r="K345" s="191"/>
      <c r="L345" s="191"/>
      <c r="M345" s="191"/>
      <c r="O345" s="191"/>
      <c r="P345" s="191"/>
      <c r="Q345" s="203"/>
    </row>
    <row r="346" spans="6:17" s="202" customFormat="1">
      <c r="F346" s="191"/>
      <c r="G346" s="191"/>
      <c r="H346" s="191"/>
      <c r="I346" s="191"/>
      <c r="J346" s="191"/>
      <c r="K346" s="191"/>
      <c r="L346" s="191"/>
      <c r="M346" s="191"/>
      <c r="O346" s="191"/>
      <c r="P346" s="191"/>
      <c r="Q346" s="203"/>
    </row>
    <row r="347" spans="6:17" s="202" customFormat="1">
      <c r="F347" s="191"/>
      <c r="G347" s="191"/>
      <c r="H347" s="191"/>
      <c r="I347" s="191"/>
      <c r="J347" s="191"/>
      <c r="K347" s="191"/>
      <c r="L347" s="191"/>
      <c r="M347" s="191"/>
      <c r="O347" s="191"/>
      <c r="P347" s="191"/>
      <c r="Q347" s="203"/>
    </row>
    <row r="348" spans="6:17" s="202" customFormat="1">
      <c r="F348" s="191"/>
      <c r="G348" s="191"/>
      <c r="H348" s="191"/>
      <c r="I348" s="191"/>
      <c r="J348" s="191"/>
      <c r="K348" s="191"/>
      <c r="L348" s="191"/>
      <c r="M348" s="191"/>
      <c r="O348" s="191"/>
      <c r="P348" s="191"/>
      <c r="Q348" s="203"/>
    </row>
    <row r="349" spans="6:17" s="202" customFormat="1">
      <c r="F349" s="191"/>
      <c r="G349" s="191"/>
      <c r="H349" s="191"/>
      <c r="I349" s="191"/>
      <c r="J349" s="191"/>
      <c r="K349" s="191"/>
      <c r="L349" s="191"/>
      <c r="M349" s="191"/>
      <c r="O349" s="191"/>
      <c r="P349" s="191"/>
      <c r="Q349" s="203"/>
    </row>
    <row r="350" spans="6:17" s="202" customFormat="1">
      <c r="F350" s="191"/>
      <c r="G350" s="191"/>
      <c r="H350" s="191"/>
      <c r="I350" s="191"/>
      <c r="J350" s="191"/>
      <c r="K350" s="191"/>
      <c r="L350" s="191"/>
      <c r="M350" s="191"/>
      <c r="O350" s="191"/>
      <c r="P350" s="191"/>
      <c r="Q350" s="203"/>
    </row>
    <row r="351" spans="6:17" s="202" customFormat="1">
      <c r="F351" s="191"/>
      <c r="G351" s="191"/>
      <c r="H351" s="191"/>
      <c r="I351" s="191"/>
      <c r="J351" s="191"/>
      <c r="K351" s="191"/>
      <c r="L351" s="191"/>
      <c r="M351" s="191"/>
      <c r="O351" s="191"/>
      <c r="P351" s="191"/>
      <c r="Q351" s="203"/>
    </row>
    <row r="352" spans="6:17" s="202" customFormat="1">
      <c r="F352" s="191"/>
      <c r="G352" s="191"/>
      <c r="H352" s="191"/>
      <c r="I352" s="191"/>
      <c r="J352" s="191"/>
      <c r="K352" s="191"/>
      <c r="L352" s="191"/>
      <c r="M352" s="191"/>
      <c r="O352" s="191"/>
      <c r="P352" s="191"/>
      <c r="Q352" s="203"/>
    </row>
    <row r="353" spans="6:17" s="202" customFormat="1">
      <c r="F353" s="191"/>
      <c r="G353" s="191"/>
      <c r="H353" s="191"/>
      <c r="I353" s="191"/>
      <c r="J353" s="191"/>
      <c r="K353" s="191"/>
      <c r="L353" s="191"/>
      <c r="M353" s="191"/>
      <c r="O353" s="191"/>
      <c r="P353" s="191"/>
      <c r="Q353" s="203"/>
    </row>
    <row r="354" spans="6:17" s="202" customFormat="1">
      <c r="F354" s="191"/>
      <c r="G354" s="191"/>
      <c r="H354" s="191"/>
      <c r="I354" s="191"/>
      <c r="J354" s="191"/>
      <c r="K354" s="191"/>
      <c r="L354" s="191"/>
      <c r="M354" s="191"/>
      <c r="O354" s="191"/>
      <c r="P354" s="191"/>
      <c r="Q354" s="203"/>
    </row>
    <row r="355" spans="6:17" s="202" customFormat="1">
      <c r="F355" s="191"/>
      <c r="G355" s="191"/>
      <c r="H355" s="191"/>
      <c r="I355" s="191"/>
      <c r="J355" s="191"/>
      <c r="K355" s="191"/>
      <c r="L355" s="191"/>
      <c r="M355" s="191"/>
      <c r="O355" s="191"/>
      <c r="P355" s="191"/>
      <c r="Q355" s="203"/>
    </row>
    <row r="356" spans="6:17" s="202" customFormat="1">
      <c r="F356" s="191"/>
      <c r="G356" s="191"/>
      <c r="H356" s="191"/>
      <c r="I356" s="191"/>
      <c r="J356" s="191"/>
      <c r="K356" s="191"/>
      <c r="L356" s="191"/>
      <c r="M356" s="191"/>
      <c r="O356" s="191"/>
      <c r="P356" s="191"/>
      <c r="Q356" s="203"/>
    </row>
    <row r="357" spans="6:17" s="202" customFormat="1">
      <c r="F357" s="191"/>
      <c r="G357" s="191"/>
      <c r="H357" s="191"/>
      <c r="I357" s="191"/>
      <c r="J357" s="191"/>
      <c r="K357" s="191"/>
      <c r="L357" s="191"/>
      <c r="M357" s="191"/>
      <c r="O357" s="191"/>
      <c r="P357" s="191"/>
      <c r="Q357" s="203"/>
    </row>
    <row r="358" spans="6:17" s="202" customFormat="1">
      <c r="F358" s="191"/>
      <c r="G358" s="191"/>
      <c r="H358" s="191"/>
      <c r="I358" s="191"/>
      <c r="J358" s="191"/>
      <c r="K358" s="191"/>
      <c r="L358" s="191"/>
      <c r="M358" s="191"/>
      <c r="O358" s="191"/>
      <c r="P358" s="191"/>
      <c r="Q358" s="203"/>
    </row>
    <row r="359" spans="6:17" s="202" customFormat="1">
      <c r="F359" s="191"/>
      <c r="G359" s="191"/>
      <c r="H359" s="191"/>
      <c r="I359" s="191"/>
      <c r="J359" s="191"/>
      <c r="K359" s="191"/>
      <c r="L359" s="191"/>
      <c r="M359" s="191"/>
      <c r="O359" s="191"/>
      <c r="P359" s="191"/>
      <c r="Q359" s="203"/>
    </row>
    <row r="360" spans="6:17" s="202" customFormat="1">
      <c r="F360" s="191"/>
      <c r="G360" s="191"/>
      <c r="H360" s="191"/>
      <c r="I360" s="191"/>
      <c r="J360" s="191"/>
      <c r="K360" s="191"/>
      <c r="L360" s="191"/>
      <c r="M360" s="191"/>
      <c r="O360" s="191"/>
      <c r="P360" s="191"/>
      <c r="Q360" s="203"/>
    </row>
    <row r="361" spans="6:17" s="202" customFormat="1">
      <c r="F361" s="191"/>
      <c r="G361" s="191"/>
      <c r="H361" s="191"/>
      <c r="I361" s="191"/>
      <c r="J361" s="191"/>
      <c r="K361" s="191"/>
      <c r="L361" s="191"/>
      <c r="M361" s="191"/>
      <c r="O361" s="191"/>
      <c r="P361" s="191"/>
      <c r="Q361" s="203"/>
    </row>
    <row r="362" spans="6:17" s="202" customFormat="1">
      <c r="F362" s="191"/>
      <c r="G362" s="191"/>
      <c r="H362" s="191"/>
      <c r="I362" s="191"/>
      <c r="J362" s="191"/>
      <c r="K362" s="191"/>
      <c r="L362" s="191"/>
      <c r="M362" s="191"/>
      <c r="O362" s="191"/>
      <c r="P362" s="191"/>
      <c r="Q362" s="203"/>
    </row>
    <row r="363" spans="6:17" s="202" customFormat="1">
      <c r="F363" s="191"/>
      <c r="G363" s="191"/>
      <c r="H363" s="191"/>
      <c r="I363" s="191"/>
      <c r="J363" s="191"/>
      <c r="K363" s="191"/>
      <c r="L363" s="191"/>
      <c r="M363" s="191"/>
      <c r="O363" s="191"/>
      <c r="P363" s="191"/>
      <c r="Q363" s="203"/>
    </row>
    <row r="364" spans="6:17" s="202" customFormat="1">
      <c r="F364" s="191"/>
      <c r="G364" s="191"/>
      <c r="H364" s="191"/>
      <c r="I364" s="191"/>
      <c r="J364" s="191"/>
      <c r="K364" s="191"/>
      <c r="L364" s="191"/>
      <c r="M364" s="191"/>
      <c r="O364" s="191"/>
      <c r="P364" s="191"/>
      <c r="Q364" s="203"/>
    </row>
    <row r="365" spans="6:17" s="202" customFormat="1">
      <c r="F365" s="191"/>
      <c r="G365" s="191"/>
      <c r="H365" s="191"/>
      <c r="I365" s="191"/>
      <c r="J365" s="191"/>
      <c r="K365" s="191"/>
      <c r="L365" s="191"/>
      <c r="M365" s="191"/>
      <c r="O365" s="191"/>
      <c r="P365" s="191"/>
      <c r="Q365" s="203"/>
    </row>
    <row r="366" spans="6:17" s="202" customFormat="1">
      <c r="F366" s="191"/>
      <c r="G366" s="191"/>
      <c r="H366" s="191"/>
      <c r="I366" s="191"/>
      <c r="J366" s="191"/>
      <c r="K366" s="191"/>
      <c r="L366" s="191"/>
      <c r="M366" s="191"/>
      <c r="O366" s="191"/>
      <c r="P366" s="191"/>
      <c r="Q366" s="203"/>
    </row>
    <row r="367" spans="6:17" s="202" customFormat="1">
      <c r="F367" s="191"/>
      <c r="G367" s="191"/>
      <c r="H367" s="191"/>
      <c r="I367" s="191"/>
      <c r="J367" s="191"/>
      <c r="K367" s="191"/>
      <c r="L367" s="191"/>
      <c r="M367" s="191"/>
      <c r="O367" s="191"/>
      <c r="P367" s="191"/>
      <c r="Q367" s="203"/>
    </row>
    <row r="368" spans="6:17" s="202" customFormat="1">
      <c r="F368" s="191"/>
      <c r="G368" s="191"/>
      <c r="H368" s="191"/>
      <c r="I368" s="191"/>
      <c r="J368" s="191"/>
      <c r="K368" s="191"/>
      <c r="L368" s="191"/>
      <c r="M368" s="191"/>
      <c r="O368" s="191"/>
      <c r="P368" s="191"/>
      <c r="Q368" s="203"/>
    </row>
    <row r="369" spans="6:17" s="202" customFormat="1">
      <c r="F369" s="191"/>
      <c r="G369" s="191"/>
      <c r="H369" s="191"/>
      <c r="I369" s="191"/>
      <c r="J369" s="191"/>
      <c r="K369" s="191"/>
      <c r="L369" s="191"/>
      <c r="M369" s="191"/>
      <c r="O369" s="191"/>
      <c r="P369" s="191"/>
      <c r="Q369" s="203"/>
    </row>
    <row r="370" spans="6:17" s="202" customFormat="1">
      <c r="F370" s="191"/>
      <c r="G370" s="191"/>
      <c r="H370" s="191"/>
      <c r="I370" s="191"/>
      <c r="J370" s="191"/>
      <c r="K370" s="191"/>
      <c r="L370" s="191"/>
      <c r="M370" s="191"/>
      <c r="O370" s="191"/>
      <c r="P370" s="191"/>
      <c r="Q370" s="203"/>
    </row>
    <row r="371" spans="6:17" s="202" customFormat="1">
      <c r="F371" s="191"/>
      <c r="G371" s="191"/>
      <c r="H371" s="191"/>
      <c r="I371" s="191"/>
      <c r="J371" s="191"/>
      <c r="K371" s="191"/>
      <c r="L371" s="191"/>
      <c r="M371" s="191"/>
      <c r="O371" s="191"/>
      <c r="P371" s="191"/>
      <c r="Q371" s="203"/>
    </row>
    <row r="372" spans="6:17" s="202" customFormat="1">
      <c r="F372" s="191"/>
      <c r="G372" s="191"/>
      <c r="H372" s="191"/>
      <c r="I372" s="191"/>
      <c r="J372" s="191"/>
      <c r="K372" s="191"/>
      <c r="L372" s="191"/>
      <c r="M372" s="191"/>
      <c r="O372" s="191"/>
      <c r="P372" s="191"/>
      <c r="Q372" s="203"/>
    </row>
    <row r="373" spans="6:17" s="202" customFormat="1">
      <c r="F373" s="191"/>
      <c r="G373" s="191"/>
      <c r="H373" s="191"/>
      <c r="I373" s="191"/>
      <c r="J373" s="191"/>
      <c r="K373" s="191"/>
      <c r="L373" s="191"/>
      <c r="M373" s="191"/>
      <c r="O373" s="191"/>
      <c r="P373" s="191"/>
      <c r="Q373" s="203"/>
    </row>
    <row r="374" spans="6:17" s="202" customFormat="1">
      <c r="F374" s="191"/>
      <c r="G374" s="191"/>
      <c r="H374" s="191"/>
      <c r="I374" s="191"/>
      <c r="J374" s="191"/>
      <c r="K374" s="191"/>
      <c r="L374" s="191"/>
      <c r="M374" s="191"/>
      <c r="O374" s="191"/>
      <c r="P374" s="191"/>
      <c r="Q374" s="203"/>
    </row>
    <row r="375" spans="6:17" s="202" customFormat="1">
      <c r="F375" s="191"/>
      <c r="G375" s="191"/>
      <c r="H375" s="191"/>
      <c r="I375" s="191"/>
      <c r="J375" s="191"/>
      <c r="K375" s="191"/>
      <c r="L375" s="191"/>
      <c r="M375" s="191"/>
      <c r="O375" s="191"/>
      <c r="P375" s="191"/>
      <c r="Q375" s="203"/>
    </row>
    <row r="376" spans="6:17" s="202" customFormat="1">
      <c r="F376" s="191"/>
      <c r="G376" s="191"/>
      <c r="H376" s="191"/>
      <c r="I376" s="191"/>
      <c r="J376" s="191"/>
      <c r="K376" s="191"/>
      <c r="L376" s="191"/>
      <c r="M376" s="191"/>
      <c r="O376" s="191"/>
      <c r="P376" s="191"/>
      <c r="Q376" s="203"/>
    </row>
    <row r="377" spans="6:17" s="202" customFormat="1">
      <c r="F377" s="191"/>
      <c r="G377" s="191"/>
      <c r="H377" s="191"/>
      <c r="I377" s="191"/>
      <c r="J377" s="191"/>
      <c r="K377" s="191"/>
      <c r="L377" s="191"/>
      <c r="M377" s="191"/>
      <c r="O377" s="191"/>
      <c r="P377" s="191"/>
      <c r="Q377" s="203"/>
    </row>
    <row r="378" spans="6:17" s="202" customFormat="1">
      <c r="F378" s="191"/>
      <c r="G378" s="191"/>
      <c r="H378" s="191"/>
      <c r="I378" s="191"/>
      <c r="J378" s="191"/>
      <c r="K378" s="191"/>
      <c r="L378" s="191"/>
      <c r="M378" s="191"/>
      <c r="O378" s="191"/>
      <c r="P378" s="191"/>
      <c r="Q378" s="203"/>
    </row>
    <row r="379" spans="6:17" s="202" customFormat="1">
      <c r="F379" s="191"/>
      <c r="G379" s="191"/>
      <c r="H379" s="191"/>
      <c r="I379" s="191"/>
      <c r="J379" s="191"/>
      <c r="K379" s="191"/>
      <c r="L379" s="191"/>
      <c r="M379" s="191"/>
      <c r="O379" s="191"/>
      <c r="P379" s="191"/>
      <c r="Q379" s="203"/>
    </row>
    <row r="380" spans="6:17" s="202" customFormat="1">
      <c r="F380" s="191"/>
      <c r="G380" s="191"/>
      <c r="H380" s="191"/>
      <c r="I380" s="191"/>
      <c r="J380" s="191"/>
      <c r="K380" s="191"/>
      <c r="L380" s="191"/>
      <c r="M380" s="191"/>
      <c r="O380" s="191"/>
      <c r="P380" s="191"/>
      <c r="Q380" s="203"/>
    </row>
    <row r="381" spans="6:17" s="202" customFormat="1">
      <c r="F381" s="191"/>
      <c r="G381" s="191"/>
      <c r="H381" s="191"/>
      <c r="I381" s="191"/>
      <c r="J381" s="191"/>
      <c r="K381" s="191"/>
      <c r="L381" s="191"/>
      <c r="M381" s="191"/>
      <c r="O381" s="191"/>
      <c r="P381" s="191"/>
      <c r="Q381" s="203"/>
    </row>
    <row r="382" spans="6:17" s="202" customFormat="1">
      <c r="F382" s="191"/>
      <c r="G382" s="191"/>
      <c r="H382" s="191"/>
      <c r="I382" s="191"/>
      <c r="J382" s="191"/>
      <c r="K382" s="191"/>
      <c r="L382" s="191"/>
      <c r="M382" s="191"/>
      <c r="O382" s="191"/>
      <c r="P382" s="191"/>
      <c r="Q382" s="203"/>
    </row>
    <row r="383" spans="6:17" s="202" customFormat="1">
      <c r="F383" s="191"/>
      <c r="G383" s="191"/>
      <c r="H383" s="191"/>
      <c r="I383" s="191"/>
      <c r="J383" s="191"/>
      <c r="K383" s="191"/>
      <c r="L383" s="191"/>
      <c r="M383" s="191"/>
      <c r="O383" s="191"/>
      <c r="P383" s="191"/>
      <c r="Q383" s="203"/>
    </row>
    <row r="384" spans="6:17" s="202" customFormat="1">
      <c r="F384" s="191"/>
      <c r="G384" s="191"/>
      <c r="H384" s="191"/>
      <c r="I384" s="191"/>
      <c r="J384" s="191"/>
      <c r="K384" s="191"/>
      <c r="L384" s="191"/>
      <c r="M384" s="191"/>
      <c r="O384" s="191"/>
      <c r="P384" s="191"/>
      <c r="Q384" s="203"/>
    </row>
    <row r="385" spans="6:17" s="202" customFormat="1">
      <c r="F385" s="191"/>
      <c r="G385" s="191"/>
      <c r="H385" s="191"/>
      <c r="I385" s="191"/>
      <c r="J385" s="191"/>
      <c r="K385" s="191"/>
      <c r="L385" s="191"/>
      <c r="M385" s="191"/>
      <c r="O385" s="191"/>
      <c r="P385" s="191"/>
      <c r="Q385" s="203"/>
    </row>
    <row r="386" spans="6:17" s="202" customFormat="1">
      <c r="F386" s="191"/>
      <c r="G386" s="191"/>
      <c r="H386" s="191"/>
      <c r="I386" s="191"/>
      <c r="J386" s="191"/>
      <c r="K386" s="191"/>
      <c r="L386" s="191"/>
      <c r="M386" s="191"/>
      <c r="O386" s="191"/>
      <c r="P386" s="191"/>
      <c r="Q386" s="203"/>
    </row>
    <row r="387" spans="6:17" s="202" customFormat="1">
      <c r="F387" s="191"/>
      <c r="G387" s="191"/>
      <c r="H387" s="191"/>
      <c r="I387" s="191"/>
      <c r="J387" s="191"/>
      <c r="K387" s="191"/>
      <c r="L387" s="191"/>
      <c r="M387" s="191"/>
      <c r="O387" s="191"/>
      <c r="P387" s="191"/>
      <c r="Q387" s="203"/>
    </row>
    <row r="388" spans="6:17" s="202" customFormat="1">
      <c r="F388" s="191"/>
      <c r="G388" s="191"/>
      <c r="H388" s="191"/>
      <c r="I388" s="191"/>
      <c r="J388" s="191"/>
      <c r="K388" s="191"/>
      <c r="L388" s="191"/>
      <c r="M388" s="191"/>
      <c r="O388" s="191"/>
      <c r="P388" s="191"/>
      <c r="Q388" s="203"/>
    </row>
    <row r="389" spans="6:17" s="202" customFormat="1">
      <c r="F389" s="191"/>
      <c r="G389" s="191"/>
      <c r="H389" s="191"/>
      <c r="I389" s="191"/>
      <c r="J389" s="191"/>
      <c r="K389" s="191"/>
      <c r="L389" s="191"/>
      <c r="M389" s="191"/>
      <c r="O389" s="191"/>
      <c r="P389" s="191"/>
      <c r="Q389" s="203"/>
    </row>
    <row r="390" spans="6:17" s="202" customFormat="1">
      <c r="F390" s="191"/>
      <c r="G390" s="191"/>
      <c r="H390" s="191"/>
      <c r="I390" s="191"/>
      <c r="J390" s="191"/>
      <c r="K390" s="191"/>
      <c r="L390" s="191"/>
      <c r="M390" s="191"/>
      <c r="O390" s="191"/>
      <c r="P390" s="191"/>
      <c r="Q390" s="203"/>
    </row>
    <row r="391" spans="6:17" s="202" customFormat="1">
      <c r="F391" s="191"/>
      <c r="G391" s="191"/>
      <c r="H391" s="191"/>
      <c r="I391" s="191"/>
      <c r="J391" s="191"/>
      <c r="K391" s="191"/>
      <c r="L391" s="191"/>
      <c r="M391" s="191"/>
      <c r="O391" s="191"/>
      <c r="P391" s="191"/>
      <c r="Q391" s="203"/>
    </row>
    <row r="392" spans="6:17" s="202" customFormat="1">
      <c r="F392" s="191"/>
      <c r="G392" s="191"/>
      <c r="H392" s="191"/>
      <c r="I392" s="191"/>
      <c r="J392" s="191"/>
      <c r="K392" s="191"/>
      <c r="L392" s="191"/>
      <c r="M392" s="191"/>
      <c r="O392" s="191"/>
      <c r="P392" s="191"/>
      <c r="Q392" s="203"/>
    </row>
    <row r="393" spans="6:17" s="202" customFormat="1">
      <c r="F393" s="191"/>
      <c r="G393" s="191"/>
      <c r="H393" s="191"/>
      <c r="I393" s="191"/>
      <c r="J393" s="191"/>
      <c r="K393" s="191"/>
      <c r="L393" s="191"/>
      <c r="M393" s="191"/>
      <c r="O393" s="191"/>
      <c r="P393" s="191"/>
      <c r="Q393" s="203"/>
    </row>
    <row r="394" spans="6:17" s="202" customFormat="1">
      <c r="F394" s="191"/>
      <c r="G394" s="191"/>
      <c r="H394" s="191"/>
      <c r="I394" s="191"/>
      <c r="J394" s="191"/>
      <c r="K394" s="191"/>
      <c r="L394" s="191"/>
      <c r="M394" s="191"/>
      <c r="O394" s="191"/>
      <c r="P394" s="191"/>
      <c r="Q394" s="203"/>
    </row>
    <row r="395" spans="6:17" s="202" customFormat="1">
      <c r="F395" s="191"/>
      <c r="G395" s="191"/>
      <c r="H395" s="191"/>
      <c r="I395" s="191"/>
      <c r="J395" s="191"/>
      <c r="K395" s="191"/>
      <c r="L395" s="191"/>
      <c r="M395" s="191"/>
      <c r="O395" s="191"/>
      <c r="P395" s="191"/>
      <c r="Q395" s="203"/>
    </row>
    <row r="396" spans="6:17" s="202" customFormat="1">
      <c r="F396" s="191"/>
      <c r="G396" s="191"/>
      <c r="H396" s="191"/>
      <c r="I396" s="191"/>
      <c r="J396" s="191"/>
      <c r="K396" s="191"/>
      <c r="L396" s="191"/>
      <c r="M396" s="191"/>
      <c r="O396" s="191"/>
      <c r="P396" s="191"/>
      <c r="Q396" s="203"/>
    </row>
    <row r="397" spans="6:17" s="202" customFormat="1">
      <c r="F397" s="191"/>
      <c r="G397" s="191"/>
      <c r="H397" s="191"/>
      <c r="I397" s="191"/>
      <c r="J397" s="191"/>
      <c r="K397" s="191"/>
      <c r="L397" s="191"/>
      <c r="M397" s="191"/>
      <c r="O397" s="191"/>
      <c r="P397" s="191"/>
      <c r="Q397" s="203"/>
    </row>
    <row r="398" spans="6:17" s="202" customFormat="1">
      <c r="F398" s="191"/>
      <c r="G398" s="191"/>
      <c r="H398" s="191"/>
      <c r="I398" s="191"/>
      <c r="J398" s="191"/>
      <c r="K398" s="191"/>
      <c r="L398" s="191"/>
      <c r="M398" s="191"/>
      <c r="O398" s="191"/>
      <c r="P398" s="191"/>
      <c r="Q398" s="203"/>
    </row>
    <row r="399" spans="6:17" s="202" customFormat="1">
      <c r="F399" s="191"/>
      <c r="G399" s="191"/>
      <c r="H399" s="191"/>
      <c r="I399" s="191"/>
      <c r="J399" s="191"/>
      <c r="K399" s="191"/>
      <c r="L399" s="191"/>
      <c r="M399" s="191"/>
      <c r="O399" s="191"/>
      <c r="P399" s="191"/>
      <c r="Q399" s="203"/>
    </row>
    <row r="400" spans="6:17" s="202" customFormat="1">
      <c r="F400" s="191"/>
      <c r="G400" s="191"/>
      <c r="H400" s="191"/>
      <c r="I400" s="191"/>
      <c r="J400" s="191"/>
      <c r="K400" s="191"/>
      <c r="L400" s="191"/>
      <c r="M400" s="191"/>
      <c r="O400" s="191"/>
      <c r="P400" s="191"/>
      <c r="Q400" s="203"/>
    </row>
    <row r="401" spans="6:17" s="202" customFormat="1">
      <c r="F401" s="191"/>
      <c r="G401" s="191"/>
      <c r="H401" s="191"/>
      <c r="I401" s="191"/>
      <c r="J401" s="191"/>
      <c r="K401" s="191"/>
      <c r="L401" s="191"/>
      <c r="M401" s="191"/>
      <c r="O401" s="191"/>
      <c r="P401" s="191"/>
      <c r="Q401" s="203"/>
    </row>
    <row r="402" spans="6:17" s="202" customFormat="1">
      <c r="F402" s="191"/>
      <c r="G402" s="191"/>
      <c r="H402" s="191"/>
      <c r="I402" s="191"/>
      <c r="J402" s="191"/>
      <c r="K402" s="191"/>
      <c r="L402" s="191"/>
      <c r="M402" s="191"/>
      <c r="O402" s="191"/>
      <c r="P402" s="191"/>
      <c r="Q402" s="203"/>
    </row>
    <row r="403" spans="6:17" s="202" customFormat="1">
      <c r="F403" s="191"/>
      <c r="G403" s="191"/>
      <c r="H403" s="191"/>
      <c r="I403" s="191"/>
      <c r="J403" s="191"/>
      <c r="K403" s="191"/>
      <c r="L403" s="191"/>
      <c r="M403" s="191"/>
      <c r="O403" s="191"/>
      <c r="P403" s="191"/>
      <c r="Q403" s="203"/>
    </row>
    <row r="404" spans="6:17" s="202" customFormat="1">
      <c r="F404" s="191"/>
      <c r="G404" s="191"/>
      <c r="H404" s="191"/>
      <c r="I404" s="191"/>
      <c r="J404" s="191"/>
      <c r="K404" s="191"/>
      <c r="L404" s="191"/>
      <c r="M404" s="191"/>
      <c r="O404" s="191"/>
      <c r="P404" s="191"/>
      <c r="Q404" s="203"/>
    </row>
    <row r="405" spans="6:17" s="202" customFormat="1">
      <c r="F405" s="191"/>
      <c r="G405" s="191"/>
      <c r="H405" s="191"/>
      <c r="I405" s="191"/>
      <c r="J405" s="191"/>
      <c r="K405" s="191"/>
      <c r="L405" s="191"/>
      <c r="M405" s="191"/>
      <c r="O405" s="191"/>
      <c r="P405" s="191"/>
      <c r="Q405" s="203"/>
    </row>
    <row r="406" spans="6:17" s="202" customFormat="1">
      <c r="F406" s="191"/>
      <c r="G406" s="191"/>
      <c r="H406" s="191"/>
      <c r="I406" s="191"/>
      <c r="J406" s="191"/>
      <c r="K406" s="191"/>
      <c r="L406" s="191"/>
      <c r="M406" s="191"/>
      <c r="O406" s="191"/>
      <c r="P406" s="191"/>
      <c r="Q406" s="203"/>
    </row>
    <row r="407" spans="6:17" s="202" customFormat="1">
      <c r="F407" s="191"/>
      <c r="G407" s="191"/>
      <c r="H407" s="191"/>
      <c r="I407" s="191"/>
      <c r="J407" s="191"/>
      <c r="K407" s="191"/>
      <c r="L407" s="191"/>
      <c r="M407" s="191"/>
      <c r="O407" s="191"/>
      <c r="P407" s="191"/>
      <c r="Q407" s="203"/>
    </row>
    <row r="408" spans="6:17" s="202" customFormat="1">
      <c r="F408" s="191"/>
      <c r="G408" s="191"/>
      <c r="H408" s="191"/>
      <c r="I408" s="191"/>
      <c r="J408" s="191"/>
      <c r="K408" s="191"/>
      <c r="L408" s="191"/>
      <c r="M408" s="191"/>
      <c r="O408" s="191"/>
      <c r="P408" s="191"/>
      <c r="Q408" s="203"/>
    </row>
    <row r="409" spans="6:17" s="202" customFormat="1">
      <c r="F409" s="191"/>
      <c r="G409" s="191"/>
      <c r="H409" s="191"/>
      <c r="I409" s="191"/>
      <c r="J409" s="191"/>
      <c r="K409" s="191"/>
      <c r="L409" s="191"/>
      <c r="M409" s="191"/>
      <c r="O409" s="191"/>
      <c r="P409" s="191"/>
      <c r="Q409" s="203"/>
    </row>
    <row r="410" spans="6:17" s="202" customFormat="1">
      <c r="F410" s="191"/>
      <c r="G410" s="191"/>
      <c r="H410" s="191"/>
      <c r="I410" s="191"/>
      <c r="J410" s="191"/>
      <c r="K410" s="191"/>
      <c r="L410" s="191"/>
      <c r="M410" s="191"/>
      <c r="O410" s="191"/>
      <c r="P410" s="191"/>
      <c r="Q410" s="203"/>
    </row>
    <row r="411" spans="6:17" s="202" customFormat="1">
      <c r="F411" s="191"/>
      <c r="G411" s="191"/>
      <c r="H411" s="191"/>
      <c r="I411" s="191"/>
      <c r="J411" s="191"/>
      <c r="K411" s="191"/>
      <c r="L411" s="191"/>
      <c r="M411" s="191"/>
      <c r="O411" s="191"/>
      <c r="P411" s="191"/>
      <c r="Q411" s="203"/>
    </row>
    <row r="412" spans="6:17" s="202" customFormat="1">
      <c r="F412" s="191"/>
      <c r="G412" s="191"/>
      <c r="H412" s="191"/>
      <c r="I412" s="191"/>
      <c r="J412" s="191"/>
      <c r="K412" s="191"/>
      <c r="L412" s="191"/>
      <c r="M412" s="191"/>
      <c r="O412" s="191"/>
      <c r="P412" s="191"/>
      <c r="Q412" s="203"/>
    </row>
    <row r="413" spans="6:17" s="202" customFormat="1">
      <c r="F413" s="191"/>
      <c r="G413" s="191"/>
      <c r="H413" s="191"/>
      <c r="I413" s="191"/>
      <c r="J413" s="191"/>
      <c r="K413" s="191"/>
      <c r="L413" s="191"/>
      <c r="M413" s="191"/>
      <c r="O413" s="191"/>
      <c r="P413" s="191"/>
      <c r="Q413" s="203"/>
    </row>
    <row r="414" spans="6:17" s="202" customFormat="1">
      <c r="F414" s="191"/>
      <c r="G414" s="191"/>
      <c r="H414" s="191"/>
      <c r="I414" s="191"/>
      <c r="J414" s="191"/>
      <c r="K414" s="191"/>
      <c r="L414" s="191"/>
      <c r="M414" s="191"/>
      <c r="O414" s="191"/>
      <c r="P414" s="191"/>
      <c r="Q414" s="203"/>
    </row>
    <row r="415" spans="6:17" s="202" customFormat="1">
      <c r="F415" s="191"/>
      <c r="G415" s="191"/>
      <c r="H415" s="191"/>
      <c r="I415" s="191"/>
      <c r="J415" s="191"/>
      <c r="K415" s="191"/>
      <c r="L415" s="191"/>
      <c r="M415" s="191"/>
      <c r="O415" s="191"/>
      <c r="P415" s="191"/>
      <c r="Q415" s="203"/>
    </row>
    <row r="416" spans="6:17" s="202" customFormat="1">
      <c r="F416" s="191"/>
      <c r="G416" s="191"/>
      <c r="H416" s="191"/>
      <c r="I416" s="191"/>
      <c r="J416" s="191"/>
      <c r="K416" s="191"/>
      <c r="L416" s="191"/>
      <c r="M416" s="191"/>
      <c r="O416" s="191"/>
      <c r="P416" s="191"/>
      <c r="Q416" s="203"/>
    </row>
    <row r="417" spans="6:17" s="202" customFormat="1">
      <c r="F417" s="191"/>
      <c r="G417" s="191"/>
      <c r="H417" s="191"/>
      <c r="I417" s="191"/>
      <c r="J417" s="191"/>
      <c r="K417" s="191"/>
      <c r="L417" s="191"/>
      <c r="M417" s="191"/>
      <c r="O417" s="191"/>
      <c r="P417" s="191"/>
      <c r="Q417" s="203"/>
    </row>
    <row r="418" spans="6:17" s="202" customFormat="1">
      <c r="F418" s="191"/>
      <c r="G418" s="191"/>
      <c r="H418" s="191"/>
      <c r="I418" s="191"/>
      <c r="J418" s="191"/>
      <c r="K418" s="191"/>
      <c r="L418" s="191"/>
      <c r="M418" s="191"/>
      <c r="O418" s="191"/>
      <c r="P418" s="191"/>
      <c r="Q418" s="203"/>
    </row>
    <row r="419" spans="6:17" s="202" customFormat="1">
      <c r="F419" s="191"/>
      <c r="G419" s="191"/>
      <c r="H419" s="191"/>
      <c r="I419" s="191"/>
      <c r="J419" s="191"/>
      <c r="K419" s="191"/>
      <c r="L419" s="191"/>
      <c r="M419" s="191"/>
      <c r="O419" s="191"/>
      <c r="P419" s="191"/>
      <c r="Q419" s="203"/>
    </row>
    <row r="420" spans="6:17" s="202" customFormat="1">
      <c r="F420" s="191"/>
      <c r="G420" s="191"/>
      <c r="H420" s="191"/>
      <c r="I420" s="191"/>
      <c r="J420" s="191"/>
      <c r="K420" s="191"/>
      <c r="L420" s="191"/>
      <c r="M420" s="191"/>
      <c r="O420" s="191"/>
      <c r="P420" s="191"/>
      <c r="Q420" s="203"/>
    </row>
    <row r="421" spans="6:17" s="202" customFormat="1">
      <c r="F421" s="191"/>
      <c r="G421" s="191"/>
      <c r="H421" s="191"/>
      <c r="I421" s="191"/>
      <c r="J421" s="191"/>
      <c r="K421" s="191"/>
      <c r="L421" s="191"/>
      <c r="M421" s="191"/>
      <c r="O421" s="191"/>
      <c r="P421" s="191"/>
      <c r="Q421" s="203"/>
    </row>
    <row r="422" spans="6:17" s="202" customFormat="1">
      <c r="F422" s="191"/>
      <c r="G422" s="191"/>
      <c r="H422" s="191"/>
      <c r="I422" s="191"/>
      <c r="J422" s="191"/>
      <c r="K422" s="191"/>
      <c r="L422" s="191"/>
      <c r="M422" s="191"/>
      <c r="O422" s="191"/>
      <c r="P422" s="191"/>
      <c r="Q422" s="203"/>
    </row>
    <row r="423" spans="6:17" s="202" customFormat="1">
      <c r="F423" s="191"/>
      <c r="G423" s="191"/>
      <c r="H423" s="191"/>
      <c r="I423" s="191"/>
      <c r="J423" s="191"/>
      <c r="K423" s="191"/>
      <c r="L423" s="191"/>
      <c r="M423" s="191"/>
      <c r="O423" s="191"/>
      <c r="P423" s="191"/>
      <c r="Q423" s="203"/>
    </row>
    <row r="424" spans="6:17" s="202" customFormat="1">
      <c r="F424" s="191"/>
      <c r="G424" s="191"/>
      <c r="H424" s="191"/>
      <c r="I424" s="191"/>
      <c r="J424" s="191"/>
      <c r="K424" s="191"/>
      <c r="L424" s="191"/>
      <c r="M424" s="191"/>
      <c r="O424" s="191"/>
      <c r="P424" s="191"/>
      <c r="Q424" s="203"/>
    </row>
    <row r="425" spans="6:17" s="202" customFormat="1">
      <c r="F425" s="191"/>
      <c r="G425" s="191"/>
      <c r="H425" s="191"/>
      <c r="I425" s="191"/>
      <c r="J425" s="191"/>
      <c r="K425" s="191"/>
      <c r="L425" s="191"/>
      <c r="M425" s="191"/>
      <c r="O425" s="191"/>
      <c r="P425" s="191"/>
      <c r="Q425" s="203"/>
    </row>
    <row r="426" spans="6:17" s="202" customFormat="1">
      <c r="F426" s="191"/>
      <c r="G426" s="191"/>
      <c r="H426" s="191"/>
      <c r="I426" s="191"/>
      <c r="J426" s="191"/>
      <c r="K426" s="191"/>
      <c r="L426" s="191"/>
      <c r="M426" s="191"/>
      <c r="O426" s="191"/>
      <c r="P426" s="191"/>
      <c r="Q426" s="203"/>
    </row>
    <row r="427" spans="6:17" s="202" customFormat="1">
      <c r="F427" s="191"/>
      <c r="G427" s="191"/>
      <c r="H427" s="191"/>
      <c r="I427" s="191"/>
      <c r="J427" s="191"/>
      <c r="K427" s="191"/>
      <c r="L427" s="191"/>
      <c r="M427" s="191"/>
      <c r="O427" s="191"/>
      <c r="P427" s="191"/>
      <c r="Q427" s="203"/>
    </row>
    <row r="428" spans="6:17" s="202" customFormat="1">
      <c r="F428" s="191"/>
      <c r="G428" s="191"/>
      <c r="H428" s="191"/>
      <c r="I428" s="191"/>
      <c r="J428" s="191"/>
      <c r="K428" s="191"/>
      <c r="L428" s="191"/>
      <c r="M428" s="191"/>
      <c r="O428" s="191"/>
      <c r="P428" s="191"/>
      <c r="Q428" s="203"/>
    </row>
    <row r="429" spans="6:17" s="202" customFormat="1">
      <c r="F429" s="191"/>
      <c r="G429" s="191"/>
      <c r="H429" s="191"/>
      <c r="I429" s="191"/>
      <c r="J429" s="191"/>
      <c r="K429" s="191"/>
      <c r="L429" s="191"/>
      <c r="M429" s="191"/>
      <c r="O429" s="191"/>
      <c r="P429" s="191"/>
      <c r="Q429" s="203"/>
    </row>
    <row r="430" spans="6:17" s="202" customFormat="1">
      <c r="F430" s="191"/>
      <c r="G430" s="191"/>
      <c r="H430" s="191"/>
      <c r="I430" s="191"/>
      <c r="J430" s="191"/>
      <c r="K430" s="191"/>
      <c r="L430" s="191"/>
      <c r="M430" s="191"/>
      <c r="O430" s="191"/>
      <c r="P430" s="191"/>
      <c r="Q430" s="203"/>
    </row>
    <row r="431" spans="6:17" s="202" customFormat="1">
      <c r="F431" s="191"/>
      <c r="G431" s="191"/>
      <c r="H431" s="191"/>
      <c r="I431" s="191"/>
      <c r="J431" s="191"/>
      <c r="K431" s="191"/>
      <c r="L431" s="191"/>
      <c r="M431" s="191"/>
      <c r="O431" s="191"/>
      <c r="P431" s="191"/>
      <c r="Q431" s="203"/>
    </row>
    <row r="432" spans="6:17" s="202" customFormat="1">
      <c r="F432" s="191"/>
      <c r="G432" s="191"/>
      <c r="H432" s="191"/>
      <c r="I432" s="191"/>
      <c r="J432" s="191"/>
      <c r="K432" s="191"/>
      <c r="L432" s="191"/>
      <c r="M432" s="191"/>
      <c r="O432" s="191"/>
      <c r="P432" s="191"/>
      <c r="Q432" s="203"/>
    </row>
    <row r="433" spans="6:17" s="202" customFormat="1">
      <c r="F433" s="191"/>
      <c r="G433" s="191"/>
      <c r="H433" s="191"/>
      <c r="I433" s="191"/>
      <c r="J433" s="191"/>
      <c r="K433" s="191"/>
      <c r="L433" s="191"/>
      <c r="M433" s="191"/>
      <c r="O433" s="191"/>
      <c r="P433" s="191"/>
      <c r="Q433" s="203"/>
    </row>
    <row r="434" spans="6:17" s="202" customFormat="1">
      <c r="F434" s="191"/>
      <c r="G434" s="191"/>
      <c r="H434" s="191"/>
      <c r="I434" s="191"/>
      <c r="J434" s="191"/>
      <c r="K434" s="191"/>
      <c r="L434" s="191"/>
      <c r="M434" s="191"/>
      <c r="O434" s="191"/>
      <c r="P434" s="191"/>
      <c r="Q434" s="203"/>
    </row>
    <row r="435" spans="6:17" s="202" customFormat="1">
      <c r="F435" s="191"/>
      <c r="G435" s="191"/>
      <c r="H435" s="191"/>
      <c r="I435" s="191"/>
      <c r="J435" s="191"/>
      <c r="K435" s="191"/>
      <c r="L435" s="191"/>
      <c r="M435" s="191"/>
      <c r="O435" s="191"/>
      <c r="P435" s="191"/>
      <c r="Q435" s="203"/>
    </row>
    <row r="436" spans="6:17" s="202" customFormat="1">
      <c r="F436" s="191"/>
      <c r="G436" s="191"/>
      <c r="H436" s="191"/>
      <c r="I436" s="191"/>
      <c r="J436" s="191"/>
      <c r="K436" s="191"/>
      <c r="L436" s="191"/>
      <c r="M436" s="191"/>
      <c r="O436" s="191"/>
      <c r="P436" s="191"/>
      <c r="Q436" s="203"/>
    </row>
    <row r="437" spans="6:17" s="202" customFormat="1">
      <c r="F437" s="191"/>
      <c r="G437" s="191"/>
      <c r="H437" s="191"/>
      <c r="I437" s="191"/>
      <c r="J437" s="191"/>
      <c r="K437" s="191"/>
      <c r="L437" s="191"/>
      <c r="M437" s="191"/>
      <c r="O437" s="191"/>
      <c r="P437" s="191"/>
      <c r="Q437" s="203"/>
    </row>
    <row r="438" spans="6:17" s="202" customFormat="1">
      <c r="F438" s="191"/>
      <c r="G438" s="191"/>
      <c r="H438" s="191"/>
      <c r="I438" s="191"/>
      <c r="J438" s="191"/>
      <c r="K438" s="191"/>
      <c r="L438" s="191"/>
      <c r="M438" s="191"/>
      <c r="O438" s="191"/>
      <c r="P438" s="191"/>
      <c r="Q438" s="203"/>
    </row>
    <row r="439" spans="6:17" s="202" customFormat="1">
      <c r="F439" s="191"/>
      <c r="G439" s="191"/>
      <c r="H439" s="191"/>
      <c r="I439" s="191"/>
      <c r="J439" s="191"/>
      <c r="K439" s="191"/>
      <c r="L439" s="191"/>
      <c r="M439" s="191"/>
      <c r="O439" s="191"/>
      <c r="P439" s="191"/>
      <c r="Q439" s="203"/>
    </row>
    <row r="440" spans="6:17" s="202" customFormat="1">
      <c r="F440" s="191"/>
      <c r="G440" s="191"/>
      <c r="H440" s="191"/>
      <c r="I440" s="191"/>
      <c r="J440" s="191"/>
      <c r="K440" s="191"/>
      <c r="L440" s="191"/>
      <c r="M440" s="191"/>
      <c r="O440" s="191"/>
      <c r="P440" s="191"/>
      <c r="Q440" s="203"/>
    </row>
    <row r="441" spans="6:17" s="202" customFormat="1">
      <c r="F441" s="191"/>
      <c r="G441" s="191"/>
      <c r="H441" s="191"/>
      <c r="I441" s="191"/>
      <c r="J441" s="191"/>
      <c r="K441" s="191"/>
      <c r="L441" s="191"/>
      <c r="M441" s="191"/>
      <c r="O441" s="191"/>
      <c r="P441" s="191"/>
      <c r="Q441" s="203"/>
    </row>
    <row r="442" spans="6:17" s="202" customFormat="1">
      <c r="F442" s="191"/>
      <c r="G442" s="191"/>
      <c r="H442" s="191"/>
      <c r="I442" s="191"/>
      <c r="J442" s="191"/>
      <c r="K442" s="191"/>
      <c r="L442" s="191"/>
      <c r="M442" s="191"/>
      <c r="O442" s="191"/>
      <c r="P442" s="191"/>
      <c r="Q442" s="203"/>
    </row>
    <row r="443" spans="6:17" s="202" customFormat="1">
      <c r="F443" s="191"/>
      <c r="G443" s="191"/>
      <c r="H443" s="191"/>
      <c r="I443" s="191"/>
      <c r="J443" s="191"/>
      <c r="K443" s="191"/>
      <c r="L443" s="191"/>
      <c r="M443" s="191"/>
      <c r="O443" s="191"/>
      <c r="P443" s="191"/>
      <c r="Q443" s="203"/>
    </row>
    <row r="444" spans="6:17" s="202" customFormat="1">
      <c r="F444" s="191"/>
      <c r="G444" s="191"/>
      <c r="H444" s="191"/>
      <c r="I444" s="191"/>
      <c r="J444" s="191"/>
      <c r="K444" s="191"/>
      <c r="L444" s="191"/>
      <c r="M444" s="191"/>
      <c r="O444" s="191"/>
      <c r="P444" s="191"/>
      <c r="Q444" s="203"/>
    </row>
    <row r="445" spans="6:17" s="202" customFormat="1">
      <c r="F445" s="191"/>
      <c r="G445" s="191"/>
      <c r="H445" s="191"/>
      <c r="I445" s="191"/>
      <c r="J445" s="191"/>
      <c r="K445" s="191"/>
      <c r="L445" s="191"/>
      <c r="M445" s="191"/>
      <c r="O445" s="191"/>
      <c r="P445" s="191"/>
      <c r="Q445" s="203"/>
    </row>
    <row r="446" spans="6:17" s="202" customFormat="1">
      <c r="F446" s="191"/>
      <c r="G446" s="191"/>
      <c r="H446" s="191"/>
      <c r="I446" s="191"/>
      <c r="J446" s="191"/>
      <c r="K446" s="191"/>
      <c r="L446" s="191"/>
      <c r="M446" s="191"/>
      <c r="O446" s="191"/>
      <c r="P446" s="191"/>
      <c r="Q446" s="203"/>
    </row>
    <row r="447" spans="6:17" s="202" customFormat="1">
      <c r="F447" s="191"/>
      <c r="G447" s="191"/>
      <c r="H447" s="191"/>
      <c r="I447" s="191"/>
      <c r="J447" s="191"/>
      <c r="K447" s="191"/>
      <c r="L447" s="191"/>
      <c r="M447" s="191"/>
      <c r="O447" s="191"/>
      <c r="P447" s="191"/>
      <c r="Q447" s="203"/>
    </row>
    <row r="448" spans="6:17" s="202" customFormat="1">
      <c r="F448" s="191"/>
      <c r="G448" s="191"/>
      <c r="H448" s="191"/>
      <c r="I448" s="191"/>
      <c r="J448" s="191"/>
      <c r="K448" s="191"/>
      <c r="L448" s="191"/>
      <c r="M448" s="191"/>
      <c r="O448" s="191"/>
      <c r="P448" s="191"/>
      <c r="Q448" s="203"/>
    </row>
    <row r="449" spans="6:17" s="202" customFormat="1">
      <c r="F449" s="191"/>
      <c r="G449" s="191"/>
      <c r="H449" s="191"/>
      <c r="I449" s="191"/>
      <c r="J449" s="191"/>
      <c r="K449" s="191"/>
      <c r="L449" s="191"/>
      <c r="M449" s="191"/>
      <c r="O449" s="191"/>
      <c r="P449" s="191"/>
      <c r="Q449" s="203"/>
    </row>
    <row r="450" spans="6:17" s="202" customFormat="1">
      <c r="F450" s="191"/>
      <c r="G450" s="191"/>
      <c r="H450" s="191"/>
      <c r="I450" s="191"/>
      <c r="J450" s="191"/>
      <c r="K450" s="191"/>
      <c r="L450" s="191"/>
      <c r="M450" s="191"/>
      <c r="O450" s="191"/>
      <c r="P450" s="191"/>
      <c r="Q450" s="203"/>
    </row>
    <row r="451" spans="6:17" s="202" customFormat="1">
      <c r="F451" s="191"/>
      <c r="G451" s="191"/>
      <c r="H451" s="191"/>
      <c r="I451" s="191"/>
      <c r="J451" s="191"/>
      <c r="K451" s="191"/>
      <c r="L451" s="191"/>
      <c r="M451" s="191"/>
      <c r="O451" s="191"/>
      <c r="P451" s="191"/>
      <c r="Q451" s="203"/>
    </row>
    <row r="452" spans="6:17" s="202" customFormat="1">
      <c r="F452" s="191"/>
      <c r="G452" s="191"/>
      <c r="H452" s="191"/>
      <c r="I452" s="191"/>
      <c r="J452" s="191"/>
      <c r="K452" s="191"/>
      <c r="L452" s="191"/>
      <c r="M452" s="191"/>
      <c r="O452" s="191"/>
      <c r="P452" s="191"/>
      <c r="Q452" s="203"/>
    </row>
    <row r="453" spans="6:17" s="202" customFormat="1">
      <c r="F453" s="191"/>
      <c r="G453" s="191"/>
      <c r="H453" s="191"/>
      <c r="I453" s="191"/>
      <c r="J453" s="191"/>
      <c r="K453" s="191"/>
      <c r="L453" s="191"/>
      <c r="M453" s="191"/>
      <c r="O453" s="191"/>
      <c r="P453" s="191"/>
      <c r="Q453" s="203"/>
    </row>
    <row r="454" spans="6:17" s="202" customFormat="1">
      <c r="F454" s="191"/>
      <c r="G454" s="191"/>
      <c r="H454" s="191"/>
      <c r="I454" s="191"/>
      <c r="J454" s="191"/>
      <c r="K454" s="191"/>
      <c r="L454" s="191"/>
      <c r="M454" s="191"/>
      <c r="O454" s="191"/>
      <c r="P454" s="191"/>
      <c r="Q454" s="203"/>
    </row>
    <row r="455" spans="6:17" s="202" customFormat="1">
      <c r="F455" s="191"/>
      <c r="G455" s="191"/>
      <c r="H455" s="191"/>
      <c r="I455" s="191"/>
      <c r="J455" s="191"/>
      <c r="K455" s="191"/>
      <c r="L455" s="191"/>
      <c r="M455" s="191"/>
      <c r="O455" s="191"/>
      <c r="P455" s="191"/>
      <c r="Q455" s="203"/>
    </row>
    <row r="456" spans="6:17" s="202" customFormat="1">
      <c r="F456" s="191"/>
      <c r="G456" s="191"/>
      <c r="H456" s="191"/>
      <c r="I456" s="191"/>
      <c r="J456" s="191"/>
      <c r="K456" s="191"/>
      <c r="L456" s="191"/>
      <c r="M456" s="191"/>
      <c r="O456" s="191"/>
      <c r="P456" s="191"/>
      <c r="Q456" s="203"/>
    </row>
    <row r="457" spans="6:17" s="202" customFormat="1">
      <c r="F457" s="191"/>
      <c r="G457" s="191"/>
      <c r="H457" s="191"/>
      <c r="I457" s="191"/>
      <c r="J457" s="191"/>
      <c r="K457" s="191"/>
      <c r="L457" s="191"/>
      <c r="M457" s="191"/>
      <c r="O457" s="191"/>
      <c r="P457" s="191"/>
      <c r="Q457" s="203"/>
    </row>
    <row r="458" spans="6:17" s="202" customFormat="1">
      <c r="F458" s="191"/>
      <c r="G458" s="191"/>
      <c r="H458" s="191"/>
      <c r="I458" s="191"/>
      <c r="J458" s="191"/>
      <c r="K458" s="191"/>
      <c r="L458" s="191"/>
      <c r="M458" s="191"/>
      <c r="O458" s="191"/>
      <c r="P458" s="191"/>
      <c r="Q458" s="203"/>
    </row>
    <row r="459" spans="6:17" s="202" customFormat="1">
      <c r="F459" s="191"/>
      <c r="G459" s="191"/>
      <c r="H459" s="191"/>
      <c r="I459" s="191"/>
      <c r="J459" s="191"/>
      <c r="K459" s="191"/>
      <c r="L459" s="191"/>
      <c r="M459" s="191"/>
      <c r="O459" s="191"/>
      <c r="P459" s="191"/>
      <c r="Q459" s="203"/>
    </row>
    <row r="460" spans="6:17" s="202" customFormat="1">
      <c r="F460" s="191"/>
      <c r="G460" s="191"/>
      <c r="H460" s="191"/>
      <c r="I460" s="191"/>
      <c r="J460" s="191"/>
      <c r="K460" s="191"/>
      <c r="L460" s="191"/>
      <c r="M460" s="191"/>
      <c r="O460" s="191"/>
      <c r="P460" s="191"/>
      <c r="Q460" s="203"/>
    </row>
    <row r="461" spans="6:17" s="202" customFormat="1">
      <c r="F461" s="191"/>
      <c r="G461" s="191"/>
      <c r="H461" s="191"/>
      <c r="I461" s="191"/>
      <c r="J461" s="191"/>
      <c r="K461" s="191"/>
      <c r="L461" s="191"/>
      <c r="M461" s="191"/>
      <c r="O461" s="191"/>
      <c r="P461" s="191"/>
      <c r="Q461" s="203"/>
    </row>
    <row r="462" spans="6:17" s="202" customFormat="1">
      <c r="F462" s="191"/>
      <c r="G462" s="191"/>
      <c r="H462" s="191"/>
      <c r="I462" s="191"/>
      <c r="J462" s="191"/>
      <c r="K462" s="191"/>
      <c r="L462" s="191"/>
      <c r="M462" s="191"/>
      <c r="O462" s="191"/>
      <c r="P462" s="191"/>
      <c r="Q462" s="203"/>
    </row>
    <row r="463" spans="6:17" s="202" customFormat="1">
      <c r="F463" s="191"/>
      <c r="G463" s="191"/>
      <c r="H463" s="191"/>
      <c r="I463" s="191"/>
      <c r="J463" s="191"/>
      <c r="K463" s="191"/>
      <c r="L463" s="191"/>
      <c r="M463" s="191"/>
      <c r="O463" s="191"/>
      <c r="P463" s="191"/>
      <c r="Q463" s="203"/>
    </row>
    <row r="464" spans="6:17" s="202" customFormat="1">
      <c r="F464" s="191"/>
      <c r="G464" s="191"/>
      <c r="H464" s="191"/>
      <c r="I464" s="191"/>
      <c r="J464" s="191"/>
      <c r="K464" s="191"/>
      <c r="L464" s="191"/>
      <c r="M464" s="191"/>
      <c r="O464" s="191"/>
      <c r="P464" s="191"/>
      <c r="Q464" s="203"/>
    </row>
    <row r="465" spans="6:17" s="202" customFormat="1">
      <c r="F465" s="191"/>
      <c r="G465" s="191"/>
      <c r="H465" s="191"/>
      <c r="I465" s="191"/>
      <c r="J465" s="191"/>
      <c r="K465" s="191"/>
      <c r="L465" s="191"/>
      <c r="M465" s="191"/>
      <c r="O465" s="191"/>
      <c r="P465" s="191"/>
      <c r="Q465" s="203"/>
    </row>
    <row r="466" spans="6:17" s="202" customFormat="1">
      <c r="F466" s="191"/>
      <c r="G466" s="191"/>
      <c r="H466" s="191"/>
      <c r="I466" s="191"/>
      <c r="J466" s="191"/>
      <c r="K466" s="191"/>
      <c r="L466" s="191"/>
      <c r="M466" s="191"/>
      <c r="O466" s="191"/>
      <c r="P466" s="191"/>
      <c r="Q466" s="203"/>
    </row>
    <row r="467" spans="6:17" s="202" customFormat="1">
      <c r="F467" s="191"/>
      <c r="G467" s="191"/>
      <c r="H467" s="191"/>
      <c r="I467" s="191"/>
      <c r="J467" s="191"/>
      <c r="K467" s="191"/>
      <c r="L467" s="191"/>
      <c r="M467" s="191"/>
      <c r="O467" s="191"/>
      <c r="P467" s="191"/>
      <c r="Q467" s="203"/>
    </row>
    <row r="468" spans="6:17" s="202" customFormat="1">
      <c r="F468" s="191"/>
      <c r="G468" s="191"/>
      <c r="H468" s="191"/>
      <c r="I468" s="191"/>
      <c r="J468" s="191"/>
      <c r="K468" s="191"/>
      <c r="L468" s="191"/>
      <c r="M468" s="191"/>
      <c r="O468" s="191"/>
      <c r="P468" s="191"/>
      <c r="Q468" s="203"/>
    </row>
    <row r="469" spans="6:17" s="202" customFormat="1">
      <c r="F469" s="191"/>
      <c r="G469" s="191"/>
      <c r="H469" s="191"/>
      <c r="I469" s="191"/>
      <c r="J469" s="191"/>
      <c r="K469" s="191"/>
      <c r="L469" s="191"/>
      <c r="M469" s="191"/>
      <c r="O469" s="191"/>
      <c r="P469" s="191"/>
      <c r="Q469" s="203"/>
    </row>
    <row r="470" spans="6:17" s="202" customFormat="1">
      <c r="F470" s="191"/>
      <c r="G470" s="191"/>
      <c r="H470" s="191"/>
      <c r="I470" s="191"/>
      <c r="J470" s="191"/>
      <c r="K470" s="191"/>
      <c r="L470" s="191"/>
      <c r="M470" s="191"/>
      <c r="O470" s="191"/>
      <c r="P470" s="191"/>
      <c r="Q470" s="203"/>
    </row>
    <row r="471" spans="6:17" s="202" customFormat="1">
      <c r="F471" s="191"/>
      <c r="G471" s="191"/>
      <c r="H471" s="191"/>
      <c r="I471" s="191"/>
      <c r="J471" s="191"/>
      <c r="K471" s="191"/>
      <c r="L471" s="191"/>
      <c r="M471" s="191"/>
      <c r="O471" s="191"/>
      <c r="P471" s="191"/>
      <c r="Q471" s="203"/>
    </row>
    <row r="472" spans="6:17" s="202" customFormat="1">
      <c r="F472" s="191"/>
      <c r="G472" s="191"/>
      <c r="H472" s="191"/>
      <c r="I472" s="191"/>
      <c r="J472" s="191"/>
      <c r="K472" s="191"/>
      <c r="L472" s="191"/>
      <c r="M472" s="191"/>
      <c r="O472" s="191"/>
      <c r="P472" s="191"/>
      <c r="Q472" s="203"/>
    </row>
    <row r="473" spans="6:17" s="202" customFormat="1">
      <c r="F473" s="191"/>
      <c r="G473" s="191"/>
      <c r="H473" s="191"/>
      <c r="I473" s="191"/>
      <c r="J473" s="191"/>
      <c r="K473" s="191"/>
      <c r="L473" s="191"/>
      <c r="M473" s="191"/>
      <c r="O473" s="191"/>
      <c r="P473" s="191"/>
      <c r="Q473" s="203"/>
    </row>
    <row r="474" spans="6:17" s="202" customFormat="1">
      <c r="F474" s="191"/>
      <c r="G474" s="191"/>
      <c r="H474" s="191"/>
      <c r="I474" s="191"/>
      <c r="J474" s="191"/>
      <c r="K474" s="191"/>
      <c r="L474" s="191"/>
      <c r="M474" s="191"/>
      <c r="O474" s="191"/>
      <c r="P474" s="191"/>
      <c r="Q474" s="203"/>
    </row>
    <row r="475" spans="6:17" s="202" customFormat="1">
      <c r="F475" s="191"/>
      <c r="G475" s="191"/>
      <c r="H475" s="191"/>
      <c r="I475" s="191"/>
      <c r="J475" s="191"/>
      <c r="K475" s="191"/>
      <c r="L475" s="191"/>
      <c r="M475" s="191"/>
      <c r="O475" s="191"/>
      <c r="P475" s="191"/>
      <c r="Q475" s="203"/>
    </row>
    <row r="476" spans="6:17" s="202" customFormat="1">
      <c r="F476" s="191"/>
      <c r="G476" s="191"/>
      <c r="H476" s="191"/>
      <c r="I476" s="191"/>
      <c r="J476" s="191"/>
      <c r="K476" s="191"/>
      <c r="L476" s="191"/>
      <c r="M476" s="191"/>
      <c r="O476" s="191"/>
      <c r="P476" s="191"/>
      <c r="Q476" s="203"/>
    </row>
    <row r="477" spans="6:17" s="202" customFormat="1">
      <c r="F477" s="191"/>
      <c r="G477" s="191"/>
      <c r="H477" s="191"/>
      <c r="I477" s="191"/>
      <c r="J477" s="191"/>
      <c r="K477" s="191"/>
      <c r="L477" s="191"/>
      <c r="M477" s="191"/>
      <c r="O477" s="191"/>
      <c r="P477" s="191"/>
      <c r="Q477" s="203"/>
    </row>
    <row r="478" spans="6:17" s="202" customFormat="1">
      <c r="F478" s="191"/>
      <c r="G478" s="191"/>
      <c r="H478" s="191"/>
      <c r="I478" s="191"/>
      <c r="J478" s="191"/>
      <c r="K478" s="191"/>
      <c r="L478" s="191"/>
      <c r="M478" s="191"/>
      <c r="O478" s="191"/>
      <c r="P478" s="191"/>
      <c r="Q478" s="203"/>
    </row>
    <row r="479" spans="6:17" s="202" customFormat="1">
      <c r="F479" s="191"/>
      <c r="G479" s="191"/>
      <c r="H479" s="191"/>
      <c r="I479" s="191"/>
      <c r="J479" s="191"/>
      <c r="K479" s="191"/>
      <c r="L479" s="191"/>
      <c r="M479" s="191"/>
      <c r="O479" s="191"/>
      <c r="P479" s="191"/>
      <c r="Q479" s="203"/>
    </row>
    <row r="480" spans="6:17" s="202" customFormat="1">
      <c r="F480" s="191"/>
      <c r="G480" s="191"/>
      <c r="H480" s="191"/>
      <c r="I480" s="191"/>
      <c r="J480" s="191"/>
      <c r="K480" s="191"/>
      <c r="L480" s="191"/>
      <c r="M480" s="191"/>
      <c r="O480" s="191"/>
      <c r="P480" s="191"/>
      <c r="Q480" s="203"/>
    </row>
    <row r="481" spans="6:17" s="202" customFormat="1">
      <c r="F481" s="191"/>
      <c r="G481" s="191"/>
      <c r="H481" s="191"/>
      <c r="I481" s="191"/>
      <c r="J481" s="191"/>
      <c r="K481" s="191"/>
      <c r="L481" s="191"/>
      <c r="M481" s="191"/>
      <c r="O481" s="191"/>
      <c r="P481" s="191"/>
      <c r="Q481" s="203"/>
    </row>
    <row r="482" spans="6:17" s="202" customFormat="1">
      <c r="F482" s="191"/>
      <c r="G482" s="191"/>
      <c r="H482" s="191"/>
      <c r="I482" s="191"/>
      <c r="J482" s="191"/>
      <c r="K482" s="191"/>
      <c r="L482" s="191"/>
      <c r="M482" s="191"/>
      <c r="O482" s="191"/>
      <c r="P482" s="191"/>
      <c r="Q482" s="203"/>
    </row>
    <row r="483" spans="6:17" s="202" customFormat="1">
      <c r="F483" s="191"/>
      <c r="G483" s="191"/>
      <c r="H483" s="191"/>
      <c r="I483" s="191"/>
      <c r="J483" s="191"/>
      <c r="K483" s="191"/>
      <c r="L483" s="191"/>
      <c r="M483" s="191"/>
      <c r="O483" s="191"/>
      <c r="P483" s="191"/>
      <c r="Q483" s="203"/>
    </row>
    <row r="484" spans="6:17" s="202" customFormat="1">
      <c r="F484" s="191"/>
      <c r="G484" s="191"/>
      <c r="H484" s="191"/>
      <c r="I484" s="191"/>
      <c r="J484" s="191"/>
      <c r="K484" s="191"/>
      <c r="L484" s="191"/>
      <c r="M484" s="191"/>
      <c r="O484" s="191"/>
      <c r="P484" s="191"/>
      <c r="Q484" s="203"/>
    </row>
    <row r="485" spans="6:17" s="202" customFormat="1">
      <c r="F485" s="191"/>
      <c r="G485" s="191"/>
      <c r="H485" s="191"/>
      <c r="I485" s="191"/>
      <c r="J485" s="191"/>
      <c r="K485" s="191"/>
      <c r="L485" s="191"/>
      <c r="M485" s="191"/>
      <c r="O485" s="191"/>
      <c r="P485" s="191"/>
      <c r="Q485" s="203"/>
    </row>
    <row r="486" spans="6:17" s="202" customFormat="1">
      <c r="F486" s="191"/>
      <c r="G486" s="191"/>
      <c r="H486" s="191"/>
      <c r="I486" s="191"/>
      <c r="J486" s="191"/>
      <c r="K486" s="191"/>
      <c r="L486" s="191"/>
      <c r="M486" s="191"/>
      <c r="O486" s="191"/>
      <c r="P486" s="191"/>
      <c r="Q486" s="203"/>
    </row>
    <row r="487" spans="6:17" s="202" customFormat="1">
      <c r="F487" s="191"/>
      <c r="G487" s="191"/>
      <c r="H487" s="191"/>
      <c r="I487" s="191"/>
      <c r="J487" s="191"/>
      <c r="K487" s="191"/>
      <c r="L487" s="191"/>
      <c r="M487" s="191"/>
      <c r="O487" s="191"/>
      <c r="P487" s="191"/>
      <c r="Q487" s="203"/>
    </row>
    <row r="488" spans="6:17" s="202" customFormat="1">
      <c r="F488" s="191"/>
      <c r="G488" s="191"/>
      <c r="H488" s="191"/>
      <c r="I488" s="191"/>
      <c r="J488" s="191"/>
      <c r="K488" s="191"/>
      <c r="L488" s="191"/>
      <c r="M488" s="191"/>
      <c r="O488" s="191"/>
      <c r="P488" s="191"/>
      <c r="Q488" s="203"/>
    </row>
    <row r="489" spans="6:17" s="202" customFormat="1">
      <c r="F489" s="191"/>
      <c r="G489" s="191"/>
      <c r="H489" s="191"/>
      <c r="I489" s="191"/>
      <c r="J489" s="191"/>
      <c r="K489" s="191"/>
      <c r="L489" s="191"/>
      <c r="M489" s="191"/>
      <c r="O489" s="191"/>
      <c r="P489" s="191"/>
      <c r="Q489" s="203"/>
    </row>
    <row r="490" spans="6:17" s="202" customFormat="1">
      <c r="F490" s="191"/>
      <c r="G490" s="191"/>
      <c r="H490" s="191"/>
      <c r="I490" s="191"/>
      <c r="J490" s="191"/>
      <c r="K490" s="191"/>
      <c r="L490" s="191"/>
      <c r="M490" s="191"/>
      <c r="O490" s="191"/>
      <c r="P490" s="191"/>
      <c r="Q490" s="203"/>
    </row>
    <row r="491" spans="6:17" s="202" customFormat="1">
      <c r="F491" s="191"/>
      <c r="G491" s="191"/>
      <c r="H491" s="191"/>
      <c r="I491" s="191"/>
      <c r="J491" s="191"/>
      <c r="K491" s="191"/>
      <c r="L491" s="191"/>
      <c r="M491" s="191"/>
      <c r="O491" s="191"/>
      <c r="P491" s="191"/>
      <c r="Q491" s="203"/>
    </row>
    <row r="492" spans="6:17" s="202" customFormat="1">
      <c r="F492" s="191"/>
      <c r="G492" s="191"/>
      <c r="H492" s="191"/>
      <c r="I492" s="191"/>
      <c r="J492" s="191"/>
      <c r="K492" s="191"/>
      <c r="L492" s="191"/>
      <c r="M492" s="191"/>
      <c r="O492" s="191"/>
      <c r="P492" s="191"/>
      <c r="Q492" s="203"/>
    </row>
    <row r="493" spans="6:17" s="202" customFormat="1">
      <c r="F493" s="191"/>
      <c r="G493" s="191"/>
      <c r="H493" s="191"/>
      <c r="I493" s="191"/>
      <c r="J493" s="191"/>
      <c r="K493" s="191"/>
      <c r="L493" s="191"/>
      <c r="M493" s="191"/>
      <c r="O493" s="191"/>
      <c r="P493" s="191"/>
      <c r="Q493" s="203"/>
    </row>
    <row r="494" spans="6:17" s="202" customFormat="1">
      <c r="F494" s="191"/>
      <c r="G494" s="191"/>
      <c r="H494" s="191"/>
      <c r="I494" s="191"/>
      <c r="J494" s="191"/>
      <c r="K494" s="191"/>
      <c r="L494" s="191"/>
      <c r="M494" s="191"/>
      <c r="O494" s="191"/>
      <c r="P494" s="191"/>
      <c r="Q494" s="203"/>
    </row>
    <row r="495" spans="6:17" s="202" customFormat="1">
      <c r="F495" s="191"/>
      <c r="G495" s="191"/>
      <c r="H495" s="191"/>
      <c r="I495" s="191"/>
      <c r="J495" s="191"/>
      <c r="K495" s="191"/>
      <c r="L495" s="191"/>
      <c r="M495" s="191"/>
      <c r="O495" s="191"/>
      <c r="P495" s="191"/>
      <c r="Q495" s="203"/>
    </row>
    <row r="496" spans="6:17" s="202" customFormat="1">
      <c r="F496" s="191"/>
      <c r="G496" s="191"/>
      <c r="H496" s="191"/>
      <c r="I496" s="191"/>
      <c r="J496" s="191"/>
      <c r="K496" s="191"/>
      <c r="L496" s="191"/>
      <c r="M496" s="191"/>
      <c r="O496" s="191"/>
      <c r="P496" s="191"/>
      <c r="Q496" s="203"/>
    </row>
    <row r="497" spans="6:17" s="202" customFormat="1">
      <c r="F497" s="191"/>
      <c r="G497" s="191"/>
      <c r="H497" s="191"/>
      <c r="I497" s="191"/>
      <c r="J497" s="191"/>
      <c r="K497" s="191"/>
      <c r="L497" s="191"/>
      <c r="M497" s="191"/>
      <c r="O497" s="191"/>
      <c r="P497" s="191"/>
      <c r="Q497" s="203"/>
    </row>
    <row r="498" spans="6:17" s="202" customFormat="1">
      <c r="F498" s="191"/>
      <c r="G498" s="191"/>
      <c r="H498" s="191"/>
      <c r="I498" s="191"/>
      <c r="J498" s="191"/>
      <c r="K498" s="191"/>
      <c r="L498" s="191"/>
      <c r="M498" s="191"/>
      <c r="O498" s="191"/>
      <c r="P498" s="191"/>
      <c r="Q498" s="203"/>
    </row>
    <row r="499" spans="6:17" s="202" customFormat="1">
      <c r="F499" s="191"/>
      <c r="G499" s="191"/>
      <c r="H499" s="191"/>
      <c r="I499" s="191"/>
      <c r="J499" s="191"/>
      <c r="K499" s="191"/>
      <c r="L499" s="191"/>
      <c r="M499" s="191"/>
      <c r="O499" s="191"/>
      <c r="P499" s="191"/>
      <c r="Q499" s="203"/>
    </row>
    <row r="500" spans="6:17" s="202" customFormat="1">
      <c r="F500" s="191"/>
      <c r="G500" s="191"/>
      <c r="H500" s="191"/>
      <c r="I500" s="191"/>
      <c r="J500" s="191"/>
      <c r="K500" s="191"/>
      <c r="L500" s="191"/>
      <c r="M500" s="191"/>
      <c r="O500" s="191"/>
      <c r="P500" s="191"/>
      <c r="Q500" s="203"/>
    </row>
    <row r="501" spans="6:17" s="202" customFormat="1">
      <c r="F501" s="191"/>
      <c r="G501" s="191"/>
      <c r="H501" s="191"/>
      <c r="I501" s="191"/>
      <c r="J501" s="191"/>
      <c r="K501" s="191"/>
      <c r="L501" s="191"/>
      <c r="M501" s="191"/>
      <c r="O501" s="191"/>
      <c r="P501" s="191"/>
      <c r="Q501" s="203"/>
    </row>
    <row r="502" spans="6:17" s="202" customFormat="1">
      <c r="F502" s="191"/>
      <c r="G502" s="191"/>
      <c r="H502" s="191"/>
      <c r="I502" s="191"/>
      <c r="J502" s="191"/>
      <c r="K502" s="191"/>
      <c r="L502" s="191"/>
      <c r="M502" s="191"/>
      <c r="O502" s="191"/>
      <c r="P502" s="191"/>
      <c r="Q502" s="203"/>
    </row>
    <row r="503" spans="6:17" s="202" customFormat="1">
      <c r="F503" s="191"/>
      <c r="G503" s="191"/>
      <c r="H503" s="191"/>
      <c r="I503" s="191"/>
      <c r="J503" s="191"/>
      <c r="K503" s="191"/>
      <c r="L503" s="191"/>
      <c r="M503" s="191"/>
      <c r="O503" s="191"/>
      <c r="P503" s="191"/>
      <c r="Q503" s="203"/>
    </row>
    <row r="504" spans="6:17" s="202" customFormat="1">
      <c r="F504" s="191"/>
      <c r="G504" s="191"/>
      <c r="H504" s="191"/>
      <c r="I504" s="191"/>
      <c r="J504" s="191"/>
      <c r="K504" s="191"/>
      <c r="L504" s="191"/>
      <c r="M504" s="191"/>
      <c r="O504" s="191"/>
      <c r="P504" s="191"/>
      <c r="Q504" s="203"/>
    </row>
    <row r="505" spans="6:17" s="202" customFormat="1">
      <c r="F505" s="191"/>
      <c r="G505" s="191"/>
      <c r="H505" s="191"/>
      <c r="I505" s="191"/>
      <c r="J505" s="191"/>
      <c r="K505" s="191"/>
      <c r="L505" s="191"/>
      <c r="M505" s="191"/>
      <c r="O505" s="191"/>
      <c r="P505" s="191"/>
      <c r="Q505" s="203"/>
    </row>
    <row r="506" spans="6:17" s="202" customFormat="1">
      <c r="F506" s="191"/>
      <c r="G506" s="191"/>
      <c r="H506" s="191"/>
      <c r="I506" s="191"/>
      <c r="J506" s="191"/>
      <c r="K506" s="191"/>
      <c r="L506" s="191"/>
      <c r="M506" s="191"/>
      <c r="O506" s="191"/>
      <c r="P506" s="191"/>
      <c r="Q506" s="203"/>
    </row>
    <row r="507" spans="6:17" s="202" customFormat="1">
      <c r="F507" s="191"/>
      <c r="G507" s="191"/>
      <c r="H507" s="191"/>
      <c r="I507" s="191"/>
      <c r="J507" s="191"/>
      <c r="K507" s="191"/>
      <c r="L507" s="191"/>
      <c r="M507" s="191"/>
      <c r="O507" s="191"/>
      <c r="P507" s="191"/>
      <c r="Q507" s="203"/>
    </row>
    <row r="508" spans="6:17" s="202" customFormat="1">
      <c r="F508" s="191"/>
      <c r="G508" s="191"/>
      <c r="H508" s="191"/>
      <c r="I508" s="191"/>
      <c r="J508" s="191"/>
      <c r="K508" s="191"/>
      <c r="L508" s="191"/>
      <c r="M508" s="191"/>
      <c r="O508" s="191"/>
      <c r="P508" s="191"/>
      <c r="Q508" s="203"/>
    </row>
    <row r="509" spans="6:17" s="202" customFormat="1">
      <c r="F509" s="191"/>
      <c r="G509" s="191"/>
      <c r="H509" s="191"/>
      <c r="I509" s="191"/>
      <c r="J509" s="191"/>
      <c r="K509" s="191"/>
      <c r="L509" s="191"/>
      <c r="M509" s="191"/>
      <c r="O509" s="191"/>
      <c r="P509" s="191"/>
      <c r="Q509" s="203"/>
    </row>
    <row r="510" spans="6:17" s="202" customFormat="1">
      <c r="F510" s="191"/>
      <c r="G510" s="191"/>
      <c r="H510" s="191"/>
      <c r="I510" s="191"/>
      <c r="J510" s="191"/>
      <c r="K510" s="191"/>
      <c r="L510" s="191"/>
      <c r="M510" s="191"/>
      <c r="O510" s="191"/>
      <c r="P510" s="191"/>
      <c r="Q510" s="203"/>
    </row>
    <row r="511" spans="6:17" s="202" customFormat="1">
      <c r="F511" s="191"/>
      <c r="G511" s="191"/>
      <c r="H511" s="191"/>
      <c r="I511" s="191"/>
      <c r="J511" s="191"/>
      <c r="K511" s="191"/>
      <c r="L511" s="191"/>
      <c r="M511" s="191"/>
      <c r="O511" s="191"/>
      <c r="P511" s="191"/>
      <c r="Q511" s="203"/>
    </row>
    <row r="512" spans="6:17" s="202" customFormat="1">
      <c r="F512" s="191"/>
      <c r="G512" s="191"/>
      <c r="H512" s="191"/>
      <c r="I512" s="191"/>
      <c r="J512" s="191"/>
      <c r="K512" s="191"/>
      <c r="L512" s="191"/>
      <c r="M512" s="191"/>
      <c r="O512" s="191"/>
      <c r="P512" s="191"/>
      <c r="Q512" s="203"/>
    </row>
    <row r="513" spans="6:17" s="202" customFormat="1">
      <c r="F513" s="191"/>
      <c r="G513" s="191"/>
      <c r="H513" s="191"/>
      <c r="I513" s="191"/>
      <c r="J513" s="191"/>
      <c r="K513" s="191"/>
      <c r="L513" s="191"/>
      <c r="M513" s="191"/>
      <c r="O513" s="191"/>
      <c r="P513" s="191"/>
      <c r="Q513" s="203"/>
    </row>
    <row r="514" spans="6:17" s="202" customFormat="1">
      <c r="F514" s="191"/>
      <c r="G514" s="191"/>
      <c r="H514" s="191"/>
      <c r="I514" s="191"/>
      <c r="J514" s="191"/>
      <c r="K514" s="191"/>
      <c r="L514" s="191"/>
      <c r="M514" s="191"/>
      <c r="O514" s="191"/>
      <c r="P514" s="191"/>
      <c r="Q514" s="203"/>
    </row>
    <row r="515" spans="6:17" s="202" customFormat="1">
      <c r="F515" s="191"/>
      <c r="G515" s="191"/>
      <c r="H515" s="191"/>
      <c r="I515" s="191"/>
      <c r="J515" s="191"/>
      <c r="K515" s="191"/>
      <c r="L515" s="191"/>
      <c r="M515" s="191"/>
      <c r="O515" s="191"/>
      <c r="P515" s="191"/>
      <c r="Q515" s="203"/>
    </row>
    <row r="516" spans="6:17" s="202" customFormat="1">
      <c r="F516" s="191"/>
      <c r="G516" s="191"/>
      <c r="H516" s="191"/>
      <c r="I516" s="191"/>
      <c r="J516" s="191"/>
      <c r="K516" s="191"/>
      <c r="L516" s="191"/>
      <c r="M516" s="191"/>
      <c r="O516" s="191"/>
      <c r="P516" s="191"/>
      <c r="Q516" s="203"/>
    </row>
    <row r="517" spans="6:17" s="202" customFormat="1">
      <c r="F517" s="191"/>
      <c r="G517" s="191"/>
      <c r="H517" s="191"/>
      <c r="I517" s="191"/>
      <c r="J517" s="191"/>
      <c r="K517" s="191"/>
      <c r="L517" s="191"/>
      <c r="M517" s="191"/>
      <c r="O517" s="191"/>
      <c r="P517" s="191"/>
      <c r="Q517" s="203"/>
    </row>
    <row r="518" spans="6:17" s="202" customFormat="1">
      <c r="F518" s="191"/>
      <c r="G518" s="191"/>
      <c r="H518" s="191"/>
      <c r="I518" s="191"/>
      <c r="J518" s="191"/>
      <c r="K518" s="191"/>
      <c r="L518" s="191"/>
      <c r="M518" s="191"/>
      <c r="O518" s="191"/>
      <c r="P518" s="191"/>
      <c r="Q518" s="203"/>
    </row>
    <row r="519" spans="6:17" s="202" customFormat="1">
      <c r="F519" s="191"/>
      <c r="G519" s="191"/>
      <c r="H519" s="191"/>
      <c r="I519" s="191"/>
      <c r="J519" s="191"/>
      <c r="K519" s="191"/>
      <c r="L519" s="191"/>
      <c r="M519" s="191"/>
      <c r="O519" s="191"/>
      <c r="P519" s="191"/>
      <c r="Q519" s="203"/>
    </row>
    <row r="520" spans="6:17" s="202" customFormat="1">
      <c r="F520" s="191"/>
      <c r="G520" s="191"/>
      <c r="H520" s="191"/>
      <c r="I520" s="191"/>
      <c r="J520" s="191"/>
      <c r="K520" s="191"/>
      <c r="L520" s="191"/>
      <c r="M520" s="191"/>
      <c r="O520" s="191"/>
      <c r="P520" s="191"/>
      <c r="Q520" s="203"/>
    </row>
    <row r="521" spans="6:17" s="202" customFormat="1">
      <c r="F521" s="191"/>
      <c r="G521" s="191"/>
      <c r="H521" s="191"/>
      <c r="I521" s="191"/>
      <c r="J521" s="191"/>
      <c r="K521" s="191"/>
      <c r="L521" s="191"/>
      <c r="M521" s="191"/>
      <c r="O521" s="191"/>
      <c r="P521" s="191"/>
      <c r="Q521" s="203"/>
    </row>
    <row r="522" spans="6:17" s="202" customFormat="1">
      <c r="F522" s="191"/>
      <c r="G522" s="191"/>
      <c r="H522" s="191"/>
      <c r="I522" s="191"/>
      <c r="J522" s="191"/>
      <c r="K522" s="191"/>
      <c r="L522" s="191"/>
      <c r="M522" s="191"/>
      <c r="O522" s="191"/>
      <c r="P522" s="191"/>
      <c r="Q522" s="203"/>
    </row>
    <row r="523" spans="6:17" s="202" customFormat="1">
      <c r="F523" s="191"/>
      <c r="G523" s="191"/>
      <c r="H523" s="191"/>
      <c r="I523" s="191"/>
      <c r="J523" s="191"/>
      <c r="K523" s="191"/>
      <c r="L523" s="191"/>
      <c r="M523" s="191"/>
      <c r="O523" s="191"/>
      <c r="P523" s="191"/>
      <c r="Q523" s="203"/>
    </row>
    <row r="524" spans="6:17" s="202" customFormat="1">
      <c r="F524" s="191"/>
      <c r="G524" s="191"/>
      <c r="H524" s="191"/>
      <c r="I524" s="191"/>
      <c r="J524" s="191"/>
      <c r="K524" s="191"/>
      <c r="L524" s="191"/>
      <c r="M524" s="191"/>
      <c r="O524" s="191"/>
      <c r="P524" s="191"/>
      <c r="Q524" s="203"/>
    </row>
    <row r="525" spans="6:17" s="202" customFormat="1">
      <c r="F525" s="191"/>
      <c r="G525" s="191"/>
      <c r="H525" s="191"/>
      <c r="I525" s="191"/>
      <c r="J525" s="191"/>
      <c r="K525" s="191"/>
      <c r="L525" s="191"/>
      <c r="M525" s="191"/>
      <c r="O525" s="191"/>
      <c r="P525" s="191"/>
      <c r="Q525" s="203"/>
    </row>
    <row r="526" spans="6:17" s="202" customFormat="1">
      <c r="F526" s="191"/>
      <c r="G526" s="191"/>
      <c r="H526" s="191"/>
      <c r="I526" s="191"/>
      <c r="J526" s="191"/>
      <c r="K526" s="191"/>
      <c r="L526" s="191"/>
      <c r="M526" s="191"/>
      <c r="O526" s="191"/>
      <c r="P526" s="191"/>
      <c r="Q526" s="203"/>
    </row>
    <row r="527" spans="6:17" s="202" customFormat="1">
      <c r="F527" s="191"/>
      <c r="G527" s="191"/>
      <c r="H527" s="191"/>
      <c r="I527" s="191"/>
      <c r="J527" s="191"/>
      <c r="K527" s="191"/>
      <c r="L527" s="191"/>
      <c r="M527" s="191"/>
      <c r="O527" s="191"/>
      <c r="P527" s="191"/>
      <c r="Q527" s="203"/>
    </row>
    <row r="528" spans="6:17" s="202" customFormat="1">
      <c r="F528" s="191"/>
      <c r="G528" s="191"/>
      <c r="H528" s="191"/>
      <c r="I528" s="191"/>
      <c r="J528" s="191"/>
      <c r="K528" s="191"/>
      <c r="L528" s="191"/>
      <c r="M528" s="191"/>
      <c r="O528" s="191"/>
      <c r="P528" s="191"/>
      <c r="Q528" s="203"/>
    </row>
    <row r="529" spans="6:17" s="202" customFormat="1">
      <c r="F529" s="191"/>
      <c r="G529" s="191"/>
      <c r="H529" s="191"/>
      <c r="I529" s="191"/>
      <c r="J529" s="191"/>
      <c r="K529" s="191"/>
      <c r="L529" s="191"/>
      <c r="M529" s="191"/>
      <c r="O529" s="191"/>
      <c r="P529" s="191"/>
      <c r="Q529" s="203"/>
    </row>
    <row r="530" spans="6:17" s="202" customFormat="1">
      <c r="F530" s="191"/>
      <c r="G530" s="191"/>
      <c r="H530" s="191"/>
      <c r="I530" s="191"/>
      <c r="J530" s="191"/>
      <c r="K530" s="191"/>
      <c r="L530" s="191"/>
      <c r="M530" s="191"/>
      <c r="O530" s="191"/>
      <c r="P530" s="191"/>
      <c r="Q530" s="203"/>
    </row>
    <row r="531" spans="6:17" s="202" customFormat="1">
      <c r="F531" s="191"/>
      <c r="G531" s="191"/>
      <c r="H531" s="191"/>
      <c r="I531" s="191"/>
      <c r="J531" s="191"/>
      <c r="K531" s="191"/>
      <c r="L531" s="191"/>
      <c r="M531" s="191"/>
      <c r="O531" s="191"/>
      <c r="P531" s="191"/>
      <c r="Q531" s="203"/>
    </row>
    <row r="532" spans="6:17" s="202" customFormat="1">
      <c r="F532" s="191"/>
      <c r="G532" s="191"/>
      <c r="H532" s="191"/>
      <c r="I532" s="191"/>
      <c r="J532" s="191"/>
      <c r="K532" s="191"/>
      <c r="L532" s="191"/>
      <c r="M532" s="191"/>
      <c r="O532" s="191"/>
      <c r="P532" s="191"/>
      <c r="Q532" s="203"/>
    </row>
    <row r="533" spans="6:17" s="202" customFormat="1">
      <c r="F533" s="191"/>
      <c r="G533" s="191"/>
      <c r="H533" s="191"/>
      <c r="I533" s="191"/>
      <c r="J533" s="191"/>
      <c r="K533" s="191"/>
      <c r="L533" s="191"/>
      <c r="M533" s="191"/>
      <c r="O533" s="191"/>
      <c r="P533" s="191"/>
      <c r="Q533" s="203"/>
    </row>
    <row r="534" spans="6:17" s="202" customFormat="1">
      <c r="F534" s="191"/>
      <c r="G534" s="191"/>
      <c r="H534" s="191"/>
      <c r="I534" s="191"/>
      <c r="J534" s="191"/>
      <c r="K534" s="191"/>
      <c r="L534" s="191"/>
      <c r="M534" s="191"/>
      <c r="O534" s="191"/>
      <c r="P534" s="191"/>
      <c r="Q534" s="203"/>
    </row>
    <row r="535" spans="6:17" s="202" customFormat="1">
      <c r="F535" s="191"/>
      <c r="G535" s="191"/>
      <c r="H535" s="191"/>
      <c r="I535" s="191"/>
      <c r="J535" s="191"/>
      <c r="K535" s="191"/>
      <c r="L535" s="191"/>
      <c r="M535" s="191"/>
      <c r="O535" s="191"/>
      <c r="P535" s="191"/>
      <c r="Q535" s="203"/>
    </row>
    <row r="536" spans="6:17" s="202" customFormat="1">
      <c r="F536" s="191"/>
      <c r="G536" s="191"/>
      <c r="H536" s="191"/>
      <c r="I536" s="191"/>
      <c r="J536" s="191"/>
      <c r="K536" s="191"/>
      <c r="L536" s="191"/>
      <c r="M536" s="191"/>
      <c r="O536" s="191"/>
      <c r="P536" s="191"/>
      <c r="Q536" s="203"/>
    </row>
    <row r="537" spans="6:17" s="202" customFormat="1">
      <c r="F537" s="191"/>
      <c r="G537" s="191"/>
      <c r="H537" s="191"/>
      <c r="I537" s="191"/>
      <c r="J537" s="191"/>
      <c r="K537" s="191"/>
      <c r="L537" s="191"/>
      <c r="M537" s="191"/>
      <c r="O537" s="191"/>
      <c r="P537" s="191"/>
      <c r="Q537" s="203"/>
    </row>
    <row r="538" spans="6:17" s="202" customFormat="1">
      <c r="F538" s="191"/>
      <c r="G538" s="191"/>
      <c r="H538" s="191"/>
      <c r="I538" s="191"/>
      <c r="J538" s="191"/>
      <c r="K538" s="191"/>
      <c r="L538" s="191"/>
      <c r="M538" s="191"/>
      <c r="O538" s="191"/>
      <c r="P538" s="191"/>
      <c r="Q538" s="203"/>
    </row>
    <row r="539" spans="6:17" s="202" customFormat="1">
      <c r="F539" s="191"/>
      <c r="G539" s="191"/>
      <c r="H539" s="191"/>
      <c r="I539" s="191"/>
      <c r="J539" s="191"/>
      <c r="K539" s="191"/>
      <c r="L539" s="191"/>
      <c r="M539" s="191"/>
      <c r="O539" s="191"/>
      <c r="P539" s="191"/>
      <c r="Q539" s="203"/>
    </row>
    <row r="540" spans="6:17" s="202" customFormat="1">
      <c r="F540" s="191"/>
      <c r="G540" s="191"/>
      <c r="H540" s="191"/>
      <c r="I540" s="191"/>
      <c r="J540" s="191"/>
      <c r="K540" s="191"/>
      <c r="L540" s="191"/>
      <c r="M540" s="191"/>
      <c r="O540" s="191"/>
      <c r="P540" s="191"/>
      <c r="Q540" s="203"/>
    </row>
    <row r="541" spans="6:17" s="202" customFormat="1">
      <c r="F541" s="191"/>
      <c r="G541" s="191"/>
      <c r="H541" s="191"/>
      <c r="I541" s="191"/>
      <c r="J541" s="191"/>
      <c r="K541" s="191"/>
      <c r="L541" s="191"/>
      <c r="M541" s="191"/>
      <c r="O541" s="191"/>
      <c r="P541" s="191"/>
      <c r="Q541" s="203"/>
    </row>
    <row r="542" spans="6:17" s="202" customFormat="1">
      <c r="F542" s="191"/>
      <c r="G542" s="191"/>
      <c r="H542" s="191"/>
      <c r="I542" s="191"/>
      <c r="J542" s="191"/>
      <c r="K542" s="191"/>
      <c r="L542" s="191"/>
      <c r="M542" s="191"/>
      <c r="O542" s="191"/>
      <c r="P542" s="191"/>
      <c r="Q542" s="203"/>
    </row>
    <row r="543" spans="6:17" s="202" customFormat="1">
      <c r="F543" s="191"/>
      <c r="G543" s="191"/>
      <c r="H543" s="191"/>
      <c r="I543" s="191"/>
      <c r="J543" s="191"/>
      <c r="K543" s="191"/>
      <c r="L543" s="191"/>
      <c r="M543" s="191"/>
      <c r="O543" s="191"/>
      <c r="P543" s="191"/>
      <c r="Q543" s="203"/>
    </row>
    <row r="544" spans="6:17" s="202" customFormat="1">
      <c r="F544" s="191"/>
      <c r="G544" s="191"/>
      <c r="H544" s="191"/>
      <c r="I544" s="191"/>
      <c r="J544" s="191"/>
      <c r="K544" s="191"/>
      <c r="L544" s="191"/>
      <c r="M544" s="191"/>
      <c r="O544" s="191"/>
      <c r="P544" s="191"/>
      <c r="Q544" s="203"/>
    </row>
    <row r="545" spans="6:17" s="202" customFormat="1">
      <c r="F545" s="191"/>
      <c r="G545" s="191"/>
      <c r="H545" s="191"/>
      <c r="I545" s="191"/>
      <c r="J545" s="191"/>
      <c r="K545" s="191"/>
      <c r="L545" s="191"/>
      <c r="M545" s="191"/>
      <c r="O545" s="191"/>
      <c r="P545" s="191"/>
      <c r="Q545" s="203"/>
    </row>
    <row r="546" spans="6:17" s="202" customFormat="1">
      <c r="F546" s="191"/>
      <c r="G546" s="191"/>
      <c r="H546" s="191"/>
      <c r="I546" s="191"/>
      <c r="J546" s="191"/>
      <c r="K546" s="191"/>
      <c r="L546" s="191"/>
      <c r="M546" s="191"/>
      <c r="O546" s="191"/>
      <c r="P546" s="191"/>
      <c r="Q546" s="203"/>
    </row>
    <row r="547" spans="6:17" s="202" customFormat="1">
      <c r="F547" s="191"/>
      <c r="G547" s="191"/>
      <c r="H547" s="191"/>
      <c r="I547" s="191"/>
      <c r="J547" s="191"/>
      <c r="K547" s="191"/>
      <c r="L547" s="191"/>
      <c r="M547" s="191"/>
      <c r="O547" s="191"/>
      <c r="P547" s="191"/>
      <c r="Q547" s="203"/>
    </row>
    <row r="548" spans="6:17" s="202" customFormat="1">
      <c r="F548" s="191"/>
      <c r="G548" s="191"/>
      <c r="H548" s="191"/>
      <c r="I548" s="191"/>
      <c r="J548" s="191"/>
      <c r="K548" s="191"/>
      <c r="L548" s="191"/>
      <c r="M548" s="191"/>
      <c r="O548" s="191"/>
      <c r="P548" s="191"/>
      <c r="Q548" s="203"/>
    </row>
    <row r="549" spans="6:17" s="202" customFormat="1">
      <c r="F549" s="191"/>
      <c r="G549" s="191"/>
      <c r="H549" s="191"/>
      <c r="I549" s="191"/>
      <c r="J549" s="191"/>
      <c r="K549" s="191"/>
      <c r="L549" s="191"/>
      <c r="M549" s="191"/>
      <c r="O549" s="191"/>
      <c r="P549" s="191"/>
      <c r="Q549" s="203"/>
    </row>
    <row r="550" spans="6:17" s="202" customFormat="1">
      <c r="F550" s="191"/>
      <c r="G550" s="191"/>
      <c r="H550" s="191"/>
      <c r="I550" s="191"/>
      <c r="J550" s="191"/>
      <c r="K550" s="191"/>
      <c r="L550" s="191"/>
      <c r="M550" s="191"/>
      <c r="O550" s="191"/>
      <c r="P550" s="191"/>
      <c r="Q550" s="203"/>
    </row>
    <row r="551" spans="6:17" s="202" customFormat="1">
      <c r="F551" s="191"/>
      <c r="G551" s="191"/>
      <c r="H551" s="191"/>
      <c r="I551" s="191"/>
      <c r="J551" s="191"/>
      <c r="K551" s="191"/>
      <c r="L551" s="191"/>
      <c r="M551" s="191"/>
      <c r="O551" s="191"/>
      <c r="P551" s="191"/>
      <c r="Q551" s="203"/>
    </row>
    <row r="552" spans="6:17" s="202" customFormat="1">
      <c r="F552" s="191"/>
      <c r="G552" s="191"/>
      <c r="H552" s="191"/>
      <c r="I552" s="191"/>
      <c r="J552" s="191"/>
      <c r="K552" s="191"/>
      <c r="L552" s="191"/>
      <c r="M552" s="191"/>
      <c r="O552" s="191"/>
      <c r="P552" s="191"/>
      <c r="Q552" s="203"/>
    </row>
    <row r="553" spans="6:17" s="202" customFormat="1">
      <c r="F553" s="191"/>
      <c r="G553" s="191"/>
      <c r="H553" s="191"/>
      <c r="I553" s="191"/>
      <c r="J553" s="191"/>
      <c r="K553" s="191"/>
      <c r="L553" s="191"/>
      <c r="M553" s="191"/>
      <c r="O553" s="191"/>
      <c r="P553" s="191"/>
      <c r="Q553" s="203"/>
    </row>
    <row r="554" spans="6:17" s="202" customFormat="1">
      <c r="F554" s="191"/>
      <c r="G554" s="191"/>
      <c r="H554" s="191"/>
      <c r="I554" s="191"/>
      <c r="J554" s="191"/>
      <c r="K554" s="191"/>
      <c r="L554" s="191"/>
      <c r="M554" s="191"/>
      <c r="O554" s="191"/>
      <c r="P554" s="191"/>
      <c r="Q554" s="203"/>
    </row>
    <row r="555" spans="6:17" s="202" customFormat="1">
      <c r="F555" s="191"/>
      <c r="G555" s="191"/>
      <c r="H555" s="191"/>
      <c r="I555" s="191"/>
      <c r="J555" s="191"/>
      <c r="K555" s="191"/>
      <c r="L555" s="191"/>
      <c r="M555" s="191"/>
      <c r="O555" s="191"/>
      <c r="P555" s="191"/>
      <c r="Q555" s="203"/>
    </row>
    <row r="556" spans="6:17" s="202" customFormat="1">
      <c r="F556" s="191"/>
      <c r="G556" s="191"/>
      <c r="H556" s="191"/>
      <c r="I556" s="191"/>
      <c r="J556" s="191"/>
      <c r="K556" s="191"/>
      <c r="L556" s="191"/>
      <c r="M556" s="191"/>
      <c r="O556" s="191"/>
      <c r="P556" s="191"/>
      <c r="Q556" s="203"/>
    </row>
    <row r="557" spans="6:17" s="202" customFormat="1">
      <c r="F557" s="191"/>
      <c r="G557" s="191"/>
      <c r="H557" s="191"/>
      <c r="I557" s="191"/>
      <c r="J557" s="191"/>
      <c r="K557" s="191"/>
      <c r="L557" s="191"/>
      <c r="M557" s="191"/>
      <c r="O557" s="191"/>
      <c r="P557" s="191"/>
      <c r="Q557" s="203"/>
    </row>
    <row r="558" spans="6:17" s="202" customFormat="1">
      <c r="F558" s="191"/>
      <c r="G558" s="191"/>
      <c r="H558" s="191"/>
      <c r="I558" s="191"/>
      <c r="J558" s="191"/>
      <c r="K558" s="191"/>
      <c r="L558" s="191"/>
      <c r="M558" s="191"/>
      <c r="O558" s="191"/>
      <c r="P558" s="191"/>
      <c r="Q558" s="203"/>
    </row>
    <row r="559" spans="6:17" s="202" customFormat="1">
      <c r="F559" s="191"/>
      <c r="G559" s="191"/>
      <c r="H559" s="191"/>
      <c r="I559" s="191"/>
      <c r="J559" s="191"/>
      <c r="K559" s="191"/>
      <c r="L559" s="191"/>
      <c r="M559" s="191"/>
      <c r="O559" s="191"/>
      <c r="P559" s="191"/>
      <c r="Q559" s="203"/>
    </row>
    <row r="560" spans="6:17" s="202" customFormat="1">
      <c r="F560" s="191"/>
      <c r="G560" s="191"/>
      <c r="H560" s="191"/>
      <c r="I560" s="191"/>
      <c r="J560" s="191"/>
      <c r="K560" s="191"/>
      <c r="L560" s="191"/>
      <c r="M560" s="191"/>
      <c r="O560" s="191"/>
      <c r="P560" s="191"/>
      <c r="Q560" s="203"/>
    </row>
    <row r="561" spans="6:17" s="202" customFormat="1">
      <c r="F561" s="191"/>
      <c r="G561" s="191"/>
      <c r="H561" s="191"/>
      <c r="I561" s="191"/>
      <c r="J561" s="191"/>
      <c r="K561" s="191"/>
      <c r="L561" s="191"/>
      <c r="M561" s="191"/>
      <c r="O561" s="191"/>
      <c r="P561" s="191"/>
      <c r="Q561" s="203"/>
    </row>
    <row r="562" spans="6:17" s="202" customFormat="1">
      <c r="F562" s="191"/>
      <c r="G562" s="191"/>
      <c r="H562" s="191"/>
      <c r="I562" s="191"/>
      <c r="J562" s="191"/>
      <c r="K562" s="191"/>
      <c r="L562" s="191"/>
      <c r="M562" s="191"/>
      <c r="O562" s="191"/>
      <c r="P562" s="191"/>
      <c r="Q562" s="203"/>
    </row>
    <row r="563" spans="6:17" s="202" customFormat="1">
      <c r="F563" s="191"/>
      <c r="G563" s="191"/>
      <c r="H563" s="191"/>
      <c r="I563" s="191"/>
      <c r="J563" s="191"/>
      <c r="K563" s="191"/>
      <c r="L563" s="191"/>
      <c r="M563" s="191"/>
      <c r="O563" s="191"/>
      <c r="P563" s="191"/>
      <c r="Q563" s="203"/>
    </row>
    <row r="564" spans="6:17" s="202" customFormat="1">
      <c r="F564" s="191"/>
      <c r="G564" s="191"/>
      <c r="H564" s="191"/>
      <c r="I564" s="191"/>
      <c r="J564" s="191"/>
      <c r="K564" s="191"/>
      <c r="L564" s="191"/>
      <c r="M564" s="191"/>
      <c r="O564" s="191"/>
      <c r="P564" s="191"/>
      <c r="Q564" s="203"/>
    </row>
    <row r="565" spans="6:17" s="202" customFormat="1">
      <c r="F565" s="191"/>
      <c r="G565" s="191"/>
      <c r="H565" s="191"/>
      <c r="I565" s="191"/>
      <c r="J565" s="191"/>
      <c r="K565" s="191"/>
      <c r="L565" s="191"/>
      <c r="M565" s="191"/>
      <c r="O565" s="191"/>
      <c r="P565" s="191"/>
      <c r="Q565" s="203"/>
    </row>
    <row r="566" spans="6:17" s="202" customFormat="1">
      <c r="F566" s="191"/>
      <c r="G566" s="191"/>
      <c r="H566" s="191"/>
      <c r="I566" s="191"/>
      <c r="J566" s="191"/>
      <c r="K566" s="191"/>
      <c r="L566" s="191"/>
      <c r="M566" s="191"/>
      <c r="O566" s="191"/>
      <c r="P566" s="191"/>
      <c r="Q566" s="203"/>
    </row>
    <row r="567" spans="6:17" s="202" customFormat="1">
      <c r="F567" s="191"/>
      <c r="G567" s="191"/>
      <c r="H567" s="191"/>
      <c r="I567" s="191"/>
      <c r="J567" s="191"/>
      <c r="K567" s="191"/>
      <c r="L567" s="191"/>
      <c r="M567" s="191"/>
      <c r="O567" s="191"/>
      <c r="P567" s="191"/>
      <c r="Q567" s="203"/>
    </row>
    <row r="568" spans="6:17" s="202" customFormat="1">
      <c r="F568" s="191"/>
      <c r="G568" s="191"/>
      <c r="H568" s="191"/>
      <c r="I568" s="191"/>
      <c r="J568" s="191"/>
      <c r="K568" s="191"/>
      <c r="L568" s="191"/>
      <c r="M568" s="191"/>
      <c r="O568" s="191"/>
      <c r="P568" s="191"/>
      <c r="Q568" s="203"/>
    </row>
    <row r="569" spans="6:17" s="202" customFormat="1">
      <c r="F569" s="191"/>
      <c r="G569" s="191"/>
      <c r="H569" s="191"/>
      <c r="I569" s="191"/>
      <c r="J569" s="191"/>
      <c r="K569" s="191"/>
      <c r="L569" s="191"/>
      <c r="M569" s="191"/>
      <c r="O569" s="191"/>
      <c r="P569" s="191"/>
      <c r="Q569" s="203"/>
    </row>
    <row r="570" spans="6:17" s="202" customFormat="1">
      <c r="F570" s="191"/>
      <c r="G570" s="191"/>
      <c r="H570" s="191"/>
      <c r="I570" s="191"/>
      <c r="J570" s="191"/>
      <c r="K570" s="191"/>
      <c r="L570" s="191"/>
      <c r="M570" s="191"/>
      <c r="O570" s="191"/>
      <c r="P570" s="191"/>
      <c r="Q570" s="203"/>
    </row>
    <row r="571" spans="6:17" s="202" customFormat="1">
      <c r="F571" s="191"/>
      <c r="G571" s="191"/>
      <c r="H571" s="191"/>
      <c r="I571" s="191"/>
      <c r="J571" s="191"/>
      <c r="K571" s="191"/>
      <c r="L571" s="191"/>
      <c r="M571" s="191"/>
      <c r="O571" s="191"/>
      <c r="P571" s="191"/>
      <c r="Q571" s="203"/>
    </row>
    <row r="572" spans="6:17" s="202" customFormat="1">
      <c r="F572" s="191"/>
      <c r="G572" s="191"/>
      <c r="H572" s="191"/>
      <c r="I572" s="191"/>
      <c r="J572" s="191"/>
      <c r="K572" s="191"/>
      <c r="L572" s="191"/>
      <c r="M572" s="191"/>
      <c r="O572" s="191"/>
      <c r="P572" s="191"/>
      <c r="Q572" s="203"/>
    </row>
    <row r="573" spans="6:17" s="202" customFormat="1">
      <c r="F573" s="191"/>
      <c r="G573" s="191"/>
      <c r="H573" s="191"/>
      <c r="I573" s="191"/>
      <c r="J573" s="191"/>
      <c r="K573" s="191"/>
      <c r="L573" s="191"/>
      <c r="M573" s="191"/>
      <c r="O573" s="191"/>
      <c r="P573" s="191"/>
      <c r="Q573" s="203"/>
    </row>
    <row r="574" spans="6:17" s="202" customFormat="1">
      <c r="F574" s="191"/>
      <c r="G574" s="191"/>
      <c r="H574" s="191"/>
      <c r="I574" s="191"/>
      <c r="J574" s="191"/>
      <c r="K574" s="191"/>
      <c r="L574" s="191"/>
      <c r="M574" s="191"/>
      <c r="O574" s="191"/>
      <c r="P574" s="191"/>
      <c r="Q574" s="203"/>
    </row>
    <row r="575" spans="6:17" s="202" customFormat="1">
      <c r="F575" s="191"/>
      <c r="G575" s="191"/>
      <c r="H575" s="191"/>
      <c r="I575" s="191"/>
      <c r="J575" s="191"/>
      <c r="K575" s="191"/>
      <c r="L575" s="191"/>
      <c r="M575" s="191"/>
      <c r="O575" s="191"/>
      <c r="P575" s="191"/>
      <c r="Q575" s="203"/>
    </row>
    <row r="576" spans="6:17" s="202" customFormat="1">
      <c r="F576" s="191"/>
      <c r="G576" s="191"/>
      <c r="H576" s="191"/>
      <c r="I576" s="191"/>
      <c r="J576" s="191"/>
      <c r="K576" s="191"/>
      <c r="L576" s="191"/>
      <c r="M576" s="191"/>
      <c r="O576" s="191"/>
      <c r="P576" s="191"/>
      <c r="Q576" s="203"/>
    </row>
    <row r="577" spans="6:17" s="202" customFormat="1">
      <c r="F577" s="191"/>
      <c r="G577" s="191"/>
      <c r="H577" s="191"/>
      <c r="I577" s="191"/>
      <c r="J577" s="191"/>
      <c r="K577" s="191"/>
      <c r="L577" s="191"/>
      <c r="M577" s="191"/>
      <c r="O577" s="191"/>
      <c r="P577" s="191"/>
      <c r="Q577" s="203"/>
    </row>
    <row r="578" spans="6:17" s="202" customFormat="1">
      <c r="F578" s="191"/>
      <c r="G578" s="191"/>
      <c r="H578" s="191"/>
      <c r="I578" s="191"/>
      <c r="J578" s="191"/>
      <c r="K578" s="191"/>
      <c r="L578" s="191"/>
      <c r="M578" s="191"/>
      <c r="O578" s="191"/>
      <c r="P578" s="191"/>
      <c r="Q578" s="203"/>
    </row>
    <row r="579" spans="6:17" s="202" customFormat="1">
      <c r="F579" s="191"/>
      <c r="G579" s="191"/>
      <c r="H579" s="191"/>
      <c r="I579" s="191"/>
      <c r="J579" s="191"/>
      <c r="K579" s="191"/>
      <c r="L579" s="191"/>
      <c r="M579" s="191"/>
      <c r="O579" s="191"/>
      <c r="P579" s="191"/>
      <c r="Q579" s="203"/>
    </row>
    <row r="580" spans="6:17" s="202" customFormat="1">
      <c r="F580" s="191"/>
      <c r="G580" s="191"/>
      <c r="H580" s="191"/>
      <c r="I580" s="191"/>
      <c r="J580" s="191"/>
      <c r="K580" s="191"/>
      <c r="L580" s="191"/>
      <c r="M580" s="191"/>
      <c r="O580" s="191"/>
      <c r="P580" s="191"/>
      <c r="Q580" s="203"/>
    </row>
    <row r="581" spans="6:17" s="202" customFormat="1">
      <c r="F581" s="191"/>
      <c r="G581" s="191"/>
      <c r="H581" s="191"/>
      <c r="I581" s="191"/>
      <c r="J581" s="191"/>
      <c r="K581" s="191"/>
      <c r="L581" s="191"/>
      <c r="M581" s="191"/>
      <c r="O581" s="191"/>
      <c r="P581" s="191"/>
      <c r="Q581" s="203"/>
    </row>
    <row r="582" spans="6:17" s="202" customFormat="1">
      <c r="F582" s="191"/>
      <c r="G582" s="191"/>
      <c r="H582" s="191"/>
      <c r="I582" s="191"/>
      <c r="J582" s="191"/>
      <c r="K582" s="191"/>
      <c r="L582" s="191"/>
      <c r="M582" s="191"/>
      <c r="O582" s="191"/>
      <c r="P582" s="191"/>
      <c r="Q582" s="203"/>
    </row>
    <row r="583" spans="6:17" s="202" customFormat="1">
      <c r="F583" s="191"/>
      <c r="G583" s="191"/>
      <c r="H583" s="191"/>
      <c r="I583" s="191"/>
      <c r="J583" s="191"/>
      <c r="K583" s="191"/>
      <c r="L583" s="191"/>
      <c r="M583" s="191"/>
      <c r="O583" s="191"/>
      <c r="P583" s="191"/>
      <c r="Q583" s="203"/>
    </row>
    <row r="584" spans="6:17" s="202" customFormat="1">
      <c r="F584" s="191"/>
      <c r="G584" s="191"/>
      <c r="H584" s="191"/>
      <c r="I584" s="191"/>
      <c r="J584" s="191"/>
      <c r="K584" s="191"/>
      <c r="L584" s="191"/>
      <c r="M584" s="191"/>
      <c r="O584" s="191"/>
      <c r="P584" s="191"/>
      <c r="Q584" s="203"/>
    </row>
    <row r="585" spans="6:17" s="202" customFormat="1">
      <c r="F585" s="191"/>
      <c r="G585" s="191"/>
      <c r="H585" s="191"/>
      <c r="I585" s="191"/>
      <c r="J585" s="191"/>
      <c r="K585" s="191"/>
      <c r="L585" s="191"/>
      <c r="M585" s="191"/>
      <c r="O585" s="191"/>
      <c r="P585" s="191"/>
      <c r="Q585" s="203"/>
    </row>
    <row r="586" spans="6:17" s="202" customFormat="1">
      <c r="F586" s="191"/>
      <c r="G586" s="191"/>
      <c r="H586" s="191"/>
      <c r="I586" s="191"/>
      <c r="J586" s="191"/>
      <c r="K586" s="191"/>
      <c r="L586" s="191"/>
      <c r="M586" s="191"/>
      <c r="O586" s="191"/>
      <c r="P586" s="191"/>
      <c r="Q586" s="203"/>
    </row>
    <row r="587" spans="6:17" s="202" customFormat="1">
      <c r="F587" s="191"/>
      <c r="G587" s="191"/>
      <c r="H587" s="191"/>
      <c r="I587" s="191"/>
      <c r="J587" s="191"/>
      <c r="K587" s="191"/>
      <c r="L587" s="191"/>
      <c r="M587" s="191"/>
      <c r="O587" s="191"/>
      <c r="P587" s="191"/>
      <c r="Q587" s="203"/>
    </row>
    <row r="588" spans="6:17" s="202" customFormat="1">
      <c r="F588" s="191"/>
      <c r="G588" s="191"/>
      <c r="H588" s="191"/>
      <c r="I588" s="191"/>
      <c r="J588" s="191"/>
      <c r="K588" s="191"/>
      <c r="L588" s="191"/>
      <c r="M588" s="191"/>
      <c r="O588" s="191"/>
      <c r="P588" s="191"/>
      <c r="Q588" s="203"/>
    </row>
    <row r="589" spans="6:17" s="202" customFormat="1">
      <c r="F589" s="191"/>
      <c r="G589" s="191"/>
      <c r="H589" s="191"/>
      <c r="I589" s="191"/>
      <c r="J589" s="191"/>
      <c r="K589" s="191"/>
      <c r="L589" s="191"/>
      <c r="M589" s="191"/>
      <c r="O589" s="191"/>
      <c r="P589" s="191"/>
      <c r="Q589" s="203"/>
    </row>
    <row r="590" spans="6:17" s="202" customFormat="1">
      <c r="F590" s="191"/>
      <c r="G590" s="191"/>
      <c r="H590" s="191"/>
      <c r="I590" s="191"/>
      <c r="J590" s="191"/>
      <c r="K590" s="191"/>
      <c r="L590" s="191"/>
      <c r="M590" s="191"/>
      <c r="O590" s="191"/>
      <c r="P590" s="191"/>
      <c r="Q590" s="203"/>
    </row>
    <row r="591" spans="6:17" s="202" customFormat="1">
      <c r="F591" s="191"/>
      <c r="G591" s="191"/>
      <c r="H591" s="191"/>
      <c r="I591" s="191"/>
      <c r="J591" s="191"/>
      <c r="K591" s="191"/>
      <c r="L591" s="191"/>
      <c r="M591" s="191"/>
      <c r="O591" s="191"/>
      <c r="P591" s="191"/>
      <c r="Q591" s="203"/>
    </row>
    <row r="592" spans="6:17" s="202" customFormat="1">
      <c r="F592" s="191"/>
      <c r="G592" s="191"/>
      <c r="H592" s="191"/>
      <c r="I592" s="191"/>
      <c r="J592" s="191"/>
      <c r="K592" s="191"/>
      <c r="L592" s="191"/>
      <c r="M592" s="191"/>
      <c r="O592" s="191"/>
      <c r="P592" s="191"/>
      <c r="Q592" s="203"/>
    </row>
    <row r="593" spans="6:17" s="202" customFormat="1">
      <c r="F593" s="191"/>
      <c r="G593" s="191"/>
      <c r="H593" s="191"/>
      <c r="I593" s="191"/>
      <c r="J593" s="191"/>
      <c r="K593" s="191"/>
      <c r="L593" s="191"/>
      <c r="M593" s="191"/>
      <c r="O593" s="191"/>
      <c r="P593" s="191"/>
      <c r="Q593" s="203"/>
    </row>
    <row r="594" spans="6:17" s="202" customFormat="1">
      <c r="F594" s="191"/>
      <c r="G594" s="191"/>
      <c r="H594" s="191"/>
      <c r="I594" s="191"/>
      <c r="J594" s="191"/>
      <c r="K594" s="191"/>
      <c r="L594" s="191"/>
      <c r="M594" s="191"/>
      <c r="O594" s="191"/>
      <c r="P594" s="191"/>
      <c r="Q594" s="203"/>
    </row>
    <row r="595" spans="6:17" s="202" customFormat="1">
      <c r="F595" s="191"/>
      <c r="G595" s="191"/>
      <c r="H595" s="191"/>
      <c r="I595" s="191"/>
      <c r="J595" s="191"/>
      <c r="K595" s="191"/>
      <c r="L595" s="191"/>
      <c r="M595" s="191"/>
      <c r="O595" s="191"/>
      <c r="P595" s="191"/>
      <c r="Q595" s="203"/>
    </row>
    <row r="596" spans="6:17" s="202" customFormat="1">
      <c r="F596" s="191"/>
      <c r="G596" s="191"/>
      <c r="H596" s="191"/>
      <c r="I596" s="191"/>
      <c r="J596" s="191"/>
      <c r="K596" s="191"/>
      <c r="L596" s="191"/>
      <c r="M596" s="191"/>
      <c r="O596" s="191"/>
      <c r="P596" s="191"/>
      <c r="Q596" s="203"/>
    </row>
    <row r="597" spans="6:17" s="202" customFormat="1">
      <c r="F597" s="191"/>
      <c r="G597" s="191"/>
      <c r="H597" s="191"/>
      <c r="I597" s="191"/>
      <c r="J597" s="191"/>
      <c r="K597" s="191"/>
      <c r="L597" s="191"/>
      <c r="M597" s="191"/>
      <c r="O597" s="191"/>
      <c r="P597" s="191"/>
      <c r="Q597" s="203"/>
    </row>
    <row r="598" spans="6:17" s="202" customFormat="1">
      <c r="F598" s="191"/>
      <c r="G598" s="191"/>
      <c r="H598" s="191"/>
      <c r="I598" s="191"/>
      <c r="J598" s="191"/>
      <c r="K598" s="191"/>
      <c r="L598" s="191"/>
      <c r="M598" s="191"/>
      <c r="O598" s="191"/>
      <c r="P598" s="191"/>
      <c r="Q598" s="203"/>
    </row>
    <row r="599" spans="6:17" s="202" customFormat="1">
      <c r="F599" s="191"/>
      <c r="G599" s="191"/>
      <c r="H599" s="191"/>
      <c r="I599" s="191"/>
      <c r="J599" s="191"/>
      <c r="K599" s="191"/>
      <c r="L599" s="191"/>
      <c r="M599" s="191"/>
      <c r="O599" s="191"/>
      <c r="P599" s="191"/>
      <c r="Q599" s="203"/>
    </row>
    <row r="600" spans="6:17" s="202" customFormat="1">
      <c r="F600" s="191"/>
      <c r="G600" s="191"/>
      <c r="H600" s="191"/>
      <c r="I600" s="191"/>
      <c r="J600" s="191"/>
      <c r="K600" s="191"/>
      <c r="L600" s="191"/>
      <c r="M600" s="191"/>
      <c r="O600" s="191"/>
      <c r="P600" s="191"/>
      <c r="Q600" s="203"/>
    </row>
    <row r="601" spans="6:17" s="202" customFormat="1">
      <c r="F601" s="191"/>
      <c r="G601" s="191"/>
      <c r="H601" s="191"/>
      <c r="I601" s="191"/>
      <c r="J601" s="191"/>
      <c r="K601" s="191"/>
      <c r="L601" s="191"/>
      <c r="M601" s="191"/>
      <c r="O601" s="191"/>
      <c r="P601" s="191"/>
      <c r="Q601" s="203"/>
    </row>
    <row r="602" spans="6:17" s="202" customFormat="1">
      <c r="F602" s="191"/>
      <c r="G602" s="191"/>
      <c r="H602" s="191"/>
      <c r="I602" s="191"/>
      <c r="J602" s="191"/>
      <c r="K602" s="191"/>
      <c r="L602" s="191"/>
      <c r="M602" s="191"/>
      <c r="O602" s="191"/>
      <c r="P602" s="191"/>
      <c r="Q602" s="203"/>
    </row>
    <row r="603" spans="6:17" s="202" customFormat="1">
      <c r="F603" s="191"/>
      <c r="G603" s="191"/>
      <c r="H603" s="191"/>
      <c r="I603" s="191"/>
      <c r="J603" s="191"/>
      <c r="K603" s="191"/>
      <c r="L603" s="191"/>
      <c r="M603" s="191"/>
      <c r="O603" s="191"/>
      <c r="P603" s="191"/>
      <c r="Q603" s="203"/>
    </row>
    <row r="604" spans="6:17" s="202" customFormat="1">
      <c r="F604" s="191"/>
      <c r="G604" s="191"/>
      <c r="H604" s="191"/>
      <c r="I604" s="191"/>
      <c r="J604" s="191"/>
      <c r="K604" s="191"/>
      <c r="L604" s="191"/>
      <c r="M604" s="191"/>
      <c r="O604" s="191"/>
      <c r="P604" s="191"/>
      <c r="Q604" s="203"/>
    </row>
    <row r="605" spans="6:17" s="202" customFormat="1">
      <c r="F605" s="191"/>
      <c r="G605" s="191"/>
      <c r="H605" s="191"/>
      <c r="I605" s="191"/>
      <c r="J605" s="191"/>
      <c r="K605" s="191"/>
      <c r="L605" s="191"/>
      <c r="M605" s="191"/>
      <c r="O605" s="191"/>
      <c r="P605" s="191"/>
      <c r="Q605" s="203"/>
    </row>
    <row r="606" spans="6:17" s="202" customFormat="1">
      <c r="F606" s="191"/>
      <c r="G606" s="191"/>
      <c r="H606" s="191"/>
      <c r="I606" s="191"/>
      <c r="J606" s="191"/>
      <c r="K606" s="191"/>
      <c r="L606" s="191"/>
      <c r="M606" s="191"/>
      <c r="O606" s="191"/>
      <c r="P606" s="191"/>
      <c r="Q606" s="203"/>
    </row>
    <row r="607" spans="6:17" s="202" customFormat="1">
      <c r="F607" s="191"/>
      <c r="G607" s="191"/>
      <c r="H607" s="191"/>
      <c r="I607" s="191"/>
      <c r="J607" s="191"/>
      <c r="K607" s="191"/>
      <c r="L607" s="191"/>
      <c r="M607" s="191"/>
      <c r="O607" s="191"/>
      <c r="P607" s="191"/>
      <c r="Q607" s="203"/>
    </row>
    <row r="608" spans="6:17" s="202" customFormat="1">
      <c r="F608" s="191"/>
      <c r="G608" s="191"/>
      <c r="H608" s="191"/>
      <c r="I608" s="191"/>
      <c r="J608" s="191"/>
      <c r="K608" s="191"/>
      <c r="L608" s="191"/>
      <c r="M608" s="191"/>
      <c r="O608" s="191"/>
      <c r="P608" s="191"/>
      <c r="Q608" s="203"/>
    </row>
    <row r="609" spans="6:17" s="202" customFormat="1">
      <c r="F609" s="191"/>
      <c r="G609" s="191"/>
      <c r="H609" s="191"/>
      <c r="I609" s="191"/>
      <c r="J609" s="191"/>
      <c r="K609" s="191"/>
      <c r="L609" s="191"/>
      <c r="M609" s="191"/>
      <c r="O609" s="191"/>
      <c r="P609" s="191"/>
      <c r="Q609" s="203"/>
    </row>
    <row r="610" spans="6:17" s="202" customFormat="1">
      <c r="F610" s="191"/>
      <c r="G610" s="191"/>
      <c r="H610" s="191"/>
      <c r="I610" s="191"/>
      <c r="J610" s="191"/>
      <c r="K610" s="191"/>
      <c r="L610" s="191"/>
      <c r="M610" s="191"/>
      <c r="O610" s="191"/>
      <c r="P610" s="191"/>
      <c r="Q610" s="203"/>
    </row>
    <row r="611" spans="6:17" s="202" customFormat="1">
      <c r="F611" s="191"/>
      <c r="G611" s="191"/>
      <c r="H611" s="191"/>
      <c r="I611" s="191"/>
      <c r="J611" s="191"/>
      <c r="K611" s="191"/>
      <c r="L611" s="191"/>
      <c r="M611" s="191"/>
      <c r="O611" s="191"/>
      <c r="P611" s="191"/>
      <c r="Q611" s="203"/>
    </row>
    <row r="612" spans="6:17" s="202" customFormat="1">
      <c r="F612" s="191"/>
      <c r="G612" s="191"/>
      <c r="H612" s="191"/>
      <c r="I612" s="191"/>
      <c r="J612" s="191"/>
      <c r="K612" s="191"/>
      <c r="L612" s="191"/>
      <c r="M612" s="191"/>
      <c r="O612" s="191"/>
      <c r="P612" s="191"/>
      <c r="Q612" s="203"/>
    </row>
    <row r="613" spans="6:17" s="202" customFormat="1">
      <c r="F613" s="191"/>
      <c r="G613" s="191"/>
      <c r="H613" s="191"/>
      <c r="I613" s="191"/>
      <c r="J613" s="191"/>
      <c r="K613" s="191"/>
      <c r="L613" s="191"/>
      <c r="M613" s="191"/>
      <c r="O613" s="191"/>
      <c r="P613" s="191"/>
      <c r="Q613" s="203"/>
    </row>
    <row r="614" spans="6:17" s="202" customFormat="1">
      <c r="F614" s="191"/>
      <c r="G614" s="191"/>
      <c r="H614" s="191"/>
      <c r="I614" s="191"/>
      <c r="J614" s="191"/>
      <c r="K614" s="191"/>
      <c r="L614" s="191"/>
      <c r="M614" s="191"/>
      <c r="O614" s="191"/>
      <c r="P614" s="191"/>
      <c r="Q614" s="203"/>
    </row>
    <row r="615" spans="6:17" s="202" customFormat="1">
      <c r="F615" s="191"/>
      <c r="G615" s="191"/>
      <c r="H615" s="191"/>
      <c r="I615" s="191"/>
      <c r="J615" s="191"/>
      <c r="K615" s="191"/>
      <c r="L615" s="191"/>
      <c r="M615" s="191"/>
      <c r="O615" s="191"/>
      <c r="P615" s="191"/>
      <c r="Q615" s="203"/>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8" customWidth="1"/>
    <col min="4" max="4" width="6.5546875" style="6" customWidth="1"/>
    <col min="5" max="5" width="16.109375" style="6" customWidth="1"/>
    <col min="6" max="6" width="12.88671875" style="6" customWidth="1"/>
    <col min="7" max="7" width="30.5546875" style="206" bestFit="1" customWidth="1"/>
    <col min="8" max="8" width="31.5546875" style="6" customWidth="1"/>
    <col min="9" max="9" width="14.5546875" style="206" bestFit="1" customWidth="1"/>
    <col min="10" max="10" width="11.88671875" style="209"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6" customFormat="1" ht="15.75" customHeight="1">
      <c r="A1" s="466" t="s">
        <v>1074</v>
      </c>
      <c r="B1" s="467"/>
      <c r="C1" s="467"/>
      <c r="D1" s="467"/>
      <c r="E1" s="467"/>
      <c r="F1" s="467"/>
      <c r="G1" s="468"/>
      <c r="H1" s="469" t="s">
        <v>1075</v>
      </c>
      <c r="I1" s="470"/>
      <c r="J1" s="470"/>
      <c r="K1" s="471"/>
      <c r="L1" s="472" t="s">
        <v>1076</v>
      </c>
      <c r="M1" s="473"/>
      <c r="N1" s="473"/>
      <c r="O1" s="473"/>
      <c r="P1" s="473"/>
      <c r="Q1" s="473"/>
      <c r="R1" s="474" t="s">
        <v>1077</v>
      </c>
      <c r="S1" s="475"/>
      <c r="T1" s="475"/>
      <c r="U1" s="475"/>
      <c r="V1" s="475"/>
      <c r="W1" s="475"/>
      <c r="X1" s="475"/>
      <c r="Y1" s="475"/>
      <c r="Z1" s="475"/>
      <c r="AA1" s="475"/>
      <c r="AB1" s="476" t="s">
        <v>1078</v>
      </c>
      <c r="AC1" s="476"/>
      <c r="AD1" s="476"/>
      <c r="AE1" s="476"/>
      <c r="AF1" s="476"/>
      <c r="AG1" s="476"/>
      <c r="AH1" s="476"/>
      <c r="AI1" s="476"/>
      <c r="AJ1" s="476"/>
      <c r="AK1" s="476"/>
    </row>
    <row r="2" spans="1:37" s="229" customFormat="1" ht="54" customHeight="1">
      <c r="A2" s="224" t="s">
        <v>1079</v>
      </c>
      <c r="B2" s="224" t="s">
        <v>1080</v>
      </c>
      <c r="C2" s="224" t="s">
        <v>1081</v>
      </c>
      <c r="D2" s="224" t="s">
        <v>1082</v>
      </c>
      <c r="E2" s="224" t="s">
        <v>1083</v>
      </c>
      <c r="F2" s="224" t="s">
        <v>1084</v>
      </c>
      <c r="G2" s="224" t="s">
        <v>1085</v>
      </c>
      <c r="H2" s="225" t="s">
        <v>1086</v>
      </c>
      <c r="I2" s="225" t="s">
        <v>1087</v>
      </c>
      <c r="J2" s="225" t="s">
        <v>1088</v>
      </c>
      <c r="K2" s="225" t="s">
        <v>1089</v>
      </c>
      <c r="L2" s="226" t="s">
        <v>1090</v>
      </c>
      <c r="M2" s="226" t="s">
        <v>1091</v>
      </c>
      <c r="N2" s="226" t="s">
        <v>1092</v>
      </c>
      <c r="O2" s="226" t="s">
        <v>1093</v>
      </c>
      <c r="P2" s="226" t="s">
        <v>1094</v>
      </c>
      <c r="Q2" s="226" t="s">
        <v>1095</v>
      </c>
      <c r="R2" s="227" t="s">
        <v>1096</v>
      </c>
      <c r="S2" s="227" t="s">
        <v>1097</v>
      </c>
      <c r="T2" s="227" t="s">
        <v>1098</v>
      </c>
      <c r="U2" s="227" t="s">
        <v>1099</v>
      </c>
      <c r="V2" s="227" t="s">
        <v>1100</v>
      </c>
      <c r="W2" s="227" t="s">
        <v>1101</v>
      </c>
      <c r="X2" s="227" t="s">
        <v>1102</v>
      </c>
      <c r="Y2" s="227" t="s">
        <v>1103</v>
      </c>
      <c r="Z2" s="227" t="s">
        <v>1104</v>
      </c>
      <c r="AA2" s="227" t="s">
        <v>1105</v>
      </c>
      <c r="AB2" s="228" t="s">
        <v>1106</v>
      </c>
      <c r="AC2" s="228" t="s">
        <v>1107</v>
      </c>
      <c r="AD2" s="228" t="s">
        <v>1108</v>
      </c>
      <c r="AE2" s="228" t="s">
        <v>1109</v>
      </c>
      <c r="AF2" s="228" t="s">
        <v>1110</v>
      </c>
      <c r="AG2" s="228" t="s">
        <v>1111</v>
      </c>
      <c r="AH2" s="228" t="s">
        <v>1112</v>
      </c>
      <c r="AI2" s="228" t="s">
        <v>1113</v>
      </c>
      <c r="AJ2" s="228" t="s">
        <v>1114</v>
      </c>
      <c r="AK2" s="228" t="s">
        <v>1115</v>
      </c>
    </row>
    <row r="3" spans="1:37" s="230" customFormat="1" ht="15.75" customHeight="1">
      <c r="A3" s="230" t="s">
        <v>286</v>
      </c>
      <c r="B3" s="30" t="s">
        <v>959</v>
      </c>
      <c r="E3" s="230" t="s">
        <v>1155</v>
      </c>
      <c r="G3" s="230" t="str">
        <f>B3</f>
        <v>Name</v>
      </c>
      <c r="H3" s="15" t="s">
        <v>1117</v>
      </c>
      <c r="M3" s="230" t="s">
        <v>1118</v>
      </c>
    </row>
    <row r="4" spans="1:37" s="230" customFormat="1" ht="15.75" customHeight="1">
      <c r="A4" s="230" t="s">
        <v>286</v>
      </c>
      <c r="B4" s="30" t="s">
        <v>1119</v>
      </c>
      <c r="E4" s="230" t="s">
        <v>1155</v>
      </c>
      <c r="G4" s="30" t="s">
        <v>1120</v>
      </c>
      <c r="H4" s="15" t="s">
        <v>1121</v>
      </c>
      <c r="M4" s="230" t="str">
        <f>M3</f>
        <v>CategoryMap!B6</v>
      </c>
    </row>
    <row r="5" spans="1:37" s="230" customFormat="1" ht="15.75" customHeight="1">
      <c r="A5" s="230" t="s">
        <v>286</v>
      </c>
      <c r="B5" s="30" t="s">
        <v>960</v>
      </c>
      <c r="E5" s="230" t="s">
        <v>1155</v>
      </c>
      <c r="G5" s="30" t="s">
        <v>1122</v>
      </c>
      <c r="H5" s="15" t="s">
        <v>960</v>
      </c>
      <c r="M5" s="230" t="str">
        <f>M4</f>
        <v>CategoryMap!B6</v>
      </c>
    </row>
    <row r="6" spans="1:37" s="230" customFormat="1" ht="15.75" customHeight="1">
      <c r="A6" s="230" t="s">
        <v>286</v>
      </c>
      <c r="B6" s="30" t="s">
        <v>961</v>
      </c>
      <c r="E6" s="230" t="s">
        <v>1155</v>
      </c>
      <c r="G6" s="30" t="s">
        <v>1123</v>
      </c>
      <c r="H6" s="15" t="s">
        <v>961</v>
      </c>
      <c r="K6" s="231"/>
      <c r="M6" s="230" t="str">
        <f>M5</f>
        <v>CategoryMap!B6</v>
      </c>
    </row>
    <row r="7" spans="1:37" s="230" customFormat="1" ht="15.75" customHeight="1">
      <c r="A7" s="230" t="s">
        <v>286</v>
      </c>
      <c r="B7" s="30" t="s">
        <v>962</v>
      </c>
      <c r="E7" s="230" t="s">
        <v>1155</v>
      </c>
      <c r="G7" s="30" t="s">
        <v>1124</v>
      </c>
      <c r="H7" s="15" t="s">
        <v>1125</v>
      </c>
      <c r="K7" s="231"/>
      <c r="M7" s="230" t="str">
        <f>M6</f>
        <v>CategoryMap!B6</v>
      </c>
    </row>
    <row r="8" spans="1:37" s="230" customFormat="1" ht="15.75" customHeight="1">
      <c r="A8" s="230" t="s">
        <v>286</v>
      </c>
      <c r="B8" s="30" t="s">
        <v>875</v>
      </c>
      <c r="E8" s="230" t="s">
        <v>1155</v>
      </c>
      <c r="G8" s="30" t="s">
        <v>1126</v>
      </c>
      <c r="H8" s="15" t="s">
        <v>1127</v>
      </c>
      <c r="K8" s="231"/>
      <c r="M8" s="230" t="str">
        <f>M7</f>
        <v>CategoryMap!B6</v>
      </c>
    </row>
    <row r="9" spans="1:37" s="232" customFormat="1" ht="15.75" customHeight="1">
      <c r="A9" s="232" t="s">
        <v>285</v>
      </c>
      <c r="B9" s="233" t="str">
        <f>SUBSTITUTE(H9, " ", "_")</f>
        <v>Name</v>
      </c>
      <c r="E9" s="232" t="s">
        <v>1155</v>
      </c>
      <c r="H9" s="233" t="s">
        <v>1156</v>
      </c>
      <c r="M9" s="232" t="s">
        <v>1157</v>
      </c>
    </row>
    <row r="10" spans="1:37" s="230" customFormat="1" ht="15.75" customHeight="1">
      <c r="A10" s="230" t="str">
        <f>A9</f>
        <v>Terms</v>
      </c>
      <c r="B10" s="234" t="str">
        <f>SUBSTITUTE(H10, " ", "_")</f>
        <v>Artifact_Type</v>
      </c>
      <c r="E10" s="230" t="s">
        <v>1155</v>
      </c>
      <c r="H10" s="234" t="s">
        <v>1158</v>
      </c>
      <c r="M10" s="230" t="str">
        <f>M9</f>
        <v>Terms!B6</v>
      </c>
    </row>
    <row r="11" spans="1:37" s="230" customFormat="1" ht="15.75" customHeight="1">
      <c r="A11" s="230" t="str">
        <f t="shared" ref="A11:A23" si="0">A10</f>
        <v>Terms</v>
      </c>
      <c r="B11" s="234" t="str">
        <f t="shared" ref="B11:B22" si="1">SUBSTITUTE(H11, " ", "_")</f>
        <v>Category</v>
      </c>
      <c r="E11" s="230" t="s">
        <v>1155</v>
      </c>
      <c r="H11" s="234" t="s">
        <v>1130</v>
      </c>
      <c r="M11" s="230" t="str">
        <f t="shared" ref="M11:M23" si="2">M10</f>
        <v>Terms!B6</v>
      </c>
    </row>
    <row r="12" spans="1:37" s="230" customFormat="1" ht="15.75" customHeight="1">
      <c r="A12" s="230" t="str">
        <f t="shared" si="0"/>
        <v>Terms</v>
      </c>
      <c r="B12" s="234" t="str">
        <f t="shared" si="1"/>
        <v>Description</v>
      </c>
      <c r="E12" s="230" t="s">
        <v>1155</v>
      </c>
      <c r="H12" s="234" t="s">
        <v>264</v>
      </c>
      <c r="K12" s="231"/>
      <c r="M12" s="230" t="str">
        <f t="shared" si="2"/>
        <v>Terms!B6</v>
      </c>
    </row>
    <row r="13" spans="1:37" s="230" customFormat="1" ht="15.75" customHeight="1">
      <c r="A13" s="230" t="str">
        <f t="shared" si="0"/>
        <v>Terms</v>
      </c>
      <c r="B13" s="234" t="str">
        <f t="shared" si="1"/>
        <v>Tags</v>
      </c>
      <c r="E13" s="230" t="s">
        <v>1155</v>
      </c>
      <c r="H13" s="234" t="s">
        <v>962</v>
      </c>
      <c r="K13" s="231"/>
      <c r="M13" s="230" t="str">
        <f t="shared" si="2"/>
        <v>Terms!B6</v>
      </c>
    </row>
    <row r="14" spans="1:37" s="230" customFormat="1" ht="15.75" customHeight="1">
      <c r="A14" s="230" t="str">
        <f t="shared" si="0"/>
        <v>Terms</v>
      </c>
      <c r="B14" s="234" t="str">
        <f t="shared" si="1"/>
        <v>Classifications</v>
      </c>
      <c r="E14" s="230" t="s">
        <v>1155</v>
      </c>
      <c r="H14" s="234" t="s">
        <v>963</v>
      </c>
      <c r="K14" s="231"/>
      <c r="M14" s="230" t="str">
        <f t="shared" si="2"/>
        <v>Terms!B6</v>
      </c>
    </row>
    <row r="15" spans="1:37" ht="15.75" customHeight="1">
      <c r="A15" s="230" t="str">
        <f t="shared" si="0"/>
        <v>Terms</v>
      </c>
      <c r="B15" s="234" t="str">
        <f t="shared" si="1"/>
        <v>Stewards</v>
      </c>
      <c r="E15" s="230" t="s">
        <v>1155</v>
      </c>
      <c r="H15" s="234" t="s">
        <v>875</v>
      </c>
      <c r="I15" s="235"/>
      <c r="M15" s="230" t="str">
        <f t="shared" si="2"/>
        <v>Terms!B6</v>
      </c>
    </row>
    <row r="16" spans="1:37" ht="15.75" customHeight="1">
      <c r="A16" s="230" t="str">
        <f t="shared" si="0"/>
        <v>Terms</v>
      </c>
      <c r="B16" t="s">
        <v>1131</v>
      </c>
      <c r="E16" s="230" t="s">
        <v>1155</v>
      </c>
      <c r="H16" t="s">
        <v>1131</v>
      </c>
      <c r="I16" s="235"/>
      <c r="M16" s="230" t="str">
        <f t="shared" si="2"/>
        <v>Terms!B6</v>
      </c>
    </row>
    <row r="17" spans="1:13" ht="15.75" customHeight="1">
      <c r="A17" s="230" t="str">
        <f>A22</f>
        <v>Terms</v>
      </c>
      <c r="B17" s="129" t="s">
        <v>1132</v>
      </c>
      <c r="E17" s="230" t="s">
        <v>1155</v>
      </c>
      <c r="H17" s="129" t="s">
        <v>1132</v>
      </c>
      <c r="M17" s="230" t="str">
        <f>M22</f>
        <v>Terms!B6</v>
      </c>
    </row>
    <row r="18" spans="1:13" ht="15.75" customHeight="1">
      <c r="A18" s="230" t="str">
        <f>A21</f>
        <v>Terms</v>
      </c>
      <c r="B18" s="234" t="s">
        <v>1133</v>
      </c>
      <c r="E18" s="230" t="s">
        <v>1159</v>
      </c>
      <c r="H18" s="234" t="s">
        <v>1133</v>
      </c>
      <c r="M18" s="230" t="str">
        <f>M21</f>
        <v>Terms!B6</v>
      </c>
    </row>
    <row r="19" spans="1:13" ht="15.75" customHeight="1">
      <c r="A19" s="230" t="str">
        <f>A15</f>
        <v>Terms</v>
      </c>
      <c r="B19" s="234" t="str">
        <f t="shared" si="1"/>
        <v>custom_TermID</v>
      </c>
      <c r="E19" s="230" t="s">
        <v>1155</v>
      </c>
      <c r="H19" s="234" t="s">
        <v>966</v>
      </c>
      <c r="I19" s="30"/>
      <c r="M19" s="230" t="str">
        <f>M15</f>
        <v>Terms!B6</v>
      </c>
    </row>
    <row r="20" spans="1:13" ht="15.75" customHeight="1">
      <c r="A20" s="230" t="str">
        <f t="shared" si="0"/>
        <v>Terms</v>
      </c>
      <c r="B20" s="234" t="str">
        <f t="shared" si="1"/>
        <v>custom_LocalName</v>
      </c>
      <c r="E20" s="230" t="s">
        <v>1155</v>
      </c>
      <c r="H20" s="234" t="s">
        <v>967</v>
      </c>
      <c r="M20" s="230" t="str">
        <f t="shared" si="2"/>
        <v>Terms!B6</v>
      </c>
    </row>
    <row r="21" spans="1:13" ht="15.75" customHeight="1">
      <c r="A21" s="230" t="str">
        <f t="shared" si="0"/>
        <v>Terms</v>
      </c>
      <c r="B21" s="234" t="str">
        <f t="shared" si="1"/>
        <v>custom_EnglishName</v>
      </c>
      <c r="E21" s="230" t="s">
        <v>1155</v>
      </c>
      <c r="H21" s="234" t="s">
        <v>969</v>
      </c>
      <c r="M21" s="230" t="str">
        <f t="shared" si="2"/>
        <v>Terms!B6</v>
      </c>
    </row>
    <row r="22" spans="1:13" ht="15.75" customHeight="1">
      <c r="A22" s="230" t="str">
        <f>A21</f>
        <v>Terms</v>
      </c>
      <c r="B22" s="234" t="str">
        <f t="shared" si="1"/>
        <v>custom_BusinessRule</v>
      </c>
      <c r="E22" s="230" t="s">
        <v>1155</v>
      </c>
      <c r="H22" s="234" t="s">
        <v>970</v>
      </c>
      <c r="M22" s="230" t="str">
        <f>M21</f>
        <v>Terms!B6</v>
      </c>
    </row>
    <row r="23" spans="1:13" ht="15.75" customHeight="1">
      <c r="A23" s="230" t="str">
        <f t="shared" si="0"/>
        <v>Terms</v>
      </c>
      <c r="B23" s="6" t="s">
        <v>971</v>
      </c>
      <c r="E23" s="230" t="s">
        <v>1155</v>
      </c>
      <c r="H23" s="6" t="s">
        <v>971</v>
      </c>
      <c r="M23" s="230" t="str">
        <f t="shared" si="2"/>
        <v>Terms!B6</v>
      </c>
    </row>
    <row r="24" spans="1:13" ht="15.75" customHeight="1">
      <c r="A24" s="230" t="str">
        <f>A22</f>
        <v>Terms</v>
      </c>
      <c r="B24" s="6" t="s">
        <v>972</v>
      </c>
      <c r="E24" s="230" t="s">
        <v>1155</v>
      </c>
      <c r="H24" s="6" t="str">
        <f>B24</f>
        <v>custom_Formula</v>
      </c>
      <c r="M24" s="230" t="str">
        <f>M22</f>
        <v>Terms!B6</v>
      </c>
    </row>
    <row r="25" spans="1:13" ht="15.75" customHeight="1">
      <c r="A25" s="230" t="str">
        <f>A23</f>
        <v>Terms</v>
      </c>
      <c r="B25" s="6" t="s">
        <v>973</v>
      </c>
      <c r="E25" s="230" t="s">
        <v>1155</v>
      </c>
      <c r="H25" s="6" t="str">
        <f>B25</f>
        <v>custom_DataType</v>
      </c>
      <c r="M25" s="230" t="str">
        <f>M23</f>
        <v>Terms!B6</v>
      </c>
    </row>
    <row r="26" spans="1:13" s="219" customFormat="1" ht="15.75" customHeight="1">
      <c r="A26" s="219" t="s">
        <v>323</v>
      </c>
      <c r="B26" s="217" t="s">
        <v>959</v>
      </c>
      <c r="C26" s="220"/>
      <c r="E26" s="232" t="s">
        <v>1155</v>
      </c>
      <c r="G26" s="221"/>
      <c r="H26" s="222" t="s">
        <v>1140</v>
      </c>
      <c r="I26" s="221"/>
      <c r="J26" s="223"/>
      <c r="M26" s="232" t="str">
        <f>A26&amp;"!B7"</f>
        <v>DataClasses!B7</v>
      </c>
    </row>
    <row r="27" spans="1:13" ht="15.75" customHeight="1">
      <c r="A27" s="6" t="str">
        <f t="shared" ref="A27:A32" si="3">A26</f>
        <v>DataClasses</v>
      </c>
      <c r="B27" t="s">
        <v>1119</v>
      </c>
      <c r="E27" s="230" t="s">
        <v>1155</v>
      </c>
      <c r="H27" s="218" t="s">
        <v>1141</v>
      </c>
      <c r="M27" s="6" t="str">
        <f t="shared" ref="M27:M32" si="4">M26</f>
        <v>DataClasses!B7</v>
      </c>
    </row>
    <row r="28" spans="1:13" ht="15.75" customHeight="1">
      <c r="A28" s="6" t="str">
        <f t="shared" si="3"/>
        <v>DataClasses</v>
      </c>
      <c r="B28" s="30" t="s">
        <v>960</v>
      </c>
      <c r="E28" s="230" t="s">
        <v>1155</v>
      </c>
      <c r="H28" s="218" t="s">
        <v>1142</v>
      </c>
      <c r="M28" s="6" t="str">
        <f t="shared" si="4"/>
        <v>DataClasses!B7</v>
      </c>
    </row>
    <row r="29" spans="1:13" ht="15.75" customHeight="1">
      <c r="A29" s="6" t="str">
        <f t="shared" si="3"/>
        <v>DataClasses</v>
      </c>
      <c r="B29" s="30" t="s">
        <v>961</v>
      </c>
      <c r="E29" s="230" t="s">
        <v>1155</v>
      </c>
      <c r="H29" s="218" t="s">
        <v>1143</v>
      </c>
      <c r="M29" s="6" t="str">
        <f t="shared" si="4"/>
        <v>DataClasses!B7</v>
      </c>
    </row>
    <row r="30" spans="1:13" ht="15.75" customHeight="1">
      <c r="A30" s="6" t="str">
        <f t="shared" si="3"/>
        <v>DataClasses</v>
      </c>
      <c r="B30" s="30" t="s">
        <v>875</v>
      </c>
      <c r="E30" s="230" t="s">
        <v>1155</v>
      </c>
      <c r="H30" s="218" t="s">
        <v>1144</v>
      </c>
      <c r="M30" s="6" t="str">
        <f t="shared" si="4"/>
        <v>DataClasses!B7</v>
      </c>
    </row>
    <row r="31" spans="1:13" ht="15.75" customHeight="1">
      <c r="A31" s="6" t="str">
        <f t="shared" si="3"/>
        <v>DataClasses</v>
      </c>
      <c r="B31" t="s">
        <v>1145</v>
      </c>
      <c r="E31" s="230" t="s">
        <v>1155</v>
      </c>
      <c r="H31" s="218" t="s">
        <v>1146</v>
      </c>
      <c r="M31" s="6" t="str">
        <f t="shared" si="4"/>
        <v>DataClasses!B7</v>
      </c>
    </row>
    <row r="32" spans="1:13" ht="15.75" customHeight="1">
      <c r="A32" s="6" t="str">
        <f t="shared" si="3"/>
        <v>DataClasses</v>
      </c>
      <c r="B32" s="117" t="s">
        <v>1147</v>
      </c>
      <c r="E32" s="230" t="s">
        <v>1155</v>
      </c>
      <c r="H32" s="117" t="s">
        <v>1147</v>
      </c>
      <c r="M32" s="6" t="str">
        <f t="shared" si="4"/>
        <v>DataClasses!B7</v>
      </c>
    </row>
    <row r="33" spans="7:8" ht="15.75" customHeight="1">
      <c r="H33" s="218"/>
    </row>
    <row r="34" spans="7:8" ht="15.75" customHeight="1">
      <c r="G34" s="236"/>
      <c r="H34" s="218"/>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tabColor rgb="FFFF0000"/>
  </sheetPr>
  <dimension ref="A1:DH891"/>
  <sheetViews>
    <sheetView tabSelected="1" topLeftCell="G1" zoomScale="70" zoomScaleNormal="70" workbookViewId="0">
      <selection activeCell="Q29" sqref="Q29"/>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57.5546875" customWidth="1"/>
    <col min="8" max="8" width="37" customWidth="1"/>
    <col min="9" max="9" width="13.77734375" bestFit="1" customWidth="1"/>
    <col min="10" max="10" width="14.6640625" bestFit="1" customWidth="1"/>
    <col min="11" max="11" width="10.44140625" hidden="1" customWidth="1"/>
    <col min="12" max="13" width="13.44140625" hidden="1" customWidth="1"/>
    <col min="14" max="14" width="4.88671875" customWidth="1"/>
    <col min="15" max="15" width="4.109375" customWidth="1"/>
    <col min="16" max="16" width="11.33203125" customWidth="1"/>
    <col min="17" max="17" width="20.77734375" customWidth="1"/>
    <col min="18" max="18" width="11.33203125" bestFit="1" customWidth="1"/>
    <col min="19" max="19" width="23.33203125" customWidth="1"/>
    <col min="20" max="20" width="8.77734375" customWidth="1"/>
    <col min="21" max="21" width="15.6640625" customWidth="1"/>
    <col min="22" max="22" width="12.44140625" bestFit="1" customWidth="1"/>
    <col min="23" max="23" width="7.88671875" bestFit="1" customWidth="1"/>
    <col min="24" max="24" width="15" customWidth="1"/>
    <col min="25" max="25" width="10.77734375" bestFit="1" customWidth="1"/>
    <col min="26" max="27" width="16.44140625" customWidth="1"/>
    <col min="28" max="28" width="14.5546875" customWidth="1"/>
    <col min="29" max="29" width="67.77734375" bestFit="1" customWidth="1"/>
    <col min="30" max="31" width="13.33203125" bestFit="1" customWidth="1"/>
    <col min="32" max="32" width="6.33203125" bestFit="1" customWidth="1"/>
    <col min="33" max="33" width="5.44140625" bestFit="1" customWidth="1"/>
    <col min="34" max="34" width="9.5546875" bestFit="1" customWidth="1"/>
    <col min="35" max="35" width="9.5546875" customWidth="1"/>
    <col min="36" max="36" width="19.44140625" customWidth="1"/>
    <col min="37" max="37" width="20.109375" customWidth="1"/>
    <col min="38" max="38" width="10.77734375" bestFit="1" customWidth="1"/>
    <col min="39" max="40" width="13.33203125" bestFit="1" customWidth="1"/>
    <col min="41" max="43" width="6.33203125" bestFit="1" customWidth="1"/>
    <col min="44" max="44" width="9.5546875" bestFit="1" customWidth="1"/>
    <col min="45" max="47" width="9.5546875" customWidth="1"/>
    <col min="49" max="49" width="27.5546875" customWidth="1"/>
    <col min="50" max="50" width="255.77734375" bestFit="1" customWidth="1"/>
    <col min="51" max="51" width="5.33203125" bestFit="1" customWidth="1"/>
    <col min="52" max="53" width="4.5546875" bestFit="1" customWidth="1"/>
    <col min="54" max="54" width="13.44140625" bestFit="1" customWidth="1"/>
    <col min="55" max="57" width="4.5546875" customWidth="1"/>
    <col min="58" max="58" width="13.44140625" bestFit="1" customWidth="1"/>
    <col min="59" max="59" width="11.6640625" bestFit="1" customWidth="1"/>
    <col min="60" max="61" width="16.33203125" bestFit="1" customWidth="1"/>
    <col min="62" max="62" width="5.33203125" bestFit="1" customWidth="1"/>
    <col min="63" max="63" width="6.33203125" bestFit="1" customWidth="1"/>
    <col min="64" max="64" width="10.109375" bestFit="1" customWidth="1"/>
    <col min="65" max="65" width="15.33203125" customWidth="1"/>
    <col min="66" max="66" width="16.109375" customWidth="1"/>
    <col min="67" max="67" width="14.44140625" customWidth="1"/>
    <col min="68" max="68" width="11" bestFit="1" customWidth="1"/>
    <col min="69" max="69" width="10.109375" bestFit="1" customWidth="1"/>
    <col min="70" max="72" width="10.109375" customWidth="1"/>
    <col min="73" max="73" width="14.5546875" bestFit="1" customWidth="1"/>
    <col min="74" max="74" width="8.109375" customWidth="1"/>
    <col min="75" max="75" width="16.109375" bestFit="1" customWidth="1"/>
    <col min="76" max="76" width="33.33203125" bestFit="1" customWidth="1"/>
    <col min="77" max="77" width="13.88671875" customWidth="1"/>
    <col min="80" max="80" width="9.5546875" bestFit="1" customWidth="1"/>
    <col min="81" max="81" width="10.6640625" bestFit="1" customWidth="1"/>
    <col min="82" max="82" width="9.5546875" bestFit="1" customWidth="1"/>
    <col min="83" max="83" width="5.33203125" bestFit="1" customWidth="1"/>
    <col min="84" max="84" width="22.5546875" bestFit="1" customWidth="1"/>
    <col min="85" max="85" width="26.33203125" bestFit="1" customWidth="1"/>
    <col min="86" max="86" width="10.5546875" bestFit="1" customWidth="1"/>
    <col min="87" max="87" width="11.109375" bestFit="1" customWidth="1"/>
    <col min="88" max="88" width="9.33203125" bestFit="1" customWidth="1"/>
    <col min="89" max="89" width="19.44140625" bestFit="1" customWidth="1"/>
    <col min="90" max="90" width="42.44140625" bestFit="1" customWidth="1"/>
    <col min="91" max="91" width="46.33203125" bestFit="1" customWidth="1"/>
    <col min="92" max="92" width="10.5546875" bestFit="1" customWidth="1"/>
    <col min="93" max="93" width="45.44140625" bestFit="1" customWidth="1"/>
    <col min="94" max="94" width="30" bestFit="1" customWidth="1"/>
    <col min="95" max="96" width="11.109375" bestFit="1" customWidth="1"/>
    <col min="103" max="103" width="11.88671875" customWidth="1"/>
    <col min="104" max="104" width="34.109375" customWidth="1"/>
    <col min="105" max="105" width="13.109375" bestFit="1" customWidth="1"/>
    <col min="106" max="106" width="30.5546875" customWidth="1"/>
    <col min="109" max="109" width="13.5546875" customWidth="1"/>
    <col min="110" max="110" width="30.109375" bestFit="1" customWidth="1"/>
    <col min="111" max="111" width="9.44140625" bestFit="1" customWidth="1"/>
    <col min="112" max="112" width="17.33203125" customWidth="1"/>
  </cols>
  <sheetData>
    <row r="1" spans="1:112" ht="16.5">
      <c r="A1" t="s">
        <v>1160</v>
      </c>
      <c r="B1" t="s">
        <v>264</v>
      </c>
      <c r="C1" t="s">
        <v>1161</v>
      </c>
      <c r="BV1" t="s">
        <v>266</v>
      </c>
      <c r="BW1" t="s">
        <v>1162</v>
      </c>
      <c r="BX1" t="s">
        <v>1163</v>
      </c>
      <c r="BY1" t="s">
        <v>161</v>
      </c>
      <c r="BZ1" t="s">
        <v>1164</v>
      </c>
      <c r="CC1" s="112" t="s">
        <v>974</v>
      </c>
      <c r="CD1" t="s">
        <v>1165</v>
      </c>
      <c r="CX1" s="245" t="s">
        <v>266</v>
      </c>
      <c r="CY1" s="246" t="s">
        <v>1166</v>
      </c>
      <c r="CZ1" s="246" t="s">
        <v>1167</v>
      </c>
      <c r="DA1" s="246" t="s">
        <v>1168</v>
      </c>
      <c r="DB1" s="247" t="s">
        <v>1169</v>
      </c>
      <c r="DG1" t="s">
        <v>1166</v>
      </c>
      <c r="DH1" t="s">
        <v>1170</v>
      </c>
    </row>
    <row r="2" spans="1:112">
      <c r="A2" t="s">
        <v>1171</v>
      </c>
      <c r="B2" t="s">
        <v>1172</v>
      </c>
      <c r="C2" t="s">
        <v>1173</v>
      </c>
      <c r="G2" s="112" t="s">
        <v>1174</v>
      </c>
      <c r="H2" t="s">
        <v>1211</v>
      </c>
      <c r="BU2" t="s">
        <v>1175</v>
      </c>
      <c r="BV2" s="121" t="s">
        <v>1165</v>
      </c>
      <c r="BW2" s="121">
        <v>44575</v>
      </c>
      <c r="CV2" t="s">
        <v>1176</v>
      </c>
      <c r="CX2" t="s">
        <v>1177</v>
      </c>
      <c r="CY2" t="s">
        <v>1178</v>
      </c>
      <c r="CZ2" t="s">
        <v>1179</v>
      </c>
      <c r="DA2" s="121">
        <v>44286</v>
      </c>
      <c r="DB2" t="b">
        <v>1</v>
      </c>
      <c r="DF2" t="s">
        <v>1180</v>
      </c>
      <c r="DG2" s="242" t="s">
        <v>1178</v>
      </c>
      <c r="DH2" t="str">
        <f>表格12[[#This Row],[Object]]&amp;"!"&amp;"B:B"</f>
        <v>Terms!B:B</v>
      </c>
    </row>
    <row r="3" spans="1:112">
      <c r="A3" t="s">
        <v>1181</v>
      </c>
      <c r="B3" t="s">
        <v>1182</v>
      </c>
      <c r="C3" t="s">
        <v>1173</v>
      </c>
      <c r="G3" s="112" t="s">
        <v>979</v>
      </c>
      <c r="H3" t="s">
        <v>2840</v>
      </c>
      <c r="AW3" s="112" t="s">
        <v>979</v>
      </c>
      <c r="AX3" t="s">
        <v>1183</v>
      </c>
      <c r="BV3" s="121"/>
      <c r="BW3" s="121"/>
      <c r="CC3" s="112" t="s">
        <v>1184</v>
      </c>
      <c r="CD3" s="112" t="s">
        <v>1185</v>
      </c>
      <c r="CX3" t="s">
        <v>1177</v>
      </c>
      <c r="CY3" t="s">
        <v>1178</v>
      </c>
      <c r="CZ3" t="s">
        <v>1186</v>
      </c>
      <c r="DA3" s="121">
        <v>44286</v>
      </c>
      <c r="DB3" t="b">
        <v>1</v>
      </c>
      <c r="DG3" t="s">
        <v>323</v>
      </c>
      <c r="DH3" t="str">
        <f>表格12[[#This Row],[Object]]&amp;"!"&amp;"B:B"</f>
        <v>DataClasses!B:B</v>
      </c>
    </row>
    <row r="4" spans="1:112">
      <c r="A4" t="s">
        <v>1187</v>
      </c>
      <c r="B4" t="s">
        <v>1188</v>
      </c>
      <c r="C4" t="s">
        <v>1173</v>
      </c>
      <c r="F4" t="s">
        <v>1181</v>
      </c>
      <c r="G4" s="112" t="s">
        <v>915</v>
      </c>
      <c r="H4" t="s">
        <v>13858</v>
      </c>
      <c r="O4" t="s">
        <v>1187</v>
      </c>
      <c r="P4" s="112" t="s">
        <v>1174</v>
      </c>
      <c r="Q4" t="s">
        <v>2840</v>
      </c>
      <c r="AA4" s="407"/>
      <c r="AB4" s="112" t="s">
        <v>979</v>
      </c>
      <c r="AC4" t="s">
        <v>2840</v>
      </c>
      <c r="AK4" s="394" t="s">
        <v>1189</v>
      </c>
      <c r="AL4" s="112" t="s">
        <v>979</v>
      </c>
      <c r="AM4" t="s">
        <v>2840</v>
      </c>
      <c r="AV4" s="123" t="s">
        <v>1171</v>
      </c>
      <c r="BE4" t="s">
        <v>1190</v>
      </c>
      <c r="BL4" t="s">
        <v>1191</v>
      </c>
      <c r="BV4" s="121"/>
      <c r="BW4" s="121"/>
      <c r="CC4" s="112" t="s">
        <v>1192</v>
      </c>
      <c r="CD4" t="s">
        <v>1193</v>
      </c>
      <c r="CE4" t="s">
        <v>1194</v>
      </c>
      <c r="CX4" t="s">
        <v>1177</v>
      </c>
      <c r="CY4" t="s">
        <v>1178</v>
      </c>
      <c r="CZ4" t="s">
        <v>1195</v>
      </c>
      <c r="DA4" s="121">
        <v>44286</v>
      </c>
      <c r="DB4" t="b">
        <v>1</v>
      </c>
      <c r="DG4" t="s">
        <v>286</v>
      </c>
      <c r="DH4" t="str">
        <f>表格12[[#This Row],[Object]]&amp;"!"&amp;"B:B"</f>
        <v>Categories!B:B</v>
      </c>
    </row>
    <row r="5" spans="1:112">
      <c r="A5" t="s">
        <v>1175</v>
      </c>
      <c r="B5" t="s">
        <v>1196</v>
      </c>
      <c r="C5" t="s">
        <v>1197</v>
      </c>
      <c r="P5" s="112" t="s">
        <v>979</v>
      </c>
      <c r="Q5" t="s">
        <v>2840</v>
      </c>
      <c r="AA5" s="123" t="s">
        <v>1198</v>
      </c>
      <c r="AW5" s="112" t="s">
        <v>1199</v>
      </c>
      <c r="BH5" s="112" t="s">
        <v>1200</v>
      </c>
      <c r="BM5" t="s">
        <v>1201</v>
      </c>
      <c r="BN5" t="s">
        <v>1202</v>
      </c>
      <c r="BO5" t="s">
        <v>1203</v>
      </c>
      <c r="BP5" t="s">
        <v>1204</v>
      </c>
      <c r="BQ5" t="s">
        <v>1205</v>
      </c>
      <c r="BV5" s="121"/>
      <c r="BW5" s="121"/>
      <c r="CC5" s="122">
        <v>44575</v>
      </c>
      <c r="CX5" t="s">
        <v>1177</v>
      </c>
      <c r="CY5" t="s">
        <v>1178</v>
      </c>
      <c r="CZ5" t="s">
        <v>1206</v>
      </c>
      <c r="DA5" s="121">
        <v>44286</v>
      </c>
      <c r="DB5" t="b">
        <v>1</v>
      </c>
    </row>
    <row r="6" spans="1:112">
      <c r="A6" t="s">
        <v>1190</v>
      </c>
      <c r="B6" t="s">
        <v>1207</v>
      </c>
      <c r="C6" t="s">
        <v>1173</v>
      </c>
      <c r="G6" s="112" t="s">
        <v>1163</v>
      </c>
      <c r="H6" s="112" t="s">
        <v>995</v>
      </c>
      <c r="I6" s="112" t="s">
        <v>1208</v>
      </c>
      <c r="J6" t="s">
        <v>14453</v>
      </c>
      <c r="AB6" s="112" t="s">
        <v>1209</v>
      </c>
      <c r="AD6" s="112" t="s">
        <v>1210</v>
      </c>
      <c r="AL6" s="112" t="s">
        <v>1209</v>
      </c>
      <c r="AM6" s="112" t="s">
        <v>1210</v>
      </c>
      <c r="AW6" s="112" t="s">
        <v>161</v>
      </c>
      <c r="AX6" s="112" t="s">
        <v>173</v>
      </c>
      <c r="AY6" t="s">
        <v>1164</v>
      </c>
      <c r="BF6" s="112" t="s">
        <v>979</v>
      </c>
      <c r="BG6" s="112" t="s">
        <v>1174</v>
      </c>
      <c r="BH6" t="s">
        <v>1211</v>
      </c>
      <c r="BI6" t="s">
        <v>1183</v>
      </c>
      <c r="BJ6" t="s">
        <v>1194</v>
      </c>
      <c r="BM6" s="120" t="s">
        <v>1212</v>
      </c>
      <c r="BN6" s="120" t="s">
        <v>1213</v>
      </c>
      <c r="BO6" s="120" t="str">
        <f>IF(BH6, "業務元數據", "技術元數據+")</f>
        <v>業務元數據</v>
      </c>
      <c r="BP6" s="120" t="str">
        <f>IF(BI6, "業務元數據", "技術元數據+")</f>
        <v>技術元數據+</v>
      </c>
      <c r="BQ6" s="120" t="str">
        <f t="shared" ref="BQ6:BQ11" si="0">BJ6</f>
        <v>總計</v>
      </c>
      <c r="BV6" s="121"/>
      <c r="BW6" s="121"/>
      <c r="CC6" s="122" t="s">
        <v>1194</v>
      </c>
      <c r="CX6" t="s">
        <v>1177</v>
      </c>
      <c r="CY6" t="s">
        <v>1178</v>
      </c>
      <c r="CZ6" t="s">
        <v>1214</v>
      </c>
      <c r="DA6" s="121">
        <v>44286</v>
      </c>
      <c r="DB6" t="b">
        <v>1</v>
      </c>
    </row>
    <row r="7" spans="1:112">
      <c r="A7" t="s">
        <v>1191</v>
      </c>
      <c r="B7" t="s">
        <v>1215</v>
      </c>
      <c r="C7" t="s">
        <v>1173</v>
      </c>
      <c r="G7" t="s">
        <v>14488</v>
      </c>
      <c r="H7" t="s">
        <v>3622</v>
      </c>
      <c r="I7" t="s">
        <v>3590</v>
      </c>
      <c r="J7" s="451">
        <v>2</v>
      </c>
      <c r="P7" s="112" t="s">
        <v>995</v>
      </c>
      <c r="Q7" s="112" t="s">
        <v>1216</v>
      </c>
      <c r="R7" s="112" t="s">
        <v>151</v>
      </c>
      <c r="S7" s="112" t="s">
        <v>1217</v>
      </c>
      <c r="T7" s="112" t="s">
        <v>1218</v>
      </c>
      <c r="U7" s="112" t="s">
        <v>1219</v>
      </c>
      <c r="V7" s="112" t="s">
        <v>1010</v>
      </c>
      <c r="W7" s="112" t="s">
        <v>915</v>
      </c>
      <c r="X7" s="112" t="s">
        <v>1220</v>
      </c>
      <c r="Y7" t="s">
        <v>1209</v>
      </c>
      <c r="AB7" s="112" t="s">
        <v>1217</v>
      </c>
      <c r="AC7" s="112" t="s">
        <v>1218</v>
      </c>
      <c r="AD7" t="s">
        <v>1183</v>
      </c>
      <c r="AE7" t="s">
        <v>1211</v>
      </c>
      <c r="AF7" t="s">
        <v>1194</v>
      </c>
      <c r="AM7" t="s">
        <v>1183</v>
      </c>
      <c r="AN7" t="s">
        <v>1211</v>
      </c>
      <c r="AO7" t="s">
        <v>1194</v>
      </c>
      <c r="AW7" t="s">
        <v>1193</v>
      </c>
      <c r="AX7" t="s">
        <v>1221</v>
      </c>
      <c r="AY7" s="451">
        <v>625</v>
      </c>
      <c r="BF7" t="s">
        <v>1183</v>
      </c>
      <c r="BG7" t="s">
        <v>1183</v>
      </c>
      <c r="BM7" t="s">
        <v>1222</v>
      </c>
      <c r="BN7" t="str">
        <f>IF(BG7, "有問題", "己確認")</f>
        <v>己確認</v>
      </c>
      <c r="BO7">
        <f t="shared" ref="BO7:BP10" si="1">BH7</f>
        <v>0</v>
      </c>
      <c r="BP7">
        <f t="shared" si="1"/>
        <v>0</v>
      </c>
      <c r="BQ7">
        <f t="shared" si="0"/>
        <v>0</v>
      </c>
      <c r="BV7" s="121"/>
      <c r="BW7" s="121"/>
      <c r="CX7" t="s">
        <v>1177</v>
      </c>
      <c r="CY7" t="s">
        <v>1178</v>
      </c>
      <c r="CZ7" t="s">
        <v>1223</v>
      </c>
      <c r="DA7" s="121">
        <v>44286</v>
      </c>
      <c r="DB7" t="b">
        <v>1</v>
      </c>
      <c r="DF7" s="112" t="s">
        <v>1224</v>
      </c>
      <c r="DG7" t="s">
        <v>1183</v>
      </c>
    </row>
    <row r="8" spans="1:112">
      <c r="A8" t="s">
        <v>1176</v>
      </c>
      <c r="B8" t="s">
        <v>1225</v>
      </c>
      <c r="C8" t="s">
        <v>1197</v>
      </c>
      <c r="H8" t="s">
        <v>3625</v>
      </c>
      <c r="I8" t="s">
        <v>3590</v>
      </c>
      <c r="J8" s="451">
        <v>2</v>
      </c>
      <c r="P8" t="s">
        <v>4610</v>
      </c>
      <c r="Q8" t="s">
        <v>4609</v>
      </c>
      <c r="R8" t="s">
        <v>2003</v>
      </c>
      <c r="S8" t="s">
        <v>3575</v>
      </c>
      <c r="T8" t="s">
        <v>13122</v>
      </c>
      <c r="U8">
        <v>10</v>
      </c>
      <c r="V8" t="s">
        <v>1251</v>
      </c>
      <c r="W8" t="s">
        <v>13858</v>
      </c>
      <c r="X8" t="s">
        <v>13281</v>
      </c>
      <c r="Y8" s="451">
        <v>1</v>
      </c>
      <c r="Z8" s="451"/>
      <c r="AA8" s="451"/>
      <c r="AB8" t="s">
        <v>1228</v>
      </c>
      <c r="AC8" t="s">
        <v>1229</v>
      </c>
      <c r="AD8" s="451"/>
      <c r="AE8" s="451">
        <v>3</v>
      </c>
      <c r="AF8" s="451">
        <v>3</v>
      </c>
      <c r="AL8" t="s">
        <v>1164</v>
      </c>
      <c r="AM8" s="451">
        <v>903</v>
      </c>
      <c r="AN8" s="451">
        <v>716</v>
      </c>
      <c r="AO8" s="451">
        <v>1619</v>
      </c>
      <c r="AX8" t="s">
        <v>3589</v>
      </c>
      <c r="AY8" s="451">
        <v>5</v>
      </c>
      <c r="BG8" t="s">
        <v>1211</v>
      </c>
      <c r="BN8" t="str">
        <f>IF(BG8, "有問題", "己確認")</f>
        <v>有問題</v>
      </c>
      <c r="BO8">
        <f t="shared" si="1"/>
        <v>0</v>
      </c>
      <c r="BP8">
        <f t="shared" si="1"/>
        <v>0</v>
      </c>
      <c r="BQ8">
        <f t="shared" si="0"/>
        <v>0</v>
      </c>
      <c r="BV8" s="121"/>
      <c r="BW8" s="121"/>
      <c r="CX8" t="s">
        <v>1177</v>
      </c>
      <c r="CY8" t="s">
        <v>1178</v>
      </c>
      <c r="CZ8" t="s">
        <v>1231</v>
      </c>
      <c r="DA8" s="121">
        <v>44286</v>
      </c>
      <c r="DB8" t="b">
        <v>1</v>
      </c>
      <c r="DF8" s="112" t="s">
        <v>974</v>
      </c>
      <c r="DG8" t="s">
        <v>1232</v>
      </c>
    </row>
    <row r="9" spans="1:112">
      <c r="A9" t="s">
        <v>1233</v>
      </c>
      <c r="B9" t="s">
        <v>1234</v>
      </c>
      <c r="C9" t="s">
        <v>1197</v>
      </c>
      <c r="H9" t="s">
        <v>3690</v>
      </c>
      <c r="I9" t="s">
        <v>3590</v>
      </c>
      <c r="J9" s="451">
        <v>1</v>
      </c>
      <c r="S9" t="s">
        <v>4602</v>
      </c>
      <c r="T9" t="s">
        <v>2865</v>
      </c>
      <c r="U9">
        <v>5</v>
      </c>
      <c r="V9" t="s">
        <v>1230</v>
      </c>
      <c r="X9" t="s">
        <v>4611</v>
      </c>
      <c r="Y9" s="451">
        <v>1</v>
      </c>
      <c r="Z9" s="451"/>
      <c r="AA9" s="451"/>
      <c r="AC9" t="s">
        <v>1237</v>
      </c>
      <c r="AD9" s="451"/>
      <c r="AE9" s="451">
        <v>10</v>
      </c>
      <c r="AF9" s="451">
        <v>10</v>
      </c>
      <c r="AX9" t="s">
        <v>3967</v>
      </c>
      <c r="AY9" s="451">
        <v>1</v>
      </c>
      <c r="BF9" t="s">
        <v>1194</v>
      </c>
      <c r="BM9" t="s">
        <v>1238</v>
      </c>
      <c r="BN9" t="str">
        <f>IF(BG9, "有問題", "己確認")</f>
        <v>己確認</v>
      </c>
      <c r="BO9">
        <f t="shared" si="1"/>
        <v>0</v>
      </c>
      <c r="BP9">
        <f t="shared" si="1"/>
        <v>0</v>
      </c>
      <c r="BQ9">
        <f t="shared" si="0"/>
        <v>0</v>
      </c>
      <c r="BV9" s="121"/>
      <c r="BW9" s="121"/>
      <c r="CX9" t="s">
        <v>1177</v>
      </c>
      <c r="CY9" t="s">
        <v>1178</v>
      </c>
      <c r="CZ9" t="s">
        <v>1239</v>
      </c>
      <c r="DA9" s="121">
        <v>44286</v>
      </c>
      <c r="DB9" t="b">
        <v>1</v>
      </c>
      <c r="DF9" s="112" t="s">
        <v>1240</v>
      </c>
      <c r="DG9" s="122">
        <v>44286</v>
      </c>
    </row>
    <row r="10" spans="1:112">
      <c r="A10" t="s">
        <v>1189</v>
      </c>
      <c r="B10" t="s">
        <v>1241</v>
      </c>
      <c r="C10" t="s">
        <v>1173</v>
      </c>
      <c r="G10" t="s">
        <v>5327</v>
      </c>
      <c r="H10" t="s">
        <v>1253</v>
      </c>
      <c r="J10" s="451">
        <v>6</v>
      </c>
      <c r="U10">
        <v>21</v>
      </c>
      <c r="V10" t="s">
        <v>1251</v>
      </c>
      <c r="X10" t="s">
        <v>4611</v>
      </c>
      <c r="Y10" s="451">
        <v>1</v>
      </c>
      <c r="Z10" s="451"/>
      <c r="AA10" s="451"/>
      <c r="AC10" t="s">
        <v>2850</v>
      </c>
      <c r="AD10" s="451"/>
      <c r="AE10" s="451">
        <v>34</v>
      </c>
      <c r="AF10" s="451">
        <v>34</v>
      </c>
      <c r="AX10" t="s">
        <v>4106</v>
      </c>
      <c r="AY10" s="451">
        <v>1</v>
      </c>
      <c r="BN10" t="str">
        <f>IF(BG10, "有問題", "己確認")</f>
        <v>己確認</v>
      </c>
      <c r="BO10">
        <f t="shared" si="1"/>
        <v>0</v>
      </c>
      <c r="BP10">
        <f t="shared" si="1"/>
        <v>0</v>
      </c>
      <c r="BQ10">
        <f t="shared" si="0"/>
        <v>0</v>
      </c>
      <c r="BV10" s="121"/>
      <c r="BW10" s="121"/>
      <c r="CX10" t="s">
        <v>1177</v>
      </c>
      <c r="CY10" t="s">
        <v>1178</v>
      </c>
      <c r="CZ10" t="s">
        <v>1246</v>
      </c>
      <c r="DA10" s="121">
        <v>44286</v>
      </c>
      <c r="DB10" t="b">
        <v>1</v>
      </c>
      <c r="DE10" t="s">
        <v>1233</v>
      </c>
    </row>
    <row r="11" spans="1:112">
      <c r="A11" t="s">
        <v>1198</v>
      </c>
      <c r="B11" t="s">
        <v>1247</v>
      </c>
      <c r="C11" t="s">
        <v>1173</v>
      </c>
      <c r="H11" t="s">
        <v>4222</v>
      </c>
      <c r="J11" s="451">
        <v>2</v>
      </c>
      <c r="R11" t="s">
        <v>16803</v>
      </c>
      <c r="Y11" s="451">
        <v>3</v>
      </c>
      <c r="Z11" s="451"/>
      <c r="AA11" s="451"/>
      <c r="AC11" t="s">
        <v>2852</v>
      </c>
      <c r="AD11" s="451">
        <v>60</v>
      </c>
      <c r="AE11" s="451"/>
      <c r="AF11" s="451">
        <v>60</v>
      </c>
      <c r="AX11" t="s">
        <v>3966</v>
      </c>
      <c r="AY11" s="451">
        <v>1</v>
      </c>
      <c r="BO11">
        <f>BH11</f>
        <v>0</v>
      </c>
      <c r="BP11">
        <f>BI11</f>
        <v>0</v>
      </c>
      <c r="BQ11">
        <f t="shared" si="0"/>
        <v>0</v>
      </c>
      <c r="BV11" s="121"/>
      <c r="BW11" s="121"/>
      <c r="CX11" t="s">
        <v>1177</v>
      </c>
      <c r="CY11" t="s">
        <v>1178</v>
      </c>
      <c r="CZ11" t="s">
        <v>1250</v>
      </c>
      <c r="DA11" s="121">
        <v>44286</v>
      </c>
      <c r="DB11" t="b">
        <v>1</v>
      </c>
      <c r="DF11" s="112" t="s">
        <v>1192</v>
      </c>
    </row>
    <row r="12" spans="1:112">
      <c r="H12" t="s">
        <v>4277</v>
      </c>
      <c r="J12" s="451">
        <v>6</v>
      </c>
      <c r="R12" t="s">
        <v>1193</v>
      </c>
      <c r="S12" t="s">
        <v>3575</v>
      </c>
      <c r="T12" t="s">
        <v>2848</v>
      </c>
      <c r="U12">
        <v>24</v>
      </c>
      <c r="V12" t="s">
        <v>2799</v>
      </c>
      <c r="W12" t="s">
        <v>13858</v>
      </c>
      <c r="X12" t="s">
        <v>13281</v>
      </c>
      <c r="Y12" s="451">
        <v>1</v>
      </c>
      <c r="Z12" s="451"/>
      <c r="AA12" s="451"/>
      <c r="AB12" t="s">
        <v>2649</v>
      </c>
      <c r="AC12" t="s">
        <v>2842</v>
      </c>
      <c r="AD12" s="451"/>
      <c r="AE12" s="451">
        <v>68</v>
      </c>
      <c r="AF12" s="451">
        <v>68</v>
      </c>
      <c r="AX12" t="s">
        <v>4202</v>
      </c>
      <c r="AY12" s="451">
        <v>1</v>
      </c>
      <c r="BV12" s="121"/>
      <c r="BW12" s="121"/>
      <c r="CX12" t="s">
        <v>1177</v>
      </c>
      <c r="CY12" t="s">
        <v>1178</v>
      </c>
      <c r="CZ12" t="s">
        <v>1252</v>
      </c>
      <c r="DA12" s="121">
        <v>44286</v>
      </c>
      <c r="DB12" t="b">
        <v>1</v>
      </c>
      <c r="DF12" s="243" t="s">
        <v>323</v>
      </c>
    </row>
    <row r="13" spans="1:112">
      <c r="A13" s="394"/>
      <c r="H13" t="s">
        <v>13351</v>
      </c>
      <c r="I13" t="s">
        <v>13858</v>
      </c>
      <c r="J13" s="451">
        <v>1</v>
      </c>
      <c r="U13">
        <v>54</v>
      </c>
      <c r="V13" t="s">
        <v>2799</v>
      </c>
      <c r="W13" t="s">
        <v>13858</v>
      </c>
      <c r="X13" t="s">
        <v>13281</v>
      </c>
      <c r="Y13" s="451">
        <v>1</v>
      </c>
      <c r="Z13" s="451"/>
      <c r="AA13" s="451"/>
      <c r="AC13" t="s">
        <v>2843</v>
      </c>
      <c r="AD13" s="451">
        <v>88</v>
      </c>
      <c r="AE13" s="451"/>
      <c r="AF13" s="451">
        <v>88</v>
      </c>
      <c r="AX13" t="s">
        <v>4213</v>
      </c>
      <c r="AY13" s="451">
        <v>1</v>
      </c>
      <c r="BV13" s="121"/>
      <c r="BW13" s="121"/>
      <c r="CX13" t="s">
        <v>1177</v>
      </c>
      <c r="CY13" t="s">
        <v>1178</v>
      </c>
      <c r="CZ13" t="s">
        <v>1255</v>
      </c>
      <c r="DA13" s="121">
        <v>44286</v>
      </c>
      <c r="DB13" t="b">
        <v>1</v>
      </c>
      <c r="DF13" s="244" t="s">
        <v>1256</v>
      </c>
    </row>
    <row r="14" spans="1:112">
      <c r="H14" t="s">
        <v>13357</v>
      </c>
      <c r="I14" t="s">
        <v>13858</v>
      </c>
      <c r="J14" s="451">
        <v>1</v>
      </c>
      <c r="U14">
        <v>69</v>
      </c>
      <c r="V14" t="s">
        <v>2799</v>
      </c>
      <c r="W14" t="s">
        <v>13858</v>
      </c>
      <c r="X14" t="s">
        <v>13281</v>
      </c>
      <c r="Y14" s="451">
        <v>1</v>
      </c>
      <c r="Z14" s="451"/>
      <c r="AA14" s="451"/>
      <c r="AB14" t="s">
        <v>2623</v>
      </c>
      <c r="AC14" t="s">
        <v>2845</v>
      </c>
      <c r="AD14" s="451"/>
      <c r="AE14" s="451">
        <v>31</v>
      </c>
      <c r="AF14" s="451">
        <v>31</v>
      </c>
      <c r="AX14" t="s">
        <v>4235</v>
      </c>
      <c r="AY14" s="451">
        <v>1</v>
      </c>
      <c r="BV14" s="121"/>
      <c r="BW14" s="121"/>
      <c r="CX14" t="s">
        <v>1177</v>
      </c>
      <c r="CY14" t="s">
        <v>1178</v>
      </c>
      <c r="CZ14" t="s">
        <v>1257</v>
      </c>
      <c r="DA14" s="121">
        <v>44286</v>
      </c>
      <c r="DB14" t="b">
        <v>1</v>
      </c>
      <c r="DF14" s="244" t="s">
        <v>1258</v>
      </c>
    </row>
    <row r="15" spans="1:112">
      <c r="H15" t="s">
        <v>14512</v>
      </c>
      <c r="I15" t="s">
        <v>13858</v>
      </c>
      <c r="J15" s="451">
        <v>1</v>
      </c>
      <c r="R15" t="s">
        <v>13120</v>
      </c>
      <c r="Y15" s="451">
        <v>3</v>
      </c>
      <c r="Z15" s="451"/>
      <c r="AA15" s="451"/>
      <c r="AC15" t="s">
        <v>2847</v>
      </c>
      <c r="AD15" s="451">
        <v>34</v>
      </c>
      <c r="AE15" s="451"/>
      <c r="AF15" s="451">
        <v>34</v>
      </c>
      <c r="AX15" t="s">
        <v>4245</v>
      </c>
      <c r="AY15" s="451">
        <v>1</v>
      </c>
      <c r="BV15" s="121"/>
      <c r="BW15" s="121"/>
      <c r="CX15" t="s">
        <v>1177</v>
      </c>
      <c r="CY15" t="s">
        <v>1178</v>
      </c>
      <c r="CZ15" t="s">
        <v>1262</v>
      </c>
      <c r="DA15" s="121">
        <v>44286</v>
      </c>
      <c r="DB15" t="b">
        <v>1</v>
      </c>
      <c r="DF15" s="244" t="s">
        <v>1263</v>
      </c>
    </row>
    <row r="16" spans="1:112">
      <c r="G16" t="s">
        <v>1956</v>
      </c>
      <c r="H16" t="s">
        <v>13379</v>
      </c>
      <c r="I16" t="s">
        <v>13858</v>
      </c>
      <c r="J16" s="451">
        <v>1</v>
      </c>
      <c r="Q16" t="s">
        <v>4610</v>
      </c>
      <c r="R16" t="s">
        <v>2003</v>
      </c>
      <c r="S16" t="s">
        <v>4602</v>
      </c>
      <c r="T16" t="s">
        <v>2867</v>
      </c>
      <c r="U16">
        <v>12</v>
      </c>
      <c r="V16" t="s">
        <v>2799</v>
      </c>
      <c r="X16" t="s">
        <v>4611</v>
      </c>
      <c r="Y16" s="451">
        <v>1</v>
      </c>
      <c r="Z16" s="451"/>
      <c r="AA16" s="451"/>
      <c r="AB16" t="s">
        <v>3193</v>
      </c>
      <c r="AC16" t="s">
        <v>2844</v>
      </c>
      <c r="AD16" s="451"/>
      <c r="AE16" s="451">
        <v>74</v>
      </c>
      <c r="AF16" s="451">
        <v>74</v>
      </c>
      <c r="AX16" t="s">
        <v>4270</v>
      </c>
      <c r="AY16" s="451">
        <v>1</v>
      </c>
      <c r="BV16" s="121"/>
      <c r="BW16" s="121"/>
      <c r="CX16" t="s">
        <v>1177</v>
      </c>
      <c r="CY16" t="s">
        <v>1178</v>
      </c>
      <c r="CZ16" t="s">
        <v>1266</v>
      </c>
      <c r="DA16" s="121">
        <v>44286</v>
      </c>
      <c r="DB16" t="b">
        <v>1</v>
      </c>
      <c r="DF16" s="243" t="s">
        <v>285</v>
      </c>
    </row>
    <row r="17" spans="7:110">
      <c r="H17" t="s">
        <v>13275</v>
      </c>
      <c r="I17" t="s">
        <v>13858</v>
      </c>
      <c r="J17" s="451">
        <v>1</v>
      </c>
      <c r="R17" t="s">
        <v>16803</v>
      </c>
      <c r="Y17" s="451">
        <v>1</v>
      </c>
      <c r="Z17" s="451"/>
      <c r="AA17" s="451"/>
      <c r="AC17" t="s">
        <v>2846</v>
      </c>
      <c r="AD17" s="451">
        <v>41</v>
      </c>
      <c r="AE17" s="451"/>
      <c r="AF17" s="451">
        <v>41</v>
      </c>
      <c r="AX17" t="s">
        <v>4276</v>
      </c>
      <c r="AY17" s="451">
        <v>1</v>
      </c>
      <c r="BV17" s="121"/>
      <c r="BW17" s="121"/>
      <c r="CX17" t="s">
        <v>1177</v>
      </c>
      <c r="CY17" t="s">
        <v>1178</v>
      </c>
      <c r="CZ17" t="s">
        <v>1269</v>
      </c>
      <c r="DA17" s="121">
        <v>44286</v>
      </c>
      <c r="DB17" t="b">
        <v>1</v>
      </c>
      <c r="DF17" s="244" t="s">
        <v>1256</v>
      </c>
    </row>
    <row r="18" spans="7:110">
      <c r="H18" t="s">
        <v>13295</v>
      </c>
      <c r="I18" t="s">
        <v>13858</v>
      </c>
      <c r="J18" s="451">
        <v>2</v>
      </c>
      <c r="P18" t="s">
        <v>1194</v>
      </c>
      <c r="Y18" s="451">
        <v>7</v>
      </c>
      <c r="Z18" s="451"/>
      <c r="AA18" s="451"/>
      <c r="AB18" t="s">
        <v>3575</v>
      </c>
      <c r="AC18" t="s">
        <v>2848</v>
      </c>
      <c r="AD18" s="451">
        <v>84</v>
      </c>
      <c r="AE18" s="451"/>
      <c r="AF18" s="451">
        <v>84</v>
      </c>
      <c r="AX18" t="s">
        <v>4615</v>
      </c>
      <c r="AY18" s="451">
        <v>1</v>
      </c>
      <c r="BL18" s="251"/>
      <c r="BV18" s="121"/>
      <c r="BW18" s="121"/>
      <c r="CX18" t="s">
        <v>1177</v>
      </c>
      <c r="CY18" t="s">
        <v>1178</v>
      </c>
      <c r="CZ18" t="s">
        <v>1272</v>
      </c>
      <c r="DA18" s="121">
        <v>44286</v>
      </c>
      <c r="DB18" t="b">
        <v>1</v>
      </c>
      <c r="DF18" s="244" t="s">
        <v>1258</v>
      </c>
    </row>
    <row r="19" spans="7:110">
      <c r="H19" t="s">
        <v>13308</v>
      </c>
      <c r="I19" t="s">
        <v>13858</v>
      </c>
      <c r="J19" s="451">
        <v>4</v>
      </c>
      <c r="Z19" s="451"/>
      <c r="AA19" s="451"/>
      <c r="AC19" t="s">
        <v>13122</v>
      </c>
      <c r="AD19" s="451"/>
      <c r="AE19" s="451">
        <v>56</v>
      </c>
      <c r="AF19" s="451">
        <v>56</v>
      </c>
      <c r="AX19" t="s">
        <v>4624</v>
      </c>
      <c r="AY19" s="451">
        <v>1</v>
      </c>
      <c r="BV19" s="121"/>
      <c r="BW19" s="121"/>
      <c r="CX19" t="s">
        <v>1177</v>
      </c>
      <c r="CY19" t="s">
        <v>1178</v>
      </c>
      <c r="CZ19" t="s">
        <v>1275</v>
      </c>
      <c r="DA19" s="121">
        <v>44286</v>
      </c>
      <c r="DB19" t="b">
        <v>1</v>
      </c>
      <c r="DF19" s="244" t="s">
        <v>1263</v>
      </c>
    </row>
    <row r="20" spans="7:110">
      <c r="H20" t="s">
        <v>13336</v>
      </c>
      <c r="I20" t="s">
        <v>13858</v>
      </c>
      <c r="J20" s="451">
        <v>2</v>
      </c>
      <c r="Z20" s="451"/>
      <c r="AA20" s="451"/>
      <c r="AC20" t="s">
        <v>13123</v>
      </c>
      <c r="AD20" s="451"/>
      <c r="AE20" s="451">
        <v>8</v>
      </c>
      <c r="AF20" s="451">
        <v>8</v>
      </c>
      <c r="AX20" t="s">
        <v>4634</v>
      </c>
      <c r="AY20" s="451">
        <v>1</v>
      </c>
      <c r="BV20" s="121"/>
      <c r="BW20" s="121"/>
      <c r="CX20" t="s">
        <v>1177</v>
      </c>
      <c r="CY20" t="s">
        <v>1178</v>
      </c>
      <c r="CZ20" t="s">
        <v>1279</v>
      </c>
      <c r="DA20" s="121">
        <v>44286</v>
      </c>
      <c r="DB20" t="b">
        <v>1</v>
      </c>
      <c r="DF20" s="243" t="s">
        <v>1194</v>
      </c>
    </row>
    <row r="21" spans="7:110">
      <c r="H21" t="s">
        <v>13385</v>
      </c>
      <c r="I21" t="s">
        <v>13858</v>
      </c>
      <c r="J21" s="451">
        <v>1</v>
      </c>
      <c r="Z21" s="451"/>
      <c r="AA21" s="451"/>
      <c r="AB21" t="s">
        <v>3591</v>
      </c>
      <c r="AC21" t="s">
        <v>2849</v>
      </c>
      <c r="AD21" s="451"/>
      <c r="AE21" s="451">
        <v>70</v>
      </c>
      <c r="AF21" s="451">
        <v>70</v>
      </c>
      <c r="AX21" t="s">
        <v>4635</v>
      </c>
      <c r="AY21" s="451">
        <v>1</v>
      </c>
      <c r="BV21" s="121"/>
      <c r="BW21" s="121"/>
      <c r="CX21" t="s">
        <v>1177</v>
      </c>
      <c r="CY21" t="s">
        <v>1178</v>
      </c>
      <c r="CZ21" t="s">
        <v>1280</v>
      </c>
      <c r="DA21" s="121">
        <v>44286</v>
      </c>
      <c r="DB21" t="b">
        <v>1</v>
      </c>
    </row>
    <row r="22" spans="7:110">
      <c r="H22" t="s">
        <v>13472</v>
      </c>
      <c r="I22" t="s">
        <v>13858</v>
      </c>
      <c r="J22" s="451">
        <v>1</v>
      </c>
      <c r="Z22" s="451"/>
      <c r="AA22" s="451"/>
      <c r="AC22" t="s">
        <v>2851</v>
      </c>
      <c r="AD22" s="451">
        <v>151</v>
      </c>
      <c r="AE22" s="451"/>
      <c r="AF22" s="451">
        <v>151</v>
      </c>
      <c r="AX22" t="s">
        <v>4638</v>
      </c>
      <c r="AY22" s="451">
        <v>1</v>
      </c>
      <c r="BV22" s="121"/>
      <c r="BW22" s="121"/>
      <c r="CX22" t="s">
        <v>1177</v>
      </c>
      <c r="CY22" t="s">
        <v>1178</v>
      </c>
      <c r="CZ22" t="s">
        <v>1281</v>
      </c>
      <c r="DA22" s="121">
        <v>44286</v>
      </c>
      <c r="DB22" t="b">
        <v>1</v>
      </c>
    </row>
    <row r="23" spans="7:110">
      <c r="H23" t="s">
        <v>13479</v>
      </c>
      <c r="I23" t="s">
        <v>13858</v>
      </c>
      <c r="J23" s="451">
        <v>1</v>
      </c>
      <c r="Z23" s="451"/>
      <c r="AA23" s="451"/>
      <c r="AB23" t="s">
        <v>3915</v>
      </c>
      <c r="AC23" t="s">
        <v>2853</v>
      </c>
      <c r="AD23" s="451"/>
      <c r="AE23" s="451">
        <v>11</v>
      </c>
      <c r="AF23" s="451">
        <v>11</v>
      </c>
      <c r="AX23" t="s">
        <v>4641</v>
      </c>
      <c r="AY23" s="451">
        <v>1</v>
      </c>
      <c r="BV23" s="121"/>
      <c r="BW23" s="121"/>
      <c r="CX23" t="s">
        <v>1177</v>
      </c>
      <c r="CY23" t="s">
        <v>1178</v>
      </c>
      <c r="CZ23" t="s">
        <v>1245</v>
      </c>
      <c r="DA23" s="121">
        <v>44286</v>
      </c>
      <c r="DB23" t="b">
        <v>1</v>
      </c>
    </row>
    <row r="24" spans="7:110">
      <c r="H24" t="s">
        <v>14534</v>
      </c>
      <c r="I24" t="s">
        <v>13858</v>
      </c>
      <c r="J24" s="451">
        <v>1</v>
      </c>
      <c r="Z24" s="451"/>
      <c r="AA24" s="451"/>
      <c r="AC24" t="s">
        <v>2855</v>
      </c>
      <c r="AD24" s="451">
        <v>11</v>
      </c>
      <c r="AE24" s="451"/>
      <c r="AF24" s="451">
        <v>11</v>
      </c>
      <c r="AX24" t="s">
        <v>4644</v>
      </c>
      <c r="AY24" s="451">
        <v>3</v>
      </c>
      <c r="BV24" s="121"/>
      <c r="BW24" s="121"/>
      <c r="CX24" t="s">
        <v>1177</v>
      </c>
      <c r="CY24" t="s">
        <v>1178</v>
      </c>
      <c r="CZ24" t="s">
        <v>1282</v>
      </c>
      <c r="DA24" s="121">
        <v>44286</v>
      </c>
      <c r="DB24" t="b">
        <v>1</v>
      </c>
    </row>
    <row r="25" spans="7:110">
      <c r="H25" t="s">
        <v>14536</v>
      </c>
      <c r="I25" t="s">
        <v>13858</v>
      </c>
      <c r="J25" s="451">
        <v>1</v>
      </c>
      <c r="Z25" s="451"/>
      <c r="AA25" s="451"/>
      <c r="AB25" t="s">
        <v>3965</v>
      </c>
      <c r="AC25" t="s">
        <v>2854</v>
      </c>
      <c r="AD25" s="451"/>
      <c r="AE25" s="451">
        <v>33</v>
      </c>
      <c r="AF25" s="451">
        <v>33</v>
      </c>
      <c r="AX25" t="s">
        <v>4648</v>
      </c>
      <c r="AY25" s="451">
        <v>1</v>
      </c>
      <c r="BV25" s="121"/>
      <c r="BW25" s="121"/>
      <c r="CX25" t="s">
        <v>1177</v>
      </c>
      <c r="CY25" t="s">
        <v>1178</v>
      </c>
      <c r="CZ25" t="s">
        <v>1283</v>
      </c>
      <c r="DA25" s="121">
        <v>44286</v>
      </c>
      <c r="DB25" t="b">
        <v>1</v>
      </c>
    </row>
    <row r="26" spans="7:110">
      <c r="H26" t="s">
        <v>14538</v>
      </c>
      <c r="I26" t="s">
        <v>13858</v>
      </c>
      <c r="J26" s="451">
        <v>1</v>
      </c>
      <c r="Z26" s="451"/>
      <c r="AA26" s="451"/>
      <c r="AC26" t="s">
        <v>2856</v>
      </c>
      <c r="AD26" s="451">
        <v>24</v>
      </c>
      <c r="AE26" s="451"/>
      <c r="AF26" s="451">
        <v>24</v>
      </c>
      <c r="AX26" t="s">
        <v>4649</v>
      </c>
      <c r="AY26" s="451">
        <v>1</v>
      </c>
      <c r="BV26" s="121"/>
      <c r="BW26" s="121"/>
      <c r="CX26" t="s">
        <v>1177</v>
      </c>
      <c r="CY26" t="s">
        <v>1178</v>
      </c>
      <c r="CZ26" t="s">
        <v>1284</v>
      </c>
      <c r="DA26" s="121">
        <v>44286</v>
      </c>
      <c r="DB26" t="b">
        <v>1</v>
      </c>
    </row>
    <row r="27" spans="7:110">
      <c r="H27" t="s">
        <v>14539</v>
      </c>
      <c r="I27" t="s">
        <v>13858</v>
      </c>
      <c r="J27" s="451">
        <v>1</v>
      </c>
      <c r="Z27" s="451"/>
      <c r="AA27" s="451"/>
      <c r="AB27" t="s">
        <v>4115</v>
      </c>
      <c r="AC27" t="s">
        <v>2857</v>
      </c>
      <c r="AD27" s="451"/>
      <c r="AE27" s="451">
        <v>27</v>
      </c>
      <c r="AF27" s="451">
        <v>27</v>
      </c>
      <c r="AX27" t="s">
        <v>4657</v>
      </c>
      <c r="AY27" s="451">
        <v>2</v>
      </c>
      <c r="BV27" s="121"/>
      <c r="BW27" s="121"/>
      <c r="CX27" t="s">
        <v>1177</v>
      </c>
      <c r="CY27" t="s">
        <v>1178</v>
      </c>
      <c r="CZ27" t="s">
        <v>1276</v>
      </c>
      <c r="DA27" s="121">
        <v>44286</v>
      </c>
      <c r="DB27" t="b">
        <v>1</v>
      </c>
    </row>
    <row r="28" spans="7:110">
      <c r="H28" t="s">
        <v>14540</v>
      </c>
      <c r="I28" t="s">
        <v>13858</v>
      </c>
      <c r="J28" s="451">
        <v>1</v>
      </c>
      <c r="Z28" s="451"/>
      <c r="AA28" s="451"/>
      <c r="AC28" t="s">
        <v>2858</v>
      </c>
      <c r="AD28" s="451">
        <v>27</v>
      </c>
      <c r="AE28" s="451"/>
      <c r="AF28" s="451">
        <v>27</v>
      </c>
      <c r="AX28" t="s">
        <v>4664</v>
      </c>
      <c r="AY28" s="451">
        <v>1</v>
      </c>
      <c r="BV28" s="121"/>
      <c r="BW28" s="121"/>
      <c r="CX28" t="s">
        <v>1177</v>
      </c>
      <c r="CY28" t="s">
        <v>1178</v>
      </c>
      <c r="CZ28" t="s">
        <v>1285</v>
      </c>
      <c r="DA28" s="121">
        <v>44286</v>
      </c>
      <c r="DB28" t="b">
        <v>1</v>
      </c>
    </row>
    <row r="29" spans="7:110">
      <c r="H29" t="s">
        <v>14542</v>
      </c>
      <c r="I29" t="s">
        <v>13858</v>
      </c>
      <c r="J29" s="451">
        <v>1</v>
      </c>
      <c r="Z29" s="451"/>
      <c r="AA29" s="451"/>
      <c r="AB29" t="s">
        <v>4188</v>
      </c>
      <c r="AC29" t="s">
        <v>2859</v>
      </c>
      <c r="AD29" s="451"/>
      <c r="AE29" s="451">
        <v>11</v>
      </c>
      <c r="AF29" s="451">
        <v>11</v>
      </c>
      <c r="AX29" t="s">
        <v>4669</v>
      </c>
      <c r="AY29" s="451">
        <v>1</v>
      </c>
      <c r="BV29" s="121"/>
      <c r="BW29" s="121"/>
      <c r="CX29" t="s">
        <v>1177</v>
      </c>
      <c r="CY29" t="s">
        <v>1178</v>
      </c>
      <c r="CZ29" t="s">
        <v>1286</v>
      </c>
      <c r="DA29" s="121">
        <v>44286</v>
      </c>
      <c r="DB29" t="b">
        <v>1</v>
      </c>
    </row>
    <row r="30" spans="7:110">
      <c r="H30" t="s">
        <v>14546</v>
      </c>
      <c r="I30" t="s">
        <v>13858</v>
      </c>
      <c r="J30" s="451">
        <v>1</v>
      </c>
      <c r="Z30" s="451"/>
      <c r="AA30" s="451"/>
      <c r="AC30" t="s">
        <v>2860</v>
      </c>
      <c r="AD30" s="451"/>
      <c r="AE30" s="451">
        <v>14</v>
      </c>
      <c r="AF30" s="451">
        <v>14</v>
      </c>
      <c r="AX30" t="s">
        <v>4673</v>
      </c>
      <c r="AY30" s="451">
        <v>1</v>
      </c>
      <c r="BV30" s="121"/>
      <c r="BW30" s="121"/>
      <c r="CX30" t="s">
        <v>1177</v>
      </c>
      <c r="CY30" t="s">
        <v>1178</v>
      </c>
      <c r="CZ30" t="s">
        <v>1287</v>
      </c>
      <c r="DA30" s="121">
        <v>44286</v>
      </c>
      <c r="DB30" t="b">
        <v>1</v>
      </c>
    </row>
    <row r="31" spans="7:110">
      <c r="H31" t="s">
        <v>15047</v>
      </c>
      <c r="I31" t="s">
        <v>13858</v>
      </c>
      <c r="J31" s="451">
        <v>1</v>
      </c>
      <c r="Z31" s="451"/>
      <c r="AA31" s="451"/>
      <c r="AB31" t="s">
        <v>4230</v>
      </c>
      <c r="AC31" t="s">
        <v>2860</v>
      </c>
      <c r="AD31" s="451"/>
      <c r="AE31" s="451">
        <v>8</v>
      </c>
      <c r="AF31" s="451">
        <v>8</v>
      </c>
      <c r="AX31" t="s">
        <v>4826</v>
      </c>
      <c r="AY31" s="451">
        <v>1</v>
      </c>
      <c r="BV31" s="121"/>
      <c r="BW31" s="121"/>
      <c r="CX31" t="s">
        <v>1177</v>
      </c>
      <c r="CY31" t="s">
        <v>1178</v>
      </c>
      <c r="CZ31" t="s">
        <v>1288</v>
      </c>
      <c r="DA31" s="121">
        <v>44286</v>
      </c>
      <c r="DB31" t="b">
        <v>1</v>
      </c>
    </row>
    <row r="32" spans="7:110">
      <c r="G32" t="s">
        <v>5887</v>
      </c>
      <c r="H32" t="s">
        <v>3581</v>
      </c>
      <c r="I32" t="s">
        <v>13099</v>
      </c>
      <c r="J32" s="451">
        <v>1</v>
      </c>
      <c r="Z32" s="451"/>
      <c r="AA32" s="451"/>
      <c r="AC32" t="s">
        <v>2866</v>
      </c>
      <c r="AD32" s="451"/>
      <c r="AE32" s="451">
        <v>7</v>
      </c>
      <c r="AF32" s="451">
        <v>7</v>
      </c>
      <c r="AW32" t="s">
        <v>3191</v>
      </c>
      <c r="AX32" t="s">
        <v>1221</v>
      </c>
      <c r="AY32" s="451">
        <v>112</v>
      </c>
      <c r="BV32" s="121"/>
      <c r="BW32" s="121"/>
      <c r="CX32" t="s">
        <v>1177</v>
      </c>
      <c r="CY32" t="s">
        <v>1178</v>
      </c>
      <c r="CZ32" t="s">
        <v>1289</v>
      </c>
      <c r="DA32" s="121">
        <v>44286</v>
      </c>
      <c r="DB32" t="b">
        <v>1</v>
      </c>
    </row>
    <row r="33" spans="7:106">
      <c r="H33" t="s">
        <v>3584</v>
      </c>
      <c r="I33" t="s">
        <v>13099</v>
      </c>
      <c r="J33" s="451">
        <v>1</v>
      </c>
      <c r="Z33" s="451"/>
      <c r="AA33" s="451"/>
      <c r="AB33" t="s">
        <v>4297</v>
      </c>
      <c r="AC33" t="s">
        <v>2861</v>
      </c>
      <c r="AD33" s="451"/>
      <c r="AE33" s="451">
        <v>5</v>
      </c>
      <c r="AF33" s="451">
        <v>5</v>
      </c>
      <c r="AX33" t="s">
        <v>3222</v>
      </c>
      <c r="AY33" s="451">
        <v>3</v>
      </c>
      <c r="BV33" s="121"/>
      <c r="BW33" s="121"/>
      <c r="CX33" t="s">
        <v>1177</v>
      </c>
      <c r="CY33" t="s">
        <v>1178</v>
      </c>
      <c r="CZ33" t="s">
        <v>1290</v>
      </c>
      <c r="DA33" s="121">
        <v>44286</v>
      </c>
      <c r="DB33" t="b">
        <v>1</v>
      </c>
    </row>
    <row r="34" spans="7:106">
      <c r="G34" t="s">
        <v>14490</v>
      </c>
      <c r="H34" t="s">
        <v>4222</v>
      </c>
      <c r="J34" s="451">
        <v>2</v>
      </c>
      <c r="Z34" s="451"/>
      <c r="AA34" s="451"/>
      <c r="AB34" t="s">
        <v>4315</v>
      </c>
      <c r="AC34" t="s">
        <v>2862</v>
      </c>
      <c r="AD34" s="451"/>
      <c r="AE34" s="451">
        <v>9</v>
      </c>
      <c r="AF34" s="451">
        <v>9</v>
      </c>
      <c r="AW34" t="s">
        <v>3388</v>
      </c>
      <c r="AX34" t="s">
        <v>1221</v>
      </c>
      <c r="AY34" s="451">
        <v>65</v>
      </c>
      <c r="BV34" s="121"/>
      <c r="BW34" s="121"/>
      <c r="CX34" t="s">
        <v>1177</v>
      </c>
      <c r="CY34" t="s">
        <v>1178</v>
      </c>
      <c r="CZ34" t="s">
        <v>1291</v>
      </c>
      <c r="DA34" s="121">
        <v>44286</v>
      </c>
      <c r="DB34" t="b">
        <v>1</v>
      </c>
    </row>
    <row r="35" spans="7:106">
      <c r="G35" t="s">
        <v>13863</v>
      </c>
      <c r="H35" t="s">
        <v>13288</v>
      </c>
      <c r="I35" t="s">
        <v>13858</v>
      </c>
      <c r="J35" s="451">
        <v>4</v>
      </c>
      <c r="Z35" s="451"/>
      <c r="AA35" s="451"/>
      <c r="AC35" t="s">
        <v>2863</v>
      </c>
      <c r="AD35" s="451">
        <v>13</v>
      </c>
      <c r="AE35" s="451"/>
      <c r="AF35" s="451">
        <v>13</v>
      </c>
      <c r="AW35" t="s">
        <v>3590</v>
      </c>
      <c r="AX35" t="s">
        <v>1221</v>
      </c>
      <c r="AY35" s="451">
        <v>214</v>
      </c>
      <c r="BV35" s="121"/>
      <c r="BW35" s="121"/>
      <c r="CX35" t="s">
        <v>1177</v>
      </c>
      <c r="CY35" t="s">
        <v>1178</v>
      </c>
      <c r="CZ35" t="s">
        <v>1292</v>
      </c>
      <c r="DA35" s="121">
        <v>44286</v>
      </c>
      <c r="DB35" t="b">
        <v>1</v>
      </c>
    </row>
    <row r="36" spans="7:106" ht="16.5">
      <c r="G36" t="s">
        <v>13905</v>
      </c>
      <c r="H36" t="s">
        <v>13312</v>
      </c>
      <c r="I36" t="s">
        <v>13858</v>
      </c>
      <c r="J36" s="451">
        <v>2</v>
      </c>
      <c r="Z36" s="451"/>
      <c r="AA36" s="451"/>
      <c r="AB36" t="s">
        <v>4364</v>
      </c>
      <c r="AC36" t="s">
        <v>2866</v>
      </c>
      <c r="AD36" s="451"/>
      <c r="AE36" s="451">
        <v>42</v>
      </c>
      <c r="AF36" s="451">
        <v>42</v>
      </c>
      <c r="AX36" t="s">
        <v>3589</v>
      </c>
      <c r="AY36" s="451">
        <v>7</v>
      </c>
      <c r="BV36" s="121"/>
      <c r="BW36" s="121"/>
      <c r="BX36" s="218"/>
      <c r="CX36" t="s">
        <v>1177</v>
      </c>
      <c r="CY36" t="s">
        <v>1178</v>
      </c>
      <c r="CZ36" t="s">
        <v>1293</v>
      </c>
      <c r="DA36" s="121">
        <v>44286</v>
      </c>
      <c r="DB36" t="b">
        <v>1</v>
      </c>
    </row>
    <row r="37" spans="7:106" ht="16.5">
      <c r="H37" t="s">
        <v>13316</v>
      </c>
      <c r="I37" t="s">
        <v>13858</v>
      </c>
      <c r="J37" s="451">
        <v>1</v>
      </c>
      <c r="Z37" s="451"/>
      <c r="AA37" s="451"/>
      <c r="AC37" t="s">
        <v>2868</v>
      </c>
      <c r="AD37" s="451">
        <v>54</v>
      </c>
      <c r="AE37" s="451"/>
      <c r="AF37" s="451">
        <v>54</v>
      </c>
      <c r="AW37" t="s">
        <v>3725</v>
      </c>
      <c r="AX37" t="s">
        <v>1221</v>
      </c>
      <c r="AY37" s="451">
        <v>94</v>
      </c>
      <c r="BV37" s="121"/>
      <c r="BW37" s="121"/>
      <c r="BX37" s="218"/>
      <c r="BY37" s="128"/>
      <c r="CX37" t="s">
        <v>1177</v>
      </c>
      <c r="CY37" t="s">
        <v>1178</v>
      </c>
      <c r="CZ37" t="s">
        <v>1294</v>
      </c>
      <c r="DA37" s="121">
        <v>44286</v>
      </c>
      <c r="DB37" t="b">
        <v>1</v>
      </c>
    </row>
    <row r="38" spans="7:106" ht="16.5">
      <c r="H38" t="s">
        <v>13320</v>
      </c>
      <c r="I38" t="s">
        <v>13858</v>
      </c>
      <c r="J38" s="451">
        <v>1</v>
      </c>
      <c r="Z38" s="451"/>
      <c r="AA38" s="451"/>
      <c r="AC38" t="s">
        <v>2869</v>
      </c>
      <c r="AD38" s="451">
        <v>116</v>
      </c>
      <c r="AE38" s="451"/>
      <c r="AF38" s="451">
        <v>116</v>
      </c>
      <c r="AW38" t="s">
        <v>4114</v>
      </c>
      <c r="AX38" t="s">
        <v>1221</v>
      </c>
      <c r="AY38" s="451">
        <v>62</v>
      </c>
      <c r="BV38" s="121"/>
      <c r="BW38" s="121"/>
      <c r="BX38" s="218"/>
      <c r="BY38" s="128"/>
      <c r="CX38" t="s">
        <v>1177</v>
      </c>
      <c r="CY38" t="s">
        <v>1178</v>
      </c>
      <c r="CZ38" t="s">
        <v>1295</v>
      </c>
      <c r="DA38" s="121">
        <v>44286</v>
      </c>
      <c r="DB38" t="b">
        <v>1</v>
      </c>
    </row>
    <row r="39" spans="7:106" ht="16.5">
      <c r="H39" t="s">
        <v>13324</v>
      </c>
      <c r="I39" t="s">
        <v>13858</v>
      </c>
      <c r="J39" s="451">
        <v>1</v>
      </c>
      <c r="O39" s="128"/>
      <c r="Z39" s="451"/>
      <c r="AA39" s="451"/>
      <c r="AB39" t="s">
        <v>1193</v>
      </c>
      <c r="AC39" t="s">
        <v>2868</v>
      </c>
      <c r="AD39" s="451"/>
      <c r="AE39" s="451"/>
      <c r="AF39" s="451"/>
      <c r="AW39" t="s">
        <v>4166</v>
      </c>
      <c r="AX39" t="s">
        <v>1221</v>
      </c>
      <c r="AY39" s="451">
        <v>61</v>
      </c>
      <c r="BV39" s="121"/>
      <c r="BW39" s="121"/>
      <c r="BX39" s="218"/>
      <c r="BY39" s="128"/>
      <c r="CX39" t="s">
        <v>1177</v>
      </c>
      <c r="CY39" t="s">
        <v>1178</v>
      </c>
      <c r="CZ39" t="s">
        <v>1296</v>
      </c>
      <c r="DA39" s="121">
        <v>44286</v>
      </c>
      <c r="DB39" t="b">
        <v>1</v>
      </c>
    </row>
    <row r="40" spans="7:106" ht="16.5">
      <c r="H40" t="s">
        <v>13328</v>
      </c>
      <c r="I40" t="s">
        <v>13858</v>
      </c>
      <c r="J40" s="451">
        <v>1</v>
      </c>
      <c r="Z40" s="451"/>
      <c r="AA40" s="451"/>
      <c r="AC40" t="s">
        <v>13122</v>
      </c>
      <c r="AD40" s="451"/>
      <c r="AE40" s="451">
        <v>6</v>
      </c>
      <c r="AF40" s="451">
        <v>6</v>
      </c>
      <c r="AW40" t="s">
        <v>4314</v>
      </c>
      <c r="AX40" t="s">
        <v>1221</v>
      </c>
      <c r="AY40" s="451">
        <v>17</v>
      </c>
      <c r="BV40" s="121"/>
      <c r="BW40" s="121"/>
      <c r="BX40" s="128"/>
      <c r="BY40" s="128"/>
      <c r="CX40" t="s">
        <v>1177</v>
      </c>
      <c r="CY40" t="s">
        <v>1178</v>
      </c>
      <c r="CZ40" t="s">
        <v>1256</v>
      </c>
      <c r="DA40" s="121">
        <v>44286</v>
      </c>
      <c r="DB40" t="b">
        <v>0</v>
      </c>
    </row>
    <row r="41" spans="7:106">
      <c r="H41" t="s">
        <v>13332</v>
      </c>
      <c r="I41" t="s">
        <v>13858</v>
      </c>
      <c r="J41" s="451">
        <v>1</v>
      </c>
      <c r="Z41" s="451"/>
      <c r="AA41" s="451"/>
      <c r="AC41" t="s">
        <v>13123</v>
      </c>
      <c r="AD41" s="451"/>
      <c r="AE41" s="451"/>
      <c r="AF41" s="451"/>
      <c r="AX41" t="s">
        <v>4106</v>
      </c>
      <c r="AY41" s="451">
        <v>2</v>
      </c>
      <c r="CX41" t="s">
        <v>1177</v>
      </c>
      <c r="CY41" t="s">
        <v>1178</v>
      </c>
      <c r="CZ41" t="s">
        <v>1297</v>
      </c>
      <c r="DA41" s="121">
        <v>44286</v>
      </c>
      <c r="DB41" t="b">
        <v>1</v>
      </c>
    </row>
    <row r="42" spans="7:106">
      <c r="G42" t="s">
        <v>14069</v>
      </c>
      <c r="H42" t="s">
        <v>13357</v>
      </c>
      <c r="I42" t="s">
        <v>13858</v>
      </c>
      <c r="J42" s="451">
        <v>1</v>
      </c>
      <c r="Z42" s="451"/>
      <c r="AA42" s="451"/>
      <c r="AB42" t="s">
        <v>4463</v>
      </c>
      <c r="AC42" t="s">
        <v>2864</v>
      </c>
      <c r="AD42" s="451"/>
      <c r="AE42" s="451">
        <v>60</v>
      </c>
      <c r="AF42" s="451">
        <v>60</v>
      </c>
      <c r="AX42" t="s">
        <v>4328</v>
      </c>
      <c r="AY42" s="451">
        <v>3</v>
      </c>
      <c r="CX42" t="s">
        <v>1177</v>
      </c>
      <c r="CY42" t="s">
        <v>1178</v>
      </c>
      <c r="CZ42" t="s">
        <v>1298</v>
      </c>
      <c r="DA42" s="121">
        <v>44286</v>
      </c>
      <c r="DB42" t="b">
        <v>1</v>
      </c>
    </row>
    <row r="43" spans="7:106">
      <c r="G43" t="s">
        <v>14132</v>
      </c>
      <c r="H43" t="s">
        <v>4610</v>
      </c>
      <c r="J43" s="451">
        <v>3</v>
      </c>
      <c r="Z43" s="451"/>
      <c r="AA43" s="451"/>
      <c r="AC43" t="s">
        <v>2866</v>
      </c>
      <c r="AD43" s="451"/>
      <c r="AE43" s="451">
        <v>4</v>
      </c>
      <c r="AF43" s="451">
        <v>4</v>
      </c>
      <c r="AW43" t="s">
        <v>4735</v>
      </c>
      <c r="AX43" t="s">
        <v>1221</v>
      </c>
      <c r="AY43" s="451">
        <v>153</v>
      </c>
      <c r="CX43" t="s">
        <v>1177</v>
      </c>
      <c r="CY43" t="s">
        <v>1178</v>
      </c>
      <c r="CZ43" t="s">
        <v>1299</v>
      </c>
      <c r="DA43" s="121">
        <v>44286</v>
      </c>
      <c r="DB43" t="b">
        <v>1</v>
      </c>
    </row>
    <row r="44" spans="7:106">
      <c r="H44" t="s">
        <v>13295</v>
      </c>
      <c r="I44" t="s">
        <v>13858</v>
      </c>
      <c r="J44" s="451">
        <v>2</v>
      </c>
      <c r="Z44" s="451"/>
      <c r="AA44" s="451"/>
      <c r="AC44" t="s">
        <v>2870</v>
      </c>
      <c r="AD44" s="451"/>
      <c r="AE44" s="451">
        <v>63</v>
      </c>
      <c r="AF44" s="451">
        <v>63</v>
      </c>
      <c r="AX44" t="s">
        <v>4374</v>
      </c>
      <c r="AY44" s="451">
        <v>7</v>
      </c>
      <c r="CX44" t="s">
        <v>1177</v>
      </c>
      <c r="CY44" t="s">
        <v>1178</v>
      </c>
      <c r="CZ44" t="s">
        <v>1300</v>
      </c>
      <c r="DA44" s="121">
        <v>44286</v>
      </c>
      <c r="DB44" t="b">
        <v>1</v>
      </c>
    </row>
    <row r="45" spans="7:106">
      <c r="H45" t="s">
        <v>13340</v>
      </c>
      <c r="I45" t="s">
        <v>13858</v>
      </c>
      <c r="J45" s="451">
        <v>3</v>
      </c>
      <c r="Z45" s="451"/>
      <c r="AA45" s="451"/>
      <c r="AC45" t="s">
        <v>2871</v>
      </c>
      <c r="AD45" s="451">
        <v>91</v>
      </c>
      <c r="AE45" s="451"/>
      <c r="AF45" s="451">
        <v>91</v>
      </c>
      <c r="AX45" t="s">
        <v>4444</v>
      </c>
      <c r="AY45" s="451">
        <v>4</v>
      </c>
      <c r="CX45" t="s">
        <v>1177</v>
      </c>
      <c r="CY45" t="s">
        <v>1178</v>
      </c>
      <c r="CZ45" t="s">
        <v>1301</v>
      </c>
      <c r="DA45" s="121">
        <v>44286</v>
      </c>
      <c r="DB45" t="b">
        <v>1</v>
      </c>
    </row>
    <row r="46" spans="7:106">
      <c r="H46" t="s">
        <v>13362</v>
      </c>
      <c r="I46" t="s">
        <v>13858</v>
      </c>
      <c r="J46" s="451">
        <v>2</v>
      </c>
      <c r="Z46" s="451"/>
      <c r="AA46" s="451"/>
      <c r="AB46" t="s">
        <v>4602</v>
      </c>
      <c r="AC46" t="s">
        <v>2865</v>
      </c>
      <c r="AD46" s="451"/>
      <c r="AE46" s="451">
        <v>27</v>
      </c>
      <c r="AF46" s="451">
        <v>27</v>
      </c>
      <c r="AX46" t="s">
        <v>4437</v>
      </c>
      <c r="AY46" s="451">
        <v>7</v>
      </c>
      <c r="CX46" t="s">
        <v>1177</v>
      </c>
      <c r="CY46" t="s">
        <v>1178</v>
      </c>
      <c r="CZ46" t="s">
        <v>1302</v>
      </c>
      <c r="DA46" s="121">
        <v>44286</v>
      </c>
      <c r="DB46" t="b">
        <v>1</v>
      </c>
    </row>
    <row r="47" spans="7:106">
      <c r="H47" t="s">
        <v>13366</v>
      </c>
      <c r="I47" t="s">
        <v>13858</v>
      </c>
      <c r="J47" s="451">
        <v>1</v>
      </c>
      <c r="Z47" s="451"/>
      <c r="AA47" s="451"/>
      <c r="AC47" t="s">
        <v>2867</v>
      </c>
      <c r="AD47" s="451">
        <v>75</v>
      </c>
      <c r="AE47" s="451"/>
      <c r="AF47" s="451">
        <v>75</v>
      </c>
      <c r="AX47" t="s">
        <v>4438</v>
      </c>
      <c r="AY47" s="451">
        <v>4</v>
      </c>
      <c r="CX47" t="s">
        <v>1177</v>
      </c>
      <c r="CY47" t="s">
        <v>1178</v>
      </c>
      <c r="CZ47" t="s">
        <v>1303</v>
      </c>
      <c r="DA47" s="121">
        <v>44286</v>
      </c>
      <c r="DB47" t="b">
        <v>1</v>
      </c>
    </row>
    <row r="48" spans="7:106">
      <c r="H48" t="s">
        <v>14515</v>
      </c>
      <c r="I48" t="s">
        <v>13858</v>
      </c>
      <c r="J48" s="451">
        <v>1</v>
      </c>
      <c r="Z48" s="451"/>
      <c r="AA48" s="451"/>
      <c r="AB48" t="s">
        <v>4949</v>
      </c>
      <c r="AC48" t="s">
        <v>2872</v>
      </c>
      <c r="AD48" s="451"/>
      <c r="AE48" s="451">
        <v>35</v>
      </c>
      <c r="AF48" s="451">
        <v>35</v>
      </c>
      <c r="AX48" t="s">
        <v>2265</v>
      </c>
      <c r="AY48" s="451">
        <v>1</v>
      </c>
      <c r="CX48" t="s">
        <v>1177</v>
      </c>
      <c r="CY48" t="s">
        <v>1178</v>
      </c>
      <c r="CZ48" t="s">
        <v>1304</v>
      </c>
      <c r="DA48" s="121">
        <v>44286</v>
      </c>
      <c r="DB48" t="b">
        <v>1</v>
      </c>
    </row>
    <row r="49" spans="7:106">
      <c r="H49" t="s">
        <v>14518</v>
      </c>
      <c r="I49" t="s">
        <v>13858</v>
      </c>
      <c r="J49" s="451">
        <v>1</v>
      </c>
      <c r="Z49" s="451"/>
      <c r="AA49" s="451"/>
      <c r="AC49" t="s">
        <v>2873</v>
      </c>
      <c r="AD49" s="451">
        <v>34</v>
      </c>
      <c r="AE49" s="451"/>
      <c r="AF49" s="451">
        <v>34</v>
      </c>
      <c r="AX49" t="s">
        <v>13750</v>
      </c>
      <c r="AY49" s="451">
        <v>1</v>
      </c>
      <c r="CX49" t="s">
        <v>1177</v>
      </c>
      <c r="CY49" t="s">
        <v>1178</v>
      </c>
      <c r="CZ49" t="s">
        <v>1305</v>
      </c>
      <c r="DA49" s="121">
        <v>44286</v>
      </c>
      <c r="DB49" t="b">
        <v>1</v>
      </c>
    </row>
    <row r="50" spans="7:106">
      <c r="H50" t="s">
        <v>14521</v>
      </c>
      <c r="I50" t="s">
        <v>13858</v>
      </c>
      <c r="J50" s="451">
        <v>1</v>
      </c>
      <c r="Z50" s="451"/>
      <c r="AA50" s="451"/>
      <c r="AB50" t="s">
        <v>1194</v>
      </c>
      <c r="AD50" s="451">
        <v>903</v>
      </c>
      <c r="AE50" s="451">
        <v>716</v>
      </c>
      <c r="AF50" s="451">
        <v>1619</v>
      </c>
      <c r="AW50" t="s">
        <v>13291</v>
      </c>
      <c r="AX50" t="s">
        <v>1221</v>
      </c>
      <c r="AY50" s="451">
        <v>2</v>
      </c>
      <c r="CX50" t="s">
        <v>1177</v>
      </c>
      <c r="CY50" t="s">
        <v>1178</v>
      </c>
      <c r="CZ50" t="s">
        <v>1306</v>
      </c>
      <c r="DA50" s="121">
        <v>44286</v>
      </c>
      <c r="DB50" t="b">
        <v>1</v>
      </c>
    </row>
    <row r="51" spans="7:106">
      <c r="H51" t="s">
        <v>14524</v>
      </c>
      <c r="I51" t="s">
        <v>13858</v>
      </c>
      <c r="J51" s="451">
        <v>1</v>
      </c>
      <c r="Z51" s="451"/>
      <c r="AA51" s="451"/>
      <c r="AX51" t="s">
        <v>14494</v>
      </c>
      <c r="AY51" s="451">
        <v>1</v>
      </c>
      <c r="CX51" t="s">
        <v>1177</v>
      </c>
      <c r="CY51" t="s">
        <v>1178</v>
      </c>
      <c r="CZ51" t="s">
        <v>1307</v>
      </c>
      <c r="DA51" s="121">
        <v>44286</v>
      </c>
      <c r="DB51" t="b">
        <v>1</v>
      </c>
    </row>
    <row r="52" spans="7:106">
      <c r="H52" t="s">
        <v>14527</v>
      </c>
      <c r="I52" t="s">
        <v>13858</v>
      </c>
      <c r="J52" s="451">
        <v>1</v>
      </c>
      <c r="Z52" s="451"/>
      <c r="AA52" s="451"/>
      <c r="AW52" t="s">
        <v>13381</v>
      </c>
      <c r="AX52" t="s">
        <v>1221</v>
      </c>
      <c r="AY52" s="451">
        <v>2</v>
      </c>
      <c r="CX52" t="s">
        <v>1177</v>
      </c>
      <c r="CY52" t="s">
        <v>1178</v>
      </c>
      <c r="CZ52" t="s">
        <v>1308</v>
      </c>
      <c r="DA52" s="121">
        <v>44286</v>
      </c>
      <c r="DB52" t="b">
        <v>1</v>
      </c>
    </row>
    <row r="53" spans="7:106">
      <c r="H53" t="s">
        <v>14530</v>
      </c>
      <c r="I53" t="s">
        <v>13858</v>
      </c>
      <c r="J53" s="451">
        <v>1</v>
      </c>
      <c r="Z53" s="451"/>
      <c r="AA53" s="451"/>
      <c r="AW53" t="s">
        <v>13386</v>
      </c>
      <c r="AX53" t="s">
        <v>1221</v>
      </c>
      <c r="AY53" s="451">
        <v>3</v>
      </c>
      <c r="CX53" t="s">
        <v>1177</v>
      </c>
      <c r="CY53" t="s">
        <v>1178</v>
      </c>
      <c r="CZ53" t="s">
        <v>1309</v>
      </c>
      <c r="DA53" s="121">
        <v>44286</v>
      </c>
      <c r="DB53" t="b">
        <v>1</v>
      </c>
    </row>
    <row r="54" spans="7:106">
      <c r="G54" t="s">
        <v>15573</v>
      </c>
      <c r="H54" t="s">
        <v>3690</v>
      </c>
      <c r="I54" t="s">
        <v>3590</v>
      </c>
      <c r="J54" s="451">
        <v>3</v>
      </c>
      <c r="Z54" s="451"/>
      <c r="AA54" s="451"/>
      <c r="AW54" t="s">
        <v>13395</v>
      </c>
      <c r="AX54" t="s">
        <v>1221</v>
      </c>
      <c r="AY54" s="451">
        <v>2</v>
      </c>
      <c r="CX54" t="s">
        <v>1177</v>
      </c>
      <c r="CY54" t="s">
        <v>1178</v>
      </c>
      <c r="CZ54" t="s">
        <v>961</v>
      </c>
      <c r="DA54" s="121">
        <v>44286</v>
      </c>
      <c r="DB54" t="b">
        <v>1</v>
      </c>
    </row>
    <row r="55" spans="7:106">
      <c r="G55" t="s">
        <v>14219</v>
      </c>
      <c r="H55" t="s">
        <v>13351</v>
      </c>
      <c r="I55" t="s">
        <v>13858</v>
      </c>
      <c r="J55" s="451">
        <v>1</v>
      </c>
      <c r="Z55" s="451"/>
      <c r="AA55" s="451"/>
      <c r="AW55" t="s">
        <v>13462</v>
      </c>
      <c r="AX55" t="s">
        <v>1221</v>
      </c>
      <c r="AY55" s="451">
        <v>1</v>
      </c>
      <c r="CX55" t="s">
        <v>1177</v>
      </c>
      <c r="CY55" t="s">
        <v>1178</v>
      </c>
      <c r="CZ55" t="s">
        <v>1310</v>
      </c>
      <c r="DA55" s="121">
        <v>44286</v>
      </c>
      <c r="DB55" t="b">
        <v>1</v>
      </c>
    </row>
    <row r="56" spans="7:106">
      <c r="G56" t="s">
        <v>14457</v>
      </c>
      <c r="H56" t="s">
        <v>13369</v>
      </c>
      <c r="I56" t="s">
        <v>13099</v>
      </c>
      <c r="J56" s="451">
        <v>1</v>
      </c>
      <c r="Z56" s="451"/>
      <c r="AA56" s="451"/>
      <c r="AW56" t="s">
        <v>13470</v>
      </c>
      <c r="AX56" t="s">
        <v>1221</v>
      </c>
      <c r="AY56" s="451">
        <v>1</v>
      </c>
      <c r="CX56" t="s">
        <v>1177</v>
      </c>
      <c r="CY56" t="s">
        <v>1178</v>
      </c>
      <c r="CZ56" t="s">
        <v>1311</v>
      </c>
      <c r="DA56" s="121">
        <v>44286</v>
      </c>
      <c r="DB56" t="b">
        <v>1</v>
      </c>
    </row>
    <row r="57" spans="7:106">
      <c r="H57" t="s">
        <v>13474</v>
      </c>
      <c r="I57" t="s">
        <v>13099</v>
      </c>
      <c r="J57" s="451">
        <v>1</v>
      </c>
      <c r="Z57" s="451"/>
      <c r="AA57" s="451"/>
      <c r="AW57" t="s">
        <v>13483</v>
      </c>
      <c r="AX57" t="s">
        <v>1221</v>
      </c>
      <c r="AY57" s="451">
        <v>1</v>
      </c>
      <c r="CX57" t="s">
        <v>1177</v>
      </c>
      <c r="CY57" t="s">
        <v>1178</v>
      </c>
      <c r="CZ57" t="s">
        <v>1312</v>
      </c>
      <c r="DA57" s="121">
        <v>44286</v>
      </c>
      <c r="DB57" t="b">
        <v>1</v>
      </c>
    </row>
    <row r="58" spans="7:106">
      <c r="H58" t="s">
        <v>13476</v>
      </c>
      <c r="I58" t="s">
        <v>13099</v>
      </c>
      <c r="J58" s="451">
        <v>1</v>
      </c>
      <c r="Z58" s="451"/>
      <c r="AA58" s="451"/>
      <c r="AW58" t="s">
        <v>13858</v>
      </c>
      <c r="AX58" t="s">
        <v>1221</v>
      </c>
      <c r="AY58" s="451">
        <v>98</v>
      </c>
      <c r="CX58" t="s">
        <v>1177</v>
      </c>
      <c r="CY58" t="s">
        <v>1178</v>
      </c>
      <c r="CZ58" t="s">
        <v>1313</v>
      </c>
      <c r="DA58" s="121">
        <v>44286</v>
      </c>
      <c r="DB58" t="b">
        <v>1</v>
      </c>
    </row>
    <row r="59" spans="7:106">
      <c r="G59" t="s">
        <v>14705</v>
      </c>
      <c r="H59" t="s">
        <v>13288</v>
      </c>
      <c r="I59" t="s">
        <v>13858</v>
      </c>
      <c r="J59" s="451">
        <v>1</v>
      </c>
      <c r="Z59" s="451"/>
      <c r="AA59" s="451"/>
      <c r="AX59" t="s">
        <v>1245</v>
      </c>
      <c r="AY59" s="451">
        <v>2</v>
      </c>
      <c r="CX59" t="s">
        <v>1177</v>
      </c>
      <c r="CY59" t="s">
        <v>1178</v>
      </c>
      <c r="CZ59" t="s">
        <v>1314</v>
      </c>
      <c r="DA59" s="121">
        <v>44286</v>
      </c>
      <c r="DB59" t="b">
        <v>1</v>
      </c>
    </row>
    <row r="60" spans="7:106">
      <c r="G60" t="s">
        <v>1194</v>
      </c>
      <c r="J60" s="451">
        <v>84</v>
      </c>
      <c r="Z60" s="451"/>
      <c r="AA60" s="451"/>
      <c r="AX60" t="s">
        <v>1278</v>
      </c>
      <c r="AY60" s="451">
        <v>2</v>
      </c>
      <c r="CX60" t="s">
        <v>1177</v>
      </c>
      <c r="CY60" t="s">
        <v>1178</v>
      </c>
      <c r="CZ60" t="s">
        <v>1315</v>
      </c>
      <c r="DA60" s="121">
        <v>44286</v>
      </c>
      <c r="DB60" t="b">
        <v>1</v>
      </c>
    </row>
    <row r="61" spans="7:106">
      <c r="Z61" s="451"/>
      <c r="AA61" s="451"/>
      <c r="AX61" t="s">
        <v>1261</v>
      </c>
      <c r="AY61" s="451">
        <v>1</v>
      </c>
      <c r="CX61" t="s">
        <v>1177</v>
      </c>
      <c r="CY61" t="s">
        <v>1178</v>
      </c>
      <c r="CZ61" t="s">
        <v>1316</v>
      </c>
      <c r="DA61" s="121">
        <v>44286</v>
      </c>
      <c r="DB61" t="b">
        <v>1</v>
      </c>
    </row>
    <row r="62" spans="7:106">
      <c r="Z62" s="451"/>
      <c r="AA62" s="451"/>
      <c r="AX62" t="s">
        <v>4141</v>
      </c>
      <c r="AY62" s="451">
        <v>1</v>
      </c>
      <c r="CX62" t="s">
        <v>1177</v>
      </c>
      <c r="CY62" t="s">
        <v>1178</v>
      </c>
      <c r="CZ62" t="s">
        <v>1317</v>
      </c>
      <c r="DA62" s="121">
        <v>44286</v>
      </c>
      <c r="DB62" t="b">
        <v>1</v>
      </c>
    </row>
    <row r="63" spans="7:106">
      <c r="Z63" s="451"/>
      <c r="AA63" s="451"/>
      <c r="AX63" t="s">
        <v>14492</v>
      </c>
      <c r="AY63" s="451">
        <v>1</v>
      </c>
      <c r="CX63" t="s">
        <v>1177</v>
      </c>
      <c r="CY63" t="s">
        <v>1178</v>
      </c>
      <c r="CZ63" t="s">
        <v>1318</v>
      </c>
      <c r="DA63" s="121">
        <v>44286</v>
      </c>
      <c r="DB63" t="b">
        <v>1</v>
      </c>
    </row>
    <row r="64" spans="7:106">
      <c r="Z64" s="451"/>
      <c r="AA64" s="451"/>
      <c r="AX64" t="s">
        <v>14493</v>
      </c>
      <c r="AY64" s="451">
        <v>2</v>
      </c>
      <c r="CX64" t="s">
        <v>1177</v>
      </c>
      <c r="CY64" t="s">
        <v>1178</v>
      </c>
      <c r="CZ64" t="s">
        <v>1319</v>
      </c>
      <c r="DA64" s="121">
        <v>44286</v>
      </c>
      <c r="DB64" t="b">
        <v>1</v>
      </c>
    </row>
    <row r="65" spans="26:106">
      <c r="Z65" s="451"/>
      <c r="AA65" s="451"/>
      <c r="AX65" t="s">
        <v>13484</v>
      </c>
      <c r="AY65" s="451">
        <v>1</v>
      </c>
      <c r="CX65" t="s">
        <v>1177</v>
      </c>
      <c r="CY65" t="s">
        <v>1178</v>
      </c>
      <c r="CZ65" t="s">
        <v>1320</v>
      </c>
      <c r="DA65" s="121">
        <v>44286</v>
      </c>
      <c r="DB65" t="b">
        <v>1</v>
      </c>
    </row>
    <row r="66" spans="26:106">
      <c r="Z66" s="451"/>
      <c r="AA66" s="451"/>
      <c r="AX66" t="s">
        <v>14495</v>
      </c>
      <c r="AY66" s="451">
        <v>1</v>
      </c>
      <c r="CX66" t="s">
        <v>1177</v>
      </c>
      <c r="CY66" t="s">
        <v>1178</v>
      </c>
      <c r="CZ66" t="s">
        <v>1321</v>
      </c>
      <c r="DA66" s="121">
        <v>44286</v>
      </c>
      <c r="DB66" t="b">
        <v>1</v>
      </c>
    </row>
    <row r="67" spans="26:106">
      <c r="Z67" s="451"/>
      <c r="AA67" s="451"/>
      <c r="AX67" t="s">
        <v>14496</v>
      </c>
      <c r="AY67" s="451">
        <v>1</v>
      </c>
      <c r="CX67" t="s">
        <v>1177</v>
      </c>
      <c r="CY67" t="s">
        <v>1178</v>
      </c>
      <c r="CZ67" t="s">
        <v>1322</v>
      </c>
      <c r="DA67" s="121">
        <v>44286</v>
      </c>
      <c r="DB67" t="b">
        <v>1</v>
      </c>
    </row>
    <row r="68" spans="26:106">
      <c r="Z68" s="451"/>
      <c r="AA68" s="451"/>
      <c r="AX68" t="s">
        <v>13300</v>
      </c>
      <c r="AY68" s="451">
        <v>1</v>
      </c>
      <c r="CX68" t="s">
        <v>1177</v>
      </c>
      <c r="CY68" t="s">
        <v>1178</v>
      </c>
      <c r="CZ68" t="s">
        <v>1323</v>
      </c>
      <c r="DA68" s="121">
        <v>44286</v>
      </c>
      <c r="DB68" t="b">
        <v>1</v>
      </c>
    </row>
    <row r="69" spans="26:106">
      <c r="Z69" s="451"/>
      <c r="AA69" s="451"/>
      <c r="AX69" t="s">
        <v>14497</v>
      </c>
      <c r="AY69" s="451">
        <v>1</v>
      </c>
      <c r="CX69" t="s">
        <v>1177</v>
      </c>
      <c r="CY69" t="s">
        <v>1178</v>
      </c>
      <c r="CZ69" t="s">
        <v>1324</v>
      </c>
      <c r="DA69" s="121">
        <v>44286</v>
      </c>
      <c r="DB69" t="b">
        <v>1</v>
      </c>
    </row>
    <row r="70" spans="26:106">
      <c r="Z70" s="451"/>
      <c r="AA70" s="451"/>
      <c r="AX70" t="s">
        <v>14499</v>
      </c>
      <c r="AY70" s="451">
        <v>2</v>
      </c>
      <c r="CX70" t="s">
        <v>1177</v>
      </c>
      <c r="CY70" t="s">
        <v>1178</v>
      </c>
      <c r="CZ70" t="s">
        <v>1325</v>
      </c>
      <c r="DA70" s="121">
        <v>44286</v>
      </c>
      <c r="DB70" t="b">
        <v>1</v>
      </c>
    </row>
    <row r="71" spans="26:106">
      <c r="Z71" s="451"/>
      <c r="AA71" s="451"/>
      <c r="AX71" t="s">
        <v>14500</v>
      </c>
      <c r="AY71" s="451">
        <v>1</v>
      </c>
      <c r="CX71" t="s">
        <v>1177</v>
      </c>
      <c r="CY71" t="s">
        <v>1178</v>
      </c>
      <c r="CZ71" t="s">
        <v>1326</v>
      </c>
      <c r="DA71" s="121">
        <v>44286</v>
      </c>
      <c r="DB71" t="b">
        <v>1</v>
      </c>
    </row>
    <row r="72" spans="26:106">
      <c r="Z72" s="451"/>
      <c r="AA72" s="451"/>
      <c r="AX72" t="s">
        <v>14501</v>
      </c>
      <c r="AY72" s="451">
        <v>1</v>
      </c>
      <c r="CX72" t="s">
        <v>1177</v>
      </c>
      <c r="CY72" t="s">
        <v>1178</v>
      </c>
      <c r="CZ72" t="s">
        <v>1327</v>
      </c>
      <c r="DA72" s="121">
        <v>44286</v>
      </c>
      <c r="DB72" t="b">
        <v>1</v>
      </c>
    </row>
    <row r="73" spans="26:106">
      <c r="Z73" s="451"/>
      <c r="AA73" s="451"/>
      <c r="AX73" t="s">
        <v>14502</v>
      </c>
      <c r="AY73" s="451">
        <v>1</v>
      </c>
      <c r="CX73" t="s">
        <v>1177</v>
      </c>
      <c r="CY73" t="s">
        <v>1178</v>
      </c>
      <c r="CZ73" t="s">
        <v>1328</v>
      </c>
      <c r="DA73" s="121">
        <v>44286</v>
      </c>
      <c r="DB73" t="b">
        <v>1</v>
      </c>
    </row>
    <row r="74" spans="26:106">
      <c r="Z74" s="451"/>
      <c r="AA74" s="451"/>
      <c r="AX74" t="s">
        <v>14504</v>
      </c>
      <c r="AY74" s="451">
        <v>1</v>
      </c>
      <c r="CX74" t="s">
        <v>1177</v>
      </c>
      <c r="CY74" t="s">
        <v>1178</v>
      </c>
      <c r="CZ74" t="s">
        <v>1329</v>
      </c>
      <c r="DA74" s="121">
        <v>44286</v>
      </c>
      <c r="DB74" t="b">
        <v>1</v>
      </c>
    </row>
    <row r="75" spans="26:106">
      <c r="Z75" s="451"/>
      <c r="AA75" s="451"/>
      <c r="AX75" t="s">
        <v>14505</v>
      </c>
      <c r="AY75" s="451">
        <v>1</v>
      </c>
      <c r="CX75" t="s">
        <v>1177</v>
      </c>
      <c r="CY75" t="s">
        <v>1178</v>
      </c>
      <c r="CZ75" t="s">
        <v>1330</v>
      </c>
      <c r="DA75" s="121">
        <v>44286</v>
      </c>
      <c r="DB75" t="b">
        <v>1</v>
      </c>
    </row>
    <row r="76" spans="26:106">
      <c r="Z76" s="451"/>
      <c r="AA76" s="451"/>
      <c r="AX76" t="s">
        <v>14508</v>
      </c>
      <c r="AY76" s="451">
        <v>1</v>
      </c>
      <c r="CX76" t="s">
        <v>1177</v>
      </c>
      <c r="CY76" t="s">
        <v>1178</v>
      </c>
      <c r="CZ76" t="s">
        <v>1331</v>
      </c>
      <c r="DA76" s="121">
        <v>44286</v>
      </c>
      <c r="DB76" t="b">
        <v>1</v>
      </c>
    </row>
    <row r="77" spans="26:106">
      <c r="Z77" s="451"/>
      <c r="AA77" s="451"/>
      <c r="AX77" t="s">
        <v>14510</v>
      </c>
      <c r="AY77" s="451">
        <v>1</v>
      </c>
      <c r="CX77" t="s">
        <v>1177</v>
      </c>
      <c r="CY77" t="s">
        <v>1178</v>
      </c>
      <c r="CZ77" t="s">
        <v>1332</v>
      </c>
      <c r="DA77" s="121">
        <v>44286</v>
      </c>
      <c r="DB77" t="b">
        <v>1</v>
      </c>
    </row>
    <row r="78" spans="26:106">
      <c r="Z78" s="451"/>
      <c r="AA78" s="451"/>
      <c r="AX78" t="s">
        <v>14511</v>
      </c>
      <c r="AY78" s="451">
        <v>1</v>
      </c>
      <c r="CX78" t="s">
        <v>1177</v>
      </c>
      <c r="CY78" t="s">
        <v>1178</v>
      </c>
      <c r="CZ78" t="s">
        <v>1333</v>
      </c>
      <c r="DA78" s="121">
        <v>44286</v>
      </c>
      <c r="DB78" t="b">
        <v>1</v>
      </c>
    </row>
    <row r="79" spans="26:106">
      <c r="AX79" t="s">
        <v>14516</v>
      </c>
      <c r="AY79" s="451">
        <v>1</v>
      </c>
      <c r="CX79" t="s">
        <v>1177</v>
      </c>
      <c r="CY79" t="s">
        <v>1178</v>
      </c>
      <c r="CZ79" t="s">
        <v>1334</v>
      </c>
      <c r="DA79" s="121">
        <v>44286</v>
      </c>
      <c r="DB79" t="b">
        <v>1</v>
      </c>
    </row>
    <row r="80" spans="26:106">
      <c r="AX80" t="s">
        <v>14522</v>
      </c>
      <c r="AY80" s="451">
        <v>1</v>
      </c>
      <c r="CX80" t="s">
        <v>1177</v>
      </c>
      <c r="CY80" t="s">
        <v>1178</v>
      </c>
      <c r="CZ80" t="s">
        <v>1335</v>
      </c>
      <c r="DA80" s="121">
        <v>44286</v>
      </c>
      <c r="DB80" t="b">
        <v>1</v>
      </c>
    </row>
    <row r="81" spans="49:106">
      <c r="AX81" t="s">
        <v>14528</v>
      </c>
      <c r="AY81" s="451">
        <v>1</v>
      </c>
      <c r="CX81" t="s">
        <v>1177</v>
      </c>
      <c r="CY81" t="s">
        <v>1178</v>
      </c>
      <c r="CZ81" t="s">
        <v>1336</v>
      </c>
      <c r="DA81" s="121">
        <v>44286</v>
      </c>
      <c r="DB81" t="b">
        <v>1</v>
      </c>
    </row>
    <row r="82" spans="49:106">
      <c r="AX82" t="s">
        <v>14544</v>
      </c>
      <c r="AY82" s="451">
        <v>1</v>
      </c>
      <c r="CX82" t="s">
        <v>1177</v>
      </c>
      <c r="CY82" t="s">
        <v>1178</v>
      </c>
      <c r="CZ82" t="s">
        <v>1337</v>
      </c>
      <c r="DA82" s="121">
        <v>44286</v>
      </c>
      <c r="DB82" t="b">
        <v>1</v>
      </c>
    </row>
    <row r="83" spans="49:106">
      <c r="AW83" t="s">
        <v>15049</v>
      </c>
      <c r="AX83" t="s">
        <v>1221</v>
      </c>
      <c r="AY83" s="451">
        <v>1</v>
      </c>
      <c r="CX83" t="s">
        <v>1177</v>
      </c>
      <c r="CY83" t="s">
        <v>1178</v>
      </c>
      <c r="CZ83" t="s">
        <v>1338</v>
      </c>
      <c r="DA83" s="121">
        <v>44286</v>
      </c>
      <c r="DB83" t="b">
        <v>1</v>
      </c>
    </row>
    <row r="84" spans="49:106">
      <c r="AW84" t="s">
        <v>15050</v>
      </c>
      <c r="AX84" t="s">
        <v>1221</v>
      </c>
      <c r="AY84" s="451">
        <v>1</v>
      </c>
      <c r="CX84" t="s">
        <v>1177</v>
      </c>
      <c r="CY84" t="s">
        <v>1178</v>
      </c>
      <c r="CZ84" t="s">
        <v>1339</v>
      </c>
      <c r="DA84" s="121">
        <v>44286</v>
      </c>
      <c r="DB84" t="b">
        <v>1</v>
      </c>
    </row>
    <row r="85" spans="49:106">
      <c r="AW85" t="s">
        <v>15051</v>
      </c>
      <c r="AX85" t="s">
        <v>1221</v>
      </c>
      <c r="AY85" s="451">
        <v>1</v>
      </c>
      <c r="CX85" t="s">
        <v>1177</v>
      </c>
      <c r="CY85" t="s">
        <v>1178</v>
      </c>
      <c r="CZ85" t="s">
        <v>1340</v>
      </c>
      <c r="DA85" s="121">
        <v>44286</v>
      </c>
      <c r="DB85" t="b">
        <v>1</v>
      </c>
    </row>
    <row r="86" spans="49:106">
      <c r="AW86" t="s">
        <v>15052</v>
      </c>
      <c r="AX86" t="s">
        <v>1221</v>
      </c>
      <c r="AY86" s="451">
        <v>1</v>
      </c>
      <c r="CX86" t="s">
        <v>1177</v>
      </c>
      <c r="CY86" t="s">
        <v>1178</v>
      </c>
      <c r="CZ86" t="s">
        <v>1341</v>
      </c>
      <c r="DA86" s="121">
        <v>44286</v>
      </c>
      <c r="DB86" t="b">
        <v>1</v>
      </c>
    </row>
    <row r="87" spans="49:106">
      <c r="AW87" t="s">
        <v>15053</v>
      </c>
      <c r="AX87" t="s">
        <v>1221</v>
      </c>
      <c r="AY87" s="451">
        <v>1</v>
      </c>
      <c r="CX87" t="s">
        <v>1177</v>
      </c>
      <c r="CY87" t="s">
        <v>1178</v>
      </c>
      <c r="CZ87" t="s">
        <v>1342</v>
      </c>
      <c r="DA87" s="121">
        <v>44286</v>
      </c>
      <c r="DB87" t="b">
        <v>1</v>
      </c>
    </row>
    <row r="88" spans="49:106">
      <c r="AW88" t="s">
        <v>15054</v>
      </c>
      <c r="AX88" t="s">
        <v>1221</v>
      </c>
      <c r="AY88" s="451">
        <v>1</v>
      </c>
      <c r="CX88" t="s">
        <v>1177</v>
      </c>
      <c r="CY88" t="s">
        <v>1178</v>
      </c>
      <c r="CZ88" t="s">
        <v>1343</v>
      </c>
      <c r="DA88" s="121">
        <v>44286</v>
      </c>
      <c r="DB88" t="b">
        <v>1</v>
      </c>
    </row>
    <row r="89" spans="49:106">
      <c r="AW89" t="s">
        <v>15055</v>
      </c>
      <c r="AX89" t="s">
        <v>1221</v>
      </c>
      <c r="AY89" s="451">
        <v>1</v>
      </c>
      <c r="CX89" t="s">
        <v>1177</v>
      </c>
      <c r="CY89" t="s">
        <v>1178</v>
      </c>
      <c r="CZ89" t="s">
        <v>1344</v>
      </c>
      <c r="DA89" s="121">
        <v>44286</v>
      </c>
      <c r="DB89" t="b">
        <v>1</v>
      </c>
    </row>
    <row r="90" spans="49:106">
      <c r="CX90" t="s">
        <v>1177</v>
      </c>
      <c r="CY90" t="s">
        <v>1178</v>
      </c>
      <c r="CZ90" t="s">
        <v>1345</v>
      </c>
      <c r="DA90" s="121">
        <v>44286</v>
      </c>
      <c r="DB90" t="b">
        <v>1</v>
      </c>
    </row>
    <row r="91" spans="49:106">
      <c r="CX91" t="s">
        <v>1177</v>
      </c>
      <c r="CY91" t="s">
        <v>1178</v>
      </c>
      <c r="CZ91" t="s">
        <v>1346</v>
      </c>
      <c r="DA91" s="121">
        <v>44286</v>
      </c>
      <c r="DB91" t="b">
        <v>1</v>
      </c>
    </row>
    <row r="92" spans="49:106">
      <c r="CX92" t="s">
        <v>1177</v>
      </c>
      <c r="CY92" t="s">
        <v>1178</v>
      </c>
      <c r="CZ92" t="s">
        <v>1347</v>
      </c>
      <c r="DA92" s="121">
        <v>44286</v>
      </c>
      <c r="DB92" t="b">
        <v>1</v>
      </c>
    </row>
    <row r="93" spans="49:106">
      <c r="CX93" t="s">
        <v>1177</v>
      </c>
      <c r="CY93" t="s">
        <v>1178</v>
      </c>
      <c r="CZ93" t="s">
        <v>1348</v>
      </c>
      <c r="DA93" s="121">
        <v>44286</v>
      </c>
      <c r="DB93" t="b">
        <v>1</v>
      </c>
    </row>
    <row r="94" spans="49:106">
      <c r="CX94" t="s">
        <v>1177</v>
      </c>
      <c r="CY94" t="s">
        <v>1178</v>
      </c>
      <c r="CZ94" t="s">
        <v>1349</v>
      </c>
      <c r="DA94" s="121">
        <v>44286</v>
      </c>
      <c r="DB94" t="b">
        <v>1</v>
      </c>
    </row>
    <row r="95" spans="49:106">
      <c r="CX95" t="s">
        <v>1177</v>
      </c>
      <c r="CY95" t="s">
        <v>1178</v>
      </c>
      <c r="CZ95" t="s">
        <v>1350</v>
      </c>
      <c r="DA95" s="121">
        <v>44286</v>
      </c>
      <c r="DB95" t="b">
        <v>1</v>
      </c>
    </row>
    <row r="96" spans="49:106">
      <c r="CX96" t="s">
        <v>1177</v>
      </c>
      <c r="CY96" t="s">
        <v>1178</v>
      </c>
      <c r="CZ96" t="s">
        <v>1351</v>
      </c>
      <c r="DA96" s="121">
        <v>44286</v>
      </c>
      <c r="DB96" t="b">
        <v>1</v>
      </c>
    </row>
    <row r="97" spans="102:106">
      <c r="CX97" t="s">
        <v>1177</v>
      </c>
      <c r="CY97" t="s">
        <v>1178</v>
      </c>
      <c r="CZ97" t="s">
        <v>1352</v>
      </c>
      <c r="DA97" s="121">
        <v>44286</v>
      </c>
      <c r="DB97" t="b">
        <v>1</v>
      </c>
    </row>
    <row r="98" spans="102:106">
      <c r="CX98" t="s">
        <v>1177</v>
      </c>
      <c r="CY98" t="s">
        <v>1178</v>
      </c>
      <c r="CZ98" t="s">
        <v>1353</v>
      </c>
      <c r="DA98" s="121">
        <v>44286</v>
      </c>
      <c r="DB98" t="b">
        <v>1</v>
      </c>
    </row>
    <row r="99" spans="102:106">
      <c r="CX99" t="s">
        <v>1177</v>
      </c>
      <c r="CY99" t="s">
        <v>1178</v>
      </c>
      <c r="CZ99" t="s">
        <v>1354</v>
      </c>
      <c r="DA99" s="121">
        <v>44286</v>
      </c>
      <c r="DB99" t="b">
        <v>1</v>
      </c>
    </row>
    <row r="100" spans="102:106">
      <c r="CX100" t="s">
        <v>1177</v>
      </c>
      <c r="CY100" t="s">
        <v>1178</v>
      </c>
      <c r="CZ100" t="s">
        <v>1355</v>
      </c>
      <c r="DA100" s="121">
        <v>44286</v>
      </c>
      <c r="DB100" t="b">
        <v>1</v>
      </c>
    </row>
    <row r="101" spans="102:106">
      <c r="CX101" t="s">
        <v>1177</v>
      </c>
      <c r="CY101" t="s">
        <v>1178</v>
      </c>
      <c r="CZ101" t="s">
        <v>1356</v>
      </c>
      <c r="DA101" s="121">
        <v>44286</v>
      </c>
      <c r="DB101" t="b">
        <v>1</v>
      </c>
    </row>
    <row r="102" spans="102:106">
      <c r="CX102" t="s">
        <v>1177</v>
      </c>
      <c r="CY102" t="s">
        <v>1178</v>
      </c>
      <c r="CZ102" t="s">
        <v>1357</v>
      </c>
      <c r="DA102" s="121">
        <v>44286</v>
      </c>
      <c r="DB102" t="b">
        <v>1</v>
      </c>
    </row>
    <row r="103" spans="102:106">
      <c r="CX103" t="s">
        <v>1177</v>
      </c>
      <c r="CY103" t="s">
        <v>1178</v>
      </c>
      <c r="CZ103" t="s">
        <v>1358</v>
      </c>
      <c r="DA103" s="121">
        <v>44286</v>
      </c>
      <c r="DB103" t="b">
        <v>1</v>
      </c>
    </row>
    <row r="104" spans="102:106">
      <c r="CX104" t="s">
        <v>1177</v>
      </c>
      <c r="CY104" t="s">
        <v>1178</v>
      </c>
      <c r="CZ104" t="s">
        <v>1359</v>
      </c>
      <c r="DA104" s="121">
        <v>44286</v>
      </c>
      <c r="DB104" t="b">
        <v>1</v>
      </c>
    </row>
    <row r="105" spans="102:106">
      <c r="CX105" t="s">
        <v>1177</v>
      </c>
      <c r="CY105" t="s">
        <v>1178</v>
      </c>
      <c r="CZ105" t="s">
        <v>1360</v>
      </c>
      <c r="DA105" s="121">
        <v>44286</v>
      </c>
      <c r="DB105" t="b">
        <v>1</v>
      </c>
    </row>
    <row r="106" spans="102:106">
      <c r="CX106" t="s">
        <v>1177</v>
      </c>
      <c r="CY106" t="s">
        <v>1178</v>
      </c>
      <c r="CZ106" t="s">
        <v>1361</v>
      </c>
      <c r="DA106" s="121">
        <v>44286</v>
      </c>
      <c r="DB106" t="b">
        <v>1</v>
      </c>
    </row>
    <row r="107" spans="102:106">
      <c r="CX107" t="s">
        <v>1177</v>
      </c>
      <c r="CY107" t="s">
        <v>1178</v>
      </c>
      <c r="CZ107" t="s">
        <v>1362</v>
      </c>
      <c r="DA107" s="121">
        <v>44286</v>
      </c>
      <c r="DB107" t="b">
        <v>1</v>
      </c>
    </row>
    <row r="108" spans="102:106">
      <c r="CX108" t="s">
        <v>1177</v>
      </c>
      <c r="CY108" t="s">
        <v>1178</v>
      </c>
      <c r="CZ108" t="s">
        <v>1363</v>
      </c>
      <c r="DA108" s="121">
        <v>44286</v>
      </c>
      <c r="DB108" t="b">
        <v>1</v>
      </c>
    </row>
    <row r="109" spans="102:106">
      <c r="CX109" t="s">
        <v>1177</v>
      </c>
      <c r="CY109" t="s">
        <v>1178</v>
      </c>
      <c r="CZ109" t="s">
        <v>1364</v>
      </c>
      <c r="DA109" s="121">
        <v>44286</v>
      </c>
      <c r="DB109" t="b">
        <v>1</v>
      </c>
    </row>
    <row r="110" spans="102:106">
      <c r="CX110" t="s">
        <v>1177</v>
      </c>
      <c r="CY110" t="s">
        <v>1178</v>
      </c>
      <c r="CZ110" t="s">
        <v>1365</v>
      </c>
      <c r="DA110" s="121">
        <v>44286</v>
      </c>
      <c r="DB110" t="b">
        <v>1</v>
      </c>
    </row>
    <row r="111" spans="102:106">
      <c r="CX111" t="s">
        <v>1177</v>
      </c>
      <c r="CY111" t="s">
        <v>1178</v>
      </c>
      <c r="CZ111" t="s">
        <v>1366</v>
      </c>
      <c r="DA111" s="121">
        <v>44286</v>
      </c>
      <c r="DB111" t="b">
        <v>1</v>
      </c>
    </row>
    <row r="112" spans="102:106">
      <c r="CX112" t="s">
        <v>1177</v>
      </c>
      <c r="CY112" t="s">
        <v>1178</v>
      </c>
      <c r="CZ112" t="s">
        <v>1367</v>
      </c>
      <c r="DA112" s="121">
        <v>44286</v>
      </c>
      <c r="DB112" t="b">
        <v>1</v>
      </c>
    </row>
    <row r="113" spans="102:106">
      <c r="CX113" t="s">
        <v>1177</v>
      </c>
      <c r="CY113" t="s">
        <v>1178</v>
      </c>
      <c r="CZ113" t="s">
        <v>1368</v>
      </c>
      <c r="DA113" s="121">
        <v>44286</v>
      </c>
      <c r="DB113" t="b">
        <v>1</v>
      </c>
    </row>
    <row r="114" spans="102:106">
      <c r="CX114" t="s">
        <v>1177</v>
      </c>
      <c r="CY114" t="s">
        <v>1178</v>
      </c>
      <c r="CZ114" t="s">
        <v>1369</v>
      </c>
      <c r="DA114" s="121">
        <v>44286</v>
      </c>
      <c r="DB114" t="b">
        <v>1</v>
      </c>
    </row>
    <row r="115" spans="102:106">
      <c r="CX115" t="s">
        <v>1177</v>
      </c>
      <c r="CY115" t="s">
        <v>1178</v>
      </c>
      <c r="CZ115" t="s">
        <v>1370</v>
      </c>
      <c r="DA115" s="121">
        <v>44286</v>
      </c>
      <c r="DB115" t="b">
        <v>1</v>
      </c>
    </row>
    <row r="116" spans="102:106">
      <c r="CX116" t="s">
        <v>1177</v>
      </c>
      <c r="CY116" t="s">
        <v>1178</v>
      </c>
      <c r="CZ116" t="s">
        <v>1371</v>
      </c>
      <c r="DA116" s="121">
        <v>44286</v>
      </c>
      <c r="DB116" t="b">
        <v>1</v>
      </c>
    </row>
    <row r="117" spans="102:106">
      <c r="CX117" t="s">
        <v>1177</v>
      </c>
      <c r="CY117" t="s">
        <v>1178</v>
      </c>
      <c r="CZ117" t="s">
        <v>1372</v>
      </c>
      <c r="DA117" s="121">
        <v>44286</v>
      </c>
      <c r="DB117" t="b">
        <v>1</v>
      </c>
    </row>
    <row r="118" spans="102:106">
      <c r="CX118" t="s">
        <v>1177</v>
      </c>
      <c r="CY118" t="s">
        <v>1178</v>
      </c>
      <c r="CZ118" t="s">
        <v>1373</v>
      </c>
      <c r="DA118" s="121">
        <v>44286</v>
      </c>
      <c r="DB118" t="b">
        <v>1</v>
      </c>
    </row>
    <row r="119" spans="102:106">
      <c r="CX119" t="s">
        <v>1177</v>
      </c>
      <c r="CY119" t="s">
        <v>1178</v>
      </c>
      <c r="CZ119" t="s">
        <v>1374</v>
      </c>
      <c r="DA119" s="121">
        <v>44286</v>
      </c>
      <c r="DB119" t="b">
        <v>1</v>
      </c>
    </row>
    <row r="120" spans="102:106">
      <c r="CX120" t="s">
        <v>1177</v>
      </c>
      <c r="CY120" t="s">
        <v>1178</v>
      </c>
      <c r="CZ120" t="s">
        <v>1375</v>
      </c>
      <c r="DA120" s="121">
        <v>44286</v>
      </c>
      <c r="DB120" t="b">
        <v>1</v>
      </c>
    </row>
    <row r="121" spans="102:106">
      <c r="CX121" t="s">
        <v>1177</v>
      </c>
      <c r="CY121" t="s">
        <v>1178</v>
      </c>
      <c r="CZ121" t="s">
        <v>1376</v>
      </c>
      <c r="DA121" s="121">
        <v>44286</v>
      </c>
      <c r="DB121" t="b">
        <v>1</v>
      </c>
    </row>
    <row r="122" spans="102:106">
      <c r="CX122" t="s">
        <v>1177</v>
      </c>
      <c r="CY122" t="s">
        <v>1178</v>
      </c>
      <c r="CZ122" t="s">
        <v>1377</v>
      </c>
      <c r="DA122" s="121">
        <v>44286</v>
      </c>
      <c r="DB122" t="b">
        <v>1</v>
      </c>
    </row>
    <row r="123" spans="102:106">
      <c r="CX123" t="s">
        <v>1177</v>
      </c>
      <c r="CY123" t="s">
        <v>1178</v>
      </c>
      <c r="CZ123" t="s">
        <v>1378</v>
      </c>
      <c r="DA123" s="121">
        <v>44286</v>
      </c>
      <c r="DB123" t="b">
        <v>1</v>
      </c>
    </row>
    <row r="124" spans="102:106">
      <c r="CX124" t="s">
        <v>1177</v>
      </c>
      <c r="CY124" t="s">
        <v>1178</v>
      </c>
      <c r="CZ124" t="s">
        <v>1379</v>
      </c>
      <c r="DA124" s="121">
        <v>44286</v>
      </c>
      <c r="DB124" t="b">
        <v>1</v>
      </c>
    </row>
    <row r="125" spans="102:106">
      <c r="CX125" t="s">
        <v>1177</v>
      </c>
      <c r="CY125" t="s">
        <v>1178</v>
      </c>
      <c r="CZ125" t="s">
        <v>1380</v>
      </c>
      <c r="DA125" s="121">
        <v>44286</v>
      </c>
      <c r="DB125" t="b">
        <v>1</v>
      </c>
    </row>
    <row r="126" spans="102:106">
      <c r="CX126" t="s">
        <v>1177</v>
      </c>
      <c r="CY126" t="s">
        <v>1178</v>
      </c>
      <c r="CZ126" t="s">
        <v>1381</v>
      </c>
      <c r="DA126" s="121">
        <v>44286</v>
      </c>
      <c r="DB126" t="b">
        <v>1</v>
      </c>
    </row>
    <row r="127" spans="102:106">
      <c r="CX127" t="s">
        <v>1177</v>
      </c>
      <c r="CY127" t="s">
        <v>1178</v>
      </c>
      <c r="CZ127" t="s">
        <v>1382</v>
      </c>
      <c r="DA127" s="121">
        <v>44286</v>
      </c>
      <c r="DB127" t="b">
        <v>1</v>
      </c>
    </row>
    <row r="128" spans="102:106">
      <c r="CX128" t="s">
        <v>1177</v>
      </c>
      <c r="CY128" t="s">
        <v>1178</v>
      </c>
      <c r="CZ128" t="s">
        <v>1383</v>
      </c>
      <c r="DA128" s="121">
        <v>44286</v>
      </c>
      <c r="DB128" t="b">
        <v>1</v>
      </c>
    </row>
    <row r="129" spans="102:106">
      <c r="CX129" t="s">
        <v>1177</v>
      </c>
      <c r="CY129" t="s">
        <v>1178</v>
      </c>
      <c r="CZ129" t="s">
        <v>1384</v>
      </c>
      <c r="DA129" s="121">
        <v>44286</v>
      </c>
      <c r="DB129" t="b">
        <v>1</v>
      </c>
    </row>
    <row r="130" spans="102:106">
      <c r="CX130" t="s">
        <v>1177</v>
      </c>
      <c r="CY130" t="s">
        <v>1178</v>
      </c>
      <c r="CZ130" t="s">
        <v>1385</v>
      </c>
      <c r="DA130" s="121">
        <v>44286</v>
      </c>
      <c r="DB130" t="b">
        <v>1</v>
      </c>
    </row>
    <row r="131" spans="102:106">
      <c r="CX131" t="s">
        <v>1177</v>
      </c>
      <c r="CY131" t="s">
        <v>1178</v>
      </c>
      <c r="CZ131" t="s">
        <v>959</v>
      </c>
      <c r="DA131" s="121">
        <v>44286</v>
      </c>
      <c r="DB131" t="b">
        <v>1</v>
      </c>
    </row>
    <row r="132" spans="102:106">
      <c r="CX132" t="s">
        <v>1177</v>
      </c>
      <c r="CY132" t="s">
        <v>1178</v>
      </c>
      <c r="CZ132" t="s">
        <v>1386</v>
      </c>
      <c r="DA132" s="121">
        <v>44286</v>
      </c>
      <c r="DB132" t="b">
        <v>1</v>
      </c>
    </row>
    <row r="133" spans="102:106">
      <c r="CX133" t="s">
        <v>1177</v>
      </c>
      <c r="CY133" t="s">
        <v>1178</v>
      </c>
      <c r="CZ133" t="s">
        <v>1387</v>
      </c>
      <c r="DA133" s="121">
        <v>44286</v>
      </c>
      <c r="DB133" t="b">
        <v>1</v>
      </c>
    </row>
    <row r="134" spans="102:106">
      <c r="CX134" t="s">
        <v>1177</v>
      </c>
      <c r="CY134" t="s">
        <v>1178</v>
      </c>
      <c r="CZ134" t="s">
        <v>1388</v>
      </c>
      <c r="DA134" s="121">
        <v>44286</v>
      </c>
      <c r="DB134" t="b">
        <v>1</v>
      </c>
    </row>
    <row r="135" spans="102:106">
      <c r="CX135" t="s">
        <v>1177</v>
      </c>
      <c r="CY135" t="s">
        <v>1178</v>
      </c>
      <c r="CZ135" t="s">
        <v>1389</v>
      </c>
      <c r="DA135" s="121">
        <v>44286</v>
      </c>
      <c r="DB135" t="b">
        <v>1</v>
      </c>
    </row>
    <row r="136" spans="102:106">
      <c r="CX136" t="s">
        <v>1177</v>
      </c>
      <c r="CY136" t="s">
        <v>1178</v>
      </c>
      <c r="CZ136" t="s">
        <v>1390</v>
      </c>
      <c r="DA136" s="121">
        <v>44286</v>
      </c>
      <c r="DB136" t="b">
        <v>1</v>
      </c>
    </row>
    <row r="137" spans="102:106">
      <c r="CX137" t="s">
        <v>1177</v>
      </c>
      <c r="CY137" t="s">
        <v>1178</v>
      </c>
      <c r="CZ137" t="s">
        <v>1391</v>
      </c>
      <c r="DA137" s="121">
        <v>44286</v>
      </c>
      <c r="DB137" t="b">
        <v>1</v>
      </c>
    </row>
    <row r="138" spans="102:106">
      <c r="CX138" t="s">
        <v>1177</v>
      </c>
      <c r="CY138" t="s">
        <v>1178</v>
      </c>
      <c r="CZ138" t="s">
        <v>1392</v>
      </c>
      <c r="DA138" s="121">
        <v>44286</v>
      </c>
      <c r="DB138" t="b">
        <v>1</v>
      </c>
    </row>
    <row r="139" spans="102:106">
      <c r="CX139" t="s">
        <v>1177</v>
      </c>
      <c r="CY139" t="s">
        <v>1178</v>
      </c>
      <c r="CZ139" t="s">
        <v>1393</v>
      </c>
      <c r="DA139" s="121">
        <v>44286</v>
      </c>
      <c r="DB139" t="b">
        <v>1</v>
      </c>
    </row>
    <row r="140" spans="102:106">
      <c r="CX140" t="s">
        <v>1177</v>
      </c>
      <c r="CY140" t="s">
        <v>1178</v>
      </c>
      <c r="CZ140" t="s">
        <v>1394</v>
      </c>
      <c r="DA140" s="121">
        <v>44286</v>
      </c>
      <c r="DB140" t="b">
        <v>1</v>
      </c>
    </row>
    <row r="141" spans="102:106">
      <c r="CX141" t="s">
        <v>1177</v>
      </c>
      <c r="CY141" t="s">
        <v>1178</v>
      </c>
      <c r="CZ141" t="s">
        <v>1395</v>
      </c>
      <c r="DA141" s="121">
        <v>44286</v>
      </c>
      <c r="DB141" t="b">
        <v>1</v>
      </c>
    </row>
    <row r="142" spans="102:106">
      <c r="CX142" t="s">
        <v>1177</v>
      </c>
      <c r="CY142" t="s">
        <v>1178</v>
      </c>
      <c r="CZ142" t="s">
        <v>1396</v>
      </c>
      <c r="DA142" s="121">
        <v>44286</v>
      </c>
      <c r="DB142" t="b">
        <v>1</v>
      </c>
    </row>
    <row r="143" spans="102:106">
      <c r="CX143" t="s">
        <v>1177</v>
      </c>
      <c r="CY143" t="s">
        <v>1178</v>
      </c>
      <c r="CZ143" t="s">
        <v>1397</v>
      </c>
      <c r="DA143" s="121">
        <v>44286</v>
      </c>
      <c r="DB143" t="b">
        <v>1</v>
      </c>
    </row>
    <row r="144" spans="102:106">
      <c r="CX144" t="s">
        <v>1177</v>
      </c>
      <c r="CY144" t="s">
        <v>1178</v>
      </c>
      <c r="CZ144" t="s">
        <v>1398</v>
      </c>
      <c r="DA144" s="121">
        <v>44286</v>
      </c>
      <c r="DB144" t="b">
        <v>1</v>
      </c>
    </row>
    <row r="145" spans="102:106">
      <c r="CX145" t="s">
        <v>1177</v>
      </c>
      <c r="CY145" t="s">
        <v>1178</v>
      </c>
      <c r="CZ145" t="s">
        <v>1399</v>
      </c>
      <c r="DA145" s="121">
        <v>44286</v>
      </c>
      <c r="DB145" t="b">
        <v>1</v>
      </c>
    </row>
    <row r="146" spans="102:106">
      <c r="CX146" t="s">
        <v>1177</v>
      </c>
      <c r="CY146" t="s">
        <v>1178</v>
      </c>
      <c r="CZ146" t="s">
        <v>1400</v>
      </c>
      <c r="DA146" s="121">
        <v>44286</v>
      </c>
      <c r="DB146" t="b">
        <v>1</v>
      </c>
    </row>
    <row r="147" spans="102:106">
      <c r="CX147" t="s">
        <v>1177</v>
      </c>
      <c r="CY147" t="s">
        <v>1178</v>
      </c>
      <c r="CZ147" t="s">
        <v>1401</v>
      </c>
      <c r="DA147" s="121">
        <v>44286</v>
      </c>
      <c r="DB147" t="b">
        <v>1</v>
      </c>
    </row>
    <row r="148" spans="102:106">
      <c r="CX148" t="s">
        <v>1177</v>
      </c>
      <c r="CY148" t="s">
        <v>1178</v>
      </c>
      <c r="CZ148" t="s">
        <v>1402</v>
      </c>
      <c r="DA148" s="121">
        <v>44286</v>
      </c>
      <c r="DB148" t="b">
        <v>1</v>
      </c>
    </row>
    <row r="149" spans="102:106">
      <c r="CX149" t="s">
        <v>1177</v>
      </c>
      <c r="CY149" t="s">
        <v>1178</v>
      </c>
      <c r="CZ149" t="s">
        <v>1403</v>
      </c>
      <c r="DA149" s="121">
        <v>44286</v>
      </c>
      <c r="DB149" t="b">
        <v>1</v>
      </c>
    </row>
    <row r="150" spans="102:106">
      <c r="CX150" t="s">
        <v>1177</v>
      </c>
      <c r="CY150" t="s">
        <v>1178</v>
      </c>
      <c r="CZ150" t="s">
        <v>1404</v>
      </c>
      <c r="DA150" s="121">
        <v>44286</v>
      </c>
      <c r="DB150" t="b">
        <v>1</v>
      </c>
    </row>
    <row r="151" spans="102:106">
      <c r="CX151" t="s">
        <v>1177</v>
      </c>
      <c r="CY151" t="s">
        <v>1178</v>
      </c>
      <c r="CZ151" t="s">
        <v>1405</v>
      </c>
      <c r="DA151" s="121">
        <v>44286</v>
      </c>
      <c r="DB151" t="b">
        <v>1</v>
      </c>
    </row>
    <row r="152" spans="102:106">
      <c r="CX152" t="s">
        <v>1177</v>
      </c>
      <c r="CY152" t="s">
        <v>1178</v>
      </c>
      <c r="CZ152" t="s">
        <v>1406</v>
      </c>
      <c r="DA152" s="121">
        <v>44286</v>
      </c>
      <c r="DB152" t="b">
        <v>1</v>
      </c>
    </row>
    <row r="153" spans="102:106">
      <c r="CX153" t="s">
        <v>1177</v>
      </c>
      <c r="CY153" t="s">
        <v>1178</v>
      </c>
      <c r="CZ153" t="s">
        <v>1407</v>
      </c>
      <c r="DA153" s="121">
        <v>44286</v>
      </c>
      <c r="DB153" t="b">
        <v>1</v>
      </c>
    </row>
    <row r="154" spans="102:106">
      <c r="CX154" t="s">
        <v>1177</v>
      </c>
      <c r="CY154" t="s">
        <v>1178</v>
      </c>
      <c r="CZ154" t="s">
        <v>1408</v>
      </c>
      <c r="DA154" s="121">
        <v>44286</v>
      </c>
      <c r="DB154" t="b">
        <v>1</v>
      </c>
    </row>
    <row r="155" spans="102:106">
      <c r="CX155" t="s">
        <v>1177</v>
      </c>
      <c r="CY155" t="s">
        <v>1178</v>
      </c>
      <c r="CZ155" t="s">
        <v>1409</v>
      </c>
      <c r="DA155" s="121">
        <v>44286</v>
      </c>
      <c r="DB155" t="b">
        <v>1</v>
      </c>
    </row>
    <row r="156" spans="102:106">
      <c r="CX156" t="s">
        <v>1177</v>
      </c>
      <c r="CY156" t="s">
        <v>1178</v>
      </c>
      <c r="CZ156" t="s">
        <v>1410</v>
      </c>
      <c r="DA156" s="121">
        <v>44286</v>
      </c>
      <c r="DB156" t="b">
        <v>1</v>
      </c>
    </row>
    <row r="157" spans="102:106">
      <c r="CX157" t="s">
        <v>1177</v>
      </c>
      <c r="CY157" t="s">
        <v>1178</v>
      </c>
      <c r="CZ157" t="s">
        <v>1411</v>
      </c>
      <c r="DA157" s="121">
        <v>44286</v>
      </c>
      <c r="DB157" t="b">
        <v>1</v>
      </c>
    </row>
    <row r="158" spans="102:106">
      <c r="CX158" t="s">
        <v>1177</v>
      </c>
      <c r="CY158" t="s">
        <v>1178</v>
      </c>
      <c r="CZ158" t="s">
        <v>1412</v>
      </c>
      <c r="DA158" s="121">
        <v>44286</v>
      </c>
      <c r="DB158" t="b">
        <v>1</v>
      </c>
    </row>
    <row r="159" spans="102:106">
      <c r="CX159" t="s">
        <v>1177</v>
      </c>
      <c r="CY159" t="s">
        <v>1178</v>
      </c>
      <c r="CZ159" t="s">
        <v>1413</v>
      </c>
      <c r="DA159" s="121">
        <v>44286</v>
      </c>
      <c r="DB159" t="b">
        <v>1</v>
      </c>
    </row>
    <row r="160" spans="102:106">
      <c r="CX160" t="s">
        <v>1177</v>
      </c>
      <c r="CY160" t="s">
        <v>1178</v>
      </c>
      <c r="CZ160" t="s">
        <v>1414</v>
      </c>
      <c r="DA160" s="121">
        <v>44286</v>
      </c>
      <c r="DB160" t="b">
        <v>1</v>
      </c>
    </row>
    <row r="161" spans="102:106">
      <c r="CX161" t="s">
        <v>1177</v>
      </c>
      <c r="CY161" t="s">
        <v>1178</v>
      </c>
      <c r="CZ161" t="s">
        <v>1415</v>
      </c>
      <c r="DA161" s="121">
        <v>44286</v>
      </c>
      <c r="DB161" t="b">
        <v>1</v>
      </c>
    </row>
    <row r="162" spans="102:106">
      <c r="CX162" t="s">
        <v>1177</v>
      </c>
      <c r="CY162" t="s">
        <v>1178</v>
      </c>
      <c r="CZ162" t="s">
        <v>1416</v>
      </c>
      <c r="DA162" s="121">
        <v>44286</v>
      </c>
      <c r="DB162" t="b">
        <v>1</v>
      </c>
    </row>
    <row r="163" spans="102:106">
      <c r="CX163" t="s">
        <v>1177</v>
      </c>
      <c r="CY163" t="s">
        <v>1178</v>
      </c>
      <c r="CZ163" t="s">
        <v>1417</v>
      </c>
      <c r="DA163" s="121">
        <v>44286</v>
      </c>
      <c r="DB163" t="b">
        <v>1</v>
      </c>
    </row>
    <row r="164" spans="102:106">
      <c r="CX164" t="s">
        <v>1177</v>
      </c>
      <c r="CY164" t="s">
        <v>1178</v>
      </c>
      <c r="CZ164" t="s">
        <v>1418</v>
      </c>
      <c r="DA164" s="121">
        <v>44286</v>
      </c>
      <c r="DB164" t="b">
        <v>1</v>
      </c>
    </row>
    <row r="165" spans="102:106">
      <c r="CX165" t="s">
        <v>1177</v>
      </c>
      <c r="CY165" t="s">
        <v>1178</v>
      </c>
      <c r="CZ165" t="s">
        <v>1419</v>
      </c>
      <c r="DA165" s="121">
        <v>44286</v>
      </c>
      <c r="DB165" t="b">
        <v>1</v>
      </c>
    </row>
    <row r="166" spans="102:106">
      <c r="CX166" t="s">
        <v>1177</v>
      </c>
      <c r="CY166" t="s">
        <v>1178</v>
      </c>
      <c r="CZ166" t="s">
        <v>1258</v>
      </c>
      <c r="DA166" s="121">
        <v>44286</v>
      </c>
      <c r="DB166" t="b">
        <v>0</v>
      </c>
    </row>
    <row r="167" spans="102:106">
      <c r="CX167" t="s">
        <v>1177</v>
      </c>
      <c r="CY167" t="s">
        <v>1178</v>
      </c>
      <c r="CZ167" t="s">
        <v>1420</v>
      </c>
      <c r="DA167" s="121">
        <v>44286</v>
      </c>
      <c r="DB167" t="b">
        <v>1</v>
      </c>
    </row>
    <row r="168" spans="102:106">
      <c r="CX168" t="s">
        <v>1177</v>
      </c>
      <c r="CY168" t="s">
        <v>1178</v>
      </c>
      <c r="CZ168" t="s">
        <v>1421</v>
      </c>
      <c r="DA168" s="121">
        <v>44286</v>
      </c>
      <c r="DB168" t="b">
        <v>1</v>
      </c>
    </row>
    <row r="169" spans="102:106">
      <c r="CX169" t="s">
        <v>1177</v>
      </c>
      <c r="CY169" t="s">
        <v>1178</v>
      </c>
      <c r="CZ169" t="s">
        <v>1422</v>
      </c>
      <c r="DA169" s="121">
        <v>44286</v>
      </c>
      <c r="DB169" t="b">
        <v>1</v>
      </c>
    </row>
    <row r="170" spans="102:106">
      <c r="CX170" t="s">
        <v>1177</v>
      </c>
      <c r="CY170" t="s">
        <v>1178</v>
      </c>
      <c r="CZ170" t="s">
        <v>1423</v>
      </c>
      <c r="DA170" s="121">
        <v>44286</v>
      </c>
      <c r="DB170" t="b">
        <v>1</v>
      </c>
    </row>
    <row r="171" spans="102:106">
      <c r="CX171" t="s">
        <v>1177</v>
      </c>
      <c r="CY171" t="s">
        <v>1178</v>
      </c>
      <c r="CZ171" t="s">
        <v>1424</v>
      </c>
      <c r="DA171" s="121">
        <v>44286</v>
      </c>
      <c r="DB171" t="b">
        <v>1</v>
      </c>
    </row>
    <row r="172" spans="102:106">
      <c r="CX172" t="s">
        <v>1177</v>
      </c>
      <c r="CY172" t="s">
        <v>1178</v>
      </c>
      <c r="CZ172" t="s">
        <v>1425</v>
      </c>
      <c r="DA172" s="121">
        <v>44286</v>
      </c>
      <c r="DB172" t="b">
        <v>1</v>
      </c>
    </row>
    <row r="173" spans="102:106">
      <c r="CX173" t="s">
        <v>1177</v>
      </c>
      <c r="CY173" t="s">
        <v>1178</v>
      </c>
      <c r="CZ173" t="s">
        <v>1426</v>
      </c>
      <c r="DA173" s="121">
        <v>44286</v>
      </c>
      <c r="DB173" t="b">
        <v>1</v>
      </c>
    </row>
    <row r="174" spans="102:106">
      <c r="CX174" t="s">
        <v>1177</v>
      </c>
      <c r="CY174" t="s">
        <v>1178</v>
      </c>
      <c r="CZ174" t="s">
        <v>1427</v>
      </c>
      <c r="DA174" s="121">
        <v>44286</v>
      </c>
      <c r="DB174" t="b">
        <v>1</v>
      </c>
    </row>
    <row r="175" spans="102:106">
      <c r="CX175" t="s">
        <v>1177</v>
      </c>
      <c r="CY175" t="s">
        <v>1178</v>
      </c>
      <c r="CZ175" t="s">
        <v>1428</v>
      </c>
      <c r="DA175" s="121">
        <v>44286</v>
      </c>
      <c r="DB175" t="b">
        <v>1</v>
      </c>
    </row>
    <row r="176" spans="102:106">
      <c r="CX176" t="s">
        <v>1177</v>
      </c>
      <c r="CY176" t="s">
        <v>1178</v>
      </c>
      <c r="CZ176" t="s">
        <v>1429</v>
      </c>
      <c r="DA176" s="121">
        <v>44286</v>
      </c>
      <c r="DB176" t="b">
        <v>1</v>
      </c>
    </row>
    <row r="177" spans="102:106">
      <c r="CX177" t="s">
        <v>1177</v>
      </c>
      <c r="CY177" t="s">
        <v>1178</v>
      </c>
      <c r="CZ177" t="s">
        <v>1430</v>
      </c>
      <c r="DA177" s="121">
        <v>44286</v>
      </c>
      <c r="DB177" t="b">
        <v>1</v>
      </c>
    </row>
    <row r="178" spans="102:106">
      <c r="CX178" t="s">
        <v>1177</v>
      </c>
      <c r="CY178" t="s">
        <v>1178</v>
      </c>
      <c r="CZ178" t="s">
        <v>1431</v>
      </c>
      <c r="DA178" s="121">
        <v>44286</v>
      </c>
      <c r="DB178" t="b">
        <v>1</v>
      </c>
    </row>
    <row r="179" spans="102:106">
      <c r="CX179" t="s">
        <v>1177</v>
      </c>
      <c r="CY179" t="s">
        <v>1178</v>
      </c>
      <c r="CZ179" t="s">
        <v>1432</v>
      </c>
      <c r="DA179" s="121">
        <v>44286</v>
      </c>
      <c r="DB179" t="b">
        <v>1</v>
      </c>
    </row>
    <row r="180" spans="102:106">
      <c r="CX180" t="s">
        <v>1177</v>
      </c>
      <c r="CY180" t="s">
        <v>1178</v>
      </c>
      <c r="CZ180" t="s">
        <v>1433</v>
      </c>
      <c r="DA180" s="121">
        <v>44286</v>
      </c>
      <c r="DB180" t="b">
        <v>1</v>
      </c>
    </row>
    <row r="181" spans="102:106">
      <c r="CX181" t="s">
        <v>1177</v>
      </c>
      <c r="CY181" t="s">
        <v>1178</v>
      </c>
      <c r="CZ181" t="s">
        <v>1434</v>
      </c>
      <c r="DA181" s="121">
        <v>44286</v>
      </c>
      <c r="DB181" t="b">
        <v>1</v>
      </c>
    </row>
    <row r="182" spans="102:106">
      <c r="CX182" t="s">
        <v>1177</v>
      </c>
      <c r="CY182" t="s">
        <v>1178</v>
      </c>
      <c r="CZ182" t="s">
        <v>1435</v>
      </c>
      <c r="DA182" s="121">
        <v>44286</v>
      </c>
      <c r="DB182" t="b">
        <v>1</v>
      </c>
    </row>
    <row r="183" spans="102:106">
      <c r="CX183" t="s">
        <v>1177</v>
      </c>
      <c r="CY183" t="s">
        <v>1178</v>
      </c>
      <c r="CZ183" t="s">
        <v>1436</v>
      </c>
      <c r="DA183" s="121">
        <v>44286</v>
      </c>
      <c r="DB183" t="b">
        <v>1</v>
      </c>
    </row>
    <row r="184" spans="102:106">
      <c r="CX184" t="s">
        <v>1177</v>
      </c>
      <c r="CY184" t="s">
        <v>1178</v>
      </c>
      <c r="CZ184" t="s">
        <v>1437</v>
      </c>
      <c r="DA184" s="121">
        <v>44286</v>
      </c>
      <c r="DB184" t="b">
        <v>1</v>
      </c>
    </row>
    <row r="185" spans="102:106">
      <c r="CX185" t="s">
        <v>1177</v>
      </c>
      <c r="CY185" t="s">
        <v>1178</v>
      </c>
      <c r="CZ185" t="s">
        <v>1438</v>
      </c>
      <c r="DA185" s="121">
        <v>44286</v>
      </c>
      <c r="DB185" t="b">
        <v>1</v>
      </c>
    </row>
    <row r="186" spans="102:106">
      <c r="CX186" t="s">
        <v>1177</v>
      </c>
      <c r="CY186" t="s">
        <v>1178</v>
      </c>
      <c r="CZ186" t="s">
        <v>1439</v>
      </c>
      <c r="DA186" s="121">
        <v>44286</v>
      </c>
      <c r="DB186" t="b">
        <v>1</v>
      </c>
    </row>
    <row r="187" spans="102:106">
      <c r="CX187" t="s">
        <v>1177</v>
      </c>
      <c r="CY187" t="s">
        <v>1178</v>
      </c>
      <c r="CZ187" t="s">
        <v>1440</v>
      </c>
      <c r="DA187" s="121">
        <v>44286</v>
      </c>
      <c r="DB187" t="b">
        <v>1</v>
      </c>
    </row>
    <row r="188" spans="102:106">
      <c r="CX188" t="s">
        <v>1177</v>
      </c>
      <c r="CY188" t="s">
        <v>1178</v>
      </c>
      <c r="CZ188" t="s">
        <v>1441</v>
      </c>
      <c r="DA188" s="121">
        <v>44286</v>
      </c>
      <c r="DB188" t="b">
        <v>1</v>
      </c>
    </row>
    <row r="189" spans="102:106">
      <c r="CX189" t="s">
        <v>1177</v>
      </c>
      <c r="CY189" t="s">
        <v>1178</v>
      </c>
      <c r="CZ189" t="s">
        <v>1442</v>
      </c>
      <c r="DA189" s="121">
        <v>44286</v>
      </c>
      <c r="DB189" t="b">
        <v>1</v>
      </c>
    </row>
    <row r="190" spans="102:106">
      <c r="CX190" t="s">
        <v>1177</v>
      </c>
      <c r="CY190" t="s">
        <v>1178</v>
      </c>
      <c r="CZ190" t="s">
        <v>1443</v>
      </c>
      <c r="DA190" s="121">
        <v>44286</v>
      </c>
      <c r="DB190" t="b">
        <v>1</v>
      </c>
    </row>
    <row r="191" spans="102:106">
      <c r="CX191" t="s">
        <v>1177</v>
      </c>
      <c r="CY191" t="s">
        <v>1178</v>
      </c>
      <c r="CZ191" t="s">
        <v>1444</v>
      </c>
      <c r="DA191" s="121">
        <v>44286</v>
      </c>
      <c r="DB191" t="b">
        <v>1</v>
      </c>
    </row>
    <row r="192" spans="102:106">
      <c r="CX192" t="s">
        <v>1177</v>
      </c>
      <c r="CY192" t="s">
        <v>1178</v>
      </c>
      <c r="CZ192" t="s">
        <v>1445</v>
      </c>
      <c r="DA192" s="121">
        <v>44286</v>
      </c>
      <c r="DB192" t="b">
        <v>1</v>
      </c>
    </row>
    <row r="193" spans="102:106">
      <c r="CX193" t="s">
        <v>1177</v>
      </c>
      <c r="CY193" t="s">
        <v>1178</v>
      </c>
      <c r="CZ193" t="s">
        <v>1446</v>
      </c>
      <c r="DA193" s="121">
        <v>44286</v>
      </c>
      <c r="DB193" t="b">
        <v>1</v>
      </c>
    </row>
    <row r="194" spans="102:106">
      <c r="CX194" t="s">
        <v>1177</v>
      </c>
      <c r="CY194" t="s">
        <v>1178</v>
      </c>
      <c r="CZ194" t="s">
        <v>1447</v>
      </c>
      <c r="DA194" s="121">
        <v>44286</v>
      </c>
      <c r="DB194" t="b">
        <v>1</v>
      </c>
    </row>
    <row r="195" spans="102:106">
      <c r="CX195" t="s">
        <v>1177</v>
      </c>
      <c r="CY195" t="s">
        <v>1178</v>
      </c>
      <c r="CZ195" t="s">
        <v>1448</v>
      </c>
      <c r="DA195" s="121">
        <v>44286</v>
      </c>
      <c r="DB195" t="b">
        <v>1</v>
      </c>
    </row>
    <row r="196" spans="102:106">
      <c r="CX196" t="s">
        <v>1177</v>
      </c>
      <c r="CY196" t="s">
        <v>1178</v>
      </c>
      <c r="CZ196" t="s">
        <v>1449</v>
      </c>
      <c r="DA196" s="121">
        <v>44286</v>
      </c>
      <c r="DB196" t="b">
        <v>1</v>
      </c>
    </row>
    <row r="197" spans="102:106">
      <c r="CX197" t="s">
        <v>1177</v>
      </c>
      <c r="CY197" t="s">
        <v>1178</v>
      </c>
      <c r="CZ197" t="s">
        <v>1263</v>
      </c>
      <c r="DA197" s="121">
        <v>44286</v>
      </c>
      <c r="DB197" t="b">
        <v>0</v>
      </c>
    </row>
    <row r="198" spans="102:106">
      <c r="CX198" t="s">
        <v>1177</v>
      </c>
      <c r="CY198" t="s">
        <v>1450</v>
      </c>
      <c r="CZ198" t="s">
        <v>1179</v>
      </c>
      <c r="DA198" s="121">
        <v>44286</v>
      </c>
      <c r="DB198" t="b">
        <v>1</v>
      </c>
    </row>
    <row r="199" spans="102:106">
      <c r="CX199" t="s">
        <v>1177</v>
      </c>
      <c r="CY199" t="s">
        <v>1450</v>
      </c>
      <c r="CZ199" t="s">
        <v>1195</v>
      </c>
      <c r="DA199" s="121">
        <v>44286</v>
      </c>
      <c r="DB199" t="b">
        <v>1</v>
      </c>
    </row>
    <row r="200" spans="102:106">
      <c r="CX200" t="s">
        <v>1177</v>
      </c>
      <c r="CY200" t="s">
        <v>1450</v>
      </c>
      <c r="CZ200" t="s">
        <v>1214</v>
      </c>
      <c r="DA200" s="121">
        <v>44286</v>
      </c>
      <c r="DB200" t="b">
        <v>1</v>
      </c>
    </row>
    <row r="201" spans="102:106">
      <c r="CX201" t="s">
        <v>1177</v>
      </c>
      <c r="CY201" t="s">
        <v>1450</v>
      </c>
      <c r="CZ201" t="s">
        <v>1223</v>
      </c>
      <c r="DA201" s="121">
        <v>44286</v>
      </c>
      <c r="DB201" t="b">
        <v>1</v>
      </c>
    </row>
    <row r="202" spans="102:106">
      <c r="CX202" t="s">
        <v>1177</v>
      </c>
      <c r="CY202" t="s">
        <v>1450</v>
      </c>
      <c r="CZ202" t="s">
        <v>1231</v>
      </c>
      <c r="DA202" s="121">
        <v>44286</v>
      </c>
      <c r="DB202" t="b">
        <v>1</v>
      </c>
    </row>
    <row r="203" spans="102:106">
      <c r="CX203" t="s">
        <v>1177</v>
      </c>
      <c r="CY203" t="s">
        <v>1450</v>
      </c>
      <c r="CZ203" t="s">
        <v>1239</v>
      </c>
      <c r="DA203" s="121">
        <v>44286</v>
      </c>
      <c r="DB203" t="b">
        <v>1</v>
      </c>
    </row>
    <row r="204" spans="102:106">
      <c r="CX204" t="s">
        <v>1177</v>
      </c>
      <c r="CY204" t="s">
        <v>1450</v>
      </c>
      <c r="CZ204" t="s">
        <v>1246</v>
      </c>
      <c r="DA204" s="121">
        <v>44286</v>
      </c>
      <c r="DB204" t="b">
        <v>1</v>
      </c>
    </row>
    <row r="205" spans="102:106">
      <c r="CX205" t="s">
        <v>1177</v>
      </c>
      <c r="CY205" t="s">
        <v>1450</v>
      </c>
      <c r="CZ205" t="s">
        <v>1451</v>
      </c>
      <c r="DA205" s="121">
        <v>44286</v>
      </c>
      <c r="DB205" t="b">
        <v>1</v>
      </c>
    </row>
    <row r="206" spans="102:106">
      <c r="CX206" t="s">
        <v>1177</v>
      </c>
      <c r="CY206" t="s">
        <v>1450</v>
      </c>
      <c r="CZ206" t="s">
        <v>1452</v>
      </c>
      <c r="DA206" s="121">
        <v>44286</v>
      </c>
      <c r="DB206" t="b">
        <v>1</v>
      </c>
    </row>
    <row r="207" spans="102:106">
      <c r="CX207" t="s">
        <v>1177</v>
      </c>
      <c r="CY207" t="s">
        <v>1450</v>
      </c>
      <c r="CZ207" t="s">
        <v>1453</v>
      </c>
      <c r="DA207" s="121">
        <v>44286</v>
      </c>
      <c r="DB207" t="b">
        <v>1</v>
      </c>
    </row>
    <row r="208" spans="102:106">
      <c r="CX208" t="s">
        <v>1177</v>
      </c>
      <c r="CY208" t="s">
        <v>1450</v>
      </c>
      <c r="CZ208" t="s">
        <v>1454</v>
      </c>
      <c r="DA208" s="121">
        <v>44286</v>
      </c>
      <c r="DB208" t="b">
        <v>1</v>
      </c>
    </row>
    <row r="209" spans="102:106">
      <c r="CX209" t="s">
        <v>1177</v>
      </c>
      <c r="CY209" t="s">
        <v>1450</v>
      </c>
      <c r="CZ209" t="s">
        <v>1455</v>
      </c>
      <c r="DA209" s="121">
        <v>44286</v>
      </c>
      <c r="DB209" t="b">
        <v>1</v>
      </c>
    </row>
    <row r="210" spans="102:106">
      <c r="CX210" t="s">
        <v>1177</v>
      </c>
      <c r="CY210" t="s">
        <v>1450</v>
      </c>
      <c r="CZ210" t="s">
        <v>1250</v>
      </c>
      <c r="DA210" s="121">
        <v>44286</v>
      </c>
      <c r="DB210" t="b">
        <v>1</v>
      </c>
    </row>
    <row r="211" spans="102:106">
      <c r="CX211" t="s">
        <v>1177</v>
      </c>
      <c r="CY211" t="s">
        <v>1450</v>
      </c>
      <c r="CZ211" t="s">
        <v>1252</v>
      </c>
      <c r="DA211" s="121">
        <v>44286</v>
      </c>
      <c r="DB211" t="b">
        <v>1</v>
      </c>
    </row>
    <row r="212" spans="102:106">
      <c r="CX212" t="s">
        <v>1177</v>
      </c>
      <c r="CY212" t="s">
        <v>1450</v>
      </c>
      <c r="CZ212" t="s">
        <v>1255</v>
      </c>
      <c r="DA212" s="121">
        <v>44286</v>
      </c>
      <c r="DB212" t="b">
        <v>1</v>
      </c>
    </row>
    <row r="213" spans="102:106">
      <c r="CX213" t="s">
        <v>1177</v>
      </c>
      <c r="CY213" t="s">
        <v>1450</v>
      </c>
      <c r="CZ213" t="s">
        <v>1257</v>
      </c>
      <c r="DA213" s="121">
        <v>44286</v>
      </c>
      <c r="DB213" t="b">
        <v>1</v>
      </c>
    </row>
    <row r="214" spans="102:106">
      <c r="CX214" t="s">
        <v>1177</v>
      </c>
      <c r="CY214" t="s">
        <v>1450</v>
      </c>
      <c r="CZ214" t="s">
        <v>1262</v>
      </c>
      <c r="DA214" s="121">
        <v>44286</v>
      </c>
      <c r="DB214" t="b">
        <v>1</v>
      </c>
    </row>
    <row r="215" spans="102:106">
      <c r="CX215" t="s">
        <v>1177</v>
      </c>
      <c r="CY215" t="s">
        <v>1450</v>
      </c>
      <c r="CZ215" t="s">
        <v>1266</v>
      </c>
      <c r="DA215" s="121">
        <v>44286</v>
      </c>
      <c r="DB215" t="b">
        <v>1</v>
      </c>
    </row>
    <row r="216" spans="102:106">
      <c r="CX216" t="s">
        <v>1177</v>
      </c>
      <c r="CY216" t="s">
        <v>1450</v>
      </c>
      <c r="CZ216" t="s">
        <v>1269</v>
      </c>
      <c r="DA216" s="121">
        <v>44286</v>
      </c>
      <c r="DB216" t="b">
        <v>1</v>
      </c>
    </row>
    <row r="217" spans="102:106">
      <c r="CX217" t="s">
        <v>1177</v>
      </c>
      <c r="CY217" t="s">
        <v>1450</v>
      </c>
      <c r="CZ217" t="s">
        <v>1272</v>
      </c>
      <c r="DA217" s="121">
        <v>44286</v>
      </c>
      <c r="DB217" t="b">
        <v>1</v>
      </c>
    </row>
    <row r="218" spans="102:106">
      <c r="CX218" t="s">
        <v>1177</v>
      </c>
      <c r="CY218" t="s">
        <v>1450</v>
      </c>
      <c r="CZ218" t="s">
        <v>1275</v>
      </c>
      <c r="DA218" s="121">
        <v>44286</v>
      </c>
      <c r="DB218" t="b">
        <v>1</v>
      </c>
    </row>
    <row r="219" spans="102:106">
      <c r="CX219" t="s">
        <v>1177</v>
      </c>
      <c r="CY219" t="s">
        <v>1450</v>
      </c>
      <c r="CZ219" t="s">
        <v>1279</v>
      </c>
      <c r="DA219" s="121">
        <v>44286</v>
      </c>
      <c r="DB219" t="b">
        <v>1</v>
      </c>
    </row>
    <row r="220" spans="102:106">
      <c r="CX220" t="s">
        <v>1177</v>
      </c>
      <c r="CY220" t="s">
        <v>1450</v>
      </c>
      <c r="CZ220" t="s">
        <v>1245</v>
      </c>
      <c r="DA220" s="121">
        <v>44286</v>
      </c>
      <c r="DB220" t="b">
        <v>1</v>
      </c>
    </row>
    <row r="221" spans="102:106">
      <c r="CX221" t="s">
        <v>1177</v>
      </c>
      <c r="CY221" t="s">
        <v>1450</v>
      </c>
      <c r="CZ221" t="s">
        <v>1456</v>
      </c>
      <c r="DA221" s="121">
        <v>44286</v>
      </c>
      <c r="DB221" t="b">
        <v>1</v>
      </c>
    </row>
    <row r="222" spans="102:106">
      <c r="CX222" t="s">
        <v>1177</v>
      </c>
      <c r="CY222" t="s">
        <v>1450</v>
      </c>
      <c r="CZ222" t="s">
        <v>1282</v>
      </c>
      <c r="DA222" s="121">
        <v>44286</v>
      </c>
      <c r="DB222" t="b">
        <v>1</v>
      </c>
    </row>
    <row r="223" spans="102:106">
      <c r="CX223" t="s">
        <v>1177</v>
      </c>
      <c r="CY223" t="s">
        <v>1450</v>
      </c>
      <c r="CZ223" t="s">
        <v>1283</v>
      </c>
      <c r="DA223" s="121">
        <v>44286</v>
      </c>
      <c r="DB223" t="b">
        <v>1</v>
      </c>
    </row>
    <row r="224" spans="102:106">
      <c r="CX224" t="s">
        <v>1177</v>
      </c>
      <c r="CY224" t="s">
        <v>1450</v>
      </c>
      <c r="CZ224" t="s">
        <v>1284</v>
      </c>
      <c r="DA224" s="121">
        <v>44286</v>
      </c>
      <c r="DB224" t="b">
        <v>1</v>
      </c>
    </row>
    <row r="225" spans="102:106">
      <c r="CX225" t="s">
        <v>1177</v>
      </c>
      <c r="CY225" t="s">
        <v>1450</v>
      </c>
      <c r="CZ225" t="s">
        <v>1276</v>
      </c>
      <c r="DA225" s="121">
        <v>44286</v>
      </c>
      <c r="DB225" t="b">
        <v>1</v>
      </c>
    </row>
    <row r="226" spans="102:106">
      <c r="CX226" t="s">
        <v>1177</v>
      </c>
      <c r="CY226" t="s">
        <v>1450</v>
      </c>
      <c r="CZ226" t="s">
        <v>1457</v>
      </c>
      <c r="DA226" s="121">
        <v>44286</v>
      </c>
      <c r="DB226" t="b">
        <v>1</v>
      </c>
    </row>
    <row r="227" spans="102:106">
      <c r="CX227" t="s">
        <v>1177</v>
      </c>
      <c r="CY227" t="s">
        <v>1450</v>
      </c>
      <c r="CZ227" t="s">
        <v>1286</v>
      </c>
      <c r="DA227" s="121">
        <v>44286</v>
      </c>
      <c r="DB227" t="b">
        <v>1</v>
      </c>
    </row>
    <row r="228" spans="102:106">
      <c r="CX228" t="s">
        <v>1177</v>
      </c>
      <c r="CY228" t="s">
        <v>1450</v>
      </c>
      <c r="CZ228" t="s">
        <v>1288</v>
      </c>
      <c r="DA228" s="121">
        <v>44286</v>
      </c>
      <c r="DB228" t="b">
        <v>1</v>
      </c>
    </row>
    <row r="229" spans="102:106">
      <c r="CX229" t="s">
        <v>1177</v>
      </c>
      <c r="CY229" t="s">
        <v>1450</v>
      </c>
      <c r="CZ229" t="s">
        <v>1289</v>
      </c>
      <c r="DA229" s="121">
        <v>44286</v>
      </c>
      <c r="DB229" t="b">
        <v>1</v>
      </c>
    </row>
    <row r="230" spans="102:106">
      <c r="CX230" t="s">
        <v>1177</v>
      </c>
      <c r="CY230" t="s">
        <v>1450</v>
      </c>
      <c r="CZ230" t="s">
        <v>1290</v>
      </c>
      <c r="DA230" s="121">
        <v>44286</v>
      </c>
      <c r="DB230" t="b">
        <v>1</v>
      </c>
    </row>
    <row r="231" spans="102:106">
      <c r="CX231" t="s">
        <v>1177</v>
      </c>
      <c r="CY231" t="s">
        <v>1450</v>
      </c>
      <c r="CZ231" t="s">
        <v>1292</v>
      </c>
      <c r="DA231" s="121">
        <v>44286</v>
      </c>
      <c r="DB231" t="b">
        <v>1</v>
      </c>
    </row>
    <row r="232" spans="102:106">
      <c r="CX232" t="s">
        <v>1177</v>
      </c>
      <c r="CY232" t="s">
        <v>1450</v>
      </c>
      <c r="CZ232" t="s">
        <v>1458</v>
      </c>
      <c r="DA232" s="121">
        <v>44286</v>
      </c>
      <c r="DB232" t="b">
        <v>1</v>
      </c>
    </row>
    <row r="233" spans="102:106">
      <c r="CX233" t="s">
        <v>1177</v>
      </c>
      <c r="CY233" t="s">
        <v>1450</v>
      </c>
      <c r="CZ233" t="s">
        <v>1293</v>
      </c>
      <c r="DA233" s="121">
        <v>44286</v>
      </c>
      <c r="DB233" t="b">
        <v>1</v>
      </c>
    </row>
    <row r="234" spans="102:106">
      <c r="CX234" t="s">
        <v>1177</v>
      </c>
      <c r="CY234" t="s">
        <v>1450</v>
      </c>
      <c r="CZ234" t="s">
        <v>1294</v>
      </c>
      <c r="DA234" s="121">
        <v>44286</v>
      </c>
      <c r="DB234" t="b">
        <v>1</v>
      </c>
    </row>
    <row r="235" spans="102:106">
      <c r="CX235" t="s">
        <v>1177</v>
      </c>
      <c r="CY235" t="s">
        <v>1450</v>
      </c>
      <c r="CZ235" t="s">
        <v>1295</v>
      </c>
      <c r="DA235" s="121">
        <v>44286</v>
      </c>
      <c r="DB235" t="b">
        <v>1</v>
      </c>
    </row>
    <row r="236" spans="102:106">
      <c r="CX236" t="s">
        <v>1177</v>
      </c>
      <c r="CY236" t="s">
        <v>1450</v>
      </c>
      <c r="CZ236" t="s">
        <v>1296</v>
      </c>
      <c r="DA236" s="121">
        <v>44286</v>
      </c>
      <c r="DB236" t="b">
        <v>1</v>
      </c>
    </row>
    <row r="237" spans="102:106">
      <c r="CX237" t="s">
        <v>1177</v>
      </c>
      <c r="CY237" t="s">
        <v>1450</v>
      </c>
      <c r="CZ237" t="s">
        <v>1256</v>
      </c>
      <c r="DA237" s="121">
        <v>44286</v>
      </c>
      <c r="DB237" t="b">
        <v>0</v>
      </c>
    </row>
    <row r="238" spans="102:106">
      <c r="CX238" t="s">
        <v>1177</v>
      </c>
      <c r="CY238" t="s">
        <v>1450</v>
      </c>
      <c r="CZ238" t="s">
        <v>1297</v>
      </c>
      <c r="DA238" s="121">
        <v>44286</v>
      </c>
      <c r="DB238" t="b">
        <v>1</v>
      </c>
    </row>
    <row r="239" spans="102:106">
      <c r="CX239" t="s">
        <v>1177</v>
      </c>
      <c r="CY239" t="s">
        <v>1450</v>
      </c>
      <c r="CZ239" t="s">
        <v>1298</v>
      </c>
      <c r="DA239" s="121">
        <v>44286</v>
      </c>
      <c r="DB239" t="b">
        <v>1</v>
      </c>
    </row>
    <row r="240" spans="102:106">
      <c r="CX240" t="s">
        <v>1177</v>
      </c>
      <c r="CY240" t="s">
        <v>1450</v>
      </c>
      <c r="CZ240" t="s">
        <v>1299</v>
      </c>
      <c r="DA240" s="121">
        <v>44286</v>
      </c>
      <c r="DB240" t="b">
        <v>1</v>
      </c>
    </row>
    <row r="241" spans="102:106">
      <c r="CX241" t="s">
        <v>1177</v>
      </c>
      <c r="CY241" t="s">
        <v>1450</v>
      </c>
      <c r="CZ241" t="s">
        <v>1300</v>
      </c>
      <c r="DA241" s="121">
        <v>44286</v>
      </c>
      <c r="DB241" t="b">
        <v>1</v>
      </c>
    </row>
    <row r="242" spans="102:106">
      <c r="CX242" t="s">
        <v>1177</v>
      </c>
      <c r="CY242" t="s">
        <v>1450</v>
      </c>
      <c r="CZ242" t="s">
        <v>1301</v>
      </c>
      <c r="DA242" s="121">
        <v>44286</v>
      </c>
      <c r="DB242" t="b">
        <v>1</v>
      </c>
    </row>
    <row r="243" spans="102:106">
      <c r="CX243" t="s">
        <v>1177</v>
      </c>
      <c r="CY243" t="s">
        <v>1450</v>
      </c>
      <c r="CZ243" t="s">
        <v>1302</v>
      </c>
      <c r="DA243" s="121">
        <v>44286</v>
      </c>
      <c r="DB243" t="b">
        <v>1</v>
      </c>
    </row>
    <row r="244" spans="102:106">
      <c r="CX244" t="s">
        <v>1177</v>
      </c>
      <c r="CY244" t="s">
        <v>1450</v>
      </c>
      <c r="CZ244" t="s">
        <v>1303</v>
      </c>
      <c r="DA244" s="121">
        <v>44286</v>
      </c>
      <c r="DB244" t="b">
        <v>1</v>
      </c>
    </row>
    <row r="245" spans="102:106">
      <c r="CX245" t="s">
        <v>1177</v>
      </c>
      <c r="CY245" t="s">
        <v>1450</v>
      </c>
      <c r="CZ245" s="237" t="s">
        <v>1304</v>
      </c>
      <c r="DA245" s="121">
        <v>44286</v>
      </c>
      <c r="DB245" t="b">
        <v>1</v>
      </c>
    </row>
    <row r="246" spans="102:106">
      <c r="CX246" t="s">
        <v>1177</v>
      </c>
      <c r="CY246" t="s">
        <v>1450</v>
      </c>
      <c r="CZ246" t="s">
        <v>1305</v>
      </c>
      <c r="DA246" s="121">
        <v>44286</v>
      </c>
      <c r="DB246" t="b">
        <v>1</v>
      </c>
    </row>
    <row r="247" spans="102:106">
      <c r="CX247" t="s">
        <v>1177</v>
      </c>
      <c r="CY247" t="s">
        <v>1450</v>
      </c>
      <c r="CZ247" t="s">
        <v>1308</v>
      </c>
      <c r="DA247" s="121">
        <v>44286</v>
      </c>
      <c r="DB247" t="b">
        <v>1</v>
      </c>
    </row>
    <row r="248" spans="102:106">
      <c r="CX248" t="s">
        <v>1177</v>
      </c>
      <c r="CY248" t="s">
        <v>1450</v>
      </c>
      <c r="CZ248" t="s">
        <v>1309</v>
      </c>
      <c r="DA248" s="121">
        <v>44286</v>
      </c>
      <c r="DB248" t="b">
        <v>1</v>
      </c>
    </row>
    <row r="249" spans="102:106">
      <c r="CX249" t="s">
        <v>1177</v>
      </c>
      <c r="CY249" t="s">
        <v>1450</v>
      </c>
      <c r="CZ249" t="s">
        <v>961</v>
      </c>
      <c r="DA249" s="121">
        <v>44286</v>
      </c>
      <c r="DB249" t="b">
        <v>1</v>
      </c>
    </row>
    <row r="250" spans="102:106">
      <c r="CX250" t="s">
        <v>1177</v>
      </c>
      <c r="CY250" t="s">
        <v>1450</v>
      </c>
      <c r="CZ250" t="s">
        <v>1459</v>
      </c>
      <c r="DA250" s="121">
        <v>44286</v>
      </c>
      <c r="DB250" t="b">
        <v>1</v>
      </c>
    </row>
    <row r="251" spans="102:106">
      <c r="CX251" t="s">
        <v>1177</v>
      </c>
      <c r="CY251" t="s">
        <v>1450</v>
      </c>
      <c r="CZ251" t="s">
        <v>1310</v>
      </c>
      <c r="DA251" s="121">
        <v>44286</v>
      </c>
      <c r="DB251" t="b">
        <v>1</v>
      </c>
    </row>
    <row r="252" spans="102:106">
      <c r="CX252" t="s">
        <v>1177</v>
      </c>
      <c r="CY252" t="s">
        <v>1450</v>
      </c>
      <c r="CZ252" t="s">
        <v>1311</v>
      </c>
      <c r="DA252" s="121">
        <v>44286</v>
      </c>
      <c r="DB252" t="b">
        <v>1</v>
      </c>
    </row>
    <row r="253" spans="102:106">
      <c r="CX253" t="s">
        <v>1177</v>
      </c>
      <c r="CY253" t="s">
        <v>1450</v>
      </c>
      <c r="CZ253" t="s">
        <v>1312</v>
      </c>
      <c r="DA253" s="121">
        <v>44286</v>
      </c>
      <c r="DB253" t="b">
        <v>1</v>
      </c>
    </row>
    <row r="254" spans="102:106">
      <c r="CX254" t="s">
        <v>1177</v>
      </c>
      <c r="CY254" t="s">
        <v>1450</v>
      </c>
      <c r="CZ254" t="s">
        <v>1313</v>
      </c>
      <c r="DA254" s="121">
        <v>44286</v>
      </c>
      <c r="DB254" t="b">
        <v>1</v>
      </c>
    </row>
    <row r="255" spans="102:106">
      <c r="CX255" t="s">
        <v>1177</v>
      </c>
      <c r="CY255" t="s">
        <v>1450</v>
      </c>
      <c r="CZ255" t="s">
        <v>1314</v>
      </c>
      <c r="DA255" s="121">
        <v>44286</v>
      </c>
      <c r="DB255" t="b">
        <v>1</v>
      </c>
    </row>
    <row r="256" spans="102:106">
      <c r="CX256" t="s">
        <v>1177</v>
      </c>
      <c r="CY256" t="s">
        <v>1450</v>
      </c>
      <c r="CZ256" t="s">
        <v>1315</v>
      </c>
      <c r="DA256" s="121">
        <v>44286</v>
      </c>
      <c r="DB256" t="b">
        <v>1</v>
      </c>
    </row>
    <row r="257" spans="102:106">
      <c r="CX257" t="s">
        <v>1177</v>
      </c>
      <c r="CY257" t="s">
        <v>1450</v>
      </c>
      <c r="CZ257" t="s">
        <v>1316</v>
      </c>
      <c r="DA257" s="121">
        <v>44286</v>
      </c>
      <c r="DB257" t="b">
        <v>1</v>
      </c>
    </row>
    <row r="258" spans="102:106">
      <c r="CX258" t="s">
        <v>1177</v>
      </c>
      <c r="CY258" t="s">
        <v>1450</v>
      </c>
      <c r="CZ258" t="s">
        <v>1460</v>
      </c>
      <c r="DA258" s="121">
        <v>44286</v>
      </c>
      <c r="DB258" t="b">
        <v>1</v>
      </c>
    </row>
    <row r="259" spans="102:106">
      <c r="CX259" t="s">
        <v>1177</v>
      </c>
      <c r="CY259" t="s">
        <v>1450</v>
      </c>
      <c r="CZ259" t="s">
        <v>1317</v>
      </c>
      <c r="DA259" s="121">
        <v>44286</v>
      </c>
      <c r="DB259" t="b">
        <v>1</v>
      </c>
    </row>
    <row r="260" spans="102:106">
      <c r="CX260" t="s">
        <v>1177</v>
      </c>
      <c r="CY260" t="s">
        <v>1450</v>
      </c>
      <c r="CZ260" t="s">
        <v>1321</v>
      </c>
      <c r="DA260" s="121">
        <v>44286</v>
      </c>
      <c r="DB260" t="b">
        <v>1</v>
      </c>
    </row>
    <row r="261" spans="102:106">
      <c r="CX261" t="s">
        <v>1177</v>
      </c>
      <c r="CY261" t="s">
        <v>1450</v>
      </c>
      <c r="CZ261" t="s">
        <v>1323</v>
      </c>
      <c r="DA261" s="121">
        <v>44286</v>
      </c>
      <c r="DB261" t="b">
        <v>1</v>
      </c>
    </row>
    <row r="262" spans="102:106">
      <c r="CX262" t="s">
        <v>1177</v>
      </c>
      <c r="CY262" t="s">
        <v>1450</v>
      </c>
      <c r="CZ262" t="s">
        <v>1324</v>
      </c>
      <c r="DA262" s="121">
        <v>44286</v>
      </c>
      <c r="DB262" t="b">
        <v>1</v>
      </c>
    </row>
    <row r="263" spans="102:106">
      <c r="CX263" t="s">
        <v>1177</v>
      </c>
      <c r="CY263" t="s">
        <v>1450</v>
      </c>
      <c r="CZ263" t="s">
        <v>1325</v>
      </c>
      <c r="DA263" s="121">
        <v>44286</v>
      </c>
      <c r="DB263" t="b">
        <v>1</v>
      </c>
    </row>
    <row r="264" spans="102:106">
      <c r="CX264" t="s">
        <v>1177</v>
      </c>
      <c r="CY264" t="s">
        <v>1450</v>
      </c>
      <c r="CZ264" t="s">
        <v>1326</v>
      </c>
      <c r="DA264" s="121">
        <v>44286</v>
      </c>
      <c r="DB264" t="b">
        <v>1</v>
      </c>
    </row>
    <row r="265" spans="102:106">
      <c r="CX265" t="s">
        <v>1177</v>
      </c>
      <c r="CY265" t="s">
        <v>1450</v>
      </c>
      <c r="CZ265" t="s">
        <v>1327</v>
      </c>
      <c r="DA265" s="121">
        <v>44286</v>
      </c>
      <c r="DB265" t="b">
        <v>1</v>
      </c>
    </row>
    <row r="266" spans="102:106">
      <c r="CX266" t="s">
        <v>1177</v>
      </c>
      <c r="CY266" t="s">
        <v>1450</v>
      </c>
      <c r="CZ266" t="s">
        <v>1328</v>
      </c>
      <c r="DA266" s="121">
        <v>44286</v>
      </c>
      <c r="DB266" t="b">
        <v>1</v>
      </c>
    </row>
    <row r="267" spans="102:106">
      <c r="CX267" t="s">
        <v>1177</v>
      </c>
      <c r="CY267" t="s">
        <v>1450</v>
      </c>
      <c r="CZ267" t="s">
        <v>1461</v>
      </c>
      <c r="DA267" s="121">
        <v>44286</v>
      </c>
      <c r="DB267" t="b">
        <v>1</v>
      </c>
    </row>
    <row r="268" spans="102:106">
      <c r="CX268" t="s">
        <v>1177</v>
      </c>
      <c r="CY268" t="s">
        <v>1450</v>
      </c>
      <c r="CZ268" t="s">
        <v>1329</v>
      </c>
      <c r="DA268" s="121">
        <v>44286</v>
      </c>
      <c r="DB268" t="b">
        <v>1</v>
      </c>
    </row>
    <row r="269" spans="102:106">
      <c r="CX269" t="s">
        <v>1177</v>
      </c>
      <c r="CY269" t="s">
        <v>1450</v>
      </c>
      <c r="CZ269" t="s">
        <v>1330</v>
      </c>
      <c r="DA269" s="121">
        <v>44286</v>
      </c>
      <c r="DB269" t="b">
        <v>1</v>
      </c>
    </row>
    <row r="270" spans="102:106">
      <c r="CX270" t="s">
        <v>1177</v>
      </c>
      <c r="CY270" t="s">
        <v>1450</v>
      </c>
      <c r="CZ270" t="s">
        <v>1331</v>
      </c>
      <c r="DA270" s="121">
        <v>44286</v>
      </c>
      <c r="DB270" t="b">
        <v>1</v>
      </c>
    </row>
    <row r="271" spans="102:106">
      <c r="CX271" t="s">
        <v>1177</v>
      </c>
      <c r="CY271" t="s">
        <v>1450</v>
      </c>
      <c r="CZ271" t="s">
        <v>1332</v>
      </c>
      <c r="DA271" s="121">
        <v>44286</v>
      </c>
      <c r="DB271" t="b">
        <v>1</v>
      </c>
    </row>
    <row r="272" spans="102:106">
      <c r="CX272" t="s">
        <v>1177</v>
      </c>
      <c r="CY272" t="s">
        <v>1450</v>
      </c>
      <c r="CZ272" t="s">
        <v>1333</v>
      </c>
      <c r="DA272" s="121">
        <v>44286</v>
      </c>
      <c r="DB272" t="b">
        <v>1</v>
      </c>
    </row>
    <row r="273" spans="102:106">
      <c r="CX273" t="s">
        <v>1177</v>
      </c>
      <c r="CY273" t="s">
        <v>1450</v>
      </c>
      <c r="CZ273" t="s">
        <v>1334</v>
      </c>
      <c r="DA273" s="121">
        <v>44286</v>
      </c>
      <c r="DB273" t="b">
        <v>1</v>
      </c>
    </row>
    <row r="274" spans="102:106">
      <c r="CX274" t="s">
        <v>1177</v>
      </c>
      <c r="CY274" t="s">
        <v>1450</v>
      </c>
      <c r="CZ274" t="s">
        <v>1335</v>
      </c>
      <c r="DA274" s="121">
        <v>44286</v>
      </c>
      <c r="DB274" t="b">
        <v>1</v>
      </c>
    </row>
    <row r="275" spans="102:106">
      <c r="CX275" t="s">
        <v>1177</v>
      </c>
      <c r="CY275" t="s">
        <v>1450</v>
      </c>
      <c r="CZ275" t="s">
        <v>1336</v>
      </c>
      <c r="DA275" s="121">
        <v>44286</v>
      </c>
      <c r="DB275" t="b">
        <v>1</v>
      </c>
    </row>
    <row r="276" spans="102:106">
      <c r="CX276" t="s">
        <v>1177</v>
      </c>
      <c r="CY276" t="s">
        <v>1450</v>
      </c>
      <c r="CZ276" t="s">
        <v>1337</v>
      </c>
      <c r="DA276" s="121">
        <v>44286</v>
      </c>
      <c r="DB276" t="b">
        <v>1</v>
      </c>
    </row>
    <row r="277" spans="102:106">
      <c r="CX277" t="s">
        <v>1177</v>
      </c>
      <c r="CY277" t="s">
        <v>1450</v>
      </c>
      <c r="CZ277" t="s">
        <v>1338</v>
      </c>
      <c r="DA277" s="121">
        <v>44286</v>
      </c>
      <c r="DB277" t="b">
        <v>1</v>
      </c>
    </row>
    <row r="278" spans="102:106">
      <c r="CX278" t="s">
        <v>1177</v>
      </c>
      <c r="CY278" t="s">
        <v>1450</v>
      </c>
      <c r="CZ278" t="s">
        <v>1339</v>
      </c>
      <c r="DA278" s="121">
        <v>44286</v>
      </c>
      <c r="DB278" t="b">
        <v>1</v>
      </c>
    </row>
    <row r="279" spans="102:106">
      <c r="CX279" t="s">
        <v>1177</v>
      </c>
      <c r="CY279" t="s">
        <v>1450</v>
      </c>
      <c r="CZ279" t="s">
        <v>1340</v>
      </c>
      <c r="DA279" s="121">
        <v>44286</v>
      </c>
      <c r="DB279" t="b">
        <v>1</v>
      </c>
    </row>
    <row r="280" spans="102:106">
      <c r="CX280" t="s">
        <v>1177</v>
      </c>
      <c r="CY280" t="s">
        <v>1450</v>
      </c>
      <c r="CZ280" s="237" t="s">
        <v>1341</v>
      </c>
      <c r="DA280" s="121">
        <v>44286</v>
      </c>
      <c r="DB280" t="b">
        <v>1</v>
      </c>
    </row>
    <row r="281" spans="102:106">
      <c r="CX281" t="s">
        <v>1177</v>
      </c>
      <c r="CY281" t="s">
        <v>1450</v>
      </c>
      <c r="CZ281" t="s">
        <v>1462</v>
      </c>
      <c r="DA281" s="121">
        <v>44286</v>
      </c>
      <c r="DB281" t="b">
        <v>1</v>
      </c>
    </row>
    <row r="282" spans="102:106">
      <c r="CX282" t="s">
        <v>1177</v>
      </c>
      <c r="CY282" t="s">
        <v>1450</v>
      </c>
      <c r="CZ282" t="s">
        <v>1342</v>
      </c>
      <c r="DA282" s="121">
        <v>44286</v>
      </c>
      <c r="DB282" t="b">
        <v>1</v>
      </c>
    </row>
    <row r="283" spans="102:106">
      <c r="CX283" t="s">
        <v>1177</v>
      </c>
      <c r="CY283" t="s">
        <v>1450</v>
      </c>
      <c r="CZ283" t="s">
        <v>1343</v>
      </c>
      <c r="DA283" s="121">
        <v>44286</v>
      </c>
      <c r="DB283" t="b">
        <v>1</v>
      </c>
    </row>
    <row r="284" spans="102:106">
      <c r="CX284" t="s">
        <v>1177</v>
      </c>
      <c r="CY284" t="s">
        <v>1450</v>
      </c>
      <c r="CZ284" t="s">
        <v>1344</v>
      </c>
      <c r="DA284" s="121">
        <v>44286</v>
      </c>
      <c r="DB284" t="b">
        <v>1</v>
      </c>
    </row>
    <row r="285" spans="102:106">
      <c r="CX285" t="s">
        <v>1177</v>
      </c>
      <c r="CY285" t="s">
        <v>1450</v>
      </c>
      <c r="CZ285" t="s">
        <v>1345</v>
      </c>
      <c r="DA285" s="121">
        <v>44286</v>
      </c>
      <c r="DB285" t="b">
        <v>1</v>
      </c>
    </row>
    <row r="286" spans="102:106">
      <c r="CX286" t="s">
        <v>1177</v>
      </c>
      <c r="CY286" t="s">
        <v>1450</v>
      </c>
      <c r="CZ286" t="s">
        <v>1346</v>
      </c>
      <c r="DA286" s="121">
        <v>44286</v>
      </c>
      <c r="DB286" t="b">
        <v>1</v>
      </c>
    </row>
    <row r="287" spans="102:106">
      <c r="CX287" t="s">
        <v>1177</v>
      </c>
      <c r="CY287" t="s">
        <v>1450</v>
      </c>
      <c r="CZ287" t="s">
        <v>1347</v>
      </c>
      <c r="DA287" s="121">
        <v>44286</v>
      </c>
      <c r="DB287" t="b">
        <v>1</v>
      </c>
    </row>
    <row r="288" spans="102:106">
      <c r="CX288" t="s">
        <v>1177</v>
      </c>
      <c r="CY288" t="s">
        <v>1450</v>
      </c>
      <c r="CZ288" t="s">
        <v>1348</v>
      </c>
      <c r="DA288" s="121">
        <v>44286</v>
      </c>
      <c r="DB288" t="b">
        <v>1</v>
      </c>
    </row>
    <row r="289" spans="102:106">
      <c r="CX289" t="s">
        <v>1177</v>
      </c>
      <c r="CY289" t="s">
        <v>1450</v>
      </c>
      <c r="CZ289" t="s">
        <v>1349</v>
      </c>
      <c r="DA289" s="121">
        <v>44286</v>
      </c>
      <c r="DB289" t="b">
        <v>1</v>
      </c>
    </row>
    <row r="290" spans="102:106">
      <c r="CX290" t="s">
        <v>1177</v>
      </c>
      <c r="CY290" t="s">
        <v>1450</v>
      </c>
      <c r="CZ290" t="s">
        <v>1463</v>
      </c>
      <c r="DA290" s="121">
        <v>44286</v>
      </c>
      <c r="DB290" t="b">
        <v>1</v>
      </c>
    </row>
    <row r="291" spans="102:106">
      <c r="CX291" t="s">
        <v>1177</v>
      </c>
      <c r="CY291" t="s">
        <v>1450</v>
      </c>
      <c r="CZ291" t="s">
        <v>1350</v>
      </c>
      <c r="DA291" s="121">
        <v>44286</v>
      </c>
      <c r="DB291" t="b">
        <v>1</v>
      </c>
    </row>
    <row r="292" spans="102:106">
      <c r="CX292" t="s">
        <v>1177</v>
      </c>
      <c r="CY292" t="s">
        <v>1450</v>
      </c>
      <c r="CZ292" t="s">
        <v>1351</v>
      </c>
      <c r="DA292" s="121">
        <v>44286</v>
      </c>
      <c r="DB292" t="b">
        <v>1</v>
      </c>
    </row>
    <row r="293" spans="102:106">
      <c r="CX293" t="s">
        <v>1177</v>
      </c>
      <c r="CY293" t="s">
        <v>1450</v>
      </c>
      <c r="CZ293" t="s">
        <v>1352</v>
      </c>
      <c r="DA293" s="121">
        <v>44286</v>
      </c>
      <c r="DB293" t="b">
        <v>1</v>
      </c>
    </row>
    <row r="294" spans="102:106">
      <c r="CX294" t="s">
        <v>1177</v>
      </c>
      <c r="CY294" t="s">
        <v>1450</v>
      </c>
      <c r="CZ294" t="s">
        <v>1353</v>
      </c>
      <c r="DA294" s="121">
        <v>44286</v>
      </c>
      <c r="DB294" t="b">
        <v>1</v>
      </c>
    </row>
    <row r="295" spans="102:106">
      <c r="CX295" t="s">
        <v>1177</v>
      </c>
      <c r="CY295" t="s">
        <v>1450</v>
      </c>
      <c r="CZ295" t="s">
        <v>1354</v>
      </c>
      <c r="DA295" s="121">
        <v>44286</v>
      </c>
      <c r="DB295" t="b">
        <v>1</v>
      </c>
    </row>
    <row r="296" spans="102:106">
      <c r="CX296" t="s">
        <v>1177</v>
      </c>
      <c r="CY296" t="s">
        <v>1450</v>
      </c>
      <c r="CZ296" t="s">
        <v>1355</v>
      </c>
      <c r="DA296" s="121">
        <v>44286</v>
      </c>
      <c r="DB296" t="b">
        <v>1</v>
      </c>
    </row>
    <row r="297" spans="102:106">
      <c r="CX297" t="s">
        <v>1177</v>
      </c>
      <c r="CY297" t="s">
        <v>1450</v>
      </c>
      <c r="CZ297" t="s">
        <v>1464</v>
      </c>
      <c r="DA297" s="121">
        <v>44286</v>
      </c>
      <c r="DB297" t="b">
        <v>1</v>
      </c>
    </row>
    <row r="298" spans="102:106">
      <c r="CX298" t="s">
        <v>1177</v>
      </c>
      <c r="CY298" t="s">
        <v>1450</v>
      </c>
      <c r="CZ298" t="s">
        <v>1356</v>
      </c>
      <c r="DA298" s="121">
        <v>44286</v>
      </c>
      <c r="DB298" t="b">
        <v>1</v>
      </c>
    </row>
    <row r="299" spans="102:106">
      <c r="CX299" t="s">
        <v>1177</v>
      </c>
      <c r="CY299" t="s">
        <v>1450</v>
      </c>
      <c r="CZ299" t="s">
        <v>1465</v>
      </c>
      <c r="DA299" s="121">
        <v>44286</v>
      </c>
      <c r="DB299" t="b">
        <v>1</v>
      </c>
    </row>
    <row r="300" spans="102:106">
      <c r="CX300" t="s">
        <v>1177</v>
      </c>
      <c r="CY300" t="s">
        <v>1450</v>
      </c>
      <c r="CZ300" t="s">
        <v>1357</v>
      </c>
      <c r="DA300" s="121">
        <v>44286</v>
      </c>
      <c r="DB300" t="b">
        <v>1</v>
      </c>
    </row>
    <row r="301" spans="102:106">
      <c r="CX301" t="s">
        <v>1177</v>
      </c>
      <c r="CY301" t="s">
        <v>1450</v>
      </c>
      <c r="CZ301" t="s">
        <v>1358</v>
      </c>
      <c r="DA301" s="121">
        <v>44286</v>
      </c>
      <c r="DB301" t="b">
        <v>1</v>
      </c>
    </row>
    <row r="302" spans="102:106">
      <c r="CX302" t="s">
        <v>1177</v>
      </c>
      <c r="CY302" t="s">
        <v>1450</v>
      </c>
      <c r="CZ302" t="s">
        <v>1466</v>
      </c>
      <c r="DA302" s="121">
        <v>44286</v>
      </c>
      <c r="DB302" t="b">
        <v>1</v>
      </c>
    </row>
    <row r="303" spans="102:106">
      <c r="CX303" t="s">
        <v>1177</v>
      </c>
      <c r="CY303" t="s">
        <v>1450</v>
      </c>
      <c r="CZ303" t="s">
        <v>1359</v>
      </c>
      <c r="DA303" s="121">
        <v>44286</v>
      </c>
      <c r="DB303" t="b">
        <v>1</v>
      </c>
    </row>
    <row r="304" spans="102:106">
      <c r="CX304" t="s">
        <v>1177</v>
      </c>
      <c r="CY304" t="s">
        <v>1450</v>
      </c>
      <c r="CZ304" t="s">
        <v>1360</v>
      </c>
      <c r="DA304" s="121">
        <v>44286</v>
      </c>
      <c r="DB304" t="b">
        <v>1</v>
      </c>
    </row>
    <row r="305" spans="102:106">
      <c r="CX305" t="s">
        <v>1177</v>
      </c>
      <c r="CY305" t="s">
        <v>1450</v>
      </c>
      <c r="CZ305" t="s">
        <v>1361</v>
      </c>
      <c r="DA305" s="121">
        <v>44286</v>
      </c>
      <c r="DB305" t="b">
        <v>1</v>
      </c>
    </row>
    <row r="306" spans="102:106">
      <c r="CX306" t="s">
        <v>1177</v>
      </c>
      <c r="CY306" t="s">
        <v>1450</v>
      </c>
      <c r="CZ306" t="s">
        <v>1362</v>
      </c>
      <c r="DA306" s="121">
        <v>44286</v>
      </c>
      <c r="DB306" t="b">
        <v>1</v>
      </c>
    </row>
    <row r="307" spans="102:106">
      <c r="CX307" t="s">
        <v>1177</v>
      </c>
      <c r="CY307" t="s">
        <v>1450</v>
      </c>
      <c r="CZ307" t="s">
        <v>1363</v>
      </c>
      <c r="DA307" s="121">
        <v>44286</v>
      </c>
      <c r="DB307" t="b">
        <v>1</v>
      </c>
    </row>
    <row r="308" spans="102:106">
      <c r="CX308" t="s">
        <v>1177</v>
      </c>
      <c r="CY308" t="s">
        <v>1450</v>
      </c>
      <c r="CZ308" t="s">
        <v>1364</v>
      </c>
      <c r="DA308" s="121">
        <v>44286</v>
      </c>
      <c r="DB308" t="b">
        <v>1</v>
      </c>
    </row>
    <row r="309" spans="102:106">
      <c r="CX309" t="s">
        <v>1177</v>
      </c>
      <c r="CY309" t="s">
        <v>1450</v>
      </c>
      <c r="CZ309" t="s">
        <v>1365</v>
      </c>
      <c r="DA309" s="121">
        <v>44286</v>
      </c>
      <c r="DB309" t="b">
        <v>1</v>
      </c>
    </row>
    <row r="310" spans="102:106">
      <c r="CX310" t="s">
        <v>1177</v>
      </c>
      <c r="CY310" t="s">
        <v>1450</v>
      </c>
      <c r="CZ310" t="s">
        <v>1467</v>
      </c>
      <c r="DA310" s="121">
        <v>44286</v>
      </c>
      <c r="DB310" t="b">
        <v>1</v>
      </c>
    </row>
    <row r="311" spans="102:106">
      <c r="CX311" t="s">
        <v>1177</v>
      </c>
      <c r="CY311" t="s">
        <v>1450</v>
      </c>
      <c r="CZ311" t="s">
        <v>1366</v>
      </c>
      <c r="DA311" s="121">
        <v>44286</v>
      </c>
      <c r="DB311" t="b">
        <v>1</v>
      </c>
    </row>
    <row r="312" spans="102:106">
      <c r="CX312" t="s">
        <v>1177</v>
      </c>
      <c r="CY312" t="s">
        <v>1450</v>
      </c>
      <c r="CZ312" t="s">
        <v>1367</v>
      </c>
      <c r="DA312" s="121">
        <v>44286</v>
      </c>
      <c r="DB312" t="b">
        <v>1</v>
      </c>
    </row>
    <row r="313" spans="102:106">
      <c r="CX313" t="s">
        <v>1177</v>
      </c>
      <c r="CY313" t="s">
        <v>1450</v>
      </c>
      <c r="CZ313" t="s">
        <v>1468</v>
      </c>
      <c r="DA313" s="121">
        <v>44286</v>
      </c>
      <c r="DB313" t="b">
        <v>1</v>
      </c>
    </row>
    <row r="314" spans="102:106">
      <c r="CX314" t="s">
        <v>1177</v>
      </c>
      <c r="CY314" t="s">
        <v>1450</v>
      </c>
      <c r="CZ314" t="s">
        <v>1368</v>
      </c>
      <c r="DA314" s="121">
        <v>44286</v>
      </c>
      <c r="DB314" t="b">
        <v>1</v>
      </c>
    </row>
    <row r="315" spans="102:106">
      <c r="CX315" t="s">
        <v>1177</v>
      </c>
      <c r="CY315" t="s">
        <v>1450</v>
      </c>
      <c r="CZ315" t="s">
        <v>1369</v>
      </c>
      <c r="DA315" s="121">
        <v>44286</v>
      </c>
      <c r="DB315" t="b">
        <v>1</v>
      </c>
    </row>
    <row r="316" spans="102:106">
      <c r="CX316" t="s">
        <v>1177</v>
      </c>
      <c r="CY316" t="s">
        <v>1450</v>
      </c>
      <c r="CZ316" t="s">
        <v>1469</v>
      </c>
      <c r="DA316" s="121">
        <v>44286</v>
      </c>
      <c r="DB316" t="b">
        <v>1</v>
      </c>
    </row>
    <row r="317" spans="102:106">
      <c r="CX317" t="s">
        <v>1177</v>
      </c>
      <c r="CY317" t="s">
        <v>1450</v>
      </c>
      <c r="CZ317" t="s">
        <v>1370</v>
      </c>
      <c r="DA317" s="121">
        <v>44286</v>
      </c>
      <c r="DB317" t="b">
        <v>1</v>
      </c>
    </row>
    <row r="318" spans="102:106">
      <c r="CX318" t="s">
        <v>1177</v>
      </c>
      <c r="CY318" t="s">
        <v>1450</v>
      </c>
      <c r="CZ318" t="s">
        <v>1371</v>
      </c>
      <c r="DA318" s="121">
        <v>44286</v>
      </c>
      <c r="DB318" t="b">
        <v>1</v>
      </c>
    </row>
    <row r="319" spans="102:106">
      <c r="CX319" t="s">
        <v>1177</v>
      </c>
      <c r="CY319" t="s">
        <v>1450</v>
      </c>
      <c r="CZ319" t="s">
        <v>1470</v>
      </c>
      <c r="DA319" s="121">
        <v>44286</v>
      </c>
      <c r="DB319" t="b">
        <v>1</v>
      </c>
    </row>
    <row r="320" spans="102:106">
      <c r="CX320" t="s">
        <v>1177</v>
      </c>
      <c r="CY320" t="s">
        <v>1450</v>
      </c>
      <c r="CZ320" t="s">
        <v>1372</v>
      </c>
      <c r="DA320" s="121">
        <v>44286</v>
      </c>
      <c r="DB320" t="b">
        <v>1</v>
      </c>
    </row>
    <row r="321" spans="102:106">
      <c r="CX321" t="s">
        <v>1177</v>
      </c>
      <c r="CY321" t="s">
        <v>1450</v>
      </c>
      <c r="CZ321" t="s">
        <v>1373</v>
      </c>
      <c r="DA321" s="121">
        <v>44286</v>
      </c>
      <c r="DB321" t="b">
        <v>1</v>
      </c>
    </row>
    <row r="322" spans="102:106">
      <c r="CX322" t="s">
        <v>1177</v>
      </c>
      <c r="CY322" t="s">
        <v>1450</v>
      </c>
      <c r="CZ322" t="s">
        <v>1374</v>
      </c>
      <c r="DA322" s="121">
        <v>44286</v>
      </c>
      <c r="DB322" t="b">
        <v>1</v>
      </c>
    </row>
    <row r="323" spans="102:106">
      <c r="CX323" t="s">
        <v>1177</v>
      </c>
      <c r="CY323" t="s">
        <v>1450</v>
      </c>
      <c r="CZ323" t="s">
        <v>1375</v>
      </c>
      <c r="DA323" s="121">
        <v>44286</v>
      </c>
      <c r="DB323" t="b">
        <v>1</v>
      </c>
    </row>
    <row r="324" spans="102:106">
      <c r="CX324" t="s">
        <v>1177</v>
      </c>
      <c r="CY324" t="s">
        <v>1450</v>
      </c>
      <c r="CZ324" t="s">
        <v>1376</v>
      </c>
      <c r="DA324" s="121">
        <v>44286</v>
      </c>
      <c r="DB324" t="b">
        <v>1</v>
      </c>
    </row>
    <row r="325" spans="102:106">
      <c r="CX325" t="s">
        <v>1177</v>
      </c>
      <c r="CY325" t="s">
        <v>1450</v>
      </c>
      <c r="CZ325" t="s">
        <v>1471</v>
      </c>
      <c r="DA325" s="121">
        <v>44286</v>
      </c>
      <c r="DB325" t="b">
        <v>1</v>
      </c>
    </row>
    <row r="326" spans="102:106">
      <c r="CX326" t="s">
        <v>1177</v>
      </c>
      <c r="CY326" t="s">
        <v>1450</v>
      </c>
      <c r="CZ326" t="s">
        <v>1472</v>
      </c>
      <c r="DA326" s="121">
        <v>44286</v>
      </c>
      <c r="DB326" t="b">
        <v>1</v>
      </c>
    </row>
    <row r="327" spans="102:106">
      <c r="CX327" t="s">
        <v>1177</v>
      </c>
      <c r="CY327" t="s">
        <v>1450</v>
      </c>
      <c r="CZ327" t="s">
        <v>1377</v>
      </c>
      <c r="DA327" s="121">
        <v>44286</v>
      </c>
      <c r="DB327" t="b">
        <v>1</v>
      </c>
    </row>
    <row r="328" spans="102:106">
      <c r="CX328" t="s">
        <v>1177</v>
      </c>
      <c r="CY328" t="s">
        <v>1450</v>
      </c>
      <c r="CZ328" t="s">
        <v>1378</v>
      </c>
      <c r="DA328" s="121">
        <v>44286</v>
      </c>
      <c r="DB328" t="b">
        <v>1</v>
      </c>
    </row>
    <row r="329" spans="102:106">
      <c r="CX329" t="s">
        <v>1177</v>
      </c>
      <c r="CY329" t="s">
        <v>1450</v>
      </c>
      <c r="CZ329" t="s">
        <v>1379</v>
      </c>
      <c r="DA329" s="121">
        <v>44286</v>
      </c>
      <c r="DB329" t="b">
        <v>1</v>
      </c>
    </row>
    <row r="330" spans="102:106">
      <c r="CX330" t="s">
        <v>1177</v>
      </c>
      <c r="CY330" t="s">
        <v>1450</v>
      </c>
      <c r="CZ330" t="s">
        <v>1380</v>
      </c>
      <c r="DA330" s="121">
        <v>44286</v>
      </c>
      <c r="DB330" t="b">
        <v>1</v>
      </c>
    </row>
    <row r="331" spans="102:106">
      <c r="CX331" t="s">
        <v>1177</v>
      </c>
      <c r="CY331" t="s">
        <v>1450</v>
      </c>
      <c r="CZ331" t="s">
        <v>1381</v>
      </c>
      <c r="DA331" s="121">
        <v>44286</v>
      </c>
      <c r="DB331" t="b">
        <v>1</v>
      </c>
    </row>
    <row r="332" spans="102:106">
      <c r="CX332" t="s">
        <v>1177</v>
      </c>
      <c r="CY332" t="s">
        <v>1450</v>
      </c>
      <c r="CZ332" t="s">
        <v>1382</v>
      </c>
      <c r="DA332" s="121">
        <v>44286</v>
      </c>
      <c r="DB332" t="b">
        <v>1</v>
      </c>
    </row>
    <row r="333" spans="102:106">
      <c r="CX333" t="s">
        <v>1177</v>
      </c>
      <c r="CY333" t="s">
        <v>1450</v>
      </c>
      <c r="CZ333" t="s">
        <v>1473</v>
      </c>
      <c r="DA333" s="121">
        <v>44286</v>
      </c>
      <c r="DB333" t="b">
        <v>1</v>
      </c>
    </row>
    <row r="334" spans="102:106">
      <c r="CX334" t="s">
        <v>1177</v>
      </c>
      <c r="CY334" t="s">
        <v>1450</v>
      </c>
      <c r="CZ334" t="s">
        <v>1383</v>
      </c>
      <c r="DA334" s="121">
        <v>44286</v>
      </c>
      <c r="DB334" t="b">
        <v>1</v>
      </c>
    </row>
    <row r="335" spans="102:106">
      <c r="CX335" t="s">
        <v>1177</v>
      </c>
      <c r="CY335" t="s">
        <v>1450</v>
      </c>
      <c r="CZ335" t="s">
        <v>1384</v>
      </c>
      <c r="DA335" s="121">
        <v>44286</v>
      </c>
      <c r="DB335" t="b">
        <v>1</v>
      </c>
    </row>
    <row r="336" spans="102:106">
      <c r="CX336" t="s">
        <v>1177</v>
      </c>
      <c r="CY336" t="s">
        <v>1450</v>
      </c>
      <c r="CZ336" t="s">
        <v>1474</v>
      </c>
      <c r="DA336" s="121">
        <v>44286</v>
      </c>
      <c r="DB336" t="b">
        <v>1</v>
      </c>
    </row>
    <row r="337" spans="102:106">
      <c r="CX337" t="s">
        <v>1177</v>
      </c>
      <c r="CY337" t="s">
        <v>1450</v>
      </c>
      <c r="CZ337" t="s">
        <v>1385</v>
      </c>
      <c r="DA337" s="121">
        <v>44286</v>
      </c>
      <c r="DB337" t="b">
        <v>1</v>
      </c>
    </row>
    <row r="338" spans="102:106">
      <c r="CX338" t="s">
        <v>1177</v>
      </c>
      <c r="CY338" t="s">
        <v>1450</v>
      </c>
      <c r="CZ338" t="s">
        <v>1386</v>
      </c>
      <c r="DA338" s="121">
        <v>44286</v>
      </c>
      <c r="DB338" t="b">
        <v>1</v>
      </c>
    </row>
    <row r="339" spans="102:106">
      <c r="CX339" t="s">
        <v>1177</v>
      </c>
      <c r="CY339" t="s">
        <v>1450</v>
      </c>
      <c r="CZ339" t="s">
        <v>1387</v>
      </c>
      <c r="DA339" s="121">
        <v>44286</v>
      </c>
      <c r="DB339" t="b">
        <v>1</v>
      </c>
    </row>
    <row r="340" spans="102:106">
      <c r="CX340" t="s">
        <v>1177</v>
      </c>
      <c r="CY340" t="s">
        <v>1450</v>
      </c>
      <c r="CZ340" t="s">
        <v>1388</v>
      </c>
      <c r="DA340" s="121">
        <v>44286</v>
      </c>
      <c r="DB340" t="b">
        <v>1</v>
      </c>
    </row>
    <row r="341" spans="102:106">
      <c r="CX341" t="s">
        <v>1177</v>
      </c>
      <c r="CY341" t="s">
        <v>1450</v>
      </c>
      <c r="CZ341" t="s">
        <v>1389</v>
      </c>
      <c r="DA341" s="121">
        <v>44286</v>
      </c>
      <c r="DB341" t="b">
        <v>1</v>
      </c>
    </row>
    <row r="342" spans="102:106">
      <c r="CX342" t="s">
        <v>1177</v>
      </c>
      <c r="CY342" t="s">
        <v>1450</v>
      </c>
      <c r="CZ342" t="s">
        <v>1390</v>
      </c>
      <c r="DA342" s="121">
        <v>44286</v>
      </c>
      <c r="DB342" t="b">
        <v>1</v>
      </c>
    </row>
    <row r="343" spans="102:106">
      <c r="CX343" t="s">
        <v>1177</v>
      </c>
      <c r="CY343" t="s">
        <v>1450</v>
      </c>
      <c r="CZ343" t="s">
        <v>1391</v>
      </c>
      <c r="DA343" s="121">
        <v>44286</v>
      </c>
      <c r="DB343" t="b">
        <v>1</v>
      </c>
    </row>
    <row r="344" spans="102:106">
      <c r="CX344" t="s">
        <v>1177</v>
      </c>
      <c r="CY344" t="s">
        <v>1450</v>
      </c>
      <c r="CZ344" t="s">
        <v>1392</v>
      </c>
      <c r="DA344" s="121">
        <v>44286</v>
      </c>
      <c r="DB344" t="b">
        <v>1</v>
      </c>
    </row>
    <row r="345" spans="102:106">
      <c r="CX345" t="s">
        <v>1177</v>
      </c>
      <c r="CY345" t="s">
        <v>1450</v>
      </c>
      <c r="CZ345" t="s">
        <v>1393</v>
      </c>
      <c r="DA345" s="121">
        <v>44286</v>
      </c>
      <c r="DB345" t="b">
        <v>1</v>
      </c>
    </row>
    <row r="346" spans="102:106">
      <c r="CX346" t="s">
        <v>1177</v>
      </c>
      <c r="CY346" t="s">
        <v>1450</v>
      </c>
      <c r="CZ346" t="s">
        <v>1394</v>
      </c>
      <c r="DA346" s="121">
        <v>44286</v>
      </c>
      <c r="DB346" t="b">
        <v>1</v>
      </c>
    </row>
    <row r="347" spans="102:106">
      <c r="CX347" t="s">
        <v>1177</v>
      </c>
      <c r="CY347" t="s">
        <v>1450</v>
      </c>
      <c r="CZ347" t="s">
        <v>1395</v>
      </c>
      <c r="DA347" s="121">
        <v>44286</v>
      </c>
      <c r="DB347" t="b">
        <v>1</v>
      </c>
    </row>
    <row r="348" spans="102:106">
      <c r="CX348" t="s">
        <v>1177</v>
      </c>
      <c r="CY348" t="s">
        <v>1450</v>
      </c>
      <c r="CZ348" t="s">
        <v>1396</v>
      </c>
      <c r="DA348" s="121">
        <v>44286</v>
      </c>
      <c r="DB348" t="b">
        <v>1</v>
      </c>
    </row>
    <row r="349" spans="102:106">
      <c r="CX349" t="s">
        <v>1177</v>
      </c>
      <c r="CY349" t="s">
        <v>1450</v>
      </c>
      <c r="CZ349" t="s">
        <v>1397</v>
      </c>
      <c r="DA349" s="121">
        <v>44286</v>
      </c>
      <c r="DB349" t="b">
        <v>1</v>
      </c>
    </row>
    <row r="350" spans="102:106">
      <c r="CX350" t="s">
        <v>1177</v>
      </c>
      <c r="CY350" t="s">
        <v>1450</v>
      </c>
      <c r="CZ350" t="s">
        <v>1398</v>
      </c>
      <c r="DA350" s="121">
        <v>44286</v>
      </c>
      <c r="DB350" t="b">
        <v>1</v>
      </c>
    </row>
    <row r="351" spans="102:106">
      <c r="CX351" t="s">
        <v>1177</v>
      </c>
      <c r="CY351" t="s">
        <v>1450</v>
      </c>
      <c r="CZ351" t="s">
        <v>1399</v>
      </c>
      <c r="DA351" s="121">
        <v>44286</v>
      </c>
      <c r="DB351" t="b">
        <v>1</v>
      </c>
    </row>
    <row r="352" spans="102:106">
      <c r="CX352" t="s">
        <v>1177</v>
      </c>
      <c r="CY352" t="s">
        <v>1450</v>
      </c>
      <c r="CZ352" t="s">
        <v>1400</v>
      </c>
      <c r="DA352" s="121">
        <v>44286</v>
      </c>
      <c r="DB352" t="b">
        <v>1</v>
      </c>
    </row>
    <row r="353" spans="102:106">
      <c r="CX353" t="s">
        <v>1177</v>
      </c>
      <c r="CY353" t="s">
        <v>1450</v>
      </c>
      <c r="CZ353" t="s">
        <v>1475</v>
      </c>
      <c r="DA353" s="121">
        <v>44286</v>
      </c>
      <c r="DB353" t="b">
        <v>1</v>
      </c>
    </row>
    <row r="354" spans="102:106">
      <c r="CX354" t="s">
        <v>1177</v>
      </c>
      <c r="CY354" t="s">
        <v>1450</v>
      </c>
      <c r="CZ354" t="s">
        <v>1476</v>
      </c>
      <c r="DA354" s="121">
        <v>44286</v>
      </c>
      <c r="DB354" t="b">
        <v>1</v>
      </c>
    </row>
    <row r="355" spans="102:106">
      <c r="CX355" t="s">
        <v>1177</v>
      </c>
      <c r="CY355" t="s">
        <v>1450</v>
      </c>
      <c r="CZ355" t="s">
        <v>1401</v>
      </c>
      <c r="DA355" s="121">
        <v>44286</v>
      </c>
      <c r="DB355" t="b">
        <v>1</v>
      </c>
    </row>
    <row r="356" spans="102:106">
      <c r="CX356" t="s">
        <v>1177</v>
      </c>
      <c r="CY356" t="s">
        <v>1450</v>
      </c>
      <c r="CZ356" t="s">
        <v>1402</v>
      </c>
      <c r="DA356" s="121">
        <v>44286</v>
      </c>
      <c r="DB356" t="b">
        <v>1</v>
      </c>
    </row>
    <row r="357" spans="102:106">
      <c r="CX357" t="s">
        <v>1177</v>
      </c>
      <c r="CY357" t="s">
        <v>1450</v>
      </c>
      <c r="CZ357" t="s">
        <v>1403</v>
      </c>
      <c r="DA357" s="121">
        <v>44286</v>
      </c>
      <c r="DB357" t="b">
        <v>1</v>
      </c>
    </row>
    <row r="358" spans="102:106">
      <c r="CX358" t="s">
        <v>1177</v>
      </c>
      <c r="CY358" t="s">
        <v>1450</v>
      </c>
      <c r="CZ358" t="s">
        <v>1404</v>
      </c>
      <c r="DA358" s="121">
        <v>44286</v>
      </c>
      <c r="DB358" t="b">
        <v>1</v>
      </c>
    </row>
    <row r="359" spans="102:106">
      <c r="CX359" t="s">
        <v>1177</v>
      </c>
      <c r="CY359" t="s">
        <v>1450</v>
      </c>
      <c r="CZ359" t="s">
        <v>1405</v>
      </c>
      <c r="DA359" s="121">
        <v>44286</v>
      </c>
      <c r="DB359" t="b">
        <v>1</v>
      </c>
    </row>
    <row r="360" spans="102:106">
      <c r="CX360" t="s">
        <v>1177</v>
      </c>
      <c r="CY360" t="s">
        <v>1450</v>
      </c>
      <c r="CZ360" t="s">
        <v>1406</v>
      </c>
      <c r="DA360" s="121">
        <v>44286</v>
      </c>
      <c r="DB360" t="b">
        <v>1</v>
      </c>
    </row>
    <row r="361" spans="102:106">
      <c r="CX361" t="s">
        <v>1177</v>
      </c>
      <c r="CY361" t="s">
        <v>1450</v>
      </c>
      <c r="CZ361" t="s">
        <v>1407</v>
      </c>
      <c r="DA361" s="121">
        <v>44286</v>
      </c>
      <c r="DB361" t="b">
        <v>1</v>
      </c>
    </row>
    <row r="362" spans="102:106">
      <c r="CX362" t="s">
        <v>1177</v>
      </c>
      <c r="CY362" t="s">
        <v>1450</v>
      </c>
      <c r="CZ362" t="s">
        <v>1408</v>
      </c>
      <c r="DA362" s="121">
        <v>44286</v>
      </c>
      <c r="DB362" t="b">
        <v>1</v>
      </c>
    </row>
    <row r="363" spans="102:106">
      <c r="CX363" t="s">
        <v>1177</v>
      </c>
      <c r="CY363" t="s">
        <v>1450</v>
      </c>
      <c r="CZ363" t="s">
        <v>1409</v>
      </c>
      <c r="DA363" s="121">
        <v>44286</v>
      </c>
      <c r="DB363" t="b">
        <v>1</v>
      </c>
    </row>
    <row r="364" spans="102:106">
      <c r="CX364" t="s">
        <v>1177</v>
      </c>
      <c r="CY364" t="s">
        <v>1450</v>
      </c>
      <c r="CZ364" t="s">
        <v>1410</v>
      </c>
      <c r="DA364" s="121">
        <v>44286</v>
      </c>
      <c r="DB364" t="b">
        <v>1</v>
      </c>
    </row>
    <row r="365" spans="102:106">
      <c r="CX365" t="s">
        <v>1177</v>
      </c>
      <c r="CY365" t="s">
        <v>1450</v>
      </c>
      <c r="CZ365" t="s">
        <v>1411</v>
      </c>
      <c r="DA365" s="121">
        <v>44286</v>
      </c>
      <c r="DB365" t="b">
        <v>1</v>
      </c>
    </row>
    <row r="366" spans="102:106">
      <c r="CX366" t="s">
        <v>1177</v>
      </c>
      <c r="CY366" t="s">
        <v>1450</v>
      </c>
      <c r="CZ366" t="s">
        <v>1412</v>
      </c>
      <c r="DA366" s="121">
        <v>44286</v>
      </c>
      <c r="DB366" t="b">
        <v>1</v>
      </c>
    </row>
    <row r="367" spans="102:106">
      <c r="CX367" t="s">
        <v>1177</v>
      </c>
      <c r="CY367" t="s">
        <v>1450</v>
      </c>
      <c r="CZ367" t="s">
        <v>1413</v>
      </c>
      <c r="DA367" s="121">
        <v>44286</v>
      </c>
      <c r="DB367" t="b">
        <v>1</v>
      </c>
    </row>
    <row r="368" spans="102:106">
      <c r="CX368" t="s">
        <v>1177</v>
      </c>
      <c r="CY368" t="s">
        <v>1450</v>
      </c>
      <c r="CZ368" t="s">
        <v>1414</v>
      </c>
      <c r="DA368" s="121">
        <v>44286</v>
      </c>
      <c r="DB368" t="b">
        <v>1</v>
      </c>
    </row>
    <row r="369" spans="102:106">
      <c r="CX369" t="s">
        <v>1177</v>
      </c>
      <c r="CY369" t="s">
        <v>1450</v>
      </c>
      <c r="CZ369" t="s">
        <v>1415</v>
      </c>
      <c r="DA369" s="121">
        <v>44286</v>
      </c>
      <c r="DB369" t="b">
        <v>1</v>
      </c>
    </row>
    <row r="370" spans="102:106">
      <c r="CX370" t="s">
        <v>1177</v>
      </c>
      <c r="CY370" t="s">
        <v>1450</v>
      </c>
      <c r="CZ370" t="s">
        <v>1416</v>
      </c>
      <c r="DA370" s="121">
        <v>44286</v>
      </c>
      <c r="DB370" t="b">
        <v>1</v>
      </c>
    </row>
    <row r="371" spans="102:106">
      <c r="CX371" t="s">
        <v>1177</v>
      </c>
      <c r="CY371" t="s">
        <v>1450</v>
      </c>
      <c r="CZ371" t="s">
        <v>1477</v>
      </c>
      <c r="DA371" s="121">
        <v>44286</v>
      </c>
      <c r="DB371" t="b">
        <v>1</v>
      </c>
    </row>
    <row r="372" spans="102:106">
      <c r="CX372" t="s">
        <v>1177</v>
      </c>
      <c r="CY372" t="s">
        <v>1450</v>
      </c>
      <c r="CZ372" t="s">
        <v>1417</v>
      </c>
      <c r="DA372" s="121">
        <v>44286</v>
      </c>
      <c r="DB372" t="b">
        <v>1</v>
      </c>
    </row>
    <row r="373" spans="102:106">
      <c r="CX373" t="s">
        <v>1177</v>
      </c>
      <c r="CY373" t="s">
        <v>1450</v>
      </c>
      <c r="CZ373" t="s">
        <v>1418</v>
      </c>
      <c r="DA373" s="121">
        <v>44286</v>
      </c>
      <c r="DB373" t="b">
        <v>1</v>
      </c>
    </row>
    <row r="374" spans="102:106">
      <c r="CX374" t="s">
        <v>1177</v>
      </c>
      <c r="CY374" t="s">
        <v>1450</v>
      </c>
      <c r="CZ374" t="s">
        <v>1419</v>
      </c>
      <c r="DA374" s="121">
        <v>44286</v>
      </c>
      <c r="DB374" t="b">
        <v>1</v>
      </c>
    </row>
    <row r="375" spans="102:106">
      <c r="CX375" t="s">
        <v>1177</v>
      </c>
      <c r="CY375" t="s">
        <v>1450</v>
      </c>
      <c r="CZ375" t="s">
        <v>1258</v>
      </c>
      <c r="DA375" s="121">
        <v>44286</v>
      </c>
      <c r="DB375" t="b">
        <v>0</v>
      </c>
    </row>
    <row r="376" spans="102:106">
      <c r="CX376" t="s">
        <v>1177</v>
      </c>
      <c r="CY376" t="s">
        <v>1450</v>
      </c>
      <c r="CZ376" t="s">
        <v>1420</v>
      </c>
      <c r="DA376" s="121">
        <v>44286</v>
      </c>
      <c r="DB376" t="b">
        <v>1</v>
      </c>
    </row>
    <row r="377" spans="102:106">
      <c r="CX377" t="s">
        <v>1177</v>
      </c>
      <c r="CY377" t="s">
        <v>1450</v>
      </c>
      <c r="CZ377" t="s">
        <v>1421</v>
      </c>
      <c r="DA377" s="121">
        <v>44286</v>
      </c>
      <c r="DB377" t="b">
        <v>1</v>
      </c>
    </row>
    <row r="378" spans="102:106">
      <c r="CX378" t="s">
        <v>1177</v>
      </c>
      <c r="CY378" t="s">
        <v>1450</v>
      </c>
      <c r="CZ378" t="s">
        <v>1422</v>
      </c>
      <c r="DA378" s="121">
        <v>44286</v>
      </c>
      <c r="DB378" t="b">
        <v>1</v>
      </c>
    </row>
    <row r="379" spans="102:106">
      <c r="CX379" t="s">
        <v>1177</v>
      </c>
      <c r="CY379" t="s">
        <v>1450</v>
      </c>
      <c r="CZ379" t="s">
        <v>1423</v>
      </c>
      <c r="DA379" s="121">
        <v>44286</v>
      </c>
      <c r="DB379" t="b">
        <v>1</v>
      </c>
    </row>
    <row r="380" spans="102:106">
      <c r="CX380" t="s">
        <v>1177</v>
      </c>
      <c r="CY380" t="s">
        <v>1450</v>
      </c>
      <c r="CZ380" t="s">
        <v>1424</v>
      </c>
      <c r="DA380" s="121">
        <v>44286</v>
      </c>
      <c r="DB380" t="b">
        <v>1</v>
      </c>
    </row>
    <row r="381" spans="102:106">
      <c r="CX381" t="s">
        <v>1177</v>
      </c>
      <c r="CY381" t="s">
        <v>1450</v>
      </c>
      <c r="CZ381" t="s">
        <v>1425</v>
      </c>
      <c r="DA381" s="121">
        <v>44286</v>
      </c>
      <c r="DB381" t="b">
        <v>1</v>
      </c>
    </row>
    <row r="382" spans="102:106">
      <c r="CX382" t="s">
        <v>1177</v>
      </c>
      <c r="CY382" t="s">
        <v>1450</v>
      </c>
      <c r="CZ382" t="s">
        <v>1426</v>
      </c>
      <c r="DA382" s="121">
        <v>44286</v>
      </c>
      <c r="DB382" t="b">
        <v>1</v>
      </c>
    </row>
    <row r="383" spans="102:106">
      <c r="CX383" t="s">
        <v>1177</v>
      </c>
      <c r="CY383" t="s">
        <v>1450</v>
      </c>
      <c r="CZ383" t="s">
        <v>1427</v>
      </c>
      <c r="DA383" s="121">
        <v>44286</v>
      </c>
      <c r="DB383" t="b">
        <v>1</v>
      </c>
    </row>
    <row r="384" spans="102:106">
      <c r="CX384" t="s">
        <v>1177</v>
      </c>
      <c r="CY384" t="s">
        <v>1450</v>
      </c>
      <c r="CZ384" t="s">
        <v>1428</v>
      </c>
      <c r="DA384" s="121">
        <v>44286</v>
      </c>
      <c r="DB384" t="b">
        <v>1</v>
      </c>
    </row>
    <row r="385" spans="102:106">
      <c r="CX385" t="s">
        <v>1177</v>
      </c>
      <c r="CY385" t="s">
        <v>1450</v>
      </c>
      <c r="CZ385" t="s">
        <v>1429</v>
      </c>
      <c r="DA385" s="121">
        <v>44286</v>
      </c>
      <c r="DB385" t="b">
        <v>1</v>
      </c>
    </row>
    <row r="386" spans="102:106">
      <c r="CX386" t="s">
        <v>1177</v>
      </c>
      <c r="CY386" t="s">
        <v>1450</v>
      </c>
      <c r="CZ386" t="s">
        <v>1430</v>
      </c>
      <c r="DA386" s="121">
        <v>44286</v>
      </c>
      <c r="DB386" t="b">
        <v>1</v>
      </c>
    </row>
    <row r="387" spans="102:106">
      <c r="CX387" t="s">
        <v>1177</v>
      </c>
      <c r="CY387" t="s">
        <v>1450</v>
      </c>
      <c r="CZ387" t="s">
        <v>1431</v>
      </c>
      <c r="DA387" s="121">
        <v>44286</v>
      </c>
      <c r="DB387" t="b">
        <v>1</v>
      </c>
    </row>
    <row r="388" spans="102:106">
      <c r="CX388" t="s">
        <v>1177</v>
      </c>
      <c r="CY388" t="s">
        <v>1450</v>
      </c>
      <c r="CZ388" t="s">
        <v>1263</v>
      </c>
      <c r="DA388" s="121">
        <v>44286</v>
      </c>
      <c r="DB388" t="b">
        <v>0</v>
      </c>
    </row>
    <row r="389" spans="102:106">
      <c r="CX389" t="s">
        <v>1177</v>
      </c>
      <c r="CY389" t="s">
        <v>1450</v>
      </c>
      <c r="CZ389" t="s">
        <v>1432</v>
      </c>
      <c r="DA389" s="121">
        <v>44286</v>
      </c>
      <c r="DB389" t="b">
        <v>1</v>
      </c>
    </row>
    <row r="390" spans="102:106">
      <c r="CX390" t="s">
        <v>1177</v>
      </c>
      <c r="CY390" t="s">
        <v>1450</v>
      </c>
      <c r="CZ390" t="s">
        <v>1433</v>
      </c>
      <c r="DA390" s="121">
        <v>44286</v>
      </c>
      <c r="DB390" t="b">
        <v>1</v>
      </c>
    </row>
    <row r="391" spans="102:106">
      <c r="CX391" t="s">
        <v>1177</v>
      </c>
      <c r="CY391" t="s">
        <v>1450</v>
      </c>
      <c r="CZ391" t="s">
        <v>1434</v>
      </c>
      <c r="DA391" s="121">
        <v>44286</v>
      </c>
      <c r="DB391" t="b">
        <v>1</v>
      </c>
    </row>
    <row r="392" spans="102:106">
      <c r="CX392" t="s">
        <v>1177</v>
      </c>
      <c r="CY392" t="s">
        <v>1450</v>
      </c>
      <c r="CZ392" t="s">
        <v>1435</v>
      </c>
      <c r="DA392" s="121">
        <v>44286</v>
      </c>
      <c r="DB392" t="b">
        <v>1</v>
      </c>
    </row>
    <row r="393" spans="102:106">
      <c r="CX393" t="s">
        <v>1177</v>
      </c>
      <c r="CY393" t="s">
        <v>1450</v>
      </c>
      <c r="CZ393" t="s">
        <v>1436</v>
      </c>
      <c r="DA393" s="121">
        <v>44286</v>
      </c>
      <c r="DB393" t="b">
        <v>1</v>
      </c>
    </row>
    <row r="394" spans="102:106">
      <c r="CX394" t="s">
        <v>1177</v>
      </c>
      <c r="CY394" t="s">
        <v>1450</v>
      </c>
      <c r="CZ394" t="s">
        <v>1437</v>
      </c>
      <c r="DA394" s="121">
        <v>44286</v>
      </c>
      <c r="DB394" t="b">
        <v>1</v>
      </c>
    </row>
    <row r="395" spans="102:106">
      <c r="CX395" t="s">
        <v>1177</v>
      </c>
      <c r="CY395" t="s">
        <v>1450</v>
      </c>
      <c r="CZ395" t="s">
        <v>1438</v>
      </c>
      <c r="DA395" s="121">
        <v>44286</v>
      </c>
      <c r="DB395" t="b">
        <v>1</v>
      </c>
    </row>
    <row r="396" spans="102:106">
      <c r="CX396" t="s">
        <v>1177</v>
      </c>
      <c r="CY396" t="s">
        <v>1450</v>
      </c>
      <c r="CZ396" t="s">
        <v>1439</v>
      </c>
      <c r="DA396" s="121">
        <v>44286</v>
      </c>
      <c r="DB396" t="b">
        <v>1</v>
      </c>
    </row>
    <row r="397" spans="102:106">
      <c r="CX397" t="s">
        <v>1177</v>
      </c>
      <c r="CY397" t="s">
        <v>1450</v>
      </c>
      <c r="CZ397" t="s">
        <v>1440</v>
      </c>
      <c r="DA397" s="121">
        <v>44286</v>
      </c>
      <c r="DB397" t="b">
        <v>1</v>
      </c>
    </row>
    <row r="398" spans="102:106">
      <c r="CX398" t="s">
        <v>1177</v>
      </c>
      <c r="CY398" t="s">
        <v>1450</v>
      </c>
      <c r="CZ398" t="s">
        <v>1441</v>
      </c>
      <c r="DA398" s="121">
        <v>44286</v>
      </c>
      <c r="DB398" t="b">
        <v>1</v>
      </c>
    </row>
    <row r="399" spans="102:106">
      <c r="CX399" t="s">
        <v>1177</v>
      </c>
      <c r="CY399" t="s">
        <v>1450</v>
      </c>
      <c r="CZ399" t="s">
        <v>1442</v>
      </c>
      <c r="DA399" s="121">
        <v>44286</v>
      </c>
      <c r="DB399" t="b">
        <v>1</v>
      </c>
    </row>
    <row r="400" spans="102:106">
      <c r="CX400" t="s">
        <v>1177</v>
      </c>
      <c r="CY400" t="s">
        <v>1450</v>
      </c>
      <c r="CZ400" t="s">
        <v>1443</v>
      </c>
      <c r="DA400" s="121">
        <v>44286</v>
      </c>
      <c r="DB400" t="b">
        <v>1</v>
      </c>
    </row>
    <row r="401" spans="102:106">
      <c r="CX401" t="s">
        <v>1177</v>
      </c>
      <c r="CY401" t="s">
        <v>1450</v>
      </c>
      <c r="CZ401" t="s">
        <v>1444</v>
      </c>
      <c r="DA401" s="121">
        <v>44286</v>
      </c>
      <c r="DB401" t="b">
        <v>1</v>
      </c>
    </row>
    <row r="402" spans="102:106">
      <c r="CX402" t="s">
        <v>1177</v>
      </c>
      <c r="CY402" t="s">
        <v>1450</v>
      </c>
      <c r="CZ402" t="s">
        <v>1445</v>
      </c>
      <c r="DA402" s="121">
        <v>44286</v>
      </c>
      <c r="DB402" t="b">
        <v>1</v>
      </c>
    </row>
    <row r="403" spans="102:106">
      <c r="CX403" t="s">
        <v>1177</v>
      </c>
      <c r="CY403" t="s">
        <v>1450</v>
      </c>
      <c r="CZ403" t="s">
        <v>1446</v>
      </c>
      <c r="DA403" s="121">
        <v>44286</v>
      </c>
      <c r="DB403" t="b">
        <v>1</v>
      </c>
    </row>
    <row r="404" spans="102:106">
      <c r="CX404" t="s">
        <v>1177</v>
      </c>
      <c r="CY404" t="s">
        <v>1450</v>
      </c>
      <c r="CZ404" t="s">
        <v>1447</v>
      </c>
      <c r="DA404" s="121">
        <v>44286</v>
      </c>
      <c r="DB404" t="b">
        <v>1</v>
      </c>
    </row>
    <row r="405" spans="102:106">
      <c r="CX405" t="s">
        <v>1177</v>
      </c>
      <c r="CY405" t="s">
        <v>1450</v>
      </c>
      <c r="CZ405" t="s">
        <v>1448</v>
      </c>
      <c r="DA405" s="121">
        <v>44286</v>
      </c>
      <c r="DB405" t="b">
        <v>1</v>
      </c>
    </row>
    <row r="406" spans="102:106">
      <c r="CX406" t="s">
        <v>1177</v>
      </c>
      <c r="CY406" t="s">
        <v>1450</v>
      </c>
      <c r="CZ406" t="s">
        <v>1449</v>
      </c>
      <c r="DA406" s="121">
        <v>44286</v>
      </c>
      <c r="DB406" t="b">
        <v>1</v>
      </c>
    </row>
    <row r="407" spans="102:106">
      <c r="CX407" t="s">
        <v>1177</v>
      </c>
      <c r="CY407" t="s">
        <v>286</v>
      </c>
      <c r="CZ407" t="s">
        <v>1232</v>
      </c>
      <c r="DA407" s="121">
        <v>44286</v>
      </c>
      <c r="DB407" t="b">
        <v>1</v>
      </c>
    </row>
    <row r="408" spans="102:106">
      <c r="CX408" t="s">
        <v>1177</v>
      </c>
      <c r="CY408" t="s">
        <v>286</v>
      </c>
      <c r="CZ408" t="s">
        <v>1478</v>
      </c>
      <c r="DA408" s="121">
        <v>44286</v>
      </c>
      <c r="DB408" t="b">
        <v>1</v>
      </c>
    </row>
    <row r="409" spans="102:106">
      <c r="CX409" t="s">
        <v>1177</v>
      </c>
      <c r="CY409" t="s">
        <v>286</v>
      </c>
      <c r="CZ409" t="s">
        <v>1479</v>
      </c>
      <c r="DA409" s="121">
        <v>44286</v>
      </c>
      <c r="DB409" t="b">
        <v>1</v>
      </c>
    </row>
    <row r="410" spans="102:106">
      <c r="CX410" t="s">
        <v>1177</v>
      </c>
      <c r="CY410" t="s">
        <v>286</v>
      </c>
      <c r="CZ410" t="s">
        <v>1480</v>
      </c>
      <c r="DA410" s="121">
        <v>44286</v>
      </c>
      <c r="DB410" t="b">
        <v>1</v>
      </c>
    </row>
    <row r="411" spans="102:106">
      <c r="CX411" t="s">
        <v>1177</v>
      </c>
      <c r="CY411" t="s">
        <v>286</v>
      </c>
      <c r="CZ411" t="s">
        <v>1481</v>
      </c>
      <c r="DA411" s="121">
        <v>44286</v>
      </c>
      <c r="DB411" t="b">
        <v>1</v>
      </c>
    </row>
    <row r="412" spans="102:106">
      <c r="CX412" t="s">
        <v>1177</v>
      </c>
      <c r="CY412" t="s">
        <v>286</v>
      </c>
      <c r="CZ412" t="s">
        <v>1482</v>
      </c>
      <c r="DA412" s="121">
        <v>44286</v>
      </c>
      <c r="DB412" t="b">
        <v>1</v>
      </c>
    </row>
    <row r="413" spans="102:106">
      <c r="CX413" t="s">
        <v>1177</v>
      </c>
      <c r="CY413" t="s">
        <v>286</v>
      </c>
      <c r="CZ413" t="s">
        <v>1483</v>
      </c>
      <c r="DA413" s="121">
        <v>44286</v>
      </c>
      <c r="DB413" t="b">
        <v>1</v>
      </c>
    </row>
    <row r="414" spans="102:106">
      <c r="CX414" t="s">
        <v>1177</v>
      </c>
      <c r="CY414" t="s">
        <v>286</v>
      </c>
      <c r="CZ414" t="s">
        <v>1484</v>
      </c>
      <c r="DA414" s="121">
        <v>44286</v>
      </c>
      <c r="DB414" t="b">
        <v>1</v>
      </c>
    </row>
    <row r="415" spans="102:106">
      <c r="CX415" t="s">
        <v>1177</v>
      </c>
      <c r="CY415" t="s">
        <v>286</v>
      </c>
      <c r="CZ415" t="s">
        <v>1485</v>
      </c>
      <c r="DA415" s="121">
        <v>44286</v>
      </c>
      <c r="DB415" t="b">
        <v>1</v>
      </c>
    </row>
    <row r="416" spans="102:106">
      <c r="CX416" t="s">
        <v>1177</v>
      </c>
      <c r="CY416" t="s">
        <v>286</v>
      </c>
      <c r="CZ416" t="s">
        <v>1486</v>
      </c>
      <c r="DA416" s="121">
        <v>44286</v>
      </c>
      <c r="DB416" t="b">
        <v>1</v>
      </c>
    </row>
    <row r="417" spans="102:106">
      <c r="CX417" t="s">
        <v>1177</v>
      </c>
      <c r="CY417" t="s">
        <v>286</v>
      </c>
      <c r="CZ417" t="s">
        <v>1487</v>
      </c>
      <c r="DA417" s="121">
        <v>44286</v>
      </c>
      <c r="DB417" t="b">
        <v>1</v>
      </c>
    </row>
    <row r="418" spans="102:106">
      <c r="CX418" t="s">
        <v>1177</v>
      </c>
      <c r="CY418" t="s">
        <v>286</v>
      </c>
      <c r="CZ418" t="s">
        <v>1488</v>
      </c>
      <c r="DA418" s="121">
        <v>44286</v>
      </c>
      <c r="DB418" t="b">
        <v>1</v>
      </c>
    </row>
    <row r="419" spans="102:106">
      <c r="CX419" t="s">
        <v>1177</v>
      </c>
      <c r="CY419" t="s">
        <v>286</v>
      </c>
      <c r="CZ419" t="s">
        <v>1489</v>
      </c>
      <c r="DA419" s="121">
        <v>44286</v>
      </c>
      <c r="DB419" t="b">
        <v>1</v>
      </c>
    </row>
    <row r="420" spans="102:106">
      <c r="CX420" t="s">
        <v>1177</v>
      </c>
      <c r="CY420" t="s">
        <v>286</v>
      </c>
      <c r="CZ420" t="s">
        <v>1490</v>
      </c>
      <c r="DA420" s="121">
        <v>44286</v>
      </c>
      <c r="DB420" t="b">
        <v>1</v>
      </c>
    </row>
    <row r="421" spans="102:106">
      <c r="CX421" t="s">
        <v>1177</v>
      </c>
      <c r="CY421" t="s">
        <v>286</v>
      </c>
      <c r="CZ421" t="s">
        <v>1491</v>
      </c>
      <c r="DA421" s="121">
        <v>44286</v>
      </c>
      <c r="DB421" t="b">
        <v>1</v>
      </c>
    </row>
    <row r="422" spans="102:106">
      <c r="CX422" t="s">
        <v>1177</v>
      </c>
      <c r="CY422" t="s">
        <v>286</v>
      </c>
      <c r="CZ422" t="s">
        <v>1492</v>
      </c>
      <c r="DA422" s="121">
        <v>44286</v>
      </c>
      <c r="DB422" t="b">
        <v>1</v>
      </c>
    </row>
    <row r="423" spans="102:106">
      <c r="CX423" t="s">
        <v>1177</v>
      </c>
      <c r="CY423" t="s">
        <v>286</v>
      </c>
      <c r="CZ423" t="s">
        <v>1493</v>
      </c>
      <c r="DA423" s="121">
        <v>44286</v>
      </c>
      <c r="DB423" t="b">
        <v>1</v>
      </c>
    </row>
    <row r="424" spans="102:106">
      <c r="CX424" t="s">
        <v>1177</v>
      </c>
      <c r="CY424" t="s">
        <v>286</v>
      </c>
      <c r="CZ424" t="s">
        <v>1494</v>
      </c>
      <c r="DA424" s="121">
        <v>44286</v>
      </c>
      <c r="DB424" t="b">
        <v>1</v>
      </c>
    </row>
    <row r="425" spans="102:106">
      <c r="CX425" t="s">
        <v>1177</v>
      </c>
      <c r="CY425" t="s">
        <v>286</v>
      </c>
      <c r="CZ425" t="s">
        <v>1495</v>
      </c>
      <c r="DA425" s="121">
        <v>44286</v>
      </c>
      <c r="DB425" t="b">
        <v>1</v>
      </c>
    </row>
    <row r="426" spans="102:106">
      <c r="CX426" t="s">
        <v>1177</v>
      </c>
      <c r="CY426" t="s">
        <v>286</v>
      </c>
      <c r="CZ426" t="s">
        <v>1496</v>
      </c>
      <c r="DA426" s="121">
        <v>44286</v>
      </c>
      <c r="DB426" t="b">
        <v>1</v>
      </c>
    </row>
    <row r="427" spans="102:106">
      <c r="CX427" t="s">
        <v>1177</v>
      </c>
      <c r="CY427" t="s">
        <v>286</v>
      </c>
      <c r="CZ427" t="s">
        <v>1497</v>
      </c>
      <c r="DA427" s="121">
        <v>44286</v>
      </c>
      <c r="DB427" t="b">
        <v>1</v>
      </c>
    </row>
    <row r="428" spans="102:106">
      <c r="CX428" t="s">
        <v>1177</v>
      </c>
      <c r="CY428" t="s">
        <v>286</v>
      </c>
      <c r="CZ428" t="s">
        <v>1498</v>
      </c>
      <c r="DA428" s="121">
        <v>44286</v>
      </c>
      <c r="DB428" t="b">
        <v>1</v>
      </c>
    </row>
    <row r="429" spans="102:106">
      <c r="CX429" t="s">
        <v>1177</v>
      </c>
      <c r="CY429" t="s">
        <v>286</v>
      </c>
      <c r="CZ429" t="s">
        <v>1499</v>
      </c>
      <c r="DA429" s="121">
        <v>44286</v>
      </c>
      <c r="DB429" t="b">
        <v>1</v>
      </c>
    </row>
    <row r="430" spans="102:106">
      <c r="CX430" t="s">
        <v>1177</v>
      </c>
      <c r="CY430" t="s">
        <v>286</v>
      </c>
      <c r="CZ430" t="s">
        <v>1500</v>
      </c>
      <c r="DA430" s="121">
        <v>44286</v>
      </c>
      <c r="DB430" t="b">
        <v>1</v>
      </c>
    </row>
    <row r="431" spans="102:106">
      <c r="CX431" t="s">
        <v>1177</v>
      </c>
      <c r="CY431" t="s">
        <v>286</v>
      </c>
      <c r="CZ431" t="s">
        <v>1501</v>
      </c>
      <c r="DA431" s="121">
        <v>44286</v>
      </c>
      <c r="DB431" t="b">
        <v>1</v>
      </c>
    </row>
    <row r="432" spans="102:106">
      <c r="CX432" t="s">
        <v>1177</v>
      </c>
      <c r="CY432" t="s">
        <v>286</v>
      </c>
      <c r="CZ432" t="s">
        <v>1502</v>
      </c>
      <c r="DA432" s="121">
        <v>44286</v>
      </c>
      <c r="DB432" t="b">
        <v>1</v>
      </c>
    </row>
    <row r="433" spans="102:106">
      <c r="CX433" t="s">
        <v>1177</v>
      </c>
      <c r="CY433" t="s">
        <v>1178</v>
      </c>
      <c r="CZ433" t="s">
        <v>1179</v>
      </c>
      <c r="DA433" s="121">
        <v>44294</v>
      </c>
      <c r="DB433" t="b">
        <f ca="1">IF(ISNA(VLOOKUP(表格11[[#This Row],[Item]],INDIRECT(VLOOKUP(表格11[[#This Row],[Object]],表格12[],2,FALSE)),1,FALSE)),FALSE,TRUE)</f>
        <v>0</v>
      </c>
    </row>
    <row r="434" spans="102:106">
      <c r="CX434" t="s">
        <v>1177</v>
      </c>
      <c r="CY434" t="s">
        <v>1178</v>
      </c>
      <c r="CZ434" t="s">
        <v>1186</v>
      </c>
      <c r="DA434" s="121">
        <v>44294</v>
      </c>
      <c r="DB434" t="b">
        <f ca="1">IF(ISNA(VLOOKUP(表格11[[#This Row],[Item]],INDIRECT(VLOOKUP(表格11[[#This Row],[Object]],表格12[],2,FALSE)),1,FALSE)),FALSE,TRUE)</f>
        <v>0</v>
      </c>
    </row>
    <row r="435" spans="102:106">
      <c r="CX435" t="s">
        <v>1177</v>
      </c>
      <c r="CY435" t="s">
        <v>1178</v>
      </c>
      <c r="CZ435" t="s">
        <v>1195</v>
      </c>
      <c r="DA435" s="121">
        <v>44294</v>
      </c>
      <c r="DB435" t="b">
        <f ca="1">IF(ISNA(VLOOKUP(表格11[[#This Row],[Item]],INDIRECT(VLOOKUP(表格11[[#This Row],[Object]],表格12[],2,FALSE)),1,FALSE)),FALSE,TRUE)</f>
        <v>0</v>
      </c>
    </row>
    <row r="436" spans="102:106">
      <c r="CX436" t="s">
        <v>1177</v>
      </c>
      <c r="CY436" t="s">
        <v>1178</v>
      </c>
      <c r="CZ436" t="s">
        <v>1206</v>
      </c>
      <c r="DA436" s="121">
        <v>44294</v>
      </c>
      <c r="DB436" t="b">
        <f ca="1">IF(ISNA(VLOOKUP(表格11[[#This Row],[Item]],INDIRECT(VLOOKUP(表格11[[#This Row],[Object]],表格12[],2,FALSE)),1,FALSE)),FALSE,TRUE)</f>
        <v>0</v>
      </c>
    </row>
    <row r="437" spans="102:106">
      <c r="CX437" t="s">
        <v>1177</v>
      </c>
      <c r="CY437" t="s">
        <v>1178</v>
      </c>
      <c r="CZ437" t="s">
        <v>1214</v>
      </c>
      <c r="DA437" s="121">
        <v>44294</v>
      </c>
      <c r="DB437" t="b">
        <f ca="1">IF(ISNA(VLOOKUP(表格11[[#This Row],[Item]],INDIRECT(VLOOKUP(表格11[[#This Row],[Object]],表格12[],2,FALSE)),1,FALSE)),FALSE,TRUE)</f>
        <v>0</v>
      </c>
    </row>
    <row r="438" spans="102:106">
      <c r="CX438" t="s">
        <v>1177</v>
      </c>
      <c r="CY438" t="s">
        <v>1178</v>
      </c>
      <c r="CZ438" t="s">
        <v>1223</v>
      </c>
      <c r="DA438" s="121">
        <v>44294</v>
      </c>
      <c r="DB438" t="b">
        <f ca="1">IF(ISNA(VLOOKUP(表格11[[#This Row],[Item]],INDIRECT(VLOOKUP(表格11[[#This Row],[Object]],表格12[],2,FALSE)),1,FALSE)),FALSE,TRUE)</f>
        <v>0</v>
      </c>
    </row>
    <row r="439" spans="102:106">
      <c r="CX439" t="s">
        <v>1177</v>
      </c>
      <c r="CY439" t="s">
        <v>1178</v>
      </c>
      <c r="CZ439" t="s">
        <v>1231</v>
      </c>
      <c r="DA439" s="121">
        <v>44294</v>
      </c>
      <c r="DB439" t="b">
        <f ca="1">IF(ISNA(VLOOKUP(表格11[[#This Row],[Item]],INDIRECT(VLOOKUP(表格11[[#This Row],[Object]],表格12[],2,FALSE)),1,FALSE)),FALSE,TRUE)</f>
        <v>0</v>
      </c>
    </row>
    <row r="440" spans="102:106">
      <c r="CX440" t="s">
        <v>1177</v>
      </c>
      <c r="CY440" t="s">
        <v>1178</v>
      </c>
      <c r="CZ440" t="s">
        <v>1239</v>
      </c>
      <c r="DA440" s="121">
        <v>44294</v>
      </c>
      <c r="DB440" t="b">
        <f ca="1">IF(ISNA(VLOOKUP(表格11[[#This Row],[Item]],INDIRECT(VLOOKUP(表格11[[#This Row],[Object]],表格12[],2,FALSE)),1,FALSE)),FALSE,TRUE)</f>
        <v>0</v>
      </c>
    </row>
    <row r="441" spans="102:106">
      <c r="CX441" t="s">
        <v>1177</v>
      </c>
      <c r="CY441" t="s">
        <v>1178</v>
      </c>
      <c r="CZ441" t="s">
        <v>1246</v>
      </c>
      <c r="DA441" s="121">
        <v>44294</v>
      </c>
      <c r="DB441" t="b">
        <f ca="1">IF(ISNA(VLOOKUP(表格11[[#This Row],[Item]],INDIRECT(VLOOKUP(表格11[[#This Row],[Object]],表格12[],2,FALSE)),1,FALSE)),FALSE,TRUE)</f>
        <v>0</v>
      </c>
    </row>
    <row r="442" spans="102:106">
      <c r="CX442" t="s">
        <v>1177</v>
      </c>
      <c r="CY442" t="s">
        <v>1178</v>
      </c>
      <c r="CZ442" t="s">
        <v>1250</v>
      </c>
      <c r="DA442" s="121">
        <v>44294</v>
      </c>
      <c r="DB442" t="b">
        <f ca="1">IF(ISNA(VLOOKUP(表格11[[#This Row],[Item]],INDIRECT(VLOOKUP(表格11[[#This Row],[Object]],表格12[],2,FALSE)),1,FALSE)),FALSE,TRUE)</f>
        <v>0</v>
      </c>
    </row>
    <row r="443" spans="102:106">
      <c r="CX443" t="s">
        <v>1177</v>
      </c>
      <c r="CY443" t="s">
        <v>1178</v>
      </c>
      <c r="CZ443" s="237" t="s">
        <v>1252</v>
      </c>
      <c r="DA443" s="121">
        <v>44294</v>
      </c>
      <c r="DB443" t="b">
        <f ca="1">IF(ISNA(VLOOKUP(表格11[[#This Row],[Item]],INDIRECT(VLOOKUP(表格11[[#This Row],[Object]],表格12[],2,FALSE)),1,FALSE)),FALSE,TRUE)</f>
        <v>0</v>
      </c>
    </row>
    <row r="444" spans="102:106">
      <c r="CX444" t="s">
        <v>1177</v>
      </c>
      <c r="CY444" t="s">
        <v>1178</v>
      </c>
      <c r="CZ444" t="s">
        <v>1255</v>
      </c>
      <c r="DA444" s="121">
        <v>44294</v>
      </c>
      <c r="DB444" t="b">
        <f ca="1">IF(ISNA(VLOOKUP(表格11[[#This Row],[Item]],INDIRECT(VLOOKUP(表格11[[#This Row],[Object]],表格12[],2,FALSE)),1,FALSE)),FALSE,TRUE)</f>
        <v>0</v>
      </c>
    </row>
    <row r="445" spans="102:106">
      <c r="CX445" t="s">
        <v>1177</v>
      </c>
      <c r="CY445" t="s">
        <v>1178</v>
      </c>
      <c r="CZ445" t="s">
        <v>1257</v>
      </c>
      <c r="DA445" s="121">
        <v>44294</v>
      </c>
      <c r="DB445" t="b">
        <f ca="1">IF(ISNA(VLOOKUP(表格11[[#This Row],[Item]],INDIRECT(VLOOKUP(表格11[[#This Row],[Object]],表格12[],2,FALSE)),1,FALSE)),FALSE,TRUE)</f>
        <v>0</v>
      </c>
    </row>
    <row r="446" spans="102:106">
      <c r="CX446" t="s">
        <v>1177</v>
      </c>
      <c r="CY446" t="s">
        <v>1178</v>
      </c>
      <c r="CZ446" t="s">
        <v>1262</v>
      </c>
      <c r="DA446" s="121">
        <v>44294</v>
      </c>
      <c r="DB446" t="b">
        <f ca="1">IF(ISNA(VLOOKUP(表格11[[#This Row],[Item]],INDIRECT(VLOOKUP(表格11[[#This Row],[Object]],表格12[],2,FALSE)),1,FALSE)),FALSE,TRUE)</f>
        <v>0</v>
      </c>
    </row>
    <row r="447" spans="102:106">
      <c r="CX447" t="s">
        <v>1177</v>
      </c>
      <c r="CY447" t="s">
        <v>1178</v>
      </c>
      <c r="CZ447" t="s">
        <v>1266</v>
      </c>
      <c r="DA447" s="121">
        <v>44294</v>
      </c>
      <c r="DB447" t="b">
        <f ca="1">IF(ISNA(VLOOKUP(表格11[[#This Row],[Item]],INDIRECT(VLOOKUP(表格11[[#This Row],[Object]],表格12[],2,FALSE)),1,FALSE)),FALSE,TRUE)</f>
        <v>0</v>
      </c>
    </row>
    <row r="448" spans="102:106">
      <c r="CX448" t="s">
        <v>1177</v>
      </c>
      <c r="CY448" t="s">
        <v>1178</v>
      </c>
      <c r="CZ448" t="s">
        <v>1269</v>
      </c>
      <c r="DA448" s="121">
        <v>44294</v>
      </c>
      <c r="DB448" t="b">
        <f ca="1">IF(ISNA(VLOOKUP(表格11[[#This Row],[Item]],INDIRECT(VLOOKUP(表格11[[#This Row],[Object]],表格12[],2,FALSE)),1,FALSE)),FALSE,TRUE)</f>
        <v>0</v>
      </c>
    </row>
    <row r="449" spans="102:106">
      <c r="CX449" t="s">
        <v>1177</v>
      </c>
      <c r="CY449" t="s">
        <v>1178</v>
      </c>
      <c r="CZ449" t="s">
        <v>1272</v>
      </c>
      <c r="DA449" s="121">
        <v>44294</v>
      </c>
      <c r="DB449" t="b">
        <f ca="1">IF(ISNA(VLOOKUP(表格11[[#This Row],[Item]],INDIRECT(VLOOKUP(表格11[[#This Row],[Object]],表格12[],2,FALSE)),1,FALSE)),FALSE,TRUE)</f>
        <v>0</v>
      </c>
    </row>
    <row r="450" spans="102:106">
      <c r="CX450" t="s">
        <v>1177</v>
      </c>
      <c r="CY450" t="s">
        <v>1178</v>
      </c>
      <c r="CZ450" t="s">
        <v>1275</v>
      </c>
      <c r="DA450" s="121">
        <v>44294</v>
      </c>
      <c r="DB450" t="b">
        <f ca="1">IF(ISNA(VLOOKUP(表格11[[#This Row],[Item]],INDIRECT(VLOOKUP(表格11[[#This Row],[Object]],表格12[],2,FALSE)),1,FALSE)),FALSE,TRUE)</f>
        <v>0</v>
      </c>
    </row>
    <row r="451" spans="102:106">
      <c r="CX451" t="s">
        <v>1177</v>
      </c>
      <c r="CY451" t="s">
        <v>1178</v>
      </c>
      <c r="CZ451" t="s">
        <v>1279</v>
      </c>
      <c r="DA451" s="121">
        <v>44294</v>
      </c>
      <c r="DB451" t="b">
        <f ca="1">IF(ISNA(VLOOKUP(表格11[[#This Row],[Item]],INDIRECT(VLOOKUP(表格11[[#This Row],[Object]],表格12[],2,FALSE)),1,FALSE)),FALSE,TRUE)</f>
        <v>0</v>
      </c>
    </row>
    <row r="452" spans="102:106">
      <c r="CX452" t="s">
        <v>1177</v>
      </c>
      <c r="CY452" t="s">
        <v>1178</v>
      </c>
      <c r="CZ452" t="s">
        <v>1280</v>
      </c>
      <c r="DA452" s="121">
        <v>44294</v>
      </c>
      <c r="DB452" t="b">
        <f ca="1">IF(ISNA(VLOOKUP(表格11[[#This Row],[Item]],INDIRECT(VLOOKUP(表格11[[#This Row],[Object]],表格12[],2,FALSE)),1,FALSE)),FALSE,TRUE)</f>
        <v>0</v>
      </c>
    </row>
    <row r="453" spans="102:106">
      <c r="CX453" t="s">
        <v>1177</v>
      </c>
      <c r="CY453" t="s">
        <v>1178</v>
      </c>
      <c r="CZ453" t="s">
        <v>1281</v>
      </c>
      <c r="DA453" s="121">
        <v>44294</v>
      </c>
      <c r="DB453" t="b">
        <f ca="1">IF(ISNA(VLOOKUP(表格11[[#This Row],[Item]],INDIRECT(VLOOKUP(表格11[[#This Row],[Object]],表格12[],2,FALSE)),1,FALSE)),FALSE,TRUE)</f>
        <v>0</v>
      </c>
    </row>
    <row r="454" spans="102:106">
      <c r="CX454" t="s">
        <v>1177</v>
      </c>
      <c r="CY454" t="s">
        <v>1178</v>
      </c>
      <c r="CZ454" t="s">
        <v>1245</v>
      </c>
      <c r="DA454" s="121">
        <v>44294</v>
      </c>
      <c r="DB454" t="b">
        <f ca="1">IF(ISNA(VLOOKUP(表格11[[#This Row],[Item]],INDIRECT(VLOOKUP(表格11[[#This Row],[Object]],表格12[],2,FALSE)),1,FALSE)),FALSE,TRUE)</f>
        <v>0</v>
      </c>
    </row>
    <row r="455" spans="102:106">
      <c r="CX455" t="s">
        <v>1177</v>
      </c>
      <c r="CY455" t="s">
        <v>1178</v>
      </c>
      <c r="CZ455" t="s">
        <v>1282</v>
      </c>
      <c r="DA455" s="121">
        <v>44294</v>
      </c>
      <c r="DB455" t="b">
        <f ca="1">IF(ISNA(VLOOKUP(表格11[[#This Row],[Item]],INDIRECT(VLOOKUP(表格11[[#This Row],[Object]],表格12[],2,FALSE)),1,FALSE)),FALSE,TRUE)</f>
        <v>0</v>
      </c>
    </row>
    <row r="456" spans="102:106">
      <c r="CX456" t="s">
        <v>1177</v>
      </c>
      <c r="CY456" t="s">
        <v>1178</v>
      </c>
      <c r="CZ456" t="s">
        <v>1283</v>
      </c>
      <c r="DA456" s="121">
        <v>44294</v>
      </c>
      <c r="DB456" t="b">
        <f ca="1">IF(ISNA(VLOOKUP(表格11[[#This Row],[Item]],INDIRECT(VLOOKUP(表格11[[#This Row],[Object]],表格12[],2,FALSE)),1,FALSE)),FALSE,TRUE)</f>
        <v>0</v>
      </c>
    </row>
    <row r="457" spans="102:106">
      <c r="CX457" t="s">
        <v>1177</v>
      </c>
      <c r="CY457" t="s">
        <v>1178</v>
      </c>
      <c r="CZ457" t="s">
        <v>1284</v>
      </c>
      <c r="DA457" s="121">
        <v>44294</v>
      </c>
      <c r="DB457" t="b">
        <f ca="1">IF(ISNA(VLOOKUP(表格11[[#This Row],[Item]],INDIRECT(VLOOKUP(表格11[[#This Row],[Object]],表格12[],2,FALSE)),1,FALSE)),FALSE,TRUE)</f>
        <v>0</v>
      </c>
    </row>
    <row r="458" spans="102:106">
      <c r="CX458" t="s">
        <v>1177</v>
      </c>
      <c r="CY458" t="s">
        <v>1178</v>
      </c>
      <c r="CZ458" t="s">
        <v>1276</v>
      </c>
      <c r="DA458" s="121">
        <v>44294</v>
      </c>
      <c r="DB458" t="b">
        <f ca="1">IF(ISNA(VLOOKUP(表格11[[#This Row],[Item]],INDIRECT(VLOOKUP(表格11[[#This Row],[Object]],表格12[],2,FALSE)),1,FALSE)),FALSE,TRUE)</f>
        <v>0</v>
      </c>
    </row>
    <row r="459" spans="102:106">
      <c r="CX459" t="s">
        <v>1177</v>
      </c>
      <c r="CY459" t="s">
        <v>1178</v>
      </c>
      <c r="CZ459" t="s">
        <v>1285</v>
      </c>
      <c r="DA459" s="121">
        <v>44294</v>
      </c>
      <c r="DB459" t="b">
        <f ca="1">IF(ISNA(VLOOKUP(表格11[[#This Row],[Item]],INDIRECT(VLOOKUP(表格11[[#This Row],[Object]],表格12[],2,FALSE)),1,FALSE)),FALSE,TRUE)</f>
        <v>0</v>
      </c>
    </row>
    <row r="460" spans="102:106">
      <c r="CX460" t="s">
        <v>1177</v>
      </c>
      <c r="CY460" t="s">
        <v>1178</v>
      </c>
      <c r="CZ460" t="s">
        <v>1286</v>
      </c>
      <c r="DA460" s="121">
        <v>44294</v>
      </c>
      <c r="DB460" t="b">
        <f ca="1">IF(ISNA(VLOOKUP(表格11[[#This Row],[Item]],INDIRECT(VLOOKUP(表格11[[#This Row],[Object]],表格12[],2,FALSE)),1,FALSE)),FALSE,TRUE)</f>
        <v>0</v>
      </c>
    </row>
    <row r="461" spans="102:106">
      <c r="CX461" t="s">
        <v>1177</v>
      </c>
      <c r="CY461" t="s">
        <v>1178</v>
      </c>
      <c r="CZ461" t="s">
        <v>1287</v>
      </c>
      <c r="DA461" s="121">
        <v>44294</v>
      </c>
      <c r="DB461" t="b">
        <f ca="1">IF(ISNA(VLOOKUP(表格11[[#This Row],[Item]],INDIRECT(VLOOKUP(表格11[[#This Row],[Object]],表格12[],2,FALSE)),1,FALSE)),FALSE,TRUE)</f>
        <v>0</v>
      </c>
    </row>
    <row r="462" spans="102:106">
      <c r="CX462" t="s">
        <v>1177</v>
      </c>
      <c r="CY462" t="s">
        <v>1178</v>
      </c>
      <c r="CZ462" t="s">
        <v>1288</v>
      </c>
      <c r="DA462" s="121">
        <v>44294</v>
      </c>
      <c r="DB462" t="b">
        <f ca="1">IF(ISNA(VLOOKUP(表格11[[#This Row],[Item]],INDIRECT(VLOOKUP(表格11[[#This Row],[Object]],表格12[],2,FALSE)),1,FALSE)),FALSE,TRUE)</f>
        <v>0</v>
      </c>
    </row>
    <row r="463" spans="102:106">
      <c r="CX463" t="s">
        <v>1177</v>
      </c>
      <c r="CY463" t="s">
        <v>1178</v>
      </c>
      <c r="CZ463" t="s">
        <v>1289</v>
      </c>
      <c r="DA463" s="121">
        <v>44294</v>
      </c>
      <c r="DB463" t="b">
        <f ca="1">IF(ISNA(VLOOKUP(表格11[[#This Row],[Item]],INDIRECT(VLOOKUP(表格11[[#This Row],[Object]],表格12[],2,FALSE)),1,FALSE)),FALSE,TRUE)</f>
        <v>0</v>
      </c>
    </row>
    <row r="464" spans="102:106">
      <c r="CX464" t="s">
        <v>1177</v>
      </c>
      <c r="CY464" t="s">
        <v>1178</v>
      </c>
      <c r="CZ464" t="s">
        <v>1290</v>
      </c>
      <c r="DA464" s="121">
        <v>44294</v>
      </c>
      <c r="DB464" t="b">
        <f ca="1">IF(ISNA(VLOOKUP(表格11[[#This Row],[Item]],INDIRECT(VLOOKUP(表格11[[#This Row],[Object]],表格12[],2,FALSE)),1,FALSE)),FALSE,TRUE)</f>
        <v>0</v>
      </c>
    </row>
    <row r="465" spans="102:106">
      <c r="CX465" t="s">
        <v>1177</v>
      </c>
      <c r="CY465" t="s">
        <v>1178</v>
      </c>
      <c r="CZ465" t="s">
        <v>1291</v>
      </c>
      <c r="DA465" s="121">
        <v>44294</v>
      </c>
      <c r="DB465" t="b">
        <f ca="1">IF(ISNA(VLOOKUP(表格11[[#This Row],[Item]],INDIRECT(VLOOKUP(表格11[[#This Row],[Object]],表格12[],2,FALSE)),1,FALSE)),FALSE,TRUE)</f>
        <v>0</v>
      </c>
    </row>
    <row r="466" spans="102:106">
      <c r="CX466" t="s">
        <v>1177</v>
      </c>
      <c r="CY466" t="s">
        <v>1178</v>
      </c>
      <c r="CZ466" t="s">
        <v>1292</v>
      </c>
      <c r="DA466" s="121">
        <v>44294</v>
      </c>
      <c r="DB466" t="b">
        <f ca="1">IF(ISNA(VLOOKUP(表格11[[#This Row],[Item]],INDIRECT(VLOOKUP(表格11[[#This Row],[Object]],表格12[],2,FALSE)),1,FALSE)),FALSE,TRUE)</f>
        <v>0</v>
      </c>
    </row>
    <row r="467" spans="102:106">
      <c r="CX467" t="s">
        <v>1177</v>
      </c>
      <c r="CY467" t="s">
        <v>1178</v>
      </c>
      <c r="CZ467" t="s">
        <v>1293</v>
      </c>
      <c r="DA467" s="121">
        <v>44294</v>
      </c>
      <c r="DB467" t="b">
        <f ca="1">IF(ISNA(VLOOKUP(表格11[[#This Row],[Item]],INDIRECT(VLOOKUP(表格11[[#This Row],[Object]],表格12[],2,FALSE)),1,FALSE)),FALSE,TRUE)</f>
        <v>0</v>
      </c>
    </row>
    <row r="468" spans="102:106">
      <c r="CX468" t="s">
        <v>1177</v>
      </c>
      <c r="CY468" t="s">
        <v>1178</v>
      </c>
      <c r="CZ468" t="s">
        <v>1294</v>
      </c>
      <c r="DA468" s="121">
        <v>44294</v>
      </c>
      <c r="DB468" t="b">
        <f ca="1">IF(ISNA(VLOOKUP(表格11[[#This Row],[Item]],INDIRECT(VLOOKUP(表格11[[#This Row],[Object]],表格12[],2,FALSE)),1,FALSE)),FALSE,TRUE)</f>
        <v>0</v>
      </c>
    </row>
    <row r="469" spans="102:106">
      <c r="CX469" t="s">
        <v>1177</v>
      </c>
      <c r="CY469" t="s">
        <v>1178</v>
      </c>
      <c r="CZ469" t="s">
        <v>1295</v>
      </c>
      <c r="DA469" s="121">
        <v>44294</v>
      </c>
      <c r="DB469" t="b">
        <f ca="1">IF(ISNA(VLOOKUP(表格11[[#This Row],[Item]],INDIRECT(VLOOKUP(表格11[[#This Row],[Object]],表格12[],2,FALSE)),1,FALSE)),FALSE,TRUE)</f>
        <v>0</v>
      </c>
    </row>
    <row r="470" spans="102:106">
      <c r="CX470" t="s">
        <v>1177</v>
      </c>
      <c r="CY470" t="s">
        <v>1178</v>
      </c>
      <c r="CZ470" t="s">
        <v>1296</v>
      </c>
      <c r="DA470" s="121">
        <v>44294</v>
      </c>
      <c r="DB470" t="b">
        <f ca="1">IF(ISNA(VLOOKUP(表格11[[#This Row],[Item]],INDIRECT(VLOOKUP(表格11[[#This Row],[Object]],表格12[],2,FALSE)),1,FALSE)),FALSE,TRUE)</f>
        <v>0</v>
      </c>
    </row>
    <row r="471" spans="102:106">
      <c r="CX471" t="s">
        <v>1177</v>
      </c>
      <c r="CY471" t="s">
        <v>1178</v>
      </c>
      <c r="CZ471" t="s">
        <v>1297</v>
      </c>
      <c r="DA471" s="121">
        <v>44294</v>
      </c>
      <c r="DB471" t="b">
        <f ca="1">IF(ISNA(VLOOKUP(表格11[[#This Row],[Item]],INDIRECT(VLOOKUP(表格11[[#This Row],[Object]],表格12[],2,FALSE)),1,FALSE)),FALSE,TRUE)</f>
        <v>0</v>
      </c>
    </row>
    <row r="472" spans="102:106">
      <c r="CX472" t="s">
        <v>1177</v>
      </c>
      <c r="CY472" t="s">
        <v>1178</v>
      </c>
      <c r="CZ472" t="s">
        <v>1298</v>
      </c>
      <c r="DA472" s="121">
        <v>44294</v>
      </c>
      <c r="DB472" t="b">
        <f ca="1">IF(ISNA(VLOOKUP(表格11[[#This Row],[Item]],INDIRECT(VLOOKUP(表格11[[#This Row],[Object]],表格12[],2,FALSE)),1,FALSE)),FALSE,TRUE)</f>
        <v>0</v>
      </c>
    </row>
    <row r="473" spans="102:106">
      <c r="CX473" t="s">
        <v>1177</v>
      </c>
      <c r="CY473" t="s">
        <v>1178</v>
      </c>
      <c r="CZ473" t="s">
        <v>1299</v>
      </c>
      <c r="DA473" s="121">
        <v>44294</v>
      </c>
      <c r="DB473" t="b">
        <f ca="1">IF(ISNA(VLOOKUP(表格11[[#This Row],[Item]],INDIRECT(VLOOKUP(表格11[[#This Row],[Object]],表格12[],2,FALSE)),1,FALSE)),FALSE,TRUE)</f>
        <v>0</v>
      </c>
    </row>
    <row r="474" spans="102:106">
      <c r="CX474" t="s">
        <v>1177</v>
      </c>
      <c r="CY474" t="s">
        <v>1178</v>
      </c>
      <c r="CZ474" t="s">
        <v>1300</v>
      </c>
      <c r="DA474" s="121">
        <v>44294</v>
      </c>
      <c r="DB474" t="b">
        <f ca="1">IF(ISNA(VLOOKUP(表格11[[#This Row],[Item]],INDIRECT(VLOOKUP(表格11[[#This Row],[Object]],表格12[],2,FALSE)),1,FALSE)),FALSE,TRUE)</f>
        <v>0</v>
      </c>
    </row>
    <row r="475" spans="102:106">
      <c r="CX475" t="s">
        <v>1177</v>
      </c>
      <c r="CY475" t="s">
        <v>1178</v>
      </c>
      <c r="CZ475" t="s">
        <v>1301</v>
      </c>
      <c r="DA475" s="121">
        <v>44294</v>
      </c>
      <c r="DB475" t="b">
        <f ca="1">IF(ISNA(VLOOKUP(表格11[[#This Row],[Item]],INDIRECT(VLOOKUP(表格11[[#This Row],[Object]],表格12[],2,FALSE)),1,FALSE)),FALSE,TRUE)</f>
        <v>0</v>
      </c>
    </row>
    <row r="476" spans="102:106">
      <c r="CX476" t="s">
        <v>1177</v>
      </c>
      <c r="CY476" t="s">
        <v>1178</v>
      </c>
      <c r="CZ476" t="s">
        <v>1302</v>
      </c>
      <c r="DA476" s="121">
        <v>44294</v>
      </c>
      <c r="DB476" t="b">
        <f ca="1">IF(ISNA(VLOOKUP(表格11[[#This Row],[Item]],INDIRECT(VLOOKUP(表格11[[#This Row],[Object]],表格12[],2,FALSE)),1,FALSE)),FALSE,TRUE)</f>
        <v>0</v>
      </c>
    </row>
    <row r="477" spans="102:106">
      <c r="CX477" t="s">
        <v>1177</v>
      </c>
      <c r="CY477" t="s">
        <v>1178</v>
      </c>
      <c r="CZ477" t="s">
        <v>1303</v>
      </c>
      <c r="DA477" s="121">
        <v>44294</v>
      </c>
      <c r="DB477" t="b">
        <f ca="1">IF(ISNA(VLOOKUP(表格11[[#This Row],[Item]],INDIRECT(VLOOKUP(表格11[[#This Row],[Object]],表格12[],2,FALSE)),1,FALSE)),FALSE,TRUE)</f>
        <v>0</v>
      </c>
    </row>
    <row r="478" spans="102:106">
      <c r="CX478" t="s">
        <v>1177</v>
      </c>
      <c r="CY478" t="s">
        <v>1178</v>
      </c>
      <c r="CZ478" t="s">
        <v>1304</v>
      </c>
      <c r="DA478" s="121">
        <v>44294</v>
      </c>
      <c r="DB478" t="b">
        <f ca="1">IF(ISNA(VLOOKUP(表格11[[#This Row],[Item]],INDIRECT(VLOOKUP(表格11[[#This Row],[Object]],表格12[],2,FALSE)),1,FALSE)),FALSE,TRUE)</f>
        <v>0</v>
      </c>
    </row>
    <row r="479" spans="102:106">
      <c r="CX479" t="s">
        <v>1177</v>
      </c>
      <c r="CY479" t="s">
        <v>1178</v>
      </c>
      <c r="CZ479" t="s">
        <v>1305</v>
      </c>
      <c r="DA479" s="121">
        <v>44294</v>
      </c>
      <c r="DB479" t="b">
        <f ca="1">IF(ISNA(VLOOKUP(表格11[[#This Row],[Item]],INDIRECT(VLOOKUP(表格11[[#This Row],[Object]],表格12[],2,FALSE)),1,FALSE)),FALSE,TRUE)</f>
        <v>0</v>
      </c>
    </row>
    <row r="480" spans="102:106">
      <c r="CX480" t="s">
        <v>1177</v>
      </c>
      <c r="CY480" t="s">
        <v>1178</v>
      </c>
      <c r="CZ480" t="s">
        <v>1306</v>
      </c>
      <c r="DA480" s="121">
        <v>44294</v>
      </c>
      <c r="DB480" t="b">
        <f ca="1">IF(ISNA(VLOOKUP(表格11[[#This Row],[Item]],INDIRECT(VLOOKUP(表格11[[#This Row],[Object]],表格12[],2,FALSE)),1,FALSE)),FALSE,TRUE)</f>
        <v>0</v>
      </c>
    </row>
    <row r="481" spans="102:106">
      <c r="CX481" t="s">
        <v>1177</v>
      </c>
      <c r="CY481" t="s">
        <v>1178</v>
      </c>
      <c r="CZ481" t="s">
        <v>1307</v>
      </c>
      <c r="DA481" s="121">
        <v>44294</v>
      </c>
      <c r="DB481" t="b">
        <f ca="1">IF(ISNA(VLOOKUP(表格11[[#This Row],[Item]],INDIRECT(VLOOKUP(表格11[[#This Row],[Object]],表格12[],2,FALSE)),1,FALSE)),FALSE,TRUE)</f>
        <v>0</v>
      </c>
    </row>
    <row r="482" spans="102:106">
      <c r="CX482" t="s">
        <v>1177</v>
      </c>
      <c r="CY482" t="s">
        <v>1178</v>
      </c>
      <c r="CZ482" t="s">
        <v>1308</v>
      </c>
      <c r="DA482" s="121">
        <v>44294</v>
      </c>
      <c r="DB482" t="b">
        <f ca="1">IF(ISNA(VLOOKUP(表格11[[#This Row],[Item]],INDIRECT(VLOOKUP(表格11[[#This Row],[Object]],表格12[],2,FALSE)),1,FALSE)),FALSE,TRUE)</f>
        <v>0</v>
      </c>
    </row>
    <row r="483" spans="102:106">
      <c r="CX483" t="s">
        <v>1177</v>
      </c>
      <c r="CY483" t="s">
        <v>1178</v>
      </c>
      <c r="CZ483" t="s">
        <v>1309</v>
      </c>
      <c r="DA483" s="121">
        <v>44294</v>
      </c>
      <c r="DB483" t="b">
        <f ca="1">IF(ISNA(VLOOKUP(表格11[[#This Row],[Item]],INDIRECT(VLOOKUP(表格11[[#This Row],[Object]],表格12[],2,FALSE)),1,FALSE)),FALSE,TRUE)</f>
        <v>0</v>
      </c>
    </row>
    <row r="484" spans="102:106">
      <c r="CX484" t="s">
        <v>1177</v>
      </c>
      <c r="CY484" t="s">
        <v>1178</v>
      </c>
      <c r="CZ484" t="s">
        <v>961</v>
      </c>
      <c r="DA484" s="121">
        <v>44294</v>
      </c>
      <c r="DB484" t="b">
        <f ca="1">IF(ISNA(VLOOKUP(表格11[[#This Row],[Item]],INDIRECT(VLOOKUP(表格11[[#This Row],[Object]],表格12[],2,FALSE)),1,FALSE)),FALSE,TRUE)</f>
        <v>0</v>
      </c>
    </row>
    <row r="485" spans="102:106">
      <c r="CX485" t="s">
        <v>1177</v>
      </c>
      <c r="CY485" t="s">
        <v>1178</v>
      </c>
      <c r="CZ485" t="s">
        <v>1310</v>
      </c>
      <c r="DA485" s="121">
        <v>44294</v>
      </c>
      <c r="DB485" t="b">
        <f ca="1">IF(ISNA(VLOOKUP(表格11[[#This Row],[Item]],INDIRECT(VLOOKUP(表格11[[#This Row],[Object]],表格12[],2,FALSE)),1,FALSE)),FALSE,TRUE)</f>
        <v>0</v>
      </c>
    </row>
    <row r="486" spans="102:106">
      <c r="CX486" t="s">
        <v>1177</v>
      </c>
      <c r="CY486" t="s">
        <v>1178</v>
      </c>
      <c r="CZ486" t="s">
        <v>1311</v>
      </c>
      <c r="DA486" s="121">
        <v>44294</v>
      </c>
      <c r="DB486" t="b">
        <f ca="1">IF(ISNA(VLOOKUP(表格11[[#This Row],[Item]],INDIRECT(VLOOKUP(表格11[[#This Row],[Object]],表格12[],2,FALSE)),1,FALSE)),FALSE,TRUE)</f>
        <v>0</v>
      </c>
    </row>
    <row r="487" spans="102:106">
      <c r="CX487" t="s">
        <v>1177</v>
      </c>
      <c r="CY487" t="s">
        <v>1178</v>
      </c>
      <c r="CZ487" t="s">
        <v>1312</v>
      </c>
      <c r="DA487" s="121">
        <v>44294</v>
      </c>
      <c r="DB487" t="b">
        <f ca="1">IF(ISNA(VLOOKUP(表格11[[#This Row],[Item]],INDIRECT(VLOOKUP(表格11[[#This Row],[Object]],表格12[],2,FALSE)),1,FALSE)),FALSE,TRUE)</f>
        <v>0</v>
      </c>
    </row>
    <row r="488" spans="102:106">
      <c r="CX488" t="s">
        <v>1177</v>
      </c>
      <c r="CY488" t="s">
        <v>1178</v>
      </c>
      <c r="CZ488" t="s">
        <v>1313</v>
      </c>
      <c r="DA488" s="121">
        <v>44294</v>
      </c>
      <c r="DB488" t="b">
        <f ca="1">IF(ISNA(VLOOKUP(表格11[[#This Row],[Item]],INDIRECT(VLOOKUP(表格11[[#This Row],[Object]],表格12[],2,FALSE)),1,FALSE)),FALSE,TRUE)</f>
        <v>0</v>
      </c>
    </row>
    <row r="489" spans="102:106">
      <c r="CX489" t="s">
        <v>1177</v>
      </c>
      <c r="CY489" t="s">
        <v>1178</v>
      </c>
      <c r="CZ489" t="s">
        <v>1314</v>
      </c>
      <c r="DA489" s="121">
        <v>44294</v>
      </c>
      <c r="DB489" t="b">
        <f ca="1">IF(ISNA(VLOOKUP(表格11[[#This Row],[Item]],INDIRECT(VLOOKUP(表格11[[#This Row],[Object]],表格12[],2,FALSE)),1,FALSE)),FALSE,TRUE)</f>
        <v>0</v>
      </c>
    </row>
    <row r="490" spans="102:106">
      <c r="CX490" t="s">
        <v>1177</v>
      </c>
      <c r="CY490" t="s">
        <v>1178</v>
      </c>
      <c r="CZ490" t="s">
        <v>1315</v>
      </c>
      <c r="DA490" s="121">
        <v>44294</v>
      </c>
      <c r="DB490" t="b">
        <f ca="1">IF(ISNA(VLOOKUP(表格11[[#This Row],[Item]],INDIRECT(VLOOKUP(表格11[[#This Row],[Object]],表格12[],2,FALSE)),1,FALSE)),FALSE,TRUE)</f>
        <v>0</v>
      </c>
    </row>
    <row r="491" spans="102:106">
      <c r="CX491" t="s">
        <v>1177</v>
      </c>
      <c r="CY491" t="s">
        <v>1178</v>
      </c>
      <c r="CZ491" t="s">
        <v>1316</v>
      </c>
      <c r="DA491" s="121">
        <v>44294</v>
      </c>
      <c r="DB491" t="b">
        <f ca="1">IF(ISNA(VLOOKUP(表格11[[#This Row],[Item]],INDIRECT(VLOOKUP(表格11[[#This Row],[Object]],表格12[],2,FALSE)),1,FALSE)),FALSE,TRUE)</f>
        <v>0</v>
      </c>
    </row>
    <row r="492" spans="102:106">
      <c r="CX492" t="s">
        <v>1177</v>
      </c>
      <c r="CY492" t="s">
        <v>1178</v>
      </c>
      <c r="CZ492" t="s">
        <v>1317</v>
      </c>
      <c r="DA492" s="121">
        <v>44294</v>
      </c>
      <c r="DB492" t="b">
        <f ca="1">IF(ISNA(VLOOKUP(表格11[[#This Row],[Item]],INDIRECT(VLOOKUP(表格11[[#This Row],[Object]],表格12[],2,FALSE)),1,FALSE)),FALSE,TRUE)</f>
        <v>0</v>
      </c>
    </row>
    <row r="493" spans="102:106">
      <c r="CX493" t="s">
        <v>1177</v>
      </c>
      <c r="CY493" t="s">
        <v>1178</v>
      </c>
      <c r="CZ493" t="s">
        <v>1318</v>
      </c>
      <c r="DA493" s="121">
        <v>44294</v>
      </c>
      <c r="DB493" t="b">
        <f ca="1">IF(ISNA(VLOOKUP(表格11[[#This Row],[Item]],INDIRECT(VLOOKUP(表格11[[#This Row],[Object]],表格12[],2,FALSE)),1,FALSE)),FALSE,TRUE)</f>
        <v>0</v>
      </c>
    </row>
    <row r="494" spans="102:106">
      <c r="CX494" t="s">
        <v>1177</v>
      </c>
      <c r="CY494" t="s">
        <v>1178</v>
      </c>
      <c r="CZ494" t="s">
        <v>1319</v>
      </c>
      <c r="DA494" s="121">
        <v>44294</v>
      </c>
      <c r="DB494" t="b">
        <f ca="1">IF(ISNA(VLOOKUP(表格11[[#This Row],[Item]],INDIRECT(VLOOKUP(表格11[[#This Row],[Object]],表格12[],2,FALSE)),1,FALSE)),FALSE,TRUE)</f>
        <v>0</v>
      </c>
    </row>
    <row r="495" spans="102:106">
      <c r="CX495" t="s">
        <v>1177</v>
      </c>
      <c r="CY495" t="s">
        <v>1178</v>
      </c>
      <c r="CZ495" t="s">
        <v>1320</v>
      </c>
      <c r="DA495" s="121">
        <v>44294</v>
      </c>
      <c r="DB495" t="b">
        <f ca="1">IF(ISNA(VLOOKUP(表格11[[#This Row],[Item]],INDIRECT(VLOOKUP(表格11[[#This Row],[Object]],表格12[],2,FALSE)),1,FALSE)),FALSE,TRUE)</f>
        <v>0</v>
      </c>
    </row>
    <row r="496" spans="102:106">
      <c r="CX496" t="s">
        <v>1177</v>
      </c>
      <c r="CY496" t="s">
        <v>1178</v>
      </c>
      <c r="CZ496" t="s">
        <v>1321</v>
      </c>
      <c r="DA496" s="121">
        <v>44294</v>
      </c>
      <c r="DB496" t="b">
        <f ca="1">IF(ISNA(VLOOKUP(表格11[[#This Row],[Item]],INDIRECT(VLOOKUP(表格11[[#This Row],[Object]],表格12[],2,FALSE)),1,FALSE)),FALSE,TRUE)</f>
        <v>0</v>
      </c>
    </row>
    <row r="497" spans="102:106">
      <c r="CX497" t="s">
        <v>1177</v>
      </c>
      <c r="CY497" t="s">
        <v>1178</v>
      </c>
      <c r="CZ497" t="s">
        <v>1322</v>
      </c>
      <c r="DA497" s="121">
        <v>44294</v>
      </c>
      <c r="DB497" t="b">
        <f ca="1">IF(ISNA(VLOOKUP(表格11[[#This Row],[Item]],INDIRECT(VLOOKUP(表格11[[#This Row],[Object]],表格12[],2,FALSE)),1,FALSE)),FALSE,TRUE)</f>
        <v>0</v>
      </c>
    </row>
    <row r="498" spans="102:106">
      <c r="CX498" t="s">
        <v>1177</v>
      </c>
      <c r="CY498" t="s">
        <v>1178</v>
      </c>
      <c r="CZ498" t="s">
        <v>1323</v>
      </c>
      <c r="DA498" s="121">
        <v>44294</v>
      </c>
      <c r="DB498" t="b">
        <f ca="1">IF(ISNA(VLOOKUP(表格11[[#This Row],[Item]],INDIRECT(VLOOKUP(表格11[[#This Row],[Object]],表格12[],2,FALSE)),1,FALSE)),FALSE,TRUE)</f>
        <v>0</v>
      </c>
    </row>
    <row r="499" spans="102:106">
      <c r="CX499" t="s">
        <v>1177</v>
      </c>
      <c r="CY499" t="s">
        <v>1178</v>
      </c>
      <c r="CZ499" t="s">
        <v>1324</v>
      </c>
      <c r="DA499" s="121">
        <v>44294</v>
      </c>
      <c r="DB499" t="b">
        <f ca="1">IF(ISNA(VLOOKUP(表格11[[#This Row],[Item]],INDIRECT(VLOOKUP(表格11[[#This Row],[Object]],表格12[],2,FALSE)),1,FALSE)),FALSE,TRUE)</f>
        <v>0</v>
      </c>
    </row>
    <row r="500" spans="102:106">
      <c r="CX500" t="s">
        <v>1177</v>
      </c>
      <c r="CY500" t="s">
        <v>1178</v>
      </c>
      <c r="CZ500" t="s">
        <v>1325</v>
      </c>
      <c r="DA500" s="121">
        <v>44294</v>
      </c>
      <c r="DB500" t="b">
        <f ca="1">IF(ISNA(VLOOKUP(表格11[[#This Row],[Item]],INDIRECT(VLOOKUP(表格11[[#This Row],[Object]],表格12[],2,FALSE)),1,FALSE)),FALSE,TRUE)</f>
        <v>0</v>
      </c>
    </row>
    <row r="501" spans="102:106">
      <c r="CX501" t="s">
        <v>1177</v>
      </c>
      <c r="CY501" t="s">
        <v>1178</v>
      </c>
      <c r="CZ501" t="s">
        <v>1326</v>
      </c>
      <c r="DA501" s="121">
        <v>44294</v>
      </c>
      <c r="DB501" t="b">
        <f ca="1">IF(ISNA(VLOOKUP(表格11[[#This Row],[Item]],INDIRECT(VLOOKUP(表格11[[#This Row],[Object]],表格12[],2,FALSE)),1,FALSE)),FALSE,TRUE)</f>
        <v>0</v>
      </c>
    </row>
    <row r="502" spans="102:106">
      <c r="CX502" t="s">
        <v>1177</v>
      </c>
      <c r="CY502" t="s">
        <v>1178</v>
      </c>
      <c r="CZ502" t="s">
        <v>1327</v>
      </c>
      <c r="DA502" s="121">
        <v>44294</v>
      </c>
      <c r="DB502" t="b">
        <f ca="1">IF(ISNA(VLOOKUP(表格11[[#This Row],[Item]],INDIRECT(VLOOKUP(表格11[[#This Row],[Object]],表格12[],2,FALSE)),1,FALSE)),FALSE,TRUE)</f>
        <v>0</v>
      </c>
    </row>
    <row r="503" spans="102:106">
      <c r="CX503" t="s">
        <v>1177</v>
      </c>
      <c r="CY503" t="s">
        <v>1178</v>
      </c>
      <c r="CZ503" t="s">
        <v>1328</v>
      </c>
      <c r="DA503" s="121">
        <v>44294</v>
      </c>
      <c r="DB503" t="b">
        <f ca="1">IF(ISNA(VLOOKUP(表格11[[#This Row],[Item]],INDIRECT(VLOOKUP(表格11[[#This Row],[Object]],表格12[],2,FALSE)),1,FALSE)),FALSE,TRUE)</f>
        <v>0</v>
      </c>
    </row>
    <row r="504" spans="102:106">
      <c r="CX504" t="s">
        <v>1177</v>
      </c>
      <c r="CY504" t="s">
        <v>1178</v>
      </c>
      <c r="CZ504" t="s">
        <v>1329</v>
      </c>
      <c r="DA504" s="121">
        <v>44294</v>
      </c>
      <c r="DB504" t="b">
        <f ca="1">IF(ISNA(VLOOKUP(表格11[[#This Row],[Item]],INDIRECT(VLOOKUP(表格11[[#This Row],[Object]],表格12[],2,FALSE)),1,FALSE)),FALSE,TRUE)</f>
        <v>0</v>
      </c>
    </row>
    <row r="505" spans="102:106">
      <c r="CX505" t="s">
        <v>1177</v>
      </c>
      <c r="CY505" t="s">
        <v>1178</v>
      </c>
      <c r="CZ505" t="s">
        <v>1330</v>
      </c>
      <c r="DA505" s="121">
        <v>44294</v>
      </c>
      <c r="DB505" t="b">
        <f ca="1">IF(ISNA(VLOOKUP(表格11[[#This Row],[Item]],INDIRECT(VLOOKUP(表格11[[#This Row],[Object]],表格12[],2,FALSE)),1,FALSE)),FALSE,TRUE)</f>
        <v>0</v>
      </c>
    </row>
    <row r="506" spans="102:106">
      <c r="CX506" t="s">
        <v>1177</v>
      </c>
      <c r="CY506" t="s">
        <v>1178</v>
      </c>
      <c r="CZ506" t="s">
        <v>1331</v>
      </c>
      <c r="DA506" s="121">
        <v>44294</v>
      </c>
      <c r="DB506" t="b">
        <f ca="1">IF(ISNA(VLOOKUP(表格11[[#This Row],[Item]],INDIRECT(VLOOKUP(表格11[[#This Row],[Object]],表格12[],2,FALSE)),1,FALSE)),FALSE,TRUE)</f>
        <v>0</v>
      </c>
    </row>
    <row r="507" spans="102:106">
      <c r="CX507" t="s">
        <v>1177</v>
      </c>
      <c r="CY507" t="s">
        <v>1178</v>
      </c>
      <c r="CZ507" t="s">
        <v>1332</v>
      </c>
      <c r="DA507" s="121">
        <v>44294</v>
      </c>
      <c r="DB507" t="b">
        <f ca="1">IF(ISNA(VLOOKUP(表格11[[#This Row],[Item]],INDIRECT(VLOOKUP(表格11[[#This Row],[Object]],表格12[],2,FALSE)),1,FALSE)),FALSE,TRUE)</f>
        <v>0</v>
      </c>
    </row>
    <row r="508" spans="102:106">
      <c r="CX508" t="s">
        <v>1177</v>
      </c>
      <c r="CY508" t="s">
        <v>1178</v>
      </c>
      <c r="CZ508" t="s">
        <v>1333</v>
      </c>
      <c r="DA508" s="121">
        <v>44294</v>
      </c>
      <c r="DB508" t="b">
        <f ca="1">IF(ISNA(VLOOKUP(表格11[[#This Row],[Item]],INDIRECT(VLOOKUP(表格11[[#This Row],[Object]],表格12[],2,FALSE)),1,FALSE)),FALSE,TRUE)</f>
        <v>0</v>
      </c>
    </row>
    <row r="509" spans="102:106">
      <c r="CX509" t="s">
        <v>1177</v>
      </c>
      <c r="CY509" t="s">
        <v>1178</v>
      </c>
      <c r="CZ509" t="s">
        <v>1334</v>
      </c>
      <c r="DA509" s="121">
        <v>44294</v>
      </c>
      <c r="DB509" t="b">
        <f ca="1">IF(ISNA(VLOOKUP(表格11[[#This Row],[Item]],INDIRECT(VLOOKUP(表格11[[#This Row],[Object]],表格12[],2,FALSE)),1,FALSE)),FALSE,TRUE)</f>
        <v>0</v>
      </c>
    </row>
    <row r="510" spans="102:106">
      <c r="CX510" t="s">
        <v>1177</v>
      </c>
      <c r="CY510" t="s">
        <v>1178</v>
      </c>
      <c r="CZ510" t="s">
        <v>1335</v>
      </c>
      <c r="DA510" s="121">
        <v>44294</v>
      </c>
      <c r="DB510" t="b">
        <f ca="1">IF(ISNA(VLOOKUP(表格11[[#This Row],[Item]],INDIRECT(VLOOKUP(表格11[[#This Row],[Object]],表格12[],2,FALSE)),1,FALSE)),FALSE,TRUE)</f>
        <v>0</v>
      </c>
    </row>
    <row r="511" spans="102:106">
      <c r="CX511" t="s">
        <v>1177</v>
      </c>
      <c r="CY511" t="s">
        <v>1178</v>
      </c>
      <c r="CZ511" t="s">
        <v>1336</v>
      </c>
      <c r="DA511" s="121">
        <v>44294</v>
      </c>
      <c r="DB511" t="b">
        <f ca="1">IF(ISNA(VLOOKUP(表格11[[#This Row],[Item]],INDIRECT(VLOOKUP(表格11[[#This Row],[Object]],表格12[],2,FALSE)),1,FALSE)),FALSE,TRUE)</f>
        <v>0</v>
      </c>
    </row>
    <row r="512" spans="102:106">
      <c r="CX512" t="s">
        <v>1177</v>
      </c>
      <c r="CY512" t="s">
        <v>1178</v>
      </c>
      <c r="CZ512" t="s">
        <v>1337</v>
      </c>
      <c r="DA512" s="121">
        <v>44294</v>
      </c>
      <c r="DB512" t="b">
        <f ca="1">IF(ISNA(VLOOKUP(表格11[[#This Row],[Item]],INDIRECT(VLOOKUP(表格11[[#This Row],[Object]],表格12[],2,FALSE)),1,FALSE)),FALSE,TRUE)</f>
        <v>0</v>
      </c>
    </row>
    <row r="513" spans="102:106">
      <c r="CX513" t="s">
        <v>1177</v>
      </c>
      <c r="CY513" t="s">
        <v>1178</v>
      </c>
      <c r="CZ513" t="s">
        <v>1338</v>
      </c>
      <c r="DA513" s="121">
        <v>44294</v>
      </c>
      <c r="DB513" t="b">
        <f ca="1">IF(ISNA(VLOOKUP(表格11[[#This Row],[Item]],INDIRECT(VLOOKUP(表格11[[#This Row],[Object]],表格12[],2,FALSE)),1,FALSE)),FALSE,TRUE)</f>
        <v>0</v>
      </c>
    </row>
    <row r="514" spans="102:106">
      <c r="CX514" t="s">
        <v>1177</v>
      </c>
      <c r="CY514" t="s">
        <v>1178</v>
      </c>
      <c r="CZ514" t="s">
        <v>1339</v>
      </c>
      <c r="DA514" s="121">
        <v>44294</v>
      </c>
      <c r="DB514" t="b">
        <f ca="1">IF(ISNA(VLOOKUP(表格11[[#This Row],[Item]],INDIRECT(VLOOKUP(表格11[[#This Row],[Object]],表格12[],2,FALSE)),1,FALSE)),FALSE,TRUE)</f>
        <v>0</v>
      </c>
    </row>
    <row r="515" spans="102:106">
      <c r="CX515" t="s">
        <v>1177</v>
      </c>
      <c r="CY515" t="s">
        <v>1178</v>
      </c>
      <c r="CZ515" t="s">
        <v>1340</v>
      </c>
      <c r="DA515" s="121">
        <v>44294</v>
      </c>
      <c r="DB515" t="b">
        <f ca="1">IF(ISNA(VLOOKUP(表格11[[#This Row],[Item]],INDIRECT(VLOOKUP(表格11[[#This Row],[Object]],表格12[],2,FALSE)),1,FALSE)),FALSE,TRUE)</f>
        <v>0</v>
      </c>
    </row>
    <row r="516" spans="102:106">
      <c r="CX516" t="s">
        <v>1177</v>
      </c>
      <c r="CY516" t="s">
        <v>1178</v>
      </c>
      <c r="CZ516" t="s">
        <v>1341</v>
      </c>
      <c r="DA516" s="121">
        <v>44294</v>
      </c>
      <c r="DB516" t="b">
        <f ca="1">IF(ISNA(VLOOKUP(表格11[[#This Row],[Item]],INDIRECT(VLOOKUP(表格11[[#This Row],[Object]],表格12[],2,FALSE)),1,FALSE)),FALSE,TRUE)</f>
        <v>0</v>
      </c>
    </row>
    <row r="517" spans="102:106">
      <c r="CX517" t="s">
        <v>1177</v>
      </c>
      <c r="CY517" t="s">
        <v>1178</v>
      </c>
      <c r="CZ517" t="s">
        <v>1342</v>
      </c>
      <c r="DA517" s="121">
        <v>44294</v>
      </c>
      <c r="DB517" t="b">
        <f ca="1">IF(ISNA(VLOOKUP(表格11[[#This Row],[Item]],INDIRECT(VLOOKUP(表格11[[#This Row],[Object]],表格12[],2,FALSE)),1,FALSE)),FALSE,TRUE)</f>
        <v>0</v>
      </c>
    </row>
    <row r="518" spans="102:106">
      <c r="CX518" t="s">
        <v>1177</v>
      </c>
      <c r="CY518" t="s">
        <v>1178</v>
      </c>
      <c r="CZ518" t="s">
        <v>1343</v>
      </c>
      <c r="DA518" s="121">
        <v>44294</v>
      </c>
      <c r="DB518" t="b">
        <f ca="1">IF(ISNA(VLOOKUP(表格11[[#This Row],[Item]],INDIRECT(VLOOKUP(表格11[[#This Row],[Object]],表格12[],2,FALSE)),1,FALSE)),FALSE,TRUE)</f>
        <v>0</v>
      </c>
    </row>
    <row r="519" spans="102:106">
      <c r="CX519" t="s">
        <v>1177</v>
      </c>
      <c r="CY519" t="s">
        <v>1178</v>
      </c>
      <c r="CZ519" t="s">
        <v>1344</v>
      </c>
      <c r="DA519" s="121">
        <v>44294</v>
      </c>
      <c r="DB519" t="b">
        <f ca="1">IF(ISNA(VLOOKUP(表格11[[#This Row],[Item]],INDIRECT(VLOOKUP(表格11[[#This Row],[Object]],表格12[],2,FALSE)),1,FALSE)),FALSE,TRUE)</f>
        <v>0</v>
      </c>
    </row>
    <row r="520" spans="102:106">
      <c r="CX520" t="s">
        <v>1177</v>
      </c>
      <c r="CY520" t="s">
        <v>1178</v>
      </c>
      <c r="CZ520" t="s">
        <v>1345</v>
      </c>
      <c r="DA520" s="121">
        <v>44294</v>
      </c>
      <c r="DB520" t="b">
        <f ca="1">IF(ISNA(VLOOKUP(表格11[[#This Row],[Item]],INDIRECT(VLOOKUP(表格11[[#This Row],[Object]],表格12[],2,FALSE)),1,FALSE)),FALSE,TRUE)</f>
        <v>0</v>
      </c>
    </row>
    <row r="521" spans="102:106">
      <c r="CX521" t="s">
        <v>1177</v>
      </c>
      <c r="CY521" t="s">
        <v>1178</v>
      </c>
      <c r="CZ521" t="s">
        <v>1346</v>
      </c>
      <c r="DA521" s="121">
        <v>44294</v>
      </c>
      <c r="DB521" t="b">
        <f ca="1">IF(ISNA(VLOOKUP(表格11[[#This Row],[Item]],INDIRECT(VLOOKUP(表格11[[#This Row],[Object]],表格12[],2,FALSE)),1,FALSE)),FALSE,TRUE)</f>
        <v>0</v>
      </c>
    </row>
    <row r="522" spans="102:106">
      <c r="CX522" t="s">
        <v>1177</v>
      </c>
      <c r="CY522" t="s">
        <v>1178</v>
      </c>
      <c r="CZ522" t="s">
        <v>1347</v>
      </c>
      <c r="DA522" s="121">
        <v>44294</v>
      </c>
      <c r="DB522" t="b">
        <f ca="1">IF(ISNA(VLOOKUP(表格11[[#This Row],[Item]],INDIRECT(VLOOKUP(表格11[[#This Row],[Object]],表格12[],2,FALSE)),1,FALSE)),FALSE,TRUE)</f>
        <v>0</v>
      </c>
    </row>
    <row r="523" spans="102:106">
      <c r="CX523" t="s">
        <v>1177</v>
      </c>
      <c r="CY523" t="s">
        <v>1178</v>
      </c>
      <c r="CZ523" t="s">
        <v>1348</v>
      </c>
      <c r="DA523" s="121">
        <v>44294</v>
      </c>
      <c r="DB523" t="b">
        <f ca="1">IF(ISNA(VLOOKUP(表格11[[#This Row],[Item]],INDIRECT(VLOOKUP(表格11[[#This Row],[Object]],表格12[],2,FALSE)),1,FALSE)),FALSE,TRUE)</f>
        <v>0</v>
      </c>
    </row>
    <row r="524" spans="102:106">
      <c r="CX524" t="s">
        <v>1177</v>
      </c>
      <c r="CY524" t="s">
        <v>1178</v>
      </c>
      <c r="CZ524" t="s">
        <v>1349</v>
      </c>
      <c r="DA524" s="121">
        <v>44294</v>
      </c>
      <c r="DB524" t="b">
        <f ca="1">IF(ISNA(VLOOKUP(表格11[[#This Row],[Item]],INDIRECT(VLOOKUP(表格11[[#This Row],[Object]],表格12[],2,FALSE)),1,FALSE)),FALSE,TRUE)</f>
        <v>0</v>
      </c>
    </row>
    <row r="525" spans="102:106">
      <c r="CX525" t="s">
        <v>1177</v>
      </c>
      <c r="CY525" t="s">
        <v>1178</v>
      </c>
      <c r="CZ525" t="s">
        <v>1350</v>
      </c>
      <c r="DA525" s="121">
        <v>44294</v>
      </c>
      <c r="DB525" t="b">
        <f ca="1">IF(ISNA(VLOOKUP(表格11[[#This Row],[Item]],INDIRECT(VLOOKUP(表格11[[#This Row],[Object]],表格12[],2,FALSE)),1,FALSE)),FALSE,TRUE)</f>
        <v>0</v>
      </c>
    </row>
    <row r="526" spans="102:106">
      <c r="CX526" t="s">
        <v>1177</v>
      </c>
      <c r="CY526" t="s">
        <v>1178</v>
      </c>
      <c r="CZ526" t="s">
        <v>1351</v>
      </c>
      <c r="DA526" s="121">
        <v>44294</v>
      </c>
      <c r="DB526" t="b">
        <f ca="1">IF(ISNA(VLOOKUP(表格11[[#This Row],[Item]],INDIRECT(VLOOKUP(表格11[[#This Row],[Object]],表格12[],2,FALSE)),1,FALSE)),FALSE,TRUE)</f>
        <v>0</v>
      </c>
    </row>
    <row r="527" spans="102:106">
      <c r="CX527" t="s">
        <v>1177</v>
      </c>
      <c r="CY527" t="s">
        <v>1178</v>
      </c>
      <c r="CZ527" t="s">
        <v>1352</v>
      </c>
      <c r="DA527" s="121">
        <v>44294</v>
      </c>
      <c r="DB527" t="b">
        <f ca="1">IF(ISNA(VLOOKUP(表格11[[#This Row],[Item]],INDIRECT(VLOOKUP(表格11[[#This Row],[Object]],表格12[],2,FALSE)),1,FALSE)),FALSE,TRUE)</f>
        <v>0</v>
      </c>
    </row>
    <row r="528" spans="102:106">
      <c r="CX528" t="s">
        <v>1177</v>
      </c>
      <c r="CY528" t="s">
        <v>1178</v>
      </c>
      <c r="CZ528" t="s">
        <v>1353</v>
      </c>
      <c r="DA528" s="121">
        <v>44294</v>
      </c>
      <c r="DB528" t="b">
        <f ca="1">IF(ISNA(VLOOKUP(表格11[[#This Row],[Item]],INDIRECT(VLOOKUP(表格11[[#This Row],[Object]],表格12[],2,FALSE)),1,FALSE)),FALSE,TRUE)</f>
        <v>0</v>
      </c>
    </row>
    <row r="529" spans="102:106">
      <c r="CX529" t="s">
        <v>1177</v>
      </c>
      <c r="CY529" t="s">
        <v>1178</v>
      </c>
      <c r="CZ529" t="s">
        <v>1354</v>
      </c>
      <c r="DA529" s="121">
        <v>44294</v>
      </c>
      <c r="DB529" t="b">
        <f ca="1">IF(ISNA(VLOOKUP(表格11[[#This Row],[Item]],INDIRECT(VLOOKUP(表格11[[#This Row],[Object]],表格12[],2,FALSE)),1,FALSE)),FALSE,TRUE)</f>
        <v>0</v>
      </c>
    </row>
    <row r="530" spans="102:106">
      <c r="CX530" t="s">
        <v>1177</v>
      </c>
      <c r="CY530" t="s">
        <v>1178</v>
      </c>
      <c r="CZ530" t="s">
        <v>1355</v>
      </c>
      <c r="DA530" s="121">
        <v>44294</v>
      </c>
      <c r="DB530" t="b">
        <f ca="1">IF(ISNA(VLOOKUP(表格11[[#This Row],[Item]],INDIRECT(VLOOKUP(表格11[[#This Row],[Object]],表格12[],2,FALSE)),1,FALSE)),FALSE,TRUE)</f>
        <v>0</v>
      </c>
    </row>
    <row r="531" spans="102:106">
      <c r="CX531" t="s">
        <v>1177</v>
      </c>
      <c r="CY531" t="s">
        <v>1178</v>
      </c>
      <c r="CZ531" t="s">
        <v>1356</v>
      </c>
      <c r="DA531" s="121">
        <v>44294</v>
      </c>
      <c r="DB531" t="b">
        <f ca="1">IF(ISNA(VLOOKUP(表格11[[#This Row],[Item]],INDIRECT(VLOOKUP(表格11[[#This Row],[Object]],表格12[],2,FALSE)),1,FALSE)),FALSE,TRUE)</f>
        <v>0</v>
      </c>
    </row>
    <row r="532" spans="102:106">
      <c r="CX532" t="s">
        <v>1177</v>
      </c>
      <c r="CY532" t="s">
        <v>1178</v>
      </c>
      <c r="CZ532" t="s">
        <v>1357</v>
      </c>
      <c r="DA532" s="121">
        <v>44294</v>
      </c>
      <c r="DB532" t="b">
        <f ca="1">IF(ISNA(VLOOKUP(表格11[[#This Row],[Item]],INDIRECT(VLOOKUP(表格11[[#This Row],[Object]],表格12[],2,FALSE)),1,FALSE)),FALSE,TRUE)</f>
        <v>0</v>
      </c>
    </row>
    <row r="533" spans="102:106">
      <c r="CX533" t="s">
        <v>1177</v>
      </c>
      <c r="CY533" t="s">
        <v>1178</v>
      </c>
      <c r="CZ533" t="s">
        <v>1358</v>
      </c>
      <c r="DA533" s="121">
        <v>44294</v>
      </c>
      <c r="DB533" t="b">
        <f ca="1">IF(ISNA(VLOOKUP(表格11[[#This Row],[Item]],INDIRECT(VLOOKUP(表格11[[#This Row],[Object]],表格12[],2,FALSE)),1,FALSE)),FALSE,TRUE)</f>
        <v>0</v>
      </c>
    </row>
    <row r="534" spans="102:106">
      <c r="CX534" t="s">
        <v>1177</v>
      </c>
      <c r="CY534" t="s">
        <v>1178</v>
      </c>
      <c r="CZ534" t="s">
        <v>1359</v>
      </c>
      <c r="DA534" s="121">
        <v>44294</v>
      </c>
      <c r="DB534" t="b">
        <f ca="1">IF(ISNA(VLOOKUP(表格11[[#This Row],[Item]],INDIRECT(VLOOKUP(表格11[[#This Row],[Object]],表格12[],2,FALSE)),1,FALSE)),FALSE,TRUE)</f>
        <v>0</v>
      </c>
    </row>
    <row r="535" spans="102:106">
      <c r="CX535" t="s">
        <v>1177</v>
      </c>
      <c r="CY535" t="s">
        <v>1178</v>
      </c>
      <c r="CZ535" t="s">
        <v>1360</v>
      </c>
      <c r="DA535" s="121">
        <v>44294</v>
      </c>
      <c r="DB535" t="b">
        <f ca="1">IF(ISNA(VLOOKUP(表格11[[#This Row],[Item]],INDIRECT(VLOOKUP(表格11[[#This Row],[Object]],表格12[],2,FALSE)),1,FALSE)),FALSE,TRUE)</f>
        <v>0</v>
      </c>
    </row>
    <row r="536" spans="102:106">
      <c r="CX536" t="s">
        <v>1177</v>
      </c>
      <c r="CY536" t="s">
        <v>1178</v>
      </c>
      <c r="CZ536" t="s">
        <v>1361</v>
      </c>
      <c r="DA536" s="121">
        <v>44294</v>
      </c>
      <c r="DB536" t="b">
        <f ca="1">IF(ISNA(VLOOKUP(表格11[[#This Row],[Item]],INDIRECT(VLOOKUP(表格11[[#This Row],[Object]],表格12[],2,FALSE)),1,FALSE)),FALSE,TRUE)</f>
        <v>0</v>
      </c>
    </row>
    <row r="537" spans="102:106">
      <c r="CX537" t="s">
        <v>1177</v>
      </c>
      <c r="CY537" t="s">
        <v>1178</v>
      </c>
      <c r="CZ537" t="s">
        <v>1362</v>
      </c>
      <c r="DA537" s="121">
        <v>44294</v>
      </c>
      <c r="DB537" t="b">
        <f ca="1">IF(ISNA(VLOOKUP(表格11[[#This Row],[Item]],INDIRECT(VLOOKUP(表格11[[#This Row],[Object]],表格12[],2,FALSE)),1,FALSE)),FALSE,TRUE)</f>
        <v>0</v>
      </c>
    </row>
    <row r="538" spans="102:106">
      <c r="CX538" t="s">
        <v>1177</v>
      </c>
      <c r="CY538" t="s">
        <v>1178</v>
      </c>
      <c r="CZ538" t="s">
        <v>1363</v>
      </c>
      <c r="DA538" s="121">
        <v>44294</v>
      </c>
      <c r="DB538" t="b">
        <f ca="1">IF(ISNA(VLOOKUP(表格11[[#This Row],[Item]],INDIRECT(VLOOKUP(表格11[[#This Row],[Object]],表格12[],2,FALSE)),1,FALSE)),FALSE,TRUE)</f>
        <v>0</v>
      </c>
    </row>
    <row r="539" spans="102:106">
      <c r="CX539" t="s">
        <v>1177</v>
      </c>
      <c r="CY539" t="s">
        <v>1178</v>
      </c>
      <c r="CZ539" t="s">
        <v>1364</v>
      </c>
      <c r="DA539" s="121">
        <v>44294</v>
      </c>
      <c r="DB539" t="b">
        <f ca="1">IF(ISNA(VLOOKUP(表格11[[#This Row],[Item]],INDIRECT(VLOOKUP(表格11[[#This Row],[Object]],表格12[],2,FALSE)),1,FALSE)),FALSE,TRUE)</f>
        <v>0</v>
      </c>
    </row>
    <row r="540" spans="102:106">
      <c r="CX540" t="s">
        <v>1177</v>
      </c>
      <c r="CY540" t="s">
        <v>1178</v>
      </c>
      <c r="CZ540" t="s">
        <v>1365</v>
      </c>
      <c r="DA540" s="121">
        <v>44294</v>
      </c>
      <c r="DB540" t="b">
        <f ca="1">IF(ISNA(VLOOKUP(表格11[[#This Row],[Item]],INDIRECT(VLOOKUP(表格11[[#This Row],[Object]],表格12[],2,FALSE)),1,FALSE)),FALSE,TRUE)</f>
        <v>0</v>
      </c>
    </row>
    <row r="541" spans="102:106">
      <c r="CX541" t="s">
        <v>1177</v>
      </c>
      <c r="CY541" t="s">
        <v>1178</v>
      </c>
      <c r="CZ541" t="s">
        <v>1366</v>
      </c>
      <c r="DA541" s="121">
        <v>44294</v>
      </c>
      <c r="DB541" t="b">
        <f ca="1">IF(ISNA(VLOOKUP(表格11[[#This Row],[Item]],INDIRECT(VLOOKUP(表格11[[#This Row],[Object]],表格12[],2,FALSE)),1,FALSE)),FALSE,TRUE)</f>
        <v>0</v>
      </c>
    </row>
    <row r="542" spans="102:106">
      <c r="CX542" t="s">
        <v>1177</v>
      </c>
      <c r="CY542" t="s">
        <v>1178</v>
      </c>
      <c r="CZ542" t="s">
        <v>1367</v>
      </c>
      <c r="DA542" s="121">
        <v>44294</v>
      </c>
      <c r="DB542" t="b">
        <f ca="1">IF(ISNA(VLOOKUP(表格11[[#This Row],[Item]],INDIRECT(VLOOKUP(表格11[[#This Row],[Object]],表格12[],2,FALSE)),1,FALSE)),FALSE,TRUE)</f>
        <v>0</v>
      </c>
    </row>
    <row r="543" spans="102:106">
      <c r="CX543" t="s">
        <v>1177</v>
      </c>
      <c r="CY543" t="s">
        <v>1178</v>
      </c>
      <c r="CZ543" t="s">
        <v>1368</v>
      </c>
      <c r="DA543" s="121">
        <v>44294</v>
      </c>
      <c r="DB543" t="b">
        <f ca="1">IF(ISNA(VLOOKUP(表格11[[#This Row],[Item]],INDIRECT(VLOOKUP(表格11[[#This Row],[Object]],表格12[],2,FALSE)),1,FALSE)),FALSE,TRUE)</f>
        <v>0</v>
      </c>
    </row>
    <row r="544" spans="102:106">
      <c r="CX544" t="s">
        <v>1177</v>
      </c>
      <c r="CY544" t="s">
        <v>1178</v>
      </c>
      <c r="CZ544" t="s">
        <v>1369</v>
      </c>
      <c r="DA544" s="121">
        <v>44294</v>
      </c>
      <c r="DB544" t="b">
        <f ca="1">IF(ISNA(VLOOKUP(表格11[[#This Row],[Item]],INDIRECT(VLOOKUP(表格11[[#This Row],[Object]],表格12[],2,FALSE)),1,FALSE)),FALSE,TRUE)</f>
        <v>0</v>
      </c>
    </row>
    <row r="545" spans="102:106">
      <c r="CX545" t="s">
        <v>1177</v>
      </c>
      <c r="CY545" t="s">
        <v>1178</v>
      </c>
      <c r="CZ545" t="s">
        <v>1370</v>
      </c>
      <c r="DA545" s="121">
        <v>44294</v>
      </c>
      <c r="DB545" t="b">
        <f ca="1">IF(ISNA(VLOOKUP(表格11[[#This Row],[Item]],INDIRECT(VLOOKUP(表格11[[#This Row],[Object]],表格12[],2,FALSE)),1,FALSE)),FALSE,TRUE)</f>
        <v>0</v>
      </c>
    </row>
    <row r="546" spans="102:106">
      <c r="CX546" t="s">
        <v>1177</v>
      </c>
      <c r="CY546" t="s">
        <v>1178</v>
      </c>
      <c r="CZ546" t="s">
        <v>1371</v>
      </c>
      <c r="DA546" s="121">
        <v>44294</v>
      </c>
      <c r="DB546" t="b">
        <f ca="1">IF(ISNA(VLOOKUP(表格11[[#This Row],[Item]],INDIRECT(VLOOKUP(表格11[[#This Row],[Object]],表格12[],2,FALSE)),1,FALSE)),FALSE,TRUE)</f>
        <v>0</v>
      </c>
    </row>
    <row r="547" spans="102:106">
      <c r="CX547" t="s">
        <v>1177</v>
      </c>
      <c r="CY547" t="s">
        <v>1178</v>
      </c>
      <c r="CZ547" t="s">
        <v>1372</v>
      </c>
      <c r="DA547" s="121">
        <v>44294</v>
      </c>
      <c r="DB547" t="b">
        <f ca="1">IF(ISNA(VLOOKUP(表格11[[#This Row],[Item]],INDIRECT(VLOOKUP(表格11[[#This Row],[Object]],表格12[],2,FALSE)),1,FALSE)),FALSE,TRUE)</f>
        <v>0</v>
      </c>
    </row>
    <row r="548" spans="102:106">
      <c r="CX548" t="s">
        <v>1177</v>
      </c>
      <c r="CY548" t="s">
        <v>1178</v>
      </c>
      <c r="CZ548" t="s">
        <v>1373</v>
      </c>
      <c r="DA548" s="121">
        <v>44294</v>
      </c>
      <c r="DB548" t="b">
        <f ca="1">IF(ISNA(VLOOKUP(表格11[[#This Row],[Item]],INDIRECT(VLOOKUP(表格11[[#This Row],[Object]],表格12[],2,FALSE)),1,FALSE)),FALSE,TRUE)</f>
        <v>0</v>
      </c>
    </row>
    <row r="549" spans="102:106">
      <c r="CX549" t="s">
        <v>1177</v>
      </c>
      <c r="CY549" t="s">
        <v>1178</v>
      </c>
      <c r="CZ549" t="s">
        <v>1374</v>
      </c>
      <c r="DA549" s="121">
        <v>44294</v>
      </c>
      <c r="DB549" t="b">
        <f ca="1">IF(ISNA(VLOOKUP(表格11[[#This Row],[Item]],INDIRECT(VLOOKUP(表格11[[#This Row],[Object]],表格12[],2,FALSE)),1,FALSE)),FALSE,TRUE)</f>
        <v>0</v>
      </c>
    </row>
    <row r="550" spans="102:106">
      <c r="CX550" t="s">
        <v>1177</v>
      </c>
      <c r="CY550" t="s">
        <v>1178</v>
      </c>
      <c r="CZ550" t="s">
        <v>1375</v>
      </c>
      <c r="DA550" s="121">
        <v>44294</v>
      </c>
      <c r="DB550" t="b">
        <f ca="1">IF(ISNA(VLOOKUP(表格11[[#This Row],[Item]],INDIRECT(VLOOKUP(表格11[[#This Row],[Object]],表格12[],2,FALSE)),1,FALSE)),FALSE,TRUE)</f>
        <v>0</v>
      </c>
    </row>
    <row r="551" spans="102:106">
      <c r="CX551" t="s">
        <v>1177</v>
      </c>
      <c r="CY551" t="s">
        <v>1178</v>
      </c>
      <c r="CZ551" t="s">
        <v>1376</v>
      </c>
      <c r="DA551" s="121">
        <v>44294</v>
      </c>
      <c r="DB551" t="b">
        <f ca="1">IF(ISNA(VLOOKUP(表格11[[#This Row],[Item]],INDIRECT(VLOOKUP(表格11[[#This Row],[Object]],表格12[],2,FALSE)),1,FALSE)),FALSE,TRUE)</f>
        <v>0</v>
      </c>
    </row>
    <row r="552" spans="102:106">
      <c r="CX552" t="s">
        <v>1177</v>
      </c>
      <c r="CY552" t="s">
        <v>1178</v>
      </c>
      <c r="CZ552" t="s">
        <v>1377</v>
      </c>
      <c r="DA552" s="121">
        <v>44294</v>
      </c>
      <c r="DB552" t="b">
        <f ca="1">IF(ISNA(VLOOKUP(表格11[[#This Row],[Item]],INDIRECT(VLOOKUP(表格11[[#This Row],[Object]],表格12[],2,FALSE)),1,FALSE)),FALSE,TRUE)</f>
        <v>0</v>
      </c>
    </row>
    <row r="553" spans="102:106">
      <c r="CX553" t="s">
        <v>1177</v>
      </c>
      <c r="CY553" t="s">
        <v>1178</v>
      </c>
      <c r="CZ553" t="s">
        <v>1378</v>
      </c>
      <c r="DA553" s="121">
        <v>44294</v>
      </c>
      <c r="DB553" t="b">
        <f ca="1">IF(ISNA(VLOOKUP(表格11[[#This Row],[Item]],INDIRECT(VLOOKUP(表格11[[#This Row],[Object]],表格12[],2,FALSE)),1,FALSE)),FALSE,TRUE)</f>
        <v>0</v>
      </c>
    </row>
    <row r="554" spans="102:106">
      <c r="CX554" t="s">
        <v>1177</v>
      </c>
      <c r="CY554" t="s">
        <v>1178</v>
      </c>
      <c r="CZ554" t="s">
        <v>1379</v>
      </c>
      <c r="DA554" s="121">
        <v>44294</v>
      </c>
      <c r="DB554" t="b">
        <f ca="1">IF(ISNA(VLOOKUP(表格11[[#This Row],[Item]],INDIRECT(VLOOKUP(表格11[[#This Row],[Object]],表格12[],2,FALSE)),1,FALSE)),FALSE,TRUE)</f>
        <v>0</v>
      </c>
    </row>
    <row r="555" spans="102:106">
      <c r="CX555" t="s">
        <v>1177</v>
      </c>
      <c r="CY555" t="s">
        <v>1178</v>
      </c>
      <c r="CZ555" t="s">
        <v>1380</v>
      </c>
      <c r="DA555" s="121">
        <v>44294</v>
      </c>
      <c r="DB555" t="b">
        <f ca="1">IF(ISNA(VLOOKUP(表格11[[#This Row],[Item]],INDIRECT(VLOOKUP(表格11[[#This Row],[Object]],表格12[],2,FALSE)),1,FALSE)),FALSE,TRUE)</f>
        <v>0</v>
      </c>
    </row>
    <row r="556" spans="102:106">
      <c r="CX556" t="s">
        <v>1177</v>
      </c>
      <c r="CY556" t="s">
        <v>1178</v>
      </c>
      <c r="CZ556" t="s">
        <v>1381</v>
      </c>
      <c r="DA556" s="121">
        <v>44294</v>
      </c>
      <c r="DB556" t="b">
        <f ca="1">IF(ISNA(VLOOKUP(表格11[[#This Row],[Item]],INDIRECT(VLOOKUP(表格11[[#This Row],[Object]],表格12[],2,FALSE)),1,FALSE)),FALSE,TRUE)</f>
        <v>0</v>
      </c>
    </row>
    <row r="557" spans="102:106">
      <c r="CX557" t="s">
        <v>1177</v>
      </c>
      <c r="CY557" t="s">
        <v>1178</v>
      </c>
      <c r="CZ557" t="s">
        <v>1382</v>
      </c>
      <c r="DA557" s="121">
        <v>44294</v>
      </c>
      <c r="DB557" t="b">
        <f ca="1">IF(ISNA(VLOOKUP(表格11[[#This Row],[Item]],INDIRECT(VLOOKUP(表格11[[#This Row],[Object]],表格12[],2,FALSE)),1,FALSE)),FALSE,TRUE)</f>
        <v>0</v>
      </c>
    </row>
    <row r="558" spans="102:106">
      <c r="CX558" t="s">
        <v>1177</v>
      </c>
      <c r="CY558" t="s">
        <v>1178</v>
      </c>
      <c r="CZ558" t="s">
        <v>1383</v>
      </c>
      <c r="DA558" s="121">
        <v>44294</v>
      </c>
      <c r="DB558" t="b">
        <f ca="1">IF(ISNA(VLOOKUP(表格11[[#This Row],[Item]],INDIRECT(VLOOKUP(表格11[[#This Row],[Object]],表格12[],2,FALSE)),1,FALSE)),FALSE,TRUE)</f>
        <v>0</v>
      </c>
    </row>
    <row r="559" spans="102:106">
      <c r="CX559" t="s">
        <v>1177</v>
      </c>
      <c r="CY559" t="s">
        <v>1178</v>
      </c>
      <c r="CZ559" t="s">
        <v>1384</v>
      </c>
      <c r="DA559" s="121">
        <v>44294</v>
      </c>
      <c r="DB559" t="b">
        <f ca="1">IF(ISNA(VLOOKUP(表格11[[#This Row],[Item]],INDIRECT(VLOOKUP(表格11[[#This Row],[Object]],表格12[],2,FALSE)),1,FALSE)),FALSE,TRUE)</f>
        <v>0</v>
      </c>
    </row>
    <row r="560" spans="102:106">
      <c r="CX560" t="s">
        <v>1177</v>
      </c>
      <c r="CY560" t="s">
        <v>1178</v>
      </c>
      <c r="CZ560" t="s">
        <v>1385</v>
      </c>
      <c r="DA560" s="121">
        <v>44294</v>
      </c>
      <c r="DB560" t="b">
        <f ca="1">IF(ISNA(VLOOKUP(表格11[[#This Row],[Item]],INDIRECT(VLOOKUP(表格11[[#This Row],[Object]],表格12[],2,FALSE)),1,FALSE)),FALSE,TRUE)</f>
        <v>0</v>
      </c>
    </row>
    <row r="561" spans="102:106">
      <c r="CX561" t="s">
        <v>1177</v>
      </c>
      <c r="CY561" t="s">
        <v>1178</v>
      </c>
      <c r="CZ561" t="s">
        <v>959</v>
      </c>
      <c r="DA561" s="121">
        <v>44294</v>
      </c>
      <c r="DB561" t="b">
        <f ca="1">IF(ISNA(VLOOKUP(表格11[[#This Row],[Item]],INDIRECT(VLOOKUP(表格11[[#This Row],[Object]],表格12[],2,FALSE)),1,FALSE)),FALSE,TRUE)</f>
        <v>0</v>
      </c>
    </row>
    <row r="562" spans="102:106">
      <c r="CX562" t="s">
        <v>1177</v>
      </c>
      <c r="CY562" t="s">
        <v>1178</v>
      </c>
      <c r="CZ562" t="s">
        <v>1386</v>
      </c>
      <c r="DA562" s="121">
        <v>44294</v>
      </c>
      <c r="DB562" t="b">
        <f ca="1">IF(ISNA(VLOOKUP(表格11[[#This Row],[Item]],INDIRECT(VLOOKUP(表格11[[#This Row],[Object]],表格12[],2,FALSE)),1,FALSE)),FALSE,TRUE)</f>
        <v>0</v>
      </c>
    </row>
    <row r="563" spans="102:106">
      <c r="CX563" t="s">
        <v>1177</v>
      </c>
      <c r="CY563" t="s">
        <v>1178</v>
      </c>
      <c r="CZ563" t="s">
        <v>1387</v>
      </c>
      <c r="DA563" s="121">
        <v>44294</v>
      </c>
      <c r="DB563" t="b">
        <f ca="1">IF(ISNA(VLOOKUP(表格11[[#This Row],[Item]],INDIRECT(VLOOKUP(表格11[[#This Row],[Object]],表格12[],2,FALSE)),1,FALSE)),FALSE,TRUE)</f>
        <v>0</v>
      </c>
    </row>
    <row r="564" spans="102:106">
      <c r="CX564" t="s">
        <v>1177</v>
      </c>
      <c r="CY564" t="s">
        <v>1178</v>
      </c>
      <c r="CZ564" t="s">
        <v>1388</v>
      </c>
      <c r="DA564" s="121">
        <v>44294</v>
      </c>
      <c r="DB564" t="b">
        <f ca="1">IF(ISNA(VLOOKUP(表格11[[#This Row],[Item]],INDIRECT(VLOOKUP(表格11[[#This Row],[Object]],表格12[],2,FALSE)),1,FALSE)),FALSE,TRUE)</f>
        <v>0</v>
      </c>
    </row>
    <row r="565" spans="102:106">
      <c r="CX565" t="s">
        <v>1177</v>
      </c>
      <c r="CY565" t="s">
        <v>1178</v>
      </c>
      <c r="CZ565" t="s">
        <v>1389</v>
      </c>
      <c r="DA565" s="121">
        <v>44294</v>
      </c>
      <c r="DB565" t="b">
        <f ca="1">IF(ISNA(VLOOKUP(表格11[[#This Row],[Item]],INDIRECT(VLOOKUP(表格11[[#This Row],[Object]],表格12[],2,FALSE)),1,FALSE)),FALSE,TRUE)</f>
        <v>0</v>
      </c>
    </row>
    <row r="566" spans="102:106">
      <c r="CX566" t="s">
        <v>1177</v>
      </c>
      <c r="CY566" t="s">
        <v>1178</v>
      </c>
      <c r="CZ566" t="s">
        <v>1390</v>
      </c>
      <c r="DA566" s="121">
        <v>44294</v>
      </c>
      <c r="DB566" t="b">
        <f ca="1">IF(ISNA(VLOOKUP(表格11[[#This Row],[Item]],INDIRECT(VLOOKUP(表格11[[#This Row],[Object]],表格12[],2,FALSE)),1,FALSE)),FALSE,TRUE)</f>
        <v>0</v>
      </c>
    </row>
    <row r="567" spans="102:106">
      <c r="CX567" t="s">
        <v>1177</v>
      </c>
      <c r="CY567" t="s">
        <v>1178</v>
      </c>
      <c r="CZ567" t="s">
        <v>1391</v>
      </c>
      <c r="DA567" s="121">
        <v>44294</v>
      </c>
      <c r="DB567" t="b">
        <f ca="1">IF(ISNA(VLOOKUP(表格11[[#This Row],[Item]],INDIRECT(VLOOKUP(表格11[[#This Row],[Object]],表格12[],2,FALSE)),1,FALSE)),FALSE,TRUE)</f>
        <v>0</v>
      </c>
    </row>
    <row r="568" spans="102:106">
      <c r="CX568" t="s">
        <v>1177</v>
      </c>
      <c r="CY568" t="s">
        <v>1178</v>
      </c>
      <c r="CZ568" t="s">
        <v>1392</v>
      </c>
      <c r="DA568" s="121">
        <v>44294</v>
      </c>
      <c r="DB568" t="b">
        <f ca="1">IF(ISNA(VLOOKUP(表格11[[#This Row],[Item]],INDIRECT(VLOOKUP(表格11[[#This Row],[Object]],表格12[],2,FALSE)),1,FALSE)),FALSE,TRUE)</f>
        <v>0</v>
      </c>
    </row>
    <row r="569" spans="102:106">
      <c r="CX569" t="s">
        <v>1177</v>
      </c>
      <c r="CY569" t="s">
        <v>1178</v>
      </c>
      <c r="CZ569" t="s">
        <v>1393</v>
      </c>
      <c r="DA569" s="121">
        <v>44294</v>
      </c>
      <c r="DB569" t="b">
        <f ca="1">IF(ISNA(VLOOKUP(表格11[[#This Row],[Item]],INDIRECT(VLOOKUP(表格11[[#This Row],[Object]],表格12[],2,FALSE)),1,FALSE)),FALSE,TRUE)</f>
        <v>0</v>
      </c>
    </row>
    <row r="570" spans="102:106">
      <c r="CX570" t="s">
        <v>1177</v>
      </c>
      <c r="CY570" t="s">
        <v>1178</v>
      </c>
      <c r="CZ570" t="s">
        <v>1394</v>
      </c>
      <c r="DA570" s="121">
        <v>44294</v>
      </c>
      <c r="DB570" t="b">
        <f ca="1">IF(ISNA(VLOOKUP(表格11[[#This Row],[Item]],INDIRECT(VLOOKUP(表格11[[#This Row],[Object]],表格12[],2,FALSE)),1,FALSE)),FALSE,TRUE)</f>
        <v>0</v>
      </c>
    </row>
    <row r="571" spans="102:106">
      <c r="CX571" t="s">
        <v>1177</v>
      </c>
      <c r="CY571" t="s">
        <v>1178</v>
      </c>
      <c r="CZ571" t="s">
        <v>1395</v>
      </c>
      <c r="DA571" s="121">
        <v>44294</v>
      </c>
      <c r="DB571" t="b">
        <f ca="1">IF(ISNA(VLOOKUP(表格11[[#This Row],[Item]],INDIRECT(VLOOKUP(表格11[[#This Row],[Object]],表格12[],2,FALSE)),1,FALSE)),FALSE,TRUE)</f>
        <v>0</v>
      </c>
    </row>
    <row r="572" spans="102:106">
      <c r="CX572" t="s">
        <v>1177</v>
      </c>
      <c r="CY572" t="s">
        <v>1178</v>
      </c>
      <c r="CZ572" t="s">
        <v>1396</v>
      </c>
      <c r="DA572" s="121">
        <v>44294</v>
      </c>
      <c r="DB572" t="b">
        <f ca="1">IF(ISNA(VLOOKUP(表格11[[#This Row],[Item]],INDIRECT(VLOOKUP(表格11[[#This Row],[Object]],表格12[],2,FALSE)),1,FALSE)),FALSE,TRUE)</f>
        <v>0</v>
      </c>
    </row>
    <row r="573" spans="102:106">
      <c r="CX573" t="s">
        <v>1177</v>
      </c>
      <c r="CY573" t="s">
        <v>1178</v>
      </c>
      <c r="CZ573" t="s">
        <v>1397</v>
      </c>
      <c r="DA573" s="121">
        <v>44294</v>
      </c>
      <c r="DB573" t="b">
        <f ca="1">IF(ISNA(VLOOKUP(表格11[[#This Row],[Item]],INDIRECT(VLOOKUP(表格11[[#This Row],[Object]],表格12[],2,FALSE)),1,FALSE)),FALSE,TRUE)</f>
        <v>0</v>
      </c>
    </row>
    <row r="574" spans="102:106">
      <c r="CX574" t="s">
        <v>1177</v>
      </c>
      <c r="CY574" t="s">
        <v>1178</v>
      </c>
      <c r="CZ574" t="s">
        <v>1398</v>
      </c>
      <c r="DA574" s="121">
        <v>44294</v>
      </c>
      <c r="DB574" t="b">
        <f ca="1">IF(ISNA(VLOOKUP(表格11[[#This Row],[Item]],INDIRECT(VLOOKUP(表格11[[#This Row],[Object]],表格12[],2,FALSE)),1,FALSE)),FALSE,TRUE)</f>
        <v>0</v>
      </c>
    </row>
    <row r="575" spans="102:106">
      <c r="CX575" t="s">
        <v>1177</v>
      </c>
      <c r="CY575" t="s">
        <v>1178</v>
      </c>
      <c r="CZ575" t="s">
        <v>1399</v>
      </c>
      <c r="DA575" s="121">
        <v>44294</v>
      </c>
      <c r="DB575" t="b">
        <f ca="1">IF(ISNA(VLOOKUP(表格11[[#This Row],[Item]],INDIRECT(VLOOKUP(表格11[[#This Row],[Object]],表格12[],2,FALSE)),1,FALSE)),FALSE,TRUE)</f>
        <v>0</v>
      </c>
    </row>
    <row r="576" spans="102:106">
      <c r="CX576" t="s">
        <v>1177</v>
      </c>
      <c r="CY576" t="s">
        <v>1178</v>
      </c>
      <c r="CZ576" t="s">
        <v>1400</v>
      </c>
      <c r="DA576" s="121">
        <v>44294</v>
      </c>
      <c r="DB576" t="b">
        <f ca="1">IF(ISNA(VLOOKUP(表格11[[#This Row],[Item]],INDIRECT(VLOOKUP(表格11[[#This Row],[Object]],表格12[],2,FALSE)),1,FALSE)),FALSE,TRUE)</f>
        <v>0</v>
      </c>
    </row>
    <row r="577" spans="102:106">
      <c r="CX577" t="s">
        <v>1177</v>
      </c>
      <c r="CY577" t="s">
        <v>1178</v>
      </c>
      <c r="CZ577" t="s">
        <v>1401</v>
      </c>
      <c r="DA577" s="121">
        <v>44294</v>
      </c>
      <c r="DB577" t="b">
        <f ca="1">IF(ISNA(VLOOKUP(表格11[[#This Row],[Item]],INDIRECT(VLOOKUP(表格11[[#This Row],[Object]],表格12[],2,FALSE)),1,FALSE)),FALSE,TRUE)</f>
        <v>0</v>
      </c>
    </row>
    <row r="578" spans="102:106">
      <c r="CX578" t="s">
        <v>1177</v>
      </c>
      <c r="CY578" t="s">
        <v>1178</v>
      </c>
      <c r="CZ578" t="s">
        <v>1402</v>
      </c>
      <c r="DA578" s="121">
        <v>44294</v>
      </c>
      <c r="DB578" t="b">
        <f ca="1">IF(ISNA(VLOOKUP(表格11[[#This Row],[Item]],INDIRECT(VLOOKUP(表格11[[#This Row],[Object]],表格12[],2,FALSE)),1,FALSE)),FALSE,TRUE)</f>
        <v>0</v>
      </c>
    </row>
    <row r="579" spans="102:106">
      <c r="CX579" t="s">
        <v>1177</v>
      </c>
      <c r="CY579" t="s">
        <v>1178</v>
      </c>
      <c r="CZ579" t="s">
        <v>1403</v>
      </c>
      <c r="DA579" s="121">
        <v>44294</v>
      </c>
      <c r="DB579" t="b">
        <f ca="1">IF(ISNA(VLOOKUP(表格11[[#This Row],[Item]],INDIRECT(VLOOKUP(表格11[[#This Row],[Object]],表格12[],2,FALSE)),1,FALSE)),FALSE,TRUE)</f>
        <v>0</v>
      </c>
    </row>
    <row r="580" spans="102:106">
      <c r="CX580" t="s">
        <v>1177</v>
      </c>
      <c r="CY580" t="s">
        <v>1178</v>
      </c>
      <c r="CZ580" t="s">
        <v>1404</v>
      </c>
      <c r="DA580" s="121">
        <v>44294</v>
      </c>
      <c r="DB580" t="b">
        <f ca="1">IF(ISNA(VLOOKUP(表格11[[#This Row],[Item]],INDIRECT(VLOOKUP(表格11[[#This Row],[Object]],表格12[],2,FALSE)),1,FALSE)),FALSE,TRUE)</f>
        <v>0</v>
      </c>
    </row>
    <row r="581" spans="102:106">
      <c r="CX581" t="s">
        <v>1177</v>
      </c>
      <c r="CY581" t="s">
        <v>1178</v>
      </c>
      <c r="CZ581" t="s">
        <v>1405</v>
      </c>
      <c r="DA581" s="121">
        <v>44294</v>
      </c>
      <c r="DB581" t="b">
        <f ca="1">IF(ISNA(VLOOKUP(表格11[[#This Row],[Item]],INDIRECT(VLOOKUP(表格11[[#This Row],[Object]],表格12[],2,FALSE)),1,FALSE)),FALSE,TRUE)</f>
        <v>0</v>
      </c>
    </row>
    <row r="582" spans="102:106">
      <c r="CX582" t="s">
        <v>1177</v>
      </c>
      <c r="CY582" t="s">
        <v>1178</v>
      </c>
      <c r="CZ582" t="s">
        <v>1406</v>
      </c>
      <c r="DA582" s="121">
        <v>44294</v>
      </c>
      <c r="DB582" t="b">
        <f ca="1">IF(ISNA(VLOOKUP(表格11[[#This Row],[Item]],INDIRECT(VLOOKUP(表格11[[#This Row],[Object]],表格12[],2,FALSE)),1,FALSE)),FALSE,TRUE)</f>
        <v>0</v>
      </c>
    </row>
    <row r="583" spans="102:106">
      <c r="CX583" t="s">
        <v>1177</v>
      </c>
      <c r="CY583" t="s">
        <v>1178</v>
      </c>
      <c r="CZ583" t="s">
        <v>1407</v>
      </c>
      <c r="DA583" s="121">
        <v>44294</v>
      </c>
      <c r="DB583" t="b">
        <f ca="1">IF(ISNA(VLOOKUP(表格11[[#This Row],[Item]],INDIRECT(VLOOKUP(表格11[[#This Row],[Object]],表格12[],2,FALSE)),1,FALSE)),FALSE,TRUE)</f>
        <v>0</v>
      </c>
    </row>
    <row r="584" spans="102:106">
      <c r="CX584" t="s">
        <v>1177</v>
      </c>
      <c r="CY584" t="s">
        <v>1178</v>
      </c>
      <c r="CZ584" t="s">
        <v>1408</v>
      </c>
      <c r="DA584" s="121">
        <v>44294</v>
      </c>
      <c r="DB584" t="b">
        <f ca="1">IF(ISNA(VLOOKUP(表格11[[#This Row],[Item]],INDIRECT(VLOOKUP(表格11[[#This Row],[Object]],表格12[],2,FALSE)),1,FALSE)),FALSE,TRUE)</f>
        <v>0</v>
      </c>
    </row>
    <row r="585" spans="102:106">
      <c r="CX585" t="s">
        <v>1177</v>
      </c>
      <c r="CY585" t="s">
        <v>1178</v>
      </c>
      <c r="CZ585" t="s">
        <v>1409</v>
      </c>
      <c r="DA585" s="121">
        <v>44294</v>
      </c>
      <c r="DB585" t="b">
        <f ca="1">IF(ISNA(VLOOKUP(表格11[[#This Row],[Item]],INDIRECT(VLOOKUP(表格11[[#This Row],[Object]],表格12[],2,FALSE)),1,FALSE)),FALSE,TRUE)</f>
        <v>0</v>
      </c>
    </row>
    <row r="586" spans="102:106">
      <c r="CX586" t="s">
        <v>1177</v>
      </c>
      <c r="CY586" t="s">
        <v>1178</v>
      </c>
      <c r="CZ586" t="s">
        <v>1410</v>
      </c>
      <c r="DA586" s="121">
        <v>44294</v>
      </c>
      <c r="DB586" t="b">
        <f ca="1">IF(ISNA(VLOOKUP(表格11[[#This Row],[Item]],INDIRECT(VLOOKUP(表格11[[#This Row],[Object]],表格12[],2,FALSE)),1,FALSE)),FALSE,TRUE)</f>
        <v>0</v>
      </c>
    </row>
    <row r="587" spans="102:106">
      <c r="CX587" t="s">
        <v>1177</v>
      </c>
      <c r="CY587" t="s">
        <v>1178</v>
      </c>
      <c r="CZ587" t="s">
        <v>1411</v>
      </c>
      <c r="DA587" s="121">
        <v>44294</v>
      </c>
      <c r="DB587" t="b">
        <f ca="1">IF(ISNA(VLOOKUP(表格11[[#This Row],[Item]],INDIRECT(VLOOKUP(表格11[[#This Row],[Object]],表格12[],2,FALSE)),1,FALSE)),FALSE,TRUE)</f>
        <v>0</v>
      </c>
    </row>
    <row r="588" spans="102:106">
      <c r="CX588" t="s">
        <v>1177</v>
      </c>
      <c r="CY588" t="s">
        <v>1178</v>
      </c>
      <c r="CZ588" t="s">
        <v>1412</v>
      </c>
      <c r="DA588" s="121">
        <v>44294</v>
      </c>
      <c r="DB588" t="b">
        <f ca="1">IF(ISNA(VLOOKUP(表格11[[#This Row],[Item]],INDIRECT(VLOOKUP(表格11[[#This Row],[Object]],表格12[],2,FALSE)),1,FALSE)),FALSE,TRUE)</f>
        <v>0</v>
      </c>
    </row>
    <row r="589" spans="102:106">
      <c r="CX589" t="s">
        <v>1177</v>
      </c>
      <c r="CY589" t="s">
        <v>1178</v>
      </c>
      <c r="CZ589" t="s">
        <v>1413</v>
      </c>
      <c r="DA589" s="121">
        <v>44294</v>
      </c>
      <c r="DB589" t="b">
        <f ca="1">IF(ISNA(VLOOKUP(表格11[[#This Row],[Item]],INDIRECT(VLOOKUP(表格11[[#This Row],[Object]],表格12[],2,FALSE)),1,FALSE)),FALSE,TRUE)</f>
        <v>0</v>
      </c>
    </row>
    <row r="590" spans="102:106">
      <c r="CX590" t="s">
        <v>1177</v>
      </c>
      <c r="CY590" t="s">
        <v>1178</v>
      </c>
      <c r="CZ590" t="s">
        <v>1414</v>
      </c>
      <c r="DA590" s="121">
        <v>44294</v>
      </c>
      <c r="DB590" t="b">
        <f ca="1">IF(ISNA(VLOOKUP(表格11[[#This Row],[Item]],INDIRECT(VLOOKUP(表格11[[#This Row],[Object]],表格12[],2,FALSE)),1,FALSE)),FALSE,TRUE)</f>
        <v>0</v>
      </c>
    </row>
    <row r="591" spans="102:106">
      <c r="CX591" t="s">
        <v>1177</v>
      </c>
      <c r="CY591" t="s">
        <v>1178</v>
      </c>
      <c r="CZ591" t="s">
        <v>1415</v>
      </c>
      <c r="DA591" s="121">
        <v>44294</v>
      </c>
      <c r="DB591" t="b">
        <f ca="1">IF(ISNA(VLOOKUP(表格11[[#This Row],[Item]],INDIRECT(VLOOKUP(表格11[[#This Row],[Object]],表格12[],2,FALSE)),1,FALSE)),FALSE,TRUE)</f>
        <v>0</v>
      </c>
    </row>
    <row r="592" spans="102:106">
      <c r="CX592" t="s">
        <v>1177</v>
      </c>
      <c r="CY592" t="s">
        <v>1178</v>
      </c>
      <c r="CZ592" t="s">
        <v>1416</v>
      </c>
      <c r="DA592" s="121">
        <v>44294</v>
      </c>
      <c r="DB592" t="b">
        <f ca="1">IF(ISNA(VLOOKUP(表格11[[#This Row],[Item]],INDIRECT(VLOOKUP(表格11[[#This Row],[Object]],表格12[],2,FALSE)),1,FALSE)),FALSE,TRUE)</f>
        <v>0</v>
      </c>
    </row>
    <row r="593" spans="102:106">
      <c r="CX593" t="s">
        <v>1177</v>
      </c>
      <c r="CY593" t="s">
        <v>1178</v>
      </c>
      <c r="CZ593" t="s">
        <v>1417</v>
      </c>
      <c r="DA593" s="121">
        <v>44294</v>
      </c>
      <c r="DB593" t="b">
        <f ca="1">IF(ISNA(VLOOKUP(表格11[[#This Row],[Item]],INDIRECT(VLOOKUP(表格11[[#This Row],[Object]],表格12[],2,FALSE)),1,FALSE)),FALSE,TRUE)</f>
        <v>0</v>
      </c>
    </row>
    <row r="594" spans="102:106">
      <c r="CX594" t="s">
        <v>1177</v>
      </c>
      <c r="CY594" t="s">
        <v>1178</v>
      </c>
      <c r="CZ594" t="s">
        <v>1418</v>
      </c>
      <c r="DA594" s="121">
        <v>44294</v>
      </c>
      <c r="DB594" t="b">
        <f ca="1">IF(ISNA(VLOOKUP(表格11[[#This Row],[Item]],INDIRECT(VLOOKUP(表格11[[#This Row],[Object]],表格12[],2,FALSE)),1,FALSE)),FALSE,TRUE)</f>
        <v>0</v>
      </c>
    </row>
    <row r="595" spans="102:106">
      <c r="CX595" t="s">
        <v>1177</v>
      </c>
      <c r="CY595" t="s">
        <v>1178</v>
      </c>
      <c r="CZ595" t="s">
        <v>1419</v>
      </c>
      <c r="DA595" s="121">
        <v>44294</v>
      </c>
      <c r="DB595" t="b">
        <f ca="1">IF(ISNA(VLOOKUP(表格11[[#This Row],[Item]],INDIRECT(VLOOKUP(表格11[[#This Row],[Object]],表格12[],2,FALSE)),1,FALSE)),FALSE,TRUE)</f>
        <v>0</v>
      </c>
    </row>
    <row r="596" spans="102:106">
      <c r="CX596" t="s">
        <v>1177</v>
      </c>
      <c r="CY596" t="s">
        <v>1178</v>
      </c>
      <c r="CZ596" t="s">
        <v>1420</v>
      </c>
      <c r="DA596" s="121">
        <v>44294</v>
      </c>
      <c r="DB596" t="b">
        <f ca="1">IF(ISNA(VLOOKUP(表格11[[#This Row],[Item]],INDIRECT(VLOOKUP(表格11[[#This Row],[Object]],表格12[],2,FALSE)),1,FALSE)),FALSE,TRUE)</f>
        <v>0</v>
      </c>
    </row>
    <row r="597" spans="102:106">
      <c r="CX597" t="s">
        <v>1177</v>
      </c>
      <c r="CY597" t="s">
        <v>1178</v>
      </c>
      <c r="CZ597" t="s">
        <v>1421</v>
      </c>
      <c r="DA597" s="121">
        <v>44294</v>
      </c>
      <c r="DB597" t="b">
        <f ca="1">IF(ISNA(VLOOKUP(表格11[[#This Row],[Item]],INDIRECT(VLOOKUP(表格11[[#This Row],[Object]],表格12[],2,FALSE)),1,FALSE)),FALSE,TRUE)</f>
        <v>0</v>
      </c>
    </row>
    <row r="598" spans="102:106">
      <c r="CX598" t="s">
        <v>1177</v>
      </c>
      <c r="CY598" t="s">
        <v>1178</v>
      </c>
      <c r="CZ598" t="s">
        <v>1422</v>
      </c>
      <c r="DA598" s="121">
        <v>44294</v>
      </c>
      <c r="DB598" t="b">
        <f ca="1">IF(ISNA(VLOOKUP(表格11[[#This Row],[Item]],INDIRECT(VLOOKUP(表格11[[#This Row],[Object]],表格12[],2,FALSE)),1,FALSE)),FALSE,TRUE)</f>
        <v>0</v>
      </c>
    </row>
    <row r="599" spans="102:106">
      <c r="CX599" t="s">
        <v>1177</v>
      </c>
      <c r="CY599" t="s">
        <v>1178</v>
      </c>
      <c r="CZ599" t="s">
        <v>1423</v>
      </c>
      <c r="DA599" s="121">
        <v>44294</v>
      </c>
      <c r="DB599" t="b">
        <f ca="1">IF(ISNA(VLOOKUP(表格11[[#This Row],[Item]],INDIRECT(VLOOKUP(表格11[[#This Row],[Object]],表格12[],2,FALSE)),1,FALSE)),FALSE,TRUE)</f>
        <v>0</v>
      </c>
    </row>
    <row r="600" spans="102:106">
      <c r="CX600" t="s">
        <v>1177</v>
      </c>
      <c r="CY600" t="s">
        <v>1178</v>
      </c>
      <c r="CZ600" t="s">
        <v>1424</v>
      </c>
      <c r="DA600" s="121">
        <v>44294</v>
      </c>
      <c r="DB600" t="b">
        <f ca="1">IF(ISNA(VLOOKUP(表格11[[#This Row],[Item]],INDIRECT(VLOOKUP(表格11[[#This Row],[Object]],表格12[],2,FALSE)),1,FALSE)),FALSE,TRUE)</f>
        <v>0</v>
      </c>
    </row>
    <row r="601" spans="102:106">
      <c r="CX601" t="s">
        <v>1177</v>
      </c>
      <c r="CY601" t="s">
        <v>1178</v>
      </c>
      <c r="CZ601" t="s">
        <v>1425</v>
      </c>
      <c r="DA601" s="121">
        <v>44294</v>
      </c>
      <c r="DB601" t="b">
        <f ca="1">IF(ISNA(VLOOKUP(表格11[[#This Row],[Item]],INDIRECT(VLOOKUP(表格11[[#This Row],[Object]],表格12[],2,FALSE)),1,FALSE)),FALSE,TRUE)</f>
        <v>0</v>
      </c>
    </row>
    <row r="602" spans="102:106">
      <c r="CX602" t="s">
        <v>1177</v>
      </c>
      <c r="CY602" t="s">
        <v>1178</v>
      </c>
      <c r="CZ602" t="s">
        <v>1426</v>
      </c>
      <c r="DA602" s="121">
        <v>44294</v>
      </c>
      <c r="DB602" t="b">
        <f ca="1">IF(ISNA(VLOOKUP(表格11[[#This Row],[Item]],INDIRECT(VLOOKUP(表格11[[#This Row],[Object]],表格12[],2,FALSE)),1,FALSE)),FALSE,TRUE)</f>
        <v>0</v>
      </c>
    </row>
    <row r="603" spans="102:106">
      <c r="CX603" t="s">
        <v>1177</v>
      </c>
      <c r="CY603" t="s">
        <v>1178</v>
      </c>
      <c r="CZ603" t="s">
        <v>1427</v>
      </c>
      <c r="DA603" s="121">
        <v>44294</v>
      </c>
      <c r="DB603" t="b">
        <f ca="1">IF(ISNA(VLOOKUP(表格11[[#This Row],[Item]],INDIRECT(VLOOKUP(表格11[[#This Row],[Object]],表格12[],2,FALSE)),1,FALSE)),FALSE,TRUE)</f>
        <v>0</v>
      </c>
    </row>
    <row r="604" spans="102:106">
      <c r="CX604" t="s">
        <v>1177</v>
      </c>
      <c r="CY604" t="s">
        <v>1178</v>
      </c>
      <c r="CZ604" t="s">
        <v>1428</v>
      </c>
      <c r="DA604" s="121">
        <v>44294</v>
      </c>
      <c r="DB604" t="b">
        <f ca="1">IF(ISNA(VLOOKUP(表格11[[#This Row],[Item]],INDIRECT(VLOOKUP(表格11[[#This Row],[Object]],表格12[],2,FALSE)),1,FALSE)),FALSE,TRUE)</f>
        <v>0</v>
      </c>
    </row>
    <row r="605" spans="102:106">
      <c r="CX605" t="s">
        <v>1177</v>
      </c>
      <c r="CY605" t="s">
        <v>1178</v>
      </c>
      <c r="CZ605" t="s">
        <v>1429</v>
      </c>
      <c r="DA605" s="121">
        <v>44294</v>
      </c>
      <c r="DB605" t="b">
        <f ca="1">IF(ISNA(VLOOKUP(表格11[[#This Row],[Item]],INDIRECT(VLOOKUP(表格11[[#This Row],[Object]],表格12[],2,FALSE)),1,FALSE)),FALSE,TRUE)</f>
        <v>0</v>
      </c>
    </row>
    <row r="606" spans="102:106">
      <c r="CX606" t="s">
        <v>1177</v>
      </c>
      <c r="CY606" t="s">
        <v>1178</v>
      </c>
      <c r="CZ606" t="s">
        <v>1430</v>
      </c>
      <c r="DA606" s="121">
        <v>44294</v>
      </c>
      <c r="DB606" t="b">
        <f ca="1">IF(ISNA(VLOOKUP(表格11[[#This Row],[Item]],INDIRECT(VLOOKUP(表格11[[#This Row],[Object]],表格12[],2,FALSE)),1,FALSE)),FALSE,TRUE)</f>
        <v>0</v>
      </c>
    </row>
    <row r="607" spans="102:106">
      <c r="CX607" t="s">
        <v>1177</v>
      </c>
      <c r="CY607" t="s">
        <v>1178</v>
      </c>
      <c r="CZ607" t="s">
        <v>1431</v>
      </c>
      <c r="DA607" s="121">
        <v>44294</v>
      </c>
      <c r="DB607" t="b">
        <f ca="1">IF(ISNA(VLOOKUP(表格11[[#This Row],[Item]],INDIRECT(VLOOKUP(表格11[[#This Row],[Object]],表格12[],2,FALSE)),1,FALSE)),FALSE,TRUE)</f>
        <v>0</v>
      </c>
    </row>
    <row r="608" spans="102:106">
      <c r="CX608" t="s">
        <v>1177</v>
      </c>
      <c r="CY608" t="s">
        <v>1178</v>
      </c>
      <c r="CZ608" t="s">
        <v>1432</v>
      </c>
      <c r="DA608" s="121">
        <v>44294</v>
      </c>
      <c r="DB608" t="b">
        <f ca="1">IF(ISNA(VLOOKUP(表格11[[#This Row],[Item]],INDIRECT(VLOOKUP(表格11[[#This Row],[Object]],表格12[],2,FALSE)),1,FALSE)),FALSE,TRUE)</f>
        <v>0</v>
      </c>
    </row>
    <row r="609" spans="102:106">
      <c r="CX609" t="s">
        <v>1177</v>
      </c>
      <c r="CY609" t="s">
        <v>1178</v>
      </c>
      <c r="CZ609" t="s">
        <v>1433</v>
      </c>
      <c r="DA609" s="121">
        <v>44294</v>
      </c>
      <c r="DB609" t="b">
        <f ca="1">IF(ISNA(VLOOKUP(表格11[[#This Row],[Item]],INDIRECT(VLOOKUP(表格11[[#This Row],[Object]],表格12[],2,FALSE)),1,FALSE)),FALSE,TRUE)</f>
        <v>0</v>
      </c>
    </row>
    <row r="610" spans="102:106">
      <c r="CX610" t="s">
        <v>1177</v>
      </c>
      <c r="CY610" t="s">
        <v>1178</v>
      </c>
      <c r="CZ610" t="s">
        <v>1434</v>
      </c>
      <c r="DA610" s="121">
        <v>44294</v>
      </c>
      <c r="DB610" t="b">
        <f ca="1">IF(ISNA(VLOOKUP(表格11[[#This Row],[Item]],INDIRECT(VLOOKUP(表格11[[#This Row],[Object]],表格12[],2,FALSE)),1,FALSE)),FALSE,TRUE)</f>
        <v>0</v>
      </c>
    </row>
    <row r="611" spans="102:106">
      <c r="CX611" t="s">
        <v>1177</v>
      </c>
      <c r="CY611" t="s">
        <v>1178</v>
      </c>
      <c r="CZ611" t="s">
        <v>1435</v>
      </c>
      <c r="DA611" s="121">
        <v>44294</v>
      </c>
      <c r="DB611" t="b">
        <f ca="1">IF(ISNA(VLOOKUP(表格11[[#This Row],[Item]],INDIRECT(VLOOKUP(表格11[[#This Row],[Object]],表格12[],2,FALSE)),1,FALSE)),FALSE,TRUE)</f>
        <v>0</v>
      </c>
    </row>
    <row r="612" spans="102:106">
      <c r="CX612" t="s">
        <v>1177</v>
      </c>
      <c r="CY612" t="s">
        <v>1178</v>
      </c>
      <c r="CZ612" t="s">
        <v>1436</v>
      </c>
      <c r="DA612" s="121">
        <v>44294</v>
      </c>
      <c r="DB612" t="b">
        <f ca="1">IF(ISNA(VLOOKUP(表格11[[#This Row],[Item]],INDIRECT(VLOOKUP(表格11[[#This Row],[Object]],表格12[],2,FALSE)),1,FALSE)),FALSE,TRUE)</f>
        <v>0</v>
      </c>
    </row>
    <row r="613" spans="102:106">
      <c r="CX613" t="s">
        <v>1177</v>
      </c>
      <c r="CY613" t="s">
        <v>1178</v>
      </c>
      <c r="CZ613" t="s">
        <v>1437</v>
      </c>
      <c r="DA613" s="121">
        <v>44294</v>
      </c>
      <c r="DB613" t="b">
        <f ca="1">IF(ISNA(VLOOKUP(表格11[[#This Row],[Item]],INDIRECT(VLOOKUP(表格11[[#This Row],[Object]],表格12[],2,FALSE)),1,FALSE)),FALSE,TRUE)</f>
        <v>0</v>
      </c>
    </row>
    <row r="614" spans="102:106">
      <c r="CX614" t="s">
        <v>1177</v>
      </c>
      <c r="CY614" t="s">
        <v>1178</v>
      </c>
      <c r="CZ614" t="s">
        <v>1438</v>
      </c>
      <c r="DA614" s="121">
        <v>44294</v>
      </c>
      <c r="DB614" t="b">
        <f ca="1">IF(ISNA(VLOOKUP(表格11[[#This Row],[Item]],INDIRECT(VLOOKUP(表格11[[#This Row],[Object]],表格12[],2,FALSE)),1,FALSE)),FALSE,TRUE)</f>
        <v>0</v>
      </c>
    </row>
    <row r="615" spans="102:106">
      <c r="CX615" t="s">
        <v>1177</v>
      </c>
      <c r="CY615" t="s">
        <v>1178</v>
      </c>
      <c r="CZ615" t="s">
        <v>1439</v>
      </c>
      <c r="DA615" s="121">
        <v>44294</v>
      </c>
      <c r="DB615" t="b">
        <f ca="1">IF(ISNA(VLOOKUP(表格11[[#This Row],[Item]],INDIRECT(VLOOKUP(表格11[[#This Row],[Object]],表格12[],2,FALSE)),1,FALSE)),FALSE,TRUE)</f>
        <v>0</v>
      </c>
    </row>
    <row r="616" spans="102:106">
      <c r="CX616" t="s">
        <v>1177</v>
      </c>
      <c r="CY616" t="s">
        <v>1178</v>
      </c>
      <c r="CZ616" t="s">
        <v>1440</v>
      </c>
      <c r="DA616" s="121">
        <v>44294</v>
      </c>
      <c r="DB616" t="b">
        <f ca="1">IF(ISNA(VLOOKUP(表格11[[#This Row],[Item]],INDIRECT(VLOOKUP(表格11[[#This Row],[Object]],表格12[],2,FALSE)),1,FALSE)),FALSE,TRUE)</f>
        <v>0</v>
      </c>
    </row>
    <row r="617" spans="102:106">
      <c r="CX617" t="s">
        <v>1177</v>
      </c>
      <c r="CY617" t="s">
        <v>1178</v>
      </c>
      <c r="CZ617" t="s">
        <v>1441</v>
      </c>
      <c r="DA617" s="121">
        <v>44294</v>
      </c>
      <c r="DB617" t="b">
        <f ca="1">IF(ISNA(VLOOKUP(表格11[[#This Row],[Item]],INDIRECT(VLOOKUP(表格11[[#This Row],[Object]],表格12[],2,FALSE)),1,FALSE)),FALSE,TRUE)</f>
        <v>0</v>
      </c>
    </row>
    <row r="618" spans="102:106">
      <c r="CX618" t="s">
        <v>1177</v>
      </c>
      <c r="CY618" t="s">
        <v>1178</v>
      </c>
      <c r="CZ618" t="s">
        <v>1442</v>
      </c>
      <c r="DA618" s="121">
        <v>44294</v>
      </c>
      <c r="DB618" t="b">
        <f ca="1">IF(ISNA(VLOOKUP(表格11[[#This Row],[Item]],INDIRECT(VLOOKUP(表格11[[#This Row],[Object]],表格12[],2,FALSE)),1,FALSE)),FALSE,TRUE)</f>
        <v>0</v>
      </c>
    </row>
    <row r="619" spans="102:106">
      <c r="CX619" t="s">
        <v>1177</v>
      </c>
      <c r="CY619" t="s">
        <v>1178</v>
      </c>
      <c r="CZ619" t="s">
        <v>1443</v>
      </c>
      <c r="DA619" s="121">
        <v>44294</v>
      </c>
      <c r="DB619" t="b">
        <f ca="1">IF(ISNA(VLOOKUP(表格11[[#This Row],[Item]],INDIRECT(VLOOKUP(表格11[[#This Row],[Object]],表格12[],2,FALSE)),1,FALSE)),FALSE,TRUE)</f>
        <v>0</v>
      </c>
    </row>
    <row r="620" spans="102:106">
      <c r="CX620" t="s">
        <v>1177</v>
      </c>
      <c r="CY620" t="s">
        <v>1178</v>
      </c>
      <c r="CZ620" t="s">
        <v>1444</v>
      </c>
      <c r="DA620" s="121">
        <v>44294</v>
      </c>
      <c r="DB620" t="b">
        <f ca="1">IF(ISNA(VLOOKUP(表格11[[#This Row],[Item]],INDIRECT(VLOOKUP(表格11[[#This Row],[Object]],表格12[],2,FALSE)),1,FALSE)),FALSE,TRUE)</f>
        <v>0</v>
      </c>
    </row>
    <row r="621" spans="102:106">
      <c r="CX621" t="s">
        <v>1177</v>
      </c>
      <c r="CY621" t="s">
        <v>1178</v>
      </c>
      <c r="CZ621" t="s">
        <v>1445</v>
      </c>
      <c r="DA621" s="121">
        <v>44294</v>
      </c>
      <c r="DB621" t="b">
        <f ca="1">IF(ISNA(VLOOKUP(表格11[[#This Row],[Item]],INDIRECT(VLOOKUP(表格11[[#This Row],[Object]],表格12[],2,FALSE)),1,FALSE)),FALSE,TRUE)</f>
        <v>0</v>
      </c>
    </row>
    <row r="622" spans="102:106">
      <c r="CX622" t="s">
        <v>1177</v>
      </c>
      <c r="CY622" t="s">
        <v>1178</v>
      </c>
      <c r="CZ622" t="s">
        <v>1446</v>
      </c>
      <c r="DA622" s="121">
        <v>44294</v>
      </c>
      <c r="DB622" t="b">
        <f ca="1">IF(ISNA(VLOOKUP(表格11[[#This Row],[Item]],INDIRECT(VLOOKUP(表格11[[#This Row],[Object]],表格12[],2,FALSE)),1,FALSE)),FALSE,TRUE)</f>
        <v>0</v>
      </c>
    </row>
    <row r="623" spans="102:106">
      <c r="CX623" t="s">
        <v>1177</v>
      </c>
      <c r="CY623" t="s">
        <v>1178</v>
      </c>
      <c r="CZ623" t="s">
        <v>1447</v>
      </c>
      <c r="DA623" s="121">
        <v>44294</v>
      </c>
      <c r="DB623" t="b">
        <f ca="1">IF(ISNA(VLOOKUP(表格11[[#This Row],[Item]],INDIRECT(VLOOKUP(表格11[[#This Row],[Object]],表格12[],2,FALSE)),1,FALSE)),FALSE,TRUE)</f>
        <v>0</v>
      </c>
    </row>
    <row r="624" spans="102:106">
      <c r="CX624" t="s">
        <v>1177</v>
      </c>
      <c r="CY624" t="s">
        <v>1178</v>
      </c>
      <c r="CZ624" t="s">
        <v>1448</v>
      </c>
      <c r="DA624" s="121">
        <v>44294</v>
      </c>
      <c r="DB624" t="b">
        <f ca="1">IF(ISNA(VLOOKUP(表格11[[#This Row],[Item]],INDIRECT(VLOOKUP(表格11[[#This Row],[Object]],表格12[],2,FALSE)),1,FALSE)),FALSE,TRUE)</f>
        <v>0</v>
      </c>
    </row>
    <row r="625" spans="102:106">
      <c r="CX625" t="s">
        <v>1177</v>
      </c>
      <c r="CY625" t="s">
        <v>1178</v>
      </c>
      <c r="CZ625" t="s">
        <v>1449</v>
      </c>
      <c r="DA625" s="121">
        <v>44294</v>
      </c>
      <c r="DB625" t="b">
        <f ca="1">IF(ISNA(VLOOKUP(表格11[[#This Row],[Item]],INDIRECT(VLOOKUP(表格11[[#This Row],[Object]],表格12[],2,FALSE)),1,FALSE)),FALSE,TRUE)</f>
        <v>0</v>
      </c>
    </row>
    <row r="626" spans="102:106">
      <c r="CX626" t="s">
        <v>1177</v>
      </c>
      <c r="CY626" t="s">
        <v>1178</v>
      </c>
      <c r="CZ626" t="s">
        <v>1503</v>
      </c>
      <c r="DA626" s="121">
        <v>44294</v>
      </c>
      <c r="DB626" t="b">
        <f ca="1">IF(ISNA(VLOOKUP(表格11[[#This Row],[Item]],INDIRECT(VLOOKUP(表格11[[#This Row],[Object]],表格12[],2,FALSE)),1,FALSE)),FALSE,TRUE)</f>
        <v>0</v>
      </c>
    </row>
    <row r="627" spans="102:106">
      <c r="CX627" t="s">
        <v>1177</v>
      </c>
      <c r="CY627" t="s">
        <v>1450</v>
      </c>
      <c r="CZ627" t="s">
        <v>1179</v>
      </c>
      <c r="DA627" s="121">
        <v>44294</v>
      </c>
      <c r="DB627" t="b">
        <f ca="1">IF(ISNA(VLOOKUP(表格11[[#This Row],[Item]],INDIRECT(VLOOKUP(表格11[[#This Row],[Object]],表格12[],2,FALSE)),1,FALSE)),FALSE,TRUE)</f>
        <v>0</v>
      </c>
    </row>
    <row r="628" spans="102:106">
      <c r="CX628" t="s">
        <v>1177</v>
      </c>
      <c r="CY628" t="s">
        <v>1450</v>
      </c>
      <c r="CZ628" t="s">
        <v>1195</v>
      </c>
      <c r="DA628" s="121">
        <v>44294</v>
      </c>
      <c r="DB628" t="b">
        <f ca="1">IF(ISNA(VLOOKUP(表格11[[#This Row],[Item]],INDIRECT(VLOOKUP(表格11[[#This Row],[Object]],表格12[],2,FALSE)),1,FALSE)),FALSE,TRUE)</f>
        <v>0</v>
      </c>
    </row>
    <row r="629" spans="102:106">
      <c r="CX629" t="s">
        <v>1177</v>
      </c>
      <c r="CY629" t="s">
        <v>1450</v>
      </c>
      <c r="CZ629" t="s">
        <v>1214</v>
      </c>
      <c r="DA629" s="121">
        <v>44294</v>
      </c>
      <c r="DB629" t="b">
        <f ca="1">IF(ISNA(VLOOKUP(表格11[[#This Row],[Item]],INDIRECT(VLOOKUP(表格11[[#This Row],[Object]],表格12[],2,FALSE)),1,FALSE)),FALSE,TRUE)</f>
        <v>0</v>
      </c>
    </row>
    <row r="630" spans="102:106">
      <c r="CX630" t="s">
        <v>1177</v>
      </c>
      <c r="CY630" t="s">
        <v>1450</v>
      </c>
      <c r="CZ630" t="s">
        <v>1223</v>
      </c>
      <c r="DA630" s="121">
        <v>44294</v>
      </c>
      <c r="DB630" t="b">
        <f ca="1">IF(ISNA(VLOOKUP(表格11[[#This Row],[Item]],INDIRECT(VLOOKUP(表格11[[#This Row],[Object]],表格12[],2,FALSE)),1,FALSE)),FALSE,TRUE)</f>
        <v>0</v>
      </c>
    </row>
    <row r="631" spans="102:106">
      <c r="CX631" t="s">
        <v>1177</v>
      </c>
      <c r="CY631" t="s">
        <v>1450</v>
      </c>
      <c r="CZ631" t="s">
        <v>1231</v>
      </c>
      <c r="DA631" s="121">
        <v>44294</v>
      </c>
      <c r="DB631" t="b">
        <f ca="1">IF(ISNA(VLOOKUP(表格11[[#This Row],[Item]],INDIRECT(VLOOKUP(表格11[[#This Row],[Object]],表格12[],2,FALSE)),1,FALSE)),FALSE,TRUE)</f>
        <v>0</v>
      </c>
    </row>
    <row r="632" spans="102:106">
      <c r="CX632" t="s">
        <v>1177</v>
      </c>
      <c r="CY632" t="s">
        <v>1450</v>
      </c>
      <c r="CZ632" t="s">
        <v>1504</v>
      </c>
      <c r="DA632" s="121">
        <v>44294</v>
      </c>
      <c r="DB632" t="b">
        <f ca="1">IF(ISNA(VLOOKUP(表格11[[#This Row],[Item]],INDIRECT(VLOOKUP(表格11[[#This Row],[Object]],表格12[],2,FALSE)),1,FALSE)),FALSE,TRUE)</f>
        <v>0</v>
      </c>
    </row>
    <row r="633" spans="102:106">
      <c r="CX633" t="s">
        <v>1177</v>
      </c>
      <c r="CY633" t="s">
        <v>1450</v>
      </c>
      <c r="CZ633" t="s">
        <v>1239</v>
      </c>
      <c r="DA633" s="121">
        <v>44294</v>
      </c>
      <c r="DB633" t="b">
        <f ca="1">IF(ISNA(VLOOKUP(表格11[[#This Row],[Item]],INDIRECT(VLOOKUP(表格11[[#This Row],[Object]],表格12[],2,FALSE)),1,FALSE)),FALSE,TRUE)</f>
        <v>0</v>
      </c>
    </row>
    <row r="634" spans="102:106">
      <c r="CX634" t="s">
        <v>1177</v>
      </c>
      <c r="CY634" t="s">
        <v>1450</v>
      </c>
      <c r="CZ634" t="s">
        <v>1246</v>
      </c>
      <c r="DA634" s="121">
        <v>44294</v>
      </c>
      <c r="DB634" t="b">
        <f ca="1">IF(ISNA(VLOOKUP(表格11[[#This Row],[Item]],INDIRECT(VLOOKUP(表格11[[#This Row],[Object]],表格12[],2,FALSE)),1,FALSE)),FALSE,TRUE)</f>
        <v>0</v>
      </c>
    </row>
    <row r="635" spans="102:106">
      <c r="CX635" t="s">
        <v>1177</v>
      </c>
      <c r="CY635" t="s">
        <v>1450</v>
      </c>
      <c r="CZ635" t="s">
        <v>1451</v>
      </c>
      <c r="DA635" s="121">
        <v>44294</v>
      </c>
      <c r="DB635" t="b">
        <f ca="1">IF(ISNA(VLOOKUP(表格11[[#This Row],[Item]],INDIRECT(VLOOKUP(表格11[[#This Row],[Object]],表格12[],2,FALSE)),1,FALSE)),FALSE,TRUE)</f>
        <v>0</v>
      </c>
    </row>
    <row r="636" spans="102:106">
      <c r="CX636" t="s">
        <v>1177</v>
      </c>
      <c r="CY636" t="s">
        <v>1450</v>
      </c>
      <c r="CZ636" t="s">
        <v>1452</v>
      </c>
      <c r="DA636" s="121">
        <v>44294</v>
      </c>
      <c r="DB636" t="b">
        <f ca="1">IF(ISNA(VLOOKUP(表格11[[#This Row],[Item]],INDIRECT(VLOOKUP(表格11[[#This Row],[Object]],表格12[],2,FALSE)),1,FALSE)),FALSE,TRUE)</f>
        <v>0</v>
      </c>
    </row>
    <row r="637" spans="102:106">
      <c r="CX637" t="s">
        <v>1177</v>
      </c>
      <c r="CY637" t="s">
        <v>1450</v>
      </c>
      <c r="CZ637" t="s">
        <v>1453</v>
      </c>
      <c r="DA637" s="121">
        <v>44294</v>
      </c>
      <c r="DB637" t="b">
        <f ca="1">IF(ISNA(VLOOKUP(表格11[[#This Row],[Item]],INDIRECT(VLOOKUP(表格11[[#This Row],[Object]],表格12[],2,FALSE)),1,FALSE)),FALSE,TRUE)</f>
        <v>0</v>
      </c>
    </row>
    <row r="638" spans="102:106">
      <c r="CX638" t="s">
        <v>1177</v>
      </c>
      <c r="CY638" t="s">
        <v>1450</v>
      </c>
      <c r="CZ638" t="s">
        <v>1454</v>
      </c>
      <c r="DA638" s="121">
        <v>44294</v>
      </c>
      <c r="DB638" t="b">
        <f ca="1">IF(ISNA(VLOOKUP(表格11[[#This Row],[Item]],INDIRECT(VLOOKUP(表格11[[#This Row],[Object]],表格12[],2,FALSE)),1,FALSE)),FALSE,TRUE)</f>
        <v>0</v>
      </c>
    </row>
    <row r="639" spans="102:106">
      <c r="CX639" t="s">
        <v>1177</v>
      </c>
      <c r="CY639" t="s">
        <v>1450</v>
      </c>
      <c r="CZ639" t="s">
        <v>1455</v>
      </c>
      <c r="DA639" s="121">
        <v>44294</v>
      </c>
      <c r="DB639" t="b">
        <f ca="1">IF(ISNA(VLOOKUP(表格11[[#This Row],[Item]],INDIRECT(VLOOKUP(表格11[[#This Row],[Object]],表格12[],2,FALSE)),1,FALSE)),FALSE,TRUE)</f>
        <v>0</v>
      </c>
    </row>
    <row r="640" spans="102:106">
      <c r="CX640" t="s">
        <v>1177</v>
      </c>
      <c r="CY640" t="s">
        <v>1450</v>
      </c>
      <c r="CZ640" t="s">
        <v>1250</v>
      </c>
      <c r="DA640" s="121">
        <v>44294</v>
      </c>
      <c r="DB640" t="b">
        <f ca="1">IF(ISNA(VLOOKUP(表格11[[#This Row],[Item]],INDIRECT(VLOOKUP(表格11[[#This Row],[Object]],表格12[],2,FALSE)),1,FALSE)),FALSE,TRUE)</f>
        <v>0</v>
      </c>
    </row>
    <row r="641" spans="102:106">
      <c r="CX641" t="s">
        <v>1177</v>
      </c>
      <c r="CY641" t="s">
        <v>1450</v>
      </c>
      <c r="CZ641" t="s">
        <v>1252</v>
      </c>
      <c r="DA641" s="121">
        <v>44294</v>
      </c>
      <c r="DB641" t="b">
        <f ca="1">IF(ISNA(VLOOKUP(表格11[[#This Row],[Item]],INDIRECT(VLOOKUP(表格11[[#This Row],[Object]],表格12[],2,FALSE)),1,FALSE)),FALSE,TRUE)</f>
        <v>0</v>
      </c>
    </row>
    <row r="642" spans="102:106">
      <c r="CX642" t="s">
        <v>1177</v>
      </c>
      <c r="CY642" t="s">
        <v>1450</v>
      </c>
      <c r="CZ642" t="s">
        <v>1255</v>
      </c>
      <c r="DA642" s="121">
        <v>44294</v>
      </c>
      <c r="DB642" t="b">
        <f ca="1">IF(ISNA(VLOOKUP(表格11[[#This Row],[Item]],INDIRECT(VLOOKUP(表格11[[#This Row],[Object]],表格12[],2,FALSE)),1,FALSE)),FALSE,TRUE)</f>
        <v>0</v>
      </c>
    </row>
    <row r="643" spans="102:106">
      <c r="CX643" t="s">
        <v>1177</v>
      </c>
      <c r="CY643" t="s">
        <v>1450</v>
      </c>
      <c r="CZ643" t="s">
        <v>1257</v>
      </c>
      <c r="DA643" s="121">
        <v>44294</v>
      </c>
      <c r="DB643" t="b">
        <f ca="1">IF(ISNA(VLOOKUP(表格11[[#This Row],[Item]],INDIRECT(VLOOKUP(表格11[[#This Row],[Object]],表格12[],2,FALSE)),1,FALSE)),FALSE,TRUE)</f>
        <v>0</v>
      </c>
    </row>
    <row r="644" spans="102:106">
      <c r="CX644" t="s">
        <v>1177</v>
      </c>
      <c r="CY644" t="s">
        <v>1450</v>
      </c>
      <c r="CZ644" t="s">
        <v>1262</v>
      </c>
      <c r="DA644" s="121">
        <v>44294</v>
      </c>
      <c r="DB644" t="b">
        <f ca="1">IF(ISNA(VLOOKUP(表格11[[#This Row],[Item]],INDIRECT(VLOOKUP(表格11[[#This Row],[Object]],表格12[],2,FALSE)),1,FALSE)),FALSE,TRUE)</f>
        <v>0</v>
      </c>
    </row>
    <row r="645" spans="102:106">
      <c r="CX645" t="s">
        <v>1177</v>
      </c>
      <c r="CY645" t="s">
        <v>1450</v>
      </c>
      <c r="CZ645" t="s">
        <v>1266</v>
      </c>
      <c r="DA645" s="121">
        <v>44294</v>
      </c>
      <c r="DB645" t="b">
        <f ca="1">IF(ISNA(VLOOKUP(表格11[[#This Row],[Item]],INDIRECT(VLOOKUP(表格11[[#This Row],[Object]],表格12[],2,FALSE)),1,FALSE)),FALSE,TRUE)</f>
        <v>0</v>
      </c>
    </row>
    <row r="646" spans="102:106">
      <c r="CX646" t="s">
        <v>1177</v>
      </c>
      <c r="CY646" t="s">
        <v>1450</v>
      </c>
      <c r="CZ646" t="s">
        <v>1269</v>
      </c>
      <c r="DA646" s="121">
        <v>44294</v>
      </c>
      <c r="DB646" t="b">
        <f ca="1">IF(ISNA(VLOOKUP(表格11[[#This Row],[Item]],INDIRECT(VLOOKUP(表格11[[#This Row],[Object]],表格12[],2,FALSE)),1,FALSE)),FALSE,TRUE)</f>
        <v>0</v>
      </c>
    </row>
    <row r="647" spans="102:106">
      <c r="CX647" t="s">
        <v>1177</v>
      </c>
      <c r="CY647" t="s">
        <v>1450</v>
      </c>
      <c r="CZ647" t="s">
        <v>1272</v>
      </c>
      <c r="DA647" s="121">
        <v>44294</v>
      </c>
      <c r="DB647" t="b">
        <f ca="1">IF(ISNA(VLOOKUP(表格11[[#This Row],[Item]],INDIRECT(VLOOKUP(表格11[[#This Row],[Object]],表格12[],2,FALSE)),1,FALSE)),FALSE,TRUE)</f>
        <v>0</v>
      </c>
    </row>
    <row r="648" spans="102:106">
      <c r="CX648" t="s">
        <v>1177</v>
      </c>
      <c r="CY648" t="s">
        <v>1450</v>
      </c>
      <c r="CZ648" t="s">
        <v>1275</v>
      </c>
      <c r="DA648" s="121">
        <v>44294</v>
      </c>
      <c r="DB648" t="b">
        <f ca="1">IF(ISNA(VLOOKUP(表格11[[#This Row],[Item]],INDIRECT(VLOOKUP(表格11[[#This Row],[Object]],表格12[],2,FALSE)),1,FALSE)),FALSE,TRUE)</f>
        <v>0</v>
      </c>
    </row>
    <row r="649" spans="102:106">
      <c r="CX649" t="s">
        <v>1177</v>
      </c>
      <c r="CY649" t="s">
        <v>1450</v>
      </c>
      <c r="CZ649" t="s">
        <v>1279</v>
      </c>
      <c r="DA649" s="121">
        <v>44294</v>
      </c>
      <c r="DB649" t="b">
        <f ca="1">IF(ISNA(VLOOKUP(表格11[[#This Row],[Item]],INDIRECT(VLOOKUP(表格11[[#This Row],[Object]],表格12[],2,FALSE)),1,FALSE)),FALSE,TRUE)</f>
        <v>0</v>
      </c>
    </row>
    <row r="650" spans="102:106">
      <c r="CX650" t="s">
        <v>1177</v>
      </c>
      <c r="CY650" t="s">
        <v>1450</v>
      </c>
      <c r="CZ650" t="s">
        <v>1280</v>
      </c>
      <c r="DA650" s="121">
        <v>44294</v>
      </c>
      <c r="DB650" t="b">
        <f ca="1">IF(ISNA(VLOOKUP(表格11[[#This Row],[Item]],INDIRECT(VLOOKUP(表格11[[#This Row],[Object]],表格12[],2,FALSE)),1,FALSE)),FALSE,TRUE)</f>
        <v>0</v>
      </c>
    </row>
    <row r="651" spans="102:106">
      <c r="CX651" t="s">
        <v>1177</v>
      </c>
      <c r="CY651" t="s">
        <v>1450</v>
      </c>
      <c r="CZ651" t="s">
        <v>1245</v>
      </c>
      <c r="DA651" s="121">
        <v>44294</v>
      </c>
      <c r="DB651" t="b">
        <f ca="1">IF(ISNA(VLOOKUP(表格11[[#This Row],[Item]],INDIRECT(VLOOKUP(表格11[[#This Row],[Object]],表格12[],2,FALSE)),1,FALSE)),FALSE,TRUE)</f>
        <v>0</v>
      </c>
    </row>
    <row r="652" spans="102:106">
      <c r="CX652" t="s">
        <v>1177</v>
      </c>
      <c r="CY652" t="s">
        <v>1450</v>
      </c>
      <c r="CZ652" t="s">
        <v>1456</v>
      </c>
      <c r="DA652" s="121">
        <v>44294</v>
      </c>
      <c r="DB652" t="b">
        <f ca="1">IF(ISNA(VLOOKUP(表格11[[#This Row],[Item]],INDIRECT(VLOOKUP(表格11[[#This Row],[Object]],表格12[],2,FALSE)),1,FALSE)),FALSE,TRUE)</f>
        <v>0</v>
      </c>
    </row>
    <row r="653" spans="102:106">
      <c r="CX653" t="s">
        <v>1177</v>
      </c>
      <c r="CY653" t="s">
        <v>1450</v>
      </c>
      <c r="CZ653" t="s">
        <v>1505</v>
      </c>
      <c r="DA653" s="121">
        <v>44294</v>
      </c>
      <c r="DB653" t="b">
        <f ca="1">IF(ISNA(VLOOKUP(表格11[[#This Row],[Item]],INDIRECT(VLOOKUP(表格11[[#This Row],[Object]],表格12[],2,FALSE)),1,FALSE)),FALSE,TRUE)</f>
        <v>0</v>
      </c>
    </row>
    <row r="654" spans="102:106">
      <c r="CX654" t="s">
        <v>1177</v>
      </c>
      <c r="CY654" t="s">
        <v>1450</v>
      </c>
      <c r="CZ654" t="s">
        <v>1282</v>
      </c>
      <c r="DA654" s="121">
        <v>44294</v>
      </c>
      <c r="DB654" t="b">
        <f ca="1">IF(ISNA(VLOOKUP(表格11[[#This Row],[Item]],INDIRECT(VLOOKUP(表格11[[#This Row],[Object]],表格12[],2,FALSE)),1,FALSE)),FALSE,TRUE)</f>
        <v>0</v>
      </c>
    </row>
    <row r="655" spans="102:106">
      <c r="CX655" t="s">
        <v>1177</v>
      </c>
      <c r="CY655" t="s">
        <v>1450</v>
      </c>
      <c r="CZ655" t="s">
        <v>1283</v>
      </c>
      <c r="DA655" s="121">
        <v>44294</v>
      </c>
      <c r="DB655" t="b">
        <f ca="1">IF(ISNA(VLOOKUP(表格11[[#This Row],[Item]],INDIRECT(VLOOKUP(表格11[[#This Row],[Object]],表格12[],2,FALSE)),1,FALSE)),FALSE,TRUE)</f>
        <v>0</v>
      </c>
    </row>
    <row r="656" spans="102:106">
      <c r="CX656" t="s">
        <v>1177</v>
      </c>
      <c r="CY656" t="s">
        <v>1450</v>
      </c>
      <c r="CZ656" t="s">
        <v>1284</v>
      </c>
      <c r="DA656" s="121">
        <v>44294</v>
      </c>
      <c r="DB656" t="b">
        <f ca="1">IF(ISNA(VLOOKUP(表格11[[#This Row],[Item]],INDIRECT(VLOOKUP(表格11[[#This Row],[Object]],表格12[],2,FALSE)),1,FALSE)),FALSE,TRUE)</f>
        <v>0</v>
      </c>
    </row>
    <row r="657" spans="102:106">
      <c r="CX657" t="s">
        <v>1177</v>
      </c>
      <c r="CY657" t="s">
        <v>1450</v>
      </c>
      <c r="CZ657" t="s">
        <v>1276</v>
      </c>
      <c r="DA657" s="121">
        <v>44294</v>
      </c>
      <c r="DB657" t="b">
        <f ca="1">IF(ISNA(VLOOKUP(表格11[[#This Row],[Item]],INDIRECT(VLOOKUP(表格11[[#This Row],[Object]],表格12[],2,FALSE)),1,FALSE)),FALSE,TRUE)</f>
        <v>0</v>
      </c>
    </row>
    <row r="658" spans="102:106">
      <c r="CX658" t="s">
        <v>1177</v>
      </c>
      <c r="CY658" t="s">
        <v>1450</v>
      </c>
      <c r="CZ658" t="s">
        <v>1457</v>
      </c>
      <c r="DA658" s="121">
        <v>44294</v>
      </c>
      <c r="DB658" t="b">
        <f ca="1">IF(ISNA(VLOOKUP(表格11[[#This Row],[Item]],INDIRECT(VLOOKUP(表格11[[#This Row],[Object]],表格12[],2,FALSE)),1,FALSE)),FALSE,TRUE)</f>
        <v>0</v>
      </c>
    </row>
    <row r="659" spans="102:106">
      <c r="CX659" t="s">
        <v>1177</v>
      </c>
      <c r="CY659" t="s">
        <v>1450</v>
      </c>
      <c r="CZ659" t="s">
        <v>1506</v>
      </c>
      <c r="DA659" s="121">
        <v>44294</v>
      </c>
      <c r="DB659" t="b">
        <f ca="1">IF(ISNA(VLOOKUP(表格11[[#This Row],[Item]],INDIRECT(VLOOKUP(表格11[[#This Row],[Object]],表格12[],2,FALSE)),1,FALSE)),FALSE,TRUE)</f>
        <v>0</v>
      </c>
    </row>
    <row r="660" spans="102:106">
      <c r="CX660" t="s">
        <v>1177</v>
      </c>
      <c r="CY660" t="s">
        <v>1450</v>
      </c>
      <c r="CZ660" t="s">
        <v>1286</v>
      </c>
      <c r="DA660" s="121">
        <v>44294</v>
      </c>
      <c r="DB660" t="b">
        <f ca="1">IF(ISNA(VLOOKUP(表格11[[#This Row],[Item]],INDIRECT(VLOOKUP(表格11[[#This Row],[Object]],表格12[],2,FALSE)),1,FALSE)),FALSE,TRUE)</f>
        <v>0</v>
      </c>
    </row>
    <row r="661" spans="102:106">
      <c r="CX661" t="s">
        <v>1177</v>
      </c>
      <c r="CY661" t="s">
        <v>1450</v>
      </c>
      <c r="CZ661" t="s">
        <v>1288</v>
      </c>
      <c r="DA661" s="121">
        <v>44294</v>
      </c>
      <c r="DB661" t="b">
        <f ca="1">IF(ISNA(VLOOKUP(表格11[[#This Row],[Item]],INDIRECT(VLOOKUP(表格11[[#This Row],[Object]],表格12[],2,FALSE)),1,FALSE)),FALSE,TRUE)</f>
        <v>0</v>
      </c>
    </row>
    <row r="662" spans="102:106">
      <c r="CX662" t="s">
        <v>1177</v>
      </c>
      <c r="CY662" t="s">
        <v>1450</v>
      </c>
      <c r="CZ662" t="s">
        <v>1289</v>
      </c>
      <c r="DA662" s="121">
        <v>44294</v>
      </c>
      <c r="DB662" t="b">
        <f ca="1">IF(ISNA(VLOOKUP(表格11[[#This Row],[Item]],INDIRECT(VLOOKUP(表格11[[#This Row],[Object]],表格12[],2,FALSE)),1,FALSE)),FALSE,TRUE)</f>
        <v>0</v>
      </c>
    </row>
    <row r="663" spans="102:106">
      <c r="CX663" t="s">
        <v>1177</v>
      </c>
      <c r="CY663" t="s">
        <v>1450</v>
      </c>
      <c r="CZ663" t="s">
        <v>1290</v>
      </c>
      <c r="DA663" s="121">
        <v>44294</v>
      </c>
      <c r="DB663" t="b">
        <f ca="1">IF(ISNA(VLOOKUP(表格11[[#This Row],[Item]],INDIRECT(VLOOKUP(表格11[[#This Row],[Object]],表格12[],2,FALSE)),1,FALSE)),FALSE,TRUE)</f>
        <v>0</v>
      </c>
    </row>
    <row r="664" spans="102:106">
      <c r="CX664" t="s">
        <v>1177</v>
      </c>
      <c r="CY664" t="s">
        <v>1450</v>
      </c>
      <c r="CZ664" t="s">
        <v>1291</v>
      </c>
      <c r="DA664" s="121">
        <v>44294</v>
      </c>
      <c r="DB664" t="b">
        <f ca="1">IF(ISNA(VLOOKUP(表格11[[#This Row],[Item]],INDIRECT(VLOOKUP(表格11[[#This Row],[Object]],表格12[],2,FALSE)),1,FALSE)),FALSE,TRUE)</f>
        <v>0</v>
      </c>
    </row>
    <row r="665" spans="102:106">
      <c r="CX665" t="s">
        <v>1177</v>
      </c>
      <c r="CY665" t="s">
        <v>1450</v>
      </c>
      <c r="CZ665" t="s">
        <v>1292</v>
      </c>
      <c r="DA665" s="121">
        <v>44294</v>
      </c>
      <c r="DB665" t="b">
        <f ca="1">IF(ISNA(VLOOKUP(表格11[[#This Row],[Item]],INDIRECT(VLOOKUP(表格11[[#This Row],[Object]],表格12[],2,FALSE)),1,FALSE)),FALSE,TRUE)</f>
        <v>0</v>
      </c>
    </row>
    <row r="666" spans="102:106">
      <c r="CX666" t="s">
        <v>1177</v>
      </c>
      <c r="CY666" t="s">
        <v>1450</v>
      </c>
      <c r="CZ666" t="s">
        <v>1458</v>
      </c>
      <c r="DA666" s="121">
        <v>44294</v>
      </c>
      <c r="DB666" t="b">
        <f ca="1">IF(ISNA(VLOOKUP(表格11[[#This Row],[Item]],INDIRECT(VLOOKUP(表格11[[#This Row],[Object]],表格12[],2,FALSE)),1,FALSE)),FALSE,TRUE)</f>
        <v>0</v>
      </c>
    </row>
    <row r="667" spans="102:106">
      <c r="CX667" t="s">
        <v>1177</v>
      </c>
      <c r="CY667" t="s">
        <v>1450</v>
      </c>
      <c r="CZ667" t="s">
        <v>1293</v>
      </c>
      <c r="DA667" s="121">
        <v>44294</v>
      </c>
      <c r="DB667" t="b">
        <f ca="1">IF(ISNA(VLOOKUP(表格11[[#This Row],[Item]],INDIRECT(VLOOKUP(表格11[[#This Row],[Object]],表格12[],2,FALSE)),1,FALSE)),FALSE,TRUE)</f>
        <v>0</v>
      </c>
    </row>
    <row r="668" spans="102:106">
      <c r="CX668" t="s">
        <v>1177</v>
      </c>
      <c r="CY668" t="s">
        <v>1450</v>
      </c>
      <c r="CZ668" t="s">
        <v>1294</v>
      </c>
      <c r="DA668" s="121">
        <v>44294</v>
      </c>
      <c r="DB668" t="b">
        <f ca="1">IF(ISNA(VLOOKUP(表格11[[#This Row],[Item]],INDIRECT(VLOOKUP(表格11[[#This Row],[Object]],表格12[],2,FALSE)),1,FALSE)),FALSE,TRUE)</f>
        <v>0</v>
      </c>
    </row>
    <row r="669" spans="102:106">
      <c r="CX669" t="s">
        <v>1177</v>
      </c>
      <c r="CY669" t="s">
        <v>1450</v>
      </c>
      <c r="CZ669" t="s">
        <v>1507</v>
      </c>
      <c r="DA669" s="121">
        <v>44294</v>
      </c>
      <c r="DB669" t="b">
        <f ca="1">IF(ISNA(VLOOKUP(表格11[[#This Row],[Item]],INDIRECT(VLOOKUP(表格11[[#This Row],[Object]],表格12[],2,FALSE)),1,FALSE)),FALSE,TRUE)</f>
        <v>0</v>
      </c>
    </row>
    <row r="670" spans="102:106">
      <c r="CX670" t="s">
        <v>1177</v>
      </c>
      <c r="CY670" t="s">
        <v>1450</v>
      </c>
      <c r="CZ670" t="s">
        <v>1295</v>
      </c>
      <c r="DA670" s="121">
        <v>44294</v>
      </c>
      <c r="DB670" t="b">
        <f ca="1">IF(ISNA(VLOOKUP(表格11[[#This Row],[Item]],INDIRECT(VLOOKUP(表格11[[#This Row],[Object]],表格12[],2,FALSE)),1,FALSE)),FALSE,TRUE)</f>
        <v>0</v>
      </c>
    </row>
    <row r="671" spans="102:106">
      <c r="CX671" t="s">
        <v>1177</v>
      </c>
      <c r="CY671" t="s">
        <v>1450</v>
      </c>
      <c r="CZ671" t="s">
        <v>1508</v>
      </c>
      <c r="DA671" s="121">
        <v>44294</v>
      </c>
      <c r="DB671" t="b">
        <f ca="1">IF(ISNA(VLOOKUP(表格11[[#This Row],[Item]],INDIRECT(VLOOKUP(表格11[[#This Row],[Object]],表格12[],2,FALSE)),1,FALSE)),FALSE,TRUE)</f>
        <v>0</v>
      </c>
    </row>
    <row r="672" spans="102:106">
      <c r="CX672" t="s">
        <v>1177</v>
      </c>
      <c r="CY672" t="s">
        <v>1450</v>
      </c>
      <c r="CZ672" t="s">
        <v>1296</v>
      </c>
      <c r="DA672" s="121">
        <v>44294</v>
      </c>
      <c r="DB672" t="b">
        <f ca="1">IF(ISNA(VLOOKUP(表格11[[#This Row],[Item]],INDIRECT(VLOOKUP(表格11[[#This Row],[Object]],表格12[],2,FALSE)),1,FALSE)),FALSE,TRUE)</f>
        <v>0</v>
      </c>
    </row>
    <row r="673" spans="102:106">
      <c r="CX673" t="s">
        <v>1177</v>
      </c>
      <c r="CY673" t="s">
        <v>1450</v>
      </c>
      <c r="CZ673" t="s">
        <v>1297</v>
      </c>
      <c r="DA673" s="121">
        <v>44294</v>
      </c>
      <c r="DB673" t="b">
        <f ca="1">IF(ISNA(VLOOKUP(表格11[[#This Row],[Item]],INDIRECT(VLOOKUP(表格11[[#This Row],[Object]],表格12[],2,FALSE)),1,FALSE)),FALSE,TRUE)</f>
        <v>0</v>
      </c>
    </row>
    <row r="674" spans="102:106">
      <c r="CX674" t="s">
        <v>1177</v>
      </c>
      <c r="CY674" t="s">
        <v>1450</v>
      </c>
      <c r="CZ674" t="s">
        <v>1298</v>
      </c>
      <c r="DA674" s="121">
        <v>44294</v>
      </c>
      <c r="DB674" t="b">
        <f ca="1">IF(ISNA(VLOOKUP(表格11[[#This Row],[Item]],INDIRECT(VLOOKUP(表格11[[#This Row],[Object]],表格12[],2,FALSE)),1,FALSE)),FALSE,TRUE)</f>
        <v>0</v>
      </c>
    </row>
    <row r="675" spans="102:106">
      <c r="CX675" t="s">
        <v>1177</v>
      </c>
      <c r="CY675" t="s">
        <v>1450</v>
      </c>
      <c r="CZ675" t="s">
        <v>1299</v>
      </c>
      <c r="DA675" s="121">
        <v>44294</v>
      </c>
      <c r="DB675" t="b">
        <f ca="1">IF(ISNA(VLOOKUP(表格11[[#This Row],[Item]],INDIRECT(VLOOKUP(表格11[[#This Row],[Object]],表格12[],2,FALSE)),1,FALSE)),FALSE,TRUE)</f>
        <v>0</v>
      </c>
    </row>
    <row r="676" spans="102:106">
      <c r="CX676" t="s">
        <v>1177</v>
      </c>
      <c r="CY676" t="s">
        <v>1450</v>
      </c>
      <c r="CZ676" t="s">
        <v>1300</v>
      </c>
      <c r="DA676" s="121">
        <v>44294</v>
      </c>
      <c r="DB676" t="b">
        <f ca="1">IF(ISNA(VLOOKUP(表格11[[#This Row],[Item]],INDIRECT(VLOOKUP(表格11[[#This Row],[Object]],表格12[],2,FALSE)),1,FALSE)),FALSE,TRUE)</f>
        <v>0</v>
      </c>
    </row>
    <row r="677" spans="102:106">
      <c r="CX677" t="s">
        <v>1177</v>
      </c>
      <c r="CY677" t="s">
        <v>1450</v>
      </c>
      <c r="CZ677" t="s">
        <v>1301</v>
      </c>
      <c r="DA677" s="121">
        <v>44294</v>
      </c>
      <c r="DB677" t="b">
        <f ca="1">IF(ISNA(VLOOKUP(表格11[[#This Row],[Item]],INDIRECT(VLOOKUP(表格11[[#This Row],[Object]],表格12[],2,FALSE)),1,FALSE)),FALSE,TRUE)</f>
        <v>0</v>
      </c>
    </row>
    <row r="678" spans="102:106">
      <c r="CX678" t="s">
        <v>1177</v>
      </c>
      <c r="CY678" t="s">
        <v>1450</v>
      </c>
      <c r="CZ678" t="s">
        <v>1302</v>
      </c>
      <c r="DA678" s="121">
        <v>44294</v>
      </c>
      <c r="DB678" t="b">
        <f ca="1">IF(ISNA(VLOOKUP(表格11[[#This Row],[Item]],INDIRECT(VLOOKUP(表格11[[#This Row],[Object]],表格12[],2,FALSE)),1,FALSE)),FALSE,TRUE)</f>
        <v>0</v>
      </c>
    </row>
    <row r="679" spans="102:106">
      <c r="CX679" t="s">
        <v>1177</v>
      </c>
      <c r="CY679" t="s">
        <v>1450</v>
      </c>
      <c r="CZ679" t="s">
        <v>1303</v>
      </c>
      <c r="DA679" s="121">
        <v>44294</v>
      </c>
      <c r="DB679" t="b">
        <f ca="1">IF(ISNA(VLOOKUP(表格11[[#This Row],[Item]],INDIRECT(VLOOKUP(表格11[[#This Row],[Object]],表格12[],2,FALSE)),1,FALSE)),FALSE,TRUE)</f>
        <v>0</v>
      </c>
    </row>
    <row r="680" spans="102:106">
      <c r="CX680" t="s">
        <v>1177</v>
      </c>
      <c r="CY680" t="s">
        <v>1450</v>
      </c>
      <c r="CZ680" s="237" t="s">
        <v>1304</v>
      </c>
      <c r="DA680" s="121">
        <v>44294</v>
      </c>
      <c r="DB680" t="b">
        <f ca="1">IF(ISNA(VLOOKUP(表格11[[#This Row],[Item]],INDIRECT(VLOOKUP(表格11[[#This Row],[Object]],表格12[],2,FALSE)),1,FALSE)),FALSE,TRUE)</f>
        <v>0</v>
      </c>
    </row>
    <row r="681" spans="102:106">
      <c r="CX681" t="s">
        <v>1177</v>
      </c>
      <c r="CY681" t="s">
        <v>1450</v>
      </c>
      <c r="CZ681" t="s">
        <v>1305</v>
      </c>
      <c r="DA681" s="121">
        <v>44294</v>
      </c>
      <c r="DB681" t="b">
        <f ca="1">IF(ISNA(VLOOKUP(表格11[[#This Row],[Item]],INDIRECT(VLOOKUP(表格11[[#This Row],[Object]],表格12[],2,FALSE)),1,FALSE)),FALSE,TRUE)</f>
        <v>0</v>
      </c>
    </row>
    <row r="682" spans="102:106">
      <c r="CX682" t="s">
        <v>1177</v>
      </c>
      <c r="CY682" t="s">
        <v>1450</v>
      </c>
      <c r="CZ682" t="s">
        <v>1308</v>
      </c>
      <c r="DA682" s="121">
        <v>44294</v>
      </c>
      <c r="DB682" t="b">
        <f ca="1">IF(ISNA(VLOOKUP(表格11[[#This Row],[Item]],INDIRECT(VLOOKUP(表格11[[#This Row],[Object]],表格12[],2,FALSE)),1,FALSE)),FALSE,TRUE)</f>
        <v>0</v>
      </c>
    </row>
    <row r="683" spans="102:106">
      <c r="CX683" t="s">
        <v>1177</v>
      </c>
      <c r="CY683" t="s">
        <v>1450</v>
      </c>
      <c r="CZ683" t="s">
        <v>1509</v>
      </c>
      <c r="DA683" s="121">
        <v>44294</v>
      </c>
      <c r="DB683" t="b">
        <f ca="1">IF(ISNA(VLOOKUP(表格11[[#This Row],[Item]],INDIRECT(VLOOKUP(表格11[[#This Row],[Object]],表格12[],2,FALSE)),1,FALSE)),FALSE,TRUE)</f>
        <v>0</v>
      </c>
    </row>
    <row r="684" spans="102:106">
      <c r="CX684" t="s">
        <v>1177</v>
      </c>
      <c r="CY684" t="s">
        <v>1450</v>
      </c>
      <c r="CZ684" t="s">
        <v>1309</v>
      </c>
      <c r="DA684" s="121">
        <v>44294</v>
      </c>
      <c r="DB684" t="b">
        <f ca="1">IF(ISNA(VLOOKUP(表格11[[#This Row],[Item]],INDIRECT(VLOOKUP(表格11[[#This Row],[Object]],表格12[],2,FALSE)),1,FALSE)),FALSE,TRUE)</f>
        <v>0</v>
      </c>
    </row>
    <row r="685" spans="102:106">
      <c r="CX685" t="s">
        <v>1177</v>
      </c>
      <c r="CY685" t="s">
        <v>1450</v>
      </c>
      <c r="CZ685" t="s">
        <v>961</v>
      </c>
      <c r="DA685" s="121">
        <v>44294</v>
      </c>
      <c r="DB685" t="b">
        <f ca="1">IF(ISNA(VLOOKUP(表格11[[#This Row],[Item]],INDIRECT(VLOOKUP(表格11[[#This Row],[Object]],表格12[],2,FALSE)),1,FALSE)),FALSE,TRUE)</f>
        <v>0</v>
      </c>
    </row>
    <row r="686" spans="102:106">
      <c r="CX686" t="s">
        <v>1177</v>
      </c>
      <c r="CY686" t="s">
        <v>1450</v>
      </c>
      <c r="CZ686" t="s">
        <v>1459</v>
      </c>
      <c r="DA686" s="121">
        <v>44294</v>
      </c>
      <c r="DB686" t="b">
        <f ca="1">IF(ISNA(VLOOKUP(表格11[[#This Row],[Item]],INDIRECT(VLOOKUP(表格11[[#This Row],[Object]],表格12[],2,FALSE)),1,FALSE)),FALSE,TRUE)</f>
        <v>0</v>
      </c>
    </row>
    <row r="687" spans="102:106">
      <c r="CX687" t="s">
        <v>1177</v>
      </c>
      <c r="CY687" t="s">
        <v>1450</v>
      </c>
      <c r="CZ687" t="s">
        <v>1510</v>
      </c>
      <c r="DA687" s="121">
        <v>44294</v>
      </c>
      <c r="DB687" t="b">
        <f ca="1">IF(ISNA(VLOOKUP(表格11[[#This Row],[Item]],INDIRECT(VLOOKUP(表格11[[#This Row],[Object]],表格12[],2,FALSE)),1,FALSE)),FALSE,TRUE)</f>
        <v>0</v>
      </c>
    </row>
    <row r="688" spans="102:106">
      <c r="CX688" t="s">
        <v>1177</v>
      </c>
      <c r="CY688" t="s">
        <v>1450</v>
      </c>
      <c r="CZ688" t="s">
        <v>1310</v>
      </c>
      <c r="DA688" s="121">
        <v>44294</v>
      </c>
      <c r="DB688" t="b">
        <f ca="1">IF(ISNA(VLOOKUP(表格11[[#This Row],[Item]],INDIRECT(VLOOKUP(表格11[[#This Row],[Object]],表格12[],2,FALSE)),1,FALSE)),FALSE,TRUE)</f>
        <v>0</v>
      </c>
    </row>
    <row r="689" spans="102:106">
      <c r="CX689" t="s">
        <v>1177</v>
      </c>
      <c r="CY689" t="s">
        <v>1450</v>
      </c>
      <c r="CZ689" t="s">
        <v>1311</v>
      </c>
      <c r="DA689" s="121">
        <v>44294</v>
      </c>
      <c r="DB689" t="b">
        <f ca="1">IF(ISNA(VLOOKUP(表格11[[#This Row],[Item]],INDIRECT(VLOOKUP(表格11[[#This Row],[Object]],表格12[],2,FALSE)),1,FALSE)),FALSE,TRUE)</f>
        <v>0</v>
      </c>
    </row>
    <row r="690" spans="102:106">
      <c r="CX690" t="s">
        <v>1177</v>
      </c>
      <c r="CY690" t="s">
        <v>1450</v>
      </c>
      <c r="CZ690" t="s">
        <v>1312</v>
      </c>
      <c r="DA690" s="121">
        <v>44294</v>
      </c>
      <c r="DB690" t="b">
        <f ca="1">IF(ISNA(VLOOKUP(表格11[[#This Row],[Item]],INDIRECT(VLOOKUP(表格11[[#This Row],[Object]],表格12[],2,FALSE)),1,FALSE)),FALSE,TRUE)</f>
        <v>0</v>
      </c>
    </row>
    <row r="691" spans="102:106">
      <c r="CX691" t="s">
        <v>1177</v>
      </c>
      <c r="CY691" t="s">
        <v>1450</v>
      </c>
      <c r="CZ691" t="s">
        <v>1313</v>
      </c>
      <c r="DA691" s="121">
        <v>44294</v>
      </c>
      <c r="DB691" t="b">
        <f ca="1">IF(ISNA(VLOOKUP(表格11[[#This Row],[Item]],INDIRECT(VLOOKUP(表格11[[#This Row],[Object]],表格12[],2,FALSE)),1,FALSE)),FALSE,TRUE)</f>
        <v>0</v>
      </c>
    </row>
    <row r="692" spans="102:106">
      <c r="CX692" t="s">
        <v>1177</v>
      </c>
      <c r="CY692" t="s">
        <v>1450</v>
      </c>
      <c r="CZ692" t="s">
        <v>1314</v>
      </c>
      <c r="DA692" s="121">
        <v>44294</v>
      </c>
      <c r="DB692" t="b">
        <f ca="1">IF(ISNA(VLOOKUP(表格11[[#This Row],[Item]],INDIRECT(VLOOKUP(表格11[[#This Row],[Object]],表格12[],2,FALSE)),1,FALSE)),FALSE,TRUE)</f>
        <v>0</v>
      </c>
    </row>
    <row r="693" spans="102:106">
      <c r="CX693" t="s">
        <v>1177</v>
      </c>
      <c r="CY693" t="s">
        <v>1450</v>
      </c>
      <c r="CZ693" t="s">
        <v>1511</v>
      </c>
      <c r="DA693" s="121">
        <v>44294</v>
      </c>
      <c r="DB693" t="b">
        <f ca="1">IF(ISNA(VLOOKUP(表格11[[#This Row],[Item]],INDIRECT(VLOOKUP(表格11[[#This Row],[Object]],表格12[],2,FALSE)),1,FALSE)),FALSE,TRUE)</f>
        <v>0</v>
      </c>
    </row>
    <row r="694" spans="102:106">
      <c r="CX694" t="s">
        <v>1177</v>
      </c>
      <c r="CY694" t="s">
        <v>1450</v>
      </c>
      <c r="CZ694" t="s">
        <v>1315</v>
      </c>
      <c r="DA694" s="121">
        <v>44294</v>
      </c>
      <c r="DB694" t="b">
        <f ca="1">IF(ISNA(VLOOKUP(表格11[[#This Row],[Item]],INDIRECT(VLOOKUP(表格11[[#This Row],[Object]],表格12[],2,FALSE)),1,FALSE)),FALSE,TRUE)</f>
        <v>0</v>
      </c>
    </row>
    <row r="695" spans="102:106">
      <c r="CX695" t="s">
        <v>1177</v>
      </c>
      <c r="CY695" t="s">
        <v>1450</v>
      </c>
      <c r="CZ695" t="s">
        <v>1316</v>
      </c>
      <c r="DA695" s="121">
        <v>44294</v>
      </c>
      <c r="DB695" t="b">
        <f ca="1">IF(ISNA(VLOOKUP(表格11[[#This Row],[Item]],INDIRECT(VLOOKUP(表格11[[#This Row],[Object]],表格12[],2,FALSE)),1,FALSE)),FALSE,TRUE)</f>
        <v>0</v>
      </c>
    </row>
    <row r="696" spans="102:106">
      <c r="CX696" t="s">
        <v>1177</v>
      </c>
      <c r="CY696" t="s">
        <v>1450</v>
      </c>
      <c r="CZ696" t="s">
        <v>1460</v>
      </c>
      <c r="DA696" s="121">
        <v>44294</v>
      </c>
      <c r="DB696" t="b">
        <f ca="1">IF(ISNA(VLOOKUP(表格11[[#This Row],[Item]],INDIRECT(VLOOKUP(表格11[[#This Row],[Object]],表格12[],2,FALSE)),1,FALSE)),FALSE,TRUE)</f>
        <v>0</v>
      </c>
    </row>
    <row r="697" spans="102:106">
      <c r="CX697" t="s">
        <v>1177</v>
      </c>
      <c r="CY697" t="s">
        <v>1450</v>
      </c>
      <c r="CZ697" t="s">
        <v>1512</v>
      </c>
      <c r="DA697" s="121">
        <v>44294</v>
      </c>
      <c r="DB697" t="b">
        <f ca="1">IF(ISNA(VLOOKUP(表格11[[#This Row],[Item]],INDIRECT(VLOOKUP(表格11[[#This Row],[Object]],表格12[],2,FALSE)),1,FALSE)),FALSE,TRUE)</f>
        <v>0</v>
      </c>
    </row>
    <row r="698" spans="102:106">
      <c r="CX698" t="s">
        <v>1177</v>
      </c>
      <c r="CY698" t="s">
        <v>1450</v>
      </c>
      <c r="CZ698" t="s">
        <v>1317</v>
      </c>
      <c r="DA698" s="121">
        <v>44294</v>
      </c>
      <c r="DB698" t="b">
        <f ca="1">IF(ISNA(VLOOKUP(表格11[[#This Row],[Item]],INDIRECT(VLOOKUP(表格11[[#This Row],[Object]],表格12[],2,FALSE)),1,FALSE)),FALSE,TRUE)</f>
        <v>0</v>
      </c>
    </row>
    <row r="699" spans="102:106">
      <c r="CX699" t="s">
        <v>1177</v>
      </c>
      <c r="CY699" t="s">
        <v>1450</v>
      </c>
      <c r="CZ699" t="s">
        <v>1318</v>
      </c>
      <c r="DA699" s="121">
        <v>44294</v>
      </c>
      <c r="DB699" t="b">
        <f ca="1">IF(ISNA(VLOOKUP(表格11[[#This Row],[Item]],INDIRECT(VLOOKUP(表格11[[#This Row],[Object]],表格12[],2,FALSE)),1,FALSE)),FALSE,TRUE)</f>
        <v>0</v>
      </c>
    </row>
    <row r="700" spans="102:106">
      <c r="CX700" t="s">
        <v>1177</v>
      </c>
      <c r="CY700" t="s">
        <v>1450</v>
      </c>
      <c r="CZ700" t="s">
        <v>1319</v>
      </c>
      <c r="DA700" s="121">
        <v>44294</v>
      </c>
      <c r="DB700" t="b">
        <f ca="1">IF(ISNA(VLOOKUP(表格11[[#This Row],[Item]],INDIRECT(VLOOKUP(表格11[[#This Row],[Object]],表格12[],2,FALSE)),1,FALSE)),FALSE,TRUE)</f>
        <v>0</v>
      </c>
    </row>
    <row r="701" spans="102:106">
      <c r="CX701" t="s">
        <v>1177</v>
      </c>
      <c r="CY701" t="s">
        <v>1450</v>
      </c>
      <c r="CZ701" t="s">
        <v>1320</v>
      </c>
      <c r="DA701" s="121">
        <v>44294</v>
      </c>
      <c r="DB701" t="b">
        <f ca="1">IF(ISNA(VLOOKUP(表格11[[#This Row],[Item]],INDIRECT(VLOOKUP(表格11[[#This Row],[Object]],表格12[],2,FALSE)),1,FALSE)),FALSE,TRUE)</f>
        <v>0</v>
      </c>
    </row>
    <row r="702" spans="102:106">
      <c r="CX702" t="s">
        <v>1177</v>
      </c>
      <c r="CY702" t="s">
        <v>1450</v>
      </c>
      <c r="CZ702" t="s">
        <v>1321</v>
      </c>
      <c r="DA702" s="121">
        <v>44294</v>
      </c>
      <c r="DB702" t="b">
        <f ca="1">IF(ISNA(VLOOKUP(表格11[[#This Row],[Item]],INDIRECT(VLOOKUP(表格11[[#This Row],[Object]],表格12[],2,FALSE)),1,FALSE)),FALSE,TRUE)</f>
        <v>0</v>
      </c>
    </row>
    <row r="703" spans="102:106">
      <c r="CX703" t="s">
        <v>1177</v>
      </c>
      <c r="CY703" t="s">
        <v>1450</v>
      </c>
      <c r="CZ703" t="s">
        <v>1323</v>
      </c>
      <c r="DA703" s="121">
        <v>44294</v>
      </c>
      <c r="DB703" t="b">
        <f ca="1">IF(ISNA(VLOOKUP(表格11[[#This Row],[Item]],INDIRECT(VLOOKUP(表格11[[#This Row],[Object]],表格12[],2,FALSE)),1,FALSE)),FALSE,TRUE)</f>
        <v>0</v>
      </c>
    </row>
    <row r="704" spans="102:106">
      <c r="CX704" t="s">
        <v>1177</v>
      </c>
      <c r="CY704" t="s">
        <v>1450</v>
      </c>
      <c r="CZ704" t="s">
        <v>1324</v>
      </c>
      <c r="DA704" s="121">
        <v>44294</v>
      </c>
      <c r="DB704" t="b">
        <f ca="1">IF(ISNA(VLOOKUP(表格11[[#This Row],[Item]],INDIRECT(VLOOKUP(表格11[[#This Row],[Object]],表格12[],2,FALSE)),1,FALSE)),FALSE,TRUE)</f>
        <v>0</v>
      </c>
    </row>
    <row r="705" spans="102:106">
      <c r="CX705" t="s">
        <v>1177</v>
      </c>
      <c r="CY705" t="s">
        <v>1450</v>
      </c>
      <c r="CZ705" t="s">
        <v>1325</v>
      </c>
      <c r="DA705" s="121">
        <v>44294</v>
      </c>
      <c r="DB705" t="b">
        <f ca="1">IF(ISNA(VLOOKUP(表格11[[#This Row],[Item]],INDIRECT(VLOOKUP(表格11[[#This Row],[Object]],表格12[],2,FALSE)),1,FALSE)),FALSE,TRUE)</f>
        <v>0</v>
      </c>
    </row>
    <row r="706" spans="102:106">
      <c r="CX706" t="s">
        <v>1177</v>
      </c>
      <c r="CY706" t="s">
        <v>1450</v>
      </c>
      <c r="CZ706" t="s">
        <v>1326</v>
      </c>
      <c r="DA706" s="121">
        <v>44294</v>
      </c>
      <c r="DB706" t="b">
        <f ca="1">IF(ISNA(VLOOKUP(表格11[[#This Row],[Item]],INDIRECT(VLOOKUP(表格11[[#This Row],[Object]],表格12[],2,FALSE)),1,FALSE)),FALSE,TRUE)</f>
        <v>0</v>
      </c>
    </row>
    <row r="707" spans="102:106">
      <c r="CX707" t="s">
        <v>1177</v>
      </c>
      <c r="CY707" t="s">
        <v>1450</v>
      </c>
      <c r="CZ707" t="s">
        <v>1327</v>
      </c>
      <c r="DA707" s="121">
        <v>44294</v>
      </c>
      <c r="DB707" t="b">
        <f ca="1">IF(ISNA(VLOOKUP(表格11[[#This Row],[Item]],INDIRECT(VLOOKUP(表格11[[#This Row],[Object]],表格12[],2,FALSE)),1,FALSE)),FALSE,TRUE)</f>
        <v>0</v>
      </c>
    </row>
    <row r="708" spans="102:106">
      <c r="CX708" t="s">
        <v>1177</v>
      </c>
      <c r="CY708" t="s">
        <v>1450</v>
      </c>
      <c r="CZ708" t="s">
        <v>1328</v>
      </c>
      <c r="DA708" s="121">
        <v>44294</v>
      </c>
      <c r="DB708" t="b">
        <f ca="1">IF(ISNA(VLOOKUP(表格11[[#This Row],[Item]],INDIRECT(VLOOKUP(表格11[[#This Row],[Object]],表格12[],2,FALSE)),1,FALSE)),FALSE,TRUE)</f>
        <v>0</v>
      </c>
    </row>
    <row r="709" spans="102:106">
      <c r="CX709" t="s">
        <v>1177</v>
      </c>
      <c r="CY709" t="s">
        <v>1450</v>
      </c>
      <c r="CZ709" t="s">
        <v>1461</v>
      </c>
      <c r="DA709" s="121">
        <v>44294</v>
      </c>
      <c r="DB709" t="b">
        <f ca="1">IF(ISNA(VLOOKUP(表格11[[#This Row],[Item]],INDIRECT(VLOOKUP(表格11[[#This Row],[Object]],表格12[],2,FALSE)),1,FALSE)),FALSE,TRUE)</f>
        <v>0</v>
      </c>
    </row>
    <row r="710" spans="102:106">
      <c r="CX710" t="s">
        <v>1177</v>
      </c>
      <c r="CY710" t="s">
        <v>1450</v>
      </c>
      <c r="CZ710" t="s">
        <v>1329</v>
      </c>
      <c r="DA710" s="121">
        <v>44294</v>
      </c>
      <c r="DB710" t="b">
        <f ca="1">IF(ISNA(VLOOKUP(表格11[[#This Row],[Item]],INDIRECT(VLOOKUP(表格11[[#This Row],[Object]],表格12[],2,FALSE)),1,FALSE)),FALSE,TRUE)</f>
        <v>0</v>
      </c>
    </row>
    <row r="711" spans="102:106">
      <c r="CX711" t="s">
        <v>1177</v>
      </c>
      <c r="CY711" t="s">
        <v>1450</v>
      </c>
      <c r="CZ711" t="s">
        <v>1330</v>
      </c>
      <c r="DA711" s="121">
        <v>44294</v>
      </c>
      <c r="DB711" t="b">
        <f ca="1">IF(ISNA(VLOOKUP(表格11[[#This Row],[Item]],INDIRECT(VLOOKUP(表格11[[#This Row],[Object]],表格12[],2,FALSE)),1,FALSE)),FALSE,TRUE)</f>
        <v>0</v>
      </c>
    </row>
    <row r="712" spans="102:106">
      <c r="CX712" t="s">
        <v>1177</v>
      </c>
      <c r="CY712" t="s">
        <v>1450</v>
      </c>
      <c r="CZ712" t="s">
        <v>1331</v>
      </c>
      <c r="DA712" s="121">
        <v>44294</v>
      </c>
      <c r="DB712" t="b">
        <f ca="1">IF(ISNA(VLOOKUP(表格11[[#This Row],[Item]],INDIRECT(VLOOKUP(表格11[[#This Row],[Object]],表格12[],2,FALSE)),1,FALSE)),FALSE,TRUE)</f>
        <v>0</v>
      </c>
    </row>
    <row r="713" spans="102:106">
      <c r="CX713" t="s">
        <v>1177</v>
      </c>
      <c r="CY713" t="s">
        <v>1450</v>
      </c>
      <c r="CZ713" t="s">
        <v>1332</v>
      </c>
      <c r="DA713" s="121">
        <v>44294</v>
      </c>
      <c r="DB713" t="b">
        <f ca="1">IF(ISNA(VLOOKUP(表格11[[#This Row],[Item]],INDIRECT(VLOOKUP(表格11[[#This Row],[Object]],表格12[],2,FALSE)),1,FALSE)),FALSE,TRUE)</f>
        <v>0</v>
      </c>
    </row>
    <row r="714" spans="102:106">
      <c r="CX714" t="s">
        <v>1177</v>
      </c>
      <c r="CY714" t="s">
        <v>1450</v>
      </c>
      <c r="CZ714" t="s">
        <v>1513</v>
      </c>
      <c r="DA714" s="121">
        <v>44294</v>
      </c>
      <c r="DB714" t="b">
        <f ca="1">IF(ISNA(VLOOKUP(表格11[[#This Row],[Item]],INDIRECT(VLOOKUP(表格11[[#This Row],[Object]],表格12[],2,FALSE)),1,FALSE)),FALSE,TRUE)</f>
        <v>0</v>
      </c>
    </row>
    <row r="715" spans="102:106">
      <c r="CX715" t="s">
        <v>1177</v>
      </c>
      <c r="CY715" t="s">
        <v>1450</v>
      </c>
      <c r="CZ715" t="s">
        <v>1333</v>
      </c>
      <c r="DA715" s="121">
        <v>44294</v>
      </c>
      <c r="DB715" t="b">
        <f ca="1">IF(ISNA(VLOOKUP(表格11[[#This Row],[Item]],INDIRECT(VLOOKUP(表格11[[#This Row],[Object]],表格12[],2,FALSE)),1,FALSE)),FALSE,TRUE)</f>
        <v>0</v>
      </c>
    </row>
    <row r="716" spans="102:106">
      <c r="CX716" t="s">
        <v>1177</v>
      </c>
      <c r="CY716" t="s">
        <v>1450</v>
      </c>
      <c r="CZ716" t="s">
        <v>1334</v>
      </c>
      <c r="DA716" s="121">
        <v>44294</v>
      </c>
      <c r="DB716" t="b">
        <f ca="1">IF(ISNA(VLOOKUP(表格11[[#This Row],[Item]],INDIRECT(VLOOKUP(表格11[[#This Row],[Object]],表格12[],2,FALSE)),1,FALSE)),FALSE,TRUE)</f>
        <v>0</v>
      </c>
    </row>
    <row r="717" spans="102:106">
      <c r="CX717" t="s">
        <v>1177</v>
      </c>
      <c r="CY717" t="s">
        <v>1450</v>
      </c>
      <c r="CZ717" t="s">
        <v>1335</v>
      </c>
      <c r="DA717" s="121">
        <v>44294</v>
      </c>
      <c r="DB717" t="b">
        <f ca="1">IF(ISNA(VLOOKUP(表格11[[#This Row],[Item]],INDIRECT(VLOOKUP(表格11[[#This Row],[Object]],表格12[],2,FALSE)),1,FALSE)),FALSE,TRUE)</f>
        <v>0</v>
      </c>
    </row>
    <row r="718" spans="102:106">
      <c r="CX718" t="s">
        <v>1177</v>
      </c>
      <c r="CY718" t="s">
        <v>1450</v>
      </c>
      <c r="CZ718" t="s">
        <v>1336</v>
      </c>
      <c r="DA718" s="121">
        <v>44294</v>
      </c>
      <c r="DB718" t="b">
        <f ca="1">IF(ISNA(VLOOKUP(表格11[[#This Row],[Item]],INDIRECT(VLOOKUP(表格11[[#This Row],[Object]],表格12[],2,FALSE)),1,FALSE)),FALSE,TRUE)</f>
        <v>0</v>
      </c>
    </row>
    <row r="719" spans="102:106">
      <c r="CX719" t="s">
        <v>1177</v>
      </c>
      <c r="CY719" t="s">
        <v>1450</v>
      </c>
      <c r="CZ719" t="s">
        <v>1337</v>
      </c>
      <c r="DA719" s="121">
        <v>44294</v>
      </c>
      <c r="DB719" t="b">
        <f ca="1">IF(ISNA(VLOOKUP(表格11[[#This Row],[Item]],INDIRECT(VLOOKUP(表格11[[#This Row],[Object]],表格12[],2,FALSE)),1,FALSE)),FALSE,TRUE)</f>
        <v>0</v>
      </c>
    </row>
    <row r="720" spans="102:106">
      <c r="CX720" t="s">
        <v>1177</v>
      </c>
      <c r="CY720" t="s">
        <v>1450</v>
      </c>
      <c r="CZ720" t="s">
        <v>1338</v>
      </c>
      <c r="DA720" s="121">
        <v>44294</v>
      </c>
      <c r="DB720" t="b">
        <f ca="1">IF(ISNA(VLOOKUP(表格11[[#This Row],[Item]],INDIRECT(VLOOKUP(表格11[[#This Row],[Object]],表格12[],2,FALSE)),1,FALSE)),FALSE,TRUE)</f>
        <v>0</v>
      </c>
    </row>
    <row r="721" spans="102:106">
      <c r="CX721" t="s">
        <v>1177</v>
      </c>
      <c r="CY721" t="s">
        <v>1450</v>
      </c>
      <c r="CZ721" t="s">
        <v>1339</v>
      </c>
      <c r="DA721" s="121">
        <v>44294</v>
      </c>
      <c r="DB721" t="b">
        <f ca="1">IF(ISNA(VLOOKUP(表格11[[#This Row],[Item]],INDIRECT(VLOOKUP(表格11[[#This Row],[Object]],表格12[],2,FALSE)),1,FALSE)),FALSE,TRUE)</f>
        <v>0</v>
      </c>
    </row>
    <row r="722" spans="102:106">
      <c r="CX722" t="s">
        <v>1177</v>
      </c>
      <c r="CY722" t="s">
        <v>1450</v>
      </c>
      <c r="CZ722" t="s">
        <v>1340</v>
      </c>
      <c r="DA722" s="121">
        <v>44294</v>
      </c>
      <c r="DB722" t="b">
        <f ca="1">IF(ISNA(VLOOKUP(表格11[[#This Row],[Item]],INDIRECT(VLOOKUP(表格11[[#This Row],[Object]],表格12[],2,FALSE)),1,FALSE)),FALSE,TRUE)</f>
        <v>0</v>
      </c>
    </row>
    <row r="723" spans="102:106">
      <c r="CX723" t="s">
        <v>1177</v>
      </c>
      <c r="CY723" t="s">
        <v>1450</v>
      </c>
      <c r="CZ723" s="237" t="s">
        <v>1341</v>
      </c>
      <c r="DA723" s="121">
        <v>44294</v>
      </c>
      <c r="DB723" t="b">
        <f ca="1">IF(ISNA(VLOOKUP(表格11[[#This Row],[Item]],INDIRECT(VLOOKUP(表格11[[#This Row],[Object]],表格12[],2,FALSE)),1,FALSE)),FALSE,TRUE)</f>
        <v>0</v>
      </c>
    </row>
    <row r="724" spans="102:106">
      <c r="CX724" t="s">
        <v>1177</v>
      </c>
      <c r="CY724" t="s">
        <v>1450</v>
      </c>
      <c r="CZ724" t="s">
        <v>1462</v>
      </c>
      <c r="DA724" s="121">
        <v>44294</v>
      </c>
      <c r="DB724" t="b">
        <f ca="1">IF(ISNA(VLOOKUP(表格11[[#This Row],[Item]],INDIRECT(VLOOKUP(表格11[[#This Row],[Object]],表格12[],2,FALSE)),1,FALSE)),FALSE,TRUE)</f>
        <v>0</v>
      </c>
    </row>
    <row r="725" spans="102:106">
      <c r="CX725" t="s">
        <v>1177</v>
      </c>
      <c r="CY725" t="s">
        <v>1450</v>
      </c>
      <c r="CZ725" t="s">
        <v>1342</v>
      </c>
      <c r="DA725" s="121">
        <v>44294</v>
      </c>
      <c r="DB725" t="b">
        <f ca="1">IF(ISNA(VLOOKUP(表格11[[#This Row],[Item]],INDIRECT(VLOOKUP(表格11[[#This Row],[Object]],表格12[],2,FALSE)),1,FALSE)),FALSE,TRUE)</f>
        <v>0</v>
      </c>
    </row>
    <row r="726" spans="102:106">
      <c r="CX726" t="s">
        <v>1177</v>
      </c>
      <c r="CY726" t="s">
        <v>1450</v>
      </c>
      <c r="CZ726" t="s">
        <v>1343</v>
      </c>
      <c r="DA726" s="121">
        <v>44294</v>
      </c>
      <c r="DB726" t="b">
        <f ca="1">IF(ISNA(VLOOKUP(表格11[[#This Row],[Item]],INDIRECT(VLOOKUP(表格11[[#This Row],[Object]],表格12[],2,FALSE)),1,FALSE)),FALSE,TRUE)</f>
        <v>0</v>
      </c>
    </row>
    <row r="727" spans="102:106">
      <c r="CX727" t="s">
        <v>1177</v>
      </c>
      <c r="CY727" t="s">
        <v>1450</v>
      </c>
      <c r="CZ727" t="s">
        <v>1344</v>
      </c>
      <c r="DA727" s="121">
        <v>44294</v>
      </c>
      <c r="DB727" t="b">
        <f ca="1">IF(ISNA(VLOOKUP(表格11[[#This Row],[Item]],INDIRECT(VLOOKUP(表格11[[#This Row],[Object]],表格12[],2,FALSE)),1,FALSE)),FALSE,TRUE)</f>
        <v>0</v>
      </c>
    </row>
    <row r="728" spans="102:106">
      <c r="CX728" t="s">
        <v>1177</v>
      </c>
      <c r="CY728" t="s">
        <v>1450</v>
      </c>
      <c r="CZ728" t="s">
        <v>1345</v>
      </c>
      <c r="DA728" s="121">
        <v>44294</v>
      </c>
      <c r="DB728" t="b">
        <f ca="1">IF(ISNA(VLOOKUP(表格11[[#This Row],[Item]],INDIRECT(VLOOKUP(表格11[[#This Row],[Object]],表格12[],2,FALSE)),1,FALSE)),FALSE,TRUE)</f>
        <v>0</v>
      </c>
    </row>
    <row r="729" spans="102:106">
      <c r="CX729" t="s">
        <v>1177</v>
      </c>
      <c r="CY729" t="s">
        <v>1450</v>
      </c>
      <c r="CZ729" t="s">
        <v>1514</v>
      </c>
      <c r="DA729" s="121">
        <v>44294</v>
      </c>
      <c r="DB729" t="b">
        <f ca="1">IF(ISNA(VLOOKUP(表格11[[#This Row],[Item]],INDIRECT(VLOOKUP(表格11[[#This Row],[Object]],表格12[],2,FALSE)),1,FALSE)),FALSE,TRUE)</f>
        <v>0</v>
      </c>
    </row>
    <row r="730" spans="102:106">
      <c r="CX730" t="s">
        <v>1177</v>
      </c>
      <c r="CY730" t="s">
        <v>1450</v>
      </c>
      <c r="CZ730" t="s">
        <v>1346</v>
      </c>
      <c r="DA730" s="121">
        <v>44294</v>
      </c>
      <c r="DB730" t="b">
        <f ca="1">IF(ISNA(VLOOKUP(表格11[[#This Row],[Item]],INDIRECT(VLOOKUP(表格11[[#This Row],[Object]],表格12[],2,FALSE)),1,FALSE)),FALSE,TRUE)</f>
        <v>0</v>
      </c>
    </row>
    <row r="731" spans="102:106">
      <c r="CX731" t="s">
        <v>1177</v>
      </c>
      <c r="CY731" t="s">
        <v>1450</v>
      </c>
      <c r="CZ731" t="s">
        <v>1347</v>
      </c>
      <c r="DA731" s="121">
        <v>44294</v>
      </c>
      <c r="DB731" t="b">
        <f ca="1">IF(ISNA(VLOOKUP(表格11[[#This Row],[Item]],INDIRECT(VLOOKUP(表格11[[#This Row],[Object]],表格12[],2,FALSE)),1,FALSE)),FALSE,TRUE)</f>
        <v>0</v>
      </c>
    </row>
    <row r="732" spans="102:106">
      <c r="CX732" t="s">
        <v>1177</v>
      </c>
      <c r="CY732" t="s">
        <v>1450</v>
      </c>
      <c r="CZ732" t="s">
        <v>1348</v>
      </c>
      <c r="DA732" s="121">
        <v>44294</v>
      </c>
      <c r="DB732" t="b">
        <f ca="1">IF(ISNA(VLOOKUP(表格11[[#This Row],[Item]],INDIRECT(VLOOKUP(表格11[[#This Row],[Object]],表格12[],2,FALSE)),1,FALSE)),FALSE,TRUE)</f>
        <v>0</v>
      </c>
    </row>
    <row r="733" spans="102:106">
      <c r="CX733" t="s">
        <v>1177</v>
      </c>
      <c r="CY733" t="s">
        <v>1450</v>
      </c>
      <c r="CZ733" t="s">
        <v>1349</v>
      </c>
      <c r="DA733" s="121">
        <v>44294</v>
      </c>
      <c r="DB733" t="b">
        <f ca="1">IF(ISNA(VLOOKUP(表格11[[#This Row],[Item]],INDIRECT(VLOOKUP(表格11[[#This Row],[Object]],表格12[],2,FALSE)),1,FALSE)),FALSE,TRUE)</f>
        <v>0</v>
      </c>
    </row>
    <row r="734" spans="102:106">
      <c r="CX734" t="s">
        <v>1177</v>
      </c>
      <c r="CY734" t="s">
        <v>1450</v>
      </c>
      <c r="CZ734" t="s">
        <v>1463</v>
      </c>
      <c r="DA734" s="121">
        <v>44294</v>
      </c>
      <c r="DB734" t="b">
        <f ca="1">IF(ISNA(VLOOKUP(表格11[[#This Row],[Item]],INDIRECT(VLOOKUP(表格11[[#This Row],[Object]],表格12[],2,FALSE)),1,FALSE)),FALSE,TRUE)</f>
        <v>0</v>
      </c>
    </row>
    <row r="735" spans="102:106">
      <c r="CX735" t="s">
        <v>1177</v>
      </c>
      <c r="CY735" t="s">
        <v>1450</v>
      </c>
      <c r="CZ735" t="s">
        <v>1515</v>
      </c>
      <c r="DA735" s="121">
        <v>44294</v>
      </c>
      <c r="DB735" t="b">
        <f ca="1">IF(ISNA(VLOOKUP(表格11[[#This Row],[Item]],INDIRECT(VLOOKUP(表格11[[#This Row],[Object]],表格12[],2,FALSE)),1,FALSE)),FALSE,TRUE)</f>
        <v>0</v>
      </c>
    </row>
    <row r="736" spans="102:106">
      <c r="CX736" t="s">
        <v>1177</v>
      </c>
      <c r="CY736" t="s">
        <v>1450</v>
      </c>
      <c r="CZ736" t="s">
        <v>1350</v>
      </c>
      <c r="DA736" s="121">
        <v>44294</v>
      </c>
      <c r="DB736" t="b">
        <f ca="1">IF(ISNA(VLOOKUP(表格11[[#This Row],[Item]],INDIRECT(VLOOKUP(表格11[[#This Row],[Object]],表格12[],2,FALSE)),1,FALSE)),FALSE,TRUE)</f>
        <v>0</v>
      </c>
    </row>
    <row r="737" spans="102:106">
      <c r="CX737" t="s">
        <v>1177</v>
      </c>
      <c r="CY737" t="s">
        <v>1450</v>
      </c>
      <c r="CZ737" t="s">
        <v>1351</v>
      </c>
      <c r="DA737" s="121">
        <v>44294</v>
      </c>
      <c r="DB737" t="b">
        <f ca="1">IF(ISNA(VLOOKUP(表格11[[#This Row],[Item]],INDIRECT(VLOOKUP(表格11[[#This Row],[Object]],表格12[],2,FALSE)),1,FALSE)),FALSE,TRUE)</f>
        <v>0</v>
      </c>
    </row>
    <row r="738" spans="102:106">
      <c r="CX738" t="s">
        <v>1177</v>
      </c>
      <c r="CY738" t="s">
        <v>1450</v>
      </c>
      <c r="CZ738" t="s">
        <v>1352</v>
      </c>
      <c r="DA738" s="121">
        <v>44294</v>
      </c>
      <c r="DB738" t="b">
        <f ca="1">IF(ISNA(VLOOKUP(表格11[[#This Row],[Item]],INDIRECT(VLOOKUP(表格11[[#This Row],[Object]],表格12[],2,FALSE)),1,FALSE)),FALSE,TRUE)</f>
        <v>0</v>
      </c>
    </row>
    <row r="739" spans="102:106">
      <c r="CX739" t="s">
        <v>1177</v>
      </c>
      <c r="CY739" t="s">
        <v>1450</v>
      </c>
      <c r="CZ739" t="s">
        <v>1353</v>
      </c>
      <c r="DA739" s="121">
        <v>44294</v>
      </c>
      <c r="DB739" t="b">
        <f ca="1">IF(ISNA(VLOOKUP(表格11[[#This Row],[Item]],INDIRECT(VLOOKUP(表格11[[#This Row],[Object]],表格12[],2,FALSE)),1,FALSE)),FALSE,TRUE)</f>
        <v>0</v>
      </c>
    </row>
    <row r="740" spans="102:106">
      <c r="CX740" t="s">
        <v>1177</v>
      </c>
      <c r="CY740" t="s">
        <v>1450</v>
      </c>
      <c r="CZ740" t="s">
        <v>1354</v>
      </c>
      <c r="DA740" s="121">
        <v>44294</v>
      </c>
      <c r="DB740" t="b">
        <f ca="1">IF(ISNA(VLOOKUP(表格11[[#This Row],[Item]],INDIRECT(VLOOKUP(表格11[[#This Row],[Object]],表格12[],2,FALSE)),1,FALSE)),FALSE,TRUE)</f>
        <v>0</v>
      </c>
    </row>
    <row r="741" spans="102:106">
      <c r="CX741" t="s">
        <v>1177</v>
      </c>
      <c r="CY741" t="s">
        <v>1450</v>
      </c>
      <c r="CZ741" t="s">
        <v>1516</v>
      </c>
      <c r="DA741" s="121">
        <v>44294</v>
      </c>
      <c r="DB741" t="b">
        <f ca="1">IF(ISNA(VLOOKUP(表格11[[#This Row],[Item]],INDIRECT(VLOOKUP(表格11[[#This Row],[Object]],表格12[],2,FALSE)),1,FALSE)),FALSE,TRUE)</f>
        <v>0</v>
      </c>
    </row>
    <row r="742" spans="102:106">
      <c r="CX742" t="s">
        <v>1177</v>
      </c>
      <c r="CY742" t="s">
        <v>1450</v>
      </c>
      <c r="CZ742" t="s">
        <v>1355</v>
      </c>
      <c r="DA742" s="121">
        <v>44294</v>
      </c>
      <c r="DB742" t="b">
        <f ca="1">IF(ISNA(VLOOKUP(表格11[[#This Row],[Item]],INDIRECT(VLOOKUP(表格11[[#This Row],[Object]],表格12[],2,FALSE)),1,FALSE)),FALSE,TRUE)</f>
        <v>0</v>
      </c>
    </row>
    <row r="743" spans="102:106">
      <c r="CX743" t="s">
        <v>1177</v>
      </c>
      <c r="CY743" t="s">
        <v>1450</v>
      </c>
      <c r="CZ743" t="s">
        <v>1464</v>
      </c>
      <c r="DA743" s="121">
        <v>44294</v>
      </c>
      <c r="DB743" t="b">
        <f ca="1">IF(ISNA(VLOOKUP(表格11[[#This Row],[Item]],INDIRECT(VLOOKUP(表格11[[#This Row],[Object]],表格12[],2,FALSE)),1,FALSE)),FALSE,TRUE)</f>
        <v>0</v>
      </c>
    </row>
    <row r="744" spans="102:106">
      <c r="CX744" t="s">
        <v>1177</v>
      </c>
      <c r="CY744" t="s">
        <v>1450</v>
      </c>
      <c r="CZ744" t="s">
        <v>1517</v>
      </c>
      <c r="DA744" s="121">
        <v>44294</v>
      </c>
      <c r="DB744" t="b">
        <f ca="1">IF(ISNA(VLOOKUP(表格11[[#This Row],[Item]],INDIRECT(VLOOKUP(表格11[[#This Row],[Object]],表格12[],2,FALSE)),1,FALSE)),FALSE,TRUE)</f>
        <v>0</v>
      </c>
    </row>
    <row r="745" spans="102:106">
      <c r="CX745" t="s">
        <v>1177</v>
      </c>
      <c r="CY745" t="s">
        <v>1450</v>
      </c>
      <c r="CZ745" t="s">
        <v>1356</v>
      </c>
      <c r="DA745" s="121">
        <v>44294</v>
      </c>
      <c r="DB745" t="b">
        <f ca="1">IF(ISNA(VLOOKUP(表格11[[#This Row],[Item]],INDIRECT(VLOOKUP(表格11[[#This Row],[Object]],表格12[],2,FALSE)),1,FALSE)),FALSE,TRUE)</f>
        <v>0</v>
      </c>
    </row>
    <row r="746" spans="102:106">
      <c r="CX746" t="s">
        <v>1177</v>
      </c>
      <c r="CY746" t="s">
        <v>1450</v>
      </c>
      <c r="CZ746" t="s">
        <v>1465</v>
      </c>
      <c r="DA746" s="121">
        <v>44294</v>
      </c>
      <c r="DB746" t="b">
        <f ca="1">IF(ISNA(VLOOKUP(表格11[[#This Row],[Item]],INDIRECT(VLOOKUP(表格11[[#This Row],[Object]],表格12[],2,FALSE)),1,FALSE)),FALSE,TRUE)</f>
        <v>0</v>
      </c>
    </row>
    <row r="747" spans="102:106">
      <c r="CX747" t="s">
        <v>1177</v>
      </c>
      <c r="CY747" t="s">
        <v>1450</v>
      </c>
      <c r="CZ747" t="s">
        <v>1357</v>
      </c>
      <c r="DA747" s="121">
        <v>44294</v>
      </c>
      <c r="DB747" t="b">
        <f ca="1">IF(ISNA(VLOOKUP(表格11[[#This Row],[Item]],INDIRECT(VLOOKUP(表格11[[#This Row],[Object]],表格12[],2,FALSE)),1,FALSE)),FALSE,TRUE)</f>
        <v>0</v>
      </c>
    </row>
    <row r="748" spans="102:106">
      <c r="CX748" t="s">
        <v>1177</v>
      </c>
      <c r="CY748" t="s">
        <v>1450</v>
      </c>
      <c r="CZ748" t="s">
        <v>1358</v>
      </c>
      <c r="DA748" s="121">
        <v>44294</v>
      </c>
      <c r="DB748" t="b">
        <f ca="1">IF(ISNA(VLOOKUP(表格11[[#This Row],[Item]],INDIRECT(VLOOKUP(表格11[[#This Row],[Object]],表格12[],2,FALSE)),1,FALSE)),FALSE,TRUE)</f>
        <v>0</v>
      </c>
    </row>
    <row r="749" spans="102:106">
      <c r="CX749" t="s">
        <v>1177</v>
      </c>
      <c r="CY749" t="s">
        <v>1450</v>
      </c>
      <c r="CZ749" t="s">
        <v>1466</v>
      </c>
      <c r="DA749" s="121">
        <v>44294</v>
      </c>
      <c r="DB749" t="b">
        <f ca="1">IF(ISNA(VLOOKUP(表格11[[#This Row],[Item]],INDIRECT(VLOOKUP(表格11[[#This Row],[Object]],表格12[],2,FALSE)),1,FALSE)),FALSE,TRUE)</f>
        <v>0</v>
      </c>
    </row>
    <row r="750" spans="102:106">
      <c r="CX750" t="s">
        <v>1177</v>
      </c>
      <c r="CY750" t="s">
        <v>1450</v>
      </c>
      <c r="CZ750" t="s">
        <v>1518</v>
      </c>
      <c r="DA750" s="121">
        <v>44294</v>
      </c>
      <c r="DB750" t="b">
        <f ca="1">IF(ISNA(VLOOKUP(表格11[[#This Row],[Item]],INDIRECT(VLOOKUP(表格11[[#This Row],[Object]],表格12[],2,FALSE)),1,FALSE)),FALSE,TRUE)</f>
        <v>0</v>
      </c>
    </row>
    <row r="751" spans="102:106">
      <c r="CX751" t="s">
        <v>1177</v>
      </c>
      <c r="CY751" t="s">
        <v>1450</v>
      </c>
      <c r="CZ751" t="s">
        <v>1359</v>
      </c>
      <c r="DA751" s="121">
        <v>44294</v>
      </c>
      <c r="DB751" t="b">
        <f ca="1">IF(ISNA(VLOOKUP(表格11[[#This Row],[Item]],INDIRECT(VLOOKUP(表格11[[#This Row],[Object]],表格12[],2,FALSE)),1,FALSE)),FALSE,TRUE)</f>
        <v>0</v>
      </c>
    </row>
    <row r="752" spans="102:106">
      <c r="CX752" t="s">
        <v>1177</v>
      </c>
      <c r="CY752" t="s">
        <v>1450</v>
      </c>
      <c r="CZ752" t="s">
        <v>1360</v>
      </c>
      <c r="DA752" s="121">
        <v>44294</v>
      </c>
      <c r="DB752" t="b">
        <f ca="1">IF(ISNA(VLOOKUP(表格11[[#This Row],[Item]],INDIRECT(VLOOKUP(表格11[[#This Row],[Object]],表格12[],2,FALSE)),1,FALSE)),FALSE,TRUE)</f>
        <v>0</v>
      </c>
    </row>
    <row r="753" spans="102:106">
      <c r="CX753" t="s">
        <v>1177</v>
      </c>
      <c r="CY753" t="s">
        <v>1450</v>
      </c>
      <c r="CZ753" t="s">
        <v>1361</v>
      </c>
      <c r="DA753" s="121">
        <v>44294</v>
      </c>
      <c r="DB753" t="b">
        <f ca="1">IF(ISNA(VLOOKUP(表格11[[#This Row],[Item]],INDIRECT(VLOOKUP(表格11[[#This Row],[Object]],表格12[],2,FALSE)),1,FALSE)),FALSE,TRUE)</f>
        <v>0</v>
      </c>
    </row>
    <row r="754" spans="102:106">
      <c r="CX754" t="s">
        <v>1177</v>
      </c>
      <c r="CY754" t="s">
        <v>1450</v>
      </c>
      <c r="CZ754" t="s">
        <v>1362</v>
      </c>
      <c r="DA754" s="121">
        <v>44294</v>
      </c>
      <c r="DB754" t="b">
        <f ca="1">IF(ISNA(VLOOKUP(表格11[[#This Row],[Item]],INDIRECT(VLOOKUP(表格11[[#This Row],[Object]],表格12[],2,FALSE)),1,FALSE)),FALSE,TRUE)</f>
        <v>0</v>
      </c>
    </row>
    <row r="755" spans="102:106">
      <c r="CX755" t="s">
        <v>1177</v>
      </c>
      <c r="CY755" t="s">
        <v>1450</v>
      </c>
      <c r="CZ755" t="s">
        <v>1363</v>
      </c>
      <c r="DA755" s="121">
        <v>44294</v>
      </c>
      <c r="DB755" t="b">
        <f ca="1">IF(ISNA(VLOOKUP(表格11[[#This Row],[Item]],INDIRECT(VLOOKUP(表格11[[#This Row],[Object]],表格12[],2,FALSE)),1,FALSE)),FALSE,TRUE)</f>
        <v>0</v>
      </c>
    </row>
    <row r="756" spans="102:106">
      <c r="CX756" t="s">
        <v>1177</v>
      </c>
      <c r="CY756" t="s">
        <v>1450</v>
      </c>
      <c r="CZ756" t="s">
        <v>1364</v>
      </c>
      <c r="DA756" s="121">
        <v>44294</v>
      </c>
      <c r="DB756" t="b">
        <f ca="1">IF(ISNA(VLOOKUP(表格11[[#This Row],[Item]],INDIRECT(VLOOKUP(表格11[[#This Row],[Object]],表格12[],2,FALSE)),1,FALSE)),FALSE,TRUE)</f>
        <v>0</v>
      </c>
    </row>
    <row r="757" spans="102:106">
      <c r="CX757" t="s">
        <v>1177</v>
      </c>
      <c r="CY757" t="s">
        <v>1450</v>
      </c>
      <c r="CZ757" t="s">
        <v>1365</v>
      </c>
      <c r="DA757" s="121">
        <v>44294</v>
      </c>
      <c r="DB757" t="b">
        <f ca="1">IF(ISNA(VLOOKUP(表格11[[#This Row],[Item]],INDIRECT(VLOOKUP(表格11[[#This Row],[Object]],表格12[],2,FALSE)),1,FALSE)),FALSE,TRUE)</f>
        <v>0</v>
      </c>
    </row>
    <row r="758" spans="102:106">
      <c r="CX758" t="s">
        <v>1177</v>
      </c>
      <c r="CY758" t="s">
        <v>1450</v>
      </c>
      <c r="CZ758" t="s">
        <v>1467</v>
      </c>
      <c r="DA758" s="121">
        <v>44294</v>
      </c>
      <c r="DB758" t="b">
        <f ca="1">IF(ISNA(VLOOKUP(表格11[[#This Row],[Item]],INDIRECT(VLOOKUP(表格11[[#This Row],[Object]],表格12[],2,FALSE)),1,FALSE)),FALSE,TRUE)</f>
        <v>0</v>
      </c>
    </row>
    <row r="759" spans="102:106">
      <c r="CX759" t="s">
        <v>1177</v>
      </c>
      <c r="CY759" t="s">
        <v>1450</v>
      </c>
      <c r="CZ759" t="s">
        <v>1366</v>
      </c>
      <c r="DA759" s="121">
        <v>44294</v>
      </c>
      <c r="DB759" t="b">
        <f ca="1">IF(ISNA(VLOOKUP(表格11[[#This Row],[Item]],INDIRECT(VLOOKUP(表格11[[#This Row],[Object]],表格12[],2,FALSE)),1,FALSE)),FALSE,TRUE)</f>
        <v>0</v>
      </c>
    </row>
    <row r="760" spans="102:106">
      <c r="CX760" t="s">
        <v>1177</v>
      </c>
      <c r="CY760" t="s">
        <v>1450</v>
      </c>
      <c r="CZ760" t="s">
        <v>1367</v>
      </c>
      <c r="DA760" s="121">
        <v>44294</v>
      </c>
      <c r="DB760" t="b">
        <f ca="1">IF(ISNA(VLOOKUP(表格11[[#This Row],[Item]],INDIRECT(VLOOKUP(表格11[[#This Row],[Object]],表格12[],2,FALSE)),1,FALSE)),FALSE,TRUE)</f>
        <v>0</v>
      </c>
    </row>
    <row r="761" spans="102:106">
      <c r="CX761" t="s">
        <v>1177</v>
      </c>
      <c r="CY761" t="s">
        <v>1450</v>
      </c>
      <c r="CZ761" t="s">
        <v>1468</v>
      </c>
      <c r="DA761" s="121">
        <v>44294</v>
      </c>
      <c r="DB761" t="b">
        <f ca="1">IF(ISNA(VLOOKUP(表格11[[#This Row],[Item]],INDIRECT(VLOOKUP(表格11[[#This Row],[Object]],表格12[],2,FALSE)),1,FALSE)),FALSE,TRUE)</f>
        <v>0</v>
      </c>
    </row>
    <row r="762" spans="102:106">
      <c r="CX762" t="s">
        <v>1177</v>
      </c>
      <c r="CY762" t="s">
        <v>1450</v>
      </c>
      <c r="CZ762" t="s">
        <v>1368</v>
      </c>
      <c r="DA762" s="121">
        <v>44294</v>
      </c>
      <c r="DB762" t="b">
        <f ca="1">IF(ISNA(VLOOKUP(表格11[[#This Row],[Item]],INDIRECT(VLOOKUP(表格11[[#This Row],[Object]],表格12[],2,FALSE)),1,FALSE)),FALSE,TRUE)</f>
        <v>0</v>
      </c>
    </row>
    <row r="763" spans="102:106">
      <c r="CX763" t="s">
        <v>1177</v>
      </c>
      <c r="CY763" t="s">
        <v>1450</v>
      </c>
      <c r="CZ763" t="s">
        <v>1503</v>
      </c>
      <c r="DA763" s="121">
        <v>44294</v>
      </c>
      <c r="DB763" t="b">
        <f ca="1">IF(ISNA(VLOOKUP(表格11[[#This Row],[Item]],INDIRECT(VLOOKUP(表格11[[#This Row],[Object]],表格12[],2,FALSE)),1,FALSE)),FALSE,TRUE)</f>
        <v>0</v>
      </c>
    </row>
    <row r="764" spans="102:106">
      <c r="CX764" t="s">
        <v>1177</v>
      </c>
      <c r="CY764" t="s">
        <v>1450</v>
      </c>
      <c r="CZ764" t="s">
        <v>1369</v>
      </c>
      <c r="DA764" s="121">
        <v>44294</v>
      </c>
      <c r="DB764" t="b">
        <f ca="1">IF(ISNA(VLOOKUP(表格11[[#This Row],[Item]],INDIRECT(VLOOKUP(表格11[[#This Row],[Object]],表格12[],2,FALSE)),1,FALSE)),FALSE,TRUE)</f>
        <v>0</v>
      </c>
    </row>
    <row r="765" spans="102:106">
      <c r="CX765" t="s">
        <v>1177</v>
      </c>
      <c r="CY765" t="s">
        <v>1450</v>
      </c>
      <c r="CZ765" t="s">
        <v>1469</v>
      </c>
      <c r="DA765" s="121">
        <v>44294</v>
      </c>
      <c r="DB765" t="b">
        <f ca="1">IF(ISNA(VLOOKUP(表格11[[#This Row],[Item]],INDIRECT(VLOOKUP(表格11[[#This Row],[Object]],表格12[],2,FALSE)),1,FALSE)),FALSE,TRUE)</f>
        <v>0</v>
      </c>
    </row>
    <row r="766" spans="102:106">
      <c r="CX766" t="s">
        <v>1177</v>
      </c>
      <c r="CY766" t="s">
        <v>1450</v>
      </c>
      <c r="CZ766" t="s">
        <v>1370</v>
      </c>
      <c r="DA766" s="121">
        <v>44294</v>
      </c>
      <c r="DB766" t="b">
        <f ca="1">IF(ISNA(VLOOKUP(表格11[[#This Row],[Item]],INDIRECT(VLOOKUP(表格11[[#This Row],[Object]],表格12[],2,FALSE)),1,FALSE)),FALSE,TRUE)</f>
        <v>0</v>
      </c>
    </row>
    <row r="767" spans="102:106">
      <c r="CX767" t="s">
        <v>1177</v>
      </c>
      <c r="CY767" t="s">
        <v>1450</v>
      </c>
      <c r="CZ767" t="s">
        <v>1519</v>
      </c>
      <c r="DA767" s="121">
        <v>44294</v>
      </c>
      <c r="DB767" t="b">
        <f ca="1">IF(ISNA(VLOOKUP(表格11[[#This Row],[Item]],INDIRECT(VLOOKUP(表格11[[#This Row],[Object]],表格12[],2,FALSE)),1,FALSE)),FALSE,TRUE)</f>
        <v>0</v>
      </c>
    </row>
    <row r="768" spans="102:106">
      <c r="CX768" t="s">
        <v>1177</v>
      </c>
      <c r="CY768" t="s">
        <v>1450</v>
      </c>
      <c r="CZ768" t="s">
        <v>1371</v>
      </c>
      <c r="DA768" s="121">
        <v>44294</v>
      </c>
      <c r="DB768" t="b">
        <f ca="1">IF(ISNA(VLOOKUP(表格11[[#This Row],[Item]],INDIRECT(VLOOKUP(表格11[[#This Row],[Object]],表格12[],2,FALSE)),1,FALSE)),FALSE,TRUE)</f>
        <v>0</v>
      </c>
    </row>
    <row r="769" spans="102:106">
      <c r="CX769" t="s">
        <v>1177</v>
      </c>
      <c r="CY769" t="s">
        <v>1450</v>
      </c>
      <c r="CZ769" t="s">
        <v>1470</v>
      </c>
      <c r="DA769" s="121">
        <v>44294</v>
      </c>
      <c r="DB769" t="b">
        <f ca="1">IF(ISNA(VLOOKUP(表格11[[#This Row],[Item]],INDIRECT(VLOOKUP(表格11[[#This Row],[Object]],表格12[],2,FALSE)),1,FALSE)),FALSE,TRUE)</f>
        <v>0</v>
      </c>
    </row>
    <row r="770" spans="102:106">
      <c r="CX770" t="s">
        <v>1177</v>
      </c>
      <c r="CY770" t="s">
        <v>1450</v>
      </c>
      <c r="CZ770" t="s">
        <v>1372</v>
      </c>
      <c r="DA770" s="121">
        <v>44294</v>
      </c>
      <c r="DB770" t="b">
        <f ca="1">IF(ISNA(VLOOKUP(表格11[[#This Row],[Item]],INDIRECT(VLOOKUP(表格11[[#This Row],[Object]],表格12[],2,FALSE)),1,FALSE)),FALSE,TRUE)</f>
        <v>0</v>
      </c>
    </row>
    <row r="771" spans="102:106">
      <c r="CX771" t="s">
        <v>1177</v>
      </c>
      <c r="CY771" t="s">
        <v>1450</v>
      </c>
      <c r="CZ771" t="s">
        <v>1373</v>
      </c>
      <c r="DA771" s="121">
        <v>44294</v>
      </c>
      <c r="DB771" t="b">
        <f ca="1">IF(ISNA(VLOOKUP(表格11[[#This Row],[Item]],INDIRECT(VLOOKUP(表格11[[#This Row],[Object]],表格12[],2,FALSE)),1,FALSE)),FALSE,TRUE)</f>
        <v>0</v>
      </c>
    </row>
    <row r="772" spans="102:106">
      <c r="CX772" t="s">
        <v>1177</v>
      </c>
      <c r="CY772" t="s">
        <v>1450</v>
      </c>
      <c r="CZ772" t="s">
        <v>1374</v>
      </c>
      <c r="DA772" s="121">
        <v>44294</v>
      </c>
      <c r="DB772" t="b">
        <f ca="1">IF(ISNA(VLOOKUP(表格11[[#This Row],[Item]],INDIRECT(VLOOKUP(表格11[[#This Row],[Object]],表格12[],2,FALSE)),1,FALSE)),FALSE,TRUE)</f>
        <v>0</v>
      </c>
    </row>
    <row r="773" spans="102:106">
      <c r="CX773" t="s">
        <v>1177</v>
      </c>
      <c r="CY773" t="s">
        <v>1450</v>
      </c>
      <c r="CZ773" t="s">
        <v>1375</v>
      </c>
      <c r="DA773" s="121">
        <v>44294</v>
      </c>
      <c r="DB773" t="b">
        <f ca="1">IF(ISNA(VLOOKUP(表格11[[#This Row],[Item]],INDIRECT(VLOOKUP(表格11[[#This Row],[Object]],表格12[],2,FALSE)),1,FALSE)),FALSE,TRUE)</f>
        <v>0</v>
      </c>
    </row>
    <row r="774" spans="102:106">
      <c r="CX774" t="s">
        <v>1177</v>
      </c>
      <c r="CY774" t="s">
        <v>1450</v>
      </c>
      <c r="CZ774" t="s">
        <v>1376</v>
      </c>
      <c r="DA774" s="121">
        <v>44294</v>
      </c>
      <c r="DB774" t="b">
        <f ca="1">IF(ISNA(VLOOKUP(表格11[[#This Row],[Item]],INDIRECT(VLOOKUP(表格11[[#This Row],[Object]],表格12[],2,FALSE)),1,FALSE)),FALSE,TRUE)</f>
        <v>0</v>
      </c>
    </row>
    <row r="775" spans="102:106">
      <c r="CX775" t="s">
        <v>1177</v>
      </c>
      <c r="CY775" t="s">
        <v>1450</v>
      </c>
      <c r="CZ775" t="s">
        <v>1471</v>
      </c>
      <c r="DA775" s="121">
        <v>44294</v>
      </c>
      <c r="DB775" t="b">
        <f ca="1">IF(ISNA(VLOOKUP(表格11[[#This Row],[Item]],INDIRECT(VLOOKUP(表格11[[#This Row],[Object]],表格12[],2,FALSE)),1,FALSE)),FALSE,TRUE)</f>
        <v>0</v>
      </c>
    </row>
    <row r="776" spans="102:106">
      <c r="CX776" t="s">
        <v>1177</v>
      </c>
      <c r="CY776" t="s">
        <v>1450</v>
      </c>
      <c r="CZ776" t="s">
        <v>1472</v>
      </c>
      <c r="DA776" s="121">
        <v>44294</v>
      </c>
      <c r="DB776" t="b">
        <f ca="1">IF(ISNA(VLOOKUP(表格11[[#This Row],[Item]],INDIRECT(VLOOKUP(表格11[[#This Row],[Object]],表格12[],2,FALSE)),1,FALSE)),FALSE,TRUE)</f>
        <v>0</v>
      </c>
    </row>
    <row r="777" spans="102:106">
      <c r="CX777" t="s">
        <v>1177</v>
      </c>
      <c r="CY777" t="s">
        <v>1450</v>
      </c>
      <c r="CZ777" t="s">
        <v>1520</v>
      </c>
      <c r="DA777" s="121">
        <v>44294</v>
      </c>
      <c r="DB777" t="b">
        <f ca="1">IF(ISNA(VLOOKUP(表格11[[#This Row],[Item]],INDIRECT(VLOOKUP(表格11[[#This Row],[Object]],表格12[],2,FALSE)),1,FALSE)),FALSE,TRUE)</f>
        <v>0</v>
      </c>
    </row>
    <row r="778" spans="102:106">
      <c r="CX778" t="s">
        <v>1177</v>
      </c>
      <c r="CY778" t="s">
        <v>1450</v>
      </c>
      <c r="CZ778" t="s">
        <v>1377</v>
      </c>
      <c r="DA778" s="121">
        <v>44294</v>
      </c>
      <c r="DB778" t="b">
        <f ca="1">IF(ISNA(VLOOKUP(表格11[[#This Row],[Item]],INDIRECT(VLOOKUP(表格11[[#This Row],[Object]],表格12[],2,FALSE)),1,FALSE)),FALSE,TRUE)</f>
        <v>0</v>
      </c>
    </row>
    <row r="779" spans="102:106">
      <c r="CX779" t="s">
        <v>1177</v>
      </c>
      <c r="CY779" t="s">
        <v>1450</v>
      </c>
      <c r="CZ779" t="s">
        <v>1378</v>
      </c>
      <c r="DA779" s="121">
        <v>44294</v>
      </c>
      <c r="DB779" t="b">
        <f ca="1">IF(ISNA(VLOOKUP(表格11[[#This Row],[Item]],INDIRECT(VLOOKUP(表格11[[#This Row],[Object]],表格12[],2,FALSE)),1,FALSE)),FALSE,TRUE)</f>
        <v>0</v>
      </c>
    </row>
    <row r="780" spans="102:106">
      <c r="CX780" t="s">
        <v>1177</v>
      </c>
      <c r="CY780" t="s">
        <v>1450</v>
      </c>
      <c r="CZ780" t="s">
        <v>1379</v>
      </c>
      <c r="DA780" s="121">
        <v>44294</v>
      </c>
      <c r="DB780" t="b">
        <f ca="1">IF(ISNA(VLOOKUP(表格11[[#This Row],[Item]],INDIRECT(VLOOKUP(表格11[[#This Row],[Object]],表格12[],2,FALSE)),1,FALSE)),FALSE,TRUE)</f>
        <v>0</v>
      </c>
    </row>
    <row r="781" spans="102:106">
      <c r="CX781" t="s">
        <v>1177</v>
      </c>
      <c r="CY781" t="s">
        <v>1450</v>
      </c>
      <c r="CZ781" t="s">
        <v>1380</v>
      </c>
      <c r="DA781" s="121">
        <v>44294</v>
      </c>
      <c r="DB781" t="b">
        <f ca="1">IF(ISNA(VLOOKUP(表格11[[#This Row],[Item]],INDIRECT(VLOOKUP(表格11[[#This Row],[Object]],表格12[],2,FALSE)),1,FALSE)),FALSE,TRUE)</f>
        <v>0</v>
      </c>
    </row>
    <row r="782" spans="102:106">
      <c r="CX782" t="s">
        <v>1177</v>
      </c>
      <c r="CY782" t="s">
        <v>1450</v>
      </c>
      <c r="CZ782" t="s">
        <v>1381</v>
      </c>
      <c r="DA782" s="121">
        <v>44294</v>
      </c>
      <c r="DB782" t="b">
        <f ca="1">IF(ISNA(VLOOKUP(表格11[[#This Row],[Item]],INDIRECT(VLOOKUP(表格11[[#This Row],[Object]],表格12[],2,FALSE)),1,FALSE)),FALSE,TRUE)</f>
        <v>0</v>
      </c>
    </row>
    <row r="783" spans="102:106">
      <c r="CX783" t="s">
        <v>1177</v>
      </c>
      <c r="CY783" t="s">
        <v>1450</v>
      </c>
      <c r="CZ783" t="s">
        <v>1382</v>
      </c>
      <c r="DA783" s="121">
        <v>44294</v>
      </c>
      <c r="DB783" t="b">
        <f ca="1">IF(ISNA(VLOOKUP(表格11[[#This Row],[Item]],INDIRECT(VLOOKUP(表格11[[#This Row],[Object]],表格12[],2,FALSE)),1,FALSE)),FALSE,TRUE)</f>
        <v>0</v>
      </c>
    </row>
    <row r="784" spans="102:106">
      <c r="CX784" t="s">
        <v>1177</v>
      </c>
      <c r="CY784" t="s">
        <v>1450</v>
      </c>
      <c r="CZ784" t="s">
        <v>1473</v>
      </c>
      <c r="DA784" s="121">
        <v>44294</v>
      </c>
      <c r="DB784" t="b">
        <f ca="1">IF(ISNA(VLOOKUP(表格11[[#This Row],[Item]],INDIRECT(VLOOKUP(表格11[[#This Row],[Object]],表格12[],2,FALSE)),1,FALSE)),FALSE,TRUE)</f>
        <v>0</v>
      </c>
    </row>
    <row r="785" spans="102:106">
      <c r="CX785" t="s">
        <v>1177</v>
      </c>
      <c r="CY785" t="s">
        <v>1450</v>
      </c>
      <c r="CZ785" t="s">
        <v>1383</v>
      </c>
      <c r="DA785" s="121">
        <v>44294</v>
      </c>
      <c r="DB785" t="b">
        <f ca="1">IF(ISNA(VLOOKUP(表格11[[#This Row],[Item]],INDIRECT(VLOOKUP(表格11[[#This Row],[Object]],表格12[],2,FALSE)),1,FALSE)),FALSE,TRUE)</f>
        <v>0</v>
      </c>
    </row>
    <row r="786" spans="102:106">
      <c r="CX786" t="s">
        <v>1177</v>
      </c>
      <c r="CY786" t="s">
        <v>1450</v>
      </c>
      <c r="CZ786" t="s">
        <v>1384</v>
      </c>
      <c r="DA786" s="121">
        <v>44294</v>
      </c>
      <c r="DB786" t="b">
        <f ca="1">IF(ISNA(VLOOKUP(表格11[[#This Row],[Item]],INDIRECT(VLOOKUP(表格11[[#This Row],[Object]],表格12[],2,FALSE)),1,FALSE)),FALSE,TRUE)</f>
        <v>0</v>
      </c>
    </row>
    <row r="787" spans="102:106">
      <c r="CX787" t="s">
        <v>1177</v>
      </c>
      <c r="CY787" t="s">
        <v>1450</v>
      </c>
      <c r="CZ787" t="s">
        <v>1474</v>
      </c>
      <c r="DA787" s="121">
        <v>44294</v>
      </c>
      <c r="DB787" t="b">
        <f ca="1">IF(ISNA(VLOOKUP(表格11[[#This Row],[Item]],INDIRECT(VLOOKUP(表格11[[#This Row],[Object]],表格12[],2,FALSE)),1,FALSE)),FALSE,TRUE)</f>
        <v>0</v>
      </c>
    </row>
    <row r="788" spans="102:106">
      <c r="CX788" t="s">
        <v>1177</v>
      </c>
      <c r="CY788" t="s">
        <v>1450</v>
      </c>
      <c r="CZ788" t="s">
        <v>1385</v>
      </c>
      <c r="DA788" s="121">
        <v>44294</v>
      </c>
      <c r="DB788" t="b">
        <f ca="1">IF(ISNA(VLOOKUP(表格11[[#This Row],[Item]],INDIRECT(VLOOKUP(表格11[[#This Row],[Object]],表格12[],2,FALSE)),1,FALSE)),FALSE,TRUE)</f>
        <v>0</v>
      </c>
    </row>
    <row r="789" spans="102:106">
      <c r="CX789" t="s">
        <v>1177</v>
      </c>
      <c r="CY789" t="s">
        <v>1450</v>
      </c>
      <c r="CZ789" t="s">
        <v>959</v>
      </c>
      <c r="DA789" s="121">
        <v>44294</v>
      </c>
      <c r="DB789" t="b">
        <f ca="1">IF(ISNA(VLOOKUP(表格11[[#This Row],[Item]],INDIRECT(VLOOKUP(表格11[[#This Row],[Object]],表格12[],2,FALSE)),1,FALSE)),FALSE,TRUE)</f>
        <v>0</v>
      </c>
    </row>
    <row r="790" spans="102:106">
      <c r="CX790" t="s">
        <v>1177</v>
      </c>
      <c r="CY790" t="s">
        <v>1450</v>
      </c>
      <c r="CZ790" t="s">
        <v>1386</v>
      </c>
      <c r="DA790" s="121">
        <v>44294</v>
      </c>
      <c r="DB790" t="b">
        <f ca="1">IF(ISNA(VLOOKUP(表格11[[#This Row],[Item]],INDIRECT(VLOOKUP(表格11[[#This Row],[Object]],表格12[],2,FALSE)),1,FALSE)),FALSE,TRUE)</f>
        <v>0</v>
      </c>
    </row>
    <row r="791" spans="102:106">
      <c r="CX791" t="s">
        <v>1177</v>
      </c>
      <c r="CY791" t="s">
        <v>1450</v>
      </c>
      <c r="CZ791" t="s">
        <v>1387</v>
      </c>
      <c r="DA791" s="121">
        <v>44294</v>
      </c>
      <c r="DB791" t="b">
        <f ca="1">IF(ISNA(VLOOKUP(表格11[[#This Row],[Item]],INDIRECT(VLOOKUP(表格11[[#This Row],[Object]],表格12[],2,FALSE)),1,FALSE)),FALSE,TRUE)</f>
        <v>0</v>
      </c>
    </row>
    <row r="792" spans="102:106">
      <c r="CX792" t="s">
        <v>1177</v>
      </c>
      <c r="CY792" t="s">
        <v>1450</v>
      </c>
      <c r="CZ792" t="s">
        <v>1388</v>
      </c>
      <c r="DA792" s="121">
        <v>44294</v>
      </c>
      <c r="DB792" t="b">
        <f ca="1">IF(ISNA(VLOOKUP(表格11[[#This Row],[Item]],INDIRECT(VLOOKUP(表格11[[#This Row],[Object]],表格12[],2,FALSE)),1,FALSE)),FALSE,TRUE)</f>
        <v>0</v>
      </c>
    </row>
    <row r="793" spans="102:106">
      <c r="CX793" t="s">
        <v>1177</v>
      </c>
      <c r="CY793" t="s">
        <v>1450</v>
      </c>
      <c r="CZ793" t="s">
        <v>1389</v>
      </c>
      <c r="DA793" s="121">
        <v>44294</v>
      </c>
      <c r="DB793" t="b">
        <f ca="1">IF(ISNA(VLOOKUP(表格11[[#This Row],[Item]],INDIRECT(VLOOKUP(表格11[[#This Row],[Object]],表格12[],2,FALSE)),1,FALSE)),FALSE,TRUE)</f>
        <v>0</v>
      </c>
    </row>
    <row r="794" spans="102:106">
      <c r="CX794" t="s">
        <v>1177</v>
      </c>
      <c r="CY794" t="s">
        <v>1450</v>
      </c>
      <c r="CZ794" t="s">
        <v>1390</v>
      </c>
      <c r="DA794" s="121">
        <v>44294</v>
      </c>
      <c r="DB794" t="b">
        <f ca="1">IF(ISNA(VLOOKUP(表格11[[#This Row],[Item]],INDIRECT(VLOOKUP(表格11[[#This Row],[Object]],表格12[],2,FALSE)),1,FALSE)),FALSE,TRUE)</f>
        <v>0</v>
      </c>
    </row>
    <row r="795" spans="102:106">
      <c r="CX795" t="s">
        <v>1177</v>
      </c>
      <c r="CY795" t="s">
        <v>1450</v>
      </c>
      <c r="CZ795" t="s">
        <v>1391</v>
      </c>
      <c r="DA795" s="121">
        <v>44294</v>
      </c>
      <c r="DB795" t="b">
        <f ca="1">IF(ISNA(VLOOKUP(表格11[[#This Row],[Item]],INDIRECT(VLOOKUP(表格11[[#This Row],[Object]],表格12[],2,FALSE)),1,FALSE)),FALSE,TRUE)</f>
        <v>0</v>
      </c>
    </row>
    <row r="796" spans="102:106">
      <c r="CX796" t="s">
        <v>1177</v>
      </c>
      <c r="CY796" t="s">
        <v>1450</v>
      </c>
      <c r="CZ796" t="s">
        <v>1392</v>
      </c>
      <c r="DA796" s="121">
        <v>44294</v>
      </c>
      <c r="DB796" t="b">
        <f ca="1">IF(ISNA(VLOOKUP(表格11[[#This Row],[Item]],INDIRECT(VLOOKUP(表格11[[#This Row],[Object]],表格12[],2,FALSE)),1,FALSE)),FALSE,TRUE)</f>
        <v>0</v>
      </c>
    </row>
    <row r="797" spans="102:106">
      <c r="CX797" t="s">
        <v>1177</v>
      </c>
      <c r="CY797" t="s">
        <v>1450</v>
      </c>
      <c r="CZ797" t="s">
        <v>1393</v>
      </c>
      <c r="DA797" s="121">
        <v>44294</v>
      </c>
      <c r="DB797" t="b">
        <f ca="1">IF(ISNA(VLOOKUP(表格11[[#This Row],[Item]],INDIRECT(VLOOKUP(表格11[[#This Row],[Object]],表格12[],2,FALSE)),1,FALSE)),FALSE,TRUE)</f>
        <v>0</v>
      </c>
    </row>
    <row r="798" spans="102:106">
      <c r="CX798" t="s">
        <v>1177</v>
      </c>
      <c r="CY798" t="s">
        <v>1450</v>
      </c>
      <c r="CZ798" t="s">
        <v>1394</v>
      </c>
      <c r="DA798" s="121">
        <v>44294</v>
      </c>
      <c r="DB798" t="b">
        <f ca="1">IF(ISNA(VLOOKUP(表格11[[#This Row],[Item]],INDIRECT(VLOOKUP(表格11[[#This Row],[Object]],表格12[],2,FALSE)),1,FALSE)),FALSE,TRUE)</f>
        <v>0</v>
      </c>
    </row>
    <row r="799" spans="102:106">
      <c r="CX799" t="s">
        <v>1177</v>
      </c>
      <c r="CY799" t="s">
        <v>1450</v>
      </c>
      <c r="CZ799" t="s">
        <v>1521</v>
      </c>
      <c r="DA799" s="121">
        <v>44294</v>
      </c>
      <c r="DB799" t="b">
        <f ca="1">IF(ISNA(VLOOKUP(表格11[[#This Row],[Item]],INDIRECT(VLOOKUP(表格11[[#This Row],[Object]],表格12[],2,FALSE)),1,FALSE)),FALSE,TRUE)</f>
        <v>0</v>
      </c>
    </row>
    <row r="800" spans="102:106">
      <c r="CX800" t="s">
        <v>1177</v>
      </c>
      <c r="CY800" t="s">
        <v>1450</v>
      </c>
      <c r="CZ800" t="s">
        <v>1395</v>
      </c>
      <c r="DA800" s="121">
        <v>44294</v>
      </c>
      <c r="DB800" t="b">
        <f ca="1">IF(ISNA(VLOOKUP(表格11[[#This Row],[Item]],INDIRECT(VLOOKUP(表格11[[#This Row],[Object]],表格12[],2,FALSE)),1,FALSE)),FALSE,TRUE)</f>
        <v>0</v>
      </c>
    </row>
    <row r="801" spans="102:106">
      <c r="CX801" t="s">
        <v>1177</v>
      </c>
      <c r="CY801" t="s">
        <v>1450</v>
      </c>
      <c r="CZ801" t="s">
        <v>1396</v>
      </c>
      <c r="DA801" s="121">
        <v>44294</v>
      </c>
      <c r="DB801" t="b">
        <f ca="1">IF(ISNA(VLOOKUP(表格11[[#This Row],[Item]],INDIRECT(VLOOKUP(表格11[[#This Row],[Object]],表格12[],2,FALSE)),1,FALSE)),FALSE,TRUE)</f>
        <v>0</v>
      </c>
    </row>
    <row r="802" spans="102:106">
      <c r="CX802" t="s">
        <v>1177</v>
      </c>
      <c r="CY802" t="s">
        <v>1450</v>
      </c>
      <c r="CZ802" t="s">
        <v>1397</v>
      </c>
      <c r="DA802" s="121">
        <v>44294</v>
      </c>
      <c r="DB802" t="b">
        <f ca="1">IF(ISNA(VLOOKUP(表格11[[#This Row],[Item]],INDIRECT(VLOOKUP(表格11[[#This Row],[Object]],表格12[],2,FALSE)),1,FALSE)),FALSE,TRUE)</f>
        <v>0</v>
      </c>
    </row>
    <row r="803" spans="102:106">
      <c r="CX803" t="s">
        <v>1177</v>
      </c>
      <c r="CY803" t="s">
        <v>1450</v>
      </c>
      <c r="CZ803" t="s">
        <v>1398</v>
      </c>
      <c r="DA803" s="121">
        <v>44294</v>
      </c>
      <c r="DB803" t="b">
        <f ca="1">IF(ISNA(VLOOKUP(表格11[[#This Row],[Item]],INDIRECT(VLOOKUP(表格11[[#This Row],[Object]],表格12[],2,FALSE)),1,FALSE)),FALSE,TRUE)</f>
        <v>0</v>
      </c>
    </row>
    <row r="804" spans="102:106">
      <c r="CX804" t="s">
        <v>1177</v>
      </c>
      <c r="CY804" t="s">
        <v>1450</v>
      </c>
      <c r="CZ804" t="s">
        <v>1399</v>
      </c>
      <c r="DA804" s="121">
        <v>44294</v>
      </c>
      <c r="DB804" t="b">
        <f ca="1">IF(ISNA(VLOOKUP(表格11[[#This Row],[Item]],INDIRECT(VLOOKUP(表格11[[#This Row],[Object]],表格12[],2,FALSE)),1,FALSE)),FALSE,TRUE)</f>
        <v>0</v>
      </c>
    </row>
    <row r="805" spans="102:106">
      <c r="CX805" t="s">
        <v>1177</v>
      </c>
      <c r="CY805" t="s">
        <v>1450</v>
      </c>
      <c r="CZ805" t="s">
        <v>1400</v>
      </c>
      <c r="DA805" s="121">
        <v>44294</v>
      </c>
      <c r="DB805" t="b">
        <f ca="1">IF(ISNA(VLOOKUP(表格11[[#This Row],[Item]],INDIRECT(VLOOKUP(表格11[[#This Row],[Object]],表格12[],2,FALSE)),1,FALSE)),FALSE,TRUE)</f>
        <v>0</v>
      </c>
    </row>
    <row r="806" spans="102:106">
      <c r="CX806" t="s">
        <v>1177</v>
      </c>
      <c r="CY806" t="s">
        <v>1450</v>
      </c>
      <c r="CZ806" t="s">
        <v>1475</v>
      </c>
      <c r="DA806" s="121">
        <v>44294</v>
      </c>
      <c r="DB806" t="b">
        <f ca="1">IF(ISNA(VLOOKUP(表格11[[#This Row],[Item]],INDIRECT(VLOOKUP(表格11[[#This Row],[Object]],表格12[],2,FALSE)),1,FALSE)),FALSE,TRUE)</f>
        <v>0</v>
      </c>
    </row>
    <row r="807" spans="102:106">
      <c r="CX807" t="s">
        <v>1177</v>
      </c>
      <c r="CY807" t="s">
        <v>1450</v>
      </c>
      <c r="CZ807" t="s">
        <v>1476</v>
      </c>
      <c r="DA807" s="121">
        <v>44294</v>
      </c>
      <c r="DB807" t="b">
        <f ca="1">IF(ISNA(VLOOKUP(表格11[[#This Row],[Item]],INDIRECT(VLOOKUP(表格11[[#This Row],[Object]],表格12[],2,FALSE)),1,FALSE)),FALSE,TRUE)</f>
        <v>0</v>
      </c>
    </row>
    <row r="808" spans="102:106">
      <c r="CX808" t="s">
        <v>1177</v>
      </c>
      <c r="CY808" t="s">
        <v>1450</v>
      </c>
      <c r="CZ808" t="s">
        <v>1401</v>
      </c>
      <c r="DA808" s="121">
        <v>44294</v>
      </c>
      <c r="DB808" t="b">
        <f ca="1">IF(ISNA(VLOOKUP(表格11[[#This Row],[Item]],INDIRECT(VLOOKUP(表格11[[#This Row],[Object]],表格12[],2,FALSE)),1,FALSE)),FALSE,TRUE)</f>
        <v>0</v>
      </c>
    </row>
    <row r="809" spans="102:106">
      <c r="CX809" t="s">
        <v>1177</v>
      </c>
      <c r="CY809" t="s">
        <v>1450</v>
      </c>
      <c r="CZ809" t="s">
        <v>1402</v>
      </c>
      <c r="DA809" s="121">
        <v>44294</v>
      </c>
      <c r="DB809" t="b">
        <f ca="1">IF(ISNA(VLOOKUP(表格11[[#This Row],[Item]],INDIRECT(VLOOKUP(表格11[[#This Row],[Object]],表格12[],2,FALSE)),1,FALSE)),FALSE,TRUE)</f>
        <v>0</v>
      </c>
    </row>
    <row r="810" spans="102:106">
      <c r="CX810" t="s">
        <v>1177</v>
      </c>
      <c r="CY810" t="s">
        <v>1450</v>
      </c>
      <c r="CZ810" t="s">
        <v>1403</v>
      </c>
      <c r="DA810" s="121">
        <v>44294</v>
      </c>
      <c r="DB810" t="b">
        <f ca="1">IF(ISNA(VLOOKUP(表格11[[#This Row],[Item]],INDIRECT(VLOOKUP(表格11[[#This Row],[Object]],表格12[],2,FALSE)),1,FALSE)),FALSE,TRUE)</f>
        <v>0</v>
      </c>
    </row>
    <row r="811" spans="102:106">
      <c r="CX811" t="s">
        <v>1177</v>
      </c>
      <c r="CY811" t="s">
        <v>1450</v>
      </c>
      <c r="CZ811" t="s">
        <v>1522</v>
      </c>
      <c r="DA811" s="121">
        <v>44294</v>
      </c>
      <c r="DB811" t="b">
        <f ca="1">IF(ISNA(VLOOKUP(表格11[[#This Row],[Item]],INDIRECT(VLOOKUP(表格11[[#This Row],[Object]],表格12[],2,FALSE)),1,FALSE)),FALSE,TRUE)</f>
        <v>0</v>
      </c>
    </row>
    <row r="812" spans="102:106">
      <c r="CX812" t="s">
        <v>1177</v>
      </c>
      <c r="CY812" t="s">
        <v>1450</v>
      </c>
      <c r="CZ812" t="s">
        <v>1404</v>
      </c>
      <c r="DA812" s="121">
        <v>44294</v>
      </c>
      <c r="DB812" t="b">
        <f ca="1">IF(ISNA(VLOOKUP(表格11[[#This Row],[Item]],INDIRECT(VLOOKUP(表格11[[#This Row],[Object]],表格12[],2,FALSE)),1,FALSE)),FALSE,TRUE)</f>
        <v>0</v>
      </c>
    </row>
    <row r="813" spans="102:106">
      <c r="CX813" t="s">
        <v>1177</v>
      </c>
      <c r="CY813" t="s">
        <v>1450</v>
      </c>
      <c r="CZ813" t="s">
        <v>1405</v>
      </c>
      <c r="DA813" s="121">
        <v>44294</v>
      </c>
      <c r="DB813" t="b">
        <f ca="1">IF(ISNA(VLOOKUP(表格11[[#This Row],[Item]],INDIRECT(VLOOKUP(表格11[[#This Row],[Object]],表格12[],2,FALSE)),1,FALSE)),FALSE,TRUE)</f>
        <v>0</v>
      </c>
    </row>
    <row r="814" spans="102:106">
      <c r="CX814" t="s">
        <v>1177</v>
      </c>
      <c r="CY814" t="s">
        <v>1450</v>
      </c>
      <c r="CZ814" t="s">
        <v>1406</v>
      </c>
      <c r="DA814" s="121">
        <v>44294</v>
      </c>
      <c r="DB814" t="b">
        <f ca="1">IF(ISNA(VLOOKUP(表格11[[#This Row],[Item]],INDIRECT(VLOOKUP(表格11[[#This Row],[Object]],表格12[],2,FALSE)),1,FALSE)),FALSE,TRUE)</f>
        <v>0</v>
      </c>
    </row>
    <row r="815" spans="102:106">
      <c r="CX815" t="s">
        <v>1177</v>
      </c>
      <c r="CY815" t="s">
        <v>1450</v>
      </c>
      <c r="CZ815" t="s">
        <v>1407</v>
      </c>
      <c r="DA815" s="121">
        <v>44294</v>
      </c>
      <c r="DB815" t="b">
        <f ca="1">IF(ISNA(VLOOKUP(表格11[[#This Row],[Item]],INDIRECT(VLOOKUP(表格11[[#This Row],[Object]],表格12[],2,FALSE)),1,FALSE)),FALSE,TRUE)</f>
        <v>0</v>
      </c>
    </row>
    <row r="816" spans="102:106">
      <c r="CX816" t="s">
        <v>1177</v>
      </c>
      <c r="CY816" t="s">
        <v>1450</v>
      </c>
      <c r="CZ816" t="s">
        <v>1408</v>
      </c>
      <c r="DA816" s="121">
        <v>44294</v>
      </c>
      <c r="DB816" t="b">
        <f ca="1">IF(ISNA(VLOOKUP(表格11[[#This Row],[Item]],INDIRECT(VLOOKUP(表格11[[#This Row],[Object]],表格12[],2,FALSE)),1,FALSE)),FALSE,TRUE)</f>
        <v>0</v>
      </c>
    </row>
    <row r="817" spans="102:106">
      <c r="CX817" t="s">
        <v>1177</v>
      </c>
      <c r="CY817" t="s">
        <v>1450</v>
      </c>
      <c r="CZ817" t="s">
        <v>1409</v>
      </c>
      <c r="DA817" s="121">
        <v>44294</v>
      </c>
      <c r="DB817" t="b">
        <f ca="1">IF(ISNA(VLOOKUP(表格11[[#This Row],[Item]],INDIRECT(VLOOKUP(表格11[[#This Row],[Object]],表格12[],2,FALSE)),1,FALSE)),FALSE,TRUE)</f>
        <v>0</v>
      </c>
    </row>
    <row r="818" spans="102:106">
      <c r="CX818" t="s">
        <v>1177</v>
      </c>
      <c r="CY818" t="s">
        <v>1450</v>
      </c>
      <c r="CZ818" t="s">
        <v>1410</v>
      </c>
      <c r="DA818" s="121">
        <v>44294</v>
      </c>
      <c r="DB818" t="b">
        <f ca="1">IF(ISNA(VLOOKUP(表格11[[#This Row],[Item]],INDIRECT(VLOOKUP(表格11[[#This Row],[Object]],表格12[],2,FALSE)),1,FALSE)),FALSE,TRUE)</f>
        <v>0</v>
      </c>
    </row>
    <row r="819" spans="102:106">
      <c r="CX819" t="s">
        <v>1177</v>
      </c>
      <c r="CY819" t="s">
        <v>1450</v>
      </c>
      <c r="CZ819" t="s">
        <v>1523</v>
      </c>
      <c r="DA819" s="121">
        <v>44294</v>
      </c>
      <c r="DB819" t="b">
        <f ca="1">IF(ISNA(VLOOKUP(表格11[[#This Row],[Item]],INDIRECT(VLOOKUP(表格11[[#This Row],[Object]],表格12[],2,FALSE)),1,FALSE)),FALSE,TRUE)</f>
        <v>0</v>
      </c>
    </row>
    <row r="820" spans="102:106">
      <c r="CX820" t="s">
        <v>1177</v>
      </c>
      <c r="CY820" t="s">
        <v>1450</v>
      </c>
      <c r="CZ820" t="s">
        <v>1411</v>
      </c>
      <c r="DA820" s="121">
        <v>44294</v>
      </c>
      <c r="DB820" t="b">
        <f ca="1">IF(ISNA(VLOOKUP(表格11[[#This Row],[Item]],INDIRECT(VLOOKUP(表格11[[#This Row],[Object]],表格12[],2,FALSE)),1,FALSE)),FALSE,TRUE)</f>
        <v>0</v>
      </c>
    </row>
    <row r="821" spans="102:106">
      <c r="CX821" t="s">
        <v>1177</v>
      </c>
      <c r="CY821" t="s">
        <v>1450</v>
      </c>
      <c r="CZ821" t="s">
        <v>1412</v>
      </c>
      <c r="DA821" s="121">
        <v>44294</v>
      </c>
      <c r="DB821" t="b">
        <f ca="1">IF(ISNA(VLOOKUP(表格11[[#This Row],[Item]],INDIRECT(VLOOKUP(表格11[[#This Row],[Object]],表格12[],2,FALSE)),1,FALSE)),FALSE,TRUE)</f>
        <v>0</v>
      </c>
    </row>
    <row r="822" spans="102:106">
      <c r="CX822" t="s">
        <v>1177</v>
      </c>
      <c r="CY822" t="s">
        <v>1450</v>
      </c>
      <c r="CZ822" t="s">
        <v>1524</v>
      </c>
      <c r="DA822" s="121">
        <v>44294</v>
      </c>
      <c r="DB822" t="b">
        <f ca="1">IF(ISNA(VLOOKUP(表格11[[#This Row],[Item]],INDIRECT(VLOOKUP(表格11[[#This Row],[Object]],表格12[],2,FALSE)),1,FALSE)),FALSE,TRUE)</f>
        <v>0</v>
      </c>
    </row>
    <row r="823" spans="102:106">
      <c r="CX823" t="s">
        <v>1177</v>
      </c>
      <c r="CY823" t="s">
        <v>1450</v>
      </c>
      <c r="CZ823" t="s">
        <v>1413</v>
      </c>
      <c r="DA823" s="121">
        <v>44294</v>
      </c>
      <c r="DB823" t="b">
        <f ca="1">IF(ISNA(VLOOKUP(表格11[[#This Row],[Item]],INDIRECT(VLOOKUP(表格11[[#This Row],[Object]],表格12[],2,FALSE)),1,FALSE)),FALSE,TRUE)</f>
        <v>0</v>
      </c>
    </row>
    <row r="824" spans="102:106">
      <c r="CX824" t="s">
        <v>1177</v>
      </c>
      <c r="CY824" t="s">
        <v>1450</v>
      </c>
      <c r="CZ824" t="s">
        <v>1414</v>
      </c>
      <c r="DA824" s="121">
        <v>44294</v>
      </c>
      <c r="DB824" t="b">
        <f ca="1">IF(ISNA(VLOOKUP(表格11[[#This Row],[Item]],INDIRECT(VLOOKUP(表格11[[#This Row],[Object]],表格12[],2,FALSE)),1,FALSE)),FALSE,TRUE)</f>
        <v>0</v>
      </c>
    </row>
    <row r="825" spans="102:106">
      <c r="CX825" t="s">
        <v>1177</v>
      </c>
      <c r="CY825" t="s">
        <v>1450</v>
      </c>
      <c r="CZ825" t="s">
        <v>1415</v>
      </c>
      <c r="DA825" s="121">
        <v>44294</v>
      </c>
      <c r="DB825" t="b">
        <f ca="1">IF(ISNA(VLOOKUP(表格11[[#This Row],[Item]],INDIRECT(VLOOKUP(表格11[[#This Row],[Object]],表格12[],2,FALSE)),1,FALSE)),FALSE,TRUE)</f>
        <v>0</v>
      </c>
    </row>
    <row r="826" spans="102:106">
      <c r="CX826" t="s">
        <v>1177</v>
      </c>
      <c r="CY826" t="s">
        <v>1450</v>
      </c>
      <c r="CZ826" t="s">
        <v>1416</v>
      </c>
      <c r="DA826" s="121">
        <v>44294</v>
      </c>
      <c r="DB826" t="b">
        <f ca="1">IF(ISNA(VLOOKUP(表格11[[#This Row],[Item]],INDIRECT(VLOOKUP(表格11[[#This Row],[Object]],表格12[],2,FALSE)),1,FALSE)),FALSE,TRUE)</f>
        <v>0</v>
      </c>
    </row>
    <row r="827" spans="102:106">
      <c r="CX827" t="s">
        <v>1177</v>
      </c>
      <c r="CY827" t="s">
        <v>1450</v>
      </c>
      <c r="CZ827" t="s">
        <v>1477</v>
      </c>
      <c r="DA827" s="121">
        <v>44294</v>
      </c>
      <c r="DB827" t="b">
        <f ca="1">IF(ISNA(VLOOKUP(表格11[[#This Row],[Item]],INDIRECT(VLOOKUP(表格11[[#This Row],[Object]],表格12[],2,FALSE)),1,FALSE)),FALSE,TRUE)</f>
        <v>0</v>
      </c>
    </row>
    <row r="828" spans="102:106">
      <c r="CX828" t="s">
        <v>1177</v>
      </c>
      <c r="CY828" t="s">
        <v>1450</v>
      </c>
      <c r="CZ828" t="s">
        <v>1525</v>
      </c>
      <c r="DA828" s="121">
        <v>44294</v>
      </c>
      <c r="DB828" t="b">
        <f ca="1">IF(ISNA(VLOOKUP(表格11[[#This Row],[Item]],INDIRECT(VLOOKUP(表格11[[#This Row],[Object]],表格12[],2,FALSE)),1,FALSE)),FALSE,TRUE)</f>
        <v>0</v>
      </c>
    </row>
    <row r="829" spans="102:106">
      <c r="CX829" t="s">
        <v>1177</v>
      </c>
      <c r="CY829" t="s">
        <v>1450</v>
      </c>
      <c r="CZ829" t="s">
        <v>1417</v>
      </c>
      <c r="DA829" s="121">
        <v>44294</v>
      </c>
      <c r="DB829" t="b">
        <f ca="1">IF(ISNA(VLOOKUP(表格11[[#This Row],[Item]],INDIRECT(VLOOKUP(表格11[[#This Row],[Object]],表格12[],2,FALSE)),1,FALSE)),FALSE,TRUE)</f>
        <v>0</v>
      </c>
    </row>
    <row r="830" spans="102:106">
      <c r="CX830" t="s">
        <v>1177</v>
      </c>
      <c r="CY830" t="s">
        <v>1450</v>
      </c>
      <c r="CZ830" t="s">
        <v>1418</v>
      </c>
      <c r="DA830" s="121">
        <v>44294</v>
      </c>
      <c r="DB830" t="b">
        <f ca="1">IF(ISNA(VLOOKUP(表格11[[#This Row],[Item]],INDIRECT(VLOOKUP(表格11[[#This Row],[Object]],表格12[],2,FALSE)),1,FALSE)),FALSE,TRUE)</f>
        <v>0</v>
      </c>
    </row>
    <row r="831" spans="102:106">
      <c r="CX831" t="s">
        <v>1177</v>
      </c>
      <c r="CY831" t="s">
        <v>1450</v>
      </c>
      <c r="CZ831" t="s">
        <v>1419</v>
      </c>
      <c r="DA831" s="121">
        <v>44294</v>
      </c>
      <c r="DB831" t="b">
        <f ca="1">IF(ISNA(VLOOKUP(表格11[[#This Row],[Item]],INDIRECT(VLOOKUP(表格11[[#This Row],[Object]],表格12[],2,FALSE)),1,FALSE)),FALSE,TRUE)</f>
        <v>0</v>
      </c>
    </row>
    <row r="832" spans="102:106">
      <c r="CX832" t="s">
        <v>1177</v>
      </c>
      <c r="CY832" t="s">
        <v>1450</v>
      </c>
      <c r="CZ832" t="s">
        <v>1420</v>
      </c>
      <c r="DA832" s="121">
        <v>44294</v>
      </c>
      <c r="DB832" t="b">
        <f ca="1">IF(ISNA(VLOOKUP(表格11[[#This Row],[Item]],INDIRECT(VLOOKUP(表格11[[#This Row],[Object]],表格12[],2,FALSE)),1,FALSE)),FALSE,TRUE)</f>
        <v>0</v>
      </c>
    </row>
    <row r="833" spans="102:106">
      <c r="CX833" t="s">
        <v>1177</v>
      </c>
      <c r="CY833" t="s">
        <v>1450</v>
      </c>
      <c r="CZ833" t="s">
        <v>1421</v>
      </c>
      <c r="DA833" s="121">
        <v>44294</v>
      </c>
      <c r="DB833" t="b">
        <f ca="1">IF(ISNA(VLOOKUP(表格11[[#This Row],[Item]],INDIRECT(VLOOKUP(表格11[[#This Row],[Object]],表格12[],2,FALSE)),1,FALSE)),FALSE,TRUE)</f>
        <v>0</v>
      </c>
    </row>
    <row r="834" spans="102:106">
      <c r="CX834" t="s">
        <v>1177</v>
      </c>
      <c r="CY834" t="s">
        <v>1450</v>
      </c>
      <c r="CZ834" t="s">
        <v>1422</v>
      </c>
      <c r="DA834" s="121">
        <v>44294</v>
      </c>
      <c r="DB834" t="b">
        <f ca="1">IF(ISNA(VLOOKUP(表格11[[#This Row],[Item]],INDIRECT(VLOOKUP(表格11[[#This Row],[Object]],表格12[],2,FALSE)),1,FALSE)),FALSE,TRUE)</f>
        <v>0</v>
      </c>
    </row>
    <row r="835" spans="102:106">
      <c r="CX835" t="s">
        <v>1177</v>
      </c>
      <c r="CY835" t="s">
        <v>1450</v>
      </c>
      <c r="CZ835" t="s">
        <v>1423</v>
      </c>
      <c r="DA835" s="121">
        <v>44294</v>
      </c>
      <c r="DB835" t="b">
        <f ca="1">IF(ISNA(VLOOKUP(表格11[[#This Row],[Item]],INDIRECT(VLOOKUP(表格11[[#This Row],[Object]],表格12[],2,FALSE)),1,FALSE)),FALSE,TRUE)</f>
        <v>0</v>
      </c>
    </row>
    <row r="836" spans="102:106">
      <c r="CX836" t="s">
        <v>1177</v>
      </c>
      <c r="CY836" t="s">
        <v>1450</v>
      </c>
      <c r="CZ836" t="s">
        <v>1424</v>
      </c>
      <c r="DA836" s="121">
        <v>44294</v>
      </c>
      <c r="DB836" t="b">
        <f ca="1">IF(ISNA(VLOOKUP(表格11[[#This Row],[Item]],INDIRECT(VLOOKUP(表格11[[#This Row],[Object]],表格12[],2,FALSE)),1,FALSE)),FALSE,TRUE)</f>
        <v>0</v>
      </c>
    </row>
    <row r="837" spans="102:106">
      <c r="CX837" t="s">
        <v>1177</v>
      </c>
      <c r="CY837" t="s">
        <v>1450</v>
      </c>
      <c r="CZ837" t="s">
        <v>1425</v>
      </c>
      <c r="DA837" s="121">
        <v>44294</v>
      </c>
      <c r="DB837" t="b">
        <f ca="1">IF(ISNA(VLOOKUP(表格11[[#This Row],[Item]],INDIRECT(VLOOKUP(表格11[[#This Row],[Object]],表格12[],2,FALSE)),1,FALSE)),FALSE,TRUE)</f>
        <v>0</v>
      </c>
    </row>
    <row r="838" spans="102:106">
      <c r="CX838" t="s">
        <v>1177</v>
      </c>
      <c r="CY838" t="s">
        <v>1450</v>
      </c>
      <c r="CZ838" t="s">
        <v>1426</v>
      </c>
      <c r="DA838" s="121">
        <v>44294</v>
      </c>
      <c r="DB838" t="b">
        <f ca="1">IF(ISNA(VLOOKUP(表格11[[#This Row],[Item]],INDIRECT(VLOOKUP(表格11[[#This Row],[Object]],表格12[],2,FALSE)),1,FALSE)),FALSE,TRUE)</f>
        <v>0</v>
      </c>
    </row>
    <row r="839" spans="102:106">
      <c r="CX839" t="s">
        <v>1177</v>
      </c>
      <c r="CY839" t="s">
        <v>1450</v>
      </c>
      <c r="CZ839" t="s">
        <v>1427</v>
      </c>
      <c r="DA839" s="121">
        <v>44294</v>
      </c>
      <c r="DB839" t="b">
        <f ca="1">IF(ISNA(VLOOKUP(表格11[[#This Row],[Item]],INDIRECT(VLOOKUP(表格11[[#This Row],[Object]],表格12[],2,FALSE)),1,FALSE)),FALSE,TRUE)</f>
        <v>0</v>
      </c>
    </row>
    <row r="840" spans="102:106">
      <c r="CX840" t="s">
        <v>1177</v>
      </c>
      <c r="CY840" t="s">
        <v>1450</v>
      </c>
      <c r="CZ840" t="s">
        <v>1428</v>
      </c>
      <c r="DA840" s="121">
        <v>44294</v>
      </c>
      <c r="DB840" t="b">
        <f ca="1">IF(ISNA(VLOOKUP(表格11[[#This Row],[Item]],INDIRECT(VLOOKUP(表格11[[#This Row],[Object]],表格12[],2,FALSE)),1,FALSE)),FALSE,TRUE)</f>
        <v>0</v>
      </c>
    </row>
    <row r="841" spans="102:106">
      <c r="CX841" t="s">
        <v>1177</v>
      </c>
      <c r="CY841" t="s">
        <v>1450</v>
      </c>
      <c r="CZ841" t="s">
        <v>1429</v>
      </c>
      <c r="DA841" s="121">
        <v>44294</v>
      </c>
      <c r="DB841" t="b">
        <f ca="1">IF(ISNA(VLOOKUP(表格11[[#This Row],[Item]],INDIRECT(VLOOKUP(表格11[[#This Row],[Object]],表格12[],2,FALSE)),1,FALSE)),FALSE,TRUE)</f>
        <v>0</v>
      </c>
    </row>
    <row r="842" spans="102:106">
      <c r="CX842" t="s">
        <v>1177</v>
      </c>
      <c r="CY842" t="s">
        <v>1450</v>
      </c>
      <c r="CZ842" t="s">
        <v>1430</v>
      </c>
      <c r="DA842" s="121">
        <v>44294</v>
      </c>
      <c r="DB842" t="b">
        <f ca="1">IF(ISNA(VLOOKUP(表格11[[#This Row],[Item]],INDIRECT(VLOOKUP(表格11[[#This Row],[Object]],表格12[],2,FALSE)),1,FALSE)),FALSE,TRUE)</f>
        <v>0</v>
      </c>
    </row>
    <row r="843" spans="102:106">
      <c r="CX843" t="s">
        <v>1177</v>
      </c>
      <c r="CY843" t="s">
        <v>1450</v>
      </c>
      <c r="CZ843" t="s">
        <v>1431</v>
      </c>
      <c r="DA843" s="121">
        <v>44294</v>
      </c>
      <c r="DB843" t="b">
        <f ca="1">IF(ISNA(VLOOKUP(表格11[[#This Row],[Item]],INDIRECT(VLOOKUP(表格11[[#This Row],[Object]],表格12[],2,FALSE)),1,FALSE)),FALSE,TRUE)</f>
        <v>0</v>
      </c>
    </row>
    <row r="844" spans="102:106">
      <c r="CX844" t="s">
        <v>1177</v>
      </c>
      <c r="CY844" t="s">
        <v>1450</v>
      </c>
      <c r="CZ844" t="s">
        <v>1526</v>
      </c>
      <c r="DA844" s="121">
        <v>44294</v>
      </c>
      <c r="DB844" t="b">
        <f ca="1">IF(ISNA(VLOOKUP(表格11[[#This Row],[Item]],INDIRECT(VLOOKUP(表格11[[#This Row],[Object]],表格12[],2,FALSE)),1,FALSE)),FALSE,TRUE)</f>
        <v>0</v>
      </c>
    </row>
    <row r="845" spans="102:106">
      <c r="CX845" t="s">
        <v>1177</v>
      </c>
      <c r="CY845" t="s">
        <v>1450</v>
      </c>
      <c r="CZ845" t="s">
        <v>1432</v>
      </c>
      <c r="DA845" s="121">
        <v>44294</v>
      </c>
      <c r="DB845" t="b">
        <f ca="1">IF(ISNA(VLOOKUP(表格11[[#This Row],[Item]],INDIRECT(VLOOKUP(表格11[[#This Row],[Object]],表格12[],2,FALSE)),1,FALSE)),FALSE,TRUE)</f>
        <v>0</v>
      </c>
    </row>
    <row r="846" spans="102:106">
      <c r="CX846" t="s">
        <v>1177</v>
      </c>
      <c r="CY846" t="s">
        <v>1450</v>
      </c>
      <c r="CZ846" t="s">
        <v>1433</v>
      </c>
      <c r="DA846" s="121">
        <v>44294</v>
      </c>
      <c r="DB846" t="b">
        <f ca="1">IF(ISNA(VLOOKUP(表格11[[#This Row],[Item]],INDIRECT(VLOOKUP(表格11[[#This Row],[Object]],表格12[],2,FALSE)),1,FALSE)),FALSE,TRUE)</f>
        <v>0</v>
      </c>
    </row>
    <row r="847" spans="102:106">
      <c r="CX847" t="s">
        <v>1177</v>
      </c>
      <c r="CY847" t="s">
        <v>1450</v>
      </c>
      <c r="CZ847" t="s">
        <v>1434</v>
      </c>
      <c r="DA847" s="121">
        <v>44294</v>
      </c>
      <c r="DB847" t="b">
        <f ca="1">IF(ISNA(VLOOKUP(表格11[[#This Row],[Item]],INDIRECT(VLOOKUP(表格11[[#This Row],[Object]],表格12[],2,FALSE)),1,FALSE)),FALSE,TRUE)</f>
        <v>0</v>
      </c>
    </row>
    <row r="848" spans="102:106">
      <c r="CX848" t="s">
        <v>1177</v>
      </c>
      <c r="CY848" t="s">
        <v>1450</v>
      </c>
      <c r="CZ848" t="s">
        <v>1435</v>
      </c>
      <c r="DA848" s="121">
        <v>44294</v>
      </c>
      <c r="DB848" t="b">
        <f ca="1">IF(ISNA(VLOOKUP(表格11[[#This Row],[Item]],INDIRECT(VLOOKUP(表格11[[#This Row],[Object]],表格12[],2,FALSE)),1,FALSE)),FALSE,TRUE)</f>
        <v>0</v>
      </c>
    </row>
    <row r="849" spans="102:106">
      <c r="CX849" t="s">
        <v>1177</v>
      </c>
      <c r="CY849" t="s">
        <v>1450</v>
      </c>
      <c r="CZ849" t="s">
        <v>1527</v>
      </c>
      <c r="DA849" s="121">
        <v>44294</v>
      </c>
      <c r="DB849" t="b">
        <f ca="1">IF(ISNA(VLOOKUP(表格11[[#This Row],[Item]],INDIRECT(VLOOKUP(表格11[[#This Row],[Object]],表格12[],2,FALSE)),1,FALSE)),FALSE,TRUE)</f>
        <v>0</v>
      </c>
    </row>
    <row r="850" spans="102:106">
      <c r="CX850" t="s">
        <v>1177</v>
      </c>
      <c r="CY850" t="s">
        <v>1450</v>
      </c>
      <c r="CZ850" t="s">
        <v>1436</v>
      </c>
      <c r="DA850" s="121">
        <v>44294</v>
      </c>
      <c r="DB850" t="b">
        <f ca="1">IF(ISNA(VLOOKUP(表格11[[#This Row],[Item]],INDIRECT(VLOOKUP(表格11[[#This Row],[Object]],表格12[],2,FALSE)),1,FALSE)),FALSE,TRUE)</f>
        <v>0</v>
      </c>
    </row>
    <row r="851" spans="102:106">
      <c r="CX851" t="s">
        <v>1177</v>
      </c>
      <c r="CY851" t="s">
        <v>1450</v>
      </c>
      <c r="CZ851" t="s">
        <v>1437</v>
      </c>
      <c r="DA851" s="121">
        <v>44294</v>
      </c>
      <c r="DB851" t="b">
        <f ca="1">IF(ISNA(VLOOKUP(表格11[[#This Row],[Item]],INDIRECT(VLOOKUP(表格11[[#This Row],[Object]],表格12[],2,FALSE)),1,FALSE)),FALSE,TRUE)</f>
        <v>0</v>
      </c>
    </row>
    <row r="852" spans="102:106">
      <c r="CX852" t="s">
        <v>1177</v>
      </c>
      <c r="CY852" t="s">
        <v>1450</v>
      </c>
      <c r="CZ852" t="s">
        <v>1438</v>
      </c>
      <c r="DA852" s="121">
        <v>44294</v>
      </c>
      <c r="DB852" t="b">
        <f ca="1">IF(ISNA(VLOOKUP(表格11[[#This Row],[Item]],INDIRECT(VLOOKUP(表格11[[#This Row],[Object]],表格12[],2,FALSE)),1,FALSE)),FALSE,TRUE)</f>
        <v>0</v>
      </c>
    </row>
    <row r="853" spans="102:106">
      <c r="CX853" t="s">
        <v>1177</v>
      </c>
      <c r="CY853" t="s">
        <v>1450</v>
      </c>
      <c r="CZ853" t="s">
        <v>1439</v>
      </c>
      <c r="DA853" s="121">
        <v>44294</v>
      </c>
      <c r="DB853" t="b">
        <f ca="1">IF(ISNA(VLOOKUP(表格11[[#This Row],[Item]],INDIRECT(VLOOKUP(表格11[[#This Row],[Object]],表格12[],2,FALSE)),1,FALSE)),FALSE,TRUE)</f>
        <v>0</v>
      </c>
    </row>
    <row r="854" spans="102:106">
      <c r="CX854" t="s">
        <v>1177</v>
      </c>
      <c r="CY854" t="s">
        <v>1450</v>
      </c>
      <c r="CZ854" t="s">
        <v>1440</v>
      </c>
      <c r="DA854" s="121">
        <v>44294</v>
      </c>
      <c r="DB854" t="b">
        <f ca="1">IF(ISNA(VLOOKUP(表格11[[#This Row],[Item]],INDIRECT(VLOOKUP(表格11[[#This Row],[Object]],表格12[],2,FALSE)),1,FALSE)),FALSE,TRUE)</f>
        <v>0</v>
      </c>
    </row>
    <row r="855" spans="102:106">
      <c r="CX855" t="s">
        <v>1177</v>
      </c>
      <c r="CY855" t="s">
        <v>1450</v>
      </c>
      <c r="CZ855" t="s">
        <v>1528</v>
      </c>
      <c r="DA855" s="121">
        <v>44294</v>
      </c>
      <c r="DB855" t="b">
        <f ca="1">IF(ISNA(VLOOKUP(表格11[[#This Row],[Item]],INDIRECT(VLOOKUP(表格11[[#This Row],[Object]],表格12[],2,FALSE)),1,FALSE)),FALSE,TRUE)</f>
        <v>0</v>
      </c>
    </row>
    <row r="856" spans="102:106">
      <c r="CX856" t="s">
        <v>1177</v>
      </c>
      <c r="CY856" t="s">
        <v>1450</v>
      </c>
      <c r="CZ856" t="s">
        <v>1441</v>
      </c>
      <c r="DA856" s="121">
        <v>44294</v>
      </c>
      <c r="DB856" t="b">
        <f ca="1">IF(ISNA(VLOOKUP(表格11[[#This Row],[Item]],INDIRECT(VLOOKUP(表格11[[#This Row],[Object]],表格12[],2,FALSE)),1,FALSE)),FALSE,TRUE)</f>
        <v>0</v>
      </c>
    </row>
    <row r="857" spans="102:106">
      <c r="CX857" t="s">
        <v>1177</v>
      </c>
      <c r="CY857" t="s">
        <v>1450</v>
      </c>
      <c r="CZ857" t="s">
        <v>1442</v>
      </c>
      <c r="DA857" s="121">
        <v>44294</v>
      </c>
      <c r="DB857" t="b">
        <f ca="1">IF(ISNA(VLOOKUP(表格11[[#This Row],[Item]],INDIRECT(VLOOKUP(表格11[[#This Row],[Object]],表格12[],2,FALSE)),1,FALSE)),FALSE,TRUE)</f>
        <v>0</v>
      </c>
    </row>
    <row r="858" spans="102:106">
      <c r="CX858" t="s">
        <v>1177</v>
      </c>
      <c r="CY858" t="s">
        <v>1450</v>
      </c>
      <c r="CZ858" t="s">
        <v>1443</v>
      </c>
      <c r="DA858" s="121">
        <v>44294</v>
      </c>
      <c r="DB858" t="b">
        <f ca="1">IF(ISNA(VLOOKUP(表格11[[#This Row],[Item]],INDIRECT(VLOOKUP(表格11[[#This Row],[Object]],表格12[],2,FALSE)),1,FALSE)),FALSE,TRUE)</f>
        <v>0</v>
      </c>
    </row>
    <row r="859" spans="102:106">
      <c r="CX859" t="s">
        <v>1177</v>
      </c>
      <c r="CY859" t="s">
        <v>1450</v>
      </c>
      <c r="CZ859" t="s">
        <v>1444</v>
      </c>
      <c r="DA859" s="121">
        <v>44294</v>
      </c>
      <c r="DB859" t="b">
        <f ca="1">IF(ISNA(VLOOKUP(表格11[[#This Row],[Item]],INDIRECT(VLOOKUP(表格11[[#This Row],[Object]],表格12[],2,FALSE)),1,FALSE)),FALSE,TRUE)</f>
        <v>0</v>
      </c>
    </row>
    <row r="860" spans="102:106">
      <c r="CX860" t="s">
        <v>1177</v>
      </c>
      <c r="CY860" t="s">
        <v>1450</v>
      </c>
      <c r="CZ860" t="s">
        <v>1445</v>
      </c>
      <c r="DA860" s="121">
        <v>44294</v>
      </c>
      <c r="DB860" t="b">
        <f ca="1">IF(ISNA(VLOOKUP(表格11[[#This Row],[Item]],INDIRECT(VLOOKUP(表格11[[#This Row],[Object]],表格12[],2,FALSE)),1,FALSE)),FALSE,TRUE)</f>
        <v>0</v>
      </c>
    </row>
    <row r="861" spans="102:106">
      <c r="CX861" t="s">
        <v>1177</v>
      </c>
      <c r="CY861" t="s">
        <v>1450</v>
      </c>
      <c r="CZ861" t="s">
        <v>1446</v>
      </c>
      <c r="DA861" s="121">
        <v>44294</v>
      </c>
      <c r="DB861" t="b">
        <f ca="1">IF(ISNA(VLOOKUP(表格11[[#This Row],[Item]],INDIRECT(VLOOKUP(表格11[[#This Row],[Object]],表格12[],2,FALSE)),1,FALSE)),FALSE,TRUE)</f>
        <v>0</v>
      </c>
    </row>
    <row r="862" spans="102:106">
      <c r="CX862" t="s">
        <v>1177</v>
      </c>
      <c r="CY862" t="s">
        <v>1450</v>
      </c>
      <c r="CZ862" t="s">
        <v>1447</v>
      </c>
      <c r="DA862" s="121">
        <v>44294</v>
      </c>
      <c r="DB862" t="b">
        <f ca="1">IF(ISNA(VLOOKUP(表格11[[#This Row],[Item]],INDIRECT(VLOOKUP(表格11[[#This Row],[Object]],表格12[],2,FALSE)),1,FALSE)),FALSE,TRUE)</f>
        <v>0</v>
      </c>
    </row>
    <row r="863" spans="102:106">
      <c r="CX863" t="s">
        <v>1177</v>
      </c>
      <c r="CY863" t="s">
        <v>1450</v>
      </c>
      <c r="CZ863" t="s">
        <v>1529</v>
      </c>
      <c r="DA863" s="121">
        <v>44294</v>
      </c>
      <c r="DB863" t="b">
        <f ca="1">IF(ISNA(VLOOKUP(表格11[[#This Row],[Item]],INDIRECT(VLOOKUP(表格11[[#This Row],[Object]],表格12[],2,FALSE)),1,FALSE)),FALSE,TRUE)</f>
        <v>0</v>
      </c>
    </row>
    <row r="864" spans="102:106">
      <c r="CX864" t="s">
        <v>1177</v>
      </c>
      <c r="CY864" t="s">
        <v>1450</v>
      </c>
      <c r="CZ864" t="s">
        <v>1448</v>
      </c>
      <c r="DA864" s="121">
        <v>44294</v>
      </c>
      <c r="DB864" t="b">
        <f ca="1">IF(ISNA(VLOOKUP(表格11[[#This Row],[Item]],INDIRECT(VLOOKUP(表格11[[#This Row],[Object]],表格12[],2,FALSE)),1,FALSE)),FALSE,TRUE)</f>
        <v>0</v>
      </c>
    </row>
    <row r="865" spans="102:106">
      <c r="CX865" t="s">
        <v>1177</v>
      </c>
      <c r="CY865" t="s">
        <v>1450</v>
      </c>
      <c r="CZ865" t="s">
        <v>1449</v>
      </c>
      <c r="DA865" s="121">
        <v>44294</v>
      </c>
      <c r="DB865" t="b">
        <f ca="1">IF(ISNA(VLOOKUP(表格11[[#This Row],[Item]],INDIRECT(VLOOKUP(表格11[[#This Row],[Object]],表格12[],2,FALSE)),1,FALSE)),FALSE,TRUE)</f>
        <v>0</v>
      </c>
    </row>
    <row r="866" spans="102:106">
      <c r="CX866" t="s">
        <v>1177</v>
      </c>
      <c r="CY866" t="s">
        <v>286</v>
      </c>
      <c r="CZ866" t="s">
        <v>1232</v>
      </c>
      <c r="DA866" s="121">
        <v>44294</v>
      </c>
      <c r="DB866" t="b">
        <f ca="1">IF(ISNA(VLOOKUP(表格11[[#This Row],[Item]],INDIRECT(VLOOKUP(表格11[[#This Row],[Object]],表格12[],2,FALSE)),1,FALSE)),FALSE,TRUE)</f>
        <v>1</v>
      </c>
    </row>
    <row r="867" spans="102:106">
      <c r="CX867" t="s">
        <v>1177</v>
      </c>
      <c r="CY867" t="s">
        <v>286</v>
      </c>
      <c r="CZ867" t="s">
        <v>1478</v>
      </c>
      <c r="DA867" s="121">
        <v>44294</v>
      </c>
      <c r="DB867" t="b">
        <f ca="1">IF(ISNA(VLOOKUP(表格11[[#This Row],[Item]],INDIRECT(VLOOKUP(表格11[[#This Row],[Object]],表格12[],2,FALSE)),1,FALSE)),FALSE,TRUE)</f>
        <v>0</v>
      </c>
    </row>
    <row r="868" spans="102:106">
      <c r="CX868" t="s">
        <v>1177</v>
      </c>
      <c r="CY868" t="s">
        <v>286</v>
      </c>
      <c r="CZ868" t="s">
        <v>1479</v>
      </c>
      <c r="DA868" s="121">
        <v>44294</v>
      </c>
      <c r="DB868" t="b">
        <f ca="1">IF(ISNA(VLOOKUP(表格11[[#This Row],[Item]],INDIRECT(VLOOKUP(表格11[[#This Row],[Object]],表格12[],2,FALSE)),1,FALSE)),FALSE,TRUE)</f>
        <v>0</v>
      </c>
    </row>
    <row r="869" spans="102:106">
      <c r="CX869" t="s">
        <v>1177</v>
      </c>
      <c r="CY869" t="s">
        <v>286</v>
      </c>
      <c r="CZ869" t="s">
        <v>1480</v>
      </c>
      <c r="DA869" s="121">
        <v>44294</v>
      </c>
      <c r="DB869" t="b">
        <f ca="1">IF(ISNA(VLOOKUP(表格11[[#This Row],[Item]],INDIRECT(VLOOKUP(表格11[[#This Row],[Object]],表格12[],2,FALSE)),1,FALSE)),FALSE,TRUE)</f>
        <v>0</v>
      </c>
    </row>
    <row r="870" spans="102:106">
      <c r="CX870" t="s">
        <v>1177</v>
      </c>
      <c r="CY870" t="s">
        <v>286</v>
      </c>
      <c r="CZ870" t="s">
        <v>1481</v>
      </c>
      <c r="DA870" s="121">
        <v>44294</v>
      </c>
      <c r="DB870" t="b">
        <f ca="1">IF(ISNA(VLOOKUP(表格11[[#This Row],[Item]],INDIRECT(VLOOKUP(表格11[[#This Row],[Object]],表格12[],2,FALSE)),1,FALSE)),FALSE,TRUE)</f>
        <v>0</v>
      </c>
    </row>
    <row r="871" spans="102:106">
      <c r="CX871" t="s">
        <v>1177</v>
      </c>
      <c r="CY871" t="s">
        <v>286</v>
      </c>
      <c r="CZ871" t="s">
        <v>1482</v>
      </c>
      <c r="DA871" s="121">
        <v>44294</v>
      </c>
      <c r="DB871" t="b">
        <f ca="1">IF(ISNA(VLOOKUP(表格11[[#This Row],[Item]],INDIRECT(VLOOKUP(表格11[[#This Row],[Object]],表格12[],2,FALSE)),1,FALSE)),FALSE,TRUE)</f>
        <v>0</v>
      </c>
    </row>
    <row r="872" spans="102:106">
      <c r="CX872" t="s">
        <v>1177</v>
      </c>
      <c r="CY872" t="s">
        <v>286</v>
      </c>
      <c r="CZ872" t="s">
        <v>1483</v>
      </c>
      <c r="DA872" s="121">
        <v>44294</v>
      </c>
      <c r="DB872" t="b">
        <f ca="1">IF(ISNA(VLOOKUP(表格11[[#This Row],[Item]],INDIRECT(VLOOKUP(表格11[[#This Row],[Object]],表格12[],2,FALSE)),1,FALSE)),FALSE,TRUE)</f>
        <v>0</v>
      </c>
    </row>
    <row r="873" spans="102:106">
      <c r="CX873" t="s">
        <v>1177</v>
      </c>
      <c r="CY873" t="s">
        <v>286</v>
      </c>
      <c r="CZ873" t="s">
        <v>1484</v>
      </c>
      <c r="DA873" s="121">
        <v>44294</v>
      </c>
      <c r="DB873" t="b">
        <f ca="1">IF(ISNA(VLOOKUP(表格11[[#This Row],[Item]],INDIRECT(VLOOKUP(表格11[[#This Row],[Object]],表格12[],2,FALSE)),1,FALSE)),FALSE,TRUE)</f>
        <v>0</v>
      </c>
    </row>
    <row r="874" spans="102:106">
      <c r="CX874" t="s">
        <v>1177</v>
      </c>
      <c r="CY874" t="s">
        <v>286</v>
      </c>
      <c r="CZ874" t="s">
        <v>1485</v>
      </c>
      <c r="DA874" s="121">
        <v>44294</v>
      </c>
      <c r="DB874" t="b">
        <f ca="1">IF(ISNA(VLOOKUP(表格11[[#This Row],[Item]],INDIRECT(VLOOKUP(表格11[[#This Row],[Object]],表格12[],2,FALSE)),1,FALSE)),FALSE,TRUE)</f>
        <v>0</v>
      </c>
    </row>
    <row r="875" spans="102:106">
      <c r="CX875" t="s">
        <v>1177</v>
      </c>
      <c r="CY875" t="s">
        <v>286</v>
      </c>
      <c r="CZ875" t="s">
        <v>1486</v>
      </c>
      <c r="DA875" s="121">
        <v>44294</v>
      </c>
      <c r="DB875" t="b">
        <f ca="1">IF(ISNA(VLOOKUP(表格11[[#This Row],[Item]],INDIRECT(VLOOKUP(表格11[[#This Row],[Object]],表格12[],2,FALSE)),1,FALSE)),FALSE,TRUE)</f>
        <v>0</v>
      </c>
    </row>
    <row r="876" spans="102:106">
      <c r="CX876" t="s">
        <v>1177</v>
      </c>
      <c r="CY876" t="s">
        <v>286</v>
      </c>
      <c r="CZ876" t="s">
        <v>1487</v>
      </c>
      <c r="DA876" s="121">
        <v>44294</v>
      </c>
      <c r="DB876" t="b">
        <f ca="1">IF(ISNA(VLOOKUP(表格11[[#This Row],[Item]],INDIRECT(VLOOKUP(表格11[[#This Row],[Object]],表格12[],2,FALSE)),1,FALSE)),FALSE,TRUE)</f>
        <v>0</v>
      </c>
    </row>
    <row r="877" spans="102:106">
      <c r="CX877" t="s">
        <v>1177</v>
      </c>
      <c r="CY877" t="s">
        <v>286</v>
      </c>
      <c r="CZ877" t="s">
        <v>1488</v>
      </c>
      <c r="DA877" s="121">
        <v>44294</v>
      </c>
      <c r="DB877" t="b">
        <f ca="1">IF(ISNA(VLOOKUP(表格11[[#This Row],[Item]],INDIRECT(VLOOKUP(表格11[[#This Row],[Object]],表格12[],2,FALSE)),1,FALSE)),FALSE,TRUE)</f>
        <v>0</v>
      </c>
    </row>
    <row r="878" spans="102:106">
      <c r="CX878" t="s">
        <v>1177</v>
      </c>
      <c r="CY878" t="s">
        <v>286</v>
      </c>
      <c r="CZ878" t="s">
        <v>1489</v>
      </c>
      <c r="DA878" s="121">
        <v>44294</v>
      </c>
      <c r="DB878" t="b">
        <f ca="1">IF(ISNA(VLOOKUP(表格11[[#This Row],[Item]],INDIRECT(VLOOKUP(表格11[[#This Row],[Object]],表格12[],2,FALSE)),1,FALSE)),FALSE,TRUE)</f>
        <v>0</v>
      </c>
    </row>
    <row r="879" spans="102:106">
      <c r="CX879" t="s">
        <v>1177</v>
      </c>
      <c r="CY879" t="s">
        <v>286</v>
      </c>
      <c r="CZ879" t="s">
        <v>1490</v>
      </c>
      <c r="DA879" s="121">
        <v>44294</v>
      </c>
      <c r="DB879" t="b">
        <f ca="1">IF(ISNA(VLOOKUP(表格11[[#This Row],[Item]],INDIRECT(VLOOKUP(表格11[[#This Row],[Object]],表格12[],2,FALSE)),1,FALSE)),FALSE,TRUE)</f>
        <v>0</v>
      </c>
    </row>
    <row r="880" spans="102:106">
      <c r="CX880" t="s">
        <v>1177</v>
      </c>
      <c r="CY880" t="s">
        <v>286</v>
      </c>
      <c r="CZ880" t="s">
        <v>1491</v>
      </c>
      <c r="DA880" s="121">
        <v>44294</v>
      </c>
      <c r="DB880" t="b">
        <f ca="1">IF(ISNA(VLOOKUP(表格11[[#This Row],[Item]],INDIRECT(VLOOKUP(表格11[[#This Row],[Object]],表格12[],2,FALSE)),1,FALSE)),FALSE,TRUE)</f>
        <v>0</v>
      </c>
    </row>
    <row r="881" spans="102:106">
      <c r="CX881" t="s">
        <v>1177</v>
      </c>
      <c r="CY881" t="s">
        <v>286</v>
      </c>
      <c r="CZ881" t="s">
        <v>1492</v>
      </c>
      <c r="DA881" s="121">
        <v>44294</v>
      </c>
      <c r="DB881" t="b">
        <f ca="1">IF(ISNA(VLOOKUP(表格11[[#This Row],[Item]],INDIRECT(VLOOKUP(表格11[[#This Row],[Object]],表格12[],2,FALSE)),1,FALSE)),FALSE,TRUE)</f>
        <v>0</v>
      </c>
    </row>
    <row r="882" spans="102:106">
      <c r="CX882" t="s">
        <v>1177</v>
      </c>
      <c r="CY882" t="s">
        <v>286</v>
      </c>
      <c r="CZ882" t="s">
        <v>1493</v>
      </c>
      <c r="DA882" s="121">
        <v>44294</v>
      </c>
      <c r="DB882" t="b">
        <f ca="1">IF(ISNA(VLOOKUP(表格11[[#This Row],[Item]],INDIRECT(VLOOKUP(表格11[[#This Row],[Object]],表格12[],2,FALSE)),1,FALSE)),FALSE,TRUE)</f>
        <v>0</v>
      </c>
    </row>
    <row r="883" spans="102:106">
      <c r="CX883" t="s">
        <v>1177</v>
      </c>
      <c r="CY883" t="s">
        <v>286</v>
      </c>
      <c r="CZ883" t="s">
        <v>1494</v>
      </c>
      <c r="DA883" s="121">
        <v>44294</v>
      </c>
      <c r="DB883" t="b">
        <f ca="1">IF(ISNA(VLOOKUP(表格11[[#This Row],[Item]],INDIRECT(VLOOKUP(表格11[[#This Row],[Object]],表格12[],2,FALSE)),1,FALSE)),FALSE,TRUE)</f>
        <v>0</v>
      </c>
    </row>
    <row r="884" spans="102:106">
      <c r="CX884" t="s">
        <v>1177</v>
      </c>
      <c r="CY884" t="s">
        <v>286</v>
      </c>
      <c r="CZ884" t="s">
        <v>1495</v>
      </c>
      <c r="DA884" s="121">
        <v>44294</v>
      </c>
      <c r="DB884" t="b">
        <f ca="1">IF(ISNA(VLOOKUP(表格11[[#This Row],[Item]],INDIRECT(VLOOKUP(表格11[[#This Row],[Object]],表格12[],2,FALSE)),1,FALSE)),FALSE,TRUE)</f>
        <v>0</v>
      </c>
    </row>
    <row r="885" spans="102:106">
      <c r="CX885" t="s">
        <v>1177</v>
      </c>
      <c r="CY885" t="s">
        <v>286</v>
      </c>
      <c r="CZ885" t="s">
        <v>1496</v>
      </c>
      <c r="DA885" s="121">
        <v>44294</v>
      </c>
      <c r="DB885" t="b">
        <f ca="1">IF(ISNA(VLOOKUP(表格11[[#This Row],[Item]],INDIRECT(VLOOKUP(表格11[[#This Row],[Object]],表格12[],2,FALSE)),1,FALSE)),FALSE,TRUE)</f>
        <v>0</v>
      </c>
    </row>
    <row r="886" spans="102:106">
      <c r="CX886" t="s">
        <v>1177</v>
      </c>
      <c r="CY886" t="s">
        <v>286</v>
      </c>
      <c r="CZ886" t="s">
        <v>1497</v>
      </c>
      <c r="DA886" s="121">
        <v>44294</v>
      </c>
      <c r="DB886" t="b">
        <f ca="1">IF(ISNA(VLOOKUP(表格11[[#This Row],[Item]],INDIRECT(VLOOKUP(表格11[[#This Row],[Object]],表格12[],2,FALSE)),1,FALSE)),FALSE,TRUE)</f>
        <v>0</v>
      </c>
    </row>
    <row r="887" spans="102:106">
      <c r="CX887" t="s">
        <v>1177</v>
      </c>
      <c r="CY887" t="s">
        <v>286</v>
      </c>
      <c r="CZ887" t="s">
        <v>1498</v>
      </c>
      <c r="DA887" s="121">
        <v>44294</v>
      </c>
      <c r="DB887" t="b">
        <f ca="1">IF(ISNA(VLOOKUP(表格11[[#This Row],[Item]],INDIRECT(VLOOKUP(表格11[[#This Row],[Object]],表格12[],2,FALSE)),1,FALSE)),FALSE,TRUE)</f>
        <v>0</v>
      </c>
    </row>
    <row r="888" spans="102:106">
      <c r="CX888" t="s">
        <v>1177</v>
      </c>
      <c r="CY888" t="s">
        <v>286</v>
      </c>
      <c r="CZ888" t="s">
        <v>1499</v>
      </c>
      <c r="DA888" s="121">
        <v>44294</v>
      </c>
      <c r="DB888" t="b">
        <f ca="1">IF(ISNA(VLOOKUP(表格11[[#This Row],[Item]],INDIRECT(VLOOKUP(表格11[[#This Row],[Object]],表格12[],2,FALSE)),1,FALSE)),FALSE,TRUE)</f>
        <v>0</v>
      </c>
    </row>
    <row r="889" spans="102:106">
      <c r="CX889" t="s">
        <v>1177</v>
      </c>
      <c r="CY889" t="s">
        <v>286</v>
      </c>
      <c r="CZ889" t="s">
        <v>1500</v>
      </c>
      <c r="DA889" s="121">
        <v>44294</v>
      </c>
      <c r="DB889" t="b">
        <f ca="1">IF(ISNA(VLOOKUP(表格11[[#This Row],[Item]],INDIRECT(VLOOKUP(表格11[[#This Row],[Object]],表格12[],2,FALSE)),1,FALSE)),FALSE,TRUE)</f>
        <v>0</v>
      </c>
    </row>
    <row r="890" spans="102:106">
      <c r="CX890" t="s">
        <v>1177</v>
      </c>
      <c r="CY890" t="s">
        <v>286</v>
      </c>
      <c r="CZ890" t="s">
        <v>1501</v>
      </c>
      <c r="DA890" s="121">
        <v>44294</v>
      </c>
      <c r="DB890" t="b">
        <f ca="1">IF(ISNA(VLOOKUP(表格11[[#This Row],[Item]],INDIRECT(VLOOKUP(表格11[[#This Row],[Object]],表格12[],2,FALSE)),1,FALSE)),FALSE,TRUE)</f>
        <v>0</v>
      </c>
    </row>
    <row r="891" spans="102:106">
      <c r="CX891" t="s">
        <v>1177</v>
      </c>
      <c r="CY891" t="s">
        <v>286</v>
      </c>
      <c r="CZ891" t="s">
        <v>1502</v>
      </c>
      <c r="DA891" s="121">
        <v>44294</v>
      </c>
      <c r="DB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1530</v>
      </c>
      <c r="B1" s="64" t="s">
        <v>903</v>
      </c>
      <c r="C1" s="64" t="s">
        <v>1531</v>
      </c>
      <c r="D1" s="64" t="s">
        <v>1532</v>
      </c>
      <c r="E1" s="64" t="s">
        <v>1533</v>
      </c>
      <c r="F1" s="64" t="s">
        <v>1534</v>
      </c>
      <c r="G1" s="64" t="s">
        <v>1535</v>
      </c>
      <c r="H1" s="16" t="s">
        <v>1536</v>
      </c>
      <c r="I1" s="15" t="s">
        <v>1537</v>
      </c>
      <c r="J1" s="15" t="s">
        <v>1538</v>
      </c>
      <c r="K1" s="15" t="s">
        <v>1539</v>
      </c>
      <c r="L1" s="15" t="s">
        <v>1540</v>
      </c>
      <c r="M1" s="15" t="s">
        <v>1117</v>
      </c>
      <c r="N1" s="15" t="s">
        <v>1121</v>
      </c>
      <c r="O1" s="15" t="s">
        <v>960</v>
      </c>
      <c r="P1" s="15" t="s">
        <v>961</v>
      </c>
      <c r="Q1" s="15" t="s">
        <v>1125</v>
      </c>
      <c r="R1" s="15" t="s">
        <v>1127</v>
      </c>
      <c r="S1" s="15" t="s">
        <v>1541</v>
      </c>
    </row>
    <row r="2" spans="1:19">
      <c r="A2" t="s">
        <v>284</v>
      </c>
      <c r="B2" t="s">
        <v>284</v>
      </c>
      <c r="C2" t="s">
        <v>284</v>
      </c>
      <c r="D2"/>
      <c r="E2"/>
      <c r="F2"/>
      <c r="G2" t="s">
        <v>284</v>
      </c>
      <c r="H2"/>
      <c r="I2" s="108" t="s">
        <v>286</v>
      </c>
      <c r="J2" t="s">
        <v>1542</v>
      </c>
      <c r="K2">
        <v>2</v>
      </c>
      <c r="L2" s="15" t="str">
        <f>A2</f>
        <v>IEC_STD_V10</v>
      </c>
      <c r="M2" s="15" t="str">
        <f>SUBSTITUTE(B2, "&amp;", "&amp;amp;")</f>
        <v>IEC_STD_V10</v>
      </c>
      <c r="N2" s="249" t="s">
        <v>1543</v>
      </c>
      <c r="O2" s="15" t="str">
        <f>TRIM(SUBSTITUTE(H2, "&amp;", "&amp;amp;"))</f>
        <v/>
      </c>
      <c r="P2" s="15" t="str">
        <f>IF(G2="","",G2)</f>
        <v>IEC_STD_V10</v>
      </c>
      <c r="Q2" s="15" t="s">
        <v>1544</v>
      </c>
      <c r="R2" s="15" t="str">
        <f>IF(F2="","",F2)</f>
        <v/>
      </c>
      <c r="S2" s="15">
        <f>ROW()-1</f>
        <v>1</v>
      </c>
    </row>
    <row r="3" spans="1:19">
      <c r="A3" t="s">
        <v>284</v>
      </c>
      <c r="B3" t="s">
        <v>1545</v>
      </c>
      <c r="C3" t="s">
        <v>1545</v>
      </c>
      <c r="D3"/>
      <c r="E3"/>
      <c r="F3"/>
      <c r="G3"/>
      <c r="H3" t="s">
        <v>284</v>
      </c>
      <c r="I3" s="108" t="s">
        <v>286</v>
      </c>
      <c r="J3" t="s">
        <v>1542</v>
      </c>
      <c r="K3">
        <v>3</v>
      </c>
      <c r="L3" t="s">
        <v>284</v>
      </c>
      <c r="M3" t="s">
        <v>1545</v>
      </c>
      <c r="N3" t="s">
        <v>1546</v>
      </c>
      <c r="O3" t="s">
        <v>284</v>
      </c>
      <c r="P3" t="s">
        <v>1547</v>
      </c>
      <c r="Q3" t="s">
        <v>1548</v>
      </c>
      <c r="R3" t="s">
        <v>1547</v>
      </c>
      <c r="S3">
        <v>2</v>
      </c>
    </row>
    <row r="4" spans="1:19">
      <c r="A4" t="s">
        <v>284</v>
      </c>
      <c r="B4" t="s">
        <v>1549</v>
      </c>
      <c r="C4" t="s">
        <v>1549</v>
      </c>
      <c r="D4"/>
      <c r="E4"/>
      <c r="F4"/>
      <c r="G4"/>
      <c r="H4" t="s">
        <v>284</v>
      </c>
      <c r="I4" s="108" t="s">
        <v>286</v>
      </c>
      <c r="J4" t="s">
        <v>1542</v>
      </c>
      <c r="K4">
        <v>4</v>
      </c>
      <c r="L4" t="s">
        <v>284</v>
      </c>
      <c r="M4" t="s">
        <v>1549</v>
      </c>
      <c r="N4" t="s">
        <v>1546</v>
      </c>
      <c r="O4" t="s">
        <v>284</v>
      </c>
      <c r="P4" t="s">
        <v>1547</v>
      </c>
      <c r="Q4" t="s">
        <v>1548</v>
      </c>
      <c r="R4" t="s">
        <v>1547</v>
      </c>
      <c r="S4">
        <v>3</v>
      </c>
    </row>
    <row r="5" spans="1:19">
      <c r="A5" t="s">
        <v>284</v>
      </c>
      <c r="B5" t="s">
        <v>1550</v>
      </c>
      <c r="C5" t="s">
        <v>1550</v>
      </c>
      <c r="D5" t="s">
        <v>1549</v>
      </c>
      <c r="E5"/>
      <c r="F5"/>
      <c r="G5"/>
      <c r="H5" t="s">
        <v>1551</v>
      </c>
      <c r="I5" s="108" t="s">
        <v>286</v>
      </c>
      <c r="J5" t="s">
        <v>1542</v>
      </c>
      <c r="K5">
        <v>5</v>
      </c>
      <c r="L5" t="s">
        <v>284</v>
      </c>
      <c r="M5" t="s">
        <v>1550</v>
      </c>
      <c r="N5" t="s">
        <v>1546</v>
      </c>
      <c r="O5" t="s">
        <v>1551</v>
      </c>
      <c r="P5" t="s">
        <v>1547</v>
      </c>
      <c r="Q5" t="s">
        <v>1548</v>
      </c>
      <c r="R5" t="s">
        <v>1547</v>
      </c>
      <c r="S5">
        <v>4</v>
      </c>
    </row>
    <row r="6" spans="1:19">
      <c r="A6" t="s">
        <v>284</v>
      </c>
      <c r="B6" t="s">
        <v>1552</v>
      </c>
      <c r="C6" t="s">
        <v>1552</v>
      </c>
      <c r="D6" t="s">
        <v>1549</v>
      </c>
      <c r="E6"/>
      <c r="F6"/>
      <c r="G6"/>
      <c r="H6" t="s">
        <v>1551</v>
      </c>
      <c r="I6" s="108" t="s">
        <v>286</v>
      </c>
      <c r="J6" t="s">
        <v>1542</v>
      </c>
      <c r="K6">
        <v>6</v>
      </c>
      <c r="L6" t="s">
        <v>284</v>
      </c>
      <c r="M6" t="s">
        <v>1552</v>
      </c>
      <c r="N6" t="s">
        <v>1546</v>
      </c>
      <c r="O6" t="s">
        <v>1551</v>
      </c>
      <c r="P6" t="s">
        <v>1547</v>
      </c>
      <c r="Q6" t="s">
        <v>1548</v>
      </c>
      <c r="R6" t="s">
        <v>1547</v>
      </c>
      <c r="S6">
        <v>5</v>
      </c>
    </row>
    <row r="7" spans="1:19">
      <c r="A7" t="s">
        <v>284</v>
      </c>
      <c r="B7" t="s">
        <v>1553</v>
      </c>
      <c r="C7" t="s">
        <v>1553</v>
      </c>
      <c r="D7" t="s">
        <v>1552</v>
      </c>
      <c r="E7"/>
      <c r="F7"/>
      <c r="G7"/>
      <c r="H7" t="s">
        <v>1554</v>
      </c>
      <c r="I7" s="108" t="s">
        <v>286</v>
      </c>
      <c r="J7" t="s">
        <v>1542</v>
      </c>
      <c r="K7">
        <v>7</v>
      </c>
      <c r="L7" t="s">
        <v>284</v>
      </c>
      <c r="M7" t="s">
        <v>1553</v>
      </c>
      <c r="N7" t="s">
        <v>1546</v>
      </c>
      <c r="O7" t="s">
        <v>1554</v>
      </c>
      <c r="P7" t="s">
        <v>1547</v>
      </c>
      <c r="Q7" t="s">
        <v>1548</v>
      </c>
      <c r="R7" t="s">
        <v>1547</v>
      </c>
      <c r="S7">
        <v>6</v>
      </c>
    </row>
    <row r="8" spans="1:19">
      <c r="A8" t="s">
        <v>284</v>
      </c>
      <c r="B8" t="s">
        <v>1555</v>
      </c>
      <c r="C8" t="s">
        <v>1555</v>
      </c>
      <c r="D8"/>
      <c r="E8"/>
      <c r="F8"/>
      <c r="G8"/>
      <c r="H8" t="s">
        <v>284</v>
      </c>
      <c r="I8" s="108" t="s">
        <v>286</v>
      </c>
      <c r="J8" t="s">
        <v>1542</v>
      </c>
      <c r="K8">
        <v>8</v>
      </c>
      <c r="L8" t="s">
        <v>284</v>
      </c>
      <c r="M8" t="s">
        <v>1555</v>
      </c>
      <c r="N8" t="s">
        <v>1546</v>
      </c>
      <c r="O8" t="s">
        <v>284</v>
      </c>
      <c r="P8" t="s">
        <v>1547</v>
      </c>
      <c r="Q8" t="s">
        <v>1548</v>
      </c>
      <c r="R8" t="s">
        <v>1547</v>
      </c>
      <c r="S8">
        <v>7</v>
      </c>
    </row>
    <row r="9" spans="1:19">
      <c r="A9" t="s">
        <v>284</v>
      </c>
      <c r="B9" t="s">
        <v>1556</v>
      </c>
      <c r="C9" t="s">
        <v>1556</v>
      </c>
      <c r="D9" t="s">
        <v>1555</v>
      </c>
      <c r="E9"/>
      <c r="F9"/>
      <c r="G9"/>
      <c r="H9" t="s">
        <v>1557</v>
      </c>
      <c r="I9" s="108" t="s">
        <v>286</v>
      </c>
      <c r="J9" t="s">
        <v>1542</v>
      </c>
      <c r="K9">
        <v>9</v>
      </c>
      <c r="L9" t="s">
        <v>284</v>
      </c>
      <c r="M9" t="s">
        <v>1556</v>
      </c>
      <c r="N9" t="s">
        <v>1546</v>
      </c>
      <c r="O9" t="s">
        <v>1557</v>
      </c>
      <c r="P9" t="s">
        <v>1547</v>
      </c>
      <c r="Q9" t="s">
        <v>1548</v>
      </c>
      <c r="R9" t="s">
        <v>1547</v>
      </c>
      <c r="S9">
        <v>8</v>
      </c>
    </row>
    <row r="10" spans="1:19">
      <c r="A10" t="s">
        <v>284</v>
      </c>
      <c r="B10" t="s">
        <v>998</v>
      </c>
      <c r="C10" t="s">
        <v>998</v>
      </c>
      <c r="D10" t="s">
        <v>1555</v>
      </c>
      <c r="E10"/>
      <c r="F10"/>
      <c r="G10"/>
      <c r="H10" t="s">
        <v>1557</v>
      </c>
      <c r="I10" s="108" t="s">
        <v>286</v>
      </c>
      <c r="J10" t="s">
        <v>1542</v>
      </c>
      <c r="K10">
        <v>10</v>
      </c>
      <c r="L10" t="s">
        <v>284</v>
      </c>
      <c r="M10" t="s">
        <v>998</v>
      </c>
      <c r="N10" t="s">
        <v>1546</v>
      </c>
      <c r="O10" t="s">
        <v>1557</v>
      </c>
      <c r="P10" t="s">
        <v>1547</v>
      </c>
      <c r="Q10" t="s">
        <v>1548</v>
      </c>
      <c r="R10" t="s">
        <v>1547</v>
      </c>
      <c r="S10">
        <v>9</v>
      </c>
    </row>
    <row r="11" spans="1:19">
      <c r="A11" t="s">
        <v>284</v>
      </c>
      <c r="B11" t="s">
        <v>1558</v>
      </c>
      <c r="C11" t="s">
        <v>1558</v>
      </c>
      <c r="D11" t="s">
        <v>1555</v>
      </c>
      <c r="E11"/>
      <c r="F11"/>
      <c r="G11"/>
      <c r="H11" t="s">
        <v>1557</v>
      </c>
      <c r="I11" s="108" t="s">
        <v>286</v>
      </c>
      <c r="J11" t="s">
        <v>1542</v>
      </c>
      <c r="K11">
        <v>11</v>
      </c>
      <c r="L11" t="s">
        <v>284</v>
      </c>
      <c r="M11" t="s">
        <v>1558</v>
      </c>
      <c r="N11" t="s">
        <v>1546</v>
      </c>
      <c r="O11" t="s">
        <v>1557</v>
      </c>
      <c r="P11" t="s">
        <v>1547</v>
      </c>
      <c r="Q11" t="s">
        <v>1548</v>
      </c>
      <c r="R11" t="s">
        <v>1547</v>
      </c>
      <c r="S11">
        <v>10</v>
      </c>
    </row>
    <row r="12" spans="1:19">
      <c r="A12" t="s">
        <v>284</v>
      </c>
      <c r="B12" t="s">
        <v>1009</v>
      </c>
      <c r="C12" t="s">
        <v>1009</v>
      </c>
      <c r="D12" t="s">
        <v>1555</v>
      </c>
      <c r="E12"/>
      <c r="F12"/>
      <c r="G12"/>
      <c r="H12" t="s">
        <v>1557</v>
      </c>
      <c r="I12" s="108" t="s">
        <v>286</v>
      </c>
      <c r="J12" t="s">
        <v>1542</v>
      </c>
      <c r="K12">
        <v>12</v>
      </c>
      <c r="L12" t="s">
        <v>284</v>
      </c>
      <c r="M12" t="s">
        <v>1009</v>
      </c>
      <c r="N12" t="s">
        <v>1546</v>
      </c>
      <c r="O12" t="s">
        <v>1557</v>
      </c>
      <c r="P12" t="s">
        <v>1547</v>
      </c>
      <c r="Q12" t="s">
        <v>1548</v>
      </c>
      <c r="R12" t="s">
        <v>1547</v>
      </c>
      <c r="S12">
        <v>11</v>
      </c>
    </row>
    <row r="13" spans="1:19">
      <c r="A13" t="s">
        <v>284</v>
      </c>
      <c r="B13" t="s">
        <v>1559</v>
      </c>
      <c r="C13" t="s">
        <v>1559</v>
      </c>
      <c r="D13"/>
      <c r="E13"/>
      <c r="F13"/>
      <c r="G13"/>
      <c r="H13" t="s">
        <v>284</v>
      </c>
      <c r="I13" s="108" t="s">
        <v>286</v>
      </c>
      <c r="J13" t="s">
        <v>1542</v>
      </c>
      <c r="K13">
        <v>13</v>
      </c>
      <c r="L13" t="s">
        <v>284</v>
      </c>
      <c r="M13" t="s">
        <v>1559</v>
      </c>
      <c r="N13" t="s">
        <v>1546</v>
      </c>
      <c r="O13" t="s">
        <v>284</v>
      </c>
      <c r="P13" t="s">
        <v>1547</v>
      </c>
      <c r="Q13" t="s">
        <v>1548</v>
      </c>
      <c r="R13" t="s">
        <v>1547</v>
      </c>
      <c r="S13">
        <v>12</v>
      </c>
    </row>
    <row r="14" spans="1:19">
      <c r="A14" t="s">
        <v>284</v>
      </c>
      <c r="B14" t="s">
        <v>1560</v>
      </c>
      <c r="C14" t="s">
        <v>1560</v>
      </c>
      <c r="D14" t="s">
        <v>1559</v>
      </c>
      <c r="E14"/>
      <c r="F14"/>
      <c r="G14"/>
      <c r="H14" t="s">
        <v>1561</v>
      </c>
      <c r="I14" s="108" t="s">
        <v>286</v>
      </c>
      <c r="J14" t="s">
        <v>1542</v>
      </c>
      <c r="K14">
        <v>14</v>
      </c>
      <c r="L14" t="s">
        <v>284</v>
      </c>
      <c r="M14" t="s">
        <v>1560</v>
      </c>
      <c r="N14" t="s">
        <v>1546</v>
      </c>
      <c r="O14" t="s">
        <v>1561</v>
      </c>
      <c r="P14" t="s">
        <v>1547</v>
      </c>
      <c r="Q14" t="s">
        <v>1548</v>
      </c>
      <c r="R14" t="s">
        <v>1547</v>
      </c>
      <c r="S14">
        <v>13</v>
      </c>
    </row>
    <row r="15" spans="1:19">
      <c r="A15" t="s">
        <v>284</v>
      </c>
      <c r="B15" t="s">
        <v>1562</v>
      </c>
      <c r="C15" t="s">
        <v>1562</v>
      </c>
      <c r="D15" t="s">
        <v>1559</v>
      </c>
      <c r="E15"/>
      <c r="F15"/>
      <c r="G15"/>
      <c r="H15" t="s">
        <v>1561</v>
      </c>
      <c r="I15" s="108" t="s">
        <v>286</v>
      </c>
      <c r="J15" t="s">
        <v>1542</v>
      </c>
      <c r="K15">
        <v>15</v>
      </c>
      <c r="L15" t="s">
        <v>284</v>
      </c>
      <c r="M15" t="s">
        <v>1563</v>
      </c>
      <c r="N15" t="s">
        <v>1546</v>
      </c>
      <c r="O15" t="s">
        <v>1561</v>
      </c>
      <c r="P15" t="s">
        <v>1547</v>
      </c>
      <c r="Q15" t="s">
        <v>1548</v>
      </c>
      <c r="R15" t="s">
        <v>1547</v>
      </c>
      <c r="S15">
        <v>14</v>
      </c>
    </row>
    <row r="16" spans="1:19">
      <c r="A16" t="s">
        <v>284</v>
      </c>
      <c r="B16" t="s">
        <v>1564</v>
      </c>
      <c r="C16" t="s">
        <v>1564</v>
      </c>
      <c r="D16" t="s">
        <v>1559</v>
      </c>
      <c r="E16"/>
      <c r="F16"/>
      <c r="G16"/>
      <c r="H16" t="s">
        <v>1561</v>
      </c>
      <c r="I16" s="108" t="s">
        <v>286</v>
      </c>
      <c r="J16" t="s">
        <v>1542</v>
      </c>
      <c r="K16">
        <v>15</v>
      </c>
      <c r="L16" t="s">
        <v>284</v>
      </c>
      <c r="M16" t="s">
        <v>1564</v>
      </c>
      <c r="N16" t="s">
        <v>1546</v>
      </c>
      <c r="O16" t="s">
        <v>1561</v>
      </c>
      <c r="P16" t="s">
        <v>1547</v>
      </c>
      <c r="Q16" t="s">
        <v>1548</v>
      </c>
      <c r="R16" t="s">
        <v>1547</v>
      </c>
      <c r="S16">
        <v>14</v>
      </c>
    </row>
    <row r="17" spans="1:19">
      <c r="A17" t="s">
        <v>284</v>
      </c>
      <c r="B17" t="s">
        <v>1565</v>
      </c>
      <c r="C17" t="s">
        <v>1565</v>
      </c>
      <c r="D17" t="s">
        <v>1559</v>
      </c>
      <c r="E17"/>
      <c r="F17"/>
      <c r="G17"/>
      <c r="H17" t="s">
        <v>1561</v>
      </c>
      <c r="I17" s="108" t="s">
        <v>286</v>
      </c>
      <c r="J17" t="s">
        <v>1542</v>
      </c>
      <c r="K17">
        <v>16</v>
      </c>
      <c r="L17" t="s">
        <v>284</v>
      </c>
      <c r="M17" t="s">
        <v>1565</v>
      </c>
      <c r="N17" t="s">
        <v>1546</v>
      </c>
      <c r="O17" t="s">
        <v>1561</v>
      </c>
      <c r="P17" t="s">
        <v>1547</v>
      </c>
      <c r="Q17" t="s">
        <v>1548</v>
      </c>
      <c r="R17" t="s">
        <v>1547</v>
      </c>
      <c r="S17">
        <v>15</v>
      </c>
    </row>
    <row r="18" spans="1:19">
      <c r="A18" t="s">
        <v>284</v>
      </c>
      <c r="B18" t="s">
        <v>1566</v>
      </c>
      <c r="C18" t="s">
        <v>1566</v>
      </c>
      <c r="D18" t="s">
        <v>1559</v>
      </c>
      <c r="E18"/>
      <c r="F18"/>
      <c r="G18"/>
      <c r="H18" t="s">
        <v>1561</v>
      </c>
      <c r="I18" s="108" t="s">
        <v>286</v>
      </c>
      <c r="J18" t="s">
        <v>1542</v>
      </c>
      <c r="K18">
        <v>17</v>
      </c>
      <c r="L18" t="s">
        <v>284</v>
      </c>
      <c r="M18" t="s">
        <v>1566</v>
      </c>
      <c r="N18" t="s">
        <v>1546</v>
      </c>
      <c r="O18" t="s">
        <v>1561</v>
      </c>
      <c r="P18" t="s">
        <v>1547</v>
      </c>
      <c r="Q18" t="s">
        <v>1548</v>
      </c>
      <c r="R18" t="s">
        <v>1547</v>
      </c>
      <c r="S18">
        <v>16</v>
      </c>
    </row>
    <row r="19" spans="1:19">
      <c r="A19" t="s">
        <v>284</v>
      </c>
      <c r="B19" t="s">
        <v>1567</v>
      </c>
      <c r="C19" t="s">
        <v>1567</v>
      </c>
      <c r="D19" t="s">
        <v>1559</v>
      </c>
      <c r="E19"/>
      <c r="F19"/>
      <c r="G19"/>
      <c r="H19" t="s">
        <v>1561</v>
      </c>
      <c r="I19" s="108" t="s">
        <v>286</v>
      </c>
      <c r="J19" t="s">
        <v>1542</v>
      </c>
      <c r="K19">
        <v>18</v>
      </c>
      <c r="L19" t="s">
        <v>284</v>
      </c>
      <c r="M19" t="s">
        <v>1567</v>
      </c>
      <c r="N19" t="s">
        <v>1546</v>
      </c>
      <c r="O19" t="s">
        <v>1561</v>
      </c>
      <c r="P19" t="s">
        <v>1547</v>
      </c>
      <c r="Q19" t="s">
        <v>1548</v>
      </c>
      <c r="R19" t="s">
        <v>1547</v>
      </c>
      <c r="S19">
        <v>17</v>
      </c>
    </row>
    <row r="20" spans="1:19">
      <c r="A20" t="s">
        <v>284</v>
      </c>
      <c r="B20" t="s">
        <v>1568</v>
      </c>
      <c r="C20" t="s">
        <v>1568</v>
      </c>
      <c r="D20" t="s">
        <v>1559</v>
      </c>
      <c r="E20"/>
      <c r="F20"/>
      <c r="G20"/>
      <c r="H20" t="s">
        <v>1561</v>
      </c>
      <c r="I20" s="108" t="s">
        <v>286</v>
      </c>
      <c r="J20" t="s">
        <v>1542</v>
      </c>
      <c r="K20">
        <v>19</v>
      </c>
      <c r="L20" t="s">
        <v>284</v>
      </c>
      <c r="M20" t="s">
        <v>1568</v>
      </c>
      <c r="N20" t="s">
        <v>1546</v>
      </c>
      <c r="O20" t="s">
        <v>1561</v>
      </c>
      <c r="P20" t="s">
        <v>1547</v>
      </c>
      <c r="Q20" t="s">
        <v>1548</v>
      </c>
      <c r="R20" t="s">
        <v>1547</v>
      </c>
      <c r="S20">
        <v>18</v>
      </c>
    </row>
    <row r="21" spans="1:19">
      <c r="A21" t="s">
        <v>284</v>
      </c>
      <c r="B21" t="s">
        <v>1165</v>
      </c>
      <c r="C21" t="s">
        <v>1165</v>
      </c>
      <c r="D21" t="s">
        <v>1559</v>
      </c>
      <c r="E21"/>
      <c r="F21"/>
      <c r="G21"/>
      <c r="H21" t="s">
        <v>1561</v>
      </c>
      <c r="I21" s="108" t="s">
        <v>286</v>
      </c>
      <c r="J21" t="s">
        <v>1542</v>
      </c>
      <c r="K21">
        <v>19</v>
      </c>
      <c r="L21" t="s">
        <v>284</v>
      </c>
      <c r="M21" t="s">
        <v>1165</v>
      </c>
      <c r="N21" t="s">
        <v>1546</v>
      </c>
      <c r="O21" t="s">
        <v>1561</v>
      </c>
      <c r="P21" t="s">
        <v>1547</v>
      </c>
      <c r="Q21" t="s">
        <v>1548</v>
      </c>
      <c r="R21" t="s">
        <v>1547</v>
      </c>
      <c r="S21">
        <v>18</v>
      </c>
    </row>
    <row r="22" spans="1:19">
      <c r="A22" t="s">
        <v>284</v>
      </c>
      <c r="B22" t="s">
        <v>1569</v>
      </c>
      <c r="C22" t="s">
        <v>1569</v>
      </c>
      <c r="D22" t="s">
        <v>1559</v>
      </c>
      <c r="E22"/>
      <c r="F22"/>
      <c r="G22"/>
      <c r="H22" t="s">
        <v>1561</v>
      </c>
      <c r="I22" s="108" t="s">
        <v>286</v>
      </c>
      <c r="J22" t="s">
        <v>1542</v>
      </c>
      <c r="K22">
        <v>20</v>
      </c>
      <c r="L22" t="s">
        <v>284</v>
      </c>
      <c r="M22" t="s">
        <v>1569</v>
      </c>
      <c r="N22" t="s">
        <v>1546</v>
      </c>
      <c r="O22" t="s">
        <v>1561</v>
      </c>
      <c r="P22" t="s">
        <v>1547</v>
      </c>
      <c r="Q22" t="s">
        <v>1548</v>
      </c>
      <c r="R22" t="s">
        <v>1547</v>
      </c>
      <c r="S22">
        <v>19</v>
      </c>
    </row>
    <row r="23" spans="1:19">
      <c r="A23" t="s">
        <v>284</v>
      </c>
      <c r="B23" t="s">
        <v>1570</v>
      </c>
      <c r="C23" t="s">
        <v>1570</v>
      </c>
      <c r="D23" t="s">
        <v>1559</v>
      </c>
      <c r="E23"/>
      <c r="F23"/>
      <c r="G23"/>
      <c r="H23" t="s">
        <v>1561</v>
      </c>
      <c r="I23" s="108" t="s">
        <v>286</v>
      </c>
      <c r="J23" t="s">
        <v>1542</v>
      </c>
      <c r="K23">
        <v>20</v>
      </c>
      <c r="L23" t="s">
        <v>284</v>
      </c>
      <c r="M23" t="s">
        <v>1570</v>
      </c>
      <c r="N23" t="s">
        <v>1546</v>
      </c>
      <c r="O23" t="s">
        <v>1561</v>
      </c>
      <c r="P23" t="s">
        <v>1547</v>
      </c>
      <c r="Q23" t="s">
        <v>1548</v>
      </c>
      <c r="R23" t="s">
        <v>1547</v>
      </c>
      <c r="S23">
        <v>19</v>
      </c>
    </row>
    <row r="24" spans="1:19">
      <c r="A24" t="s">
        <v>284</v>
      </c>
      <c r="B24" t="s">
        <v>1571</v>
      </c>
      <c r="C24" t="s">
        <v>1572</v>
      </c>
      <c r="D24" t="s">
        <v>1559</v>
      </c>
      <c r="E24"/>
      <c r="F24"/>
      <c r="G24"/>
      <c r="H24" t="s">
        <v>1561</v>
      </c>
      <c r="I24" s="108" t="s">
        <v>286</v>
      </c>
      <c r="J24" t="s">
        <v>1542</v>
      </c>
      <c r="K24">
        <v>20</v>
      </c>
      <c r="L24" t="s">
        <v>284</v>
      </c>
      <c r="M24" t="s">
        <v>1570</v>
      </c>
      <c r="N24" t="s">
        <v>1546</v>
      </c>
      <c r="O24" t="s">
        <v>1561</v>
      </c>
      <c r="P24" t="s">
        <v>1547</v>
      </c>
      <c r="Q24" t="s">
        <v>1548</v>
      </c>
      <c r="R24" t="s">
        <v>1547</v>
      </c>
      <c r="S24">
        <v>19</v>
      </c>
    </row>
    <row r="25" spans="1:19">
      <c r="A25" t="s">
        <v>284</v>
      </c>
      <c r="B25" t="s">
        <v>1232</v>
      </c>
      <c r="C25" t="s">
        <v>1232</v>
      </c>
      <c r="D25" t="s">
        <v>1559</v>
      </c>
      <c r="E25"/>
      <c r="F25"/>
      <c r="G25"/>
      <c r="H25" t="s">
        <v>1561</v>
      </c>
      <c r="I25" s="108" t="s">
        <v>286</v>
      </c>
      <c r="J25" t="s">
        <v>1542</v>
      </c>
      <c r="K25">
        <v>20</v>
      </c>
      <c r="L25" t="s">
        <v>284</v>
      </c>
      <c r="M25" t="s">
        <v>1232</v>
      </c>
      <c r="N25" t="s">
        <v>1546</v>
      </c>
      <c r="O25" t="s">
        <v>1561</v>
      </c>
      <c r="P25" t="s">
        <v>1547</v>
      </c>
      <c r="Q25" t="s">
        <v>1548</v>
      </c>
      <c r="R25" t="s">
        <v>1547</v>
      </c>
      <c r="S25">
        <v>19</v>
      </c>
    </row>
    <row r="26" spans="1:19">
      <c r="A26" t="s">
        <v>284</v>
      </c>
      <c r="B26" t="s">
        <v>1573</v>
      </c>
      <c r="C26" t="s">
        <v>1573</v>
      </c>
      <c r="D26" t="s">
        <v>1559</v>
      </c>
      <c r="E26"/>
      <c r="F26"/>
      <c r="G26"/>
      <c r="H26" t="s">
        <v>1561</v>
      </c>
      <c r="I26" s="108" t="s">
        <v>286</v>
      </c>
      <c r="J26" t="s">
        <v>1542</v>
      </c>
      <c r="K26">
        <v>21</v>
      </c>
      <c r="L26" t="s">
        <v>284</v>
      </c>
      <c r="M26" t="s">
        <v>1573</v>
      </c>
      <c r="N26" t="s">
        <v>1546</v>
      </c>
      <c r="O26" t="s">
        <v>1561</v>
      </c>
      <c r="P26" t="s">
        <v>1547</v>
      </c>
      <c r="Q26" t="s">
        <v>1548</v>
      </c>
      <c r="R26" t="s">
        <v>1547</v>
      </c>
      <c r="S26">
        <v>20</v>
      </c>
    </row>
    <row r="27" spans="1:19">
      <c r="A27" t="s">
        <v>284</v>
      </c>
      <c r="B27" t="s">
        <v>1574</v>
      </c>
      <c r="C27" t="s">
        <v>1574</v>
      </c>
      <c r="D27" t="s">
        <v>1559</v>
      </c>
      <c r="E27"/>
      <c r="F27"/>
      <c r="G27"/>
      <c r="H27" t="s">
        <v>1561</v>
      </c>
      <c r="I27" s="108" t="s">
        <v>286</v>
      </c>
      <c r="J27" t="s">
        <v>1542</v>
      </c>
      <c r="K27">
        <v>22</v>
      </c>
      <c r="L27" t="s">
        <v>284</v>
      </c>
      <c r="M27" t="s">
        <v>1574</v>
      </c>
      <c r="N27" t="s">
        <v>1546</v>
      </c>
      <c r="O27" t="s">
        <v>1561</v>
      </c>
      <c r="P27" t="s">
        <v>1547</v>
      </c>
      <c r="Q27" t="s">
        <v>1548</v>
      </c>
      <c r="R27" t="s">
        <v>1547</v>
      </c>
      <c r="S27">
        <v>21</v>
      </c>
    </row>
    <row r="28" spans="1:19">
      <c r="A28" t="s">
        <v>284</v>
      </c>
      <c r="B28" t="s">
        <v>1575</v>
      </c>
      <c r="C28" t="s">
        <v>1575</v>
      </c>
      <c r="D28"/>
      <c r="E28"/>
      <c r="F28"/>
      <c r="G28"/>
      <c r="H28" t="s">
        <v>284</v>
      </c>
      <c r="I28" s="108" t="s">
        <v>286</v>
      </c>
      <c r="J28" t="s">
        <v>1542</v>
      </c>
      <c r="K28">
        <v>23</v>
      </c>
      <c r="L28" t="s">
        <v>284</v>
      </c>
      <c r="M28" t="s">
        <v>1575</v>
      </c>
      <c r="N28" t="s">
        <v>1546</v>
      </c>
      <c r="O28" t="s">
        <v>284</v>
      </c>
      <c r="P28" t="s">
        <v>1547</v>
      </c>
      <c r="Q28" t="s">
        <v>1548</v>
      </c>
      <c r="R28" t="s">
        <v>1547</v>
      </c>
      <c r="S28">
        <v>22</v>
      </c>
    </row>
    <row r="29" spans="1:19">
      <c r="A29" t="s">
        <v>284</v>
      </c>
      <c r="B29" t="s">
        <v>1576</v>
      </c>
      <c r="C29" t="s">
        <v>1576</v>
      </c>
      <c r="D29" t="s">
        <v>1575</v>
      </c>
      <c r="E29"/>
      <c r="F29"/>
      <c r="G29"/>
      <c r="H29" t="s">
        <v>1577</v>
      </c>
      <c r="I29" s="108" t="s">
        <v>286</v>
      </c>
      <c r="J29" t="s">
        <v>1542</v>
      </c>
      <c r="K29">
        <v>24</v>
      </c>
      <c r="L29" t="s">
        <v>284</v>
      </c>
      <c r="M29" t="s">
        <v>1576</v>
      </c>
      <c r="N29" t="s">
        <v>1546</v>
      </c>
      <c r="O29" t="s">
        <v>1578</v>
      </c>
      <c r="P29" t="s">
        <v>1547</v>
      </c>
      <c r="Q29" t="s">
        <v>1548</v>
      </c>
      <c r="R29" t="s">
        <v>1547</v>
      </c>
      <c r="S29">
        <v>23</v>
      </c>
    </row>
    <row r="30" spans="1:19">
      <c r="A30" t="s">
        <v>284</v>
      </c>
      <c r="B30" t="s">
        <v>1579</v>
      </c>
      <c r="C30" t="s">
        <v>1579</v>
      </c>
      <c r="D30" t="s">
        <v>1576</v>
      </c>
      <c r="E30"/>
      <c r="F30"/>
      <c r="G30"/>
      <c r="H30" t="s">
        <v>1580</v>
      </c>
      <c r="I30" s="108" t="s">
        <v>286</v>
      </c>
      <c r="J30" t="s">
        <v>1542</v>
      </c>
      <c r="K30">
        <v>25</v>
      </c>
      <c r="L30" t="s">
        <v>284</v>
      </c>
      <c r="M30" t="s">
        <v>1579</v>
      </c>
      <c r="N30" t="s">
        <v>1546</v>
      </c>
      <c r="O30" t="s">
        <v>1581</v>
      </c>
      <c r="P30" t="s">
        <v>1547</v>
      </c>
      <c r="Q30" t="s">
        <v>1548</v>
      </c>
      <c r="R30" t="s">
        <v>1547</v>
      </c>
      <c r="S30">
        <v>24</v>
      </c>
    </row>
    <row r="31" spans="1:19">
      <c r="A31" t="s">
        <v>284</v>
      </c>
      <c r="B31" t="s">
        <v>1582</v>
      </c>
      <c r="C31" t="s">
        <v>1582</v>
      </c>
      <c r="D31" t="s">
        <v>1579</v>
      </c>
      <c r="E31"/>
      <c r="F31"/>
      <c r="G31"/>
      <c r="H31" t="s">
        <v>1583</v>
      </c>
      <c r="I31" s="108" t="s">
        <v>286</v>
      </c>
      <c r="J31" t="s">
        <v>1542</v>
      </c>
      <c r="K31">
        <v>26</v>
      </c>
      <c r="L31" t="s">
        <v>284</v>
      </c>
      <c r="M31" t="s">
        <v>1582</v>
      </c>
      <c r="N31" t="s">
        <v>1546</v>
      </c>
      <c r="O31" t="s">
        <v>1584</v>
      </c>
      <c r="P31" t="s">
        <v>1547</v>
      </c>
      <c r="Q31" t="s">
        <v>1548</v>
      </c>
      <c r="R31" t="s">
        <v>1547</v>
      </c>
      <c r="S31">
        <v>25</v>
      </c>
    </row>
    <row r="32" spans="1:19">
      <c r="A32" t="s">
        <v>284</v>
      </c>
      <c r="B32" t="s">
        <v>1585</v>
      </c>
      <c r="C32" t="s">
        <v>1585</v>
      </c>
      <c r="D32" t="s">
        <v>1582</v>
      </c>
      <c r="E32"/>
      <c r="F32"/>
      <c r="G32"/>
      <c r="H32" t="s">
        <v>1586</v>
      </c>
      <c r="I32" s="108" t="s">
        <v>286</v>
      </c>
      <c r="J32" t="s">
        <v>1542</v>
      </c>
      <c r="K32">
        <v>27</v>
      </c>
      <c r="L32" t="s">
        <v>284</v>
      </c>
      <c r="M32" t="s">
        <v>1585</v>
      </c>
      <c r="N32" t="s">
        <v>1546</v>
      </c>
      <c r="O32" t="s">
        <v>1587</v>
      </c>
      <c r="P32" t="s">
        <v>1547</v>
      </c>
      <c r="Q32" t="s">
        <v>1548</v>
      </c>
      <c r="R32" t="s">
        <v>1547</v>
      </c>
      <c r="S32">
        <v>26</v>
      </c>
    </row>
    <row r="33" spans="1:19">
      <c r="A33" t="s">
        <v>284</v>
      </c>
      <c r="B33" t="s">
        <v>1588</v>
      </c>
      <c r="C33" t="s">
        <v>1588</v>
      </c>
      <c r="D33" t="s">
        <v>1582</v>
      </c>
      <c r="E33"/>
      <c r="F33"/>
      <c r="G33"/>
      <c r="H33" t="s">
        <v>1586</v>
      </c>
      <c r="I33" s="108" t="s">
        <v>286</v>
      </c>
      <c r="J33" t="s">
        <v>1542</v>
      </c>
      <c r="K33">
        <v>28</v>
      </c>
      <c r="L33" t="s">
        <v>284</v>
      </c>
      <c r="M33" t="s">
        <v>1588</v>
      </c>
      <c r="N33" t="s">
        <v>1546</v>
      </c>
      <c r="O33" t="s">
        <v>1587</v>
      </c>
      <c r="P33" t="s">
        <v>1547</v>
      </c>
      <c r="Q33" t="s">
        <v>1548</v>
      </c>
      <c r="R33" t="s">
        <v>1547</v>
      </c>
      <c r="S33">
        <v>27</v>
      </c>
    </row>
    <row r="34" spans="1:19">
      <c r="A34" t="s">
        <v>284</v>
      </c>
      <c r="B34" t="s">
        <v>1589</v>
      </c>
      <c r="C34" t="s">
        <v>1589</v>
      </c>
      <c r="D34" t="s">
        <v>1579</v>
      </c>
      <c r="E34"/>
      <c r="F34"/>
      <c r="G34"/>
      <c r="H34" t="s">
        <v>1583</v>
      </c>
      <c r="I34" s="108" t="s">
        <v>286</v>
      </c>
      <c r="J34" t="s">
        <v>1542</v>
      </c>
      <c r="K34">
        <v>29</v>
      </c>
      <c r="L34" t="s">
        <v>284</v>
      </c>
      <c r="M34" t="s">
        <v>1589</v>
      </c>
      <c r="N34" t="s">
        <v>1546</v>
      </c>
      <c r="O34" t="s">
        <v>1584</v>
      </c>
      <c r="P34" t="s">
        <v>1547</v>
      </c>
      <c r="Q34" t="s">
        <v>1548</v>
      </c>
      <c r="R34" t="s">
        <v>1547</v>
      </c>
      <c r="S34">
        <v>28</v>
      </c>
    </row>
    <row r="35" spans="1:19">
      <c r="A35" t="s">
        <v>284</v>
      </c>
      <c r="B35" t="s">
        <v>1590</v>
      </c>
      <c r="C35" t="s">
        <v>1590</v>
      </c>
      <c r="D35" t="s">
        <v>1589</v>
      </c>
      <c r="E35"/>
      <c r="F35"/>
      <c r="G35"/>
      <c r="H35" t="s">
        <v>1591</v>
      </c>
      <c r="I35" s="108" t="s">
        <v>286</v>
      </c>
      <c r="J35" t="s">
        <v>1542</v>
      </c>
      <c r="K35">
        <v>30</v>
      </c>
      <c r="L35" t="s">
        <v>284</v>
      </c>
      <c r="M35" t="s">
        <v>1590</v>
      </c>
      <c r="N35" t="s">
        <v>1546</v>
      </c>
      <c r="O35" t="s">
        <v>1592</v>
      </c>
      <c r="P35" t="s">
        <v>1547</v>
      </c>
      <c r="Q35" t="s">
        <v>1548</v>
      </c>
      <c r="R35" t="s">
        <v>1547</v>
      </c>
      <c r="S35">
        <v>29</v>
      </c>
    </row>
    <row r="36" spans="1:19">
      <c r="A36" t="s">
        <v>284</v>
      </c>
      <c r="B36" t="s">
        <v>1593</v>
      </c>
      <c r="C36" t="s">
        <v>1593</v>
      </c>
      <c r="D36" t="s">
        <v>1589</v>
      </c>
      <c r="E36"/>
      <c r="F36"/>
      <c r="G36"/>
      <c r="H36" t="s">
        <v>1591</v>
      </c>
      <c r="I36" s="108" t="s">
        <v>286</v>
      </c>
      <c r="J36" t="s">
        <v>1542</v>
      </c>
      <c r="K36">
        <v>31</v>
      </c>
      <c r="L36" t="s">
        <v>284</v>
      </c>
      <c r="M36" t="s">
        <v>1594</v>
      </c>
      <c r="N36" t="s">
        <v>1546</v>
      </c>
      <c r="O36" t="s">
        <v>1592</v>
      </c>
      <c r="P36" t="s">
        <v>1547</v>
      </c>
      <c r="Q36" t="s">
        <v>1548</v>
      </c>
      <c r="R36" t="s">
        <v>1547</v>
      </c>
      <c r="S36">
        <v>30</v>
      </c>
    </row>
    <row r="37" spans="1:19">
      <c r="A37" t="s">
        <v>284</v>
      </c>
      <c r="B37" t="s">
        <v>1595</v>
      </c>
      <c r="C37" t="s">
        <v>1595</v>
      </c>
      <c r="D37" t="s">
        <v>1576</v>
      </c>
      <c r="E37"/>
      <c r="F37"/>
      <c r="G37"/>
      <c r="H37" t="s">
        <v>1580</v>
      </c>
      <c r="I37" s="108" t="s">
        <v>286</v>
      </c>
      <c r="J37" t="s">
        <v>1542</v>
      </c>
      <c r="K37">
        <v>32</v>
      </c>
      <c r="L37" t="s">
        <v>284</v>
      </c>
      <c r="M37" t="s">
        <v>1595</v>
      </c>
      <c r="N37" t="s">
        <v>1546</v>
      </c>
      <c r="O37" t="s">
        <v>1581</v>
      </c>
      <c r="P37" t="s">
        <v>1547</v>
      </c>
      <c r="Q37" t="s">
        <v>1548</v>
      </c>
      <c r="R37" t="s">
        <v>1547</v>
      </c>
      <c r="S37">
        <v>31</v>
      </c>
    </row>
    <row r="38" spans="1:19">
      <c r="A38" t="s">
        <v>284</v>
      </c>
      <c r="B38" t="s">
        <v>1596</v>
      </c>
      <c r="C38" t="s">
        <v>1596</v>
      </c>
      <c r="D38" t="s">
        <v>1595</v>
      </c>
      <c r="E38"/>
      <c r="F38"/>
      <c r="G38"/>
      <c r="H38" t="s">
        <v>1597</v>
      </c>
      <c r="I38" s="108" t="s">
        <v>286</v>
      </c>
      <c r="J38" t="s">
        <v>1542</v>
      </c>
      <c r="K38">
        <v>33</v>
      </c>
      <c r="L38" t="s">
        <v>284</v>
      </c>
      <c r="M38" t="s">
        <v>1596</v>
      </c>
      <c r="N38" t="s">
        <v>1546</v>
      </c>
      <c r="O38" t="s">
        <v>1598</v>
      </c>
      <c r="P38" t="s">
        <v>1547</v>
      </c>
      <c r="Q38" t="s">
        <v>1548</v>
      </c>
      <c r="R38" t="s">
        <v>1547</v>
      </c>
      <c r="S38">
        <v>32</v>
      </c>
    </row>
    <row r="39" spans="1:19">
      <c r="A39" t="s">
        <v>284</v>
      </c>
      <c r="B39" t="s">
        <v>1599</v>
      </c>
      <c r="C39" t="s">
        <v>1599</v>
      </c>
      <c r="D39" t="s">
        <v>1596</v>
      </c>
      <c r="E39"/>
      <c r="F39"/>
      <c r="G39"/>
      <c r="H39" t="s">
        <v>1600</v>
      </c>
      <c r="I39" s="108" t="s">
        <v>286</v>
      </c>
      <c r="J39" t="s">
        <v>1542</v>
      </c>
      <c r="K39">
        <v>34</v>
      </c>
      <c r="L39" t="s">
        <v>284</v>
      </c>
      <c r="M39" t="s">
        <v>1599</v>
      </c>
      <c r="N39" t="s">
        <v>1546</v>
      </c>
      <c r="O39" t="s">
        <v>1601</v>
      </c>
      <c r="P39" t="s">
        <v>1547</v>
      </c>
      <c r="Q39" t="s">
        <v>1548</v>
      </c>
      <c r="R39" t="s">
        <v>1547</v>
      </c>
      <c r="S39">
        <v>33</v>
      </c>
    </row>
    <row r="40" spans="1:19">
      <c r="A40" t="s">
        <v>284</v>
      </c>
      <c r="B40" t="s">
        <v>1602</v>
      </c>
      <c r="C40" t="s">
        <v>1602</v>
      </c>
      <c r="D40" t="s">
        <v>1596</v>
      </c>
      <c r="E40"/>
      <c r="F40"/>
      <c r="G40"/>
      <c r="H40" t="s">
        <v>1600</v>
      </c>
      <c r="I40" s="108" t="s">
        <v>286</v>
      </c>
      <c r="J40" t="s">
        <v>1542</v>
      </c>
      <c r="K40">
        <v>35</v>
      </c>
      <c r="L40" t="s">
        <v>284</v>
      </c>
      <c r="M40" t="s">
        <v>1602</v>
      </c>
      <c r="N40" t="s">
        <v>1546</v>
      </c>
      <c r="O40" t="s">
        <v>1601</v>
      </c>
      <c r="P40" t="s">
        <v>1547</v>
      </c>
      <c r="Q40" t="s">
        <v>1548</v>
      </c>
      <c r="R40" t="s">
        <v>1547</v>
      </c>
      <c r="S40">
        <v>34</v>
      </c>
    </row>
    <row r="41" spans="1:19">
      <c r="A41" t="s">
        <v>284</v>
      </c>
      <c r="B41" t="s">
        <v>1603</v>
      </c>
      <c r="C41" t="s">
        <v>1603</v>
      </c>
      <c r="D41" t="s">
        <v>1595</v>
      </c>
      <c r="E41"/>
      <c r="F41"/>
      <c r="G41"/>
      <c r="H41" t="s">
        <v>1597</v>
      </c>
      <c r="I41" s="108" t="s">
        <v>286</v>
      </c>
      <c r="J41" t="s">
        <v>1542</v>
      </c>
      <c r="K41">
        <v>36</v>
      </c>
      <c r="L41" t="s">
        <v>284</v>
      </c>
      <c r="M41" t="s">
        <v>1603</v>
      </c>
      <c r="N41" t="s">
        <v>1546</v>
      </c>
      <c r="O41" t="s">
        <v>1598</v>
      </c>
      <c r="P41" t="s">
        <v>1547</v>
      </c>
      <c r="Q41" t="s">
        <v>1548</v>
      </c>
      <c r="R41" t="s">
        <v>1547</v>
      </c>
      <c r="S41">
        <v>35</v>
      </c>
    </row>
    <row r="42" spans="1:19">
      <c r="A42" t="s">
        <v>284</v>
      </c>
      <c r="B42" t="s">
        <v>1604</v>
      </c>
      <c r="C42" t="s">
        <v>1604</v>
      </c>
      <c r="D42" t="s">
        <v>1595</v>
      </c>
      <c r="E42"/>
      <c r="F42"/>
      <c r="G42"/>
      <c r="H42" t="s">
        <v>1597</v>
      </c>
      <c r="I42" s="108" t="s">
        <v>286</v>
      </c>
      <c r="J42" t="s">
        <v>1542</v>
      </c>
      <c r="K42">
        <v>37</v>
      </c>
      <c r="L42" t="s">
        <v>284</v>
      </c>
      <c r="M42" t="s">
        <v>1604</v>
      </c>
      <c r="N42" t="s">
        <v>1546</v>
      </c>
      <c r="O42" t="s">
        <v>1598</v>
      </c>
      <c r="P42" t="s">
        <v>1547</v>
      </c>
      <c r="Q42" t="s">
        <v>1548</v>
      </c>
      <c r="R42" t="s">
        <v>1547</v>
      </c>
      <c r="S42">
        <v>36</v>
      </c>
    </row>
    <row r="43" spans="1:19">
      <c r="A43" t="s">
        <v>284</v>
      </c>
      <c r="B43" t="s">
        <v>1605</v>
      </c>
      <c r="C43" t="s">
        <v>1605</v>
      </c>
      <c r="D43" t="s">
        <v>1604</v>
      </c>
      <c r="E43"/>
      <c r="F43"/>
      <c r="G43"/>
      <c r="H43" t="s">
        <v>1606</v>
      </c>
      <c r="I43" s="108" t="s">
        <v>286</v>
      </c>
      <c r="J43" t="s">
        <v>1542</v>
      </c>
      <c r="K43">
        <v>38</v>
      </c>
      <c r="L43" t="s">
        <v>284</v>
      </c>
      <c r="M43" t="s">
        <v>1605</v>
      </c>
      <c r="N43" t="s">
        <v>1546</v>
      </c>
      <c r="O43" t="s">
        <v>1607</v>
      </c>
      <c r="P43" t="s">
        <v>1547</v>
      </c>
      <c r="Q43" t="s">
        <v>1548</v>
      </c>
      <c r="R43" t="s">
        <v>1547</v>
      </c>
      <c r="S43">
        <v>37</v>
      </c>
    </row>
    <row r="44" spans="1:19">
      <c r="A44" t="s">
        <v>284</v>
      </c>
      <c r="B44" t="s">
        <v>1608</v>
      </c>
      <c r="C44" t="s">
        <v>1608</v>
      </c>
      <c r="D44" t="s">
        <v>1604</v>
      </c>
      <c r="E44"/>
      <c r="F44"/>
      <c r="G44"/>
      <c r="H44" t="s">
        <v>1606</v>
      </c>
      <c r="I44" s="108" t="s">
        <v>286</v>
      </c>
      <c r="J44" t="s">
        <v>1542</v>
      </c>
      <c r="K44">
        <v>39</v>
      </c>
      <c r="L44" t="s">
        <v>284</v>
      </c>
      <c r="M44" t="s">
        <v>1608</v>
      </c>
      <c r="N44" t="s">
        <v>1546</v>
      </c>
      <c r="O44" t="s">
        <v>1607</v>
      </c>
      <c r="P44" t="s">
        <v>1547</v>
      </c>
      <c r="Q44" t="s">
        <v>1548</v>
      </c>
      <c r="R44" t="s">
        <v>1547</v>
      </c>
      <c r="S44">
        <v>38</v>
      </c>
    </row>
    <row r="45" spans="1:19">
      <c r="A45" t="s">
        <v>284</v>
      </c>
      <c r="B45" t="s">
        <v>1609</v>
      </c>
      <c r="C45" t="s">
        <v>1609</v>
      </c>
      <c r="D45" t="s">
        <v>1595</v>
      </c>
      <c r="E45"/>
      <c r="F45"/>
      <c r="G45"/>
      <c r="H45" t="s">
        <v>1597</v>
      </c>
      <c r="I45" s="108" t="s">
        <v>286</v>
      </c>
      <c r="J45" t="s">
        <v>1542</v>
      </c>
      <c r="K45">
        <v>40</v>
      </c>
      <c r="L45" t="s">
        <v>284</v>
      </c>
      <c r="M45" t="s">
        <v>1609</v>
      </c>
      <c r="N45" t="s">
        <v>1546</v>
      </c>
      <c r="O45" t="s">
        <v>1598</v>
      </c>
      <c r="P45" t="s">
        <v>1547</v>
      </c>
      <c r="Q45" t="s">
        <v>1548</v>
      </c>
      <c r="R45" t="s">
        <v>1547</v>
      </c>
      <c r="S45">
        <v>39</v>
      </c>
    </row>
    <row r="46" spans="1:19">
      <c r="A46" t="s">
        <v>284</v>
      </c>
      <c r="B46" t="s">
        <v>1610</v>
      </c>
      <c r="C46" t="s">
        <v>1610</v>
      </c>
      <c r="D46" t="s">
        <v>1576</v>
      </c>
      <c r="E46"/>
      <c r="F46"/>
      <c r="G46"/>
      <c r="H46" t="s">
        <v>1580</v>
      </c>
      <c r="I46" s="108" t="s">
        <v>286</v>
      </c>
      <c r="J46" t="s">
        <v>1542</v>
      </c>
      <c r="K46">
        <v>41</v>
      </c>
      <c r="L46" t="s">
        <v>284</v>
      </c>
      <c r="M46" t="s">
        <v>1610</v>
      </c>
      <c r="N46" t="s">
        <v>1546</v>
      </c>
      <c r="O46" t="s">
        <v>1581</v>
      </c>
      <c r="P46" t="s">
        <v>1547</v>
      </c>
      <c r="Q46" t="s">
        <v>1548</v>
      </c>
      <c r="R46" t="s">
        <v>1547</v>
      </c>
      <c r="S46">
        <v>40</v>
      </c>
    </row>
    <row r="47" spans="1:19">
      <c r="A47" t="s">
        <v>284</v>
      </c>
      <c r="B47" t="s">
        <v>1611</v>
      </c>
      <c r="C47" t="s">
        <v>1611</v>
      </c>
      <c r="D47" t="s">
        <v>1610</v>
      </c>
      <c r="E47"/>
      <c r="F47"/>
      <c r="G47"/>
      <c r="H47" t="s">
        <v>1612</v>
      </c>
      <c r="I47" s="108" t="s">
        <v>286</v>
      </c>
      <c r="J47" t="s">
        <v>1542</v>
      </c>
      <c r="K47">
        <v>42</v>
      </c>
      <c r="L47" t="s">
        <v>284</v>
      </c>
      <c r="M47" t="s">
        <v>1611</v>
      </c>
      <c r="N47" t="s">
        <v>1546</v>
      </c>
      <c r="O47" t="s">
        <v>1613</v>
      </c>
      <c r="P47" t="s">
        <v>1547</v>
      </c>
      <c r="Q47" t="s">
        <v>1548</v>
      </c>
      <c r="R47" t="s">
        <v>1547</v>
      </c>
      <c r="S47">
        <v>41</v>
      </c>
    </row>
    <row r="48" spans="1:19">
      <c r="A48" t="s">
        <v>284</v>
      </c>
      <c r="B48" t="s">
        <v>1614</v>
      </c>
      <c r="C48" t="s">
        <v>1614</v>
      </c>
      <c r="D48" t="s">
        <v>1611</v>
      </c>
      <c r="E48"/>
      <c r="F48"/>
      <c r="G48"/>
      <c r="H48" t="s">
        <v>1615</v>
      </c>
      <c r="I48" s="108" t="s">
        <v>286</v>
      </c>
      <c r="J48" t="s">
        <v>1542</v>
      </c>
      <c r="K48">
        <v>43</v>
      </c>
      <c r="L48" t="s">
        <v>284</v>
      </c>
      <c r="M48" t="s">
        <v>1614</v>
      </c>
      <c r="N48" t="s">
        <v>1546</v>
      </c>
      <c r="O48" t="s">
        <v>1616</v>
      </c>
      <c r="P48" t="s">
        <v>1547</v>
      </c>
      <c r="Q48" t="s">
        <v>1548</v>
      </c>
      <c r="R48" t="s">
        <v>1547</v>
      </c>
      <c r="S48">
        <v>42</v>
      </c>
    </row>
    <row r="49" spans="1:19">
      <c r="A49" t="s">
        <v>284</v>
      </c>
      <c r="B49" t="s">
        <v>1617</v>
      </c>
      <c r="C49" t="s">
        <v>1617</v>
      </c>
      <c r="D49" t="s">
        <v>1611</v>
      </c>
      <c r="E49"/>
      <c r="F49"/>
      <c r="G49"/>
      <c r="H49" t="s">
        <v>1615</v>
      </c>
      <c r="I49" s="108" t="s">
        <v>286</v>
      </c>
      <c r="J49" t="s">
        <v>1542</v>
      </c>
      <c r="K49">
        <v>44</v>
      </c>
      <c r="L49" t="s">
        <v>284</v>
      </c>
      <c r="M49" t="s">
        <v>1617</v>
      </c>
      <c r="N49" t="s">
        <v>1546</v>
      </c>
      <c r="O49" t="s">
        <v>1616</v>
      </c>
      <c r="P49" t="s">
        <v>1547</v>
      </c>
      <c r="Q49" t="s">
        <v>1548</v>
      </c>
      <c r="R49" t="s">
        <v>1547</v>
      </c>
      <c r="S49">
        <v>43</v>
      </c>
    </row>
    <row r="50" spans="1:19">
      <c r="A50" t="s">
        <v>284</v>
      </c>
      <c r="B50" t="s">
        <v>1618</v>
      </c>
      <c r="C50" t="s">
        <v>1618</v>
      </c>
      <c r="D50" t="s">
        <v>1611</v>
      </c>
      <c r="E50"/>
      <c r="F50"/>
      <c r="G50"/>
      <c r="H50" t="s">
        <v>1615</v>
      </c>
      <c r="I50" s="108" t="s">
        <v>286</v>
      </c>
      <c r="J50" t="s">
        <v>1542</v>
      </c>
      <c r="K50">
        <v>45</v>
      </c>
      <c r="L50" t="s">
        <v>284</v>
      </c>
      <c r="M50" t="s">
        <v>1618</v>
      </c>
      <c r="N50" t="s">
        <v>1546</v>
      </c>
      <c r="O50" t="s">
        <v>1616</v>
      </c>
      <c r="P50" t="s">
        <v>1547</v>
      </c>
      <c r="Q50" t="s">
        <v>1548</v>
      </c>
      <c r="R50" t="s">
        <v>1547</v>
      </c>
      <c r="S50">
        <v>44</v>
      </c>
    </row>
    <row r="51" spans="1:19">
      <c r="A51" t="s">
        <v>284</v>
      </c>
      <c r="B51" t="s">
        <v>1619</v>
      </c>
      <c r="C51" t="s">
        <v>1619</v>
      </c>
      <c r="D51" t="s">
        <v>1611</v>
      </c>
      <c r="E51"/>
      <c r="F51"/>
      <c r="G51"/>
      <c r="H51" t="s">
        <v>1615</v>
      </c>
      <c r="I51" s="108" t="s">
        <v>286</v>
      </c>
      <c r="J51" t="s">
        <v>1542</v>
      </c>
      <c r="K51">
        <v>46</v>
      </c>
      <c r="L51" t="s">
        <v>284</v>
      </c>
      <c r="M51" t="s">
        <v>1619</v>
      </c>
      <c r="N51" t="s">
        <v>1546</v>
      </c>
      <c r="O51" t="s">
        <v>1616</v>
      </c>
      <c r="P51" t="s">
        <v>1547</v>
      </c>
      <c r="Q51" t="s">
        <v>1548</v>
      </c>
      <c r="R51" t="s">
        <v>1547</v>
      </c>
      <c r="S51">
        <v>45</v>
      </c>
    </row>
    <row r="52" spans="1:19">
      <c r="A52" t="s">
        <v>284</v>
      </c>
      <c r="B52" t="s">
        <v>1620</v>
      </c>
      <c r="C52" t="s">
        <v>1620</v>
      </c>
      <c r="D52" t="s">
        <v>1610</v>
      </c>
      <c r="E52"/>
      <c r="F52"/>
      <c r="G52"/>
      <c r="H52" t="s">
        <v>1612</v>
      </c>
      <c r="I52" s="108" t="s">
        <v>286</v>
      </c>
      <c r="J52" t="s">
        <v>1542</v>
      </c>
      <c r="K52">
        <v>47</v>
      </c>
      <c r="L52" t="s">
        <v>284</v>
      </c>
      <c r="M52" t="s">
        <v>1620</v>
      </c>
      <c r="N52" t="s">
        <v>1546</v>
      </c>
      <c r="O52" t="s">
        <v>1613</v>
      </c>
      <c r="P52" t="s">
        <v>1547</v>
      </c>
      <c r="Q52" t="s">
        <v>1548</v>
      </c>
      <c r="R52" t="s">
        <v>1547</v>
      </c>
      <c r="S52">
        <v>46</v>
      </c>
    </row>
    <row r="53" spans="1:19">
      <c r="A53" t="s">
        <v>284</v>
      </c>
      <c r="B53" t="s">
        <v>1621</v>
      </c>
      <c r="C53" t="s">
        <v>1621</v>
      </c>
      <c r="D53" t="s">
        <v>1620</v>
      </c>
      <c r="E53"/>
      <c r="F53"/>
      <c r="G53"/>
      <c r="H53" t="s">
        <v>1622</v>
      </c>
      <c r="I53" s="108" t="s">
        <v>286</v>
      </c>
      <c r="J53" t="s">
        <v>1542</v>
      </c>
      <c r="K53">
        <v>48</v>
      </c>
      <c r="L53" t="s">
        <v>284</v>
      </c>
      <c r="M53" t="s">
        <v>1621</v>
      </c>
      <c r="N53" t="s">
        <v>1546</v>
      </c>
      <c r="O53" t="s">
        <v>1623</v>
      </c>
      <c r="P53" t="s">
        <v>1547</v>
      </c>
      <c r="Q53" t="s">
        <v>1548</v>
      </c>
      <c r="R53" t="s">
        <v>1547</v>
      </c>
      <c r="S53">
        <v>47</v>
      </c>
    </row>
    <row r="54" spans="1:19">
      <c r="A54" t="s">
        <v>284</v>
      </c>
      <c r="B54" t="s">
        <v>1624</v>
      </c>
      <c r="C54" t="s">
        <v>1624</v>
      </c>
      <c r="D54" t="s">
        <v>1620</v>
      </c>
      <c r="E54"/>
      <c r="F54"/>
      <c r="G54"/>
      <c r="H54" t="s">
        <v>1622</v>
      </c>
      <c r="I54" s="108" t="s">
        <v>286</v>
      </c>
      <c r="J54" t="s">
        <v>1542</v>
      </c>
      <c r="K54">
        <v>49</v>
      </c>
      <c r="L54" t="s">
        <v>284</v>
      </c>
      <c r="M54" t="s">
        <v>1625</v>
      </c>
      <c r="N54" t="s">
        <v>1546</v>
      </c>
      <c r="O54" t="s">
        <v>1623</v>
      </c>
      <c r="P54" t="s">
        <v>1547</v>
      </c>
      <c r="Q54" t="s">
        <v>1548</v>
      </c>
      <c r="R54" t="s">
        <v>1547</v>
      </c>
      <c r="S54">
        <v>48</v>
      </c>
    </row>
    <row r="55" spans="1:19">
      <c r="A55" t="s">
        <v>284</v>
      </c>
      <c r="B55" t="s">
        <v>1626</v>
      </c>
      <c r="C55" t="s">
        <v>1626</v>
      </c>
      <c r="D55" t="s">
        <v>1610</v>
      </c>
      <c r="E55"/>
      <c r="F55"/>
      <c r="G55"/>
      <c r="H55" t="s">
        <v>1612</v>
      </c>
      <c r="I55" s="108" t="s">
        <v>286</v>
      </c>
      <c r="J55" t="s">
        <v>1542</v>
      </c>
      <c r="K55">
        <v>50</v>
      </c>
      <c r="L55" t="s">
        <v>284</v>
      </c>
      <c r="M55" t="s">
        <v>1626</v>
      </c>
      <c r="N55" t="s">
        <v>1546</v>
      </c>
      <c r="O55" t="s">
        <v>1613</v>
      </c>
      <c r="P55" t="s">
        <v>1547</v>
      </c>
      <c r="Q55" t="s">
        <v>1548</v>
      </c>
      <c r="R55" t="s">
        <v>1547</v>
      </c>
      <c r="S55">
        <v>49</v>
      </c>
    </row>
    <row r="56" spans="1:19">
      <c r="A56" t="s">
        <v>284</v>
      </c>
      <c r="B56" t="s">
        <v>1627</v>
      </c>
      <c r="C56" t="s">
        <v>1627</v>
      </c>
      <c r="D56" t="s">
        <v>1626</v>
      </c>
      <c r="E56"/>
      <c r="F56"/>
      <c r="G56"/>
      <c r="H56" t="s">
        <v>1628</v>
      </c>
      <c r="I56" s="108" t="s">
        <v>286</v>
      </c>
      <c r="J56" t="s">
        <v>1542</v>
      </c>
      <c r="K56">
        <v>51</v>
      </c>
      <c r="L56" t="s">
        <v>284</v>
      </c>
      <c r="M56" t="s">
        <v>1627</v>
      </c>
      <c r="N56" t="s">
        <v>1546</v>
      </c>
      <c r="O56" t="s">
        <v>1629</v>
      </c>
      <c r="P56" t="s">
        <v>1547</v>
      </c>
      <c r="Q56" t="s">
        <v>1548</v>
      </c>
      <c r="R56" t="s">
        <v>1547</v>
      </c>
      <c r="S56">
        <v>50</v>
      </c>
    </row>
    <row r="57" spans="1:19">
      <c r="A57" t="s">
        <v>284</v>
      </c>
      <c r="B57" t="s">
        <v>1630</v>
      </c>
      <c r="C57" t="s">
        <v>1631</v>
      </c>
      <c r="D57" t="s">
        <v>1626</v>
      </c>
      <c r="E57"/>
      <c r="F57"/>
      <c r="G57"/>
      <c r="H57" t="s">
        <v>1628</v>
      </c>
      <c r="I57" s="108" t="s">
        <v>286</v>
      </c>
      <c r="J57" t="s">
        <v>1542</v>
      </c>
      <c r="K57">
        <v>52</v>
      </c>
      <c r="L57" t="s">
        <v>284</v>
      </c>
      <c r="M57" t="s">
        <v>1632</v>
      </c>
      <c r="N57" t="s">
        <v>1546</v>
      </c>
      <c r="O57" t="s">
        <v>1629</v>
      </c>
      <c r="P57" t="s">
        <v>1547</v>
      </c>
      <c r="Q57" t="s">
        <v>1548</v>
      </c>
      <c r="R57" t="s">
        <v>1547</v>
      </c>
      <c r="S57">
        <v>51</v>
      </c>
    </row>
    <row r="58" spans="1:19">
      <c r="A58" t="s">
        <v>284</v>
      </c>
      <c r="B58" t="s">
        <v>1633</v>
      </c>
      <c r="C58" t="s">
        <v>1633</v>
      </c>
      <c r="D58" t="s">
        <v>1610</v>
      </c>
      <c r="E58"/>
      <c r="F58"/>
      <c r="G58"/>
      <c r="H58" t="s">
        <v>1612</v>
      </c>
      <c r="I58" s="108" t="s">
        <v>286</v>
      </c>
      <c r="J58" t="s">
        <v>1542</v>
      </c>
      <c r="K58">
        <v>53</v>
      </c>
      <c r="L58" t="s">
        <v>284</v>
      </c>
      <c r="M58" t="s">
        <v>1633</v>
      </c>
      <c r="N58" t="s">
        <v>1546</v>
      </c>
      <c r="O58" t="s">
        <v>1613</v>
      </c>
      <c r="P58" t="s">
        <v>1547</v>
      </c>
      <c r="Q58" t="s">
        <v>1548</v>
      </c>
      <c r="R58" t="s">
        <v>1547</v>
      </c>
      <c r="S58">
        <v>52</v>
      </c>
    </row>
    <row r="59" spans="1:19">
      <c r="A59" t="s">
        <v>284</v>
      </c>
      <c r="B59" t="s">
        <v>1634</v>
      </c>
      <c r="C59" t="s">
        <v>1634</v>
      </c>
      <c r="D59" t="s">
        <v>1635</v>
      </c>
      <c r="E59"/>
      <c r="F59"/>
      <c r="G59"/>
      <c r="H59" t="s">
        <v>1636</v>
      </c>
      <c r="I59" s="108" t="s">
        <v>286</v>
      </c>
      <c r="J59" t="s">
        <v>1542</v>
      </c>
      <c r="K59">
        <v>54</v>
      </c>
      <c r="L59" t="s">
        <v>284</v>
      </c>
      <c r="M59" t="s">
        <v>1634</v>
      </c>
      <c r="N59" t="s">
        <v>1546</v>
      </c>
      <c r="O59" t="s">
        <v>1637</v>
      </c>
      <c r="P59" t="s">
        <v>1547</v>
      </c>
      <c r="Q59" t="s">
        <v>1548</v>
      </c>
      <c r="R59" t="s">
        <v>1547</v>
      </c>
      <c r="S59">
        <v>53</v>
      </c>
    </row>
    <row r="60" spans="1:19">
      <c r="A60" t="s">
        <v>284</v>
      </c>
      <c r="B60" t="s">
        <v>1638</v>
      </c>
      <c r="C60" t="s">
        <v>1638</v>
      </c>
      <c r="D60" t="s">
        <v>1635</v>
      </c>
      <c r="E60"/>
      <c r="F60"/>
      <c r="G60"/>
      <c r="H60" t="s">
        <v>1636</v>
      </c>
      <c r="I60" s="108" t="s">
        <v>286</v>
      </c>
      <c r="J60" t="s">
        <v>1542</v>
      </c>
      <c r="K60">
        <v>55</v>
      </c>
      <c r="L60" t="s">
        <v>284</v>
      </c>
      <c r="M60" t="s">
        <v>1638</v>
      </c>
      <c r="N60" t="s">
        <v>1546</v>
      </c>
      <c r="O60" t="s">
        <v>1637</v>
      </c>
      <c r="P60" t="s">
        <v>1547</v>
      </c>
      <c r="Q60" t="s">
        <v>1548</v>
      </c>
      <c r="R60" t="s">
        <v>1547</v>
      </c>
      <c r="S60">
        <v>54</v>
      </c>
    </row>
    <row r="61" spans="1:19">
      <c r="A61" t="s">
        <v>284</v>
      </c>
      <c r="B61" t="s">
        <v>1639</v>
      </c>
      <c r="C61" t="s">
        <v>1639</v>
      </c>
      <c r="D61" t="s">
        <v>1635</v>
      </c>
      <c r="E61"/>
      <c r="F61"/>
      <c r="G61"/>
      <c r="H61" t="s">
        <v>1636</v>
      </c>
      <c r="I61" s="108" t="s">
        <v>286</v>
      </c>
      <c r="J61" t="s">
        <v>1542</v>
      </c>
      <c r="K61">
        <v>56</v>
      </c>
      <c r="L61" t="s">
        <v>284</v>
      </c>
      <c r="M61" t="s">
        <v>1639</v>
      </c>
      <c r="N61" t="s">
        <v>1546</v>
      </c>
      <c r="O61" t="s">
        <v>1637</v>
      </c>
      <c r="P61" t="s">
        <v>1547</v>
      </c>
      <c r="Q61" t="s">
        <v>1548</v>
      </c>
      <c r="R61" t="s">
        <v>1547</v>
      </c>
      <c r="S61">
        <v>55</v>
      </c>
    </row>
    <row r="62" spans="1:19">
      <c r="A62" t="s">
        <v>284</v>
      </c>
      <c r="B62" t="s">
        <v>1640</v>
      </c>
      <c r="C62" t="s">
        <v>1640</v>
      </c>
      <c r="D62" t="s">
        <v>1610</v>
      </c>
      <c r="E62"/>
      <c r="F62"/>
      <c r="G62"/>
      <c r="H62" t="s">
        <v>1612</v>
      </c>
      <c r="I62" s="108" t="s">
        <v>286</v>
      </c>
      <c r="J62" t="s">
        <v>1542</v>
      </c>
      <c r="K62">
        <v>57</v>
      </c>
      <c r="L62" t="s">
        <v>284</v>
      </c>
      <c r="M62" t="s">
        <v>1640</v>
      </c>
      <c r="N62" t="s">
        <v>1546</v>
      </c>
      <c r="O62" t="s">
        <v>1613</v>
      </c>
      <c r="P62" t="s">
        <v>1547</v>
      </c>
      <c r="Q62" t="s">
        <v>1548</v>
      </c>
      <c r="R62" t="s">
        <v>1547</v>
      </c>
      <c r="S62">
        <v>56</v>
      </c>
    </row>
    <row r="63" spans="1:19">
      <c r="A63" t="s">
        <v>284</v>
      </c>
      <c r="B63" t="s">
        <v>1641</v>
      </c>
      <c r="C63" t="s">
        <v>1641</v>
      </c>
      <c r="D63" t="s">
        <v>1640</v>
      </c>
      <c r="E63"/>
      <c r="F63"/>
      <c r="G63"/>
      <c r="H63" t="s">
        <v>1642</v>
      </c>
      <c r="I63" s="108" t="s">
        <v>286</v>
      </c>
      <c r="J63" t="s">
        <v>1542</v>
      </c>
      <c r="K63">
        <v>58</v>
      </c>
      <c r="L63" t="s">
        <v>284</v>
      </c>
      <c r="M63" t="s">
        <v>1643</v>
      </c>
      <c r="N63" t="s">
        <v>1546</v>
      </c>
      <c r="O63" t="s">
        <v>1644</v>
      </c>
      <c r="P63" t="s">
        <v>1547</v>
      </c>
      <c r="Q63" t="s">
        <v>1548</v>
      </c>
      <c r="R63" t="s">
        <v>1547</v>
      </c>
      <c r="S63">
        <v>57</v>
      </c>
    </row>
    <row r="64" spans="1:19">
      <c r="A64" t="s">
        <v>284</v>
      </c>
      <c r="B64" t="s">
        <v>1645</v>
      </c>
      <c r="C64" t="s">
        <v>1645</v>
      </c>
      <c r="D64" t="s">
        <v>1640</v>
      </c>
      <c r="E64"/>
      <c r="F64"/>
      <c r="G64"/>
      <c r="H64" t="s">
        <v>1642</v>
      </c>
      <c r="I64" s="108" t="s">
        <v>286</v>
      </c>
      <c r="J64" t="s">
        <v>1542</v>
      </c>
      <c r="K64">
        <v>59</v>
      </c>
      <c r="L64" t="s">
        <v>284</v>
      </c>
      <c r="M64" t="s">
        <v>1645</v>
      </c>
      <c r="N64" t="s">
        <v>1546</v>
      </c>
      <c r="O64" t="s">
        <v>1644</v>
      </c>
      <c r="P64" t="s">
        <v>1547</v>
      </c>
      <c r="Q64" t="s">
        <v>1548</v>
      </c>
      <c r="R64" t="s">
        <v>1547</v>
      </c>
      <c r="S64">
        <v>58</v>
      </c>
    </row>
    <row r="65" spans="1:19">
      <c r="A65" t="s">
        <v>284</v>
      </c>
      <c r="B65" t="s">
        <v>1646</v>
      </c>
      <c r="C65" t="s">
        <v>1646</v>
      </c>
      <c r="D65" t="s">
        <v>1640</v>
      </c>
      <c r="E65"/>
      <c r="F65"/>
      <c r="G65"/>
      <c r="H65" t="s">
        <v>1642</v>
      </c>
      <c r="I65" s="108" t="s">
        <v>286</v>
      </c>
      <c r="J65" t="s">
        <v>1542</v>
      </c>
      <c r="K65">
        <v>60</v>
      </c>
      <c r="L65" t="s">
        <v>284</v>
      </c>
      <c r="M65" t="s">
        <v>1646</v>
      </c>
      <c r="N65" t="s">
        <v>1546</v>
      </c>
      <c r="O65" t="s">
        <v>1644</v>
      </c>
      <c r="P65" t="s">
        <v>1547</v>
      </c>
      <c r="Q65" t="s">
        <v>1548</v>
      </c>
      <c r="R65" t="s">
        <v>1547</v>
      </c>
      <c r="S65">
        <v>59</v>
      </c>
    </row>
    <row r="66" spans="1:19">
      <c r="A66" t="s">
        <v>284</v>
      </c>
      <c r="B66" t="s">
        <v>1647</v>
      </c>
      <c r="C66" t="s">
        <v>1647</v>
      </c>
      <c r="D66" t="s">
        <v>1640</v>
      </c>
      <c r="E66"/>
      <c r="F66"/>
      <c r="G66"/>
      <c r="H66" t="s">
        <v>1642</v>
      </c>
      <c r="I66" s="108" t="s">
        <v>286</v>
      </c>
      <c r="J66" t="s">
        <v>1542</v>
      </c>
      <c r="K66">
        <v>61</v>
      </c>
      <c r="L66" t="s">
        <v>284</v>
      </c>
      <c r="M66" t="s">
        <v>1647</v>
      </c>
      <c r="N66" t="s">
        <v>1546</v>
      </c>
      <c r="O66" t="s">
        <v>1644</v>
      </c>
      <c r="P66" t="s">
        <v>1547</v>
      </c>
      <c r="Q66" t="s">
        <v>1548</v>
      </c>
      <c r="R66" t="s">
        <v>1547</v>
      </c>
      <c r="S66">
        <v>60</v>
      </c>
    </row>
    <row r="67" spans="1:19">
      <c r="A67" t="s">
        <v>284</v>
      </c>
      <c r="B67" t="s">
        <v>1648</v>
      </c>
      <c r="C67" t="s">
        <v>1648</v>
      </c>
      <c r="D67" t="s">
        <v>1640</v>
      </c>
      <c r="E67"/>
      <c r="F67"/>
      <c r="G67"/>
      <c r="H67" t="s">
        <v>1642</v>
      </c>
      <c r="I67" s="108" t="s">
        <v>286</v>
      </c>
      <c r="J67" t="s">
        <v>1542</v>
      </c>
      <c r="K67">
        <v>62</v>
      </c>
      <c r="L67" t="s">
        <v>284</v>
      </c>
      <c r="M67" t="s">
        <v>1648</v>
      </c>
      <c r="N67" t="s">
        <v>1546</v>
      </c>
      <c r="O67" t="s">
        <v>1644</v>
      </c>
      <c r="P67" t="s">
        <v>1547</v>
      </c>
      <c r="Q67" t="s">
        <v>1548</v>
      </c>
      <c r="R67" t="s">
        <v>1547</v>
      </c>
      <c r="S67">
        <v>61</v>
      </c>
    </row>
    <row r="68" spans="1:19">
      <c r="A68" t="s">
        <v>284</v>
      </c>
      <c r="B68" t="s">
        <v>1649</v>
      </c>
      <c r="C68" t="s">
        <v>1649</v>
      </c>
      <c r="D68" t="s">
        <v>1640</v>
      </c>
      <c r="E68"/>
      <c r="F68"/>
      <c r="G68"/>
      <c r="H68" t="s">
        <v>1642</v>
      </c>
      <c r="I68" s="108" t="s">
        <v>286</v>
      </c>
      <c r="J68" t="s">
        <v>1542</v>
      </c>
      <c r="K68">
        <v>63</v>
      </c>
      <c r="L68" t="s">
        <v>284</v>
      </c>
      <c r="M68" t="s">
        <v>1649</v>
      </c>
      <c r="N68" t="s">
        <v>1546</v>
      </c>
      <c r="O68" t="s">
        <v>1644</v>
      </c>
      <c r="P68" t="s">
        <v>1547</v>
      </c>
      <c r="Q68" t="s">
        <v>1548</v>
      </c>
      <c r="R68" t="s">
        <v>1547</v>
      </c>
      <c r="S68">
        <v>62</v>
      </c>
    </row>
    <row r="69" spans="1:19">
      <c r="A69" t="s">
        <v>284</v>
      </c>
      <c r="B69" t="s">
        <v>1650</v>
      </c>
      <c r="C69" t="s">
        <v>1650</v>
      </c>
      <c r="D69" t="s">
        <v>1576</v>
      </c>
      <c r="E69"/>
      <c r="F69"/>
      <c r="G69"/>
      <c r="H69" t="s">
        <v>1580</v>
      </c>
      <c r="I69" s="108" t="s">
        <v>286</v>
      </c>
      <c r="J69" t="s">
        <v>1542</v>
      </c>
      <c r="K69">
        <v>64</v>
      </c>
      <c r="L69" t="s">
        <v>284</v>
      </c>
      <c r="M69" t="s">
        <v>1650</v>
      </c>
      <c r="N69" t="s">
        <v>1546</v>
      </c>
      <c r="O69" t="s">
        <v>1581</v>
      </c>
      <c r="P69" t="s">
        <v>1547</v>
      </c>
      <c r="Q69" t="s">
        <v>1548</v>
      </c>
      <c r="R69" t="s">
        <v>1547</v>
      </c>
      <c r="S69">
        <v>63</v>
      </c>
    </row>
    <row r="70" spans="1:19">
      <c r="A70" t="s">
        <v>284</v>
      </c>
      <c r="B70" t="s">
        <v>1651</v>
      </c>
      <c r="C70" t="s">
        <v>1651</v>
      </c>
      <c r="D70" t="s">
        <v>1650</v>
      </c>
      <c r="E70"/>
      <c r="F70"/>
      <c r="G70"/>
      <c r="H70" t="s">
        <v>1652</v>
      </c>
      <c r="I70" s="108" t="s">
        <v>286</v>
      </c>
      <c r="J70" t="s">
        <v>1542</v>
      </c>
      <c r="K70">
        <v>65</v>
      </c>
      <c r="L70" t="s">
        <v>284</v>
      </c>
      <c r="M70" t="s">
        <v>1651</v>
      </c>
      <c r="N70" t="s">
        <v>1546</v>
      </c>
      <c r="O70" t="s">
        <v>1653</v>
      </c>
      <c r="P70" t="s">
        <v>1547</v>
      </c>
      <c r="Q70" t="s">
        <v>1548</v>
      </c>
      <c r="R70" t="s">
        <v>1547</v>
      </c>
      <c r="S70">
        <v>64</v>
      </c>
    </row>
    <row r="71" spans="1:19">
      <c r="A71" t="s">
        <v>284</v>
      </c>
      <c r="B71" t="s">
        <v>1654</v>
      </c>
      <c r="C71" t="s">
        <v>1654</v>
      </c>
      <c r="D71" t="s">
        <v>1650</v>
      </c>
      <c r="E71"/>
      <c r="F71"/>
      <c r="G71"/>
      <c r="H71" t="s">
        <v>1652</v>
      </c>
      <c r="I71" s="108" t="s">
        <v>286</v>
      </c>
      <c r="J71" t="s">
        <v>1542</v>
      </c>
      <c r="K71">
        <v>66</v>
      </c>
      <c r="L71" t="s">
        <v>284</v>
      </c>
      <c r="M71" t="s">
        <v>1654</v>
      </c>
      <c r="N71" t="s">
        <v>1546</v>
      </c>
      <c r="O71" t="s">
        <v>1653</v>
      </c>
      <c r="P71" t="s">
        <v>1547</v>
      </c>
      <c r="Q71" t="s">
        <v>1548</v>
      </c>
      <c r="R71" t="s">
        <v>1547</v>
      </c>
      <c r="S71">
        <v>65</v>
      </c>
    </row>
    <row r="72" spans="1:19">
      <c r="A72" t="s">
        <v>284</v>
      </c>
      <c r="B72" t="s">
        <v>1655</v>
      </c>
      <c r="C72" t="s">
        <v>1655</v>
      </c>
      <c r="D72" t="s">
        <v>1650</v>
      </c>
      <c r="E72"/>
      <c r="F72"/>
      <c r="G72"/>
      <c r="H72" t="s">
        <v>1652</v>
      </c>
      <c r="I72" s="108" t="s">
        <v>286</v>
      </c>
      <c r="J72" t="s">
        <v>1542</v>
      </c>
      <c r="K72">
        <v>67</v>
      </c>
      <c r="L72" t="s">
        <v>284</v>
      </c>
      <c r="M72" t="s">
        <v>1655</v>
      </c>
      <c r="N72" t="s">
        <v>1546</v>
      </c>
      <c r="O72" t="s">
        <v>1653</v>
      </c>
      <c r="P72" t="s">
        <v>1547</v>
      </c>
      <c r="Q72" t="s">
        <v>1548</v>
      </c>
      <c r="R72" t="s">
        <v>1547</v>
      </c>
      <c r="S72">
        <v>66</v>
      </c>
    </row>
    <row r="73" spans="1:19">
      <c r="A73" t="s">
        <v>284</v>
      </c>
      <c r="B73" t="s">
        <v>1655</v>
      </c>
      <c r="C73" t="s">
        <v>1655</v>
      </c>
      <c r="D73" t="s">
        <v>1650</v>
      </c>
      <c r="E73"/>
      <c r="F73"/>
      <c r="G73"/>
      <c r="H73" t="s">
        <v>1652</v>
      </c>
      <c r="I73" s="108" t="s">
        <v>286</v>
      </c>
      <c r="J73" t="s">
        <v>1542</v>
      </c>
      <c r="K73">
        <v>68</v>
      </c>
      <c r="L73" t="s">
        <v>284</v>
      </c>
      <c r="M73" t="s">
        <v>1655</v>
      </c>
      <c r="N73" t="s">
        <v>1546</v>
      </c>
      <c r="O73" t="s">
        <v>1653</v>
      </c>
      <c r="P73" t="s">
        <v>1547</v>
      </c>
      <c r="Q73" t="s">
        <v>1548</v>
      </c>
      <c r="R73" t="s">
        <v>1547</v>
      </c>
      <c r="S73">
        <v>67</v>
      </c>
    </row>
    <row r="74" spans="1:19">
      <c r="A74" t="s">
        <v>284</v>
      </c>
      <c r="B74" t="s">
        <v>1656</v>
      </c>
      <c r="C74" t="s">
        <v>1656</v>
      </c>
      <c r="D74" t="s">
        <v>1575</v>
      </c>
      <c r="E74"/>
      <c r="F74"/>
      <c r="G74"/>
      <c r="H74" t="s">
        <v>1577</v>
      </c>
      <c r="I74" s="108" t="s">
        <v>286</v>
      </c>
      <c r="J74" t="s">
        <v>1542</v>
      </c>
      <c r="K74">
        <v>69</v>
      </c>
      <c r="L74" t="s">
        <v>284</v>
      </c>
      <c r="M74" t="s">
        <v>1656</v>
      </c>
      <c r="N74" t="s">
        <v>1546</v>
      </c>
      <c r="O74" t="s">
        <v>1578</v>
      </c>
      <c r="P74" t="s">
        <v>1547</v>
      </c>
      <c r="Q74" t="s">
        <v>1548</v>
      </c>
      <c r="R74" t="s">
        <v>1547</v>
      </c>
      <c r="S74">
        <v>68</v>
      </c>
    </row>
    <row r="75" spans="1:19">
      <c r="A75" t="s">
        <v>284</v>
      </c>
      <c r="B75" t="s">
        <v>1657</v>
      </c>
      <c r="C75" t="s">
        <v>1657</v>
      </c>
      <c r="D75" t="s">
        <v>1575</v>
      </c>
      <c r="E75"/>
      <c r="F75"/>
      <c r="G75"/>
      <c r="H75" t="s">
        <v>1577</v>
      </c>
      <c r="I75" s="108" t="s">
        <v>286</v>
      </c>
      <c r="J75" t="s">
        <v>1542</v>
      </c>
      <c r="K75">
        <v>70</v>
      </c>
      <c r="L75" t="s">
        <v>284</v>
      </c>
      <c r="M75" t="s">
        <v>1657</v>
      </c>
      <c r="N75" t="s">
        <v>1546</v>
      </c>
      <c r="O75" t="s">
        <v>1578</v>
      </c>
      <c r="P75" t="s">
        <v>1547</v>
      </c>
      <c r="Q75" t="s">
        <v>1548</v>
      </c>
      <c r="R75" t="s">
        <v>1547</v>
      </c>
      <c r="S75">
        <v>69</v>
      </c>
    </row>
    <row r="76" spans="1:19">
      <c r="A76" t="s">
        <v>284</v>
      </c>
      <c r="B76" t="s">
        <v>1658</v>
      </c>
      <c r="C76" t="s">
        <v>1658</v>
      </c>
      <c r="D76" t="s">
        <v>1657</v>
      </c>
      <c r="E76"/>
      <c r="F76"/>
      <c r="G76"/>
      <c r="H76" t="s">
        <v>1659</v>
      </c>
      <c r="I76" s="108" t="s">
        <v>286</v>
      </c>
      <c r="J76" t="s">
        <v>1542</v>
      </c>
      <c r="K76">
        <v>71</v>
      </c>
      <c r="L76" t="s">
        <v>284</v>
      </c>
      <c r="M76" t="s">
        <v>1658</v>
      </c>
      <c r="N76" t="s">
        <v>1546</v>
      </c>
      <c r="O76" t="s">
        <v>1660</v>
      </c>
      <c r="P76" t="s">
        <v>1547</v>
      </c>
      <c r="Q76" t="s">
        <v>1548</v>
      </c>
      <c r="R76" t="s">
        <v>1547</v>
      </c>
      <c r="S76">
        <v>70</v>
      </c>
    </row>
    <row r="77" spans="1:19">
      <c r="A77" t="s">
        <v>284</v>
      </c>
      <c r="B77" t="s">
        <v>284</v>
      </c>
      <c r="C77" t="s">
        <v>284</v>
      </c>
      <c r="D77"/>
      <c r="E77"/>
      <c r="F77"/>
      <c r="G77" t="s">
        <v>284</v>
      </c>
      <c r="H77"/>
      <c r="I77" s="108" t="s">
        <v>286</v>
      </c>
      <c r="J77" t="s">
        <v>1661</v>
      </c>
      <c r="K77">
        <v>2</v>
      </c>
      <c r="L77" t="s">
        <v>284</v>
      </c>
      <c r="M77" t="s">
        <v>284</v>
      </c>
      <c r="N77" t="s">
        <v>1546</v>
      </c>
      <c r="O77" t="s">
        <v>1547</v>
      </c>
      <c r="P77" t="s">
        <v>284</v>
      </c>
      <c r="Q77" t="s">
        <v>1548</v>
      </c>
      <c r="R77" t="s">
        <v>1547</v>
      </c>
      <c r="S77">
        <v>71</v>
      </c>
    </row>
    <row r="78" spans="1:19">
      <c r="A78" t="s">
        <v>284</v>
      </c>
      <c r="B78" t="s">
        <v>1545</v>
      </c>
      <c r="C78" t="s">
        <v>1545</v>
      </c>
      <c r="D78"/>
      <c r="E78"/>
      <c r="F78"/>
      <c r="G78"/>
      <c r="H78" t="s">
        <v>284</v>
      </c>
      <c r="I78" s="108" t="s">
        <v>286</v>
      </c>
      <c r="J78" t="s">
        <v>1661</v>
      </c>
      <c r="K78">
        <v>3</v>
      </c>
      <c r="L78" t="s">
        <v>284</v>
      </c>
      <c r="M78" t="s">
        <v>1545</v>
      </c>
      <c r="N78" t="s">
        <v>1546</v>
      </c>
      <c r="O78" t="s">
        <v>284</v>
      </c>
      <c r="P78" t="s">
        <v>1547</v>
      </c>
      <c r="Q78" t="s">
        <v>1548</v>
      </c>
      <c r="R78" t="s">
        <v>1547</v>
      </c>
      <c r="S78">
        <v>72</v>
      </c>
    </row>
    <row r="79" spans="1:19">
      <c r="A79" t="s">
        <v>284</v>
      </c>
      <c r="B79" t="s">
        <v>1549</v>
      </c>
      <c r="C79" t="s">
        <v>1549</v>
      </c>
      <c r="D79"/>
      <c r="E79"/>
      <c r="F79"/>
      <c r="G79"/>
      <c r="H79" t="s">
        <v>284</v>
      </c>
      <c r="I79" s="108" t="s">
        <v>286</v>
      </c>
      <c r="J79" t="s">
        <v>1661</v>
      </c>
      <c r="K79">
        <v>4</v>
      </c>
      <c r="L79" t="s">
        <v>284</v>
      </c>
      <c r="M79" t="s">
        <v>1549</v>
      </c>
      <c r="N79" t="s">
        <v>1546</v>
      </c>
      <c r="O79" t="s">
        <v>284</v>
      </c>
      <c r="P79" t="s">
        <v>1547</v>
      </c>
      <c r="Q79" t="s">
        <v>1548</v>
      </c>
      <c r="R79" t="s">
        <v>1547</v>
      </c>
      <c r="S79">
        <v>73</v>
      </c>
    </row>
    <row r="80" spans="1:19">
      <c r="A80" t="s">
        <v>284</v>
      </c>
      <c r="B80" t="s">
        <v>1550</v>
      </c>
      <c r="C80" t="s">
        <v>1550</v>
      </c>
      <c r="D80" t="s">
        <v>1549</v>
      </c>
      <c r="E80"/>
      <c r="F80"/>
      <c r="G80"/>
      <c r="H80" t="s">
        <v>1551</v>
      </c>
      <c r="I80" s="108" t="s">
        <v>286</v>
      </c>
      <c r="J80" t="s">
        <v>1661</v>
      </c>
      <c r="K80">
        <v>5</v>
      </c>
      <c r="L80" t="s">
        <v>284</v>
      </c>
      <c r="M80" t="s">
        <v>1550</v>
      </c>
      <c r="N80" t="s">
        <v>1546</v>
      </c>
      <c r="O80" t="s">
        <v>1551</v>
      </c>
      <c r="P80" t="s">
        <v>1547</v>
      </c>
      <c r="Q80" t="s">
        <v>1548</v>
      </c>
      <c r="R80" t="s">
        <v>1547</v>
      </c>
      <c r="S80">
        <v>74</v>
      </c>
    </row>
    <row r="81" spans="1:19">
      <c r="A81" t="s">
        <v>284</v>
      </c>
      <c r="B81" t="s">
        <v>1552</v>
      </c>
      <c r="C81" t="s">
        <v>1552</v>
      </c>
      <c r="D81" t="s">
        <v>1549</v>
      </c>
      <c r="E81"/>
      <c r="F81"/>
      <c r="G81"/>
      <c r="H81" t="s">
        <v>1551</v>
      </c>
      <c r="I81" s="108" t="s">
        <v>286</v>
      </c>
      <c r="J81" t="s">
        <v>1661</v>
      </c>
      <c r="K81">
        <v>6</v>
      </c>
      <c r="L81" t="s">
        <v>284</v>
      </c>
      <c r="M81" t="s">
        <v>1552</v>
      </c>
      <c r="N81" t="s">
        <v>1546</v>
      </c>
      <c r="O81" t="s">
        <v>1551</v>
      </c>
      <c r="P81" t="s">
        <v>1547</v>
      </c>
      <c r="Q81" t="s">
        <v>1548</v>
      </c>
      <c r="R81" t="s">
        <v>1547</v>
      </c>
      <c r="S81">
        <v>75</v>
      </c>
    </row>
    <row r="82" spans="1:19">
      <c r="A82" t="s">
        <v>284</v>
      </c>
      <c r="B82" t="s">
        <v>1553</v>
      </c>
      <c r="C82" t="s">
        <v>1553</v>
      </c>
      <c r="D82" t="s">
        <v>1552</v>
      </c>
      <c r="E82"/>
      <c r="F82"/>
      <c r="G82"/>
      <c r="H82" t="s">
        <v>1554</v>
      </c>
      <c r="I82" s="108" t="s">
        <v>286</v>
      </c>
      <c r="J82" t="s">
        <v>1661</v>
      </c>
      <c r="K82">
        <v>7</v>
      </c>
      <c r="L82" t="s">
        <v>284</v>
      </c>
      <c r="M82" t="s">
        <v>1553</v>
      </c>
      <c r="N82" t="s">
        <v>1546</v>
      </c>
      <c r="O82" t="s">
        <v>1554</v>
      </c>
      <c r="P82" t="s">
        <v>1547</v>
      </c>
      <c r="Q82" t="s">
        <v>1548</v>
      </c>
      <c r="R82" t="s">
        <v>1547</v>
      </c>
      <c r="S82">
        <v>76</v>
      </c>
    </row>
    <row r="83" spans="1:19">
      <c r="A83" t="s">
        <v>284</v>
      </c>
      <c r="B83" t="s">
        <v>1555</v>
      </c>
      <c r="C83" t="s">
        <v>1555</v>
      </c>
      <c r="D83"/>
      <c r="E83"/>
      <c r="F83"/>
      <c r="G83"/>
      <c r="H83" t="s">
        <v>284</v>
      </c>
      <c r="I83" s="108" t="s">
        <v>286</v>
      </c>
      <c r="J83" t="s">
        <v>1661</v>
      </c>
      <c r="K83">
        <v>8</v>
      </c>
      <c r="L83" t="s">
        <v>284</v>
      </c>
      <c r="M83" t="s">
        <v>1555</v>
      </c>
      <c r="N83" t="s">
        <v>1546</v>
      </c>
      <c r="O83" t="s">
        <v>284</v>
      </c>
      <c r="P83" t="s">
        <v>1547</v>
      </c>
      <c r="Q83" t="s">
        <v>1548</v>
      </c>
      <c r="R83" t="s">
        <v>1547</v>
      </c>
      <c r="S83">
        <v>77</v>
      </c>
    </row>
    <row r="84" spans="1:19">
      <c r="A84" t="s">
        <v>284</v>
      </c>
      <c r="B84" t="s">
        <v>1556</v>
      </c>
      <c r="C84" t="s">
        <v>1556</v>
      </c>
      <c r="D84" t="s">
        <v>1555</v>
      </c>
      <c r="E84"/>
      <c r="F84"/>
      <c r="G84"/>
      <c r="H84" t="s">
        <v>1557</v>
      </c>
      <c r="I84" s="108" t="s">
        <v>286</v>
      </c>
      <c r="J84" t="s">
        <v>1661</v>
      </c>
      <c r="K84">
        <v>9</v>
      </c>
      <c r="L84" t="s">
        <v>284</v>
      </c>
      <c r="M84" t="s">
        <v>1556</v>
      </c>
      <c r="N84" t="s">
        <v>1546</v>
      </c>
      <c r="O84" t="s">
        <v>1557</v>
      </c>
      <c r="P84" t="s">
        <v>1547</v>
      </c>
      <c r="Q84" t="s">
        <v>1548</v>
      </c>
      <c r="R84" t="s">
        <v>1547</v>
      </c>
      <c r="S84">
        <v>78</v>
      </c>
    </row>
    <row r="85" spans="1:19">
      <c r="A85" t="s">
        <v>284</v>
      </c>
      <c r="B85" t="s">
        <v>998</v>
      </c>
      <c r="C85" t="s">
        <v>998</v>
      </c>
      <c r="D85" t="s">
        <v>1555</v>
      </c>
      <c r="E85"/>
      <c r="F85"/>
      <c r="G85"/>
      <c r="H85" t="s">
        <v>1557</v>
      </c>
      <c r="I85" s="108" t="s">
        <v>286</v>
      </c>
      <c r="J85" t="s">
        <v>1661</v>
      </c>
      <c r="K85">
        <v>10</v>
      </c>
      <c r="L85" t="s">
        <v>284</v>
      </c>
      <c r="M85" t="s">
        <v>998</v>
      </c>
      <c r="N85" t="s">
        <v>1546</v>
      </c>
      <c r="O85" t="s">
        <v>1557</v>
      </c>
      <c r="P85" t="s">
        <v>1547</v>
      </c>
      <c r="Q85" t="s">
        <v>1548</v>
      </c>
      <c r="R85" t="s">
        <v>1547</v>
      </c>
      <c r="S85">
        <v>79</v>
      </c>
    </row>
    <row r="86" spans="1:19">
      <c r="A86" t="s">
        <v>284</v>
      </c>
      <c r="B86" t="s">
        <v>1558</v>
      </c>
      <c r="C86" t="s">
        <v>1558</v>
      </c>
      <c r="D86" t="s">
        <v>1555</v>
      </c>
      <c r="E86"/>
      <c r="F86"/>
      <c r="G86"/>
      <c r="H86" t="s">
        <v>1557</v>
      </c>
      <c r="I86" s="108" t="s">
        <v>286</v>
      </c>
      <c r="J86" t="s">
        <v>1661</v>
      </c>
      <c r="K86">
        <v>11</v>
      </c>
      <c r="L86" t="s">
        <v>284</v>
      </c>
      <c r="M86" t="s">
        <v>1558</v>
      </c>
      <c r="N86" t="s">
        <v>1546</v>
      </c>
      <c r="O86" t="s">
        <v>1557</v>
      </c>
      <c r="P86" t="s">
        <v>1547</v>
      </c>
      <c r="Q86" t="s">
        <v>1548</v>
      </c>
      <c r="R86" t="s">
        <v>1547</v>
      </c>
      <c r="S86">
        <v>80</v>
      </c>
    </row>
    <row r="87" spans="1:19">
      <c r="A87" t="s">
        <v>284</v>
      </c>
      <c r="B87" t="s">
        <v>1009</v>
      </c>
      <c r="C87" t="s">
        <v>1009</v>
      </c>
      <c r="D87" t="s">
        <v>1555</v>
      </c>
      <c r="E87"/>
      <c r="F87"/>
      <c r="G87"/>
      <c r="H87" t="s">
        <v>1557</v>
      </c>
      <c r="I87" s="108" t="s">
        <v>286</v>
      </c>
      <c r="J87" t="s">
        <v>1661</v>
      </c>
      <c r="K87">
        <v>12</v>
      </c>
      <c r="L87" t="s">
        <v>284</v>
      </c>
      <c r="M87" t="s">
        <v>1009</v>
      </c>
      <c r="N87" t="s">
        <v>1546</v>
      </c>
      <c r="O87" t="s">
        <v>1557</v>
      </c>
      <c r="P87" t="s">
        <v>1547</v>
      </c>
      <c r="Q87" t="s">
        <v>1548</v>
      </c>
      <c r="R87" t="s">
        <v>1547</v>
      </c>
      <c r="S87">
        <v>81</v>
      </c>
    </row>
    <row r="88" spans="1:19">
      <c r="A88" t="s">
        <v>284</v>
      </c>
      <c r="B88" t="s">
        <v>1559</v>
      </c>
      <c r="C88" t="s">
        <v>1559</v>
      </c>
      <c r="D88"/>
      <c r="E88"/>
      <c r="F88"/>
      <c r="G88"/>
      <c r="H88" t="s">
        <v>284</v>
      </c>
      <c r="I88" s="108" t="s">
        <v>286</v>
      </c>
      <c r="J88" t="s">
        <v>1661</v>
      </c>
      <c r="K88">
        <v>13</v>
      </c>
      <c r="L88" t="s">
        <v>284</v>
      </c>
      <c r="M88" t="s">
        <v>1559</v>
      </c>
      <c r="N88" t="s">
        <v>1546</v>
      </c>
      <c r="O88" t="s">
        <v>284</v>
      </c>
      <c r="P88" t="s">
        <v>1547</v>
      </c>
      <c r="Q88" t="s">
        <v>1548</v>
      </c>
      <c r="R88" t="s">
        <v>1547</v>
      </c>
      <c r="S88">
        <v>82</v>
      </c>
    </row>
    <row r="89" spans="1:19">
      <c r="A89" t="s">
        <v>284</v>
      </c>
      <c r="B89" t="s">
        <v>1560</v>
      </c>
      <c r="C89" t="s">
        <v>1560</v>
      </c>
      <c r="D89" t="s">
        <v>1559</v>
      </c>
      <c r="E89"/>
      <c r="F89"/>
      <c r="G89"/>
      <c r="H89" t="s">
        <v>1561</v>
      </c>
      <c r="I89" s="108" t="s">
        <v>286</v>
      </c>
      <c r="J89" t="s">
        <v>1661</v>
      </c>
      <c r="K89">
        <v>14</v>
      </c>
      <c r="L89" t="s">
        <v>284</v>
      </c>
      <c r="M89" t="s">
        <v>1560</v>
      </c>
      <c r="N89" t="s">
        <v>1546</v>
      </c>
      <c r="O89" t="s">
        <v>1561</v>
      </c>
      <c r="P89" t="s">
        <v>1547</v>
      </c>
      <c r="Q89" t="s">
        <v>1548</v>
      </c>
      <c r="R89" t="s">
        <v>1547</v>
      </c>
      <c r="S89">
        <v>83</v>
      </c>
    </row>
    <row r="90" spans="1:19">
      <c r="A90" t="s">
        <v>284</v>
      </c>
      <c r="B90" t="s">
        <v>1563</v>
      </c>
      <c r="C90" t="s">
        <v>1563</v>
      </c>
      <c r="D90" t="s">
        <v>1559</v>
      </c>
      <c r="E90"/>
      <c r="F90"/>
      <c r="G90"/>
      <c r="H90" t="s">
        <v>1561</v>
      </c>
      <c r="I90" s="108" t="s">
        <v>286</v>
      </c>
      <c r="J90" t="s">
        <v>1661</v>
      </c>
      <c r="K90">
        <v>15</v>
      </c>
      <c r="L90" t="s">
        <v>284</v>
      </c>
      <c r="M90" t="s">
        <v>1563</v>
      </c>
      <c r="N90" t="s">
        <v>1546</v>
      </c>
      <c r="O90" t="s">
        <v>1561</v>
      </c>
      <c r="P90" t="s">
        <v>1547</v>
      </c>
      <c r="Q90" t="s">
        <v>1548</v>
      </c>
      <c r="R90" t="s">
        <v>1547</v>
      </c>
      <c r="S90">
        <v>84</v>
      </c>
    </row>
    <row r="91" spans="1:19">
      <c r="A91" t="s">
        <v>284</v>
      </c>
      <c r="B91" t="s">
        <v>1565</v>
      </c>
      <c r="C91" t="s">
        <v>1565</v>
      </c>
      <c r="D91" t="s">
        <v>1559</v>
      </c>
      <c r="E91"/>
      <c r="F91"/>
      <c r="G91"/>
      <c r="H91" t="s">
        <v>1561</v>
      </c>
      <c r="I91" s="108" t="s">
        <v>286</v>
      </c>
      <c r="J91" t="s">
        <v>1661</v>
      </c>
      <c r="K91">
        <v>16</v>
      </c>
      <c r="L91" t="s">
        <v>284</v>
      </c>
      <c r="M91" t="s">
        <v>1565</v>
      </c>
      <c r="N91" t="s">
        <v>1546</v>
      </c>
      <c r="O91" t="s">
        <v>1561</v>
      </c>
      <c r="P91" t="s">
        <v>1547</v>
      </c>
      <c r="Q91" t="s">
        <v>1548</v>
      </c>
      <c r="R91" t="s">
        <v>1547</v>
      </c>
      <c r="S91">
        <v>85</v>
      </c>
    </row>
    <row r="92" spans="1:19">
      <c r="A92" t="s">
        <v>284</v>
      </c>
      <c r="B92" t="s">
        <v>1566</v>
      </c>
      <c r="C92" t="s">
        <v>1566</v>
      </c>
      <c r="D92" t="s">
        <v>1559</v>
      </c>
      <c r="E92"/>
      <c r="F92"/>
      <c r="G92"/>
      <c r="H92" t="s">
        <v>1561</v>
      </c>
      <c r="I92" s="108" t="s">
        <v>286</v>
      </c>
      <c r="J92" t="s">
        <v>1661</v>
      </c>
      <c r="K92">
        <v>17</v>
      </c>
      <c r="L92" t="s">
        <v>284</v>
      </c>
      <c r="M92" t="s">
        <v>1566</v>
      </c>
      <c r="N92" t="s">
        <v>1546</v>
      </c>
      <c r="O92" t="s">
        <v>1561</v>
      </c>
      <c r="P92" t="s">
        <v>1547</v>
      </c>
      <c r="Q92" t="s">
        <v>1548</v>
      </c>
      <c r="R92" t="s">
        <v>1547</v>
      </c>
      <c r="S92">
        <v>86</v>
      </c>
    </row>
    <row r="93" spans="1:19">
      <c r="A93" t="s">
        <v>284</v>
      </c>
      <c r="B93" t="s">
        <v>1567</v>
      </c>
      <c r="C93" t="s">
        <v>1567</v>
      </c>
      <c r="D93" t="s">
        <v>1559</v>
      </c>
      <c r="E93"/>
      <c r="F93"/>
      <c r="G93"/>
      <c r="H93" t="s">
        <v>1561</v>
      </c>
      <c r="I93" s="108" t="s">
        <v>286</v>
      </c>
      <c r="J93" t="s">
        <v>1661</v>
      </c>
      <c r="K93">
        <v>18</v>
      </c>
      <c r="L93" t="s">
        <v>284</v>
      </c>
      <c r="M93" t="s">
        <v>1567</v>
      </c>
      <c r="N93" t="s">
        <v>1546</v>
      </c>
      <c r="O93" t="s">
        <v>1561</v>
      </c>
      <c r="P93" t="s">
        <v>1547</v>
      </c>
      <c r="Q93" t="s">
        <v>1548</v>
      </c>
      <c r="R93" t="s">
        <v>1547</v>
      </c>
      <c r="S93">
        <v>87</v>
      </c>
    </row>
    <row r="94" spans="1:19">
      <c r="A94" t="s">
        <v>284</v>
      </c>
      <c r="B94" t="s">
        <v>1165</v>
      </c>
      <c r="C94" t="s">
        <v>1165</v>
      </c>
      <c r="D94" t="s">
        <v>1559</v>
      </c>
      <c r="E94"/>
      <c r="F94"/>
      <c r="G94"/>
      <c r="H94" t="s">
        <v>1561</v>
      </c>
      <c r="I94" s="108" t="s">
        <v>286</v>
      </c>
      <c r="J94" t="s">
        <v>1661</v>
      </c>
      <c r="K94">
        <v>19</v>
      </c>
      <c r="L94" t="s">
        <v>284</v>
      </c>
      <c r="M94" t="s">
        <v>1165</v>
      </c>
      <c r="N94" t="s">
        <v>1546</v>
      </c>
      <c r="O94" t="s">
        <v>1561</v>
      </c>
      <c r="P94" t="s">
        <v>1547</v>
      </c>
      <c r="Q94" t="s">
        <v>1548</v>
      </c>
      <c r="R94" t="s">
        <v>1547</v>
      </c>
      <c r="S94">
        <v>88</v>
      </c>
    </row>
    <row r="95" spans="1:19">
      <c r="A95" t="s">
        <v>284</v>
      </c>
      <c r="B95" t="s">
        <v>1232</v>
      </c>
      <c r="C95" t="s">
        <v>1232</v>
      </c>
      <c r="D95" t="s">
        <v>1559</v>
      </c>
      <c r="E95"/>
      <c r="F95"/>
      <c r="G95"/>
      <c r="H95" t="s">
        <v>1561</v>
      </c>
      <c r="I95" s="108" t="s">
        <v>286</v>
      </c>
      <c r="J95" t="s">
        <v>1661</v>
      </c>
      <c r="K95">
        <v>20</v>
      </c>
      <c r="L95" t="s">
        <v>284</v>
      </c>
      <c r="M95" t="s">
        <v>1232</v>
      </c>
      <c r="N95" t="s">
        <v>1546</v>
      </c>
      <c r="O95" t="s">
        <v>1561</v>
      </c>
      <c r="P95" t="s">
        <v>1547</v>
      </c>
      <c r="Q95" t="s">
        <v>1548</v>
      </c>
      <c r="R95" t="s">
        <v>1547</v>
      </c>
      <c r="S95">
        <v>89</v>
      </c>
    </row>
    <row r="96" spans="1:19">
      <c r="A96" t="s">
        <v>284</v>
      </c>
      <c r="B96" t="s">
        <v>1573</v>
      </c>
      <c r="C96" t="s">
        <v>1573</v>
      </c>
      <c r="D96" t="s">
        <v>1559</v>
      </c>
      <c r="E96"/>
      <c r="F96"/>
      <c r="G96"/>
      <c r="H96" t="s">
        <v>1561</v>
      </c>
      <c r="I96" s="108" t="s">
        <v>286</v>
      </c>
      <c r="J96" t="s">
        <v>1661</v>
      </c>
      <c r="K96">
        <v>21</v>
      </c>
      <c r="L96" t="s">
        <v>284</v>
      </c>
      <c r="M96" t="s">
        <v>1573</v>
      </c>
      <c r="N96" t="s">
        <v>1546</v>
      </c>
      <c r="O96" t="s">
        <v>1561</v>
      </c>
      <c r="P96" t="s">
        <v>1547</v>
      </c>
      <c r="Q96" t="s">
        <v>1548</v>
      </c>
      <c r="R96" t="s">
        <v>1547</v>
      </c>
      <c r="S96">
        <v>90</v>
      </c>
    </row>
    <row r="97" spans="1:19">
      <c r="A97" t="s">
        <v>284</v>
      </c>
      <c r="B97" t="s">
        <v>1574</v>
      </c>
      <c r="C97" t="s">
        <v>1574</v>
      </c>
      <c r="D97" t="s">
        <v>1559</v>
      </c>
      <c r="E97"/>
      <c r="F97"/>
      <c r="G97"/>
      <c r="H97" t="s">
        <v>1561</v>
      </c>
      <c r="I97" s="108" t="s">
        <v>286</v>
      </c>
      <c r="J97" t="s">
        <v>1661</v>
      </c>
      <c r="K97">
        <v>22</v>
      </c>
      <c r="L97" t="s">
        <v>284</v>
      </c>
      <c r="M97" t="s">
        <v>1574</v>
      </c>
      <c r="N97" t="s">
        <v>1546</v>
      </c>
      <c r="O97" t="s">
        <v>1561</v>
      </c>
      <c r="P97" t="s">
        <v>1547</v>
      </c>
      <c r="Q97" t="s">
        <v>1548</v>
      </c>
      <c r="R97" t="s">
        <v>1547</v>
      </c>
      <c r="S97">
        <v>91</v>
      </c>
    </row>
    <row r="98" spans="1:19">
      <c r="A98" t="s">
        <v>284</v>
      </c>
      <c r="B98" t="s">
        <v>1575</v>
      </c>
      <c r="C98" t="s">
        <v>1575</v>
      </c>
      <c r="D98"/>
      <c r="E98"/>
      <c r="F98"/>
      <c r="G98"/>
      <c r="H98" t="s">
        <v>284</v>
      </c>
      <c r="I98" s="108" t="s">
        <v>286</v>
      </c>
      <c r="J98" t="s">
        <v>1661</v>
      </c>
      <c r="K98">
        <v>23</v>
      </c>
      <c r="L98" t="s">
        <v>284</v>
      </c>
      <c r="M98" t="s">
        <v>1575</v>
      </c>
      <c r="N98" t="s">
        <v>1546</v>
      </c>
      <c r="O98" t="s">
        <v>284</v>
      </c>
      <c r="P98" t="s">
        <v>1547</v>
      </c>
      <c r="Q98" t="s">
        <v>1548</v>
      </c>
      <c r="R98" t="s">
        <v>1547</v>
      </c>
      <c r="S98">
        <v>92</v>
      </c>
    </row>
    <row r="99" spans="1:19">
      <c r="A99" t="s">
        <v>284</v>
      </c>
      <c r="B99" t="s">
        <v>1576</v>
      </c>
      <c r="C99" t="s">
        <v>1576</v>
      </c>
      <c r="D99" t="s">
        <v>1575</v>
      </c>
      <c r="E99"/>
      <c r="F99"/>
      <c r="G99"/>
      <c r="H99" t="s">
        <v>1577</v>
      </c>
      <c r="I99" s="108" t="s">
        <v>286</v>
      </c>
      <c r="J99" t="s">
        <v>1661</v>
      </c>
      <c r="K99">
        <v>24</v>
      </c>
      <c r="L99" t="s">
        <v>284</v>
      </c>
      <c r="M99" t="s">
        <v>1576</v>
      </c>
      <c r="N99" t="s">
        <v>1546</v>
      </c>
      <c r="O99" t="s">
        <v>1578</v>
      </c>
      <c r="P99" t="s">
        <v>1547</v>
      </c>
      <c r="Q99" t="s">
        <v>1548</v>
      </c>
      <c r="R99" t="s">
        <v>1547</v>
      </c>
      <c r="S99">
        <v>93</v>
      </c>
    </row>
    <row r="100" spans="1:19">
      <c r="A100" t="s">
        <v>284</v>
      </c>
      <c r="B100" t="s">
        <v>1579</v>
      </c>
      <c r="C100" t="s">
        <v>1579</v>
      </c>
      <c r="D100" t="s">
        <v>1576</v>
      </c>
      <c r="E100"/>
      <c r="F100"/>
      <c r="G100"/>
      <c r="H100" t="s">
        <v>1580</v>
      </c>
      <c r="I100" s="108" t="s">
        <v>286</v>
      </c>
      <c r="J100" t="s">
        <v>1661</v>
      </c>
      <c r="K100">
        <v>25</v>
      </c>
      <c r="L100" t="s">
        <v>284</v>
      </c>
      <c r="M100" t="s">
        <v>1579</v>
      </c>
      <c r="N100" t="s">
        <v>1546</v>
      </c>
      <c r="O100" t="s">
        <v>1581</v>
      </c>
      <c r="P100" t="s">
        <v>1547</v>
      </c>
      <c r="Q100" t="s">
        <v>1548</v>
      </c>
      <c r="R100" t="s">
        <v>1547</v>
      </c>
      <c r="S100">
        <v>94</v>
      </c>
    </row>
    <row r="101" spans="1:19">
      <c r="A101" t="s">
        <v>284</v>
      </c>
      <c r="B101" t="s">
        <v>1582</v>
      </c>
      <c r="C101" t="s">
        <v>1582</v>
      </c>
      <c r="D101" t="s">
        <v>1579</v>
      </c>
      <c r="E101"/>
      <c r="F101"/>
      <c r="G101"/>
      <c r="H101" t="s">
        <v>1583</v>
      </c>
      <c r="I101" s="108" t="s">
        <v>286</v>
      </c>
      <c r="J101" t="s">
        <v>1661</v>
      </c>
      <c r="K101">
        <v>26</v>
      </c>
      <c r="L101" t="s">
        <v>284</v>
      </c>
      <c r="M101" t="s">
        <v>1582</v>
      </c>
      <c r="N101" t="s">
        <v>1546</v>
      </c>
      <c r="O101" t="s">
        <v>1584</v>
      </c>
      <c r="P101" t="s">
        <v>1547</v>
      </c>
      <c r="Q101" t="s">
        <v>1548</v>
      </c>
      <c r="R101" t="s">
        <v>1547</v>
      </c>
      <c r="S101">
        <v>95</v>
      </c>
    </row>
    <row r="102" spans="1:19">
      <c r="A102" t="s">
        <v>284</v>
      </c>
      <c r="B102" t="s">
        <v>1585</v>
      </c>
      <c r="C102" t="s">
        <v>1585</v>
      </c>
      <c r="D102" t="s">
        <v>1582</v>
      </c>
      <c r="E102"/>
      <c r="F102"/>
      <c r="G102"/>
      <c r="H102" t="s">
        <v>1586</v>
      </c>
      <c r="I102" s="108" t="s">
        <v>286</v>
      </c>
      <c r="J102" t="s">
        <v>1661</v>
      </c>
      <c r="K102">
        <v>27</v>
      </c>
      <c r="L102" t="s">
        <v>284</v>
      </c>
      <c r="M102" t="s">
        <v>1585</v>
      </c>
      <c r="N102" t="s">
        <v>1546</v>
      </c>
      <c r="O102" t="s">
        <v>1587</v>
      </c>
      <c r="P102" t="s">
        <v>1547</v>
      </c>
      <c r="Q102" t="s">
        <v>1548</v>
      </c>
      <c r="R102" t="s">
        <v>1547</v>
      </c>
      <c r="S102">
        <v>96</v>
      </c>
    </row>
    <row r="103" spans="1:19">
      <c r="A103" t="s">
        <v>284</v>
      </c>
      <c r="B103" t="s">
        <v>1588</v>
      </c>
      <c r="C103" t="s">
        <v>1588</v>
      </c>
      <c r="D103" t="s">
        <v>1582</v>
      </c>
      <c r="E103"/>
      <c r="F103"/>
      <c r="G103"/>
      <c r="H103" t="s">
        <v>1586</v>
      </c>
      <c r="I103" s="108" t="s">
        <v>286</v>
      </c>
      <c r="J103" t="s">
        <v>1661</v>
      </c>
      <c r="K103">
        <v>28</v>
      </c>
      <c r="L103" t="s">
        <v>284</v>
      </c>
      <c r="M103" t="s">
        <v>1588</v>
      </c>
      <c r="N103" t="s">
        <v>1546</v>
      </c>
      <c r="O103" t="s">
        <v>1587</v>
      </c>
      <c r="P103" t="s">
        <v>1547</v>
      </c>
      <c r="Q103" t="s">
        <v>1548</v>
      </c>
      <c r="R103" t="s">
        <v>1547</v>
      </c>
      <c r="S103">
        <v>97</v>
      </c>
    </row>
    <row r="104" spans="1:19">
      <c r="A104" t="s">
        <v>284</v>
      </c>
      <c r="B104" t="s">
        <v>1589</v>
      </c>
      <c r="C104" t="s">
        <v>1589</v>
      </c>
      <c r="D104" t="s">
        <v>1579</v>
      </c>
      <c r="E104"/>
      <c r="F104"/>
      <c r="G104"/>
      <c r="H104" t="s">
        <v>1583</v>
      </c>
      <c r="I104" s="108" t="s">
        <v>286</v>
      </c>
      <c r="J104" t="s">
        <v>1661</v>
      </c>
      <c r="K104">
        <v>29</v>
      </c>
      <c r="L104" t="s">
        <v>284</v>
      </c>
      <c r="M104" t="s">
        <v>1589</v>
      </c>
      <c r="N104" t="s">
        <v>1546</v>
      </c>
      <c r="O104" t="s">
        <v>1584</v>
      </c>
      <c r="P104" t="s">
        <v>1547</v>
      </c>
      <c r="Q104" t="s">
        <v>1548</v>
      </c>
      <c r="R104" t="s">
        <v>1547</v>
      </c>
      <c r="S104">
        <v>98</v>
      </c>
    </row>
    <row r="105" spans="1:19">
      <c r="A105" t="s">
        <v>284</v>
      </c>
      <c r="B105" t="s">
        <v>1590</v>
      </c>
      <c r="C105" t="s">
        <v>1590</v>
      </c>
      <c r="D105" t="s">
        <v>1589</v>
      </c>
      <c r="E105"/>
      <c r="F105"/>
      <c r="G105"/>
      <c r="H105" t="s">
        <v>1591</v>
      </c>
      <c r="I105" s="108" t="s">
        <v>286</v>
      </c>
      <c r="J105" t="s">
        <v>1661</v>
      </c>
      <c r="K105">
        <v>30</v>
      </c>
      <c r="L105" t="s">
        <v>284</v>
      </c>
      <c r="M105" t="s">
        <v>1590</v>
      </c>
      <c r="N105" t="s">
        <v>1546</v>
      </c>
      <c r="O105" t="s">
        <v>1592</v>
      </c>
      <c r="P105" t="s">
        <v>1547</v>
      </c>
      <c r="Q105" t="s">
        <v>1548</v>
      </c>
      <c r="R105" t="s">
        <v>1547</v>
      </c>
      <c r="S105">
        <v>99</v>
      </c>
    </row>
    <row r="106" spans="1:19">
      <c r="A106" t="s">
        <v>284</v>
      </c>
      <c r="B106" t="s">
        <v>1593</v>
      </c>
      <c r="C106" t="s">
        <v>1593</v>
      </c>
      <c r="D106" t="s">
        <v>1589</v>
      </c>
      <c r="E106"/>
      <c r="F106"/>
      <c r="G106"/>
      <c r="H106" t="s">
        <v>1591</v>
      </c>
      <c r="I106" s="108" t="s">
        <v>286</v>
      </c>
      <c r="J106" t="s">
        <v>1661</v>
      </c>
      <c r="K106">
        <v>31</v>
      </c>
      <c r="L106" t="s">
        <v>284</v>
      </c>
      <c r="M106" t="s">
        <v>1594</v>
      </c>
      <c r="N106" t="s">
        <v>1546</v>
      </c>
      <c r="O106" t="s">
        <v>1592</v>
      </c>
      <c r="P106" t="s">
        <v>1547</v>
      </c>
      <c r="Q106" t="s">
        <v>1548</v>
      </c>
      <c r="R106" t="s">
        <v>1547</v>
      </c>
      <c r="S106">
        <v>100</v>
      </c>
    </row>
    <row r="107" spans="1:19">
      <c r="A107" t="s">
        <v>284</v>
      </c>
      <c r="B107" t="s">
        <v>1595</v>
      </c>
      <c r="C107" t="s">
        <v>1595</v>
      </c>
      <c r="D107" t="s">
        <v>1576</v>
      </c>
      <c r="E107"/>
      <c r="F107"/>
      <c r="G107"/>
      <c r="H107" t="s">
        <v>1580</v>
      </c>
      <c r="I107" s="108" t="s">
        <v>286</v>
      </c>
      <c r="J107" t="s">
        <v>1661</v>
      </c>
      <c r="K107">
        <v>32</v>
      </c>
      <c r="L107" t="s">
        <v>284</v>
      </c>
      <c r="M107" t="s">
        <v>1595</v>
      </c>
      <c r="N107" t="s">
        <v>1546</v>
      </c>
      <c r="O107" t="s">
        <v>1581</v>
      </c>
      <c r="P107" t="s">
        <v>1547</v>
      </c>
      <c r="Q107" t="s">
        <v>1548</v>
      </c>
      <c r="R107" t="s">
        <v>1547</v>
      </c>
      <c r="S107">
        <v>101</v>
      </c>
    </row>
    <row r="108" spans="1:19">
      <c r="A108" t="s">
        <v>284</v>
      </c>
      <c r="B108" t="s">
        <v>1596</v>
      </c>
      <c r="C108" t="s">
        <v>1596</v>
      </c>
      <c r="D108" t="s">
        <v>1595</v>
      </c>
      <c r="E108"/>
      <c r="F108"/>
      <c r="G108"/>
      <c r="H108" t="s">
        <v>1597</v>
      </c>
      <c r="I108" s="108" t="s">
        <v>286</v>
      </c>
      <c r="J108" t="s">
        <v>1661</v>
      </c>
      <c r="K108">
        <v>33</v>
      </c>
      <c r="L108" t="s">
        <v>284</v>
      </c>
      <c r="M108" t="s">
        <v>1596</v>
      </c>
      <c r="N108" t="s">
        <v>1546</v>
      </c>
      <c r="O108" t="s">
        <v>1598</v>
      </c>
      <c r="P108" t="s">
        <v>1547</v>
      </c>
      <c r="Q108" t="s">
        <v>1548</v>
      </c>
      <c r="R108" t="s">
        <v>1547</v>
      </c>
      <c r="S108">
        <v>102</v>
      </c>
    </row>
    <row r="109" spans="1:19">
      <c r="A109" t="s">
        <v>284</v>
      </c>
      <c r="B109" t="s">
        <v>1599</v>
      </c>
      <c r="C109" t="s">
        <v>1599</v>
      </c>
      <c r="D109" t="s">
        <v>1596</v>
      </c>
      <c r="E109"/>
      <c r="F109"/>
      <c r="G109"/>
      <c r="H109" t="s">
        <v>1600</v>
      </c>
      <c r="I109" s="108" t="s">
        <v>286</v>
      </c>
      <c r="J109" t="s">
        <v>1661</v>
      </c>
      <c r="K109">
        <v>34</v>
      </c>
      <c r="L109" t="s">
        <v>284</v>
      </c>
      <c r="M109" t="s">
        <v>1599</v>
      </c>
      <c r="N109" t="s">
        <v>1546</v>
      </c>
      <c r="O109" t="s">
        <v>1601</v>
      </c>
      <c r="P109" t="s">
        <v>1547</v>
      </c>
      <c r="Q109" t="s">
        <v>1548</v>
      </c>
      <c r="R109" t="s">
        <v>1547</v>
      </c>
      <c r="S109">
        <v>103</v>
      </c>
    </row>
    <row r="110" spans="1:19">
      <c r="A110" t="s">
        <v>284</v>
      </c>
      <c r="B110" t="s">
        <v>1602</v>
      </c>
      <c r="C110" t="s">
        <v>1602</v>
      </c>
      <c r="D110" t="s">
        <v>1596</v>
      </c>
      <c r="E110"/>
      <c r="F110"/>
      <c r="G110"/>
      <c r="H110" t="s">
        <v>1600</v>
      </c>
      <c r="I110" s="108" t="s">
        <v>286</v>
      </c>
      <c r="J110" t="s">
        <v>1661</v>
      </c>
      <c r="K110">
        <v>35</v>
      </c>
      <c r="L110" t="s">
        <v>284</v>
      </c>
      <c r="M110" t="s">
        <v>1602</v>
      </c>
      <c r="N110" t="s">
        <v>1546</v>
      </c>
      <c r="O110" t="s">
        <v>1601</v>
      </c>
      <c r="P110" t="s">
        <v>1547</v>
      </c>
      <c r="Q110" t="s">
        <v>1548</v>
      </c>
      <c r="R110" t="s">
        <v>1547</v>
      </c>
      <c r="S110">
        <v>104</v>
      </c>
    </row>
    <row r="111" spans="1:19">
      <c r="A111" t="s">
        <v>284</v>
      </c>
      <c r="B111" t="s">
        <v>1603</v>
      </c>
      <c r="C111" t="s">
        <v>1603</v>
      </c>
      <c r="D111" t="s">
        <v>1595</v>
      </c>
      <c r="E111"/>
      <c r="F111"/>
      <c r="G111"/>
      <c r="H111" t="s">
        <v>1597</v>
      </c>
      <c r="I111" s="108" t="s">
        <v>286</v>
      </c>
      <c r="J111" t="s">
        <v>1661</v>
      </c>
      <c r="K111">
        <v>36</v>
      </c>
      <c r="L111" t="s">
        <v>284</v>
      </c>
      <c r="M111" t="s">
        <v>1603</v>
      </c>
      <c r="N111" t="s">
        <v>1546</v>
      </c>
      <c r="O111" t="s">
        <v>1598</v>
      </c>
      <c r="P111" t="s">
        <v>1547</v>
      </c>
      <c r="Q111" t="s">
        <v>1548</v>
      </c>
      <c r="R111" t="s">
        <v>1547</v>
      </c>
      <c r="S111">
        <v>105</v>
      </c>
    </row>
    <row r="112" spans="1:19">
      <c r="A112" t="s">
        <v>284</v>
      </c>
      <c r="B112" t="s">
        <v>1604</v>
      </c>
      <c r="C112" t="s">
        <v>1604</v>
      </c>
      <c r="D112" t="s">
        <v>1595</v>
      </c>
      <c r="E112"/>
      <c r="F112"/>
      <c r="G112"/>
      <c r="H112" t="s">
        <v>1597</v>
      </c>
      <c r="I112" s="108" t="s">
        <v>286</v>
      </c>
      <c r="J112" t="s">
        <v>1661</v>
      </c>
      <c r="K112">
        <v>37</v>
      </c>
      <c r="L112" t="s">
        <v>284</v>
      </c>
      <c r="M112" t="s">
        <v>1604</v>
      </c>
      <c r="N112" t="s">
        <v>1546</v>
      </c>
      <c r="O112" t="s">
        <v>1598</v>
      </c>
      <c r="P112" t="s">
        <v>1547</v>
      </c>
      <c r="Q112" t="s">
        <v>1548</v>
      </c>
      <c r="R112" t="s">
        <v>1547</v>
      </c>
      <c r="S112">
        <v>106</v>
      </c>
    </row>
    <row r="113" spans="1:19">
      <c r="A113" t="s">
        <v>284</v>
      </c>
      <c r="B113" t="s">
        <v>1605</v>
      </c>
      <c r="C113" t="s">
        <v>1605</v>
      </c>
      <c r="D113" t="s">
        <v>1604</v>
      </c>
      <c r="E113"/>
      <c r="F113"/>
      <c r="G113"/>
      <c r="H113" t="s">
        <v>1606</v>
      </c>
      <c r="I113" s="108" t="s">
        <v>286</v>
      </c>
      <c r="J113" t="s">
        <v>1661</v>
      </c>
      <c r="K113">
        <v>38</v>
      </c>
      <c r="L113" t="s">
        <v>284</v>
      </c>
      <c r="M113" t="s">
        <v>1605</v>
      </c>
      <c r="N113" t="s">
        <v>1546</v>
      </c>
      <c r="O113" t="s">
        <v>1607</v>
      </c>
      <c r="P113" t="s">
        <v>1547</v>
      </c>
      <c r="Q113" t="s">
        <v>1548</v>
      </c>
      <c r="R113" t="s">
        <v>1547</v>
      </c>
      <c r="S113">
        <v>107</v>
      </c>
    </row>
    <row r="114" spans="1:19">
      <c r="A114" t="s">
        <v>284</v>
      </c>
      <c r="B114" t="s">
        <v>1608</v>
      </c>
      <c r="C114" t="s">
        <v>1608</v>
      </c>
      <c r="D114" t="s">
        <v>1604</v>
      </c>
      <c r="E114"/>
      <c r="F114"/>
      <c r="G114"/>
      <c r="H114" t="s">
        <v>1606</v>
      </c>
      <c r="I114" s="108" t="s">
        <v>286</v>
      </c>
      <c r="J114" t="s">
        <v>1661</v>
      </c>
      <c r="K114">
        <v>39</v>
      </c>
      <c r="L114" t="s">
        <v>284</v>
      </c>
      <c r="M114" t="s">
        <v>1608</v>
      </c>
      <c r="N114" t="s">
        <v>1546</v>
      </c>
      <c r="O114" t="s">
        <v>1607</v>
      </c>
      <c r="P114" t="s">
        <v>1547</v>
      </c>
      <c r="Q114" t="s">
        <v>1548</v>
      </c>
      <c r="R114" t="s">
        <v>1547</v>
      </c>
      <c r="S114">
        <v>108</v>
      </c>
    </row>
    <row r="115" spans="1:19">
      <c r="A115" t="s">
        <v>284</v>
      </c>
      <c r="B115" t="s">
        <v>1609</v>
      </c>
      <c r="C115" t="s">
        <v>1609</v>
      </c>
      <c r="D115" t="s">
        <v>1595</v>
      </c>
      <c r="E115"/>
      <c r="F115"/>
      <c r="G115"/>
      <c r="H115" t="s">
        <v>1597</v>
      </c>
      <c r="I115" s="108" t="s">
        <v>286</v>
      </c>
      <c r="J115" t="s">
        <v>1661</v>
      </c>
      <c r="K115">
        <v>40</v>
      </c>
      <c r="L115" t="s">
        <v>284</v>
      </c>
      <c r="M115" t="s">
        <v>1609</v>
      </c>
      <c r="N115" t="s">
        <v>1546</v>
      </c>
      <c r="O115" t="s">
        <v>1598</v>
      </c>
      <c r="P115" t="s">
        <v>1547</v>
      </c>
      <c r="Q115" t="s">
        <v>1548</v>
      </c>
      <c r="R115" t="s">
        <v>1547</v>
      </c>
      <c r="S115">
        <v>109</v>
      </c>
    </row>
    <row r="116" spans="1:19">
      <c r="A116" t="s">
        <v>284</v>
      </c>
      <c r="B116" t="s">
        <v>1610</v>
      </c>
      <c r="C116" t="s">
        <v>1610</v>
      </c>
      <c r="D116" t="s">
        <v>1576</v>
      </c>
      <c r="E116"/>
      <c r="F116"/>
      <c r="G116"/>
      <c r="H116" t="s">
        <v>1580</v>
      </c>
      <c r="I116" s="108" t="s">
        <v>286</v>
      </c>
      <c r="J116" t="s">
        <v>1661</v>
      </c>
      <c r="K116">
        <v>41</v>
      </c>
      <c r="L116" t="s">
        <v>284</v>
      </c>
      <c r="M116" t="s">
        <v>1610</v>
      </c>
      <c r="N116" t="s">
        <v>1546</v>
      </c>
      <c r="O116" t="s">
        <v>1581</v>
      </c>
      <c r="P116" t="s">
        <v>1547</v>
      </c>
      <c r="Q116" t="s">
        <v>1548</v>
      </c>
      <c r="R116" t="s">
        <v>1547</v>
      </c>
      <c r="S116">
        <v>110</v>
      </c>
    </row>
    <row r="117" spans="1:19">
      <c r="A117" t="s">
        <v>284</v>
      </c>
      <c r="B117" t="s">
        <v>1611</v>
      </c>
      <c r="C117" t="s">
        <v>1611</v>
      </c>
      <c r="D117" t="s">
        <v>1610</v>
      </c>
      <c r="E117"/>
      <c r="F117"/>
      <c r="G117"/>
      <c r="H117" t="s">
        <v>1612</v>
      </c>
      <c r="I117" s="108" t="s">
        <v>286</v>
      </c>
      <c r="J117" t="s">
        <v>1661</v>
      </c>
      <c r="K117">
        <v>42</v>
      </c>
      <c r="L117" t="s">
        <v>284</v>
      </c>
      <c r="M117" t="s">
        <v>1611</v>
      </c>
      <c r="N117" t="s">
        <v>1546</v>
      </c>
      <c r="O117" t="s">
        <v>1613</v>
      </c>
      <c r="P117" t="s">
        <v>1547</v>
      </c>
      <c r="Q117" t="s">
        <v>1548</v>
      </c>
      <c r="R117" t="s">
        <v>1547</v>
      </c>
      <c r="S117">
        <v>111</v>
      </c>
    </row>
    <row r="118" spans="1:19">
      <c r="A118" t="s">
        <v>284</v>
      </c>
      <c r="B118" t="s">
        <v>1614</v>
      </c>
      <c r="C118" t="s">
        <v>1614</v>
      </c>
      <c r="D118" t="s">
        <v>1611</v>
      </c>
      <c r="E118"/>
      <c r="F118"/>
      <c r="G118"/>
      <c r="H118" t="s">
        <v>1615</v>
      </c>
      <c r="I118" s="108" t="s">
        <v>286</v>
      </c>
      <c r="J118" t="s">
        <v>1661</v>
      </c>
      <c r="K118">
        <v>43</v>
      </c>
      <c r="L118" t="s">
        <v>284</v>
      </c>
      <c r="M118" t="s">
        <v>1614</v>
      </c>
      <c r="N118" t="s">
        <v>1546</v>
      </c>
      <c r="O118" t="s">
        <v>1616</v>
      </c>
      <c r="P118" t="s">
        <v>1547</v>
      </c>
      <c r="Q118" t="s">
        <v>1548</v>
      </c>
      <c r="R118" t="s">
        <v>1547</v>
      </c>
      <c r="S118">
        <v>112</v>
      </c>
    </row>
    <row r="119" spans="1:19">
      <c r="A119" t="s">
        <v>284</v>
      </c>
      <c r="B119" t="s">
        <v>1617</v>
      </c>
      <c r="C119" t="s">
        <v>1617</v>
      </c>
      <c r="D119" t="s">
        <v>1611</v>
      </c>
      <c r="E119"/>
      <c r="F119"/>
      <c r="G119"/>
      <c r="H119" t="s">
        <v>1615</v>
      </c>
      <c r="I119" s="108" t="s">
        <v>286</v>
      </c>
      <c r="J119" t="s">
        <v>1661</v>
      </c>
      <c r="K119">
        <v>44</v>
      </c>
      <c r="L119" t="s">
        <v>284</v>
      </c>
      <c r="M119" t="s">
        <v>1617</v>
      </c>
      <c r="N119" t="s">
        <v>1546</v>
      </c>
      <c r="O119" t="s">
        <v>1616</v>
      </c>
      <c r="P119" t="s">
        <v>1547</v>
      </c>
      <c r="Q119" t="s">
        <v>1548</v>
      </c>
      <c r="R119" t="s">
        <v>1547</v>
      </c>
      <c r="S119">
        <v>113</v>
      </c>
    </row>
    <row r="120" spans="1:19">
      <c r="A120" t="s">
        <v>284</v>
      </c>
      <c r="B120" t="s">
        <v>1618</v>
      </c>
      <c r="C120" t="s">
        <v>1618</v>
      </c>
      <c r="D120" t="s">
        <v>1611</v>
      </c>
      <c r="E120"/>
      <c r="F120"/>
      <c r="G120"/>
      <c r="H120" t="s">
        <v>1615</v>
      </c>
      <c r="I120" s="108" t="s">
        <v>286</v>
      </c>
      <c r="J120" t="s">
        <v>1661</v>
      </c>
      <c r="K120">
        <v>45</v>
      </c>
      <c r="L120" t="s">
        <v>284</v>
      </c>
      <c r="M120" t="s">
        <v>1618</v>
      </c>
      <c r="N120" t="s">
        <v>1546</v>
      </c>
      <c r="O120" t="s">
        <v>1616</v>
      </c>
      <c r="P120" t="s">
        <v>1547</v>
      </c>
      <c r="Q120" t="s">
        <v>1548</v>
      </c>
      <c r="R120" t="s">
        <v>1547</v>
      </c>
      <c r="S120">
        <v>114</v>
      </c>
    </row>
    <row r="121" spans="1:19">
      <c r="A121" t="s">
        <v>284</v>
      </c>
      <c r="B121" t="s">
        <v>1619</v>
      </c>
      <c r="C121" t="s">
        <v>1619</v>
      </c>
      <c r="D121" t="s">
        <v>1611</v>
      </c>
      <c r="E121"/>
      <c r="F121"/>
      <c r="G121"/>
      <c r="H121" t="s">
        <v>1615</v>
      </c>
      <c r="I121" s="108" t="s">
        <v>286</v>
      </c>
      <c r="J121" t="s">
        <v>1661</v>
      </c>
      <c r="K121">
        <v>46</v>
      </c>
      <c r="L121" t="s">
        <v>284</v>
      </c>
      <c r="M121" t="s">
        <v>1619</v>
      </c>
      <c r="N121" t="s">
        <v>1546</v>
      </c>
      <c r="O121" t="s">
        <v>1616</v>
      </c>
      <c r="P121" t="s">
        <v>1547</v>
      </c>
      <c r="Q121" t="s">
        <v>1548</v>
      </c>
      <c r="R121" t="s">
        <v>1547</v>
      </c>
      <c r="S121">
        <v>115</v>
      </c>
    </row>
    <row r="122" spans="1:19">
      <c r="A122" t="s">
        <v>284</v>
      </c>
      <c r="B122" t="s">
        <v>1620</v>
      </c>
      <c r="C122" t="s">
        <v>1620</v>
      </c>
      <c r="D122" t="s">
        <v>1610</v>
      </c>
      <c r="E122"/>
      <c r="F122"/>
      <c r="G122"/>
      <c r="H122" t="s">
        <v>1612</v>
      </c>
      <c r="I122" s="108" t="s">
        <v>286</v>
      </c>
      <c r="J122" t="s">
        <v>1661</v>
      </c>
      <c r="K122">
        <v>47</v>
      </c>
      <c r="L122" t="s">
        <v>284</v>
      </c>
      <c r="M122" t="s">
        <v>1620</v>
      </c>
      <c r="N122" t="s">
        <v>1546</v>
      </c>
      <c r="O122" t="s">
        <v>1613</v>
      </c>
      <c r="P122" t="s">
        <v>1547</v>
      </c>
      <c r="Q122" t="s">
        <v>1548</v>
      </c>
      <c r="R122" t="s">
        <v>1547</v>
      </c>
      <c r="S122">
        <v>116</v>
      </c>
    </row>
    <row r="123" spans="1:19">
      <c r="A123" t="s">
        <v>284</v>
      </c>
      <c r="B123" t="s">
        <v>1621</v>
      </c>
      <c r="C123" t="s">
        <v>1621</v>
      </c>
      <c r="D123" t="s">
        <v>1620</v>
      </c>
      <c r="E123"/>
      <c r="F123"/>
      <c r="G123"/>
      <c r="H123" t="s">
        <v>1622</v>
      </c>
      <c r="I123" s="108" t="s">
        <v>286</v>
      </c>
      <c r="J123" t="s">
        <v>1661</v>
      </c>
      <c r="K123">
        <v>48</v>
      </c>
      <c r="L123" t="s">
        <v>284</v>
      </c>
      <c r="M123" t="s">
        <v>1621</v>
      </c>
      <c r="N123" t="s">
        <v>1546</v>
      </c>
      <c r="O123" t="s">
        <v>1623</v>
      </c>
      <c r="P123" t="s">
        <v>1547</v>
      </c>
      <c r="Q123" t="s">
        <v>1548</v>
      </c>
      <c r="R123" t="s">
        <v>1547</v>
      </c>
      <c r="S123">
        <v>117</v>
      </c>
    </row>
    <row r="124" spans="1:19">
      <c r="A124" t="s">
        <v>284</v>
      </c>
      <c r="B124" t="s">
        <v>1624</v>
      </c>
      <c r="C124" t="s">
        <v>1624</v>
      </c>
      <c r="D124" t="s">
        <v>1620</v>
      </c>
      <c r="E124"/>
      <c r="F124"/>
      <c r="G124"/>
      <c r="H124" t="s">
        <v>1622</v>
      </c>
      <c r="I124" s="108" t="s">
        <v>286</v>
      </c>
      <c r="J124" t="s">
        <v>1661</v>
      </c>
      <c r="K124">
        <v>49</v>
      </c>
      <c r="L124" t="s">
        <v>284</v>
      </c>
      <c r="M124" t="s">
        <v>1625</v>
      </c>
      <c r="N124" t="s">
        <v>1546</v>
      </c>
      <c r="O124" t="s">
        <v>1623</v>
      </c>
      <c r="P124" t="s">
        <v>1547</v>
      </c>
      <c r="Q124" t="s">
        <v>1548</v>
      </c>
      <c r="R124" t="s">
        <v>1547</v>
      </c>
      <c r="S124">
        <v>118</v>
      </c>
    </row>
    <row r="125" spans="1:19">
      <c r="A125" t="s">
        <v>284</v>
      </c>
      <c r="B125" t="s">
        <v>1626</v>
      </c>
      <c r="C125" t="s">
        <v>1626</v>
      </c>
      <c r="D125" t="s">
        <v>1610</v>
      </c>
      <c r="E125"/>
      <c r="F125"/>
      <c r="G125"/>
      <c r="H125" t="s">
        <v>1612</v>
      </c>
      <c r="I125" s="108" t="s">
        <v>286</v>
      </c>
      <c r="J125" t="s">
        <v>1661</v>
      </c>
      <c r="K125">
        <v>50</v>
      </c>
      <c r="L125" t="s">
        <v>284</v>
      </c>
      <c r="M125" t="s">
        <v>1626</v>
      </c>
      <c r="N125" t="s">
        <v>1546</v>
      </c>
      <c r="O125" t="s">
        <v>1613</v>
      </c>
      <c r="P125" t="s">
        <v>1547</v>
      </c>
      <c r="Q125" t="s">
        <v>1548</v>
      </c>
      <c r="R125" t="s">
        <v>1547</v>
      </c>
      <c r="S125">
        <v>119</v>
      </c>
    </row>
    <row r="126" spans="1:19">
      <c r="A126" t="s">
        <v>284</v>
      </c>
      <c r="B126" t="s">
        <v>1627</v>
      </c>
      <c r="C126" t="s">
        <v>1627</v>
      </c>
      <c r="D126" t="s">
        <v>1626</v>
      </c>
      <c r="E126"/>
      <c r="F126"/>
      <c r="G126"/>
      <c r="H126" t="s">
        <v>1628</v>
      </c>
      <c r="I126" s="108" t="s">
        <v>286</v>
      </c>
      <c r="J126" t="s">
        <v>1661</v>
      </c>
      <c r="K126">
        <v>51</v>
      </c>
      <c r="L126" t="s">
        <v>284</v>
      </c>
      <c r="M126" t="s">
        <v>1627</v>
      </c>
      <c r="N126" t="s">
        <v>1546</v>
      </c>
      <c r="O126" t="s">
        <v>1629</v>
      </c>
      <c r="P126" t="s">
        <v>1547</v>
      </c>
      <c r="Q126" t="s">
        <v>1548</v>
      </c>
      <c r="R126" t="s">
        <v>1547</v>
      </c>
      <c r="S126">
        <v>120</v>
      </c>
    </row>
    <row r="127" spans="1:19">
      <c r="A127" t="s">
        <v>284</v>
      </c>
      <c r="B127" t="s">
        <v>1631</v>
      </c>
      <c r="C127" t="s">
        <v>1631</v>
      </c>
      <c r="D127" t="s">
        <v>1626</v>
      </c>
      <c r="E127"/>
      <c r="F127"/>
      <c r="G127"/>
      <c r="H127" t="s">
        <v>1628</v>
      </c>
      <c r="I127" s="108" t="s">
        <v>286</v>
      </c>
      <c r="J127" t="s">
        <v>1661</v>
      </c>
      <c r="K127">
        <v>52</v>
      </c>
      <c r="L127" t="s">
        <v>284</v>
      </c>
      <c r="M127" t="s">
        <v>1632</v>
      </c>
      <c r="N127" t="s">
        <v>1546</v>
      </c>
      <c r="O127" t="s">
        <v>1629</v>
      </c>
      <c r="P127" t="s">
        <v>1547</v>
      </c>
      <c r="Q127" t="s">
        <v>1548</v>
      </c>
      <c r="R127" t="s">
        <v>1547</v>
      </c>
      <c r="S127">
        <v>121</v>
      </c>
    </row>
    <row r="128" spans="1:19">
      <c r="A128" t="s">
        <v>284</v>
      </c>
      <c r="B128" t="s">
        <v>1635</v>
      </c>
      <c r="C128" t="s">
        <v>1635</v>
      </c>
      <c r="D128" t="s">
        <v>1610</v>
      </c>
      <c r="E128"/>
      <c r="F128"/>
      <c r="G128"/>
      <c r="H128" t="s">
        <v>1612</v>
      </c>
      <c r="I128" s="108" t="s">
        <v>286</v>
      </c>
      <c r="J128" t="s">
        <v>1661</v>
      </c>
      <c r="K128">
        <v>53</v>
      </c>
      <c r="L128" t="s">
        <v>284</v>
      </c>
      <c r="M128" t="s">
        <v>1635</v>
      </c>
      <c r="N128" t="s">
        <v>1546</v>
      </c>
      <c r="O128" t="s">
        <v>1613</v>
      </c>
      <c r="P128" t="s">
        <v>1547</v>
      </c>
      <c r="Q128" t="s">
        <v>1548</v>
      </c>
      <c r="R128" t="s">
        <v>1547</v>
      </c>
      <c r="S128">
        <v>122</v>
      </c>
    </row>
    <row r="129" spans="1:19">
      <c r="A129" t="s">
        <v>284</v>
      </c>
      <c r="B129" t="s">
        <v>1634</v>
      </c>
      <c r="C129" t="s">
        <v>1634</v>
      </c>
      <c r="D129" t="s">
        <v>1635</v>
      </c>
      <c r="E129"/>
      <c r="F129"/>
      <c r="G129"/>
      <c r="H129" t="s">
        <v>1636</v>
      </c>
      <c r="I129" s="108" t="s">
        <v>286</v>
      </c>
      <c r="J129" t="s">
        <v>1661</v>
      </c>
      <c r="K129">
        <v>54</v>
      </c>
      <c r="L129" t="s">
        <v>284</v>
      </c>
      <c r="M129" t="s">
        <v>1634</v>
      </c>
      <c r="N129" t="s">
        <v>1546</v>
      </c>
      <c r="O129" t="s">
        <v>1637</v>
      </c>
      <c r="P129" t="s">
        <v>1547</v>
      </c>
      <c r="Q129" t="s">
        <v>1548</v>
      </c>
      <c r="R129" t="s">
        <v>1547</v>
      </c>
      <c r="S129">
        <v>123</v>
      </c>
    </row>
    <row r="130" spans="1:19">
      <c r="A130" t="s">
        <v>284</v>
      </c>
      <c r="B130" t="s">
        <v>1638</v>
      </c>
      <c r="C130" t="s">
        <v>1638</v>
      </c>
      <c r="D130" t="s">
        <v>1635</v>
      </c>
      <c r="E130"/>
      <c r="F130"/>
      <c r="G130"/>
      <c r="H130" t="s">
        <v>1636</v>
      </c>
      <c r="I130" s="108" t="s">
        <v>286</v>
      </c>
      <c r="J130" t="s">
        <v>1661</v>
      </c>
      <c r="K130">
        <v>55</v>
      </c>
      <c r="L130" t="s">
        <v>284</v>
      </c>
      <c r="M130" t="s">
        <v>1638</v>
      </c>
      <c r="N130" t="s">
        <v>1546</v>
      </c>
      <c r="O130" t="s">
        <v>1637</v>
      </c>
      <c r="P130" t="s">
        <v>1547</v>
      </c>
      <c r="Q130" t="s">
        <v>1548</v>
      </c>
      <c r="R130" t="s">
        <v>1547</v>
      </c>
      <c r="S130">
        <v>124</v>
      </c>
    </row>
    <row r="131" spans="1:19">
      <c r="A131" t="s">
        <v>284</v>
      </c>
      <c r="B131" t="s">
        <v>1639</v>
      </c>
      <c r="C131" t="s">
        <v>1639</v>
      </c>
      <c r="D131" t="s">
        <v>1635</v>
      </c>
      <c r="E131"/>
      <c r="F131"/>
      <c r="G131"/>
      <c r="H131" t="s">
        <v>1636</v>
      </c>
      <c r="I131" s="108" t="s">
        <v>286</v>
      </c>
      <c r="J131" t="s">
        <v>1661</v>
      </c>
      <c r="K131">
        <v>56</v>
      </c>
      <c r="L131" t="s">
        <v>284</v>
      </c>
      <c r="M131" t="s">
        <v>1639</v>
      </c>
      <c r="N131" t="s">
        <v>1546</v>
      </c>
      <c r="O131" t="s">
        <v>1637</v>
      </c>
      <c r="P131" t="s">
        <v>1547</v>
      </c>
      <c r="Q131" t="s">
        <v>1548</v>
      </c>
      <c r="R131" t="s">
        <v>1547</v>
      </c>
      <c r="S131">
        <v>125</v>
      </c>
    </row>
    <row r="132" spans="1:19">
      <c r="A132" t="s">
        <v>284</v>
      </c>
      <c r="B132" t="s">
        <v>1640</v>
      </c>
      <c r="C132" t="s">
        <v>1640</v>
      </c>
      <c r="D132" t="s">
        <v>1610</v>
      </c>
      <c r="E132"/>
      <c r="F132"/>
      <c r="G132"/>
      <c r="H132" t="s">
        <v>1612</v>
      </c>
      <c r="I132" s="108" t="s">
        <v>286</v>
      </c>
      <c r="J132" t="s">
        <v>1661</v>
      </c>
      <c r="K132">
        <v>57</v>
      </c>
      <c r="L132" t="s">
        <v>284</v>
      </c>
      <c r="M132" t="s">
        <v>1640</v>
      </c>
      <c r="N132" t="s">
        <v>1546</v>
      </c>
      <c r="O132" t="s">
        <v>1613</v>
      </c>
      <c r="P132" t="s">
        <v>1547</v>
      </c>
      <c r="Q132" t="s">
        <v>1548</v>
      </c>
      <c r="R132" t="s">
        <v>1547</v>
      </c>
      <c r="S132">
        <v>126</v>
      </c>
    </row>
    <row r="133" spans="1:19">
      <c r="A133" t="s">
        <v>284</v>
      </c>
      <c r="B133" t="s">
        <v>1641</v>
      </c>
      <c r="C133" t="s">
        <v>1641</v>
      </c>
      <c r="D133" t="s">
        <v>1640</v>
      </c>
      <c r="E133"/>
      <c r="F133"/>
      <c r="G133"/>
      <c r="H133" t="s">
        <v>1642</v>
      </c>
      <c r="I133" s="108" t="s">
        <v>286</v>
      </c>
      <c r="J133" t="s">
        <v>1661</v>
      </c>
      <c r="K133">
        <v>58</v>
      </c>
      <c r="L133" t="s">
        <v>284</v>
      </c>
      <c r="M133" t="s">
        <v>1643</v>
      </c>
      <c r="N133" t="s">
        <v>1546</v>
      </c>
      <c r="O133" t="s">
        <v>1644</v>
      </c>
      <c r="P133" t="s">
        <v>1547</v>
      </c>
      <c r="Q133" t="s">
        <v>1548</v>
      </c>
      <c r="R133" t="s">
        <v>1547</v>
      </c>
      <c r="S133">
        <v>127</v>
      </c>
    </row>
    <row r="134" spans="1:19">
      <c r="A134" t="s">
        <v>284</v>
      </c>
      <c r="B134" t="s">
        <v>1645</v>
      </c>
      <c r="C134" t="s">
        <v>1645</v>
      </c>
      <c r="D134" t="s">
        <v>1640</v>
      </c>
      <c r="E134"/>
      <c r="F134"/>
      <c r="G134"/>
      <c r="H134" t="s">
        <v>1642</v>
      </c>
      <c r="I134" s="108" t="s">
        <v>286</v>
      </c>
      <c r="J134" t="s">
        <v>1661</v>
      </c>
      <c r="K134">
        <v>59</v>
      </c>
      <c r="L134" t="s">
        <v>284</v>
      </c>
      <c r="M134" t="s">
        <v>1645</v>
      </c>
      <c r="N134" t="s">
        <v>1546</v>
      </c>
      <c r="O134" t="s">
        <v>1644</v>
      </c>
      <c r="P134" t="s">
        <v>1547</v>
      </c>
      <c r="Q134" t="s">
        <v>1548</v>
      </c>
      <c r="R134" t="s">
        <v>1547</v>
      </c>
      <c r="S134">
        <v>128</v>
      </c>
    </row>
    <row r="135" spans="1:19">
      <c r="A135" t="s">
        <v>284</v>
      </c>
      <c r="B135" t="s">
        <v>1646</v>
      </c>
      <c r="C135" t="s">
        <v>1646</v>
      </c>
      <c r="D135" t="s">
        <v>1640</v>
      </c>
      <c r="E135"/>
      <c r="F135"/>
      <c r="G135"/>
      <c r="H135" t="s">
        <v>1642</v>
      </c>
      <c r="I135" s="108" t="s">
        <v>286</v>
      </c>
      <c r="J135" t="s">
        <v>1661</v>
      </c>
      <c r="K135">
        <v>60</v>
      </c>
      <c r="L135" t="s">
        <v>284</v>
      </c>
      <c r="M135" t="s">
        <v>1646</v>
      </c>
      <c r="N135" t="s">
        <v>1546</v>
      </c>
      <c r="O135" t="s">
        <v>1644</v>
      </c>
      <c r="P135" t="s">
        <v>1547</v>
      </c>
      <c r="Q135" t="s">
        <v>1548</v>
      </c>
      <c r="R135" t="s">
        <v>1547</v>
      </c>
      <c r="S135">
        <v>129</v>
      </c>
    </row>
    <row r="136" spans="1:19">
      <c r="A136" t="s">
        <v>284</v>
      </c>
      <c r="B136" t="s">
        <v>1647</v>
      </c>
      <c r="C136" t="s">
        <v>1647</v>
      </c>
      <c r="D136" t="s">
        <v>1640</v>
      </c>
      <c r="E136"/>
      <c r="F136"/>
      <c r="G136"/>
      <c r="H136" t="s">
        <v>1642</v>
      </c>
      <c r="I136" s="108" t="s">
        <v>286</v>
      </c>
      <c r="J136" t="s">
        <v>1661</v>
      </c>
      <c r="K136">
        <v>61</v>
      </c>
      <c r="L136" t="s">
        <v>284</v>
      </c>
      <c r="M136" t="s">
        <v>1647</v>
      </c>
      <c r="N136" t="s">
        <v>1546</v>
      </c>
      <c r="O136" t="s">
        <v>1644</v>
      </c>
      <c r="P136" t="s">
        <v>1547</v>
      </c>
      <c r="Q136" t="s">
        <v>1548</v>
      </c>
      <c r="R136" t="s">
        <v>1547</v>
      </c>
      <c r="S136">
        <v>130</v>
      </c>
    </row>
    <row r="137" spans="1:19">
      <c r="A137" t="s">
        <v>284</v>
      </c>
      <c r="B137" t="s">
        <v>1648</v>
      </c>
      <c r="C137" t="s">
        <v>1648</v>
      </c>
      <c r="D137" t="s">
        <v>1640</v>
      </c>
      <c r="E137"/>
      <c r="F137"/>
      <c r="G137"/>
      <c r="H137" t="s">
        <v>1642</v>
      </c>
      <c r="I137" s="108" t="s">
        <v>286</v>
      </c>
      <c r="J137" t="s">
        <v>1661</v>
      </c>
      <c r="K137">
        <v>62</v>
      </c>
      <c r="L137" t="s">
        <v>284</v>
      </c>
      <c r="M137" t="s">
        <v>1648</v>
      </c>
      <c r="N137" t="s">
        <v>1546</v>
      </c>
      <c r="O137" t="s">
        <v>1644</v>
      </c>
      <c r="P137" t="s">
        <v>1547</v>
      </c>
      <c r="Q137" t="s">
        <v>1548</v>
      </c>
      <c r="R137" t="s">
        <v>1547</v>
      </c>
      <c r="S137">
        <v>131</v>
      </c>
    </row>
    <row r="138" spans="1:19">
      <c r="A138" t="s">
        <v>284</v>
      </c>
      <c r="B138" t="s">
        <v>1649</v>
      </c>
      <c r="C138" t="s">
        <v>1649</v>
      </c>
      <c r="D138" t="s">
        <v>1640</v>
      </c>
      <c r="E138"/>
      <c r="F138"/>
      <c r="G138"/>
      <c r="H138" t="s">
        <v>1642</v>
      </c>
      <c r="I138" s="108" t="s">
        <v>286</v>
      </c>
      <c r="J138" t="s">
        <v>1661</v>
      </c>
      <c r="K138">
        <v>63</v>
      </c>
      <c r="L138" t="s">
        <v>284</v>
      </c>
      <c r="M138" t="s">
        <v>1649</v>
      </c>
      <c r="N138" t="s">
        <v>1546</v>
      </c>
      <c r="O138" t="s">
        <v>1644</v>
      </c>
      <c r="P138" t="s">
        <v>1547</v>
      </c>
      <c r="Q138" t="s">
        <v>1548</v>
      </c>
      <c r="R138" t="s">
        <v>1547</v>
      </c>
      <c r="S138">
        <v>132</v>
      </c>
    </row>
    <row r="139" spans="1:19">
      <c r="A139" t="s">
        <v>284</v>
      </c>
      <c r="B139" t="s">
        <v>1650</v>
      </c>
      <c r="C139" t="s">
        <v>1650</v>
      </c>
      <c r="D139" t="s">
        <v>1576</v>
      </c>
      <c r="E139"/>
      <c r="F139"/>
      <c r="G139"/>
      <c r="H139" t="s">
        <v>1580</v>
      </c>
      <c r="I139" s="108" t="s">
        <v>286</v>
      </c>
      <c r="J139" t="s">
        <v>1661</v>
      </c>
      <c r="K139">
        <v>64</v>
      </c>
      <c r="L139" t="s">
        <v>284</v>
      </c>
      <c r="M139" t="s">
        <v>1650</v>
      </c>
      <c r="N139" t="s">
        <v>1546</v>
      </c>
      <c r="O139" t="s">
        <v>1581</v>
      </c>
      <c r="P139" t="s">
        <v>1547</v>
      </c>
      <c r="Q139" t="s">
        <v>1548</v>
      </c>
      <c r="R139" t="s">
        <v>1547</v>
      </c>
      <c r="S139">
        <v>133</v>
      </c>
    </row>
    <row r="140" spans="1:19">
      <c r="A140" t="s">
        <v>284</v>
      </c>
      <c r="B140" t="s">
        <v>1651</v>
      </c>
      <c r="C140" t="s">
        <v>1651</v>
      </c>
      <c r="D140" t="s">
        <v>1650</v>
      </c>
      <c r="E140"/>
      <c r="F140"/>
      <c r="G140"/>
      <c r="H140" t="s">
        <v>1652</v>
      </c>
      <c r="I140" s="108" t="s">
        <v>286</v>
      </c>
      <c r="J140" t="s">
        <v>1661</v>
      </c>
      <c r="K140">
        <v>65</v>
      </c>
      <c r="L140" t="s">
        <v>284</v>
      </c>
      <c r="M140" t="s">
        <v>1651</v>
      </c>
      <c r="N140" t="s">
        <v>1546</v>
      </c>
      <c r="O140" t="s">
        <v>1653</v>
      </c>
      <c r="P140" t="s">
        <v>1547</v>
      </c>
      <c r="Q140" t="s">
        <v>1548</v>
      </c>
      <c r="R140" t="s">
        <v>1547</v>
      </c>
      <c r="S140">
        <v>134</v>
      </c>
    </row>
    <row r="141" spans="1:19">
      <c r="A141" t="s">
        <v>284</v>
      </c>
      <c r="B141" t="s">
        <v>1654</v>
      </c>
      <c r="C141" t="s">
        <v>1654</v>
      </c>
      <c r="D141" t="s">
        <v>1650</v>
      </c>
      <c r="E141"/>
      <c r="F141"/>
      <c r="G141"/>
      <c r="H141" t="s">
        <v>1652</v>
      </c>
      <c r="I141" s="108" t="s">
        <v>286</v>
      </c>
      <c r="J141" t="s">
        <v>1661</v>
      </c>
      <c r="K141">
        <v>66</v>
      </c>
      <c r="L141" t="s">
        <v>284</v>
      </c>
      <c r="M141" t="s">
        <v>1654</v>
      </c>
      <c r="N141" t="s">
        <v>1546</v>
      </c>
      <c r="O141" t="s">
        <v>1653</v>
      </c>
      <c r="P141" t="s">
        <v>1547</v>
      </c>
      <c r="Q141" t="s">
        <v>1548</v>
      </c>
      <c r="R141" t="s">
        <v>1547</v>
      </c>
      <c r="S141">
        <v>135</v>
      </c>
    </row>
    <row r="142" spans="1:19">
      <c r="A142" t="s">
        <v>284</v>
      </c>
      <c r="B142" t="s">
        <v>1655</v>
      </c>
      <c r="C142" t="s">
        <v>1655</v>
      </c>
      <c r="D142" t="s">
        <v>1650</v>
      </c>
      <c r="E142"/>
      <c r="F142"/>
      <c r="G142"/>
      <c r="H142" t="s">
        <v>1652</v>
      </c>
      <c r="I142" s="108" t="s">
        <v>286</v>
      </c>
      <c r="J142" t="s">
        <v>1661</v>
      </c>
      <c r="K142">
        <v>67</v>
      </c>
      <c r="L142" t="s">
        <v>284</v>
      </c>
      <c r="M142" t="s">
        <v>1655</v>
      </c>
      <c r="N142" t="s">
        <v>1546</v>
      </c>
      <c r="O142" t="s">
        <v>1653</v>
      </c>
      <c r="P142" t="s">
        <v>1547</v>
      </c>
      <c r="Q142" t="s">
        <v>1548</v>
      </c>
      <c r="R142" t="s">
        <v>1547</v>
      </c>
      <c r="S142">
        <v>136</v>
      </c>
    </row>
    <row r="143" spans="1:19">
      <c r="A143" t="s">
        <v>284</v>
      </c>
      <c r="B143" t="s">
        <v>1655</v>
      </c>
      <c r="C143" t="s">
        <v>1655</v>
      </c>
      <c r="D143" t="s">
        <v>1650</v>
      </c>
      <c r="E143"/>
      <c r="F143"/>
      <c r="G143"/>
      <c r="H143" t="s">
        <v>1652</v>
      </c>
      <c r="I143" s="108" t="s">
        <v>286</v>
      </c>
      <c r="J143" t="s">
        <v>1661</v>
      </c>
      <c r="K143">
        <v>68</v>
      </c>
      <c r="L143" t="s">
        <v>284</v>
      </c>
      <c r="M143" t="s">
        <v>1655</v>
      </c>
      <c r="N143" t="s">
        <v>1546</v>
      </c>
      <c r="O143" t="s">
        <v>1653</v>
      </c>
      <c r="P143" t="s">
        <v>1547</v>
      </c>
      <c r="Q143" t="s">
        <v>1548</v>
      </c>
      <c r="R143" t="s">
        <v>1547</v>
      </c>
      <c r="S143">
        <v>137</v>
      </c>
    </row>
    <row r="144" spans="1:19">
      <c r="A144" t="s">
        <v>284</v>
      </c>
      <c r="B144" t="s">
        <v>1656</v>
      </c>
      <c r="C144" t="s">
        <v>1656</v>
      </c>
      <c r="D144" t="s">
        <v>1575</v>
      </c>
      <c r="E144"/>
      <c r="F144"/>
      <c r="G144"/>
      <c r="H144" t="s">
        <v>1577</v>
      </c>
      <c r="I144" s="108" t="s">
        <v>286</v>
      </c>
      <c r="J144" t="s">
        <v>1661</v>
      </c>
      <c r="K144">
        <v>69</v>
      </c>
      <c r="L144" t="s">
        <v>284</v>
      </c>
      <c r="M144" t="s">
        <v>1656</v>
      </c>
      <c r="N144" t="s">
        <v>1546</v>
      </c>
      <c r="O144" t="s">
        <v>1578</v>
      </c>
      <c r="P144" t="s">
        <v>1547</v>
      </c>
      <c r="Q144" t="s">
        <v>1548</v>
      </c>
      <c r="R144" t="s">
        <v>1547</v>
      </c>
      <c r="S144">
        <v>138</v>
      </c>
    </row>
    <row r="145" spans="1:19">
      <c r="A145" t="s">
        <v>284</v>
      </c>
      <c r="B145" t="s">
        <v>1657</v>
      </c>
      <c r="C145" t="s">
        <v>1657</v>
      </c>
      <c r="D145" t="s">
        <v>1575</v>
      </c>
      <c r="E145"/>
      <c r="F145"/>
      <c r="G145"/>
      <c r="H145" t="s">
        <v>1577</v>
      </c>
      <c r="I145" s="108" t="s">
        <v>286</v>
      </c>
      <c r="J145" t="s">
        <v>1661</v>
      </c>
      <c r="K145">
        <v>70</v>
      </c>
      <c r="L145" t="s">
        <v>284</v>
      </c>
      <c r="M145" t="s">
        <v>1657</v>
      </c>
      <c r="N145" t="s">
        <v>1546</v>
      </c>
      <c r="O145" t="s">
        <v>1578</v>
      </c>
      <c r="P145" t="s">
        <v>1547</v>
      </c>
      <c r="Q145" t="s">
        <v>1548</v>
      </c>
      <c r="R145" t="s">
        <v>1547</v>
      </c>
      <c r="S145">
        <v>139</v>
      </c>
    </row>
    <row r="146" spans="1:19">
      <c r="A146" t="s">
        <v>284</v>
      </c>
      <c r="B146" t="s">
        <v>1658</v>
      </c>
      <c r="C146" t="s">
        <v>1658</v>
      </c>
      <c r="D146" t="s">
        <v>1657</v>
      </c>
      <c r="E146"/>
      <c r="F146"/>
      <c r="G146"/>
      <c r="H146" t="s">
        <v>1659</v>
      </c>
      <c r="I146" s="108" t="s">
        <v>286</v>
      </c>
      <c r="J146" t="s">
        <v>1661</v>
      </c>
      <c r="K146">
        <v>71</v>
      </c>
      <c r="L146" t="s">
        <v>284</v>
      </c>
      <c r="M146" t="s">
        <v>1658</v>
      </c>
      <c r="N146" t="s">
        <v>1546</v>
      </c>
      <c r="O146" t="s">
        <v>1660</v>
      </c>
      <c r="P146" t="s">
        <v>1547</v>
      </c>
      <c r="Q146" t="s">
        <v>1548</v>
      </c>
      <c r="R146" t="s">
        <v>1547</v>
      </c>
      <c r="S146">
        <v>140</v>
      </c>
    </row>
    <row r="147" spans="1:19">
      <c r="A147"/>
      <c r="B147"/>
      <c r="C147"/>
      <c r="D147"/>
      <c r="E147"/>
      <c r="F147"/>
      <c r="G147"/>
      <c r="H147"/>
      <c r="I147"/>
      <c r="J147"/>
      <c r="K147"/>
      <c r="L147">
        <v>0</v>
      </c>
      <c r="M147" t="s">
        <v>1547</v>
      </c>
      <c r="N147" t="s">
        <v>1546</v>
      </c>
      <c r="O147" t="s">
        <v>1547</v>
      </c>
      <c r="P147" t="s">
        <v>1547</v>
      </c>
      <c r="Q147" t="s">
        <v>1548</v>
      </c>
      <c r="R147" t="s">
        <v>1547</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974</v>
      </c>
      <c r="C3" t="s">
        <v>284</v>
      </c>
    </row>
    <row r="5" spans="2:10">
      <c r="B5" s="112" t="s">
        <v>1662</v>
      </c>
    </row>
    <row r="6" spans="2:10">
      <c r="B6" s="112" t="s">
        <v>1663</v>
      </c>
      <c r="C6" s="112" t="s">
        <v>1664</v>
      </c>
      <c r="D6" s="112" t="s">
        <v>1665</v>
      </c>
      <c r="E6" s="112" t="s">
        <v>1666</v>
      </c>
      <c r="F6" s="112" t="s">
        <v>960</v>
      </c>
      <c r="G6" s="112" t="s">
        <v>961</v>
      </c>
      <c r="H6" s="112" t="s">
        <v>962</v>
      </c>
      <c r="I6" s="112" t="s">
        <v>1667</v>
      </c>
      <c r="J6" t="s">
        <v>1164</v>
      </c>
    </row>
    <row r="7" spans="2:10">
      <c r="B7">
        <v>1</v>
      </c>
      <c r="C7" t="s">
        <v>284</v>
      </c>
      <c r="D7" t="s">
        <v>284</v>
      </c>
      <c r="E7" t="s">
        <v>1546</v>
      </c>
      <c r="G7" t="s">
        <v>284</v>
      </c>
      <c r="H7" t="s">
        <v>1548</v>
      </c>
      <c r="J7">
        <v>1</v>
      </c>
    </row>
    <row r="8" spans="2:10">
      <c r="B8">
        <v>2</v>
      </c>
      <c r="C8" t="s">
        <v>284</v>
      </c>
      <c r="D8" t="s">
        <v>1545</v>
      </c>
      <c r="E8" t="s">
        <v>1546</v>
      </c>
      <c r="F8" t="s">
        <v>284</v>
      </c>
      <c r="H8" t="s">
        <v>1548</v>
      </c>
      <c r="J8">
        <v>1</v>
      </c>
    </row>
    <row r="9" spans="2:10">
      <c r="B9">
        <v>3</v>
      </c>
      <c r="C9" t="s">
        <v>284</v>
      </c>
      <c r="D9" t="s">
        <v>1549</v>
      </c>
      <c r="E9" t="s">
        <v>1546</v>
      </c>
      <c r="F9" t="s">
        <v>284</v>
      </c>
      <c r="H9" t="s">
        <v>1548</v>
      </c>
      <c r="J9">
        <v>1</v>
      </c>
    </row>
    <row r="10" spans="2:10">
      <c r="B10">
        <v>4</v>
      </c>
      <c r="C10" t="s">
        <v>284</v>
      </c>
      <c r="D10" t="s">
        <v>1550</v>
      </c>
      <c r="E10" t="s">
        <v>1546</v>
      </c>
      <c r="F10" t="s">
        <v>1551</v>
      </c>
      <c r="H10" t="s">
        <v>1548</v>
      </c>
      <c r="J10">
        <v>1</v>
      </c>
    </row>
    <row r="11" spans="2:10">
      <c r="B11">
        <v>5</v>
      </c>
      <c r="C11" t="s">
        <v>284</v>
      </c>
      <c r="D11" t="s">
        <v>1552</v>
      </c>
      <c r="E11" t="s">
        <v>1546</v>
      </c>
      <c r="F11" t="s">
        <v>1551</v>
      </c>
      <c r="H11" t="s">
        <v>1548</v>
      </c>
      <c r="J11">
        <v>1</v>
      </c>
    </row>
    <row r="12" spans="2:10">
      <c r="B12">
        <v>6</v>
      </c>
      <c r="C12" t="s">
        <v>284</v>
      </c>
      <c r="D12" t="s">
        <v>1553</v>
      </c>
      <c r="E12" t="s">
        <v>1546</v>
      </c>
      <c r="F12" t="s">
        <v>1554</v>
      </c>
      <c r="H12" t="s">
        <v>1548</v>
      </c>
      <c r="J12">
        <v>1</v>
      </c>
    </row>
    <row r="13" spans="2:10">
      <c r="B13">
        <v>7</v>
      </c>
      <c r="C13" t="s">
        <v>284</v>
      </c>
      <c r="D13" t="s">
        <v>1555</v>
      </c>
      <c r="E13" t="s">
        <v>1546</v>
      </c>
      <c r="F13" t="s">
        <v>284</v>
      </c>
      <c r="H13" t="s">
        <v>1548</v>
      </c>
      <c r="J13">
        <v>1</v>
      </c>
    </row>
    <row r="14" spans="2:10">
      <c r="B14">
        <v>8</v>
      </c>
      <c r="C14" t="s">
        <v>284</v>
      </c>
      <c r="D14" t="s">
        <v>1556</v>
      </c>
      <c r="E14" t="s">
        <v>1546</v>
      </c>
      <c r="F14" t="s">
        <v>1557</v>
      </c>
      <c r="H14" t="s">
        <v>1548</v>
      </c>
      <c r="J14">
        <v>1</v>
      </c>
    </row>
    <row r="15" spans="2:10">
      <c r="B15">
        <v>9</v>
      </c>
      <c r="C15" t="s">
        <v>284</v>
      </c>
      <c r="D15" t="s">
        <v>998</v>
      </c>
      <c r="E15" t="s">
        <v>1546</v>
      </c>
      <c r="F15" t="s">
        <v>1557</v>
      </c>
      <c r="H15" t="s">
        <v>1548</v>
      </c>
      <c r="J15">
        <v>1</v>
      </c>
    </row>
    <row r="16" spans="2:10">
      <c r="B16">
        <v>10</v>
      </c>
      <c r="C16" t="s">
        <v>284</v>
      </c>
      <c r="D16" t="s">
        <v>1558</v>
      </c>
      <c r="E16" t="s">
        <v>1546</v>
      </c>
      <c r="F16" t="s">
        <v>1557</v>
      </c>
      <c r="H16" t="s">
        <v>1548</v>
      </c>
      <c r="J16">
        <v>1</v>
      </c>
    </row>
    <row r="17" spans="2:10">
      <c r="B17">
        <v>11</v>
      </c>
      <c r="C17" t="s">
        <v>284</v>
      </c>
      <c r="D17" t="s">
        <v>1009</v>
      </c>
      <c r="E17" t="s">
        <v>1546</v>
      </c>
      <c r="F17" t="s">
        <v>1557</v>
      </c>
      <c r="H17" t="s">
        <v>1548</v>
      </c>
      <c r="J17">
        <v>1</v>
      </c>
    </row>
    <row r="18" spans="2:10">
      <c r="B18">
        <v>12</v>
      </c>
      <c r="C18" t="s">
        <v>284</v>
      </c>
      <c r="D18" t="s">
        <v>1559</v>
      </c>
      <c r="E18" t="s">
        <v>1546</v>
      </c>
      <c r="F18" t="s">
        <v>284</v>
      </c>
      <c r="H18" t="s">
        <v>1548</v>
      </c>
      <c r="J18">
        <v>1</v>
      </c>
    </row>
    <row r="19" spans="2:10">
      <c r="B19">
        <v>13</v>
      </c>
      <c r="C19" t="s">
        <v>284</v>
      </c>
      <c r="D19" t="s">
        <v>1560</v>
      </c>
      <c r="E19" t="s">
        <v>1546</v>
      </c>
      <c r="F19" t="s">
        <v>1561</v>
      </c>
      <c r="H19" t="s">
        <v>1548</v>
      </c>
      <c r="J19">
        <v>1</v>
      </c>
    </row>
    <row r="20" spans="2:10">
      <c r="B20">
        <v>14</v>
      </c>
      <c r="C20" t="s">
        <v>284</v>
      </c>
      <c r="D20" t="s">
        <v>1563</v>
      </c>
      <c r="E20" t="s">
        <v>1546</v>
      </c>
      <c r="F20" t="s">
        <v>1561</v>
      </c>
      <c r="H20" t="s">
        <v>1548</v>
      </c>
      <c r="J20">
        <v>1</v>
      </c>
    </row>
    <row r="21" spans="2:10">
      <c r="B21">
        <v>14</v>
      </c>
      <c r="C21" t="s">
        <v>284</v>
      </c>
      <c r="D21" t="s">
        <v>1564</v>
      </c>
      <c r="E21" t="s">
        <v>1546</v>
      </c>
      <c r="F21" t="s">
        <v>1561</v>
      </c>
      <c r="H21" t="s">
        <v>1548</v>
      </c>
      <c r="J21">
        <v>1</v>
      </c>
    </row>
    <row r="22" spans="2:10">
      <c r="B22">
        <v>15</v>
      </c>
      <c r="C22" t="s">
        <v>284</v>
      </c>
      <c r="D22" t="s">
        <v>1565</v>
      </c>
      <c r="E22" t="s">
        <v>1546</v>
      </c>
      <c r="F22" t="s">
        <v>1561</v>
      </c>
      <c r="H22" t="s">
        <v>1548</v>
      </c>
      <c r="J22">
        <v>1</v>
      </c>
    </row>
    <row r="23" spans="2:10">
      <c r="B23">
        <v>16</v>
      </c>
      <c r="C23" t="s">
        <v>284</v>
      </c>
      <c r="D23" t="s">
        <v>1566</v>
      </c>
      <c r="E23" t="s">
        <v>1546</v>
      </c>
      <c r="F23" t="s">
        <v>1561</v>
      </c>
      <c r="H23" t="s">
        <v>1548</v>
      </c>
      <c r="J23">
        <v>1</v>
      </c>
    </row>
    <row r="24" spans="2:10">
      <c r="B24">
        <v>17</v>
      </c>
      <c r="C24" t="s">
        <v>284</v>
      </c>
      <c r="D24" t="s">
        <v>1567</v>
      </c>
      <c r="E24" t="s">
        <v>1546</v>
      </c>
      <c r="F24" t="s">
        <v>1561</v>
      </c>
      <c r="H24" t="s">
        <v>1548</v>
      </c>
      <c r="J24">
        <v>1</v>
      </c>
    </row>
    <row r="25" spans="2:10">
      <c r="B25">
        <v>18</v>
      </c>
      <c r="C25" t="s">
        <v>284</v>
      </c>
      <c r="D25" t="s">
        <v>1165</v>
      </c>
      <c r="E25" t="s">
        <v>1546</v>
      </c>
      <c r="F25" t="s">
        <v>1561</v>
      </c>
      <c r="H25" t="s">
        <v>1548</v>
      </c>
      <c r="J25">
        <v>1</v>
      </c>
    </row>
    <row r="26" spans="2:10">
      <c r="B26">
        <v>18</v>
      </c>
      <c r="C26" t="s">
        <v>284</v>
      </c>
      <c r="D26" t="s">
        <v>1568</v>
      </c>
      <c r="E26" t="s">
        <v>1546</v>
      </c>
      <c r="F26" t="s">
        <v>1561</v>
      </c>
      <c r="H26" t="s">
        <v>1548</v>
      </c>
      <c r="J26">
        <v>1</v>
      </c>
    </row>
    <row r="27" spans="2:10">
      <c r="B27">
        <v>19</v>
      </c>
      <c r="C27" t="s">
        <v>284</v>
      </c>
      <c r="D27" t="s">
        <v>1232</v>
      </c>
      <c r="E27" t="s">
        <v>1546</v>
      </c>
      <c r="F27" t="s">
        <v>1561</v>
      </c>
      <c r="H27" t="s">
        <v>1548</v>
      </c>
      <c r="J27">
        <v>1</v>
      </c>
    </row>
    <row r="28" spans="2:10">
      <c r="B28">
        <v>19</v>
      </c>
      <c r="C28" t="s">
        <v>284</v>
      </c>
      <c r="D28" t="s">
        <v>1569</v>
      </c>
      <c r="E28" t="s">
        <v>1546</v>
      </c>
      <c r="F28" t="s">
        <v>1561</v>
      </c>
      <c r="H28" t="s">
        <v>1548</v>
      </c>
      <c r="J28">
        <v>1</v>
      </c>
    </row>
    <row r="29" spans="2:10">
      <c r="B29">
        <v>19</v>
      </c>
      <c r="C29" t="s">
        <v>284</v>
      </c>
      <c r="D29" t="s">
        <v>1570</v>
      </c>
      <c r="E29" t="s">
        <v>1546</v>
      </c>
      <c r="F29" t="s">
        <v>1561</v>
      </c>
      <c r="H29" t="s">
        <v>1548</v>
      </c>
      <c r="J29">
        <v>2</v>
      </c>
    </row>
    <row r="30" spans="2:10">
      <c r="B30">
        <v>20</v>
      </c>
      <c r="C30" t="s">
        <v>284</v>
      </c>
      <c r="D30" t="s">
        <v>1573</v>
      </c>
      <c r="E30" t="s">
        <v>1546</v>
      </c>
      <c r="F30" t="s">
        <v>1561</v>
      </c>
      <c r="H30" t="s">
        <v>1548</v>
      </c>
      <c r="J30">
        <v>1</v>
      </c>
    </row>
    <row r="31" spans="2:10">
      <c r="B31">
        <v>21</v>
      </c>
      <c r="C31" t="s">
        <v>284</v>
      </c>
      <c r="D31" t="s">
        <v>1574</v>
      </c>
      <c r="E31" t="s">
        <v>1546</v>
      </c>
      <c r="F31" t="s">
        <v>1561</v>
      </c>
      <c r="H31" t="s">
        <v>1548</v>
      </c>
      <c r="J31">
        <v>1</v>
      </c>
    </row>
    <row r="32" spans="2:10">
      <c r="B32">
        <v>22</v>
      </c>
      <c r="C32" t="s">
        <v>284</v>
      </c>
      <c r="D32" t="s">
        <v>1575</v>
      </c>
      <c r="E32" t="s">
        <v>1546</v>
      </c>
      <c r="F32" t="s">
        <v>284</v>
      </c>
      <c r="H32" t="s">
        <v>1548</v>
      </c>
      <c r="J32">
        <v>1</v>
      </c>
    </row>
    <row r="33" spans="2:10">
      <c r="B33">
        <v>23</v>
      </c>
      <c r="C33" t="s">
        <v>284</v>
      </c>
      <c r="D33" t="s">
        <v>1576</v>
      </c>
      <c r="E33" t="s">
        <v>1546</v>
      </c>
      <c r="F33" t="s">
        <v>1578</v>
      </c>
      <c r="H33" t="s">
        <v>1548</v>
      </c>
      <c r="J33">
        <v>1</v>
      </c>
    </row>
    <row r="34" spans="2:10">
      <c r="B34">
        <v>24</v>
      </c>
      <c r="C34" t="s">
        <v>284</v>
      </c>
      <c r="D34" t="s">
        <v>1579</v>
      </c>
      <c r="E34" t="s">
        <v>1546</v>
      </c>
      <c r="F34" t="s">
        <v>1581</v>
      </c>
      <c r="H34" t="s">
        <v>1548</v>
      </c>
      <c r="J34">
        <v>1</v>
      </c>
    </row>
    <row r="35" spans="2:10">
      <c r="B35">
        <v>25</v>
      </c>
      <c r="C35" t="s">
        <v>284</v>
      </c>
      <c r="D35" t="s">
        <v>1582</v>
      </c>
      <c r="E35" t="s">
        <v>1546</v>
      </c>
      <c r="F35" t="s">
        <v>1584</v>
      </c>
      <c r="H35" t="s">
        <v>1548</v>
      </c>
      <c r="J35">
        <v>1</v>
      </c>
    </row>
    <row r="36" spans="2:10">
      <c r="B36">
        <v>26</v>
      </c>
      <c r="C36" t="s">
        <v>284</v>
      </c>
      <c r="D36" t="s">
        <v>1585</v>
      </c>
      <c r="E36" t="s">
        <v>1546</v>
      </c>
      <c r="F36" t="s">
        <v>1587</v>
      </c>
      <c r="H36" t="s">
        <v>1548</v>
      </c>
      <c r="J36">
        <v>1</v>
      </c>
    </row>
    <row r="37" spans="2:10">
      <c r="B37">
        <v>27</v>
      </c>
      <c r="C37" t="s">
        <v>284</v>
      </c>
      <c r="D37" t="s">
        <v>1588</v>
      </c>
      <c r="E37" t="s">
        <v>1546</v>
      </c>
      <c r="F37" t="s">
        <v>1587</v>
      </c>
      <c r="H37" t="s">
        <v>1548</v>
      </c>
      <c r="J37">
        <v>1</v>
      </c>
    </row>
    <row r="38" spans="2:10">
      <c r="B38">
        <v>28</v>
      </c>
      <c r="C38" t="s">
        <v>284</v>
      </c>
      <c r="D38" t="s">
        <v>1589</v>
      </c>
      <c r="E38" t="s">
        <v>1546</v>
      </c>
      <c r="F38" t="s">
        <v>1584</v>
      </c>
      <c r="H38" t="s">
        <v>1548</v>
      </c>
      <c r="J38">
        <v>1</v>
      </c>
    </row>
    <row r="39" spans="2:10">
      <c r="B39">
        <v>29</v>
      </c>
      <c r="C39" t="s">
        <v>284</v>
      </c>
      <c r="D39" t="s">
        <v>1590</v>
      </c>
      <c r="E39" t="s">
        <v>1546</v>
      </c>
      <c r="F39" t="s">
        <v>1592</v>
      </c>
      <c r="H39" t="s">
        <v>1548</v>
      </c>
      <c r="J39">
        <v>1</v>
      </c>
    </row>
    <row r="40" spans="2:10">
      <c r="B40">
        <v>30</v>
      </c>
      <c r="C40" t="s">
        <v>284</v>
      </c>
      <c r="D40" t="s">
        <v>1594</v>
      </c>
      <c r="E40" t="s">
        <v>1546</v>
      </c>
      <c r="F40" t="s">
        <v>1592</v>
      </c>
      <c r="H40" t="s">
        <v>1548</v>
      </c>
      <c r="J40">
        <v>1</v>
      </c>
    </row>
    <row r="41" spans="2:10">
      <c r="B41">
        <v>31</v>
      </c>
      <c r="C41" t="s">
        <v>284</v>
      </c>
      <c r="D41" t="s">
        <v>1595</v>
      </c>
      <c r="E41" t="s">
        <v>1546</v>
      </c>
      <c r="F41" t="s">
        <v>1581</v>
      </c>
      <c r="H41" t="s">
        <v>1548</v>
      </c>
      <c r="J41">
        <v>1</v>
      </c>
    </row>
    <row r="42" spans="2:10">
      <c r="B42">
        <v>32</v>
      </c>
      <c r="C42" t="s">
        <v>284</v>
      </c>
      <c r="D42" t="s">
        <v>1596</v>
      </c>
      <c r="E42" t="s">
        <v>1546</v>
      </c>
      <c r="F42" t="s">
        <v>1598</v>
      </c>
      <c r="H42" t="s">
        <v>1548</v>
      </c>
      <c r="J42">
        <v>1</v>
      </c>
    </row>
    <row r="43" spans="2:10">
      <c r="B43">
        <v>33</v>
      </c>
      <c r="C43" t="s">
        <v>284</v>
      </c>
      <c r="D43" t="s">
        <v>1599</v>
      </c>
      <c r="E43" t="s">
        <v>1546</v>
      </c>
      <c r="F43" t="s">
        <v>1601</v>
      </c>
      <c r="H43" t="s">
        <v>1548</v>
      </c>
      <c r="J43">
        <v>1</v>
      </c>
    </row>
    <row r="44" spans="2:10">
      <c r="B44">
        <v>34</v>
      </c>
      <c r="C44" t="s">
        <v>284</v>
      </c>
      <c r="D44" t="s">
        <v>1602</v>
      </c>
      <c r="E44" t="s">
        <v>1546</v>
      </c>
      <c r="F44" t="s">
        <v>1601</v>
      </c>
      <c r="H44" t="s">
        <v>1548</v>
      </c>
      <c r="J44">
        <v>1</v>
      </c>
    </row>
    <row r="45" spans="2:10">
      <c r="B45">
        <v>35</v>
      </c>
      <c r="C45" t="s">
        <v>284</v>
      </c>
      <c r="D45" t="s">
        <v>1603</v>
      </c>
      <c r="E45" t="s">
        <v>1546</v>
      </c>
      <c r="F45" t="s">
        <v>1598</v>
      </c>
      <c r="H45" t="s">
        <v>1548</v>
      </c>
      <c r="J45">
        <v>1</v>
      </c>
    </row>
    <row r="46" spans="2:10">
      <c r="B46">
        <v>36</v>
      </c>
      <c r="C46" t="s">
        <v>284</v>
      </c>
      <c r="D46" t="s">
        <v>1604</v>
      </c>
      <c r="E46" t="s">
        <v>1546</v>
      </c>
      <c r="F46" t="s">
        <v>1598</v>
      </c>
      <c r="H46" t="s">
        <v>1548</v>
      </c>
      <c r="J46">
        <v>1</v>
      </c>
    </row>
    <row r="47" spans="2:10">
      <c r="B47">
        <v>37</v>
      </c>
      <c r="C47" t="s">
        <v>284</v>
      </c>
      <c r="D47" t="s">
        <v>1605</v>
      </c>
      <c r="E47" t="s">
        <v>1546</v>
      </c>
      <c r="F47" t="s">
        <v>1607</v>
      </c>
      <c r="H47" t="s">
        <v>1548</v>
      </c>
      <c r="J47">
        <v>1</v>
      </c>
    </row>
    <row r="48" spans="2:10">
      <c r="B48">
        <v>38</v>
      </c>
      <c r="C48" t="s">
        <v>284</v>
      </c>
      <c r="D48" t="s">
        <v>1608</v>
      </c>
      <c r="E48" t="s">
        <v>1546</v>
      </c>
      <c r="F48" t="s">
        <v>1607</v>
      </c>
      <c r="H48" t="s">
        <v>1548</v>
      </c>
      <c r="J48">
        <v>1</v>
      </c>
    </row>
    <row r="49" spans="2:10">
      <c r="B49">
        <v>39</v>
      </c>
      <c r="C49" t="s">
        <v>284</v>
      </c>
      <c r="D49" t="s">
        <v>1609</v>
      </c>
      <c r="E49" t="s">
        <v>1546</v>
      </c>
      <c r="F49" t="s">
        <v>1598</v>
      </c>
      <c r="H49" t="s">
        <v>1548</v>
      </c>
      <c r="J49">
        <v>1</v>
      </c>
    </row>
    <row r="50" spans="2:10">
      <c r="B50">
        <v>40</v>
      </c>
      <c r="C50" t="s">
        <v>284</v>
      </c>
      <c r="D50" t="s">
        <v>1610</v>
      </c>
      <c r="E50" t="s">
        <v>1546</v>
      </c>
      <c r="F50" t="s">
        <v>1581</v>
      </c>
      <c r="H50" t="s">
        <v>1548</v>
      </c>
      <c r="J50">
        <v>1</v>
      </c>
    </row>
    <row r="51" spans="2:10">
      <c r="B51">
        <v>41</v>
      </c>
      <c r="C51" t="s">
        <v>284</v>
      </c>
      <c r="D51" t="s">
        <v>1611</v>
      </c>
      <c r="E51" t="s">
        <v>1546</v>
      </c>
      <c r="F51" t="s">
        <v>1613</v>
      </c>
      <c r="H51" t="s">
        <v>1548</v>
      </c>
      <c r="J51">
        <v>1</v>
      </c>
    </row>
    <row r="52" spans="2:10">
      <c r="B52">
        <v>42</v>
      </c>
      <c r="C52" t="s">
        <v>284</v>
      </c>
      <c r="D52" t="s">
        <v>1614</v>
      </c>
      <c r="E52" t="s">
        <v>1546</v>
      </c>
      <c r="F52" t="s">
        <v>1616</v>
      </c>
      <c r="H52" t="s">
        <v>1548</v>
      </c>
      <c r="J52">
        <v>1</v>
      </c>
    </row>
    <row r="53" spans="2:10">
      <c r="B53">
        <v>43</v>
      </c>
      <c r="C53" t="s">
        <v>284</v>
      </c>
      <c r="D53" t="s">
        <v>1617</v>
      </c>
      <c r="E53" t="s">
        <v>1546</v>
      </c>
      <c r="F53" t="s">
        <v>1616</v>
      </c>
      <c r="H53" t="s">
        <v>1548</v>
      </c>
      <c r="J53">
        <v>1</v>
      </c>
    </row>
    <row r="54" spans="2:10">
      <c r="B54">
        <v>44</v>
      </c>
      <c r="C54" t="s">
        <v>284</v>
      </c>
      <c r="D54" t="s">
        <v>1618</v>
      </c>
      <c r="E54" t="s">
        <v>1546</v>
      </c>
      <c r="F54" t="s">
        <v>1616</v>
      </c>
      <c r="H54" t="s">
        <v>1548</v>
      </c>
      <c r="J54">
        <v>1</v>
      </c>
    </row>
    <row r="55" spans="2:10">
      <c r="B55">
        <v>45</v>
      </c>
      <c r="C55" t="s">
        <v>284</v>
      </c>
      <c r="D55" t="s">
        <v>1619</v>
      </c>
      <c r="E55" t="s">
        <v>1546</v>
      </c>
      <c r="F55" t="s">
        <v>1616</v>
      </c>
      <c r="H55" t="s">
        <v>1548</v>
      </c>
      <c r="J55">
        <v>1</v>
      </c>
    </row>
    <row r="56" spans="2:10">
      <c r="B56">
        <v>46</v>
      </c>
      <c r="C56" t="s">
        <v>284</v>
      </c>
      <c r="D56" t="s">
        <v>1620</v>
      </c>
      <c r="E56" t="s">
        <v>1546</v>
      </c>
      <c r="F56" t="s">
        <v>1613</v>
      </c>
      <c r="H56" t="s">
        <v>1548</v>
      </c>
      <c r="J56">
        <v>1</v>
      </c>
    </row>
    <row r="57" spans="2:10">
      <c r="B57">
        <v>47</v>
      </c>
      <c r="C57" t="s">
        <v>284</v>
      </c>
      <c r="D57" t="s">
        <v>1621</v>
      </c>
      <c r="E57" t="s">
        <v>1546</v>
      </c>
      <c r="F57" t="s">
        <v>1623</v>
      </c>
      <c r="H57" t="s">
        <v>1548</v>
      </c>
      <c r="J57">
        <v>1</v>
      </c>
    </row>
    <row r="58" spans="2:10">
      <c r="B58">
        <v>48</v>
      </c>
      <c r="C58" t="s">
        <v>284</v>
      </c>
      <c r="D58" t="s">
        <v>1625</v>
      </c>
      <c r="E58" t="s">
        <v>1546</v>
      </c>
      <c r="F58" t="s">
        <v>1623</v>
      </c>
      <c r="H58" t="s">
        <v>1548</v>
      </c>
      <c r="J58">
        <v>1</v>
      </c>
    </row>
    <row r="59" spans="2:10">
      <c r="B59">
        <v>49</v>
      </c>
      <c r="C59" t="s">
        <v>284</v>
      </c>
      <c r="D59" t="s">
        <v>1626</v>
      </c>
      <c r="E59" t="s">
        <v>1546</v>
      </c>
      <c r="F59" t="s">
        <v>1613</v>
      </c>
      <c r="H59" t="s">
        <v>1548</v>
      </c>
      <c r="J59">
        <v>1</v>
      </c>
    </row>
    <row r="60" spans="2:10">
      <c r="B60">
        <v>50</v>
      </c>
      <c r="C60" t="s">
        <v>284</v>
      </c>
      <c r="D60" t="s">
        <v>1627</v>
      </c>
      <c r="E60" t="s">
        <v>1546</v>
      </c>
      <c r="F60" t="s">
        <v>1629</v>
      </c>
      <c r="H60" t="s">
        <v>1548</v>
      </c>
      <c r="J60">
        <v>1</v>
      </c>
    </row>
    <row r="61" spans="2:10">
      <c r="B61">
        <v>51</v>
      </c>
      <c r="C61" t="s">
        <v>284</v>
      </c>
      <c r="D61" t="s">
        <v>1632</v>
      </c>
      <c r="E61" t="s">
        <v>1546</v>
      </c>
      <c r="F61" t="s">
        <v>1629</v>
      </c>
      <c r="H61" t="s">
        <v>1548</v>
      </c>
      <c r="J61">
        <v>1</v>
      </c>
    </row>
    <row r="62" spans="2:10">
      <c r="B62">
        <v>52</v>
      </c>
      <c r="C62" t="s">
        <v>284</v>
      </c>
      <c r="D62" t="s">
        <v>1633</v>
      </c>
      <c r="E62" t="s">
        <v>1546</v>
      </c>
      <c r="F62" t="s">
        <v>1613</v>
      </c>
      <c r="H62" t="s">
        <v>1548</v>
      </c>
      <c r="J62">
        <v>1</v>
      </c>
    </row>
    <row r="63" spans="2:10">
      <c r="B63">
        <v>53</v>
      </c>
      <c r="C63" t="s">
        <v>284</v>
      </c>
      <c r="D63" t="s">
        <v>1634</v>
      </c>
      <c r="E63" t="s">
        <v>1546</v>
      </c>
      <c r="F63" t="s">
        <v>1637</v>
      </c>
      <c r="H63" t="s">
        <v>1548</v>
      </c>
      <c r="J63">
        <v>1</v>
      </c>
    </row>
    <row r="64" spans="2:10">
      <c r="B64">
        <v>54</v>
      </c>
      <c r="C64" t="s">
        <v>284</v>
      </c>
      <c r="D64" t="s">
        <v>1638</v>
      </c>
      <c r="E64" t="s">
        <v>1546</v>
      </c>
      <c r="F64" t="s">
        <v>1637</v>
      </c>
      <c r="H64" t="s">
        <v>1548</v>
      </c>
      <c r="J64">
        <v>1</v>
      </c>
    </row>
    <row r="65" spans="2:10">
      <c r="B65">
        <v>55</v>
      </c>
      <c r="C65" t="s">
        <v>284</v>
      </c>
      <c r="D65" t="s">
        <v>1639</v>
      </c>
      <c r="E65" t="s">
        <v>1546</v>
      </c>
      <c r="F65" t="s">
        <v>1637</v>
      </c>
      <c r="H65" t="s">
        <v>1548</v>
      </c>
      <c r="J65">
        <v>1</v>
      </c>
    </row>
    <row r="66" spans="2:10">
      <c r="B66">
        <v>56</v>
      </c>
      <c r="C66" t="s">
        <v>284</v>
      </c>
      <c r="D66" t="s">
        <v>1640</v>
      </c>
      <c r="E66" t="s">
        <v>1546</v>
      </c>
      <c r="F66" t="s">
        <v>1613</v>
      </c>
      <c r="H66" t="s">
        <v>1548</v>
      </c>
      <c r="J66">
        <v>1</v>
      </c>
    </row>
    <row r="67" spans="2:10">
      <c r="B67">
        <v>57</v>
      </c>
      <c r="C67" t="s">
        <v>284</v>
      </c>
      <c r="D67" t="s">
        <v>1643</v>
      </c>
      <c r="E67" t="s">
        <v>1546</v>
      </c>
      <c r="F67" t="s">
        <v>1644</v>
      </c>
      <c r="H67" t="s">
        <v>1548</v>
      </c>
      <c r="J67">
        <v>1</v>
      </c>
    </row>
    <row r="68" spans="2:10">
      <c r="B68">
        <v>58</v>
      </c>
      <c r="C68" t="s">
        <v>284</v>
      </c>
      <c r="D68" t="s">
        <v>1645</v>
      </c>
      <c r="E68" t="s">
        <v>1546</v>
      </c>
      <c r="F68" t="s">
        <v>1644</v>
      </c>
      <c r="H68" t="s">
        <v>1548</v>
      </c>
      <c r="J68">
        <v>1</v>
      </c>
    </row>
    <row r="69" spans="2:10">
      <c r="B69">
        <v>59</v>
      </c>
      <c r="C69" t="s">
        <v>284</v>
      </c>
      <c r="D69" t="s">
        <v>1646</v>
      </c>
      <c r="E69" t="s">
        <v>1546</v>
      </c>
      <c r="F69" t="s">
        <v>1644</v>
      </c>
      <c r="H69" t="s">
        <v>1548</v>
      </c>
      <c r="J69">
        <v>1</v>
      </c>
    </row>
    <row r="70" spans="2:10">
      <c r="B70">
        <v>60</v>
      </c>
      <c r="C70" t="s">
        <v>284</v>
      </c>
      <c r="D70" t="s">
        <v>1647</v>
      </c>
      <c r="E70" t="s">
        <v>1546</v>
      </c>
      <c r="F70" t="s">
        <v>1644</v>
      </c>
      <c r="H70" t="s">
        <v>1548</v>
      </c>
      <c r="J70">
        <v>1</v>
      </c>
    </row>
    <row r="71" spans="2:10">
      <c r="B71">
        <v>61</v>
      </c>
      <c r="C71" t="s">
        <v>284</v>
      </c>
      <c r="D71" t="s">
        <v>1648</v>
      </c>
      <c r="E71" t="s">
        <v>1546</v>
      </c>
      <c r="F71" t="s">
        <v>1644</v>
      </c>
      <c r="H71" t="s">
        <v>1548</v>
      </c>
      <c r="J71">
        <v>1</v>
      </c>
    </row>
    <row r="72" spans="2:10">
      <c r="B72">
        <v>62</v>
      </c>
      <c r="C72" t="s">
        <v>284</v>
      </c>
      <c r="D72" t="s">
        <v>1649</v>
      </c>
      <c r="E72" t="s">
        <v>1546</v>
      </c>
      <c r="F72" t="s">
        <v>1644</v>
      </c>
      <c r="H72" t="s">
        <v>1548</v>
      </c>
      <c r="J72">
        <v>1</v>
      </c>
    </row>
    <row r="73" spans="2:10">
      <c r="B73">
        <v>63</v>
      </c>
      <c r="C73" t="s">
        <v>284</v>
      </c>
      <c r="D73" t="s">
        <v>1650</v>
      </c>
      <c r="E73" t="s">
        <v>1546</v>
      </c>
      <c r="F73" t="s">
        <v>1581</v>
      </c>
      <c r="H73" t="s">
        <v>1548</v>
      </c>
      <c r="J73">
        <v>1</v>
      </c>
    </row>
    <row r="74" spans="2:10">
      <c r="B74">
        <v>64</v>
      </c>
      <c r="C74" t="s">
        <v>284</v>
      </c>
      <c r="D74" t="s">
        <v>1651</v>
      </c>
      <c r="E74" t="s">
        <v>1546</v>
      </c>
      <c r="F74" t="s">
        <v>1653</v>
      </c>
      <c r="H74" t="s">
        <v>1548</v>
      </c>
      <c r="J74">
        <v>1</v>
      </c>
    </row>
    <row r="75" spans="2:10">
      <c r="B75">
        <v>65</v>
      </c>
      <c r="C75" t="s">
        <v>284</v>
      </c>
      <c r="D75" t="s">
        <v>1654</v>
      </c>
      <c r="E75" t="s">
        <v>1546</v>
      </c>
      <c r="F75" t="s">
        <v>1653</v>
      </c>
      <c r="H75" t="s">
        <v>1548</v>
      </c>
      <c r="J75">
        <v>1</v>
      </c>
    </row>
    <row r="76" spans="2:10">
      <c r="B76">
        <v>66</v>
      </c>
      <c r="C76" t="s">
        <v>284</v>
      </c>
      <c r="D76" t="s">
        <v>1655</v>
      </c>
      <c r="E76" t="s">
        <v>1546</v>
      </c>
      <c r="F76" t="s">
        <v>1653</v>
      </c>
      <c r="H76" t="s">
        <v>1548</v>
      </c>
      <c r="J76">
        <v>1</v>
      </c>
    </row>
    <row r="77" spans="2:10">
      <c r="B77">
        <v>67</v>
      </c>
      <c r="C77" t="s">
        <v>284</v>
      </c>
      <c r="D77" t="s">
        <v>1655</v>
      </c>
      <c r="E77" t="s">
        <v>1546</v>
      </c>
      <c r="F77" t="s">
        <v>1653</v>
      </c>
      <c r="H77" t="s">
        <v>1548</v>
      </c>
      <c r="J77">
        <v>1</v>
      </c>
    </row>
    <row r="78" spans="2:10">
      <c r="B78">
        <v>68</v>
      </c>
      <c r="C78" t="s">
        <v>284</v>
      </c>
      <c r="D78" t="s">
        <v>1656</v>
      </c>
      <c r="E78" t="s">
        <v>1546</v>
      </c>
      <c r="F78" t="s">
        <v>1578</v>
      </c>
      <c r="H78" t="s">
        <v>1548</v>
      </c>
      <c r="J78">
        <v>1</v>
      </c>
    </row>
    <row r="79" spans="2:10">
      <c r="B79">
        <v>69</v>
      </c>
      <c r="C79" t="s">
        <v>284</v>
      </c>
      <c r="D79" t="s">
        <v>1657</v>
      </c>
      <c r="E79" t="s">
        <v>1546</v>
      </c>
      <c r="F79" t="s">
        <v>1578</v>
      </c>
      <c r="H79" t="s">
        <v>1548</v>
      </c>
      <c r="J79">
        <v>1</v>
      </c>
    </row>
    <row r="80" spans="2:10">
      <c r="B80">
        <v>70</v>
      </c>
      <c r="C80" t="s">
        <v>284</v>
      </c>
      <c r="D80" t="s">
        <v>1658</v>
      </c>
      <c r="E80" t="s">
        <v>1546</v>
      </c>
      <c r="F80" t="s">
        <v>1660</v>
      </c>
      <c r="H80" t="s">
        <v>1548</v>
      </c>
      <c r="J80">
        <v>1</v>
      </c>
    </row>
    <row r="81" spans="2:10">
      <c r="B81">
        <v>71</v>
      </c>
      <c r="C81" t="s">
        <v>284</v>
      </c>
      <c r="D81" t="s">
        <v>284</v>
      </c>
      <c r="E81" t="s">
        <v>1546</v>
      </c>
      <c r="G81" t="s">
        <v>284</v>
      </c>
      <c r="H81" t="s">
        <v>1548</v>
      </c>
      <c r="J81">
        <v>1</v>
      </c>
    </row>
    <row r="82" spans="2:10">
      <c r="B82">
        <v>72</v>
      </c>
      <c r="C82" t="s">
        <v>284</v>
      </c>
      <c r="D82" t="s">
        <v>1545</v>
      </c>
      <c r="E82" t="s">
        <v>1546</v>
      </c>
      <c r="F82" t="s">
        <v>284</v>
      </c>
      <c r="H82" t="s">
        <v>1548</v>
      </c>
      <c r="J82">
        <v>1</v>
      </c>
    </row>
    <row r="83" spans="2:10">
      <c r="B83">
        <v>73</v>
      </c>
      <c r="C83" t="s">
        <v>284</v>
      </c>
      <c r="D83" t="s">
        <v>1549</v>
      </c>
      <c r="E83" t="s">
        <v>1546</v>
      </c>
      <c r="F83" t="s">
        <v>284</v>
      </c>
      <c r="H83" t="s">
        <v>1548</v>
      </c>
      <c r="J83">
        <v>1</v>
      </c>
    </row>
    <row r="84" spans="2:10">
      <c r="B84">
        <v>74</v>
      </c>
      <c r="C84" t="s">
        <v>284</v>
      </c>
      <c r="D84" t="s">
        <v>1550</v>
      </c>
      <c r="E84" t="s">
        <v>1546</v>
      </c>
      <c r="F84" t="s">
        <v>1551</v>
      </c>
      <c r="H84" t="s">
        <v>1548</v>
      </c>
      <c r="J84">
        <v>1</v>
      </c>
    </row>
    <row r="85" spans="2:10">
      <c r="B85">
        <v>75</v>
      </c>
      <c r="C85" t="s">
        <v>284</v>
      </c>
      <c r="D85" t="s">
        <v>1552</v>
      </c>
      <c r="E85" t="s">
        <v>1546</v>
      </c>
      <c r="F85" t="s">
        <v>1551</v>
      </c>
      <c r="H85" t="s">
        <v>1548</v>
      </c>
      <c r="J85">
        <v>1</v>
      </c>
    </row>
    <row r="86" spans="2:10">
      <c r="B86">
        <v>76</v>
      </c>
      <c r="C86" t="s">
        <v>284</v>
      </c>
      <c r="D86" t="s">
        <v>1553</v>
      </c>
      <c r="E86" t="s">
        <v>1546</v>
      </c>
      <c r="F86" t="s">
        <v>1554</v>
      </c>
      <c r="H86" t="s">
        <v>1548</v>
      </c>
      <c r="J86">
        <v>1</v>
      </c>
    </row>
    <row r="87" spans="2:10">
      <c r="B87">
        <v>77</v>
      </c>
      <c r="C87" t="s">
        <v>284</v>
      </c>
      <c r="D87" t="s">
        <v>1555</v>
      </c>
      <c r="E87" t="s">
        <v>1546</v>
      </c>
      <c r="F87" t="s">
        <v>284</v>
      </c>
      <c r="H87" t="s">
        <v>1548</v>
      </c>
      <c r="J87">
        <v>1</v>
      </c>
    </row>
    <row r="88" spans="2:10">
      <c r="B88">
        <v>78</v>
      </c>
      <c r="C88" t="s">
        <v>284</v>
      </c>
      <c r="D88" t="s">
        <v>1556</v>
      </c>
      <c r="E88" t="s">
        <v>1546</v>
      </c>
      <c r="F88" t="s">
        <v>1557</v>
      </c>
      <c r="H88" t="s">
        <v>1548</v>
      </c>
      <c r="J88">
        <v>1</v>
      </c>
    </row>
    <row r="89" spans="2:10">
      <c r="B89">
        <v>79</v>
      </c>
      <c r="C89" t="s">
        <v>284</v>
      </c>
      <c r="D89" t="s">
        <v>998</v>
      </c>
      <c r="E89" t="s">
        <v>1546</v>
      </c>
      <c r="F89" t="s">
        <v>1557</v>
      </c>
      <c r="H89" t="s">
        <v>1548</v>
      </c>
      <c r="J89">
        <v>1</v>
      </c>
    </row>
    <row r="90" spans="2:10">
      <c r="B90">
        <v>80</v>
      </c>
      <c r="C90" t="s">
        <v>284</v>
      </c>
      <c r="D90" t="s">
        <v>1558</v>
      </c>
      <c r="E90" t="s">
        <v>1546</v>
      </c>
      <c r="F90" t="s">
        <v>1557</v>
      </c>
      <c r="H90" t="s">
        <v>1548</v>
      </c>
      <c r="J90">
        <v>1</v>
      </c>
    </row>
    <row r="91" spans="2:10">
      <c r="B91">
        <v>81</v>
      </c>
      <c r="C91" t="s">
        <v>284</v>
      </c>
      <c r="D91" t="s">
        <v>1009</v>
      </c>
      <c r="E91" t="s">
        <v>1546</v>
      </c>
      <c r="F91" t="s">
        <v>1557</v>
      </c>
      <c r="H91" t="s">
        <v>1548</v>
      </c>
      <c r="J91">
        <v>1</v>
      </c>
    </row>
    <row r="92" spans="2:10">
      <c r="B92">
        <v>82</v>
      </c>
      <c r="C92" t="s">
        <v>284</v>
      </c>
      <c r="D92" t="s">
        <v>1559</v>
      </c>
      <c r="E92" t="s">
        <v>1546</v>
      </c>
      <c r="F92" t="s">
        <v>284</v>
      </c>
      <c r="H92" t="s">
        <v>1548</v>
      </c>
      <c r="J92">
        <v>1</v>
      </c>
    </row>
    <row r="93" spans="2:10">
      <c r="B93">
        <v>83</v>
      </c>
      <c r="C93" t="s">
        <v>284</v>
      </c>
      <c r="D93" t="s">
        <v>1560</v>
      </c>
      <c r="E93" t="s">
        <v>1546</v>
      </c>
      <c r="F93" t="s">
        <v>1561</v>
      </c>
      <c r="H93" t="s">
        <v>1548</v>
      </c>
      <c r="J93">
        <v>1</v>
      </c>
    </row>
    <row r="94" spans="2:10">
      <c r="B94">
        <v>84</v>
      </c>
      <c r="C94" t="s">
        <v>284</v>
      </c>
      <c r="D94" t="s">
        <v>1563</v>
      </c>
      <c r="E94" t="s">
        <v>1546</v>
      </c>
      <c r="F94" t="s">
        <v>1561</v>
      </c>
      <c r="H94" t="s">
        <v>1548</v>
      </c>
      <c r="J94">
        <v>1</v>
      </c>
    </row>
    <row r="95" spans="2:10">
      <c r="B95">
        <v>85</v>
      </c>
      <c r="C95" t="s">
        <v>284</v>
      </c>
      <c r="D95" t="s">
        <v>1565</v>
      </c>
      <c r="E95" t="s">
        <v>1546</v>
      </c>
      <c r="F95" t="s">
        <v>1561</v>
      </c>
      <c r="H95" t="s">
        <v>1548</v>
      </c>
      <c r="J95">
        <v>1</v>
      </c>
    </row>
    <row r="96" spans="2:10">
      <c r="B96">
        <v>86</v>
      </c>
      <c r="C96" t="s">
        <v>284</v>
      </c>
      <c r="D96" t="s">
        <v>1566</v>
      </c>
      <c r="E96" t="s">
        <v>1546</v>
      </c>
      <c r="F96" t="s">
        <v>1561</v>
      </c>
      <c r="H96" t="s">
        <v>1548</v>
      </c>
      <c r="J96">
        <v>1</v>
      </c>
    </row>
    <row r="97" spans="2:10">
      <c r="B97">
        <v>87</v>
      </c>
      <c r="C97" t="s">
        <v>284</v>
      </c>
      <c r="D97" t="s">
        <v>1567</v>
      </c>
      <c r="E97" t="s">
        <v>1546</v>
      </c>
      <c r="F97" t="s">
        <v>1561</v>
      </c>
      <c r="H97" t="s">
        <v>1548</v>
      </c>
      <c r="J97">
        <v>1</v>
      </c>
    </row>
    <row r="98" spans="2:10">
      <c r="B98">
        <v>88</v>
      </c>
      <c r="C98" t="s">
        <v>284</v>
      </c>
      <c r="D98" t="s">
        <v>1165</v>
      </c>
      <c r="E98" t="s">
        <v>1546</v>
      </c>
      <c r="F98" t="s">
        <v>1561</v>
      </c>
      <c r="H98" t="s">
        <v>1548</v>
      </c>
      <c r="J98">
        <v>1</v>
      </c>
    </row>
    <row r="99" spans="2:10">
      <c r="B99">
        <v>89</v>
      </c>
      <c r="C99" t="s">
        <v>284</v>
      </c>
      <c r="D99" t="s">
        <v>1232</v>
      </c>
      <c r="E99" t="s">
        <v>1546</v>
      </c>
      <c r="F99" t="s">
        <v>1561</v>
      </c>
      <c r="H99" t="s">
        <v>1548</v>
      </c>
      <c r="J99">
        <v>1</v>
      </c>
    </row>
    <row r="100" spans="2:10">
      <c r="B100">
        <v>90</v>
      </c>
      <c r="C100" t="s">
        <v>284</v>
      </c>
      <c r="D100" t="s">
        <v>1573</v>
      </c>
      <c r="E100" t="s">
        <v>1546</v>
      </c>
      <c r="F100" t="s">
        <v>1561</v>
      </c>
      <c r="H100" t="s">
        <v>1548</v>
      </c>
      <c r="J100">
        <v>1</v>
      </c>
    </row>
    <row r="101" spans="2:10">
      <c r="B101">
        <v>91</v>
      </c>
      <c r="C101" t="s">
        <v>284</v>
      </c>
      <c r="D101" t="s">
        <v>1574</v>
      </c>
      <c r="E101" t="s">
        <v>1546</v>
      </c>
      <c r="F101" t="s">
        <v>1561</v>
      </c>
      <c r="H101" t="s">
        <v>1548</v>
      </c>
      <c r="J101">
        <v>1</v>
      </c>
    </row>
    <row r="102" spans="2:10">
      <c r="B102">
        <v>92</v>
      </c>
      <c r="C102" t="s">
        <v>284</v>
      </c>
      <c r="D102" t="s">
        <v>1575</v>
      </c>
      <c r="E102" t="s">
        <v>1546</v>
      </c>
      <c r="F102" t="s">
        <v>284</v>
      </c>
      <c r="H102" t="s">
        <v>1548</v>
      </c>
      <c r="J102">
        <v>1</v>
      </c>
    </row>
    <row r="103" spans="2:10">
      <c r="B103">
        <v>93</v>
      </c>
      <c r="C103" t="s">
        <v>284</v>
      </c>
      <c r="D103" t="s">
        <v>1576</v>
      </c>
      <c r="E103" t="s">
        <v>1546</v>
      </c>
      <c r="F103" t="s">
        <v>1578</v>
      </c>
      <c r="H103" t="s">
        <v>1548</v>
      </c>
      <c r="J103">
        <v>1</v>
      </c>
    </row>
    <row r="104" spans="2:10">
      <c r="B104">
        <v>94</v>
      </c>
      <c r="C104" t="s">
        <v>284</v>
      </c>
      <c r="D104" t="s">
        <v>1579</v>
      </c>
      <c r="E104" t="s">
        <v>1546</v>
      </c>
      <c r="F104" t="s">
        <v>1581</v>
      </c>
      <c r="H104" t="s">
        <v>1548</v>
      </c>
      <c r="J104">
        <v>1</v>
      </c>
    </row>
    <row r="105" spans="2:10">
      <c r="B105">
        <v>95</v>
      </c>
      <c r="C105" t="s">
        <v>284</v>
      </c>
      <c r="D105" t="s">
        <v>1582</v>
      </c>
      <c r="E105" t="s">
        <v>1546</v>
      </c>
      <c r="F105" t="s">
        <v>1584</v>
      </c>
      <c r="H105" t="s">
        <v>1548</v>
      </c>
      <c r="J105">
        <v>1</v>
      </c>
    </row>
    <row r="106" spans="2:10">
      <c r="B106">
        <v>96</v>
      </c>
      <c r="C106" t="s">
        <v>284</v>
      </c>
      <c r="D106" t="s">
        <v>1585</v>
      </c>
      <c r="E106" t="s">
        <v>1546</v>
      </c>
      <c r="F106" t="s">
        <v>1587</v>
      </c>
      <c r="H106" t="s">
        <v>1548</v>
      </c>
      <c r="J106">
        <v>1</v>
      </c>
    </row>
    <row r="107" spans="2:10">
      <c r="B107">
        <v>97</v>
      </c>
      <c r="C107" t="s">
        <v>284</v>
      </c>
      <c r="D107" t="s">
        <v>1588</v>
      </c>
      <c r="E107" t="s">
        <v>1546</v>
      </c>
      <c r="F107" t="s">
        <v>1587</v>
      </c>
      <c r="H107" t="s">
        <v>1548</v>
      </c>
      <c r="J107">
        <v>1</v>
      </c>
    </row>
    <row r="108" spans="2:10">
      <c r="B108">
        <v>98</v>
      </c>
      <c r="C108" t="s">
        <v>284</v>
      </c>
      <c r="D108" t="s">
        <v>1589</v>
      </c>
      <c r="E108" t="s">
        <v>1546</v>
      </c>
      <c r="F108" t="s">
        <v>1584</v>
      </c>
      <c r="H108" t="s">
        <v>1548</v>
      </c>
      <c r="J108">
        <v>1</v>
      </c>
    </row>
    <row r="109" spans="2:10">
      <c r="B109">
        <v>99</v>
      </c>
      <c r="C109" t="s">
        <v>284</v>
      </c>
      <c r="D109" t="s">
        <v>1590</v>
      </c>
      <c r="E109" t="s">
        <v>1546</v>
      </c>
      <c r="F109" t="s">
        <v>1592</v>
      </c>
      <c r="H109" t="s">
        <v>1548</v>
      </c>
      <c r="J109">
        <v>1</v>
      </c>
    </row>
    <row r="110" spans="2:10">
      <c r="B110">
        <v>100</v>
      </c>
      <c r="C110" t="s">
        <v>284</v>
      </c>
      <c r="D110" t="s">
        <v>1594</v>
      </c>
      <c r="E110" t="s">
        <v>1546</v>
      </c>
      <c r="F110" t="s">
        <v>1592</v>
      </c>
      <c r="H110" t="s">
        <v>1548</v>
      </c>
      <c r="J110">
        <v>1</v>
      </c>
    </row>
    <row r="111" spans="2:10">
      <c r="B111">
        <v>101</v>
      </c>
      <c r="C111" t="s">
        <v>284</v>
      </c>
      <c r="D111" t="s">
        <v>1595</v>
      </c>
      <c r="E111" t="s">
        <v>1546</v>
      </c>
      <c r="F111" t="s">
        <v>1581</v>
      </c>
      <c r="H111" t="s">
        <v>1548</v>
      </c>
      <c r="J111">
        <v>1</v>
      </c>
    </row>
    <row r="112" spans="2:10">
      <c r="B112">
        <v>102</v>
      </c>
      <c r="C112" t="s">
        <v>284</v>
      </c>
      <c r="D112" t="s">
        <v>1596</v>
      </c>
      <c r="E112" t="s">
        <v>1546</v>
      </c>
      <c r="F112" t="s">
        <v>1598</v>
      </c>
      <c r="H112" t="s">
        <v>1548</v>
      </c>
      <c r="J112">
        <v>1</v>
      </c>
    </row>
    <row r="113" spans="2:10">
      <c r="B113">
        <v>103</v>
      </c>
      <c r="C113" t="s">
        <v>284</v>
      </c>
      <c r="D113" t="s">
        <v>1599</v>
      </c>
      <c r="E113" t="s">
        <v>1546</v>
      </c>
      <c r="F113" t="s">
        <v>1601</v>
      </c>
      <c r="H113" t="s">
        <v>1548</v>
      </c>
      <c r="J113">
        <v>1</v>
      </c>
    </row>
    <row r="114" spans="2:10">
      <c r="B114">
        <v>104</v>
      </c>
      <c r="C114" t="s">
        <v>284</v>
      </c>
      <c r="D114" t="s">
        <v>1602</v>
      </c>
      <c r="E114" t="s">
        <v>1546</v>
      </c>
      <c r="F114" t="s">
        <v>1601</v>
      </c>
      <c r="H114" t="s">
        <v>1548</v>
      </c>
      <c r="J114">
        <v>1</v>
      </c>
    </row>
    <row r="115" spans="2:10">
      <c r="B115">
        <v>105</v>
      </c>
      <c r="C115" t="s">
        <v>284</v>
      </c>
      <c r="D115" t="s">
        <v>1603</v>
      </c>
      <c r="E115" t="s">
        <v>1546</v>
      </c>
      <c r="F115" t="s">
        <v>1598</v>
      </c>
      <c r="H115" t="s">
        <v>1548</v>
      </c>
      <c r="J115">
        <v>1</v>
      </c>
    </row>
    <row r="116" spans="2:10">
      <c r="B116">
        <v>106</v>
      </c>
      <c r="C116" t="s">
        <v>284</v>
      </c>
      <c r="D116" t="s">
        <v>1604</v>
      </c>
      <c r="E116" t="s">
        <v>1546</v>
      </c>
      <c r="F116" t="s">
        <v>1598</v>
      </c>
      <c r="H116" t="s">
        <v>1548</v>
      </c>
      <c r="J116">
        <v>1</v>
      </c>
    </row>
    <row r="117" spans="2:10">
      <c r="B117">
        <v>107</v>
      </c>
      <c r="C117" t="s">
        <v>284</v>
      </c>
      <c r="D117" t="s">
        <v>1605</v>
      </c>
      <c r="E117" t="s">
        <v>1546</v>
      </c>
      <c r="F117" t="s">
        <v>1607</v>
      </c>
      <c r="H117" t="s">
        <v>1548</v>
      </c>
      <c r="J117">
        <v>1</v>
      </c>
    </row>
    <row r="118" spans="2:10">
      <c r="B118">
        <v>108</v>
      </c>
      <c r="C118" t="s">
        <v>284</v>
      </c>
      <c r="D118" t="s">
        <v>1608</v>
      </c>
      <c r="E118" t="s">
        <v>1546</v>
      </c>
      <c r="F118" t="s">
        <v>1607</v>
      </c>
      <c r="H118" t="s">
        <v>1548</v>
      </c>
      <c r="J118">
        <v>1</v>
      </c>
    </row>
    <row r="119" spans="2:10">
      <c r="B119">
        <v>109</v>
      </c>
      <c r="C119" t="s">
        <v>284</v>
      </c>
      <c r="D119" t="s">
        <v>1609</v>
      </c>
      <c r="E119" t="s">
        <v>1546</v>
      </c>
      <c r="F119" t="s">
        <v>1598</v>
      </c>
      <c r="H119" t="s">
        <v>1548</v>
      </c>
      <c r="J119">
        <v>1</v>
      </c>
    </row>
    <row r="120" spans="2:10">
      <c r="B120">
        <v>110</v>
      </c>
      <c r="C120" t="s">
        <v>284</v>
      </c>
      <c r="D120" t="s">
        <v>1610</v>
      </c>
      <c r="E120" t="s">
        <v>1546</v>
      </c>
      <c r="F120" t="s">
        <v>1581</v>
      </c>
      <c r="H120" t="s">
        <v>1548</v>
      </c>
      <c r="J120">
        <v>1</v>
      </c>
    </row>
    <row r="121" spans="2:10">
      <c r="B121">
        <v>111</v>
      </c>
      <c r="C121" t="s">
        <v>284</v>
      </c>
      <c r="D121" t="s">
        <v>1611</v>
      </c>
      <c r="E121" t="s">
        <v>1546</v>
      </c>
      <c r="F121" t="s">
        <v>1613</v>
      </c>
      <c r="H121" t="s">
        <v>1548</v>
      </c>
      <c r="J121">
        <v>1</v>
      </c>
    </row>
    <row r="122" spans="2:10">
      <c r="B122">
        <v>112</v>
      </c>
      <c r="C122" t="s">
        <v>284</v>
      </c>
      <c r="D122" t="s">
        <v>1614</v>
      </c>
      <c r="E122" t="s">
        <v>1546</v>
      </c>
      <c r="F122" t="s">
        <v>1616</v>
      </c>
      <c r="H122" t="s">
        <v>1548</v>
      </c>
      <c r="J122">
        <v>1</v>
      </c>
    </row>
    <row r="123" spans="2:10">
      <c r="B123">
        <v>113</v>
      </c>
      <c r="C123" t="s">
        <v>284</v>
      </c>
      <c r="D123" t="s">
        <v>1617</v>
      </c>
      <c r="E123" t="s">
        <v>1546</v>
      </c>
      <c r="F123" t="s">
        <v>1616</v>
      </c>
      <c r="H123" t="s">
        <v>1548</v>
      </c>
      <c r="J123">
        <v>1</v>
      </c>
    </row>
    <row r="124" spans="2:10">
      <c r="B124">
        <v>114</v>
      </c>
      <c r="C124" t="s">
        <v>284</v>
      </c>
      <c r="D124" t="s">
        <v>1618</v>
      </c>
      <c r="E124" t="s">
        <v>1546</v>
      </c>
      <c r="F124" t="s">
        <v>1616</v>
      </c>
      <c r="H124" t="s">
        <v>1548</v>
      </c>
      <c r="J124">
        <v>1</v>
      </c>
    </row>
    <row r="125" spans="2:10">
      <c r="B125">
        <v>115</v>
      </c>
      <c r="C125" t="s">
        <v>284</v>
      </c>
      <c r="D125" t="s">
        <v>1619</v>
      </c>
      <c r="E125" t="s">
        <v>1546</v>
      </c>
      <c r="F125" t="s">
        <v>1616</v>
      </c>
      <c r="H125" t="s">
        <v>1548</v>
      </c>
      <c r="J125">
        <v>1</v>
      </c>
    </row>
    <row r="126" spans="2:10">
      <c r="B126">
        <v>116</v>
      </c>
      <c r="C126" t="s">
        <v>284</v>
      </c>
      <c r="D126" t="s">
        <v>1620</v>
      </c>
      <c r="E126" t="s">
        <v>1546</v>
      </c>
      <c r="F126" t="s">
        <v>1613</v>
      </c>
      <c r="H126" t="s">
        <v>1548</v>
      </c>
      <c r="J126">
        <v>1</v>
      </c>
    </row>
    <row r="127" spans="2:10">
      <c r="B127">
        <v>117</v>
      </c>
      <c r="C127" t="s">
        <v>284</v>
      </c>
      <c r="D127" t="s">
        <v>1621</v>
      </c>
      <c r="E127" t="s">
        <v>1546</v>
      </c>
      <c r="F127" t="s">
        <v>1623</v>
      </c>
      <c r="H127" t="s">
        <v>1548</v>
      </c>
      <c r="J127">
        <v>1</v>
      </c>
    </row>
    <row r="128" spans="2:10">
      <c r="B128">
        <v>118</v>
      </c>
      <c r="C128" t="s">
        <v>284</v>
      </c>
      <c r="D128" t="s">
        <v>1625</v>
      </c>
      <c r="E128" t="s">
        <v>1546</v>
      </c>
      <c r="F128" t="s">
        <v>1623</v>
      </c>
      <c r="H128" t="s">
        <v>1548</v>
      </c>
      <c r="J128">
        <v>1</v>
      </c>
    </row>
    <row r="129" spans="2:10">
      <c r="B129">
        <v>119</v>
      </c>
      <c r="C129" t="s">
        <v>284</v>
      </c>
      <c r="D129" t="s">
        <v>1626</v>
      </c>
      <c r="E129" t="s">
        <v>1546</v>
      </c>
      <c r="F129" t="s">
        <v>1613</v>
      </c>
      <c r="H129" t="s">
        <v>1548</v>
      </c>
      <c r="J129">
        <v>1</v>
      </c>
    </row>
    <row r="130" spans="2:10">
      <c r="B130">
        <v>120</v>
      </c>
      <c r="C130" t="s">
        <v>284</v>
      </c>
      <c r="D130" t="s">
        <v>1627</v>
      </c>
      <c r="E130" t="s">
        <v>1546</v>
      </c>
      <c r="F130" t="s">
        <v>1629</v>
      </c>
      <c r="H130" t="s">
        <v>1548</v>
      </c>
      <c r="J130">
        <v>1</v>
      </c>
    </row>
    <row r="131" spans="2:10">
      <c r="B131">
        <v>121</v>
      </c>
      <c r="C131" t="s">
        <v>284</v>
      </c>
      <c r="D131" t="s">
        <v>1632</v>
      </c>
      <c r="E131" t="s">
        <v>1546</v>
      </c>
      <c r="F131" t="s">
        <v>1629</v>
      </c>
      <c r="H131" t="s">
        <v>1548</v>
      </c>
      <c r="J131">
        <v>1</v>
      </c>
    </row>
    <row r="132" spans="2:10">
      <c r="B132">
        <v>122</v>
      </c>
      <c r="C132" t="s">
        <v>284</v>
      </c>
      <c r="D132" t="s">
        <v>1635</v>
      </c>
      <c r="E132" t="s">
        <v>1546</v>
      </c>
      <c r="F132" t="s">
        <v>1613</v>
      </c>
      <c r="H132" t="s">
        <v>1548</v>
      </c>
      <c r="J132">
        <v>1</v>
      </c>
    </row>
    <row r="133" spans="2:10">
      <c r="B133">
        <v>123</v>
      </c>
      <c r="C133" t="s">
        <v>284</v>
      </c>
      <c r="D133" t="s">
        <v>1634</v>
      </c>
      <c r="E133" t="s">
        <v>1546</v>
      </c>
      <c r="F133" t="s">
        <v>1637</v>
      </c>
      <c r="H133" t="s">
        <v>1548</v>
      </c>
      <c r="J133">
        <v>1</v>
      </c>
    </row>
    <row r="134" spans="2:10">
      <c r="B134">
        <v>124</v>
      </c>
      <c r="C134" t="s">
        <v>284</v>
      </c>
      <c r="D134" t="s">
        <v>1638</v>
      </c>
      <c r="E134" t="s">
        <v>1546</v>
      </c>
      <c r="F134" t="s">
        <v>1637</v>
      </c>
      <c r="H134" t="s">
        <v>1548</v>
      </c>
      <c r="J134">
        <v>1</v>
      </c>
    </row>
    <row r="135" spans="2:10">
      <c r="B135">
        <v>125</v>
      </c>
      <c r="C135" t="s">
        <v>284</v>
      </c>
      <c r="D135" t="s">
        <v>1639</v>
      </c>
      <c r="E135" t="s">
        <v>1546</v>
      </c>
      <c r="F135" t="s">
        <v>1637</v>
      </c>
      <c r="H135" t="s">
        <v>1548</v>
      </c>
      <c r="J135">
        <v>1</v>
      </c>
    </row>
    <row r="136" spans="2:10">
      <c r="B136">
        <v>126</v>
      </c>
      <c r="C136" t="s">
        <v>284</v>
      </c>
      <c r="D136" t="s">
        <v>1640</v>
      </c>
      <c r="E136" t="s">
        <v>1546</v>
      </c>
      <c r="F136" t="s">
        <v>1613</v>
      </c>
      <c r="H136" t="s">
        <v>1548</v>
      </c>
      <c r="J136">
        <v>1</v>
      </c>
    </row>
    <row r="137" spans="2:10">
      <c r="B137">
        <v>127</v>
      </c>
      <c r="C137" t="s">
        <v>284</v>
      </c>
      <c r="D137" t="s">
        <v>1643</v>
      </c>
      <c r="E137" t="s">
        <v>1546</v>
      </c>
      <c r="F137" t="s">
        <v>1644</v>
      </c>
      <c r="H137" t="s">
        <v>1548</v>
      </c>
      <c r="J137">
        <v>1</v>
      </c>
    </row>
    <row r="138" spans="2:10">
      <c r="B138">
        <v>128</v>
      </c>
      <c r="C138" t="s">
        <v>284</v>
      </c>
      <c r="D138" t="s">
        <v>1645</v>
      </c>
      <c r="E138" t="s">
        <v>1546</v>
      </c>
      <c r="F138" t="s">
        <v>1644</v>
      </c>
      <c r="H138" t="s">
        <v>1548</v>
      </c>
      <c r="J138">
        <v>1</v>
      </c>
    </row>
    <row r="139" spans="2:10">
      <c r="B139">
        <v>129</v>
      </c>
      <c r="C139" t="s">
        <v>284</v>
      </c>
      <c r="D139" t="s">
        <v>1646</v>
      </c>
      <c r="E139" t="s">
        <v>1546</v>
      </c>
      <c r="F139" t="s">
        <v>1644</v>
      </c>
      <c r="H139" t="s">
        <v>1548</v>
      </c>
      <c r="J139">
        <v>1</v>
      </c>
    </row>
    <row r="140" spans="2:10">
      <c r="B140">
        <v>130</v>
      </c>
      <c r="C140" t="s">
        <v>284</v>
      </c>
      <c r="D140" t="s">
        <v>1647</v>
      </c>
      <c r="E140" t="s">
        <v>1546</v>
      </c>
      <c r="F140" t="s">
        <v>1644</v>
      </c>
      <c r="H140" t="s">
        <v>1548</v>
      </c>
      <c r="J140">
        <v>1</v>
      </c>
    </row>
    <row r="141" spans="2:10">
      <c r="B141">
        <v>131</v>
      </c>
      <c r="C141" t="s">
        <v>284</v>
      </c>
      <c r="D141" t="s">
        <v>1648</v>
      </c>
      <c r="E141" t="s">
        <v>1546</v>
      </c>
      <c r="F141" t="s">
        <v>1644</v>
      </c>
      <c r="H141" t="s">
        <v>1548</v>
      </c>
      <c r="J141">
        <v>1</v>
      </c>
    </row>
    <row r="142" spans="2:10">
      <c r="B142">
        <v>132</v>
      </c>
      <c r="C142" t="s">
        <v>284</v>
      </c>
      <c r="D142" t="s">
        <v>1649</v>
      </c>
      <c r="E142" t="s">
        <v>1546</v>
      </c>
      <c r="F142" t="s">
        <v>1644</v>
      </c>
      <c r="H142" t="s">
        <v>1548</v>
      </c>
      <c r="J142">
        <v>1</v>
      </c>
    </row>
    <row r="143" spans="2:10">
      <c r="B143">
        <v>133</v>
      </c>
      <c r="C143" t="s">
        <v>284</v>
      </c>
      <c r="D143" t="s">
        <v>1650</v>
      </c>
      <c r="E143" t="s">
        <v>1546</v>
      </c>
      <c r="F143" t="s">
        <v>1581</v>
      </c>
      <c r="H143" t="s">
        <v>1548</v>
      </c>
      <c r="J143">
        <v>1</v>
      </c>
    </row>
    <row r="144" spans="2:10">
      <c r="B144">
        <v>134</v>
      </c>
      <c r="C144" t="s">
        <v>284</v>
      </c>
      <c r="D144" t="s">
        <v>1651</v>
      </c>
      <c r="E144" t="s">
        <v>1546</v>
      </c>
      <c r="F144" t="s">
        <v>1653</v>
      </c>
      <c r="H144" t="s">
        <v>1548</v>
      </c>
      <c r="J144">
        <v>1</v>
      </c>
    </row>
    <row r="145" spans="2:10">
      <c r="B145">
        <v>135</v>
      </c>
      <c r="C145" t="s">
        <v>284</v>
      </c>
      <c r="D145" t="s">
        <v>1654</v>
      </c>
      <c r="E145" t="s">
        <v>1546</v>
      </c>
      <c r="F145" t="s">
        <v>1653</v>
      </c>
      <c r="H145" t="s">
        <v>1548</v>
      </c>
      <c r="J145">
        <v>1</v>
      </c>
    </row>
    <row r="146" spans="2:10">
      <c r="B146">
        <v>136</v>
      </c>
      <c r="C146" t="s">
        <v>284</v>
      </c>
      <c r="D146" t="s">
        <v>1655</v>
      </c>
      <c r="E146" t="s">
        <v>1546</v>
      </c>
      <c r="F146" t="s">
        <v>1653</v>
      </c>
      <c r="H146" t="s">
        <v>1548</v>
      </c>
      <c r="J146">
        <v>1</v>
      </c>
    </row>
    <row r="147" spans="2:10">
      <c r="B147">
        <v>137</v>
      </c>
      <c r="C147" t="s">
        <v>284</v>
      </c>
      <c r="D147" t="s">
        <v>1655</v>
      </c>
      <c r="E147" t="s">
        <v>1546</v>
      </c>
      <c r="F147" t="s">
        <v>1653</v>
      </c>
      <c r="H147" t="s">
        <v>1548</v>
      </c>
      <c r="J147">
        <v>1</v>
      </c>
    </row>
    <row r="148" spans="2:10">
      <c r="B148">
        <v>138</v>
      </c>
      <c r="C148" t="s">
        <v>284</v>
      </c>
      <c r="D148" t="s">
        <v>1656</v>
      </c>
      <c r="E148" t="s">
        <v>1546</v>
      </c>
      <c r="F148" t="s">
        <v>1578</v>
      </c>
      <c r="H148" t="s">
        <v>1548</v>
      </c>
      <c r="J148">
        <v>1</v>
      </c>
    </row>
    <row r="149" spans="2:10">
      <c r="B149">
        <v>139</v>
      </c>
      <c r="C149" t="s">
        <v>284</v>
      </c>
      <c r="D149" t="s">
        <v>1657</v>
      </c>
      <c r="E149" t="s">
        <v>1546</v>
      </c>
      <c r="F149" t="s">
        <v>1578</v>
      </c>
      <c r="H149" t="s">
        <v>1548</v>
      </c>
      <c r="J149">
        <v>1</v>
      </c>
    </row>
    <row r="150" spans="2:10">
      <c r="B150">
        <v>140</v>
      </c>
      <c r="C150" t="s">
        <v>284</v>
      </c>
      <c r="D150" t="s">
        <v>1658</v>
      </c>
      <c r="E150" t="s">
        <v>1546</v>
      </c>
      <c r="F150" t="s">
        <v>1660</v>
      </c>
      <c r="H150" t="s">
        <v>1548</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dimension ref="A1:BU876"/>
  <sheetViews>
    <sheetView topLeftCell="A126" zoomScale="55" zoomScaleNormal="55" workbookViewId="0">
      <selection activeCell="G31" sqref="G31"/>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37.33203125" bestFit="1" customWidth="1"/>
    <col min="8" max="8" width="13.88671875" bestFit="1" customWidth="1"/>
    <col min="9" max="9" width="7.77734375" bestFit="1" customWidth="1"/>
    <col min="10" max="11" width="5.109375" bestFit="1" customWidth="1"/>
    <col min="12" max="12" width="5.664062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5" bestFit="1" customWidth="1"/>
    <col min="23" max="23" width="12" bestFit="1" customWidth="1"/>
    <col min="24" max="24" width="27.6640625" bestFit="1" customWidth="1"/>
    <col min="25" max="26" width="9.109375" bestFit="1" customWidth="1"/>
    <col min="27" max="27" width="4.6640625" customWidth="1"/>
    <col min="28" max="28" width="8" customWidth="1"/>
    <col min="29" max="29" width="7.33203125" customWidth="1"/>
    <col min="30" max="30" width="8.33203125" customWidth="1"/>
    <col min="31" max="31" width="15.33203125" customWidth="1"/>
    <col min="32" max="32" width="37.33203125" bestFit="1" customWidth="1"/>
    <col min="33" max="38" width="12.88671875" bestFit="1" customWidth="1"/>
    <col min="39" max="39" width="6" bestFit="1" customWidth="1"/>
    <col min="40" max="40" width="11.33203125" bestFit="1" customWidth="1"/>
    <col min="41" max="41" width="18.88671875" customWidth="1"/>
    <col min="42" max="42" width="12" bestFit="1" customWidth="1"/>
    <col min="43" max="43" width="12.6640625" bestFit="1" customWidth="1"/>
    <col min="44" max="44" width="49.21875" bestFit="1" customWidth="1"/>
    <col min="45" max="45" width="59.6640625" bestFit="1" customWidth="1"/>
    <col min="46" max="46" width="126.77734375" bestFit="1" customWidth="1"/>
    <col min="47" max="47" width="28.77734375" bestFit="1" customWidth="1"/>
    <col min="48" max="48" width="13.44140625" bestFit="1" customWidth="1"/>
    <col min="51" max="51" width="18" bestFit="1" customWidth="1"/>
    <col min="52" max="52" width="18.6640625" bestFit="1" customWidth="1"/>
    <col min="53" max="53" width="10.77734375" bestFit="1" customWidth="1"/>
    <col min="54" max="54" width="16.5546875" customWidth="1"/>
    <col min="55" max="55" width="12.6640625" customWidth="1"/>
    <col min="56" max="59" width="11.109375" customWidth="1"/>
    <col min="60" max="60" width="22.33203125" bestFit="1" customWidth="1"/>
    <col min="61" max="61" width="11.77734375" bestFit="1" customWidth="1"/>
    <col min="62" max="62" width="10.77734375" bestFit="1" customWidth="1"/>
    <col min="63" max="63" width="11.88671875" bestFit="1" customWidth="1"/>
    <col min="66" max="66" width="22.33203125" bestFit="1" customWidth="1"/>
    <col min="67" max="67" width="11.77734375" bestFit="1" customWidth="1"/>
    <col min="68" max="68" width="16.44140625" bestFit="1" customWidth="1"/>
    <col min="69" max="69" width="14.6640625" bestFit="1" customWidth="1"/>
    <col min="72" max="72" width="47.5546875" bestFit="1" customWidth="1"/>
    <col min="73" max="73" width="45.33203125" bestFit="1" customWidth="1"/>
    <col min="74" max="74" width="31.6640625" bestFit="1" customWidth="1"/>
  </cols>
  <sheetData>
    <row r="1" spans="1:73">
      <c r="A1" t="s">
        <v>1668</v>
      </c>
      <c r="B1" t="s">
        <v>1669</v>
      </c>
      <c r="C1" t="s">
        <v>1670</v>
      </c>
    </row>
    <row r="2" spans="1:73">
      <c r="A2" t="s">
        <v>1671</v>
      </c>
      <c r="B2" t="s">
        <v>1672</v>
      </c>
      <c r="C2" t="s">
        <v>1673</v>
      </c>
      <c r="F2" s="452" t="s">
        <v>1674</v>
      </c>
      <c r="G2" s="453" t="s">
        <v>1211</v>
      </c>
      <c r="AE2" s="452" t="s">
        <v>1674</v>
      </c>
      <c r="AF2" s="453" t="s">
        <v>1211</v>
      </c>
      <c r="BC2" t="s">
        <v>1675</v>
      </c>
      <c r="BD2" t="s">
        <v>1676</v>
      </c>
      <c r="BT2" s="416" t="s">
        <v>1674</v>
      </c>
      <c r="BU2" s="129" t="s">
        <v>1211</v>
      </c>
    </row>
    <row r="3" spans="1:73">
      <c r="A3" t="s">
        <v>1677</v>
      </c>
      <c r="B3" t="s">
        <v>1672</v>
      </c>
      <c r="C3" t="s">
        <v>1673</v>
      </c>
      <c r="F3" s="452" t="s">
        <v>1678</v>
      </c>
      <c r="G3" s="453" t="s">
        <v>1183</v>
      </c>
      <c r="AE3" s="452" t="s">
        <v>1678</v>
      </c>
      <c r="AF3" s="453" t="s">
        <v>1183</v>
      </c>
      <c r="AP3" s="416" t="s">
        <v>1674</v>
      </c>
      <c r="AQ3" s="129" t="s">
        <v>1211</v>
      </c>
      <c r="AZ3" s="416" t="s">
        <v>1674</v>
      </c>
      <c r="BA3" s="129" t="s">
        <v>1211</v>
      </c>
      <c r="BB3" s="129"/>
      <c r="BC3" s="414" t="s">
        <v>1679</v>
      </c>
      <c r="BD3">
        <v>3</v>
      </c>
      <c r="BI3" s="416" t="s">
        <v>1674</v>
      </c>
      <c r="BJ3" s="129" t="s">
        <v>1211</v>
      </c>
      <c r="BO3" s="416" t="s">
        <v>1674</v>
      </c>
      <c r="BP3" s="129" t="s">
        <v>1211</v>
      </c>
      <c r="BT3" s="416" t="s">
        <v>1678</v>
      </c>
      <c r="BU3" s="129" t="s">
        <v>1183</v>
      </c>
    </row>
    <row r="4" spans="1:73">
      <c r="A4" s="415" t="s">
        <v>1680</v>
      </c>
      <c r="B4" t="s">
        <v>1672</v>
      </c>
      <c r="C4" t="s">
        <v>1673</v>
      </c>
      <c r="F4" s="452" t="s">
        <v>915</v>
      </c>
      <c r="G4" s="453" t="s">
        <v>2840</v>
      </c>
      <c r="AE4" s="452" t="s">
        <v>915</v>
      </c>
      <c r="AF4" s="453" t="s">
        <v>2840</v>
      </c>
      <c r="AP4" s="416" t="s">
        <v>1678</v>
      </c>
      <c r="AQ4" s="129" t="s">
        <v>1183</v>
      </c>
      <c r="AZ4" s="416" t="s">
        <v>1678</v>
      </c>
      <c r="BA4" s="129" t="s">
        <v>1183</v>
      </c>
      <c r="BB4" s="129"/>
      <c r="BC4" s="414" t="s">
        <v>1681</v>
      </c>
      <c r="BD4">
        <f>QUARTILE(資料清單!EM:EM, 1)</f>
        <v>7</v>
      </c>
      <c r="BI4" s="416" t="s">
        <v>1678</v>
      </c>
      <c r="BJ4" s="129" t="s">
        <v>1183</v>
      </c>
      <c r="BO4" s="416" t="s">
        <v>1678</v>
      </c>
      <c r="BP4" s="129" t="s">
        <v>1183</v>
      </c>
      <c r="BT4" s="416" t="s">
        <v>1210</v>
      </c>
      <c r="BU4" s="129" t="s">
        <v>2840</v>
      </c>
    </row>
    <row r="5" spans="1:73">
      <c r="A5" s="415" t="s">
        <v>1682</v>
      </c>
      <c r="B5" t="s">
        <v>1672</v>
      </c>
      <c r="C5" t="s">
        <v>1673</v>
      </c>
      <c r="E5" t="s">
        <v>1671</v>
      </c>
      <c r="F5" s="452" t="s">
        <v>1210</v>
      </c>
      <c r="G5" s="453" t="s">
        <v>2840</v>
      </c>
      <c r="O5" t="s">
        <v>1683</v>
      </c>
      <c r="V5" s="415" t="s">
        <v>1680</v>
      </c>
      <c r="AD5" t="s">
        <v>1677</v>
      </c>
      <c r="AO5" t="s">
        <v>1684</v>
      </c>
      <c r="AP5" s="416" t="s">
        <v>1210</v>
      </c>
      <c r="AQ5" s="129" t="s">
        <v>1211</v>
      </c>
      <c r="AZ5" s="416" t="s">
        <v>1210</v>
      </c>
      <c r="BA5" s="129" t="s">
        <v>2840</v>
      </c>
      <c r="BB5" s="129"/>
      <c r="BC5" s="414" t="s">
        <v>1685</v>
      </c>
      <c r="BD5">
        <f>QUARTILE(資料清單!EM:EM, 3)</f>
        <v>22</v>
      </c>
      <c r="BI5" s="416" t="s">
        <v>1210</v>
      </c>
      <c r="BJ5" s="129" t="s">
        <v>2840</v>
      </c>
      <c r="BO5" s="416" t="s">
        <v>1210</v>
      </c>
      <c r="BP5" s="129" t="s">
        <v>2840</v>
      </c>
      <c r="BT5" s="416" t="s">
        <v>1686</v>
      </c>
      <c r="BU5" s="129" t="s">
        <v>2840</v>
      </c>
    </row>
    <row r="6" spans="1:73">
      <c r="A6" t="s">
        <v>1684</v>
      </c>
      <c r="B6" t="s">
        <v>1672</v>
      </c>
      <c r="C6" t="s">
        <v>1673</v>
      </c>
      <c r="P6" s="112" t="s">
        <v>1192</v>
      </c>
      <c r="Q6" t="s">
        <v>1687</v>
      </c>
      <c r="R6" t="s">
        <v>1688</v>
      </c>
      <c r="V6" s="415" t="s">
        <v>1689</v>
      </c>
      <c r="W6" t="s">
        <v>1690</v>
      </c>
      <c r="X6" t="s">
        <v>1691</v>
      </c>
      <c r="Y6" t="s">
        <v>1692</v>
      </c>
      <c r="Z6" t="s">
        <v>1693</v>
      </c>
      <c r="AE6" s="453"/>
      <c r="AF6" s="453"/>
      <c r="AG6" s="452" t="s">
        <v>1010</v>
      </c>
      <c r="AH6" s="453"/>
      <c r="AI6" s="453"/>
      <c r="AJ6" s="453"/>
      <c r="AK6" s="453"/>
      <c r="AL6" s="453"/>
      <c r="AM6" s="453"/>
      <c r="AP6" s="416" t="s">
        <v>1686</v>
      </c>
      <c r="AQ6" s="129" t="s">
        <v>1183</v>
      </c>
      <c r="AZ6" s="416" t="s">
        <v>1686</v>
      </c>
      <c r="BA6" s="129" t="s">
        <v>2840</v>
      </c>
      <c r="BB6" s="129"/>
      <c r="BC6" s="414" t="s">
        <v>1694</v>
      </c>
      <c r="BD6">
        <f>BD5-BD4</f>
        <v>15</v>
      </c>
      <c r="BI6" s="416" t="s">
        <v>1686</v>
      </c>
      <c r="BJ6" s="129" t="s">
        <v>2840</v>
      </c>
      <c r="BO6" s="416" t="s">
        <v>1686</v>
      </c>
      <c r="BP6" s="129" t="s">
        <v>2840</v>
      </c>
      <c r="BT6" s="416" t="s">
        <v>1695</v>
      </c>
      <c r="BU6" s="129" t="s">
        <v>1183</v>
      </c>
    </row>
    <row r="7" spans="1:73">
      <c r="A7" t="s">
        <v>1696</v>
      </c>
      <c r="B7" t="s">
        <v>1697</v>
      </c>
      <c r="C7" t="s">
        <v>1673</v>
      </c>
      <c r="F7" s="452" t="s">
        <v>1199</v>
      </c>
      <c r="G7" s="453"/>
      <c r="H7" s="452" t="s">
        <v>1686</v>
      </c>
      <c r="I7" s="453"/>
      <c r="P7" s="427">
        <v>44677</v>
      </c>
      <c r="Q7">
        <v>512</v>
      </c>
      <c r="R7">
        <v>52</v>
      </c>
      <c r="V7" s="415">
        <v>44677</v>
      </c>
      <c r="W7" t="s">
        <v>1562</v>
      </c>
      <c r="X7" t="s">
        <v>1698</v>
      </c>
      <c r="Y7">
        <v>4</v>
      </c>
      <c r="Z7">
        <v>77</v>
      </c>
      <c r="AE7" s="452" t="s">
        <v>1690</v>
      </c>
      <c r="AF7" s="452" t="s">
        <v>1691</v>
      </c>
      <c r="AG7" s="453" t="s">
        <v>1244</v>
      </c>
      <c r="AH7" s="453" t="s">
        <v>2799</v>
      </c>
      <c r="AI7" s="453" t="s">
        <v>2798</v>
      </c>
      <c r="AJ7" s="453" t="s">
        <v>1230</v>
      </c>
      <c r="AK7" s="453" t="s">
        <v>1251</v>
      </c>
      <c r="AL7" s="453" t="s">
        <v>1193</v>
      </c>
      <c r="AM7" s="453" t="s">
        <v>1194</v>
      </c>
      <c r="AY7" t="s">
        <v>1699</v>
      </c>
      <c r="BC7" s="414" t="s">
        <v>1700</v>
      </c>
      <c r="BD7">
        <f>MAX(BD4-(BD6*1.5),BD3)</f>
        <v>3</v>
      </c>
      <c r="BH7" t="s">
        <v>1701</v>
      </c>
      <c r="BN7" t="s">
        <v>1702</v>
      </c>
    </row>
    <row r="8" spans="1:73">
      <c r="A8" t="s">
        <v>1699</v>
      </c>
      <c r="B8" t="s">
        <v>1703</v>
      </c>
      <c r="C8" t="s">
        <v>1704</v>
      </c>
      <c r="F8" s="452" t="s">
        <v>1690</v>
      </c>
      <c r="G8" s="452" t="s">
        <v>1691</v>
      </c>
      <c r="H8" s="453" t="s">
        <v>1692</v>
      </c>
      <c r="I8" s="453" t="s">
        <v>1693</v>
      </c>
      <c r="P8" s="427">
        <v>44678</v>
      </c>
      <c r="Q8">
        <v>516</v>
      </c>
      <c r="R8">
        <v>54</v>
      </c>
      <c r="V8" s="415">
        <f t="shared" ref="V8:V16" si="0">V7</f>
        <v>44677</v>
      </c>
      <c r="W8" t="s">
        <v>1705</v>
      </c>
      <c r="X8" t="s">
        <v>1705</v>
      </c>
      <c r="Y8">
        <v>2</v>
      </c>
      <c r="Z8">
        <v>4</v>
      </c>
      <c r="AE8" s="453" t="s">
        <v>1568</v>
      </c>
      <c r="AF8" s="453" t="s">
        <v>1568</v>
      </c>
      <c r="AG8" s="453"/>
      <c r="AH8" s="453"/>
      <c r="AI8" s="453"/>
      <c r="AJ8" s="453"/>
      <c r="AK8" s="453"/>
      <c r="AL8" s="453"/>
      <c r="AM8" s="453"/>
      <c r="AP8" s="416" t="s">
        <v>1192</v>
      </c>
      <c r="AQ8" s="416" t="s">
        <v>1706</v>
      </c>
      <c r="AR8" s="416" t="s">
        <v>1216</v>
      </c>
      <c r="AS8" s="416" t="s">
        <v>995</v>
      </c>
      <c r="AT8" s="416" t="s">
        <v>1707</v>
      </c>
      <c r="AU8" s="416" t="s">
        <v>1217</v>
      </c>
      <c r="AZ8" s="129" t="s">
        <v>1708</v>
      </c>
      <c r="BB8" s="129"/>
      <c r="BC8" s="414" t="s">
        <v>1709</v>
      </c>
      <c r="BD8">
        <f>BD5+(BD6*1.5)</f>
        <v>44.5</v>
      </c>
      <c r="BI8" s="416" t="s">
        <v>1192</v>
      </c>
      <c r="BO8" s="416" t="s">
        <v>1192</v>
      </c>
      <c r="BP8" s="129" t="s">
        <v>1710</v>
      </c>
      <c r="BT8" s="416" t="s">
        <v>1192</v>
      </c>
      <c r="BU8" s="416" t="s">
        <v>995</v>
      </c>
    </row>
    <row r="9" spans="1:73">
      <c r="A9" t="s">
        <v>1701</v>
      </c>
      <c r="B9" t="s">
        <v>1703</v>
      </c>
      <c r="C9" t="s">
        <v>1704</v>
      </c>
      <c r="F9" s="453" t="s">
        <v>1568</v>
      </c>
      <c r="G9" s="453" t="s">
        <v>1568</v>
      </c>
      <c r="H9" s="454">
        <v>21</v>
      </c>
      <c r="I9" s="454">
        <v>166</v>
      </c>
      <c r="P9" s="427">
        <v>44680</v>
      </c>
      <c r="Q9">
        <v>637</v>
      </c>
      <c r="R9">
        <v>62</v>
      </c>
      <c r="V9" s="415">
        <f t="shared" si="0"/>
        <v>44677</v>
      </c>
      <c r="W9" t="s">
        <v>1705</v>
      </c>
      <c r="X9" t="s">
        <v>1711</v>
      </c>
      <c r="Y9">
        <v>5</v>
      </c>
      <c r="Z9">
        <v>55</v>
      </c>
      <c r="AE9" s="453"/>
      <c r="AF9" s="453" t="s">
        <v>3573</v>
      </c>
      <c r="AG9" s="453"/>
      <c r="AH9" s="453"/>
      <c r="AI9" s="453"/>
      <c r="AJ9" s="453"/>
      <c r="AK9" s="453"/>
      <c r="AL9" s="453"/>
      <c r="AM9" s="453"/>
      <c r="AP9" s="129" t="s">
        <v>1568</v>
      </c>
      <c r="AQ9" s="417" t="s">
        <v>1712</v>
      </c>
      <c r="AR9" s="129" t="s">
        <v>1249</v>
      </c>
      <c r="AS9" s="129" t="s">
        <v>1248</v>
      </c>
      <c r="AT9" s="129" t="s">
        <v>1249</v>
      </c>
      <c r="AU9" s="129" t="s">
        <v>3575</v>
      </c>
      <c r="AZ9" s="433">
        <v>15.807524536532171</v>
      </c>
      <c r="BB9" s="433"/>
      <c r="BI9" s="129" t="s">
        <v>13111</v>
      </c>
      <c r="BO9" s="129" t="s">
        <v>1183</v>
      </c>
      <c r="BP9" s="455">
        <v>1585</v>
      </c>
      <c r="BT9" s="129" t="s">
        <v>3131</v>
      </c>
      <c r="BU9" s="129" t="s">
        <v>3132</v>
      </c>
    </row>
    <row r="10" spans="1:73">
      <c r="A10" t="s">
        <v>1713</v>
      </c>
      <c r="B10" t="s">
        <v>1703</v>
      </c>
      <c r="C10" t="s">
        <v>1704</v>
      </c>
      <c r="F10" s="453" t="s">
        <v>1568</v>
      </c>
      <c r="G10" s="453" t="s">
        <v>3573</v>
      </c>
      <c r="H10" s="454">
        <v>4</v>
      </c>
      <c r="I10" s="454">
        <v>80</v>
      </c>
      <c r="P10" s="427">
        <v>44681</v>
      </c>
      <c r="Q10">
        <v>625</v>
      </c>
      <c r="R10">
        <v>63</v>
      </c>
      <c r="V10" s="415">
        <f t="shared" si="0"/>
        <v>44677</v>
      </c>
      <c r="W10" t="s">
        <v>1714</v>
      </c>
      <c r="X10" t="s">
        <v>1714</v>
      </c>
      <c r="Y10">
        <v>7</v>
      </c>
      <c r="Z10">
        <v>57</v>
      </c>
      <c r="AE10" s="453"/>
      <c r="AF10" s="453" t="s">
        <v>3826</v>
      </c>
      <c r="AG10" s="453"/>
      <c r="AH10" s="453"/>
      <c r="AI10" s="453"/>
      <c r="AJ10" s="453"/>
      <c r="AK10" s="453"/>
      <c r="AL10" s="453"/>
      <c r="AM10" s="453"/>
      <c r="AP10" s="129"/>
      <c r="AQ10" s="417"/>
      <c r="AR10" s="129"/>
      <c r="AS10" s="129"/>
      <c r="AT10" s="129" t="s">
        <v>3603</v>
      </c>
      <c r="AU10" s="129" t="s">
        <v>3575</v>
      </c>
      <c r="BB10" s="433"/>
      <c r="BI10" s="129" t="s">
        <v>13112</v>
      </c>
      <c r="BO10" s="129" t="s">
        <v>1211</v>
      </c>
      <c r="BP10" s="455">
        <v>249</v>
      </c>
      <c r="BT10" s="129" t="s">
        <v>3126</v>
      </c>
      <c r="BU10" s="129" t="s">
        <v>3127</v>
      </c>
    </row>
    <row r="11" spans="1:73">
      <c r="F11" s="453" t="s">
        <v>1568</v>
      </c>
      <c r="G11" s="453" t="s">
        <v>3826</v>
      </c>
      <c r="H11" s="454">
        <v>11</v>
      </c>
      <c r="I11" s="454">
        <v>140</v>
      </c>
      <c r="P11" s="427">
        <v>44685</v>
      </c>
      <c r="Q11">
        <v>695</v>
      </c>
      <c r="R11">
        <v>69</v>
      </c>
      <c r="V11" s="415">
        <f t="shared" si="0"/>
        <v>44677</v>
      </c>
      <c r="W11" t="s">
        <v>1714</v>
      </c>
      <c r="X11" t="s">
        <v>1716</v>
      </c>
      <c r="Y11">
        <v>16</v>
      </c>
      <c r="Z11">
        <v>165</v>
      </c>
      <c r="AE11" s="453"/>
      <c r="AF11" s="453" t="s">
        <v>3879</v>
      </c>
      <c r="AG11" s="453"/>
      <c r="AH11" s="453"/>
      <c r="AI11" s="453"/>
      <c r="AJ11" s="453"/>
      <c r="AK11" s="453"/>
      <c r="AL11" s="453"/>
      <c r="AM11" s="453"/>
      <c r="AP11" s="129"/>
      <c r="AQ11" s="417"/>
      <c r="AR11" s="129" t="s">
        <v>1227</v>
      </c>
      <c r="AS11" s="129" t="s">
        <v>1226</v>
      </c>
      <c r="AT11" s="129" t="s">
        <v>1227</v>
      </c>
      <c r="AU11" s="129" t="s">
        <v>1228</v>
      </c>
      <c r="BB11" s="433"/>
      <c r="BI11" s="129" t="s">
        <v>13113</v>
      </c>
      <c r="BT11" s="129" t="s">
        <v>3523</v>
      </c>
      <c r="BU11" s="129" t="s">
        <v>3524</v>
      </c>
    </row>
    <row r="12" spans="1:73">
      <c r="F12" s="453" t="s">
        <v>1568</v>
      </c>
      <c r="G12" s="453" t="s">
        <v>3879</v>
      </c>
      <c r="H12" s="454">
        <v>8</v>
      </c>
      <c r="I12" s="454">
        <v>52</v>
      </c>
      <c r="P12" s="427">
        <v>44687</v>
      </c>
      <c r="Q12">
        <v>667</v>
      </c>
      <c r="R12">
        <v>67</v>
      </c>
      <c r="V12" s="415">
        <f t="shared" si="0"/>
        <v>44677</v>
      </c>
      <c r="W12" t="s">
        <v>1718</v>
      </c>
      <c r="X12" t="s">
        <v>1718</v>
      </c>
      <c r="Y12">
        <v>7</v>
      </c>
      <c r="Z12">
        <v>44</v>
      </c>
      <c r="AE12" s="414" t="s">
        <v>2841</v>
      </c>
      <c r="AF12" s="414"/>
      <c r="AG12" s="453"/>
      <c r="AH12" s="453"/>
      <c r="AI12" s="453"/>
      <c r="AJ12" s="453"/>
      <c r="AK12" s="453"/>
      <c r="AL12" s="453"/>
      <c r="AM12" s="453"/>
      <c r="AP12" s="129"/>
      <c r="AQ12" s="417"/>
      <c r="AR12" s="129" t="s">
        <v>3593</v>
      </c>
      <c r="AS12" s="129" t="s">
        <v>3594</v>
      </c>
      <c r="AT12" s="129" t="s">
        <v>3596</v>
      </c>
      <c r="AU12" s="129" t="s">
        <v>3591</v>
      </c>
      <c r="BB12" s="433"/>
      <c r="BI12" s="129" t="s">
        <v>13114</v>
      </c>
      <c r="BT12" s="129" t="s">
        <v>3188</v>
      </c>
      <c r="BU12" s="129" t="s">
        <v>3189</v>
      </c>
    </row>
    <row r="13" spans="1:73">
      <c r="F13" s="453" t="s">
        <v>1165</v>
      </c>
      <c r="G13" s="453" t="s">
        <v>3103</v>
      </c>
      <c r="H13" s="454">
        <v>2</v>
      </c>
      <c r="I13" s="454">
        <v>16</v>
      </c>
      <c r="P13" s="427">
        <v>44692</v>
      </c>
      <c r="Q13">
        <v>650</v>
      </c>
      <c r="R13">
        <v>60</v>
      </c>
      <c r="V13" s="415">
        <f t="shared" si="0"/>
        <v>44677</v>
      </c>
      <c r="W13" t="s">
        <v>1718</v>
      </c>
      <c r="X13" t="s">
        <v>1721</v>
      </c>
      <c r="Y13">
        <v>5</v>
      </c>
      <c r="Z13">
        <v>51</v>
      </c>
      <c r="AE13" s="453" t="s">
        <v>1165</v>
      </c>
      <c r="AF13" s="453" t="s">
        <v>3103</v>
      </c>
      <c r="AG13" s="453"/>
      <c r="AH13" s="453"/>
      <c r="AI13" s="453"/>
      <c r="AJ13" s="453"/>
      <c r="AK13" s="453"/>
      <c r="AL13" s="453"/>
      <c r="AM13" s="453"/>
      <c r="AP13" s="129"/>
      <c r="AQ13" s="417"/>
      <c r="AR13" s="129" t="s">
        <v>3726</v>
      </c>
      <c r="AS13" s="129" t="s">
        <v>3727</v>
      </c>
      <c r="AT13" s="129" t="s">
        <v>3726</v>
      </c>
      <c r="AU13" s="129" t="s">
        <v>1228</v>
      </c>
      <c r="BB13" s="433"/>
      <c r="BI13" s="129" t="s">
        <v>13115</v>
      </c>
      <c r="BT13" s="129" t="s">
        <v>3229</v>
      </c>
      <c r="BU13" s="129" t="s">
        <v>3230</v>
      </c>
    </row>
    <row r="14" spans="1:73">
      <c r="F14" s="453" t="s">
        <v>1165</v>
      </c>
      <c r="G14" s="453" t="s">
        <v>3124</v>
      </c>
      <c r="H14" s="454">
        <v>9</v>
      </c>
      <c r="I14" s="454">
        <v>61</v>
      </c>
      <c r="P14" s="427">
        <v>44693</v>
      </c>
      <c r="Q14">
        <v>657</v>
      </c>
      <c r="R14">
        <v>62</v>
      </c>
      <c r="V14" s="415">
        <f t="shared" si="0"/>
        <v>44677</v>
      </c>
      <c r="W14" t="s">
        <v>1718</v>
      </c>
      <c r="X14" t="s">
        <v>1723</v>
      </c>
      <c r="Y14">
        <v>1</v>
      </c>
      <c r="Z14">
        <v>8</v>
      </c>
      <c r="AE14" s="453"/>
      <c r="AF14" s="453" t="s">
        <v>3124</v>
      </c>
      <c r="AG14" s="453"/>
      <c r="AH14" s="453"/>
      <c r="AI14" s="453"/>
      <c r="AJ14" s="453"/>
      <c r="AK14" s="453"/>
      <c r="AL14" s="453"/>
      <c r="AM14" s="453"/>
      <c r="AP14" s="129"/>
      <c r="AQ14" s="417" t="s">
        <v>1715</v>
      </c>
      <c r="AR14" s="129" t="s">
        <v>1254</v>
      </c>
      <c r="AS14" s="129" t="s">
        <v>1253</v>
      </c>
      <c r="AT14" s="129" t="s">
        <v>1254</v>
      </c>
      <c r="AU14" s="129" t="s">
        <v>3575</v>
      </c>
      <c r="BB14" s="433"/>
      <c r="BI14" s="129" t="s">
        <v>13116</v>
      </c>
      <c r="BT14" s="129" t="s">
        <v>3199</v>
      </c>
      <c r="BU14" s="129" t="s">
        <v>3200</v>
      </c>
    </row>
    <row r="15" spans="1:73">
      <c r="F15" s="453" t="s">
        <v>1165</v>
      </c>
      <c r="G15" s="453" t="s">
        <v>1165</v>
      </c>
      <c r="H15" s="454">
        <v>5</v>
      </c>
      <c r="I15" s="454">
        <v>63</v>
      </c>
      <c r="P15" s="427">
        <v>44694</v>
      </c>
      <c r="Q15">
        <v>652</v>
      </c>
      <c r="R15">
        <v>59</v>
      </c>
      <c r="V15" s="415">
        <f t="shared" si="0"/>
        <v>44677</v>
      </c>
      <c r="W15" t="s">
        <v>1725</v>
      </c>
      <c r="X15" t="s">
        <v>1725</v>
      </c>
      <c r="Y15">
        <v>2</v>
      </c>
      <c r="Z15">
        <v>19</v>
      </c>
      <c r="AE15" s="453"/>
      <c r="AF15" s="453" t="s">
        <v>1165</v>
      </c>
      <c r="AG15" s="453"/>
      <c r="AH15" s="453"/>
      <c r="AI15" s="453"/>
      <c r="AJ15" s="453"/>
      <c r="AK15" s="453"/>
      <c r="AL15" s="453"/>
      <c r="AM15" s="453"/>
      <c r="AP15" s="129"/>
      <c r="AQ15" s="417"/>
      <c r="AR15" s="129" t="s">
        <v>1249</v>
      </c>
      <c r="AS15" s="129" t="s">
        <v>1248</v>
      </c>
      <c r="AT15" s="129" t="s">
        <v>1249</v>
      </c>
      <c r="AU15" s="129" t="s">
        <v>1228</v>
      </c>
      <c r="BB15" s="433"/>
      <c r="BI15" s="129" t="s">
        <v>13117</v>
      </c>
      <c r="BT15" s="129" t="s">
        <v>3353</v>
      </c>
      <c r="BU15" s="129" t="s">
        <v>3354</v>
      </c>
    </row>
    <row r="16" spans="1:73">
      <c r="F16" s="453" t="s">
        <v>1562</v>
      </c>
      <c r="G16" s="453" t="s">
        <v>1562</v>
      </c>
      <c r="H16" s="454">
        <v>15</v>
      </c>
      <c r="I16" s="454">
        <v>109</v>
      </c>
      <c r="P16" s="427">
        <v>44699</v>
      </c>
      <c r="Q16">
        <v>663</v>
      </c>
      <c r="R16">
        <v>63</v>
      </c>
      <c r="V16" s="415">
        <f t="shared" si="0"/>
        <v>44677</v>
      </c>
      <c r="W16" t="s">
        <v>1725</v>
      </c>
      <c r="X16" t="s">
        <v>1728</v>
      </c>
      <c r="Y16">
        <v>3</v>
      </c>
      <c r="Z16">
        <v>32</v>
      </c>
      <c r="AE16" s="414" t="s">
        <v>13101</v>
      </c>
      <c r="AF16" s="414"/>
      <c r="AG16" s="453"/>
      <c r="AH16" s="453"/>
      <c r="AI16" s="453"/>
      <c r="AJ16" s="453"/>
      <c r="AK16" s="453"/>
      <c r="AL16" s="453"/>
      <c r="AM16" s="453"/>
      <c r="AP16" s="129"/>
      <c r="AQ16" s="417"/>
      <c r="AR16" s="129" t="s">
        <v>3598</v>
      </c>
      <c r="AS16" s="129" t="s">
        <v>3599</v>
      </c>
      <c r="AT16" s="129" t="s">
        <v>3599</v>
      </c>
      <c r="AU16" s="129" t="s">
        <v>3591</v>
      </c>
      <c r="BI16" s="129" t="s">
        <v>13118</v>
      </c>
      <c r="BT16" s="129" t="s">
        <v>3364</v>
      </c>
      <c r="BU16" s="129" t="s">
        <v>3365</v>
      </c>
    </row>
    <row r="17" spans="6:73">
      <c r="F17" s="453" t="s">
        <v>1562</v>
      </c>
      <c r="G17" s="453" t="s">
        <v>4863</v>
      </c>
      <c r="H17" s="454">
        <v>3</v>
      </c>
      <c r="I17" s="454">
        <v>37</v>
      </c>
      <c r="P17" s="427">
        <v>44701</v>
      </c>
      <c r="Q17">
        <v>678</v>
      </c>
      <c r="R17">
        <v>63</v>
      </c>
      <c r="V17" s="415">
        <v>44678</v>
      </c>
      <c r="W17" t="s">
        <v>1562</v>
      </c>
      <c r="X17" t="s">
        <v>1698</v>
      </c>
      <c r="Y17">
        <v>4</v>
      </c>
      <c r="Z17">
        <v>77</v>
      </c>
      <c r="AE17" s="453" t="s">
        <v>1562</v>
      </c>
      <c r="AF17" s="453" t="s">
        <v>1562</v>
      </c>
      <c r="AG17" s="453"/>
      <c r="AH17" s="453"/>
      <c r="AI17" s="453"/>
      <c r="AJ17" s="453"/>
      <c r="AK17" s="453"/>
      <c r="AL17" s="453"/>
      <c r="AM17" s="453"/>
      <c r="AP17" s="129"/>
      <c r="AQ17" s="417"/>
      <c r="AR17" s="129" t="s">
        <v>3730</v>
      </c>
      <c r="AS17" s="129" t="s">
        <v>3731</v>
      </c>
      <c r="AT17" s="129" t="s">
        <v>3730</v>
      </c>
      <c r="AU17" s="129" t="s">
        <v>1228</v>
      </c>
      <c r="BI17" s="129" t="s">
        <v>13119</v>
      </c>
      <c r="BT17" s="129" t="s">
        <v>3360</v>
      </c>
      <c r="BU17" s="129" t="s">
        <v>3361</v>
      </c>
    </row>
    <row r="18" spans="6:73">
      <c r="F18" s="453" t="s">
        <v>1562</v>
      </c>
      <c r="G18" s="453" t="s">
        <v>4880</v>
      </c>
      <c r="H18" s="454">
        <v>3</v>
      </c>
      <c r="I18" s="454">
        <v>32</v>
      </c>
      <c r="P18" s="427">
        <v>44704</v>
      </c>
      <c r="Q18">
        <v>680</v>
      </c>
      <c r="R18">
        <v>62</v>
      </c>
      <c r="V18" s="415">
        <f t="shared" ref="V18:V26" si="1">V17</f>
        <v>44678</v>
      </c>
      <c r="W18" t="s">
        <v>1705</v>
      </c>
      <c r="X18" t="s">
        <v>1705</v>
      </c>
      <c r="Y18">
        <v>3</v>
      </c>
      <c r="Z18">
        <v>7</v>
      </c>
      <c r="AE18" s="453"/>
      <c r="AF18" s="453" t="s">
        <v>4863</v>
      </c>
      <c r="AG18" s="453"/>
      <c r="AH18" s="453"/>
      <c r="AI18" s="453"/>
      <c r="AJ18" s="453"/>
      <c r="AK18" s="453"/>
      <c r="AL18" s="453"/>
      <c r="AM18" s="453"/>
      <c r="AP18" s="129"/>
      <c r="AQ18" s="417" t="s">
        <v>1756</v>
      </c>
      <c r="AR18" s="129" t="s">
        <v>1254</v>
      </c>
      <c r="AS18" s="129" t="s">
        <v>1253</v>
      </c>
      <c r="AT18" s="129" t="s">
        <v>3601</v>
      </c>
      <c r="AU18" s="129" t="s">
        <v>3591</v>
      </c>
      <c r="BT18" s="129" t="s">
        <v>3381</v>
      </c>
      <c r="BU18" s="129" t="s">
        <v>3382</v>
      </c>
    </row>
    <row r="19" spans="6:73">
      <c r="F19" s="453" t="s">
        <v>1562</v>
      </c>
      <c r="G19" s="453" t="s">
        <v>4931</v>
      </c>
      <c r="H19" s="454">
        <v>1</v>
      </c>
      <c r="I19" s="454">
        <v>15</v>
      </c>
      <c r="P19" s="427">
        <v>44705</v>
      </c>
      <c r="Q19">
        <v>688</v>
      </c>
      <c r="R19">
        <v>65</v>
      </c>
      <c r="V19" s="415">
        <f t="shared" si="1"/>
        <v>44678</v>
      </c>
      <c r="W19" t="s">
        <v>1705</v>
      </c>
      <c r="X19" t="s">
        <v>1711</v>
      </c>
      <c r="Y19">
        <v>5</v>
      </c>
      <c r="Z19">
        <v>53</v>
      </c>
      <c r="AE19" s="453"/>
      <c r="AF19" s="453" t="s">
        <v>4880</v>
      </c>
      <c r="AG19" s="453"/>
      <c r="AH19" s="453"/>
      <c r="AI19" s="453"/>
      <c r="AJ19" s="453"/>
      <c r="AK19" s="453"/>
      <c r="AL19" s="453"/>
      <c r="AM19" s="453"/>
      <c r="AP19" s="129"/>
      <c r="AQ19" s="417"/>
      <c r="AR19" s="129" t="s">
        <v>1265</v>
      </c>
      <c r="AS19" s="129" t="s">
        <v>1264</v>
      </c>
      <c r="AT19" s="129" t="s">
        <v>1265</v>
      </c>
      <c r="AU19" s="129" t="s">
        <v>3575</v>
      </c>
      <c r="BT19" s="129" t="s">
        <v>3378</v>
      </c>
      <c r="BU19" s="129" t="s">
        <v>3379</v>
      </c>
    </row>
    <row r="20" spans="6:73">
      <c r="F20" s="453" t="s">
        <v>1705</v>
      </c>
      <c r="G20" s="453" t="s">
        <v>1705</v>
      </c>
      <c r="H20" s="454">
        <v>2</v>
      </c>
      <c r="I20" s="454">
        <v>12</v>
      </c>
      <c r="P20" s="427">
        <v>44708</v>
      </c>
      <c r="Q20">
        <v>698</v>
      </c>
      <c r="R20">
        <v>65</v>
      </c>
      <c r="V20" s="415">
        <f t="shared" si="1"/>
        <v>44678</v>
      </c>
      <c r="W20" t="s">
        <v>1714</v>
      </c>
      <c r="X20" t="s">
        <v>1714</v>
      </c>
      <c r="Y20">
        <v>7</v>
      </c>
      <c r="Z20">
        <v>57</v>
      </c>
      <c r="AE20" s="453"/>
      <c r="AF20" s="453" t="s">
        <v>4931</v>
      </c>
      <c r="AG20" s="453"/>
      <c r="AH20" s="453"/>
      <c r="AI20" s="453"/>
      <c r="AJ20" s="453"/>
      <c r="AK20" s="453"/>
      <c r="AL20" s="453"/>
      <c r="AM20" s="453"/>
      <c r="AP20" s="129"/>
      <c r="AQ20" s="417"/>
      <c r="AR20" s="129" t="s">
        <v>3733</v>
      </c>
      <c r="AS20" s="129" t="s">
        <v>3734</v>
      </c>
      <c r="AT20" s="129" t="s">
        <v>3733</v>
      </c>
      <c r="AU20" s="129" t="s">
        <v>1228</v>
      </c>
      <c r="BT20" s="129" t="s">
        <v>3369</v>
      </c>
      <c r="BU20" s="129" t="s">
        <v>3370</v>
      </c>
    </row>
    <row r="21" spans="6:73">
      <c r="F21" s="453" t="s">
        <v>1569</v>
      </c>
      <c r="G21" s="453" t="s">
        <v>3511</v>
      </c>
      <c r="H21" s="454">
        <v>4</v>
      </c>
      <c r="I21" s="454">
        <v>37</v>
      </c>
      <c r="P21" s="427">
        <v>44713</v>
      </c>
      <c r="Q21">
        <v>670</v>
      </c>
      <c r="R21">
        <v>65</v>
      </c>
      <c r="V21" s="415">
        <f t="shared" si="1"/>
        <v>44678</v>
      </c>
      <c r="W21" t="s">
        <v>1714</v>
      </c>
      <c r="X21" t="s">
        <v>1716</v>
      </c>
      <c r="Y21">
        <v>16</v>
      </c>
      <c r="Z21">
        <v>164</v>
      </c>
      <c r="AE21" s="414" t="s">
        <v>13102</v>
      </c>
      <c r="AF21" s="414"/>
      <c r="AG21" s="453"/>
      <c r="AH21" s="453"/>
      <c r="AI21" s="453"/>
      <c r="AJ21" s="453"/>
      <c r="AK21" s="453"/>
      <c r="AL21" s="453"/>
      <c r="AM21" s="453"/>
      <c r="AP21" s="129"/>
      <c r="AQ21" s="417"/>
      <c r="AR21" s="129" t="s">
        <v>13753</v>
      </c>
      <c r="AS21" s="129" t="s">
        <v>13611</v>
      </c>
      <c r="AT21" s="129" t="s">
        <v>13610</v>
      </c>
      <c r="AU21" s="129" t="s">
        <v>3575</v>
      </c>
      <c r="BT21" s="129" t="s">
        <v>3373</v>
      </c>
      <c r="BU21" s="129" t="s">
        <v>3374</v>
      </c>
    </row>
    <row r="22" spans="6:73">
      <c r="F22" s="453" t="s">
        <v>1569</v>
      </c>
      <c r="G22" s="453" t="s">
        <v>3541</v>
      </c>
      <c r="H22" s="454">
        <v>4</v>
      </c>
      <c r="I22" s="454">
        <v>30</v>
      </c>
      <c r="P22" s="427">
        <v>44720</v>
      </c>
      <c r="Q22">
        <v>665</v>
      </c>
      <c r="R22">
        <v>66</v>
      </c>
      <c r="V22" s="415">
        <f t="shared" si="1"/>
        <v>44678</v>
      </c>
      <c r="W22" t="s">
        <v>1718</v>
      </c>
      <c r="X22" t="s">
        <v>1718</v>
      </c>
      <c r="Y22">
        <v>7</v>
      </c>
      <c r="Z22">
        <v>44</v>
      </c>
      <c r="AE22" s="453" t="s">
        <v>1705</v>
      </c>
      <c r="AF22" s="453" t="s">
        <v>1705</v>
      </c>
      <c r="AG22" s="453"/>
      <c r="AH22" s="453"/>
      <c r="AI22" s="453"/>
      <c r="AJ22" s="453"/>
      <c r="AK22" s="453"/>
      <c r="AL22" s="453"/>
      <c r="AM22" s="453"/>
      <c r="AP22" s="129"/>
      <c r="AQ22" s="417" t="s">
        <v>1717</v>
      </c>
      <c r="AR22" s="129" t="s">
        <v>1249</v>
      </c>
      <c r="AS22" s="129" t="s">
        <v>1248</v>
      </c>
      <c r="AT22" s="129" t="s">
        <v>3603</v>
      </c>
      <c r="AU22" s="129" t="s">
        <v>3591</v>
      </c>
      <c r="BT22" s="129" t="s">
        <v>3358</v>
      </c>
      <c r="BU22" s="129" t="s">
        <v>3359</v>
      </c>
    </row>
    <row r="23" spans="6:73">
      <c r="F23" s="453" t="s">
        <v>1569</v>
      </c>
      <c r="G23" s="453" t="s">
        <v>1569</v>
      </c>
      <c r="H23" s="454">
        <v>10</v>
      </c>
      <c r="I23" s="454">
        <v>95</v>
      </c>
      <c r="P23" s="427">
        <v>44721</v>
      </c>
      <c r="Q23">
        <v>666</v>
      </c>
      <c r="R23">
        <v>67</v>
      </c>
      <c r="V23" s="415">
        <f t="shared" si="1"/>
        <v>44678</v>
      </c>
      <c r="W23" t="s">
        <v>1718</v>
      </c>
      <c r="X23" t="s">
        <v>1721</v>
      </c>
      <c r="Y23">
        <v>6</v>
      </c>
      <c r="Z23">
        <v>55</v>
      </c>
      <c r="AE23" s="414" t="s">
        <v>13103</v>
      </c>
      <c r="AF23" s="414"/>
      <c r="AG23" s="453"/>
      <c r="AH23" s="453"/>
      <c r="AI23" s="453"/>
      <c r="AJ23" s="453"/>
      <c r="AK23" s="453"/>
      <c r="AL23" s="453"/>
      <c r="AM23" s="453"/>
      <c r="AP23" s="129"/>
      <c r="AQ23" s="417"/>
      <c r="AR23" s="129" t="s">
        <v>1265</v>
      </c>
      <c r="AS23" s="129" t="s">
        <v>1264</v>
      </c>
      <c r="AT23" s="129" t="s">
        <v>1265</v>
      </c>
      <c r="AU23" s="129" t="s">
        <v>1228</v>
      </c>
      <c r="BT23" s="129" t="s">
        <v>3223</v>
      </c>
      <c r="BU23" s="129" t="s">
        <v>3224</v>
      </c>
    </row>
    <row r="24" spans="6:73">
      <c r="F24" s="453" t="s">
        <v>1725</v>
      </c>
      <c r="G24" s="453" t="s">
        <v>1725</v>
      </c>
      <c r="H24" s="454">
        <v>2</v>
      </c>
      <c r="I24" s="454">
        <v>25</v>
      </c>
      <c r="P24" s="427">
        <v>44725</v>
      </c>
      <c r="Q24">
        <v>671</v>
      </c>
      <c r="R24">
        <v>68</v>
      </c>
      <c r="V24" s="415">
        <f t="shared" si="1"/>
        <v>44678</v>
      </c>
      <c r="W24" t="s">
        <v>1718</v>
      </c>
      <c r="X24" t="s">
        <v>1723</v>
      </c>
      <c r="Y24">
        <v>1</v>
      </c>
      <c r="Z24">
        <v>8</v>
      </c>
      <c r="AE24" s="453" t="s">
        <v>1569</v>
      </c>
      <c r="AF24" s="453" t="s">
        <v>3511</v>
      </c>
      <c r="AG24" s="453"/>
      <c r="AH24" s="453"/>
      <c r="AI24" s="453"/>
      <c r="AJ24" s="453"/>
      <c r="AK24" s="453"/>
      <c r="AL24" s="453"/>
      <c r="AM24" s="453"/>
      <c r="AP24" s="129"/>
      <c r="AQ24" s="417"/>
      <c r="AR24" s="129" t="s">
        <v>3736</v>
      </c>
      <c r="AS24" s="129" t="s">
        <v>3737</v>
      </c>
      <c r="AT24" s="129" t="s">
        <v>3736</v>
      </c>
      <c r="AU24" s="129" t="s">
        <v>1228</v>
      </c>
      <c r="BT24" s="129" t="s">
        <v>3516</v>
      </c>
      <c r="BU24" s="129" t="s">
        <v>3270</v>
      </c>
    </row>
    <row r="25" spans="6:73">
      <c r="F25" s="453" t="s">
        <v>1725</v>
      </c>
      <c r="G25" s="453" t="s">
        <v>4164</v>
      </c>
      <c r="H25" s="454">
        <v>2</v>
      </c>
      <c r="I25" s="454">
        <v>25</v>
      </c>
      <c r="P25" s="427">
        <v>44727</v>
      </c>
      <c r="Q25">
        <v>674</v>
      </c>
      <c r="R25">
        <v>69</v>
      </c>
      <c r="V25" s="415">
        <f t="shared" si="1"/>
        <v>44678</v>
      </c>
      <c r="W25" t="s">
        <v>1725</v>
      </c>
      <c r="X25" t="s">
        <v>1725</v>
      </c>
      <c r="Y25">
        <v>2</v>
      </c>
      <c r="Z25">
        <v>19</v>
      </c>
      <c r="AE25" s="453"/>
      <c r="AF25" s="453" t="s">
        <v>3541</v>
      </c>
      <c r="AG25" s="453"/>
      <c r="AH25" s="453"/>
      <c r="AI25" s="453"/>
      <c r="AJ25" s="453"/>
      <c r="AK25" s="453"/>
      <c r="AL25" s="453"/>
      <c r="AM25" s="453"/>
      <c r="AP25" s="129"/>
      <c r="AQ25" s="417"/>
      <c r="AR25" s="129" t="s">
        <v>4307</v>
      </c>
      <c r="AS25" s="129" t="s">
        <v>4277</v>
      </c>
      <c r="AT25" s="129" t="s">
        <v>4307</v>
      </c>
      <c r="AU25" s="129" t="s">
        <v>3575</v>
      </c>
      <c r="BT25" s="129" t="s">
        <v>3234</v>
      </c>
      <c r="BU25" s="129" t="s">
        <v>3235</v>
      </c>
    </row>
    <row r="26" spans="6:73">
      <c r="F26" s="453" t="s">
        <v>1566</v>
      </c>
      <c r="G26" s="453" t="s">
        <v>1566</v>
      </c>
      <c r="H26" s="454">
        <v>4</v>
      </c>
      <c r="I26" s="454">
        <v>40</v>
      </c>
      <c r="P26" s="427">
        <v>44733</v>
      </c>
      <c r="Q26">
        <v>678</v>
      </c>
      <c r="R26">
        <v>69</v>
      </c>
      <c r="V26" s="415">
        <f t="shared" si="1"/>
        <v>44678</v>
      </c>
      <c r="W26" t="s">
        <v>1725</v>
      </c>
      <c r="X26" t="s">
        <v>1728</v>
      </c>
      <c r="Y26">
        <v>3</v>
      </c>
      <c r="Z26">
        <v>32</v>
      </c>
      <c r="AE26" s="453"/>
      <c r="AF26" s="453" t="s">
        <v>1569</v>
      </c>
      <c r="AG26" s="453"/>
      <c r="AH26" s="453"/>
      <c r="AI26" s="453"/>
      <c r="AJ26" s="453"/>
      <c r="AK26" s="453"/>
      <c r="AL26" s="453"/>
      <c r="AM26" s="453"/>
      <c r="AP26" s="129"/>
      <c r="AQ26" s="417"/>
      <c r="AR26" s="129" t="s">
        <v>13613</v>
      </c>
      <c r="AS26" s="129" t="s">
        <v>13614</v>
      </c>
      <c r="AT26" s="129" t="s">
        <v>13613</v>
      </c>
      <c r="AU26" s="129" t="s">
        <v>3575</v>
      </c>
      <c r="BT26" s="129" t="s">
        <v>3212</v>
      </c>
      <c r="BU26" s="129" t="s">
        <v>3213</v>
      </c>
    </row>
    <row r="27" spans="6:73">
      <c r="F27" s="453" t="s">
        <v>1566</v>
      </c>
      <c r="G27" s="453" t="s">
        <v>4094</v>
      </c>
      <c r="H27" s="454">
        <v>1</v>
      </c>
      <c r="I27" s="454">
        <v>10</v>
      </c>
      <c r="P27" s="427">
        <v>44736</v>
      </c>
      <c r="Q27">
        <v>651</v>
      </c>
      <c r="R27">
        <v>74</v>
      </c>
      <c r="V27" s="415">
        <v>44680</v>
      </c>
      <c r="W27" t="s">
        <v>1562</v>
      </c>
      <c r="X27" t="s">
        <v>1562</v>
      </c>
      <c r="Y27">
        <v>6</v>
      </c>
      <c r="Z27">
        <v>86</v>
      </c>
      <c r="AE27" s="414" t="s">
        <v>13104</v>
      </c>
      <c r="AF27" s="414"/>
      <c r="AG27" s="453"/>
      <c r="AH27" s="453"/>
      <c r="AI27" s="453"/>
      <c r="AJ27" s="453"/>
      <c r="AK27" s="453"/>
      <c r="AL27" s="453"/>
      <c r="AM27" s="453"/>
      <c r="AP27" s="129"/>
      <c r="AQ27" s="417" t="s">
        <v>1719</v>
      </c>
      <c r="AR27" s="129" t="s">
        <v>1254</v>
      </c>
      <c r="AS27" s="129" t="s">
        <v>1253</v>
      </c>
      <c r="AT27" s="129" t="s">
        <v>1720</v>
      </c>
      <c r="AU27" s="129" t="s">
        <v>1228</v>
      </c>
      <c r="BT27" s="129" t="s">
        <v>3217</v>
      </c>
      <c r="BU27" s="129" t="s">
        <v>3218</v>
      </c>
    </row>
    <row r="28" spans="6:73">
      <c r="F28" s="453" t="s">
        <v>1566</v>
      </c>
      <c r="G28" s="453" t="s">
        <v>4101</v>
      </c>
      <c r="H28" s="454">
        <v>1</v>
      </c>
      <c r="I28" s="454">
        <v>23</v>
      </c>
      <c r="P28" s="427">
        <v>44740</v>
      </c>
      <c r="Q28">
        <v>676</v>
      </c>
      <c r="R28">
        <v>77</v>
      </c>
      <c r="V28" s="415">
        <f t="shared" ref="V28:V37" si="2">V27</f>
        <v>44680</v>
      </c>
      <c r="W28" t="s">
        <v>1562</v>
      </c>
      <c r="X28" t="s">
        <v>1698</v>
      </c>
      <c r="Y28">
        <v>4</v>
      </c>
      <c r="Z28">
        <v>77</v>
      </c>
      <c r="AE28" s="453" t="s">
        <v>1725</v>
      </c>
      <c r="AF28" s="453" t="s">
        <v>1725</v>
      </c>
      <c r="AG28" s="453"/>
      <c r="AH28" s="453"/>
      <c r="AI28" s="453"/>
      <c r="AJ28" s="453"/>
      <c r="AK28" s="453"/>
      <c r="AL28" s="453"/>
      <c r="AM28" s="453"/>
      <c r="AP28" s="129"/>
      <c r="AQ28" s="417"/>
      <c r="AR28" s="129" t="s">
        <v>3577</v>
      </c>
      <c r="AS28" s="129" t="s">
        <v>3578</v>
      </c>
      <c r="AT28" s="129" t="s">
        <v>3577</v>
      </c>
      <c r="AU28" s="129" t="s">
        <v>3575</v>
      </c>
      <c r="BT28" s="129" t="s">
        <v>3290</v>
      </c>
      <c r="BU28" s="129" t="s">
        <v>3291</v>
      </c>
    </row>
    <row r="29" spans="6:73">
      <c r="F29" s="453" t="s">
        <v>1565</v>
      </c>
      <c r="G29" s="453" t="s">
        <v>1565</v>
      </c>
      <c r="H29" s="454">
        <v>5</v>
      </c>
      <c r="I29" s="454">
        <v>29</v>
      </c>
      <c r="P29" s="427">
        <v>44742</v>
      </c>
      <c r="Q29">
        <v>676</v>
      </c>
      <c r="R29">
        <v>77</v>
      </c>
      <c r="V29" s="415">
        <f t="shared" si="2"/>
        <v>44680</v>
      </c>
      <c r="W29" t="s">
        <v>1705</v>
      </c>
      <c r="X29" t="s">
        <v>1705</v>
      </c>
      <c r="Y29">
        <v>7</v>
      </c>
      <c r="Z29">
        <v>51</v>
      </c>
      <c r="AE29" s="453"/>
      <c r="AF29" s="453" t="s">
        <v>4164</v>
      </c>
      <c r="AG29" s="453"/>
      <c r="AH29" s="453"/>
      <c r="AI29" s="453"/>
      <c r="AJ29" s="453"/>
      <c r="AK29" s="453"/>
      <c r="AL29" s="453"/>
      <c r="AM29" s="453"/>
      <c r="AP29" s="129"/>
      <c r="AQ29" s="417"/>
      <c r="AR29" s="129" t="s">
        <v>3598</v>
      </c>
      <c r="AS29" s="129" t="s">
        <v>3599</v>
      </c>
      <c r="AT29" s="129" t="s">
        <v>3599</v>
      </c>
      <c r="AU29" s="129" t="s">
        <v>3575</v>
      </c>
      <c r="BT29" s="129" t="s">
        <v>3305</v>
      </c>
      <c r="BU29" s="129" t="s">
        <v>3306</v>
      </c>
    </row>
    <row r="30" spans="6:73">
      <c r="F30" s="453" t="s">
        <v>1565</v>
      </c>
      <c r="G30" s="453" t="s">
        <v>4345</v>
      </c>
      <c r="H30" s="454">
        <v>2</v>
      </c>
      <c r="I30" s="454">
        <v>11</v>
      </c>
      <c r="P30" s="427">
        <v>44750</v>
      </c>
      <c r="Q30">
        <v>685</v>
      </c>
      <c r="R30">
        <v>77</v>
      </c>
      <c r="V30" s="415">
        <f t="shared" si="2"/>
        <v>44680</v>
      </c>
      <c r="W30" t="s">
        <v>1705</v>
      </c>
      <c r="X30" t="s">
        <v>1711</v>
      </c>
      <c r="Y30">
        <v>5</v>
      </c>
      <c r="Z30">
        <v>52</v>
      </c>
      <c r="AE30" s="414" t="s">
        <v>13105</v>
      </c>
      <c r="AF30" s="414"/>
      <c r="AG30" s="453"/>
      <c r="AH30" s="453"/>
      <c r="AI30" s="453"/>
      <c r="AJ30" s="453"/>
      <c r="AK30" s="453"/>
      <c r="AL30" s="453"/>
      <c r="AM30" s="453"/>
      <c r="AP30" s="129"/>
      <c r="AQ30" s="417"/>
      <c r="AR30" s="129" t="s">
        <v>3605</v>
      </c>
      <c r="AS30" s="129" t="s">
        <v>3606</v>
      </c>
      <c r="AT30" s="129" t="s">
        <v>3608</v>
      </c>
      <c r="AU30" s="129" t="s">
        <v>3591</v>
      </c>
      <c r="BT30" s="129" t="s">
        <v>3267</v>
      </c>
      <c r="BU30" s="129" t="s">
        <v>3268</v>
      </c>
    </row>
    <row r="31" spans="6:73">
      <c r="F31" s="453" t="s">
        <v>1564</v>
      </c>
      <c r="G31" s="453" t="s">
        <v>4361</v>
      </c>
      <c r="H31" s="454">
        <v>2</v>
      </c>
      <c r="I31" s="454">
        <v>17</v>
      </c>
      <c r="P31" s="427">
        <v>44753</v>
      </c>
      <c r="Q31">
        <v>689</v>
      </c>
      <c r="R31">
        <v>77</v>
      </c>
      <c r="V31" s="415">
        <f t="shared" si="2"/>
        <v>44680</v>
      </c>
      <c r="W31" t="s">
        <v>1714</v>
      </c>
      <c r="X31" t="s">
        <v>1714</v>
      </c>
      <c r="Y31">
        <v>4</v>
      </c>
      <c r="Z31">
        <v>42</v>
      </c>
      <c r="AE31" s="453" t="s">
        <v>1566</v>
      </c>
      <c r="AF31" s="453" t="s">
        <v>1566</v>
      </c>
      <c r="AG31" s="453"/>
      <c r="AH31" s="453"/>
      <c r="AI31" s="453"/>
      <c r="AJ31" s="453"/>
      <c r="AK31" s="453"/>
      <c r="AL31" s="453"/>
      <c r="AM31" s="453"/>
      <c r="AP31" s="129"/>
      <c r="AQ31" s="417" t="s">
        <v>1722</v>
      </c>
      <c r="AR31" s="129" t="s">
        <v>4134</v>
      </c>
      <c r="AS31" s="129" t="s">
        <v>4135</v>
      </c>
      <c r="AT31" s="129" t="s">
        <v>4134</v>
      </c>
      <c r="AU31" s="129" t="s">
        <v>3575</v>
      </c>
      <c r="BT31" s="129" t="s">
        <v>3249</v>
      </c>
      <c r="BU31" s="129" t="s">
        <v>3250</v>
      </c>
    </row>
    <row r="32" spans="6:73">
      <c r="F32" s="453" t="s">
        <v>1564</v>
      </c>
      <c r="G32" s="453" t="s">
        <v>4406</v>
      </c>
      <c r="H32" s="454">
        <v>1</v>
      </c>
      <c r="I32" s="454">
        <v>8</v>
      </c>
      <c r="P32" s="427">
        <v>44758</v>
      </c>
      <c r="Q32">
        <v>695</v>
      </c>
      <c r="R32">
        <v>77</v>
      </c>
      <c r="V32" s="415">
        <f t="shared" si="2"/>
        <v>44680</v>
      </c>
      <c r="W32" t="s">
        <v>1714</v>
      </c>
      <c r="X32" t="s">
        <v>1716</v>
      </c>
      <c r="Y32">
        <v>16</v>
      </c>
      <c r="Z32">
        <v>168</v>
      </c>
      <c r="AE32" s="453"/>
      <c r="AF32" s="453" t="s">
        <v>4094</v>
      </c>
      <c r="AG32" s="453"/>
      <c r="AH32" s="453"/>
      <c r="AI32" s="453"/>
      <c r="AJ32" s="453"/>
      <c r="AK32" s="453"/>
      <c r="AL32" s="453"/>
      <c r="AM32" s="453"/>
      <c r="AP32" s="129"/>
      <c r="AQ32" s="417"/>
      <c r="AR32" s="129" t="s">
        <v>1268</v>
      </c>
      <c r="AS32" s="129" t="s">
        <v>1267</v>
      </c>
      <c r="AT32" s="129" t="s">
        <v>1268</v>
      </c>
      <c r="AU32" s="129" t="s">
        <v>1228</v>
      </c>
      <c r="BT32" s="129" t="s">
        <v>3239</v>
      </c>
      <c r="BU32" s="129" t="s">
        <v>3240</v>
      </c>
    </row>
    <row r="33" spans="6:73">
      <c r="F33" s="453" t="s">
        <v>1564</v>
      </c>
      <c r="G33" s="453" t="s">
        <v>4412</v>
      </c>
      <c r="H33" s="454">
        <v>1</v>
      </c>
      <c r="I33" s="454">
        <v>17</v>
      </c>
      <c r="P33" s="427">
        <v>44770</v>
      </c>
      <c r="Q33">
        <v>698</v>
      </c>
      <c r="R33">
        <v>77</v>
      </c>
      <c r="V33" s="415">
        <f t="shared" si="2"/>
        <v>44680</v>
      </c>
      <c r="W33" t="s">
        <v>1718</v>
      </c>
      <c r="X33" t="s">
        <v>1718</v>
      </c>
      <c r="Y33">
        <v>8</v>
      </c>
      <c r="Z33">
        <v>47</v>
      </c>
      <c r="AE33" s="453"/>
      <c r="AF33" s="453" t="s">
        <v>4101</v>
      </c>
      <c r="AG33" s="453"/>
      <c r="AH33" s="453"/>
      <c r="AI33" s="453"/>
      <c r="AJ33" s="453"/>
      <c r="AK33" s="453"/>
      <c r="AL33" s="453"/>
      <c r="AM33" s="453"/>
      <c r="AP33" s="129"/>
      <c r="AQ33" s="417"/>
      <c r="AR33" s="129" t="s">
        <v>3610</v>
      </c>
      <c r="AS33" s="129" t="s">
        <v>3610</v>
      </c>
      <c r="AT33" s="129" t="s">
        <v>3611</v>
      </c>
      <c r="AU33" s="129" t="s">
        <v>3591</v>
      </c>
      <c r="BT33" s="129" t="s">
        <v>3264</v>
      </c>
      <c r="BU33" s="129" t="s">
        <v>3265</v>
      </c>
    </row>
    <row r="34" spans="6:73">
      <c r="F34" s="453" t="s">
        <v>1564</v>
      </c>
      <c r="G34" s="453" t="s">
        <v>4420</v>
      </c>
      <c r="H34" s="454">
        <v>1</v>
      </c>
      <c r="I34" s="454">
        <v>7</v>
      </c>
      <c r="P34" s="427">
        <v>44777</v>
      </c>
      <c r="Q34">
        <v>719</v>
      </c>
      <c r="R34">
        <v>81</v>
      </c>
      <c r="V34" s="415">
        <f t="shared" si="2"/>
        <v>44680</v>
      </c>
      <c r="W34" t="s">
        <v>1718</v>
      </c>
      <c r="X34" t="s">
        <v>1721</v>
      </c>
      <c r="Y34">
        <v>6</v>
      </c>
      <c r="Z34">
        <v>55</v>
      </c>
      <c r="AE34" s="453" t="s">
        <v>13106</v>
      </c>
      <c r="AF34" s="453"/>
      <c r="AG34" s="453"/>
      <c r="AH34" s="453"/>
      <c r="AI34" s="453"/>
      <c r="AJ34" s="453"/>
      <c r="AK34" s="453"/>
      <c r="AL34" s="453"/>
      <c r="AM34" s="453"/>
      <c r="AP34" s="129"/>
      <c r="AQ34" s="417"/>
      <c r="AR34" s="129" t="s">
        <v>3624</v>
      </c>
      <c r="AS34" s="129" t="s">
        <v>3625</v>
      </c>
      <c r="AT34" s="129" t="s">
        <v>3626</v>
      </c>
      <c r="AU34" s="129" t="s">
        <v>3575</v>
      </c>
      <c r="BT34" s="129" t="s">
        <v>3260</v>
      </c>
      <c r="BU34" s="129" t="s">
        <v>3261</v>
      </c>
    </row>
    <row r="35" spans="6:73">
      <c r="F35" s="453" t="s">
        <v>1564</v>
      </c>
      <c r="G35" s="453" t="s">
        <v>1564</v>
      </c>
      <c r="H35" s="454">
        <v>6</v>
      </c>
      <c r="I35" s="454">
        <v>63</v>
      </c>
      <c r="P35" s="427">
        <v>44785</v>
      </c>
      <c r="Q35">
        <v>725</v>
      </c>
      <c r="R35">
        <v>81</v>
      </c>
      <c r="V35" s="415">
        <f t="shared" si="2"/>
        <v>44680</v>
      </c>
      <c r="W35" t="s">
        <v>1718</v>
      </c>
      <c r="X35" t="s">
        <v>1723</v>
      </c>
      <c r="Y35">
        <v>1</v>
      </c>
      <c r="Z35">
        <v>8</v>
      </c>
      <c r="AE35" s="453" t="s">
        <v>1565</v>
      </c>
      <c r="AF35" s="453" t="s">
        <v>1565</v>
      </c>
      <c r="AG35" s="453"/>
      <c r="AH35" s="453"/>
      <c r="AI35" s="453"/>
      <c r="AJ35" s="453"/>
      <c r="AK35" s="453"/>
      <c r="AL35" s="453"/>
      <c r="AM35" s="453"/>
      <c r="AP35" s="129"/>
      <c r="AQ35" s="417"/>
      <c r="AR35" s="129" t="s">
        <v>3742</v>
      </c>
      <c r="AS35" s="129" t="s">
        <v>3313</v>
      </c>
      <c r="AT35" s="129" t="s">
        <v>3742</v>
      </c>
      <c r="AU35" s="129" t="s">
        <v>1228</v>
      </c>
      <c r="BT35" s="129" t="s">
        <v>3256</v>
      </c>
      <c r="BU35" s="129" t="s">
        <v>3257</v>
      </c>
    </row>
    <row r="36" spans="6:73">
      <c r="F36" s="453" t="s">
        <v>1564</v>
      </c>
      <c r="G36" s="453" t="s">
        <v>4682</v>
      </c>
      <c r="H36" s="454">
        <v>7</v>
      </c>
      <c r="I36" s="454">
        <v>109</v>
      </c>
      <c r="P36" s="427">
        <v>44792</v>
      </c>
      <c r="Q36">
        <v>737</v>
      </c>
      <c r="R36">
        <v>82</v>
      </c>
      <c r="V36" s="415">
        <f t="shared" si="2"/>
        <v>44680</v>
      </c>
      <c r="W36" t="s">
        <v>1725</v>
      </c>
      <c r="X36" t="s">
        <v>1725</v>
      </c>
      <c r="Y36">
        <v>2</v>
      </c>
      <c r="Z36">
        <v>19</v>
      </c>
      <c r="AE36" s="453"/>
      <c r="AF36" s="453" t="s">
        <v>4345</v>
      </c>
      <c r="AG36" s="453"/>
      <c r="AH36" s="453"/>
      <c r="AI36" s="453"/>
      <c r="AJ36" s="453"/>
      <c r="AK36" s="453"/>
      <c r="AL36" s="453"/>
      <c r="AM36" s="453"/>
      <c r="AP36" s="129"/>
      <c r="AQ36" s="417" t="s">
        <v>1724</v>
      </c>
      <c r="AR36" s="129" t="s">
        <v>1271</v>
      </c>
      <c r="AS36" s="129" t="s">
        <v>1270</v>
      </c>
      <c r="AT36" s="129" t="s">
        <v>1271</v>
      </c>
      <c r="AU36" s="129" t="s">
        <v>1228</v>
      </c>
      <c r="BT36" s="129" t="s">
        <v>3253</v>
      </c>
      <c r="BU36" s="129" t="s">
        <v>3254</v>
      </c>
    </row>
    <row r="37" spans="6:73">
      <c r="F37" s="453" t="s">
        <v>1564</v>
      </c>
      <c r="G37" s="453" t="s">
        <v>4683</v>
      </c>
      <c r="H37" s="454">
        <v>2</v>
      </c>
      <c r="I37" s="454">
        <v>32</v>
      </c>
      <c r="P37" s="427">
        <v>44799</v>
      </c>
      <c r="Q37">
        <v>751</v>
      </c>
      <c r="R37">
        <v>85</v>
      </c>
      <c r="V37" s="415">
        <f t="shared" si="2"/>
        <v>44680</v>
      </c>
      <c r="W37" t="s">
        <v>1725</v>
      </c>
      <c r="X37" t="s">
        <v>1728</v>
      </c>
      <c r="Y37">
        <v>3</v>
      </c>
      <c r="Z37">
        <v>32</v>
      </c>
      <c r="AE37" s="453" t="s">
        <v>13107</v>
      </c>
      <c r="AF37" s="453"/>
      <c r="AG37" s="453"/>
      <c r="AH37" s="453"/>
      <c r="AI37" s="453"/>
      <c r="AJ37" s="453"/>
      <c r="AK37" s="453"/>
      <c r="AL37" s="453"/>
      <c r="AM37" s="453"/>
      <c r="AP37" s="129"/>
      <c r="AQ37" s="417"/>
      <c r="AR37" s="129" t="s">
        <v>3613</v>
      </c>
      <c r="AS37" s="129" t="s">
        <v>3614</v>
      </c>
      <c r="AT37" s="129" t="s">
        <v>3614</v>
      </c>
      <c r="AU37" s="129" t="s">
        <v>3591</v>
      </c>
      <c r="BT37" s="129" t="s">
        <v>3521</v>
      </c>
      <c r="BU37" s="129" t="s">
        <v>3522</v>
      </c>
    </row>
    <row r="38" spans="6:73">
      <c r="F38" s="453" t="s">
        <v>1564</v>
      </c>
      <c r="G38" s="453" t="s">
        <v>4717</v>
      </c>
      <c r="H38" s="454">
        <v>3</v>
      </c>
      <c r="I38" s="454">
        <v>38</v>
      </c>
      <c r="P38" s="427">
        <v>44806</v>
      </c>
      <c r="Q38">
        <v>747</v>
      </c>
      <c r="R38">
        <v>83</v>
      </c>
      <c r="V38" s="415">
        <v>44681</v>
      </c>
      <c r="W38" t="s">
        <v>1562</v>
      </c>
      <c r="X38" t="s">
        <v>1562</v>
      </c>
      <c r="Y38">
        <v>7</v>
      </c>
      <c r="Z38">
        <v>74</v>
      </c>
      <c r="AE38" s="453" t="s">
        <v>1564</v>
      </c>
      <c r="AF38" s="453" t="s">
        <v>4361</v>
      </c>
      <c r="AG38" s="453"/>
      <c r="AH38" s="453"/>
      <c r="AI38" s="453"/>
      <c r="AJ38" s="453"/>
      <c r="AK38" s="453"/>
      <c r="AL38" s="453"/>
      <c r="AM38" s="453"/>
      <c r="AP38" s="129"/>
      <c r="AQ38" s="417"/>
      <c r="AR38" s="129" t="s">
        <v>3745</v>
      </c>
      <c r="AS38" s="129" t="s">
        <v>3746</v>
      </c>
      <c r="AT38" s="129" t="s">
        <v>3745</v>
      </c>
      <c r="AU38" s="129" t="s">
        <v>1228</v>
      </c>
      <c r="BT38" s="129" t="s">
        <v>3320</v>
      </c>
      <c r="BU38" s="129" t="s">
        <v>3321</v>
      </c>
    </row>
    <row r="39" spans="6:73">
      <c r="F39" s="453" t="s">
        <v>4405</v>
      </c>
      <c r="G39" s="453" t="s">
        <v>1193</v>
      </c>
      <c r="H39" s="454"/>
      <c r="I39" s="454"/>
      <c r="P39" s="427">
        <v>44812</v>
      </c>
      <c r="Q39">
        <v>755</v>
      </c>
      <c r="R39">
        <v>84</v>
      </c>
      <c r="V39" s="415">
        <f t="shared" ref="V39:V48" si="3">V38</f>
        <v>44681</v>
      </c>
      <c r="W39" t="s">
        <v>1562</v>
      </c>
      <c r="X39" t="s">
        <v>1698</v>
      </c>
      <c r="Y39">
        <v>4</v>
      </c>
      <c r="Z39">
        <v>77</v>
      </c>
      <c r="AE39" s="453"/>
      <c r="AF39" s="453" t="s">
        <v>4406</v>
      </c>
      <c r="AG39" s="453"/>
      <c r="AH39" s="453"/>
      <c r="AI39" s="453"/>
      <c r="AJ39" s="453"/>
      <c r="AK39" s="453"/>
      <c r="AL39" s="453"/>
      <c r="AM39" s="453"/>
      <c r="AP39" s="129"/>
      <c r="AQ39" s="417"/>
      <c r="AR39" s="129" t="s">
        <v>4132</v>
      </c>
      <c r="AS39" s="129" t="s">
        <v>4133</v>
      </c>
      <c r="AT39" s="129" t="s">
        <v>4132</v>
      </c>
      <c r="AU39" s="129" t="s">
        <v>3575</v>
      </c>
      <c r="BT39" s="129" t="s">
        <v>3316</v>
      </c>
      <c r="BU39" s="129" t="s">
        <v>3317</v>
      </c>
    </row>
    <row r="40" spans="6:73">
      <c r="F40" s="453" t="s">
        <v>1570</v>
      </c>
      <c r="G40" s="453" t="s">
        <v>4164</v>
      </c>
      <c r="H40" s="454">
        <v>2</v>
      </c>
      <c r="I40" s="454">
        <v>32</v>
      </c>
      <c r="P40" s="427">
        <v>44820</v>
      </c>
      <c r="Q40">
        <v>765</v>
      </c>
      <c r="R40">
        <v>85</v>
      </c>
      <c r="V40" s="415">
        <f t="shared" si="3"/>
        <v>44681</v>
      </c>
      <c r="W40" t="s">
        <v>1705</v>
      </c>
      <c r="X40" t="s">
        <v>1705</v>
      </c>
      <c r="Y40">
        <v>7</v>
      </c>
      <c r="Z40">
        <v>51</v>
      </c>
      <c r="AE40" s="453"/>
      <c r="AF40" s="453" t="s">
        <v>4412</v>
      </c>
      <c r="AG40" s="453"/>
      <c r="AH40" s="453"/>
      <c r="AI40" s="453"/>
      <c r="AJ40" s="453"/>
      <c r="AK40" s="453"/>
      <c r="AL40" s="453"/>
      <c r="AM40" s="453"/>
      <c r="AP40" s="129"/>
      <c r="AQ40" s="417"/>
      <c r="AR40" s="129" t="s">
        <v>13616</v>
      </c>
      <c r="AS40" s="129" t="s">
        <v>3676</v>
      </c>
      <c r="AT40" s="129" t="s">
        <v>3677</v>
      </c>
      <c r="AU40" s="129" t="s">
        <v>3575</v>
      </c>
      <c r="BT40" s="129" t="s">
        <v>3344</v>
      </c>
      <c r="BU40" s="129" t="s">
        <v>3345</v>
      </c>
    </row>
    <row r="41" spans="6:73">
      <c r="F41" s="453" t="s">
        <v>1570</v>
      </c>
      <c r="G41" s="453" t="s">
        <v>1570</v>
      </c>
      <c r="H41" s="454">
        <v>3</v>
      </c>
      <c r="I41" s="454">
        <v>32</v>
      </c>
      <c r="P41" s="427">
        <v>44827</v>
      </c>
      <c r="Q41">
        <v>773</v>
      </c>
      <c r="R41">
        <v>84</v>
      </c>
      <c r="V41" s="415">
        <f t="shared" si="3"/>
        <v>44681</v>
      </c>
      <c r="W41" t="s">
        <v>1705</v>
      </c>
      <c r="X41" t="s">
        <v>1711</v>
      </c>
      <c r="Y41">
        <v>5</v>
      </c>
      <c r="Z41">
        <v>52</v>
      </c>
      <c r="AE41" s="453"/>
      <c r="AF41" s="453" t="s">
        <v>4420</v>
      </c>
      <c r="AG41" s="453"/>
      <c r="AH41" s="453"/>
      <c r="AI41" s="453"/>
      <c r="AJ41" s="453"/>
      <c r="AK41" s="453"/>
      <c r="AL41" s="453"/>
      <c r="AM41" s="453"/>
      <c r="AP41" s="129"/>
      <c r="AQ41" s="417" t="s">
        <v>1726</v>
      </c>
      <c r="AR41" s="129" t="s">
        <v>1274</v>
      </c>
      <c r="AS41" s="129" t="s">
        <v>1273</v>
      </c>
      <c r="AT41" s="129" t="s">
        <v>1727</v>
      </c>
      <c r="AU41" s="129" t="s">
        <v>1228</v>
      </c>
      <c r="BT41" s="129" t="s">
        <v>3341</v>
      </c>
      <c r="BU41" s="129" t="s">
        <v>3342</v>
      </c>
    </row>
    <row r="42" spans="6:73">
      <c r="F42" s="453" t="s">
        <v>14564</v>
      </c>
      <c r="G42" s="453" t="s">
        <v>1565</v>
      </c>
      <c r="H42" s="454"/>
      <c r="I42" s="454">
        <v>6</v>
      </c>
      <c r="P42" s="427">
        <v>44830</v>
      </c>
      <c r="Q42">
        <v>773</v>
      </c>
      <c r="R42">
        <v>84</v>
      </c>
      <c r="V42" s="415">
        <f t="shared" si="3"/>
        <v>44681</v>
      </c>
      <c r="W42" t="s">
        <v>1714</v>
      </c>
      <c r="X42" t="s">
        <v>1714</v>
      </c>
      <c r="Y42">
        <v>4</v>
      </c>
      <c r="Z42">
        <v>42</v>
      </c>
      <c r="AE42" s="453"/>
      <c r="AF42" s="453" t="s">
        <v>1564</v>
      </c>
      <c r="AG42" s="453"/>
      <c r="AH42" s="453"/>
      <c r="AI42" s="453"/>
      <c r="AJ42" s="453"/>
      <c r="AK42" s="453"/>
      <c r="AL42" s="453"/>
      <c r="AM42" s="453"/>
      <c r="AP42" s="129"/>
      <c r="AQ42" s="417"/>
      <c r="AR42" s="129" t="s">
        <v>3617</v>
      </c>
      <c r="AS42" s="129" t="s">
        <v>3618</v>
      </c>
      <c r="AT42" s="129" t="s">
        <v>3619</v>
      </c>
      <c r="AU42" s="129" t="s">
        <v>3591</v>
      </c>
      <c r="BT42" s="129" t="s">
        <v>3512</v>
      </c>
      <c r="BU42" s="129" t="s">
        <v>3513</v>
      </c>
    </row>
    <row r="43" spans="6:73">
      <c r="F43" s="453" t="s">
        <v>14565</v>
      </c>
      <c r="G43" s="453" t="s">
        <v>14565</v>
      </c>
      <c r="H43" s="454">
        <v>1</v>
      </c>
      <c r="I43" s="454">
        <v>2</v>
      </c>
      <c r="P43" s="427">
        <v>44841</v>
      </c>
      <c r="Q43">
        <v>775</v>
      </c>
      <c r="R43">
        <v>84</v>
      </c>
      <c r="V43" s="415">
        <f t="shared" si="3"/>
        <v>44681</v>
      </c>
      <c r="W43" t="s">
        <v>1714</v>
      </c>
      <c r="X43" t="s">
        <v>1716</v>
      </c>
      <c r="Y43">
        <v>16</v>
      </c>
      <c r="Z43">
        <v>168</v>
      </c>
      <c r="AE43" s="453"/>
      <c r="AF43" s="453" t="s">
        <v>4682</v>
      </c>
      <c r="AG43" s="453"/>
      <c r="AH43" s="453"/>
      <c r="AI43" s="453"/>
      <c r="AJ43" s="453"/>
      <c r="AK43" s="453"/>
      <c r="AL43" s="453"/>
      <c r="AM43" s="453"/>
      <c r="AP43" s="129"/>
      <c r="AQ43" s="417"/>
      <c r="AR43" s="129" t="s">
        <v>3748</v>
      </c>
      <c r="AS43" s="129" t="s">
        <v>3749</v>
      </c>
      <c r="AT43" s="129" t="s">
        <v>3748</v>
      </c>
      <c r="AU43" s="129" t="s">
        <v>1228</v>
      </c>
      <c r="BT43" s="129" t="s">
        <v>3195</v>
      </c>
      <c r="BU43" s="129" t="s">
        <v>3196</v>
      </c>
    </row>
    <row r="44" spans="6:73">
      <c r="F44" s="453" t="s">
        <v>1194</v>
      </c>
      <c r="G44" s="453"/>
      <c r="H44" s="454">
        <v>148</v>
      </c>
      <c r="I44" s="454">
        <v>1471</v>
      </c>
      <c r="P44" s="427">
        <v>44848</v>
      </c>
      <c r="Q44">
        <v>776</v>
      </c>
      <c r="R44">
        <v>84</v>
      </c>
      <c r="V44" s="415">
        <f t="shared" si="3"/>
        <v>44681</v>
      </c>
      <c r="W44" t="s">
        <v>1718</v>
      </c>
      <c r="X44" t="s">
        <v>1718</v>
      </c>
      <c r="Y44">
        <v>8</v>
      </c>
      <c r="Z44">
        <v>47</v>
      </c>
      <c r="AE44" s="453"/>
      <c r="AF44" s="453" t="s">
        <v>4683</v>
      </c>
      <c r="AG44" s="453"/>
      <c r="AH44" s="453"/>
      <c r="AI44" s="453"/>
      <c r="AJ44" s="453"/>
      <c r="AK44" s="453"/>
      <c r="AL44" s="453"/>
      <c r="AM44" s="453"/>
      <c r="AP44" s="129"/>
      <c r="AQ44" s="417"/>
      <c r="AR44" s="129" t="s">
        <v>4609</v>
      </c>
      <c r="AS44" s="129" t="s">
        <v>4610</v>
      </c>
      <c r="AT44" s="129" t="s">
        <v>4612</v>
      </c>
      <c r="AU44" s="129" t="s">
        <v>3575</v>
      </c>
      <c r="BT44" s="129" t="s">
        <v>3226</v>
      </c>
      <c r="BU44" s="129" t="s">
        <v>3227</v>
      </c>
    </row>
    <row r="45" spans="6:73">
      <c r="P45" s="427">
        <v>44855</v>
      </c>
      <c r="Q45">
        <v>776</v>
      </c>
      <c r="R45">
        <v>84</v>
      </c>
      <c r="V45" s="415">
        <f t="shared" si="3"/>
        <v>44681</v>
      </c>
      <c r="W45" t="s">
        <v>1718</v>
      </c>
      <c r="X45" t="s">
        <v>1721</v>
      </c>
      <c r="Y45">
        <v>6</v>
      </c>
      <c r="Z45">
        <v>55</v>
      </c>
      <c r="AE45" s="453"/>
      <c r="AF45" s="453" t="s">
        <v>4717</v>
      </c>
      <c r="AG45" s="453"/>
      <c r="AH45" s="453"/>
      <c r="AI45" s="453"/>
      <c r="AJ45" s="453"/>
      <c r="AK45" s="453"/>
      <c r="AL45" s="453"/>
      <c r="AM45" s="453"/>
      <c r="AP45" s="129"/>
      <c r="AQ45" s="417" t="s">
        <v>1785</v>
      </c>
      <c r="AR45" s="129" t="s">
        <v>3621</v>
      </c>
      <c r="AS45" s="129" t="s">
        <v>3622</v>
      </c>
      <c r="AT45" s="129" t="s">
        <v>3622</v>
      </c>
      <c r="AU45" s="129" t="s">
        <v>3591</v>
      </c>
      <c r="BT45" s="129" t="s">
        <v>3338</v>
      </c>
      <c r="BU45" s="129" t="s">
        <v>3339</v>
      </c>
    </row>
    <row r="46" spans="6:73">
      <c r="P46" s="427">
        <v>44862</v>
      </c>
      <c r="Q46">
        <v>776</v>
      </c>
      <c r="R46">
        <v>84</v>
      </c>
      <c r="V46" s="415">
        <f t="shared" si="3"/>
        <v>44681</v>
      </c>
      <c r="W46" t="s">
        <v>1718</v>
      </c>
      <c r="X46" t="s">
        <v>1723</v>
      </c>
      <c r="Y46">
        <v>1</v>
      </c>
      <c r="Z46">
        <v>8</v>
      </c>
      <c r="AE46" s="453" t="s">
        <v>13108</v>
      </c>
      <c r="AF46" s="453"/>
      <c r="AG46" s="453"/>
      <c r="AH46" s="453"/>
      <c r="AI46" s="453"/>
      <c r="AJ46" s="453"/>
      <c r="AK46" s="453"/>
      <c r="AL46" s="453"/>
      <c r="AM46" s="453"/>
      <c r="AP46" s="129"/>
      <c r="AQ46" s="417"/>
      <c r="AR46" s="129" t="s">
        <v>3751</v>
      </c>
      <c r="AS46" s="129" t="s">
        <v>3752</v>
      </c>
      <c r="AT46" s="129" t="s">
        <v>3751</v>
      </c>
      <c r="AU46" s="129" t="s">
        <v>1228</v>
      </c>
      <c r="BT46" s="129" t="s">
        <v>3335</v>
      </c>
      <c r="BU46" s="129" t="s">
        <v>3336</v>
      </c>
    </row>
    <row r="47" spans="6:73">
      <c r="P47" s="426" t="s">
        <v>1194</v>
      </c>
      <c r="Q47">
        <v>27660</v>
      </c>
      <c r="R47">
        <v>2891</v>
      </c>
      <c r="V47" s="415">
        <f t="shared" si="3"/>
        <v>44681</v>
      </c>
      <c r="W47" t="s">
        <v>1725</v>
      </c>
      <c r="X47" t="s">
        <v>1725</v>
      </c>
      <c r="Y47">
        <v>2</v>
      </c>
      <c r="Z47">
        <v>19</v>
      </c>
      <c r="AE47" s="453" t="s">
        <v>4405</v>
      </c>
      <c r="AF47" s="453" t="s">
        <v>1193</v>
      </c>
      <c r="AG47" s="453"/>
      <c r="AH47" s="453"/>
      <c r="AI47" s="453"/>
      <c r="AJ47" s="453"/>
      <c r="AK47" s="453"/>
      <c r="AL47" s="453"/>
      <c r="AM47" s="453"/>
      <c r="AP47" s="129"/>
      <c r="AQ47" s="417"/>
      <c r="AR47" s="129" t="s">
        <v>4117</v>
      </c>
      <c r="AS47" s="129" t="s">
        <v>4118</v>
      </c>
      <c r="AT47" s="129" t="s">
        <v>4204</v>
      </c>
      <c r="AU47" s="129" t="s">
        <v>3575</v>
      </c>
      <c r="BT47" s="129" t="s">
        <v>3314</v>
      </c>
      <c r="BU47" s="129" t="s">
        <v>3315</v>
      </c>
    </row>
    <row r="48" spans="6:73">
      <c r="V48" s="415">
        <f t="shared" si="3"/>
        <v>44681</v>
      </c>
      <c r="W48" t="s">
        <v>1725</v>
      </c>
      <c r="X48" t="s">
        <v>1728</v>
      </c>
      <c r="Y48">
        <v>3</v>
      </c>
      <c r="Z48">
        <v>32</v>
      </c>
      <c r="AE48" s="453" t="s">
        <v>13109</v>
      </c>
      <c r="AF48" s="453"/>
      <c r="AG48" s="453"/>
      <c r="AH48" s="453"/>
      <c r="AI48" s="453"/>
      <c r="AJ48" s="453"/>
      <c r="AK48" s="453"/>
      <c r="AL48" s="453"/>
      <c r="AM48" s="453"/>
      <c r="AP48" s="129"/>
      <c r="AQ48" s="417" t="s">
        <v>1729</v>
      </c>
      <c r="AR48" s="129" t="s">
        <v>13283</v>
      </c>
      <c r="AS48" s="129" t="s">
        <v>13284</v>
      </c>
      <c r="AT48" s="129" t="s">
        <v>13283</v>
      </c>
      <c r="AU48" s="129" t="s">
        <v>3575</v>
      </c>
      <c r="BT48" s="129" t="s">
        <v>3311</v>
      </c>
      <c r="BU48" s="129" t="s">
        <v>3312</v>
      </c>
    </row>
    <row r="49" spans="22:73">
      <c r="V49" s="415">
        <v>44685</v>
      </c>
      <c r="W49" s="418" t="s">
        <v>1562</v>
      </c>
      <c r="X49" s="419" t="s">
        <v>1562</v>
      </c>
      <c r="Y49" s="419">
        <v>7</v>
      </c>
      <c r="Z49" s="419">
        <v>74</v>
      </c>
      <c r="AE49" s="453" t="s">
        <v>1570</v>
      </c>
      <c r="AF49" s="453" t="s">
        <v>4164</v>
      </c>
      <c r="AG49" s="453"/>
      <c r="AH49" s="453"/>
      <c r="AI49" s="453"/>
      <c r="AJ49" s="453"/>
      <c r="AK49" s="453"/>
      <c r="AL49" s="453"/>
      <c r="AM49" s="453"/>
      <c r="AP49" s="129"/>
      <c r="AQ49" s="417"/>
      <c r="AR49" s="129" t="s">
        <v>1236</v>
      </c>
      <c r="AS49" s="129" t="s">
        <v>1235</v>
      </c>
      <c r="AT49" s="129" t="s">
        <v>1236</v>
      </c>
      <c r="AU49" s="129" t="s">
        <v>1228</v>
      </c>
      <c r="BT49" s="129" t="s">
        <v>3324</v>
      </c>
      <c r="BU49" s="129" t="s">
        <v>3325</v>
      </c>
    </row>
    <row r="50" spans="22:73">
      <c r="V50" s="415">
        <f t="shared" ref="V50:V59" si="4">V49</f>
        <v>44685</v>
      </c>
      <c r="W50" s="420" t="s">
        <v>1562</v>
      </c>
      <c r="X50" s="421" t="s">
        <v>1698</v>
      </c>
      <c r="Y50" s="421">
        <v>4</v>
      </c>
      <c r="Z50" s="421">
        <v>77</v>
      </c>
      <c r="AE50" s="453"/>
      <c r="AF50" s="453" t="s">
        <v>1570</v>
      </c>
      <c r="AG50" s="453"/>
      <c r="AH50" s="453"/>
      <c r="AI50" s="453"/>
      <c r="AJ50" s="453"/>
      <c r="AK50" s="453"/>
      <c r="AL50" s="453"/>
      <c r="AM50" s="453"/>
      <c r="AP50" s="129"/>
      <c r="AQ50" s="417"/>
      <c r="AR50" s="129" t="s">
        <v>3624</v>
      </c>
      <c r="AS50" s="129" t="s">
        <v>3625</v>
      </c>
      <c r="AT50" s="129" t="s">
        <v>3626</v>
      </c>
      <c r="AU50" s="129" t="s">
        <v>3591</v>
      </c>
      <c r="BT50" s="129" t="s">
        <v>3309</v>
      </c>
      <c r="BU50" s="129" t="s">
        <v>3310</v>
      </c>
    </row>
    <row r="51" spans="22:73">
      <c r="V51" s="415">
        <f t="shared" si="4"/>
        <v>44685</v>
      </c>
      <c r="W51" s="418" t="s">
        <v>1705</v>
      </c>
      <c r="X51" s="419" t="s">
        <v>1705</v>
      </c>
      <c r="Y51" s="419">
        <v>11</v>
      </c>
      <c r="Z51" s="419">
        <v>96</v>
      </c>
      <c r="AE51" s="453" t="s">
        <v>13110</v>
      </c>
      <c r="AF51" s="453"/>
      <c r="AG51" s="453"/>
      <c r="AH51" s="453"/>
      <c r="AI51" s="453"/>
      <c r="AJ51" s="453"/>
      <c r="AK51" s="453"/>
      <c r="AL51" s="453"/>
      <c r="AM51" s="453"/>
      <c r="AP51" s="129"/>
      <c r="AQ51" s="417"/>
      <c r="AR51" s="129" t="s">
        <v>3753</v>
      </c>
      <c r="AS51" s="129" t="s">
        <v>3754</v>
      </c>
      <c r="AT51" s="129" t="s">
        <v>3753</v>
      </c>
      <c r="AU51" s="129" t="s">
        <v>1228</v>
      </c>
      <c r="BT51" s="129" t="s">
        <v>3347</v>
      </c>
      <c r="BU51" s="129" t="s">
        <v>3348</v>
      </c>
    </row>
    <row r="52" spans="22:73">
      <c r="V52" s="415">
        <f t="shared" si="4"/>
        <v>44685</v>
      </c>
      <c r="W52" s="420" t="s">
        <v>1705</v>
      </c>
      <c r="X52" s="421" t="s">
        <v>1711</v>
      </c>
      <c r="Y52" s="421">
        <v>5</v>
      </c>
      <c r="Z52" s="421">
        <v>51</v>
      </c>
      <c r="AE52" s="453" t="s">
        <v>14564</v>
      </c>
      <c r="AF52" s="453" t="s">
        <v>1565</v>
      </c>
      <c r="AG52" s="453"/>
      <c r="AH52" s="453"/>
      <c r="AI52" s="453"/>
      <c r="AJ52" s="453"/>
      <c r="AK52" s="453"/>
      <c r="AL52" s="453"/>
      <c r="AM52" s="453"/>
      <c r="AP52" s="129"/>
      <c r="AQ52" s="417" t="s">
        <v>1730</v>
      </c>
      <c r="AR52" s="129" t="s">
        <v>1254</v>
      </c>
      <c r="AS52" s="129" t="s">
        <v>1253</v>
      </c>
      <c r="AT52" s="129" t="s">
        <v>1254</v>
      </c>
      <c r="AU52" s="129" t="s">
        <v>1228</v>
      </c>
      <c r="BT52" s="129" t="s">
        <v>3333</v>
      </c>
      <c r="BU52" s="129" t="s">
        <v>3334</v>
      </c>
    </row>
    <row r="53" spans="22:73">
      <c r="V53" s="415">
        <f t="shared" si="4"/>
        <v>44685</v>
      </c>
      <c r="W53" s="418" t="s">
        <v>1714</v>
      </c>
      <c r="X53" s="419" t="s">
        <v>1714</v>
      </c>
      <c r="Y53" s="419">
        <v>6</v>
      </c>
      <c r="Z53" s="419">
        <v>51</v>
      </c>
      <c r="AE53" s="453" t="s">
        <v>15004</v>
      </c>
      <c r="AF53" s="453"/>
      <c r="AG53" s="453"/>
      <c r="AH53" s="453"/>
      <c r="AI53" s="453"/>
      <c r="AJ53" s="453"/>
      <c r="AK53" s="453"/>
      <c r="AL53" s="453"/>
      <c r="AM53" s="453"/>
      <c r="AP53" s="129"/>
      <c r="AQ53" s="417"/>
      <c r="AR53" s="129" t="s">
        <v>3628</v>
      </c>
      <c r="AS53" s="129" t="s">
        <v>3629</v>
      </c>
      <c r="AT53" s="129" t="s">
        <v>3631</v>
      </c>
      <c r="AU53" s="129" t="s">
        <v>3591</v>
      </c>
      <c r="BT53" s="129" t="s">
        <v>3203</v>
      </c>
      <c r="BU53" s="129" t="s">
        <v>3204</v>
      </c>
    </row>
    <row r="54" spans="22:73">
      <c r="V54" s="415">
        <f t="shared" si="4"/>
        <v>44685</v>
      </c>
      <c r="W54" s="420" t="s">
        <v>1714</v>
      </c>
      <c r="X54" s="421" t="s">
        <v>1716</v>
      </c>
      <c r="Y54" s="421">
        <v>16</v>
      </c>
      <c r="Z54" s="421">
        <v>184</v>
      </c>
      <c r="AE54" s="453" t="s">
        <v>14565</v>
      </c>
      <c r="AF54" s="453" t="s">
        <v>14565</v>
      </c>
      <c r="AG54" s="453"/>
      <c r="AH54" s="453"/>
      <c r="AI54" s="453"/>
      <c r="AJ54" s="453"/>
      <c r="AK54" s="453"/>
      <c r="AL54" s="453"/>
      <c r="AM54" s="453"/>
      <c r="AP54" s="129"/>
      <c r="AQ54" s="417"/>
      <c r="AR54" s="129" t="s">
        <v>3755</v>
      </c>
      <c r="AS54" s="129" t="s">
        <v>3756</v>
      </c>
      <c r="AT54" s="129" t="s">
        <v>3755</v>
      </c>
      <c r="AU54" s="129" t="s">
        <v>1228</v>
      </c>
      <c r="BT54" s="129" t="s">
        <v>3269</v>
      </c>
      <c r="BU54" s="129" t="s">
        <v>3270</v>
      </c>
    </row>
    <row r="55" spans="22:73">
      <c r="V55" s="415">
        <f t="shared" si="4"/>
        <v>44685</v>
      </c>
      <c r="W55" s="418" t="s">
        <v>1718</v>
      </c>
      <c r="X55" s="419" t="s">
        <v>1718</v>
      </c>
      <c r="Y55" s="419">
        <v>8</v>
      </c>
      <c r="Z55" s="419">
        <v>48</v>
      </c>
      <c r="AE55" s="453" t="s">
        <v>15003</v>
      </c>
      <c r="AF55" s="453"/>
      <c r="AG55" s="453"/>
      <c r="AH55" s="453"/>
      <c r="AI55" s="453"/>
      <c r="AJ55" s="453"/>
      <c r="AK55" s="453"/>
      <c r="AL55" s="453"/>
      <c r="AM55" s="453"/>
      <c r="AP55" s="129"/>
      <c r="AQ55" s="417"/>
      <c r="AR55" s="129" t="s">
        <v>13287</v>
      </c>
      <c r="AS55" s="129" t="s">
        <v>13288</v>
      </c>
      <c r="AT55" s="129" t="s">
        <v>13290</v>
      </c>
      <c r="AU55" s="129" t="s">
        <v>3575</v>
      </c>
      <c r="BT55" s="129" t="s">
        <v>3287</v>
      </c>
      <c r="BU55" s="129" t="s">
        <v>3288</v>
      </c>
    </row>
    <row r="56" spans="22:73">
      <c r="V56" s="415">
        <f t="shared" si="4"/>
        <v>44685</v>
      </c>
      <c r="W56" s="422" t="s">
        <v>1718</v>
      </c>
      <c r="X56" s="421" t="s">
        <v>1721</v>
      </c>
      <c r="Y56" s="421">
        <v>6</v>
      </c>
      <c r="Z56" s="421">
        <v>55</v>
      </c>
      <c r="AE56" s="453" t="s">
        <v>1194</v>
      </c>
      <c r="AF56" s="453"/>
      <c r="AG56" s="453"/>
      <c r="AH56" s="453"/>
      <c r="AI56" s="453"/>
      <c r="AJ56" s="453"/>
      <c r="AK56" s="453"/>
      <c r="AL56" s="453"/>
      <c r="AM56" s="453"/>
      <c r="AP56" s="129"/>
      <c r="AQ56" s="417" t="s">
        <v>1731</v>
      </c>
      <c r="AR56" s="129" t="s">
        <v>1249</v>
      </c>
      <c r="AS56" s="129" t="s">
        <v>1248</v>
      </c>
      <c r="AT56" s="129" t="s">
        <v>1249</v>
      </c>
      <c r="AU56" s="129" t="s">
        <v>1228</v>
      </c>
      <c r="BT56" s="129" t="s">
        <v>3282</v>
      </c>
      <c r="BU56" s="129" t="s">
        <v>3283</v>
      </c>
    </row>
    <row r="57" spans="22:73">
      <c r="V57" s="415">
        <f t="shared" si="4"/>
        <v>44685</v>
      </c>
      <c r="W57" s="420" t="s">
        <v>1718</v>
      </c>
      <c r="X57" s="419" t="s">
        <v>1723</v>
      </c>
      <c r="Y57" s="419">
        <v>1</v>
      </c>
      <c r="Z57" s="419">
        <v>8</v>
      </c>
      <c r="AP57" s="129"/>
      <c r="AQ57" s="417"/>
      <c r="AR57" s="129" t="s">
        <v>4221</v>
      </c>
      <c r="AS57" s="129" t="s">
        <v>4222</v>
      </c>
      <c r="AT57" s="129" t="s">
        <v>4223</v>
      </c>
      <c r="AU57" s="129" t="s">
        <v>3575</v>
      </c>
      <c r="BT57" s="129" t="s">
        <v>3272</v>
      </c>
      <c r="BU57" s="129" t="s">
        <v>3273</v>
      </c>
    </row>
    <row r="58" spans="22:73">
      <c r="V58" s="415">
        <f t="shared" si="4"/>
        <v>44685</v>
      </c>
      <c r="W58" s="423" t="s">
        <v>1725</v>
      </c>
      <c r="X58" s="421" t="s">
        <v>1725</v>
      </c>
      <c r="Y58" s="421">
        <v>2</v>
      </c>
      <c r="Z58" s="421">
        <v>19</v>
      </c>
      <c r="AP58" s="129"/>
      <c r="AQ58" s="417"/>
      <c r="AR58" s="129" t="s">
        <v>3633</v>
      </c>
      <c r="AS58" s="129" t="s">
        <v>3634</v>
      </c>
      <c r="AT58" s="129" t="s">
        <v>3636</v>
      </c>
      <c r="AU58" s="129" t="s">
        <v>3591</v>
      </c>
      <c r="BT58" s="129" t="s">
        <v>3285</v>
      </c>
      <c r="BU58" s="129" t="s">
        <v>3286</v>
      </c>
    </row>
    <row r="59" spans="22:73">
      <c r="V59" s="415">
        <f t="shared" si="4"/>
        <v>44685</v>
      </c>
      <c r="W59" s="424" t="s">
        <v>1725</v>
      </c>
      <c r="X59" s="425" t="s">
        <v>1728</v>
      </c>
      <c r="Y59" s="425">
        <v>3</v>
      </c>
      <c r="Z59" s="425">
        <v>32</v>
      </c>
      <c r="AP59" s="129"/>
      <c r="AQ59" s="417" t="s">
        <v>5141</v>
      </c>
      <c r="AR59" s="129" t="s">
        <v>3637</v>
      </c>
      <c r="AS59" s="129" t="s">
        <v>3638</v>
      </c>
      <c r="AT59" s="129" t="s">
        <v>3639</v>
      </c>
      <c r="AU59" s="129" t="s">
        <v>3591</v>
      </c>
      <c r="BT59" s="129" t="s">
        <v>3526</v>
      </c>
      <c r="BU59" s="129" t="s">
        <v>3527</v>
      </c>
    </row>
    <row r="60" spans="22:73">
      <c r="V60" s="434">
        <v>44687</v>
      </c>
      <c r="W60" s="435" t="s">
        <v>1562</v>
      </c>
      <c r="X60" s="436" t="s">
        <v>1562</v>
      </c>
      <c r="Y60" s="436">
        <v>6</v>
      </c>
      <c r="Z60" s="436">
        <v>69</v>
      </c>
      <c r="AP60" s="129"/>
      <c r="AQ60" s="417"/>
      <c r="AR60" s="129" t="s">
        <v>3760</v>
      </c>
      <c r="AS60" s="129" t="s">
        <v>3761</v>
      </c>
      <c r="AT60" s="129" t="s">
        <v>3760</v>
      </c>
      <c r="AU60" s="129" t="s">
        <v>1228</v>
      </c>
      <c r="BT60" s="129" t="s">
        <v>3307</v>
      </c>
      <c r="BU60" s="129" t="s">
        <v>3308</v>
      </c>
    </row>
    <row r="61" spans="22:73">
      <c r="V61" s="434">
        <f t="shared" ref="V61:V71" si="5">V60</f>
        <v>44687</v>
      </c>
      <c r="W61" s="437" t="s">
        <v>1562</v>
      </c>
      <c r="X61" s="438" t="s">
        <v>1698</v>
      </c>
      <c r="Y61" s="438">
        <v>4</v>
      </c>
      <c r="Z61" s="438">
        <v>77</v>
      </c>
      <c r="AP61" s="129"/>
      <c r="AQ61" s="417"/>
      <c r="AR61" s="129" t="s">
        <v>13294</v>
      </c>
      <c r="AS61" s="129" t="s">
        <v>13295</v>
      </c>
      <c r="AT61" s="129" t="s">
        <v>13295</v>
      </c>
      <c r="AU61" s="129" t="s">
        <v>3575</v>
      </c>
      <c r="BT61" s="129" t="s">
        <v>3274</v>
      </c>
      <c r="BU61" s="129" t="s">
        <v>3275</v>
      </c>
    </row>
    <row r="62" spans="22:73">
      <c r="V62" s="434">
        <f t="shared" si="5"/>
        <v>44687</v>
      </c>
      <c r="W62" s="435" t="s">
        <v>1705</v>
      </c>
      <c r="X62" s="436" t="s">
        <v>1705</v>
      </c>
      <c r="Y62" s="436">
        <v>5</v>
      </c>
      <c r="Z62" s="436">
        <v>46</v>
      </c>
      <c r="AP62" s="129"/>
      <c r="AQ62" s="417" t="s">
        <v>5153</v>
      </c>
      <c r="AR62" s="129" t="s">
        <v>3641</v>
      </c>
      <c r="AS62" s="129" t="s">
        <v>3642</v>
      </c>
      <c r="AT62" s="129" t="s">
        <v>3643</v>
      </c>
      <c r="AU62" s="129" t="s">
        <v>3591</v>
      </c>
      <c r="BT62" s="129" t="s">
        <v>3403</v>
      </c>
      <c r="BU62" s="129" t="s">
        <v>3403</v>
      </c>
    </row>
    <row r="63" spans="22:73">
      <c r="V63" s="434">
        <f t="shared" si="5"/>
        <v>44687</v>
      </c>
      <c r="W63" s="437" t="s">
        <v>1705</v>
      </c>
      <c r="X63" s="438" t="s">
        <v>1711</v>
      </c>
      <c r="Y63" s="438">
        <v>5</v>
      </c>
      <c r="Z63" s="438">
        <v>51</v>
      </c>
      <c r="AP63" s="129"/>
      <c r="AQ63" s="417"/>
      <c r="AR63" s="129" t="s">
        <v>13298</v>
      </c>
      <c r="AS63" s="129" t="s">
        <v>13299</v>
      </c>
      <c r="AT63" s="129" t="s">
        <v>13299</v>
      </c>
      <c r="AU63" s="129" t="s">
        <v>3575</v>
      </c>
      <c r="BT63" s="129" t="s">
        <v>3003</v>
      </c>
      <c r="BU63" s="129" t="s">
        <v>3003</v>
      </c>
    </row>
    <row r="64" spans="22:73">
      <c r="V64" s="434">
        <f t="shared" si="5"/>
        <v>44687</v>
      </c>
      <c r="W64" s="435" t="s">
        <v>1714</v>
      </c>
      <c r="X64" s="436" t="s">
        <v>1714</v>
      </c>
      <c r="Y64" s="436">
        <v>7</v>
      </c>
      <c r="Z64" s="436">
        <v>58</v>
      </c>
      <c r="AP64" s="129"/>
      <c r="AQ64" s="417" t="s">
        <v>5165</v>
      </c>
      <c r="AR64" s="129" t="s">
        <v>3605</v>
      </c>
      <c r="AS64" s="129" t="s">
        <v>3606</v>
      </c>
      <c r="AT64" s="129" t="s">
        <v>3605</v>
      </c>
      <c r="AU64" s="129" t="s">
        <v>1228</v>
      </c>
      <c r="BT64" s="129" t="s">
        <v>3000</v>
      </c>
      <c r="BU64" s="129" t="s">
        <v>3000</v>
      </c>
    </row>
    <row r="65" spans="22:73">
      <c r="V65" s="434">
        <f t="shared" si="5"/>
        <v>44687</v>
      </c>
      <c r="W65" s="437" t="s">
        <v>1714</v>
      </c>
      <c r="X65" s="438" t="s">
        <v>1716</v>
      </c>
      <c r="Y65" s="438">
        <v>16</v>
      </c>
      <c r="Z65" s="438">
        <v>184</v>
      </c>
      <c r="AP65" s="129"/>
      <c r="AQ65" s="417"/>
      <c r="AR65" s="129" t="s">
        <v>3645</v>
      </c>
      <c r="AS65" s="129" t="s">
        <v>3646</v>
      </c>
      <c r="AT65" s="129" t="s">
        <v>3639</v>
      </c>
      <c r="AU65" s="129" t="s">
        <v>3591</v>
      </c>
      <c r="BT65" s="129" t="s">
        <v>2928</v>
      </c>
      <c r="BU65" s="129" t="s">
        <v>2929</v>
      </c>
    </row>
    <row r="66" spans="22:73">
      <c r="V66" s="434">
        <f t="shared" si="5"/>
        <v>44687</v>
      </c>
      <c r="W66" s="435" t="s">
        <v>1718</v>
      </c>
      <c r="X66" s="436" t="s">
        <v>1718</v>
      </c>
      <c r="Y66" s="436">
        <v>8</v>
      </c>
      <c r="Z66" s="436">
        <v>47</v>
      </c>
      <c r="AP66" s="129"/>
      <c r="AQ66" s="417"/>
      <c r="AR66" s="129" t="s">
        <v>13303</v>
      </c>
      <c r="AS66" s="129" t="s">
        <v>13304</v>
      </c>
      <c r="AT66" s="129" t="s">
        <v>13303</v>
      </c>
      <c r="AU66" s="129" t="s">
        <v>3575</v>
      </c>
      <c r="BT66" s="129" t="s">
        <v>2932</v>
      </c>
      <c r="BU66" s="129" t="s">
        <v>2933</v>
      </c>
    </row>
    <row r="67" spans="22:73">
      <c r="V67" s="434">
        <f t="shared" si="5"/>
        <v>44687</v>
      </c>
      <c r="W67" s="439" t="s">
        <v>1718</v>
      </c>
      <c r="X67" s="438" t="s">
        <v>1721</v>
      </c>
      <c r="Y67" s="438">
        <v>6</v>
      </c>
      <c r="Z67" s="438">
        <v>55</v>
      </c>
      <c r="AP67" s="129"/>
      <c r="AQ67" s="417" t="s">
        <v>5174</v>
      </c>
      <c r="AR67" s="129" t="s">
        <v>3647</v>
      </c>
      <c r="AS67" s="129" t="s">
        <v>3648</v>
      </c>
      <c r="AT67" s="129" t="s">
        <v>3649</v>
      </c>
      <c r="AU67" s="129" t="s">
        <v>3591</v>
      </c>
      <c r="BT67" s="129" t="s">
        <v>2922</v>
      </c>
      <c r="BU67" s="129" t="s">
        <v>2923</v>
      </c>
    </row>
    <row r="68" spans="22:73">
      <c r="V68" s="434">
        <f t="shared" si="5"/>
        <v>44687</v>
      </c>
      <c r="W68" s="437" t="s">
        <v>1718</v>
      </c>
      <c r="X68" s="436" t="s">
        <v>1723</v>
      </c>
      <c r="Y68" s="436">
        <v>1</v>
      </c>
      <c r="Z68" s="436">
        <v>8</v>
      </c>
      <c r="AP68" s="129"/>
      <c r="AQ68" s="417"/>
      <c r="AR68" s="129" t="s">
        <v>3767</v>
      </c>
      <c r="AS68" s="129" t="s">
        <v>3768</v>
      </c>
      <c r="AT68" s="129" t="s">
        <v>3767</v>
      </c>
      <c r="AU68" s="129" t="s">
        <v>1228</v>
      </c>
      <c r="BT68" s="129" t="s">
        <v>3046</v>
      </c>
      <c r="BU68" s="129" t="s">
        <v>3047</v>
      </c>
    </row>
    <row r="69" spans="22:73">
      <c r="V69" s="434">
        <f t="shared" si="5"/>
        <v>44687</v>
      </c>
      <c r="W69" s="440" t="s">
        <v>1725</v>
      </c>
      <c r="X69" s="438" t="s">
        <v>1725</v>
      </c>
      <c r="Y69" s="438">
        <v>2</v>
      </c>
      <c r="Z69" s="438">
        <v>19</v>
      </c>
      <c r="AP69" s="129"/>
      <c r="AQ69" s="417"/>
      <c r="AR69" s="129" t="s">
        <v>13307</v>
      </c>
      <c r="AS69" s="129" t="s">
        <v>13308</v>
      </c>
      <c r="AT69" s="129" t="s">
        <v>13309</v>
      </c>
      <c r="AU69" s="129" t="s">
        <v>3575</v>
      </c>
      <c r="BT69" s="129" t="s">
        <v>3029</v>
      </c>
      <c r="BU69" s="129" t="s">
        <v>3030</v>
      </c>
    </row>
    <row r="70" spans="22:73">
      <c r="V70" s="434">
        <f t="shared" si="5"/>
        <v>44687</v>
      </c>
      <c r="W70" s="437" t="s">
        <v>1725</v>
      </c>
      <c r="X70" s="436" t="s">
        <v>1728</v>
      </c>
      <c r="Y70" s="436">
        <v>3</v>
      </c>
      <c r="Z70" s="436">
        <v>32</v>
      </c>
      <c r="AP70" s="129"/>
      <c r="AQ70" s="417" t="s">
        <v>5176</v>
      </c>
      <c r="AR70" s="129" t="s">
        <v>3651</v>
      </c>
      <c r="AS70" s="129" t="s">
        <v>3652</v>
      </c>
      <c r="AT70" s="129" t="s">
        <v>3654</v>
      </c>
      <c r="AU70" s="129" t="s">
        <v>3591</v>
      </c>
      <c r="BT70" s="129" t="s">
        <v>3302</v>
      </c>
      <c r="BU70" s="129" t="s">
        <v>3303</v>
      </c>
    </row>
    <row r="71" spans="22:73">
      <c r="V71" s="434">
        <f t="shared" si="5"/>
        <v>44687</v>
      </c>
      <c r="W71" s="441" t="s">
        <v>1733</v>
      </c>
      <c r="X71" s="441" t="s">
        <v>1733</v>
      </c>
      <c r="Y71" s="441">
        <v>4</v>
      </c>
      <c r="Z71" s="441">
        <v>21</v>
      </c>
      <c r="AP71" s="129"/>
      <c r="AQ71" s="417"/>
      <c r="AR71" s="129" t="s">
        <v>3770</v>
      </c>
      <c r="AS71" s="129" t="s">
        <v>3771</v>
      </c>
      <c r="AT71" s="129" t="s">
        <v>3770</v>
      </c>
      <c r="AU71" s="129" t="s">
        <v>1228</v>
      </c>
      <c r="BT71" s="129" t="s">
        <v>3074</v>
      </c>
      <c r="BU71" s="129" t="s">
        <v>3075</v>
      </c>
    </row>
    <row r="72" spans="22:73">
      <c r="V72" s="434">
        <v>44692</v>
      </c>
      <c r="W72" s="435" t="s">
        <v>1562</v>
      </c>
      <c r="X72" s="436" t="s">
        <v>1562</v>
      </c>
      <c r="Y72" s="436">
        <v>6</v>
      </c>
      <c r="Z72" s="436">
        <v>73</v>
      </c>
      <c r="AP72" s="129"/>
      <c r="AQ72" s="417"/>
      <c r="AR72" s="129" t="s">
        <v>13311</v>
      </c>
      <c r="AS72" s="129" t="s">
        <v>13312</v>
      </c>
      <c r="AT72" s="129" t="s">
        <v>13313</v>
      </c>
      <c r="AU72" s="129" t="s">
        <v>3575</v>
      </c>
      <c r="BT72" s="129" t="s">
        <v>3097</v>
      </c>
      <c r="BU72" s="129" t="s">
        <v>3098</v>
      </c>
    </row>
    <row r="73" spans="22:73">
      <c r="V73" s="434">
        <f t="shared" ref="V73:V83" si="6">V72</f>
        <v>44692</v>
      </c>
      <c r="W73" s="437" t="s">
        <v>1562</v>
      </c>
      <c r="X73" s="438" t="s">
        <v>1734</v>
      </c>
      <c r="Y73" s="438">
        <v>4</v>
      </c>
      <c r="Z73" s="438">
        <v>77</v>
      </c>
      <c r="AP73" s="129"/>
      <c r="AQ73" s="417" t="s">
        <v>5180</v>
      </c>
      <c r="AR73" s="129" t="s">
        <v>3655</v>
      </c>
      <c r="AS73" s="129" t="s">
        <v>3656</v>
      </c>
      <c r="AT73" s="129" t="s">
        <v>3657</v>
      </c>
      <c r="AU73" s="129" t="s">
        <v>3591</v>
      </c>
      <c r="BT73" s="129" t="s">
        <v>2917</v>
      </c>
      <c r="BU73" s="129" t="s">
        <v>2918</v>
      </c>
    </row>
    <row r="74" spans="22:73">
      <c r="V74" s="434">
        <f t="shared" si="6"/>
        <v>44692</v>
      </c>
      <c r="W74" s="435" t="s">
        <v>1705</v>
      </c>
      <c r="X74" s="436" t="s">
        <v>1705</v>
      </c>
      <c r="Y74" s="436">
        <v>6</v>
      </c>
      <c r="Z74" s="436">
        <v>70</v>
      </c>
      <c r="AP74" s="129"/>
      <c r="AQ74" s="417"/>
      <c r="AR74" s="129" t="s">
        <v>3773</v>
      </c>
      <c r="AS74" s="129" t="s">
        <v>3774</v>
      </c>
      <c r="AT74" s="129" t="s">
        <v>3773</v>
      </c>
      <c r="AU74" s="129" t="s">
        <v>1228</v>
      </c>
      <c r="BT74" s="129" t="s">
        <v>3085</v>
      </c>
      <c r="BU74" s="129" t="s">
        <v>3086</v>
      </c>
    </row>
    <row r="75" spans="22:73">
      <c r="V75" s="434">
        <f t="shared" si="6"/>
        <v>44692</v>
      </c>
      <c r="W75" s="437" t="s">
        <v>1705</v>
      </c>
      <c r="X75" s="438" t="s">
        <v>1711</v>
      </c>
      <c r="Y75" s="438">
        <v>5</v>
      </c>
      <c r="Z75" s="438">
        <v>49</v>
      </c>
      <c r="AP75" s="129"/>
      <c r="AQ75" s="417"/>
      <c r="AR75" s="129" t="s">
        <v>13315</v>
      </c>
      <c r="AS75" s="129" t="s">
        <v>13316</v>
      </c>
      <c r="AT75" s="129" t="s">
        <v>13317</v>
      </c>
      <c r="AU75" s="129" t="s">
        <v>3575</v>
      </c>
      <c r="BT75" s="129" t="s">
        <v>3080</v>
      </c>
      <c r="BU75" s="129" t="s">
        <v>3081</v>
      </c>
    </row>
    <row r="76" spans="22:73">
      <c r="V76" s="434">
        <f t="shared" si="6"/>
        <v>44692</v>
      </c>
      <c r="W76" s="435" t="s">
        <v>1714</v>
      </c>
      <c r="X76" s="436" t="s">
        <v>1714</v>
      </c>
      <c r="Y76" s="436">
        <v>7</v>
      </c>
      <c r="Z76" s="436">
        <v>58</v>
      </c>
      <c r="AP76" s="129"/>
      <c r="AQ76" s="417" t="s">
        <v>5184</v>
      </c>
      <c r="AR76" s="129" t="s">
        <v>3659</v>
      </c>
      <c r="AS76" s="129" t="s">
        <v>3660</v>
      </c>
      <c r="AT76" s="129" t="s">
        <v>3661</v>
      </c>
      <c r="AU76" s="129" t="s">
        <v>3591</v>
      </c>
      <c r="BT76" s="129" t="s">
        <v>3091</v>
      </c>
      <c r="BU76" s="129" t="s">
        <v>3092</v>
      </c>
    </row>
    <row r="77" spans="22:73">
      <c r="V77" s="434">
        <f t="shared" si="6"/>
        <v>44692</v>
      </c>
      <c r="W77" s="437" t="s">
        <v>1714</v>
      </c>
      <c r="X77" s="438" t="s">
        <v>1716</v>
      </c>
      <c r="Y77" s="438">
        <v>8</v>
      </c>
      <c r="Z77" s="438">
        <v>148</v>
      </c>
      <c r="AP77" s="129"/>
      <c r="AQ77" s="417"/>
      <c r="AR77" s="129" t="s">
        <v>3776</v>
      </c>
      <c r="AS77" s="129" t="s">
        <v>3777</v>
      </c>
      <c r="AT77" s="129" t="s">
        <v>3776</v>
      </c>
      <c r="AU77" s="129" t="s">
        <v>1228</v>
      </c>
      <c r="BT77" s="129" t="s">
        <v>3121</v>
      </c>
      <c r="BU77" s="129" t="s">
        <v>3122</v>
      </c>
    </row>
    <row r="78" spans="22:73">
      <c r="V78" s="434">
        <f t="shared" si="6"/>
        <v>44692</v>
      </c>
      <c r="W78" s="435" t="s">
        <v>1718</v>
      </c>
      <c r="X78" s="436" t="s">
        <v>1718</v>
      </c>
      <c r="Y78" s="436">
        <v>8</v>
      </c>
      <c r="Z78" s="436">
        <v>47</v>
      </c>
      <c r="AP78" s="129"/>
      <c r="AQ78" s="417"/>
      <c r="AR78" s="129" t="s">
        <v>13319</v>
      </c>
      <c r="AS78" s="129" t="s">
        <v>13320</v>
      </c>
      <c r="AT78" s="129" t="s">
        <v>13321</v>
      </c>
      <c r="AU78" s="129" t="s">
        <v>3575</v>
      </c>
      <c r="BT78" s="129" t="s">
        <v>3116</v>
      </c>
      <c r="BU78" s="129" t="s">
        <v>3117</v>
      </c>
    </row>
    <row r="79" spans="22:73">
      <c r="V79" s="434">
        <f t="shared" si="6"/>
        <v>44692</v>
      </c>
      <c r="W79" s="439" t="s">
        <v>1718</v>
      </c>
      <c r="X79" s="438" t="s">
        <v>1721</v>
      </c>
      <c r="Y79" s="438">
        <v>6</v>
      </c>
      <c r="Z79" s="438">
        <v>55</v>
      </c>
      <c r="AP79" s="129"/>
      <c r="AQ79" s="417" t="s">
        <v>5188</v>
      </c>
      <c r="AR79" s="129" t="s">
        <v>3663</v>
      </c>
      <c r="AS79" s="129" t="s">
        <v>3664</v>
      </c>
      <c r="AT79" s="129" t="s">
        <v>3666</v>
      </c>
      <c r="AU79" s="129" t="s">
        <v>3591</v>
      </c>
      <c r="BT79" s="129" t="s">
        <v>2875</v>
      </c>
      <c r="BU79" s="129" t="s">
        <v>2876</v>
      </c>
    </row>
    <row r="80" spans="22:73">
      <c r="V80" s="434">
        <f t="shared" si="6"/>
        <v>44692</v>
      </c>
      <c r="W80" s="437" t="s">
        <v>1718</v>
      </c>
      <c r="X80" s="436" t="s">
        <v>1723</v>
      </c>
      <c r="Y80" s="436">
        <v>1</v>
      </c>
      <c r="Z80" s="436">
        <v>8</v>
      </c>
      <c r="AP80" s="129"/>
      <c r="AQ80" s="417"/>
      <c r="AR80" s="129" t="s">
        <v>3779</v>
      </c>
      <c r="AS80" s="129" t="s">
        <v>3780</v>
      </c>
      <c r="AT80" s="129" t="s">
        <v>3779</v>
      </c>
      <c r="AU80" s="129" t="s">
        <v>1228</v>
      </c>
      <c r="BT80" s="129" t="s">
        <v>2882</v>
      </c>
      <c r="BU80" s="129" t="s">
        <v>2883</v>
      </c>
    </row>
    <row r="81" spans="22:73">
      <c r="V81" s="434">
        <f t="shared" si="6"/>
        <v>44692</v>
      </c>
      <c r="W81" s="440" t="s">
        <v>1725</v>
      </c>
      <c r="X81" s="438" t="s">
        <v>1725</v>
      </c>
      <c r="Y81" s="438">
        <v>2</v>
      </c>
      <c r="Z81" s="438">
        <v>18</v>
      </c>
      <c r="AP81" s="129"/>
      <c r="AQ81" s="417"/>
      <c r="AR81" s="129" t="s">
        <v>13323</v>
      </c>
      <c r="AS81" s="129" t="s">
        <v>13324</v>
      </c>
      <c r="AT81" s="129" t="s">
        <v>13325</v>
      </c>
      <c r="AU81" s="129" t="s">
        <v>3575</v>
      </c>
      <c r="BT81" s="129" t="s">
        <v>2878</v>
      </c>
      <c r="BU81" s="129" t="s">
        <v>2879</v>
      </c>
    </row>
    <row r="82" spans="22:73">
      <c r="V82" s="434">
        <f t="shared" si="6"/>
        <v>44692</v>
      </c>
      <c r="W82" s="437" t="s">
        <v>1725</v>
      </c>
      <c r="X82" s="436" t="s">
        <v>1728</v>
      </c>
      <c r="Y82" s="436">
        <v>3</v>
      </c>
      <c r="Z82" s="436">
        <v>32</v>
      </c>
      <c r="AP82" s="129"/>
      <c r="AQ82" s="417" t="s">
        <v>5192</v>
      </c>
      <c r="AR82" s="129" t="s">
        <v>3783</v>
      </c>
      <c r="AS82" s="129" t="s">
        <v>3784</v>
      </c>
      <c r="AT82" s="129" t="s">
        <v>3783</v>
      </c>
      <c r="AU82" s="129" t="s">
        <v>1228</v>
      </c>
      <c r="BT82" s="129" t="s">
        <v>2886</v>
      </c>
      <c r="BU82" s="129" t="s">
        <v>2887</v>
      </c>
    </row>
    <row r="83" spans="22:73">
      <c r="V83" s="434">
        <f t="shared" si="6"/>
        <v>44692</v>
      </c>
      <c r="W83" s="438" t="s">
        <v>1733</v>
      </c>
      <c r="X83" s="438" t="s">
        <v>1733</v>
      </c>
      <c r="Y83" s="438">
        <v>4</v>
      </c>
      <c r="Z83" s="438">
        <v>15</v>
      </c>
      <c r="AP83" s="129"/>
      <c r="AQ83" s="417"/>
      <c r="AR83" s="129" t="s">
        <v>13327</v>
      </c>
      <c r="AS83" s="129" t="s">
        <v>13328</v>
      </c>
      <c r="AT83" s="129" t="s">
        <v>13329</v>
      </c>
      <c r="AU83" s="129" t="s">
        <v>3575</v>
      </c>
      <c r="BT83" s="129" t="s">
        <v>2900</v>
      </c>
      <c r="BU83" s="129" t="s">
        <v>2901</v>
      </c>
    </row>
    <row r="84" spans="22:73">
      <c r="V84" s="434">
        <v>44693</v>
      </c>
      <c r="W84" s="418" t="s">
        <v>1562</v>
      </c>
      <c r="X84" s="419" t="s">
        <v>1562</v>
      </c>
      <c r="Y84" s="419">
        <v>6</v>
      </c>
      <c r="Z84" s="419">
        <v>73</v>
      </c>
      <c r="AP84" s="129"/>
      <c r="AQ84" s="417" t="s">
        <v>5202</v>
      </c>
      <c r="AR84" s="129" t="s">
        <v>3669</v>
      </c>
      <c r="AS84" s="129" t="s">
        <v>3670</v>
      </c>
      <c r="AT84" s="129" t="s">
        <v>3671</v>
      </c>
      <c r="AU84" s="129" t="s">
        <v>3591</v>
      </c>
      <c r="BT84" s="129" t="s">
        <v>3032</v>
      </c>
      <c r="BU84" s="129" t="s">
        <v>3033</v>
      </c>
    </row>
    <row r="85" spans="22:73">
      <c r="V85" s="434">
        <f t="shared" ref="V85:V95" si="7">V84</f>
        <v>44693</v>
      </c>
      <c r="W85" s="420" t="s">
        <v>1562</v>
      </c>
      <c r="X85" s="421" t="s">
        <v>1734</v>
      </c>
      <c r="Y85" s="421">
        <v>4</v>
      </c>
      <c r="Z85" s="421">
        <v>77</v>
      </c>
      <c r="AP85" s="129"/>
      <c r="AQ85" s="417"/>
      <c r="AR85" s="129" t="s">
        <v>13331</v>
      </c>
      <c r="AS85" s="129" t="s">
        <v>13332</v>
      </c>
      <c r="AT85" s="129" t="s">
        <v>13333</v>
      </c>
      <c r="AU85" s="129" t="s">
        <v>3575</v>
      </c>
      <c r="BT85" s="129" t="s">
        <v>2965</v>
      </c>
      <c r="BU85" s="129" t="s">
        <v>2966</v>
      </c>
    </row>
    <row r="86" spans="22:73">
      <c r="V86" s="434">
        <f t="shared" si="7"/>
        <v>44693</v>
      </c>
      <c r="W86" s="418" t="s">
        <v>1705</v>
      </c>
      <c r="X86" s="419" t="s">
        <v>1705</v>
      </c>
      <c r="Y86" s="419">
        <v>7</v>
      </c>
      <c r="Z86" s="419">
        <v>75</v>
      </c>
      <c r="AP86" s="129"/>
      <c r="AQ86" s="417" t="s">
        <v>5213</v>
      </c>
      <c r="AR86" s="129" t="s">
        <v>3598</v>
      </c>
      <c r="AS86" s="129" t="s">
        <v>3599</v>
      </c>
      <c r="AT86" s="129" t="s">
        <v>3599</v>
      </c>
      <c r="AU86" s="129" t="s">
        <v>3591</v>
      </c>
      <c r="BT86" s="129" t="s">
        <v>2951</v>
      </c>
      <c r="BU86" s="129" t="s">
        <v>2952</v>
      </c>
    </row>
    <row r="87" spans="22:73">
      <c r="V87" s="434">
        <f t="shared" si="7"/>
        <v>44693</v>
      </c>
      <c r="W87" s="420" t="s">
        <v>1705</v>
      </c>
      <c r="X87" s="421" t="s">
        <v>1711</v>
      </c>
      <c r="Y87" s="421">
        <v>5</v>
      </c>
      <c r="Z87" s="421">
        <v>48</v>
      </c>
      <c r="AP87" s="129"/>
      <c r="AQ87" s="417"/>
      <c r="AR87" s="129" t="s">
        <v>3790</v>
      </c>
      <c r="AS87" s="129" t="s">
        <v>3791</v>
      </c>
      <c r="AT87" s="129" t="s">
        <v>3790</v>
      </c>
      <c r="AU87" s="129" t="s">
        <v>1228</v>
      </c>
      <c r="BT87" s="129" t="s">
        <v>3020</v>
      </c>
      <c r="BU87" s="129" t="s">
        <v>3021</v>
      </c>
    </row>
    <row r="88" spans="22:73">
      <c r="V88" s="434">
        <f t="shared" si="7"/>
        <v>44693</v>
      </c>
      <c r="W88" s="418" t="s">
        <v>1714</v>
      </c>
      <c r="X88" s="419" t="s">
        <v>1714</v>
      </c>
      <c r="Y88" s="419">
        <v>7</v>
      </c>
      <c r="Z88" s="419">
        <v>59</v>
      </c>
      <c r="AP88" s="129"/>
      <c r="AQ88" s="417"/>
      <c r="AR88" s="129" t="s">
        <v>13335</v>
      </c>
      <c r="AS88" s="129" t="s">
        <v>13336</v>
      </c>
      <c r="AT88" s="129" t="s">
        <v>13335</v>
      </c>
      <c r="AU88" s="129" t="s">
        <v>3575</v>
      </c>
      <c r="BT88" s="129" t="s">
        <v>3496</v>
      </c>
      <c r="BU88" s="129" t="s">
        <v>3497</v>
      </c>
    </row>
    <row r="89" spans="22:73">
      <c r="V89" s="434">
        <f t="shared" si="7"/>
        <v>44693</v>
      </c>
      <c r="W89" s="420" t="s">
        <v>1714</v>
      </c>
      <c r="X89" s="421" t="s">
        <v>1716</v>
      </c>
      <c r="Y89" s="421">
        <v>8</v>
      </c>
      <c r="Z89" s="421">
        <v>144</v>
      </c>
      <c r="AP89" s="129"/>
      <c r="AQ89" s="417" t="s">
        <v>5223</v>
      </c>
      <c r="AR89" s="129" t="s">
        <v>1254</v>
      </c>
      <c r="AS89" s="129" t="s">
        <v>1253</v>
      </c>
      <c r="AT89" s="129" t="s">
        <v>3601</v>
      </c>
      <c r="AU89" s="129" t="s">
        <v>3591</v>
      </c>
      <c r="BT89" s="129" t="s">
        <v>3494</v>
      </c>
      <c r="BU89" s="129" t="s">
        <v>3495</v>
      </c>
    </row>
    <row r="90" spans="22:73">
      <c r="V90" s="434">
        <f t="shared" si="7"/>
        <v>44693</v>
      </c>
      <c r="W90" s="418" t="s">
        <v>1718</v>
      </c>
      <c r="X90" s="419" t="s">
        <v>1718</v>
      </c>
      <c r="Y90" s="419">
        <v>8</v>
      </c>
      <c r="Z90" s="419">
        <v>49</v>
      </c>
      <c r="AP90" s="129"/>
      <c r="AQ90" s="417"/>
      <c r="AR90" s="129" t="s">
        <v>3794</v>
      </c>
      <c r="AS90" s="129" t="s">
        <v>3795</v>
      </c>
      <c r="AT90" s="129" t="s">
        <v>3794</v>
      </c>
      <c r="AU90" s="129" t="s">
        <v>1228</v>
      </c>
      <c r="BT90" s="129" t="s">
        <v>3502</v>
      </c>
      <c r="BU90" s="129" t="s">
        <v>3503</v>
      </c>
    </row>
    <row r="91" spans="22:73">
      <c r="V91" s="434">
        <f t="shared" si="7"/>
        <v>44693</v>
      </c>
      <c r="W91" s="422" t="s">
        <v>1718</v>
      </c>
      <c r="X91" s="421" t="s">
        <v>1721</v>
      </c>
      <c r="Y91" s="421">
        <v>6</v>
      </c>
      <c r="Z91" s="421">
        <v>55</v>
      </c>
      <c r="AP91" s="129"/>
      <c r="AQ91" s="417"/>
      <c r="AR91" s="129" t="s">
        <v>13339</v>
      </c>
      <c r="AS91" s="129" t="s">
        <v>13340</v>
      </c>
      <c r="AT91" s="129" t="s">
        <v>13342</v>
      </c>
      <c r="AU91" s="129" t="s">
        <v>3575</v>
      </c>
      <c r="BT91" s="129" t="s">
        <v>3500</v>
      </c>
      <c r="BU91" s="129" t="s">
        <v>3501</v>
      </c>
    </row>
    <row r="92" spans="22:73">
      <c r="V92" s="434">
        <f t="shared" si="7"/>
        <v>44693</v>
      </c>
      <c r="W92" s="420" t="s">
        <v>1718</v>
      </c>
      <c r="X92" s="419" t="s">
        <v>1723</v>
      </c>
      <c r="Y92" s="419">
        <v>1</v>
      </c>
      <c r="Z92" s="419">
        <v>9</v>
      </c>
      <c r="AP92" s="129"/>
      <c r="AQ92" s="417" t="s">
        <v>5225</v>
      </c>
      <c r="AR92" s="129" t="s">
        <v>1249</v>
      </c>
      <c r="AS92" s="129" t="s">
        <v>1248</v>
      </c>
      <c r="AT92" s="129" t="s">
        <v>3603</v>
      </c>
      <c r="AU92" s="129" t="s">
        <v>3591</v>
      </c>
      <c r="BT92" s="129" t="s">
        <v>4506</v>
      </c>
      <c r="BU92" s="129" t="s">
        <v>4507</v>
      </c>
    </row>
    <row r="93" spans="22:73">
      <c r="V93" s="434">
        <f t="shared" si="7"/>
        <v>44693</v>
      </c>
      <c r="W93" s="423" t="s">
        <v>1725</v>
      </c>
      <c r="X93" s="421" t="s">
        <v>1725</v>
      </c>
      <c r="Y93" s="421">
        <v>2</v>
      </c>
      <c r="Z93" s="421">
        <v>18</v>
      </c>
      <c r="AP93" s="129"/>
      <c r="AQ93" s="417"/>
      <c r="AR93" s="129" t="s">
        <v>3624</v>
      </c>
      <c r="AS93" s="129" t="s">
        <v>3625</v>
      </c>
      <c r="AT93" s="129" t="s">
        <v>3626</v>
      </c>
      <c r="AU93" s="129" t="s">
        <v>3575</v>
      </c>
      <c r="BT93" s="129" t="s">
        <v>3296</v>
      </c>
      <c r="BU93" s="129" t="s">
        <v>3297</v>
      </c>
    </row>
    <row r="94" spans="22:73">
      <c r="V94" s="434">
        <f t="shared" si="7"/>
        <v>44693</v>
      </c>
      <c r="W94" s="420" t="s">
        <v>1725</v>
      </c>
      <c r="X94" s="419" t="s">
        <v>1728</v>
      </c>
      <c r="Y94" s="419">
        <v>3</v>
      </c>
      <c r="Z94" s="419">
        <v>32</v>
      </c>
      <c r="AP94" s="129"/>
      <c r="AQ94" s="417"/>
      <c r="AR94" s="129" t="s">
        <v>3798</v>
      </c>
      <c r="AS94" s="129" t="s">
        <v>3799</v>
      </c>
      <c r="AT94" s="129" t="s">
        <v>3798</v>
      </c>
      <c r="AU94" s="129" t="s">
        <v>1228</v>
      </c>
      <c r="BT94" s="129" t="s">
        <v>3386</v>
      </c>
      <c r="BU94" s="129" t="s">
        <v>3387</v>
      </c>
    </row>
    <row r="95" spans="22:73">
      <c r="V95" s="434">
        <f t="shared" si="7"/>
        <v>44693</v>
      </c>
      <c r="W95" s="421" t="s">
        <v>1733</v>
      </c>
      <c r="X95" s="421" t="s">
        <v>1733</v>
      </c>
      <c r="Y95" s="421">
        <v>5</v>
      </c>
      <c r="Z95" s="421">
        <v>18</v>
      </c>
      <c r="AP95" s="129"/>
      <c r="AQ95" s="417" t="s">
        <v>5229</v>
      </c>
      <c r="AR95" s="129" t="s">
        <v>3605</v>
      </c>
      <c r="AS95" s="129" t="s">
        <v>3606</v>
      </c>
      <c r="AT95" s="129" t="s">
        <v>3608</v>
      </c>
      <c r="AU95" s="129" t="s">
        <v>3591</v>
      </c>
      <c r="BT95" s="129" t="s">
        <v>3484</v>
      </c>
      <c r="BU95" s="129" t="s">
        <v>3485</v>
      </c>
    </row>
    <row r="96" spans="22:73">
      <c r="V96" s="415">
        <v>44694</v>
      </c>
      <c r="W96" s="423" t="s">
        <v>1562</v>
      </c>
      <c r="X96" s="421" t="s">
        <v>1562</v>
      </c>
      <c r="Y96" s="421">
        <v>6</v>
      </c>
      <c r="Z96" s="421">
        <v>73</v>
      </c>
      <c r="AP96" s="129"/>
      <c r="AQ96" s="417"/>
      <c r="AR96" s="129" t="s">
        <v>3689</v>
      </c>
      <c r="AS96" s="129" t="s">
        <v>3690</v>
      </c>
      <c r="AT96" s="129" t="s">
        <v>3691</v>
      </c>
      <c r="AU96" s="129" t="s">
        <v>3575</v>
      </c>
      <c r="BT96" s="129" t="s">
        <v>3569</v>
      </c>
      <c r="BU96" s="129" t="s">
        <v>3570</v>
      </c>
    </row>
    <row r="97" spans="22:73">
      <c r="V97" s="415">
        <f t="shared" ref="V97:V107" si="8">V96</f>
        <v>44694</v>
      </c>
      <c r="W97" s="420" t="s">
        <v>1562</v>
      </c>
      <c r="X97" s="419" t="s">
        <v>1734</v>
      </c>
      <c r="Y97" s="419">
        <v>4</v>
      </c>
      <c r="Z97" s="419">
        <v>77</v>
      </c>
      <c r="AP97" s="129"/>
      <c r="AQ97" s="417"/>
      <c r="AR97" s="129" t="s">
        <v>3802</v>
      </c>
      <c r="AS97" s="129" t="s">
        <v>3803</v>
      </c>
      <c r="AT97" s="129" t="s">
        <v>3802</v>
      </c>
      <c r="AU97" s="129" t="s">
        <v>1228</v>
      </c>
      <c r="BT97" s="129" t="s">
        <v>3491</v>
      </c>
      <c r="BU97" s="129" t="s">
        <v>3492</v>
      </c>
    </row>
    <row r="98" spans="22:73">
      <c r="V98" s="415">
        <f t="shared" si="8"/>
        <v>44694</v>
      </c>
      <c r="W98" s="423" t="s">
        <v>1705</v>
      </c>
      <c r="X98" s="421" t="s">
        <v>1705</v>
      </c>
      <c r="Y98" s="421">
        <v>4</v>
      </c>
      <c r="Z98" s="421">
        <v>56</v>
      </c>
      <c r="AP98" s="129"/>
      <c r="AQ98" s="417" t="s">
        <v>5235</v>
      </c>
      <c r="AR98" s="129" t="s">
        <v>3610</v>
      </c>
      <c r="AS98" s="129" t="s">
        <v>3610</v>
      </c>
      <c r="AT98" s="129" t="s">
        <v>3611</v>
      </c>
      <c r="AU98" s="129" t="s">
        <v>3591</v>
      </c>
      <c r="BT98" s="129" t="s">
        <v>3542</v>
      </c>
      <c r="BU98" s="129" t="s">
        <v>3543</v>
      </c>
    </row>
    <row r="99" spans="22:73">
      <c r="V99" s="415">
        <f t="shared" si="8"/>
        <v>44694</v>
      </c>
      <c r="W99" s="420" t="s">
        <v>1705</v>
      </c>
      <c r="X99" s="419" t="s">
        <v>1711</v>
      </c>
      <c r="Y99" s="419">
        <v>5</v>
      </c>
      <c r="Z99" s="419">
        <v>48</v>
      </c>
      <c r="AP99" s="129"/>
      <c r="AQ99" s="417"/>
      <c r="AR99" s="129" t="s">
        <v>3621</v>
      </c>
      <c r="AS99" s="129" t="s">
        <v>3622</v>
      </c>
      <c r="AT99" s="129" t="s">
        <v>3622</v>
      </c>
      <c r="AU99" s="129" t="s">
        <v>3575</v>
      </c>
      <c r="BT99" s="129" t="s">
        <v>3545</v>
      </c>
      <c r="BU99" s="129" t="s">
        <v>3546</v>
      </c>
    </row>
    <row r="100" spans="22:73">
      <c r="V100" s="415">
        <f t="shared" si="8"/>
        <v>44694</v>
      </c>
      <c r="W100" s="423" t="s">
        <v>1714</v>
      </c>
      <c r="X100" s="421" t="s">
        <v>1714</v>
      </c>
      <c r="Y100" s="421">
        <v>7</v>
      </c>
      <c r="Z100" s="421">
        <v>66</v>
      </c>
      <c r="AP100" s="129"/>
      <c r="AQ100" s="417"/>
      <c r="AR100" s="129" t="s">
        <v>3806</v>
      </c>
      <c r="AS100" s="129" t="s">
        <v>3807</v>
      </c>
      <c r="AT100" s="129" t="s">
        <v>3806</v>
      </c>
      <c r="AU100" s="129" t="s">
        <v>1228</v>
      </c>
      <c r="BT100" s="129" t="s">
        <v>3394</v>
      </c>
      <c r="BU100" s="129" t="s">
        <v>3395</v>
      </c>
    </row>
    <row r="101" spans="22:73">
      <c r="V101" s="415">
        <f t="shared" si="8"/>
        <v>44694</v>
      </c>
      <c r="W101" s="420" t="s">
        <v>1714</v>
      </c>
      <c r="X101" s="419" t="s">
        <v>1716</v>
      </c>
      <c r="Y101" s="419">
        <v>8</v>
      </c>
      <c r="Z101" s="419">
        <v>151</v>
      </c>
      <c r="AP101" s="129"/>
      <c r="AQ101" s="417" t="s">
        <v>5241</v>
      </c>
      <c r="AR101" s="129" t="s">
        <v>3613</v>
      </c>
      <c r="AS101" s="129" t="s">
        <v>3614</v>
      </c>
      <c r="AT101" s="129" t="s">
        <v>3614</v>
      </c>
      <c r="AU101" s="129" t="s">
        <v>3591</v>
      </c>
      <c r="BT101" s="129" t="s">
        <v>3398</v>
      </c>
      <c r="BU101" s="129" t="s">
        <v>3399</v>
      </c>
    </row>
    <row r="102" spans="22:73">
      <c r="V102" s="415">
        <f t="shared" si="8"/>
        <v>44694</v>
      </c>
      <c r="W102" s="423" t="s">
        <v>1718</v>
      </c>
      <c r="X102" s="421" t="s">
        <v>1718</v>
      </c>
      <c r="Y102" s="421">
        <v>8</v>
      </c>
      <c r="Z102" s="421">
        <v>49</v>
      </c>
      <c r="AP102" s="129"/>
      <c r="AQ102" s="417"/>
      <c r="AR102" s="129" t="s">
        <v>3810</v>
      </c>
      <c r="AS102" s="129" t="s">
        <v>3811</v>
      </c>
      <c r="AT102" s="129" t="s">
        <v>3810</v>
      </c>
      <c r="AU102" s="129" t="s">
        <v>1228</v>
      </c>
      <c r="BT102" s="129" t="s">
        <v>3480</v>
      </c>
      <c r="BU102" s="129" t="s">
        <v>3481</v>
      </c>
    </row>
    <row r="103" spans="22:73">
      <c r="V103" s="415">
        <f t="shared" si="8"/>
        <v>44694</v>
      </c>
      <c r="W103" s="422" t="s">
        <v>1718</v>
      </c>
      <c r="X103" s="419" t="s">
        <v>1721</v>
      </c>
      <c r="Y103" s="419">
        <v>6</v>
      </c>
      <c r="Z103" s="419">
        <v>55</v>
      </c>
      <c r="AP103" s="129"/>
      <c r="AQ103" s="417"/>
      <c r="AR103" s="129" t="s">
        <v>13350</v>
      </c>
      <c r="AS103" s="129" t="s">
        <v>13351</v>
      </c>
      <c r="AT103" s="129" t="s">
        <v>13353</v>
      </c>
      <c r="AU103" s="129" t="s">
        <v>3575</v>
      </c>
      <c r="BT103" s="129" t="s">
        <v>3565</v>
      </c>
      <c r="BU103" s="129" t="s">
        <v>3566</v>
      </c>
    </row>
    <row r="104" spans="22:73">
      <c r="V104" s="415">
        <f t="shared" si="8"/>
        <v>44694</v>
      </c>
      <c r="W104" s="420" t="s">
        <v>1718</v>
      </c>
      <c r="X104" s="421" t="s">
        <v>1723</v>
      </c>
      <c r="Y104" s="421">
        <v>1</v>
      </c>
      <c r="Z104" s="421">
        <v>9</v>
      </c>
      <c r="AP104" s="129"/>
      <c r="AQ104" s="417" t="s">
        <v>5251</v>
      </c>
      <c r="AR104" s="129" t="s">
        <v>3617</v>
      </c>
      <c r="AS104" s="129" t="s">
        <v>3618</v>
      </c>
      <c r="AT104" s="129" t="s">
        <v>3674</v>
      </c>
      <c r="AU104" s="129" t="s">
        <v>3591</v>
      </c>
      <c r="BT104" s="129" t="s">
        <v>3552</v>
      </c>
      <c r="BU104" s="129" t="s">
        <v>3553</v>
      </c>
    </row>
    <row r="105" spans="22:73">
      <c r="V105" s="415">
        <f t="shared" si="8"/>
        <v>44694</v>
      </c>
      <c r="W105" s="418" t="s">
        <v>1725</v>
      </c>
      <c r="X105" s="419" t="s">
        <v>1725</v>
      </c>
      <c r="Y105" s="419">
        <v>2</v>
      </c>
      <c r="Z105" s="419">
        <v>18</v>
      </c>
      <c r="AP105" s="129"/>
      <c r="AQ105" s="417"/>
      <c r="AR105" s="129" t="s">
        <v>3812</v>
      </c>
      <c r="AS105" s="129" t="s">
        <v>3813</v>
      </c>
      <c r="AT105" s="129" t="s">
        <v>3812</v>
      </c>
      <c r="AU105" s="129" t="s">
        <v>1228</v>
      </c>
      <c r="BT105" s="129" t="s">
        <v>3390</v>
      </c>
      <c r="BU105" s="129" t="s">
        <v>3391</v>
      </c>
    </row>
    <row r="106" spans="22:73">
      <c r="V106" s="415">
        <f t="shared" si="8"/>
        <v>44694</v>
      </c>
      <c r="W106" s="420" t="s">
        <v>1725</v>
      </c>
      <c r="X106" s="421" t="s">
        <v>1728</v>
      </c>
      <c r="Y106" s="421">
        <v>3</v>
      </c>
      <c r="Z106" s="421">
        <v>32</v>
      </c>
      <c r="AP106" s="129"/>
      <c r="AQ106" s="417"/>
      <c r="AR106" s="129" t="s">
        <v>13356</v>
      </c>
      <c r="AS106" s="129" t="s">
        <v>13357</v>
      </c>
      <c r="AT106" s="129" t="s">
        <v>13359</v>
      </c>
      <c r="AU106" s="129" t="s">
        <v>3575</v>
      </c>
      <c r="BT106" s="129" t="s">
        <v>3416</v>
      </c>
      <c r="BU106" s="129" t="s">
        <v>3417</v>
      </c>
    </row>
    <row r="107" spans="22:73">
      <c r="V107" s="415">
        <f t="shared" si="8"/>
        <v>44694</v>
      </c>
      <c r="W107" s="425" t="s">
        <v>1733</v>
      </c>
      <c r="X107" s="425" t="s">
        <v>1733</v>
      </c>
      <c r="Y107" s="421">
        <v>5</v>
      </c>
      <c r="Z107" s="421">
        <v>18</v>
      </c>
      <c r="AP107" s="129"/>
      <c r="AQ107" s="417" t="s">
        <v>5261</v>
      </c>
      <c r="AR107" s="129" t="s">
        <v>3675</v>
      </c>
      <c r="AS107" s="129" t="s">
        <v>3676</v>
      </c>
      <c r="AT107" s="129" t="s">
        <v>3677</v>
      </c>
      <c r="AU107" s="129" t="s">
        <v>3591</v>
      </c>
      <c r="BT107" s="129" t="s">
        <v>3432</v>
      </c>
      <c r="BU107" s="129" t="s">
        <v>3433</v>
      </c>
    </row>
    <row r="108" spans="22:73">
      <c r="V108" s="415">
        <v>44699</v>
      </c>
      <c r="W108" s="418" t="s">
        <v>1562</v>
      </c>
      <c r="X108" s="419" t="s">
        <v>1562</v>
      </c>
      <c r="Y108" s="419">
        <v>6</v>
      </c>
      <c r="Z108" s="419">
        <v>73</v>
      </c>
      <c r="AP108" s="129"/>
      <c r="AQ108" s="417"/>
      <c r="AR108" s="129" t="s">
        <v>13361</v>
      </c>
      <c r="AS108" s="129" t="s">
        <v>13362</v>
      </c>
      <c r="AT108" s="129" t="s">
        <v>13361</v>
      </c>
      <c r="AU108" s="129" t="s">
        <v>3575</v>
      </c>
      <c r="BT108" s="129" t="s">
        <v>3467</v>
      </c>
      <c r="BU108" s="129" t="s">
        <v>3468</v>
      </c>
    </row>
    <row r="109" spans="22:73">
      <c r="V109" s="415">
        <f t="shared" ref="V109:V120" si="9">V108</f>
        <v>44699</v>
      </c>
      <c r="W109" s="420" t="s">
        <v>1562</v>
      </c>
      <c r="X109" s="421" t="s">
        <v>1698</v>
      </c>
      <c r="Y109" s="421">
        <v>4</v>
      </c>
      <c r="Z109" s="421">
        <v>77</v>
      </c>
      <c r="AP109" s="129"/>
      <c r="AQ109" s="417" t="s">
        <v>5271</v>
      </c>
      <c r="AR109" s="129" t="s">
        <v>3679</v>
      </c>
      <c r="AS109" s="129" t="s">
        <v>3680</v>
      </c>
      <c r="AT109" s="129" t="s">
        <v>3681</v>
      </c>
      <c r="AU109" s="129" t="s">
        <v>3591</v>
      </c>
      <c r="BT109" s="129" t="s">
        <v>3442</v>
      </c>
      <c r="BU109" s="129" t="s">
        <v>3443</v>
      </c>
    </row>
    <row r="110" spans="22:73">
      <c r="V110" s="415">
        <f t="shared" si="9"/>
        <v>44699</v>
      </c>
      <c r="W110" s="418" t="s">
        <v>1705</v>
      </c>
      <c r="X110" s="419" t="s">
        <v>1705</v>
      </c>
      <c r="Y110" s="419">
        <v>8</v>
      </c>
      <c r="Z110" s="419">
        <v>91</v>
      </c>
      <c r="AP110" s="129"/>
      <c r="AQ110" s="417"/>
      <c r="AR110" s="129" t="s">
        <v>3818</v>
      </c>
      <c r="AS110" s="129" t="s">
        <v>3819</v>
      </c>
      <c r="AT110" s="129" t="s">
        <v>3818</v>
      </c>
      <c r="AU110" s="129" t="s">
        <v>1228</v>
      </c>
      <c r="BT110" s="129" t="s">
        <v>3477</v>
      </c>
      <c r="BU110" s="129" t="s">
        <v>3478</v>
      </c>
    </row>
    <row r="111" spans="22:73">
      <c r="V111" s="415">
        <f t="shared" si="9"/>
        <v>44699</v>
      </c>
      <c r="W111" s="420" t="s">
        <v>1705</v>
      </c>
      <c r="X111" s="421" t="s">
        <v>1711</v>
      </c>
      <c r="Y111" s="421">
        <v>6</v>
      </c>
      <c r="Z111" s="421">
        <v>48</v>
      </c>
      <c r="AP111" s="129"/>
      <c r="AQ111" s="417"/>
      <c r="AR111" s="129" t="s">
        <v>13365</v>
      </c>
      <c r="AS111" s="129" t="s">
        <v>13366</v>
      </c>
      <c r="AT111" s="129" t="s">
        <v>13365</v>
      </c>
      <c r="AU111" s="129" t="s">
        <v>3575</v>
      </c>
      <c r="BT111" s="129" t="s">
        <v>3436</v>
      </c>
      <c r="BU111" s="129" t="s">
        <v>3437</v>
      </c>
    </row>
    <row r="112" spans="22:73">
      <c r="V112" s="415">
        <f t="shared" si="9"/>
        <v>44699</v>
      </c>
      <c r="W112" s="418" t="s">
        <v>1714</v>
      </c>
      <c r="X112" s="419" t="s">
        <v>1714</v>
      </c>
      <c r="Y112" s="419">
        <v>7</v>
      </c>
      <c r="Z112" s="419">
        <v>66</v>
      </c>
      <c r="AP112" s="129"/>
      <c r="AQ112" s="417" t="s">
        <v>5281</v>
      </c>
      <c r="AR112" s="129" t="s">
        <v>3821</v>
      </c>
      <c r="AS112" s="129" t="s">
        <v>3822</v>
      </c>
      <c r="AT112" s="129" t="s">
        <v>3821</v>
      </c>
      <c r="AU112" s="129" t="s">
        <v>1228</v>
      </c>
      <c r="BT112" s="129" t="s">
        <v>3472</v>
      </c>
      <c r="BU112" s="129" t="s">
        <v>3473</v>
      </c>
    </row>
    <row r="113" spans="12:73">
      <c r="V113" s="415">
        <f t="shared" si="9"/>
        <v>44699</v>
      </c>
      <c r="W113" s="420" t="s">
        <v>1714</v>
      </c>
      <c r="X113" s="421" t="s">
        <v>1716</v>
      </c>
      <c r="Y113" s="421">
        <v>8</v>
      </c>
      <c r="Z113" s="421">
        <v>151</v>
      </c>
      <c r="AP113" s="129"/>
      <c r="AQ113" s="417"/>
      <c r="AR113" s="129" t="s">
        <v>13368</v>
      </c>
      <c r="AS113" s="129" t="s">
        <v>14512</v>
      </c>
      <c r="AT113" s="129" t="s">
        <v>13368</v>
      </c>
      <c r="AU113" s="129" t="s">
        <v>3575</v>
      </c>
      <c r="BT113" s="129" t="s">
        <v>3452</v>
      </c>
      <c r="BU113" s="129" t="s">
        <v>3453</v>
      </c>
    </row>
    <row r="114" spans="12:73">
      <c r="V114" s="415">
        <f t="shared" si="9"/>
        <v>44699</v>
      </c>
      <c r="W114" s="418" t="s">
        <v>1718</v>
      </c>
      <c r="X114" s="419" t="s">
        <v>1718</v>
      </c>
      <c r="Y114" s="419">
        <v>7</v>
      </c>
      <c r="Z114" s="419">
        <v>42</v>
      </c>
      <c r="AP114" s="129"/>
      <c r="AQ114" s="417" t="s">
        <v>5292</v>
      </c>
      <c r="AR114" s="129" t="s">
        <v>3685</v>
      </c>
      <c r="AS114" s="129" t="s">
        <v>3686</v>
      </c>
      <c r="AT114" s="129" t="s">
        <v>3687</v>
      </c>
      <c r="AU114" s="129" t="s">
        <v>3591</v>
      </c>
      <c r="BT114" s="129" t="s">
        <v>3421</v>
      </c>
      <c r="BU114" s="129" t="s">
        <v>3422</v>
      </c>
    </row>
    <row r="115" spans="12:73">
      <c r="V115" s="415">
        <f t="shared" si="9"/>
        <v>44699</v>
      </c>
      <c r="W115" s="422" t="s">
        <v>1718</v>
      </c>
      <c r="X115" s="421" t="s">
        <v>1721</v>
      </c>
      <c r="Y115" s="421">
        <v>4</v>
      </c>
      <c r="Z115" s="421">
        <v>38</v>
      </c>
      <c r="AP115" s="129"/>
      <c r="AQ115" s="417"/>
      <c r="AR115" s="129" t="s">
        <v>3823</v>
      </c>
      <c r="AS115" s="129" t="s">
        <v>3824</v>
      </c>
      <c r="AT115" s="129" t="s">
        <v>3823</v>
      </c>
      <c r="AU115" s="129" t="s">
        <v>1228</v>
      </c>
      <c r="BT115" s="129" t="s">
        <v>3426</v>
      </c>
      <c r="BU115" s="129" t="s">
        <v>3427</v>
      </c>
    </row>
    <row r="116" spans="12:73">
      <c r="V116" s="415">
        <f t="shared" si="9"/>
        <v>44699</v>
      </c>
      <c r="W116" s="420" t="s">
        <v>1718</v>
      </c>
      <c r="X116" s="419" t="s">
        <v>1723</v>
      </c>
      <c r="Y116" s="419">
        <v>1</v>
      </c>
      <c r="Z116" s="419">
        <v>8</v>
      </c>
      <c r="AP116" s="129"/>
      <c r="AQ116" s="417"/>
      <c r="AR116" s="129" t="s">
        <v>13372</v>
      </c>
      <c r="AS116" s="129" t="s">
        <v>14515</v>
      </c>
      <c r="AT116" s="129" t="s">
        <v>13372</v>
      </c>
      <c r="AU116" s="129" t="s">
        <v>3575</v>
      </c>
      <c r="BT116" s="129" t="s">
        <v>3462</v>
      </c>
      <c r="BU116" s="129" t="s">
        <v>3463</v>
      </c>
    </row>
    <row r="117" spans="12:73">
      <c r="V117" s="415">
        <f t="shared" si="9"/>
        <v>44699</v>
      </c>
      <c r="W117" s="423" t="s">
        <v>1725</v>
      </c>
      <c r="X117" s="421" t="s">
        <v>1725</v>
      </c>
      <c r="Y117" s="421">
        <v>2</v>
      </c>
      <c r="Z117" s="421">
        <v>18</v>
      </c>
      <c r="AP117" s="129"/>
      <c r="AQ117" s="417" t="s">
        <v>5303</v>
      </c>
      <c r="AR117" s="129" t="s">
        <v>1254</v>
      </c>
      <c r="AS117" s="129" t="s">
        <v>1253</v>
      </c>
      <c r="AT117" s="129" t="s">
        <v>3601</v>
      </c>
      <c r="AU117" s="129" t="s">
        <v>3591</v>
      </c>
      <c r="BT117" s="129" t="s">
        <v>3457</v>
      </c>
      <c r="BU117" s="129" t="s">
        <v>3458</v>
      </c>
    </row>
    <row r="118" spans="12:73">
      <c r="V118" s="415">
        <f t="shared" si="9"/>
        <v>44699</v>
      </c>
      <c r="W118" s="420" t="s">
        <v>1725</v>
      </c>
      <c r="X118" s="419" t="s">
        <v>1728</v>
      </c>
      <c r="Y118" s="419">
        <v>3</v>
      </c>
      <c r="Z118" s="419">
        <v>32</v>
      </c>
      <c r="AP118" s="129"/>
      <c r="AQ118" s="417"/>
      <c r="AR118" s="129" t="s">
        <v>13373</v>
      </c>
      <c r="AS118" s="129" t="s">
        <v>14518</v>
      </c>
      <c r="AT118" s="129" t="s">
        <v>13373</v>
      </c>
      <c r="AU118" s="129" t="s">
        <v>3575</v>
      </c>
      <c r="BT118" s="129" t="s">
        <v>4429</v>
      </c>
      <c r="BU118" s="129" t="s">
        <v>4430</v>
      </c>
    </row>
    <row r="119" spans="12:73">
      <c r="V119" s="415">
        <f t="shared" si="9"/>
        <v>44699</v>
      </c>
      <c r="W119" s="421" t="s">
        <v>1733</v>
      </c>
      <c r="X119" s="421" t="s">
        <v>1733</v>
      </c>
      <c r="Y119" s="421">
        <v>5</v>
      </c>
      <c r="Z119" s="421">
        <v>16</v>
      </c>
      <c r="AP119" s="129"/>
      <c r="AQ119" s="417" t="s">
        <v>5312</v>
      </c>
      <c r="AR119" s="129" t="s">
        <v>1249</v>
      </c>
      <c r="AS119" s="129" t="s">
        <v>1248</v>
      </c>
      <c r="AT119" s="129" t="s">
        <v>3603</v>
      </c>
      <c r="AU119" s="129" t="s">
        <v>3591</v>
      </c>
      <c r="BT119" s="129" t="s">
        <v>3279</v>
      </c>
      <c r="BU119" s="129" t="s">
        <v>3280</v>
      </c>
    </row>
    <row r="120" spans="12:73">
      <c r="V120" s="415">
        <f t="shared" si="9"/>
        <v>44699</v>
      </c>
      <c r="W120" s="425" t="s">
        <v>1566</v>
      </c>
      <c r="X120" s="425" t="s">
        <v>1566</v>
      </c>
      <c r="Y120" s="425">
        <v>2</v>
      </c>
      <c r="Z120" s="425">
        <v>3</v>
      </c>
      <c r="AP120" s="129"/>
      <c r="AQ120" s="417"/>
      <c r="AR120" s="129" t="s">
        <v>13374</v>
      </c>
      <c r="AS120" s="129" t="s">
        <v>14521</v>
      </c>
      <c r="AT120" s="129" t="s">
        <v>13374</v>
      </c>
      <c r="AU120" s="129" t="s">
        <v>3575</v>
      </c>
      <c r="BT120" s="129" t="s">
        <v>1254</v>
      </c>
      <c r="BU120" s="129" t="s">
        <v>1253</v>
      </c>
    </row>
    <row r="121" spans="12:73">
      <c r="L121" t="s">
        <v>1732</v>
      </c>
      <c r="V121" s="415">
        <v>44701</v>
      </c>
      <c r="W121" s="418" t="s">
        <v>1562</v>
      </c>
      <c r="X121" s="419" t="s">
        <v>1562</v>
      </c>
      <c r="Y121" s="419">
        <v>6</v>
      </c>
      <c r="Z121" s="419">
        <v>73</v>
      </c>
      <c r="AP121" s="129"/>
      <c r="AQ121" s="417" t="s">
        <v>5322</v>
      </c>
      <c r="AR121" s="129" t="s">
        <v>3605</v>
      </c>
      <c r="AS121" s="129" t="s">
        <v>3606</v>
      </c>
      <c r="AT121" s="129" t="s">
        <v>3608</v>
      </c>
      <c r="AU121" s="129" t="s">
        <v>3591</v>
      </c>
      <c r="BT121" s="129" t="s">
        <v>1243</v>
      </c>
      <c r="BU121" s="129" t="s">
        <v>1242</v>
      </c>
    </row>
    <row r="122" spans="12:73">
      <c r="V122" s="415">
        <f t="shared" ref="V122:V133" si="10">V121</f>
        <v>44701</v>
      </c>
      <c r="W122" s="420" t="s">
        <v>1562</v>
      </c>
      <c r="X122" s="421" t="s">
        <v>1698</v>
      </c>
      <c r="Y122" s="421">
        <v>4</v>
      </c>
      <c r="Z122" s="421">
        <v>77</v>
      </c>
      <c r="AP122" s="129"/>
      <c r="AQ122" s="417"/>
      <c r="AR122" s="129" t="s">
        <v>13375</v>
      </c>
      <c r="AS122" s="129" t="s">
        <v>14524</v>
      </c>
      <c r="AT122" s="129" t="s">
        <v>13375</v>
      </c>
      <c r="AU122" s="129" t="s">
        <v>3575</v>
      </c>
      <c r="BT122" s="129" t="s">
        <v>1249</v>
      </c>
      <c r="BU122" s="129" t="s">
        <v>1248</v>
      </c>
    </row>
    <row r="123" spans="12:73">
      <c r="L123" s="112" t="s">
        <v>1687</v>
      </c>
      <c r="M123" s="112" t="s">
        <v>1185</v>
      </c>
      <c r="V123" s="415">
        <f t="shared" si="10"/>
        <v>44701</v>
      </c>
      <c r="W123" s="418" t="s">
        <v>1705</v>
      </c>
      <c r="X123" s="419" t="s">
        <v>1705</v>
      </c>
      <c r="Y123" s="419">
        <v>9</v>
      </c>
      <c r="Z123" s="419">
        <v>102</v>
      </c>
      <c r="AP123" s="129"/>
      <c r="AQ123" s="417" t="s">
        <v>5333</v>
      </c>
      <c r="AR123" s="129" t="s">
        <v>3610</v>
      </c>
      <c r="AS123" s="129" t="s">
        <v>3610</v>
      </c>
      <c r="AT123" s="129" t="s">
        <v>3611</v>
      </c>
      <c r="AU123" s="129" t="s">
        <v>3591</v>
      </c>
      <c r="BT123" s="129" t="s">
        <v>1227</v>
      </c>
      <c r="BU123" s="129" t="s">
        <v>1226</v>
      </c>
    </row>
    <row r="124" spans="12:73">
      <c r="L124" s="112" t="s">
        <v>1192</v>
      </c>
      <c r="M124" t="s">
        <v>1733</v>
      </c>
      <c r="N124" t="s">
        <v>1718</v>
      </c>
      <c r="O124" t="s">
        <v>1566</v>
      </c>
      <c r="P124" t="s">
        <v>1714</v>
      </c>
      <c r="Q124" t="s">
        <v>1562</v>
      </c>
      <c r="R124" t="s">
        <v>1725</v>
      </c>
      <c r="S124" t="s">
        <v>1705</v>
      </c>
      <c r="T124" t="s">
        <v>1194</v>
      </c>
      <c r="V124" s="415">
        <f t="shared" si="10"/>
        <v>44701</v>
      </c>
      <c r="W124" s="420" t="s">
        <v>1705</v>
      </c>
      <c r="X124" s="421" t="s">
        <v>1711</v>
      </c>
      <c r="Y124" s="421">
        <v>5</v>
      </c>
      <c r="Z124" s="421">
        <v>45</v>
      </c>
      <c r="AP124" s="129"/>
      <c r="AQ124" s="417"/>
      <c r="AR124" s="129" t="s">
        <v>13376</v>
      </c>
      <c r="AS124" s="129" t="s">
        <v>14527</v>
      </c>
      <c r="AT124" s="129" t="s">
        <v>13376</v>
      </c>
      <c r="AU124" s="129" t="s">
        <v>3575</v>
      </c>
      <c r="BT124" s="129" t="s">
        <v>3151</v>
      </c>
      <c r="BU124" s="129" t="s">
        <v>2998</v>
      </c>
    </row>
    <row r="125" spans="12:73">
      <c r="L125" s="427">
        <v>44677</v>
      </c>
      <c r="N125">
        <v>103</v>
      </c>
      <c r="P125">
        <v>222</v>
      </c>
      <c r="Q125">
        <v>77</v>
      </c>
      <c r="R125">
        <v>51</v>
      </c>
      <c r="S125">
        <v>59</v>
      </c>
      <c r="T125">
        <v>512</v>
      </c>
      <c r="V125" s="415">
        <f t="shared" si="10"/>
        <v>44701</v>
      </c>
      <c r="W125" s="418" t="s">
        <v>1714</v>
      </c>
      <c r="X125" s="419" t="s">
        <v>1714</v>
      </c>
      <c r="Y125" s="419">
        <v>7</v>
      </c>
      <c r="Z125" s="419">
        <v>66</v>
      </c>
      <c r="AP125" s="129"/>
      <c r="AQ125" s="417" t="s">
        <v>5344</v>
      </c>
      <c r="AR125" s="129" t="s">
        <v>3613</v>
      </c>
      <c r="AS125" s="129" t="s">
        <v>3614</v>
      </c>
      <c r="AT125" s="129" t="s">
        <v>3614</v>
      </c>
      <c r="AU125" s="129" t="s">
        <v>3591</v>
      </c>
      <c r="BT125" s="129" t="s">
        <v>2997</v>
      </c>
      <c r="BU125" s="129" t="s">
        <v>2998</v>
      </c>
    </row>
    <row r="126" spans="12:73">
      <c r="L126" s="427">
        <v>44678</v>
      </c>
      <c r="N126">
        <v>107</v>
      </c>
      <c r="P126">
        <v>221</v>
      </c>
      <c r="Q126">
        <v>77</v>
      </c>
      <c r="R126">
        <v>51</v>
      </c>
      <c r="S126">
        <v>60</v>
      </c>
      <c r="T126">
        <v>516</v>
      </c>
      <c r="V126" s="415">
        <f t="shared" si="10"/>
        <v>44701</v>
      </c>
      <c r="W126" s="420" t="s">
        <v>1714</v>
      </c>
      <c r="X126" s="421" t="s">
        <v>1716</v>
      </c>
      <c r="Y126" s="421">
        <v>8</v>
      </c>
      <c r="Z126" s="421">
        <v>151</v>
      </c>
      <c r="AP126" s="129"/>
      <c r="AQ126" s="417"/>
      <c r="AR126" s="129" t="s">
        <v>13377</v>
      </c>
      <c r="AS126" s="129" t="s">
        <v>14530</v>
      </c>
      <c r="AT126" s="129" t="s">
        <v>13377</v>
      </c>
      <c r="AU126" s="129" t="s">
        <v>3575</v>
      </c>
      <c r="BT126" s="129" t="s">
        <v>3069</v>
      </c>
      <c r="BU126" s="129" t="s">
        <v>3070</v>
      </c>
    </row>
    <row r="127" spans="12:73">
      <c r="L127" s="427">
        <v>44680</v>
      </c>
      <c r="N127">
        <v>110</v>
      </c>
      <c r="P127">
        <v>210</v>
      </c>
      <c r="Q127">
        <v>163</v>
      </c>
      <c r="R127">
        <v>51</v>
      </c>
      <c r="S127">
        <v>103</v>
      </c>
      <c r="T127">
        <v>637</v>
      </c>
      <c r="V127" s="415">
        <f t="shared" si="10"/>
        <v>44701</v>
      </c>
      <c r="W127" s="418" t="s">
        <v>1718</v>
      </c>
      <c r="X127" s="419" t="s">
        <v>1718</v>
      </c>
      <c r="Y127" s="419">
        <v>7</v>
      </c>
      <c r="Z127" s="419">
        <v>43</v>
      </c>
      <c r="AP127" s="129"/>
      <c r="AQ127" s="417" t="s">
        <v>5355</v>
      </c>
      <c r="AR127" s="129" t="s">
        <v>3617</v>
      </c>
      <c r="AS127" s="129" t="s">
        <v>3618</v>
      </c>
      <c r="AT127" s="129" t="s">
        <v>3674</v>
      </c>
      <c r="AU127" s="129" t="s">
        <v>3591</v>
      </c>
      <c r="BT127" s="129" t="s">
        <v>3056</v>
      </c>
      <c r="BU127" s="129" t="s">
        <v>3057</v>
      </c>
    </row>
    <row r="128" spans="12:73">
      <c r="L128" s="427">
        <v>44681</v>
      </c>
      <c r="N128">
        <v>110</v>
      </c>
      <c r="P128">
        <v>210</v>
      </c>
      <c r="Q128">
        <v>151</v>
      </c>
      <c r="R128">
        <v>51</v>
      </c>
      <c r="S128">
        <v>103</v>
      </c>
      <c r="T128">
        <v>625</v>
      </c>
      <c r="V128" s="415">
        <f t="shared" si="10"/>
        <v>44701</v>
      </c>
      <c r="W128" s="422" t="s">
        <v>1718</v>
      </c>
      <c r="X128" s="421" t="s">
        <v>1721</v>
      </c>
      <c r="Y128" s="421">
        <v>4</v>
      </c>
      <c r="Z128" s="421">
        <v>38</v>
      </c>
      <c r="AP128" s="129"/>
      <c r="AQ128" s="417" t="s">
        <v>5365</v>
      </c>
      <c r="AR128" s="129" t="s">
        <v>1249</v>
      </c>
      <c r="AS128" s="129" t="s">
        <v>1248</v>
      </c>
      <c r="AT128" s="129" t="s">
        <v>3603</v>
      </c>
      <c r="AU128" s="129" t="s">
        <v>3575</v>
      </c>
      <c r="BT128" s="129" t="s">
        <v>4139</v>
      </c>
      <c r="BU128" s="129" t="s">
        <v>4140</v>
      </c>
    </row>
    <row r="129" spans="12:73">
      <c r="L129" s="427">
        <v>44685</v>
      </c>
      <c r="N129">
        <v>111</v>
      </c>
      <c r="P129">
        <v>235</v>
      </c>
      <c r="Q129">
        <v>151</v>
      </c>
      <c r="R129">
        <v>51</v>
      </c>
      <c r="S129">
        <v>147</v>
      </c>
      <c r="T129">
        <v>695</v>
      </c>
      <c r="V129" s="415">
        <f t="shared" si="10"/>
        <v>44701</v>
      </c>
      <c r="W129" s="420" t="s">
        <v>1718</v>
      </c>
      <c r="X129" s="419" t="s">
        <v>1723</v>
      </c>
      <c r="Y129" s="419">
        <v>1</v>
      </c>
      <c r="Z129" s="419">
        <v>8</v>
      </c>
      <c r="AP129" s="129"/>
      <c r="AQ129" s="417"/>
      <c r="AR129" s="129" t="s">
        <v>3689</v>
      </c>
      <c r="AS129" s="129" t="s">
        <v>3690</v>
      </c>
      <c r="AT129" s="129" t="s">
        <v>3691</v>
      </c>
      <c r="AU129" s="129" t="s">
        <v>3591</v>
      </c>
      <c r="BT129" s="129"/>
      <c r="BU129" s="129" t="s">
        <v>4277</v>
      </c>
    </row>
    <row r="130" spans="12:73">
      <c r="L130" s="427">
        <v>44687</v>
      </c>
      <c r="M130">
        <v>21</v>
      </c>
      <c r="N130">
        <v>110</v>
      </c>
      <c r="P130">
        <v>242</v>
      </c>
      <c r="Q130">
        <v>146</v>
      </c>
      <c r="R130">
        <v>51</v>
      </c>
      <c r="S130">
        <v>97</v>
      </c>
      <c r="T130">
        <v>667</v>
      </c>
      <c r="V130" s="415">
        <f t="shared" si="10"/>
        <v>44701</v>
      </c>
      <c r="W130" s="423" t="s">
        <v>1725</v>
      </c>
      <c r="X130" s="421" t="s">
        <v>1725</v>
      </c>
      <c r="Y130" s="421">
        <v>2</v>
      </c>
      <c r="Z130" s="421">
        <v>24</v>
      </c>
      <c r="AP130" s="129"/>
      <c r="AQ130" s="417" t="s">
        <v>5376</v>
      </c>
      <c r="AR130" s="129" t="s">
        <v>1254</v>
      </c>
      <c r="AS130" s="129" t="s">
        <v>1253</v>
      </c>
      <c r="AT130" s="129" t="s">
        <v>1254</v>
      </c>
      <c r="AU130" s="129" t="s">
        <v>3575</v>
      </c>
      <c r="BT130" s="129" t="s">
        <v>13391</v>
      </c>
      <c r="BU130" s="129" t="s">
        <v>13392</v>
      </c>
    </row>
    <row r="131" spans="12:73">
      <c r="L131" s="427">
        <v>44692</v>
      </c>
      <c r="M131">
        <v>15</v>
      </c>
      <c r="N131">
        <v>110</v>
      </c>
      <c r="P131">
        <v>206</v>
      </c>
      <c r="Q131">
        <v>150</v>
      </c>
      <c r="R131">
        <v>50</v>
      </c>
      <c r="S131">
        <v>119</v>
      </c>
      <c r="T131">
        <v>650</v>
      </c>
      <c r="V131" s="415">
        <f t="shared" si="10"/>
        <v>44701</v>
      </c>
      <c r="W131" s="420" t="s">
        <v>1725</v>
      </c>
      <c r="X131" s="419" t="s">
        <v>1728</v>
      </c>
      <c r="Y131" s="419">
        <v>3</v>
      </c>
      <c r="Z131" s="419">
        <v>32</v>
      </c>
      <c r="AP131" s="129"/>
      <c r="AQ131" s="417"/>
      <c r="AR131" s="129" t="s">
        <v>3693</v>
      </c>
      <c r="AS131" s="129" t="s">
        <v>3694</v>
      </c>
      <c r="AT131" s="129" t="s">
        <v>3695</v>
      </c>
      <c r="AU131" s="129" t="s">
        <v>3591</v>
      </c>
      <c r="BT131" s="129" t="s">
        <v>13388</v>
      </c>
      <c r="BU131" s="129" t="s">
        <v>13389</v>
      </c>
    </row>
    <row r="132" spans="12:73">
      <c r="L132" s="427">
        <v>44693</v>
      </c>
      <c r="M132">
        <v>18</v>
      </c>
      <c r="N132">
        <v>113</v>
      </c>
      <c r="P132">
        <v>203</v>
      </c>
      <c r="Q132">
        <v>150</v>
      </c>
      <c r="R132">
        <v>50</v>
      </c>
      <c r="S132">
        <v>123</v>
      </c>
      <c r="T132">
        <v>657</v>
      </c>
      <c r="V132" s="415">
        <f t="shared" si="10"/>
        <v>44701</v>
      </c>
      <c r="W132" s="421" t="s">
        <v>1733</v>
      </c>
      <c r="X132" s="421" t="s">
        <v>1733</v>
      </c>
      <c r="Y132" s="421">
        <v>5</v>
      </c>
      <c r="Z132" s="421">
        <v>16</v>
      </c>
      <c r="AP132" s="129"/>
      <c r="AQ132" s="417" t="s">
        <v>5385</v>
      </c>
      <c r="AR132" s="129" t="s">
        <v>1265</v>
      </c>
      <c r="AS132" s="129" t="s">
        <v>1264</v>
      </c>
      <c r="AT132" s="129" t="s">
        <v>1265</v>
      </c>
      <c r="AU132" s="129" t="s">
        <v>3575</v>
      </c>
      <c r="BT132" s="129" t="s">
        <v>3016</v>
      </c>
      <c r="BU132" s="129" t="s">
        <v>3017</v>
      </c>
    </row>
    <row r="133" spans="12:73">
      <c r="L133" s="427">
        <v>44694</v>
      </c>
      <c r="M133">
        <v>18</v>
      </c>
      <c r="N133">
        <v>113</v>
      </c>
      <c r="P133">
        <v>217</v>
      </c>
      <c r="Q133">
        <v>150</v>
      </c>
      <c r="R133">
        <v>50</v>
      </c>
      <c r="S133">
        <v>104</v>
      </c>
      <c r="T133">
        <v>652</v>
      </c>
      <c r="V133" s="415">
        <f t="shared" si="10"/>
        <v>44701</v>
      </c>
      <c r="W133" s="425" t="s">
        <v>1566</v>
      </c>
      <c r="X133" s="425" t="s">
        <v>1566</v>
      </c>
      <c r="Y133" s="425">
        <v>2</v>
      </c>
      <c r="Z133" s="425">
        <v>3</v>
      </c>
      <c r="AP133" s="129"/>
      <c r="AQ133" s="417" t="s">
        <v>5396</v>
      </c>
      <c r="AR133" s="129" t="s">
        <v>3698</v>
      </c>
      <c r="AS133" s="129" t="s">
        <v>3699</v>
      </c>
      <c r="AT133" s="129" t="s">
        <v>3596</v>
      </c>
      <c r="AU133" s="129" t="s">
        <v>3591</v>
      </c>
      <c r="BT133" s="129"/>
      <c r="BU133" s="129" t="s">
        <v>3164</v>
      </c>
    </row>
    <row r="134" spans="12:73">
      <c r="L134" s="427">
        <v>44699</v>
      </c>
      <c r="M134">
        <v>16</v>
      </c>
      <c r="N134">
        <v>88</v>
      </c>
      <c r="O134">
        <v>3</v>
      </c>
      <c r="P134">
        <v>217</v>
      </c>
      <c r="Q134">
        <v>150</v>
      </c>
      <c r="R134">
        <v>50</v>
      </c>
      <c r="S134">
        <v>139</v>
      </c>
      <c r="T134">
        <v>663</v>
      </c>
      <c r="V134" s="415">
        <v>44704</v>
      </c>
      <c r="W134" s="418" t="s">
        <v>1562</v>
      </c>
      <c r="X134" s="419" t="s">
        <v>1562</v>
      </c>
      <c r="Y134" s="419">
        <v>6</v>
      </c>
      <c r="Z134" s="419">
        <v>73</v>
      </c>
      <c r="AP134" s="129"/>
      <c r="AQ134" s="417"/>
      <c r="AR134" s="129" t="s">
        <v>4307</v>
      </c>
      <c r="AS134" s="129" t="s">
        <v>4277</v>
      </c>
      <c r="AT134" s="129" t="s">
        <v>4307</v>
      </c>
      <c r="AU134" s="129" t="s">
        <v>3575</v>
      </c>
      <c r="BT134" s="129" t="s">
        <v>3177</v>
      </c>
      <c r="BU134" s="129" t="s">
        <v>3178</v>
      </c>
    </row>
    <row r="135" spans="12:73">
      <c r="L135" s="427">
        <v>44701</v>
      </c>
      <c r="M135">
        <v>16</v>
      </c>
      <c r="N135">
        <v>89</v>
      </c>
      <c r="O135">
        <v>3</v>
      </c>
      <c r="P135">
        <v>217</v>
      </c>
      <c r="Q135">
        <v>150</v>
      </c>
      <c r="R135">
        <v>56</v>
      </c>
      <c r="S135">
        <v>147</v>
      </c>
      <c r="T135">
        <v>678</v>
      </c>
      <c r="V135" s="415">
        <f t="shared" ref="V135:V146" si="11">V134</f>
        <v>44704</v>
      </c>
      <c r="W135" s="420" t="s">
        <v>1562</v>
      </c>
      <c r="X135" s="421" t="s">
        <v>1698</v>
      </c>
      <c r="Y135" s="421">
        <v>4</v>
      </c>
      <c r="Z135" s="421">
        <v>77</v>
      </c>
      <c r="AP135" s="129"/>
      <c r="AQ135" s="417" t="s">
        <v>5406</v>
      </c>
      <c r="AR135" s="129" t="s">
        <v>3577</v>
      </c>
      <c r="AS135" s="129" t="s">
        <v>3578</v>
      </c>
      <c r="AT135" s="129" t="s">
        <v>3577</v>
      </c>
      <c r="AU135" s="129" t="s">
        <v>3575</v>
      </c>
      <c r="BT135" s="129"/>
      <c r="BU135" s="129" t="s">
        <v>3179</v>
      </c>
    </row>
    <row r="136" spans="12:73">
      <c r="L136" s="427">
        <v>44704</v>
      </c>
      <c r="M136">
        <v>16</v>
      </c>
      <c r="N136">
        <v>89</v>
      </c>
      <c r="O136">
        <v>4</v>
      </c>
      <c r="P136">
        <v>217</v>
      </c>
      <c r="Q136">
        <v>150</v>
      </c>
      <c r="R136">
        <v>68</v>
      </c>
      <c r="S136">
        <v>136</v>
      </c>
      <c r="T136">
        <v>680</v>
      </c>
      <c r="V136" s="415">
        <f t="shared" si="11"/>
        <v>44704</v>
      </c>
      <c r="W136" s="418" t="s">
        <v>1705</v>
      </c>
      <c r="X136" s="419" t="s">
        <v>1705</v>
      </c>
      <c r="Y136" s="419">
        <v>7</v>
      </c>
      <c r="Z136" s="419">
        <v>91</v>
      </c>
      <c r="AP136" s="129"/>
      <c r="AQ136" s="417"/>
      <c r="AR136" s="129" t="s">
        <v>3598</v>
      </c>
      <c r="AS136" s="129" t="s">
        <v>3599</v>
      </c>
      <c r="AT136" s="129" t="s">
        <v>3599</v>
      </c>
      <c r="AU136" s="129" t="s">
        <v>3591</v>
      </c>
      <c r="BT136" s="129" t="s">
        <v>3185</v>
      </c>
      <c r="BU136" s="129" t="s">
        <v>3186</v>
      </c>
    </row>
    <row r="137" spans="12:73">
      <c r="L137" s="427">
        <v>44705</v>
      </c>
      <c r="M137">
        <v>16</v>
      </c>
      <c r="N137">
        <v>89</v>
      </c>
      <c r="O137">
        <v>4</v>
      </c>
      <c r="P137">
        <v>217</v>
      </c>
      <c r="Q137">
        <v>150</v>
      </c>
      <c r="R137">
        <v>76</v>
      </c>
      <c r="S137">
        <v>136</v>
      </c>
      <c r="T137">
        <v>688</v>
      </c>
      <c r="V137" s="415">
        <f t="shared" si="11"/>
        <v>44704</v>
      </c>
      <c r="W137" s="420" t="s">
        <v>1705</v>
      </c>
      <c r="X137" s="421" t="s">
        <v>1711</v>
      </c>
      <c r="Y137" s="421">
        <v>5</v>
      </c>
      <c r="Z137" s="421">
        <v>45</v>
      </c>
      <c r="AP137" s="129"/>
      <c r="AQ137" s="417" t="s">
        <v>5416</v>
      </c>
      <c r="AR137" s="129" t="s">
        <v>1254</v>
      </c>
      <c r="AS137" s="129" t="s">
        <v>1253</v>
      </c>
      <c r="AT137" s="129" t="s">
        <v>3601</v>
      </c>
      <c r="AU137" s="129" t="s">
        <v>3591</v>
      </c>
      <c r="BT137" s="129" t="s">
        <v>3183</v>
      </c>
      <c r="BU137" s="129" t="s">
        <v>3184</v>
      </c>
    </row>
    <row r="138" spans="12:73">
      <c r="L138" s="427">
        <v>44708</v>
      </c>
      <c r="M138">
        <v>15</v>
      </c>
      <c r="N138">
        <v>83</v>
      </c>
      <c r="O138">
        <v>4</v>
      </c>
      <c r="P138">
        <v>217</v>
      </c>
      <c r="Q138">
        <v>150</v>
      </c>
      <c r="R138">
        <v>76</v>
      </c>
      <c r="S138">
        <v>153</v>
      </c>
      <c r="T138">
        <v>698</v>
      </c>
      <c r="V138" s="415">
        <f t="shared" si="11"/>
        <v>44704</v>
      </c>
      <c r="W138" s="418" t="s">
        <v>1714</v>
      </c>
      <c r="X138" s="419" t="s">
        <v>1714</v>
      </c>
      <c r="Y138" s="419">
        <v>7</v>
      </c>
      <c r="Z138" s="419">
        <v>66</v>
      </c>
      <c r="AP138" s="129"/>
      <c r="AQ138" s="417"/>
      <c r="AR138" s="129" t="s">
        <v>13287</v>
      </c>
      <c r="AS138" s="129" t="s">
        <v>13288</v>
      </c>
      <c r="AT138" s="129" t="s">
        <v>13290</v>
      </c>
      <c r="AU138" s="129" t="s">
        <v>3575</v>
      </c>
      <c r="BT138" s="129" t="s">
        <v>2913</v>
      </c>
      <c r="BU138" s="129" t="s">
        <v>2914</v>
      </c>
    </row>
    <row r="139" spans="12:73">
      <c r="L139" s="427">
        <v>44713</v>
      </c>
      <c r="M139">
        <v>33</v>
      </c>
      <c r="N139">
        <v>79</v>
      </c>
      <c r="O139">
        <v>4</v>
      </c>
      <c r="P139">
        <v>233</v>
      </c>
      <c r="Q139">
        <v>150</v>
      </c>
      <c r="R139">
        <v>75</v>
      </c>
      <c r="S139">
        <v>96</v>
      </c>
      <c r="T139">
        <v>670</v>
      </c>
      <c r="V139" s="415">
        <f t="shared" si="11"/>
        <v>44704</v>
      </c>
      <c r="W139" s="420" t="s">
        <v>1714</v>
      </c>
      <c r="X139" s="421" t="s">
        <v>1716</v>
      </c>
      <c r="Y139" s="421">
        <v>8</v>
      </c>
      <c r="Z139" s="421">
        <v>151</v>
      </c>
      <c r="AP139" s="129"/>
      <c r="AQ139" s="417" t="s">
        <v>5427</v>
      </c>
      <c r="AR139" s="129" t="s">
        <v>1249</v>
      </c>
      <c r="AS139" s="129" t="s">
        <v>1248</v>
      </c>
      <c r="AT139" s="129" t="s">
        <v>3603</v>
      </c>
      <c r="AU139" s="129" t="s">
        <v>3591</v>
      </c>
      <c r="BT139" s="129" t="s">
        <v>2890</v>
      </c>
      <c r="BU139" s="129" t="s">
        <v>2891</v>
      </c>
    </row>
    <row r="140" spans="12:73">
      <c r="L140" s="427">
        <v>44720</v>
      </c>
      <c r="M140">
        <v>33</v>
      </c>
      <c r="N140">
        <v>87</v>
      </c>
      <c r="O140">
        <v>4</v>
      </c>
      <c r="P140">
        <v>220</v>
      </c>
      <c r="Q140">
        <v>150</v>
      </c>
      <c r="R140">
        <v>75</v>
      </c>
      <c r="S140">
        <v>96</v>
      </c>
      <c r="T140">
        <v>665</v>
      </c>
      <c r="V140" s="415">
        <f t="shared" si="11"/>
        <v>44704</v>
      </c>
      <c r="W140" s="418" t="s">
        <v>1718</v>
      </c>
      <c r="X140" s="419" t="s">
        <v>1718</v>
      </c>
      <c r="Y140" s="419">
        <v>7</v>
      </c>
      <c r="Z140" s="419">
        <v>43</v>
      </c>
      <c r="AP140" s="129"/>
      <c r="AQ140" s="417"/>
      <c r="AR140" s="129" t="s">
        <v>3586</v>
      </c>
      <c r="AS140" s="129" t="s">
        <v>3587</v>
      </c>
      <c r="AT140" s="129" t="s">
        <v>3586</v>
      </c>
      <c r="AU140" s="129" t="s">
        <v>3575</v>
      </c>
      <c r="BT140" s="129" t="s">
        <v>2892</v>
      </c>
      <c r="BU140" s="129" t="s">
        <v>2893</v>
      </c>
    </row>
    <row r="141" spans="12:73">
      <c r="L141" s="427">
        <v>44721</v>
      </c>
      <c r="M141">
        <v>33</v>
      </c>
      <c r="N141">
        <v>92</v>
      </c>
      <c r="O141">
        <v>4</v>
      </c>
      <c r="P141">
        <v>216</v>
      </c>
      <c r="Q141">
        <v>150</v>
      </c>
      <c r="R141">
        <v>75</v>
      </c>
      <c r="S141">
        <v>96</v>
      </c>
      <c r="T141">
        <v>666</v>
      </c>
      <c r="V141" s="415">
        <f t="shared" si="11"/>
        <v>44704</v>
      </c>
      <c r="W141" s="422" t="s">
        <v>1718</v>
      </c>
      <c r="X141" s="421" t="s">
        <v>1721</v>
      </c>
      <c r="Y141" s="421">
        <v>4</v>
      </c>
      <c r="Z141" s="421">
        <v>38</v>
      </c>
      <c r="AP141" s="129"/>
      <c r="AQ141" s="417" t="s">
        <v>5438</v>
      </c>
      <c r="AR141" s="129" t="s">
        <v>3605</v>
      </c>
      <c r="AS141" s="129" t="s">
        <v>3606</v>
      </c>
      <c r="AT141" s="129" t="s">
        <v>3608</v>
      </c>
      <c r="AU141" s="129" t="s">
        <v>3591</v>
      </c>
      <c r="BT141" s="129" t="s">
        <v>2896</v>
      </c>
      <c r="BU141" s="129" t="s">
        <v>2897</v>
      </c>
    </row>
    <row r="142" spans="12:73">
      <c r="L142" s="427">
        <v>44725</v>
      </c>
      <c r="M142">
        <v>33</v>
      </c>
      <c r="N142">
        <v>97</v>
      </c>
      <c r="O142">
        <v>4</v>
      </c>
      <c r="P142">
        <v>216</v>
      </c>
      <c r="Q142">
        <v>150</v>
      </c>
      <c r="R142">
        <v>75</v>
      </c>
      <c r="S142">
        <v>96</v>
      </c>
      <c r="T142">
        <v>671</v>
      </c>
      <c r="V142" s="415">
        <f t="shared" si="11"/>
        <v>44704</v>
      </c>
      <c r="W142" s="420" t="s">
        <v>1718</v>
      </c>
      <c r="X142" s="419" t="s">
        <v>1723</v>
      </c>
      <c r="Y142" s="419">
        <v>1</v>
      </c>
      <c r="Z142" s="419">
        <v>8</v>
      </c>
      <c r="AP142" s="129"/>
      <c r="AQ142" s="417" t="s">
        <v>5449</v>
      </c>
      <c r="AR142" s="129" t="s">
        <v>3610</v>
      </c>
      <c r="AS142" s="129" t="s">
        <v>3610</v>
      </c>
      <c r="AT142" s="129" t="s">
        <v>3611</v>
      </c>
      <c r="AU142" s="129" t="s">
        <v>3591</v>
      </c>
      <c r="BT142" s="129" t="s">
        <v>2936</v>
      </c>
      <c r="BU142" s="129" t="s">
        <v>2937</v>
      </c>
    </row>
    <row r="143" spans="12:73">
      <c r="L143" s="427">
        <v>44727</v>
      </c>
      <c r="M143">
        <v>33</v>
      </c>
      <c r="N143">
        <v>102</v>
      </c>
      <c r="O143">
        <v>4</v>
      </c>
      <c r="P143">
        <v>214</v>
      </c>
      <c r="Q143">
        <v>150</v>
      </c>
      <c r="R143">
        <v>75</v>
      </c>
      <c r="S143">
        <v>96</v>
      </c>
      <c r="T143">
        <v>674</v>
      </c>
      <c r="V143" s="415">
        <f t="shared" si="11"/>
        <v>44704</v>
      </c>
      <c r="W143" s="423" t="s">
        <v>1725</v>
      </c>
      <c r="X143" s="421" t="s">
        <v>1725</v>
      </c>
      <c r="Y143" s="421">
        <v>3</v>
      </c>
      <c r="Z143" s="421">
        <v>33</v>
      </c>
      <c r="AP143" s="129"/>
      <c r="AQ143" s="417"/>
      <c r="AR143" s="129" t="s">
        <v>4117</v>
      </c>
      <c r="AS143" s="129" t="s">
        <v>4118</v>
      </c>
      <c r="AT143" s="129" t="s">
        <v>4204</v>
      </c>
      <c r="AU143" s="129" t="s">
        <v>3575</v>
      </c>
      <c r="BT143" s="129" t="s">
        <v>2926</v>
      </c>
      <c r="BU143" s="129" t="s">
        <v>2927</v>
      </c>
    </row>
    <row r="144" spans="12:73">
      <c r="L144" s="427">
        <v>44733</v>
      </c>
      <c r="M144">
        <v>33</v>
      </c>
      <c r="N144">
        <v>103</v>
      </c>
      <c r="O144">
        <v>4</v>
      </c>
      <c r="P144">
        <v>217</v>
      </c>
      <c r="Q144">
        <v>150</v>
      </c>
      <c r="R144">
        <v>75</v>
      </c>
      <c r="S144">
        <v>96</v>
      </c>
      <c r="T144">
        <v>678</v>
      </c>
      <c r="V144" s="415">
        <f t="shared" si="11"/>
        <v>44704</v>
      </c>
      <c r="W144" s="420" t="s">
        <v>1725</v>
      </c>
      <c r="X144" s="419" t="s">
        <v>1728</v>
      </c>
      <c r="Y144" s="419">
        <v>3</v>
      </c>
      <c r="Z144" s="419">
        <v>35</v>
      </c>
      <c r="AP144" s="129"/>
      <c r="AQ144" s="417" t="s">
        <v>5460</v>
      </c>
      <c r="AR144" s="129" t="s">
        <v>13283</v>
      </c>
      <c r="AS144" s="129" t="s">
        <v>13284</v>
      </c>
      <c r="AT144" s="129" t="s">
        <v>13283</v>
      </c>
      <c r="AU144" s="129" t="s">
        <v>3575</v>
      </c>
      <c r="BT144" s="129" t="s">
        <v>2904</v>
      </c>
      <c r="BU144" s="129" t="s">
        <v>2905</v>
      </c>
    </row>
    <row r="145" spans="12:73">
      <c r="L145" s="427">
        <v>44736</v>
      </c>
      <c r="M145">
        <v>33</v>
      </c>
      <c r="N145">
        <v>103</v>
      </c>
      <c r="O145">
        <v>4</v>
      </c>
      <c r="P145">
        <v>217</v>
      </c>
      <c r="Q145">
        <v>123</v>
      </c>
      <c r="R145">
        <v>75</v>
      </c>
      <c r="S145">
        <v>96</v>
      </c>
      <c r="T145">
        <v>651</v>
      </c>
      <c r="V145" s="415">
        <f t="shared" si="11"/>
        <v>44704</v>
      </c>
      <c r="W145" s="421" t="s">
        <v>1733</v>
      </c>
      <c r="X145" s="421" t="s">
        <v>1733</v>
      </c>
      <c r="Y145" s="421">
        <v>5</v>
      </c>
      <c r="Z145" s="421">
        <v>16</v>
      </c>
      <c r="AP145" s="129"/>
      <c r="AQ145" s="417"/>
      <c r="AR145" s="129" t="s">
        <v>3613</v>
      </c>
      <c r="AS145" s="129" t="s">
        <v>3614</v>
      </c>
      <c r="AT145" s="129" t="s">
        <v>3614</v>
      </c>
      <c r="AU145" s="129" t="s">
        <v>3591</v>
      </c>
      <c r="BT145" s="129" t="s">
        <v>3299</v>
      </c>
      <c r="BU145" s="129" t="s">
        <v>3300</v>
      </c>
    </row>
    <row r="146" spans="12:73">
      <c r="L146" s="427">
        <v>44740</v>
      </c>
      <c r="M146">
        <v>33</v>
      </c>
      <c r="N146">
        <v>104</v>
      </c>
      <c r="O146">
        <v>4</v>
      </c>
      <c r="P146">
        <v>217</v>
      </c>
      <c r="Q146">
        <v>147</v>
      </c>
      <c r="R146">
        <v>75</v>
      </c>
      <c r="S146">
        <v>96</v>
      </c>
      <c r="T146">
        <v>676</v>
      </c>
      <c r="V146" s="415">
        <f t="shared" si="11"/>
        <v>44704</v>
      </c>
      <c r="W146" s="425" t="s">
        <v>1566</v>
      </c>
      <c r="X146" s="425" t="s">
        <v>1566</v>
      </c>
      <c r="Y146" s="425">
        <v>2</v>
      </c>
      <c r="Z146" s="425">
        <v>4</v>
      </c>
      <c r="AP146" s="129"/>
      <c r="AQ146" s="417" t="s">
        <v>5469</v>
      </c>
      <c r="AR146" s="129" t="s">
        <v>4221</v>
      </c>
      <c r="AS146" s="129" t="s">
        <v>4222</v>
      </c>
      <c r="AT146" s="129" t="s">
        <v>4223</v>
      </c>
      <c r="AU146" s="129" t="s">
        <v>3575</v>
      </c>
      <c r="BT146" s="129" t="s">
        <v>4221</v>
      </c>
      <c r="BU146" s="129" t="s">
        <v>4222</v>
      </c>
    </row>
    <row r="147" spans="12:73">
      <c r="L147" s="427">
        <v>44742</v>
      </c>
      <c r="M147">
        <v>33</v>
      </c>
      <c r="N147">
        <v>104</v>
      </c>
      <c r="O147">
        <v>4</v>
      </c>
      <c r="P147">
        <v>217</v>
      </c>
      <c r="Q147">
        <v>147</v>
      </c>
      <c r="R147">
        <v>75</v>
      </c>
      <c r="S147">
        <v>96</v>
      </c>
      <c r="T147">
        <v>676</v>
      </c>
      <c r="V147" s="415">
        <v>44705</v>
      </c>
      <c r="W147" s="418" t="s">
        <v>1562</v>
      </c>
      <c r="X147" s="419" t="s">
        <v>1562</v>
      </c>
      <c r="Y147" s="419">
        <v>6</v>
      </c>
      <c r="Z147" s="419">
        <v>73</v>
      </c>
      <c r="AP147" s="129"/>
      <c r="AQ147" s="417"/>
      <c r="AR147" s="129" t="s">
        <v>3617</v>
      </c>
      <c r="AS147" s="129" t="s">
        <v>3618</v>
      </c>
      <c r="AT147" s="129" t="s">
        <v>3674</v>
      </c>
      <c r="AU147" s="129" t="s">
        <v>3591</v>
      </c>
      <c r="BT147" s="129" t="s">
        <v>4531</v>
      </c>
      <c r="BU147" s="129" t="s">
        <v>4752</v>
      </c>
    </row>
    <row r="148" spans="12:73">
      <c r="L148" s="427">
        <v>44750</v>
      </c>
      <c r="M148">
        <v>33</v>
      </c>
      <c r="N148">
        <v>104</v>
      </c>
      <c r="O148">
        <v>4</v>
      </c>
      <c r="P148">
        <v>217</v>
      </c>
      <c r="Q148">
        <v>147</v>
      </c>
      <c r="R148">
        <v>84</v>
      </c>
      <c r="S148">
        <v>96</v>
      </c>
      <c r="T148">
        <v>685</v>
      </c>
      <c r="V148" s="415">
        <f t="shared" ref="V148:V159" si="12">V147</f>
        <v>44705</v>
      </c>
      <c r="W148" s="420" t="s">
        <v>1562</v>
      </c>
      <c r="X148" s="421" t="s">
        <v>1698</v>
      </c>
      <c r="Y148" s="421">
        <v>4</v>
      </c>
      <c r="Z148" s="421">
        <v>77</v>
      </c>
      <c r="AP148" s="129"/>
      <c r="AQ148" s="417" t="s">
        <v>5479</v>
      </c>
      <c r="AR148" s="129" t="s">
        <v>13388</v>
      </c>
      <c r="AS148" s="129" t="s">
        <v>13389</v>
      </c>
      <c r="AT148" s="129" t="s">
        <v>13388</v>
      </c>
      <c r="AU148" s="129" t="s">
        <v>3575</v>
      </c>
      <c r="BT148" s="129" t="s">
        <v>4508</v>
      </c>
      <c r="BU148" s="129" t="s">
        <v>4509</v>
      </c>
    </row>
    <row r="149" spans="12:73">
      <c r="L149" s="427">
        <v>44753</v>
      </c>
      <c r="M149">
        <v>33</v>
      </c>
      <c r="N149">
        <v>104</v>
      </c>
      <c r="O149">
        <v>4</v>
      </c>
      <c r="P149">
        <v>221</v>
      </c>
      <c r="Q149">
        <v>147</v>
      </c>
      <c r="R149">
        <v>84</v>
      </c>
      <c r="S149">
        <v>96</v>
      </c>
      <c r="T149">
        <v>689</v>
      </c>
      <c r="V149" s="415">
        <f t="shared" si="12"/>
        <v>44705</v>
      </c>
      <c r="W149" s="418" t="s">
        <v>1705</v>
      </c>
      <c r="X149" s="419" t="s">
        <v>1705</v>
      </c>
      <c r="Y149" s="419">
        <v>7</v>
      </c>
      <c r="Z149" s="419">
        <v>91</v>
      </c>
      <c r="AP149" s="129"/>
      <c r="AQ149" s="417"/>
      <c r="AR149" s="129" t="s">
        <v>3701</v>
      </c>
      <c r="AS149" s="129" t="s">
        <v>3702</v>
      </c>
      <c r="AT149" s="129" t="s">
        <v>3703</v>
      </c>
      <c r="AU149" s="129" t="s">
        <v>3591</v>
      </c>
      <c r="BT149" s="129" t="s">
        <v>3036</v>
      </c>
      <c r="BU149" s="129" t="s">
        <v>3037</v>
      </c>
    </row>
    <row r="150" spans="12:73">
      <c r="L150" s="427">
        <v>44758</v>
      </c>
      <c r="M150">
        <v>33</v>
      </c>
      <c r="N150">
        <v>104</v>
      </c>
      <c r="O150">
        <v>4</v>
      </c>
      <c r="P150">
        <v>221</v>
      </c>
      <c r="Q150">
        <v>153</v>
      </c>
      <c r="R150">
        <v>84</v>
      </c>
      <c r="S150">
        <v>96</v>
      </c>
      <c r="T150">
        <v>695</v>
      </c>
      <c r="V150" s="415">
        <f t="shared" si="12"/>
        <v>44705</v>
      </c>
      <c r="W150" s="420" t="s">
        <v>1705</v>
      </c>
      <c r="X150" s="421" t="s">
        <v>1711</v>
      </c>
      <c r="Y150" s="421">
        <v>5</v>
      </c>
      <c r="Z150" s="421">
        <v>45</v>
      </c>
      <c r="AP150" s="129"/>
      <c r="AQ150" s="417" t="s">
        <v>5489</v>
      </c>
      <c r="AR150" s="129" t="s">
        <v>13391</v>
      </c>
      <c r="AS150" s="129" t="s">
        <v>13392</v>
      </c>
      <c r="AT150" s="129" t="s">
        <v>13391</v>
      </c>
      <c r="AU150" s="129" t="s">
        <v>3575</v>
      </c>
      <c r="BT150" s="129" t="s">
        <v>3023</v>
      </c>
      <c r="BU150" s="129" t="s">
        <v>3024</v>
      </c>
    </row>
    <row r="151" spans="12:73">
      <c r="L151" s="427">
        <v>44770</v>
      </c>
      <c r="M151">
        <v>33</v>
      </c>
      <c r="N151">
        <v>104</v>
      </c>
      <c r="O151">
        <v>4</v>
      </c>
      <c r="P151">
        <v>221</v>
      </c>
      <c r="Q151">
        <v>155</v>
      </c>
      <c r="R151">
        <v>84</v>
      </c>
      <c r="S151">
        <v>97</v>
      </c>
      <c r="T151">
        <v>698</v>
      </c>
      <c r="V151" s="415">
        <f t="shared" si="12"/>
        <v>44705</v>
      </c>
      <c r="W151" s="418" t="s">
        <v>1714</v>
      </c>
      <c r="X151" s="419" t="s">
        <v>1714</v>
      </c>
      <c r="Y151" s="419">
        <v>7</v>
      </c>
      <c r="Z151" s="419">
        <v>66</v>
      </c>
      <c r="AP151" s="129"/>
      <c r="AQ151" s="417"/>
      <c r="AR151" s="129" t="s">
        <v>3705</v>
      </c>
      <c r="AS151" s="129" t="s">
        <v>3706</v>
      </c>
      <c r="AT151" s="129" t="s">
        <v>3707</v>
      </c>
      <c r="AU151" s="129" t="s">
        <v>3591</v>
      </c>
      <c r="BT151" s="129" t="s">
        <v>2977</v>
      </c>
      <c r="BU151" s="129" t="s">
        <v>2978</v>
      </c>
    </row>
    <row r="152" spans="12:73">
      <c r="L152" s="427">
        <v>44777</v>
      </c>
      <c r="M152">
        <v>43</v>
      </c>
      <c r="N152">
        <v>115</v>
      </c>
      <c r="O152">
        <v>4</v>
      </c>
      <c r="P152">
        <v>221</v>
      </c>
      <c r="Q152">
        <v>155</v>
      </c>
      <c r="R152">
        <v>84</v>
      </c>
      <c r="S152">
        <v>97</v>
      </c>
      <c r="T152">
        <v>719</v>
      </c>
      <c r="V152" s="415">
        <f t="shared" si="12"/>
        <v>44705</v>
      </c>
      <c r="W152" s="420" t="s">
        <v>1714</v>
      </c>
      <c r="X152" s="421" t="s">
        <v>1716</v>
      </c>
      <c r="Y152" s="421">
        <v>8</v>
      </c>
      <c r="Z152" s="421">
        <v>151</v>
      </c>
      <c r="AP152" s="129"/>
      <c r="AQ152" s="417" t="s">
        <v>5511</v>
      </c>
      <c r="AR152" s="129" t="s">
        <v>3577</v>
      </c>
      <c r="AS152" s="129" t="s">
        <v>3578</v>
      </c>
      <c r="AT152" s="129" t="s">
        <v>3577</v>
      </c>
      <c r="AU152" s="129" t="s">
        <v>3575</v>
      </c>
      <c r="BT152" s="129"/>
      <c r="BU152" s="129" t="s">
        <v>3125</v>
      </c>
    </row>
    <row r="153" spans="12:73">
      <c r="L153" s="427">
        <v>44785</v>
      </c>
      <c r="M153">
        <v>39</v>
      </c>
      <c r="N153">
        <v>119</v>
      </c>
      <c r="O153">
        <v>4</v>
      </c>
      <c r="P153">
        <v>221</v>
      </c>
      <c r="Q153">
        <v>155</v>
      </c>
      <c r="R153">
        <v>90</v>
      </c>
      <c r="S153">
        <v>97</v>
      </c>
      <c r="T153">
        <v>725</v>
      </c>
      <c r="V153" s="415">
        <f t="shared" si="12"/>
        <v>44705</v>
      </c>
      <c r="W153" s="418" t="s">
        <v>1718</v>
      </c>
      <c r="X153" s="419" t="s">
        <v>1718</v>
      </c>
      <c r="Y153" s="419">
        <v>7</v>
      </c>
      <c r="Z153" s="419">
        <v>43</v>
      </c>
      <c r="AP153" s="129"/>
      <c r="AQ153" s="417"/>
      <c r="AR153" s="129" t="s">
        <v>3710</v>
      </c>
      <c r="AS153" s="129" t="s">
        <v>3711</v>
      </c>
      <c r="AT153" s="129" t="s">
        <v>3712</v>
      </c>
      <c r="AU153" s="129" t="s">
        <v>3591</v>
      </c>
      <c r="BT153" s="129" t="s">
        <v>3411</v>
      </c>
      <c r="BU153" s="129" t="s">
        <v>3412</v>
      </c>
    </row>
    <row r="154" spans="12:73">
      <c r="L154" s="427">
        <v>44792</v>
      </c>
      <c r="M154">
        <v>42</v>
      </c>
      <c r="N154">
        <v>119</v>
      </c>
      <c r="O154">
        <v>4</v>
      </c>
      <c r="P154">
        <v>221</v>
      </c>
      <c r="Q154">
        <v>162</v>
      </c>
      <c r="R154">
        <v>92</v>
      </c>
      <c r="S154">
        <v>97</v>
      </c>
      <c r="T154">
        <v>737</v>
      </c>
      <c r="V154" s="415">
        <f t="shared" si="12"/>
        <v>44705</v>
      </c>
      <c r="W154" s="422" t="s">
        <v>1718</v>
      </c>
      <c r="X154" s="421" t="s">
        <v>1721</v>
      </c>
      <c r="Y154" s="421">
        <v>4</v>
      </c>
      <c r="Z154" s="421">
        <v>38</v>
      </c>
      <c r="AP154" s="129"/>
      <c r="AQ154" s="417" t="s">
        <v>5523</v>
      </c>
      <c r="AR154" s="129" t="s">
        <v>1254</v>
      </c>
      <c r="AS154" s="129" t="s">
        <v>1253</v>
      </c>
      <c r="AT154" s="129" t="s">
        <v>3601</v>
      </c>
      <c r="AU154" s="129" t="s">
        <v>3591</v>
      </c>
      <c r="BT154" s="129" t="s">
        <v>3011</v>
      </c>
      <c r="BU154" s="129" t="s">
        <v>3012</v>
      </c>
    </row>
    <row r="155" spans="12:73">
      <c r="L155" s="427">
        <v>44799</v>
      </c>
      <c r="M155">
        <v>42</v>
      </c>
      <c r="N155">
        <v>119</v>
      </c>
      <c r="O155">
        <v>10</v>
      </c>
      <c r="P155">
        <v>221</v>
      </c>
      <c r="Q155">
        <v>162</v>
      </c>
      <c r="R155">
        <v>99</v>
      </c>
      <c r="S155">
        <v>98</v>
      </c>
      <c r="T155">
        <v>751</v>
      </c>
      <c r="V155" s="415">
        <f t="shared" si="12"/>
        <v>44705</v>
      </c>
      <c r="W155" s="420" t="s">
        <v>1718</v>
      </c>
      <c r="X155" s="419" t="s">
        <v>1723</v>
      </c>
      <c r="Y155" s="419">
        <v>1</v>
      </c>
      <c r="Z155" s="419">
        <v>8</v>
      </c>
      <c r="AP155" s="129"/>
      <c r="AQ155" s="417" t="s">
        <v>5534</v>
      </c>
      <c r="AR155" s="129" t="s">
        <v>1249</v>
      </c>
      <c r="AS155" s="129" t="s">
        <v>1248</v>
      </c>
      <c r="AT155" s="129" t="s">
        <v>3603</v>
      </c>
      <c r="AU155" s="129" t="s">
        <v>3591</v>
      </c>
      <c r="BT155" s="129" t="s">
        <v>3006</v>
      </c>
      <c r="BU155" s="129" t="s">
        <v>3007</v>
      </c>
    </row>
    <row r="156" spans="12:73">
      <c r="L156" s="427">
        <v>44806</v>
      </c>
      <c r="M156">
        <v>42</v>
      </c>
      <c r="N156">
        <v>119</v>
      </c>
      <c r="O156">
        <v>5</v>
      </c>
      <c r="P156">
        <v>221</v>
      </c>
      <c r="Q156">
        <v>162</v>
      </c>
      <c r="R156">
        <v>100</v>
      </c>
      <c r="S156">
        <v>98</v>
      </c>
      <c r="T156">
        <v>747</v>
      </c>
      <c r="V156" s="415">
        <f t="shared" si="12"/>
        <v>44705</v>
      </c>
      <c r="W156" s="423" t="s">
        <v>1725</v>
      </c>
      <c r="X156" s="421" t="s">
        <v>1725</v>
      </c>
      <c r="Y156" s="421">
        <v>6</v>
      </c>
      <c r="Z156" s="421">
        <v>42</v>
      </c>
      <c r="AP156" s="129"/>
      <c r="AQ156" s="417"/>
      <c r="AR156" s="129" t="s">
        <v>14534</v>
      </c>
      <c r="AS156" s="129" t="s">
        <v>14534</v>
      </c>
      <c r="AT156" s="129" t="s">
        <v>1193</v>
      </c>
      <c r="AU156" s="129" t="s">
        <v>1193</v>
      </c>
      <c r="BT156" s="129" t="s">
        <v>2985</v>
      </c>
      <c r="BU156" s="129" t="s">
        <v>2986</v>
      </c>
    </row>
    <row r="157" spans="12:73">
      <c r="L157" s="427">
        <v>44812</v>
      </c>
      <c r="M157">
        <v>42</v>
      </c>
      <c r="N157">
        <v>119</v>
      </c>
      <c r="O157">
        <v>5</v>
      </c>
      <c r="P157">
        <v>221</v>
      </c>
      <c r="Q157">
        <v>168</v>
      </c>
      <c r="R157">
        <v>100</v>
      </c>
      <c r="S157">
        <v>100</v>
      </c>
      <c r="T157">
        <v>755</v>
      </c>
      <c r="V157" s="415">
        <f t="shared" si="12"/>
        <v>44705</v>
      </c>
      <c r="W157" s="420" t="s">
        <v>1725</v>
      </c>
      <c r="X157" s="419" t="s">
        <v>1728</v>
      </c>
      <c r="Y157" s="419">
        <v>3</v>
      </c>
      <c r="Z157" s="419">
        <v>34</v>
      </c>
      <c r="AP157" s="129"/>
      <c r="AQ157" s="417" t="s">
        <v>5545</v>
      </c>
      <c r="AR157" s="129" t="s">
        <v>3605</v>
      </c>
      <c r="AS157" s="129" t="s">
        <v>3606</v>
      </c>
      <c r="AT157" s="129" t="s">
        <v>3608</v>
      </c>
      <c r="AU157" s="129" t="s">
        <v>3591</v>
      </c>
      <c r="BT157" s="129" t="s">
        <v>3149</v>
      </c>
      <c r="BU157" s="129" t="s">
        <v>3150</v>
      </c>
    </row>
    <row r="158" spans="12:73">
      <c r="L158" s="427">
        <v>44820</v>
      </c>
      <c r="M158">
        <v>44</v>
      </c>
      <c r="N158">
        <v>119</v>
      </c>
      <c r="O158">
        <v>5</v>
      </c>
      <c r="P158">
        <v>222</v>
      </c>
      <c r="Q158">
        <v>175</v>
      </c>
      <c r="R158">
        <v>100</v>
      </c>
      <c r="S158">
        <v>100</v>
      </c>
      <c r="T158">
        <v>765</v>
      </c>
      <c r="V158" s="415">
        <f t="shared" si="12"/>
        <v>44705</v>
      </c>
      <c r="W158" s="421" t="s">
        <v>1733</v>
      </c>
      <c r="X158" s="421" t="s">
        <v>1733</v>
      </c>
      <c r="Y158" s="421">
        <v>5</v>
      </c>
      <c r="Z158" s="421">
        <v>16</v>
      </c>
      <c r="AP158" s="129"/>
      <c r="AQ158" s="417"/>
      <c r="AR158" s="129" t="s">
        <v>14536</v>
      </c>
      <c r="AS158" s="129" t="s">
        <v>14536</v>
      </c>
      <c r="AT158" s="129" t="s">
        <v>1193</v>
      </c>
      <c r="AU158" s="129" t="s">
        <v>1193</v>
      </c>
      <c r="BT158" s="129" t="s">
        <v>3059</v>
      </c>
      <c r="BU158" s="129" t="s">
        <v>3060</v>
      </c>
    </row>
    <row r="159" spans="12:73">
      <c r="L159" s="427">
        <v>44827</v>
      </c>
      <c r="M159">
        <v>43</v>
      </c>
      <c r="N159">
        <v>119</v>
      </c>
      <c r="O159">
        <v>5</v>
      </c>
      <c r="P159">
        <v>226</v>
      </c>
      <c r="Q159">
        <v>175</v>
      </c>
      <c r="R159">
        <v>100</v>
      </c>
      <c r="S159">
        <v>105</v>
      </c>
      <c r="T159">
        <v>773</v>
      </c>
      <c r="V159" s="415">
        <f t="shared" si="12"/>
        <v>44705</v>
      </c>
      <c r="W159" s="425" t="s">
        <v>1566</v>
      </c>
      <c r="X159" s="425" t="s">
        <v>1566</v>
      </c>
      <c r="Y159" s="425">
        <v>2</v>
      </c>
      <c r="Z159" s="425">
        <v>4</v>
      </c>
      <c r="AP159" s="129"/>
      <c r="AQ159" s="417" t="s">
        <v>5555</v>
      </c>
      <c r="AR159" s="129" t="s">
        <v>3610</v>
      </c>
      <c r="AS159" s="129" t="s">
        <v>3610</v>
      </c>
      <c r="AT159" s="129" t="s">
        <v>3611</v>
      </c>
      <c r="AU159" s="129" t="s">
        <v>3591</v>
      </c>
      <c r="BT159" s="129" t="s">
        <v>3050</v>
      </c>
      <c r="BU159" s="129" t="s">
        <v>3051</v>
      </c>
    </row>
    <row r="160" spans="12:73">
      <c r="L160" s="427">
        <v>44830</v>
      </c>
      <c r="M160">
        <v>43</v>
      </c>
      <c r="N160">
        <v>119</v>
      </c>
      <c r="O160">
        <v>5</v>
      </c>
      <c r="P160">
        <v>226</v>
      </c>
      <c r="Q160">
        <v>175</v>
      </c>
      <c r="R160">
        <v>100</v>
      </c>
      <c r="S160">
        <v>105</v>
      </c>
      <c r="T160">
        <v>773</v>
      </c>
      <c r="V160" s="415">
        <v>44708</v>
      </c>
      <c r="W160" s="418" t="s">
        <v>1562</v>
      </c>
      <c r="X160" s="419" t="s">
        <v>1562</v>
      </c>
      <c r="Y160" s="419">
        <v>6</v>
      </c>
      <c r="Z160" s="419">
        <v>73</v>
      </c>
      <c r="AP160" s="129"/>
      <c r="AQ160" s="417"/>
      <c r="AR160" s="129" t="s">
        <v>14538</v>
      </c>
      <c r="AS160" s="129" t="s">
        <v>14538</v>
      </c>
      <c r="AT160" s="129" t="s">
        <v>1193</v>
      </c>
      <c r="AU160" s="129" t="s">
        <v>1193</v>
      </c>
      <c r="BT160" s="129" t="s">
        <v>2981</v>
      </c>
      <c r="BU160" s="129" t="s">
        <v>2982</v>
      </c>
    </row>
    <row r="161" spans="12:73">
      <c r="L161" s="427">
        <v>44841</v>
      </c>
      <c r="M161">
        <v>43</v>
      </c>
      <c r="N161">
        <v>119</v>
      </c>
      <c r="O161">
        <v>5</v>
      </c>
      <c r="P161">
        <v>226</v>
      </c>
      <c r="Q161">
        <v>177</v>
      </c>
      <c r="R161">
        <v>100</v>
      </c>
      <c r="S161">
        <v>105</v>
      </c>
      <c r="T161">
        <v>775</v>
      </c>
      <c r="V161" s="415">
        <f t="shared" ref="V161:V172" si="13">V160</f>
        <v>44708</v>
      </c>
      <c r="W161" s="420" t="s">
        <v>1562</v>
      </c>
      <c r="X161" s="421" t="s">
        <v>1698</v>
      </c>
      <c r="Y161" s="421">
        <v>4</v>
      </c>
      <c r="Z161" s="421">
        <v>77</v>
      </c>
      <c r="AP161" s="129"/>
      <c r="AQ161" s="417" t="s">
        <v>5564</v>
      </c>
      <c r="AR161" s="129" t="s">
        <v>3613</v>
      </c>
      <c r="AS161" s="129" t="s">
        <v>3614</v>
      </c>
      <c r="AT161" s="129" t="s">
        <v>3614</v>
      </c>
      <c r="AU161" s="129" t="s">
        <v>3591</v>
      </c>
      <c r="BT161" s="129" t="s">
        <v>3292</v>
      </c>
      <c r="BU161" s="129" t="s">
        <v>3293</v>
      </c>
    </row>
    <row r="162" spans="12:73">
      <c r="L162" s="427">
        <v>44848</v>
      </c>
      <c r="M162">
        <v>44</v>
      </c>
      <c r="N162">
        <v>119</v>
      </c>
      <c r="O162">
        <v>5</v>
      </c>
      <c r="P162">
        <v>226</v>
      </c>
      <c r="Q162">
        <v>177</v>
      </c>
      <c r="R162">
        <v>100</v>
      </c>
      <c r="S162">
        <v>105</v>
      </c>
      <c r="T162">
        <v>776</v>
      </c>
      <c r="V162" s="415">
        <f t="shared" si="13"/>
        <v>44708</v>
      </c>
      <c r="W162" s="418" t="s">
        <v>1705</v>
      </c>
      <c r="X162" s="419" t="s">
        <v>1705</v>
      </c>
      <c r="Y162" s="419">
        <v>8</v>
      </c>
      <c r="Z162" s="419">
        <v>108</v>
      </c>
      <c r="AP162" s="129"/>
      <c r="AQ162" s="417"/>
      <c r="AR162" s="129" t="s">
        <v>14539</v>
      </c>
      <c r="AS162" s="129" t="s">
        <v>14539</v>
      </c>
      <c r="AT162" s="129" t="s">
        <v>1193</v>
      </c>
      <c r="AU162" s="129" t="s">
        <v>1193</v>
      </c>
      <c r="BT162" s="129" t="s">
        <v>2908</v>
      </c>
      <c r="BU162" s="129" t="s">
        <v>2909</v>
      </c>
    </row>
    <row r="163" spans="12:73">
      <c r="L163" s="427">
        <v>44855</v>
      </c>
      <c r="M163">
        <v>44</v>
      </c>
      <c r="N163">
        <v>119</v>
      </c>
      <c r="O163">
        <v>5</v>
      </c>
      <c r="P163">
        <v>226</v>
      </c>
      <c r="Q163">
        <v>177</v>
      </c>
      <c r="R163">
        <v>100</v>
      </c>
      <c r="S163">
        <v>105</v>
      </c>
      <c r="T163">
        <v>776</v>
      </c>
      <c r="V163" s="415">
        <f t="shared" si="13"/>
        <v>44708</v>
      </c>
      <c r="W163" s="420" t="s">
        <v>1705</v>
      </c>
      <c r="X163" s="421" t="s">
        <v>1711</v>
      </c>
      <c r="Y163" s="421">
        <v>5</v>
      </c>
      <c r="Z163" s="421">
        <v>45</v>
      </c>
      <c r="AP163" s="129"/>
      <c r="AQ163" s="417" t="s">
        <v>5575</v>
      </c>
      <c r="AR163" s="129" t="s">
        <v>3617</v>
      </c>
      <c r="AS163" s="129" t="s">
        <v>3618</v>
      </c>
      <c r="AT163" s="129" t="s">
        <v>3674</v>
      </c>
      <c r="AU163" s="129" t="s">
        <v>3591</v>
      </c>
      <c r="BT163" s="129" t="s">
        <v>3406</v>
      </c>
      <c r="BU163" s="129" t="s">
        <v>3407</v>
      </c>
    </row>
    <row r="164" spans="12:73">
      <c r="L164" s="427">
        <v>44862</v>
      </c>
      <c r="M164">
        <v>44</v>
      </c>
      <c r="N164">
        <v>119</v>
      </c>
      <c r="O164">
        <v>5</v>
      </c>
      <c r="P164">
        <v>226</v>
      </c>
      <c r="Q164">
        <v>177</v>
      </c>
      <c r="R164">
        <v>100</v>
      </c>
      <c r="S164">
        <v>105</v>
      </c>
      <c r="T164">
        <v>776</v>
      </c>
      <c r="V164" s="415">
        <f t="shared" si="13"/>
        <v>44708</v>
      </c>
      <c r="W164" s="418" t="s">
        <v>1714</v>
      </c>
      <c r="X164" s="419" t="s">
        <v>1714</v>
      </c>
      <c r="Y164" s="419">
        <v>7</v>
      </c>
      <c r="Z164" s="419">
        <v>66</v>
      </c>
      <c r="AP164" s="129"/>
      <c r="AQ164" s="417"/>
      <c r="AR164" s="129" t="s">
        <v>14540</v>
      </c>
      <c r="AS164" s="129" t="s">
        <v>14540</v>
      </c>
      <c r="AT164" s="129" t="s">
        <v>1193</v>
      </c>
      <c r="AU164" s="129" t="s">
        <v>1193</v>
      </c>
      <c r="BT164" s="129" t="s">
        <v>13283</v>
      </c>
      <c r="BU164" s="129" t="s">
        <v>13284</v>
      </c>
    </row>
    <row r="165" spans="12:73">
      <c r="V165" s="415">
        <f t="shared" si="13"/>
        <v>44708</v>
      </c>
      <c r="W165" s="420" t="s">
        <v>1714</v>
      </c>
      <c r="X165" s="421" t="s">
        <v>1716</v>
      </c>
      <c r="Y165" s="421">
        <v>8</v>
      </c>
      <c r="Z165" s="421">
        <v>151</v>
      </c>
      <c r="AP165" s="129"/>
      <c r="AQ165" s="417" t="s">
        <v>5587</v>
      </c>
      <c r="AR165" s="129" t="s">
        <v>3714</v>
      </c>
      <c r="AS165" s="129" t="s">
        <v>3715</v>
      </c>
      <c r="AT165" s="129" t="s">
        <v>3716</v>
      </c>
      <c r="AU165" s="129" t="s">
        <v>3591</v>
      </c>
      <c r="BT165" s="129" t="s">
        <v>3245</v>
      </c>
      <c r="BU165" s="129" t="s">
        <v>3246</v>
      </c>
    </row>
    <row r="166" spans="12:73">
      <c r="V166" s="415">
        <f t="shared" si="13"/>
        <v>44708</v>
      </c>
      <c r="W166" s="418" t="s">
        <v>1718</v>
      </c>
      <c r="X166" s="419" t="s">
        <v>1718</v>
      </c>
      <c r="Y166" s="419">
        <v>7</v>
      </c>
      <c r="Z166" s="419">
        <v>45</v>
      </c>
      <c r="AP166" s="129"/>
      <c r="AQ166" s="417"/>
      <c r="AR166" s="129" t="s">
        <v>14542</v>
      </c>
      <c r="AS166" s="129" t="s">
        <v>14542</v>
      </c>
      <c r="AT166" s="129" t="s">
        <v>1193</v>
      </c>
      <c r="AU166" s="129" t="s">
        <v>1193</v>
      </c>
      <c r="BT166" s="129" t="s">
        <v>3242</v>
      </c>
      <c r="BU166" s="129" t="s">
        <v>3243</v>
      </c>
    </row>
    <row r="167" spans="12:73">
      <c r="V167" s="415">
        <f t="shared" si="13"/>
        <v>44708</v>
      </c>
      <c r="W167" s="422" t="s">
        <v>1718</v>
      </c>
      <c r="X167" s="421" t="s">
        <v>1721</v>
      </c>
      <c r="Y167" s="421">
        <v>3</v>
      </c>
      <c r="Z167" s="421">
        <v>30</v>
      </c>
      <c r="AP167" s="129"/>
      <c r="AQ167" s="417" t="s">
        <v>5599</v>
      </c>
      <c r="AR167" s="129" t="s">
        <v>3718</v>
      </c>
      <c r="AS167" s="129" t="s">
        <v>3719</v>
      </c>
      <c r="AT167" s="129" t="s">
        <v>3720</v>
      </c>
      <c r="AU167" s="129" t="s">
        <v>3591</v>
      </c>
      <c r="BT167" s="129" t="s">
        <v>3166</v>
      </c>
      <c r="BU167" s="129" t="s">
        <v>3167</v>
      </c>
    </row>
    <row r="168" spans="12:73">
      <c r="V168" s="415">
        <f t="shared" si="13"/>
        <v>44708</v>
      </c>
      <c r="W168" s="420" t="s">
        <v>1718</v>
      </c>
      <c r="X168" s="419" t="s">
        <v>1723</v>
      </c>
      <c r="Y168" s="419">
        <v>1</v>
      </c>
      <c r="Z168" s="419">
        <v>8</v>
      </c>
      <c r="AP168" s="129"/>
      <c r="AQ168" s="417" t="s">
        <v>5621</v>
      </c>
      <c r="AR168" s="129" t="s">
        <v>13431</v>
      </c>
      <c r="AS168" s="129" t="s">
        <v>13432</v>
      </c>
      <c r="AT168" s="129" t="s">
        <v>13434</v>
      </c>
      <c r="AU168" s="129" t="s">
        <v>3591</v>
      </c>
      <c r="BT168" s="129"/>
      <c r="BU168" s="129" t="s">
        <v>3168</v>
      </c>
    </row>
    <row r="169" spans="12:73">
      <c r="V169" s="415">
        <f t="shared" si="13"/>
        <v>44708</v>
      </c>
      <c r="W169" s="423" t="s">
        <v>1725</v>
      </c>
      <c r="X169" s="421" t="s">
        <v>1725</v>
      </c>
      <c r="Y169" s="421">
        <v>6</v>
      </c>
      <c r="Z169" s="421">
        <v>42</v>
      </c>
      <c r="AP169" s="129"/>
      <c r="AQ169" s="417" t="s">
        <v>5632</v>
      </c>
      <c r="AR169" s="129" t="s">
        <v>3598</v>
      </c>
      <c r="AS169" s="129" t="s">
        <v>3599</v>
      </c>
      <c r="AT169" s="129" t="s">
        <v>3599</v>
      </c>
      <c r="AU169" s="129" t="s">
        <v>3591</v>
      </c>
      <c r="BT169" s="129" t="s">
        <v>3174</v>
      </c>
      <c r="BU169" s="129" t="s">
        <v>3175</v>
      </c>
    </row>
    <row r="170" spans="12:73">
      <c r="V170" s="415">
        <f t="shared" si="13"/>
        <v>44708</v>
      </c>
      <c r="W170" s="420" t="s">
        <v>1725</v>
      </c>
      <c r="X170" s="419" t="s">
        <v>1728</v>
      </c>
      <c r="Y170" s="419">
        <v>3</v>
      </c>
      <c r="Z170" s="419">
        <v>34</v>
      </c>
      <c r="AP170" s="129"/>
      <c r="AQ170" s="417" t="s">
        <v>5643</v>
      </c>
      <c r="AR170" s="129" t="s">
        <v>1254</v>
      </c>
      <c r="AS170" s="129" t="s">
        <v>1253</v>
      </c>
      <c r="AT170" s="129" t="s">
        <v>3601</v>
      </c>
      <c r="AU170" s="129" t="s">
        <v>3591</v>
      </c>
      <c r="BT170" s="129" t="s">
        <v>3172</v>
      </c>
      <c r="BU170" s="129" t="s">
        <v>3173</v>
      </c>
    </row>
    <row r="171" spans="12:73">
      <c r="V171" s="415">
        <f t="shared" si="13"/>
        <v>44708</v>
      </c>
      <c r="W171" s="421" t="s">
        <v>1733</v>
      </c>
      <c r="X171" s="421" t="s">
        <v>1733</v>
      </c>
      <c r="Y171" s="421">
        <v>5</v>
      </c>
      <c r="Z171" s="421">
        <v>15</v>
      </c>
      <c r="AP171" s="129"/>
      <c r="AQ171" s="417" t="s">
        <v>5655</v>
      </c>
      <c r="AR171" s="129" t="s">
        <v>1249</v>
      </c>
      <c r="AS171" s="129" t="s">
        <v>1248</v>
      </c>
      <c r="AT171" s="129" t="s">
        <v>3603</v>
      </c>
      <c r="AU171" s="129" t="s">
        <v>3591</v>
      </c>
      <c r="BT171" s="129" t="s">
        <v>3488</v>
      </c>
      <c r="BU171" s="129" t="s">
        <v>3489</v>
      </c>
    </row>
    <row r="172" spans="12:73">
      <c r="V172" s="415">
        <f t="shared" si="13"/>
        <v>44708</v>
      </c>
      <c r="W172" s="425" t="s">
        <v>1566</v>
      </c>
      <c r="X172" s="425" t="s">
        <v>1566</v>
      </c>
      <c r="Y172" s="425">
        <v>2</v>
      </c>
      <c r="Z172" s="425">
        <v>4</v>
      </c>
      <c r="AP172" s="129"/>
      <c r="AQ172" s="417" t="s">
        <v>6043</v>
      </c>
      <c r="AR172" s="129" t="s">
        <v>3617</v>
      </c>
      <c r="AS172" s="129" t="s">
        <v>3618</v>
      </c>
      <c r="AT172" s="129" t="s">
        <v>3619</v>
      </c>
      <c r="AU172" s="129" t="s">
        <v>3591</v>
      </c>
      <c r="BT172" s="129" t="s">
        <v>3555</v>
      </c>
      <c r="BU172" s="129" t="s">
        <v>3556</v>
      </c>
    </row>
    <row r="173" spans="12:73">
      <c r="V173" s="415">
        <v>44713</v>
      </c>
      <c r="W173" s="418" t="s">
        <v>1562</v>
      </c>
      <c r="X173" s="419" t="s">
        <v>1562</v>
      </c>
      <c r="Y173" s="419">
        <v>6</v>
      </c>
      <c r="Z173" s="419">
        <v>73</v>
      </c>
      <c r="AP173" s="129"/>
      <c r="AQ173" s="417" t="s">
        <v>6052</v>
      </c>
      <c r="AR173" s="129" t="s">
        <v>3624</v>
      </c>
      <c r="AS173" s="129" t="s">
        <v>3625</v>
      </c>
      <c r="AT173" s="129" t="s">
        <v>3626</v>
      </c>
      <c r="AU173" s="129" t="s">
        <v>3591</v>
      </c>
      <c r="BT173" s="129" t="s">
        <v>3506</v>
      </c>
      <c r="BU173" s="129" t="s">
        <v>3507</v>
      </c>
    </row>
    <row r="174" spans="12:73">
      <c r="V174" s="415">
        <f t="shared" ref="V174:V185" si="14">V173</f>
        <v>44713</v>
      </c>
      <c r="W174" s="420" t="s">
        <v>1562</v>
      </c>
      <c r="X174" s="421" t="s">
        <v>1698</v>
      </c>
      <c r="Y174" s="421">
        <v>4</v>
      </c>
      <c r="Z174" s="421">
        <v>77</v>
      </c>
      <c r="AP174" s="129" t="s">
        <v>2841</v>
      </c>
      <c r="AQ174" s="129"/>
      <c r="AR174" s="129"/>
      <c r="AS174" s="129"/>
      <c r="AT174" s="129"/>
      <c r="AU174" s="129"/>
      <c r="BT174" s="129" t="s">
        <v>3560</v>
      </c>
      <c r="BU174" s="129" t="s">
        <v>3561</v>
      </c>
    </row>
    <row r="175" spans="12:73">
      <c r="V175" s="415">
        <f t="shared" si="14"/>
        <v>44713</v>
      </c>
      <c r="W175" s="418" t="s">
        <v>1705</v>
      </c>
      <c r="X175" s="419" t="s">
        <v>1705</v>
      </c>
      <c r="Y175" s="419">
        <v>6</v>
      </c>
      <c r="Z175" s="419">
        <v>51</v>
      </c>
      <c r="AP175" s="129" t="s">
        <v>1165</v>
      </c>
      <c r="AQ175" s="417" t="s">
        <v>1712</v>
      </c>
      <c r="AR175" s="129" t="s">
        <v>2878</v>
      </c>
      <c r="AS175" s="129" t="s">
        <v>2879</v>
      </c>
      <c r="AT175" s="129" t="s">
        <v>2878</v>
      </c>
      <c r="AU175" s="129" t="s">
        <v>2649</v>
      </c>
      <c r="BT175" s="129" t="s">
        <v>3558</v>
      </c>
      <c r="BU175" s="129" t="s">
        <v>3559</v>
      </c>
    </row>
    <row r="176" spans="12:73">
      <c r="V176" s="415">
        <f t="shared" si="14"/>
        <v>44713</v>
      </c>
      <c r="W176" s="420" t="s">
        <v>1705</v>
      </c>
      <c r="X176" s="421" t="s">
        <v>1711</v>
      </c>
      <c r="Y176" s="421">
        <v>5</v>
      </c>
      <c r="Z176" s="421">
        <v>45</v>
      </c>
      <c r="AP176" s="129"/>
      <c r="AQ176" s="417" t="s">
        <v>1715</v>
      </c>
      <c r="AR176" s="129" t="s">
        <v>2882</v>
      </c>
      <c r="AS176" s="129" t="s">
        <v>2883</v>
      </c>
      <c r="AT176" s="129" t="s">
        <v>2882</v>
      </c>
      <c r="AU176" s="129" t="s">
        <v>2649</v>
      </c>
      <c r="BT176" s="129" t="s">
        <v>3206</v>
      </c>
      <c r="BU176" s="129" t="s">
        <v>3207</v>
      </c>
    </row>
    <row r="177" spans="22:73">
      <c r="V177" s="415">
        <f t="shared" si="14"/>
        <v>44713</v>
      </c>
      <c r="W177" s="418" t="s">
        <v>1714</v>
      </c>
      <c r="X177" s="419" t="s">
        <v>1714</v>
      </c>
      <c r="Y177" s="419">
        <v>7</v>
      </c>
      <c r="Z177" s="419">
        <v>70</v>
      </c>
      <c r="AP177" s="129"/>
      <c r="AQ177" s="417" t="s">
        <v>1756</v>
      </c>
      <c r="AR177" s="129" t="s">
        <v>2886</v>
      </c>
      <c r="AS177" s="129" t="s">
        <v>2887</v>
      </c>
      <c r="AT177" s="129" t="s">
        <v>2886</v>
      </c>
      <c r="AU177" s="129" t="s">
        <v>2649</v>
      </c>
      <c r="BT177" s="129" t="s">
        <v>3588</v>
      </c>
      <c r="BU177" s="129" t="s">
        <v>3343</v>
      </c>
    </row>
    <row r="178" spans="22:73">
      <c r="V178" s="415">
        <f t="shared" si="14"/>
        <v>44713</v>
      </c>
      <c r="W178" s="420" t="s">
        <v>1714</v>
      </c>
      <c r="X178" s="421" t="s">
        <v>1716</v>
      </c>
      <c r="Y178" s="421">
        <v>8</v>
      </c>
      <c r="Z178" s="421">
        <v>163</v>
      </c>
      <c r="AP178" s="129"/>
      <c r="AQ178" s="417" t="s">
        <v>1719</v>
      </c>
      <c r="AR178" s="129" t="s">
        <v>2892</v>
      </c>
      <c r="AS178" s="129" t="s">
        <v>2893</v>
      </c>
      <c r="AT178" s="129" t="s">
        <v>2892</v>
      </c>
      <c r="AU178" s="129" t="s">
        <v>2649</v>
      </c>
      <c r="BT178" s="129" t="s">
        <v>2949</v>
      </c>
      <c r="BU178" s="129" t="s">
        <v>2950</v>
      </c>
    </row>
    <row r="179" spans="22:73">
      <c r="V179" s="415">
        <f t="shared" si="14"/>
        <v>44713</v>
      </c>
      <c r="W179" s="418" t="s">
        <v>1718</v>
      </c>
      <c r="X179" s="419" t="s">
        <v>1718</v>
      </c>
      <c r="Y179" s="419">
        <v>8</v>
      </c>
      <c r="Z179" s="419">
        <v>51</v>
      </c>
      <c r="AP179" s="129"/>
      <c r="AQ179" s="417" t="s">
        <v>1722</v>
      </c>
      <c r="AR179" s="129" t="s">
        <v>2896</v>
      </c>
      <c r="AS179" s="129" t="s">
        <v>2897</v>
      </c>
      <c r="AT179" s="129" t="s">
        <v>2896</v>
      </c>
      <c r="AU179" s="129" t="s">
        <v>2649</v>
      </c>
      <c r="BT179" s="129" t="s">
        <v>3138</v>
      </c>
      <c r="BU179" s="129" t="s">
        <v>2970</v>
      </c>
    </row>
    <row r="180" spans="22:73">
      <c r="V180" s="415">
        <f t="shared" si="14"/>
        <v>44713</v>
      </c>
      <c r="W180" s="422" t="s">
        <v>1718</v>
      </c>
      <c r="X180" s="421" t="s">
        <v>1721</v>
      </c>
      <c r="Y180" s="421">
        <v>2</v>
      </c>
      <c r="Z180" s="421">
        <v>20</v>
      </c>
      <c r="AP180" s="129"/>
      <c r="AQ180" s="417" t="s">
        <v>1726</v>
      </c>
      <c r="AR180" s="129" t="s">
        <v>2882</v>
      </c>
      <c r="AS180" s="129" t="s">
        <v>2883</v>
      </c>
      <c r="AT180" s="129" t="s">
        <v>2882</v>
      </c>
      <c r="AU180" s="129" t="s">
        <v>2649</v>
      </c>
      <c r="BT180" s="129" t="s">
        <v>3064</v>
      </c>
      <c r="BU180" s="129" t="s">
        <v>3065</v>
      </c>
    </row>
    <row r="181" spans="22:73">
      <c r="V181" s="415">
        <f t="shared" si="14"/>
        <v>44713</v>
      </c>
      <c r="W181" s="420" t="s">
        <v>1718</v>
      </c>
      <c r="X181" s="419" t="s">
        <v>1723</v>
      </c>
      <c r="Y181" s="419">
        <v>1</v>
      </c>
      <c r="Z181" s="419">
        <v>8</v>
      </c>
      <c r="AP181" s="129"/>
      <c r="AQ181" s="417" t="s">
        <v>1785</v>
      </c>
      <c r="AR181" s="129" t="s">
        <v>1249</v>
      </c>
      <c r="AS181" s="129" t="s">
        <v>1248</v>
      </c>
      <c r="AT181" s="129" t="s">
        <v>1249</v>
      </c>
      <c r="AU181" s="129" t="s">
        <v>2649</v>
      </c>
      <c r="BT181" s="129" t="s">
        <v>3053</v>
      </c>
      <c r="BU181" s="129" t="s">
        <v>3054</v>
      </c>
    </row>
    <row r="182" spans="22:73">
      <c r="V182" s="415">
        <f t="shared" si="14"/>
        <v>44713</v>
      </c>
      <c r="W182" s="423" t="s">
        <v>1725</v>
      </c>
      <c r="X182" s="421" t="s">
        <v>1725</v>
      </c>
      <c r="Y182" s="421">
        <v>6</v>
      </c>
      <c r="Z182" s="421">
        <v>44</v>
      </c>
      <c r="AP182" s="129"/>
      <c r="AQ182" s="417" t="s">
        <v>1729</v>
      </c>
      <c r="AR182" s="129" t="s">
        <v>2904</v>
      </c>
      <c r="AS182" s="129" t="s">
        <v>2905</v>
      </c>
      <c r="AT182" s="129" t="s">
        <v>2904</v>
      </c>
      <c r="AU182" s="129" t="s">
        <v>2649</v>
      </c>
      <c r="BT182" s="129" t="s">
        <v>2969</v>
      </c>
      <c r="BU182" s="129" t="s">
        <v>2970</v>
      </c>
    </row>
    <row r="183" spans="22:73">
      <c r="V183" s="415">
        <f t="shared" si="14"/>
        <v>44713</v>
      </c>
      <c r="W183" s="420" t="s">
        <v>1725</v>
      </c>
      <c r="X183" s="419" t="s">
        <v>1728</v>
      </c>
      <c r="Y183" s="419">
        <v>3</v>
      </c>
      <c r="Z183" s="419">
        <v>31</v>
      </c>
      <c r="AP183" s="129"/>
      <c r="AQ183" s="417" t="s">
        <v>1730</v>
      </c>
      <c r="AR183" s="129" t="s">
        <v>2908</v>
      </c>
      <c r="AS183" s="129" t="s">
        <v>2909</v>
      </c>
      <c r="AT183" s="129" t="s">
        <v>2911</v>
      </c>
      <c r="AU183" s="129" t="s">
        <v>2649</v>
      </c>
      <c r="BT183" s="129" t="s">
        <v>2955</v>
      </c>
      <c r="BU183" s="129" t="s">
        <v>2956</v>
      </c>
    </row>
    <row r="184" spans="22:73">
      <c r="V184" s="415">
        <f t="shared" si="14"/>
        <v>44713</v>
      </c>
      <c r="W184" s="421" t="s">
        <v>1733</v>
      </c>
      <c r="X184" s="421" t="s">
        <v>1733</v>
      </c>
      <c r="Y184" s="421">
        <v>7</v>
      </c>
      <c r="Z184" s="421">
        <v>33</v>
      </c>
      <c r="AP184" s="129"/>
      <c r="AQ184" s="417" t="s">
        <v>1731</v>
      </c>
      <c r="AR184" s="129" t="s">
        <v>2896</v>
      </c>
      <c r="AS184" s="129" t="s">
        <v>2897</v>
      </c>
      <c r="AT184" s="129" t="s">
        <v>2896</v>
      </c>
      <c r="AU184" s="129" t="s">
        <v>2649</v>
      </c>
      <c r="BT184" s="129" t="s">
        <v>3140</v>
      </c>
      <c r="BU184" s="129" t="s">
        <v>2974</v>
      </c>
    </row>
    <row r="185" spans="22:73">
      <c r="V185" s="415">
        <f t="shared" si="14"/>
        <v>44713</v>
      </c>
      <c r="W185" s="425" t="s">
        <v>1566</v>
      </c>
      <c r="X185" s="425" t="s">
        <v>1566</v>
      </c>
      <c r="Y185" s="425">
        <v>2</v>
      </c>
      <c r="Z185" s="425">
        <v>4</v>
      </c>
      <c r="AP185" s="129"/>
      <c r="AQ185" s="417" t="s">
        <v>5141</v>
      </c>
      <c r="AR185" s="129" t="s">
        <v>2913</v>
      </c>
      <c r="AS185" s="129" t="s">
        <v>2914</v>
      </c>
      <c r="AT185" s="129" t="s">
        <v>2913</v>
      </c>
      <c r="AU185" s="129" t="s">
        <v>2649</v>
      </c>
      <c r="BT185" s="129" t="s">
        <v>2973</v>
      </c>
      <c r="BU185" s="129" t="s">
        <v>2974</v>
      </c>
    </row>
    <row r="186" spans="22:73">
      <c r="V186" s="434">
        <v>44720</v>
      </c>
      <c r="W186" t="s">
        <v>1562</v>
      </c>
      <c r="X186" t="s">
        <v>1562</v>
      </c>
      <c r="Y186">
        <v>6</v>
      </c>
      <c r="Z186">
        <v>73</v>
      </c>
      <c r="AP186" s="129"/>
      <c r="AQ186" s="417" t="s">
        <v>5153</v>
      </c>
      <c r="AR186" s="129" t="s">
        <v>2917</v>
      </c>
      <c r="AS186" s="129" t="s">
        <v>2918</v>
      </c>
      <c r="AT186" s="129" t="s">
        <v>2917</v>
      </c>
      <c r="AU186" s="129" t="s">
        <v>2649</v>
      </c>
      <c r="BT186" s="129" t="s">
        <v>2960</v>
      </c>
      <c r="BU186" s="129" t="s">
        <v>2961</v>
      </c>
    </row>
    <row r="187" spans="22:73">
      <c r="V187" s="434">
        <f t="shared" ref="V187:V198" si="15">V186</f>
        <v>44720</v>
      </c>
      <c r="W187" t="s">
        <v>1562</v>
      </c>
      <c r="X187" t="s">
        <v>1698</v>
      </c>
      <c r="Y187">
        <v>4</v>
      </c>
      <c r="Z187">
        <v>77</v>
      </c>
      <c r="AP187" s="129"/>
      <c r="AQ187" s="417" t="s">
        <v>5165</v>
      </c>
      <c r="AR187" s="129" t="s">
        <v>2922</v>
      </c>
      <c r="AS187" s="129" t="s">
        <v>2923</v>
      </c>
      <c r="AT187" s="129" t="s">
        <v>2922</v>
      </c>
      <c r="AU187" s="129" t="s">
        <v>2649</v>
      </c>
      <c r="BT187" s="129" t="s">
        <v>3026</v>
      </c>
      <c r="BU187" s="129" t="s">
        <v>3027</v>
      </c>
    </row>
    <row r="188" spans="22:73">
      <c r="V188" s="434">
        <f t="shared" si="15"/>
        <v>44720</v>
      </c>
      <c r="W188" t="s">
        <v>1705</v>
      </c>
      <c r="X188" t="s">
        <v>1705</v>
      </c>
      <c r="Y188">
        <v>6</v>
      </c>
      <c r="Z188">
        <v>51</v>
      </c>
      <c r="AP188" s="129"/>
      <c r="AQ188" s="417" t="s">
        <v>5176</v>
      </c>
      <c r="AR188" s="129" t="s">
        <v>2882</v>
      </c>
      <c r="AS188" s="129" t="s">
        <v>2883</v>
      </c>
      <c r="AT188" s="129" t="s">
        <v>2882</v>
      </c>
      <c r="AU188" s="129" t="s">
        <v>2649</v>
      </c>
      <c r="BT188" s="129" t="s">
        <v>3041</v>
      </c>
      <c r="BU188" s="129" t="s">
        <v>3042</v>
      </c>
    </row>
    <row r="189" spans="22:73">
      <c r="V189" s="434">
        <f t="shared" si="15"/>
        <v>44720</v>
      </c>
      <c r="W189" t="s">
        <v>1705</v>
      </c>
      <c r="X189" t="s">
        <v>1711</v>
      </c>
      <c r="Y189">
        <v>5</v>
      </c>
      <c r="Z189">
        <v>45</v>
      </c>
      <c r="AP189" s="129"/>
      <c r="AQ189" s="417" t="s">
        <v>5180</v>
      </c>
      <c r="AR189" s="129" t="s">
        <v>1249</v>
      </c>
      <c r="AS189" s="129" t="s">
        <v>1248</v>
      </c>
      <c r="AT189" s="129" t="s">
        <v>1249</v>
      </c>
      <c r="AU189" s="129" t="s">
        <v>2649</v>
      </c>
      <c r="BT189" s="129" t="s">
        <v>2943</v>
      </c>
      <c r="BU189" s="129" t="s">
        <v>2944</v>
      </c>
    </row>
    <row r="190" spans="22:73">
      <c r="V190" s="434">
        <f t="shared" si="15"/>
        <v>44720</v>
      </c>
      <c r="W190" t="s">
        <v>1714</v>
      </c>
      <c r="X190" t="s">
        <v>1714</v>
      </c>
      <c r="Y190">
        <v>7</v>
      </c>
      <c r="Z190">
        <v>70</v>
      </c>
      <c r="AP190" s="129"/>
      <c r="AQ190" s="417" t="s">
        <v>5184</v>
      </c>
      <c r="AR190" s="129" t="s">
        <v>2904</v>
      </c>
      <c r="AS190" s="129" t="s">
        <v>2905</v>
      </c>
      <c r="AT190" s="129" t="s">
        <v>2904</v>
      </c>
      <c r="AU190" s="129" t="s">
        <v>2649</v>
      </c>
      <c r="BT190" s="129" t="s">
        <v>2946</v>
      </c>
      <c r="BU190" s="129" t="s">
        <v>2947</v>
      </c>
    </row>
    <row r="191" spans="22:73">
      <c r="V191" s="434">
        <f t="shared" si="15"/>
        <v>44720</v>
      </c>
      <c r="W191" t="s">
        <v>1714</v>
      </c>
      <c r="X191" t="s">
        <v>1716</v>
      </c>
      <c r="Y191">
        <v>8</v>
      </c>
      <c r="Z191">
        <v>150</v>
      </c>
      <c r="AP191" s="129"/>
      <c r="AQ191" s="417" t="s">
        <v>5188</v>
      </c>
      <c r="AR191" s="129" t="s">
        <v>2908</v>
      </c>
      <c r="AS191" s="129" t="s">
        <v>2909</v>
      </c>
      <c r="AT191" s="129" t="s">
        <v>2911</v>
      </c>
      <c r="AU191" s="129" t="s">
        <v>2649</v>
      </c>
      <c r="BT191" s="129" t="s">
        <v>2994</v>
      </c>
      <c r="BU191" s="129" t="s">
        <v>2995</v>
      </c>
    </row>
    <row r="192" spans="22:73">
      <c r="V192" s="434">
        <f t="shared" si="15"/>
        <v>44720</v>
      </c>
      <c r="W192" t="s">
        <v>1718</v>
      </c>
      <c r="X192" t="s">
        <v>1718</v>
      </c>
      <c r="Y192">
        <v>9</v>
      </c>
      <c r="Z192">
        <v>58</v>
      </c>
      <c r="AP192" s="129"/>
      <c r="AQ192" s="417" t="s">
        <v>5192</v>
      </c>
      <c r="AR192" s="129" t="s">
        <v>2896</v>
      </c>
      <c r="AS192" s="129" t="s">
        <v>2897</v>
      </c>
      <c r="AT192" s="129" t="s">
        <v>2896</v>
      </c>
      <c r="AU192" s="129" t="s">
        <v>2649</v>
      </c>
      <c r="BT192" s="129" t="s">
        <v>2991</v>
      </c>
      <c r="BU192" s="129" t="s">
        <v>2992</v>
      </c>
    </row>
    <row r="193" spans="22:73">
      <c r="V193" s="434">
        <f t="shared" si="15"/>
        <v>44720</v>
      </c>
      <c r="W193" t="s">
        <v>1718</v>
      </c>
      <c r="X193" t="s">
        <v>1721</v>
      </c>
      <c r="Y193">
        <v>2</v>
      </c>
      <c r="Z193">
        <v>21</v>
      </c>
      <c r="AP193" s="129"/>
      <c r="AQ193" s="417" t="s">
        <v>5202</v>
      </c>
      <c r="AR193" s="129" t="s">
        <v>2928</v>
      </c>
      <c r="AS193" s="129" t="s">
        <v>2929</v>
      </c>
      <c r="AT193" s="129" t="s">
        <v>2928</v>
      </c>
      <c r="AU193" s="129" t="s">
        <v>2649</v>
      </c>
      <c r="BT193" s="129" t="s">
        <v>4134</v>
      </c>
      <c r="BU193" s="129" t="s">
        <v>4135</v>
      </c>
    </row>
    <row r="194" spans="22:73">
      <c r="V194" s="434">
        <f t="shared" si="15"/>
        <v>44720</v>
      </c>
      <c r="W194" t="s">
        <v>1718</v>
      </c>
      <c r="X194" t="s">
        <v>1723</v>
      </c>
      <c r="Y194">
        <v>1</v>
      </c>
      <c r="Z194">
        <v>8</v>
      </c>
      <c r="AP194" s="129"/>
      <c r="AQ194" s="417" t="s">
        <v>5213</v>
      </c>
      <c r="AR194" s="129" t="s">
        <v>2932</v>
      </c>
      <c r="AS194" s="129" t="s">
        <v>2933</v>
      </c>
      <c r="AT194" s="129" t="s">
        <v>2932</v>
      </c>
      <c r="AU194" s="129" t="s">
        <v>2649</v>
      </c>
      <c r="BT194" s="129" t="s">
        <v>13378</v>
      </c>
      <c r="BU194" s="129" t="s">
        <v>13379</v>
      </c>
    </row>
    <row r="195" spans="22:73">
      <c r="V195" s="434">
        <f t="shared" si="15"/>
        <v>44720</v>
      </c>
      <c r="W195" t="s">
        <v>1725</v>
      </c>
      <c r="X195" t="s">
        <v>1725</v>
      </c>
      <c r="Y195">
        <v>6</v>
      </c>
      <c r="Z195">
        <v>44</v>
      </c>
      <c r="AP195" s="129"/>
      <c r="AQ195" s="417" t="s">
        <v>5225</v>
      </c>
      <c r="AR195" s="129" t="s">
        <v>2882</v>
      </c>
      <c r="AS195" s="129" t="s">
        <v>2883</v>
      </c>
      <c r="AT195" s="129" t="s">
        <v>2882</v>
      </c>
      <c r="AU195" s="129" t="s">
        <v>2649</v>
      </c>
      <c r="BT195" s="129" t="s">
        <v>3696</v>
      </c>
      <c r="BU195" s="129" t="s">
        <v>3697</v>
      </c>
    </row>
    <row r="196" spans="22:73">
      <c r="V196" s="434">
        <f t="shared" si="15"/>
        <v>44720</v>
      </c>
      <c r="W196" t="s">
        <v>1725</v>
      </c>
      <c r="X196" t="s">
        <v>1728</v>
      </c>
      <c r="Y196">
        <v>3</v>
      </c>
      <c r="Z196">
        <v>31</v>
      </c>
      <c r="AP196" s="129"/>
      <c r="AQ196" s="417" t="s">
        <v>5229</v>
      </c>
      <c r="AR196" s="129" t="s">
        <v>1249</v>
      </c>
      <c r="AS196" s="129" t="s">
        <v>1248</v>
      </c>
      <c r="AT196" s="129" t="s">
        <v>1249</v>
      </c>
      <c r="AU196" s="129" t="s">
        <v>2649</v>
      </c>
      <c r="BT196" s="129" t="s">
        <v>3708</v>
      </c>
      <c r="BU196" s="129" t="s">
        <v>3709</v>
      </c>
    </row>
    <row r="197" spans="22:73">
      <c r="V197" s="434">
        <f t="shared" si="15"/>
        <v>44720</v>
      </c>
      <c r="W197" t="s">
        <v>1733</v>
      </c>
      <c r="X197" t="s">
        <v>1733</v>
      </c>
      <c r="Y197">
        <v>7</v>
      </c>
      <c r="Z197">
        <v>33</v>
      </c>
      <c r="AP197" s="129"/>
      <c r="AQ197" s="417" t="s">
        <v>5235</v>
      </c>
      <c r="AR197" s="129" t="s">
        <v>2904</v>
      </c>
      <c r="AS197" s="129" t="s">
        <v>2905</v>
      </c>
      <c r="AT197" s="129" t="s">
        <v>2904</v>
      </c>
      <c r="AU197" s="129" t="s">
        <v>2649</v>
      </c>
      <c r="BT197" s="129" t="s">
        <v>4385</v>
      </c>
      <c r="BU197" s="129" t="s">
        <v>2000</v>
      </c>
    </row>
    <row r="198" spans="22:73">
      <c r="V198" s="434">
        <f t="shared" si="15"/>
        <v>44720</v>
      </c>
      <c r="W198" t="s">
        <v>1566</v>
      </c>
      <c r="X198" t="s">
        <v>1566</v>
      </c>
      <c r="Y198">
        <v>2</v>
      </c>
      <c r="Z198">
        <v>4</v>
      </c>
      <c r="AP198" s="129"/>
      <c r="AQ198" s="417" t="s">
        <v>5241</v>
      </c>
      <c r="AR198" s="129" t="s">
        <v>2908</v>
      </c>
      <c r="AS198" s="129" t="s">
        <v>2909</v>
      </c>
      <c r="AT198" s="129" t="s">
        <v>2940</v>
      </c>
      <c r="AU198" s="129" t="s">
        <v>2649</v>
      </c>
      <c r="BT198" s="129" t="s">
        <v>1236</v>
      </c>
      <c r="BU198" s="129" t="s">
        <v>1235</v>
      </c>
    </row>
    <row r="199" spans="22:73">
      <c r="V199" s="415">
        <v>44721</v>
      </c>
      <c r="W199" s="418" t="s">
        <v>1562</v>
      </c>
      <c r="X199" s="419" t="s">
        <v>1562</v>
      </c>
      <c r="Y199" s="419">
        <v>6</v>
      </c>
      <c r="Z199" s="419">
        <v>73</v>
      </c>
      <c r="AP199" s="129"/>
      <c r="AQ199" s="417" t="s">
        <v>5251</v>
      </c>
      <c r="AR199" s="129" t="s">
        <v>2943</v>
      </c>
      <c r="AS199" s="129" t="s">
        <v>2944</v>
      </c>
      <c r="AT199" s="129" t="s">
        <v>2943</v>
      </c>
      <c r="AU199" s="129" t="s">
        <v>2649</v>
      </c>
      <c r="BT199" s="129" t="s">
        <v>3577</v>
      </c>
      <c r="BU199" s="129" t="s">
        <v>3578</v>
      </c>
    </row>
    <row r="200" spans="22:73">
      <c r="V200" s="415">
        <f t="shared" ref="V200:V211" si="16">V199</f>
        <v>44721</v>
      </c>
      <c r="W200" s="420" t="s">
        <v>1562</v>
      </c>
      <c r="X200" s="421" t="s">
        <v>1698</v>
      </c>
      <c r="Y200" s="421">
        <v>4</v>
      </c>
      <c r="Z200" s="421">
        <v>77</v>
      </c>
      <c r="AP200" s="129"/>
      <c r="AQ200" s="417" t="s">
        <v>5261</v>
      </c>
      <c r="AR200" s="129" t="s">
        <v>2946</v>
      </c>
      <c r="AS200" s="129" t="s">
        <v>2947</v>
      </c>
      <c r="AT200" s="129" t="s">
        <v>2946</v>
      </c>
      <c r="AU200" s="129" t="s">
        <v>2649</v>
      </c>
      <c r="BT200" s="129" t="s">
        <v>4790</v>
      </c>
      <c r="BU200" s="129" t="s">
        <v>4791</v>
      </c>
    </row>
    <row r="201" spans="22:73">
      <c r="V201" s="415">
        <f t="shared" si="16"/>
        <v>44721</v>
      </c>
      <c r="W201" s="418" t="s">
        <v>1705</v>
      </c>
      <c r="X201" s="419" t="s">
        <v>1705</v>
      </c>
      <c r="Y201" s="419">
        <v>6</v>
      </c>
      <c r="Z201" s="419">
        <v>51</v>
      </c>
      <c r="AP201" s="129"/>
      <c r="AQ201" s="417" t="s">
        <v>5271</v>
      </c>
      <c r="AR201" s="129" t="s">
        <v>2949</v>
      </c>
      <c r="AS201" s="129" t="s">
        <v>2950</v>
      </c>
      <c r="AT201" s="129" t="s">
        <v>2949</v>
      </c>
      <c r="AU201" s="129" t="s">
        <v>2649</v>
      </c>
      <c r="BT201" s="129" t="s">
        <v>4662</v>
      </c>
      <c r="BU201" s="129" t="s">
        <v>4663</v>
      </c>
    </row>
    <row r="202" spans="22:73">
      <c r="V202" s="415">
        <f t="shared" si="16"/>
        <v>44721</v>
      </c>
      <c r="W202" s="420" t="s">
        <v>1705</v>
      </c>
      <c r="X202" s="421" t="s">
        <v>1711</v>
      </c>
      <c r="Y202" s="421">
        <v>5</v>
      </c>
      <c r="Z202" s="421">
        <v>45</v>
      </c>
      <c r="AP202" s="129"/>
      <c r="AQ202" s="417" t="s">
        <v>5281</v>
      </c>
      <c r="AR202" s="129" t="s">
        <v>2951</v>
      </c>
      <c r="AS202" s="129" t="s">
        <v>2952</v>
      </c>
      <c r="AT202" s="129" t="s">
        <v>2951</v>
      </c>
      <c r="AU202" s="129" t="s">
        <v>2649</v>
      </c>
      <c r="BT202" s="129" t="s">
        <v>4232</v>
      </c>
      <c r="BU202" s="129" t="s">
        <v>4233</v>
      </c>
    </row>
    <row r="203" spans="22:73">
      <c r="V203" s="415">
        <f t="shared" si="16"/>
        <v>44721</v>
      </c>
      <c r="W203" s="418" t="s">
        <v>1714</v>
      </c>
      <c r="X203" s="419" t="s">
        <v>1714</v>
      </c>
      <c r="Y203" s="419">
        <v>7</v>
      </c>
      <c r="Z203" s="419">
        <v>66</v>
      </c>
      <c r="AP203" s="129"/>
      <c r="AQ203" s="417" t="s">
        <v>5292</v>
      </c>
      <c r="AR203" s="129" t="s">
        <v>2955</v>
      </c>
      <c r="AS203" s="129" t="s">
        <v>2956</v>
      </c>
      <c r="AT203" s="129" t="s">
        <v>2955</v>
      </c>
      <c r="AU203" s="129" t="s">
        <v>2649</v>
      </c>
      <c r="BT203" s="129" t="s">
        <v>1260</v>
      </c>
      <c r="BU203" s="129" t="s">
        <v>1259</v>
      </c>
    </row>
    <row r="204" spans="22:73">
      <c r="V204" s="415">
        <f t="shared" si="16"/>
        <v>44721</v>
      </c>
      <c r="W204" s="420" t="s">
        <v>1714</v>
      </c>
      <c r="X204" s="421" t="s">
        <v>1716</v>
      </c>
      <c r="Y204" s="421">
        <v>8</v>
      </c>
      <c r="Z204" s="421">
        <v>150</v>
      </c>
      <c r="AP204" s="129"/>
      <c r="AQ204" s="417" t="s">
        <v>5303</v>
      </c>
      <c r="AR204" s="129" t="s">
        <v>2960</v>
      </c>
      <c r="AS204" s="129" t="s">
        <v>2961</v>
      </c>
      <c r="AT204" s="129" t="s">
        <v>2960</v>
      </c>
      <c r="AU204" s="129" t="s">
        <v>2649</v>
      </c>
      <c r="BT204" s="129" t="s">
        <v>1265</v>
      </c>
      <c r="BU204" s="129" t="s">
        <v>1264</v>
      </c>
    </row>
    <row r="205" spans="22:73">
      <c r="V205" s="415">
        <f t="shared" si="16"/>
        <v>44721</v>
      </c>
      <c r="W205" s="418" t="s">
        <v>1718</v>
      </c>
      <c r="X205" s="419" t="s">
        <v>1718</v>
      </c>
      <c r="Y205" s="419">
        <v>9</v>
      </c>
      <c r="Z205" s="419">
        <v>58</v>
      </c>
      <c r="AP205" s="129"/>
      <c r="AQ205" s="417" t="s">
        <v>5312</v>
      </c>
      <c r="AR205" s="129" t="s">
        <v>2965</v>
      </c>
      <c r="AS205" s="129" t="s">
        <v>2966</v>
      </c>
      <c r="AT205" s="129" t="s">
        <v>2965</v>
      </c>
      <c r="AU205" s="129" t="s">
        <v>2649</v>
      </c>
      <c r="BT205" s="129" t="s">
        <v>1268</v>
      </c>
      <c r="BU205" s="129" t="s">
        <v>1267</v>
      </c>
    </row>
    <row r="206" spans="22:73">
      <c r="V206" s="415">
        <f t="shared" si="16"/>
        <v>44721</v>
      </c>
      <c r="W206" s="422" t="s">
        <v>1718</v>
      </c>
      <c r="X206" s="421" t="s">
        <v>1721</v>
      </c>
      <c r="Y206" s="421">
        <v>2</v>
      </c>
      <c r="Z206" s="421">
        <v>21</v>
      </c>
      <c r="AP206" s="129"/>
      <c r="AQ206" s="417" t="s">
        <v>5322</v>
      </c>
      <c r="AR206" s="129" t="s">
        <v>2969</v>
      </c>
      <c r="AS206" s="129" t="s">
        <v>2970</v>
      </c>
      <c r="AT206" s="129" t="s">
        <v>2969</v>
      </c>
      <c r="AU206" s="129" t="s">
        <v>2649</v>
      </c>
      <c r="BT206" s="129" t="s">
        <v>1271</v>
      </c>
      <c r="BU206" s="129" t="s">
        <v>1270</v>
      </c>
    </row>
    <row r="207" spans="22:73">
      <c r="V207" s="415">
        <f t="shared" si="16"/>
        <v>44721</v>
      </c>
      <c r="W207" s="420" t="s">
        <v>1718</v>
      </c>
      <c r="X207" s="419" t="s">
        <v>1723</v>
      </c>
      <c r="Y207" s="419">
        <v>2</v>
      </c>
      <c r="Z207" s="419">
        <v>13</v>
      </c>
      <c r="AP207" s="129"/>
      <c r="AQ207" s="417" t="s">
        <v>5333</v>
      </c>
      <c r="AR207" s="129" t="s">
        <v>2973</v>
      </c>
      <c r="AS207" s="129" t="s">
        <v>2974</v>
      </c>
      <c r="AT207" s="129" t="s">
        <v>2973</v>
      </c>
      <c r="AU207" s="129" t="s">
        <v>2649</v>
      </c>
      <c r="BT207" s="129" t="s">
        <v>1274</v>
      </c>
      <c r="BU207" s="129" t="s">
        <v>1273</v>
      </c>
    </row>
    <row r="208" spans="22:73">
      <c r="V208" s="415">
        <f t="shared" si="16"/>
        <v>44721</v>
      </c>
      <c r="W208" s="423" t="s">
        <v>1725</v>
      </c>
      <c r="X208" s="421" t="s">
        <v>1725</v>
      </c>
      <c r="Y208" s="421">
        <v>6</v>
      </c>
      <c r="Z208" s="421">
        <v>44</v>
      </c>
      <c r="AP208" s="129"/>
      <c r="AQ208" s="417" t="s">
        <v>5344</v>
      </c>
      <c r="AR208" s="129" t="s">
        <v>2977</v>
      </c>
      <c r="AS208" s="129" t="s">
        <v>2978</v>
      </c>
      <c r="AT208" s="129" t="s">
        <v>2977</v>
      </c>
      <c r="AU208" s="129" t="s">
        <v>2649</v>
      </c>
      <c r="BT208" s="129" t="s">
        <v>1277</v>
      </c>
      <c r="BU208" s="129" t="s">
        <v>1253</v>
      </c>
    </row>
    <row r="209" spans="22:73">
      <c r="V209" s="415">
        <f t="shared" si="16"/>
        <v>44721</v>
      </c>
      <c r="W209" s="420" t="s">
        <v>1725</v>
      </c>
      <c r="X209" s="419" t="s">
        <v>1728</v>
      </c>
      <c r="Y209" s="419">
        <v>3</v>
      </c>
      <c r="Z209" s="419">
        <v>31</v>
      </c>
      <c r="AP209" s="129"/>
      <c r="AQ209" s="417" t="s">
        <v>5355</v>
      </c>
      <c r="AR209" s="129" t="s">
        <v>2981</v>
      </c>
      <c r="AS209" s="129" t="s">
        <v>2982</v>
      </c>
      <c r="AT209" s="129" t="s">
        <v>2981</v>
      </c>
      <c r="AU209" s="129" t="s">
        <v>2649</v>
      </c>
      <c r="BT209" s="129"/>
      <c r="BU209" s="129" t="s">
        <v>1276</v>
      </c>
    </row>
    <row r="210" spans="22:73">
      <c r="V210" s="415">
        <f t="shared" si="16"/>
        <v>44721</v>
      </c>
      <c r="W210" s="421" t="s">
        <v>1733</v>
      </c>
      <c r="X210" s="421" t="s">
        <v>1733</v>
      </c>
      <c r="Y210" s="421">
        <v>7</v>
      </c>
      <c r="Z210" s="421">
        <v>33</v>
      </c>
      <c r="AP210" s="129"/>
      <c r="AQ210" s="417" t="s">
        <v>5365</v>
      </c>
      <c r="AR210" s="129" t="s">
        <v>2985</v>
      </c>
      <c r="AS210" s="129" t="s">
        <v>2986</v>
      </c>
      <c r="AT210" s="129" t="s">
        <v>2988</v>
      </c>
      <c r="AU210" s="129" t="s">
        <v>2649</v>
      </c>
      <c r="BT210" s="129" t="s">
        <v>3209</v>
      </c>
      <c r="BU210" s="129" t="s">
        <v>3210</v>
      </c>
    </row>
    <row r="211" spans="22:73">
      <c r="V211" s="415">
        <f t="shared" si="16"/>
        <v>44721</v>
      </c>
      <c r="W211" s="425" t="s">
        <v>1566</v>
      </c>
      <c r="X211" s="425" t="s">
        <v>1566</v>
      </c>
      <c r="Y211" s="425">
        <v>2</v>
      </c>
      <c r="Z211" s="425">
        <v>4</v>
      </c>
      <c r="AP211" s="129"/>
      <c r="AQ211" s="417" t="s">
        <v>5376</v>
      </c>
      <c r="AR211" s="129" t="s">
        <v>2991</v>
      </c>
      <c r="AS211" s="129" t="s">
        <v>2992</v>
      </c>
      <c r="AT211" s="129" t="s">
        <v>2991</v>
      </c>
      <c r="AU211" s="129" t="s">
        <v>2649</v>
      </c>
      <c r="BT211" s="129" t="s">
        <v>3328</v>
      </c>
      <c r="BU211" s="129" t="s">
        <v>3329</v>
      </c>
    </row>
    <row r="212" spans="22:73">
      <c r="V212" s="415">
        <v>44725</v>
      </c>
      <c r="W212" t="s">
        <v>1562</v>
      </c>
      <c r="X212" t="s">
        <v>1562</v>
      </c>
      <c r="Y212">
        <v>6</v>
      </c>
      <c r="Z212">
        <v>73</v>
      </c>
      <c r="AP212" s="129"/>
      <c r="AQ212" s="417" t="s">
        <v>5385</v>
      </c>
      <c r="AR212" s="129" t="s">
        <v>2994</v>
      </c>
      <c r="AS212" s="129" t="s">
        <v>2995</v>
      </c>
      <c r="AT212" s="129" t="s">
        <v>2994</v>
      </c>
      <c r="AU212" s="129" t="s">
        <v>2649</v>
      </c>
      <c r="BT212" s="129" t="s">
        <v>3351</v>
      </c>
      <c r="BU212" s="129" t="s">
        <v>3352</v>
      </c>
    </row>
    <row r="213" spans="22:73">
      <c r="V213" s="415">
        <v>44725</v>
      </c>
      <c r="W213" t="s">
        <v>1562</v>
      </c>
      <c r="X213" t="s">
        <v>1698</v>
      </c>
      <c r="Y213">
        <v>4</v>
      </c>
      <c r="Z213">
        <v>77</v>
      </c>
      <c r="AP213" s="129"/>
      <c r="AQ213" s="417" t="s">
        <v>5396</v>
      </c>
      <c r="AR213" s="129" t="s">
        <v>2997</v>
      </c>
      <c r="AS213" s="129" t="s">
        <v>2998</v>
      </c>
      <c r="AT213" s="129" t="s">
        <v>2997</v>
      </c>
      <c r="AU213" s="129" t="s">
        <v>2649</v>
      </c>
      <c r="BT213" s="129" t="s">
        <v>3383</v>
      </c>
      <c r="BU213" s="129" t="s">
        <v>3384</v>
      </c>
    </row>
    <row r="214" spans="22:73">
      <c r="V214" s="415">
        <v>44725</v>
      </c>
      <c r="W214" t="s">
        <v>1705</v>
      </c>
      <c r="X214" t="s">
        <v>1705</v>
      </c>
      <c r="Y214">
        <v>6</v>
      </c>
      <c r="Z214">
        <v>51</v>
      </c>
      <c r="AP214" s="129"/>
      <c r="AQ214" s="417" t="s">
        <v>5406</v>
      </c>
      <c r="AR214" s="129" t="s">
        <v>3000</v>
      </c>
      <c r="AS214" s="129" t="s">
        <v>3000</v>
      </c>
      <c r="AT214" s="129" t="s">
        <v>3000</v>
      </c>
      <c r="AU214" s="129" t="s">
        <v>2649</v>
      </c>
      <c r="BT214" s="129" t="s">
        <v>3574</v>
      </c>
      <c r="BU214" s="129" t="s">
        <v>3574</v>
      </c>
    </row>
    <row r="215" spans="22:73">
      <c r="V215" s="415">
        <v>44725</v>
      </c>
      <c r="W215" t="s">
        <v>1705</v>
      </c>
      <c r="X215" t="s">
        <v>1711</v>
      </c>
      <c r="Y215">
        <v>5</v>
      </c>
      <c r="Z215">
        <v>45</v>
      </c>
      <c r="AP215" s="129"/>
      <c r="AQ215" s="417" t="s">
        <v>5416</v>
      </c>
      <c r="AR215" s="129" t="s">
        <v>3003</v>
      </c>
      <c r="AS215" s="129" t="s">
        <v>3003</v>
      </c>
      <c r="AT215" s="129" t="s">
        <v>3003</v>
      </c>
      <c r="AU215" s="129" t="s">
        <v>2649</v>
      </c>
      <c r="BT215" s="129" t="s">
        <v>3580</v>
      </c>
      <c r="BU215" s="129" t="s">
        <v>3581</v>
      </c>
    </row>
    <row r="216" spans="22:73">
      <c r="V216" s="415">
        <v>44725</v>
      </c>
      <c r="W216" t="s">
        <v>1714</v>
      </c>
      <c r="X216" t="s">
        <v>1714</v>
      </c>
      <c r="Y216">
        <v>7</v>
      </c>
      <c r="Z216">
        <v>66</v>
      </c>
      <c r="AP216" s="129"/>
      <c r="AQ216" s="417" t="s">
        <v>5427</v>
      </c>
      <c r="AR216" s="129" t="s">
        <v>3006</v>
      </c>
      <c r="AS216" s="129" t="s">
        <v>3007</v>
      </c>
      <c r="AT216" s="129" t="s">
        <v>3008</v>
      </c>
      <c r="AU216" s="129" t="s">
        <v>2649</v>
      </c>
      <c r="BT216" s="129" t="s">
        <v>3583</v>
      </c>
      <c r="BU216" s="129" t="s">
        <v>3584</v>
      </c>
    </row>
    <row r="217" spans="22:73">
      <c r="V217" s="415">
        <v>44725</v>
      </c>
      <c r="W217" t="s">
        <v>1714</v>
      </c>
      <c r="X217" t="s">
        <v>1716</v>
      </c>
      <c r="Y217">
        <v>8</v>
      </c>
      <c r="Z217">
        <v>150</v>
      </c>
      <c r="AP217" s="129"/>
      <c r="AQ217" s="417" t="s">
        <v>5438</v>
      </c>
      <c r="AR217" s="129" t="s">
        <v>3011</v>
      </c>
      <c r="AS217" s="129" t="s">
        <v>3012</v>
      </c>
      <c r="AT217" s="129" t="s">
        <v>3013</v>
      </c>
      <c r="AU217" s="129" t="s">
        <v>2649</v>
      </c>
      <c r="BT217" s="129" t="s">
        <v>3586</v>
      </c>
      <c r="BU217" s="129" t="s">
        <v>3587</v>
      </c>
    </row>
    <row r="218" spans="22:73">
      <c r="V218" s="415">
        <v>44725</v>
      </c>
      <c r="W218" t="s">
        <v>1718</v>
      </c>
      <c r="X218" t="s">
        <v>1718</v>
      </c>
      <c r="Y218">
        <v>10</v>
      </c>
      <c r="Z218">
        <v>63</v>
      </c>
      <c r="AP218" s="129"/>
      <c r="AQ218" s="417" t="s">
        <v>5449</v>
      </c>
      <c r="AR218" s="129" t="s">
        <v>3016</v>
      </c>
      <c r="AS218" s="129" t="s">
        <v>3017</v>
      </c>
      <c r="AT218" s="129" t="s">
        <v>3016</v>
      </c>
      <c r="AU218" s="129" t="s">
        <v>2649</v>
      </c>
      <c r="BT218" s="129" t="s">
        <v>3593</v>
      </c>
      <c r="BU218" s="129" t="s">
        <v>3594</v>
      </c>
    </row>
    <row r="219" spans="22:73">
      <c r="V219" s="415">
        <v>44725</v>
      </c>
      <c r="W219" t="s">
        <v>1718</v>
      </c>
      <c r="X219" t="s">
        <v>1721</v>
      </c>
      <c r="Y219">
        <v>2</v>
      </c>
      <c r="Z219">
        <v>21</v>
      </c>
      <c r="AP219" s="129"/>
      <c r="AQ219" s="417" t="s">
        <v>5460</v>
      </c>
      <c r="AR219" s="129" t="s">
        <v>3020</v>
      </c>
      <c r="AS219" s="129" t="s">
        <v>3021</v>
      </c>
      <c r="AT219" s="129" t="s">
        <v>3020</v>
      </c>
      <c r="AU219" s="129" t="s">
        <v>2649</v>
      </c>
      <c r="BT219" s="129" t="s">
        <v>3598</v>
      </c>
      <c r="BU219" s="129" t="s">
        <v>3599</v>
      </c>
    </row>
    <row r="220" spans="22:73">
      <c r="V220" s="415">
        <v>44725</v>
      </c>
      <c r="W220" t="s">
        <v>1718</v>
      </c>
      <c r="X220" t="s">
        <v>1723</v>
      </c>
      <c r="Y220">
        <v>2</v>
      </c>
      <c r="Z220">
        <v>13</v>
      </c>
      <c r="AP220" s="129"/>
      <c r="AQ220" s="417" t="s">
        <v>5469</v>
      </c>
      <c r="AR220" s="129" t="s">
        <v>3023</v>
      </c>
      <c r="AS220" s="129" t="s">
        <v>3024</v>
      </c>
      <c r="AT220" s="129" t="s">
        <v>3023</v>
      </c>
      <c r="AU220" s="129" t="s">
        <v>2649</v>
      </c>
      <c r="BT220" s="129" t="s">
        <v>3605</v>
      </c>
      <c r="BU220" s="129" t="s">
        <v>3606</v>
      </c>
    </row>
    <row r="221" spans="22:73">
      <c r="V221" s="415">
        <v>44725</v>
      </c>
      <c r="W221" t="s">
        <v>1725</v>
      </c>
      <c r="X221" t="s">
        <v>1725</v>
      </c>
      <c r="Y221">
        <v>6</v>
      </c>
      <c r="Z221">
        <v>44</v>
      </c>
      <c r="AP221" s="129"/>
      <c r="AQ221" s="417" t="s">
        <v>5479</v>
      </c>
      <c r="AR221" s="129" t="s">
        <v>3026</v>
      </c>
      <c r="AS221" s="129" t="s">
        <v>3027</v>
      </c>
      <c r="AT221" s="129" t="s">
        <v>3026</v>
      </c>
      <c r="AU221" s="129" t="s">
        <v>2649</v>
      </c>
      <c r="BT221" s="129"/>
      <c r="BU221" s="129" t="s">
        <v>4680</v>
      </c>
    </row>
    <row r="222" spans="22:73">
      <c r="V222" s="415">
        <v>44725</v>
      </c>
      <c r="W222" t="s">
        <v>1725</v>
      </c>
      <c r="X222" t="s">
        <v>1728</v>
      </c>
      <c r="Y222">
        <v>3</v>
      </c>
      <c r="Z222">
        <v>31</v>
      </c>
      <c r="AP222" s="129"/>
      <c r="AQ222" s="417" t="s">
        <v>5489</v>
      </c>
      <c r="AR222" s="129" t="s">
        <v>3029</v>
      </c>
      <c r="AS222" s="129" t="s">
        <v>3030</v>
      </c>
      <c r="AT222" s="129" t="s">
        <v>3029</v>
      </c>
      <c r="AU222" s="129" t="s">
        <v>2649</v>
      </c>
      <c r="BT222" s="129"/>
      <c r="BU222" s="129" t="s">
        <v>4950</v>
      </c>
    </row>
    <row r="223" spans="22:73">
      <c r="V223" s="415">
        <v>44725</v>
      </c>
      <c r="W223" t="s">
        <v>1733</v>
      </c>
      <c r="X223" t="s">
        <v>1733</v>
      </c>
      <c r="Y223">
        <v>7</v>
      </c>
      <c r="Z223">
        <v>33</v>
      </c>
      <c r="AP223" s="129"/>
      <c r="AQ223" s="417" t="s">
        <v>5499</v>
      </c>
      <c r="AR223" s="129" t="s">
        <v>3032</v>
      </c>
      <c r="AS223" s="129" t="s">
        <v>3033</v>
      </c>
      <c r="AT223" s="129" t="s">
        <v>3032</v>
      </c>
      <c r="AU223" s="129" t="s">
        <v>2649</v>
      </c>
      <c r="BT223" s="129" t="s">
        <v>3610</v>
      </c>
      <c r="BU223" s="129" t="s">
        <v>3610</v>
      </c>
    </row>
    <row r="224" spans="22:73">
      <c r="V224" s="415">
        <v>44725</v>
      </c>
      <c r="W224" t="s">
        <v>1566</v>
      </c>
      <c r="X224" t="s">
        <v>1566</v>
      </c>
      <c r="Y224">
        <v>2</v>
      </c>
      <c r="Z224">
        <v>4</v>
      </c>
      <c r="AP224" s="129"/>
      <c r="AQ224" s="417" t="s">
        <v>5511</v>
      </c>
      <c r="AR224" s="129" t="s">
        <v>3036</v>
      </c>
      <c r="AS224" s="129" t="s">
        <v>3037</v>
      </c>
      <c r="AT224" s="129" t="s">
        <v>3036</v>
      </c>
      <c r="AU224" s="129" t="s">
        <v>2649</v>
      </c>
      <c r="BT224" s="129" t="s">
        <v>3613</v>
      </c>
      <c r="BU224" s="129" t="s">
        <v>3614</v>
      </c>
    </row>
    <row r="225" spans="22:73">
      <c r="V225" s="415">
        <v>44727</v>
      </c>
      <c r="W225" s="418" t="s">
        <v>1562</v>
      </c>
      <c r="X225" s="419" t="s">
        <v>1562</v>
      </c>
      <c r="Y225" s="419">
        <v>6</v>
      </c>
      <c r="Z225" s="419">
        <v>73</v>
      </c>
      <c r="AP225" s="129"/>
      <c r="AQ225" s="417" t="s">
        <v>5523</v>
      </c>
      <c r="AR225" s="129" t="s">
        <v>3041</v>
      </c>
      <c r="AS225" s="129" t="s">
        <v>3042</v>
      </c>
      <c r="AT225" s="129" t="s">
        <v>3041</v>
      </c>
      <c r="AU225" s="129" t="s">
        <v>2649</v>
      </c>
      <c r="BT225" s="129" t="s">
        <v>3617</v>
      </c>
      <c r="BU225" s="129" t="s">
        <v>3618</v>
      </c>
    </row>
    <row r="226" spans="22:73">
      <c r="V226" s="415">
        <f t="shared" ref="V226:V237" si="17">V225</f>
        <v>44727</v>
      </c>
      <c r="W226" s="420" t="s">
        <v>1562</v>
      </c>
      <c r="X226" s="421" t="s">
        <v>1698</v>
      </c>
      <c r="Y226" s="421">
        <v>4</v>
      </c>
      <c r="Z226" s="421">
        <v>77</v>
      </c>
      <c r="AP226" s="129"/>
      <c r="AQ226" s="417" t="s">
        <v>5534</v>
      </c>
      <c r="AR226" s="129" t="s">
        <v>3046</v>
      </c>
      <c r="AS226" s="129" t="s">
        <v>3047</v>
      </c>
      <c r="AT226" s="129" t="s">
        <v>3046</v>
      </c>
      <c r="AU226" s="129" t="s">
        <v>2649</v>
      </c>
      <c r="BT226" s="129" t="s">
        <v>3621</v>
      </c>
      <c r="BU226" s="129" t="s">
        <v>3622</v>
      </c>
    </row>
    <row r="227" spans="22:73">
      <c r="V227" s="415">
        <f t="shared" si="17"/>
        <v>44727</v>
      </c>
      <c r="W227" s="418" t="s">
        <v>1705</v>
      </c>
      <c r="X227" s="419" t="s">
        <v>1705</v>
      </c>
      <c r="Y227" s="419">
        <v>6</v>
      </c>
      <c r="Z227" s="419">
        <v>51</v>
      </c>
      <c r="AP227" s="129"/>
      <c r="AQ227" s="417" t="s">
        <v>5545</v>
      </c>
      <c r="AR227" s="129" t="s">
        <v>3050</v>
      </c>
      <c r="AS227" s="129" t="s">
        <v>3051</v>
      </c>
      <c r="AT227" s="129" t="s">
        <v>3050</v>
      </c>
      <c r="AU227" s="129" t="s">
        <v>2649</v>
      </c>
      <c r="BT227" s="129" t="s">
        <v>3624</v>
      </c>
      <c r="BU227" s="129" t="s">
        <v>3625</v>
      </c>
    </row>
    <row r="228" spans="22:73">
      <c r="V228" s="415">
        <f t="shared" si="17"/>
        <v>44727</v>
      </c>
      <c r="W228" s="420" t="s">
        <v>1705</v>
      </c>
      <c r="X228" s="421" t="s">
        <v>1711</v>
      </c>
      <c r="Y228" s="421">
        <v>5</v>
      </c>
      <c r="Z228" s="421">
        <v>45</v>
      </c>
      <c r="AP228" s="129"/>
      <c r="AQ228" s="417" t="s">
        <v>5555</v>
      </c>
      <c r="AR228" s="129" t="s">
        <v>3053</v>
      </c>
      <c r="AS228" s="129" t="s">
        <v>3054</v>
      </c>
      <c r="AT228" s="129" t="s">
        <v>3053</v>
      </c>
      <c r="AU228" s="129" t="s">
        <v>2649</v>
      </c>
      <c r="BT228" s="129" t="s">
        <v>3628</v>
      </c>
      <c r="BU228" s="129" t="s">
        <v>3629</v>
      </c>
    </row>
    <row r="229" spans="22:73">
      <c r="V229" s="415">
        <f t="shared" si="17"/>
        <v>44727</v>
      </c>
      <c r="W229" s="418" t="s">
        <v>1714</v>
      </c>
      <c r="X229" s="419" t="s">
        <v>1714</v>
      </c>
      <c r="Y229" s="419">
        <v>7</v>
      </c>
      <c r="Z229" s="419">
        <v>68</v>
      </c>
      <c r="AP229" s="129"/>
      <c r="AQ229" s="417" t="s">
        <v>5564</v>
      </c>
      <c r="AR229" s="129" t="s">
        <v>3056</v>
      </c>
      <c r="AS229" s="129" t="s">
        <v>3057</v>
      </c>
      <c r="AT229" s="129" t="s">
        <v>3056</v>
      </c>
      <c r="AU229" s="129" t="s">
        <v>2649</v>
      </c>
      <c r="BT229" s="129" t="s">
        <v>3633</v>
      </c>
      <c r="BU229" s="129" t="s">
        <v>3634</v>
      </c>
    </row>
    <row r="230" spans="22:73">
      <c r="V230" s="415">
        <f t="shared" si="17"/>
        <v>44727</v>
      </c>
      <c r="W230" s="420" t="s">
        <v>1714</v>
      </c>
      <c r="X230" s="421" t="s">
        <v>1716</v>
      </c>
      <c r="Y230" s="421">
        <v>8</v>
      </c>
      <c r="Z230" s="421">
        <v>146</v>
      </c>
      <c r="AP230" s="129"/>
      <c r="AQ230" s="417" t="s">
        <v>5575</v>
      </c>
      <c r="AR230" s="129" t="s">
        <v>3059</v>
      </c>
      <c r="AS230" s="129" t="s">
        <v>3060</v>
      </c>
      <c r="AT230" s="129" t="s">
        <v>3059</v>
      </c>
      <c r="AU230" s="129" t="s">
        <v>2649</v>
      </c>
      <c r="BT230" s="129" t="s">
        <v>3637</v>
      </c>
      <c r="BU230" s="129" t="s">
        <v>3638</v>
      </c>
    </row>
    <row r="231" spans="22:73">
      <c r="V231" s="415">
        <f t="shared" si="17"/>
        <v>44727</v>
      </c>
      <c r="W231" s="418" t="s">
        <v>1718</v>
      </c>
      <c r="X231" s="419" t="s">
        <v>1718</v>
      </c>
      <c r="Y231" s="419">
        <v>10</v>
      </c>
      <c r="Z231" s="419">
        <v>64</v>
      </c>
      <c r="AP231" s="129"/>
      <c r="AQ231" s="417" t="s">
        <v>5587</v>
      </c>
      <c r="AR231" s="129" t="s">
        <v>3064</v>
      </c>
      <c r="AS231" s="129" t="s">
        <v>3065</v>
      </c>
      <c r="AT231" s="129" t="s">
        <v>3064</v>
      </c>
      <c r="AU231" s="129" t="s">
        <v>2649</v>
      </c>
      <c r="BT231" s="129" t="s">
        <v>3641</v>
      </c>
      <c r="BU231" s="129" t="s">
        <v>3642</v>
      </c>
    </row>
    <row r="232" spans="22:73">
      <c r="V232" s="415">
        <f t="shared" si="17"/>
        <v>44727</v>
      </c>
      <c r="W232" s="422" t="s">
        <v>1718</v>
      </c>
      <c r="X232" s="421" t="s">
        <v>1721</v>
      </c>
      <c r="Y232" s="421">
        <v>3</v>
      </c>
      <c r="Z232" s="421">
        <v>25</v>
      </c>
      <c r="AP232" s="129"/>
      <c r="AQ232" s="417" t="s">
        <v>5599</v>
      </c>
      <c r="AR232" s="129" t="s">
        <v>3069</v>
      </c>
      <c r="AS232" s="129" t="s">
        <v>3070</v>
      </c>
      <c r="AT232" s="129" t="s">
        <v>3069</v>
      </c>
      <c r="AU232" s="129" t="s">
        <v>2649</v>
      </c>
      <c r="BT232" s="129" t="s">
        <v>3645</v>
      </c>
      <c r="BU232" s="129" t="s">
        <v>3646</v>
      </c>
    </row>
    <row r="233" spans="22:73">
      <c r="V233" s="415">
        <f t="shared" si="17"/>
        <v>44727</v>
      </c>
      <c r="W233" s="420" t="s">
        <v>1718</v>
      </c>
      <c r="X233" s="419" t="s">
        <v>1723</v>
      </c>
      <c r="Y233" s="419">
        <v>2</v>
      </c>
      <c r="Z233" s="419">
        <v>13</v>
      </c>
      <c r="AP233" s="129"/>
      <c r="AQ233" s="417" t="s">
        <v>5610</v>
      </c>
      <c r="AR233" s="129" t="s">
        <v>3074</v>
      </c>
      <c r="AS233" s="129" t="s">
        <v>3075</v>
      </c>
      <c r="AT233" s="129" t="s">
        <v>3077</v>
      </c>
      <c r="AU233" s="129" t="s">
        <v>2649</v>
      </c>
      <c r="BT233" s="129" t="s">
        <v>3647</v>
      </c>
      <c r="BU233" s="129" t="s">
        <v>3648</v>
      </c>
    </row>
    <row r="234" spans="22:73">
      <c r="V234" s="415">
        <f t="shared" si="17"/>
        <v>44727</v>
      </c>
      <c r="W234" s="423" t="s">
        <v>1725</v>
      </c>
      <c r="X234" s="421" t="s">
        <v>1725</v>
      </c>
      <c r="Y234" s="421">
        <v>6</v>
      </c>
      <c r="Z234" s="421">
        <v>44</v>
      </c>
      <c r="AP234" s="129"/>
      <c r="AQ234" s="417" t="s">
        <v>5621</v>
      </c>
      <c r="AR234" s="129" t="s">
        <v>3080</v>
      </c>
      <c r="AS234" s="129" t="s">
        <v>3081</v>
      </c>
      <c r="AT234" s="129" t="s">
        <v>3083</v>
      </c>
      <c r="AU234" s="129" t="s">
        <v>2649</v>
      </c>
      <c r="BT234" s="129" t="s">
        <v>3651</v>
      </c>
      <c r="BU234" s="129" t="s">
        <v>3652</v>
      </c>
    </row>
    <row r="235" spans="22:73">
      <c r="V235" s="415">
        <f t="shared" si="17"/>
        <v>44727</v>
      </c>
      <c r="W235" s="420" t="s">
        <v>1725</v>
      </c>
      <c r="X235" s="419" t="s">
        <v>1728</v>
      </c>
      <c r="Y235" s="419">
        <v>3</v>
      </c>
      <c r="Z235" s="419">
        <v>31</v>
      </c>
      <c r="AP235" s="129"/>
      <c r="AQ235" s="417" t="s">
        <v>5632</v>
      </c>
      <c r="AR235" s="129" t="s">
        <v>3085</v>
      </c>
      <c r="AS235" s="129" t="s">
        <v>3086</v>
      </c>
      <c r="AT235" s="129" t="s">
        <v>3088</v>
      </c>
      <c r="AU235" s="129" t="s">
        <v>2649</v>
      </c>
      <c r="BT235" s="129" t="s">
        <v>3655</v>
      </c>
      <c r="BU235" s="129" t="s">
        <v>3656</v>
      </c>
    </row>
    <row r="236" spans="22:73">
      <c r="V236" s="415">
        <f t="shared" si="17"/>
        <v>44727</v>
      </c>
      <c r="W236" s="421" t="s">
        <v>1733</v>
      </c>
      <c r="X236" s="421" t="s">
        <v>1733</v>
      </c>
      <c r="Y236" s="421">
        <v>7</v>
      </c>
      <c r="Z236" s="421">
        <v>33</v>
      </c>
      <c r="AP236" s="129"/>
      <c r="AQ236" s="417" t="s">
        <v>5643</v>
      </c>
      <c r="AR236" s="129" t="s">
        <v>3091</v>
      </c>
      <c r="AS236" s="129" t="s">
        <v>3092</v>
      </c>
      <c r="AT236" s="129" t="s">
        <v>3094</v>
      </c>
      <c r="AU236" s="129" t="s">
        <v>2649</v>
      </c>
      <c r="BT236" s="129" t="s">
        <v>3659</v>
      </c>
      <c r="BU236" s="129" t="s">
        <v>3660</v>
      </c>
    </row>
    <row r="237" spans="22:73">
      <c r="V237" s="415">
        <f t="shared" si="17"/>
        <v>44727</v>
      </c>
      <c r="W237" s="425" t="s">
        <v>1566</v>
      </c>
      <c r="X237" s="425" t="s">
        <v>1566</v>
      </c>
      <c r="Y237" s="425">
        <v>2</v>
      </c>
      <c r="Z237" s="425">
        <v>4</v>
      </c>
      <c r="AP237" s="129"/>
      <c r="AQ237" s="417" t="s">
        <v>5655</v>
      </c>
      <c r="AR237" s="129" t="s">
        <v>3097</v>
      </c>
      <c r="AS237" s="129" t="s">
        <v>3098</v>
      </c>
      <c r="AT237" s="129" t="s">
        <v>3100</v>
      </c>
      <c r="AU237" s="129" t="s">
        <v>2649</v>
      </c>
      <c r="BT237" s="129" t="s">
        <v>3663</v>
      </c>
      <c r="BU237" s="129" t="s">
        <v>3664</v>
      </c>
    </row>
    <row r="238" spans="22:73">
      <c r="V238" s="415">
        <v>44733</v>
      </c>
      <c r="W238" s="418" t="s">
        <v>1562</v>
      </c>
      <c r="X238" s="419" t="s">
        <v>1562</v>
      </c>
      <c r="Y238" s="419">
        <v>6</v>
      </c>
      <c r="Z238" s="419">
        <v>73</v>
      </c>
      <c r="AP238" s="129" t="s">
        <v>13101</v>
      </c>
      <c r="AQ238" s="129"/>
      <c r="AR238" s="129"/>
      <c r="AS238" s="129"/>
      <c r="AT238" s="129"/>
      <c r="AU238" s="129"/>
      <c r="BT238" s="129" t="s">
        <v>3667</v>
      </c>
      <c r="BU238" s="129" t="s">
        <v>3668</v>
      </c>
    </row>
    <row r="239" spans="22:73">
      <c r="V239" s="415">
        <f t="shared" ref="V239:V250" si="18">V238</f>
        <v>44733</v>
      </c>
      <c r="W239" s="420" t="s">
        <v>1562</v>
      </c>
      <c r="X239" s="421" t="s">
        <v>1698</v>
      </c>
      <c r="Y239" s="421">
        <v>4</v>
      </c>
      <c r="Z239" s="421">
        <v>77</v>
      </c>
      <c r="AP239" s="129" t="s">
        <v>1562</v>
      </c>
      <c r="AQ239" s="417" t="s">
        <v>1712</v>
      </c>
      <c r="AR239" s="129" t="s">
        <v>4465</v>
      </c>
      <c r="AS239" s="129" t="s">
        <v>4466</v>
      </c>
      <c r="AT239" s="129" t="s">
        <v>4465</v>
      </c>
      <c r="AU239" s="129" t="s">
        <v>4463</v>
      </c>
      <c r="BT239" s="129" t="s">
        <v>3669</v>
      </c>
      <c r="BU239" s="129" t="s">
        <v>3670</v>
      </c>
    </row>
    <row r="240" spans="22:73">
      <c r="V240" s="415">
        <f t="shared" si="18"/>
        <v>44733</v>
      </c>
      <c r="W240" s="418" t="s">
        <v>1705</v>
      </c>
      <c r="X240" s="419" t="s">
        <v>1705</v>
      </c>
      <c r="Y240" s="419">
        <v>6</v>
      </c>
      <c r="Z240" s="419">
        <v>51</v>
      </c>
      <c r="AP240" s="129"/>
      <c r="AQ240" s="417" t="s">
        <v>1715</v>
      </c>
      <c r="AR240" s="129" t="s">
        <v>4467</v>
      </c>
      <c r="AS240" s="129" t="s">
        <v>4468</v>
      </c>
      <c r="AT240" s="129" t="s">
        <v>4467</v>
      </c>
      <c r="AU240" s="129" t="s">
        <v>4463</v>
      </c>
      <c r="BT240" s="129" t="s">
        <v>3675</v>
      </c>
      <c r="BU240" s="129" t="s">
        <v>3676</v>
      </c>
    </row>
    <row r="241" spans="22:73">
      <c r="V241" s="415">
        <f t="shared" si="18"/>
        <v>44733</v>
      </c>
      <c r="W241" s="420" t="s">
        <v>1705</v>
      </c>
      <c r="X241" s="421" t="s">
        <v>1711</v>
      </c>
      <c r="Y241" s="421">
        <v>5</v>
      </c>
      <c r="Z241" s="421">
        <v>45</v>
      </c>
      <c r="AP241" s="129"/>
      <c r="AQ241" s="417" t="s">
        <v>1756</v>
      </c>
      <c r="AR241" s="129" t="s">
        <v>1254</v>
      </c>
      <c r="AS241" s="129" t="s">
        <v>1253</v>
      </c>
      <c r="AT241" s="129" t="s">
        <v>1254</v>
      </c>
      <c r="AU241" s="129" t="s">
        <v>4463</v>
      </c>
      <c r="BT241" s="129" t="s">
        <v>3679</v>
      </c>
      <c r="BU241" s="129" t="s">
        <v>3680</v>
      </c>
    </row>
    <row r="242" spans="22:73">
      <c r="V242" s="415">
        <f t="shared" si="18"/>
        <v>44733</v>
      </c>
      <c r="W242" s="418" t="s">
        <v>1714</v>
      </c>
      <c r="X242" s="419" t="s">
        <v>1714</v>
      </c>
      <c r="Y242" s="419">
        <v>7</v>
      </c>
      <c r="Z242" s="419">
        <v>67</v>
      </c>
      <c r="AP242" s="129"/>
      <c r="AQ242" s="417" t="s">
        <v>1717</v>
      </c>
      <c r="AR242" s="129" t="s">
        <v>4124</v>
      </c>
      <c r="AS242" s="129" t="s">
        <v>4125</v>
      </c>
      <c r="AT242" s="129" t="s">
        <v>4124</v>
      </c>
      <c r="AU242" s="129" t="s">
        <v>4463</v>
      </c>
      <c r="BT242" s="129" t="s">
        <v>3683</v>
      </c>
      <c r="BU242" s="129" t="s">
        <v>3684</v>
      </c>
    </row>
    <row r="243" spans="22:73">
      <c r="V243" s="415">
        <f t="shared" si="18"/>
        <v>44733</v>
      </c>
      <c r="W243" s="420" t="s">
        <v>1714</v>
      </c>
      <c r="X243" s="421" t="s">
        <v>1716</v>
      </c>
      <c r="Y243" s="421">
        <v>8</v>
      </c>
      <c r="Z243" s="421">
        <v>150</v>
      </c>
      <c r="AP243" s="129"/>
      <c r="AQ243" s="417" t="s">
        <v>1719</v>
      </c>
      <c r="AR243" s="129" t="s">
        <v>4236</v>
      </c>
      <c r="AS243" s="129" t="s">
        <v>4236</v>
      </c>
      <c r="AT243" s="129" t="s">
        <v>4237</v>
      </c>
      <c r="AU243" s="129" t="s">
        <v>4463</v>
      </c>
      <c r="BT243" s="129" t="s">
        <v>3685</v>
      </c>
      <c r="BU243" s="129" t="s">
        <v>3686</v>
      </c>
    </row>
    <row r="244" spans="22:73">
      <c r="V244" s="415">
        <f t="shared" si="18"/>
        <v>44733</v>
      </c>
      <c r="W244" s="418" t="s">
        <v>1718</v>
      </c>
      <c r="X244" s="419" t="s">
        <v>1718</v>
      </c>
      <c r="Y244" s="419">
        <v>10</v>
      </c>
      <c r="Z244" s="419">
        <v>64</v>
      </c>
      <c r="AP244" s="129"/>
      <c r="AQ244" s="417" t="s">
        <v>1722</v>
      </c>
      <c r="AR244" s="129" t="s">
        <v>4475</v>
      </c>
      <c r="AS244" s="129" t="s">
        <v>4476</v>
      </c>
      <c r="AT244" s="129" t="s">
        <v>4477</v>
      </c>
      <c r="AU244" s="129" t="s">
        <v>4463</v>
      </c>
      <c r="BT244" s="129" t="s">
        <v>3689</v>
      </c>
      <c r="BU244" s="129" t="s">
        <v>3690</v>
      </c>
    </row>
    <row r="245" spans="22:73">
      <c r="V245" s="415">
        <f t="shared" si="18"/>
        <v>44733</v>
      </c>
      <c r="W245" s="422" t="s">
        <v>1718</v>
      </c>
      <c r="X245" s="421" t="s">
        <v>1721</v>
      </c>
      <c r="Y245" s="421">
        <v>3</v>
      </c>
      <c r="Z245" s="421">
        <v>25</v>
      </c>
      <c r="AP245" s="129"/>
      <c r="AQ245" s="417" t="s">
        <v>1724</v>
      </c>
      <c r="AR245" s="129" t="s">
        <v>4479</v>
      </c>
      <c r="AS245" s="129" t="s">
        <v>4480</v>
      </c>
      <c r="AT245" s="129" t="s">
        <v>4481</v>
      </c>
      <c r="AU245" s="129" t="s">
        <v>4463</v>
      </c>
      <c r="BT245" s="129" t="s">
        <v>3693</v>
      </c>
      <c r="BU245" s="129" t="s">
        <v>3694</v>
      </c>
    </row>
    <row r="246" spans="22:73">
      <c r="V246" s="415">
        <f t="shared" si="18"/>
        <v>44733</v>
      </c>
      <c r="W246" s="420" t="s">
        <v>1718</v>
      </c>
      <c r="X246" s="419" t="s">
        <v>1723</v>
      </c>
      <c r="Y246" s="419">
        <v>2</v>
      </c>
      <c r="Z246" s="419">
        <v>14</v>
      </c>
      <c r="AP246" s="129"/>
      <c r="AQ246" s="417" t="s">
        <v>1726</v>
      </c>
      <c r="AR246" s="129" t="s">
        <v>4483</v>
      </c>
      <c r="AS246" s="129" t="s">
        <v>4484</v>
      </c>
      <c r="AT246" s="129" t="s">
        <v>4483</v>
      </c>
      <c r="AU246" s="129" t="s">
        <v>4463</v>
      </c>
      <c r="BT246" s="129" t="s">
        <v>3698</v>
      </c>
      <c r="BU246" s="129" t="s">
        <v>3699</v>
      </c>
    </row>
    <row r="247" spans="22:73">
      <c r="V247" s="415">
        <f t="shared" si="18"/>
        <v>44733</v>
      </c>
      <c r="W247" s="423" t="s">
        <v>1725</v>
      </c>
      <c r="X247" s="421" t="s">
        <v>1725</v>
      </c>
      <c r="Y247" s="421">
        <v>6</v>
      </c>
      <c r="Z247" s="421">
        <v>44</v>
      </c>
      <c r="AP247" s="129"/>
      <c r="AQ247" s="417" t="s">
        <v>1785</v>
      </c>
      <c r="AR247" s="129" t="s">
        <v>4486</v>
      </c>
      <c r="AS247" s="129" t="s">
        <v>4487</v>
      </c>
      <c r="AT247" s="129" t="s">
        <v>4486</v>
      </c>
      <c r="AU247" s="129" t="s">
        <v>4463</v>
      </c>
      <c r="BT247" s="129" t="s">
        <v>3701</v>
      </c>
      <c r="BU247" s="129" t="s">
        <v>3702</v>
      </c>
    </row>
    <row r="248" spans="22:73">
      <c r="V248" s="415">
        <f t="shared" si="18"/>
        <v>44733</v>
      </c>
      <c r="W248" s="420" t="s">
        <v>1725</v>
      </c>
      <c r="X248" s="419" t="s">
        <v>1728</v>
      </c>
      <c r="Y248" s="419">
        <v>3</v>
      </c>
      <c r="Z248" s="419">
        <v>31</v>
      </c>
      <c r="AP248" s="129"/>
      <c r="AQ248" s="417" t="s">
        <v>1729</v>
      </c>
      <c r="AR248" s="129" t="s">
        <v>4489</v>
      </c>
      <c r="AS248" s="129" t="s">
        <v>4490</v>
      </c>
      <c r="AT248" s="129" t="s">
        <v>4489</v>
      </c>
      <c r="AU248" s="129" t="s">
        <v>4463</v>
      </c>
      <c r="BT248" s="129" t="s">
        <v>3710</v>
      </c>
      <c r="BU248" s="129" t="s">
        <v>3711</v>
      </c>
    </row>
    <row r="249" spans="22:73">
      <c r="V249" s="415">
        <f t="shared" si="18"/>
        <v>44733</v>
      </c>
      <c r="W249" s="421" t="s">
        <v>1733</v>
      </c>
      <c r="X249" s="421" t="s">
        <v>1733</v>
      </c>
      <c r="Y249" s="421">
        <v>7</v>
      </c>
      <c r="Z249" s="421">
        <v>33</v>
      </c>
      <c r="AP249" s="129"/>
      <c r="AQ249" s="417" t="s">
        <v>1731</v>
      </c>
      <c r="AR249" s="129" t="s">
        <v>4495</v>
      </c>
      <c r="AS249" s="129" t="s">
        <v>4496</v>
      </c>
      <c r="AT249" s="129" t="s">
        <v>4495</v>
      </c>
      <c r="AU249" s="129" t="s">
        <v>4463</v>
      </c>
      <c r="BT249" s="129" t="s">
        <v>3714</v>
      </c>
      <c r="BU249" s="129" t="s">
        <v>3715</v>
      </c>
    </row>
    <row r="250" spans="22:73">
      <c r="V250" s="415">
        <f t="shared" si="18"/>
        <v>44733</v>
      </c>
      <c r="W250" s="425" t="s">
        <v>1566</v>
      </c>
      <c r="X250" s="425" t="s">
        <v>1566</v>
      </c>
      <c r="Y250" s="425">
        <v>2</v>
      </c>
      <c r="Z250" s="425">
        <v>4</v>
      </c>
      <c r="AP250" s="129"/>
      <c r="AQ250" s="417" t="s">
        <v>5141</v>
      </c>
      <c r="AR250" s="129" t="s">
        <v>4497</v>
      </c>
      <c r="AS250" s="129" t="s">
        <v>4498</v>
      </c>
      <c r="AT250" s="129" t="s">
        <v>4497</v>
      </c>
      <c r="AU250" s="129" t="s">
        <v>4463</v>
      </c>
      <c r="BT250" s="129" t="s">
        <v>3722</v>
      </c>
      <c r="BU250" s="129" t="s">
        <v>3723</v>
      </c>
    </row>
    <row r="251" spans="22:73">
      <c r="V251" s="415">
        <v>44736</v>
      </c>
      <c r="W251" s="418" t="s">
        <v>1562</v>
      </c>
      <c r="X251" s="419" t="s">
        <v>1562</v>
      </c>
      <c r="Y251" s="419">
        <v>9</v>
      </c>
      <c r="Z251" s="419">
        <v>60</v>
      </c>
      <c r="AP251" s="129"/>
      <c r="AQ251" s="417" t="s">
        <v>5153</v>
      </c>
      <c r="AR251" s="129" t="s">
        <v>4499</v>
      </c>
      <c r="AS251" s="129" t="s">
        <v>4437</v>
      </c>
      <c r="AT251" s="129" t="s">
        <v>4499</v>
      </c>
      <c r="AU251" s="129" t="s">
        <v>4463</v>
      </c>
      <c r="BT251" s="129" t="s">
        <v>3726</v>
      </c>
      <c r="BU251" s="129" t="s">
        <v>3727</v>
      </c>
    </row>
    <row r="252" spans="22:73">
      <c r="V252" s="415">
        <f t="shared" ref="V252:V263" si="19">V251</f>
        <v>44736</v>
      </c>
      <c r="W252" s="420" t="s">
        <v>1562</v>
      </c>
      <c r="X252" s="421" t="s">
        <v>1698</v>
      </c>
      <c r="Y252" s="421">
        <v>6</v>
      </c>
      <c r="Z252" s="421">
        <v>63</v>
      </c>
      <c r="AP252" s="129"/>
      <c r="AQ252" s="417" t="s">
        <v>5165</v>
      </c>
      <c r="AR252" s="129" t="s">
        <v>4467</v>
      </c>
      <c r="AS252" s="129" t="s">
        <v>4468</v>
      </c>
      <c r="AT252" s="129" t="s">
        <v>4467</v>
      </c>
      <c r="AU252" s="129" t="s">
        <v>4463</v>
      </c>
      <c r="BT252" s="129" t="s">
        <v>3730</v>
      </c>
      <c r="BU252" s="129" t="s">
        <v>3731</v>
      </c>
    </row>
    <row r="253" spans="22:73">
      <c r="V253" s="415">
        <f t="shared" si="19"/>
        <v>44736</v>
      </c>
      <c r="W253" s="418" t="s">
        <v>1705</v>
      </c>
      <c r="X253" s="419" t="s">
        <v>1705</v>
      </c>
      <c r="Y253" s="419">
        <v>6</v>
      </c>
      <c r="Z253" s="419">
        <v>51</v>
      </c>
      <c r="AP253" s="129"/>
      <c r="AQ253" s="417" t="s">
        <v>5174</v>
      </c>
      <c r="AR253" s="129" t="s">
        <v>1254</v>
      </c>
      <c r="AS253" s="129" t="s">
        <v>1253</v>
      </c>
      <c r="AT253" s="129" t="s">
        <v>1254</v>
      </c>
      <c r="AU253" s="129" t="s">
        <v>4463</v>
      </c>
      <c r="BT253" s="129" t="s">
        <v>3733</v>
      </c>
      <c r="BU253" s="129" t="s">
        <v>3734</v>
      </c>
    </row>
    <row r="254" spans="22:73">
      <c r="V254" s="415">
        <f t="shared" si="19"/>
        <v>44736</v>
      </c>
      <c r="W254" s="420" t="s">
        <v>1705</v>
      </c>
      <c r="X254" s="421" t="s">
        <v>1711</v>
      </c>
      <c r="Y254" s="421">
        <v>5</v>
      </c>
      <c r="Z254" s="421">
        <v>45</v>
      </c>
      <c r="AP254" s="129"/>
      <c r="AQ254" s="417" t="s">
        <v>5176</v>
      </c>
      <c r="AR254" s="129" t="s">
        <v>4500</v>
      </c>
      <c r="AS254" s="129" t="s">
        <v>4501</v>
      </c>
      <c r="AT254" s="129" t="s">
        <v>4500</v>
      </c>
      <c r="AU254" s="129" t="s">
        <v>4463</v>
      </c>
      <c r="BT254" s="129" t="s">
        <v>3736</v>
      </c>
      <c r="BU254" s="129" t="s">
        <v>3737</v>
      </c>
    </row>
    <row r="255" spans="22:73">
      <c r="V255" s="415">
        <f t="shared" si="19"/>
        <v>44736</v>
      </c>
      <c r="W255" s="418" t="s">
        <v>1714</v>
      </c>
      <c r="X255" s="419" t="s">
        <v>1714</v>
      </c>
      <c r="Y255" s="419">
        <v>7</v>
      </c>
      <c r="Z255" s="419">
        <v>67</v>
      </c>
      <c r="AP255" s="129"/>
      <c r="AQ255" s="417" t="s">
        <v>5180</v>
      </c>
      <c r="AR255" s="129" t="s">
        <v>4124</v>
      </c>
      <c r="AS255" s="129" t="s">
        <v>4125</v>
      </c>
      <c r="AT255" s="129" t="s">
        <v>4505</v>
      </c>
      <c r="AU255" s="129" t="s">
        <v>4463</v>
      </c>
      <c r="BT255" s="129" t="s">
        <v>3739</v>
      </c>
      <c r="BU255" s="129" t="s">
        <v>3740</v>
      </c>
    </row>
    <row r="256" spans="22:73">
      <c r="V256" s="415">
        <f t="shared" si="19"/>
        <v>44736</v>
      </c>
      <c r="W256" s="420" t="s">
        <v>1714</v>
      </c>
      <c r="X256" s="421" t="s">
        <v>1716</v>
      </c>
      <c r="Y256" s="421">
        <v>8</v>
      </c>
      <c r="Z256" s="421">
        <v>150</v>
      </c>
      <c r="AP256" s="129"/>
      <c r="AQ256" s="417" t="s">
        <v>5184</v>
      </c>
      <c r="AR256" s="129" t="s">
        <v>4236</v>
      </c>
      <c r="AS256" s="129" t="s">
        <v>4236</v>
      </c>
      <c r="AT256" s="129" t="s">
        <v>4237</v>
      </c>
      <c r="AU256" s="129" t="s">
        <v>4463</v>
      </c>
      <c r="BT256" s="129" t="s">
        <v>3742</v>
      </c>
      <c r="BU256" s="129" t="s">
        <v>3313</v>
      </c>
    </row>
    <row r="257" spans="22:73">
      <c r="V257" s="415">
        <f t="shared" si="19"/>
        <v>44736</v>
      </c>
      <c r="W257" s="418" t="s">
        <v>1718</v>
      </c>
      <c r="X257" s="419" t="s">
        <v>1718</v>
      </c>
      <c r="Y257" s="419">
        <v>10</v>
      </c>
      <c r="Z257" s="419">
        <v>64</v>
      </c>
      <c r="AP257" s="129"/>
      <c r="AQ257" s="417" t="s">
        <v>5188</v>
      </c>
      <c r="AR257" s="129" t="s">
        <v>4506</v>
      </c>
      <c r="AS257" s="129" t="s">
        <v>4507</v>
      </c>
      <c r="AT257" s="129" t="s">
        <v>4506</v>
      </c>
      <c r="AU257" s="129" t="s">
        <v>4463</v>
      </c>
      <c r="BT257" s="129" t="s">
        <v>3745</v>
      </c>
      <c r="BU257" s="129" t="s">
        <v>3746</v>
      </c>
    </row>
    <row r="258" spans="22:73">
      <c r="V258" s="415">
        <f t="shared" si="19"/>
        <v>44736</v>
      </c>
      <c r="W258" s="422" t="s">
        <v>1718</v>
      </c>
      <c r="X258" s="421" t="s">
        <v>1721</v>
      </c>
      <c r="Y258" s="421">
        <v>3</v>
      </c>
      <c r="Z258" s="421">
        <v>25</v>
      </c>
      <c r="AP258" s="129"/>
      <c r="AQ258" s="417" t="s">
        <v>5192</v>
      </c>
      <c r="AR258" s="129" t="s">
        <v>4508</v>
      </c>
      <c r="AS258" s="129" t="s">
        <v>4509</v>
      </c>
      <c r="AT258" s="129" t="s">
        <v>4510</v>
      </c>
      <c r="AU258" s="129" t="s">
        <v>4463</v>
      </c>
      <c r="BT258" s="129" t="s">
        <v>3748</v>
      </c>
      <c r="BU258" s="129" t="s">
        <v>3749</v>
      </c>
    </row>
    <row r="259" spans="22:73">
      <c r="V259" s="415">
        <f t="shared" si="19"/>
        <v>44736</v>
      </c>
      <c r="W259" s="420" t="s">
        <v>1718</v>
      </c>
      <c r="X259" s="419" t="s">
        <v>1723</v>
      </c>
      <c r="Y259" s="419">
        <v>2</v>
      </c>
      <c r="Z259" s="419">
        <v>14</v>
      </c>
      <c r="AP259" s="129"/>
      <c r="AQ259" s="417" t="s">
        <v>5202</v>
      </c>
      <c r="AR259" s="129" t="s">
        <v>4511</v>
      </c>
      <c r="AS259" s="129" t="s">
        <v>4512</v>
      </c>
      <c r="AT259" s="129" t="s">
        <v>4511</v>
      </c>
      <c r="AU259" s="129" t="s">
        <v>4463</v>
      </c>
      <c r="BT259" s="129" t="s">
        <v>3751</v>
      </c>
      <c r="BU259" s="129" t="s">
        <v>3752</v>
      </c>
    </row>
    <row r="260" spans="22:73">
      <c r="V260" s="415">
        <f t="shared" si="19"/>
        <v>44736</v>
      </c>
      <c r="W260" s="423" t="s">
        <v>1725</v>
      </c>
      <c r="X260" s="421" t="s">
        <v>1725</v>
      </c>
      <c r="Y260" s="421">
        <v>6</v>
      </c>
      <c r="Z260" s="421">
        <v>44</v>
      </c>
      <c r="AP260" s="129"/>
      <c r="AQ260" s="417" t="s">
        <v>5213</v>
      </c>
      <c r="AR260" s="129" t="s">
        <v>4513</v>
      </c>
      <c r="AS260" s="129" t="s">
        <v>4514</v>
      </c>
      <c r="AT260" s="129" t="s">
        <v>4515</v>
      </c>
      <c r="AU260" s="129" t="s">
        <v>4463</v>
      </c>
      <c r="BT260" s="129" t="s">
        <v>3753</v>
      </c>
      <c r="BU260" s="129" t="s">
        <v>3754</v>
      </c>
    </row>
    <row r="261" spans="22:73">
      <c r="V261" s="415">
        <f t="shared" si="19"/>
        <v>44736</v>
      </c>
      <c r="W261" s="420" t="s">
        <v>1725</v>
      </c>
      <c r="X261" s="419" t="s">
        <v>1728</v>
      </c>
      <c r="Y261" s="419">
        <v>3</v>
      </c>
      <c r="Z261" s="419">
        <v>31</v>
      </c>
      <c r="AP261" s="129"/>
      <c r="AQ261" s="417" t="s">
        <v>5223</v>
      </c>
      <c r="AR261" s="129" t="s">
        <v>4516</v>
      </c>
      <c r="AS261" s="129" t="s">
        <v>4517</v>
      </c>
      <c r="AT261" s="129" t="s">
        <v>4515</v>
      </c>
      <c r="AU261" s="129" t="s">
        <v>4463</v>
      </c>
      <c r="BT261" s="129" t="s">
        <v>3755</v>
      </c>
      <c r="BU261" s="129" t="s">
        <v>3756</v>
      </c>
    </row>
    <row r="262" spans="22:73">
      <c r="V262" s="415">
        <f t="shared" si="19"/>
        <v>44736</v>
      </c>
      <c r="W262" s="421" t="s">
        <v>1733</v>
      </c>
      <c r="X262" s="421" t="s">
        <v>1733</v>
      </c>
      <c r="Y262" s="421">
        <v>7</v>
      </c>
      <c r="Z262" s="421">
        <v>33</v>
      </c>
      <c r="AP262" s="129"/>
      <c r="AQ262" s="417" t="s">
        <v>5229</v>
      </c>
      <c r="AR262" s="129" t="s">
        <v>1254</v>
      </c>
      <c r="AS262" s="129" t="s">
        <v>1253</v>
      </c>
      <c r="AT262" s="129" t="s">
        <v>1254</v>
      </c>
      <c r="AU262" s="129" t="s">
        <v>4463</v>
      </c>
      <c r="BT262" s="129" t="s">
        <v>3757</v>
      </c>
      <c r="BU262" s="129" t="s">
        <v>3758</v>
      </c>
    </row>
    <row r="263" spans="22:73">
      <c r="V263" s="415">
        <f t="shared" si="19"/>
        <v>44736</v>
      </c>
      <c r="W263" s="425" t="s">
        <v>1566</v>
      </c>
      <c r="X263" s="425" t="s">
        <v>1566</v>
      </c>
      <c r="Y263" s="425">
        <v>2</v>
      </c>
      <c r="Z263" s="425">
        <v>4</v>
      </c>
      <c r="AP263" s="129"/>
      <c r="AQ263" s="417" t="s">
        <v>5235</v>
      </c>
      <c r="AR263" s="129" t="s">
        <v>4307</v>
      </c>
      <c r="AS263" s="129" t="s">
        <v>4277</v>
      </c>
      <c r="AT263" s="129" t="s">
        <v>4139</v>
      </c>
      <c r="AU263" s="129" t="s">
        <v>4463</v>
      </c>
      <c r="BT263" s="129" t="s">
        <v>3760</v>
      </c>
      <c r="BU263" s="129" t="s">
        <v>3761</v>
      </c>
    </row>
    <row r="264" spans="22:73">
      <c r="V264" s="415">
        <v>44740</v>
      </c>
      <c r="W264" s="418" t="s">
        <v>1562</v>
      </c>
      <c r="X264" s="419" t="s">
        <v>1562</v>
      </c>
      <c r="Y264" s="419">
        <v>9</v>
      </c>
      <c r="Z264" s="419">
        <v>69</v>
      </c>
      <c r="AP264" s="129"/>
      <c r="AQ264" s="417" t="s">
        <v>5241</v>
      </c>
      <c r="AR264" s="129" t="s">
        <v>4522</v>
      </c>
      <c r="AS264" s="129" t="s">
        <v>4523</v>
      </c>
      <c r="AT264" s="129" t="s">
        <v>4525</v>
      </c>
      <c r="AU264" s="129" t="s">
        <v>4463</v>
      </c>
      <c r="BT264" s="129" t="s">
        <v>3763</v>
      </c>
      <c r="BU264" s="129" t="s">
        <v>3764</v>
      </c>
    </row>
    <row r="265" spans="22:73">
      <c r="V265" s="415">
        <f t="shared" ref="V265:V276" si="20">V264</f>
        <v>44740</v>
      </c>
      <c r="W265" s="420" t="s">
        <v>1562</v>
      </c>
      <c r="X265" s="421" t="s">
        <v>1698</v>
      </c>
      <c r="Y265" s="421">
        <v>9</v>
      </c>
      <c r="Z265" s="421">
        <v>78</v>
      </c>
      <c r="AP265" s="129"/>
      <c r="AQ265" s="417" t="s">
        <v>5251</v>
      </c>
      <c r="AR265" s="129" t="s">
        <v>4236</v>
      </c>
      <c r="AS265" s="129" t="s">
        <v>4236</v>
      </c>
      <c r="AT265" s="129" t="s">
        <v>4238</v>
      </c>
      <c r="AU265" s="129" t="s">
        <v>4463</v>
      </c>
      <c r="BT265" s="129" t="s">
        <v>3767</v>
      </c>
      <c r="BU265" s="129" t="s">
        <v>3768</v>
      </c>
    </row>
    <row r="266" spans="22:73">
      <c r="V266" s="415">
        <f t="shared" si="20"/>
        <v>44740</v>
      </c>
      <c r="W266" s="418" t="s">
        <v>1705</v>
      </c>
      <c r="X266" s="419" t="s">
        <v>1705</v>
      </c>
      <c r="Y266" s="419">
        <v>6</v>
      </c>
      <c r="Z266" s="419">
        <v>51</v>
      </c>
      <c r="AP266" s="129"/>
      <c r="AQ266" s="417" t="s">
        <v>5261</v>
      </c>
      <c r="AR266" s="129" t="s">
        <v>4252</v>
      </c>
      <c r="AS266" s="129" t="s">
        <v>4253</v>
      </c>
      <c r="AT266" s="129" t="s">
        <v>4252</v>
      </c>
      <c r="AU266" s="129" t="s">
        <v>4463</v>
      </c>
      <c r="BT266" s="129" t="s">
        <v>3770</v>
      </c>
      <c r="BU266" s="129" t="s">
        <v>3771</v>
      </c>
    </row>
    <row r="267" spans="22:73">
      <c r="V267" s="415">
        <f t="shared" si="20"/>
        <v>44740</v>
      </c>
      <c r="W267" s="420" t="s">
        <v>1705</v>
      </c>
      <c r="X267" s="421" t="s">
        <v>1711</v>
      </c>
      <c r="Y267" s="421">
        <v>5</v>
      </c>
      <c r="Z267" s="421">
        <v>45</v>
      </c>
      <c r="AP267" s="129"/>
      <c r="AQ267" s="417" t="s">
        <v>5271</v>
      </c>
      <c r="AR267" s="129" t="s">
        <v>4528</v>
      </c>
      <c r="AS267" s="129" t="s">
        <v>4529</v>
      </c>
      <c r="AT267" s="129" t="s">
        <v>4531</v>
      </c>
      <c r="AU267" s="129" t="s">
        <v>4463</v>
      </c>
      <c r="BT267" s="129" t="s">
        <v>3773</v>
      </c>
      <c r="BU267" s="129" t="s">
        <v>3774</v>
      </c>
    </row>
    <row r="268" spans="22:73">
      <c r="V268" s="415">
        <f t="shared" si="20"/>
        <v>44740</v>
      </c>
      <c r="W268" s="418" t="s">
        <v>1714</v>
      </c>
      <c r="X268" s="419" t="s">
        <v>1714</v>
      </c>
      <c r="Y268" s="419">
        <v>7</v>
      </c>
      <c r="Z268" s="419">
        <v>67</v>
      </c>
      <c r="AP268" s="129"/>
      <c r="AQ268" s="417" t="s">
        <v>5281</v>
      </c>
      <c r="AR268" s="129" t="s">
        <v>4532</v>
      </c>
      <c r="AS268" s="129" t="s">
        <v>4533</v>
      </c>
      <c r="AT268" s="129" t="s">
        <v>4532</v>
      </c>
      <c r="AU268" s="129" t="s">
        <v>4463</v>
      </c>
      <c r="BT268" s="129" t="s">
        <v>3776</v>
      </c>
      <c r="BU268" s="129" t="s">
        <v>3777</v>
      </c>
    </row>
    <row r="269" spans="22:73">
      <c r="V269" s="415">
        <f t="shared" si="20"/>
        <v>44740</v>
      </c>
      <c r="W269" s="420" t="s">
        <v>1714</v>
      </c>
      <c r="X269" s="421" t="s">
        <v>1716</v>
      </c>
      <c r="Y269" s="421">
        <v>8</v>
      </c>
      <c r="Z269" s="421">
        <v>150</v>
      </c>
      <c r="AP269" s="129"/>
      <c r="AQ269" s="417" t="s">
        <v>5292</v>
      </c>
      <c r="AR269" s="129" t="s">
        <v>4535</v>
      </c>
      <c r="AS269" s="129" t="s">
        <v>4536</v>
      </c>
      <c r="AT269" s="129" t="s">
        <v>4538</v>
      </c>
      <c r="AU269" s="129" t="s">
        <v>4463</v>
      </c>
      <c r="BT269" s="129" t="s">
        <v>3779</v>
      </c>
      <c r="BU269" s="129" t="s">
        <v>3780</v>
      </c>
    </row>
    <row r="270" spans="22:73">
      <c r="V270" s="415">
        <f t="shared" si="20"/>
        <v>44740</v>
      </c>
      <c r="W270" s="418" t="s">
        <v>1718</v>
      </c>
      <c r="X270" s="419" t="s">
        <v>1718</v>
      </c>
      <c r="Y270" s="419">
        <v>10</v>
      </c>
      <c r="Z270" s="419">
        <v>65</v>
      </c>
      <c r="AP270" s="129"/>
      <c r="AQ270" s="417" t="s">
        <v>5303</v>
      </c>
      <c r="AR270" s="129" t="s">
        <v>4539</v>
      </c>
      <c r="AS270" s="129" t="s">
        <v>4540</v>
      </c>
      <c r="AT270" s="129" t="s">
        <v>4539</v>
      </c>
      <c r="AU270" s="129" t="s">
        <v>4463</v>
      </c>
      <c r="BT270" s="129" t="s">
        <v>3783</v>
      </c>
      <c r="BU270" s="129" t="s">
        <v>3784</v>
      </c>
    </row>
    <row r="271" spans="22:73">
      <c r="V271" s="415">
        <f t="shared" si="20"/>
        <v>44740</v>
      </c>
      <c r="W271" s="422" t="s">
        <v>1718</v>
      </c>
      <c r="X271" s="421" t="s">
        <v>1721</v>
      </c>
      <c r="Y271" s="421">
        <v>3</v>
      </c>
      <c r="Z271" s="421">
        <v>25</v>
      </c>
      <c r="AP271" s="129"/>
      <c r="AQ271" s="417" t="s">
        <v>5312</v>
      </c>
      <c r="AR271" s="129" t="s">
        <v>4543</v>
      </c>
      <c r="AS271" s="129" t="s">
        <v>4544</v>
      </c>
      <c r="AT271" s="129" t="s">
        <v>4546</v>
      </c>
      <c r="AU271" s="129" t="s">
        <v>4463</v>
      </c>
      <c r="BT271" s="129" t="s">
        <v>3787</v>
      </c>
      <c r="BU271" s="129" t="s">
        <v>3788</v>
      </c>
    </row>
    <row r="272" spans="22:73">
      <c r="V272" s="415">
        <f t="shared" si="20"/>
        <v>44740</v>
      </c>
      <c r="W272" s="420" t="s">
        <v>1718</v>
      </c>
      <c r="X272" s="419" t="s">
        <v>1723</v>
      </c>
      <c r="Y272" s="419">
        <v>2</v>
      </c>
      <c r="Z272" s="419">
        <v>14</v>
      </c>
      <c r="AP272" s="129"/>
      <c r="AQ272" s="417" t="s">
        <v>5322</v>
      </c>
      <c r="AR272" s="129" t="s">
        <v>4549</v>
      </c>
      <c r="AS272" s="129" t="s">
        <v>4550</v>
      </c>
      <c r="AT272" s="129" t="s">
        <v>4549</v>
      </c>
      <c r="AU272" s="129" t="s">
        <v>4463</v>
      </c>
      <c r="BT272" s="129" t="s">
        <v>3790</v>
      </c>
      <c r="BU272" s="129" t="s">
        <v>3791</v>
      </c>
    </row>
    <row r="273" spans="22:73">
      <c r="V273" s="415">
        <f t="shared" si="20"/>
        <v>44740</v>
      </c>
      <c r="W273" s="423" t="s">
        <v>1725</v>
      </c>
      <c r="X273" s="421" t="s">
        <v>1725</v>
      </c>
      <c r="Y273" s="421">
        <v>6</v>
      </c>
      <c r="Z273" s="421">
        <v>44</v>
      </c>
      <c r="AP273" s="129"/>
      <c r="AQ273" s="417" t="s">
        <v>5333</v>
      </c>
      <c r="AR273" s="129" t="s">
        <v>4553</v>
      </c>
      <c r="AS273" s="129" t="s">
        <v>4554</v>
      </c>
      <c r="AT273" s="129" t="s">
        <v>4553</v>
      </c>
      <c r="AU273" s="129" t="s">
        <v>4463</v>
      </c>
      <c r="BT273" s="129" t="s">
        <v>3794</v>
      </c>
      <c r="BU273" s="129" t="s">
        <v>3795</v>
      </c>
    </row>
    <row r="274" spans="22:73">
      <c r="V274" s="415">
        <f t="shared" si="20"/>
        <v>44740</v>
      </c>
      <c r="W274" s="420" t="s">
        <v>1725</v>
      </c>
      <c r="X274" s="419" t="s">
        <v>1728</v>
      </c>
      <c r="Y274" s="419">
        <v>3</v>
      </c>
      <c r="Z274" s="419">
        <v>31</v>
      </c>
      <c r="AP274" s="129"/>
      <c r="AQ274" s="417" t="s">
        <v>5344</v>
      </c>
      <c r="AR274" s="129" t="s">
        <v>4556</v>
      </c>
      <c r="AS274" s="129" t="s">
        <v>4557</v>
      </c>
      <c r="AT274" s="129" t="s">
        <v>4556</v>
      </c>
      <c r="AU274" s="129" t="s">
        <v>4463</v>
      </c>
      <c r="BT274" s="129" t="s">
        <v>3798</v>
      </c>
      <c r="BU274" s="129" t="s">
        <v>3799</v>
      </c>
    </row>
    <row r="275" spans="22:73">
      <c r="V275" s="415">
        <f t="shared" si="20"/>
        <v>44740</v>
      </c>
      <c r="W275" s="421" t="s">
        <v>1733</v>
      </c>
      <c r="X275" s="421" t="s">
        <v>1733</v>
      </c>
      <c r="Y275" s="421">
        <v>7</v>
      </c>
      <c r="Z275" s="421">
        <v>33</v>
      </c>
      <c r="AP275" s="129"/>
      <c r="AQ275" s="417" t="s">
        <v>5355</v>
      </c>
      <c r="AR275" s="129" t="s">
        <v>4559</v>
      </c>
      <c r="AS275" s="129" t="s">
        <v>4560</v>
      </c>
      <c r="AT275" s="129" t="s">
        <v>4559</v>
      </c>
      <c r="AU275" s="129" t="s">
        <v>4463</v>
      </c>
      <c r="BT275" s="129" t="s">
        <v>3802</v>
      </c>
      <c r="BU275" s="129" t="s">
        <v>3803</v>
      </c>
    </row>
    <row r="276" spans="22:73">
      <c r="V276" s="415">
        <f t="shared" si="20"/>
        <v>44740</v>
      </c>
      <c r="W276" s="425" t="s">
        <v>1566</v>
      </c>
      <c r="X276" s="425" t="s">
        <v>1566</v>
      </c>
      <c r="Y276" s="425">
        <v>2</v>
      </c>
      <c r="Z276" s="425">
        <v>4</v>
      </c>
      <c r="AP276" s="129"/>
      <c r="AQ276" s="417" t="s">
        <v>5365</v>
      </c>
      <c r="AR276" s="129" t="s">
        <v>4561</v>
      </c>
      <c r="AS276" s="129" t="s">
        <v>4562</v>
      </c>
      <c r="AT276" s="129" t="s">
        <v>4561</v>
      </c>
      <c r="AU276" s="129" t="s">
        <v>4463</v>
      </c>
      <c r="BT276" s="129" t="s">
        <v>3806</v>
      </c>
      <c r="BU276" s="129" t="s">
        <v>3807</v>
      </c>
    </row>
    <row r="277" spans="22:73">
      <c r="V277" s="415">
        <v>44742</v>
      </c>
      <c r="W277" s="418" t="s">
        <v>1562</v>
      </c>
      <c r="X277" s="419" t="s">
        <v>1562</v>
      </c>
      <c r="Y277" s="419">
        <v>9</v>
      </c>
      <c r="Z277" s="419">
        <v>69</v>
      </c>
      <c r="AP277" s="129"/>
      <c r="AQ277" s="417" t="s">
        <v>5376</v>
      </c>
      <c r="AR277" s="129" t="s">
        <v>4511</v>
      </c>
      <c r="AS277" s="129" t="s">
        <v>4512</v>
      </c>
      <c r="AT277" s="129" t="s">
        <v>4511</v>
      </c>
      <c r="AU277" s="129" t="s">
        <v>4463</v>
      </c>
      <c r="BT277" s="129" t="s">
        <v>3810</v>
      </c>
      <c r="BU277" s="129" t="s">
        <v>3811</v>
      </c>
    </row>
    <row r="278" spans="22:73">
      <c r="V278" s="415">
        <f t="shared" ref="V278:V289" si="21">V277</f>
        <v>44742</v>
      </c>
      <c r="W278" s="420" t="s">
        <v>1562</v>
      </c>
      <c r="X278" s="421" t="s">
        <v>1698</v>
      </c>
      <c r="Y278" s="421">
        <v>9</v>
      </c>
      <c r="Z278" s="421">
        <v>78</v>
      </c>
      <c r="AP278" s="129"/>
      <c r="AQ278" s="417" t="s">
        <v>5385</v>
      </c>
      <c r="AR278" s="129" t="s">
        <v>4508</v>
      </c>
      <c r="AS278" s="129" t="s">
        <v>4509</v>
      </c>
      <c r="AT278" s="129" t="s">
        <v>4510</v>
      </c>
      <c r="AU278" s="129" t="s">
        <v>4463</v>
      </c>
      <c r="BT278" s="129" t="s">
        <v>3812</v>
      </c>
      <c r="BU278" s="129" t="s">
        <v>3813</v>
      </c>
    </row>
    <row r="279" spans="22:73">
      <c r="V279" s="415">
        <f t="shared" si="21"/>
        <v>44742</v>
      </c>
      <c r="W279" s="418" t="s">
        <v>1705</v>
      </c>
      <c r="X279" s="419" t="s">
        <v>1705</v>
      </c>
      <c r="Y279" s="419">
        <v>6</v>
      </c>
      <c r="Z279" s="419">
        <v>51</v>
      </c>
      <c r="AP279" s="129"/>
      <c r="AQ279" s="417" t="s">
        <v>5396</v>
      </c>
      <c r="AR279" s="129" t="s">
        <v>4565</v>
      </c>
      <c r="AS279" s="129" t="s">
        <v>4566</v>
      </c>
      <c r="AT279" s="129" t="s">
        <v>4565</v>
      </c>
      <c r="AU279" s="129" t="s">
        <v>4463</v>
      </c>
      <c r="BT279" s="129" t="s">
        <v>3815</v>
      </c>
      <c r="BU279" s="129" t="s">
        <v>3816</v>
      </c>
    </row>
    <row r="280" spans="22:73">
      <c r="V280" s="415">
        <f t="shared" si="21"/>
        <v>44742</v>
      </c>
      <c r="W280" s="420" t="s">
        <v>1705</v>
      </c>
      <c r="X280" s="421" t="s">
        <v>1711</v>
      </c>
      <c r="Y280" s="421">
        <v>5</v>
      </c>
      <c r="Z280" s="421">
        <v>45</v>
      </c>
      <c r="AP280" s="129"/>
      <c r="AQ280" s="417" t="s">
        <v>5406</v>
      </c>
      <c r="AR280" s="129" t="s">
        <v>4124</v>
      </c>
      <c r="AS280" s="129" t="s">
        <v>4125</v>
      </c>
      <c r="AT280" s="129" t="s">
        <v>4124</v>
      </c>
      <c r="AU280" s="129" t="s">
        <v>4463</v>
      </c>
      <c r="BT280" s="129" t="s">
        <v>3818</v>
      </c>
      <c r="BU280" s="129" t="s">
        <v>3819</v>
      </c>
    </row>
    <row r="281" spans="22:73">
      <c r="V281" s="415">
        <f t="shared" si="21"/>
        <v>44742</v>
      </c>
      <c r="W281" s="418" t="s">
        <v>1714</v>
      </c>
      <c r="X281" s="419" t="s">
        <v>1714</v>
      </c>
      <c r="Y281" s="419">
        <v>7</v>
      </c>
      <c r="Z281" s="419">
        <v>67</v>
      </c>
      <c r="AP281" s="129"/>
      <c r="AQ281" s="417" t="s">
        <v>5416</v>
      </c>
      <c r="AR281" s="129" t="s">
        <v>4467</v>
      </c>
      <c r="AS281" s="129" t="s">
        <v>4468</v>
      </c>
      <c r="AT281" s="129" t="s">
        <v>4569</v>
      </c>
      <c r="AU281" s="129" t="s">
        <v>4463</v>
      </c>
      <c r="BT281" s="129" t="s">
        <v>3821</v>
      </c>
      <c r="BU281" s="129" t="s">
        <v>3822</v>
      </c>
    </row>
    <row r="282" spans="22:73">
      <c r="V282" s="415">
        <f t="shared" si="21"/>
        <v>44742</v>
      </c>
      <c r="W282" s="420" t="s">
        <v>1714</v>
      </c>
      <c r="X282" s="421" t="s">
        <v>1716</v>
      </c>
      <c r="Y282" s="421">
        <v>8</v>
      </c>
      <c r="Z282" s="421">
        <v>150</v>
      </c>
      <c r="AP282" s="129"/>
      <c r="AQ282" s="417" t="s">
        <v>5438</v>
      </c>
      <c r="AR282" s="129" t="s">
        <v>4467</v>
      </c>
      <c r="AS282" s="129" t="s">
        <v>4468</v>
      </c>
      <c r="AT282" s="129" t="s">
        <v>4574</v>
      </c>
      <c r="AU282" s="129" t="s">
        <v>4463</v>
      </c>
      <c r="BT282" s="129" t="s">
        <v>3823</v>
      </c>
      <c r="BU282" s="129" t="s">
        <v>3824</v>
      </c>
    </row>
    <row r="283" spans="22:73">
      <c r="V283" s="415">
        <f t="shared" si="21"/>
        <v>44742</v>
      </c>
      <c r="W283" s="418" t="s">
        <v>1718</v>
      </c>
      <c r="X283" s="419" t="s">
        <v>1718</v>
      </c>
      <c r="Y283" s="419">
        <v>10</v>
      </c>
      <c r="Z283" s="419">
        <v>65</v>
      </c>
      <c r="AP283" s="129"/>
      <c r="AQ283" s="417" t="s">
        <v>5449</v>
      </c>
      <c r="AR283" s="129" t="s">
        <v>4124</v>
      </c>
      <c r="AS283" s="129" t="s">
        <v>4125</v>
      </c>
      <c r="AT283" s="129" t="s">
        <v>4124</v>
      </c>
      <c r="AU283" s="129" t="s">
        <v>4463</v>
      </c>
      <c r="BT283" s="129" t="s">
        <v>3827</v>
      </c>
      <c r="BU283" s="129" t="s">
        <v>3828</v>
      </c>
    </row>
    <row r="284" spans="22:73">
      <c r="V284" s="415">
        <f t="shared" si="21"/>
        <v>44742</v>
      </c>
      <c r="W284" s="422" t="s">
        <v>1718</v>
      </c>
      <c r="X284" s="421" t="s">
        <v>1721</v>
      </c>
      <c r="Y284" s="421">
        <v>3</v>
      </c>
      <c r="Z284" s="421">
        <v>25</v>
      </c>
      <c r="AP284" s="129"/>
      <c r="AQ284" s="417" t="s">
        <v>5460</v>
      </c>
      <c r="AR284" s="129" t="s">
        <v>4532</v>
      </c>
      <c r="AS284" s="129" t="s">
        <v>4533</v>
      </c>
      <c r="AT284" s="129" t="s">
        <v>4532</v>
      </c>
      <c r="AU284" s="129" t="s">
        <v>4463</v>
      </c>
      <c r="BT284" s="129" t="s">
        <v>3829</v>
      </c>
      <c r="BU284" s="129" t="s">
        <v>3830</v>
      </c>
    </row>
    <row r="285" spans="22:73">
      <c r="V285" s="415">
        <f t="shared" si="21"/>
        <v>44742</v>
      </c>
      <c r="W285" s="420" t="s">
        <v>1718</v>
      </c>
      <c r="X285" s="419" t="s">
        <v>1723</v>
      </c>
      <c r="Y285" s="419">
        <v>2</v>
      </c>
      <c r="Z285" s="419">
        <v>14</v>
      </c>
      <c r="AP285" s="129"/>
      <c r="AQ285" s="417" t="s">
        <v>5469</v>
      </c>
      <c r="AR285" s="129" t="s">
        <v>4535</v>
      </c>
      <c r="AS285" s="129" t="s">
        <v>4536</v>
      </c>
      <c r="AT285" s="129" t="s">
        <v>4538</v>
      </c>
      <c r="AU285" s="129" t="s">
        <v>4463</v>
      </c>
      <c r="BT285" s="129" t="s">
        <v>3838</v>
      </c>
      <c r="BU285" s="129" t="s">
        <v>3839</v>
      </c>
    </row>
    <row r="286" spans="22:73">
      <c r="V286" s="415">
        <f t="shared" si="21"/>
        <v>44742</v>
      </c>
      <c r="W286" s="423" t="s">
        <v>1725</v>
      </c>
      <c r="X286" s="421" t="s">
        <v>1725</v>
      </c>
      <c r="Y286" s="421">
        <v>6</v>
      </c>
      <c r="Z286" s="421">
        <v>44</v>
      </c>
      <c r="AP286" s="129"/>
      <c r="AQ286" s="417" t="s">
        <v>5479</v>
      </c>
      <c r="AR286" s="129" t="s">
        <v>4543</v>
      </c>
      <c r="AS286" s="129" t="s">
        <v>4544</v>
      </c>
      <c r="AT286" s="129" t="s">
        <v>4546</v>
      </c>
      <c r="AU286" s="129" t="s">
        <v>4463</v>
      </c>
      <c r="BT286" s="129" t="s">
        <v>3841</v>
      </c>
      <c r="BU286" s="129" t="s">
        <v>3842</v>
      </c>
    </row>
    <row r="287" spans="22:73">
      <c r="V287" s="415">
        <f t="shared" si="21"/>
        <v>44742</v>
      </c>
      <c r="W287" s="420" t="s">
        <v>1725</v>
      </c>
      <c r="X287" s="419" t="s">
        <v>1728</v>
      </c>
      <c r="Y287" s="419">
        <v>3</v>
      </c>
      <c r="Z287" s="419">
        <v>31</v>
      </c>
      <c r="AP287" s="129"/>
      <c r="AQ287" s="417" t="s">
        <v>5489</v>
      </c>
      <c r="AR287" s="129" t="s">
        <v>4549</v>
      </c>
      <c r="AS287" s="129" t="s">
        <v>4550</v>
      </c>
      <c r="AT287" s="129" t="s">
        <v>4549</v>
      </c>
      <c r="AU287" s="129" t="s">
        <v>4463</v>
      </c>
      <c r="BT287" s="129" t="s">
        <v>3843</v>
      </c>
      <c r="BU287" s="129" t="s">
        <v>3844</v>
      </c>
    </row>
    <row r="288" spans="22:73">
      <c r="V288" s="415">
        <f t="shared" si="21"/>
        <v>44742</v>
      </c>
      <c r="W288" s="421" t="s">
        <v>1733</v>
      </c>
      <c r="X288" s="421" t="s">
        <v>1733</v>
      </c>
      <c r="Y288" s="421">
        <v>7</v>
      </c>
      <c r="Z288" s="421">
        <v>33</v>
      </c>
      <c r="AP288" s="129"/>
      <c r="AQ288" s="417" t="s">
        <v>5499</v>
      </c>
      <c r="AR288" s="129" t="s">
        <v>4577</v>
      </c>
      <c r="AS288" s="129" t="s">
        <v>4578</v>
      </c>
      <c r="AT288" s="129" t="s">
        <v>4580</v>
      </c>
      <c r="AU288" s="129" t="s">
        <v>4463</v>
      </c>
      <c r="BT288" s="129"/>
      <c r="BU288" s="129" t="s">
        <v>4835</v>
      </c>
    </row>
    <row r="289" spans="22:73">
      <c r="V289" s="415">
        <f t="shared" si="21"/>
        <v>44742</v>
      </c>
      <c r="W289" s="425" t="s">
        <v>1566</v>
      </c>
      <c r="X289" s="425" t="s">
        <v>1566</v>
      </c>
      <c r="Y289" s="425">
        <v>2</v>
      </c>
      <c r="Z289" s="425">
        <v>4</v>
      </c>
      <c r="AP289" s="129"/>
      <c r="AQ289" s="417" t="s">
        <v>5511</v>
      </c>
      <c r="AR289" s="129" t="s">
        <v>4582</v>
      </c>
      <c r="AS289" s="129" t="s">
        <v>4583</v>
      </c>
      <c r="AT289" s="129" t="s">
        <v>4585</v>
      </c>
      <c r="AU289" s="129" t="s">
        <v>4463</v>
      </c>
      <c r="BT289" s="129" t="s">
        <v>3850</v>
      </c>
      <c r="BU289" s="129" t="s">
        <v>3851</v>
      </c>
    </row>
    <row r="290" spans="22:73">
      <c r="V290" s="415">
        <v>44750</v>
      </c>
      <c r="W290" t="s">
        <v>1562</v>
      </c>
      <c r="X290" t="s">
        <v>1562</v>
      </c>
      <c r="Y290">
        <v>9</v>
      </c>
      <c r="Z290">
        <v>69</v>
      </c>
      <c r="AP290" s="129"/>
      <c r="AQ290" s="417" t="s">
        <v>5523</v>
      </c>
      <c r="AR290" s="129" t="s">
        <v>4586</v>
      </c>
      <c r="AS290" s="129" t="s">
        <v>4587</v>
      </c>
      <c r="AT290" s="129" t="s">
        <v>4589</v>
      </c>
      <c r="AU290" s="129" t="s">
        <v>4463</v>
      </c>
      <c r="BT290" s="129" t="s">
        <v>3855</v>
      </c>
      <c r="BU290" s="129" t="s">
        <v>3856</v>
      </c>
    </row>
    <row r="291" spans="22:73">
      <c r="V291" s="415">
        <f t="shared" ref="V291:V302" si="22">V290</f>
        <v>44750</v>
      </c>
      <c r="W291" t="s">
        <v>1562</v>
      </c>
      <c r="X291" t="s">
        <v>1698</v>
      </c>
      <c r="Y291">
        <v>9</v>
      </c>
      <c r="Z291">
        <v>78</v>
      </c>
      <c r="AP291" s="129"/>
      <c r="AQ291" s="417" t="s">
        <v>5534</v>
      </c>
      <c r="AR291" s="129" t="s">
        <v>4590</v>
      </c>
      <c r="AS291" s="129" t="s">
        <v>4591</v>
      </c>
      <c r="AT291" s="129" t="s">
        <v>4589</v>
      </c>
      <c r="AU291" s="129" t="s">
        <v>4463</v>
      </c>
      <c r="BT291" s="129" t="s">
        <v>3880</v>
      </c>
      <c r="BU291" s="129" t="s">
        <v>3881</v>
      </c>
    </row>
    <row r="292" spans="22:73">
      <c r="V292" s="415">
        <f t="shared" si="22"/>
        <v>44750</v>
      </c>
      <c r="W292" t="s">
        <v>1705</v>
      </c>
      <c r="X292" t="s">
        <v>1705</v>
      </c>
      <c r="Y292">
        <v>6</v>
      </c>
      <c r="Z292">
        <v>51</v>
      </c>
      <c r="AP292" s="129"/>
      <c r="AQ292" s="417" t="s">
        <v>5555</v>
      </c>
      <c r="AR292" s="129" t="s">
        <v>4236</v>
      </c>
      <c r="AS292" s="129" t="s">
        <v>4236</v>
      </c>
      <c r="AT292" s="129" t="s">
        <v>4597</v>
      </c>
      <c r="AU292" s="129" t="s">
        <v>4463</v>
      </c>
      <c r="BT292" s="129" t="s">
        <v>3882</v>
      </c>
      <c r="BU292" s="129" t="s">
        <v>4468</v>
      </c>
    </row>
    <row r="293" spans="22:73">
      <c r="V293" s="415">
        <f t="shared" si="22"/>
        <v>44750</v>
      </c>
      <c r="W293" t="s">
        <v>1705</v>
      </c>
      <c r="X293" t="s">
        <v>1711</v>
      </c>
      <c r="Y293">
        <v>5</v>
      </c>
      <c r="Z293">
        <v>45</v>
      </c>
      <c r="AP293" s="129"/>
      <c r="AQ293" s="417" t="s">
        <v>5564</v>
      </c>
      <c r="AR293" s="129" t="s">
        <v>4522</v>
      </c>
      <c r="AS293" s="129" t="s">
        <v>4523</v>
      </c>
      <c r="AT293" s="129" t="s">
        <v>4598</v>
      </c>
      <c r="AU293" s="129" t="s">
        <v>4463</v>
      </c>
      <c r="BT293" s="129"/>
      <c r="BU293" s="129" t="s">
        <v>3606</v>
      </c>
    </row>
    <row r="294" spans="22:73">
      <c r="V294" s="415">
        <f t="shared" si="22"/>
        <v>44750</v>
      </c>
      <c r="W294" t="s">
        <v>1714</v>
      </c>
      <c r="X294" t="s">
        <v>1714</v>
      </c>
      <c r="Y294">
        <v>7</v>
      </c>
      <c r="Z294">
        <v>67</v>
      </c>
      <c r="AP294" s="129"/>
      <c r="AQ294" s="417" t="s">
        <v>5575</v>
      </c>
      <c r="AR294" s="129" t="s">
        <v>4124</v>
      </c>
      <c r="AS294" s="129" t="s">
        <v>4125</v>
      </c>
      <c r="AT294" s="129" t="s">
        <v>4124</v>
      </c>
      <c r="AU294" s="129" t="s">
        <v>4463</v>
      </c>
      <c r="BT294" s="129" t="s">
        <v>3889</v>
      </c>
      <c r="BU294" s="129" t="s">
        <v>3890</v>
      </c>
    </row>
    <row r="295" spans="22:73">
      <c r="V295" s="415">
        <f t="shared" si="22"/>
        <v>44750</v>
      </c>
      <c r="W295" t="s">
        <v>1714</v>
      </c>
      <c r="X295" t="s">
        <v>1716</v>
      </c>
      <c r="Y295">
        <v>8</v>
      </c>
      <c r="Z295">
        <v>150</v>
      </c>
      <c r="AP295" s="129"/>
      <c r="AQ295" s="417" t="s">
        <v>5587</v>
      </c>
      <c r="AR295" s="129" t="s">
        <v>4528</v>
      </c>
      <c r="AS295" s="129" t="s">
        <v>4529</v>
      </c>
      <c r="AT295" s="129" t="s">
        <v>4528</v>
      </c>
      <c r="AU295" s="129" t="s">
        <v>4463</v>
      </c>
      <c r="BT295" s="129" t="s">
        <v>3893</v>
      </c>
      <c r="BU295" s="129" t="s">
        <v>3894</v>
      </c>
    </row>
    <row r="296" spans="22:73">
      <c r="V296" s="415">
        <f t="shared" si="22"/>
        <v>44750</v>
      </c>
      <c r="W296" t="s">
        <v>1718</v>
      </c>
      <c r="X296" t="s">
        <v>1718</v>
      </c>
      <c r="Y296">
        <v>10</v>
      </c>
      <c r="Z296">
        <v>65</v>
      </c>
      <c r="AP296" s="129"/>
      <c r="AQ296" s="417" t="s">
        <v>5599</v>
      </c>
      <c r="AR296" s="129" t="s">
        <v>4757</v>
      </c>
      <c r="AS296" s="129" t="s">
        <v>4758</v>
      </c>
      <c r="AT296" s="129" t="s">
        <v>4757</v>
      </c>
      <c r="AU296" s="129" t="s">
        <v>4463</v>
      </c>
      <c r="BT296" s="129" t="s">
        <v>3899</v>
      </c>
      <c r="BU296" s="129" t="s">
        <v>3900</v>
      </c>
    </row>
    <row r="297" spans="22:73">
      <c r="V297" s="415">
        <f t="shared" si="22"/>
        <v>44750</v>
      </c>
      <c r="W297" t="s">
        <v>1718</v>
      </c>
      <c r="X297" t="s">
        <v>1721</v>
      </c>
      <c r="Y297">
        <v>3</v>
      </c>
      <c r="Z297">
        <v>25</v>
      </c>
      <c r="AP297" s="129"/>
      <c r="AQ297" s="417" t="s">
        <v>5621</v>
      </c>
      <c r="AR297" s="129" t="s">
        <v>4124</v>
      </c>
      <c r="AS297" s="129" t="s">
        <v>4125</v>
      </c>
      <c r="AT297" s="129" t="s">
        <v>4124</v>
      </c>
      <c r="AU297" s="129" t="s">
        <v>4463</v>
      </c>
      <c r="BT297" s="129" t="s">
        <v>3902</v>
      </c>
      <c r="BU297" s="129" t="s">
        <v>3903</v>
      </c>
    </row>
    <row r="298" spans="22:73">
      <c r="V298" s="415">
        <f t="shared" si="22"/>
        <v>44750</v>
      </c>
      <c r="W298" t="s">
        <v>1718</v>
      </c>
      <c r="X298" t="s">
        <v>1723</v>
      </c>
      <c r="Y298">
        <v>2</v>
      </c>
      <c r="Z298">
        <v>14</v>
      </c>
      <c r="AP298" s="129"/>
      <c r="AQ298" s="417" t="s">
        <v>5632</v>
      </c>
      <c r="AR298" s="129" t="s">
        <v>4553</v>
      </c>
      <c r="AS298" s="129" t="s">
        <v>4554</v>
      </c>
      <c r="AT298" s="129" t="s">
        <v>4762</v>
      </c>
      <c r="AU298" s="129" t="s">
        <v>4463</v>
      </c>
      <c r="BT298" s="129" t="s">
        <v>3905</v>
      </c>
      <c r="BU298" s="129" t="s">
        <v>3741</v>
      </c>
    </row>
    <row r="299" spans="22:73">
      <c r="V299" s="415">
        <f t="shared" si="22"/>
        <v>44750</v>
      </c>
      <c r="W299" t="s">
        <v>1725</v>
      </c>
      <c r="X299" t="s">
        <v>1725</v>
      </c>
      <c r="Y299">
        <v>6</v>
      </c>
      <c r="Z299">
        <v>53</v>
      </c>
      <c r="AP299" s="129"/>
      <c r="AQ299" s="417" t="s">
        <v>5655</v>
      </c>
      <c r="AR299" s="129" t="s">
        <v>4124</v>
      </c>
      <c r="AS299" s="129" t="s">
        <v>4125</v>
      </c>
      <c r="AT299" s="129" t="s">
        <v>4124</v>
      </c>
      <c r="AU299" s="129" t="s">
        <v>4463</v>
      </c>
      <c r="BT299" s="129" t="s">
        <v>3908</v>
      </c>
      <c r="BU299" s="129" t="s">
        <v>3909</v>
      </c>
    </row>
    <row r="300" spans="22:73">
      <c r="V300" s="415">
        <f t="shared" si="22"/>
        <v>44750</v>
      </c>
      <c r="W300" t="s">
        <v>1725</v>
      </c>
      <c r="X300" t="s">
        <v>1728</v>
      </c>
      <c r="Y300">
        <v>3</v>
      </c>
      <c r="Z300">
        <v>31</v>
      </c>
      <c r="AP300" s="129"/>
      <c r="AQ300" s="417" t="s">
        <v>6043</v>
      </c>
      <c r="AR300" s="129" t="s">
        <v>4467</v>
      </c>
      <c r="AS300" s="129" t="s">
        <v>4468</v>
      </c>
      <c r="AT300" s="129" t="s">
        <v>4467</v>
      </c>
      <c r="AU300" s="129" t="s">
        <v>4463</v>
      </c>
      <c r="BT300" s="129" t="s">
        <v>3910</v>
      </c>
      <c r="BU300" s="129" t="s">
        <v>3789</v>
      </c>
    </row>
    <row r="301" spans="22:73">
      <c r="V301" s="415">
        <f t="shared" si="22"/>
        <v>44750</v>
      </c>
      <c r="W301" t="s">
        <v>1733</v>
      </c>
      <c r="X301" t="s">
        <v>1733</v>
      </c>
      <c r="Y301">
        <v>7</v>
      </c>
      <c r="Z301">
        <v>33</v>
      </c>
      <c r="AP301" s="129"/>
      <c r="AQ301" s="417" t="s">
        <v>6052</v>
      </c>
      <c r="AR301" s="129" t="s">
        <v>4766</v>
      </c>
      <c r="AS301" s="129" t="s">
        <v>4767</v>
      </c>
      <c r="AT301" s="129" t="s">
        <v>4768</v>
      </c>
      <c r="AU301" s="129" t="s">
        <v>4463</v>
      </c>
      <c r="BT301" s="129" t="s">
        <v>3911</v>
      </c>
      <c r="BU301" s="129" t="s">
        <v>3912</v>
      </c>
    </row>
    <row r="302" spans="22:73">
      <c r="V302" s="415">
        <f t="shared" si="22"/>
        <v>44750</v>
      </c>
      <c r="W302" t="s">
        <v>1566</v>
      </c>
      <c r="X302" t="s">
        <v>1566</v>
      </c>
      <c r="Y302">
        <v>2</v>
      </c>
      <c r="Z302">
        <v>4</v>
      </c>
      <c r="AP302" s="129"/>
      <c r="AQ302" s="417" t="s">
        <v>6573</v>
      </c>
      <c r="AR302" s="129" t="s">
        <v>4577</v>
      </c>
      <c r="AS302" s="129" t="s">
        <v>4578</v>
      </c>
      <c r="AT302" s="129" t="s">
        <v>4580</v>
      </c>
      <c r="AU302" s="129" t="s">
        <v>4463</v>
      </c>
      <c r="BT302" s="129" t="s">
        <v>3917</v>
      </c>
      <c r="BU302" s="129" t="s">
        <v>3918</v>
      </c>
    </row>
    <row r="303" spans="22:73">
      <c r="V303" s="415">
        <v>44753</v>
      </c>
      <c r="W303" s="418" t="s">
        <v>1562</v>
      </c>
      <c r="X303" s="419" t="s">
        <v>1562</v>
      </c>
      <c r="Y303" s="419">
        <v>9</v>
      </c>
      <c r="Z303" s="419">
        <v>69</v>
      </c>
      <c r="AP303" s="129"/>
      <c r="AQ303" s="417" t="s">
        <v>6583</v>
      </c>
      <c r="AR303" s="129" t="s">
        <v>4582</v>
      </c>
      <c r="AS303" s="129" t="s">
        <v>4583</v>
      </c>
      <c r="AT303" s="129" t="s">
        <v>4582</v>
      </c>
      <c r="AU303" s="129" t="s">
        <v>4463</v>
      </c>
      <c r="BT303" s="129" t="s">
        <v>3925</v>
      </c>
      <c r="BU303" s="129" t="s">
        <v>3926</v>
      </c>
    </row>
    <row r="304" spans="22:73">
      <c r="V304" s="415">
        <f t="shared" ref="V304:V315" si="23">V303</f>
        <v>44753</v>
      </c>
      <c r="W304" s="420" t="s">
        <v>1562</v>
      </c>
      <c r="X304" s="421" t="s">
        <v>1698</v>
      </c>
      <c r="Y304" s="421">
        <v>9</v>
      </c>
      <c r="Z304" s="421">
        <v>78</v>
      </c>
      <c r="AP304" s="129"/>
      <c r="AQ304" s="417" t="s">
        <v>6593</v>
      </c>
      <c r="AR304" s="129" t="s">
        <v>4586</v>
      </c>
      <c r="AS304" s="129" t="s">
        <v>4587</v>
      </c>
      <c r="AT304" s="129" t="s">
        <v>4589</v>
      </c>
      <c r="AU304" s="129" t="s">
        <v>4463</v>
      </c>
      <c r="BT304" s="129" t="s">
        <v>3930</v>
      </c>
      <c r="BU304" s="129" t="s">
        <v>3931</v>
      </c>
    </row>
    <row r="305" spans="22:73">
      <c r="V305" s="415">
        <f t="shared" si="23"/>
        <v>44753</v>
      </c>
      <c r="W305" s="418" t="s">
        <v>1705</v>
      </c>
      <c r="X305" s="419" t="s">
        <v>1705</v>
      </c>
      <c r="Y305" s="419">
        <v>6</v>
      </c>
      <c r="Z305" s="419">
        <v>51</v>
      </c>
      <c r="AP305" s="129"/>
      <c r="AQ305" s="417" t="s">
        <v>6602</v>
      </c>
      <c r="AR305" s="129" t="s">
        <v>4590</v>
      </c>
      <c r="AS305" s="129" t="s">
        <v>4591</v>
      </c>
      <c r="AT305" s="129" t="s">
        <v>4589</v>
      </c>
      <c r="AU305" s="129" t="s">
        <v>4463</v>
      </c>
      <c r="BT305" s="129" t="s">
        <v>3935</v>
      </c>
      <c r="BU305" s="129" t="s">
        <v>3936</v>
      </c>
    </row>
    <row r="306" spans="22:73">
      <c r="V306" s="415">
        <f t="shared" si="23"/>
        <v>44753</v>
      </c>
      <c r="W306" s="420" t="s">
        <v>1705</v>
      </c>
      <c r="X306" s="421" t="s">
        <v>1711</v>
      </c>
      <c r="Y306" s="421">
        <v>5</v>
      </c>
      <c r="Z306" s="421">
        <v>45</v>
      </c>
      <c r="AP306" s="129"/>
      <c r="AQ306" s="417" t="s">
        <v>6872</v>
      </c>
      <c r="AR306" s="129" t="s">
        <v>4532</v>
      </c>
      <c r="AS306" s="129" t="s">
        <v>4533</v>
      </c>
      <c r="AT306" s="129" t="s">
        <v>4532</v>
      </c>
      <c r="AU306" s="129" t="s">
        <v>4463</v>
      </c>
      <c r="BT306" s="129" t="s">
        <v>3939</v>
      </c>
      <c r="BU306" s="129" t="s">
        <v>3940</v>
      </c>
    </row>
    <row r="307" spans="22:73">
      <c r="V307" s="415">
        <f t="shared" si="23"/>
        <v>44753</v>
      </c>
      <c r="W307" s="418" t="s">
        <v>1714</v>
      </c>
      <c r="X307" s="419" t="s">
        <v>1714</v>
      </c>
      <c r="Y307" s="419">
        <v>7</v>
      </c>
      <c r="Z307" s="419">
        <v>67</v>
      </c>
      <c r="AP307" s="129"/>
      <c r="AQ307" s="417" t="s">
        <v>6875</v>
      </c>
      <c r="AR307" s="129" t="s">
        <v>4543</v>
      </c>
      <c r="AS307" s="129" t="s">
        <v>4544</v>
      </c>
      <c r="AT307" s="129" t="s">
        <v>4543</v>
      </c>
      <c r="AU307" s="129" t="s">
        <v>4463</v>
      </c>
      <c r="BT307" s="129" t="s">
        <v>3943</v>
      </c>
      <c r="BU307" s="129" t="s">
        <v>3944</v>
      </c>
    </row>
    <row r="308" spans="22:73">
      <c r="V308" s="415">
        <f t="shared" si="23"/>
        <v>44753</v>
      </c>
      <c r="W308" s="420" t="s">
        <v>1714</v>
      </c>
      <c r="X308" s="421" t="s">
        <v>1716</v>
      </c>
      <c r="Y308" s="421">
        <v>8</v>
      </c>
      <c r="Z308" s="421">
        <v>154</v>
      </c>
      <c r="AP308" s="129"/>
      <c r="AQ308" s="417" t="s">
        <v>6880</v>
      </c>
      <c r="AR308" s="129" t="s">
        <v>4528</v>
      </c>
      <c r="AS308" s="129" t="s">
        <v>4529</v>
      </c>
      <c r="AT308" s="129" t="s">
        <v>4528</v>
      </c>
      <c r="AU308" s="129" t="s">
        <v>4463</v>
      </c>
      <c r="BT308" s="129" t="s">
        <v>3948</v>
      </c>
      <c r="BU308" s="129" t="s">
        <v>3949</v>
      </c>
    </row>
    <row r="309" spans="22:73">
      <c r="V309" s="415">
        <f t="shared" si="23"/>
        <v>44753</v>
      </c>
      <c r="W309" s="418" t="s">
        <v>1718</v>
      </c>
      <c r="X309" s="419" t="s">
        <v>1718</v>
      </c>
      <c r="Y309" s="419">
        <v>10</v>
      </c>
      <c r="Z309" s="419">
        <v>65</v>
      </c>
      <c r="AP309" s="129"/>
      <c r="AQ309" s="417" t="s">
        <v>6890</v>
      </c>
      <c r="AR309" s="129" t="s">
        <v>4532</v>
      </c>
      <c r="AS309" s="129" t="s">
        <v>4533</v>
      </c>
      <c r="AT309" s="129" t="s">
        <v>4532</v>
      </c>
      <c r="AU309" s="129" t="s">
        <v>4463</v>
      </c>
      <c r="BT309" s="129"/>
      <c r="BU309" s="129" t="s">
        <v>4065</v>
      </c>
    </row>
    <row r="310" spans="22:73">
      <c r="V310" s="415">
        <f t="shared" si="23"/>
        <v>44753</v>
      </c>
      <c r="W310" s="422" t="s">
        <v>1718</v>
      </c>
      <c r="X310" s="421" t="s">
        <v>1721</v>
      </c>
      <c r="Y310" s="421">
        <v>3</v>
      </c>
      <c r="Z310" s="421">
        <v>25</v>
      </c>
      <c r="AP310" s="129"/>
      <c r="AQ310" s="417" t="s">
        <v>6895</v>
      </c>
      <c r="AR310" s="129" t="s">
        <v>4535</v>
      </c>
      <c r="AS310" s="129" t="s">
        <v>4536</v>
      </c>
      <c r="AT310" s="129" t="s">
        <v>4535</v>
      </c>
      <c r="AU310" s="129" t="s">
        <v>4463</v>
      </c>
      <c r="BT310" s="129" t="s">
        <v>3953</v>
      </c>
      <c r="BU310" s="129" t="s">
        <v>3954</v>
      </c>
    </row>
    <row r="311" spans="22:73">
      <c r="V311" s="415">
        <f t="shared" si="23"/>
        <v>44753</v>
      </c>
      <c r="W311" s="420" t="s">
        <v>1718</v>
      </c>
      <c r="X311" s="419" t="s">
        <v>1723</v>
      </c>
      <c r="Y311" s="419">
        <v>2</v>
      </c>
      <c r="Z311" s="419">
        <v>14</v>
      </c>
      <c r="AP311" s="129"/>
      <c r="AQ311" s="417" t="s">
        <v>6901</v>
      </c>
      <c r="AR311" s="129" t="s">
        <v>4539</v>
      </c>
      <c r="AS311" s="129" t="s">
        <v>4540</v>
      </c>
      <c r="AT311" s="129" t="s">
        <v>4539</v>
      </c>
      <c r="AU311" s="129" t="s">
        <v>4463</v>
      </c>
      <c r="BT311" s="129" t="s">
        <v>3958</v>
      </c>
      <c r="BU311" s="129" t="s">
        <v>3959</v>
      </c>
    </row>
    <row r="312" spans="22:73">
      <c r="V312" s="415">
        <f t="shared" si="23"/>
        <v>44753</v>
      </c>
      <c r="W312" s="423" t="s">
        <v>1725</v>
      </c>
      <c r="X312" s="421" t="s">
        <v>1725</v>
      </c>
      <c r="Y312" s="421">
        <v>6</v>
      </c>
      <c r="Z312" s="421">
        <v>53</v>
      </c>
      <c r="AP312" s="129"/>
      <c r="AQ312" s="417" t="s">
        <v>6913</v>
      </c>
      <c r="AR312" s="129" t="s">
        <v>4778</v>
      </c>
      <c r="AS312" s="129" t="s">
        <v>4779</v>
      </c>
      <c r="AT312" s="129" t="s">
        <v>4778</v>
      </c>
      <c r="AU312" s="129" t="s">
        <v>4463</v>
      </c>
      <c r="BT312" s="129" t="s">
        <v>3963</v>
      </c>
      <c r="BU312" s="129" t="s">
        <v>3964</v>
      </c>
    </row>
    <row r="313" spans="22:73">
      <c r="V313" s="415">
        <f t="shared" si="23"/>
        <v>44753</v>
      </c>
      <c r="W313" s="420" t="s">
        <v>1725</v>
      </c>
      <c r="X313" s="419" t="s">
        <v>1728</v>
      </c>
      <c r="Y313" s="419">
        <v>3</v>
      </c>
      <c r="Z313" s="419">
        <v>31</v>
      </c>
      <c r="AP313" s="129"/>
      <c r="AQ313" s="417" t="s">
        <v>6919</v>
      </c>
      <c r="AR313" s="129" t="s">
        <v>4781</v>
      </c>
      <c r="AS313" s="129" t="s">
        <v>4782</v>
      </c>
      <c r="AT313" s="129" t="s">
        <v>4781</v>
      </c>
      <c r="AU313" s="129" t="s">
        <v>4463</v>
      </c>
      <c r="BT313" s="129" t="s">
        <v>3973</v>
      </c>
      <c r="BU313" s="129" t="s">
        <v>3974</v>
      </c>
    </row>
    <row r="314" spans="22:73">
      <c r="V314" s="415">
        <f t="shared" si="23"/>
        <v>44753</v>
      </c>
      <c r="W314" s="421" t="s">
        <v>1733</v>
      </c>
      <c r="X314" s="421" t="s">
        <v>1733</v>
      </c>
      <c r="Y314" s="421">
        <v>7</v>
      </c>
      <c r="Z314" s="421">
        <v>33</v>
      </c>
      <c r="AP314" s="129"/>
      <c r="AQ314" s="417" t="s">
        <v>6929</v>
      </c>
      <c r="AR314" s="129" t="s">
        <v>4543</v>
      </c>
      <c r="AS314" s="129" t="s">
        <v>4544</v>
      </c>
      <c r="AT314" s="129" t="s">
        <v>4546</v>
      </c>
      <c r="AU314" s="129" t="s">
        <v>4463</v>
      </c>
      <c r="BT314" s="129" t="s">
        <v>3978</v>
      </c>
      <c r="BU314" s="129" t="s">
        <v>3979</v>
      </c>
    </row>
    <row r="315" spans="22:73">
      <c r="V315" s="415">
        <f t="shared" si="23"/>
        <v>44753</v>
      </c>
      <c r="W315" s="425" t="s">
        <v>1566</v>
      </c>
      <c r="X315" s="425" t="s">
        <v>1566</v>
      </c>
      <c r="Y315" s="425">
        <v>2</v>
      </c>
      <c r="Z315" s="425">
        <v>4</v>
      </c>
      <c r="AP315" s="129"/>
      <c r="AQ315" s="417" t="s">
        <v>6935</v>
      </c>
      <c r="AR315" s="129" t="s">
        <v>4549</v>
      </c>
      <c r="AS315" s="129" t="s">
        <v>4550</v>
      </c>
      <c r="AT315" s="129" t="s">
        <v>4549</v>
      </c>
      <c r="AU315" s="129" t="s">
        <v>4463</v>
      </c>
      <c r="BT315" s="129" t="s">
        <v>3982</v>
      </c>
      <c r="BU315" s="129" t="s">
        <v>3983</v>
      </c>
    </row>
    <row r="316" spans="22:73">
      <c r="V316" s="415">
        <v>44758</v>
      </c>
      <c r="W316" t="s">
        <v>1562</v>
      </c>
      <c r="X316" t="s">
        <v>1562</v>
      </c>
      <c r="Y316">
        <v>9</v>
      </c>
      <c r="Z316">
        <v>73</v>
      </c>
      <c r="AP316" s="129"/>
      <c r="AQ316" s="417" t="s">
        <v>6945</v>
      </c>
      <c r="AR316" s="129" t="s">
        <v>4790</v>
      </c>
      <c r="AS316" s="129" t="s">
        <v>4791</v>
      </c>
      <c r="AT316" s="129" t="s">
        <v>4790</v>
      </c>
      <c r="AU316" s="129" t="s">
        <v>4463</v>
      </c>
      <c r="BT316" s="129" t="s">
        <v>3984</v>
      </c>
      <c r="BU316" s="129" t="s">
        <v>3985</v>
      </c>
    </row>
    <row r="317" spans="22:73">
      <c r="V317" s="415">
        <f t="shared" ref="V317:V328" si="24">V316</f>
        <v>44758</v>
      </c>
      <c r="W317" t="s">
        <v>1562</v>
      </c>
      <c r="X317" t="s">
        <v>1698</v>
      </c>
      <c r="Y317">
        <v>9</v>
      </c>
      <c r="Z317">
        <v>80</v>
      </c>
      <c r="AP317" s="129"/>
      <c r="AQ317" s="417" t="s">
        <v>6950</v>
      </c>
      <c r="AR317" s="129" t="s">
        <v>4467</v>
      </c>
      <c r="AS317" s="129" t="s">
        <v>4468</v>
      </c>
      <c r="AT317" s="129" t="s">
        <v>4467</v>
      </c>
      <c r="AU317" s="129" t="s">
        <v>4463</v>
      </c>
      <c r="BT317" s="129" t="s">
        <v>3988</v>
      </c>
      <c r="BU317" s="129" t="s">
        <v>3989</v>
      </c>
    </row>
    <row r="318" spans="22:73">
      <c r="V318" s="415">
        <f t="shared" si="24"/>
        <v>44758</v>
      </c>
      <c r="W318" t="s">
        <v>1705</v>
      </c>
      <c r="X318" t="s">
        <v>1705</v>
      </c>
      <c r="Y318">
        <v>6</v>
      </c>
      <c r="Z318">
        <v>51</v>
      </c>
      <c r="AP318" s="129"/>
      <c r="AQ318" s="417" t="s">
        <v>6955</v>
      </c>
      <c r="AR318" s="129" t="s">
        <v>1254</v>
      </c>
      <c r="AS318" s="129" t="s">
        <v>1253</v>
      </c>
      <c r="AT318" s="129" t="s">
        <v>4792</v>
      </c>
      <c r="AU318" s="129" t="s">
        <v>4463</v>
      </c>
      <c r="BT318" s="129" t="s">
        <v>3993</v>
      </c>
      <c r="BU318" s="129" t="s">
        <v>3994</v>
      </c>
    </row>
    <row r="319" spans="22:73">
      <c r="V319" s="415">
        <f t="shared" si="24"/>
        <v>44758</v>
      </c>
      <c r="W319" t="s">
        <v>1705</v>
      </c>
      <c r="X319" t="s">
        <v>1711</v>
      </c>
      <c r="Y319">
        <v>5</v>
      </c>
      <c r="Z319">
        <v>45</v>
      </c>
      <c r="AP319" s="129"/>
      <c r="AQ319" s="417" t="s">
        <v>6960</v>
      </c>
      <c r="AR319" s="129" t="s">
        <v>4307</v>
      </c>
      <c r="AS319" s="129" t="s">
        <v>4277</v>
      </c>
      <c r="AT319" s="129" t="s">
        <v>4794</v>
      </c>
      <c r="AU319" s="129" t="s">
        <v>4463</v>
      </c>
      <c r="BT319" s="129" t="s">
        <v>3997</v>
      </c>
      <c r="BU319" s="129" t="s">
        <v>3998</v>
      </c>
    </row>
    <row r="320" spans="22:73">
      <c r="V320" s="415">
        <f t="shared" si="24"/>
        <v>44758</v>
      </c>
      <c r="W320" t="s">
        <v>1714</v>
      </c>
      <c r="X320" t="s">
        <v>1714</v>
      </c>
      <c r="Y320">
        <v>7</v>
      </c>
      <c r="Z320">
        <v>67</v>
      </c>
      <c r="AP320" s="129"/>
      <c r="AQ320" s="417" t="s">
        <v>6965</v>
      </c>
      <c r="AR320" s="129" t="s">
        <v>3605</v>
      </c>
      <c r="AS320" s="129" t="s">
        <v>3606</v>
      </c>
      <c r="AT320" s="129" t="s">
        <v>3605</v>
      </c>
      <c r="AU320" s="129" t="s">
        <v>4463</v>
      </c>
      <c r="BT320" s="129" t="s">
        <v>4001</v>
      </c>
      <c r="BU320" s="129" t="s">
        <v>4002</v>
      </c>
    </row>
    <row r="321" spans="22:73">
      <c r="V321" s="415">
        <f t="shared" si="24"/>
        <v>44758</v>
      </c>
      <c r="W321" t="s">
        <v>1714</v>
      </c>
      <c r="X321" t="s">
        <v>1716</v>
      </c>
      <c r="Y321">
        <v>8</v>
      </c>
      <c r="Z321">
        <v>154</v>
      </c>
      <c r="AP321" s="129"/>
      <c r="AQ321" s="417" t="s">
        <v>6970</v>
      </c>
      <c r="AR321" s="129" t="s">
        <v>4796</v>
      </c>
      <c r="AS321" s="129" t="s">
        <v>4797</v>
      </c>
      <c r="AT321" s="129" t="s">
        <v>4796</v>
      </c>
      <c r="AU321" s="129" t="s">
        <v>4463</v>
      </c>
      <c r="BT321" s="129" t="s">
        <v>4006</v>
      </c>
      <c r="BU321" s="129" t="s">
        <v>4007</v>
      </c>
    </row>
    <row r="322" spans="22:73">
      <c r="V322" s="415">
        <f t="shared" si="24"/>
        <v>44758</v>
      </c>
      <c r="W322" t="s">
        <v>1718</v>
      </c>
      <c r="X322" t="s">
        <v>1718</v>
      </c>
      <c r="Y322">
        <v>10</v>
      </c>
      <c r="Z322">
        <v>65</v>
      </c>
      <c r="AP322" s="129"/>
      <c r="AQ322" s="417" t="s">
        <v>6983</v>
      </c>
      <c r="AR322" s="129" t="s">
        <v>4116</v>
      </c>
      <c r="AS322" s="129" t="s">
        <v>3201</v>
      </c>
      <c r="AT322" s="129" t="s">
        <v>4194</v>
      </c>
      <c r="AU322" s="129" t="s">
        <v>4463</v>
      </c>
      <c r="BT322" s="129" t="s">
        <v>4014</v>
      </c>
      <c r="BU322" s="129" t="s">
        <v>4015</v>
      </c>
    </row>
    <row r="323" spans="22:73">
      <c r="V323" s="415">
        <f t="shared" si="24"/>
        <v>44758</v>
      </c>
      <c r="W323" t="s">
        <v>1718</v>
      </c>
      <c r="X323" t="s">
        <v>1721</v>
      </c>
      <c r="Y323">
        <v>3</v>
      </c>
      <c r="Z323">
        <v>25</v>
      </c>
      <c r="AP323" s="129"/>
      <c r="AQ323" s="417" t="s">
        <v>6985</v>
      </c>
      <c r="AR323" s="129" t="s">
        <v>4117</v>
      </c>
      <c r="AS323" s="129" t="s">
        <v>4118</v>
      </c>
      <c r="AT323" s="129" t="s">
        <v>4204</v>
      </c>
      <c r="AU323" s="129" t="s">
        <v>4463</v>
      </c>
      <c r="BT323" s="129" t="s">
        <v>4019</v>
      </c>
      <c r="BU323" s="129" t="s">
        <v>4020</v>
      </c>
    </row>
    <row r="324" spans="22:73">
      <c r="V324" s="415">
        <f t="shared" si="24"/>
        <v>44758</v>
      </c>
      <c r="W324" t="s">
        <v>1718</v>
      </c>
      <c r="X324" t="s">
        <v>1723</v>
      </c>
      <c r="Y324">
        <v>2</v>
      </c>
      <c r="Z324">
        <v>14</v>
      </c>
      <c r="AP324" s="129"/>
      <c r="AQ324" s="417" t="s">
        <v>6990</v>
      </c>
      <c r="AR324" s="129" t="s">
        <v>4801</v>
      </c>
      <c r="AS324" s="129" t="s">
        <v>4802</v>
      </c>
      <c r="AT324" s="129" t="s">
        <v>4804</v>
      </c>
      <c r="AU324" s="129" t="s">
        <v>4463</v>
      </c>
      <c r="BT324" s="129" t="s">
        <v>4029</v>
      </c>
      <c r="BU324" s="129" t="s">
        <v>4030</v>
      </c>
    </row>
    <row r="325" spans="22:73">
      <c r="V325" s="415">
        <f t="shared" si="24"/>
        <v>44758</v>
      </c>
      <c r="W325" t="s">
        <v>1725</v>
      </c>
      <c r="X325" t="s">
        <v>1725</v>
      </c>
      <c r="Y325">
        <v>6</v>
      </c>
      <c r="Z325">
        <v>53</v>
      </c>
      <c r="AP325" s="129"/>
      <c r="AQ325" s="417" t="s">
        <v>6995</v>
      </c>
      <c r="AR325" s="129" t="s">
        <v>4807</v>
      </c>
      <c r="AS325" s="129" t="s">
        <v>4808</v>
      </c>
      <c r="AT325" s="129" t="s">
        <v>4807</v>
      </c>
      <c r="AU325" s="129" t="s">
        <v>4463</v>
      </c>
      <c r="BT325" s="129" t="s">
        <v>4033</v>
      </c>
      <c r="BU325" s="129" t="s">
        <v>4034</v>
      </c>
    </row>
    <row r="326" spans="22:73">
      <c r="V326" s="415">
        <f t="shared" si="24"/>
        <v>44758</v>
      </c>
      <c r="W326" t="s">
        <v>1725</v>
      </c>
      <c r="X326" t="s">
        <v>1728</v>
      </c>
      <c r="Y326">
        <v>3</v>
      </c>
      <c r="Z326">
        <v>31</v>
      </c>
      <c r="AP326" s="129"/>
      <c r="AQ326" s="417" t="s">
        <v>7005</v>
      </c>
      <c r="AR326" s="129" t="s">
        <v>4116</v>
      </c>
      <c r="AS326" s="129" t="s">
        <v>3201</v>
      </c>
      <c r="AT326" s="129" t="s">
        <v>4194</v>
      </c>
      <c r="AU326" s="129" t="s">
        <v>4463</v>
      </c>
      <c r="BT326" s="129" t="s">
        <v>4039</v>
      </c>
      <c r="BU326" s="129" t="s">
        <v>4040</v>
      </c>
    </row>
    <row r="327" spans="22:73">
      <c r="V327" s="415">
        <f t="shared" si="24"/>
        <v>44758</v>
      </c>
      <c r="W327" t="s">
        <v>1733</v>
      </c>
      <c r="X327" t="s">
        <v>1733</v>
      </c>
      <c r="Y327">
        <v>7</v>
      </c>
      <c r="Z327">
        <v>33</v>
      </c>
      <c r="AP327" s="129"/>
      <c r="AQ327" s="417" t="s">
        <v>7010</v>
      </c>
      <c r="AR327" s="129" t="s">
        <v>4117</v>
      </c>
      <c r="AS327" s="129" t="s">
        <v>4118</v>
      </c>
      <c r="AT327" s="129" t="s">
        <v>4204</v>
      </c>
      <c r="AU327" s="129" t="s">
        <v>4463</v>
      </c>
      <c r="BT327" s="129" t="s">
        <v>4045</v>
      </c>
      <c r="BU327" s="129" t="s">
        <v>4046</v>
      </c>
    </row>
    <row r="328" spans="22:73">
      <c r="V328" s="415">
        <f t="shared" si="24"/>
        <v>44758</v>
      </c>
      <c r="W328" t="s">
        <v>1566</v>
      </c>
      <c r="X328" t="s">
        <v>1566</v>
      </c>
      <c r="Y328">
        <v>2</v>
      </c>
      <c r="Z328">
        <v>4</v>
      </c>
      <c r="AP328" s="129"/>
      <c r="AQ328" s="417" t="s">
        <v>7015</v>
      </c>
      <c r="AR328" s="129" t="s">
        <v>4814</v>
      </c>
      <c r="AS328" s="129" t="s">
        <v>4125</v>
      </c>
      <c r="AT328" s="129" t="s">
        <v>4282</v>
      </c>
      <c r="AU328" s="129" t="s">
        <v>4463</v>
      </c>
      <c r="BT328" s="129" t="s">
        <v>4050</v>
      </c>
      <c r="BU328" s="129" t="s">
        <v>4051</v>
      </c>
    </row>
    <row r="329" spans="22:73">
      <c r="V329" s="415">
        <v>44770</v>
      </c>
      <c r="W329" t="s">
        <v>1562</v>
      </c>
      <c r="X329" t="s">
        <v>1562</v>
      </c>
      <c r="Y329">
        <v>9</v>
      </c>
      <c r="Z329">
        <v>74</v>
      </c>
      <c r="AP329" s="129"/>
      <c r="AQ329" s="417" t="s">
        <v>7020</v>
      </c>
      <c r="AR329" s="129" t="s">
        <v>4817</v>
      </c>
      <c r="AS329" s="129" t="s">
        <v>4818</v>
      </c>
      <c r="AT329" s="129" t="s">
        <v>4820</v>
      </c>
      <c r="AU329" s="129" t="s">
        <v>4463</v>
      </c>
      <c r="BT329" s="129" t="s">
        <v>4054</v>
      </c>
      <c r="BU329" s="129" t="s">
        <v>4055</v>
      </c>
    </row>
    <row r="330" spans="22:73">
      <c r="V330" s="415">
        <f t="shared" ref="V330:V341" si="25">V329</f>
        <v>44770</v>
      </c>
      <c r="W330" t="s">
        <v>1562</v>
      </c>
      <c r="X330" t="s">
        <v>1698</v>
      </c>
      <c r="Y330">
        <v>9</v>
      </c>
      <c r="Z330">
        <v>81</v>
      </c>
      <c r="AP330" s="129"/>
      <c r="AQ330" s="417" t="s">
        <v>7026</v>
      </c>
      <c r="AR330" s="129" t="s">
        <v>4821</v>
      </c>
      <c r="AS330" s="129" t="s">
        <v>4822</v>
      </c>
      <c r="AT330" s="129" t="s">
        <v>4823</v>
      </c>
      <c r="AU330" s="129" t="s">
        <v>4463</v>
      </c>
      <c r="BT330" s="129" t="s">
        <v>4059</v>
      </c>
      <c r="BU330" s="129" t="s">
        <v>4060</v>
      </c>
    </row>
    <row r="331" spans="22:73">
      <c r="V331" s="415">
        <f t="shared" si="25"/>
        <v>44770</v>
      </c>
      <c r="W331" t="s">
        <v>1705</v>
      </c>
      <c r="X331" t="s">
        <v>1705</v>
      </c>
      <c r="Y331">
        <v>6</v>
      </c>
      <c r="Z331">
        <v>51</v>
      </c>
      <c r="AP331" s="129"/>
      <c r="AQ331" s="417" t="s">
        <v>7031</v>
      </c>
      <c r="AR331" s="129" t="s">
        <v>4827</v>
      </c>
      <c r="AS331" s="129" t="s">
        <v>4828</v>
      </c>
      <c r="AT331" s="129" t="s">
        <v>4830</v>
      </c>
      <c r="AU331" s="129" t="s">
        <v>4463</v>
      </c>
      <c r="BT331" s="129" t="s">
        <v>4068</v>
      </c>
      <c r="BU331" s="129" t="s">
        <v>4068</v>
      </c>
    </row>
    <row r="332" spans="22:73">
      <c r="V332" s="415">
        <f t="shared" si="25"/>
        <v>44770</v>
      </c>
      <c r="W332" t="s">
        <v>1705</v>
      </c>
      <c r="X332" t="s">
        <v>1711</v>
      </c>
      <c r="Y332">
        <v>5</v>
      </c>
      <c r="Z332">
        <v>46</v>
      </c>
      <c r="AP332" s="129"/>
      <c r="AQ332" s="417" t="s">
        <v>7041</v>
      </c>
      <c r="AR332" s="129" t="s">
        <v>3843</v>
      </c>
      <c r="AS332" s="129" t="s">
        <v>4835</v>
      </c>
      <c r="AT332" s="129" t="s">
        <v>3843</v>
      </c>
      <c r="AU332" s="129" t="s">
        <v>4463</v>
      </c>
      <c r="BT332" s="129" t="s">
        <v>4072</v>
      </c>
      <c r="BU332" s="129" t="s">
        <v>4073</v>
      </c>
    </row>
    <row r="333" spans="22:73">
      <c r="V333" s="415">
        <f t="shared" si="25"/>
        <v>44770</v>
      </c>
      <c r="W333" t="s">
        <v>1714</v>
      </c>
      <c r="X333" t="s">
        <v>1714</v>
      </c>
      <c r="Y333">
        <v>7</v>
      </c>
      <c r="Z333">
        <v>67</v>
      </c>
      <c r="AP333" s="129"/>
      <c r="AQ333" s="417" t="s">
        <v>7046</v>
      </c>
      <c r="AR333" s="129" t="s">
        <v>1254</v>
      </c>
      <c r="AS333" s="129" t="s">
        <v>1253</v>
      </c>
      <c r="AT333" s="129" t="s">
        <v>1254</v>
      </c>
      <c r="AU333" s="129" t="s">
        <v>4463</v>
      </c>
      <c r="BT333" s="129" t="s">
        <v>4074</v>
      </c>
      <c r="BU333" s="129" t="s">
        <v>4075</v>
      </c>
    </row>
    <row r="334" spans="22:73">
      <c r="V334" s="415">
        <f t="shared" si="25"/>
        <v>44770</v>
      </c>
      <c r="W334" t="s">
        <v>1714</v>
      </c>
      <c r="X334" t="s">
        <v>1716</v>
      </c>
      <c r="Y334">
        <v>8</v>
      </c>
      <c r="Z334">
        <v>154</v>
      </c>
      <c r="AP334" s="129"/>
      <c r="AQ334" s="417" t="s">
        <v>7052</v>
      </c>
      <c r="AR334" s="129" t="s">
        <v>4467</v>
      </c>
      <c r="AS334" s="129" t="s">
        <v>4468</v>
      </c>
      <c r="AT334" s="129" t="s">
        <v>4467</v>
      </c>
      <c r="AU334" s="129" t="s">
        <v>4463</v>
      </c>
      <c r="BT334" s="129" t="s">
        <v>4077</v>
      </c>
      <c r="BU334" s="129" t="s">
        <v>4078</v>
      </c>
    </row>
    <row r="335" spans="22:73">
      <c r="V335" s="415">
        <f t="shared" si="25"/>
        <v>44770</v>
      </c>
      <c r="W335" t="s">
        <v>1718</v>
      </c>
      <c r="X335" t="s">
        <v>1718</v>
      </c>
      <c r="Y335">
        <v>10</v>
      </c>
      <c r="Z335">
        <v>65</v>
      </c>
      <c r="AP335" s="129"/>
      <c r="AQ335" s="417" t="s">
        <v>7058</v>
      </c>
      <c r="AR335" s="129" t="s">
        <v>4836</v>
      </c>
      <c r="AS335" s="129" t="s">
        <v>4837</v>
      </c>
      <c r="AT335" s="129" t="s">
        <v>4836</v>
      </c>
      <c r="AU335" s="129" t="s">
        <v>4463</v>
      </c>
      <c r="BT335" s="129" t="s">
        <v>4079</v>
      </c>
      <c r="BU335" s="129" t="s">
        <v>4080</v>
      </c>
    </row>
    <row r="336" spans="22:73">
      <c r="V336" s="415">
        <f t="shared" si="25"/>
        <v>44770</v>
      </c>
      <c r="W336" t="s">
        <v>1718</v>
      </c>
      <c r="X336" t="s">
        <v>1721</v>
      </c>
      <c r="Y336">
        <v>3</v>
      </c>
      <c r="Z336">
        <v>25</v>
      </c>
      <c r="AP336" s="129"/>
      <c r="AQ336" s="417" t="s">
        <v>7065</v>
      </c>
      <c r="AR336" s="129" t="s">
        <v>4839</v>
      </c>
      <c r="AS336" s="129" t="s">
        <v>4840</v>
      </c>
      <c r="AT336" s="129" t="s">
        <v>4839</v>
      </c>
      <c r="AU336" s="129" t="s">
        <v>4463</v>
      </c>
      <c r="BT336" s="129" t="s">
        <v>4082</v>
      </c>
      <c r="BU336" s="129" t="s">
        <v>4083</v>
      </c>
    </row>
    <row r="337" spans="22:73">
      <c r="V337" s="415">
        <f t="shared" si="25"/>
        <v>44770</v>
      </c>
      <c r="W337" t="s">
        <v>1718</v>
      </c>
      <c r="X337" t="s">
        <v>1723</v>
      </c>
      <c r="Y337">
        <v>2</v>
      </c>
      <c r="Z337">
        <v>14</v>
      </c>
      <c r="AP337" s="129"/>
      <c r="AQ337" s="417" t="s">
        <v>7072</v>
      </c>
      <c r="AR337" s="129" t="s">
        <v>4124</v>
      </c>
      <c r="AS337" s="129" t="s">
        <v>4125</v>
      </c>
      <c r="AT337" s="129" t="s">
        <v>4505</v>
      </c>
      <c r="AU337" s="129" t="s">
        <v>4463</v>
      </c>
      <c r="BT337" s="129" t="s">
        <v>4085</v>
      </c>
      <c r="BU337" s="129" t="s">
        <v>4086</v>
      </c>
    </row>
    <row r="338" spans="22:73">
      <c r="V338" s="415">
        <f t="shared" si="25"/>
        <v>44770</v>
      </c>
      <c r="W338" t="s">
        <v>1725</v>
      </c>
      <c r="X338" t="s">
        <v>1725</v>
      </c>
      <c r="Y338">
        <v>6</v>
      </c>
      <c r="Z338">
        <v>53</v>
      </c>
      <c r="AP338" s="129"/>
      <c r="AQ338" s="417" t="s">
        <v>7077</v>
      </c>
      <c r="AR338" s="129" t="s">
        <v>4843</v>
      </c>
      <c r="AS338" s="129" t="s">
        <v>4844</v>
      </c>
      <c r="AT338" s="129" t="s">
        <v>4843</v>
      </c>
      <c r="AU338" s="129" t="s">
        <v>4463</v>
      </c>
      <c r="BT338" s="129" t="s">
        <v>4090</v>
      </c>
      <c r="BU338" s="129" t="s">
        <v>4091</v>
      </c>
    </row>
    <row r="339" spans="22:73">
      <c r="V339" s="415">
        <f t="shared" si="25"/>
        <v>44770</v>
      </c>
      <c r="W339" t="s">
        <v>1725</v>
      </c>
      <c r="X339" t="s">
        <v>1728</v>
      </c>
      <c r="Y339">
        <v>3</v>
      </c>
      <c r="Z339">
        <v>31</v>
      </c>
      <c r="AP339" s="129"/>
      <c r="AQ339" s="417" t="s">
        <v>7084</v>
      </c>
      <c r="AR339" s="129" t="s">
        <v>4585</v>
      </c>
      <c r="AS339" s="129" t="s">
        <v>4846</v>
      </c>
      <c r="AT339" s="129" t="s">
        <v>4585</v>
      </c>
      <c r="AU339" s="129" t="s">
        <v>4463</v>
      </c>
      <c r="BT339" s="129" t="s">
        <v>4095</v>
      </c>
      <c r="BU339" s="129" t="s">
        <v>4096</v>
      </c>
    </row>
    <row r="340" spans="22:73">
      <c r="V340" s="415">
        <f t="shared" si="25"/>
        <v>44770</v>
      </c>
      <c r="W340" t="s">
        <v>1733</v>
      </c>
      <c r="X340" t="s">
        <v>1733</v>
      </c>
      <c r="Y340">
        <v>7</v>
      </c>
      <c r="Z340">
        <v>33</v>
      </c>
      <c r="AP340" s="129"/>
      <c r="AQ340" s="417" t="s">
        <v>8161</v>
      </c>
      <c r="AR340" s="129" t="s">
        <v>4849</v>
      </c>
      <c r="AS340" s="129" t="s">
        <v>4850</v>
      </c>
      <c r="AT340" s="129" t="s">
        <v>4852</v>
      </c>
      <c r="AU340" s="129" t="s">
        <v>4463</v>
      </c>
      <c r="BT340" s="129" t="s">
        <v>4102</v>
      </c>
      <c r="BU340" s="129" t="s">
        <v>4103</v>
      </c>
    </row>
    <row r="341" spans="22:73">
      <c r="V341" s="415">
        <f t="shared" si="25"/>
        <v>44770</v>
      </c>
      <c r="W341" t="s">
        <v>1566</v>
      </c>
      <c r="X341" t="s">
        <v>1566</v>
      </c>
      <c r="Y341">
        <v>2</v>
      </c>
      <c r="Z341">
        <v>4</v>
      </c>
      <c r="AP341" s="129"/>
      <c r="AQ341" s="417" t="s">
        <v>8166</v>
      </c>
      <c r="AR341" s="129" t="s">
        <v>4854</v>
      </c>
      <c r="AS341" s="129" t="s">
        <v>4855</v>
      </c>
      <c r="AT341" s="129" t="s">
        <v>4852</v>
      </c>
      <c r="AU341" s="129" t="s">
        <v>4463</v>
      </c>
      <c r="BT341" s="129" t="s">
        <v>4112</v>
      </c>
      <c r="BU341" s="129" t="s">
        <v>4113</v>
      </c>
    </row>
    <row r="342" spans="22:73">
      <c r="V342" s="415">
        <v>44777</v>
      </c>
      <c r="W342" t="s">
        <v>1562</v>
      </c>
      <c r="X342" t="s">
        <v>1562</v>
      </c>
      <c r="Y342">
        <v>9</v>
      </c>
      <c r="Z342">
        <v>74</v>
      </c>
      <c r="AP342" s="129"/>
      <c r="AQ342" s="417" t="s">
        <v>8173</v>
      </c>
      <c r="AR342" s="129" t="s">
        <v>4858</v>
      </c>
      <c r="AS342" s="129" t="s">
        <v>4859</v>
      </c>
      <c r="AT342" s="129" t="s">
        <v>4858</v>
      </c>
      <c r="AU342" s="129" t="s">
        <v>4463</v>
      </c>
      <c r="BT342" s="129" t="s">
        <v>4116</v>
      </c>
      <c r="BU342" s="129" t="s">
        <v>3201</v>
      </c>
    </row>
    <row r="343" spans="22:73">
      <c r="V343" s="415">
        <f t="shared" ref="V343:V354" si="26">V342</f>
        <v>44777</v>
      </c>
      <c r="W343" t="s">
        <v>1562</v>
      </c>
      <c r="X343" t="s">
        <v>1698</v>
      </c>
      <c r="Y343">
        <v>9</v>
      </c>
      <c r="Z343">
        <v>81</v>
      </c>
      <c r="AP343" s="129"/>
      <c r="AQ343" s="417" t="s">
        <v>8175</v>
      </c>
      <c r="AR343" s="129" t="s">
        <v>4535</v>
      </c>
      <c r="AS343" s="129" t="s">
        <v>4536</v>
      </c>
      <c r="AT343" s="129" t="s">
        <v>4535</v>
      </c>
      <c r="AU343" s="129" t="s">
        <v>4463</v>
      </c>
      <c r="BT343" s="129" t="s">
        <v>4117</v>
      </c>
      <c r="BU343" s="129" t="s">
        <v>4118</v>
      </c>
    </row>
    <row r="344" spans="22:73">
      <c r="V344" s="415">
        <f t="shared" si="26"/>
        <v>44777</v>
      </c>
      <c r="W344" t="s">
        <v>1705</v>
      </c>
      <c r="X344" t="s">
        <v>1705</v>
      </c>
      <c r="Y344">
        <v>6</v>
      </c>
      <c r="Z344">
        <v>51</v>
      </c>
      <c r="AP344" s="129"/>
      <c r="AQ344" s="417" t="s">
        <v>8179</v>
      </c>
      <c r="AR344" s="129" t="s">
        <v>4549</v>
      </c>
      <c r="AS344" s="129" t="s">
        <v>4550</v>
      </c>
      <c r="AT344" s="129" t="s">
        <v>4549</v>
      </c>
      <c r="AU344" s="129" t="s">
        <v>4463</v>
      </c>
      <c r="BT344" s="129" t="s">
        <v>4119</v>
      </c>
      <c r="BU344" s="129" t="s">
        <v>4120</v>
      </c>
    </row>
    <row r="345" spans="22:73">
      <c r="V345" s="415">
        <f t="shared" si="26"/>
        <v>44777</v>
      </c>
      <c r="W345" t="s">
        <v>1705</v>
      </c>
      <c r="X345" t="s">
        <v>1711</v>
      </c>
      <c r="Y345">
        <v>5</v>
      </c>
      <c r="Z345">
        <v>46</v>
      </c>
      <c r="AP345" s="129"/>
      <c r="AQ345" s="417" t="s">
        <v>8183</v>
      </c>
      <c r="AR345" s="129" t="s">
        <v>4117</v>
      </c>
      <c r="AS345" s="129" t="s">
        <v>4118</v>
      </c>
      <c r="AT345" s="129" t="s">
        <v>4204</v>
      </c>
      <c r="AU345" s="129" t="s">
        <v>4463</v>
      </c>
      <c r="BT345" s="129" t="s">
        <v>4122</v>
      </c>
      <c r="BU345" s="129" t="s">
        <v>4123</v>
      </c>
    </row>
    <row r="346" spans="22:73">
      <c r="V346" s="415">
        <f t="shared" si="26"/>
        <v>44777</v>
      </c>
      <c r="W346" t="s">
        <v>1714</v>
      </c>
      <c r="X346" t="s">
        <v>1714</v>
      </c>
      <c r="Y346">
        <v>7</v>
      </c>
      <c r="Z346">
        <v>67</v>
      </c>
      <c r="AP346" s="129"/>
      <c r="AQ346" s="417" t="s">
        <v>8187</v>
      </c>
      <c r="AR346" s="129" t="s">
        <v>4132</v>
      </c>
      <c r="AS346" s="129" t="s">
        <v>4133</v>
      </c>
      <c r="AT346" s="129" t="s">
        <v>4132</v>
      </c>
      <c r="AU346" s="129" t="s">
        <v>4463</v>
      </c>
      <c r="BT346" s="129"/>
      <c r="BU346" s="129" t="s">
        <v>4174</v>
      </c>
    </row>
    <row r="347" spans="22:73">
      <c r="V347" s="415">
        <f t="shared" si="26"/>
        <v>44777</v>
      </c>
      <c r="W347" t="s">
        <v>1714</v>
      </c>
      <c r="X347" t="s">
        <v>1716</v>
      </c>
      <c r="Y347">
        <v>8</v>
      </c>
      <c r="Z347">
        <v>154</v>
      </c>
      <c r="AP347" s="129"/>
      <c r="AQ347" s="417" t="s">
        <v>8191</v>
      </c>
      <c r="AR347" s="129" t="s">
        <v>4134</v>
      </c>
      <c r="AS347" s="129" t="s">
        <v>4135</v>
      </c>
      <c r="AT347" s="129" t="s">
        <v>4134</v>
      </c>
      <c r="AU347" s="129" t="s">
        <v>4463</v>
      </c>
      <c r="BT347" s="129" t="s">
        <v>4124</v>
      </c>
      <c r="BU347" s="129" t="s">
        <v>4125</v>
      </c>
    </row>
    <row r="348" spans="22:73">
      <c r="V348" s="415">
        <f t="shared" si="26"/>
        <v>44777</v>
      </c>
      <c r="W348" t="s">
        <v>1718</v>
      </c>
      <c r="X348" t="s">
        <v>1718</v>
      </c>
      <c r="Y348">
        <v>13</v>
      </c>
      <c r="Z348">
        <v>76</v>
      </c>
      <c r="AP348" s="129" t="s">
        <v>13102</v>
      </c>
      <c r="AQ348" s="129"/>
      <c r="AR348" s="129"/>
      <c r="AS348" s="129"/>
      <c r="AT348" s="129"/>
      <c r="AU348" s="129"/>
      <c r="BT348" s="129"/>
      <c r="BU348" s="129" t="s">
        <v>4227</v>
      </c>
    </row>
    <row r="349" spans="22:73">
      <c r="V349" s="415">
        <f t="shared" si="26"/>
        <v>44777</v>
      </c>
      <c r="W349" t="s">
        <v>1718</v>
      </c>
      <c r="X349" t="s">
        <v>1721</v>
      </c>
      <c r="Y349">
        <v>3</v>
      </c>
      <c r="Z349">
        <v>25</v>
      </c>
      <c r="AP349" s="129" t="s">
        <v>1705</v>
      </c>
      <c r="AQ349" s="417" t="s">
        <v>1712</v>
      </c>
      <c r="AR349" s="129" t="s">
        <v>4298</v>
      </c>
      <c r="AS349" s="129" t="s">
        <v>4299</v>
      </c>
      <c r="AT349" s="129" t="s">
        <v>4301</v>
      </c>
      <c r="AU349" s="129" t="s">
        <v>4297</v>
      </c>
      <c r="BT349" s="129" t="s">
        <v>4126</v>
      </c>
      <c r="BU349" s="129" t="s">
        <v>4127</v>
      </c>
    </row>
    <row r="350" spans="22:73">
      <c r="V350" s="415">
        <f t="shared" si="26"/>
        <v>44777</v>
      </c>
      <c r="W350" t="s">
        <v>1718</v>
      </c>
      <c r="X350" t="s">
        <v>1723</v>
      </c>
      <c r="Y350">
        <v>2</v>
      </c>
      <c r="Z350">
        <v>14</v>
      </c>
      <c r="AP350" s="129"/>
      <c r="AQ350" s="417"/>
      <c r="AR350" s="129" t="s">
        <v>4307</v>
      </c>
      <c r="AS350" s="129" t="s">
        <v>4277</v>
      </c>
      <c r="AT350" s="129" t="s">
        <v>4301</v>
      </c>
      <c r="AU350" s="129" t="s">
        <v>4315</v>
      </c>
      <c r="BT350" s="129"/>
      <c r="BU350" s="129" t="s">
        <v>4180</v>
      </c>
    </row>
    <row r="351" spans="22:73">
      <c r="V351" s="415">
        <f t="shared" si="26"/>
        <v>44777</v>
      </c>
      <c r="W351" t="s">
        <v>1725</v>
      </c>
      <c r="X351" t="s">
        <v>1725</v>
      </c>
      <c r="Y351">
        <v>6</v>
      </c>
      <c r="Z351">
        <v>53</v>
      </c>
      <c r="AP351" s="129"/>
      <c r="AQ351" s="417" t="s">
        <v>1715</v>
      </c>
      <c r="AR351" s="129" t="s">
        <v>4303</v>
      </c>
      <c r="AS351" s="129" t="s">
        <v>4304</v>
      </c>
      <c r="AT351" s="129" t="s">
        <v>4305</v>
      </c>
      <c r="AU351" s="129" t="s">
        <v>4297</v>
      </c>
      <c r="BT351" s="129" t="s">
        <v>4128</v>
      </c>
      <c r="BU351" s="129" t="s">
        <v>4129</v>
      </c>
    </row>
    <row r="352" spans="22:73">
      <c r="V352" s="415">
        <f t="shared" si="26"/>
        <v>44777</v>
      </c>
      <c r="W352" t="s">
        <v>1725</v>
      </c>
      <c r="X352" t="s">
        <v>1728</v>
      </c>
      <c r="Y352">
        <v>3</v>
      </c>
      <c r="Z352">
        <v>31</v>
      </c>
      <c r="AP352" s="129"/>
      <c r="AQ352" s="417"/>
      <c r="AR352" s="129" t="s">
        <v>4318</v>
      </c>
      <c r="AS352" s="129" t="s">
        <v>4319</v>
      </c>
      <c r="AT352" s="129" t="s">
        <v>4318</v>
      </c>
      <c r="AU352" s="129" t="s">
        <v>4315</v>
      </c>
      <c r="BT352" s="129" t="s">
        <v>4130</v>
      </c>
      <c r="BU352" s="129" t="s">
        <v>4131</v>
      </c>
    </row>
    <row r="353" spans="22:73">
      <c r="V353" s="415">
        <f t="shared" si="26"/>
        <v>44777</v>
      </c>
      <c r="W353" t="s">
        <v>1733</v>
      </c>
      <c r="X353" t="s">
        <v>1733</v>
      </c>
      <c r="Y353">
        <v>8</v>
      </c>
      <c r="Z353">
        <v>43</v>
      </c>
      <c r="AP353" s="129"/>
      <c r="AQ353" s="417" t="s">
        <v>1756</v>
      </c>
      <c r="AR353" s="129" t="s">
        <v>4307</v>
      </c>
      <c r="AS353" s="129" t="s">
        <v>4277</v>
      </c>
      <c r="AT353" s="129" t="s">
        <v>4308</v>
      </c>
      <c r="AU353" s="129" t="s">
        <v>4297</v>
      </c>
      <c r="BT353" s="129" t="s">
        <v>4132</v>
      </c>
      <c r="BU353" s="129" t="s">
        <v>4133</v>
      </c>
    </row>
    <row r="354" spans="22:73">
      <c r="V354" s="415">
        <f t="shared" si="26"/>
        <v>44777</v>
      </c>
      <c r="W354" t="s">
        <v>1566</v>
      </c>
      <c r="X354" t="s">
        <v>1566</v>
      </c>
      <c r="Y354">
        <v>2</v>
      </c>
      <c r="Z354">
        <v>4</v>
      </c>
      <c r="AP354" s="129"/>
      <c r="AQ354" s="417"/>
      <c r="AR354" s="129" t="s">
        <v>4321</v>
      </c>
      <c r="AS354" s="129" t="s">
        <v>4322</v>
      </c>
      <c r="AT354" s="129" t="s">
        <v>4321</v>
      </c>
      <c r="AU354" s="129" t="s">
        <v>4315</v>
      </c>
      <c r="BT354" s="129" t="s">
        <v>4136</v>
      </c>
      <c r="BU354" s="129" t="s">
        <v>4137</v>
      </c>
    </row>
    <row r="355" spans="22:73">
      <c r="V355" s="415">
        <v>44785</v>
      </c>
      <c r="W355" s="418" t="s">
        <v>1562</v>
      </c>
      <c r="X355" s="419" t="s">
        <v>1562</v>
      </c>
      <c r="Y355" s="419">
        <v>9</v>
      </c>
      <c r="Z355" s="419">
        <v>74</v>
      </c>
      <c r="AP355" s="129"/>
      <c r="AQ355" s="417" t="s">
        <v>1717</v>
      </c>
      <c r="AR355" s="129" t="s">
        <v>1254</v>
      </c>
      <c r="AS355" s="129" t="s">
        <v>1253</v>
      </c>
      <c r="AT355" s="129" t="s">
        <v>4310</v>
      </c>
      <c r="AU355" s="129" t="s">
        <v>4297</v>
      </c>
      <c r="BT355" s="129"/>
      <c r="BU355" s="129" t="s">
        <v>4965</v>
      </c>
    </row>
    <row r="356" spans="22:73">
      <c r="V356" s="415">
        <f t="shared" ref="V356:V367" si="27">V355</f>
        <v>44785</v>
      </c>
      <c r="W356" s="420" t="s">
        <v>1562</v>
      </c>
      <c r="X356" s="421" t="s">
        <v>1698</v>
      </c>
      <c r="Y356" s="421">
        <v>9</v>
      </c>
      <c r="Z356" s="421">
        <v>81</v>
      </c>
      <c r="AP356" s="129"/>
      <c r="AQ356" s="417"/>
      <c r="AR356" s="129" t="s">
        <v>4324</v>
      </c>
      <c r="AS356" s="129" t="s">
        <v>4325</v>
      </c>
      <c r="AT356" s="129" t="s">
        <v>4326</v>
      </c>
      <c r="AU356" s="129" t="s">
        <v>4315</v>
      </c>
      <c r="BT356" s="129" t="s">
        <v>4143</v>
      </c>
      <c r="BU356" s="129" t="s">
        <v>4144</v>
      </c>
    </row>
    <row r="357" spans="22:73">
      <c r="V357" s="415">
        <f t="shared" si="27"/>
        <v>44785</v>
      </c>
      <c r="W357" s="418" t="s">
        <v>1705</v>
      </c>
      <c r="X357" s="419" t="s">
        <v>1705</v>
      </c>
      <c r="Y357" s="419">
        <v>6</v>
      </c>
      <c r="Z357" s="419">
        <v>51</v>
      </c>
      <c r="AP357" s="129"/>
      <c r="AQ357" s="417" t="s">
        <v>1719</v>
      </c>
      <c r="AR357" s="129" t="s">
        <v>4329</v>
      </c>
      <c r="AS357" s="129" t="s">
        <v>4330</v>
      </c>
      <c r="AT357" s="129" t="s">
        <v>4331</v>
      </c>
      <c r="AU357" s="129" t="s">
        <v>4315</v>
      </c>
      <c r="BT357" s="129"/>
      <c r="BU357" s="129" t="s">
        <v>4974</v>
      </c>
    </row>
    <row r="358" spans="22:73">
      <c r="V358" s="415">
        <f t="shared" si="27"/>
        <v>44785</v>
      </c>
      <c r="W358" s="420" t="s">
        <v>1705</v>
      </c>
      <c r="X358" s="421" t="s">
        <v>1711</v>
      </c>
      <c r="Y358" s="421">
        <v>5</v>
      </c>
      <c r="Z358" s="421">
        <v>46</v>
      </c>
      <c r="AP358" s="129"/>
      <c r="AQ358" s="417" t="s">
        <v>1722</v>
      </c>
      <c r="AR358" s="129" t="s">
        <v>4333</v>
      </c>
      <c r="AS358" s="129" t="s">
        <v>4334</v>
      </c>
      <c r="AT358" s="129" t="s">
        <v>4335</v>
      </c>
      <c r="AU358" s="129" t="s">
        <v>4315</v>
      </c>
      <c r="BT358" s="129" t="s">
        <v>4147</v>
      </c>
      <c r="BU358" s="129" t="s">
        <v>4148</v>
      </c>
    </row>
    <row r="359" spans="22:73">
      <c r="V359" s="415">
        <f t="shared" si="27"/>
        <v>44785</v>
      </c>
      <c r="W359" s="418" t="s">
        <v>1714</v>
      </c>
      <c r="X359" s="419" t="s">
        <v>1714</v>
      </c>
      <c r="Y359" s="419">
        <v>7</v>
      </c>
      <c r="Z359" s="419">
        <v>67</v>
      </c>
      <c r="AP359" s="129"/>
      <c r="AQ359" s="417" t="s">
        <v>1724</v>
      </c>
      <c r="AR359" s="129" t="s">
        <v>4337</v>
      </c>
      <c r="AS359" s="129" t="s">
        <v>4338</v>
      </c>
      <c r="AT359" s="129" t="s">
        <v>4339</v>
      </c>
      <c r="AU359" s="129" t="s">
        <v>4315</v>
      </c>
      <c r="BT359" s="129" t="s">
        <v>4150</v>
      </c>
      <c r="BU359" s="129" t="s">
        <v>4151</v>
      </c>
    </row>
    <row r="360" spans="22:73">
      <c r="V360" s="415">
        <f t="shared" si="27"/>
        <v>44785</v>
      </c>
      <c r="W360" s="420" t="s">
        <v>1714</v>
      </c>
      <c r="X360" s="421" t="s">
        <v>1716</v>
      </c>
      <c r="Y360" s="421">
        <v>8</v>
      </c>
      <c r="Z360" s="421">
        <v>154</v>
      </c>
      <c r="AP360" s="129"/>
      <c r="AQ360" s="417" t="s">
        <v>1726</v>
      </c>
      <c r="AR360" s="129" t="s">
        <v>4341</v>
      </c>
      <c r="AS360" s="129" t="s">
        <v>4342</v>
      </c>
      <c r="AT360" s="129" t="s">
        <v>4343</v>
      </c>
      <c r="AU360" s="129" t="s">
        <v>4315</v>
      </c>
      <c r="BT360" s="129" t="s">
        <v>4153</v>
      </c>
      <c r="BU360" s="129" t="s">
        <v>4154</v>
      </c>
    </row>
    <row r="361" spans="22:73">
      <c r="V361" s="415">
        <f t="shared" si="27"/>
        <v>44785</v>
      </c>
      <c r="W361" s="418" t="s">
        <v>1718</v>
      </c>
      <c r="X361" s="419" t="s">
        <v>1718</v>
      </c>
      <c r="Y361" s="419">
        <v>13</v>
      </c>
      <c r="Z361" s="419">
        <v>79</v>
      </c>
      <c r="AP361" s="129" t="s">
        <v>13103</v>
      </c>
      <c r="AQ361" s="129"/>
      <c r="AR361" s="129"/>
      <c r="AS361" s="129"/>
      <c r="AT361" s="129"/>
      <c r="AU361" s="129"/>
      <c r="BT361" s="129" t="s">
        <v>4159</v>
      </c>
      <c r="BU361" s="129" t="s">
        <v>4160</v>
      </c>
    </row>
    <row r="362" spans="22:73">
      <c r="V362" s="415">
        <f t="shared" si="27"/>
        <v>44785</v>
      </c>
      <c r="W362" s="422" t="s">
        <v>1718</v>
      </c>
      <c r="X362" s="421" t="s">
        <v>1721</v>
      </c>
      <c r="Y362" s="421">
        <v>3</v>
      </c>
      <c r="Z362" s="421">
        <v>24</v>
      </c>
      <c r="AP362" s="129" t="s">
        <v>1569</v>
      </c>
      <c r="AQ362" s="417" t="s">
        <v>1712</v>
      </c>
      <c r="AR362" s="129" t="s">
        <v>3195</v>
      </c>
      <c r="AS362" s="129" t="s">
        <v>3196</v>
      </c>
      <c r="AT362" s="129" t="s">
        <v>3195</v>
      </c>
      <c r="AU362" s="129" t="s">
        <v>3193</v>
      </c>
      <c r="BT362" s="129" t="s">
        <v>4161</v>
      </c>
      <c r="BU362" s="129" t="s">
        <v>4162</v>
      </c>
    </row>
    <row r="363" spans="22:73">
      <c r="V363" s="415">
        <f t="shared" si="27"/>
        <v>44785</v>
      </c>
      <c r="W363" s="420" t="s">
        <v>1718</v>
      </c>
      <c r="X363" s="419" t="s">
        <v>1723</v>
      </c>
      <c r="Y363" s="419">
        <v>2</v>
      </c>
      <c r="Z363" s="419">
        <v>16</v>
      </c>
      <c r="AP363" s="129"/>
      <c r="AQ363" s="417"/>
      <c r="AR363" s="129" t="s">
        <v>3390</v>
      </c>
      <c r="AS363" s="129" t="s">
        <v>3391</v>
      </c>
      <c r="AT363" s="129" t="s">
        <v>3392</v>
      </c>
      <c r="AU363" s="129" t="s">
        <v>2623</v>
      </c>
      <c r="BT363" s="129" t="s">
        <v>4165</v>
      </c>
      <c r="BU363" s="129" t="s">
        <v>4165</v>
      </c>
    </row>
    <row r="364" spans="22:73">
      <c r="V364" s="415">
        <f t="shared" si="27"/>
        <v>44785</v>
      </c>
      <c r="W364" s="423" t="s">
        <v>1725</v>
      </c>
      <c r="X364" s="421" t="s">
        <v>1725</v>
      </c>
      <c r="Y364" s="421">
        <v>6</v>
      </c>
      <c r="Z364" s="421">
        <v>57</v>
      </c>
      <c r="AP364" s="129"/>
      <c r="AQ364" s="417" t="s">
        <v>1715</v>
      </c>
      <c r="AR364" s="129" t="s">
        <v>3199</v>
      </c>
      <c r="AS364" s="129" t="s">
        <v>3200</v>
      </c>
      <c r="AT364" s="129" t="s">
        <v>3202</v>
      </c>
      <c r="AU364" s="129" t="s">
        <v>3193</v>
      </c>
      <c r="BT364" s="129" t="s">
        <v>4169</v>
      </c>
      <c r="BU364" s="129" t="s">
        <v>4170</v>
      </c>
    </row>
    <row r="365" spans="22:73">
      <c r="V365" s="415">
        <f t="shared" si="27"/>
        <v>44785</v>
      </c>
      <c r="W365" s="420" t="s">
        <v>1725</v>
      </c>
      <c r="X365" s="419" t="s">
        <v>1728</v>
      </c>
      <c r="Y365" s="419">
        <v>3</v>
      </c>
      <c r="Z365" s="419">
        <v>33</v>
      </c>
      <c r="AP365" s="129"/>
      <c r="AQ365" s="417"/>
      <c r="AR365" s="129" t="s">
        <v>3394</v>
      </c>
      <c r="AS365" s="129" t="s">
        <v>3395</v>
      </c>
      <c r="AT365" s="129" t="s">
        <v>3396</v>
      </c>
      <c r="AU365" s="129" t="s">
        <v>2623</v>
      </c>
      <c r="BT365" s="129" t="s">
        <v>4176</v>
      </c>
      <c r="BU365" s="129" t="s">
        <v>4177</v>
      </c>
    </row>
    <row r="366" spans="22:73">
      <c r="V366" s="415">
        <f t="shared" si="27"/>
        <v>44785</v>
      </c>
      <c r="W366" s="421" t="s">
        <v>1733</v>
      </c>
      <c r="X366" s="421" t="s">
        <v>1733</v>
      </c>
      <c r="Y366" s="421">
        <v>8</v>
      </c>
      <c r="Z366" s="421">
        <v>39</v>
      </c>
      <c r="AP366" s="129"/>
      <c r="AQ366" s="417" t="s">
        <v>1756</v>
      </c>
      <c r="AR366" s="129" t="s">
        <v>3203</v>
      </c>
      <c r="AS366" s="129" t="s">
        <v>3204</v>
      </c>
      <c r="AT366" s="129" t="s">
        <v>3203</v>
      </c>
      <c r="AU366" s="129" t="s">
        <v>3193</v>
      </c>
      <c r="BT366" s="129" t="s">
        <v>4178</v>
      </c>
      <c r="BU366" s="129" t="s">
        <v>4179</v>
      </c>
    </row>
    <row r="367" spans="22:73">
      <c r="V367" s="415">
        <f t="shared" si="27"/>
        <v>44785</v>
      </c>
      <c r="W367" s="425" t="s">
        <v>1566</v>
      </c>
      <c r="X367" s="425" t="s">
        <v>1566</v>
      </c>
      <c r="Y367" s="425">
        <v>2</v>
      </c>
      <c r="Z367" s="425">
        <v>4</v>
      </c>
      <c r="AP367" s="129"/>
      <c r="AQ367" s="417"/>
      <c r="AR367" s="129" t="s">
        <v>3398</v>
      </c>
      <c r="AS367" s="129" t="s">
        <v>3399</v>
      </c>
      <c r="AT367" s="129" t="s">
        <v>3401</v>
      </c>
      <c r="AU367" s="129" t="s">
        <v>2623</v>
      </c>
      <c r="BT367" s="129" t="s">
        <v>4186</v>
      </c>
      <c r="BU367" s="129" t="s">
        <v>383</v>
      </c>
    </row>
    <row r="368" spans="22:73">
      <c r="V368" s="415">
        <v>44792</v>
      </c>
      <c r="W368" s="418" t="s">
        <v>1562</v>
      </c>
      <c r="X368" s="419" t="s">
        <v>1562</v>
      </c>
      <c r="Y368" s="419">
        <v>9</v>
      </c>
      <c r="Z368" s="419">
        <v>75</v>
      </c>
      <c r="AP368" s="129"/>
      <c r="AQ368" s="417" t="s">
        <v>1717</v>
      </c>
      <c r="AR368" s="129" t="s">
        <v>3403</v>
      </c>
      <c r="AS368" s="129" t="s">
        <v>3403</v>
      </c>
      <c r="AT368" s="129" t="s">
        <v>3404</v>
      </c>
      <c r="AU368" s="129" t="s">
        <v>2623</v>
      </c>
      <c r="BT368" s="129" t="s">
        <v>4190</v>
      </c>
      <c r="BU368" s="129" t="s">
        <v>4191</v>
      </c>
    </row>
    <row r="369" spans="22:73">
      <c r="V369" s="415">
        <f t="shared" ref="V369:V380" si="28">V368</f>
        <v>44792</v>
      </c>
      <c r="W369" s="420" t="s">
        <v>1562</v>
      </c>
      <c r="X369" s="421" t="s">
        <v>1698</v>
      </c>
      <c r="Y369" s="421">
        <v>9</v>
      </c>
      <c r="Z369" s="421">
        <v>87</v>
      </c>
      <c r="AP369" s="129"/>
      <c r="AQ369" s="417"/>
      <c r="AR369" s="129" t="s">
        <v>3206</v>
      </c>
      <c r="AS369" s="129" t="s">
        <v>3207</v>
      </c>
      <c r="AT369" s="129" t="s">
        <v>3208</v>
      </c>
      <c r="AU369" s="129" t="s">
        <v>3193</v>
      </c>
      <c r="BT369" s="129" t="s">
        <v>4197</v>
      </c>
      <c r="BU369" s="129" t="s">
        <v>4198</v>
      </c>
    </row>
    <row r="370" spans="22:73">
      <c r="V370" s="415">
        <f t="shared" si="28"/>
        <v>44792</v>
      </c>
      <c r="W370" s="418" t="s">
        <v>1705</v>
      </c>
      <c r="X370" s="419" t="s">
        <v>1705</v>
      </c>
      <c r="Y370" s="419">
        <v>6</v>
      </c>
      <c r="Z370" s="419">
        <v>51</v>
      </c>
      <c r="AP370" s="129"/>
      <c r="AQ370" s="417" t="s">
        <v>1719</v>
      </c>
      <c r="AR370" s="129" t="s">
        <v>3406</v>
      </c>
      <c r="AS370" s="129" t="s">
        <v>3407</v>
      </c>
      <c r="AT370" s="129" t="s">
        <v>3408</v>
      </c>
      <c r="AU370" s="129" t="s">
        <v>2623</v>
      </c>
      <c r="BT370" s="129" t="s">
        <v>4210</v>
      </c>
      <c r="BU370" s="129" t="s">
        <v>4211</v>
      </c>
    </row>
    <row r="371" spans="22:73">
      <c r="V371" s="415">
        <f t="shared" si="28"/>
        <v>44792</v>
      </c>
      <c r="W371" s="420" t="s">
        <v>1705</v>
      </c>
      <c r="X371" s="421" t="s">
        <v>1711</v>
      </c>
      <c r="Y371" s="421">
        <v>5</v>
      </c>
      <c r="Z371" s="421">
        <v>46</v>
      </c>
      <c r="AP371" s="129"/>
      <c r="AQ371" s="417"/>
      <c r="AR371" s="129" t="s">
        <v>3209</v>
      </c>
      <c r="AS371" s="129" t="s">
        <v>3210</v>
      </c>
      <c r="AT371" s="129" t="s">
        <v>3211</v>
      </c>
      <c r="AU371" s="129" t="s">
        <v>3193</v>
      </c>
      <c r="BT371" s="129" t="s">
        <v>4215</v>
      </c>
      <c r="BU371" s="129" t="s">
        <v>4131</v>
      </c>
    </row>
    <row r="372" spans="22:73">
      <c r="V372" s="415">
        <f t="shared" si="28"/>
        <v>44792</v>
      </c>
      <c r="W372" s="418" t="s">
        <v>1714</v>
      </c>
      <c r="X372" s="419" t="s">
        <v>1714</v>
      </c>
      <c r="Y372" s="419">
        <v>7</v>
      </c>
      <c r="Z372" s="419">
        <v>67</v>
      </c>
      <c r="AP372" s="129"/>
      <c r="AQ372" s="417" t="s">
        <v>1722</v>
      </c>
      <c r="AR372" s="129" t="s">
        <v>3212</v>
      </c>
      <c r="AS372" s="129" t="s">
        <v>3213</v>
      </c>
      <c r="AT372" s="129" t="s">
        <v>3215</v>
      </c>
      <c r="AU372" s="129" t="s">
        <v>3193</v>
      </c>
      <c r="BT372" s="129" t="s">
        <v>4218</v>
      </c>
      <c r="BU372" s="129" t="s">
        <v>4218</v>
      </c>
    </row>
    <row r="373" spans="22:73">
      <c r="V373" s="415">
        <f t="shared" si="28"/>
        <v>44792</v>
      </c>
      <c r="W373" s="420" t="s">
        <v>1714</v>
      </c>
      <c r="X373" s="421" t="s">
        <v>1716</v>
      </c>
      <c r="Y373" s="421">
        <v>8</v>
      </c>
      <c r="Z373" s="421">
        <v>154</v>
      </c>
      <c r="AP373" s="129"/>
      <c r="AQ373" s="417"/>
      <c r="AR373" s="129" t="s">
        <v>3411</v>
      </c>
      <c r="AS373" s="129" t="s">
        <v>3412</v>
      </c>
      <c r="AT373" s="129" t="s">
        <v>3413</v>
      </c>
      <c r="AU373" s="129" t="s">
        <v>2623</v>
      </c>
      <c r="BT373" s="129" t="s">
        <v>4236</v>
      </c>
      <c r="BU373" s="129" t="s">
        <v>4236</v>
      </c>
    </row>
    <row r="374" spans="22:73">
      <c r="V374" s="415">
        <f t="shared" si="28"/>
        <v>44792</v>
      </c>
      <c r="W374" s="418" t="s">
        <v>1718</v>
      </c>
      <c r="X374" s="419" t="s">
        <v>1718</v>
      </c>
      <c r="Y374" s="419">
        <v>13</v>
      </c>
      <c r="Z374" s="419">
        <v>79</v>
      </c>
      <c r="AP374" s="129"/>
      <c r="AQ374" s="417" t="s">
        <v>1724</v>
      </c>
      <c r="AR374" s="129" t="s">
        <v>3217</v>
      </c>
      <c r="AS374" s="129" t="s">
        <v>3218</v>
      </c>
      <c r="AT374" s="129" t="s">
        <v>3219</v>
      </c>
      <c r="AU374" s="129" t="s">
        <v>3193</v>
      </c>
      <c r="BT374" s="129" t="s">
        <v>4240</v>
      </c>
      <c r="BU374" s="129" t="s">
        <v>4241</v>
      </c>
    </row>
    <row r="375" spans="22:73">
      <c r="V375" s="415">
        <f t="shared" si="28"/>
        <v>44792</v>
      </c>
      <c r="W375" s="422" t="s">
        <v>1718</v>
      </c>
      <c r="X375" s="421" t="s">
        <v>1721</v>
      </c>
      <c r="Y375" s="421">
        <v>3</v>
      </c>
      <c r="Z375" s="421">
        <v>24</v>
      </c>
      <c r="AP375" s="129"/>
      <c r="AQ375" s="417"/>
      <c r="AR375" s="129" t="s">
        <v>3416</v>
      </c>
      <c r="AS375" s="129" t="s">
        <v>3417</v>
      </c>
      <c r="AT375" s="129" t="s">
        <v>3419</v>
      </c>
      <c r="AU375" s="129" t="s">
        <v>2623</v>
      </c>
      <c r="BT375" s="129" t="s">
        <v>4246</v>
      </c>
      <c r="BU375" s="129" t="s">
        <v>4247</v>
      </c>
    </row>
    <row r="376" spans="22:73">
      <c r="V376" s="415">
        <f t="shared" si="28"/>
        <v>44792</v>
      </c>
      <c r="W376" s="420" t="s">
        <v>1718</v>
      </c>
      <c r="X376" s="419" t="s">
        <v>1723</v>
      </c>
      <c r="Y376" s="419">
        <v>2</v>
      </c>
      <c r="Z376" s="419">
        <v>16</v>
      </c>
      <c r="AP376" s="129"/>
      <c r="AQ376" s="417" t="s">
        <v>1726</v>
      </c>
      <c r="AR376" s="129" t="s">
        <v>3223</v>
      </c>
      <c r="AS376" s="129" t="s">
        <v>3224</v>
      </c>
      <c r="AT376" s="129" t="s">
        <v>3225</v>
      </c>
      <c r="AU376" s="129" t="s">
        <v>3193</v>
      </c>
      <c r="BT376" s="129" t="s">
        <v>4252</v>
      </c>
      <c r="BU376" s="129" t="s">
        <v>4253</v>
      </c>
    </row>
    <row r="377" spans="22:73">
      <c r="V377" s="415">
        <f t="shared" si="28"/>
        <v>44792</v>
      </c>
      <c r="W377" s="423" t="s">
        <v>1725</v>
      </c>
      <c r="X377" s="421" t="s">
        <v>1725</v>
      </c>
      <c r="Y377" s="421">
        <v>6</v>
      </c>
      <c r="Z377" s="421">
        <v>58</v>
      </c>
      <c r="AP377" s="129"/>
      <c r="AQ377" s="417"/>
      <c r="AR377" s="129" t="s">
        <v>3421</v>
      </c>
      <c r="AS377" s="129" t="s">
        <v>3422</v>
      </c>
      <c r="AT377" s="129" t="s">
        <v>3423</v>
      </c>
      <c r="AU377" s="129" t="s">
        <v>2623</v>
      </c>
      <c r="BT377" s="129" t="s">
        <v>4255</v>
      </c>
      <c r="BU377" s="129" t="s">
        <v>4256</v>
      </c>
    </row>
    <row r="378" spans="22:73">
      <c r="V378" s="415">
        <f t="shared" si="28"/>
        <v>44792</v>
      </c>
      <c r="W378" s="420" t="s">
        <v>1725</v>
      </c>
      <c r="X378" s="419" t="s">
        <v>1728</v>
      </c>
      <c r="Y378" s="419">
        <v>3</v>
      </c>
      <c r="Z378" s="419">
        <v>34</v>
      </c>
      <c r="AP378" s="129"/>
      <c r="AQ378" s="417" t="s">
        <v>1785</v>
      </c>
      <c r="AR378" s="129" t="s">
        <v>3226</v>
      </c>
      <c r="AS378" s="129" t="s">
        <v>3227</v>
      </c>
      <c r="AT378" s="129" t="s">
        <v>3228</v>
      </c>
      <c r="AU378" s="129" t="s">
        <v>3193</v>
      </c>
      <c r="BT378" s="129" t="s">
        <v>4259</v>
      </c>
      <c r="BU378" s="129" t="s">
        <v>4260</v>
      </c>
    </row>
    <row r="379" spans="22:73">
      <c r="V379" s="415">
        <f t="shared" si="28"/>
        <v>44792</v>
      </c>
      <c r="W379" s="421" t="s">
        <v>1733</v>
      </c>
      <c r="X379" s="421" t="s">
        <v>1733</v>
      </c>
      <c r="Y379" s="421">
        <v>9</v>
      </c>
      <c r="Z379" s="421">
        <v>42</v>
      </c>
      <c r="AP379" s="129"/>
      <c r="AQ379" s="417"/>
      <c r="AR379" s="129" t="s">
        <v>3426</v>
      </c>
      <c r="AS379" s="129" t="s">
        <v>3427</v>
      </c>
      <c r="AT379" s="129" t="s">
        <v>3429</v>
      </c>
      <c r="AU379" s="129" t="s">
        <v>2623</v>
      </c>
      <c r="BT379" s="129" t="s">
        <v>4262</v>
      </c>
      <c r="BU379" s="129" t="s">
        <v>1253</v>
      </c>
    </row>
    <row r="380" spans="22:73">
      <c r="V380" s="415">
        <f t="shared" si="28"/>
        <v>44792</v>
      </c>
      <c r="W380" s="425" t="s">
        <v>1566</v>
      </c>
      <c r="X380" s="425" t="s">
        <v>1566</v>
      </c>
      <c r="Y380" s="425">
        <v>2</v>
      </c>
      <c r="Z380" s="425">
        <v>4</v>
      </c>
      <c r="AP380" s="129"/>
      <c r="AQ380" s="417" t="s">
        <v>1729</v>
      </c>
      <c r="AR380" s="129" t="s">
        <v>3229</v>
      </c>
      <c r="AS380" s="129" t="s">
        <v>3230</v>
      </c>
      <c r="AT380" s="129" t="s">
        <v>3232</v>
      </c>
      <c r="AU380" s="129" t="s">
        <v>3193</v>
      </c>
      <c r="BT380" s="129" t="s">
        <v>4267</v>
      </c>
      <c r="BU380" s="129" t="s">
        <v>4268</v>
      </c>
    </row>
    <row r="381" spans="22:73">
      <c r="V381" s="415">
        <v>44799</v>
      </c>
      <c r="W381" t="s">
        <v>1562</v>
      </c>
      <c r="X381" t="s">
        <v>1562</v>
      </c>
      <c r="Y381">
        <v>9</v>
      </c>
      <c r="Z381">
        <v>75</v>
      </c>
      <c r="AP381" s="129"/>
      <c r="AQ381" s="417"/>
      <c r="AR381" s="129" t="s">
        <v>3432</v>
      </c>
      <c r="AS381" s="129" t="s">
        <v>3433</v>
      </c>
      <c r="AT381" s="129" t="s">
        <v>3432</v>
      </c>
      <c r="AU381" s="129" t="s">
        <v>2623</v>
      </c>
      <c r="BT381" s="129" t="s">
        <v>4271</v>
      </c>
      <c r="BU381" s="129" t="s">
        <v>4272</v>
      </c>
    </row>
    <row r="382" spans="22:73">
      <c r="V382" s="415">
        <f t="shared" ref="V382:V393" si="29">V381</f>
        <v>44799</v>
      </c>
      <c r="W382" t="s">
        <v>1562</v>
      </c>
      <c r="X382" t="s">
        <v>1698</v>
      </c>
      <c r="Y382">
        <v>9</v>
      </c>
      <c r="Z382">
        <v>87</v>
      </c>
      <c r="AP382" s="129"/>
      <c r="AQ382" s="417" t="s">
        <v>1730</v>
      </c>
      <c r="AR382" s="129" t="s">
        <v>3234</v>
      </c>
      <c r="AS382" s="129" t="s">
        <v>3235</v>
      </c>
      <c r="AT382" s="129" t="s">
        <v>3236</v>
      </c>
      <c r="AU382" s="129" t="s">
        <v>3193</v>
      </c>
      <c r="BT382" s="129" t="s">
        <v>4279</v>
      </c>
      <c r="BU382" s="129" t="s">
        <v>4280</v>
      </c>
    </row>
    <row r="383" spans="22:73">
      <c r="V383" s="415">
        <f t="shared" si="29"/>
        <v>44799</v>
      </c>
      <c r="W383" t="s">
        <v>1705</v>
      </c>
      <c r="X383" t="s">
        <v>1705</v>
      </c>
      <c r="Y383">
        <v>6</v>
      </c>
      <c r="Z383">
        <v>52</v>
      </c>
      <c r="AP383" s="129"/>
      <c r="AQ383" s="417"/>
      <c r="AR383" s="129" t="s">
        <v>3436</v>
      </c>
      <c r="AS383" s="129" t="s">
        <v>3437</v>
      </c>
      <c r="AT383" s="129" t="s">
        <v>3439</v>
      </c>
      <c r="AU383" s="129" t="s">
        <v>2623</v>
      </c>
      <c r="BT383" s="129" t="s">
        <v>4285</v>
      </c>
      <c r="BU383" s="129" t="s">
        <v>4286</v>
      </c>
    </row>
    <row r="384" spans="22:73">
      <c r="V384" s="415">
        <f t="shared" si="29"/>
        <v>44799</v>
      </c>
      <c r="W384" t="s">
        <v>1705</v>
      </c>
      <c r="X384" t="s">
        <v>1711</v>
      </c>
      <c r="Y384">
        <v>5</v>
      </c>
      <c r="Z384">
        <v>46</v>
      </c>
      <c r="AP384" s="129"/>
      <c r="AQ384" s="417" t="s">
        <v>1731</v>
      </c>
      <c r="AR384" s="129" t="s">
        <v>3442</v>
      </c>
      <c r="AS384" s="129" t="s">
        <v>3443</v>
      </c>
      <c r="AT384" s="129" t="s">
        <v>3445</v>
      </c>
      <c r="AU384" s="129" t="s">
        <v>2623</v>
      </c>
      <c r="BT384" s="129" t="s">
        <v>4288</v>
      </c>
      <c r="BU384" s="129" t="s">
        <v>4288</v>
      </c>
    </row>
    <row r="385" spans="22:73">
      <c r="V385" s="415">
        <f t="shared" si="29"/>
        <v>44799</v>
      </c>
      <c r="W385" t="s">
        <v>1714</v>
      </c>
      <c r="X385" t="s">
        <v>1714</v>
      </c>
      <c r="Y385">
        <v>7</v>
      </c>
      <c r="Z385">
        <v>67</v>
      </c>
      <c r="AP385" s="129"/>
      <c r="AQ385" s="417" t="s">
        <v>5141</v>
      </c>
      <c r="AR385" s="129" t="s">
        <v>3195</v>
      </c>
      <c r="AS385" s="129" t="s">
        <v>3196</v>
      </c>
      <c r="AT385" s="129" t="s">
        <v>3195</v>
      </c>
      <c r="AU385" s="129" t="s">
        <v>3193</v>
      </c>
      <c r="BT385" s="129" t="s">
        <v>4291</v>
      </c>
      <c r="BU385" s="129" t="s">
        <v>4292</v>
      </c>
    </row>
    <row r="386" spans="22:73">
      <c r="V386" s="415">
        <f t="shared" si="29"/>
        <v>44799</v>
      </c>
      <c r="W386" t="s">
        <v>1714</v>
      </c>
      <c r="X386" t="s">
        <v>1716</v>
      </c>
      <c r="Y386">
        <v>8</v>
      </c>
      <c r="Z386">
        <v>154</v>
      </c>
      <c r="AP386" s="129"/>
      <c r="AQ386" s="417"/>
      <c r="AR386" s="129" t="s">
        <v>3447</v>
      </c>
      <c r="AS386" s="129" t="s">
        <v>3448</v>
      </c>
      <c r="AT386" s="129" t="s">
        <v>3450</v>
      </c>
      <c r="AU386" s="129" t="s">
        <v>2623</v>
      </c>
      <c r="BT386" s="129" t="s">
        <v>4296</v>
      </c>
      <c r="BU386" s="129" t="s">
        <v>4141</v>
      </c>
    </row>
    <row r="387" spans="22:73">
      <c r="V387" s="415">
        <f t="shared" si="29"/>
        <v>44799</v>
      </c>
      <c r="W387" t="s">
        <v>1718</v>
      </c>
      <c r="X387" t="s">
        <v>1718</v>
      </c>
      <c r="Y387">
        <v>13</v>
      </c>
      <c r="Z387">
        <v>79</v>
      </c>
      <c r="AP387" s="129"/>
      <c r="AQ387" s="417" t="s">
        <v>5153</v>
      </c>
      <c r="AR387" s="129" t="s">
        <v>3199</v>
      </c>
      <c r="AS387" s="129" t="s">
        <v>3200</v>
      </c>
      <c r="AT387" s="129" t="s">
        <v>3199</v>
      </c>
      <c r="AU387" s="129" t="s">
        <v>3193</v>
      </c>
      <c r="BT387" s="129" t="s">
        <v>4298</v>
      </c>
      <c r="BU387" s="129" t="s">
        <v>4299</v>
      </c>
    </row>
    <row r="388" spans="22:73">
      <c r="V388" s="415">
        <f t="shared" si="29"/>
        <v>44799</v>
      </c>
      <c r="W388" t="s">
        <v>1718</v>
      </c>
      <c r="X388" t="s">
        <v>1721</v>
      </c>
      <c r="Y388">
        <v>3</v>
      </c>
      <c r="Z388">
        <v>24</v>
      </c>
      <c r="AP388" s="129"/>
      <c r="AQ388" s="417"/>
      <c r="AR388" s="129" t="s">
        <v>3452</v>
      </c>
      <c r="AS388" s="129" t="s">
        <v>3453</v>
      </c>
      <c r="AT388" s="129" t="s">
        <v>3455</v>
      </c>
      <c r="AU388" s="129" t="s">
        <v>2623</v>
      </c>
      <c r="BT388" s="129" t="s">
        <v>4303</v>
      </c>
      <c r="BU388" s="129" t="s">
        <v>4304</v>
      </c>
    </row>
    <row r="389" spans="22:73">
      <c r="V389" s="415">
        <f t="shared" si="29"/>
        <v>44799</v>
      </c>
      <c r="W389" t="s">
        <v>1718</v>
      </c>
      <c r="X389" t="s">
        <v>1723</v>
      </c>
      <c r="Y389">
        <v>2</v>
      </c>
      <c r="Z389">
        <v>16</v>
      </c>
      <c r="AP389" s="129"/>
      <c r="AQ389" s="417" t="s">
        <v>5165</v>
      </c>
      <c r="AR389" s="129" t="s">
        <v>3457</v>
      </c>
      <c r="AS389" s="129" t="s">
        <v>3458</v>
      </c>
      <c r="AT389" s="129" t="s">
        <v>3457</v>
      </c>
      <c r="AU389" s="129" t="s">
        <v>2623</v>
      </c>
      <c r="BT389" s="129" t="s">
        <v>4307</v>
      </c>
      <c r="BU389" s="129" t="s">
        <v>4277</v>
      </c>
    </row>
    <row r="390" spans="22:73">
      <c r="V390" s="415">
        <f t="shared" si="29"/>
        <v>44799</v>
      </c>
      <c r="W390" t="s">
        <v>1725</v>
      </c>
      <c r="X390" t="s">
        <v>1725</v>
      </c>
      <c r="Y390">
        <v>7</v>
      </c>
      <c r="Z390">
        <v>63</v>
      </c>
      <c r="AP390" s="129"/>
      <c r="AQ390" s="417"/>
      <c r="AR390" s="129" t="s">
        <v>3242</v>
      </c>
      <c r="AS390" s="129" t="s">
        <v>3243</v>
      </c>
      <c r="AT390" s="129" t="s">
        <v>3244</v>
      </c>
      <c r="AU390" s="129" t="s">
        <v>3193</v>
      </c>
      <c r="BT390" s="129" t="s">
        <v>4312</v>
      </c>
      <c r="BU390" s="129" t="s">
        <v>4313</v>
      </c>
    </row>
    <row r="391" spans="22:73">
      <c r="V391" s="415">
        <f t="shared" si="29"/>
        <v>44799</v>
      </c>
      <c r="W391" t="s">
        <v>1725</v>
      </c>
      <c r="X391" t="s">
        <v>1728</v>
      </c>
      <c r="Y391">
        <v>3</v>
      </c>
      <c r="Z391">
        <v>36</v>
      </c>
      <c r="AP391" s="129"/>
      <c r="AQ391" s="417" t="s">
        <v>5174</v>
      </c>
      <c r="AR391" s="129" t="s">
        <v>3462</v>
      </c>
      <c r="AS391" s="129" t="s">
        <v>3463</v>
      </c>
      <c r="AT391" s="129" t="s">
        <v>3462</v>
      </c>
      <c r="AU391" s="129" t="s">
        <v>2623</v>
      </c>
      <c r="BT391" s="129" t="s">
        <v>4318</v>
      </c>
      <c r="BU391" s="129" t="s">
        <v>4319</v>
      </c>
    </row>
    <row r="392" spans="22:73">
      <c r="V392" s="415">
        <f t="shared" si="29"/>
        <v>44799</v>
      </c>
      <c r="W392" t="s">
        <v>1733</v>
      </c>
      <c r="X392" t="s">
        <v>1733</v>
      </c>
      <c r="Y392">
        <v>9</v>
      </c>
      <c r="Z392">
        <v>42</v>
      </c>
      <c r="AP392" s="129"/>
      <c r="AQ392" s="417"/>
      <c r="AR392" s="129" t="s">
        <v>3245</v>
      </c>
      <c r="AS392" s="129" t="s">
        <v>3246</v>
      </c>
      <c r="AT392" s="129" t="s">
        <v>3247</v>
      </c>
      <c r="AU392" s="129" t="s">
        <v>3193</v>
      </c>
      <c r="BT392" s="129" t="s">
        <v>4321</v>
      </c>
      <c r="BU392" s="129" t="s">
        <v>4322</v>
      </c>
    </row>
    <row r="393" spans="22:73">
      <c r="V393" s="415">
        <f t="shared" si="29"/>
        <v>44799</v>
      </c>
      <c r="W393" t="s">
        <v>1566</v>
      </c>
      <c r="X393" t="s">
        <v>1566</v>
      </c>
      <c r="Y393">
        <v>4</v>
      </c>
      <c r="Z393">
        <v>10</v>
      </c>
      <c r="AP393" s="129"/>
      <c r="AQ393" s="417" t="s">
        <v>5176</v>
      </c>
      <c r="AR393" s="129" t="s">
        <v>3249</v>
      </c>
      <c r="AS393" s="129" t="s">
        <v>3250</v>
      </c>
      <c r="AT393" s="129" t="s">
        <v>3252</v>
      </c>
      <c r="AU393" s="129" t="s">
        <v>3193</v>
      </c>
      <c r="BT393" s="129" t="s">
        <v>4324</v>
      </c>
      <c r="BU393" s="129" t="s">
        <v>4325</v>
      </c>
    </row>
    <row r="394" spans="22:73">
      <c r="V394" s="415">
        <v>44806</v>
      </c>
      <c r="W394" s="418" t="s">
        <v>1562</v>
      </c>
      <c r="X394" s="419" t="s">
        <v>1562</v>
      </c>
      <c r="Y394" s="419">
        <v>9</v>
      </c>
      <c r="Z394" s="419">
        <v>75</v>
      </c>
      <c r="AP394" s="129"/>
      <c r="AQ394" s="417"/>
      <c r="AR394" s="129" t="s">
        <v>3467</v>
      </c>
      <c r="AS394" s="129" t="s">
        <v>3468</v>
      </c>
      <c r="AT394" s="129" t="s">
        <v>3467</v>
      </c>
      <c r="AU394" s="129" t="s">
        <v>2623</v>
      </c>
      <c r="BT394" s="129" t="s">
        <v>4329</v>
      </c>
      <c r="BU394" s="129" t="s">
        <v>4330</v>
      </c>
    </row>
    <row r="395" spans="22:73">
      <c r="V395" s="415">
        <v>44806</v>
      </c>
      <c r="W395" s="420" t="s">
        <v>1562</v>
      </c>
      <c r="X395" s="421" t="s">
        <v>1698</v>
      </c>
      <c r="Y395" s="421">
        <v>9</v>
      </c>
      <c r="Z395" s="421">
        <v>87</v>
      </c>
      <c r="AP395" s="129"/>
      <c r="AQ395" s="417" t="s">
        <v>5180</v>
      </c>
      <c r="AR395" s="129" t="s">
        <v>3253</v>
      </c>
      <c r="AS395" s="129" t="s">
        <v>3254</v>
      </c>
      <c r="AT395" s="129" t="s">
        <v>3255</v>
      </c>
      <c r="AU395" s="129" t="s">
        <v>3193</v>
      </c>
      <c r="BT395" s="129" t="s">
        <v>4333</v>
      </c>
      <c r="BU395" s="129" t="s">
        <v>4334</v>
      </c>
    </row>
    <row r="396" spans="22:73">
      <c r="V396" s="415">
        <v>44806</v>
      </c>
      <c r="W396" s="418" t="s">
        <v>1705</v>
      </c>
      <c r="X396" s="419" t="s">
        <v>1705</v>
      </c>
      <c r="Y396" s="419">
        <v>6</v>
      </c>
      <c r="Z396" s="419">
        <v>52</v>
      </c>
      <c r="AP396" s="129"/>
      <c r="AQ396" s="417"/>
      <c r="AR396" s="129" t="s">
        <v>3472</v>
      </c>
      <c r="AS396" s="129" t="s">
        <v>3473</v>
      </c>
      <c r="AT396" s="129" t="s">
        <v>3472</v>
      </c>
      <c r="AU396" s="129" t="s">
        <v>2623</v>
      </c>
      <c r="BT396" s="129" t="s">
        <v>4337</v>
      </c>
      <c r="BU396" s="129" t="s">
        <v>4338</v>
      </c>
    </row>
    <row r="397" spans="22:73">
      <c r="V397" s="415">
        <v>44806</v>
      </c>
      <c r="W397" s="420" t="s">
        <v>1705</v>
      </c>
      <c r="X397" s="421" t="s">
        <v>1711</v>
      </c>
      <c r="Y397" s="421">
        <v>5</v>
      </c>
      <c r="Z397" s="421">
        <v>46</v>
      </c>
      <c r="AP397" s="129"/>
      <c r="AQ397" s="417" t="s">
        <v>5184</v>
      </c>
      <c r="AR397" s="129" t="s">
        <v>3256</v>
      </c>
      <c r="AS397" s="129" t="s">
        <v>3257</v>
      </c>
      <c r="AT397" s="129" t="s">
        <v>3258</v>
      </c>
      <c r="AU397" s="129" t="s">
        <v>3193</v>
      </c>
      <c r="BT397" s="129" t="s">
        <v>4341</v>
      </c>
      <c r="BU397" s="129" t="s">
        <v>4342</v>
      </c>
    </row>
    <row r="398" spans="22:73">
      <c r="V398" s="415">
        <v>44806</v>
      </c>
      <c r="W398" s="418" t="s">
        <v>1714</v>
      </c>
      <c r="X398" s="419" t="s">
        <v>1714</v>
      </c>
      <c r="Y398" s="419">
        <v>7</v>
      </c>
      <c r="Z398" s="419">
        <v>67</v>
      </c>
      <c r="AP398" s="129"/>
      <c r="AQ398" s="417" t="s">
        <v>5188</v>
      </c>
      <c r="AR398" s="129" t="s">
        <v>3260</v>
      </c>
      <c r="AS398" s="129" t="s">
        <v>3261</v>
      </c>
      <c r="AT398" s="129" t="s">
        <v>3260</v>
      </c>
      <c r="AU398" s="129" t="s">
        <v>3193</v>
      </c>
      <c r="BT398" s="129" t="s">
        <v>4351</v>
      </c>
      <c r="BU398" s="129" t="s">
        <v>4277</v>
      </c>
    </row>
    <row r="399" spans="22:73">
      <c r="V399" s="415">
        <v>44806</v>
      </c>
      <c r="W399" s="420" t="s">
        <v>1714</v>
      </c>
      <c r="X399" s="421" t="s">
        <v>1716</v>
      </c>
      <c r="Y399" s="421">
        <v>8</v>
      </c>
      <c r="Z399" s="421">
        <v>154</v>
      </c>
      <c r="AP399" s="129"/>
      <c r="AQ399" s="417"/>
      <c r="AR399" s="129" t="s">
        <v>3480</v>
      </c>
      <c r="AS399" s="129" t="s">
        <v>3481</v>
      </c>
      <c r="AT399" s="129" t="s">
        <v>3480</v>
      </c>
      <c r="AU399" s="129" t="s">
        <v>2623</v>
      </c>
      <c r="BT399" s="129" t="s">
        <v>4355</v>
      </c>
      <c r="BU399" s="129" t="s">
        <v>4356</v>
      </c>
    </row>
    <row r="400" spans="22:73">
      <c r="V400" s="415">
        <v>44806</v>
      </c>
      <c r="W400" s="418" t="s">
        <v>1718</v>
      </c>
      <c r="X400" s="419" t="s">
        <v>1718</v>
      </c>
      <c r="Y400" s="419">
        <v>13</v>
      </c>
      <c r="Z400" s="419">
        <v>79</v>
      </c>
      <c r="AP400" s="129"/>
      <c r="AQ400" s="417" t="s">
        <v>5192</v>
      </c>
      <c r="AR400" s="129" t="s">
        <v>3264</v>
      </c>
      <c r="AS400" s="129" t="s">
        <v>3265</v>
      </c>
      <c r="AT400" s="129" t="s">
        <v>3228</v>
      </c>
      <c r="AU400" s="129" t="s">
        <v>3193</v>
      </c>
      <c r="BT400" s="129" t="s">
        <v>4362</v>
      </c>
      <c r="BU400" s="129" t="s">
        <v>4363</v>
      </c>
    </row>
    <row r="401" spans="22:73">
      <c r="V401" s="415">
        <v>44806</v>
      </c>
      <c r="W401" s="422" t="s">
        <v>1718</v>
      </c>
      <c r="X401" s="421" t="s">
        <v>1721</v>
      </c>
      <c r="Y401" s="421">
        <v>3</v>
      </c>
      <c r="Z401" s="421">
        <v>24</v>
      </c>
      <c r="AP401" s="129"/>
      <c r="AQ401" s="417"/>
      <c r="AR401" s="129" t="s">
        <v>3390</v>
      </c>
      <c r="AS401" s="129" t="s">
        <v>3391</v>
      </c>
      <c r="AT401" s="129" t="s">
        <v>3392</v>
      </c>
      <c r="AU401" s="129" t="s">
        <v>2623</v>
      </c>
      <c r="BT401" s="129" t="s">
        <v>4367</v>
      </c>
      <c r="BU401" s="129" t="s">
        <v>4367</v>
      </c>
    </row>
    <row r="402" spans="22:73">
      <c r="V402" s="415">
        <v>44806</v>
      </c>
      <c r="W402" s="420" t="s">
        <v>1718</v>
      </c>
      <c r="X402" s="419" t="s">
        <v>1723</v>
      </c>
      <c r="Y402" s="419">
        <v>2</v>
      </c>
      <c r="Z402" s="419">
        <v>16</v>
      </c>
      <c r="AP402" s="129"/>
      <c r="AQ402" s="417" t="s">
        <v>5202</v>
      </c>
      <c r="AR402" s="129" t="s">
        <v>3484</v>
      </c>
      <c r="AS402" s="129" t="s">
        <v>3485</v>
      </c>
      <c r="AT402" s="129" t="s">
        <v>3484</v>
      </c>
      <c r="AU402" s="129" t="s">
        <v>2623</v>
      </c>
      <c r="BT402" s="129" t="s">
        <v>4378</v>
      </c>
      <c r="BU402" s="129" t="s">
        <v>4379</v>
      </c>
    </row>
    <row r="403" spans="22:73">
      <c r="V403" s="415">
        <v>44806</v>
      </c>
      <c r="W403" s="423" t="s">
        <v>1725</v>
      </c>
      <c r="X403" s="421" t="s">
        <v>1725</v>
      </c>
      <c r="Y403" s="421">
        <v>7</v>
      </c>
      <c r="Z403" s="421">
        <v>63</v>
      </c>
      <c r="AP403" s="129"/>
      <c r="AQ403" s="417" t="s">
        <v>5213</v>
      </c>
      <c r="AR403" s="129" t="s">
        <v>3195</v>
      </c>
      <c r="AS403" s="129" t="s">
        <v>3196</v>
      </c>
      <c r="AT403" s="129" t="s">
        <v>3195</v>
      </c>
      <c r="AU403" s="129" t="s">
        <v>3193</v>
      </c>
      <c r="BT403" s="129" t="s">
        <v>4381</v>
      </c>
      <c r="BU403" s="129" t="s">
        <v>1883</v>
      </c>
    </row>
    <row r="404" spans="22:73">
      <c r="V404" s="415">
        <v>44806</v>
      </c>
      <c r="W404" s="420" t="s">
        <v>1725</v>
      </c>
      <c r="X404" s="419" t="s">
        <v>1728</v>
      </c>
      <c r="Y404" s="419">
        <v>3</v>
      </c>
      <c r="Z404" s="419">
        <v>37</v>
      </c>
      <c r="AP404" s="129"/>
      <c r="AQ404" s="417"/>
      <c r="AR404" s="129" t="s">
        <v>3488</v>
      </c>
      <c r="AS404" s="129" t="s">
        <v>3489</v>
      </c>
      <c r="AT404" s="129" t="s">
        <v>3488</v>
      </c>
      <c r="AU404" s="129" t="s">
        <v>2623</v>
      </c>
      <c r="BT404" s="129" t="s">
        <v>4382</v>
      </c>
      <c r="BU404" s="129" t="s">
        <v>4383</v>
      </c>
    </row>
    <row r="405" spans="22:73">
      <c r="V405" s="415">
        <v>44806</v>
      </c>
      <c r="W405" s="421" t="s">
        <v>1733</v>
      </c>
      <c r="X405" s="421" t="s">
        <v>1733</v>
      </c>
      <c r="Y405" s="421">
        <v>9</v>
      </c>
      <c r="Z405" s="421">
        <v>42</v>
      </c>
      <c r="AP405" s="129"/>
      <c r="AQ405" s="417" t="s">
        <v>5223</v>
      </c>
      <c r="AR405" s="129" t="s">
        <v>3199</v>
      </c>
      <c r="AS405" s="129" t="s">
        <v>3200</v>
      </c>
      <c r="AT405" s="129" t="s">
        <v>3199</v>
      </c>
      <c r="AU405" s="129" t="s">
        <v>3193</v>
      </c>
      <c r="BT405" s="129" t="s">
        <v>4384</v>
      </c>
      <c r="BU405" s="129" t="s">
        <v>2152</v>
      </c>
    </row>
    <row r="406" spans="22:73">
      <c r="V406" s="415">
        <v>44806</v>
      </c>
      <c r="W406" s="425" t="s">
        <v>1566</v>
      </c>
      <c r="X406" s="425" t="s">
        <v>1566</v>
      </c>
      <c r="Y406" s="425">
        <v>2</v>
      </c>
      <c r="Z406" s="425">
        <v>5</v>
      </c>
      <c r="AP406" s="129"/>
      <c r="AQ406" s="417"/>
      <c r="AR406" s="129" t="s">
        <v>3491</v>
      </c>
      <c r="AS406" s="129" t="s">
        <v>3492</v>
      </c>
      <c r="AT406" s="129" t="s">
        <v>3491</v>
      </c>
      <c r="AU406" s="129" t="s">
        <v>2623</v>
      </c>
      <c r="BT406" s="129" t="s">
        <v>4387</v>
      </c>
      <c r="BU406" s="129" t="s">
        <v>4388</v>
      </c>
    </row>
    <row r="407" spans="22:73">
      <c r="V407" s="415">
        <v>44812</v>
      </c>
      <c r="W407" t="s">
        <v>1562</v>
      </c>
      <c r="X407" t="s">
        <v>1562</v>
      </c>
      <c r="Y407">
        <v>10</v>
      </c>
      <c r="Z407">
        <v>79</v>
      </c>
      <c r="AP407" s="129"/>
      <c r="AQ407" s="417" t="s">
        <v>5225</v>
      </c>
      <c r="AR407" s="129" t="s">
        <v>3269</v>
      </c>
      <c r="AS407" s="129" t="s">
        <v>3270</v>
      </c>
      <c r="AT407" s="129" t="s">
        <v>3269</v>
      </c>
      <c r="AU407" s="129" t="s">
        <v>3193</v>
      </c>
      <c r="BT407" s="129" t="s">
        <v>4389</v>
      </c>
      <c r="BU407" s="129" t="s">
        <v>3907</v>
      </c>
    </row>
    <row r="408" spans="22:73">
      <c r="V408" s="415">
        <f t="shared" ref="V408:V419" si="30">V407</f>
        <v>44812</v>
      </c>
      <c r="W408" t="s">
        <v>1562</v>
      </c>
      <c r="X408" t="s">
        <v>1698</v>
      </c>
      <c r="Y408">
        <v>9</v>
      </c>
      <c r="Z408">
        <v>89</v>
      </c>
      <c r="AP408" s="129"/>
      <c r="AQ408" s="417" t="s">
        <v>5229</v>
      </c>
      <c r="AR408" s="129" t="s">
        <v>3272</v>
      </c>
      <c r="AS408" s="129" t="s">
        <v>3273</v>
      </c>
      <c r="AT408" s="129" t="s">
        <v>3272</v>
      </c>
      <c r="AU408" s="129" t="s">
        <v>3193</v>
      </c>
      <c r="BT408" s="129" t="s">
        <v>4390</v>
      </c>
      <c r="BU408" s="129" t="s">
        <v>4391</v>
      </c>
    </row>
    <row r="409" spans="22:73">
      <c r="V409" s="415">
        <f t="shared" si="30"/>
        <v>44812</v>
      </c>
      <c r="W409" t="s">
        <v>1705</v>
      </c>
      <c r="X409" t="s">
        <v>1705</v>
      </c>
      <c r="Y409">
        <v>6</v>
      </c>
      <c r="Z409">
        <v>53</v>
      </c>
      <c r="AP409" s="129"/>
      <c r="AQ409" s="417"/>
      <c r="AR409" s="129" t="s">
        <v>3480</v>
      </c>
      <c r="AS409" s="129" t="s">
        <v>3481</v>
      </c>
      <c r="AT409" s="129" t="s">
        <v>3480</v>
      </c>
      <c r="AU409" s="129" t="s">
        <v>2623</v>
      </c>
      <c r="BT409" s="129" t="s">
        <v>4392</v>
      </c>
      <c r="BU409" s="129" t="s">
        <v>4393</v>
      </c>
    </row>
    <row r="410" spans="22:73">
      <c r="V410" s="415">
        <f t="shared" si="30"/>
        <v>44812</v>
      </c>
      <c r="W410" t="s">
        <v>1705</v>
      </c>
      <c r="X410" t="s">
        <v>1711</v>
      </c>
      <c r="Y410">
        <v>5</v>
      </c>
      <c r="Z410">
        <v>47</v>
      </c>
      <c r="AP410" s="129"/>
      <c r="AQ410" s="417" t="s">
        <v>5235</v>
      </c>
      <c r="AR410" s="129" t="s">
        <v>3274</v>
      </c>
      <c r="AS410" s="129" t="s">
        <v>3275</v>
      </c>
      <c r="AT410" s="129" t="s">
        <v>3276</v>
      </c>
      <c r="AU410" s="129" t="s">
        <v>3193</v>
      </c>
      <c r="BT410" s="129" t="s">
        <v>4395</v>
      </c>
      <c r="BU410" s="129" t="s">
        <v>4396</v>
      </c>
    </row>
    <row r="411" spans="22:73">
      <c r="V411" s="415">
        <f t="shared" si="30"/>
        <v>44812</v>
      </c>
      <c r="W411" t="s">
        <v>1714</v>
      </c>
      <c r="X411" t="s">
        <v>1714</v>
      </c>
      <c r="Y411">
        <v>7</v>
      </c>
      <c r="Z411">
        <v>67</v>
      </c>
      <c r="AP411" s="129"/>
      <c r="AQ411" s="417"/>
      <c r="AR411" s="129" t="s">
        <v>3496</v>
      </c>
      <c r="AS411" s="129" t="s">
        <v>3497</v>
      </c>
      <c r="AT411" s="129" t="s">
        <v>3496</v>
      </c>
      <c r="AU411" s="129" t="s">
        <v>2623</v>
      </c>
      <c r="BT411" s="129" t="s">
        <v>4398</v>
      </c>
      <c r="BU411" s="129" t="s">
        <v>4399</v>
      </c>
    </row>
    <row r="412" spans="22:73">
      <c r="V412" s="415">
        <f t="shared" si="30"/>
        <v>44812</v>
      </c>
      <c r="W412" t="s">
        <v>1714</v>
      </c>
      <c r="X412" t="s">
        <v>1716</v>
      </c>
      <c r="Y412">
        <v>8</v>
      </c>
      <c r="Z412">
        <v>154</v>
      </c>
      <c r="AP412" s="129"/>
      <c r="AQ412" s="417" t="s">
        <v>5241</v>
      </c>
      <c r="AR412" s="129" t="s">
        <v>3500</v>
      </c>
      <c r="AS412" s="129" t="s">
        <v>3501</v>
      </c>
      <c r="AT412" s="129" t="s">
        <v>3500</v>
      </c>
      <c r="AU412" s="129" t="s">
        <v>2623</v>
      </c>
      <c r="BT412" s="129" t="s">
        <v>4401</v>
      </c>
      <c r="BU412" s="129" t="s">
        <v>4402</v>
      </c>
    </row>
    <row r="413" spans="22:73">
      <c r="V413" s="415">
        <f t="shared" si="30"/>
        <v>44812</v>
      </c>
      <c r="W413" t="s">
        <v>1718</v>
      </c>
      <c r="X413" t="s">
        <v>1718</v>
      </c>
      <c r="Y413">
        <v>13</v>
      </c>
      <c r="Z413">
        <v>79</v>
      </c>
      <c r="AP413" s="129"/>
      <c r="AQ413" s="417"/>
      <c r="AR413" s="129" t="s">
        <v>3279</v>
      </c>
      <c r="AS413" s="129" t="s">
        <v>3280</v>
      </c>
      <c r="AT413" s="129" t="s">
        <v>3279</v>
      </c>
      <c r="AU413" s="129" t="s">
        <v>3193</v>
      </c>
      <c r="BT413" s="129" t="s">
        <v>4403</v>
      </c>
      <c r="BU413" s="129" t="s">
        <v>4404</v>
      </c>
    </row>
    <row r="414" spans="22:73">
      <c r="V414" s="415">
        <f t="shared" si="30"/>
        <v>44812</v>
      </c>
      <c r="W414" t="s">
        <v>1718</v>
      </c>
      <c r="X414" t="s">
        <v>1721</v>
      </c>
      <c r="Y414">
        <v>3</v>
      </c>
      <c r="Z414">
        <v>24</v>
      </c>
      <c r="AP414" s="129"/>
      <c r="AQ414" s="417" t="s">
        <v>5251</v>
      </c>
      <c r="AR414" s="129" t="s">
        <v>3282</v>
      </c>
      <c r="AS414" s="129" t="s">
        <v>3283</v>
      </c>
      <c r="AT414" s="129" t="s">
        <v>3282</v>
      </c>
      <c r="AU414" s="129" t="s">
        <v>3193</v>
      </c>
      <c r="BT414" s="129" t="s">
        <v>4407</v>
      </c>
      <c r="BU414" s="129" t="s">
        <v>4408</v>
      </c>
    </row>
    <row r="415" spans="22:73">
      <c r="V415" s="415">
        <f t="shared" si="30"/>
        <v>44812</v>
      </c>
      <c r="W415" t="s">
        <v>1718</v>
      </c>
      <c r="X415" t="s">
        <v>1723</v>
      </c>
      <c r="Y415">
        <v>2</v>
      </c>
      <c r="Z415">
        <v>16</v>
      </c>
      <c r="AP415" s="129"/>
      <c r="AQ415" s="417"/>
      <c r="AR415" s="129" t="s">
        <v>3502</v>
      </c>
      <c r="AS415" s="129" t="s">
        <v>3503</v>
      </c>
      <c r="AT415" s="129" t="s">
        <v>3502</v>
      </c>
      <c r="AU415" s="129" t="s">
        <v>2623</v>
      </c>
      <c r="BT415" s="129" t="s">
        <v>4411</v>
      </c>
      <c r="BU415" s="129" t="s">
        <v>4404</v>
      </c>
    </row>
    <row r="416" spans="22:73">
      <c r="V416" s="415">
        <f t="shared" si="30"/>
        <v>44812</v>
      </c>
      <c r="W416" t="s">
        <v>1725</v>
      </c>
      <c r="X416" t="s">
        <v>1725</v>
      </c>
      <c r="Y416">
        <v>7</v>
      </c>
      <c r="Z416">
        <v>63</v>
      </c>
      <c r="AP416" s="129"/>
      <c r="AQ416" s="417" t="s">
        <v>5261</v>
      </c>
      <c r="AR416" s="129" t="s">
        <v>3285</v>
      </c>
      <c r="AS416" s="129" t="s">
        <v>3286</v>
      </c>
      <c r="AT416" s="129" t="s">
        <v>3228</v>
      </c>
      <c r="AU416" s="129" t="s">
        <v>3193</v>
      </c>
      <c r="BT416" s="129" t="s">
        <v>4413</v>
      </c>
      <c r="BU416" s="129" t="s">
        <v>4414</v>
      </c>
    </row>
    <row r="417" spans="22:73">
      <c r="V417" s="415">
        <f t="shared" si="30"/>
        <v>44812</v>
      </c>
      <c r="W417" t="s">
        <v>1725</v>
      </c>
      <c r="X417" t="s">
        <v>1728</v>
      </c>
      <c r="Y417">
        <v>3</v>
      </c>
      <c r="Z417">
        <v>37</v>
      </c>
      <c r="AP417" s="129"/>
      <c r="AQ417" s="417"/>
      <c r="AR417" s="129" t="s">
        <v>3506</v>
      </c>
      <c r="AS417" s="129" t="s">
        <v>3507</v>
      </c>
      <c r="AT417" s="129" t="s">
        <v>3506</v>
      </c>
      <c r="AU417" s="129" t="s">
        <v>2623</v>
      </c>
      <c r="BT417" s="129" t="s">
        <v>4416</v>
      </c>
      <c r="BU417" s="129" t="s">
        <v>4417</v>
      </c>
    </row>
    <row r="418" spans="22:73">
      <c r="V418" s="415">
        <f t="shared" si="30"/>
        <v>44812</v>
      </c>
      <c r="W418" t="s">
        <v>1733</v>
      </c>
      <c r="X418" t="s">
        <v>1733</v>
      </c>
      <c r="Y418">
        <v>9</v>
      </c>
      <c r="Z418">
        <v>42</v>
      </c>
      <c r="AP418" s="129"/>
      <c r="AQ418" s="417" t="s">
        <v>5271</v>
      </c>
      <c r="AR418" s="129" t="s">
        <v>3287</v>
      </c>
      <c r="AS418" s="129" t="s">
        <v>3288</v>
      </c>
      <c r="AT418" s="129" t="s">
        <v>3287</v>
      </c>
      <c r="AU418" s="129" t="s">
        <v>3193</v>
      </c>
      <c r="BT418" s="129" t="s">
        <v>4418</v>
      </c>
      <c r="BU418" s="129" t="s">
        <v>4419</v>
      </c>
    </row>
    <row r="419" spans="22:73">
      <c r="V419" s="415">
        <f t="shared" si="30"/>
        <v>44812</v>
      </c>
      <c r="W419" t="s">
        <v>1566</v>
      </c>
      <c r="X419" t="s">
        <v>1566</v>
      </c>
      <c r="Y419">
        <v>2</v>
      </c>
      <c r="Z419">
        <v>5</v>
      </c>
      <c r="AP419" s="129"/>
      <c r="AQ419" s="417" t="s">
        <v>5292</v>
      </c>
      <c r="AR419" s="129" t="s">
        <v>3195</v>
      </c>
      <c r="AS419" s="129" t="s">
        <v>3196</v>
      </c>
      <c r="AT419" s="129" t="s">
        <v>3195</v>
      </c>
      <c r="AU419" s="129" t="s">
        <v>3193</v>
      </c>
      <c r="BT419" s="129" t="s">
        <v>4421</v>
      </c>
      <c r="BU419" s="129" t="s">
        <v>4422</v>
      </c>
    </row>
    <row r="420" spans="22:73">
      <c r="V420" s="415">
        <v>44820</v>
      </c>
      <c r="W420" s="418" t="s">
        <v>1562</v>
      </c>
      <c r="X420" s="419" t="s">
        <v>1562</v>
      </c>
      <c r="Y420" s="419">
        <v>10</v>
      </c>
      <c r="Z420" s="419">
        <v>80</v>
      </c>
      <c r="AP420" s="129"/>
      <c r="AQ420" s="417" t="s">
        <v>5303</v>
      </c>
      <c r="AR420" s="129" t="s">
        <v>3199</v>
      </c>
      <c r="AS420" s="129" t="s">
        <v>3200</v>
      </c>
      <c r="AT420" s="129" t="s">
        <v>3199</v>
      </c>
      <c r="AU420" s="129" t="s">
        <v>3193</v>
      </c>
      <c r="BT420" s="129" t="s">
        <v>4424</v>
      </c>
      <c r="BU420" s="129" t="s">
        <v>4425</v>
      </c>
    </row>
    <row r="421" spans="22:73">
      <c r="V421" s="415">
        <f t="shared" ref="V421:V432" si="31">V420</f>
        <v>44820</v>
      </c>
      <c r="W421" s="420" t="s">
        <v>1562</v>
      </c>
      <c r="X421" s="421" t="s">
        <v>1698</v>
      </c>
      <c r="Y421" s="421">
        <v>9</v>
      </c>
      <c r="Z421" s="421">
        <v>95</v>
      </c>
      <c r="AP421" s="129"/>
      <c r="AQ421" s="417" t="s">
        <v>5312</v>
      </c>
      <c r="AR421" s="129" t="s">
        <v>3269</v>
      </c>
      <c r="AS421" s="129" t="s">
        <v>3270</v>
      </c>
      <c r="AT421" s="129" t="s">
        <v>3269</v>
      </c>
      <c r="AU421" s="129" t="s">
        <v>3193</v>
      </c>
      <c r="BT421" s="129" t="s">
        <v>4433</v>
      </c>
      <c r="BU421" s="129" t="s">
        <v>4434</v>
      </c>
    </row>
    <row r="422" spans="22:73">
      <c r="V422" s="415">
        <f t="shared" si="31"/>
        <v>44820</v>
      </c>
      <c r="W422" s="418" t="s">
        <v>1705</v>
      </c>
      <c r="X422" s="419" t="s">
        <v>1705</v>
      </c>
      <c r="Y422" s="419">
        <v>6</v>
      </c>
      <c r="Z422" s="419">
        <v>53</v>
      </c>
      <c r="AP422" s="129"/>
      <c r="AQ422" s="417" t="s">
        <v>5322</v>
      </c>
      <c r="AR422" s="129" t="s">
        <v>3292</v>
      </c>
      <c r="AS422" s="129" t="s">
        <v>3293</v>
      </c>
      <c r="AT422" s="129" t="s">
        <v>3294</v>
      </c>
      <c r="AU422" s="129" t="s">
        <v>3193</v>
      </c>
      <c r="BT422" s="129" t="s">
        <v>4445</v>
      </c>
      <c r="BU422" s="129" t="s">
        <v>4446</v>
      </c>
    </row>
    <row r="423" spans="22:73">
      <c r="V423" s="415">
        <f t="shared" si="31"/>
        <v>44820</v>
      </c>
      <c r="W423" s="420" t="s">
        <v>1705</v>
      </c>
      <c r="X423" s="421" t="s">
        <v>1711</v>
      </c>
      <c r="Y423" s="421">
        <v>5</v>
      </c>
      <c r="Z423" s="421">
        <v>47</v>
      </c>
      <c r="AP423" s="129"/>
      <c r="AQ423" s="417" t="s">
        <v>5333</v>
      </c>
      <c r="AR423" s="129" t="s">
        <v>3296</v>
      </c>
      <c r="AS423" s="129" t="s">
        <v>3297</v>
      </c>
      <c r="AT423" s="129" t="s">
        <v>3298</v>
      </c>
      <c r="AU423" s="129" t="s">
        <v>3193</v>
      </c>
      <c r="BT423" s="129" t="s">
        <v>4451</v>
      </c>
      <c r="BU423" s="129" t="s">
        <v>4452</v>
      </c>
    </row>
    <row r="424" spans="22:73">
      <c r="V424" s="415">
        <f t="shared" si="31"/>
        <v>44820</v>
      </c>
      <c r="W424" s="418" t="s">
        <v>1714</v>
      </c>
      <c r="X424" s="419" t="s">
        <v>1714</v>
      </c>
      <c r="Y424" s="419">
        <v>7</v>
      </c>
      <c r="Z424" s="419">
        <v>68</v>
      </c>
      <c r="AP424" s="129"/>
      <c r="AQ424" s="417" t="s">
        <v>5344</v>
      </c>
      <c r="AR424" s="129" t="s">
        <v>3299</v>
      </c>
      <c r="AS424" s="129" t="s">
        <v>3300</v>
      </c>
      <c r="AT424" s="129" t="s">
        <v>3301</v>
      </c>
      <c r="AU424" s="129" t="s">
        <v>3193</v>
      </c>
      <c r="BT424" s="129" t="s">
        <v>4453</v>
      </c>
      <c r="BU424" s="129" t="s">
        <v>4454</v>
      </c>
    </row>
    <row r="425" spans="22:73">
      <c r="V425" s="415">
        <f t="shared" si="31"/>
        <v>44820</v>
      </c>
      <c r="W425" s="420" t="s">
        <v>1714</v>
      </c>
      <c r="X425" s="421" t="s">
        <v>1716</v>
      </c>
      <c r="Y425" s="421">
        <v>8</v>
      </c>
      <c r="Z425" s="421">
        <v>154</v>
      </c>
      <c r="AP425" s="129"/>
      <c r="AQ425" s="417" t="s">
        <v>5355</v>
      </c>
      <c r="AR425" s="129" t="s">
        <v>3302</v>
      </c>
      <c r="AS425" s="129" t="s">
        <v>3303</v>
      </c>
      <c r="AT425" s="129" t="s">
        <v>3304</v>
      </c>
      <c r="AU425" s="129" t="s">
        <v>3193</v>
      </c>
      <c r="BT425" s="129" t="s">
        <v>4456</v>
      </c>
      <c r="BU425" s="129" t="s">
        <v>4457</v>
      </c>
    </row>
    <row r="426" spans="22:73">
      <c r="V426" s="415">
        <f t="shared" si="31"/>
        <v>44820</v>
      </c>
      <c r="W426" s="418" t="s">
        <v>1718</v>
      </c>
      <c r="X426" s="419" t="s">
        <v>1718</v>
      </c>
      <c r="Y426" s="419">
        <v>13</v>
      </c>
      <c r="Z426" s="419">
        <v>79</v>
      </c>
      <c r="AP426" s="129"/>
      <c r="AQ426" s="417" t="s">
        <v>5365</v>
      </c>
      <c r="AR426" s="129" t="s">
        <v>3305</v>
      </c>
      <c r="AS426" s="129" t="s">
        <v>3306</v>
      </c>
      <c r="AT426" s="129" t="s">
        <v>3228</v>
      </c>
      <c r="AU426" s="129" t="s">
        <v>3193</v>
      </c>
      <c r="BT426" s="129" t="s">
        <v>4459</v>
      </c>
      <c r="BU426" s="129" t="s">
        <v>4460</v>
      </c>
    </row>
    <row r="427" spans="22:73">
      <c r="V427" s="415">
        <f t="shared" si="31"/>
        <v>44820</v>
      </c>
      <c r="W427" s="422" t="s">
        <v>1718</v>
      </c>
      <c r="X427" s="421" t="s">
        <v>1721</v>
      </c>
      <c r="Y427" s="421">
        <v>3</v>
      </c>
      <c r="Z427" s="421">
        <v>24</v>
      </c>
      <c r="AP427" s="129"/>
      <c r="AQ427" s="417" t="s">
        <v>5385</v>
      </c>
      <c r="AR427" s="129" t="s">
        <v>3195</v>
      </c>
      <c r="AS427" s="129" t="s">
        <v>3196</v>
      </c>
      <c r="AT427" s="129" t="s">
        <v>3195</v>
      </c>
      <c r="AU427" s="129" t="s">
        <v>3193</v>
      </c>
      <c r="BT427" s="129" t="s">
        <v>4465</v>
      </c>
      <c r="BU427" s="129" t="s">
        <v>4466</v>
      </c>
    </row>
    <row r="428" spans="22:73">
      <c r="V428" s="415">
        <f t="shared" si="31"/>
        <v>44820</v>
      </c>
      <c r="W428" s="420" t="s">
        <v>1718</v>
      </c>
      <c r="X428" s="419" t="s">
        <v>1723</v>
      </c>
      <c r="Y428" s="419">
        <v>2</v>
      </c>
      <c r="Z428" s="419">
        <v>16</v>
      </c>
      <c r="AP428" s="129"/>
      <c r="AQ428" s="417" t="s">
        <v>5396</v>
      </c>
      <c r="AR428" s="129" t="s">
        <v>3199</v>
      </c>
      <c r="AS428" s="129" t="s">
        <v>3200</v>
      </c>
      <c r="AT428" s="129" t="s">
        <v>3199</v>
      </c>
      <c r="AU428" s="129" t="s">
        <v>3193</v>
      </c>
      <c r="BT428" s="129" t="s">
        <v>4467</v>
      </c>
      <c r="BU428" s="129" t="s">
        <v>4468</v>
      </c>
    </row>
    <row r="429" spans="22:73">
      <c r="V429" s="415">
        <f t="shared" si="31"/>
        <v>44820</v>
      </c>
      <c r="W429" s="423" t="s">
        <v>1725</v>
      </c>
      <c r="X429" s="421" t="s">
        <v>1725</v>
      </c>
      <c r="Y429" s="421">
        <v>7</v>
      </c>
      <c r="Z429" s="421">
        <v>63</v>
      </c>
      <c r="AP429" s="129"/>
      <c r="AQ429" s="417" t="s">
        <v>5406</v>
      </c>
      <c r="AR429" s="129" t="s">
        <v>3269</v>
      </c>
      <c r="AS429" s="129" t="s">
        <v>3270</v>
      </c>
      <c r="AT429" s="129" t="s">
        <v>3269</v>
      </c>
      <c r="AU429" s="129" t="s">
        <v>3193</v>
      </c>
      <c r="BT429" s="129" t="s">
        <v>4475</v>
      </c>
      <c r="BU429" s="129" t="s">
        <v>4476</v>
      </c>
    </row>
    <row r="430" spans="22:73">
      <c r="V430" s="415">
        <f t="shared" si="31"/>
        <v>44820</v>
      </c>
      <c r="W430" s="420" t="s">
        <v>1725</v>
      </c>
      <c r="X430" s="419" t="s">
        <v>1728</v>
      </c>
      <c r="Y430" s="419">
        <v>3</v>
      </c>
      <c r="Z430" s="419">
        <v>37</v>
      </c>
      <c r="AP430" s="129"/>
      <c r="AQ430" s="417" t="s">
        <v>5416</v>
      </c>
      <c r="AR430" s="129" t="s">
        <v>3309</v>
      </c>
      <c r="AS430" s="129" t="s">
        <v>3310</v>
      </c>
      <c r="AT430" s="129" t="s">
        <v>3228</v>
      </c>
      <c r="AU430" s="129" t="s">
        <v>3193</v>
      </c>
      <c r="BT430" s="129" t="s">
        <v>4479</v>
      </c>
      <c r="BU430" s="129" t="s">
        <v>4480</v>
      </c>
    </row>
    <row r="431" spans="22:73">
      <c r="V431" s="415">
        <f t="shared" si="31"/>
        <v>44820</v>
      </c>
      <c r="W431" s="421" t="s">
        <v>1733</v>
      </c>
      <c r="X431" s="421" t="s">
        <v>1733</v>
      </c>
      <c r="Y431" s="421">
        <v>10</v>
      </c>
      <c r="Z431" s="421">
        <v>44</v>
      </c>
      <c r="AP431" s="129"/>
      <c r="AQ431" s="417" t="s">
        <v>5427</v>
      </c>
      <c r="AR431" s="129" t="s">
        <v>3311</v>
      </c>
      <c r="AS431" s="129" t="s">
        <v>3312</v>
      </c>
      <c r="AT431" s="129" t="s">
        <v>3311</v>
      </c>
      <c r="AU431" s="129" t="s">
        <v>3193</v>
      </c>
      <c r="BT431" s="129" t="s">
        <v>4483</v>
      </c>
      <c r="BU431" s="129" t="s">
        <v>4484</v>
      </c>
    </row>
    <row r="432" spans="22:73">
      <c r="V432" s="415">
        <f t="shared" si="31"/>
        <v>44820</v>
      </c>
      <c r="W432" s="425" t="s">
        <v>1566</v>
      </c>
      <c r="X432" s="425" t="s">
        <v>1566</v>
      </c>
      <c r="Y432" s="425">
        <v>2</v>
      </c>
      <c r="Z432" s="425">
        <v>5</v>
      </c>
      <c r="AP432" s="129"/>
      <c r="AQ432" s="417" t="s">
        <v>5438</v>
      </c>
      <c r="AR432" s="129" t="s">
        <v>3314</v>
      </c>
      <c r="AS432" s="129" t="s">
        <v>3315</v>
      </c>
      <c r="AT432" s="129" t="s">
        <v>3314</v>
      </c>
      <c r="AU432" s="129" t="s">
        <v>3193</v>
      </c>
      <c r="BT432" s="129" t="s">
        <v>4486</v>
      </c>
      <c r="BU432" s="129" t="s">
        <v>4487</v>
      </c>
    </row>
    <row r="433" spans="22:73">
      <c r="V433" s="415">
        <v>44827</v>
      </c>
      <c r="W433" s="418" t="s">
        <v>1562</v>
      </c>
      <c r="X433" s="419" t="s">
        <v>1562</v>
      </c>
      <c r="Y433" s="419">
        <v>10</v>
      </c>
      <c r="Z433" s="419">
        <v>80</v>
      </c>
      <c r="AP433" s="129"/>
      <c r="AQ433" s="417" t="s">
        <v>5449</v>
      </c>
      <c r="AR433" s="129" t="s">
        <v>3316</v>
      </c>
      <c r="AS433" s="129" t="s">
        <v>3317</v>
      </c>
      <c r="AT433" s="129" t="s">
        <v>3319</v>
      </c>
      <c r="AU433" s="129" t="s">
        <v>3193</v>
      </c>
      <c r="BT433" s="129" t="s">
        <v>4489</v>
      </c>
      <c r="BU433" s="129" t="s">
        <v>4490</v>
      </c>
    </row>
    <row r="434" spans="22:73">
      <c r="V434" s="415">
        <f t="shared" ref="V434:V445" si="32">V433</f>
        <v>44827</v>
      </c>
      <c r="W434" s="420" t="s">
        <v>1562</v>
      </c>
      <c r="X434" s="421" t="s">
        <v>1698</v>
      </c>
      <c r="Y434" s="421">
        <v>9</v>
      </c>
      <c r="Z434" s="421">
        <v>95</v>
      </c>
      <c r="AP434" s="129"/>
      <c r="AQ434" s="417" t="s">
        <v>5460</v>
      </c>
      <c r="AR434" s="129" t="s">
        <v>3320</v>
      </c>
      <c r="AS434" s="129" t="s">
        <v>3321</v>
      </c>
      <c r="AT434" s="129" t="s">
        <v>3323</v>
      </c>
      <c r="AU434" s="129" t="s">
        <v>3193</v>
      </c>
      <c r="BT434" s="129" t="s">
        <v>4492</v>
      </c>
      <c r="BU434" s="129" t="s">
        <v>4493</v>
      </c>
    </row>
    <row r="435" spans="22:73">
      <c r="V435" s="415">
        <f t="shared" si="32"/>
        <v>44827</v>
      </c>
      <c r="W435" s="418" t="s">
        <v>1705</v>
      </c>
      <c r="X435" s="419" t="s">
        <v>1705</v>
      </c>
      <c r="Y435" s="419">
        <v>6</v>
      </c>
      <c r="Z435" s="419">
        <v>53</v>
      </c>
      <c r="AP435" s="129"/>
      <c r="AQ435" s="417" t="s">
        <v>5469</v>
      </c>
      <c r="AR435" s="129" t="s">
        <v>3324</v>
      </c>
      <c r="AS435" s="129" t="s">
        <v>3325</v>
      </c>
      <c r="AT435" s="129" t="s">
        <v>3326</v>
      </c>
      <c r="AU435" s="129" t="s">
        <v>3193</v>
      </c>
      <c r="BT435" s="129" t="s">
        <v>4495</v>
      </c>
      <c r="BU435" s="129" t="s">
        <v>4496</v>
      </c>
    </row>
    <row r="436" spans="22:73">
      <c r="V436" s="415">
        <f t="shared" si="32"/>
        <v>44827</v>
      </c>
      <c r="W436" s="420" t="s">
        <v>1705</v>
      </c>
      <c r="X436" s="421" t="s">
        <v>1711</v>
      </c>
      <c r="Y436" s="421">
        <v>5</v>
      </c>
      <c r="Z436" s="421">
        <v>52</v>
      </c>
      <c r="AP436" s="129"/>
      <c r="AQ436" s="417" t="s">
        <v>5489</v>
      </c>
      <c r="AR436" s="129" t="s">
        <v>3195</v>
      </c>
      <c r="AS436" s="129" t="s">
        <v>3196</v>
      </c>
      <c r="AT436" s="129" t="s">
        <v>3195</v>
      </c>
      <c r="AU436" s="129" t="s">
        <v>3193</v>
      </c>
      <c r="BT436" s="129" t="s">
        <v>4497</v>
      </c>
      <c r="BU436" s="129" t="s">
        <v>4498</v>
      </c>
    </row>
    <row r="437" spans="22:73">
      <c r="V437" s="415">
        <f t="shared" si="32"/>
        <v>44827</v>
      </c>
      <c r="W437" s="418" t="s">
        <v>1714</v>
      </c>
      <c r="X437" s="419" t="s">
        <v>1714</v>
      </c>
      <c r="Y437" s="419">
        <v>7</v>
      </c>
      <c r="Z437" s="419">
        <v>68</v>
      </c>
      <c r="AP437" s="129"/>
      <c r="AQ437" s="417" t="s">
        <v>5499</v>
      </c>
      <c r="AR437" s="129" t="s">
        <v>3199</v>
      </c>
      <c r="AS437" s="129" t="s">
        <v>3200</v>
      </c>
      <c r="AT437" s="129" t="s">
        <v>3199</v>
      </c>
      <c r="AU437" s="129" t="s">
        <v>3193</v>
      </c>
      <c r="BT437" s="129" t="s">
        <v>4499</v>
      </c>
      <c r="BU437" s="129" t="s">
        <v>4437</v>
      </c>
    </row>
    <row r="438" spans="22:73">
      <c r="V438" s="415">
        <f t="shared" si="32"/>
        <v>44827</v>
      </c>
      <c r="W438" s="420" t="s">
        <v>1714</v>
      </c>
      <c r="X438" s="421" t="s">
        <v>1716</v>
      </c>
      <c r="Y438" s="421">
        <v>8</v>
      </c>
      <c r="Z438" s="421">
        <v>158</v>
      </c>
      <c r="AP438" s="129"/>
      <c r="AQ438" s="417" t="s">
        <v>5511</v>
      </c>
      <c r="AR438" s="129" t="s">
        <v>3269</v>
      </c>
      <c r="AS438" s="129" t="s">
        <v>3270</v>
      </c>
      <c r="AT438" s="129" t="s">
        <v>3269</v>
      </c>
      <c r="AU438" s="129" t="s">
        <v>3193</v>
      </c>
      <c r="BT438" s="129" t="s">
        <v>4500</v>
      </c>
      <c r="BU438" s="129" t="s">
        <v>4501</v>
      </c>
    </row>
    <row r="439" spans="22:73">
      <c r="V439" s="415">
        <f t="shared" si="32"/>
        <v>44827</v>
      </c>
      <c r="W439" s="418" t="s">
        <v>1718</v>
      </c>
      <c r="X439" s="419" t="s">
        <v>1718</v>
      </c>
      <c r="Y439" s="419">
        <v>13</v>
      </c>
      <c r="Z439" s="419">
        <v>79</v>
      </c>
      <c r="AP439" s="129"/>
      <c r="AQ439" s="417" t="s">
        <v>5523</v>
      </c>
      <c r="AR439" s="129" t="s">
        <v>3333</v>
      </c>
      <c r="AS439" s="129" t="s">
        <v>3334</v>
      </c>
      <c r="AT439" s="129" t="s">
        <v>3228</v>
      </c>
      <c r="AU439" s="129" t="s">
        <v>3193</v>
      </c>
      <c r="BT439" s="129" t="s">
        <v>4511</v>
      </c>
      <c r="BU439" s="129" t="s">
        <v>4512</v>
      </c>
    </row>
    <row r="440" spans="22:73">
      <c r="V440" s="415">
        <f t="shared" si="32"/>
        <v>44827</v>
      </c>
      <c r="W440" s="422" t="s">
        <v>1718</v>
      </c>
      <c r="X440" s="421" t="s">
        <v>1721</v>
      </c>
      <c r="Y440" s="421">
        <v>3</v>
      </c>
      <c r="Z440" s="421">
        <v>24</v>
      </c>
      <c r="AP440" s="129"/>
      <c r="AQ440" s="417" t="s">
        <v>5534</v>
      </c>
      <c r="AR440" s="129" t="s">
        <v>3335</v>
      </c>
      <c r="AS440" s="129" t="s">
        <v>3336</v>
      </c>
      <c r="AT440" s="129" t="s">
        <v>3335</v>
      </c>
      <c r="AU440" s="129" t="s">
        <v>3193</v>
      </c>
      <c r="BT440" s="129" t="s">
        <v>4513</v>
      </c>
      <c r="BU440" s="129" t="s">
        <v>4514</v>
      </c>
    </row>
    <row r="441" spans="22:73">
      <c r="V441" s="415">
        <f t="shared" si="32"/>
        <v>44827</v>
      </c>
      <c r="W441" s="420" t="s">
        <v>1718</v>
      </c>
      <c r="X441" s="419" t="s">
        <v>1723</v>
      </c>
      <c r="Y441" s="419">
        <v>2</v>
      </c>
      <c r="Z441" s="419">
        <v>16</v>
      </c>
      <c r="AP441" s="129"/>
      <c r="AQ441" s="417" t="s">
        <v>5545</v>
      </c>
      <c r="AR441" s="129" t="s">
        <v>3338</v>
      </c>
      <c r="AS441" s="129" t="s">
        <v>3339</v>
      </c>
      <c r="AT441" s="129" t="s">
        <v>3338</v>
      </c>
      <c r="AU441" s="129" t="s">
        <v>3193</v>
      </c>
      <c r="BT441" s="129" t="s">
        <v>4516</v>
      </c>
      <c r="BU441" s="129" t="s">
        <v>4517</v>
      </c>
    </row>
    <row r="442" spans="22:73">
      <c r="V442" s="415">
        <f t="shared" si="32"/>
        <v>44827</v>
      </c>
      <c r="W442" s="423" t="s">
        <v>1725</v>
      </c>
      <c r="X442" s="421" t="s">
        <v>1725</v>
      </c>
      <c r="Y442" s="421">
        <v>7</v>
      </c>
      <c r="Z442" s="421">
        <v>63</v>
      </c>
      <c r="AP442" s="129"/>
      <c r="AQ442" s="417" t="s">
        <v>5555</v>
      </c>
      <c r="AR442" s="129" t="s">
        <v>3341</v>
      </c>
      <c r="AS442" s="129" t="s">
        <v>3342</v>
      </c>
      <c r="AT442" s="129" t="s">
        <v>3341</v>
      </c>
      <c r="AU442" s="129" t="s">
        <v>3193</v>
      </c>
      <c r="BT442" s="129" t="s">
        <v>4518</v>
      </c>
      <c r="BU442" s="129" t="s">
        <v>4519</v>
      </c>
    </row>
    <row r="443" spans="22:73">
      <c r="V443" s="415">
        <f t="shared" si="32"/>
        <v>44827</v>
      </c>
      <c r="W443" s="420" t="s">
        <v>1725</v>
      </c>
      <c r="X443" s="419" t="s">
        <v>1728</v>
      </c>
      <c r="Y443" s="419">
        <v>3</v>
      </c>
      <c r="Z443" s="419">
        <v>37</v>
      </c>
      <c r="AP443" s="129"/>
      <c r="AQ443" s="417" t="s">
        <v>5564</v>
      </c>
      <c r="AR443" s="129" t="s">
        <v>3344</v>
      </c>
      <c r="AS443" s="129" t="s">
        <v>3345</v>
      </c>
      <c r="AT443" s="129" t="s">
        <v>3344</v>
      </c>
      <c r="AU443" s="129" t="s">
        <v>3193</v>
      </c>
      <c r="BT443" s="129" t="s">
        <v>4522</v>
      </c>
      <c r="BU443" s="129" t="s">
        <v>4523</v>
      </c>
    </row>
    <row r="444" spans="22:73">
      <c r="V444" s="415">
        <f t="shared" si="32"/>
        <v>44827</v>
      </c>
      <c r="W444" s="421" t="s">
        <v>1733</v>
      </c>
      <c r="X444" s="421" t="s">
        <v>1733</v>
      </c>
      <c r="Y444" s="421">
        <v>9</v>
      </c>
      <c r="Z444" s="421">
        <v>43</v>
      </c>
      <c r="AP444" s="129"/>
      <c r="AQ444" s="417" t="s">
        <v>5575</v>
      </c>
      <c r="AR444" s="129" t="s">
        <v>3347</v>
      </c>
      <c r="AS444" s="129" t="s">
        <v>3348</v>
      </c>
      <c r="AT444" s="129" t="s">
        <v>3349</v>
      </c>
      <c r="AU444" s="129" t="s">
        <v>3193</v>
      </c>
      <c r="BT444" s="129" t="s">
        <v>4528</v>
      </c>
      <c r="BU444" s="129" t="s">
        <v>4529</v>
      </c>
    </row>
    <row r="445" spans="22:73">
      <c r="V445" s="415">
        <f t="shared" si="32"/>
        <v>44827</v>
      </c>
      <c r="W445" s="425" t="s">
        <v>1566</v>
      </c>
      <c r="X445" s="425" t="s">
        <v>1566</v>
      </c>
      <c r="Y445" s="425">
        <v>2</v>
      </c>
      <c r="Z445" s="425">
        <v>5</v>
      </c>
      <c r="AP445" s="129"/>
      <c r="AQ445" s="417" t="s">
        <v>5599</v>
      </c>
      <c r="AR445" s="129" t="s">
        <v>3195</v>
      </c>
      <c r="AS445" s="129" t="s">
        <v>3196</v>
      </c>
      <c r="AT445" s="129" t="s">
        <v>3195</v>
      </c>
      <c r="AU445" s="129" t="s">
        <v>3193</v>
      </c>
      <c r="BT445" s="129" t="s">
        <v>4532</v>
      </c>
      <c r="BU445" s="129" t="s">
        <v>4533</v>
      </c>
    </row>
    <row r="446" spans="22:73">
      <c r="V446" s="415">
        <v>44830</v>
      </c>
      <c r="W446" s="418" t="s">
        <v>1562</v>
      </c>
      <c r="X446" s="419" t="s">
        <v>1562</v>
      </c>
      <c r="Y446" s="419">
        <v>10</v>
      </c>
      <c r="Z446" s="419">
        <v>80</v>
      </c>
      <c r="AP446" s="129"/>
      <c r="AQ446" s="417" t="s">
        <v>5610</v>
      </c>
      <c r="AR446" s="129" t="s">
        <v>3199</v>
      </c>
      <c r="AS446" s="129" t="s">
        <v>3200</v>
      </c>
      <c r="AT446" s="129" t="s">
        <v>3199</v>
      </c>
      <c r="AU446" s="129" t="s">
        <v>3193</v>
      </c>
      <c r="BT446" s="129" t="s">
        <v>4535</v>
      </c>
      <c r="BU446" s="129" t="s">
        <v>4536</v>
      </c>
    </row>
    <row r="447" spans="22:73">
      <c r="V447" s="415">
        <f t="shared" ref="V447:V458" si="33">V446</f>
        <v>44830</v>
      </c>
      <c r="W447" s="420" t="s">
        <v>1562</v>
      </c>
      <c r="X447" s="421" t="s">
        <v>1698</v>
      </c>
      <c r="Y447" s="421">
        <v>9</v>
      </c>
      <c r="Z447" s="421">
        <v>95</v>
      </c>
      <c r="AP447" s="129"/>
      <c r="AQ447" s="417" t="s">
        <v>5621</v>
      </c>
      <c r="AR447" s="129" t="s">
        <v>3269</v>
      </c>
      <c r="AS447" s="129" t="s">
        <v>3270</v>
      </c>
      <c r="AT447" s="129" t="s">
        <v>3269</v>
      </c>
      <c r="AU447" s="129" t="s">
        <v>3193</v>
      </c>
      <c r="BT447" s="129" t="s">
        <v>4539</v>
      </c>
      <c r="BU447" s="129" t="s">
        <v>4540</v>
      </c>
    </row>
    <row r="448" spans="22:73">
      <c r="V448" s="415">
        <f t="shared" si="33"/>
        <v>44830</v>
      </c>
      <c r="W448" s="418" t="s">
        <v>1705</v>
      </c>
      <c r="X448" s="419" t="s">
        <v>1705</v>
      </c>
      <c r="Y448" s="419">
        <v>6</v>
      </c>
      <c r="Z448" s="419">
        <v>53</v>
      </c>
      <c r="AP448" s="129"/>
      <c r="AQ448" s="417" t="s">
        <v>5632</v>
      </c>
      <c r="AR448" s="129" t="s">
        <v>3353</v>
      </c>
      <c r="AS448" s="129" t="s">
        <v>3354</v>
      </c>
      <c r="AT448" s="129" t="s">
        <v>3356</v>
      </c>
      <c r="AU448" s="129" t="s">
        <v>3193</v>
      </c>
      <c r="BT448" s="129" t="s">
        <v>4543</v>
      </c>
      <c r="BU448" s="129" t="s">
        <v>4544</v>
      </c>
    </row>
    <row r="449" spans="22:73">
      <c r="V449" s="415">
        <f t="shared" si="33"/>
        <v>44830</v>
      </c>
      <c r="W449" s="420" t="s">
        <v>1705</v>
      </c>
      <c r="X449" s="421" t="s">
        <v>1711</v>
      </c>
      <c r="Y449" s="421">
        <v>5</v>
      </c>
      <c r="Z449" s="421">
        <v>52</v>
      </c>
      <c r="AP449" s="129"/>
      <c r="AQ449" s="417" t="s">
        <v>5643</v>
      </c>
      <c r="AR449" s="129" t="s">
        <v>3358</v>
      </c>
      <c r="AS449" s="129" t="s">
        <v>3359</v>
      </c>
      <c r="AT449" s="129" t="s">
        <v>3358</v>
      </c>
      <c r="AU449" s="129" t="s">
        <v>3193</v>
      </c>
      <c r="BT449" s="129" t="s">
        <v>4549</v>
      </c>
      <c r="BU449" s="129" t="s">
        <v>4550</v>
      </c>
    </row>
    <row r="450" spans="22:73">
      <c r="V450" s="415">
        <f t="shared" si="33"/>
        <v>44830</v>
      </c>
      <c r="W450" s="418" t="s">
        <v>1714</v>
      </c>
      <c r="X450" s="419" t="s">
        <v>1714</v>
      </c>
      <c r="Y450" s="419">
        <v>7</v>
      </c>
      <c r="Z450" s="419">
        <v>68</v>
      </c>
      <c r="AP450" s="129"/>
      <c r="AQ450" s="417" t="s">
        <v>5655</v>
      </c>
      <c r="AR450" s="129" t="s">
        <v>3360</v>
      </c>
      <c r="AS450" s="129" t="s">
        <v>3361</v>
      </c>
      <c r="AT450" s="129" t="s">
        <v>3360</v>
      </c>
      <c r="AU450" s="129" t="s">
        <v>3193</v>
      </c>
      <c r="BT450" s="129" t="s">
        <v>4553</v>
      </c>
      <c r="BU450" s="129" t="s">
        <v>4554</v>
      </c>
    </row>
    <row r="451" spans="22:73">
      <c r="V451" s="415">
        <f t="shared" si="33"/>
        <v>44830</v>
      </c>
      <c r="W451" s="420" t="s">
        <v>1714</v>
      </c>
      <c r="X451" s="421" t="s">
        <v>1716</v>
      </c>
      <c r="Y451" s="421">
        <v>8</v>
      </c>
      <c r="Z451" s="421">
        <v>158</v>
      </c>
      <c r="AP451" s="129"/>
      <c r="AQ451" s="417" t="s">
        <v>6043</v>
      </c>
      <c r="AR451" s="129" t="s">
        <v>3364</v>
      </c>
      <c r="AS451" s="129" t="s">
        <v>3365</v>
      </c>
      <c r="AT451" s="129" t="s">
        <v>3367</v>
      </c>
      <c r="AU451" s="129" t="s">
        <v>3193</v>
      </c>
      <c r="BT451" s="129" t="s">
        <v>4556</v>
      </c>
      <c r="BU451" s="129" t="s">
        <v>4557</v>
      </c>
    </row>
    <row r="452" spans="22:73">
      <c r="V452" s="415">
        <f t="shared" si="33"/>
        <v>44830</v>
      </c>
      <c r="W452" s="418" t="s">
        <v>1718</v>
      </c>
      <c r="X452" s="419" t="s">
        <v>1718</v>
      </c>
      <c r="Y452" s="419">
        <v>13</v>
      </c>
      <c r="Z452" s="419">
        <v>79</v>
      </c>
      <c r="AP452" s="129"/>
      <c r="AQ452" s="417" t="s">
        <v>6052</v>
      </c>
      <c r="AR452" s="129" t="s">
        <v>3369</v>
      </c>
      <c r="AS452" s="129" t="s">
        <v>3370</v>
      </c>
      <c r="AT452" s="129" t="s">
        <v>3372</v>
      </c>
      <c r="AU452" s="129" t="s">
        <v>3193</v>
      </c>
      <c r="BT452" s="129" t="s">
        <v>4559</v>
      </c>
      <c r="BU452" s="129" t="s">
        <v>4560</v>
      </c>
    </row>
    <row r="453" spans="22:73">
      <c r="V453" s="415">
        <f t="shared" si="33"/>
        <v>44830</v>
      </c>
      <c r="W453" s="422" t="s">
        <v>1718</v>
      </c>
      <c r="X453" s="421" t="s">
        <v>1721</v>
      </c>
      <c r="Y453" s="421">
        <v>3</v>
      </c>
      <c r="Z453" s="421">
        <v>24</v>
      </c>
      <c r="AP453" s="129"/>
      <c r="AQ453" s="417" t="s">
        <v>6573</v>
      </c>
      <c r="AR453" s="129" t="s">
        <v>3373</v>
      </c>
      <c r="AS453" s="129" t="s">
        <v>3374</v>
      </c>
      <c r="AT453" s="129" t="s">
        <v>3376</v>
      </c>
      <c r="AU453" s="129" t="s">
        <v>3193</v>
      </c>
      <c r="BT453" s="129" t="s">
        <v>4561</v>
      </c>
      <c r="BU453" s="129" t="s">
        <v>4562</v>
      </c>
    </row>
    <row r="454" spans="22:73">
      <c r="V454" s="415">
        <f t="shared" si="33"/>
        <v>44830</v>
      </c>
      <c r="W454" s="420" t="s">
        <v>1718</v>
      </c>
      <c r="X454" s="419" t="s">
        <v>1723</v>
      </c>
      <c r="Y454" s="419">
        <v>2</v>
      </c>
      <c r="Z454" s="419">
        <v>16</v>
      </c>
      <c r="AP454" s="129"/>
      <c r="AQ454" s="417" t="s">
        <v>6583</v>
      </c>
      <c r="AR454" s="129" t="s">
        <v>3378</v>
      </c>
      <c r="AS454" s="129" t="s">
        <v>3379</v>
      </c>
      <c r="AT454" s="129" t="s">
        <v>3378</v>
      </c>
      <c r="AU454" s="129" t="s">
        <v>3193</v>
      </c>
      <c r="BT454" s="129" t="s">
        <v>4565</v>
      </c>
      <c r="BU454" s="129" t="s">
        <v>4566</v>
      </c>
    </row>
    <row r="455" spans="22:73">
      <c r="V455" s="415">
        <f t="shared" si="33"/>
        <v>44830</v>
      </c>
      <c r="W455" s="423" t="s">
        <v>1725</v>
      </c>
      <c r="X455" s="421" t="s">
        <v>1725</v>
      </c>
      <c r="Y455" s="421">
        <v>7</v>
      </c>
      <c r="Z455" s="421">
        <v>63</v>
      </c>
      <c r="AP455" s="129"/>
      <c r="AQ455" s="417" t="s">
        <v>6593</v>
      </c>
      <c r="AR455" s="129" t="s">
        <v>3381</v>
      </c>
      <c r="AS455" s="129" t="s">
        <v>3382</v>
      </c>
      <c r="AT455" s="129" t="s">
        <v>3381</v>
      </c>
      <c r="AU455" s="129" t="s">
        <v>3193</v>
      </c>
      <c r="BT455" s="129" t="s">
        <v>4570</v>
      </c>
      <c r="BU455" s="129" t="s">
        <v>4571</v>
      </c>
    </row>
    <row r="456" spans="22:73">
      <c r="V456" s="415">
        <f t="shared" si="33"/>
        <v>44830</v>
      </c>
      <c r="W456" s="420" t="s">
        <v>1725</v>
      </c>
      <c r="X456" s="419" t="s">
        <v>1728</v>
      </c>
      <c r="Y456" s="419">
        <v>3</v>
      </c>
      <c r="Z456" s="419">
        <v>37</v>
      </c>
      <c r="AP456" s="129"/>
      <c r="AQ456" s="417" t="s">
        <v>6602</v>
      </c>
      <c r="AR456" s="129" t="s">
        <v>3383</v>
      </c>
      <c r="AS456" s="129" t="s">
        <v>3384</v>
      </c>
      <c r="AT456" s="129" t="s">
        <v>3383</v>
      </c>
      <c r="AU456" s="129" t="s">
        <v>3193</v>
      </c>
      <c r="BT456" s="129" t="s">
        <v>4577</v>
      </c>
      <c r="BU456" s="129" t="s">
        <v>4578</v>
      </c>
    </row>
    <row r="457" spans="22:73">
      <c r="V457" s="415">
        <f t="shared" si="33"/>
        <v>44830</v>
      </c>
      <c r="W457" s="421" t="s">
        <v>1733</v>
      </c>
      <c r="X457" s="421" t="s">
        <v>1733</v>
      </c>
      <c r="Y457" s="421">
        <v>9</v>
      </c>
      <c r="Z457" s="421">
        <v>43</v>
      </c>
      <c r="AP457" s="129" t="s">
        <v>13104</v>
      </c>
      <c r="AQ457" s="129"/>
      <c r="AR457" s="129"/>
      <c r="AS457" s="129"/>
      <c r="AT457" s="129"/>
      <c r="AU457" s="129"/>
      <c r="BT457" s="129" t="s">
        <v>4582</v>
      </c>
      <c r="BU457" s="129" t="s">
        <v>4583</v>
      </c>
    </row>
    <row r="458" spans="22:73">
      <c r="V458" s="415">
        <f t="shared" si="33"/>
        <v>44830</v>
      </c>
      <c r="W458" s="425" t="s">
        <v>1566</v>
      </c>
      <c r="X458" s="425" t="s">
        <v>1566</v>
      </c>
      <c r="Y458" s="425">
        <v>2</v>
      </c>
      <c r="Z458" s="425">
        <v>5</v>
      </c>
      <c r="AP458" s="129" t="s">
        <v>1725</v>
      </c>
      <c r="AQ458" s="417" t="s">
        <v>1712</v>
      </c>
      <c r="AR458" s="129" t="s">
        <v>4116</v>
      </c>
      <c r="AS458" s="129" t="s">
        <v>3201</v>
      </c>
      <c r="AT458" s="129" t="s">
        <v>4116</v>
      </c>
      <c r="AU458" s="129" t="s">
        <v>4115</v>
      </c>
      <c r="BT458" s="129" t="s">
        <v>4586</v>
      </c>
      <c r="BU458" s="129" t="s">
        <v>4587</v>
      </c>
    </row>
    <row r="459" spans="22:73">
      <c r="V459" s="415">
        <v>44841</v>
      </c>
      <c r="W459" s="418" t="s">
        <v>1562</v>
      </c>
      <c r="X459" s="419" t="s">
        <v>1562</v>
      </c>
      <c r="Y459" s="419">
        <v>10</v>
      </c>
      <c r="Z459" s="419">
        <v>81</v>
      </c>
      <c r="AP459" s="129"/>
      <c r="AQ459" s="417" t="s">
        <v>1715</v>
      </c>
      <c r="AR459" s="129" t="s">
        <v>1277</v>
      </c>
      <c r="AS459" s="129" t="s">
        <v>1253</v>
      </c>
      <c r="AT459" s="129" t="s">
        <v>1277</v>
      </c>
      <c r="AU459" s="129" t="s">
        <v>4115</v>
      </c>
      <c r="BT459" s="129" t="s">
        <v>4590</v>
      </c>
      <c r="BU459" s="129" t="s">
        <v>4591</v>
      </c>
    </row>
    <row r="460" spans="22:73">
      <c r="V460" s="415">
        <f t="shared" ref="V460:V471" si="34">V459</f>
        <v>44841</v>
      </c>
      <c r="W460" s="420" t="s">
        <v>1562</v>
      </c>
      <c r="X460" s="421" t="s">
        <v>1698</v>
      </c>
      <c r="Y460" s="421">
        <v>9</v>
      </c>
      <c r="Z460" s="421">
        <v>96</v>
      </c>
      <c r="AP460" s="129"/>
      <c r="AQ460" s="417" t="s">
        <v>1756</v>
      </c>
      <c r="AR460" s="129" t="s">
        <v>4117</v>
      </c>
      <c r="AS460" s="129" t="s">
        <v>4118</v>
      </c>
      <c r="AT460" s="129" t="s">
        <v>4117</v>
      </c>
      <c r="AU460" s="129" t="s">
        <v>4115</v>
      </c>
      <c r="BT460" s="129" t="s">
        <v>4593</v>
      </c>
      <c r="BU460" s="129" t="s">
        <v>4594</v>
      </c>
    </row>
    <row r="461" spans="22:73">
      <c r="V461" s="415">
        <f t="shared" si="34"/>
        <v>44841</v>
      </c>
      <c r="W461" s="418" t="s">
        <v>1705</v>
      </c>
      <c r="X461" s="419" t="s">
        <v>1705</v>
      </c>
      <c r="Y461" s="419">
        <v>6</v>
      </c>
      <c r="Z461" s="419">
        <v>53</v>
      </c>
      <c r="AP461" s="129"/>
      <c r="AQ461" s="417" t="s">
        <v>1717</v>
      </c>
      <c r="AR461" s="129" t="s">
        <v>4119</v>
      </c>
      <c r="AS461" s="129" t="s">
        <v>4120</v>
      </c>
      <c r="AT461" s="129" t="s">
        <v>4119</v>
      </c>
      <c r="AU461" s="129" t="s">
        <v>4115</v>
      </c>
      <c r="BT461" s="129" t="s">
        <v>4601</v>
      </c>
      <c r="BU461" s="129" t="s">
        <v>4601</v>
      </c>
    </row>
    <row r="462" spans="22:73">
      <c r="V462" s="415">
        <f t="shared" si="34"/>
        <v>44841</v>
      </c>
      <c r="W462" s="420" t="s">
        <v>1705</v>
      </c>
      <c r="X462" s="421" t="s">
        <v>1711</v>
      </c>
      <c r="Y462" s="421">
        <v>5</v>
      </c>
      <c r="Z462" s="421">
        <v>52</v>
      </c>
      <c r="AP462" s="129"/>
      <c r="AQ462" s="417" t="s">
        <v>1719</v>
      </c>
      <c r="AR462" s="129" t="s">
        <v>4122</v>
      </c>
      <c r="AS462" s="129" t="s">
        <v>4123</v>
      </c>
      <c r="AT462" s="129" t="s">
        <v>4122</v>
      </c>
      <c r="AU462" s="129" t="s">
        <v>4115</v>
      </c>
      <c r="BT462" s="129" t="s">
        <v>4609</v>
      </c>
      <c r="BU462" s="129" t="s">
        <v>4609</v>
      </c>
    </row>
    <row r="463" spans="22:73">
      <c r="V463" s="415">
        <f t="shared" si="34"/>
        <v>44841</v>
      </c>
      <c r="W463" s="418" t="s">
        <v>1714</v>
      </c>
      <c r="X463" s="419" t="s">
        <v>1714</v>
      </c>
      <c r="Y463" s="419">
        <v>7</v>
      </c>
      <c r="Z463" s="419">
        <v>68</v>
      </c>
      <c r="AP463" s="129"/>
      <c r="AQ463" s="417" t="s">
        <v>1722</v>
      </c>
      <c r="AR463" s="129" t="s">
        <v>4124</v>
      </c>
      <c r="AS463" s="129" t="s">
        <v>4125</v>
      </c>
      <c r="AT463" s="129" t="s">
        <v>4124</v>
      </c>
      <c r="AU463" s="129" t="s">
        <v>4115</v>
      </c>
      <c r="BT463" s="129"/>
      <c r="BU463" s="129" t="s">
        <v>4610</v>
      </c>
    </row>
    <row r="464" spans="22:73">
      <c r="V464" s="415">
        <f t="shared" si="34"/>
        <v>44841</v>
      </c>
      <c r="W464" s="420" t="s">
        <v>1714</v>
      </c>
      <c r="X464" s="421" t="s">
        <v>1716</v>
      </c>
      <c r="Y464" s="421">
        <v>8</v>
      </c>
      <c r="Z464" s="421">
        <v>158</v>
      </c>
      <c r="AP464" s="129"/>
      <c r="AQ464" s="417" t="s">
        <v>1724</v>
      </c>
      <c r="AR464" s="129" t="s">
        <v>4126</v>
      </c>
      <c r="AS464" s="129" t="s">
        <v>4127</v>
      </c>
      <c r="AT464" s="129" t="s">
        <v>4126</v>
      </c>
      <c r="AU464" s="129" t="s">
        <v>4115</v>
      </c>
      <c r="BT464" s="129" t="s">
        <v>4616</v>
      </c>
      <c r="BU464" s="129" t="s">
        <v>4617</v>
      </c>
    </row>
    <row r="465" spans="22:73">
      <c r="V465" s="415">
        <f t="shared" si="34"/>
        <v>44841</v>
      </c>
      <c r="W465" s="418" t="s">
        <v>1718</v>
      </c>
      <c r="X465" s="419" t="s">
        <v>1718</v>
      </c>
      <c r="Y465" s="419">
        <v>13</v>
      </c>
      <c r="Z465" s="419">
        <v>79</v>
      </c>
      <c r="AP465" s="129"/>
      <c r="AQ465" s="417" t="s">
        <v>1726</v>
      </c>
      <c r="AR465" s="129" t="s">
        <v>4128</v>
      </c>
      <c r="AS465" s="129" t="s">
        <v>4129</v>
      </c>
      <c r="AT465" s="129" t="s">
        <v>4128</v>
      </c>
      <c r="AU465" s="129" t="s">
        <v>4115</v>
      </c>
      <c r="BT465" s="129" t="s">
        <v>4618</v>
      </c>
      <c r="BU465" s="129" t="s">
        <v>4619</v>
      </c>
    </row>
    <row r="466" spans="22:73">
      <c r="V466" s="415">
        <f t="shared" si="34"/>
        <v>44841</v>
      </c>
      <c r="W466" s="422" t="s">
        <v>1718</v>
      </c>
      <c r="X466" s="421" t="s">
        <v>1721</v>
      </c>
      <c r="Y466" s="421">
        <v>3</v>
      </c>
      <c r="Z466" s="421">
        <v>24</v>
      </c>
      <c r="AP466" s="129"/>
      <c r="AQ466" s="417" t="s">
        <v>1785</v>
      </c>
      <c r="AR466" s="129" t="s">
        <v>4130</v>
      </c>
      <c r="AS466" s="129" t="s">
        <v>4131</v>
      </c>
      <c r="AT466" s="129" t="s">
        <v>4130</v>
      </c>
      <c r="AU466" s="129" t="s">
        <v>4115</v>
      </c>
      <c r="BT466" s="129" t="s">
        <v>4621</v>
      </c>
      <c r="BU466" s="129" t="s">
        <v>4468</v>
      </c>
    </row>
    <row r="467" spans="22:73">
      <c r="V467" s="415">
        <f t="shared" si="34"/>
        <v>44841</v>
      </c>
      <c r="W467" s="420" t="s">
        <v>1718</v>
      </c>
      <c r="X467" s="419" t="s">
        <v>1723</v>
      </c>
      <c r="Y467" s="419">
        <v>2</v>
      </c>
      <c r="Z467" s="419">
        <v>16</v>
      </c>
      <c r="AP467" s="129"/>
      <c r="AQ467" s="417" t="s">
        <v>1729</v>
      </c>
      <c r="AR467" s="129" t="s">
        <v>4132</v>
      </c>
      <c r="AS467" s="129" t="s">
        <v>4133</v>
      </c>
      <c r="AT467" s="129" t="s">
        <v>4132</v>
      </c>
      <c r="AU467" s="129" t="s">
        <v>4115</v>
      </c>
      <c r="BT467" s="129" t="s">
        <v>4625</v>
      </c>
      <c r="BU467" s="129" t="s">
        <v>4625</v>
      </c>
    </row>
    <row r="468" spans="22:73">
      <c r="V468" s="415">
        <f t="shared" si="34"/>
        <v>44841</v>
      </c>
      <c r="W468" s="423" t="s">
        <v>1725</v>
      </c>
      <c r="X468" s="421" t="s">
        <v>1725</v>
      </c>
      <c r="Y468" s="421">
        <v>7</v>
      </c>
      <c r="Z468" s="421">
        <v>63</v>
      </c>
      <c r="AP468" s="129"/>
      <c r="AQ468" s="417" t="s">
        <v>1730</v>
      </c>
      <c r="AR468" s="129" t="s">
        <v>4134</v>
      </c>
      <c r="AS468" s="129" t="s">
        <v>4135</v>
      </c>
      <c r="AT468" s="129" t="s">
        <v>4134</v>
      </c>
      <c r="AU468" s="129" t="s">
        <v>4115</v>
      </c>
      <c r="BT468" s="129" t="s">
        <v>4639</v>
      </c>
      <c r="BU468" s="129" t="s">
        <v>4640</v>
      </c>
    </row>
    <row r="469" spans="22:73">
      <c r="V469" s="415">
        <f t="shared" si="34"/>
        <v>44841</v>
      </c>
      <c r="W469" s="420" t="s">
        <v>1725</v>
      </c>
      <c r="X469" s="419" t="s">
        <v>1728</v>
      </c>
      <c r="Y469" s="419">
        <v>3</v>
      </c>
      <c r="Z469" s="419">
        <v>37</v>
      </c>
      <c r="AP469" s="129"/>
      <c r="AQ469" s="417" t="s">
        <v>1731</v>
      </c>
      <c r="AR469" s="129" t="s">
        <v>4136</v>
      </c>
      <c r="AS469" s="129" t="s">
        <v>4137</v>
      </c>
      <c r="AT469" s="129" t="s">
        <v>4136</v>
      </c>
      <c r="AU469" s="129" t="s">
        <v>4115</v>
      </c>
      <c r="BT469" s="129" t="s">
        <v>4645</v>
      </c>
      <c r="BU469" s="129" t="s">
        <v>4222</v>
      </c>
    </row>
    <row r="470" spans="22:73">
      <c r="V470" s="415">
        <f t="shared" si="34"/>
        <v>44841</v>
      </c>
      <c r="W470" s="421" t="s">
        <v>1733</v>
      </c>
      <c r="X470" s="421" t="s">
        <v>1733</v>
      </c>
      <c r="Y470" s="421">
        <v>9</v>
      </c>
      <c r="Z470" s="421">
        <v>43</v>
      </c>
      <c r="AP470" s="129"/>
      <c r="AQ470" s="417" t="s">
        <v>5141</v>
      </c>
      <c r="AR470" s="129" t="s">
        <v>4139</v>
      </c>
      <c r="AS470" s="129" t="s">
        <v>4140</v>
      </c>
      <c r="AT470" s="129" t="s">
        <v>4139</v>
      </c>
      <c r="AU470" s="129" t="s">
        <v>4115</v>
      </c>
      <c r="BT470" s="129" t="s">
        <v>4650</v>
      </c>
      <c r="BU470" s="129" t="s">
        <v>4651</v>
      </c>
    </row>
    <row r="471" spans="22:73">
      <c r="V471" s="415">
        <f t="shared" si="34"/>
        <v>44841</v>
      </c>
      <c r="W471" s="425" t="s">
        <v>1566</v>
      </c>
      <c r="X471" s="425" t="s">
        <v>1566</v>
      </c>
      <c r="Y471" s="425">
        <v>2</v>
      </c>
      <c r="Z471" s="425">
        <v>5</v>
      </c>
      <c r="AP471" s="129"/>
      <c r="AQ471" s="417" t="s">
        <v>5153</v>
      </c>
      <c r="AR471" s="129" t="s">
        <v>4143</v>
      </c>
      <c r="AS471" s="129" t="s">
        <v>4144</v>
      </c>
      <c r="AT471" s="129" t="s">
        <v>4143</v>
      </c>
      <c r="AU471" s="129" t="s">
        <v>4115</v>
      </c>
      <c r="BT471" s="129" t="s">
        <v>4653</v>
      </c>
      <c r="BU471" s="129" t="s">
        <v>4654</v>
      </c>
    </row>
    <row r="472" spans="22:73">
      <c r="V472" s="415">
        <v>44848</v>
      </c>
      <c r="W472" s="418" t="s">
        <v>1562</v>
      </c>
      <c r="X472" s="419" t="s">
        <v>1562</v>
      </c>
      <c r="Y472" s="419">
        <v>10</v>
      </c>
      <c r="Z472" s="419">
        <v>81</v>
      </c>
      <c r="AP472" s="129"/>
      <c r="AQ472" s="417" t="s">
        <v>5165</v>
      </c>
      <c r="AR472" s="129" t="s">
        <v>4147</v>
      </c>
      <c r="AS472" s="129" t="s">
        <v>4148</v>
      </c>
      <c r="AT472" s="129" t="s">
        <v>4147</v>
      </c>
      <c r="AU472" s="129" t="s">
        <v>4115</v>
      </c>
      <c r="BT472" s="129" t="s">
        <v>4658</v>
      </c>
      <c r="BU472" s="129" t="s">
        <v>4659</v>
      </c>
    </row>
    <row r="473" spans="22:73">
      <c r="V473" s="415">
        <f t="shared" ref="V473:V484" si="35">V472</f>
        <v>44848</v>
      </c>
      <c r="W473" s="420" t="s">
        <v>1562</v>
      </c>
      <c r="X473" s="421" t="s">
        <v>1698</v>
      </c>
      <c r="Y473" s="421">
        <v>9</v>
      </c>
      <c r="Z473" s="421">
        <v>96</v>
      </c>
      <c r="AP473" s="129"/>
      <c r="AQ473" s="417" t="s">
        <v>5174</v>
      </c>
      <c r="AR473" s="129" t="s">
        <v>4150</v>
      </c>
      <c r="AS473" s="129" t="s">
        <v>4151</v>
      </c>
      <c r="AT473" s="129" t="s">
        <v>4150</v>
      </c>
      <c r="AU473" s="129" t="s">
        <v>4115</v>
      </c>
      <c r="BT473" s="129" t="s">
        <v>4666</v>
      </c>
      <c r="BU473" s="129" t="s">
        <v>4667</v>
      </c>
    </row>
    <row r="474" spans="22:73">
      <c r="V474" s="415">
        <f t="shared" si="35"/>
        <v>44848</v>
      </c>
      <c r="W474" s="418" t="s">
        <v>1705</v>
      </c>
      <c r="X474" s="419" t="s">
        <v>1705</v>
      </c>
      <c r="Y474" s="419">
        <v>6</v>
      </c>
      <c r="Z474" s="419">
        <v>53</v>
      </c>
      <c r="AP474" s="129"/>
      <c r="AQ474" s="417" t="s">
        <v>5180</v>
      </c>
      <c r="AR474" s="129" t="s">
        <v>4116</v>
      </c>
      <c r="AS474" s="129" t="s">
        <v>3201</v>
      </c>
      <c r="AT474" s="129" t="s">
        <v>4116</v>
      </c>
      <c r="AU474" s="129" t="s">
        <v>4115</v>
      </c>
      <c r="BT474" s="129" t="s">
        <v>4670</v>
      </c>
      <c r="BU474" s="129" t="s">
        <v>4671</v>
      </c>
    </row>
    <row r="475" spans="22:73">
      <c r="V475" s="415">
        <f t="shared" si="35"/>
        <v>44848</v>
      </c>
      <c r="W475" s="420" t="s">
        <v>1705</v>
      </c>
      <c r="X475" s="421" t="s">
        <v>1711</v>
      </c>
      <c r="Y475" s="421">
        <v>5</v>
      </c>
      <c r="Z475" s="421">
        <v>52</v>
      </c>
      <c r="AP475" s="129"/>
      <c r="AQ475" s="417" t="s">
        <v>5184</v>
      </c>
      <c r="AR475" s="129" t="s">
        <v>1277</v>
      </c>
      <c r="AS475" s="129" t="s">
        <v>1253</v>
      </c>
      <c r="AT475" s="129" t="s">
        <v>1277</v>
      </c>
      <c r="AU475" s="129" t="s">
        <v>4115</v>
      </c>
      <c r="BT475" s="129" t="s">
        <v>4674</v>
      </c>
      <c r="BU475" s="129" t="s">
        <v>4675</v>
      </c>
    </row>
    <row r="476" spans="22:73">
      <c r="V476" s="415">
        <f t="shared" si="35"/>
        <v>44848</v>
      </c>
      <c r="W476" s="418" t="s">
        <v>1714</v>
      </c>
      <c r="X476" s="419" t="s">
        <v>1714</v>
      </c>
      <c r="Y476" s="419">
        <v>7</v>
      </c>
      <c r="Z476" s="419">
        <v>68</v>
      </c>
      <c r="AP476" s="129"/>
      <c r="AQ476" s="417" t="s">
        <v>5188</v>
      </c>
      <c r="AR476" s="129" t="s">
        <v>4139</v>
      </c>
      <c r="AS476" s="129" t="s">
        <v>4140</v>
      </c>
      <c r="AT476" s="129" t="s">
        <v>4139</v>
      </c>
      <c r="AU476" s="129" t="s">
        <v>4115</v>
      </c>
      <c r="BT476" s="129" t="s">
        <v>4679</v>
      </c>
      <c r="BU476" s="129" t="s">
        <v>13650</v>
      </c>
    </row>
    <row r="477" spans="22:73">
      <c r="V477" s="415">
        <f t="shared" si="35"/>
        <v>44848</v>
      </c>
      <c r="W477" s="420" t="s">
        <v>1714</v>
      </c>
      <c r="X477" s="421" t="s">
        <v>1716</v>
      </c>
      <c r="Y477" s="421">
        <v>8</v>
      </c>
      <c r="Z477" s="421">
        <v>158</v>
      </c>
      <c r="AP477" s="129"/>
      <c r="AQ477" s="417" t="s">
        <v>5192</v>
      </c>
      <c r="AR477" s="129" t="s">
        <v>4117</v>
      </c>
      <c r="AS477" s="129" t="s">
        <v>4118</v>
      </c>
      <c r="AT477" s="129" t="s">
        <v>4117</v>
      </c>
      <c r="AU477" s="129" t="s">
        <v>4115</v>
      </c>
      <c r="BT477" s="129" t="s">
        <v>4684</v>
      </c>
      <c r="BU477" s="129" t="s">
        <v>4685</v>
      </c>
    </row>
    <row r="478" spans="22:73">
      <c r="V478" s="415">
        <f t="shared" si="35"/>
        <v>44848</v>
      </c>
      <c r="W478" s="418" t="s">
        <v>1718</v>
      </c>
      <c r="X478" s="419" t="s">
        <v>1718</v>
      </c>
      <c r="Y478" s="419">
        <v>13</v>
      </c>
      <c r="Z478" s="419">
        <v>79</v>
      </c>
      <c r="AP478" s="129"/>
      <c r="AQ478" s="417" t="s">
        <v>5202</v>
      </c>
      <c r="AR478" s="129" t="s">
        <v>4130</v>
      </c>
      <c r="AS478" s="129" t="s">
        <v>4131</v>
      </c>
      <c r="AT478" s="129" t="s">
        <v>4130</v>
      </c>
      <c r="AU478" s="129" t="s">
        <v>4115</v>
      </c>
      <c r="BT478" s="129" t="s">
        <v>4610</v>
      </c>
      <c r="BU478" s="129" t="s">
        <v>4610</v>
      </c>
    </row>
    <row r="479" spans="22:73">
      <c r="V479" s="415">
        <f t="shared" si="35"/>
        <v>44848</v>
      </c>
      <c r="W479" s="422" t="s">
        <v>1718</v>
      </c>
      <c r="X479" s="421" t="s">
        <v>1721</v>
      </c>
      <c r="Y479" s="421">
        <v>3</v>
      </c>
      <c r="Z479" s="421">
        <v>24</v>
      </c>
      <c r="AP479" s="129"/>
      <c r="AQ479" s="417" t="s">
        <v>5213</v>
      </c>
      <c r="AR479" s="129" t="s">
        <v>4132</v>
      </c>
      <c r="AS479" s="129" t="s">
        <v>4133</v>
      </c>
      <c r="AT479" s="129" t="s">
        <v>4132</v>
      </c>
      <c r="AU479" s="129" t="s">
        <v>4115</v>
      </c>
      <c r="BT479" s="129" t="s">
        <v>4691</v>
      </c>
      <c r="BU479" s="129" t="s">
        <v>4692</v>
      </c>
    </row>
    <row r="480" spans="22:73">
      <c r="V480" s="415">
        <f t="shared" si="35"/>
        <v>44848</v>
      </c>
      <c r="W480" s="420" t="s">
        <v>1718</v>
      </c>
      <c r="X480" s="419" t="s">
        <v>1723</v>
      </c>
      <c r="Y480" s="419">
        <v>2</v>
      </c>
      <c r="Z480" s="419">
        <v>16</v>
      </c>
      <c r="AP480" s="129"/>
      <c r="AQ480" s="417" t="s">
        <v>5223</v>
      </c>
      <c r="AR480" s="129" t="s">
        <v>4134</v>
      </c>
      <c r="AS480" s="129" t="s">
        <v>4135</v>
      </c>
      <c r="AT480" s="129" t="s">
        <v>4134</v>
      </c>
      <c r="AU480" s="129" t="s">
        <v>4115</v>
      </c>
      <c r="BT480" s="129" t="s">
        <v>4697</v>
      </c>
      <c r="BU480" s="129" t="s">
        <v>4698</v>
      </c>
    </row>
    <row r="481" spans="22:73">
      <c r="V481" s="415">
        <f t="shared" si="35"/>
        <v>44848</v>
      </c>
      <c r="W481" s="423" t="s">
        <v>1725</v>
      </c>
      <c r="X481" s="421" t="s">
        <v>1725</v>
      </c>
      <c r="Y481" s="421">
        <v>7</v>
      </c>
      <c r="Z481" s="421">
        <v>63</v>
      </c>
      <c r="AP481" s="129"/>
      <c r="AQ481" s="417" t="s">
        <v>5225</v>
      </c>
      <c r="AR481" s="129" t="s">
        <v>4159</v>
      </c>
      <c r="AS481" s="129" t="s">
        <v>4160</v>
      </c>
      <c r="AT481" s="129" t="s">
        <v>4159</v>
      </c>
      <c r="AU481" s="129" t="s">
        <v>4115</v>
      </c>
      <c r="BT481" s="129" t="s">
        <v>4702</v>
      </c>
      <c r="BU481" s="129" t="s">
        <v>4703</v>
      </c>
    </row>
    <row r="482" spans="22:73">
      <c r="V482" s="415">
        <f t="shared" si="35"/>
        <v>44848</v>
      </c>
      <c r="W482" s="420" t="s">
        <v>1725</v>
      </c>
      <c r="X482" s="419" t="s">
        <v>1728</v>
      </c>
      <c r="Y482" s="419">
        <v>3</v>
      </c>
      <c r="Z482" s="419">
        <v>37</v>
      </c>
      <c r="AP482" s="129"/>
      <c r="AQ482" s="417" t="s">
        <v>5229</v>
      </c>
      <c r="AR482" s="129" t="s">
        <v>4161</v>
      </c>
      <c r="AS482" s="129" t="s">
        <v>4162</v>
      </c>
      <c r="AT482" s="129" t="s">
        <v>4161</v>
      </c>
      <c r="AU482" s="129" t="s">
        <v>4115</v>
      </c>
      <c r="BT482" s="129" t="s">
        <v>4705</v>
      </c>
      <c r="BU482" s="129" t="s">
        <v>4706</v>
      </c>
    </row>
    <row r="483" spans="22:73">
      <c r="V483" s="415">
        <f t="shared" si="35"/>
        <v>44848</v>
      </c>
      <c r="W483" s="421" t="s">
        <v>1733</v>
      </c>
      <c r="X483" s="421" t="s">
        <v>1733</v>
      </c>
      <c r="Y483" s="421">
        <v>9</v>
      </c>
      <c r="Z483" s="421">
        <v>44</v>
      </c>
      <c r="AP483" s="129" t="s">
        <v>13105</v>
      </c>
      <c r="AQ483" s="129"/>
      <c r="AR483" s="129"/>
      <c r="AS483" s="129"/>
      <c r="AT483" s="129"/>
      <c r="AU483" s="129"/>
      <c r="BT483" s="129" t="s">
        <v>4710</v>
      </c>
      <c r="BU483" s="129" t="s">
        <v>4711</v>
      </c>
    </row>
    <row r="484" spans="22:73">
      <c r="V484" s="415">
        <f t="shared" si="35"/>
        <v>44848</v>
      </c>
      <c r="W484" s="425" t="s">
        <v>1566</v>
      </c>
      <c r="X484" s="425" t="s">
        <v>1566</v>
      </c>
      <c r="Y484" s="425">
        <v>2</v>
      </c>
      <c r="Z484" s="425">
        <v>5</v>
      </c>
      <c r="AP484" s="129" t="s">
        <v>1566</v>
      </c>
      <c r="AQ484" s="417" t="s">
        <v>1712</v>
      </c>
      <c r="AR484" s="129" t="s">
        <v>3917</v>
      </c>
      <c r="AS484" s="129" t="s">
        <v>3918</v>
      </c>
      <c r="AT484" s="129" t="s">
        <v>3919</v>
      </c>
      <c r="AU484" s="129" t="s">
        <v>3915</v>
      </c>
      <c r="BT484" s="129" t="s">
        <v>4714</v>
      </c>
      <c r="BU484" s="129" t="s">
        <v>4715</v>
      </c>
    </row>
    <row r="485" spans="22:73">
      <c r="V485" s="415">
        <v>44855</v>
      </c>
      <c r="W485" s="418" t="s">
        <v>1562</v>
      </c>
      <c r="X485" s="419" t="s">
        <v>1562</v>
      </c>
      <c r="Y485" s="419">
        <v>10</v>
      </c>
      <c r="Z485" s="419">
        <v>81</v>
      </c>
      <c r="AP485" s="129"/>
      <c r="AQ485" s="417" t="s">
        <v>1715</v>
      </c>
      <c r="AR485" s="129" t="s">
        <v>3882</v>
      </c>
      <c r="AS485" s="129" t="s">
        <v>3606</v>
      </c>
      <c r="AT485" s="129" t="s">
        <v>3922</v>
      </c>
      <c r="AU485" s="129" t="s">
        <v>3915</v>
      </c>
      <c r="BT485" s="129" t="s">
        <v>4718</v>
      </c>
      <c r="BU485" s="129" t="s">
        <v>4719</v>
      </c>
    </row>
    <row r="486" spans="22:73">
      <c r="V486" s="415">
        <v>44855</v>
      </c>
      <c r="W486" s="420" t="s">
        <v>1562</v>
      </c>
      <c r="X486" s="421" t="s">
        <v>1698</v>
      </c>
      <c r="Y486" s="421">
        <v>9</v>
      </c>
      <c r="Z486" s="421">
        <v>96</v>
      </c>
      <c r="AP486" s="129"/>
      <c r="AQ486" s="417" t="s">
        <v>1756</v>
      </c>
      <c r="AR486" s="129" t="s">
        <v>3925</v>
      </c>
      <c r="AS486" s="129" t="s">
        <v>3926</v>
      </c>
      <c r="AT486" s="129" t="s">
        <v>3927</v>
      </c>
      <c r="AU486" s="129" t="s">
        <v>3915</v>
      </c>
      <c r="BT486" s="129" t="s">
        <v>4722</v>
      </c>
      <c r="BU486" s="129" t="s">
        <v>4722</v>
      </c>
    </row>
    <row r="487" spans="22:73">
      <c r="V487" s="415">
        <v>44855</v>
      </c>
      <c r="W487" s="418" t="s">
        <v>1705</v>
      </c>
      <c r="X487" s="419" t="s">
        <v>1705</v>
      </c>
      <c r="Y487" s="419">
        <v>6</v>
      </c>
      <c r="Z487" s="419">
        <v>53</v>
      </c>
      <c r="AP487" s="129"/>
      <c r="AQ487" s="417" t="s">
        <v>1717</v>
      </c>
      <c r="AR487" s="129" t="s">
        <v>3930</v>
      </c>
      <c r="AS487" s="129" t="s">
        <v>3931</v>
      </c>
      <c r="AT487" s="129" t="s">
        <v>3932</v>
      </c>
      <c r="AU487" s="129" t="s">
        <v>3915</v>
      </c>
      <c r="BT487" s="129" t="s">
        <v>4723</v>
      </c>
      <c r="BU487" s="129" t="s">
        <v>4724</v>
      </c>
    </row>
    <row r="488" spans="22:73">
      <c r="V488" s="415">
        <v>44855</v>
      </c>
      <c r="W488" s="420" t="s">
        <v>1705</v>
      </c>
      <c r="X488" s="421" t="s">
        <v>1711</v>
      </c>
      <c r="Y488" s="421">
        <v>5</v>
      </c>
      <c r="Z488" s="421">
        <v>52</v>
      </c>
      <c r="AP488" s="129"/>
      <c r="AQ488" s="417" t="s">
        <v>1719</v>
      </c>
      <c r="AR488" s="129" t="s">
        <v>3935</v>
      </c>
      <c r="AS488" s="129" t="s">
        <v>3936</v>
      </c>
      <c r="AT488" s="129" t="s">
        <v>3937</v>
      </c>
      <c r="AU488" s="129" t="s">
        <v>3915</v>
      </c>
      <c r="BT488" s="129" t="s">
        <v>4198</v>
      </c>
      <c r="BU488" s="129" t="s">
        <v>4198</v>
      </c>
    </row>
    <row r="489" spans="22:73">
      <c r="V489" s="415">
        <v>44855</v>
      </c>
      <c r="W489" s="418" t="s">
        <v>1714</v>
      </c>
      <c r="X489" s="419" t="s">
        <v>1714</v>
      </c>
      <c r="Y489" s="419">
        <v>7</v>
      </c>
      <c r="Z489" s="419">
        <v>68</v>
      </c>
      <c r="AP489" s="129"/>
      <c r="AQ489" s="417" t="s">
        <v>1722</v>
      </c>
      <c r="AR489" s="129" t="s">
        <v>3939</v>
      </c>
      <c r="AS489" s="129" t="s">
        <v>3940</v>
      </c>
      <c r="AT489" s="129" t="s">
        <v>3941</v>
      </c>
      <c r="AU489" s="129" t="s">
        <v>3915</v>
      </c>
      <c r="BT489" s="129" t="s">
        <v>4727</v>
      </c>
      <c r="BU489" s="129" t="s">
        <v>4728</v>
      </c>
    </row>
    <row r="490" spans="22:73">
      <c r="V490" s="415">
        <v>44855</v>
      </c>
      <c r="W490" s="420" t="s">
        <v>1714</v>
      </c>
      <c r="X490" s="421" t="s">
        <v>1716</v>
      </c>
      <c r="Y490" s="421">
        <v>8</v>
      </c>
      <c r="Z490" s="421">
        <v>158</v>
      </c>
      <c r="AP490" s="129"/>
      <c r="AQ490" s="417" t="s">
        <v>1724</v>
      </c>
      <c r="AR490" s="129" t="s">
        <v>3943</v>
      </c>
      <c r="AS490" s="129" t="s">
        <v>3944</v>
      </c>
      <c r="AT490" s="129" t="s">
        <v>3943</v>
      </c>
      <c r="AU490" s="129" t="s">
        <v>3915</v>
      </c>
      <c r="BT490" s="129" t="s">
        <v>4730</v>
      </c>
      <c r="BU490" s="129" t="s">
        <v>4731</v>
      </c>
    </row>
    <row r="491" spans="22:73">
      <c r="V491" s="415">
        <v>44855</v>
      </c>
      <c r="W491" s="418" t="s">
        <v>1718</v>
      </c>
      <c r="X491" s="419" t="s">
        <v>1718</v>
      </c>
      <c r="Y491" s="419">
        <v>13</v>
      </c>
      <c r="Z491" s="419">
        <v>79</v>
      </c>
      <c r="AP491" s="129"/>
      <c r="AQ491" s="417" t="s">
        <v>1726</v>
      </c>
      <c r="AR491" s="129" t="s">
        <v>3948</v>
      </c>
      <c r="AS491" s="129" t="s">
        <v>3949</v>
      </c>
      <c r="AT491" s="129" t="s">
        <v>3948</v>
      </c>
      <c r="AU491" s="129" t="s">
        <v>3915</v>
      </c>
      <c r="BT491" s="129" t="s">
        <v>4738</v>
      </c>
      <c r="BU491" s="129" t="s">
        <v>4739</v>
      </c>
    </row>
    <row r="492" spans="22:73">
      <c r="V492" s="415">
        <v>44855</v>
      </c>
      <c r="W492" s="422" t="s">
        <v>1718</v>
      </c>
      <c r="X492" s="421" t="s">
        <v>1721</v>
      </c>
      <c r="Y492" s="421">
        <v>3</v>
      </c>
      <c r="Z492" s="421">
        <v>24</v>
      </c>
      <c r="AP492" s="129"/>
      <c r="AQ492" s="417" t="s">
        <v>1785</v>
      </c>
      <c r="AR492" s="129" t="s">
        <v>3953</v>
      </c>
      <c r="AS492" s="129" t="s">
        <v>3954</v>
      </c>
      <c r="AT492" s="129" t="s">
        <v>3953</v>
      </c>
      <c r="AU492" s="129" t="s">
        <v>3915</v>
      </c>
      <c r="BT492" s="129" t="s">
        <v>4741</v>
      </c>
      <c r="BU492" s="129" t="s">
        <v>4742</v>
      </c>
    </row>
    <row r="493" spans="22:73">
      <c r="V493" s="415">
        <v>44855</v>
      </c>
      <c r="W493" s="420" t="s">
        <v>1718</v>
      </c>
      <c r="X493" s="419" t="s">
        <v>1723</v>
      </c>
      <c r="Y493" s="419">
        <v>2</v>
      </c>
      <c r="Z493" s="419">
        <v>16</v>
      </c>
      <c r="AP493" s="129"/>
      <c r="AQ493" s="417" t="s">
        <v>1729</v>
      </c>
      <c r="AR493" s="129" t="s">
        <v>3958</v>
      </c>
      <c r="AS493" s="129" t="s">
        <v>3959</v>
      </c>
      <c r="AT493" s="129" t="s">
        <v>3961</v>
      </c>
      <c r="AU493" s="129" t="s">
        <v>3915</v>
      </c>
      <c r="BT493" s="129" t="s">
        <v>4523</v>
      </c>
      <c r="BU493" s="129" t="s">
        <v>4524</v>
      </c>
    </row>
    <row r="494" spans="22:73">
      <c r="V494" s="415">
        <v>44855</v>
      </c>
      <c r="W494" s="423" t="s">
        <v>1725</v>
      </c>
      <c r="X494" s="421" t="s">
        <v>1725</v>
      </c>
      <c r="Y494" s="421">
        <v>7</v>
      </c>
      <c r="Z494" s="421">
        <v>63</v>
      </c>
      <c r="AP494" s="129"/>
      <c r="AQ494" s="417" t="s">
        <v>1731</v>
      </c>
      <c r="AR494" s="129" t="s">
        <v>3917</v>
      </c>
      <c r="AS494" s="129" t="s">
        <v>3918</v>
      </c>
      <c r="AT494" s="129" t="s">
        <v>3968</v>
      </c>
      <c r="AU494" s="129" t="s">
        <v>3965</v>
      </c>
      <c r="BT494" s="129" t="s">
        <v>4749</v>
      </c>
      <c r="BU494" s="129" t="s">
        <v>4198</v>
      </c>
    </row>
    <row r="495" spans="22:73">
      <c r="V495" s="415">
        <v>44855</v>
      </c>
      <c r="W495" s="420" t="s">
        <v>1725</v>
      </c>
      <c r="X495" s="419" t="s">
        <v>1728</v>
      </c>
      <c r="Y495" s="419">
        <v>3</v>
      </c>
      <c r="Z495" s="419">
        <v>37</v>
      </c>
      <c r="AP495" s="129"/>
      <c r="AQ495" s="417" t="s">
        <v>5141</v>
      </c>
      <c r="AR495" s="129" t="s">
        <v>3882</v>
      </c>
      <c r="AS495" s="129" t="s">
        <v>3606</v>
      </c>
      <c r="AT495" s="129" t="s">
        <v>3922</v>
      </c>
      <c r="AU495" s="129" t="s">
        <v>3965</v>
      </c>
      <c r="BT495" s="129" t="s">
        <v>4757</v>
      </c>
      <c r="BU495" s="129" t="s">
        <v>4758</v>
      </c>
    </row>
    <row r="496" spans="22:73">
      <c r="V496" s="415">
        <v>44855</v>
      </c>
      <c r="W496" s="421" t="s">
        <v>1733</v>
      </c>
      <c r="X496" s="421" t="s">
        <v>1733</v>
      </c>
      <c r="Y496" s="421">
        <v>9</v>
      </c>
      <c r="Z496" s="421">
        <v>44</v>
      </c>
      <c r="AP496" s="129"/>
      <c r="AQ496" s="417" t="s">
        <v>5153</v>
      </c>
      <c r="AR496" s="129" t="s">
        <v>3973</v>
      </c>
      <c r="AS496" s="129" t="s">
        <v>3974</v>
      </c>
      <c r="AT496" s="129" t="s">
        <v>3976</v>
      </c>
      <c r="AU496" s="129" t="s">
        <v>3965</v>
      </c>
      <c r="BT496" s="129" t="s">
        <v>4760</v>
      </c>
      <c r="BU496" s="129" t="s">
        <v>4761</v>
      </c>
    </row>
    <row r="497" spans="22:73">
      <c r="V497" s="415">
        <v>44855</v>
      </c>
      <c r="W497" s="425" t="s">
        <v>1566</v>
      </c>
      <c r="X497" s="425" t="s">
        <v>1566</v>
      </c>
      <c r="Y497" s="425">
        <v>2</v>
      </c>
      <c r="Z497" s="425">
        <v>5</v>
      </c>
      <c r="AP497" s="129"/>
      <c r="AQ497" s="417" t="s">
        <v>5165</v>
      </c>
      <c r="AR497" s="129" t="s">
        <v>3978</v>
      </c>
      <c r="AS497" s="129" t="s">
        <v>3979</v>
      </c>
      <c r="AT497" s="129" t="s">
        <v>3980</v>
      </c>
      <c r="AU497" s="129" t="s">
        <v>3965</v>
      </c>
      <c r="BT497" s="129" t="s">
        <v>4764</v>
      </c>
      <c r="BU497" s="129" t="s">
        <v>4765</v>
      </c>
    </row>
    <row r="498" spans="22:73">
      <c r="V498" s="415">
        <v>44862</v>
      </c>
      <c r="W498" s="418" t="s">
        <v>1562</v>
      </c>
      <c r="X498" s="419" t="s">
        <v>1562</v>
      </c>
      <c r="Y498" s="419">
        <v>10</v>
      </c>
      <c r="Z498" s="419">
        <v>81</v>
      </c>
      <c r="AP498" s="129"/>
      <c r="AQ498" s="417" t="s">
        <v>5174</v>
      </c>
      <c r="AR498" s="129" t="s">
        <v>3982</v>
      </c>
      <c r="AS498" s="129" t="s">
        <v>3983</v>
      </c>
      <c r="AT498" s="129" t="s">
        <v>3980</v>
      </c>
      <c r="AU498" s="129" t="s">
        <v>3965</v>
      </c>
      <c r="BT498" s="129" t="s">
        <v>4766</v>
      </c>
      <c r="BU498" s="129" t="s">
        <v>4767</v>
      </c>
    </row>
    <row r="499" spans="22:73">
      <c r="V499" s="415">
        <f>V498</f>
        <v>44862</v>
      </c>
      <c r="W499" s="420" t="s">
        <v>1562</v>
      </c>
      <c r="X499" s="419" t="s">
        <v>1698</v>
      </c>
      <c r="Y499" s="419">
        <v>9</v>
      </c>
      <c r="Z499" s="419">
        <v>96</v>
      </c>
      <c r="AP499" s="129"/>
      <c r="AQ499" s="417" t="s">
        <v>5176</v>
      </c>
      <c r="AR499" s="129" t="s">
        <v>3984</v>
      </c>
      <c r="AS499" s="129" t="s">
        <v>3985</v>
      </c>
      <c r="AT499" s="129" t="s">
        <v>3986</v>
      </c>
      <c r="AU499" s="129" t="s">
        <v>3965</v>
      </c>
      <c r="BT499" s="129" t="s">
        <v>4538</v>
      </c>
      <c r="BU499" s="129" t="s">
        <v>4773</v>
      </c>
    </row>
    <row r="500" spans="22:73">
      <c r="V500" s="415">
        <f t="shared" ref="V500:V510" si="36">V499</f>
        <v>44862</v>
      </c>
      <c r="W500" s="418" t="s">
        <v>1705</v>
      </c>
      <c r="X500" s="419" t="s">
        <v>1705</v>
      </c>
      <c r="Y500" s="419">
        <v>6</v>
      </c>
      <c r="Z500" s="419">
        <v>53</v>
      </c>
      <c r="AP500" s="129"/>
      <c r="AQ500" s="417" t="s">
        <v>5180</v>
      </c>
      <c r="AR500" s="129" t="s">
        <v>3988</v>
      </c>
      <c r="AS500" s="129" t="s">
        <v>3989</v>
      </c>
      <c r="AT500" s="129" t="s">
        <v>3990</v>
      </c>
      <c r="AU500" s="129" t="s">
        <v>3965</v>
      </c>
      <c r="BT500" s="129" t="s">
        <v>4775</v>
      </c>
      <c r="BU500" s="129" t="s">
        <v>4776</v>
      </c>
    </row>
    <row r="501" spans="22:73">
      <c r="V501" s="415">
        <f t="shared" si="36"/>
        <v>44862</v>
      </c>
      <c r="W501" s="420" t="s">
        <v>1705</v>
      </c>
      <c r="X501" s="419" t="s">
        <v>1711</v>
      </c>
      <c r="Y501" s="419">
        <v>5</v>
      </c>
      <c r="Z501" s="419">
        <v>52</v>
      </c>
      <c r="AP501" s="129"/>
      <c r="AQ501" s="417" t="s">
        <v>5184</v>
      </c>
      <c r="AR501" s="129" t="s">
        <v>3993</v>
      </c>
      <c r="AS501" s="129" t="s">
        <v>3994</v>
      </c>
      <c r="AT501" s="129" t="s">
        <v>3932</v>
      </c>
      <c r="AU501" s="129" t="s">
        <v>3965</v>
      </c>
      <c r="BT501" s="129" t="s">
        <v>4778</v>
      </c>
      <c r="BU501" s="129" t="s">
        <v>4779</v>
      </c>
    </row>
    <row r="502" spans="22:73">
      <c r="V502" s="415">
        <f t="shared" si="36"/>
        <v>44862</v>
      </c>
      <c r="W502" s="418" t="s">
        <v>1714</v>
      </c>
      <c r="X502" s="419" t="s">
        <v>1714</v>
      </c>
      <c r="Y502" s="419">
        <v>7</v>
      </c>
      <c r="Z502" s="419">
        <v>68</v>
      </c>
      <c r="AP502" s="129"/>
      <c r="AQ502" s="417" t="s">
        <v>5188</v>
      </c>
      <c r="AR502" s="129" t="s">
        <v>3997</v>
      </c>
      <c r="AS502" s="129" t="s">
        <v>3998</v>
      </c>
      <c r="AT502" s="129" t="s">
        <v>3999</v>
      </c>
      <c r="AU502" s="129" t="s">
        <v>3965</v>
      </c>
      <c r="BT502" s="129" t="s">
        <v>4781</v>
      </c>
      <c r="BU502" s="129" t="s">
        <v>4782</v>
      </c>
    </row>
    <row r="503" spans="22:73">
      <c r="V503" s="415">
        <f t="shared" si="36"/>
        <v>44862</v>
      </c>
      <c r="W503" s="420" t="s">
        <v>1714</v>
      </c>
      <c r="X503" s="419" t="s">
        <v>1716</v>
      </c>
      <c r="Y503" s="419">
        <v>8</v>
      </c>
      <c r="Z503" s="419">
        <v>158</v>
      </c>
      <c r="AP503" s="129"/>
      <c r="AQ503" s="417" t="s">
        <v>5192</v>
      </c>
      <c r="AR503" s="129" t="s">
        <v>4001</v>
      </c>
      <c r="AS503" s="129" t="s">
        <v>4002</v>
      </c>
      <c r="AT503" s="129" t="s">
        <v>4004</v>
      </c>
      <c r="AU503" s="129" t="s">
        <v>3965</v>
      </c>
      <c r="BT503" s="129" t="s">
        <v>4785</v>
      </c>
      <c r="BU503" s="129" t="s">
        <v>4772</v>
      </c>
    </row>
    <row r="504" spans="22:73">
      <c r="V504" s="415">
        <f t="shared" si="36"/>
        <v>44862</v>
      </c>
      <c r="W504" s="418" t="s">
        <v>1718</v>
      </c>
      <c r="X504" s="419" t="s">
        <v>1718</v>
      </c>
      <c r="Y504" s="419">
        <v>13</v>
      </c>
      <c r="Z504" s="419">
        <v>79</v>
      </c>
      <c r="AP504" s="129"/>
      <c r="AQ504" s="417" t="s">
        <v>5202</v>
      </c>
      <c r="AR504" s="129" t="s">
        <v>4006</v>
      </c>
      <c r="AS504" s="129" t="s">
        <v>4007</v>
      </c>
      <c r="AT504" s="129" t="s">
        <v>4009</v>
      </c>
      <c r="AU504" s="129" t="s">
        <v>3965</v>
      </c>
      <c r="BT504" s="129" t="s">
        <v>4796</v>
      </c>
      <c r="BU504" s="129" t="s">
        <v>4797</v>
      </c>
    </row>
    <row r="505" spans="22:73">
      <c r="V505" s="415">
        <f t="shared" si="36"/>
        <v>44862</v>
      </c>
      <c r="W505" s="422" t="s">
        <v>1718</v>
      </c>
      <c r="X505" s="419" t="s">
        <v>1721</v>
      </c>
      <c r="Y505" s="419">
        <v>3</v>
      </c>
      <c r="Z505" s="419">
        <v>24</v>
      </c>
      <c r="AP505" s="129"/>
      <c r="AQ505" s="417" t="s">
        <v>5213</v>
      </c>
      <c r="AR505" s="129" t="s">
        <v>4010</v>
      </c>
      <c r="AS505" s="129" t="s">
        <v>4011</v>
      </c>
      <c r="AT505" s="129" t="s">
        <v>4013</v>
      </c>
      <c r="AU505" s="129" t="s">
        <v>3965</v>
      </c>
      <c r="BT505" s="129" t="s">
        <v>4798</v>
      </c>
      <c r="BU505" s="129" t="s">
        <v>4799</v>
      </c>
    </row>
    <row r="506" spans="22:73">
      <c r="V506" s="415">
        <f t="shared" si="36"/>
        <v>44862</v>
      </c>
      <c r="W506" s="420" t="s">
        <v>1718</v>
      </c>
      <c r="X506" s="419" t="s">
        <v>1723</v>
      </c>
      <c r="Y506" s="419">
        <v>2</v>
      </c>
      <c r="Z506" s="419">
        <v>16</v>
      </c>
      <c r="AP506" s="129"/>
      <c r="AQ506" s="417" t="s">
        <v>5223</v>
      </c>
      <c r="AR506" s="129" t="s">
        <v>4014</v>
      </c>
      <c r="AS506" s="129" t="s">
        <v>4015</v>
      </c>
      <c r="AT506" s="129" t="s">
        <v>4017</v>
      </c>
      <c r="AU506" s="129" t="s">
        <v>3965</v>
      </c>
      <c r="BT506" s="129" t="s">
        <v>4801</v>
      </c>
      <c r="BU506" s="129" t="s">
        <v>4802</v>
      </c>
    </row>
    <row r="507" spans="22:73">
      <c r="V507" s="415">
        <f t="shared" si="36"/>
        <v>44862</v>
      </c>
      <c r="W507" s="423" t="s">
        <v>1725</v>
      </c>
      <c r="X507" s="419" t="s">
        <v>1725</v>
      </c>
      <c r="Y507" s="419">
        <v>7</v>
      </c>
      <c r="Z507" s="419">
        <v>63</v>
      </c>
      <c r="AP507" s="129"/>
      <c r="AQ507" s="417" t="s">
        <v>5225</v>
      </c>
      <c r="AR507" s="129" t="s">
        <v>4019</v>
      </c>
      <c r="AS507" s="129" t="s">
        <v>4020</v>
      </c>
      <c r="AT507" s="129" t="s">
        <v>4022</v>
      </c>
      <c r="AU507" s="129" t="s">
        <v>3965</v>
      </c>
      <c r="BT507" s="129" t="s">
        <v>4807</v>
      </c>
      <c r="BU507" s="129" t="s">
        <v>4808</v>
      </c>
    </row>
    <row r="508" spans="22:73">
      <c r="V508" s="415">
        <f t="shared" si="36"/>
        <v>44862</v>
      </c>
      <c r="W508" s="420" t="s">
        <v>1725</v>
      </c>
      <c r="X508" s="419" t="s">
        <v>1728</v>
      </c>
      <c r="Y508" s="419">
        <v>3</v>
      </c>
      <c r="Z508" s="419">
        <v>37</v>
      </c>
      <c r="AP508" s="129"/>
      <c r="AQ508" s="417" t="s">
        <v>5229</v>
      </c>
      <c r="AR508" s="129" t="s">
        <v>4023</v>
      </c>
      <c r="AS508" s="129" t="s">
        <v>4024</v>
      </c>
      <c r="AT508" s="129" t="s">
        <v>4026</v>
      </c>
      <c r="AU508" s="129" t="s">
        <v>3965</v>
      </c>
      <c r="BT508" s="129"/>
      <c r="BU508" s="129" t="s">
        <v>4927</v>
      </c>
    </row>
    <row r="509" spans="22:73">
      <c r="V509" s="415">
        <f t="shared" si="36"/>
        <v>44862</v>
      </c>
      <c r="W509" s="421" t="s">
        <v>1733</v>
      </c>
      <c r="X509" s="419" t="s">
        <v>1733</v>
      </c>
      <c r="Y509" s="419">
        <v>9</v>
      </c>
      <c r="Z509" s="419">
        <v>44</v>
      </c>
      <c r="AP509" s="129"/>
      <c r="AQ509" s="417" t="s">
        <v>5235</v>
      </c>
      <c r="AR509" s="129" t="s">
        <v>4029</v>
      </c>
      <c r="AS509" s="129" t="s">
        <v>4030</v>
      </c>
      <c r="AT509" s="129" t="s">
        <v>4032</v>
      </c>
      <c r="AU509" s="129" t="s">
        <v>3965</v>
      </c>
      <c r="BT509" s="129" t="s">
        <v>4811</v>
      </c>
      <c r="BU509" s="129" t="s">
        <v>4812</v>
      </c>
    </row>
    <row r="510" spans="22:73">
      <c r="V510" s="415">
        <f t="shared" si="36"/>
        <v>44862</v>
      </c>
      <c r="W510" s="425" t="s">
        <v>1566</v>
      </c>
      <c r="X510" s="425" t="s">
        <v>1566</v>
      </c>
      <c r="Y510" s="425">
        <v>2</v>
      </c>
      <c r="Z510" s="425">
        <v>5</v>
      </c>
      <c r="AP510" s="129"/>
      <c r="AQ510" s="417" t="s">
        <v>5241</v>
      </c>
      <c r="AR510" s="129" t="s">
        <v>4033</v>
      </c>
      <c r="AS510" s="129" t="s">
        <v>4034</v>
      </c>
      <c r="AT510" s="129" t="s">
        <v>4036</v>
      </c>
      <c r="AU510" s="129" t="s">
        <v>3965</v>
      </c>
      <c r="BT510" s="129" t="s">
        <v>4814</v>
      </c>
      <c r="BU510" s="129" t="s">
        <v>4125</v>
      </c>
    </row>
    <row r="511" spans="22:73">
      <c r="AP511" s="129"/>
      <c r="AQ511" s="417" t="s">
        <v>5251</v>
      </c>
      <c r="AR511" s="129" t="s">
        <v>4039</v>
      </c>
      <c r="AS511" s="129" t="s">
        <v>4040</v>
      </c>
      <c r="AT511" s="129" t="s">
        <v>4042</v>
      </c>
      <c r="AU511" s="129" t="s">
        <v>3965</v>
      </c>
      <c r="BT511" s="129" t="s">
        <v>4817</v>
      </c>
      <c r="BU511" s="129" t="s">
        <v>4818</v>
      </c>
    </row>
    <row r="512" spans="22:73">
      <c r="AP512" s="129"/>
      <c r="AQ512" s="417" t="s">
        <v>5261</v>
      </c>
      <c r="AR512" s="129" t="s">
        <v>4045</v>
      </c>
      <c r="AS512" s="129" t="s">
        <v>4046</v>
      </c>
      <c r="AT512" s="129" t="s">
        <v>4048</v>
      </c>
      <c r="AU512" s="129" t="s">
        <v>3965</v>
      </c>
      <c r="BT512" s="129" t="s">
        <v>4821</v>
      </c>
      <c r="BU512" s="129" t="s">
        <v>4822</v>
      </c>
    </row>
    <row r="513" spans="42:73">
      <c r="AP513" s="129"/>
      <c r="AQ513" s="417" t="s">
        <v>5271</v>
      </c>
      <c r="AR513" s="129" t="s">
        <v>4050</v>
      </c>
      <c r="AS513" s="129" t="s">
        <v>4051</v>
      </c>
      <c r="AT513" s="129" t="s">
        <v>4053</v>
      </c>
      <c r="AU513" s="129" t="s">
        <v>3965</v>
      </c>
      <c r="BT513" s="129" t="s">
        <v>4827</v>
      </c>
      <c r="BU513" s="129" t="s">
        <v>4828</v>
      </c>
    </row>
    <row r="514" spans="42:73">
      <c r="AP514" s="129"/>
      <c r="AQ514" s="417" t="s">
        <v>5281</v>
      </c>
      <c r="AR514" s="129" t="s">
        <v>4054</v>
      </c>
      <c r="AS514" s="129" t="s">
        <v>4055</v>
      </c>
      <c r="AT514" s="129" t="s">
        <v>4056</v>
      </c>
      <c r="AU514" s="129" t="s">
        <v>3965</v>
      </c>
      <c r="BT514" s="129" t="s">
        <v>4832</v>
      </c>
      <c r="BU514" s="129" t="s">
        <v>4833</v>
      </c>
    </row>
    <row r="515" spans="42:73">
      <c r="AP515" s="129"/>
      <c r="AQ515" s="417" t="s">
        <v>5292</v>
      </c>
      <c r="AR515" s="129" t="s">
        <v>4059</v>
      </c>
      <c r="AS515" s="129" t="s">
        <v>4060</v>
      </c>
      <c r="AT515" s="129" t="s">
        <v>4062</v>
      </c>
      <c r="AU515" s="129" t="s">
        <v>3965</v>
      </c>
      <c r="BT515" s="129" t="s">
        <v>4836</v>
      </c>
      <c r="BU515" s="129" t="s">
        <v>4837</v>
      </c>
    </row>
    <row r="516" spans="42:73">
      <c r="AP516" s="129"/>
      <c r="AQ516" s="417" t="s">
        <v>5303</v>
      </c>
      <c r="AR516" s="129" t="s">
        <v>3948</v>
      </c>
      <c r="AS516" s="129" t="s">
        <v>4065</v>
      </c>
      <c r="AT516" s="129" t="s">
        <v>3948</v>
      </c>
      <c r="AU516" s="129" t="s">
        <v>3965</v>
      </c>
      <c r="BT516" s="129" t="s">
        <v>4839</v>
      </c>
      <c r="BU516" s="129" t="s">
        <v>4840</v>
      </c>
    </row>
    <row r="517" spans="42:73">
      <c r="AP517" s="129"/>
      <c r="AQ517" s="417" t="s">
        <v>5312</v>
      </c>
      <c r="AR517" s="129" t="s">
        <v>4068</v>
      </c>
      <c r="AS517" s="129" t="s">
        <v>4068</v>
      </c>
      <c r="AT517" s="129" t="s">
        <v>4069</v>
      </c>
      <c r="AU517" s="129" t="s">
        <v>3965</v>
      </c>
      <c r="BT517" s="129"/>
      <c r="BU517" s="129" t="s">
        <v>4937</v>
      </c>
    </row>
    <row r="518" spans="42:73">
      <c r="AP518" s="129"/>
      <c r="AQ518" s="417" t="s">
        <v>5333</v>
      </c>
      <c r="AR518" s="129" t="s">
        <v>4074</v>
      </c>
      <c r="AS518" s="129" t="s">
        <v>4075</v>
      </c>
      <c r="AT518" s="129" t="s">
        <v>4074</v>
      </c>
      <c r="AU518" s="129" t="s">
        <v>3965</v>
      </c>
      <c r="BT518" s="129" t="s">
        <v>4843</v>
      </c>
      <c r="BU518" s="129" t="s">
        <v>4844</v>
      </c>
    </row>
    <row r="519" spans="42:73">
      <c r="AP519" s="129"/>
      <c r="AQ519" s="417" t="s">
        <v>5344</v>
      </c>
      <c r="AR519" s="129" t="s">
        <v>4077</v>
      </c>
      <c r="AS519" s="129" t="s">
        <v>4078</v>
      </c>
      <c r="AT519" s="129" t="s">
        <v>4077</v>
      </c>
      <c r="AU519" s="129" t="s">
        <v>3965</v>
      </c>
      <c r="BT519" s="129" t="s">
        <v>4585</v>
      </c>
      <c r="BU519" s="129" t="s">
        <v>4846</v>
      </c>
    </row>
    <row r="520" spans="42:73">
      <c r="AP520" s="129"/>
      <c r="AQ520" s="417" t="s">
        <v>5355</v>
      </c>
      <c r="AR520" s="129" t="s">
        <v>4079</v>
      </c>
      <c r="AS520" s="129" t="s">
        <v>4080</v>
      </c>
      <c r="AT520" s="129" t="s">
        <v>4077</v>
      </c>
      <c r="AU520" s="129" t="s">
        <v>3965</v>
      </c>
      <c r="BT520" s="129" t="s">
        <v>4849</v>
      </c>
      <c r="BU520" s="129" t="s">
        <v>4850</v>
      </c>
    </row>
    <row r="521" spans="42:73">
      <c r="AP521" s="129"/>
      <c r="AQ521" s="417" t="s">
        <v>5376</v>
      </c>
      <c r="AR521" s="129" t="s">
        <v>3973</v>
      </c>
      <c r="AS521" s="129" t="s">
        <v>3974</v>
      </c>
      <c r="AT521" s="129" t="s">
        <v>3976</v>
      </c>
      <c r="AU521" s="129" t="s">
        <v>3965</v>
      </c>
      <c r="BT521" s="129" t="s">
        <v>4854</v>
      </c>
      <c r="BU521" s="129" t="s">
        <v>4855</v>
      </c>
    </row>
    <row r="522" spans="42:73">
      <c r="AP522" s="129"/>
      <c r="AQ522" s="417" t="s">
        <v>5385</v>
      </c>
      <c r="AR522" s="129" t="s">
        <v>4085</v>
      </c>
      <c r="AS522" s="129" t="s">
        <v>4086</v>
      </c>
      <c r="AT522" s="129" t="s">
        <v>4088</v>
      </c>
      <c r="AU522" s="129" t="s">
        <v>3965</v>
      </c>
      <c r="BT522" s="129" t="s">
        <v>4858</v>
      </c>
      <c r="BU522" s="129" t="s">
        <v>4859</v>
      </c>
    </row>
    <row r="523" spans="42:73">
      <c r="AP523" s="129"/>
      <c r="AQ523" s="417" t="s">
        <v>5396</v>
      </c>
      <c r="AR523" s="129" t="s">
        <v>4090</v>
      </c>
      <c r="AS523" s="129" t="s">
        <v>4091</v>
      </c>
      <c r="AT523" s="129" t="s">
        <v>4093</v>
      </c>
      <c r="AU523" s="129" t="s">
        <v>3965</v>
      </c>
      <c r="BT523" s="129" t="s">
        <v>4864</v>
      </c>
      <c r="BU523" s="129" t="s">
        <v>4865</v>
      </c>
    </row>
    <row r="524" spans="42:73">
      <c r="AP524" s="129" t="s">
        <v>13106</v>
      </c>
      <c r="AQ524" s="129"/>
      <c r="AR524" s="129"/>
      <c r="AS524" s="129"/>
      <c r="AT524" s="129"/>
      <c r="AU524" s="129"/>
      <c r="BT524" s="129" t="s">
        <v>4881</v>
      </c>
      <c r="BU524" s="129" t="s">
        <v>4882</v>
      </c>
    </row>
    <row r="525" spans="42:73">
      <c r="AP525" s="129" t="s">
        <v>1565</v>
      </c>
      <c r="AQ525" s="417" t="s">
        <v>1712</v>
      </c>
      <c r="AR525" s="129" t="s">
        <v>4190</v>
      </c>
      <c r="AS525" s="129" t="s">
        <v>4191</v>
      </c>
      <c r="AT525" s="129" t="s">
        <v>4190</v>
      </c>
      <c r="AU525" s="129" t="s">
        <v>4188</v>
      </c>
      <c r="BT525" s="129" t="s">
        <v>4887</v>
      </c>
      <c r="BU525" s="129" t="s">
        <v>4272</v>
      </c>
    </row>
    <row r="526" spans="42:73">
      <c r="AP526" s="129"/>
      <c r="AQ526" s="417" t="s">
        <v>1715</v>
      </c>
      <c r="AR526" s="129" t="s">
        <v>4116</v>
      </c>
      <c r="AS526" s="129" t="s">
        <v>3201</v>
      </c>
      <c r="AT526" s="129" t="s">
        <v>4194</v>
      </c>
      <c r="AU526" s="129" t="s">
        <v>4188</v>
      </c>
      <c r="BT526" s="129" t="s">
        <v>4892</v>
      </c>
      <c r="BU526" s="129" t="s">
        <v>4893</v>
      </c>
    </row>
    <row r="527" spans="42:73">
      <c r="AP527" s="129"/>
      <c r="AQ527" s="417" t="s">
        <v>1756</v>
      </c>
      <c r="AR527" s="129" t="s">
        <v>4197</v>
      </c>
      <c r="AS527" s="129" t="s">
        <v>4198</v>
      </c>
      <c r="AT527" s="129" t="s">
        <v>4199</v>
      </c>
      <c r="AU527" s="129" t="s">
        <v>4188</v>
      </c>
      <c r="BT527" s="129" t="s">
        <v>4903</v>
      </c>
      <c r="BU527" s="129" t="s">
        <v>4904</v>
      </c>
    </row>
    <row r="528" spans="42:73">
      <c r="AP528" s="129"/>
      <c r="AQ528" s="417" t="s">
        <v>1717</v>
      </c>
      <c r="AR528" s="129" t="s">
        <v>4117</v>
      </c>
      <c r="AS528" s="129" t="s">
        <v>4118</v>
      </c>
      <c r="AT528" s="129" t="s">
        <v>4204</v>
      </c>
      <c r="AU528" s="129" t="s">
        <v>4188</v>
      </c>
      <c r="BT528" s="129" t="s">
        <v>4929</v>
      </c>
      <c r="BU528" s="129" t="s">
        <v>4286</v>
      </c>
    </row>
    <row r="529" spans="42:73">
      <c r="AP529" s="129"/>
      <c r="AQ529" s="417" t="s">
        <v>1719</v>
      </c>
      <c r="AR529" s="129" t="s">
        <v>4134</v>
      </c>
      <c r="AS529" s="129" t="s">
        <v>4135</v>
      </c>
      <c r="AT529" s="129" t="s">
        <v>4134</v>
      </c>
      <c r="AU529" s="129" t="s">
        <v>4188</v>
      </c>
      <c r="BT529" s="129" t="s">
        <v>4932</v>
      </c>
      <c r="BU529" s="129" t="s">
        <v>4933</v>
      </c>
    </row>
    <row r="530" spans="42:73">
      <c r="AP530" s="129"/>
      <c r="AQ530" s="417" t="s">
        <v>1722</v>
      </c>
      <c r="AR530" s="129" t="s">
        <v>4132</v>
      </c>
      <c r="AS530" s="129" t="s">
        <v>4133</v>
      </c>
      <c r="AT530" s="129" t="s">
        <v>4132</v>
      </c>
      <c r="AU530" s="129" t="s">
        <v>4188</v>
      </c>
      <c r="BT530" s="129" t="s">
        <v>4942</v>
      </c>
      <c r="BU530" s="129" t="s">
        <v>4943</v>
      </c>
    </row>
    <row r="531" spans="42:73">
      <c r="AP531" s="129"/>
      <c r="AQ531" s="417" t="s">
        <v>1724</v>
      </c>
      <c r="AR531" s="129" t="s">
        <v>4210</v>
      </c>
      <c r="AS531" s="129" t="s">
        <v>4211</v>
      </c>
      <c r="AT531" s="129" t="s">
        <v>4210</v>
      </c>
      <c r="AU531" s="129" t="s">
        <v>4188</v>
      </c>
      <c r="BT531" s="129" t="s">
        <v>4947</v>
      </c>
      <c r="BU531" s="129" t="s">
        <v>4948</v>
      </c>
    </row>
    <row r="532" spans="42:73">
      <c r="AP532" s="129"/>
      <c r="AQ532" s="417" t="s">
        <v>1726</v>
      </c>
      <c r="AR532" s="129" t="s">
        <v>4215</v>
      </c>
      <c r="AS532" s="129" t="s">
        <v>4131</v>
      </c>
      <c r="AT532" s="129" t="s">
        <v>4215</v>
      </c>
      <c r="AU532" s="129" t="s">
        <v>4188</v>
      </c>
      <c r="BT532" s="129" t="s">
        <v>4954</v>
      </c>
      <c r="BU532" s="129" t="s">
        <v>4955</v>
      </c>
    </row>
    <row r="533" spans="42:73">
      <c r="AP533" s="129"/>
      <c r="AQ533" s="417" t="s">
        <v>1785</v>
      </c>
      <c r="AR533" s="129" t="s">
        <v>4218</v>
      </c>
      <c r="AS533" s="129" t="s">
        <v>4218</v>
      </c>
      <c r="AT533" s="129" t="s">
        <v>4218</v>
      </c>
      <c r="AU533" s="129" t="s">
        <v>4188</v>
      </c>
      <c r="BT533" s="129" t="s">
        <v>4957</v>
      </c>
      <c r="BU533" s="129" t="s">
        <v>4958</v>
      </c>
    </row>
    <row r="534" spans="42:73">
      <c r="AP534" s="129"/>
      <c r="AQ534" s="417" t="s">
        <v>1729</v>
      </c>
      <c r="AR534" s="129" t="s">
        <v>4221</v>
      </c>
      <c r="AS534" s="129" t="s">
        <v>4222</v>
      </c>
      <c r="AT534" s="129" t="s">
        <v>4223</v>
      </c>
      <c r="AU534" s="129" t="s">
        <v>4188</v>
      </c>
      <c r="BT534" s="129" t="s">
        <v>4959</v>
      </c>
      <c r="BU534" s="129" t="s">
        <v>4960</v>
      </c>
    </row>
    <row r="535" spans="42:73">
      <c r="AP535" s="129"/>
      <c r="AQ535" s="417" t="s">
        <v>1731</v>
      </c>
      <c r="AR535" s="129" t="s">
        <v>4124</v>
      </c>
      <c r="AS535" s="129" t="s">
        <v>4125</v>
      </c>
      <c r="AT535" s="129" t="s">
        <v>4124</v>
      </c>
      <c r="AU535" s="129" t="s">
        <v>4230</v>
      </c>
      <c r="BT535" s="129" t="s">
        <v>4961</v>
      </c>
      <c r="BU535" s="129" t="s">
        <v>4961</v>
      </c>
    </row>
    <row r="536" spans="42:73">
      <c r="AP536" s="129"/>
      <c r="AQ536" s="417" t="s">
        <v>5141</v>
      </c>
      <c r="AR536" s="129" t="s">
        <v>4232</v>
      </c>
      <c r="AS536" s="129" t="s">
        <v>4233</v>
      </c>
      <c r="AT536" s="129" t="s">
        <v>4232</v>
      </c>
      <c r="AU536" s="129" t="s">
        <v>4230</v>
      </c>
      <c r="BT536" s="129" t="s">
        <v>4964</v>
      </c>
      <c r="BU536" s="129" t="s">
        <v>4964</v>
      </c>
    </row>
    <row r="537" spans="42:73">
      <c r="AP537" s="129"/>
      <c r="AQ537" s="417" t="s">
        <v>5153</v>
      </c>
      <c r="AR537" s="129" t="s">
        <v>4197</v>
      </c>
      <c r="AS537" s="129" t="s">
        <v>4198</v>
      </c>
      <c r="AT537" s="129" t="s">
        <v>4199</v>
      </c>
      <c r="AU537" s="129" t="s">
        <v>4230</v>
      </c>
      <c r="BT537" s="129" t="s">
        <v>4966</v>
      </c>
      <c r="BU537" s="129" t="s">
        <v>4967</v>
      </c>
    </row>
    <row r="538" spans="42:73">
      <c r="AP538" s="129"/>
      <c r="AQ538" s="417" t="s">
        <v>5165</v>
      </c>
      <c r="AR538" s="129" t="s">
        <v>4236</v>
      </c>
      <c r="AS538" s="129" t="s">
        <v>4236</v>
      </c>
      <c r="AT538" s="129" t="s">
        <v>4237</v>
      </c>
      <c r="AU538" s="129" t="s">
        <v>4230</v>
      </c>
      <c r="BT538" s="129" t="s">
        <v>4968</v>
      </c>
      <c r="BU538" s="129" t="s">
        <v>4969</v>
      </c>
    </row>
    <row r="539" spans="42:73">
      <c r="AP539" s="129"/>
      <c r="AQ539" s="417" t="s">
        <v>5174</v>
      </c>
      <c r="AR539" s="129" t="s">
        <v>4240</v>
      </c>
      <c r="AS539" s="129" t="s">
        <v>4241</v>
      </c>
      <c r="AT539" s="129" t="s">
        <v>4242</v>
      </c>
      <c r="AU539" s="129" t="s">
        <v>4230</v>
      </c>
      <c r="BT539" s="129" t="s">
        <v>4971</v>
      </c>
      <c r="BU539" s="129" t="s">
        <v>4972</v>
      </c>
    </row>
    <row r="540" spans="42:73">
      <c r="AP540" s="129"/>
      <c r="AQ540" s="417" t="s">
        <v>5176</v>
      </c>
      <c r="AR540" s="129" t="s">
        <v>4246</v>
      </c>
      <c r="AS540" s="129" t="s">
        <v>4247</v>
      </c>
      <c r="AT540" s="129" t="s">
        <v>4246</v>
      </c>
      <c r="AU540" s="129" t="s">
        <v>4230</v>
      </c>
      <c r="BT540" s="129" t="s">
        <v>4975</v>
      </c>
      <c r="BU540" s="129" t="s">
        <v>4976</v>
      </c>
    </row>
    <row r="541" spans="42:73">
      <c r="AP541" s="129"/>
      <c r="AQ541" s="417" t="s">
        <v>5180</v>
      </c>
      <c r="AR541" s="129" t="s">
        <v>4252</v>
      </c>
      <c r="AS541" s="129" t="s">
        <v>4253</v>
      </c>
      <c r="AT541" s="129" t="s">
        <v>4252</v>
      </c>
      <c r="AU541" s="129" t="s">
        <v>4230</v>
      </c>
      <c r="BT541" s="129" t="s">
        <v>4977</v>
      </c>
      <c r="BU541" s="129" t="s">
        <v>4978</v>
      </c>
    </row>
    <row r="542" spans="42:73">
      <c r="AP542" s="129"/>
      <c r="AQ542" s="417" t="s">
        <v>5184</v>
      </c>
      <c r="AR542" s="129" t="s">
        <v>4255</v>
      </c>
      <c r="AS542" s="129" t="s">
        <v>4256</v>
      </c>
      <c r="AT542" s="129" t="s">
        <v>4255</v>
      </c>
      <c r="AU542" s="129" t="s">
        <v>4188</v>
      </c>
      <c r="BT542" s="129" t="s">
        <v>4980</v>
      </c>
      <c r="BU542" s="129" t="s">
        <v>4981</v>
      </c>
    </row>
    <row r="543" spans="42:73">
      <c r="AP543" s="129"/>
      <c r="AQ543" s="417" t="s">
        <v>5192</v>
      </c>
      <c r="AR543" s="129" t="s">
        <v>4262</v>
      </c>
      <c r="AS543" s="129" t="s">
        <v>1253</v>
      </c>
      <c r="AT543" s="129" t="s">
        <v>4262</v>
      </c>
      <c r="AU543" s="129" t="s">
        <v>4188</v>
      </c>
      <c r="BT543" s="129" t="s">
        <v>4984</v>
      </c>
      <c r="BU543" s="129" t="s">
        <v>4985</v>
      </c>
    </row>
    <row r="544" spans="42:73">
      <c r="AP544" s="129"/>
      <c r="AQ544" s="417" t="s">
        <v>5202</v>
      </c>
      <c r="AR544" s="129" t="s">
        <v>4117</v>
      </c>
      <c r="AS544" s="129" t="s">
        <v>4118</v>
      </c>
      <c r="AT544" s="129" t="s">
        <v>4204</v>
      </c>
      <c r="AU544" s="129" t="s">
        <v>4188</v>
      </c>
      <c r="BT544" s="129" t="s">
        <v>4988</v>
      </c>
      <c r="BU544" s="129" t="s">
        <v>4988</v>
      </c>
    </row>
    <row r="545" spans="42:73">
      <c r="AP545" s="129"/>
      <c r="AQ545" s="417" t="s">
        <v>5213</v>
      </c>
      <c r="AR545" s="129" t="s">
        <v>4221</v>
      </c>
      <c r="AS545" s="129" t="s">
        <v>4222</v>
      </c>
      <c r="AT545" s="129" t="s">
        <v>4223</v>
      </c>
      <c r="AU545" s="129" t="s">
        <v>4188</v>
      </c>
      <c r="BT545" s="129" t="s">
        <v>4991</v>
      </c>
      <c r="BU545" s="129" t="s">
        <v>4991</v>
      </c>
    </row>
    <row r="546" spans="42:73">
      <c r="AP546" s="129"/>
      <c r="AQ546" s="417" t="s">
        <v>5223</v>
      </c>
      <c r="AR546" s="129" t="s">
        <v>4267</v>
      </c>
      <c r="AS546" s="129" t="s">
        <v>4268</v>
      </c>
      <c r="AT546" s="129" t="s">
        <v>4267</v>
      </c>
      <c r="AU546" s="129" t="s">
        <v>4188</v>
      </c>
      <c r="BT546" s="129" t="s">
        <v>4993</v>
      </c>
      <c r="BU546" s="129" t="s">
        <v>4994</v>
      </c>
    </row>
    <row r="547" spans="42:73">
      <c r="AP547" s="129"/>
      <c r="AQ547" s="417" t="s">
        <v>5225</v>
      </c>
      <c r="AR547" s="129" t="s">
        <v>4271</v>
      </c>
      <c r="AS547" s="129" t="s">
        <v>4272</v>
      </c>
      <c r="AT547" s="129" t="s">
        <v>4274</v>
      </c>
      <c r="AU547" s="129" t="s">
        <v>4188</v>
      </c>
      <c r="BT547" s="129" t="s">
        <v>4997</v>
      </c>
      <c r="BU547" s="129" t="s">
        <v>4998</v>
      </c>
    </row>
    <row r="548" spans="42:73">
      <c r="AP548" s="129"/>
      <c r="AQ548" s="417" t="s">
        <v>5229</v>
      </c>
      <c r="AR548" s="129" t="s">
        <v>4139</v>
      </c>
      <c r="AS548" s="129" t="s">
        <v>4277</v>
      </c>
      <c r="AT548" s="129" t="s">
        <v>4277</v>
      </c>
      <c r="AU548" s="129" t="s">
        <v>4188</v>
      </c>
      <c r="BT548" s="129" t="s">
        <v>5000</v>
      </c>
      <c r="BU548" s="129" t="s">
        <v>5001</v>
      </c>
    </row>
    <row r="549" spans="42:73">
      <c r="AP549" s="129"/>
      <c r="AQ549" s="417" t="s">
        <v>5241</v>
      </c>
      <c r="AR549" s="129" t="s">
        <v>4117</v>
      </c>
      <c r="AS549" s="129" t="s">
        <v>4118</v>
      </c>
      <c r="AT549" s="129" t="s">
        <v>4204</v>
      </c>
      <c r="AU549" s="129" t="s">
        <v>4188</v>
      </c>
      <c r="BT549" s="129" t="s">
        <v>5003</v>
      </c>
      <c r="BU549" s="129" t="s">
        <v>5004</v>
      </c>
    </row>
    <row r="550" spans="42:73">
      <c r="AP550" s="129"/>
      <c r="AQ550" s="417" t="s">
        <v>5251</v>
      </c>
      <c r="AR550" s="129" t="s">
        <v>4124</v>
      </c>
      <c r="AS550" s="129" t="s">
        <v>4125</v>
      </c>
      <c r="AT550" s="129" t="s">
        <v>4282</v>
      </c>
      <c r="AU550" s="129" t="s">
        <v>4188</v>
      </c>
      <c r="BT550" s="129" t="s">
        <v>5008</v>
      </c>
      <c r="BU550" s="129" t="s">
        <v>5009</v>
      </c>
    </row>
    <row r="551" spans="42:73">
      <c r="AP551" s="129"/>
      <c r="AQ551" s="417" t="s">
        <v>5261</v>
      </c>
      <c r="AR551" s="129" t="s">
        <v>4285</v>
      </c>
      <c r="AS551" s="129" t="s">
        <v>4286</v>
      </c>
      <c r="AT551" s="129" t="s">
        <v>4285</v>
      </c>
      <c r="AU551" s="129" t="s">
        <v>4188</v>
      </c>
      <c r="BT551" s="129" t="s">
        <v>5012</v>
      </c>
      <c r="BU551" s="129" t="s">
        <v>5013</v>
      </c>
    </row>
    <row r="552" spans="42:73">
      <c r="AP552" s="129"/>
      <c r="AQ552" s="417" t="s">
        <v>5271</v>
      </c>
      <c r="AR552" s="129" t="s">
        <v>4288</v>
      </c>
      <c r="AS552" s="129" t="s">
        <v>4288</v>
      </c>
      <c r="AT552" s="129" t="s">
        <v>4289</v>
      </c>
      <c r="AU552" s="129" t="s">
        <v>4188</v>
      </c>
      <c r="BT552" s="129" t="s">
        <v>5015</v>
      </c>
      <c r="BU552" s="129" t="s">
        <v>5016</v>
      </c>
    </row>
    <row r="553" spans="42:73">
      <c r="AP553" s="129"/>
      <c r="AQ553" s="417" t="s">
        <v>5281</v>
      </c>
      <c r="AR553" s="129" t="s">
        <v>4291</v>
      </c>
      <c r="AS553" s="129" t="s">
        <v>4292</v>
      </c>
      <c r="AT553" s="129" t="s">
        <v>4293</v>
      </c>
      <c r="AU553" s="129" t="s">
        <v>4188</v>
      </c>
      <c r="BT553" s="129" t="s">
        <v>5021</v>
      </c>
      <c r="BU553" s="129" t="s">
        <v>5022</v>
      </c>
    </row>
    <row r="554" spans="42:73">
      <c r="AP554" s="129"/>
      <c r="AQ554" s="417" t="s">
        <v>5479</v>
      </c>
      <c r="AR554" s="129" t="s">
        <v>4522</v>
      </c>
      <c r="AS554" s="129" t="s">
        <v>4523</v>
      </c>
      <c r="AT554" s="129" t="s">
        <v>4442</v>
      </c>
      <c r="AU554" s="129" t="s">
        <v>4230</v>
      </c>
      <c r="BT554" s="129" t="s">
        <v>5024</v>
      </c>
      <c r="BU554" s="129" t="s">
        <v>5025</v>
      </c>
    </row>
    <row r="555" spans="42:73">
      <c r="AP555" s="129"/>
      <c r="AQ555" s="417" t="s">
        <v>5489</v>
      </c>
      <c r="AR555" s="129" t="s">
        <v>4429</v>
      </c>
      <c r="AS555" s="129" t="s">
        <v>4430</v>
      </c>
      <c r="AT555" s="129" t="s">
        <v>13666</v>
      </c>
      <c r="AU555" s="129" t="s">
        <v>4230</v>
      </c>
      <c r="BT555" s="129" t="s">
        <v>4986</v>
      </c>
      <c r="BU555" s="129" t="s">
        <v>4961</v>
      </c>
    </row>
    <row r="556" spans="42:73">
      <c r="AP556" s="129"/>
      <c r="AQ556" s="417" t="s">
        <v>5499</v>
      </c>
      <c r="AR556" s="129" t="s">
        <v>13709</v>
      </c>
      <c r="AS556" s="129" t="s">
        <v>13710</v>
      </c>
      <c r="AT556" s="129" t="s">
        <v>13711</v>
      </c>
      <c r="AU556" s="129" t="s">
        <v>4230</v>
      </c>
      <c r="BT556" s="129" t="s">
        <v>13274</v>
      </c>
      <c r="BU556" s="129" t="s">
        <v>13275</v>
      </c>
    </row>
    <row r="557" spans="42:73">
      <c r="AP557" s="129"/>
      <c r="AQ557" s="417" t="s">
        <v>5511</v>
      </c>
      <c r="AR557" s="129" t="s">
        <v>13678</v>
      </c>
      <c r="AS557" s="129" t="s">
        <v>4446</v>
      </c>
      <c r="AT557" s="129" t="s">
        <v>4447</v>
      </c>
      <c r="AU557" s="129" t="s">
        <v>4230</v>
      </c>
      <c r="BT557" s="129" t="s">
        <v>13287</v>
      </c>
      <c r="BU557" s="129" t="s">
        <v>13288</v>
      </c>
    </row>
    <row r="558" spans="42:73">
      <c r="AP558" s="129"/>
      <c r="AQ558" s="417" t="s">
        <v>5523</v>
      </c>
      <c r="AR558" s="129" t="s">
        <v>13715</v>
      </c>
      <c r="AS558" s="129" t="s">
        <v>13716</v>
      </c>
      <c r="AT558" s="129" t="s">
        <v>13717</v>
      </c>
      <c r="AU558" s="129" t="s">
        <v>4230</v>
      </c>
      <c r="BT558" s="129" t="s">
        <v>13294</v>
      </c>
      <c r="BU558" s="129" t="s">
        <v>13295</v>
      </c>
    </row>
    <row r="559" spans="42:73">
      <c r="AP559" s="129"/>
      <c r="AQ559" s="417" t="s">
        <v>5534</v>
      </c>
      <c r="AR559" s="129" t="s">
        <v>13721</v>
      </c>
      <c r="AS559" s="129" t="s">
        <v>13722</v>
      </c>
      <c r="AT559" s="129" t="s">
        <v>13723</v>
      </c>
      <c r="AU559" s="129" t="s">
        <v>4230</v>
      </c>
      <c r="BT559" s="129" t="s">
        <v>13298</v>
      </c>
      <c r="BU559" s="129" t="s">
        <v>13299</v>
      </c>
    </row>
    <row r="560" spans="42:73">
      <c r="AP560" s="129" t="s">
        <v>13107</v>
      </c>
      <c r="AQ560" s="129"/>
      <c r="AR560" s="129"/>
      <c r="AS560" s="129"/>
      <c r="AT560" s="129"/>
      <c r="AU560" s="129"/>
      <c r="BT560" s="129" t="s">
        <v>13303</v>
      </c>
      <c r="BU560" s="129" t="s">
        <v>13304</v>
      </c>
    </row>
    <row r="561" spans="42:73">
      <c r="AP561" s="129" t="s">
        <v>1193</v>
      </c>
      <c r="AQ561" s="417" t="s">
        <v>1738</v>
      </c>
      <c r="AR561" s="129" t="s">
        <v>1193</v>
      </c>
      <c r="AS561" s="129" t="s">
        <v>1193</v>
      </c>
      <c r="AT561" s="129" t="s">
        <v>1193</v>
      </c>
      <c r="AU561" s="129" t="s">
        <v>1193</v>
      </c>
      <c r="BT561" s="129" t="s">
        <v>13307</v>
      </c>
      <c r="BU561" s="129" t="s">
        <v>13308</v>
      </c>
    </row>
    <row r="562" spans="42:73">
      <c r="AP562" s="129"/>
      <c r="AQ562" s="417" t="s">
        <v>1712</v>
      </c>
      <c r="AR562" s="129" t="s">
        <v>1193</v>
      </c>
      <c r="AS562" s="129" t="s">
        <v>1193</v>
      </c>
      <c r="AT562" s="129" t="s">
        <v>1193</v>
      </c>
      <c r="AU562" s="129" t="s">
        <v>1193</v>
      </c>
      <c r="BT562" s="129" t="s">
        <v>13311</v>
      </c>
      <c r="BU562" s="129" t="s">
        <v>13312</v>
      </c>
    </row>
    <row r="563" spans="42:73">
      <c r="AP563" s="129"/>
      <c r="AQ563" s="417" t="s">
        <v>1715</v>
      </c>
      <c r="AR563" s="129" t="s">
        <v>1193</v>
      </c>
      <c r="AS563" s="129" t="s">
        <v>1193</v>
      </c>
      <c r="AT563" s="129" t="s">
        <v>1193</v>
      </c>
      <c r="AU563" s="129" t="s">
        <v>1193</v>
      </c>
      <c r="BT563" s="129" t="s">
        <v>13315</v>
      </c>
      <c r="BU563" s="129" t="s">
        <v>13316</v>
      </c>
    </row>
    <row r="564" spans="42:73">
      <c r="AP564" s="129"/>
      <c r="AQ564" s="417" t="s">
        <v>1756</v>
      </c>
      <c r="AR564" s="129" t="s">
        <v>1193</v>
      </c>
      <c r="AS564" s="129" t="s">
        <v>1193</v>
      </c>
      <c r="AT564" s="129" t="s">
        <v>1193</v>
      </c>
      <c r="AU564" s="129" t="s">
        <v>1193</v>
      </c>
      <c r="BT564" s="129" t="s">
        <v>13319</v>
      </c>
      <c r="BU564" s="129" t="s">
        <v>13320</v>
      </c>
    </row>
    <row r="565" spans="42:73">
      <c r="AP565" s="129"/>
      <c r="AQ565" s="417" t="s">
        <v>1717</v>
      </c>
      <c r="AR565" s="129" t="s">
        <v>1193</v>
      </c>
      <c r="AS565" s="129" t="s">
        <v>1193</v>
      </c>
      <c r="AT565" s="129" t="s">
        <v>1193</v>
      </c>
      <c r="AU565" s="129" t="s">
        <v>1193</v>
      </c>
      <c r="BT565" s="129" t="s">
        <v>13323</v>
      </c>
      <c r="BU565" s="129" t="s">
        <v>13324</v>
      </c>
    </row>
    <row r="566" spans="42:73">
      <c r="AP566" s="129"/>
      <c r="AQ566" s="417" t="s">
        <v>1719</v>
      </c>
      <c r="AR566" s="129" t="s">
        <v>1193</v>
      </c>
      <c r="AS566" s="129" t="s">
        <v>1193</v>
      </c>
      <c r="AT566" s="129" t="s">
        <v>1193</v>
      </c>
      <c r="AU566" s="129" t="s">
        <v>1193</v>
      </c>
      <c r="BT566" s="129" t="s">
        <v>13327</v>
      </c>
      <c r="BU566" s="129" t="s">
        <v>13328</v>
      </c>
    </row>
    <row r="567" spans="42:73">
      <c r="AP567" s="129"/>
      <c r="AQ567" s="417" t="s">
        <v>1722</v>
      </c>
      <c r="AR567" s="129" t="s">
        <v>1193</v>
      </c>
      <c r="AS567" s="129" t="s">
        <v>1193</v>
      </c>
      <c r="AT567" s="129" t="s">
        <v>1193</v>
      </c>
      <c r="AU567" s="129" t="s">
        <v>1193</v>
      </c>
      <c r="BT567" s="129" t="s">
        <v>13331</v>
      </c>
      <c r="BU567" s="129" t="s">
        <v>13332</v>
      </c>
    </row>
    <row r="568" spans="42:73">
      <c r="AP568" s="129"/>
      <c r="AQ568" s="417" t="s">
        <v>1724</v>
      </c>
      <c r="AR568" s="129" t="s">
        <v>1193</v>
      </c>
      <c r="AS568" s="129" t="s">
        <v>1193</v>
      </c>
      <c r="AT568" s="129" t="s">
        <v>1193</v>
      </c>
      <c r="AU568" s="129" t="s">
        <v>1193</v>
      </c>
      <c r="BT568" s="129" t="s">
        <v>13335</v>
      </c>
      <c r="BU568" s="129" t="s">
        <v>13336</v>
      </c>
    </row>
    <row r="569" spans="42:73">
      <c r="AP569" s="129"/>
      <c r="AQ569" s="417" t="s">
        <v>1726</v>
      </c>
      <c r="AR569" s="129" t="s">
        <v>1193</v>
      </c>
      <c r="AS569" s="129" t="s">
        <v>1193</v>
      </c>
      <c r="AT569" s="129" t="s">
        <v>1193</v>
      </c>
      <c r="AU569" s="129" t="s">
        <v>1193</v>
      </c>
      <c r="BT569" s="129" t="s">
        <v>13339</v>
      </c>
      <c r="BU569" s="129" t="s">
        <v>13340</v>
      </c>
    </row>
    <row r="570" spans="42:73">
      <c r="AP570" s="129"/>
      <c r="AQ570" s="417" t="s">
        <v>1785</v>
      </c>
      <c r="AR570" s="129" t="s">
        <v>1193</v>
      </c>
      <c r="AS570" s="129" t="s">
        <v>1193</v>
      </c>
      <c r="AT570" s="129" t="s">
        <v>1193</v>
      </c>
      <c r="AU570" s="129" t="s">
        <v>1193</v>
      </c>
      <c r="BT570" s="129" t="s">
        <v>13350</v>
      </c>
      <c r="BU570" s="129" t="s">
        <v>13351</v>
      </c>
    </row>
    <row r="571" spans="42:73">
      <c r="AP571" s="129"/>
      <c r="AQ571" s="417" t="s">
        <v>1729</v>
      </c>
      <c r="AR571" s="129" t="s">
        <v>1193</v>
      </c>
      <c r="AS571" s="129" t="s">
        <v>1193</v>
      </c>
      <c r="AT571" s="129" t="s">
        <v>1193</v>
      </c>
      <c r="AU571" s="129" t="s">
        <v>1193</v>
      </c>
      <c r="BT571" s="129"/>
      <c r="BU571" s="129" t="s">
        <v>13474</v>
      </c>
    </row>
    <row r="572" spans="42:73">
      <c r="AP572" s="129"/>
      <c r="AQ572" s="417" t="s">
        <v>1730</v>
      </c>
      <c r="AR572" s="129" t="s">
        <v>1193</v>
      </c>
      <c r="AS572" s="129" t="s">
        <v>1193</v>
      </c>
      <c r="AT572" s="129" t="s">
        <v>1193</v>
      </c>
      <c r="AU572" s="129" t="s">
        <v>1193</v>
      </c>
      <c r="BT572" s="129" t="s">
        <v>13356</v>
      </c>
      <c r="BU572" s="129" t="s">
        <v>13357</v>
      </c>
    </row>
    <row r="573" spans="42:73">
      <c r="AP573" s="129"/>
      <c r="AQ573" s="417" t="s">
        <v>1731</v>
      </c>
      <c r="AR573" s="129" t="s">
        <v>1193</v>
      </c>
      <c r="AS573" s="129" t="s">
        <v>1193</v>
      </c>
      <c r="AT573" s="129" t="s">
        <v>1193</v>
      </c>
      <c r="AU573" s="129" t="s">
        <v>1193</v>
      </c>
      <c r="BT573" s="129"/>
      <c r="BU573" s="129" t="s">
        <v>13476</v>
      </c>
    </row>
    <row r="574" spans="42:73">
      <c r="AP574" s="129"/>
      <c r="AQ574" s="417" t="s">
        <v>5141</v>
      </c>
      <c r="AR574" s="129" t="s">
        <v>1193</v>
      </c>
      <c r="AS574" s="129" t="s">
        <v>1193</v>
      </c>
      <c r="AT574" s="129" t="s">
        <v>1193</v>
      </c>
      <c r="AU574" s="129" t="s">
        <v>1193</v>
      </c>
      <c r="BT574" s="129" t="s">
        <v>13361</v>
      </c>
      <c r="BU574" s="129" t="s">
        <v>13362</v>
      </c>
    </row>
    <row r="575" spans="42:73">
      <c r="AP575" s="129"/>
      <c r="AQ575" s="417" t="s">
        <v>5153</v>
      </c>
      <c r="AR575" s="129" t="s">
        <v>1193</v>
      </c>
      <c r="AS575" s="129" t="s">
        <v>1193</v>
      </c>
      <c r="AT575" s="129" t="s">
        <v>1193</v>
      </c>
      <c r="AU575" s="129" t="s">
        <v>1193</v>
      </c>
      <c r="BT575" s="129" t="s">
        <v>13365</v>
      </c>
      <c r="BU575" s="129" t="s">
        <v>13366</v>
      </c>
    </row>
    <row r="576" spans="42:73">
      <c r="AP576" s="129"/>
      <c r="AQ576" s="417" t="s">
        <v>5165</v>
      </c>
      <c r="AR576" s="129" t="s">
        <v>1193</v>
      </c>
      <c r="AS576" s="129" t="s">
        <v>1193</v>
      </c>
      <c r="AT576" s="129" t="s">
        <v>1193</v>
      </c>
      <c r="AU576" s="129" t="s">
        <v>1193</v>
      </c>
      <c r="BT576" s="129" t="s">
        <v>13368</v>
      </c>
      <c r="BU576" s="129" t="s">
        <v>13369</v>
      </c>
    </row>
    <row r="577" spans="42:73">
      <c r="AP577" s="129"/>
      <c r="AQ577" s="417" t="s">
        <v>5174</v>
      </c>
      <c r="AR577" s="129" t="s">
        <v>1193</v>
      </c>
      <c r="AS577" s="129" t="s">
        <v>1193</v>
      </c>
      <c r="AT577" s="129" t="s">
        <v>1193</v>
      </c>
      <c r="AU577" s="129" t="s">
        <v>1193</v>
      </c>
      <c r="BT577" s="129"/>
      <c r="BU577" s="129" t="s">
        <v>14512</v>
      </c>
    </row>
    <row r="578" spans="42:73">
      <c r="AP578" s="129"/>
      <c r="AQ578" s="417" t="s">
        <v>5176</v>
      </c>
      <c r="AR578" s="129" t="s">
        <v>1193</v>
      </c>
      <c r="AS578" s="129" t="s">
        <v>1193</v>
      </c>
      <c r="AT578" s="129" t="s">
        <v>1193</v>
      </c>
      <c r="AU578" s="129" t="s">
        <v>1193</v>
      </c>
      <c r="BT578" s="129" t="s">
        <v>13372</v>
      </c>
      <c r="BU578" s="129" t="s">
        <v>14515</v>
      </c>
    </row>
    <row r="579" spans="42:73">
      <c r="AP579" s="129"/>
      <c r="AQ579" s="417" t="s">
        <v>5180</v>
      </c>
      <c r="AR579" s="129" t="s">
        <v>1193</v>
      </c>
      <c r="AS579" s="129" t="s">
        <v>1193</v>
      </c>
      <c r="AT579" s="129" t="s">
        <v>1193</v>
      </c>
      <c r="AU579" s="129" t="s">
        <v>1193</v>
      </c>
      <c r="BT579" s="129" t="s">
        <v>13373</v>
      </c>
      <c r="BU579" s="129" t="s">
        <v>14518</v>
      </c>
    </row>
    <row r="580" spans="42:73">
      <c r="AP580" s="129"/>
      <c r="AQ580" s="417" t="s">
        <v>5184</v>
      </c>
      <c r="AR580" s="129" t="s">
        <v>1193</v>
      </c>
      <c r="AS580" s="129" t="s">
        <v>1193</v>
      </c>
      <c r="AT580" s="129" t="s">
        <v>1193</v>
      </c>
      <c r="AU580" s="129" t="s">
        <v>1193</v>
      </c>
      <c r="BT580" s="129" t="s">
        <v>13374</v>
      </c>
      <c r="BU580" s="129" t="s">
        <v>14521</v>
      </c>
    </row>
    <row r="581" spans="42:73">
      <c r="AP581" s="129"/>
      <c r="AQ581" s="417" t="s">
        <v>5188</v>
      </c>
      <c r="AR581" s="129" t="s">
        <v>1193</v>
      </c>
      <c r="AS581" s="129" t="s">
        <v>1193</v>
      </c>
      <c r="AT581" s="129" t="s">
        <v>1193</v>
      </c>
      <c r="AU581" s="129" t="s">
        <v>1193</v>
      </c>
      <c r="BT581" s="129" t="s">
        <v>13375</v>
      </c>
      <c r="BU581" s="129" t="s">
        <v>14524</v>
      </c>
    </row>
    <row r="582" spans="42:73">
      <c r="AP582" s="129"/>
      <c r="AQ582" s="417" t="s">
        <v>5192</v>
      </c>
      <c r="AR582" s="129" t="s">
        <v>1193</v>
      </c>
      <c r="AS582" s="129" t="s">
        <v>1193</v>
      </c>
      <c r="AT582" s="129" t="s">
        <v>1193</v>
      </c>
      <c r="AU582" s="129" t="s">
        <v>1193</v>
      </c>
      <c r="BT582" s="129" t="s">
        <v>13376</v>
      </c>
      <c r="BU582" s="129" t="s">
        <v>14527</v>
      </c>
    </row>
    <row r="583" spans="42:73">
      <c r="AP583" s="129"/>
      <c r="AQ583" s="417" t="s">
        <v>5202</v>
      </c>
      <c r="AR583" s="129" t="s">
        <v>1193</v>
      </c>
      <c r="AS583" s="129" t="s">
        <v>1193</v>
      </c>
      <c r="AT583" s="129" t="s">
        <v>1193</v>
      </c>
      <c r="AU583" s="129" t="s">
        <v>1193</v>
      </c>
      <c r="BT583" s="129" t="s">
        <v>13377</v>
      </c>
      <c r="BU583" s="129" t="s">
        <v>14530</v>
      </c>
    </row>
    <row r="584" spans="42:73">
      <c r="AP584" s="129"/>
      <c r="AQ584" s="417" t="s">
        <v>5213</v>
      </c>
      <c r="AR584" s="129" t="s">
        <v>1193</v>
      </c>
      <c r="AS584" s="129" t="s">
        <v>1193</v>
      </c>
      <c r="AT584" s="129" t="s">
        <v>1193</v>
      </c>
      <c r="AU584" s="129" t="s">
        <v>1193</v>
      </c>
      <c r="BT584" s="129" t="s">
        <v>13384</v>
      </c>
      <c r="BU584" s="129" t="s">
        <v>13385</v>
      </c>
    </row>
    <row r="585" spans="42:73">
      <c r="AP585" s="129"/>
      <c r="AQ585" s="417" t="s">
        <v>5223</v>
      </c>
      <c r="AR585" s="129" t="s">
        <v>1193</v>
      </c>
      <c r="AS585" s="129" t="s">
        <v>1193</v>
      </c>
      <c r="AT585" s="129" t="s">
        <v>1193</v>
      </c>
      <c r="AU585" s="129" t="s">
        <v>1193</v>
      </c>
      <c r="BT585" s="129" t="s">
        <v>13428</v>
      </c>
      <c r="BU585" s="129" t="s">
        <v>13429</v>
      </c>
    </row>
    <row r="586" spans="42:73">
      <c r="AP586" s="129"/>
      <c r="AQ586" s="417" t="s">
        <v>5225</v>
      </c>
      <c r="AR586" s="129" t="s">
        <v>1193</v>
      </c>
      <c r="AS586" s="129" t="s">
        <v>1193</v>
      </c>
      <c r="AT586" s="129" t="s">
        <v>1193</v>
      </c>
      <c r="AU586" s="129" t="s">
        <v>1193</v>
      </c>
      <c r="BT586" s="129" t="s">
        <v>13431</v>
      </c>
      <c r="BU586" s="129" t="s">
        <v>13432</v>
      </c>
    </row>
    <row r="587" spans="42:73">
      <c r="AP587" s="129"/>
      <c r="AQ587" s="417" t="s">
        <v>5229</v>
      </c>
      <c r="AR587" s="129" t="s">
        <v>1193</v>
      </c>
      <c r="AS587" s="129" t="s">
        <v>1193</v>
      </c>
      <c r="AT587" s="129" t="s">
        <v>1193</v>
      </c>
      <c r="AU587" s="129" t="s">
        <v>1193</v>
      </c>
      <c r="BT587" s="129" t="s">
        <v>13471</v>
      </c>
      <c r="BU587" s="129" t="s">
        <v>13472</v>
      </c>
    </row>
    <row r="588" spans="42:73">
      <c r="AP588" s="129"/>
      <c r="AQ588" s="417" t="s">
        <v>5235</v>
      </c>
      <c r="AR588" s="129" t="s">
        <v>1193</v>
      </c>
      <c r="AS588" s="129" t="s">
        <v>1193</v>
      </c>
      <c r="AT588" s="129" t="s">
        <v>1193</v>
      </c>
      <c r="AU588" s="129" t="s">
        <v>1193</v>
      </c>
      <c r="BT588" s="129" t="s">
        <v>13478</v>
      </c>
      <c r="BU588" s="129" t="s">
        <v>13479</v>
      </c>
    </row>
    <row r="589" spans="42:73">
      <c r="AP589" s="129"/>
      <c r="AQ589" s="417" t="s">
        <v>5241</v>
      </c>
      <c r="AR589" s="129" t="s">
        <v>1193</v>
      </c>
      <c r="AS589" s="129" t="s">
        <v>1193</v>
      </c>
      <c r="AT589" s="129" t="s">
        <v>1193</v>
      </c>
      <c r="AU589" s="129" t="s">
        <v>1193</v>
      </c>
      <c r="BT589" s="129" t="s">
        <v>13605</v>
      </c>
      <c r="BU589" s="129" t="s">
        <v>13606</v>
      </c>
    </row>
    <row r="590" spans="42:73">
      <c r="AP590" s="129"/>
      <c r="AQ590" s="417" t="s">
        <v>5251</v>
      </c>
      <c r="AR590" s="129" t="s">
        <v>1193</v>
      </c>
      <c r="AS590" s="129" t="s">
        <v>1193</v>
      </c>
      <c r="AT590" s="129" t="s">
        <v>1193</v>
      </c>
      <c r="AU590" s="129" t="s">
        <v>1193</v>
      </c>
      <c r="BT590" s="129" t="s">
        <v>13613</v>
      </c>
      <c r="BU590" s="129" t="s">
        <v>13614</v>
      </c>
    </row>
    <row r="591" spans="42:73">
      <c r="AP591" s="129"/>
      <c r="AQ591" s="417" t="s">
        <v>5261</v>
      </c>
      <c r="AR591" s="129" t="s">
        <v>1193</v>
      </c>
      <c r="AS591" s="129" t="s">
        <v>1193</v>
      </c>
      <c r="AT591" s="129" t="s">
        <v>1193</v>
      </c>
      <c r="AU591" s="129" t="s">
        <v>1193</v>
      </c>
      <c r="BT591" s="129" t="s">
        <v>13616</v>
      </c>
      <c r="BU591" s="129" t="s">
        <v>3676</v>
      </c>
    </row>
    <row r="592" spans="42:73">
      <c r="AP592" s="129"/>
      <c r="AQ592" s="417" t="s">
        <v>5271</v>
      </c>
      <c r="AR592" s="129" t="s">
        <v>1193</v>
      </c>
      <c r="AS592" s="129" t="s">
        <v>1193</v>
      </c>
      <c r="AT592" s="129" t="s">
        <v>1193</v>
      </c>
      <c r="AU592" s="129" t="s">
        <v>1193</v>
      </c>
      <c r="BT592" s="129" t="s">
        <v>13652</v>
      </c>
      <c r="BU592" s="129" t="s">
        <v>13653</v>
      </c>
    </row>
    <row r="593" spans="42:73">
      <c r="AP593" s="129"/>
      <c r="AQ593" s="417" t="s">
        <v>5281</v>
      </c>
      <c r="AR593" s="129" t="s">
        <v>1193</v>
      </c>
      <c r="AS593" s="129" t="s">
        <v>1193</v>
      </c>
      <c r="AT593" s="129" t="s">
        <v>1193</v>
      </c>
      <c r="AU593" s="129" t="s">
        <v>1193</v>
      </c>
      <c r="BT593" s="129" t="s">
        <v>13656</v>
      </c>
      <c r="BU593" s="129" t="s">
        <v>13657</v>
      </c>
    </row>
    <row r="594" spans="42:73">
      <c r="AP594" s="129"/>
      <c r="AQ594" s="417" t="s">
        <v>5292</v>
      </c>
      <c r="AR594" s="129" t="s">
        <v>1193</v>
      </c>
      <c r="AS594" s="129" t="s">
        <v>1193</v>
      </c>
      <c r="AT594" s="129" t="s">
        <v>1193</v>
      </c>
      <c r="AU594" s="129" t="s">
        <v>1193</v>
      </c>
      <c r="BT594" s="129" t="s">
        <v>13662</v>
      </c>
      <c r="BU594" s="129" t="s">
        <v>13663</v>
      </c>
    </row>
    <row r="595" spans="42:73">
      <c r="AP595" s="129"/>
      <c r="AQ595" s="417" t="s">
        <v>5303</v>
      </c>
      <c r="AR595" s="129" t="s">
        <v>1193</v>
      </c>
      <c r="AS595" s="129" t="s">
        <v>1193</v>
      </c>
      <c r="AT595" s="129" t="s">
        <v>1193</v>
      </c>
      <c r="AU595" s="129" t="s">
        <v>1193</v>
      </c>
      <c r="BT595" s="129" t="s">
        <v>13668</v>
      </c>
      <c r="BU595" s="129" t="s">
        <v>13669</v>
      </c>
    </row>
    <row r="596" spans="42:73">
      <c r="AP596" s="129"/>
      <c r="AQ596" s="417" t="s">
        <v>5312</v>
      </c>
      <c r="AR596" s="129" t="s">
        <v>1193</v>
      </c>
      <c r="AS596" s="129" t="s">
        <v>1193</v>
      </c>
      <c r="AT596" s="129" t="s">
        <v>1193</v>
      </c>
      <c r="AU596" s="129" t="s">
        <v>1193</v>
      </c>
      <c r="BT596" s="129" t="s">
        <v>13673</v>
      </c>
      <c r="BU596" s="129" t="s">
        <v>13674</v>
      </c>
    </row>
    <row r="597" spans="42:73">
      <c r="AP597" s="129"/>
      <c r="AQ597" s="417" t="s">
        <v>5322</v>
      </c>
      <c r="AR597" s="129" t="s">
        <v>1193</v>
      </c>
      <c r="AS597" s="129" t="s">
        <v>1193</v>
      </c>
      <c r="AT597" s="129" t="s">
        <v>1193</v>
      </c>
      <c r="AU597" s="129" t="s">
        <v>1193</v>
      </c>
      <c r="BT597" s="129" t="s">
        <v>13678</v>
      </c>
      <c r="BU597" s="129" t="s">
        <v>4446</v>
      </c>
    </row>
    <row r="598" spans="42:73">
      <c r="AP598" s="129"/>
      <c r="AQ598" s="417" t="s">
        <v>5333</v>
      </c>
      <c r="AR598" s="129" t="s">
        <v>1193</v>
      </c>
      <c r="AS598" s="129" t="s">
        <v>1193</v>
      </c>
      <c r="AT598" s="129" t="s">
        <v>1193</v>
      </c>
      <c r="AU598" s="129" t="s">
        <v>1193</v>
      </c>
      <c r="BT598" s="129" t="s">
        <v>13681</v>
      </c>
      <c r="BU598" s="129" t="s">
        <v>13682</v>
      </c>
    </row>
    <row r="599" spans="42:73">
      <c r="AP599" s="129"/>
      <c r="AQ599" s="417" t="s">
        <v>5344</v>
      </c>
      <c r="AR599" s="129" t="s">
        <v>1193</v>
      </c>
      <c r="AS599" s="129" t="s">
        <v>1193</v>
      </c>
      <c r="AT599" s="129" t="s">
        <v>1193</v>
      </c>
      <c r="AU599" s="129" t="s">
        <v>1193</v>
      </c>
      <c r="BT599" s="129" t="s">
        <v>13690</v>
      </c>
      <c r="BU599" s="129" t="s">
        <v>13691</v>
      </c>
    </row>
    <row r="600" spans="42:73">
      <c r="AP600" s="129"/>
      <c r="AQ600" s="417" t="s">
        <v>5355</v>
      </c>
      <c r="AR600" s="129" t="s">
        <v>1193</v>
      </c>
      <c r="AS600" s="129" t="s">
        <v>1193</v>
      </c>
      <c r="AT600" s="129" t="s">
        <v>1193</v>
      </c>
      <c r="AU600" s="129" t="s">
        <v>1193</v>
      </c>
      <c r="BT600" s="129" t="s">
        <v>13693</v>
      </c>
      <c r="BU600" s="129" t="s">
        <v>13694</v>
      </c>
    </row>
    <row r="601" spans="42:73">
      <c r="AP601" s="129"/>
      <c r="AQ601" s="417" t="s">
        <v>5365</v>
      </c>
      <c r="AR601" s="129" t="s">
        <v>1193</v>
      </c>
      <c r="AS601" s="129" t="s">
        <v>1193</v>
      </c>
      <c r="AT601" s="129" t="s">
        <v>1193</v>
      </c>
      <c r="AU601" s="129" t="s">
        <v>1193</v>
      </c>
      <c r="BT601" s="129" t="s">
        <v>13696</v>
      </c>
      <c r="BU601" s="129" t="s">
        <v>13697</v>
      </c>
    </row>
    <row r="602" spans="42:73">
      <c r="AP602" s="129"/>
      <c r="AQ602" s="417" t="s">
        <v>5376</v>
      </c>
      <c r="AR602" s="129" t="s">
        <v>1193</v>
      </c>
      <c r="AS602" s="129" t="s">
        <v>1193</v>
      </c>
      <c r="AT602" s="129" t="s">
        <v>1193</v>
      </c>
      <c r="AU602" s="129" t="s">
        <v>1193</v>
      </c>
      <c r="BT602" s="129" t="s">
        <v>13701</v>
      </c>
      <c r="BU602" s="129" t="s">
        <v>13702</v>
      </c>
    </row>
    <row r="603" spans="42:73">
      <c r="AP603" s="129"/>
      <c r="AQ603" s="417" t="s">
        <v>5385</v>
      </c>
      <c r="AR603" s="129" t="s">
        <v>1193</v>
      </c>
      <c r="AS603" s="129" t="s">
        <v>1193</v>
      </c>
      <c r="AT603" s="129" t="s">
        <v>1193</v>
      </c>
      <c r="AU603" s="129" t="s">
        <v>1193</v>
      </c>
      <c r="BT603" s="129" t="s">
        <v>13704</v>
      </c>
      <c r="BU603" s="129" t="s">
        <v>4404</v>
      </c>
    </row>
    <row r="604" spans="42:73">
      <c r="AP604" s="129"/>
      <c r="AQ604" s="417" t="s">
        <v>5396</v>
      </c>
      <c r="AR604" s="129" t="s">
        <v>1193</v>
      </c>
      <c r="AS604" s="129" t="s">
        <v>1193</v>
      </c>
      <c r="AT604" s="129" t="s">
        <v>1193</v>
      </c>
      <c r="AU604" s="129" t="s">
        <v>1193</v>
      </c>
      <c r="BT604" s="129" t="s">
        <v>13709</v>
      </c>
      <c r="BU604" s="129" t="s">
        <v>13710</v>
      </c>
    </row>
    <row r="605" spans="42:73">
      <c r="AP605" s="129"/>
      <c r="AQ605" s="417" t="s">
        <v>5406</v>
      </c>
      <c r="AR605" s="129" t="s">
        <v>1193</v>
      </c>
      <c r="AS605" s="129" t="s">
        <v>1193</v>
      </c>
      <c r="AT605" s="129" t="s">
        <v>1193</v>
      </c>
      <c r="AU605" s="129" t="s">
        <v>1193</v>
      </c>
      <c r="BT605" s="129" t="s">
        <v>13715</v>
      </c>
      <c r="BU605" s="129" t="s">
        <v>13716</v>
      </c>
    </row>
    <row r="606" spans="42:73">
      <c r="AP606" s="129"/>
      <c r="AQ606" s="417" t="s">
        <v>5416</v>
      </c>
      <c r="AR606" s="129" t="s">
        <v>1193</v>
      </c>
      <c r="AS606" s="129" t="s">
        <v>1193</v>
      </c>
      <c r="AT606" s="129" t="s">
        <v>1193</v>
      </c>
      <c r="AU606" s="129" t="s">
        <v>1193</v>
      </c>
      <c r="BT606" s="129" t="s">
        <v>13721</v>
      </c>
      <c r="BU606" s="129" t="s">
        <v>13722</v>
      </c>
    </row>
    <row r="607" spans="42:73">
      <c r="AP607" s="129"/>
      <c r="AQ607" s="417" t="s">
        <v>5427</v>
      </c>
      <c r="AR607" s="129" t="s">
        <v>1193</v>
      </c>
      <c r="AS607" s="129" t="s">
        <v>1193</v>
      </c>
      <c r="AT607" s="129" t="s">
        <v>1193</v>
      </c>
      <c r="AU607" s="129" t="s">
        <v>1193</v>
      </c>
      <c r="BT607" s="129" t="s">
        <v>13751</v>
      </c>
      <c r="BU607" s="129" t="s">
        <v>4458</v>
      </c>
    </row>
    <row r="608" spans="42:73">
      <c r="AP608" s="129"/>
      <c r="AQ608" s="417" t="s">
        <v>5438</v>
      </c>
      <c r="AR608" s="129" t="s">
        <v>1193</v>
      </c>
      <c r="AS608" s="129" t="s">
        <v>1193</v>
      </c>
      <c r="AT608" s="129" t="s">
        <v>1193</v>
      </c>
      <c r="AU608" s="129" t="s">
        <v>1193</v>
      </c>
      <c r="BT608" s="129" t="s">
        <v>13753</v>
      </c>
      <c r="BU608" s="129" t="s">
        <v>13611</v>
      </c>
    </row>
    <row r="609" spans="42:73">
      <c r="AP609" s="129"/>
      <c r="AQ609" s="417" t="s">
        <v>5449</v>
      </c>
      <c r="AR609" s="129" t="s">
        <v>1193</v>
      </c>
      <c r="AS609" s="129" t="s">
        <v>1193</v>
      </c>
      <c r="AT609" s="129" t="s">
        <v>1193</v>
      </c>
      <c r="AU609" s="129" t="s">
        <v>1193</v>
      </c>
      <c r="BT609" s="129" t="s">
        <v>4989</v>
      </c>
      <c r="BU609" s="129" t="s">
        <v>4988</v>
      </c>
    </row>
    <row r="610" spans="42:73">
      <c r="AP610" s="129"/>
      <c r="AQ610" s="417" t="s">
        <v>5460</v>
      </c>
      <c r="AR610" s="129" t="s">
        <v>1193</v>
      </c>
      <c r="AS610" s="129" t="s">
        <v>1193</v>
      </c>
      <c r="AT610" s="129" t="s">
        <v>1193</v>
      </c>
      <c r="AU610" s="129" t="s">
        <v>1193</v>
      </c>
      <c r="BT610" s="129" t="s">
        <v>14454</v>
      </c>
      <c r="BU610" s="129" t="s">
        <v>13691</v>
      </c>
    </row>
    <row r="611" spans="42:73">
      <c r="AP611" s="129"/>
      <c r="AQ611" s="417" t="s">
        <v>5469</v>
      </c>
      <c r="AR611" s="129" t="s">
        <v>1193</v>
      </c>
      <c r="AS611" s="129" t="s">
        <v>1193</v>
      </c>
      <c r="AT611" s="129" t="s">
        <v>1193</v>
      </c>
      <c r="AU611" s="129" t="s">
        <v>1193</v>
      </c>
      <c r="BT611" s="129" t="s">
        <v>14455</v>
      </c>
      <c r="BU611" s="129" t="s">
        <v>13694</v>
      </c>
    </row>
    <row r="612" spans="42:73">
      <c r="AP612" s="129"/>
      <c r="AQ612" s="417" t="s">
        <v>5479</v>
      </c>
      <c r="AR612" s="129" t="s">
        <v>1193</v>
      </c>
      <c r="AS612" s="129" t="s">
        <v>1193</v>
      </c>
      <c r="AT612" s="129" t="s">
        <v>1193</v>
      </c>
      <c r="AU612" s="129" t="s">
        <v>1193</v>
      </c>
      <c r="BT612" s="129" t="s">
        <v>14456</v>
      </c>
      <c r="BU612" s="129" t="s">
        <v>13697</v>
      </c>
    </row>
    <row r="613" spans="42:73">
      <c r="AP613" s="129"/>
      <c r="AQ613" s="417" t="s">
        <v>5489</v>
      </c>
      <c r="AR613" s="129" t="s">
        <v>1193</v>
      </c>
      <c r="AS613" s="129" t="s">
        <v>1193</v>
      </c>
      <c r="AT613" s="129" t="s">
        <v>1193</v>
      </c>
      <c r="AU613" s="129" t="s">
        <v>1193</v>
      </c>
      <c r="BT613" s="129" t="s">
        <v>14462</v>
      </c>
      <c r="BU613" s="129" t="s">
        <v>14463</v>
      </c>
    </row>
    <row r="614" spans="42:73">
      <c r="AP614" s="129"/>
      <c r="AQ614" s="417" t="s">
        <v>5499</v>
      </c>
      <c r="AR614" s="129" t="s">
        <v>1193</v>
      </c>
      <c r="AS614" s="129" t="s">
        <v>1193</v>
      </c>
      <c r="AT614" s="129" t="s">
        <v>1193</v>
      </c>
      <c r="AU614" s="129" t="s">
        <v>1193</v>
      </c>
      <c r="BT614" s="129" t="s">
        <v>14465</v>
      </c>
      <c r="BU614" s="129" t="s">
        <v>14466</v>
      </c>
    </row>
    <row r="615" spans="42:73">
      <c r="AP615" s="129"/>
      <c r="AQ615" s="417" t="s">
        <v>5511</v>
      </c>
      <c r="AR615" s="129" t="s">
        <v>1193</v>
      </c>
      <c r="AS615" s="129" t="s">
        <v>1193</v>
      </c>
      <c r="AT615" s="129" t="s">
        <v>1193</v>
      </c>
      <c r="AU615" s="129" t="s">
        <v>1193</v>
      </c>
      <c r="BT615" s="129" t="s">
        <v>14545</v>
      </c>
      <c r="BU615" s="129" t="s">
        <v>14546</v>
      </c>
    </row>
    <row r="616" spans="42:73">
      <c r="AP616" s="129"/>
      <c r="AQ616" s="417" t="s">
        <v>5523</v>
      </c>
      <c r="AR616" s="129" t="s">
        <v>1193</v>
      </c>
      <c r="AS616" s="129" t="s">
        <v>1193</v>
      </c>
      <c r="AT616" s="129" t="s">
        <v>1193</v>
      </c>
      <c r="AU616" s="129" t="s">
        <v>1193</v>
      </c>
      <c r="BT616" s="129" t="s">
        <v>14548</v>
      </c>
      <c r="BU616" s="129" t="s">
        <v>14549</v>
      </c>
    </row>
    <row r="617" spans="42:73">
      <c r="AP617" s="129"/>
      <c r="AQ617" s="417" t="s">
        <v>5534</v>
      </c>
      <c r="AR617" s="129" t="s">
        <v>1193</v>
      </c>
      <c r="AS617" s="129" t="s">
        <v>1193</v>
      </c>
      <c r="AT617" s="129" t="s">
        <v>1193</v>
      </c>
      <c r="AU617" s="129" t="s">
        <v>1193</v>
      </c>
      <c r="BT617" s="129" t="s">
        <v>14554</v>
      </c>
      <c r="BU617" s="129" t="s">
        <v>4437</v>
      </c>
    </row>
    <row r="618" spans="42:73">
      <c r="AP618" s="129"/>
      <c r="AQ618" s="417" t="s">
        <v>5545</v>
      </c>
      <c r="AR618" s="129" t="s">
        <v>1193</v>
      </c>
      <c r="AS618" s="129" t="s">
        <v>1193</v>
      </c>
      <c r="AT618" s="129" t="s">
        <v>1193</v>
      </c>
      <c r="AU618" s="129" t="s">
        <v>1193</v>
      </c>
      <c r="BT618" s="129" t="s">
        <v>14555</v>
      </c>
      <c r="BU618" s="129" t="s">
        <v>13687</v>
      </c>
    </row>
    <row r="619" spans="42:73">
      <c r="AP619" s="129"/>
      <c r="AQ619" s="417" t="s">
        <v>5555</v>
      </c>
      <c r="AR619" s="129" t="s">
        <v>1193</v>
      </c>
      <c r="AS619" s="129" t="s">
        <v>1193</v>
      </c>
      <c r="AT619" s="129" t="s">
        <v>1193</v>
      </c>
      <c r="AU619" s="129" t="s">
        <v>1193</v>
      </c>
      <c r="BT619" s="129" t="s">
        <v>14556</v>
      </c>
      <c r="BU619" s="129" t="s">
        <v>14557</v>
      </c>
    </row>
    <row r="620" spans="42:73">
      <c r="AP620" s="129"/>
      <c r="AQ620" s="417" t="s">
        <v>5564</v>
      </c>
      <c r="AR620" s="129" t="s">
        <v>1193</v>
      </c>
      <c r="AS620" s="129" t="s">
        <v>1193</v>
      </c>
      <c r="AT620" s="129" t="s">
        <v>1193</v>
      </c>
      <c r="AU620" s="129" t="s">
        <v>1193</v>
      </c>
      <c r="BT620" s="129" t="s">
        <v>14560</v>
      </c>
      <c r="BU620" s="129" t="s">
        <v>14561</v>
      </c>
    </row>
    <row r="621" spans="42:73">
      <c r="AP621" s="129"/>
      <c r="AQ621" s="417" t="s">
        <v>5575</v>
      </c>
      <c r="AR621" s="129" t="s">
        <v>1193</v>
      </c>
      <c r="AS621" s="129" t="s">
        <v>1193</v>
      </c>
      <c r="AT621" s="129" t="s">
        <v>1193</v>
      </c>
      <c r="AU621" s="129" t="s">
        <v>1193</v>
      </c>
      <c r="BT621" s="129" t="s">
        <v>14566</v>
      </c>
      <c r="BU621" s="129" t="s">
        <v>14567</v>
      </c>
    </row>
    <row r="622" spans="42:73">
      <c r="AP622" s="129"/>
      <c r="AQ622" s="417" t="s">
        <v>5587</v>
      </c>
      <c r="AR622" s="129" t="s">
        <v>1193</v>
      </c>
      <c r="AS622" s="129" t="s">
        <v>1193</v>
      </c>
      <c r="AT622" s="129" t="s">
        <v>1193</v>
      </c>
      <c r="AU622" s="129" t="s">
        <v>1193</v>
      </c>
      <c r="BT622" s="129" t="s">
        <v>14569</v>
      </c>
      <c r="BU622" s="129" t="s">
        <v>14570</v>
      </c>
    </row>
    <row r="623" spans="42:73">
      <c r="AP623" s="129"/>
      <c r="AQ623" s="417" t="s">
        <v>5599</v>
      </c>
      <c r="AR623" s="129" t="s">
        <v>1193</v>
      </c>
      <c r="AS623" s="129" t="s">
        <v>1193</v>
      </c>
      <c r="AT623" s="129" t="s">
        <v>1193</v>
      </c>
      <c r="AU623" s="129" t="s">
        <v>1193</v>
      </c>
      <c r="BT623" s="129" t="s">
        <v>14572</v>
      </c>
      <c r="BU623" s="129" t="s">
        <v>14573</v>
      </c>
    </row>
    <row r="624" spans="42:73">
      <c r="AP624" s="129"/>
      <c r="AQ624" s="417" t="s">
        <v>5610</v>
      </c>
      <c r="AR624" s="129" t="s">
        <v>1193</v>
      </c>
      <c r="AS624" s="129" t="s">
        <v>1193</v>
      </c>
      <c r="AT624" s="129" t="s">
        <v>1193</v>
      </c>
      <c r="AU624" s="129" t="s">
        <v>1193</v>
      </c>
      <c r="BT624" s="129" t="s">
        <v>14576</v>
      </c>
      <c r="BU624" s="129" t="s">
        <v>14577</v>
      </c>
    </row>
    <row r="625" spans="42:73">
      <c r="AP625" s="129"/>
      <c r="AQ625" s="417" t="s">
        <v>5621</v>
      </c>
      <c r="AR625" s="129" t="s">
        <v>1193</v>
      </c>
      <c r="AS625" s="129" t="s">
        <v>1193</v>
      </c>
      <c r="AT625" s="129" t="s">
        <v>1193</v>
      </c>
      <c r="AU625" s="129" t="s">
        <v>1193</v>
      </c>
      <c r="BT625" s="129" t="s">
        <v>14579</v>
      </c>
      <c r="BU625" s="129" t="s">
        <v>14580</v>
      </c>
    </row>
    <row r="626" spans="42:73">
      <c r="AP626" s="129"/>
      <c r="AQ626" s="417" t="s">
        <v>5632</v>
      </c>
      <c r="AR626" s="129" t="s">
        <v>1193</v>
      </c>
      <c r="AS626" s="129" t="s">
        <v>1193</v>
      </c>
      <c r="AT626" s="129" t="s">
        <v>1193</v>
      </c>
      <c r="AU626" s="129" t="s">
        <v>1193</v>
      </c>
      <c r="BT626" s="129" t="s">
        <v>14586</v>
      </c>
      <c r="BU626" s="129" t="s">
        <v>14587</v>
      </c>
    </row>
    <row r="627" spans="42:73">
      <c r="AP627" s="129"/>
      <c r="AQ627" s="417" t="s">
        <v>5643</v>
      </c>
      <c r="AR627" s="129" t="s">
        <v>1193</v>
      </c>
      <c r="AS627" s="129" t="s">
        <v>1193</v>
      </c>
      <c r="AT627" s="129" t="s">
        <v>1193</v>
      </c>
      <c r="AU627" s="129" t="s">
        <v>1193</v>
      </c>
      <c r="BT627" s="129" t="s">
        <v>14589</v>
      </c>
      <c r="BU627" s="129" t="s">
        <v>14590</v>
      </c>
    </row>
    <row r="628" spans="42:73">
      <c r="AP628" s="129"/>
      <c r="AQ628" s="417" t="s">
        <v>5655</v>
      </c>
      <c r="AR628" s="129" t="s">
        <v>1193</v>
      </c>
      <c r="AS628" s="129" t="s">
        <v>1193</v>
      </c>
      <c r="AT628" s="129" t="s">
        <v>1193</v>
      </c>
      <c r="AU628" s="129" t="s">
        <v>1193</v>
      </c>
      <c r="BT628" s="129" t="s">
        <v>14592</v>
      </c>
      <c r="BU628" s="129" t="s">
        <v>14593</v>
      </c>
    </row>
    <row r="629" spans="42:73">
      <c r="AP629" s="129"/>
      <c r="AQ629" s="417" t="s">
        <v>6043</v>
      </c>
      <c r="AR629" s="129" t="s">
        <v>1193</v>
      </c>
      <c r="AS629" s="129" t="s">
        <v>1193</v>
      </c>
      <c r="AT629" s="129" t="s">
        <v>1193</v>
      </c>
      <c r="AU629" s="129" t="s">
        <v>1193</v>
      </c>
      <c r="BT629" s="129" t="s">
        <v>14595</v>
      </c>
      <c r="BU629" s="129" t="s">
        <v>14596</v>
      </c>
    </row>
    <row r="630" spans="42:73">
      <c r="AP630" s="129"/>
      <c r="AQ630" s="417" t="s">
        <v>6052</v>
      </c>
      <c r="AR630" s="129" t="s">
        <v>1193</v>
      </c>
      <c r="AS630" s="129" t="s">
        <v>1193</v>
      </c>
      <c r="AT630" s="129" t="s">
        <v>1193</v>
      </c>
      <c r="AU630" s="129" t="s">
        <v>1193</v>
      </c>
      <c r="BT630" s="129" t="s">
        <v>14598</v>
      </c>
      <c r="BU630" s="129" t="s">
        <v>14599</v>
      </c>
    </row>
    <row r="631" spans="42:73">
      <c r="AP631" s="129"/>
      <c r="AQ631" s="417" t="s">
        <v>6573</v>
      </c>
      <c r="AR631" s="129" t="s">
        <v>1193</v>
      </c>
      <c r="AS631" s="129" t="s">
        <v>1193</v>
      </c>
      <c r="AT631" s="129" t="s">
        <v>1193</v>
      </c>
      <c r="AU631" s="129" t="s">
        <v>1193</v>
      </c>
      <c r="BT631" s="129" t="s">
        <v>14601</v>
      </c>
      <c r="BU631" s="129" t="s">
        <v>14602</v>
      </c>
    </row>
    <row r="632" spans="42:73">
      <c r="AP632" s="129"/>
      <c r="AQ632" s="417" t="s">
        <v>6583</v>
      </c>
      <c r="AR632" s="129" t="s">
        <v>1193</v>
      </c>
      <c r="AS632" s="129" t="s">
        <v>1193</v>
      </c>
      <c r="AT632" s="129" t="s">
        <v>1193</v>
      </c>
      <c r="AU632" s="129" t="s">
        <v>1193</v>
      </c>
      <c r="BT632" s="129" t="s">
        <v>15046</v>
      </c>
      <c r="BU632" s="129" t="s">
        <v>15047</v>
      </c>
    </row>
    <row r="633" spans="42:73">
      <c r="AP633" s="129"/>
      <c r="AQ633" s="417" t="s">
        <v>6593</v>
      </c>
      <c r="AR633" s="129" t="s">
        <v>1193</v>
      </c>
      <c r="AS633" s="129" t="s">
        <v>1193</v>
      </c>
      <c r="AT633" s="129" t="s">
        <v>1193</v>
      </c>
      <c r="AU633" s="129" t="s">
        <v>1193</v>
      </c>
      <c r="BT633" s="129" t="s">
        <v>14536</v>
      </c>
      <c r="BU633" s="129" t="s">
        <v>14536</v>
      </c>
    </row>
    <row r="634" spans="42:73">
      <c r="AP634" s="129"/>
      <c r="AQ634" s="417" t="s">
        <v>6602</v>
      </c>
      <c r="AR634" s="129" t="s">
        <v>1193</v>
      </c>
      <c r="AS634" s="129" t="s">
        <v>1193</v>
      </c>
      <c r="AT634" s="129" t="s">
        <v>1193</v>
      </c>
      <c r="AU634" s="129" t="s">
        <v>1193</v>
      </c>
      <c r="BT634" s="129" t="s">
        <v>14538</v>
      </c>
      <c r="BU634" s="129" t="s">
        <v>14538</v>
      </c>
    </row>
    <row r="635" spans="42:73">
      <c r="AP635" s="129"/>
      <c r="AQ635" s="417" t="s">
        <v>6872</v>
      </c>
      <c r="AR635" s="129" t="s">
        <v>1193</v>
      </c>
      <c r="AS635" s="129" t="s">
        <v>1193</v>
      </c>
      <c r="AT635" s="129" t="s">
        <v>1193</v>
      </c>
      <c r="AU635" s="129" t="s">
        <v>1193</v>
      </c>
      <c r="BT635" s="129" t="s">
        <v>14539</v>
      </c>
      <c r="BU635" s="129" t="s">
        <v>14539</v>
      </c>
    </row>
    <row r="636" spans="42:73">
      <c r="AP636" s="129"/>
      <c r="AQ636" s="417" t="s">
        <v>6875</v>
      </c>
      <c r="AR636" s="129" t="s">
        <v>1193</v>
      </c>
      <c r="AS636" s="129" t="s">
        <v>1193</v>
      </c>
      <c r="AT636" s="129" t="s">
        <v>1193</v>
      </c>
      <c r="AU636" s="129" t="s">
        <v>1193</v>
      </c>
      <c r="BT636" s="129" t="s">
        <v>14540</v>
      </c>
      <c r="BU636" s="129" t="s">
        <v>14540</v>
      </c>
    </row>
    <row r="637" spans="42:73">
      <c r="AP637" s="129"/>
      <c r="AQ637" s="417" t="s">
        <v>6880</v>
      </c>
      <c r="AR637" s="129" t="s">
        <v>1193</v>
      </c>
      <c r="AS637" s="129" t="s">
        <v>1193</v>
      </c>
      <c r="AT637" s="129" t="s">
        <v>1193</v>
      </c>
      <c r="AU637" s="129" t="s">
        <v>1193</v>
      </c>
      <c r="BT637" s="129" t="s">
        <v>14542</v>
      </c>
      <c r="BU637" s="129" t="s">
        <v>14542</v>
      </c>
    </row>
    <row r="638" spans="42:73">
      <c r="AP638" s="129"/>
      <c r="AQ638" s="417" t="s">
        <v>6885</v>
      </c>
      <c r="AR638" s="129" t="s">
        <v>1193</v>
      </c>
      <c r="AS638" s="129" t="s">
        <v>1193</v>
      </c>
      <c r="AT638" s="129" t="s">
        <v>1193</v>
      </c>
      <c r="AU638" s="129" t="s">
        <v>1193</v>
      </c>
    </row>
    <row r="639" spans="42:73">
      <c r="AP639" s="129"/>
      <c r="AQ639" s="417" t="s">
        <v>6890</v>
      </c>
      <c r="AR639" s="129" t="s">
        <v>1193</v>
      </c>
      <c r="AS639" s="129" t="s">
        <v>1193</v>
      </c>
      <c r="AT639" s="129" t="s">
        <v>1193</v>
      </c>
      <c r="AU639" s="129" t="s">
        <v>1193</v>
      </c>
    </row>
    <row r="640" spans="42:73">
      <c r="AP640" s="129"/>
      <c r="AQ640" s="417" t="s">
        <v>6895</v>
      </c>
      <c r="AR640" s="129" t="s">
        <v>1193</v>
      </c>
      <c r="AS640" s="129" t="s">
        <v>1193</v>
      </c>
      <c r="AT640" s="129" t="s">
        <v>1193</v>
      </c>
      <c r="AU640" s="129" t="s">
        <v>1193</v>
      </c>
    </row>
    <row r="641" spans="42:47">
      <c r="AP641" s="129"/>
      <c r="AQ641" s="417" t="s">
        <v>6901</v>
      </c>
      <c r="AR641" s="129" t="s">
        <v>1193</v>
      </c>
      <c r="AS641" s="129" t="s">
        <v>1193</v>
      </c>
      <c r="AT641" s="129" t="s">
        <v>1193</v>
      </c>
      <c r="AU641" s="129" t="s">
        <v>1193</v>
      </c>
    </row>
    <row r="642" spans="42:47">
      <c r="AP642" s="129"/>
      <c r="AQ642" s="417" t="s">
        <v>6907</v>
      </c>
      <c r="AR642" s="129" t="s">
        <v>1193</v>
      </c>
      <c r="AS642" s="129" t="s">
        <v>1193</v>
      </c>
      <c r="AT642" s="129" t="s">
        <v>1193</v>
      </c>
      <c r="AU642" s="129" t="s">
        <v>1193</v>
      </c>
    </row>
    <row r="643" spans="42:47">
      <c r="AP643" s="129"/>
      <c r="AQ643" s="417" t="s">
        <v>6913</v>
      </c>
      <c r="AR643" s="129" t="s">
        <v>1193</v>
      </c>
      <c r="AS643" s="129" t="s">
        <v>1193</v>
      </c>
      <c r="AT643" s="129" t="s">
        <v>1193</v>
      </c>
      <c r="AU643" s="129" t="s">
        <v>1193</v>
      </c>
    </row>
    <row r="644" spans="42:47">
      <c r="AP644" s="129"/>
      <c r="AQ644" s="417" t="s">
        <v>6919</v>
      </c>
      <c r="AR644" s="129" t="s">
        <v>1193</v>
      </c>
      <c r="AS644" s="129" t="s">
        <v>1193</v>
      </c>
      <c r="AT644" s="129" t="s">
        <v>1193</v>
      </c>
      <c r="AU644" s="129" t="s">
        <v>1193</v>
      </c>
    </row>
    <row r="645" spans="42:47">
      <c r="AP645" s="129"/>
      <c r="AQ645" s="417" t="s">
        <v>6924</v>
      </c>
      <c r="AR645" s="129" t="s">
        <v>1193</v>
      </c>
      <c r="AS645" s="129" t="s">
        <v>1193</v>
      </c>
      <c r="AT645" s="129" t="s">
        <v>1193</v>
      </c>
      <c r="AU645" s="129" t="s">
        <v>1193</v>
      </c>
    </row>
    <row r="646" spans="42:47">
      <c r="AP646" s="129"/>
      <c r="AQ646" s="417" t="s">
        <v>6929</v>
      </c>
      <c r="AR646" s="129" t="s">
        <v>1193</v>
      </c>
      <c r="AS646" s="129" t="s">
        <v>1193</v>
      </c>
      <c r="AT646" s="129" t="s">
        <v>1193</v>
      </c>
      <c r="AU646" s="129" t="s">
        <v>1193</v>
      </c>
    </row>
    <row r="647" spans="42:47">
      <c r="AP647" s="129"/>
      <c r="AQ647" s="417" t="s">
        <v>6935</v>
      </c>
      <c r="AR647" s="129" t="s">
        <v>1193</v>
      </c>
      <c r="AS647" s="129" t="s">
        <v>1193</v>
      </c>
      <c r="AT647" s="129" t="s">
        <v>1193</v>
      </c>
      <c r="AU647" s="129" t="s">
        <v>1193</v>
      </c>
    </row>
    <row r="648" spans="42:47">
      <c r="AP648" s="129"/>
      <c r="AQ648" s="417" t="s">
        <v>6943</v>
      </c>
      <c r="AR648" s="129" t="s">
        <v>1193</v>
      </c>
      <c r="AS648" s="129" t="s">
        <v>1193</v>
      </c>
      <c r="AT648" s="129" t="s">
        <v>1193</v>
      </c>
      <c r="AU648" s="129" t="s">
        <v>1193</v>
      </c>
    </row>
    <row r="649" spans="42:47">
      <c r="AP649" s="129"/>
      <c r="AQ649" s="417" t="s">
        <v>6945</v>
      </c>
      <c r="AR649" s="129" t="s">
        <v>1193</v>
      </c>
      <c r="AS649" s="129" t="s">
        <v>1193</v>
      </c>
      <c r="AT649" s="129" t="s">
        <v>1193</v>
      </c>
      <c r="AU649" s="129" t="s">
        <v>1193</v>
      </c>
    </row>
    <row r="650" spans="42:47">
      <c r="AP650" s="129"/>
      <c r="AQ650" s="417" t="s">
        <v>6950</v>
      </c>
      <c r="AR650" s="129" t="s">
        <v>1193</v>
      </c>
      <c r="AS650" s="129" t="s">
        <v>1193</v>
      </c>
      <c r="AT650" s="129" t="s">
        <v>1193</v>
      </c>
      <c r="AU650" s="129" t="s">
        <v>1193</v>
      </c>
    </row>
    <row r="651" spans="42:47">
      <c r="AP651" s="129"/>
      <c r="AQ651" s="417" t="s">
        <v>6955</v>
      </c>
      <c r="AR651" s="129" t="s">
        <v>1193</v>
      </c>
      <c r="AS651" s="129" t="s">
        <v>1193</v>
      </c>
      <c r="AT651" s="129" t="s">
        <v>1193</v>
      </c>
      <c r="AU651" s="129" t="s">
        <v>1193</v>
      </c>
    </row>
    <row r="652" spans="42:47">
      <c r="AP652" s="129"/>
      <c r="AQ652" s="417" t="s">
        <v>6960</v>
      </c>
      <c r="AR652" s="129" t="s">
        <v>1193</v>
      </c>
      <c r="AS652" s="129" t="s">
        <v>1193</v>
      </c>
      <c r="AT652" s="129" t="s">
        <v>1193</v>
      </c>
      <c r="AU652" s="129" t="s">
        <v>1193</v>
      </c>
    </row>
    <row r="653" spans="42:47">
      <c r="AP653" s="129"/>
      <c r="AQ653" s="417" t="s">
        <v>6965</v>
      </c>
      <c r="AR653" s="129" t="s">
        <v>1193</v>
      </c>
      <c r="AS653" s="129" t="s">
        <v>1193</v>
      </c>
      <c r="AT653" s="129" t="s">
        <v>1193</v>
      </c>
      <c r="AU653" s="129" t="s">
        <v>1193</v>
      </c>
    </row>
    <row r="654" spans="42:47">
      <c r="AP654" s="129"/>
      <c r="AQ654" s="417" t="s">
        <v>6970</v>
      </c>
      <c r="AR654" s="129" t="s">
        <v>1193</v>
      </c>
      <c r="AS654" s="129" t="s">
        <v>1193</v>
      </c>
      <c r="AT654" s="129" t="s">
        <v>1193</v>
      </c>
      <c r="AU654" s="129" t="s">
        <v>1193</v>
      </c>
    </row>
    <row r="655" spans="42:47">
      <c r="AP655" s="129"/>
      <c r="AQ655" s="417" t="s">
        <v>6975</v>
      </c>
      <c r="AR655" s="129" t="s">
        <v>1193</v>
      </c>
      <c r="AS655" s="129" t="s">
        <v>1193</v>
      </c>
      <c r="AT655" s="129" t="s">
        <v>1193</v>
      </c>
      <c r="AU655" s="129" t="s">
        <v>1193</v>
      </c>
    </row>
    <row r="656" spans="42:47">
      <c r="AP656" s="129"/>
      <c r="AQ656" s="417" t="s">
        <v>6983</v>
      </c>
      <c r="AR656" s="129" t="s">
        <v>1193</v>
      </c>
      <c r="AS656" s="129" t="s">
        <v>1193</v>
      </c>
      <c r="AT656" s="129" t="s">
        <v>1193</v>
      </c>
      <c r="AU656" s="129" t="s">
        <v>1193</v>
      </c>
    </row>
    <row r="657" spans="42:47">
      <c r="AP657" s="129"/>
      <c r="AQ657" s="417" t="s">
        <v>6985</v>
      </c>
      <c r="AR657" s="129" t="s">
        <v>1193</v>
      </c>
      <c r="AS657" s="129" t="s">
        <v>1193</v>
      </c>
      <c r="AT657" s="129" t="s">
        <v>1193</v>
      </c>
      <c r="AU657" s="129" t="s">
        <v>1193</v>
      </c>
    </row>
    <row r="658" spans="42:47">
      <c r="AP658" s="129"/>
      <c r="AQ658" s="417" t="s">
        <v>6990</v>
      </c>
      <c r="AR658" s="129" t="s">
        <v>1193</v>
      </c>
      <c r="AS658" s="129" t="s">
        <v>1193</v>
      </c>
      <c r="AT658" s="129" t="s">
        <v>1193</v>
      </c>
      <c r="AU658" s="129" t="s">
        <v>1193</v>
      </c>
    </row>
    <row r="659" spans="42:47">
      <c r="AP659" s="129"/>
      <c r="AQ659" s="417" t="s">
        <v>6995</v>
      </c>
      <c r="AR659" s="129" t="s">
        <v>1193</v>
      </c>
      <c r="AS659" s="129" t="s">
        <v>1193</v>
      </c>
      <c r="AT659" s="129" t="s">
        <v>1193</v>
      </c>
      <c r="AU659" s="129" t="s">
        <v>1193</v>
      </c>
    </row>
    <row r="660" spans="42:47">
      <c r="AP660" s="129"/>
      <c r="AQ660" s="417" t="s">
        <v>7000</v>
      </c>
      <c r="AR660" s="129" t="s">
        <v>1193</v>
      </c>
      <c r="AS660" s="129" t="s">
        <v>1193</v>
      </c>
      <c r="AT660" s="129" t="s">
        <v>1193</v>
      </c>
      <c r="AU660" s="129" t="s">
        <v>1193</v>
      </c>
    </row>
    <row r="661" spans="42:47">
      <c r="AP661" s="129"/>
      <c r="AQ661" s="417" t="s">
        <v>7005</v>
      </c>
      <c r="AR661" s="129" t="s">
        <v>1193</v>
      </c>
      <c r="AS661" s="129" t="s">
        <v>1193</v>
      </c>
      <c r="AT661" s="129" t="s">
        <v>1193</v>
      </c>
      <c r="AU661" s="129" t="s">
        <v>1193</v>
      </c>
    </row>
    <row r="662" spans="42:47">
      <c r="AP662" s="129"/>
      <c r="AQ662" s="417" t="s">
        <v>7010</v>
      </c>
      <c r="AR662" s="129" t="s">
        <v>1193</v>
      </c>
      <c r="AS662" s="129" t="s">
        <v>1193</v>
      </c>
      <c r="AT662" s="129" t="s">
        <v>1193</v>
      </c>
      <c r="AU662" s="129" t="s">
        <v>1193</v>
      </c>
    </row>
    <row r="663" spans="42:47">
      <c r="AP663" s="129"/>
      <c r="AQ663" s="417" t="s">
        <v>7015</v>
      </c>
      <c r="AR663" s="129" t="s">
        <v>1193</v>
      </c>
      <c r="AS663" s="129" t="s">
        <v>1193</v>
      </c>
      <c r="AT663" s="129" t="s">
        <v>1193</v>
      </c>
      <c r="AU663" s="129" t="s">
        <v>1193</v>
      </c>
    </row>
    <row r="664" spans="42:47">
      <c r="AP664" s="129"/>
      <c r="AQ664" s="417" t="s">
        <v>7020</v>
      </c>
      <c r="AR664" s="129" t="s">
        <v>1193</v>
      </c>
      <c r="AS664" s="129" t="s">
        <v>1193</v>
      </c>
      <c r="AT664" s="129" t="s">
        <v>1193</v>
      </c>
      <c r="AU664" s="129" t="s">
        <v>1193</v>
      </c>
    </row>
    <row r="665" spans="42:47">
      <c r="AP665" s="129"/>
      <c r="AQ665" s="417" t="s">
        <v>7026</v>
      </c>
      <c r="AR665" s="129" t="s">
        <v>1193</v>
      </c>
      <c r="AS665" s="129" t="s">
        <v>1193</v>
      </c>
      <c r="AT665" s="129" t="s">
        <v>1193</v>
      </c>
      <c r="AU665" s="129" t="s">
        <v>1193</v>
      </c>
    </row>
    <row r="666" spans="42:47">
      <c r="AP666" s="129"/>
      <c r="AQ666" s="417" t="s">
        <v>7031</v>
      </c>
      <c r="AR666" s="129" t="s">
        <v>1193</v>
      </c>
      <c r="AS666" s="129" t="s">
        <v>1193</v>
      </c>
      <c r="AT666" s="129" t="s">
        <v>1193</v>
      </c>
      <c r="AU666" s="129" t="s">
        <v>1193</v>
      </c>
    </row>
    <row r="667" spans="42:47">
      <c r="AP667" s="129"/>
      <c r="AQ667" s="417" t="s">
        <v>7039</v>
      </c>
      <c r="AR667" s="129" t="s">
        <v>1193</v>
      </c>
      <c r="AS667" s="129" t="s">
        <v>1193</v>
      </c>
      <c r="AT667" s="129" t="s">
        <v>1193</v>
      </c>
      <c r="AU667" s="129" t="s">
        <v>1193</v>
      </c>
    </row>
    <row r="668" spans="42:47">
      <c r="AP668" s="129"/>
      <c r="AQ668" s="417" t="s">
        <v>7041</v>
      </c>
      <c r="AR668" s="129" t="s">
        <v>1193</v>
      </c>
      <c r="AS668" s="129" t="s">
        <v>1193</v>
      </c>
      <c r="AT668" s="129" t="s">
        <v>1193</v>
      </c>
      <c r="AU668" s="129" t="s">
        <v>1193</v>
      </c>
    </row>
    <row r="669" spans="42:47">
      <c r="AP669" s="129"/>
      <c r="AQ669" s="417" t="s">
        <v>7046</v>
      </c>
      <c r="AR669" s="129" t="s">
        <v>1193</v>
      </c>
      <c r="AS669" s="129" t="s">
        <v>1193</v>
      </c>
      <c r="AT669" s="129" t="s">
        <v>1193</v>
      </c>
      <c r="AU669" s="129" t="s">
        <v>1193</v>
      </c>
    </row>
    <row r="670" spans="42:47">
      <c r="AP670" s="129"/>
      <c r="AQ670" s="417" t="s">
        <v>7052</v>
      </c>
      <c r="AR670" s="129" t="s">
        <v>1193</v>
      </c>
      <c r="AS670" s="129" t="s">
        <v>1193</v>
      </c>
      <c r="AT670" s="129" t="s">
        <v>1193</v>
      </c>
      <c r="AU670" s="129" t="s">
        <v>1193</v>
      </c>
    </row>
    <row r="671" spans="42:47">
      <c r="AP671" s="129"/>
      <c r="AQ671" s="417" t="s">
        <v>7058</v>
      </c>
      <c r="AR671" s="129" t="s">
        <v>1193</v>
      </c>
      <c r="AS671" s="129" t="s">
        <v>1193</v>
      </c>
      <c r="AT671" s="129" t="s">
        <v>1193</v>
      </c>
      <c r="AU671" s="129" t="s">
        <v>1193</v>
      </c>
    </row>
    <row r="672" spans="42:47">
      <c r="AP672" s="129"/>
      <c r="AQ672" s="417" t="s">
        <v>7065</v>
      </c>
      <c r="AR672" s="129" t="s">
        <v>1193</v>
      </c>
      <c r="AS672" s="129" t="s">
        <v>1193</v>
      </c>
      <c r="AT672" s="129" t="s">
        <v>1193</v>
      </c>
      <c r="AU672" s="129" t="s">
        <v>1193</v>
      </c>
    </row>
    <row r="673" spans="42:47">
      <c r="AP673" s="129"/>
      <c r="AQ673" s="417" t="s">
        <v>7072</v>
      </c>
      <c r="AR673" s="129" t="s">
        <v>1193</v>
      </c>
      <c r="AS673" s="129" t="s">
        <v>1193</v>
      </c>
      <c r="AT673" s="129" t="s">
        <v>1193</v>
      </c>
      <c r="AU673" s="129" t="s">
        <v>1193</v>
      </c>
    </row>
    <row r="674" spans="42:47">
      <c r="AP674" s="129"/>
      <c r="AQ674" s="417" t="s">
        <v>7077</v>
      </c>
      <c r="AR674" s="129" t="s">
        <v>1193</v>
      </c>
      <c r="AS674" s="129" t="s">
        <v>1193</v>
      </c>
      <c r="AT674" s="129" t="s">
        <v>1193</v>
      </c>
      <c r="AU674" s="129" t="s">
        <v>1193</v>
      </c>
    </row>
    <row r="675" spans="42:47">
      <c r="AP675" s="129"/>
      <c r="AQ675" s="417" t="s">
        <v>7084</v>
      </c>
      <c r="AR675" s="129" t="s">
        <v>1193</v>
      </c>
      <c r="AS675" s="129" t="s">
        <v>1193</v>
      </c>
      <c r="AT675" s="129" t="s">
        <v>1193</v>
      </c>
      <c r="AU675" s="129" t="s">
        <v>1193</v>
      </c>
    </row>
    <row r="676" spans="42:47">
      <c r="AP676" s="129"/>
      <c r="AQ676" s="417" t="s">
        <v>8161</v>
      </c>
      <c r="AR676" s="129" t="s">
        <v>1193</v>
      </c>
      <c r="AS676" s="129" t="s">
        <v>1193</v>
      </c>
      <c r="AT676" s="129" t="s">
        <v>1193</v>
      </c>
      <c r="AU676" s="129" t="s">
        <v>1193</v>
      </c>
    </row>
    <row r="677" spans="42:47">
      <c r="AP677" s="129"/>
      <c r="AQ677" s="417" t="s">
        <v>8166</v>
      </c>
      <c r="AR677" s="129" t="s">
        <v>1193</v>
      </c>
      <c r="AS677" s="129" t="s">
        <v>1193</v>
      </c>
      <c r="AT677" s="129" t="s">
        <v>1193</v>
      </c>
      <c r="AU677" s="129" t="s">
        <v>1193</v>
      </c>
    </row>
    <row r="678" spans="42:47">
      <c r="AP678" s="129"/>
      <c r="AQ678" s="417" t="s">
        <v>8173</v>
      </c>
      <c r="AR678" s="129" t="s">
        <v>1193</v>
      </c>
      <c r="AS678" s="129" t="s">
        <v>1193</v>
      </c>
      <c r="AT678" s="129" t="s">
        <v>1193</v>
      </c>
      <c r="AU678" s="129" t="s">
        <v>1193</v>
      </c>
    </row>
    <row r="679" spans="42:47">
      <c r="AP679" s="129"/>
      <c r="AQ679" s="417" t="s">
        <v>8175</v>
      </c>
      <c r="AR679" s="129" t="s">
        <v>1193</v>
      </c>
      <c r="AS679" s="129" t="s">
        <v>1193</v>
      </c>
      <c r="AT679" s="129" t="s">
        <v>1193</v>
      </c>
      <c r="AU679" s="129" t="s">
        <v>1193</v>
      </c>
    </row>
    <row r="680" spans="42:47">
      <c r="AP680" s="129"/>
      <c r="AQ680" s="417" t="s">
        <v>8179</v>
      </c>
      <c r="AR680" s="129" t="s">
        <v>1193</v>
      </c>
      <c r="AS680" s="129" t="s">
        <v>1193</v>
      </c>
      <c r="AT680" s="129" t="s">
        <v>1193</v>
      </c>
      <c r="AU680" s="129" t="s">
        <v>1193</v>
      </c>
    </row>
    <row r="681" spans="42:47">
      <c r="AP681" s="129"/>
      <c r="AQ681" s="417" t="s">
        <v>8183</v>
      </c>
      <c r="AR681" s="129" t="s">
        <v>1193</v>
      </c>
      <c r="AS681" s="129" t="s">
        <v>1193</v>
      </c>
      <c r="AT681" s="129" t="s">
        <v>1193</v>
      </c>
      <c r="AU681" s="129" t="s">
        <v>1193</v>
      </c>
    </row>
    <row r="682" spans="42:47">
      <c r="AP682" s="129"/>
      <c r="AQ682" s="417" t="s">
        <v>8187</v>
      </c>
      <c r="AR682" s="129" t="s">
        <v>1193</v>
      </c>
      <c r="AS682" s="129" t="s">
        <v>1193</v>
      </c>
      <c r="AT682" s="129" t="s">
        <v>1193</v>
      </c>
      <c r="AU682" s="129" t="s">
        <v>1193</v>
      </c>
    </row>
    <row r="683" spans="42:47">
      <c r="AP683" s="129"/>
      <c r="AQ683" s="417" t="s">
        <v>8191</v>
      </c>
      <c r="AR683" s="129" t="s">
        <v>1193</v>
      </c>
      <c r="AS683" s="129" t="s">
        <v>1193</v>
      </c>
      <c r="AT683" s="129" t="s">
        <v>1193</v>
      </c>
      <c r="AU683" s="129" t="s">
        <v>1193</v>
      </c>
    </row>
    <row r="684" spans="42:47">
      <c r="AP684" s="129"/>
      <c r="AQ684" s="417" t="s">
        <v>8196</v>
      </c>
      <c r="AR684" s="129" t="s">
        <v>1193</v>
      </c>
      <c r="AS684" s="129" t="s">
        <v>1193</v>
      </c>
      <c r="AT684" s="129" t="s">
        <v>1193</v>
      </c>
      <c r="AU684" s="129" t="s">
        <v>1193</v>
      </c>
    </row>
    <row r="685" spans="42:47">
      <c r="AP685" s="129"/>
      <c r="AQ685" s="417" t="s">
        <v>8200</v>
      </c>
      <c r="AR685" s="129" t="s">
        <v>1193</v>
      </c>
      <c r="AS685" s="129" t="s">
        <v>1193</v>
      </c>
      <c r="AT685" s="129" t="s">
        <v>1193</v>
      </c>
      <c r="AU685" s="129" t="s">
        <v>1193</v>
      </c>
    </row>
    <row r="686" spans="42:47">
      <c r="AP686" s="129"/>
      <c r="AQ686" s="417" t="s">
        <v>8204</v>
      </c>
      <c r="AR686" s="129" t="s">
        <v>1193</v>
      </c>
      <c r="AS686" s="129" t="s">
        <v>1193</v>
      </c>
      <c r="AT686" s="129" t="s">
        <v>1193</v>
      </c>
      <c r="AU686" s="129" t="s">
        <v>1193</v>
      </c>
    </row>
    <row r="687" spans="42:47">
      <c r="AP687" s="129"/>
      <c r="AQ687" s="417" t="s">
        <v>8208</v>
      </c>
      <c r="AR687" s="129" t="s">
        <v>1193</v>
      </c>
      <c r="AS687" s="129" t="s">
        <v>1193</v>
      </c>
      <c r="AT687" s="129" t="s">
        <v>1193</v>
      </c>
      <c r="AU687" s="129" t="s">
        <v>1193</v>
      </c>
    </row>
    <row r="688" spans="42:47">
      <c r="AP688" s="129"/>
      <c r="AQ688" s="417" t="s">
        <v>8212</v>
      </c>
      <c r="AR688" s="129" t="s">
        <v>1193</v>
      </c>
      <c r="AS688" s="129" t="s">
        <v>1193</v>
      </c>
      <c r="AT688" s="129" t="s">
        <v>1193</v>
      </c>
      <c r="AU688" s="129" t="s">
        <v>1193</v>
      </c>
    </row>
    <row r="689" spans="42:47">
      <c r="AP689" s="129"/>
      <c r="AQ689" s="417" t="s">
        <v>8216</v>
      </c>
      <c r="AR689" s="129" t="s">
        <v>1193</v>
      </c>
      <c r="AS689" s="129" t="s">
        <v>1193</v>
      </c>
      <c r="AT689" s="129" t="s">
        <v>1193</v>
      </c>
      <c r="AU689" s="129" t="s">
        <v>1193</v>
      </c>
    </row>
    <row r="690" spans="42:47">
      <c r="AP690" s="129"/>
      <c r="AQ690" s="417" t="s">
        <v>8220</v>
      </c>
      <c r="AR690" s="129" t="s">
        <v>1193</v>
      </c>
      <c r="AS690" s="129" t="s">
        <v>1193</v>
      </c>
      <c r="AT690" s="129" t="s">
        <v>1193</v>
      </c>
      <c r="AU690" s="129" t="s">
        <v>1193</v>
      </c>
    </row>
    <row r="691" spans="42:47">
      <c r="AP691" s="129"/>
      <c r="AQ691" s="417" t="s">
        <v>8224</v>
      </c>
      <c r="AR691" s="129" t="s">
        <v>1193</v>
      </c>
      <c r="AS691" s="129" t="s">
        <v>1193</v>
      </c>
      <c r="AT691" s="129" t="s">
        <v>1193</v>
      </c>
      <c r="AU691" s="129" t="s">
        <v>1193</v>
      </c>
    </row>
    <row r="692" spans="42:47">
      <c r="AP692" s="129"/>
      <c r="AQ692" s="417" t="s">
        <v>8228</v>
      </c>
      <c r="AR692" s="129" t="s">
        <v>1193</v>
      </c>
      <c r="AS692" s="129" t="s">
        <v>1193</v>
      </c>
      <c r="AT692" s="129" t="s">
        <v>1193</v>
      </c>
      <c r="AU692" s="129" t="s">
        <v>1193</v>
      </c>
    </row>
    <row r="693" spans="42:47">
      <c r="AP693" s="129"/>
      <c r="AQ693" s="417" t="s">
        <v>8236</v>
      </c>
      <c r="AR693" s="129" t="s">
        <v>1193</v>
      </c>
      <c r="AS693" s="129" t="s">
        <v>1193</v>
      </c>
      <c r="AT693" s="129" t="s">
        <v>1193</v>
      </c>
      <c r="AU693" s="129" t="s">
        <v>1193</v>
      </c>
    </row>
    <row r="694" spans="42:47">
      <c r="AP694" s="129"/>
      <c r="AQ694" s="417" t="s">
        <v>8238</v>
      </c>
      <c r="AR694" s="129" t="s">
        <v>1193</v>
      </c>
      <c r="AS694" s="129" t="s">
        <v>1193</v>
      </c>
      <c r="AT694" s="129" t="s">
        <v>1193</v>
      </c>
      <c r="AU694" s="129" t="s">
        <v>1193</v>
      </c>
    </row>
    <row r="695" spans="42:47">
      <c r="AP695" s="129"/>
      <c r="AQ695" s="417" t="s">
        <v>8242</v>
      </c>
      <c r="AR695" s="129" t="s">
        <v>1193</v>
      </c>
      <c r="AS695" s="129" t="s">
        <v>1193</v>
      </c>
      <c r="AT695" s="129" t="s">
        <v>1193</v>
      </c>
      <c r="AU695" s="129" t="s">
        <v>1193</v>
      </c>
    </row>
    <row r="696" spans="42:47">
      <c r="AP696" s="129"/>
      <c r="AQ696" s="417" t="s">
        <v>8246</v>
      </c>
      <c r="AR696" s="129" t="s">
        <v>1193</v>
      </c>
      <c r="AS696" s="129" t="s">
        <v>1193</v>
      </c>
      <c r="AT696" s="129" t="s">
        <v>1193</v>
      </c>
      <c r="AU696" s="129" t="s">
        <v>1193</v>
      </c>
    </row>
    <row r="697" spans="42:47">
      <c r="AP697" s="129"/>
      <c r="AQ697" s="417" t="s">
        <v>8250</v>
      </c>
      <c r="AR697" s="129" t="s">
        <v>1193</v>
      </c>
      <c r="AS697" s="129" t="s">
        <v>1193</v>
      </c>
      <c r="AT697" s="129" t="s">
        <v>1193</v>
      </c>
      <c r="AU697" s="129" t="s">
        <v>1193</v>
      </c>
    </row>
    <row r="698" spans="42:47">
      <c r="AP698" s="129"/>
      <c r="AQ698" s="417" t="s">
        <v>8254</v>
      </c>
      <c r="AR698" s="129" t="s">
        <v>1193</v>
      </c>
      <c r="AS698" s="129" t="s">
        <v>1193</v>
      </c>
      <c r="AT698" s="129" t="s">
        <v>1193</v>
      </c>
      <c r="AU698" s="129" t="s">
        <v>1193</v>
      </c>
    </row>
    <row r="699" spans="42:47">
      <c r="AP699" s="129"/>
      <c r="AQ699" s="417" t="s">
        <v>8258</v>
      </c>
      <c r="AR699" s="129" t="s">
        <v>1193</v>
      </c>
      <c r="AS699" s="129" t="s">
        <v>1193</v>
      </c>
      <c r="AT699" s="129" t="s">
        <v>1193</v>
      </c>
      <c r="AU699" s="129" t="s">
        <v>1193</v>
      </c>
    </row>
    <row r="700" spans="42:47">
      <c r="AP700" s="129"/>
      <c r="AQ700" s="417" t="s">
        <v>8262</v>
      </c>
      <c r="AR700" s="129" t="s">
        <v>1193</v>
      </c>
      <c r="AS700" s="129" t="s">
        <v>1193</v>
      </c>
      <c r="AT700" s="129" t="s">
        <v>1193</v>
      </c>
      <c r="AU700" s="129" t="s">
        <v>1193</v>
      </c>
    </row>
    <row r="701" spans="42:47">
      <c r="AP701" s="129"/>
      <c r="AQ701" s="417" t="s">
        <v>8266</v>
      </c>
      <c r="AR701" s="129" t="s">
        <v>1193</v>
      </c>
      <c r="AS701" s="129" t="s">
        <v>1193</v>
      </c>
      <c r="AT701" s="129" t="s">
        <v>1193</v>
      </c>
      <c r="AU701" s="129" t="s">
        <v>1193</v>
      </c>
    </row>
    <row r="702" spans="42:47">
      <c r="AP702" s="129"/>
      <c r="AQ702" s="417" t="s">
        <v>8270</v>
      </c>
      <c r="AR702" s="129" t="s">
        <v>1193</v>
      </c>
      <c r="AS702" s="129" t="s">
        <v>1193</v>
      </c>
      <c r="AT702" s="129" t="s">
        <v>1193</v>
      </c>
      <c r="AU702" s="129" t="s">
        <v>1193</v>
      </c>
    </row>
    <row r="703" spans="42:47">
      <c r="AP703" s="129"/>
      <c r="AQ703" s="417" t="s">
        <v>8275</v>
      </c>
      <c r="AR703" s="129" t="s">
        <v>1193</v>
      </c>
      <c r="AS703" s="129" t="s">
        <v>1193</v>
      </c>
      <c r="AT703" s="129" t="s">
        <v>1193</v>
      </c>
      <c r="AU703" s="129" t="s">
        <v>1193</v>
      </c>
    </row>
    <row r="704" spans="42:47">
      <c r="AP704" s="129"/>
      <c r="AQ704" s="417" t="s">
        <v>8280</v>
      </c>
      <c r="AR704" s="129" t="s">
        <v>1193</v>
      </c>
      <c r="AS704" s="129" t="s">
        <v>1193</v>
      </c>
      <c r="AT704" s="129" t="s">
        <v>1193</v>
      </c>
      <c r="AU704" s="129" t="s">
        <v>1193</v>
      </c>
    </row>
    <row r="705" spans="42:47">
      <c r="AP705" s="129"/>
      <c r="AQ705" s="417" t="s">
        <v>8285</v>
      </c>
      <c r="AR705" s="129" t="s">
        <v>1193</v>
      </c>
      <c r="AS705" s="129" t="s">
        <v>1193</v>
      </c>
      <c r="AT705" s="129" t="s">
        <v>1193</v>
      </c>
      <c r="AU705" s="129" t="s">
        <v>1193</v>
      </c>
    </row>
    <row r="706" spans="42:47">
      <c r="AP706" s="129"/>
      <c r="AQ706" s="417" t="s">
        <v>8290</v>
      </c>
      <c r="AR706" s="129" t="s">
        <v>1193</v>
      </c>
      <c r="AS706" s="129" t="s">
        <v>1193</v>
      </c>
      <c r="AT706" s="129" t="s">
        <v>1193</v>
      </c>
      <c r="AU706" s="129" t="s">
        <v>1193</v>
      </c>
    </row>
    <row r="707" spans="42:47">
      <c r="AP707" s="129"/>
      <c r="AQ707" s="417" t="s">
        <v>8295</v>
      </c>
      <c r="AR707" s="129" t="s">
        <v>1193</v>
      </c>
      <c r="AS707" s="129" t="s">
        <v>1193</v>
      </c>
      <c r="AT707" s="129" t="s">
        <v>1193</v>
      </c>
      <c r="AU707" s="129" t="s">
        <v>1193</v>
      </c>
    </row>
    <row r="708" spans="42:47">
      <c r="AP708" s="129"/>
      <c r="AQ708" s="417" t="s">
        <v>8300</v>
      </c>
      <c r="AR708" s="129" t="s">
        <v>1193</v>
      </c>
      <c r="AS708" s="129" t="s">
        <v>1193</v>
      </c>
      <c r="AT708" s="129" t="s">
        <v>1193</v>
      </c>
      <c r="AU708" s="129" t="s">
        <v>1193</v>
      </c>
    </row>
    <row r="709" spans="42:47">
      <c r="AP709" s="129"/>
      <c r="AQ709" s="417" t="s">
        <v>8307</v>
      </c>
      <c r="AR709" s="129" t="s">
        <v>1193</v>
      </c>
      <c r="AS709" s="129" t="s">
        <v>1193</v>
      </c>
      <c r="AT709" s="129" t="s">
        <v>1193</v>
      </c>
      <c r="AU709" s="129" t="s">
        <v>1193</v>
      </c>
    </row>
    <row r="710" spans="42:47">
      <c r="AP710" s="129"/>
      <c r="AQ710" s="417" t="s">
        <v>8309</v>
      </c>
      <c r="AR710" s="129" t="s">
        <v>1193</v>
      </c>
      <c r="AS710" s="129" t="s">
        <v>1193</v>
      </c>
      <c r="AT710" s="129" t="s">
        <v>1193</v>
      </c>
      <c r="AU710" s="129" t="s">
        <v>1193</v>
      </c>
    </row>
    <row r="711" spans="42:47">
      <c r="AP711" s="129"/>
      <c r="AQ711" s="417" t="s">
        <v>8313</v>
      </c>
      <c r="AR711" s="129" t="s">
        <v>1193</v>
      </c>
      <c r="AS711" s="129" t="s">
        <v>1193</v>
      </c>
      <c r="AT711" s="129" t="s">
        <v>1193</v>
      </c>
      <c r="AU711" s="129" t="s">
        <v>1193</v>
      </c>
    </row>
    <row r="712" spans="42:47">
      <c r="AP712" s="129"/>
      <c r="AQ712" s="417" t="s">
        <v>8317</v>
      </c>
      <c r="AR712" s="129" t="s">
        <v>1193</v>
      </c>
      <c r="AS712" s="129" t="s">
        <v>1193</v>
      </c>
      <c r="AT712" s="129" t="s">
        <v>1193</v>
      </c>
      <c r="AU712" s="129" t="s">
        <v>1193</v>
      </c>
    </row>
    <row r="713" spans="42:47">
      <c r="AP713" s="129"/>
      <c r="AQ713" s="417" t="s">
        <v>8321</v>
      </c>
      <c r="AR713" s="129" t="s">
        <v>1193</v>
      </c>
      <c r="AS713" s="129" t="s">
        <v>1193</v>
      </c>
      <c r="AT713" s="129" t="s">
        <v>1193</v>
      </c>
      <c r="AU713" s="129" t="s">
        <v>1193</v>
      </c>
    </row>
    <row r="714" spans="42:47">
      <c r="AP714" s="129"/>
      <c r="AQ714" s="417" t="s">
        <v>8325</v>
      </c>
      <c r="AR714" s="129" t="s">
        <v>1193</v>
      </c>
      <c r="AS714" s="129" t="s">
        <v>1193</v>
      </c>
      <c r="AT714" s="129" t="s">
        <v>1193</v>
      </c>
      <c r="AU714" s="129" t="s">
        <v>1193</v>
      </c>
    </row>
    <row r="715" spans="42:47">
      <c r="AP715" s="129"/>
      <c r="AQ715" s="417" t="s">
        <v>8329</v>
      </c>
      <c r="AR715" s="129" t="s">
        <v>1193</v>
      </c>
      <c r="AS715" s="129" t="s">
        <v>1193</v>
      </c>
      <c r="AT715" s="129" t="s">
        <v>1193</v>
      </c>
      <c r="AU715" s="129" t="s">
        <v>1193</v>
      </c>
    </row>
    <row r="716" spans="42:47">
      <c r="AP716" s="129"/>
      <c r="AQ716" s="417" t="s">
        <v>8333</v>
      </c>
      <c r="AR716" s="129" t="s">
        <v>1193</v>
      </c>
      <c r="AS716" s="129" t="s">
        <v>1193</v>
      </c>
      <c r="AT716" s="129" t="s">
        <v>1193</v>
      </c>
      <c r="AU716" s="129" t="s">
        <v>1193</v>
      </c>
    </row>
    <row r="717" spans="42:47">
      <c r="AP717" s="129"/>
      <c r="AQ717" s="417" t="s">
        <v>8337</v>
      </c>
      <c r="AR717" s="129" t="s">
        <v>1193</v>
      </c>
      <c r="AS717" s="129" t="s">
        <v>1193</v>
      </c>
      <c r="AT717" s="129" t="s">
        <v>1193</v>
      </c>
      <c r="AU717" s="129" t="s">
        <v>1193</v>
      </c>
    </row>
    <row r="718" spans="42:47">
      <c r="AP718" s="129"/>
      <c r="AQ718" s="417" t="s">
        <v>8341</v>
      </c>
      <c r="AR718" s="129" t="s">
        <v>1193</v>
      </c>
      <c r="AS718" s="129" t="s">
        <v>1193</v>
      </c>
      <c r="AT718" s="129" t="s">
        <v>1193</v>
      </c>
      <c r="AU718" s="129" t="s">
        <v>1193</v>
      </c>
    </row>
    <row r="719" spans="42:47">
      <c r="AP719" s="129"/>
      <c r="AQ719" s="417" t="s">
        <v>8345</v>
      </c>
      <c r="AR719" s="129" t="s">
        <v>1193</v>
      </c>
      <c r="AS719" s="129" t="s">
        <v>1193</v>
      </c>
      <c r="AT719" s="129" t="s">
        <v>1193</v>
      </c>
      <c r="AU719" s="129" t="s">
        <v>1193</v>
      </c>
    </row>
    <row r="720" spans="42:47">
      <c r="AP720" s="129"/>
      <c r="AQ720" s="417" t="s">
        <v>8349</v>
      </c>
      <c r="AR720" s="129" t="s">
        <v>1193</v>
      </c>
      <c r="AS720" s="129" t="s">
        <v>1193</v>
      </c>
      <c r="AT720" s="129" t="s">
        <v>1193</v>
      </c>
      <c r="AU720" s="129" t="s">
        <v>1193</v>
      </c>
    </row>
    <row r="721" spans="42:47">
      <c r="AP721" s="129"/>
      <c r="AQ721" s="417" t="s">
        <v>8353</v>
      </c>
      <c r="AR721" s="129" t="s">
        <v>1193</v>
      </c>
      <c r="AS721" s="129" t="s">
        <v>1193</v>
      </c>
      <c r="AT721" s="129" t="s">
        <v>1193</v>
      </c>
      <c r="AU721" s="129" t="s">
        <v>1193</v>
      </c>
    </row>
    <row r="722" spans="42:47">
      <c r="AP722" s="129"/>
      <c r="AQ722" s="417" t="s">
        <v>8357</v>
      </c>
      <c r="AR722" s="129" t="s">
        <v>1193</v>
      </c>
      <c r="AS722" s="129" t="s">
        <v>1193</v>
      </c>
      <c r="AT722" s="129" t="s">
        <v>1193</v>
      </c>
      <c r="AU722" s="129" t="s">
        <v>1193</v>
      </c>
    </row>
    <row r="723" spans="42:47">
      <c r="AP723" s="129"/>
      <c r="AQ723" s="417" t="s">
        <v>8365</v>
      </c>
      <c r="AR723" s="129" t="s">
        <v>1193</v>
      </c>
      <c r="AS723" s="129" t="s">
        <v>1193</v>
      </c>
      <c r="AT723" s="129" t="s">
        <v>1193</v>
      </c>
      <c r="AU723" s="129" t="s">
        <v>1193</v>
      </c>
    </row>
    <row r="724" spans="42:47">
      <c r="AP724" s="129"/>
      <c r="AQ724" s="417" t="s">
        <v>8367</v>
      </c>
      <c r="AR724" s="129" t="s">
        <v>1193</v>
      </c>
      <c r="AS724" s="129" t="s">
        <v>1193</v>
      </c>
      <c r="AT724" s="129" t="s">
        <v>1193</v>
      </c>
      <c r="AU724" s="129" t="s">
        <v>1193</v>
      </c>
    </row>
    <row r="725" spans="42:47">
      <c r="AP725" s="129"/>
      <c r="AQ725" s="417" t="s">
        <v>8371</v>
      </c>
      <c r="AR725" s="129" t="s">
        <v>1193</v>
      </c>
      <c r="AS725" s="129" t="s">
        <v>1193</v>
      </c>
      <c r="AT725" s="129" t="s">
        <v>1193</v>
      </c>
      <c r="AU725" s="129" t="s">
        <v>1193</v>
      </c>
    </row>
    <row r="726" spans="42:47">
      <c r="AP726" s="129"/>
      <c r="AQ726" s="417" t="s">
        <v>8375</v>
      </c>
      <c r="AR726" s="129" t="s">
        <v>1193</v>
      </c>
      <c r="AS726" s="129" t="s">
        <v>1193</v>
      </c>
      <c r="AT726" s="129" t="s">
        <v>1193</v>
      </c>
      <c r="AU726" s="129" t="s">
        <v>1193</v>
      </c>
    </row>
    <row r="727" spans="42:47">
      <c r="AP727" s="129"/>
      <c r="AQ727" s="417" t="s">
        <v>8379</v>
      </c>
      <c r="AR727" s="129" t="s">
        <v>1193</v>
      </c>
      <c r="AS727" s="129" t="s">
        <v>1193</v>
      </c>
      <c r="AT727" s="129" t="s">
        <v>1193</v>
      </c>
      <c r="AU727" s="129" t="s">
        <v>1193</v>
      </c>
    </row>
    <row r="728" spans="42:47">
      <c r="AP728" s="129"/>
      <c r="AQ728" s="417" t="s">
        <v>8383</v>
      </c>
      <c r="AR728" s="129" t="s">
        <v>1193</v>
      </c>
      <c r="AS728" s="129" t="s">
        <v>1193</v>
      </c>
      <c r="AT728" s="129" t="s">
        <v>1193</v>
      </c>
      <c r="AU728" s="129" t="s">
        <v>1193</v>
      </c>
    </row>
    <row r="729" spans="42:47">
      <c r="AP729" s="129"/>
      <c r="AQ729" s="417" t="s">
        <v>8387</v>
      </c>
      <c r="AR729" s="129" t="s">
        <v>1193</v>
      </c>
      <c r="AS729" s="129" t="s">
        <v>1193</v>
      </c>
      <c r="AT729" s="129" t="s">
        <v>1193</v>
      </c>
      <c r="AU729" s="129" t="s">
        <v>1193</v>
      </c>
    </row>
    <row r="730" spans="42:47">
      <c r="AP730" s="129"/>
      <c r="AQ730" s="417" t="s">
        <v>8391</v>
      </c>
      <c r="AR730" s="129" t="s">
        <v>1193</v>
      </c>
      <c r="AS730" s="129" t="s">
        <v>1193</v>
      </c>
      <c r="AT730" s="129" t="s">
        <v>1193</v>
      </c>
      <c r="AU730" s="129" t="s">
        <v>1193</v>
      </c>
    </row>
    <row r="731" spans="42:47">
      <c r="AP731" s="129"/>
      <c r="AQ731" s="417" t="s">
        <v>8395</v>
      </c>
      <c r="AR731" s="129" t="s">
        <v>1193</v>
      </c>
      <c r="AS731" s="129" t="s">
        <v>1193</v>
      </c>
      <c r="AT731" s="129" t="s">
        <v>1193</v>
      </c>
      <c r="AU731" s="129" t="s">
        <v>1193</v>
      </c>
    </row>
    <row r="732" spans="42:47">
      <c r="AP732" s="129"/>
      <c r="AQ732" s="417" t="s">
        <v>8399</v>
      </c>
      <c r="AR732" s="129" t="s">
        <v>1193</v>
      </c>
      <c r="AS732" s="129" t="s">
        <v>1193</v>
      </c>
      <c r="AT732" s="129" t="s">
        <v>1193</v>
      </c>
      <c r="AU732" s="129" t="s">
        <v>1193</v>
      </c>
    </row>
    <row r="733" spans="42:47">
      <c r="AP733" s="129"/>
      <c r="AQ733" s="417" t="s">
        <v>8403</v>
      </c>
      <c r="AR733" s="129" t="s">
        <v>1193</v>
      </c>
      <c r="AS733" s="129" t="s">
        <v>1193</v>
      </c>
      <c r="AT733" s="129" t="s">
        <v>1193</v>
      </c>
      <c r="AU733" s="129" t="s">
        <v>1193</v>
      </c>
    </row>
    <row r="734" spans="42:47">
      <c r="AP734" s="129"/>
      <c r="AQ734" s="417" t="s">
        <v>8407</v>
      </c>
      <c r="AR734" s="129" t="s">
        <v>1193</v>
      </c>
      <c r="AS734" s="129" t="s">
        <v>1193</v>
      </c>
      <c r="AT734" s="129" t="s">
        <v>1193</v>
      </c>
      <c r="AU734" s="129" t="s">
        <v>1193</v>
      </c>
    </row>
    <row r="735" spans="42:47">
      <c r="AP735" s="129"/>
      <c r="AQ735" s="417" t="s">
        <v>8411</v>
      </c>
      <c r="AR735" s="129" t="s">
        <v>1193</v>
      </c>
      <c r="AS735" s="129" t="s">
        <v>1193</v>
      </c>
      <c r="AT735" s="129" t="s">
        <v>1193</v>
      </c>
      <c r="AU735" s="129" t="s">
        <v>1193</v>
      </c>
    </row>
    <row r="736" spans="42:47">
      <c r="AP736" s="129"/>
      <c r="AQ736" s="417" t="s">
        <v>8415</v>
      </c>
      <c r="AR736" s="129" t="s">
        <v>1193</v>
      </c>
      <c r="AS736" s="129" t="s">
        <v>1193</v>
      </c>
      <c r="AT736" s="129" t="s">
        <v>1193</v>
      </c>
      <c r="AU736" s="129" t="s">
        <v>1193</v>
      </c>
    </row>
    <row r="737" spans="42:47">
      <c r="AP737" s="129"/>
      <c r="AQ737" s="417" t="s">
        <v>8419</v>
      </c>
      <c r="AR737" s="129" t="s">
        <v>1193</v>
      </c>
      <c r="AS737" s="129" t="s">
        <v>1193</v>
      </c>
      <c r="AT737" s="129" t="s">
        <v>1193</v>
      </c>
      <c r="AU737" s="129" t="s">
        <v>1193</v>
      </c>
    </row>
    <row r="738" spans="42:47">
      <c r="AP738" s="129"/>
      <c r="AQ738" s="417" t="s">
        <v>8423</v>
      </c>
      <c r="AR738" s="129" t="s">
        <v>1193</v>
      </c>
      <c r="AS738" s="129" t="s">
        <v>1193</v>
      </c>
      <c r="AT738" s="129" t="s">
        <v>1193</v>
      </c>
      <c r="AU738" s="129" t="s">
        <v>1193</v>
      </c>
    </row>
    <row r="739" spans="42:47">
      <c r="AP739" s="129"/>
      <c r="AQ739" s="417" t="s">
        <v>8430</v>
      </c>
      <c r="AR739" s="129" t="s">
        <v>1193</v>
      </c>
      <c r="AS739" s="129" t="s">
        <v>1193</v>
      </c>
      <c r="AT739" s="129" t="s">
        <v>1193</v>
      </c>
      <c r="AU739" s="129" t="s">
        <v>1193</v>
      </c>
    </row>
    <row r="740" spans="42:47">
      <c r="AP740" s="129"/>
      <c r="AQ740" s="417" t="s">
        <v>8432</v>
      </c>
      <c r="AR740" s="129" t="s">
        <v>1193</v>
      </c>
      <c r="AS740" s="129" t="s">
        <v>1193</v>
      </c>
      <c r="AT740" s="129" t="s">
        <v>1193</v>
      </c>
      <c r="AU740" s="129" t="s">
        <v>1193</v>
      </c>
    </row>
    <row r="741" spans="42:47">
      <c r="AP741" s="129"/>
      <c r="AQ741" s="417" t="s">
        <v>8436</v>
      </c>
      <c r="AR741" s="129" t="s">
        <v>1193</v>
      </c>
      <c r="AS741" s="129" t="s">
        <v>1193</v>
      </c>
      <c r="AT741" s="129" t="s">
        <v>1193</v>
      </c>
      <c r="AU741" s="129" t="s">
        <v>1193</v>
      </c>
    </row>
    <row r="742" spans="42:47">
      <c r="AP742" s="129"/>
      <c r="AQ742" s="417" t="s">
        <v>8440</v>
      </c>
      <c r="AR742" s="129" t="s">
        <v>1193</v>
      </c>
      <c r="AS742" s="129" t="s">
        <v>1193</v>
      </c>
      <c r="AT742" s="129" t="s">
        <v>1193</v>
      </c>
      <c r="AU742" s="129" t="s">
        <v>1193</v>
      </c>
    </row>
    <row r="743" spans="42:47">
      <c r="AP743" s="129"/>
      <c r="AQ743" s="417" t="s">
        <v>8444</v>
      </c>
      <c r="AR743" s="129" t="s">
        <v>1193</v>
      </c>
      <c r="AS743" s="129" t="s">
        <v>1193</v>
      </c>
      <c r="AT743" s="129" t="s">
        <v>1193</v>
      </c>
      <c r="AU743" s="129" t="s">
        <v>1193</v>
      </c>
    </row>
    <row r="744" spans="42:47">
      <c r="AP744" s="129"/>
      <c r="AQ744" s="417" t="s">
        <v>8448</v>
      </c>
      <c r="AR744" s="129" t="s">
        <v>1193</v>
      </c>
      <c r="AS744" s="129" t="s">
        <v>1193</v>
      </c>
      <c r="AT744" s="129" t="s">
        <v>1193</v>
      </c>
      <c r="AU744" s="129" t="s">
        <v>1193</v>
      </c>
    </row>
    <row r="745" spans="42:47">
      <c r="AP745" s="129"/>
      <c r="AQ745" s="417" t="s">
        <v>8452</v>
      </c>
      <c r="AR745" s="129" t="s">
        <v>1193</v>
      </c>
      <c r="AS745" s="129" t="s">
        <v>1193</v>
      </c>
      <c r="AT745" s="129" t="s">
        <v>1193</v>
      </c>
      <c r="AU745" s="129" t="s">
        <v>1193</v>
      </c>
    </row>
    <row r="746" spans="42:47">
      <c r="AP746" s="129"/>
      <c r="AQ746" s="417" t="s">
        <v>8456</v>
      </c>
      <c r="AR746" s="129" t="s">
        <v>1193</v>
      </c>
      <c r="AS746" s="129" t="s">
        <v>1193</v>
      </c>
      <c r="AT746" s="129" t="s">
        <v>1193</v>
      </c>
      <c r="AU746" s="129" t="s">
        <v>1193</v>
      </c>
    </row>
    <row r="747" spans="42:47">
      <c r="AP747" s="129"/>
      <c r="AQ747" s="417" t="s">
        <v>8460</v>
      </c>
      <c r="AR747" s="129" t="s">
        <v>1193</v>
      </c>
      <c r="AS747" s="129" t="s">
        <v>1193</v>
      </c>
      <c r="AT747" s="129" t="s">
        <v>1193</v>
      </c>
      <c r="AU747" s="129" t="s">
        <v>1193</v>
      </c>
    </row>
    <row r="748" spans="42:47">
      <c r="AP748" s="129"/>
      <c r="AQ748" s="417" t="s">
        <v>8464</v>
      </c>
      <c r="AR748" s="129" t="s">
        <v>1193</v>
      </c>
      <c r="AS748" s="129" t="s">
        <v>1193</v>
      </c>
      <c r="AT748" s="129" t="s">
        <v>1193</v>
      </c>
      <c r="AU748" s="129" t="s">
        <v>1193</v>
      </c>
    </row>
    <row r="749" spans="42:47">
      <c r="AP749" s="129"/>
      <c r="AQ749" s="417" t="s">
        <v>8468</v>
      </c>
      <c r="AR749" s="129" t="s">
        <v>1193</v>
      </c>
      <c r="AS749" s="129" t="s">
        <v>1193</v>
      </c>
      <c r="AT749" s="129" t="s">
        <v>1193</v>
      </c>
      <c r="AU749" s="129" t="s">
        <v>1193</v>
      </c>
    </row>
    <row r="750" spans="42:47">
      <c r="AP750" s="129"/>
      <c r="AQ750" s="417" t="s">
        <v>8472</v>
      </c>
      <c r="AR750" s="129" t="s">
        <v>1193</v>
      </c>
      <c r="AS750" s="129" t="s">
        <v>1193</v>
      </c>
      <c r="AT750" s="129" t="s">
        <v>1193</v>
      </c>
      <c r="AU750" s="129" t="s">
        <v>1193</v>
      </c>
    </row>
    <row r="751" spans="42:47">
      <c r="AP751" s="129"/>
      <c r="AQ751" s="417" t="s">
        <v>8476</v>
      </c>
      <c r="AR751" s="129" t="s">
        <v>1193</v>
      </c>
      <c r="AS751" s="129" t="s">
        <v>1193</v>
      </c>
      <c r="AT751" s="129" t="s">
        <v>1193</v>
      </c>
      <c r="AU751" s="129" t="s">
        <v>1193</v>
      </c>
    </row>
    <row r="752" spans="42:47">
      <c r="AP752" s="129"/>
      <c r="AQ752" s="417" t="s">
        <v>8480</v>
      </c>
      <c r="AR752" s="129" t="s">
        <v>1193</v>
      </c>
      <c r="AS752" s="129" t="s">
        <v>1193</v>
      </c>
      <c r="AT752" s="129" t="s">
        <v>1193</v>
      </c>
      <c r="AU752" s="129" t="s">
        <v>1193</v>
      </c>
    </row>
    <row r="753" spans="42:47">
      <c r="AP753" s="129"/>
      <c r="AQ753" s="417" t="s">
        <v>8488</v>
      </c>
      <c r="AR753" s="129" t="s">
        <v>1193</v>
      </c>
      <c r="AS753" s="129" t="s">
        <v>1193</v>
      </c>
      <c r="AT753" s="129" t="s">
        <v>1193</v>
      </c>
      <c r="AU753" s="129" t="s">
        <v>1193</v>
      </c>
    </row>
    <row r="754" spans="42:47">
      <c r="AP754" s="129"/>
      <c r="AQ754" s="417" t="s">
        <v>8490</v>
      </c>
      <c r="AR754" s="129" t="s">
        <v>1193</v>
      </c>
      <c r="AS754" s="129" t="s">
        <v>1193</v>
      </c>
      <c r="AT754" s="129" t="s">
        <v>1193</v>
      </c>
      <c r="AU754" s="129" t="s">
        <v>1193</v>
      </c>
    </row>
    <row r="755" spans="42:47">
      <c r="AP755" s="129"/>
      <c r="AQ755" s="417" t="s">
        <v>8494</v>
      </c>
      <c r="AR755" s="129" t="s">
        <v>1193</v>
      </c>
      <c r="AS755" s="129" t="s">
        <v>1193</v>
      </c>
      <c r="AT755" s="129" t="s">
        <v>1193</v>
      </c>
      <c r="AU755" s="129" t="s">
        <v>1193</v>
      </c>
    </row>
    <row r="756" spans="42:47">
      <c r="AP756" s="129"/>
      <c r="AQ756" s="417" t="s">
        <v>8499</v>
      </c>
      <c r="AR756" s="129" t="s">
        <v>1193</v>
      </c>
      <c r="AS756" s="129" t="s">
        <v>1193</v>
      </c>
      <c r="AT756" s="129" t="s">
        <v>1193</v>
      </c>
      <c r="AU756" s="129" t="s">
        <v>1193</v>
      </c>
    </row>
    <row r="757" spans="42:47">
      <c r="AP757" s="129"/>
      <c r="AQ757" s="417" t="s">
        <v>8504</v>
      </c>
      <c r="AR757" s="129" t="s">
        <v>1193</v>
      </c>
      <c r="AS757" s="129" t="s">
        <v>1193</v>
      </c>
      <c r="AT757" s="129" t="s">
        <v>1193</v>
      </c>
      <c r="AU757" s="129" t="s">
        <v>1193</v>
      </c>
    </row>
    <row r="758" spans="42:47">
      <c r="AP758" s="129"/>
      <c r="AQ758" s="417" t="s">
        <v>8508</v>
      </c>
      <c r="AR758" s="129" t="s">
        <v>1193</v>
      </c>
      <c r="AS758" s="129" t="s">
        <v>1193</v>
      </c>
      <c r="AT758" s="129" t="s">
        <v>1193</v>
      </c>
      <c r="AU758" s="129" t="s">
        <v>1193</v>
      </c>
    </row>
    <row r="759" spans="42:47">
      <c r="AP759" s="129"/>
      <c r="AQ759" s="417" t="s">
        <v>8512</v>
      </c>
      <c r="AR759" s="129" t="s">
        <v>1193</v>
      </c>
      <c r="AS759" s="129" t="s">
        <v>1193</v>
      </c>
      <c r="AT759" s="129" t="s">
        <v>1193</v>
      </c>
      <c r="AU759" s="129" t="s">
        <v>1193</v>
      </c>
    </row>
    <row r="760" spans="42:47">
      <c r="AP760" s="129"/>
      <c r="AQ760" s="417" t="s">
        <v>8516</v>
      </c>
      <c r="AR760" s="129" t="s">
        <v>1193</v>
      </c>
      <c r="AS760" s="129" t="s">
        <v>1193</v>
      </c>
      <c r="AT760" s="129" t="s">
        <v>1193</v>
      </c>
      <c r="AU760" s="129" t="s">
        <v>1193</v>
      </c>
    </row>
    <row r="761" spans="42:47">
      <c r="AP761" s="129"/>
      <c r="AQ761" s="417" t="s">
        <v>8521</v>
      </c>
      <c r="AR761" s="129" t="s">
        <v>1193</v>
      </c>
      <c r="AS761" s="129" t="s">
        <v>1193</v>
      </c>
      <c r="AT761" s="129" t="s">
        <v>1193</v>
      </c>
      <c r="AU761" s="129" t="s">
        <v>1193</v>
      </c>
    </row>
    <row r="762" spans="42:47">
      <c r="AP762" s="129"/>
      <c r="AQ762" s="417" t="s">
        <v>8525</v>
      </c>
      <c r="AR762" s="129" t="s">
        <v>1193</v>
      </c>
      <c r="AS762" s="129" t="s">
        <v>1193</v>
      </c>
      <c r="AT762" s="129" t="s">
        <v>1193</v>
      </c>
      <c r="AU762" s="129" t="s">
        <v>1193</v>
      </c>
    </row>
    <row r="763" spans="42:47">
      <c r="AP763" s="129"/>
      <c r="AQ763" s="417" t="s">
        <v>8529</v>
      </c>
      <c r="AR763" s="129" t="s">
        <v>1193</v>
      </c>
      <c r="AS763" s="129" t="s">
        <v>1193</v>
      </c>
      <c r="AT763" s="129" t="s">
        <v>1193</v>
      </c>
      <c r="AU763" s="129" t="s">
        <v>1193</v>
      </c>
    </row>
    <row r="764" spans="42:47">
      <c r="AP764" s="129"/>
      <c r="AQ764" s="417" t="s">
        <v>8534</v>
      </c>
      <c r="AR764" s="129" t="s">
        <v>1193</v>
      </c>
      <c r="AS764" s="129" t="s">
        <v>1193</v>
      </c>
      <c r="AT764" s="129" t="s">
        <v>1193</v>
      </c>
      <c r="AU764" s="129" t="s">
        <v>1193</v>
      </c>
    </row>
    <row r="765" spans="42:47">
      <c r="AP765" s="129"/>
      <c r="AQ765" s="417" t="s">
        <v>8540</v>
      </c>
      <c r="AR765" s="129" t="s">
        <v>1193</v>
      </c>
      <c r="AS765" s="129" t="s">
        <v>1193</v>
      </c>
      <c r="AT765" s="129" t="s">
        <v>1193</v>
      </c>
      <c r="AU765" s="129" t="s">
        <v>1193</v>
      </c>
    </row>
    <row r="766" spans="42:47">
      <c r="AP766" s="129"/>
      <c r="AQ766" s="417" t="s">
        <v>8546</v>
      </c>
      <c r="AR766" s="129" t="s">
        <v>1193</v>
      </c>
      <c r="AS766" s="129" t="s">
        <v>1193</v>
      </c>
      <c r="AT766" s="129" t="s">
        <v>1193</v>
      </c>
      <c r="AU766" s="129" t="s">
        <v>1193</v>
      </c>
    </row>
    <row r="767" spans="42:47">
      <c r="AP767" s="129"/>
      <c r="AQ767" s="417" t="s">
        <v>8554</v>
      </c>
      <c r="AR767" s="129" t="s">
        <v>1193</v>
      </c>
      <c r="AS767" s="129" t="s">
        <v>1193</v>
      </c>
      <c r="AT767" s="129" t="s">
        <v>1193</v>
      </c>
      <c r="AU767" s="129" t="s">
        <v>1193</v>
      </c>
    </row>
    <row r="768" spans="42:47">
      <c r="AP768" s="129"/>
      <c r="AQ768" s="417" t="s">
        <v>8556</v>
      </c>
      <c r="AR768" s="129" t="s">
        <v>1193</v>
      </c>
      <c r="AS768" s="129" t="s">
        <v>1193</v>
      </c>
      <c r="AT768" s="129" t="s">
        <v>1193</v>
      </c>
      <c r="AU768" s="129" t="s">
        <v>1193</v>
      </c>
    </row>
    <row r="769" spans="42:47">
      <c r="AP769" s="129"/>
      <c r="AQ769" s="417" t="s">
        <v>8560</v>
      </c>
      <c r="AR769" s="129" t="s">
        <v>1193</v>
      </c>
      <c r="AS769" s="129" t="s">
        <v>1193</v>
      </c>
      <c r="AT769" s="129" t="s">
        <v>1193</v>
      </c>
      <c r="AU769" s="129" t="s">
        <v>1193</v>
      </c>
    </row>
    <row r="770" spans="42:47">
      <c r="AP770" s="129"/>
      <c r="AQ770" s="417" t="s">
        <v>8564</v>
      </c>
      <c r="AR770" s="129" t="s">
        <v>1193</v>
      </c>
      <c r="AS770" s="129" t="s">
        <v>1193</v>
      </c>
      <c r="AT770" s="129" t="s">
        <v>1193</v>
      </c>
      <c r="AU770" s="129" t="s">
        <v>1193</v>
      </c>
    </row>
    <row r="771" spans="42:47">
      <c r="AP771" s="129"/>
      <c r="AQ771" s="417" t="s">
        <v>8568</v>
      </c>
      <c r="AR771" s="129" t="s">
        <v>1193</v>
      </c>
      <c r="AS771" s="129" t="s">
        <v>1193</v>
      </c>
      <c r="AT771" s="129" t="s">
        <v>1193</v>
      </c>
      <c r="AU771" s="129" t="s">
        <v>1193</v>
      </c>
    </row>
    <row r="772" spans="42:47">
      <c r="AP772" s="129"/>
      <c r="AQ772" s="417" t="s">
        <v>8572</v>
      </c>
      <c r="AR772" s="129" t="s">
        <v>1193</v>
      </c>
      <c r="AS772" s="129" t="s">
        <v>1193</v>
      </c>
      <c r="AT772" s="129" t="s">
        <v>1193</v>
      </c>
      <c r="AU772" s="129" t="s">
        <v>1193</v>
      </c>
    </row>
    <row r="773" spans="42:47">
      <c r="AP773" s="129"/>
      <c r="AQ773" s="417" t="s">
        <v>8576</v>
      </c>
      <c r="AR773" s="129" t="s">
        <v>1193</v>
      </c>
      <c r="AS773" s="129" t="s">
        <v>1193</v>
      </c>
      <c r="AT773" s="129" t="s">
        <v>1193</v>
      </c>
      <c r="AU773" s="129" t="s">
        <v>1193</v>
      </c>
    </row>
    <row r="774" spans="42:47">
      <c r="AP774" s="129"/>
      <c r="AQ774" s="417" t="s">
        <v>8580</v>
      </c>
      <c r="AR774" s="129" t="s">
        <v>1193</v>
      </c>
      <c r="AS774" s="129" t="s">
        <v>1193</v>
      </c>
      <c r="AT774" s="129" t="s">
        <v>1193</v>
      </c>
      <c r="AU774" s="129" t="s">
        <v>1193</v>
      </c>
    </row>
    <row r="775" spans="42:47">
      <c r="AP775" s="129"/>
      <c r="AQ775" s="417" t="s">
        <v>11425</v>
      </c>
      <c r="AR775" s="129" t="s">
        <v>1193</v>
      </c>
      <c r="AS775" s="129" t="s">
        <v>1193</v>
      </c>
      <c r="AT775" s="129" t="s">
        <v>1193</v>
      </c>
      <c r="AU775" s="129" t="s">
        <v>1193</v>
      </c>
    </row>
    <row r="776" spans="42:47">
      <c r="AP776" s="129" t="s">
        <v>13120</v>
      </c>
      <c r="AQ776" s="129"/>
      <c r="AR776" s="129"/>
      <c r="AS776" s="129"/>
      <c r="AT776" s="129"/>
      <c r="AU776" s="129"/>
    </row>
    <row r="777" spans="42:47">
      <c r="AP777" s="129" t="s">
        <v>1564</v>
      </c>
      <c r="AQ777" s="417" t="s">
        <v>1712</v>
      </c>
      <c r="AR777" s="129" t="s">
        <v>4601</v>
      </c>
      <c r="AS777" s="129" t="s">
        <v>4601</v>
      </c>
      <c r="AT777" s="129" t="s">
        <v>4601</v>
      </c>
      <c r="AU777" s="129" t="s">
        <v>4602</v>
      </c>
    </row>
    <row r="778" spans="42:47">
      <c r="AP778" s="129"/>
      <c r="AQ778" s="417" t="s">
        <v>1756</v>
      </c>
      <c r="AR778" s="129" t="s">
        <v>4609</v>
      </c>
      <c r="AS778" s="129" t="s">
        <v>4610</v>
      </c>
      <c r="AT778" s="129" t="s">
        <v>4612</v>
      </c>
      <c r="AU778" s="129" t="s">
        <v>4602</v>
      </c>
    </row>
    <row r="779" spans="42:47">
      <c r="AP779" s="129"/>
      <c r="AQ779" s="417" t="s">
        <v>1719</v>
      </c>
      <c r="AR779" s="129" t="s">
        <v>4618</v>
      </c>
      <c r="AS779" s="129" t="s">
        <v>4619</v>
      </c>
      <c r="AT779" s="129" t="s">
        <v>4618</v>
      </c>
      <c r="AU779" s="129" t="s">
        <v>4602</v>
      </c>
    </row>
    <row r="780" spans="42:47">
      <c r="AP780" s="129"/>
      <c r="AQ780" s="417" t="s">
        <v>1722</v>
      </c>
      <c r="AR780" s="129" t="s">
        <v>4621</v>
      </c>
      <c r="AS780" s="129" t="s">
        <v>4468</v>
      </c>
      <c r="AT780" s="129" t="s">
        <v>4621</v>
      </c>
      <c r="AU780" s="129" t="s">
        <v>4602</v>
      </c>
    </row>
    <row r="781" spans="42:47">
      <c r="AP781" s="129"/>
      <c r="AQ781" s="417" t="s">
        <v>1724</v>
      </c>
      <c r="AR781" s="129" t="s">
        <v>3605</v>
      </c>
      <c r="AS781" s="129" t="s">
        <v>3606</v>
      </c>
      <c r="AT781" s="129" t="s">
        <v>3605</v>
      </c>
      <c r="AU781" s="129" t="s">
        <v>4602</v>
      </c>
    </row>
    <row r="782" spans="42:47">
      <c r="AP782" s="129"/>
      <c r="AQ782" s="417" t="s">
        <v>1726</v>
      </c>
      <c r="AR782" s="129" t="s">
        <v>4625</v>
      </c>
      <c r="AS782" s="129" t="s">
        <v>4625</v>
      </c>
      <c r="AT782" s="129" t="s">
        <v>4626</v>
      </c>
      <c r="AU782" s="129" t="s">
        <v>4602</v>
      </c>
    </row>
    <row r="783" spans="42:47">
      <c r="AP783" s="129"/>
      <c r="AQ783" s="417" t="s">
        <v>1785</v>
      </c>
      <c r="AR783" s="129" t="s">
        <v>1254</v>
      </c>
      <c r="AS783" s="129" t="s">
        <v>1253</v>
      </c>
      <c r="AT783" s="129" t="s">
        <v>1254</v>
      </c>
      <c r="AU783" s="129" t="s">
        <v>4602</v>
      </c>
    </row>
    <row r="784" spans="42:47">
      <c r="AP784" s="129"/>
      <c r="AQ784" s="417"/>
      <c r="AR784" s="129" t="s">
        <v>13652</v>
      </c>
      <c r="AS784" s="129" t="s">
        <v>13653</v>
      </c>
      <c r="AT784" s="129" t="s">
        <v>13654</v>
      </c>
      <c r="AU784" s="129" t="s">
        <v>4364</v>
      </c>
    </row>
    <row r="785" spans="42:47">
      <c r="AP785" s="129"/>
      <c r="AQ785" s="417" t="s">
        <v>1729</v>
      </c>
      <c r="AR785" s="129" t="s">
        <v>1249</v>
      </c>
      <c r="AS785" s="129" t="s">
        <v>1248</v>
      </c>
      <c r="AT785" s="129" t="s">
        <v>1249</v>
      </c>
      <c r="AU785" s="129" t="s">
        <v>4364</v>
      </c>
    </row>
    <row r="786" spans="42:47">
      <c r="AP786" s="129"/>
      <c r="AQ786" s="417"/>
      <c r="AR786" s="129" t="s">
        <v>3610</v>
      </c>
      <c r="AS786" s="129" t="s">
        <v>3610</v>
      </c>
      <c r="AT786" s="129" t="s">
        <v>4631</v>
      </c>
      <c r="AU786" s="129" t="s">
        <v>4602</v>
      </c>
    </row>
    <row r="787" spans="42:47">
      <c r="AP787" s="129"/>
      <c r="AQ787" s="417" t="s">
        <v>1730</v>
      </c>
      <c r="AR787" s="129" t="s">
        <v>1254</v>
      </c>
      <c r="AS787" s="129" t="s">
        <v>1253</v>
      </c>
      <c r="AT787" s="129" t="s">
        <v>1277</v>
      </c>
      <c r="AU787" s="129" t="s">
        <v>4364</v>
      </c>
    </row>
    <row r="788" spans="42:47">
      <c r="AP788" s="129"/>
      <c r="AQ788" s="417"/>
      <c r="AR788" s="129" t="s">
        <v>4307</v>
      </c>
      <c r="AS788" s="129" t="s">
        <v>4277</v>
      </c>
      <c r="AT788" s="129" t="s">
        <v>4307</v>
      </c>
      <c r="AU788" s="129" t="s">
        <v>4602</v>
      </c>
    </row>
    <row r="789" spans="42:47">
      <c r="AP789" s="129"/>
      <c r="AQ789" s="417" t="s">
        <v>1731</v>
      </c>
      <c r="AR789" s="129" t="s">
        <v>4307</v>
      </c>
      <c r="AS789" s="129" t="s">
        <v>4277</v>
      </c>
      <c r="AT789" s="129" t="s">
        <v>4307</v>
      </c>
      <c r="AU789" s="129" t="s">
        <v>4364</v>
      </c>
    </row>
    <row r="790" spans="42:47">
      <c r="AP790" s="129"/>
      <c r="AQ790" s="417"/>
      <c r="AR790" s="129" t="s">
        <v>4601</v>
      </c>
      <c r="AS790" s="129" t="s">
        <v>4601</v>
      </c>
      <c r="AT790" s="129" t="s">
        <v>4601</v>
      </c>
      <c r="AU790" s="129" t="s">
        <v>4602</v>
      </c>
    </row>
    <row r="791" spans="42:47">
      <c r="AP791" s="129"/>
      <c r="AQ791" s="417" t="s">
        <v>5141</v>
      </c>
      <c r="AR791" s="129" t="s">
        <v>4639</v>
      </c>
      <c r="AS791" s="129" t="s">
        <v>4640</v>
      </c>
      <c r="AT791" s="129" t="s">
        <v>4639</v>
      </c>
      <c r="AU791" s="129" t="s">
        <v>4602</v>
      </c>
    </row>
    <row r="792" spans="42:47">
      <c r="AP792" s="129"/>
      <c r="AQ792" s="417"/>
      <c r="AR792" s="129" t="s">
        <v>4749</v>
      </c>
      <c r="AS792" s="129" t="s">
        <v>4198</v>
      </c>
      <c r="AT792" s="129" t="s">
        <v>4199</v>
      </c>
      <c r="AU792" s="129" t="s">
        <v>4364</v>
      </c>
    </row>
    <row r="793" spans="42:47">
      <c r="AP793" s="129"/>
      <c r="AQ793" s="417" t="s">
        <v>5153</v>
      </c>
      <c r="AR793" s="129" t="s">
        <v>3605</v>
      </c>
      <c r="AS793" s="129" t="s">
        <v>3606</v>
      </c>
      <c r="AT793" s="129" t="s">
        <v>3605</v>
      </c>
      <c r="AU793" s="129" t="s">
        <v>4364</v>
      </c>
    </row>
    <row r="794" spans="42:47">
      <c r="AP794" s="129"/>
      <c r="AQ794" s="417"/>
      <c r="AR794" s="129" t="s">
        <v>4197</v>
      </c>
      <c r="AS794" s="129" t="s">
        <v>4198</v>
      </c>
      <c r="AT794" s="129" t="s">
        <v>4199</v>
      </c>
      <c r="AU794" s="129" t="s">
        <v>4602</v>
      </c>
    </row>
    <row r="795" spans="42:47">
      <c r="AP795" s="129"/>
      <c r="AQ795" s="417" t="s">
        <v>5165</v>
      </c>
      <c r="AR795" s="129" t="s">
        <v>3882</v>
      </c>
      <c r="AS795" s="129" t="s">
        <v>4468</v>
      </c>
      <c r="AT795" s="129" t="s">
        <v>3882</v>
      </c>
      <c r="AU795" s="129" t="s">
        <v>4364</v>
      </c>
    </row>
    <row r="796" spans="42:47">
      <c r="AP796" s="129"/>
      <c r="AQ796" s="417"/>
      <c r="AR796" s="129" t="s">
        <v>4645</v>
      </c>
      <c r="AS796" s="129" t="s">
        <v>4222</v>
      </c>
      <c r="AT796" s="129" t="s">
        <v>4223</v>
      </c>
      <c r="AU796" s="129" t="s">
        <v>4602</v>
      </c>
    </row>
    <row r="797" spans="42:47">
      <c r="AP797" s="129"/>
      <c r="AQ797" s="417" t="s">
        <v>5174</v>
      </c>
      <c r="AR797" s="129" t="s">
        <v>4132</v>
      </c>
      <c r="AS797" s="129" t="s">
        <v>4133</v>
      </c>
      <c r="AT797" s="129" t="s">
        <v>4132</v>
      </c>
      <c r="AU797" s="129" t="s">
        <v>4602</v>
      </c>
    </row>
    <row r="798" spans="42:47">
      <c r="AP798" s="129"/>
      <c r="AQ798" s="417"/>
      <c r="AR798" s="129" t="s">
        <v>13656</v>
      </c>
      <c r="AS798" s="129" t="s">
        <v>13657</v>
      </c>
      <c r="AT798" s="129" t="s">
        <v>13656</v>
      </c>
      <c r="AU798" s="129" t="s">
        <v>4364</v>
      </c>
    </row>
    <row r="799" spans="42:47">
      <c r="AP799" s="129"/>
      <c r="AQ799" s="417" t="s">
        <v>5176</v>
      </c>
      <c r="AR799" s="129" t="s">
        <v>4134</v>
      </c>
      <c r="AS799" s="129" t="s">
        <v>4135</v>
      </c>
      <c r="AT799" s="129" t="s">
        <v>4134</v>
      </c>
      <c r="AU799" s="129" t="s">
        <v>4602</v>
      </c>
    </row>
    <row r="800" spans="42:47">
      <c r="AP800" s="129"/>
      <c r="AQ800" s="417"/>
      <c r="AR800" s="129" t="s">
        <v>13662</v>
      </c>
      <c r="AS800" s="129" t="s">
        <v>13663</v>
      </c>
      <c r="AT800" s="129" t="s">
        <v>13664</v>
      </c>
      <c r="AU800" s="129" t="s">
        <v>4364</v>
      </c>
    </row>
    <row r="801" spans="42:47">
      <c r="AP801" s="129"/>
      <c r="AQ801" s="417" t="s">
        <v>5180</v>
      </c>
      <c r="AR801" s="129" t="s">
        <v>4117</v>
      </c>
      <c r="AS801" s="129" t="s">
        <v>4118</v>
      </c>
      <c r="AT801" s="129" t="s">
        <v>4204</v>
      </c>
      <c r="AU801" s="129" t="s">
        <v>4602</v>
      </c>
    </row>
    <row r="802" spans="42:47">
      <c r="AP802" s="129"/>
      <c r="AQ802" s="417"/>
      <c r="AR802" s="129" t="s">
        <v>14548</v>
      </c>
      <c r="AS802" s="129" t="s">
        <v>14549</v>
      </c>
      <c r="AT802" s="129" t="s">
        <v>14550</v>
      </c>
      <c r="AU802" s="129" t="s">
        <v>4364</v>
      </c>
    </row>
    <row r="803" spans="42:47">
      <c r="AP803" s="129"/>
      <c r="AQ803" s="417" t="s">
        <v>5184</v>
      </c>
      <c r="AR803" s="129" t="s">
        <v>4429</v>
      </c>
      <c r="AS803" s="129" t="s">
        <v>4430</v>
      </c>
      <c r="AT803" s="129" t="s">
        <v>13666</v>
      </c>
      <c r="AU803" s="129" t="s">
        <v>4364</v>
      </c>
    </row>
    <row r="804" spans="42:47">
      <c r="AP804" s="129"/>
      <c r="AQ804" s="417"/>
      <c r="AR804" s="129" t="s">
        <v>4609</v>
      </c>
      <c r="AS804" s="129" t="s">
        <v>4610</v>
      </c>
      <c r="AT804" s="129" t="s">
        <v>4612</v>
      </c>
      <c r="AU804" s="129" t="s">
        <v>4602</v>
      </c>
    </row>
    <row r="805" spans="42:47">
      <c r="AP805" s="129"/>
      <c r="AQ805" s="417" t="s">
        <v>5188</v>
      </c>
      <c r="AR805" s="129" t="s">
        <v>4650</v>
      </c>
      <c r="AS805" s="129" t="s">
        <v>4651</v>
      </c>
      <c r="AT805" s="129" t="s">
        <v>4650</v>
      </c>
      <c r="AU805" s="129" t="s">
        <v>4602</v>
      </c>
    </row>
    <row r="806" spans="42:47">
      <c r="AP806" s="129"/>
      <c r="AQ806" s="417"/>
      <c r="AR806" s="129" t="s">
        <v>4523</v>
      </c>
      <c r="AS806" s="129" t="s">
        <v>4524</v>
      </c>
      <c r="AT806" s="129" t="s">
        <v>4442</v>
      </c>
      <c r="AU806" s="129" t="s">
        <v>4364</v>
      </c>
    </row>
    <row r="807" spans="42:47">
      <c r="AP807" s="129"/>
      <c r="AQ807" s="417" t="s">
        <v>5192</v>
      </c>
      <c r="AR807" s="129" t="s">
        <v>4252</v>
      </c>
      <c r="AS807" s="129" t="s">
        <v>4253</v>
      </c>
      <c r="AT807" s="129" t="s">
        <v>4252</v>
      </c>
      <c r="AU807" s="129" t="s">
        <v>4364</v>
      </c>
    </row>
    <row r="808" spans="42:47">
      <c r="AP808" s="129"/>
      <c r="AQ808" s="417"/>
      <c r="AR808" s="129" t="s">
        <v>4653</v>
      </c>
      <c r="AS808" s="129" t="s">
        <v>4654</v>
      </c>
      <c r="AT808" s="129" t="s">
        <v>4653</v>
      </c>
      <c r="AU808" s="129" t="s">
        <v>4602</v>
      </c>
    </row>
    <row r="809" spans="42:47">
      <c r="AP809" s="129"/>
      <c r="AQ809" s="417" t="s">
        <v>5202</v>
      </c>
      <c r="AR809" s="129" t="s">
        <v>4658</v>
      </c>
      <c r="AS809" s="129" t="s">
        <v>4659</v>
      </c>
      <c r="AT809" s="129" t="s">
        <v>4658</v>
      </c>
      <c r="AU809" s="129" t="s">
        <v>4602</v>
      </c>
    </row>
    <row r="810" spans="42:47">
      <c r="AP810" s="129"/>
      <c r="AQ810" s="417"/>
      <c r="AR810" s="129" t="s">
        <v>13668</v>
      </c>
      <c r="AS810" s="129" t="s">
        <v>13669</v>
      </c>
      <c r="AT810" s="129" t="s">
        <v>13668</v>
      </c>
      <c r="AU810" s="129" t="s">
        <v>4364</v>
      </c>
    </row>
    <row r="811" spans="42:47">
      <c r="AP811" s="129"/>
      <c r="AQ811" s="417" t="s">
        <v>5213</v>
      </c>
      <c r="AR811" s="129" t="s">
        <v>4662</v>
      </c>
      <c r="AS811" s="129" t="s">
        <v>4663</v>
      </c>
      <c r="AT811" s="129" t="s">
        <v>4662</v>
      </c>
      <c r="AU811" s="129" t="s">
        <v>4602</v>
      </c>
    </row>
    <row r="812" spans="42:47">
      <c r="AP812" s="129"/>
      <c r="AQ812" s="417"/>
      <c r="AR812" s="129" t="s">
        <v>13673</v>
      </c>
      <c r="AS812" s="129" t="s">
        <v>13674</v>
      </c>
      <c r="AT812" s="129" t="s">
        <v>13673</v>
      </c>
      <c r="AU812" s="129" t="s">
        <v>4364</v>
      </c>
    </row>
    <row r="813" spans="42:47">
      <c r="AP813" s="129"/>
      <c r="AQ813" s="417" t="s">
        <v>5223</v>
      </c>
      <c r="AR813" s="129" t="s">
        <v>4666</v>
      </c>
      <c r="AS813" s="129" t="s">
        <v>4667</v>
      </c>
      <c r="AT813" s="129" t="s">
        <v>4666</v>
      </c>
      <c r="AU813" s="129" t="s">
        <v>4602</v>
      </c>
    </row>
    <row r="814" spans="42:47">
      <c r="AP814" s="129"/>
      <c r="AQ814" s="417"/>
      <c r="AR814" s="129" t="s">
        <v>13678</v>
      </c>
      <c r="AS814" s="129" t="s">
        <v>4446</v>
      </c>
      <c r="AT814" s="129" t="s">
        <v>4447</v>
      </c>
      <c r="AU814" s="129" t="s">
        <v>4364</v>
      </c>
    </row>
    <row r="815" spans="42:47">
      <c r="AP815" s="129"/>
      <c r="AQ815" s="417" t="s">
        <v>5225</v>
      </c>
      <c r="AR815" s="129" t="s">
        <v>4433</v>
      </c>
      <c r="AS815" s="129" t="s">
        <v>4434</v>
      </c>
      <c r="AT815" s="129" t="s">
        <v>4435</v>
      </c>
      <c r="AU815" s="129" t="s">
        <v>4364</v>
      </c>
    </row>
    <row r="816" spans="42:47">
      <c r="AP816" s="129"/>
      <c r="AQ816" s="417"/>
      <c r="AR816" s="129" t="s">
        <v>4670</v>
      </c>
      <c r="AS816" s="129" t="s">
        <v>4671</v>
      </c>
      <c r="AT816" s="129" t="s">
        <v>4670</v>
      </c>
      <c r="AU816" s="129" t="s">
        <v>4602</v>
      </c>
    </row>
    <row r="817" spans="42:47">
      <c r="AP817" s="129"/>
      <c r="AQ817" s="417" t="s">
        <v>5229</v>
      </c>
      <c r="AR817" s="129" t="s">
        <v>4674</v>
      </c>
      <c r="AS817" s="129" t="s">
        <v>4675</v>
      </c>
      <c r="AT817" s="129" t="s">
        <v>4674</v>
      </c>
      <c r="AU817" s="129" t="s">
        <v>4602</v>
      </c>
    </row>
    <row r="818" spans="42:47">
      <c r="AP818" s="129"/>
      <c r="AQ818" s="417"/>
      <c r="AR818" s="129" t="s">
        <v>13681</v>
      </c>
      <c r="AS818" s="129" t="s">
        <v>13682</v>
      </c>
      <c r="AT818" s="129" t="s">
        <v>13683</v>
      </c>
      <c r="AU818" s="129" t="s">
        <v>4364</v>
      </c>
    </row>
    <row r="819" spans="42:47">
      <c r="AP819" s="129"/>
      <c r="AQ819" s="417" t="s">
        <v>5235</v>
      </c>
      <c r="AR819" s="129" t="s">
        <v>4738</v>
      </c>
      <c r="AS819" s="129" t="s">
        <v>4739</v>
      </c>
      <c r="AT819" s="129" t="s">
        <v>4738</v>
      </c>
      <c r="AU819" s="129" t="s">
        <v>4364</v>
      </c>
    </row>
    <row r="820" spans="42:47">
      <c r="AP820" s="129"/>
      <c r="AQ820" s="417" t="s">
        <v>5241</v>
      </c>
      <c r="AR820" s="129" t="s">
        <v>14554</v>
      </c>
      <c r="AS820" s="129" t="s">
        <v>4437</v>
      </c>
      <c r="AT820" s="129" t="s">
        <v>4499</v>
      </c>
      <c r="AU820" s="129" t="s">
        <v>4364</v>
      </c>
    </row>
    <row r="821" spans="42:47">
      <c r="AP821" s="129"/>
      <c r="AQ821" s="417" t="s">
        <v>5251</v>
      </c>
      <c r="AR821" s="129" t="s">
        <v>14555</v>
      </c>
      <c r="AS821" s="129" t="s">
        <v>13687</v>
      </c>
      <c r="AT821" s="129" t="s">
        <v>14555</v>
      </c>
      <c r="AU821" s="129" t="s">
        <v>4364</v>
      </c>
    </row>
    <row r="822" spans="42:47">
      <c r="AP822" s="129"/>
      <c r="AQ822" s="417" t="s">
        <v>5261</v>
      </c>
      <c r="AR822" s="129" t="s">
        <v>14556</v>
      </c>
      <c r="AS822" s="129" t="s">
        <v>14557</v>
      </c>
      <c r="AT822" s="129" t="s">
        <v>14556</v>
      </c>
      <c r="AU822" s="129" t="s">
        <v>4364</v>
      </c>
    </row>
    <row r="823" spans="42:47">
      <c r="AP823" s="129"/>
      <c r="AQ823" s="417" t="s">
        <v>5271</v>
      </c>
      <c r="AR823" s="129" t="s">
        <v>14560</v>
      </c>
      <c r="AS823" s="129" t="s">
        <v>14561</v>
      </c>
      <c r="AT823" s="129" t="s">
        <v>14562</v>
      </c>
      <c r="AU823" s="129" t="s">
        <v>4364</v>
      </c>
    </row>
    <row r="824" spans="42:47">
      <c r="AP824" s="129"/>
      <c r="AQ824" s="417" t="s">
        <v>5281</v>
      </c>
      <c r="AR824" s="129" t="s">
        <v>14454</v>
      </c>
      <c r="AS824" s="129" t="s">
        <v>13691</v>
      </c>
      <c r="AT824" s="129" t="s">
        <v>13690</v>
      </c>
      <c r="AU824" s="129" t="s">
        <v>4364</v>
      </c>
    </row>
    <row r="825" spans="42:47">
      <c r="AP825" s="129"/>
      <c r="AQ825" s="417" t="s">
        <v>5292</v>
      </c>
      <c r="AR825" s="129" t="s">
        <v>14455</v>
      </c>
      <c r="AS825" s="129" t="s">
        <v>13694</v>
      </c>
      <c r="AT825" s="129" t="s">
        <v>13693</v>
      </c>
      <c r="AU825" s="129" t="s">
        <v>4364</v>
      </c>
    </row>
    <row r="826" spans="42:47">
      <c r="AP826" s="129"/>
      <c r="AQ826" s="417" t="s">
        <v>5303</v>
      </c>
      <c r="AR826" s="129" t="s">
        <v>14456</v>
      </c>
      <c r="AS826" s="129" t="s">
        <v>13697</v>
      </c>
      <c r="AT826" s="129" t="s">
        <v>13696</v>
      </c>
      <c r="AU826" s="129" t="s">
        <v>4364</v>
      </c>
    </row>
    <row r="827" spans="42:47">
      <c r="AP827" s="129"/>
      <c r="AQ827" s="417" t="s">
        <v>5312</v>
      </c>
      <c r="AR827" s="129" t="s">
        <v>4741</v>
      </c>
      <c r="AS827" s="129" t="s">
        <v>4742</v>
      </c>
      <c r="AT827" s="129" t="s">
        <v>4439</v>
      </c>
      <c r="AU827" s="129" t="s">
        <v>4364</v>
      </c>
    </row>
    <row r="828" spans="42:47">
      <c r="AP828" s="129"/>
      <c r="AQ828" s="417" t="s">
        <v>5333</v>
      </c>
      <c r="AR828" s="129" t="s">
        <v>1249</v>
      </c>
      <c r="AS828" s="129" t="s">
        <v>1248</v>
      </c>
      <c r="AT828" s="129" t="s">
        <v>1249</v>
      </c>
      <c r="AU828" s="129" t="s">
        <v>4364</v>
      </c>
    </row>
    <row r="829" spans="42:47">
      <c r="AP829" s="129"/>
      <c r="AQ829" s="417" t="s">
        <v>5344</v>
      </c>
      <c r="AR829" s="129" t="s">
        <v>1254</v>
      </c>
      <c r="AS829" s="129" t="s">
        <v>1253</v>
      </c>
      <c r="AT829" s="129" t="s">
        <v>1277</v>
      </c>
      <c r="AU829" s="129" t="s">
        <v>4364</v>
      </c>
    </row>
    <row r="830" spans="42:47">
      <c r="AP830" s="129"/>
      <c r="AQ830" s="417" t="s">
        <v>5355</v>
      </c>
      <c r="AR830" s="129" t="s">
        <v>4307</v>
      </c>
      <c r="AS830" s="129" t="s">
        <v>4277</v>
      </c>
      <c r="AT830" s="129" t="s">
        <v>4307</v>
      </c>
      <c r="AU830" s="129" t="s">
        <v>4364</v>
      </c>
    </row>
    <row r="831" spans="42:47">
      <c r="AP831" s="129"/>
      <c r="AQ831" s="417" t="s">
        <v>5365</v>
      </c>
      <c r="AR831" s="129" t="s">
        <v>4738</v>
      </c>
      <c r="AS831" s="129" t="s">
        <v>4739</v>
      </c>
      <c r="AT831" s="129" t="s">
        <v>4738</v>
      </c>
      <c r="AU831" s="129" t="s">
        <v>4364</v>
      </c>
    </row>
    <row r="832" spans="42:47">
      <c r="AP832" s="129"/>
      <c r="AQ832" s="417" t="s">
        <v>5376</v>
      </c>
      <c r="AR832" s="129" t="s">
        <v>14462</v>
      </c>
      <c r="AS832" s="129" t="s">
        <v>14463</v>
      </c>
      <c r="AT832" s="129" t="s">
        <v>14462</v>
      </c>
      <c r="AU832" s="129" t="s">
        <v>4364</v>
      </c>
    </row>
    <row r="833" spans="42:47">
      <c r="AP833" s="129"/>
      <c r="AQ833" s="417" t="s">
        <v>5385</v>
      </c>
      <c r="AR833" s="129" t="s">
        <v>14465</v>
      </c>
      <c r="AS833" s="129" t="s">
        <v>14466</v>
      </c>
      <c r="AT833" s="129" t="s">
        <v>14465</v>
      </c>
      <c r="AU833" s="129" t="s">
        <v>4364</v>
      </c>
    </row>
    <row r="834" spans="42:47">
      <c r="AP834" s="129"/>
      <c r="AQ834" s="417" t="s">
        <v>5406</v>
      </c>
      <c r="AR834" s="129" t="s">
        <v>1249</v>
      </c>
      <c r="AS834" s="129" t="s">
        <v>1248</v>
      </c>
      <c r="AT834" s="129" t="s">
        <v>1249</v>
      </c>
      <c r="AU834" s="129" t="s">
        <v>4364</v>
      </c>
    </row>
    <row r="835" spans="42:47">
      <c r="AP835" s="129"/>
      <c r="AQ835" s="417" t="s">
        <v>5416</v>
      </c>
      <c r="AR835" s="129" t="s">
        <v>1254</v>
      </c>
      <c r="AS835" s="129" t="s">
        <v>1253</v>
      </c>
      <c r="AT835" s="129" t="s">
        <v>1277</v>
      </c>
      <c r="AU835" s="129" t="s">
        <v>4364</v>
      </c>
    </row>
    <row r="836" spans="42:47">
      <c r="AP836" s="129"/>
      <c r="AQ836" s="417" t="s">
        <v>5427</v>
      </c>
      <c r="AR836" s="129" t="s">
        <v>13753</v>
      </c>
      <c r="AS836" s="129" t="s">
        <v>13611</v>
      </c>
      <c r="AT836" s="129" t="s">
        <v>13753</v>
      </c>
      <c r="AU836" s="129" t="s">
        <v>4364</v>
      </c>
    </row>
    <row r="837" spans="42:47">
      <c r="AP837" s="129"/>
      <c r="AQ837" s="417" t="s">
        <v>5438</v>
      </c>
      <c r="AR837" s="129" t="s">
        <v>13613</v>
      </c>
      <c r="AS837" s="129" t="s">
        <v>13614</v>
      </c>
      <c r="AT837" s="129" t="s">
        <v>13613</v>
      </c>
      <c r="AU837" s="129" t="s">
        <v>4364</v>
      </c>
    </row>
    <row r="838" spans="42:47">
      <c r="AP838" s="129"/>
      <c r="AQ838" s="417" t="s">
        <v>5449</v>
      </c>
      <c r="AR838" s="129" t="s">
        <v>14455</v>
      </c>
      <c r="AS838" s="129" t="s">
        <v>13694</v>
      </c>
      <c r="AT838" s="129" t="s">
        <v>13693</v>
      </c>
      <c r="AU838" s="129" t="s">
        <v>4364</v>
      </c>
    </row>
    <row r="839" spans="42:47">
      <c r="AP839" s="129"/>
      <c r="AQ839" s="417" t="s">
        <v>5460</v>
      </c>
      <c r="AR839" s="129" t="s">
        <v>13704</v>
      </c>
      <c r="AS839" s="129" t="s">
        <v>4404</v>
      </c>
      <c r="AT839" s="129" t="s">
        <v>13704</v>
      </c>
      <c r="AU839" s="129" t="s">
        <v>4364</v>
      </c>
    </row>
    <row r="840" spans="42:47">
      <c r="AP840" s="129" t="s">
        <v>13108</v>
      </c>
      <c r="AQ840" s="129"/>
      <c r="AR840" s="129"/>
      <c r="AS840" s="129"/>
      <c r="AT840" s="129"/>
      <c r="AU840" s="129"/>
    </row>
    <row r="841" spans="42:47">
      <c r="AP841" s="129" t="s">
        <v>1570</v>
      </c>
      <c r="AQ841" s="417" t="s">
        <v>5523</v>
      </c>
      <c r="AR841" s="129" t="s">
        <v>1277</v>
      </c>
      <c r="AS841" s="129" t="s">
        <v>1253</v>
      </c>
      <c r="AT841" s="129" t="s">
        <v>1277</v>
      </c>
      <c r="AU841" s="129" t="s">
        <v>4949</v>
      </c>
    </row>
    <row r="842" spans="42:47">
      <c r="AP842" s="129"/>
      <c r="AQ842" s="417" t="s">
        <v>5534</v>
      </c>
      <c r="AR842" s="129" t="s">
        <v>4119</v>
      </c>
      <c r="AS842" s="129" t="s">
        <v>4120</v>
      </c>
      <c r="AT842" s="129" t="s">
        <v>4119</v>
      </c>
      <c r="AU842" s="129" t="s">
        <v>4949</v>
      </c>
    </row>
    <row r="843" spans="42:47">
      <c r="AP843" s="129"/>
      <c r="AQ843" s="417" t="s">
        <v>5545</v>
      </c>
      <c r="AR843" s="129" t="s">
        <v>4139</v>
      </c>
      <c r="AS843" s="129" t="s">
        <v>4140</v>
      </c>
      <c r="AT843" s="129" t="s">
        <v>4139</v>
      </c>
      <c r="AU843" s="129" t="s">
        <v>4949</v>
      </c>
    </row>
    <row r="844" spans="42:47">
      <c r="AP844" s="129"/>
      <c r="AQ844" s="417" t="s">
        <v>5555</v>
      </c>
      <c r="AR844" s="129" t="s">
        <v>4117</v>
      </c>
      <c r="AS844" s="129" t="s">
        <v>4118</v>
      </c>
      <c r="AT844" s="129" t="s">
        <v>4117</v>
      </c>
      <c r="AU844" s="129" t="s">
        <v>4949</v>
      </c>
    </row>
    <row r="845" spans="42:47">
      <c r="AP845" s="129"/>
      <c r="AQ845" s="417" t="s">
        <v>5564</v>
      </c>
      <c r="AR845" s="129" t="s">
        <v>4116</v>
      </c>
      <c r="AS845" s="129" t="s">
        <v>3201</v>
      </c>
      <c r="AT845" s="129" t="s">
        <v>4116</v>
      </c>
      <c r="AU845" s="129" t="s">
        <v>4949</v>
      </c>
    </row>
    <row r="846" spans="42:47">
      <c r="AP846" s="129"/>
      <c r="AQ846" s="417" t="s">
        <v>5575</v>
      </c>
      <c r="AR846" s="129" t="s">
        <v>3605</v>
      </c>
      <c r="AS846" s="129" t="s">
        <v>4950</v>
      </c>
      <c r="AT846" s="129" t="s">
        <v>4952</v>
      </c>
      <c r="AU846" s="129" t="s">
        <v>4949</v>
      </c>
    </row>
    <row r="847" spans="42:47">
      <c r="AP847" s="129"/>
      <c r="AQ847" s="417" t="s">
        <v>5587</v>
      </c>
      <c r="AR847" s="129" t="s">
        <v>4130</v>
      </c>
      <c r="AS847" s="129" t="s">
        <v>4131</v>
      </c>
      <c r="AT847" s="129" t="s">
        <v>4130</v>
      </c>
      <c r="AU847" s="129" t="s">
        <v>4949</v>
      </c>
    </row>
    <row r="848" spans="42:47">
      <c r="AP848" s="129"/>
      <c r="AQ848" s="417" t="s">
        <v>5599</v>
      </c>
      <c r="AR848" s="129" t="s">
        <v>4134</v>
      </c>
      <c r="AS848" s="129" t="s">
        <v>4135</v>
      </c>
      <c r="AT848" s="129" t="s">
        <v>4134</v>
      </c>
      <c r="AU848" s="129" t="s">
        <v>4949</v>
      </c>
    </row>
    <row r="849" spans="42:47">
      <c r="AP849" s="129"/>
      <c r="AQ849" s="417" t="s">
        <v>5610</v>
      </c>
      <c r="AR849" s="129" t="s">
        <v>4132</v>
      </c>
      <c r="AS849" s="129" t="s">
        <v>4133</v>
      </c>
      <c r="AT849" s="129" t="s">
        <v>4132</v>
      </c>
      <c r="AU849" s="129" t="s">
        <v>4949</v>
      </c>
    </row>
    <row r="850" spans="42:47">
      <c r="AP850" s="129"/>
      <c r="AQ850" s="417" t="s">
        <v>5621</v>
      </c>
      <c r="AR850" s="129" t="s">
        <v>4954</v>
      </c>
      <c r="AS850" s="129" t="s">
        <v>4955</v>
      </c>
      <c r="AT850" s="129" t="s">
        <v>4954</v>
      </c>
      <c r="AU850" s="129" t="s">
        <v>4949</v>
      </c>
    </row>
    <row r="851" spans="42:47">
      <c r="AP851" s="129"/>
      <c r="AQ851" s="417" t="s">
        <v>5632</v>
      </c>
      <c r="AR851" s="129" t="s">
        <v>4957</v>
      </c>
      <c r="AS851" s="129" t="s">
        <v>4958</v>
      </c>
      <c r="AT851" s="129" t="s">
        <v>4957</v>
      </c>
      <c r="AU851" s="129" t="s">
        <v>4949</v>
      </c>
    </row>
    <row r="852" spans="42:47">
      <c r="AP852" s="129"/>
      <c r="AQ852" s="417" t="s">
        <v>5643</v>
      </c>
      <c r="AR852" s="129" t="s">
        <v>4959</v>
      </c>
      <c r="AS852" s="129" t="s">
        <v>4960</v>
      </c>
      <c r="AT852" s="129" t="s">
        <v>4959</v>
      </c>
      <c r="AU852" s="129" t="s">
        <v>4949</v>
      </c>
    </row>
    <row r="853" spans="42:47">
      <c r="AP853" s="129"/>
      <c r="AQ853" s="417" t="s">
        <v>5655</v>
      </c>
      <c r="AR853" s="129" t="s">
        <v>4961</v>
      </c>
      <c r="AS853" s="129" t="s">
        <v>4961</v>
      </c>
      <c r="AT853" s="129" t="s">
        <v>4962</v>
      </c>
      <c r="AU853" s="129" t="s">
        <v>4949</v>
      </c>
    </row>
    <row r="854" spans="42:47">
      <c r="AP854" s="129"/>
      <c r="AQ854" s="417" t="s">
        <v>6043</v>
      </c>
      <c r="AR854" s="129" t="s">
        <v>4964</v>
      </c>
      <c r="AS854" s="129" t="s">
        <v>4964</v>
      </c>
      <c r="AT854" s="129" t="s">
        <v>4964</v>
      </c>
      <c r="AU854" s="129" t="s">
        <v>4949</v>
      </c>
    </row>
    <row r="855" spans="42:47">
      <c r="AP855" s="129"/>
      <c r="AQ855" s="417" t="s">
        <v>6052</v>
      </c>
      <c r="AR855" s="129" t="s">
        <v>4122</v>
      </c>
      <c r="AS855" s="129" t="s">
        <v>4123</v>
      </c>
      <c r="AT855" s="129" t="s">
        <v>4122</v>
      </c>
      <c r="AU855" s="129" t="s">
        <v>4949</v>
      </c>
    </row>
    <row r="856" spans="42:47">
      <c r="AP856" s="129"/>
      <c r="AQ856" s="417" t="s">
        <v>6573</v>
      </c>
      <c r="AR856" s="129" t="s">
        <v>4136</v>
      </c>
      <c r="AS856" s="129" t="s">
        <v>4965</v>
      </c>
      <c r="AT856" s="129" t="s">
        <v>4136</v>
      </c>
      <c r="AU856" s="129" t="s">
        <v>4949</v>
      </c>
    </row>
    <row r="857" spans="42:47">
      <c r="AP857" s="129"/>
      <c r="AQ857" s="417" t="s">
        <v>6583</v>
      </c>
      <c r="AR857" s="129" t="s">
        <v>4966</v>
      </c>
      <c r="AS857" s="129" t="s">
        <v>4967</v>
      </c>
      <c r="AT857" s="129" t="s">
        <v>4966</v>
      </c>
      <c r="AU857" s="129" t="s">
        <v>4949</v>
      </c>
    </row>
    <row r="858" spans="42:47">
      <c r="AP858" s="129"/>
      <c r="AQ858" s="417" t="s">
        <v>6593</v>
      </c>
      <c r="AR858" s="129" t="s">
        <v>4968</v>
      </c>
      <c r="AS858" s="129" t="s">
        <v>4969</v>
      </c>
      <c r="AT858" s="129" t="s">
        <v>4968</v>
      </c>
      <c r="AU858" s="129" t="s">
        <v>4949</v>
      </c>
    </row>
    <row r="859" spans="42:47">
      <c r="AP859" s="129"/>
      <c r="AQ859" s="417" t="s">
        <v>6602</v>
      </c>
      <c r="AR859" s="129" t="s">
        <v>4971</v>
      </c>
      <c r="AS859" s="129" t="s">
        <v>4972</v>
      </c>
      <c r="AT859" s="129" t="s">
        <v>4971</v>
      </c>
      <c r="AU859" s="129" t="s">
        <v>4949</v>
      </c>
    </row>
    <row r="860" spans="42:47">
      <c r="AP860" s="129"/>
      <c r="AQ860" s="417" t="s">
        <v>6872</v>
      </c>
      <c r="AR860" s="129" t="s">
        <v>4143</v>
      </c>
      <c r="AS860" s="129" t="s">
        <v>4974</v>
      </c>
      <c r="AT860" s="129" t="s">
        <v>4143</v>
      </c>
      <c r="AU860" s="129" t="s">
        <v>4949</v>
      </c>
    </row>
    <row r="861" spans="42:47">
      <c r="AP861" s="129"/>
      <c r="AQ861" s="417" t="s">
        <v>6880</v>
      </c>
      <c r="AR861" s="129" t="s">
        <v>1277</v>
      </c>
      <c r="AS861" s="129" t="s">
        <v>1253</v>
      </c>
      <c r="AT861" s="129" t="s">
        <v>1277</v>
      </c>
      <c r="AU861" s="129" t="s">
        <v>4949</v>
      </c>
    </row>
    <row r="862" spans="42:47">
      <c r="AP862" s="129"/>
      <c r="AQ862" s="417" t="s">
        <v>6885</v>
      </c>
      <c r="AR862" s="129" t="s">
        <v>4139</v>
      </c>
      <c r="AS862" s="129" t="s">
        <v>4140</v>
      </c>
      <c r="AT862" s="129" t="s">
        <v>4139</v>
      </c>
      <c r="AU862" s="129" t="s">
        <v>4949</v>
      </c>
    </row>
    <row r="863" spans="42:47">
      <c r="AP863" s="129"/>
      <c r="AQ863" s="417" t="s">
        <v>6890</v>
      </c>
      <c r="AR863" s="129" t="s">
        <v>4117</v>
      </c>
      <c r="AS863" s="129" t="s">
        <v>4118</v>
      </c>
      <c r="AT863" s="129" t="s">
        <v>4117</v>
      </c>
      <c r="AU863" s="129" t="s">
        <v>4949</v>
      </c>
    </row>
    <row r="864" spans="42:47">
      <c r="AP864" s="129"/>
      <c r="AQ864" s="417" t="s">
        <v>6895</v>
      </c>
      <c r="AR864" s="129" t="s">
        <v>4116</v>
      </c>
      <c r="AS864" s="129" t="s">
        <v>3201</v>
      </c>
      <c r="AT864" s="129" t="s">
        <v>4116</v>
      </c>
      <c r="AU864" s="129" t="s">
        <v>4949</v>
      </c>
    </row>
    <row r="865" spans="42:47">
      <c r="AP865" s="129"/>
      <c r="AQ865" s="417" t="s">
        <v>6901</v>
      </c>
      <c r="AR865" s="129" t="s">
        <v>4130</v>
      </c>
      <c r="AS865" s="129" t="s">
        <v>4131</v>
      </c>
      <c r="AT865" s="129" t="s">
        <v>4130</v>
      </c>
      <c r="AU865" s="129" t="s">
        <v>4949</v>
      </c>
    </row>
    <row r="866" spans="42:47">
      <c r="AP866" s="129"/>
      <c r="AQ866" s="417" t="s">
        <v>6907</v>
      </c>
      <c r="AR866" s="129" t="s">
        <v>4134</v>
      </c>
      <c r="AS866" s="129" t="s">
        <v>4135</v>
      </c>
      <c r="AT866" s="129" t="s">
        <v>4134</v>
      </c>
      <c r="AU866" s="129" t="s">
        <v>4949</v>
      </c>
    </row>
    <row r="867" spans="42:47">
      <c r="AP867" s="129"/>
      <c r="AQ867" s="417" t="s">
        <v>6913</v>
      </c>
      <c r="AR867" s="129" t="s">
        <v>4132</v>
      </c>
      <c r="AS867" s="129" t="s">
        <v>4133</v>
      </c>
      <c r="AT867" s="129" t="s">
        <v>4132</v>
      </c>
      <c r="AU867" s="129" t="s">
        <v>4949</v>
      </c>
    </row>
    <row r="868" spans="42:47">
      <c r="AP868" s="129"/>
      <c r="AQ868" s="417" t="s">
        <v>6919</v>
      </c>
      <c r="AR868" s="129" t="s">
        <v>4977</v>
      </c>
      <c r="AS868" s="129" t="s">
        <v>4978</v>
      </c>
      <c r="AT868" s="129" t="s">
        <v>4977</v>
      </c>
      <c r="AU868" s="129" t="s">
        <v>4949</v>
      </c>
    </row>
    <row r="869" spans="42:47">
      <c r="AP869" s="129"/>
      <c r="AQ869" s="417" t="s">
        <v>6924</v>
      </c>
      <c r="AR869" s="129" t="s">
        <v>4980</v>
      </c>
      <c r="AS869" s="129" t="s">
        <v>4981</v>
      </c>
      <c r="AT869" s="129" t="s">
        <v>4980</v>
      </c>
      <c r="AU869" s="129" t="s">
        <v>4949</v>
      </c>
    </row>
    <row r="870" spans="42:47">
      <c r="AP870" s="129"/>
      <c r="AQ870" s="417" t="s">
        <v>6935</v>
      </c>
      <c r="AR870" s="129" t="s">
        <v>4139</v>
      </c>
      <c r="AS870" s="129" t="s">
        <v>4140</v>
      </c>
      <c r="AT870" s="129" t="s">
        <v>4139</v>
      </c>
      <c r="AU870" s="129" t="s">
        <v>4949</v>
      </c>
    </row>
    <row r="871" spans="42:47">
      <c r="AP871" s="129"/>
      <c r="AQ871" s="417" t="s">
        <v>6943</v>
      </c>
      <c r="AR871" s="129" t="s">
        <v>4961</v>
      </c>
      <c r="AS871" s="129" t="s">
        <v>4961</v>
      </c>
      <c r="AT871" s="129" t="s">
        <v>4986</v>
      </c>
      <c r="AU871" s="129" t="s">
        <v>4949</v>
      </c>
    </row>
    <row r="872" spans="42:47">
      <c r="AP872" s="129"/>
      <c r="AQ872" s="417" t="s">
        <v>6945</v>
      </c>
      <c r="AR872" s="129" t="s">
        <v>4988</v>
      </c>
      <c r="AS872" s="129" t="s">
        <v>4988</v>
      </c>
      <c r="AT872" s="129" t="s">
        <v>4989</v>
      </c>
      <c r="AU872" s="129" t="s">
        <v>4949</v>
      </c>
    </row>
    <row r="873" spans="42:47">
      <c r="AP873" s="129" t="s">
        <v>13110</v>
      </c>
      <c r="AQ873" s="129"/>
      <c r="AR873" s="129"/>
      <c r="AS873" s="129"/>
      <c r="AT873" s="129"/>
      <c r="AU873" s="129"/>
    </row>
    <row r="874" spans="42:47">
      <c r="AP874" s="129" t="s">
        <v>14565</v>
      </c>
      <c r="AQ874" s="417" t="s">
        <v>5555</v>
      </c>
      <c r="AR874" s="129" t="s">
        <v>4543</v>
      </c>
      <c r="AS874" s="129" t="s">
        <v>4544</v>
      </c>
      <c r="AT874" s="129" t="s">
        <v>4546</v>
      </c>
      <c r="AU874" s="129" t="s">
        <v>4463</v>
      </c>
    </row>
    <row r="875" spans="42:47">
      <c r="AP875" s="129"/>
      <c r="AQ875" s="417" t="s">
        <v>5564</v>
      </c>
      <c r="AR875" s="129" t="s">
        <v>14569</v>
      </c>
      <c r="AS875" s="129" t="s">
        <v>14570</v>
      </c>
      <c r="AT875" s="129" t="s">
        <v>14569</v>
      </c>
      <c r="AU875" s="129" t="s">
        <v>4463</v>
      </c>
    </row>
    <row r="876" spans="42:47">
      <c r="AP876" s="129" t="s">
        <v>15003</v>
      </c>
      <c r="AQ876" s="129"/>
      <c r="AR876" s="129"/>
      <c r="AS876" s="129"/>
      <c r="AT876" s="129"/>
      <c r="AU876" s="129"/>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dimension ref="A1:X488"/>
  <sheetViews>
    <sheetView zoomScale="55" zoomScaleNormal="55" workbookViewId="0">
      <selection activeCell="I27" sqref="I27"/>
    </sheetView>
  </sheetViews>
  <sheetFormatPr defaultColWidth="8.6640625" defaultRowHeight="15.75"/>
  <cols>
    <col min="1" max="1" width="23.33203125" bestFit="1" customWidth="1"/>
    <col min="2" max="2" width="13.5546875" bestFit="1" customWidth="1"/>
    <col min="3" max="3" width="8.5546875" bestFit="1" customWidth="1"/>
    <col min="8" max="9" width="11.33203125" bestFit="1" customWidth="1"/>
    <col min="10" max="10" width="18.33203125" customWidth="1"/>
    <col min="11" max="11" width="12.88671875" bestFit="1" customWidth="1"/>
    <col min="12" max="12" width="49.21875" bestFit="1" customWidth="1"/>
    <col min="13" max="13" width="11" bestFit="1" customWidth="1"/>
    <col min="14" max="14" width="5.33203125" bestFit="1" customWidth="1"/>
    <col min="15" max="15" width="6" bestFit="1" customWidth="1"/>
    <col min="16" max="16" width="5.5546875" bestFit="1" customWidth="1"/>
    <col min="17" max="17" width="5.77734375" bestFit="1" customWidth="1"/>
    <col min="18" max="18" width="6.77734375" bestFit="1" customWidth="1"/>
    <col min="19" max="19" width="6.5546875" bestFit="1" customWidth="1"/>
    <col min="20" max="20" width="6.33203125" bestFit="1" customWidth="1"/>
    <col min="21" max="21" width="7.21875" bestFit="1" customWidth="1"/>
    <col min="22" max="23" width="5.77734375" bestFit="1" customWidth="1"/>
    <col min="24" max="24" width="7.77734375" bestFit="1" customWidth="1"/>
  </cols>
  <sheetData>
    <row r="1" spans="1:24">
      <c r="A1" t="s">
        <v>1668</v>
      </c>
      <c r="B1" t="s">
        <v>1669</v>
      </c>
      <c r="C1" t="s">
        <v>1670</v>
      </c>
    </row>
    <row r="2" spans="1:24">
      <c r="A2" t="s">
        <v>1696</v>
      </c>
      <c r="B2" t="s">
        <v>1697</v>
      </c>
      <c r="C2" t="s">
        <v>1673</v>
      </c>
    </row>
    <row r="3" spans="1:24">
      <c r="K3" s="416" t="s">
        <v>1674</v>
      </c>
      <c r="L3" s="129" t="s">
        <v>1211</v>
      </c>
    </row>
    <row r="4" spans="1:24">
      <c r="K4" s="416" t="s">
        <v>1678</v>
      </c>
      <c r="L4" s="129" t="s">
        <v>1183</v>
      </c>
    </row>
    <row r="5" spans="1:24">
      <c r="A5" s="415"/>
      <c r="K5" s="416" t="s">
        <v>1210</v>
      </c>
      <c r="L5" s="129" t="s">
        <v>1211</v>
      </c>
    </row>
    <row r="6" spans="1:24">
      <c r="A6" s="415"/>
      <c r="K6" s="416" t="s">
        <v>1686</v>
      </c>
      <c r="L6" s="129" t="s">
        <v>1183</v>
      </c>
    </row>
    <row r="7" spans="1:24">
      <c r="J7" t="s">
        <v>1696</v>
      </c>
    </row>
    <row r="8" spans="1:24">
      <c r="K8" s="129"/>
      <c r="L8" s="129"/>
      <c r="M8" s="416" t="s">
        <v>1185</v>
      </c>
      <c r="N8" s="129"/>
      <c r="O8" s="129"/>
      <c r="P8" s="129"/>
      <c r="Q8" s="129"/>
      <c r="R8" s="129"/>
      <c r="S8" s="129"/>
      <c r="T8" s="129"/>
      <c r="U8" s="129"/>
      <c r="V8" s="129"/>
      <c r="W8" s="129"/>
      <c r="X8" s="129"/>
    </row>
    <row r="9" spans="1:24">
      <c r="K9" s="416" t="s">
        <v>1192</v>
      </c>
      <c r="L9" s="416" t="s">
        <v>1216</v>
      </c>
      <c r="M9" s="129" t="s">
        <v>1568</v>
      </c>
      <c r="N9" s="129" t="s">
        <v>1165</v>
      </c>
      <c r="O9" s="129" t="s">
        <v>1562</v>
      </c>
      <c r="P9" s="129" t="s">
        <v>1705</v>
      </c>
      <c r="Q9" s="129" t="s">
        <v>1569</v>
      </c>
      <c r="R9" s="129" t="s">
        <v>1725</v>
      </c>
      <c r="S9" s="129" t="s">
        <v>1566</v>
      </c>
      <c r="T9" s="129" t="s">
        <v>1565</v>
      </c>
      <c r="U9" s="129" t="s">
        <v>1193</v>
      </c>
      <c r="V9" s="129" t="s">
        <v>1564</v>
      </c>
      <c r="W9" s="129" t="s">
        <v>1570</v>
      </c>
      <c r="X9" s="129" t="s">
        <v>14565</v>
      </c>
    </row>
    <row r="10" spans="1:24">
      <c r="K10" s="129" t="s">
        <v>1230</v>
      </c>
      <c r="L10" s="129" t="s">
        <v>3229</v>
      </c>
      <c r="M10" s="449"/>
      <c r="N10" s="449"/>
      <c r="O10" s="449"/>
      <c r="P10" s="449"/>
      <c r="Q10" s="449"/>
      <c r="R10" s="449"/>
      <c r="S10" s="449"/>
      <c r="T10" s="449"/>
      <c r="U10" s="449"/>
      <c r="V10" s="449"/>
      <c r="W10" s="449"/>
      <c r="X10" s="449"/>
    </row>
    <row r="11" spans="1:24">
      <c r="K11" s="129"/>
      <c r="L11" s="129" t="s">
        <v>3199</v>
      </c>
      <c r="M11" s="449"/>
      <c r="N11" s="449"/>
      <c r="O11" s="449"/>
      <c r="P11" s="449"/>
      <c r="Q11" s="449"/>
      <c r="R11" s="449"/>
      <c r="S11" s="449"/>
      <c r="T11" s="449"/>
      <c r="U11" s="449"/>
      <c r="V11" s="449"/>
      <c r="W11" s="449"/>
      <c r="X11" s="449"/>
    </row>
    <row r="12" spans="1:24">
      <c r="K12" s="129"/>
      <c r="L12" s="129" t="s">
        <v>3353</v>
      </c>
      <c r="M12" s="449"/>
      <c r="N12" s="449"/>
      <c r="O12" s="449"/>
      <c r="P12" s="449"/>
      <c r="Q12" s="449"/>
      <c r="R12" s="449"/>
      <c r="S12" s="449"/>
      <c r="T12" s="449"/>
      <c r="U12" s="449"/>
      <c r="V12" s="449"/>
      <c r="W12" s="449"/>
      <c r="X12" s="449"/>
    </row>
    <row r="13" spans="1:24">
      <c r="K13" s="129"/>
      <c r="L13" s="129" t="s">
        <v>3364</v>
      </c>
      <c r="M13" s="449"/>
      <c r="N13" s="449"/>
      <c r="O13" s="449"/>
      <c r="P13" s="449"/>
      <c r="Q13" s="449"/>
      <c r="R13" s="449"/>
      <c r="S13" s="449"/>
      <c r="T13" s="449"/>
      <c r="U13" s="449"/>
      <c r="V13" s="449"/>
      <c r="W13" s="449"/>
      <c r="X13" s="449"/>
    </row>
    <row r="14" spans="1:24">
      <c r="K14" s="129"/>
      <c r="L14" s="129" t="s">
        <v>3360</v>
      </c>
      <c r="M14" s="449"/>
      <c r="N14" s="449"/>
      <c r="O14" s="449"/>
      <c r="P14" s="449"/>
      <c r="Q14" s="449"/>
      <c r="R14" s="449"/>
      <c r="S14" s="449"/>
      <c r="T14" s="449"/>
      <c r="U14" s="449"/>
      <c r="V14" s="449"/>
      <c r="W14" s="449"/>
      <c r="X14" s="449"/>
    </row>
    <row r="15" spans="1:24">
      <c r="K15" s="129"/>
      <c r="L15" s="129" t="s">
        <v>3381</v>
      </c>
      <c r="M15" s="449"/>
      <c r="N15" s="449"/>
      <c r="O15" s="449"/>
      <c r="P15" s="449"/>
      <c r="Q15" s="449"/>
      <c r="R15" s="449"/>
      <c r="S15" s="449"/>
      <c r="T15" s="449"/>
      <c r="U15" s="449"/>
      <c r="V15" s="449"/>
      <c r="W15" s="449"/>
      <c r="X15" s="449"/>
    </row>
    <row r="16" spans="1:24">
      <c r="K16" s="129"/>
      <c r="L16" s="129" t="s">
        <v>3378</v>
      </c>
      <c r="M16" s="449"/>
      <c r="N16" s="449"/>
      <c r="O16" s="449"/>
      <c r="P16" s="449"/>
      <c r="Q16" s="449"/>
      <c r="R16" s="449"/>
      <c r="S16" s="449"/>
      <c r="T16" s="449"/>
      <c r="U16" s="449"/>
      <c r="V16" s="449"/>
      <c r="W16" s="449"/>
      <c r="X16" s="449"/>
    </row>
    <row r="17" spans="11:24">
      <c r="K17" s="129"/>
      <c r="L17" s="129" t="s">
        <v>3369</v>
      </c>
      <c r="M17" s="449"/>
      <c r="N17" s="449"/>
      <c r="O17" s="449"/>
      <c r="P17" s="449"/>
      <c r="Q17" s="449"/>
      <c r="R17" s="449"/>
      <c r="S17" s="449"/>
      <c r="T17" s="449"/>
      <c r="U17" s="449"/>
      <c r="V17" s="449"/>
      <c r="W17" s="449"/>
      <c r="X17" s="449"/>
    </row>
    <row r="18" spans="11:24">
      <c r="K18" s="129"/>
      <c r="L18" s="129" t="s">
        <v>3373</v>
      </c>
      <c r="M18" s="449"/>
      <c r="N18" s="449"/>
      <c r="O18" s="449"/>
      <c r="P18" s="449"/>
      <c r="Q18" s="449"/>
      <c r="R18" s="449"/>
      <c r="S18" s="449"/>
      <c r="T18" s="449"/>
      <c r="U18" s="449"/>
      <c r="V18" s="449"/>
      <c r="W18" s="449"/>
      <c r="X18" s="449"/>
    </row>
    <row r="19" spans="11:24">
      <c r="K19" s="129"/>
      <c r="L19" s="129" t="s">
        <v>3358</v>
      </c>
      <c r="M19" s="449"/>
      <c r="N19" s="449"/>
      <c r="O19" s="449"/>
      <c r="P19" s="449"/>
      <c r="Q19" s="449"/>
      <c r="R19" s="449"/>
      <c r="S19" s="449"/>
      <c r="T19" s="449"/>
      <c r="U19" s="449"/>
      <c r="V19" s="449"/>
      <c r="W19" s="449"/>
      <c r="X19" s="449"/>
    </row>
    <row r="20" spans="11:24">
      <c r="K20" s="129"/>
      <c r="L20" s="129" t="s">
        <v>3223</v>
      </c>
      <c r="M20" s="449"/>
      <c r="N20" s="449"/>
      <c r="O20" s="449"/>
      <c r="P20" s="449"/>
      <c r="Q20" s="449"/>
      <c r="R20" s="449"/>
      <c r="S20" s="449"/>
      <c r="T20" s="449"/>
      <c r="U20" s="449"/>
      <c r="V20" s="449"/>
      <c r="W20" s="449"/>
      <c r="X20" s="449"/>
    </row>
    <row r="21" spans="11:24">
      <c r="K21" s="129"/>
      <c r="L21" s="129" t="s">
        <v>3234</v>
      </c>
      <c r="M21" s="449"/>
      <c r="N21" s="449"/>
      <c r="O21" s="449"/>
      <c r="P21" s="449"/>
      <c r="Q21" s="449"/>
      <c r="R21" s="449"/>
      <c r="S21" s="449"/>
      <c r="T21" s="449"/>
      <c r="U21" s="449"/>
      <c r="V21" s="449"/>
      <c r="W21" s="449"/>
      <c r="X21" s="449"/>
    </row>
    <row r="22" spans="11:24">
      <c r="K22" s="129"/>
      <c r="L22" s="129" t="s">
        <v>3212</v>
      </c>
      <c r="M22" s="449"/>
      <c r="N22" s="449"/>
      <c r="O22" s="449"/>
      <c r="P22" s="449"/>
      <c r="Q22" s="449"/>
      <c r="R22" s="449"/>
      <c r="S22" s="449"/>
      <c r="T22" s="449"/>
      <c r="U22" s="449"/>
      <c r="V22" s="449"/>
      <c r="W22" s="449"/>
      <c r="X22" s="449"/>
    </row>
    <row r="23" spans="11:24">
      <c r="K23" s="129"/>
      <c r="L23" s="129" t="s">
        <v>3217</v>
      </c>
      <c r="M23" s="449"/>
      <c r="N23" s="449"/>
      <c r="O23" s="449"/>
      <c r="P23" s="449"/>
      <c r="Q23" s="449"/>
      <c r="R23" s="449"/>
      <c r="S23" s="449"/>
      <c r="T23" s="449"/>
      <c r="U23" s="449"/>
      <c r="V23" s="449"/>
      <c r="W23" s="449"/>
      <c r="X23" s="449"/>
    </row>
    <row r="24" spans="11:24">
      <c r="K24" s="129"/>
      <c r="L24" s="129" t="s">
        <v>3305</v>
      </c>
      <c r="M24" s="449"/>
      <c r="N24" s="449"/>
      <c r="O24" s="449"/>
      <c r="P24" s="449"/>
      <c r="Q24" s="449"/>
      <c r="R24" s="449"/>
      <c r="S24" s="449"/>
      <c r="T24" s="449"/>
      <c r="U24" s="449"/>
      <c r="V24" s="449"/>
      <c r="W24" s="449"/>
      <c r="X24" s="449"/>
    </row>
    <row r="25" spans="11:24">
      <c r="K25" s="129"/>
      <c r="L25" s="129" t="s">
        <v>3249</v>
      </c>
      <c r="M25" s="449"/>
      <c r="N25" s="449"/>
      <c r="O25" s="449"/>
      <c r="P25" s="449"/>
      <c r="Q25" s="449"/>
      <c r="R25" s="449"/>
      <c r="S25" s="449"/>
      <c r="T25" s="449"/>
      <c r="U25" s="449"/>
      <c r="V25" s="449"/>
      <c r="W25" s="449"/>
      <c r="X25" s="449"/>
    </row>
    <row r="26" spans="11:24">
      <c r="K26" s="129"/>
      <c r="L26" s="129" t="s">
        <v>3264</v>
      </c>
      <c r="M26" s="449"/>
      <c r="N26" s="449"/>
      <c r="O26" s="449"/>
      <c r="P26" s="449"/>
      <c r="Q26" s="449"/>
      <c r="R26" s="449"/>
      <c r="S26" s="449"/>
      <c r="T26" s="449"/>
      <c r="U26" s="449"/>
      <c r="V26" s="449"/>
      <c r="W26" s="449"/>
      <c r="X26" s="449"/>
    </row>
    <row r="27" spans="11:24">
      <c r="K27" s="129"/>
      <c r="L27" s="129" t="s">
        <v>3260</v>
      </c>
      <c r="M27" s="449"/>
      <c r="N27" s="449"/>
      <c r="O27" s="449"/>
      <c r="P27" s="449"/>
      <c r="Q27" s="449"/>
      <c r="R27" s="449"/>
      <c r="S27" s="449"/>
      <c r="T27" s="449"/>
      <c r="U27" s="449"/>
      <c r="V27" s="449"/>
      <c r="W27" s="449"/>
      <c r="X27" s="449"/>
    </row>
    <row r="28" spans="11:24">
      <c r="K28" s="129"/>
      <c r="L28" s="129" t="s">
        <v>3256</v>
      </c>
      <c r="M28" s="449"/>
      <c r="N28" s="449"/>
      <c r="O28" s="449"/>
      <c r="P28" s="449"/>
      <c r="Q28" s="449"/>
      <c r="R28" s="449"/>
      <c r="S28" s="449"/>
      <c r="T28" s="449"/>
      <c r="U28" s="449"/>
      <c r="V28" s="449"/>
      <c r="W28" s="449"/>
      <c r="X28" s="449"/>
    </row>
    <row r="29" spans="11:24">
      <c r="K29" s="129"/>
      <c r="L29" s="129" t="s">
        <v>3253</v>
      </c>
      <c r="M29" s="449"/>
      <c r="N29" s="449"/>
      <c r="O29" s="449"/>
      <c r="P29" s="449"/>
      <c r="Q29" s="449"/>
      <c r="R29" s="449"/>
      <c r="S29" s="449"/>
      <c r="T29" s="449"/>
      <c r="U29" s="449"/>
      <c r="V29" s="449"/>
      <c r="W29" s="449"/>
      <c r="X29" s="449"/>
    </row>
    <row r="30" spans="11:24">
      <c r="K30" s="129"/>
      <c r="L30" s="129" t="s">
        <v>3320</v>
      </c>
      <c r="M30" s="449"/>
      <c r="N30" s="449"/>
      <c r="O30" s="449"/>
      <c r="P30" s="449"/>
      <c r="Q30" s="449"/>
      <c r="R30" s="449"/>
      <c r="S30" s="449"/>
      <c r="T30" s="449"/>
      <c r="U30" s="449"/>
      <c r="V30" s="449"/>
      <c r="W30" s="449"/>
      <c r="X30" s="449"/>
    </row>
    <row r="31" spans="11:24">
      <c r="K31" s="129"/>
      <c r="L31" s="129" t="s">
        <v>3316</v>
      </c>
      <c r="M31" s="449"/>
      <c r="N31" s="449"/>
      <c r="O31" s="449"/>
      <c r="P31" s="449"/>
      <c r="Q31" s="449"/>
      <c r="R31" s="449"/>
      <c r="S31" s="449"/>
      <c r="T31" s="449"/>
      <c r="U31" s="449"/>
      <c r="V31" s="449"/>
      <c r="W31" s="449"/>
      <c r="X31" s="449"/>
    </row>
    <row r="32" spans="11:24">
      <c r="K32" s="129"/>
      <c r="L32" s="129" t="s">
        <v>3344</v>
      </c>
      <c r="M32" s="449"/>
      <c r="N32" s="449"/>
      <c r="O32" s="449"/>
      <c r="P32" s="449"/>
      <c r="Q32" s="449"/>
      <c r="R32" s="449"/>
      <c r="S32" s="449"/>
      <c r="T32" s="449"/>
      <c r="U32" s="449"/>
      <c r="V32" s="449"/>
      <c r="W32" s="449"/>
      <c r="X32" s="449"/>
    </row>
    <row r="33" spans="11:24">
      <c r="K33" s="129"/>
      <c r="L33" s="129" t="s">
        <v>3341</v>
      </c>
      <c r="M33" s="449"/>
      <c r="N33" s="449"/>
      <c r="O33" s="449"/>
      <c r="P33" s="449"/>
      <c r="Q33" s="449"/>
      <c r="R33" s="449"/>
      <c r="S33" s="449"/>
      <c r="T33" s="449"/>
      <c r="U33" s="449"/>
      <c r="V33" s="449"/>
      <c r="W33" s="449"/>
      <c r="X33" s="449"/>
    </row>
    <row r="34" spans="11:24">
      <c r="K34" s="129"/>
      <c r="L34" s="129" t="s">
        <v>3195</v>
      </c>
      <c r="M34" s="449"/>
      <c r="N34" s="449"/>
      <c r="O34" s="449"/>
      <c r="P34" s="449"/>
      <c r="Q34" s="449"/>
      <c r="R34" s="449"/>
      <c r="S34" s="449"/>
      <c r="T34" s="449"/>
      <c r="U34" s="449"/>
      <c r="V34" s="449"/>
      <c r="W34" s="449"/>
      <c r="X34" s="449"/>
    </row>
    <row r="35" spans="11:24">
      <c r="K35" s="129"/>
      <c r="L35" s="129" t="s">
        <v>3226</v>
      </c>
      <c r="M35" s="449"/>
      <c r="N35" s="449"/>
      <c r="O35" s="449"/>
      <c r="P35" s="449"/>
      <c r="Q35" s="449"/>
      <c r="R35" s="449"/>
      <c r="S35" s="449"/>
      <c r="T35" s="449"/>
      <c r="U35" s="449"/>
      <c r="V35" s="449"/>
      <c r="W35" s="449"/>
      <c r="X35" s="449"/>
    </row>
    <row r="36" spans="11:24">
      <c r="K36" s="129"/>
      <c r="L36" s="129" t="s">
        <v>3338</v>
      </c>
      <c r="M36" s="449"/>
      <c r="N36" s="449"/>
      <c r="O36" s="449"/>
      <c r="P36" s="449"/>
      <c r="Q36" s="449"/>
      <c r="R36" s="449"/>
      <c r="S36" s="449"/>
      <c r="T36" s="449"/>
      <c r="U36" s="449"/>
      <c r="V36" s="449"/>
      <c r="W36" s="449"/>
      <c r="X36" s="449"/>
    </row>
    <row r="37" spans="11:24">
      <c r="K37" s="129"/>
      <c r="L37" s="129" t="s">
        <v>3335</v>
      </c>
      <c r="M37" s="449"/>
      <c r="N37" s="449"/>
      <c r="O37" s="449"/>
      <c r="P37" s="449"/>
      <c r="Q37" s="449"/>
      <c r="R37" s="449"/>
      <c r="S37" s="449"/>
      <c r="T37" s="449"/>
      <c r="U37" s="449"/>
      <c r="V37" s="449"/>
      <c r="W37" s="449"/>
      <c r="X37" s="449"/>
    </row>
    <row r="38" spans="11:24">
      <c r="K38" s="129"/>
      <c r="L38" s="129" t="s">
        <v>3314</v>
      </c>
      <c r="M38" s="449"/>
      <c r="N38" s="449"/>
      <c r="O38" s="449"/>
      <c r="P38" s="449"/>
      <c r="Q38" s="449"/>
      <c r="R38" s="449"/>
      <c r="S38" s="449"/>
      <c r="T38" s="449"/>
      <c r="U38" s="449"/>
      <c r="V38" s="449"/>
      <c r="W38" s="449"/>
      <c r="X38" s="449"/>
    </row>
    <row r="39" spans="11:24">
      <c r="K39" s="129"/>
      <c r="L39" s="129" t="s">
        <v>3311</v>
      </c>
      <c r="M39" s="449"/>
      <c r="N39" s="449"/>
      <c r="O39" s="449"/>
      <c r="P39" s="449"/>
      <c r="Q39" s="449"/>
      <c r="R39" s="449"/>
      <c r="S39" s="449"/>
      <c r="T39" s="449"/>
      <c r="U39" s="449"/>
      <c r="V39" s="449"/>
      <c r="W39" s="449"/>
      <c r="X39" s="449"/>
    </row>
    <row r="40" spans="11:24">
      <c r="K40" s="129"/>
      <c r="L40" s="129" t="s">
        <v>3324</v>
      </c>
      <c r="M40" s="449"/>
      <c r="N40" s="449"/>
      <c r="O40" s="449"/>
      <c r="P40" s="449"/>
      <c r="Q40" s="449"/>
      <c r="R40" s="449"/>
      <c r="S40" s="449"/>
      <c r="T40" s="449"/>
      <c r="U40" s="449"/>
      <c r="V40" s="449"/>
      <c r="W40" s="449"/>
      <c r="X40" s="449"/>
    </row>
    <row r="41" spans="11:24">
      <c r="K41" s="129"/>
      <c r="L41" s="129" t="s">
        <v>3309</v>
      </c>
      <c r="M41" s="449"/>
      <c r="N41" s="449"/>
      <c r="O41" s="449"/>
      <c r="P41" s="449"/>
      <c r="Q41" s="449"/>
      <c r="R41" s="449"/>
      <c r="S41" s="449"/>
      <c r="T41" s="449"/>
      <c r="U41" s="449"/>
      <c r="V41" s="449"/>
      <c r="W41" s="449"/>
      <c r="X41" s="449"/>
    </row>
    <row r="42" spans="11:24">
      <c r="K42" s="129"/>
      <c r="L42" s="129" t="s">
        <v>3347</v>
      </c>
      <c r="M42" s="449"/>
      <c r="N42" s="449"/>
      <c r="O42" s="449"/>
      <c r="P42" s="449"/>
      <c r="Q42" s="449"/>
      <c r="R42" s="449"/>
      <c r="S42" s="449"/>
      <c r="T42" s="449"/>
      <c r="U42" s="449"/>
      <c r="V42" s="449"/>
      <c r="W42" s="449"/>
      <c r="X42" s="449"/>
    </row>
    <row r="43" spans="11:24">
      <c r="K43" s="129"/>
      <c r="L43" s="129" t="s">
        <v>3333</v>
      </c>
      <c r="M43" s="449"/>
      <c r="N43" s="449"/>
      <c r="O43" s="449"/>
      <c r="P43" s="449"/>
      <c r="Q43" s="449"/>
      <c r="R43" s="449"/>
      <c r="S43" s="449"/>
      <c r="T43" s="449"/>
      <c r="U43" s="449"/>
      <c r="V43" s="449"/>
      <c r="W43" s="449"/>
      <c r="X43" s="449"/>
    </row>
    <row r="44" spans="11:24">
      <c r="K44" s="129"/>
      <c r="L44" s="129" t="s">
        <v>3203</v>
      </c>
      <c r="M44" s="449"/>
      <c r="N44" s="449"/>
      <c r="O44" s="449"/>
      <c r="P44" s="449"/>
      <c r="Q44" s="449"/>
      <c r="R44" s="449"/>
      <c r="S44" s="449"/>
      <c r="T44" s="449"/>
      <c r="U44" s="449"/>
      <c r="V44" s="449"/>
      <c r="W44" s="449"/>
      <c r="X44" s="449"/>
    </row>
    <row r="45" spans="11:24">
      <c r="K45" s="129"/>
      <c r="L45" s="129" t="s">
        <v>3269</v>
      </c>
      <c r="M45" s="449"/>
      <c r="N45" s="449"/>
      <c r="O45" s="449"/>
      <c r="P45" s="449"/>
      <c r="Q45" s="449"/>
      <c r="R45" s="449"/>
      <c r="S45" s="449"/>
      <c r="T45" s="449"/>
      <c r="U45" s="449"/>
      <c r="V45" s="449"/>
      <c r="W45" s="449"/>
      <c r="X45" s="449"/>
    </row>
    <row r="46" spans="11:24">
      <c r="K46" s="129"/>
      <c r="L46" s="129" t="s">
        <v>3287</v>
      </c>
      <c r="M46" s="449"/>
      <c r="N46" s="449"/>
      <c r="O46" s="449"/>
      <c r="P46" s="449"/>
      <c r="Q46" s="449"/>
      <c r="R46" s="449"/>
      <c r="S46" s="449"/>
      <c r="T46" s="449"/>
      <c r="U46" s="449"/>
      <c r="V46" s="449"/>
      <c r="W46" s="449"/>
      <c r="X46" s="449"/>
    </row>
    <row r="47" spans="11:24">
      <c r="K47" s="129"/>
      <c r="L47" s="129" t="s">
        <v>3282</v>
      </c>
      <c r="M47" s="449"/>
      <c r="N47" s="449"/>
      <c r="O47" s="449"/>
      <c r="P47" s="449"/>
      <c r="Q47" s="449"/>
      <c r="R47" s="449"/>
      <c r="S47" s="449"/>
      <c r="T47" s="449"/>
      <c r="U47" s="449"/>
      <c r="V47" s="449"/>
      <c r="W47" s="449"/>
      <c r="X47" s="449"/>
    </row>
    <row r="48" spans="11:24">
      <c r="K48" s="129"/>
      <c r="L48" s="129" t="s">
        <v>3272</v>
      </c>
      <c r="M48" s="449"/>
      <c r="N48" s="449"/>
      <c r="O48" s="449"/>
      <c r="P48" s="449"/>
      <c r="Q48" s="449"/>
      <c r="R48" s="449"/>
      <c r="S48" s="449"/>
      <c r="T48" s="449"/>
      <c r="U48" s="449"/>
      <c r="V48" s="449"/>
      <c r="W48" s="449"/>
      <c r="X48" s="449"/>
    </row>
    <row r="49" spans="11:24">
      <c r="K49" s="129"/>
      <c r="L49" s="129" t="s">
        <v>3285</v>
      </c>
      <c r="M49" s="449"/>
      <c r="N49" s="449"/>
      <c r="O49" s="449"/>
      <c r="P49" s="449"/>
      <c r="Q49" s="449"/>
      <c r="R49" s="449"/>
      <c r="S49" s="449"/>
      <c r="T49" s="449"/>
      <c r="U49" s="449"/>
      <c r="V49" s="449"/>
      <c r="W49" s="449"/>
      <c r="X49" s="449"/>
    </row>
    <row r="50" spans="11:24">
      <c r="K50" s="129"/>
      <c r="L50" s="129" t="s">
        <v>3274</v>
      </c>
      <c r="M50" s="449"/>
      <c r="N50" s="449"/>
      <c r="O50" s="449"/>
      <c r="P50" s="449"/>
      <c r="Q50" s="449"/>
      <c r="R50" s="449"/>
      <c r="S50" s="449"/>
      <c r="T50" s="449"/>
      <c r="U50" s="449"/>
      <c r="V50" s="449"/>
      <c r="W50" s="449"/>
      <c r="X50" s="449"/>
    </row>
    <row r="51" spans="11:24">
      <c r="K51" s="129"/>
      <c r="L51" s="129" t="s">
        <v>3403</v>
      </c>
      <c r="M51" s="449"/>
      <c r="N51" s="449"/>
      <c r="O51" s="449"/>
      <c r="P51" s="449"/>
      <c r="Q51" s="449"/>
      <c r="R51" s="449"/>
      <c r="S51" s="449"/>
      <c r="T51" s="449"/>
      <c r="U51" s="449"/>
      <c r="V51" s="449"/>
      <c r="W51" s="449"/>
      <c r="X51" s="449"/>
    </row>
    <row r="52" spans="11:24">
      <c r="K52" s="129"/>
      <c r="L52" s="129" t="s">
        <v>3003</v>
      </c>
      <c r="M52" s="449"/>
      <c r="N52" s="449"/>
      <c r="O52" s="449"/>
      <c r="P52" s="449"/>
      <c r="Q52" s="449"/>
      <c r="R52" s="449"/>
      <c r="S52" s="449"/>
      <c r="T52" s="449"/>
      <c r="U52" s="449"/>
      <c r="V52" s="449"/>
      <c r="W52" s="449"/>
      <c r="X52" s="449"/>
    </row>
    <row r="53" spans="11:24">
      <c r="K53" s="129"/>
      <c r="L53" s="129" t="s">
        <v>3000</v>
      </c>
      <c r="M53" s="449"/>
      <c r="N53" s="449"/>
      <c r="O53" s="449"/>
      <c r="P53" s="449"/>
      <c r="Q53" s="449"/>
      <c r="R53" s="449"/>
      <c r="S53" s="449"/>
      <c r="T53" s="449"/>
      <c r="U53" s="449"/>
      <c r="V53" s="449"/>
      <c r="W53" s="449"/>
      <c r="X53" s="449"/>
    </row>
    <row r="54" spans="11:24">
      <c r="K54" s="129"/>
      <c r="L54" s="129" t="s">
        <v>2928</v>
      </c>
      <c r="M54" s="449"/>
      <c r="N54" s="449"/>
      <c r="O54" s="449"/>
      <c r="P54" s="449"/>
      <c r="Q54" s="449"/>
      <c r="R54" s="449"/>
      <c r="S54" s="449"/>
      <c r="T54" s="449"/>
      <c r="U54" s="449"/>
      <c r="V54" s="449"/>
      <c r="W54" s="449"/>
      <c r="X54" s="449"/>
    </row>
    <row r="55" spans="11:24">
      <c r="K55" s="129"/>
      <c r="L55" s="129" t="s">
        <v>2932</v>
      </c>
      <c r="M55" s="449"/>
      <c r="N55" s="449"/>
      <c r="O55" s="449"/>
      <c r="P55" s="449"/>
      <c r="Q55" s="449"/>
      <c r="R55" s="449"/>
      <c r="S55" s="449"/>
      <c r="T55" s="449"/>
      <c r="U55" s="449"/>
      <c r="V55" s="449"/>
      <c r="W55" s="449"/>
      <c r="X55" s="449"/>
    </row>
    <row r="56" spans="11:24">
      <c r="K56" s="129"/>
      <c r="L56" s="129" t="s">
        <v>2922</v>
      </c>
      <c r="M56" s="449"/>
      <c r="N56" s="449"/>
      <c r="O56" s="449"/>
      <c r="P56" s="449"/>
      <c r="Q56" s="449"/>
      <c r="R56" s="449"/>
      <c r="S56" s="449"/>
      <c r="T56" s="449"/>
      <c r="U56" s="449"/>
      <c r="V56" s="449"/>
      <c r="W56" s="449"/>
      <c r="X56" s="449"/>
    </row>
    <row r="57" spans="11:24">
      <c r="K57" s="129"/>
      <c r="L57" s="129" t="s">
        <v>3046</v>
      </c>
      <c r="M57" s="449"/>
      <c r="N57" s="449"/>
      <c r="O57" s="449"/>
      <c r="P57" s="449"/>
      <c r="Q57" s="449"/>
      <c r="R57" s="449"/>
      <c r="S57" s="449"/>
      <c r="T57" s="449"/>
      <c r="U57" s="449"/>
      <c r="V57" s="449"/>
      <c r="W57" s="449"/>
      <c r="X57" s="449"/>
    </row>
    <row r="58" spans="11:24">
      <c r="K58" s="129"/>
      <c r="L58" s="129" t="s">
        <v>3029</v>
      </c>
      <c r="M58" s="449"/>
      <c r="N58" s="449"/>
      <c r="O58" s="449"/>
      <c r="P58" s="449"/>
      <c r="Q58" s="449"/>
      <c r="R58" s="449"/>
      <c r="S58" s="449"/>
      <c r="T58" s="449"/>
      <c r="U58" s="449"/>
      <c r="V58" s="449"/>
      <c r="W58" s="449"/>
      <c r="X58" s="449"/>
    </row>
    <row r="59" spans="11:24">
      <c r="K59" s="129"/>
      <c r="L59" s="129" t="s">
        <v>3302</v>
      </c>
      <c r="M59" s="449"/>
      <c r="N59" s="449"/>
      <c r="O59" s="449"/>
      <c r="P59" s="449"/>
      <c r="Q59" s="449"/>
      <c r="R59" s="449"/>
      <c r="S59" s="449"/>
      <c r="T59" s="449"/>
      <c r="U59" s="449"/>
      <c r="V59" s="449"/>
      <c r="W59" s="449"/>
      <c r="X59" s="449"/>
    </row>
    <row r="60" spans="11:24">
      <c r="K60" s="129"/>
      <c r="L60" s="129" t="s">
        <v>3074</v>
      </c>
      <c r="M60" s="449"/>
      <c r="N60" s="449"/>
      <c r="O60" s="449"/>
      <c r="P60" s="449"/>
      <c r="Q60" s="449"/>
      <c r="R60" s="449"/>
      <c r="S60" s="449"/>
      <c r="T60" s="449"/>
      <c r="U60" s="449"/>
      <c r="V60" s="449"/>
      <c r="W60" s="449"/>
      <c r="X60" s="449"/>
    </row>
    <row r="61" spans="11:24">
      <c r="K61" s="129"/>
      <c r="L61" s="129" t="s">
        <v>3097</v>
      </c>
      <c r="M61" s="449"/>
      <c r="N61" s="449"/>
      <c r="O61" s="449"/>
      <c r="P61" s="449"/>
      <c r="Q61" s="449"/>
      <c r="R61" s="449"/>
      <c r="S61" s="449"/>
      <c r="T61" s="449"/>
      <c r="U61" s="449"/>
      <c r="V61" s="449"/>
      <c r="W61" s="449"/>
      <c r="X61" s="449"/>
    </row>
    <row r="62" spans="11:24">
      <c r="K62" s="129"/>
      <c r="L62" s="129" t="s">
        <v>2917</v>
      </c>
      <c r="M62" s="449"/>
      <c r="N62" s="449"/>
      <c r="O62" s="449"/>
      <c r="P62" s="449"/>
      <c r="Q62" s="449"/>
      <c r="R62" s="449"/>
      <c r="S62" s="449"/>
      <c r="T62" s="449"/>
      <c r="U62" s="449"/>
      <c r="V62" s="449"/>
      <c r="W62" s="449"/>
      <c r="X62" s="449"/>
    </row>
    <row r="63" spans="11:24">
      <c r="K63" s="129"/>
      <c r="L63" s="129" t="s">
        <v>3085</v>
      </c>
      <c r="M63" s="449"/>
      <c r="N63" s="449"/>
      <c r="O63" s="449"/>
      <c r="P63" s="449"/>
      <c r="Q63" s="449"/>
      <c r="R63" s="449"/>
      <c r="S63" s="449"/>
      <c r="T63" s="449"/>
      <c r="U63" s="449"/>
      <c r="V63" s="449"/>
      <c r="W63" s="449"/>
      <c r="X63" s="449"/>
    </row>
    <row r="64" spans="11:24">
      <c r="K64" s="129"/>
      <c r="L64" s="129" t="s">
        <v>3080</v>
      </c>
      <c r="M64" s="449"/>
      <c r="N64" s="449"/>
      <c r="O64" s="449"/>
      <c r="P64" s="449"/>
      <c r="Q64" s="449"/>
      <c r="R64" s="449"/>
      <c r="S64" s="449"/>
      <c r="T64" s="449"/>
      <c r="U64" s="449"/>
      <c r="V64" s="449"/>
      <c r="W64" s="449"/>
      <c r="X64" s="449"/>
    </row>
    <row r="65" spans="11:24">
      <c r="K65" s="129"/>
      <c r="L65" s="129" t="s">
        <v>3091</v>
      </c>
      <c r="M65" s="449"/>
      <c r="N65" s="449"/>
      <c r="O65" s="449"/>
      <c r="P65" s="449"/>
      <c r="Q65" s="449"/>
      <c r="R65" s="449"/>
      <c r="S65" s="449"/>
      <c r="T65" s="449"/>
      <c r="U65" s="449"/>
      <c r="V65" s="449"/>
      <c r="W65" s="449"/>
      <c r="X65" s="449"/>
    </row>
    <row r="66" spans="11:24">
      <c r="K66" s="129"/>
      <c r="L66" s="129" t="s">
        <v>2882</v>
      </c>
      <c r="M66" s="449"/>
      <c r="N66" s="449"/>
      <c r="O66" s="449"/>
      <c r="P66" s="449"/>
      <c r="Q66" s="449"/>
      <c r="R66" s="449"/>
      <c r="S66" s="449"/>
      <c r="T66" s="449"/>
      <c r="U66" s="449"/>
      <c r="V66" s="449"/>
      <c r="W66" s="449"/>
      <c r="X66" s="449"/>
    </row>
    <row r="67" spans="11:24">
      <c r="K67" s="129"/>
      <c r="L67" s="129" t="s">
        <v>2878</v>
      </c>
      <c r="M67" s="449"/>
      <c r="N67" s="449"/>
      <c r="O67" s="449"/>
      <c r="P67" s="449"/>
      <c r="Q67" s="449"/>
      <c r="R67" s="449"/>
      <c r="S67" s="449"/>
      <c r="T67" s="449"/>
      <c r="U67" s="449"/>
      <c r="V67" s="449"/>
      <c r="W67" s="449"/>
      <c r="X67" s="449"/>
    </row>
    <row r="68" spans="11:24">
      <c r="K68" s="129"/>
      <c r="L68" s="129" t="s">
        <v>2886</v>
      </c>
      <c r="M68" s="449"/>
      <c r="N68" s="449"/>
      <c r="O68" s="449"/>
      <c r="P68" s="449"/>
      <c r="Q68" s="449"/>
      <c r="R68" s="449"/>
      <c r="S68" s="449"/>
      <c r="T68" s="449"/>
      <c r="U68" s="449"/>
      <c r="V68" s="449"/>
      <c r="W68" s="449"/>
      <c r="X68" s="449"/>
    </row>
    <row r="69" spans="11:24">
      <c r="K69" s="129"/>
      <c r="L69" s="129" t="s">
        <v>3032</v>
      </c>
      <c r="M69" s="449"/>
      <c r="N69" s="449"/>
      <c r="O69" s="449"/>
      <c r="P69" s="449"/>
      <c r="Q69" s="449"/>
      <c r="R69" s="449"/>
      <c r="S69" s="449"/>
      <c r="T69" s="449"/>
      <c r="U69" s="449"/>
      <c r="V69" s="449"/>
      <c r="W69" s="449"/>
      <c r="X69" s="449"/>
    </row>
    <row r="70" spans="11:24">
      <c r="K70" s="129"/>
      <c r="L70" s="129" t="s">
        <v>2965</v>
      </c>
      <c r="M70" s="449"/>
      <c r="N70" s="449"/>
      <c r="O70" s="449"/>
      <c r="P70" s="449"/>
      <c r="Q70" s="449"/>
      <c r="R70" s="449"/>
      <c r="S70" s="449"/>
      <c r="T70" s="449"/>
      <c r="U70" s="449"/>
      <c r="V70" s="449"/>
      <c r="W70" s="449"/>
      <c r="X70" s="449"/>
    </row>
    <row r="71" spans="11:24">
      <c r="K71" s="129"/>
      <c r="L71" s="129" t="s">
        <v>2951</v>
      </c>
      <c r="M71" s="449"/>
      <c r="N71" s="449"/>
      <c r="O71" s="449"/>
      <c r="P71" s="449"/>
      <c r="Q71" s="449"/>
      <c r="R71" s="449"/>
      <c r="S71" s="449"/>
      <c r="T71" s="449"/>
      <c r="U71" s="449"/>
      <c r="V71" s="449"/>
      <c r="W71" s="449"/>
      <c r="X71" s="449"/>
    </row>
    <row r="72" spans="11:24">
      <c r="K72" s="129"/>
      <c r="L72" s="129" t="s">
        <v>3020</v>
      </c>
      <c r="M72" s="449"/>
      <c r="N72" s="449"/>
      <c r="O72" s="449"/>
      <c r="P72" s="449"/>
      <c r="Q72" s="449"/>
      <c r="R72" s="449"/>
      <c r="S72" s="449"/>
      <c r="T72" s="449"/>
      <c r="U72" s="449"/>
      <c r="V72" s="449"/>
      <c r="W72" s="449"/>
      <c r="X72" s="449"/>
    </row>
    <row r="73" spans="11:24">
      <c r="K73" s="129"/>
      <c r="L73" s="129" t="s">
        <v>3496</v>
      </c>
      <c r="M73" s="449"/>
      <c r="N73" s="449"/>
      <c r="O73" s="449"/>
      <c r="P73" s="449"/>
      <c r="Q73" s="449"/>
      <c r="R73" s="449"/>
      <c r="S73" s="449"/>
      <c r="T73" s="449"/>
      <c r="U73" s="449"/>
      <c r="V73" s="449"/>
      <c r="W73" s="449"/>
      <c r="X73" s="449"/>
    </row>
    <row r="74" spans="11:24">
      <c r="K74" s="129"/>
      <c r="L74" s="129" t="s">
        <v>3502</v>
      </c>
      <c r="M74" s="449"/>
      <c r="N74" s="449"/>
      <c r="O74" s="449"/>
      <c r="P74" s="449"/>
      <c r="Q74" s="449"/>
      <c r="R74" s="449"/>
      <c r="S74" s="449"/>
      <c r="T74" s="449"/>
      <c r="U74" s="449"/>
      <c r="V74" s="449"/>
      <c r="W74" s="449"/>
      <c r="X74" s="449"/>
    </row>
    <row r="75" spans="11:24">
      <c r="K75" s="129"/>
      <c r="L75" s="129" t="s">
        <v>3500</v>
      </c>
      <c r="M75" s="449"/>
      <c r="N75" s="449"/>
      <c r="O75" s="449"/>
      <c r="P75" s="449"/>
      <c r="Q75" s="449"/>
      <c r="R75" s="449"/>
      <c r="S75" s="449"/>
      <c r="T75" s="449"/>
      <c r="U75" s="449"/>
      <c r="V75" s="449"/>
      <c r="W75" s="449"/>
      <c r="X75" s="449"/>
    </row>
    <row r="76" spans="11:24">
      <c r="K76" s="129"/>
      <c r="L76" s="129" t="s">
        <v>4506</v>
      </c>
      <c r="M76" s="449"/>
      <c r="N76" s="449"/>
      <c r="O76" s="449"/>
      <c r="P76" s="449"/>
      <c r="Q76" s="449"/>
      <c r="R76" s="449"/>
      <c r="S76" s="449"/>
      <c r="T76" s="449"/>
      <c r="U76" s="449"/>
      <c r="V76" s="449"/>
      <c r="W76" s="449"/>
      <c r="X76" s="449"/>
    </row>
    <row r="77" spans="11:24">
      <c r="K77" s="129"/>
      <c r="L77" s="129" t="s">
        <v>3296</v>
      </c>
      <c r="M77" s="449"/>
      <c r="N77" s="449"/>
      <c r="O77" s="449"/>
      <c r="P77" s="449"/>
      <c r="Q77" s="449"/>
      <c r="R77" s="449"/>
      <c r="S77" s="449"/>
      <c r="T77" s="449"/>
      <c r="U77" s="449"/>
      <c r="V77" s="449"/>
      <c r="W77" s="449"/>
      <c r="X77" s="449"/>
    </row>
    <row r="78" spans="11:24">
      <c r="K78" s="129"/>
      <c r="L78" s="129" t="s">
        <v>3484</v>
      </c>
      <c r="M78" s="449"/>
      <c r="N78" s="449"/>
      <c r="O78" s="449"/>
      <c r="P78" s="449"/>
      <c r="Q78" s="449"/>
      <c r="R78" s="449"/>
      <c r="S78" s="449"/>
      <c r="T78" s="449"/>
      <c r="U78" s="449"/>
      <c r="V78" s="449"/>
      <c r="W78" s="449"/>
      <c r="X78" s="449"/>
    </row>
    <row r="79" spans="11:24">
      <c r="K79" s="129"/>
      <c r="L79" s="129" t="s">
        <v>3491</v>
      </c>
      <c r="M79" s="449"/>
      <c r="N79" s="449"/>
      <c r="O79" s="449"/>
      <c r="P79" s="449"/>
      <c r="Q79" s="449"/>
      <c r="R79" s="449"/>
      <c r="S79" s="449"/>
      <c r="T79" s="449"/>
      <c r="U79" s="449"/>
      <c r="V79" s="449"/>
      <c r="W79" s="449"/>
      <c r="X79" s="449"/>
    </row>
    <row r="80" spans="11:24">
      <c r="K80" s="129"/>
      <c r="L80" s="129" t="s">
        <v>3394</v>
      </c>
      <c r="M80" s="449"/>
      <c r="N80" s="449"/>
      <c r="O80" s="449"/>
      <c r="P80" s="449"/>
      <c r="Q80" s="449"/>
      <c r="R80" s="449"/>
      <c r="S80" s="449"/>
      <c r="T80" s="449"/>
      <c r="U80" s="449"/>
      <c r="V80" s="449"/>
      <c r="W80" s="449"/>
      <c r="X80" s="449"/>
    </row>
    <row r="81" spans="11:24">
      <c r="K81" s="129"/>
      <c r="L81" s="129" t="s">
        <v>3398</v>
      </c>
      <c r="M81" s="449"/>
      <c r="N81" s="449"/>
      <c r="O81" s="449"/>
      <c r="P81" s="449"/>
      <c r="Q81" s="449"/>
      <c r="R81" s="449"/>
      <c r="S81" s="449"/>
      <c r="T81" s="449"/>
      <c r="U81" s="449"/>
      <c r="V81" s="449"/>
      <c r="W81" s="449"/>
      <c r="X81" s="449"/>
    </row>
    <row r="82" spans="11:24">
      <c r="K82" s="129"/>
      <c r="L82" s="129" t="s">
        <v>3480</v>
      </c>
      <c r="M82" s="449"/>
      <c r="N82" s="449"/>
      <c r="O82" s="449"/>
      <c r="P82" s="449"/>
      <c r="Q82" s="449"/>
      <c r="R82" s="449"/>
      <c r="S82" s="449"/>
      <c r="T82" s="449"/>
      <c r="U82" s="449"/>
      <c r="V82" s="449"/>
      <c r="W82" s="449"/>
      <c r="X82" s="449"/>
    </row>
    <row r="83" spans="11:24">
      <c r="K83" s="129"/>
      <c r="L83" s="129" t="s">
        <v>3390</v>
      </c>
      <c r="M83" s="449"/>
      <c r="N83" s="449"/>
      <c r="O83" s="449"/>
      <c r="P83" s="449"/>
      <c r="Q83" s="449"/>
      <c r="R83" s="449"/>
      <c r="S83" s="449"/>
      <c r="T83" s="449"/>
      <c r="U83" s="449"/>
      <c r="V83" s="449"/>
      <c r="W83" s="449"/>
      <c r="X83" s="449"/>
    </row>
    <row r="84" spans="11:24">
      <c r="K84" s="129"/>
      <c r="L84" s="129" t="s">
        <v>3447</v>
      </c>
      <c r="M84" s="449"/>
      <c r="N84" s="449"/>
      <c r="O84" s="449"/>
      <c r="P84" s="449"/>
      <c r="Q84" s="449"/>
      <c r="R84" s="449"/>
      <c r="S84" s="449"/>
      <c r="T84" s="449"/>
      <c r="U84" s="449"/>
      <c r="V84" s="449"/>
      <c r="W84" s="449"/>
      <c r="X84" s="449"/>
    </row>
    <row r="85" spans="11:24">
      <c r="K85" s="129"/>
      <c r="L85" s="129" t="s">
        <v>3416</v>
      </c>
      <c r="M85" s="449"/>
      <c r="N85" s="449"/>
      <c r="O85" s="449"/>
      <c r="P85" s="449"/>
      <c r="Q85" s="449"/>
      <c r="R85" s="449"/>
      <c r="S85" s="449"/>
      <c r="T85" s="449"/>
      <c r="U85" s="449"/>
      <c r="V85" s="449"/>
      <c r="W85" s="449"/>
      <c r="X85" s="449"/>
    </row>
    <row r="86" spans="11:24">
      <c r="K86" s="129"/>
      <c r="L86" s="129" t="s">
        <v>3432</v>
      </c>
      <c r="M86" s="449"/>
      <c r="N86" s="449"/>
      <c r="O86" s="449"/>
      <c r="P86" s="449"/>
      <c r="Q86" s="449"/>
      <c r="R86" s="449"/>
      <c r="S86" s="449"/>
      <c r="T86" s="449"/>
      <c r="U86" s="449"/>
      <c r="V86" s="449"/>
      <c r="W86" s="449"/>
      <c r="X86" s="449"/>
    </row>
    <row r="87" spans="11:24">
      <c r="K87" s="129"/>
      <c r="L87" s="129" t="s">
        <v>3467</v>
      </c>
      <c r="M87" s="449"/>
      <c r="N87" s="449"/>
      <c r="O87" s="449"/>
      <c r="P87" s="449"/>
      <c r="Q87" s="449"/>
      <c r="R87" s="449"/>
      <c r="S87" s="449"/>
      <c r="T87" s="449"/>
      <c r="U87" s="449"/>
      <c r="V87" s="449"/>
      <c r="W87" s="449"/>
      <c r="X87" s="449"/>
    </row>
    <row r="88" spans="11:24">
      <c r="K88" s="129"/>
      <c r="L88" s="129" t="s">
        <v>3442</v>
      </c>
      <c r="M88" s="449"/>
      <c r="N88" s="449"/>
      <c r="O88" s="449"/>
      <c r="P88" s="449"/>
      <c r="Q88" s="449"/>
      <c r="R88" s="449"/>
      <c r="S88" s="449"/>
      <c r="T88" s="449"/>
      <c r="U88" s="449"/>
      <c r="V88" s="449"/>
      <c r="W88" s="449"/>
      <c r="X88" s="449"/>
    </row>
    <row r="89" spans="11:24">
      <c r="K89" s="129"/>
      <c r="L89" s="129" t="s">
        <v>3436</v>
      </c>
      <c r="M89" s="449"/>
      <c r="N89" s="449"/>
      <c r="O89" s="449"/>
      <c r="P89" s="449"/>
      <c r="Q89" s="449"/>
      <c r="R89" s="449"/>
      <c r="S89" s="449"/>
      <c r="T89" s="449"/>
      <c r="U89" s="449"/>
      <c r="V89" s="449"/>
      <c r="W89" s="449"/>
      <c r="X89" s="449"/>
    </row>
    <row r="90" spans="11:24">
      <c r="K90" s="129"/>
      <c r="L90" s="129" t="s">
        <v>3472</v>
      </c>
      <c r="M90" s="449"/>
      <c r="N90" s="449"/>
      <c r="O90" s="449"/>
      <c r="P90" s="449"/>
      <c r="Q90" s="449"/>
      <c r="R90" s="449"/>
      <c r="S90" s="449"/>
      <c r="T90" s="449"/>
      <c r="U90" s="449"/>
      <c r="V90" s="449"/>
      <c r="W90" s="449"/>
      <c r="X90" s="449"/>
    </row>
    <row r="91" spans="11:24">
      <c r="K91" s="129"/>
      <c r="L91" s="129" t="s">
        <v>3452</v>
      </c>
      <c r="M91" s="449"/>
      <c r="N91" s="449"/>
      <c r="O91" s="449"/>
      <c r="P91" s="449"/>
      <c r="Q91" s="449"/>
      <c r="R91" s="449"/>
      <c r="S91" s="449"/>
      <c r="T91" s="449"/>
      <c r="U91" s="449"/>
      <c r="V91" s="449"/>
      <c r="W91" s="449"/>
      <c r="X91" s="449"/>
    </row>
    <row r="92" spans="11:24">
      <c r="K92" s="129"/>
      <c r="L92" s="129" t="s">
        <v>3421</v>
      </c>
      <c r="M92" s="449"/>
      <c r="N92" s="449"/>
      <c r="O92" s="449"/>
      <c r="P92" s="449"/>
      <c r="Q92" s="449"/>
      <c r="R92" s="449"/>
      <c r="S92" s="449"/>
      <c r="T92" s="449"/>
      <c r="U92" s="449"/>
      <c r="V92" s="449"/>
      <c r="W92" s="449"/>
      <c r="X92" s="449"/>
    </row>
    <row r="93" spans="11:24">
      <c r="K93" s="129"/>
      <c r="L93" s="129" t="s">
        <v>3426</v>
      </c>
      <c r="M93" s="449"/>
      <c r="N93" s="449"/>
      <c r="O93" s="449"/>
      <c r="P93" s="449"/>
      <c r="Q93" s="449"/>
      <c r="R93" s="449"/>
      <c r="S93" s="449"/>
      <c r="T93" s="449"/>
      <c r="U93" s="449"/>
      <c r="V93" s="449"/>
      <c r="W93" s="449"/>
      <c r="X93" s="449"/>
    </row>
    <row r="94" spans="11:24">
      <c r="K94" s="129"/>
      <c r="L94" s="129" t="s">
        <v>3462</v>
      </c>
      <c r="M94" s="449"/>
      <c r="N94" s="449"/>
      <c r="O94" s="449"/>
      <c r="P94" s="449"/>
      <c r="Q94" s="449"/>
      <c r="R94" s="449"/>
      <c r="S94" s="449"/>
      <c r="T94" s="449"/>
      <c r="U94" s="449"/>
      <c r="V94" s="449"/>
      <c r="W94" s="449"/>
      <c r="X94" s="449"/>
    </row>
    <row r="95" spans="11:24">
      <c r="K95" s="129"/>
      <c r="L95" s="129" t="s">
        <v>3457</v>
      </c>
      <c r="M95" s="449"/>
      <c r="N95" s="449"/>
      <c r="O95" s="449"/>
      <c r="P95" s="449"/>
      <c r="Q95" s="449"/>
      <c r="R95" s="449"/>
      <c r="S95" s="449"/>
      <c r="T95" s="449"/>
      <c r="U95" s="449"/>
      <c r="V95" s="449"/>
      <c r="W95" s="449"/>
      <c r="X95" s="449"/>
    </row>
    <row r="96" spans="11:24">
      <c r="K96" s="129"/>
      <c r="L96" s="129" t="s">
        <v>4429</v>
      </c>
      <c r="M96" s="449"/>
      <c r="N96" s="449"/>
      <c r="O96" s="449"/>
      <c r="P96" s="449"/>
      <c r="Q96" s="449"/>
      <c r="R96" s="449"/>
      <c r="S96" s="449"/>
      <c r="T96" s="449"/>
      <c r="U96" s="449"/>
      <c r="V96" s="449"/>
      <c r="W96" s="449"/>
      <c r="X96" s="449"/>
    </row>
    <row r="97" spans="11:24">
      <c r="K97" s="129"/>
      <c r="L97" s="129" t="s">
        <v>3279</v>
      </c>
      <c r="M97" s="449"/>
      <c r="N97" s="449"/>
      <c r="O97" s="449"/>
      <c r="P97" s="449"/>
      <c r="Q97" s="449"/>
      <c r="R97" s="449"/>
      <c r="S97" s="449"/>
      <c r="T97" s="449"/>
      <c r="U97" s="449"/>
      <c r="V97" s="449"/>
      <c r="W97" s="449"/>
      <c r="X97" s="449"/>
    </row>
    <row r="98" spans="11:24">
      <c r="K98" s="129"/>
      <c r="L98" s="129" t="s">
        <v>1254</v>
      </c>
      <c r="M98" s="449"/>
      <c r="N98" s="449"/>
      <c r="O98" s="449"/>
      <c r="P98" s="449"/>
      <c r="Q98" s="449"/>
      <c r="R98" s="449"/>
      <c r="S98" s="449"/>
      <c r="T98" s="449"/>
      <c r="U98" s="449"/>
      <c r="V98" s="449"/>
      <c r="W98" s="449"/>
      <c r="X98" s="449"/>
    </row>
    <row r="99" spans="11:24">
      <c r="K99" s="129"/>
      <c r="L99" s="129" t="s">
        <v>1249</v>
      </c>
      <c r="M99" s="449"/>
      <c r="N99" s="449"/>
      <c r="O99" s="449"/>
      <c r="P99" s="449"/>
      <c r="Q99" s="449"/>
      <c r="R99" s="449"/>
      <c r="S99" s="449"/>
      <c r="T99" s="449"/>
      <c r="U99" s="449"/>
      <c r="V99" s="449"/>
      <c r="W99" s="449"/>
      <c r="X99" s="449"/>
    </row>
    <row r="100" spans="11:24">
      <c r="K100" s="129"/>
      <c r="L100" s="129" t="s">
        <v>1227</v>
      </c>
      <c r="M100" s="449"/>
      <c r="N100" s="449"/>
      <c r="O100" s="449"/>
      <c r="P100" s="449"/>
      <c r="Q100" s="449"/>
      <c r="R100" s="449"/>
      <c r="S100" s="449"/>
      <c r="T100" s="449"/>
      <c r="U100" s="449"/>
      <c r="V100" s="449"/>
      <c r="W100" s="449"/>
      <c r="X100" s="449"/>
    </row>
    <row r="101" spans="11:24">
      <c r="K101" s="129"/>
      <c r="L101" s="129" t="s">
        <v>2997</v>
      </c>
      <c r="M101" s="449"/>
      <c r="N101" s="449"/>
      <c r="O101" s="449"/>
      <c r="P101" s="449"/>
      <c r="Q101" s="449"/>
      <c r="R101" s="449"/>
      <c r="S101" s="449"/>
      <c r="T101" s="449"/>
      <c r="U101" s="449"/>
      <c r="V101" s="449"/>
      <c r="W101" s="449"/>
      <c r="X101" s="449"/>
    </row>
    <row r="102" spans="11:24">
      <c r="K102" s="129"/>
      <c r="L102" s="129" t="s">
        <v>3069</v>
      </c>
      <c r="M102" s="449"/>
      <c r="N102" s="449"/>
      <c r="O102" s="449"/>
      <c r="P102" s="449"/>
      <c r="Q102" s="449"/>
      <c r="R102" s="449"/>
      <c r="S102" s="449"/>
      <c r="T102" s="449"/>
      <c r="U102" s="449"/>
      <c r="V102" s="449"/>
      <c r="W102" s="449"/>
      <c r="X102" s="449"/>
    </row>
    <row r="103" spans="11:24">
      <c r="K103" s="129"/>
      <c r="L103" s="129" t="s">
        <v>3056</v>
      </c>
      <c r="M103" s="449"/>
      <c r="N103" s="449"/>
      <c r="O103" s="449"/>
      <c r="P103" s="449"/>
      <c r="Q103" s="449"/>
      <c r="R103" s="449"/>
      <c r="S103" s="449"/>
      <c r="T103" s="449"/>
      <c r="U103" s="449"/>
      <c r="V103" s="449"/>
      <c r="W103" s="449"/>
      <c r="X103" s="449"/>
    </row>
    <row r="104" spans="11:24">
      <c r="K104" s="129"/>
      <c r="L104" s="129" t="s">
        <v>13391</v>
      </c>
      <c r="M104" s="449"/>
      <c r="N104" s="449"/>
      <c r="O104" s="449"/>
      <c r="P104" s="449"/>
      <c r="Q104" s="449"/>
      <c r="R104" s="449"/>
      <c r="S104" s="449"/>
      <c r="T104" s="449"/>
      <c r="U104" s="449"/>
      <c r="V104" s="449"/>
      <c r="W104" s="449"/>
      <c r="X104" s="449"/>
    </row>
    <row r="105" spans="11:24">
      <c r="K105" s="129"/>
      <c r="L105" s="129" t="s">
        <v>13388</v>
      </c>
      <c r="M105" s="449"/>
      <c r="N105" s="449"/>
      <c r="O105" s="449"/>
      <c r="P105" s="449"/>
      <c r="Q105" s="449"/>
      <c r="R105" s="449"/>
      <c r="S105" s="449"/>
      <c r="T105" s="449"/>
      <c r="U105" s="449"/>
      <c r="V105" s="449"/>
      <c r="W105" s="449"/>
      <c r="X105" s="449"/>
    </row>
    <row r="106" spans="11:24">
      <c r="K106" s="129"/>
      <c r="L106" s="129" t="s">
        <v>3016</v>
      </c>
      <c r="M106" s="449"/>
      <c r="N106" s="449"/>
      <c r="O106" s="449"/>
      <c r="P106" s="449"/>
      <c r="Q106" s="449"/>
      <c r="R106" s="449"/>
      <c r="S106" s="449"/>
      <c r="T106" s="449"/>
      <c r="U106" s="449"/>
      <c r="V106" s="449"/>
      <c r="W106" s="449"/>
      <c r="X106" s="449"/>
    </row>
    <row r="107" spans="11:24">
      <c r="K107" s="129"/>
      <c r="L107" s="129" t="s">
        <v>2913</v>
      </c>
      <c r="M107" s="449"/>
      <c r="N107" s="449"/>
      <c r="O107" s="449"/>
      <c r="P107" s="449"/>
      <c r="Q107" s="449"/>
      <c r="R107" s="449"/>
      <c r="S107" s="449"/>
      <c r="T107" s="449"/>
      <c r="U107" s="449"/>
      <c r="V107" s="449"/>
      <c r="W107" s="449"/>
      <c r="X107" s="449"/>
    </row>
    <row r="108" spans="11:24">
      <c r="K108" s="129"/>
      <c r="L108" s="129" t="s">
        <v>2892</v>
      </c>
      <c r="M108" s="449"/>
      <c r="N108" s="449"/>
      <c r="O108" s="449"/>
      <c r="P108" s="449"/>
      <c r="Q108" s="449"/>
      <c r="R108" s="449"/>
      <c r="S108" s="449"/>
      <c r="T108" s="449"/>
      <c r="U108" s="449"/>
      <c r="V108" s="449"/>
      <c r="W108" s="449"/>
      <c r="X108" s="449"/>
    </row>
    <row r="109" spans="11:24">
      <c r="K109" s="129"/>
      <c r="L109" s="129" t="s">
        <v>2896</v>
      </c>
      <c r="M109" s="449"/>
      <c r="N109" s="449"/>
      <c r="O109" s="449"/>
      <c r="P109" s="449"/>
      <c r="Q109" s="449"/>
      <c r="R109" s="449"/>
      <c r="S109" s="449"/>
      <c r="T109" s="449"/>
      <c r="U109" s="449"/>
      <c r="V109" s="449"/>
      <c r="W109" s="449"/>
      <c r="X109" s="449"/>
    </row>
    <row r="110" spans="11:24">
      <c r="K110" s="129"/>
      <c r="L110" s="129" t="s">
        <v>2904</v>
      </c>
      <c r="M110" s="449"/>
      <c r="N110" s="449"/>
      <c r="O110" s="449"/>
      <c r="P110" s="449"/>
      <c r="Q110" s="449"/>
      <c r="R110" s="449"/>
      <c r="S110" s="449"/>
      <c r="T110" s="449"/>
      <c r="U110" s="449"/>
      <c r="V110" s="449"/>
      <c r="W110" s="449"/>
      <c r="X110" s="449"/>
    </row>
    <row r="111" spans="11:24">
      <c r="K111" s="129"/>
      <c r="L111" s="129" t="s">
        <v>3299</v>
      </c>
      <c r="M111" s="449"/>
      <c r="N111" s="449"/>
      <c r="O111" s="449"/>
      <c r="P111" s="449"/>
      <c r="Q111" s="449"/>
      <c r="R111" s="449"/>
      <c r="S111" s="449"/>
      <c r="T111" s="449"/>
      <c r="U111" s="449"/>
      <c r="V111" s="449"/>
      <c r="W111" s="449"/>
      <c r="X111" s="449"/>
    </row>
    <row r="112" spans="11:24">
      <c r="K112" s="129"/>
      <c r="L112" s="129" t="s">
        <v>4221</v>
      </c>
      <c r="M112" s="449"/>
      <c r="N112" s="449"/>
      <c r="O112" s="449"/>
      <c r="P112" s="449"/>
      <c r="Q112" s="449"/>
      <c r="R112" s="449"/>
      <c r="S112" s="449"/>
      <c r="T112" s="449"/>
      <c r="U112" s="449"/>
      <c r="V112" s="449"/>
      <c r="W112" s="449"/>
      <c r="X112" s="449"/>
    </row>
    <row r="113" spans="11:24">
      <c r="K113" s="129"/>
      <c r="L113" s="129" t="s">
        <v>4508</v>
      </c>
      <c r="M113" s="449"/>
      <c r="N113" s="449"/>
      <c r="O113" s="449"/>
      <c r="P113" s="449"/>
      <c r="Q113" s="449"/>
      <c r="R113" s="449"/>
      <c r="S113" s="449"/>
      <c r="T113" s="449"/>
      <c r="U113" s="449"/>
      <c r="V113" s="449"/>
      <c r="W113" s="449"/>
      <c r="X113" s="449"/>
    </row>
    <row r="114" spans="11:24">
      <c r="K114" s="129"/>
      <c r="L114" s="129" t="s">
        <v>3036</v>
      </c>
      <c r="M114" s="449"/>
      <c r="N114" s="449"/>
      <c r="O114" s="449"/>
      <c r="P114" s="449"/>
      <c r="Q114" s="449"/>
      <c r="R114" s="449"/>
      <c r="S114" s="449"/>
      <c r="T114" s="449"/>
      <c r="U114" s="449"/>
      <c r="V114" s="449"/>
      <c r="W114" s="449"/>
      <c r="X114" s="449"/>
    </row>
    <row r="115" spans="11:24">
      <c r="K115" s="129"/>
      <c r="L115" s="129" t="s">
        <v>3023</v>
      </c>
      <c r="M115" s="449"/>
      <c r="N115" s="449"/>
      <c r="O115" s="449"/>
      <c r="P115" s="449"/>
      <c r="Q115" s="449"/>
      <c r="R115" s="449"/>
      <c r="S115" s="449"/>
      <c r="T115" s="449"/>
      <c r="U115" s="449"/>
      <c r="V115" s="449"/>
      <c r="W115" s="449"/>
      <c r="X115" s="449"/>
    </row>
    <row r="116" spans="11:24">
      <c r="K116" s="129"/>
      <c r="L116" s="129" t="s">
        <v>2977</v>
      </c>
      <c r="M116" s="449"/>
      <c r="N116" s="449"/>
      <c r="O116" s="449"/>
      <c r="P116" s="449"/>
      <c r="Q116" s="449"/>
      <c r="R116" s="449"/>
      <c r="S116" s="449"/>
      <c r="T116" s="449"/>
      <c r="U116" s="449"/>
      <c r="V116" s="449"/>
      <c r="W116" s="449"/>
      <c r="X116" s="449"/>
    </row>
    <row r="117" spans="11:24">
      <c r="K117" s="129"/>
      <c r="L117" s="129" t="s">
        <v>3411</v>
      </c>
      <c r="M117" s="449"/>
      <c r="N117" s="449"/>
      <c r="O117" s="449"/>
      <c r="P117" s="449"/>
      <c r="Q117" s="449"/>
      <c r="R117" s="449"/>
      <c r="S117" s="449"/>
      <c r="T117" s="449"/>
      <c r="U117" s="449"/>
      <c r="V117" s="449"/>
      <c r="W117" s="449"/>
      <c r="X117" s="449"/>
    </row>
    <row r="118" spans="11:24">
      <c r="K118" s="129"/>
      <c r="L118" s="129" t="s">
        <v>3011</v>
      </c>
      <c r="M118" s="449"/>
      <c r="N118" s="449"/>
      <c r="O118" s="449"/>
      <c r="P118" s="449"/>
      <c r="Q118" s="449"/>
      <c r="R118" s="449"/>
      <c r="S118" s="449"/>
      <c r="T118" s="449"/>
      <c r="U118" s="449"/>
      <c r="V118" s="449"/>
      <c r="W118" s="449"/>
      <c r="X118" s="449"/>
    </row>
    <row r="119" spans="11:24">
      <c r="K119" s="129"/>
      <c r="L119" s="129" t="s">
        <v>3006</v>
      </c>
      <c r="M119" s="449"/>
      <c r="N119" s="449"/>
      <c r="O119" s="449"/>
      <c r="P119" s="449"/>
      <c r="Q119" s="449"/>
      <c r="R119" s="449"/>
      <c r="S119" s="449"/>
      <c r="T119" s="449"/>
      <c r="U119" s="449"/>
      <c r="V119" s="449"/>
      <c r="W119" s="449"/>
      <c r="X119" s="449"/>
    </row>
    <row r="120" spans="11:24">
      <c r="K120" s="129"/>
      <c r="L120" s="129" t="s">
        <v>2985</v>
      </c>
      <c r="M120" s="449"/>
      <c r="N120" s="449"/>
      <c r="O120" s="449"/>
      <c r="P120" s="449"/>
      <c r="Q120" s="449"/>
      <c r="R120" s="449"/>
      <c r="S120" s="449"/>
      <c r="T120" s="449"/>
      <c r="U120" s="449"/>
      <c r="V120" s="449"/>
      <c r="W120" s="449"/>
      <c r="X120" s="449"/>
    </row>
    <row r="121" spans="11:24">
      <c r="K121" s="129"/>
      <c r="L121" s="129" t="s">
        <v>3059</v>
      </c>
      <c r="M121" s="449"/>
      <c r="N121" s="449"/>
      <c r="O121" s="449"/>
      <c r="P121" s="449"/>
      <c r="Q121" s="449"/>
      <c r="R121" s="449"/>
      <c r="S121" s="449"/>
      <c r="T121" s="449"/>
      <c r="U121" s="449"/>
      <c r="V121" s="449"/>
      <c r="W121" s="449"/>
      <c r="X121" s="449"/>
    </row>
    <row r="122" spans="11:24">
      <c r="K122" s="129"/>
      <c r="L122" s="129" t="s">
        <v>3050</v>
      </c>
      <c r="M122" s="449"/>
      <c r="N122" s="449"/>
      <c r="O122" s="449"/>
      <c r="P122" s="449"/>
      <c r="Q122" s="449"/>
      <c r="R122" s="449"/>
      <c r="S122" s="449"/>
      <c r="T122" s="449"/>
      <c r="U122" s="449"/>
      <c r="V122" s="449"/>
      <c r="W122" s="449"/>
      <c r="X122" s="449"/>
    </row>
    <row r="123" spans="11:24">
      <c r="K123" s="129"/>
      <c r="L123" s="129" t="s">
        <v>2981</v>
      </c>
      <c r="M123" s="449"/>
      <c r="N123" s="449"/>
      <c r="O123" s="449"/>
      <c r="P123" s="449"/>
      <c r="Q123" s="449"/>
      <c r="R123" s="449"/>
      <c r="S123" s="449"/>
      <c r="T123" s="449"/>
      <c r="U123" s="449"/>
      <c r="V123" s="449"/>
      <c r="W123" s="449"/>
      <c r="X123" s="449"/>
    </row>
    <row r="124" spans="11:24">
      <c r="K124" s="129"/>
      <c r="L124" s="129" t="s">
        <v>3292</v>
      </c>
      <c r="M124" s="449"/>
      <c r="N124" s="449"/>
      <c r="O124" s="449"/>
      <c r="P124" s="449"/>
      <c r="Q124" s="449"/>
      <c r="R124" s="449"/>
      <c r="S124" s="449"/>
      <c r="T124" s="449"/>
      <c r="U124" s="449"/>
      <c r="V124" s="449"/>
      <c r="W124" s="449"/>
      <c r="X124" s="449"/>
    </row>
    <row r="125" spans="11:24">
      <c r="K125" s="129"/>
      <c r="L125" s="129" t="s">
        <v>2908</v>
      </c>
      <c r="M125" s="449"/>
      <c r="N125" s="449"/>
      <c r="O125" s="449"/>
      <c r="P125" s="449"/>
      <c r="Q125" s="449"/>
      <c r="R125" s="449"/>
      <c r="S125" s="449"/>
      <c r="T125" s="449"/>
      <c r="U125" s="449"/>
      <c r="V125" s="449"/>
      <c r="W125" s="449"/>
      <c r="X125" s="449"/>
    </row>
    <row r="126" spans="11:24">
      <c r="K126" s="129"/>
      <c r="L126" s="129" t="s">
        <v>3406</v>
      </c>
      <c r="M126" s="449"/>
      <c r="N126" s="449"/>
      <c r="O126" s="449"/>
      <c r="P126" s="449"/>
      <c r="Q126" s="449"/>
      <c r="R126" s="449"/>
      <c r="S126" s="449"/>
      <c r="T126" s="449"/>
      <c r="U126" s="449"/>
      <c r="V126" s="449"/>
      <c r="W126" s="449"/>
      <c r="X126" s="449"/>
    </row>
    <row r="127" spans="11:24">
      <c r="K127" s="129"/>
      <c r="L127" s="129" t="s">
        <v>13283</v>
      </c>
      <c r="M127" s="449"/>
      <c r="N127" s="449"/>
      <c r="O127" s="449"/>
      <c r="P127" s="449"/>
      <c r="Q127" s="449"/>
      <c r="R127" s="449"/>
      <c r="S127" s="449"/>
      <c r="T127" s="449"/>
      <c r="U127" s="449"/>
      <c r="V127" s="449"/>
      <c r="W127" s="449"/>
      <c r="X127" s="449"/>
    </row>
    <row r="128" spans="11:24">
      <c r="K128" s="129"/>
      <c r="L128" s="129" t="s">
        <v>3245</v>
      </c>
      <c r="M128" s="449"/>
      <c r="N128" s="449"/>
      <c r="O128" s="449"/>
      <c r="P128" s="449"/>
      <c r="Q128" s="449"/>
      <c r="R128" s="449"/>
      <c r="S128" s="449"/>
      <c r="T128" s="449"/>
      <c r="U128" s="449"/>
      <c r="V128" s="449"/>
      <c r="W128" s="449"/>
      <c r="X128" s="449"/>
    </row>
    <row r="129" spans="11:24">
      <c r="K129" s="129"/>
      <c r="L129" s="129" t="s">
        <v>3242</v>
      </c>
      <c r="M129" s="449"/>
      <c r="N129" s="449"/>
      <c r="O129" s="449"/>
      <c r="P129" s="449"/>
      <c r="Q129" s="449"/>
      <c r="R129" s="449"/>
      <c r="S129" s="449"/>
      <c r="T129" s="449"/>
      <c r="U129" s="449"/>
      <c r="V129" s="449"/>
      <c r="W129" s="449"/>
      <c r="X129" s="449"/>
    </row>
    <row r="130" spans="11:24">
      <c r="K130" s="129"/>
      <c r="L130" s="129" t="s">
        <v>3488</v>
      </c>
      <c r="M130" s="449"/>
      <c r="N130" s="449"/>
      <c r="O130" s="449"/>
      <c r="P130" s="449"/>
      <c r="Q130" s="449"/>
      <c r="R130" s="449"/>
      <c r="S130" s="449"/>
      <c r="T130" s="449"/>
      <c r="U130" s="449"/>
      <c r="V130" s="449"/>
      <c r="W130" s="449"/>
      <c r="X130" s="449"/>
    </row>
    <row r="131" spans="11:24">
      <c r="K131" s="129"/>
      <c r="L131" s="129" t="s">
        <v>3506</v>
      </c>
      <c r="M131" s="449"/>
      <c r="N131" s="449"/>
      <c r="O131" s="449"/>
      <c r="P131" s="449"/>
      <c r="Q131" s="449"/>
      <c r="R131" s="449"/>
      <c r="S131" s="449"/>
      <c r="T131" s="449"/>
      <c r="U131" s="449"/>
      <c r="V131" s="449"/>
      <c r="W131" s="449"/>
      <c r="X131" s="449"/>
    </row>
    <row r="132" spans="11:24">
      <c r="K132" s="129"/>
      <c r="L132" s="129" t="s">
        <v>3206</v>
      </c>
      <c r="M132" s="449"/>
      <c r="N132" s="449"/>
      <c r="O132" s="449"/>
      <c r="P132" s="449"/>
      <c r="Q132" s="449"/>
      <c r="R132" s="449"/>
      <c r="S132" s="449"/>
      <c r="T132" s="449"/>
      <c r="U132" s="449"/>
      <c r="V132" s="449"/>
      <c r="W132" s="449"/>
      <c r="X132" s="449"/>
    </row>
    <row r="133" spans="11:24">
      <c r="K133" s="129"/>
      <c r="L133" s="129" t="s">
        <v>2949</v>
      </c>
      <c r="M133" s="449"/>
      <c r="N133" s="449"/>
      <c r="O133" s="449"/>
      <c r="P133" s="449"/>
      <c r="Q133" s="449"/>
      <c r="R133" s="449"/>
      <c r="S133" s="449"/>
      <c r="T133" s="449"/>
      <c r="U133" s="449"/>
      <c r="V133" s="449"/>
      <c r="W133" s="449"/>
      <c r="X133" s="449"/>
    </row>
    <row r="134" spans="11:24">
      <c r="K134" s="129"/>
      <c r="L134" s="129" t="s">
        <v>3064</v>
      </c>
      <c r="M134" s="449"/>
      <c r="N134" s="449"/>
      <c r="O134" s="449"/>
      <c r="P134" s="449"/>
      <c r="Q134" s="449"/>
      <c r="R134" s="449"/>
      <c r="S134" s="449"/>
      <c r="T134" s="449"/>
      <c r="U134" s="449"/>
      <c r="V134" s="449"/>
      <c r="W134" s="449"/>
      <c r="X134" s="449"/>
    </row>
    <row r="135" spans="11:24">
      <c r="K135" s="129"/>
      <c r="L135" s="129" t="s">
        <v>3053</v>
      </c>
      <c r="M135" s="449"/>
      <c r="N135" s="449"/>
      <c r="O135" s="449"/>
      <c r="P135" s="449"/>
      <c r="Q135" s="449"/>
      <c r="R135" s="449"/>
      <c r="S135" s="449"/>
      <c r="T135" s="449"/>
      <c r="U135" s="449"/>
      <c r="V135" s="449"/>
      <c r="W135" s="449"/>
      <c r="X135" s="449"/>
    </row>
    <row r="136" spans="11:24">
      <c r="K136" s="129"/>
      <c r="L136" s="129" t="s">
        <v>2969</v>
      </c>
      <c r="M136" s="449"/>
      <c r="N136" s="449"/>
      <c r="O136" s="449"/>
      <c r="P136" s="449"/>
      <c r="Q136" s="449"/>
      <c r="R136" s="449"/>
      <c r="S136" s="449"/>
      <c r="T136" s="449"/>
      <c r="U136" s="449"/>
      <c r="V136" s="449"/>
      <c r="W136" s="449"/>
      <c r="X136" s="449"/>
    </row>
    <row r="137" spans="11:24">
      <c r="K137" s="129"/>
      <c r="L137" s="129" t="s">
        <v>2955</v>
      </c>
      <c r="M137" s="449"/>
      <c r="N137" s="449"/>
      <c r="O137" s="449"/>
      <c r="P137" s="449"/>
      <c r="Q137" s="449"/>
      <c r="R137" s="449"/>
      <c r="S137" s="449"/>
      <c r="T137" s="449"/>
      <c r="U137" s="449"/>
      <c r="V137" s="449"/>
      <c r="W137" s="449"/>
      <c r="X137" s="449"/>
    </row>
    <row r="138" spans="11:24">
      <c r="K138" s="129"/>
      <c r="L138" s="129" t="s">
        <v>2973</v>
      </c>
      <c r="M138" s="449"/>
      <c r="N138" s="449"/>
      <c r="O138" s="449"/>
      <c r="P138" s="449"/>
      <c r="Q138" s="449"/>
      <c r="R138" s="449"/>
      <c r="S138" s="449"/>
      <c r="T138" s="449"/>
      <c r="U138" s="449"/>
      <c r="V138" s="449"/>
      <c r="W138" s="449"/>
      <c r="X138" s="449"/>
    </row>
    <row r="139" spans="11:24">
      <c r="K139" s="129"/>
      <c r="L139" s="129" t="s">
        <v>2960</v>
      </c>
      <c r="M139" s="449"/>
      <c r="N139" s="449"/>
      <c r="O139" s="449"/>
      <c r="P139" s="449"/>
      <c r="Q139" s="449"/>
      <c r="R139" s="449"/>
      <c r="S139" s="449"/>
      <c r="T139" s="449"/>
      <c r="U139" s="449"/>
      <c r="V139" s="449"/>
      <c r="W139" s="449"/>
      <c r="X139" s="449"/>
    </row>
    <row r="140" spans="11:24">
      <c r="K140" s="129"/>
      <c r="L140" s="129" t="s">
        <v>3026</v>
      </c>
      <c r="M140" s="449"/>
      <c r="N140" s="449"/>
      <c r="O140" s="449"/>
      <c r="P140" s="449"/>
      <c r="Q140" s="449"/>
      <c r="R140" s="449"/>
      <c r="S140" s="449"/>
      <c r="T140" s="449"/>
      <c r="U140" s="449"/>
      <c r="V140" s="449"/>
      <c r="W140" s="449"/>
      <c r="X140" s="449"/>
    </row>
    <row r="141" spans="11:24">
      <c r="K141" s="129"/>
      <c r="L141" s="129" t="s">
        <v>3041</v>
      </c>
      <c r="M141" s="449"/>
      <c r="N141" s="449"/>
      <c r="O141" s="449"/>
      <c r="P141" s="449"/>
      <c r="Q141" s="449"/>
      <c r="R141" s="449"/>
      <c r="S141" s="449"/>
      <c r="T141" s="449"/>
      <c r="U141" s="449"/>
      <c r="V141" s="449"/>
      <c r="W141" s="449"/>
      <c r="X141" s="449"/>
    </row>
    <row r="142" spans="11:24">
      <c r="K142" s="129"/>
      <c r="L142" s="129" t="s">
        <v>2943</v>
      </c>
      <c r="M142" s="449"/>
      <c r="N142" s="449"/>
      <c r="O142" s="449"/>
      <c r="P142" s="449"/>
      <c r="Q142" s="449"/>
      <c r="R142" s="449"/>
      <c r="S142" s="449"/>
      <c r="T142" s="449"/>
      <c r="U142" s="449"/>
      <c r="V142" s="449"/>
      <c r="W142" s="449"/>
      <c r="X142" s="449"/>
    </row>
    <row r="143" spans="11:24">
      <c r="K143" s="129"/>
      <c r="L143" s="129" t="s">
        <v>2946</v>
      </c>
      <c r="M143" s="449"/>
      <c r="N143" s="449"/>
      <c r="O143" s="449"/>
      <c r="P143" s="449"/>
      <c r="Q143" s="449"/>
      <c r="R143" s="449"/>
      <c r="S143" s="449"/>
      <c r="T143" s="449"/>
      <c r="U143" s="449"/>
      <c r="V143" s="449"/>
      <c r="W143" s="449"/>
      <c r="X143" s="449"/>
    </row>
    <row r="144" spans="11:24">
      <c r="K144" s="129"/>
      <c r="L144" s="129" t="s">
        <v>2994</v>
      </c>
      <c r="M144" s="449"/>
      <c r="N144" s="449"/>
      <c r="O144" s="449"/>
      <c r="P144" s="449"/>
      <c r="Q144" s="449"/>
      <c r="R144" s="449"/>
      <c r="S144" s="449"/>
      <c r="T144" s="449"/>
      <c r="U144" s="449"/>
      <c r="V144" s="449"/>
      <c r="W144" s="449"/>
      <c r="X144" s="449"/>
    </row>
    <row r="145" spans="11:24">
      <c r="K145" s="129"/>
      <c r="L145" s="129" t="s">
        <v>2991</v>
      </c>
      <c r="M145" s="449"/>
      <c r="N145" s="449"/>
      <c r="O145" s="449"/>
      <c r="P145" s="449"/>
      <c r="Q145" s="449"/>
      <c r="R145" s="449"/>
      <c r="S145" s="449"/>
      <c r="T145" s="449"/>
      <c r="U145" s="449"/>
      <c r="V145" s="449"/>
      <c r="W145" s="449"/>
      <c r="X145" s="449"/>
    </row>
    <row r="146" spans="11:24">
      <c r="K146" s="129"/>
      <c r="L146" s="129" t="s">
        <v>4134</v>
      </c>
      <c r="M146" s="449"/>
      <c r="N146" s="449"/>
      <c r="O146" s="449"/>
      <c r="P146" s="449"/>
      <c r="Q146" s="449"/>
      <c r="R146" s="449"/>
      <c r="S146" s="449"/>
      <c r="T146" s="449"/>
      <c r="U146" s="449"/>
      <c r="V146" s="449"/>
      <c r="W146" s="449"/>
      <c r="X146" s="449"/>
    </row>
    <row r="147" spans="11:24">
      <c r="K147" s="129"/>
      <c r="L147" s="129" t="s">
        <v>1236</v>
      </c>
      <c r="M147" s="449"/>
      <c r="N147" s="449"/>
      <c r="O147" s="449"/>
      <c r="P147" s="449"/>
      <c r="Q147" s="449"/>
      <c r="R147" s="449"/>
      <c r="S147" s="449"/>
      <c r="T147" s="449"/>
      <c r="U147" s="449"/>
      <c r="V147" s="449"/>
      <c r="W147" s="449"/>
      <c r="X147" s="449"/>
    </row>
    <row r="148" spans="11:24">
      <c r="K148" s="129"/>
      <c r="L148" s="129" t="s">
        <v>3577</v>
      </c>
      <c r="M148" s="449"/>
      <c r="N148" s="449"/>
      <c r="O148" s="449"/>
      <c r="P148" s="449"/>
      <c r="Q148" s="449"/>
      <c r="R148" s="449"/>
      <c r="S148" s="449"/>
      <c r="T148" s="449"/>
      <c r="U148" s="449"/>
      <c r="V148" s="449"/>
      <c r="W148" s="449"/>
      <c r="X148" s="449"/>
    </row>
    <row r="149" spans="11:24">
      <c r="K149" s="129"/>
      <c r="L149" s="129" t="s">
        <v>4790</v>
      </c>
      <c r="M149" s="449"/>
      <c r="N149" s="449"/>
      <c r="O149" s="449"/>
      <c r="P149" s="449"/>
      <c r="Q149" s="449"/>
      <c r="R149" s="449"/>
      <c r="S149" s="449"/>
      <c r="T149" s="449"/>
      <c r="U149" s="449"/>
      <c r="V149" s="449"/>
      <c r="W149" s="449"/>
      <c r="X149" s="449"/>
    </row>
    <row r="150" spans="11:24">
      <c r="K150" s="129"/>
      <c r="L150" s="129" t="s">
        <v>4662</v>
      </c>
      <c r="M150" s="449"/>
      <c r="N150" s="449"/>
      <c r="O150" s="449"/>
      <c r="P150" s="449"/>
      <c r="Q150" s="449"/>
      <c r="R150" s="449"/>
      <c r="S150" s="449"/>
      <c r="T150" s="449"/>
      <c r="U150" s="449"/>
      <c r="V150" s="449"/>
      <c r="W150" s="449"/>
      <c r="X150" s="449"/>
    </row>
    <row r="151" spans="11:24">
      <c r="K151" s="129"/>
      <c r="L151" s="129" t="s">
        <v>4232</v>
      </c>
      <c r="M151" s="449"/>
      <c r="N151" s="449"/>
      <c r="O151" s="449"/>
      <c r="P151" s="449"/>
      <c r="Q151" s="449"/>
      <c r="R151" s="449"/>
      <c r="S151" s="449"/>
      <c r="T151" s="449"/>
      <c r="U151" s="449"/>
      <c r="V151" s="449"/>
      <c r="W151" s="449"/>
      <c r="X151" s="449"/>
    </row>
    <row r="152" spans="11:24">
      <c r="K152" s="129"/>
      <c r="L152" s="129" t="s">
        <v>1265</v>
      </c>
      <c r="M152" s="449"/>
      <c r="N152" s="449"/>
      <c r="O152" s="449"/>
      <c r="P152" s="449"/>
      <c r="Q152" s="449"/>
      <c r="R152" s="449"/>
      <c r="S152" s="449"/>
      <c r="T152" s="449"/>
      <c r="U152" s="449"/>
      <c r="V152" s="449"/>
      <c r="W152" s="449"/>
      <c r="X152" s="449"/>
    </row>
    <row r="153" spans="11:24">
      <c r="K153" s="129"/>
      <c r="L153" s="129" t="s">
        <v>1268</v>
      </c>
      <c r="M153" s="449"/>
      <c r="N153" s="449"/>
      <c r="O153" s="449"/>
      <c r="P153" s="449"/>
      <c r="Q153" s="449"/>
      <c r="R153" s="449"/>
      <c r="S153" s="449"/>
      <c r="T153" s="449"/>
      <c r="U153" s="449"/>
      <c r="V153" s="449"/>
      <c r="W153" s="449"/>
      <c r="X153" s="449"/>
    </row>
    <row r="154" spans="11:24">
      <c r="K154" s="129"/>
      <c r="L154" s="129" t="s">
        <v>1271</v>
      </c>
      <c r="M154" s="449"/>
      <c r="N154" s="449"/>
      <c r="O154" s="449"/>
      <c r="P154" s="449"/>
      <c r="Q154" s="449"/>
      <c r="R154" s="449"/>
      <c r="S154" s="449"/>
      <c r="T154" s="449"/>
      <c r="U154" s="449"/>
      <c r="V154" s="449"/>
      <c r="W154" s="449"/>
      <c r="X154" s="449"/>
    </row>
    <row r="155" spans="11:24">
      <c r="K155" s="129"/>
      <c r="L155" s="129" t="s">
        <v>1274</v>
      </c>
      <c r="M155" s="449"/>
      <c r="N155" s="449"/>
      <c r="O155" s="449"/>
      <c r="P155" s="449"/>
      <c r="Q155" s="449"/>
      <c r="R155" s="449"/>
      <c r="S155" s="449"/>
      <c r="T155" s="449"/>
      <c r="U155" s="449"/>
      <c r="V155" s="449"/>
      <c r="W155" s="449"/>
      <c r="X155" s="449"/>
    </row>
    <row r="156" spans="11:24">
      <c r="K156" s="129"/>
      <c r="L156" s="129" t="s">
        <v>3209</v>
      </c>
      <c r="M156" s="449"/>
      <c r="N156" s="449"/>
      <c r="O156" s="449"/>
      <c r="P156" s="449"/>
      <c r="Q156" s="449"/>
      <c r="R156" s="449"/>
      <c r="S156" s="449"/>
      <c r="T156" s="449"/>
      <c r="U156" s="449"/>
      <c r="V156" s="449"/>
      <c r="W156" s="449"/>
      <c r="X156" s="449"/>
    </row>
    <row r="157" spans="11:24">
      <c r="K157" s="129"/>
      <c r="L157" s="129" t="s">
        <v>3383</v>
      </c>
      <c r="M157" s="449"/>
      <c r="N157" s="449"/>
      <c r="O157" s="449"/>
      <c r="P157" s="449"/>
      <c r="Q157" s="449"/>
      <c r="R157" s="449"/>
      <c r="S157" s="449"/>
      <c r="T157" s="449"/>
      <c r="U157" s="449"/>
      <c r="V157" s="449"/>
      <c r="W157" s="449"/>
      <c r="X157" s="449"/>
    </row>
    <row r="158" spans="11:24">
      <c r="K158" s="129"/>
      <c r="L158" s="129" t="s">
        <v>3586</v>
      </c>
      <c r="M158" s="449"/>
      <c r="N158" s="449"/>
      <c r="O158" s="449"/>
      <c r="P158" s="449"/>
      <c r="Q158" s="449"/>
      <c r="R158" s="449"/>
      <c r="S158" s="449"/>
      <c r="T158" s="449"/>
      <c r="U158" s="449"/>
      <c r="V158" s="449"/>
      <c r="W158" s="449"/>
      <c r="X158" s="449"/>
    </row>
    <row r="159" spans="11:24">
      <c r="K159" s="129"/>
      <c r="L159" s="129" t="s">
        <v>3593</v>
      </c>
      <c r="M159" s="449"/>
      <c r="N159" s="449"/>
      <c r="O159" s="449"/>
      <c r="P159" s="449"/>
      <c r="Q159" s="449"/>
      <c r="R159" s="449"/>
      <c r="S159" s="449"/>
      <c r="T159" s="449"/>
      <c r="U159" s="449"/>
      <c r="V159" s="449"/>
      <c r="W159" s="449"/>
      <c r="X159" s="449"/>
    </row>
    <row r="160" spans="11:24">
      <c r="K160" s="129"/>
      <c r="L160" s="129" t="s">
        <v>3598</v>
      </c>
      <c r="M160" s="449"/>
      <c r="N160" s="449"/>
      <c r="O160" s="449"/>
      <c r="P160" s="449"/>
      <c r="Q160" s="449"/>
      <c r="R160" s="449"/>
      <c r="S160" s="449"/>
      <c r="T160" s="449"/>
      <c r="U160" s="449"/>
      <c r="V160" s="449"/>
      <c r="W160" s="449"/>
      <c r="X160" s="449"/>
    </row>
    <row r="161" spans="11:24">
      <c r="K161" s="129"/>
      <c r="L161" s="129" t="s">
        <v>3605</v>
      </c>
      <c r="M161" s="449"/>
      <c r="N161" s="449"/>
      <c r="O161" s="449"/>
      <c r="P161" s="449"/>
      <c r="Q161" s="449"/>
      <c r="R161" s="449"/>
      <c r="S161" s="449"/>
      <c r="T161" s="449"/>
      <c r="U161" s="449"/>
      <c r="V161" s="449"/>
      <c r="W161" s="449"/>
      <c r="X161" s="449"/>
    </row>
    <row r="162" spans="11:24">
      <c r="K162" s="129"/>
      <c r="L162" s="129" t="s">
        <v>3610</v>
      </c>
      <c r="M162" s="449"/>
      <c r="N162" s="449"/>
      <c r="O162" s="449"/>
      <c r="P162" s="449"/>
      <c r="Q162" s="449"/>
      <c r="R162" s="449"/>
      <c r="S162" s="449"/>
      <c r="T162" s="449"/>
      <c r="U162" s="449"/>
      <c r="V162" s="449"/>
      <c r="W162" s="449"/>
      <c r="X162" s="449"/>
    </row>
    <row r="163" spans="11:24">
      <c r="K163" s="129"/>
      <c r="L163" s="129" t="s">
        <v>3613</v>
      </c>
      <c r="M163" s="449"/>
      <c r="N163" s="449"/>
      <c r="O163" s="449"/>
      <c r="P163" s="449"/>
      <c r="Q163" s="449"/>
      <c r="R163" s="449"/>
      <c r="S163" s="449"/>
      <c r="T163" s="449"/>
      <c r="U163" s="449"/>
      <c r="V163" s="449"/>
      <c r="W163" s="449"/>
      <c r="X163" s="449"/>
    </row>
    <row r="164" spans="11:24">
      <c r="K164" s="129"/>
      <c r="L164" s="129" t="s">
        <v>3617</v>
      </c>
      <c r="M164" s="449"/>
      <c r="N164" s="449"/>
      <c r="O164" s="449"/>
      <c r="P164" s="449"/>
      <c r="Q164" s="449"/>
      <c r="R164" s="449"/>
      <c r="S164" s="449"/>
      <c r="T164" s="449"/>
      <c r="U164" s="449"/>
      <c r="V164" s="449"/>
      <c r="W164" s="449"/>
      <c r="X164" s="449"/>
    </row>
    <row r="165" spans="11:24">
      <c r="K165" s="129"/>
      <c r="L165" s="129" t="s">
        <v>3621</v>
      </c>
      <c r="M165" s="449"/>
      <c r="N165" s="449"/>
      <c r="O165" s="449"/>
      <c r="P165" s="449"/>
      <c r="Q165" s="449"/>
      <c r="R165" s="449"/>
      <c r="S165" s="449"/>
      <c r="T165" s="449"/>
      <c r="U165" s="449"/>
      <c r="V165" s="449"/>
      <c r="W165" s="449"/>
      <c r="X165" s="449"/>
    </row>
    <row r="166" spans="11:24">
      <c r="K166" s="129"/>
      <c r="L166" s="129" t="s">
        <v>3624</v>
      </c>
      <c r="M166" s="449"/>
      <c r="N166" s="449"/>
      <c r="O166" s="449"/>
      <c r="P166" s="449"/>
      <c r="Q166" s="449"/>
      <c r="R166" s="449"/>
      <c r="S166" s="449"/>
      <c r="T166" s="449"/>
      <c r="U166" s="449"/>
      <c r="V166" s="449"/>
      <c r="W166" s="449"/>
      <c r="X166" s="449"/>
    </row>
    <row r="167" spans="11:24">
      <c r="K167" s="129"/>
      <c r="L167" s="129" t="s">
        <v>3628</v>
      </c>
      <c r="M167" s="449"/>
      <c r="N167" s="449"/>
      <c r="O167" s="449"/>
      <c r="P167" s="449"/>
      <c r="Q167" s="449"/>
      <c r="R167" s="449"/>
      <c r="S167" s="449"/>
      <c r="T167" s="449"/>
      <c r="U167" s="449"/>
      <c r="V167" s="449"/>
      <c r="W167" s="449"/>
      <c r="X167" s="449"/>
    </row>
    <row r="168" spans="11:24">
      <c r="K168" s="129"/>
      <c r="L168" s="129" t="s">
        <v>3633</v>
      </c>
      <c r="M168" s="449"/>
      <c r="N168" s="449"/>
      <c r="O168" s="449"/>
      <c r="P168" s="449"/>
      <c r="Q168" s="449"/>
      <c r="R168" s="449"/>
      <c r="S168" s="449"/>
      <c r="T168" s="449"/>
      <c r="U168" s="449"/>
      <c r="V168" s="449"/>
      <c r="W168" s="449"/>
      <c r="X168" s="449"/>
    </row>
    <row r="169" spans="11:24">
      <c r="K169" s="129"/>
      <c r="L169" s="129" t="s">
        <v>3637</v>
      </c>
      <c r="M169" s="449"/>
      <c r="N169" s="449"/>
      <c r="O169" s="449"/>
      <c r="P169" s="449"/>
      <c r="Q169" s="449"/>
      <c r="R169" s="449"/>
      <c r="S169" s="449"/>
      <c r="T169" s="449"/>
      <c r="U169" s="449"/>
      <c r="V169" s="449"/>
      <c r="W169" s="449"/>
      <c r="X169" s="449"/>
    </row>
    <row r="170" spans="11:24">
      <c r="K170" s="129"/>
      <c r="L170" s="129" t="s">
        <v>3641</v>
      </c>
      <c r="M170" s="449"/>
      <c r="N170" s="449"/>
      <c r="O170" s="449"/>
      <c r="P170" s="449"/>
      <c r="Q170" s="449"/>
      <c r="R170" s="449"/>
      <c r="S170" s="449"/>
      <c r="T170" s="449"/>
      <c r="U170" s="449"/>
      <c r="V170" s="449"/>
      <c r="W170" s="449"/>
      <c r="X170" s="449"/>
    </row>
    <row r="171" spans="11:24">
      <c r="K171" s="129"/>
      <c r="L171" s="129" t="s">
        <v>3645</v>
      </c>
      <c r="M171" s="449"/>
      <c r="N171" s="449"/>
      <c r="O171" s="449"/>
      <c r="P171" s="449"/>
      <c r="Q171" s="449"/>
      <c r="R171" s="449"/>
      <c r="S171" s="449"/>
      <c r="T171" s="449"/>
      <c r="U171" s="449"/>
      <c r="V171" s="449"/>
      <c r="W171" s="449"/>
      <c r="X171" s="449"/>
    </row>
    <row r="172" spans="11:24">
      <c r="K172" s="129"/>
      <c r="L172" s="129" t="s">
        <v>3647</v>
      </c>
      <c r="M172" s="449"/>
      <c r="N172" s="449"/>
      <c r="O172" s="449"/>
      <c r="P172" s="449"/>
      <c r="Q172" s="449"/>
      <c r="R172" s="449"/>
      <c r="S172" s="449"/>
      <c r="T172" s="449"/>
      <c r="U172" s="449"/>
      <c r="V172" s="449"/>
      <c r="W172" s="449"/>
      <c r="X172" s="449"/>
    </row>
    <row r="173" spans="11:24">
      <c r="K173" s="129"/>
      <c r="L173" s="129" t="s">
        <v>3651</v>
      </c>
      <c r="M173" s="449"/>
      <c r="N173" s="449"/>
      <c r="O173" s="449"/>
      <c r="P173" s="449"/>
      <c r="Q173" s="449"/>
      <c r="R173" s="449"/>
      <c r="S173" s="449"/>
      <c r="T173" s="449"/>
      <c r="U173" s="449"/>
      <c r="V173" s="449"/>
      <c r="W173" s="449"/>
      <c r="X173" s="449"/>
    </row>
    <row r="174" spans="11:24">
      <c r="K174" s="129"/>
      <c r="L174" s="129" t="s">
        <v>3655</v>
      </c>
      <c r="M174" s="449"/>
      <c r="N174" s="449"/>
      <c r="O174" s="449"/>
      <c r="P174" s="449"/>
      <c r="Q174" s="449"/>
      <c r="R174" s="449"/>
      <c r="S174" s="449"/>
      <c r="T174" s="449"/>
      <c r="U174" s="449"/>
      <c r="V174" s="449"/>
      <c r="W174" s="449"/>
      <c r="X174" s="449"/>
    </row>
    <row r="175" spans="11:24">
      <c r="K175" s="129"/>
      <c r="L175" s="129" t="s">
        <v>3659</v>
      </c>
      <c r="M175" s="449"/>
      <c r="N175" s="449"/>
      <c r="O175" s="449"/>
      <c r="P175" s="449"/>
      <c r="Q175" s="449"/>
      <c r="R175" s="449"/>
      <c r="S175" s="449"/>
      <c r="T175" s="449"/>
      <c r="U175" s="449"/>
      <c r="V175" s="449"/>
      <c r="W175" s="449"/>
      <c r="X175" s="449"/>
    </row>
    <row r="176" spans="11:24">
      <c r="K176" s="129"/>
      <c r="L176" s="129" t="s">
        <v>3663</v>
      </c>
      <c r="M176" s="449"/>
      <c r="N176" s="449"/>
      <c r="O176" s="449"/>
      <c r="P176" s="449"/>
      <c r="Q176" s="449"/>
      <c r="R176" s="449"/>
      <c r="S176" s="449"/>
      <c r="T176" s="449"/>
      <c r="U176" s="449"/>
      <c r="V176" s="449"/>
      <c r="W176" s="449"/>
      <c r="X176" s="449"/>
    </row>
    <row r="177" spans="11:24">
      <c r="K177" s="129"/>
      <c r="L177" s="129" t="s">
        <v>3669</v>
      </c>
      <c r="M177" s="449"/>
      <c r="N177" s="449"/>
      <c r="O177" s="449"/>
      <c r="P177" s="449"/>
      <c r="Q177" s="449"/>
      <c r="R177" s="449"/>
      <c r="S177" s="449"/>
      <c r="T177" s="449"/>
      <c r="U177" s="449"/>
      <c r="V177" s="449"/>
      <c r="W177" s="449"/>
      <c r="X177" s="449"/>
    </row>
    <row r="178" spans="11:24">
      <c r="K178" s="129"/>
      <c r="L178" s="129" t="s">
        <v>3675</v>
      </c>
      <c r="M178" s="449"/>
      <c r="N178" s="449"/>
      <c r="O178" s="449"/>
      <c r="P178" s="449"/>
      <c r="Q178" s="449"/>
      <c r="R178" s="449"/>
      <c r="S178" s="449"/>
      <c r="T178" s="449"/>
      <c r="U178" s="449"/>
      <c r="V178" s="449"/>
      <c r="W178" s="449"/>
      <c r="X178" s="449"/>
    </row>
    <row r="179" spans="11:24">
      <c r="K179" s="129"/>
      <c r="L179" s="129" t="s">
        <v>3679</v>
      </c>
      <c r="M179" s="449"/>
      <c r="N179" s="449"/>
      <c r="O179" s="449"/>
      <c r="P179" s="449"/>
      <c r="Q179" s="449"/>
      <c r="R179" s="449"/>
      <c r="S179" s="449"/>
      <c r="T179" s="449"/>
      <c r="U179" s="449"/>
      <c r="V179" s="449"/>
      <c r="W179" s="449"/>
      <c r="X179" s="449"/>
    </row>
    <row r="180" spans="11:24">
      <c r="K180" s="129"/>
      <c r="L180" s="129" t="s">
        <v>3685</v>
      </c>
      <c r="M180" s="449"/>
      <c r="N180" s="449"/>
      <c r="O180" s="449"/>
      <c r="P180" s="449"/>
      <c r="Q180" s="449"/>
      <c r="R180" s="449"/>
      <c r="S180" s="449"/>
      <c r="T180" s="449"/>
      <c r="U180" s="449"/>
      <c r="V180" s="449"/>
      <c r="W180" s="449"/>
      <c r="X180" s="449"/>
    </row>
    <row r="181" spans="11:24">
      <c r="K181" s="129"/>
      <c r="L181" s="129" t="s">
        <v>3689</v>
      </c>
      <c r="M181" s="449"/>
      <c r="N181" s="449"/>
      <c r="O181" s="449"/>
      <c r="P181" s="449"/>
      <c r="Q181" s="449"/>
      <c r="R181" s="449"/>
      <c r="S181" s="449"/>
      <c r="T181" s="449"/>
      <c r="U181" s="449"/>
      <c r="V181" s="449"/>
      <c r="W181" s="449"/>
      <c r="X181" s="449"/>
    </row>
    <row r="182" spans="11:24">
      <c r="K182" s="129"/>
      <c r="L182" s="129" t="s">
        <v>3693</v>
      </c>
      <c r="M182" s="449"/>
      <c r="N182" s="449"/>
      <c r="O182" s="449"/>
      <c r="P182" s="449"/>
      <c r="Q182" s="449"/>
      <c r="R182" s="449"/>
      <c r="S182" s="449"/>
      <c r="T182" s="449"/>
      <c r="U182" s="449"/>
      <c r="V182" s="449"/>
      <c r="W182" s="449"/>
      <c r="X182" s="449"/>
    </row>
    <row r="183" spans="11:24">
      <c r="K183" s="129"/>
      <c r="L183" s="129" t="s">
        <v>3698</v>
      </c>
      <c r="M183" s="449"/>
      <c r="N183" s="449"/>
      <c r="O183" s="449"/>
      <c r="P183" s="449"/>
      <c r="Q183" s="449"/>
      <c r="R183" s="449"/>
      <c r="S183" s="449"/>
      <c r="T183" s="449"/>
      <c r="U183" s="449"/>
      <c r="V183" s="449"/>
      <c r="W183" s="449"/>
      <c r="X183" s="449"/>
    </row>
    <row r="184" spans="11:24">
      <c r="K184" s="129"/>
      <c r="L184" s="129" t="s">
        <v>3701</v>
      </c>
      <c r="M184" s="449"/>
      <c r="N184" s="449"/>
      <c r="O184" s="449"/>
      <c r="P184" s="449"/>
      <c r="Q184" s="449"/>
      <c r="R184" s="449"/>
      <c r="S184" s="449"/>
      <c r="T184" s="449"/>
      <c r="U184" s="449"/>
      <c r="V184" s="449"/>
      <c r="W184" s="449"/>
      <c r="X184" s="449"/>
    </row>
    <row r="185" spans="11:24">
      <c r="K185" s="129"/>
      <c r="L185" s="129" t="s">
        <v>3705</v>
      </c>
      <c r="M185" s="449"/>
      <c r="N185" s="449"/>
      <c r="O185" s="449"/>
      <c r="P185" s="449"/>
      <c r="Q185" s="449"/>
      <c r="R185" s="449"/>
      <c r="S185" s="449"/>
      <c r="T185" s="449"/>
      <c r="U185" s="449"/>
      <c r="V185" s="449"/>
      <c r="W185" s="449"/>
      <c r="X185" s="449"/>
    </row>
    <row r="186" spans="11:24">
      <c r="K186" s="129"/>
      <c r="L186" s="129" t="s">
        <v>3710</v>
      </c>
      <c r="M186" s="449"/>
      <c r="N186" s="449"/>
      <c r="O186" s="449"/>
      <c r="P186" s="449"/>
      <c r="Q186" s="449"/>
      <c r="R186" s="449"/>
      <c r="S186" s="449"/>
      <c r="T186" s="449"/>
      <c r="U186" s="449"/>
      <c r="V186" s="449"/>
      <c r="W186" s="449"/>
      <c r="X186" s="449"/>
    </row>
    <row r="187" spans="11:24">
      <c r="K187" s="129"/>
      <c r="L187" s="129" t="s">
        <v>3714</v>
      </c>
      <c r="M187" s="449"/>
      <c r="N187" s="449"/>
      <c r="O187" s="449"/>
      <c r="P187" s="449"/>
      <c r="Q187" s="449"/>
      <c r="R187" s="449"/>
      <c r="S187" s="449"/>
      <c r="T187" s="449"/>
      <c r="U187" s="449"/>
      <c r="V187" s="449"/>
      <c r="W187" s="449"/>
      <c r="X187" s="449"/>
    </row>
    <row r="188" spans="11:24">
      <c r="K188" s="129"/>
      <c r="L188" s="129" t="s">
        <v>3718</v>
      </c>
      <c r="M188" s="449"/>
      <c r="N188" s="449"/>
      <c r="O188" s="449"/>
      <c r="P188" s="449"/>
      <c r="Q188" s="449"/>
      <c r="R188" s="449"/>
      <c r="S188" s="449"/>
      <c r="T188" s="449"/>
      <c r="U188" s="449"/>
      <c r="V188" s="449"/>
      <c r="W188" s="449"/>
      <c r="X188" s="449"/>
    </row>
    <row r="189" spans="11:24">
      <c r="K189" s="129"/>
      <c r="L189" s="129" t="s">
        <v>3726</v>
      </c>
      <c r="M189" s="449"/>
      <c r="N189" s="449"/>
      <c r="O189" s="449"/>
      <c r="P189" s="449"/>
      <c r="Q189" s="449"/>
      <c r="R189" s="449"/>
      <c r="S189" s="449"/>
      <c r="T189" s="449"/>
      <c r="U189" s="449"/>
      <c r="V189" s="449"/>
      <c r="W189" s="449"/>
      <c r="X189" s="449"/>
    </row>
    <row r="190" spans="11:24">
      <c r="K190" s="129"/>
      <c r="L190" s="129" t="s">
        <v>3730</v>
      </c>
      <c r="M190" s="449"/>
      <c r="N190" s="449"/>
      <c r="O190" s="449"/>
      <c r="P190" s="449"/>
      <c r="Q190" s="449"/>
      <c r="R190" s="449"/>
      <c r="S190" s="449"/>
      <c r="T190" s="449"/>
      <c r="U190" s="449"/>
      <c r="V190" s="449"/>
      <c r="W190" s="449"/>
      <c r="X190" s="449"/>
    </row>
    <row r="191" spans="11:24">
      <c r="K191" s="129"/>
      <c r="L191" s="129" t="s">
        <v>3733</v>
      </c>
      <c r="M191" s="449"/>
      <c r="N191" s="449"/>
      <c r="O191" s="449"/>
      <c r="P191" s="449"/>
      <c r="Q191" s="449"/>
      <c r="R191" s="449"/>
      <c r="S191" s="449"/>
      <c r="T191" s="449"/>
      <c r="U191" s="449"/>
      <c r="V191" s="449"/>
      <c r="W191" s="449"/>
      <c r="X191" s="449"/>
    </row>
    <row r="192" spans="11:24">
      <c r="K192" s="129"/>
      <c r="L192" s="129" t="s">
        <v>3736</v>
      </c>
      <c r="M192" s="449"/>
      <c r="N192" s="449"/>
      <c r="O192" s="449"/>
      <c r="P192" s="449"/>
      <c r="Q192" s="449"/>
      <c r="R192" s="449"/>
      <c r="S192" s="449"/>
      <c r="T192" s="449"/>
      <c r="U192" s="449"/>
      <c r="V192" s="449"/>
      <c r="W192" s="449"/>
      <c r="X192" s="449"/>
    </row>
    <row r="193" spans="11:24">
      <c r="K193" s="129"/>
      <c r="L193" s="129" t="s">
        <v>3742</v>
      </c>
      <c r="M193" s="449"/>
      <c r="N193" s="449"/>
      <c r="O193" s="449"/>
      <c r="P193" s="449"/>
      <c r="Q193" s="449"/>
      <c r="R193" s="449"/>
      <c r="S193" s="449"/>
      <c r="T193" s="449"/>
      <c r="U193" s="449"/>
      <c r="V193" s="449"/>
      <c r="W193" s="449"/>
      <c r="X193" s="449"/>
    </row>
    <row r="194" spans="11:24">
      <c r="K194" s="129"/>
      <c r="L194" s="129" t="s">
        <v>3745</v>
      </c>
      <c r="M194" s="449"/>
      <c r="N194" s="449"/>
      <c r="O194" s="449"/>
      <c r="P194" s="449"/>
      <c r="Q194" s="449"/>
      <c r="R194" s="449"/>
      <c r="S194" s="449"/>
      <c r="T194" s="449"/>
      <c r="U194" s="449"/>
      <c r="V194" s="449"/>
      <c r="W194" s="449"/>
      <c r="X194" s="449"/>
    </row>
    <row r="195" spans="11:24">
      <c r="K195" s="129"/>
      <c r="L195" s="129" t="s">
        <v>3748</v>
      </c>
      <c r="M195" s="449"/>
      <c r="N195" s="449"/>
      <c r="O195" s="449"/>
      <c r="P195" s="449"/>
      <c r="Q195" s="449"/>
      <c r="R195" s="449"/>
      <c r="S195" s="449"/>
      <c r="T195" s="449"/>
      <c r="U195" s="449"/>
      <c r="V195" s="449"/>
      <c r="W195" s="449"/>
      <c r="X195" s="449"/>
    </row>
    <row r="196" spans="11:24">
      <c r="K196" s="129"/>
      <c r="L196" s="129" t="s">
        <v>3751</v>
      </c>
      <c r="M196" s="449"/>
      <c r="N196" s="449"/>
      <c r="O196" s="449"/>
      <c r="P196" s="449"/>
      <c r="Q196" s="449"/>
      <c r="R196" s="449"/>
      <c r="S196" s="449"/>
      <c r="T196" s="449"/>
      <c r="U196" s="449"/>
      <c r="V196" s="449"/>
      <c r="W196" s="449"/>
      <c r="X196" s="449"/>
    </row>
    <row r="197" spans="11:24">
      <c r="K197" s="129"/>
      <c r="L197" s="129" t="s">
        <v>3753</v>
      </c>
      <c r="M197" s="449"/>
      <c r="N197" s="449"/>
      <c r="O197" s="449"/>
      <c r="P197" s="449"/>
      <c r="Q197" s="449"/>
      <c r="R197" s="449"/>
      <c r="S197" s="449"/>
      <c r="T197" s="449"/>
      <c r="U197" s="449"/>
      <c r="V197" s="449"/>
      <c r="W197" s="449"/>
      <c r="X197" s="449"/>
    </row>
    <row r="198" spans="11:24">
      <c r="K198" s="129"/>
      <c r="L198" s="129" t="s">
        <v>3755</v>
      </c>
      <c r="M198" s="449"/>
      <c r="N198" s="449"/>
      <c r="O198" s="449"/>
      <c r="P198" s="449"/>
      <c r="Q198" s="449"/>
      <c r="R198" s="449"/>
      <c r="S198" s="449"/>
      <c r="T198" s="449"/>
      <c r="U198" s="449"/>
      <c r="V198" s="449"/>
      <c r="W198" s="449"/>
      <c r="X198" s="449"/>
    </row>
    <row r="199" spans="11:24">
      <c r="K199" s="129"/>
      <c r="L199" s="129" t="s">
        <v>3760</v>
      </c>
      <c r="M199" s="449"/>
      <c r="N199" s="449"/>
      <c r="O199" s="449"/>
      <c r="P199" s="449"/>
      <c r="Q199" s="449"/>
      <c r="R199" s="449"/>
      <c r="S199" s="449"/>
      <c r="T199" s="449"/>
      <c r="U199" s="449"/>
      <c r="V199" s="449"/>
      <c r="W199" s="449"/>
      <c r="X199" s="449"/>
    </row>
    <row r="200" spans="11:24">
      <c r="K200" s="129"/>
      <c r="L200" s="129" t="s">
        <v>3767</v>
      </c>
      <c r="M200" s="449"/>
      <c r="N200" s="449"/>
      <c r="O200" s="449"/>
      <c r="P200" s="449"/>
      <c r="Q200" s="449"/>
      <c r="R200" s="449"/>
      <c r="S200" s="449"/>
      <c r="T200" s="449"/>
      <c r="U200" s="449"/>
      <c r="V200" s="449"/>
      <c r="W200" s="449"/>
      <c r="X200" s="449"/>
    </row>
    <row r="201" spans="11:24">
      <c r="K201" s="129"/>
      <c r="L201" s="129" t="s">
        <v>3770</v>
      </c>
      <c r="M201" s="449"/>
      <c r="N201" s="449"/>
      <c r="O201" s="449"/>
      <c r="P201" s="449"/>
      <c r="Q201" s="449"/>
      <c r="R201" s="449"/>
      <c r="S201" s="449"/>
      <c r="T201" s="449"/>
      <c r="U201" s="449"/>
      <c r="V201" s="449"/>
      <c r="W201" s="449"/>
      <c r="X201" s="449"/>
    </row>
    <row r="202" spans="11:24">
      <c r="K202" s="129"/>
      <c r="L202" s="129" t="s">
        <v>3773</v>
      </c>
      <c r="M202" s="449"/>
      <c r="N202" s="449"/>
      <c r="O202" s="449"/>
      <c r="P202" s="449"/>
      <c r="Q202" s="449"/>
      <c r="R202" s="449"/>
      <c r="S202" s="449"/>
      <c r="T202" s="449"/>
      <c r="U202" s="449"/>
      <c r="V202" s="449"/>
      <c r="W202" s="449"/>
      <c r="X202" s="449"/>
    </row>
    <row r="203" spans="11:24">
      <c r="K203" s="129"/>
      <c r="L203" s="129" t="s">
        <v>3776</v>
      </c>
      <c r="M203" s="449"/>
      <c r="N203" s="449"/>
      <c r="O203" s="449"/>
      <c r="P203" s="449"/>
      <c r="Q203" s="449"/>
      <c r="R203" s="449"/>
      <c r="S203" s="449"/>
      <c r="T203" s="449"/>
      <c r="U203" s="449"/>
      <c r="V203" s="449"/>
      <c r="W203" s="449"/>
      <c r="X203" s="449"/>
    </row>
    <row r="204" spans="11:24">
      <c r="K204" s="129"/>
      <c r="L204" s="129" t="s">
        <v>3779</v>
      </c>
      <c r="M204" s="449"/>
      <c r="N204" s="449"/>
      <c r="O204" s="449"/>
      <c r="P204" s="449"/>
      <c r="Q204" s="449"/>
      <c r="R204" s="449"/>
      <c r="S204" s="449"/>
      <c r="T204" s="449"/>
      <c r="U204" s="449"/>
      <c r="V204" s="449"/>
      <c r="W204" s="449"/>
      <c r="X204" s="449"/>
    </row>
    <row r="205" spans="11:24">
      <c r="K205" s="129"/>
      <c r="L205" s="129" t="s">
        <v>3783</v>
      </c>
      <c r="M205" s="449"/>
      <c r="N205" s="449"/>
      <c r="O205" s="449"/>
      <c r="P205" s="449"/>
      <c r="Q205" s="449"/>
      <c r="R205" s="449"/>
      <c r="S205" s="449"/>
      <c r="T205" s="449"/>
      <c r="U205" s="449"/>
      <c r="V205" s="449"/>
      <c r="W205" s="449"/>
      <c r="X205" s="449"/>
    </row>
    <row r="206" spans="11:24">
      <c r="K206" s="129"/>
      <c r="L206" s="129" t="s">
        <v>3790</v>
      </c>
      <c r="M206" s="449"/>
      <c r="N206" s="449"/>
      <c r="O206" s="449"/>
      <c r="P206" s="449"/>
      <c r="Q206" s="449"/>
      <c r="R206" s="449"/>
      <c r="S206" s="449"/>
      <c r="T206" s="449"/>
      <c r="U206" s="449"/>
      <c r="V206" s="449"/>
      <c r="W206" s="449"/>
      <c r="X206" s="449"/>
    </row>
    <row r="207" spans="11:24">
      <c r="K207" s="129"/>
      <c r="L207" s="129" t="s">
        <v>3794</v>
      </c>
      <c r="M207" s="449"/>
      <c r="N207" s="449"/>
      <c r="O207" s="449"/>
      <c r="P207" s="449"/>
      <c r="Q207" s="449"/>
      <c r="R207" s="449"/>
      <c r="S207" s="449"/>
      <c r="T207" s="449"/>
      <c r="U207" s="449"/>
      <c r="V207" s="449"/>
      <c r="W207" s="449"/>
      <c r="X207" s="449"/>
    </row>
    <row r="208" spans="11:24">
      <c r="K208" s="129"/>
      <c r="L208" s="129" t="s">
        <v>3798</v>
      </c>
      <c r="M208" s="449"/>
      <c r="N208" s="449"/>
      <c r="O208" s="449"/>
      <c r="P208" s="449"/>
      <c r="Q208" s="449"/>
      <c r="R208" s="449"/>
      <c r="S208" s="449"/>
      <c r="T208" s="449"/>
      <c r="U208" s="449"/>
      <c r="V208" s="449"/>
      <c r="W208" s="449"/>
      <c r="X208" s="449"/>
    </row>
    <row r="209" spans="11:24">
      <c r="K209" s="129"/>
      <c r="L209" s="129" t="s">
        <v>3802</v>
      </c>
      <c r="M209" s="449"/>
      <c r="N209" s="449"/>
      <c r="O209" s="449"/>
      <c r="P209" s="449"/>
      <c r="Q209" s="449"/>
      <c r="R209" s="449"/>
      <c r="S209" s="449"/>
      <c r="T209" s="449"/>
      <c r="U209" s="449"/>
      <c r="V209" s="449"/>
      <c r="W209" s="449"/>
      <c r="X209" s="449"/>
    </row>
    <row r="210" spans="11:24">
      <c r="K210" s="129"/>
      <c r="L210" s="129" t="s">
        <v>3806</v>
      </c>
      <c r="M210" s="449"/>
      <c r="N210" s="449"/>
      <c r="O210" s="449"/>
      <c r="P210" s="449"/>
      <c r="Q210" s="449"/>
      <c r="R210" s="449"/>
      <c r="S210" s="449"/>
      <c r="T210" s="449"/>
      <c r="U210" s="449"/>
      <c r="V210" s="449"/>
      <c r="W210" s="449"/>
      <c r="X210" s="449"/>
    </row>
    <row r="211" spans="11:24">
      <c r="K211" s="129"/>
      <c r="L211" s="129" t="s">
        <v>3810</v>
      </c>
      <c r="M211" s="449"/>
      <c r="N211" s="449"/>
      <c r="O211" s="449"/>
      <c r="P211" s="449"/>
      <c r="Q211" s="449"/>
      <c r="R211" s="449"/>
      <c r="S211" s="449"/>
      <c r="T211" s="449"/>
      <c r="U211" s="449"/>
      <c r="V211" s="449"/>
      <c r="W211" s="449"/>
      <c r="X211" s="449"/>
    </row>
    <row r="212" spans="11:24">
      <c r="K212" s="129"/>
      <c r="L212" s="129" t="s">
        <v>3812</v>
      </c>
      <c r="M212" s="449"/>
      <c r="N212" s="449"/>
      <c r="O212" s="449"/>
      <c r="P212" s="449"/>
      <c r="Q212" s="449"/>
      <c r="R212" s="449"/>
      <c r="S212" s="449"/>
      <c r="T212" s="449"/>
      <c r="U212" s="449"/>
      <c r="V212" s="449"/>
      <c r="W212" s="449"/>
      <c r="X212" s="449"/>
    </row>
    <row r="213" spans="11:24">
      <c r="K213" s="129"/>
      <c r="L213" s="129" t="s">
        <v>3818</v>
      </c>
      <c r="M213" s="449"/>
      <c r="N213" s="449"/>
      <c r="O213" s="449"/>
      <c r="P213" s="449"/>
      <c r="Q213" s="449"/>
      <c r="R213" s="449"/>
      <c r="S213" s="449"/>
      <c r="T213" s="449"/>
      <c r="U213" s="449"/>
      <c r="V213" s="449"/>
      <c r="W213" s="449"/>
      <c r="X213" s="449"/>
    </row>
    <row r="214" spans="11:24">
      <c r="K214" s="129"/>
      <c r="L214" s="129" t="s">
        <v>3821</v>
      </c>
      <c r="M214" s="449"/>
      <c r="N214" s="449"/>
      <c r="O214" s="449"/>
      <c r="P214" s="449"/>
      <c r="Q214" s="449"/>
      <c r="R214" s="449"/>
      <c r="S214" s="449"/>
      <c r="T214" s="449"/>
      <c r="U214" s="449"/>
      <c r="V214" s="449"/>
      <c r="W214" s="449"/>
      <c r="X214" s="449"/>
    </row>
    <row r="215" spans="11:24">
      <c r="K215" s="129"/>
      <c r="L215" s="129" t="s">
        <v>3823</v>
      </c>
      <c r="M215" s="449"/>
      <c r="N215" s="449"/>
      <c r="O215" s="449"/>
      <c r="P215" s="449"/>
      <c r="Q215" s="449"/>
      <c r="R215" s="449"/>
      <c r="S215" s="449"/>
      <c r="T215" s="449"/>
      <c r="U215" s="449"/>
      <c r="V215" s="449"/>
      <c r="W215" s="449"/>
      <c r="X215" s="449"/>
    </row>
    <row r="216" spans="11:24">
      <c r="K216" s="129"/>
      <c r="L216" s="129" t="s">
        <v>3843</v>
      </c>
      <c r="M216" s="449"/>
      <c r="N216" s="449"/>
      <c r="O216" s="449"/>
      <c r="P216" s="449"/>
      <c r="Q216" s="449"/>
      <c r="R216" s="449"/>
      <c r="S216" s="449"/>
      <c r="T216" s="449"/>
      <c r="U216" s="449"/>
      <c r="V216" s="449"/>
      <c r="W216" s="449"/>
      <c r="X216" s="449"/>
    </row>
    <row r="217" spans="11:24">
      <c r="K217" s="129"/>
      <c r="L217" s="129" t="s">
        <v>3882</v>
      </c>
      <c r="M217" s="449"/>
      <c r="N217" s="449"/>
      <c r="O217" s="449"/>
      <c r="P217" s="449"/>
      <c r="Q217" s="449"/>
      <c r="R217" s="449"/>
      <c r="S217" s="449"/>
      <c r="T217" s="449"/>
      <c r="U217" s="449"/>
      <c r="V217" s="449"/>
      <c r="W217" s="449"/>
      <c r="X217" s="449"/>
    </row>
    <row r="218" spans="11:24">
      <c r="K218" s="129"/>
      <c r="L218" s="129" t="s">
        <v>3917</v>
      </c>
      <c r="M218" s="449"/>
      <c r="N218" s="449"/>
      <c r="O218" s="449"/>
      <c r="P218" s="449"/>
      <c r="Q218" s="449"/>
      <c r="R218" s="449"/>
      <c r="S218" s="449"/>
      <c r="T218" s="449"/>
      <c r="U218" s="449"/>
      <c r="V218" s="449"/>
      <c r="W218" s="449"/>
      <c r="X218" s="449"/>
    </row>
    <row r="219" spans="11:24">
      <c r="K219" s="129"/>
      <c r="L219" s="129" t="s">
        <v>3925</v>
      </c>
      <c r="M219" s="449"/>
      <c r="N219" s="449"/>
      <c r="O219" s="449"/>
      <c r="P219" s="449"/>
      <c r="Q219" s="449"/>
      <c r="R219" s="449"/>
      <c r="S219" s="449"/>
      <c r="T219" s="449"/>
      <c r="U219" s="449"/>
      <c r="V219" s="449"/>
      <c r="W219" s="449"/>
      <c r="X219" s="449"/>
    </row>
    <row r="220" spans="11:24">
      <c r="K220" s="129"/>
      <c r="L220" s="129" t="s">
        <v>3930</v>
      </c>
      <c r="M220" s="449"/>
      <c r="N220" s="449"/>
      <c r="O220" s="449"/>
      <c r="P220" s="449"/>
      <c r="Q220" s="449"/>
      <c r="R220" s="449"/>
      <c r="S220" s="449"/>
      <c r="T220" s="449"/>
      <c r="U220" s="449"/>
      <c r="V220" s="449"/>
      <c r="W220" s="449"/>
      <c r="X220" s="449"/>
    </row>
    <row r="221" spans="11:24">
      <c r="K221" s="129"/>
      <c r="L221" s="129" t="s">
        <v>3935</v>
      </c>
      <c r="M221" s="449"/>
      <c r="N221" s="449"/>
      <c r="O221" s="449"/>
      <c r="P221" s="449"/>
      <c r="Q221" s="449"/>
      <c r="R221" s="449"/>
      <c r="S221" s="449"/>
      <c r="T221" s="449"/>
      <c r="U221" s="449"/>
      <c r="V221" s="449"/>
      <c r="W221" s="449"/>
      <c r="X221" s="449"/>
    </row>
    <row r="222" spans="11:24">
      <c r="K222" s="129"/>
      <c r="L222" s="129" t="s">
        <v>3939</v>
      </c>
      <c r="M222" s="449"/>
      <c r="N222" s="449"/>
      <c r="O222" s="449"/>
      <c r="P222" s="449"/>
      <c r="Q222" s="449"/>
      <c r="R222" s="449"/>
      <c r="S222" s="449"/>
      <c r="T222" s="449"/>
      <c r="U222" s="449"/>
      <c r="V222" s="449"/>
      <c r="W222" s="449"/>
      <c r="X222" s="449"/>
    </row>
    <row r="223" spans="11:24">
      <c r="K223" s="129"/>
      <c r="L223" s="129" t="s">
        <v>3943</v>
      </c>
      <c r="M223" s="449"/>
      <c r="N223" s="449"/>
      <c r="O223" s="449"/>
      <c r="P223" s="449"/>
      <c r="Q223" s="449"/>
      <c r="R223" s="449"/>
      <c r="S223" s="449"/>
      <c r="T223" s="449"/>
      <c r="U223" s="449"/>
      <c r="V223" s="449"/>
      <c r="W223" s="449"/>
      <c r="X223" s="449"/>
    </row>
    <row r="224" spans="11:24">
      <c r="K224" s="129"/>
      <c r="L224" s="129" t="s">
        <v>3948</v>
      </c>
      <c r="M224" s="449"/>
      <c r="N224" s="449"/>
      <c r="O224" s="449"/>
      <c r="P224" s="449"/>
      <c r="Q224" s="449"/>
      <c r="R224" s="449"/>
      <c r="S224" s="449"/>
      <c r="T224" s="449"/>
      <c r="U224" s="449"/>
      <c r="V224" s="449"/>
      <c r="W224" s="449"/>
      <c r="X224" s="449"/>
    </row>
    <row r="225" spans="11:24">
      <c r="K225" s="129"/>
      <c r="L225" s="129" t="s">
        <v>3953</v>
      </c>
      <c r="M225" s="449"/>
      <c r="N225" s="449"/>
      <c r="O225" s="449"/>
      <c r="P225" s="449"/>
      <c r="Q225" s="449"/>
      <c r="R225" s="449"/>
      <c r="S225" s="449"/>
      <c r="T225" s="449"/>
      <c r="U225" s="449"/>
      <c r="V225" s="449"/>
      <c r="W225" s="449"/>
      <c r="X225" s="449"/>
    </row>
    <row r="226" spans="11:24">
      <c r="K226" s="129"/>
      <c r="L226" s="129" t="s">
        <v>3958</v>
      </c>
      <c r="M226" s="449"/>
      <c r="N226" s="449"/>
      <c r="O226" s="449"/>
      <c r="P226" s="449"/>
      <c r="Q226" s="449"/>
      <c r="R226" s="449"/>
      <c r="S226" s="449"/>
      <c r="T226" s="449"/>
      <c r="U226" s="449"/>
      <c r="V226" s="449"/>
      <c r="W226" s="449"/>
      <c r="X226" s="449"/>
    </row>
    <row r="227" spans="11:24">
      <c r="K227" s="129"/>
      <c r="L227" s="129" t="s">
        <v>3973</v>
      </c>
      <c r="M227" s="449"/>
      <c r="N227" s="449"/>
      <c r="O227" s="449"/>
      <c r="P227" s="449"/>
      <c r="Q227" s="449"/>
      <c r="R227" s="449"/>
      <c r="S227" s="449"/>
      <c r="T227" s="449"/>
      <c r="U227" s="449"/>
      <c r="V227" s="449"/>
      <c r="W227" s="449"/>
      <c r="X227" s="449"/>
    </row>
    <row r="228" spans="11:24">
      <c r="K228" s="129"/>
      <c r="L228" s="129" t="s">
        <v>3978</v>
      </c>
      <c r="M228" s="449"/>
      <c r="N228" s="449"/>
      <c r="O228" s="449"/>
      <c r="P228" s="449"/>
      <c r="Q228" s="449"/>
      <c r="R228" s="449"/>
      <c r="S228" s="449"/>
      <c r="T228" s="449"/>
      <c r="U228" s="449"/>
      <c r="V228" s="449"/>
      <c r="W228" s="449"/>
      <c r="X228" s="449"/>
    </row>
    <row r="229" spans="11:24">
      <c r="K229" s="129"/>
      <c r="L229" s="129" t="s">
        <v>3982</v>
      </c>
      <c r="M229" s="449"/>
      <c r="N229" s="449"/>
      <c r="O229" s="449"/>
      <c r="P229" s="449"/>
      <c r="Q229" s="449"/>
      <c r="R229" s="449"/>
      <c r="S229" s="449"/>
      <c r="T229" s="449"/>
      <c r="U229" s="449"/>
      <c r="V229" s="449"/>
      <c r="W229" s="449"/>
      <c r="X229" s="449"/>
    </row>
    <row r="230" spans="11:24">
      <c r="K230" s="129"/>
      <c r="L230" s="129" t="s">
        <v>3984</v>
      </c>
      <c r="M230" s="449"/>
      <c r="N230" s="449"/>
      <c r="O230" s="449"/>
      <c r="P230" s="449"/>
      <c r="Q230" s="449"/>
      <c r="R230" s="449"/>
      <c r="S230" s="449"/>
      <c r="T230" s="449"/>
      <c r="U230" s="449"/>
      <c r="V230" s="449"/>
      <c r="W230" s="449"/>
      <c r="X230" s="449"/>
    </row>
    <row r="231" spans="11:24">
      <c r="K231" s="129"/>
      <c r="L231" s="129" t="s">
        <v>3988</v>
      </c>
      <c r="M231" s="449"/>
      <c r="N231" s="449"/>
      <c r="O231" s="449"/>
      <c r="P231" s="449"/>
      <c r="Q231" s="449"/>
      <c r="R231" s="449"/>
      <c r="S231" s="449"/>
      <c r="T231" s="449"/>
      <c r="U231" s="449"/>
      <c r="V231" s="449"/>
      <c r="W231" s="449"/>
      <c r="X231" s="449"/>
    </row>
    <row r="232" spans="11:24">
      <c r="K232" s="129"/>
      <c r="L232" s="129" t="s">
        <v>3993</v>
      </c>
      <c r="M232" s="449"/>
      <c r="N232" s="449"/>
      <c r="O232" s="449"/>
      <c r="P232" s="449"/>
      <c r="Q232" s="449"/>
      <c r="R232" s="449"/>
      <c r="S232" s="449"/>
      <c r="T232" s="449"/>
      <c r="U232" s="449"/>
      <c r="V232" s="449"/>
      <c r="W232" s="449"/>
      <c r="X232" s="449"/>
    </row>
    <row r="233" spans="11:24">
      <c r="K233" s="129"/>
      <c r="L233" s="129" t="s">
        <v>3997</v>
      </c>
      <c r="M233" s="449"/>
      <c r="N233" s="449"/>
      <c r="O233" s="449"/>
      <c r="P233" s="449"/>
      <c r="Q233" s="449"/>
      <c r="R233" s="449"/>
      <c r="S233" s="449"/>
      <c r="T233" s="449"/>
      <c r="U233" s="449"/>
      <c r="V233" s="449"/>
      <c r="W233" s="449"/>
      <c r="X233" s="449"/>
    </row>
    <row r="234" spans="11:24">
      <c r="K234" s="129"/>
      <c r="L234" s="129" t="s">
        <v>4001</v>
      </c>
      <c r="M234" s="449"/>
      <c r="N234" s="449"/>
      <c r="O234" s="449"/>
      <c r="P234" s="449"/>
      <c r="Q234" s="449"/>
      <c r="R234" s="449"/>
      <c r="S234" s="449"/>
      <c r="T234" s="449"/>
      <c r="U234" s="449"/>
      <c r="V234" s="449"/>
      <c r="W234" s="449"/>
      <c r="X234" s="449"/>
    </row>
    <row r="235" spans="11:24">
      <c r="K235" s="129"/>
      <c r="L235" s="129" t="s">
        <v>4006</v>
      </c>
      <c r="M235" s="449"/>
      <c r="N235" s="449"/>
      <c r="O235" s="449"/>
      <c r="P235" s="449"/>
      <c r="Q235" s="449"/>
      <c r="R235" s="449"/>
      <c r="S235" s="449"/>
      <c r="T235" s="449"/>
      <c r="U235" s="449"/>
      <c r="V235" s="449"/>
      <c r="W235" s="449"/>
      <c r="X235" s="449"/>
    </row>
    <row r="236" spans="11:24">
      <c r="K236" s="129"/>
      <c r="L236" s="129" t="s">
        <v>4010</v>
      </c>
      <c r="M236" s="449"/>
      <c r="N236" s="449"/>
      <c r="O236" s="449"/>
      <c r="P236" s="449"/>
      <c r="Q236" s="449"/>
      <c r="R236" s="449"/>
      <c r="S236" s="449"/>
      <c r="T236" s="449"/>
      <c r="U236" s="449"/>
      <c r="V236" s="449"/>
      <c r="W236" s="449"/>
      <c r="X236" s="449"/>
    </row>
    <row r="237" spans="11:24">
      <c r="K237" s="129"/>
      <c r="L237" s="129" t="s">
        <v>4014</v>
      </c>
      <c r="M237" s="449"/>
      <c r="N237" s="449"/>
      <c r="O237" s="449"/>
      <c r="P237" s="449"/>
      <c r="Q237" s="449"/>
      <c r="R237" s="449"/>
      <c r="S237" s="449"/>
      <c r="T237" s="449"/>
      <c r="U237" s="449"/>
      <c r="V237" s="449"/>
      <c r="W237" s="449"/>
      <c r="X237" s="449"/>
    </row>
    <row r="238" spans="11:24">
      <c r="K238" s="129"/>
      <c r="L238" s="129" t="s">
        <v>4019</v>
      </c>
      <c r="M238" s="449"/>
      <c r="N238" s="449"/>
      <c r="O238" s="449"/>
      <c r="P238" s="449"/>
      <c r="Q238" s="449"/>
      <c r="R238" s="449"/>
      <c r="S238" s="449"/>
      <c r="T238" s="449"/>
      <c r="U238" s="449"/>
      <c r="V238" s="449"/>
      <c r="W238" s="449"/>
      <c r="X238" s="449"/>
    </row>
    <row r="239" spans="11:24">
      <c r="K239" s="129"/>
      <c r="L239" s="129" t="s">
        <v>4023</v>
      </c>
      <c r="M239" s="449"/>
      <c r="N239" s="449"/>
      <c r="O239" s="449"/>
      <c r="P239" s="449"/>
      <c r="Q239" s="449"/>
      <c r="R239" s="449"/>
      <c r="S239" s="449"/>
      <c r="T239" s="449"/>
      <c r="U239" s="449"/>
      <c r="V239" s="449"/>
      <c r="W239" s="449"/>
      <c r="X239" s="449"/>
    </row>
    <row r="240" spans="11:24">
      <c r="K240" s="129"/>
      <c r="L240" s="129" t="s">
        <v>4029</v>
      </c>
      <c r="M240" s="449"/>
      <c r="N240" s="449"/>
      <c r="O240" s="449"/>
      <c r="P240" s="449"/>
      <c r="Q240" s="449"/>
      <c r="R240" s="449"/>
      <c r="S240" s="449"/>
      <c r="T240" s="449"/>
      <c r="U240" s="449"/>
      <c r="V240" s="449"/>
      <c r="W240" s="449"/>
      <c r="X240" s="449"/>
    </row>
    <row r="241" spans="11:24">
      <c r="K241" s="129"/>
      <c r="L241" s="129" t="s">
        <v>4033</v>
      </c>
      <c r="M241" s="449"/>
      <c r="N241" s="449"/>
      <c r="O241" s="449"/>
      <c r="P241" s="449"/>
      <c r="Q241" s="449"/>
      <c r="R241" s="449"/>
      <c r="S241" s="449"/>
      <c r="T241" s="449"/>
      <c r="U241" s="449"/>
      <c r="V241" s="449"/>
      <c r="W241" s="449"/>
      <c r="X241" s="449"/>
    </row>
    <row r="242" spans="11:24">
      <c r="K242" s="129"/>
      <c r="L242" s="129" t="s">
        <v>4039</v>
      </c>
      <c r="M242" s="449"/>
      <c r="N242" s="449"/>
      <c r="O242" s="449"/>
      <c r="P242" s="449"/>
      <c r="Q242" s="449"/>
      <c r="R242" s="449"/>
      <c r="S242" s="449"/>
      <c r="T242" s="449"/>
      <c r="U242" s="449"/>
      <c r="V242" s="449"/>
      <c r="W242" s="449"/>
      <c r="X242" s="449"/>
    </row>
    <row r="243" spans="11:24">
      <c r="K243" s="129"/>
      <c r="L243" s="129" t="s">
        <v>4045</v>
      </c>
      <c r="M243" s="449"/>
      <c r="N243" s="449"/>
      <c r="O243" s="449"/>
      <c r="P243" s="449"/>
      <c r="Q243" s="449"/>
      <c r="R243" s="449"/>
      <c r="S243" s="449"/>
      <c r="T243" s="449"/>
      <c r="U243" s="449"/>
      <c r="V243" s="449"/>
      <c r="W243" s="449"/>
      <c r="X243" s="449"/>
    </row>
    <row r="244" spans="11:24">
      <c r="K244" s="129"/>
      <c r="L244" s="129" t="s">
        <v>4050</v>
      </c>
      <c r="M244" s="449"/>
      <c r="N244" s="449"/>
      <c r="O244" s="449"/>
      <c r="P244" s="449"/>
      <c r="Q244" s="449"/>
      <c r="R244" s="449"/>
      <c r="S244" s="449"/>
      <c r="T244" s="449"/>
      <c r="U244" s="449"/>
      <c r="V244" s="449"/>
      <c r="W244" s="449"/>
      <c r="X244" s="449"/>
    </row>
    <row r="245" spans="11:24">
      <c r="K245" s="129"/>
      <c r="L245" s="129" t="s">
        <v>4054</v>
      </c>
      <c r="M245" s="449"/>
      <c r="N245" s="449"/>
      <c r="O245" s="449"/>
      <c r="P245" s="449"/>
      <c r="Q245" s="449"/>
      <c r="R245" s="449"/>
      <c r="S245" s="449"/>
      <c r="T245" s="449"/>
      <c r="U245" s="449"/>
      <c r="V245" s="449"/>
      <c r="W245" s="449"/>
      <c r="X245" s="449"/>
    </row>
    <row r="246" spans="11:24">
      <c r="K246" s="129"/>
      <c r="L246" s="129" t="s">
        <v>4059</v>
      </c>
      <c r="M246" s="449"/>
      <c r="N246" s="449"/>
      <c r="O246" s="449"/>
      <c r="P246" s="449"/>
      <c r="Q246" s="449"/>
      <c r="R246" s="449"/>
      <c r="S246" s="449"/>
      <c r="T246" s="449"/>
      <c r="U246" s="449"/>
      <c r="V246" s="449"/>
      <c r="W246" s="449"/>
      <c r="X246" s="449"/>
    </row>
    <row r="247" spans="11:24">
      <c r="K247" s="129"/>
      <c r="L247" s="129" t="s">
        <v>4068</v>
      </c>
      <c r="M247" s="449"/>
      <c r="N247" s="449"/>
      <c r="O247" s="449"/>
      <c r="P247" s="449"/>
      <c r="Q247" s="449"/>
      <c r="R247" s="449"/>
      <c r="S247" s="449"/>
      <c r="T247" s="449"/>
      <c r="U247" s="449"/>
      <c r="V247" s="449"/>
      <c r="W247" s="449"/>
      <c r="X247" s="449"/>
    </row>
    <row r="248" spans="11:24">
      <c r="K248" s="129"/>
      <c r="L248" s="129" t="s">
        <v>4074</v>
      </c>
      <c r="M248" s="449"/>
      <c r="N248" s="449"/>
      <c r="O248" s="449"/>
      <c r="P248" s="449"/>
      <c r="Q248" s="449"/>
      <c r="R248" s="449"/>
      <c r="S248" s="449"/>
      <c r="T248" s="449"/>
      <c r="U248" s="449"/>
      <c r="V248" s="449"/>
      <c r="W248" s="449"/>
      <c r="X248" s="449"/>
    </row>
    <row r="249" spans="11:24">
      <c r="K249" s="129"/>
      <c r="L249" s="129" t="s">
        <v>4077</v>
      </c>
      <c r="M249" s="449"/>
      <c r="N249" s="449"/>
      <c r="O249" s="449"/>
      <c r="P249" s="449"/>
      <c r="Q249" s="449"/>
      <c r="R249" s="449"/>
      <c r="S249" s="449"/>
      <c r="T249" s="449"/>
      <c r="U249" s="449"/>
      <c r="V249" s="449"/>
      <c r="W249" s="449"/>
      <c r="X249" s="449"/>
    </row>
    <row r="250" spans="11:24">
      <c r="K250" s="129"/>
      <c r="L250" s="129" t="s">
        <v>4079</v>
      </c>
      <c r="M250" s="449"/>
      <c r="N250" s="449"/>
      <c r="O250" s="449"/>
      <c r="P250" s="449"/>
      <c r="Q250" s="449"/>
      <c r="R250" s="449"/>
      <c r="S250" s="449"/>
      <c r="T250" s="449"/>
      <c r="U250" s="449"/>
      <c r="V250" s="449"/>
      <c r="W250" s="449"/>
      <c r="X250" s="449"/>
    </row>
    <row r="251" spans="11:24">
      <c r="K251" s="129"/>
      <c r="L251" s="129" t="s">
        <v>4085</v>
      </c>
      <c r="M251" s="449"/>
      <c r="N251" s="449"/>
      <c r="O251" s="449"/>
      <c r="P251" s="449"/>
      <c r="Q251" s="449"/>
      <c r="R251" s="449"/>
      <c r="S251" s="449"/>
      <c r="T251" s="449"/>
      <c r="U251" s="449"/>
      <c r="V251" s="449"/>
      <c r="W251" s="449"/>
      <c r="X251" s="449"/>
    </row>
    <row r="252" spans="11:24">
      <c r="K252" s="129"/>
      <c r="L252" s="129" t="s">
        <v>4090</v>
      </c>
      <c r="M252" s="449"/>
      <c r="N252" s="449"/>
      <c r="O252" s="449"/>
      <c r="P252" s="449"/>
      <c r="Q252" s="449"/>
      <c r="R252" s="449"/>
      <c r="S252" s="449"/>
      <c r="T252" s="449"/>
      <c r="U252" s="449"/>
      <c r="V252" s="449"/>
      <c r="W252" s="449"/>
      <c r="X252" s="449"/>
    </row>
    <row r="253" spans="11:24">
      <c r="K253" s="129"/>
      <c r="L253" s="129" t="s">
        <v>4116</v>
      </c>
      <c r="M253" s="449"/>
      <c r="N253" s="449"/>
      <c r="O253" s="449"/>
      <c r="P253" s="449"/>
      <c r="Q253" s="449"/>
      <c r="R253" s="449"/>
      <c r="S253" s="449"/>
      <c r="T253" s="449"/>
      <c r="U253" s="449"/>
      <c r="V253" s="449"/>
      <c r="W253" s="449"/>
      <c r="X253" s="449"/>
    </row>
    <row r="254" spans="11:24">
      <c r="K254" s="129"/>
      <c r="L254" s="129" t="s">
        <v>4117</v>
      </c>
      <c r="M254" s="449"/>
      <c r="N254" s="449"/>
      <c r="O254" s="449"/>
      <c r="P254" s="449"/>
      <c r="Q254" s="449"/>
      <c r="R254" s="449"/>
      <c r="S254" s="449"/>
      <c r="T254" s="449"/>
      <c r="U254" s="449"/>
      <c r="V254" s="449"/>
      <c r="W254" s="449"/>
      <c r="X254" s="449"/>
    </row>
    <row r="255" spans="11:24">
      <c r="K255" s="129"/>
      <c r="L255" s="129" t="s">
        <v>4119</v>
      </c>
      <c r="M255" s="449"/>
      <c r="N255" s="449"/>
      <c r="O255" s="449"/>
      <c r="P255" s="449"/>
      <c r="Q255" s="449"/>
      <c r="R255" s="449"/>
      <c r="S255" s="449"/>
      <c r="T255" s="449"/>
      <c r="U255" s="449"/>
      <c r="V255" s="449"/>
      <c r="W255" s="449"/>
      <c r="X255" s="449"/>
    </row>
    <row r="256" spans="11:24">
      <c r="K256" s="129"/>
      <c r="L256" s="129" t="s">
        <v>4122</v>
      </c>
      <c r="M256" s="449"/>
      <c r="N256" s="449"/>
      <c r="O256" s="449"/>
      <c r="P256" s="449"/>
      <c r="Q256" s="449"/>
      <c r="R256" s="449"/>
      <c r="S256" s="449"/>
      <c r="T256" s="449"/>
      <c r="U256" s="449"/>
      <c r="V256" s="449"/>
      <c r="W256" s="449"/>
      <c r="X256" s="449"/>
    </row>
    <row r="257" spans="11:24">
      <c r="K257" s="129"/>
      <c r="L257" s="129" t="s">
        <v>4124</v>
      </c>
      <c r="M257" s="449"/>
      <c r="N257" s="449"/>
      <c r="O257" s="449"/>
      <c r="P257" s="449"/>
      <c r="Q257" s="449"/>
      <c r="R257" s="449"/>
      <c r="S257" s="449"/>
      <c r="T257" s="449"/>
      <c r="U257" s="449"/>
      <c r="V257" s="449"/>
      <c r="W257" s="449"/>
      <c r="X257" s="449"/>
    </row>
    <row r="258" spans="11:24">
      <c r="K258" s="129"/>
      <c r="L258" s="129" t="s">
        <v>4126</v>
      </c>
      <c r="M258" s="449"/>
      <c r="N258" s="449"/>
      <c r="O258" s="449"/>
      <c r="P258" s="449"/>
      <c r="Q258" s="449"/>
      <c r="R258" s="449"/>
      <c r="S258" s="449"/>
      <c r="T258" s="449"/>
      <c r="U258" s="449"/>
      <c r="V258" s="449"/>
      <c r="W258" s="449"/>
      <c r="X258" s="449"/>
    </row>
    <row r="259" spans="11:24">
      <c r="K259" s="129"/>
      <c r="L259" s="129" t="s">
        <v>4128</v>
      </c>
      <c r="M259" s="449"/>
      <c r="N259" s="449"/>
      <c r="O259" s="449"/>
      <c r="P259" s="449"/>
      <c r="Q259" s="449"/>
      <c r="R259" s="449"/>
      <c r="S259" s="449"/>
      <c r="T259" s="449"/>
      <c r="U259" s="449"/>
      <c r="V259" s="449"/>
      <c r="W259" s="449"/>
      <c r="X259" s="449"/>
    </row>
    <row r="260" spans="11:24">
      <c r="K260" s="129"/>
      <c r="L260" s="129" t="s">
        <v>4132</v>
      </c>
      <c r="M260" s="449"/>
      <c r="N260" s="449"/>
      <c r="O260" s="449"/>
      <c r="P260" s="449"/>
      <c r="Q260" s="449"/>
      <c r="R260" s="449"/>
      <c r="S260" s="449"/>
      <c r="T260" s="449"/>
      <c r="U260" s="449"/>
      <c r="V260" s="449"/>
      <c r="W260" s="449"/>
      <c r="X260" s="449"/>
    </row>
    <row r="261" spans="11:24">
      <c r="K261" s="129"/>
      <c r="L261" s="129" t="s">
        <v>4136</v>
      </c>
      <c r="M261" s="449"/>
      <c r="N261" s="449"/>
      <c r="O261" s="449"/>
      <c r="P261" s="449"/>
      <c r="Q261" s="449"/>
      <c r="R261" s="449"/>
      <c r="S261" s="449"/>
      <c r="T261" s="449"/>
      <c r="U261" s="449"/>
      <c r="V261" s="449"/>
      <c r="W261" s="449"/>
      <c r="X261" s="449"/>
    </row>
    <row r="262" spans="11:24">
      <c r="K262" s="129"/>
      <c r="L262" s="129" t="s">
        <v>4143</v>
      </c>
      <c r="M262" s="449"/>
      <c r="N262" s="449"/>
      <c r="O262" s="449"/>
      <c r="P262" s="449"/>
      <c r="Q262" s="449"/>
      <c r="R262" s="449"/>
      <c r="S262" s="449"/>
      <c r="T262" s="449"/>
      <c r="U262" s="449"/>
      <c r="V262" s="449"/>
      <c r="W262" s="449"/>
      <c r="X262" s="449"/>
    </row>
    <row r="263" spans="11:24">
      <c r="K263" s="129"/>
      <c r="L263" s="129" t="s">
        <v>4147</v>
      </c>
      <c r="M263" s="449"/>
      <c r="N263" s="449"/>
      <c r="O263" s="449"/>
      <c r="P263" s="449"/>
      <c r="Q263" s="449"/>
      <c r="R263" s="449"/>
      <c r="S263" s="449"/>
      <c r="T263" s="449"/>
      <c r="U263" s="449"/>
      <c r="V263" s="449"/>
      <c r="W263" s="449"/>
      <c r="X263" s="449"/>
    </row>
    <row r="264" spans="11:24">
      <c r="K264" s="129"/>
      <c r="L264" s="129" t="s">
        <v>4150</v>
      </c>
      <c r="M264" s="449"/>
      <c r="N264" s="449"/>
      <c r="O264" s="449"/>
      <c r="P264" s="449"/>
      <c r="Q264" s="449"/>
      <c r="R264" s="449"/>
      <c r="S264" s="449"/>
      <c r="T264" s="449"/>
      <c r="U264" s="449"/>
      <c r="V264" s="449"/>
      <c r="W264" s="449"/>
      <c r="X264" s="449"/>
    </row>
    <row r="265" spans="11:24">
      <c r="K265" s="129"/>
      <c r="L265" s="129" t="s">
        <v>4159</v>
      </c>
      <c r="M265" s="449"/>
      <c r="N265" s="449"/>
      <c r="O265" s="449"/>
      <c r="P265" s="449"/>
      <c r="Q265" s="449"/>
      <c r="R265" s="449"/>
      <c r="S265" s="449"/>
      <c r="T265" s="449"/>
      <c r="U265" s="449"/>
      <c r="V265" s="449"/>
      <c r="W265" s="449"/>
      <c r="X265" s="449"/>
    </row>
    <row r="266" spans="11:24">
      <c r="K266" s="129"/>
      <c r="L266" s="129" t="s">
        <v>4161</v>
      </c>
      <c r="M266" s="449"/>
      <c r="N266" s="449"/>
      <c r="O266" s="449"/>
      <c r="P266" s="449"/>
      <c r="Q266" s="449"/>
      <c r="R266" s="449"/>
      <c r="S266" s="449"/>
      <c r="T266" s="449"/>
      <c r="U266" s="449"/>
      <c r="V266" s="449"/>
      <c r="W266" s="449"/>
      <c r="X266" s="449"/>
    </row>
    <row r="267" spans="11:24">
      <c r="K267" s="129"/>
      <c r="L267" s="129" t="s">
        <v>4190</v>
      </c>
      <c r="M267" s="449"/>
      <c r="N267" s="449"/>
      <c r="O267" s="449"/>
      <c r="P267" s="449"/>
      <c r="Q267" s="449"/>
      <c r="R267" s="449"/>
      <c r="S267" s="449"/>
      <c r="T267" s="449"/>
      <c r="U267" s="449"/>
      <c r="V267" s="449"/>
      <c r="W267" s="449"/>
      <c r="X267" s="449"/>
    </row>
    <row r="268" spans="11:24">
      <c r="K268" s="129"/>
      <c r="L268" s="129" t="s">
        <v>4197</v>
      </c>
      <c r="M268" s="449"/>
      <c r="N268" s="449"/>
      <c r="O268" s="449"/>
      <c r="P268" s="449"/>
      <c r="Q268" s="449"/>
      <c r="R268" s="449"/>
      <c r="S268" s="449"/>
      <c r="T268" s="449"/>
      <c r="U268" s="449"/>
      <c r="V268" s="449"/>
      <c r="W268" s="449"/>
      <c r="X268" s="449"/>
    </row>
    <row r="269" spans="11:24">
      <c r="K269" s="129"/>
      <c r="L269" s="129" t="s">
        <v>4210</v>
      </c>
      <c r="M269" s="449"/>
      <c r="N269" s="449"/>
      <c r="O269" s="449"/>
      <c r="P269" s="449"/>
      <c r="Q269" s="449"/>
      <c r="R269" s="449"/>
      <c r="S269" s="449"/>
      <c r="T269" s="449"/>
      <c r="U269" s="449"/>
      <c r="V269" s="449"/>
      <c r="W269" s="449"/>
      <c r="X269" s="449"/>
    </row>
    <row r="270" spans="11:24">
      <c r="K270" s="129"/>
      <c r="L270" s="129" t="s">
        <v>4215</v>
      </c>
      <c r="M270" s="449"/>
      <c r="N270" s="449"/>
      <c r="O270" s="449"/>
      <c r="P270" s="449"/>
      <c r="Q270" s="449"/>
      <c r="R270" s="449"/>
      <c r="S270" s="449"/>
      <c r="T270" s="449"/>
      <c r="U270" s="449"/>
      <c r="V270" s="449"/>
      <c r="W270" s="449"/>
      <c r="X270" s="449"/>
    </row>
    <row r="271" spans="11:24">
      <c r="K271" s="129"/>
      <c r="L271" s="129" t="s">
        <v>4218</v>
      </c>
      <c r="M271" s="449"/>
      <c r="N271" s="449"/>
      <c r="O271" s="449"/>
      <c r="P271" s="449"/>
      <c r="Q271" s="449"/>
      <c r="R271" s="449"/>
      <c r="S271" s="449"/>
      <c r="T271" s="449"/>
      <c r="U271" s="449"/>
      <c r="V271" s="449"/>
      <c r="W271" s="449"/>
      <c r="X271" s="449"/>
    </row>
    <row r="272" spans="11:24">
      <c r="K272" s="129"/>
      <c r="L272" s="129" t="s">
        <v>4236</v>
      </c>
      <c r="M272" s="449"/>
      <c r="N272" s="449"/>
      <c r="O272" s="449"/>
      <c r="P272" s="449"/>
      <c r="Q272" s="449"/>
      <c r="R272" s="449"/>
      <c r="S272" s="449"/>
      <c r="T272" s="449"/>
      <c r="U272" s="449"/>
      <c r="V272" s="449"/>
      <c r="W272" s="449"/>
      <c r="X272" s="449"/>
    </row>
    <row r="273" spans="11:24">
      <c r="K273" s="129"/>
      <c r="L273" s="129" t="s">
        <v>4240</v>
      </c>
      <c r="M273" s="449"/>
      <c r="N273" s="449"/>
      <c r="O273" s="449"/>
      <c r="P273" s="449"/>
      <c r="Q273" s="449"/>
      <c r="R273" s="449"/>
      <c r="S273" s="449"/>
      <c r="T273" s="449"/>
      <c r="U273" s="449"/>
      <c r="V273" s="449"/>
      <c r="W273" s="449"/>
      <c r="X273" s="449"/>
    </row>
    <row r="274" spans="11:24">
      <c r="K274" s="129"/>
      <c r="L274" s="129" t="s">
        <v>4246</v>
      </c>
      <c r="M274" s="449"/>
      <c r="N274" s="449"/>
      <c r="O274" s="449"/>
      <c r="P274" s="449"/>
      <c r="Q274" s="449"/>
      <c r="R274" s="449"/>
      <c r="S274" s="449"/>
      <c r="T274" s="449"/>
      <c r="U274" s="449"/>
      <c r="V274" s="449"/>
      <c r="W274" s="449"/>
      <c r="X274" s="449"/>
    </row>
    <row r="275" spans="11:24">
      <c r="K275" s="129"/>
      <c r="L275" s="129" t="s">
        <v>4252</v>
      </c>
      <c r="M275" s="449"/>
      <c r="N275" s="449"/>
      <c r="O275" s="449"/>
      <c r="P275" s="449"/>
      <c r="Q275" s="449"/>
      <c r="R275" s="449"/>
      <c r="S275" s="449"/>
      <c r="T275" s="449"/>
      <c r="U275" s="449"/>
      <c r="V275" s="449"/>
      <c r="W275" s="449"/>
      <c r="X275" s="449"/>
    </row>
    <row r="276" spans="11:24">
      <c r="K276" s="129"/>
      <c r="L276" s="129" t="s">
        <v>4255</v>
      </c>
      <c r="M276" s="449"/>
      <c r="N276" s="449"/>
      <c r="O276" s="449"/>
      <c r="P276" s="449"/>
      <c r="Q276" s="449"/>
      <c r="R276" s="449"/>
      <c r="S276" s="449"/>
      <c r="T276" s="449"/>
      <c r="U276" s="449"/>
      <c r="V276" s="449"/>
      <c r="W276" s="449"/>
      <c r="X276" s="449"/>
    </row>
    <row r="277" spans="11:24">
      <c r="K277" s="129"/>
      <c r="L277" s="129" t="s">
        <v>4267</v>
      </c>
      <c r="M277" s="449"/>
      <c r="N277" s="449"/>
      <c r="O277" s="449"/>
      <c r="P277" s="449"/>
      <c r="Q277" s="449"/>
      <c r="R277" s="449"/>
      <c r="S277" s="449"/>
      <c r="T277" s="449"/>
      <c r="U277" s="449"/>
      <c r="V277" s="449"/>
      <c r="W277" s="449"/>
      <c r="X277" s="449"/>
    </row>
    <row r="278" spans="11:24">
      <c r="K278" s="129"/>
      <c r="L278" s="129" t="s">
        <v>4271</v>
      </c>
      <c r="M278" s="449"/>
      <c r="N278" s="449"/>
      <c r="O278" s="449"/>
      <c r="P278" s="449"/>
      <c r="Q278" s="449"/>
      <c r="R278" s="449"/>
      <c r="S278" s="449"/>
      <c r="T278" s="449"/>
      <c r="U278" s="449"/>
      <c r="V278" s="449"/>
      <c r="W278" s="449"/>
      <c r="X278" s="449"/>
    </row>
    <row r="279" spans="11:24">
      <c r="K279" s="129"/>
      <c r="L279" s="129" t="s">
        <v>4285</v>
      </c>
      <c r="M279" s="449"/>
      <c r="N279" s="449"/>
      <c r="O279" s="449"/>
      <c r="P279" s="449"/>
      <c r="Q279" s="449"/>
      <c r="R279" s="449"/>
      <c r="S279" s="449"/>
      <c r="T279" s="449"/>
      <c r="U279" s="449"/>
      <c r="V279" s="449"/>
      <c r="W279" s="449"/>
      <c r="X279" s="449"/>
    </row>
    <row r="280" spans="11:24">
      <c r="K280" s="129"/>
      <c r="L280" s="129" t="s">
        <v>4288</v>
      </c>
      <c r="M280" s="449"/>
      <c r="N280" s="449"/>
      <c r="O280" s="449"/>
      <c r="P280" s="449"/>
      <c r="Q280" s="449"/>
      <c r="R280" s="449"/>
      <c r="S280" s="449"/>
      <c r="T280" s="449"/>
      <c r="U280" s="449"/>
      <c r="V280" s="449"/>
      <c r="W280" s="449"/>
      <c r="X280" s="449"/>
    </row>
    <row r="281" spans="11:24">
      <c r="K281" s="129"/>
      <c r="L281" s="129" t="s">
        <v>4291</v>
      </c>
      <c r="M281" s="449"/>
      <c r="N281" s="449"/>
      <c r="O281" s="449"/>
      <c r="P281" s="449"/>
      <c r="Q281" s="449"/>
      <c r="R281" s="449"/>
      <c r="S281" s="449"/>
      <c r="T281" s="449"/>
      <c r="U281" s="449"/>
      <c r="V281" s="449"/>
      <c r="W281" s="449"/>
      <c r="X281" s="449"/>
    </row>
    <row r="282" spans="11:24">
      <c r="K282" s="129"/>
      <c r="L282" s="129" t="s">
        <v>4298</v>
      </c>
      <c r="M282" s="449"/>
      <c r="N282" s="449"/>
      <c r="O282" s="449"/>
      <c r="P282" s="449"/>
      <c r="Q282" s="449"/>
      <c r="R282" s="449"/>
      <c r="S282" s="449"/>
      <c r="T282" s="449"/>
      <c r="U282" s="449"/>
      <c r="V282" s="449"/>
      <c r="W282" s="449"/>
      <c r="X282" s="449"/>
    </row>
    <row r="283" spans="11:24">
      <c r="K283" s="129"/>
      <c r="L283" s="129" t="s">
        <v>4303</v>
      </c>
      <c r="M283" s="449"/>
      <c r="N283" s="449"/>
      <c r="O283" s="449"/>
      <c r="P283" s="449"/>
      <c r="Q283" s="449"/>
      <c r="R283" s="449"/>
      <c r="S283" s="449"/>
      <c r="T283" s="449"/>
      <c r="U283" s="449"/>
      <c r="V283" s="449"/>
      <c r="W283" s="449"/>
      <c r="X283" s="449"/>
    </row>
    <row r="284" spans="11:24">
      <c r="K284" s="129"/>
      <c r="L284" s="129" t="s">
        <v>4307</v>
      </c>
      <c r="M284" s="449"/>
      <c r="N284" s="449"/>
      <c r="O284" s="449"/>
      <c r="P284" s="449"/>
      <c r="Q284" s="449"/>
      <c r="R284" s="449"/>
      <c r="S284" s="449"/>
      <c r="T284" s="449"/>
      <c r="U284" s="449"/>
      <c r="V284" s="449"/>
      <c r="W284" s="449"/>
      <c r="X284" s="449"/>
    </row>
    <row r="285" spans="11:24">
      <c r="K285" s="129"/>
      <c r="L285" s="129" t="s">
        <v>4318</v>
      </c>
      <c r="M285" s="449"/>
      <c r="N285" s="449"/>
      <c r="O285" s="449"/>
      <c r="P285" s="449"/>
      <c r="Q285" s="449"/>
      <c r="R285" s="449"/>
      <c r="S285" s="449"/>
      <c r="T285" s="449"/>
      <c r="U285" s="449"/>
      <c r="V285" s="449"/>
      <c r="W285" s="449"/>
      <c r="X285" s="449"/>
    </row>
    <row r="286" spans="11:24">
      <c r="K286" s="129"/>
      <c r="L286" s="129" t="s">
        <v>4321</v>
      </c>
      <c r="M286" s="449"/>
      <c r="N286" s="449"/>
      <c r="O286" s="449"/>
      <c r="P286" s="449"/>
      <c r="Q286" s="449"/>
      <c r="R286" s="449"/>
      <c r="S286" s="449"/>
      <c r="T286" s="449"/>
      <c r="U286" s="449"/>
      <c r="V286" s="449"/>
      <c r="W286" s="449"/>
      <c r="X286" s="449"/>
    </row>
    <row r="287" spans="11:24">
      <c r="K287" s="129"/>
      <c r="L287" s="129" t="s">
        <v>4324</v>
      </c>
      <c r="M287" s="449"/>
      <c r="N287" s="449"/>
      <c r="O287" s="449"/>
      <c r="P287" s="449"/>
      <c r="Q287" s="449"/>
      <c r="R287" s="449"/>
      <c r="S287" s="449"/>
      <c r="T287" s="449"/>
      <c r="U287" s="449"/>
      <c r="V287" s="449"/>
      <c r="W287" s="449"/>
      <c r="X287" s="449"/>
    </row>
    <row r="288" spans="11:24">
      <c r="K288" s="129"/>
      <c r="L288" s="129" t="s">
        <v>4329</v>
      </c>
      <c r="M288" s="449"/>
      <c r="N288" s="449"/>
      <c r="O288" s="449"/>
      <c r="P288" s="449"/>
      <c r="Q288" s="449"/>
      <c r="R288" s="449"/>
      <c r="S288" s="449"/>
      <c r="T288" s="449"/>
      <c r="U288" s="449"/>
      <c r="V288" s="449"/>
      <c r="W288" s="449"/>
      <c r="X288" s="449"/>
    </row>
    <row r="289" spans="11:24">
      <c r="K289" s="129"/>
      <c r="L289" s="129" t="s">
        <v>4333</v>
      </c>
      <c r="M289" s="449"/>
      <c r="N289" s="449"/>
      <c r="O289" s="449"/>
      <c r="P289" s="449"/>
      <c r="Q289" s="449"/>
      <c r="R289" s="449"/>
      <c r="S289" s="449"/>
      <c r="T289" s="449"/>
      <c r="U289" s="449"/>
      <c r="V289" s="449"/>
      <c r="W289" s="449"/>
      <c r="X289" s="449"/>
    </row>
    <row r="290" spans="11:24">
      <c r="K290" s="129"/>
      <c r="L290" s="129" t="s">
        <v>4337</v>
      </c>
      <c r="M290" s="449"/>
      <c r="N290" s="449"/>
      <c r="O290" s="449"/>
      <c r="P290" s="449"/>
      <c r="Q290" s="449"/>
      <c r="R290" s="449"/>
      <c r="S290" s="449"/>
      <c r="T290" s="449"/>
      <c r="U290" s="449"/>
      <c r="V290" s="449"/>
      <c r="W290" s="449"/>
      <c r="X290" s="449"/>
    </row>
    <row r="291" spans="11:24">
      <c r="K291" s="129"/>
      <c r="L291" s="129" t="s">
        <v>4341</v>
      </c>
      <c r="M291" s="449"/>
      <c r="N291" s="449"/>
      <c r="O291" s="449"/>
      <c r="P291" s="449"/>
      <c r="Q291" s="449"/>
      <c r="R291" s="449"/>
      <c r="S291" s="449"/>
      <c r="T291" s="449"/>
      <c r="U291" s="449"/>
      <c r="V291" s="449"/>
      <c r="W291" s="449"/>
      <c r="X291" s="449"/>
    </row>
    <row r="292" spans="11:24">
      <c r="K292" s="129"/>
      <c r="L292" s="129" t="s">
        <v>4433</v>
      </c>
      <c r="M292" s="449"/>
      <c r="N292" s="449"/>
      <c r="O292" s="449"/>
      <c r="P292" s="449"/>
      <c r="Q292" s="449"/>
      <c r="R292" s="449"/>
      <c r="S292" s="449"/>
      <c r="T292" s="449"/>
      <c r="U292" s="449"/>
      <c r="V292" s="449"/>
      <c r="W292" s="449"/>
      <c r="X292" s="449"/>
    </row>
    <row r="293" spans="11:24">
      <c r="K293" s="129"/>
      <c r="L293" s="129" t="s">
        <v>4465</v>
      </c>
      <c r="M293" s="449"/>
      <c r="N293" s="449"/>
      <c r="O293" s="449"/>
      <c r="P293" s="449"/>
      <c r="Q293" s="449"/>
      <c r="R293" s="449"/>
      <c r="S293" s="449"/>
      <c r="T293" s="449"/>
      <c r="U293" s="449"/>
      <c r="V293" s="449"/>
      <c r="W293" s="449"/>
      <c r="X293" s="449"/>
    </row>
    <row r="294" spans="11:24">
      <c r="K294" s="129"/>
      <c r="L294" s="129" t="s">
        <v>4467</v>
      </c>
      <c r="M294" s="449"/>
      <c r="N294" s="449"/>
      <c r="O294" s="449"/>
      <c r="P294" s="449"/>
      <c r="Q294" s="449"/>
      <c r="R294" s="449"/>
      <c r="S294" s="449"/>
      <c r="T294" s="449"/>
      <c r="U294" s="449"/>
      <c r="V294" s="449"/>
      <c r="W294" s="449"/>
      <c r="X294" s="449"/>
    </row>
    <row r="295" spans="11:24">
      <c r="K295" s="129"/>
      <c r="L295" s="129" t="s">
        <v>4475</v>
      </c>
      <c r="M295" s="449"/>
      <c r="N295" s="449"/>
      <c r="O295" s="449"/>
      <c r="P295" s="449"/>
      <c r="Q295" s="449"/>
      <c r="R295" s="449"/>
      <c r="S295" s="449"/>
      <c r="T295" s="449"/>
      <c r="U295" s="449"/>
      <c r="V295" s="449"/>
      <c r="W295" s="449"/>
      <c r="X295" s="449"/>
    </row>
    <row r="296" spans="11:24">
      <c r="K296" s="129"/>
      <c r="L296" s="129" t="s">
        <v>4479</v>
      </c>
      <c r="M296" s="449"/>
      <c r="N296" s="449"/>
      <c r="O296" s="449"/>
      <c r="P296" s="449"/>
      <c r="Q296" s="449"/>
      <c r="R296" s="449"/>
      <c r="S296" s="449"/>
      <c r="T296" s="449"/>
      <c r="U296" s="449"/>
      <c r="V296" s="449"/>
      <c r="W296" s="449"/>
      <c r="X296" s="449"/>
    </row>
    <row r="297" spans="11:24">
      <c r="K297" s="129"/>
      <c r="L297" s="129" t="s">
        <v>4483</v>
      </c>
      <c r="M297" s="449"/>
      <c r="N297" s="449"/>
      <c r="O297" s="449"/>
      <c r="P297" s="449"/>
      <c r="Q297" s="449"/>
      <c r="R297" s="449"/>
      <c r="S297" s="449"/>
      <c r="T297" s="449"/>
      <c r="U297" s="449"/>
      <c r="V297" s="449"/>
      <c r="W297" s="449"/>
      <c r="X297" s="449"/>
    </row>
    <row r="298" spans="11:24">
      <c r="K298" s="129"/>
      <c r="L298" s="129" t="s">
        <v>4486</v>
      </c>
      <c r="M298" s="449"/>
      <c r="N298" s="449"/>
      <c r="O298" s="449"/>
      <c r="P298" s="449"/>
      <c r="Q298" s="449"/>
      <c r="R298" s="449"/>
      <c r="S298" s="449"/>
      <c r="T298" s="449"/>
      <c r="U298" s="449"/>
      <c r="V298" s="449"/>
      <c r="W298" s="449"/>
      <c r="X298" s="449"/>
    </row>
    <row r="299" spans="11:24">
      <c r="K299" s="129"/>
      <c r="L299" s="129" t="s">
        <v>4489</v>
      </c>
      <c r="M299" s="449"/>
      <c r="N299" s="449"/>
      <c r="O299" s="449"/>
      <c r="P299" s="449"/>
      <c r="Q299" s="449"/>
      <c r="R299" s="449"/>
      <c r="S299" s="449"/>
      <c r="T299" s="449"/>
      <c r="U299" s="449"/>
      <c r="V299" s="449"/>
      <c r="W299" s="449"/>
      <c r="X299" s="449"/>
    </row>
    <row r="300" spans="11:24">
      <c r="K300" s="129"/>
      <c r="L300" s="129" t="s">
        <v>4495</v>
      </c>
      <c r="M300" s="449"/>
      <c r="N300" s="449"/>
      <c r="O300" s="449"/>
      <c r="P300" s="449"/>
      <c r="Q300" s="449"/>
      <c r="R300" s="449"/>
      <c r="S300" s="449"/>
      <c r="T300" s="449"/>
      <c r="U300" s="449"/>
      <c r="V300" s="449"/>
      <c r="W300" s="449"/>
      <c r="X300" s="449"/>
    </row>
    <row r="301" spans="11:24">
      <c r="K301" s="129"/>
      <c r="L301" s="129" t="s">
        <v>4497</v>
      </c>
      <c r="M301" s="449"/>
      <c r="N301" s="449"/>
      <c r="O301" s="449"/>
      <c r="P301" s="449"/>
      <c r="Q301" s="449"/>
      <c r="R301" s="449"/>
      <c r="S301" s="449"/>
      <c r="T301" s="449"/>
      <c r="U301" s="449"/>
      <c r="V301" s="449"/>
      <c r="W301" s="449"/>
      <c r="X301" s="449"/>
    </row>
    <row r="302" spans="11:24">
      <c r="K302" s="129"/>
      <c r="L302" s="129" t="s">
        <v>4499</v>
      </c>
      <c r="M302" s="449"/>
      <c r="N302" s="449"/>
      <c r="O302" s="449"/>
      <c r="P302" s="449"/>
      <c r="Q302" s="449"/>
      <c r="R302" s="449"/>
      <c r="S302" s="449"/>
      <c r="T302" s="449"/>
      <c r="U302" s="449"/>
      <c r="V302" s="449"/>
      <c r="W302" s="449"/>
      <c r="X302" s="449"/>
    </row>
    <row r="303" spans="11:24">
      <c r="K303" s="129"/>
      <c r="L303" s="129" t="s">
        <v>4500</v>
      </c>
      <c r="M303" s="449"/>
      <c r="N303" s="449"/>
      <c r="O303" s="449"/>
      <c r="P303" s="449"/>
      <c r="Q303" s="449"/>
      <c r="R303" s="449"/>
      <c r="S303" s="449"/>
      <c r="T303" s="449"/>
      <c r="U303" s="449"/>
      <c r="V303" s="449"/>
      <c r="W303" s="449"/>
      <c r="X303" s="449"/>
    </row>
    <row r="304" spans="11:24">
      <c r="K304" s="129"/>
      <c r="L304" s="129" t="s">
        <v>4511</v>
      </c>
      <c r="M304" s="449"/>
      <c r="N304" s="449"/>
      <c r="O304" s="449"/>
      <c r="P304" s="449"/>
      <c r="Q304" s="449"/>
      <c r="R304" s="449"/>
      <c r="S304" s="449"/>
      <c r="T304" s="449"/>
      <c r="U304" s="449"/>
      <c r="V304" s="449"/>
      <c r="W304" s="449"/>
      <c r="X304" s="449"/>
    </row>
    <row r="305" spans="11:24">
      <c r="K305" s="129"/>
      <c r="L305" s="129" t="s">
        <v>4513</v>
      </c>
      <c r="M305" s="449"/>
      <c r="N305" s="449"/>
      <c r="O305" s="449"/>
      <c r="P305" s="449"/>
      <c r="Q305" s="449"/>
      <c r="R305" s="449"/>
      <c r="S305" s="449"/>
      <c r="T305" s="449"/>
      <c r="U305" s="449"/>
      <c r="V305" s="449"/>
      <c r="W305" s="449"/>
      <c r="X305" s="449"/>
    </row>
    <row r="306" spans="11:24">
      <c r="K306" s="129"/>
      <c r="L306" s="129" t="s">
        <v>4516</v>
      </c>
      <c r="M306" s="449"/>
      <c r="N306" s="449"/>
      <c r="O306" s="449"/>
      <c r="P306" s="449"/>
      <c r="Q306" s="449"/>
      <c r="R306" s="449"/>
      <c r="S306" s="449"/>
      <c r="T306" s="449"/>
      <c r="U306" s="449"/>
      <c r="V306" s="449"/>
      <c r="W306" s="449"/>
      <c r="X306" s="449"/>
    </row>
    <row r="307" spans="11:24">
      <c r="K307" s="129"/>
      <c r="L307" s="129" t="s">
        <v>4522</v>
      </c>
      <c r="M307" s="449"/>
      <c r="N307" s="449"/>
      <c r="O307" s="449"/>
      <c r="P307" s="449"/>
      <c r="Q307" s="449"/>
      <c r="R307" s="449"/>
      <c r="S307" s="449"/>
      <c r="T307" s="449"/>
      <c r="U307" s="449"/>
      <c r="V307" s="449"/>
      <c r="W307" s="449"/>
      <c r="X307" s="449"/>
    </row>
    <row r="308" spans="11:24">
      <c r="K308" s="129"/>
      <c r="L308" s="129" t="s">
        <v>4528</v>
      </c>
      <c r="M308" s="449"/>
      <c r="N308" s="449"/>
      <c r="O308" s="449"/>
      <c r="P308" s="449"/>
      <c r="Q308" s="449"/>
      <c r="R308" s="449"/>
      <c r="S308" s="449"/>
      <c r="T308" s="449"/>
      <c r="U308" s="449"/>
      <c r="V308" s="449"/>
      <c r="W308" s="449"/>
      <c r="X308" s="449"/>
    </row>
    <row r="309" spans="11:24">
      <c r="K309" s="129"/>
      <c r="L309" s="129" t="s">
        <v>4532</v>
      </c>
      <c r="M309" s="449"/>
      <c r="N309" s="449"/>
      <c r="O309" s="449"/>
      <c r="P309" s="449"/>
      <c r="Q309" s="449"/>
      <c r="R309" s="449"/>
      <c r="S309" s="449"/>
      <c r="T309" s="449"/>
      <c r="U309" s="449"/>
      <c r="V309" s="449"/>
      <c r="W309" s="449"/>
      <c r="X309" s="449"/>
    </row>
    <row r="310" spans="11:24">
      <c r="K310" s="129"/>
      <c r="L310" s="129" t="s">
        <v>4535</v>
      </c>
      <c r="M310" s="449"/>
      <c r="N310" s="449"/>
      <c r="O310" s="449"/>
      <c r="P310" s="449"/>
      <c r="Q310" s="449"/>
      <c r="R310" s="449"/>
      <c r="S310" s="449"/>
      <c r="T310" s="449"/>
      <c r="U310" s="449"/>
      <c r="V310" s="449"/>
      <c r="W310" s="449"/>
      <c r="X310" s="449"/>
    </row>
    <row r="311" spans="11:24">
      <c r="K311" s="129"/>
      <c r="L311" s="129" t="s">
        <v>4539</v>
      </c>
      <c r="M311" s="449"/>
      <c r="N311" s="449"/>
      <c r="O311" s="449"/>
      <c r="P311" s="449"/>
      <c r="Q311" s="449"/>
      <c r="R311" s="449"/>
      <c r="S311" s="449"/>
      <c r="T311" s="449"/>
      <c r="U311" s="449"/>
      <c r="V311" s="449"/>
      <c r="W311" s="449"/>
      <c r="X311" s="449"/>
    </row>
    <row r="312" spans="11:24">
      <c r="K312" s="129"/>
      <c r="L312" s="129" t="s">
        <v>4543</v>
      </c>
      <c r="M312" s="449"/>
      <c r="N312" s="449"/>
      <c r="O312" s="449"/>
      <c r="P312" s="449"/>
      <c r="Q312" s="449"/>
      <c r="R312" s="449"/>
      <c r="S312" s="449"/>
      <c r="T312" s="449"/>
      <c r="U312" s="449"/>
      <c r="V312" s="449"/>
      <c r="W312" s="449"/>
      <c r="X312" s="449"/>
    </row>
    <row r="313" spans="11:24">
      <c r="K313" s="129"/>
      <c r="L313" s="129" t="s">
        <v>4549</v>
      </c>
      <c r="M313" s="449"/>
      <c r="N313" s="449"/>
      <c r="O313" s="449"/>
      <c r="P313" s="449"/>
      <c r="Q313" s="449"/>
      <c r="R313" s="449"/>
      <c r="S313" s="449"/>
      <c r="T313" s="449"/>
      <c r="U313" s="449"/>
      <c r="V313" s="449"/>
      <c r="W313" s="449"/>
      <c r="X313" s="449"/>
    </row>
    <row r="314" spans="11:24">
      <c r="K314" s="129"/>
      <c r="L314" s="129" t="s">
        <v>4553</v>
      </c>
      <c r="M314" s="449"/>
      <c r="N314" s="449"/>
      <c r="O314" s="449"/>
      <c r="P314" s="449"/>
      <c r="Q314" s="449"/>
      <c r="R314" s="449"/>
      <c r="S314" s="449"/>
      <c r="T314" s="449"/>
      <c r="U314" s="449"/>
      <c r="V314" s="449"/>
      <c r="W314" s="449"/>
      <c r="X314" s="449"/>
    </row>
    <row r="315" spans="11:24">
      <c r="K315" s="129"/>
      <c r="L315" s="129" t="s">
        <v>4556</v>
      </c>
      <c r="M315" s="449"/>
      <c r="N315" s="449"/>
      <c r="O315" s="449"/>
      <c r="P315" s="449"/>
      <c r="Q315" s="449"/>
      <c r="R315" s="449"/>
      <c r="S315" s="449"/>
      <c r="T315" s="449"/>
      <c r="U315" s="449"/>
      <c r="V315" s="449"/>
      <c r="W315" s="449"/>
      <c r="X315" s="449"/>
    </row>
    <row r="316" spans="11:24">
      <c r="K316" s="129"/>
      <c r="L316" s="129" t="s">
        <v>4559</v>
      </c>
      <c r="M316" s="449"/>
      <c r="N316" s="449"/>
      <c r="O316" s="449"/>
      <c r="P316" s="449"/>
      <c r="Q316" s="449"/>
      <c r="R316" s="449"/>
      <c r="S316" s="449"/>
      <c r="T316" s="449"/>
      <c r="U316" s="449"/>
      <c r="V316" s="449"/>
      <c r="W316" s="449"/>
      <c r="X316" s="449"/>
    </row>
    <row r="317" spans="11:24">
      <c r="K317" s="129"/>
      <c r="L317" s="129" t="s">
        <v>4561</v>
      </c>
      <c r="M317" s="449"/>
      <c r="N317" s="449"/>
      <c r="O317" s="449"/>
      <c r="P317" s="449"/>
      <c r="Q317" s="449"/>
      <c r="R317" s="449"/>
      <c r="S317" s="449"/>
      <c r="T317" s="449"/>
      <c r="U317" s="449"/>
      <c r="V317" s="449"/>
      <c r="W317" s="449"/>
      <c r="X317" s="449"/>
    </row>
    <row r="318" spans="11:24">
      <c r="K318" s="129"/>
      <c r="L318" s="129" t="s">
        <v>4565</v>
      </c>
      <c r="M318" s="449"/>
      <c r="N318" s="449"/>
      <c r="O318" s="449"/>
      <c r="P318" s="449"/>
      <c r="Q318" s="449"/>
      <c r="R318" s="449"/>
      <c r="S318" s="449"/>
      <c r="T318" s="449"/>
      <c r="U318" s="449"/>
      <c r="V318" s="449"/>
      <c r="W318" s="449"/>
      <c r="X318" s="449"/>
    </row>
    <row r="319" spans="11:24">
      <c r="K319" s="129"/>
      <c r="L319" s="129" t="s">
        <v>4577</v>
      </c>
      <c r="M319" s="449"/>
      <c r="N319" s="449"/>
      <c r="O319" s="449"/>
      <c r="P319" s="449"/>
      <c r="Q319" s="449"/>
      <c r="R319" s="449"/>
      <c r="S319" s="449"/>
      <c r="T319" s="449"/>
      <c r="U319" s="449"/>
      <c r="V319" s="449"/>
      <c r="W319" s="449"/>
      <c r="X319" s="449"/>
    </row>
    <row r="320" spans="11:24">
      <c r="K320" s="129"/>
      <c r="L320" s="129" t="s">
        <v>4582</v>
      </c>
      <c r="M320" s="449"/>
      <c r="N320" s="449"/>
      <c r="O320" s="449"/>
      <c r="P320" s="449"/>
      <c r="Q320" s="449"/>
      <c r="R320" s="449"/>
      <c r="S320" s="449"/>
      <c r="T320" s="449"/>
      <c r="U320" s="449"/>
      <c r="V320" s="449"/>
      <c r="W320" s="449"/>
      <c r="X320" s="449"/>
    </row>
    <row r="321" spans="11:24">
      <c r="K321" s="129"/>
      <c r="L321" s="129" t="s">
        <v>4586</v>
      </c>
      <c r="M321" s="449"/>
      <c r="N321" s="449"/>
      <c r="O321" s="449"/>
      <c r="P321" s="449"/>
      <c r="Q321" s="449"/>
      <c r="R321" s="449"/>
      <c r="S321" s="449"/>
      <c r="T321" s="449"/>
      <c r="U321" s="449"/>
      <c r="V321" s="449"/>
      <c r="W321" s="449"/>
      <c r="X321" s="449"/>
    </row>
    <row r="322" spans="11:24">
      <c r="K322" s="129"/>
      <c r="L322" s="129" t="s">
        <v>4590</v>
      </c>
      <c r="M322" s="449"/>
      <c r="N322" s="449"/>
      <c r="O322" s="449"/>
      <c r="P322" s="449"/>
      <c r="Q322" s="449"/>
      <c r="R322" s="449"/>
      <c r="S322" s="449"/>
      <c r="T322" s="449"/>
      <c r="U322" s="449"/>
      <c r="V322" s="449"/>
      <c r="W322" s="449"/>
      <c r="X322" s="449"/>
    </row>
    <row r="323" spans="11:24">
      <c r="K323" s="129"/>
      <c r="L323" s="129" t="s">
        <v>4601</v>
      </c>
      <c r="M323" s="449"/>
      <c r="N323" s="449"/>
      <c r="O323" s="449"/>
      <c r="P323" s="449"/>
      <c r="Q323" s="449"/>
      <c r="R323" s="449"/>
      <c r="S323" s="449"/>
      <c r="T323" s="449"/>
      <c r="U323" s="449"/>
      <c r="V323" s="449"/>
      <c r="W323" s="449"/>
      <c r="X323" s="449"/>
    </row>
    <row r="324" spans="11:24">
      <c r="K324" s="129"/>
      <c r="L324" s="129" t="s">
        <v>4609</v>
      </c>
      <c r="M324" s="449"/>
      <c r="N324" s="449"/>
      <c r="O324" s="449"/>
      <c r="P324" s="449"/>
      <c r="Q324" s="449"/>
      <c r="R324" s="449"/>
      <c r="S324" s="449"/>
      <c r="T324" s="449"/>
      <c r="U324" s="449"/>
      <c r="V324" s="449"/>
      <c r="W324" s="449"/>
      <c r="X324" s="449"/>
    </row>
    <row r="325" spans="11:24">
      <c r="K325" s="129"/>
      <c r="L325" s="129" t="s">
        <v>4618</v>
      </c>
      <c r="M325" s="449"/>
      <c r="N325" s="449"/>
      <c r="O325" s="449"/>
      <c r="P325" s="449"/>
      <c r="Q325" s="449"/>
      <c r="R325" s="449"/>
      <c r="S325" s="449"/>
      <c r="T325" s="449"/>
      <c r="U325" s="449"/>
      <c r="V325" s="449"/>
      <c r="W325" s="449"/>
      <c r="X325" s="449"/>
    </row>
    <row r="326" spans="11:24">
      <c r="K326" s="129"/>
      <c r="L326" s="129" t="s">
        <v>4625</v>
      </c>
      <c r="M326" s="449"/>
      <c r="N326" s="449"/>
      <c r="O326" s="449"/>
      <c r="P326" s="449"/>
      <c r="Q326" s="449"/>
      <c r="R326" s="449"/>
      <c r="S326" s="449"/>
      <c r="T326" s="449"/>
      <c r="U326" s="449"/>
      <c r="V326" s="449"/>
      <c r="W326" s="449"/>
      <c r="X326" s="449"/>
    </row>
    <row r="327" spans="11:24">
      <c r="K327" s="129"/>
      <c r="L327" s="129" t="s">
        <v>4639</v>
      </c>
      <c r="M327" s="449"/>
      <c r="N327" s="449"/>
      <c r="O327" s="449"/>
      <c r="P327" s="449"/>
      <c r="Q327" s="449"/>
      <c r="R327" s="449"/>
      <c r="S327" s="449"/>
      <c r="T327" s="449"/>
      <c r="U327" s="449"/>
      <c r="V327" s="449"/>
      <c r="W327" s="449"/>
      <c r="X327" s="449"/>
    </row>
    <row r="328" spans="11:24">
      <c r="K328" s="129"/>
      <c r="L328" s="129" t="s">
        <v>4650</v>
      </c>
      <c r="M328" s="449"/>
      <c r="N328" s="449"/>
      <c r="O328" s="449"/>
      <c r="P328" s="449"/>
      <c r="Q328" s="449"/>
      <c r="R328" s="449"/>
      <c r="S328" s="449"/>
      <c r="T328" s="449"/>
      <c r="U328" s="449"/>
      <c r="V328" s="449"/>
      <c r="W328" s="449"/>
      <c r="X328" s="449"/>
    </row>
    <row r="329" spans="11:24">
      <c r="K329" s="129"/>
      <c r="L329" s="129" t="s">
        <v>4653</v>
      </c>
      <c r="M329" s="449"/>
      <c r="N329" s="449"/>
      <c r="O329" s="449"/>
      <c r="P329" s="449"/>
      <c r="Q329" s="449"/>
      <c r="R329" s="449"/>
      <c r="S329" s="449"/>
      <c r="T329" s="449"/>
      <c r="U329" s="449"/>
      <c r="V329" s="449"/>
      <c r="W329" s="449"/>
      <c r="X329" s="449"/>
    </row>
    <row r="330" spans="11:24">
      <c r="K330" s="129"/>
      <c r="L330" s="129" t="s">
        <v>4658</v>
      </c>
      <c r="M330" s="449"/>
      <c r="N330" s="449"/>
      <c r="O330" s="449"/>
      <c r="P330" s="449"/>
      <c r="Q330" s="449"/>
      <c r="R330" s="449"/>
      <c r="S330" s="449"/>
      <c r="T330" s="449"/>
      <c r="U330" s="449"/>
      <c r="V330" s="449"/>
      <c r="W330" s="449"/>
      <c r="X330" s="449"/>
    </row>
    <row r="331" spans="11:24">
      <c r="K331" s="129"/>
      <c r="L331" s="129" t="s">
        <v>4666</v>
      </c>
      <c r="M331" s="449"/>
      <c r="N331" s="449"/>
      <c r="O331" s="449"/>
      <c r="P331" s="449"/>
      <c r="Q331" s="449"/>
      <c r="R331" s="449"/>
      <c r="S331" s="449"/>
      <c r="T331" s="449"/>
      <c r="U331" s="449"/>
      <c r="V331" s="449"/>
      <c r="W331" s="449"/>
      <c r="X331" s="449"/>
    </row>
    <row r="332" spans="11:24">
      <c r="K332" s="129"/>
      <c r="L332" s="129" t="s">
        <v>4670</v>
      </c>
      <c r="M332" s="449"/>
      <c r="N332" s="449"/>
      <c r="O332" s="449"/>
      <c r="P332" s="449"/>
      <c r="Q332" s="449"/>
      <c r="R332" s="449"/>
      <c r="S332" s="449"/>
      <c r="T332" s="449"/>
      <c r="U332" s="449"/>
      <c r="V332" s="449"/>
      <c r="W332" s="449"/>
      <c r="X332" s="449"/>
    </row>
    <row r="333" spans="11:24">
      <c r="K333" s="129"/>
      <c r="L333" s="129" t="s">
        <v>4674</v>
      </c>
      <c r="M333" s="449"/>
      <c r="N333" s="449"/>
      <c r="O333" s="449"/>
      <c r="P333" s="449"/>
      <c r="Q333" s="449"/>
      <c r="R333" s="449"/>
      <c r="S333" s="449"/>
      <c r="T333" s="449"/>
      <c r="U333" s="449"/>
      <c r="V333" s="449"/>
      <c r="W333" s="449"/>
      <c r="X333" s="449"/>
    </row>
    <row r="334" spans="11:24">
      <c r="K334" s="129"/>
      <c r="L334" s="129" t="s">
        <v>4738</v>
      </c>
      <c r="M334" s="449"/>
      <c r="N334" s="449"/>
      <c r="O334" s="449"/>
      <c r="P334" s="449"/>
      <c r="Q334" s="449"/>
      <c r="R334" s="449"/>
      <c r="S334" s="449"/>
      <c r="T334" s="449"/>
      <c r="U334" s="449"/>
      <c r="V334" s="449"/>
      <c r="W334" s="449"/>
      <c r="X334" s="449"/>
    </row>
    <row r="335" spans="11:24">
      <c r="K335" s="129"/>
      <c r="L335" s="129" t="s">
        <v>4741</v>
      </c>
      <c r="M335" s="449"/>
      <c r="N335" s="449"/>
      <c r="O335" s="449"/>
      <c r="P335" s="449"/>
      <c r="Q335" s="449"/>
      <c r="R335" s="449"/>
      <c r="S335" s="449"/>
      <c r="T335" s="449"/>
      <c r="U335" s="449"/>
      <c r="V335" s="449"/>
      <c r="W335" s="449"/>
      <c r="X335" s="449"/>
    </row>
    <row r="336" spans="11:24">
      <c r="K336" s="129"/>
      <c r="L336" s="129" t="s">
        <v>4757</v>
      </c>
      <c r="M336" s="449"/>
      <c r="N336" s="449"/>
      <c r="O336" s="449"/>
      <c r="P336" s="449"/>
      <c r="Q336" s="449"/>
      <c r="R336" s="449"/>
      <c r="S336" s="449"/>
      <c r="T336" s="449"/>
      <c r="U336" s="449"/>
      <c r="V336" s="449"/>
      <c r="W336" s="449"/>
      <c r="X336" s="449"/>
    </row>
    <row r="337" spans="11:24">
      <c r="K337" s="129"/>
      <c r="L337" s="129" t="s">
        <v>4766</v>
      </c>
      <c r="M337" s="449"/>
      <c r="N337" s="449"/>
      <c r="O337" s="449"/>
      <c r="P337" s="449"/>
      <c r="Q337" s="449"/>
      <c r="R337" s="449"/>
      <c r="S337" s="449"/>
      <c r="T337" s="449"/>
      <c r="U337" s="449"/>
      <c r="V337" s="449"/>
      <c r="W337" s="449"/>
      <c r="X337" s="449"/>
    </row>
    <row r="338" spans="11:24">
      <c r="K338" s="129"/>
      <c r="L338" s="129" t="s">
        <v>4796</v>
      </c>
      <c r="M338" s="449"/>
      <c r="N338" s="449"/>
      <c r="O338" s="449"/>
      <c r="P338" s="449"/>
      <c r="Q338" s="449"/>
      <c r="R338" s="449"/>
      <c r="S338" s="449"/>
      <c r="T338" s="449"/>
      <c r="U338" s="449"/>
      <c r="V338" s="449"/>
      <c r="W338" s="449"/>
      <c r="X338" s="449"/>
    </row>
    <row r="339" spans="11:24">
      <c r="K339" s="129"/>
      <c r="L339" s="129" t="s">
        <v>4801</v>
      </c>
      <c r="M339" s="449"/>
      <c r="N339" s="449"/>
      <c r="O339" s="449"/>
      <c r="P339" s="449"/>
      <c r="Q339" s="449"/>
      <c r="R339" s="449"/>
      <c r="S339" s="449"/>
      <c r="T339" s="449"/>
      <c r="U339" s="449"/>
      <c r="V339" s="449"/>
      <c r="W339" s="449"/>
      <c r="X339" s="449"/>
    </row>
    <row r="340" spans="11:24">
      <c r="K340" s="129"/>
      <c r="L340" s="129" t="s">
        <v>4807</v>
      </c>
      <c r="M340" s="449"/>
      <c r="N340" s="449"/>
      <c r="O340" s="449"/>
      <c r="P340" s="449"/>
      <c r="Q340" s="449"/>
      <c r="R340" s="449"/>
      <c r="S340" s="449"/>
      <c r="T340" s="449"/>
      <c r="U340" s="449"/>
      <c r="V340" s="449"/>
      <c r="W340" s="449"/>
      <c r="X340" s="449"/>
    </row>
    <row r="341" spans="11:24">
      <c r="K341" s="129"/>
      <c r="L341" s="129" t="s">
        <v>4817</v>
      </c>
      <c r="M341" s="449"/>
      <c r="N341" s="449"/>
      <c r="O341" s="449"/>
      <c r="P341" s="449"/>
      <c r="Q341" s="449"/>
      <c r="R341" s="449"/>
      <c r="S341" s="449"/>
      <c r="T341" s="449"/>
      <c r="U341" s="449"/>
      <c r="V341" s="449"/>
      <c r="W341" s="449"/>
      <c r="X341" s="449"/>
    </row>
    <row r="342" spans="11:24">
      <c r="K342" s="129"/>
      <c r="L342" s="129" t="s">
        <v>4821</v>
      </c>
      <c r="M342" s="449"/>
      <c r="N342" s="449"/>
      <c r="O342" s="449"/>
      <c r="P342" s="449"/>
      <c r="Q342" s="449"/>
      <c r="R342" s="449"/>
      <c r="S342" s="449"/>
      <c r="T342" s="449"/>
      <c r="U342" s="449"/>
      <c r="V342" s="449"/>
      <c r="W342" s="449"/>
      <c r="X342" s="449"/>
    </row>
    <row r="343" spans="11:24">
      <c r="K343" s="129"/>
      <c r="L343" s="129" t="s">
        <v>4827</v>
      </c>
      <c r="M343" s="449"/>
      <c r="N343" s="449"/>
      <c r="O343" s="449"/>
      <c r="P343" s="449"/>
      <c r="Q343" s="449"/>
      <c r="R343" s="449"/>
      <c r="S343" s="449"/>
      <c r="T343" s="449"/>
      <c r="U343" s="449"/>
      <c r="V343" s="449"/>
      <c r="W343" s="449"/>
      <c r="X343" s="449"/>
    </row>
    <row r="344" spans="11:24">
      <c r="K344" s="129"/>
      <c r="L344" s="129" t="s">
        <v>4836</v>
      </c>
      <c r="M344" s="449"/>
      <c r="N344" s="449"/>
      <c r="O344" s="449"/>
      <c r="P344" s="449"/>
      <c r="Q344" s="449"/>
      <c r="R344" s="449"/>
      <c r="S344" s="449"/>
      <c r="T344" s="449"/>
      <c r="U344" s="449"/>
      <c r="V344" s="449"/>
      <c r="W344" s="449"/>
      <c r="X344" s="449"/>
    </row>
    <row r="345" spans="11:24">
      <c r="K345" s="129"/>
      <c r="L345" s="129" t="s">
        <v>4843</v>
      </c>
      <c r="M345" s="449"/>
      <c r="N345" s="449"/>
      <c r="O345" s="449"/>
      <c r="P345" s="449"/>
      <c r="Q345" s="449"/>
      <c r="R345" s="449"/>
      <c r="S345" s="449"/>
      <c r="T345" s="449"/>
      <c r="U345" s="449"/>
      <c r="V345" s="449"/>
      <c r="W345" s="449"/>
      <c r="X345" s="449"/>
    </row>
    <row r="346" spans="11:24">
      <c r="K346" s="129"/>
      <c r="L346" s="129" t="s">
        <v>4858</v>
      </c>
      <c r="M346" s="449"/>
      <c r="N346" s="449"/>
      <c r="O346" s="449"/>
      <c r="P346" s="449"/>
      <c r="Q346" s="449"/>
      <c r="R346" s="449"/>
      <c r="S346" s="449"/>
      <c r="T346" s="449"/>
      <c r="U346" s="449"/>
      <c r="V346" s="449"/>
      <c r="W346" s="449"/>
      <c r="X346" s="449"/>
    </row>
    <row r="347" spans="11:24">
      <c r="K347" s="129"/>
      <c r="L347" s="129" t="s">
        <v>4954</v>
      </c>
      <c r="M347" s="449"/>
      <c r="N347" s="449"/>
      <c r="O347" s="449"/>
      <c r="P347" s="449"/>
      <c r="Q347" s="449"/>
      <c r="R347" s="449"/>
      <c r="S347" s="449"/>
      <c r="T347" s="449"/>
      <c r="U347" s="449"/>
      <c r="V347" s="449"/>
      <c r="W347" s="449"/>
      <c r="X347" s="449"/>
    </row>
    <row r="348" spans="11:24">
      <c r="K348" s="129"/>
      <c r="L348" s="129" t="s">
        <v>4957</v>
      </c>
      <c r="M348" s="449"/>
      <c r="N348" s="449"/>
      <c r="O348" s="449"/>
      <c r="P348" s="449"/>
      <c r="Q348" s="449"/>
      <c r="R348" s="449"/>
      <c r="S348" s="449"/>
      <c r="T348" s="449"/>
      <c r="U348" s="449"/>
      <c r="V348" s="449"/>
      <c r="W348" s="449"/>
      <c r="X348" s="449"/>
    </row>
    <row r="349" spans="11:24">
      <c r="K349" s="129"/>
      <c r="L349" s="129" t="s">
        <v>4959</v>
      </c>
      <c r="M349" s="449"/>
      <c r="N349" s="449"/>
      <c r="O349" s="449"/>
      <c r="P349" s="449"/>
      <c r="Q349" s="449"/>
      <c r="R349" s="449"/>
      <c r="S349" s="449"/>
      <c r="T349" s="449"/>
      <c r="U349" s="449"/>
      <c r="V349" s="449"/>
      <c r="W349" s="449"/>
      <c r="X349" s="449"/>
    </row>
    <row r="350" spans="11:24">
      <c r="K350" s="129"/>
      <c r="L350" s="129" t="s">
        <v>4961</v>
      </c>
      <c r="M350" s="449"/>
      <c r="N350" s="449"/>
      <c r="O350" s="449"/>
      <c r="P350" s="449"/>
      <c r="Q350" s="449"/>
      <c r="R350" s="449"/>
      <c r="S350" s="449"/>
      <c r="T350" s="449"/>
      <c r="U350" s="449"/>
      <c r="V350" s="449"/>
      <c r="W350" s="449"/>
      <c r="X350" s="449"/>
    </row>
    <row r="351" spans="11:24">
      <c r="K351" s="129"/>
      <c r="L351" s="129" t="s">
        <v>4964</v>
      </c>
      <c r="M351" s="449"/>
      <c r="N351" s="449"/>
      <c r="O351" s="449"/>
      <c r="P351" s="449"/>
      <c r="Q351" s="449"/>
      <c r="R351" s="449"/>
      <c r="S351" s="449"/>
      <c r="T351" s="449"/>
      <c r="U351" s="449"/>
      <c r="V351" s="449"/>
      <c r="W351" s="449"/>
      <c r="X351" s="449"/>
    </row>
    <row r="352" spans="11:24">
      <c r="K352" s="129"/>
      <c r="L352" s="129" t="s">
        <v>4966</v>
      </c>
      <c r="M352" s="449"/>
      <c r="N352" s="449"/>
      <c r="O352" s="449"/>
      <c r="P352" s="449"/>
      <c r="Q352" s="449"/>
      <c r="R352" s="449"/>
      <c r="S352" s="449"/>
      <c r="T352" s="449"/>
      <c r="U352" s="449"/>
      <c r="V352" s="449"/>
      <c r="W352" s="449"/>
      <c r="X352" s="449"/>
    </row>
    <row r="353" spans="11:24">
      <c r="K353" s="129"/>
      <c r="L353" s="129" t="s">
        <v>4968</v>
      </c>
      <c r="M353" s="449"/>
      <c r="N353" s="449"/>
      <c r="O353" s="449"/>
      <c r="P353" s="449"/>
      <c r="Q353" s="449"/>
      <c r="R353" s="449"/>
      <c r="S353" s="449"/>
      <c r="T353" s="449"/>
      <c r="U353" s="449"/>
      <c r="V353" s="449"/>
      <c r="W353" s="449"/>
      <c r="X353" s="449"/>
    </row>
    <row r="354" spans="11:24">
      <c r="K354" s="129"/>
      <c r="L354" s="129" t="s">
        <v>4971</v>
      </c>
      <c r="M354" s="449"/>
      <c r="N354" s="449"/>
      <c r="O354" s="449"/>
      <c r="P354" s="449"/>
      <c r="Q354" s="449"/>
      <c r="R354" s="449"/>
      <c r="S354" s="449"/>
      <c r="T354" s="449"/>
      <c r="U354" s="449"/>
      <c r="V354" s="449"/>
      <c r="W354" s="449"/>
      <c r="X354" s="449"/>
    </row>
    <row r="355" spans="11:24">
      <c r="K355" s="129"/>
      <c r="L355" s="129" t="s">
        <v>4977</v>
      </c>
      <c r="M355" s="449"/>
      <c r="N355" s="449"/>
      <c r="O355" s="449"/>
      <c r="P355" s="449"/>
      <c r="Q355" s="449"/>
      <c r="R355" s="449"/>
      <c r="S355" s="449"/>
      <c r="T355" s="449"/>
      <c r="U355" s="449"/>
      <c r="V355" s="449"/>
      <c r="W355" s="449"/>
      <c r="X355" s="449"/>
    </row>
    <row r="356" spans="11:24">
      <c r="K356" s="129"/>
      <c r="L356" s="129" t="s">
        <v>4980</v>
      </c>
      <c r="M356" s="449"/>
      <c r="N356" s="449"/>
      <c r="O356" s="449"/>
      <c r="P356" s="449"/>
      <c r="Q356" s="449"/>
      <c r="R356" s="449"/>
      <c r="S356" s="449"/>
      <c r="T356" s="449"/>
      <c r="U356" s="449"/>
      <c r="V356" s="449"/>
      <c r="W356" s="449"/>
      <c r="X356" s="449"/>
    </row>
    <row r="357" spans="11:24">
      <c r="K357" s="129"/>
      <c r="L357" s="129" t="s">
        <v>4988</v>
      </c>
      <c r="M357" s="449"/>
      <c r="N357" s="449"/>
      <c r="O357" s="449"/>
      <c r="P357" s="449"/>
      <c r="Q357" s="449"/>
      <c r="R357" s="449"/>
      <c r="S357" s="449"/>
      <c r="T357" s="449"/>
      <c r="U357" s="449"/>
      <c r="V357" s="449"/>
      <c r="W357" s="449"/>
      <c r="X357" s="449"/>
    </row>
    <row r="358" spans="11:24">
      <c r="K358" s="129"/>
      <c r="L358" s="129" t="s">
        <v>13287</v>
      </c>
      <c r="M358" s="449"/>
      <c r="N358" s="449"/>
      <c r="O358" s="449"/>
      <c r="P358" s="449"/>
      <c r="Q358" s="449"/>
      <c r="R358" s="449"/>
      <c r="S358" s="449"/>
      <c r="T358" s="449"/>
      <c r="U358" s="449"/>
      <c r="V358" s="449"/>
      <c r="W358" s="449"/>
      <c r="X358" s="449"/>
    </row>
    <row r="359" spans="11:24">
      <c r="K359" s="129"/>
      <c r="L359" s="129" t="s">
        <v>13294</v>
      </c>
      <c r="M359" s="449"/>
      <c r="N359" s="449"/>
      <c r="O359" s="449"/>
      <c r="P359" s="449"/>
      <c r="Q359" s="449"/>
      <c r="R359" s="449"/>
      <c r="S359" s="449"/>
      <c r="T359" s="449"/>
      <c r="U359" s="449"/>
      <c r="V359" s="449"/>
      <c r="W359" s="449"/>
      <c r="X359" s="449"/>
    </row>
    <row r="360" spans="11:24">
      <c r="K360" s="129"/>
      <c r="L360" s="129" t="s">
        <v>13298</v>
      </c>
      <c r="M360" s="449"/>
      <c r="N360" s="449"/>
      <c r="O360" s="449"/>
      <c r="P360" s="449"/>
      <c r="Q360" s="449"/>
      <c r="R360" s="449"/>
      <c r="S360" s="449"/>
      <c r="T360" s="449"/>
      <c r="U360" s="449"/>
      <c r="V360" s="449"/>
      <c r="W360" s="449"/>
      <c r="X360" s="449"/>
    </row>
    <row r="361" spans="11:24">
      <c r="K361" s="129"/>
      <c r="L361" s="129" t="s">
        <v>13303</v>
      </c>
      <c r="M361" s="449"/>
      <c r="N361" s="449"/>
      <c r="O361" s="449"/>
      <c r="P361" s="449"/>
      <c r="Q361" s="449"/>
      <c r="R361" s="449"/>
      <c r="S361" s="449"/>
      <c r="T361" s="449"/>
      <c r="U361" s="449"/>
      <c r="V361" s="449"/>
      <c r="W361" s="449"/>
      <c r="X361" s="449"/>
    </row>
    <row r="362" spans="11:24">
      <c r="K362" s="129"/>
      <c r="L362" s="129" t="s">
        <v>13307</v>
      </c>
      <c r="M362" s="449"/>
      <c r="N362" s="449"/>
      <c r="O362" s="449"/>
      <c r="P362" s="449"/>
      <c r="Q362" s="449"/>
      <c r="R362" s="449"/>
      <c r="S362" s="449"/>
      <c r="T362" s="449"/>
      <c r="U362" s="449"/>
      <c r="V362" s="449"/>
      <c r="W362" s="449"/>
      <c r="X362" s="449"/>
    </row>
    <row r="363" spans="11:24">
      <c r="K363" s="129"/>
      <c r="L363" s="129" t="s">
        <v>13311</v>
      </c>
      <c r="M363" s="449"/>
      <c r="N363" s="449"/>
      <c r="O363" s="449"/>
      <c r="P363" s="449"/>
      <c r="Q363" s="449"/>
      <c r="R363" s="449"/>
      <c r="S363" s="449"/>
      <c r="T363" s="449"/>
      <c r="U363" s="449"/>
      <c r="V363" s="449"/>
      <c r="W363" s="449"/>
      <c r="X363" s="449"/>
    </row>
    <row r="364" spans="11:24">
      <c r="K364" s="129"/>
      <c r="L364" s="129" t="s">
        <v>13315</v>
      </c>
      <c r="M364" s="449"/>
      <c r="N364" s="449"/>
      <c r="O364" s="449"/>
      <c r="P364" s="449"/>
      <c r="Q364" s="449"/>
      <c r="R364" s="449"/>
      <c r="S364" s="449"/>
      <c r="T364" s="449"/>
      <c r="U364" s="449"/>
      <c r="V364" s="449"/>
      <c r="W364" s="449"/>
      <c r="X364" s="449"/>
    </row>
    <row r="365" spans="11:24">
      <c r="K365" s="129"/>
      <c r="L365" s="129" t="s">
        <v>13319</v>
      </c>
      <c r="M365" s="449"/>
      <c r="N365" s="449"/>
      <c r="O365" s="449"/>
      <c r="P365" s="449"/>
      <c r="Q365" s="449"/>
      <c r="R365" s="449"/>
      <c r="S365" s="449"/>
      <c r="T365" s="449"/>
      <c r="U365" s="449"/>
      <c r="V365" s="449"/>
      <c r="W365" s="449"/>
      <c r="X365" s="449"/>
    </row>
    <row r="366" spans="11:24">
      <c r="K366" s="129"/>
      <c r="L366" s="129" t="s">
        <v>13323</v>
      </c>
      <c r="M366" s="449"/>
      <c r="N366" s="449"/>
      <c r="O366" s="449"/>
      <c r="P366" s="449"/>
      <c r="Q366" s="449"/>
      <c r="R366" s="449"/>
      <c r="S366" s="449"/>
      <c r="T366" s="449"/>
      <c r="U366" s="449"/>
      <c r="V366" s="449"/>
      <c r="W366" s="449"/>
      <c r="X366" s="449"/>
    </row>
    <row r="367" spans="11:24">
      <c r="K367" s="129"/>
      <c r="L367" s="129" t="s">
        <v>13327</v>
      </c>
      <c r="M367" s="449"/>
      <c r="N367" s="449"/>
      <c r="O367" s="449"/>
      <c r="P367" s="449"/>
      <c r="Q367" s="449"/>
      <c r="R367" s="449"/>
      <c r="S367" s="449"/>
      <c r="T367" s="449"/>
      <c r="U367" s="449"/>
      <c r="V367" s="449"/>
      <c r="W367" s="449"/>
      <c r="X367" s="449"/>
    </row>
    <row r="368" spans="11:24">
      <c r="K368" s="129"/>
      <c r="L368" s="129" t="s">
        <v>13331</v>
      </c>
      <c r="M368" s="449"/>
      <c r="N368" s="449"/>
      <c r="O368" s="449"/>
      <c r="P368" s="449"/>
      <c r="Q368" s="449"/>
      <c r="R368" s="449"/>
      <c r="S368" s="449"/>
      <c r="T368" s="449"/>
      <c r="U368" s="449"/>
      <c r="V368" s="449"/>
      <c r="W368" s="449"/>
      <c r="X368" s="449"/>
    </row>
    <row r="369" spans="11:24">
      <c r="K369" s="129"/>
      <c r="L369" s="129" t="s">
        <v>13335</v>
      </c>
      <c r="M369" s="449"/>
      <c r="N369" s="449"/>
      <c r="O369" s="449"/>
      <c r="P369" s="449"/>
      <c r="Q369" s="449"/>
      <c r="R369" s="449"/>
      <c r="S369" s="449"/>
      <c r="T369" s="449"/>
      <c r="U369" s="449"/>
      <c r="V369" s="449"/>
      <c r="W369" s="449"/>
      <c r="X369" s="449"/>
    </row>
    <row r="370" spans="11:24">
      <c r="K370" s="129"/>
      <c r="L370" s="129" t="s">
        <v>13339</v>
      </c>
      <c r="M370" s="449"/>
      <c r="N370" s="449"/>
      <c r="O370" s="449"/>
      <c r="P370" s="449"/>
      <c r="Q370" s="449"/>
      <c r="R370" s="449"/>
      <c r="S370" s="449"/>
      <c r="T370" s="449"/>
      <c r="U370" s="449"/>
      <c r="V370" s="449"/>
      <c r="W370" s="449"/>
      <c r="X370" s="449"/>
    </row>
    <row r="371" spans="11:24">
      <c r="K371" s="129"/>
      <c r="L371" s="129" t="s">
        <v>13350</v>
      </c>
      <c r="M371" s="449"/>
      <c r="N371" s="449"/>
      <c r="O371" s="449"/>
      <c r="P371" s="449"/>
      <c r="Q371" s="449"/>
      <c r="R371" s="449"/>
      <c r="S371" s="449"/>
      <c r="T371" s="449"/>
      <c r="U371" s="449"/>
      <c r="V371" s="449"/>
      <c r="W371" s="449"/>
      <c r="X371" s="449"/>
    </row>
    <row r="372" spans="11:24">
      <c r="K372" s="129"/>
      <c r="L372" s="129" t="s">
        <v>13356</v>
      </c>
      <c r="M372" s="449"/>
      <c r="N372" s="449"/>
      <c r="O372" s="449"/>
      <c r="P372" s="449"/>
      <c r="Q372" s="449"/>
      <c r="R372" s="449"/>
      <c r="S372" s="449"/>
      <c r="T372" s="449"/>
      <c r="U372" s="449"/>
      <c r="V372" s="449"/>
      <c r="W372" s="449"/>
      <c r="X372" s="449"/>
    </row>
    <row r="373" spans="11:24">
      <c r="K373" s="129"/>
      <c r="L373" s="129" t="s">
        <v>13361</v>
      </c>
      <c r="M373" s="449"/>
      <c r="N373" s="449"/>
      <c r="O373" s="449"/>
      <c r="P373" s="449"/>
      <c r="Q373" s="449"/>
      <c r="R373" s="449"/>
      <c r="S373" s="449"/>
      <c r="T373" s="449"/>
      <c r="U373" s="449"/>
      <c r="V373" s="449"/>
      <c r="W373" s="449"/>
      <c r="X373" s="449"/>
    </row>
    <row r="374" spans="11:24">
      <c r="K374" s="129"/>
      <c r="L374" s="129" t="s">
        <v>13365</v>
      </c>
      <c r="M374" s="449"/>
      <c r="N374" s="449"/>
      <c r="O374" s="449"/>
      <c r="P374" s="449"/>
      <c r="Q374" s="449"/>
      <c r="R374" s="449"/>
      <c r="S374" s="449"/>
      <c r="T374" s="449"/>
      <c r="U374" s="449"/>
      <c r="V374" s="449"/>
      <c r="W374" s="449"/>
      <c r="X374" s="449"/>
    </row>
    <row r="375" spans="11:24">
      <c r="K375" s="129"/>
      <c r="L375" s="129" t="s">
        <v>13368</v>
      </c>
      <c r="M375" s="449"/>
      <c r="N375" s="449"/>
      <c r="O375" s="449"/>
      <c r="P375" s="449"/>
      <c r="Q375" s="449"/>
      <c r="R375" s="449"/>
      <c r="S375" s="449"/>
      <c r="T375" s="449"/>
      <c r="U375" s="449"/>
      <c r="V375" s="449"/>
      <c r="W375" s="449"/>
      <c r="X375" s="449"/>
    </row>
    <row r="376" spans="11:24">
      <c r="K376" s="129"/>
      <c r="L376" s="129" t="s">
        <v>13372</v>
      </c>
      <c r="M376" s="449"/>
      <c r="N376" s="449"/>
      <c r="O376" s="449"/>
      <c r="P376" s="449"/>
      <c r="Q376" s="449"/>
      <c r="R376" s="449"/>
      <c r="S376" s="449"/>
      <c r="T376" s="449"/>
      <c r="U376" s="449"/>
      <c r="V376" s="449"/>
      <c r="W376" s="449"/>
      <c r="X376" s="449"/>
    </row>
    <row r="377" spans="11:24">
      <c r="K377" s="129"/>
      <c r="L377" s="129" t="s">
        <v>13373</v>
      </c>
      <c r="M377" s="449"/>
      <c r="N377" s="449"/>
      <c r="O377" s="449"/>
      <c r="P377" s="449"/>
      <c r="Q377" s="449"/>
      <c r="R377" s="449"/>
      <c r="S377" s="449"/>
      <c r="T377" s="449"/>
      <c r="U377" s="449"/>
      <c r="V377" s="449"/>
      <c r="W377" s="449"/>
      <c r="X377" s="449"/>
    </row>
    <row r="378" spans="11:24">
      <c r="K378" s="129"/>
      <c r="L378" s="129" t="s">
        <v>13374</v>
      </c>
      <c r="M378" s="449"/>
      <c r="N378" s="449"/>
      <c r="O378" s="449"/>
      <c r="P378" s="449"/>
      <c r="Q378" s="449"/>
      <c r="R378" s="449"/>
      <c r="S378" s="449"/>
      <c r="T378" s="449"/>
      <c r="U378" s="449"/>
      <c r="V378" s="449"/>
      <c r="W378" s="449"/>
      <c r="X378" s="449"/>
    </row>
    <row r="379" spans="11:24">
      <c r="K379" s="129"/>
      <c r="L379" s="129" t="s">
        <v>13375</v>
      </c>
      <c r="M379" s="449"/>
      <c r="N379" s="449"/>
      <c r="O379" s="449"/>
      <c r="P379" s="449"/>
      <c r="Q379" s="449"/>
      <c r="R379" s="449"/>
      <c r="S379" s="449"/>
      <c r="T379" s="449"/>
      <c r="U379" s="449"/>
      <c r="V379" s="449"/>
      <c r="W379" s="449"/>
      <c r="X379" s="449"/>
    </row>
    <row r="380" spans="11:24">
      <c r="K380" s="129"/>
      <c r="L380" s="129" t="s">
        <v>13376</v>
      </c>
      <c r="M380" s="449"/>
      <c r="N380" s="449"/>
      <c r="O380" s="449"/>
      <c r="P380" s="449"/>
      <c r="Q380" s="449"/>
      <c r="R380" s="449"/>
      <c r="S380" s="449"/>
      <c r="T380" s="449"/>
      <c r="U380" s="449"/>
      <c r="V380" s="449"/>
      <c r="W380" s="449"/>
      <c r="X380" s="449"/>
    </row>
    <row r="381" spans="11:24">
      <c r="K381" s="129"/>
      <c r="L381" s="129" t="s">
        <v>13377</v>
      </c>
      <c r="M381" s="449"/>
      <c r="N381" s="449"/>
      <c r="O381" s="449"/>
      <c r="P381" s="449"/>
      <c r="Q381" s="449"/>
      <c r="R381" s="449"/>
      <c r="S381" s="449"/>
      <c r="T381" s="449"/>
      <c r="U381" s="449"/>
      <c r="V381" s="449"/>
      <c r="W381" s="449"/>
      <c r="X381" s="449"/>
    </row>
    <row r="382" spans="11:24">
      <c r="K382" s="129"/>
      <c r="L382" s="129" t="s">
        <v>13431</v>
      </c>
      <c r="M382" s="449"/>
      <c r="N382" s="449"/>
      <c r="O382" s="449"/>
      <c r="P382" s="449"/>
      <c r="Q382" s="449"/>
      <c r="R382" s="449"/>
      <c r="S382" s="449"/>
      <c r="T382" s="449"/>
      <c r="U382" s="449"/>
      <c r="V382" s="449"/>
      <c r="W382" s="449"/>
      <c r="X382" s="449"/>
    </row>
    <row r="383" spans="11:24">
      <c r="K383" s="129"/>
      <c r="L383" s="129" t="s">
        <v>13613</v>
      </c>
      <c r="M383" s="449"/>
      <c r="N383" s="449"/>
      <c r="O383" s="449"/>
      <c r="P383" s="449"/>
      <c r="Q383" s="449"/>
      <c r="R383" s="449"/>
      <c r="S383" s="449"/>
      <c r="T383" s="449"/>
      <c r="U383" s="449"/>
      <c r="V383" s="449"/>
      <c r="W383" s="449"/>
      <c r="X383" s="449"/>
    </row>
    <row r="384" spans="11:24">
      <c r="K384" s="129"/>
      <c r="L384" s="129" t="s">
        <v>13652</v>
      </c>
      <c r="M384" s="449"/>
      <c r="N384" s="449"/>
      <c r="O384" s="449"/>
      <c r="P384" s="449"/>
      <c r="Q384" s="449"/>
      <c r="R384" s="449"/>
      <c r="S384" s="449"/>
      <c r="T384" s="449"/>
      <c r="U384" s="449"/>
      <c r="V384" s="449"/>
      <c r="W384" s="449"/>
      <c r="X384" s="449"/>
    </row>
    <row r="385" spans="11:24">
      <c r="K385" s="129"/>
      <c r="L385" s="129" t="s">
        <v>13656</v>
      </c>
      <c r="M385" s="449"/>
      <c r="N385" s="449"/>
      <c r="O385" s="449"/>
      <c r="P385" s="449"/>
      <c r="Q385" s="449"/>
      <c r="R385" s="449"/>
      <c r="S385" s="449"/>
      <c r="T385" s="449"/>
      <c r="U385" s="449"/>
      <c r="V385" s="449"/>
      <c r="W385" s="449"/>
      <c r="X385" s="449"/>
    </row>
    <row r="386" spans="11:24">
      <c r="K386" s="129"/>
      <c r="L386" s="129" t="s">
        <v>13662</v>
      </c>
      <c r="M386" s="449"/>
      <c r="N386" s="449"/>
      <c r="O386" s="449"/>
      <c r="P386" s="449"/>
      <c r="Q386" s="449"/>
      <c r="R386" s="449"/>
      <c r="S386" s="449"/>
      <c r="T386" s="449"/>
      <c r="U386" s="449"/>
      <c r="V386" s="449"/>
      <c r="W386" s="449"/>
      <c r="X386" s="449"/>
    </row>
    <row r="387" spans="11:24">
      <c r="K387" s="129"/>
      <c r="L387" s="129" t="s">
        <v>13668</v>
      </c>
      <c r="M387" s="449"/>
      <c r="N387" s="449"/>
      <c r="O387" s="449"/>
      <c r="P387" s="449"/>
      <c r="Q387" s="449"/>
      <c r="R387" s="449"/>
      <c r="S387" s="449"/>
      <c r="T387" s="449"/>
      <c r="U387" s="449"/>
      <c r="V387" s="449"/>
      <c r="W387" s="449"/>
      <c r="X387" s="449"/>
    </row>
    <row r="388" spans="11:24">
      <c r="K388" s="129"/>
      <c r="L388" s="129" t="s">
        <v>13673</v>
      </c>
      <c r="M388" s="449"/>
      <c r="N388" s="449"/>
      <c r="O388" s="449"/>
      <c r="P388" s="449"/>
      <c r="Q388" s="449"/>
      <c r="R388" s="449"/>
      <c r="S388" s="449"/>
      <c r="T388" s="449"/>
      <c r="U388" s="449"/>
      <c r="V388" s="449"/>
      <c r="W388" s="449"/>
      <c r="X388" s="449"/>
    </row>
    <row r="389" spans="11:24">
      <c r="K389" s="129"/>
      <c r="L389" s="129" t="s">
        <v>13678</v>
      </c>
      <c r="M389" s="449"/>
      <c r="N389" s="449"/>
      <c r="O389" s="449"/>
      <c r="P389" s="449"/>
      <c r="Q389" s="449"/>
      <c r="R389" s="449"/>
      <c r="S389" s="449"/>
      <c r="T389" s="449"/>
      <c r="U389" s="449"/>
      <c r="V389" s="449"/>
      <c r="W389" s="449"/>
      <c r="X389" s="449"/>
    </row>
    <row r="390" spans="11:24">
      <c r="K390" s="129"/>
      <c r="L390" s="129" t="s">
        <v>13681</v>
      </c>
      <c r="M390" s="449"/>
      <c r="N390" s="449"/>
      <c r="O390" s="449"/>
      <c r="P390" s="449"/>
      <c r="Q390" s="449"/>
      <c r="R390" s="449"/>
      <c r="S390" s="449"/>
      <c r="T390" s="449"/>
      <c r="U390" s="449"/>
      <c r="V390" s="449"/>
      <c r="W390" s="449"/>
      <c r="X390" s="449"/>
    </row>
    <row r="391" spans="11:24">
      <c r="K391" s="129"/>
      <c r="L391" s="129" t="s">
        <v>13704</v>
      </c>
      <c r="M391" s="449"/>
      <c r="N391" s="449"/>
      <c r="O391" s="449"/>
      <c r="P391" s="449"/>
      <c r="Q391" s="449"/>
      <c r="R391" s="449"/>
      <c r="S391" s="449"/>
      <c r="T391" s="449"/>
      <c r="U391" s="449"/>
      <c r="V391" s="449"/>
      <c r="W391" s="449"/>
      <c r="X391" s="449"/>
    </row>
    <row r="392" spans="11:24">
      <c r="K392" s="129"/>
      <c r="L392" s="129" t="s">
        <v>13709</v>
      </c>
      <c r="M392" s="449"/>
      <c r="N392" s="449"/>
      <c r="O392" s="449"/>
      <c r="P392" s="449"/>
      <c r="Q392" s="449"/>
      <c r="R392" s="449"/>
      <c r="S392" s="449"/>
      <c r="T392" s="449"/>
      <c r="U392" s="449"/>
      <c r="V392" s="449"/>
      <c r="W392" s="449"/>
      <c r="X392" s="449"/>
    </row>
    <row r="393" spans="11:24">
      <c r="K393" s="129"/>
      <c r="L393" s="129" t="s">
        <v>13715</v>
      </c>
      <c r="M393" s="449"/>
      <c r="N393" s="449"/>
      <c r="O393" s="449"/>
      <c r="P393" s="449"/>
      <c r="Q393" s="449"/>
      <c r="R393" s="449"/>
      <c r="S393" s="449"/>
      <c r="T393" s="449"/>
      <c r="U393" s="449"/>
      <c r="V393" s="449"/>
      <c r="W393" s="449"/>
      <c r="X393" s="449"/>
    </row>
    <row r="394" spans="11:24">
      <c r="K394" s="129"/>
      <c r="L394" s="129" t="s">
        <v>13721</v>
      </c>
      <c r="M394" s="449"/>
      <c r="N394" s="449"/>
      <c r="O394" s="449"/>
      <c r="P394" s="449"/>
      <c r="Q394" s="449"/>
      <c r="R394" s="449"/>
      <c r="S394" s="449"/>
      <c r="T394" s="449"/>
      <c r="U394" s="449"/>
      <c r="V394" s="449"/>
      <c r="W394" s="449"/>
      <c r="X394" s="449"/>
    </row>
    <row r="395" spans="11:24">
      <c r="K395" s="129"/>
      <c r="L395" s="129" t="s">
        <v>13753</v>
      </c>
      <c r="M395" s="449"/>
      <c r="N395" s="449"/>
      <c r="O395" s="449"/>
      <c r="P395" s="449"/>
      <c r="Q395" s="449"/>
      <c r="R395" s="449"/>
      <c r="S395" s="449"/>
      <c r="T395" s="449"/>
      <c r="U395" s="449"/>
      <c r="V395" s="449"/>
      <c r="W395" s="449"/>
      <c r="X395" s="449"/>
    </row>
    <row r="396" spans="11:24">
      <c r="K396" s="129"/>
      <c r="L396" s="129" t="s">
        <v>14454</v>
      </c>
      <c r="M396" s="449"/>
      <c r="N396" s="449"/>
      <c r="O396" s="449"/>
      <c r="P396" s="449"/>
      <c r="Q396" s="449"/>
      <c r="R396" s="449"/>
      <c r="S396" s="449"/>
      <c r="T396" s="449"/>
      <c r="U396" s="449"/>
      <c r="V396" s="449"/>
      <c r="W396" s="449"/>
      <c r="X396" s="449"/>
    </row>
    <row r="397" spans="11:24">
      <c r="K397" s="129"/>
      <c r="L397" s="129" t="s">
        <v>14455</v>
      </c>
      <c r="M397" s="449"/>
      <c r="N397" s="449"/>
      <c r="O397" s="449"/>
      <c r="P397" s="449"/>
      <c r="Q397" s="449"/>
      <c r="R397" s="449"/>
      <c r="S397" s="449"/>
      <c r="T397" s="449"/>
      <c r="U397" s="449"/>
      <c r="V397" s="449"/>
      <c r="W397" s="449"/>
      <c r="X397" s="449"/>
    </row>
    <row r="398" spans="11:24">
      <c r="K398" s="129"/>
      <c r="L398" s="129" t="s">
        <v>14456</v>
      </c>
      <c r="M398" s="449"/>
      <c r="N398" s="449"/>
      <c r="O398" s="449"/>
      <c r="P398" s="449"/>
      <c r="Q398" s="449"/>
      <c r="R398" s="449"/>
      <c r="S398" s="449"/>
      <c r="T398" s="449"/>
      <c r="U398" s="449"/>
      <c r="V398" s="449"/>
      <c r="W398" s="449"/>
      <c r="X398" s="449"/>
    </row>
    <row r="399" spans="11:24">
      <c r="K399" s="129"/>
      <c r="L399" s="129" t="s">
        <v>14462</v>
      </c>
      <c r="M399" s="449"/>
      <c r="N399" s="449"/>
      <c r="O399" s="449"/>
      <c r="P399" s="449"/>
      <c r="Q399" s="449"/>
      <c r="R399" s="449"/>
      <c r="S399" s="449"/>
      <c r="T399" s="449"/>
      <c r="U399" s="449"/>
      <c r="V399" s="449"/>
      <c r="W399" s="449"/>
      <c r="X399" s="449"/>
    </row>
    <row r="400" spans="11:24">
      <c r="K400" s="129"/>
      <c r="L400" s="129" t="s">
        <v>14465</v>
      </c>
      <c r="M400" s="449"/>
      <c r="N400" s="449"/>
      <c r="O400" s="449"/>
      <c r="P400" s="449"/>
      <c r="Q400" s="449"/>
      <c r="R400" s="449"/>
      <c r="S400" s="449"/>
      <c r="T400" s="449"/>
      <c r="U400" s="449"/>
      <c r="V400" s="449"/>
      <c r="W400" s="449"/>
      <c r="X400" s="449"/>
    </row>
    <row r="401" spans="11:24">
      <c r="K401" s="129"/>
      <c r="L401" s="129" t="s">
        <v>14548</v>
      </c>
      <c r="M401" s="449"/>
      <c r="N401" s="449"/>
      <c r="O401" s="449"/>
      <c r="P401" s="449"/>
      <c r="Q401" s="449"/>
      <c r="R401" s="449"/>
      <c r="S401" s="449"/>
      <c r="T401" s="449"/>
      <c r="U401" s="449"/>
      <c r="V401" s="449"/>
      <c r="W401" s="449"/>
      <c r="X401" s="449"/>
    </row>
    <row r="402" spans="11:24">
      <c r="K402" s="129"/>
      <c r="L402" s="129" t="s">
        <v>14555</v>
      </c>
      <c r="M402" s="449"/>
      <c r="N402" s="449"/>
      <c r="O402" s="449"/>
      <c r="P402" s="449"/>
      <c r="Q402" s="449"/>
      <c r="R402" s="449"/>
      <c r="S402" s="449"/>
      <c r="T402" s="449"/>
      <c r="U402" s="449"/>
      <c r="V402" s="449"/>
      <c r="W402" s="449"/>
      <c r="X402" s="449"/>
    </row>
    <row r="403" spans="11:24">
      <c r="K403" s="129"/>
      <c r="L403" s="129" t="s">
        <v>14556</v>
      </c>
      <c r="M403" s="449"/>
      <c r="N403" s="449"/>
      <c r="O403" s="449"/>
      <c r="P403" s="449"/>
      <c r="Q403" s="449"/>
      <c r="R403" s="449"/>
      <c r="S403" s="449"/>
      <c r="T403" s="449"/>
      <c r="U403" s="449"/>
      <c r="V403" s="449"/>
      <c r="W403" s="449"/>
      <c r="X403" s="449"/>
    </row>
    <row r="404" spans="11:24">
      <c r="K404" s="129"/>
      <c r="L404" s="129" t="s">
        <v>14560</v>
      </c>
      <c r="M404" s="449"/>
      <c r="N404" s="449"/>
      <c r="O404" s="449"/>
      <c r="P404" s="449"/>
      <c r="Q404" s="449"/>
      <c r="R404" s="449"/>
      <c r="S404" s="449"/>
      <c r="T404" s="449"/>
      <c r="U404" s="449"/>
      <c r="V404" s="449"/>
      <c r="W404" s="449"/>
      <c r="X404" s="449"/>
    </row>
    <row r="405" spans="11:24">
      <c r="K405" s="129"/>
      <c r="L405" s="129" t="s">
        <v>14569</v>
      </c>
      <c r="M405" s="449"/>
      <c r="N405" s="449"/>
      <c r="O405" s="449"/>
      <c r="P405" s="449"/>
      <c r="Q405" s="449"/>
      <c r="R405" s="449"/>
      <c r="S405" s="449"/>
      <c r="T405" s="449"/>
      <c r="U405" s="449"/>
      <c r="V405" s="449"/>
      <c r="W405" s="449"/>
      <c r="X405" s="449"/>
    </row>
    <row r="406" spans="11:24">
      <c r="K406" s="129"/>
      <c r="L406" s="129" t="s">
        <v>14534</v>
      </c>
      <c r="M406" s="449"/>
      <c r="N406" s="449"/>
      <c r="O406" s="449"/>
      <c r="P406" s="449"/>
      <c r="Q406" s="449"/>
      <c r="R406" s="449"/>
      <c r="S406" s="449"/>
      <c r="T406" s="449"/>
      <c r="U406" s="449"/>
      <c r="V406" s="449"/>
      <c r="W406" s="449"/>
      <c r="X406" s="449"/>
    </row>
    <row r="407" spans="11:24">
      <c r="K407" s="129"/>
      <c r="L407" s="129" t="s">
        <v>14536</v>
      </c>
      <c r="M407" s="449"/>
      <c r="N407" s="449"/>
      <c r="O407" s="449"/>
      <c r="P407" s="449"/>
      <c r="Q407" s="449"/>
      <c r="R407" s="449"/>
      <c r="S407" s="449"/>
      <c r="T407" s="449"/>
      <c r="U407" s="449"/>
      <c r="V407" s="449"/>
      <c r="W407" s="449"/>
      <c r="X407" s="449"/>
    </row>
    <row r="408" spans="11:24">
      <c r="K408" s="129"/>
      <c r="L408" s="129" t="s">
        <v>14538</v>
      </c>
      <c r="M408" s="449"/>
      <c r="N408" s="449"/>
      <c r="O408" s="449"/>
      <c r="P408" s="449"/>
      <c r="Q408" s="449"/>
      <c r="R408" s="449"/>
      <c r="S408" s="449"/>
      <c r="T408" s="449"/>
      <c r="U408" s="449"/>
      <c r="V408" s="449"/>
      <c r="W408" s="449"/>
      <c r="X408" s="449"/>
    </row>
    <row r="409" spans="11:24">
      <c r="K409" s="129"/>
      <c r="L409" s="129" t="s">
        <v>14539</v>
      </c>
      <c r="M409" s="449"/>
      <c r="N409" s="449"/>
      <c r="O409" s="449"/>
      <c r="P409" s="449"/>
      <c r="Q409" s="449"/>
      <c r="R409" s="449"/>
      <c r="S409" s="449"/>
      <c r="T409" s="449"/>
      <c r="U409" s="449"/>
      <c r="V409" s="449"/>
      <c r="W409" s="449"/>
      <c r="X409" s="449"/>
    </row>
    <row r="410" spans="11:24">
      <c r="K410" s="129"/>
      <c r="L410" s="129" t="s">
        <v>14540</v>
      </c>
      <c r="M410" s="449"/>
      <c r="N410" s="449"/>
      <c r="O410" s="449"/>
      <c r="P410" s="449"/>
      <c r="Q410" s="449"/>
      <c r="R410" s="449"/>
      <c r="S410" s="449"/>
      <c r="T410" s="449"/>
      <c r="U410" s="449"/>
      <c r="V410" s="449"/>
      <c r="W410" s="449"/>
      <c r="X410" s="449"/>
    </row>
    <row r="411" spans="11:24">
      <c r="K411" s="129"/>
      <c r="L411" s="129" t="s">
        <v>14542</v>
      </c>
      <c r="M411" s="449"/>
      <c r="N411" s="449"/>
      <c r="O411" s="449"/>
      <c r="P411" s="449"/>
      <c r="Q411" s="449"/>
      <c r="R411" s="449"/>
      <c r="S411" s="449"/>
      <c r="T411" s="449"/>
      <c r="U411" s="449"/>
      <c r="V411" s="449"/>
      <c r="W411" s="449"/>
      <c r="X411" s="449"/>
    </row>
    <row r="412" spans="11:24">
      <c r="K412" s="129" t="s">
        <v>1251</v>
      </c>
      <c r="L412" s="129" t="s">
        <v>3199</v>
      </c>
      <c r="M412" s="449"/>
      <c r="N412" s="449"/>
      <c r="O412" s="449"/>
      <c r="P412" s="449"/>
      <c r="Q412" s="449"/>
      <c r="R412" s="449"/>
      <c r="S412" s="449"/>
      <c r="T412" s="449"/>
      <c r="U412" s="449"/>
      <c r="V412" s="449"/>
      <c r="W412" s="449"/>
      <c r="X412" s="449"/>
    </row>
    <row r="413" spans="11:24">
      <c r="K413" s="129"/>
      <c r="L413" s="129" t="s">
        <v>3195</v>
      </c>
      <c r="M413" s="449"/>
      <c r="N413" s="449"/>
      <c r="O413" s="449"/>
      <c r="P413" s="449"/>
      <c r="Q413" s="449"/>
      <c r="R413" s="449"/>
      <c r="S413" s="449"/>
      <c r="T413" s="449"/>
      <c r="U413" s="449"/>
      <c r="V413" s="449"/>
      <c r="W413" s="449"/>
      <c r="X413" s="449"/>
    </row>
    <row r="414" spans="11:24">
      <c r="K414" s="129"/>
      <c r="L414" s="129" t="s">
        <v>3269</v>
      </c>
      <c r="M414" s="449"/>
      <c r="N414" s="449"/>
      <c r="O414" s="449"/>
      <c r="P414" s="449"/>
      <c r="Q414" s="449"/>
      <c r="R414" s="449"/>
      <c r="S414" s="449"/>
      <c r="T414" s="449"/>
      <c r="U414" s="449"/>
      <c r="V414" s="449"/>
      <c r="W414" s="449"/>
      <c r="X414" s="449"/>
    </row>
    <row r="415" spans="11:24">
      <c r="K415" s="129"/>
      <c r="L415" s="129" t="s">
        <v>2882</v>
      </c>
      <c r="M415" s="449"/>
      <c r="N415" s="449"/>
      <c r="O415" s="449"/>
      <c r="P415" s="449"/>
      <c r="Q415" s="449"/>
      <c r="R415" s="449"/>
      <c r="S415" s="449"/>
      <c r="T415" s="449"/>
      <c r="U415" s="449"/>
      <c r="V415" s="449"/>
      <c r="W415" s="449"/>
      <c r="X415" s="449"/>
    </row>
    <row r="416" spans="11:24">
      <c r="K416" s="129"/>
      <c r="L416" s="129" t="s">
        <v>3480</v>
      </c>
      <c r="M416" s="449"/>
      <c r="N416" s="449"/>
      <c r="O416" s="449"/>
      <c r="P416" s="449"/>
      <c r="Q416" s="449"/>
      <c r="R416" s="449"/>
      <c r="S416" s="449"/>
      <c r="T416" s="449"/>
      <c r="U416" s="449"/>
      <c r="V416" s="449"/>
      <c r="W416" s="449"/>
      <c r="X416" s="449"/>
    </row>
    <row r="417" spans="11:24">
      <c r="K417" s="129"/>
      <c r="L417" s="129" t="s">
        <v>3390</v>
      </c>
      <c r="M417" s="449"/>
      <c r="N417" s="449"/>
      <c r="O417" s="449"/>
      <c r="P417" s="449"/>
      <c r="Q417" s="449"/>
      <c r="R417" s="449"/>
      <c r="S417" s="449"/>
      <c r="T417" s="449"/>
      <c r="U417" s="449"/>
      <c r="V417" s="449"/>
      <c r="W417" s="449"/>
      <c r="X417" s="449"/>
    </row>
    <row r="418" spans="11:24">
      <c r="K418" s="129"/>
      <c r="L418" s="129" t="s">
        <v>4429</v>
      </c>
      <c r="M418" s="449"/>
      <c r="N418" s="449"/>
      <c r="O418" s="449"/>
      <c r="P418" s="449"/>
      <c r="Q418" s="449"/>
      <c r="R418" s="449"/>
      <c r="S418" s="449"/>
      <c r="T418" s="449"/>
      <c r="U418" s="449"/>
      <c r="V418" s="449"/>
      <c r="W418" s="449"/>
      <c r="X418" s="449"/>
    </row>
    <row r="419" spans="11:24">
      <c r="K419" s="129"/>
      <c r="L419" s="129" t="s">
        <v>1254</v>
      </c>
      <c r="M419" s="449"/>
      <c r="N419" s="449"/>
      <c r="O419" s="449"/>
      <c r="P419" s="449"/>
      <c r="Q419" s="449"/>
      <c r="R419" s="449"/>
      <c r="S419" s="449"/>
      <c r="T419" s="449"/>
      <c r="U419" s="449"/>
      <c r="V419" s="449"/>
      <c r="W419" s="449"/>
      <c r="X419" s="449"/>
    </row>
    <row r="420" spans="11:24">
      <c r="K420" s="129"/>
      <c r="L420" s="129" t="s">
        <v>1249</v>
      </c>
      <c r="M420" s="449"/>
      <c r="N420" s="449"/>
      <c r="O420" s="449"/>
      <c r="P420" s="449"/>
      <c r="Q420" s="449"/>
      <c r="R420" s="449"/>
      <c r="S420" s="449"/>
      <c r="T420" s="449"/>
      <c r="U420" s="449"/>
      <c r="V420" s="449"/>
      <c r="W420" s="449"/>
      <c r="X420" s="449"/>
    </row>
    <row r="421" spans="11:24">
      <c r="K421" s="129"/>
      <c r="L421" s="129" t="s">
        <v>4139</v>
      </c>
      <c r="M421" s="449"/>
      <c r="N421" s="449"/>
      <c r="O421" s="449"/>
      <c r="P421" s="449"/>
      <c r="Q421" s="449"/>
      <c r="R421" s="449"/>
      <c r="S421" s="449"/>
      <c r="T421" s="449"/>
      <c r="U421" s="449"/>
      <c r="V421" s="449"/>
      <c r="W421" s="449"/>
      <c r="X421" s="449"/>
    </row>
    <row r="422" spans="11:24">
      <c r="K422" s="129"/>
      <c r="L422" s="129" t="s">
        <v>2896</v>
      </c>
      <c r="M422" s="449"/>
      <c r="N422" s="449"/>
      <c r="O422" s="449"/>
      <c r="P422" s="449"/>
      <c r="Q422" s="449"/>
      <c r="R422" s="449"/>
      <c r="S422" s="449"/>
      <c r="T422" s="449"/>
      <c r="U422" s="449"/>
      <c r="V422" s="449"/>
      <c r="W422" s="449"/>
      <c r="X422" s="449"/>
    </row>
    <row r="423" spans="11:24">
      <c r="K423" s="129"/>
      <c r="L423" s="129" t="s">
        <v>2904</v>
      </c>
      <c r="M423" s="449"/>
      <c r="N423" s="449"/>
      <c r="O423" s="449"/>
      <c r="P423" s="449"/>
      <c r="Q423" s="449"/>
      <c r="R423" s="449"/>
      <c r="S423" s="449"/>
      <c r="T423" s="449"/>
      <c r="U423" s="449"/>
      <c r="V423" s="449"/>
      <c r="W423" s="449"/>
      <c r="X423" s="449"/>
    </row>
    <row r="424" spans="11:24">
      <c r="K424" s="129"/>
      <c r="L424" s="129" t="s">
        <v>4221</v>
      </c>
      <c r="M424" s="449"/>
      <c r="N424" s="449"/>
      <c r="O424" s="449"/>
      <c r="P424" s="449"/>
      <c r="Q424" s="449"/>
      <c r="R424" s="449"/>
      <c r="S424" s="449"/>
      <c r="T424" s="449"/>
      <c r="U424" s="449"/>
      <c r="V424" s="449"/>
      <c r="W424" s="449"/>
      <c r="X424" s="449"/>
    </row>
    <row r="425" spans="11:24">
      <c r="K425" s="129"/>
      <c r="L425" s="129" t="s">
        <v>4508</v>
      </c>
      <c r="M425" s="449"/>
      <c r="N425" s="449"/>
      <c r="O425" s="449"/>
      <c r="P425" s="449"/>
      <c r="Q425" s="449"/>
      <c r="R425" s="449"/>
      <c r="S425" s="449"/>
      <c r="T425" s="449"/>
      <c r="U425" s="449"/>
      <c r="V425" s="449"/>
      <c r="W425" s="449"/>
      <c r="X425" s="449"/>
    </row>
    <row r="426" spans="11:24">
      <c r="K426" s="129"/>
      <c r="L426" s="129" t="s">
        <v>2908</v>
      </c>
      <c r="M426" s="449"/>
      <c r="N426" s="449"/>
      <c r="O426" s="449"/>
      <c r="P426" s="449"/>
      <c r="Q426" s="449"/>
      <c r="R426" s="449"/>
      <c r="S426" s="449"/>
      <c r="T426" s="449"/>
      <c r="U426" s="449"/>
      <c r="V426" s="449"/>
      <c r="W426" s="449"/>
      <c r="X426" s="449"/>
    </row>
    <row r="427" spans="11:24">
      <c r="K427" s="129"/>
      <c r="L427" s="129" t="s">
        <v>13283</v>
      </c>
      <c r="M427" s="449"/>
      <c r="N427" s="449"/>
      <c r="O427" s="449"/>
      <c r="P427" s="449"/>
      <c r="Q427" s="449"/>
      <c r="R427" s="449"/>
      <c r="S427" s="449"/>
      <c r="T427" s="449"/>
      <c r="U427" s="449"/>
      <c r="V427" s="449"/>
      <c r="W427" s="449"/>
      <c r="X427" s="449"/>
    </row>
    <row r="428" spans="11:24">
      <c r="K428" s="129"/>
      <c r="L428" s="129" t="s">
        <v>4134</v>
      </c>
      <c r="M428" s="449"/>
      <c r="N428" s="449"/>
      <c r="O428" s="449"/>
      <c r="P428" s="449"/>
      <c r="Q428" s="449"/>
      <c r="R428" s="449"/>
      <c r="S428" s="449"/>
      <c r="T428" s="449"/>
      <c r="U428" s="449"/>
      <c r="V428" s="449"/>
      <c r="W428" s="449"/>
      <c r="X428" s="449"/>
    </row>
    <row r="429" spans="11:24">
      <c r="K429" s="129"/>
      <c r="L429" s="129" t="s">
        <v>3577</v>
      </c>
      <c r="M429" s="449"/>
      <c r="N429" s="449"/>
      <c r="O429" s="449"/>
      <c r="P429" s="449"/>
      <c r="Q429" s="449"/>
      <c r="R429" s="449"/>
      <c r="S429" s="449"/>
      <c r="T429" s="449"/>
      <c r="U429" s="449"/>
      <c r="V429" s="449"/>
      <c r="W429" s="449"/>
      <c r="X429" s="449"/>
    </row>
    <row r="430" spans="11:24">
      <c r="K430" s="129"/>
      <c r="L430" s="129" t="s">
        <v>1265</v>
      </c>
      <c r="M430" s="449"/>
      <c r="N430" s="449"/>
      <c r="O430" s="449"/>
      <c r="P430" s="449"/>
      <c r="Q430" s="449"/>
      <c r="R430" s="449"/>
      <c r="S430" s="449"/>
      <c r="T430" s="449"/>
      <c r="U430" s="449"/>
      <c r="V430" s="449"/>
      <c r="W430" s="449"/>
      <c r="X430" s="449"/>
    </row>
    <row r="431" spans="11:24">
      <c r="K431" s="129"/>
      <c r="L431" s="129" t="s">
        <v>1277</v>
      </c>
      <c r="M431" s="449"/>
      <c r="N431" s="449"/>
      <c r="O431" s="449"/>
      <c r="P431" s="449"/>
      <c r="Q431" s="449"/>
      <c r="R431" s="449"/>
      <c r="S431" s="449"/>
      <c r="T431" s="449"/>
      <c r="U431" s="449"/>
      <c r="V431" s="449"/>
      <c r="W431" s="449"/>
      <c r="X431" s="449"/>
    </row>
    <row r="432" spans="11:24">
      <c r="K432" s="129"/>
      <c r="L432" s="129" t="s">
        <v>3598</v>
      </c>
      <c r="M432" s="449"/>
      <c r="N432" s="449"/>
      <c r="O432" s="449"/>
      <c r="P432" s="449"/>
      <c r="Q432" s="449"/>
      <c r="R432" s="449"/>
      <c r="S432" s="449"/>
      <c r="T432" s="449"/>
      <c r="U432" s="449"/>
      <c r="V432" s="449"/>
      <c r="W432" s="449"/>
      <c r="X432" s="449"/>
    </row>
    <row r="433" spans="11:24">
      <c r="K433" s="129"/>
      <c r="L433" s="129" t="s">
        <v>3605</v>
      </c>
      <c r="M433" s="449"/>
      <c r="N433" s="449"/>
      <c r="O433" s="449"/>
      <c r="P433" s="449"/>
      <c r="Q433" s="449"/>
      <c r="R433" s="449"/>
      <c r="S433" s="449"/>
      <c r="T433" s="449"/>
      <c r="U433" s="449"/>
      <c r="V433" s="449"/>
      <c r="W433" s="449"/>
      <c r="X433" s="449"/>
    </row>
    <row r="434" spans="11:24">
      <c r="K434" s="129"/>
      <c r="L434" s="129" t="s">
        <v>3610</v>
      </c>
      <c r="M434" s="449"/>
      <c r="N434" s="449"/>
      <c r="O434" s="449"/>
      <c r="P434" s="449"/>
      <c r="Q434" s="449"/>
      <c r="R434" s="449"/>
      <c r="S434" s="449"/>
      <c r="T434" s="449"/>
      <c r="U434" s="449"/>
      <c r="V434" s="449"/>
      <c r="W434" s="449"/>
      <c r="X434" s="449"/>
    </row>
    <row r="435" spans="11:24">
      <c r="K435" s="129"/>
      <c r="L435" s="129" t="s">
        <v>3613</v>
      </c>
      <c r="M435" s="449"/>
      <c r="N435" s="449"/>
      <c r="O435" s="449"/>
      <c r="P435" s="449"/>
      <c r="Q435" s="449"/>
      <c r="R435" s="449"/>
      <c r="S435" s="449"/>
      <c r="T435" s="449"/>
      <c r="U435" s="449"/>
      <c r="V435" s="449"/>
      <c r="W435" s="449"/>
      <c r="X435" s="449"/>
    </row>
    <row r="436" spans="11:24">
      <c r="K436" s="129"/>
      <c r="L436" s="129" t="s">
        <v>3617</v>
      </c>
      <c r="M436" s="449"/>
      <c r="N436" s="449"/>
      <c r="O436" s="449"/>
      <c r="P436" s="449"/>
      <c r="Q436" s="449"/>
      <c r="R436" s="449"/>
      <c r="S436" s="449"/>
      <c r="T436" s="449"/>
      <c r="U436" s="449"/>
      <c r="V436" s="449"/>
      <c r="W436" s="449"/>
      <c r="X436" s="449"/>
    </row>
    <row r="437" spans="11:24">
      <c r="K437" s="129"/>
      <c r="L437" s="129" t="s">
        <v>3621</v>
      </c>
      <c r="M437" s="449"/>
      <c r="N437" s="449"/>
      <c r="O437" s="449"/>
      <c r="P437" s="449"/>
      <c r="Q437" s="449"/>
      <c r="R437" s="449"/>
      <c r="S437" s="449"/>
      <c r="T437" s="449"/>
      <c r="U437" s="449"/>
      <c r="V437" s="449"/>
      <c r="W437" s="449"/>
      <c r="X437" s="449"/>
    </row>
    <row r="438" spans="11:24">
      <c r="K438" s="129"/>
      <c r="L438" s="129" t="s">
        <v>3624</v>
      </c>
      <c r="M438" s="449"/>
      <c r="N438" s="449"/>
      <c r="O438" s="449"/>
      <c r="P438" s="449"/>
      <c r="Q438" s="449"/>
      <c r="R438" s="449"/>
      <c r="S438" s="449"/>
      <c r="T438" s="449"/>
      <c r="U438" s="449"/>
      <c r="V438" s="449"/>
      <c r="W438" s="449"/>
      <c r="X438" s="449"/>
    </row>
    <row r="439" spans="11:24">
      <c r="K439" s="129"/>
      <c r="L439" s="129" t="s">
        <v>3689</v>
      </c>
      <c r="M439" s="449"/>
      <c r="N439" s="449"/>
      <c r="O439" s="449"/>
      <c r="P439" s="449"/>
      <c r="Q439" s="449"/>
      <c r="R439" s="449"/>
      <c r="S439" s="449"/>
      <c r="T439" s="449"/>
      <c r="U439" s="449"/>
      <c r="V439" s="449"/>
      <c r="W439" s="449"/>
      <c r="X439" s="449"/>
    </row>
    <row r="440" spans="11:24">
      <c r="K440" s="129"/>
      <c r="L440" s="129" t="s">
        <v>3882</v>
      </c>
      <c r="M440" s="449"/>
      <c r="N440" s="449"/>
      <c r="O440" s="449"/>
      <c r="P440" s="449"/>
      <c r="Q440" s="449"/>
      <c r="R440" s="449"/>
      <c r="S440" s="449"/>
      <c r="T440" s="449"/>
      <c r="U440" s="449"/>
      <c r="V440" s="449"/>
      <c r="W440" s="449"/>
      <c r="X440" s="449"/>
    </row>
    <row r="441" spans="11:24">
      <c r="K441" s="129"/>
      <c r="L441" s="129" t="s">
        <v>3917</v>
      </c>
      <c r="M441" s="449"/>
      <c r="N441" s="449"/>
      <c r="O441" s="449"/>
      <c r="P441" s="449"/>
      <c r="Q441" s="449"/>
      <c r="R441" s="449"/>
      <c r="S441" s="449"/>
      <c r="T441" s="449"/>
      <c r="U441" s="449"/>
      <c r="V441" s="449"/>
      <c r="W441" s="449"/>
      <c r="X441" s="449"/>
    </row>
    <row r="442" spans="11:24">
      <c r="K442" s="129"/>
      <c r="L442" s="129" t="s">
        <v>3973</v>
      </c>
      <c r="M442" s="449"/>
      <c r="N442" s="449"/>
      <c r="O442" s="449"/>
      <c r="P442" s="449"/>
      <c r="Q442" s="449"/>
      <c r="R442" s="449"/>
      <c r="S442" s="449"/>
      <c r="T442" s="449"/>
      <c r="U442" s="449"/>
      <c r="V442" s="449"/>
      <c r="W442" s="449"/>
      <c r="X442" s="449"/>
    </row>
    <row r="443" spans="11:24">
      <c r="K443" s="129"/>
      <c r="L443" s="129" t="s">
        <v>4116</v>
      </c>
      <c r="M443" s="449"/>
      <c r="N443" s="449"/>
      <c r="O443" s="449"/>
      <c r="P443" s="449"/>
      <c r="Q443" s="449"/>
      <c r="R443" s="449"/>
      <c r="S443" s="449"/>
      <c r="T443" s="449"/>
      <c r="U443" s="449"/>
      <c r="V443" s="449"/>
      <c r="W443" s="449"/>
      <c r="X443" s="449"/>
    </row>
    <row r="444" spans="11:24">
      <c r="K444" s="129"/>
      <c r="L444" s="129" t="s">
        <v>4117</v>
      </c>
      <c r="M444" s="449"/>
      <c r="N444" s="449"/>
      <c r="O444" s="449"/>
      <c r="P444" s="449"/>
      <c r="Q444" s="449"/>
      <c r="R444" s="449"/>
      <c r="S444" s="449"/>
      <c r="T444" s="449"/>
      <c r="U444" s="449"/>
      <c r="V444" s="449"/>
      <c r="W444" s="449"/>
      <c r="X444" s="449"/>
    </row>
    <row r="445" spans="11:24">
      <c r="K445" s="129"/>
      <c r="L445" s="129" t="s">
        <v>4124</v>
      </c>
      <c r="M445" s="449"/>
      <c r="N445" s="449"/>
      <c r="O445" s="449"/>
      <c r="P445" s="449"/>
      <c r="Q445" s="449"/>
      <c r="R445" s="449"/>
      <c r="S445" s="449"/>
      <c r="T445" s="449"/>
      <c r="U445" s="449"/>
      <c r="V445" s="449"/>
      <c r="W445" s="449"/>
      <c r="X445" s="449"/>
    </row>
    <row r="446" spans="11:24">
      <c r="K446" s="129"/>
      <c r="L446" s="129" t="s">
        <v>4130</v>
      </c>
      <c r="M446" s="449"/>
      <c r="N446" s="449"/>
      <c r="O446" s="449"/>
      <c r="P446" s="449"/>
      <c r="Q446" s="449"/>
      <c r="R446" s="449"/>
      <c r="S446" s="449"/>
      <c r="T446" s="449"/>
      <c r="U446" s="449"/>
      <c r="V446" s="449"/>
      <c r="W446" s="449"/>
      <c r="X446" s="449"/>
    </row>
    <row r="447" spans="11:24">
      <c r="K447" s="129"/>
      <c r="L447" s="129" t="s">
        <v>4132</v>
      </c>
      <c r="M447" s="449"/>
      <c r="N447" s="449"/>
      <c r="O447" s="449"/>
      <c r="P447" s="449"/>
      <c r="Q447" s="449"/>
      <c r="R447" s="449"/>
      <c r="S447" s="449"/>
      <c r="T447" s="449"/>
      <c r="U447" s="449"/>
      <c r="V447" s="449"/>
      <c r="W447" s="449"/>
      <c r="X447" s="449"/>
    </row>
    <row r="448" spans="11:24">
      <c r="K448" s="129"/>
      <c r="L448" s="129" t="s">
        <v>4197</v>
      </c>
      <c r="M448" s="449"/>
      <c r="N448" s="449"/>
      <c r="O448" s="449"/>
      <c r="P448" s="449"/>
      <c r="Q448" s="449"/>
      <c r="R448" s="449"/>
      <c r="S448" s="449"/>
      <c r="T448" s="449"/>
      <c r="U448" s="449"/>
      <c r="V448" s="449"/>
      <c r="W448" s="449"/>
      <c r="X448" s="449"/>
    </row>
    <row r="449" spans="11:24">
      <c r="K449" s="129"/>
      <c r="L449" s="129" t="s">
        <v>4236</v>
      </c>
      <c r="M449" s="449"/>
      <c r="N449" s="449"/>
      <c r="O449" s="449"/>
      <c r="P449" s="449"/>
      <c r="Q449" s="449"/>
      <c r="R449" s="449"/>
      <c r="S449" s="449"/>
      <c r="T449" s="449"/>
      <c r="U449" s="449"/>
      <c r="V449" s="449"/>
      <c r="W449" s="449"/>
      <c r="X449" s="449"/>
    </row>
    <row r="450" spans="11:24">
      <c r="K450" s="129"/>
      <c r="L450" s="129" t="s">
        <v>4252</v>
      </c>
      <c r="M450" s="449"/>
      <c r="N450" s="449"/>
      <c r="O450" s="449"/>
      <c r="P450" s="449"/>
      <c r="Q450" s="449"/>
      <c r="R450" s="449"/>
      <c r="S450" s="449"/>
      <c r="T450" s="449"/>
      <c r="U450" s="449"/>
      <c r="V450" s="449"/>
      <c r="W450" s="449"/>
      <c r="X450" s="449"/>
    </row>
    <row r="451" spans="11:24">
      <c r="K451" s="129"/>
      <c r="L451" s="129" t="s">
        <v>4262</v>
      </c>
      <c r="M451" s="449"/>
      <c r="N451" s="449"/>
      <c r="O451" s="449"/>
      <c r="P451" s="449"/>
      <c r="Q451" s="449"/>
      <c r="R451" s="449"/>
      <c r="S451" s="449"/>
      <c r="T451" s="449"/>
      <c r="U451" s="449"/>
      <c r="V451" s="449"/>
      <c r="W451" s="449"/>
      <c r="X451" s="449"/>
    </row>
    <row r="452" spans="11:24">
      <c r="K452" s="129"/>
      <c r="L452" s="129" t="s">
        <v>4307</v>
      </c>
      <c r="M452" s="449"/>
      <c r="N452" s="449"/>
      <c r="O452" s="449"/>
      <c r="P452" s="449"/>
      <c r="Q452" s="449"/>
      <c r="R452" s="449"/>
      <c r="S452" s="449"/>
      <c r="T452" s="449"/>
      <c r="U452" s="449"/>
      <c r="V452" s="449"/>
      <c r="W452" s="449"/>
      <c r="X452" s="449"/>
    </row>
    <row r="453" spans="11:24">
      <c r="K453" s="129"/>
      <c r="L453" s="129" t="s">
        <v>4467</v>
      </c>
      <c r="M453" s="449"/>
      <c r="N453" s="449"/>
      <c r="O453" s="449"/>
      <c r="P453" s="449"/>
      <c r="Q453" s="449"/>
      <c r="R453" s="449"/>
      <c r="S453" s="449"/>
      <c r="T453" s="449"/>
      <c r="U453" s="449"/>
      <c r="V453" s="449"/>
      <c r="W453" s="449"/>
      <c r="X453" s="449"/>
    </row>
    <row r="454" spans="11:24">
      <c r="K454" s="129"/>
      <c r="L454" s="129" t="s">
        <v>4511</v>
      </c>
      <c r="M454" s="449"/>
      <c r="N454" s="449"/>
      <c r="O454" s="449"/>
      <c r="P454" s="449"/>
      <c r="Q454" s="449"/>
      <c r="R454" s="449"/>
      <c r="S454" s="449"/>
      <c r="T454" s="449"/>
      <c r="U454" s="449"/>
      <c r="V454" s="449"/>
      <c r="W454" s="449"/>
      <c r="X454" s="449"/>
    </row>
    <row r="455" spans="11:24">
      <c r="K455" s="129"/>
      <c r="L455" s="129" t="s">
        <v>4522</v>
      </c>
      <c r="M455" s="449"/>
      <c r="N455" s="449"/>
      <c r="O455" s="449"/>
      <c r="P455" s="449"/>
      <c r="Q455" s="449"/>
      <c r="R455" s="449"/>
      <c r="S455" s="449"/>
      <c r="T455" s="449"/>
      <c r="U455" s="449"/>
      <c r="V455" s="449"/>
      <c r="W455" s="449"/>
      <c r="X455" s="449"/>
    </row>
    <row r="456" spans="11:24">
      <c r="K456" s="129"/>
      <c r="L456" s="129" t="s">
        <v>4528</v>
      </c>
      <c r="M456" s="449"/>
      <c r="N456" s="449"/>
      <c r="O456" s="449"/>
      <c r="P456" s="449"/>
      <c r="Q456" s="449"/>
      <c r="R456" s="449"/>
      <c r="S456" s="449"/>
      <c r="T456" s="449"/>
      <c r="U456" s="449"/>
      <c r="V456" s="449"/>
      <c r="W456" s="449"/>
      <c r="X456" s="449"/>
    </row>
    <row r="457" spans="11:24">
      <c r="K457" s="129"/>
      <c r="L457" s="129" t="s">
        <v>4532</v>
      </c>
      <c r="M457" s="449"/>
      <c r="N457" s="449"/>
      <c r="O457" s="449"/>
      <c r="P457" s="449"/>
      <c r="Q457" s="449"/>
      <c r="R457" s="449"/>
      <c r="S457" s="449"/>
      <c r="T457" s="449"/>
      <c r="U457" s="449"/>
      <c r="V457" s="449"/>
      <c r="W457" s="449"/>
      <c r="X457" s="449"/>
    </row>
    <row r="458" spans="11:24">
      <c r="K458" s="129"/>
      <c r="L458" s="129" t="s">
        <v>4535</v>
      </c>
      <c r="M458" s="449"/>
      <c r="N458" s="449"/>
      <c r="O458" s="449"/>
      <c r="P458" s="449"/>
      <c r="Q458" s="449"/>
      <c r="R458" s="449"/>
      <c r="S458" s="449"/>
      <c r="T458" s="449"/>
      <c r="U458" s="449"/>
      <c r="V458" s="449"/>
      <c r="W458" s="449"/>
      <c r="X458" s="449"/>
    </row>
    <row r="459" spans="11:24">
      <c r="K459" s="129"/>
      <c r="L459" s="129" t="s">
        <v>4539</v>
      </c>
      <c r="M459" s="449"/>
      <c r="N459" s="449"/>
      <c r="O459" s="449"/>
      <c r="P459" s="449"/>
      <c r="Q459" s="449"/>
      <c r="R459" s="449"/>
      <c r="S459" s="449"/>
      <c r="T459" s="449"/>
      <c r="U459" s="449"/>
      <c r="V459" s="449"/>
      <c r="W459" s="449"/>
      <c r="X459" s="449"/>
    </row>
    <row r="460" spans="11:24">
      <c r="K460" s="129"/>
      <c r="L460" s="129" t="s">
        <v>4543</v>
      </c>
      <c r="M460" s="449"/>
      <c r="N460" s="449"/>
      <c r="O460" s="449"/>
      <c r="P460" s="449"/>
      <c r="Q460" s="449"/>
      <c r="R460" s="449"/>
      <c r="S460" s="449"/>
      <c r="T460" s="449"/>
      <c r="U460" s="449"/>
      <c r="V460" s="449"/>
      <c r="W460" s="449"/>
      <c r="X460" s="449"/>
    </row>
    <row r="461" spans="11:24">
      <c r="K461" s="129"/>
      <c r="L461" s="129" t="s">
        <v>4549</v>
      </c>
      <c r="M461" s="449"/>
      <c r="N461" s="449"/>
      <c r="O461" s="449"/>
      <c r="P461" s="449"/>
      <c r="Q461" s="449"/>
      <c r="R461" s="449"/>
      <c r="S461" s="449"/>
      <c r="T461" s="449"/>
      <c r="U461" s="449"/>
      <c r="V461" s="449"/>
      <c r="W461" s="449"/>
      <c r="X461" s="449"/>
    </row>
    <row r="462" spans="11:24">
      <c r="K462" s="129"/>
      <c r="L462" s="129" t="s">
        <v>4553</v>
      </c>
      <c r="M462" s="449"/>
      <c r="N462" s="449"/>
      <c r="O462" s="449"/>
      <c r="P462" s="449"/>
      <c r="Q462" s="449"/>
      <c r="R462" s="449"/>
      <c r="S462" s="449"/>
      <c r="T462" s="449"/>
      <c r="U462" s="449"/>
      <c r="V462" s="449"/>
      <c r="W462" s="449"/>
      <c r="X462" s="449"/>
    </row>
    <row r="463" spans="11:24">
      <c r="K463" s="129"/>
      <c r="L463" s="129" t="s">
        <v>4577</v>
      </c>
      <c r="M463" s="449"/>
      <c r="N463" s="449"/>
      <c r="O463" s="449"/>
      <c r="P463" s="449"/>
      <c r="Q463" s="449"/>
      <c r="R463" s="449"/>
      <c r="S463" s="449"/>
      <c r="T463" s="449"/>
      <c r="U463" s="449"/>
      <c r="V463" s="449"/>
      <c r="W463" s="449"/>
      <c r="X463" s="449"/>
    </row>
    <row r="464" spans="11:24">
      <c r="K464" s="129"/>
      <c r="L464" s="129" t="s">
        <v>4582</v>
      </c>
      <c r="M464" s="449"/>
      <c r="N464" s="449"/>
      <c r="O464" s="449"/>
      <c r="P464" s="449"/>
      <c r="Q464" s="449"/>
      <c r="R464" s="449"/>
      <c r="S464" s="449"/>
      <c r="T464" s="449"/>
      <c r="U464" s="449"/>
      <c r="V464" s="449"/>
      <c r="W464" s="449"/>
      <c r="X464" s="449"/>
    </row>
    <row r="465" spans="11:24">
      <c r="K465" s="129"/>
      <c r="L465" s="129" t="s">
        <v>4586</v>
      </c>
      <c r="M465" s="449"/>
      <c r="N465" s="449"/>
      <c r="O465" s="449"/>
      <c r="P465" s="449"/>
      <c r="Q465" s="449"/>
      <c r="R465" s="449"/>
      <c r="S465" s="449"/>
      <c r="T465" s="449"/>
      <c r="U465" s="449"/>
      <c r="V465" s="449"/>
      <c r="W465" s="449"/>
      <c r="X465" s="449"/>
    </row>
    <row r="466" spans="11:24">
      <c r="K466" s="129"/>
      <c r="L466" s="129" t="s">
        <v>4590</v>
      </c>
      <c r="M466" s="449"/>
      <c r="N466" s="449"/>
      <c r="O466" s="449"/>
      <c r="P466" s="449"/>
      <c r="Q466" s="449"/>
      <c r="R466" s="449"/>
      <c r="S466" s="449"/>
      <c r="T466" s="449"/>
      <c r="U466" s="449"/>
      <c r="V466" s="449"/>
      <c r="W466" s="449"/>
      <c r="X466" s="449"/>
    </row>
    <row r="467" spans="11:24">
      <c r="K467" s="129"/>
      <c r="L467" s="129" t="s">
        <v>4601</v>
      </c>
      <c r="M467" s="449"/>
      <c r="N467" s="449"/>
      <c r="O467" s="449"/>
      <c r="P467" s="449"/>
      <c r="Q467" s="449"/>
      <c r="R467" s="449"/>
      <c r="S467" s="449"/>
      <c r="T467" s="449"/>
      <c r="U467" s="449"/>
      <c r="V467" s="449"/>
      <c r="W467" s="449"/>
      <c r="X467" s="449"/>
    </row>
    <row r="468" spans="11:24">
      <c r="K468" s="129"/>
      <c r="L468" s="129" t="s">
        <v>4609</v>
      </c>
      <c r="M468" s="449"/>
      <c r="N468" s="449"/>
      <c r="O468" s="449"/>
      <c r="P468" s="449"/>
      <c r="Q468" s="449"/>
      <c r="R468" s="449"/>
      <c r="S468" s="449"/>
      <c r="T468" s="449"/>
      <c r="U468" s="449"/>
      <c r="V468" s="449"/>
      <c r="W468" s="449"/>
      <c r="X468" s="449"/>
    </row>
    <row r="469" spans="11:24">
      <c r="K469" s="129"/>
      <c r="L469" s="129" t="s">
        <v>4621</v>
      </c>
      <c r="M469" s="449"/>
      <c r="N469" s="449"/>
      <c r="O469" s="449"/>
      <c r="P469" s="449"/>
      <c r="Q469" s="449"/>
      <c r="R469" s="449"/>
      <c r="S469" s="449"/>
      <c r="T469" s="449"/>
      <c r="U469" s="449"/>
      <c r="V469" s="449"/>
      <c r="W469" s="449"/>
      <c r="X469" s="449"/>
    </row>
    <row r="470" spans="11:24">
      <c r="K470" s="129"/>
      <c r="L470" s="129" t="s">
        <v>4645</v>
      </c>
      <c r="M470" s="449"/>
      <c r="N470" s="449"/>
      <c r="O470" s="449"/>
      <c r="P470" s="449"/>
      <c r="Q470" s="449"/>
      <c r="R470" s="449"/>
      <c r="S470" s="449"/>
      <c r="T470" s="449"/>
      <c r="U470" s="449"/>
      <c r="V470" s="449"/>
      <c r="W470" s="449"/>
      <c r="X470" s="449"/>
    </row>
    <row r="471" spans="11:24">
      <c r="K471" s="129"/>
      <c r="L471" s="129" t="s">
        <v>4738</v>
      </c>
      <c r="M471" s="449"/>
      <c r="N471" s="449"/>
      <c r="O471" s="449"/>
      <c r="P471" s="449"/>
      <c r="Q471" s="449"/>
      <c r="R471" s="449"/>
      <c r="S471" s="449"/>
      <c r="T471" s="449"/>
      <c r="U471" s="449"/>
      <c r="V471" s="449"/>
      <c r="W471" s="449"/>
      <c r="X471" s="449"/>
    </row>
    <row r="472" spans="11:24">
      <c r="K472" s="129"/>
      <c r="L472" s="129" t="s">
        <v>4523</v>
      </c>
      <c r="M472" s="449"/>
      <c r="N472" s="449"/>
      <c r="O472" s="449"/>
      <c r="P472" s="449"/>
      <c r="Q472" s="449"/>
      <c r="R472" s="449"/>
      <c r="S472" s="449"/>
      <c r="T472" s="449"/>
      <c r="U472" s="449"/>
      <c r="V472" s="449"/>
      <c r="W472" s="449"/>
      <c r="X472" s="449"/>
    </row>
    <row r="473" spans="11:24">
      <c r="K473" s="129"/>
      <c r="L473" s="129" t="s">
        <v>4749</v>
      </c>
      <c r="M473" s="449"/>
      <c r="N473" s="449"/>
      <c r="O473" s="449"/>
      <c r="P473" s="449"/>
      <c r="Q473" s="449"/>
      <c r="R473" s="449"/>
      <c r="S473" s="449"/>
      <c r="T473" s="449"/>
      <c r="U473" s="449"/>
      <c r="V473" s="449"/>
      <c r="W473" s="449"/>
      <c r="X473" s="449"/>
    </row>
    <row r="474" spans="11:24">
      <c r="K474" s="129"/>
      <c r="L474" s="129" t="s">
        <v>4778</v>
      </c>
      <c r="M474" s="449"/>
      <c r="N474" s="449"/>
      <c r="O474" s="449"/>
      <c r="P474" s="449"/>
      <c r="Q474" s="449"/>
      <c r="R474" s="449"/>
      <c r="S474" s="449"/>
      <c r="T474" s="449"/>
      <c r="U474" s="449"/>
      <c r="V474" s="449"/>
      <c r="W474" s="449"/>
      <c r="X474" s="449"/>
    </row>
    <row r="475" spans="11:24">
      <c r="K475" s="129"/>
      <c r="L475" s="129" t="s">
        <v>4781</v>
      </c>
      <c r="M475" s="449"/>
      <c r="N475" s="449"/>
      <c r="O475" s="449"/>
      <c r="P475" s="449"/>
      <c r="Q475" s="449"/>
      <c r="R475" s="449"/>
      <c r="S475" s="449"/>
      <c r="T475" s="449"/>
      <c r="U475" s="449"/>
      <c r="V475" s="449"/>
      <c r="W475" s="449"/>
      <c r="X475" s="449"/>
    </row>
    <row r="476" spans="11:24">
      <c r="K476" s="129"/>
      <c r="L476" s="129" t="s">
        <v>4814</v>
      </c>
      <c r="M476" s="449"/>
      <c r="N476" s="449"/>
      <c r="O476" s="449"/>
      <c r="P476" s="449"/>
      <c r="Q476" s="449"/>
      <c r="R476" s="449"/>
      <c r="S476" s="449"/>
      <c r="T476" s="449"/>
      <c r="U476" s="449"/>
      <c r="V476" s="449"/>
      <c r="W476" s="449"/>
      <c r="X476" s="449"/>
    </row>
    <row r="477" spans="11:24">
      <c r="K477" s="129"/>
      <c r="L477" s="129" t="s">
        <v>4839</v>
      </c>
      <c r="M477" s="449"/>
      <c r="N477" s="449"/>
      <c r="O477" s="449"/>
      <c r="P477" s="449"/>
      <c r="Q477" s="449"/>
      <c r="R477" s="449"/>
      <c r="S477" s="449"/>
      <c r="T477" s="449"/>
      <c r="U477" s="449"/>
      <c r="V477" s="449"/>
      <c r="W477" s="449"/>
      <c r="X477" s="449"/>
    </row>
    <row r="478" spans="11:24">
      <c r="K478" s="129"/>
      <c r="L478" s="129" t="s">
        <v>4585</v>
      </c>
      <c r="M478" s="449"/>
      <c r="N478" s="449"/>
      <c r="O478" s="449"/>
      <c r="P478" s="449"/>
      <c r="Q478" s="449"/>
      <c r="R478" s="449"/>
      <c r="S478" s="449"/>
      <c r="T478" s="449"/>
      <c r="U478" s="449"/>
      <c r="V478" s="449"/>
      <c r="W478" s="449"/>
      <c r="X478" s="449"/>
    </row>
    <row r="479" spans="11:24">
      <c r="K479" s="129"/>
      <c r="L479" s="129" t="s">
        <v>4849</v>
      </c>
      <c r="M479" s="449"/>
      <c r="N479" s="449"/>
      <c r="O479" s="449"/>
      <c r="P479" s="449"/>
      <c r="Q479" s="449"/>
      <c r="R479" s="449"/>
      <c r="S479" s="449"/>
      <c r="T479" s="449"/>
      <c r="U479" s="449"/>
      <c r="V479" s="449"/>
      <c r="W479" s="449"/>
      <c r="X479" s="449"/>
    </row>
    <row r="480" spans="11:24">
      <c r="K480" s="129"/>
      <c r="L480" s="129" t="s">
        <v>4854</v>
      </c>
      <c r="M480" s="449"/>
      <c r="N480" s="449"/>
      <c r="O480" s="449"/>
      <c r="P480" s="449"/>
      <c r="Q480" s="449"/>
      <c r="R480" s="449"/>
      <c r="S480" s="449"/>
      <c r="T480" s="449"/>
      <c r="U480" s="449"/>
      <c r="V480" s="449"/>
      <c r="W480" s="449"/>
      <c r="X480" s="449"/>
    </row>
    <row r="481" spans="11:24">
      <c r="K481" s="129"/>
      <c r="L481" s="129" t="s">
        <v>4961</v>
      </c>
      <c r="M481" s="449"/>
      <c r="N481" s="449"/>
      <c r="O481" s="449"/>
      <c r="P481" s="449"/>
      <c r="Q481" s="449"/>
      <c r="R481" s="449"/>
      <c r="S481" s="449"/>
      <c r="T481" s="449"/>
      <c r="U481" s="449"/>
      <c r="V481" s="449"/>
      <c r="W481" s="449"/>
      <c r="X481" s="449"/>
    </row>
    <row r="482" spans="11:24">
      <c r="K482" s="129"/>
      <c r="L482" s="129" t="s">
        <v>13287</v>
      </c>
      <c r="M482" s="449"/>
      <c r="N482" s="449"/>
      <c r="O482" s="449"/>
      <c r="P482" s="449"/>
      <c r="Q482" s="449"/>
      <c r="R482" s="449"/>
      <c r="S482" s="449"/>
      <c r="T482" s="449"/>
      <c r="U482" s="449"/>
      <c r="V482" s="449"/>
      <c r="W482" s="449"/>
      <c r="X482" s="449"/>
    </row>
    <row r="483" spans="11:24">
      <c r="K483" s="129"/>
      <c r="L483" s="129" t="s">
        <v>13613</v>
      </c>
      <c r="M483" s="449"/>
      <c r="N483" s="449"/>
      <c r="O483" s="449"/>
      <c r="P483" s="449"/>
      <c r="Q483" s="449"/>
      <c r="R483" s="449"/>
      <c r="S483" s="449"/>
      <c r="T483" s="449"/>
      <c r="U483" s="449"/>
      <c r="V483" s="449"/>
      <c r="W483" s="449"/>
      <c r="X483" s="449"/>
    </row>
    <row r="484" spans="11:24">
      <c r="K484" s="129"/>
      <c r="L484" s="129" t="s">
        <v>13616</v>
      </c>
      <c r="M484" s="449"/>
      <c r="N484" s="449"/>
      <c r="O484" s="449"/>
      <c r="P484" s="449"/>
      <c r="Q484" s="449"/>
      <c r="R484" s="449"/>
      <c r="S484" s="449"/>
      <c r="T484" s="449"/>
      <c r="U484" s="449"/>
      <c r="V484" s="449"/>
      <c r="W484" s="449"/>
      <c r="X484" s="449"/>
    </row>
    <row r="485" spans="11:24">
      <c r="K485" s="129"/>
      <c r="L485" s="129" t="s">
        <v>13678</v>
      </c>
      <c r="M485" s="449"/>
      <c r="N485" s="449"/>
      <c r="O485" s="449"/>
      <c r="P485" s="449"/>
      <c r="Q485" s="449"/>
      <c r="R485" s="449"/>
      <c r="S485" s="449"/>
      <c r="T485" s="449"/>
      <c r="U485" s="449"/>
      <c r="V485" s="449"/>
      <c r="W485" s="449"/>
      <c r="X485" s="449"/>
    </row>
    <row r="486" spans="11:24">
      <c r="K486" s="129"/>
      <c r="L486" s="129" t="s">
        <v>13753</v>
      </c>
      <c r="M486" s="449"/>
      <c r="N486" s="449"/>
      <c r="O486" s="449"/>
      <c r="P486" s="449"/>
      <c r="Q486" s="449"/>
      <c r="R486" s="449"/>
      <c r="S486" s="449"/>
      <c r="T486" s="449"/>
      <c r="U486" s="449"/>
      <c r="V486" s="449"/>
      <c r="W486" s="449"/>
      <c r="X486" s="449"/>
    </row>
    <row r="487" spans="11:24">
      <c r="K487" s="129"/>
      <c r="L487" s="129" t="s">
        <v>14554</v>
      </c>
      <c r="M487" s="449"/>
      <c r="N487" s="449"/>
      <c r="O487" s="449"/>
      <c r="P487" s="449"/>
      <c r="Q487" s="449"/>
      <c r="R487" s="449"/>
      <c r="S487" s="449"/>
      <c r="T487" s="449"/>
      <c r="U487" s="449"/>
      <c r="V487" s="449"/>
      <c r="W487" s="449"/>
      <c r="X487" s="449"/>
    </row>
    <row r="488" spans="11:24">
      <c r="K488" s="129">
        <v>0</v>
      </c>
      <c r="L488" s="129" t="s">
        <v>1193</v>
      </c>
      <c r="M488" s="449"/>
      <c r="N488" s="449"/>
      <c r="O488" s="449"/>
      <c r="P488" s="449"/>
      <c r="Q488" s="449"/>
      <c r="R488" s="449"/>
      <c r="S488" s="449"/>
      <c r="T488" s="449"/>
      <c r="U488" s="449"/>
      <c r="V488" s="449"/>
      <c r="W488" s="449"/>
      <c r="X488" s="449"/>
    </row>
  </sheetData>
  <phoneticPr fontId="40"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rgb="FF00B0F0"/>
  </sheetPr>
  <dimension ref="A2:AH228"/>
  <sheetViews>
    <sheetView zoomScale="55" zoomScaleNormal="55" workbookViewId="0">
      <selection activeCell="C5" sqref="C5"/>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5.6640625" bestFit="1" customWidth="1"/>
    <col min="33" max="33" width="16.44140625" bestFit="1" customWidth="1"/>
    <col min="34" max="34" width="14.109375" bestFit="1" customWidth="1"/>
  </cols>
  <sheetData>
    <row r="2" spans="1:34">
      <c r="B2" s="356" t="s">
        <v>979</v>
      </c>
      <c r="C2" s="357" t="s">
        <v>2840</v>
      </c>
    </row>
    <row r="3" spans="1:34">
      <c r="B3" s="356" t="s">
        <v>1200</v>
      </c>
      <c r="C3" s="357" t="s">
        <v>2840</v>
      </c>
      <c r="R3" s="237"/>
    </row>
    <row r="4" spans="1:34">
      <c r="B4" s="356" t="s">
        <v>1174</v>
      </c>
      <c r="C4" s="357" t="s">
        <v>2840</v>
      </c>
    </row>
    <row r="5" spans="1:34">
      <c r="B5" s="356" t="s">
        <v>915</v>
      </c>
      <c r="C5" s="357" t="s">
        <v>3590</v>
      </c>
      <c r="AH5" t="s">
        <v>1735</v>
      </c>
    </row>
    <row r="6" spans="1:34">
      <c r="AH6">
        <f>SUM(AG:AG)</f>
        <v>26</v>
      </c>
    </row>
    <row r="7" spans="1:34" ht="33">
      <c r="A7">
        <f>AH6</f>
        <v>26</v>
      </c>
      <c r="B7" s="356" t="s">
        <v>1706</v>
      </c>
      <c r="C7" s="356" t="s">
        <v>995</v>
      </c>
      <c r="D7" s="356" t="s">
        <v>1150</v>
      </c>
      <c r="E7" s="356" t="s">
        <v>1158</v>
      </c>
      <c r="F7" s="356" t="s">
        <v>962</v>
      </c>
      <c r="G7" s="356" t="s">
        <v>966</v>
      </c>
      <c r="H7" s="356" t="s">
        <v>959</v>
      </c>
      <c r="I7" s="356" t="s">
        <v>960</v>
      </c>
      <c r="J7" s="356" t="s">
        <v>967</v>
      </c>
      <c r="K7" s="356" t="s">
        <v>969</v>
      </c>
      <c r="L7" s="356" t="s">
        <v>839</v>
      </c>
      <c r="M7" s="356" t="s">
        <v>961</v>
      </c>
      <c r="N7" s="356" t="s">
        <v>963</v>
      </c>
      <c r="O7" s="356" t="s">
        <v>875</v>
      </c>
      <c r="P7" s="356" t="s">
        <v>964</v>
      </c>
      <c r="Q7" s="356" t="s">
        <v>965</v>
      </c>
      <c r="R7" s="356" t="s">
        <v>971</v>
      </c>
      <c r="S7" s="356" t="s">
        <v>970</v>
      </c>
      <c r="T7" s="356" t="s">
        <v>1736</v>
      </c>
      <c r="U7" s="356" t="s">
        <v>972</v>
      </c>
      <c r="V7" s="356" t="s">
        <v>973</v>
      </c>
      <c r="W7" s="356" t="s">
        <v>892</v>
      </c>
      <c r="X7" s="356" t="s">
        <v>880</v>
      </c>
      <c r="Y7" s="356" t="s">
        <v>974</v>
      </c>
      <c r="Z7" s="356" t="s">
        <v>975</v>
      </c>
      <c r="AA7" s="356" t="s">
        <v>976</v>
      </c>
      <c r="AB7" s="356" t="s">
        <v>977</v>
      </c>
      <c r="AC7" s="356" t="s">
        <v>1134</v>
      </c>
      <c r="AD7" s="356" t="s">
        <v>1136</v>
      </c>
      <c r="AE7" s="356" t="s">
        <v>909</v>
      </c>
      <c r="AF7" s="356" t="s">
        <v>1138</v>
      </c>
      <c r="AG7" s="357" t="s">
        <v>1737</v>
      </c>
    </row>
    <row r="8" spans="1:34" ht="49.5">
      <c r="B8" s="357" t="s">
        <v>1738</v>
      </c>
      <c r="C8" s="357" t="s">
        <v>3343</v>
      </c>
      <c r="D8" s="357" t="s">
        <v>6479</v>
      </c>
      <c r="E8" s="357" t="s">
        <v>1740</v>
      </c>
      <c r="F8" s="357" t="s">
        <v>1244</v>
      </c>
      <c r="G8" s="357" t="s">
        <v>15464</v>
      </c>
      <c r="H8" s="357" t="s">
        <v>6479</v>
      </c>
      <c r="I8" s="357" t="s">
        <v>1568</v>
      </c>
      <c r="J8" s="357" t="s">
        <v>3588</v>
      </c>
      <c r="K8" s="357" t="s">
        <v>6479</v>
      </c>
      <c r="L8" s="357" t="s">
        <v>6479</v>
      </c>
      <c r="M8" s="357" t="s">
        <v>7292</v>
      </c>
      <c r="N8" s="357" t="s">
        <v>3190</v>
      </c>
      <c r="O8" s="357" t="s">
        <v>3591</v>
      </c>
      <c r="P8" s="357"/>
      <c r="Q8" s="357" t="s">
        <v>7292</v>
      </c>
      <c r="R8" s="357"/>
      <c r="S8" s="357" t="s">
        <v>7292</v>
      </c>
      <c r="T8" s="357">
        <v>1</v>
      </c>
      <c r="U8" s="357" t="s">
        <v>1744</v>
      </c>
      <c r="V8" s="357"/>
      <c r="W8" s="357"/>
      <c r="X8" s="357" t="s">
        <v>3592</v>
      </c>
      <c r="Y8" s="357" t="s">
        <v>1568</v>
      </c>
      <c r="Z8" s="357" t="s">
        <v>13397</v>
      </c>
      <c r="AA8" s="357"/>
      <c r="AB8" s="357"/>
      <c r="AC8" s="357" t="s">
        <v>7292</v>
      </c>
      <c r="AD8" s="357"/>
      <c r="AE8" s="357" t="s">
        <v>2849</v>
      </c>
      <c r="AF8" s="357" t="s">
        <v>3590</v>
      </c>
      <c r="AG8" s="456">
        <v>0</v>
      </c>
    </row>
    <row r="9" spans="1:34" ht="49.5">
      <c r="B9" s="357" t="s">
        <v>1712</v>
      </c>
      <c r="C9" s="357" t="s">
        <v>3594</v>
      </c>
      <c r="D9" s="357" t="s">
        <v>7304</v>
      </c>
      <c r="E9" s="357" t="s">
        <v>1740</v>
      </c>
      <c r="F9" s="357" t="s">
        <v>1230</v>
      </c>
      <c r="G9" s="357" t="s">
        <v>15465</v>
      </c>
      <c r="H9" s="357" t="s">
        <v>7298</v>
      </c>
      <c r="I9" s="357" t="s">
        <v>1568</v>
      </c>
      <c r="J9" s="357" t="s">
        <v>3593</v>
      </c>
      <c r="K9" s="357" t="s">
        <v>7298</v>
      </c>
      <c r="L9" s="357" t="s">
        <v>7299</v>
      </c>
      <c r="M9" s="357" t="s">
        <v>7300</v>
      </c>
      <c r="N9" s="357" t="s">
        <v>3190</v>
      </c>
      <c r="O9" s="357" t="s">
        <v>3591</v>
      </c>
      <c r="P9" s="357" t="s">
        <v>6479</v>
      </c>
      <c r="Q9" s="357"/>
      <c r="R9" s="357" t="s">
        <v>2265</v>
      </c>
      <c r="S9" s="357" t="s">
        <v>7303</v>
      </c>
      <c r="T9" s="357">
        <v>2</v>
      </c>
      <c r="U9" s="357" t="s">
        <v>1744</v>
      </c>
      <c r="V9" s="357" t="s">
        <v>1779</v>
      </c>
      <c r="W9" s="357"/>
      <c r="X9" s="357" t="s">
        <v>3592</v>
      </c>
      <c r="Y9" s="357" t="s">
        <v>1568</v>
      </c>
      <c r="Z9" s="357" t="s">
        <v>13397</v>
      </c>
      <c r="AA9" s="357" t="s">
        <v>13398</v>
      </c>
      <c r="AB9" s="357"/>
      <c r="AC9" s="357" t="s">
        <v>1744</v>
      </c>
      <c r="AD9" s="357"/>
      <c r="AE9" s="357" t="s">
        <v>2849</v>
      </c>
      <c r="AF9" s="357" t="s">
        <v>3590</v>
      </c>
      <c r="AG9" s="456">
        <v>0</v>
      </c>
    </row>
    <row r="10" spans="1:34" ht="49.5">
      <c r="B10" s="357" t="s">
        <v>1715</v>
      </c>
      <c r="C10" s="357" t="s">
        <v>3599</v>
      </c>
      <c r="D10" s="357" t="s">
        <v>7313</v>
      </c>
      <c r="E10" s="357" t="s">
        <v>1740</v>
      </c>
      <c r="F10" s="357" t="s">
        <v>1230</v>
      </c>
      <c r="G10" s="357" t="s">
        <v>15466</v>
      </c>
      <c r="H10" s="357" t="s">
        <v>7308</v>
      </c>
      <c r="I10" s="357" t="s">
        <v>1568</v>
      </c>
      <c r="J10" s="357" t="s">
        <v>3598</v>
      </c>
      <c r="K10" s="357" t="s">
        <v>7308</v>
      </c>
      <c r="L10" s="357" t="s">
        <v>6431</v>
      </c>
      <c r="M10" s="357" t="s">
        <v>7308</v>
      </c>
      <c r="N10" s="357" t="s">
        <v>3190</v>
      </c>
      <c r="O10" s="357" t="s">
        <v>3591</v>
      </c>
      <c r="P10" s="357" t="s">
        <v>6479</v>
      </c>
      <c r="Q10" s="357"/>
      <c r="R10" s="357" t="s">
        <v>2265</v>
      </c>
      <c r="S10" s="357" t="s">
        <v>7311</v>
      </c>
      <c r="T10" s="357">
        <v>3</v>
      </c>
      <c r="U10" s="357" t="s">
        <v>1744</v>
      </c>
      <c r="V10" s="357" t="s">
        <v>1754</v>
      </c>
      <c r="W10" s="357"/>
      <c r="X10" s="357" t="s">
        <v>3592</v>
      </c>
      <c r="Y10" s="357" t="s">
        <v>1568</v>
      </c>
      <c r="Z10" s="357" t="s">
        <v>13397</v>
      </c>
      <c r="AA10" s="357" t="s">
        <v>13399</v>
      </c>
      <c r="AB10" s="357"/>
      <c r="AC10" s="357" t="s">
        <v>1744</v>
      </c>
      <c r="AD10" s="357"/>
      <c r="AE10" s="357" t="s">
        <v>2849</v>
      </c>
      <c r="AF10" s="357" t="s">
        <v>3590</v>
      </c>
      <c r="AG10" s="456">
        <v>0</v>
      </c>
    </row>
    <row r="11" spans="1:34" ht="49.5">
      <c r="B11" s="457" t="s">
        <v>1756</v>
      </c>
      <c r="C11" s="357" t="s">
        <v>1253</v>
      </c>
      <c r="D11" s="357" t="s">
        <v>7318</v>
      </c>
      <c r="E11" s="357" t="s">
        <v>1740</v>
      </c>
      <c r="F11" s="357" t="s">
        <v>1251</v>
      </c>
      <c r="G11" s="357" t="s">
        <v>15467</v>
      </c>
      <c r="H11" s="357" t="s">
        <v>1766</v>
      </c>
      <c r="I11" s="357" t="s">
        <v>1568</v>
      </c>
      <c r="J11" s="357" t="s">
        <v>1254</v>
      </c>
      <c r="K11" s="357" t="s">
        <v>1766</v>
      </c>
      <c r="L11" s="357" t="s">
        <v>1787</v>
      </c>
      <c r="M11" s="357" t="s">
        <v>7315</v>
      </c>
      <c r="N11" s="357" t="s">
        <v>3190</v>
      </c>
      <c r="O11" s="357" t="s">
        <v>3591</v>
      </c>
      <c r="P11" s="357" t="s">
        <v>6479</v>
      </c>
      <c r="Q11" s="357"/>
      <c r="R11" s="357" t="s">
        <v>2265</v>
      </c>
      <c r="S11" s="357" t="s">
        <v>7316</v>
      </c>
      <c r="T11" s="357">
        <v>4</v>
      </c>
      <c r="U11" s="357" t="s">
        <v>1744</v>
      </c>
      <c r="V11" s="357" t="s">
        <v>1754</v>
      </c>
      <c r="W11" s="357"/>
      <c r="X11" s="357" t="s">
        <v>3592</v>
      </c>
      <c r="Y11" s="357" t="s">
        <v>1568</v>
      </c>
      <c r="Z11" s="357" t="s">
        <v>13397</v>
      </c>
      <c r="AA11" s="357" t="s">
        <v>4373</v>
      </c>
      <c r="AB11" s="357"/>
      <c r="AC11" s="357" t="s">
        <v>1744</v>
      </c>
      <c r="AD11" s="357" t="s">
        <v>1770</v>
      </c>
      <c r="AE11" s="357" t="s">
        <v>2849</v>
      </c>
      <c r="AF11" s="357" t="s">
        <v>3590</v>
      </c>
      <c r="AG11" s="456">
        <v>0</v>
      </c>
    </row>
    <row r="12" spans="1:34" ht="49.5">
      <c r="B12" s="457" t="s">
        <v>1717</v>
      </c>
      <c r="C12" s="357" t="s">
        <v>1248</v>
      </c>
      <c r="D12" s="357" t="s">
        <v>7323</v>
      </c>
      <c r="E12" s="357" t="s">
        <v>1740</v>
      </c>
      <c r="F12" s="357" t="s">
        <v>1251</v>
      </c>
      <c r="G12" s="357" t="s">
        <v>15468</v>
      </c>
      <c r="H12" s="357" t="s">
        <v>1751</v>
      </c>
      <c r="I12" s="357" t="s">
        <v>1568</v>
      </c>
      <c r="J12" s="357" t="s">
        <v>1249</v>
      </c>
      <c r="K12" s="357" t="s">
        <v>1751</v>
      </c>
      <c r="L12" s="357" t="s">
        <v>1741</v>
      </c>
      <c r="M12" s="357" t="s">
        <v>7320</v>
      </c>
      <c r="N12" s="357" t="s">
        <v>3190</v>
      </c>
      <c r="O12" s="357" t="s">
        <v>3591</v>
      </c>
      <c r="P12" s="357" t="s">
        <v>6479</v>
      </c>
      <c r="Q12" s="357"/>
      <c r="R12" s="357" t="s">
        <v>2265</v>
      </c>
      <c r="S12" s="357" t="s">
        <v>7321</v>
      </c>
      <c r="T12" s="357">
        <v>5</v>
      </c>
      <c r="U12" s="357" t="s">
        <v>1744</v>
      </c>
      <c r="V12" s="357" t="s">
        <v>1754</v>
      </c>
      <c r="W12" s="357"/>
      <c r="X12" s="357" t="s">
        <v>3592</v>
      </c>
      <c r="Y12" s="357" t="s">
        <v>1568</v>
      </c>
      <c r="Z12" s="357" t="s">
        <v>13397</v>
      </c>
      <c r="AA12" s="357" t="s">
        <v>13126</v>
      </c>
      <c r="AB12" s="357"/>
      <c r="AC12" s="357" t="s">
        <v>1744</v>
      </c>
      <c r="AD12" s="357" t="s">
        <v>1750</v>
      </c>
      <c r="AE12" s="357" t="s">
        <v>2849</v>
      </c>
      <c r="AF12" s="357" t="s">
        <v>3590</v>
      </c>
      <c r="AG12" s="456">
        <v>0</v>
      </c>
    </row>
    <row r="13" spans="1:34" ht="49.5">
      <c r="B13" s="457" t="s">
        <v>1719</v>
      </c>
      <c r="C13" s="357" t="s">
        <v>3606</v>
      </c>
      <c r="D13" s="357" t="s">
        <v>7334</v>
      </c>
      <c r="E13" s="357" t="s">
        <v>1740</v>
      </c>
      <c r="F13" s="357" t="s">
        <v>1251</v>
      </c>
      <c r="G13" s="357" t="s">
        <v>15469</v>
      </c>
      <c r="H13" s="357" t="s">
        <v>7326</v>
      </c>
      <c r="I13" s="357" t="s">
        <v>1568</v>
      </c>
      <c r="J13" s="357" t="s">
        <v>3605</v>
      </c>
      <c r="K13" s="357" t="s">
        <v>7326</v>
      </c>
      <c r="L13" s="357" t="s">
        <v>7327</v>
      </c>
      <c r="M13" s="357" t="s">
        <v>7328</v>
      </c>
      <c r="N13" s="357" t="s">
        <v>3190</v>
      </c>
      <c r="O13" s="357" t="s">
        <v>3591</v>
      </c>
      <c r="P13" s="357" t="s">
        <v>6479</v>
      </c>
      <c r="Q13" s="357"/>
      <c r="R13" s="357" t="s">
        <v>2265</v>
      </c>
      <c r="S13" s="357" t="s">
        <v>7332</v>
      </c>
      <c r="T13" s="357">
        <v>6</v>
      </c>
      <c r="U13" s="357" t="s">
        <v>1744</v>
      </c>
      <c r="V13" s="357" t="s">
        <v>1754</v>
      </c>
      <c r="W13" s="357"/>
      <c r="X13" s="357" t="s">
        <v>3592</v>
      </c>
      <c r="Y13" s="357" t="s">
        <v>1568</v>
      </c>
      <c r="Z13" s="357" t="s">
        <v>13397</v>
      </c>
      <c r="AA13" s="357" t="s">
        <v>13400</v>
      </c>
      <c r="AB13" s="357"/>
      <c r="AC13" s="357" t="s">
        <v>1744</v>
      </c>
      <c r="AD13" s="357" t="s">
        <v>7331</v>
      </c>
      <c r="AE13" s="357" t="s">
        <v>2849</v>
      </c>
      <c r="AF13" s="357" t="s">
        <v>3590</v>
      </c>
      <c r="AG13" s="456">
        <v>0</v>
      </c>
    </row>
    <row r="14" spans="1:34" ht="66">
      <c r="B14" s="457" t="s">
        <v>1722</v>
      </c>
      <c r="C14" s="357" t="s">
        <v>3610</v>
      </c>
      <c r="D14" s="357" t="s">
        <v>7345</v>
      </c>
      <c r="E14" s="357" t="s">
        <v>1740</v>
      </c>
      <c r="F14" s="357" t="s">
        <v>1251</v>
      </c>
      <c r="G14" s="357" t="s">
        <v>15470</v>
      </c>
      <c r="H14" s="357" t="s">
        <v>7338</v>
      </c>
      <c r="I14" s="357" t="s">
        <v>1568</v>
      </c>
      <c r="J14" s="357" t="s">
        <v>3610</v>
      </c>
      <c r="K14" s="357" t="s">
        <v>7338</v>
      </c>
      <c r="L14" s="357" t="s">
        <v>1758</v>
      </c>
      <c r="M14" s="357" t="s">
        <v>7339</v>
      </c>
      <c r="N14" s="357" t="s">
        <v>3190</v>
      </c>
      <c r="O14" s="357" t="s">
        <v>3591</v>
      </c>
      <c r="P14" s="357" t="s">
        <v>6479</v>
      </c>
      <c r="Q14" s="357"/>
      <c r="R14" s="357" t="s">
        <v>2265</v>
      </c>
      <c r="S14" s="357" t="s">
        <v>7343</v>
      </c>
      <c r="T14" s="357">
        <v>7</v>
      </c>
      <c r="U14" s="357" t="s">
        <v>1744</v>
      </c>
      <c r="V14" s="357" t="s">
        <v>1754</v>
      </c>
      <c r="W14" s="357"/>
      <c r="X14" s="357" t="s">
        <v>3592</v>
      </c>
      <c r="Y14" s="357" t="s">
        <v>1568</v>
      </c>
      <c r="Z14" s="357" t="s">
        <v>13397</v>
      </c>
      <c r="AA14" s="357" t="s">
        <v>4370</v>
      </c>
      <c r="AB14" s="357"/>
      <c r="AC14" s="357" t="s">
        <v>1744</v>
      </c>
      <c r="AD14" s="357" t="s">
        <v>7342</v>
      </c>
      <c r="AE14" s="357" t="s">
        <v>2849</v>
      </c>
      <c r="AF14" s="357" t="s">
        <v>3590</v>
      </c>
      <c r="AG14" s="456">
        <v>1</v>
      </c>
    </row>
    <row r="15" spans="1:34" ht="49.5">
      <c r="B15" s="357" t="s">
        <v>1724</v>
      </c>
      <c r="C15" s="357" t="s">
        <v>3614</v>
      </c>
      <c r="D15" s="357" t="s">
        <v>7354</v>
      </c>
      <c r="E15" s="357" t="s">
        <v>1740</v>
      </c>
      <c r="F15" s="357" t="s">
        <v>1230</v>
      </c>
      <c r="G15" s="357" t="s">
        <v>15471</v>
      </c>
      <c r="H15" s="357" t="s">
        <v>7348</v>
      </c>
      <c r="I15" s="357" t="s">
        <v>1568</v>
      </c>
      <c r="J15" s="357" t="s">
        <v>3613</v>
      </c>
      <c r="K15" s="357" t="s">
        <v>7348</v>
      </c>
      <c r="L15" s="357" t="s">
        <v>7349</v>
      </c>
      <c r="M15" s="357" t="s">
        <v>7348</v>
      </c>
      <c r="N15" s="357" t="s">
        <v>3190</v>
      </c>
      <c r="O15" s="357" t="s">
        <v>3591</v>
      </c>
      <c r="P15" s="357" t="s">
        <v>6479</v>
      </c>
      <c r="Q15" s="357"/>
      <c r="R15" s="357" t="s">
        <v>2265</v>
      </c>
      <c r="S15" s="357" t="s">
        <v>7352</v>
      </c>
      <c r="T15" s="357">
        <v>8</v>
      </c>
      <c r="U15" s="357" t="s">
        <v>1744</v>
      </c>
      <c r="V15" s="357" t="s">
        <v>1749</v>
      </c>
      <c r="W15" s="357"/>
      <c r="X15" s="357" t="s">
        <v>3592</v>
      </c>
      <c r="Y15" s="357" t="s">
        <v>1568</v>
      </c>
      <c r="Z15" s="357" t="s">
        <v>13397</v>
      </c>
      <c r="AA15" s="357" t="s">
        <v>13401</v>
      </c>
      <c r="AB15" s="357"/>
      <c r="AC15" s="357" t="s">
        <v>1744</v>
      </c>
      <c r="AD15" s="357"/>
      <c r="AE15" s="357" t="s">
        <v>2849</v>
      </c>
      <c r="AF15" s="357" t="s">
        <v>3590</v>
      </c>
      <c r="AG15" s="456">
        <v>0</v>
      </c>
    </row>
    <row r="16" spans="1:34" ht="66">
      <c r="B16" s="357" t="s">
        <v>1726</v>
      </c>
      <c r="C16" s="357" t="s">
        <v>3618</v>
      </c>
      <c r="D16" s="357" t="s">
        <v>7363</v>
      </c>
      <c r="E16" s="357" t="s">
        <v>1740</v>
      </c>
      <c r="F16" s="357" t="s">
        <v>1230</v>
      </c>
      <c r="G16" s="357" t="s">
        <v>15472</v>
      </c>
      <c r="H16" s="357" t="s">
        <v>7357</v>
      </c>
      <c r="I16" s="357" t="s">
        <v>1568</v>
      </c>
      <c r="J16" s="357" t="s">
        <v>3617</v>
      </c>
      <c r="K16" s="357" t="s">
        <v>7357</v>
      </c>
      <c r="L16" s="357" t="s">
        <v>7357</v>
      </c>
      <c r="M16" s="357" t="s">
        <v>7358</v>
      </c>
      <c r="N16" s="357" t="s">
        <v>3190</v>
      </c>
      <c r="O16" s="357" t="s">
        <v>3591</v>
      </c>
      <c r="P16" s="357" t="s">
        <v>6479</v>
      </c>
      <c r="Q16" s="357"/>
      <c r="R16" s="357" t="s">
        <v>2265</v>
      </c>
      <c r="S16" s="357" t="s">
        <v>7361</v>
      </c>
      <c r="T16" s="357">
        <v>9</v>
      </c>
      <c r="U16" s="357" t="s">
        <v>1744</v>
      </c>
      <c r="V16" s="357" t="s">
        <v>1749</v>
      </c>
      <c r="W16" s="357"/>
      <c r="X16" s="357" t="s">
        <v>3592</v>
      </c>
      <c r="Y16" s="357" t="s">
        <v>1568</v>
      </c>
      <c r="Z16" s="357" t="s">
        <v>13397</v>
      </c>
      <c r="AA16" s="357" t="s">
        <v>13402</v>
      </c>
      <c r="AB16" s="357"/>
      <c r="AC16" s="357" t="s">
        <v>1744</v>
      </c>
      <c r="AD16" s="357"/>
      <c r="AE16" s="357" t="s">
        <v>2849</v>
      </c>
      <c r="AF16" s="357" t="s">
        <v>3590</v>
      </c>
      <c r="AG16" s="456">
        <v>0</v>
      </c>
    </row>
    <row r="17" spans="2:33" ht="66">
      <c r="B17" s="357" t="s">
        <v>1785</v>
      </c>
      <c r="C17" s="357" t="s">
        <v>3622</v>
      </c>
      <c r="D17" s="357" t="s">
        <v>7371</v>
      </c>
      <c r="E17" s="357" t="s">
        <v>1740</v>
      </c>
      <c r="F17" s="357" t="s">
        <v>1230</v>
      </c>
      <c r="G17" s="357" t="s">
        <v>15473</v>
      </c>
      <c r="H17" s="357" t="s">
        <v>7366</v>
      </c>
      <c r="I17" s="357" t="s">
        <v>1568</v>
      </c>
      <c r="J17" s="357" t="s">
        <v>3621</v>
      </c>
      <c r="K17" s="357" t="s">
        <v>7366</v>
      </c>
      <c r="L17" s="357" t="s">
        <v>7366</v>
      </c>
      <c r="M17" s="357" t="s">
        <v>7366</v>
      </c>
      <c r="N17" s="357" t="s">
        <v>3190</v>
      </c>
      <c r="O17" s="357" t="s">
        <v>3591</v>
      </c>
      <c r="P17" s="357" t="s">
        <v>6479</v>
      </c>
      <c r="Q17" s="357"/>
      <c r="R17" s="357" t="s">
        <v>2265</v>
      </c>
      <c r="S17" s="357" t="s">
        <v>7369</v>
      </c>
      <c r="T17" s="357">
        <v>10</v>
      </c>
      <c r="U17" s="357" t="s">
        <v>1744</v>
      </c>
      <c r="V17" s="357" t="s">
        <v>1995</v>
      </c>
      <c r="W17" s="357"/>
      <c r="X17" s="357" t="s">
        <v>3592</v>
      </c>
      <c r="Y17" s="357" t="s">
        <v>1568</v>
      </c>
      <c r="Z17" s="357" t="s">
        <v>13397</v>
      </c>
      <c r="AA17" s="357" t="s">
        <v>13349</v>
      </c>
      <c r="AB17" s="357"/>
      <c r="AC17" s="357" t="s">
        <v>1744</v>
      </c>
      <c r="AD17" s="357"/>
      <c r="AE17" s="357" t="s">
        <v>2849</v>
      </c>
      <c r="AF17" s="357" t="s">
        <v>3590</v>
      </c>
      <c r="AG17" s="456">
        <v>0</v>
      </c>
    </row>
    <row r="18" spans="2:33" ht="49.5">
      <c r="B18" s="357" t="s">
        <v>1729</v>
      </c>
      <c r="C18" s="357" t="s">
        <v>3625</v>
      </c>
      <c r="D18" s="357" t="s">
        <v>7380</v>
      </c>
      <c r="E18" s="357" t="s">
        <v>1740</v>
      </c>
      <c r="F18" s="357" t="s">
        <v>1230</v>
      </c>
      <c r="G18" s="357" t="s">
        <v>15474</v>
      </c>
      <c r="H18" s="357" t="s">
        <v>7374</v>
      </c>
      <c r="I18" s="357" t="s">
        <v>1568</v>
      </c>
      <c r="J18" s="357" t="s">
        <v>3624</v>
      </c>
      <c r="K18" s="357" t="s">
        <v>7374</v>
      </c>
      <c r="L18" s="357" t="s">
        <v>7374</v>
      </c>
      <c r="M18" s="357" t="s">
        <v>7375</v>
      </c>
      <c r="N18" s="357" t="s">
        <v>3190</v>
      </c>
      <c r="O18" s="357" t="s">
        <v>3591</v>
      </c>
      <c r="P18" s="357" t="s">
        <v>6479</v>
      </c>
      <c r="Q18" s="357"/>
      <c r="R18" s="357" t="s">
        <v>2265</v>
      </c>
      <c r="S18" s="357" t="s">
        <v>7378</v>
      </c>
      <c r="T18" s="357">
        <v>11</v>
      </c>
      <c r="U18" s="357" t="s">
        <v>1744</v>
      </c>
      <c r="V18" s="357" t="s">
        <v>2001</v>
      </c>
      <c r="W18" s="357"/>
      <c r="X18" s="357" t="s">
        <v>3592</v>
      </c>
      <c r="Y18" s="357" t="s">
        <v>1568</v>
      </c>
      <c r="Z18" s="357" t="s">
        <v>13397</v>
      </c>
      <c r="AA18" s="357" t="s">
        <v>13345</v>
      </c>
      <c r="AB18" s="357"/>
      <c r="AC18" s="357" t="s">
        <v>1744</v>
      </c>
      <c r="AD18" s="357"/>
      <c r="AE18" s="357" t="s">
        <v>2849</v>
      </c>
      <c r="AF18" s="357" t="s">
        <v>3590</v>
      </c>
      <c r="AG18" s="456">
        <v>0</v>
      </c>
    </row>
    <row r="19" spans="2:33" ht="49.5">
      <c r="B19" s="357" t="s">
        <v>1730</v>
      </c>
      <c r="C19" s="357" t="s">
        <v>3629</v>
      </c>
      <c r="D19" s="357" t="s">
        <v>7390</v>
      </c>
      <c r="E19" s="357" t="s">
        <v>1740</v>
      </c>
      <c r="F19" s="357" t="s">
        <v>1230</v>
      </c>
      <c r="G19" s="357" t="s">
        <v>15475</v>
      </c>
      <c r="H19" s="357" t="s">
        <v>7383</v>
      </c>
      <c r="I19" s="357" t="s">
        <v>1568</v>
      </c>
      <c r="J19" s="357" t="s">
        <v>3628</v>
      </c>
      <c r="K19" s="357" t="s">
        <v>7383</v>
      </c>
      <c r="L19" s="357" t="s">
        <v>7384</v>
      </c>
      <c r="M19" s="357" t="s">
        <v>7385</v>
      </c>
      <c r="N19" s="357" t="s">
        <v>3190</v>
      </c>
      <c r="O19" s="357" t="s">
        <v>3591</v>
      </c>
      <c r="P19" s="357" t="s">
        <v>6479</v>
      </c>
      <c r="Q19" s="357"/>
      <c r="R19" s="357" t="s">
        <v>2265</v>
      </c>
      <c r="S19" s="357" t="s">
        <v>7388</v>
      </c>
      <c r="T19" s="357">
        <v>12</v>
      </c>
      <c r="U19" s="357" t="s">
        <v>1744</v>
      </c>
      <c r="V19" s="357" t="s">
        <v>2007</v>
      </c>
      <c r="W19" s="357"/>
      <c r="X19" s="357" t="s">
        <v>3592</v>
      </c>
      <c r="Y19" s="357" t="s">
        <v>1568</v>
      </c>
      <c r="Z19" s="357" t="s">
        <v>13397</v>
      </c>
      <c r="AA19" s="357" t="s">
        <v>13403</v>
      </c>
      <c r="AB19" s="357"/>
      <c r="AC19" s="357" t="s">
        <v>1744</v>
      </c>
      <c r="AD19" s="357"/>
      <c r="AE19" s="357" t="s">
        <v>2849</v>
      </c>
      <c r="AF19" s="357" t="s">
        <v>3590</v>
      </c>
      <c r="AG19" s="456">
        <v>0</v>
      </c>
    </row>
    <row r="20" spans="2:33" ht="49.5">
      <c r="B20" s="357" t="s">
        <v>1731</v>
      </c>
      <c r="C20" s="357" t="s">
        <v>3634</v>
      </c>
      <c r="D20" s="357" t="s">
        <v>7399</v>
      </c>
      <c r="E20" s="357" t="s">
        <v>1740</v>
      </c>
      <c r="F20" s="357" t="s">
        <v>1230</v>
      </c>
      <c r="G20" s="357" t="s">
        <v>15476</v>
      </c>
      <c r="H20" s="357" t="s">
        <v>7393</v>
      </c>
      <c r="I20" s="357" t="s">
        <v>1568</v>
      </c>
      <c r="J20" s="357" t="s">
        <v>3633</v>
      </c>
      <c r="K20" s="357" t="s">
        <v>7393</v>
      </c>
      <c r="L20" s="357" t="s">
        <v>7394</v>
      </c>
      <c r="M20" s="357" t="s">
        <v>7395</v>
      </c>
      <c r="N20" s="357" t="s">
        <v>3190</v>
      </c>
      <c r="O20" s="357" t="s">
        <v>3591</v>
      </c>
      <c r="P20" s="357" t="s">
        <v>6479</v>
      </c>
      <c r="Q20" s="357"/>
      <c r="R20" s="357" t="s">
        <v>2265</v>
      </c>
      <c r="S20" s="357" t="s">
        <v>7395</v>
      </c>
      <c r="T20" s="357">
        <v>13</v>
      </c>
      <c r="U20" s="357" t="s">
        <v>1744</v>
      </c>
      <c r="V20" s="357" t="s">
        <v>2007</v>
      </c>
      <c r="W20" s="357"/>
      <c r="X20" s="357" t="s">
        <v>3592</v>
      </c>
      <c r="Y20" s="357" t="s">
        <v>1568</v>
      </c>
      <c r="Z20" s="357" t="s">
        <v>13397</v>
      </c>
      <c r="AA20" s="357" t="s">
        <v>13404</v>
      </c>
      <c r="AB20" s="357"/>
      <c r="AC20" s="357" t="s">
        <v>1744</v>
      </c>
      <c r="AD20" s="357"/>
      <c r="AE20" s="357" t="s">
        <v>2849</v>
      </c>
      <c r="AF20" s="357" t="s">
        <v>3590</v>
      </c>
      <c r="AG20" s="456">
        <v>0</v>
      </c>
    </row>
    <row r="21" spans="2:33" ht="49.5">
      <c r="B21" s="357" t="s">
        <v>5141</v>
      </c>
      <c r="C21" s="357" t="s">
        <v>3638</v>
      </c>
      <c r="D21" s="357" t="s">
        <v>7408</v>
      </c>
      <c r="E21" s="357" t="s">
        <v>1740</v>
      </c>
      <c r="F21" s="357" t="s">
        <v>1230</v>
      </c>
      <c r="G21" s="357" t="s">
        <v>15477</v>
      </c>
      <c r="H21" s="357" t="s">
        <v>7402</v>
      </c>
      <c r="I21" s="357" t="s">
        <v>1568</v>
      </c>
      <c r="J21" s="357" t="s">
        <v>3637</v>
      </c>
      <c r="K21" s="357" t="s">
        <v>7402</v>
      </c>
      <c r="L21" s="357" t="s">
        <v>1744</v>
      </c>
      <c r="M21" s="357" t="s">
        <v>7403</v>
      </c>
      <c r="N21" s="357" t="s">
        <v>3190</v>
      </c>
      <c r="O21" s="357" t="s">
        <v>3591</v>
      </c>
      <c r="P21" s="357" t="s">
        <v>6479</v>
      </c>
      <c r="Q21" s="357"/>
      <c r="R21" s="357" t="s">
        <v>2265</v>
      </c>
      <c r="S21" s="357" t="s">
        <v>7406</v>
      </c>
      <c r="T21" s="357">
        <v>14</v>
      </c>
      <c r="U21" s="357" t="s">
        <v>1744</v>
      </c>
      <c r="V21" s="357" t="s">
        <v>2001</v>
      </c>
      <c r="W21" s="357"/>
      <c r="X21" s="357" t="s">
        <v>3592</v>
      </c>
      <c r="Y21" s="357" t="s">
        <v>1568</v>
      </c>
      <c r="Z21" s="357" t="s">
        <v>13397</v>
      </c>
      <c r="AA21" s="357" t="s">
        <v>13405</v>
      </c>
      <c r="AB21" s="357"/>
      <c r="AC21" s="357" t="s">
        <v>1744</v>
      </c>
      <c r="AD21" s="357"/>
      <c r="AE21" s="357" t="s">
        <v>2849</v>
      </c>
      <c r="AF21" s="357" t="s">
        <v>3590</v>
      </c>
      <c r="AG21" s="456">
        <v>0</v>
      </c>
    </row>
    <row r="22" spans="2:33" ht="49.5">
      <c r="B22" s="357" t="s">
        <v>5153</v>
      </c>
      <c r="C22" s="357" t="s">
        <v>3642</v>
      </c>
      <c r="D22" s="357" t="s">
        <v>7417</v>
      </c>
      <c r="E22" s="357" t="s">
        <v>1740</v>
      </c>
      <c r="F22" s="357" t="s">
        <v>1230</v>
      </c>
      <c r="G22" s="357" t="s">
        <v>15478</v>
      </c>
      <c r="H22" s="357" t="s">
        <v>7411</v>
      </c>
      <c r="I22" s="357" t="s">
        <v>1568</v>
      </c>
      <c r="J22" s="357" t="s">
        <v>3641</v>
      </c>
      <c r="K22" s="357" t="s">
        <v>7411</v>
      </c>
      <c r="L22" s="357" t="s">
        <v>1744</v>
      </c>
      <c r="M22" s="357" t="s">
        <v>7412</v>
      </c>
      <c r="N22" s="357" t="s">
        <v>3190</v>
      </c>
      <c r="O22" s="357" t="s">
        <v>3591</v>
      </c>
      <c r="P22" s="357" t="s">
        <v>6479</v>
      </c>
      <c r="Q22" s="357"/>
      <c r="R22" s="357" t="s">
        <v>2265</v>
      </c>
      <c r="S22" s="357" t="s">
        <v>7415</v>
      </c>
      <c r="T22" s="357">
        <v>15</v>
      </c>
      <c r="U22" s="357" t="s">
        <v>1744</v>
      </c>
      <c r="V22" s="357" t="s">
        <v>2001</v>
      </c>
      <c r="W22" s="357"/>
      <c r="X22" s="357" t="s">
        <v>3592</v>
      </c>
      <c r="Y22" s="357" t="s">
        <v>1568</v>
      </c>
      <c r="Z22" s="357" t="s">
        <v>13397</v>
      </c>
      <c r="AA22" s="357" t="s">
        <v>13406</v>
      </c>
      <c r="AB22" s="357"/>
      <c r="AC22" s="357" t="s">
        <v>1744</v>
      </c>
      <c r="AD22" s="357"/>
      <c r="AE22" s="357" t="s">
        <v>2849</v>
      </c>
      <c r="AF22" s="357" t="s">
        <v>3590</v>
      </c>
      <c r="AG22" s="456">
        <v>0</v>
      </c>
    </row>
    <row r="23" spans="2:33" ht="49.5">
      <c r="B23" s="357" t="s">
        <v>5165</v>
      </c>
      <c r="C23" s="357" t="s">
        <v>3646</v>
      </c>
      <c r="D23" s="357" t="s">
        <v>7424</v>
      </c>
      <c r="E23" s="357" t="s">
        <v>1740</v>
      </c>
      <c r="F23" s="357" t="s">
        <v>1230</v>
      </c>
      <c r="G23" s="357" t="s">
        <v>15479</v>
      </c>
      <c r="H23" s="357" t="s">
        <v>7420</v>
      </c>
      <c r="I23" s="357" t="s">
        <v>1568</v>
      </c>
      <c r="J23" s="357" t="s">
        <v>3645</v>
      </c>
      <c r="K23" s="357" t="s">
        <v>7420</v>
      </c>
      <c r="L23" s="357" t="s">
        <v>1744</v>
      </c>
      <c r="M23" s="357" t="s">
        <v>7403</v>
      </c>
      <c r="N23" s="357" t="s">
        <v>3190</v>
      </c>
      <c r="O23" s="357" t="s">
        <v>3591</v>
      </c>
      <c r="P23" s="357" t="s">
        <v>6479</v>
      </c>
      <c r="Q23" s="357"/>
      <c r="R23" s="357" t="s">
        <v>2265</v>
      </c>
      <c r="S23" s="357" t="s">
        <v>7406</v>
      </c>
      <c r="T23" s="357">
        <v>16</v>
      </c>
      <c r="U23" s="357" t="s">
        <v>1744</v>
      </c>
      <c r="V23" s="357" t="s">
        <v>1995</v>
      </c>
      <c r="W23" s="357"/>
      <c r="X23" s="357" t="s">
        <v>3592</v>
      </c>
      <c r="Y23" s="357" t="s">
        <v>1568</v>
      </c>
      <c r="Z23" s="357" t="s">
        <v>13397</v>
      </c>
      <c r="AA23" s="357" t="s">
        <v>13407</v>
      </c>
      <c r="AB23" s="357"/>
      <c r="AC23" s="357" t="s">
        <v>1744</v>
      </c>
      <c r="AD23" s="357"/>
      <c r="AE23" s="357" t="s">
        <v>2849</v>
      </c>
      <c r="AF23" s="357" t="s">
        <v>3590</v>
      </c>
      <c r="AG23" s="456">
        <v>0</v>
      </c>
    </row>
    <row r="24" spans="2:33" ht="49.5">
      <c r="B24" s="357" t="s">
        <v>5174</v>
      </c>
      <c r="C24" s="357" t="s">
        <v>3648</v>
      </c>
      <c r="D24" s="357" t="s">
        <v>7433</v>
      </c>
      <c r="E24" s="357" t="s">
        <v>1740</v>
      </c>
      <c r="F24" s="357" t="s">
        <v>1230</v>
      </c>
      <c r="G24" s="357" t="s">
        <v>15480</v>
      </c>
      <c r="H24" s="357" t="s">
        <v>7427</v>
      </c>
      <c r="I24" s="357" t="s">
        <v>1568</v>
      </c>
      <c r="J24" s="357" t="s">
        <v>3647</v>
      </c>
      <c r="K24" s="357" t="s">
        <v>7427</v>
      </c>
      <c r="L24" s="357" t="s">
        <v>1744</v>
      </c>
      <c r="M24" s="357" t="s">
        <v>7428</v>
      </c>
      <c r="N24" s="357" t="s">
        <v>3190</v>
      </c>
      <c r="O24" s="357" t="s">
        <v>3591</v>
      </c>
      <c r="P24" s="357" t="s">
        <v>6479</v>
      </c>
      <c r="Q24" s="357"/>
      <c r="R24" s="357" t="s">
        <v>2265</v>
      </c>
      <c r="S24" s="357" t="s">
        <v>7431</v>
      </c>
      <c r="T24" s="357">
        <v>17</v>
      </c>
      <c r="U24" s="357" t="s">
        <v>1744</v>
      </c>
      <c r="V24" s="357" t="s">
        <v>1995</v>
      </c>
      <c r="W24" s="357"/>
      <c r="X24" s="357" t="s">
        <v>3592</v>
      </c>
      <c r="Y24" s="357" t="s">
        <v>1568</v>
      </c>
      <c r="Z24" s="357" t="s">
        <v>13397</v>
      </c>
      <c r="AA24" s="357" t="s">
        <v>13408</v>
      </c>
      <c r="AB24" s="357"/>
      <c r="AC24" s="357" t="s">
        <v>1744</v>
      </c>
      <c r="AD24" s="357"/>
      <c r="AE24" s="357" t="s">
        <v>2849</v>
      </c>
      <c r="AF24" s="357" t="s">
        <v>3590</v>
      </c>
      <c r="AG24" s="456">
        <v>0</v>
      </c>
    </row>
    <row r="25" spans="2:33" ht="49.5">
      <c r="B25" s="357" t="s">
        <v>5176</v>
      </c>
      <c r="C25" s="357" t="s">
        <v>3652</v>
      </c>
      <c r="D25" s="357" t="s">
        <v>7442</v>
      </c>
      <c r="E25" s="357" t="s">
        <v>1740</v>
      </c>
      <c r="F25" s="357" t="s">
        <v>1230</v>
      </c>
      <c r="G25" s="357" t="s">
        <v>15481</v>
      </c>
      <c r="H25" s="357" t="s">
        <v>7436</v>
      </c>
      <c r="I25" s="357" t="s">
        <v>1568</v>
      </c>
      <c r="J25" s="357" t="s">
        <v>3651</v>
      </c>
      <c r="K25" s="357" t="s">
        <v>7436</v>
      </c>
      <c r="L25" s="357" t="s">
        <v>7437</v>
      </c>
      <c r="M25" s="357" t="s">
        <v>7438</v>
      </c>
      <c r="N25" s="357" t="s">
        <v>3190</v>
      </c>
      <c r="O25" s="357" t="s">
        <v>3591</v>
      </c>
      <c r="P25" s="357" t="s">
        <v>6479</v>
      </c>
      <c r="Q25" s="357"/>
      <c r="R25" s="357" t="s">
        <v>2265</v>
      </c>
      <c r="S25" s="357" t="s">
        <v>7438</v>
      </c>
      <c r="T25" s="357">
        <v>18</v>
      </c>
      <c r="U25" s="357" t="s">
        <v>1744</v>
      </c>
      <c r="V25" s="357" t="s">
        <v>1995</v>
      </c>
      <c r="W25" s="357"/>
      <c r="X25" s="357" t="s">
        <v>3592</v>
      </c>
      <c r="Y25" s="357" t="s">
        <v>1568</v>
      </c>
      <c r="Z25" s="357" t="s">
        <v>13397</v>
      </c>
      <c r="AA25" s="357" t="s">
        <v>13409</v>
      </c>
      <c r="AB25" s="357"/>
      <c r="AC25" s="357" t="s">
        <v>1744</v>
      </c>
      <c r="AD25" s="357"/>
      <c r="AE25" s="357" t="s">
        <v>2849</v>
      </c>
      <c r="AF25" s="357" t="s">
        <v>3590</v>
      </c>
      <c r="AG25" s="456">
        <v>0</v>
      </c>
    </row>
    <row r="26" spans="2:33" ht="49.5">
      <c r="B26" s="357" t="s">
        <v>5180</v>
      </c>
      <c r="C26" s="357" t="s">
        <v>3656</v>
      </c>
      <c r="D26" s="357" t="s">
        <v>7451</v>
      </c>
      <c r="E26" s="357" t="s">
        <v>1740</v>
      </c>
      <c r="F26" s="357" t="s">
        <v>1230</v>
      </c>
      <c r="G26" s="357" t="s">
        <v>15482</v>
      </c>
      <c r="H26" s="357" t="s">
        <v>7445</v>
      </c>
      <c r="I26" s="357" t="s">
        <v>1568</v>
      </c>
      <c r="J26" s="357" t="s">
        <v>3655</v>
      </c>
      <c r="K26" s="357" t="s">
        <v>7445</v>
      </c>
      <c r="L26" s="357" t="s">
        <v>7446</v>
      </c>
      <c r="M26" s="357" t="s">
        <v>7446</v>
      </c>
      <c r="N26" s="357" t="s">
        <v>3190</v>
      </c>
      <c r="O26" s="357" t="s">
        <v>3591</v>
      </c>
      <c r="P26" s="357" t="s">
        <v>6479</v>
      </c>
      <c r="Q26" s="357"/>
      <c r="R26" s="357" t="s">
        <v>2265</v>
      </c>
      <c r="S26" s="357" t="s">
        <v>7449</v>
      </c>
      <c r="T26" s="357">
        <v>19</v>
      </c>
      <c r="U26" s="357" t="s">
        <v>1744</v>
      </c>
      <c r="V26" s="357" t="s">
        <v>2001</v>
      </c>
      <c r="W26" s="357"/>
      <c r="X26" s="357" t="s">
        <v>3592</v>
      </c>
      <c r="Y26" s="357" t="s">
        <v>1568</v>
      </c>
      <c r="Z26" s="357" t="s">
        <v>13397</v>
      </c>
      <c r="AA26" s="357" t="s">
        <v>13410</v>
      </c>
      <c r="AB26" s="357"/>
      <c r="AC26" s="357" t="s">
        <v>1744</v>
      </c>
      <c r="AD26" s="357"/>
      <c r="AE26" s="357" t="s">
        <v>2849</v>
      </c>
      <c r="AF26" s="357" t="s">
        <v>3590</v>
      </c>
      <c r="AG26" s="456">
        <v>0</v>
      </c>
    </row>
    <row r="27" spans="2:33" ht="49.5">
      <c r="B27" s="357" t="s">
        <v>5184</v>
      </c>
      <c r="C27" s="357" t="s">
        <v>3660</v>
      </c>
      <c r="D27" s="357" t="s">
        <v>7460</v>
      </c>
      <c r="E27" s="357" t="s">
        <v>1740</v>
      </c>
      <c r="F27" s="357" t="s">
        <v>1230</v>
      </c>
      <c r="G27" s="357" t="s">
        <v>15483</v>
      </c>
      <c r="H27" s="357" t="s">
        <v>7454</v>
      </c>
      <c r="I27" s="357" t="s">
        <v>1568</v>
      </c>
      <c r="J27" s="357" t="s">
        <v>3659</v>
      </c>
      <c r="K27" s="357" t="s">
        <v>7454</v>
      </c>
      <c r="L27" s="357" t="s">
        <v>7455</v>
      </c>
      <c r="M27" s="357" t="s">
        <v>7455</v>
      </c>
      <c r="N27" s="357" t="s">
        <v>3190</v>
      </c>
      <c r="O27" s="357" t="s">
        <v>3591</v>
      </c>
      <c r="P27" s="357" t="s">
        <v>6479</v>
      </c>
      <c r="Q27" s="357"/>
      <c r="R27" s="357" t="s">
        <v>2265</v>
      </c>
      <c r="S27" s="357" t="s">
        <v>7458</v>
      </c>
      <c r="T27" s="357">
        <v>20</v>
      </c>
      <c r="U27" s="357" t="s">
        <v>1744</v>
      </c>
      <c r="V27" s="357" t="s">
        <v>2001</v>
      </c>
      <c r="W27" s="357"/>
      <c r="X27" s="357" t="s">
        <v>3592</v>
      </c>
      <c r="Y27" s="357" t="s">
        <v>1568</v>
      </c>
      <c r="Z27" s="357" t="s">
        <v>13397</v>
      </c>
      <c r="AA27" s="357" t="s">
        <v>13411</v>
      </c>
      <c r="AB27" s="357"/>
      <c r="AC27" s="357" t="s">
        <v>1744</v>
      </c>
      <c r="AD27" s="357"/>
      <c r="AE27" s="357" t="s">
        <v>2849</v>
      </c>
      <c r="AF27" s="357" t="s">
        <v>3590</v>
      </c>
      <c r="AG27" s="456">
        <v>0</v>
      </c>
    </row>
    <row r="28" spans="2:33" ht="49.5">
      <c r="B28" s="357" t="s">
        <v>5188</v>
      </c>
      <c r="C28" s="357" t="s">
        <v>3664</v>
      </c>
      <c r="D28" s="357" t="s">
        <v>7469</v>
      </c>
      <c r="E28" s="357" t="s">
        <v>1740</v>
      </c>
      <c r="F28" s="357" t="s">
        <v>1230</v>
      </c>
      <c r="G28" s="357" t="s">
        <v>15484</v>
      </c>
      <c r="H28" s="357" t="s">
        <v>7463</v>
      </c>
      <c r="I28" s="357" t="s">
        <v>1568</v>
      </c>
      <c r="J28" s="357" t="s">
        <v>3663</v>
      </c>
      <c r="K28" s="357" t="s">
        <v>7463</v>
      </c>
      <c r="L28" s="357" t="s">
        <v>7464</v>
      </c>
      <c r="M28" s="357" t="s">
        <v>7465</v>
      </c>
      <c r="N28" s="357" t="s">
        <v>3190</v>
      </c>
      <c r="O28" s="357" t="s">
        <v>3591</v>
      </c>
      <c r="P28" s="357" t="s">
        <v>6479</v>
      </c>
      <c r="Q28" s="357"/>
      <c r="R28" s="357" t="s">
        <v>2265</v>
      </c>
      <c r="S28" s="357" t="s">
        <v>7465</v>
      </c>
      <c r="T28" s="357">
        <v>21</v>
      </c>
      <c r="U28" s="357" t="s">
        <v>1744</v>
      </c>
      <c r="V28" s="357" t="s">
        <v>2001</v>
      </c>
      <c r="W28" s="357"/>
      <c r="X28" s="357" t="s">
        <v>3592</v>
      </c>
      <c r="Y28" s="357" t="s">
        <v>1568</v>
      </c>
      <c r="Z28" s="357" t="s">
        <v>13397</v>
      </c>
      <c r="AA28" s="357" t="s">
        <v>13412</v>
      </c>
      <c r="AB28" s="357"/>
      <c r="AC28" s="357" t="s">
        <v>1744</v>
      </c>
      <c r="AD28" s="357"/>
      <c r="AE28" s="357" t="s">
        <v>2849</v>
      </c>
      <c r="AF28" s="357" t="s">
        <v>3590</v>
      </c>
      <c r="AG28" s="456">
        <v>0</v>
      </c>
    </row>
    <row r="29" spans="2:33" ht="49.5">
      <c r="B29" s="357" t="s">
        <v>5192</v>
      </c>
      <c r="C29" s="357" t="s">
        <v>3668</v>
      </c>
      <c r="D29" s="357" t="s">
        <v>7472</v>
      </c>
      <c r="E29" s="357" t="s">
        <v>1740</v>
      </c>
      <c r="F29" s="357" t="s">
        <v>1244</v>
      </c>
      <c r="G29" s="357" t="s">
        <v>15485</v>
      </c>
      <c r="H29" s="357" t="s">
        <v>7472</v>
      </c>
      <c r="I29" s="357" t="s">
        <v>1568</v>
      </c>
      <c r="J29" s="357" t="s">
        <v>3667</v>
      </c>
      <c r="K29" s="357" t="s">
        <v>7472</v>
      </c>
      <c r="L29" s="357" t="s">
        <v>7472</v>
      </c>
      <c r="M29" s="357" t="s">
        <v>7292</v>
      </c>
      <c r="N29" s="357" t="s">
        <v>3190</v>
      </c>
      <c r="O29" s="357" t="s">
        <v>3591</v>
      </c>
      <c r="P29" s="357"/>
      <c r="Q29" s="357" t="s">
        <v>7292</v>
      </c>
      <c r="R29" s="357"/>
      <c r="S29" s="357" t="s">
        <v>7292</v>
      </c>
      <c r="T29" s="357">
        <v>22</v>
      </c>
      <c r="U29" s="357" t="s">
        <v>7292</v>
      </c>
      <c r="V29" s="357"/>
      <c r="W29" s="357"/>
      <c r="X29" s="357" t="s">
        <v>3592</v>
      </c>
      <c r="Y29" s="357" t="s">
        <v>1568</v>
      </c>
      <c r="Z29" s="357" t="s">
        <v>13413</v>
      </c>
      <c r="AA29" s="357"/>
      <c r="AB29" s="357"/>
      <c r="AC29" s="357" t="s">
        <v>7292</v>
      </c>
      <c r="AD29" s="357"/>
      <c r="AE29" s="357" t="s">
        <v>2849</v>
      </c>
      <c r="AF29" s="357" t="s">
        <v>3590</v>
      </c>
      <c r="AG29" s="456">
        <v>0</v>
      </c>
    </row>
    <row r="30" spans="2:33" ht="49.5">
      <c r="B30" s="357" t="s">
        <v>5202</v>
      </c>
      <c r="C30" s="357" t="s">
        <v>3670</v>
      </c>
      <c r="D30" s="357" t="s">
        <v>7483</v>
      </c>
      <c r="E30" s="357" t="s">
        <v>1740</v>
      </c>
      <c r="F30" s="357" t="s">
        <v>1230</v>
      </c>
      <c r="G30" s="357" t="s">
        <v>15486</v>
      </c>
      <c r="H30" s="357" t="s">
        <v>7477</v>
      </c>
      <c r="I30" s="357" t="s">
        <v>1568</v>
      </c>
      <c r="J30" s="357" t="s">
        <v>3669</v>
      </c>
      <c r="K30" s="357" t="s">
        <v>7477</v>
      </c>
      <c r="L30" s="357" t="s">
        <v>7299</v>
      </c>
      <c r="M30" s="357" t="s">
        <v>7478</v>
      </c>
      <c r="N30" s="357" t="s">
        <v>3190</v>
      </c>
      <c r="O30" s="357" t="s">
        <v>3591</v>
      </c>
      <c r="P30" s="357" t="s">
        <v>7472</v>
      </c>
      <c r="Q30" s="357"/>
      <c r="R30" s="357" t="s">
        <v>3673</v>
      </c>
      <c r="S30" s="357" t="s">
        <v>7481</v>
      </c>
      <c r="T30" s="357">
        <v>23</v>
      </c>
      <c r="U30" s="357" t="s">
        <v>1744</v>
      </c>
      <c r="V30" s="357" t="s">
        <v>1779</v>
      </c>
      <c r="W30" s="357"/>
      <c r="X30" s="357" t="s">
        <v>3592</v>
      </c>
      <c r="Y30" s="357" t="s">
        <v>1568</v>
      </c>
      <c r="Z30" s="357" t="s">
        <v>13413</v>
      </c>
      <c r="AA30" s="357" t="s">
        <v>13414</v>
      </c>
      <c r="AB30" s="357"/>
      <c r="AC30" s="357" t="s">
        <v>1744</v>
      </c>
      <c r="AD30" s="357"/>
      <c r="AE30" s="357" t="s">
        <v>2849</v>
      </c>
      <c r="AF30" s="357" t="s">
        <v>3590</v>
      </c>
      <c r="AG30" s="456">
        <v>0</v>
      </c>
    </row>
    <row r="31" spans="2:33" ht="49.5">
      <c r="B31" s="357" t="s">
        <v>5213</v>
      </c>
      <c r="C31" s="357" t="s">
        <v>3599</v>
      </c>
      <c r="D31" s="357" t="s">
        <v>7489</v>
      </c>
      <c r="E31" s="357" t="s">
        <v>1740</v>
      </c>
      <c r="F31" s="357" t="s">
        <v>1251</v>
      </c>
      <c r="G31" s="357" t="s">
        <v>15487</v>
      </c>
      <c r="H31" s="357" t="s">
        <v>7308</v>
      </c>
      <c r="I31" s="357" t="s">
        <v>1568</v>
      </c>
      <c r="J31" s="357" t="s">
        <v>3598</v>
      </c>
      <c r="K31" s="357" t="s">
        <v>7308</v>
      </c>
      <c r="L31" s="357" t="s">
        <v>6431</v>
      </c>
      <c r="M31" s="357" t="s">
        <v>7308</v>
      </c>
      <c r="N31" s="357" t="s">
        <v>3190</v>
      </c>
      <c r="O31" s="357" t="s">
        <v>3591</v>
      </c>
      <c r="P31" s="357" t="s">
        <v>7472</v>
      </c>
      <c r="Q31" s="357"/>
      <c r="R31" s="357" t="s">
        <v>2265</v>
      </c>
      <c r="S31" s="357" t="s">
        <v>7311</v>
      </c>
      <c r="T31" s="357">
        <v>24</v>
      </c>
      <c r="U31" s="357" t="s">
        <v>1744</v>
      </c>
      <c r="V31" s="357" t="s">
        <v>1754</v>
      </c>
      <c r="W31" s="357"/>
      <c r="X31" s="357" t="s">
        <v>3592</v>
      </c>
      <c r="Y31" s="357" t="s">
        <v>1568</v>
      </c>
      <c r="Z31" s="357" t="s">
        <v>13413</v>
      </c>
      <c r="AA31" s="357" t="s">
        <v>13399</v>
      </c>
      <c r="AB31" s="357"/>
      <c r="AC31" s="357" t="s">
        <v>1744</v>
      </c>
      <c r="AD31" s="357" t="s">
        <v>7313</v>
      </c>
      <c r="AE31" s="357" t="s">
        <v>2849</v>
      </c>
      <c r="AF31" s="357" t="s">
        <v>3590</v>
      </c>
      <c r="AG31" s="456">
        <v>0</v>
      </c>
    </row>
    <row r="32" spans="2:33" ht="49.5">
      <c r="B32" s="357" t="s">
        <v>5223</v>
      </c>
      <c r="C32" s="357" t="s">
        <v>1253</v>
      </c>
      <c r="D32" s="357" t="s">
        <v>7492</v>
      </c>
      <c r="E32" s="357" t="s">
        <v>1740</v>
      </c>
      <c r="F32" s="357" t="s">
        <v>1251</v>
      </c>
      <c r="G32" s="357" t="s">
        <v>15488</v>
      </c>
      <c r="H32" s="357" t="s">
        <v>1766</v>
      </c>
      <c r="I32" s="357" t="s">
        <v>1568</v>
      </c>
      <c r="J32" s="357" t="s">
        <v>1254</v>
      </c>
      <c r="K32" s="357" t="s">
        <v>1766</v>
      </c>
      <c r="L32" s="357" t="s">
        <v>1787</v>
      </c>
      <c r="M32" s="357" t="s">
        <v>7315</v>
      </c>
      <c r="N32" s="357" t="s">
        <v>3190</v>
      </c>
      <c r="O32" s="357" t="s">
        <v>3591</v>
      </c>
      <c r="P32" s="357" t="s">
        <v>7472</v>
      </c>
      <c r="Q32" s="357"/>
      <c r="R32" s="357" t="s">
        <v>2265</v>
      </c>
      <c r="S32" s="357" t="s">
        <v>7316</v>
      </c>
      <c r="T32" s="357">
        <v>25</v>
      </c>
      <c r="U32" s="357" t="s">
        <v>1744</v>
      </c>
      <c r="V32" s="357" t="s">
        <v>1754</v>
      </c>
      <c r="W32" s="357"/>
      <c r="X32" s="357" t="s">
        <v>3592</v>
      </c>
      <c r="Y32" s="357" t="s">
        <v>1568</v>
      </c>
      <c r="Z32" s="357" t="s">
        <v>13413</v>
      </c>
      <c r="AA32" s="357" t="s">
        <v>4373</v>
      </c>
      <c r="AB32" s="357"/>
      <c r="AC32" s="357" t="s">
        <v>1744</v>
      </c>
      <c r="AD32" s="357" t="s">
        <v>1770</v>
      </c>
      <c r="AE32" s="357" t="s">
        <v>2849</v>
      </c>
      <c r="AF32" s="357" t="s">
        <v>3590</v>
      </c>
      <c r="AG32" s="456">
        <v>0</v>
      </c>
    </row>
    <row r="33" spans="2:33" ht="49.5">
      <c r="B33" s="357" t="s">
        <v>5225</v>
      </c>
      <c r="C33" s="357" t="s">
        <v>1248</v>
      </c>
      <c r="D33" s="357" t="s">
        <v>7495</v>
      </c>
      <c r="E33" s="357" t="s">
        <v>1740</v>
      </c>
      <c r="F33" s="357" t="s">
        <v>1251</v>
      </c>
      <c r="G33" s="357" t="s">
        <v>15489</v>
      </c>
      <c r="H33" s="357" t="s">
        <v>1751</v>
      </c>
      <c r="I33" s="357" t="s">
        <v>1568</v>
      </c>
      <c r="J33" s="357" t="s">
        <v>1249</v>
      </c>
      <c r="K33" s="357" t="s">
        <v>1751</v>
      </c>
      <c r="L33" s="357" t="s">
        <v>1741</v>
      </c>
      <c r="M33" s="357" t="s">
        <v>7320</v>
      </c>
      <c r="N33" s="357" t="s">
        <v>3190</v>
      </c>
      <c r="O33" s="357" t="s">
        <v>3591</v>
      </c>
      <c r="P33" s="357" t="s">
        <v>7472</v>
      </c>
      <c r="Q33" s="357"/>
      <c r="R33" s="357" t="s">
        <v>2265</v>
      </c>
      <c r="S33" s="357" t="s">
        <v>7321</v>
      </c>
      <c r="T33" s="357">
        <v>26</v>
      </c>
      <c r="U33" s="357" t="s">
        <v>1744</v>
      </c>
      <c r="V33" s="357" t="s">
        <v>1754</v>
      </c>
      <c r="W33" s="357"/>
      <c r="X33" s="357" t="s">
        <v>3592</v>
      </c>
      <c r="Y33" s="357" t="s">
        <v>1568</v>
      </c>
      <c r="Z33" s="357" t="s">
        <v>13413</v>
      </c>
      <c r="AA33" s="357" t="s">
        <v>13126</v>
      </c>
      <c r="AB33" s="357"/>
      <c r="AC33" s="357" t="s">
        <v>1744</v>
      </c>
      <c r="AD33" s="357" t="s">
        <v>1750</v>
      </c>
      <c r="AE33" s="357" t="s">
        <v>2849</v>
      </c>
      <c r="AF33" s="357" t="s">
        <v>3590</v>
      </c>
      <c r="AG33" s="456">
        <v>0</v>
      </c>
    </row>
    <row r="34" spans="2:33" ht="49.5">
      <c r="B34" s="357" t="s">
        <v>5229</v>
      </c>
      <c r="C34" s="357" t="s">
        <v>3606</v>
      </c>
      <c r="D34" s="357" t="s">
        <v>7498</v>
      </c>
      <c r="E34" s="357" t="s">
        <v>1740</v>
      </c>
      <c r="F34" s="357" t="s">
        <v>1251</v>
      </c>
      <c r="G34" s="357" t="s">
        <v>15490</v>
      </c>
      <c r="H34" s="357" t="s">
        <v>7326</v>
      </c>
      <c r="I34" s="357" t="s">
        <v>1568</v>
      </c>
      <c r="J34" s="357" t="s">
        <v>3605</v>
      </c>
      <c r="K34" s="357" t="s">
        <v>7326</v>
      </c>
      <c r="L34" s="357" t="s">
        <v>7327</v>
      </c>
      <c r="M34" s="357" t="s">
        <v>7328</v>
      </c>
      <c r="N34" s="357" t="s">
        <v>3190</v>
      </c>
      <c r="O34" s="357" t="s">
        <v>3591</v>
      </c>
      <c r="P34" s="357" t="s">
        <v>7472</v>
      </c>
      <c r="Q34" s="357"/>
      <c r="R34" s="357" t="s">
        <v>2265</v>
      </c>
      <c r="S34" s="357" t="s">
        <v>7332</v>
      </c>
      <c r="T34" s="357">
        <v>27</v>
      </c>
      <c r="U34" s="357" t="s">
        <v>1744</v>
      </c>
      <c r="V34" s="357" t="s">
        <v>1754</v>
      </c>
      <c r="W34" s="357"/>
      <c r="X34" s="357" t="s">
        <v>3592</v>
      </c>
      <c r="Y34" s="357" t="s">
        <v>1568</v>
      </c>
      <c r="Z34" s="357" t="s">
        <v>13413</v>
      </c>
      <c r="AA34" s="357" t="s">
        <v>13400</v>
      </c>
      <c r="AB34" s="357"/>
      <c r="AC34" s="357" t="s">
        <v>1744</v>
      </c>
      <c r="AD34" s="357" t="s">
        <v>7331</v>
      </c>
      <c r="AE34" s="357" t="s">
        <v>2849</v>
      </c>
      <c r="AF34" s="357" t="s">
        <v>3590</v>
      </c>
      <c r="AG34" s="456">
        <v>0</v>
      </c>
    </row>
    <row r="35" spans="2:33" ht="66">
      <c r="B35" s="357" t="s">
        <v>5235</v>
      </c>
      <c r="C35" s="357" t="s">
        <v>3610</v>
      </c>
      <c r="D35" s="357" t="s">
        <v>7501</v>
      </c>
      <c r="E35" s="357" t="s">
        <v>1740</v>
      </c>
      <c r="F35" s="357" t="s">
        <v>1251</v>
      </c>
      <c r="G35" s="357" t="s">
        <v>15491</v>
      </c>
      <c r="H35" s="357" t="s">
        <v>7338</v>
      </c>
      <c r="I35" s="357" t="s">
        <v>1568</v>
      </c>
      <c r="J35" s="357" t="s">
        <v>3610</v>
      </c>
      <c r="K35" s="357" t="s">
        <v>7338</v>
      </c>
      <c r="L35" s="357" t="s">
        <v>1758</v>
      </c>
      <c r="M35" s="357" t="s">
        <v>7339</v>
      </c>
      <c r="N35" s="357" t="s">
        <v>3190</v>
      </c>
      <c r="O35" s="357" t="s">
        <v>3591</v>
      </c>
      <c r="P35" s="357" t="s">
        <v>7472</v>
      </c>
      <c r="Q35" s="357"/>
      <c r="R35" s="357" t="s">
        <v>2265</v>
      </c>
      <c r="S35" s="357" t="s">
        <v>7343</v>
      </c>
      <c r="T35" s="357">
        <v>28</v>
      </c>
      <c r="U35" s="357" t="s">
        <v>1744</v>
      </c>
      <c r="V35" s="357" t="s">
        <v>1754</v>
      </c>
      <c r="W35" s="357"/>
      <c r="X35" s="357" t="s">
        <v>3592</v>
      </c>
      <c r="Y35" s="357" t="s">
        <v>1568</v>
      </c>
      <c r="Z35" s="357" t="s">
        <v>13413</v>
      </c>
      <c r="AA35" s="357" t="s">
        <v>4370</v>
      </c>
      <c r="AB35" s="357"/>
      <c r="AC35" s="357" t="s">
        <v>1744</v>
      </c>
      <c r="AD35" s="357" t="s">
        <v>7342</v>
      </c>
      <c r="AE35" s="357" t="s">
        <v>2849</v>
      </c>
      <c r="AF35" s="357" t="s">
        <v>3590</v>
      </c>
      <c r="AG35" s="456">
        <v>1</v>
      </c>
    </row>
    <row r="36" spans="2:33" ht="49.5">
      <c r="B36" s="357" t="s">
        <v>5241</v>
      </c>
      <c r="C36" s="357" t="s">
        <v>3614</v>
      </c>
      <c r="D36" s="357" t="s">
        <v>7505</v>
      </c>
      <c r="E36" s="357" t="s">
        <v>1740</v>
      </c>
      <c r="F36" s="357" t="s">
        <v>1251</v>
      </c>
      <c r="G36" s="357" t="s">
        <v>15492</v>
      </c>
      <c r="H36" s="357" t="s">
        <v>7348</v>
      </c>
      <c r="I36" s="357" t="s">
        <v>1568</v>
      </c>
      <c r="J36" s="357" t="s">
        <v>3613</v>
      </c>
      <c r="K36" s="357" t="s">
        <v>7348</v>
      </c>
      <c r="L36" s="357" t="s">
        <v>7349</v>
      </c>
      <c r="M36" s="357" t="s">
        <v>7348</v>
      </c>
      <c r="N36" s="357" t="s">
        <v>3190</v>
      </c>
      <c r="O36" s="357" t="s">
        <v>3591</v>
      </c>
      <c r="P36" s="357" t="s">
        <v>7472</v>
      </c>
      <c r="Q36" s="357"/>
      <c r="R36" s="357" t="s">
        <v>2265</v>
      </c>
      <c r="S36" s="357" t="s">
        <v>7352</v>
      </c>
      <c r="T36" s="357">
        <v>29</v>
      </c>
      <c r="U36" s="357" t="s">
        <v>1744</v>
      </c>
      <c r="V36" s="357" t="s">
        <v>1749</v>
      </c>
      <c r="W36" s="357"/>
      <c r="X36" s="357" t="s">
        <v>3592</v>
      </c>
      <c r="Y36" s="357" t="s">
        <v>1568</v>
      </c>
      <c r="Z36" s="357" t="s">
        <v>13413</v>
      </c>
      <c r="AA36" s="357" t="s">
        <v>13401</v>
      </c>
      <c r="AB36" s="357"/>
      <c r="AC36" s="357" t="s">
        <v>1744</v>
      </c>
      <c r="AD36" s="357" t="s">
        <v>7354</v>
      </c>
      <c r="AE36" s="357" t="s">
        <v>2849</v>
      </c>
      <c r="AF36" s="357" t="s">
        <v>3590</v>
      </c>
      <c r="AG36" s="456">
        <v>0</v>
      </c>
    </row>
    <row r="37" spans="2:33" ht="66">
      <c r="B37" s="357" t="s">
        <v>5251</v>
      </c>
      <c r="C37" s="357" t="s">
        <v>3618</v>
      </c>
      <c r="D37" s="357" t="s">
        <v>7510</v>
      </c>
      <c r="E37" s="357" t="s">
        <v>1740</v>
      </c>
      <c r="F37" s="357" t="s">
        <v>1251</v>
      </c>
      <c r="G37" s="357" t="s">
        <v>15493</v>
      </c>
      <c r="H37" s="357" t="s">
        <v>7357</v>
      </c>
      <c r="I37" s="357" t="s">
        <v>1568</v>
      </c>
      <c r="J37" s="357" t="s">
        <v>3617</v>
      </c>
      <c r="K37" s="357" t="s">
        <v>7357</v>
      </c>
      <c r="L37" s="357" t="s">
        <v>7357</v>
      </c>
      <c r="M37" s="357" t="s">
        <v>7507</v>
      </c>
      <c r="N37" s="357" t="s">
        <v>3190</v>
      </c>
      <c r="O37" s="357" t="s">
        <v>3591</v>
      </c>
      <c r="P37" s="357" t="s">
        <v>7472</v>
      </c>
      <c r="Q37" s="357"/>
      <c r="R37" s="357" t="s">
        <v>2265</v>
      </c>
      <c r="S37" s="357" t="s">
        <v>7361</v>
      </c>
      <c r="T37" s="357">
        <v>30</v>
      </c>
      <c r="U37" s="357" t="s">
        <v>1744</v>
      </c>
      <c r="V37" s="357" t="s">
        <v>1749</v>
      </c>
      <c r="W37" s="357"/>
      <c r="X37" s="357" t="s">
        <v>3592</v>
      </c>
      <c r="Y37" s="357" t="s">
        <v>1568</v>
      </c>
      <c r="Z37" s="357" t="s">
        <v>13413</v>
      </c>
      <c r="AA37" s="357" t="s">
        <v>13402</v>
      </c>
      <c r="AB37" s="357"/>
      <c r="AC37" s="357" t="s">
        <v>1744</v>
      </c>
      <c r="AD37" s="357" t="s">
        <v>7363</v>
      </c>
      <c r="AE37" s="357" t="s">
        <v>2849</v>
      </c>
      <c r="AF37" s="357" t="s">
        <v>3590</v>
      </c>
      <c r="AG37" s="456">
        <v>0</v>
      </c>
    </row>
    <row r="38" spans="2:33" ht="66">
      <c r="B38" s="357" t="s">
        <v>5261</v>
      </c>
      <c r="C38" s="357" t="s">
        <v>3676</v>
      </c>
      <c r="D38" s="357" t="s">
        <v>7519</v>
      </c>
      <c r="E38" s="357" t="s">
        <v>1740</v>
      </c>
      <c r="F38" s="357" t="s">
        <v>1230</v>
      </c>
      <c r="G38" s="357" t="s">
        <v>15494</v>
      </c>
      <c r="H38" s="357" t="s">
        <v>7513</v>
      </c>
      <c r="I38" s="357" t="s">
        <v>1568</v>
      </c>
      <c r="J38" s="357" t="s">
        <v>3675</v>
      </c>
      <c r="K38" s="357" t="s">
        <v>7513</v>
      </c>
      <c r="L38" s="357" t="s">
        <v>7513</v>
      </c>
      <c r="M38" s="357" t="s">
        <v>7514</v>
      </c>
      <c r="N38" s="357" t="s">
        <v>3190</v>
      </c>
      <c r="O38" s="357" t="s">
        <v>3591</v>
      </c>
      <c r="P38" s="357" t="s">
        <v>7472</v>
      </c>
      <c r="Q38" s="357"/>
      <c r="R38" s="357" t="s">
        <v>3673</v>
      </c>
      <c r="S38" s="357" t="s">
        <v>7517</v>
      </c>
      <c r="T38" s="357">
        <v>31</v>
      </c>
      <c r="U38" s="357" t="s">
        <v>1744</v>
      </c>
      <c r="V38" s="357" t="s">
        <v>2001</v>
      </c>
      <c r="W38" s="357"/>
      <c r="X38" s="357" t="s">
        <v>3592</v>
      </c>
      <c r="Y38" s="357" t="s">
        <v>1568</v>
      </c>
      <c r="Z38" s="357" t="s">
        <v>13413</v>
      </c>
      <c r="AA38" s="357" t="s">
        <v>13415</v>
      </c>
      <c r="AB38" s="357"/>
      <c r="AC38" s="357" t="s">
        <v>1744</v>
      </c>
      <c r="AD38" s="357"/>
      <c r="AE38" s="357" t="s">
        <v>2849</v>
      </c>
      <c r="AF38" s="357" t="s">
        <v>3590</v>
      </c>
      <c r="AG38" s="456">
        <v>0</v>
      </c>
    </row>
    <row r="39" spans="2:33" ht="49.5">
      <c r="B39" s="357" t="s">
        <v>5271</v>
      </c>
      <c r="C39" s="357" t="s">
        <v>3680</v>
      </c>
      <c r="D39" s="357" t="s">
        <v>7528</v>
      </c>
      <c r="E39" s="357" t="s">
        <v>1740</v>
      </c>
      <c r="F39" s="357" t="s">
        <v>1230</v>
      </c>
      <c r="G39" s="357" t="s">
        <v>15495</v>
      </c>
      <c r="H39" s="357" t="s">
        <v>7522</v>
      </c>
      <c r="I39" s="357" t="s">
        <v>1568</v>
      </c>
      <c r="J39" s="357" t="s">
        <v>3679</v>
      </c>
      <c r="K39" s="357" t="s">
        <v>7522</v>
      </c>
      <c r="L39" s="357" t="s">
        <v>7522</v>
      </c>
      <c r="M39" s="357" t="s">
        <v>7523</v>
      </c>
      <c r="N39" s="357" t="s">
        <v>3190</v>
      </c>
      <c r="O39" s="357" t="s">
        <v>3591</v>
      </c>
      <c r="P39" s="357" t="s">
        <v>7472</v>
      </c>
      <c r="Q39" s="357"/>
      <c r="R39" s="357" t="s">
        <v>3673</v>
      </c>
      <c r="S39" s="357" t="s">
        <v>7526</v>
      </c>
      <c r="T39" s="357">
        <v>32</v>
      </c>
      <c r="U39" s="357" t="s">
        <v>1744</v>
      </c>
      <c r="V39" s="357" t="s">
        <v>2007</v>
      </c>
      <c r="W39" s="357"/>
      <c r="X39" s="357" t="s">
        <v>3592</v>
      </c>
      <c r="Y39" s="357" t="s">
        <v>1568</v>
      </c>
      <c r="Z39" s="357" t="s">
        <v>13413</v>
      </c>
      <c r="AA39" s="357" t="s">
        <v>13416</v>
      </c>
      <c r="AB39" s="357"/>
      <c r="AC39" s="357" t="s">
        <v>1744</v>
      </c>
      <c r="AD39" s="357"/>
      <c r="AE39" s="357" t="s">
        <v>2849</v>
      </c>
      <c r="AF39" s="357" t="s">
        <v>3590</v>
      </c>
      <c r="AG39" s="456">
        <v>0</v>
      </c>
    </row>
    <row r="40" spans="2:33" ht="49.5">
      <c r="B40" s="357" t="s">
        <v>5281</v>
      </c>
      <c r="C40" s="357" t="s">
        <v>3684</v>
      </c>
      <c r="D40" s="357" t="s">
        <v>7531</v>
      </c>
      <c r="E40" s="357" t="s">
        <v>1740</v>
      </c>
      <c r="F40" s="357" t="s">
        <v>1244</v>
      </c>
      <c r="G40" s="357" t="s">
        <v>15496</v>
      </c>
      <c r="H40" s="357" t="s">
        <v>7531</v>
      </c>
      <c r="I40" s="357" t="s">
        <v>1568</v>
      </c>
      <c r="J40" s="357" t="s">
        <v>3683</v>
      </c>
      <c r="K40" s="357" t="s">
        <v>7531</v>
      </c>
      <c r="L40" s="357" t="s">
        <v>7531</v>
      </c>
      <c r="M40" s="357" t="s">
        <v>7292</v>
      </c>
      <c r="N40" s="357" t="s">
        <v>3190</v>
      </c>
      <c r="O40" s="357" t="s">
        <v>3591</v>
      </c>
      <c r="P40" s="357"/>
      <c r="Q40" s="357" t="s">
        <v>7292</v>
      </c>
      <c r="R40" s="357"/>
      <c r="S40" s="357" t="s">
        <v>7292</v>
      </c>
      <c r="T40" s="357">
        <v>33</v>
      </c>
      <c r="U40" s="357" t="s">
        <v>7292</v>
      </c>
      <c r="V40" s="357"/>
      <c r="W40" s="357"/>
      <c r="X40" s="357" t="s">
        <v>3592</v>
      </c>
      <c r="Y40" s="357" t="s">
        <v>1568</v>
      </c>
      <c r="Z40" s="357" t="s">
        <v>13417</v>
      </c>
      <c r="AA40" s="357"/>
      <c r="AB40" s="357"/>
      <c r="AC40" s="357" t="s">
        <v>7292</v>
      </c>
      <c r="AD40" s="357"/>
      <c r="AE40" s="357" t="s">
        <v>2849</v>
      </c>
      <c r="AF40" s="357" t="s">
        <v>3590</v>
      </c>
      <c r="AG40" s="456">
        <v>0</v>
      </c>
    </row>
    <row r="41" spans="2:33" ht="49.5">
      <c r="B41" s="357" t="s">
        <v>5292</v>
      </c>
      <c r="C41" s="357" t="s">
        <v>3686</v>
      </c>
      <c r="D41" s="357" t="s">
        <v>7541</v>
      </c>
      <c r="E41" s="357" t="s">
        <v>1740</v>
      </c>
      <c r="F41" s="357" t="s">
        <v>1230</v>
      </c>
      <c r="G41" s="357" t="s">
        <v>15497</v>
      </c>
      <c r="H41" s="357" t="s">
        <v>7536</v>
      </c>
      <c r="I41" s="357" t="s">
        <v>1568</v>
      </c>
      <c r="J41" s="357" t="s">
        <v>3685</v>
      </c>
      <c r="K41" s="357" t="s">
        <v>7536</v>
      </c>
      <c r="L41" s="357" t="s">
        <v>7299</v>
      </c>
      <c r="M41" s="357" t="s">
        <v>7537</v>
      </c>
      <c r="N41" s="357" t="s">
        <v>3190</v>
      </c>
      <c r="O41" s="357" t="s">
        <v>3591</v>
      </c>
      <c r="P41" s="357" t="s">
        <v>7531</v>
      </c>
      <c r="Q41" s="357"/>
      <c r="R41" s="357" t="s">
        <v>3673</v>
      </c>
      <c r="S41" s="357" t="s">
        <v>7540</v>
      </c>
      <c r="T41" s="357">
        <v>34</v>
      </c>
      <c r="U41" s="357" t="s">
        <v>1744</v>
      </c>
      <c r="V41" s="357" t="s">
        <v>1779</v>
      </c>
      <c r="W41" s="357"/>
      <c r="X41" s="357" t="s">
        <v>3592</v>
      </c>
      <c r="Y41" s="357" t="s">
        <v>1568</v>
      </c>
      <c r="Z41" s="357" t="s">
        <v>13417</v>
      </c>
      <c r="AA41" s="357" t="s">
        <v>13418</v>
      </c>
      <c r="AB41" s="357"/>
      <c r="AC41" s="357" t="s">
        <v>1744</v>
      </c>
      <c r="AD41" s="357"/>
      <c r="AE41" s="357" t="s">
        <v>2849</v>
      </c>
      <c r="AF41" s="357" t="s">
        <v>3590</v>
      </c>
      <c r="AG41" s="456">
        <v>0</v>
      </c>
    </row>
    <row r="42" spans="2:33" ht="49.5">
      <c r="B42" s="357" t="s">
        <v>5303</v>
      </c>
      <c r="C42" s="357" t="s">
        <v>1253</v>
      </c>
      <c r="D42" s="357" t="s">
        <v>7544</v>
      </c>
      <c r="E42" s="357" t="s">
        <v>1740</v>
      </c>
      <c r="F42" s="357" t="s">
        <v>1251</v>
      </c>
      <c r="G42" s="357" t="s">
        <v>15498</v>
      </c>
      <c r="H42" s="357" t="s">
        <v>1766</v>
      </c>
      <c r="I42" s="357" t="s">
        <v>1568</v>
      </c>
      <c r="J42" s="357" t="s">
        <v>1254</v>
      </c>
      <c r="K42" s="357" t="s">
        <v>1766</v>
      </c>
      <c r="L42" s="357" t="s">
        <v>1787</v>
      </c>
      <c r="M42" s="357" t="s">
        <v>7315</v>
      </c>
      <c r="N42" s="357" t="s">
        <v>3190</v>
      </c>
      <c r="O42" s="357" t="s">
        <v>3591</v>
      </c>
      <c r="P42" s="357" t="s">
        <v>7531</v>
      </c>
      <c r="Q42" s="357"/>
      <c r="R42" s="357" t="s">
        <v>2265</v>
      </c>
      <c r="S42" s="357" t="s">
        <v>7316</v>
      </c>
      <c r="T42" s="357">
        <v>35</v>
      </c>
      <c r="U42" s="357" t="s">
        <v>1744</v>
      </c>
      <c r="V42" s="357" t="s">
        <v>1754</v>
      </c>
      <c r="W42" s="357"/>
      <c r="X42" s="357" t="s">
        <v>3592</v>
      </c>
      <c r="Y42" s="357" t="s">
        <v>1568</v>
      </c>
      <c r="Z42" s="357" t="s">
        <v>13417</v>
      </c>
      <c r="AA42" s="357" t="s">
        <v>4373</v>
      </c>
      <c r="AB42" s="357"/>
      <c r="AC42" s="357" t="s">
        <v>1744</v>
      </c>
      <c r="AD42" s="357" t="s">
        <v>1770</v>
      </c>
      <c r="AE42" s="357" t="s">
        <v>2849</v>
      </c>
      <c r="AF42" s="357" t="s">
        <v>3590</v>
      </c>
      <c r="AG42" s="456">
        <v>0</v>
      </c>
    </row>
    <row r="43" spans="2:33" ht="49.5">
      <c r="B43" s="357" t="s">
        <v>5312</v>
      </c>
      <c r="C43" s="357" t="s">
        <v>1248</v>
      </c>
      <c r="D43" s="357" t="s">
        <v>7547</v>
      </c>
      <c r="E43" s="357" t="s">
        <v>1740</v>
      </c>
      <c r="F43" s="357" t="s">
        <v>1251</v>
      </c>
      <c r="G43" s="357" t="s">
        <v>15499</v>
      </c>
      <c r="H43" s="357" t="s">
        <v>1751</v>
      </c>
      <c r="I43" s="357" t="s">
        <v>1568</v>
      </c>
      <c r="J43" s="357" t="s">
        <v>1249</v>
      </c>
      <c r="K43" s="357" t="s">
        <v>1751</v>
      </c>
      <c r="L43" s="357" t="s">
        <v>1741</v>
      </c>
      <c r="M43" s="357" t="s">
        <v>7320</v>
      </c>
      <c r="N43" s="357" t="s">
        <v>3190</v>
      </c>
      <c r="O43" s="357" t="s">
        <v>3591</v>
      </c>
      <c r="P43" s="357" t="s">
        <v>7531</v>
      </c>
      <c r="Q43" s="357"/>
      <c r="R43" s="357" t="s">
        <v>2265</v>
      </c>
      <c r="S43" s="357" t="s">
        <v>7321</v>
      </c>
      <c r="T43" s="357">
        <v>36</v>
      </c>
      <c r="U43" s="357" t="s">
        <v>1744</v>
      </c>
      <c r="V43" s="357" t="s">
        <v>1754</v>
      </c>
      <c r="W43" s="357"/>
      <c r="X43" s="357" t="s">
        <v>3592</v>
      </c>
      <c r="Y43" s="357" t="s">
        <v>1568</v>
      </c>
      <c r="Z43" s="357" t="s">
        <v>13417</v>
      </c>
      <c r="AA43" s="357" t="s">
        <v>13126</v>
      </c>
      <c r="AB43" s="357"/>
      <c r="AC43" s="357" t="s">
        <v>1744</v>
      </c>
      <c r="AD43" s="357" t="s">
        <v>1750</v>
      </c>
      <c r="AE43" s="357" t="s">
        <v>2849</v>
      </c>
      <c r="AF43" s="357" t="s">
        <v>3590</v>
      </c>
      <c r="AG43" s="456">
        <v>0</v>
      </c>
    </row>
    <row r="44" spans="2:33" ht="49.5">
      <c r="B44" s="357" t="s">
        <v>5322</v>
      </c>
      <c r="C44" s="357" t="s">
        <v>3606</v>
      </c>
      <c r="D44" s="357" t="s">
        <v>7550</v>
      </c>
      <c r="E44" s="357" t="s">
        <v>1740</v>
      </c>
      <c r="F44" s="357" t="s">
        <v>1251</v>
      </c>
      <c r="G44" s="357" t="s">
        <v>15500</v>
      </c>
      <c r="H44" s="357" t="s">
        <v>7326</v>
      </c>
      <c r="I44" s="357" t="s">
        <v>1568</v>
      </c>
      <c r="J44" s="357" t="s">
        <v>3605</v>
      </c>
      <c r="K44" s="357" t="s">
        <v>7326</v>
      </c>
      <c r="L44" s="357" t="s">
        <v>7327</v>
      </c>
      <c r="M44" s="357" t="s">
        <v>7328</v>
      </c>
      <c r="N44" s="357" t="s">
        <v>3190</v>
      </c>
      <c r="O44" s="357" t="s">
        <v>3591</v>
      </c>
      <c r="P44" s="357" t="s">
        <v>7531</v>
      </c>
      <c r="Q44" s="357"/>
      <c r="R44" s="357" t="s">
        <v>2265</v>
      </c>
      <c r="S44" s="357" t="s">
        <v>7332</v>
      </c>
      <c r="T44" s="357">
        <v>37</v>
      </c>
      <c r="U44" s="357" t="s">
        <v>1744</v>
      </c>
      <c r="V44" s="357" t="s">
        <v>1754</v>
      </c>
      <c r="W44" s="357"/>
      <c r="X44" s="357" t="s">
        <v>3592</v>
      </c>
      <c r="Y44" s="357" t="s">
        <v>1568</v>
      </c>
      <c r="Z44" s="357" t="s">
        <v>13417</v>
      </c>
      <c r="AA44" s="357" t="s">
        <v>13400</v>
      </c>
      <c r="AB44" s="357"/>
      <c r="AC44" s="357" t="s">
        <v>1744</v>
      </c>
      <c r="AD44" s="357" t="s">
        <v>7331</v>
      </c>
      <c r="AE44" s="357" t="s">
        <v>2849</v>
      </c>
      <c r="AF44" s="357" t="s">
        <v>3590</v>
      </c>
      <c r="AG44" s="456">
        <v>0</v>
      </c>
    </row>
    <row r="45" spans="2:33" ht="66">
      <c r="B45" s="357" t="s">
        <v>5333</v>
      </c>
      <c r="C45" s="357" t="s">
        <v>3610</v>
      </c>
      <c r="D45" s="357" t="s">
        <v>7553</v>
      </c>
      <c r="E45" s="357" t="s">
        <v>1740</v>
      </c>
      <c r="F45" s="357" t="s">
        <v>1251</v>
      </c>
      <c r="G45" s="357" t="s">
        <v>15501</v>
      </c>
      <c r="H45" s="357" t="s">
        <v>7338</v>
      </c>
      <c r="I45" s="357" t="s">
        <v>1568</v>
      </c>
      <c r="J45" s="357" t="s">
        <v>3610</v>
      </c>
      <c r="K45" s="357" t="s">
        <v>7338</v>
      </c>
      <c r="L45" s="357" t="s">
        <v>1758</v>
      </c>
      <c r="M45" s="357" t="s">
        <v>7339</v>
      </c>
      <c r="N45" s="357" t="s">
        <v>3190</v>
      </c>
      <c r="O45" s="357" t="s">
        <v>3591</v>
      </c>
      <c r="P45" s="357" t="s">
        <v>7531</v>
      </c>
      <c r="Q45" s="357"/>
      <c r="R45" s="357" t="s">
        <v>2265</v>
      </c>
      <c r="S45" s="357" t="s">
        <v>7343</v>
      </c>
      <c r="T45" s="357">
        <v>38</v>
      </c>
      <c r="U45" s="357" t="s">
        <v>1744</v>
      </c>
      <c r="V45" s="357" t="s">
        <v>1754</v>
      </c>
      <c r="W45" s="357"/>
      <c r="X45" s="357" t="s">
        <v>3592</v>
      </c>
      <c r="Y45" s="357" t="s">
        <v>1568</v>
      </c>
      <c r="Z45" s="357" t="s">
        <v>13417</v>
      </c>
      <c r="AA45" s="357" t="s">
        <v>4370</v>
      </c>
      <c r="AB45" s="357"/>
      <c r="AC45" s="357" t="s">
        <v>1744</v>
      </c>
      <c r="AD45" s="357" t="s">
        <v>7342</v>
      </c>
      <c r="AE45" s="357" t="s">
        <v>2849</v>
      </c>
      <c r="AF45" s="357" t="s">
        <v>3590</v>
      </c>
      <c r="AG45" s="456">
        <v>1</v>
      </c>
    </row>
    <row r="46" spans="2:33" ht="49.5">
      <c r="B46" s="357" t="s">
        <v>5344</v>
      </c>
      <c r="C46" s="357" t="s">
        <v>3614</v>
      </c>
      <c r="D46" s="357" t="s">
        <v>7556</v>
      </c>
      <c r="E46" s="357" t="s">
        <v>1740</v>
      </c>
      <c r="F46" s="357" t="s">
        <v>1251</v>
      </c>
      <c r="G46" s="357" t="s">
        <v>15502</v>
      </c>
      <c r="H46" s="357" t="s">
        <v>7348</v>
      </c>
      <c r="I46" s="357" t="s">
        <v>1568</v>
      </c>
      <c r="J46" s="357" t="s">
        <v>3613</v>
      </c>
      <c r="K46" s="357" t="s">
        <v>7348</v>
      </c>
      <c r="L46" s="357" t="s">
        <v>7349</v>
      </c>
      <c r="M46" s="357" t="s">
        <v>7348</v>
      </c>
      <c r="N46" s="357" t="s">
        <v>3190</v>
      </c>
      <c r="O46" s="357" t="s">
        <v>3591</v>
      </c>
      <c r="P46" s="357" t="s">
        <v>7531</v>
      </c>
      <c r="Q46" s="357"/>
      <c r="R46" s="357" t="s">
        <v>2265</v>
      </c>
      <c r="S46" s="357" t="s">
        <v>7352</v>
      </c>
      <c r="T46" s="357">
        <v>39</v>
      </c>
      <c r="U46" s="357" t="s">
        <v>1744</v>
      </c>
      <c r="V46" s="357" t="s">
        <v>1749</v>
      </c>
      <c r="W46" s="357"/>
      <c r="X46" s="357" t="s">
        <v>3592</v>
      </c>
      <c r="Y46" s="357" t="s">
        <v>1568</v>
      </c>
      <c r="Z46" s="357" t="s">
        <v>13417</v>
      </c>
      <c r="AA46" s="357" t="s">
        <v>13401</v>
      </c>
      <c r="AB46" s="357"/>
      <c r="AC46" s="357" t="s">
        <v>1744</v>
      </c>
      <c r="AD46" s="357" t="s">
        <v>7354</v>
      </c>
      <c r="AE46" s="357" t="s">
        <v>2849</v>
      </c>
      <c r="AF46" s="357" t="s">
        <v>3590</v>
      </c>
      <c r="AG46" s="456">
        <v>0</v>
      </c>
    </row>
    <row r="47" spans="2:33" ht="66">
      <c r="B47" s="357" t="s">
        <v>5355</v>
      </c>
      <c r="C47" s="357" t="s">
        <v>3618</v>
      </c>
      <c r="D47" s="357" t="s">
        <v>7559</v>
      </c>
      <c r="E47" s="357" t="s">
        <v>1740</v>
      </c>
      <c r="F47" s="357" t="s">
        <v>1251</v>
      </c>
      <c r="G47" s="357" t="s">
        <v>15503</v>
      </c>
      <c r="H47" s="357" t="s">
        <v>7357</v>
      </c>
      <c r="I47" s="357" t="s">
        <v>1568</v>
      </c>
      <c r="J47" s="357" t="s">
        <v>3617</v>
      </c>
      <c r="K47" s="357" t="s">
        <v>7357</v>
      </c>
      <c r="L47" s="357" t="s">
        <v>7357</v>
      </c>
      <c r="M47" s="357" t="s">
        <v>7507</v>
      </c>
      <c r="N47" s="357" t="s">
        <v>3190</v>
      </c>
      <c r="O47" s="357" t="s">
        <v>3591</v>
      </c>
      <c r="P47" s="357" t="s">
        <v>7531</v>
      </c>
      <c r="Q47" s="357"/>
      <c r="R47" s="357" t="s">
        <v>2265</v>
      </c>
      <c r="S47" s="357" t="s">
        <v>7361</v>
      </c>
      <c r="T47" s="357">
        <v>40</v>
      </c>
      <c r="U47" s="357" t="s">
        <v>1744</v>
      </c>
      <c r="V47" s="357" t="s">
        <v>1749</v>
      </c>
      <c r="W47" s="357"/>
      <c r="X47" s="357" t="s">
        <v>3592</v>
      </c>
      <c r="Y47" s="357" t="s">
        <v>1568</v>
      </c>
      <c r="Z47" s="357" t="s">
        <v>13417</v>
      </c>
      <c r="AA47" s="357" t="s">
        <v>13402</v>
      </c>
      <c r="AB47" s="357"/>
      <c r="AC47" s="357" t="s">
        <v>1744</v>
      </c>
      <c r="AD47" s="357" t="s">
        <v>7363</v>
      </c>
      <c r="AE47" s="357" t="s">
        <v>2849</v>
      </c>
      <c r="AF47" s="357" t="s">
        <v>3590</v>
      </c>
      <c r="AG47" s="456">
        <v>0</v>
      </c>
    </row>
    <row r="48" spans="2:33" ht="66">
      <c r="B48" s="357" t="s">
        <v>5365</v>
      </c>
      <c r="C48" s="357" t="s">
        <v>3690</v>
      </c>
      <c r="D48" s="357" t="s">
        <v>7568</v>
      </c>
      <c r="E48" s="357" t="s">
        <v>1740</v>
      </c>
      <c r="F48" s="357" t="s">
        <v>1230</v>
      </c>
      <c r="G48" s="357" t="s">
        <v>15504</v>
      </c>
      <c r="H48" s="357" t="s">
        <v>7562</v>
      </c>
      <c r="I48" s="357" t="s">
        <v>1568</v>
      </c>
      <c r="J48" s="357" t="s">
        <v>3689</v>
      </c>
      <c r="K48" s="357" t="s">
        <v>7562</v>
      </c>
      <c r="L48" s="357" t="s">
        <v>7562</v>
      </c>
      <c r="M48" s="357" t="s">
        <v>7563</v>
      </c>
      <c r="N48" s="357" t="s">
        <v>3190</v>
      </c>
      <c r="O48" s="357" t="s">
        <v>3591</v>
      </c>
      <c r="P48" s="357" t="s">
        <v>7531</v>
      </c>
      <c r="Q48" s="357"/>
      <c r="R48" s="357" t="s">
        <v>3673</v>
      </c>
      <c r="S48" s="357" t="s">
        <v>7566</v>
      </c>
      <c r="T48" s="357">
        <v>41</v>
      </c>
      <c r="U48" s="357" t="s">
        <v>1744</v>
      </c>
      <c r="V48" s="357" t="s">
        <v>1995</v>
      </c>
      <c r="W48" s="357"/>
      <c r="X48" s="357" t="s">
        <v>3592</v>
      </c>
      <c r="Y48" s="357" t="s">
        <v>1568</v>
      </c>
      <c r="Z48" s="357" t="s">
        <v>13417</v>
      </c>
      <c r="AA48" s="357" t="s">
        <v>13347</v>
      </c>
      <c r="AB48" s="357"/>
      <c r="AC48" s="357" t="s">
        <v>1744</v>
      </c>
      <c r="AD48" s="357"/>
      <c r="AE48" s="357" t="s">
        <v>2849</v>
      </c>
      <c r="AF48" s="357" t="s">
        <v>3590</v>
      </c>
      <c r="AG48" s="456">
        <v>0</v>
      </c>
    </row>
    <row r="49" spans="2:33" ht="49.5">
      <c r="B49" s="357" t="s">
        <v>5376</v>
      </c>
      <c r="C49" s="357" t="s">
        <v>3694</v>
      </c>
      <c r="D49" s="357" t="s">
        <v>7576</v>
      </c>
      <c r="E49" s="357" t="s">
        <v>1740</v>
      </c>
      <c r="F49" s="357" t="s">
        <v>1230</v>
      </c>
      <c r="G49" s="357" t="s">
        <v>15505</v>
      </c>
      <c r="H49" s="357" t="s">
        <v>7571</v>
      </c>
      <c r="I49" s="357" t="s">
        <v>1568</v>
      </c>
      <c r="J49" s="357" t="s">
        <v>3693</v>
      </c>
      <c r="K49" s="357" t="s">
        <v>7571</v>
      </c>
      <c r="L49" s="357" t="s">
        <v>7571</v>
      </c>
      <c r="M49" s="357" t="s">
        <v>7572</v>
      </c>
      <c r="N49" s="357" t="s">
        <v>3190</v>
      </c>
      <c r="O49" s="357" t="s">
        <v>3591</v>
      </c>
      <c r="P49" s="357" t="s">
        <v>7531</v>
      </c>
      <c r="Q49" s="357"/>
      <c r="R49" s="357" t="s">
        <v>3673</v>
      </c>
      <c r="S49" s="357" t="s">
        <v>7403</v>
      </c>
      <c r="T49" s="357">
        <v>42</v>
      </c>
      <c r="U49" s="357" t="s">
        <v>1744</v>
      </c>
      <c r="V49" s="357" t="s">
        <v>2007</v>
      </c>
      <c r="W49" s="357"/>
      <c r="X49" s="357" t="s">
        <v>3592</v>
      </c>
      <c r="Y49" s="357" t="s">
        <v>1568</v>
      </c>
      <c r="Z49" s="357" t="s">
        <v>13417</v>
      </c>
      <c r="AA49" s="357" t="s">
        <v>13419</v>
      </c>
      <c r="AB49" s="357"/>
      <c r="AC49" s="357" t="s">
        <v>1744</v>
      </c>
      <c r="AD49" s="357"/>
      <c r="AE49" s="357" t="s">
        <v>2849</v>
      </c>
      <c r="AF49" s="357" t="s">
        <v>3590</v>
      </c>
      <c r="AG49" s="456">
        <v>0</v>
      </c>
    </row>
    <row r="50" spans="2:33" ht="49.5">
      <c r="B50" s="357" t="s">
        <v>5385</v>
      </c>
      <c r="C50" s="357" t="s">
        <v>3697</v>
      </c>
      <c r="D50" s="357" t="s">
        <v>7579</v>
      </c>
      <c r="E50" s="357" t="s">
        <v>1740</v>
      </c>
      <c r="F50" s="357" t="s">
        <v>1244</v>
      </c>
      <c r="G50" s="357" t="s">
        <v>15506</v>
      </c>
      <c r="H50" s="357" t="s">
        <v>7579</v>
      </c>
      <c r="I50" s="357" t="s">
        <v>1568</v>
      </c>
      <c r="J50" s="357" t="s">
        <v>3696</v>
      </c>
      <c r="K50" s="357" t="s">
        <v>7579</v>
      </c>
      <c r="L50" s="357" t="s">
        <v>7579</v>
      </c>
      <c r="M50" s="357" t="s">
        <v>7292</v>
      </c>
      <c r="N50" s="357" t="s">
        <v>3190</v>
      </c>
      <c r="O50" s="357" t="s">
        <v>3591</v>
      </c>
      <c r="P50" s="357"/>
      <c r="Q50" s="357" t="s">
        <v>7292</v>
      </c>
      <c r="R50" s="357"/>
      <c r="S50" s="357" t="s">
        <v>7292</v>
      </c>
      <c r="T50" s="357">
        <v>43</v>
      </c>
      <c r="U50" s="357" t="s">
        <v>7292</v>
      </c>
      <c r="V50" s="357"/>
      <c r="W50" s="357"/>
      <c r="X50" s="357" t="s">
        <v>3592</v>
      </c>
      <c r="Y50" s="357" t="s">
        <v>1568</v>
      </c>
      <c r="Z50" s="357" t="s">
        <v>13420</v>
      </c>
      <c r="AA50" s="357"/>
      <c r="AB50" s="357"/>
      <c r="AC50" s="357" t="s">
        <v>7292</v>
      </c>
      <c r="AD50" s="357"/>
      <c r="AE50" s="357" t="s">
        <v>2849</v>
      </c>
      <c r="AF50" s="357" t="s">
        <v>3590</v>
      </c>
      <c r="AG50" s="456">
        <v>0</v>
      </c>
    </row>
    <row r="51" spans="2:33" ht="49.5">
      <c r="B51" s="357" t="s">
        <v>5396</v>
      </c>
      <c r="C51" s="357" t="s">
        <v>3699</v>
      </c>
      <c r="D51" s="357" t="s">
        <v>7589</v>
      </c>
      <c r="E51" s="357" t="s">
        <v>1740</v>
      </c>
      <c r="F51" s="357" t="s">
        <v>1230</v>
      </c>
      <c r="G51" s="357" t="s">
        <v>15507</v>
      </c>
      <c r="H51" s="357" t="s">
        <v>7584</v>
      </c>
      <c r="I51" s="357" t="s">
        <v>1568</v>
      </c>
      <c r="J51" s="357" t="s">
        <v>3698</v>
      </c>
      <c r="K51" s="357" t="s">
        <v>7584</v>
      </c>
      <c r="L51" s="357" t="s">
        <v>7299</v>
      </c>
      <c r="M51" s="357" t="s">
        <v>7300</v>
      </c>
      <c r="N51" s="357" t="s">
        <v>3190</v>
      </c>
      <c r="O51" s="357" t="s">
        <v>3591</v>
      </c>
      <c r="P51" s="357" t="s">
        <v>7579</v>
      </c>
      <c r="Q51" s="357"/>
      <c r="R51" s="357" t="s">
        <v>3673</v>
      </c>
      <c r="S51" s="357" t="s">
        <v>7587</v>
      </c>
      <c r="T51" s="357">
        <v>44</v>
      </c>
      <c r="U51" s="357" t="s">
        <v>1744</v>
      </c>
      <c r="V51" s="357" t="s">
        <v>1779</v>
      </c>
      <c r="W51" s="357"/>
      <c r="X51" s="357" t="s">
        <v>3592</v>
      </c>
      <c r="Y51" s="357" t="s">
        <v>1568</v>
      </c>
      <c r="Z51" s="357" t="s">
        <v>13420</v>
      </c>
      <c r="AA51" s="357" t="s">
        <v>13421</v>
      </c>
      <c r="AB51" s="357"/>
      <c r="AC51" s="357" t="s">
        <v>1744</v>
      </c>
      <c r="AD51" s="357"/>
      <c r="AE51" s="357" t="s">
        <v>2849</v>
      </c>
      <c r="AF51" s="357" t="s">
        <v>3590</v>
      </c>
      <c r="AG51" s="456">
        <v>0</v>
      </c>
    </row>
    <row r="52" spans="2:33" ht="49.5">
      <c r="B52" s="357" t="s">
        <v>5406</v>
      </c>
      <c r="C52" s="357" t="s">
        <v>3599</v>
      </c>
      <c r="D52" s="357" t="s">
        <v>7592</v>
      </c>
      <c r="E52" s="357" t="s">
        <v>1740</v>
      </c>
      <c r="F52" s="357" t="s">
        <v>1251</v>
      </c>
      <c r="G52" s="357" t="s">
        <v>15508</v>
      </c>
      <c r="H52" s="357" t="s">
        <v>7308</v>
      </c>
      <c r="I52" s="357" t="s">
        <v>1568</v>
      </c>
      <c r="J52" s="357" t="s">
        <v>3598</v>
      </c>
      <c r="K52" s="357" t="s">
        <v>7308</v>
      </c>
      <c r="L52" s="357" t="s">
        <v>6431</v>
      </c>
      <c r="M52" s="357" t="s">
        <v>7308</v>
      </c>
      <c r="N52" s="357" t="s">
        <v>3190</v>
      </c>
      <c r="O52" s="357" t="s">
        <v>3591</v>
      </c>
      <c r="P52" s="357" t="s">
        <v>7579</v>
      </c>
      <c r="Q52" s="357"/>
      <c r="R52" s="357" t="s">
        <v>2265</v>
      </c>
      <c r="S52" s="357" t="s">
        <v>7311</v>
      </c>
      <c r="T52" s="357">
        <v>45</v>
      </c>
      <c r="U52" s="357" t="s">
        <v>1744</v>
      </c>
      <c r="V52" s="357" t="s">
        <v>1754</v>
      </c>
      <c r="W52" s="357"/>
      <c r="X52" s="357" t="s">
        <v>3592</v>
      </c>
      <c r="Y52" s="357" t="s">
        <v>1568</v>
      </c>
      <c r="Z52" s="357" t="s">
        <v>13420</v>
      </c>
      <c r="AA52" s="357" t="s">
        <v>13399</v>
      </c>
      <c r="AB52" s="357"/>
      <c r="AC52" s="357" t="s">
        <v>1744</v>
      </c>
      <c r="AD52" s="357" t="s">
        <v>7313</v>
      </c>
      <c r="AE52" s="357" t="s">
        <v>2849</v>
      </c>
      <c r="AF52" s="357" t="s">
        <v>3590</v>
      </c>
      <c r="AG52" s="456">
        <v>0</v>
      </c>
    </row>
    <row r="53" spans="2:33" ht="49.5">
      <c r="B53" s="357" t="s">
        <v>5416</v>
      </c>
      <c r="C53" s="357" t="s">
        <v>1253</v>
      </c>
      <c r="D53" s="357" t="s">
        <v>7595</v>
      </c>
      <c r="E53" s="357" t="s">
        <v>1740</v>
      </c>
      <c r="F53" s="357" t="s">
        <v>1251</v>
      </c>
      <c r="G53" s="357" t="s">
        <v>15509</v>
      </c>
      <c r="H53" s="357" t="s">
        <v>1766</v>
      </c>
      <c r="I53" s="357" t="s">
        <v>1568</v>
      </c>
      <c r="J53" s="357" t="s">
        <v>1254</v>
      </c>
      <c r="K53" s="357" t="s">
        <v>1766</v>
      </c>
      <c r="L53" s="357" t="s">
        <v>1787</v>
      </c>
      <c r="M53" s="357" t="s">
        <v>7315</v>
      </c>
      <c r="N53" s="357" t="s">
        <v>3190</v>
      </c>
      <c r="O53" s="357" t="s">
        <v>3591</v>
      </c>
      <c r="P53" s="357" t="s">
        <v>7579</v>
      </c>
      <c r="Q53" s="357"/>
      <c r="R53" s="357" t="s">
        <v>2265</v>
      </c>
      <c r="S53" s="357" t="s">
        <v>7316</v>
      </c>
      <c r="T53" s="357">
        <v>46</v>
      </c>
      <c r="U53" s="357" t="s">
        <v>1744</v>
      </c>
      <c r="V53" s="357" t="s">
        <v>1754</v>
      </c>
      <c r="W53" s="357"/>
      <c r="X53" s="357" t="s">
        <v>3592</v>
      </c>
      <c r="Y53" s="357" t="s">
        <v>1568</v>
      </c>
      <c r="Z53" s="357" t="s">
        <v>13420</v>
      </c>
      <c r="AA53" s="357" t="s">
        <v>4373</v>
      </c>
      <c r="AB53" s="357"/>
      <c r="AC53" s="357" t="s">
        <v>1744</v>
      </c>
      <c r="AD53" s="357" t="s">
        <v>1770</v>
      </c>
      <c r="AE53" s="357" t="s">
        <v>2849</v>
      </c>
      <c r="AF53" s="357" t="s">
        <v>3590</v>
      </c>
      <c r="AG53" s="456">
        <v>0</v>
      </c>
    </row>
    <row r="54" spans="2:33" ht="49.5">
      <c r="B54" s="357" t="s">
        <v>5427</v>
      </c>
      <c r="C54" s="357" t="s">
        <v>1248</v>
      </c>
      <c r="D54" s="357" t="s">
        <v>7598</v>
      </c>
      <c r="E54" s="357" t="s">
        <v>1740</v>
      </c>
      <c r="F54" s="357" t="s">
        <v>1251</v>
      </c>
      <c r="G54" s="357" t="s">
        <v>15510</v>
      </c>
      <c r="H54" s="357" t="s">
        <v>1751</v>
      </c>
      <c r="I54" s="357" t="s">
        <v>1568</v>
      </c>
      <c r="J54" s="357" t="s">
        <v>1249</v>
      </c>
      <c r="K54" s="357" t="s">
        <v>1751</v>
      </c>
      <c r="L54" s="357" t="s">
        <v>1741</v>
      </c>
      <c r="M54" s="357" t="s">
        <v>7320</v>
      </c>
      <c r="N54" s="357" t="s">
        <v>3190</v>
      </c>
      <c r="O54" s="357" t="s">
        <v>3591</v>
      </c>
      <c r="P54" s="357" t="s">
        <v>7579</v>
      </c>
      <c r="Q54" s="357"/>
      <c r="R54" s="357" t="s">
        <v>2265</v>
      </c>
      <c r="S54" s="357" t="s">
        <v>7321</v>
      </c>
      <c r="T54" s="357">
        <v>47</v>
      </c>
      <c r="U54" s="357" t="s">
        <v>1744</v>
      </c>
      <c r="V54" s="357" t="s">
        <v>1754</v>
      </c>
      <c r="W54" s="357"/>
      <c r="X54" s="357" t="s">
        <v>3592</v>
      </c>
      <c r="Y54" s="357" t="s">
        <v>1568</v>
      </c>
      <c r="Z54" s="357" t="s">
        <v>13420</v>
      </c>
      <c r="AA54" s="357" t="s">
        <v>13126</v>
      </c>
      <c r="AB54" s="357"/>
      <c r="AC54" s="357" t="s">
        <v>1744</v>
      </c>
      <c r="AD54" s="357" t="s">
        <v>1750</v>
      </c>
      <c r="AE54" s="357" t="s">
        <v>2849</v>
      </c>
      <c r="AF54" s="357" t="s">
        <v>3590</v>
      </c>
      <c r="AG54" s="456">
        <v>0</v>
      </c>
    </row>
    <row r="55" spans="2:33" ht="49.5">
      <c r="B55" s="357" t="s">
        <v>5438</v>
      </c>
      <c r="C55" s="357" t="s">
        <v>3606</v>
      </c>
      <c r="D55" s="357" t="s">
        <v>7601</v>
      </c>
      <c r="E55" s="357" t="s">
        <v>1740</v>
      </c>
      <c r="F55" s="357" t="s">
        <v>1251</v>
      </c>
      <c r="G55" s="357" t="s">
        <v>15511</v>
      </c>
      <c r="H55" s="357" t="s">
        <v>7326</v>
      </c>
      <c r="I55" s="357" t="s">
        <v>1568</v>
      </c>
      <c r="J55" s="357" t="s">
        <v>3605</v>
      </c>
      <c r="K55" s="357" t="s">
        <v>7326</v>
      </c>
      <c r="L55" s="357" t="s">
        <v>7327</v>
      </c>
      <c r="M55" s="357" t="s">
        <v>7328</v>
      </c>
      <c r="N55" s="357" t="s">
        <v>3190</v>
      </c>
      <c r="O55" s="357" t="s">
        <v>3591</v>
      </c>
      <c r="P55" s="357" t="s">
        <v>7579</v>
      </c>
      <c r="Q55" s="357"/>
      <c r="R55" s="357" t="s">
        <v>2265</v>
      </c>
      <c r="S55" s="357" t="s">
        <v>7332</v>
      </c>
      <c r="T55" s="357">
        <v>48</v>
      </c>
      <c r="U55" s="357" t="s">
        <v>1744</v>
      </c>
      <c r="V55" s="357" t="s">
        <v>1754</v>
      </c>
      <c r="W55" s="357"/>
      <c r="X55" s="357" t="s">
        <v>3592</v>
      </c>
      <c r="Y55" s="357" t="s">
        <v>1568</v>
      </c>
      <c r="Z55" s="357" t="s">
        <v>13420</v>
      </c>
      <c r="AA55" s="357" t="s">
        <v>13400</v>
      </c>
      <c r="AB55" s="357"/>
      <c r="AC55" s="357" t="s">
        <v>1744</v>
      </c>
      <c r="AD55" s="357" t="s">
        <v>7331</v>
      </c>
      <c r="AE55" s="357" t="s">
        <v>2849</v>
      </c>
      <c r="AF55" s="357" t="s">
        <v>3590</v>
      </c>
      <c r="AG55" s="456">
        <v>0</v>
      </c>
    </row>
    <row r="56" spans="2:33" ht="66">
      <c r="B56" s="357" t="s">
        <v>5449</v>
      </c>
      <c r="C56" s="357" t="s">
        <v>3610</v>
      </c>
      <c r="D56" s="357" t="s">
        <v>7604</v>
      </c>
      <c r="E56" s="357" t="s">
        <v>1740</v>
      </c>
      <c r="F56" s="357" t="s">
        <v>1251</v>
      </c>
      <c r="G56" s="357" t="s">
        <v>15512</v>
      </c>
      <c r="H56" s="357" t="s">
        <v>7338</v>
      </c>
      <c r="I56" s="357" t="s">
        <v>1568</v>
      </c>
      <c r="J56" s="357" t="s">
        <v>3610</v>
      </c>
      <c r="K56" s="357" t="s">
        <v>7338</v>
      </c>
      <c r="L56" s="357" t="s">
        <v>1758</v>
      </c>
      <c r="M56" s="357" t="s">
        <v>7339</v>
      </c>
      <c r="N56" s="357" t="s">
        <v>3190</v>
      </c>
      <c r="O56" s="357" t="s">
        <v>3591</v>
      </c>
      <c r="P56" s="357" t="s">
        <v>7579</v>
      </c>
      <c r="Q56" s="357"/>
      <c r="R56" s="357" t="s">
        <v>2265</v>
      </c>
      <c r="S56" s="357" t="s">
        <v>7343</v>
      </c>
      <c r="T56" s="357">
        <v>49</v>
      </c>
      <c r="U56" s="357" t="s">
        <v>1744</v>
      </c>
      <c r="V56" s="357" t="s">
        <v>1754</v>
      </c>
      <c r="W56" s="357"/>
      <c r="X56" s="357" t="s">
        <v>3592</v>
      </c>
      <c r="Y56" s="357" t="s">
        <v>1568</v>
      </c>
      <c r="Z56" s="357" t="s">
        <v>13420</v>
      </c>
      <c r="AA56" s="357" t="s">
        <v>4370</v>
      </c>
      <c r="AB56" s="357"/>
      <c r="AC56" s="357" t="s">
        <v>1744</v>
      </c>
      <c r="AD56" s="357" t="s">
        <v>7342</v>
      </c>
      <c r="AE56" s="357" t="s">
        <v>2849</v>
      </c>
      <c r="AF56" s="357" t="s">
        <v>3590</v>
      </c>
      <c r="AG56" s="456">
        <v>1</v>
      </c>
    </row>
    <row r="57" spans="2:33" ht="49.5">
      <c r="B57" s="357" t="s">
        <v>5460</v>
      </c>
      <c r="C57" s="357" t="s">
        <v>3614</v>
      </c>
      <c r="D57" s="357" t="s">
        <v>7607</v>
      </c>
      <c r="E57" s="357" t="s">
        <v>1740</v>
      </c>
      <c r="F57" s="357" t="s">
        <v>1251</v>
      </c>
      <c r="G57" s="357" t="s">
        <v>15513</v>
      </c>
      <c r="H57" s="357" t="s">
        <v>7348</v>
      </c>
      <c r="I57" s="357" t="s">
        <v>1568</v>
      </c>
      <c r="J57" s="357" t="s">
        <v>3613</v>
      </c>
      <c r="K57" s="357" t="s">
        <v>7348</v>
      </c>
      <c r="L57" s="357" t="s">
        <v>7349</v>
      </c>
      <c r="M57" s="357" t="s">
        <v>7348</v>
      </c>
      <c r="N57" s="357" t="s">
        <v>3190</v>
      </c>
      <c r="O57" s="357" t="s">
        <v>3591</v>
      </c>
      <c r="P57" s="357" t="s">
        <v>7579</v>
      </c>
      <c r="Q57" s="357"/>
      <c r="R57" s="357" t="s">
        <v>2265</v>
      </c>
      <c r="S57" s="357" t="s">
        <v>7352</v>
      </c>
      <c r="T57" s="357">
        <v>50</v>
      </c>
      <c r="U57" s="357" t="s">
        <v>1744</v>
      </c>
      <c r="V57" s="357" t="s">
        <v>1749</v>
      </c>
      <c r="W57" s="357"/>
      <c r="X57" s="357" t="s">
        <v>3592</v>
      </c>
      <c r="Y57" s="357" t="s">
        <v>1568</v>
      </c>
      <c r="Z57" s="357" t="s">
        <v>13420</v>
      </c>
      <c r="AA57" s="357" t="s">
        <v>13401</v>
      </c>
      <c r="AB57" s="357"/>
      <c r="AC57" s="357" t="s">
        <v>1744</v>
      </c>
      <c r="AD57" s="357" t="s">
        <v>7354</v>
      </c>
      <c r="AE57" s="357" t="s">
        <v>2849</v>
      </c>
      <c r="AF57" s="357" t="s">
        <v>3590</v>
      </c>
      <c r="AG57" s="456">
        <v>0</v>
      </c>
    </row>
    <row r="58" spans="2:33" ht="66">
      <c r="B58" s="357" t="s">
        <v>5469</v>
      </c>
      <c r="C58" s="357" t="s">
        <v>3618</v>
      </c>
      <c r="D58" s="357" t="s">
        <v>7610</v>
      </c>
      <c r="E58" s="357" t="s">
        <v>1740</v>
      </c>
      <c r="F58" s="357" t="s">
        <v>1251</v>
      </c>
      <c r="G58" s="357" t="s">
        <v>15514</v>
      </c>
      <c r="H58" s="357" t="s">
        <v>7357</v>
      </c>
      <c r="I58" s="357" t="s">
        <v>1568</v>
      </c>
      <c r="J58" s="357" t="s">
        <v>3617</v>
      </c>
      <c r="K58" s="357" t="s">
        <v>7357</v>
      </c>
      <c r="L58" s="357" t="s">
        <v>7357</v>
      </c>
      <c r="M58" s="357" t="s">
        <v>7507</v>
      </c>
      <c r="N58" s="357" t="s">
        <v>3190</v>
      </c>
      <c r="O58" s="357" t="s">
        <v>3591</v>
      </c>
      <c r="P58" s="357" t="s">
        <v>7579</v>
      </c>
      <c r="Q58" s="357"/>
      <c r="R58" s="357" t="s">
        <v>2265</v>
      </c>
      <c r="S58" s="357" t="s">
        <v>7361</v>
      </c>
      <c r="T58" s="357">
        <v>51</v>
      </c>
      <c r="U58" s="357" t="s">
        <v>1744</v>
      </c>
      <c r="V58" s="357" t="s">
        <v>1749</v>
      </c>
      <c r="W58" s="357"/>
      <c r="X58" s="357" t="s">
        <v>3592</v>
      </c>
      <c r="Y58" s="357" t="s">
        <v>1568</v>
      </c>
      <c r="Z58" s="357" t="s">
        <v>13420</v>
      </c>
      <c r="AA58" s="357" t="s">
        <v>13402</v>
      </c>
      <c r="AB58" s="357"/>
      <c r="AC58" s="357" t="s">
        <v>1744</v>
      </c>
      <c r="AD58" s="357" t="s">
        <v>7363</v>
      </c>
      <c r="AE58" s="357" t="s">
        <v>2849</v>
      </c>
      <c r="AF58" s="357" t="s">
        <v>3590</v>
      </c>
      <c r="AG58" s="456">
        <v>0</v>
      </c>
    </row>
    <row r="59" spans="2:33" ht="49.5">
      <c r="B59" s="357" t="s">
        <v>5479</v>
      </c>
      <c r="C59" s="357" t="s">
        <v>3702</v>
      </c>
      <c r="D59" s="357" t="s">
        <v>7619</v>
      </c>
      <c r="E59" s="357" t="s">
        <v>1740</v>
      </c>
      <c r="F59" s="357" t="s">
        <v>1230</v>
      </c>
      <c r="G59" s="357" t="s">
        <v>15515</v>
      </c>
      <c r="H59" s="357" t="s">
        <v>7613</v>
      </c>
      <c r="I59" s="357" t="s">
        <v>1568</v>
      </c>
      <c r="J59" s="357" t="s">
        <v>3701</v>
      </c>
      <c r="K59" s="357" t="s">
        <v>7613</v>
      </c>
      <c r="L59" s="357" t="s">
        <v>7613</v>
      </c>
      <c r="M59" s="357" t="s">
        <v>7614</v>
      </c>
      <c r="N59" s="357" t="s">
        <v>3190</v>
      </c>
      <c r="O59" s="357" t="s">
        <v>3591</v>
      </c>
      <c r="P59" s="357" t="s">
        <v>7579</v>
      </c>
      <c r="Q59" s="357"/>
      <c r="R59" s="357" t="s">
        <v>3673</v>
      </c>
      <c r="S59" s="357" t="s">
        <v>7617</v>
      </c>
      <c r="T59" s="357">
        <v>52</v>
      </c>
      <c r="U59" s="357" t="s">
        <v>1744</v>
      </c>
      <c r="V59" s="357" t="s">
        <v>2001</v>
      </c>
      <c r="W59" s="357"/>
      <c r="X59" s="357" t="s">
        <v>3592</v>
      </c>
      <c r="Y59" s="357" t="s">
        <v>1568</v>
      </c>
      <c r="Z59" s="357" t="s">
        <v>13420</v>
      </c>
      <c r="AA59" s="357" t="s">
        <v>13422</v>
      </c>
      <c r="AB59" s="357"/>
      <c r="AC59" s="357" t="s">
        <v>1744</v>
      </c>
      <c r="AD59" s="357"/>
      <c r="AE59" s="357" t="s">
        <v>2849</v>
      </c>
      <c r="AF59" s="357" t="s">
        <v>3590</v>
      </c>
      <c r="AG59" s="456">
        <v>0</v>
      </c>
    </row>
    <row r="60" spans="2:33" ht="49.5">
      <c r="B60" s="357" t="s">
        <v>5489</v>
      </c>
      <c r="C60" s="357" t="s">
        <v>3706</v>
      </c>
      <c r="D60" s="357" t="s">
        <v>7627</v>
      </c>
      <c r="E60" s="357" t="s">
        <v>1740</v>
      </c>
      <c r="F60" s="357" t="s">
        <v>1230</v>
      </c>
      <c r="G60" s="357" t="s">
        <v>15516</v>
      </c>
      <c r="H60" s="357" t="s">
        <v>7622</v>
      </c>
      <c r="I60" s="357" t="s">
        <v>1568</v>
      </c>
      <c r="J60" s="357" t="s">
        <v>3705</v>
      </c>
      <c r="K60" s="357" t="s">
        <v>7622</v>
      </c>
      <c r="L60" s="357" t="s">
        <v>7622</v>
      </c>
      <c r="M60" s="357" t="s">
        <v>7623</v>
      </c>
      <c r="N60" s="357" t="s">
        <v>3190</v>
      </c>
      <c r="O60" s="357" t="s">
        <v>3591</v>
      </c>
      <c r="P60" s="357" t="s">
        <v>7579</v>
      </c>
      <c r="Q60" s="357"/>
      <c r="R60" s="357" t="s">
        <v>3673</v>
      </c>
      <c r="S60" s="357" t="s">
        <v>7526</v>
      </c>
      <c r="T60" s="357">
        <v>53</v>
      </c>
      <c r="U60" s="357" t="s">
        <v>1744</v>
      </c>
      <c r="V60" s="357" t="s">
        <v>2007</v>
      </c>
      <c r="W60" s="357"/>
      <c r="X60" s="357" t="s">
        <v>3592</v>
      </c>
      <c r="Y60" s="357" t="s">
        <v>1568</v>
      </c>
      <c r="Z60" s="357" t="s">
        <v>13420</v>
      </c>
      <c r="AA60" s="357" t="s">
        <v>13423</v>
      </c>
      <c r="AB60" s="357"/>
      <c r="AC60" s="357" t="s">
        <v>1744</v>
      </c>
      <c r="AD60" s="357"/>
      <c r="AE60" s="357" t="s">
        <v>2849</v>
      </c>
      <c r="AF60" s="357" t="s">
        <v>3590</v>
      </c>
      <c r="AG60" s="456">
        <v>0</v>
      </c>
    </row>
    <row r="61" spans="2:33" ht="49.5">
      <c r="B61" s="357" t="s">
        <v>5499</v>
      </c>
      <c r="C61" s="357" t="s">
        <v>3709</v>
      </c>
      <c r="D61" s="357" t="s">
        <v>7630</v>
      </c>
      <c r="E61" s="357" t="s">
        <v>1740</v>
      </c>
      <c r="F61" s="357" t="s">
        <v>1244</v>
      </c>
      <c r="G61" s="357" t="s">
        <v>15517</v>
      </c>
      <c r="H61" s="357" t="s">
        <v>7630</v>
      </c>
      <c r="I61" s="357" t="s">
        <v>1568</v>
      </c>
      <c r="J61" s="357" t="s">
        <v>3708</v>
      </c>
      <c r="K61" s="357" t="s">
        <v>7630</v>
      </c>
      <c r="L61" s="357" t="s">
        <v>7630</v>
      </c>
      <c r="M61" s="357" t="s">
        <v>7292</v>
      </c>
      <c r="N61" s="357" t="s">
        <v>3190</v>
      </c>
      <c r="O61" s="357" t="s">
        <v>3591</v>
      </c>
      <c r="P61" s="357"/>
      <c r="Q61" s="357" t="s">
        <v>7292</v>
      </c>
      <c r="R61" s="357"/>
      <c r="S61" s="357" t="s">
        <v>7292</v>
      </c>
      <c r="T61" s="357">
        <v>54</v>
      </c>
      <c r="U61" s="357" t="s">
        <v>7292</v>
      </c>
      <c r="V61" s="357"/>
      <c r="W61" s="357"/>
      <c r="X61" s="357" t="s">
        <v>3592</v>
      </c>
      <c r="Y61" s="357" t="s">
        <v>1568</v>
      </c>
      <c r="Z61" s="357" t="s">
        <v>13424</v>
      </c>
      <c r="AA61" s="357"/>
      <c r="AB61" s="357"/>
      <c r="AC61" s="357" t="s">
        <v>7292</v>
      </c>
      <c r="AD61" s="357"/>
      <c r="AE61" s="357" t="s">
        <v>2849</v>
      </c>
      <c r="AF61" s="357" t="s">
        <v>3590</v>
      </c>
      <c r="AG61" s="456">
        <v>0</v>
      </c>
    </row>
    <row r="62" spans="2:33" ht="49.5">
      <c r="B62" s="357" t="s">
        <v>5511</v>
      </c>
      <c r="C62" s="357" t="s">
        <v>3711</v>
      </c>
      <c r="D62" s="357" t="s">
        <v>7640</v>
      </c>
      <c r="E62" s="357" t="s">
        <v>1740</v>
      </c>
      <c r="F62" s="357" t="s">
        <v>1230</v>
      </c>
      <c r="G62" s="357" t="s">
        <v>15518</v>
      </c>
      <c r="H62" s="357" t="s">
        <v>7635</v>
      </c>
      <c r="I62" s="357" t="s">
        <v>1568</v>
      </c>
      <c r="J62" s="357" t="s">
        <v>3710</v>
      </c>
      <c r="K62" s="357" t="s">
        <v>7635</v>
      </c>
      <c r="L62" s="357" t="s">
        <v>7299</v>
      </c>
      <c r="M62" s="357" t="s">
        <v>7636</v>
      </c>
      <c r="N62" s="357" t="s">
        <v>3190</v>
      </c>
      <c r="O62" s="357" t="s">
        <v>3591</v>
      </c>
      <c r="P62" s="357" t="s">
        <v>7630</v>
      </c>
      <c r="Q62" s="357"/>
      <c r="R62" s="357" t="s">
        <v>3673</v>
      </c>
      <c r="S62" s="357" t="s">
        <v>7639</v>
      </c>
      <c r="T62" s="357">
        <v>55</v>
      </c>
      <c r="U62" s="357" t="s">
        <v>1744</v>
      </c>
      <c r="V62" s="357" t="s">
        <v>1779</v>
      </c>
      <c r="W62" s="357"/>
      <c r="X62" s="357" t="s">
        <v>3592</v>
      </c>
      <c r="Y62" s="357" t="s">
        <v>1568</v>
      </c>
      <c r="Z62" s="357" t="s">
        <v>13424</v>
      </c>
      <c r="AA62" s="357" t="s">
        <v>13425</v>
      </c>
      <c r="AB62" s="357"/>
      <c r="AC62" s="357" t="s">
        <v>1744</v>
      </c>
      <c r="AD62" s="357"/>
      <c r="AE62" s="357" t="s">
        <v>2849</v>
      </c>
      <c r="AF62" s="357" t="s">
        <v>3590</v>
      </c>
      <c r="AG62" s="456">
        <v>0</v>
      </c>
    </row>
    <row r="63" spans="2:33" ht="49.5">
      <c r="B63" s="357" t="s">
        <v>5523</v>
      </c>
      <c r="C63" s="357" t="s">
        <v>1253</v>
      </c>
      <c r="D63" s="357" t="s">
        <v>7643</v>
      </c>
      <c r="E63" s="357" t="s">
        <v>1740</v>
      </c>
      <c r="F63" s="357" t="s">
        <v>1251</v>
      </c>
      <c r="G63" s="357" t="s">
        <v>15519</v>
      </c>
      <c r="H63" s="357" t="s">
        <v>1766</v>
      </c>
      <c r="I63" s="357" t="s">
        <v>1568</v>
      </c>
      <c r="J63" s="357" t="s">
        <v>1254</v>
      </c>
      <c r="K63" s="357" t="s">
        <v>1766</v>
      </c>
      <c r="L63" s="357" t="s">
        <v>1787</v>
      </c>
      <c r="M63" s="357" t="s">
        <v>7315</v>
      </c>
      <c r="N63" s="357" t="s">
        <v>3190</v>
      </c>
      <c r="O63" s="357" t="s">
        <v>3591</v>
      </c>
      <c r="P63" s="357" t="s">
        <v>7630</v>
      </c>
      <c r="Q63" s="357"/>
      <c r="R63" s="357" t="s">
        <v>2265</v>
      </c>
      <c r="S63" s="357" t="s">
        <v>7316</v>
      </c>
      <c r="T63" s="357">
        <v>56</v>
      </c>
      <c r="U63" s="357" t="s">
        <v>1744</v>
      </c>
      <c r="V63" s="357" t="s">
        <v>1754</v>
      </c>
      <c r="W63" s="357"/>
      <c r="X63" s="357" t="s">
        <v>3592</v>
      </c>
      <c r="Y63" s="357" t="s">
        <v>1568</v>
      </c>
      <c r="Z63" s="357" t="s">
        <v>13424</v>
      </c>
      <c r="AA63" s="357" t="s">
        <v>4373</v>
      </c>
      <c r="AB63" s="357"/>
      <c r="AC63" s="357" t="s">
        <v>1744</v>
      </c>
      <c r="AD63" s="357" t="s">
        <v>1770</v>
      </c>
      <c r="AE63" s="357" t="s">
        <v>2849</v>
      </c>
      <c r="AF63" s="357" t="s">
        <v>3590</v>
      </c>
      <c r="AG63" s="456">
        <v>0</v>
      </c>
    </row>
    <row r="64" spans="2:33" ht="49.5">
      <c r="B64" s="357" t="s">
        <v>5534</v>
      </c>
      <c r="C64" s="357" t="s">
        <v>1248</v>
      </c>
      <c r="D64" s="357" t="s">
        <v>7646</v>
      </c>
      <c r="E64" s="357" t="s">
        <v>1740</v>
      </c>
      <c r="F64" s="357" t="s">
        <v>1251</v>
      </c>
      <c r="G64" s="357" t="s">
        <v>15520</v>
      </c>
      <c r="H64" s="357" t="s">
        <v>1751</v>
      </c>
      <c r="I64" s="357" t="s">
        <v>1568</v>
      </c>
      <c r="J64" s="357" t="s">
        <v>1249</v>
      </c>
      <c r="K64" s="357" t="s">
        <v>1751</v>
      </c>
      <c r="L64" s="357" t="s">
        <v>1741</v>
      </c>
      <c r="M64" s="357" t="s">
        <v>7320</v>
      </c>
      <c r="N64" s="357" t="s">
        <v>3190</v>
      </c>
      <c r="O64" s="357" t="s">
        <v>3591</v>
      </c>
      <c r="P64" s="357" t="s">
        <v>7630</v>
      </c>
      <c r="Q64" s="357"/>
      <c r="R64" s="357" t="s">
        <v>2265</v>
      </c>
      <c r="S64" s="357" t="s">
        <v>7321</v>
      </c>
      <c r="T64" s="357">
        <v>57</v>
      </c>
      <c r="U64" s="357" t="s">
        <v>1744</v>
      </c>
      <c r="V64" s="357" t="s">
        <v>1754</v>
      </c>
      <c r="W64" s="357"/>
      <c r="X64" s="357" t="s">
        <v>3592</v>
      </c>
      <c r="Y64" s="357" t="s">
        <v>1568</v>
      </c>
      <c r="Z64" s="357" t="s">
        <v>13424</v>
      </c>
      <c r="AA64" s="357" t="s">
        <v>13126</v>
      </c>
      <c r="AB64" s="357"/>
      <c r="AC64" s="357" t="s">
        <v>1744</v>
      </c>
      <c r="AD64" s="357" t="s">
        <v>1750</v>
      </c>
      <c r="AE64" s="357" t="s">
        <v>2849</v>
      </c>
      <c r="AF64" s="357" t="s">
        <v>3590</v>
      </c>
      <c r="AG64" s="456">
        <v>0</v>
      </c>
    </row>
    <row r="65" spans="2:33" ht="49.5">
      <c r="B65" s="357" t="s">
        <v>5545</v>
      </c>
      <c r="C65" s="357" t="s">
        <v>3606</v>
      </c>
      <c r="D65" s="357" t="s">
        <v>7649</v>
      </c>
      <c r="E65" s="357" t="s">
        <v>1740</v>
      </c>
      <c r="F65" s="357" t="s">
        <v>1251</v>
      </c>
      <c r="G65" s="357" t="s">
        <v>15521</v>
      </c>
      <c r="H65" s="357" t="s">
        <v>7326</v>
      </c>
      <c r="I65" s="357" t="s">
        <v>1568</v>
      </c>
      <c r="J65" s="357" t="s">
        <v>3605</v>
      </c>
      <c r="K65" s="357" t="s">
        <v>7326</v>
      </c>
      <c r="L65" s="357" t="s">
        <v>7327</v>
      </c>
      <c r="M65" s="357" t="s">
        <v>7328</v>
      </c>
      <c r="N65" s="357" t="s">
        <v>3190</v>
      </c>
      <c r="O65" s="357" t="s">
        <v>3591</v>
      </c>
      <c r="P65" s="357" t="s">
        <v>7630</v>
      </c>
      <c r="Q65" s="357"/>
      <c r="R65" s="357" t="s">
        <v>2265</v>
      </c>
      <c r="S65" s="357" t="s">
        <v>7332</v>
      </c>
      <c r="T65" s="357">
        <v>58</v>
      </c>
      <c r="U65" s="357" t="s">
        <v>1744</v>
      </c>
      <c r="V65" s="357" t="s">
        <v>1754</v>
      </c>
      <c r="W65" s="357"/>
      <c r="X65" s="357" t="s">
        <v>3592</v>
      </c>
      <c r="Y65" s="357" t="s">
        <v>1568</v>
      </c>
      <c r="Z65" s="357" t="s">
        <v>13424</v>
      </c>
      <c r="AA65" s="357" t="s">
        <v>13400</v>
      </c>
      <c r="AB65" s="357"/>
      <c r="AC65" s="357" t="s">
        <v>1744</v>
      </c>
      <c r="AD65" s="357" t="s">
        <v>7331</v>
      </c>
      <c r="AE65" s="357" t="s">
        <v>2849</v>
      </c>
      <c r="AF65" s="357" t="s">
        <v>3590</v>
      </c>
      <c r="AG65" s="456">
        <v>0</v>
      </c>
    </row>
    <row r="66" spans="2:33" ht="66">
      <c r="B66" s="357" t="s">
        <v>5555</v>
      </c>
      <c r="C66" s="357" t="s">
        <v>3610</v>
      </c>
      <c r="D66" s="357" t="s">
        <v>7652</v>
      </c>
      <c r="E66" s="357" t="s">
        <v>1740</v>
      </c>
      <c r="F66" s="357" t="s">
        <v>1251</v>
      </c>
      <c r="G66" s="357" t="s">
        <v>15522</v>
      </c>
      <c r="H66" s="357" t="s">
        <v>7338</v>
      </c>
      <c r="I66" s="357" t="s">
        <v>1568</v>
      </c>
      <c r="J66" s="357" t="s">
        <v>3610</v>
      </c>
      <c r="K66" s="357" t="s">
        <v>7338</v>
      </c>
      <c r="L66" s="357" t="s">
        <v>1758</v>
      </c>
      <c r="M66" s="357" t="s">
        <v>7339</v>
      </c>
      <c r="N66" s="357" t="s">
        <v>3190</v>
      </c>
      <c r="O66" s="357" t="s">
        <v>3591</v>
      </c>
      <c r="P66" s="357" t="s">
        <v>7630</v>
      </c>
      <c r="Q66" s="357"/>
      <c r="R66" s="357" t="s">
        <v>2265</v>
      </c>
      <c r="S66" s="357" t="s">
        <v>7343</v>
      </c>
      <c r="T66" s="357">
        <v>59</v>
      </c>
      <c r="U66" s="357" t="s">
        <v>1744</v>
      </c>
      <c r="V66" s="357" t="s">
        <v>1754</v>
      </c>
      <c r="W66" s="357"/>
      <c r="X66" s="357" t="s">
        <v>3592</v>
      </c>
      <c r="Y66" s="357" t="s">
        <v>1568</v>
      </c>
      <c r="Z66" s="357" t="s">
        <v>13424</v>
      </c>
      <c r="AA66" s="357" t="s">
        <v>4370</v>
      </c>
      <c r="AB66" s="357"/>
      <c r="AC66" s="357" t="s">
        <v>1744</v>
      </c>
      <c r="AD66" s="357" t="s">
        <v>7342</v>
      </c>
      <c r="AE66" s="357" t="s">
        <v>2849</v>
      </c>
      <c r="AF66" s="357" t="s">
        <v>3590</v>
      </c>
      <c r="AG66" s="456">
        <v>1</v>
      </c>
    </row>
    <row r="67" spans="2:33" ht="49.5">
      <c r="B67" s="357" t="s">
        <v>5564</v>
      </c>
      <c r="C67" s="357" t="s">
        <v>3614</v>
      </c>
      <c r="D67" s="357" t="s">
        <v>7655</v>
      </c>
      <c r="E67" s="357" t="s">
        <v>1740</v>
      </c>
      <c r="F67" s="357" t="s">
        <v>1251</v>
      </c>
      <c r="G67" s="357" t="s">
        <v>15523</v>
      </c>
      <c r="H67" s="357" t="s">
        <v>7348</v>
      </c>
      <c r="I67" s="357" t="s">
        <v>1568</v>
      </c>
      <c r="J67" s="357" t="s">
        <v>3613</v>
      </c>
      <c r="K67" s="357" t="s">
        <v>7348</v>
      </c>
      <c r="L67" s="357" t="s">
        <v>7349</v>
      </c>
      <c r="M67" s="357" t="s">
        <v>7348</v>
      </c>
      <c r="N67" s="357" t="s">
        <v>3190</v>
      </c>
      <c r="O67" s="357" t="s">
        <v>3591</v>
      </c>
      <c r="P67" s="357" t="s">
        <v>7630</v>
      </c>
      <c r="Q67" s="357"/>
      <c r="R67" s="357" t="s">
        <v>2265</v>
      </c>
      <c r="S67" s="357" t="s">
        <v>7352</v>
      </c>
      <c r="T67" s="357">
        <v>60</v>
      </c>
      <c r="U67" s="357" t="s">
        <v>1744</v>
      </c>
      <c r="V67" s="357" t="s">
        <v>1749</v>
      </c>
      <c r="W67" s="357"/>
      <c r="X67" s="357" t="s">
        <v>3592</v>
      </c>
      <c r="Y67" s="357" t="s">
        <v>1568</v>
      </c>
      <c r="Z67" s="357" t="s">
        <v>13424</v>
      </c>
      <c r="AA67" s="357" t="s">
        <v>13401</v>
      </c>
      <c r="AB67" s="357"/>
      <c r="AC67" s="357" t="s">
        <v>1744</v>
      </c>
      <c r="AD67" s="357" t="s">
        <v>7354</v>
      </c>
      <c r="AE67" s="357" t="s">
        <v>2849</v>
      </c>
      <c r="AF67" s="357" t="s">
        <v>3590</v>
      </c>
      <c r="AG67" s="456">
        <v>0</v>
      </c>
    </row>
    <row r="68" spans="2:33" ht="66">
      <c r="B68" s="357" t="s">
        <v>5575</v>
      </c>
      <c r="C68" s="357" t="s">
        <v>3618</v>
      </c>
      <c r="D68" s="357" t="s">
        <v>7658</v>
      </c>
      <c r="E68" s="357" t="s">
        <v>1740</v>
      </c>
      <c r="F68" s="357" t="s">
        <v>1251</v>
      </c>
      <c r="G68" s="357" t="s">
        <v>15524</v>
      </c>
      <c r="H68" s="357" t="s">
        <v>7357</v>
      </c>
      <c r="I68" s="357" t="s">
        <v>1568</v>
      </c>
      <c r="J68" s="357" t="s">
        <v>3617</v>
      </c>
      <c r="K68" s="357" t="s">
        <v>7357</v>
      </c>
      <c r="L68" s="357" t="s">
        <v>7357</v>
      </c>
      <c r="M68" s="357" t="s">
        <v>7507</v>
      </c>
      <c r="N68" s="357" t="s">
        <v>3190</v>
      </c>
      <c r="O68" s="357" t="s">
        <v>3591</v>
      </c>
      <c r="P68" s="357" t="s">
        <v>7630</v>
      </c>
      <c r="Q68" s="357"/>
      <c r="R68" s="357" t="s">
        <v>2265</v>
      </c>
      <c r="S68" s="357" t="s">
        <v>7361</v>
      </c>
      <c r="T68" s="357">
        <v>61</v>
      </c>
      <c r="U68" s="357" t="s">
        <v>1744</v>
      </c>
      <c r="V68" s="357" t="s">
        <v>1749</v>
      </c>
      <c r="W68" s="357"/>
      <c r="X68" s="357" t="s">
        <v>3592</v>
      </c>
      <c r="Y68" s="357" t="s">
        <v>1568</v>
      </c>
      <c r="Z68" s="357" t="s">
        <v>13424</v>
      </c>
      <c r="AA68" s="357" t="s">
        <v>13402</v>
      </c>
      <c r="AB68" s="357"/>
      <c r="AC68" s="357" t="s">
        <v>1744</v>
      </c>
      <c r="AD68" s="357" t="s">
        <v>7363</v>
      </c>
      <c r="AE68" s="357" t="s">
        <v>2849</v>
      </c>
      <c r="AF68" s="357" t="s">
        <v>3590</v>
      </c>
      <c r="AG68" s="456">
        <v>0</v>
      </c>
    </row>
    <row r="69" spans="2:33" ht="49.5">
      <c r="B69" s="357" t="s">
        <v>5587</v>
      </c>
      <c r="C69" s="357" t="s">
        <v>3715</v>
      </c>
      <c r="D69" s="357" t="s">
        <v>7667</v>
      </c>
      <c r="E69" s="357" t="s">
        <v>1740</v>
      </c>
      <c r="F69" s="357" t="s">
        <v>1230</v>
      </c>
      <c r="G69" s="357" t="s">
        <v>15525</v>
      </c>
      <c r="H69" s="357" t="s">
        <v>7661</v>
      </c>
      <c r="I69" s="357" t="s">
        <v>1568</v>
      </c>
      <c r="J69" s="357" t="s">
        <v>3714</v>
      </c>
      <c r="K69" s="357" t="s">
        <v>7661</v>
      </c>
      <c r="L69" s="357" t="s">
        <v>7661</v>
      </c>
      <c r="M69" s="357" t="s">
        <v>7662</v>
      </c>
      <c r="N69" s="357" t="s">
        <v>3190</v>
      </c>
      <c r="O69" s="357" t="s">
        <v>3591</v>
      </c>
      <c r="P69" s="357" t="s">
        <v>7630</v>
      </c>
      <c r="Q69" s="357"/>
      <c r="R69" s="357" t="s">
        <v>3673</v>
      </c>
      <c r="S69" s="357" t="s">
        <v>7665</v>
      </c>
      <c r="T69" s="357">
        <v>62</v>
      </c>
      <c r="U69" s="357" t="s">
        <v>1744</v>
      </c>
      <c r="V69" s="357" t="s">
        <v>1995</v>
      </c>
      <c r="W69" s="357"/>
      <c r="X69" s="357" t="s">
        <v>3592</v>
      </c>
      <c r="Y69" s="357" t="s">
        <v>1568</v>
      </c>
      <c r="Z69" s="357" t="s">
        <v>13424</v>
      </c>
      <c r="AA69" s="357" t="s">
        <v>13426</v>
      </c>
      <c r="AB69" s="357"/>
      <c r="AC69" s="357" t="s">
        <v>1744</v>
      </c>
      <c r="AD69" s="357"/>
      <c r="AE69" s="357" t="s">
        <v>2849</v>
      </c>
      <c r="AF69" s="357" t="s">
        <v>3590</v>
      </c>
      <c r="AG69" s="456">
        <v>0</v>
      </c>
    </row>
    <row r="70" spans="2:33" ht="49.5">
      <c r="B70" s="357" t="s">
        <v>5599</v>
      </c>
      <c r="C70" s="357" t="s">
        <v>3719</v>
      </c>
      <c r="D70" s="357" t="s">
        <v>7675</v>
      </c>
      <c r="E70" s="357" t="s">
        <v>1740</v>
      </c>
      <c r="F70" s="357" t="s">
        <v>1230</v>
      </c>
      <c r="G70" s="357" t="s">
        <v>15526</v>
      </c>
      <c r="H70" s="357" t="s">
        <v>7670</v>
      </c>
      <c r="I70" s="357" t="s">
        <v>1568</v>
      </c>
      <c r="J70" s="357" t="s">
        <v>3718</v>
      </c>
      <c r="K70" s="357" t="s">
        <v>7670</v>
      </c>
      <c r="L70" s="357" t="s">
        <v>7670</v>
      </c>
      <c r="M70" s="357" t="s">
        <v>7671</v>
      </c>
      <c r="N70" s="357" t="s">
        <v>3190</v>
      </c>
      <c r="O70" s="357" t="s">
        <v>3591</v>
      </c>
      <c r="P70" s="357" t="s">
        <v>7630</v>
      </c>
      <c r="Q70" s="357"/>
      <c r="R70" s="357" t="s">
        <v>3673</v>
      </c>
      <c r="S70" s="357" t="s">
        <v>7403</v>
      </c>
      <c r="T70" s="357">
        <v>63</v>
      </c>
      <c r="U70" s="357" t="s">
        <v>1744</v>
      </c>
      <c r="V70" s="357" t="s">
        <v>2007</v>
      </c>
      <c r="W70" s="357"/>
      <c r="X70" s="357" t="s">
        <v>3592</v>
      </c>
      <c r="Y70" s="357" t="s">
        <v>1568</v>
      </c>
      <c r="Z70" s="357" t="s">
        <v>13424</v>
      </c>
      <c r="AA70" s="357" t="s">
        <v>13427</v>
      </c>
      <c r="AB70" s="357"/>
      <c r="AC70" s="357" t="s">
        <v>1744</v>
      </c>
      <c r="AD70" s="357"/>
      <c r="AE70" s="357" t="s">
        <v>2849</v>
      </c>
      <c r="AF70" s="357" t="s">
        <v>3590</v>
      </c>
      <c r="AG70" s="456">
        <v>0</v>
      </c>
    </row>
    <row r="71" spans="2:33" ht="49.5">
      <c r="B71" s="357" t="s">
        <v>5610</v>
      </c>
      <c r="C71" s="357" t="s">
        <v>13429</v>
      </c>
      <c r="D71" s="357" t="s">
        <v>14071</v>
      </c>
      <c r="E71" s="357" t="s">
        <v>1740</v>
      </c>
      <c r="F71" s="357" t="s">
        <v>1244</v>
      </c>
      <c r="G71" s="357" t="s">
        <v>15527</v>
      </c>
      <c r="H71" s="357" t="s">
        <v>14071</v>
      </c>
      <c r="I71" s="357" t="s">
        <v>1568</v>
      </c>
      <c r="J71" s="357" t="s">
        <v>13428</v>
      </c>
      <c r="K71" s="357" t="s">
        <v>14071</v>
      </c>
      <c r="L71" s="357" t="s">
        <v>14071</v>
      </c>
      <c r="M71" s="357" t="s">
        <v>7292</v>
      </c>
      <c r="N71" s="357" t="s">
        <v>3190</v>
      </c>
      <c r="O71" s="357" t="s">
        <v>3591</v>
      </c>
      <c r="P71" s="357"/>
      <c r="Q71" s="357" t="s">
        <v>7292</v>
      </c>
      <c r="R71" s="357"/>
      <c r="S71" s="357" t="s">
        <v>7292</v>
      </c>
      <c r="T71" s="357">
        <v>64</v>
      </c>
      <c r="U71" s="357" t="s">
        <v>1744</v>
      </c>
      <c r="V71" s="357"/>
      <c r="W71" s="357"/>
      <c r="X71" s="357" t="s">
        <v>3592</v>
      </c>
      <c r="Y71" s="357" t="s">
        <v>1568</v>
      </c>
      <c r="Z71" s="357" t="s">
        <v>13430</v>
      </c>
      <c r="AA71" s="357"/>
      <c r="AB71" s="357"/>
      <c r="AC71" s="357" t="s">
        <v>7292</v>
      </c>
      <c r="AD71" s="357"/>
      <c r="AE71" s="357" t="s">
        <v>2849</v>
      </c>
      <c r="AF71" s="357" t="s">
        <v>3590</v>
      </c>
      <c r="AG71" s="456">
        <v>0</v>
      </c>
    </row>
    <row r="72" spans="2:33" ht="49.5">
      <c r="B72" s="357" t="s">
        <v>5621</v>
      </c>
      <c r="C72" s="357" t="s">
        <v>13432</v>
      </c>
      <c r="D72" s="357" t="s">
        <v>14082</v>
      </c>
      <c r="E72" s="357" t="s">
        <v>1740</v>
      </c>
      <c r="F72" s="357" t="s">
        <v>1230</v>
      </c>
      <c r="G72" s="357" t="s">
        <v>15528</v>
      </c>
      <c r="H72" s="357" t="s">
        <v>14075</v>
      </c>
      <c r="I72" s="357" t="s">
        <v>1568</v>
      </c>
      <c r="J72" s="357" t="s">
        <v>13431</v>
      </c>
      <c r="K72" s="357" t="s">
        <v>14075</v>
      </c>
      <c r="L72" s="357" t="s">
        <v>14076</v>
      </c>
      <c r="M72" s="357" t="s">
        <v>14077</v>
      </c>
      <c r="N72" s="357" t="s">
        <v>3190</v>
      </c>
      <c r="O72" s="357" t="s">
        <v>3591</v>
      </c>
      <c r="P72" s="357" t="s">
        <v>14071</v>
      </c>
      <c r="Q72" s="357"/>
      <c r="R72" s="357" t="s">
        <v>2265</v>
      </c>
      <c r="S72" s="357" t="s">
        <v>14080</v>
      </c>
      <c r="T72" s="357">
        <v>65</v>
      </c>
      <c r="U72" s="357" t="s">
        <v>1744</v>
      </c>
      <c r="V72" s="357" t="s">
        <v>1779</v>
      </c>
      <c r="W72" s="357"/>
      <c r="X72" s="357" t="s">
        <v>3592</v>
      </c>
      <c r="Y72" s="357" t="s">
        <v>1568</v>
      </c>
      <c r="Z72" s="357" t="s">
        <v>13430</v>
      </c>
      <c r="AA72" s="357" t="s">
        <v>13436</v>
      </c>
      <c r="AB72" s="357"/>
      <c r="AC72" s="357" t="s">
        <v>1744</v>
      </c>
      <c r="AD72" s="357"/>
      <c r="AE72" s="357" t="s">
        <v>2849</v>
      </c>
      <c r="AF72" s="357" t="s">
        <v>3590</v>
      </c>
      <c r="AG72" s="456">
        <v>0</v>
      </c>
    </row>
    <row r="73" spans="2:33" ht="49.5">
      <c r="B73" s="357" t="s">
        <v>5632</v>
      </c>
      <c r="C73" s="357" t="s">
        <v>3599</v>
      </c>
      <c r="D73" s="357" t="s">
        <v>14084</v>
      </c>
      <c r="E73" s="357" t="s">
        <v>1740</v>
      </c>
      <c r="F73" s="357" t="s">
        <v>1251</v>
      </c>
      <c r="G73" s="357" t="s">
        <v>15529</v>
      </c>
      <c r="H73" s="357" t="s">
        <v>7308</v>
      </c>
      <c r="I73" s="357" t="s">
        <v>1568</v>
      </c>
      <c r="J73" s="357" t="s">
        <v>3598</v>
      </c>
      <c r="K73" s="357" t="s">
        <v>7308</v>
      </c>
      <c r="L73" s="357" t="s">
        <v>6431</v>
      </c>
      <c r="M73" s="357" t="s">
        <v>7308</v>
      </c>
      <c r="N73" s="357" t="s">
        <v>3190</v>
      </c>
      <c r="O73" s="357" t="s">
        <v>3591</v>
      </c>
      <c r="P73" s="357" t="s">
        <v>14071</v>
      </c>
      <c r="Q73" s="357"/>
      <c r="R73" s="357" t="s">
        <v>2265</v>
      </c>
      <c r="S73" s="357" t="s">
        <v>7311</v>
      </c>
      <c r="T73" s="357">
        <v>66</v>
      </c>
      <c r="U73" s="357" t="s">
        <v>1744</v>
      </c>
      <c r="V73" s="357" t="s">
        <v>1754</v>
      </c>
      <c r="W73" s="357"/>
      <c r="X73" s="357" t="s">
        <v>3592</v>
      </c>
      <c r="Y73" s="357" t="s">
        <v>1568</v>
      </c>
      <c r="Z73" s="357" t="s">
        <v>13430</v>
      </c>
      <c r="AA73" s="357" t="s">
        <v>13399</v>
      </c>
      <c r="AB73" s="357"/>
      <c r="AC73" s="357" t="s">
        <v>1744</v>
      </c>
      <c r="AD73" s="357" t="s">
        <v>7313</v>
      </c>
      <c r="AE73" s="357" t="s">
        <v>2849</v>
      </c>
      <c r="AF73" s="357" t="s">
        <v>3590</v>
      </c>
      <c r="AG73" s="456">
        <v>0</v>
      </c>
    </row>
    <row r="74" spans="2:33" ht="49.5">
      <c r="B74" s="357" t="s">
        <v>5643</v>
      </c>
      <c r="C74" s="357" t="s">
        <v>1253</v>
      </c>
      <c r="D74" s="357" t="s">
        <v>14086</v>
      </c>
      <c r="E74" s="357" t="s">
        <v>1740</v>
      </c>
      <c r="F74" s="357" t="s">
        <v>1251</v>
      </c>
      <c r="G74" s="357" t="s">
        <v>15530</v>
      </c>
      <c r="H74" s="357" t="s">
        <v>1766</v>
      </c>
      <c r="I74" s="357" t="s">
        <v>1568</v>
      </c>
      <c r="J74" s="357" t="s">
        <v>1254</v>
      </c>
      <c r="K74" s="357" t="s">
        <v>1766</v>
      </c>
      <c r="L74" s="357" t="s">
        <v>1787</v>
      </c>
      <c r="M74" s="357" t="s">
        <v>7315</v>
      </c>
      <c r="N74" s="357" t="s">
        <v>3190</v>
      </c>
      <c r="O74" s="357" t="s">
        <v>3591</v>
      </c>
      <c r="P74" s="357" t="s">
        <v>14071</v>
      </c>
      <c r="Q74" s="357"/>
      <c r="R74" s="357" t="s">
        <v>2265</v>
      </c>
      <c r="S74" s="357" t="s">
        <v>7316</v>
      </c>
      <c r="T74" s="357">
        <v>67</v>
      </c>
      <c r="U74" s="357" t="s">
        <v>1744</v>
      </c>
      <c r="V74" s="357" t="s">
        <v>1754</v>
      </c>
      <c r="W74" s="357"/>
      <c r="X74" s="357" t="s">
        <v>3592</v>
      </c>
      <c r="Y74" s="357" t="s">
        <v>1568</v>
      </c>
      <c r="Z74" s="357" t="s">
        <v>13430</v>
      </c>
      <c r="AA74" s="357" t="s">
        <v>4373</v>
      </c>
      <c r="AB74" s="357"/>
      <c r="AC74" s="357" t="s">
        <v>1744</v>
      </c>
      <c r="AD74" s="357" t="s">
        <v>1770</v>
      </c>
      <c r="AE74" s="357" t="s">
        <v>2849</v>
      </c>
      <c r="AF74" s="357" t="s">
        <v>3590</v>
      </c>
      <c r="AG74" s="456">
        <v>0</v>
      </c>
    </row>
    <row r="75" spans="2:33" ht="49.5">
      <c r="B75" s="357" t="s">
        <v>5655</v>
      </c>
      <c r="C75" s="357" t="s">
        <v>1248</v>
      </c>
      <c r="D75" s="357" t="s">
        <v>14088</v>
      </c>
      <c r="E75" s="357" t="s">
        <v>1740</v>
      </c>
      <c r="F75" s="357" t="s">
        <v>1251</v>
      </c>
      <c r="G75" s="357" t="s">
        <v>15531</v>
      </c>
      <c r="H75" s="357" t="s">
        <v>1751</v>
      </c>
      <c r="I75" s="357" t="s">
        <v>1568</v>
      </c>
      <c r="J75" s="357" t="s">
        <v>1249</v>
      </c>
      <c r="K75" s="357" t="s">
        <v>1751</v>
      </c>
      <c r="L75" s="357" t="s">
        <v>1741</v>
      </c>
      <c r="M75" s="357" t="s">
        <v>7320</v>
      </c>
      <c r="N75" s="357" t="s">
        <v>3190</v>
      </c>
      <c r="O75" s="357" t="s">
        <v>3591</v>
      </c>
      <c r="P75" s="357" t="s">
        <v>14071</v>
      </c>
      <c r="Q75" s="357"/>
      <c r="R75" s="357" t="s">
        <v>2265</v>
      </c>
      <c r="S75" s="357" t="s">
        <v>7321</v>
      </c>
      <c r="T75" s="357">
        <v>68</v>
      </c>
      <c r="U75" s="357" t="s">
        <v>1744</v>
      </c>
      <c r="V75" s="357" t="s">
        <v>1754</v>
      </c>
      <c r="W75" s="357"/>
      <c r="X75" s="357" t="s">
        <v>3592</v>
      </c>
      <c r="Y75" s="357" t="s">
        <v>1568</v>
      </c>
      <c r="Z75" s="357" t="s">
        <v>13430</v>
      </c>
      <c r="AA75" s="357" t="s">
        <v>13126</v>
      </c>
      <c r="AB75" s="357"/>
      <c r="AC75" s="357" t="s">
        <v>1744</v>
      </c>
      <c r="AD75" s="357" t="s">
        <v>1750</v>
      </c>
      <c r="AE75" s="357" t="s">
        <v>2849</v>
      </c>
      <c r="AF75" s="357" t="s">
        <v>3590</v>
      </c>
      <c r="AG75" s="456">
        <v>0</v>
      </c>
    </row>
    <row r="76" spans="2:33" ht="66">
      <c r="B76" s="357" t="s">
        <v>6043</v>
      </c>
      <c r="C76" s="357" t="s">
        <v>3618</v>
      </c>
      <c r="D76" s="357" t="s">
        <v>14090</v>
      </c>
      <c r="E76" s="357" t="s">
        <v>1740</v>
      </c>
      <c r="F76" s="357" t="s">
        <v>1251</v>
      </c>
      <c r="G76" s="357" t="s">
        <v>15532</v>
      </c>
      <c r="H76" s="357" t="s">
        <v>7357</v>
      </c>
      <c r="I76" s="357" t="s">
        <v>1568</v>
      </c>
      <c r="J76" s="357" t="s">
        <v>3617</v>
      </c>
      <c r="K76" s="357" t="s">
        <v>7357</v>
      </c>
      <c r="L76" s="357" t="s">
        <v>7357</v>
      </c>
      <c r="M76" s="357" t="s">
        <v>7358</v>
      </c>
      <c r="N76" s="357" t="s">
        <v>3190</v>
      </c>
      <c r="O76" s="357" t="s">
        <v>3591</v>
      </c>
      <c r="P76" s="357" t="s">
        <v>14071</v>
      </c>
      <c r="Q76" s="357"/>
      <c r="R76" s="357" t="s">
        <v>2265</v>
      </c>
      <c r="S76" s="357" t="s">
        <v>7361</v>
      </c>
      <c r="T76" s="357">
        <v>69</v>
      </c>
      <c r="U76" s="357" t="s">
        <v>1744</v>
      </c>
      <c r="V76" s="357" t="s">
        <v>1749</v>
      </c>
      <c r="W76" s="357"/>
      <c r="X76" s="357" t="s">
        <v>3592</v>
      </c>
      <c r="Y76" s="357" t="s">
        <v>1568</v>
      </c>
      <c r="Z76" s="357" t="s">
        <v>13430</v>
      </c>
      <c r="AA76" s="357" t="s">
        <v>13402</v>
      </c>
      <c r="AB76" s="357"/>
      <c r="AC76" s="357" t="s">
        <v>1744</v>
      </c>
      <c r="AD76" s="357" t="s">
        <v>7363</v>
      </c>
      <c r="AE76" s="357" t="s">
        <v>2849</v>
      </c>
      <c r="AF76" s="357" t="s">
        <v>3590</v>
      </c>
      <c r="AG76" s="456">
        <v>0</v>
      </c>
    </row>
    <row r="77" spans="2:33" ht="49.5">
      <c r="B77" s="357" t="s">
        <v>6052</v>
      </c>
      <c r="C77" s="357" t="s">
        <v>3625</v>
      </c>
      <c r="D77" s="357" t="s">
        <v>14092</v>
      </c>
      <c r="E77" s="357" t="s">
        <v>1740</v>
      </c>
      <c r="F77" s="357" t="s">
        <v>1251</v>
      </c>
      <c r="G77" s="357" t="s">
        <v>15533</v>
      </c>
      <c r="H77" s="357" t="s">
        <v>7374</v>
      </c>
      <c r="I77" s="357" t="s">
        <v>1568</v>
      </c>
      <c r="J77" s="357" t="s">
        <v>3624</v>
      </c>
      <c r="K77" s="357" t="s">
        <v>7374</v>
      </c>
      <c r="L77" s="357" t="s">
        <v>7374</v>
      </c>
      <c r="M77" s="357" t="s">
        <v>7375</v>
      </c>
      <c r="N77" s="357" t="s">
        <v>3190</v>
      </c>
      <c r="O77" s="357" t="s">
        <v>3591</v>
      </c>
      <c r="P77" s="357" t="s">
        <v>14071</v>
      </c>
      <c r="Q77" s="357"/>
      <c r="R77" s="357" t="s">
        <v>2265</v>
      </c>
      <c r="S77" s="357" t="s">
        <v>7378</v>
      </c>
      <c r="T77" s="357">
        <v>70</v>
      </c>
      <c r="U77" s="357" t="s">
        <v>1744</v>
      </c>
      <c r="V77" s="357" t="s">
        <v>2001</v>
      </c>
      <c r="W77" s="357"/>
      <c r="X77" s="357" t="s">
        <v>3592</v>
      </c>
      <c r="Y77" s="357" t="s">
        <v>1568</v>
      </c>
      <c r="Z77" s="357" t="s">
        <v>13430</v>
      </c>
      <c r="AA77" s="357" t="s">
        <v>13345</v>
      </c>
      <c r="AB77" s="357"/>
      <c r="AC77" s="357" t="s">
        <v>1744</v>
      </c>
      <c r="AD77" s="357" t="s">
        <v>7380</v>
      </c>
      <c r="AE77" s="357" t="s">
        <v>2849</v>
      </c>
      <c r="AF77" s="357" t="s">
        <v>3590</v>
      </c>
      <c r="AG77" s="456">
        <v>0</v>
      </c>
    </row>
    <row r="78" spans="2:33" ht="47.25">
      <c r="B78" s="357" t="s">
        <v>6573</v>
      </c>
      <c r="C78" s="357" t="s">
        <v>3828</v>
      </c>
      <c r="D78" s="357" t="s">
        <v>7966</v>
      </c>
      <c r="E78" s="357" t="s">
        <v>1740</v>
      </c>
      <c r="F78" s="357" t="s">
        <v>1244</v>
      </c>
      <c r="G78" s="357" t="s">
        <v>15638</v>
      </c>
      <c r="H78" s="357" t="s">
        <v>7966</v>
      </c>
      <c r="I78" s="357" t="s">
        <v>3826</v>
      </c>
      <c r="J78" s="357" t="s">
        <v>3827</v>
      </c>
      <c r="K78" s="357" t="s">
        <v>7966</v>
      </c>
      <c r="L78" s="357" t="s">
        <v>1744</v>
      </c>
      <c r="M78" s="357" t="s">
        <v>7292</v>
      </c>
      <c r="N78" s="357" t="s">
        <v>3190</v>
      </c>
      <c r="O78" s="357" t="s">
        <v>3591</v>
      </c>
      <c r="P78" s="357"/>
      <c r="Q78" s="357" t="s">
        <v>7292</v>
      </c>
      <c r="R78" s="357"/>
      <c r="S78" s="357" t="s">
        <v>7292</v>
      </c>
      <c r="T78" s="357">
        <v>71</v>
      </c>
      <c r="U78" s="357" t="s">
        <v>1744</v>
      </c>
      <c r="V78" s="357"/>
      <c r="W78" s="357"/>
      <c r="X78" s="357" t="s">
        <v>3592</v>
      </c>
      <c r="Y78" s="357" t="s">
        <v>1568</v>
      </c>
      <c r="Z78" s="357" t="s">
        <v>13487</v>
      </c>
      <c r="AA78" s="357"/>
      <c r="AB78" s="357"/>
      <c r="AC78" s="357" t="s">
        <v>7292</v>
      </c>
      <c r="AD78" s="357"/>
      <c r="AE78" s="357" t="s">
        <v>2851</v>
      </c>
      <c r="AF78" s="357" t="s">
        <v>3590</v>
      </c>
      <c r="AG78" s="456">
        <v>0</v>
      </c>
    </row>
    <row r="79" spans="2:33" ht="47.25">
      <c r="B79" s="357" t="s">
        <v>6583</v>
      </c>
      <c r="C79" s="357" t="s">
        <v>1253</v>
      </c>
      <c r="D79" s="357" t="s">
        <v>7971</v>
      </c>
      <c r="E79" s="357" t="s">
        <v>1740</v>
      </c>
      <c r="F79" s="357" t="s">
        <v>2799</v>
      </c>
      <c r="G79" s="357" t="s">
        <v>15639</v>
      </c>
      <c r="H79" s="357" t="s">
        <v>1766</v>
      </c>
      <c r="I79" s="357" t="s">
        <v>3826</v>
      </c>
      <c r="J79" s="357" t="s">
        <v>1254</v>
      </c>
      <c r="K79" s="357" t="s">
        <v>1766</v>
      </c>
      <c r="L79" s="357" t="s">
        <v>1787</v>
      </c>
      <c r="M79" s="357" t="s">
        <v>7315</v>
      </c>
      <c r="N79" s="357" t="s">
        <v>3190</v>
      </c>
      <c r="O79" s="357" t="s">
        <v>3591</v>
      </c>
      <c r="P79" s="357" t="s">
        <v>7966</v>
      </c>
      <c r="Q79" s="357"/>
      <c r="R79" s="357" t="s">
        <v>2265</v>
      </c>
      <c r="S79" s="357" t="s">
        <v>7316</v>
      </c>
      <c r="T79" s="357">
        <v>72</v>
      </c>
      <c r="U79" s="357" t="s">
        <v>1744</v>
      </c>
      <c r="V79" s="357" t="s">
        <v>1754</v>
      </c>
      <c r="W79" s="357"/>
      <c r="X79" s="357" t="s">
        <v>3592</v>
      </c>
      <c r="Y79" s="357" t="s">
        <v>1568</v>
      </c>
      <c r="Z79" s="357" t="s">
        <v>13487</v>
      </c>
      <c r="AA79" s="357" t="s">
        <v>4373</v>
      </c>
      <c r="AB79" s="357"/>
      <c r="AC79" s="357" t="s">
        <v>1744</v>
      </c>
      <c r="AD79" s="357" t="s">
        <v>1770</v>
      </c>
      <c r="AE79" s="357" t="s">
        <v>2851</v>
      </c>
      <c r="AF79" s="357" t="s">
        <v>3590</v>
      </c>
      <c r="AG79" s="456">
        <v>0</v>
      </c>
    </row>
    <row r="80" spans="2:33" ht="47.25">
      <c r="B80" s="357" t="s">
        <v>6593</v>
      </c>
      <c r="C80" s="357" t="s">
        <v>1248</v>
      </c>
      <c r="D80" s="357" t="s">
        <v>7974</v>
      </c>
      <c r="E80" s="357" t="s">
        <v>1740</v>
      </c>
      <c r="F80" s="357" t="s">
        <v>2799</v>
      </c>
      <c r="G80" s="357" t="s">
        <v>15640</v>
      </c>
      <c r="H80" s="357" t="s">
        <v>1751</v>
      </c>
      <c r="I80" s="357" t="s">
        <v>3826</v>
      </c>
      <c r="J80" s="357" t="s">
        <v>1249</v>
      </c>
      <c r="K80" s="357" t="s">
        <v>1751</v>
      </c>
      <c r="L80" s="357" t="s">
        <v>1741</v>
      </c>
      <c r="M80" s="357" t="s">
        <v>7320</v>
      </c>
      <c r="N80" s="357" t="s">
        <v>3190</v>
      </c>
      <c r="O80" s="357" t="s">
        <v>3591</v>
      </c>
      <c r="P80" s="357" t="s">
        <v>7966</v>
      </c>
      <c r="Q80" s="357"/>
      <c r="R80" s="357" t="s">
        <v>2265</v>
      </c>
      <c r="S80" s="357" t="s">
        <v>7321</v>
      </c>
      <c r="T80" s="357">
        <v>73</v>
      </c>
      <c r="U80" s="357" t="s">
        <v>1744</v>
      </c>
      <c r="V80" s="357" t="s">
        <v>1754</v>
      </c>
      <c r="W80" s="357"/>
      <c r="X80" s="357" t="s">
        <v>3592</v>
      </c>
      <c r="Y80" s="357" t="s">
        <v>1568</v>
      </c>
      <c r="Z80" s="357" t="s">
        <v>13487</v>
      </c>
      <c r="AA80" s="357" t="s">
        <v>13126</v>
      </c>
      <c r="AB80" s="357"/>
      <c r="AC80" s="357" t="s">
        <v>1744</v>
      </c>
      <c r="AD80" s="357" t="s">
        <v>1750</v>
      </c>
      <c r="AE80" s="357" t="s">
        <v>2851</v>
      </c>
      <c r="AF80" s="357" t="s">
        <v>3590</v>
      </c>
      <c r="AG80" s="456">
        <v>0</v>
      </c>
    </row>
    <row r="81" spans="2:33" ht="82.5">
      <c r="B81" s="357" t="s">
        <v>6602</v>
      </c>
      <c r="C81" s="357" t="s">
        <v>3830</v>
      </c>
      <c r="D81" s="357" t="s">
        <v>7983</v>
      </c>
      <c r="E81" s="357" t="s">
        <v>1740</v>
      </c>
      <c r="F81" s="357" t="s">
        <v>2799</v>
      </c>
      <c r="G81" s="357" t="s">
        <v>15641</v>
      </c>
      <c r="H81" s="357" t="s">
        <v>7976</v>
      </c>
      <c r="I81" s="357" t="s">
        <v>3826</v>
      </c>
      <c r="J81" s="357" t="s">
        <v>3829</v>
      </c>
      <c r="K81" s="357" t="s">
        <v>7976</v>
      </c>
      <c r="L81" s="357" t="s">
        <v>7299</v>
      </c>
      <c r="M81" s="357" t="s">
        <v>14077</v>
      </c>
      <c r="N81" s="357" t="s">
        <v>3190</v>
      </c>
      <c r="O81" s="357" t="s">
        <v>3591</v>
      </c>
      <c r="P81" s="357" t="s">
        <v>7966</v>
      </c>
      <c r="Q81" s="357" t="s">
        <v>7980</v>
      </c>
      <c r="R81" s="357" t="s">
        <v>2265</v>
      </c>
      <c r="S81" s="357" t="s">
        <v>7981</v>
      </c>
      <c r="T81" s="357">
        <v>74</v>
      </c>
      <c r="U81" s="357" t="s">
        <v>1744</v>
      </c>
      <c r="V81" s="357" t="s">
        <v>1779</v>
      </c>
      <c r="W81" s="357"/>
      <c r="X81" s="357" t="s">
        <v>3592</v>
      </c>
      <c r="Y81" s="357" t="s">
        <v>1568</v>
      </c>
      <c r="Z81" s="357" t="s">
        <v>13487</v>
      </c>
      <c r="AA81" s="357" t="s">
        <v>13488</v>
      </c>
      <c r="AB81" s="357"/>
      <c r="AC81" s="357" t="s">
        <v>1744</v>
      </c>
      <c r="AD81" s="357" t="s">
        <v>3833</v>
      </c>
      <c r="AE81" s="357" t="s">
        <v>2851</v>
      </c>
      <c r="AF81" s="357" t="s">
        <v>3590</v>
      </c>
      <c r="AG81" s="456">
        <v>1</v>
      </c>
    </row>
    <row r="82" spans="2:33" ht="49.5">
      <c r="B82" s="357" t="s">
        <v>6872</v>
      </c>
      <c r="C82" s="357" t="s">
        <v>3599</v>
      </c>
      <c r="D82" s="357" t="s">
        <v>7987</v>
      </c>
      <c r="E82" s="357" t="s">
        <v>1740</v>
      </c>
      <c r="F82" s="357" t="s">
        <v>2799</v>
      </c>
      <c r="G82" s="357" t="s">
        <v>15642</v>
      </c>
      <c r="H82" s="357" t="s">
        <v>7308</v>
      </c>
      <c r="I82" s="357" t="s">
        <v>3826</v>
      </c>
      <c r="J82" s="357" t="s">
        <v>3598</v>
      </c>
      <c r="K82" s="357" t="s">
        <v>7308</v>
      </c>
      <c r="L82" s="357" t="s">
        <v>6431</v>
      </c>
      <c r="M82" s="357" t="s">
        <v>7308</v>
      </c>
      <c r="N82" s="357" t="s">
        <v>3190</v>
      </c>
      <c r="O82" s="357" t="s">
        <v>3591</v>
      </c>
      <c r="P82" s="357" t="s">
        <v>7966</v>
      </c>
      <c r="Q82" s="357"/>
      <c r="R82" s="357" t="s">
        <v>2265</v>
      </c>
      <c r="S82" s="357" t="s">
        <v>7311</v>
      </c>
      <c r="T82" s="357">
        <v>75</v>
      </c>
      <c r="U82" s="357" t="s">
        <v>1744</v>
      </c>
      <c r="V82" s="357" t="s">
        <v>1754</v>
      </c>
      <c r="W82" s="357"/>
      <c r="X82" s="357" t="s">
        <v>3592</v>
      </c>
      <c r="Y82" s="357" t="s">
        <v>1568</v>
      </c>
      <c r="Z82" s="357" t="s">
        <v>13487</v>
      </c>
      <c r="AA82" s="357" t="s">
        <v>13399</v>
      </c>
      <c r="AB82" s="357"/>
      <c r="AC82" s="357" t="s">
        <v>1744</v>
      </c>
      <c r="AD82" s="357" t="s">
        <v>7313</v>
      </c>
      <c r="AE82" s="357" t="s">
        <v>2851</v>
      </c>
      <c r="AF82" s="357" t="s">
        <v>3590</v>
      </c>
      <c r="AG82" s="456">
        <v>0</v>
      </c>
    </row>
    <row r="83" spans="2:33" ht="47.25">
      <c r="B83" s="357" t="s">
        <v>6875</v>
      </c>
      <c r="C83" s="357" t="s">
        <v>3618</v>
      </c>
      <c r="D83" s="357" t="s">
        <v>7993</v>
      </c>
      <c r="E83" s="357" t="s">
        <v>1740</v>
      </c>
      <c r="F83" s="357" t="s">
        <v>2799</v>
      </c>
      <c r="G83" s="357" t="s">
        <v>15643</v>
      </c>
      <c r="H83" s="357" t="s">
        <v>7357</v>
      </c>
      <c r="I83" s="357" t="s">
        <v>3826</v>
      </c>
      <c r="J83" s="357" t="s">
        <v>3617</v>
      </c>
      <c r="K83" s="357" t="s">
        <v>7357</v>
      </c>
      <c r="L83" s="357" t="s">
        <v>7507</v>
      </c>
      <c r="M83" s="357" t="s">
        <v>7989</v>
      </c>
      <c r="N83" s="357" t="s">
        <v>3190</v>
      </c>
      <c r="O83" s="357" t="s">
        <v>3591</v>
      </c>
      <c r="P83" s="357" t="s">
        <v>7966</v>
      </c>
      <c r="Q83" s="357"/>
      <c r="R83" s="357" t="s">
        <v>2265</v>
      </c>
      <c r="S83" s="357" t="s">
        <v>7991</v>
      </c>
      <c r="T83" s="357">
        <v>76</v>
      </c>
      <c r="U83" s="357" t="s">
        <v>1744</v>
      </c>
      <c r="V83" s="357" t="s">
        <v>1749</v>
      </c>
      <c r="W83" s="357"/>
      <c r="X83" s="357" t="s">
        <v>3592</v>
      </c>
      <c r="Y83" s="357" t="s">
        <v>1568</v>
      </c>
      <c r="Z83" s="357" t="s">
        <v>13487</v>
      </c>
      <c r="AA83" s="357" t="s">
        <v>13402</v>
      </c>
      <c r="AB83" s="357"/>
      <c r="AC83" s="357" t="s">
        <v>1744</v>
      </c>
      <c r="AD83" s="357" t="s">
        <v>7363</v>
      </c>
      <c r="AE83" s="357" t="s">
        <v>2851</v>
      </c>
      <c r="AF83" s="357" t="s">
        <v>3590</v>
      </c>
      <c r="AG83" s="456">
        <v>0</v>
      </c>
    </row>
    <row r="84" spans="2:33" ht="47.25">
      <c r="B84" s="357" t="s">
        <v>6880</v>
      </c>
      <c r="C84" s="357" t="s">
        <v>3625</v>
      </c>
      <c r="D84" s="357" t="s">
        <v>7998</v>
      </c>
      <c r="E84" s="357" t="s">
        <v>1740</v>
      </c>
      <c r="F84" s="357" t="s">
        <v>2798</v>
      </c>
      <c r="G84" s="357" t="s">
        <v>15644</v>
      </c>
      <c r="H84" s="357" t="s">
        <v>7374</v>
      </c>
      <c r="I84" s="357" t="s">
        <v>3826</v>
      </c>
      <c r="J84" s="357" t="s">
        <v>3624</v>
      </c>
      <c r="K84" s="357" t="s">
        <v>7374</v>
      </c>
      <c r="L84" s="357" t="s">
        <v>7374</v>
      </c>
      <c r="M84" s="357" t="s">
        <v>7375</v>
      </c>
      <c r="N84" s="357" t="s">
        <v>3190</v>
      </c>
      <c r="O84" s="357" t="s">
        <v>3591</v>
      </c>
      <c r="P84" s="357" t="s">
        <v>7966</v>
      </c>
      <c r="Q84" s="357"/>
      <c r="R84" s="357" t="s">
        <v>2265</v>
      </c>
      <c r="S84" s="357" t="s">
        <v>7996</v>
      </c>
      <c r="T84" s="357">
        <v>77</v>
      </c>
      <c r="U84" s="357" t="s">
        <v>1744</v>
      </c>
      <c r="V84" s="357" t="s">
        <v>2001</v>
      </c>
      <c r="W84" s="357"/>
      <c r="X84" s="357" t="s">
        <v>3592</v>
      </c>
      <c r="Y84" s="357" t="s">
        <v>1568</v>
      </c>
      <c r="Z84" s="357" t="s">
        <v>13487</v>
      </c>
      <c r="AA84" s="357" t="s">
        <v>13345</v>
      </c>
      <c r="AB84" s="357"/>
      <c r="AC84" s="357" t="s">
        <v>1744</v>
      </c>
      <c r="AD84" s="357" t="s">
        <v>3548</v>
      </c>
      <c r="AE84" s="357" t="s">
        <v>2851</v>
      </c>
      <c r="AF84" s="357" t="s">
        <v>3590</v>
      </c>
      <c r="AG84" s="456">
        <v>1</v>
      </c>
    </row>
    <row r="85" spans="2:33" ht="66">
      <c r="B85" s="357" t="s">
        <v>6885</v>
      </c>
      <c r="C85" s="357" t="s">
        <v>3676</v>
      </c>
      <c r="D85" s="357" t="s">
        <v>8002</v>
      </c>
      <c r="E85" s="357" t="s">
        <v>1740</v>
      </c>
      <c r="F85" s="357" t="s">
        <v>2798</v>
      </c>
      <c r="G85" s="357" t="s">
        <v>15645</v>
      </c>
      <c r="H85" s="357" t="s">
        <v>7513</v>
      </c>
      <c r="I85" s="357" t="s">
        <v>3826</v>
      </c>
      <c r="J85" s="357" t="s">
        <v>3675</v>
      </c>
      <c r="K85" s="357" t="s">
        <v>7513</v>
      </c>
      <c r="L85" s="357" t="s">
        <v>7513</v>
      </c>
      <c r="M85" s="357" t="s">
        <v>7514</v>
      </c>
      <c r="N85" s="357" t="s">
        <v>3190</v>
      </c>
      <c r="O85" s="357" t="s">
        <v>3591</v>
      </c>
      <c r="P85" s="357" t="s">
        <v>7966</v>
      </c>
      <c r="Q85" s="357"/>
      <c r="R85" s="357" t="s">
        <v>3673</v>
      </c>
      <c r="S85" s="357" t="s">
        <v>7517</v>
      </c>
      <c r="T85" s="357">
        <v>78</v>
      </c>
      <c r="U85" s="357" t="s">
        <v>1744</v>
      </c>
      <c r="V85" s="357" t="s">
        <v>2001</v>
      </c>
      <c r="W85" s="357"/>
      <c r="X85" s="357" t="s">
        <v>3592</v>
      </c>
      <c r="Y85" s="357" t="s">
        <v>1568</v>
      </c>
      <c r="Z85" s="357" t="s">
        <v>13487</v>
      </c>
      <c r="AA85" s="357" t="s">
        <v>13415</v>
      </c>
      <c r="AB85" s="357"/>
      <c r="AC85" s="357" t="s">
        <v>1744</v>
      </c>
      <c r="AD85" s="357" t="s">
        <v>7519</v>
      </c>
      <c r="AE85" s="357" t="s">
        <v>2851</v>
      </c>
      <c r="AF85" s="357" t="s">
        <v>3590</v>
      </c>
      <c r="AG85" s="456">
        <v>0</v>
      </c>
    </row>
    <row r="86" spans="2:33" ht="47.25">
      <c r="B86" s="357" t="s">
        <v>6890</v>
      </c>
      <c r="C86" s="357" t="s">
        <v>3629</v>
      </c>
      <c r="D86" s="357" t="s">
        <v>8006</v>
      </c>
      <c r="E86" s="357" t="s">
        <v>1740</v>
      </c>
      <c r="F86" s="357" t="s">
        <v>2798</v>
      </c>
      <c r="G86" s="357" t="s">
        <v>15646</v>
      </c>
      <c r="H86" s="357" t="s">
        <v>7383</v>
      </c>
      <c r="I86" s="357" t="s">
        <v>3826</v>
      </c>
      <c r="J86" s="357" t="s">
        <v>3628</v>
      </c>
      <c r="K86" s="357" t="s">
        <v>7383</v>
      </c>
      <c r="L86" s="357" t="s">
        <v>7384</v>
      </c>
      <c r="M86" s="357" t="s">
        <v>7385</v>
      </c>
      <c r="N86" s="357" t="s">
        <v>3190</v>
      </c>
      <c r="O86" s="357" t="s">
        <v>3591</v>
      </c>
      <c r="P86" s="357" t="s">
        <v>7966</v>
      </c>
      <c r="Q86" s="357"/>
      <c r="R86" s="357"/>
      <c r="S86" s="357" t="s">
        <v>7388</v>
      </c>
      <c r="T86" s="357">
        <v>79</v>
      </c>
      <c r="U86" s="357" t="s">
        <v>1744</v>
      </c>
      <c r="V86" s="357" t="s">
        <v>2007</v>
      </c>
      <c r="W86" s="357"/>
      <c r="X86" s="357" t="s">
        <v>3592</v>
      </c>
      <c r="Y86" s="357" t="s">
        <v>1568</v>
      </c>
      <c r="Z86" s="357" t="s">
        <v>13487</v>
      </c>
      <c r="AA86" s="357" t="s">
        <v>13403</v>
      </c>
      <c r="AB86" s="357"/>
      <c r="AC86" s="357" t="s">
        <v>1744</v>
      </c>
      <c r="AD86" s="357" t="s">
        <v>7390</v>
      </c>
      <c r="AE86" s="357" t="s">
        <v>2851</v>
      </c>
      <c r="AF86" s="357" t="s">
        <v>3590</v>
      </c>
      <c r="AG86" s="456">
        <v>0</v>
      </c>
    </row>
    <row r="87" spans="2:33" ht="47.25">
      <c r="B87" s="357" t="s">
        <v>6895</v>
      </c>
      <c r="C87" s="357" t="s">
        <v>3839</v>
      </c>
      <c r="D87" s="357" t="s">
        <v>8008</v>
      </c>
      <c r="E87" s="357" t="s">
        <v>1740</v>
      </c>
      <c r="F87" s="357" t="s">
        <v>1244</v>
      </c>
      <c r="G87" s="357" t="s">
        <v>15647</v>
      </c>
      <c r="H87" s="357" t="s">
        <v>8008</v>
      </c>
      <c r="I87" s="357" t="s">
        <v>3826</v>
      </c>
      <c r="J87" s="357" t="s">
        <v>3838</v>
      </c>
      <c r="K87" s="357" t="s">
        <v>8008</v>
      </c>
      <c r="L87" s="357" t="s">
        <v>1744</v>
      </c>
      <c r="M87" s="357" t="s">
        <v>7292</v>
      </c>
      <c r="N87" s="357" t="s">
        <v>3190</v>
      </c>
      <c r="O87" s="357" t="s">
        <v>3591</v>
      </c>
      <c r="P87" s="357"/>
      <c r="Q87" s="357" t="s">
        <v>7292</v>
      </c>
      <c r="R87" s="357"/>
      <c r="S87" s="357" t="s">
        <v>7292</v>
      </c>
      <c r="T87" s="357">
        <v>80</v>
      </c>
      <c r="U87" s="357" t="s">
        <v>1744</v>
      </c>
      <c r="V87" s="357"/>
      <c r="W87" s="357"/>
      <c r="X87" s="357" t="s">
        <v>3592</v>
      </c>
      <c r="Y87" s="357" t="s">
        <v>1568</v>
      </c>
      <c r="Z87" s="357" t="s">
        <v>13489</v>
      </c>
      <c r="AA87" s="357"/>
      <c r="AB87" s="357"/>
      <c r="AC87" s="357" t="s">
        <v>7292</v>
      </c>
      <c r="AD87" s="357"/>
      <c r="AE87" s="357" t="s">
        <v>2851</v>
      </c>
      <c r="AF87" s="357" t="s">
        <v>3590</v>
      </c>
      <c r="AG87" s="456">
        <v>0</v>
      </c>
    </row>
    <row r="88" spans="2:33" ht="47.25">
      <c r="B88" s="357" t="s">
        <v>6901</v>
      </c>
      <c r="C88" s="357" t="s">
        <v>1253</v>
      </c>
      <c r="D88" s="357" t="s">
        <v>8013</v>
      </c>
      <c r="E88" s="357" t="s">
        <v>1740</v>
      </c>
      <c r="F88" s="357" t="s">
        <v>2799</v>
      </c>
      <c r="G88" s="357" t="s">
        <v>15648</v>
      </c>
      <c r="H88" s="357" t="s">
        <v>1766</v>
      </c>
      <c r="I88" s="357" t="s">
        <v>3826</v>
      </c>
      <c r="J88" s="357" t="s">
        <v>1254</v>
      </c>
      <c r="K88" s="357" t="s">
        <v>1766</v>
      </c>
      <c r="L88" s="357" t="s">
        <v>1787</v>
      </c>
      <c r="M88" s="357" t="s">
        <v>7315</v>
      </c>
      <c r="N88" s="357" t="s">
        <v>3190</v>
      </c>
      <c r="O88" s="357" t="s">
        <v>3591</v>
      </c>
      <c r="P88" s="357" t="s">
        <v>8008</v>
      </c>
      <c r="Q88" s="357"/>
      <c r="R88" s="357" t="s">
        <v>2265</v>
      </c>
      <c r="S88" s="357" t="s">
        <v>7316</v>
      </c>
      <c r="T88" s="357">
        <v>81</v>
      </c>
      <c r="U88" s="357" t="s">
        <v>1744</v>
      </c>
      <c r="V88" s="357" t="s">
        <v>1754</v>
      </c>
      <c r="W88" s="357"/>
      <c r="X88" s="357" t="s">
        <v>3592</v>
      </c>
      <c r="Y88" s="357" t="s">
        <v>1568</v>
      </c>
      <c r="Z88" s="357" t="s">
        <v>13489</v>
      </c>
      <c r="AA88" s="357" t="s">
        <v>4373</v>
      </c>
      <c r="AB88" s="357"/>
      <c r="AC88" s="357" t="s">
        <v>1744</v>
      </c>
      <c r="AD88" s="357" t="s">
        <v>1770</v>
      </c>
      <c r="AE88" s="357" t="s">
        <v>2851</v>
      </c>
      <c r="AF88" s="357" t="s">
        <v>3590</v>
      </c>
      <c r="AG88" s="456">
        <v>0</v>
      </c>
    </row>
    <row r="89" spans="2:33" ht="47.25">
      <c r="B89" s="357" t="s">
        <v>6907</v>
      </c>
      <c r="C89" s="357" t="s">
        <v>1248</v>
      </c>
      <c r="D89" s="357" t="s">
        <v>8016</v>
      </c>
      <c r="E89" s="357" t="s">
        <v>1740</v>
      </c>
      <c r="F89" s="357" t="s">
        <v>2799</v>
      </c>
      <c r="G89" s="357" t="s">
        <v>15649</v>
      </c>
      <c r="H89" s="357" t="s">
        <v>1751</v>
      </c>
      <c r="I89" s="357" t="s">
        <v>3826</v>
      </c>
      <c r="J89" s="357" t="s">
        <v>1249</v>
      </c>
      <c r="K89" s="357" t="s">
        <v>1751</v>
      </c>
      <c r="L89" s="357" t="s">
        <v>1741</v>
      </c>
      <c r="M89" s="357" t="s">
        <v>7320</v>
      </c>
      <c r="N89" s="357" t="s">
        <v>3190</v>
      </c>
      <c r="O89" s="357" t="s">
        <v>3591</v>
      </c>
      <c r="P89" s="357" t="s">
        <v>8008</v>
      </c>
      <c r="Q89" s="357"/>
      <c r="R89" s="357" t="s">
        <v>2265</v>
      </c>
      <c r="S89" s="357" t="s">
        <v>7321</v>
      </c>
      <c r="T89" s="357">
        <v>82</v>
      </c>
      <c r="U89" s="357" t="s">
        <v>1744</v>
      </c>
      <c r="V89" s="357" t="s">
        <v>1754</v>
      </c>
      <c r="W89" s="357"/>
      <c r="X89" s="357" t="s">
        <v>3592</v>
      </c>
      <c r="Y89" s="357" t="s">
        <v>1568</v>
      </c>
      <c r="Z89" s="357" t="s">
        <v>13489</v>
      </c>
      <c r="AA89" s="357" t="s">
        <v>13126</v>
      </c>
      <c r="AB89" s="357"/>
      <c r="AC89" s="357" t="s">
        <v>1744</v>
      </c>
      <c r="AD89" s="357" t="s">
        <v>1750</v>
      </c>
      <c r="AE89" s="357" t="s">
        <v>2851</v>
      </c>
      <c r="AF89" s="357" t="s">
        <v>3590</v>
      </c>
      <c r="AG89" s="456">
        <v>0</v>
      </c>
    </row>
    <row r="90" spans="2:33" ht="82.5">
      <c r="B90" s="357" t="s">
        <v>6913</v>
      </c>
      <c r="C90" s="357" t="s">
        <v>3830</v>
      </c>
      <c r="D90" s="357" t="s">
        <v>8019</v>
      </c>
      <c r="E90" s="357" t="s">
        <v>1740</v>
      </c>
      <c r="F90" s="357" t="s">
        <v>2799</v>
      </c>
      <c r="G90" s="357" t="s">
        <v>15650</v>
      </c>
      <c r="H90" s="357" t="s">
        <v>7976</v>
      </c>
      <c r="I90" s="357" t="s">
        <v>3826</v>
      </c>
      <c r="J90" s="357" t="s">
        <v>3829</v>
      </c>
      <c r="K90" s="357" t="s">
        <v>7976</v>
      </c>
      <c r="L90" s="357" t="s">
        <v>7299</v>
      </c>
      <c r="M90" s="357" t="s">
        <v>14077</v>
      </c>
      <c r="N90" s="357" t="s">
        <v>3190</v>
      </c>
      <c r="O90" s="357" t="s">
        <v>3591</v>
      </c>
      <c r="P90" s="357" t="s">
        <v>8008</v>
      </c>
      <c r="Q90" s="357" t="s">
        <v>7980</v>
      </c>
      <c r="R90" s="357" t="s">
        <v>2265</v>
      </c>
      <c r="S90" s="357" t="s">
        <v>7981</v>
      </c>
      <c r="T90" s="357">
        <v>83</v>
      </c>
      <c r="U90" s="357" t="s">
        <v>1744</v>
      </c>
      <c r="V90" s="357" t="s">
        <v>1779</v>
      </c>
      <c r="W90" s="357"/>
      <c r="X90" s="357" t="s">
        <v>3592</v>
      </c>
      <c r="Y90" s="357" t="s">
        <v>1568</v>
      </c>
      <c r="Z90" s="357" t="s">
        <v>13489</v>
      </c>
      <c r="AA90" s="357" t="s">
        <v>13488</v>
      </c>
      <c r="AB90" s="357"/>
      <c r="AC90" s="357" t="s">
        <v>1744</v>
      </c>
      <c r="AD90" s="357" t="s">
        <v>3833</v>
      </c>
      <c r="AE90" s="357" t="s">
        <v>2851</v>
      </c>
      <c r="AF90" s="357" t="s">
        <v>3590</v>
      </c>
      <c r="AG90" s="456">
        <v>1</v>
      </c>
    </row>
    <row r="91" spans="2:33" ht="49.5">
      <c r="B91" s="357" t="s">
        <v>6919</v>
      </c>
      <c r="C91" s="357" t="s">
        <v>3599</v>
      </c>
      <c r="D91" s="357" t="s">
        <v>8022</v>
      </c>
      <c r="E91" s="357" t="s">
        <v>1740</v>
      </c>
      <c r="F91" s="357" t="s">
        <v>2799</v>
      </c>
      <c r="G91" s="357" t="s">
        <v>15651</v>
      </c>
      <c r="H91" s="357" t="s">
        <v>7308</v>
      </c>
      <c r="I91" s="357" t="s">
        <v>3826</v>
      </c>
      <c r="J91" s="357" t="s">
        <v>3598</v>
      </c>
      <c r="K91" s="357" t="s">
        <v>7308</v>
      </c>
      <c r="L91" s="357" t="s">
        <v>6431</v>
      </c>
      <c r="M91" s="357" t="s">
        <v>7308</v>
      </c>
      <c r="N91" s="357" t="s">
        <v>3190</v>
      </c>
      <c r="O91" s="357" t="s">
        <v>3591</v>
      </c>
      <c r="P91" s="357" t="s">
        <v>8008</v>
      </c>
      <c r="Q91" s="357"/>
      <c r="R91" s="357" t="s">
        <v>2265</v>
      </c>
      <c r="S91" s="357" t="s">
        <v>7311</v>
      </c>
      <c r="T91" s="357">
        <v>84</v>
      </c>
      <c r="U91" s="357" t="s">
        <v>1744</v>
      </c>
      <c r="V91" s="357" t="s">
        <v>1754</v>
      </c>
      <c r="W91" s="357"/>
      <c r="X91" s="357" t="s">
        <v>3592</v>
      </c>
      <c r="Y91" s="357" t="s">
        <v>1568</v>
      </c>
      <c r="Z91" s="357" t="s">
        <v>13489</v>
      </c>
      <c r="AA91" s="357" t="s">
        <v>13399</v>
      </c>
      <c r="AB91" s="357"/>
      <c r="AC91" s="357" t="s">
        <v>1744</v>
      </c>
      <c r="AD91" s="357" t="s">
        <v>7313</v>
      </c>
      <c r="AE91" s="357" t="s">
        <v>2851</v>
      </c>
      <c r="AF91" s="357" t="s">
        <v>3590</v>
      </c>
      <c r="AG91" s="456">
        <v>0</v>
      </c>
    </row>
    <row r="92" spans="2:33" ht="66">
      <c r="B92" s="357" t="s">
        <v>6924</v>
      </c>
      <c r="C92" s="357" t="s">
        <v>3610</v>
      </c>
      <c r="D92" s="357" t="s">
        <v>8026</v>
      </c>
      <c r="E92" s="357" t="s">
        <v>1740</v>
      </c>
      <c r="F92" s="357" t="s">
        <v>2799</v>
      </c>
      <c r="G92" s="357" t="s">
        <v>15652</v>
      </c>
      <c r="H92" s="357" t="s">
        <v>7338</v>
      </c>
      <c r="I92" s="357" t="s">
        <v>3826</v>
      </c>
      <c r="J92" s="357" t="s">
        <v>3610</v>
      </c>
      <c r="K92" s="357" t="s">
        <v>7338</v>
      </c>
      <c r="L92" s="357" t="s">
        <v>1758</v>
      </c>
      <c r="M92" s="357" t="s">
        <v>7339</v>
      </c>
      <c r="N92" s="357" t="s">
        <v>3190</v>
      </c>
      <c r="O92" s="357" t="s">
        <v>3591</v>
      </c>
      <c r="P92" s="357" t="s">
        <v>8008</v>
      </c>
      <c r="Q92" s="357"/>
      <c r="R92" s="357" t="s">
        <v>2265</v>
      </c>
      <c r="S92" s="357" t="s">
        <v>7343</v>
      </c>
      <c r="T92" s="357">
        <v>85</v>
      </c>
      <c r="U92" s="357" t="s">
        <v>1744</v>
      </c>
      <c r="V92" s="357" t="s">
        <v>1754</v>
      </c>
      <c r="W92" s="357"/>
      <c r="X92" s="357" t="s">
        <v>3592</v>
      </c>
      <c r="Y92" s="357" t="s">
        <v>1568</v>
      </c>
      <c r="Z92" s="357" t="s">
        <v>13489</v>
      </c>
      <c r="AA92" s="357" t="s">
        <v>4370</v>
      </c>
      <c r="AB92" s="357"/>
      <c r="AC92" s="357" t="s">
        <v>1744</v>
      </c>
      <c r="AD92" s="357" t="s">
        <v>7342</v>
      </c>
      <c r="AE92" s="357" t="s">
        <v>2851</v>
      </c>
      <c r="AF92" s="357" t="s">
        <v>3590</v>
      </c>
      <c r="AG92" s="456">
        <v>1</v>
      </c>
    </row>
    <row r="93" spans="2:33" ht="47.25">
      <c r="B93" s="357" t="s">
        <v>6929</v>
      </c>
      <c r="C93" s="357" t="s">
        <v>3618</v>
      </c>
      <c r="D93" s="357" t="s">
        <v>8029</v>
      </c>
      <c r="E93" s="357" t="s">
        <v>1740</v>
      </c>
      <c r="F93" s="357" t="s">
        <v>2799</v>
      </c>
      <c r="G93" s="357" t="s">
        <v>15653</v>
      </c>
      <c r="H93" s="357" t="s">
        <v>7357</v>
      </c>
      <c r="I93" s="357" t="s">
        <v>3826</v>
      </c>
      <c r="J93" s="357" t="s">
        <v>3617</v>
      </c>
      <c r="K93" s="357" t="s">
        <v>7357</v>
      </c>
      <c r="L93" s="357" t="s">
        <v>7507</v>
      </c>
      <c r="M93" s="357" t="s">
        <v>7989</v>
      </c>
      <c r="N93" s="357" t="s">
        <v>3190</v>
      </c>
      <c r="O93" s="357" t="s">
        <v>3591</v>
      </c>
      <c r="P93" s="357" t="s">
        <v>8008</v>
      </c>
      <c r="Q93" s="357"/>
      <c r="R93" s="357" t="s">
        <v>2265</v>
      </c>
      <c r="S93" s="357" t="s">
        <v>7991</v>
      </c>
      <c r="T93" s="357">
        <v>86</v>
      </c>
      <c r="U93" s="357" t="s">
        <v>1744</v>
      </c>
      <c r="V93" s="357" t="s">
        <v>1749</v>
      </c>
      <c r="W93" s="357"/>
      <c r="X93" s="357" t="s">
        <v>3592</v>
      </c>
      <c r="Y93" s="357" t="s">
        <v>1568</v>
      </c>
      <c r="Z93" s="357" t="s">
        <v>13489</v>
      </c>
      <c r="AA93" s="357" t="s">
        <v>13402</v>
      </c>
      <c r="AB93" s="357"/>
      <c r="AC93" s="357" t="s">
        <v>1744</v>
      </c>
      <c r="AD93" s="357" t="s">
        <v>7363</v>
      </c>
      <c r="AE93" s="357" t="s">
        <v>2851</v>
      </c>
      <c r="AF93" s="357" t="s">
        <v>3590</v>
      </c>
      <c r="AG93" s="456">
        <v>0</v>
      </c>
    </row>
    <row r="94" spans="2:33" ht="47.25">
      <c r="B94" s="357" t="s">
        <v>6935</v>
      </c>
      <c r="C94" s="357" t="s">
        <v>3625</v>
      </c>
      <c r="D94" s="357" t="s">
        <v>8032</v>
      </c>
      <c r="E94" s="357" t="s">
        <v>1740</v>
      </c>
      <c r="F94" s="357" t="s">
        <v>2798</v>
      </c>
      <c r="G94" s="357" t="s">
        <v>15654</v>
      </c>
      <c r="H94" s="357" t="s">
        <v>7374</v>
      </c>
      <c r="I94" s="357" t="s">
        <v>3826</v>
      </c>
      <c r="J94" s="357" t="s">
        <v>3624</v>
      </c>
      <c r="K94" s="357" t="s">
        <v>7374</v>
      </c>
      <c r="L94" s="357" t="s">
        <v>7374</v>
      </c>
      <c r="M94" s="357" t="s">
        <v>7375</v>
      </c>
      <c r="N94" s="357" t="s">
        <v>3190</v>
      </c>
      <c r="O94" s="357" t="s">
        <v>3591</v>
      </c>
      <c r="P94" s="357" t="s">
        <v>8008</v>
      </c>
      <c r="Q94" s="357"/>
      <c r="R94" s="357" t="s">
        <v>2265</v>
      </c>
      <c r="S94" s="357" t="s">
        <v>7996</v>
      </c>
      <c r="T94" s="357">
        <v>87</v>
      </c>
      <c r="U94" s="357" t="s">
        <v>1744</v>
      </c>
      <c r="V94" s="357" t="s">
        <v>2001</v>
      </c>
      <c r="W94" s="357"/>
      <c r="X94" s="357" t="s">
        <v>3592</v>
      </c>
      <c r="Y94" s="357" t="s">
        <v>1568</v>
      </c>
      <c r="Z94" s="357" t="s">
        <v>13489</v>
      </c>
      <c r="AA94" s="357" t="s">
        <v>13345</v>
      </c>
      <c r="AB94" s="357"/>
      <c r="AC94" s="357" t="s">
        <v>1744</v>
      </c>
      <c r="AD94" s="357" t="s">
        <v>7380</v>
      </c>
      <c r="AE94" s="357" t="s">
        <v>2851</v>
      </c>
      <c r="AF94" s="357" t="s">
        <v>3590</v>
      </c>
      <c r="AG94" s="456">
        <v>0</v>
      </c>
    </row>
    <row r="95" spans="2:33" ht="66">
      <c r="B95" s="357" t="s">
        <v>6943</v>
      </c>
      <c r="C95" s="357" t="s">
        <v>3676</v>
      </c>
      <c r="D95" s="357" t="s">
        <v>8035</v>
      </c>
      <c r="E95" s="357" t="s">
        <v>1740</v>
      </c>
      <c r="F95" s="357" t="s">
        <v>2798</v>
      </c>
      <c r="G95" s="357" t="s">
        <v>15655</v>
      </c>
      <c r="H95" s="357" t="s">
        <v>7513</v>
      </c>
      <c r="I95" s="357" t="s">
        <v>3826</v>
      </c>
      <c r="J95" s="357" t="s">
        <v>3675</v>
      </c>
      <c r="K95" s="357" t="s">
        <v>7513</v>
      </c>
      <c r="L95" s="357" t="s">
        <v>7513</v>
      </c>
      <c r="M95" s="357" t="s">
        <v>7514</v>
      </c>
      <c r="N95" s="357" t="s">
        <v>3190</v>
      </c>
      <c r="O95" s="357" t="s">
        <v>3591</v>
      </c>
      <c r="P95" s="357" t="s">
        <v>8008</v>
      </c>
      <c r="Q95" s="357"/>
      <c r="R95" s="357" t="s">
        <v>3673</v>
      </c>
      <c r="S95" s="357" t="s">
        <v>7517</v>
      </c>
      <c r="T95" s="357">
        <v>88</v>
      </c>
      <c r="U95" s="357" t="s">
        <v>1744</v>
      </c>
      <c r="V95" s="357" t="s">
        <v>2001</v>
      </c>
      <c r="W95" s="357"/>
      <c r="X95" s="357" t="s">
        <v>3592</v>
      </c>
      <c r="Y95" s="357" t="s">
        <v>1568</v>
      </c>
      <c r="Z95" s="357" t="s">
        <v>13489</v>
      </c>
      <c r="AA95" s="357" t="s">
        <v>13415</v>
      </c>
      <c r="AB95" s="357"/>
      <c r="AC95" s="357" t="s">
        <v>1744</v>
      </c>
      <c r="AD95" s="357" t="s">
        <v>7519</v>
      </c>
      <c r="AE95" s="357" t="s">
        <v>2851</v>
      </c>
      <c r="AF95" s="357" t="s">
        <v>3590</v>
      </c>
      <c r="AG95" s="456">
        <v>0</v>
      </c>
    </row>
    <row r="96" spans="2:33" ht="47.25">
      <c r="B96" s="357" t="s">
        <v>6945</v>
      </c>
      <c r="C96" s="357" t="s">
        <v>3629</v>
      </c>
      <c r="D96" s="357" t="s">
        <v>8038</v>
      </c>
      <c r="E96" s="357" t="s">
        <v>1740</v>
      </c>
      <c r="F96" s="357" t="s">
        <v>2798</v>
      </c>
      <c r="G96" s="357" t="s">
        <v>15656</v>
      </c>
      <c r="H96" s="357" t="s">
        <v>7383</v>
      </c>
      <c r="I96" s="357" t="s">
        <v>3826</v>
      </c>
      <c r="J96" s="357" t="s">
        <v>3628</v>
      </c>
      <c r="K96" s="357" t="s">
        <v>7383</v>
      </c>
      <c r="L96" s="357" t="s">
        <v>7384</v>
      </c>
      <c r="M96" s="357" t="s">
        <v>7385</v>
      </c>
      <c r="N96" s="357" t="s">
        <v>3190</v>
      </c>
      <c r="O96" s="357" t="s">
        <v>3591</v>
      </c>
      <c r="P96" s="357" t="s">
        <v>8008</v>
      </c>
      <c r="Q96" s="357"/>
      <c r="R96" s="357"/>
      <c r="S96" s="357" t="s">
        <v>7388</v>
      </c>
      <c r="T96" s="357">
        <v>89</v>
      </c>
      <c r="U96" s="357" t="s">
        <v>1744</v>
      </c>
      <c r="V96" s="357" t="s">
        <v>2007</v>
      </c>
      <c r="W96" s="357"/>
      <c r="X96" s="357" t="s">
        <v>3592</v>
      </c>
      <c r="Y96" s="357" t="s">
        <v>1568</v>
      </c>
      <c r="Z96" s="357" t="s">
        <v>13489</v>
      </c>
      <c r="AA96" s="357" t="s">
        <v>13403</v>
      </c>
      <c r="AB96" s="357"/>
      <c r="AC96" s="357" t="s">
        <v>1744</v>
      </c>
      <c r="AD96" s="357" t="s">
        <v>7390</v>
      </c>
      <c r="AE96" s="357" t="s">
        <v>2851</v>
      </c>
      <c r="AF96" s="357" t="s">
        <v>3590</v>
      </c>
      <c r="AG96" s="456">
        <v>0</v>
      </c>
    </row>
    <row r="97" spans="2:33" ht="47.25">
      <c r="B97" s="357" t="s">
        <v>6950</v>
      </c>
      <c r="C97" s="357" t="s">
        <v>3614</v>
      </c>
      <c r="D97" s="357" t="s">
        <v>8042</v>
      </c>
      <c r="E97" s="357" t="s">
        <v>1740</v>
      </c>
      <c r="F97" s="357" t="s">
        <v>2799</v>
      </c>
      <c r="G97" s="357" t="s">
        <v>15657</v>
      </c>
      <c r="H97" s="357" t="s">
        <v>7348</v>
      </c>
      <c r="I97" s="357" t="s">
        <v>3826</v>
      </c>
      <c r="J97" s="357" t="s">
        <v>3613</v>
      </c>
      <c r="K97" s="357" t="s">
        <v>7348</v>
      </c>
      <c r="L97" s="357" t="s">
        <v>7349</v>
      </c>
      <c r="M97" s="357" t="s">
        <v>7348</v>
      </c>
      <c r="N97" s="357" t="s">
        <v>3190</v>
      </c>
      <c r="O97" s="357" t="s">
        <v>3591</v>
      </c>
      <c r="P97" s="357" t="s">
        <v>8008</v>
      </c>
      <c r="Q97" s="357"/>
      <c r="R97" s="357" t="s">
        <v>2265</v>
      </c>
      <c r="S97" s="357" t="s">
        <v>7352</v>
      </c>
      <c r="T97" s="357">
        <v>90</v>
      </c>
      <c r="U97" s="357" t="s">
        <v>1744</v>
      </c>
      <c r="V97" s="357" t="s">
        <v>1749</v>
      </c>
      <c r="W97" s="357"/>
      <c r="X97" s="357" t="s">
        <v>3592</v>
      </c>
      <c r="Y97" s="357" t="s">
        <v>1568</v>
      </c>
      <c r="Z97" s="357" t="s">
        <v>13489</v>
      </c>
      <c r="AA97" s="357" t="s">
        <v>13401</v>
      </c>
      <c r="AB97" s="357"/>
      <c r="AC97" s="357" t="s">
        <v>1744</v>
      </c>
      <c r="AD97" s="357" t="s">
        <v>7354</v>
      </c>
      <c r="AE97" s="357" t="s">
        <v>2851</v>
      </c>
      <c r="AF97" s="357" t="s">
        <v>3590</v>
      </c>
      <c r="AG97" s="456">
        <v>0</v>
      </c>
    </row>
    <row r="98" spans="2:33" ht="47.25">
      <c r="B98" s="357" t="s">
        <v>6955</v>
      </c>
      <c r="C98" s="357" t="s">
        <v>3622</v>
      </c>
      <c r="D98" s="357" t="s">
        <v>8047</v>
      </c>
      <c r="E98" s="357" t="s">
        <v>1740</v>
      </c>
      <c r="F98" s="357" t="s">
        <v>2798</v>
      </c>
      <c r="G98" s="357" t="s">
        <v>15658</v>
      </c>
      <c r="H98" s="357" t="s">
        <v>7366</v>
      </c>
      <c r="I98" s="357" t="s">
        <v>3826</v>
      </c>
      <c r="J98" s="357" t="s">
        <v>3621</v>
      </c>
      <c r="K98" s="357" t="s">
        <v>7366</v>
      </c>
      <c r="L98" s="357" t="s">
        <v>7366</v>
      </c>
      <c r="M98" s="357" t="s">
        <v>7366</v>
      </c>
      <c r="N98" s="357" t="s">
        <v>3190</v>
      </c>
      <c r="O98" s="357" t="s">
        <v>3591</v>
      </c>
      <c r="P98" s="357" t="s">
        <v>8008</v>
      </c>
      <c r="Q98" s="357"/>
      <c r="R98" s="357" t="s">
        <v>2265</v>
      </c>
      <c r="S98" s="357" t="s">
        <v>8045</v>
      </c>
      <c r="T98" s="357">
        <v>91</v>
      </c>
      <c r="U98" s="357" t="s">
        <v>1744</v>
      </c>
      <c r="V98" s="357" t="s">
        <v>1995</v>
      </c>
      <c r="W98" s="357"/>
      <c r="X98" s="357" t="s">
        <v>3592</v>
      </c>
      <c r="Y98" s="357" t="s">
        <v>1568</v>
      </c>
      <c r="Z98" s="357" t="s">
        <v>13489</v>
      </c>
      <c r="AA98" s="357" t="s">
        <v>13349</v>
      </c>
      <c r="AB98" s="357"/>
      <c r="AC98" s="357" t="s">
        <v>1744</v>
      </c>
      <c r="AD98" s="357" t="s">
        <v>7371</v>
      </c>
      <c r="AE98" s="357" t="s">
        <v>2851</v>
      </c>
      <c r="AF98" s="357" t="s">
        <v>3590</v>
      </c>
      <c r="AG98" s="456">
        <v>0</v>
      </c>
    </row>
    <row r="99" spans="2:33" ht="66">
      <c r="B99" s="357" t="s">
        <v>6960</v>
      </c>
      <c r="C99" s="357" t="s">
        <v>3690</v>
      </c>
      <c r="D99" s="357" t="s">
        <v>8051</v>
      </c>
      <c r="E99" s="357" t="s">
        <v>1740</v>
      </c>
      <c r="F99" s="357" t="s">
        <v>2798</v>
      </c>
      <c r="G99" s="357" t="s">
        <v>15659</v>
      </c>
      <c r="H99" s="357" t="s">
        <v>7562</v>
      </c>
      <c r="I99" s="357" t="s">
        <v>3826</v>
      </c>
      <c r="J99" s="357" t="s">
        <v>3689</v>
      </c>
      <c r="K99" s="357" t="s">
        <v>7562</v>
      </c>
      <c r="L99" s="357" t="s">
        <v>7562</v>
      </c>
      <c r="M99" s="357" t="s">
        <v>7563</v>
      </c>
      <c r="N99" s="357" t="s">
        <v>3190</v>
      </c>
      <c r="O99" s="357" t="s">
        <v>3591</v>
      </c>
      <c r="P99" s="357" t="s">
        <v>8008</v>
      </c>
      <c r="Q99" s="357"/>
      <c r="R99" s="357" t="s">
        <v>3673</v>
      </c>
      <c r="S99" s="357" t="s">
        <v>8045</v>
      </c>
      <c r="T99" s="357">
        <v>92</v>
      </c>
      <c r="U99" s="357" t="s">
        <v>1744</v>
      </c>
      <c r="V99" s="357" t="s">
        <v>1995</v>
      </c>
      <c r="W99" s="357"/>
      <c r="X99" s="357" t="s">
        <v>3592</v>
      </c>
      <c r="Y99" s="357" t="s">
        <v>1568</v>
      </c>
      <c r="Z99" s="357" t="s">
        <v>13489</v>
      </c>
      <c r="AA99" s="357" t="s">
        <v>13347</v>
      </c>
      <c r="AB99" s="357"/>
      <c r="AC99" s="357" t="s">
        <v>1744</v>
      </c>
      <c r="AD99" s="357" t="s">
        <v>7568</v>
      </c>
      <c r="AE99" s="357" t="s">
        <v>2851</v>
      </c>
      <c r="AF99" s="357" t="s">
        <v>3590</v>
      </c>
      <c r="AG99" s="456">
        <v>0</v>
      </c>
    </row>
    <row r="100" spans="2:33" ht="47.25">
      <c r="B100" s="357" t="s">
        <v>6965</v>
      </c>
      <c r="C100" s="357" t="s">
        <v>3634</v>
      </c>
      <c r="D100" s="357" t="s">
        <v>8055</v>
      </c>
      <c r="E100" s="357" t="s">
        <v>1740</v>
      </c>
      <c r="F100" s="357" t="s">
        <v>2798</v>
      </c>
      <c r="G100" s="357" t="s">
        <v>15660</v>
      </c>
      <c r="H100" s="357" t="s">
        <v>7393</v>
      </c>
      <c r="I100" s="357" t="s">
        <v>3826</v>
      </c>
      <c r="J100" s="357" t="s">
        <v>3633</v>
      </c>
      <c r="K100" s="357" t="s">
        <v>7393</v>
      </c>
      <c r="L100" s="357" t="s">
        <v>7394</v>
      </c>
      <c r="M100" s="357" t="s">
        <v>7395</v>
      </c>
      <c r="N100" s="357" t="s">
        <v>3190</v>
      </c>
      <c r="O100" s="357" t="s">
        <v>3591</v>
      </c>
      <c r="P100" s="357" t="s">
        <v>8008</v>
      </c>
      <c r="Q100" s="357"/>
      <c r="R100" s="357"/>
      <c r="S100" s="357" t="s">
        <v>7395</v>
      </c>
      <c r="T100" s="357">
        <v>93</v>
      </c>
      <c r="U100" s="357" t="s">
        <v>1744</v>
      </c>
      <c r="V100" s="357" t="s">
        <v>2007</v>
      </c>
      <c r="W100" s="357"/>
      <c r="X100" s="357" t="s">
        <v>3592</v>
      </c>
      <c r="Y100" s="357" t="s">
        <v>1568</v>
      </c>
      <c r="Z100" s="357" t="s">
        <v>13489</v>
      </c>
      <c r="AA100" s="357" t="s">
        <v>13404</v>
      </c>
      <c r="AB100" s="357"/>
      <c r="AC100" s="357" t="s">
        <v>1744</v>
      </c>
      <c r="AD100" s="357" t="s">
        <v>7399</v>
      </c>
      <c r="AE100" s="357" t="s">
        <v>2851</v>
      </c>
      <c r="AF100" s="357" t="s">
        <v>3590</v>
      </c>
      <c r="AG100" s="456">
        <v>0</v>
      </c>
    </row>
    <row r="101" spans="2:33" ht="47.25">
      <c r="B101" s="357" t="s">
        <v>6970</v>
      </c>
      <c r="C101" s="357" t="s">
        <v>3842</v>
      </c>
      <c r="D101" s="357" t="s">
        <v>8057</v>
      </c>
      <c r="E101" s="357" t="s">
        <v>1740</v>
      </c>
      <c r="F101" s="357" t="s">
        <v>1244</v>
      </c>
      <c r="G101" s="357" t="s">
        <v>15661</v>
      </c>
      <c r="H101" s="357" t="s">
        <v>8057</v>
      </c>
      <c r="I101" s="357" t="s">
        <v>3826</v>
      </c>
      <c r="J101" s="357" t="s">
        <v>3841</v>
      </c>
      <c r="K101" s="357" t="s">
        <v>8057</v>
      </c>
      <c r="L101" s="357" t="s">
        <v>1744</v>
      </c>
      <c r="M101" s="357" t="s">
        <v>7292</v>
      </c>
      <c r="N101" s="357" t="s">
        <v>3190</v>
      </c>
      <c r="O101" s="357" t="s">
        <v>3591</v>
      </c>
      <c r="P101" s="357"/>
      <c r="Q101" s="357" t="s">
        <v>7292</v>
      </c>
      <c r="R101" s="357"/>
      <c r="S101" s="357" t="s">
        <v>7292</v>
      </c>
      <c r="T101" s="357">
        <v>94</v>
      </c>
      <c r="U101" s="357" t="s">
        <v>1744</v>
      </c>
      <c r="V101" s="357"/>
      <c r="W101" s="357"/>
      <c r="X101" s="357" t="s">
        <v>3592</v>
      </c>
      <c r="Y101" s="357" t="s">
        <v>1568</v>
      </c>
      <c r="Z101" s="357" t="s">
        <v>13490</v>
      </c>
      <c r="AA101" s="357"/>
      <c r="AB101" s="357"/>
      <c r="AC101" s="357" t="s">
        <v>7292</v>
      </c>
      <c r="AD101" s="357"/>
      <c r="AE101" s="357" t="s">
        <v>2851</v>
      </c>
      <c r="AF101" s="357" t="s">
        <v>3590</v>
      </c>
      <c r="AG101" s="456">
        <v>0</v>
      </c>
    </row>
    <row r="102" spans="2:33" ht="47.25">
      <c r="B102" s="357" t="s">
        <v>6975</v>
      </c>
      <c r="C102" s="357" t="s">
        <v>1253</v>
      </c>
      <c r="D102" s="357" t="s">
        <v>8062</v>
      </c>
      <c r="E102" s="357" t="s">
        <v>1740</v>
      </c>
      <c r="F102" s="357" t="s">
        <v>2799</v>
      </c>
      <c r="G102" s="357" t="s">
        <v>15662</v>
      </c>
      <c r="H102" s="357" t="s">
        <v>1766</v>
      </c>
      <c r="I102" s="357" t="s">
        <v>3826</v>
      </c>
      <c r="J102" s="357" t="s">
        <v>1254</v>
      </c>
      <c r="K102" s="357" t="s">
        <v>1766</v>
      </c>
      <c r="L102" s="357" t="s">
        <v>1787</v>
      </c>
      <c r="M102" s="357" t="s">
        <v>7315</v>
      </c>
      <c r="N102" s="357" t="s">
        <v>3190</v>
      </c>
      <c r="O102" s="357" t="s">
        <v>3591</v>
      </c>
      <c r="P102" s="357" t="s">
        <v>8057</v>
      </c>
      <c r="Q102" s="357"/>
      <c r="R102" s="357" t="s">
        <v>2265</v>
      </c>
      <c r="S102" s="357" t="s">
        <v>7316</v>
      </c>
      <c r="T102" s="357">
        <v>95</v>
      </c>
      <c r="U102" s="357" t="s">
        <v>1744</v>
      </c>
      <c r="V102" s="357" t="s">
        <v>1754</v>
      </c>
      <c r="W102" s="357"/>
      <c r="X102" s="357" t="s">
        <v>3592</v>
      </c>
      <c r="Y102" s="357" t="s">
        <v>1568</v>
      </c>
      <c r="Z102" s="357" t="s">
        <v>13490</v>
      </c>
      <c r="AA102" s="357" t="s">
        <v>4373</v>
      </c>
      <c r="AB102" s="357"/>
      <c r="AC102" s="357" t="s">
        <v>1744</v>
      </c>
      <c r="AD102" s="357" t="s">
        <v>1770</v>
      </c>
      <c r="AE102" s="357" t="s">
        <v>2851</v>
      </c>
      <c r="AF102" s="357" t="s">
        <v>3590</v>
      </c>
      <c r="AG102" s="456">
        <v>0</v>
      </c>
    </row>
    <row r="103" spans="2:33" ht="47.25">
      <c r="B103" s="357" t="s">
        <v>6983</v>
      </c>
      <c r="C103" s="357" t="s">
        <v>1248</v>
      </c>
      <c r="D103" s="357" t="s">
        <v>8065</v>
      </c>
      <c r="E103" s="357" t="s">
        <v>1740</v>
      </c>
      <c r="F103" s="357" t="s">
        <v>2799</v>
      </c>
      <c r="G103" s="357" t="s">
        <v>15663</v>
      </c>
      <c r="H103" s="357" t="s">
        <v>1751</v>
      </c>
      <c r="I103" s="357" t="s">
        <v>3826</v>
      </c>
      <c r="J103" s="357" t="s">
        <v>1249</v>
      </c>
      <c r="K103" s="357" t="s">
        <v>1751</v>
      </c>
      <c r="L103" s="357" t="s">
        <v>1741</v>
      </c>
      <c r="M103" s="357" t="s">
        <v>7320</v>
      </c>
      <c r="N103" s="357" t="s">
        <v>3190</v>
      </c>
      <c r="O103" s="357" t="s">
        <v>3591</v>
      </c>
      <c r="P103" s="357" t="s">
        <v>8057</v>
      </c>
      <c r="Q103" s="357"/>
      <c r="R103" s="357" t="s">
        <v>2265</v>
      </c>
      <c r="S103" s="357" t="s">
        <v>7321</v>
      </c>
      <c r="T103" s="357">
        <v>96</v>
      </c>
      <c r="U103" s="357" t="s">
        <v>1744</v>
      </c>
      <c r="V103" s="357" t="s">
        <v>1754</v>
      </c>
      <c r="W103" s="357"/>
      <c r="X103" s="357" t="s">
        <v>3592</v>
      </c>
      <c r="Y103" s="357" t="s">
        <v>1568</v>
      </c>
      <c r="Z103" s="357" t="s">
        <v>13490</v>
      </c>
      <c r="AA103" s="357" t="s">
        <v>13126</v>
      </c>
      <c r="AB103" s="357"/>
      <c r="AC103" s="357" t="s">
        <v>1744</v>
      </c>
      <c r="AD103" s="357" t="s">
        <v>1750</v>
      </c>
      <c r="AE103" s="357" t="s">
        <v>2851</v>
      </c>
      <c r="AF103" s="357" t="s">
        <v>3590</v>
      </c>
      <c r="AG103" s="456">
        <v>0</v>
      </c>
    </row>
    <row r="104" spans="2:33" ht="49.5">
      <c r="B104" s="357" t="s">
        <v>6985</v>
      </c>
      <c r="C104" s="357" t="s">
        <v>3844</v>
      </c>
      <c r="D104" s="357" t="s">
        <v>8073</v>
      </c>
      <c r="E104" s="357" t="s">
        <v>1740</v>
      </c>
      <c r="F104" s="357" t="s">
        <v>2799</v>
      </c>
      <c r="G104" s="357" t="s">
        <v>15664</v>
      </c>
      <c r="H104" s="357" t="s">
        <v>8067</v>
      </c>
      <c r="I104" s="357" t="s">
        <v>3826</v>
      </c>
      <c r="J104" s="357" t="s">
        <v>3843</v>
      </c>
      <c r="K104" s="357" t="s">
        <v>8067</v>
      </c>
      <c r="L104" s="357" t="s">
        <v>8068</v>
      </c>
      <c r="M104" s="357" t="s">
        <v>8069</v>
      </c>
      <c r="N104" s="357" t="s">
        <v>3190</v>
      </c>
      <c r="O104" s="357" t="s">
        <v>3591</v>
      </c>
      <c r="P104" s="357" t="s">
        <v>8057</v>
      </c>
      <c r="Q104" s="357" t="s">
        <v>7640</v>
      </c>
      <c r="R104" s="357" t="s">
        <v>2265</v>
      </c>
      <c r="S104" s="357" t="s">
        <v>8069</v>
      </c>
      <c r="T104" s="357">
        <v>97</v>
      </c>
      <c r="U104" s="357" t="s">
        <v>1744</v>
      </c>
      <c r="V104" s="357" t="s">
        <v>1779</v>
      </c>
      <c r="W104" s="357"/>
      <c r="X104" s="357" t="s">
        <v>3592</v>
      </c>
      <c r="Y104" s="357" t="s">
        <v>1568</v>
      </c>
      <c r="Z104" s="357" t="s">
        <v>13490</v>
      </c>
      <c r="AA104" s="357" t="s">
        <v>13491</v>
      </c>
      <c r="AB104" s="357"/>
      <c r="AC104" s="357" t="s">
        <v>1744</v>
      </c>
      <c r="AD104" s="357" t="s">
        <v>3846</v>
      </c>
      <c r="AE104" s="357" t="s">
        <v>2851</v>
      </c>
      <c r="AF104" s="357" t="s">
        <v>3590</v>
      </c>
      <c r="AG104" s="456">
        <v>1</v>
      </c>
    </row>
    <row r="105" spans="2:33" ht="49.5">
      <c r="B105" s="357" t="s">
        <v>6990</v>
      </c>
      <c r="C105" s="357" t="s">
        <v>3599</v>
      </c>
      <c r="D105" s="357" t="s">
        <v>8076</v>
      </c>
      <c r="E105" s="357" t="s">
        <v>1740</v>
      </c>
      <c r="F105" s="357" t="s">
        <v>2799</v>
      </c>
      <c r="G105" s="357" t="s">
        <v>15665</v>
      </c>
      <c r="H105" s="357" t="s">
        <v>7308</v>
      </c>
      <c r="I105" s="357" t="s">
        <v>3826</v>
      </c>
      <c r="J105" s="357" t="s">
        <v>3598</v>
      </c>
      <c r="K105" s="357" t="s">
        <v>7308</v>
      </c>
      <c r="L105" s="357" t="s">
        <v>6431</v>
      </c>
      <c r="M105" s="357" t="s">
        <v>7308</v>
      </c>
      <c r="N105" s="357" t="s">
        <v>3190</v>
      </c>
      <c r="O105" s="357" t="s">
        <v>3591</v>
      </c>
      <c r="P105" s="357" t="s">
        <v>8057</v>
      </c>
      <c r="Q105" s="357"/>
      <c r="R105" s="357" t="s">
        <v>2265</v>
      </c>
      <c r="S105" s="357" t="s">
        <v>7311</v>
      </c>
      <c r="T105" s="357">
        <v>98</v>
      </c>
      <c r="U105" s="357" t="s">
        <v>1744</v>
      </c>
      <c r="V105" s="357" t="s">
        <v>1754</v>
      </c>
      <c r="W105" s="357"/>
      <c r="X105" s="357" t="s">
        <v>3592</v>
      </c>
      <c r="Y105" s="357" t="s">
        <v>1568</v>
      </c>
      <c r="Z105" s="357" t="s">
        <v>13490</v>
      </c>
      <c r="AA105" s="357" t="s">
        <v>13399</v>
      </c>
      <c r="AB105" s="357"/>
      <c r="AC105" s="357" t="s">
        <v>1744</v>
      </c>
      <c r="AD105" s="357" t="s">
        <v>7313</v>
      </c>
      <c r="AE105" s="357" t="s">
        <v>2851</v>
      </c>
      <c r="AF105" s="357" t="s">
        <v>3590</v>
      </c>
      <c r="AG105" s="456">
        <v>0</v>
      </c>
    </row>
    <row r="106" spans="2:33" ht="66">
      <c r="B106" s="357" t="s">
        <v>6995</v>
      </c>
      <c r="C106" s="357" t="s">
        <v>3610</v>
      </c>
      <c r="D106" s="357" t="s">
        <v>8079</v>
      </c>
      <c r="E106" s="357" t="s">
        <v>1740</v>
      </c>
      <c r="F106" s="357" t="s">
        <v>2799</v>
      </c>
      <c r="G106" s="357" t="s">
        <v>15666</v>
      </c>
      <c r="H106" s="357" t="s">
        <v>7338</v>
      </c>
      <c r="I106" s="357" t="s">
        <v>3826</v>
      </c>
      <c r="J106" s="357" t="s">
        <v>3610</v>
      </c>
      <c r="K106" s="357" t="s">
        <v>7338</v>
      </c>
      <c r="L106" s="357" t="s">
        <v>1758</v>
      </c>
      <c r="M106" s="357" t="s">
        <v>7339</v>
      </c>
      <c r="N106" s="357" t="s">
        <v>3190</v>
      </c>
      <c r="O106" s="357" t="s">
        <v>3591</v>
      </c>
      <c r="P106" s="357" t="s">
        <v>8057</v>
      </c>
      <c r="Q106" s="357"/>
      <c r="R106" s="357" t="s">
        <v>2265</v>
      </c>
      <c r="S106" s="357" t="s">
        <v>7343</v>
      </c>
      <c r="T106" s="357">
        <v>99</v>
      </c>
      <c r="U106" s="357" t="s">
        <v>1744</v>
      </c>
      <c r="V106" s="357" t="s">
        <v>1754</v>
      </c>
      <c r="W106" s="357"/>
      <c r="X106" s="357" t="s">
        <v>3592</v>
      </c>
      <c r="Y106" s="357" t="s">
        <v>1568</v>
      </c>
      <c r="Z106" s="357" t="s">
        <v>13490</v>
      </c>
      <c r="AA106" s="357" t="s">
        <v>4370</v>
      </c>
      <c r="AB106" s="357"/>
      <c r="AC106" s="357" t="s">
        <v>1744</v>
      </c>
      <c r="AD106" s="357" t="s">
        <v>7342</v>
      </c>
      <c r="AE106" s="357" t="s">
        <v>2851</v>
      </c>
      <c r="AF106" s="357" t="s">
        <v>3590</v>
      </c>
      <c r="AG106" s="456">
        <v>1</v>
      </c>
    </row>
    <row r="107" spans="2:33" ht="47.25">
      <c r="B107" s="357" t="s">
        <v>7000</v>
      </c>
      <c r="C107" s="357" t="s">
        <v>3606</v>
      </c>
      <c r="D107" s="357" t="s">
        <v>8083</v>
      </c>
      <c r="E107" s="357" t="s">
        <v>1740</v>
      </c>
      <c r="F107" s="357" t="s">
        <v>2799</v>
      </c>
      <c r="G107" s="357" t="s">
        <v>15667</v>
      </c>
      <c r="H107" s="357" t="s">
        <v>7326</v>
      </c>
      <c r="I107" s="357" t="s">
        <v>3826</v>
      </c>
      <c r="J107" s="357" t="s">
        <v>3605</v>
      </c>
      <c r="K107" s="357" t="s">
        <v>7326</v>
      </c>
      <c r="L107" s="357" t="s">
        <v>7327</v>
      </c>
      <c r="M107" s="357" t="s">
        <v>7328</v>
      </c>
      <c r="N107" s="357" t="s">
        <v>3190</v>
      </c>
      <c r="O107" s="357" t="s">
        <v>3591</v>
      </c>
      <c r="P107" s="357" t="s">
        <v>8057</v>
      </c>
      <c r="Q107" s="357"/>
      <c r="R107" s="357" t="s">
        <v>2265</v>
      </c>
      <c r="S107" s="357" t="s">
        <v>7332</v>
      </c>
      <c r="T107" s="357">
        <v>100</v>
      </c>
      <c r="U107" s="357" t="s">
        <v>1744</v>
      </c>
      <c r="V107" s="357" t="s">
        <v>1754</v>
      </c>
      <c r="W107" s="357"/>
      <c r="X107" s="357" t="s">
        <v>3592</v>
      </c>
      <c r="Y107" s="357" t="s">
        <v>1568</v>
      </c>
      <c r="Z107" s="357" t="s">
        <v>13490</v>
      </c>
      <c r="AA107" s="357" t="s">
        <v>13400</v>
      </c>
      <c r="AB107" s="357"/>
      <c r="AC107" s="357" t="s">
        <v>1744</v>
      </c>
      <c r="AD107" s="357" t="s">
        <v>7331</v>
      </c>
      <c r="AE107" s="357" t="s">
        <v>2851</v>
      </c>
      <c r="AF107" s="357" t="s">
        <v>3590</v>
      </c>
      <c r="AG107" s="456">
        <v>0</v>
      </c>
    </row>
    <row r="108" spans="2:33" ht="47.25">
      <c r="B108" s="357" t="s">
        <v>7005</v>
      </c>
      <c r="C108" s="357" t="s">
        <v>3614</v>
      </c>
      <c r="D108" s="357" t="s">
        <v>8086</v>
      </c>
      <c r="E108" s="357" t="s">
        <v>1740</v>
      </c>
      <c r="F108" s="357" t="s">
        <v>2799</v>
      </c>
      <c r="G108" s="357" t="s">
        <v>15668</v>
      </c>
      <c r="H108" s="357" t="s">
        <v>7348</v>
      </c>
      <c r="I108" s="357" t="s">
        <v>3826</v>
      </c>
      <c r="J108" s="357" t="s">
        <v>3613</v>
      </c>
      <c r="K108" s="357" t="s">
        <v>7348</v>
      </c>
      <c r="L108" s="357" t="s">
        <v>7349</v>
      </c>
      <c r="M108" s="357" t="s">
        <v>7348</v>
      </c>
      <c r="N108" s="357" t="s">
        <v>3190</v>
      </c>
      <c r="O108" s="357" t="s">
        <v>3591</v>
      </c>
      <c r="P108" s="357" t="s">
        <v>8057</v>
      </c>
      <c r="Q108" s="357"/>
      <c r="R108" s="357" t="s">
        <v>2265</v>
      </c>
      <c r="S108" s="357" t="s">
        <v>7352</v>
      </c>
      <c r="T108" s="357">
        <v>101</v>
      </c>
      <c r="U108" s="357" t="s">
        <v>1744</v>
      </c>
      <c r="V108" s="357" t="s">
        <v>1749</v>
      </c>
      <c r="W108" s="357"/>
      <c r="X108" s="357" t="s">
        <v>3592</v>
      </c>
      <c r="Y108" s="357" t="s">
        <v>1568</v>
      </c>
      <c r="Z108" s="357" t="s">
        <v>13490</v>
      </c>
      <c r="AA108" s="357" t="s">
        <v>13401</v>
      </c>
      <c r="AB108" s="357"/>
      <c r="AC108" s="357" t="s">
        <v>1744</v>
      </c>
      <c r="AD108" s="357" t="s">
        <v>7354</v>
      </c>
      <c r="AE108" s="357" t="s">
        <v>2851</v>
      </c>
      <c r="AF108" s="357" t="s">
        <v>3590</v>
      </c>
      <c r="AG108" s="456">
        <v>0</v>
      </c>
    </row>
    <row r="109" spans="2:33" ht="47.25">
      <c r="B109" s="357" t="s">
        <v>7010</v>
      </c>
      <c r="C109" s="357" t="s">
        <v>3618</v>
      </c>
      <c r="D109" s="357" t="s">
        <v>8089</v>
      </c>
      <c r="E109" s="357" t="s">
        <v>1740</v>
      </c>
      <c r="F109" s="357" t="s">
        <v>2799</v>
      </c>
      <c r="G109" s="357" t="s">
        <v>15669</v>
      </c>
      <c r="H109" s="357" t="s">
        <v>7357</v>
      </c>
      <c r="I109" s="357" t="s">
        <v>3826</v>
      </c>
      <c r="J109" s="357" t="s">
        <v>3617</v>
      </c>
      <c r="K109" s="357" t="s">
        <v>7357</v>
      </c>
      <c r="L109" s="357" t="s">
        <v>7507</v>
      </c>
      <c r="M109" s="357" t="s">
        <v>7989</v>
      </c>
      <c r="N109" s="357" t="s">
        <v>3190</v>
      </c>
      <c r="O109" s="357" t="s">
        <v>3591</v>
      </c>
      <c r="P109" s="357" t="s">
        <v>8057</v>
      </c>
      <c r="Q109" s="357"/>
      <c r="R109" s="357" t="s">
        <v>2265</v>
      </c>
      <c r="S109" s="357" t="s">
        <v>7991</v>
      </c>
      <c r="T109" s="357">
        <v>102</v>
      </c>
      <c r="U109" s="357" t="s">
        <v>1744</v>
      </c>
      <c r="V109" s="357" t="s">
        <v>1749</v>
      </c>
      <c r="W109" s="357"/>
      <c r="X109" s="357" t="s">
        <v>3592</v>
      </c>
      <c r="Y109" s="357" t="s">
        <v>1568</v>
      </c>
      <c r="Z109" s="357" t="s">
        <v>13490</v>
      </c>
      <c r="AA109" s="357" t="s">
        <v>13402</v>
      </c>
      <c r="AB109" s="357"/>
      <c r="AC109" s="357" t="s">
        <v>1744</v>
      </c>
      <c r="AD109" s="357" t="s">
        <v>7363</v>
      </c>
      <c r="AE109" s="357" t="s">
        <v>2851</v>
      </c>
      <c r="AF109" s="357" t="s">
        <v>3590</v>
      </c>
      <c r="AG109" s="456">
        <v>0</v>
      </c>
    </row>
    <row r="110" spans="2:33" ht="47.25">
      <c r="B110" s="357" t="s">
        <v>7015</v>
      </c>
      <c r="C110" s="357" t="s">
        <v>3625</v>
      </c>
      <c r="D110" s="357" t="s">
        <v>8092</v>
      </c>
      <c r="E110" s="357" t="s">
        <v>1740</v>
      </c>
      <c r="F110" s="357" t="s">
        <v>2798</v>
      </c>
      <c r="G110" s="357" t="s">
        <v>15670</v>
      </c>
      <c r="H110" s="357" t="s">
        <v>7374</v>
      </c>
      <c r="I110" s="357" t="s">
        <v>3826</v>
      </c>
      <c r="J110" s="357" t="s">
        <v>3624</v>
      </c>
      <c r="K110" s="357" t="s">
        <v>7374</v>
      </c>
      <c r="L110" s="357" t="s">
        <v>7374</v>
      </c>
      <c r="M110" s="357" t="s">
        <v>7375</v>
      </c>
      <c r="N110" s="357" t="s">
        <v>3190</v>
      </c>
      <c r="O110" s="357" t="s">
        <v>3591</v>
      </c>
      <c r="P110" s="357" t="s">
        <v>8057</v>
      </c>
      <c r="Q110" s="357"/>
      <c r="R110" s="357" t="s">
        <v>2265</v>
      </c>
      <c r="S110" s="357" t="s">
        <v>7996</v>
      </c>
      <c r="T110" s="357">
        <v>103</v>
      </c>
      <c r="U110" s="357" t="s">
        <v>1744</v>
      </c>
      <c r="V110" s="357" t="s">
        <v>2001</v>
      </c>
      <c r="W110" s="357"/>
      <c r="X110" s="357" t="s">
        <v>3592</v>
      </c>
      <c r="Y110" s="357" t="s">
        <v>1568</v>
      </c>
      <c r="Z110" s="357" t="s">
        <v>13490</v>
      </c>
      <c r="AA110" s="357" t="s">
        <v>13345</v>
      </c>
      <c r="AB110" s="357"/>
      <c r="AC110" s="357" t="s">
        <v>1744</v>
      </c>
      <c r="AD110" s="357" t="s">
        <v>7380</v>
      </c>
      <c r="AE110" s="357" t="s">
        <v>2851</v>
      </c>
      <c r="AF110" s="357" t="s">
        <v>3590</v>
      </c>
      <c r="AG110" s="456">
        <v>0</v>
      </c>
    </row>
    <row r="111" spans="2:33" ht="47.25">
      <c r="B111" s="357" t="s">
        <v>7020</v>
      </c>
      <c r="C111" s="357" t="s">
        <v>3676</v>
      </c>
      <c r="D111" s="357" t="s">
        <v>8097</v>
      </c>
      <c r="E111" s="357" t="s">
        <v>1740</v>
      </c>
      <c r="F111" s="357" t="s">
        <v>2798</v>
      </c>
      <c r="G111" s="357" t="s">
        <v>15671</v>
      </c>
      <c r="H111" s="357" t="s">
        <v>7513</v>
      </c>
      <c r="I111" s="357" t="s">
        <v>3826</v>
      </c>
      <c r="J111" s="357" t="s">
        <v>3675</v>
      </c>
      <c r="K111" s="357" t="s">
        <v>7513</v>
      </c>
      <c r="L111" s="357" t="s">
        <v>7513</v>
      </c>
      <c r="M111" s="357" t="s">
        <v>8094</v>
      </c>
      <c r="N111" s="357" t="s">
        <v>3190</v>
      </c>
      <c r="O111" s="357" t="s">
        <v>3591</v>
      </c>
      <c r="P111" s="357" t="s">
        <v>8057</v>
      </c>
      <c r="Q111" s="357"/>
      <c r="R111" s="357" t="s">
        <v>3673</v>
      </c>
      <c r="S111" s="357" t="s">
        <v>8095</v>
      </c>
      <c r="T111" s="357">
        <v>104</v>
      </c>
      <c r="U111" s="357" t="s">
        <v>1744</v>
      </c>
      <c r="V111" s="357" t="s">
        <v>2001</v>
      </c>
      <c r="W111" s="357"/>
      <c r="X111" s="357" t="s">
        <v>3592</v>
      </c>
      <c r="Y111" s="357" t="s">
        <v>1568</v>
      </c>
      <c r="Z111" s="357" t="s">
        <v>13490</v>
      </c>
      <c r="AA111" s="357" t="s">
        <v>13415</v>
      </c>
      <c r="AB111" s="357"/>
      <c r="AC111" s="357" t="s">
        <v>1744</v>
      </c>
      <c r="AD111" s="357" t="s">
        <v>7519</v>
      </c>
      <c r="AE111" s="357" t="s">
        <v>2851</v>
      </c>
      <c r="AF111" s="357" t="s">
        <v>3590</v>
      </c>
      <c r="AG111" s="456">
        <v>0</v>
      </c>
    </row>
    <row r="112" spans="2:33" ht="47.25">
      <c r="B112" s="357" t="s">
        <v>7026</v>
      </c>
      <c r="C112" s="357" t="s">
        <v>3629</v>
      </c>
      <c r="D112" s="357" t="s">
        <v>8100</v>
      </c>
      <c r="E112" s="357" t="s">
        <v>1740</v>
      </c>
      <c r="F112" s="357" t="s">
        <v>2798</v>
      </c>
      <c r="G112" s="357" t="s">
        <v>15672</v>
      </c>
      <c r="H112" s="357" t="s">
        <v>7383</v>
      </c>
      <c r="I112" s="357" t="s">
        <v>3826</v>
      </c>
      <c r="J112" s="357" t="s">
        <v>3628</v>
      </c>
      <c r="K112" s="357" t="s">
        <v>7383</v>
      </c>
      <c r="L112" s="357" t="s">
        <v>7384</v>
      </c>
      <c r="M112" s="357" t="s">
        <v>7385</v>
      </c>
      <c r="N112" s="357" t="s">
        <v>3190</v>
      </c>
      <c r="O112" s="357" t="s">
        <v>3591</v>
      </c>
      <c r="P112" s="357" t="s">
        <v>8057</v>
      </c>
      <c r="Q112" s="357"/>
      <c r="R112" s="357"/>
      <c r="S112" s="357" t="s">
        <v>7388</v>
      </c>
      <c r="T112" s="357">
        <v>105</v>
      </c>
      <c r="U112" s="357" t="s">
        <v>1744</v>
      </c>
      <c r="V112" s="357" t="s">
        <v>2007</v>
      </c>
      <c r="W112" s="357"/>
      <c r="X112" s="357" t="s">
        <v>3592</v>
      </c>
      <c r="Y112" s="357" t="s">
        <v>1568</v>
      </c>
      <c r="Z112" s="357" t="s">
        <v>13490</v>
      </c>
      <c r="AA112" s="357" t="s">
        <v>13403</v>
      </c>
      <c r="AB112" s="357"/>
      <c r="AC112" s="357" t="s">
        <v>1744</v>
      </c>
      <c r="AD112" s="357" t="s">
        <v>7390</v>
      </c>
      <c r="AE112" s="357" t="s">
        <v>2851</v>
      </c>
      <c r="AF112" s="357" t="s">
        <v>3590</v>
      </c>
      <c r="AG112" s="456">
        <v>0</v>
      </c>
    </row>
    <row r="113" spans="2:33" ht="47.25">
      <c r="B113" s="357" t="s">
        <v>7031</v>
      </c>
      <c r="C113" s="357" t="s">
        <v>3622</v>
      </c>
      <c r="D113" s="357" t="s">
        <v>8103</v>
      </c>
      <c r="E113" s="357" t="s">
        <v>1740</v>
      </c>
      <c r="F113" s="357" t="s">
        <v>2798</v>
      </c>
      <c r="G113" s="357" t="s">
        <v>15673</v>
      </c>
      <c r="H113" s="357" t="s">
        <v>7366</v>
      </c>
      <c r="I113" s="357" t="s">
        <v>3826</v>
      </c>
      <c r="J113" s="357" t="s">
        <v>3621</v>
      </c>
      <c r="K113" s="357" t="s">
        <v>7366</v>
      </c>
      <c r="L113" s="357" t="s">
        <v>7366</v>
      </c>
      <c r="M113" s="357" t="s">
        <v>7366</v>
      </c>
      <c r="N113" s="357" t="s">
        <v>3190</v>
      </c>
      <c r="O113" s="357" t="s">
        <v>3591</v>
      </c>
      <c r="P113" s="357" t="s">
        <v>8057</v>
      </c>
      <c r="Q113" s="357"/>
      <c r="R113" s="357" t="s">
        <v>2265</v>
      </c>
      <c r="S113" s="357" t="s">
        <v>8045</v>
      </c>
      <c r="T113" s="357">
        <v>106</v>
      </c>
      <c r="U113" s="357" t="s">
        <v>1744</v>
      </c>
      <c r="V113" s="357" t="s">
        <v>1995</v>
      </c>
      <c r="W113" s="357"/>
      <c r="X113" s="357" t="s">
        <v>3592</v>
      </c>
      <c r="Y113" s="357" t="s">
        <v>1568</v>
      </c>
      <c r="Z113" s="357" t="s">
        <v>13490</v>
      </c>
      <c r="AA113" s="357" t="s">
        <v>13349</v>
      </c>
      <c r="AB113" s="357"/>
      <c r="AC113" s="357" t="s">
        <v>1744</v>
      </c>
      <c r="AD113" s="357" t="s">
        <v>7371</v>
      </c>
      <c r="AE113" s="357" t="s">
        <v>2851</v>
      </c>
      <c r="AF113" s="357" t="s">
        <v>3590</v>
      </c>
      <c r="AG113" s="456">
        <v>0</v>
      </c>
    </row>
    <row r="114" spans="2:33" ht="66">
      <c r="B114" s="357" t="s">
        <v>7039</v>
      </c>
      <c r="C114" s="357" t="s">
        <v>3690</v>
      </c>
      <c r="D114" s="357" t="s">
        <v>8106</v>
      </c>
      <c r="E114" s="357" t="s">
        <v>1740</v>
      </c>
      <c r="F114" s="357" t="s">
        <v>2798</v>
      </c>
      <c r="G114" s="357" t="s">
        <v>15674</v>
      </c>
      <c r="H114" s="357" t="s">
        <v>7562</v>
      </c>
      <c r="I114" s="357" t="s">
        <v>3826</v>
      </c>
      <c r="J114" s="357" t="s">
        <v>3689</v>
      </c>
      <c r="K114" s="357" t="s">
        <v>7562</v>
      </c>
      <c r="L114" s="357" t="s">
        <v>7562</v>
      </c>
      <c r="M114" s="357" t="s">
        <v>7563</v>
      </c>
      <c r="N114" s="357" t="s">
        <v>3190</v>
      </c>
      <c r="O114" s="357" t="s">
        <v>3591</v>
      </c>
      <c r="P114" s="357" t="s">
        <v>8057</v>
      </c>
      <c r="Q114" s="357"/>
      <c r="R114" s="357" t="s">
        <v>3673</v>
      </c>
      <c r="S114" s="357" t="s">
        <v>8045</v>
      </c>
      <c r="T114" s="357">
        <v>107</v>
      </c>
      <c r="U114" s="357" t="s">
        <v>1744</v>
      </c>
      <c r="V114" s="357" t="s">
        <v>1995</v>
      </c>
      <c r="W114" s="357"/>
      <c r="X114" s="357" t="s">
        <v>3592</v>
      </c>
      <c r="Y114" s="357" t="s">
        <v>1568</v>
      </c>
      <c r="Z114" s="357" t="s">
        <v>13490</v>
      </c>
      <c r="AA114" s="357" t="s">
        <v>13347</v>
      </c>
      <c r="AB114" s="357"/>
      <c r="AC114" s="357" t="s">
        <v>1744</v>
      </c>
      <c r="AD114" s="357" t="s">
        <v>7568</v>
      </c>
      <c r="AE114" s="357" t="s">
        <v>2851</v>
      </c>
      <c r="AF114" s="357" t="s">
        <v>3590</v>
      </c>
      <c r="AG114" s="456">
        <v>0</v>
      </c>
    </row>
    <row r="115" spans="2:33" ht="47.25">
      <c r="B115" s="357" t="s">
        <v>7041</v>
      </c>
      <c r="C115" s="357" t="s">
        <v>3634</v>
      </c>
      <c r="D115" s="357" t="s">
        <v>8109</v>
      </c>
      <c r="E115" s="357" t="s">
        <v>1740</v>
      </c>
      <c r="F115" s="357" t="s">
        <v>2798</v>
      </c>
      <c r="G115" s="357" t="s">
        <v>15675</v>
      </c>
      <c r="H115" s="357" t="s">
        <v>7393</v>
      </c>
      <c r="I115" s="357" t="s">
        <v>3826</v>
      </c>
      <c r="J115" s="357" t="s">
        <v>3633</v>
      </c>
      <c r="K115" s="357" t="s">
        <v>7393</v>
      </c>
      <c r="L115" s="357" t="s">
        <v>7394</v>
      </c>
      <c r="M115" s="357" t="s">
        <v>7395</v>
      </c>
      <c r="N115" s="357" t="s">
        <v>3190</v>
      </c>
      <c r="O115" s="357" t="s">
        <v>3591</v>
      </c>
      <c r="P115" s="357" t="s">
        <v>8057</v>
      </c>
      <c r="Q115" s="357"/>
      <c r="R115" s="357"/>
      <c r="S115" s="357" t="s">
        <v>7395</v>
      </c>
      <c r="T115" s="357">
        <v>108</v>
      </c>
      <c r="U115" s="357" t="s">
        <v>1744</v>
      </c>
      <c r="V115" s="357" t="s">
        <v>2007</v>
      </c>
      <c r="W115" s="357"/>
      <c r="X115" s="357" t="s">
        <v>3592</v>
      </c>
      <c r="Y115" s="357" t="s">
        <v>1568</v>
      </c>
      <c r="Z115" s="357" t="s">
        <v>13490</v>
      </c>
      <c r="AA115" s="357" t="s">
        <v>13404</v>
      </c>
      <c r="AB115" s="357"/>
      <c r="AC115" s="357" t="s">
        <v>1744</v>
      </c>
      <c r="AD115" s="357" t="s">
        <v>7399</v>
      </c>
      <c r="AE115" s="357" t="s">
        <v>2851</v>
      </c>
      <c r="AF115" s="357" t="s">
        <v>3590</v>
      </c>
      <c r="AG115" s="456">
        <v>0</v>
      </c>
    </row>
    <row r="116" spans="2:33" ht="33">
      <c r="B116" s="357" t="s">
        <v>7046</v>
      </c>
      <c r="C116" s="357" t="s">
        <v>3851</v>
      </c>
      <c r="D116" s="357" t="s">
        <v>8111</v>
      </c>
      <c r="E116" s="357" t="s">
        <v>1740</v>
      </c>
      <c r="F116" s="357" t="s">
        <v>1244</v>
      </c>
      <c r="G116" s="357" t="s">
        <v>15676</v>
      </c>
      <c r="H116" s="357" t="s">
        <v>8111</v>
      </c>
      <c r="I116" s="357" t="s">
        <v>3826</v>
      </c>
      <c r="J116" s="357" t="s">
        <v>3850</v>
      </c>
      <c r="K116" s="357" t="s">
        <v>8111</v>
      </c>
      <c r="L116" s="357" t="s">
        <v>1744</v>
      </c>
      <c r="M116" s="357" t="s">
        <v>8112</v>
      </c>
      <c r="N116" s="357" t="s">
        <v>3190</v>
      </c>
      <c r="O116" s="357" t="s">
        <v>3591</v>
      </c>
      <c r="P116" s="357"/>
      <c r="Q116" s="357" t="s">
        <v>7292</v>
      </c>
      <c r="R116" s="357"/>
      <c r="S116" s="357" t="s">
        <v>8112</v>
      </c>
      <c r="T116" s="357">
        <v>109</v>
      </c>
      <c r="U116" s="357" t="s">
        <v>1744</v>
      </c>
      <c r="V116" s="357"/>
      <c r="W116" s="357"/>
      <c r="X116" s="357" t="s">
        <v>3592</v>
      </c>
      <c r="Y116" s="357" t="s">
        <v>1568</v>
      </c>
      <c r="Z116" s="357" t="s">
        <v>13492</v>
      </c>
      <c r="AA116" s="357"/>
      <c r="AB116" s="357"/>
      <c r="AC116" s="357" t="s">
        <v>7292</v>
      </c>
      <c r="AD116" s="357"/>
      <c r="AE116" s="357" t="s">
        <v>2851</v>
      </c>
      <c r="AF116" s="357" t="s">
        <v>3590</v>
      </c>
      <c r="AG116" s="456">
        <v>0</v>
      </c>
    </row>
    <row r="117" spans="2:33" ht="47.25">
      <c r="B117" s="357" t="s">
        <v>7052</v>
      </c>
      <c r="C117" s="357" t="s">
        <v>3618</v>
      </c>
      <c r="D117" s="357" t="s">
        <v>8118</v>
      </c>
      <c r="E117" s="357" t="s">
        <v>1740</v>
      </c>
      <c r="F117" s="357" t="s">
        <v>2799</v>
      </c>
      <c r="G117" s="357" t="s">
        <v>15677</v>
      </c>
      <c r="H117" s="357" t="s">
        <v>7357</v>
      </c>
      <c r="I117" s="357" t="s">
        <v>3826</v>
      </c>
      <c r="J117" s="357" t="s">
        <v>3617</v>
      </c>
      <c r="K117" s="357" t="s">
        <v>7357</v>
      </c>
      <c r="L117" s="357" t="s">
        <v>7507</v>
      </c>
      <c r="M117" s="357" t="s">
        <v>7989</v>
      </c>
      <c r="N117" s="357" t="s">
        <v>3190</v>
      </c>
      <c r="O117" s="357" t="s">
        <v>3591</v>
      </c>
      <c r="P117" s="357" t="s">
        <v>8111</v>
      </c>
      <c r="Q117" s="357"/>
      <c r="R117" s="357" t="s">
        <v>2265</v>
      </c>
      <c r="S117" s="357" t="s">
        <v>8116</v>
      </c>
      <c r="T117" s="357">
        <v>110</v>
      </c>
      <c r="U117" s="357" t="s">
        <v>1744</v>
      </c>
      <c r="V117" s="357" t="s">
        <v>1749</v>
      </c>
      <c r="W117" s="357"/>
      <c r="X117" s="357" t="s">
        <v>3592</v>
      </c>
      <c r="Y117" s="357" t="s">
        <v>1568</v>
      </c>
      <c r="Z117" s="357" t="s">
        <v>13492</v>
      </c>
      <c r="AA117" s="357" t="s">
        <v>13402</v>
      </c>
      <c r="AB117" s="357"/>
      <c r="AC117" s="357" t="s">
        <v>1744</v>
      </c>
      <c r="AD117" s="357" t="s">
        <v>7363</v>
      </c>
      <c r="AE117" s="357" t="s">
        <v>2851</v>
      </c>
      <c r="AF117" s="357" t="s">
        <v>3590</v>
      </c>
      <c r="AG117" s="456">
        <v>0</v>
      </c>
    </row>
    <row r="118" spans="2:33" s="237" customFormat="1" ht="47.25">
      <c r="B118" s="357" t="s">
        <v>7058</v>
      </c>
      <c r="C118" s="357" t="s">
        <v>1253</v>
      </c>
      <c r="D118" s="357" t="s">
        <v>8121</v>
      </c>
      <c r="E118" s="357" t="s">
        <v>1740</v>
      </c>
      <c r="F118" s="357" t="s">
        <v>2799</v>
      </c>
      <c r="G118" s="357" t="s">
        <v>15678</v>
      </c>
      <c r="H118" s="357" t="s">
        <v>1766</v>
      </c>
      <c r="I118" s="357" t="s">
        <v>3826</v>
      </c>
      <c r="J118" s="357" t="s">
        <v>1254</v>
      </c>
      <c r="K118" s="357" t="s">
        <v>1766</v>
      </c>
      <c r="L118" s="357" t="s">
        <v>1787</v>
      </c>
      <c r="M118" s="357" t="s">
        <v>7315</v>
      </c>
      <c r="N118" s="357" t="s">
        <v>3190</v>
      </c>
      <c r="O118" s="357" t="s">
        <v>3591</v>
      </c>
      <c r="P118" s="357" t="s">
        <v>8111</v>
      </c>
      <c r="Q118" s="357"/>
      <c r="R118" s="357" t="s">
        <v>2265</v>
      </c>
      <c r="S118" s="357" t="s">
        <v>7316</v>
      </c>
      <c r="T118" s="357">
        <v>111</v>
      </c>
      <c r="U118" s="357" t="s">
        <v>1744</v>
      </c>
      <c r="V118" s="357" t="s">
        <v>1754</v>
      </c>
      <c r="W118" s="357"/>
      <c r="X118" s="357" t="s">
        <v>3592</v>
      </c>
      <c r="Y118" s="357" t="s">
        <v>1568</v>
      </c>
      <c r="Z118" s="357" t="s">
        <v>13492</v>
      </c>
      <c r="AA118" s="357" t="s">
        <v>4373</v>
      </c>
      <c r="AB118" s="357"/>
      <c r="AC118" s="357" t="s">
        <v>1744</v>
      </c>
      <c r="AD118" s="357" t="s">
        <v>1770</v>
      </c>
      <c r="AE118" s="357" t="s">
        <v>2851</v>
      </c>
      <c r="AF118" s="357" t="s">
        <v>3590</v>
      </c>
      <c r="AG118" s="456">
        <v>0</v>
      </c>
    </row>
    <row r="119" spans="2:33" ht="47.25">
      <c r="B119" s="357" t="s">
        <v>7065</v>
      </c>
      <c r="C119" s="357" t="s">
        <v>1248</v>
      </c>
      <c r="D119" s="357" t="s">
        <v>8124</v>
      </c>
      <c r="E119" s="357" t="s">
        <v>1740</v>
      </c>
      <c r="F119" s="357" t="s">
        <v>2799</v>
      </c>
      <c r="G119" s="357" t="s">
        <v>15679</v>
      </c>
      <c r="H119" s="357" t="s">
        <v>1751</v>
      </c>
      <c r="I119" s="357" t="s">
        <v>3826</v>
      </c>
      <c r="J119" s="357" t="s">
        <v>1249</v>
      </c>
      <c r="K119" s="357" t="s">
        <v>1751</v>
      </c>
      <c r="L119" s="357" t="s">
        <v>1741</v>
      </c>
      <c r="M119" s="357" t="s">
        <v>7320</v>
      </c>
      <c r="N119" s="357" t="s">
        <v>3190</v>
      </c>
      <c r="O119" s="357" t="s">
        <v>3591</v>
      </c>
      <c r="P119" s="357" t="s">
        <v>8111</v>
      </c>
      <c r="Q119" s="357"/>
      <c r="R119" s="357" t="s">
        <v>2265</v>
      </c>
      <c r="S119" s="357" t="s">
        <v>7321</v>
      </c>
      <c r="T119" s="357">
        <v>112</v>
      </c>
      <c r="U119" s="357" t="s">
        <v>1744</v>
      </c>
      <c r="V119" s="357" t="s">
        <v>1754</v>
      </c>
      <c r="W119" s="357"/>
      <c r="X119" s="357" t="s">
        <v>3592</v>
      </c>
      <c r="Y119" s="357" t="s">
        <v>1568</v>
      </c>
      <c r="Z119" s="357" t="s">
        <v>13492</v>
      </c>
      <c r="AA119" s="357" t="s">
        <v>13126</v>
      </c>
      <c r="AB119" s="357"/>
      <c r="AC119" s="357" t="s">
        <v>1744</v>
      </c>
      <c r="AD119" s="357" t="s">
        <v>1750</v>
      </c>
      <c r="AE119" s="357" t="s">
        <v>2851</v>
      </c>
      <c r="AF119" s="357" t="s">
        <v>3590</v>
      </c>
      <c r="AG119" s="456">
        <v>0</v>
      </c>
    </row>
    <row r="120" spans="2:33" ht="47.25">
      <c r="B120" s="357" t="s">
        <v>7072</v>
      </c>
      <c r="C120" s="357" t="s">
        <v>3606</v>
      </c>
      <c r="D120" s="357" t="s">
        <v>8128</v>
      </c>
      <c r="E120" s="357" t="s">
        <v>1740</v>
      </c>
      <c r="F120" s="357" t="s">
        <v>2799</v>
      </c>
      <c r="G120" s="357" t="s">
        <v>15680</v>
      </c>
      <c r="H120" s="357" t="s">
        <v>7326</v>
      </c>
      <c r="I120" s="357" t="s">
        <v>3826</v>
      </c>
      <c r="J120" s="357" t="s">
        <v>3605</v>
      </c>
      <c r="K120" s="357" t="s">
        <v>7326</v>
      </c>
      <c r="L120" s="357" t="s">
        <v>7327</v>
      </c>
      <c r="M120" s="357" t="s">
        <v>8126</v>
      </c>
      <c r="N120" s="357" t="s">
        <v>3190</v>
      </c>
      <c r="O120" s="357" t="s">
        <v>3591</v>
      </c>
      <c r="P120" s="357" t="s">
        <v>8111</v>
      </c>
      <c r="Q120" s="357"/>
      <c r="R120" s="357" t="s">
        <v>2265</v>
      </c>
      <c r="S120" s="357" t="s">
        <v>7332</v>
      </c>
      <c r="T120" s="357">
        <v>113</v>
      </c>
      <c r="U120" s="357" t="s">
        <v>1744</v>
      </c>
      <c r="V120" s="357" t="s">
        <v>1754</v>
      </c>
      <c r="W120" s="357"/>
      <c r="X120" s="357" t="s">
        <v>3592</v>
      </c>
      <c r="Y120" s="357" t="s">
        <v>1568</v>
      </c>
      <c r="Z120" s="357" t="s">
        <v>13492</v>
      </c>
      <c r="AA120" s="357" t="s">
        <v>13400</v>
      </c>
      <c r="AB120" s="357"/>
      <c r="AC120" s="357" t="s">
        <v>1744</v>
      </c>
      <c r="AD120" s="357" t="s">
        <v>7331</v>
      </c>
      <c r="AE120" s="357" t="s">
        <v>2851</v>
      </c>
      <c r="AF120" s="357" t="s">
        <v>3590</v>
      </c>
      <c r="AG120" s="456">
        <v>0</v>
      </c>
    </row>
    <row r="121" spans="2:33" ht="82.5">
      <c r="B121" s="357" t="s">
        <v>7077</v>
      </c>
      <c r="C121" s="357" t="s">
        <v>3830</v>
      </c>
      <c r="D121" s="357" t="s">
        <v>8131</v>
      </c>
      <c r="E121" s="357" t="s">
        <v>1740</v>
      </c>
      <c r="F121" s="357" t="s">
        <v>2799</v>
      </c>
      <c r="G121" s="357" t="s">
        <v>15681</v>
      </c>
      <c r="H121" s="357" t="s">
        <v>7976</v>
      </c>
      <c r="I121" s="357" t="s">
        <v>3826</v>
      </c>
      <c r="J121" s="357" t="s">
        <v>3829</v>
      </c>
      <c r="K121" s="357" t="s">
        <v>7976</v>
      </c>
      <c r="L121" s="357" t="s">
        <v>7299</v>
      </c>
      <c r="M121" s="357" t="s">
        <v>14077</v>
      </c>
      <c r="N121" s="357" t="s">
        <v>3190</v>
      </c>
      <c r="O121" s="357" t="s">
        <v>3591</v>
      </c>
      <c r="P121" s="357" t="s">
        <v>8111</v>
      </c>
      <c r="Q121" s="357" t="s">
        <v>7980</v>
      </c>
      <c r="R121" s="357" t="s">
        <v>2265</v>
      </c>
      <c r="S121" s="357" t="s">
        <v>7981</v>
      </c>
      <c r="T121" s="357">
        <v>114</v>
      </c>
      <c r="U121" s="357" t="s">
        <v>1744</v>
      </c>
      <c r="V121" s="357" t="s">
        <v>1779</v>
      </c>
      <c r="W121" s="357"/>
      <c r="X121" s="357" t="s">
        <v>3592</v>
      </c>
      <c r="Y121" s="357" t="s">
        <v>1568</v>
      </c>
      <c r="Z121" s="357" t="s">
        <v>13492</v>
      </c>
      <c r="AA121" s="357" t="s">
        <v>13488</v>
      </c>
      <c r="AB121" s="357"/>
      <c r="AC121" s="357" t="s">
        <v>1744</v>
      </c>
      <c r="AD121" s="357" t="s">
        <v>3833</v>
      </c>
      <c r="AE121" s="357" t="s">
        <v>2851</v>
      </c>
      <c r="AF121" s="357" t="s">
        <v>3590</v>
      </c>
      <c r="AG121" s="456">
        <v>1</v>
      </c>
    </row>
    <row r="122" spans="2:33" ht="49.5">
      <c r="B122" s="357" t="s">
        <v>7084</v>
      </c>
      <c r="C122" s="357" t="s">
        <v>3599</v>
      </c>
      <c r="D122" s="357" t="s">
        <v>8134</v>
      </c>
      <c r="E122" s="357" t="s">
        <v>1740</v>
      </c>
      <c r="F122" s="357" t="s">
        <v>2799</v>
      </c>
      <c r="G122" s="357" t="s">
        <v>15682</v>
      </c>
      <c r="H122" s="357" t="s">
        <v>7308</v>
      </c>
      <c r="I122" s="357" t="s">
        <v>3826</v>
      </c>
      <c r="J122" s="357" t="s">
        <v>3598</v>
      </c>
      <c r="K122" s="357" t="s">
        <v>7308</v>
      </c>
      <c r="L122" s="357" t="s">
        <v>6431</v>
      </c>
      <c r="M122" s="357" t="s">
        <v>7308</v>
      </c>
      <c r="N122" s="357" t="s">
        <v>3190</v>
      </c>
      <c r="O122" s="357" t="s">
        <v>3591</v>
      </c>
      <c r="P122" s="357" t="s">
        <v>8111</v>
      </c>
      <c r="Q122" s="357"/>
      <c r="R122" s="357" t="s">
        <v>2265</v>
      </c>
      <c r="S122" s="357" t="s">
        <v>7311</v>
      </c>
      <c r="T122" s="357">
        <v>115</v>
      </c>
      <c r="U122" s="357" t="s">
        <v>1744</v>
      </c>
      <c r="V122" s="357" t="s">
        <v>1754</v>
      </c>
      <c r="W122" s="357"/>
      <c r="X122" s="357" t="s">
        <v>3592</v>
      </c>
      <c r="Y122" s="357" t="s">
        <v>1568</v>
      </c>
      <c r="Z122" s="357" t="s">
        <v>13492</v>
      </c>
      <c r="AA122" s="357" t="s">
        <v>13399</v>
      </c>
      <c r="AB122" s="357"/>
      <c r="AC122" s="357" t="s">
        <v>1744</v>
      </c>
      <c r="AD122" s="357" t="s">
        <v>7313</v>
      </c>
      <c r="AE122" s="357" t="s">
        <v>2851</v>
      </c>
      <c r="AF122" s="357" t="s">
        <v>3590</v>
      </c>
      <c r="AG122" s="456">
        <v>0</v>
      </c>
    </row>
    <row r="123" spans="2:33" ht="66">
      <c r="B123" s="357" t="s">
        <v>8161</v>
      </c>
      <c r="C123" s="357" t="s">
        <v>3610</v>
      </c>
      <c r="D123" s="357" t="s">
        <v>8137</v>
      </c>
      <c r="E123" s="357" t="s">
        <v>1740</v>
      </c>
      <c r="F123" s="357" t="s">
        <v>2799</v>
      </c>
      <c r="G123" s="357" t="s">
        <v>15683</v>
      </c>
      <c r="H123" s="357" t="s">
        <v>7338</v>
      </c>
      <c r="I123" s="357" t="s">
        <v>3826</v>
      </c>
      <c r="J123" s="357" t="s">
        <v>3610</v>
      </c>
      <c r="K123" s="357" t="s">
        <v>7338</v>
      </c>
      <c r="L123" s="357" t="s">
        <v>1758</v>
      </c>
      <c r="M123" s="357" t="s">
        <v>7339</v>
      </c>
      <c r="N123" s="357" t="s">
        <v>3190</v>
      </c>
      <c r="O123" s="357" t="s">
        <v>3591</v>
      </c>
      <c r="P123" s="357" t="s">
        <v>8111</v>
      </c>
      <c r="Q123" s="357"/>
      <c r="R123" s="357" t="s">
        <v>2265</v>
      </c>
      <c r="S123" s="357" t="s">
        <v>7343</v>
      </c>
      <c r="T123" s="357">
        <v>116</v>
      </c>
      <c r="U123" s="357" t="s">
        <v>1744</v>
      </c>
      <c r="V123" s="357" t="s">
        <v>1754</v>
      </c>
      <c r="W123" s="357"/>
      <c r="X123" s="357" t="s">
        <v>3592</v>
      </c>
      <c r="Y123" s="357" t="s">
        <v>1568</v>
      </c>
      <c r="Z123" s="357" t="s">
        <v>13492</v>
      </c>
      <c r="AA123" s="357" t="s">
        <v>4370</v>
      </c>
      <c r="AB123" s="357"/>
      <c r="AC123" s="357" t="s">
        <v>1744</v>
      </c>
      <c r="AD123" s="357" t="s">
        <v>7342</v>
      </c>
      <c r="AE123" s="357" t="s">
        <v>2851</v>
      </c>
      <c r="AF123" s="357" t="s">
        <v>3590</v>
      </c>
      <c r="AG123" s="456">
        <v>1</v>
      </c>
    </row>
    <row r="124" spans="2:33" ht="47.25">
      <c r="B124" s="357" t="s">
        <v>8166</v>
      </c>
      <c r="C124" s="357" t="s">
        <v>3614</v>
      </c>
      <c r="D124" s="357" t="s">
        <v>8140</v>
      </c>
      <c r="E124" s="357" t="s">
        <v>1740</v>
      </c>
      <c r="F124" s="357" t="s">
        <v>2799</v>
      </c>
      <c r="G124" s="357" t="s">
        <v>15684</v>
      </c>
      <c r="H124" s="357" t="s">
        <v>7348</v>
      </c>
      <c r="I124" s="357" t="s">
        <v>3826</v>
      </c>
      <c r="J124" s="357" t="s">
        <v>3613</v>
      </c>
      <c r="K124" s="357" t="s">
        <v>7348</v>
      </c>
      <c r="L124" s="357" t="s">
        <v>7349</v>
      </c>
      <c r="M124" s="357" t="s">
        <v>7348</v>
      </c>
      <c r="N124" s="357" t="s">
        <v>3190</v>
      </c>
      <c r="O124" s="357" t="s">
        <v>3591</v>
      </c>
      <c r="P124" s="357" t="s">
        <v>8111</v>
      </c>
      <c r="Q124" s="357"/>
      <c r="R124" s="357" t="s">
        <v>2265</v>
      </c>
      <c r="S124" s="357" t="s">
        <v>7352</v>
      </c>
      <c r="T124" s="357">
        <v>117</v>
      </c>
      <c r="U124" s="357" t="s">
        <v>1744</v>
      </c>
      <c r="V124" s="357" t="s">
        <v>1749</v>
      </c>
      <c r="W124" s="357"/>
      <c r="X124" s="357" t="s">
        <v>3592</v>
      </c>
      <c r="Y124" s="357" t="s">
        <v>1568</v>
      </c>
      <c r="Z124" s="357" t="s">
        <v>13492</v>
      </c>
      <c r="AA124" s="357" t="s">
        <v>13401</v>
      </c>
      <c r="AB124" s="357"/>
      <c r="AC124" s="357" t="s">
        <v>1744</v>
      </c>
      <c r="AD124" s="357" t="s">
        <v>7354</v>
      </c>
      <c r="AE124" s="357" t="s">
        <v>2851</v>
      </c>
      <c r="AF124" s="357" t="s">
        <v>3590</v>
      </c>
      <c r="AG124" s="456">
        <v>0</v>
      </c>
    </row>
    <row r="125" spans="2:33" ht="47.25">
      <c r="B125" s="357" t="s">
        <v>8173</v>
      </c>
      <c r="C125" s="357" t="s">
        <v>3625</v>
      </c>
      <c r="D125" s="357" t="s">
        <v>8143</v>
      </c>
      <c r="E125" s="357" t="s">
        <v>1740</v>
      </c>
      <c r="F125" s="357" t="s">
        <v>2798</v>
      </c>
      <c r="G125" s="357" t="s">
        <v>15685</v>
      </c>
      <c r="H125" s="357" t="s">
        <v>7374</v>
      </c>
      <c r="I125" s="357" t="s">
        <v>3826</v>
      </c>
      <c r="J125" s="357" t="s">
        <v>3624</v>
      </c>
      <c r="K125" s="357" t="s">
        <v>7374</v>
      </c>
      <c r="L125" s="357" t="s">
        <v>7374</v>
      </c>
      <c r="M125" s="357" t="s">
        <v>7375</v>
      </c>
      <c r="N125" s="357" t="s">
        <v>3190</v>
      </c>
      <c r="O125" s="357" t="s">
        <v>3591</v>
      </c>
      <c r="P125" s="357" t="s">
        <v>8111</v>
      </c>
      <c r="Q125" s="357"/>
      <c r="R125" s="357" t="s">
        <v>2265</v>
      </c>
      <c r="S125" s="357" t="s">
        <v>7996</v>
      </c>
      <c r="T125" s="357">
        <v>118</v>
      </c>
      <c r="U125" s="357" t="s">
        <v>1744</v>
      </c>
      <c r="V125" s="357" t="s">
        <v>2001</v>
      </c>
      <c r="W125" s="357"/>
      <c r="X125" s="357" t="s">
        <v>3592</v>
      </c>
      <c r="Y125" s="357" t="s">
        <v>1568</v>
      </c>
      <c r="Z125" s="357" t="s">
        <v>13492</v>
      </c>
      <c r="AA125" s="357" t="s">
        <v>13345</v>
      </c>
      <c r="AB125" s="357"/>
      <c r="AC125" s="357" t="s">
        <v>1744</v>
      </c>
      <c r="AD125" s="357" t="s">
        <v>7380</v>
      </c>
      <c r="AE125" s="357" t="s">
        <v>2851</v>
      </c>
      <c r="AF125" s="357" t="s">
        <v>3590</v>
      </c>
      <c r="AG125" s="456">
        <v>0</v>
      </c>
    </row>
    <row r="126" spans="2:33" ht="47.25">
      <c r="B126" s="357" t="s">
        <v>8175</v>
      </c>
      <c r="C126" s="357" t="s">
        <v>3676</v>
      </c>
      <c r="D126" s="357" t="s">
        <v>8146</v>
      </c>
      <c r="E126" s="357" t="s">
        <v>1740</v>
      </c>
      <c r="F126" s="357" t="s">
        <v>2798</v>
      </c>
      <c r="G126" s="357" t="s">
        <v>15686</v>
      </c>
      <c r="H126" s="357" t="s">
        <v>7513</v>
      </c>
      <c r="I126" s="357" t="s">
        <v>3826</v>
      </c>
      <c r="J126" s="357" t="s">
        <v>3675</v>
      </c>
      <c r="K126" s="357" t="s">
        <v>7513</v>
      </c>
      <c r="L126" s="357" t="s">
        <v>7513</v>
      </c>
      <c r="M126" s="357" t="s">
        <v>8094</v>
      </c>
      <c r="N126" s="357" t="s">
        <v>3190</v>
      </c>
      <c r="O126" s="357" t="s">
        <v>3591</v>
      </c>
      <c r="P126" s="357" t="s">
        <v>8111</v>
      </c>
      <c r="Q126" s="357"/>
      <c r="R126" s="357" t="s">
        <v>3673</v>
      </c>
      <c r="S126" s="357" t="s">
        <v>8095</v>
      </c>
      <c r="T126" s="357">
        <v>119</v>
      </c>
      <c r="U126" s="357" t="s">
        <v>1744</v>
      </c>
      <c r="V126" s="357" t="s">
        <v>2001</v>
      </c>
      <c r="W126" s="357"/>
      <c r="X126" s="357" t="s">
        <v>3592</v>
      </c>
      <c r="Y126" s="357" t="s">
        <v>1568</v>
      </c>
      <c r="Z126" s="357" t="s">
        <v>13492</v>
      </c>
      <c r="AA126" s="357" t="s">
        <v>13415</v>
      </c>
      <c r="AB126" s="357"/>
      <c r="AC126" s="357" t="s">
        <v>1744</v>
      </c>
      <c r="AD126" s="357" t="s">
        <v>7519</v>
      </c>
      <c r="AE126" s="357" t="s">
        <v>2851</v>
      </c>
      <c r="AF126" s="357" t="s">
        <v>3590</v>
      </c>
      <c r="AG126" s="456">
        <v>0</v>
      </c>
    </row>
    <row r="127" spans="2:33" ht="49.5">
      <c r="B127" s="357" t="s">
        <v>8179</v>
      </c>
      <c r="C127" s="357" t="s">
        <v>3702</v>
      </c>
      <c r="D127" s="357" t="s">
        <v>8150</v>
      </c>
      <c r="E127" s="357" t="s">
        <v>1740</v>
      </c>
      <c r="F127" s="357" t="s">
        <v>2798</v>
      </c>
      <c r="G127" s="357" t="s">
        <v>15687</v>
      </c>
      <c r="H127" s="357" t="s">
        <v>7613</v>
      </c>
      <c r="I127" s="357" t="s">
        <v>3826</v>
      </c>
      <c r="J127" s="357" t="s">
        <v>3701</v>
      </c>
      <c r="K127" s="357" t="s">
        <v>7613</v>
      </c>
      <c r="L127" s="357" t="s">
        <v>7613</v>
      </c>
      <c r="M127" s="357" t="s">
        <v>7614</v>
      </c>
      <c r="N127" s="357" t="s">
        <v>3190</v>
      </c>
      <c r="O127" s="357" t="s">
        <v>3591</v>
      </c>
      <c r="P127" s="357" t="s">
        <v>8111</v>
      </c>
      <c r="Q127" s="357"/>
      <c r="R127" s="357" t="s">
        <v>3673</v>
      </c>
      <c r="S127" s="357" t="s">
        <v>7566</v>
      </c>
      <c r="T127" s="357">
        <v>120</v>
      </c>
      <c r="U127" s="357" t="s">
        <v>1744</v>
      </c>
      <c r="V127" s="357" t="s">
        <v>2001</v>
      </c>
      <c r="W127" s="357"/>
      <c r="X127" s="357" t="s">
        <v>3592</v>
      </c>
      <c r="Y127" s="357" t="s">
        <v>1568</v>
      </c>
      <c r="Z127" s="357" t="s">
        <v>13492</v>
      </c>
      <c r="AA127" s="357" t="s">
        <v>13422</v>
      </c>
      <c r="AB127" s="357"/>
      <c r="AC127" s="357" t="s">
        <v>1744</v>
      </c>
      <c r="AD127" s="357" t="s">
        <v>7619</v>
      </c>
      <c r="AE127" s="357" t="s">
        <v>2851</v>
      </c>
      <c r="AF127" s="357" t="s">
        <v>3590</v>
      </c>
      <c r="AG127" s="456">
        <v>0</v>
      </c>
    </row>
    <row r="128" spans="2:33" ht="47.25">
      <c r="B128" s="357" t="s">
        <v>8183</v>
      </c>
      <c r="C128" s="357" t="s">
        <v>3680</v>
      </c>
      <c r="D128" s="357" t="s">
        <v>8154</v>
      </c>
      <c r="E128" s="357" t="s">
        <v>1740</v>
      </c>
      <c r="F128" s="357" t="s">
        <v>2798</v>
      </c>
      <c r="G128" s="357" t="s">
        <v>15688</v>
      </c>
      <c r="H128" s="357" t="s">
        <v>7522</v>
      </c>
      <c r="I128" s="357" t="s">
        <v>3826</v>
      </c>
      <c r="J128" s="357" t="s">
        <v>3679</v>
      </c>
      <c r="K128" s="357" t="s">
        <v>7522</v>
      </c>
      <c r="L128" s="357" t="s">
        <v>7522</v>
      </c>
      <c r="M128" s="357" t="s">
        <v>7523</v>
      </c>
      <c r="N128" s="357" t="s">
        <v>3190</v>
      </c>
      <c r="O128" s="357" t="s">
        <v>3591</v>
      </c>
      <c r="P128" s="357" t="s">
        <v>8111</v>
      </c>
      <c r="Q128" s="357"/>
      <c r="R128" s="357"/>
      <c r="S128" s="357" t="s">
        <v>7403</v>
      </c>
      <c r="T128" s="357">
        <v>121</v>
      </c>
      <c r="U128" s="357" t="s">
        <v>1744</v>
      </c>
      <c r="V128" s="357" t="s">
        <v>2007</v>
      </c>
      <c r="W128" s="357"/>
      <c r="X128" s="357" t="s">
        <v>3592</v>
      </c>
      <c r="Y128" s="357" t="s">
        <v>1568</v>
      </c>
      <c r="Z128" s="357" t="s">
        <v>13492</v>
      </c>
      <c r="AA128" s="357" t="s">
        <v>13416</v>
      </c>
      <c r="AB128" s="357"/>
      <c r="AC128" s="357" t="s">
        <v>1744</v>
      </c>
      <c r="AD128" s="357" t="s">
        <v>7528</v>
      </c>
      <c r="AE128" s="357" t="s">
        <v>2851</v>
      </c>
      <c r="AF128" s="357" t="s">
        <v>3590</v>
      </c>
      <c r="AG128" s="456">
        <v>0</v>
      </c>
    </row>
    <row r="129" spans="2:33" ht="63">
      <c r="B129" s="357" t="s">
        <v>8187</v>
      </c>
      <c r="C129" s="357" t="s">
        <v>3706</v>
      </c>
      <c r="D129" s="357" t="s">
        <v>8158</v>
      </c>
      <c r="E129" s="357" t="s">
        <v>1740</v>
      </c>
      <c r="F129" s="357" t="s">
        <v>2798</v>
      </c>
      <c r="G129" s="357" t="s">
        <v>15689</v>
      </c>
      <c r="H129" s="357" t="s">
        <v>7622</v>
      </c>
      <c r="I129" s="357" t="s">
        <v>3826</v>
      </c>
      <c r="J129" s="357" t="s">
        <v>3705</v>
      </c>
      <c r="K129" s="357" t="s">
        <v>7622</v>
      </c>
      <c r="L129" s="357" t="s">
        <v>7622</v>
      </c>
      <c r="M129" s="357" t="s">
        <v>7623</v>
      </c>
      <c r="N129" s="357" t="s">
        <v>3190</v>
      </c>
      <c r="O129" s="357" t="s">
        <v>3591</v>
      </c>
      <c r="P129" s="357" t="s">
        <v>8111</v>
      </c>
      <c r="Q129" s="357"/>
      <c r="R129" s="357"/>
      <c r="S129" s="357" t="s">
        <v>7403</v>
      </c>
      <c r="T129" s="357">
        <v>122</v>
      </c>
      <c r="U129" s="357" t="s">
        <v>1744</v>
      </c>
      <c r="V129" s="357" t="s">
        <v>2007</v>
      </c>
      <c r="W129" s="357"/>
      <c r="X129" s="357" t="s">
        <v>3592</v>
      </c>
      <c r="Y129" s="357" t="s">
        <v>1568</v>
      </c>
      <c r="Z129" s="357" t="s">
        <v>13492</v>
      </c>
      <c r="AA129" s="357" t="s">
        <v>13423</v>
      </c>
      <c r="AB129" s="357"/>
      <c r="AC129" s="357" t="s">
        <v>1744</v>
      </c>
      <c r="AD129" s="357" t="s">
        <v>7627</v>
      </c>
      <c r="AE129" s="357" t="s">
        <v>2851</v>
      </c>
      <c r="AF129" s="357" t="s">
        <v>3590</v>
      </c>
      <c r="AG129" s="456">
        <v>0</v>
      </c>
    </row>
    <row r="130" spans="2:33" ht="47.25">
      <c r="B130" s="357" t="s">
        <v>8191</v>
      </c>
      <c r="C130" s="357" t="s">
        <v>3638</v>
      </c>
      <c r="D130" s="357" t="s">
        <v>8163</v>
      </c>
      <c r="E130" s="357" t="s">
        <v>1740</v>
      </c>
      <c r="F130" s="357" t="s">
        <v>2798</v>
      </c>
      <c r="G130" s="357" t="s">
        <v>15690</v>
      </c>
      <c r="H130" s="357" t="s">
        <v>7402</v>
      </c>
      <c r="I130" s="357" t="s">
        <v>3826</v>
      </c>
      <c r="J130" s="357" t="s">
        <v>3637</v>
      </c>
      <c r="K130" s="357" t="s">
        <v>7402</v>
      </c>
      <c r="L130" s="357" t="s">
        <v>1744</v>
      </c>
      <c r="M130" s="357" t="s">
        <v>7403</v>
      </c>
      <c r="N130" s="357" t="s">
        <v>3190</v>
      </c>
      <c r="O130" s="357" t="s">
        <v>3591</v>
      </c>
      <c r="P130" s="357" t="s">
        <v>8111</v>
      </c>
      <c r="Q130" s="357"/>
      <c r="R130" s="357"/>
      <c r="S130" s="357" t="s">
        <v>7406</v>
      </c>
      <c r="T130" s="357">
        <v>123</v>
      </c>
      <c r="U130" s="357" t="s">
        <v>1744</v>
      </c>
      <c r="V130" s="357" t="s">
        <v>2001</v>
      </c>
      <c r="W130" s="357"/>
      <c r="X130" s="357" t="s">
        <v>3592</v>
      </c>
      <c r="Y130" s="357" t="s">
        <v>1568</v>
      </c>
      <c r="Z130" s="357" t="s">
        <v>13492</v>
      </c>
      <c r="AA130" s="357" t="s">
        <v>13405</v>
      </c>
      <c r="AB130" s="357"/>
      <c r="AC130" s="357" t="s">
        <v>1744</v>
      </c>
      <c r="AD130" s="357" t="s">
        <v>7408</v>
      </c>
      <c r="AE130" s="357" t="s">
        <v>2851</v>
      </c>
      <c r="AF130" s="357" t="s">
        <v>3590</v>
      </c>
      <c r="AG130" s="456">
        <v>0</v>
      </c>
    </row>
    <row r="131" spans="2:33" ht="47.25">
      <c r="B131" s="357" t="s">
        <v>8196</v>
      </c>
      <c r="C131" s="357" t="s">
        <v>3642</v>
      </c>
      <c r="D131" s="357" t="s">
        <v>8168</v>
      </c>
      <c r="E131" s="357" t="s">
        <v>1740</v>
      </c>
      <c r="F131" s="357" t="s">
        <v>2798</v>
      </c>
      <c r="G131" s="357" t="s">
        <v>15691</v>
      </c>
      <c r="H131" s="357" t="s">
        <v>7411</v>
      </c>
      <c r="I131" s="357" t="s">
        <v>3826</v>
      </c>
      <c r="J131" s="357" t="s">
        <v>3641</v>
      </c>
      <c r="K131" s="357" t="s">
        <v>7411</v>
      </c>
      <c r="L131" s="357" t="s">
        <v>1744</v>
      </c>
      <c r="M131" s="357" t="s">
        <v>7412</v>
      </c>
      <c r="N131" s="357" t="s">
        <v>3190</v>
      </c>
      <c r="O131" s="357" t="s">
        <v>3591</v>
      </c>
      <c r="P131" s="357" t="s">
        <v>8111</v>
      </c>
      <c r="Q131" s="357"/>
      <c r="R131" s="357"/>
      <c r="S131" s="357" t="s">
        <v>7415</v>
      </c>
      <c r="T131" s="357">
        <v>124</v>
      </c>
      <c r="U131" s="357" t="s">
        <v>1744</v>
      </c>
      <c r="V131" s="357" t="s">
        <v>2001</v>
      </c>
      <c r="W131" s="357"/>
      <c r="X131" s="357" t="s">
        <v>3592</v>
      </c>
      <c r="Y131" s="357" t="s">
        <v>1568</v>
      </c>
      <c r="Z131" s="357" t="s">
        <v>13492</v>
      </c>
      <c r="AA131" s="357" t="s">
        <v>13406</v>
      </c>
      <c r="AB131" s="357"/>
      <c r="AC131" s="357" t="s">
        <v>1744</v>
      </c>
      <c r="AD131" s="357" t="s">
        <v>7417</v>
      </c>
      <c r="AE131" s="357" t="s">
        <v>2851</v>
      </c>
      <c r="AF131" s="357" t="s">
        <v>3590</v>
      </c>
      <c r="AG131" s="456">
        <v>0</v>
      </c>
    </row>
    <row r="132" spans="2:33" ht="33">
      <c r="B132" s="357" t="s">
        <v>8200</v>
      </c>
      <c r="C132" s="357" t="s">
        <v>3856</v>
      </c>
      <c r="D132" s="357" t="s">
        <v>8170</v>
      </c>
      <c r="E132" s="357" t="s">
        <v>1740</v>
      </c>
      <c r="F132" s="357" t="s">
        <v>1244</v>
      </c>
      <c r="G132" s="357" t="s">
        <v>15692</v>
      </c>
      <c r="H132" s="357" t="s">
        <v>8170</v>
      </c>
      <c r="I132" s="357" t="s">
        <v>3826</v>
      </c>
      <c r="J132" s="357" t="s">
        <v>3855</v>
      </c>
      <c r="K132" s="357" t="s">
        <v>8170</v>
      </c>
      <c r="L132" s="357" t="s">
        <v>1744</v>
      </c>
      <c r="M132" s="357" t="s">
        <v>7292</v>
      </c>
      <c r="N132" s="357" t="s">
        <v>3190</v>
      </c>
      <c r="O132" s="357" t="s">
        <v>3591</v>
      </c>
      <c r="P132" s="357"/>
      <c r="Q132" s="357" t="s">
        <v>7292</v>
      </c>
      <c r="R132" s="357"/>
      <c r="S132" s="357" t="s">
        <v>7292</v>
      </c>
      <c r="T132" s="357">
        <v>125</v>
      </c>
      <c r="U132" s="357" t="s">
        <v>1744</v>
      </c>
      <c r="V132" s="357"/>
      <c r="W132" s="357"/>
      <c r="X132" s="357" t="s">
        <v>3592</v>
      </c>
      <c r="Y132" s="357" t="s">
        <v>1568</v>
      </c>
      <c r="Z132" s="357" t="s">
        <v>13493</v>
      </c>
      <c r="AA132" s="357"/>
      <c r="AB132" s="357"/>
      <c r="AC132" s="357" t="s">
        <v>7292</v>
      </c>
      <c r="AD132" s="357"/>
      <c r="AE132" s="357" t="s">
        <v>2851</v>
      </c>
      <c r="AF132" s="357" t="s">
        <v>3590</v>
      </c>
      <c r="AG132" s="456">
        <v>0</v>
      </c>
    </row>
    <row r="133" spans="2:33" ht="47.25">
      <c r="B133" s="357" t="s">
        <v>8204</v>
      </c>
      <c r="C133" s="357" t="s">
        <v>3618</v>
      </c>
      <c r="D133" s="357" t="s">
        <v>8177</v>
      </c>
      <c r="E133" s="357" t="s">
        <v>1740</v>
      </c>
      <c r="F133" s="357" t="s">
        <v>2799</v>
      </c>
      <c r="G133" s="357" t="s">
        <v>15693</v>
      </c>
      <c r="H133" s="357" t="s">
        <v>7357</v>
      </c>
      <c r="I133" s="357" t="s">
        <v>3826</v>
      </c>
      <c r="J133" s="357" t="s">
        <v>3617</v>
      </c>
      <c r="K133" s="357" t="s">
        <v>7357</v>
      </c>
      <c r="L133" s="357" t="s">
        <v>7507</v>
      </c>
      <c r="M133" s="357" t="s">
        <v>7989</v>
      </c>
      <c r="N133" s="357" t="s">
        <v>3190</v>
      </c>
      <c r="O133" s="357" t="s">
        <v>3591</v>
      </c>
      <c r="P133" s="357" t="s">
        <v>8170</v>
      </c>
      <c r="Q133" s="357"/>
      <c r="R133" s="357" t="s">
        <v>2265</v>
      </c>
      <c r="S133" s="357" t="s">
        <v>7991</v>
      </c>
      <c r="T133" s="357">
        <v>126</v>
      </c>
      <c r="U133" s="357" t="s">
        <v>1744</v>
      </c>
      <c r="V133" s="357" t="s">
        <v>1749</v>
      </c>
      <c r="W133" s="357"/>
      <c r="X133" s="357" t="s">
        <v>3592</v>
      </c>
      <c r="Y133" s="357" t="s">
        <v>1568</v>
      </c>
      <c r="Z133" s="357" t="s">
        <v>13493</v>
      </c>
      <c r="AA133" s="357" t="s">
        <v>13402</v>
      </c>
      <c r="AB133" s="357"/>
      <c r="AC133" s="357" t="s">
        <v>1744</v>
      </c>
      <c r="AD133" s="357" t="s">
        <v>7363</v>
      </c>
      <c r="AE133" s="357" t="s">
        <v>2851</v>
      </c>
      <c r="AF133" s="357" t="s">
        <v>3590</v>
      </c>
      <c r="AG133" s="456">
        <v>0</v>
      </c>
    </row>
    <row r="134" spans="2:33" ht="47.25">
      <c r="B134" s="357" t="s">
        <v>8208</v>
      </c>
      <c r="C134" s="357" t="s">
        <v>1253</v>
      </c>
      <c r="D134" s="357" t="s">
        <v>8181</v>
      </c>
      <c r="E134" s="357" t="s">
        <v>1740</v>
      </c>
      <c r="F134" s="357" t="s">
        <v>2799</v>
      </c>
      <c r="G134" s="357" t="s">
        <v>15694</v>
      </c>
      <c r="H134" s="357" t="s">
        <v>1766</v>
      </c>
      <c r="I134" s="357" t="s">
        <v>3826</v>
      </c>
      <c r="J134" s="357" t="s">
        <v>1254</v>
      </c>
      <c r="K134" s="357" t="s">
        <v>1766</v>
      </c>
      <c r="L134" s="357" t="s">
        <v>1787</v>
      </c>
      <c r="M134" s="357" t="s">
        <v>7315</v>
      </c>
      <c r="N134" s="357" t="s">
        <v>3190</v>
      </c>
      <c r="O134" s="357" t="s">
        <v>3591</v>
      </c>
      <c r="P134" s="357" t="s">
        <v>8170</v>
      </c>
      <c r="Q134" s="357"/>
      <c r="R134" s="357" t="s">
        <v>2265</v>
      </c>
      <c r="S134" s="357" t="s">
        <v>7316</v>
      </c>
      <c r="T134" s="357">
        <v>127</v>
      </c>
      <c r="U134" s="357" t="s">
        <v>1744</v>
      </c>
      <c r="V134" s="357" t="s">
        <v>1754</v>
      </c>
      <c r="W134" s="357"/>
      <c r="X134" s="357" t="s">
        <v>3592</v>
      </c>
      <c r="Y134" s="357" t="s">
        <v>1568</v>
      </c>
      <c r="Z134" s="357" t="s">
        <v>13493</v>
      </c>
      <c r="AA134" s="357" t="s">
        <v>4373</v>
      </c>
      <c r="AB134" s="357"/>
      <c r="AC134" s="357" t="s">
        <v>1744</v>
      </c>
      <c r="AD134" s="357" t="s">
        <v>1770</v>
      </c>
      <c r="AE134" s="357" t="s">
        <v>2851</v>
      </c>
      <c r="AF134" s="357" t="s">
        <v>3590</v>
      </c>
      <c r="AG134" s="456">
        <v>0</v>
      </c>
    </row>
    <row r="135" spans="2:33" ht="47.25">
      <c r="B135" s="357" t="s">
        <v>8212</v>
      </c>
      <c r="C135" s="357" t="s">
        <v>1248</v>
      </c>
      <c r="D135" s="357" t="s">
        <v>8185</v>
      </c>
      <c r="E135" s="357" t="s">
        <v>1740</v>
      </c>
      <c r="F135" s="357" t="s">
        <v>2799</v>
      </c>
      <c r="G135" s="357" t="s">
        <v>15695</v>
      </c>
      <c r="H135" s="357" t="s">
        <v>1751</v>
      </c>
      <c r="I135" s="357" t="s">
        <v>3826</v>
      </c>
      <c r="J135" s="357" t="s">
        <v>1249</v>
      </c>
      <c r="K135" s="357" t="s">
        <v>1751</v>
      </c>
      <c r="L135" s="357" t="s">
        <v>1741</v>
      </c>
      <c r="M135" s="357" t="s">
        <v>7320</v>
      </c>
      <c r="N135" s="357" t="s">
        <v>3190</v>
      </c>
      <c r="O135" s="357" t="s">
        <v>3591</v>
      </c>
      <c r="P135" s="357" t="s">
        <v>8170</v>
      </c>
      <c r="Q135" s="357"/>
      <c r="R135" s="357" t="s">
        <v>2265</v>
      </c>
      <c r="S135" s="357" t="s">
        <v>7321</v>
      </c>
      <c r="T135" s="357">
        <v>128</v>
      </c>
      <c r="U135" s="357" t="s">
        <v>1744</v>
      </c>
      <c r="V135" s="357" t="s">
        <v>1754</v>
      </c>
      <c r="W135" s="357"/>
      <c r="X135" s="357" t="s">
        <v>3592</v>
      </c>
      <c r="Y135" s="357" t="s">
        <v>1568</v>
      </c>
      <c r="Z135" s="357" t="s">
        <v>13493</v>
      </c>
      <c r="AA135" s="357" t="s">
        <v>13126</v>
      </c>
      <c r="AB135" s="357"/>
      <c r="AC135" s="357" t="s">
        <v>1744</v>
      </c>
      <c r="AD135" s="357" t="s">
        <v>1750</v>
      </c>
      <c r="AE135" s="357" t="s">
        <v>2851</v>
      </c>
      <c r="AF135" s="357" t="s">
        <v>3590</v>
      </c>
      <c r="AG135" s="456">
        <v>0</v>
      </c>
    </row>
    <row r="136" spans="2:33" ht="47.25">
      <c r="B136" s="357" t="s">
        <v>8216</v>
      </c>
      <c r="C136" s="357" t="s">
        <v>3606</v>
      </c>
      <c r="D136" s="357" t="s">
        <v>8189</v>
      </c>
      <c r="E136" s="357" t="s">
        <v>1740</v>
      </c>
      <c r="F136" s="357" t="s">
        <v>2799</v>
      </c>
      <c r="G136" s="357" t="s">
        <v>15696</v>
      </c>
      <c r="H136" s="357" t="s">
        <v>7326</v>
      </c>
      <c r="I136" s="357" t="s">
        <v>3826</v>
      </c>
      <c r="J136" s="357" t="s">
        <v>3605</v>
      </c>
      <c r="K136" s="357" t="s">
        <v>7326</v>
      </c>
      <c r="L136" s="357" t="s">
        <v>7327</v>
      </c>
      <c r="M136" s="357" t="s">
        <v>8126</v>
      </c>
      <c r="N136" s="357" t="s">
        <v>3190</v>
      </c>
      <c r="O136" s="357" t="s">
        <v>3591</v>
      </c>
      <c r="P136" s="357" t="s">
        <v>8170</v>
      </c>
      <c r="Q136" s="357"/>
      <c r="R136" s="357" t="s">
        <v>2265</v>
      </c>
      <c r="S136" s="357" t="s">
        <v>7332</v>
      </c>
      <c r="T136" s="357">
        <v>129</v>
      </c>
      <c r="U136" s="357" t="s">
        <v>1744</v>
      </c>
      <c r="V136" s="357" t="s">
        <v>1754</v>
      </c>
      <c r="W136" s="357"/>
      <c r="X136" s="357" t="s">
        <v>3592</v>
      </c>
      <c r="Y136" s="357" t="s">
        <v>1568</v>
      </c>
      <c r="Z136" s="357" t="s">
        <v>13493</v>
      </c>
      <c r="AA136" s="357" t="s">
        <v>13400</v>
      </c>
      <c r="AB136" s="357"/>
      <c r="AC136" s="357" t="s">
        <v>1744</v>
      </c>
      <c r="AD136" s="357" t="s">
        <v>7331</v>
      </c>
      <c r="AE136" s="357" t="s">
        <v>2851</v>
      </c>
      <c r="AF136" s="357" t="s">
        <v>3590</v>
      </c>
      <c r="AG136" s="456">
        <v>0</v>
      </c>
    </row>
    <row r="137" spans="2:33" ht="82.5">
      <c r="B137" s="357" t="s">
        <v>8220</v>
      </c>
      <c r="C137" s="357" t="s">
        <v>3830</v>
      </c>
      <c r="D137" s="357" t="s">
        <v>8194</v>
      </c>
      <c r="E137" s="357" t="s">
        <v>1740</v>
      </c>
      <c r="F137" s="357" t="s">
        <v>2799</v>
      </c>
      <c r="G137" s="357" t="s">
        <v>15697</v>
      </c>
      <c r="H137" s="357" t="s">
        <v>7976</v>
      </c>
      <c r="I137" s="357" t="s">
        <v>3826</v>
      </c>
      <c r="J137" s="357" t="s">
        <v>3829</v>
      </c>
      <c r="K137" s="357" t="s">
        <v>7976</v>
      </c>
      <c r="L137" s="357" t="s">
        <v>7299</v>
      </c>
      <c r="M137" s="357" t="s">
        <v>14077</v>
      </c>
      <c r="N137" s="357" t="s">
        <v>3190</v>
      </c>
      <c r="O137" s="357" t="s">
        <v>3591</v>
      </c>
      <c r="P137" s="357" t="s">
        <v>8170</v>
      </c>
      <c r="Q137" s="357" t="s">
        <v>7980</v>
      </c>
      <c r="R137" s="357" t="s">
        <v>2265</v>
      </c>
      <c r="S137" s="357" t="s">
        <v>8192</v>
      </c>
      <c r="T137" s="357">
        <v>130</v>
      </c>
      <c r="U137" s="357" t="s">
        <v>1744</v>
      </c>
      <c r="V137" s="357" t="s">
        <v>1779</v>
      </c>
      <c r="W137" s="357"/>
      <c r="X137" s="357" t="s">
        <v>3592</v>
      </c>
      <c r="Y137" s="357" t="s">
        <v>1568</v>
      </c>
      <c r="Z137" s="357" t="s">
        <v>13493</v>
      </c>
      <c r="AA137" s="357" t="s">
        <v>13488</v>
      </c>
      <c r="AB137" s="357"/>
      <c r="AC137" s="357" t="s">
        <v>1744</v>
      </c>
      <c r="AD137" s="357" t="s">
        <v>3833</v>
      </c>
      <c r="AE137" s="357" t="s">
        <v>2851</v>
      </c>
      <c r="AF137" s="357" t="s">
        <v>3590</v>
      </c>
      <c r="AG137" s="456">
        <v>1</v>
      </c>
    </row>
    <row r="138" spans="2:33" ht="49.5">
      <c r="B138" s="357" t="s">
        <v>8224</v>
      </c>
      <c r="C138" s="357" t="s">
        <v>3599</v>
      </c>
      <c r="D138" s="357" t="s">
        <v>8198</v>
      </c>
      <c r="E138" s="357" t="s">
        <v>1740</v>
      </c>
      <c r="F138" s="357" t="s">
        <v>2799</v>
      </c>
      <c r="G138" s="357" t="s">
        <v>15698</v>
      </c>
      <c r="H138" s="357" t="s">
        <v>7308</v>
      </c>
      <c r="I138" s="357" t="s">
        <v>3826</v>
      </c>
      <c r="J138" s="357" t="s">
        <v>3598</v>
      </c>
      <c r="K138" s="357" t="s">
        <v>7308</v>
      </c>
      <c r="L138" s="357" t="s">
        <v>6431</v>
      </c>
      <c r="M138" s="357" t="s">
        <v>7308</v>
      </c>
      <c r="N138" s="357" t="s">
        <v>3190</v>
      </c>
      <c r="O138" s="357" t="s">
        <v>3591</v>
      </c>
      <c r="P138" s="357" t="s">
        <v>8170</v>
      </c>
      <c r="Q138" s="357"/>
      <c r="R138" s="357" t="s">
        <v>2265</v>
      </c>
      <c r="S138" s="357" t="s">
        <v>7311</v>
      </c>
      <c r="T138" s="357">
        <v>131</v>
      </c>
      <c r="U138" s="357" t="s">
        <v>1744</v>
      </c>
      <c r="V138" s="357" t="s">
        <v>1754</v>
      </c>
      <c r="W138" s="357"/>
      <c r="X138" s="357" t="s">
        <v>3592</v>
      </c>
      <c r="Y138" s="357" t="s">
        <v>1568</v>
      </c>
      <c r="Z138" s="357" t="s">
        <v>13493</v>
      </c>
      <c r="AA138" s="357" t="s">
        <v>13399</v>
      </c>
      <c r="AB138" s="357"/>
      <c r="AC138" s="357" t="s">
        <v>1744</v>
      </c>
      <c r="AD138" s="357" t="s">
        <v>7313</v>
      </c>
      <c r="AE138" s="357" t="s">
        <v>2851</v>
      </c>
      <c r="AF138" s="357" t="s">
        <v>3590</v>
      </c>
      <c r="AG138" s="456">
        <v>0</v>
      </c>
    </row>
    <row r="139" spans="2:33" ht="66">
      <c r="B139" s="357" t="s">
        <v>8228</v>
      </c>
      <c r="C139" s="357" t="s">
        <v>3610</v>
      </c>
      <c r="D139" s="357" t="s">
        <v>8202</v>
      </c>
      <c r="E139" s="357" t="s">
        <v>1740</v>
      </c>
      <c r="F139" s="357" t="s">
        <v>2799</v>
      </c>
      <c r="G139" s="357" t="s">
        <v>15699</v>
      </c>
      <c r="H139" s="357" t="s">
        <v>7338</v>
      </c>
      <c r="I139" s="357" t="s">
        <v>3826</v>
      </c>
      <c r="J139" s="357" t="s">
        <v>3610</v>
      </c>
      <c r="K139" s="357" t="s">
        <v>7338</v>
      </c>
      <c r="L139" s="357" t="s">
        <v>1758</v>
      </c>
      <c r="M139" s="357" t="s">
        <v>7339</v>
      </c>
      <c r="N139" s="357" t="s">
        <v>3190</v>
      </c>
      <c r="O139" s="357" t="s">
        <v>3591</v>
      </c>
      <c r="P139" s="357" t="s">
        <v>8170</v>
      </c>
      <c r="Q139" s="357"/>
      <c r="R139" s="357" t="s">
        <v>2265</v>
      </c>
      <c r="S139" s="357" t="s">
        <v>7343</v>
      </c>
      <c r="T139" s="357">
        <v>132</v>
      </c>
      <c r="U139" s="357" t="s">
        <v>1744</v>
      </c>
      <c r="V139" s="357" t="s">
        <v>1754</v>
      </c>
      <c r="W139" s="357"/>
      <c r="X139" s="357" t="s">
        <v>3592</v>
      </c>
      <c r="Y139" s="357" t="s">
        <v>1568</v>
      </c>
      <c r="Z139" s="357" t="s">
        <v>13493</v>
      </c>
      <c r="AA139" s="357" t="s">
        <v>4370</v>
      </c>
      <c r="AB139" s="357"/>
      <c r="AC139" s="357" t="s">
        <v>1744</v>
      </c>
      <c r="AD139" s="357" t="s">
        <v>7342</v>
      </c>
      <c r="AE139" s="357" t="s">
        <v>2851</v>
      </c>
      <c r="AF139" s="357" t="s">
        <v>3590</v>
      </c>
      <c r="AG139" s="456">
        <v>1</v>
      </c>
    </row>
    <row r="140" spans="2:33" ht="47.25">
      <c r="B140" s="357" t="s">
        <v>8236</v>
      </c>
      <c r="C140" s="357" t="s">
        <v>3614</v>
      </c>
      <c r="D140" s="357" t="s">
        <v>8206</v>
      </c>
      <c r="E140" s="357" t="s">
        <v>1740</v>
      </c>
      <c r="F140" s="357" t="s">
        <v>2799</v>
      </c>
      <c r="G140" s="357" t="s">
        <v>15700</v>
      </c>
      <c r="H140" s="357" t="s">
        <v>7348</v>
      </c>
      <c r="I140" s="357" t="s">
        <v>3826</v>
      </c>
      <c r="J140" s="357" t="s">
        <v>3613</v>
      </c>
      <c r="K140" s="357" t="s">
        <v>7348</v>
      </c>
      <c r="L140" s="357" t="s">
        <v>7349</v>
      </c>
      <c r="M140" s="357" t="s">
        <v>7348</v>
      </c>
      <c r="N140" s="357" t="s">
        <v>3190</v>
      </c>
      <c r="O140" s="357" t="s">
        <v>3591</v>
      </c>
      <c r="P140" s="357" t="s">
        <v>8170</v>
      </c>
      <c r="Q140" s="357"/>
      <c r="R140" s="357" t="s">
        <v>2265</v>
      </c>
      <c r="S140" s="357" t="s">
        <v>7352</v>
      </c>
      <c r="T140" s="357">
        <v>133</v>
      </c>
      <c r="U140" s="357" t="s">
        <v>1744</v>
      </c>
      <c r="V140" s="357" t="s">
        <v>1749</v>
      </c>
      <c r="W140" s="357"/>
      <c r="X140" s="357" t="s">
        <v>3592</v>
      </c>
      <c r="Y140" s="357" t="s">
        <v>1568</v>
      </c>
      <c r="Z140" s="357" t="s">
        <v>13493</v>
      </c>
      <c r="AA140" s="357" t="s">
        <v>13401</v>
      </c>
      <c r="AB140" s="357"/>
      <c r="AC140" s="357" t="s">
        <v>1744</v>
      </c>
      <c r="AD140" s="357" t="s">
        <v>7354</v>
      </c>
      <c r="AE140" s="357" t="s">
        <v>2851</v>
      </c>
      <c r="AF140" s="357" t="s">
        <v>3590</v>
      </c>
      <c r="AG140" s="456">
        <v>0</v>
      </c>
    </row>
    <row r="141" spans="2:33" ht="47.25">
      <c r="B141" s="357" t="s">
        <v>8238</v>
      </c>
      <c r="C141" s="357" t="s">
        <v>3625</v>
      </c>
      <c r="D141" s="357" t="s">
        <v>8210</v>
      </c>
      <c r="E141" s="357" t="s">
        <v>1740</v>
      </c>
      <c r="F141" s="357" t="s">
        <v>2798</v>
      </c>
      <c r="G141" s="357" t="s">
        <v>15701</v>
      </c>
      <c r="H141" s="357" t="s">
        <v>7374</v>
      </c>
      <c r="I141" s="357" t="s">
        <v>3826</v>
      </c>
      <c r="J141" s="357" t="s">
        <v>3624</v>
      </c>
      <c r="K141" s="357" t="s">
        <v>7374</v>
      </c>
      <c r="L141" s="357" t="s">
        <v>7374</v>
      </c>
      <c r="M141" s="357" t="s">
        <v>7375</v>
      </c>
      <c r="N141" s="357" t="s">
        <v>3190</v>
      </c>
      <c r="O141" s="357" t="s">
        <v>3591</v>
      </c>
      <c r="P141" s="357" t="s">
        <v>8170</v>
      </c>
      <c r="Q141" s="357"/>
      <c r="R141" s="357" t="s">
        <v>2265</v>
      </c>
      <c r="S141" s="357" t="s">
        <v>7996</v>
      </c>
      <c r="T141" s="357">
        <v>134</v>
      </c>
      <c r="U141" s="357" t="s">
        <v>1744</v>
      </c>
      <c r="V141" s="357" t="s">
        <v>2001</v>
      </c>
      <c r="W141" s="357"/>
      <c r="X141" s="357" t="s">
        <v>3592</v>
      </c>
      <c r="Y141" s="357" t="s">
        <v>1568</v>
      </c>
      <c r="Z141" s="357" t="s">
        <v>13493</v>
      </c>
      <c r="AA141" s="357" t="s">
        <v>13345</v>
      </c>
      <c r="AB141" s="357"/>
      <c r="AC141" s="357" t="s">
        <v>1744</v>
      </c>
      <c r="AD141" s="357" t="s">
        <v>7380</v>
      </c>
      <c r="AE141" s="357" t="s">
        <v>2851</v>
      </c>
      <c r="AF141" s="357" t="s">
        <v>3590</v>
      </c>
      <c r="AG141" s="456">
        <v>0</v>
      </c>
    </row>
    <row r="142" spans="2:33" ht="47.25">
      <c r="B142" s="357" t="s">
        <v>8242</v>
      </c>
      <c r="C142" s="357" t="s">
        <v>3676</v>
      </c>
      <c r="D142" s="357" t="s">
        <v>8214</v>
      </c>
      <c r="E142" s="357" t="s">
        <v>1740</v>
      </c>
      <c r="F142" s="357" t="s">
        <v>2798</v>
      </c>
      <c r="G142" s="357" t="s">
        <v>15702</v>
      </c>
      <c r="H142" s="357" t="s">
        <v>7513</v>
      </c>
      <c r="I142" s="357" t="s">
        <v>3826</v>
      </c>
      <c r="J142" s="357" t="s">
        <v>3675</v>
      </c>
      <c r="K142" s="357" t="s">
        <v>7513</v>
      </c>
      <c r="L142" s="357" t="s">
        <v>7513</v>
      </c>
      <c r="M142" s="357" t="s">
        <v>8094</v>
      </c>
      <c r="N142" s="357" t="s">
        <v>3190</v>
      </c>
      <c r="O142" s="357" t="s">
        <v>3591</v>
      </c>
      <c r="P142" s="357" t="s">
        <v>8170</v>
      </c>
      <c r="Q142" s="357"/>
      <c r="R142" s="357" t="s">
        <v>3673</v>
      </c>
      <c r="S142" s="357" t="s">
        <v>8095</v>
      </c>
      <c r="T142" s="357">
        <v>135</v>
      </c>
      <c r="U142" s="357" t="s">
        <v>1744</v>
      </c>
      <c r="V142" s="357" t="s">
        <v>2001</v>
      </c>
      <c r="W142" s="357"/>
      <c r="X142" s="357" t="s">
        <v>3592</v>
      </c>
      <c r="Y142" s="357" t="s">
        <v>1568</v>
      </c>
      <c r="Z142" s="357" t="s">
        <v>13493</v>
      </c>
      <c r="AA142" s="357" t="s">
        <v>13415</v>
      </c>
      <c r="AB142" s="357"/>
      <c r="AC142" s="357" t="s">
        <v>1744</v>
      </c>
      <c r="AD142" s="357" t="s">
        <v>7519</v>
      </c>
      <c r="AE142" s="357" t="s">
        <v>2851</v>
      </c>
      <c r="AF142" s="357" t="s">
        <v>3590</v>
      </c>
      <c r="AG142" s="456">
        <v>0</v>
      </c>
    </row>
    <row r="143" spans="2:33" ht="49.5">
      <c r="B143" s="357" t="s">
        <v>8246</v>
      </c>
      <c r="C143" s="357" t="s">
        <v>3702</v>
      </c>
      <c r="D143" s="357" t="s">
        <v>8218</v>
      </c>
      <c r="E143" s="357" t="s">
        <v>1740</v>
      </c>
      <c r="F143" s="357" t="s">
        <v>2798</v>
      </c>
      <c r="G143" s="357" t="s">
        <v>15703</v>
      </c>
      <c r="H143" s="357" t="s">
        <v>7613</v>
      </c>
      <c r="I143" s="357" t="s">
        <v>3826</v>
      </c>
      <c r="J143" s="357" t="s">
        <v>3701</v>
      </c>
      <c r="K143" s="357" t="s">
        <v>7613</v>
      </c>
      <c r="L143" s="357" t="s">
        <v>7613</v>
      </c>
      <c r="M143" s="357" t="s">
        <v>7614</v>
      </c>
      <c r="N143" s="357" t="s">
        <v>3190</v>
      </c>
      <c r="O143" s="357" t="s">
        <v>3591</v>
      </c>
      <c r="P143" s="357" t="s">
        <v>8170</v>
      </c>
      <c r="Q143" s="357"/>
      <c r="R143" s="357" t="s">
        <v>3673</v>
      </c>
      <c r="S143" s="357" t="s">
        <v>7566</v>
      </c>
      <c r="T143" s="357">
        <v>136</v>
      </c>
      <c r="U143" s="357" t="s">
        <v>1744</v>
      </c>
      <c r="V143" s="357" t="s">
        <v>2001</v>
      </c>
      <c r="W143" s="357"/>
      <c r="X143" s="357" t="s">
        <v>3592</v>
      </c>
      <c r="Y143" s="357" t="s">
        <v>1568</v>
      </c>
      <c r="Z143" s="357" t="s">
        <v>13493</v>
      </c>
      <c r="AA143" s="357" t="s">
        <v>13422</v>
      </c>
      <c r="AB143" s="357"/>
      <c r="AC143" s="357" t="s">
        <v>1744</v>
      </c>
      <c r="AD143" s="357" t="s">
        <v>7619</v>
      </c>
      <c r="AE143" s="357" t="s">
        <v>2851</v>
      </c>
      <c r="AF143" s="357" t="s">
        <v>3590</v>
      </c>
      <c r="AG143" s="456">
        <v>0</v>
      </c>
    </row>
    <row r="144" spans="2:33" ht="47.25">
      <c r="B144" s="357" t="s">
        <v>8250</v>
      </c>
      <c r="C144" s="357" t="s">
        <v>3680</v>
      </c>
      <c r="D144" s="357" t="s">
        <v>8222</v>
      </c>
      <c r="E144" s="357" t="s">
        <v>1740</v>
      </c>
      <c r="F144" s="357" t="s">
        <v>2798</v>
      </c>
      <c r="G144" s="357" t="s">
        <v>15704</v>
      </c>
      <c r="H144" s="357" t="s">
        <v>7522</v>
      </c>
      <c r="I144" s="357" t="s">
        <v>3826</v>
      </c>
      <c r="J144" s="357" t="s">
        <v>3679</v>
      </c>
      <c r="K144" s="357" t="s">
        <v>7522</v>
      </c>
      <c r="L144" s="357" t="s">
        <v>7522</v>
      </c>
      <c r="M144" s="357" t="s">
        <v>7523</v>
      </c>
      <c r="N144" s="357" t="s">
        <v>3190</v>
      </c>
      <c r="O144" s="357" t="s">
        <v>3591</v>
      </c>
      <c r="P144" s="357" t="s">
        <v>8170</v>
      </c>
      <c r="Q144" s="357"/>
      <c r="R144" s="357"/>
      <c r="S144" s="357" t="s">
        <v>7526</v>
      </c>
      <c r="T144" s="357">
        <v>137</v>
      </c>
      <c r="U144" s="357" t="s">
        <v>1744</v>
      </c>
      <c r="V144" s="357" t="s">
        <v>2007</v>
      </c>
      <c r="W144" s="357"/>
      <c r="X144" s="357" t="s">
        <v>3592</v>
      </c>
      <c r="Y144" s="357" t="s">
        <v>1568</v>
      </c>
      <c r="Z144" s="357" t="s">
        <v>13493</v>
      </c>
      <c r="AA144" s="357" t="s">
        <v>13416</v>
      </c>
      <c r="AB144" s="357"/>
      <c r="AC144" s="357" t="s">
        <v>1744</v>
      </c>
      <c r="AD144" s="357" t="s">
        <v>7528</v>
      </c>
      <c r="AE144" s="357" t="s">
        <v>2851</v>
      </c>
      <c r="AF144" s="357" t="s">
        <v>3590</v>
      </c>
      <c r="AG144" s="456">
        <v>0</v>
      </c>
    </row>
    <row r="145" spans="2:33" ht="63">
      <c r="B145" s="357" t="s">
        <v>8254</v>
      </c>
      <c r="C145" s="357" t="s">
        <v>3706</v>
      </c>
      <c r="D145" s="357" t="s">
        <v>8226</v>
      </c>
      <c r="E145" s="357" t="s">
        <v>1740</v>
      </c>
      <c r="F145" s="357" t="s">
        <v>2798</v>
      </c>
      <c r="G145" s="357" t="s">
        <v>15705</v>
      </c>
      <c r="H145" s="357" t="s">
        <v>7622</v>
      </c>
      <c r="I145" s="357" t="s">
        <v>3826</v>
      </c>
      <c r="J145" s="357" t="s">
        <v>3705</v>
      </c>
      <c r="K145" s="357" t="s">
        <v>7622</v>
      </c>
      <c r="L145" s="357" t="s">
        <v>7622</v>
      </c>
      <c r="M145" s="357" t="s">
        <v>7623</v>
      </c>
      <c r="N145" s="357" t="s">
        <v>3190</v>
      </c>
      <c r="O145" s="357" t="s">
        <v>3591</v>
      </c>
      <c r="P145" s="357" t="s">
        <v>8170</v>
      </c>
      <c r="Q145" s="357"/>
      <c r="R145" s="357"/>
      <c r="S145" s="357" t="s">
        <v>7526</v>
      </c>
      <c r="T145" s="357">
        <v>138</v>
      </c>
      <c r="U145" s="357" t="s">
        <v>1744</v>
      </c>
      <c r="V145" s="357" t="s">
        <v>2007</v>
      </c>
      <c r="W145" s="357"/>
      <c r="X145" s="357" t="s">
        <v>3592</v>
      </c>
      <c r="Y145" s="357" t="s">
        <v>1568</v>
      </c>
      <c r="Z145" s="357" t="s">
        <v>13493</v>
      </c>
      <c r="AA145" s="357" t="s">
        <v>13423</v>
      </c>
      <c r="AB145" s="357"/>
      <c r="AC145" s="357" t="s">
        <v>1744</v>
      </c>
      <c r="AD145" s="357" t="s">
        <v>7627</v>
      </c>
      <c r="AE145" s="357" t="s">
        <v>2851</v>
      </c>
      <c r="AF145" s="357" t="s">
        <v>3590</v>
      </c>
      <c r="AG145" s="456">
        <v>0</v>
      </c>
    </row>
    <row r="146" spans="2:33" ht="47.25">
      <c r="B146" s="357" t="s">
        <v>8258</v>
      </c>
      <c r="C146" s="357" t="s">
        <v>3638</v>
      </c>
      <c r="D146" s="357" t="s">
        <v>8230</v>
      </c>
      <c r="E146" s="357" t="s">
        <v>1740</v>
      </c>
      <c r="F146" s="357" t="s">
        <v>2798</v>
      </c>
      <c r="G146" s="357" t="s">
        <v>15706</v>
      </c>
      <c r="H146" s="357" t="s">
        <v>7402</v>
      </c>
      <c r="I146" s="357" t="s">
        <v>3826</v>
      </c>
      <c r="J146" s="357" t="s">
        <v>3637</v>
      </c>
      <c r="K146" s="357" t="s">
        <v>7402</v>
      </c>
      <c r="L146" s="357" t="s">
        <v>1744</v>
      </c>
      <c r="M146" s="357" t="s">
        <v>7403</v>
      </c>
      <c r="N146" s="357" t="s">
        <v>3190</v>
      </c>
      <c r="O146" s="357" t="s">
        <v>3591</v>
      </c>
      <c r="P146" s="357" t="s">
        <v>8170</v>
      </c>
      <c r="Q146" s="357"/>
      <c r="R146" s="357"/>
      <c r="S146" s="357" t="s">
        <v>7406</v>
      </c>
      <c r="T146" s="357">
        <v>139</v>
      </c>
      <c r="U146" s="357" t="s">
        <v>1744</v>
      </c>
      <c r="V146" s="357" t="s">
        <v>2001</v>
      </c>
      <c r="W146" s="357"/>
      <c r="X146" s="357" t="s">
        <v>3592</v>
      </c>
      <c r="Y146" s="357" t="s">
        <v>1568</v>
      </c>
      <c r="Z146" s="357" t="s">
        <v>13493</v>
      </c>
      <c r="AA146" s="357" t="s">
        <v>13405</v>
      </c>
      <c r="AB146" s="357"/>
      <c r="AC146" s="357" t="s">
        <v>1744</v>
      </c>
      <c r="AD146" s="357" t="s">
        <v>7408</v>
      </c>
      <c r="AE146" s="357" t="s">
        <v>2851</v>
      </c>
      <c r="AF146" s="357" t="s">
        <v>3590</v>
      </c>
      <c r="AG146" s="456">
        <v>0</v>
      </c>
    </row>
    <row r="147" spans="2:33" ht="47.25">
      <c r="B147" s="357" t="s">
        <v>8262</v>
      </c>
      <c r="C147" s="357" t="s">
        <v>3859</v>
      </c>
      <c r="D147" s="357" t="s">
        <v>8232</v>
      </c>
      <c r="E147" s="357" t="s">
        <v>1740</v>
      </c>
      <c r="F147" s="357" t="s">
        <v>1244</v>
      </c>
      <c r="G147" s="357" t="s">
        <v>15707</v>
      </c>
      <c r="H147" s="357" t="s">
        <v>8232</v>
      </c>
      <c r="I147" s="357" t="s">
        <v>3826</v>
      </c>
      <c r="J147" s="357" t="s">
        <v>3858</v>
      </c>
      <c r="K147" s="357" t="s">
        <v>8232</v>
      </c>
      <c r="L147" s="357" t="s">
        <v>1744</v>
      </c>
      <c r="M147" s="357" t="s">
        <v>8233</v>
      </c>
      <c r="N147" s="357" t="s">
        <v>3190</v>
      </c>
      <c r="O147" s="357" t="s">
        <v>3591</v>
      </c>
      <c r="P147" s="357"/>
      <c r="Q147" s="357" t="s">
        <v>7292</v>
      </c>
      <c r="R147" s="357"/>
      <c r="S147" s="357" t="s">
        <v>8233</v>
      </c>
      <c r="T147" s="357">
        <v>140</v>
      </c>
      <c r="U147" s="357" t="s">
        <v>1744</v>
      </c>
      <c r="V147" s="357"/>
      <c r="W147" s="357"/>
      <c r="X147" s="357" t="s">
        <v>3592</v>
      </c>
      <c r="Y147" s="357" t="s">
        <v>1568</v>
      </c>
      <c r="Z147" s="357" t="s">
        <v>13494</v>
      </c>
      <c r="AA147" s="357"/>
      <c r="AB147" s="357"/>
      <c r="AC147" s="357" t="s">
        <v>7292</v>
      </c>
      <c r="AD147" s="357"/>
      <c r="AE147" s="357" t="s">
        <v>2851</v>
      </c>
      <c r="AF147" s="357" t="s">
        <v>3590</v>
      </c>
      <c r="AG147" s="456">
        <v>0</v>
      </c>
    </row>
    <row r="148" spans="2:33" ht="63">
      <c r="B148" s="357" t="s">
        <v>8266</v>
      </c>
      <c r="C148" s="357" t="s">
        <v>3618</v>
      </c>
      <c r="D148" s="357" t="s">
        <v>8240</v>
      </c>
      <c r="E148" s="357" t="s">
        <v>1740</v>
      </c>
      <c r="F148" s="357" t="s">
        <v>2799</v>
      </c>
      <c r="G148" s="357" t="s">
        <v>15708</v>
      </c>
      <c r="H148" s="357" t="s">
        <v>7357</v>
      </c>
      <c r="I148" s="357" t="s">
        <v>3826</v>
      </c>
      <c r="J148" s="357" t="s">
        <v>3617</v>
      </c>
      <c r="K148" s="357" t="s">
        <v>7357</v>
      </c>
      <c r="L148" s="357" t="s">
        <v>7507</v>
      </c>
      <c r="M148" s="357" t="s">
        <v>7989</v>
      </c>
      <c r="N148" s="357" t="s">
        <v>3190</v>
      </c>
      <c r="O148" s="357" t="s">
        <v>3591</v>
      </c>
      <c r="P148" s="357" t="s">
        <v>8232</v>
      </c>
      <c r="Q148" s="357"/>
      <c r="R148" s="357" t="s">
        <v>2265</v>
      </c>
      <c r="S148" s="357" t="s">
        <v>8116</v>
      </c>
      <c r="T148" s="357">
        <v>141</v>
      </c>
      <c r="U148" s="357" t="s">
        <v>1744</v>
      </c>
      <c r="V148" s="357" t="s">
        <v>1749</v>
      </c>
      <c r="W148" s="357"/>
      <c r="X148" s="357" t="s">
        <v>3592</v>
      </c>
      <c r="Y148" s="357" t="s">
        <v>1568</v>
      </c>
      <c r="Z148" s="357" t="s">
        <v>13494</v>
      </c>
      <c r="AA148" s="357" t="s">
        <v>13402</v>
      </c>
      <c r="AB148" s="357"/>
      <c r="AC148" s="357" t="s">
        <v>1744</v>
      </c>
      <c r="AD148" s="357" t="s">
        <v>7363</v>
      </c>
      <c r="AE148" s="357" t="s">
        <v>2851</v>
      </c>
      <c r="AF148" s="357" t="s">
        <v>3590</v>
      </c>
      <c r="AG148" s="456">
        <v>0</v>
      </c>
    </row>
    <row r="149" spans="2:33" ht="63">
      <c r="B149" s="357" t="s">
        <v>8270</v>
      </c>
      <c r="C149" s="357" t="s">
        <v>1253</v>
      </c>
      <c r="D149" s="357" t="s">
        <v>8244</v>
      </c>
      <c r="E149" s="357" t="s">
        <v>1740</v>
      </c>
      <c r="F149" s="357" t="s">
        <v>2799</v>
      </c>
      <c r="G149" s="357" t="s">
        <v>15709</v>
      </c>
      <c r="H149" s="357" t="s">
        <v>1766</v>
      </c>
      <c r="I149" s="357" t="s">
        <v>3826</v>
      </c>
      <c r="J149" s="357" t="s">
        <v>1254</v>
      </c>
      <c r="K149" s="357" t="s">
        <v>1766</v>
      </c>
      <c r="L149" s="357" t="s">
        <v>1787</v>
      </c>
      <c r="M149" s="357" t="s">
        <v>7315</v>
      </c>
      <c r="N149" s="357" t="s">
        <v>3190</v>
      </c>
      <c r="O149" s="357" t="s">
        <v>3591</v>
      </c>
      <c r="P149" s="357" t="s">
        <v>8232</v>
      </c>
      <c r="Q149" s="357"/>
      <c r="R149" s="357" t="s">
        <v>2265</v>
      </c>
      <c r="S149" s="357" t="s">
        <v>7316</v>
      </c>
      <c r="T149" s="357">
        <v>142</v>
      </c>
      <c r="U149" s="357" t="s">
        <v>1744</v>
      </c>
      <c r="V149" s="357" t="s">
        <v>1754</v>
      </c>
      <c r="W149" s="357"/>
      <c r="X149" s="357" t="s">
        <v>3592</v>
      </c>
      <c r="Y149" s="357" t="s">
        <v>1568</v>
      </c>
      <c r="Z149" s="357" t="s">
        <v>13494</v>
      </c>
      <c r="AA149" s="357" t="s">
        <v>4373</v>
      </c>
      <c r="AB149" s="357"/>
      <c r="AC149" s="357" t="s">
        <v>1744</v>
      </c>
      <c r="AD149" s="357" t="s">
        <v>1770</v>
      </c>
      <c r="AE149" s="357" t="s">
        <v>2851</v>
      </c>
      <c r="AF149" s="357" t="s">
        <v>3590</v>
      </c>
      <c r="AG149" s="456">
        <v>0</v>
      </c>
    </row>
    <row r="150" spans="2:33" ht="63">
      <c r="B150" s="357" t="s">
        <v>8275</v>
      </c>
      <c r="C150" s="357" t="s">
        <v>1248</v>
      </c>
      <c r="D150" s="357" t="s">
        <v>8248</v>
      </c>
      <c r="E150" s="357" t="s">
        <v>1740</v>
      </c>
      <c r="F150" s="357" t="s">
        <v>2799</v>
      </c>
      <c r="G150" s="357" t="s">
        <v>15710</v>
      </c>
      <c r="H150" s="357" t="s">
        <v>1751</v>
      </c>
      <c r="I150" s="357" t="s">
        <v>3826</v>
      </c>
      <c r="J150" s="357" t="s">
        <v>1249</v>
      </c>
      <c r="K150" s="357" t="s">
        <v>1751</v>
      </c>
      <c r="L150" s="357" t="s">
        <v>1741</v>
      </c>
      <c r="M150" s="357" t="s">
        <v>7320</v>
      </c>
      <c r="N150" s="357" t="s">
        <v>3190</v>
      </c>
      <c r="O150" s="357" t="s">
        <v>3591</v>
      </c>
      <c r="P150" s="357" t="s">
        <v>8232</v>
      </c>
      <c r="Q150" s="357"/>
      <c r="R150" s="357" t="s">
        <v>2265</v>
      </c>
      <c r="S150" s="357" t="s">
        <v>7321</v>
      </c>
      <c r="T150" s="357">
        <v>143</v>
      </c>
      <c r="U150" s="357" t="s">
        <v>1744</v>
      </c>
      <c r="V150" s="357" t="s">
        <v>1754</v>
      </c>
      <c r="W150" s="357"/>
      <c r="X150" s="357" t="s">
        <v>3592</v>
      </c>
      <c r="Y150" s="357" t="s">
        <v>1568</v>
      </c>
      <c r="Z150" s="357" t="s">
        <v>13494</v>
      </c>
      <c r="AA150" s="357" t="s">
        <v>13126</v>
      </c>
      <c r="AB150" s="357"/>
      <c r="AC150" s="357" t="s">
        <v>1744</v>
      </c>
      <c r="AD150" s="357" t="s">
        <v>1750</v>
      </c>
      <c r="AE150" s="357" t="s">
        <v>2851</v>
      </c>
      <c r="AF150" s="357" t="s">
        <v>3590</v>
      </c>
      <c r="AG150" s="456">
        <v>0</v>
      </c>
    </row>
    <row r="151" spans="2:33" ht="63">
      <c r="B151" s="357" t="s">
        <v>8280</v>
      </c>
      <c r="C151" s="357" t="s">
        <v>3606</v>
      </c>
      <c r="D151" s="357" t="s">
        <v>8252</v>
      </c>
      <c r="E151" s="357" t="s">
        <v>1740</v>
      </c>
      <c r="F151" s="357" t="s">
        <v>2799</v>
      </c>
      <c r="G151" s="357" t="s">
        <v>15711</v>
      </c>
      <c r="H151" s="357" t="s">
        <v>7326</v>
      </c>
      <c r="I151" s="357" t="s">
        <v>3826</v>
      </c>
      <c r="J151" s="357" t="s">
        <v>3605</v>
      </c>
      <c r="K151" s="357" t="s">
        <v>7326</v>
      </c>
      <c r="L151" s="357" t="s">
        <v>7327</v>
      </c>
      <c r="M151" s="357" t="s">
        <v>8126</v>
      </c>
      <c r="N151" s="357" t="s">
        <v>3190</v>
      </c>
      <c r="O151" s="357" t="s">
        <v>3591</v>
      </c>
      <c r="P151" s="357" t="s">
        <v>8232</v>
      </c>
      <c r="Q151" s="357"/>
      <c r="R151" s="357" t="s">
        <v>2265</v>
      </c>
      <c r="S151" s="357" t="s">
        <v>7332</v>
      </c>
      <c r="T151" s="357">
        <v>144</v>
      </c>
      <c r="U151" s="357" t="s">
        <v>1744</v>
      </c>
      <c r="V151" s="357" t="s">
        <v>1754</v>
      </c>
      <c r="W151" s="357"/>
      <c r="X151" s="357" t="s">
        <v>3592</v>
      </c>
      <c r="Y151" s="357" t="s">
        <v>1568</v>
      </c>
      <c r="Z151" s="357" t="s">
        <v>13494</v>
      </c>
      <c r="AA151" s="357" t="s">
        <v>13400</v>
      </c>
      <c r="AB151" s="357"/>
      <c r="AC151" s="357" t="s">
        <v>1744</v>
      </c>
      <c r="AD151" s="357" t="s">
        <v>7331</v>
      </c>
      <c r="AE151" s="357" t="s">
        <v>2851</v>
      </c>
      <c r="AF151" s="357" t="s">
        <v>3590</v>
      </c>
      <c r="AG151" s="456">
        <v>0</v>
      </c>
    </row>
    <row r="152" spans="2:33" ht="63">
      <c r="B152" s="357" t="s">
        <v>8285</v>
      </c>
      <c r="C152" s="357" t="s">
        <v>3844</v>
      </c>
      <c r="D152" s="357" t="s">
        <v>8256</v>
      </c>
      <c r="E152" s="357" t="s">
        <v>1740</v>
      </c>
      <c r="F152" s="357" t="s">
        <v>2799</v>
      </c>
      <c r="G152" s="357" t="s">
        <v>15712</v>
      </c>
      <c r="H152" s="357" t="s">
        <v>8067</v>
      </c>
      <c r="I152" s="357" t="s">
        <v>3826</v>
      </c>
      <c r="J152" s="357" t="s">
        <v>3843</v>
      </c>
      <c r="K152" s="357" t="s">
        <v>8067</v>
      </c>
      <c r="L152" s="357" t="s">
        <v>8068</v>
      </c>
      <c r="M152" s="357" t="s">
        <v>8069</v>
      </c>
      <c r="N152" s="357" t="s">
        <v>3190</v>
      </c>
      <c r="O152" s="357" t="s">
        <v>3591</v>
      </c>
      <c r="P152" s="357" t="s">
        <v>8232</v>
      </c>
      <c r="Q152" s="357" t="s">
        <v>7640</v>
      </c>
      <c r="R152" s="357" t="s">
        <v>2265</v>
      </c>
      <c r="S152" s="357" t="s">
        <v>8069</v>
      </c>
      <c r="T152" s="357">
        <v>145</v>
      </c>
      <c r="U152" s="357" t="s">
        <v>1744</v>
      </c>
      <c r="V152" s="357" t="s">
        <v>1779</v>
      </c>
      <c r="W152" s="357"/>
      <c r="X152" s="357" t="s">
        <v>3592</v>
      </c>
      <c r="Y152" s="357" t="s">
        <v>1568</v>
      </c>
      <c r="Z152" s="357" t="s">
        <v>13494</v>
      </c>
      <c r="AA152" s="357" t="s">
        <v>13491</v>
      </c>
      <c r="AB152" s="357"/>
      <c r="AC152" s="357" t="s">
        <v>1744</v>
      </c>
      <c r="AD152" s="357" t="s">
        <v>3846</v>
      </c>
      <c r="AE152" s="357" t="s">
        <v>2851</v>
      </c>
      <c r="AF152" s="357" t="s">
        <v>3590</v>
      </c>
      <c r="AG152" s="456">
        <v>1</v>
      </c>
    </row>
    <row r="153" spans="2:33" ht="63">
      <c r="B153" s="357" t="s">
        <v>8290</v>
      </c>
      <c r="C153" s="357" t="s">
        <v>3599</v>
      </c>
      <c r="D153" s="357" t="s">
        <v>8260</v>
      </c>
      <c r="E153" s="357" t="s">
        <v>1740</v>
      </c>
      <c r="F153" s="357" t="s">
        <v>2799</v>
      </c>
      <c r="G153" s="357" t="s">
        <v>15713</v>
      </c>
      <c r="H153" s="357" t="s">
        <v>7308</v>
      </c>
      <c r="I153" s="357" t="s">
        <v>3826</v>
      </c>
      <c r="J153" s="357" t="s">
        <v>3598</v>
      </c>
      <c r="K153" s="357" t="s">
        <v>7308</v>
      </c>
      <c r="L153" s="357" t="s">
        <v>6431</v>
      </c>
      <c r="M153" s="357" t="s">
        <v>7308</v>
      </c>
      <c r="N153" s="357" t="s">
        <v>3190</v>
      </c>
      <c r="O153" s="357" t="s">
        <v>3591</v>
      </c>
      <c r="P153" s="357" t="s">
        <v>8232</v>
      </c>
      <c r="Q153" s="357"/>
      <c r="R153" s="357" t="s">
        <v>2265</v>
      </c>
      <c r="S153" s="357" t="s">
        <v>7311</v>
      </c>
      <c r="T153" s="357">
        <v>146</v>
      </c>
      <c r="U153" s="357" t="s">
        <v>1744</v>
      </c>
      <c r="V153" s="357" t="s">
        <v>1754</v>
      </c>
      <c r="W153" s="357"/>
      <c r="X153" s="357" t="s">
        <v>3592</v>
      </c>
      <c r="Y153" s="357" t="s">
        <v>1568</v>
      </c>
      <c r="Z153" s="357" t="s">
        <v>13494</v>
      </c>
      <c r="AA153" s="357" t="s">
        <v>13399</v>
      </c>
      <c r="AB153" s="357"/>
      <c r="AC153" s="357" t="s">
        <v>1744</v>
      </c>
      <c r="AD153" s="357" t="s">
        <v>7313</v>
      </c>
      <c r="AE153" s="357" t="s">
        <v>2851</v>
      </c>
      <c r="AF153" s="357" t="s">
        <v>3590</v>
      </c>
      <c r="AG153" s="456">
        <v>0</v>
      </c>
    </row>
    <row r="154" spans="2:33" ht="66">
      <c r="B154" s="357" t="s">
        <v>8295</v>
      </c>
      <c r="C154" s="357" t="s">
        <v>3610</v>
      </c>
      <c r="D154" s="357" t="s">
        <v>8264</v>
      </c>
      <c r="E154" s="357" t="s">
        <v>1740</v>
      </c>
      <c r="F154" s="357" t="s">
        <v>2799</v>
      </c>
      <c r="G154" s="357" t="s">
        <v>15714</v>
      </c>
      <c r="H154" s="357" t="s">
        <v>7338</v>
      </c>
      <c r="I154" s="357" t="s">
        <v>3826</v>
      </c>
      <c r="J154" s="357" t="s">
        <v>3610</v>
      </c>
      <c r="K154" s="357" t="s">
        <v>7338</v>
      </c>
      <c r="L154" s="357" t="s">
        <v>1758</v>
      </c>
      <c r="M154" s="357" t="s">
        <v>7339</v>
      </c>
      <c r="N154" s="357" t="s">
        <v>3190</v>
      </c>
      <c r="O154" s="357" t="s">
        <v>3591</v>
      </c>
      <c r="P154" s="357" t="s">
        <v>8232</v>
      </c>
      <c r="Q154" s="357"/>
      <c r="R154" s="357" t="s">
        <v>2265</v>
      </c>
      <c r="S154" s="357" t="s">
        <v>7343</v>
      </c>
      <c r="T154" s="357">
        <v>147</v>
      </c>
      <c r="U154" s="357" t="s">
        <v>1744</v>
      </c>
      <c r="V154" s="357" t="s">
        <v>1754</v>
      </c>
      <c r="W154" s="357"/>
      <c r="X154" s="357" t="s">
        <v>3592</v>
      </c>
      <c r="Y154" s="357" t="s">
        <v>1568</v>
      </c>
      <c r="Z154" s="357" t="s">
        <v>13494</v>
      </c>
      <c r="AA154" s="357" t="s">
        <v>4370</v>
      </c>
      <c r="AB154" s="357"/>
      <c r="AC154" s="357" t="s">
        <v>1744</v>
      </c>
      <c r="AD154" s="357" t="s">
        <v>7342</v>
      </c>
      <c r="AE154" s="357" t="s">
        <v>2851</v>
      </c>
      <c r="AF154" s="357" t="s">
        <v>3590</v>
      </c>
      <c r="AG154" s="456">
        <v>1</v>
      </c>
    </row>
    <row r="155" spans="2:33" ht="63">
      <c r="B155" s="357" t="s">
        <v>8300</v>
      </c>
      <c r="C155" s="357" t="s">
        <v>3614</v>
      </c>
      <c r="D155" s="357" t="s">
        <v>8268</v>
      </c>
      <c r="E155" s="357" t="s">
        <v>1740</v>
      </c>
      <c r="F155" s="357" t="s">
        <v>2799</v>
      </c>
      <c r="G155" s="357" t="s">
        <v>15715</v>
      </c>
      <c r="H155" s="357" t="s">
        <v>7348</v>
      </c>
      <c r="I155" s="357" t="s">
        <v>3826</v>
      </c>
      <c r="J155" s="357" t="s">
        <v>3613</v>
      </c>
      <c r="K155" s="357" t="s">
        <v>7348</v>
      </c>
      <c r="L155" s="357" t="s">
        <v>7349</v>
      </c>
      <c r="M155" s="357" t="s">
        <v>7348</v>
      </c>
      <c r="N155" s="357" t="s">
        <v>3190</v>
      </c>
      <c r="O155" s="357" t="s">
        <v>3591</v>
      </c>
      <c r="P155" s="357" t="s">
        <v>8232</v>
      </c>
      <c r="Q155" s="357"/>
      <c r="R155" s="357" t="s">
        <v>2265</v>
      </c>
      <c r="S155" s="357" t="s">
        <v>7352</v>
      </c>
      <c r="T155" s="357">
        <v>148</v>
      </c>
      <c r="U155" s="357" t="s">
        <v>1744</v>
      </c>
      <c r="V155" s="357" t="s">
        <v>1749</v>
      </c>
      <c r="W155" s="357"/>
      <c r="X155" s="357" t="s">
        <v>3592</v>
      </c>
      <c r="Y155" s="357" t="s">
        <v>1568</v>
      </c>
      <c r="Z155" s="357" t="s">
        <v>13494</v>
      </c>
      <c r="AA155" s="357" t="s">
        <v>13401</v>
      </c>
      <c r="AB155" s="357"/>
      <c r="AC155" s="357" t="s">
        <v>1744</v>
      </c>
      <c r="AD155" s="357" t="s">
        <v>7354</v>
      </c>
      <c r="AE155" s="357" t="s">
        <v>2851</v>
      </c>
      <c r="AF155" s="357" t="s">
        <v>3590</v>
      </c>
      <c r="AG155" s="456">
        <v>0</v>
      </c>
    </row>
    <row r="156" spans="2:33" ht="63">
      <c r="B156" s="357" t="s">
        <v>8307</v>
      </c>
      <c r="C156" s="357" t="s">
        <v>3622</v>
      </c>
      <c r="D156" s="357" t="s">
        <v>8273</v>
      </c>
      <c r="E156" s="357" t="s">
        <v>1740</v>
      </c>
      <c r="F156" s="357" t="s">
        <v>2798</v>
      </c>
      <c r="G156" s="357" t="s">
        <v>15716</v>
      </c>
      <c r="H156" s="357" t="s">
        <v>7366</v>
      </c>
      <c r="I156" s="357" t="s">
        <v>3826</v>
      </c>
      <c r="J156" s="357" t="s">
        <v>3621</v>
      </c>
      <c r="K156" s="357" t="s">
        <v>7366</v>
      </c>
      <c r="L156" s="357" t="s">
        <v>7366</v>
      </c>
      <c r="M156" s="357" t="s">
        <v>7366</v>
      </c>
      <c r="N156" s="357" t="s">
        <v>3190</v>
      </c>
      <c r="O156" s="357" t="s">
        <v>3591</v>
      </c>
      <c r="P156" s="357" t="s">
        <v>8232</v>
      </c>
      <c r="Q156" s="357"/>
      <c r="R156" s="357" t="s">
        <v>2265</v>
      </c>
      <c r="S156" s="357" t="s">
        <v>8271</v>
      </c>
      <c r="T156" s="357">
        <v>149</v>
      </c>
      <c r="U156" s="357" t="s">
        <v>1744</v>
      </c>
      <c r="V156" s="357" t="s">
        <v>1995</v>
      </c>
      <c r="W156" s="357"/>
      <c r="X156" s="357" t="s">
        <v>3592</v>
      </c>
      <c r="Y156" s="357" t="s">
        <v>1568</v>
      </c>
      <c r="Z156" s="357" t="s">
        <v>13494</v>
      </c>
      <c r="AA156" s="357" t="s">
        <v>13349</v>
      </c>
      <c r="AB156" s="357"/>
      <c r="AC156" s="357" t="s">
        <v>1744</v>
      </c>
      <c r="AD156" s="357" t="s">
        <v>7371</v>
      </c>
      <c r="AE156" s="357" t="s">
        <v>2851</v>
      </c>
      <c r="AF156" s="357" t="s">
        <v>3590</v>
      </c>
      <c r="AG156" s="456">
        <v>0</v>
      </c>
    </row>
    <row r="157" spans="2:33" ht="66">
      <c r="B157" s="357" t="s">
        <v>8309</v>
      </c>
      <c r="C157" s="357" t="s">
        <v>3690</v>
      </c>
      <c r="D157" s="357" t="s">
        <v>8277</v>
      </c>
      <c r="E157" s="357" t="s">
        <v>1740</v>
      </c>
      <c r="F157" s="357" t="s">
        <v>2798</v>
      </c>
      <c r="G157" s="357" t="s">
        <v>15717</v>
      </c>
      <c r="H157" s="357" t="s">
        <v>7562</v>
      </c>
      <c r="I157" s="357" t="s">
        <v>3826</v>
      </c>
      <c r="J157" s="357" t="s">
        <v>3689</v>
      </c>
      <c r="K157" s="357" t="s">
        <v>7562</v>
      </c>
      <c r="L157" s="357" t="s">
        <v>7562</v>
      </c>
      <c r="M157" s="357" t="s">
        <v>7563</v>
      </c>
      <c r="N157" s="357" t="s">
        <v>3190</v>
      </c>
      <c r="O157" s="357" t="s">
        <v>3591</v>
      </c>
      <c r="P157" s="357" t="s">
        <v>8232</v>
      </c>
      <c r="Q157" s="357"/>
      <c r="R157" s="357" t="s">
        <v>3673</v>
      </c>
      <c r="S157" s="357" t="s">
        <v>7566</v>
      </c>
      <c r="T157" s="357">
        <v>150</v>
      </c>
      <c r="U157" s="357" t="s">
        <v>1744</v>
      </c>
      <c r="V157" s="357" t="s">
        <v>1995</v>
      </c>
      <c r="W157" s="357"/>
      <c r="X157" s="357" t="s">
        <v>3592</v>
      </c>
      <c r="Y157" s="357" t="s">
        <v>1568</v>
      </c>
      <c r="Z157" s="357" t="s">
        <v>13494</v>
      </c>
      <c r="AA157" s="357" t="s">
        <v>13347</v>
      </c>
      <c r="AB157" s="357"/>
      <c r="AC157" s="357" t="s">
        <v>1744</v>
      </c>
      <c r="AD157" s="357" t="s">
        <v>7568</v>
      </c>
      <c r="AE157" s="357" t="s">
        <v>2851</v>
      </c>
      <c r="AF157" s="357" t="s">
        <v>3590</v>
      </c>
      <c r="AG157" s="456">
        <v>0</v>
      </c>
    </row>
    <row r="158" spans="2:33" ht="63">
      <c r="B158" s="357" t="s">
        <v>8313</v>
      </c>
      <c r="C158" s="357" t="s">
        <v>3715</v>
      </c>
      <c r="D158" s="357" t="s">
        <v>8282</v>
      </c>
      <c r="E158" s="357" t="s">
        <v>1740</v>
      </c>
      <c r="F158" s="357" t="s">
        <v>2798</v>
      </c>
      <c r="G158" s="357" t="s">
        <v>15718</v>
      </c>
      <c r="H158" s="357" t="s">
        <v>7661</v>
      </c>
      <c r="I158" s="357" t="s">
        <v>3826</v>
      </c>
      <c r="J158" s="357" t="s">
        <v>3714</v>
      </c>
      <c r="K158" s="357" t="s">
        <v>7661</v>
      </c>
      <c r="L158" s="357" t="s">
        <v>1744</v>
      </c>
      <c r="M158" s="357" t="s">
        <v>7662</v>
      </c>
      <c r="N158" s="357" t="s">
        <v>3190</v>
      </c>
      <c r="O158" s="357" t="s">
        <v>3591</v>
      </c>
      <c r="P158" s="357" t="s">
        <v>8232</v>
      </c>
      <c r="Q158" s="357"/>
      <c r="R158" s="357" t="s">
        <v>3673</v>
      </c>
      <c r="S158" s="357" t="s">
        <v>7566</v>
      </c>
      <c r="T158" s="357">
        <v>151</v>
      </c>
      <c r="U158" s="357" t="s">
        <v>1744</v>
      </c>
      <c r="V158" s="357" t="s">
        <v>1995</v>
      </c>
      <c r="W158" s="357"/>
      <c r="X158" s="357" t="s">
        <v>3592</v>
      </c>
      <c r="Y158" s="357" t="s">
        <v>1568</v>
      </c>
      <c r="Z158" s="357" t="s">
        <v>13494</v>
      </c>
      <c r="AA158" s="357" t="s">
        <v>13426</v>
      </c>
      <c r="AB158" s="357"/>
      <c r="AC158" s="357" t="s">
        <v>1744</v>
      </c>
      <c r="AD158" s="357" t="s">
        <v>7667</v>
      </c>
      <c r="AE158" s="357" t="s">
        <v>2851</v>
      </c>
      <c r="AF158" s="357" t="s">
        <v>3590</v>
      </c>
      <c r="AG158" s="456">
        <v>0</v>
      </c>
    </row>
    <row r="159" spans="2:33" ht="63">
      <c r="B159" s="357" t="s">
        <v>8317</v>
      </c>
      <c r="C159" s="357" t="s">
        <v>3694</v>
      </c>
      <c r="D159" s="357" t="s">
        <v>8287</v>
      </c>
      <c r="E159" s="357" t="s">
        <v>1740</v>
      </c>
      <c r="F159" s="357" t="s">
        <v>2798</v>
      </c>
      <c r="G159" s="357" t="s">
        <v>15719</v>
      </c>
      <c r="H159" s="357" t="s">
        <v>7571</v>
      </c>
      <c r="I159" s="357" t="s">
        <v>3826</v>
      </c>
      <c r="J159" s="357" t="s">
        <v>3693</v>
      </c>
      <c r="K159" s="357" t="s">
        <v>7571</v>
      </c>
      <c r="L159" s="357" t="s">
        <v>7571</v>
      </c>
      <c r="M159" s="357" t="s">
        <v>7572</v>
      </c>
      <c r="N159" s="357" t="s">
        <v>3190</v>
      </c>
      <c r="O159" s="357" t="s">
        <v>3591</v>
      </c>
      <c r="P159" s="357" t="s">
        <v>8232</v>
      </c>
      <c r="Q159" s="357"/>
      <c r="R159" s="357"/>
      <c r="S159" s="357" t="s">
        <v>7403</v>
      </c>
      <c r="T159" s="357">
        <v>152</v>
      </c>
      <c r="U159" s="357" t="s">
        <v>1744</v>
      </c>
      <c r="V159" s="357" t="s">
        <v>2007</v>
      </c>
      <c r="W159" s="357"/>
      <c r="X159" s="357" t="s">
        <v>3592</v>
      </c>
      <c r="Y159" s="357" t="s">
        <v>1568</v>
      </c>
      <c r="Z159" s="357" t="s">
        <v>13494</v>
      </c>
      <c r="AA159" s="357" t="s">
        <v>13419</v>
      </c>
      <c r="AB159" s="357"/>
      <c r="AC159" s="357" t="s">
        <v>1744</v>
      </c>
      <c r="AD159" s="357" t="s">
        <v>7576</v>
      </c>
      <c r="AE159" s="357" t="s">
        <v>2851</v>
      </c>
      <c r="AF159" s="357" t="s">
        <v>3590</v>
      </c>
      <c r="AG159" s="456">
        <v>0</v>
      </c>
    </row>
    <row r="160" spans="2:33" ht="63">
      <c r="B160" s="357" t="s">
        <v>8321</v>
      </c>
      <c r="C160" s="357" t="s">
        <v>3719</v>
      </c>
      <c r="D160" s="357" t="s">
        <v>8292</v>
      </c>
      <c r="E160" s="357" t="s">
        <v>1740</v>
      </c>
      <c r="F160" s="357" t="s">
        <v>2798</v>
      </c>
      <c r="G160" s="357" t="s">
        <v>15720</v>
      </c>
      <c r="H160" s="357" t="s">
        <v>7670</v>
      </c>
      <c r="I160" s="357" t="s">
        <v>3826</v>
      </c>
      <c r="J160" s="357" t="s">
        <v>3718</v>
      </c>
      <c r="K160" s="357" t="s">
        <v>7670</v>
      </c>
      <c r="L160" s="357" t="s">
        <v>7670</v>
      </c>
      <c r="M160" s="357" t="s">
        <v>7671</v>
      </c>
      <c r="N160" s="357" t="s">
        <v>3190</v>
      </c>
      <c r="O160" s="357" t="s">
        <v>3591</v>
      </c>
      <c r="P160" s="357" t="s">
        <v>8232</v>
      </c>
      <c r="Q160" s="357"/>
      <c r="R160" s="357"/>
      <c r="S160" s="357" t="s">
        <v>7403</v>
      </c>
      <c r="T160" s="357">
        <v>153</v>
      </c>
      <c r="U160" s="357" t="s">
        <v>1744</v>
      </c>
      <c r="V160" s="357" t="s">
        <v>2007</v>
      </c>
      <c r="W160" s="357"/>
      <c r="X160" s="357" t="s">
        <v>3592</v>
      </c>
      <c r="Y160" s="357" t="s">
        <v>1568</v>
      </c>
      <c r="Z160" s="357" t="s">
        <v>13494</v>
      </c>
      <c r="AA160" s="357" t="s">
        <v>13427</v>
      </c>
      <c r="AB160" s="357"/>
      <c r="AC160" s="357" t="s">
        <v>1744</v>
      </c>
      <c r="AD160" s="357" t="s">
        <v>7675</v>
      </c>
      <c r="AE160" s="357" t="s">
        <v>2851</v>
      </c>
      <c r="AF160" s="357" t="s">
        <v>3590</v>
      </c>
      <c r="AG160" s="456">
        <v>0</v>
      </c>
    </row>
    <row r="161" spans="2:33" ht="63">
      <c r="B161" s="357" t="s">
        <v>8325</v>
      </c>
      <c r="C161" s="357" t="s">
        <v>3646</v>
      </c>
      <c r="D161" s="357" t="s">
        <v>8297</v>
      </c>
      <c r="E161" s="357" t="s">
        <v>1740</v>
      </c>
      <c r="F161" s="357" t="s">
        <v>2798</v>
      </c>
      <c r="G161" s="357" t="s">
        <v>15721</v>
      </c>
      <c r="H161" s="357" t="s">
        <v>7420</v>
      </c>
      <c r="I161" s="357" t="s">
        <v>3826</v>
      </c>
      <c r="J161" s="357" t="s">
        <v>3645</v>
      </c>
      <c r="K161" s="357" t="s">
        <v>7420</v>
      </c>
      <c r="L161" s="357" t="s">
        <v>1744</v>
      </c>
      <c r="M161" s="357" t="s">
        <v>7403</v>
      </c>
      <c r="N161" s="357" t="s">
        <v>3190</v>
      </c>
      <c r="O161" s="357" t="s">
        <v>3591</v>
      </c>
      <c r="P161" s="357" t="s">
        <v>8232</v>
      </c>
      <c r="Q161" s="357"/>
      <c r="R161" s="357"/>
      <c r="S161" s="357" t="s">
        <v>7406</v>
      </c>
      <c r="T161" s="357">
        <v>154</v>
      </c>
      <c r="U161" s="357" t="s">
        <v>1744</v>
      </c>
      <c r="V161" s="357" t="s">
        <v>1995</v>
      </c>
      <c r="W161" s="357"/>
      <c r="X161" s="357" t="s">
        <v>3592</v>
      </c>
      <c r="Y161" s="357" t="s">
        <v>1568</v>
      </c>
      <c r="Z161" s="357" t="s">
        <v>13494</v>
      </c>
      <c r="AA161" s="357" t="s">
        <v>13407</v>
      </c>
      <c r="AB161" s="357"/>
      <c r="AC161" s="357" t="s">
        <v>1744</v>
      </c>
      <c r="AD161" s="357" t="s">
        <v>7424</v>
      </c>
      <c r="AE161" s="357" t="s">
        <v>2851</v>
      </c>
      <c r="AF161" s="357" t="s">
        <v>3590</v>
      </c>
      <c r="AG161" s="456">
        <v>0</v>
      </c>
    </row>
    <row r="162" spans="2:33" ht="63">
      <c r="B162" s="357" t="s">
        <v>8329</v>
      </c>
      <c r="C162" s="357" t="s">
        <v>3648</v>
      </c>
      <c r="D162" s="357" t="s">
        <v>8302</v>
      </c>
      <c r="E162" s="357" t="s">
        <v>1740</v>
      </c>
      <c r="F162" s="357" t="s">
        <v>2798</v>
      </c>
      <c r="G162" s="357" t="s">
        <v>15722</v>
      </c>
      <c r="H162" s="357" t="s">
        <v>7427</v>
      </c>
      <c r="I162" s="357" t="s">
        <v>3826</v>
      </c>
      <c r="J162" s="357" t="s">
        <v>3647</v>
      </c>
      <c r="K162" s="357" t="s">
        <v>7427</v>
      </c>
      <c r="L162" s="357" t="s">
        <v>1744</v>
      </c>
      <c r="M162" s="357" t="s">
        <v>7428</v>
      </c>
      <c r="N162" s="357" t="s">
        <v>3190</v>
      </c>
      <c r="O162" s="357" t="s">
        <v>3591</v>
      </c>
      <c r="P162" s="357" t="s">
        <v>8232</v>
      </c>
      <c r="Q162" s="357"/>
      <c r="R162" s="357"/>
      <c r="S162" s="357" t="s">
        <v>7431</v>
      </c>
      <c r="T162" s="357">
        <v>155</v>
      </c>
      <c r="U162" s="357" t="s">
        <v>1744</v>
      </c>
      <c r="V162" s="357" t="s">
        <v>1995</v>
      </c>
      <c r="W162" s="357"/>
      <c r="X162" s="357" t="s">
        <v>3592</v>
      </c>
      <c r="Y162" s="357" t="s">
        <v>1568</v>
      </c>
      <c r="Z162" s="357" t="s">
        <v>13494</v>
      </c>
      <c r="AA162" s="357" t="s">
        <v>13408</v>
      </c>
      <c r="AB162" s="357"/>
      <c r="AC162" s="357" t="s">
        <v>1744</v>
      </c>
      <c r="AD162" s="357" t="s">
        <v>7433</v>
      </c>
      <c r="AE162" s="357" t="s">
        <v>2851</v>
      </c>
      <c r="AF162" s="357" t="s">
        <v>3590</v>
      </c>
      <c r="AG162" s="456">
        <v>0</v>
      </c>
    </row>
    <row r="163" spans="2:33" ht="47.25">
      <c r="B163" s="357" t="s">
        <v>8333</v>
      </c>
      <c r="C163" s="357" t="s">
        <v>3863</v>
      </c>
      <c r="D163" s="357" t="s">
        <v>8304</v>
      </c>
      <c r="E163" s="357" t="s">
        <v>1740</v>
      </c>
      <c r="F163" s="357" t="s">
        <v>1244</v>
      </c>
      <c r="G163" s="357" t="s">
        <v>15723</v>
      </c>
      <c r="H163" s="357" t="s">
        <v>8304</v>
      </c>
      <c r="I163" s="357" t="s">
        <v>3826</v>
      </c>
      <c r="J163" s="357" t="s">
        <v>3862</v>
      </c>
      <c r="K163" s="357" t="s">
        <v>8304</v>
      </c>
      <c r="L163" s="357" t="s">
        <v>1744</v>
      </c>
      <c r="M163" s="357" t="s">
        <v>7292</v>
      </c>
      <c r="N163" s="357" t="s">
        <v>3190</v>
      </c>
      <c r="O163" s="357" t="s">
        <v>3591</v>
      </c>
      <c r="P163" s="357"/>
      <c r="Q163" s="357" t="s">
        <v>7292</v>
      </c>
      <c r="R163" s="357"/>
      <c r="S163" s="357" t="s">
        <v>7292</v>
      </c>
      <c r="T163" s="357">
        <v>156</v>
      </c>
      <c r="U163" s="357" t="s">
        <v>1744</v>
      </c>
      <c r="V163" s="357"/>
      <c r="W163" s="357"/>
      <c r="X163" s="357" t="s">
        <v>3592</v>
      </c>
      <c r="Y163" s="357" t="s">
        <v>1568</v>
      </c>
      <c r="Z163" s="357" t="s">
        <v>13495</v>
      </c>
      <c r="AA163" s="357"/>
      <c r="AB163" s="357"/>
      <c r="AC163" s="357" t="s">
        <v>7292</v>
      </c>
      <c r="AD163" s="357"/>
      <c r="AE163" s="357" t="s">
        <v>2851</v>
      </c>
      <c r="AF163" s="357" t="s">
        <v>3590</v>
      </c>
      <c r="AG163" s="456">
        <v>0</v>
      </c>
    </row>
    <row r="164" spans="2:33" ht="63">
      <c r="B164" s="357" t="s">
        <v>8337</v>
      </c>
      <c r="C164" s="357" t="s">
        <v>3618</v>
      </c>
      <c r="D164" s="357" t="s">
        <v>8311</v>
      </c>
      <c r="E164" s="357" t="s">
        <v>1740</v>
      </c>
      <c r="F164" s="357" t="s">
        <v>2799</v>
      </c>
      <c r="G164" s="357" t="s">
        <v>15724</v>
      </c>
      <c r="H164" s="357" t="s">
        <v>7357</v>
      </c>
      <c r="I164" s="357" t="s">
        <v>3826</v>
      </c>
      <c r="J164" s="357" t="s">
        <v>3617</v>
      </c>
      <c r="K164" s="357" t="s">
        <v>7357</v>
      </c>
      <c r="L164" s="357" t="s">
        <v>7507</v>
      </c>
      <c r="M164" s="357" t="s">
        <v>7989</v>
      </c>
      <c r="N164" s="357" t="s">
        <v>3190</v>
      </c>
      <c r="O164" s="357" t="s">
        <v>3591</v>
      </c>
      <c r="P164" s="357" t="s">
        <v>8304</v>
      </c>
      <c r="Q164" s="357"/>
      <c r="R164" s="357" t="s">
        <v>2265</v>
      </c>
      <c r="S164" s="357" t="s">
        <v>7991</v>
      </c>
      <c r="T164" s="357">
        <v>157</v>
      </c>
      <c r="U164" s="357" t="s">
        <v>1744</v>
      </c>
      <c r="V164" s="357" t="s">
        <v>1749</v>
      </c>
      <c r="W164" s="357"/>
      <c r="X164" s="357" t="s">
        <v>3592</v>
      </c>
      <c r="Y164" s="357" t="s">
        <v>1568</v>
      </c>
      <c r="Z164" s="357" t="s">
        <v>13495</v>
      </c>
      <c r="AA164" s="357" t="s">
        <v>13402</v>
      </c>
      <c r="AB164" s="357"/>
      <c r="AC164" s="357" t="s">
        <v>1744</v>
      </c>
      <c r="AD164" s="357" t="s">
        <v>7363</v>
      </c>
      <c r="AE164" s="357" t="s">
        <v>2851</v>
      </c>
      <c r="AF164" s="357" t="s">
        <v>3590</v>
      </c>
      <c r="AG164" s="456">
        <v>0</v>
      </c>
    </row>
    <row r="165" spans="2:33" ht="63">
      <c r="B165" s="357" t="s">
        <v>8341</v>
      </c>
      <c r="C165" s="357" t="s">
        <v>1253</v>
      </c>
      <c r="D165" s="357" t="s">
        <v>8315</v>
      </c>
      <c r="E165" s="357" t="s">
        <v>1740</v>
      </c>
      <c r="F165" s="357" t="s">
        <v>2799</v>
      </c>
      <c r="G165" s="357" t="s">
        <v>15725</v>
      </c>
      <c r="H165" s="357" t="s">
        <v>1766</v>
      </c>
      <c r="I165" s="357" t="s">
        <v>3826</v>
      </c>
      <c r="J165" s="357" t="s">
        <v>1254</v>
      </c>
      <c r="K165" s="357" t="s">
        <v>1766</v>
      </c>
      <c r="L165" s="357" t="s">
        <v>1787</v>
      </c>
      <c r="M165" s="357" t="s">
        <v>7315</v>
      </c>
      <c r="N165" s="357" t="s">
        <v>3190</v>
      </c>
      <c r="O165" s="357" t="s">
        <v>3591</v>
      </c>
      <c r="P165" s="357" t="s">
        <v>8304</v>
      </c>
      <c r="Q165" s="357"/>
      <c r="R165" s="357" t="s">
        <v>2265</v>
      </c>
      <c r="S165" s="357" t="s">
        <v>7316</v>
      </c>
      <c r="T165" s="357">
        <v>158</v>
      </c>
      <c r="U165" s="357" t="s">
        <v>1744</v>
      </c>
      <c r="V165" s="357" t="s">
        <v>1754</v>
      </c>
      <c r="W165" s="357"/>
      <c r="X165" s="357" t="s">
        <v>3592</v>
      </c>
      <c r="Y165" s="357" t="s">
        <v>1568</v>
      </c>
      <c r="Z165" s="357" t="s">
        <v>13495</v>
      </c>
      <c r="AA165" s="357" t="s">
        <v>4373</v>
      </c>
      <c r="AB165" s="357"/>
      <c r="AC165" s="357" t="s">
        <v>1744</v>
      </c>
      <c r="AD165" s="357" t="s">
        <v>1770</v>
      </c>
      <c r="AE165" s="357" t="s">
        <v>2851</v>
      </c>
      <c r="AF165" s="357" t="s">
        <v>3590</v>
      </c>
      <c r="AG165" s="456">
        <v>0</v>
      </c>
    </row>
    <row r="166" spans="2:33" ht="63">
      <c r="B166" s="357" t="s">
        <v>8345</v>
      </c>
      <c r="C166" s="357" t="s">
        <v>1248</v>
      </c>
      <c r="D166" s="357" t="s">
        <v>8319</v>
      </c>
      <c r="E166" s="357" t="s">
        <v>1740</v>
      </c>
      <c r="F166" s="357" t="s">
        <v>2799</v>
      </c>
      <c r="G166" s="357" t="s">
        <v>15726</v>
      </c>
      <c r="H166" s="357" t="s">
        <v>1751</v>
      </c>
      <c r="I166" s="357" t="s">
        <v>3826</v>
      </c>
      <c r="J166" s="357" t="s">
        <v>1249</v>
      </c>
      <c r="K166" s="357" t="s">
        <v>1751</v>
      </c>
      <c r="L166" s="357" t="s">
        <v>1741</v>
      </c>
      <c r="M166" s="357" t="s">
        <v>7320</v>
      </c>
      <c r="N166" s="357" t="s">
        <v>3190</v>
      </c>
      <c r="O166" s="357" t="s">
        <v>3591</v>
      </c>
      <c r="P166" s="357" t="s">
        <v>8304</v>
      </c>
      <c r="Q166" s="357"/>
      <c r="R166" s="357" t="s">
        <v>2265</v>
      </c>
      <c r="S166" s="357" t="s">
        <v>7321</v>
      </c>
      <c r="T166" s="357">
        <v>159</v>
      </c>
      <c r="U166" s="357" t="s">
        <v>1744</v>
      </c>
      <c r="V166" s="357" t="s">
        <v>1754</v>
      </c>
      <c r="W166" s="357"/>
      <c r="X166" s="357" t="s">
        <v>3592</v>
      </c>
      <c r="Y166" s="357" t="s">
        <v>1568</v>
      </c>
      <c r="Z166" s="357" t="s">
        <v>13495</v>
      </c>
      <c r="AA166" s="357" t="s">
        <v>13126</v>
      </c>
      <c r="AB166" s="357"/>
      <c r="AC166" s="357" t="s">
        <v>1744</v>
      </c>
      <c r="AD166" s="357" t="s">
        <v>1750</v>
      </c>
      <c r="AE166" s="357" t="s">
        <v>2851</v>
      </c>
      <c r="AF166" s="357" t="s">
        <v>3590</v>
      </c>
      <c r="AG166" s="456">
        <v>0</v>
      </c>
    </row>
    <row r="167" spans="2:33" ht="63">
      <c r="B167" s="357" t="s">
        <v>8349</v>
      </c>
      <c r="C167" s="357" t="s">
        <v>3606</v>
      </c>
      <c r="D167" s="357" t="s">
        <v>8323</v>
      </c>
      <c r="E167" s="357" t="s">
        <v>1740</v>
      </c>
      <c r="F167" s="357" t="s">
        <v>2799</v>
      </c>
      <c r="G167" s="357" t="s">
        <v>15727</v>
      </c>
      <c r="H167" s="357" t="s">
        <v>7326</v>
      </c>
      <c r="I167" s="357" t="s">
        <v>3826</v>
      </c>
      <c r="J167" s="357" t="s">
        <v>3605</v>
      </c>
      <c r="K167" s="357" t="s">
        <v>7326</v>
      </c>
      <c r="L167" s="357" t="s">
        <v>7327</v>
      </c>
      <c r="M167" s="357" t="s">
        <v>8126</v>
      </c>
      <c r="N167" s="357" t="s">
        <v>3190</v>
      </c>
      <c r="O167" s="357" t="s">
        <v>3591</v>
      </c>
      <c r="P167" s="357" t="s">
        <v>8304</v>
      </c>
      <c r="Q167" s="357"/>
      <c r="R167" s="357" t="s">
        <v>2265</v>
      </c>
      <c r="S167" s="357" t="s">
        <v>7332</v>
      </c>
      <c r="T167" s="357">
        <v>160</v>
      </c>
      <c r="U167" s="357" t="s">
        <v>1744</v>
      </c>
      <c r="V167" s="357" t="s">
        <v>1754</v>
      </c>
      <c r="W167" s="357"/>
      <c r="X167" s="357" t="s">
        <v>3592</v>
      </c>
      <c r="Y167" s="357" t="s">
        <v>1568</v>
      </c>
      <c r="Z167" s="357" t="s">
        <v>13495</v>
      </c>
      <c r="AA167" s="357" t="s">
        <v>13400</v>
      </c>
      <c r="AB167" s="357"/>
      <c r="AC167" s="357" t="s">
        <v>1744</v>
      </c>
      <c r="AD167" s="357" t="s">
        <v>7331</v>
      </c>
      <c r="AE167" s="357" t="s">
        <v>2851</v>
      </c>
      <c r="AF167" s="357" t="s">
        <v>3590</v>
      </c>
      <c r="AG167" s="456">
        <v>0</v>
      </c>
    </row>
    <row r="168" spans="2:33" ht="63">
      <c r="B168" s="357" t="s">
        <v>8353</v>
      </c>
      <c r="C168" s="357" t="s">
        <v>3844</v>
      </c>
      <c r="D168" s="357" t="s">
        <v>8327</v>
      </c>
      <c r="E168" s="357" t="s">
        <v>1740</v>
      </c>
      <c r="F168" s="357" t="s">
        <v>2799</v>
      </c>
      <c r="G168" s="357" t="s">
        <v>15728</v>
      </c>
      <c r="H168" s="357" t="s">
        <v>8067</v>
      </c>
      <c r="I168" s="357" t="s">
        <v>3826</v>
      </c>
      <c r="J168" s="357" t="s">
        <v>3843</v>
      </c>
      <c r="K168" s="357" t="s">
        <v>8067</v>
      </c>
      <c r="L168" s="357" t="s">
        <v>8068</v>
      </c>
      <c r="M168" s="357" t="s">
        <v>8069</v>
      </c>
      <c r="N168" s="357" t="s">
        <v>3190</v>
      </c>
      <c r="O168" s="357" t="s">
        <v>3591</v>
      </c>
      <c r="P168" s="357" t="s">
        <v>8304</v>
      </c>
      <c r="Q168" s="357" t="s">
        <v>7640</v>
      </c>
      <c r="R168" s="357" t="s">
        <v>2265</v>
      </c>
      <c r="S168" s="357" t="s">
        <v>8069</v>
      </c>
      <c r="T168" s="357">
        <v>161</v>
      </c>
      <c r="U168" s="357" t="s">
        <v>1744</v>
      </c>
      <c r="V168" s="357" t="s">
        <v>1779</v>
      </c>
      <c r="W168" s="357"/>
      <c r="X168" s="357" t="s">
        <v>3592</v>
      </c>
      <c r="Y168" s="357" t="s">
        <v>1568</v>
      </c>
      <c r="Z168" s="357" t="s">
        <v>13495</v>
      </c>
      <c r="AA168" s="357" t="s">
        <v>13491</v>
      </c>
      <c r="AB168" s="357"/>
      <c r="AC168" s="357" t="s">
        <v>1744</v>
      </c>
      <c r="AD168" s="357" t="s">
        <v>3846</v>
      </c>
      <c r="AE168" s="357" t="s">
        <v>2851</v>
      </c>
      <c r="AF168" s="357" t="s">
        <v>3590</v>
      </c>
      <c r="AG168" s="456">
        <v>1</v>
      </c>
    </row>
    <row r="169" spans="2:33" ht="66">
      <c r="B169" s="357" t="s">
        <v>8357</v>
      </c>
      <c r="C169" s="357" t="s">
        <v>3610</v>
      </c>
      <c r="D169" s="357" t="s">
        <v>8331</v>
      </c>
      <c r="E169" s="357" t="s">
        <v>1740</v>
      </c>
      <c r="F169" s="357" t="s">
        <v>2799</v>
      </c>
      <c r="G169" s="357" t="s">
        <v>15729</v>
      </c>
      <c r="H169" s="357" t="s">
        <v>7338</v>
      </c>
      <c r="I169" s="357" t="s">
        <v>3826</v>
      </c>
      <c r="J169" s="357" t="s">
        <v>3610</v>
      </c>
      <c r="K169" s="357" t="s">
        <v>7338</v>
      </c>
      <c r="L169" s="357" t="s">
        <v>1758</v>
      </c>
      <c r="M169" s="357" t="s">
        <v>7339</v>
      </c>
      <c r="N169" s="357" t="s">
        <v>3190</v>
      </c>
      <c r="O169" s="357" t="s">
        <v>3591</v>
      </c>
      <c r="P169" s="357" t="s">
        <v>8304</v>
      </c>
      <c r="Q169" s="357"/>
      <c r="R169" s="357" t="s">
        <v>2265</v>
      </c>
      <c r="S169" s="357" t="s">
        <v>7343</v>
      </c>
      <c r="T169" s="357">
        <v>162</v>
      </c>
      <c r="U169" s="357" t="s">
        <v>1744</v>
      </c>
      <c r="V169" s="357" t="s">
        <v>1754</v>
      </c>
      <c r="W169" s="357"/>
      <c r="X169" s="357" t="s">
        <v>3592</v>
      </c>
      <c r="Y169" s="357" t="s">
        <v>1568</v>
      </c>
      <c r="Z169" s="357" t="s">
        <v>13495</v>
      </c>
      <c r="AA169" s="357" t="s">
        <v>4370</v>
      </c>
      <c r="AB169" s="357"/>
      <c r="AC169" s="357" t="s">
        <v>1744</v>
      </c>
      <c r="AD169" s="357" t="s">
        <v>7342</v>
      </c>
      <c r="AE169" s="357" t="s">
        <v>2851</v>
      </c>
      <c r="AF169" s="357" t="s">
        <v>3590</v>
      </c>
      <c r="AG169" s="456">
        <v>1</v>
      </c>
    </row>
    <row r="170" spans="2:33" ht="63">
      <c r="B170" s="357" t="s">
        <v>8365</v>
      </c>
      <c r="C170" s="357" t="s">
        <v>3614</v>
      </c>
      <c r="D170" s="357" t="s">
        <v>8335</v>
      </c>
      <c r="E170" s="357" t="s">
        <v>1740</v>
      </c>
      <c r="F170" s="357" t="s">
        <v>2799</v>
      </c>
      <c r="G170" s="357" t="s">
        <v>15730</v>
      </c>
      <c r="H170" s="357" t="s">
        <v>7348</v>
      </c>
      <c r="I170" s="357" t="s">
        <v>3826</v>
      </c>
      <c r="J170" s="357" t="s">
        <v>3613</v>
      </c>
      <c r="K170" s="357" t="s">
        <v>7348</v>
      </c>
      <c r="L170" s="357" t="s">
        <v>7349</v>
      </c>
      <c r="M170" s="357" t="s">
        <v>7348</v>
      </c>
      <c r="N170" s="357" t="s">
        <v>3190</v>
      </c>
      <c r="O170" s="357" t="s">
        <v>3591</v>
      </c>
      <c r="P170" s="357" t="s">
        <v>8304</v>
      </c>
      <c r="Q170" s="357"/>
      <c r="R170" s="357" t="s">
        <v>2265</v>
      </c>
      <c r="S170" s="357" t="s">
        <v>7352</v>
      </c>
      <c r="T170" s="357">
        <v>163</v>
      </c>
      <c r="U170" s="357" t="s">
        <v>1744</v>
      </c>
      <c r="V170" s="357" t="s">
        <v>1749</v>
      </c>
      <c r="W170" s="357"/>
      <c r="X170" s="357" t="s">
        <v>3592</v>
      </c>
      <c r="Y170" s="357" t="s">
        <v>1568</v>
      </c>
      <c r="Z170" s="357" t="s">
        <v>13495</v>
      </c>
      <c r="AA170" s="357" t="s">
        <v>13401</v>
      </c>
      <c r="AB170" s="357"/>
      <c r="AC170" s="357" t="s">
        <v>1744</v>
      </c>
      <c r="AD170" s="357" t="s">
        <v>7354</v>
      </c>
      <c r="AE170" s="357" t="s">
        <v>2851</v>
      </c>
      <c r="AF170" s="357" t="s">
        <v>3590</v>
      </c>
      <c r="AG170" s="456">
        <v>0</v>
      </c>
    </row>
    <row r="171" spans="2:33" ht="63">
      <c r="B171" s="357" t="s">
        <v>8367</v>
      </c>
      <c r="C171" s="357" t="s">
        <v>3622</v>
      </c>
      <c r="D171" s="357" t="s">
        <v>8339</v>
      </c>
      <c r="E171" s="357" t="s">
        <v>1740</v>
      </c>
      <c r="F171" s="357" t="s">
        <v>2798</v>
      </c>
      <c r="G171" s="357" t="s">
        <v>15731</v>
      </c>
      <c r="H171" s="357" t="s">
        <v>7366</v>
      </c>
      <c r="I171" s="357" t="s">
        <v>3826</v>
      </c>
      <c r="J171" s="357" t="s">
        <v>3621</v>
      </c>
      <c r="K171" s="357" t="s">
        <v>7366</v>
      </c>
      <c r="L171" s="357" t="s">
        <v>7366</v>
      </c>
      <c r="M171" s="357" t="s">
        <v>7366</v>
      </c>
      <c r="N171" s="357" t="s">
        <v>3190</v>
      </c>
      <c r="O171" s="357" t="s">
        <v>3591</v>
      </c>
      <c r="P171" s="357" t="s">
        <v>8304</v>
      </c>
      <c r="Q171" s="357"/>
      <c r="R171" s="357" t="s">
        <v>2265</v>
      </c>
      <c r="S171" s="357" t="s">
        <v>8271</v>
      </c>
      <c r="T171" s="357">
        <v>164</v>
      </c>
      <c r="U171" s="357" t="s">
        <v>1744</v>
      </c>
      <c r="V171" s="357" t="s">
        <v>1995</v>
      </c>
      <c r="W171" s="357"/>
      <c r="X171" s="357" t="s">
        <v>3592</v>
      </c>
      <c r="Y171" s="357" t="s">
        <v>1568</v>
      </c>
      <c r="Z171" s="357" t="s">
        <v>13495</v>
      </c>
      <c r="AA171" s="357" t="s">
        <v>13349</v>
      </c>
      <c r="AB171" s="357"/>
      <c r="AC171" s="357" t="s">
        <v>1744</v>
      </c>
      <c r="AD171" s="357" t="s">
        <v>7371</v>
      </c>
      <c r="AE171" s="357" t="s">
        <v>2851</v>
      </c>
      <c r="AF171" s="357" t="s">
        <v>3590</v>
      </c>
      <c r="AG171" s="456">
        <v>0</v>
      </c>
    </row>
    <row r="172" spans="2:33" ht="66">
      <c r="B172" s="357" t="s">
        <v>8371</v>
      </c>
      <c r="C172" s="357" t="s">
        <v>3690</v>
      </c>
      <c r="D172" s="357" t="s">
        <v>8343</v>
      </c>
      <c r="E172" s="357" t="s">
        <v>1740</v>
      </c>
      <c r="F172" s="357" t="s">
        <v>2798</v>
      </c>
      <c r="G172" s="357" t="s">
        <v>15732</v>
      </c>
      <c r="H172" s="357" t="s">
        <v>7562</v>
      </c>
      <c r="I172" s="357" t="s">
        <v>3826</v>
      </c>
      <c r="J172" s="357" t="s">
        <v>3689</v>
      </c>
      <c r="K172" s="357" t="s">
        <v>7562</v>
      </c>
      <c r="L172" s="357" t="s">
        <v>7562</v>
      </c>
      <c r="M172" s="357" t="s">
        <v>7563</v>
      </c>
      <c r="N172" s="357" t="s">
        <v>3190</v>
      </c>
      <c r="O172" s="357" t="s">
        <v>3591</v>
      </c>
      <c r="P172" s="357" t="s">
        <v>8304</v>
      </c>
      <c r="Q172" s="357"/>
      <c r="R172" s="357" t="s">
        <v>3673</v>
      </c>
      <c r="S172" s="357" t="s">
        <v>7566</v>
      </c>
      <c r="T172" s="357">
        <v>165</v>
      </c>
      <c r="U172" s="357" t="s">
        <v>1744</v>
      </c>
      <c r="V172" s="357" t="s">
        <v>1995</v>
      </c>
      <c r="W172" s="357"/>
      <c r="X172" s="357" t="s">
        <v>3592</v>
      </c>
      <c r="Y172" s="357" t="s">
        <v>1568</v>
      </c>
      <c r="Z172" s="357" t="s">
        <v>13495</v>
      </c>
      <c r="AA172" s="357" t="s">
        <v>13347</v>
      </c>
      <c r="AB172" s="357"/>
      <c r="AC172" s="357" t="s">
        <v>1744</v>
      </c>
      <c r="AD172" s="357" t="s">
        <v>7568</v>
      </c>
      <c r="AE172" s="357" t="s">
        <v>2851</v>
      </c>
      <c r="AF172" s="357" t="s">
        <v>3590</v>
      </c>
      <c r="AG172" s="456">
        <v>0</v>
      </c>
    </row>
    <row r="173" spans="2:33" ht="63">
      <c r="B173" s="357" t="s">
        <v>8375</v>
      </c>
      <c r="C173" s="357" t="s">
        <v>3715</v>
      </c>
      <c r="D173" s="357" t="s">
        <v>8347</v>
      </c>
      <c r="E173" s="357" t="s">
        <v>1740</v>
      </c>
      <c r="F173" s="357" t="s">
        <v>2798</v>
      </c>
      <c r="G173" s="357" t="s">
        <v>15733</v>
      </c>
      <c r="H173" s="357" t="s">
        <v>7661</v>
      </c>
      <c r="I173" s="357" t="s">
        <v>3826</v>
      </c>
      <c r="J173" s="357" t="s">
        <v>3714</v>
      </c>
      <c r="K173" s="357" t="s">
        <v>7661</v>
      </c>
      <c r="L173" s="357" t="s">
        <v>1744</v>
      </c>
      <c r="M173" s="357" t="s">
        <v>7662</v>
      </c>
      <c r="N173" s="357" t="s">
        <v>3190</v>
      </c>
      <c r="O173" s="357" t="s">
        <v>3591</v>
      </c>
      <c r="P173" s="357" t="s">
        <v>8304</v>
      </c>
      <c r="Q173" s="357"/>
      <c r="R173" s="357" t="s">
        <v>3673</v>
      </c>
      <c r="S173" s="357" t="s">
        <v>7566</v>
      </c>
      <c r="T173" s="357">
        <v>166</v>
      </c>
      <c r="U173" s="357" t="s">
        <v>1744</v>
      </c>
      <c r="V173" s="357" t="s">
        <v>1995</v>
      </c>
      <c r="W173" s="357"/>
      <c r="X173" s="357" t="s">
        <v>3592</v>
      </c>
      <c r="Y173" s="357" t="s">
        <v>1568</v>
      </c>
      <c r="Z173" s="357" t="s">
        <v>13495</v>
      </c>
      <c r="AA173" s="357" t="s">
        <v>13426</v>
      </c>
      <c r="AB173" s="357"/>
      <c r="AC173" s="357" t="s">
        <v>1744</v>
      </c>
      <c r="AD173" s="357" t="s">
        <v>7667</v>
      </c>
      <c r="AE173" s="357" t="s">
        <v>2851</v>
      </c>
      <c r="AF173" s="357" t="s">
        <v>3590</v>
      </c>
      <c r="AG173" s="456">
        <v>0</v>
      </c>
    </row>
    <row r="174" spans="2:33" ht="63">
      <c r="B174" s="357" t="s">
        <v>8379</v>
      </c>
      <c r="C174" s="357" t="s">
        <v>3694</v>
      </c>
      <c r="D174" s="357" t="s">
        <v>8351</v>
      </c>
      <c r="E174" s="357" t="s">
        <v>1740</v>
      </c>
      <c r="F174" s="357" t="s">
        <v>2798</v>
      </c>
      <c r="G174" s="357" t="s">
        <v>15734</v>
      </c>
      <c r="H174" s="357" t="s">
        <v>7571</v>
      </c>
      <c r="I174" s="357" t="s">
        <v>3826</v>
      </c>
      <c r="J174" s="357" t="s">
        <v>3693</v>
      </c>
      <c r="K174" s="357" t="s">
        <v>7571</v>
      </c>
      <c r="L174" s="357" t="s">
        <v>7571</v>
      </c>
      <c r="M174" s="357" t="s">
        <v>7572</v>
      </c>
      <c r="N174" s="357" t="s">
        <v>3190</v>
      </c>
      <c r="O174" s="357" t="s">
        <v>3591</v>
      </c>
      <c r="P174" s="357" t="s">
        <v>8304</v>
      </c>
      <c r="Q174" s="357"/>
      <c r="R174" s="357"/>
      <c r="S174" s="357" t="s">
        <v>7526</v>
      </c>
      <c r="T174" s="357">
        <v>167</v>
      </c>
      <c r="U174" s="357" t="s">
        <v>1744</v>
      </c>
      <c r="V174" s="357" t="s">
        <v>2007</v>
      </c>
      <c r="W174" s="357"/>
      <c r="X174" s="357" t="s">
        <v>3592</v>
      </c>
      <c r="Y174" s="357" t="s">
        <v>1568</v>
      </c>
      <c r="Z174" s="357" t="s">
        <v>13495</v>
      </c>
      <c r="AA174" s="357" t="s">
        <v>13419</v>
      </c>
      <c r="AB174" s="357"/>
      <c r="AC174" s="357" t="s">
        <v>1744</v>
      </c>
      <c r="AD174" s="357" t="s">
        <v>7576</v>
      </c>
      <c r="AE174" s="357" t="s">
        <v>2851</v>
      </c>
      <c r="AF174" s="357" t="s">
        <v>3590</v>
      </c>
      <c r="AG174" s="456">
        <v>0</v>
      </c>
    </row>
    <row r="175" spans="2:33" ht="63">
      <c r="B175" s="357" t="s">
        <v>8383</v>
      </c>
      <c r="C175" s="357" t="s">
        <v>3719</v>
      </c>
      <c r="D175" s="357" t="s">
        <v>8355</v>
      </c>
      <c r="E175" s="357" t="s">
        <v>1740</v>
      </c>
      <c r="F175" s="357" t="s">
        <v>2798</v>
      </c>
      <c r="G175" s="357" t="s">
        <v>15735</v>
      </c>
      <c r="H175" s="357" t="s">
        <v>7670</v>
      </c>
      <c r="I175" s="357" t="s">
        <v>3826</v>
      </c>
      <c r="J175" s="357" t="s">
        <v>3718</v>
      </c>
      <c r="K175" s="357" t="s">
        <v>7670</v>
      </c>
      <c r="L175" s="357" t="s">
        <v>7670</v>
      </c>
      <c r="M175" s="357" t="s">
        <v>7671</v>
      </c>
      <c r="N175" s="357" t="s">
        <v>3190</v>
      </c>
      <c r="O175" s="357" t="s">
        <v>3591</v>
      </c>
      <c r="P175" s="357" t="s">
        <v>8304</v>
      </c>
      <c r="Q175" s="357"/>
      <c r="R175" s="357"/>
      <c r="S175" s="357" t="s">
        <v>7526</v>
      </c>
      <c r="T175" s="357">
        <v>168</v>
      </c>
      <c r="U175" s="357" t="s">
        <v>1744</v>
      </c>
      <c r="V175" s="357" t="s">
        <v>2007</v>
      </c>
      <c r="W175" s="357"/>
      <c r="X175" s="357" t="s">
        <v>3592</v>
      </c>
      <c r="Y175" s="357" t="s">
        <v>1568</v>
      </c>
      <c r="Z175" s="357" t="s">
        <v>13495</v>
      </c>
      <c r="AA175" s="357" t="s">
        <v>13427</v>
      </c>
      <c r="AB175" s="357"/>
      <c r="AC175" s="357" t="s">
        <v>1744</v>
      </c>
      <c r="AD175" s="357" t="s">
        <v>7675</v>
      </c>
      <c r="AE175" s="357" t="s">
        <v>2851</v>
      </c>
      <c r="AF175" s="357" t="s">
        <v>3590</v>
      </c>
      <c r="AG175" s="456">
        <v>0</v>
      </c>
    </row>
    <row r="176" spans="2:33" ht="63">
      <c r="B176" s="357" t="s">
        <v>8387</v>
      </c>
      <c r="C176" s="357" t="s">
        <v>3646</v>
      </c>
      <c r="D176" s="357" t="s">
        <v>8359</v>
      </c>
      <c r="E176" s="357" t="s">
        <v>1740</v>
      </c>
      <c r="F176" s="357" t="s">
        <v>2798</v>
      </c>
      <c r="G176" s="357" t="s">
        <v>15736</v>
      </c>
      <c r="H176" s="357" t="s">
        <v>7420</v>
      </c>
      <c r="I176" s="357" t="s">
        <v>3826</v>
      </c>
      <c r="J176" s="357" t="s">
        <v>3645</v>
      </c>
      <c r="K176" s="357" t="s">
        <v>7420</v>
      </c>
      <c r="L176" s="357" t="s">
        <v>1744</v>
      </c>
      <c r="M176" s="357" t="s">
        <v>7403</v>
      </c>
      <c r="N176" s="357" t="s">
        <v>3190</v>
      </c>
      <c r="O176" s="357" t="s">
        <v>3591</v>
      </c>
      <c r="P176" s="357" t="s">
        <v>8304</v>
      </c>
      <c r="Q176" s="357"/>
      <c r="R176" s="357"/>
      <c r="S176" s="357" t="s">
        <v>7406</v>
      </c>
      <c r="T176" s="357">
        <v>169</v>
      </c>
      <c r="U176" s="357" t="s">
        <v>1744</v>
      </c>
      <c r="V176" s="357" t="s">
        <v>1995</v>
      </c>
      <c r="W176" s="357"/>
      <c r="X176" s="357" t="s">
        <v>3592</v>
      </c>
      <c r="Y176" s="357" t="s">
        <v>1568</v>
      </c>
      <c r="Z176" s="357" t="s">
        <v>13495</v>
      </c>
      <c r="AA176" s="357" t="s">
        <v>13407</v>
      </c>
      <c r="AB176" s="357"/>
      <c r="AC176" s="357" t="s">
        <v>1744</v>
      </c>
      <c r="AD176" s="357" t="s">
        <v>7424</v>
      </c>
      <c r="AE176" s="357" t="s">
        <v>2851</v>
      </c>
      <c r="AF176" s="357" t="s">
        <v>3590</v>
      </c>
      <c r="AG176" s="456">
        <v>0</v>
      </c>
    </row>
    <row r="177" spans="2:33" ht="47.25">
      <c r="B177" s="357" t="s">
        <v>8391</v>
      </c>
      <c r="C177" s="357" t="s">
        <v>3865</v>
      </c>
      <c r="D177" s="357" t="s">
        <v>8361</v>
      </c>
      <c r="E177" s="357" t="s">
        <v>1740</v>
      </c>
      <c r="F177" s="357" t="s">
        <v>1244</v>
      </c>
      <c r="G177" s="357" t="s">
        <v>15737</v>
      </c>
      <c r="H177" s="357" t="s">
        <v>8361</v>
      </c>
      <c r="I177" s="357" t="s">
        <v>3826</v>
      </c>
      <c r="J177" s="357" t="s">
        <v>3864</v>
      </c>
      <c r="K177" s="357" t="s">
        <v>8361</v>
      </c>
      <c r="L177" s="357" t="s">
        <v>1744</v>
      </c>
      <c r="M177" s="357" t="s">
        <v>8362</v>
      </c>
      <c r="N177" s="357" t="s">
        <v>3190</v>
      </c>
      <c r="O177" s="357" t="s">
        <v>3591</v>
      </c>
      <c r="P177" s="357"/>
      <c r="Q177" s="357" t="s">
        <v>7292</v>
      </c>
      <c r="R177" s="357"/>
      <c r="S177" s="357" t="s">
        <v>8362</v>
      </c>
      <c r="T177" s="357">
        <v>170</v>
      </c>
      <c r="U177" s="357" t="s">
        <v>1744</v>
      </c>
      <c r="V177" s="357"/>
      <c r="W177" s="357"/>
      <c r="X177" s="357" t="s">
        <v>3592</v>
      </c>
      <c r="Y177" s="357" t="s">
        <v>1568</v>
      </c>
      <c r="Z177" s="357" t="s">
        <v>13496</v>
      </c>
      <c r="AA177" s="357"/>
      <c r="AB177" s="357"/>
      <c r="AC177" s="357" t="s">
        <v>7292</v>
      </c>
      <c r="AD177" s="357"/>
      <c r="AE177" s="357" t="s">
        <v>2851</v>
      </c>
      <c r="AF177" s="357" t="s">
        <v>3590</v>
      </c>
      <c r="AG177" s="456">
        <v>0</v>
      </c>
    </row>
    <row r="178" spans="2:33" ht="63">
      <c r="B178" s="357" t="s">
        <v>8395</v>
      </c>
      <c r="C178" s="357" t="s">
        <v>3618</v>
      </c>
      <c r="D178" s="357" t="s">
        <v>8369</v>
      </c>
      <c r="E178" s="357" t="s">
        <v>1740</v>
      </c>
      <c r="F178" s="357" t="s">
        <v>2799</v>
      </c>
      <c r="G178" s="357" t="s">
        <v>15738</v>
      </c>
      <c r="H178" s="357" t="s">
        <v>7357</v>
      </c>
      <c r="I178" s="357" t="s">
        <v>3826</v>
      </c>
      <c r="J178" s="357" t="s">
        <v>3617</v>
      </c>
      <c r="K178" s="357" t="s">
        <v>7357</v>
      </c>
      <c r="L178" s="357" t="s">
        <v>7507</v>
      </c>
      <c r="M178" s="357" t="s">
        <v>7989</v>
      </c>
      <c r="N178" s="357" t="s">
        <v>3190</v>
      </c>
      <c r="O178" s="357" t="s">
        <v>3591</v>
      </c>
      <c r="P178" s="357" t="s">
        <v>8361</v>
      </c>
      <c r="Q178" s="357"/>
      <c r="R178" s="357" t="s">
        <v>2265</v>
      </c>
      <c r="S178" s="357" t="s">
        <v>8116</v>
      </c>
      <c r="T178" s="357">
        <v>171</v>
      </c>
      <c r="U178" s="357" t="s">
        <v>1744</v>
      </c>
      <c r="V178" s="357" t="s">
        <v>1749</v>
      </c>
      <c r="W178" s="357"/>
      <c r="X178" s="357" t="s">
        <v>3592</v>
      </c>
      <c r="Y178" s="357" t="s">
        <v>1568</v>
      </c>
      <c r="Z178" s="357" t="s">
        <v>13496</v>
      </c>
      <c r="AA178" s="357" t="s">
        <v>13402</v>
      </c>
      <c r="AB178" s="357"/>
      <c r="AC178" s="357" t="s">
        <v>1744</v>
      </c>
      <c r="AD178" s="357" t="s">
        <v>7363</v>
      </c>
      <c r="AE178" s="357" t="s">
        <v>2851</v>
      </c>
      <c r="AF178" s="357" t="s">
        <v>3590</v>
      </c>
      <c r="AG178" s="456">
        <v>0</v>
      </c>
    </row>
    <row r="179" spans="2:33" ht="63">
      <c r="B179" s="357" t="s">
        <v>8399</v>
      </c>
      <c r="C179" s="357" t="s">
        <v>1253</v>
      </c>
      <c r="D179" s="357" t="s">
        <v>8373</v>
      </c>
      <c r="E179" s="357" t="s">
        <v>1740</v>
      </c>
      <c r="F179" s="357" t="s">
        <v>2799</v>
      </c>
      <c r="G179" s="357" t="s">
        <v>15739</v>
      </c>
      <c r="H179" s="357" t="s">
        <v>1766</v>
      </c>
      <c r="I179" s="357" t="s">
        <v>3826</v>
      </c>
      <c r="J179" s="357" t="s">
        <v>1254</v>
      </c>
      <c r="K179" s="357" t="s">
        <v>1766</v>
      </c>
      <c r="L179" s="357" t="s">
        <v>1787</v>
      </c>
      <c r="M179" s="357" t="s">
        <v>7315</v>
      </c>
      <c r="N179" s="357" t="s">
        <v>3190</v>
      </c>
      <c r="O179" s="357" t="s">
        <v>3591</v>
      </c>
      <c r="P179" s="357" t="s">
        <v>8361</v>
      </c>
      <c r="Q179" s="357"/>
      <c r="R179" s="357" t="s">
        <v>2265</v>
      </c>
      <c r="S179" s="357" t="s">
        <v>7316</v>
      </c>
      <c r="T179" s="357">
        <v>172</v>
      </c>
      <c r="U179" s="357" t="s">
        <v>1744</v>
      </c>
      <c r="V179" s="357" t="s">
        <v>1754</v>
      </c>
      <c r="W179" s="357"/>
      <c r="X179" s="357" t="s">
        <v>3592</v>
      </c>
      <c r="Y179" s="357" t="s">
        <v>1568</v>
      </c>
      <c r="Z179" s="357" t="s">
        <v>13496</v>
      </c>
      <c r="AA179" s="357" t="s">
        <v>4373</v>
      </c>
      <c r="AB179" s="357"/>
      <c r="AC179" s="357" t="s">
        <v>1744</v>
      </c>
      <c r="AD179" s="357" t="s">
        <v>1770</v>
      </c>
      <c r="AE179" s="357" t="s">
        <v>2851</v>
      </c>
      <c r="AF179" s="357" t="s">
        <v>3590</v>
      </c>
      <c r="AG179" s="456">
        <v>0</v>
      </c>
    </row>
    <row r="180" spans="2:33" ht="63">
      <c r="B180" s="357" t="s">
        <v>8403</v>
      </c>
      <c r="C180" s="357" t="s">
        <v>1248</v>
      </c>
      <c r="D180" s="357" t="s">
        <v>8377</v>
      </c>
      <c r="E180" s="357" t="s">
        <v>1740</v>
      </c>
      <c r="F180" s="357" t="s">
        <v>2799</v>
      </c>
      <c r="G180" s="357" t="s">
        <v>15740</v>
      </c>
      <c r="H180" s="357" t="s">
        <v>1751</v>
      </c>
      <c r="I180" s="357" t="s">
        <v>3826</v>
      </c>
      <c r="J180" s="357" t="s">
        <v>1249</v>
      </c>
      <c r="K180" s="357" t="s">
        <v>1751</v>
      </c>
      <c r="L180" s="357" t="s">
        <v>1741</v>
      </c>
      <c r="M180" s="357" t="s">
        <v>7320</v>
      </c>
      <c r="N180" s="357" t="s">
        <v>3190</v>
      </c>
      <c r="O180" s="357" t="s">
        <v>3591</v>
      </c>
      <c r="P180" s="357" t="s">
        <v>8361</v>
      </c>
      <c r="Q180" s="357"/>
      <c r="R180" s="357" t="s">
        <v>2265</v>
      </c>
      <c r="S180" s="357" t="s">
        <v>7321</v>
      </c>
      <c r="T180" s="357">
        <v>173</v>
      </c>
      <c r="U180" s="357" t="s">
        <v>1744</v>
      </c>
      <c r="V180" s="357" t="s">
        <v>1754</v>
      </c>
      <c r="W180" s="357"/>
      <c r="X180" s="357" t="s">
        <v>3592</v>
      </c>
      <c r="Y180" s="357" t="s">
        <v>1568</v>
      </c>
      <c r="Z180" s="357" t="s">
        <v>13496</v>
      </c>
      <c r="AA180" s="357" t="s">
        <v>13126</v>
      </c>
      <c r="AB180" s="357"/>
      <c r="AC180" s="357" t="s">
        <v>1744</v>
      </c>
      <c r="AD180" s="357" t="s">
        <v>1750</v>
      </c>
      <c r="AE180" s="357" t="s">
        <v>2851</v>
      </c>
      <c r="AF180" s="357" t="s">
        <v>3590</v>
      </c>
      <c r="AG180" s="456">
        <v>0</v>
      </c>
    </row>
    <row r="181" spans="2:33" ht="63">
      <c r="B181" s="357" t="s">
        <v>8407</v>
      </c>
      <c r="C181" s="357" t="s">
        <v>3606</v>
      </c>
      <c r="D181" s="357" t="s">
        <v>8381</v>
      </c>
      <c r="E181" s="357" t="s">
        <v>1740</v>
      </c>
      <c r="F181" s="357" t="s">
        <v>2799</v>
      </c>
      <c r="G181" s="357" t="s">
        <v>15741</v>
      </c>
      <c r="H181" s="357" t="s">
        <v>7326</v>
      </c>
      <c r="I181" s="357" t="s">
        <v>3826</v>
      </c>
      <c r="J181" s="357" t="s">
        <v>3605</v>
      </c>
      <c r="K181" s="357" t="s">
        <v>7326</v>
      </c>
      <c r="L181" s="357" t="s">
        <v>7327</v>
      </c>
      <c r="M181" s="357" t="s">
        <v>8126</v>
      </c>
      <c r="N181" s="357" t="s">
        <v>3190</v>
      </c>
      <c r="O181" s="357" t="s">
        <v>3591</v>
      </c>
      <c r="P181" s="357" t="s">
        <v>8361</v>
      </c>
      <c r="Q181" s="357"/>
      <c r="R181" s="357" t="s">
        <v>2265</v>
      </c>
      <c r="S181" s="357" t="s">
        <v>7332</v>
      </c>
      <c r="T181" s="357">
        <v>174</v>
      </c>
      <c r="U181" s="357" t="s">
        <v>1744</v>
      </c>
      <c r="V181" s="357" t="s">
        <v>1754</v>
      </c>
      <c r="W181" s="357"/>
      <c r="X181" s="357" t="s">
        <v>3592</v>
      </c>
      <c r="Y181" s="357" t="s">
        <v>1568</v>
      </c>
      <c r="Z181" s="357" t="s">
        <v>13496</v>
      </c>
      <c r="AA181" s="357" t="s">
        <v>13400</v>
      </c>
      <c r="AB181" s="357"/>
      <c r="AC181" s="357" t="s">
        <v>1744</v>
      </c>
      <c r="AD181" s="357" t="s">
        <v>7331</v>
      </c>
      <c r="AE181" s="357" t="s">
        <v>2851</v>
      </c>
      <c r="AF181" s="357" t="s">
        <v>3590</v>
      </c>
      <c r="AG181" s="456">
        <v>0</v>
      </c>
    </row>
    <row r="182" spans="2:33" ht="63">
      <c r="B182" s="357" t="s">
        <v>8411</v>
      </c>
      <c r="C182" s="357" t="s">
        <v>3844</v>
      </c>
      <c r="D182" s="357" t="s">
        <v>8385</v>
      </c>
      <c r="E182" s="357" t="s">
        <v>1740</v>
      </c>
      <c r="F182" s="357" t="s">
        <v>2799</v>
      </c>
      <c r="G182" s="357" t="s">
        <v>15742</v>
      </c>
      <c r="H182" s="357" t="s">
        <v>8067</v>
      </c>
      <c r="I182" s="357" t="s">
        <v>3826</v>
      </c>
      <c r="J182" s="357" t="s">
        <v>3843</v>
      </c>
      <c r="K182" s="357" t="s">
        <v>8067</v>
      </c>
      <c r="L182" s="357" t="s">
        <v>8068</v>
      </c>
      <c r="M182" s="357" t="s">
        <v>8069</v>
      </c>
      <c r="N182" s="357" t="s">
        <v>3190</v>
      </c>
      <c r="O182" s="357" t="s">
        <v>3591</v>
      </c>
      <c r="P182" s="357" t="s">
        <v>8361</v>
      </c>
      <c r="Q182" s="357" t="s">
        <v>7640</v>
      </c>
      <c r="R182" s="357" t="s">
        <v>2265</v>
      </c>
      <c r="S182" s="357" t="s">
        <v>8069</v>
      </c>
      <c r="T182" s="357">
        <v>175</v>
      </c>
      <c r="U182" s="357" t="s">
        <v>1744</v>
      </c>
      <c r="V182" s="357" t="s">
        <v>1779</v>
      </c>
      <c r="W182" s="357"/>
      <c r="X182" s="357" t="s">
        <v>3592</v>
      </c>
      <c r="Y182" s="357" t="s">
        <v>1568</v>
      </c>
      <c r="Z182" s="357" t="s">
        <v>13496</v>
      </c>
      <c r="AA182" s="357" t="s">
        <v>13491</v>
      </c>
      <c r="AB182" s="357"/>
      <c r="AC182" s="357" t="s">
        <v>1744</v>
      </c>
      <c r="AD182" s="357" t="s">
        <v>3846</v>
      </c>
      <c r="AE182" s="357" t="s">
        <v>2851</v>
      </c>
      <c r="AF182" s="357" t="s">
        <v>3590</v>
      </c>
      <c r="AG182" s="456">
        <v>1</v>
      </c>
    </row>
    <row r="183" spans="2:33" ht="63">
      <c r="B183" s="357" t="s">
        <v>8415</v>
      </c>
      <c r="C183" s="357" t="s">
        <v>3599</v>
      </c>
      <c r="D183" s="357" t="s">
        <v>8389</v>
      </c>
      <c r="E183" s="357" t="s">
        <v>1740</v>
      </c>
      <c r="F183" s="357" t="s">
        <v>2799</v>
      </c>
      <c r="G183" s="357" t="s">
        <v>15743</v>
      </c>
      <c r="H183" s="357" t="s">
        <v>7308</v>
      </c>
      <c r="I183" s="357" t="s">
        <v>3826</v>
      </c>
      <c r="J183" s="357" t="s">
        <v>3598</v>
      </c>
      <c r="K183" s="357" t="s">
        <v>7308</v>
      </c>
      <c r="L183" s="357" t="s">
        <v>6431</v>
      </c>
      <c r="M183" s="357" t="s">
        <v>7308</v>
      </c>
      <c r="N183" s="357" t="s">
        <v>3190</v>
      </c>
      <c r="O183" s="357" t="s">
        <v>3591</v>
      </c>
      <c r="P183" s="357" t="s">
        <v>8361</v>
      </c>
      <c r="Q183" s="357"/>
      <c r="R183" s="357" t="s">
        <v>2265</v>
      </c>
      <c r="S183" s="357" t="s">
        <v>7311</v>
      </c>
      <c r="T183" s="357">
        <v>176</v>
      </c>
      <c r="U183" s="357" t="s">
        <v>1744</v>
      </c>
      <c r="V183" s="357" t="s">
        <v>1754</v>
      </c>
      <c r="W183" s="357"/>
      <c r="X183" s="357" t="s">
        <v>3592</v>
      </c>
      <c r="Y183" s="357" t="s">
        <v>1568</v>
      </c>
      <c r="Z183" s="357" t="s">
        <v>13496</v>
      </c>
      <c r="AA183" s="357" t="s">
        <v>13399</v>
      </c>
      <c r="AB183" s="357"/>
      <c r="AC183" s="357" t="s">
        <v>1744</v>
      </c>
      <c r="AD183" s="357" t="s">
        <v>7313</v>
      </c>
      <c r="AE183" s="357" t="s">
        <v>2851</v>
      </c>
      <c r="AF183" s="357" t="s">
        <v>3590</v>
      </c>
      <c r="AG183" s="456">
        <v>0</v>
      </c>
    </row>
    <row r="184" spans="2:33" ht="66">
      <c r="B184" s="357" t="s">
        <v>8419</v>
      </c>
      <c r="C184" s="357" t="s">
        <v>3610</v>
      </c>
      <c r="D184" s="357" t="s">
        <v>8393</v>
      </c>
      <c r="E184" s="357" t="s">
        <v>1740</v>
      </c>
      <c r="F184" s="357" t="s">
        <v>2799</v>
      </c>
      <c r="G184" s="357" t="s">
        <v>15744</v>
      </c>
      <c r="H184" s="357" t="s">
        <v>7338</v>
      </c>
      <c r="I184" s="357" t="s">
        <v>3826</v>
      </c>
      <c r="J184" s="357" t="s">
        <v>3610</v>
      </c>
      <c r="K184" s="357" t="s">
        <v>7338</v>
      </c>
      <c r="L184" s="357" t="s">
        <v>1758</v>
      </c>
      <c r="M184" s="357" t="s">
        <v>7339</v>
      </c>
      <c r="N184" s="357" t="s">
        <v>3190</v>
      </c>
      <c r="O184" s="357" t="s">
        <v>3591</v>
      </c>
      <c r="P184" s="357" t="s">
        <v>8361</v>
      </c>
      <c r="Q184" s="357"/>
      <c r="R184" s="357" t="s">
        <v>2265</v>
      </c>
      <c r="S184" s="357" t="s">
        <v>7343</v>
      </c>
      <c r="T184" s="357">
        <v>177</v>
      </c>
      <c r="U184" s="357" t="s">
        <v>1744</v>
      </c>
      <c r="V184" s="357" t="s">
        <v>1754</v>
      </c>
      <c r="W184" s="357"/>
      <c r="X184" s="357" t="s">
        <v>3592</v>
      </c>
      <c r="Y184" s="357" t="s">
        <v>1568</v>
      </c>
      <c r="Z184" s="357" t="s">
        <v>13496</v>
      </c>
      <c r="AA184" s="357" t="s">
        <v>4370</v>
      </c>
      <c r="AB184" s="357"/>
      <c r="AC184" s="357" t="s">
        <v>1744</v>
      </c>
      <c r="AD184" s="357" t="s">
        <v>7342</v>
      </c>
      <c r="AE184" s="357" t="s">
        <v>2851</v>
      </c>
      <c r="AF184" s="357" t="s">
        <v>3590</v>
      </c>
      <c r="AG184" s="456">
        <v>1</v>
      </c>
    </row>
    <row r="185" spans="2:33" ht="63">
      <c r="B185" s="357" t="s">
        <v>8423</v>
      </c>
      <c r="C185" s="357" t="s">
        <v>3614</v>
      </c>
      <c r="D185" s="357" t="s">
        <v>8397</v>
      </c>
      <c r="E185" s="357" t="s">
        <v>1740</v>
      </c>
      <c r="F185" s="357" t="s">
        <v>2799</v>
      </c>
      <c r="G185" s="357" t="s">
        <v>15745</v>
      </c>
      <c r="H185" s="357" t="s">
        <v>7348</v>
      </c>
      <c r="I185" s="357" t="s">
        <v>3826</v>
      </c>
      <c r="J185" s="357" t="s">
        <v>3613</v>
      </c>
      <c r="K185" s="357" t="s">
        <v>7348</v>
      </c>
      <c r="L185" s="357" t="s">
        <v>7349</v>
      </c>
      <c r="M185" s="357" t="s">
        <v>7348</v>
      </c>
      <c r="N185" s="357" t="s">
        <v>3190</v>
      </c>
      <c r="O185" s="357" t="s">
        <v>3591</v>
      </c>
      <c r="P185" s="357" t="s">
        <v>8361</v>
      </c>
      <c r="Q185" s="357"/>
      <c r="R185" s="357" t="s">
        <v>2265</v>
      </c>
      <c r="S185" s="357" t="s">
        <v>7352</v>
      </c>
      <c r="T185" s="357">
        <v>178</v>
      </c>
      <c r="U185" s="357" t="s">
        <v>1744</v>
      </c>
      <c r="V185" s="357" t="s">
        <v>1749</v>
      </c>
      <c r="W185" s="357"/>
      <c r="X185" s="357" t="s">
        <v>3592</v>
      </c>
      <c r="Y185" s="357" t="s">
        <v>1568</v>
      </c>
      <c r="Z185" s="357" t="s">
        <v>13496</v>
      </c>
      <c r="AA185" s="357" t="s">
        <v>13401</v>
      </c>
      <c r="AB185" s="357"/>
      <c r="AC185" s="357" t="s">
        <v>1744</v>
      </c>
      <c r="AD185" s="357" t="s">
        <v>7354</v>
      </c>
      <c r="AE185" s="357" t="s">
        <v>2851</v>
      </c>
      <c r="AF185" s="357" t="s">
        <v>3590</v>
      </c>
      <c r="AG185" s="456">
        <v>0</v>
      </c>
    </row>
    <row r="186" spans="2:33" ht="63">
      <c r="B186" s="357" t="s">
        <v>8430</v>
      </c>
      <c r="C186" s="357" t="s">
        <v>3622</v>
      </c>
      <c r="D186" s="357" t="s">
        <v>8401</v>
      </c>
      <c r="E186" s="357" t="s">
        <v>1740</v>
      </c>
      <c r="F186" s="357" t="s">
        <v>2798</v>
      </c>
      <c r="G186" s="357" t="s">
        <v>15746</v>
      </c>
      <c r="H186" s="357" t="s">
        <v>7366</v>
      </c>
      <c r="I186" s="357" t="s">
        <v>3826</v>
      </c>
      <c r="J186" s="357" t="s">
        <v>3621</v>
      </c>
      <c r="K186" s="357" t="s">
        <v>7366</v>
      </c>
      <c r="L186" s="357" t="s">
        <v>7366</v>
      </c>
      <c r="M186" s="357" t="s">
        <v>7366</v>
      </c>
      <c r="N186" s="357" t="s">
        <v>3190</v>
      </c>
      <c r="O186" s="357" t="s">
        <v>3591</v>
      </c>
      <c r="P186" s="357" t="s">
        <v>8361</v>
      </c>
      <c r="Q186" s="357"/>
      <c r="R186" s="357" t="s">
        <v>2265</v>
      </c>
      <c r="S186" s="357" t="s">
        <v>8271</v>
      </c>
      <c r="T186" s="357">
        <v>179</v>
      </c>
      <c r="U186" s="357" t="s">
        <v>1744</v>
      </c>
      <c r="V186" s="357" t="s">
        <v>1995</v>
      </c>
      <c r="W186" s="357"/>
      <c r="X186" s="357" t="s">
        <v>3592</v>
      </c>
      <c r="Y186" s="357" t="s">
        <v>1568</v>
      </c>
      <c r="Z186" s="357" t="s">
        <v>13496</v>
      </c>
      <c r="AA186" s="357" t="s">
        <v>13349</v>
      </c>
      <c r="AB186" s="357"/>
      <c r="AC186" s="357" t="s">
        <v>1744</v>
      </c>
      <c r="AD186" s="357" t="s">
        <v>7371</v>
      </c>
      <c r="AE186" s="357" t="s">
        <v>2851</v>
      </c>
      <c r="AF186" s="357" t="s">
        <v>3590</v>
      </c>
      <c r="AG186" s="456">
        <v>0</v>
      </c>
    </row>
    <row r="187" spans="2:33" ht="66">
      <c r="B187" s="357" t="s">
        <v>8432</v>
      </c>
      <c r="C187" s="357" t="s">
        <v>3690</v>
      </c>
      <c r="D187" s="357" t="s">
        <v>8405</v>
      </c>
      <c r="E187" s="357" t="s">
        <v>1740</v>
      </c>
      <c r="F187" s="357" t="s">
        <v>2798</v>
      </c>
      <c r="G187" s="357" t="s">
        <v>15747</v>
      </c>
      <c r="H187" s="357" t="s">
        <v>7562</v>
      </c>
      <c r="I187" s="357" t="s">
        <v>3826</v>
      </c>
      <c r="J187" s="357" t="s">
        <v>3689</v>
      </c>
      <c r="K187" s="357" t="s">
        <v>7562</v>
      </c>
      <c r="L187" s="357" t="s">
        <v>7562</v>
      </c>
      <c r="M187" s="357" t="s">
        <v>7563</v>
      </c>
      <c r="N187" s="357" t="s">
        <v>3190</v>
      </c>
      <c r="O187" s="357" t="s">
        <v>3591</v>
      </c>
      <c r="P187" s="357" t="s">
        <v>8361</v>
      </c>
      <c r="Q187" s="357"/>
      <c r="R187" s="357" t="s">
        <v>3673</v>
      </c>
      <c r="S187" s="357" t="s">
        <v>7566</v>
      </c>
      <c r="T187" s="357">
        <v>180</v>
      </c>
      <c r="U187" s="357" t="s">
        <v>1744</v>
      </c>
      <c r="V187" s="357" t="s">
        <v>1995</v>
      </c>
      <c r="W187" s="357"/>
      <c r="X187" s="357" t="s">
        <v>3592</v>
      </c>
      <c r="Y187" s="357" t="s">
        <v>1568</v>
      </c>
      <c r="Z187" s="357" t="s">
        <v>13496</v>
      </c>
      <c r="AA187" s="357" t="s">
        <v>13347</v>
      </c>
      <c r="AB187" s="357"/>
      <c r="AC187" s="357" t="s">
        <v>1744</v>
      </c>
      <c r="AD187" s="357" t="s">
        <v>7568</v>
      </c>
      <c r="AE187" s="357" t="s">
        <v>2851</v>
      </c>
      <c r="AF187" s="357" t="s">
        <v>3590</v>
      </c>
      <c r="AG187" s="456">
        <v>0</v>
      </c>
    </row>
    <row r="188" spans="2:33" ht="63">
      <c r="B188" s="357" t="s">
        <v>8436</v>
      </c>
      <c r="C188" s="357" t="s">
        <v>3715</v>
      </c>
      <c r="D188" s="357" t="s">
        <v>8409</v>
      </c>
      <c r="E188" s="357" t="s">
        <v>1740</v>
      </c>
      <c r="F188" s="357" t="s">
        <v>2798</v>
      </c>
      <c r="G188" s="357" t="s">
        <v>15748</v>
      </c>
      <c r="H188" s="357" t="s">
        <v>7661</v>
      </c>
      <c r="I188" s="357" t="s">
        <v>3826</v>
      </c>
      <c r="J188" s="357" t="s">
        <v>3714</v>
      </c>
      <c r="K188" s="357" t="s">
        <v>7661</v>
      </c>
      <c r="L188" s="357" t="s">
        <v>1744</v>
      </c>
      <c r="M188" s="357" t="s">
        <v>7662</v>
      </c>
      <c r="N188" s="357" t="s">
        <v>3190</v>
      </c>
      <c r="O188" s="357" t="s">
        <v>3591</v>
      </c>
      <c r="P188" s="357" t="s">
        <v>8361</v>
      </c>
      <c r="Q188" s="357"/>
      <c r="R188" s="357" t="s">
        <v>3673</v>
      </c>
      <c r="S188" s="357" t="s">
        <v>7566</v>
      </c>
      <c r="T188" s="357">
        <v>181</v>
      </c>
      <c r="U188" s="357" t="s">
        <v>1744</v>
      </c>
      <c r="V188" s="357" t="s">
        <v>1995</v>
      </c>
      <c r="W188" s="357"/>
      <c r="X188" s="357" t="s">
        <v>3592</v>
      </c>
      <c r="Y188" s="357" t="s">
        <v>1568</v>
      </c>
      <c r="Z188" s="357" t="s">
        <v>13496</v>
      </c>
      <c r="AA188" s="357" t="s">
        <v>13426</v>
      </c>
      <c r="AB188" s="357"/>
      <c r="AC188" s="357" t="s">
        <v>1744</v>
      </c>
      <c r="AD188" s="357" t="s">
        <v>7667</v>
      </c>
      <c r="AE188" s="357" t="s">
        <v>2851</v>
      </c>
      <c r="AF188" s="357" t="s">
        <v>3590</v>
      </c>
      <c r="AG188" s="456">
        <v>0</v>
      </c>
    </row>
    <row r="189" spans="2:33" ht="63">
      <c r="B189" s="357" t="s">
        <v>8440</v>
      </c>
      <c r="C189" s="357" t="s">
        <v>3694</v>
      </c>
      <c r="D189" s="357" t="s">
        <v>8413</v>
      </c>
      <c r="E189" s="357" t="s">
        <v>1740</v>
      </c>
      <c r="F189" s="357" t="s">
        <v>2798</v>
      </c>
      <c r="G189" s="357" t="s">
        <v>15749</v>
      </c>
      <c r="H189" s="357" t="s">
        <v>7571</v>
      </c>
      <c r="I189" s="357" t="s">
        <v>3826</v>
      </c>
      <c r="J189" s="357" t="s">
        <v>3693</v>
      </c>
      <c r="K189" s="357" t="s">
        <v>7571</v>
      </c>
      <c r="L189" s="357" t="s">
        <v>7571</v>
      </c>
      <c r="M189" s="357" t="s">
        <v>7572</v>
      </c>
      <c r="N189" s="357" t="s">
        <v>3190</v>
      </c>
      <c r="O189" s="357" t="s">
        <v>3591</v>
      </c>
      <c r="P189" s="357" t="s">
        <v>8361</v>
      </c>
      <c r="Q189" s="357"/>
      <c r="R189" s="357"/>
      <c r="S189" s="357" t="s">
        <v>7403</v>
      </c>
      <c r="T189" s="357">
        <v>182</v>
      </c>
      <c r="U189" s="357" t="s">
        <v>1744</v>
      </c>
      <c r="V189" s="357" t="s">
        <v>2007</v>
      </c>
      <c r="W189" s="357"/>
      <c r="X189" s="357" t="s">
        <v>3592</v>
      </c>
      <c r="Y189" s="357" t="s">
        <v>1568</v>
      </c>
      <c r="Z189" s="357" t="s">
        <v>13496</v>
      </c>
      <c r="AA189" s="357" t="s">
        <v>13419</v>
      </c>
      <c r="AB189" s="357"/>
      <c r="AC189" s="357" t="s">
        <v>1744</v>
      </c>
      <c r="AD189" s="357" t="s">
        <v>7576</v>
      </c>
      <c r="AE189" s="357" t="s">
        <v>2851</v>
      </c>
      <c r="AF189" s="357" t="s">
        <v>3590</v>
      </c>
      <c r="AG189" s="456">
        <v>0</v>
      </c>
    </row>
    <row r="190" spans="2:33" ht="63">
      <c r="B190" s="357" t="s">
        <v>8444</v>
      </c>
      <c r="C190" s="357" t="s">
        <v>3719</v>
      </c>
      <c r="D190" s="357" t="s">
        <v>8417</v>
      </c>
      <c r="E190" s="357" t="s">
        <v>1740</v>
      </c>
      <c r="F190" s="357" t="s">
        <v>2798</v>
      </c>
      <c r="G190" s="357" t="s">
        <v>15750</v>
      </c>
      <c r="H190" s="357" t="s">
        <v>7670</v>
      </c>
      <c r="I190" s="357" t="s">
        <v>3826</v>
      </c>
      <c r="J190" s="357" t="s">
        <v>3718</v>
      </c>
      <c r="K190" s="357" t="s">
        <v>7670</v>
      </c>
      <c r="L190" s="357" t="s">
        <v>7670</v>
      </c>
      <c r="M190" s="357" t="s">
        <v>7671</v>
      </c>
      <c r="N190" s="357" t="s">
        <v>3190</v>
      </c>
      <c r="O190" s="357" t="s">
        <v>3591</v>
      </c>
      <c r="P190" s="357" t="s">
        <v>8361</v>
      </c>
      <c r="Q190" s="357"/>
      <c r="R190" s="357"/>
      <c r="S190" s="357" t="s">
        <v>7403</v>
      </c>
      <c r="T190" s="357">
        <v>183</v>
      </c>
      <c r="U190" s="357" t="s">
        <v>1744</v>
      </c>
      <c r="V190" s="357" t="s">
        <v>2007</v>
      </c>
      <c r="W190" s="357"/>
      <c r="X190" s="357" t="s">
        <v>3592</v>
      </c>
      <c r="Y190" s="357" t="s">
        <v>1568</v>
      </c>
      <c r="Z190" s="357" t="s">
        <v>13496</v>
      </c>
      <c r="AA190" s="357" t="s">
        <v>13427</v>
      </c>
      <c r="AB190" s="357"/>
      <c r="AC190" s="357" t="s">
        <v>1744</v>
      </c>
      <c r="AD190" s="357" t="s">
        <v>7675</v>
      </c>
      <c r="AE190" s="357" t="s">
        <v>2851</v>
      </c>
      <c r="AF190" s="357" t="s">
        <v>3590</v>
      </c>
      <c r="AG190" s="456">
        <v>0</v>
      </c>
    </row>
    <row r="191" spans="2:33" ht="63">
      <c r="B191" s="357" t="s">
        <v>8448</v>
      </c>
      <c r="C191" s="357" t="s">
        <v>3646</v>
      </c>
      <c r="D191" s="357" t="s">
        <v>8421</v>
      </c>
      <c r="E191" s="357" t="s">
        <v>1740</v>
      </c>
      <c r="F191" s="357" t="s">
        <v>2798</v>
      </c>
      <c r="G191" s="357" t="s">
        <v>15751</v>
      </c>
      <c r="H191" s="357" t="s">
        <v>7420</v>
      </c>
      <c r="I191" s="357" t="s">
        <v>3826</v>
      </c>
      <c r="J191" s="357" t="s">
        <v>3645</v>
      </c>
      <c r="K191" s="357" t="s">
        <v>7420</v>
      </c>
      <c r="L191" s="357" t="s">
        <v>1744</v>
      </c>
      <c r="M191" s="357" t="s">
        <v>7403</v>
      </c>
      <c r="N191" s="357" t="s">
        <v>3190</v>
      </c>
      <c r="O191" s="357" t="s">
        <v>3591</v>
      </c>
      <c r="P191" s="357" t="s">
        <v>8361</v>
      </c>
      <c r="Q191" s="357"/>
      <c r="R191" s="357"/>
      <c r="S191" s="357" t="s">
        <v>7406</v>
      </c>
      <c r="T191" s="357">
        <v>184</v>
      </c>
      <c r="U191" s="357" t="s">
        <v>1744</v>
      </c>
      <c r="V191" s="357" t="s">
        <v>1995</v>
      </c>
      <c r="W191" s="357"/>
      <c r="X191" s="357" t="s">
        <v>3592</v>
      </c>
      <c r="Y191" s="357" t="s">
        <v>1568</v>
      </c>
      <c r="Z191" s="357" t="s">
        <v>13496</v>
      </c>
      <c r="AA191" s="357" t="s">
        <v>13407</v>
      </c>
      <c r="AB191" s="357"/>
      <c r="AC191" s="357" t="s">
        <v>1744</v>
      </c>
      <c r="AD191" s="357" t="s">
        <v>7424</v>
      </c>
      <c r="AE191" s="357" t="s">
        <v>2851</v>
      </c>
      <c r="AF191" s="357" t="s">
        <v>3590</v>
      </c>
      <c r="AG191" s="456">
        <v>0</v>
      </c>
    </row>
    <row r="192" spans="2:33" ht="63">
      <c r="B192" s="357" t="s">
        <v>8452</v>
      </c>
      <c r="C192" s="357" t="s">
        <v>3648</v>
      </c>
      <c r="D192" s="357" t="s">
        <v>8425</v>
      </c>
      <c r="E192" s="357" t="s">
        <v>1740</v>
      </c>
      <c r="F192" s="357" t="s">
        <v>2798</v>
      </c>
      <c r="G192" s="357" t="s">
        <v>15752</v>
      </c>
      <c r="H192" s="357" t="s">
        <v>7427</v>
      </c>
      <c r="I192" s="357" t="s">
        <v>3826</v>
      </c>
      <c r="J192" s="357" t="s">
        <v>3647</v>
      </c>
      <c r="K192" s="357" t="s">
        <v>7427</v>
      </c>
      <c r="L192" s="357" t="s">
        <v>1744</v>
      </c>
      <c r="M192" s="357" t="s">
        <v>7428</v>
      </c>
      <c r="N192" s="357" t="s">
        <v>3190</v>
      </c>
      <c r="O192" s="357" t="s">
        <v>3591</v>
      </c>
      <c r="P192" s="357" t="s">
        <v>8361</v>
      </c>
      <c r="Q192" s="357"/>
      <c r="R192" s="357"/>
      <c r="S192" s="357" t="s">
        <v>7431</v>
      </c>
      <c r="T192" s="357">
        <v>185</v>
      </c>
      <c r="U192" s="357" t="s">
        <v>1744</v>
      </c>
      <c r="V192" s="357" t="s">
        <v>1995</v>
      </c>
      <c r="W192" s="357"/>
      <c r="X192" s="357" t="s">
        <v>3592</v>
      </c>
      <c r="Y192" s="357" t="s">
        <v>1568</v>
      </c>
      <c r="Z192" s="357" t="s">
        <v>13496</v>
      </c>
      <c r="AA192" s="357" t="s">
        <v>13408</v>
      </c>
      <c r="AB192" s="357"/>
      <c r="AC192" s="357" t="s">
        <v>1744</v>
      </c>
      <c r="AD192" s="357" t="s">
        <v>7433</v>
      </c>
      <c r="AE192" s="357" t="s">
        <v>2851</v>
      </c>
      <c r="AF192" s="357" t="s">
        <v>3590</v>
      </c>
      <c r="AG192" s="456">
        <v>0</v>
      </c>
    </row>
    <row r="193" spans="2:33" ht="47.25">
      <c r="B193" s="357" t="s">
        <v>8456</v>
      </c>
      <c r="C193" s="357" t="s">
        <v>3868</v>
      </c>
      <c r="D193" s="357" t="s">
        <v>8427</v>
      </c>
      <c r="E193" s="357" t="s">
        <v>1740</v>
      </c>
      <c r="F193" s="357" t="s">
        <v>1244</v>
      </c>
      <c r="G193" s="357" t="s">
        <v>15753</v>
      </c>
      <c r="H193" s="357" t="s">
        <v>8427</v>
      </c>
      <c r="I193" s="357" t="s">
        <v>3826</v>
      </c>
      <c r="J193" s="357" t="s">
        <v>3867</v>
      </c>
      <c r="K193" s="357" t="s">
        <v>8427</v>
      </c>
      <c r="L193" s="357" t="s">
        <v>1744</v>
      </c>
      <c r="M193" s="357" t="s">
        <v>7292</v>
      </c>
      <c r="N193" s="357" t="s">
        <v>3190</v>
      </c>
      <c r="O193" s="357" t="s">
        <v>3591</v>
      </c>
      <c r="P193" s="357"/>
      <c r="Q193" s="357" t="s">
        <v>7292</v>
      </c>
      <c r="R193" s="357"/>
      <c r="S193" s="357" t="s">
        <v>7292</v>
      </c>
      <c r="T193" s="357">
        <v>186</v>
      </c>
      <c r="U193" s="357" t="s">
        <v>1744</v>
      </c>
      <c r="V193" s="357"/>
      <c r="W193" s="357"/>
      <c r="X193" s="357" t="s">
        <v>3592</v>
      </c>
      <c r="Y193" s="357" t="s">
        <v>1568</v>
      </c>
      <c r="Z193" s="357" t="s">
        <v>13497</v>
      </c>
      <c r="AA193" s="357"/>
      <c r="AB193" s="357"/>
      <c r="AC193" s="357" t="s">
        <v>7292</v>
      </c>
      <c r="AD193" s="357"/>
      <c r="AE193" s="357" t="s">
        <v>2851</v>
      </c>
      <c r="AF193" s="357" t="s">
        <v>3590</v>
      </c>
      <c r="AG193" s="456">
        <v>0</v>
      </c>
    </row>
    <row r="194" spans="2:33" ht="63">
      <c r="B194" s="357" t="s">
        <v>8460</v>
      </c>
      <c r="C194" s="357" t="s">
        <v>3618</v>
      </c>
      <c r="D194" s="357" t="s">
        <v>8434</v>
      </c>
      <c r="E194" s="357" t="s">
        <v>1740</v>
      </c>
      <c r="F194" s="357" t="s">
        <v>2799</v>
      </c>
      <c r="G194" s="357" t="s">
        <v>15754</v>
      </c>
      <c r="H194" s="357" t="s">
        <v>7357</v>
      </c>
      <c r="I194" s="357" t="s">
        <v>3826</v>
      </c>
      <c r="J194" s="357" t="s">
        <v>3617</v>
      </c>
      <c r="K194" s="357" t="s">
        <v>7357</v>
      </c>
      <c r="L194" s="357" t="s">
        <v>7507</v>
      </c>
      <c r="M194" s="357" t="s">
        <v>7989</v>
      </c>
      <c r="N194" s="357" t="s">
        <v>3190</v>
      </c>
      <c r="O194" s="357" t="s">
        <v>3591</v>
      </c>
      <c r="P194" s="357" t="s">
        <v>8427</v>
      </c>
      <c r="Q194" s="357"/>
      <c r="R194" s="357" t="s">
        <v>2265</v>
      </c>
      <c r="S194" s="357" t="s">
        <v>7991</v>
      </c>
      <c r="T194" s="357">
        <v>187</v>
      </c>
      <c r="U194" s="357" t="s">
        <v>1744</v>
      </c>
      <c r="V194" s="357" t="s">
        <v>1749</v>
      </c>
      <c r="W194" s="357"/>
      <c r="X194" s="357" t="s">
        <v>3592</v>
      </c>
      <c r="Y194" s="357" t="s">
        <v>1568</v>
      </c>
      <c r="Z194" s="357" t="s">
        <v>13497</v>
      </c>
      <c r="AA194" s="357" t="s">
        <v>13402</v>
      </c>
      <c r="AB194" s="357"/>
      <c r="AC194" s="357" t="s">
        <v>1744</v>
      </c>
      <c r="AD194" s="357" t="s">
        <v>7363</v>
      </c>
      <c r="AE194" s="357" t="s">
        <v>2851</v>
      </c>
      <c r="AF194" s="357" t="s">
        <v>3590</v>
      </c>
      <c r="AG194" s="456">
        <v>0</v>
      </c>
    </row>
    <row r="195" spans="2:33" ht="63">
      <c r="B195" s="357" t="s">
        <v>8464</v>
      </c>
      <c r="C195" s="357" t="s">
        <v>1253</v>
      </c>
      <c r="D195" s="357" t="s">
        <v>8438</v>
      </c>
      <c r="E195" s="357" t="s">
        <v>1740</v>
      </c>
      <c r="F195" s="357" t="s">
        <v>2799</v>
      </c>
      <c r="G195" s="357" t="s">
        <v>15755</v>
      </c>
      <c r="H195" s="357" t="s">
        <v>1766</v>
      </c>
      <c r="I195" s="357" t="s">
        <v>3826</v>
      </c>
      <c r="J195" s="357" t="s">
        <v>1254</v>
      </c>
      <c r="K195" s="357" t="s">
        <v>1766</v>
      </c>
      <c r="L195" s="357" t="s">
        <v>1787</v>
      </c>
      <c r="M195" s="357" t="s">
        <v>7315</v>
      </c>
      <c r="N195" s="357" t="s">
        <v>3190</v>
      </c>
      <c r="O195" s="357" t="s">
        <v>3591</v>
      </c>
      <c r="P195" s="357" t="s">
        <v>8427</v>
      </c>
      <c r="Q195" s="357"/>
      <c r="R195" s="357" t="s">
        <v>2265</v>
      </c>
      <c r="S195" s="357" t="s">
        <v>7316</v>
      </c>
      <c r="T195" s="357">
        <v>188</v>
      </c>
      <c r="U195" s="357" t="s">
        <v>1744</v>
      </c>
      <c r="V195" s="357" t="s">
        <v>1754</v>
      </c>
      <c r="W195" s="357"/>
      <c r="X195" s="357" t="s">
        <v>3592</v>
      </c>
      <c r="Y195" s="357" t="s">
        <v>1568</v>
      </c>
      <c r="Z195" s="357" t="s">
        <v>13497</v>
      </c>
      <c r="AA195" s="357" t="s">
        <v>4373</v>
      </c>
      <c r="AB195" s="357"/>
      <c r="AC195" s="357" t="s">
        <v>1744</v>
      </c>
      <c r="AD195" s="357" t="s">
        <v>1770</v>
      </c>
      <c r="AE195" s="357" t="s">
        <v>2851</v>
      </c>
      <c r="AF195" s="357" t="s">
        <v>3590</v>
      </c>
      <c r="AG195" s="456">
        <v>0</v>
      </c>
    </row>
    <row r="196" spans="2:33" ht="63">
      <c r="B196" s="357" t="s">
        <v>8468</v>
      </c>
      <c r="C196" s="357" t="s">
        <v>1248</v>
      </c>
      <c r="D196" s="357" t="s">
        <v>8442</v>
      </c>
      <c r="E196" s="357" t="s">
        <v>1740</v>
      </c>
      <c r="F196" s="357" t="s">
        <v>2799</v>
      </c>
      <c r="G196" s="357" t="s">
        <v>15756</v>
      </c>
      <c r="H196" s="357" t="s">
        <v>1751</v>
      </c>
      <c r="I196" s="357" t="s">
        <v>3826</v>
      </c>
      <c r="J196" s="357" t="s">
        <v>1249</v>
      </c>
      <c r="K196" s="357" t="s">
        <v>1751</v>
      </c>
      <c r="L196" s="357" t="s">
        <v>1741</v>
      </c>
      <c r="M196" s="357" t="s">
        <v>7320</v>
      </c>
      <c r="N196" s="357" t="s">
        <v>3190</v>
      </c>
      <c r="O196" s="357" t="s">
        <v>3591</v>
      </c>
      <c r="P196" s="357" t="s">
        <v>8427</v>
      </c>
      <c r="Q196" s="357"/>
      <c r="R196" s="357" t="s">
        <v>2265</v>
      </c>
      <c r="S196" s="357" t="s">
        <v>7321</v>
      </c>
      <c r="T196" s="357">
        <v>189</v>
      </c>
      <c r="U196" s="357" t="s">
        <v>1744</v>
      </c>
      <c r="V196" s="357" t="s">
        <v>1754</v>
      </c>
      <c r="W196" s="357"/>
      <c r="X196" s="357" t="s">
        <v>3592</v>
      </c>
      <c r="Y196" s="357" t="s">
        <v>1568</v>
      </c>
      <c r="Z196" s="357" t="s">
        <v>13497</v>
      </c>
      <c r="AA196" s="357" t="s">
        <v>13126</v>
      </c>
      <c r="AB196" s="357"/>
      <c r="AC196" s="357" t="s">
        <v>1744</v>
      </c>
      <c r="AD196" s="357" t="s">
        <v>1750</v>
      </c>
      <c r="AE196" s="357" t="s">
        <v>2851</v>
      </c>
      <c r="AF196" s="357" t="s">
        <v>3590</v>
      </c>
      <c r="AG196" s="456">
        <v>0</v>
      </c>
    </row>
    <row r="197" spans="2:33" ht="63">
      <c r="B197" s="357" t="s">
        <v>8472</v>
      </c>
      <c r="C197" s="357" t="s">
        <v>3606</v>
      </c>
      <c r="D197" s="357" t="s">
        <v>8446</v>
      </c>
      <c r="E197" s="357" t="s">
        <v>1740</v>
      </c>
      <c r="F197" s="357" t="s">
        <v>2799</v>
      </c>
      <c r="G197" s="357" t="s">
        <v>15757</v>
      </c>
      <c r="H197" s="357" t="s">
        <v>7326</v>
      </c>
      <c r="I197" s="357" t="s">
        <v>3826</v>
      </c>
      <c r="J197" s="357" t="s">
        <v>3605</v>
      </c>
      <c r="K197" s="357" t="s">
        <v>7326</v>
      </c>
      <c r="L197" s="357" t="s">
        <v>7327</v>
      </c>
      <c r="M197" s="357" t="s">
        <v>8126</v>
      </c>
      <c r="N197" s="357" t="s">
        <v>3190</v>
      </c>
      <c r="O197" s="357" t="s">
        <v>3591</v>
      </c>
      <c r="P197" s="357" t="s">
        <v>8427</v>
      </c>
      <c r="Q197" s="357"/>
      <c r="R197" s="357" t="s">
        <v>2265</v>
      </c>
      <c r="S197" s="357" t="s">
        <v>7332</v>
      </c>
      <c r="T197" s="357">
        <v>190</v>
      </c>
      <c r="U197" s="357" t="s">
        <v>1744</v>
      </c>
      <c r="V197" s="357" t="s">
        <v>1754</v>
      </c>
      <c r="W197" s="357"/>
      <c r="X197" s="357" t="s">
        <v>3592</v>
      </c>
      <c r="Y197" s="357" t="s">
        <v>1568</v>
      </c>
      <c r="Z197" s="357" t="s">
        <v>13497</v>
      </c>
      <c r="AA197" s="357" t="s">
        <v>13400</v>
      </c>
      <c r="AB197" s="357"/>
      <c r="AC197" s="357" t="s">
        <v>1744</v>
      </c>
      <c r="AD197" s="357" t="s">
        <v>7331</v>
      </c>
      <c r="AE197" s="357" t="s">
        <v>2851</v>
      </c>
      <c r="AF197" s="357" t="s">
        <v>3590</v>
      </c>
      <c r="AG197" s="456">
        <v>0</v>
      </c>
    </row>
    <row r="198" spans="2:33" ht="63">
      <c r="B198" s="357" t="s">
        <v>8476</v>
      </c>
      <c r="C198" s="357" t="s">
        <v>3844</v>
      </c>
      <c r="D198" s="357" t="s">
        <v>8450</v>
      </c>
      <c r="E198" s="357" t="s">
        <v>1740</v>
      </c>
      <c r="F198" s="357" t="s">
        <v>2799</v>
      </c>
      <c r="G198" s="357" t="s">
        <v>15758</v>
      </c>
      <c r="H198" s="357" t="s">
        <v>8067</v>
      </c>
      <c r="I198" s="357" t="s">
        <v>3826</v>
      </c>
      <c r="J198" s="357" t="s">
        <v>3843</v>
      </c>
      <c r="K198" s="357" t="s">
        <v>8067</v>
      </c>
      <c r="L198" s="357" t="s">
        <v>8068</v>
      </c>
      <c r="M198" s="357" t="s">
        <v>8069</v>
      </c>
      <c r="N198" s="357" t="s">
        <v>3190</v>
      </c>
      <c r="O198" s="357" t="s">
        <v>3591</v>
      </c>
      <c r="P198" s="357" t="s">
        <v>8427</v>
      </c>
      <c r="Q198" s="357" t="s">
        <v>7640</v>
      </c>
      <c r="R198" s="357" t="s">
        <v>2265</v>
      </c>
      <c r="S198" s="357" t="s">
        <v>8069</v>
      </c>
      <c r="T198" s="357">
        <v>191</v>
      </c>
      <c r="U198" s="357" t="s">
        <v>1744</v>
      </c>
      <c r="V198" s="357" t="s">
        <v>1779</v>
      </c>
      <c r="W198" s="357"/>
      <c r="X198" s="357" t="s">
        <v>3592</v>
      </c>
      <c r="Y198" s="357" t="s">
        <v>1568</v>
      </c>
      <c r="Z198" s="357" t="s">
        <v>13497</v>
      </c>
      <c r="AA198" s="357" t="s">
        <v>13491</v>
      </c>
      <c r="AB198" s="357"/>
      <c r="AC198" s="357" t="s">
        <v>1744</v>
      </c>
      <c r="AD198" s="357" t="s">
        <v>3846</v>
      </c>
      <c r="AE198" s="357" t="s">
        <v>2851</v>
      </c>
      <c r="AF198" s="357" t="s">
        <v>3590</v>
      </c>
      <c r="AG198" s="456">
        <v>1</v>
      </c>
    </row>
    <row r="199" spans="2:33" ht="66">
      <c r="B199" s="357" t="s">
        <v>8480</v>
      </c>
      <c r="C199" s="357" t="s">
        <v>3610</v>
      </c>
      <c r="D199" s="357" t="s">
        <v>8454</v>
      </c>
      <c r="E199" s="357" t="s">
        <v>1740</v>
      </c>
      <c r="F199" s="357" t="s">
        <v>2799</v>
      </c>
      <c r="G199" s="357" t="s">
        <v>15759</v>
      </c>
      <c r="H199" s="357" t="s">
        <v>7338</v>
      </c>
      <c r="I199" s="357" t="s">
        <v>3826</v>
      </c>
      <c r="J199" s="357" t="s">
        <v>3610</v>
      </c>
      <c r="K199" s="357" t="s">
        <v>7338</v>
      </c>
      <c r="L199" s="357" t="s">
        <v>1758</v>
      </c>
      <c r="M199" s="357" t="s">
        <v>7339</v>
      </c>
      <c r="N199" s="357" t="s">
        <v>3190</v>
      </c>
      <c r="O199" s="357" t="s">
        <v>3591</v>
      </c>
      <c r="P199" s="357" t="s">
        <v>8427</v>
      </c>
      <c r="Q199" s="357"/>
      <c r="R199" s="357" t="s">
        <v>2265</v>
      </c>
      <c r="S199" s="357" t="s">
        <v>7343</v>
      </c>
      <c r="T199" s="357">
        <v>192</v>
      </c>
      <c r="U199" s="357" t="s">
        <v>1744</v>
      </c>
      <c r="V199" s="357" t="s">
        <v>1754</v>
      </c>
      <c r="W199" s="357"/>
      <c r="X199" s="357" t="s">
        <v>3592</v>
      </c>
      <c r="Y199" s="357" t="s">
        <v>1568</v>
      </c>
      <c r="Z199" s="357" t="s">
        <v>13497</v>
      </c>
      <c r="AA199" s="357" t="s">
        <v>4370</v>
      </c>
      <c r="AB199" s="357"/>
      <c r="AC199" s="357" t="s">
        <v>1744</v>
      </c>
      <c r="AD199" s="357" t="s">
        <v>7342</v>
      </c>
      <c r="AE199" s="357" t="s">
        <v>2851</v>
      </c>
      <c r="AF199" s="357" t="s">
        <v>3590</v>
      </c>
      <c r="AG199" s="456">
        <v>1</v>
      </c>
    </row>
    <row r="200" spans="2:33" ht="63">
      <c r="B200" s="357" t="s">
        <v>8488</v>
      </c>
      <c r="C200" s="357" t="s">
        <v>3614</v>
      </c>
      <c r="D200" s="357" t="s">
        <v>8458</v>
      </c>
      <c r="E200" s="357" t="s">
        <v>1740</v>
      </c>
      <c r="F200" s="357" t="s">
        <v>2799</v>
      </c>
      <c r="G200" s="357" t="s">
        <v>15760</v>
      </c>
      <c r="H200" s="357" t="s">
        <v>7348</v>
      </c>
      <c r="I200" s="357" t="s">
        <v>3826</v>
      </c>
      <c r="J200" s="357" t="s">
        <v>3613</v>
      </c>
      <c r="K200" s="357" t="s">
        <v>7348</v>
      </c>
      <c r="L200" s="357" t="s">
        <v>7349</v>
      </c>
      <c r="M200" s="357" t="s">
        <v>7348</v>
      </c>
      <c r="N200" s="357" t="s">
        <v>3190</v>
      </c>
      <c r="O200" s="357" t="s">
        <v>3591</v>
      </c>
      <c r="P200" s="357" t="s">
        <v>8427</v>
      </c>
      <c r="Q200" s="357"/>
      <c r="R200" s="357" t="s">
        <v>2265</v>
      </c>
      <c r="S200" s="357" t="s">
        <v>7352</v>
      </c>
      <c r="T200" s="357">
        <v>193</v>
      </c>
      <c r="U200" s="357" t="s">
        <v>1744</v>
      </c>
      <c r="V200" s="357" t="s">
        <v>1749</v>
      </c>
      <c r="W200" s="357"/>
      <c r="X200" s="357" t="s">
        <v>3592</v>
      </c>
      <c r="Y200" s="357" t="s">
        <v>1568</v>
      </c>
      <c r="Z200" s="357" t="s">
        <v>13497</v>
      </c>
      <c r="AA200" s="357" t="s">
        <v>13401</v>
      </c>
      <c r="AB200" s="357"/>
      <c r="AC200" s="357" t="s">
        <v>1744</v>
      </c>
      <c r="AD200" s="357" t="s">
        <v>7354</v>
      </c>
      <c r="AE200" s="357" t="s">
        <v>2851</v>
      </c>
      <c r="AF200" s="357" t="s">
        <v>3590</v>
      </c>
      <c r="AG200" s="456">
        <v>0</v>
      </c>
    </row>
    <row r="201" spans="2:33" ht="63">
      <c r="B201" s="357" t="s">
        <v>8490</v>
      </c>
      <c r="C201" s="357" t="s">
        <v>3622</v>
      </c>
      <c r="D201" s="357" t="s">
        <v>8462</v>
      </c>
      <c r="E201" s="357" t="s">
        <v>1740</v>
      </c>
      <c r="F201" s="357" t="s">
        <v>2798</v>
      </c>
      <c r="G201" s="357" t="s">
        <v>15761</v>
      </c>
      <c r="H201" s="357" t="s">
        <v>7366</v>
      </c>
      <c r="I201" s="357" t="s">
        <v>3826</v>
      </c>
      <c r="J201" s="357" t="s">
        <v>3621</v>
      </c>
      <c r="K201" s="357" t="s">
        <v>7366</v>
      </c>
      <c r="L201" s="357" t="s">
        <v>7366</v>
      </c>
      <c r="M201" s="357" t="s">
        <v>7366</v>
      </c>
      <c r="N201" s="357" t="s">
        <v>3190</v>
      </c>
      <c r="O201" s="357" t="s">
        <v>3591</v>
      </c>
      <c r="P201" s="357" t="s">
        <v>8427</v>
      </c>
      <c r="Q201" s="357"/>
      <c r="R201" s="357" t="s">
        <v>2265</v>
      </c>
      <c r="S201" s="357" t="s">
        <v>8271</v>
      </c>
      <c r="T201" s="357">
        <v>194</v>
      </c>
      <c r="U201" s="357" t="s">
        <v>1744</v>
      </c>
      <c r="V201" s="357" t="s">
        <v>1995</v>
      </c>
      <c r="W201" s="357"/>
      <c r="X201" s="357" t="s">
        <v>3592</v>
      </c>
      <c r="Y201" s="357" t="s">
        <v>1568</v>
      </c>
      <c r="Z201" s="357" t="s">
        <v>13497</v>
      </c>
      <c r="AA201" s="357" t="s">
        <v>13349</v>
      </c>
      <c r="AB201" s="357"/>
      <c r="AC201" s="357" t="s">
        <v>1744</v>
      </c>
      <c r="AD201" s="357" t="s">
        <v>7371</v>
      </c>
      <c r="AE201" s="357" t="s">
        <v>2851</v>
      </c>
      <c r="AF201" s="357" t="s">
        <v>3590</v>
      </c>
      <c r="AG201" s="456">
        <v>0</v>
      </c>
    </row>
    <row r="202" spans="2:33" ht="66">
      <c r="B202" s="357" t="s">
        <v>8494</v>
      </c>
      <c r="C202" s="357" t="s">
        <v>3690</v>
      </c>
      <c r="D202" s="357" t="s">
        <v>8466</v>
      </c>
      <c r="E202" s="357" t="s">
        <v>1740</v>
      </c>
      <c r="F202" s="357" t="s">
        <v>2798</v>
      </c>
      <c r="G202" s="357" t="s">
        <v>15762</v>
      </c>
      <c r="H202" s="357" t="s">
        <v>7562</v>
      </c>
      <c r="I202" s="357" t="s">
        <v>3826</v>
      </c>
      <c r="J202" s="357" t="s">
        <v>3689</v>
      </c>
      <c r="K202" s="357" t="s">
        <v>7562</v>
      </c>
      <c r="L202" s="357" t="s">
        <v>7562</v>
      </c>
      <c r="M202" s="357" t="s">
        <v>7563</v>
      </c>
      <c r="N202" s="357" t="s">
        <v>3190</v>
      </c>
      <c r="O202" s="357" t="s">
        <v>3591</v>
      </c>
      <c r="P202" s="357" t="s">
        <v>8427</v>
      </c>
      <c r="Q202" s="357"/>
      <c r="R202" s="357" t="s">
        <v>3673</v>
      </c>
      <c r="S202" s="357" t="s">
        <v>7566</v>
      </c>
      <c r="T202" s="357">
        <v>195</v>
      </c>
      <c r="U202" s="357" t="s">
        <v>1744</v>
      </c>
      <c r="V202" s="357" t="s">
        <v>1995</v>
      </c>
      <c r="W202" s="357"/>
      <c r="X202" s="357" t="s">
        <v>3592</v>
      </c>
      <c r="Y202" s="357" t="s">
        <v>1568</v>
      </c>
      <c r="Z202" s="357" t="s">
        <v>13497</v>
      </c>
      <c r="AA202" s="357" t="s">
        <v>13347</v>
      </c>
      <c r="AB202" s="357"/>
      <c r="AC202" s="357" t="s">
        <v>1744</v>
      </c>
      <c r="AD202" s="357" t="s">
        <v>7568</v>
      </c>
      <c r="AE202" s="357" t="s">
        <v>2851</v>
      </c>
      <c r="AF202" s="357" t="s">
        <v>3590</v>
      </c>
      <c r="AG202" s="456">
        <v>0</v>
      </c>
    </row>
    <row r="203" spans="2:33" ht="63">
      <c r="B203" s="357" t="s">
        <v>8499</v>
      </c>
      <c r="C203" s="357" t="s">
        <v>3715</v>
      </c>
      <c r="D203" s="357" t="s">
        <v>8470</v>
      </c>
      <c r="E203" s="357" t="s">
        <v>1740</v>
      </c>
      <c r="F203" s="357" t="s">
        <v>2798</v>
      </c>
      <c r="G203" s="357" t="s">
        <v>15763</v>
      </c>
      <c r="H203" s="357" t="s">
        <v>7661</v>
      </c>
      <c r="I203" s="357" t="s">
        <v>3826</v>
      </c>
      <c r="J203" s="357" t="s">
        <v>3714</v>
      </c>
      <c r="K203" s="357" t="s">
        <v>7661</v>
      </c>
      <c r="L203" s="357" t="s">
        <v>1744</v>
      </c>
      <c r="M203" s="357" t="s">
        <v>7662</v>
      </c>
      <c r="N203" s="357" t="s">
        <v>3190</v>
      </c>
      <c r="O203" s="357" t="s">
        <v>3591</v>
      </c>
      <c r="P203" s="357" t="s">
        <v>8427</v>
      </c>
      <c r="Q203" s="357"/>
      <c r="R203" s="357" t="s">
        <v>3673</v>
      </c>
      <c r="S203" s="357" t="s">
        <v>7566</v>
      </c>
      <c r="T203" s="357">
        <v>196</v>
      </c>
      <c r="U203" s="357" t="s">
        <v>1744</v>
      </c>
      <c r="V203" s="357" t="s">
        <v>1995</v>
      </c>
      <c r="W203" s="357"/>
      <c r="X203" s="357" t="s">
        <v>3592</v>
      </c>
      <c r="Y203" s="357" t="s">
        <v>1568</v>
      </c>
      <c r="Z203" s="357" t="s">
        <v>13497</v>
      </c>
      <c r="AA203" s="357" t="s">
        <v>13426</v>
      </c>
      <c r="AB203" s="357"/>
      <c r="AC203" s="357" t="s">
        <v>1744</v>
      </c>
      <c r="AD203" s="357" t="s">
        <v>7667</v>
      </c>
      <c r="AE203" s="357" t="s">
        <v>2851</v>
      </c>
      <c r="AF203" s="357" t="s">
        <v>3590</v>
      </c>
      <c r="AG203" s="456">
        <v>0</v>
      </c>
    </row>
    <row r="204" spans="2:33" ht="63">
      <c r="B204" s="357" t="s">
        <v>8504</v>
      </c>
      <c r="C204" s="357" t="s">
        <v>3694</v>
      </c>
      <c r="D204" s="357" t="s">
        <v>8474</v>
      </c>
      <c r="E204" s="357" t="s">
        <v>1740</v>
      </c>
      <c r="F204" s="357" t="s">
        <v>2798</v>
      </c>
      <c r="G204" s="357" t="s">
        <v>15764</v>
      </c>
      <c r="H204" s="357" t="s">
        <v>7571</v>
      </c>
      <c r="I204" s="357" t="s">
        <v>3826</v>
      </c>
      <c r="J204" s="357" t="s">
        <v>3693</v>
      </c>
      <c r="K204" s="357" t="s">
        <v>7571</v>
      </c>
      <c r="L204" s="357" t="s">
        <v>7571</v>
      </c>
      <c r="M204" s="357" t="s">
        <v>7572</v>
      </c>
      <c r="N204" s="357" t="s">
        <v>3190</v>
      </c>
      <c r="O204" s="357" t="s">
        <v>3591</v>
      </c>
      <c r="P204" s="357" t="s">
        <v>8427</v>
      </c>
      <c r="Q204" s="357"/>
      <c r="R204" s="357"/>
      <c r="S204" s="357" t="s">
        <v>7526</v>
      </c>
      <c r="T204" s="357">
        <v>197</v>
      </c>
      <c r="U204" s="357" t="s">
        <v>1744</v>
      </c>
      <c r="V204" s="357" t="s">
        <v>2007</v>
      </c>
      <c r="W204" s="357"/>
      <c r="X204" s="357" t="s">
        <v>3592</v>
      </c>
      <c r="Y204" s="357" t="s">
        <v>1568</v>
      </c>
      <c r="Z204" s="357" t="s">
        <v>13497</v>
      </c>
      <c r="AA204" s="357" t="s">
        <v>13419</v>
      </c>
      <c r="AB204" s="357"/>
      <c r="AC204" s="357" t="s">
        <v>1744</v>
      </c>
      <c r="AD204" s="357" t="s">
        <v>7576</v>
      </c>
      <c r="AE204" s="357" t="s">
        <v>2851</v>
      </c>
      <c r="AF204" s="357" t="s">
        <v>3590</v>
      </c>
      <c r="AG204" s="456">
        <v>0</v>
      </c>
    </row>
    <row r="205" spans="2:33" ht="63">
      <c r="B205" s="357" t="s">
        <v>8508</v>
      </c>
      <c r="C205" s="357" t="s">
        <v>3719</v>
      </c>
      <c r="D205" s="357" t="s">
        <v>8478</v>
      </c>
      <c r="E205" s="357" t="s">
        <v>1740</v>
      </c>
      <c r="F205" s="357" t="s">
        <v>2798</v>
      </c>
      <c r="G205" s="357" t="s">
        <v>15765</v>
      </c>
      <c r="H205" s="357" t="s">
        <v>7670</v>
      </c>
      <c r="I205" s="357" t="s">
        <v>3826</v>
      </c>
      <c r="J205" s="357" t="s">
        <v>3718</v>
      </c>
      <c r="K205" s="357" t="s">
        <v>7670</v>
      </c>
      <c r="L205" s="357" t="s">
        <v>7670</v>
      </c>
      <c r="M205" s="357" t="s">
        <v>7671</v>
      </c>
      <c r="N205" s="357" t="s">
        <v>3190</v>
      </c>
      <c r="O205" s="357" t="s">
        <v>3591</v>
      </c>
      <c r="P205" s="357" t="s">
        <v>8427</v>
      </c>
      <c r="Q205" s="357"/>
      <c r="R205" s="357"/>
      <c r="S205" s="357" t="s">
        <v>7526</v>
      </c>
      <c r="T205" s="357">
        <v>198</v>
      </c>
      <c r="U205" s="357" t="s">
        <v>1744</v>
      </c>
      <c r="V205" s="357" t="s">
        <v>2007</v>
      </c>
      <c r="W205" s="357"/>
      <c r="X205" s="357" t="s">
        <v>3592</v>
      </c>
      <c r="Y205" s="357" t="s">
        <v>1568</v>
      </c>
      <c r="Z205" s="357" t="s">
        <v>13497</v>
      </c>
      <c r="AA205" s="357" t="s">
        <v>13427</v>
      </c>
      <c r="AB205" s="357"/>
      <c r="AC205" s="357" t="s">
        <v>1744</v>
      </c>
      <c r="AD205" s="357" t="s">
        <v>7675</v>
      </c>
      <c r="AE205" s="357" t="s">
        <v>2851</v>
      </c>
      <c r="AF205" s="357" t="s">
        <v>3590</v>
      </c>
      <c r="AG205" s="456">
        <v>0</v>
      </c>
    </row>
    <row r="206" spans="2:33" ht="63">
      <c r="B206" s="357" t="s">
        <v>8512</v>
      </c>
      <c r="C206" s="357" t="s">
        <v>3646</v>
      </c>
      <c r="D206" s="357" t="s">
        <v>8482</v>
      </c>
      <c r="E206" s="357" t="s">
        <v>1740</v>
      </c>
      <c r="F206" s="357" t="s">
        <v>2798</v>
      </c>
      <c r="G206" s="357" t="s">
        <v>15766</v>
      </c>
      <c r="H206" s="357" t="s">
        <v>7420</v>
      </c>
      <c r="I206" s="357" t="s">
        <v>3826</v>
      </c>
      <c r="J206" s="357" t="s">
        <v>3645</v>
      </c>
      <c r="K206" s="357" t="s">
        <v>7420</v>
      </c>
      <c r="L206" s="357" t="s">
        <v>1744</v>
      </c>
      <c r="M206" s="357" t="s">
        <v>7403</v>
      </c>
      <c r="N206" s="357" t="s">
        <v>3190</v>
      </c>
      <c r="O206" s="357" t="s">
        <v>3591</v>
      </c>
      <c r="P206" s="357" t="s">
        <v>8427</v>
      </c>
      <c r="Q206" s="357"/>
      <c r="R206" s="357"/>
      <c r="S206" s="357" t="s">
        <v>7406</v>
      </c>
      <c r="T206" s="357">
        <v>199</v>
      </c>
      <c r="U206" s="357" t="s">
        <v>1744</v>
      </c>
      <c r="V206" s="357" t="s">
        <v>1995</v>
      </c>
      <c r="W206" s="357"/>
      <c r="X206" s="357" t="s">
        <v>3592</v>
      </c>
      <c r="Y206" s="357" t="s">
        <v>1568</v>
      </c>
      <c r="Z206" s="357" t="s">
        <v>13497</v>
      </c>
      <c r="AA206" s="357" t="s">
        <v>13407</v>
      </c>
      <c r="AB206" s="357"/>
      <c r="AC206" s="357" t="s">
        <v>1744</v>
      </c>
      <c r="AD206" s="357" t="s">
        <v>7424</v>
      </c>
      <c r="AE206" s="357" t="s">
        <v>2851</v>
      </c>
      <c r="AF206" s="357" t="s">
        <v>3590</v>
      </c>
      <c r="AG206" s="456">
        <v>0</v>
      </c>
    </row>
    <row r="207" spans="2:33" ht="63">
      <c r="B207" s="357" t="s">
        <v>8516</v>
      </c>
      <c r="C207" s="357" t="s">
        <v>3870</v>
      </c>
      <c r="D207" s="357" t="s">
        <v>8484</v>
      </c>
      <c r="E207" s="357" t="s">
        <v>1740</v>
      </c>
      <c r="F207" s="357" t="s">
        <v>1244</v>
      </c>
      <c r="G207" s="357" t="s">
        <v>15767</v>
      </c>
      <c r="H207" s="357" t="s">
        <v>8484</v>
      </c>
      <c r="I207" s="357" t="s">
        <v>3826</v>
      </c>
      <c r="J207" s="357" t="s">
        <v>3869</v>
      </c>
      <c r="K207" s="357" t="s">
        <v>8484</v>
      </c>
      <c r="L207" s="357" t="s">
        <v>1744</v>
      </c>
      <c r="M207" s="357" t="s">
        <v>8485</v>
      </c>
      <c r="N207" s="357" t="s">
        <v>3190</v>
      </c>
      <c r="O207" s="357" t="s">
        <v>3591</v>
      </c>
      <c r="P207" s="357"/>
      <c r="Q207" s="357" t="s">
        <v>7292</v>
      </c>
      <c r="R207" s="357"/>
      <c r="S207" s="357" t="s">
        <v>8485</v>
      </c>
      <c r="T207" s="357">
        <v>200</v>
      </c>
      <c r="U207" s="357" t="s">
        <v>1744</v>
      </c>
      <c r="V207" s="357"/>
      <c r="W207" s="357"/>
      <c r="X207" s="357" t="s">
        <v>3592</v>
      </c>
      <c r="Y207" s="357" t="s">
        <v>1568</v>
      </c>
      <c r="Z207" s="357" t="s">
        <v>13498</v>
      </c>
      <c r="AA207" s="357"/>
      <c r="AB207" s="357"/>
      <c r="AC207" s="357" t="s">
        <v>7292</v>
      </c>
      <c r="AD207" s="357"/>
      <c r="AE207" s="357" t="s">
        <v>2851</v>
      </c>
      <c r="AF207" s="357" t="s">
        <v>3590</v>
      </c>
      <c r="AG207" s="456">
        <v>0</v>
      </c>
    </row>
    <row r="208" spans="2:33" ht="63">
      <c r="B208" s="357" t="s">
        <v>8521</v>
      </c>
      <c r="C208" s="357" t="s">
        <v>1253</v>
      </c>
      <c r="D208" s="357" t="s">
        <v>8492</v>
      </c>
      <c r="E208" s="357" t="s">
        <v>1740</v>
      </c>
      <c r="F208" s="357" t="s">
        <v>2799</v>
      </c>
      <c r="G208" s="357" t="s">
        <v>15768</v>
      </c>
      <c r="H208" s="357" t="s">
        <v>1766</v>
      </c>
      <c r="I208" s="357" t="s">
        <v>3826</v>
      </c>
      <c r="J208" s="357" t="s">
        <v>1254</v>
      </c>
      <c r="K208" s="357" t="s">
        <v>1766</v>
      </c>
      <c r="L208" s="357" t="s">
        <v>1787</v>
      </c>
      <c r="M208" s="357" t="s">
        <v>7315</v>
      </c>
      <c r="N208" s="357" t="s">
        <v>3190</v>
      </c>
      <c r="O208" s="357" t="s">
        <v>3591</v>
      </c>
      <c r="P208" s="357" t="s">
        <v>8484</v>
      </c>
      <c r="Q208" s="357"/>
      <c r="R208" s="357" t="s">
        <v>2265</v>
      </c>
      <c r="S208" s="357" t="s">
        <v>7316</v>
      </c>
      <c r="T208" s="357">
        <v>201</v>
      </c>
      <c r="U208" s="357" t="s">
        <v>1744</v>
      </c>
      <c r="V208" s="357" t="s">
        <v>1754</v>
      </c>
      <c r="W208" s="357"/>
      <c r="X208" s="357" t="s">
        <v>3592</v>
      </c>
      <c r="Y208" s="357" t="s">
        <v>1568</v>
      </c>
      <c r="Z208" s="357" t="s">
        <v>13498</v>
      </c>
      <c r="AA208" s="357" t="s">
        <v>4373</v>
      </c>
      <c r="AB208" s="357"/>
      <c r="AC208" s="357" t="s">
        <v>1744</v>
      </c>
      <c r="AD208" s="357" t="s">
        <v>1770</v>
      </c>
      <c r="AE208" s="357" t="s">
        <v>2851</v>
      </c>
      <c r="AF208" s="357" t="s">
        <v>3590</v>
      </c>
      <c r="AG208" s="456">
        <v>0</v>
      </c>
    </row>
    <row r="209" spans="2:33" ht="63">
      <c r="B209" s="357" t="s">
        <v>8525</v>
      </c>
      <c r="C209" s="357" t="s">
        <v>1248</v>
      </c>
      <c r="D209" s="357" t="s">
        <v>8496</v>
      </c>
      <c r="E209" s="357" t="s">
        <v>1740</v>
      </c>
      <c r="F209" s="357" t="s">
        <v>2799</v>
      </c>
      <c r="G209" s="357" t="s">
        <v>15769</v>
      </c>
      <c r="H209" s="357" t="s">
        <v>1751</v>
      </c>
      <c r="I209" s="357" t="s">
        <v>3826</v>
      </c>
      <c r="J209" s="357" t="s">
        <v>1249</v>
      </c>
      <c r="K209" s="357" t="s">
        <v>1751</v>
      </c>
      <c r="L209" s="357" t="s">
        <v>1741</v>
      </c>
      <c r="M209" s="357" t="s">
        <v>7320</v>
      </c>
      <c r="N209" s="357" t="s">
        <v>3190</v>
      </c>
      <c r="O209" s="357" t="s">
        <v>3591</v>
      </c>
      <c r="P209" s="357" t="s">
        <v>8484</v>
      </c>
      <c r="Q209" s="357"/>
      <c r="R209" s="357" t="s">
        <v>2265</v>
      </c>
      <c r="S209" s="357" t="s">
        <v>7321</v>
      </c>
      <c r="T209" s="357">
        <v>202</v>
      </c>
      <c r="U209" s="357" t="s">
        <v>1744</v>
      </c>
      <c r="V209" s="357" t="s">
        <v>1754</v>
      </c>
      <c r="W209" s="357"/>
      <c r="X209" s="357" t="s">
        <v>3592</v>
      </c>
      <c r="Y209" s="357" t="s">
        <v>1568</v>
      </c>
      <c r="Z209" s="357" t="s">
        <v>13498</v>
      </c>
      <c r="AA209" s="357" t="s">
        <v>13126</v>
      </c>
      <c r="AB209" s="357"/>
      <c r="AC209" s="357" t="s">
        <v>1744</v>
      </c>
      <c r="AD209" s="357" t="s">
        <v>1750</v>
      </c>
      <c r="AE209" s="357" t="s">
        <v>2851</v>
      </c>
      <c r="AF209" s="357" t="s">
        <v>3590</v>
      </c>
      <c r="AG209" s="456">
        <v>0</v>
      </c>
    </row>
    <row r="210" spans="2:33" ht="82.5">
      <c r="B210" s="357" t="s">
        <v>8529</v>
      </c>
      <c r="C210" s="357" t="s">
        <v>3830</v>
      </c>
      <c r="D210" s="357" t="s">
        <v>8502</v>
      </c>
      <c r="E210" s="357" t="s">
        <v>1740</v>
      </c>
      <c r="F210" s="357" t="s">
        <v>2799</v>
      </c>
      <c r="G210" s="357" t="s">
        <v>15770</v>
      </c>
      <c r="H210" s="357" t="s">
        <v>7976</v>
      </c>
      <c r="I210" s="357" t="s">
        <v>3826</v>
      </c>
      <c r="J210" s="357" t="s">
        <v>3829</v>
      </c>
      <c r="K210" s="357" t="s">
        <v>7976</v>
      </c>
      <c r="L210" s="357" t="s">
        <v>8498</v>
      </c>
      <c r="M210" s="357" t="s">
        <v>14077</v>
      </c>
      <c r="N210" s="357" t="s">
        <v>3190</v>
      </c>
      <c r="O210" s="357" t="s">
        <v>3591</v>
      </c>
      <c r="P210" s="357" t="s">
        <v>8484</v>
      </c>
      <c r="Q210" s="357" t="s">
        <v>7980</v>
      </c>
      <c r="R210" s="357" t="s">
        <v>2265</v>
      </c>
      <c r="S210" s="357" t="s">
        <v>8500</v>
      </c>
      <c r="T210" s="357">
        <v>203</v>
      </c>
      <c r="U210" s="357" t="s">
        <v>1744</v>
      </c>
      <c r="V210" s="357" t="s">
        <v>1779</v>
      </c>
      <c r="W210" s="357"/>
      <c r="X210" s="357" t="s">
        <v>3592</v>
      </c>
      <c r="Y210" s="357" t="s">
        <v>1568</v>
      </c>
      <c r="Z210" s="357" t="s">
        <v>13498</v>
      </c>
      <c r="AA210" s="357" t="s">
        <v>13488</v>
      </c>
      <c r="AB210" s="357"/>
      <c r="AC210" s="357" t="s">
        <v>1744</v>
      </c>
      <c r="AD210" s="357" t="s">
        <v>3833</v>
      </c>
      <c r="AE210" s="357" t="s">
        <v>2851</v>
      </c>
      <c r="AF210" s="357" t="s">
        <v>3590</v>
      </c>
      <c r="AG210" s="456">
        <v>1</v>
      </c>
    </row>
    <row r="211" spans="2:33" ht="63">
      <c r="B211" s="357" t="s">
        <v>8534</v>
      </c>
      <c r="C211" s="357" t="s">
        <v>3614</v>
      </c>
      <c r="D211" s="357" t="s">
        <v>8506</v>
      </c>
      <c r="E211" s="357" t="s">
        <v>1740</v>
      </c>
      <c r="F211" s="357" t="s">
        <v>2799</v>
      </c>
      <c r="G211" s="357" t="s">
        <v>15771</v>
      </c>
      <c r="H211" s="357" t="s">
        <v>7348</v>
      </c>
      <c r="I211" s="357" t="s">
        <v>3826</v>
      </c>
      <c r="J211" s="357" t="s">
        <v>3613</v>
      </c>
      <c r="K211" s="357" t="s">
        <v>7348</v>
      </c>
      <c r="L211" s="357" t="s">
        <v>7349</v>
      </c>
      <c r="M211" s="357" t="s">
        <v>7348</v>
      </c>
      <c r="N211" s="357" t="s">
        <v>3190</v>
      </c>
      <c r="O211" s="357" t="s">
        <v>3591</v>
      </c>
      <c r="P211" s="357" t="s">
        <v>8484</v>
      </c>
      <c r="Q211" s="357"/>
      <c r="R211" s="357" t="s">
        <v>2265</v>
      </c>
      <c r="S211" s="357" t="s">
        <v>7352</v>
      </c>
      <c r="T211" s="357">
        <v>204</v>
      </c>
      <c r="U211" s="357" t="s">
        <v>1744</v>
      </c>
      <c r="V211" s="357" t="s">
        <v>1749</v>
      </c>
      <c r="W211" s="357"/>
      <c r="X211" s="357" t="s">
        <v>3592</v>
      </c>
      <c r="Y211" s="357" t="s">
        <v>1568</v>
      </c>
      <c r="Z211" s="357" t="s">
        <v>13498</v>
      </c>
      <c r="AA211" s="357" t="s">
        <v>13401</v>
      </c>
      <c r="AB211" s="357"/>
      <c r="AC211" s="357" t="s">
        <v>1744</v>
      </c>
      <c r="AD211" s="357" t="s">
        <v>7354</v>
      </c>
      <c r="AE211" s="357" t="s">
        <v>2851</v>
      </c>
      <c r="AF211" s="357" t="s">
        <v>3590</v>
      </c>
      <c r="AG211" s="456">
        <v>0</v>
      </c>
    </row>
    <row r="212" spans="2:33" ht="63">
      <c r="B212" s="357" t="s">
        <v>8540</v>
      </c>
      <c r="C212" s="357" t="s">
        <v>3599</v>
      </c>
      <c r="D212" s="357" t="s">
        <v>8510</v>
      </c>
      <c r="E212" s="357" t="s">
        <v>1740</v>
      </c>
      <c r="F212" s="357" t="s">
        <v>2799</v>
      </c>
      <c r="G212" s="357" t="s">
        <v>15772</v>
      </c>
      <c r="H212" s="357" t="s">
        <v>7308</v>
      </c>
      <c r="I212" s="357" t="s">
        <v>3826</v>
      </c>
      <c r="J212" s="357" t="s">
        <v>3598</v>
      </c>
      <c r="K212" s="357" t="s">
        <v>7308</v>
      </c>
      <c r="L212" s="357" t="s">
        <v>6431</v>
      </c>
      <c r="M212" s="357" t="s">
        <v>7308</v>
      </c>
      <c r="N212" s="357" t="s">
        <v>3190</v>
      </c>
      <c r="O212" s="357" t="s">
        <v>3591</v>
      </c>
      <c r="P212" s="357" t="s">
        <v>8484</v>
      </c>
      <c r="Q212" s="357"/>
      <c r="R212" s="357" t="s">
        <v>2265</v>
      </c>
      <c r="S212" s="357" t="s">
        <v>7311</v>
      </c>
      <c r="T212" s="357">
        <v>205</v>
      </c>
      <c r="U212" s="357" t="s">
        <v>1744</v>
      </c>
      <c r="V212" s="357" t="s">
        <v>1754</v>
      </c>
      <c r="W212" s="357"/>
      <c r="X212" s="357" t="s">
        <v>3592</v>
      </c>
      <c r="Y212" s="357" t="s">
        <v>1568</v>
      </c>
      <c r="Z212" s="357" t="s">
        <v>13498</v>
      </c>
      <c r="AA212" s="357" t="s">
        <v>13399</v>
      </c>
      <c r="AB212" s="357"/>
      <c r="AC212" s="357" t="s">
        <v>1744</v>
      </c>
      <c r="AD212" s="357" t="s">
        <v>7313</v>
      </c>
      <c r="AE212" s="357" t="s">
        <v>2851</v>
      </c>
      <c r="AF212" s="357" t="s">
        <v>3590</v>
      </c>
      <c r="AG212" s="456">
        <v>0</v>
      </c>
    </row>
    <row r="213" spans="2:33" ht="66">
      <c r="B213" s="357" t="s">
        <v>8546</v>
      </c>
      <c r="C213" s="357" t="s">
        <v>3690</v>
      </c>
      <c r="D213" s="357" t="s">
        <v>8514</v>
      </c>
      <c r="E213" s="357" t="s">
        <v>1740</v>
      </c>
      <c r="F213" s="357" t="s">
        <v>2798</v>
      </c>
      <c r="G213" s="357" t="s">
        <v>15773</v>
      </c>
      <c r="H213" s="357" t="s">
        <v>7562</v>
      </c>
      <c r="I213" s="357" t="s">
        <v>3826</v>
      </c>
      <c r="J213" s="357" t="s">
        <v>3689</v>
      </c>
      <c r="K213" s="357" t="s">
        <v>7562</v>
      </c>
      <c r="L213" s="357" t="s">
        <v>7562</v>
      </c>
      <c r="M213" s="357" t="s">
        <v>7563</v>
      </c>
      <c r="N213" s="357" t="s">
        <v>3190</v>
      </c>
      <c r="O213" s="357" t="s">
        <v>3591</v>
      </c>
      <c r="P213" s="357" t="s">
        <v>8484</v>
      </c>
      <c r="Q213" s="357"/>
      <c r="R213" s="357" t="s">
        <v>3673</v>
      </c>
      <c r="S213" s="357" t="s">
        <v>7566</v>
      </c>
      <c r="T213" s="357">
        <v>206</v>
      </c>
      <c r="U213" s="357" t="s">
        <v>1744</v>
      </c>
      <c r="V213" s="357" t="s">
        <v>1995</v>
      </c>
      <c r="W213" s="357"/>
      <c r="X213" s="357" t="s">
        <v>3592</v>
      </c>
      <c r="Y213" s="357" t="s">
        <v>1568</v>
      </c>
      <c r="Z213" s="357" t="s">
        <v>13498</v>
      </c>
      <c r="AA213" s="357" t="s">
        <v>13347</v>
      </c>
      <c r="AB213" s="357"/>
      <c r="AC213" s="357" t="s">
        <v>1744</v>
      </c>
      <c r="AD213" s="357" t="s">
        <v>7568</v>
      </c>
      <c r="AE213" s="357" t="s">
        <v>2851</v>
      </c>
      <c r="AF213" s="357" t="s">
        <v>3590</v>
      </c>
      <c r="AG213" s="456">
        <v>0</v>
      </c>
    </row>
    <row r="214" spans="2:33" ht="63">
      <c r="B214" s="357" t="s">
        <v>8554</v>
      </c>
      <c r="C214" s="357" t="s">
        <v>3622</v>
      </c>
      <c r="D214" s="357" t="s">
        <v>8518</v>
      </c>
      <c r="E214" s="357" t="s">
        <v>1740</v>
      </c>
      <c r="F214" s="357" t="s">
        <v>2798</v>
      </c>
      <c r="G214" s="357" t="s">
        <v>15774</v>
      </c>
      <c r="H214" s="357" t="s">
        <v>7366</v>
      </c>
      <c r="I214" s="357" t="s">
        <v>3826</v>
      </c>
      <c r="J214" s="357" t="s">
        <v>3621</v>
      </c>
      <c r="K214" s="357" t="s">
        <v>7366</v>
      </c>
      <c r="L214" s="357" t="s">
        <v>7366</v>
      </c>
      <c r="M214" s="357" t="s">
        <v>7366</v>
      </c>
      <c r="N214" s="357" t="s">
        <v>3190</v>
      </c>
      <c r="O214" s="357" t="s">
        <v>3591</v>
      </c>
      <c r="P214" s="357" t="s">
        <v>8484</v>
      </c>
      <c r="Q214" s="357"/>
      <c r="R214" s="357" t="s">
        <v>2265</v>
      </c>
      <c r="S214" s="357" t="s">
        <v>8271</v>
      </c>
      <c r="T214" s="357">
        <v>207</v>
      </c>
      <c r="U214" s="357" t="s">
        <v>1744</v>
      </c>
      <c r="V214" s="357" t="s">
        <v>1995</v>
      </c>
      <c r="W214" s="357"/>
      <c r="X214" s="357" t="s">
        <v>3592</v>
      </c>
      <c r="Y214" s="357" t="s">
        <v>1568</v>
      </c>
      <c r="Z214" s="357" t="s">
        <v>13498</v>
      </c>
      <c r="AA214" s="357" t="s">
        <v>13349</v>
      </c>
      <c r="AB214" s="357"/>
      <c r="AC214" s="357" t="s">
        <v>1744</v>
      </c>
      <c r="AD214" s="357" t="s">
        <v>7371</v>
      </c>
      <c r="AE214" s="357" t="s">
        <v>2851</v>
      </c>
      <c r="AF214" s="357" t="s">
        <v>3590</v>
      </c>
      <c r="AG214" s="456">
        <v>0</v>
      </c>
    </row>
    <row r="215" spans="2:33" ht="63">
      <c r="B215" s="357" t="s">
        <v>8556</v>
      </c>
      <c r="C215" s="357" t="s">
        <v>3652</v>
      </c>
      <c r="D215" s="357" t="s">
        <v>8523</v>
      </c>
      <c r="E215" s="357" t="s">
        <v>1740</v>
      </c>
      <c r="F215" s="357" t="s">
        <v>2798</v>
      </c>
      <c r="G215" s="357" t="s">
        <v>15775</v>
      </c>
      <c r="H215" s="357" t="s">
        <v>7436</v>
      </c>
      <c r="I215" s="357" t="s">
        <v>3826</v>
      </c>
      <c r="J215" s="357" t="s">
        <v>3651</v>
      </c>
      <c r="K215" s="357" t="s">
        <v>7436</v>
      </c>
      <c r="L215" s="357" t="s">
        <v>7437</v>
      </c>
      <c r="M215" s="357" t="s">
        <v>7438</v>
      </c>
      <c r="N215" s="357" t="s">
        <v>3190</v>
      </c>
      <c r="O215" s="357" t="s">
        <v>3591</v>
      </c>
      <c r="P215" s="357" t="s">
        <v>8484</v>
      </c>
      <c r="Q215" s="357"/>
      <c r="R215" s="357"/>
      <c r="S215" s="357" t="s">
        <v>7438</v>
      </c>
      <c r="T215" s="357">
        <v>208</v>
      </c>
      <c r="U215" s="357" t="s">
        <v>1744</v>
      </c>
      <c r="V215" s="357" t="s">
        <v>1995</v>
      </c>
      <c r="W215" s="357"/>
      <c r="X215" s="357" t="s">
        <v>3592</v>
      </c>
      <c r="Y215" s="357" t="s">
        <v>1568</v>
      </c>
      <c r="Z215" s="357" t="s">
        <v>13498</v>
      </c>
      <c r="AA215" s="357" t="s">
        <v>13409</v>
      </c>
      <c r="AB215" s="357"/>
      <c r="AC215" s="357" t="s">
        <v>1744</v>
      </c>
      <c r="AD215" s="357" t="s">
        <v>7442</v>
      </c>
      <c r="AE215" s="357" t="s">
        <v>2851</v>
      </c>
      <c r="AF215" s="357" t="s">
        <v>3590</v>
      </c>
      <c r="AG215" s="456">
        <v>0</v>
      </c>
    </row>
    <row r="216" spans="2:33" ht="63">
      <c r="B216" s="357" t="s">
        <v>8560</v>
      </c>
      <c r="C216" s="357" t="s">
        <v>3625</v>
      </c>
      <c r="D216" s="357" t="s">
        <v>8527</v>
      </c>
      <c r="E216" s="357" t="s">
        <v>1740</v>
      </c>
      <c r="F216" s="357" t="s">
        <v>2798</v>
      </c>
      <c r="G216" s="357" t="s">
        <v>15776</v>
      </c>
      <c r="H216" s="357" t="s">
        <v>7374</v>
      </c>
      <c r="I216" s="357" t="s">
        <v>3826</v>
      </c>
      <c r="J216" s="357" t="s">
        <v>3624</v>
      </c>
      <c r="K216" s="357" t="s">
        <v>7374</v>
      </c>
      <c r="L216" s="357" t="s">
        <v>7374</v>
      </c>
      <c r="M216" s="357" t="s">
        <v>7375</v>
      </c>
      <c r="N216" s="357" t="s">
        <v>3190</v>
      </c>
      <c r="O216" s="357" t="s">
        <v>3591</v>
      </c>
      <c r="P216" s="357" t="s">
        <v>8484</v>
      </c>
      <c r="Q216" s="357"/>
      <c r="R216" s="357" t="s">
        <v>2265</v>
      </c>
      <c r="S216" s="357" t="s">
        <v>7996</v>
      </c>
      <c r="T216" s="357">
        <v>209</v>
      </c>
      <c r="U216" s="357" t="s">
        <v>1744</v>
      </c>
      <c r="V216" s="357" t="s">
        <v>2001</v>
      </c>
      <c r="W216" s="357"/>
      <c r="X216" s="357" t="s">
        <v>3592</v>
      </c>
      <c r="Y216" s="357" t="s">
        <v>1568</v>
      </c>
      <c r="Z216" s="357" t="s">
        <v>13498</v>
      </c>
      <c r="AA216" s="357" t="s">
        <v>13345</v>
      </c>
      <c r="AB216" s="357"/>
      <c r="AC216" s="357" t="s">
        <v>1744</v>
      </c>
      <c r="AD216" s="357" t="s">
        <v>3548</v>
      </c>
      <c r="AE216" s="357" t="s">
        <v>2851</v>
      </c>
      <c r="AF216" s="357" t="s">
        <v>3590</v>
      </c>
      <c r="AG216" s="456">
        <v>1</v>
      </c>
    </row>
    <row r="217" spans="2:33" ht="63">
      <c r="B217" s="357" t="s">
        <v>8564</v>
      </c>
      <c r="C217" s="357" t="s">
        <v>3676</v>
      </c>
      <c r="D217" s="357" t="s">
        <v>8531</v>
      </c>
      <c r="E217" s="357" t="s">
        <v>1740</v>
      </c>
      <c r="F217" s="357" t="s">
        <v>2798</v>
      </c>
      <c r="G217" s="357" t="s">
        <v>15777</v>
      </c>
      <c r="H217" s="357" t="s">
        <v>7513</v>
      </c>
      <c r="I217" s="357" t="s">
        <v>3826</v>
      </c>
      <c r="J217" s="357" t="s">
        <v>3675</v>
      </c>
      <c r="K217" s="357" t="s">
        <v>7513</v>
      </c>
      <c r="L217" s="357" t="s">
        <v>7513</v>
      </c>
      <c r="M217" s="357" t="s">
        <v>8094</v>
      </c>
      <c r="N217" s="357" t="s">
        <v>3190</v>
      </c>
      <c r="O217" s="357" t="s">
        <v>3591</v>
      </c>
      <c r="P217" s="357" t="s">
        <v>8484</v>
      </c>
      <c r="Q217" s="357"/>
      <c r="R217" s="357" t="s">
        <v>3673</v>
      </c>
      <c r="S217" s="357" t="s">
        <v>8095</v>
      </c>
      <c r="T217" s="357">
        <v>210</v>
      </c>
      <c r="U217" s="357" t="s">
        <v>1744</v>
      </c>
      <c r="V217" s="357" t="s">
        <v>2001</v>
      </c>
      <c r="W217" s="357"/>
      <c r="X217" s="357" t="s">
        <v>3592</v>
      </c>
      <c r="Y217" s="357" t="s">
        <v>1568</v>
      </c>
      <c r="Z217" s="357" t="s">
        <v>13498</v>
      </c>
      <c r="AA217" s="357" t="s">
        <v>13415</v>
      </c>
      <c r="AB217" s="357"/>
      <c r="AC217" s="357" t="s">
        <v>1744</v>
      </c>
      <c r="AD217" s="357" t="s">
        <v>7519</v>
      </c>
      <c r="AE217" s="357" t="s">
        <v>2851</v>
      </c>
      <c r="AF217" s="357" t="s">
        <v>3590</v>
      </c>
      <c r="AG217" s="456">
        <v>0</v>
      </c>
    </row>
    <row r="218" spans="2:33" ht="63">
      <c r="B218" s="357" t="s">
        <v>8568</v>
      </c>
      <c r="C218" s="357" t="s">
        <v>3656</v>
      </c>
      <c r="D218" s="357" t="s">
        <v>8537</v>
      </c>
      <c r="E218" s="357" t="s">
        <v>1740</v>
      </c>
      <c r="F218" s="357" t="s">
        <v>2798</v>
      </c>
      <c r="G218" s="357" t="s">
        <v>15778</v>
      </c>
      <c r="H218" s="357" t="s">
        <v>7445</v>
      </c>
      <c r="I218" s="357" t="s">
        <v>3826</v>
      </c>
      <c r="J218" s="357" t="s">
        <v>3655</v>
      </c>
      <c r="K218" s="357" t="s">
        <v>7445</v>
      </c>
      <c r="L218" s="357" t="s">
        <v>7446</v>
      </c>
      <c r="M218" s="357" t="s">
        <v>7446</v>
      </c>
      <c r="N218" s="357" t="s">
        <v>3190</v>
      </c>
      <c r="O218" s="357" t="s">
        <v>3591</v>
      </c>
      <c r="P218" s="357" t="s">
        <v>8484</v>
      </c>
      <c r="Q218" s="357"/>
      <c r="R218" s="357"/>
      <c r="S218" s="357" t="s">
        <v>8535</v>
      </c>
      <c r="T218" s="357">
        <v>211</v>
      </c>
      <c r="U218" s="357" t="s">
        <v>1744</v>
      </c>
      <c r="V218" s="357" t="s">
        <v>2001</v>
      </c>
      <c r="W218" s="357"/>
      <c r="X218" s="357" t="s">
        <v>3592</v>
      </c>
      <c r="Y218" s="357" t="s">
        <v>1568</v>
      </c>
      <c r="Z218" s="357" t="s">
        <v>13498</v>
      </c>
      <c r="AA218" s="357" t="s">
        <v>13410</v>
      </c>
      <c r="AB218" s="357"/>
      <c r="AC218" s="357" t="s">
        <v>1744</v>
      </c>
      <c r="AD218" s="357" t="s">
        <v>7451</v>
      </c>
      <c r="AE218" s="357" t="s">
        <v>2851</v>
      </c>
      <c r="AF218" s="357" t="s">
        <v>3590</v>
      </c>
      <c r="AG218" s="456">
        <v>0</v>
      </c>
    </row>
    <row r="219" spans="2:33" ht="63">
      <c r="B219" s="357" t="s">
        <v>8572</v>
      </c>
      <c r="C219" s="357" t="s">
        <v>3660</v>
      </c>
      <c r="D219" s="357" t="s">
        <v>8543</v>
      </c>
      <c r="E219" s="357" t="s">
        <v>1740</v>
      </c>
      <c r="F219" s="357" t="s">
        <v>2798</v>
      </c>
      <c r="G219" s="357" t="s">
        <v>15779</v>
      </c>
      <c r="H219" s="357" t="s">
        <v>7454</v>
      </c>
      <c r="I219" s="357" t="s">
        <v>3826</v>
      </c>
      <c r="J219" s="357" t="s">
        <v>3659</v>
      </c>
      <c r="K219" s="357" t="s">
        <v>7454</v>
      </c>
      <c r="L219" s="357" t="s">
        <v>7455</v>
      </c>
      <c r="M219" s="357" t="s">
        <v>7455</v>
      </c>
      <c r="N219" s="357" t="s">
        <v>3190</v>
      </c>
      <c r="O219" s="357" t="s">
        <v>3591</v>
      </c>
      <c r="P219" s="357" t="s">
        <v>8484</v>
      </c>
      <c r="Q219" s="357"/>
      <c r="R219" s="357"/>
      <c r="S219" s="357" t="s">
        <v>8541</v>
      </c>
      <c r="T219" s="357">
        <v>212</v>
      </c>
      <c r="U219" s="357" t="s">
        <v>1744</v>
      </c>
      <c r="V219" s="357" t="s">
        <v>2001</v>
      </c>
      <c r="W219" s="357"/>
      <c r="X219" s="357" t="s">
        <v>3592</v>
      </c>
      <c r="Y219" s="357" t="s">
        <v>1568</v>
      </c>
      <c r="Z219" s="357" t="s">
        <v>13498</v>
      </c>
      <c r="AA219" s="357" t="s">
        <v>13411</v>
      </c>
      <c r="AB219" s="357"/>
      <c r="AC219" s="357" t="s">
        <v>1744</v>
      </c>
      <c r="AD219" s="357" t="s">
        <v>7460</v>
      </c>
      <c r="AE219" s="357" t="s">
        <v>2851</v>
      </c>
      <c r="AF219" s="357" t="s">
        <v>3590</v>
      </c>
      <c r="AG219" s="456">
        <v>0</v>
      </c>
    </row>
    <row r="220" spans="2:33" ht="63">
      <c r="B220" s="357" t="s">
        <v>8576</v>
      </c>
      <c r="C220" s="357" t="s">
        <v>3664</v>
      </c>
      <c r="D220" s="357" t="s">
        <v>8548</v>
      </c>
      <c r="E220" s="357" t="s">
        <v>1740</v>
      </c>
      <c r="F220" s="357" t="s">
        <v>2798</v>
      </c>
      <c r="G220" s="357" t="s">
        <v>15780</v>
      </c>
      <c r="H220" s="357" t="s">
        <v>7463</v>
      </c>
      <c r="I220" s="357" t="s">
        <v>3826</v>
      </c>
      <c r="J220" s="357" t="s">
        <v>3663</v>
      </c>
      <c r="K220" s="357" t="s">
        <v>7463</v>
      </c>
      <c r="L220" s="357" t="s">
        <v>7464</v>
      </c>
      <c r="M220" s="357" t="s">
        <v>7465</v>
      </c>
      <c r="N220" s="357" t="s">
        <v>3190</v>
      </c>
      <c r="O220" s="357" t="s">
        <v>3591</v>
      </c>
      <c r="P220" s="357" t="s">
        <v>8484</v>
      </c>
      <c r="Q220" s="357"/>
      <c r="R220" s="357"/>
      <c r="S220" s="357" t="s">
        <v>7465</v>
      </c>
      <c r="T220" s="357">
        <v>213</v>
      </c>
      <c r="U220" s="357" t="s">
        <v>1744</v>
      </c>
      <c r="V220" s="357" t="s">
        <v>2001</v>
      </c>
      <c r="W220" s="357"/>
      <c r="X220" s="357" t="s">
        <v>3592</v>
      </c>
      <c r="Y220" s="357" t="s">
        <v>1568</v>
      </c>
      <c r="Z220" s="357" t="s">
        <v>13498</v>
      </c>
      <c r="AA220" s="357" t="s">
        <v>13412</v>
      </c>
      <c r="AB220" s="357"/>
      <c r="AC220" s="357" t="s">
        <v>1744</v>
      </c>
      <c r="AD220" s="357" t="s">
        <v>7469</v>
      </c>
      <c r="AE220" s="357" t="s">
        <v>2851</v>
      </c>
      <c r="AF220" s="357" t="s">
        <v>3590</v>
      </c>
      <c r="AG220" s="456">
        <v>0</v>
      </c>
    </row>
    <row r="221" spans="2:33" ht="47.25">
      <c r="B221" s="357" t="s">
        <v>8580</v>
      </c>
      <c r="C221" s="357" t="s">
        <v>3877</v>
      </c>
      <c r="D221" s="357" t="s">
        <v>8550</v>
      </c>
      <c r="E221" s="357" t="s">
        <v>1740</v>
      </c>
      <c r="F221" s="357" t="s">
        <v>1244</v>
      </c>
      <c r="G221" s="357" t="s">
        <v>15781</v>
      </c>
      <c r="H221" s="357" t="s">
        <v>8550</v>
      </c>
      <c r="I221" s="357" t="s">
        <v>3826</v>
      </c>
      <c r="J221" s="357" t="s">
        <v>3876</v>
      </c>
      <c r="K221" s="357" t="s">
        <v>8550</v>
      </c>
      <c r="L221" s="357" t="s">
        <v>1744</v>
      </c>
      <c r="M221" s="357" t="s">
        <v>8551</v>
      </c>
      <c r="N221" s="357" t="s">
        <v>3190</v>
      </c>
      <c r="O221" s="357" t="s">
        <v>3591</v>
      </c>
      <c r="P221" s="357"/>
      <c r="Q221" s="357" t="s">
        <v>7292</v>
      </c>
      <c r="R221" s="357"/>
      <c r="S221" s="357" t="s">
        <v>8551</v>
      </c>
      <c r="T221" s="357">
        <v>214</v>
      </c>
      <c r="U221" s="357" t="s">
        <v>1744</v>
      </c>
      <c r="V221" s="357"/>
      <c r="W221" s="357"/>
      <c r="X221" s="357" t="s">
        <v>3592</v>
      </c>
      <c r="Y221" s="357" t="s">
        <v>1568</v>
      </c>
      <c r="Z221" s="357" t="s">
        <v>13499</v>
      </c>
      <c r="AA221" s="357"/>
      <c r="AB221" s="357"/>
      <c r="AC221" s="357" t="s">
        <v>7292</v>
      </c>
      <c r="AD221" s="357"/>
      <c r="AE221" s="357" t="s">
        <v>2851</v>
      </c>
      <c r="AF221" s="357" t="s">
        <v>3590</v>
      </c>
      <c r="AG221" s="456">
        <v>0</v>
      </c>
    </row>
    <row r="222" spans="2:33" ht="63">
      <c r="B222" s="357" t="s">
        <v>11425</v>
      </c>
      <c r="C222" s="357" t="s">
        <v>1253</v>
      </c>
      <c r="D222" s="357" t="s">
        <v>8558</v>
      </c>
      <c r="E222" s="357" t="s">
        <v>1740</v>
      </c>
      <c r="F222" s="357" t="s">
        <v>2799</v>
      </c>
      <c r="G222" s="357" t="s">
        <v>15782</v>
      </c>
      <c r="H222" s="357" t="s">
        <v>1766</v>
      </c>
      <c r="I222" s="357" t="s">
        <v>3826</v>
      </c>
      <c r="J222" s="357" t="s">
        <v>1254</v>
      </c>
      <c r="K222" s="357" t="s">
        <v>1766</v>
      </c>
      <c r="L222" s="357" t="s">
        <v>1787</v>
      </c>
      <c r="M222" s="357" t="s">
        <v>7315</v>
      </c>
      <c r="N222" s="357" t="s">
        <v>3190</v>
      </c>
      <c r="O222" s="357" t="s">
        <v>3591</v>
      </c>
      <c r="P222" s="357" t="s">
        <v>8550</v>
      </c>
      <c r="Q222" s="357"/>
      <c r="R222" s="357" t="s">
        <v>2265</v>
      </c>
      <c r="S222" s="357" t="s">
        <v>7316</v>
      </c>
      <c r="T222" s="357">
        <v>215</v>
      </c>
      <c r="U222" s="357" t="s">
        <v>1744</v>
      </c>
      <c r="V222" s="357" t="s">
        <v>1754</v>
      </c>
      <c r="W222" s="357"/>
      <c r="X222" s="357" t="s">
        <v>3592</v>
      </c>
      <c r="Y222" s="357" t="s">
        <v>1568</v>
      </c>
      <c r="Z222" s="357" t="s">
        <v>13499</v>
      </c>
      <c r="AA222" s="357" t="s">
        <v>4373</v>
      </c>
      <c r="AB222" s="357"/>
      <c r="AC222" s="357" t="s">
        <v>1744</v>
      </c>
      <c r="AD222" s="357" t="s">
        <v>1770</v>
      </c>
      <c r="AE222" s="357" t="s">
        <v>2851</v>
      </c>
      <c r="AF222" s="357" t="s">
        <v>3590</v>
      </c>
      <c r="AG222" s="456">
        <v>0</v>
      </c>
    </row>
    <row r="223" spans="2:33" ht="63">
      <c r="B223" s="357" t="s">
        <v>11427</v>
      </c>
      <c r="C223" s="357" t="s">
        <v>1248</v>
      </c>
      <c r="D223" s="357" t="s">
        <v>8562</v>
      </c>
      <c r="E223" s="357" t="s">
        <v>1740</v>
      </c>
      <c r="F223" s="357" t="s">
        <v>2799</v>
      </c>
      <c r="G223" s="357" t="s">
        <v>15783</v>
      </c>
      <c r="H223" s="357" t="s">
        <v>1751</v>
      </c>
      <c r="I223" s="357" t="s">
        <v>3826</v>
      </c>
      <c r="J223" s="357" t="s">
        <v>1249</v>
      </c>
      <c r="K223" s="357" t="s">
        <v>1751</v>
      </c>
      <c r="L223" s="357" t="s">
        <v>1741</v>
      </c>
      <c r="M223" s="357" t="s">
        <v>7320</v>
      </c>
      <c r="N223" s="357" t="s">
        <v>3190</v>
      </c>
      <c r="O223" s="357" t="s">
        <v>3591</v>
      </c>
      <c r="P223" s="357" t="s">
        <v>8550</v>
      </c>
      <c r="Q223" s="357"/>
      <c r="R223" s="357" t="s">
        <v>2265</v>
      </c>
      <c r="S223" s="357" t="s">
        <v>7321</v>
      </c>
      <c r="T223" s="357">
        <v>216</v>
      </c>
      <c r="U223" s="357" t="s">
        <v>1744</v>
      </c>
      <c r="V223" s="357" t="s">
        <v>1754</v>
      </c>
      <c r="W223" s="357"/>
      <c r="X223" s="357" t="s">
        <v>3592</v>
      </c>
      <c r="Y223" s="357" t="s">
        <v>1568</v>
      </c>
      <c r="Z223" s="357" t="s">
        <v>13499</v>
      </c>
      <c r="AA223" s="357" t="s">
        <v>13126</v>
      </c>
      <c r="AB223" s="357"/>
      <c r="AC223" s="357" t="s">
        <v>1744</v>
      </c>
      <c r="AD223" s="357" t="s">
        <v>1750</v>
      </c>
      <c r="AE223" s="357" t="s">
        <v>2851</v>
      </c>
      <c r="AF223" s="357" t="s">
        <v>3590</v>
      </c>
      <c r="AG223" s="456">
        <v>0</v>
      </c>
    </row>
    <row r="224" spans="2:33" ht="63">
      <c r="B224" s="357" t="s">
        <v>11429</v>
      </c>
      <c r="C224" s="357" t="s">
        <v>3844</v>
      </c>
      <c r="D224" s="357" t="s">
        <v>8566</v>
      </c>
      <c r="E224" s="357" t="s">
        <v>1740</v>
      </c>
      <c r="F224" s="357" t="s">
        <v>2799</v>
      </c>
      <c r="G224" s="357" t="s">
        <v>15784</v>
      </c>
      <c r="H224" s="357" t="s">
        <v>8067</v>
      </c>
      <c r="I224" s="357" t="s">
        <v>3826</v>
      </c>
      <c r="J224" s="357" t="s">
        <v>3843</v>
      </c>
      <c r="K224" s="357" t="s">
        <v>8067</v>
      </c>
      <c r="L224" s="357" t="s">
        <v>8068</v>
      </c>
      <c r="M224" s="357" t="s">
        <v>8069</v>
      </c>
      <c r="N224" s="357" t="s">
        <v>3190</v>
      </c>
      <c r="O224" s="357" t="s">
        <v>3591</v>
      </c>
      <c r="P224" s="357" t="s">
        <v>8550</v>
      </c>
      <c r="Q224" s="357" t="s">
        <v>7640</v>
      </c>
      <c r="R224" s="357" t="s">
        <v>2265</v>
      </c>
      <c r="S224" s="357" t="s">
        <v>8069</v>
      </c>
      <c r="T224" s="357">
        <v>217</v>
      </c>
      <c r="U224" s="357" t="s">
        <v>1744</v>
      </c>
      <c r="V224" s="357" t="s">
        <v>1779</v>
      </c>
      <c r="W224" s="357"/>
      <c r="X224" s="357" t="s">
        <v>3592</v>
      </c>
      <c r="Y224" s="357" t="s">
        <v>1568</v>
      </c>
      <c r="Z224" s="357" t="s">
        <v>13499</v>
      </c>
      <c r="AA224" s="357" t="s">
        <v>13491</v>
      </c>
      <c r="AB224" s="357"/>
      <c r="AC224" s="357" t="s">
        <v>1744</v>
      </c>
      <c r="AD224" s="357" t="s">
        <v>3846</v>
      </c>
      <c r="AE224" s="357" t="s">
        <v>2851</v>
      </c>
      <c r="AF224" s="357" t="s">
        <v>3590</v>
      </c>
      <c r="AG224" s="456">
        <v>1</v>
      </c>
    </row>
    <row r="225" spans="2:33" ht="63">
      <c r="B225" s="357" t="s">
        <v>11431</v>
      </c>
      <c r="C225" s="357" t="s">
        <v>3614</v>
      </c>
      <c r="D225" s="357" t="s">
        <v>8570</v>
      </c>
      <c r="E225" s="357" t="s">
        <v>1740</v>
      </c>
      <c r="F225" s="357" t="s">
        <v>2799</v>
      </c>
      <c r="G225" s="357" t="s">
        <v>15785</v>
      </c>
      <c r="H225" s="357" t="s">
        <v>7348</v>
      </c>
      <c r="I225" s="357" t="s">
        <v>3826</v>
      </c>
      <c r="J225" s="357" t="s">
        <v>3613</v>
      </c>
      <c r="K225" s="357" t="s">
        <v>7348</v>
      </c>
      <c r="L225" s="357" t="s">
        <v>7349</v>
      </c>
      <c r="M225" s="357" t="s">
        <v>7348</v>
      </c>
      <c r="N225" s="357" t="s">
        <v>3190</v>
      </c>
      <c r="O225" s="357" t="s">
        <v>3591</v>
      </c>
      <c r="P225" s="357" t="s">
        <v>8550</v>
      </c>
      <c r="Q225" s="357"/>
      <c r="R225" s="357" t="s">
        <v>2265</v>
      </c>
      <c r="S225" s="357" t="s">
        <v>7352</v>
      </c>
      <c r="T225" s="357">
        <v>218</v>
      </c>
      <c r="U225" s="357" t="s">
        <v>1744</v>
      </c>
      <c r="V225" s="357" t="s">
        <v>1749</v>
      </c>
      <c r="W225" s="357"/>
      <c r="X225" s="357" t="s">
        <v>3592</v>
      </c>
      <c r="Y225" s="357" t="s">
        <v>1568</v>
      </c>
      <c r="Z225" s="357" t="s">
        <v>13499</v>
      </c>
      <c r="AA225" s="357" t="s">
        <v>13401</v>
      </c>
      <c r="AB225" s="357"/>
      <c r="AC225" s="357" t="s">
        <v>1744</v>
      </c>
      <c r="AD225" s="357" t="s">
        <v>7354</v>
      </c>
      <c r="AE225" s="357" t="s">
        <v>2851</v>
      </c>
      <c r="AF225" s="357" t="s">
        <v>3590</v>
      </c>
      <c r="AG225" s="456">
        <v>0</v>
      </c>
    </row>
    <row r="226" spans="2:33" ht="63">
      <c r="B226" s="357" t="s">
        <v>11433</v>
      </c>
      <c r="C226" s="357" t="s">
        <v>3606</v>
      </c>
      <c r="D226" s="357" t="s">
        <v>8574</v>
      </c>
      <c r="E226" s="357" t="s">
        <v>1740</v>
      </c>
      <c r="F226" s="357" t="s">
        <v>2799</v>
      </c>
      <c r="G226" s="357" t="s">
        <v>15786</v>
      </c>
      <c r="H226" s="357" t="s">
        <v>7326</v>
      </c>
      <c r="I226" s="357" t="s">
        <v>3826</v>
      </c>
      <c r="J226" s="357" t="s">
        <v>3605</v>
      </c>
      <c r="K226" s="357" t="s">
        <v>7326</v>
      </c>
      <c r="L226" s="357" t="s">
        <v>7327</v>
      </c>
      <c r="M226" s="357" t="s">
        <v>8126</v>
      </c>
      <c r="N226" s="357" t="s">
        <v>3190</v>
      </c>
      <c r="O226" s="357" t="s">
        <v>3591</v>
      </c>
      <c r="P226" s="357" t="s">
        <v>8550</v>
      </c>
      <c r="Q226" s="357"/>
      <c r="R226" s="357" t="s">
        <v>2265</v>
      </c>
      <c r="S226" s="357" t="s">
        <v>7332</v>
      </c>
      <c r="T226" s="357">
        <v>219</v>
      </c>
      <c r="U226" s="357" t="s">
        <v>1744</v>
      </c>
      <c r="V226" s="357" t="s">
        <v>1754</v>
      </c>
      <c r="W226" s="357"/>
      <c r="X226" s="357" t="s">
        <v>3592</v>
      </c>
      <c r="Y226" s="357" t="s">
        <v>1568</v>
      </c>
      <c r="Z226" s="357" t="s">
        <v>13499</v>
      </c>
      <c r="AA226" s="357" t="s">
        <v>13400</v>
      </c>
      <c r="AB226" s="357"/>
      <c r="AC226" s="357" t="s">
        <v>1744</v>
      </c>
      <c r="AD226" s="357" t="s">
        <v>7331</v>
      </c>
      <c r="AE226" s="357" t="s">
        <v>2851</v>
      </c>
      <c r="AF226" s="357" t="s">
        <v>3590</v>
      </c>
      <c r="AG226" s="456">
        <v>0</v>
      </c>
    </row>
    <row r="227" spans="2:33" ht="66">
      <c r="B227" s="357" t="s">
        <v>11435</v>
      </c>
      <c r="C227" s="357" t="s">
        <v>3690</v>
      </c>
      <c r="D227" s="357" t="s">
        <v>8578</v>
      </c>
      <c r="E227" s="357" t="s">
        <v>1740</v>
      </c>
      <c r="F227" s="357" t="s">
        <v>2798</v>
      </c>
      <c r="G227" s="357" t="s">
        <v>15787</v>
      </c>
      <c r="H227" s="357" t="s">
        <v>7562</v>
      </c>
      <c r="I227" s="357" t="s">
        <v>3826</v>
      </c>
      <c r="J227" s="357" t="s">
        <v>3689</v>
      </c>
      <c r="K227" s="357" t="s">
        <v>7562</v>
      </c>
      <c r="L227" s="357" t="s">
        <v>7562</v>
      </c>
      <c r="M227" s="357" t="s">
        <v>7563</v>
      </c>
      <c r="N227" s="357" t="s">
        <v>3190</v>
      </c>
      <c r="O227" s="357" t="s">
        <v>3591</v>
      </c>
      <c r="P227" s="357" t="s">
        <v>8550</v>
      </c>
      <c r="Q227" s="357"/>
      <c r="R227" s="357" t="s">
        <v>3673</v>
      </c>
      <c r="S227" s="357" t="s">
        <v>7566</v>
      </c>
      <c r="T227" s="357">
        <v>220</v>
      </c>
      <c r="U227" s="357" t="s">
        <v>1744</v>
      </c>
      <c r="V227" s="357" t="s">
        <v>1995</v>
      </c>
      <c r="W227" s="357"/>
      <c r="X227" s="357" t="s">
        <v>3592</v>
      </c>
      <c r="Y227" s="357" t="s">
        <v>1568</v>
      </c>
      <c r="Z227" s="357" t="s">
        <v>13499</v>
      </c>
      <c r="AA227" s="357" t="s">
        <v>13347</v>
      </c>
      <c r="AB227" s="357"/>
      <c r="AC227" s="357" t="s">
        <v>1744</v>
      </c>
      <c r="AD227" s="357" t="s">
        <v>7568</v>
      </c>
      <c r="AE227" s="357" t="s">
        <v>2851</v>
      </c>
      <c r="AF227" s="357" t="s">
        <v>3590</v>
      </c>
      <c r="AG227" s="456">
        <v>0</v>
      </c>
    </row>
    <row r="228" spans="2:33" ht="63">
      <c r="B228" s="357" t="s">
        <v>11437</v>
      </c>
      <c r="C228" s="357" t="s">
        <v>3622</v>
      </c>
      <c r="D228" s="357" t="s">
        <v>8582</v>
      </c>
      <c r="E228" s="357" t="s">
        <v>1740</v>
      </c>
      <c r="F228" s="357" t="s">
        <v>2798</v>
      </c>
      <c r="G228" s="357" t="s">
        <v>15788</v>
      </c>
      <c r="H228" s="357" t="s">
        <v>7366</v>
      </c>
      <c r="I228" s="357" t="s">
        <v>3826</v>
      </c>
      <c r="J228" s="357" t="s">
        <v>3621</v>
      </c>
      <c r="K228" s="357" t="s">
        <v>7366</v>
      </c>
      <c r="L228" s="357" t="s">
        <v>7366</v>
      </c>
      <c r="M228" s="357" t="s">
        <v>7366</v>
      </c>
      <c r="N228" s="357" t="s">
        <v>3190</v>
      </c>
      <c r="O228" s="357" t="s">
        <v>3591</v>
      </c>
      <c r="P228" s="357" t="s">
        <v>8550</v>
      </c>
      <c r="Q228" s="357"/>
      <c r="R228" s="357" t="s">
        <v>2265</v>
      </c>
      <c r="S228" s="357" t="s">
        <v>8271</v>
      </c>
      <c r="T228" s="357">
        <v>221</v>
      </c>
      <c r="U228" s="357" t="s">
        <v>1744</v>
      </c>
      <c r="V228" s="357" t="s">
        <v>1995</v>
      </c>
      <c r="W228" s="357"/>
      <c r="X228" s="357" t="s">
        <v>3592</v>
      </c>
      <c r="Y228" s="357" t="s">
        <v>1568</v>
      </c>
      <c r="Z228" s="357" t="s">
        <v>13499</v>
      </c>
      <c r="AA228" s="357" t="s">
        <v>13349</v>
      </c>
      <c r="AB228" s="357"/>
      <c r="AC228" s="357" t="s">
        <v>1744</v>
      </c>
      <c r="AD228" s="357" t="s">
        <v>7371</v>
      </c>
      <c r="AE228" s="357" t="s">
        <v>2851</v>
      </c>
      <c r="AF228" s="357" t="s">
        <v>3590</v>
      </c>
      <c r="AG228" s="456">
        <v>0</v>
      </c>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4"/>
  <dimension ref="A3:AG229"/>
  <sheetViews>
    <sheetView zoomScale="70" zoomScaleNormal="70" workbookViewId="0">
      <selection activeCell="C21" sqref="C21"/>
    </sheetView>
  </sheetViews>
  <sheetFormatPr defaultColWidth="8.5546875" defaultRowHeight="15.75"/>
  <cols>
    <col min="1" max="1" width="15.88671875" customWidth="1"/>
    <col min="2" max="2" width="61.6640625" customWidth="1"/>
    <col min="3" max="3" width="40" customWidth="1"/>
    <col min="4" max="4" width="119" bestFit="1" customWidth="1"/>
    <col min="5" max="5" width="13.44140625" bestFit="1" customWidth="1"/>
    <col min="6" max="29" width="16.5546875" bestFit="1" customWidth="1"/>
    <col min="30" max="30" width="16.5546875" customWidth="1"/>
  </cols>
  <sheetData>
    <row r="3" spans="2:18">
      <c r="B3" s="356" t="s">
        <v>979</v>
      </c>
      <c r="C3" s="357" t="s">
        <v>2840</v>
      </c>
    </row>
    <row r="4" spans="2:18">
      <c r="B4" s="356" t="s">
        <v>1200</v>
      </c>
      <c r="C4" s="357" t="s">
        <v>2840</v>
      </c>
      <c r="R4" s="237"/>
    </row>
    <row r="5" spans="2:18">
      <c r="B5" s="356" t="s">
        <v>1174</v>
      </c>
      <c r="C5" s="357" t="s">
        <v>2840</v>
      </c>
    </row>
    <row r="6" spans="2:18">
      <c r="B6" s="356" t="s">
        <v>915</v>
      </c>
      <c r="C6" s="357" t="s">
        <v>3590</v>
      </c>
    </row>
    <row r="8" spans="2:18" ht="16.5">
      <c r="B8" s="356" t="s">
        <v>975</v>
      </c>
      <c r="C8" s="356" t="s">
        <v>976</v>
      </c>
      <c r="D8" s="356" t="s">
        <v>1150</v>
      </c>
    </row>
    <row r="9" spans="2:18" ht="16.5">
      <c r="B9" s="357" t="s">
        <v>13397</v>
      </c>
      <c r="C9" s="357"/>
      <c r="D9" s="357" t="s">
        <v>6479</v>
      </c>
    </row>
    <row r="10" spans="2:18" ht="16.5">
      <c r="B10" s="357" t="s">
        <v>13397</v>
      </c>
      <c r="C10" s="357" t="s">
        <v>13126</v>
      </c>
      <c r="D10" s="357" t="s">
        <v>7323</v>
      </c>
    </row>
    <row r="11" spans="2:18" ht="16.5">
      <c r="B11" s="357" t="s">
        <v>13397</v>
      </c>
      <c r="C11" s="357" t="s">
        <v>4373</v>
      </c>
      <c r="D11" s="357" t="s">
        <v>7318</v>
      </c>
    </row>
    <row r="12" spans="2:18" ht="16.5">
      <c r="B12" s="357" t="s">
        <v>13397</v>
      </c>
      <c r="C12" s="357" t="s">
        <v>13400</v>
      </c>
      <c r="D12" s="357" t="s">
        <v>7334</v>
      </c>
    </row>
    <row r="13" spans="2:18" ht="16.5">
      <c r="B13" s="357" t="s">
        <v>13397</v>
      </c>
      <c r="C13" s="357" t="s">
        <v>13349</v>
      </c>
      <c r="D13" s="357" t="s">
        <v>7371</v>
      </c>
    </row>
    <row r="14" spans="2:18" ht="16.5">
      <c r="B14" s="357" t="s">
        <v>13397</v>
      </c>
      <c r="C14" s="357" t="s">
        <v>4370</v>
      </c>
      <c r="D14" s="357" t="s">
        <v>7345</v>
      </c>
    </row>
    <row r="15" spans="2:18" ht="16.5">
      <c r="B15" s="357" t="s">
        <v>13397</v>
      </c>
      <c r="C15" s="357" t="s">
        <v>13345</v>
      </c>
      <c r="D15" s="357" t="s">
        <v>7380</v>
      </c>
    </row>
    <row r="16" spans="2:18" ht="16.5">
      <c r="B16" s="357" t="s">
        <v>13397</v>
      </c>
      <c r="C16" s="357" t="s">
        <v>13398</v>
      </c>
      <c r="D16" s="357" t="s">
        <v>7304</v>
      </c>
    </row>
    <row r="17" spans="2:4" ht="16.5">
      <c r="B17" s="357" t="s">
        <v>13397</v>
      </c>
      <c r="C17" s="357" t="s">
        <v>13399</v>
      </c>
      <c r="D17" s="357" t="s">
        <v>7313</v>
      </c>
    </row>
    <row r="18" spans="2:4" ht="16.5">
      <c r="B18" s="357" t="s">
        <v>13397</v>
      </c>
      <c r="C18" s="357" t="s">
        <v>13401</v>
      </c>
      <c r="D18" s="357" t="s">
        <v>7354</v>
      </c>
    </row>
    <row r="19" spans="2:4" ht="16.5">
      <c r="B19" s="357" t="s">
        <v>13397</v>
      </c>
      <c r="C19" s="357" t="s">
        <v>13402</v>
      </c>
      <c r="D19" s="357" t="s">
        <v>7363</v>
      </c>
    </row>
    <row r="20" spans="2:4" ht="16.5">
      <c r="B20" s="357" t="s">
        <v>13397</v>
      </c>
      <c r="C20" s="357" t="s">
        <v>13403</v>
      </c>
      <c r="D20" s="357" t="s">
        <v>7390</v>
      </c>
    </row>
    <row r="21" spans="2:4" ht="16.5">
      <c r="B21" s="357" t="s">
        <v>13397</v>
      </c>
      <c r="C21" s="357" t="s">
        <v>13404</v>
      </c>
      <c r="D21" s="357" t="s">
        <v>7399</v>
      </c>
    </row>
    <row r="22" spans="2:4" ht="16.5">
      <c r="B22" s="357" t="s">
        <v>13397</v>
      </c>
      <c r="C22" s="357" t="s">
        <v>13405</v>
      </c>
      <c r="D22" s="357" t="s">
        <v>7408</v>
      </c>
    </row>
    <row r="23" spans="2:4" ht="16.5">
      <c r="B23" s="357" t="s">
        <v>13397</v>
      </c>
      <c r="C23" s="357" t="s">
        <v>13406</v>
      </c>
      <c r="D23" s="357" t="s">
        <v>7417</v>
      </c>
    </row>
    <row r="24" spans="2:4" ht="16.5">
      <c r="B24" s="357" t="s">
        <v>13397</v>
      </c>
      <c r="C24" s="357" t="s">
        <v>13407</v>
      </c>
      <c r="D24" s="357" t="s">
        <v>7424</v>
      </c>
    </row>
    <row r="25" spans="2:4" ht="16.5">
      <c r="B25" s="357" t="s">
        <v>13397</v>
      </c>
      <c r="C25" s="357" t="s">
        <v>13408</v>
      </c>
      <c r="D25" s="357" t="s">
        <v>7433</v>
      </c>
    </row>
    <row r="26" spans="2:4" ht="16.5">
      <c r="B26" s="357" t="s">
        <v>13397</v>
      </c>
      <c r="C26" s="357" t="s">
        <v>13409</v>
      </c>
      <c r="D26" s="357" t="s">
        <v>7442</v>
      </c>
    </row>
    <row r="27" spans="2:4" ht="16.5">
      <c r="B27" s="357" t="s">
        <v>13397</v>
      </c>
      <c r="C27" s="357" t="s">
        <v>13410</v>
      </c>
      <c r="D27" s="357" t="s">
        <v>7451</v>
      </c>
    </row>
    <row r="28" spans="2:4" ht="16.5">
      <c r="B28" s="357" t="s">
        <v>13397</v>
      </c>
      <c r="C28" s="357" t="s">
        <v>13411</v>
      </c>
      <c r="D28" s="357" t="s">
        <v>7460</v>
      </c>
    </row>
    <row r="29" spans="2:4" ht="16.5">
      <c r="B29" s="357" t="s">
        <v>13397</v>
      </c>
      <c r="C29" s="357" t="s">
        <v>13412</v>
      </c>
      <c r="D29" s="357" t="s">
        <v>7469</v>
      </c>
    </row>
    <row r="30" spans="2:4" ht="16.5">
      <c r="B30" s="357" t="s">
        <v>13413</v>
      </c>
      <c r="C30" s="357"/>
      <c r="D30" s="357" t="s">
        <v>7472</v>
      </c>
    </row>
    <row r="31" spans="2:4" ht="16.5">
      <c r="B31" s="357" t="s">
        <v>13413</v>
      </c>
      <c r="C31" s="357" t="s">
        <v>13126</v>
      </c>
      <c r="D31" s="357" t="s">
        <v>7495</v>
      </c>
    </row>
    <row r="32" spans="2:4" ht="16.5">
      <c r="B32" s="357" t="s">
        <v>13413</v>
      </c>
      <c r="C32" s="357" t="s">
        <v>4373</v>
      </c>
      <c r="D32" s="357" t="s">
        <v>7492</v>
      </c>
    </row>
    <row r="33" spans="2:4" ht="16.5">
      <c r="B33" s="357" t="s">
        <v>13413</v>
      </c>
      <c r="C33" s="357" t="s">
        <v>13400</v>
      </c>
      <c r="D33" s="357" t="s">
        <v>7498</v>
      </c>
    </row>
    <row r="34" spans="2:4" ht="16.5">
      <c r="B34" s="357" t="s">
        <v>13413</v>
      </c>
      <c r="C34" s="357" t="s">
        <v>4370</v>
      </c>
      <c r="D34" s="357" t="s">
        <v>7501</v>
      </c>
    </row>
    <row r="35" spans="2:4" ht="16.5">
      <c r="B35" s="357" t="s">
        <v>13413</v>
      </c>
      <c r="C35" s="357" t="s">
        <v>13399</v>
      </c>
      <c r="D35" s="357" t="s">
        <v>7489</v>
      </c>
    </row>
    <row r="36" spans="2:4" ht="16.5">
      <c r="B36" s="357" t="s">
        <v>13413</v>
      </c>
      <c r="C36" s="357" t="s">
        <v>13401</v>
      </c>
      <c r="D36" s="357" t="s">
        <v>7505</v>
      </c>
    </row>
    <row r="37" spans="2:4" ht="16.5">
      <c r="B37" s="357" t="s">
        <v>13413</v>
      </c>
      <c r="C37" s="357" t="s">
        <v>13402</v>
      </c>
      <c r="D37" s="357" t="s">
        <v>7510</v>
      </c>
    </row>
    <row r="38" spans="2:4" ht="16.5">
      <c r="B38" s="357" t="s">
        <v>13413</v>
      </c>
      <c r="C38" s="357" t="s">
        <v>13414</v>
      </c>
      <c r="D38" s="357" t="s">
        <v>7483</v>
      </c>
    </row>
    <row r="39" spans="2:4" ht="16.5">
      <c r="B39" s="357" t="s">
        <v>13413</v>
      </c>
      <c r="C39" s="357" t="s">
        <v>13415</v>
      </c>
      <c r="D39" s="357" t="s">
        <v>7519</v>
      </c>
    </row>
    <row r="40" spans="2:4" ht="33">
      <c r="B40" s="357" t="s">
        <v>13413</v>
      </c>
      <c r="C40" s="357" t="s">
        <v>13416</v>
      </c>
      <c r="D40" s="357" t="s">
        <v>7528</v>
      </c>
    </row>
    <row r="41" spans="2:4" ht="16.5">
      <c r="B41" s="357" t="s">
        <v>13417</v>
      </c>
      <c r="C41" s="357"/>
      <c r="D41" s="357" t="s">
        <v>7531</v>
      </c>
    </row>
    <row r="42" spans="2:4" ht="16.5">
      <c r="B42" s="357" t="s">
        <v>13417</v>
      </c>
      <c r="C42" s="357" t="s">
        <v>13126</v>
      </c>
      <c r="D42" s="357" t="s">
        <v>7547</v>
      </c>
    </row>
    <row r="43" spans="2:4" ht="16.5">
      <c r="B43" s="357" t="s">
        <v>13417</v>
      </c>
      <c r="C43" s="357" t="s">
        <v>4373</v>
      </c>
      <c r="D43" s="357" t="s">
        <v>7544</v>
      </c>
    </row>
    <row r="44" spans="2:4" ht="16.5">
      <c r="B44" s="357" t="s">
        <v>13417</v>
      </c>
      <c r="C44" s="357" t="s">
        <v>13400</v>
      </c>
      <c r="D44" s="357" t="s">
        <v>7550</v>
      </c>
    </row>
    <row r="45" spans="2:4" ht="16.5">
      <c r="B45" s="357" t="s">
        <v>13417</v>
      </c>
      <c r="C45" s="357" t="s">
        <v>4370</v>
      </c>
      <c r="D45" s="357" t="s">
        <v>7553</v>
      </c>
    </row>
    <row r="46" spans="2:4" ht="16.5">
      <c r="B46" s="357" t="s">
        <v>13417</v>
      </c>
      <c r="C46" s="357" t="s">
        <v>13347</v>
      </c>
      <c r="D46" s="357" t="s">
        <v>7568</v>
      </c>
    </row>
    <row r="47" spans="2:4" ht="16.5">
      <c r="B47" s="357" t="s">
        <v>13417</v>
      </c>
      <c r="C47" s="357" t="s">
        <v>13401</v>
      </c>
      <c r="D47" s="357" t="s">
        <v>7556</v>
      </c>
    </row>
    <row r="48" spans="2:4" ht="16.5">
      <c r="B48" s="357" t="s">
        <v>13417</v>
      </c>
      <c r="C48" s="357" t="s">
        <v>13402</v>
      </c>
      <c r="D48" s="357" t="s">
        <v>7559</v>
      </c>
    </row>
    <row r="49" spans="2:4" ht="16.5">
      <c r="B49" s="357" t="s">
        <v>13417</v>
      </c>
      <c r="C49" s="357" t="s">
        <v>13418</v>
      </c>
      <c r="D49" s="357" t="s">
        <v>7541</v>
      </c>
    </row>
    <row r="50" spans="2:4" ht="33">
      <c r="B50" s="357" t="s">
        <v>13417</v>
      </c>
      <c r="C50" s="357" t="s">
        <v>13419</v>
      </c>
      <c r="D50" s="357" t="s">
        <v>7576</v>
      </c>
    </row>
    <row r="51" spans="2:4" ht="16.5">
      <c r="B51" s="357" t="s">
        <v>13420</v>
      </c>
      <c r="C51" s="357"/>
      <c r="D51" s="357" t="s">
        <v>7579</v>
      </c>
    </row>
    <row r="52" spans="2:4" ht="16.5">
      <c r="B52" s="357" t="s">
        <v>13420</v>
      </c>
      <c r="C52" s="357" t="s">
        <v>13126</v>
      </c>
      <c r="D52" s="357" t="s">
        <v>7598</v>
      </c>
    </row>
    <row r="53" spans="2:4" ht="16.5">
      <c r="B53" s="357" t="s">
        <v>13420</v>
      </c>
      <c r="C53" s="357" t="s">
        <v>4373</v>
      </c>
      <c r="D53" s="357" t="s">
        <v>7595</v>
      </c>
    </row>
    <row r="54" spans="2:4" ht="16.5">
      <c r="B54" s="357" t="s">
        <v>13420</v>
      </c>
      <c r="C54" s="357" t="s">
        <v>13400</v>
      </c>
      <c r="D54" s="357" t="s">
        <v>7601</v>
      </c>
    </row>
    <row r="55" spans="2:4" ht="16.5">
      <c r="B55" s="357" t="s">
        <v>13420</v>
      </c>
      <c r="C55" s="357" t="s">
        <v>4370</v>
      </c>
      <c r="D55" s="357" t="s">
        <v>7604</v>
      </c>
    </row>
    <row r="56" spans="2:4" ht="16.5">
      <c r="B56" s="357" t="s">
        <v>13420</v>
      </c>
      <c r="C56" s="357" t="s">
        <v>13399</v>
      </c>
      <c r="D56" s="357" t="s">
        <v>7592</v>
      </c>
    </row>
    <row r="57" spans="2:4" ht="16.5">
      <c r="B57" s="357" t="s">
        <v>13420</v>
      </c>
      <c r="C57" s="357" t="s">
        <v>13401</v>
      </c>
      <c r="D57" s="357" t="s">
        <v>7607</v>
      </c>
    </row>
    <row r="58" spans="2:4" ht="16.5">
      <c r="B58" s="357" t="s">
        <v>13420</v>
      </c>
      <c r="C58" s="357" t="s">
        <v>13402</v>
      </c>
      <c r="D58" s="357" t="s">
        <v>7610</v>
      </c>
    </row>
    <row r="59" spans="2:4" ht="16.5">
      <c r="B59" s="357" t="s">
        <v>13420</v>
      </c>
      <c r="C59" s="357" t="s">
        <v>13421</v>
      </c>
      <c r="D59" s="357" t="s">
        <v>7589</v>
      </c>
    </row>
    <row r="60" spans="2:4" ht="16.5">
      <c r="B60" s="357" t="s">
        <v>13420</v>
      </c>
      <c r="C60" s="357" t="s">
        <v>13422</v>
      </c>
      <c r="D60" s="357" t="s">
        <v>7619</v>
      </c>
    </row>
    <row r="61" spans="2:4" ht="33">
      <c r="B61" s="357" t="s">
        <v>13420</v>
      </c>
      <c r="C61" s="357" t="s">
        <v>13423</v>
      </c>
      <c r="D61" s="357" t="s">
        <v>7627</v>
      </c>
    </row>
    <row r="62" spans="2:4" ht="16.5">
      <c r="B62" s="357" t="s">
        <v>13424</v>
      </c>
      <c r="C62" s="357"/>
      <c r="D62" s="357" t="s">
        <v>7630</v>
      </c>
    </row>
    <row r="63" spans="2:4" ht="16.5">
      <c r="B63" s="357" t="s">
        <v>13424</v>
      </c>
      <c r="C63" s="357" t="s">
        <v>13126</v>
      </c>
      <c r="D63" s="357" t="s">
        <v>7646</v>
      </c>
    </row>
    <row r="64" spans="2:4" ht="16.5">
      <c r="B64" s="357" t="s">
        <v>13424</v>
      </c>
      <c r="C64" s="357" t="s">
        <v>4373</v>
      </c>
      <c r="D64" s="357" t="s">
        <v>7643</v>
      </c>
    </row>
    <row r="65" spans="2:4" ht="16.5">
      <c r="B65" s="357" t="s">
        <v>13424</v>
      </c>
      <c r="C65" s="357" t="s">
        <v>13400</v>
      </c>
      <c r="D65" s="357" t="s">
        <v>7649</v>
      </c>
    </row>
    <row r="66" spans="2:4" ht="16.5">
      <c r="B66" s="357" t="s">
        <v>13424</v>
      </c>
      <c r="C66" s="357" t="s">
        <v>4370</v>
      </c>
      <c r="D66" s="357" t="s">
        <v>7652</v>
      </c>
    </row>
    <row r="67" spans="2:4" ht="16.5">
      <c r="B67" s="357" t="s">
        <v>13424</v>
      </c>
      <c r="C67" s="357" t="s">
        <v>13401</v>
      </c>
      <c r="D67" s="357" t="s">
        <v>7655</v>
      </c>
    </row>
    <row r="68" spans="2:4" ht="16.5">
      <c r="B68" s="357" t="s">
        <v>13424</v>
      </c>
      <c r="C68" s="357" t="s">
        <v>13402</v>
      </c>
      <c r="D68" s="357" t="s">
        <v>7658</v>
      </c>
    </row>
    <row r="69" spans="2:4" ht="16.5">
      <c r="B69" s="357" t="s">
        <v>13424</v>
      </c>
      <c r="C69" s="357" t="s">
        <v>13425</v>
      </c>
      <c r="D69" s="357" t="s">
        <v>7640</v>
      </c>
    </row>
    <row r="70" spans="2:4" ht="16.5">
      <c r="B70" s="357" t="s">
        <v>13424</v>
      </c>
      <c r="C70" s="357" t="s">
        <v>13426</v>
      </c>
      <c r="D70" s="357" t="s">
        <v>7667</v>
      </c>
    </row>
    <row r="71" spans="2:4" ht="33">
      <c r="B71" s="357" t="s">
        <v>13424</v>
      </c>
      <c r="C71" s="357" t="s">
        <v>13427</v>
      </c>
      <c r="D71" s="357" t="s">
        <v>7675</v>
      </c>
    </row>
    <row r="72" spans="2:4" ht="16.5">
      <c r="B72" s="357" t="s">
        <v>13430</v>
      </c>
      <c r="C72" s="357"/>
      <c r="D72" s="357" t="s">
        <v>14071</v>
      </c>
    </row>
    <row r="73" spans="2:4" ht="16.5">
      <c r="B73" s="357" t="s">
        <v>13430</v>
      </c>
      <c r="C73" s="357" t="s">
        <v>13126</v>
      </c>
      <c r="D73" s="357" t="s">
        <v>14088</v>
      </c>
    </row>
    <row r="74" spans="2:4" ht="16.5">
      <c r="B74" s="357" t="s">
        <v>13430</v>
      </c>
      <c r="C74" s="357" t="s">
        <v>4373</v>
      </c>
      <c r="D74" s="357" t="s">
        <v>14086</v>
      </c>
    </row>
    <row r="75" spans="2:4" ht="16.5">
      <c r="B75" s="357" t="s">
        <v>13430</v>
      </c>
      <c r="C75" s="357" t="s">
        <v>13345</v>
      </c>
      <c r="D75" s="357" t="s">
        <v>14092</v>
      </c>
    </row>
    <row r="76" spans="2:4" ht="16.5">
      <c r="B76" s="357" t="s">
        <v>13430</v>
      </c>
      <c r="C76" s="357" t="s">
        <v>13399</v>
      </c>
      <c r="D76" s="357" t="s">
        <v>14084</v>
      </c>
    </row>
    <row r="77" spans="2:4" ht="16.5">
      <c r="B77" s="357" t="s">
        <v>13430</v>
      </c>
      <c r="C77" s="357" t="s">
        <v>13402</v>
      </c>
      <c r="D77" s="357" t="s">
        <v>14090</v>
      </c>
    </row>
    <row r="78" spans="2:4" ht="16.5">
      <c r="B78" s="357" t="s">
        <v>13430</v>
      </c>
      <c r="C78" s="357" t="s">
        <v>13436</v>
      </c>
      <c r="D78" s="357" t="s">
        <v>14082</v>
      </c>
    </row>
    <row r="79" spans="2:4" ht="16.5">
      <c r="B79" s="357" t="s">
        <v>13487</v>
      </c>
      <c r="C79" s="357"/>
      <c r="D79" s="357" t="s">
        <v>7966</v>
      </c>
    </row>
    <row r="80" spans="2:4" ht="16.5">
      <c r="B80" s="357" t="s">
        <v>13487</v>
      </c>
      <c r="C80" s="357" t="s">
        <v>13126</v>
      </c>
      <c r="D80" s="357" t="s">
        <v>7974</v>
      </c>
    </row>
    <row r="81" spans="2:4" ht="16.5">
      <c r="B81" s="357" t="s">
        <v>13487</v>
      </c>
      <c r="C81" s="357" t="s">
        <v>4373</v>
      </c>
      <c r="D81" s="357" t="s">
        <v>7971</v>
      </c>
    </row>
    <row r="82" spans="2:4" ht="16.5">
      <c r="B82" s="357" t="s">
        <v>13487</v>
      </c>
      <c r="C82" s="357" t="s">
        <v>13345</v>
      </c>
      <c r="D82" s="357" t="s">
        <v>7998</v>
      </c>
    </row>
    <row r="83" spans="2:4" ht="16.5">
      <c r="B83" s="357" t="s">
        <v>13487</v>
      </c>
      <c r="C83" s="357" t="s">
        <v>13399</v>
      </c>
      <c r="D83" s="357" t="s">
        <v>7987</v>
      </c>
    </row>
    <row r="84" spans="2:4" ht="16.5">
      <c r="B84" s="357" t="s">
        <v>13487</v>
      </c>
      <c r="C84" s="357" t="s">
        <v>13402</v>
      </c>
      <c r="D84" s="357" t="s">
        <v>7993</v>
      </c>
    </row>
    <row r="85" spans="2:4" ht="16.5">
      <c r="B85" s="357" t="s">
        <v>13487</v>
      </c>
      <c r="C85" s="357" t="s">
        <v>13403</v>
      </c>
      <c r="D85" s="357" t="s">
        <v>8006</v>
      </c>
    </row>
    <row r="86" spans="2:4" ht="16.5">
      <c r="B86" s="357" t="s">
        <v>13487</v>
      </c>
      <c r="C86" s="357" t="s">
        <v>13415</v>
      </c>
      <c r="D86" s="357" t="s">
        <v>8002</v>
      </c>
    </row>
    <row r="87" spans="2:4" ht="16.5">
      <c r="B87" s="357" t="s">
        <v>13487</v>
      </c>
      <c r="C87" s="357" t="s">
        <v>13488</v>
      </c>
      <c r="D87" s="357" t="s">
        <v>7983</v>
      </c>
    </row>
    <row r="88" spans="2:4" ht="16.5">
      <c r="B88" s="357" t="s">
        <v>13489</v>
      </c>
      <c r="C88" s="357"/>
      <c r="D88" s="357" t="s">
        <v>8008</v>
      </c>
    </row>
    <row r="89" spans="2:4" ht="16.5">
      <c r="B89" s="357" t="s">
        <v>13489</v>
      </c>
      <c r="C89" s="357" t="s">
        <v>13126</v>
      </c>
      <c r="D89" s="357" t="s">
        <v>8016</v>
      </c>
    </row>
    <row r="90" spans="2:4" ht="16.5">
      <c r="B90" s="357" t="s">
        <v>13489</v>
      </c>
      <c r="C90" s="357" t="s">
        <v>4373</v>
      </c>
      <c r="D90" s="357" t="s">
        <v>8013</v>
      </c>
    </row>
    <row r="91" spans="2:4" ht="16.5">
      <c r="B91" s="357" t="s">
        <v>13489</v>
      </c>
      <c r="C91" s="357" t="s">
        <v>13349</v>
      </c>
      <c r="D91" s="357" t="s">
        <v>8047</v>
      </c>
    </row>
    <row r="92" spans="2:4" ht="16.5">
      <c r="B92" s="357" t="s">
        <v>13489</v>
      </c>
      <c r="C92" s="357" t="s">
        <v>4370</v>
      </c>
      <c r="D92" s="357" t="s">
        <v>8026</v>
      </c>
    </row>
    <row r="93" spans="2:4" ht="16.5">
      <c r="B93" s="357" t="s">
        <v>13489</v>
      </c>
      <c r="C93" s="357" t="s">
        <v>13345</v>
      </c>
      <c r="D93" s="357" t="s">
        <v>8032</v>
      </c>
    </row>
    <row r="94" spans="2:4" ht="16.5">
      <c r="B94" s="357" t="s">
        <v>13489</v>
      </c>
      <c r="C94" s="357" t="s">
        <v>13347</v>
      </c>
      <c r="D94" s="357" t="s">
        <v>8051</v>
      </c>
    </row>
    <row r="95" spans="2:4" ht="16.5">
      <c r="B95" s="357" t="s">
        <v>13489</v>
      </c>
      <c r="C95" s="357" t="s">
        <v>13399</v>
      </c>
      <c r="D95" s="357" t="s">
        <v>8022</v>
      </c>
    </row>
    <row r="96" spans="2:4" ht="16.5">
      <c r="B96" s="357" t="s">
        <v>13489</v>
      </c>
      <c r="C96" s="357" t="s">
        <v>13401</v>
      </c>
      <c r="D96" s="357" t="s">
        <v>8042</v>
      </c>
    </row>
    <row r="97" spans="2:4" ht="16.5">
      <c r="B97" s="357" t="s">
        <v>13489</v>
      </c>
      <c r="C97" s="357" t="s">
        <v>13402</v>
      </c>
      <c r="D97" s="357" t="s">
        <v>8029</v>
      </c>
    </row>
    <row r="98" spans="2:4" ht="16.5">
      <c r="B98" s="357" t="s">
        <v>13489</v>
      </c>
      <c r="C98" s="357" t="s">
        <v>13403</v>
      </c>
      <c r="D98" s="357" t="s">
        <v>8038</v>
      </c>
    </row>
    <row r="99" spans="2:4" ht="16.5">
      <c r="B99" s="357" t="s">
        <v>13489</v>
      </c>
      <c r="C99" s="357" t="s">
        <v>13404</v>
      </c>
      <c r="D99" s="357" t="s">
        <v>8055</v>
      </c>
    </row>
    <row r="100" spans="2:4" ht="16.5">
      <c r="B100" s="357" t="s">
        <v>13489</v>
      </c>
      <c r="C100" s="357" t="s">
        <v>13415</v>
      </c>
      <c r="D100" s="357" t="s">
        <v>8035</v>
      </c>
    </row>
    <row r="101" spans="2:4" ht="16.5">
      <c r="B101" s="357" t="s">
        <v>13489</v>
      </c>
      <c r="C101" s="357" t="s">
        <v>13488</v>
      </c>
      <c r="D101" s="357" t="s">
        <v>8019</v>
      </c>
    </row>
    <row r="102" spans="2:4" ht="16.5">
      <c r="B102" s="357" t="s">
        <v>13490</v>
      </c>
      <c r="C102" s="357"/>
      <c r="D102" s="357" t="s">
        <v>8057</v>
      </c>
    </row>
    <row r="103" spans="2:4" ht="16.5">
      <c r="B103" s="357" t="s">
        <v>13490</v>
      </c>
      <c r="C103" s="357" t="s">
        <v>13126</v>
      </c>
      <c r="D103" s="357" t="s">
        <v>8065</v>
      </c>
    </row>
    <row r="104" spans="2:4" ht="16.5">
      <c r="B104" s="357" t="s">
        <v>13490</v>
      </c>
      <c r="C104" s="357" t="s">
        <v>4373</v>
      </c>
      <c r="D104" s="357" t="s">
        <v>8062</v>
      </c>
    </row>
    <row r="105" spans="2:4" ht="16.5">
      <c r="B105" s="357" t="s">
        <v>13490</v>
      </c>
      <c r="C105" s="357" t="s">
        <v>13400</v>
      </c>
      <c r="D105" s="357" t="s">
        <v>8083</v>
      </c>
    </row>
    <row r="106" spans="2:4" ht="16.5">
      <c r="B106" s="357" t="s">
        <v>13490</v>
      </c>
      <c r="C106" s="357" t="s">
        <v>13349</v>
      </c>
      <c r="D106" s="357" t="s">
        <v>8103</v>
      </c>
    </row>
    <row r="107" spans="2:4" ht="16.5">
      <c r="B107" s="357" t="s">
        <v>13490</v>
      </c>
      <c r="C107" s="357" t="s">
        <v>4370</v>
      </c>
      <c r="D107" s="357" t="s">
        <v>8079</v>
      </c>
    </row>
    <row r="108" spans="2:4" ht="16.5">
      <c r="B108" s="357" t="s">
        <v>13490</v>
      </c>
      <c r="C108" s="357" t="s">
        <v>13345</v>
      </c>
      <c r="D108" s="357" t="s">
        <v>8092</v>
      </c>
    </row>
    <row r="109" spans="2:4" ht="16.5">
      <c r="B109" s="357" t="s">
        <v>13490</v>
      </c>
      <c r="C109" s="357" t="s">
        <v>13347</v>
      </c>
      <c r="D109" s="357" t="s">
        <v>8106</v>
      </c>
    </row>
    <row r="110" spans="2:4" ht="16.5">
      <c r="B110" s="357" t="s">
        <v>13490</v>
      </c>
      <c r="C110" s="357" t="s">
        <v>13399</v>
      </c>
      <c r="D110" s="357" t="s">
        <v>8076</v>
      </c>
    </row>
    <row r="111" spans="2:4" ht="16.5">
      <c r="B111" s="357" t="s">
        <v>13490</v>
      </c>
      <c r="C111" s="357" t="s">
        <v>13401</v>
      </c>
      <c r="D111" s="357" t="s">
        <v>8086</v>
      </c>
    </row>
    <row r="112" spans="2:4" ht="16.5">
      <c r="B112" s="357" t="s">
        <v>13490</v>
      </c>
      <c r="C112" s="357" t="s">
        <v>13402</v>
      </c>
      <c r="D112" s="357" t="s">
        <v>8089</v>
      </c>
    </row>
    <row r="113" spans="1:33" ht="16.5">
      <c r="B113" s="357" t="s">
        <v>13490</v>
      </c>
      <c r="C113" s="357" t="s">
        <v>13403</v>
      </c>
      <c r="D113" s="357" t="s">
        <v>8100</v>
      </c>
    </row>
    <row r="114" spans="1:33" ht="16.5">
      <c r="B114" s="357" t="s">
        <v>13490</v>
      </c>
      <c r="C114" s="357" t="s">
        <v>13404</v>
      </c>
      <c r="D114" s="357" t="s">
        <v>8109</v>
      </c>
    </row>
    <row r="115" spans="1:33" ht="16.5">
      <c r="B115" s="357" t="s">
        <v>13490</v>
      </c>
      <c r="C115" s="357" t="s">
        <v>13415</v>
      </c>
      <c r="D115" s="357" t="s">
        <v>8097</v>
      </c>
    </row>
    <row r="116" spans="1:33" ht="16.5">
      <c r="B116" s="357" t="s">
        <v>13490</v>
      </c>
      <c r="C116" s="357" t="s">
        <v>13491</v>
      </c>
      <c r="D116" s="357" t="s">
        <v>8073</v>
      </c>
    </row>
    <row r="117" spans="1:33" ht="16.5">
      <c r="B117" s="357" t="s">
        <v>13492</v>
      </c>
      <c r="C117" s="357"/>
      <c r="D117" s="357" t="s">
        <v>8111</v>
      </c>
    </row>
    <row r="118" spans="1:33" ht="16.5">
      <c r="A118" s="237"/>
      <c r="B118" s="357" t="s">
        <v>13492</v>
      </c>
      <c r="C118" s="357" t="s">
        <v>13126</v>
      </c>
      <c r="D118" s="357" t="s">
        <v>8124</v>
      </c>
      <c r="AE118" s="237"/>
      <c r="AF118" s="237"/>
      <c r="AG118" s="237"/>
    </row>
    <row r="119" spans="1:33" ht="16.5">
      <c r="B119" s="357" t="s">
        <v>13492</v>
      </c>
      <c r="C119" s="357" t="s">
        <v>4373</v>
      </c>
      <c r="D119" s="357" t="s">
        <v>8121</v>
      </c>
    </row>
    <row r="120" spans="1:33" ht="16.5">
      <c r="B120" s="357" t="s">
        <v>13492</v>
      </c>
      <c r="C120" s="357" t="s">
        <v>13400</v>
      </c>
      <c r="D120" s="357" t="s">
        <v>8128</v>
      </c>
    </row>
    <row r="121" spans="1:33" ht="16.5">
      <c r="B121" s="357" t="s">
        <v>13492</v>
      </c>
      <c r="C121" s="357" t="s">
        <v>4370</v>
      </c>
      <c r="D121" s="357" t="s">
        <v>8137</v>
      </c>
    </row>
    <row r="122" spans="1:33" ht="16.5">
      <c r="B122" s="357" t="s">
        <v>13492</v>
      </c>
      <c r="C122" s="357" t="s">
        <v>13345</v>
      </c>
      <c r="D122" s="357" t="s">
        <v>8143</v>
      </c>
    </row>
    <row r="123" spans="1:33" ht="16.5">
      <c r="B123" s="357" t="s">
        <v>13492</v>
      </c>
      <c r="C123" s="357" t="s">
        <v>13399</v>
      </c>
      <c r="D123" s="357" t="s">
        <v>8134</v>
      </c>
    </row>
    <row r="124" spans="1:33" ht="16.5">
      <c r="B124" s="357" t="s">
        <v>13492</v>
      </c>
      <c r="C124" s="357" t="s">
        <v>13401</v>
      </c>
      <c r="D124" s="357" t="s">
        <v>8140</v>
      </c>
    </row>
    <row r="125" spans="1:33" ht="16.5">
      <c r="B125" s="357" t="s">
        <v>13492</v>
      </c>
      <c r="C125" s="357" t="s">
        <v>13402</v>
      </c>
      <c r="D125" s="357" t="s">
        <v>8118</v>
      </c>
    </row>
    <row r="126" spans="1:33" ht="16.5">
      <c r="B126" s="357" t="s">
        <v>13492</v>
      </c>
      <c r="C126" s="357" t="s">
        <v>13405</v>
      </c>
      <c r="D126" s="357" t="s">
        <v>8163</v>
      </c>
    </row>
    <row r="127" spans="1:33" ht="16.5">
      <c r="B127" s="357" t="s">
        <v>13492</v>
      </c>
      <c r="C127" s="357" t="s">
        <v>13406</v>
      </c>
      <c r="D127" s="357" t="s">
        <v>8168</v>
      </c>
    </row>
    <row r="128" spans="1:33" ht="16.5">
      <c r="B128" s="357" t="s">
        <v>13492</v>
      </c>
      <c r="C128" s="357" t="s">
        <v>13415</v>
      </c>
      <c r="D128" s="357" t="s">
        <v>8146</v>
      </c>
    </row>
    <row r="129" spans="2:4" ht="33">
      <c r="B129" s="357" t="s">
        <v>13492</v>
      </c>
      <c r="C129" s="357" t="s">
        <v>13416</v>
      </c>
      <c r="D129" s="357" t="s">
        <v>8154</v>
      </c>
    </row>
    <row r="130" spans="2:4" ht="16.5">
      <c r="B130" s="357" t="s">
        <v>13492</v>
      </c>
      <c r="C130" s="357" t="s">
        <v>13422</v>
      </c>
      <c r="D130" s="357" t="s">
        <v>8150</v>
      </c>
    </row>
    <row r="131" spans="2:4" ht="33">
      <c r="B131" s="357" t="s">
        <v>13492</v>
      </c>
      <c r="C131" s="357" t="s">
        <v>13423</v>
      </c>
      <c r="D131" s="357" t="s">
        <v>8158</v>
      </c>
    </row>
    <row r="132" spans="2:4" ht="16.5">
      <c r="B132" s="357" t="s">
        <v>13492</v>
      </c>
      <c r="C132" s="357" t="s">
        <v>13488</v>
      </c>
      <c r="D132" s="357" t="s">
        <v>8131</v>
      </c>
    </row>
    <row r="133" spans="2:4" ht="16.5">
      <c r="B133" s="357" t="s">
        <v>13493</v>
      </c>
      <c r="C133" s="357"/>
      <c r="D133" s="357" t="s">
        <v>8170</v>
      </c>
    </row>
    <row r="134" spans="2:4" ht="16.5">
      <c r="B134" s="357" t="s">
        <v>13493</v>
      </c>
      <c r="C134" s="357" t="s">
        <v>13126</v>
      </c>
      <c r="D134" s="357" t="s">
        <v>8185</v>
      </c>
    </row>
    <row r="135" spans="2:4" ht="16.5">
      <c r="B135" s="357" t="s">
        <v>13493</v>
      </c>
      <c r="C135" s="357" t="s">
        <v>4373</v>
      </c>
      <c r="D135" s="357" t="s">
        <v>8181</v>
      </c>
    </row>
    <row r="136" spans="2:4" ht="16.5">
      <c r="B136" s="357" t="s">
        <v>13493</v>
      </c>
      <c r="C136" s="357" t="s">
        <v>13400</v>
      </c>
      <c r="D136" s="357" t="s">
        <v>8189</v>
      </c>
    </row>
    <row r="137" spans="2:4" ht="16.5">
      <c r="B137" s="357" t="s">
        <v>13493</v>
      </c>
      <c r="C137" s="357" t="s">
        <v>4370</v>
      </c>
      <c r="D137" s="357" t="s">
        <v>8202</v>
      </c>
    </row>
    <row r="138" spans="2:4" ht="16.5">
      <c r="B138" s="357" t="s">
        <v>13493</v>
      </c>
      <c r="C138" s="357" t="s">
        <v>13345</v>
      </c>
      <c r="D138" s="357" t="s">
        <v>8210</v>
      </c>
    </row>
    <row r="139" spans="2:4" ht="16.5">
      <c r="B139" s="357" t="s">
        <v>13493</v>
      </c>
      <c r="C139" s="357" t="s">
        <v>13399</v>
      </c>
      <c r="D139" s="357" t="s">
        <v>8198</v>
      </c>
    </row>
    <row r="140" spans="2:4" ht="16.5">
      <c r="B140" s="357" t="s">
        <v>13493</v>
      </c>
      <c r="C140" s="357" t="s">
        <v>13401</v>
      </c>
      <c r="D140" s="357" t="s">
        <v>8206</v>
      </c>
    </row>
    <row r="141" spans="2:4" ht="16.5">
      <c r="B141" s="357" t="s">
        <v>13493</v>
      </c>
      <c r="C141" s="357" t="s">
        <v>13402</v>
      </c>
      <c r="D141" s="357" t="s">
        <v>8177</v>
      </c>
    </row>
    <row r="142" spans="2:4" ht="16.5">
      <c r="B142" s="357" t="s">
        <v>13493</v>
      </c>
      <c r="C142" s="357" t="s">
        <v>13405</v>
      </c>
      <c r="D142" s="357" t="s">
        <v>8230</v>
      </c>
    </row>
    <row r="143" spans="2:4" ht="16.5">
      <c r="B143" s="357" t="s">
        <v>13493</v>
      </c>
      <c r="C143" s="357" t="s">
        <v>13415</v>
      </c>
      <c r="D143" s="357" t="s">
        <v>8214</v>
      </c>
    </row>
    <row r="144" spans="2:4" ht="33">
      <c r="B144" s="357" t="s">
        <v>13493</v>
      </c>
      <c r="C144" s="357" t="s">
        <v>13416</v>
      </c>
      <c r="D144" s="357" t="s">
        <v>8222</v>
      </c>
    </row>
    <row r="145" spans="2:4" ht="16.5">
      <c r="B145" s="357" t="s">
        <v>13493</v>
      </c>
      <c r="C145" s="357" t="s">
        <v>13422</v>
      </c>
      <c r="D145" s="357" t="s">
        <v>8218</v>
      </c>
    </row>
    <row r="146" spans="2:4" ht="33">
      <c r="B146" s="357" t="s">
        <v>13493</v>
      </c>
      <c r="C146" s="357" t="s">
        <v>13423</v>
      </c>
      <c r="D146" s="357" t="s">
        <v>8226</v>
      </c>
    </row>
    <row r="147" spans="2:4" ht="16.5">
      <c r="B147" s="357" t="s">
        <v>13493</v>
      </c>
      <c r="C147" s="357" t="s">
        <v>13488</v>
      </c>
      <c r="D147" s="357" t="s">
        <v>8194</v>
      </c>
    </row>
    <row r="148" spans="2:4" ht="33">
      <c r="B148" s="357" t="s">
        <v>13494</v>
      </c>
      <c r="C148" s="357"/>
      <c r="D148" s="357" t="s">
        <v>8232</v>
      </c>
    </row>
    <row r="149" spans="2:4" ht="33">
      <c r="B149" s="357" t="s">
        <v>13494</v>
      </c>
      <c r="C149" s="357" t="s">
        <v>13126</v>
      </c>
      <c r="D149" s="357" t="s">
        <v>8248</v>
      </c>
    </row>
    <row r="150" spans="2:4" ht="33">
      <c r="B150" s="357" t="s">
        <v>13494</v>
      </c>
      <c r="C150" s="357" t="s">
        <v>4373</v>
      </c>
      <c r="D150" s="357" t="s">
        <v>8244</v>
      </c>
    </row>
    <row r="151" spans="2:4" ht="33">
      <c r="B151" s="357" t="s">
        <v>13494</v>
      </c>
      <c r="C151" s="357" t="s">
        <v>13400</v>
      </c>
      <c r="D151" s="357" t="s">
        <v>8252</v>
      </c>
    </row>
    <row r="152" spans="2:4" ht="33">
      <c r="B152" s="357" t="s">
        <v>13494</v>
      </c>
      <c r="C152" s="357" t="s">
        <v>13349</v>
      </c>
      <c r="D152" s="357" t="s">
        <v>8273</v>
      </c>
    </row>
    <row r="153" spans="2:4" ht="33">
      <c r="B153" s="357" t="s">
        <v>13494</v>
      </c>
      <c r="C153" s="357" t="s">
        <v>4370</v>
      </c>
      <c r="D153" s="357" t="s">
        <v>8264</v>
      </c>
    </row>
    <row r="154" spans="2:4" ht="33">
      <c r="B154" s="357" t="s">
        <v>13494</v>
      </c>
      <c r="C154" s="357" t="s">
        <v>13347</v>
      </c>
      <c r="D154" s="357" t="s">
        <v>8277</v>
      </c>
    </row>
    <row r="155" spans="2:4" ht="33">
      <c r="B155" s="357" t="s">
        <v>13494</v>
      </c>
      <c r="C155" s="357" t="s">
        <v>13399</v>
      </c>
      <c r="D155" s="357" t="s">
        <v>8260</v>
      </c>
    </row>
    <row r="156" spans="2:4" ht="33">
      <c r="B156" s="357" t="s">
        <v>13494</v>
      </c>
      <c r="C156" s="357" t="s">
        <v>13401</v>
      </c>
      <c r="D156" s="357" t="s">
        <v>8268</v>
      </c>
    </row>
    <row r="157" spans="2:4" ht="33">
      <c r="B157" s="357" t="s">
        <v>13494</v>
      </c>
      <c r="C157" s="357" t="s">
        <v>13402</v>
      </c>
      <c r="D157" s="357" t="s">
        <v>8240</v>
      </c>
    </row>
    <row r="158" spans="2:4" ht="33">
      <c r="B158" s="357" t="s">
        <v>13494</v>
      </c>
      <c r="C158" s="357" t="s">
        <v>13407</v>
      </c>
      <c r="D158" s="357" t="s">
        <v>8297</v>
      </c>
    </row>
    <row r="159" spans="2:4" ht="33">
      <c r="B159" s="357" t="s">
        <v>13494</v>
      </c>
      <c r="C159" s="357" t="s">
        <v>13408</v>
      </c>
      <c r="D159" s="357" t="s">
        <v>8302</v>
      </c>
    </row>
    <row r="160" spans="2:4" ht="33">
      <c r="B160" s="357" t="s">
        <v>13494</v>
      </c>
      <c r="C160" s="357" t="s">
        <v>13419</v>
      </c>
      <c r="D160" s="357" t="s">
        <v>8287</v>
      </c>
    </row>
    <row r="161" spans="2:4" ht="33">
      <c r="B161" s="357" t="s">
        <v>13494</v>
      </c>
      <c r="C161" s="357" t="s">
        <v>13426</v>
      </c>
      <c r="D161" s="357" t="s">
        <v>8282</v>
      </c>
    </row>
    <row r="162" spans="2:4" ht="33">
      <c r="B162" s="357" t="s">
        <v>13494</v>
      </c>
      <c r="C162" s="357" t="s">
        <v>13427</v>
      </c>
      <c r="D162" s="357" t="s">
        <v>8292</v>
      </c>
    </row>
    <row r="163" spans="2:4" ht="33">
      <c r="B163" s="357" t="s">
        <v>13494</v>
      </c>
      <c r="C163" s="357" t="s">
        <v>13491</v>
      </c>
      <c r="D163" s="357" t="s">
        <v>8256</v>
      </c>
    </row>
    <row r="164" spans="2:4" ht="33">
      <c r="B164" s="357" t="s">
        <v>13495</v>
      </c>
      <c r="C164" s="357"/>
      <c r="D164" s="357" t="s">
        <v>8304</v>
      </c>
    </row>
    <row r="165" spans="2:4" ht="33">
      <c r="B165" s="357" t="s">
        <v>13495</v>
      </c>
      <c r="C165" s="357" t="s">
        <v>13126</v>
      </c>
      <c r="D165" s="357" t="s">
        <v>8319</v>
      </c>
    </row>
    <row r="166" spans="2:4" ht="33">
      <c r="B166" s="357" t="s">
        <v>13495</v>
      </c>
      <c r="C166" s="357" t="s">
        <v>4373</v>
      </c>
      <c r="D166" s="357" t="s">
        <v>8315</v>
      </c>
    </row>
    <row r="167" spans="2:4" ht="33">
      <c r="B167" s="357" t="s">
        <v>13495</v>
      </c>
      <c r="C167" s="357" t="s">
        <v>13400</v>
      </c>
      <c r="D167" s="357" t="s">
        <v>8323</v>
      </c>
    </row>
    <row r="168" spans="2:4" ht="33">
      <c r="B168" s="357" t="s">
        <v>13495</v>
      </c>
      <c r="C168" s="357" t="s">
        <v>13349</v>
      </c>
      <c r="D168" s="357" t="s">
        <v>8339</v>
      </c>
    </row>
    <row r="169" spans="2:4" ht="33">
      <c r="B169" s="357" t="s">
        <v>13495</v>
      </c>
      <c r="C169" s="357" t="s">
        <v>4370</v>
      </c>
      <c r="D169" s="357" t="s">
        <v>8331</v>
      </c>
    </row>
    <row r="170" spans="2:4" ht="33">
      <c r="B170" s="357" t="s">
        <v>13495</v>
      </c>
      <c r="C170" s="357" t="s">
        <v>13347</v>
      </c>
      <c r="D170" s="357" t="s">
        <v>8343</v>
      </c>
    </row>
    <row r="171" spans="2:4" ht="33">
      <c r="B171" s="357" t="s">
        <v>13495</v>
      </c>
      <c r="C171" s="357" t="s">
        <v>13401</v>
      </c>
      <c r="D171" s="357" t="s">
        <v>8335</v>
      </c>
    </row>
    <row r="172" spans="2:4" ht="33">
      <c r="B172" s="357" t="s">
        <v>13495</v>
      </c>
      <c r="C172" s="357" t="s">
        <v>13402</v>
      </c>
      <c r="D172" s="357" t="s">
        <v>8311</v>
      </c>
    </row>
    <row r="173" spans="2:4" ht="33">
      <c r="B173" s="357" t="s">
        <v>13495</v>
      </c>
      <c r="C173" s="357" t="s">
        <v>13407</v>
      </c>
      <c r="D173" s="357" t="s">
        <v>8359</v>
      </c>
    </row>
    <row r="174" spans="2:4" ht="33">
      <c r="B174" s="357" t="s">
        <v>13495</v>
      </c>
      <c r="C174" s="357" t="s">
        <v>13419</v>
      </c>
      <c r="D174" s="357" t="s">
        <v>8351</v>
      </c>
    </row>
    <row r="175" spans="2:4" ht="33">
      <c r="B175" s="357" t="s">
        <v>13495</v>
      </c>
      <c r="C175" s="357" t="s">
        <v>13426</v>
      </c>
      <c r="D175" s="357" t="s">
        <v>8347</v>
      </c>
    </row>
    <row r="176" spans="2:4" ht="33">
      <c r="B176" s="357" t="s">
        <v>13495</v>
      </c>
      <c r="C176" s="357" t="s">
        <v>13427</v>
      </c>
      <c r="D176" s="357" t="s">
        <v>8355</v>
      </c>
    </row>
    <row r="177" spans="2:4" ht="33">
      <c r="B177" s="357" t="s">
        <v>13495</v>
      </c>
      <c r="C177" s="357" t="s">
        <v>13491</v>
      </c>
      <c r="D177" s="357" t="s">
        <v>8327</v>
      </c>
    </row>
    <row r="178" spans="2:4" ht="33">
      <c r="B178" s="357" t="s">
        <v>13496</v>
      </c>
      <c r="C178" s="357"/>
      <c r="D178" s="357" t="s">
        <v>8361</v>
      </c>
    </row>
    <row r="179" spans="2:4" ht="33">
      <c r="B179" s="357" t="s">
        <v>13496</v>
      </c>
      <c r="C179" s="357" t="s">
        <v>13126</v>
      </c>
      <c r="D179" s="357" t="s">
        <v>8377</v>
      </c>
    </row>
    <row r="180" spans="2:4" ht="33">
      <c r="B180" s="357" t="s">
        <v>13496</v>
      </c>
      <c r="C180" s="357" t="s">
        <v>4373</v>
      </c>
      <c r="D180" s="357" t="s">
        <v>8373</v>
      </c>
    </row>
    <row r="181" spans="2:4" ht="33">
      <c r="B181" s="357" t="s">
        <v>13496</v>
      </c>
      <c r="C181" s="357" t="s">
        <v>13400</v>
      </c>
      <c r="D181" s="357" t="s">
        <v>8381</v>
      </c>
    </row>
    <row r="182" spans="2:4" ht="33">
      <c r="B182" s="357" t="s">
        <v>13496</v>
      </c>
      <c r="C182" s="357" t="s">
        <v>13349</v>
      </c>
      <c r="D182" s="357" t="s">
        <v>8401</v>
      </c>
    </row>
    <row r="183" spans="2:4" ht="33">
      <c r="B183" s="357" t="s">
        <v>13496</v>
      </c>
      <c r="C183" s="357" t="s">
        <v>4370</v>
      </c>
      <c r="D183" s="357" t="s">
        <v>8393</v>
      </c>
    </row>
    <row r="184" spans="2:4" ht="33">
      <c r="B184" s="357" t="s">
        <v>13496</v>
      </c>
      <c r="C184" s="357" t="s">
        <v>13347</v>
      </c>
      <c r="D184" s="357" t="s">
        <v>8405</v>
      </c>
    </row>
    <row r="185" spans="2:4" ht="33">
      <c r="B185" s="357" t="s">
        <v>13496</v>
      </c>
      <c r="C185" s="357" t="s">
        <v>13399</v>
      </c>
      <c r="D185" s="357" t="s">
        <v>8389</v>
      </c>
    </row>
    <row r="186" spans="2:4" ht="33">
      <c r="B186" s="357" t="s">
        <v>13496</v>
      </c>
      <c r="C186" s="357" t="s">
        <v>13401</v>
      </c>
      <c r="D186" s="357" t="s">
        <v>8397</v>
      </c>
    </row>
    <row r="187" spans="2:4" ht="33">
      <c r="B187" s="357" t="s">
        <v>13496</v>
      </c>
      <c r="C187" s="357" t="s">
        <v>13402</v>
      </c>
      <c r="D187" s="357" t="s">
        <v>8369</v>
      </c>
    </row>
    <row r="188" spans="2:4" ht="33">
      <c r="B188" s="357" t="s">
        <v>13496</v>
      </c>
      <c r="C188" s="357" t="s">
        <v>13407</v>
      </c>
      <c r="D188" s="357" t="s">
        <v>8421</v>
      </c>
    </row>
    <row r="189" spans="2:4" ht="33">
      <c r="B189" s="357" t="s">
        <v>13496</v>
      </c>
      <c r="C189" s="357" t="s">
        <v>13408</v>
      </c>
      <c r="D189" s="357" t="s">
        <v>8425</v>
      </c>
    </row>
    <row r="190" spans="2:4" ht="33">
      <c r="B190" s="357" t="s">
        <v>13496</v>
      </c>
      <c r="C190" s="357" t="s">
        <v>13419</v>
      </c>
      <c r="D190" s="357" t="s">
        <v>8413</v>
      </c>
    </row>
    <row r="191" spans="2:4" ht="33">
      <c r="B191" s="357" t="s">
        <v>13496</v>
      </c>
      <c r="C191" s="357" t="s">
        <v>13426</v>
      </c>
      <c r="D191" s="357" t="s">
        <v>8409</v>
      </c>
    </row>
    <row r="192" spans="2:4" ht="33">
      <c r="B192" s="357" t="s">
        <v>13496</v>
      </c>
      <c r="C192" s="357" t="s">
        <v>13427</v>
      </c>
      <c r="D192" s="357" t="s">
        <v>8417</v>
      </c>
    </row>
    <row r="193" spans="2:4" ht="33">
      <c r="B193" s="357" t="s">
        <v>13496</v>
      </c>
      <c r="C193" s="357" t="s">
        <v>13491</v>
      </c>
      <c r="D193" s="357" t="s">
        <v>8385</v>
      </c>
    </row>
    <row r="194" spans="2:4" ht="16.5">
      <c r="B194" s="357" t="s">
        <v>13497</v>
      </c>
      <c r="C194" s="357"/>
      <c r="D194" s="357" t="s">
        <v>8427</v>
      </c>
    </row>
    <row r="195" spans="2:4" ht="16.5">
      <c r="B195" s="357" t="s">
        <v>13497</v>
      </c>
      <c r="C195" s="357" t="s">
        <v>13126</v>
      </c>
      <c r="D195" s="357" t="s">
        <v>8442</v>
      </c>
    </row>
    <row r="196" spans="2:4" ht="16.5">
      <c r="B196" s="357" t="s">
        <v>13497</v>
      </c>
      <c r="C196" s="357" t="s">
        <v>4373</v>
      </c>
      <c r="D196" s="357" t="s">
        <v>8438</v>
      </c>
    </row>
    <row r="197" spans="2:4" ht="16.5">
      <c r="B197" s="357" t="s">
        <v>13497</v>
      </c>
      <c r="C197" s="357" t="s">
        <v>13400</v>
      </c>
      <c r="D197" s="357" t="s">
        <v>8446</v>
      </c>
    </row>
    <row r="198" spans="2:4" ht="16.5">
      <c r="B198" s="357" t="s">
        <v>13497</v>
      </c>
      <c r="C198" s="357" t="s">
        <v>13349</v>
      </c>
      <c r="D198" s="357" t="s">
        <v>8462</v>
      </c>
    </row>
    <row r="199" spans="2:4" ht="16.5">
      <c r="B199" s="357" t="s">
        <v>13497</v>
      </c>
      <c r="C199" s="357" t="s">
        <v>4370</v>
      </c>
      <c r="D199" s="357" t="s">
        <v>8454</v>
      </c>
    </row>
    <row r="200" spans="2:4" ht="16.5">
      <c r="B200" s="357" t="s">
        <v>13497</v>
      </c>
      <c r="C200" s="357" t="s">
        <v>13347</v>
      </c>
      <c r="D200" s="357" t="s">
        <v>8466</v>
      </c>
    </row>
    <row r="201" spans="2:4" ht="16.5">
      <c r="B201" s="357" t="s">
        <v>13497</v>
      </c>
      <c r="C201" s="357" t="s">
        <v>13401</v>
      </c>
      <c r="D201" s="357" t="s">
        <v>8458</v>
      </c>
    </row>
    <row r="202" spans="2:4" ht="16.5">
      <c r="B202" s="357" t="s">
        <v>13497</v>
      </c>
      <c r="C202" s="357" t="s">
        <v>13402</v>
      </c>
      <c r="D202" s="357" t="s">
        <v>8434</v>
      </c>
    </row>
    <row r="203" spans="2:4" ht="16.5">
      <c r="B203" s="357" t="s">
        <v>13497</v>
      </c>
      <c r="C203" s="357" t="s">
        <v>13407</v>
      </c>
      <c r="D203" s="357" t="s">
        <v>8482</v>
      </c>
    </row>
    <row r="204" spans="2:4" ht="33">
      <c r="B204" s="357" t="s">
        <v>13497</v>
      </c>
      <c r="C204" s="357" t="s">
        <v>13419</v>
      </c>
      <c r="D204" s="357" t="s">
        <v>8474</v>
      </c>
    </row>
    <row r="205" spans="2:4" ht="16.5">
      <c r="B205" s="357" t="s">
        <v>13497</v>
      </c>
      <c r="C205" s="357" t="s">
        <v>13426</v>
      </c>
      <c r="D205" s="357" t="s">
        <v>8470</v>
      </c>
    </row>
    <row r="206" spans="2:4" ht="33">
      <c r="B206" s="357" t="s">
        <v>13497</v>
      </c>
      <c r="C206" s="357" t="s">
        <v>13427</v>
      </c>
      <c r="D206" s="357" t="s">
        <v>8478</v>
      </c>
    </row>
    <row r="207" spans="2:4" ht="16.5">
      <c r="B207" s="357" t="s">
        <v>13497</v>
      </c>
      <c r="C207" s="357" t="s">
        <v>13491</v>
      </c>
      <c r="D207" s="357" t="s">
        <v>8450</v>
      </c>
    </row>
    <row r="208" spans="2:4" ht="33">
      <c r="B208" s="357" t="s">
        <v>13498</v>
      </c>
      <c r="C208" s="357"/>
      <c r="D208" s="357" t="s">
        <v>8484</v>
      </c>
    </row>
    <row r="209" spans="2:4" ht="33">
      <c r="B209" s="357" t="s">
        <v>13498</v>
      </c>
      <c r="C209" s="357" t="s">
        <v>13126</v>
      </c>
      <c r="D209" s="357" t="s">
        <v>8496</v>
      </c>
    </row>
    <row r="210" spans="2:4" ht="33">
      <c r="B210" s="357" t="s">
        <v>13498</v>
      </c>
      <c r="C210" s="357" t="s">
        <v>4373</v>
      </c>
      <c r="D210" s="357" t="s">
        <v>8492</v>
      </c>
    </row>
    <row r="211" spans="2:4" ht="33">
      <c r="B211" s="357" t="s">
        <v>13498</v>
      </c>
      <c r="C211" s="357" t="s">
        <v>13349</v>
      </c>
      <c r="D211" s="357" t="s">
        <v>8518</v>
      </c>
    </row>
    <row r="212" spans="2:4" ht="33">
      <c r="B212" s="357" t="s">
        <v>13498</v>
      </c>
      <c r="C212" s="357" t="s">
        <v>13345</v>
      </c>
      <c r="D212" s="357" t="s">
        <v>8527</v>
      </c>
    </row>
    <row r="213" spans="2:4" ht="33">
      <c r="B213" s="357" t="s">
        <v>13498</v>
      </c>
      <c r="C213" s="357" t="s">
        <v>13347</v>
      </c>
      <c r="D213" s="357" t="s">
        <v>8514</v>
      </c>
    </row>
    <row r="214" spans="2:4" ht="33">
      <c r="B214" s="357" t="s">
        <v>13498</v>
      </c>
      <c r="C214" s="357" t="s">
        <v>13399</v>
      </c>
      <c r="D214" s="357" t="s">
        <v>8510</v>
      </c>
    </row>
    <row r="215" spans="2:4" ht="33">
      <c r="B215" s="357" t="s">
        <v>13498</v>
      </c>
      <c r="C215" s="357" t="s">
        <v>13401</v>
      </c>
      <c r="D215" s="357" t="s">
        <v>8506</v>
      </c>
    </row>
    <row r="216" spans="2:4" ht="33">
      <c r="B216" s="357" t="s">
        <v>13498</v>
      </c>
      <c r="C216" s="357" t="s">
        <v>13409</v>
      </c>
      <c r="D216" s="357" t="s">
        <v>8523</v>
      </c>
    </row>
    <row r="217" spans="2:4" ht="33">
      <c r="B217" s="357" t="s">
        <v>13498</v>
      </c>
      <c r="C217" s="357" t="s">
        <v>13410</v>
      </c>
      <c r="D217" s="357" t="s">
        <v>8537</v>
      </c>
    </row>
    <row r="218" spans="2:4" ht="33">
      <c r="B218" s="357" t="s">
        <v>13498</v>
      </c>
      <c r="C218" s="357" t="s">
        <v>13411</v>
      </c>
      <c r="D218" s="357" t="s">
        <v>8543</v>
      </c>
    </row>
    <row r="219" spans="2:4" ht="33">
      <c r="B219" s="357" t="s">
        <v>13498</v>
      </c>
      <c r="C219" s="357" t="s">
        <v>13412</v>
      </c>
      <c r="D219" s="357" t="s">
        <v>8548</v>
      </c>
    </row>
    <row r="220" spans="2:4" ht="33">
      <c r="B220" s="357" t="s">
        <v>13498</v>
      </c>
      <c r="C220" s="357" t="s">
        <v>13415</v>
      </c>
      <c r="D220" s="357" t="s">
        <v>8531</v>
      </c>
    </row>
    <row r="221" spans="2:4" ht="33">
      <c r="B221" s="357" t="s">
        <v>13498</v>
      </c>
      <c r="C221" s="357" t="s">
        <v>13488</v>
      </c>
      <c r="D221" s="357" t="s">
        <v>8502</v>
      </c>
    </row>
    <row r="222" spans="2:4" ht="33">
      <c r="B222" s="357" t="s">
        <v>13499</v>
      </c>
      <c r="C222" s="357"/>
      <c r="D222" s="357" t="s">
        <v>8550</v>
      </c>
    </row>
    <row r="223" spans="2:4" ht="33">
      <c r="B223" s="357" t="s">
        <v>13499</v>
      </c>
      <c r="C223" s="357" t="s">
        <v>13126</v>
      </c>
      <c r="D223" s="357" t="s">
        <v>8562</v>
      </c>
    </row>
    <row r="224" spans="2:4" ht="33">
      <c r="B224" s="357" t="s">
        <v>13499</v>
      </c>
      <c r="C224" s="357" t="s">
        <v>4373</v>
      </c>
      <c r="D224" s="357" t="s">
        <v>8558</v>
      </c>
    </row>
    <row r="225" spans="2:4" ht="33">
      <c r="B225" s="357" t="s">
        <v>13499</v>
      </c>
      <c r="C225" s="357" t="s">
        <v>13400</v>
      </c>
      <c r="D225" s="357" t="s">
        <v>8574</v>
      </c>
    </row>
    <row r="226" spans="2:4" ht="33">
      <c r="B226" s="357" t="s">
        <v>13499</v>
      </c>
      <c r="C226" s="357" t="s">
        <v>13349</v>
      </c>
      <c r="D226" s="357" t="s">
        <v>8582</v>
      </c>
    </row>
    <row r="227" spans="2:4" ht="33">
      <c r="B227" s="357" t="s">
        <v>13499</v>
      </c>
      <c r="C227" s="357" t="s">
        <v>13347</v>
      </c>
      <c r="D227" s="357" t="s">
        <v>8578</v>
      </c>
    </row>
    <row r="228" spans="2:4" ht="33">
      <c r="B228" s="357" t="s">
        <v>13499</v>
      </c>
      <c r="C228" s="357" t="s">
        <v>13401</v>
      </c>
      <c r="D228" s="357" t="s">
        <v>8570</v>
      </c>
    </row>
    <row r="229" spans="2:4" ht="33">
      <c r="B229" s="357" t="s">
        <v>13499</v>
      </c>
      <c r="C229" s="357" t="s">
        <v>13491</v>
      </c>
      <c r="D229" s="357" t="s">
        <v>8566</v>
      </c>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EN2111"/>
  <sheetViews>
    <sheetView zoomScale="85" zoomScaleNormal="85" workbookViewId="0">
      <pane xSplit="5" ySplit="1" topLeftCell="EB2" activePane="bottomRight" state="frozen"/>
      <selection pane="topRight" activeCell="F1" sqref="F1"/>
      <selection pane="bottomLeft" activeCell="A2" sqref="A2"/>
      <selection pane="bottomRight" activeCell="EE2" sqref="EE2"/>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21.88671875" style="206" customWidth="1"/>
    <col min="6" max="6" width="25.44140625" style="206" customWidth="1"/>
    <col min="7" max="7" width="24.109375" style="206" customWidth="1"/>
    <col min="8" max="8" width="35.44140625" style="206" customWidth="1"/>
    <col min="9" max="9" width="11" style="206" customWidth="1"/>
    <col min="10" max="10" width="12.109375" style="4" customWidth="1"/>
    <col min="11" max="11" width="8.6640625" style="4" customWidth="1"/>
    <col min="12" max="12" width="10.109375" style="206"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6" customWidth="1"/>
    <col min="19" max="19" width="27.109375" style="206" customWidth="1"/>
    <col min="20" max="20" width="14.109375" style="206" customWidth="1"/>
    <col min="21" max="21" width="27.5546875" style="206"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33203125" style="1" customWidth="1"/>
    <col min="29" max="40" width="16.88671875" style="1" customWidth="1"/>
    <col min="41" max="41" width="10.664062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31"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15.33203125" style="1" bestFit="1" customWidth="1"/>
    <col min="58" max="58" width="13.33203125" style="1" customWidth="1"/>
    <col min="59" max="59" width="17.88671875" style="1" customWidth="1"/>
    <col min="60" max="60" width="16.33203125" style="1" bestFit="1" customWidth="1"/>
    <col min="61" max="61" width="20.33203125" style="1" bestFit="1" customWidth="1"/>
    <col min="62" max="62" width="12.109375" style="1" customWidth="1"/>
    <col min="63" max="63" width="13.88671875" style="1" bestFit="1" customWidth="1"/>
    <col min="64" max="64" width="11.33203125" style="1" bestFit="1" customWidth="1"/>
    <col min="65" max="65" width="10.88671875" style="1" customWidth="1"/>
    <col min="66" max="66" width="20.33203125" style="1" customWidth="1"/>
    <col min="67" max="67" width="37.33203125" style="1" customWidth="1"/>
    <col min="68" max="68" width="12.6640625" style="1" customWidth="1"/>
    <col min="69" max="69" width="11.109375" style="1" customWidth="1"/>
    <col min="70" max="71" width="9.5546875" style="1" customWidth="1"/>
    <col min="72" max="72" width="18.88671875" style="1" customWidth="1"/>
    <col min="73" max="73" width="27.6640625" style="1" customWidth="1"/>
    <col min="74" max="74" width="19" style="1" customWidth="1"/>
    <col min="75" max="75" width="24.33203125" style="1" customWidth="1"/>
    <col min="76" max="76" width="27.33203125" style="1" customWidth="1"/>
    <col min="77" max="77" width="25.6640625" style="1" customWidth="1"/>
    <col min="78" max="78" width="17.33203125" style="1" customWidth="1"/>
    <col min="79" max="79" width="13.6640625" style="1" customWidth="1"/>
    <col min="80" max="80" width="11.6640625" style="1" customWidth="1"/>
    <col min="81" max="81" width="12.6640625" style="1" customWidth="1"/>
    <col min="82" max="82" width="11.6640625" style="1" customWidth="1"/>
    <col min="83" max="83" width="17.6640625" style="1" customWidth="1"/>
    <col min="84" max="84" width="24.88671875" style="1" customWidth="1"/>
    <col min="85" max="85" width="28" style="1" customWidth="1"/>
    <col min="86" max="86" width="11.33203125" style="1" customWidth="1"/>
    <col min="87" max="87" width="12" style="1" customWidth="1"/>
    <col min="88" max="88" width="20.109375" style="1" customWidth="1"/>
    <col min="89" max="89" width="10.88671875" style="1" customWidth="1"/>
    <col min="90" max="90" width="15.33203125" style="1" customWidth="1"/>
    <col min="91" max="91" width="13.33203125" style="1" customWidth="1"/>
    <col min="92" max="92" width="17.33203125" style="1" customWidth="1"/>
    <col min="93" max="93" width="19.109375" style="1" customWidth="1"/>
    <col min="94" max="94" width="15.5546875" style="1" customWidth="1"/>
    <col min="95" max="95" width="19.109375" style="1" customWidth="1"/>
    <col min="96" max="100" width="16.5546875" style="1" customWidth="1"/>
    <col min="101" max="102" width="12.109375" style="1" customWidth="1"/>
    <col min="103" max="103" width="10.5546875" style="1" customWidth="1"/>
    <col min="104" max="104" width="8.44140625" style="1" customWidth="1"/>
    <col min="105" max="105" width="12.109375" style="1" customWidth="1"/>
    <col min="106" max="106" width="11.6640625" style="1" customWidth="1"/>
    <col min="107" max="107" width="17.33203125" style="1" customWidth="1"/>
    <col min="108" max="109" width="16.88671875" style="1" customWidth="1"/>
    <col min="110" max="110" width="14.109375" style="1" customWidth="1"/>
    <col min="111" max="112" width="9.6640625" style="1" customWidth="1"/>
    <col min="113" max="113" width="13.109375" style="1" customWidth="1"/>
    <col min="114" max="114" width="30.44140625" style="1" customWidth="1"/>
    <col min="115" max="115" width="16.88671875" style="1" customWidth="1"/>
    <col min="116" max="116" width="12.88671875" style="1" customWidth="1"/>
    <col min="117" max="117" width="13.5546875" style="1" customWidth="1"/>
    <col min="118" max="118" width="18.6640625" style="1" customWidth="1"/>
    <col min="119" max="119" width="6.6640625" style="1" customWidth="1"/>
    <col min="120" max="120" width="10.6640625" style="1" customWidth="1"/>
    <col min="121" max="121" width="7.88671875" style="1" customWidth="1"/>
    <col min="122" max="122" width="13.33203125" style="1" customWidth="1"/>
    <col min="123" max="123" width="10.33203125" style="1" customWidth="1"/>
    <col min="124" max="124" width="13.33203125" style="1" customWidth="1"/>
    <col min="125" max="125" width="10.6640625" style="1" customWidth="1"/>
    <col min="126" max="126" width="10.88671875" style="1" customWidth="1"/>
    <col min="127" max="127" width="10.5546875" style="1" customWidth="1"/>
    <col min="128" max="128" width="11.33203125" style="1" customWidth="1"/>
    <col min="129" max="129" width="12.44140625" style="1" customWidth="1"/>
    <col min="130" max="130" width="13.5546875" style="1" customWidth="1"/>
    <col min="131" max="131" width="14.88671875" style="1" customWidth="1"/>
    <col min="132" max="132" width="12.6640625" style="1" customWidth="1"/>
    <col min="133" max="133" width="25.5546875" style="1" customWidth="1"/>
    <col min="134" max="134" width="17.33203125" style="1" customWidth="1"/>
    <col min="135" max="135" width="14.6640625" style="1" customWidth="1"/>
    <col min="136" max="137" width="12.109375" style="1" customWidth="1"/>
    <col min="138" max="138" width="21.109375" style="1" customWidth="1"/>
    <col min="139" max="139" width="16.88671875" style="1"/>
    <col min="140" max="140" width="15" style="1" customWidth="1"/>
    <col min="141" max="141" width="13.44140625" style="1" customWidth="1"/>
    <col min="142" max="142" width="8.44140625" style="1" customWidth="1"/>
    <col min="143" max="143" width="10" style="1" customWidth="1"/>
    <col min="144" max="144" width="12.88671875" style="1" customWidth="1"/>
    <col min="145" max="16384" width="16.88671875" style="1"/>
  </cols>
  <sheetData>
    <row r="1" spans="1:144" s="5" customFormat="1" ht="57.75">
      <c r="A1" s="254" t="s">
        <v>829</v>
      </c>
      <c r="B1" s="254" t="s">
        <v>99</v>
      </c>
      <c r="C1" s="255" t="s">
        <v>1691</v>
      </c>
      <c r="D1" s="254" t="s">
        <v>835</v>
      </c>
      <c r="E1" s="255" t="s">
        <v>838</v>
      </c>
      <c r="F1" s="255" t="s">
        <v>842</v>
      </c>
      <c r="G1" s="255" t="s">
        <v>845</v>
      </c>
      <c r="H1" s="254" t="s">
        <v>847</v>
      </c>
      <c r="I1" s="254" t="s">
        <v>849</v>
      </c>
      <c r="J1" s="340" t="s">
        <v>1796</v>
      </c>
      <c r="K1" s="255" t="s">
        <v>856</v>
      </c>
      <c r="L1" s="255" t="s">
        <v>860</v>
      </c>
      <c r="M1" s="255" t="s">
        <v>864</v>
      </c>
      <c r="N1" s="255" t="s">
        <v>869</v>
      </c>
      <c r="O1" s="256" t="s">
        <v>871</v>
      </c>
      <c r="P1" s="256" t="s">
        <v>872</v>
      </c>
      <c r="Q1" s="255" t="s">
        <v>877</v>
      </c>
      <c r="R1" s="255" t="s">
        <v>882</v>
      </c>
      <c r="S1" s="256" t="s">
        <v>883</v>
      </c>
      <c r="T1" s="255" t="s">
        <v>885</v>
      </c>
      <c r="U1" s="255" t="s">
        <v>888</v>
      </c>
      <c r="V1" s="255" t="s">
        <v>890</v>
      </c>
      <c r="W1" s="257" t="s">
        <v>190</v>
      </c>
      <c r="X1" s="258" t="s">
        <v>895</v>
      </c>
      <c r="Y1" s="259" t="s">
        <v>898</v>
      </c>
      <c r="Z1" s="340" t="s">
        <v>203</v>
      </c>
      <c r="AA1" s="340" t="s">
        <v>206</v>
      </c>
      <c r="AB1" s="340" t="s">
        <v>1796</v>
      </c>
      <c r="AC1" s="250" t="s">
        <v>1797</v>
      </c>
      <c r="AD1" s="250" t="s">
        <v>1798</v>
      </c>
      <c r="AE1" s="250" t="s">
        <v>1799</v>
      </c>
      <c r="AF1" s="250" t="s">
        <v>1800</v>
      </c>
      <c r="AG1" s="250" t="s">
        <v>1801</v>
      </c>
      <c r="AH1" s="250" t="s">
        <v>1802</v>
      </c>
      <c r="AI1" s="250" t="s">
        <v>1803</v>
      </c>
      <c r="AJ1" s="250" t="s">
        <v>1804</v>
      </c>
      <c r="AK1" s="250" t="s">
        <v>1805</v>
      </c>
      <c r="AL1" s="250" t="s">
        <v>1806</v>
      </c>
      <c r="AM1" s="250" t="s">
        <v>1807</v>
      </c>
      <c r="AN1" s="250" t="s">
        <v>1808</v>
      </c>
      <c r="AO1" s="110" t="s">
        <v>15043</v>
      </c>
      <c r="AP1" s="110" t="s">
        <v>15044</v>
      </c>
      <c r="AQ1" s="110" t="s">
        <v>15045</v>
      </c>
      <c r="AR1" s="16" t="s">
        <v>1809</v>
      </c>
      <c r="AS1" s="16" t="s">
        <v>1810</v>
      </c>
      <c r="AT1" s="16" t="s">
        <v>1811</v>
      </c>
      <c r="AU1" s="16" t="s">
        <v>1812</v>
      </c>
      <c r="AV1" s="16" t="s">
        <v>1813</v>
      </c>
      <c r="AW1" s="16" t="s">
        <v>1814</v>
      </c>
      <c r="AX1" s="16" t="s">
        <v>1815</v>
      </c>
      <c r="AY1" s="63" t="s">
        <v>1816</v>
      </c>
      <c r="AZ1" s="63" t="s">
        <v>1533</v>
      </c>
      <c r="BA1" s="63" t="s">
        <v>1817</v>
      </c>
      <c r="BB1" s="63" t="s">
        <v>1125</v>
      </c>
      <c r="BC1" s="63" t="s">
        <v>1818</v>
      </c>
      <c r="BD1" s="399" t="s">
        <v>1819</v>
      </c>
      <c r="BE1" s="399" t="s">
        <v>1820</v>
      </c>
      <c r="BF1" s="129" t="s">
        <v>1821</v>
      </c>
      <c r="BG1" s="129" t="s">
        <v>1822</v>
      </c>
      <c r="BH1" s="129" t="s">
        <v>1823</v>
      </c>
      <c r="BI1" s="393" t="s">
        <v>1824</v>
      </c>
      <c r="BJ1" s="393" t="s">
        <v>1825</v>
      </c>
      <c r="BK1" s="412" t="s">
        <v>1826</v>
      </c>
      <c r="BL1" s="412" t="s">
        <v>1827</v>
      </c>
      <c r="BM1" s="63" t="s">
        <v>1136</v>
      </c>
      <c r="BN1" s="63" t="s">
        <v>1828</v>
      </c>
      <c r="BO1" s="63" t="s">
        <v>1131</v>
      </c>
      <c r="BP1" s="129" t="s">
        <v>1829</v>
      </c>
      <c r="BQ1" s="129" t="s">
        <v>1132</v>
      </c>
      <c r="BR1" s="124" t="s">
        <v>1830</v>
      </c>
      <c r="BS1" s="124" t="s">
        <v>1831</v>
      </c>
      <c r="BT1" s="124" t="s">
        <v>1706</v>
      </c>
      <c r="BU1" s="63" t="str">
        <f>"custom_"&amp; "TermID"</f>
        <v>custom_TermID</v>
      </c>
      <c r="BV1" s="63" t="str">
        <f>"custom_"&amp; "LocalName"</f>
        <v>custom_LocalName</v>
      </c>
      <c r="BW1" s="63" t="str">
        <f>"custom_"&amp;"EnglishName"</f>
        <v>custom_EnglishName</v>
      </c>
      <c r="BX1" s="63" t="str">
        <f>"custom_"&amp;"BusinessRule"</f>
        <v>custom_BusinessRule</v>
      </c>
      <c r="BY1" s="63" t="str">
        <f>"custom_"&amp;"ReferenceData"</f>
        <v>custom_ReferenceData</v>
      </c>
      <c r="BZ1" s="63" t="str">
        <f>"custom_"&amp;"SourceSystem"</f>
        <v>custom_SourceSystem</v>
      </c>
      <c r="CA1" s="63" t="s">
        <v>1832</v>
      </c>
      <c r="CB1" s="63" t="s">
        <v>1833</v>
      </c>
      <c r="CC1" s="63" t="s">
        <v>1834</v>
      </c>
      <c r="CD1" s="63" t="s">
        <v>1835</v>
      </c>
      <c r="CE1" s="63" t="s">
        <v>1836</v>
      </c>
      <c r="CF1" s="63" t="s">
        <v>1837</v>
      </c>
      <c r="CG1" s="63" t="s">
        <v>1838</v>
      </c>
      <c r="CH1" s="296" t="s">
        <v>1009</v>
      </c>
      <c r="CI1" s="296" t="s">
        <v>892</v>
      </c>
      <c r="CJ1" s="296" t="s">
        <v>880</v>
      </c>
      <c r="CK1" s="296" t="s">
        <v>974</v>
      </c>
      <c r="CL1" s="61" t="s">
        <v>1839</v>
      </c>
      <c r="CM1" s="61" t="s">
        <v>1840</v>
      </c>
      <c r="CN1" s="341" t="s">
        <v>1841</v>
      </c>
      <c r="CO1" s="342" t="s">
        <v>1842</v>
      </c>
      <c r="CP1" s="341" t="s">
        <v>1843</v>
      </c>
      <c r="CQ1" s="342" t="s">
        <v>1844</v>
      </c>
      <c r="CR1" s="342" t="s">
        <v>977</v>
      </c>
      <c r="CS1" s="342" t="s">
        <v>1845</v>
      </c>
      <c r="CT1" s="342" t="s">
        <v>915</v>
      </c>
      <c r="CU1" s="342" t="s">
        <v>1138</v>
      </c>
      <c r="CV1" s="342" t="s">
        <v>1208</v>
      </c>
      <c r="CW1" s="130" t="s">
        <v>1846</v>
      </c>
      <c r="CX1" s="130" t="s">
        <v>1847</v>
      </c>
      <c r="CY1" s="130" t="s">
        <v>1848</v>
      </c>
      <c r="CZ1" s="130" t="s">
        <v>1849</v>
      </c>
      <c r="DA1" s="114" t="s">
        <v>1850</v>
      </c>
      <c r="DB1" s="114" t="s">
        <v>1851</v>
      </c>
      <c r="DC1" s="42" t="s">
        <v>1852</v>
      </c>
      <c r="DD1" s="42" t="s">
        <v>1853</v>
      </c>
      <c r="DE1" s="42" t="s">
        <v>1854</v>
      </c>
      <c r="DF1" s="42" t="s">
        <v>1855</v>
      </c>
      <c r="DG1" s="116" t="s">
        <v>1856</v>
      </c>
      <c r="DH1" s="116" t="s">
        <v>1857</v>
      </c>
      <c r="DI1" s="117" t="s">
        <v>1858</v>
      </c>
      <c r="DJ1" s="117" t="s">
        <v>1859</v>
      </c>
      <c r="DK1" s="116" t="s">
        <v>1860</v>
      </c>
      <c r="DL1" s="116" t="s">
        <v>1861</v>
      </c>
      <c r="DM1" s="116" t="s">
        <v>1862</v>
      </c>
      <c r="DN1" s="117" t="s">
        <v>1147</v>
      </c>
      <c r="DO1" s="254" t="s">
        <v>1690</v>
      </c>
      <c r="DP1" s="254" t="s">
        <v>1863</v>
      </c>
      <c r="DQ1" s="254" t="s">
        <v>1864</v>
      </c>
      <c r="DR1" s="239" t="s">
        <v>1865</v>
      </c>
      <c r="DS1" s="239" t="s">
        <v>1866</v>
      </c>
      <c r="DT1" s="239" t="s">
        <v>1867</v>
      </c>
      <c r="DU1" s="239" t="s">
        <v>1210</v>
      </c>
      <c r="DV1" s="239" t="s">
        <v>1686</v>
      </c>
      <c r="DW1" s="239" t="s">
        <v>1868</v>
      </c>
      <c r="DX1" s="115" t="s">
        <v>1869</v>
      </c>
      <c r="DY1" s="115" t="s">
        <v>1870</v>
      </c>
      <c r="DZ1" s="115" t="s">
        <v>1871</v>
      </c>
      <c r="EA1" s="118" t="s">
        <v>1872</v>
      </c>
      <c r="EB1" s="118" t="s">
        <v>1873</v>
      </c>
      <c r="EC1" s="118" t="s">
        <v>246</v>
      </c>
      <c r="ED1" s="118" t="s">
        <v>1874</v>
      </c>
      <c r="EE1" s="115" t="s">
        <v>16801</v>
      </c>
      <c r="EF1" s="115" t="s">
        <v>249</v>
      </c>
      <c r="EG1" s="115" t="s">
        <v>1875</v>
      </c>
      <c r="EH1" s="115" t="s">
        <v>243</v>
      </c>
      <c r="EI1" s="115" t="s">
        <v>240</v>
      </c>
      <c r="EJ1" s="115" t="s">
        <v>1876</v>
      </c>
      <c r="EK1" s="111" t="s">
        <v>1877</v>
      </c>
      <c r="EL1" s="111" t="s">
        <v>1878</v>
      </c>
      <c r="EM1" s="432" t="s">
        <v>1879</v>
      </c>
      <c r="EN1" s="432" t="s">
        <v>1695</v>
      </c>
    </row>
    <row r="2" spans="1:144" ht="27.6" customHeight="1">
      <c r="A2"/>
      <c r="B2" t="s">
        <v>1568</v>
      </c>
      <c r="C2" t="s">
        <v>1568</v>
      </c>
      <c r="D2" t="s">
        <v>1243</v>
      </c>
      <c r="E2" t="s">
        <v>1242</v>
      </c>
      <c r="F2" t="s">
        <v>1245</v>
      </c>
      <c r="G2" t="s">
        <v>1243</v>
      </c>
      <c r="H2" t="s">
        <v>1243</v>
      </c>
      <c r="I2" t="s">
        <v>1244</v>
      </c>
      <c r="J2"/>
      <c r="K2" t="s">
        <v>902</v>
      </c>
      <c r="L2" t="s">
        <v>1743</v>
      </c>
      <c r="M2"/>
      <c r="N2"/>
      <c r="O2"/>
      <c r="P2" t="s">
        <v>1568</v>
      </c>
      <c r="Q2" t="s">
        <v>1228</v>
      </c>
      <c r="R2" s="109" t="s">
        <v>1745</v>
      </c>
      <c r="S2"/>
      <c r="T2"/>
      <c r="U2" t="s">
        <v>13124</v>
      </c>
      <c r="V2"/>
      <c r="W2"/>
      <c r="X2"/>
      <c r="Y2"/>
      <c r="Z2"/>
      <c r="AA2"/>
      <c r="AB2"/>
      <c r="AC2"/>
      <c r="AD2"/>
      <c r="AE2"/>
      <c r="AF2"/>
      <c r="AG2"/>
      <c r="AH2"/>
      <c r="AI2"/>
      <c r="AJ2"/>
      <c r="AK2"/>
      <c r="AL2"/>
      <c r="AM2"/>
      <c r="AN2"/>
      <c r="AO2" s="108" t="s">
        <v>43</v>
      </c>
      <c r="AP2" t="s">
        <v>1229</v>
      </c>
      <c r="AQ2">
        <v>2</v>
      </c>
      <c r="AR2" s="1" t="str">
        <f>IF(AU2="","",AT2&amp;" &gt;&gt; "&amp;AU2)</f>
        <v>IEC_STD_V10 &gt;&gt; Data Standard &gt;&gt; BPM &gt;&gt; Business Group</v>
      </c>
      <c r="AS2" s="1" t="str">
        <f>TRIM(CLEAN(C2))</f>
        <v>BPM</v>
      </c>
      <c r="AT2" s="1" t="str">
        <f>VLOOKUP(C2,Categories!B:H,7,FALSE) &amp; " &gt;&gt; " &amp; C2</f>
        <v>IEC_STD_V10 &gt;&gt; Data Standard &gt;&gt; BPM</v>
      </c>
      <c r="AU2" s="1" t="str">
        <f>SUBSTITUTE(SUBSTITUTE(SUBSTITUTE(SUBSTITUTE(SUBSTITUTE(E2, "&amp;", "&amp;amp;"), "&gt;", "&amp;gt;"), "&lt;", "&amp;lt;"), "'", "&amp;apos;"), """", "&amp;apos;")</f>
        <v>Business Group</v>
      </c>
      <c r="AV2" s="358" t="str">
        <f xml:space="preserve"> "&amp;quot;" &amp; AU2 &amp; "&amp;quot;"</f>
        <v>&amp;quot;Business Group&amp;quot;</v>
      </c>
      <c r="AW2" s="358" t="str">
        <f xml:space="preserve"> "&amp;quot;" &amp; SUBSTITUTE(SUBSTITUTE(SUBSTITUTE(F2, "&amp;", "&amp;amp;"), "'", "&amp;apos;"), """", "&amp;apos;") &amp; "&amp;quot;"</f>
        <v>&amp;quot;BG&amp;quot;</v>
      </c>
      <c r="AX2" s="129" t="s">
        <v>1740</v>
      </c>
      <c r="AY2" s="358" t="str">
        <f xml:space="preserve"> "&amp;quot;" &amp; SUBSTITUTE(SUBSTITUTE(SUBSTITUTE(G2, "&amp;", "&amp;amp;"), "'", "&amp;apos;"), """", "&amp;apos;") &amp; "&amp;quot;"</f>
        <v>&amp;quot;事業群&amp;quot;</v>
      </c>
      <c r="AZ2" s="1" t="str">
        <f>IF(ISERR(FIND("@", Q2)), "",Q2)</f>
        <v>Lin.Una@inventec.com</v>
      </c>
      <c r="BA2" s="129" t="str">
        <f>CategoryRoot&amp; " &gt;&gt; Common &gt;&gt; AutoMetaData" &amp; E2</f>
        <v>IEC_STD_V10 &gt;&gt; Common &gt;&gt; AutoMetaDataBusiness Group</v>
      </c>
      <c r="BB2" s="1" t="str">
        <f>TRIM(CLEAN(I2))</f>
        <v>Concept</v>
      </c>
      <c r="BC2" t="str">
        <f>TRIM(CLEAN(L2))</f>
        <v>General</v>
      </c>
      <c r="BD2" t="str">
        <f>D2&amp;BB2</f>
        <v>事業群Concept</v>
      </c>
      <c r="BE2" t="str">
        <f>IF(BB2="Concept",D2, BE1)</f>
        <v>事業群</v>
      </c>
      <c r="BF2" s="1">
        <f>MATCH(AU2,AU:AU,0)</f>
        <v>2</v>
      </c>
      <c r="BG2" s="1">
        <f>IF(BE2=D2, 0, MATCH(BE2&amp;"Concept",BD:BD,0))</f>
        <v>0</v>
      </c>
      <c r="BH2" s="1">
        <f>IF(OR(K2="",K2="N/A"), 0, MATCH(K2,F:F,0))</f>
        <v>0</v>
      </c>
      <c r="BI2" s="1" t="str">
        <f>IF(OR(BB2="Property"),AU2,"")</f>
        <v/>
      </c>
      <c r="BJ2" s="1">
        <f>IF(BI2="",0,COUNTIF(BI:BI,BI2))</f>
        <v>0</v>
      </c>
      <c r="BK2" s="1" cm="1">
        <f t="array" ref="BK2">IF(AND(BI2="", J2&gt;""),IF(MTD_CASESENSITIVE, MATCH(TRUE, EXACT(J2,BI:BI),0), MATCH(J2,BI:BI,0)),0)</f>
        <v>0</v>
      </c>
      <c r="BL2" s="1" cm="1">
        <f t="array" ref="BL2">IF(BK2&gt;0, BK2, IF(AND(BI2="", I2 &lt;&gt; "Concept"),IF(MTD_CASESENSITIVE=TRUE, MATCH(TRUE, EXACT(AU2,BI:BI),0),MATCH(AU2,BI:BI,0)),0))</f>
        <v>0</v>
      </c>
      <c r="BM2" s="1" t="str">
        <f>IF(J2="", IFERROR(IF(BL2&gt;0,INDEX(CG:CG,BL2),""),""), J2)</f>
        <v/>
      </c>
      <c r="BN2" s="350" t="str">
        <f>IF(BG2&gt;0, INDEX(AU:AU,BG2), "")</f>
        <v/>
      </c>
      <c r="BO2" s="350" t="str">
        <f>IF(BN2="","", "&amp;quot;" &amp; BN2 &amp; "&amp;quot;")</f>
        <v/>
      </c>
      <c r="BP2" s="1" t="str" cm="1">
        <f t="array" ref="BP2">IF(BG2&gt;0, INDEX(DJ:DJ,BG2), "")</f>
        <v/>
      </c>
      <c r="BQ2" s="1" t="str">
        <f>IF(OR(K2="", K2="N/A"),"",  "&amp;quot;" &amp; SUBSTITUTE(SUBSTITUTE(SUBSTITUTE(K2, "&amp;", "&amp;amp;"), "'", "&amp;apos;"), """", "&amp;apos;") &amp; "&amp;quot;")</f>
        <v/>
      </c>
      <c r="BR2" s="1" t="str">
        <f>IF(CU2="", C2&amp;":", CU2)</f>
        <v>BPM:</v>
      </c>
      <c r="BS2" s="1">
        <f>COUNTIF(BR$2:BR2,BR2)</f>
        <v>1</v>
      </c>
      <c r="BT2" s="1" t="str">
        <f>TEXT(BS2,"0000")</f>
        <v>0001</v>
      </c>
      <c r="BU2" s="1" t="str">
        <f ca="1">IF(A2="",BR2&amp;TEXT(TODAY(),"YYMMDD")&amp;"_"&amp;TEXT(BS2,"0000"),A2)</f>
        <v>BPM:230522_0001</v>
      </c>
      <c r="BV2" s="1" t="str">
        <f>D2</f>
        <v>事業群</v>
      </c>
      <c r="BW2" s="358" t="str">
        <f xml:space="preserve"> "&amp;quot;" &amp; SUBSTITUTE(SUBSTITUTE(SUBSTITUTE(E2, "&amp;", "&amp;amp;"), "'", "&amp;apos;"), """", "&amp;apos;") &amp; "&amp;quot;"</f>
        <v>&amp;quot;Business Group&amp;quot;</v>
      </c>
      <c r="BX2" s="358" t="str">
        <f xml:space="preserve"> "&amp;quot;" &amp; SUBSTITUTE(SUBSTITUTE(SUBSTITUTE(H2, "&amp;", "&amp;amp;"), "'", "&amp;apos;"), """", "&amp;apos;") &amp; "&amp;quot;"</f>
        <v>&amp;quot;事業群&amp;quot;</v>
      </c>
      <c r="BY2" s="358" t="str">
        <f xml:space="preserve"> "&amp;quot;" &amp; SUBSTITUTE(SUBSTITUTE(SUBSTITUTE(N2, "&amp;", "&amp;amp;"), "'", "&amp;apos;"), """", "&amp;apos;") &amp; "&amp;quot;"</f>
        <v>&amp;quot;&amp;quot;</v>
      </c>
      <c r="BZ2" t="str">
        <f>TRIM(CLEAN(T2))</f>
        <v/>
      </c>
      <c r="CA2" t="str">
        <f xml:space="preserve"> "&amp;quot;" &amp; SUBSTITUTE(SUBSTITUTE(SUBSTITUTE(SUBSTITUTE(SUBSTITUTE(SUBSTITUTE(SUBSTITUTE(Z2,".","_"),"/",""), "&amp;", "&amp;amp;"),"&gt;"," &amp;gt; "),"&lt;"," &amp;lt; "), "'", "&amp;apos;"), """", "&amp;apos;") &amp; "&amp;quot;"</f>
        <v>&amp;quot;&amp;quot;</v>
      </c>
      <c r="CB2" t="str">
        <f>TRIM(CLEAN(M2))</f>
        <v/>
      </c>
      <c r="CD2" s="129" t="s">
        <v>1880</v>
      </c>
      <c r="CE2" s="1" t="str">
        <f>I2</f>
        <v>Concept</v>
      </c>
      <c r="CF2" s="1" t="str">
        <f>IF(BN2="", "", BN2&amp;"_")&amp;E2</f>
        <v>Business Group</v>
      </c>
      <c r="CG2" s="1" t="str">
        <f xml:space="preserve"> "&amp;quot;" &amp; SUBSTITUTE(SUBSTITUTE(SUBSTITUTE(SUBSTITUTE(SUBSTITUTE(SUBSTITUTE(SUBSTITUTE(CF2,".","_"),"/",""), "&amp;", "&amp;amp;"),"&gt;"," &amp;gt; "),"&lt;"," &amp;lt; "), "'", "&amp;apos;"), """", "&amp;apos;") &amp; "&amp;quot;"</f>
        <v>&amp;quot;Business Group&amp;quot;</v>
      </c>
      <c r="CH2" s="1" t="str">
        <f>I2</f>
        <v>Concept</v>
      </c>
      <c r="CI2" s="1" t="str">
        <f>TRIM(CLEAN(AA2))</f>
        <v/>
      </c>
      <c r="CJ2" s="129" t="str">
        <f>IF(ISERR(FIND("@", R2)), "",R2)</f>
        <v xml:space="preserve">Huang.Joe-Win@inventec.com
</v>
      </c>
      <c r="CK2" s="129" t="str">
        <f>B2</f>
        <v>BPM</v>
      </c>
      <c r="CN2" s="129" t="str">
        <f>TRIM(CLEAN(U2))</f>
        <v>INT_BUSINESS_GROUP</v>
      </c>
      <c r="CO2" s="129" t="str">
        <f>TRIM(CLEAN(V2))</f>
        <v/>
      </c>
      <c r="CP2" s="129" t="str">
        <f>CN2</f>
        <v>INT_BUSINESS_GROUP</v>
      </c>
      <c r="CQ2" s="129" t="str">
        <f>CO2</f>
        <v/>
      </c>
      <c r="CR2" s="129" t="str">
        <f>TRIM(CLEAN(W2))</f>
        <v/>
      </c>
      <c r="CS2" s="129">
        <f>IFERROR(FIND(":", O2),0)</f>
        <v>0</v>
      </c>
      <c r="CT2" s="129" t="str">
        <f>IF(CS2=0,"",LEFT(O2,CS2))</f>
        <v/>
      </c>
      <c r="CU2" s="129" t="str">
        <f>CT2</f>
        <v/>
      </c>
      <c r="CV2" s="129" t="str">
        <f>INDEX(CT:CT,BL2)</f>
        <v/>
      </c>
      <c r="CW2" s="1" t="str">
        <f>IF(AND(DX2), AU2&amp;DI2,"")</f>
        <v/>
      </c>
      <c r="CX2" s="1" t="str">
        <f>IF(AND(DX2,DS2), AU2,"")</f>
        <v/>
      </c>
      <c r="CY2" s="1">
        <f>COUNTIF(CX$2:CX2,CX2)-1</f>
        <v>0</v>
      </c>
      <c r="CZ2" s="1" t="str">
        <f>IF(CY2&gt;0, "-" &amp; TEXT(CY2, "00"), "")</f>
        <v/>
      </c>
      <c r="DA2" s="1" t="str">
        <f>IF(CX2="", "", AU2 &amp; CZ2)</f>
        <v/>
      </c>
      <c r="DB2" s="129" t="s">
        <v>1881</v>
      </c>
      <c r="DC2" s="1" t="s">
        <v>1882</v>
      </c>
      <c r="DD2" s="1" t="str">
        <f>AU2</f>
        <v>Business Group</v>
      </c>
      <c r="DE2" s="1" t="str">
        <f>AZ2</f>
        <v>Lin.Una@inventec.com</v>
      </c>
      <c r="DF2" s="1" t="str">
        <f>G2</f>
        <v>事業群</v>
      </c>
      <c r="DG2" s="1" t="str">
        <f>TRIM(CLEAN(T2))</f>
        <v/>
      </c>
      <c r="DH2" s="1" t="str">
        <f>UPPER(DG2)</f>
        <v/>
      </c>
      <c r="DI2" s="1" t="str">
        <f>"^(" &amp; IF(EXACT(DG2,DH2), DG2, DG2 &amp; "|" &amp;DH2) &amp; ")$"</f>
        <v>^()$</v>
      </c>
      <c r="DJ2" s="1" t="str">
        <f>AT2 &amp; " &gt;&gt; " &amp;E2</f>
        <v>IEC_STD_V10 &gt;&gt; Data Standard &gt;&gt; BPM &gt;&gt; Business Group</v>
      </c>
      <c r="DL2" s="1" t="str">
        <f>IF(LEN(S2&amp;DI2)&lt;=256,S2&amp;DI2,LEFT(S2&amp;DI2,255))</f>
        <v>^()$</v>
      </c>
      <c r="DM2" s="1">
        <v>9</v>
      </c>
      <c r="DN2" s="1" t="s">
        <v>1883</v>
      </c>
      <c r="DO2" s="1" t="str">
        <f>B2</f>
        <v>BPM</v>
      </c>
      <c r="DP2" s="1" t="b">
        <f>B2&lt;&gt;""</f>
        <v>1</v>
      </c>
      <c r="DQ2" s="1" t="b">
        <f>LEFT(AP2,3)="PSG"</f>
        <v>0</v>
      </c>
      <c r="DR2" s="1" t="b">
        <f>COUNTIF($AU$1:AU2,AU2)=1</f>
        <v>1</v>
      </c>
      <c r="DS2" s="1" t="b">
        <f>COUNTIF(DI$1:DI2,DI2)=1</f>
        <v>1</v>
      </c>
      <c r="DT2" s="1" t="b">
        <f>COUNTIF(DL$1:DL2,DL2)=1</f>
        <v>1</v>
      </c>
      <c r="DU2" s="1" t="b">
        <f>LEN(C2) &lt;5</f>
        <v>1</v>
      </c>
      <c r="DV2" s="1" t="b">
        <f>I2="Concept"</f>
        <v>1</v>
      </c>
      <c r="DW2" s="1">
        <f>IF(DV2,COUNTIF(E:E,E2)-1,0)</f>
        <v>2</v>
      </c>
      <c r="DX2" s="1" t="b">
        <f>TRIM(O2)="N/A"</f>
        <v>0</v>
      </c>
      <c r="DY2" s="1" t="b">
        <v>0</v>
      </c>
      <c r="DZ2" s="1" t="b">
        <f>NOT(ISERROR(FIND("_",E2)))</f>
        <v>0</v>
      </c>
      <c r="EA2" s="1" t="b">
        <f>IFERROR(IF(OR(J2&lt;&gt;"", DV2), FALSE, ISNA(BL2)),TRUE)</f>
        <v>0</v>
      </c>
      <c r="EB2" s="1" t="b">
        <f>IF(OR(EA2, DV2),FALSE, IFERROR(IF(OR(J2&lt;&gt;"",BL2=0), FALSE, INDEX(BJ:BJ,BL2)&gt;1),FALSE))</f>
        <v>0</v>
      </c>
      <c r="EC2" s="1" t="b">
        <f>NOT(COUNTIF(E:E,E2)=COUNTIF(D:D,D2))</f>
        <v>0</v>
      </c>
      <c r="ED2" s="1" t="b">
        <f>IF(OR(EA2,DV2),FALSE,IFERROR(IF(OR(J2&lt;&gt;""), FALSE, IF(OR(CV2="", CV2="CMN"), FALSE, CV2&lt;&gt;CT2)),TRUE))</f>
        <v>0</v>
      </c>
      <c r="EE2" s="129" t="b">
        <f>OR(ISERROR(FIND("@",R2)),ISERROR(FIND("@",Q2)),ISBLANK(L2))</f>
        <v>0</v>
      </c>
      <c r="EF2" s="1" t="b">
        <f>IFERROR(IF(DU2=TRUE,OR(I2="Dimension", I2="Measure"),FALSE),TRUE)</f>
        <v>0</v>
      </c>
      <c r="EG2" s="1" t="b" cm="1">
        <f t="array" ref="EG2">IFERROR(IF(BL2&gt;0,IF(INDEX(M:M, BL2)=M2,FALSE,TRUE),FALSE),TRUE)</f>
        <v>0</v>
      </c>
      <c r="EH2" s="1" t="b">
        <f>DW2&gt;0</f>
        <v>1</v>
      </c>
      <c r="EI2" s="1" t="b">
        <f>NOT(AND(ISERROR(FIND(".",E2)),ISERROR(FIND("@",E2)),ISERROR(FIND("&lt;",E2)),ISERROR(FIND("&gt;",E2)),ISERROR(FIND("&amp;",E2)),ISERROR(FIND("'",E2))))</f>
        <v>0</v>
      </c>
      <c r="EJ2" s="1" t="b">
        <f xml:space="preserve"> OR(DY2:EI2)</f>
        <v>1</v>
      </c>
      <c r="EK2" s="1" t="str">
        <f>IF(DY2,$DY$1 &amp; ",","")&amp; IF(DZ2,$DZ$1 &amp; ",","")&amp; IF(EA2,$EA$1 &amp; ",","")&amp; IF(EB2,$EB$1 &amp; ",","")&amp; IF(EC2,$EC$1 &amp; ",","")&amp; IF(ED2,$ED$1 &amp; ",","")&amp; IF(EE2,$EE$1 &amp; ",","")&amp; IF(EH2,$EH$1 &amp; ",","")&amp;IF(EI2,$EI$1 &amp; ",","")&amp;IF(EG2,$EG$1 &amp; ",","")&amp;IF(EF2,$EF$1 &amp; ",","")</f>
        <v>errConcept-Duplicate,</v>
      </c>
      <c r="EL2">
        <f>COUNTIF(EE2:EI2,TRUE)</f>
        <v>1</v>
      </c>
      <c r="EM2" s="1">
        <f>LEN(E2)</f>
        <v>14</v>
      </c>
      <c r="EN2" s="1" t="b">
        <f>OR(EM2&gt;pvtDGC!$BD$8,EM2&lt;pvtDGC!$BD$7)</f>
        <v>0</v>
      </c>
    </row>
    <row r="3" spans="1:144" ht="27" customHeight="1">
      <c r="A3"/>
      <c r="B3" t="s">
        <v>1568</v>
      </c>
      <c r="C3" t="s">
        <v>1568</v>
      </c>
      <c r="D3" t="s">
        <v>1227</v>
      </c>
      <c r="E3" t="s">
        <v>1226</v>
      </c>
      <c r="F3"/>
      <c r="G3" t="s">
        <v>1227</v>
      </c>
      <c r="H3" t="s">
        <v>2874</v>
      </c>
      <c r="I3" t="s">
        <v>1230</v>
      </c>
      <c r="J3"/>
      <c r="K3" t="s">
        <v>902</v>
      </c>
      <c r="L3" t="s">
        <v>1743</v>
      </c>
      <c r="M3" t="s">
        <v>1749</v>
      </c>
      <c r="N3"/>
      <c r="O3"/>
      <c r="P3" t="s">
        <v>1568</v>
      </c>
      <c r="Q3" t="s">
        <v>1228</v>
      </c>
      <c r="R3" s="109" t="s">
        <v>1745</v>
      </c>
      <c r="S3"/>
      <c r="T3"/>
      <c r="U3" t="s">
        <v>13124</v>
      </c>
      <c r="V3" t="s">
        <v>13125</v>
      </c>
      <c r="W3"/>
      <c r="X3"/>
      <c r="Y3"/>
      <c r="Z3"/>
      <c r="AA3"/>
      <c r="AB3"/>
      <c r="AC3"/>
      <c r="AD3"/>
      <c r="AE3"/>
      <c r="AF3"/>
      <c r="AG3"/>
      <c r="AH3"/>
      <c r="AI3"/>
      <c r="AJ3"/>
      <c r="AK3"/>
      <c r="AL3"/>
      <c r="AM3"/>
      <c r="AN3"/>
      <c r="AO3" s="108" t="s">
        <v>43</v>
      </c>
      <c r="AP3" t="s">
        <v>1229</v>
      </c>
      <c r="AQ3">
        <v>3</v>
      </c>
      <c r="AR3" t="s">
        <v>1884</v>
      </c>
      <c r="AS3" t="s">
        <v>1568</v>
      </c>
      <c r="AT3" t="s">
        <v>1885</v>
      </c>
      <c r="AU3" t="s">
        <v>1226</v>
      </c>
      <c r="AV3" t="s">
        <v>1747</v>
      </c>
      <c r="AW3" t="s">
        <v>1744</v>
      </c>
      <c r="AX3" t="s">
        <v>1740</v>
      </c>
      <c r="AY3" t="s">
        <v>1748</v>
      </c>
      <c r="AZ3" t="s">
        <v>1228</v>
      </c>
      <c r="BA3" t="s">
        <v>1886</v>
      </c>
      <c r="BB3" t="s">
        <v>1230</v>
      </c>
      <c r="BC3" t="s">
        <v>1743</v>
      </c>
      <c r="BD3" t="s">
        <v>1887</v>
      </c>
      <c r="BE3" t="s">
        <v>1243</v>
      </c>
      <c r="BF3">
        <v>3</v>
      </c>
      <c r="BG3">
        <v>2</v>
      </c>
      <c r="BH3">
        <v>0</v>
      </c>
      <c r="BI3" t="s">
        <v>1226</v>
      </c>
      <c r="BJ3">
        <v>1</v>
      </c>
      <c r="BK3">
        <v>0</v>
      </c>
      <c r="BL3">
        <v>0</v>
      </c>
      <c r="BM3" t="s">
        <v>1547</v>
      </c>
      <c r="BN3" t="s">
        <v>1242</v>
      </c>
      <c r="BO3" t="s">
        <v>1739</v>
      </c>
      <c r="BP3" t="s" cm="1">
        <v>1888</v>
      </c>
      <c r="BQ3" t="s">
        <v>1547</v>
      </c>
      <c r="BR3" t="s">
        <v>1889</v>
      </c>
      <c r="BS3">
        <v>2</v>
      </c>
      <c r="BT3" t="s">
        <v>1712</v>
      </c>
      <c r="BU3" t="s">
        <v>15056</v>
      </c>
      <c r="BV3" t="s">
        <v>1227</v>
      </c>
      <c r="BW3" t="s">
        <v>1747</v>
      </c>
      <c r="BX3" t="s">
        <v>5038</v>
      </c>
      <c r="BY3" t="s">
        <v>1744</v>
      </c>
      <c r="BZ3" t="s">
        <v>1547</v>
      </c>
      <c r="CA3" t="s">
        <v>1744</v>
      </c>
      <c r="CB3" t="s">
        <v>1749</v>
      </c>
      <c r="CC3"/>
      <c r="CD3" t="s">
        <v>998</v>
      </c>
      <c r="CE3" t="s">
        <v>1230</v>
      </c>
      <c r="CF3" t="s">
        <v>1890</v>
      </c>
      <c r="CG3" t="s">
        <v>1746</v>
      </c>
      <c r="CH3" t="s">
        <v>1230</v>
      </c>
      <c r="CI3" t="s">
        <v>1547</v>
      </c>
      <c r="CJ3" t="s">
        <v>1745</v>
      </c>
      <c r="CK3" t="s">
        <v>1568</v>
      </c>
      <c r="CL3"/>
      <c r="CM3"/>
      <c r="CN3" t="s">
        <v>13124</v>
      </c>
      <c r="CO3" t="s">
        <v>13125</v>
      </c>
      <c r="CP3" t="s">
        <v>13124</v>
      </c>
      <c r="CQ3" t="s">
        <v>13125</v>
      </c>
      <c r="CR3" t="s">
        <v>1547</v>
      </c>
      <c r="CS3">
        <v>0</v>
      </c>
      <c r="CT3" t="s">
        <v>1547</v>
      </c>
      <c r="CU3" t="s">
        <v>1547</v>
      </c>
      <c r="CV3" t="s">
        <v>1547</v>
      </c>
      <c r="CW3" t="s">
        <v>1547</v>
      </c>
      <c r="CX3" t="s">
        <v>1547</v>
      </c>
      <c r="CY3">
        <v>1</v>
      </c>
      <c r="CZ3" t="s">
        <v>1891</v>
      </c>
      <c r="DA3" t="s">
        <v>1547</v>
      </c>
      <c r="DB3" t="s">
        <v>1881</v>
      </c>
      <c r="DC3" t="s">
        <v>1882</v>
      </c>
      <c r="DD3" t="s">
        <v>1226</v>
      </c>
      <c r="DE3" t="s">
        <v>1228</v>
      </c>
      <c r="DF3" t="s">
        <v>1227</v>
      </c>
      <c r="DG3" t="s">
        <v>1547</v>
      </c>
      <c r="DH3" t="s">
        <v>1547</v>
      </c>
      <c r="DI3" t="s">
        <v>1892</v>
      </c>
      <c r="DJ3" t="s">
        <v>1884</v>
      </c>
      <c r="DK3"/>
      <c r="DL3" t="s">
        <v>1892</v>
      </c>
      <c r="DM3">
        <v>9</v>
      </c>
      <c r="DN3" t="s">
        <v>1883</v>
      </c>
      <c r="DO3" t="s">
        <v>1568</v>
      </c>
      <c r="DP3" t="b">
        <v>1</v>
      </c>
      <c r="DQ3" t="b">
        <v>0</v>
      </c>
      <c r="DR3" t="b">
        <v>1</v>
      </c>
      <c r="DS3" t="b">
        <v>0</v>
      </c>
      <c r="DT3" t="b">
        <v>0</v>
      </c>
      <c r="DU3" t="b">
        <v>1</v>
      </c>
      <c r="DV3" t="b">
        <v>0</v>
      </c>
      <c r="DW3">
        <v>0</v>
      </c>
      <c r="DX3" t="b">
        <v>0</v>
      </c>
      <c r="DY3" t="b">
        <v>0</v>
      </c>
      <c r="DZ3" t="b">
        <v>0</v>
      </c>
      <c r="EA3" t="b">
        <v>0</v>
      </c>
      <c r="EB3" t="b">
        <v>0</v>
      </c>
      <c r="EC3" t="b">
        <v>0</v>
      </c>
      <c r="ED3" t="b">
        <v>0</v>
      </c>
      <c r="EE3" t="b">
        <v>0</v>
      </c>
      <c r="EF3" t="b">
        <v>0</v>
      </c>
      <c r="EG3" t="b" cm="1">
        <v>0</v>
      </c>
      <c r="EH3" t="b">
        <v>0</v>
      </c>
      <c r="EI3" t="b">
        <v>0</v>
      </c>
      <c r="EJ3" t="b">
        <v>0</v>
      </c>
      <c r="EK3" t="s">
        <v>1547</v>
      </c>
      <c r="EL3">
        <v>0</v>
      </c>
      <c r="EM3">
        <v>7</v>
      </c>
      <c r="EN3" t="b">
        <v>0</v>
      </c>
    </row>
    <row r="4" spans="1:144" ht="47.25">
      <c r="A4"/>
      <c r="B4" t="s">
        <v>1568</v>
      </c>
      <c r="C4" t="s">
        <v>1568</v>
      </c>
      <c r="D4" t="s">
        <v>1249</v>
      </c>
      <c r="E4" t="s">
        <v>1248</v>
      </c>
      <c r="F4"/>
      <c r="G4" t="s">
        <v>1249</v>
      </c>
      <c r="H4" t="s">
        <v>1893</v>
      </c>
      <c r="I4" t="s">
        <v>1230</v>
      </c>
      <c r="J4"/>
      <c r="K4" t="s">
        <v>902</v>
      </c>
      <c r="L4" t="s">
        <v>1743</v>
      </c>
      <c r="M4" t="s">
        <v>1754</v>
      </c>
      <c r="N4" t="s">
        <v>1894</v>
      </c>
      <c r="O4"/>
      <c r="P4" t="s">
        <v>1568</v>
      </c>
      <c r="Q4" t="s">
        <v>1228</v>
      </c>
      <c r="R4" s="109" t="s">
        <v>1745</v>
      </c>
      <c r="S4"/>
      <c r="T4"/>
      <c r="U4" t="s">
        <v>13124</v>
      </c>
      <c r="V4" t="s">
        <v>13126</v>
      </c>
      <c r="W4"/>
      <c r="X4"/>
      <c r="Y4"/>
      <c r="Z4"/>
      <c r="AA4"/>
      <c r="AB4"/>
      <c r="AC4"/>
      <c r="AD4"/>
      <c r="AE4"/>
      <c r="AF4"/>
      <c r="AG4"/>
      <c r="AH4"/>
      <c r="AI4"/>
      <c r="AJ4"/>
      <c r="AK4"/>
      <c r="AL4"/>
      <c r="AM4"/>
      <c r="AN4"/>
      <c r="AO4" s="108" t="s">
        <v>43</v>
      </c>
      <c r="AP4" t="s">
        <v>1229</v>
      </c>
      <c r="AQ4">
        <v>4</v>
      </c>
      <c r="AR4" t="s">
        <v>1895</v>
      </c>
      <c r="AS4" t="s">
        <v>1568</v>
      </c>
      <c r="AT4" t="s">
        <v>1885</v>
      </c>
      <c r="AU4" t="s">
        <v>1248</v>
      </c>
      <c r="AV4" t="s">
        <v>1751</v>
      </c>
      <c r="AW4" t="s">
        <v>1744</v>
      </c>
      <c r="AX4" t="s">
        <v>1740</v>
      </c>
      <c r="AY4" t="s">
        <v>1752</v>
      </c>
      <c r="AZ4" t="s">
        <v>1228</v>
      </c>
      <c r="BA4" t="s">
        <v>1896</v>
      </c>
      <c r="BB4" t="s">
        <v>1230</v>
      </c>
      <c r="BC4" t="s">
        <v>1743</v>
      </c>
      <c r="BD4" t="s">
        <v>1897</v>
      </c>
      <c r="BE4" t="s">
        <v>1243</v>
      </c>
      <c r="BF4">
        <v>4</v>
      </c>
      <c r="BG4">
        <v>2</v>
      </c>
      <c r="BH4">
        <v>0</v>
      </c>
      <c r="BI4" t="s">
        <v>1248</v>
      </c>
      <c r="BJ4">
        <v>1</v>
      </c>
      <c r="BK4">
        <v>0</v>
      </c>
      <c r="BL4">
        <v>0</v>
      </c>
      <c r="BM4" t="s">
        <v>1547</v>
      </c>
      <c r="BN4" t="s">
        <v>1242</v>
      </c>
      <c r="BO4" t="s">
        <v>1739</v>
      </c>
      <c r="BP4" t="s" cm="1">
        <v>1888</v>
      </c>
      <c r="BQ4" t="s">
        <v>1547</v>
      </c>
      <c r="BR4" t="s">
        <v>1889</v>
      </c>
      <c r="BS4">
        <v>3</v>
      </c>
      <c r="BT4" t="s">
        <v>1715</v>
      </c>
      <c r="BU4" t="s">
        <v>15057</v>
      </c>
      <c r="BV4" t="s">
        <v>1249</v>
      </c>
      <c r="BW4" t="s">
        <v>1751</v>
      </c>
      <c r="BX4" t="s">
        <v>1753</v>
      </c>
      <c r="BY4" t="s">
        <v>1755</v>
      </c>
      <c r="BZ4" t="s">
        <v>1547</v>
      </c>
      <c r="CA4" t="s">
        <v>1744</v>
      </c>
      <c r="CB4" t="s">
        <v>1754</v>
      </c>
      <c r="CC4"/>
      <c r="CD4" t="s">
        <v>998</v>
      </c>
      <c r="CE4" t="s">
        <v>1230</v>
      </c>
      <c r="CF4" t="s">
        <v>1898</v>
      </c>
      <c r="CG4" t="s">
        <v>1750</v>
      </c>
      <c r="CH4" t="s">
        <v>1230</v>
      </c>
      <c r="CI4" t="s">
        <v>1547</v>
      </c>
      <c r="CJ4" t="s">
        <v>1745</v>
      </c>
      <c r="CK4" t="s">
        <v>1568</v>
      </c>
      <c r="CL4"/>
      <c r="CM4"/>
      <c r="CN4" t="s">
        <v>13124</v>
      </c>
      <c r="CO4" t="s">
        <v>13126</v>
      </c>
      <c r="CP4" t="s">
        <v>13124</v>
      </c>
      <c r="CQ4" t="s">
        <v>13126</v>
      </c>
      <c r="CR4" t="s">
        <v>1547</v>
      </c>
      <c r="CS4">
        <v>0</v>
      </c>
      <c r="CT4" t="s">
        <v>1547</v>
      </c>
      <c r="CU4" t="s">
        <v>1547</v>
      </c>
      <c r="CV4" t="s">
        <v>1547</v>
      </c>
      <c r="CW4" t="s">
        <v>1547</v>
      </c>
      <c r="CX4" t="s">
        <v>1547</v>
      </c>
      <c r="CY4">
        <v>2</v>
      </c>
      <c r="CZ4" t="s">
        <v>1899</v>
      </c>
      <c r="DA4" t="s">
        <v>1547</v>
      </c>
      <c r="DB4" t="s">
        <v>1881</v>
      </c>
      <c r="DC4" t="s">
        <v>1882</v>
      </c>
      <c r="DD4" t="s">
        <v>1248</v>
      </c>
      <c r="DE4" t="s">
        <v>1228</v>
      </c>
      <c r="DF4" t="s">
        <v>1249</v>
      </c>
      <c r="DG4" t="s">
        <v>1547</v>
      </c>
      <c r="DH4" t="s">
        <v>1547</v>
      </c>
      <c r="DI4" t="s">
        <v>1892</v>
      </c>
      <c r="DJ4" t="s">
        <v>1895</v>
      </c>
      <c r="DK4"/>
      <c r="DL4" t="s">
        <v>1892</v>
      </c>
      <c r="DM4">
        <v>9</v>
      </c>
      <c r="DN4" t="s">
        <v>1883</v>
      </c>
      <c r="DO4" t="s">
        <v>1568</v>
      </c>
      <c r="DP4" t="b">
        <v>1</v>
      </c>
      <c r="DQ4" t="b">
        <v>0</v>
      </c>
      <c r="DR4" t="b">
        <v>1</v>
      </c>
      <c r="DS4" t="b">
        <v>0</v>
      </c>
      <c r="DT4" t="b">
        <v>0</v>
      </c>
      <c r="DU4" t="b">
        <v>1</v>
      </c>
      <c r="DV4" t="b">
        <v>0</v>
      </c>
      <c r="DW4">
        <v>0</v>
      </c>
      <c r="DX4" t="b">
        <v>0</v>
      </c>
      <c r="DY4" t="b">
        <v>0</v>
      </c>
      <c r="DZ4" t="b">
        <v>0</v>
      </c>
      <c r="EA4" t="b">
        <v>0</v>
      </c>
      <c r="EB4" t="b">
        <v>0</v>
      </c>
      <c r="EC4" t="b">
        <v>0</v>
      </c>
      <c r="ED4" t="b">
        <v>0</v>
      </c>
      <c r="EE4" t="b">
        <v>0</v>
      </c>
      <c r="EF4" t="b">
        <v>0</v>
      </c>
      <c r="EG4" t="b" cm="1">
        <v>0</v>
      </c>
      <c r="EH4" t="b">
        <v>0</v>
      </c>
      <c r="EI4" t="b">
        <v>0</v>
      </c>
      <c r="EJ4" t="b">
        <v>0</v>
      </c>
      <c r="EK4" t="s">
        <v>1547</v>
      </c>
      <c r="EL4">
        <v>0</v>
      </c>
      <c r="EM4">
        <v>7</v>
      </c>
      <c r="EN4" t="b">
        <v>0</v>
      </c>
    </row>
    <row r="5" spans="1:144" ht="15.75">
      <c r="A5"/>
      <c r="B5" t="s">
        <v>1165</v>
      </c>
      <c r="C5" t="s">
        <v>1165</v>
      </c>
      <c r="D5" t="s">
        <v>2875</v>
      </c>
      <c r="E5" t="s">
        <v>2876</v>
      </c>
      <c r="F5"/>
      <c r="G5" t="s">
        <v>2875</v>
      </c>
      <c r="H5" t="s">
        <v>2875</v>
      </c>
      <c r="I5" t="s">
        <v>1244</v>
      </c>
      <c r="J5"/>
      <c r="K5" t="s">
        <v>902</v>
      </c>
      <c r="L5" t="s">
        <v>1743</v>
      </c>
      <c r="M5"/>
      <c r="N5"/>
      <c r="O5"/>
      <c r="P5"/>
      <c r="Q5" t="s">
        <v>2649</v>
      </c>
      <c r="R5" t="s">
        <v>2877</v>
      </c>
      <c r="S5"/>
      <c r="T5"/>
      <c r="U5" t="s">
        <v>13127</v>
      </c>
      <c r="V5"/>
      <c r="W5"/>
      <c r="X5"/>
      <c r="Y5"/>
      <c r="Z5"/>
      <c r="AA5"/>
      <c r="AB5"/>
      <c r="AC5"/>
      <c r="AD5"/>
      <c r="AE5"/>
      <c r="AF5"/>
      <c r="AG5"/>
      <c r="AH5"/>
      <c r="AI5"/>
      <c r="AJ5"/>
      <c r="AK5"/>
      <c r="AL5"/>
      <c r="AM5"/>
      <c r="AN5"/>
      <c r="AO5" s="108" t="s">
        <v>43</v>
      </c>
      <c r="AP5" t="s">
        <v>2842</v>
      </c>
      <c r="AQ5">
        <v>2</v>
      </c>
      <c r="AR5" t="s">
        <v>5039</v>
      </c>
      <c r="AS5" t="s">
        <v>1165</v>
      </c>
      <c r="AT5" t="s">
        <v>5040</v>
      </c>
      <c r="AU5" t="s">
        <v>2876</v>
      </c>
      <c r="AV5" t="s">
        <v>5041</v>
      </c>
      <c r="AW5" t="s">
        <v>1744</v>
      </c>
      <c r="AX5" t="s">
        <v>1740</v>
      </c>
      <c r="AY5" t="s">
        <v>5042</v>
      </c>
      <c r="AZ5" t="s">
        <v>2649</v>
      </c>
      <c r="BA5" t="s">
        <v>5043</v>
      </c>
      <c r="BB5" t="s">
        <v>1244</v>
      </c>
      <c r="BC5" t="s">
        <v>1743</v>
      </c>
      <c r="BD5" t="s">
        <v>5044</v>
      </c>
      <c r="BE5" t="s">
        <v>2875</v>
      </c>
      <c r="BF5">
        <v>5</v>
      </c>
      <c r="BG5">
        <v>0</v>
      </c>
      <c r="BH5">
        <v>0</v>
      </c>
      <c r="BI5" t="s">
        <v>1547</v>
      </c>
      <c r="BJ5">
        <v>0</v>
      </c>
      <c r="BK5">
        <v>0</v>
      </c>
      <c r="BL5">
        <v>0</v>
      </c>
      <c r="BM5" t="s">
        <v>1547</v>
      </c>
      <c r="BN5" t="s">
        <v>1547</v>
      </c>
      <c r="BO5" t="s">
        <v>1547</v>
      </c>
      <c r="BP5" t="s" cm="1">
        <v>1547</v>
      </c>
      <c r="BQ5" t="s">
        <v>1547</v>
      </c>
      <c r="BR5" t="s">
        <v>5045</v>
      </c>
      <c r="BS5">
        <v>1</v>
      </c>
      <c r="BT5" t="s">
        <v>1738</v>
      </c>
      <c r="BU5" t="s">
        <v>15058</v>
      </c>
      <c r="BV5" t="s">
        <v>2875</v>
      </c>
      <c r="BW5" t="s">
        <v>5041</v>
      </c>
      <c r="BX5" t="s">
        <v>5042</v>
      </c>
      <c r="BY5" t="s">
        <v>1744</v>
      </c>
      <c r="BZ5" t="s">
        <v>1547</v>
      </c>
      <c r="CA5" t="s">
        <v>1744</v>
      </c>
      <c r="CB5" t="s">
        <v>1547</v>
      </c>
      <c r="CC5"/>
      <c r="CD5" t="s">
        <v>998</v>
      </c>
      <c r="CE5" t="s">
        <v>1244</v>
      </c>
      <c r="CF5" t="s">
        <v>2876</v>
      </c>
      <c r="CG5" t="s">
        <v>5041</v>
      </c>
      <c r="CH5" t="s">
        <v>1244</v>
      </c>
      <c r="CI5" t="s">
        <v>1547</v>
      </c>
      <c r="CJ5" t="s">
        <v>2877</v>
      </c>
      <c r="CK5" t="s">
        <v>1165</v>
      </c>
      <c r="CL5"/>
      <c r="CM5"/>
      <c r="CN5" t="s">
        <v>13127</v>
      </c>
      <c r="CO5" t="s">
        <v>1547</v>
      </c>
      <c r="CP5" t="s">
        <v>13127</v>
      </c>
      <c r="CQ5" t="s">
        <v>1547</v>
      </c>
      <c r="CR5" t="s">
        <v>1547</v>
      </c>
      <c r="CS5">
        <v>0</v>
      </c>
      <c r="CT5" t="s">
        <v>1547</v>
      </c>
      <c r="CU5" t="s">
        <v>1547</v>
      </c>
      <c r="CV5" t="s">
        <v>1547</v>
      </c>
      <c r="CW5" t="s">
        <v>1547</v>
      </c>
      <c r="CX5" t="s">
        <v>1547</v>
      </c>
      <c r="CY5">
        <v>3</v>
      </c>
      <c r="CZ5" t="s">
        <v>1903</v>
      </c>
      <c r="DA5" t="s">
        <v>1547</v>
      </c>
      <c r="DB5" t="s">
        <v>1881</v>
      </c>
      <c r="DC5" t="s">
        <v>1882</v>
      </c>
      <c r="DD5" t="s">
        <v>2876</v>
      </c>
      <c r="DE5" t="s">
        <v>2649</v>
      </c>
      <c r="DF5" t="s">
        <v>2875</v>
      </c>
      <c r="DG5" t="s">
        <v>1547</v>
      </c>
      <c r="DH5" t="s">
        <v>1547</v>
      </c>
      <c r="DI5" t="s">
        <v>1892</v>
      </c>
      <c r="DJ5" t="s">
        <v>5039</v>
      </c>
      <c r="DK5"/>
      <c r="DL5" t="s">
        <v>1892</v>
      </c>
      <c r="DM5">
        <v>9</v>
      </c>
      <c r="DN5" t="s">
        <v>1883</v>
      </c>
      <c r="DO5" t="s">
        <v>1165</v>
      </c>
      <c r="DP5" t="b">
        <v>1</v>
      </c>
      <c r="DQ5" t="b">
        <v>0</v>
      </c>
      <c r="DR5" t="b">
        <v>1</v>
      </c>
      <c r="DS5" t="b">
        <v>0</v>
      </c>
      <c r="DT5" t="b">
        <v>0</v>
      </c>
      <c r="DU5" t="b">
        <v>1</v>
      </c>
      <c r="DV5" t="b">
        <v>1</v>
      </c>
      <c r="DW5">
        <v>0</v>
      </c>
      <c r="DX5" t="b">
        <v>0</v>
      </c>
      <c r="DY5" t="b">
        <v>0</v>
      </c>
      <c r="DZ5" t="b">
        <v>0</v>
      </c>
      <c r="EA5" t="b">
        <v>0</v>
      </c>
      <c r="EB5" t="b">
        <v>0</v>
      </c>
      <c r="EC5" t="b">
        <v>0</v>
      </c>
      <c r="ED5" t="b">
        <v>0</v>
      </c>
      <c r="EE5" t="b">
        <v>0</v>
      </c>
      <c r="EF5" t="b">
        <v>0</v>
      </c>
      <c r="EG5" t="b" cm="1">
        <v>0</v>
      </c>
      <c r="EH5" t="b">
        <v>0</v>
      </c>
      <c r="EI5" t="b">
        <v>0</v>
      </c>
      <c r="EJ5" t="b">
        <v>0</v>
      </c>
      <c r="EK5" t="s">
        <v>1547</v>
      </c>
      <c r="EL5">
        <v>0</v>
      </c>
      <c r="EM5">
        <v>12</v>
      </c>
      <c r="EN5" t="b">
        <v>0</v>
      </c>
    </row>
    <row r="6" spans="1:144" s="119" customFormat="1" ht="15.75">
      <c r="A6"/>
      <c r="B6" t="s">
        <v>1165</v>
      </c>
      <c r="C6" t="s">
        <v>1165</v>
      </c>
      <c r="D6" t="s">
        <v>2878</v>
      </c>
      <c r="E6" t="s">
        <v>2879</v>
      </c>
      <c r="F6"/>
      <c r="G6" t="s">
        <v>2878</v>
      </c>
      <c r="H6" t="s">
        <v>2880</v>
      </c>
      <c r="I6" t="s">
        <v>1230</v>
      </c>
      <c r="J6"/>
      <c r="K6" t="s">
        <v>902</v>
      </c>
      <c r="L6" t="s">
        <v>1743</v>
      </c>
      <c r="M6" t="s">
        <v>1754</v>
      </c>
      <c r="N6" t="s">
        <v>2881</v>
      </c>
      <c r="O6"/>
      <c r="P6"/>
      <c r="Q6" t="s">
        <v>2649</v>
      </c>
      <c r="R6" t="s">
        <v>2877</v>
      </c>
      <c r="S6"/>
      <c r="T6"/>
      <c r="U6" t="s">
        <v>13127</v>
      </c>
      <c r="V6" t="s">
        <v>13128</v>
      </c>
      <c r="W6"/>
      <c r="X6"/>
      <c r="Y6"/>
      <c r="Z6"/>
      <c r="AA6"/>
      <c r="AB6"/>
      <c r="AC6"/>
      <c r="AD6"/>
      <c r="AE6"/>
      <c r="AF6"/>
      <c r="AG6"/>
      <c r="AH6"/>
      <c r="AI6"/>
      <c r="AJ6"/>
      <c r="AK6"/>
      <c r="AL6"/>
      <c r="AM6"/>
      <c r="AN6"/>
      <c r="AO6" s="108" t="s">
        <v>43</v>
      </c>
      <c r="AP6" t="s">
        <v>2842</v>
      </c>
      <c r="AQ6">
        <v>3</v>
      </c>
      <c r="AR6" t="s">
        <v>5046</v>
      </c>
      <c r="AS6" t="s">
        <v>1165</v>
      </c>
      <c r="AT6" t="s">
        <v>5040</v>
      </c>
      <c r="AU6" t="s">
        <v>2879</v>
      </c>
      <c r="AV6" t="s">
        <v>5047</v>
      </c>
      <c r="AW6" t="s">
        <v>1744</v>
      </c>
      <c r="AX6" t="s">
        <v>1740</v>
      </c>
      <c r="AY6" t="s">
        <v>5048</v>
      </c>
      <c r="AZ6" t="s">
        <v>2649</v>
      </c>
      <c r="BA6" t="s">
        <v>5049</v>
      </c>
      <c r="BB6" t="s">
        <v>1230</v>
      </c>
      <c r="BC6" t="s">
        <v>1743</v>
      </c>
      <c r="BD6" t="s">
        <v>5050</v>
      </c>
      <c r="BE6" t="s">
        <v>2875</v>
      </c>
      <c r="BF6">
        <v>6</v>
      </c>
      <c r="BG6">
        <v>5</v>
      </c>
      <c r="BH6">
        <v>0</v>
      </c>
      <c r="BI6" t="s">
        <v>2879</v>
      </c>
      <c r="BJ6">
        <v>1</v>
      </c>
      <c r="BK6">
        <v>0</v>
      </c>
      <c r="BL6">
        <v>0</v>
      </c>
      <c r="BM6" t="s">
        <v>1547</v>
      </c>
      <c r="BN6" t="s">
        <v>2876</v>
      </c>
      <c r="BO6" t="s">
        <v>5041</v>
      </c>
      <c r="BP6" t="s" cm="1">
        <v>5039</v>
      </c>
      <c r="BQ6" t="s">
        <v>1547</v>
      </c>
      <c r="BR6" t="s">
        <v>5045</v>
      </c>
      <c r="BS6">
        <v>2</v>
      </c>
      <c r="BT6" t="s">
        <v>1712</v>
      </c>
      <c r="BU6" t="s">
        <v>15059</v>
      </c>
      <c r="BV6" t="s">
        <v>2878</v>
      </c>
      <c r="BW6" t="s">
        <v>5047</v>
      </c>
      <c r="BX6" t="s">
        <v>5051</v>
      </c>
      <c r="BY6" t="s">
        <v>5052</v>
      </c>
      <c r="BZ6" t="s">
        <v>1547</v>
      </c>
      <c r="CA6" t="s">
        <v>1744</v>
      </c>
      <c r="CB6" t="s">
        <v>1754</v>
      </c>
      <c r="CC6"/>
      <c r="CD6" t="s">
        <v>998</v>
      </c>
      <c r="CE6" t="s">
        <v>1230</v>
      </c>
      <c r="CF6" t="s">
        <v>5053</v>
      </c>
      <c r="CG6" t="s">
        <v>5054</v>
      </c>
      <c r="CH6" t="s">
        <v>1230</v>
      </c>
      <c r="CI6" t="s">
        <v>1547</v>
      </c>
      <c r="CJ6" t="s">
        <v>2877</v>
      </c>
      <c r="CK6" t="s">
        <v>1165</v>
      </c>
      <c r="CL6"/>
      <c r="CM6"/>
      <c r="CN6" t="s">
        <v>13127</v>
      </c>
      <c r="CO6" t="s">
        <v>13128</v>
      </c>
      <c r="CP6" t="s">
        <v>13127</v>
      </c>
      <c r="CQ6" t="s">
        <v>13128</v>
      </c>
      <c r="CR6" t="s">
        <v>1547</v>
      </c>
      <c r="CS6">
        <v>0</v>
      </c>
      <c r="CT6" t="s">
        <v>1547</v>
      </c>
      <c r="CU6" t="s">
        <v>1547</v>
      </c>
      <c r="CV6" t="s">
        <v>1547</v>
      </c>
      <c r="CW6" t="s">
        <v>1547</v>
      </c>
      <c r="CX6" t="s">
        <v>1547</v>
      </c>
      <c r="CY6">
        <v>4</v>
      </c>
      <c r="CZ6" t="s">
        <v>1909</v>
      </c>
      <c r="DA6" t="s">
        <v>1547</v>
      </c>
      <c r="DB6" t="s">
        <v>1881</v>
      </c>
      <c r="DC6" t="s">
        <v>1882</v>
      </c>
      <c r="DD6" t="s">
        <v>2879</v>
      </c>
      <c r="DE6" t="s">
        <v>2649</v>
      </c>
      <c r="DF6" t="s">
        <v>2878</v>
      </c>
      <c r="DG6" t="s">
        <v>1547</v>
      </c>
      <c r="DH6" t="s">
        <v>1547</v>
      </c>
      <c r="DI6" t="s">
        <v>1892</v>
      </c>
      <c r="DJ6" t="s">
        <v>5046</v>
      </c>
      <c r="DK6"/>
      <c r="DL6" t="s">
        <v>1892</v>
      </c>
      <c r="DM6">
        <v>9</v>
      </c>
      <c r="DN6" t="s">
        <v>1883</v>
      </c>
      <c r="DO6" t="s">
        <v>1165</v>
      </c>
      <c r="DP6" t="b">
        <v>1</v>
      </c>
      <c r="DQ6" t="b">
        <v>0</v>
      </c>
      <c r="DR6" t="b">
        <v>1</v>
      </c>
      <c r="DS6" t="b">
        <v>0</v>
      </c>
      <c r="DT6" t="b">
        <v>0</v>
      </c>
      <c r="DU6" t="b">
        <v>1</v>
      </c>
      <c r="DV6" t="b">
        <v>0</v>
      </c>
      <c r="DW6">
        <v>0</v>
      </c>
      <c r="DX6" t="b">
        <v>0</v>
      </c>
      <c r="DY6" t="b">
        <v>0</v>
      </c>
      <c r="DZ6" t="b">
        <v>0</v>
      </c>
      <c r="EA6" t="b">
        <v>0</v>
      </c>
      <c r="EB6" t="b">
        <v>0</v>
      </c>
      <c r="EC6" t="b">
        <v>0</v>
      </c>
      <c r="ED6" t="b">
        <v>0</v>
      </c>
      <c r="EE6" t="b">
        <v>0</v>
      </c>
      <c r="EF6" t="b">
        <v>0</v>
      </c>
      <c r="EG6" t="b" cm="1">
        <v>0</v>
      </c>
      <c r="EH6" t="b">
        <v>0</v>
      </c>
      <c r="EI6" t="b">
        <v>0</v>
      </c>
      <c r="EJ6" t="b">
        <v>0</v>
      </c>
      <c r="EK6" t="s">
        <v>1547</v>
      </c>
      <c r="EL6">
        <v>0</v>
      </c>
      <c r="EM6">
        <v>17</v>
      </c>
      <c r="EN6" t="b">
        <v>0</v>
      </c>
    </row>
    <row r="7" spans="1:144" ht="15.75">
      <c r="A7"/>
      <c r="B7" t="s">
        <v>1165</v>
      </c>
      <c r="C7" t="s">
        <v>1165</v>
      </c>
      <c r="D7" t="s">
        <v>2882</v>
      </c>
      <c r="E7" t="s">
        <v>2883</v>
      </c>
      <c r="F7"/>
      <c r="G7" t="s">
        <v>2882</v>
      </c>
      <c r="H7" t="s">
        <v>2884</v>
      </c>
      <c r="I7" t="s">
        <v>1230</v>
      </c>
      <c r="J7"/>
      <c r="K7" t="s">
        <v>902</v>
      </c>
      <c r="L7" t="s">
        <v>1743</v>
      </c>
      <c r="M7" t="s">
        <v>1754</v>
      </c>
      <c r="N7" t="s">
        <v>2885</v>
      </c>
      <c r="O7"/>
      <c r="P7"/>
      <c r="Q7" t="s">
        <v>2649</v>
      </c>
      <c r="R7" t="s">
        <v>2877</v>
      </c>
      <c r="S7"/>
      <c r="T7"/>
      <c r="U7" t="s">
        <v>13127</v>
      </c>
      <c r="V7" t="s">
        <v>13129</v>
      </c>
      <c r="W7"/>
      <c r="X7"/>
      <c r="Y7"/>
      <c r="Z7"/>
      <c r="AA7"/>
      <c r="AB7"/>
      <c r="AC7"/>
      <c r="AD7"/>
      <c r="AE7"/>
      <c r="AF7"/>
      <c r="AG7"/>
      <c r="AH7"/>
      <c r="AI7"/>
      <c r="AJ7"/>
      <c r="AK7"/>
      <c r="AL7"/>
      <c r="AM7"/>
      <c r="AN7"/>
      <c r="AO7" s="108" t="s">
        <v>43</v>
      </c>
      <c r="AP7" t="s">
        <v>2842</v>
      </c>
      <c r="AQ7">
        <v>4</v>
      </c>
      <c r="AR7" t="s">
        <v>5055</v>
      </c>
      <c r="AS7" t="s">
        <v>1165</v>
      </c>
      <c r="AT7" t="s">
        <v>5040</v>
      </c>
      <c r="AU7" t="s">
        <v>2883</v>
      </c>
      <c r="AV7" t="s">
        <v>5056</v>
      </c>
      <c r="AW7" t="s">
        <v>1744</v>
      </c>
      <c r="AX7" t="s">
        <v>1740</v>
      </c>
      <c r="AY7" t="s">
        <v>5057</v>
      </c>
      <c r="AZ7" t="s">
        <v>2649</v>
      </c>
      <c r="BA7" t="s">
        <v>5058</v>
      </c>
      <c r="BB7" t="s">
        <v>1230</v>
      </c>
      <c r="BC7" t="s">
        <v>1743</v>
      </c>
      <c r="BD7" t="s">
        <v>5059</v>
      </c>
      <c r="BE7" t="s">
        <v>2875</v>
      </c>
      <c r="BF7">
        <v>7</v>
      </c>
      <c r="BG7">
        <v>5</v>
      </c>
      <c r="BH7">
        <v>0</v>
      </c>
      <c r="BI7" t="s">
        <v>2883</v>
      </c>
      <c r="BJ7">
        <v>1</v>
      </c>
      <c r="BK7">
        <v>0</v>
      </c>
      <c r="BL7">
        <v>0</v>
      </c>
      <c r="BM7" t="s">
        <v>1547</v>
      </c>
      <c r="BN7" t="s">
        <v>2876</v>
      </c>
      <c r="BO7" t="s">
        <v>5041</v>
      </c>
      <c r="BP7" t="s" cm="1">
        <v>5039</v>
      </c>
      <c r="BQ7" t="s">
        <v>1547</v>
      </c>
      <c r="BR7" t="s">
        <v>5045</v>
      </c>
      <c r="BS7">
        <v>3</v>
      </c>
      <c r="BT7" t="s">
        <v>1715</v>
      </c>
      <c r="BU7" t="s">
        <v>15060</v>
      </c>
      <c r="BV7" t="s">
        <v>2882</v>
      </c>
      <c r="BW7" t="s">
        <v>5056</v>
      </c>
      <c r="BX7" t="s">
        <v>5060</v>
      </c>
      <c r="BY7" t="s">
        <v>5061</v>
      </c>
      <c r="BZ7" t="s">
        <v>1547</v>
      </c>
      <c r="CA7" t="s">
        <v>1744</v>
      </c>
      <c r="CB7" t="s">
        <v>1754</v>
      </c>
      <c r="CC7"/>
      <c r="CD7" t="s">
        <v>998</v>
      </c>
      <c r="CE7" t="s">
        <v>1230</v>
      </c>
      <c r="CF7" t="s">
        <v>5062</v>
      </c>
      <c r="CG7" t="s">
        <v>5063</v>
      </c>
      <c r="CH7" t="s">
        <v>1230</v>
      </c>
      <c r="CI7" t="s">
        <v>1547</v>
      </c>
      <c r="CJ7" t="s">
        <v>2877</v>
      </c>
      <c r="CK7" t="s">
        <v>1165</v>
      </c>
      <c r="CL7"/>
      <c r="CM7"/>
      <c r="CN7" t="s">
        <v>13127</v>
      </c>
      <c r="CO7" t="s">
        <v>13129</v>
      </c>
      <c r="CP7" t="s">
        <v>13127</v>
      </c>
      <c r="CQ7" t="s">
        <v>13129</v>
      </c>
      <c r="CR7" t="s">
        <v>1547</v>
      </c>
      <c r="CS7">
        <v>0</v>
      </c>
      <c r="CT7" t="s">
        <v>1547</v>
      </c>
      <c r="CU7" t="s">
        <v>1547</v>
      </c>
      <c r="CV7" t="s">
        <v>1547</v>
      </c>
      <c r="CW7" t="s">
        <v>1547</v>
      </c>
      <c r="CX7" t="s">
        <v>1547</v>
      </c>
      <c r="CY7">
        <v>5</v>
      </c>
      <c r="CZ7" t="s">
        <v>1916</v>
      </c>
      <c r="DA7" t="s">
        <v>1547</v>
      </c>
      <c r="DB7" t="s">
        <v>1881</v>
      </c>
      <c r="DC7" t="s">
        <v>1882</v>
      </c>
      <c r="DD7" t="s">
        <v>2883</v>
      </c>
      <c r="DE7" t="s">
        <v>2649</v>
      </c>
      <c r="DF7" t="s">
        <v>2882</v>
      </c>
      <c r="DG7" t="s">
        <v>1547</v>
      </c>
      <c r="DH7" t="s">
        <v>1547</v>
      </c>
      <c r="DI7" t="s">
        <v>1892</v>
      </c>
      <c r="DJ7" t="s">
        <v>5055</v>
      </c>
      <c r="DK7"/>
      <c r="DL7" t="s">
        <v>1892</v>
      </c>
      <c r="DM7">
        <v>9</v>
      </c>
      <c r="DN7" t="s">
        <v>1883</v>
      </c>
      <c r="DO7" t="s">
        <v>1165</v>
      </c>
      <c r="DP7" t="b">
        <v>1</v>
      </c>
      <c r="DQ7" t="b">
        <v>0</v>
      </c>
      <c r="DR7" t="b">
        <v>1</v>
      </c>
      <c r="DS7" t="b">
        <v>0</v>
      </c>
      <c r="DT7" t="b">
        <v>0</v>
      </c>
      <c r="DU7" t="b">
        <v>1</v>
      </c>
      <c r="DV7" t="b">
        <v>0</v>
      </c>
      <c r="DW7">
        <v>0</v>
      </c>
      <c r="DX7" t="b">
        <v>0</v>
      </c>
      <c r="DY7" t="b">
        <v>0</v>
      </c>
      <c r="DZ7" t="b">
        <v>0</v>
      </c>
      <c r="EA7" t="b">
        <v>0</v>
      </c>
      <c r="EB7" t="b">
        <v>0</v>
      </c>
      <c r="EC7" t="b">
        <v>0</v>
      </c>
      <c r="ED7" t="b">
        <v>0</v>
      </c>
      <c r="EE7" t="b">
        <v>0</v>
      </c>
      <c r="EF7" t="b">
        <v>0</v>
      </c>
      <c r="EG7" t="b" cm="1">
        <v>0</v>
      </c>
      <c r="EH7" t="b">
        <v>0</v>
      </c>
      <c r="EI7" t="b">
        <v>0</v>
      </c>
      <c r="EJ7" t="b">
        <v>0</v>
      </c>
      <c r="EK7" t="s">
        <v>1547</v>
      </c>
      <c r="EL7">
        <v>0</v>
      </c>
      <c r="EM7">
        <v>25</v>
      </c>
      <c r="EN7" t="b">
        <v>0</v>
      </c>
    </row>
    <row r="8" spans="1:144" ht="15.75">
      <c r="A8"/>
      <c r="B8" t="s">
        <v>1165</v>
      </c>
      <c r="C8" t="s">
        <v>1165</v>
      </c>
      <c r="D8" t="s">
        <v>2886</v>
      </c>
      <c r="E8" t="s">
        <v>2887</v>
      </c>
      <c r="F8"/>
      <c r="G8" t="s">
        <v>2886</v>
      </c>
      <c r="H8" t="s">
        <v>2888</v>
      </c>
      <c r="I8" t="s">
        <v>1230</v>
      </c>
      <c r="J8"/>
      <c r="K8" t="s">
        <v>902</v>
      </c>
      <c r="L8" t="s">
        <v>1743</v>
      </c>
      <c r="M8" t="s">
        <v>1749</v>
      </c>
      <c r="N8" t="s">
        <v>2889</v>
      </c>
      <c r="O8"/>
      <c r="P8"/>
      <c r="Q8" t="s">
        <v>2649</v>
      </c>
      <c r="R8" t="s">
        <v>2877</v>
      </c>
      <c r="S8"/>
      <c r="T8"/>
      <c r="U8" t="s">
        <v>13127</v>
      </c>
      <c r="V8" t="s">
        <v>13130</v>
      </c>
      <c r="W8"/>
      <c r="X8"/>
      <c r="Y8"/>
      <c r="Z8"/>
      <c r="AA8"/>
      <c r="AB8"/>
      <c r="AC8"/>
      <c r="AD8"/>
      <c r="AE8"/>
      <c r="AF8"/>
      <c r="AG8"/>
      <c r="AH8"/>
      <c r="AI8"/>
      <c r="AJ8"/>
      <c r="AK8"/>
      <c r="AL8"/>
      <c r="AM8"/>
      <c r="AN8"/>
      <c r="AO8" s="108" t="s">
        <v>43</v>
      </c>
      <c r="AP8" t="s">
        <v>2842</v>
      </c>
      <c r="AQ8">
        <v>5</v>
      </c>
      <c r="AR8" t="s">
        <v>5064</v>
      </c>
      <c r="AS8" t="s">
        <v>1165</v>
      </c>
      <c r="AT8" t="s">
        <v>5040</v>
      </c>
      <c r="AU8" t="s">
        <v>2887</v>
      </c>
      <c r="AV8" t="s">
        <v>5065</v>
      </c>
      <c r="AW8" t="s">
        <v>1744</v>
      </c>
      <c r="AX8" t="s">
        <v>1740</v>
      </c>
      <c r="AY8" t="s">
        <v>5066</v>
      </c>
      <c r="AZ8" t="s">
        <v>2649</v>
      </c>
      <c r="BA8" t="s">
        <v>5067</v>
      </c>
      <c r="BB8" t="s">
        <v>1230</v>
      </c>
      <c r="BC8" t="s">
        <v>1743</v>
      </c>
      <c r="BD8" t="s">
        <v>5068</v>
      </c>
      <c r="BE8" t="s">
        <v>2875</v>
      </c>
      <c r="BF8">
        <v>8</v>
      </c>
      <c r="BG8">
        <v>5</v>
      </c>
      <c r="BH8">
        <v>0</v>
      </c>
      <c r="BI8" t="s">
        <v>2887</v>
      </c>
      <c r="BJ8">
        <v>1</v>
      </c>
      <c r="BK8">
        <v>0</v>
      </c>
      <c r="BL8">
        <v>0</v>
      </c>
      <c r="BM8" t="s">
        <v>1547</v>
      </c>
      <c r="BN8" t="s">
        <v>2876</v>
      </c>
      <c r="BO8" t="s">
        <v>5041</v>
      </c>
      <c r="BP8" t="s" cm="1">
        <v>5039</v>
      </c>
      <c r="BQ8" t="s">
        <v>1547</v>
      </c>
      <c r="BR8" t="s">
        <v>5045</v>
      </c>
      <c r="BS8">
        <v>4</v>
      </c>
      <c r="BT8" t="s">
        <v>1756</v>
      </c>
      <c r="BU8" t="s">
        <v>15061</v>
      </c>
      <c r="BV8" t="s">
        <v>2886</v>
      </c>
      <c r="BW8" t="s">
        <v>5065</v>
      </c>
      <c r="BX8" t="s">
        <v>5069</v>
      </c>
      <c r="BY8" t="s">
        <v>5070</v>
      </c>
      <c r="BZ8" t="s">
        <v>1547</v>
      </c>
      <c r="CA8" t="s">
        <v>1744</v>
      </c>
      <c r="CB8" t="s">
        <v>1749</v>
      </c>
      <c r="CC8"/>
      <c r="CD8" t="s">
        <v>998</v>
      </c>
      <c r="CE8" t="s">
        <v>1230</v>
      </c>
      <c r="CF8" t="s">
        <v>5071</v>
      </c>
      <c r="CG8" t="s">
        <v>5072</v>
      </c>
      <c r="CH8" t="s">
        <v>1230</v>
      </c>
      <c r="CI8" t="s">
        <v>1547</v>
      </c>
      <c r="CJ8" t="s">
        <v>2877</v>
      </c>
      <c r="CK8" t="s">
        <v>1165</v>
      </c>
      <c r="CL8"/>
      <c r="CM8"/>
      <c r="CN8" t="s">
        <v>13127</v>
      </c>
      <c r="CO8" t="s">
        <v>13130</v>
      </c>
      <c r="CP8" t="s">
        <v>13127</v>
      </c>
      <c r="CQ8" t="s">
        <v>13130</v>
      </c>
      <c r="CR8" t="s">
        <v>1547</v>
      </c>
      <c r="CS8">
        <v>0</v>
      </c>
      <c r="CT8" t="s">
        <v>1547</v>
      </c>
      <c r="CU8" t="s">
        <v>1547</v>
      </c>
      <c r="CV8" t="s">
        <v>1547</v>
      </c>
      <c r="CW8" t="s">
        <v>1547</v>
      </c>
      <c r="CX8" t="s">
        <v>1547</v>
      </c>
      <c r="CY8">
        <v>6</v>
      </c>
      <c r="CZ8" t="s">
        <v>1923</v>
      </c>
      <c r="DA8" t="s">
        <v>1547</v>
      </c>
      <c r="DB8" t="s">
        <v>1881</v>
      </c>
      <c r="DC8" t="s">
        <v>1882</v>
      </c>
      <c r="DD8" t="s">
        <v>2887</v>
      </c>
      <c r="DE8" t="s">
        <v>2649</v>
      </c>
      <c r="DF8" t="s">
        <v>2886</v>
      </c>
      <c r="DG8" t="s">
        <v>1547</v>
      </c>
      <c r="DH8" t="s">
        <v>1547</v>
      </c>
      <c r="DI8" t="s">
        <v>1892</v>
      </c>
      <c r="DJ8" t="s">
        <v>5064</v>
      </c>
      <c r="DK8"/>
      <c r="DL8" t="s">
        <v>1892</v>
      </c>
      <c r="DM8">
        <v>9</v>
      </c>
      <c r="DN8" t="s">
        <v>1883</v>
      </c>
      <c r="DO8" t="s">
        <v>1165</v>
      </c>
      <c r="DP8" t="b">
        <v>1</v>
      </c>
      <c r="DQ8" t="b">
        <v>0</v>
      </c>
      <c r="DR8" t="b">
        <v>1</v>
      </c>
      <c r="DS8" t="b">
        <v>0</v>
      </c>
      <c r="DT8" t="b">
        <v>0</v>
      </c>
      <c r="DU8" t="b">
        <v>1</v>
      </c>
      <c r="DV8" t="b">
        <v>0</v>
      </c>
      <c r="DW8">
        <v>0</v>
      </c>
      <c r="DX8" t="b">
        <v>0</v>
      </c>
      <c r="DY8" t="b">
        <v>0</v>
      </c>
      <c r="DZ8" t="b">
        <v>0</v>
      </c>
      <c r="EA8" t="b">
        <v>0</v>
      </c>
      <c r="EB8" t="b">
        <v>0</v>
      </c>
      <c r="EC8" t="b">
        <v>0</v>
      </c>
      <c r="ED8" t="b">
        <v>0</v>
      </c>
      <c r="EE8" t="b">
        <v>0</v>
      </c>
      <c r="EF8" t="b">
        <v>0</v>
      </c>
      <c r="EG8" t="b" cm="1">
        <v>0</v>
      </c>
      <c r="EH8" t="b">
        <v>0</v>
      </c>
      <c r="EI8" t="b">
        <v>0</v>
      </c>
      <c r="EJ8" t="b">
        <v>0</v>
      </c>
      <c r="EK8" t="s">
        <v>1547</v>
      </c>
      <c r="EL8">
        <v>0</v>
      </c>
      <c r="EM8">
        <v>25</v>
      </c>
      <c r="EN8" t="b">
        <v>0</v>
      </c>
    </row>
    <row r="9" spans="1:144" ht="15.75">
      <c r="A9"/>
      <c r="B9" t="s">
        <v>1165</v>
      </c>
      <c r="C9" t="s">
        <v>1165</v>
      </c>
      <c r="D9" t="s">
        <v>2890</v>
      </c>
      <c r="E9" t="s">
        <v>2891</v>
      </c>
      <c r="F9"/>
      <c r="G9" t="s">
        <v>2890</v>
      </c>
      <c r="H9" t="s">
        <v>2890</v>
      </c>
      <c r="I9" t="s">
        <v>1244</v>
      </c>
      <c r="J9"/>
      <c r="K9" t="s">
        <v>902</v>
      </c>
      <c r="L9" t="s">
        <v>1743</v>
      </c>
      <c r="M9"/>
      <c r="N9"/>
      <c r="O9"/>
      <c r="P9"/>
      <c r="Q9" t="s">
        <v>2649</v>
      </c>
      <c r="R9" t="s">
        <v>2877</v>
      </c>
      <c r="S9"/>
      <c r="T9"/>
      <c r="U9" t="s">
        <v>13131</v>
      </c>
      <c r="V9"/>
      <c r="W9"/>
      <c r="X9"/>
      <c r="Y9"/>
      <c r="Z9"/>
      <c r="AA9"/>
      <c r="AB9"/>
      <c r="AC9"/>
      <c r="AD9"/>
      <c r="AE9"/>
      <c r="AF9"/>
      <c r="AG9"/>
      <c r="AH9"/>
      <c r="AI9"/>
      <c r="AJ9"/>
      <c r="AK9"/>
      <c r="AL9"/>
      <c r="AM9"/>
      <c r="AN9"/>
      <c r="AO9" s="108" t="s">
        <v>43</v>
      </c>
      <c r="AP9" t="s">
        <v>2842</v>
      </c>
      <c r="AQ9">
        <v>6</v>
      </c>
      <c r="AR9" t="s">
        <v>5073</v>
      </c>
      <c r="AS9" t="s">
        <v>1165</v>
      </c>
      <c r="AT9" t="s">
        <v>5040</v>
      </c>
      <c r="AU9" t="s">
        <v>2891</v>
      </c>
      <c r="AV9" t="s">
        <v>5074</v>
      </c>
      <c r="AW9" t="s">
        <v>1744</v>
      </c>
      <c r="AX9" t="s">
        <v>1740</v>
      </c>
      <c r="AY9" t="s">
        <v>5075</v>
      </c>
      <c r="AZ9" t="s">
        <v>2649</v>
      </c>
      <c r="BA9" t="s">
        <v>5076</v>
      </c>
      <c r="BB9" t="s">
        <v>1244</v>
      </c>
      <c r="BC9" t="s">
        <v>1743</v>
      </c>
      <c r="BD9" t="s">
        <v>5077</v>
      </c>
      <c r="BE9" t="s">
        <v>2890</v>
      </c>
      <c r="BF9">
        <v>9</v>
      </c>
      <c r="BG9">
        <v>0</v>
      </c>
      <c r="BH9">
        <v>0</v>
      </c>
      <c r="BI9" t="s">
        <v>1547</v>
      </c>
      <c r="BJ9">
        <v>0</v>
      </c>
      <c r="BK9">
        <v>0</v>
      </c>
      <c r="BL9">
        <v>0</v>
      </c>
      <c r="BM9" t="s">
        <v>1547</v>
      </c>
      <c r="BN9" t="s">
        <v>1547</v>
      </c>
      <c r="BO9" t="s">
        <v>1547</v>
      </c>
      <c r="BP9" t="s" cm="1">
        <v>1547</v>
      </c>
      <c r="BQ9" t="s">
        <v>1547</v>
      </c>
      <c r="BR9" t="s">
        <v>5045</v>
      </c>
      <c r="BS9">
        <v>5</v>
      </c>
      <c r="BT9" t="s">
        <v>1717</v>
      </c>
      <c r="BU9" t="s">
        <v>15062</v>
      </c>
      <c r="BV9" t="s">
        <v>2890</v>
      </c>
      <c r="BW9" t="s">
        <v>5074</v>
      </c>
      <c r="BX9" t="s">
        <v>5075</v>
      </c>
      <c r="BY9" t="s">
        <v>1744</v>
      </c>
      <c r="BZ9" t="s">
        <v>1547</v>
      </c>
      <c r="CA9" t="s">
        <v>1744</v>
      </c>
      <c r="CB9" t="s">
        <v>1547</v>
      </c>
      <c r="CC9"/>
      <c r="CD9" t="s">
        <v>998</v>
      </c>
      <c r="CE9" t="s">
        <v>1244</v>
      </c>
      <c r="CF9" t="s">
        <v>2891</v>
      </c>
      <c r="CG9" t="s">
        <v>5074</v>
      </c>
      <c r="CH9" t="s">
        <v>1244</v>
      </c>
      <c r="CI9" t="s">
        <v>1547</v>
      </c>
      <c r="CJ9" t="s">
        <v>2877</v>
      </c>
      <c r="CK9" t="s">
        <v>1165</v>
      </c>
      <c r="CL9"/>
      <c r="CM9"/>
      <c r="CN9" t="s">
        <v>13131</v>
      </c>
      <c r="CO9" t="s">
        <v>1547</v>
      </c>
      <c r="CP9" t="s">
        <v>13131</v>
      </c>
      <c r="CQ9" t="s">
        <v>1547</v>
      </c>
      <c r="CR9" t="s">
        <v>1547</v>
      </c>
      <c r="CS9">
        <v>0</v>
      </c>
      <c r="CT9" t="s">
        <v>1547</v>
      </c>
      <c r="CU9" t="s">
        <v>1547</v>
      </c>
      <c r="CV9" t="s">
        <v>1547</v>
      </c>
      <c r="CW9" t="s">
        <v>1547</v>
      </c>
      <c r="CX9" t="s">
        <v>1547</v>
      </c>
      <c r="CY9">
        <v>7</v>
      </c>
      <c r="CZ9" t="s">
        <v>1929</v>
      </c>
      <c r="DA9" t="s">
        <v>1547</v>
      </c>
      <c r="DB9" t="s">
        <v>1881</v>
      </c>
      <c r="DC9" t="s">
        <v>1882</v>
      </c>
      <c r="DD9" t="s">
        <v>2891</v>
      </c>
      <c r="DE9" t="s">
        <v>2649</v>
      </c>
      <c r="DF9" t="s">
        <v>2890</v>
      </c>
      <c r="DG9" t="s">
        <v>1547</v>
      </c>
      <c r="DH9" t="s">
        <v>1547</v>
      </c>
      <c r="DI9" t="s">
        <v>1892</v>
      </c>
      <c r="DJ9" t="s">
        <v>5073</v>
      </c>
      <c r="DK9"/>
      <c r="DL9" t="s">
        <v>1892</v>
      </c>
      <c r="DM9">
        <v>9</v>
      </c>
      <c r="DN9" t="s">
        <v>1883</v>
      </c>
      <c r="DO9" t="s">
        <v>1165</v>
      </c>
      <c r="DP9" t="b">
        <v>1</v>
      </c>
      <c r="DQ9" t="b">
        <v>0</v>
      </c>
      <c r="DR9" t="b">
        <v>1</v>
      </c>
      <c r="DS9" t="b">
        <v>0</v>
      </c>
      <c r="DT9" t="b">
        <v>0</v>
      </c>
      <c r="DU9" t="b">
        <v>1</v>
      </c>
      <c r="DV9" t="b">
        <v>1</v>
      </c>
      <c r="DW9">
        <v>0</v>
      </c>
      <c r="DX9" t="b">
        <v>0</v>
      </c>
      <c r="DY9" t="b">
        <v>0</v>
      </c>
      <c r="DZ9" t="b">
        <v>0</v>
      </c>
      <c r="EA9" t="b">
        <v>0</v>
      </c>
      <c r="EB9" t="b">
        <v>0</v>
      </c>
      <c r="EC9" t="b">
        <v>0</v>
      </c>
      <c r="ED9" t="b">
        <v>0</v>
      </c>
      <c r="EE9" t="b">
        <v>0</v>
      </c>
      <c r="EF9" t="b">
        <v>0</v>
      </c>
      <c r="EG9" t="b" cm="1">
        <v>0</v>
      </c>
      <c r="EH9" t="b">
        <v>0</v>
      </c>
      <c r="EI9" t="b">
        <v>0</v>
      </c>
      <c r="EJ9" t="b">
        <v>0</v>
      </c>
      <c r="EK9" t="s">
        <v>1547</v>
      </c>
      <c r="EL9">
        <v>0</v>
      </c>
      <c r="EM9">
        <v>14</v>
      </c>
      <c r="EN9" t="b">
        <v>0</v>
      </c>
    </row>
    <row r="10" spans="1:144" ht="15.75">
      <c r="A10"/>
      <c r="B10" t="s">
        <v>1165</v>
      </c>
      <c r="C10" t="s">
        <v>1165</v>
      </c>
      <c r="D10" t="s">
        <v>2892</v>
      </c>
      <c r="E10" t="s">
        <v>2893</v>
      </c>
      <c r="F10"/>
      <c r="G10" t="s">
        <v>2892</v>
      </c>
      <c r="H10" t="s">
        <v>2894</v>
      </c>
      <c r="I10" t="s">
        <v>1230</v>
      </c>
      <c r="J10"/>
      <c r="K10" t="s">
        <v>902</v>
      </c>
      <c r="L10" t="s">
        <v>1743</v>
      </c>
      <c r="M10" t="s">
        <v>1754</v>
      </c>
      <c r="N10" t="s">
        <v>2895</v>
      </c>
      <c r="O10"/>
      <c r="P10"/>
      <c r="Q10" t="s">
        <v>2649</v>
      </c>
      <c r="R10" t="s">
        <v>2877</v>
      </c>
      <c r="S10"/>
      <c r="T10"/>
      <c r="U10" t="s">
        <v>13131</v>
      </c>
      <c r="V10" t="s">
        <v>13132</v>
      </c>
      <c r="W10"/>
      <c r="X10"/>
      <c r="Y10"/>
      <c r="Z10"/>
      <c r="AA10"/>
      <c r="AB10"/>
      <c r="AC10"/>
      <c r="AD10"/>
      <c r="AE10"/>
      <c r="AF10"/>
      <c r="AG10"/>
      <c r="AH10"/>
      <c r="AI10"/>
      <c r="AJ10"/>
      <c r="AK10"/>
      <c r="AL10"/>
      <c r="AM10"/>
      <c r="AN10"/>
      <c r="AO10" s="108" t="s">
        <v>43</v>
      </c>
      <c r="AP10" t="s">
        <v>2842</v>
      </c>
      <c r="AQ10">
        <v>7</v>
      </c>
      <c r="AR10" t="s">
        <v>5078</v>
      </c>
      <c r="AS10" t="s">
        <v>1165</v>
      </c>
      <c r="AT10" t="s">
        <v>5040</v>
      </c>
      <c r="AU10" t="s">
        <v>2893</v>
      </c>
      <c r="AV10" t="s">
        <v>5079</v>
      </c>
      <c r="AW10" t="s">
        <v>1744</v>
      </c>
      <c r="AX10" t="s">
        <v>1740</v>
      </c>
      <c r="AY10" t="s">
        <v>5080</v>
      </c>
      <c r="AZ10" t="s">
        <v>2649</v>
      </c>
      <c r="BA10" t="s">
        <v>5081</v>
      </c>
      <c r="BB10" t="s">
        <v>1230</v>
      </c>
      <c r="BC10" t="s">
        <v>1743</v>
      </c>
      <c r="BD10" t="s">
        <v>5082</v>
      </c>
      <c r="BE10" t="s">
        <v>2890</v>
      </c>
      <c r="BF10">
        <v>10</v>
      </c>
      <c r="BG10">
        <v>9</v>
      </c>
      <c r="BH10">
        <v>0</v>
      </c>
      <c r="BI10" t="s">
        <v>2893</v>
      </c>
      <c r="BJ10">
        <v>1</v>
      </c>
      <c r="BK10">
        <v>0</v>
      </c>
      <c r="BL10">
        <v>0</v>
      </c>
      <c r="BM10" t="s">
        <v>1547</v>
      </c>
      <c r="BN10" t="s">
        <v>2891</v>
      </c>
      <c r="BO10" t="s">
        <v>5074</v>
      </c>
      <c r="BP10" t="s" cm="1">
        <v>5073</v>
      </c>
      <c r="BQ10" t="s">
        <v>1547</v>
      </c>
      <c r="BR10" t="s">
        <v>5045</v>
      </c>
      <c r="BS10">
        <v>6</v>
      </c>
      <c r="BT10" t="s">
        <v>1719</v>
      </c>
      <c r="BU10" t="s">
        <v>15063</v>
      </c>
      <c r="BV10" t="s">
        <v>2892</v>
      </c>
      <c r="BW10" t="s">
        <v>5079</v>
      </c>
      <c r="BX10" t="s">
        <v>5083</v>
      </c>
      <c r="BY10" t="s">
        <v>5084</v>
      </c>
      <c r="BZ10" t="s">
        <v>1547</v>
      </c>
      <c r="CA10" t="s">
        <v>1744</v>
      </c>
      <c r="CB10" t="s">
        <v>1754</v>
      </c>
      <c r="CC10"/>
      <c r="CD10" t="s">
        <v>998</v>
      </c>
      <c r="CE10" t="s">
        <v>1230</v>
      </c>
      <c r="CF10" t="s">
        <v>5085</v>
      </c>
      <c r="CG10" t="s">
        <v>5086</v>
      </c>
      <c r="CH10" t="s">
        <v>1230</v>
      </c>
      <c r="CI10" t="s">
        <v>1547</v>
      </c>
      <c r="CJ10" t="s">
        <v>2877</v>
      </c>
      <c r="CK10" t="s">
        <v>1165</v>
      </c>
      <c r="CL10"/>
      <c r="CM10"/>
      <c r="CN10" t="s">
        <v>13131</v>
      </c>
      <c r="CO10" t="s">
        <v>13132</v>
      </c>
      <c r="CP10" t="s">
        <v>13131</v>
      </c>
      <c r="CQ10" t="s">
        <v>13132</v>
      </c>
      <c r="CR10" t="s">
        <v>1547</v>
      </c>
      <c r="CS10">
        <v>0</v>
      </c>
      <c r="CT10" t="s">
        <v>1547</v>
      </c>
      <c r="CU10" t="s">
        <v>1547</v>
      </c>
      <c r="CV10" t="s">
        <v>1547</v>
      </c>
      <c r="CW10" t="s">
        <v>1547</v>
      </c>
      <c r="CX10" t="s">
        <v>1547</v>
      </c>
      <c r="CY10">
        <v>8</v>
      </c>
      <c r="CZ10" t="s">
        <v>1935</v>
      </c>
      <c r="DA10" t="s">
        <v>1547</v>
      </c>
      <c r="DB10" t="s">
        <v>1881</v>
      </c>
      <c r="DC10" t="s">
        <v>1882</v>
      </c>
      <c r="DD10" t="s">
        <v>2893</v>
      </c>
      <c r="DE10" t="s">
        <v>2649</v>
      </c>
      <c r="DF10" t="s">
        <v>2892</v>
      </c>
      <c r="DG10" t="s">
        <v>1547</v>
      </c>
      <c r="DH10" t="s">
        <v>1547</v>
      </c>
      <c r="DI10" t="s">
        <v>1892</v>
      </c>
      <c r="DJ10" t="s">
        <v>5078</v>
      </c>
      <c r="DK10"/>
      <c r="DL10" t="s">
        <v>1892</v>
      </c>
      <c r="DM10">
        <v>9</v>
      </c>
      <c r="DN10" t="s">
        <v>1883</v>
      </c>
      <c r="DO10" t="s">
        <v>1165</v>
      </c>
      <c r="DP10" t="b">
        <v>1</v>
      </c>
      <c r="DQ10" t="b">
        <v>0</v>
      </c>
      <c r="DR10" t="b">
        <v>1</v>
      </c>
      <c r="DS10" t="b">
        <v>0</v>
      </c>
      <c r="DT10" t="b">
        <v>0</v>
      </c>
      <c r="DU10" t="b">
        <v>1</v>
      </c>
      <c r="DV10" t="b">
        <v>0</v>
      </c>
      <c r="DW10">
        <v>0</v>
      </c>
      <c r="DX10" t="b">
        <v>0</v>
      </c>
      <c r="DY10" t="b">
        <v>0</v>
      </c>
      <c r="DZ10" t="b">
        <v>0</v>
      </c>
      <c r="EA10" t="b">
        <v>0</v>
      </c>
      <c r="EB10" t="b">
        <v>0</v>
      </c>
      <c r="EC10" t="b">
        <v>0</v>
      </c>
      <c r="ED10" t="b">
        <v>0</v>
      </c>
      <c r="EE10" t="b">
        <v>0</v>
      </c>
      <c r="EF10" t="b">
        <v>0</v>
      </c>
      <c r="EG10" t="b" cm="1">
        <v>0</v>
      </c>
      <c r="EH10" t="b">
        <v>0</v>
      </c>
      <c r="EI10" t="b">
        <v>0</v>
      </c>
      <c r="EJ10" t="b">
        <v>0</v>
      </c>
      <c r="EK10" t="s">
        <v>1547</v>
      </c>
      <c r="EL10">
        <v>0</v>
      </c>
      <c r="EM10">
        <v>19</v>
      </c>
      <c r="EN10" t="b">
        <v>0</v>
      </c>
    </row>
    <row r="11" spans="1:144" ht="15.75">
      <c r="A11"/>
      <c r="B11" t="s">
        <v>1165</v>
      </c>
      <c r="C11" t="s">
        <v>1165</v>
      </c>
      <c r="D11" t="s">
        <v>2896</v>
      </c>
      <c r="E11" t="s">
        <v>2897</v>
      </c>
      <c r="F11"/>
      <c r="G11" t="s">
        <v>2896</v>
      </c>
      <c r="H11" t="s">
        <v>2898</v>
      </c>
      <c r="I11" t="s">
        <v>1230</v>
      </c>
      <c r="J11"/>
      <c r="K11" t="s">
        <v>902</v>
      </c>
      <c r="L11" t="s">
        <v>1743</v>
      </c>
      <c r="M11" t="s">
        <v>1754</v>
      </c>
      <c r="N11" t="s">
        <v>2899</v>
      </c>
      <c r="O11"/>
      <c r="P11"/>
      <c r="Q11" t="s">
        <v>2649</v>
      </c>
      <c r="R11" t="s">
        <v>2877</v>
      </c>
      <c r="S11"/>
      <c r="T11"/>
      <c r="U11" t="s">
        <v>13131</v>
      </c>
      <c r="V11" t="s">
        <v>13133</v>
      </c>
      <c r="W11"/>
      <c r="X11"/>
      <c r="Y11"/>
      <c r="Z11"/>
      <c r="AA11"/>
      <c r="AB11"/>
      <c r="AC11"/>
      <c r="AD11"/>
      <c r="AE11"/>
      <c r="AF11"/>
      <c r="AG11"/>
      <c r="AH11"/>
      <c r="AI11"/>
      <c r="AJ11"/>
      <c r="AK11"/>
      <c r="AL11"/>
      <c r="AM11"/>
      <c r="AN11"/>
      <c r="AO11" s="108" t="s">
        <v>43</v>
      </c>
      <c r="AP11" t="s">
        <v>2842</v>
      </c>
      <c r="AQ11">
        <v>8</v>
      </c>
      <c r="AR11" t="s">
        <v>5087</v>
      </c>
      <c r="AS11" t="s">
        <v>1165</v>
      </c>
      <c r="AT11" t="s">
        <v>5040</v>
      </c>
      <c r="AU11" t="s">
        <v>2897</v>
      </c>
      <c r="AV11" t="s">
        <v>5088</v>
      </c>
      <c r="AW11" t="s">
        <v>1744</v>
      </c>
      <c r="AX11" t="s">
        <v>1740</v>
      </c>
      <c r="AY11" t="s">
        <v>5089</v>
      </c>
      <c r="AZ11" t="s">
        <v>2649</v>
      </c>
      <c r="BA11" t="s">
        <v>5090</v>
      </c>
      <c r="BB11" t="s">
        <v>1230</v>
      </c>
      <c r="BC11" t="s">
        <v>1743</v>
      </c>
      <c r="BD11" t="s">
        <v>5091</v>
      </c>
      <c r="BE11" t="s">
        <v>2890</v>
      </c>
      <c r="BF11">
        <v>11</v>
      </c>
      <c r="BG11">
        <v>9</v>
      </c>
      <c r="BH11">
        <v>0</v>
      </c>
      <c r="BI11" t="s">
        <v>2897</v>
      </c>
      <c r="BJ11">
        <v>1</v>
      </c>
      <c r="BK11">
        <v>0</v>
      </c>
      <c r="BL11">
        <v>0</v>
      </c>
      <c r="BM11" t="s">
        <v>1547</v>
      </c>
      <c r="BN11" t="s">
        <v>2891</v>
      </c>
      <c r="BO11" t="s">
        <v>5074</v>
      </c>
      <c r="BP11" t="s" cm="1">
        <v>5073</v>
      </c>
      <c r="BQ11" t="s">
        <v>1547</v>
      </c>
      <c r="BR11" t="s">
        <v>5045</v>
      </c>
      <c r="BS11">
        <v>7</v>
      </c>
      <c r="BT11" t="s">
        <v>1722</v>
      </c>
      <c r="BU11" t="s">
        <v>15064</v>
      </c>
      <c r="BV11" t="s">
        <v>2896</v>
      </c>
      <c r="BW11" t="s">
        <v>5088</v>
      </c>
      <c r="BX11" t="s">
        <v>5092</v>
      </c>
      <c r="BY11" t="s">
        <v>5093</v>
      </c>
      <c r="BZ11" t="s">
        <v>1547</v>
      </c>
      <c r="CA11" t="s">
        <v>1744</v>
      </c>
      <c r="CB11" t="s">
        <v>1754</v>
      </c>
      <c r="CC11"/>
      <c r="CD11" t="s">
        <v>998</v>
      </c>
      <c r="CE11" t="s">
        <v>1230</v>
      </c>
      <c r="CF11" t="s">
        <v>5094</v>
      </c>
      <c r="CG11" t="s">
        <v>5095</v>
      </c>
      <c r="CH11" t="s">
        <v>1230</v>
      </c>
      <c r="CI11" t="s">
        <v>1547</v>
      </c>
      <c r="CJ11" t="s">
        <v>2877</v>
      </c>
      <c r="CK11" t="s">
        <v>1165</v>
      </c>
      <c r="CL11"/>
      <c r="CM11"/>
      <c r="CN11" t="s">
        <v>13131</v>
      </c>
      <c r="CO11" t="s">
        <v>13133</v>
      </c>
      <c r="CP11" t="s">
        <v>13131</v>
      </c>
      <c r="CQ11" t="s">
        <v>13133</v>
      </c>
      <c r="CR11" t="s">
        <v>1547</v>
      </c>
      <c r="CS11">
        <v>0</v>
      </c>
      <c r="CT11" t="s">
        <v>1547</v>
      </c>
      <c r="CU11" t="s">
        <v>1547</v>
      </c>
      <c r="CV11" t="s">
        <v>1547</v>
      </c>
      <c r="CW11" t="s">
        <v>1547</v>
      </c>
      <c r="CX11" t="s">
        <v>1547</v>
      </c>
      <c r="CY11">
        <v>9</v>
      </c>
      <c r="CZ11" t="s">
        <v>1939</v>
      </c>
      <c r="DA11" t="s">
        <v>1547</v>
      </c>
      <c r="DB11" t="s">
        <v>1881</v>
      </c>
      <c r="DC11" t="s">
        <v>1882</v>
      </c>
      <c r="DD11" t="s">
        <v>2897</v>
      </c>
      <c r="DE11" t="s">
        <v>2649</v>
      </c>
      <c r="DF11" t="s">
        <v>2896</v>
      </c>
      <c r="DG11" t="s">
        <v>1547</v>
      </c>
      <c r="DH11" t="s">
        <v>1547</v>
      </c>
      <c r="DI11" t="s">
        <v>1892</v>
      </c>
      <c r="DJ11" t="s">
        <v>5087</v>
      </c>
      <c r="DK11"/>
      <c r="DL11" t="s">
        <v>1892</v>
      </c>
      <c r="DM11">
        <v>9</v>
      </c>
      <c r="DN11" t="s">
        <v>1883</v>
      </c>
      <c r="DO11" t="s">
        <v>1165</v>
      </c>
      <c r="DP11" t="b">
        <v>1</v>
      </c>
      <c r="DQ11" t="b">
        <v>0</v>
      </c>
      <c r="DR11" t="b">
        <v>1</v>
      </c>
      <c r="DS11" t="b">
        <v>0</v>
      </c>
      <c r="DT11" t="b">
        <v>0</v>
      </c>
      <c r="DU11" t="b">
        <v>1</v>
      </c>
      <c r="DV11" t="b">
        <v>0</v>
      </c>
      <c r="DW11">
        <v>0</v>
      </c>
      <c r="DX11" t="b">
        <v>0</v>
      </c>
      <c r="DY11" t="b">
        <v>0</v>
      </c>
      <c r="DZ11" t="b">
        <v>0</v>
      </c>
      <c r="EA11" t="b">
        <v>0</v>
      </c>
      <c r="EB11" t="b">
        <v>0</v>
      </c>
      <c r="EC11" t="b">
        <v>0</v>
      </c>
      <c r="ED11" t="b">
        <v>0</v>
      </c>
      <c r="EE11" t="b">
        <v>0</v>
      </c>
      <c r="EF11" t="b">
        <v>0</v>
      </c>
      <c r="EG11" t="b" cm="1">
        <v>0</v>
      </c>
      <c r="EH11" t="b">
        <v>0</v>
      </c>
      <c r="EI11" t="b">
        <v>0</v>
      </c>
      <c r="EJ11" t="b">
        <v>0</v>
      </c>
      <c r="EK11" t="s">
        <v>1547</v>
      </c>
      <c r="EL11">
        <v>0</v>
      </c>
      <c r="EM11">
        <v>19</v>
      </c>
      <c r="EN11" t="b">
        <v>0</v>
      </c>
    </row>
    <row r="12" spans="1:144" ht="15.75">
      <c r="A12"/>
      <c r="B12" t="s">
        <v>1165</v>
      </c>
      <c r="C12" t="s">
        <v>1165</v>
      </c>
      <c r="D12" t="s">
        <v>2900</v>
      </c>
      <c r="E12" t="s">
        <v>2901</v>
      </c>
      <c r="F12"/>
      <c r="G12" t="s">
        <v>2900</v>
      </c>
      <c r="H12" t="s">
        <v>2900</v>
      </c>
      <c r="I12" t="s">
        <v>1244</v>
      </c>
      <c r="J12"/>
      <c r="K12" t="s">
        <v>902</v>
      </c>
      <c r="L12" t="s">
        <v>1743</v>
      </c>
      <c r="M12"/>
      <c r="N12"/>
      <c r="O12"/>
      <c r="P12"/>
      <c r="Q12" t="s">
        <v>2649</v>
      </c>
      <c r="R12" t="s">
        <v>2877</v>
      </c>
      <c r="S12"/>
      <c r="T12"/>
      <c r="U12" t="s">
        <v>13134</v>
      </c>
      <c r="V12"/>
      <c r="W12"/>
      <c r="X12"/>
      <c r="Y12"/>
      <c r="Z12"/>
      <c r="AA12"/>
      <c r="AB12"/>
      <c r="AC12"/>
      <c r="AD12"/>
      <c r="AE12"/>
      <c r="AF12"/>
      <c r="AG12"/>
      <c r="AH12"/>
      <c r="AI12"/>
      <c r="AJ12"/>
      <c r="AK12"/>
      <c r="AL12"/>
      <c r="AM12"/>
      <c r="AN12"/>
      <c r="AO12" s="108" t="s">
        <v>43</v>
      </c>
      <c r="AP12" t="s">
        <v>2842</v>
      </c>
      <c r="AQ12">
        <v>9</v>
      </c>
      <c r="AR12" t="s">
        <v>5096</v>
      </c>
      <c r="AS12" t="s">
        <v>1165</v>
      </c>
      <c r="AT12" t="s">
        <v>5040</v>
      </c>
      <c r="AU12" t="s">
        <v>2901</v>
      </c>
      <c r="AV12" t="s">
        <v>5097</v>
      </c>
      <c r="AW12" t="s">
        <v>1744</v>
      </c>
      <c r="AX12" t="s">
        <v>1740</v>
      </c>
      <c r="AY12" t="s">
        <v>5098</v>
      </c>
      <c r="AZ12" t="s">
        <v>2649</v>
      </c>
      <c r="BA12" t="s">
        <v>5099</v>
      </c>
      <c r="BB12" t="s">
        <v>1244</v>
      </c>
      <c r="BC12" t="s">
        <v>1743</v>
      </c>
      <c r="BD12" t="s">
        <v>5100</v>
      </c>
      <c r="BE12" t="s">
        <v>2900</v>
      </c>
      <c r="BF12">
        <v>12</v>
      </c>
      <c r="BG12">
        <v>0</v>
      </c>
      <c r="BH12">
        <v>0</v>
      </c>
      <c r="BI12" t="s">
        <v>1547</v>
      </c>
      <c r="BJ12">
        <v>0</v>
      </c>
      <c r="BK12">
        <v>0</v>
      </c>
      <c r="BL12">
        <v>0</v>
      </c>
      <c r="BM12" t="s">
        <v>1547</v>
      </c>
      <c r="BN12" t="s">
        <v>1547</v>
      </c>
      <c r="BO12" t="s">
        <v>1547</v>
      </c>
      <c r="BP12" t="s" cm="1">
        <v>1547</v>
      </c>
      <c r="BQ12" t="s">
        <v>1547</v>
      </c>
      <c r="BR12" t="s">
        <v>5045</v>
      </c>
      <c r="BS12">
        <v>8</v>
      </c>
      <c r="BT12" t="s">
        <v>1724</v>
      </c>
      <c r="BU12" t="s">
        <v>15065</v>
      </c>
      <c r="BV12" t="s">
        <v>2900</v>
      </c>
      <c r="BW12" t="s">
        <v>5097</v>
      </c>
      <c r="BX12" t="s">
        <v>5098</v>
      </c>
      <c r="BY12" t="s">
        <v>1744</v>
      </c>
      <c r="BZ12" t="s">
        <v>1547</v>
      </c>
      <c r="CA12" t="s">
        <v>1744</v>
      </c>
      <c r="CB12" t="s">
        <v>1547</v>
      </c>
      <c r="CC12"/>
      <c r="CD12" t="s">
        <v>998</v>
      </c>
      <c r="CE12" t="s">
        <v>1244</v>
      </c>
      <c r="CF12" t="s">
        <v>2901</v>
      </c>
      <c r="CG12" t="s">
        <v>5097</v>
      </c>
      <c r="CH12" t="s">
        <v>1244</v>
      </c>
      <c r="CI12" t="s">
        <v>1547</v>
      </c>
      <c r="CJ12" t="s">
        <v>2877</v>
      </c>
      <c r="CK12" t="s">
        <v>1165</v>
      </c>
      <c r="CL12"/>
      <c r="CM12"/>
      <c r="CN12" t="s">
        <v>13134</v>
      </c>
      <c r="CO12" t="s">
        <v>1547</v>
      </c>
      <c r="CP12" t="s">
        <v>13134</v>
      </c>
      <c r="CQ12" t="s">
        <v>1547</v>
      </c>
      <c r="CR12" t="s">
        <v>1547</v>
      </c>
      <c r="CS12">
        <v>0</v>
      </c>
      <c r="CT12" t="s">
        <v>1547</v>
      </c>
      <c r="CU12" t="s">
        <v>1547</v>
      </c>
      <c r="CV12" t="s">
        <v>1547</v>
      </c>
      <c r="CW12" t="s">
        <v>1547</v>
      </c>
      <c r="CX12" t="s">
        <v>1547</v>
      </c>
      <c r="CY12">
        <v>10</v>
      </c>
      <c r="CZ12" t="s">
        <v>1945</v>
      </c>
      <c r="DA12" t="s">
        <v>1547</v>
      </c>
      <c r="DB12" t="s">
        <v>1881</v>
      </c>
      <c r="DC12" t="s">
        <v>1882</v>
      </c>
      <c r="DD12" t="s">
        <v>2901</v>
      </c>
      <c r="DE12" t="s">
        <v>2649</v>
      </c>
      <c r="DF12" t="s">
        <v>2900</v>
      </c>
      <c r="DG12" t="s">
        <v>1547</v>
      </c>
      <c r="DH12" t="s">
        <v>1547</v>
      </c>
      <c r="DI12" t="s">
        <v>1892</v>
      </c>
      <c r="DJ12" t="s">
        <v>5096</v>
      </c>
      <c r="DK12"/>
      <c r="DL12" t="s">
        <v>1892</v>
      </c>
      <c r="DM12">
        <v>9</v>
      </c>
      <c r="DN12" t="s">
        <v>1883</v>
      </c>
      <c r="DO12" t="s">
        <v>1165</v>
      </c>
      <c r="DP12" t="b">
        <v>1</v>
      </c>
      <c r="DQ12" t="b">
        <v>0</v>
      </c>
      <c r="DR12" t="b">
        <v>1</v>
      </c>
      <c r="DS12" t="b">
        <v>0</v>
      </c>
      <c r="DT12" t="b">
        <v>0</v>
      </c>
      <c r="DU12" t="b">
        <v>1</v>
      </c>
      <c r="DV12" t="b">
        <v>1</v>
      </c>
      <c r="DW12">
        <v>0</v>
      </c>
      <c r="DX12" t="b">
        <v>0</v>
      </c>
      <c r="DY12" t="b">
        <v>0</v>
      </c>
      <c r="DZ12" t="b">
        <v>0</v>
      </c>
      <c r="EA12" t="b">
        <v>0</v>
      </c>
      <c r="EB12" t="b">
        <v>0</v>
      </c>
      <c r="EC12" t="b">
        <v>0</v>
      </c>
      <c r="ED12" t="b">
        <v>0</v>
      </c>
      <c r="EE12" t="b">
        <v>0</v>
      </c>
      <c r="EF12" t="b">
        <v>0</v>
      </c>
      <c r="EG12" t="b" cm="1">
        <v>0</v>
      </c>
      <c r="EH12" t="b">
        <v>0</v>
      </c>
      <c r="EI12" t="b">
        <v>0</v>
      </c>
      <c r="EJ12" t="b">
        <v>0</v>
      </c>
      <c r="EK12" t="s">
        <v>1547</v>
      </c>
      <c r="EL12">
        <v>0</v>
      </c>
      <c r="EM12">
        <v>20</v>
      </c>
      <c r="EN12" t="b">
        <v>0</v>
      </c>
    </row>
    <row r="13" spans="1:144" ht="15.75">
      <c r="A13"/>
      <c r="B13" t="s">
        <v>1165</v>
      </c>
      <c r="C13" t="s">
        <v>1165</v>
      </c>
      <c r="D13" t="s">
        <v>2882</v>
      </c>
      <c r="E13" t="s">
        <v>2883</v>
      </c>
      <c r="F13" t="s">
        <v>2876</v>
      </c>
      <c r="G13" t="s">
        <v>2882</v>
      </c>
      <c r="H13" t="s">
        <v>2884</v>
      </c>
      <c r="I13" t="s">
        <v>1251</v>
      </c>
      <c r="J13"/>
      <c r="K13" t="s">
        <v>902</v>
      </c>
      <c r="L13" t="s">
        <v>1743</v>
      </c>
      <c r="M13" t="s">
        <v>1754</v>
      </c>
      <c r="N13" t="s">
        <v>2885</v>
      </c>
      <c r="O13"/>
      <c r="P13"/>
      <c r="Q13" t="s">
        <v>2649</v>
      </c>
      <c r="R13" t="s">
        <v>2877</v>
      </c>
      <c r="S13"/>
      <c r="T13"/>
      <c r="U13" t="s">
        <v>13134</v>
      </c>
      <c r="V13" t="s">
        <v>13129</v>
      </c>
      <c r="W13"/>
      <c r="X13"/>
      <c r="Y13"/>
      <c r="Z13"/>
      <c r="AA13"/>
      <c r="AB13"/>
      <c r="AC13"/>
      <c r="AD13"/>
      <c r="AE13"/>
      <c r="AF13"/>
      <c r="AG13"/>
      <c r="AH13"/>
      <c r="AI13"/>
      <c r="AJ13"/>
      <c r="AK13"/>
      <c r="AL13"/>
      <c r="AM13"/>
      <c r="AN13"/>
      <c r="AO13" s="108" t="s">
        <v>43</v>
      </c>
      <c r="AP13" t="s">
        <v>2842</v>
      </c>
      <c r="AQ13">
        <v>10</v>
      </c>
      <c r="AR13" t="s">
        <v>5055</v>
      </c>
      <c r="AS13" t="s">
        <v>1165</v>
      </c>
      <c r="AT13" t="s">
        <v>5040</v>
      </c>
      <c r="AU13" t="s">
        <v>2883</v>
      </c>
      <c r="AV13" t="s">
        <v>5056</v>
      </c>
      <c r="AW13" t="s">
        <v>5041</v>
      </c>
      <c r="AX13" t="s">
        <v>1740</v>
      </c>
      <c r="AY13" t="s">
        <v>5057</v>
      </c>
      <c r="AZ13" t="s">
        <v>2649</v>
      </c>
      <c r="BA13" t="s">
        <v>5058</v>
      </c>
      <c r="BB13" t="s">
        <v>1251</v>
      </c>
      <c r="BC13" t="s">
        <v>1743</v>
      </c>
      <c r="BD13" t="s">
        <v>5101</v>
      </c>
      <c r="BE13" t="s">
        <v>2900</v>
      </c>
      <c r="BF13">
        <v>7</v>
      </c>
      <c r="BG13">
        <v>12</v>
      </c>
      <c r="BH13">
        <v>0</v>
      </c>
      <c r="BI13" t="s">
        <v>1547</v>
      </c>
      <c r="BJ13">
        <v>0</v>
      </c>
      <c r="BK13">
        <v>0</v>
      </c>
      <c r="BL13">
        <v>7</v>
      </c>
      <c r="BM13" t="s">
        <v>5063</v>
      </c>
      <c r="BN13" t="s">
        <v>2901</v>
      </c>
      <c r="BO13" t="s">
        <v>5097</v>
      </c>
      <c r="BP13" t="s" cm="1">
        <v>5096</v>
      </c>
      <c r="BQ13" t="s">
        <v>1547</v>
      </c>
      <c r="BR13" t="s">
        <v>5045</v>
      </c>
      <c r="BS13">
        <v>9</v>
      </c>
      <c r="BT13" t="s">
        <v>1726</v>
      </c>
      <c r="BU13" t="s">
        <v>15066</v>
      </c>
      <c r="BV13" t="s">
        <v>2882</v>
      </c>
      <c r="BW13" t="s">
        <v>5056</v>
      </c>
      <c r="BX13" t="s">
        <v>5060</v>
      </c>
      <c r="BY13" t="s">
        <v>5061</v>
      </c>
      <c r="BZ13" t="s">
        <v>1547</v>
      </c>
      <c r="CA13" t="s">
        <v>1744</v>
      </c>
      <c r="CB13" t="s">
        <v>1754</v>
      </c>
      <c r="CC13"/>
      <c r="CD13" t="s">
        <v>998</v>
      </c>
      <c r="CE13" t="s">
        <v>1251</v>
      </c>
      <c r="CF13" t="s">
        <v>5102</v>
      </c>
      <c r="CG13" t="s">
        <v>5103</v>
      </c>
      <c r="CH13" t="s">
        <v>1251</v>
      </c>
      <c r="CI13" t="s">
        <v>1547</v>
      </c>
      <c r="CJ13" t="s">
        <v>2877</v>
      </c>
      <c r="CK13" t="s">
        <v>1165</v>
      </c>
      <c r="CL13"/>
      <c r="CM13"/>
      <c r="CN13" t="s">
        <v>13134</v>
      </c>
      <c r="CO13" t="s">
        <v>13129</v>
      </c>
      <c r="CP13" t="s">
        <v>13134</v>
      </c>
      <c r="CQ13" t="s">
        <v>13129</v>
      </c>
      <c r="CR13" t="s">
        <v>1547</v>
      </c>
      <c r="CS13">
        <v>0</v>
      </c>
      <c r="CT13" t="s">
        <v>1547</v>
      </c>
      <c r="CU13" t="s">
        <v>1547</v>
      </c>
      <c r="CV13" t="s">
        <v>1547</v>
      </c>
      <c r="CW13" t="s">
        <v>1547</v>
      </c>
      <c r="CX13" t="s">
        <v>1547</v>
      </c>
      <c r="CY13">
        <v>11</v>
      </c>
      <c r="CZ13" t="s">
        <v>1949</v>
      </c>
      <c r="DA13" t="s">
        <v>1547</v>
      </c>
      <c r="DB13" t="s">
        <v>1881</v>
      </c>
      <c r="DC13" t="s">
        <v>1882</v>
      </c>
      <c r="DD13" t="s">
        <v>2883</v>
      </c>
      <c r="DE13" t="s">
        <v>2649</v>
      </c>
      <c r="DF13" t="s">
        <v>2882</v>
      </c>
      <c r="DG13" t="s">
        <v>1547</v>
      </c>
      <c r="DH13" t="s">
        <v>1547</v>
      </c>
      <c r="DI13" t="s">
        <v>1892</v>
      </c>
      <c r="DJ13" t="s">
        <v>5055</v>
      </c>
      <c r="DK13"/>
      <c r="DL13" t="s">
        <v>1892</v>
      </c>
      <c r="DM13">
        <v>9</v>
      </c>
      <c r="DN13" t="s">
        <v>1883</v>
      </c>
      <c r="DO13" t="s">
        <v>1165</v>
      </c>
      <c r="DP13" t="b">
        <v>1</v>
      </c>
      <c r="DQ13" t="b">
        <v>0</v>
      </c>
      <c r="DR13" t="b">
        <v>0</v>
      </c>
      <c r="DS13" t="b">
        <v>0</v>
      </c>
      <c r="DT13" t="b">
        <v>0</v>
      </c>
      <c r="DU13" t="b">
        <v>1</v>
      </c>
      <c r="DV13" t="b">
        <v>0</v>
      </c>
      <c r="DW13">
        <v>0</v>
      </c>
      <c r="DX13" t="b">
        <v>0</v>
      </c>
      <c r="DY13" t="b">
        <v>0</v>
      </c>
      <c r="DZ13" t="b">
        <v>0</v>
      </c>
      <c r="EA13" t="b">
        <v>0</v>
      </c>
      <c r="EB13" t="b">
        <v>0</v>
      </c>
      <c r="EC13" t="b">
        <v>0</v>
      </c>
      <c r="ED13" t="b">
        <v>0</v>
      </c>
      <c r="EE13" t="b">
        <v>0</v>
      </c>
      <c r="EF13" t="b">
        <v>0</v>
      </c>
      <c r="EG13" t="b" cm="1">
        <v>0</v>
      </c>
      <c r="EH13" t="b">
        <v>0</v>
      </c>
      <c r="EI13" t="b">
        <v>0</v>
      </c>
      <c r="EJ13" t="b">
        <v>0</v>
      </c>
      <c r="EK13" t="s">
        <v>1547</v>
      </c>
      <c r="EL13">
        <v>0</v>
      </c>
      <c r="EM13">
        <v>25</v>
      </c>
      <c r="EN13" t="b">
        <v>0</v>
      </c>
    </row>
    <row r="14" spans="1:144" ht="78.75">
      <c r="A14"/>
      <c r="B14" t="s">
        <v>1165</v>
      </c>
      <c r="C14" t="s">
        <v>1165</v>
      </c>
      <c r="D14" t="s">
        <v>1249</v>
      </c>
      <c r="E14" t="s">
        <v>1248</v>
      </c>
      <c r="F14" t="s">
        <v>1245</v>
      </c>
      <c r="G14" t="s">
        <v>1249</v>
      </c>
      <c r="H14" s="109" t="s">
        <v>2902</v>
      </c>
      <c r="I14" t="s">
        <v>1251</v>
      </c>
      <c r="J14"/>
      <c r="K14" t="s">
        <v>902</v>
      </c>
      <c r="L14" t="s">
        <v>1743</v>
      </c>
      <c r="M14" t="s">
        <v>1754</v>
      </c>
      <c r="N14" t="s">
        <v>2903</v>
      </c>
      <c r="O14"/>
      <c r="P14"/>
      <c r="Q14" t="s">
        <v>2649</v>
      </c>
      <c r="R14" t="s">
        <v>2877</v>
      </c>
      <c r="S14"/>
      <c r="T14"/>
      <c r="U14" t="s">
        <v>13134</v>
      </c>
      <c r="V14" t="s">
        <v>13126</v>
      </c>
      <c r="W14"/>
      <c r="X14"/>
      <c r="Y14"/>
      <c r="Z14"/>
      <c r="AA14"/>
      <c r="AB14"/>
      <c r="AC14"/>
      <c r="AD14"/>
      <c r="AE14"/>
      <c r="AF14"/>
      <c r="AG14"/>
      <c r="AH14"/>
      <c r="AI14"/>
      <c r="AJ14"/>
      <c r="AK14"/>
      <c r="AL14"/>
      <c r="AM14"/>
      <c r="AN14"/>
      <c r="AO14" s="108" t="s">
        <v>43</v>
      </c>
      <c r="AP14" t="s">
        <v>2842</v>
      </c>
      <c r="AQ14">
        <v>11</v>
      </c>
      <c r="AR14" t="s">
        <v>5104</v>
      </c>
      <c r="AS14" t="s">
        <v>1165</v>
      </c>
      <c r="AT14" t="s">
        <v>5040</v>
      </c>
      <c r="AU14" t="s">
        <v>1248</v>
      </c>
      <c r="AV14" t="s">
        <v>1751</v>
      </c>
      <c r="AW14" t="s">
        <v>1741</v>
      </c>
      <c r="AX14" t="s">
        <v>1740</v>
      </c>
      <c r="AY14" t="s">
        <v>1752</v>
      </c>
      <c r="AZ14" t="s">
        <v>2649</v>
      </c>
      <c r="BA14" t="s">
        <v>1896</v>
      </c>
      <c r="BB14" t="s">
        <v>1251</v>
      </c>
      <c r="BC14" t="s">
        <v>1743</v>
      </c>
      <c r="BD14" t="s">
        <v>1950</v>
      </c>
      <c r="BE14" t="s">
        <v>2900</v>
      </c>
      <c r="BF14">
        <v>4</v>
      </c>
      <c r="BG14">
        <v>12</v>
      </c>
      <c r="BH14">
        <v>0</v>
      </c>
      <c r="BI14" t="s">
        <v>1547</v>
      </c>
      <c r="BJ14">
        <v>0</v>
      </c>
      <c r="BK14">
        <v>0</v>
      </c>
      <c r="BL14">
        <v>4</v>
      </c>
      <c r="BM14" t="s">
        <v>1750</v>
      </c>
      <c r="BN14" t="s">
        <v>2901</v>
      </c>
      <c r="BO14" t="s">
        <v>5097</v>
      </c>
      <c r="BP14" t="s" cm="1">
        <v>5096</v>
      </c>
      <c r="BQ14" t="s">
        <v>1547</v>
      </c>
      <c r="BR14" t="s">
        <v>5045</v>
      </c>
      <c r="BS14">
        <v>10</v>
      </c>
      <c r="BT14" t="s">
        <v>1785</v>
      </c>
      <c r="BU14" t="s">
        <v>15067</v>
      </c>
      <c r="BV14" t="s">
        <v>1249</v>
      </c>
      <c r="BW14" t="s">
        <v>1751</v>
      </c>
      <c r="BX14" t="s">
        <v>5105</v>
      </c>
      <c r="BY14" t="s">
        <v>5106</v>
      </c>
      <c r="BZ14" t="s">
        <v>1547</v>
      </c>
      <c r="CA14" t="s">
        <v>1744</v>
      </c>
      <c r="CB14" t="s">
        <v>1754</v>
      </c>
      <c r="CC14"/>
      <c r="CD14" t="s">
        <v>998</v>
      </c>
      <c r="CE14" t="s">
        <v>1251</v>
      </c>
      <c r="CF14" t="s">
        <v>5107</v>
      </c>
      <c r="CG14" t="s">
        <v>5108</v>
      </c>
      <c r="CH14" t="s">
        <v>1251</v>
      </c>
      <c r="CI14" t="s">
        <v>1547</v>
      </c>
      <c r="CJ14" t="s">
        <v>2877</v>
      </c>
      <c r="CK14" t="s">
        <v>1165</v>
      </c>
      <c r="CL14"/>
      <c r="CM14"/>
      <c r="CN14" t="s">
        <v>13134</v>
      </c>
      <c r="CO14" t="s">
        <v>13126</v>
      </c>
      <c r="CP14" t="s">
        <v>13134</v>
      </c>
      <c r="CQ14" t="s">
        <v>13126</v>
      </c>
      <c r="CR14" t="s">
        <v>1547</v>
      </c>
      <c r="CS14">
        <v>0</v>
      </c>
      <c r="CT14" t="s">
        <v>1547</v>
      </c>
      <c r="CU14" t="s">
        <v>1547</v>
      </c>
      <c r="CV14" t="s">
        <v>1547</v>
      </c>
      <c r="CW14" t="s">
        <v>1547</v>
      </c>
      <c r="CX14" t="s">
        <v>1547</v>
      </c>
      <c r="CY14">
        <v>12</v>
      </c>
      <c r="CZ14" t="s">
        <v>1952</v>
      </c>
      <c r="DA14" t="s">
        <v>1547</v>
      </c>
      <c r="DB14" t="s">
        <v>1881</v>
      </c>
      <c r="DC14" t="s">
        <v>1882</v>
      </c>
      <c r="DD14" t="s">
        <v>1248</v>
      </c>
      <c r="DE14" t="s">
        <v>2649</v>
      </c>
      <c r="DF14" t="s">
        <v>1249</v>
      </c>
      <c r="DG14" t="s">
        <v>1547</v>
      </c>
      <c r="DH14" t="s">
        <v>1547</v>
      </c>
      <c r="DI14" t="s">
        <v>1892</v>
      </c>
      <c r="DJ14" t="s">
        <v>5104</v>
      </c>
      <c r="DK14"/>
      <c r="DL14" t="s">
        <v>1892</v>
      </c>
      <c r="DM14">
        <v>9</v>
      </c>
      <c r="DN14" t="s">
        <v>1883</v>
      </c>
      <c r="DO14" t="s">
        <v>1165</v>
      </c>
      <c r="DP14" t="b">
        <v>1</v>
      </c>
      <c r="DQ14" t="b">
        <v>0</v>
      </c>
      <c r="DR14" t="b">
        <v>0</v>
      </c>
      <c r="DS14" t="b">
        <v>0</v>
      </c>
      <c r="DT14" t="b">
        <v>0</v>
      </c>
      <c r="DU14" t="b">
        <v>1</v>
      </c>
      <c r="DV14" t="b">
        <v>0</v>
      </c>
      <c r="DW14">
        <v>0</v>
      </c>
      <c r="DX14" t="b">
        <v>0</v>
      </c>
      <c r="DY14" t="b">
        <v>0</v>
      </c>
      <c r="DZ14" t="b">
        <v>0</v>
      </c>
      <c r="EA14" t="b">
        <v>0</v>
      </c>
      <c r="EB14" t="b">
        <v>0</v>
      </c>
      <c r="EC14" t="b">
        <v>0</v>
      </c>
      <c r="ED14" t="b">
        <v>0</v>
      </c>
      <c r="EE14" t="b">
        <v>0</v>
      </c>
      <c r="EF14" t="b">
        <v>0</v>
      </c>
      <c r="EG14" t="b" cm="1">
        <v>0</v>
      </c>
      <c r="EH14" t="b">
        <v>0</v>
      </c>
      <c r="EI14" t="b">
        <v>0</v>
      </c>
      <c r="EJ14" t="b">
        <v>0</v>
      </c>
      <c r="EK14" t="s">
        <v>1547</v>
      </c>
      <c r="EL14">
        <v>0</v>
      </c>
      <c r="EM14">
        <v>7</v>
      </c>
      <c r="EN14" t="b">
        <v>0</v>
      </c>
    </row>
    <row r="15" spans="1:144" ht="15.75">
      <c r="A15"/>
      <c r="B15" t="s">
        <v>1165</v>
      </c>
      <c r="C15" t="s">
        <v>1165</v>
      </c>
      <c r="D15" t="s">
        <v>2904</v>
      </c>
      <c r="E15" t="s">
        <v>2905</v>
      </c>
      <c r="F15" t="s">
        <v>2906</v>
      </c>
      <c r="G15" t="s">
        <v>2904</v>
      </c>
      <c r="H15" t="s">
        <v>2907</v>
      </c>
      <c r="I15" t="s">
        <v>1251</v>
      </c>
      <c r="J15"/>
      <c r="K15" t="s">
        <v>902</v>
      </c>
      <c r="L15" t="s">
        <v>1743</v>
      </c>
      <c r="M15" t="s">
        <v>1779</v>
      </c>
      <c r="N15"/>
      <c r="O15"/>
      <c r="P15"/>
      <c r="Q15" t="s">
        <v>2649</v>
      </c>
      <c r="R15" t="s">
        <v>2877</v>
      </c>
      <c r="S15"/>
      <c r="T15"/>
      <c r="U15" t="s">
        <v>13134</v>
      </c>
      <c r="V15" t="s">
        <v>13135</v>
      </c>
      <c r="W15"/>
      <c r="X15"/>
      <c r="Y15"/>
      <c r="Z15"/>
      <c r="AA15"/>
      <c r="AB15"/>
      <c r="AC15"/>
      <c r="AD15"/>
      <c r="AE15"/>
      <c r="AF15"/>
      <c r="AG15"/>
      <c r="AH15"/>
      <c r="AI15"/>
      <c r="AJ15"/>
      <c r="AK15"/>
      <c r="AL15"/>
      <c r="AM15"/>
      <c r="AN15"/>
      <c r="AO15" s="108" t="s">
        <v>43</v>
      </c>
      <c r="AP15" t="s">
        <v>2842</v>
      </c>
      <c r="AQ15">
        <v>12</v>
      </c>
      <c r="AR15" t="s">
        <v>5109</v>
      </c>
      <c r="AS15" t="s">
        <v>1165</v>
      </c>
      <c r="AT15" t="s">
        <v>5040</v>
      </c>
      <c r="AU15" t="s">
        <v>2905</v>
      </c>
      <c r="AV15" t="s">
        <v>5110</v>
      </c>
      <c r="AW15" t="s">
        <v>5111</v>
      </c>
      <c r="AX15" t="s">
        <v>1740</v>
      </c>
      <c r="AY15" t="s">
        <v>5112</v>
      </c>
      <c r="AZ15" t="s">
        <v>2649</v>
      </c>
      <c r="BA15" t="s">
        <v>5113</v>
      </c>
      <c r="BB15" t="s">
        <v>1251</v>
      </c>
      <c r="BC15" t="s">
        <v>1743</v>
      </c>
      <c r="BD15" t="s">
        <v>5114</v>
      </c>
      <c r="BE15" t="s">
        <v>2900</v>
      </c>
      <c r="BF15">
        <v>15</v>
      </c>
      <c r="BG15">
        <v>12</v>
      </c>
      <c r="BH15">
        <v>0</v>
      </c>
      <c r="BI15" t="s">
        <v>1547</v>
      </c>
      <c r="BJ15">
        <v>0</v>
      </c>
      <c r="BK15">
        <v>0</v>
      </c>
      <c r="BL15">
        <v>32</v>
      </c>
      <c r="BM15" t="s">
        <v>5115</v>
      </c>
      <c r="BN15" t="s">
        <v>2901</v>
      </c>
      <c r="BO15" t="s">
        <v>5097</v>
      </c>
      <c r="BP15" t="s" cm="1">
        <v>5096</v>
      </c>
      <c r="BQ15" t="s">
        <v>1547</v>
      </c>
      <c r="BR15" t="s">
        <v>5045</v>
      </c>
      <c r="BS15">
        <v>11</v>
      </c>
      <c r="BT15" t="s">
        <v>1729</v>
      </c>
      <c r="BU15" t="s">
        <v>15068</v>
      </c>
      <c r="BV15" t="s">
        <v>2904</v>
      </c>
      <c r="BW15" t="s">
        <v>5110</v>
      </c>
      <c r="BX15" t="s">
        <v>5116</v>
      </c>
      <c r="BY15" t="s">
        <v>1744</v>
      </c>
      <c r="BZ15" t="s">
        <v>1547</v>
      </c>
      <c r="CA15" t="s">
        <v>1744</v>
      </c>
      <c r="CB15" t="s">
        <v>1779</v>
      </c>
      <c r="CC15"/>
      <c r="CD15" t="s">
        <v>998</v>
      </c>
      <c r="CE15" t="s">
        <v>1251</v>
      </c>
      <c r="CF15" t="s">
        <v>5117</v>
      </c>
      <c r="CG15" t="s">
        <v>5118</v>
      </c>
      <c r="CH15" t="s">
        <v>1251</v>
      </c>
      <c r="CI15" t="s">
        <v>1547</v>
      </c>
      <c r="CJ15" t="s">
        <v>2877</v>
      </c>
      <c r="CK15" t="s">
        <v>1165</v>
      </c>
      <c r="CL15"/>
      <c r="CM15"/>
      <c r="CN15" t="s">
        <v>13134</v>
      </c>
      <c r="CO15" t="s">
        <v>13135</v>
      </c>
      <c r="CP15" t="s">
        <v>13134</v>
      </c>
      <c r="CQ15" t="s">
        <v>13135</v>
      </c>
      <c r="CR15" t="s">
        <v>1547</v>
      </c>
      <c r="CS15">
        <v>0</v>
      </c>
      <c r="CT15" t="s">
        <v>1547</v>
      </c>
      <c r="CU15" t="s">
        <v>1547</v>
      </c>
      <c r="CV15" t="s">
        <v>1547</v>
      </c>
      <c r="CW15" t="s">
        <v>1547</v>
      </c>
      <c r="CX15" t="s">
        <v>1547</v>
      </c>
      <c r="CY15">
        <v>13</v>
      </c>
      <c r="CZ15" t="s">
        <v>1955</v>
      </c>
      <c r="DA15" t="s">
        <v>1547</v>
      </c>
      <c r="DB15" t="s">
        <v>1881</v>
      </c>
      <c r="DC15" t="s">
        <v>1882</v>
      </c>
      <c r="DD15" t="s">
        <v>2905</v>
      </c>
      <c r="DE15" t="s">
        <v>2649</v>
      </c>
      <c r="DF15" t="s">
        <v>2904</v>
      </c>
      <c r="DG15" t="s">
        <v>1547</v>
      </c>
      <c r="DH15" t="s">
        <v>1547</v>
      </c>
      <c r="DI15" t="s">
        <v>1892</v>
      </c>
      <c r="DJ15" t="s">
        <v>5109</v>
      </c>
      <c r="DK15"/>
      <c r="DL15" t="s">
        <v>1892</v>
      </c>
      <c r="DM15">
        <v>9</v>
      </c>
      <c r="DN15" t="s">
        <v>1883</v>
      </c>
      <c r="DO15" t="s">
        <v>1165</v>
      </c>
      <c r="DP15" t="b">
        <v>1</v>
      </c>
      <c r="DQ15" t="b">
        <v>0</v>
      </c>
      <c r="DR15" t="b">
        <v>1</v>
      </c>
      <c r="DS15" t="b">
        <v>0</v>
      </c>
      <c r="DT15" t="b">
        <v>0</v>
      </c>
      <c r="DU15" t="b">
        <v>1</v>
      </c>
      <c r="DV15" t="b">
        <v>0</v>
      </c>
      <c r="DW15">
        <v>0</v>
      </c>
      <c r="DX15" t="b">
        <v>0</v>
      </c>
      <c r="DY15" t="b">
        <v>0</v>
      </c>
      <c r="DZ15" t="b">
        <v>0</v>
      </c>
      <c r="EA15" t="b">
        <v>0</v>
      </c>
      <c r="EB15" t="b">
        <v>0</v>
      </c>
      <c r="EC15" t="b">
        <v>0</v>
      </c>
      <c r="ED15" t="b">
        <v>0</v>
      </c>
      <c r="EE15" t="b">
        <v>0</v>
      </c>
      <c r="EF15" t="b">
        <v>0</v>
      </c>
      <c r="EG15" t="b" cm="1">
        <v>0</v>
      </c>
      <c r="EH15" t="b">
        <v>0</v>
      </c>
      <c r="EI15" t="b">
        <v>0</v>
      </c>
      <c r="EJ15" t="b">
        <v>0</v>
      </c>
      <c r="EK15" t="s">
        <v>1547</v>
      </c>
      <c r="EL15">
        <v>0</v>
      </c>
      <c r="EM15">
        <v>29</v>
      </c>
      <c r="EN15" t="b">
        <v>0</v>
      </c>
    </row>
    <row r="16" spans="1:144" ht="15.75">
      <c r="A16"/>
      <c r="B16" t="s">
        <v>1165</v>
      </c>
      <c r="C16" t="s">
        <v>1165</v>
      </c>
      <c r="D16" t="s">
        <v>2908</v>
      </c>
      <c r="E16" t="s">
        <v>2909</v>
      </c>
      <c r="F16" t="s">
        <v>2910</v>
      </c>
      <c r="G16" t="s">
        <v>2911</v>
      </c>
      <c r="H16" t="s">
        <v>2908</v>
      </c>
      <c r="I16" t="s">
        <v>1251</v>
      </c>
      <c r="J16"/>
      <c r="K16" t="s">
        <v>902</v>
      </c>
      <c r="L16" t="s">
        <v>1743</v>
      </c>
      <c r="M16" t="s">
        <v>1754</v>
      </c>
      <c r="N16" t="s">
        <v>2912</v>
      </c>
      <c r="O16"/>
      <c r="P16"/>
      <c r="Q16" t="s">
        <v>2649</v>
      </c>
      <c r="R16" t="s">
        <v>2877</v>
      </c>
      <c r="S16"/>
      <c r="T16"/>
      <c r="U16" t="s">
        <v>13134</v>
      </c>
      <c r="V16" t="s">
        <v>13136</v>
      </c>
      <c r="W16"/>
      <c r="X16"/>
      <c r="Y16"/>
      <c r="Z16"/>
      <c r="AA16"/>
      <c r="AB16"/>
      <c r="AC16"/>
      <c r="AD16"/>
      <c r="AE16"/>
      <c r="AF16"/>
      <c r="AG16"/>
      <c r="AH16"/>
      <c r="AI16"/>
      <c r="AJ16"/>
      <c r="AK16"/>
      <c r="AL16"/>
      <c r="AM16"/>
      <c r="AN16"/>
      <c r="AO16" s="108" t="s">
        <v>43</v>
      </c>
      <c r="AP16" t="s">
        <v>2842</v>
      </c>
      <c r="AQ16">
        <v>13</v>
      </c>
      <c r="AR16" t="s">
        <v>5119</v>
      </c>
      <c r="AS16" t="s">
        <v>1165</v>
      </c>
      <c r="AT16" t="s">
        <v>5040</v>
      </c>
      <c r="AU16" t="s">
        <v>2909</v>
      </c>
      <c r="AV16" t="s">
        <v>5120</v>
      </c>
      <c r="AW16" t="s">
        <v>5121</v>
      </c>
      <c r="AX16" t="s">
        <v>1740</v>
      </c>
      <c r="AY16" t="s">
        <v>5122</v>
      </c>
      <c r="AZ16" t="s">
        <v>2649</v>
      </c>
      <c r="BA16" t="s">
        <v>5123</v>
      </c>
      <c r="BB16" t="s">
        <v>1251</v>
      </c>
      <c r="BC16" t="s">
        <v>1743</v>
      </c>
      <c r="BD16" t="s">
        <v>5124</v>
      </c>
      <c r="BE16" t="s">
        <v>2900</v>
      </c>
      <c r="BF16">
        <v>16</v>
      </c>
      <c r="BG16">
        <v>12</v>
      </c>
      <c r="BH16">
        <v>0</v>
      </c>
      <c r="BI16" t="s">
        <v>1547</v>
      </c>
      <c r="BJ16">
        <v>0</v>
      </c>
      <c r="BK16">
        <v>0</v>
      </c>
      <c r="BL16">
        <v>33</v>
      </c>
      <c r="BM16" t="s">
        <v>5125</v>
      </c>
      <c r="BN16" t="s">
        <v>2901</v>
      </c>
      <c r="BO16" t="s">
        <v>5097</v>
      </c>
      <c r="BP16" t="s" cm="1">
        <v>5096</v>
      </c>
      <c r="BQ16" t="s">
        <v>1547</v>
      </c>
      <c r="BR16" t="s">
        <v>5045</v>
      </c>
      <c r="BS16">
        <v>12</v>
      </c>
      <c r="BT16" t="s">
        <v>1730</v>
      </c>
      <c r="BU16" t="s">
        <v>15069</v>
      </c>
      <c r="BV16" t="s">
        <v>2908</v>
      </c>
      <c r="BW16" t="s">
        <v>5120</v>
      </c>
      <c r="BX16" t="s">
        <v>5126</v>
      </c>
      <c r="BY16" t="s">
        <v>5127</v>
      </c>
      <c r="BZ16" t="s">
        <v>1547</v>
      </c>
      <c r="CA16" t="s">
        <v>1744</v>
      </c>
      <c r="CB16" t="s">
        <v>1754</v>
      </c>
      <c r="CC16"/>
      <c r="CD16" t="s">
        <v>998</v>
      </c>
      <c r="CE16" t="s">
        <v>1251</v>
      </c>
      <c r="CF16" t="s">
        <v>5128</v>
      </c>
      <c r="CG16" t="s">
        <v>5129</v>
      </c>
      <c r="CH16" t="s">
        <v>1251</v>
      </c>
      <c r="CI16" t="s">
        <v>1547</v>
      </c>
      <c r="CJ16" t="s">
        <v>2877</v>
      </c>
      <c r="CK16" t="s">
        <v>1165</v>
      </c>
      <c r="CL16"/>
      <c r="CM16"/>
      <c r="CN16" t="s">
        <v>13134</v>
      </c>
      <c r="CO16" t="s">
        <v>13136</v>
      </c>
      <c r="CP16" t="s">
        <v>13134</v>
      </c>
      <c r="CQ16" t="s">
        <v>13136</v>
      </c>
      <c r="CR16" t="s">
        <v>1547</v>
      </c>
      <c r="CS16">
        <v>0</v>
      </c>
      <c r="CT16" t="s">
        <v>1547</v>
      </c>
      <c r="CU16" t="s">
        <v>1547</v>
      </c>
      <c r="CV16" t="s">
        <v>1547</v>
      </c>
      <c r="CW16" t="s">
        <v>1547</v>
      </c>
      <c r="CX16" t="s">
        <v>1547</v>
      </c>
      <c r="CY16">
        <v>14</v>
      </c>
      <c r="CZ16" t="s">
        <v>5130</v>
      </c>
      <c r="DA16" t="s">
        <v>1547</v>
      </c>
      <c r="DB16" t="s">
        <v>1881</v>
      </c>
      <c r="DC16" t="s">
        <v>1882</v>
      </c>
      <c r="DD16" t="s">
        <v>2909</v>
      </c>
      <c r="DE16" t="s">
        <v>2649</v>
      </c>
      <c r="DF16" t="s">
        <v>2911</v>
      </c>
      <c r="DG16" t="s">
        <v>1547</v>
      </c>
      <c r="DH16" t="s">
        <v>1547</v>
      </c>
      <c r="DI16" t="s">
        <v>1892</v>
      </c>
      <c r="DJ16" t="s">
        <v>5119</v>
      </c>
      <c r="DK16"/>
      <c r="DL16" t="s">
        <v>1892</v>
      </c>
      <c r="DM16">
        <v>9</v>
      </c>
      <c r="DN16" t="s">
        <v>1883</v>
      </c>
      <c r="DO16" t="s">
        <v>1165</v>
      </c>
      <c r="DP16" t="b">
        <v>1</v>
      </c>
      <c r="DQ16" t="b">
        <v>0</v>
      </c>
      <c r="DR16" t="b">
        <v>1</v>
      </c>
      <c r="DS16" t="b">
        <v>0</v>
      </c>
      <c r="DT16" t="b">
        <v>0</v>
      </c>
      <c r="DU16" t="b">
        <v>1</v>
      </c>
      <c r="DV16" t="b">
        <v>0</v>
      </c>
      <c r="DW16">
        <v>0</v>
      </c>
      <c r="DX16" t="b">
        <v>0</v>
      </c>
      <c r="DY16" t="b">
        <v>0</v>
      </c>
      <c r="DZ16" t="b">
        <v>0</v>
      </c>
      <c r="EA16" t="b">
        <v>0</v>
      </c>
      <c r="EB16" t="b">
        <v>0</v>
      </c>
      <c r="EC16" t="b">
        <v>0</v>
      </c>
      <c r="ED16" t="b">
        <v>0</v>
      </c>
      <c r="EE16" t="b">
        <v>0</v>
      </c>
      <c r="EF16" t="b">
        <v>0</v>
      </c>
      <c r="EG16" t="b" cm="1">
        <v>0</v>
      </c>
      <c r="EH16" t="b">
        <v>0</v>
      </c>
      <c r="EI16" t="b">
        <v>0</v>
      </c>
      <c r="EJ16" t="b">
        <v>0</v>
      </c>
      <c r="EK16" t="s">
        <v>1547</v>
      </c>
      <c r="EL16">
        <v>0</v>
      </c>
      <c r="EM16">
        <v>17</v>
      </c>
      <c r="EN16" t="b">
        <v>0</v>
      </c>
    </row>
    <row r="17" spans="1:144" ht="15.75">
      <c r="A17"/>
      <c r="B17" t="s">
        <v>1165</v>
      </c>
      <c r="C17" t="s">
        <v>1165</v>
      </c>
      <c r="D17" t="s">
        <v>2896</v>
      </c>
      <c r="E17" t="s">
        <v>2897</v>
      </c>
      <c r="F17" t="s">
        <v>2891</v>
      </c>
      <c r="G17" t="s">
        <v>2896</v>
      </c>
      <c r="H17" t="s">
        <v>2898</v>
      </c>
      <c r="I17" t="s">
        <v>1251</v>
      </c>
      <c r="J17"/>
      <c r="K17" t="s">
        <v>902</v>
      </c>
      <c r="L17" t="s">
        <v>1743</v>
      </c>
      <c r="M17" t="s">
        <v>1754</v>
      </c>
      <c r="N17" t="s">
        <v>2899</v>
      </c>
      <c r="O17"/>
      <c r="P17"/>
      <c r="Q17" t="s">
        <v>2649</v>
      </c>
      <c r="R17" t="s">
        <v>2877</v>
      </c>
      <c r="S17"/>
      <c r="T17"/>
      <c r="U17" t="s">
        <v>13134</v>
      </c>
      <c r="V17" t="s">
        <v>13133</v>
      </c>
      <c r="W17"/>
      <c r="X17"/>
      <c r="Y17"/>
      <c r="Z17"/>
      <c r="AA17"/>
      <c r="AB17"/>
      <c r="AC17"/>
      <c r="AD17"/>
      <c r="AE17"/>
      <c r="AF17"/>
      <c r="AG17"/>
      <c r="AH17"/>
      <c r="AI17"/>
      <c r="AJ17"/>
      <c r="AK17"/>
      <c r="AL17"/>
      <c r="AM17"/>
      <c r="AN17"/>
      <c r="AO17" s="108" t="s">
        <v>43</v>
      </c>
      <c r="AP17" t="s">
        <v>2842</v>
      </c>
      <c r="AQ17">
        <v>14</v>
      </c>
      <c r="AR17" t="s">
        <v>5087</v>
      </c>
      <c r="AS17" t="s">
        <v>1165</v>
      </c>
      <c r="AT17" t="s">
        <v>5040</v>
      </c>
      <c r="AU17" t="s">
        <v>2897</v>
      </c>
      <c r="AV17" t="s">
        <v>5088</v>
      </c>
      <c r="AW17" t="s">
        <v>5074</v>
      </c>
      <c r="AX17" t="s">
        <v>1740</v>
      </c>
      <c r="AY17" t="s">
        <v>5089</v>
      </c>
      <c r="AZ17" t="s">
        <v>2649</v>
      </c>
      <c r="BA17" t="s">
        <v>5090</v>
      </c>
      <c r="BB17" t="s">
        <v>1251</v>
      </c>
      <c r="BC17" t="s">
        <v>1743</v>
      </c>
      <c r="BD17" t="s">
        <v>5131</v>
      </c>
      <c r="BE17" t="s">
        <v>2900</v>
      </c>
      <c r="BF17">
        <v>11</v>
      </c>
      <c r="BG17">
        <v>12</v>
      </c>
      <c r="BH17">
        <v>0</v>
      </c>
      <c r="BI17" t="s">
        <v>1547</v>
      </c>
      <c r="BJ17">
        <v>0</v>
      </c>
      <c r="BK17">
        <v>0</v>
      </c>
      <c r="BL17">
        <v>11</v>
      </c>
      <c r="BM17" t="s">
        <v>5095</v>
      </c>
      <c r="BN17" t="s">
        <v>2901</v>
      </c>
      <c r="BO17" t="s">
        <v>5097</v>
      </c>
      <c r="BP17" t="s" cm="1">
        <v>5096</v>
      </c>
      <c r="BQ17" t="s">
        <v>1547</v>
      </c>
      <c r="BR17" t="s">
        <v>5045</v>
      </c>
      <c r="BS17">
        <v>13</v>
      </c>
      <c r="BT17" t="s">
        <v>1731</v>
      </c>
      <c r="BU17" t="s">
        <v>15070</v>
      </c>
      <c r="BV17" t="s">
        <v>2896</v>
      </c>
      <c r="BW17" t="s">
        <v>5088</v>
      </c>
      <c r="BX17" t="s">
        <v>5092</v>
      </c>
      <c r="BY17" t="s">
        <v>5093</v>
      </c>
      <c r="BZ17" t="s">
        <v>1547</v>
      </c>
      <c r="CA17" t="s">
        <v>1744</v>
      </c>
      <c r="CB17" t="s">
        <v>1754</v>
      </c>
      <c r="CC17"/>
      <c r="CD17" t="s">
        <v>998</v>
      </c>
      <c r="CE17" t="s">
        <v>1251</v>
      </c>
      <c r="CF17" t="s">
        <v>5132</v>
      </c>
      <c r="CG17" t="s">
        <v>5133</v>
      </c>
      <c r="CH17" t="s">
        <v>1251</v>
      </c>
      <c r="CI17" t="s">
        <v>1547</v>
      </c>
      <c r="CJ17" t="s">
        <v>2877</v>
      </c>
      <c r="CK17" t="s">
        <v>1165</v>
      </c>
      <c r="CL17"/>
      <c r="CM17"/>
      <c r="CN17" t="s">
        <v>13134</v>
      </c>
      <c r="CO17" t="s">
        <v>13133</v>
      </c>
      <c r="CP17" t="s">
        <v>13134</v>
      </c>
      <c r="CQ17" t="s">
        <v>13133</v>
      </c>
      <c r="CR17" t="s">
        <v>1547</v>
      </c>
      <c r="CS17">
        <v>0</v>
      </c>
      <c r="CT17" t="s">
        <v>1547</v>
      </c>
      <c r="CU17" t="s">
        <v>1547</v>
      </c>
      <c r="CV17" t="s">
        <v>1547</v>
      </c>
      <c r="CW17" t="s">
        <v>1547</v>
      </c>
      <c r="CX17" t="s">
        <v>1547</v>
      </c>
      <c r="CY17">
        <v>15</v>
      </c>
      <c r="CZ17" t="s">
        <v>5134</v>
      </c>
      <c r="DA17" t="s">
        <v>1547</v>
      </c>
      <c r="DB17" t="s">
        <v>1881</v>
      </c>
      <c r="DC17" t="s">
        <v>1882</v>
      </c>
      <c r="DD17" t="s">
        <v>2897</v>
      </c>
      <c r="DE17" t="s">
        <v>2649</v>
      </c>
      <c r="DF17" t="s">
        <v>2896</v>
      </c>
      <c r="DG17" t="s">
        <v>1547</v>
      </c>
      <c r="DH17" t="s">
        <v>1547</v>
      </c>
      <c r="DI17" t="s">
        <v>1892</v>
      </c>
      <c r="DJ17" t="s">
        <v>5087</v>
      </c>
      <c r="DK17"/>
      <c r="DL17" t="s">
        <v>1892</v>
      </c>
      <c r="DM17">
        <v>9</v>
      </c>
      <c r="DN17" t="s">
        <v>1883</v>
      </c>
      <c r="DO17" t="s">
        <v>1165</v>
      </c>
      <c r="DP17" t="b">
        <v>1</v>
      </c>
      <c r="DQ17" t="b">
        <v>0</v>
      </c>
      <c r="DR17" t="b">
        <v>0</v>
      </c>
      <c r="DS17" t="b">
        <v>0</v>
      </c>
      <c r="DT17" t="b">
        <v>0</v>
      </c>
      <c r="DU17" t="b">
        <v>1</v>
      </c>
      <c r="DV17" t="b">
        <v>0</v>
      </c>
      <c r="DW17">
        <v>0</v>
      </c>
      <c r="DX17" t="b">
        <v>0</v>
      </c>
      <c r="DY17" t="b">
        <v>0</v>
      </c>
      <c r="DZ17" t="b">
        <v>0</v>
      </c>
      <c r="EA17" t="b">
        <v>0</v>
      </c>
      <c r="EB17" t="b">
        <v>0</v>
      </c>
      <c r="EC17" t="b">
        <v>0</v>
      </c>
      <c r="ED17" t="b">
        <v>0</v>
      </c>
      <c r="EE17" t="b">
        <v>0</v>
      </c>
      <c r="EF17" t="b">
        <v>0</v>
      </c>
      <c r="EG17" t="b" cm="1">
        <v>0</v>
      </c>
      <c r="EH17" t="b">
        <v>0</v>
      </c>
      <c r="EI17" t="b">
        <v>0</v>
      </c>
      <c r="EJ17" t="b">
        <v>0</v>
      </c>
      <c r="EK17" t="s">
        <v>1547</v>
      </c>
      <c r="EL17">
        <v>0</v>
      </c>
      <c r="EM17">
        <v>19</v>
      </c>
      <c r="EN17" t="b">
        <v>0</v>
      </c>
    </row>
    <row r="18" spans="1:144" ht="94.5">
      <c r="A18"/>
      <c r="B18" t="s">
        <v>1165</v>
      </c>
      <c r="C18" t="s">
        <v>1165</v>
      </c>
      <c r="D18" t="s">
        <v>2913</v>
      </c>
      <c r="E18" t="s">
        <v>2914</v>
      </c>
      <c r="F18" t="s">
        <v>2915</v>
      </c>
      <c r="G18" t="s">
        <v>2913</v>
      </c>
      <c r="H18" s="109" t="s">
        <v>2916</v>
      </c>
      <c r="I18" t="s">
        <v>1230</v>
      </c>
      <c r="J18"/>
      <c r="K18" t="s">
        <v>902</v>
      </c>
      <c r="L18" t="s">
        <v>1743</v>
      </c>
      <c r="M18" t="s">
        <v>1995</v>
      </c>
      <c r="N18"/>
      <c r="O18"/>
      <c r="P18"/>
      <c r="Q18" t="s">
        <v>2649</v>
      </c>
      <c r="R18" t="s">
        <v>2877</v>
      </c>
      <c r="S18"/>
      <c r="T18"/>
      <c r="U18" t="s">
        <v>13134</v>
      </c>
      <c r="V18" t="s">
        <v>13137</v>
      </c>
      <c r="W18"/>
      <c r="X18"/>
      <c r="Y18"/>
      <c r="Z18"/>
      <c r="AA18"/>
      <c r="AB18"/>
      <c r="AC18"/>
      <c r="AD18"/>
      <c r="AE18"/>
      <c r="AF18"/>
      <c r="AG18"/>
      <c r="AH18"/>
      <c r="AI18"/>
      <c r="AJ18"/>
      <c r="AK18"/>
      <c r="AL18"/>
      <c r="AM18"/>
      <c r="AN18"/>
      <c r="AO18" s="108" t="s">
        <v>43</v>
      </c>
      <c r="AP18" t="s">
        <v>2842</v>
      </c>
      <c r="AQ18">
        <v>15</v>
      </c>
      <c r="AR18" t="s">
        <v>5135</v>
      </c>
      <c r="AS18" t="s">
        <v>1165</v>
      </c>
      <c r="AT18" t="s">
        <v>5040</v>
      </c>
      <c r="AU18" t="s">
        <v>2914</v>
      </c>
      <c r="AV18" t="s">
        <v>5136</v>
      </c>
      <c r="AW18" t="s">
        <v>5137</v>
      </c>
      <c r="AX18" t="s">
        <v>1740</v>
      </c>
      <c r="AY18" t="s">
        <v>5138</v>
      </c>
      <c r="AZ18" t="s">
        <v>2649</v>
      </c>
      <c r="BA18" t="s">
        <v>5139</v>
      </c>
      <c r="BB18" t="s">
        <v>1230</v>
      </c>
      <c r="BC18" t="s">
        <v>1743</v>
      </c>
      <c r="BD18" t="s">
        <v>5140</v>
      </c>
      <c r="BE18" t="s">
        <v>2900</v>
      </c>
      <c r="BF18">
        <v>18</v>
      </c>
      <c r="BG18">
        <v>12</v>
      </c>
      <c r="BH18">
        <v>0</v>
      </c>
      <c r="BI18" t="s">
        <v>2914</v>
      </c>
      <c r="BJ18">
        <v>1</v>
      </c>
      <c r="BK18">
        <v>0</v>
      </c>
      <c r="BL18">
        <v>0</v>
      </c>
      <c r="BM18" t="s">
        <v>1547</v>
      </c>
      <c r="BN18" t="s">
        <v>2901</v>
      </c>
      <c r="BO18" t="s">
        <v>5097</v>
      </c>
      <c r="BP18" t="s" cm="1">
        <v>5096</v>
      </c>
      <c r="BQ18" t="s">
        <v>1547</v>
      </c>
      <c r="BR18" t="s">
        <v>5045</v>
      </c>
      <c r="BS18">
        <v>14</v>
      </c>
      <c r="BT18" t="s">
        <v>5141</v>
      </c>
      <c r="BU18" t="s">
        <v>15071</v>
      </c>
      <c r="BV18" t="s">
        <v>2913</v>
      </c>
      <c r="BW18" t="s">
        <v>5136</v>
      </c>
      <c r="BX18" t="s">
        <v>5142</v>
      </c>
      <c r="BY18" t="s">
        <v>1744</v>
      </c>
      <c r="BZ18" t="s">
        <v>1547</v>
      </c>
      <c r="CA18" t="s">
        <v>1744</v>
      </c>
      <c r="CB18" t="s">
        <v>1995</v>
      </c>
      <c r="CC18"/>
      <c r="CD18" t="s">
        <v>998</v>
      </c>
      <c r="CE18" t="s">
        <v>1230</v>
      </c>
      <c r="CF18" t="s">
        <v>5143</v>
      </c>
      <c r="CG18" t="s">
        <v>5144</v>
      </c>
      <c r="CH18" t="s">
        <v>1230</v>
      </c>
      <c r="CI18" t="s">
        <v>1547</v>
      </c>
      <c r="CJ18" t="s">
        <v>2877</v>
      </c>
      <c r="CK18" t="s">
        <v>1165</v>
      </c>
      <c r="CL18"/>
      <c r="CM18"/>
      <c r="CN18" t="s">
        <v>13134</v>
      </c>
      <c r="CO18" t="s">
        <v>13137</v>
      </c>
      <c r="CP18" t="s">
        <v>13134</v>
      </c>
      <c r="CQ18" t="s">
        <v>13137</v>
      </c>
      <c r="CR18" t="s">
        <v>1547</v>
      </c>
      <c r="CS18">
        <v>0</v>
      </c>
      <c r="CT18" t="s">
        <v>1547</v>
      </c>
      <c r="CU18" t="s">
        <v>1547</v>
      </c>
      <c r="CV18" t="s">
        <v>1547</v>
      </c>
      <c r="CW18" t="s">
        <v>1547</v>
      </c>
      <c r="CX18" t="s">
        <v>1547</v>
      </c>
      <c r="CY18">
        <v>16</v>
      </c>
      <c r="CZ18" t="s">
        <v>5145</v>
      </c>
      <c r="DA18" t="s">
        <v>1547</v>
      </c>
      <c r="DB18" t="s">
        <v>1881</v>
      </c>
      <c r="DC18" t="s">
        <v>1882</v>
      </c>
      <c r="DD18" t="s">
        <v>2914</v>
      </c>
      <c r="DE18" t="s">
        <v>2649</v>
      </c>
      <c r="DF18" t="s">
        <v>2913</v>
      </c>
      <c r="DG18" t="s">
        <v>1547</v>
      </c>
      <c r="DH18" t="s">
        <v>1547</v>
      </c>
      <c r="DI18" t="s">
        <v>1892</v>
      </c>
      <c r="DJ18" t="s">
        <v>5135</v>
      </c>
      <c r="DK18"/>
      <c r="DL18" t="s">
        <v>1892</v>
      </c>
      <c r="DM18">
        <v>9</v>
      </c>
      <c r="DN18" t="s">
        <v>1883</v>
      </c>
      <c r="DO18" t="s">
        <v>1165</v>
      </c>
      <c r="DP18" t="b">
        <v>1</v>
      </c>
      <c r="DQ18" t="b">
        <v>0</v>
      </c>
      <c r="DR18" t="b">
        <v>1</v>
      </c>
      <c r="DS18" t="b">
        <v>0</v>
      </c>
      <c r="DT18" t="b">
        <v>0</v>
      </c>
      <c r="DU18" t="b">
        <v>1</v>
      </c>
      <c r="DV18" t="b">
        <v>0</v>
      </c>
      <c r="DW18">
        <v>0</v>
      </c>
      <c r="DX18" t="b">
        <v>0</v>
      </c>
      <c r="DY18" t="b">
        <v>0</v>
      </c>
      <c r="DZ18" t="b">
        <v>0</v>
      </c>
      <c r="EA18" t="b">
        <v>0</v>
      </c>
      <c r="EB18" t="b">
        <v>0</v>
      </c>
      <c r="EC18" t="b">
        <v>0</v>
      </c>
      <c r="ED18" t="b">
        <v>0</v>
      </c>
      <c r="EE18" t="b">
        <v>0</v>
      </c>
      <c r="EF18" t="b">
        <v>0</v>
      </c>
      <c r="EG18" t="b" cm="1">
        <v>0</v>
      </c>
      <c r="EH18" t="b">
        <v>0</v>
      </c>
      <c r="EI18" t="b">
        <v>0</v>
      </c>
      <c r="EJ18" t="b">
        <v>0</v>
      </c>
      <c r="EK18" t="s">
        <v>1547</v>
      </c>
      <c r="EL18">
        <v>0</v>
      </c>
      <c r="EM18">
        <v>19</v>
      </c>
      <c r="EN18" t="b">
        <v>0</v>
      </c>
    </row>
    <row r="19" spans="1:144" ht="15.75">
      <c r="A19"/>
      <c r="B19" t="s">
        <v>1165</v>
      </c>
      <c r="C19" t="s">
        <v>1165</v>
      </c>
      <c r="D19" t="s">
        <v>2917</v>
      </c>
      <c r="E19" t="s">
        <v>2918</v>
      </c>
      <c r="F19" t="s">
        <v>2919</v>
      </c>
      <c r="G19" t="s">
        <v>2917</v>
      </c>
      <c r="H19" t="s">
        <v>2920</v>
      </c>
      <c r="I19" t="s">
        <v>1230</v>
      </c>
      <c r="J19"/>
      <c r="K19" t="s">
        <v>2921</v>
      </c>
      <c r="L19" t="s">
        <v>1743</v>
      </c>
      <c r="M19" t="s">
        <v>1995</v>
      </c>
      <c r="N19"/>
      <c r="O19"/>
      <c r="P19"/>
      <c r="Q19" t="s">
        <v>2649</v>
      </c>
      <c r="R19" t="s">
        <v>2877</v>
      </c>
      <c r="S19"/>
      <c r="T19"/>
      <c r="U19" t="s">
        <v>13134</v>
      </c>
      <c r="V19" t="s">
        <v>13138</v>
      </c>
      <c r="W19"/>
      <c r="X19"/>
      <c r="Y19"/>
      <c r="Z19"/>
      <c r="AA19"/>
      <c r="AB19"/>
      <c r="AC19"/>
      <c r="AD19"/>
      <c r="AE19"/>
      <c r="AF19"/>
      <c r="AG19"/>
      <c r="AH19"/>
      <c r="AI19"/>
      <c r="AJ19"/>
      <c r="AK19"/>
      <c r="AL19"/>
      <c r="AM19"/>
      <c r="AN19"/>
      <c r="AO19" s="108" t="s">
        <v>43</v>
      </c>
      <c r="AP19" t="s">
        <v>2842</v>
      </c>
      <c r="AQ19">
        <v>16</v>
      </c>
      <c r="AR19" t="s">
        <v>5146</v>
      </c>
      <c r="AS19" t="s">
        <v>1165</v>
      </c>
      <c r="AT19" t="s">
        <v>5040</v>
      </c>
      <c r="AU19" t="s">
        <v>2918</v>
      </c>
      <c r="AV19" t="s">
        <v>5147</v>
      </c>
      <c r="AW19" t="s">
        <v>5148</v>
      </c>
      <c r="AX19" t="s">
        <v>1740</v>
      </c>
      <c r="AY19" t="s">
        <v>5149</v>
      </c>
      <c r="AZ19" t="s">
        <v>2649</v>
      </c>
      <c r="BA19" t="s">
        <v>5150</v>
      </c>
      <c r="BB19" t="s">
        <v>1230</v>
      </c>
      <c r="BC19" t="s">
        <v>1743</v>
      </c>
      <c r="BD19" t="s">
        <v>5151</v>
      </c>
      <c r="BE19" t="s">
        <v>2900</v>
      </c>
      <c r="BF19">
        <v>19</v>
      </c>
      <c r="BG19">
        <v>12</v>
      </c>
      <c r="BH19" t="e">
        <v>#N/A</v>
      </c>
      <c r="BI19" t="s">
        <v>2918</v>
      </c>
      <c r="BJ19">
        <v>1</v>
      </c>
      <c r="BK19">
        <v>0</v>
      </c>
      <c r="BL19">
        <v>0</v>
      </c>
      <c r="BM19" t="s">
        <v>1547</v>
      </c>
      <c r="BN19" t="s">
        <v>2901</v>
      </c>
      <c r="BO19" t="s">
        <v>5097</v>
      </c>
      <c r="BP19" t="s" cm="1">
        <v>5096</v>
      </c>
      <c r="BQ19" t="s">
        <v>5152</v>
      </c>
      <c r="BR19" t="s">
        <v>5045</v>
      </c>
      <c r="BS19">
        <v>15</v>
      </c>
      <c r="BT19" t="s">
        <v>5153</v>
      </c>
      <c r="BU19" t="s">
        <v>15072</v>
      </c>
      <c r="BV19" t="s">
        <v>2917</v>
      </c>
      <c r="BW19" t="s">
        <v>5147</v>
      </c>
      <c r="BX19" t="s">
        <v>5154</v>
      </c>
      <c r="BY19" t="s">
        <v>1744</v>
      </c>
      <c r="BZ19" t="s">
        <v>1547</v>
      </c>
      <c r="CA19" t="s">
        <v>1744</v>
      </c>
      <c r="CB19" t="s">
        <v>1995</v>
      </c>
      <c r="CC19"/>
      <c r="CD19" t="s">
        <v>998</v>
      </c>
      <c r="CE19" t="s">
        <v>1230</v>
      </c>
      <c r="CF19" t="s">
        <v>5155</v>
      </c>
      <c r="CG19" t="s">
        <v>5156</v>
      </c>
      <c r="CH19" t="s">
        <v>1230</v>
      </c>
      <c r="CI19" t="s">
        <v>1547</v>
      </c>
      <c r="CJ19" t="s">
        <v>2877</v>
      </c>
      <c r="CK19" t="s">
        <v>1165</v>
      </c>
      <c r="CL19"/>
      <c r="CM19"/>
      <c r="CN19" t="s">
        <v>13134</v>
      </c>
      <c r="CO19" t="s">
        <v>13138</v>
      </c>
      <c r="CP19" t="s">
        <v>13134</v>
      </c>
      <c r="CQ19" t="s">
        <v>13138</v>
      </c>
      <c r="CR19" t="s">
        <v>1547</v>
      </c>
      <c r="CS19">
        <v>0</v>
      </c>
      <c r="CT19" t="s">
        <v>1547</v>
      </c>
      <c r="CU19" t="s">
        <v>1547</v>
      </c>
      <c r="CV19" t="s">
        <v>1547</v>
      </c>
      <c r="CW19" t="s">
        <v>1547</v>
      </c>
      <c r="CX19" t="s">
        <v>1547</v>
      </c>
      <c r="CY19">
        <v>17</v>
      </c>
      <c r="CZ19" t="s">
        <v>5157</v>
      </c>
      <c r="DA19" t="s">
        <v>1547</v>
      </c>
      <c r="DB19" t="s">
        <v>1881</v>
      </c>
      <c r="DC19" t="s">
        <v>1882</v>
      </c>
      <c r="DD19" t="s">
        <v>2918</v>
      </c>
      <c r="DE19" t="s">
        <v>2649</v>
      </c>
      <c r="DF19" t="s">
        <v>2917</v>
      </c>
      <c r="DG19" t="s">
        <v>1547</v>
      </c>
      <c r="DH19" t="s">
        <v>1547</v>
      </c>
      <c r="DI19" t="s">
        <v>1892</v>
      </c>
      <c r="DJ19" t="s">
        <v>5146</v>
      </c>
      <c r="DK19"/>
      <c r="DL19" t="s">
        <v>1892</v>
      </c>
      <c r="DM19">
        <v>9</v>
      </c>
      <c r="DN19" t="s">
        <v>1883</v>
      </c>
      <c r="DO19" t="s">
        <v>1165</v>
      </c>
      <c r="DP19" t="b">
        <v>1</v>
      </c>
      <c r="DQ19" t="b">
        <v>0</v>
      </c>
      <c r="DR19" t="b">
        <v>1</v>
      </c>
      <c r="DS19" t="b">
        <v>0</v>
      </c>
      <c r="DT19" t="b">
        <v>0</v>
      </c>
      <c r="DU19" t="b">
        <v>1</v>
      </c>
      <c r="DV19" t="b">
        <v>0</v>
      </c>
      <c r="DW19">
        <v>0</v>
      </c>
      <c r="DX19" t="b">
        <v>0</v>
      </c>
      <c r="DY19" t="b">
        <v>0</v>
      </c>
      <c r="DZ19" t="b">
        <v>0</v>
      </c>
      <c r="EA19" t="b">
        <v>0</v>
      </c>
      <c r="EB19" t="b">
        <v>0</v>
      </c>
      <c r="EC19" t="b">
        <v>0</v>
      </c>
      <c r="ED19" t="b">
        <v>0</v>
      </c>
      <c r="EE19" t="b">
        <v>0</v>
      </c>
      <c r="EF19" t="b">
        <v>0</v>
      </c>
      <c r="EG19" t="b" cm="1">
        <v>0</v>
      </c>
      <c r="EH19" t="b">
        <v>0</v>
      </c>
      <c r="EI19" t="b">
        <v>0</v>
      </c>
      <c r="EJ19" t="b">
        <v>0</v>
      </c>
      <c r="EK19" t="s">
        <v>1547</v>
      </c>
      <c r="EL19">
        <v>0</v>
      </c>
      <c r="EM19">
        <v>27</v>
      </c>
      <c r="EN19" t="b">
        <v>0</v>
      </c>
    </row>
    <row r="20" spans="1:144" ht="15.75">
      <c r="A20"/>
      <c r="B20" t="s">
        <v>1165</v>
      </c>
      <c r="C20" t="s">
        <v>1165</v>
      </c>
      <c r="D20" t="s">
        <v>2922</v>
      </c>
      <c r="E20" t="s">
        <v>2923</v>
      </c>
      <c r="F20" t="s">
        <v>2924</v>
      </c>
      <c r="G20" t="s">
        <v>2922</v>
      </c>
      <c r="H20" t="s">
        <v>2922</v>
      </c>
      <c r="I20" t="s">
        <v>1230</v>
      </c>
      <c r="J20"/>
      <c r="K20" t="s">
        <v>2925</v>
      </c>
      <c r="L20" t="s">
        <v>1743</v>
      </c>
      <c r="M20" t="s">
        <v>1995</v>
      </c>
      <c r="N20"/>
      <c r="O20"/>
      <c r="P20"/>
      <c r="Q20" t="s">
        <v>2649</v>
      </c>
      <c r="R20" t="s">
        <v>2877</v>
      </c>
      <c r="S20"/>
      <c r="T20"/>
      <c r="U20" t="s">
        <v>13134</v>
      </c>
      <c r="V20" t="s">
        <v>13139</v>
      </c>
      <c r="W20"/>
      <c r="X20"/>
      <c r="Y20"/>
      <c r="Z20"/>
      <c r="AA20"/>
      <c r="AB20"/>
      <c r="AC20"/>
      <c r="AD20"/>
      <c r="AE20"/>
      <c r="AF20"/>
      <c r="AG20"/>
      <c r="AH20"/>
      <c r="AI20"/>
      <c r="AJ20"/>
      <c r="AK20"/>
      <c r="AL20"/>
      <c r="AM20"/>
      <c r="AN20"/>
      <c r="AO20" s="108" t="s">
        <v>43</v>
      </c>
      <c r="AP20" t="s">
        <v>2842</v>
      </c>
      <c r="AQ20">
        <v>17</v>
      </c>
      <c r="AR20" t="s">
        <v>5158</v>
      </c>
      <c r="AS20" t="s">
        <v>1165</v>
      </c>
      <c r="AT20" t="s">
        <v>5040</v>
      </c>
      <c r="AU20" t="s">
        <v>2923</v>
      </c>
      <c r="AV20" t="s">
        <v>5159</v>
      </c>
      <c r="AW20" t="s">
        <v>5160</v>
      </c>
      <c r="AX20" t="s">
        <v>1740</v>
      </c>
      <c r="AY20" t="s">
        <v>5161</v>
      </c>
      <c r="AZ20" t="s">
        <v>2649</v>
      </c>
      <c r="BA20" t="s">
        <v>5162</v>
      </c>
      <c r="BB20" t="s">
        <v>1230</v>
      </c>
      <c r="BC20" t="s">
        <v>1743</v>
      </c>
      <c r="BD20" t="s">
        <v>5163</v>
      </c>
      <c r="BE20" t="s">
        <v>2900</v>
      </c>
      <c r="BF20">
        <v>20</v>
      </c>
      <c r="BG20">
        <v>12</v>
      </c>
      <c r="BH20" t="e">
        <v>#N/A</v>
      </c>
      <c r="BI20" t="s">
        <v>2923</v>
      </c>
      <c r="BJ20">
        <v>1</v>
      </c>
      <c r="BK20">
        <v>0</v>
      </c>
      <c r="BL20">
        <v>0</v>
      </c>
      <c r="BM20" t="s">
        <v>1547</v>
      </c>
      <c r="BN20" t="s">
        <v>2901</v>
      </c>
      <c r="BO20" t="s">
        <v>5097</v>
      </c>
      <c r="BP20" t="s" cm="1">
        <v>5096</v>
      </c>
      <c r="BQ20" t="s">
        <v>5164</v>
      </c>
      <c r="BR20" t="s">
        <v>5045</v>
      </c>
      <c r="BS20">
        <v>16</v>
      </c>
      <c r="BT20" t="s">
        <v>5165</v>
      </c>
      <c r="BU20" t="s">
        <v>15073</v>
      </c>
      <c r="BV20" t="s">
        <v>2922</v>
      </c>
      <c r="BW20" t="s">
        <v>5159</v>
      </c>
      <c r="BX20" t="s">
        <v>5161</v>
      </c>
      <c r="BY20" t="s">
        <v>1744</v>
      </c>
      <c r="BZ20" t="s">
        <v>1547</v>
      </c>
      <c r="CA20" t="s">
        <v>1744</v>
      </c>
      <c r="CB20" t="s">
        <v>1995</v>
      </c>
      <c r="CC20"/>
      <c r="CD20" t="s">
        <v>998</v>
      </c>
      <c r="CE20" t="s">
        <v>1230</v>
      </c>
      <c r="CF20" t="s">
        <v>5166</v>
      </c>
      <c r="CG20" t="s">
        <v>5167</v>
      </c>
      <c r="CH20" t="s">
        <v>1230</v>
      </c>
      <c r="CI20" t="s">
        <v>1547</v>
      </c>
      <c r="CJ20" t="s">
        <v>2877</v>
      </c>
      <c r="CK20" t="s">
        <v>1165</v>
      </c>
      <c r="CL20"/>
      <c r="CM20"/>
      <c r="CN20" t="s">
        <v>13134</v>
      </c>
      <c r="CO20" t="s">
        <v>13139</v>
      </c>
      <c r="CP20" t="s">
        <v>13134</v>
      </c>
      <c r="CQ20" t="s">
        <v>13139</v>
      </c>
      <c r="CR20" t="s">
        <v>1547</v>
      </c>
      <c r="CS20">
        <v>0</v>
      </c>
      <c r="CT20" t="s">
        <v>1547</v>
      </c>
      <c r="CU20" t="s">
        <v>1547</v>
      </c>
      <c r="CV20" t="s">
        <v>1547</v>
      </c>
      <c r="CW20" t="s">
        <v>1547</v>
      </c>
      <c r="CX20" t="s">
        <v>1547</v>
      </c>
      <c r="CY20">
        <v>18</v>
      </c>
      <c r="CZ20" t="s">
        <v>5168</v>
      </c>
      <c r="DA20" t="s">
        <v>1547</v>
      </c>
      <c r="DB20" t="s">
        <v>1881</v>
      </c>
      <c r="DC20" t="s">
        <v>1882</v>
      </c>
      <c r="DD20" t="s">
        <v>2923</v>
      </c>
      <c r="DE20" t="s">
        <v>2649</v>
      </c>
      <c r="DF20" t="s">
        <v>2922</v>
      </c>
      <c r="DG20" t="s">
        <v>1547</v>
      </c>
      <c r="DH20" t="s">
        <v>1547</v>
      </c>
      <c r="DI20" t="s">
        <v>1892</v>
      </c>
      <c r="DJ20" t="s">
        <v>5158</v>
      </c>
      <c r="DK20"/>
      <c r="DL20" t="s">
        <v>1892</v>
      </c>
      <c r="DM20">
        <v>9</v>
      </c>
      <c r="DN20" t="s">
        <v>1883</v>
      </c>
      <c r="DO20" t="s">
        <v>1165</v>
      </c>
      <c r="DP20" t="b">
        <v>1</v>
      </c>
      <c r="DQ20" t="b">
        <v>0</v>
      </c>
      <c r="DR20" t="b">
        <v>1</v>
      </c>
      <c r="DS20" t="b">
        <v>0</v>
      </c>
      <c r="DT20" t="b">
        <v>0</v>
      </c>
      <c r="DU20" t="b">
        <v>1</v>
      </c>
      <c r="DV20" t="b">
        <v>0</v>
      </c>
      <c r="DW20">
        <v>0</v>
      </c>
      <c r="DX20" t="b">
        <v>0</v>
      </c>
      <c r="DY20" t="b">
        <v>0</v>
      </c>
      <c r="DZ20" t="b">
        <v>0</v>
      </c>
      <c r="EA20" t="b">
        <v>0</v>
      </c>
      <c r="EB20" t="b">
        <v>0</v>
      </c>
      <c r="EC20" t="b">
        <v>0</v>
      </c>
      <c r="ED20" t="b">
        <v>0</v>
      </c>
      <c r="EE20" t="b">
        <v>0</v>
      </c>
      <c r="EF20" t="b">
        <v>0</v>
      </c>
      <c r="EG20" t="b" cm="1">
        <v>0</v>
      </c>
      <c r="EH20" t="b">
        <v>0</v>
      </c>
      <c r="EI20" t="b">
        <v>0</v>
      </c>
      <c r="EJ20" t="b">
        <v>0</v>
      </c>
      <c r="EK20" t="s">
        <v>1547</v>
      </c>
      <c r="EL20">
        <v>0</v>
      </c>
      <c r="EM20">
        <v>24</v>
      </c>
      <c r="EN20" t="b">
        <v>0</v>
      </c>
    </row>
    <row r="21" spans="1:144" ht="15.75">
      <c r="A21"/>
      <c r="B21" t="s">
        <v>1165</v>
      </c>
      <c r="C21" t="s">
        <v>1165</v>
      </c>
      <c r="D21" t="s">
        <v>2926</v>
      </c>
      <c r="E21" t="s">
        <v>2927</v>
      </c>
      <c r="F21"/>
      <c r="G21" t="s">
        <v>2926</v>
      </c>
      <c r="H21" t="s">
        <v>2926</v>
      </c>
      <c r="I21" t="s">
        <v>1244</v>
      </c>
      <c r="J21"/>
      <c r="K21" t="s">
        <v>902</v>
      </c>
      <c r="L21" t="s">
        <v>1743</v>
      </c>
      <c r="M21"/>
      <c r="N21"/>
      <c r="O21"/>
      <c r="P21"/>
      <c r="Q21" t="s">
        <v>2649</v>
      </c>
      <c r="R21" t="s">
        <v>2877</v>
      </c>
      <c r="S21"/>
      <c r="T21"/>
      <c r="U21" t="s">
        <v>13140</v>
      </c>
      <c r="V21"/>
      <c r="W21"/>
      <c r="X21"/>
      <c r="Y21"/>
      <c r="Z21"/>
      <c r="AA21"/>
      <c r="AB21"/>
      <c r="AC21"/>
      <c r="AD21"/>
      <c r="AE21"/>
      <c r="AF21"/>
      <c r="AG21"/>
      <c r="AH21"/>
      <c r="AI21"/>
      <c r="AJ21"/>
      <c r="AK21"/>
      <c r="AL21"/>
      <c r="AM21"/>
      <c r="AN21"/>
      <c r="AO21" s="108" t="s">
        <v>43</v>
      </c>
      <c r="AP21" t="s">
        <v>2842</v>
      </c>
      <c r="AQ21">
        <v>18</v>
      </c>
      <c r="AR21" t="s">
        <v>5169</v>
      </c>
      <c r="AS21" t="s">
        <v>1165</v>
      </c>
      <c r="AT21" t="s">
        <v>5040</v>
      </c>
      <c r="AU21" t="s">
        <v>2927</v>
      </c>
      <c r="AV21" t="s">
        <v>5170</v>
      </c>
      <c r="AW21" t="s">
        <v>1744</v>
      </c>
      <c r="AX21" t="s">
        <v>1740</v>
      </c>
      <c r="AY21" t="s">
        <v>5171</v>
      </c>
      <c r="AZ21" t="s">
        <v>2649</v>
      </c>
      <c r="BA21" t="s">
        <v>5172</v>
      </c>
      <c r="BB21" t="s">
        <v>1244</v>
      </c>
      <c r="BC21" t="s">
        <v>1743</v>
      </c>
      <c r="BD21" t="s">
        <v>5173</v>
      </c>
      <c r="BE21" t="s">
        <v>2926</v>
      </c>
      <c r="BF21">
        <v>21</v>
      </c>
      <c r="BG21">
        <v>0</v>
      </c>
      <c r="BH21">
        <v>0</v>
      </c>
      <c r="BI21" t="s">
        <v>1547</v>
      </c>
      <c r="BJ21">
        <v>0</v>
      </c>
      <c r="BK21">
        <v>0</v>
      </c>
      <c r="BL21">
        <v>0</v>
      </c>
      <c r="BM21" t="s">
        <v>1547</v>
      </c>
      <c r="BN21" t="s">
        <v>1547</v>
      </c>
      <c r="BO21" t="s">
        <v>1547</v>
      </c>
      <c r="BP21" t="s" cm="1">
        <v>1547</v>
      </c>
      <c r="BQ21" t="s">
        <v>1547</v>
      </c>
      <c r="BR21" t="s">
        <v>5045</v>
      </c>
      <c r="BS21">
        <v>17</v>
      </c>
      <c r="BT21" t="s">
        <v>5174</v>
      </c>
      <c r="BU21" t="s">
        <v>15074</v>
      </c>
      <c r="BV21" t="s">
        <v>2926</v>
      </c>
      <c r="BW21" t="s">
        <v>5170</v>
      </c>
      <c r="BX21" t="s">
        <v>5171</v>
      </c>
      <c r="BY21" t="s">
        <v>1744</v>
      </c>
      <c r="BZ21" t="s">
        <v>1547</v>
      </c>
      <c r="CA21" t="s">
        <v>1744</v>
      </c>
      <c r="CB21" t="s">
        <v>1547</v>
      </c>
      <c r="CC21"/>
      <c r="CD21" t="s">
        <v>998</v>
      </c>
      <c r="CE21" t="s">
        <v>1244</v>
      </c>
      <c r="CF21" t="s">
        <v>2927</v>
      </c>
      <c r="CG21" t="s">
        <v>5170</v>
      </c>
      <c r="CH21" t="s">
        <v>1244</v>
      </c>
      <c r="CI21" t="s">
        <v>1547</v>
      </c>
      <c r="CJ21" t="s">
        <v>2877</v>
      </c>
      <c r="CK21" t="s">
        <v>1165</v>
      </c>
      <c r="CL21"/>
      <c r="CM21"/>
      <c r="CN21" t="s">
        <v>13140</v>
      </c>
      <c r="CO21" t="s">
        <v>1547</v>
      </c>
      <c r="CP21" t="s">
        <v>13140</v>
      </c>
      <c r="CQ21" t="s">
        <v>1547</v>
      </c>
      <c r="CR21" t="s">
        <v>1547</v>
      </c>
      <c r="CS21">
        <v>0</v>
      </c>
      <c r="CT21" t="s">
        <v>1547</v>
      </c>
      <c r="CU21" t="s">
        <v>1547</v>
      </c>
      <c r="CV21" t="s">
        <v>1547</v>
      </c>
      <c r="CW21" t="s">
        <v>1547</v>
      </c>
      <c r="CX21" t="s">
        <v>1547</v>
      </c>
      <c r="CY21">
        <v>19</v>
      </c>
      <c r="CZ21" t="s">
        <v>5175</v>
      </c>
      <c r="DA21" t="s">
        <v>1547</v>
      </c>
      <c r="DB21" t="s">
        <v>1881</v>
      </c>
      <c r="DC21" t="s">
        <v>1882</v>
      </c>
      <c r="DD21" t="s">
        <v>2927</v>
      </c>
      <c r="DE21" t="s">
        <v>2649</v>
      </c>
      <c r="DF21" t="s">
        <v>2926</v>
      </c>
      <c r="DG21" t="s">
        <v>1547</v>
      </c>
      <c r="DH21" t="s">
        <v>1547</v>
      </c>
      <c r="DI21" t="s">
        <v>1892</v>
      </c>
      <c r="DJ21" t="s">
        <v>5169</v>
      </c>
      <c r="DK21"/>
      <c r="DL21" t="s">
        <v>1892</v>
      </c>
      <c r="DM21">
        <v>9</v>
      </c>
      <c r="DN21" t="s">
        <v>1883</v>
      </c>
      <c r="DO21" t="s">
        <v>1165</v>
      </c>
      <c r="DP21" t="b">
        <v>1</v>
      </c>
      <c r="DQ21" t="b">
        <v>0</v>
      </c>
      <c r="DR21" t="b">
        <v>1</v>
      </c>
      <c r="DS21" t="b">
        <v>0</v>
      </c>
      <c r="DT21" t="b">
        <v>0</v>
      </c>
      <c r="DU21" t="b">
        <v>1</v>
      </c>
      <c r="DV21" t="b">
        <v>1</v>
      </c>
      <c r="DW21">
        <v>0</v>
      </c>
      <c r="DX21" t="b">
        <v>0</v>
      </c>
      <c r="DY21" t="b">
        <v>0</v>
      </c>
      <c r="DZ21" t="b">
        <v>0</v>
      </c>
      <c r="EA21" t="b">
        <v>0</v>
      </c>
      <c r="EB21" t="b">
        <v>0</v>
      </c>
      <c r="EC21" t="b">
        <v>0</v>
      </c>
      <c r="ED21" t="b">
        <v>0</v>
      </c>
      <c r="EE21" t="b">
        <v>0</v>
      </c>
      <c r="EF21" t="b">
        <v>0</v>
      </c>
      <c r="EG21" t="b" cm="1">
        <v>0</v>
      </c>
      <c r="EH21" t="b">
        <v>0</v>
      </c>
      <c r="EI21" t="b">
        <v>0</v>
      </c>
      <c r="EJ21" t="b">
        <v>0</v>
      </c>
      <c r="EK21" t="s">
        <v>1547</v>
      </c>
      <c r="EL21">
        <v>0</v>
      </c>
      <c r="EM21">
        <v>20</v>
      </c>
      <c r="EN21" t="b">
        <v>0</v>
      </c>
    </row>
    <row r="22" spans="1:144" ht="15.75">
      <c r="A22"/>
      <c r="B22" t="s">
        <v>1165</v>
      </c>
      <c r="C22" t="s">
        <v>1165</v>
      </c>
      <c r="D22" t="s">
        <v>2882</v>
      </c>
      <c r="E22" t="s">
        <v>2883</v>
      </c>
      <c r="F22" t="s">
        <v>2876</v>
      </c>
      <c r="G22" t="s">
        <v>2882</v>
      </c>
      <c r="H22" t="s">
        <v>2884</v>
      </c>
      <c r="I22" t="s">
        <v>1251</v>
      </c>
      <c r="J22"/>
      <c r="K22" t="s">
        <v>902</v>
      </c>
      <c r="L22" t="s">
        <v>1743</v>
      </c>
      <c r="M22" t="s">
        <v>1754</v>
      </c>
      <c r="N22" t="s">
        <v>2885</v>
      </c>
      <c r="O22"/>
      <c r="P22"/>
      <c r="Q22" t="s">
        <v>2649</v>
      </c>
      <c r="R22" t="s">
        <v>2877</v>
      </c>
      <c r="S22"/>
      <c r="T22"/>
      <c r="U22" t="s">
        <v>13140</v>
      </c>
      <c r="V22" t="s">
        <v>13129</v>
      </c>
      <c r="W22"/>
      <c r="X22"/>
      <c r="Y22"/>
      <c r="Z22"/>
      <c r="AA22"/>
      <c r="AB22"/>
      <c r="AC22"/>
      <c r="AD22"/>
      <c r="AE22"/>
      <c r="AF22"/>
      <c r="AG22"/>
      <c r="AH22"/>
      <c r="AI22"/>
      <c r="AJ22"/>
      <c r="AK22"/>
      <c r="AL22"/>
      <c r="AM22"/>
      <c r="AN22"/>
      <c r="AO22" s="108" t="s">
        <v>43</v>
      </c>
      <c r="AP22" t="s">
        <v>2842</v>
      </c>
      <c r="AQ22">
        <v>19</v>
      </c>
      <c r="AR22" t="s">
        <v>5055</v>
      </c>
      <c r="AS22" t="s">
        <v>1165</v>
      </c>
      <c r="AT22" t="s">
        <v>5040</v>
      </c>
      <c r="AU22" t="s">
        <v>2883</v>
      </c>
      <c r="AV22" t="s">
        <v>5056</v>
      </c>
      <c r="AW22" t="s">
        <v>5041</v>
      </c>
      <c r="AX22" t="s">
        <v>1740</v>
      </c>
      <c r="AY22" t="s">
        <v>5057</v>
      </c>
      <c r="AZ22" t="s">
        <v>2649</v>
      </c>
      <c r="BA22" t="s">
        <v>5058</v>
      </c>
      <c r="BB22" t="s">
        <v>1251</v>
      </c>
      <c r="BC22" t="s">
        <v>1743</v>
      </c>
      <c r="BD22" t="s">
        <v>5101</v>
      </c>
      <c r="BE22" t="s">
        <v>2926</v>
      </c>
      <c r="BF22">
        <v>7</v>
      </c>
      <c r="BG22">
        <v>21</v>
      </c>
      <c r="BH22">
        <v>0</v>
      </c>
      <c r="BI22" t="s">
        <v>1547</v>
      </c>
      <c r="BJ22">
        <v>0</v>
      </c>
      <c r="BK22">
        <v>0</v>
      </c>
      <c r="BL22">
        <v>7</v>
      </c>
      <c r="BM22" t="s">
        <v>5063</v>
      </c>
      <c r="BN22" t="s">
        <v>2927</v>
      </c>
      <c r="BO22" t="s">
        <v>5170</v>
      </c>
      <c r="BP22" t="s" cm="1">
        <v>5169</v>
      </c>
      <c r="BQ22" t="s">
        <v>1547</v>
      </c>
      <c r="BR22" t="s">
        <v>5045</v>
      </c>
      <c r="BS22">
        <v>18</v>
      </c>
      <c r="BT22" t="s">
        <v>5176</v>
      </c>
      <c r="BU22" t="s">
        <v>15075</v>
      </c>
      <c r="BV22" t="s">
        <v>2882</v>
      </c>
      <c r="BW22" t="s">
        <v>5056</v>
      </c>
      <c r="BX22" t="s">
        <v>5060</v>
      </c>
      <c r="BY22" t="s">
        <v>5061</v>
      </c>
      <c r="BZ22" t="s">
        <v>1547</v>
      </c>
      <c r="CA22" t="s">
        <v>1744</v>
      </c>
      <c r="CB22" t="s">
        <v>1754</v>
      </c>
      <c r="CC22"/>
      <c r="CD22" t="s">
        <v>998</v>
      </c>
      <c r="CE22" t="s">
        <v>1251</v>
      </c>
      <c r="CF22" t="s">
        <v>5177</v>
      </c>
      <c r="CG22" t="s">
        <v>5178</v>
      </c>
      <c r="CH22" t="s">
        <v>1251</v>
      </c>
      <c r="CI22" t="s">
        <v>1547</v>
      </c>
      <c r="CJ22" t="s">
        <v>2877</v>
      </c>
      <c r="CK22" t="s">
        <v>1165</v>
      </c>
      <c r="CL22"/>
      <c r="CM22"/>
      <c r="CN22" t="s">
        <v>13140</v>
      </c>
      <c r="CO22" t="s">
        <v>13129</v>
      </c>
      <c r="CP22" t="s">
        <v>13140</v>
      </c>
      <c r="CQ22" t="s">
        <v>13129</v>
      </c>
      <c r="CR22" t="s">
        <v>1547</v>
      </c>
      <c r="CS22">
        <v>0</v>
      </c>
      <c r="CT22" t="s">
        <v>1547</v>
      </c>
      <c r="CU22" t="s">
        <v>1547</v>
      </c>
      <c r="CV22" t="s">
        <v>1547</v>
      </c>
      <c r="CW22" t="s">
        <v>1547</v>
      </c>
      <c r="CX22" t="s">
        <v>1547</v>
      </c>
      <c r="CY22">
        <v>20</v>
      </c>
      <c r="CZ22" t="s">
        <v>5179</v>
      </c>
      <c r="DA22" t="s">
        <v>1547</v>
      </c>
      <c r="DB22" t="s">
        <v>1881</v>
      </c>
      <c r="DC22" t="s">
        <v>1882</v>
      </c>
      <c r="DD22" t="s">
        <v>2883</v>
      </c>
      <c r="DE22" t="s">
        <v>2649</v>
      </c>
      <c r="DF22" t="s">
        <v>2882</v>
      </c>
      <c r="DG22" t="s">
        <v>1547</v>
      </c>
      <c r="DH22" t="s">
        <v>1547</v>
      </c>
      <c r="DI22" t="s">
        <v>1892</v>
      </c>
      <c r="DJ22" t="s">
        <v>5055</v>
      </c>
      <c r="DK22"/>
      <c r="DL22" t="s">
        <v>1892</v>
      </c>
      <c r="DM22">
        <v>9</v>
      </c>
      <c r="DN22" t="s">
        <v>1883</v>
      </c>
      <c r="DO22" t="s">
        <v>1165</v>
      </c>
      <c r="DP22" t="b">
        <v>1</v>
      </c>
      <c r="DQ22" t="b">
        <v>0</v>
      </c>
      <c r="DR22" t="b">
        <v>0</v>
      </c>
      <c r="DS22" t="b">
        <v>0</v>
      </c>
      <c r="DT22" t="b">
        <v>0</v>
      </c>
      <c r="DU22" t="b">
        <v>1</v>
      </c>
      <c r="DV22" t="b">
        <v>0</v>
      </c>
      <c r="DW22">
        <v>0</v>
      </c>
      <c r="DX22" t="b">
        <v>0</v>
      </c>
      <c r="DY22" t="b">
        <v>0</v>
      </c>
      <c r="DZ22" t="b">
        <v>0</v>
      </c>
      <c r="EA22" t="b">
        <v>0</v>
      </c>
      <c r="EB22" t="b">
        <v>0</v>
      </c>
      <c r="EC22" t="b">
        <v>0</v>
      </c>
      <c r="ED22" t="b">
        <v>0</v>
      </c>
      <c r="EE22" t="b">
        <v>0</v>
      </c>
      <c r="EF22" t="b">
        <v>0</v>
      </c>
      <c r="EG22" t="b" cm="1">
        <v>0</v>
      </c>
      <c r="EH22" t="b">
        <v>0</v>
      </c>
      <c r="EI22" t="b">
        <v>0</v>
      </c>
      <c r="EJ22" t="b">
        <v>0</v>
      </c>
      <c r="EK22" t="s">
        <v>1547</v>
      </c>
      <c r="EL22">
        <v>0</v>
      </c>
      <c r="EM22">
        <v>25</v>
      </c>
      <c r="EN22" t="b">
        <v>0</v>
      </c>
    </row>
    <row r="23" spans="1:144" ht="78.75">
      <c r="A23"/>
      <c r="B23" t="s">
        <v>1165</v>
      </c>
      <c r="C23" t="s">
        <v>1165</v>
      </c>
      <c r="D23" t="s">
        <v>1249</v>
      </c>
      <c r="E23" t="s">
        <v>1248</v>
      </c>
      <c r="F23" t="s">
        <v>1245</v>
      </c>
      <c r="G23" t="s">
        <v>1249</v>
      </c>
      <c r="H23" s="109" t="s">
        <v>2902</v>
      </c>
      <c r="I23" t="s">
        <v>1251</v>
      </c>
      <c r="J23"/>
      <c r="K23" t="s">
        <v>902</v>
      </c>
      <c r="L23" t="s">
        <v>1743</v>
      </c>
      <c r="M23" t="s">
        <v>1754</v>
      </c>
      <c r="N23"/>
      <c r="O23"/>
      <c r="P23"/>
      <c r="Q23" t="s">
        <v>2649</v>
      </c>
      <c r="R23" t="s">
        <v>2877</v>
      </c>
      <c r="S23"/>
      <c r="T23"/>
      <c r="U23" t="s">
        <v>13140</v>
      </c>
      <c r="V23" t="s">
        <v>13126</v>
      </c>
      <c r="W23"/>
      <c r="X23"/>
      <c r="Y23"/>
      <c r="Z23"/>
      <c r="AA23"/>
      <c r="AB23"/>
      <c r="AC23"/>
      <c r="AD23"/>
      <c r="AE23"/>
      <c r="AF23"/>
      <c r="AG23"/>
      <c r="AH23"/>
      <c r="AI23"/>
      <c r="AJ23"/>
      <c r="AK23"/>
      <c r="AL23"/>
      <c r="AM23"/>
      <c r="AN23"/>
      <c r="AO23" s="108" t="s">
        <v>43</v>
      </c>
      <c r="AP23" t="s">
        <v>2842</v>
      </c>
      <c r="AQ23">
        <v>20</v>
      </c>
      <c r="AR23" t="s">
        <v>5104</v>
      </c>
      <c r="AS23" t="s">
        <v>1165</v>
      </c>
      <c r="AT23" t="s">
        <v>5040</v>
      </c>
      <c r="AU23" t="s">
        <v>1248</v>
      </c>
      <c r="AV23" t="s">
        <v>1751</v>
      </c>
      <c r="AW23" t="s">
        <v>1741</v>
      </c>
      <c r="AX23" t="s">
        <v>1740</v>
      </c>
      <c r="AY23" t="s">
        <v>1752</v>
      </c>
      <c r="AZ23" t="s">
        <v>2649</v>
      </c>
      <c r="BA23" t="s">
        <v>1896</v>
      </c>
      <c r="BB23" t="s">
        <v>1251</v>
      </c>
      <c r="BC23" t="s">
        <v>1743</v>
      </c>
      <c r="BD23" t="s">
        <v>1950</v>
      </c>
      <c r="BE23" t="s">
        <v>2926</v>
      </c>
      <c r="BF23">
        <v>4</v>
      </c>
      <c r="BG23">
        <v>21</v>
      </c>
      <c r="BH23">
        <v>0</v>
      </c>
      <c r="BI23" t="s">
        <v>1547</v>
      </c>
      <c r="BJ23">
        <v>0</v>
      </c>
      <c r="BK23">
        <v>0</v>
      </c>
      <c r="BL23">
        <v>4</v>
      </c>
      <c r="BM23" t="s">
        <v>1750</v>
      </c>
      <c r="BN23" t="s">
        <v>2927</v>
      </c>
      <c r="BO23" t="s">
        <v>5170</v>
      </c>
      <c r="BP23" t="s" cm="1">
        <v>5169</v>
      </c>
      <c r="BQ23" t="s">
        <v>1547</v>
      </c>
      <c r="BR23" t="s">
        <v>5045</v>
      </c>
      <c r="BS23">
        <v>19</v>
      </c>
      <c r="BT23" t="s">
        <v>5180</v>
      </c>
      <c r="BU23" t="s">
        <v>15076</v>
      </c>
      <c r="BV23" t="s">
        <v>1249</v>
      </c>
      <c r="BW23" t="s">
        <v>1751</v>
      </c>
      <c r="BX23" t="s">
        <v>5105</v>
      </c>
      <c r="BY23" t="s">
        <v>1744</v>
      </c>
      <c r="BZ23" t="s">
        <v>1547</v>
      </c>
      <c r="CA23" t="s">
        <v>1744</v>
      </c>
      <c r="CB23" t="s">
        <v>1754</v>
      </c>
      <c r="CC23"/>
      <c r="CD23" t="s">
        <v>998</v>
      </c>
      <c r="CE23" t="s">
        <v>1251</v>
      </c>
      <c r="CF23" t="s">
        <v>5181</v>
      </c>
      <c r="CG23" t="s">
        <v>5182</v>
      </c>
      <c r="CH23" t="s">
        <v>1251</v>
      </c>
      <c r="CI23" t="s">
        <v>1547</v>
      </c>
      <c r="CJ23" t="s">
        <v>2877</v>
      </c>
      <c r="CK23" t="s">
        <v>1165</v>
      </c>
      <c r="CL23"/>
      <c r="CM23"/>
      <c r="CN23" t="s">
        <v>13140</v>
      </c>
      <c r="CO23" t="s">
        <v>13126</v>
      </c>
      <c r="CP23" t="s">
        <v>13140</v>
      </c>
      <c r="CQ23" t="s">
        <v>13126</v>
      </c>
      <c r="CR23" t="s">
        <v>1547</v>
      </c>
      <c r="CS23">
        <v>0</v>
      </c>
      <c r="CT23" t="s">
        <v>1547</v>
      </c>
      <c r="CU23" t="s">
        <v>1547</v>
      </c>
      <c r="CV23" t="s">
        <v>1547</v>
      </c>
      <c r="CW23" t="s">
        <v>1547</v>
      </c>
      <c r="CX23" t="s">
        <v>1547</v>
      </c>
      <c r="CY23">
        <v>21</v>
      </c>
      <c r="CZ23" t="s">
        <v>5183</v>
      </c>
      <c r="DA23" t="s">
        <v>1547</v>
      </c>
      <c r="DB23" t="s">
        <v>1881</v>
      </c>
      <c r="DC23" t="s">
        <v>1882</v>
      </c>
      <c r="DD23" t="s">
        <v>1248</v>
      </c>
      <c r="DE23" t="s">
        <v>2649</v>
      </c>
      <c r="DF23" t="s">
        <v>1249</v>
      </c>
      <c r="DG23" t="s">
        <v>1547</v>
      </c>
      <c r="DH23" t="s">
        <v>1547</v>
      </c>
      <c r="DI23" t="s">
        <v>1892</v>
      </c>
      <c r="DJ23" t="s">
        <v>5104</v>
      </c>
      <c r="DK23"/>
      <c r="DL23" t="s">
        <v>1892</v>
      </c>
      <c r="DM23">
        <v>9</v>
      </c>
      <c r="DN23" t="s">
        <v>1883</v>
      </c>
      <c r="DO23" t="s">
        <v>1165</v>
      </c>
      <c r="DP23" t="b">
        <v>1</v>
      </c>
      <c r="DQ23" t="b">
        <v>0</v>
      </c>
      <c r="DR23" t="b">
        <v>0</v>
      </c>
      <c r="DS23" t="b">
        <v>0</v>
      </c>
      <c r="DT23" t="b">
        <v>0</v>
      </c>
      <c r="DU23" t="b">
        <v>1</v>
      </c>
      <c r="DV23" t="b">
        <v>0</v>
      </c>
      <c r="DW23">
        <v>0</v>
      </c>
      <c r="DX23" t="b">
        <v>0</v>
      </c>
      <c r="DY23" t="b">
        <v>0</v>
      </c>
      <c r="DZ23" t="b">
        <v>0</v>
      </c>
      <c r="EA23" t="b">
        <v>0</v>
      </c>
      <c r="EB23" t="b">
        <v>0</v>
      </c>
      <c r="EC23" t="b">
        <v>0</v>
      </c>
      <c r="ED23" t="b">
        <v>0</v>
      </c>
      <c r="EE23" t="b">
        <v>0</v>
      </c>
      <c r="EF23" t="b">
        <v>0</v>
      </c>
      <c r="EG23" t="b" cm="1">
        <v>0</v>
      </c>
      <c r="EH23" t="b">
        <v>0</v>
      </c>
      <c r="EI23" t="b">
        <v>0</v>
      </c>
      <c r="EJ23" t="b">
        <v>0</v>
      </c>
      <c r="EK23" t="s">
        <v>1547</v>
      </c>
      <c r="EL23">
        <v>0</v>
      </c>
      <c r="EM23">
        <v>7</v>
      </c>
      <c r="EN23" t="b">
        <v>0</v>
      </c>
    </row>
    <row r="24" spans="1:144" ht="15.75">
      <c r="A24"/>
      <c r="B24" t="s">
        <v>1165</v>
      </c>
      <c r="C24" t="s">
        <v>1165</v>
      </c>
      <c r="D24" t="s">
        <v>2904</v>
      </c>
      <c r="E24" t="s">
        <v>2905</v>
      </c>
      <c r="F24" t="s">
        <v>2906</v>
      </c>
      <c r="G24" t="s">
        <v>2904</v>
      </c>
      <c r="H24" t="s">
        <v>2907</v>
      </c>
      <c r="I24" t="s">
        <v>1251</v>
      </c>
      <c r="J24"/>
      <c r="K24" t="s">
        <v>902</v>
      </c>
      <c r="L24" t="s">
        <v>1743</v>
      </c>
      <c r="M24" t="s">
        <v>1779</v>
      </c>
      <c r="N24"/>
      <c r="O24"/>
      <c r="P24"/>
      <c r="Q24" t="s">
        <v>2649</v>
      </c>
      <c r="R24" t="s">
        <v>2877</v>
      </c>
      <c r="S24"/>
      <c r="T24"/>
      <c r="U24" t="s">
        <v>13140</v>
      </c>
      <c r="V24" t="s">
        <v>13135</v>
      </c>
      <c r="W24"/>
      <c r="X24"/>
      <c r="Y24"/>
      <c r="Z24"/>
      <c r="AA24"/>
      <c r="AB24"/>
      <c r="AC24"/>
      <c r="AD24"/>
      <c r="AE24"/>
      <c r="AF24"/>
      <c r="AG24"/>
      <c r="AH24"/>
      <c r="AI24"/>
      <c r="AJ24"/>
      <c r="AK24"/>
      <c r="AL24"/>
      <c r="AM24"/>
      <c r="AN24"/>
      <c r="AO24" s="108" t="s">
        <v>43</v>
      </c>
      <c r="AP24" t="s">
        <v>2842</v>
      </c>
      <c r="AQ24">
        <v>21</v>
      </c>
      <c r="AR24" t="s">
        <v>5109</v>
      </c>
      <c r="AS24" t="s">
        <v>1165</v>
      </c>
      <c r="AT24" t="s">
        <v>5040</v>
      </c>
      <c r="AU24" t="s">
        <v>2905</v>
      </c>
      <c r="AV24" t="s">
        <v>5110</v>
      </c>
      <c r="AW24" t="s">
        <v>5111</v>
      </c>
      <c r="AX24" t="s">
        <v>1740</v>
      </c>
      <c r="AY24" t="s">
        <v>5112</v>
      </c>
      <c r="AZ24" t="s">
        <v>2649</v>
      </c>
      <c r="BA24" t="s">
        <v>5113</v>
      </c>
      <c r="BB24" t="s">
        <v>1251</v>
      </c>
      <c r="BC24" t="s">
        <v>1743</v>
      </c>
      <c r="BD24" t="s">
        <v>5114</v>
      </c>
      <c r="BE24" t="s">
        <v>2926</v>
      </c>
      <c r="BF24">
        <v>15</v>
      </c>
      <c r="BG24">
        <v>21</v>
      </c>
      <c r="BH24">
        <v>0</v>
      </c>
      <c r="BI24" t="s">
        <v>1547</v>
      </c>
      <c r="BJ24">
        <v>0</v>
      </c>
      <c r="BK24">
        <v>0</v>
      </c>
      <c r="BL24">
        <v>32</v>
      </c>
      <c r="BM24" t="s">
        <v>5115</v>
      </c>
      <c r="BN24" t="s">
        <v>2927</v>
      </c>
      <c r="BO24" t="s">
        <v>5170</v>
      </c>
      <c r="BP24" t="s" cm="1">
        <v>5169</v>
      </c>
      <c r="BQ24" t="s">
        <v>1547</v>
      </c>
      <c r="BR24" t="s">
        <v>5045</v>
      </c>
      <c r="BS24">
        <v>20</v>
      </c>
      <c r="BT24" t="s">
        <v>5184</v>
      </c>
      <c r="BU24" t="s">
        <v>15077</v>
      </c>
      <c r="BV24" t="s">
        <v>2904</v>
      </c>
      <c r="BW24" t="s">
        <v>5110</v>
      </c>
      <c r="BX24" t="s">
        <v>5116</v>
      </c>
      <c r="BY24" t="s">
        <v>1744</v>
      </c>
      <c r="BZ24" t="s">
        <v>1547</v>
      </c>
      <c r="CA24" t="s">
        <v>1744</v>
      </c>
      <c r="CB24" t="s">
        <v>1779</v>
      </c>
      <c r="CC24"/>
      <c r="CD24" t="s">
        <v>998</v>
      </c>
      <c r="CE24" t="s">
        <v>1251</v>
      </c>
      <c r="CF24" t="s">
        <v>5185</v>
      </c>
      <c r="CG24" t="s">
        <v>5186</v>
      </c>
      <c r="CH24" t="s">
        <v>1251</v>
      </c>
      <c r="CI24" t="s">
        <v>1547</v>
      </c>
      <c r="CJ24" t="s">
        <v>2877</v>
      </c>
      <c r="CK24" t="s">
        <v>1165</v>
      </c>
      <c r="CL24"/>
      <c r="CM24"/>
      <c r="CN24" t="s">
        <v>13140</v>
      </c>
      <c r="CO24" t="s">
        <v>13135</v>
      </c>
      <c r="CP24" t="s">
        <v>13140</v>
      </c>
      <c r="CQ24" t="s">
        <v>13135</v>
      </c>
      <c r="CR24" t="s">
        <v>1547</v>
      </c>
      <c r="CS24">
        <v>0</v>
      </c>
      <c r="CT24" t="s">
        <v>1547</v>
      </c>
      <c r="CU24" t="s">
        <v>1547</v>
      </c>
      <c r="CV24" t="s">
        <v>1547</v>
      </c>
      <c r="CW24" t="s">
        <v>1547</v>
      </c>
      <c r="CX24" t="s">
        <v>1547</v>
      </c>
      <c r="CY24">
        <v>22</v>
      </c>
      <c r="CZ24" t="s">
        <v>5187</v>
      </c>
      <c r="DA24" t="s">
        <v>1547</v>
      </c>
      <c r="DB24" t="s">
        <v>1881</v>
      </c>
      <c r="DC24" t="s">
        <v>1882</v>
      </c>
      <c r="DD24" t="s">
        <v>2905</v>
      </c>
      <c r="DE24" t="s">
        <v>2649</v>
      </c>
      <c r="DF24" t="s">
        <v>2904</v>
      </c>
      <c r="DG24" t="s">
        <v>1547</v>
      </c>
      <c r="DH24" t="s">
        <v>1547</v>
      </c>
      <c r="DI24" t="s">
        <v>1892</v>
      </c>
      <c r="DJ24" t="s">
        <v>5109</v>
      </c>
      <c r="DK24"/>
      <c r="DL24" t="s">
        <v>1892</v>
      </c>
      <c r="DM24">
        <v>9</v>
      </c>
      <c r="DN24" t="s">
        <v>1883</v>
      </c>
      <c r="DO24" t="s">
        <v>1165</v>
      </c>
      <c r="DP24" t="b">
        <v>1</v>
      </c>
      <c r="DQ24" t="b">
        <v>0</v>
      </c>
      <c r="DR24" t="b">
        <v>0</v>
      </c>
      <c r="DS24" t="b">
        <v>0</v>
      </c>
      <c r="DT24" t="b">
        <v>0</v>
      </c>
      <c r="DU24" t="b">
        <v>1</v>
      </c>
      <c r="DV24" t="b">
        <v>0</v>
      </c>
      <c r="DW24">
        <v>0</v>
      </c>
      <c r="DX24" t="b">
        <v>0</v>
      </c>
      <c r="DY24" t="b">
        <v>0</v>
      </c>
      <c r="DZ24" t="b">
        <v>0</v>
      </c>
      <c r="EA24" t="b">
        <v>0</v>
      </c>
      <c r="EB24" t="b">
        <v>0</v>
      </c>
      <c r="EC24" t="b">
        <v>0</v>
      </c>
      <c r="ED24" t="b">
        <v>0</v>
      </c>
      <c r="EE24" t="b">
        <v>0</v>
      </c>
      <c r="EF24" t="b">
        <v>0</v>
      </c>
      <c r="EG24" t="b" cm="1">
        <v>0</v>
      </c>
      <c r="EH24" t="b">
        <v>0</v>
      </c>
      <c r="EI24" t="b">
        <v>0</v>
      </c>
      <c r="EJ24" t="b">
        <v>0</v>
      </c>
      <c r="EK24" t="s">
        <v>1547</v>
      </c>
      <c r="EL24">
        <v>0</v>
      </c>
      <c r="EM24">
        <v>29</v>
      </c>
      <c r="EN24" t="b">
        <v>0</v>
      </c>
    </row>
    <row r="25" spans="1:144" ht="15.75">
      <c r="A25"/>
      <c r="B25" t="s">
        <v>1165</v>
      </c>
      <c r="C25" t="s">
        <v>1165</v>
      </c>
      <c r="D25" t="s">
        <v>2908</v>
      </c>
      <c r="E25" t="s">
        <v>2909</v>
      </c>
      <c r="F25" t="s">
        <v>2910</v>
      </c>
      <c r="G25" t="s">
        <v>2911</v>
      </c>
      <c r="H25" t="s">
        <v>2908</v>
      </c>
      <c r="I25" t="s">
        <v>1251</v>
      </c>
      <c r="J25"/>
      <c r="K25" t="s">
        <v>902</v>
      </c>
      <c r="L25" t="s">
        <v>1743</v>
      </c>
      <c r="M25" t="s">
        <v>1754</v>
      </c>
      <c r="N25" t="s">
        <v>2912</v>
      </c>
      <c r="O25"/>
      <c r="P25"/>
      <c r="Q25" t="s">
        <v>2649</v>
      </c>
      <c r="R25" t="s">
        <v>2877</v>
      </c>
      <c r="S25"/>
      <c r="T25"/>
      <c r="U25" t="s">
        <v>13140</v>
      </c>
      <c r="V25" t="s">
        <v>13136</v>
      </c>
      <c r="W25"/>
      <c r="X25"/>
      <c r="Y25"/>
      <c r="Z25"/>
      <c r="AA25"/>
      <c r="AB25"/>
      <c r="AC25"/>
      <c r="AD25"/>
      <c r="AE25"/>
      <c r="AF25"/>
      <c r="AG25"/>
      <c r="AH25"/>
      <c r="AI25"/>
      <c r="AJ25"/>
      <c r="AK25"/>
      <c r="AL25"/>
      <c r="AM25"/>
      <c r="AN25"/>
      <c r="AO25" s="108" t="s">
        <v>43</v>
      </c>
      <c r="AP25" t="s">
        <v>2842</v>
      </c>
      <c r="AQ25">
        <v>22</v>
      </c>
      <c r="AR25" t="s">
        <v>5119</v>
      </c>
      <c r="AS25" t="s">
        <v>1165</v>
      </c>
      <c r="AT25" t="s">
        <v>5040</v>
      </c>
      <c r="AU25" t="s">
        <v>2909</v>
      </c>
      <c r="AV25" t="s">
        <v>5120</v>
      </c>
      <c r="AW25" t="s">
        <v>5121</v>
      </c>
      <c r="AX25" t="s">
        <v>1740</v>
      </c>
      <c r="AY25" t="s">
        <v>5122</v>
      </c>
      <c r="AZ25" t="s">
        <v>2649</v>
      </c>
      <c r="BA25" t="s">
        <v>5123</v>
      </c>
      <c r="BB25" t="s">
        <v>1251</v>
      </c>
      <c r="BC25" t="s">
        <v>1743</v>
      </c>
      <c r="BD25" t="s">
        <v>5124</v>
      </c>
      <c r="BE25" t="s">
        <v>2926</v>
      </c>
      <c r="BF25">
        <v>16</v>
      </c>
      <c r="BG25">
        <v>21</v>
      </c>
      <c r="BH25">
        <v>0</v>
      </c>
      <c r="BI25" t="s">
        <v>1547</v>
      </c>
      <c r="BJ25">
        <v>0</v>
      </c>
      <c r="BK25">
        <v>0</v>
      </c>
      <c r="BL25">
        <v>33</v>
      </c>
      <c r="BM25" t="s">
        <v>5125</v>
      </c>
      <c r="BN25" t="s">
        <v>2927</v>
      </c>
      <c r="BO25" t="s">
        <v>5170</v>
      </c>
      <c r="BP25" t="s" cm="1">
        <v>5169</v>
      </c>
      <c r="BQ25" t="s">
        <v>1547</v>
      </c>
      <c r="BR25" t="s">
        <v>5045</v>
      </c>
      <c r="BS25">
        <v>21</v>
      </c>
      <c r="BT25" t="s">
        <v>5188</v>
      </c>
      <c r="BU25" t="s">
        <v>15078</v>
      </c>
      <c r="BV25" t="s">
        <v>2908</v>
      </c>
      <c r="BW25" t="s">
        <v>5120</v>
      </c>
      <c r="BX25" t="s">
        <v>5126</v>
      </c>
      <c r="BY25" t="s">
        <v>5127</v>
      </c>
      <c r="BZ25" t="s">
        <v>1547</v>
      </c>
      <c r="CA25" t="s">
        <v>1744</v>
      </c>
      <c r="CB25" t="s">
        <v>1754</v>
      </c>
      <c r="CC25"/>
      <c r="CD25" t="s">
        <v>998</v>
      </c>
      <c r="CE25" t="s">
        <v>1251</v>
      </c>
      <c r="CF25" t="s">
        <v>5189</v>
      </c>
      <c r="CG25" t="s">
        <v>5190</v>
      </c>
      <c r="CH25" t="s">
        <v>1251</v>
      </c>
      <c r="CI25" t="s">
        <v>1547</v>
      </c>
      <c r="CJ25" t="s">
        <v>2877</v>
      </c>
      <c r="CK25" t="s">
        <v>1165</v>
      </c>
      <c r="CL25"/>
      <c r="CM25"/>
      <c r="CN25" t="s">
        <v>13140</v>
      </c>
      <c r="CO25" t="s">
        <v>13136</v>
      </c>
      <c r="CP25" t="s">
        <v>13140</v>
      </c>
      <c r="CQ25" t="s">
        <v>13136</v>
      </c>
      <c r="CR25" t="s">
        <v>1547</v>
      </c>
      <c r="CS25">
        <v>0</v>
      </c>
      <c r="CT25" t="s">
        <v>1547</v>
      </c>
      <c r="CU25" t="s">
        <v>1547</v>
      </c>
      <c r="CV25" t="s">
        <v>1547</v>
      </c>
      <c r="CW25" t="s">
        <v>1547</v>
      </c>
      <c r="CX25" t="s">
        <v>1547</v>
      </c>
      <c r="CY25">
        <v>23</v>
      </c>
      <c r="CZ25" t="s">
        <v>5191</v>
      </c>
      <c r="DA25" t="s">
        <v>1547</v>
      </c>
      <c r="DB25" t="s">
        <v>1881</v>
      </c>
      <c r="DC25" t="s">
        <v>1882</v>
      </c>
      <c r="DD25" t="s">
        <v>2909</v>
      </c>
      <c r="DE25" t="s">
        <v>2649</v>
      </c>
      <c r="DF25" t="s">
        <v>2911</v>
      </c>
      <c r="DG25" t="s">
        <v>1547</v>
      </c>
      <c r="DH25" t="s">
        <v>1547</v>
      </c>
      <c r="DI25" t="s">
        <v>1892</v>
      </c>
      <c r="DJ25" t="s">
        <v>5119</v>
      </c>
      <c r="DK25"/>
      <c r="DL25" t="s">
        <v>1892</v>
      </c>
      <c r="DM25">
        <v>9</v>
      </c>
      <c r="DN25" t="s">
        <v>1883</v>
      </c>
      <c r="DO25" t="s">
        <v>1165</v>
      </c>
      <c r="DP25" t="b">
        <v>1</v>
      </c>
      <c r="DQ25" t="b">
        <v>0</v>
      </c>
      <c r="DR25" t="b">
        <v>0</v>
      </c>
      <c r="DS25" t="b">
        <v>0</v>
      </c>
      <c r="DT25" t="b">
        <v>0</v>
      </c>
      <c r="DU25" t="b">
        <v>1</v>
      </c>
      <c r="DV25" t="b">
        <v>0</v>
      </c>
      <c r="DW25">
        <v>0</v>
      </c>
      <c r="DX25" t="b">
        <v>0</v>
      </c>
      <c r="DY25" t="b">
        <v>0</v>
      </c>
      <c r="DZ25" t="b">
        <v>0</v>
      </c>
      <c r="EA25" t="b">
        <v>0</v>
      </c>
      <c r="EB25" t="b">
        <v>0</v>
      </c>
      <c r="EC25" t="b">
        <v>0</v>
      </c>
      <c r="ED25" t="b">
        <v>0</v>
      </c>
      <c r="EE25" t="b">
        <v>0</v>
      </c>
      <c r="EF25" t="b">
        <v>0</v>
      </c>
      <c r="EG25" t="b" cm="1">
        <v>0</v>
      </c>
      <c r="EH25" t="b">
        <v>0</v>
      </c>
      <c r="EI25" t="b">
        <v>0</v>
      </c>
      <c r="EJ25" t="b">
        <v>0</v>
      </c>
      <c r="EK25" t="s">
        <v>1547</v>
      </c>
      <c r="EL25">
        <v>0</v>
      </c>
      <c r="EM25">
        <v>17</v>
      </c>
      <c r="EN25" t="b">
        <v>0</v>
      </c>
    </row>
    <row r="26" spans="1:144" ht="15.75">
      <c r="A26"/>
      <c r="B26" t="s">
        <v>1165</v>
      </c>
      <c r="C26" t="s">
        <v>1165</v>
      </c>
      <c r="D26" t="s">
        <v>2896</v>
      </c>
      <c r="E26" t="s">
        <v>2897</v>
      </c>
      <c r="F26" t="s">
        <v>2891</v>
      </c>
      <c r="G26" t="s">
        <v>2896</v>
      </c>
      <c r="H26" t="s">
        <v>2898</v>
      </c>
      <c r="I26" t="s">
        <v>1251</v>
      </c>
      <c r="J26"/>
      <c r="K26" t="s">
        <v>902</v>
      </c>
      <c r="L26" t="s">
        <v>1743</v>
      </c>
      <c r="M26" t="s">
        <v>1754</v>
      </c>
      <c r="N26" t="s">
        <v>2899</v>
      </c>
      <c r="O26"/>
      <c r="P26"/>
      <c r="Q26" t="s">
        <v>2649</v>
      </c>
      <c r="R26" t="s">
        <v>2877</v>
      </c>
      <c r="S26"/>
      <c r="T26"/>
      <c r="U26" t="s">
        <v>13140</v>
      </c>
      <c r="V26" t="s">
        <v>13133</v>
      </c>
      <c r="W26"/>
      <c r="X26"/>
      <c r="Y26"/>
      <c r="Z26"/>
      <c r="AA26"/>
      <c r="AB26"/>
      <c r="AC26"/>
      <c r="AD26"/>
      <c r="AE26"/>
      <c r="AF26"/>
      <c r="AG26"/>
      <c r="AH26"/>
      <c r="AI26"/>
      <c r="AJ26"/>
      <c r="AK26"/>
      <c r="AL26"/>
      <c r="AM26"/>
      <c r="AN26"/>
      <c r="AO26" s="108" t="s">
        <v>43</v>
      </c>
      <c r="AP26" t="s">
        <v>2842</v>
      </c>
      <c r="AQ26">
        <v>23</v>
      </c>
      <c r="AR26" t="s">
        <v>5087</v>
      </c>
      <c r="AS26" t="s">
        <v>1165</v>
      </c>
      <c r="AT26" t="s">
        <v>5040</v>
      </c>
      <c r="AU26" t="s">
        <v>2897</v>
      </c>
      <c r="AV26" t="s">
        <v>5088</v>
      </c>
      <c r="AW26" t="s">
        <v>5074</v>
      </c>
      <c r="AX26" t="s">
        <v>1740</v>
      </c>
      <c r="AY26" t="s">
        <v>5089</v>
      </c>
      <c r="AZ26" t="s">
        <v>2649</v>
      </c>
      <c r="BA26" t="s">
        <v>5090</v>
      </c>
      <c r="BB26" t="s">
        <v>1251</v>
      </c>
      <c r="BC26" t="s">
        <v>1743</v>
      </c>
      <c r="BD26" t="s">
        <v>5131</v>
      </c>
      <c r="BE26" t="s">
        <v>2926</v>
      </c>
      <c r="BF26">
        <v>11</v>
      </c>
      <c r="BG26">
        <v>21</v>
      </c>
      <c r="BH26">
        <v>0</v>
      </c>
      <c r="BI26" t="s">
        <v>1547</v>
      </c>
      <c r="BJ26">
        <v>0</v>
      </c>
      <c r="BK26">
        <v>0</v>
      </c>
      <c r="BL26">
        <v>11</v>
      </c>
      <c r="BM26" t="s">
        <v>5095</v>
      </c>
      <c r="BN26" t="s">
        <v>2927</v>
      </c>
      <c r="BO26" t="s">
        <v>5170</v>
      </c>
      <c r="BP26" t="s" cm="1">
        <v>5169</v>
      </c>
      <c r="BQ26" t="s">
        <v>1547</v>
      </c>
      <c r="BR26" t="s">
        <v>5045</v>
      </c>
      <c r="BS26">
        <v>22</v>
      </c>
      <c r="BT26" t="s">
        <v>5192</v>
      </c>
      <c r="BU26" t="s">
        <v>15079</v>
      </c>
      <c r="BV26" t="s">
        <v>2896</v>
      </c>
      <c r="BW26" t="s">
        <v>5088</v>
      </c>
      <c r="BX26" t="s">
        <v>5092</v>
      </c>
      <c r="BY26" t="s">
        <v>5093</v>
      </c>
      <c r="BZ26" t="s">
        <v>1547</v>
      </c>
      <c r="CA26" t="s">
        <v>1744</v>
      </c>
      <c r="CB26" t="s">
        <v>1754</v>
      </c>
      <c r="CC26"/>
      <c r="CD26" t="s">
        <v>998</v>
      </c>
      <c r="CE26" t="s">
        <v>1251</v>
      </c>
      <c r="CF26" t="s">
        <v>5193</v>
      </c>
      <c r="CG26" t="s">
        <v>5194</v>
      </c>
      <c r="CH26" t="s">
        <v>1251</v>
      </c>
      <c r="CI26" t="s">
        <v>1547</v>
      </c>
      <c r="CJ26" t="s">
        <v>2877</v>
      </c>
      <c r="CK26" t="s">
        <v>1165</v>
      </c>
      <c r="CL26"/>
      <c r="CM26"/>
      <c r="CN26" t="s">
        <v>13140</v>
      </c>
      <c r="CO26" t="s">
        <v>13133</v>
      </c>
      <c r="CP26" t="s">
        <v>13140</v>
      </c>
      <c r="CQ26" t="s">
        <v>13133</v>
      </c>
      <c r="CR26" t="s">
        <v>1547</v>
      </c>
      <c r="CS26">
        <v>0</v>
      </c>
      <c r="CT26" t="s">
        <v>1547</v>
      </c>
      <c r="CU26" t="s">
        <v>1547</v>
      </c>
      <c r="CV26" t="s">
        <v>1547</v>
      </c>
      <c r="CW26" t="s">
        <v>1547</v>
      </c>
      <c r="CX26" t="s">
        <v>1547</v>
      </c>
      <c r="CY26">
        <v>24</v>
      </c>
      <c r="CZ26" t="s">
        <v>5195</v>
      </c>
      <c r="DA26" t="s">
        <v>1547</v>
      </c>
      <c r="DB26" t="s">
        <v>1881</v>
      </c>
      <c r="DC26" t="s">
        <v>1882</v>
      </c>
      <c r="DD26" t="s">
        <v>2897</v>
      </c>
      <c r="DE26" t="s">
        <v>2649</v>
      </c>
      <c r="DF26" t="s">
        <v>2896</v>
      </c>
      <c r="DG26" t="s">
        <v>1547</v>
      </c>
      <c r="DH26" t="s">
        <v>1547</v>
      </c>
      <c r="DI26" t="s">
        <v>1892</v>
      </c>
      <c r="DJ26" t="s">
        <v>5087</v>
      </c>
      <c r="DK26"/>
      <c r="DL26" t="s">
        <v>1892</v>
      </c>
      <c r="DM26">
        <v>9</v>
      </c>
      <c r="DN26" t="s">
        <v>1883</v>
      </c>
      <c r="DO26" t="s">
        <v>1165</v>
      </c>
      <c r="DP26" t="b">
        <v>1</v>
      </c>
      <c r="DQ26" t="b">
        <v>0</v>
      </c>
      <c r="DR26" t="b">
        <v>0</v>
      </c>
      <c r="DS26" t="b">
        <v>0</v>
      </c>
      <c r="DT26" t="b">
        <v>0</v>
      </c>
      <c r="DU26" t="b">
        <v>1</v>
      </c>
      <c r="DV26" t="b">
        <v>0</v>
      </c>
      <c r="DW26">
        <v>0</v>
      </c>
      <c r="DX26" t="b">
        <v>0</v>
      </c>
      <c r="DY26" t="b">
        <v>0</v>
      </c>
      <c r="DZ26" t="b">
        <v>0</v>
      </c>
      <c r="EA26" t="b">
        <v>0</v>
      </c>
      <c r="EB26" t="b">
        <v>0</v>
      </c>
      <c r="EC26" t="b">
        <v>0</v>
      </c>
      <c r="ED26" t="b">
        <v>0</v>
      </c>
      <c r="EE26" t="b">
        <v>0</v>
      </c>
      <c r="EF26" t="b">
        <v>0</v>
      </c>
      <c r="EG26" t="b" cm="1">
        <v>0</v>
      </c>
      <c r="EH26" t="b">
        <v>0</v>
      </c>
      <c r="EI26" t="b">
        <v>0</v>
      </c>
      <c r="EJ26" t="b">
        <v>0</v>
      </c>
      <c r="EK26" t="s">
        <v>1547</v>
      </c>
      <c r="EL26">
        <v>0</v>
      </c>
      <c r="EM26">
        <v>19</v>
      </c>
      <c r="EN26" t="b">
        <v>0</v>
      </c>
    </row>
    <row r="27" spans="1:144" ht="78.75">
      <c r="A27"/>
      <c r="B27" t="s">
        <v>1165</v>
      </c>
      <c r="C27" t="s">
        <v>1165</v>
      </c>
      <c r="D27" t="s">
        <v>2928</v>
      </c>
      <c r="E27" t="s">
        <v>2929</v>
      </c>
      <c r="F27"/>
      <c r="G27" t="s">
        <v>2928</v>
      </c>
      <c r="H27" s="109" t="s">
        <v>2930</v>
      </c>
      <c r="I27" t="s">
        <v>1230</v>
      </c>
      <c r="J27"/>
      <c r="K27" t="s">
        <v>2931</v>
      </c>
      <c r="L27" t="s">
        <v>1743</v>
      </c>
      <c r="M27" t="s">
        <v>2007</v>
      </c>
      <c r="N27"/>
      <c r="O27"/>
      <c r="P27"/>
      <c r="Q27" t="s">
        <v>2649</v>
      </c>
      <c r="R27" t="s">
        <v>2877</v>
      </c>
      <c r="S27"/>
      <c r="T27"/>
      <c r="U27" t="s">
        <v>13140</v>
      </c>
      <c r="V27" t="s">
        <v>13141</v>
      </c>
      <c r="W27"/>
      <c r="X27"/>
      <c r="Y27"/>
      <c r="Z27"/>
      <c r="AA27"/>
      <c r="AB27"/>
      <c r="AC27"/>
      <c r="AD27"/>
      <c r="AE27"/>
      <c r="AF27"/>
      <c r="AG27"/>
      <c r="AH27"/>
      <c r="AI27"/>
      <c r="AJ27"/>
      <c r="AK27"/>
      <c r="AL27"/>
      <c r="AM27"/>
      <c r="AN27"/>
      <c r="AO27" s="108" t="s">
        <v>43</v>
      </c>
      <c r="AP27" t="s">
        <v>2842</v>
      </c>
      <c r="AQ27">
        <v>24</v>
      </c>
      <c r="AR27" t="s">
        <v>5196</v>
      </c>
      <c r="AS27" t="s">
        <v>1165</v>
      </c>
      <c r="AT27" t="s">
        <v>5040</v>
      </c>
      <c r="AU27" t="s">
        <v>2929</v>
      </c>
      <c r="AV27" t="s">
        <v>5197</v>
      </c>
      <c r="AW27" t="s">
        <v>1744</v>
      </c>
      <c r="AX27" t="s">
        <v>1740</v>
      </c>
      <c r="AY27" t="s">
        <v>5198</v>
      </c>
      <c r="AZ27" t="s">
        <v>2649</v>
      </c>
      <c r="BA27" t="s">
        <v>5199</v>
      </c>
      <c r="BB27" t="s">
        <v>1230</v>
      </c>
      <c r="BC27" t="s">
        <v>1743</v>
      </c>
      <c r="BD27" t="s">
        <v>5200</v>
      </c>
      <c r="BE27" t="s">
        <v>2926</v>
      </c>
      <c r="BF27">
        <v>27</v>
      </c>
      <c r="BG27">
        <v>21</v>
      </c>
      <c r="BH27" t="e">
        <v>#N/A</v>
      </c>
      <c r="BI27" t="s">
        <v>2929</v>
      </c>
      <c r="BJ27">
        <v>1</v>
      </c>
      <c r="BK27">
        <v>0</v>
      </c>
      <c r="BL27">
        <v>0</v>
      </c>
      <c r="BM27" t="s">
        <v>1547</v>
      </c>
      <c r="BN27" t="s">
        <v>2927</v>
      </c>
      <c r="BO27" t="s">
        <v>5170</v>
      </c>
      <c r="BP27" t="s" cm="1">
        <v>5169</v>
      </c>
      <c r="BQ27" t="s">
        <v>5201</v>
      </c>
      <c r="BR27" t="s">
        <v>5045</v>
      </c>
      <c r="BS27">
        <v>23</v>
      </c>
      <c r="BT27" t="s">
        <v>5202</v>
      </c>
      <c r="BU27" t="s">
        <v>15080</v>
      </c>
      <c r="BV27" t="s">
        <v>2928</v>
      </c>
      <c r="BW27" t="s">
        <v>5197</v>
      </c>
      <c r="BX27" t="s">
        <v>5203</v>
      </c>
      <c r="BY27" t="s">
        <v>1744</v>
      </c>
      <c r="BZ27" t="s">
        <v>1547</v>
      </c>
      <c r="CA27" t="s">
        <v>1744</v>
      </c>
      <c r="CB27" t="s">
        <v>2007</v>
      </c>
      <c r="CC27"/>
      <c r="CD27" t="s">
        <v>998</v>
      </c>
      <c r="CE27" t="s">
        <v>1230</v>
      </c>
      <c r="CF27" t="s">
        <v>5204</v>
      </c>
      <c r="CG27" t="s">
        <v>5205</v>
      </c>
      <c r="CH27" t="s">
        <v>1230</v>
      </c>
      <c r="CI27" t="s">
        <v>1547</v>
      </c>
      <c r="CJ27" t="s">
        <v>2877</v>
      </c>
      <c r="CK27" t="s">
        <v>1165</v>
      </c>
      <c r="CL27"/>
      <c r="CM27"/>
      <c r="CN27" t="s">
        <v>13140</v>
      </c>
      <c r="CO27" t="s">
        <v>13141</v>
      </c>
      <c r="CP27" t="s">
        <v>13140</v>
      </c>
      <c r="CQ27" t="s">
        <v>13141</v>
      </c>
      <c r="CR27" t="s">
        <v>1547</v>
      </c>
      <c r="CS27">
        <v>0</v>
      </c>
      <c r="CT27" t="s">
        <v>1547</v>
      </c>
      <c r="CU27" t="s">
        <v>1547</v>
      </c>
      <c r="CV27" t="s">
        <v>1547</v>
      </c>
      <c r="CW27" t="s">
        <v>1547</v>
      </c>
      <c r="CX27" t="s">
        <v>1547</v>
      </c>
      <c r="CY27">
        <v>25</v>
      </c>
      <c r="CZ27" t="s">
        <v>5206</v>
      </c>
      <c r="DA27" t="s">
        <v>1547</v>
      </c>
      <c r="DB27" t="s">
        <v>1881</v>
      </c>
      <c r="DC27" t="s">
        <v>1882</v>
      </c>
      <c r="DD27" t="s">
        <v>2929</v>
      </c>
      <c r="DE27" t="s">
        <v>2649</v>
      </c>
      <c r="DF27" t="s">
        <v>2928</v>
      </c>
      <c r="DG27" t="s">
        <v>1547</v>
      </c>
      <c r="DH27" t="s">
        <v>1547</v>
      </c>
      <c r="DI27" t="s">
        <v>1892</v>
      </c>
      <c r="DJ27" t="s">
        <v>5196</v>
      </c>
      <c r="DK27"/>
      <c r="DL27" t="s">
        <v>1892</v>
      </c>
      <c r="DM27">
        <v>9</v>
      </c>
      <c r="DN27" t="s">
        <v>1883</v>
      </c>
      <c r="DO27" t="s">
        <v>1165</v>
      </c>
      <c r="DP27" t="b">
        <v>1</v>
      </c>
      <c r="DQ27" t="b">
        <v>0</v>
      </c>
      <c r="DR27" t="b">
        <v>1</v>
      </c>
      <c r="DS27" t="b">
        <v>0</v>
      </c>
      <c r="DT27" t="b">
        <v>0</v>
      </c>
      <c r="DU27" t="b">
        <v>1</v>
      </c>
      <c r="DV27" t="b">
        <v>0</v>
      </c>
      <c r="DW27">
        <v>0</v>
      </c>
      <c r="DX27" t="b">
        <v>0</v>
      </c>
      <c r="DY27" t="b">
        <v>0</v>
      </c>
      <c r="DZ27" t="b">
        <v>0</v>
      </c>
      <c r="EA27" t="b">
        <v>0</v>
      </c>
      <c r="EB27" t="b">
        <v>0</v>
      </c>
      <c r="EC27" t="b">
        <v>0</v>
      </c>
      <c r="ED27" t="b">
        <v>0</v>
      </c>
      <c r="EE27" t="b">
        <v>0</v>
      </c>
      <c r="EF27" t="b">
        <v>0</v>
      </c>
      <c r="EG27" t="b" cm="1">
        <v>0</v>
      </c>
      <c r="EH27" t="b">
        <v>0</v>
      </c>
      <c r="EI27" t="b">
        <v>0</v>
      </c>
      <c r="EJ27" t="b">
        <v>0</v>
      </c>
      <c r="EK27" t="s">
        <v>1547</v>
      </c>
      <c r="EL27">
        <v>0</v>
      </c>
      <c r="EM27">
        <v>28</v>
      </c>
      <c r="EN27" t="b">
        <v>0</v>
      </c>
    </row>
    <row r="28" spans="1:144" ht="78.75">
      <c r="A28"/>
      <c r="B28" t="s">
        <v>1165</v>
      </c>
      <c r="C28" t="s">
        <v>1165</v>
      </c>
      <c r="D28" t="s">
        <v>2932</v>
      </c>
      <c r="E28" t="s">
        <v>2933</v>
      </c>
      <c r="F28"/>
      <c r="G28" t="s">
        <v>2932</v>
      </c>
      <c r="H28" s="109" t="s">
        <v>2934</v>
      </c>
      <c r="I28" t="s">
        <v>1230</v>
      </c>
      <c r="J28"/>
      <c r="K28" t="s">
        <v>2935</v>
      </c>
      <c r="L28" t="s">
        <v>1743</v>
      </c>
      <c r="M28" t="s">
        <v>2007</v>
      </c>
      <c r="N28"/>
      <c r="O28"/>
      <c r="P28"/>
      <c r="Q28" t="s">
        <v>2649</v>
      </c>
      <c r="R28" t="s">
        <v>2877</v>
      </c>
      <c r="S28"/>
      <c r="T28"/>
      <c r="U28" t="s">
        <v>13140</v>
      </c>
      <c r="V28" t="s">
        <v>13142</v>
      </c>
      <c r="W28"/>
      <c r="X28"/>
      <c r="Y28"/>
      <c r="Z28"/>
      <c r="AA28"/>
      <c r="AB28"/>
      <c r="AC28"/>
      <c r="AD28"/>
      <c r="AE28"/>
      <c r="AF28"/>
      <c r="AG28"/>
      <c r="AH28"/>
      <c r="AI28"/>
      <c r="AJ28"/>
      <c r="AK28"/>
      <c r="AL28"/>
      <c r="AM28"/>
      <c r="AN28"/>
      <c r="AO28" s="108" t="s">
        <v>43</v>
      </c>
      <c r="AP28" t="s">
        <v>2842</v>
      </c>
      <c r="AQ28">
        <v>25</v>
      </c>
      <c r="AR28" t="s">
        <v>5207</v>
      </c>
      <c r="AS28" t="s">
        <v>1165</v>
      </c>
      <c r="AT28" t="s">
        <v>5040</v>
      </c>
      <c r="AU28" t="s">
        <v>2933</v>
      </c>
      <c r="AV28" t="s">
        <v>5208</v>
      </c>
      <c r="AW28" t="s">
        <v>1744</v>
      </c>
      <c r="AX28" t="s">
        <v>1740</v>
      </c>
      <c r="AY28" t="s">
        <v>5209</v>
      </c>
      <c r="AZ28" t="s">
        <v>2649</v>
      </c>
      <c r="BA28" t="s">
        <v>5210</v>
      </c>
      <c r="BB28" t="s">
        <v>1230</v>
      </c>
      <c r="BC28" t="s">
        <v>1743</v>
      </c>
      <c r="BD28" t="s">
        <v>5211</v>
      </c>
      <c r="BE28" t="s">
        <v>2926</v>
      </c>
      <c r="BF28">
        <v>28</v>
      </c>
      <c r="BG28">
        <v>21</v>
      </c>
      <c r="BH28" t="e">
        <v>#N/A</v>
      </c>
      <c r="BI28" t="s">
        <v>2933</v>
      </c>
      <c r="BJ28">
        <v>1</v>
      </c>
      <c r="BK28">
        <v>0</v>
      </c>
      <c r="BL28">
        <v>0</v>
      </c>
      <c r="BM28" t="s">
        <v>1547</v>
      </c>
      <c r="BN28" t="s">
        <v>2927</v>
      </c>
      <c r="BO28" t="s">
        <v>5170</v>
      </c>
      <c r="BP28" t="s" cm="1">
        <v>5169</v>
      </c>
      <c r="BQ28" t="s">
        <v>5212</v>
      </c>
      <c r="BR28" t="s">
        <v>5045</v>
      </c>
      <c r="BS28">
        <v>24</v>
      </c>
      <c r="BT28" t="s">
        <v>5213</v>
      </c>
      <c r="BU28" t="s">
        <v>15081</v>
      </c>
      <c r="BV28" t="s">
        <v>2932</v>
      </c>
      <c r="BW28" t="s">
        <v>5208</v>
      </c>
      <c r="BX28" t="s">
        <v>5214</v>
      </c>
      <c r="BY28" t="s">
        <v>1744</v>
      </c>
      <c r="BZ28" t="s">
        <v>1547</v>
      </c>
      <c r="CA28" t="s">
        <v>1744</v>
      </c>
      <c r="CB28" t="s">
        <v>2007</v>
      </c>
      <c r="CC28"/>
      <c r="CD28" t="s">
        <v>998</v>
      </c>
      <c r="CE28" t="s">
        <v>1230</v>
      </c>
      <c r="CF28" t="s">
        <v>5215</v>
      </c>
      <c r="CG28" t="s">
        <v>5216</v>
      </c>
      <c r="CH28" t="s">
        <v>1230</v>
      </c>
      <c r="CI28" t="s">
        <v>1547</v>
      </c>
      <c r="CJ28" t="s">
        <v>2877</v>
      </c>
      <c r="CK28" t="s">
        <v>1165</v>
      </c>
      <c r="CL28"/>
      <c r="CM28"/>
      <c r="CN28" t="s">
        <v>13140</v>
      </c>
      <c r="CO28" t="s">
        <v>13142</v>
      </c>
      <c r="CP28" t="s">
        <v>13140</v>
      </c>
      <c r="CQ28" t="s">
        <v>13142</v>
      </c>
      <c r="CR28" t="s">
        <v>1547</v>
      </c>
      <c r="CS28">
        <v>0</v>
      </c>
      <c r="CT28" t="s">
        <v>1547</v>
      </c>
      <c r="CU28" t="s">
        <v>1547</v>
      </c>
      <c r="CV28" t="s">
        <v>1547</v>
      </c>
      <c r="CW28" t="s">
        <v>1547</v>
      </c>
      <c r="CX28" t="s">
        <v>1547</v>
      </c>
      <c r="CY28">
        <v>26</v>
      </c>
      <c r="CZ28" t="s">
        <v>5217</v>
      </c>
      <c r="DA28" t="s">
        <v>1547</v>
      </c>
      <c r="DB28" t="s">
        <v>1881</v>
      </c>
      <c r="DC28" t="s">
        <v>1882</v>
      </c>
      <c r="DD28" t="s">
        <v>2933</v>
      </c>
      <c r="DE28" t="s">
        <v>2649</v>
      </c>
      <c r="DF28" t="s">
        <v>2932</v>
      </c>
      <c r="DG28" t="s">
        <v>1547</v>
      </c>
      <c r="DH28" t="s">
        <v>1547</v>
      </c>
      <c r="DI28" t="s">
        <v>1892</v>
      </c>
      <c r="DJ28" t="s">
        <v>5207</v>
      </c>
      <c r="DK28"/>
      <c r="DL28" t="s">
        <v>1892</v>
      </c>
      <c r="DM28">
        <v>9</v>
      </c>
      <c r="DN28" t="s">
        <v>1883</v>
      </c>
      <c r="DO28" t="s">
        <v>1165</v>
      </c>
      <c r="DP28" t="b">
        <v>1</v>
      </c>
      <c r="DQ28" t="b">
        <v>0</v>
      </c>
      <c r="DR28" t="b">
        <v>1</v>
      </c>
      <c r="DS28" t="b">
        <v>0</v>
      </c>
      <c r="DT28" t="b">
        <v>0</v>
      </c>
      <c r="DU28" t="b">
        <v>1</v>
      </c>
      <c r="DV28" t="b">
        <v>0</v>
      </c>
      <c r="DW28">
        <v>0</v>
      </c>
      <c r="DX28" t="b">
        <v>0</v>
      </c>
      <c r="DY28" t="b">
        <v>0</v>
      </c>
      <c r="DZ28" t="b">
        <v>0</v>
      </c>
      <c r="EA28" t="b">
        <v>0</v>
      </c>
      <c r="EB28" t="b">
        <v>0</v>
      </c>
      <c r="EC28" t="b">
        <v>0</v>
      </c>
      <c r="ED28" t="b">
        <v>0</v>
      </c>
      <c r="EE28" t="b">
        <v>0</v>
      </c>
      <c r="EF28" t="b">
        <v>0</v>
      </c>
      <c r="EG28" t="b" cm="1">
        <v>0</v>
      </c>
      <c r="EH28" t="b">
        <v>0</v>
      </c>
      <c r="EI28" t="b">
        <v>0</v>
      </c>
      <c r="EJ28" t="b">
        <v>0</v>
      </c>
      <c r="EK28" t="s">
        <v>1547</v>
      </c>
      <c r="EL28">
        <v>0</v>
      </c>
      <c r="EM28">
        <v>27</v>
      </c>
      <c r="EN28" t="b">
        <v>0</v>
      </c>
    </row>
    <row r="29" spans="1:144" s="119" customFormat="1" ht="15.75">
      <c r="A29"/>
      <c r="B29" t="s">
        <v>1165</v>
      </c>
      <c r="C29" t="s">
        <v>1165</v>
      </c>
      <c r="D29" t="s">
        <v>2936</v>
      </c>
      <c r="E29" t="s">
        <v>2937</v>
      </c>
      <c r="F29"/>
      <c r="G29" t="s">
        <v>2936</v>
      </c>
      <c r="H29" t="s">
        <v>2936</v>
      </c>
      <c r="I29" t="s">
        <v>1244</v>
      </c>
      <c r="J29"/>
      <c r="K29" t="s">
        <v>902</v>
      </c>
      <c r="L29" t="s">
        <v>1743</v>
      </c>
      <c r="M29"/>
      <c r="N29"/>
      <c r="O29"/>
      <c r="P29"/>
      <c r="Q29" t="s">
        <v>2649</v>
      </c>
      <c r="R29" t="s">
        <v>2877</v>
      </c>
      <c r="S29"/>
      <c r="T29"/>
      <c r="U29" t="s">
        <v>13143</v>
      </c>
      <c r="V29"/>
      <c r="W29"/>
      <c r="X29"/>
      <c r="Y29"/>
      <c r="Z29"/>
      <c r="AA29"/>
      <c r="AB29"/>
      <c r="AC29"/>
      <c r="AD29"/>
      <c r="AE29"/>
      <c r="AF29"/>
      <c r="AG29"/>
      <c r="AH29"/>
      <c r="AI29"/>
      <c r="AJ29"/>
      <c r="AK29"/>
      <c r="AL29"/>
      <c r="AM29"/>
      <c r="AN29"/>
      <c r="AO29" s="108" t="s">
        <v>43</v>
      </c>
      <c r="AP29" t="s">
        <v>2842</v>
      </c>
      <c r="AQ29">
        <v>26</v>
      </c>
      <c r="AR29" t="s">
        <v>5218</v>
      </c>
      <c r="AS29" t="s">
        <v>1165</v>
      </c>
      <c r="AT29" t="s">
        <v>5040</v>
      </c>
      <c r="AU29" t="s">
        <v>2937</v>
      </c>
      <c r="AV29" t="s">
        <v>5219</v>
      </c>
      <c r="AW29" t="s">
        <v>1744</v>
      </c>
      <c r="AX29" t="s">
        <v>1740</v>
      </c>
      <c r="AY29" t="s">
        <v>5220</v>
      </c>
      <c r="AZ29" t="s">
        <v>2649</v>
      </c>
      <c r="BA29" t="s">
        <v>5221</v>
      </c>
      <c r="BB29" t="s">
        <v>1244</v>
      </c>
      <c r="BC29" t="s">
        <v>1743</v>
      </c>
      <c r="BD29" t="s">
        <v>5222</v>
      </c>
      <c r="BE29" t="s">
        <v>2936</v>
      </c>
      <c r="BF29">
        <v>29</v>
      </c>
      <c r="BG29">
        <v>0</v>
      </c>
      <c r="BH29">
        <v>0</v>
      </c>
      <c r="BI29" t="s">
        <v>1547</v>
      </c>
      <c r="BJ29">
        <v>0</v>
      </c>
      <c r="BK29">
        <v>0</v>
      </c>
      <c r="BL29">
        <v>0</v>
      </c>
      <c r="BM29" t="s">
        <v>1547</v>
      </c>
      <c r="BN29" t="s">
        <v>1547</v>
      </c>
      <c r="BO29" t="s">
        <v>1547</v>
      </c>
      <c r="BP29" t="s" cm="1">
        <v>1547</v>
      </c>
      <c r="BQ29" t="s">
        <v>1547</v>
      </c>
      <c r="BR29" t="s">
        <v>5045</v>
      </c>
      <c r="BS29">
        <v>25</v>
      </c>
      <c r="BT29" t="s">
        <v>5223</v>
      </c>
      <c r="BU29" t="s">
        <v>15082</v>
      </c>
      <c r="BV29" t="s">
        <v>2936</v>
      </c>
      <c r="BW29" t="s">
        <v>5219</v>
      </c>
      <c r="BX29" t="s">
        <v>5220</v>
      </c>
      <c r="BY29" t="s">
        <v>1744</v>
      </c>
      <c r="BZ29" t="s">
        <v>1547</v>
      </c>
      <c r="CA29" t="s">
        <v>1744</v>
      </c>
      <c r="CB29" t="s">
        <v>1547</v>
      </c>
      <c r="CC29"/>
      <c r="CD29" t="s">
        <v>998</v>
      </c>
      <c r="CE29" t="s">
        <v>1244</v>
      </c>
      <c r="CF29" t="s">
        <v>2937</v>
      </c>
      <c r="CG29" t="s">
        <v>5219</v>
      </c>
      <c r="CH29" t="s">
        <v>1244</v>
      </c>
      <c r="CI29" t="s">
        <v>1547</v>
      </c>
      <c r="CJ29" t="s">
        <v>2877</v>
      </c>
      <c r="CK29" t="s">
        <v>1165</v>
      </c>
      <c r="CL29"/>
      <c r="CM29"/>
      <c r="CN29" t="s">
        <v>13143</v>
      </c>
      <c r="CO29" t="s">
        <v>1547</v>
      </c>
      <c r="CP29" t="s">
        <v>13143</v>
      </c>
      <c r="CQ29" t="s">
        <v>1547</v>
      </c>
      <c r="CR29" t="s">
        <v>1547</v>
      </c>
      <c r="CS29">
        <v>0</v>
      </c>
      <c r="CT29" t="s">
        <v>1547</v>
      </c>
      <c r="CU29" t="s">
        <v>1547</v>
      </c>
      <c r="CV29" t="s">
        <v>1547</v>
      </c>
      <c r="CW29" t="s">
        <v>1547</v>
      </c>
      <c r="CX29" t="s">
        <v>1547</v>
      </c>
      <c r="CY29">
        <v>27</v>
      </c>
      <c r="CZ29" t="s">
        <v>5224</v>
      </c>
      <c r="DA29" t="s">
        <v>1547</v>
      </c>
      <c r="DB29" t="s">
        <v>1881</v>
      </c>
      <c r="DC29" t="s">
        <v>1882</v>
      </c>
      <c r="DD29" t="s">
        <v>2937</v>
      </c>
      <c r="DE29" t="s">
        <v>2649</v>
      </c>
      <c r="DF29" t="s">
        <v>2936</v>
      </c>
      <c r="DG29" t="s">
        <v>1547</v>
      </c>
      <c r="DH29" t="s">
        <v>1547</v>
      </c>
      <c r="DI29" t="s">
        <v>1892</v>
      </c>
      <c r="DJ29" t="s">
        <v>5218</v>
      </c>
      <c r="DK29"/>
      <c r="DL29" t="s">
        <v>1892</v>
      </c>
      <c r="DM29">
        <v>9</v>
      </c>
      <c r="DN29" t="s">
        <v>1883</v>
      </c>
      <c r="DO29" t="s">
        <v>1165</v>
      </c>
      <c r="DP29" t="b">
        <v>1</v>
      </c>
      <c r="DQ29" t="b">
        <v>0</v>
      </c>
      <c r="DR29" t="b">
        <v>1</v>
      </c>
      <c r="DS29" t="b">
        <v>0</v>
      </c>
      <c r="DT29" t="b">
        <v>0</v>
      </c>
      <c r="DU29" t="b">
        <v>1</v>
      </c>
      <c r="DV29" t="b">
        <v>1</v>
      </c>
      <c r="DW29">
        <v>0</v>
      </c>
      <c r="DX29" t="b">
        <v>0</v>
      </c>
      <c r="DY29" t="b">
        <v>0</v>
      </c>
      <c r="DZ29" t="b">
        <v>0</v>
      </c>
      <c r="EA29" t="b">
        <v>0</v>
      </c>
      <c r="EB29" t="b">
        <v>0</v>
      </c>
      <c r="EC29" t="b">
        <v>0</v>
      </c>
      <c r="ED29" t="b">
        <v>0</v>
      </c>
      <c r="EE29" t="b">
        <v>0</v>
      </c>
      <c r="EF29" t="b">
        <v>0</v>
      </c>
      <c r="EG29" t="b" cm="1">
        <v>0</v>
      </c>
      <c r="EH29" t="b">
        <v>0</v>
      </c>
      <c r="EI29" t="b">
        <v>0</v>
      </c>
      <c r="EJ29" t="b">
        <v>0</v>
      </c>
      <c r="EK29" t="s">
        <v>1547</v>
      </c>
      <c r="EL29">
        <v>0</v>
      </c>
      <c r="EM29">
        <v>14</v>
      </c>
      <c r="EN29" t="b">
        <v>0</v>
      </c>
    </row>
    <row r="30" spans="1:144" ht="15.75">
      <c r="A30"/>
      <c r="B30" t="s">
        <v>1165</v>
      </c>
      <c r="C30" t="s">
        <v>1165</v>
      </c>
      <c r="D30" t="s">
        <v>2882</v>
      </c>
      <c r="E30" t="s">
        <v>2883</v>
      </c>
      <c r="F30" t="s">
        <v>2876</v>
      </c>
      <c r="G30" t="s">
        <v>2882</v>
      </c>
      <c r="H30" t="s">
        <v>2884</v>
      </c>
      <c r="I30" t="s">
        <v>1251</v>
      </c>
      <c r="J30"/>
      <c r="K30" t="s">
        <v>902</v>
      </c>
      <c r="L30" t="s">
        <v>1743</v>
      </c>
      <c r="M30" t="s">
        <v>1754</v>
      </c>
      <c r="N30" t="s">
        <v>2885</v>
      </c>
      <c r="O30"/>
      <c r="P30"/>
      <c r="Q30" t="s">
        <v>2649</v>
      </c>
      <c r="R30" t="s">
        <v>2877</v>
      </c>
      <c r="S30"/>
      <c r="T30"/>
      <c r="U30" t="s">
        <v>13143</v>
      </c>
      <c r="V30" t="s">
        <v>13129</v>
      </c>
      <c r="W30"/>
      <c r="X30"/>
      <c r="Y30"/>
      <c r="Z30"/>
      <c r="AA30"/>
      <c r="AB30"/>
      <c r="AC30"/>
      <c r="AD30"/>
      <c r="AE30"/>
      <c r="AF30"/>
      <c r="AG30"/>
      <c r="AH30"/>
      <c r="AI30"/>
      <c r="AJ30"/>
      <c r="AK30"/>
      <c r="AL30"/>
      <c r="AM30"/>
      <c r="AN30"/>
      <c r="AO30" s="108" t="s">
        <v>43</v>
      </c>
      <c r="AP30" t="s">
        <v>2842</v>
      </c>
      <c r="AQ30">
        <v>27</v>
      </c>
      <c r="AR30" t="s">
        <v>5055</v>
      </c>
      <c r="AS30" t="s">
        <v>1165</v>
      </c>
      <c r="AT30" t="s">
        <v>5040</v>
      </c>
      <c r="AU30" t="s">
        <v>2883</v>
      </c>
      <c r="AV30" t="s">
        <v>5056</v>
      </c>
      <c r="AW30" t="s">
        <v>5041</v>
      </c>
      <c r="AX30" t="s">
        <v>1740</v>
      </c>
      <c r="AY30" t="s">
        <v>5057</v>
      </c>
      <c r="AZ30" t="s">
        <v>2649</v>
      </c>
      <c r="BA30" t="s">
        <v>5058</v>
      </c>
      <c r="BB30" t="s">
        <v>1251</v>
      </c>
      <c r="BC30" t="s">
        <v>1743</v>
      </c>
      <c r="BD30" t="s">
        <v>5101</v>
      </c>
      <c r="BE30" t="s">
        <v>2936</v>
      </c>
      <c r="BF30">
        <v>7</v>
      </c>
      <c r="BG30">
        <v>29</v>
      </c>
      <c r="BH30">
        <v>0</v>
      </c>
      <c r="BI30" t="s">
        <v>1547</v>
      </c>
      <c r="BJ30">
        <v>0</v>
      </c>
      <c r="BK30">
        <v>0</v>
      </c>
      <c r="BL30">
        <v>7</v>
      </c>
      <c r="BM30" t="s">
        <v>5063</v>
      </c>
      <c r="BN30" t="s">
        <v>2937</v>
      </c>
      <c r="BO30" t="s">
        <v>5219</v>
      </c>
      <c r="BP30" t="s" cm="1">
        <v>5218</v>
      </c>
      <c r="BQ30" t="s">
        <v>1547</v>
      </c>
      <c r="BR30" t="s">
        <v>5045</v>
      </c>
      <c r="BS30">
        <v>26</v>
      </c>
      <c r="BT30" t="s">
        <v>5225</v>
      </c>
      <c r="BU30" t="s">
        <v>15083</v>
      </c>
      <c r="BV30" t="s">
        <v>2882</v>
      </c>
      <c r="BW30" t="s">
        <v>5056</v>
      </c>
      <c r="BX30" t="s">
        <v>5060</v>
      </c>
      <c r="BY30" t="s">
        <v>5061</v>
      </c>
      <c r="BZ30" t="s">
        <v>1547</v>
      </c>
      <c r="CA30" t="s">
        <v>1744</v>
      </c>
      <c r="CB30" t="s">
        <v>1754</v>
      </c>
      <c r="CC30"/>
      <c r="CD30" t="s">
        <v>998</v>
      </c>
      <c r="CE30" t="s">
        <v>1251</v>
      </c>
      <c r="CF30" t="s">
        <v>5226</v>
      </c>
      <c r="CG30" t="s">
        <v>5227</v>
      </c>
      <c r="CH30" t="s">
        <v>1251</v>
      </c>
      <c r="CI30" t="s">
        <v>1547</v>
      </c>
      <c r="CJ30" t="s">
        <v>2877</v>
      </c>
      <c r="CK30" t="s">
        <v>1165</v>
      </c>
      <c r="CL30"/>
      <c r="CM30"/>
      <c r="CN30" t="s">
        <v>13143</v>
      </c>
      <c r="CO30" t="s">
        <v>13129</v>
      </c>
      <c r="CP30" t="s">
        <v>13143</v>
      </c>
      <c r="CQ30" t="s">
        <v>13129</v>
      </c>
      <c r="CR30" t="s">
        <v>1547</v>
      </c>
      <c r="CS30">
        <v>0</v>
      </c>
      <c r="CT30" t="s">
        <v>1547</v>
      </c>
      <c r="CU30" t="s">
        <v>1547</v>
      </c>
      <c r="CV30" t="s">
        <v>1547</v>
      </c>
      <c r="CW30" t="s">
        <v>1547</v>
      </c>
      <c r="CX30" t="s">
        <v>1547</v>
      </c>
      <c r="CY30">
        <v>28</v>
      </c>
      <c r="CZ30" t="s">
        <v>5228</v>
      </c>
      <c r="DA30" t="s">
        <v>1547</v>
      </c>
      <c r="DB30" t="s">
        <v>1881</v>
      </c>
      <c r="DC30" t="s">
        <v>1882</v>
      </c>
      <c r="DD30" t="s">
        <v>2883</v>
      </c>
      <c r="DE30" t="s">
        <v>2649</v>
      </c>
      <c r="DF30" t="s">
        <v>2882</v>
      </c>
      <c r="DG30" t="s">
        <v>1547</v>
      </c>
      <c r="DH30" t="s">
        <v>1547</v>
      </c>
      <c r="DI30" t="s">
        <v>1892</v>
      </c>
      <c r="DJ30" t="s">
        <v>5055</v>
      </c>
      <c r="DK30"/>
      <c r="DL30" t="s">
        <v>1892</v>
      </c>
      <c r="DM30">
        <v>9</v>
      </c>
      <c r="DN30" t="s">
        <v>1883</v>
      </c>
      <c r="DO30" t="s">
        <v>1165</v>
      </c>
      <c r="DP30" t="b">
        <v>1</v>
      </c>
      <c r="DQ30" t="b">
        <v>0</v>
      </c>
      <c r="DR30" t="b">
        <v>0</v>
      </c>
      <c r="DS30" t="b">
        <v>0</v>
      </c>
      <c r="DT30" t="b">
        <v>0</v>
      </c>
      <c r="DU30" t="b">
        <v>1</v>
      </c>
      <c r="DV30" t="b">
        <v>0</v>
      </c>
      <c r="DW30">
        <v>0</v>
      </c>
      <c r="DX30" t="b">
        <v>0</v>
      </c>
      <c r="DY30" t="b">
        <v>0</v>
      </c>
      <c r="DZ30" t="b">
        <v>0</v>
      </c>
      <c r="EA30" t="b">
        <v>0</v>
      </c>
      <c r="EB30" t="b">
        <v>0</v>
      </c>
      <c r="EC30" t="b">
        <v>0</v>
      </c>
      <c r="ED30" t="b">
        <v>0</v>
      </c>
      <c r="EE30" t="b">
        <v>0</v>
      </c>
      <c r="EF30" t="b">
        <v>0</v>
      </c>
      <c r="EG30" t="b" cm="1">
        <v>0</v>
      </c>
      <c r="EH30" t="b">
        <v>0</v>
      </c>
      <c r="EI30" t="b">
        <v>0</v>
      </c>
      <c r="EJ30" t="b">
        <v>0</v>
      </c>
      <c r="EK30" t="s">
        <v>1547</v>
      </c>
      <c r="EL30">
        <v>0</v>
      </c>
      <c r="EM30">
        <v>25</v>
      </c>
      <c r="EN30" t="b">
        <v>0</v>
      </c>
    </row>
    <row r="31" spans="1:144" ht="78.75">
      <c r="A31"/>
      <c r="B31" t="s">
        <v>1165</v>
      </c>
      <c r="C31" t="s">
        <v>1165</v>
      </c>
      <c r="D31" t="s">
        <v>1249</v>
      </c>
      <c r="E31" t="s">
        <v>1248</v>
      </c>
      <c r="F31" t="s">
        <v>1245</v>
      </c>
      <c r="G31" t="s">
        <v>1249</v>
      </c>
      <c r="H31" s="109" t="s">
        <v>2902</v>
      </c>
      <c r="I31" t="s">
        <v>1251</v>
      </c>
      <c r="J31"/>
      <c r="K31" t="s">
        <v>902</v>
      </c>
      <c r="L31" t="s">
        <v>1743</v>
      </c>
      <c r="M31" t="s">
        <v>1754</v>
      </c>
      <c r="N31" t="s">
        <v>2938</v>
      </c>
      <c r="O31"/>
      <c r="P31"/>
      <c r="Q31" t="s">
        <v>2649</v>
      </c>
      <c r="R31" t="s">
        <v>2877</v>
      </c>
      <c r="S31"/>
      <c r="T31"/>
      <c r="U31" t="s">
        <v>13143</v>
      </c>
      <c r="V31" t="s">
        <v>13126</v>
      </c>
      <c r="W31"/>
      <c r="X31"/>
      <c r="Y31"/>
      <c r="Z31"/>
      <c r="AA31"/>
      <c r="AB31"/>
      <c r="AC31"/>
      <c r="AD31"/>
      <c r="AE31"/>
      <c r="AF31"/>
      <c r="AG31"/>
      <c r="AH31"/>
      <c r="AI31"/>
      <c r="AJ31"/>
      <c r="AK31"/>
      <c r="AL31"/>
      <c r="AM31"/>
      <c r="AN31"/>
      <c r="AO31" s="108" t="s">
        <v>43</v>
      </c>
      <c r="AP31" t="s">
        <v>2842</v>
      </c>
      <c r="AQ31">
        <v>28</v>
      </c>
      <c r="AR31" t="s">
        <v>5104</v>
      </c>
      <c r="AS31" t="s">
        <v>1165</v>
      </c>
      <c r="AT31" t="s">
        <v>5040</v>
      </c>
      <c r="AU31" t="s">
        <v>1248</v>
      </c>
      <c r="AV31" t="s">
        <v>1751</v>
      </c>
      <c r="AW31" t="s">
        <v>1741</v>
      </c>
      <c r="AX31" t="s">
        <v>1740</v>
      </c>
      <c r="AY31" t="s">
        <v>1752</v>
      </c>
      <c r="AZ31" t="s">
        <v>2649</v>
      </c>
      <c r="BA31" t="s">
        <v>1896</v>
      </c>
      <c r="BB31" t="s">
        <v>1251</v>
      </c>
      <c r="BC31" t="s">
        <v>1743</v>
      </c>
      <c r="BD31" t="s">
        <v>1950</v>
      </c>
      <c r="BE31" t="s">
        <v>2936</v>
      </c>
      <c r="BF31">
        <v>4</v>
      </c>
      <c r="BG31">
        <v>29</v>
      </c>
      <c r="BH31">
        <v>0</v>
      </c>
      <c r="BI31" t="s">
        <v>1547</v>
      </c>
      <c r="BJ31">
        <v>0</v>
      </c>
      <c r="BK31">
        <v>0</v>
      </c>
      <c r="BL31">
        <v>4</v>
      </c>
      <c r="BM31" t="s">
        <v>1750</v>
      </c>
      <c r="BN31" t="s">
        <v>2937</v>
      </c>
      <c r="BO31" t="s">
        <v>5219</v>
      </c>
      <c r="BP31" t="s" cm="1">
        <v>5218</v>
      </c>
      <c r="BQ31" t="s">
        <v>1547</v>
      </c>
      <c r="BR31" t="s">
        <v>5045</v>
      </c>
      <c r="BS31">
        <v>27</v>
      </c>
      <c r="BT31" t="s">
        <v>5229</v>
      </c>
      <c r="BU31" t="s">
        <v>15084</v>
      </c>
      <c r="BV31" t="s">
        <v>1249</v>
      </c>
      <c r="BW31" t="s">
        <v>1751</v>
      </c>
      <c r="BX31" t="s">
        <v>5105</v>
      </c>
      <c r="BY31" t="s">
        <v>5230</v>
      </c>
      <c r="BZ31" t="s">
        <v>1547</v>
      </c>
      <c r="CA31" t="s">
        <v>1744</v>
      </c>
      <c r="CB31" t="s">
        <v>1754</v>
      </c>
      <c r="CC31"/>
      <c r="CD31" t="s">
        <v>998</v>
      </c>
      <c r="CE31" t="s">
        <v>1251</v>
      </c>
      <c r="CF31" t="s">
        <v>5231</v>
      </c>
      <c r="CG31" t="s">
        <v>5232</v>
      </c>
      <c r="CH31" t="s">
        <v>1251</v>
      </c>
      <c r="CI31" t="s">
        <v>1547</v>
      </c>
      <c r="CJ31" t="s">
        <v>2877</v>
      </c>
      <c r="CK31" t="s">
        <v>1165</v>
      </c>
      <c r="CL31"/>
      <c r="CM31"/>
      <c r="CN31" t="s">
        <v>13143</v>
      </c>
      <c r="CO31" t="s">
        <v>13126</v>
      </c>
      <c r="CP31" t="s">
        <v>13143</v>
      </c>
      <c r="CQ31" t="s">
        <v>13126</v>
      </c>
      <c r="CR31" t="s">
        <v>1547</v>
      </c>
      <c r="CS31">
        <v>0</v>
      </c>
      <c r="CT31" t="s">
        <v>1547</v>
      </c>
      <c r="CU31" t="s">
        <v>1547</v>
      </c>
      <c r="CV31" t="s">
        <v>1547</v>
      </c>
      <c r="CW31" t="s">
        <v>1547</v>
      </c>
      <c r="CX31" t="s">
        <v>1547</v>
      </c>
      <c r="CY31">
        <v>29</v>
      </c>
      <c r="CZ31" t="s">
        <v>5233</v>
      </c>
      <c r="DA31" t="s">
        <v>1547</v>
      </c>
      <c r="DB31" t="s">
        <v>1881</v>
      </c>
      <c r="DC31" t="s">
        <v>1882</v>
      </c>
      <c r="DD31" t="s">
        <v>1248</v>
      </c>
      <c r="DE31" t="s">
        <v>2649</v>
      </c>
      <c r="DF31" t="s">
        <v>1249</v>
      </c>
      <c r="DG31" t="s">
        <v>1547</v>
      </c>
      <c r="DH31" t="s">
        <v>1547</v>
      </c>
      <c r="DI31" t="s">
        <v>1892</v>
      </c>
      <c r="DJ31" t="s">
        <v>5104</v>
      </c>
      <c r="DK31"/>
      <c r="DL31" t="s">
        <v>1892</v>
      </c>
      <c r="DM31">
        <v>9</v>
      </c>
      <c r="DN31" t="s">
        <v>1883</v>
      </c>
      <c r="DO31" t="s">
        <v>1165</v>
      </c>
      <c r="DP31" t="b">
        <v>1</v>
      </c>
      <c r="DQ31" t="b">
        <v>0</v>
      </c>
      <c r="DR31" t="b">
        <v>0</v>
      </c>
      <c r="DS31" t="b">
        <v>0</v>
      </c>
      <c r="DT31" t="b">
        <v>0</v>
      </c>
      <c r="DU31" t="b">
        <v>1</v>
      </c>
      <c r="DV31" t="b">
        <v>0</v>
      </c>
      <c r="DW31">
        <v>0</v>
      </c>
      <c r="DX31" t="b">
        <v>0</v>
      </c>
      <c r="DY31" t="b">
        <v>0</v>
      </c>
      <c r="DZ31" t="b">
        <v>0</v>
      </c>
      <c r="EA31" t="b">
        <v>0</v>
      </c>
      <c r="EB31" t="b">
        <v>0</v>
      </c>
      <c r="EC31" t="b">
        <v>0</v>
      </c>
      <c r="ED31" t="b">
        <v>0</v>
      </c>
      <c r="EE31" t="b">
        <v>0</v>
      </c>
      <c r="EF31" t="b">
        <v>0</v>
      </c>
      <c r="EG31" t="b" cm="1">
        <v>0</v>
      </c>
      <c r="EH31" t="b">
        <v>0</v>
      </c>
      <c r="EI31" t="b">
        <v>0</v>
      </c>
      <c r="EJ31" t="b">
        <v>0</v>
      </c>
      <c r="EK31" t="s">
        <v>1547</v>
      </c>
      <c r="EL31">
        <v>0</v>
      </c>
      <c r="EM31">
        <v>7</v>
      </c>
      <c r="EN31" t="b">
        <v>0</v>
      </c>
    </row>
    <row r="32" spans="1:144" ht="15.75">
      <c r="A32"/>
      <c r="B32" t="s">
        <v>1165</v>
      </c>
      <c r="C32" t="s">
        <v>1165</v>
      </c>
      <c r="D32" t="s">
        <v>2904</v>
      </c>
      <c r="E32" t="s">
        <v>2905</v>
      </c>
      <c r="F32" t="s">
        <v>2906</v>
      </c>
      <c r="G32" t="s">
        <v>2904</v>
      </c>
      <c r="H32" t="s">
        <v>2939</v>
      </c>
      <c r="I32" t="s">
        <v>1230</v>
      </c>
      <c r="J32"/>
      <c r="K32" t="s">
        <v>902</v>
      </c>
      <c r="L32" t="s">
        <v>1743</v>
      </c>
      <c r="M32" t="s">
        <v>1779</v>
      </c>
      <c r="N32"/>
      <c r="O32"/>
      <c r="P32"/>
      <c r="Q32" t="s">
        <v>2649</v>
      </c>
      <c r="R32" t="s">
        <v>2877</v>
      </c>
      <c r="S32"/>
      <c r="T32"/>
      <c r="U32" t="s">
        <v>13143</v>
      </c>
      <c r="V32" t="s">
        <v>13135</v>
      </c>
      <c r="W32"/>
      <c r="X32"/>
      <c r="Y32"/>
      <c r="Z32"/>
      <c r="AA32"/>
      <c r="AB32"/>
      <c r="AC32"/>
      <c r="AD32"/>
      <c r="AE32"/>
      <c r="AF32"/>
      <c r="AG32"/>
      <c r="AH32"/>
      <c r="AI32"/>
      <c r="AJ32"/>
      <c r="AK32"/>
      <c r="AL32"/>
      <c r="AM32"/>
      <c r="AN32"/>
      <c r="AO32" s="108" t="s">
        <v>43</v>
      </c>
      <c r="AP32" t="s">
        <v>2842</v>
      </c>
      <c r="AQ32">
        <v>29</v>
      </c>
      <c r="AR32" t="s">
        <v>5109</v>
      </c>
      <c r="AS32" t="s">
        <v>1165</v>
      </c>
      <c r="AT32" t="s">
        <v>5040</v>
      </c>
      <c r="AU32" t="s">
        <v>2905</v>
      </c>
      <c r="AV32" t="s">
        <v>5110</v>
      </c>
      <c r="AW32" t="s">
        <v>5111</v>
      </c>
      <c r="AX32" t="s">
        <v>1740</v>
      </c>
      <c r="AY32" t="s">
        <v>5112</v>
      </c>
      <c r="AZ32" t="s">
        <v>2649</v>
      </c>
      <c r="BA32" t="s">
        <v>5113</v>
      </c>
      <c r="BB32" t="s">
        <v>1230</v>
      </c>
      <c r="BC32" t="s">
        <v>1743</v>
      </c>
      <c r="BD32" t="s">
        <v>5234</v>
      </c>
      <c r="BE32" t="s">
        <v>2936</v>
      </c>
      <c r="BF32">
        <v>15</v>
      </c>
      <c r="BG32">
        <v>29</v>
      </c>
      <c r="BH32">
        <v>0</v>
      </c>
      <c r="BI32" t="s">
        <v>2905</v>
      </c>
      <c r="BJ32">
        <v>1</v>
      </c>
      <c r="BK32">
        <v>0</v>
      </c>
      <c r="BL32">
        <v>0</v>
      </c>
      <c r="BM32" t="s">
        <v>1547</v>
      </c>
      <c r="BN32" t="s">
        <v>2937</v>
      </c>
      <c r="BO32" t="s">
        <v>5219</v>
      </c>
      <c r="BP32" t="s" cm="1">
        <v>5218</v>
      </c>
      <c r="BQ32" t="s">
        <v>1547</v>
      </c>
      <c r="BR32" t="s">
        <v>5045</v>
      </c>
      <c r="BS32">
        <v>28</v>
      </c>
      <c r="BT32" t="s">
        <v>5235</v>
      </c>
      <c r="BU32" t="s">
        <v>15085</v>
      </c>
      <c r="BV32" t="s">
        <v>2904</v>
      </c>
      <c r="BW32" t="s">
        <v>5110</v>
      </c>
      <c r="BX32" t="s">
        <v>5236</v>
      </c>
      <c r="BY32" t="s">
        <v>1744</v>
      </c>
      <c r="BZ32" t="s">
        <v>1547</v>
      </c>
      <c r="CA32" t="s">
        <v>1744</v>
      </c>
      <c r="CB32" t="s">
        <v>1779</v>
      </c>
      <c r="CC32"/>
      <c r="CD32" t="s">
        <v>998</v>
      </c>
      <c r="CE32" t="s">
        <v>1230</v>
      </c>
      <c r="CF32" t="s">
        <v>5237</v>
      </c>
      <c r="CG32" t="s">
        <v>5115</v>
      </c>
      <c r="CH32" t="s">
        <v>1230</v>
      </c>
      <c r="CI32" t="s">
        <v>1547</v>
      </c>
      <c r="CJ32" t="s">
        <v>2877</v>
      </c>
      <c r="CK32" t="s">
        <v>1165</v>
      </c>
      <c r="CL32"/>
      <c r="CM32"/>
      <c r="CN32" t="s">
        <v>13143</v>
      </c>
      <c r="CO32" t="s">
        <v>13135</v>
      </c>
      <c r="CP32" t="s">
        <v>13143</v>
      </c>
      <c r="CQ32" t="s">
        <v>13135</v>
      </c>
      <c r="CR32" t="s">
        <v>1547</v>
      </c>
      <c r="CS32">
        <v>0</v>
      </c>
      <c r="CT32" t="s">
        <v>1547</v>
      </c>
      <c r="CU32" t="s">
        <v>1547</v>
      </c>
      <c r="CV32" t="s">
        <v>1547</v>
      </c>
      <c r="CW32" t="s">
        <v>1547</v>
      </c>
      <c r="CX32" t="s">
        <v>1547</v>
      </c>
      <c r="CY32">
        <v>30</v>
      </c>
      <c r="CZ32" t="s">
        <v>5238</v>
      </c>
      <c r="DA32" t="s">
        <v>1547</v>
      </c>
      <c r="DB32" t="s">
        <v>1881</v>
      </c>
      <c r="DC32" t="s">
        <v>1882</v>
      </c>
      <c r="DD32" t="s">
        <v>2905</v>
      </c>
      <c r="DE32" t="s">
        <v>2649</v>
      </c>
      <c r="DF32" t="s">
        <v>2904</v>
      </c>
      <c r="DG32" t="s">
        <v>1547</v>
      </c>
      <c r="DH32" t="s">
        <v>1547</v>
      </c>
      <c r="DI32" t="s">
        <v>1892</v>
      </c>
      <c r="DJ32" t="s">
        <v>5109</v>
      </c>
      <c r="DK32"/>
      <c r="DL32" t="s">
        <v>1892</v>
      </c>
      <c r="DM32">
        <v>9</v>
      </c>
      <c r="DN32" t="s">
        <v>1883</v>
      </c>
      <c r="DO32" t="s">
        <v>1165</v>
      </c>
      <c r="DP32" t="b">
        <v>1</v>
      </c>
      <c r="DQ32" t="b">
        <v>0</v>
      </c>
      <c r="DR32" t="b">
        <v>0</v>
      </c>
      <c r="DS32" t="b">
        <v>0</v>
      </c>
      <c r="DT32" t="b">
        <v>0</v>
      </c>
      <c r="DU32" t="b">
        <v>1</v>
      </c>
      <c r="DV32" t="b">
        <v>0</v>
      </c>
      <c r="DW32">
        <v>0</v>
      </c>
      <c r="DX32" t="b">
        <v>0</v>
      </c>
      <c r="DY32" t="b">
        <v>0</v>
      </c>
      <c r="DZ32" t="b">
        <v>0</v>
      </c>
      <c r="EA32" t="b">
        <v>0</v>
      </c>
      <c r="EB32" t="b">
        <v>0</v>
      </c>
      <c r="EC32" t="b">
        <v>0</v>
      </c>
      <c r="ED32" t="b">
        <v>0</v>
      </c>
      <c r="EE32" t="b">
        <v>0</v>
      </c>
      <c r="EF32" t="b">
        <v>0</v>
      </c>
      <c r="EG32" t="b" cm="1">
        <v>0</v>
      </c>
      <c r="EH32" t="b">
        <v>0</v>
      </c>
      <c r="EI32" t="b">
        <v>0</v>
      </c>
      <c r="EJ32" t="b">
        <v>0</v>
      </c>
      <c r="EK32" t="s">
        <v>1547</v>
      </c>
      <c r="EL32">
        <v>0</v>
      </c>
      <c r="EM32">
        <v>29</v>
      </c>
      <c r="EN32" t="b">
        <v>0</v>
      </c>
    </row>
    <row r="33" spans="1:144" ht="31.5">
      <c r="A33"/>
      <c r="B33" t="s">
        <v>1165</v>
      </c>
      <c r="C33" t="s">
        <v>1165</v>
      </c>
      <c r="D33" t="s">
        <v>2908</v>
      </c>
      <c r="E33" t="s">
        <v>2909</v>
      </c>
      <c r="F33" t="s">
        <v>2910</v>
      </c>
      <c r="G33" t="s">
        <v>2940</v>
      </c>
      <c r="H33" s="109" t="s">
        <v>2941</v>
      </c>
      <c r="I33" t="s">
        <v>1230</v>
      </c>
      <c r="J33"/>
      <c r="K33" t="s">
        <v>902</v>
      </c>
      <c r="L33" t="s">
        <v>1743</v>
      </c>
      <c r="M33" t="s">
        <v>1754</v>
      </c>
      <c r="N33" t="s">
        <v>2942</v>
      </c>
      <c r="O33"/>
      <c r="P33"/>
      <c r="Q33" t="s">
        <v>2649</v>
      </c>
      <c r="R33" t="s">
        <v>2877</v>
      </c>
      <c r="S33"/>
      <c r="T33"/>
      <c r="U33" t="s">
        <v>13143</v>
      </c>
      <c r="V33" t="s">
        <v>13136</v>
      </c>
      <c r="W33"/>
      <c r="X33"/>
      <c r="Y33"/>
      <c r="Z33"/>
      <c r="AA33"/>
      <c r="AB33"/>
      <c r="AC33"/>
      <c r="AD33"/>
      <c r="AE33"/>
      <c r="AF33"/>
      <c r="AG33"/>
      <c r="AH33"/>
      <c r="AI33"/>
      <c r="AJ33"/>
      <c r="AK33"/>
      <c r="AL33"/>
      <c r="AM33"/>
      <c r="AN33"/>
      <c r="AO33" s="108" t="s">
        <v>43</v>
      </c>
      <c r="AP33" t="s">
        <v>2842</v>
      </c>
      <c r="AQ33">
        <v>30</v>
      </c>
      <c r="AR33" t="s">
        <v>5119</v>
      </c>
      <c r="AS33" t="s">
        <v>1165</v>
      </c>
      <c r="AT33" t="s">
        <v>5040</v>
      </c>
      <c r="AU33" t="s">
        <v>2909</v>
      </c>
      <c r="AV33" t="s">
        <v>5120</v>
      </c>
      <c r="AW33" t="s">
        <v>5121</v>
      </c>
      <c r="AX33" t="s">
        <v>1740</v>
      </c>
      <c r="AY33" t="s">
        <v>5239</v>
      </c>
      <c r="AZ33" t="s">
        <v>2649</v>
      </c>
      <c r="BA33" t="s">
        <v>5123</v>
      </c>
      <c r="BB33" t="s">
        <v>1230</v>
      </c>
      <c r="BC33" t="s">
        <v>1743</v>
      </c>
      <c r="BD33" t="s">
        <v>5240</v>
      </c>
      <c r="BE33" t="s">
        <v>2936</v>
      </c>
      <c r="BF33">
        <v>16</v>
      </c>
      <c r="BG33">
        <v>29</v>
      </c>
      <c r="BH33">
        <v>0</v>
      </c>
      <c r="BI33" t="s">
        <v>2909</v>
      </c>
      <c r="BJ33">
        <v>1</v>
      </c>
      <c r="BK33">
        <v>0</v>
      </c>
      <c r="BL33">
        <v>0</v>
      </c>
      <c r="BM33" t="s">
        <v>1547</v>
      </c>
      <c r="BN33" t="s">
        <v>2937</v>
      </c>
      <c r="BO33" t="s">
        <v>5219</v>
      </c>
      <c r="BP33" t="s" cm="1">
        <v>5218</v>
      </c>
      <c r="BQ33" t="s">
        <v>1547</v>
      </c>
      <c r="BR33" t="s">
        <v>5045</v>
      </c>
      <c r="BS33">
        <v>29</v>
      </c>
      <c r="BT33" t="s">
        <v>5241</v>
      </c>
      <c r="BU33" t="s">
        <v>15086</v>
      </c>
      <c r="BV33" t="s">
        <v>2908</v>
      </c>
      <c r="BW33" t="s">
        <v>5120</v>
      </c>
      <c r="BX33" t="s">
        <v>5242</v>
      </c>
      <c r="BY33" t="s">
        <v>5243</v>
      </c>
      <c r="BZ33" t="s">
        <v>1547</v>
      </c>
      <c r="CA33" t="s">
        <v>1744</v>
      </c>
      <c r="CB33" t="s">
        <v>1754</v>
      </c>
      <c r="CC33"/>
      <c r="CD33" t="s">
        <v>998</v>
      </c>
      <c r="CE33" t="s">
        <v>1230</v>
      </c>
      <c r="CF33" t="s">
        <v>5244</v>
      </c>
      <c r="CG33" t="s">
        <v>5125</v>
      </c>
      <c r="CH33" t="s">
        <v>1230</v>
      </c>
      <c r="CI33" t="s">
        <v>1547</v>
      </c>
      <c r="CJ33" t="s">
        <v>2877</v>
      </c>
      <c r="CK33" t="s">
        <v>1165</v>
      </c>
      <c r="CL33"/>
      <c r="CM33"/>
      <c r="CN33" t="s">
        <v>13143</v>
      </c>
      <c r="CO33" t="s">
        <v>13136</v>
      </c>
      <c r="CP33" t="s">
        <v>13143</v>
      </c>
      <c r="CQ33" t="s">
        <v>13136</v>
      </c>
      <c r="CR33" t="s">
        <v>1547</v>
      </c>
      <c r="CS33">
        <v>0</v>
      </c>
      <c r="CT33" t="s">
        <v>1547</v>
      </c>
      <c r="CU33" t="s">
        <v>1547</v>
      </c>
      <c r="CV33" t="s">
        <v>1547</v>
      </c>
      <c r="CW33" t="s">
        <v>1547</v>
      </c>
      <c r="CX33" t="s">
        <v>1547</v>
      </c>
      <c r="CY33">
        <v>31</v>
      </c>
      <c r="CZ33" t="s">
        <v>5245</v>
      </c>
      <c r="DA33" t="s">
        <v>1547</v>
      </c>
      <c r="DB33" t="s">
        <v>1881</v>
      </c>
      <c r="DC33" t="s">
        <v>1882</v>
      </c>
      <c r="DD33" t="s">
        <v>2909</v>
      </c>
      <c r="DE33" t="s">
        <v>2649</v>
      </c>
      <c r="DF33" t="s">
        <v>2940</v>
      </c>
      <c r="DG33" t="s">
        <v>1547</v>
      </c>
      <c r="DH33" t="s">
        <v>1547</v>
      </c>
      <c r="DI33" t="s">
        <v>1892</v>
      </c>
      <c r="DJ33" t="s">
        <v>5119</v>
      </c>
      <c r="DK33"/>
      <c r="DL33" t="s">
        <v>1892</v>
      </c>
      <c r="DM33">
        <v>9</v>
      </c>
      <c r="DN33" t="s">
        <v>1883</v>
      </c>
      <c r="DO33" t="s">
        <v>1165</v>
      </c>
      <c r="DP33" t="b">
        <v>1</v>
      </c>
      <c r="DQ33" t="b">
        <v>0</v>
      </c>
      <c r="DR33" t="b">
        <v>0</v>
      </c>
      <c r="DS33" t="b">
        <v>0</v>
      </c>
      <c r="DT33" t="b">
        <v>0</v>
      </c>
      <c r="DU33" t="b">
        <v>1</v>
      </c>
      <c r="DV33" t="b">
        <v>0</v>
      </c>
      <c r="DW33">
        <v>0</v>
      </c>
      <c r="DX33" t="b">
        <v>0</v>
      </c>
      <c r="DY33" t="b">
        <v>0</v>
      </c>
      <c r="DZ33" t="b">
        <v>0</v>
      </c>
      <c r="EA33" t="b">
        <v>0</v>
      </c>
      <c r="EB33" t="b">
        <v>0</v>
      </c>
      <c r="EC33" t="b">
        <v>0</v>
      </c>
      <c r="ED33" t="b">
        <v>0</v>
      </c>
      <c r="EE33" t="b">
        <v>0</v>
      </c>
      <c r="EF33" t="b">
        <v>0</v>
      </c>
      <c r="EG33" t="b" cm="1">
        <v>0</v>
      </c>
      <c r="EH33" t="b">
        <v>0</v>
      </c>
      <c r="EI33" t="b">
        <v>0</v>
      </c>
      <c r="EJ33" t="b">
        <v>0</v>
      </c>
      <c r="EK33" t="s">
        <v>1547</v>
      </c>
      <c r="EL33">
        <v>0</v>
      </c>
      <c r="EM33">
        <v>17</v>
      </c>
      <c r="EN33" t="b">
        <v>0</v>
      </c>
    </row>
    <row r="34" spans="1:144" ht="47.25">
      <c r="A34"/>
      <c r="B34" t="s">
        <v>1165</v>
      </c>
      <c r="C34" t="s">
        <v>1165</v>
      </c>
      <c r="D34" t="s">
        <v>2943</v>
      </c>
      <c r="E34" t="s">
        <v>2944</v>
      </c>
      <c r="F34"/>
      <c r="G34" t="s">
        <v>2943</v>
      </c>
      <c r="H34" s="109" t="s">
        <v>2945</v>
      </c>
      <c r="I34" t="s">
        <v>1230</v>
      </c>
      <c r="J34"/>
      <c r="K34" t="s">
        <v>902</v>
      </c>
      <c r="L34" t="s">
        <v>1743</v>
      </c>
      <c r="M34" t="s">
        <v>2001</v>
      </c>
      <c r="N34"/>
      <c r="O34"/>
      <c r="P34"/>
      <c r="Q34" t="s">
        <v>2649</v>
      </c>
      <c r="R34" t="s">
        <v>2877</v>
      </c>
      <c r="S34"/>
      <c r="T34"/>
      <c r="U34" t="s">
        <v>13143</v>
      </c>
      <c r="V34" t="s">
        <v>13144</v>
      </c>
      <c r="W34"/>
      <c r="X34"/>
      <c r="Y34"/>
      <c r="Z34"/>
      <c r="AA34"/>
      <c r="AB34"/>
      <c r="AC34"/>
      <c r="AD34"/>
      <c r="AE34"/>
      <c r="AF34"/>
      <c r="AG34"/>
      <c r="AH34"/>
      <c r="AI34"/>
      <c r="AJ34"/>
      <c r="AK34"/>
      <c r="AL34"/>
      <c r="AM34"/>
      <c r="AN34"/>
      <c r="AO34" s="108" t="s">
        <v>43</v>
      </c>
      <c r="AP34" t="s">
        <v>2842</v>
      </c>
      <c r="AQ34">
        <v>31</v>
      </c>
      <c r="AR34" t="s">
        <v>5246</v>
      </c>
      <c r="AS34" t="s">
        <v>1165</v>
      </c>
      <c r="AT34" t="s">
        <v>5040</v>
      </c>
      <c r="AU34" t="s">
        <v>2944</v>
      </c>
      <c r="AV34" t="s">
        <v>5247</v>
      </c>
      <c r="AW34" t="s">
        <v>1744</v>
      </c>
      <c r="AX34" t="s">
        <v>1740</v>
      </c>
      <c r="AY34" t="s">
        <v>5248</v>
      </c>
      <c r="AZ34" t="s">
        <v>2649</v>
      </c>
      <c r="BA34" t="s">
        <v>5249</v>
      </c>
      <c r="BB34" t="s">
        <v>1230</v>
      </c>
      <c r="BC34" t="s">
        <v>1743</v>
      </c>
      <c r="BD34" t="s">
        <v>5250</v>
      </c>
      <c r="BE34" t="s">
        <v>2936</v>
      </c>
      <c r="BF34">
        <v>34</v>
      </c>
      <c r="BG34">
        <v>29</v>
      </c>
      <c r="BH34">
        <v>0</v>
      </c>
      <c r="BI34" t="s">
        <v>2944</v>
      </c>
      <c r="BJ34">
        <v>1</v>
      </c>
      <c r="BK34">
        <v>0</v>
      </c>
      <c r="BL34">
        <v>0</v>
      </c>
      <c r="BM34" t="s">
        <v>1547</v>
      </c>
      <c r="BN34" t="s">
        <v>2937</v>
      </c>
      <c r="BO34" t="s">
        <v>5219</v>
      </c>
      <c r="BP34" t="s" cm="1">
        <v>5218</v>
      </c>
      <c r="BQ34" t="s">
        <v>1547</v>
      </c>
      <c r="BR34" t="s">
        <v>5045</v>
      </c>
      <c r="BS34">
        <v>30</v>
      </c>
      <c r="BT34" t="s">
        <v>5251</v>
      </c>
      <c r="BU34" t="s">
        <v>15087</v>
      </c>
      <c r="BV34" t="s">
        <v>2943</v>
      </c>
      <c r="BW34" t="s">
        <v>5247</v>
      </c>
      <c r="BX34" t="s">
        <v>5252</v>
      </c>
      <c r="BY34" t="s">
        <v>1744</v>
      </c>
      <c r="BZ34" t="s">
        <v>1547</v>
      </c>
      <c r="CA34" t="s">
        <v>1744</v>
      </c>
      <c r="CB34" t="s">
        <v>2001</v>
      </c>
      <c r="CC34"/>
      <c r="CD34" t="s">
        <v>998</v>
      </c>
      <c r="CE34" t="s">
        <v>1230</v>
      </c>
      <c r="CF34" t="s">
        <v>5253</v>
      </c>
      <c r="CG34" t="s">
        <v>5254</v>
      </c>
      <c r="CH34" t="s">
        <v>1230</v>
      </c>
      <c r="CI34" t="s">
        <v>1547</v>
      </c>
      <c r="CJ34" t="s">
        <v>2877</v>
      </c>
      <c r="CK34" t="s">
        <v>1165</v>
      </c>
      <c r="CL34"/>
      <c r="CM34"/>
      <c r="CN34" t="s">
        <v>13143</v>
      </c>
      <c r="CO34" t="s">
        <v>13144</v>
      </c>
      <c r="CP34" t="s">
        <v>13143</v>
      </c>
      <c r="CQ34" t="s">
        <v>13144</v>
      </c>
      <c r="CR34" t="s">
        <v>1547</v>
      </c>
      <c r="CS34">
        <v>0</v>
      </c>
      <c r="CT34" t="s">
        <v>1547</v>
      </c>
      <c r="CU34" t="s">
        <v>1547</v>
      </c>
      <c r="CV34" t="s">
        <v>1547</v>
      </c>
      <c r="CW34" t="s">
        <v>1547</v>
      </c>
      <c r="CX34" t="s">
        <v>1547</v>
      </c>
      <c r="CY34">
        <v>32</v>
      </c>
      <c r="CZ34" t="s">
        <v>5255</v>
      </c>
      <c r="DA34" t="s">
        <v>1547</v>
      </c>
      <c r="DB34" t="s">
        <v>1881</v>
      </c>
      <c r="DC34" t="s">
        <v>1882</v>
      </c>
      <c r="DD34" t="s">
        <v>2944</v>
      </c>
      <c r="DE34" t="s">
        <v>2649</v>
      </c>
      <c r="DF34" t="s">
        <v>2943</v>
      </c>
      <c r="DG34" t="s">
        <v>1547</v>
      </c>
      <c r="DH34" t="s">
        <v>1547</v>
      </c>
      <c r="DI34" t="s">
        <v>1892</v>
      </c>
      <c r="DJ34" t="s">
        <v>5246</v>
      </c>
      <c r="DK34"/>
      <c r="DL34" t="s">
        <v>1892</v>
      </c>
      <c r="DM34">
        <v>9</v>
      </c>
      <c r="DN34" t="s">
        <v>1883</v>
      </c>
      <c r="DO34" t="s">
        <v>1165</v>
      </c>
      <c r="DP34" t="b">
        <v>1</v>
      </c>
      <c r="DQ34" t="b">
        <v>0</v>
      </c>
      <c r="DR34" t="b">
        <v>1</v>
      </c>
      <c r="DS34" t="b">
        <v>0</v>
      </c>
      <c r="DT34" t="b">
        <v>0</v>
      </c>
      <c r="DU34" t="b">
        <v>1</v>
      </c>
      <c r="DV34" t="b">
        <v>0</v>
      </c>
      <c r="DW34">
        <v>0</v>
      </c>
      <c r="DX34" t="b">
        <v>0</v>
      </c>
      <c r="DY34" t="b">
        <v>0</v>
      </c>
      <c r="DZ34" t="b">
        <v>0</v>
      </c>
      <c r="EA34" t="b">
        <v>0</v>
      </c>
      <c r="EB34" t="b">
        <v>0</v>
      </c>
      <c r="EC34" t="b">
        <v>0</v>
      </c>
      <c r="ED34" t="b">
        <v>0</v>
      </c>
      <c r="EE34" t="b">
        <v>0</v>
      </c>
      <c r="EF34" t="b">
        <v>0</v>
      </c>
      <c r="EG34" t="b" cm="1">
        <v>0</v>
      </c>
      <c r="EH34" t="b">
        <v>0</v>
      </c>
      <c r="EI34" t="b">
        <v>0</v>
      </c>
      <c r="EJ34" t="b">
        <v>0</v>
      </c>
      <c r="EK34" t="s">
        <v>1547</v>
      </c>
      <c r="EL34">
        <v>0</v>
      </c>
      <c r="EM34">
        <v>17</v>
      </c>
      <c r="EN34" t="b">
        <v>0</v>
      </c>
    </row>
    <row r="35" spans="1:144" ht="15.75">
      <c r="A35"/>
      <c r="B35" t="s">
        <v>1165</v>
      </c>
      <c r="C35" t="s">
        <v>1165</v>
      </c>
      <c r="D35" t="s">
        <v>2946</v>
      </c>
      <c r="E35" t="s">
        <v>2947</v>
      </c>
      <c r="F35"/>
      <c r="G35" t="s">
        <v>2946</v>
      </c>
      <c r="H35" t="s">
        <v>2948</v>
      </c>
      <c r="I35" t="s">
        <v>1230</v>
      </c>
      <c r="J35"/>
      <c r="K35" t="s">
        <v>902</v>
      </c>
      <c r="L35" t="s">
        <v>1743</v>
      </c>
      <c r="M35" t="s">
        <v>2001</v>
      </c>
      <c r="N35"/>
      <c r="O35"/>
      <c r="P35"/>
      <c r="Q35" t="s">
        <v>2649</v>
      </c>
      <c r="R35" t="s">
        <v>2877</v>
      </c>
      <c r="S35"/>
      <c r="T35"/>
      <c r="U35" t="s">
        <v>13143</v>
      </c>
      <c r="V35" t="s">
        <v>13145</v>
      </c>
      <c r="W35"/>
      <c r="X35"/>
      <c r="Y35"/>
      <c r="Z35"/>
      <c r="AA35"/>
      <c r="AB35"/>
      <c r="AC35"/>
      <c r="AD35"/>
      <c r="AE35"/>
      <c r="AF35"/>
      <c r="AG35"/>
      <c r="AH35"/>
      <c r="AI35"/>
      <c r="AJ35"/>
      <c r="AK35"/>
      <c r="AL35"/>
      <c r="AM35"/>
      <c r="AN35"/>
      <c r="AO35" s="108" t="s">
        <v>43</v>
      </c>
      <c r="AP35" t="s">
        <v>2842</v>
      </c>
      <c r="AQ35">
        <v>32</v>
      </c>
      <c r="AR35" t="s">
        <v>5256</v>
      </c>
      <c r="AS35" t="s">
        <v>1165</v>
      </c>
      <c r="AT35" t="s">
        <v>5040</v>
      </c>
      <c r="AU35" t="s">
        <v>2947</v>
      </c>
      <c r="AV35" t="s">
        <v>5257</v>
      </c>
      <c r="AW35" t="s">
        <v>1744</v>
      </c>
      <c r="AX35" t="s">
        <v>1740</v>
      </c>
      <c r="AY35" t="s">
        <v>5258</v>
      </c>
      <c r="AZ35" t="s">
        <v>2649</v>
      </c>
      <c r="BA35" t="s">
        <v>5259</v>
      </c>
      <c r="BB35" t="s">
        <v>1230</v>
      </c>
      <c r="BC35" t="s">
        <v>1743</v>
      </c>
      <c r="BD35" t="s">
        <v>5260</v>
      </c>
      <c r="BE35" t="s">
        <v>2936</v>
      </c>
      <c r="BF35">
        <v>35</v>
      </c>
      <c r="BG35">
        <v>29</v>
      </c>
      <c r="BH35">
        <v>0</v>
      </c>
      <c r="BI35" t="s">
        <v>2947</v>
      </c>
      <c r="BJ35">
        <v>1</v>
      </c>
      <c r="BK35">
        <v>0</v>
      </c>
      <c r="BL35">
        <v>0</v>
      </c>
      <c r="BM35" t="s">
        <v>1547</v>
      </c>
      <c r="BN35" t="s">
        <v>2937</v>
      </c>
      <c r="BO35" t="s">
        <v>5219</v>
      </c>
      <c r="BP35" t="s" cm="1">
        <v>5218</v>
      </c>
      <c r="BQ35" t="s">
        <v>1547</v>
      </c>
      <c r="BR35" t="s">
        <v>5045</v>
      </c>
      <c r="BS35">
        <v>31</v>
      </c>
      <c r="BT35" t="s">
        <v>5261</v>
      </c>
      <c r="BU35" t="s">
        <v>15088</v>
      </c>
      <c r="BV35" t="s">
        <v>2946</v>
      </c>
      <c r="BW35" t="s">
        <v>5257</v>
      </c>
      <c r="BX35" t="s">
        <v>5262</v>
      </c>
      <c r="BY35" t="s">
        <v>1744</v>
      </c>
      <c r="BZ35" t="s">
        <v>1547</v>
      </c>
      <c r="CA35" t="s">
        <v>1744</v>
      </c>
      <c r="CB35" t="s">
        <v>2001</v>
      </c>
      <c r="CC35"/>
      <c r="CD35" t="s">
        <v>998</v>
      </c>
      <c r="CE35" t="s">
        <v>1230</v>
      </c>
      <c r="CF35" t="s">
        <v>5263</v>
      </c>
      <c r="CG35" t="s">
        <v>5264</v>
      </c>
      <c r="CH35" t="s">
        <v>1230</v>
      </c>
      <c r="CI35" t="s">
        <v>1547</v>
      </c>
      <c r="CJ35" t="s">
        <v>2877</v>
      </c>
      <c r="CK35" t="s">
        <v>1165</v>
      </c>
      <c r="CL35"/>
      <c r="CM35"/>
      <c r="CN35" t="s">
        <v>13143</v>
      </c>
      <c r="CO35" t="s">
        <v>13145</v>
      </c>
      <c r="CP35" t="s">
        <v>13143</v>
      </c>
      <c r="CQ35" t="s">
        <v>13145</v>
      </c>
      <c r="CR35" t="s">
        <v>1547</v>
      </c>
      <c r="CS35">
        <v>0</v>
      </c>
      <c r="CT35" t="s">
        <v>1547</v>
      </c>
      <c r="CU35" t="s">
        <v>1547</v>
      </c>
      <c r="CV35" t="s">
        <v>1547</v>
      </c>
      <c r="CW35" t="s">
        <v>1547</v>
      </c>
      <c r="CX35" t="s">
        <v>1547</v>
      </c>
      <c r="CY35">
        <v>33</v>
      </c>
      <c r="CZ35" t="s">
        <v>5265</v>
      </c>
      <c r="DA35" t="s">
        <v>1547</v>
      </c>
      <c r="DB35" t="s">
        <v>1881</v>
      </c>
      <c r="DC35" t="s">
        <v>1882</v>
      </c>
      <c r="DD35" t="s">
        <v>2947</v>
      </c>
      <c r="DE35" t="s">
        <v>2649</v>
      </c>
      <c r="DF35" t="s">
        <v>2946</v>
      </c>
      <c r="DG35" t="s">
        <v>1547</v>
      </c>
      <c r="DH35" t="s">
        <v>1547</v>
      </c>
      <c r="DI35" t="s">
        <v>1892</v>
      </c>
      <c r="DJ35" t="s">
        <v>5256</v>
      </c>
      <c r="DK35"/>
      <c r="DL35" t="s">
        <v>1892</v>
      </c>
      <c r="DM35">
        <v>9</v>
      </c>
      <c r="DN35" t="s">
        <v>1883</v>
      </c>
      <c r="DO35" t="s">
        <v>1165</v>
      </c>
      <c r="DP35" t="b">
        <v>1</v>
      </c>
      <c r="DQ35" t="b">
        <v>0</v>
      </c>
      <c r="DR35" t="b">
        <v>1</v>
      </c>
      <c r="DS35" t="b">
        <v>0</v>
      </c>
      <c r="DT35" t="b">
        <v>0</v>
      </c>
      <c r="DU35" t="b">
        <v>1</v>
      </c>
      <c r="DV35" t="b">
        <v>0</v>
      </c>
      <c r="DW35">
        <v>0</v>
      </c>
      <c r="DX35" t="b">
        <v>0</v>
      </c>
      <c r="DY35" t="b">
        <v>0</v>
      </c>
      <c r="DZ35" t="b">
        <v>0</v>
      </c>
      <c r="EA35" t="b">
        <v>0</v>
      </c>
      <c r="EB35" t="b">
        <v>0</v>
      </c>
      <c r="EC35" t="b">
        <v>0</v>
      </c>
      <c r="ED35" t="b">
        <v>0</v>
      </c>
      <c r="EE35" t="b">
        <v>0</v>
      </c>
      <c r="EF35" t="b">
        <v>0</v>
      </c>
      <c r="EG35" t="b" cm="1">
        <v>0</v>
      </c>
      <c r="EH35" t="b">
        <v>0</v>
      </c>
      <c r="EI35" t="b">
        <v>0</v>
      </c>
      <c r="EJ35" t="b">
        <v>0</v>
      </c>
      <c r="EK35" t="s">
        <v>1547</v>
      </c>
      <c r="EL35">
        <v>0</v>
      </c>
      <c r="EM35">
        <v>16</v>
      </c>
      <c r="EN35" t="b">
        <v>0</v>
      </c>
    </row>
    <row r="36" spans="1:144" ht="15.75">
      <c r="A36"/>
      <c r="B36" t="s">
        <v>1165</v>
      </c>
      <c r="C36" t="s">
        <v>1165</v>
      </c>
      <c r="D36" t="s">
        <v>2949</v>
      </c>
      <c r="E36" t="s">
        <v>2950</v>
      </c>
      <c r="F36"/>
      <c r="G36" t="s">
        <v>2949</v>
      </c>
      <c r="H36" t="s">
        <v>2948</v>
      </c>
      <c r="I36" t="s">
        <v>1230</v>
      </c>
      <c r="J36"/>
      <c r="K36" t="s">
        <v>902</v>
      </c>
      <c r="L36" t="s">
        <v>1743</v>
      </c>
      <c r="M36" t="s">
        <v>2001</v>
      </c>
      <c r="N36"/>
      <c r="O36"/>
      <c r="P36"/>
      <c r="Q36" t="s">
        <v>2649</v>
      </c>
      <c r="R36" t="s">
        <v>2877</v>
      </c>
      <c r="S36"/>
      <c r="T36"/>
      <c r="U36" t="s">
        <v>13143</v>
      </c>
      <c r="V36" t="s">
        <v>13146</v>
      </c>
      <c r="W36"/>
      <c r="X36"/>
      <c r="Y36"/>
      <c r="Z36"/>
      <c r="AA36"/>
      <c r="AB36"/>
      <c r="AC36"/>
      <c r="AD36"/>
      <c r="AE36"/>
      <c r="AF36"/>
      <c r="AG36"/>
      <c r="AH36"/>
      <c r="AI36"/>
      <c r="AJ36"/>
      <c r="AK36"/>
      <c r="AL36"/>
      <c r="AM36"/>
      <c r="AN36"/>
      <c r="AO36" s="108" t="s">
        <v>43</v>
      </c>
      <c r="AP36" t="s">
        <v>2842</v>
      </c>
      <c r="AQ36">
        <v>33</v>
      </c>
      <c r="AR36" t="s">
        <v>5266</v>
      </c>
      <c r="AS36" t="s">
        <v>1165</v>
      </c>
      <c r="AT36" t="s">
        <v>5040</v>
      </c>
      <c r="AU36" t="s">
        <v>2950</v>
      </c>
      <c r="AV36" t="s">
        <v>5267</v>
      </c>
      <c r="AW36" t="s">
        <v>1744</v>
      </c>
      <c r="AX36" t="s">
        <v>1740</v>
      </c>
      <c r="AY36" t="s">
        <v>5268</v>
      </c>
      <c r="AZ36" t="s">
        <v>2649</v>
      </c>
      <c r="BA36" t="s">
        <v>5269</v>
      </c>
      <c r="BB36" t="s">
        <v>1230</v>
      </c>
      <c r="BC36" t="s">
        <v>1743</v>
      </c>
      <c r="BD36" t="s">
        <v>5270</v>
      </c>
      <c r="BE36" t="s">
        <v>2936</v>
      </c>
      <c r="BF36">
        <v>36</v>
      </c>
      <c r="BG36">
        <v>29</v>
      </c>
      <c r="BH36">
        <v>0</v>
      </c>
      <c r="BI36" t="s">
        <v>2950</v>
      </c>
      <c r="BJ36">
        <v>1</v>
      </c>
      <c r="BK36">
        <v>0</v>
      </c>
      <c r="BL36">
        <v>0</v>
      </c>
      <c r="BM36" t="s">
        <v>1547</v>
      </c>
      <c r="BN36" t="s">
        <v>2937</v>
      </c>
      <c r="BO36" t="s">
        <v>5219</v>
      </c>
      <c r="BP36" t="s" cm="1">
        <v>5218</v>
      </c>
      <c r="BQ36" t="s">
        <v>1547</v>
      </c>
      <c r="BR36" t="s">
        <v>5045</v>
      </c>
      <c r="BS36">
        <v>32</v>
      </c>
      <c r="BT36" t="s">
        <v>5271</v>
      </c>
      <c r="BU36" t="s">
        <v>15089</v>
      </c>
      <c r="BV36" t="s">
        <v>2949</v>
      </c>
      <c r="BW36" t="s">
        <v>5267</v>
      </c>
      <c r="BX36" t="s">
        <v>5262</v>
      </c>
      <c r="BY36" t="s">
        <v>1744</v>
      </c>
      <c r="BZ36" t="s">
        <v>1547</v>
      </c>
      <c r="CA36" t="s">
        <v>1744</v>
      </c>
      <c r="CB36" t="s">
        <v>2001</v>
      </c>
      <c r="CC36"/>
      <c r="CD36" t="s">
        <v>998</v>
      </c>
      <c r="CE36" t="s">
        <v>1230</v>
      </c>
      <c r="CF36" t="s">
        <v>5272</v>
      </c>
      <c r="CG36" t="s">
        <v>5273</v>
      </c>
      <c r="CH36" t="s">
        <v>1230</v>
      </c>
      <c r="CI36" t="s">
        <v>1547</v>
      </c>
      <c r="CJ36" t="s">
        <v>2877</v>
      </c>
      <c r="CK36" t="s">
        <v>1165</v>
      </c>
      <c r="CL36"/>
      <c r="CM36"/>
      <c r="CN36" t="s">
        <v>13143</v>
      </c>
      <c r="CO36" t="s">
        <v>13146</v>
      </c>
      <c r="CP36" t="s">
        <v>13143</v>
      </c>
      <c r="CQ36" t="s">
        <v>13146</v>
      </c>
      <c r="CR36" t="s">
        <v>1547</v>
      </c>
      <c r="CS36">
        <v>0</v>
      </c>
      <c r="CT36" t="s">
        <v>1547</v>
      </c>
      <c r="CU36" t="s">
        <v>1547</v>
      </c>
      <c r="CV36" t="s">
        <v>1547</v>
      </c>
      <c r="CW36" t="s">
        <v>1547</v>
      </c>
      <c r="CX36" t="s">
        <v>1547</v>
      </c>
      <c r="CY36">
        <v>34</v>
      </c>
      <c r="CZ36" t="s">
        <v>5274</v>
      </c>
      <c r="DA36" t="s">
        <v>1547</v>
      </c>
      <c r="DB36" t="s">
        <v>1881</v>
      </c>
      <c r="DC36" t="s">
        <v>1882</v>
      </c>
      <c r="DD36" t="s">
        <v>2950</v>
      </c>
      <c r="DE36" t="s">
        <v>2649</v>
      </c>
      <c r="DF36" t="s">
        <v>2949</v>
      </c>
      <c r="DG36" t="s">
        <v>1547</v>
      </c>
      <c r="DH36" t="s">
        <v>1547</v>
      </c>
      <c r="DI36" t="s">
        <v>1892</v>
      </c>
      <c r="DJ36" t="s">
        <v>5266</v>
      </c>
      <c r="DK36"/>
      <c r="DL36" t="s">
        <v>1892</v>
      </c>
      <c r="DM36">
        <v>9</v>
      </c>
      <c r="DN36" t="s">
        <v>1883</v>
      </c>
      <c r="DO36" t="s">
        <v>1165</v>
      </c>
      <c r="DP36" t="b">
        <v>1</v>
      </c>
      <c r="DQ36" t="b">
        <v>0</v>
      </c>
      <c r="DR36" t="b">
        <v>1</v>
      </c>
      <c r="DS36" t="b">
        <v>0</v>
      </c>
      <c r="DT36" t="b">
        <v>0</v>
      </c>
      <c r="DU36" t="b">
        <v>1</v>
      </c>
      <c r="DV36" t="b">
        <v>0</v>
      </c>
      <c r="DW36">
        <v>0</v>
      </c>
      <c r="DX36" t="b">
        <v>0</v>
      </c>
      <c r="DY36" t="b">
        <v>0</v>
      </c>
      <c r="DZ36" t="b">
        <v>0</v>
      </c>
      <c r="EA36" t="b">
        <v>0</v>
      </c>
      <c r="EB36" t="b">
        <v>0</v>
      </c>
      <c r="EC36" t="b">
        <v>0</v>
      </c>
      <c r="ED36" t="b">
        <v>0</v>
      </c>
      <c r="EE36" t="b">
        <v>0</v>
      </c>
      <c r="EF36" t="b">
        <v>0</v>
      </c>
      <c r="EG36" t="b" cm="1">
        <v>0</v>
      </c>
      <c r="EH36" t="b">
        <v>0</v>
      </c>
      <c r="EI36" t="b">
        <v>0</v>
      </c>
      <c r="EJ36" t="b">
        <v>0</v>
      </c>
      <c r="EK36" t="s">
        <v>1547</v>
      </c>
      <c r="EL36">
        <v>0</v>
      </c>
      <c r="EM36">
        <v>13</v>
      </c>
      <c r="EN36" t="b">
        <v>0</v>
      </c>
    </row>
    <row r="37" spans="1:144" ht="47.25">
      <c r="A37"/>
      <c r="B37" t="s">
        <v>1165</v>
      </c>
      <c r="C37" t="s">
        <v>1165</v>
      </c>
      <c r="D37" t="s">
        <v>2951</v>
      </c>
      <c r="E37" t="s">
        <v>2952</v>
      </c>
      <c r="F37"/>
      <c r="G37" t="s">
        <v>2951</v>
      </c>
      <c r="H37" s="109" t="s">
        <v>2953</v>
      </c>
      <c r="I37" t="s">
        <v>1230</v>
      </c>
      <c r="J37"/>
      <c r="K37" t="s">
        <v>2954</v>
      </c>
      <c r="L37" t="s">
        <v>1743</v>
      </c>
      <c r="M37" t="s">
        <v>2007</v>
      </c>
      <c r="N37"/>
      <c r="O37"/>
      <c r="P37"/>
      <c r="Q37" t="s">
        <v>2649</v>
      </c>
      <c r="R37" t="s">
        <v>2877</v>
      </c>
      <c r="S37"/>
      <c r="T37"/>
      <c r="U37" t="s">
        <v>13143</v>
      </c>
      <c r="V37" t="s">
        <v>13147</v>
      </c>
      <c r="W37"/>
      <c r="X37"/>
      <c r="Y37"/>
      <c r="Z37"/>
      <c r="AA37"/>
      <c r="AB37"/>
      <c r="AC37"/>
      <c r="AD37"/>
      <c r="AE37"/>
      <c r="AF37"/>
      <c r="AG37"/>
      <c r="AH37"/>
      <c r="AI37"/>
      <c r="AJ37"/>
      <c r="AK37"/>
      <c r="AL37"/>
      <c r="AM37"/>
      <c r="AN37"/>
      <c r="AO37" s="108" t="s">
        <v>43</v>
      </c>
      <c r="AP37" t="s">
        <v>2842</v>
      </c>
      <c r="AQ37">
        <v>34</v>
      </c>
      <c r="AR37" t="s">
        <v>5275</v>
      </c>
      <c r="AS37" t="s">
        <v>1165</v>
      </c>
      <c r="AT37" t="s">
        <v>5040</v>
      </c>
      <c r="AU37" t="s">
        <v>2952</v>
      </c>
      <c r="AV37" t="s">
        <v>5276</v>
      </c>
      <c r="AW37" t="s">
        <v>1744</v>
      </c>
      <c r="AX37" t="s">
        <v>1740</v>
      </c>
      <c r="AY37" t="s">
        <v>5277</v>
      </c>
      <c r="AZ37" t="s">
        <v>2649</v>
      </c>
      <c r="BA37" t="s">
        <v>5278</v>
      </c>
      <c r="BB37" t="s">
        <v>1230</v>
      </c>
      <c r="BC37" t="s">
        <v>1743</v>
      </c>
      <c r="BD37" t="s">
        <v>5279</v>
      </c>
      <c r="BE37" t="s">
        <v>2936</v>
      </c>
      <c r="BF37">
        <v>37</v>
      </c>
      <c r="BG37">
        <v>29</v>
      </c>
      <c r="BH37" t="e">
        <v>#N/A</v>
      </c>
      <c r="BI37" t="s">
        <v>2952</v>
      </c>
      <c r="BJ37">
        <v>1</v>
      </c>
      <c r="BK37">
        <v>0</v>
      </c>
      <c r="BL37">
        <v>0</v>
      </c>
      <c r="BM37" t="s">
        <v>1547</v>
      </c>
      <c r="BN37" t="s">
        <v>2937</v>
      </c>
      <c r="BO37" t="s">
        <v>5219</v>
      </c>
      <c r="BP37" t="s" cm="1">
        <v>5218</v>
      </c>
      <c r="BQ37" t="s">
        <v>5280</v>
      </c>
      <c r="BR37" t="s">
        <v>5045</v>
      </c>
      <c r="BS37">
        <v>33</v>
      </c>
      <c r="BT37" t="s">
        <v>5281</v>
      </c>
      <c r="BU37" t="s">
        <v>15090</v>
      </c>
      <c r="BV37" t="s">
        <v>2951</v>
      </c>
      <c r="BW37" t="s">
        <v>5276</v>
      </c>
      <c r="BX37" t="s">
        <v>5282</v>
      </c>
      <c r="BY37" t="s">
        <v>1744</v>
      </c>
      <c r="BZ37" t="s">
        <v>1547</v>
      </c>
      <c r="CA37" t="s">
        <v>1744</v>
      </c>
      <c r="CB37" t="s">
        <v>2007</v>
      </c>
      <c r="CC37"/>
      <c r="CD37" t="s">
        <v>998</v>
      </c>
      <c r="CE37" t="s">
        <v>1230</v>
      </c>
      <c r="CF37" t="s">
        <v>2968</v>
      </c>
      <c r="CG37" t="s">
        <v>5283</v>
      </c>
      <c r="CH37" t="s">
        <v>1230</v>
      </c>
      <c r="CI37" t="s">
        <v>1547</v>
      </c>
      <c r="CJ37" t="s">
        <v>2877</v>
      </c>
      <c r="CK37" t="s">
        <v>1165</v>
      </c>
      <c r="CL37"/>
      <c r="CM37"/>
      <c r="CN37" t="s">
        <v>13143</v>
      </c>
      <c r="CO37" t="s">
        <v>13147</v>
      </c>
      <c r="CP37" t="s">
        <v>13143</v>
      </c>
      <c r="CQ37" t="s">
        <v>13147</v>
      </c>
      <c r="CR37" t="s">
        <v>1547</v>
      </c>
      <c r="CS37">
        <v>0</v>
      </c>
      <c r="CT37" t="s">
        <v>1547</v>
      </c>
      <c r="CU37" t="s">
        <v>1547</v>
      </c>
      <c r="CV37" t="s">
        <v>1547</v>
      </c>
      <c r="CW37" t="s">
        <v>1547</v>
      </c>
      <c r="CX37" t="s">
        <v>1547</v>
      </c>
      <c r="CY37">
        <v>35</v>
      </c>
      <c r="CZ37" t="s">
        <v>5284</v>
      </c>
      <c r="DA37" t="s">
        <v>1547</v>
      </c>
      <c r="DB37" t="s">
        <v>1881</v>
      </c>
      <c r="DC37" t="s">
        <v>1882</v>
      </c>
      <c r="DD37" t="s">
        <v>2952</v>
      </c>
      <c r="DE37" t="s">
        <v>2649</v>
      </c>
      <c r="DF37" t="s">
        <v>2951</v>
      </c>
      <c r="DG37" t="s">
        <v>1547</v>
      </c>
      <c r="DH37" t="s">
        <v>1547</v>
      </c>
      <c r="DI37" t="s">
        <v>1892</v>
      </c>
      <c r="DJ37" t="s">
        <v>5275</v>
      </c>
      <c r="DK37"/>
      <c r="DL37" t="s">
        <v>1892</v>
      </c>
      <c r="DM37">
        <v>9</v>
      </c>
      <c r="DN37" t="s">
        <v>1883</v>
      </c>
      <c r="DO37" t="s">
        <v>1165</v>
      </c>
      <c r="DP37" t="b">
        <v>1</v>
      </c>
      <c r="DQ37" t="b">
        <v>0</v>
      </c>
      <c r="DR37" t="b">
        <v>1</v>
      </c>
      <c r="DS37" t="b">
        <v>0</v>
      </c>
      <c r="DT37" t="b">
        <v>0</v>
      </c>
      <c r="DU37" t="b">
        <v>1</v>
      </c>
      <c r="DV37" t="b">
        <v>0</v>
      </c>
      <c r="DW37">
        <v>0</v>
      </c>
      <c r="DX37" t="b">
        <v>0</v>
      </c>
      <c r="DY37" t="b">
        <v>0</v>
      </c>
      <c r="DZ37" t="b">
        <v>0</v>
      </c>
      <c r="EA37" t="b">
        <v>0</v>
      </c>
      <c r="EB37" t="b">
        <v>0</v>
      </c>
      <c r="EC37" t="b">
        <v>0</v>
      </c>
      <c r="ED37" t="b">
        <v>0</v>
      </c>
      <c r="EE37" t="b">
        <v>0</v>
      </c>
      <c r="EF37" t="b">
        <v>0</v>
      </c>
      <c r="EG37" t="b" cm="1">
        <v>0</v>
      </c>
      <c r="EH37" t="b">
        <v>0</v>
      </c>
      <c r="EI37" t="b">
        <v>0</v>
      </c>
      <c r="EJ37" t="b">
        <v>0</v>
      </c>
      <c r="EK37" t="s">
        <v>1547</v>
      </c>
      <c r="EL37">
        <v>0</v>
      </c>
      <c r="EM37">
        <v>24</v>
      </c>
      <c r="EN37" t="b">
        <v>0</v>
      </c>
    </row>
    <row r="38" spans="1:144" ht="47.25">
      <c r="A38"/>
      <c r="B38" t="s">
        <v>1165</v>
      </c>
      <c r="C38" t="s">
        <v>1165</v>
      </c>
      <c r="D38" t="s">
        <v>2955</v>
      </c>
      <c r="E38" t="s">
        <v>2956</v>
      </c>
      <c r="F38" t="s">
        <v>2957</v>
      </c>
      <c r="G38" t="s">
        <v>2955</v>
      </c>
      <c r="H38" s="109" t="s">
        <v>2958</v>
      </c>
      <c r="I38" t="s">
        <v>1230</v>
      </c>
      <c r="J38"/>
      <c r="K38" t="s">
        <v>2959</v>
      </c>
      <c r="L38" t="s">
        <v>1743</v>
      </c>
      <c r="M38" t="s">
        <v>2007</v>
      </c>
      <c r="N38"/>
      <c r="O38"/>
      <c r="P38"/>
      <c r="Q38" t="s">
        <v>2649</v>
      </c>
      <c r="R38" t="s">
        <v>2877</v>
      </c>
      <c r="S38"/>
      <c r="T38"/>
      <c r="U38" t="s">
        <v>13143</v>
      </c>
      <c r="V38" t="s">
        <v>13148</v>
      </c>
      <c r="W38"/>
      <c r="X38"/>
      <c r="Y38"/>
      <c r="Z38"/>
      <c r="AA38"/>
      <c r="AB38"/>
      <c r="AC38"/>
      <c r="AD38"/>
      <c r="AE38"/>
      <c r="AF38"/>
      <c r="AG38"/>
      <c r="AH38"/>
      <c r="AI38"/>
      <c r="AJ38"/>
      <c r="AK38"/>
      <c r="AL38"/>
      <c r="AM38"/>
      <c r="AN38"/>
      <c r="AO38" s="108" t="s">
        <v>43</v>
      </c>
      <c r="AP38" t="s">
        <v>2842</v>
      </c>
      <c r="AQ38">
        <v>35</v>
      </c>
      <c r="AR38" t="s">
        <v>5285</v>
      </c>
      <c r="AS38" t="s">
        <v>1165</v>
      </c>
      <c r="AT38" t="s">
        <v>5040</v>
      </c>
      <c r="AU38" t="s">
        <v>2956</v>
      </c>
      <c r="AV38" t="s">
        <v>5286</v>
      </c>
      <c r="AW38" t="s">
        <v>5287</v>
      </c>
      <c r="AX38" t="s">
        <v>1740</v>
      </c>
      <c r="AY38" t="s">
        <v>5288</v>
      </c>
      <c r="AZ38" t="s">
        <v>2649</v>
      </c>
      <c r="BA38" t="s">
        <v>5289</v>
      </c>
      <c r="BB38" t="s">
        <v>1230</v>
      </c>
      <c r="BC38" t="s">
        <v>1743</v>
      </c>
      <c r="BD38" t="s">
        <v>5290</v>
      </c>
      <c r="BE38" t="s">
        <v>2936</v>
      </c>
      <c r="BF38">
        <v>38</v>
      </c>
      <c r="BG38">
        <v>29</v>
      </c>
      <c r="BH38" t="e">
        <v>#N/A</v>
      </c>
      <c r="BI38" t="s">
        <v>2956</v>
      </c>
      <c r="BJ38">
        <v>1</v>
      </c>
      <c r="BK38">
        <v>0</v>
      </c>
      <c r="BL38">
        <v>0</v>
      </c>
      <c r="BM38" t="s">
        <v>1547</v>
      </c>
      <c r="BN38" t="s">
        <v>2937</v>
      </c>
      <c r="BO38" t="s">
        <v>5219</v>
      </c>
      <c r="BP38" t="s" cm="1">
        <v>5218</v>
      </c>
      <c r="BQ38" t="s">
        <v>5291</v>
      </c>
      <c r="BR38" t="s">
        <v>5045</v>
      </c>
      <c r="BS38">
        <v>34</v>
      </c>
      <c r="BT38" t="s">
        <v>5292</v>
      </c>
      <c r="BU38" t="s">
        <v>15091</v>
      </c>
      <c r="BV38" t="s">
        <v>2955</v>
      </c>
      <c r="BW38" t="s">
        <v>5286</v>
      </c>
      <c r="BX38" t="s">
        <v>5293</v>
      </c>
      <c r="BY38" t="s">
        <v>1744</v>
      </c>
      <c r="BZ38" t="s">
        <v>1547</v>
      </c>
      <c r="CA38" t="s">
        <v>1744</v>
      </c>
      <c r="CB38" t="s">
        <v>2007</v>
      </c>
      <c r="CC38"/>
      <c r="CD38" t="s">
        <v>998</v>
      </c>
      <c r="CE38" t="s">
        <v>1230</v>
      </c>
      <c r="CF38" t="s">
        <v>2972</v>
      </c>
      <c r="CG38" t="s">
        <v>5294</v>
      </c>
      <c r="CH38" t="s">
        <v>1230</v>
      </c>
      <c r="CI38" t="s">
        <v>1547</v>
      </c>
      <c r="CJ38" t="s">
        <v>2877</v>
      </c>
      <c r="CK38" t="s">
        <v>1165</v>
      </c>
      <c r="CL38"/>
      <c r="CM38"/>
      <c r="CN38" t="s">
        <v>13143</v>
      </c>
      <c r="CO38" t="s">
        <v>13148</v>
      </c>
      <c r="CP38" t="s">
        <v>13143</v>
      </c>
      <c r="CQ38" t="s">
        <v>13148</v>
      </c>
      <c r="CR38" t="s">
        <v>1547</v>
      </c>
      <c r="CS38">
        <v>0</v>
      </c>
      <c r="CT38" t="s">
        <v>1547</v>
      </c>
      <c r="CU38" t="s">
        <v>1547</v>
      </c>
      <c r="CV38" t="s">
        <v>1547</v>
      </c>
      <c r="CW38" t="s">
        <v>1547</v>
      </c>
      <c r="CX38" t="s">
        <v>1547</v>
      </c>
      <c r="CY38">
        <v>36</v>
      </c>
      <c r="CZ38" t="s">
        <v>5295</v>
      </c>
      <c r="DA38" t="s">
        <v>1547</v>
      </c>
      <c r="DB38" t="s">
        <v>1881</v>
      </c>
      <c r="DC38" t="s">
        <v>1882</v>
      </c>
      <c r="DD38" t="s">
        <v>2956</v>
      </c>
      <c r="DE38" t="s">
        <v>2649</v>
      </c>
      <c r="DF38" t="s">
        <v>2955</v>
      </c>
      <c r="DG38" t="s">
        <v>1547</v>
      </c>
      <c r="DH38" t="s">
        <v>1547</v>
      </c>
      <c r="DI38" t="s">
        <v>1892</v>
      </c>
      <c r="DJ38" t="s">
        <v>5285</v>
      </c>
      <c r="DK38"/>
      <c r="DL38" t="s">
        <v>1892</v>
      </c>
      <c r="DM38">
        <v>9</v>
      </c>
      <c r="DN38" t="s">
        <v>1883</v>
      </c>
      <c r="DO38" t="s">
        <v>1165</v>
      </c>
      <c r="DP38" t="b">
        <v>1</v>
      </c>
      <c r="DQ38" t="b">
        <v>0</v>
      </c>
      <c r="DR38" t="b">
        <v>1</v>
      </c>
      <c r="DS38" t="b">
        <v>0</v>
      </c>
      <c r="DT38" t="b">
        <v>0</v>
      </c>
      <c r="DU38" t="b">
        <v>1</v>
      </c>
      <c r="DV38" t="b">
        <v>0</v>
      </c>
      <c r="DW38">
        <v>0</v>
      </c>
      <c r="DX38" t="b">
        <v>0</v>
      </c>
      <c r="DY38" t="b">
        <v>0</v>
      </c>
      <c r="DZ38" t="b">
        <v>0</v>
      </c>
      <c r="EA38" t="b">
        <v>0</v>
      </c>
      <c r="EB38" t="b">
        <v>0</v>
      </c>
      <c r="EC38" t="b">
        <v>0</v>
      </c>
      <c r="ED38" t="b">
        <v>0</v>
      </c>
      <c r="EE38" t="b">
        <v>0</v>
      </c>
      <c r="EF38" t="b">
        <v>0</v>
      </c>
      <c r="EG38" t="b" cm="1">
        <v>0</v>
      </c>
      <c r="EH38" t="b">
        <v>0</v>
      </c>
      <c r="EI38" t="b">
        <v>0</v>
      </c>
      <c r="EJ38" t="b">
        <v>0</v>
      </c>
      <c r="EK38" t="s">
        <v>1547</v>
      </c>
      <c r="EL38">
        <v>0</v>
      </c>
      <c r="EM38">
        <v>31</v>
      </c>
      <c r="EN38" t="b">
        <v>0</v>
      </c>
    </row>
    <row r="39" spans="1:144" ht="47.25">
      <c r="A39"/>
      <c r="B39" t="s">
        <v>1165</v>
      </c>
      <c r="C39" t="s">
        <v>1165</v>
      </c>
      <c r="D39" t="s">
        <v>2960</v>
      </c>
      <c r="E39" t="s">
        <v>2961</v>
      </c>
      <c r="F39" t="s">
        <v>2962</v>
      </c>
      <c r="G39" t="s">
        <v>2960</v>
      </c>
      <c r="H39" s="109" t="s">
        <v>2963</v>
      </c>
      <c r="I39" t="s">
        <v>1230</v>
      </c>
      <c r="J39"/>
      <c r="K39" t="s">
        <v>2964</v>
      </c>
      <c r="L39" t="s">
        <v>1743</v>
      </c>
      <c r="M39" t="s">
        <v>2007</v>
      </c>
      <c r="N39"/>
      <c r="O39"/>
      <c r="P39"/>
      <c r="Q39" t="s">
        <v>2649</v>
      </c>
      <c r="R39" t="s">
        <v>2877</v>
      </c>
      <c r="S39"/>
      <c r="T39"/>
      <c r="U39" t="s">
        <v>13143</v>
      </c>
      <c r="V39" t="s">
        <v>13149</v>
      </c>
      <c r="W39"/>
      <c r="X39"/>
      <c r="Y39"/>
      <c r="Z39"/>
      <c r="AA39"/>
      <c r="AB39"/>
      <c r="AC39"/>
      <c r="AD39"/>
      <c r="AE39"/>
      <c r="AF39"/>
      <c r="AG39"/>
      <c r="AH39"/>
      <c r="AI39"/>
      <c r="AJ39"/>
      <c r="AK39"/>
      <c r="AL39"/>
      <c r="AM39"/>
      <c r="AN39"/>
      <c r="AO39" s="108" t="s">
        <v>43</v>
      </c>
      <c r="AP39" t="s">
        <v>2842</v>
      </c>
      <c r="AQ39">
        <v>36</v>
      </c>
      <c r="AR39" t="s">
        <v>5296</v>
      </c>
      <c r="AS39" t="s">
        <v>1165</v>
      </c>
      <c r="AT39" t="s">
        <v>5040</v>
      </c>
      <c r="AU39" t="s">
        <v>2961</v>
      </c>
      <c r="AV39" t="s">
        <v>5297</v>
      </c>
      <c r="AW39" t="s">
        <v>5298</v>
      </c>
      <c r="AX39" t="s">
        <v>1740</v>
      </c>
      <c r="AY39" t="s">
        <v>5299</v>
      </c>
      <c r="AZ39" t="s">
        <v>2649</v>
      </c>
      <c r="BA39" t="s">
        <v>5300</v>
      </c>
      <c r="BB39" t="s">
        <v>1230</v>
      </c>
      <c r="BC39" t="s">
        <v>1743</v>
      </c>
      <c r="BD39" t="s">
        <v>5301</v>
      </c>
      <c r="BE39" t="s">
        <v>2936</v>
      </c>
      <c r="BF39">
        <v>39</v>
      </c>
      <c r="BG39">
        <v>29</v>
      </c>
      <c r="BH39" t="e">
        <v>#N/A</v>
      </c>
      <c r="BI39" t="s">
        <v>2961</v>
      </c>
      <c r="BJ39">
        <v>1</v>
      </c>
      <c r="BK39">
        <v>0</v>
      </c>
      <c r="BL39">
        <v>0</v>
      </c>
      <c r="BM39" t="s">
        <v>1547</v>
      </c>
      <c r="BN39" t="s">
        <v>2937</v>
      </c>
      <c r="BO39" t="s">
        <v>5219</v>
      </c>
      <c r="BP39" t="s" cm="1">
        <v>5218</v>
      </c>
      <c r="BQ39" t="s">
        <v>5302</v>
      </c>
      <c r="BR39" t="s">
        <v>5045</v>
      </c>
      <c r="BS39">
        <v>35</v>
      </c>
      <c r="BT39" t="s">
        <v>5303</v>
      </c>
      <c r="BU39" t="s">
        <v>15092</v>
      </c>
      <c r="BV39" t="s">
        <v>2960</v>
      </c>
      <c r="BW39" t="s">
        <v>5297</v>
      </c>
      <c r="BX39" t="s">
        <v>5304</v>
      </c>
      <c r="BY39" t="s">
        <v>1744</v>
      </c>
      <c r="BZ39" t="s">
        <v>1547</v>
      </c>
      <c r="CA39" t="s">
        <v>1744</v>
      </c>
      <c r="CB39" t="s">
        <v>2007</v>
      </c>
      <c r="CC39"/>
      <c r="CD39" t="s">
        <v>998</v>
      </c>
      <c r="CE39" t="s">
        <v>1230</v>
      </c>
      <c r="CF39" t="s">
        <v>2976</v>
      </c>
      <c r="CG39" t="s">
        <v>5305</v>
      </c>
      <c r="CH39" t="s">
        <v>1230</v>
      </c>
      <c r="CI39" t="s">
        <v>1547</v>
      </c>
      <c r="CJ39" t="s">
        <v>2877</v>
      </c>
      <c r="CK39" t="s">
        <v>1165</v>
      </c>
      <c r="CL39"/>
      <c r="CM39"/>
      <c r="CN39" t="s">
        <v>13143</v>
      </c>
      <c r="CO39" t="s">
        <v>13149</v>
      </c>
      <c r="CP39" t="s">
        <v>13143</v>
      </c>
      <c r="CQ39" t="s">
        <v>13149</v>
      </c>
      <c r="CR39" t="s">
        <v>1547</v>
      </c>
      <c r="CS39">
        <v>0</v>
      </c>
      <c r="CT39" t="s">
        <v>1547</v>
      </c>
      <c r="CU39" t="s">
        <v>1547</v>
      </c>
      <c r="CV39" t="s">
        <v>1547</v>
      </c>
      <c r="CW39" t="s">
        <v>1547</v>
      </c>
      <c r="CX39" t="s">
        <v>1547</v>
      </c>
      <c r="CY39">
        <v>37</v>
      </c>
      <c r="CZ39" t="s">
        <v>5306</v>
      </c>
      <c r="DA39" t="s">
        <v>1547</v>
      </c>
      <c r="DB39" t="s">
        <v>1881</v>
      </c>
      <c r="DC39" t="s">
        <v>1882</v>
      </c>
      <c r="DD39" t="s">
        <v>2961</v>
      </c>
      <c r="DE39" t="s">
        <v>2649</v>
      </c>
      <c r="DF39" t="s">
        <v>2960</v>
      </c>
      <c r="DG39" t="s">
        <v>1547</v>
      </c>
      <c r="DH39" t="s">
        <v>1547</v>
      </c>
      <c r="DI39" t="s">
        <v>1892</v>
      </c>
      <c r="DJ39" t="s">
        <v>5296</v>
      </c>
      <c r="DK39"/>
      <c r="DL39" t="s">
        <v>1892</v>
      </c>
      <c r="DM39">
        <v>9</v>
      </c>
      <c r="DN39" t="s">
        <v>1883</v>
      </c>
      <c r="DO39" t="s">
        <v>1165</v>
      </c>
      <c r="DP39" t="b">
        <v>1</v>
      </c>
      <c r="DQ39" t="b">
        <v>0</v>
      </c>
      <c r="DR39" t="b">
        <v>1</v>
      </c>
      <c r="DS39" t="b">
        <v>0</v>
      </c>
      <c r="DT39" t="b">
        <v>0</v>
      </c>
      <c r="DU39" t="b">
        <v>1</v>
      </c>
      <c r="DV39" t="b">
        <v>0</v>
      </c>
      <c r="DW39">
        <v>0</v>
      </c>
      <c r="DX39" t="b">
        <v>0</v>
      </c>
      <c r="DY39" t="b">
        <v>0</v>
      </c>
      <c r="DZ39" t="b">
        <v>0</v>
      </c>
      <c r="EA39" t="b">
        <v>0</v>
      </c>
      <c r="EB39" t="b">
        <v>0</v>
      </c>
      <c r="EC39" t="b">
        <v>0</v>
      </c>
      <c r="ED39" t="b">
        <v>0</v>
      </c>
      <c r="EE39" t="b">
        <v>0</v>
      </c>
      <c r="EF39" t="b">
        <v>0</v>
      </c>
      <c r="EG39" t="b" cm="1">
        <v>0</v>
      </c>
      <c r="EH39" t="b">
        <v>0</v>
      </c>
      <c r="EI39" t="b">
        <v>0</v>
      </c>
      <c r="EJ39" t="b">
        <v>0</v>
      </c>
      <c r="EK39" t="s">
        <v>1547</v>
      </c>
      <c r="EL39">
        <v>0</v>
      </c>
      <c r="EM39">
        <v>35</v>
      </c>
      <c r="EN39" t="b">
        <v>0</v>
      </c>
    </row>
    <row r="40" spans="1:144" ht="94.5">
      <c r="A40"/>
      <c r="B40" t="s">
        <v>1165</v>
      </c>
      <c r="C40" t="s">
        <v>1165</v>
      </c>
      <c r="D40" t="s">
        <v>2965</v>
      </c>
      <c r="E40" t="s">
        <v>2966</v>
      </c>
      <c r="F40"/>
      <c r="G40" t="s">
        <v>2965</v>
      </c>
      <c r="H40" s="109" t="s">
        <v>2967</v>
      </c>
      <c r="I40" t="s">
        <v>1230</v>
      </c>
      <c r="J40"/>
      <c r="K40" t="s">
        <v>2968</v>
      </c>
      <c r="L40" t="s">
        <v>1743</v>
      </c>
      <c r="M40" t="s">
        <v>1995</v>
      </c>
      <c r="N40"/>
      <c r="O40"/>
      <c r="P40"/>
      <c r="Q40" t="s">
        <v>2649</v>
      </c>
      <c r="R40" t="s">
        <v>2877</v>
      </c>
      <c r="S40"/>
      <c r="T40"/>
      <c r="U40" t="s">
        <v>13143</v>
      </c>
      <c r="V40" t="s">
        <v>2966</v>
      </c>
      <c r="W40"/>
      <c r="X40"/>
      <c r="Y40"/>
      <c r="Z40"/>
      <c r="AA40"/>
      <c r="AB40"/>
      <c r="AC40"/>
      <c r="AD40"/>
      <c r="AE40"/>
      <c r="AF40"/>
      <c r="AG40"/>
      <c r="AH40"/>
      <c r="AI40"/>
      <c r="AJ40"/>
      <c r="AK40"/>
      <c r="AL40"/>
      <c r="AM40"/>
      <c r="AN40"/>
      <c r="AO40" s="108" t="s">
        <v>43</v>
      </c>
      <c r="AP40" t="s">
        <v>2842</v>
      </c>
      <c r="AQ40">
        <v>37</v>
      </c>
      <c r="AR40" t="s">
        <v>5307</v>
      </c>
      <c r="AS40" t="s">
        <v>1165</v>
      </c>
      <c r="AT40" t="s">
        <v>5040</v>
      </c>
      <c r="AU40" t="s">
        <v>2966</v>
      </c>
      <c r="AV40" t="s">
        <v>5308</v>
      </c>
      <c r="AW40" t="s">
        <v>1744</v>
      </c>
      <c r="AX40" t="s">
        <v>1740</v>
      </c>
      <c r="AY40" t="s">
        <v>5309</v>
      </c>
      <c r="AZ40" t="s">
        <v>2649</v>
      </c>
      <c r="BA40" t="s">
        <v>5310</v>
      </c>
      <c r="BB40" t="s">
        <v>1230</v>
      </c>
      <c r="BC40" t="s">
        <v>1743</v>
      </c>
      <c r="BD40" t="s">
        <v>5311</v>
      </c>
      <c r="BE40" t="s">
        <v>2936</v>
      </c>
      <c r="BF40">
        <v>40</v>
      </c>
      <c r="BG40">
        <v>29</v>
      </c>
      <c r="BH40" t="e">
        <v>#N/A</v>
      </c>
      <c r="BI40" t="s">
        <v>2966</v>
      </c>
      <c r="BJ40">
        <v>1</v>
      </c>
      <c r="BK40">
        <v>0</v>
      </c>
      <c r="BL40">
        <v>0</v>
      </c>
      <c r="BM40" t="s">
        <v>1547</v>
      </c>
      <c r="BN40" t="s">
        <v>2937</v>
      </c>
      <c r="BO40" t="s">
        <v>5219</v>
      </c>
      <c r="BP40" t="s" cm="1">
        <v>5218</v>
      </c>
      <c r="BQ40" t="s">
        <v>5283</v>
      </c>
      <c r="BR40" t="s">
        <v>5045</v>
      </c>
      <c r="BS40">
        <v>36</v>
      </c>
      <c r="BT40" t="s">
        <v>5312</v>
      </c>
      <c r="BU40" t="s">
        <v>15093</v>
      </c>
      <c r="BV40" t="s">
        <v>2965</v>
      </c>
      <c r="BW40" t="s">
        <v>5308</v>
      </c>
      <c r="BX40" t="s">
        <v>5313</v>
      </c>
      <c r="BY40" t="s">
        <v>1744</v>
      </c>
      <c r="BZ40" t="s">
        <v>1547</v>
      </c>
      <c r="CA40" t="s">
        <v>1744</v>
      </c>
      <c r="CB40" t="s">
        <v>1995</v>
      </c>
      <c r="CC40"/>
      <c r="CD40" t="s">
        <v>998</v>
      </c>
      <c r="CE40" t="s">
        <v>1230</v>
      </c>
      <c r="CF40" t="s">
        <v>5314</v>
      </c>
      <c r="CG40" t="s">
        <v>5315</v>
      </c>
      <c r="CH40" t="s">
        <v>1230</v>
      </c>
      <c r="CI40" t="s">
        <v>1547</v>
      </c>
      <c r="CJ40" t="s">
        <v>2877</v>
      </c>
      <c r="CK40" t="s">
        <v>1165</v>
      </c>
      <c r="CL40"/>
      <c r="CM40"/>
      <c r="CN40" t="s">
        <v>13143</v>
      </c>
      <c r="CO40" t="s">
        <v>2966</v>
      </c>
      <c r="CP40" t="s">
        <v>13143</v>
      </c>
      <c r="CQ40" t="s">
        <v>2966</v>
      </c>
      <c r="CR40" t="s">
        <v>1547</v>
      </c>
      <c r="CS40">
        <v>0</v>
      </c>
      <c r="CT40" t="s">
        <v>1547</v>
      </c>
      <c r="CU40" t="s">
        <v>1547</v>
      </c>
      <c r="CV40" t="s">
        <v>1547</v>
      </c>
      <c r="CW40" t="s">
        <v>1547</v>
      </c>
      <c r="CX40" t="s">
        <v>1547</v>
      </c>
      <c r="CY40">
        <v>38</v>
      </c>
      <c r="CZ40" t="s">
        <v>5316</v>
      </c>
      <c r="DA40" t="s">
        <v>1547</v>
      </c>
      <c r="DB40" t="s">
        <v>1881</v>
      </c>
      <c r="DC40" t="s">
        <v>1882</v>
      </c>
      <c r="DD40" t="s">
        <v>2966</v>
      </c>
      <c r="DE40" t="s">
        <v>2649</v>
      </c>
      <c r="DF40" t="s">
        <v>2965</v>
      </c>
      <c r="DG40" t="s">
        <v>1547</v>
      </c>
      <c r="DH40" t="s">
        <v>1547</v>
      </c>
      <c r="DI40" t="s">
        <v>1892</v>
      </c>
      <c r="DJ40" t="s">
        <v>5307</v>
      </c>
      <c r="DK40"/>
      <c r="DL40" t="s">
        <v>1892</v>
      </c>
      <c r="DM40">
        <v>9</v>
      </c>
      <c r="DN40" t="s">
        <v>1883</v>
      </c>
      <c r="DO40" t="s">
        <v>1165</v>
      </c>
      <c r="DP40" t="b">
        <v>1</v>
      </c>
      <c r="DQ40" t="b">
        <v>0</v>
      </c>
      <c r="DR40" t="b">
        <v>1</v>
      </c>
      <c r="DS40" t="b">
        <v>0</v>
      </c>
      <c r="DT40" t="b">
        <v>0</v>
      </c>
      <c r="DU40" t="b">
        <v>1</v>
      </c>
      <c r="DV40" t="b">
        <v>0</v>
      </c>
      <c r="DW40">
        <v>0</v>
      </c>
      <c r="DX40" t="b">
        <v>0</v>
      </c>
      <c r="DY40" t="b">
        <v>0</v>
      </c>
      <c r="DZ40" t="b">
        <v>0</v>
      </c>
      <c r="EA40" t="b">
        <v>0</v>
      </c>
      <c r="EB40" t="b">
        <v>0</v>
      </c>
      <c r="EC40" t="b">
        <v>0</v>
      </c>
      <c r="ED40" t="b">
        <v>0</v>
      </c>
      <c r="EE40" t="b">
        <v>0</v>
      </c>
      <c r="EF40" t="b">
        <v>0</v>
      </c>
      <c r="EG40" t="b" cm="1">
        <v>0</v>
      </c>
      <c r="EH40" t="b">
        <v>0</v>
      </c>
      <c r="EI40" t="b">
        <v>0</v>
      </c>
      <c r="EJ40" t="b">
        <v>0</v>
      </c>
      <c r="EK40" t="s">
        <v>1547</v>
      </c>
      <c r="EL40">
        <v>0</v>
      </c>
      <c r="EM40">
        <v>3</v>
      </c>
      <c r="EN40" t="b">
        <v>0</v>
      </c>
    </row>
    <row r="41" spans="1:144" ht="63">
      <c r="A41"/>
      <c r="B41" t="s">
        <v>1165</v>
      </c>
      <c r="C41" t="s">
        <v>1165</v>
      </c>
      <c r="D41" t="s">
        <v>2969</v>
      </c>
      <c r="E41" t="s">
        <v>2970</v>
      </c>
      <c r="F41"/>
      <c r="G41" t="s">
        <v>2969</v>
      </c>
      <c r="H41" s="109" t="s">
        <v>2971</v>
      </c>
      <c r="I41" t="s">
        <v>1230</v>
      </c>
      <c r="J41"/>
      <c r="K41" t="s">
        <v>2972</v>
      </c>
      <c r="L41" t="s">
        <v>1743</v>
      </c>
      <c r="M41" t="s">
        <v>1995</v>
      </c>
      <c r="N41"/>
      <c r="O41"/>
      <c r="P41"/>
      <c r="Q41" t="s">
        <v>2649</v>
      </c>
      <c r="R41" t="s">
        <v>2877</v>
      </c>
      <c r="S41"/>
      <c r="T41"/>
      <c r="U41" t="s">
        <v>13143</v>
      </c>
      <c r="V41" t="s">
        <v>13150</v>
      </c>
      <c r="W41"/>
      <c r="X41"/>
      <c r="Y41"/>
      <c r="Z41"/>
      <c r="AA41"/>
      <c r="AB41"/>
      <c r="AC41"/>
      <c r="AD41"/>
      <c r="AE41"/>
      <c r="AF41"/>
      <c r="AG41"/>
      <c r="AH41"/>
      <c r="AI41"/>
      <c r="AJ41"/>
      <c r="AK41"/>
      <c r="AL41"/>
      <c r="AM41"/>
      <c r="AN41"/>
      <c r="AO41" s="108" t="s">
        <v>43</v>
      </c>
      <c r="AP41" t="s">
        <v>2842</v>
      </c>
      <c r="AQ41">
        <v>38</v>
      </c>
      <c r="AR41" t="s">
        <v>5317</v>
      </c>
      <c r="AS41" t="s">
        <v>1165</v>
      </c>
      <c r="AT41" t="s">
        <v>5040</v>
      </c>
      <c r="AU41" t="s">
        <v>2970</v>
      </c>
      <c r="AV41" t="s">
        <v>5318</v>
      </c>
      <c r="AW41" t="s">
        <v>1744</v>
      </c>
      <c r="AX41" t="s">
        <v>1740</v>
      </c>
      <c r="AY41" t="s">
        <v>5319</v>
      </c>
      <c r="AZ41" t="s">
        <v>2649</v>
      </c>
      <c r="BA41" t="s">
        <v>5320</v>
      </c>
      <c r="BB41" t="s">
        <v>1230</v>
      </c>
      <c r="BC41" t="s">
        <v>1743</v>
      </c>
      <c r="BD41" t="s">
        <v>5321</v>
      </c>
      <c r="BE41" t="s">
        <v>2936</v>
      </c>
      <c r="BF41">
        <v>41</v>
      </c>
      <c r="BG41">
        <v>29</v>
      </c>
      <c r="BH41" t="e">
        <v>#N/A</v>
      </c>
      <c r="BI41" t="s">
        <v>2970</v>
      </c>
      <c r="BJ41">
        <v>1</v>
      </c>
      <c r="BK41">
        <v>0</v>
      </c>
      <c r="BL41">
        <v>0</v>
      </c>
      <c r="BM41" t="s">
        <v>1547</v>
      </c>
      <c r="BN41" t="s">
        <v>2937</v>
      </c>
      <c r="BO41" t="s">
        <v>5219</v>
      </c>
      <c r="BP41" t="s" cm="1">
        <v>5218</v>
      </c>
      <c r="BQ41" t="s">
        <v>5294</v>
      </c>
      <c r="BR41" t="s">
        <v>5045</v>
      </c>
      <c r="BS41">
        <v>37</v>
      </c>
      <c r="BT41" t="s">
        <v>5322</v>
      </c>
      <c r="BU41" t="s">
        <v>15094</v>
      </c>
      <c r="BV41" t="s">
        <v>2969</v>
      </c>
      <c r="BW41" t="s">
        <v>5318</v>
      </c>
      <c r="BX41" t="s">
        <v>5323</v>
      </c>
      <c r="BY41" t="s">
        <v>1744</v>
      </c>
      <c r="BZ41" t="s">
        <v>1547</v>
      </c>
      <c r="CA41" t="s">
        <v>1744</v>
      </c>
      <c r="CB41" t="s">
        <v>1995</v>
      </c>
      <c r="CC41"/>
      <c r="CD41" t="s">
        <v>998</v>
      </c>
      <c r="CE41" t="s">
        <v>1230</v>
      </c>
      <c r="CF41" t="s">
        <v>5324</v>
      </c>
      <c r="CG41" t="s">
        <v>5325</v>
      </c>
      <c r="CH41" t="s">
        <v>1230</v>
      </c>
      <c r="CI41" t="s">
        <v>1547</v>
      </c>
      <c r="CJ41" t="s">
        <v>2877</v>
      </c>
      <c r="CK41" t="s">
        <v>1165</v>
      </c>
      <c r="CL41"/>
      <c r="CM41"/>
      <c r="CN41" t="s">
        <v>13143</v>
      </c>
      <c r="CO41" t="s">
        <v>13150</v>
      </c>
      <c r="CP41" t="s">
        <v>13143</v>
      </c>
      <c r="CQ41" t="s">
        <v>13150</v>
      </c>
      <c r="CR41" t="s">
        <v>1547</v>
      </c>
      <c r="CS41">
        <v>0</v>
      </c>
      <c r="CT41" t="s">
        <v>1547</v>
      </c>
      <c r="CU41" t="s">
        <v>1547</v>
      </c>
      <c r="CV41" t="s">
        <v>1547</v>
      </c>
      <c r="CW41" t="s">
        <v>1547</v>
      </c>
      <c r="CX41" t="s">
        <v>1547</v>
      </c>
      <c r="CY41">
        <v>39</v>
      </c>
      <c r="CZ41" t="s">
        <v>5326</v>
      </c>
      <c r="DA41" t="s">
        <v>1547</v>
      </c>
      <c r="DB41" t="s">
        <v>1881</v>
      </c>
      <c r="DC41" t="s">
        <v>1882</v>
      </c>
      <c r="DD41" t="s">
        <v>2970</v>
      </c>
      <c r="DE41" t="s">
        <v>2649</v>
      </c>
      <c r="DF41" t="s">
        <v>2969</v>
      </c>
      <c r="DG41" t="s">
        <v>1547</v>
      </c>
      <c r="DH41" t="s">
        <v>1547</v>
      </c>
      <c r="DI41" t="s">
        <v>1892</v>
      </c>
      <c r="DJ41" t="s">
        <v>5317</v>
      </c>
      <c r="DK41"/>
      <c r="DL41" t="s">
        <v>1892</v>
      </c>
      <c r="DM41">
        <v>9</v>
      </c>
      <c r="DN41" t="s">
        <v>1883</v>
      </c>
      <c r="DO41" t="s">
        <v>1165</v>
      </c>
      <c r="DP41" t="b">
        <v>1</v>
      </c>
      <c r="DQ41" t="b">
        <v>0</v>
      </c>
      <c r="DR41" t="b">
        <v>1</v>
      </c>
      <c r="DS41" t="b">
        <v>0</v>
      </c>
      <c r="DT41" t="b">
        <v>0</v>
      </c>
      <c r="DU41" t="b">
        <v>1</v>
      </c>
      <c r="DV41" t="b">
        <v>0</v>
      </c>
      <c r="DW41">
        <v>0</v>
      </c>
      <c r="DX41" t="b">
        <v>0</v>
      </c>
      <c r="DY41" t="b">
        <v>0</v>
      </c>
      <c r="DZ41" t="b">
        <v>0</v>
      </c>
      <c r="EA41" t="b">
        <v>0</v>
      </c>
      <c r="EB41" t="b">
        <v>0</v>
      </c>
      <c r="EC41" t="b">
        <v>1</v>
      </c>
      <c r="ED41" t="b">
        <v>0</v>
      </c>
      <c r="EE41" t="b">
        <v>0</v>
      </c>
      <c r="EF41" t="b">
        <v>0</v>
      </c>
      <c r="EG41" t="b" cm="1">
        <v>0</v>
      </c>
      <c r="EH41" t="b">
        <v>0</v>
      </c>
      <c r="EI41" t="b">
        <v>0</v>
      </c>
      <c r="EJ41" t="b">
        <v>1</v>
      </c>
      <c r="EK41" t="s">
        <v>5327</v>
      </c>
      <c r="EL41">
        <v>0</v>
      </c>
      <c r="EM41">
        <v>7</v>
      </c>
      <c r="EN41" t="b">
        <v>0</v>
      </c>
    </row>
    <row r="42" spans="1:144" ht="63">
      <c r="A42"/>
      <c r="B42" t="s">
        <v>1165</v>
      </c>
      <c r="C42" t="s">
        <v>1165</v>
      </c>
      <c r="D42" t="s">
        <v>2973</v>
      </c>
      <c r="E42" t="s">
        <v>2974</v>
      </c>
      <c r="F42"/>
      <c r="G42" t="s">
        <v>2973</v>
      </c>
      <c r="H42" s="109" t="s">
        <v>2975</v>
      </c>
      <c r="I42" t="s">
        <v>1230</v>
      </c>
      <c r="J42"/>
      <c r="K42" t="s">
        <v>2976</v>
      </c>
      <c r="L42" t="s">
        <v>1743</v>
      </c>
      <c r="M42" t="s">
        <v>1995</v>
      </c>
      <c r="N42"/>
      <c r="O42"/>
      <c r="P42"/>
      <c r="Q42" t="s">
        <v>2649</v>
      </c>
      <c r="R42" t="s">
        <v>2877</v>
      </c>
      <c r="S42"/>
      <c r="T42"/>
      <c r="U42" t="s">
        <v>13143</v>
      </c>
      <c r="V42" t="s">
        <v>13151</v>
      </c>
      <c r="W42"/>
      <c r="X42"/>
      <c r="Y42"/>
      <c r="Z42"/>
      <c r="AA42"/>
      <c r="AB42"/>
      <c r="AC42"/>
      <c r="AD42"/>
      <c r="AE42"/>
      <c r="AF42"/>
      <c r="AG42"/>
      <c r="AH42"/>
      <c r="AI42"/>
      <c r="AJ42"/>
      <c r="AK42"/>
      <c r="AL42"/>
      <c r="AM42"/>
      <c r="AN42"/>
      <c r="AO42" s="108" t="s">
        <v>43</v>
      </c>
      <c r="AP42" t="s">
        <v>2842</v>
      </c>
      <c r="AQ42">
        <v>39</v>
      </c>
      <c r="AR42" t="s">
        <v>5328</v>
      </c>
      <c r="AS42" t="s">
        <v>1165</v>
      </c>
      <c r="AT42" t="s">
        <v>5040</v>
      </c>
      <c r="AU42" t="s">
        <v>2974</v>
      </c>
      <c r="AV42" t="s">
        <v>5329</v>
      </c>
      <c r="AW42" t="s">
        <v>1744</v>
      </c>
      <c r="AX42" t="s">
        <v>1740</v>
      </c>
      <c r="AY42" t="s">
        <v>5330</v>
      </c>
      <c r="AZ42" t="s">
        <v>2649</v>
      </c>
      <c r="BA42" t="s">
        <v>5331</v>
      </c>
      <c r="BB42" t="s">
        <v>1230</v>
      </c>
      <c r="BC42" t="s">
        <v>1743</v>
      </c>
      <c r="BD42" t="s">
        <v>5332</v>
      </c>
      <c r="BE42" t="s">
        <v>2936</v>
      </c>
      <c r="BF42">
        <v>42</v>
      </c>
      <c r="BG42">
        <v>29</v>
      </c>
      <c r="BH42" t="e">
        <v>#N/A</v>
      </c>
      <c r="BI42" t="s">
        <v>2974</v>
      </c>
      <c r="BJ42">
        <v>1</v>
      </c>
      <c r="BK42">
        <v>0</v>
      </c>
      <c r="BL42">
        <v>0</v>
      </c>
      <c r="BM42" t="s">
        <v>1547</v>
      </c>
      <c r="BN42" t="s">
        <v>2937</v>
      </c>
      <c r="BO42" t="s">
        <v>5219</v>
      </c>
      <c r="BP42" t="s" cm="1">
        <v>5218</v>
      </c>
      <c r="BQ42" t="s">
        <v>5305</v>
      </c>
      <c r="BR42" t="s">
        <v>5045</v>
      </c>
      <c r="BS42">
        <v>38</v>
      </c>
      <c r="BT42" t="s">
        <v>5333</v>
      </c>
      <c r="BU42" t="s">
        <v>15095</v>
      </c>
      <c r="BV42" t="s">
        <v>2973</v>
      </c>
      <c r="BW42" t="s">
        <v>5329</v>
      </c>
      <c r="BX42" t="s">
        <v>5334</v>
      </c>
      <c r="BY42" t="s">
        <v>1744</v>
      </c>
      <c r="BZ42" t="s">
        <v>1547</v>
      </c>
      <c r="CA42" t="s">
        <v>1744</v>
      </c>
      <c r="CB42" t="s">
        <v>1995</v>
      </c>
      <c r="CC42"/>
      <c r="CD42" t="s">
        <v>998</v>
      </c>
      <c r="CE42" t="s">
        <v>1230</v>
      </c>
      <c r="CF42" t="s">
        <v>5335</v>
      </c>
      <c r="CG42" t="s">
        <v>5336</v>
      </c>
      <c r="CH42" t="s">
        <v>1230</v>
      </c>
      <c r="CI42" t="s">
        <v>1547</v>
      </c>
      <c r="CJ42" t="s">
        <v>2877</v>
      </c>
      <c r="CK42" t="s">
        <v>1165</v>
      </c>
      <c r="CL42"/>
      <c r="CM42"/>
      <c r="CN42" t="s">
        <v>13143</v>
      </c>
      <c r="CO42" t="s">
        <v>13151</v>
      </c>
      <c r="CP42" t="s">
        <v>13143</v>
      </c>
      <c r="CQ42" t="s">
        <v>13151</v>
      </c>
      <c r="CR42" t="s">
        <v>1547</v>
      </c>
      <c r="CS42">
        <v>0</v>
      </c>
      <c r="CT42" t="s">
        <v>1547</v>
      </c>
      <c r="CU42" t="s">
        <v>1547</v>
      </c>
      <c r="CV42" t="s">
        <v>1547</v>
      </c>
      <c r="CW42" t="s">
        <v>1547</v>
      </c>
      <c r="CX42" t="s">
        <v>1547</v>
      </c>
      <c r="CY42">
        <v>40</v>
      </c>
      <c r="CZ42" t="s">
        <v>5337</v>
      </c>
      <c r="DA42" t="s">
        <v>1547</v>
      </c>
      <c r="DB42" t="s">
        <v>1881</v>
      </c>
      <c r="DC42" t="s">
        <v>1882</v>
      </c>
      <c r="DD42" t="s">
        <v>2974</v>
      </c>
      <c r="DE42" t="s">
        <v>2649</v>
      </c>
      <c r="DF42" t="s">
        <v>2973</v>
      </c>
      <c r="DG42" t="s">
        <v>1547</v>
      </c>
      <c r="DH42" t="s">
        <v>1547</v>
      </c>
      <c r="DI42" t="s">
        <v>1892</v>
      </c>
      <c r="DJ42" t="s">
        <v>5328</v>
      </c>
      <c r="DK42"/>
      <c r="DL42" t="s">
        <v>1892</v>
      </c>
      <c r="DM42">
        <v>9</v>
      </c>
      <c r="DN42" t="s">
        <v>1883</v>
      </c>
      <c r="DO42" t="s">
        <v>1165</v>
      </c>
      <c r="DP42" t="b">
        <v>1</v>
      </c>
      <c r="DQ42" t="b">
        <v>0</v>
      </c>
      <c r="DR42" t="b">
        <v>1</v>
      </c>
      <c r="DS42" t="b">
        <v>0</v>
      </c>
      <c r="DT42" t="b">
        <v>0</v>
      </c>
      <c r="DU42" t="b">
        <v>1</v>
      </c>
      <c r="DV42" t="b">
        <v>0</v>
      </c>
      <c r="DW42">
        <v>0</v>
      </c>
      <c r="DX42" t="b">
        <v>0</v>
      </c>
      <c r="DY42" t="b">
        <v>0</v>
      </c>
      <c r="DZ42" t="b">
        <v>0</v>
      </c>
      <c r="EA42" t="b">
        <v>0</v>
      </c>
      <c r="EB42" t="b">
        <v>0</v>
      </c>
      <c r="EC42" t="b">
        <v>1</v>
      </c>
      <c r="ED42" t="b">
        <v>0</v>
      </c>
      <c r="EE42" t="b">
        <v>0</v>
      </c>
      <c r="EF42" t="b">
        <v>0</v>
      </c>
      <c r="EG42" t="b" cm="1">
        <v>0</v>
      </c>
      <c r="EH42" t="b">
        <v>0</v>
      </c>
      <c r="EI42" t="b">
        <v>0</v>
      </c>
      <c r="EJ42" t="b">
        <v>1</v>
      </c>
      <c r="EK42" t="s">
        <v>5327</v>
      </c>
      <c r="EL42">
        <v>0</v>
      </c>
      <c r="EM42">
        <v>7</v>
      </c>
      <c r="EN42" t="b">
        <v>0</v>
      </c>
    </row>
    <row r="43" spans="1:144" ht="31.5">
      <c r="A43"/>
      <c r="B43" t="s">
        <v>1165</v>
      </c>
      <c r="C43" t="s">
        <v>1165</v>
      </c>
      <c r="D43" t="s">
        <v>2977</v>
      </c>
      <c r="E43" t="s">
        <v>2978</v>
      </c>
      <c r="F43"/>
      <c r="G43" t="s">
        <v>2977</v>
      </c>
      <c r="H43" s="109" t="s">
        <v>2979</v>
      </c>
      <c r="I43" t="s">
        <v>1230</v>
      </c>
      <c r="J43"/>
      <c r="K43" t="s">
        <v>2980</v>
      </c>
      <c r="L43" t="s">
        <v>1743</v>
      </c>
      <c r="M43" t="s">
        <v>1995</v>
      </c>
      <c r="N43"/>
      <c r="O43"/>
      <c r="P43"/>
      <c r="Q43" t="s">
        <v>2649</v>
      </c>
      <c r="R43" t="s">
        <v>2877</v>
      </c>
      <c r="S43"/>
      <c r="T43"/>
      <c r="U43" t="s">
        <v>13143</v>
      </c>
      <c r="V43" t="s">
        <v>2978</v>
      </c>
      <c r="W43"/>
      <c r="X43"/>
      <c r="Y43"/>
      <c r="Z43"/>
      <c r="AA43"/>
      <c r="AB43"/>
      <c r="AC43"/>
      <c r="AD43"/>
      <c r="AE43"/>
      <c r="AF43"/>
      <c r="AG43"/>
      <c r="AH43"/>
      <c r="AI43"/>
      <c r="AJ43"/>
      <c r="AK43"/>
      <c r="AL43"/>
      <c r="AM43"/>
      <c r="AN43"/>
      <c r="AO43" s="108" t="s">
        <v>43</v>
      </c>
      <c r="AP43" t="s">
        <v>2842</v>
      </c>
      <c r="AQ43">
        <v>40</v>
      </c>
      <c r="AR43" t="s">
        <v>5338</v>
      </c>
      <c r="AS43" t="s">
        <v>1165</v>
      </c>
      <c r="AT43" t="s">
        <v>5040</v>
      </c>
      <c r="AU43" t="s">
        <v>2978</v>
      </c>
      <c r="AV43" t="s">
        <v>5339</v>
      </c>
      <c r="AW43" t="s">
        <v>1744</v>
      </c>
      <c r="AX43" t="s">
        <v>1740</v>
      </c>
      <c r="AY43" t="s">
        <v>5340</v>
      </c>
      <c r="AZ43" t="s">
        <v>2649</v>
      </c>
      <c r="BA43" t="s">
        <v>5341</v>
      </c>
      <c r="BB43" t="s">
        <v>1230</v>
      </c>
      <c r="BC43" t="s">
        <v>1743</v>
      </c>
      <c r="BD43" t="s">
        <v>5342</v>
      </c>
      <c r="BE43" t="s">
        <v>2936</v>
      </c>
      <c r="BF43">
        <v>43</v>
      </c>
      <c r="BG43">
        <v>29</v>
      </c>
      <c r="BH43" t="e">
        <v>#N/A</v>
      </c>
      <c r="BI43" t="s">
        <v>2978</v>
      </c>
      <c r="BJ43">
        <v>1</v>
      </c>
      <c r="BK43">
        <v>0</v>
      </c>
      <c r="BL43">
        <v>0</v>
      </c>
      <c r="BM43" t="s">
        <v>1547</v>
      </c>
      <c r="BN43" t="s">
        <v>2937</v>
      </c>
      <c r="BO43" t="s">
        <v>5219</v>
      </c>
      <c r="BP43" t="s" cm="1">
        <v>5218</v>
      </c>
      <c r="BQ43" t="s">
        <v>5343</v>
      </c>
      <c r="BR43" t="s">
        <v>5045</v>
      </c>
      <c r="BS43">
        <v>39</v>
      </c>
      <c r="BT43" t="s">
        <v>5344</v>
      </c>
      <c r="BU43" t="s">
        <v>15096</v>
      </c>
      <c r="BV43" t="s">
        <v>2977</v>
      </c>
      <c r="BW43" t="s">
        <v>5339</v>
      </c>
      <c r="BX43" t="s">
        <v>5345</v>
      </c>
      <c r="BY43" t="s">
        <v>1744</v>
      </c>
      <c r="BZ43" t="s">
        <v>1547</v>
      </c>
      <c r="CA43" t="s">
        <v>1744</v>
      </c>
      <c r="CB43" t="s">
        <v>1995</v>
      </c>
      <c r="CC43"/>
      <c r="CD43" t="s">
        <v>998</v>
      </c>
      <c r="CE43" t="s">
        <v>1230</v>
      </c>
      <c r="CF43" t="s">
        <v>5346</v>
      </c>
      <c r="CG43" t="s">
        <v>5347</v>
      </c>
      <c r="CH43" t="s">
        <v>1230</v>
      </c>
      <c r="CI43" t="s">
        <v>1547</v>
      </c>
      <c r="CJ43" t="s">
        <v>2877</v>
      </c>
      <c r="CK43" t="s">
        <v>1165</v>
      </c>
      <c r="CL43"/>
      <c r="CM43"/>
      <c r="CN43" t="s">
        <v>13143</v>
      </c>
      <c r="CO43" t="s">
        <v>2978</v>
      </c>
      <c r="CP43" t="s">
        <v>13143</v>
      </c>
      <c r="CQ43" t="s">
        <v>2978</v>
      </c>
      <c r="CR43" t="s">
        <v>1547</v>
      </c>
      <c r="CS43">
        <v>0</v>
      </c>
      <c r="CT43" t="s">
        <v>1547</v>
      </c>
      <c r="CU43" t="s">
        <v>1547</v>
      </c>
      <c r="CV43" t="s">
        <v>1547</v>
      </c>
      <c r="CW43" t="s">
        <v>1547</v>
      </c>
      <c r="CX43" t="s">
        <v>1547</v>
      </c>
      <c r="CY43">
        <v>41</v>
      </c>
      <c r="CZ43" t="s">
        <v>5348</v>
      </c>
      <c r="DA43" t="s">
        <v>1547</v>
      </c>
      <c r="DB43" t="s">
        <v>1881</v>
      </c>
      <c r="DC43" t="s">
        <v>1882</v>
      </c>
      <c r="DD43" t="s">
        <v>2978</v>
      </c>
      <c r="DE43" t="s">
        <v>2649</v>
      </c>
      <c r="DF43" t="s">
        <v>2977</v>
      </c>
      <c r="DG43" t="s">
        <v>1547</v>
      </c>
      <c r="DH43" t="s">
        <v>1547</v>
      </c>
      <c r="DI43" t="s">
        <v>1892</v>
      </c>
      <c r="DJ43" t="s">
        <v>5338</v>
      </c>
      <c r="DK43"/>
      <c r="DL43" t="s">
        <v>1892</v>
      </c>
      <c r="DM43">
        <v>9</v>
      </c>
      <c r="DN43" t="s">
        <v>1883</v>
      </c>
      <c r="DO43" t="s">
        <v>1165</v>
      </c>
      <c r="DP43" t="b">
        <v>1</v>
      </c>
      <c r="DQ43" t="b">
        <v>0</v>
      </c>
      <c r="DR43" t="b">
        <v>1</v>
      </c>
      <c r="DS43" t="b">
        <v>0</v>
      </c>
      <c r="DT43" t="b">
        <v>0</v>
      </c>
      <c r="DU43" t="b">
        <v>1</v>
      </c>
      <c r="DV43" t="b">
        <v>0</v>
      </c>
      <c r="DW43">
        <v>0</v>
      </c>
      <c r="DX43" t="b">
        <v>0</v>
      </c>
      <c r="DY43" t="b">
        <v>0</v>
      </c>
      <c r="DZ43" t="b">
        <v>0</v>
      </c>
      <c r="EA43" t="b">
        <v>0</v>
      </c>
      <c r="EB43" t="b">
        <v>0</v>
      </c>
      <c r="EC43" t="b">
        <v>1</v>
      </c>
      <c r="ED43" t="b">
        <v>0</v>
      </c>
      <c r="EE43" t="b">
        <v>0</v>
      </c>
      <c r="EF43" t="b">
        <v>0</v>
      </c>
      <c r="EG43" t="b" cm="1">
        <v>0</v>
      </c>
      <c r="EH43" t="b">
        <v>0</v>
      </c>
      <c r="EI43" t="b">
        <v>0</v>
      </c>
      <c r="EJ43" t="b">
        <v>1</v>
      </c>
      <c r="EK43" t="s">
        <v>5327</v>
      </c>
      <c r="EL43">
        <v>0</v>
      </c>
      <c r="EM43">
        <v>3</v>
      </c>
      <c r="EN43" t="b">
        <v>0</v>
      </c>
    </row>
    <row r="44" spans="1:144" ht="31.5">
      <c r="A44"/>
      <c r="B44" t="s">
        <v>1165</v>
      </c>
      <c r="C44" t="s">
        <v>1165</v>
      </c>
      <c r="D44" t="s">
        <v>2981</v>
      </c>
      <c r="E44" t="s">
        <v>2982</v>
      </c>
      <c r="F44" t="s">
        <v>2983</v>
      </c>
      <c r="G44" t="s">
        <v>2981</v>
      </c>
      <c r="H44" s="109" t="s">
        <v>2984</v>
      </c>
      <c r="I44" t="s">
        <v>1230</v>
      </c>
      <c r="J44"/>
      <c r="K44" t="s">
        <v>902</v>
      </c>
      <c r="L44" t="s">
        <v>1743</v>
      </c>
      <c r="M44" t="s">
        <v>2001</v>
      </c>
      <c r="N44"/>
      <c r="O44"/>
      <c r="P44"/>
      <c r="Q44" t="s">
        <v>2649</v>
      </c>
      <c r="R44" t="s">
        <v>2877</v>
      </c>
      <c r="S44"/>
      <c r="T44"/>
      <c r="U44" t="s">
        <v>13143</v>
      </c>
      <c r="V44" t="s">
        <v>13152</v>
      </c>
      <c r="W44"/>
      <c r="X44"/>
      <c r="Y44"/>
      <c r="Z44"/>
      <c r="AA44"/>
      <c r="AB44"/>
      <c r="AC44"/>
      <c r="AD44"/>
      <c r="AE44"/>
      <c r="AF44"/>
      <c r="AG44"/>
      <c r="AH44"/>
      <c r="AI44"/>
      <c r="AJ44"/>
      <c r="AK44"/>
      <c r="AL44"/>
      <c r="AM44"/>
      <c r="AN44"/>
      <c r="AO44" s="108" t="s">
        <v>43</v>
      </c>
      <c r="AP44" t="s">
        <v>2842</v>
      </c>
      <c r="AQ44">
        <v>41</v>
      </c>
      <c r="AR44" t="s">
        <v>5349</v>
      </c>
      <c r="AS44" t="s">
        <v>1165</v>
      </c>
      <c r="AT44" t="s">
        <v>5040</v>
      </c>
      <c r="AU44" t="s">
        <v>2982</v>
      </c>
      <c r="AV44" t="s">
        <v>5350</v>
      </c>
      <c r="AW44" t="s">
        <v>5351</v>
      </c>
      <c r="AX44" t="s">
        <v>1740</v>
      </c>
      <c r="AY44" t="s">
        <v>5352</v>
      </c>
      <c r="AZ44" t="s">
        <v>2649</v>
      </c>
      <c r="BA44" t="s">
        <v>5353</v>
      </c>
      <c r="BB44" t="s">
        <v>1230</v>
      </c>
      <c r="BC44" t="s">
        <v>1743</v>
      </c>
      <c r="BD44" t="s">
        <v>5354</v>
      </c>
      <c r="BE44" t="s">
        <v>2936</v>
      </c>
      <c r="BF44">
        <v>44</v>
      </c>
      <c r="BG44">
        <v>29</v>
      </c>
      <c r="BH44">
        <v>0</v>
      </c>
      <c r="BI44" t="s">
        <v>2982</v>
      </c>
      <c r="BJ44">
        <v>1</v>
      </c>
      <c r="BK44">
        <v>0</v>
      </c>
      <c r="BL44">
        <v>0</v>
      </c>
      <c r="BM44" t="s">
        <v>1547</v>
      </c>
      <c r="BN44" t="s">
        <v>2937</v>
      </c>
      <c r="BO44" t="s">
        <v>5219</v>
      </c>
      <c r="BP44" t="s" cm="1">
        <v>5218</v>
      </c>
      <c r="BQ44" t="s">
        <v>1547</v>
      </c>
      <c r="BR44" t="s">
        <v>5045</v>
      </c>
      <c r="BS44">
        <v>40</v>
      </c>
      <c r="BT44" t="s">
        <v>5355</v>
      </c>
      <c r="BU44" t="s">
        <v>15097</v>
      </c>
      <c r="BV44" t="s">
        <v>2981</v>
      </c>
      <c r="BW44" t="s">
        <v>5350</v>
      </c>
      <c r="BX44" t="s">
        <v>5356</v>
      </c>
      <c r="BY44" t="s">
        <v>1744</v>
      </c>
      <c r="BZ44" t="s">
        <v>1547</v>
      </c>
      <c r="CA44" t="s">
        <v>1744</v>
      </c>
      <c r="CB44" t="s">
        <v>2001</v>
      </c>
      <c r="CC44"/>
      <c r="CD44" t="s">
        <v>998</v>
      </c>
      <c r="CE44" t="s">
        <v>1230</v>
      </c>
      <c r="CF44" t="s">
        <v>2990</v>
      </c>
      <c r="CG44" t="s">
        <v>5357</v>
      </c>
      <c r="CH44" t="s">
        <v>1230</v>
      </c>
      <c r="CI44" t="s">
        <v>1547</v>
      </c>
      <c r="CJ44" t="s">
        <v>2877</v>
      </c>
      <c r="CK44" t="s">
        <v>1165</v>
      </c>
      <c r="CL44"/>
      <c r="CM44"/>
      <c r="CN44" t="s">
        <v>13143</v>
      </c>
      <c r="CO44" t="s">
        <v>13152</v>
      </c>
      <c r="CP44" t="s">
        <v>13143</v>
      </c>
      <c r="CQ44" t="s">
        <v>13152</v>
      </c>
      <c r="CR44" t="s">
        <v>1547</v>
      </c>
      <c r="CS44">
        <v>0</v>
      </c>
      <c r="CT44" t="s">
        <v>1547</v>
      </c>
      <c r="CU44" t="s">
        <v>1547</v>
      </c>
      <c r="CV44" t="s">
        <v>1547</v>
      </c>
      <c r="CW44" t="s">
        <v>1547</v>
      </c>
      <c r="CX44" t="s">
        <v>1547</v>
      </c>
      <c r="CY44">
        <v>42</v>
      </c>
      <c r="CZ44" t="s">
        <v>5358</v>
      </c>
      <c r="DA44" t="s">
        <v>1547</v>
      </c>
      <c r="DB44" t="s">
        <v>1881</v>
      </c>
      <c r="DC44" t="s">
        <v>1882</v>
      </c>
      <c r="DD44" t="s">
        <v>2982</v>
      </c>
      <c r="DE44" t="s">
        <v>2649</v>
      </c>
      <c r="DF44" t="s">
        <v>2981</v>
      </c>
      <c r="DG44" t="s">
        <v>1547</v>
      </c>
      <c r="DH44" t="s">
        <v>1547</v>
      </c>
      <c r="DI44" t="s">
        <v>1892</v>
      </c>
      <c r="DJ44" t="s">
        <v>5349</v>
      </c>
      <c r="DK44"/>
      <c r="DL44" t="s">
        <v>1892</v>
      </c>
      <c r="DM44">
        <v>9</v>
      </c>
      <c r="DN44" t="s">
        <v>1883</v>
      </c>
      <c r="DO44" t="s">
        <v>1165</v>
      </c>
      <c r="DP44" t="b">
        <v>1</v>
      </c>
      <c r="DQ44" t="b">
        <v>0</v>
      </c>
      <c r="DR44" t="b">
        <v>1</v>
      </c>
      <c r="DS44" t="b">
        <v>0</v>
      </c>
      <c r="DT44" t="b">
        <v>0</v>
      </c>
      <c r="DU44" t="b">
        <v>1</v>
      </c>
      <c r="DV44" t="b">
        <v>0</v>
      </c>
      <c r="DW44">
        <v>0</v>
      </c>
      <c r="DX44" t="b">
        <v>0</v>
      </c>
      <c r="DY44" t="b">
        <v>0</v>
      </c>
      <c r="DZ44" t="b">
        <v>0</v>
      </c>
      <c r="EA44" t="b">
        <v>0</v>
      </c>
      <c r="EB44" t="b">
        <v>0</v>
      </c>
      <c r="EC44" t="b">
        <v>0</v>
      </c>
      <c r="ED44" t="b">
        <v>0</v>
      </c>
      <c r="EE44" t="b">
        <v>0</v>
      </c>
      <c r="EF44" t="b">
        <v>0</v>
      </c>
      <c r="EG44" t="b" cm="1">
        <v>0</v>
      </c>
      <c r="EH44" t="b">
        <v>0</v>
      </c>
      <c r="EI44" t="b">
        <v>0</v>
      </c>
      <c r="EJ44" t="b">
        <v>0</v>
      </c>
      <c r="EK44" t="s">
        <v>1547</v>
      </c>
      <c r="EL44">
        <v>0</v>
      </c>
      <c r="EM44">
        <v>16</v>
      </c>
      <c r="EN44" t="b">
        <v>0</v>
      </c>
    </row>
    <row r="45" spans="1:144" ht="31.5">
      <c r="A45"/>
      <c r="B45" t="s">
        <v>1165</v>
      </c>
      <c r="C45" t="s">
        <v>1165</v>
      </c>
      <c r="D45" t="s">
        <v>2985</v>
      </c>
      <c r="E45" t="s">
        <v>2986</v>
      </c>
      <c r="F45" t="s">
        <v>2987</v>
      </c>
      <c r="G45" t="s">
        <v>2988</v>
      </c>
      <c r="H45" s="109" t="s">
        <v>2989</v>
      </c>
      <c r="I45" t="s">
        <v>1230</v>
      </c>
      <c r="J45"/>
      <c r="K45" t="s">
        <v>2990</v>
      </c>
      <c r="L45" t="s">
        <v>1743</v>
      </c>
      <c r="M45" t="s">
        <v>2001</v>
      </c>
      <c r="N45"/>
      <c r="O45"/>
      <c r="P45"/>
      <c r="Q45" t="s">
        <v>2649</v>
      </c>
      <c r="R45" t="s">
        <v>2877</v>
      </c>
      <c r="S45"/>
      <c r="T45"/>
      <c r="U45" t="s">
        <v>13143</v>
      </c>
      <c r="V45" t="s">
        <v>13153</v>
      </c>
      <c r="W45"/>
      <c r="X45"/>
      <c r="Y45"/>
      <c r="Z45"/>
      <c r="AA45"/>
      <c r="AB45"/>
      <c r="AC45"/>
      <c r="AD45"/>
      <c r="AE45"/>
      <c r="AF45"/>
      <c r="AG45"/>
      <c r="AH45"/>
      <c r="AI45"/>
      <c r="AJ45"/>
      <c r="AK45"/>
      <c r="AL45"/>
      <c r="AM45"/>
      <c r="AN45"/>
      <c r="AO45" s="108" t="s">
        <v>43</v>
      </c>
      <c r="AP45" t="s">
        <v>2842</v>
      </c>
      <c r="AQ45">
        <v>42</v>
      </c>
      <c r="AR45" t="s">
        <v>5359</v>
      </c>
      <c r="AS45" t="s">
        <v>1165</v>
      </c>
      <c r="AT45" t="s">
        <v>5040</v>
      </c>
      <c r="AU45" t="s">
        <v>2986</v>
      </c>
      <c r="AV45" t="s">
        <v>5360</v>
      </c>
      <c r="AW45" t="s">
        <v>5361</v>
      </c>
      <c r="AX45" t="s">
        <v>1740</v>
      </c>
      <c r="AY45" t="s">
        <v>5362</v>
      </c>
      <c r="AZ45" t="s">
        <v>2649</v>
      </c>
      <c r="BA45" t="s">
        <v>5363</v>
      </c>
      <c r="BB45" t="s">
        <v>1230</v>
      </c>
      <c r="BC45" t="s">
        <v>1743</v>
      </c>
      <c r="BD45" t="s">
        <v>5364</v>
      </c>
      <c r="BE45" t="s">
        <v>2936</v>
      </c>
      <c r="BF45">
        <v>45</v>
      </c>
      <c r="BG45">
        <v>29</v>
      </c>
      <c r="BH45" t="e">
        <v>#N/A</v>
      </c>
      <c r="BI45" t="s">
        <v>2986</v>
      </c>
      <c r="BJ45">
        <v>1</v>
      </c>
      <c r="BK45">
        <v>0</v>
      </c>
      <c r="BL45">
        <v>0</v>
      </c>
      <c r="BM45" t="s">
        <v>1547</v>
      </c>
      <c r="BN45" t="s">
        <v>2937</v>
      </c>
      <c r="BO45" t="s">
        <v>5219</v>
      </c>
      <c r="BP45" t="s" cm="1">
        <v>5218</v>
      </c>
      <c r="BQ45" t="s">
        <v>5357</v>
      </c>
      <c r="BR45" t="s">
        <v>5045</v>
      </c>
      <c r="BS45">
        <v>41</v>
      </c>
      <c r="BT45" t="s">
        <v>5365</v>
      </c>
      <c r="BU45" t="s">
        <v>15098</v>
      </c>
      <c r="BV45" t="s">
        <v>2985</v>
      </c>
      <c r="BW45" t="s">
        <v>5360</v>
      </c>
      <c r="BX45" t="s">
        <v>5366</v>
      </c>
      <c r="BY45" t="s">
        <v>1744</v>
      </c>
      <c r="BZ45" t="s">
        <v>1547</v>
      </c>
      <c r="CA45" t="s">
        <v>1744</v>
      </c>
      <c r="CB45" t="s">
        <v>2001</v>
      </c>
      <c r="CC45"/>
      <c r="CD45" t="s">
        <v>998</v>
      </c>
      <c r="CE45" t="s">
        <v>1230</v>
      </c>
      <c r="CF45" t="s">
        <v>5367</v>
      </c>
      <c r="CG45" t="s">
        <v>5368</v>
      </c>
      <c r="CH45" t="s">
        <v>1230</v>
      </c>
      <c r="CI45" t="s">
        <v>1547</v>
      </c>
      <c r="CJ45" t="s">
        <v>2877</v>
      </c>
      <c r="CK45" t="s">
        <v>1165</v>
      </c>
      <c r="CL45"/>
      <c r="CM45"/>
      <c r="CN45" t="s">
        <v>13143</v>
      </c>
      <c r="CO45" t="s">
        <v>13153</v>
      </c>
      <c r="CP45" t="s">
        <v>13143</v>
      </c>
      <c r="CQ45" t="s">
        <v>13153</v>
      </c>
      <c r="CR45" t="s">
        <v>1547</v>
      </c>
      <c r="CS45">
        <v>0</v>
      </c>
      <c r="CT45" t="s">
        <v>1547</v>
      </c>
      <c r="CU45" t="s">
        <v>1547</v>
      </c>
      <c r="CV45" t="s">
        <v>1547</v>
      </c>
      <c r="CW45" t="s">
        <v>1547</v>
      </c>
      <c r="CX45" t="s">
        <v>1547</v>
      </c>
      <c r="CY45">
        <v>43</v>
      </c>
      <c r="CZ45" t="s">
        <v>5369</v>
      </c>
      <c r="DA45" t="s">
        <v>1547</v>
      </c>
      <c r="DB45" t="s">
        <v>1881</v>
      </c>
      <c r="DC45" t="s">
        <v>1882</v>
      </c>
      <c r="DD45" t="s">
        <v>2986</v>
      </c>
      <c r="DE45" t="s">
        <v>2649</v>
      </c>
      <c r="DF45" t="s">
        <v>2988</v>
      </c>
      <c r="DG45" t="s">
        <v>1547</v>
      </c>
      <c r="DH45" t="s">
        <v>1547</v>
      </c>
      <c r="DI45" t="s">
        <v>1892</v>
      </c>
      <c r="DJ45" t="s">
        <v>5359</v>
      </c>
      <c r="DK45"/>
      <c r="DL45" t="s">
        <v>1892</v>
      </c>
      <c r="DM45">
        <v>9</v>
      </c>
      <c r="DN45" t="s">
        <v>1883</v>
      </c>
      <c r="DO45" t="s">
        <v>1165</v>
      </c>
      <c r="DP45" t="b">
        <v>1</v>
      </c>
      <c r="DQ45" t="b">
        <v>0</v>
      </c>
      <c r="DR45" t="b">
        <v>1</v>
      </c>
      <c r="DS45" t="b">
        <v>0</v>
      </c>
      <c r="DT45" t="b">
        <v>0</v>
      </c>
      <c r="DU45" t="b">
        <v>1</v>
      </c>
      <c r="DV45" t="b">
        <v>0</v>
      </c>
      <c r="DW45">
        <v>0</v>
      </c>
      <c r="DX45" t="b">
        <v>0</v>
      </c>
      <c r="DY45" t="b">
        <v>0</v>
      </c>
      <c r="DZ45" t="b">
        <v>0</v>
      </c>
      <c r="EA45" t="b">
        <v>0</v>
      </c>
      <c r="EB45" t="b">
        <v>0</v>
      </c>
      <c r="EC45" t="b">
        <v>0</v>
      </c>
      <c r="ED45" t="b">
        <v>0</v>
      </c>
      <c r="EE45" t="b">
        <v>0</v>
      </c>
      <c r="EF45" t="b">
        <v>0</v>
      </c>
      <c r="EG45" t="b" cm="1">
        <v>0</v>
      </c>
      <c r="EH45" t="b">
        <v>0</v>
      </c>
      <c r="EI45" t="b">
        <v>0</v>
      </c>
      <c r="EJ45" t="b">
        <v>0</v>
      </c>
      <c r="EK45" t="s">
        <v>1547</v>
      </c>
      <c r="EL45">
        <v>0</v>
      </c>
      <c r="EM45">
        <v>34</v>
      </c>
      <c r="EN45" t="b">
        <v>0</v>
      </c>
    </row>
    <row r="46" spans="1:144" ht="15.75">
      <c r="A46"/>
      <c r="B46" t="s">
        <v>1165</v>
      </c>
      <c r="C46" t="s">
        <v>1165</v>
      </c>
      <c r="D46" t="s">
        <v>2991</v>
      </c>
      <c r="E46" t="s">
        <v>2992</v>
      </c>
      <c r="F46" t="s">
        <v>2993</v>
      </c>
      <c r="G46" t="s">
        <v>2991</v>
      </c>
      <c r="H46" t="s">
        <v>2948</v>
      </c>
      <c r="I46" t="s">
        <v>1230</v>
      </c>
      <c r="J46"/>
      <c r="K46" t="s">
        <v>902</v>
      </c>
      <c r="L46" t="s">
        <v>1743</v>
      </c>
      <c r="M46" t="s">
        <v>2001</v>
      </c>
      <c r="N46"/>
      <c r="O46"/>
      <c r="P46"/>
      <c r="Q46" t="s">
        <v>2649</v>
      </c>
      <c r="R46" t="s">
        <v>2877</v>
      </c>
      <c r="S46"/>
      <c r="T46"/>
      <c r="U46" t="s">
        <v>13143</v>
      </c>
      <c r="V46" t="s">
        <v>13154</v>
      </c>
      <c r="W46"/>
      <c r="X46"/>
      <c r="Y46"/>
      <c r="Z46"/>
      <c r="AA46"/>
      <c r="AB46"/>
      <c r="AC46"/>
      <c r="AD46"/>
      <c r="AE46"/>
      <c r="AF46"/>
      <c r="AG46"/>
      <c r="AH46"/>
      <c r="AI46"/>
      <c r="AJ46"/>
      <c r="AK46"/>
      <c r="AL46"/>
      <c r="AM46"/>
      <c r="AN46"/>
      <c r="AO46" s="108" t="s">
        <v>43</v>
      </c>
      <c r="AP46" t="s">
        <v>2842</v>
      </c>
      <c r="AQ46">
        <v>43</v>
      </c>
      <c r="AR46" t="s">
        <v>5370</v>
      </c>
      <c r="AS46" t="s">
        <v>1165</v>
      </c>
      <c r="AT46" t="s">
        <v>5040</v>
      </c>
      <c r="AU46" t="s">
        <v>2992</v>
      </c>
      <c r="AV46" t="s">
        <v>5371</v>
      </c>
      <c r="AW46" t="s">
        <v>5372</v>
      </c>
      <c r="AX46" t="s">
        <v>1740</v>
      </c>
      <c r="AY46" t="s">
        <v>5373</v>
      </c>
      <c r="AZ46" t="s">
        <v>2649</v>
      </c>
      <c r="BA46" t="s">
        <v>5374</v>
      </c>
      <c r="BB46" t="s">
        <v>1230</v>
      </c>
      <c r="BC46" t="s">
        <v>1743</v>
      </c>
      <c r="BD46" t="s">
        <v>5375</v>
      </c>
      <c r="BE46" t="s">
        <v>2936</v>
      </c>
      <c r="BF46">
        <v>46</v>
      </c>
      <c r="BG46">
        <v>29</v>
      </c>
      <c r="BH46">
        <v>0</v>
      </c>
      <c r="BI46" t="s">
        <v>2992</v>
      </c>
      <c r="BJ46">
        <v>1</v>
      </c>
      <c r="BK46">
        <v>0</v>
      </c>
      <c r="BL46">
        <v>0</v>
      </c>
      <c r="BM46" t="s">
        <v>1547</v>
      </c>
      <c r="BN46" t="s">
        <v>2937</v>
      </c>
      <c r="BO46" t="s">
        <v>5219</v>
      </c>
      <c r="BP46" t="s" cm="1">
        <v>5218</v>
      </c>
      <c r="BQ46" t="s">
        <v>1547</v>
      </c>
      <c r="BR46" t="s">
        <v>5045</v>
      </c>
      <c r="BS46">
        <v>42</v>
      </c>
      <c r="BT46" t="s">
        <v>5376</v>
      </c>
      <c r="BU46" t="s">
        <v>15099</v>
      </c>
      <c r="BV46" t="s">
        <v>2991</v>
      </c>
      <c r="BW46" t="s">
        <v>5371</v>
      </c>
      <c r="BX46" t="s">
        <v>5262</v>
      </c>
      <c r="BY46" t="s">
        <v>1744</v>
      </c>
      <c r="BZ46" t="s">
        <v>1547</v>
      </c>
      <c r="CA46" t="s">
        <v>1744</v>
      </c>
      <c r="CB46" t="s">
        <v>2001</v>
      </c>
      <c r="CC46"/>
      <c r="CD46" t="s">
        <v>998</v>
      </c>
      <c r="CE46" t="s">
        <v>1230</v>
      </c>
      <c r="CF46" t="s">
        <v>3096</v>
      </c>
      <c r="CG46" t="s">
        <v>5377</v>
      </c>
      <c r="CH46" t="s">
        <v>1230</v>
      </c>
      <c r="CI46" t="s">
        <v>1547</v>
      </c>
      <c r="CJ46" t="s">
        <v>2877</v>
      </c>
      <c r="CK46" t="s">
        <v>1165</v>
      </c>
      <c r="CL46"/>
      <c r="CM46"/>
      <c r="CN46" t="s">
        <v>13143</v>
      </c>
      <c r="CO46" t="s">
        <v>13154</v>
      </c>
      <c r="CP46" t="s">
        <v>13143</v>
      </c>
      <c r="CQ46" t="s">
        <v>13154</v>
      </c>
      <c r="CR46" t="s">
        <v>1547</v>
      </c>
      <c r="CS46">
        <v>0</v>
      </c>
      <c r="CT46" t="s">
        <v>1547</v>
      </c>
      <c r="CU46" t="s">
        <v>1547</v>
      </c>
      <c r="CV46" t="s">
        <v>1547</v>
      </c>
      <c r="CW46" t="s">
        <v>1547</v>
      </c>
      <c r="CX46" t="s">
        <v>1547</v>
      </c>
      <c r="CY46">
        <v>44</v>
      </c>
      <c r="CZ46" t="s">
        <v>5378</v>
      </c>
      <c r="DA46" t="s">
        <v>1547</v>
      </c>
      <c r="DB46" t="s">
        <v>1881</v>
      </c>
      <c r="DC46" t="s">
        <v>1882</v>
      </c>
      <c r="DD46" t="s">
        <v>2992</v>
      </c>
      <c r="DE46" t="s">
        <v>2649</v>
      </c>
      <c r="DF46" t="s">
        <v>2991</v>
      </c>
      <c r="DG46" t="s">
        <v>1547</v>
      </c>
      <c r="DH46" t="s">
        <v>1547</v>
      </c>
      <c r="DI46" t="s">
        <v>1892</v>
      </c>
      <c r="DJ46" t="s">
        <v>5370</v>
      </c>
      <c r="DK46"/>
      <c r="DL46" t="s">
        <v>1892</v>
      </c>
      <c r="DM46">
        <v>9</v>
      </c>
      <c r="DN46" t="s">
        <v>1883</v>
      </c>
      <c r="DO46" t="s">
        <v>1165</v>
      </c>
      <c r="DP46" t="b">
        <v>1</v>
      </c>
      <c r="DQ46" t="b">
        <v>0</v>
      </c>
      <c r="DR46" t="b">
        <v>1</v>
      </c>
      <c r="DS46" t="b">
        <v>0</v>
      </c>
      <c r="DT46" t="b">
        <v>0</v>
      </c>
      <c r="DU46" t="b">
        <v>1</v>
      </c>
      <c r="DV46" t="b">
        <v>0</v>
      </c>
      <c r="DW46">
        <v>0</v>
      </c>
      <c r="DX46" t="b">
        <v>0</v>
      </c>
      <c r="DY46" t="b">
        <v>0</v>
      </c>
      <c r="DZ46" t="b">
        <v>0</v>
      </c>
      <c r="EA46" t="b">
        <v>0</v>
      </c>
      <c r="EB46" t="b">
        <v>0</v>
      </c>
      <c r="EC46" t="b">
        <v>0</v>
      </c>
      <c r="ED46" t="b">
        <v>0</v>
      </c>
      <c r="EE46" t="b">
        <v>0</v>
      </c>
      <c r="EF46" t="b">
        <v>0</v>
      </c>
      <c r="EG46" t="b" cm="1">
        <v>0</v>
      </c>
      <c r="EH46" t="b">
        <v>0</v>
      </c>
      <c r="EI46" t="b">
        <v>0</v>
      </c>
      <c r="EJ46" t="b">
        <v>0</v>
      </c>
      <c r="EK46" t="s">
        <v>1547</v>
      </c>
      <c r="EL46">
        <v>0</v>
      </c>
      <c r="EM46">
        <v>19</v>
      </c>
      <c r="EN46" t="b">
        <v>0</v>
      </c>
    </row>
    <row r="47" spans="1:144" ht="15.75">
      <c r="A47"/>
      <c r="B47" t="s">
        <v>1165</v>
      </c>
      <c r="C47" t="s">
        <v>1165</v>
      </c>
      <c r="D47" t="s">
        <v>2994</v>
      </c>
      <c r="E47" t="s">
        <v>2995</v>
      </c>
      <c r="F47" t="s">
        <v>2996</v>
      </c>
      <c r="G47" t="s">
        <v>2994</v>
      </c>
      <c r="H47" t="s">
        <v>2948</v>
      </c>
      <c r="I47" t="s">
        <v>1230</v>
      </c>
      <c r="J47"/>
      <c r="K47" t="s">
        <v>902</v>
      </c>
      <c r="L47" t="s">
        <v>1743</v>
      </c>
      <c r="M47" t="s">
        <v>2001</v>
      </c>
      <c r="N47"/>
      <c r="O47"/>
      <c r="P47"/>
      <c r="Q47" t="s">
        <v>2649</v>
      </c>
      <c r="R47" t="s">
        <v>2877</v>
      </c>
      <c r="S47"/>
      <c r="T47"/>
      <c r="U47" t="s">
        <v>13143</v>
      </c>
      <c r="V47" t="s">
        <v>13155</v>
      </c>
      <c r="W47"/>
      <c r="X47"/>
      <c r="Y47"/>
      <c r="Z47"/>
      <c r="AA47"/>
      <c r="AB47"/>
      <c r="AC47"/>
      <c r="AD47"/>
      <c r="AE47"/>
      <c r="AF47"/>
      <c r="AG47"/>
      <c r="AH47"/>
      <c r="AI47"/>
      <c r="AJ47"/>
      <c r="AK47"/>
      <c r="AL47"/>
      <c r="AM47"/>
      <c r="AN47"/>
      <c r="AO47" s="108" t="s">
        <v>43</v>
      </c>
      <c r="AP47" t="s">
        <v>2842</v>
      </c>
      <c r="AQ47">
        <v>44</v>
      </c>
      <c r="AR47" t="s">
        <v>5379</v>
      </c>
      <c r="AS47" t="s">
        <v>1165</v>
      </c>
      <c r="AT47" t="s">
        <v>5040</v>
      </c>
      <c r="AU47" t="s">
        <v>2995</v>
      </c>
      <c r="AV47" t="s">
        <v>5380</v>
      </c>
      <c r="AW47" t="s">
        <v>5381</v>
      </c>
      <c r="AX47" t="s">
        <v>1740</v>
      </c>
      <c r="AY47" t="s">
        <v>5382</v>
      </c>
      <c r="AZ47" t="s">
        <v>2649</v>
      </c>
      <c r="BA47" t="s">
        <v>5383</v>
      </c>
      <c r="BB47" t="s">
        <v>1230</v>
      </c>
      <c r="BC47" t="s">
        <v>1743</v>
      </c>
      <c r="BD47" t="s">
        <v>5384</v>
      </c>
      <c r="BE47" t="s">
        <v>2936</v>
      </c>
      <c r="BF47">
        <v>47</v>
      </c>
      <c r="BG47">
        <v>29</v>
      </c>
      <c r="BH47">
        <v>0</v>
      </c>
      <c r="BI47" t="s">
        <v>2995</v>
      </c>
      <c r="BJ47">
        <v>1</v>
      </c>
      <c r="BK47">
        <v>0</v>
      </c>
      <c r="BL47">
        <v>0</v>
      </c>
      <c r="BM47" t="s">
        <v>1547</v>
      </c>
      <c r="BN47" t="s">
        <v>2937</v>
      </c>
      <c r="BO47" t="s">
        <v>5219</v>
      </c>
      <c r="BP47" t="s" cm="1">
        <v>5218</v>
      </c>
      <c r="BQ47" t="s">
        <v>1547</v>
      </c>
      <c r="BR47" t="s">
        <v>5045</v>
      </c>
      <c r="BS47">
        <v>43</v>
      </c>
      <c r="BT47" t="s">
        <v>5385</v>
      </c>
      <c r="BU47" t="s">
        <v>15100</v>
      </c>
      <c r="BV47" t="s">
        <v>2994</v>
      </c>
      <c r="BW47" t="s">
        <v>5380</v>
      </c>
      <c r="BX47" t="s">
        <v>5262</v>
      </c>
      <c r="BY47" t="s">
        <v>1744</v>
      </c>
      <c r="BZ47" t="s">
        <v>1547</v>
      </c>
      <c r="CA47" t="s">
        <v>1744</v>
      </c>
      <c r="CB47" t="s">
        <v>2001</v>
      </c>
      <c r="CC47"/>
      <c r="CD47" t="s">
        <v>998</v>
      </c>
      <c r="CE47" t="s">
        <v>1230</v>
      </c>
      <c r="CF47" t="s">
        <v>5386</v>
      </c>
      <c r="CG47" t="s">
        <v>5387</v>
      </c>
      <c r="CH47" t="s">
        <v>1230</v>
      </c>
      <c r="CI47" t="s">
        <v>1547</v>
      </c>
      <c r="CJ47" t="s">
        <v>2877</v>
      </c>
      <c r="CK47" t="s">
        <v>1165</v>
      </c>
      <c r="CL47"/>
      <c r="CM47"/>
      <c r="CN47" t="s">
        <v>13143</v>
      </c>
      <c r="CO47" t="s">
        <v>13155</v>
      </c>
      <c r="CP47" t="s">
        <v>13143</v>
      </c>
      <c r="CQ47" t="s">
        <v>13155</v>
      </c>
      <c r="CR47" t="s">
        <v>1547</v>
      </c>
      <c r="CS47">
        <v>0</v>
      </c>
      <c r="CT47" t="s">
        <v>1547</v>
      </c>
      <c r="CU47" t="s">
        <v>1547</v>
      </c>
      <c r="CV47" t="s">
        <v>1547</v>
      </c>
      <c r="CW47" t="s">
        <v>1547</v>
      </c>
      <c r="CX47" t="s">
        <v>1547</v>
      </c>
      <c r="CY47">
        <v>45</v>
      </c>
      <c r="CZ47" t="s">
        <v>5388</v>
      </c>
      <c r="DA47" t="s">
        <v>1547</v>
      </c>
      <c r="DB47" t="s">
        <v>1881</v>
      </c>
      <c r="DC47" t="s">
        <v>1882</v>
      </c>
      <c r="DD47" t="s">
        <v>2995</v>
      </c>
      <c r="DE47" t="s">
        <v>2649</v>
      </c>
      <c r="DF47" t="s">
        <v>2994</v>
      </c>
      <c r="DG47" t="s">
        <v>1547</v>
      </c>
      <c r="DH47" t="s">
        <v>1547</v>
      </c>
      <c r="DI47" t="s">
        <v>1892</v>
      </c>
      <c r="DJ47" t="s">
        <v>5379</v>
      </c>
      <c r="DK47"/>
      <c r="DL47" t="s">
        <v>1892</v>
      </c>
      <c r="DM47">
        <v>9</v>
      </c>
      <c r="DN47" t="s">
        <v>1883</v>
      </c>
      <c r="DO47" t="s">
        <v>1165</v>
      </c>
      <c r="DP47" t="b">
        <v>1</v>
      </c>
      <c r="DQ47" t="b">
        <v>0</v>
      </c>
      <c r="DR47" t="b">
        <v>1</v>
      </c>
      <c r="DS47" t="b">
        <v>0</v>
      </c>
      <c r="DT47" t="b">
        <v>0</v>
      </c>
      <c r="DU47" t="b">
        <v>1</v>
      </c>
      <c r="DV47" t="b">
        <v>0</v>
      </c>
      <c r="DW47">
        <v>0</v>
      </c>
      <c r="DX47" t="b">
        <v>0</v>
      </c>
      <c r="DY47" t="b">
        <v>0</v>
      </c>
      <c r="DZ47" t="b">
        <v>0</v>
      </c>
      <c r="EA47" t="b">
        <v>0</v>
      </c>
      <c r="EB47" t="b">
        <v>0</v>
      </c>
      <c r="EC47" t="b">
        <v>0</v>
      </c>
      <c r="ED47" t="b">
        <v>0</v>
      </c>
      <c r="EE47" t="b">
        <v>0</v>
      </c>
      <c r="EF47" t="b">
        <v>0</v>
      </c>
      <c r="EG47" t="b" cm="1">
        <v>0</v>
      </c>
      <c r="EH47" t="b">
        <v>0</v>
      </c>
      <c r="EI47" t="b">
        <v>0</v>
      </c>
      <c r="EJ47" t="b">
        <v>0</v>
      </c>
      <c r="EK47" t="s">
        <v>1547</v>
      </c>
      <c r="EL47">
        <v>0</v>
      </c>
      <c r="EM47">
        <v>22</v>
      </c>
      <c r="EN47" t="b">
        <v>0</v>
      </c>
    </row>
    <row r="48" spans="1:144" ht="15.75">
      <c r="A48"/>
      <c r="B48" t="s">
        <v>1165</v>
      </c>
      <c r="C48" t="s">
        <v>1165</v>
      </c>
      <c r="D48" t="s">
        <v>2997</v>
      </c>
      <c r="E48" t="s">
        <v>2998</v>
      </c>
      <c r="F48" t="s">
        <v>2999</v>
      </c>
      <c r="G48" t="s">
        <v>2997</v>
      </c>
      <c r="H48" t="s">
        <v>2948</v>
      </c>
      <c r="I48" t="s">
        <v>1230</v>
      </c>
      <c r="J48"/>
      <c r="K48" t="s">
        <v>902</v>
      </c>
      <c r="L48" t="s">
        <v>1743</v>
      </c>
      <c r="M48" t="s">
        <v>2001</v>
      </c>
      <c r="N48"/>
      <c r="O48"/>
      <c r="P48"/>
      <c r="Q48" t="s">
        <v>2649</v>
      </c>
      <c r="R48" t="s">
        <v>2877</v>
      </c>
      <c r="S48"/>
      <c r="T48"/>
      <c r="U48" t="s">
        <v>13143</v>
      </c>
      <c r="V48" t="s">
        <v>13156</v>
      </c>
      <c r="W48"/>
      <c r="X48"/>
      <c r="Y48"/>
      <c r="Z48"/>
      <c r="AA48"/>
      <c r="AB48"/>
      <c r="AC48"/>
      <c r="AD48"/>
      <c r="AE48"/>
      <c r="AF48"/>
      <c r="AG48"/>
      <c r="AH48"/>
      <c r="AI48"/>
      <c r="AJ48"/>
      <c r="AK48"/>
      <c r="AL48"/>
      <c r="AM48"/>
      <c r="AN48"/>
      <c r="AO48" s="108" t="s">
        <v>43</v>
      </c>
      <c r="AP48" t="s">
        <v>2842</v>
      </c>
      <c r="AQ48">
        <v>45</v>
      </c>
      <c r="AR48" t="s">
        <v>5389</v>
      </c>
      <c r="AS48" t="s">
        <v>1165</v>
      </c>
      <c r="AT48" t="s">
        <v>5040</v>
      </c>
      <c r="AU48" t="s">
        <v>5390</v>
      </c>
      <c r="AV48" t="s">
        <v>5391</v>
      </c>
      <c r="AW48" t="s">
        <v>5392</v>
      </c>
      <c r="AX48" t="s">
        <v>1740</v>
      </c>
      <c r="AY48" t="s">
        <v>5393</v>
      </c>
      <c r="AZ48" t="s">
        <v>2649</v>
      </c>
      <c r="BA48" t="s">
        <v>5394</v>
      </c>
      <c r="BB48" t="s">
        <v>1230</v>
      </c>
      <c r="BC48" t="s">
        <v>1743</v>
      </c>
      <c r="BD48" t="s">
        <v>5395</v>
      </c>
      <c r="BE48" t="s">
        <v>2936</v>
      </c>
      <c r="BF48">
        <v>48</v>
      </c>
      <c r="BG48">
        <v>29</v>
      </c>
      <c r="BH48">
        <v>0</v>
      </c>
      <c r="BI48" t="s">
        <v>5390</v>
      </c>
      <c r="BJ48">
        <v>1</v>
      </c>
      <c r="BK48">
        <v>0</v>
      </c>
      <c r="BL48">
        <v>0</v>
      </c>
      <c r="BM48" t="s">
        <v>1547</v>
      </c>
      <c r="BN48" t="s">
        <v>2937</v>
      </c>
      <c r="BO48" t="s">
        <v>5219</v>
      </c>
      <c r="BP48" t="s" cm="1">
        <v>5218</v>
      </c>
      <c r="BQ48" t="s">
        <v>1547</v>
      </c>
      <c r="BR48" t="s">
        <v>5045</v>
      </c>
      <c r="BS48">
        <v>44</v>
      </c>
      <c r="BT48" t="s">
        <v>5396</v>
      </c>
      <c r="BU48" t="s">
        <v>15101</v>
      </c>
      <c r="BV48" t="s">
        <v>2997</v>
      </c>
      <c r="BW48" t="s">
        <v>5391</v>
      </c>
      <c r="BX48" t="s">
        <v>5262</v>
      </c>
      <c r="BY48" t="s">
        <v>1744</v>
      </c>
      <c r="BZ48" t="s">
        <v>1547</v>
      </c>
      <c r="CA48" t="s">
        <v>1744</v>
      </c>
      <c r="CB48" t="s">
        <v>2001</v>
      </c>
      <c r="CC48"/>
      <c r="CD48" t="s">
        <v>998</v>
      </c>
      <c r="CE48" t="s">
        <v>1230</v>
      </c>
      <c r="CF48" t="s">
        <v>3102</v>
      </c>
      <c r="CG48" t="s">
        <v>5397</v>
      </c>
      <c r="CH48" t="s">
        <v>1230</v>
      </c>
      <c r="CI48" t="s">
        <v>1547</v>
      </c>
      <c r="CJ48" t="s">
        <v>2877</v>
      </c>
      <c r="CK48" t="s">
        <v>1165</v>
      </c>
      <c r="CL48"/>
      <c r="CM48"/>
      <c r="CN48" t="s">
        <v>13143</v>
      </c>
      <c r="CO48" t="s">
        <v>13156</v>
      </c>
      <c r="CP48" t="s">
        <v>13143</v>
      </c>
      <c r="CQ48" t="s">
        <v>13156</v>
      </c>
      <c r="CR48" t="s">
        <v>1547</v>
      </c>
      <c r="CS48">
        <v>0</v>
      </c>
      <c r="CT48" t="s">
        <v>1547</v>
      </c>
      <c r="CU48" t="s">
        <v>1547</v>
      </c>
      <c r="CV48" t="s">
        <v>1547</v>
      </c>
      <c r="CW48" t="s">
        <v>1547</v>
      </c>
      <c r="CX48" t="s">
        <v>1547</v>
      </c>
      <c r="CY48">
        <v>46</v>
      </c>
      <c r="CZ48" t="s">
        <v>5398</v>
      </c>
      <c r="DA48" t="s">
        <v>1547</v>
      </c>
      <c r="DB48" t="s">
        <v>1881</v>
      </c>
      <c r="DC48" t="s">
        <v>1882</v>
      </c>
      <c r="DD48" t="s">
        <v>5390</v>
      </c>
      <c r="DE48" t="s">
        <v>2649</v>
      </c>
      <c r="DF48" t="s">
        <v>2997</v>
      </c>
      <c r="DG48" t="s">
        <v>1547</v>
      </c>
      <c r="DH48" t="s">
        <v>1547</v>
      </c>
      <c r="DI48" t="s">
        <v>1892</v>
      </c>
      <c r="DJ48" t="s">
        <v>5399</v>
      </c>
      <c r="DK48"/>
      <c r="DL48" t="s">
        <v>1892</v>
      </c>
      <c r="DM48">
        <v>9</v>
      </c>
      <c r="DN48" t="s">
        <v>1883</v>
      </c>
      <c r="DO48" t="s">
        <v>1165</v>
      </c>
      <c r="DP48" t="b">
        <v>1</v>
      </c>
      <c r="DQ48" t="b">
        <v>0</v>
      </c>
      <c r="DR48" t="b">
        <v>1</v>
      </c>
      <c r="DS48" t="b">
        <v>0</v>
      </c>
      <c r="DT48" t="b">
        <v>0</v>
      </c>
      <c r="DU48" t="b">
        <v>1</v>
      </c>
      <c r="DV48" t="b">
        <v>0</v>
      </c>
      <c r="DW48">
        <v>0</v>
      </c>
      <c r="DX48" t="b">
        <v>0</v>
      </c>
      <c r="DY48" t="b">
        <v>0</v>
      </c>
      <c r="DZ48" t="b">
        <v>0</v>
      </c>
      <c r="EA48" t="b">
        <v>0</v>
      </c>
      <c r="EB48" t="b">
        <v>0</v>
      </c>
      <c r="EC48" t="b">
        <v>1</v>
      </c>
      <c r="ED48" t="b">
        <v>0</v>
      </c>
      <c r="EE48" t="b">
        <v>0</v>
      </c>
      <c r="EF48" t="b">
        <v>0</v>
      </c>
      <c r="EG48" t="b" cm="1">
        <v>0</v>
      </c>
      <c r="EH48" t="b">
        <v>0</v>
      </c>
      <c r="EI48" t="b">
        <v>1</v>
      </c>
      <c r="EJ48" t="b">
        <v>1</v>
      </c>
      <c r="EK48" t="s">
        <v>5400</v>
      </c>
      <c r="EL48">
        <v>1</v>
      </c>
      <c r="EM48">
        <v>27</v>
      </c>
      <c r="EN48" t="b">
        <v>0</v>
      </c>
    </row>
    <row r="49" spans="1:144" ht="47.25">
      <c r="A49"/>
      <c r="B49" t="s">
        <v>1165</v>
      </c>
      <c r="C49" t="s">
        <v>1165</v>
      </c>
      <c r="D49" t="s">
        <v>3000</v>
      </c>
      <c r="E49" t="s">
        <v>3000</v>
      </c>
      <c r="F49"/>
      <c r="G49" t="s">
        <v>3000</v>
      </c>
      <c r="H49" s="109" t="s">
        <v>3001</v>
      </c>
      <c r="I49" t="s">
        <v>1230</v>
      </c>
      <c r="J49"/>
      <c r="K49" t="s">
        <v>3002</v>
      </c>
      <c r="L49" t="s">
        <v>1743</v>
      </c>
      <c r="M49" t="s">
        <v>2007</v>
      </c>
      <c r="N49"/>
      <c r="O49"/>
      <c r="P49"/>
      <c r="Q49" t="s">
        <v>2649</v>
      </c>
      <c r="R49" t="s">
        <v>2877</v>
      </c>
      <c r="S49"/>
      <c r="T49"/>
      <c r="U49" t="s">
        <v>13143</v>
      </c>
      <c r="V49" t="s">
        <v>3000</v>
      </c>
      <c r="W49"/>
      <c r="X49"/>
      <c r="Y49"/>
      <c r="Z49"/>
      <c r="AA49"/>
      <c r="AB49"/>
      <c r="AC49"/>
      <c r="AD49"/>
      <c r="AE49"/>
      <c r="AF49"/>
      <c r="AG49"/>
      <c r="AH49"/>
      <c r="AI49"/>
      <c r="AJ49"/>
      <c r="AK49"/>
      <c r="AL49"/>
      <c r="AM49"/>
      <c r="AN49"/>
      <c r="AO49" s="108" t="s">
        <v>43</v>
      </c>
      <c r="AP49" t="s">
        <v>2842</v>
      </c>
      <c r="AQ49">
        <v>46</v>
      </c>
      <c r="AR49" t="s">
        <v>5401</v>
      </c>
      <c r="AS49" t="s">
        <v>1165</v>
      </c>
      <c r="AT49" t="s">
        <v>5040</v>
      </c>
      <c r="AU49" t="s">
        <v>3000</v>
      </c>
      <c r="AV49" t="s">
        <v>5402</v>
      </c>
      <c r="AW49" t="s">
        <v>1744</v>
      </c>
      <c r="AX49" t="s">
        <v>1740</v>
      </c>
      <c r="AY49" t="s">
        <v>5402</v>
      </c>
      <c r="AZ49" t="s">
        <v>2649</v>
      </c>
      <c r="BA49" t="s">
        <v>5403</v>
      </c>
      <c r="BB49" t="s">
        <v>1230</v>
      </c>
      <c r="BC49" t="s">
        <v>1743</v>
      </c>
      <c r="BD49" t="s">
        <v>5404</v>
      </c>
      <c r="BE49" t="s">
        <v>2936</v>
      </c>
      <c r="BF49">
        <v>49</v>
      </c>
      <c r="BG49">
        <v>29</v>
      </c>
      <c r="BH49" t="e">
        <v>#N/A</v>
      </c>
      <c r="BI49" t="s">
        <v>3000</v>
      </c>
      <c r="BJ49">
        <v>1</v>
      </c>
      <c r="BK49">
        <v>0</v>
      </c>
      <c r="BL49">
        <v>0</v>
      </c>
      <c r="BM49" t="s">
        <v>1547</v>
      </c>
      <c r="BN49" t="s">
        <v>2937</v>
      </c>
      <c r="BO49" t="s">
        <v>5219</v>
      </c>
      <c r="BP49" t="s" cm="1">
        <v>5218</v>
      </c>
      <c r="BQ49" t="s">
        <v>5405</v>
      </c>
      <c r="BR49" t="s">
        <v>5045</v>
      </c>
      <c r="BS49">
        <v>45</v>
      </c>
      <c r="BT49" t="s">
        <v>5406</v>
      </c>
      <c r="BU49" t="s">
        <v>15102</v>
      </c>
      <c r="BV49" t="s">
        <v>3000</v>
      </c>
      <c r="BW49" t="s">
        <v>5402</v>
      </c>
      <c r="BX49" t="s">
        <v>5407</v>
      </c>
      <c r="BY49" t="s">
        <v>1744</v>
      </c>
      <c r="BZ49" t="s">
        <v>1547</v>
      </c>
      <c r="CA49" t="s">
        <v>1744</v>
      </c>
      <c r="CB49" t="s">
        <v>2007</v>
      </c>
      <c r="CC49"/>
      <c r="CD49" t="s">
        <v>998</v>
      </c>
      <c r="CE49" t="s">
        <v>1230</v>
      </c>
      <c r="CF49" t="s">
        <v>5408</v>
      </c>
      <c r="CG49" t="s">
        <v>5409</v>
      </c>
      <c r="CH49" t="s">
        <v>1230</v>
      </c>
      <c r="CI49" t="s">
        <v>1547</v>
      </c>
      <c r="CJ49" t="s">
        <v>2877</v>
      </c>
      <c r="CK49" t="s">
        <v>1165</v>
      </c>
      <c r="CL49"/>
      <c r="CM49"/>
      <c r="CN49" t="s">
        <v>13143</v>
      </c>
      <c r="CO49" t="s">
        <v>3000</v>
      </c>
      <c r="CP49" t="s">
        <v>13143</v>
      </c>
      <c r="CQ49" t="s">
        <v>3000</v>
      </c>
      <c r="CR49" t="s">
        <v>1547</v>
      </c>
      <c r="CS49">
        <v>0</v>
      </c>
      <c r="CT49" t="s">
        <v>1547</v>
      </c>
      <c r="CU49" t="s">
        <v>1547</v>
      </c>
      <c r="CV49" t="s">
        <v>1547</v>
      </c>
      <c r="CW49" t="s">
        <v>1547</v>
      </c>
      <c r="CX49" t="s">
        <v>1547</v>
      </c>
      <c r="CY49">
        <v>47</v>
      </c>
      <c r="CZ49" t="s">
        <v>5410</v>
      </c>
      <c r="DA49" t="s">
        <v>1547</v>
      </c>
      <c r="DB49" t="s">
        <v>1881</v>
      </c>
      <c r="DC49" t="s">
        <v>1882</v>
      </c>
      <c r="DD49" t="s">
        <v>3000</v>
      </c>
      <c r="DE49" t="s">
        <v>2649</v>
      </c>
      <c r="DF49" t="s">
        <v>3000</v>
      </c>
      <c r="DG49" t="s">
        <v>1547</v>
      </c>
      <c r="DH49" t="s">
        <v>1547</v>
      </c>
      <c r="DI49" t="s">
        <v>1892</v>
      </c>
      <c r="DJ49" t="s">
        <v>5401</v>
      </c>
      <c r="DK49"/>
      <c r="DL49" t="s">
        <v>1892</v>
      </c>
      <c r="DM49">
        <v>9</v>
      </c>
      <c r="DN49" t="s">
        <v>1883</v>
      </c>
      <c r="DO49" t="s">
        <v>1165</v>
      </c>
      <c r="DP49" t="b">
        <v>1</v>
      </c>
      <c r="DQ49" t="b">
        <v>0</v>
      </c>
      <c r="DR49" t="b">
        <v>1</v>
      </c>
      <c r="DS49" t="b">
        <v>0</v>
      </c>
      <c r="DT49" t="b">
        <v>0</v>
      </c>
      <c r="DU49" t="b">
        <v>1</v>
      </c>
      <c r="DV49" t="b">
        <v>0</v>
      </c>
      <c r="DW49">
        <v>0</v>
      </c>
      <c r="DX49" t="b">
        <v>0</v>
      </c>
      <c r="DY49" t="b">
        <v>0</v>
      </c>
      <c r="DZ49" t="b">
        <v>0</v>
      </c>
      <c r="EA49" t="b">
        <v>0</v>
      </c>
      <c r="EB49" t="b">
        <v>0</v>
      </c>
      <c r="EC49" t="b">
        <v>0</v>
      </c>
      <c r="ED49" t="b">
        <v>0</v>
      </c>
      <c r="EE49" t="b">
        <v>0</v>
      </c>
      <c r="EF49" t="b">
        <v>0</v>
      </c>
      <c r="EG49" t="b" cm="1">
        <v>0</v>
      </c>
      <c r="EH49" t="b">
        <v>0</v>
      </c>
      <c r="EI49" t="b">
        <v>0</v>
      </c>
      <c r="EJ49" t="b">
        <v>0</v>
      </c>
      <c r="EK49" t="s">
        <v>1547</v>
      </c>
      <c r="EL49">
        <v>0</v>
      </c>
      <c r="EM49">
        <v>3</v>
      </c>
      <c r="EN49" t="b">
        <v>0</v>
      </c>
    </row>
    <row r="50" spans="1:144" ht="47.25">
      <c r="A50"/>
      <c r="B50" t="s">
        <v>1165</v>
      </c>
      <c r="C50" t="s">
        <v>1165</v>
      </c>
      <c r="D50" t="s">
        <v>3003</v>
      </c>
      <c r="E50" t="s">
        <v>3003</v>
      </c>
      <c r="F50"/>
      <c r="G50" t="s">
        <v>3003</v>
      </c>
      <c r="H50" s="109" t="s">
        <v>3004</v>
      </c>
      <c r="I50" t="s">
        <v>1230</v>
      </c>
      <c r="J50"/>
      <c r="K50" t="s">
        <v>3005</v>
      </c>
      <c r="L50" t="s">
        <v>1743</v>
      </c>
      <c r="M50" t="s">
        <v>2007</v>
      </c>
      <c r="N50"/>
      <c r="O50"/>
      <c r="P50"/>
      <c r="Q50" t="s">
        <v>2649</v>
      </c>
      <c r="R50" t="s">
        <v>2877</v>
      </c>
      <c r="S50"/>
      <c r="T50"/>
      <c r="U50" t="s">
        <v>13143</v>
      </c>
      <c r="V50" t="s">
        <v>3003</v>
      </c>
      <c r="W50"/>
      <c r="X50"/>
      <c r="Y50"/>
      <c r="Z50"/>
      <c r="AA50"/>
      <c r="AB50"/>
      <c r="AC50"/>
      <c r="AD50"/>
      <c r="AE50"/>
      <c r="AF50"/>
      <c r="AG50"/>
      <c r="AH50"/>
      <c r="AI50"/>
      <c r="AJ50"/>
      <c r="AK50"/>
      <c r="AL50"/>
      <c r="AM50"/>
      <c r="AN50"/>
      <c r="AO50" s="108" t="s">
        <v>43</v>
      </c>
      <c r="AP50" t="s">
        <v>2842</v>
      </c>
      <c r="AQ50">
        <v>47</v>
      </c>
      <c r="AR50" t="s">
        <v>5411</v>
      </c>
      <c r="AS50" t="s">
        <v>1165</v>
      </c>
      <c r="AT50" t="s">
        <v>5040</v>
      </c>
      <c r="AU50" t="s">
        <v>3003</v>
      </c>
      <c r="AV50" t="s">
        <v>5412</v>
      </c>
      <c r="AW50" t="s">
        <v>1744</v>
      </c>
      <c r="AX50" t="s">
        <v>1740</v>
      </c>
      <c r="AY50" t="s">
        <v>5412</v>
      </c>
      <c r="AZ50" t="s">
        <v>2649</v>
      </c>
      <c r="BA50" t="s">
        <v>5413</v>
      </c>
      <c r="BB50" t="s">
        <v>1230</v>
      </c>
      <c r="BC50" t="s">
        <v>1743</v>
      </c>
      <c r="BD50" t="s">
        <v>5414</v>
      </c>
      <c r="BE50" t="s">
        <v>2936</v>
      </c>
      <c r="BF50">
        <v>50</v>
      </c>
      <c r="BG50">
        <v>29</v>
      </c>
      <c r="BH50" t="e">
        <v>#N/A</v>
      </c>
      <c r="BI50" t="s">
        <v>3003</v>
      </c>
      <c r="BJ50">
        <v>1</v>
      </c>
      <c r="BK50">
        <v>0</v>
      </c>
      <c r="BL50">
        <v>0</v>
      </c>
      <c r="BM50" t="s">
        <v>1547</v>
      </c>
      <c r="BN50" t="s">
        <v>2937</v>
      </c>
      <c r="BO50" t="s">
        <v>5219</v>
      </c>
      <c r="BP50" t="s" cm="1">
        <v>5218</v>
      </c>
      <c r="BQ50" t="s">
        <v>5415</v>
      </c>
      <c r="BR50" t="s">
        <v>5045</v>
      </c>
      <c r="BS50">
        <v>46</v>
      </c>
      <c r="BT50" t="s">
        <v>5416</v>
      </c>
      <c r="BU50" t="s">
        <v>15103</v>
      </c>
      <c r="BV50" t="s">
        <v>3003</v>
      </c>
      <c r="BW50" t="s">
        <v>5412</v>
      </c>
      <c r="BX50" t="s">
        <v>5417</v>
      </c>
      <c r="BY50" t="s">
        <v>1744</v>
      </c>
      <c r="BZ50" t="s">
        <v>1547</v>
      </c>
      <c r="CA50" t="s">
        <v>1744</v>
      </c>
      <c r="CB50" t="s">
        <v>2007</v>
      </c>
      <c r="CC50"/>
      <c r="CD50" t="s">
        <v>998</v>
      </c>
      <c r="CE50" t="s">
        <v>1230</v>
      </c>
      <c r="CF50" t="s">
        <v>5418</v>
      </c>
      <c r="CG50" t="s">
        <v>5419</v>
      </c>
      <c r="CH50" t="s">
        <v>1230</v>
      </c>
      <c r="CI50" t="s">
        <v>1547</v>
      </c>
      <c r="CJ50" t="s">
        <v>2877</v>
      </c>
      <c r="CK50" t="s">
        <v>1165</v>
      </c>
      <c r="CL50"/>
      <c r="CM50"/>
      <c r="CN50" t="s">
        <v>13143</v>
      </c>
      <c r="CO50" t="s">
        <v>3003</v>
      </c>
      <c r="CP50" t="s">
        <v>13143</v>
      </c>
      <c r="CQ50" t="s">
        <v>3003</v>
      </c>
      <c r="CR50" t="s">
        <v>1547</v>
      </c>
      <c r="CS50">
        <v>0</v>
      </c>
      <c r="CT50" t="s">
        <v>1547</v>
      </c>
      <c r="CU50" t="s">
        <v>1547</v>
      </c>
      <c r="CV50" t="s">
        <v>1547</v>
      </c>
      <c r="CW50" t="s">
        <v>1547</v>
      </c>
      <c r="CX50" t="s">
        <v>1547</v>
      </c>
      <c r="CY50">
        <v>48</v>
      </c>
      <c r="CZ50" t="s">
        <v>5420</v>
      </c>
      <c r="DA50" t="s">
        <v>1547</v>
      </c>
      <c r="DB50" t="s">
        <v>1881</v>
      </c>
      <c r="DC50" t="s">
        <v>1882</v>
      </c>
      <c r="DD50" t="s">
        <v>3003</v>
      </c>
      <c r="DE50" t="s">
        <v>2649</v>
      </c>
      <c r="DF50" t="s">
        <v>3003</v>
      </c>
      <c r="DG50" t="s">
        <v>1547</v>
      </c>
      <c r="DH50" t="s">
        <v>1547</v>
      </c>
      <c r="DI50" t="s">
        <v>1892</v>
      </c>
      <c r="DJ50" t="s">
        <v>5411</v>
      </c>
      <c r="DK50"/>
      <c r="DL50" t="s">
        <v>1892</v>
      </c>
      <c r="DM50">
        <v>9</v>
      </c>
      <c r="DN50" t="s">
        <v>1883</v>
      </c>
      <c r="DO50" t="s">
        <v>1165</v>
      </c>
      <c r="DP50" t="b">
        <v>1</v>
      </c>
      <c r="DQ50" t="b">
        <v>0</v>
      </c>
      <c r="DR50" t="b">
        <v>1</v>
      </c>
      <c r="DS50" t="b">
        <v>0</v>
      </c>
      <c r="DT50" t="b">
        <v>0</v>
      </c>
      <c r="DU50" t="b">
        <v>1</v>
      </c>
      <c r="DV50" t="b">
        <v>0</v>
      </c>
      <c r="DW50">
        <v>0</v>
      </c>
      <c r="DX50" t="b">
        <v>0</v>
      </c>
      <c r="DY50" t="b">
        <v>0</v>
      </c>
      <c r="DZ50" t="b">
        <v>0</v>
      </c>
      <c r="EA50" t="b">
        <v>0</v>
      </c>
      <c r="EB50" t="b">
        <v>0</v>
      </c>
      <c r="EC50" t="b">
        <v>0</v>
      </c>
      <c r="ED50" t="b">
        <v>0</v>
      </c>
      <c r="EE50" t="b">
        <v>0</v>
      </c>
      <c r="EF50" t="b">
        <v>0</v>
      </c>
      <c r="EG50" t="b" cm="1">
        <v>0</v>
      </c>
      <c r="EH50" t="b">
        <v>0</v>
      </c>
      <c r="EI50" t="b">
        <v>0</v>
      </c>
      <c r="EJ50" t="b">
        <v>0</v>
      </c>
      <c r="EK50" t="s">
        <v>1547</v>
      </c>
      <c r="EL50">
        <v>0</v>
      </c>
      <c r="EM50">
        <v>3</v>
      </c>
      <c r="EN50" t="b">
        <v>0</v>
      </c>
    </row>
    <row r="51" spans="1:144" ht="126">
      <c r="A51"/>
      <c r="B51" t="s">
        <v>1165</v>
      </c>
      <c r="C51" t="s">
        <v>1165</v>
      </c>
      <c r="D51" t="s">
        <v>3006</v>
      </c>
      <c r="E51" t="s">
        <v>3007</v>
      </c>
      <c r="F51"/>
      <c r="G51" t="s">
        <v>3008</v>
      </c>
      <c r="H51" s="109" t="s">
        <v>3009</v>
      </c>
      <c r="I51" t="s">
        <v>1230</v>
      </c>
      <c r="J51"/>
      <c r="K51" t="s">
        <v>3010</v>
      </c>
      <c r="L51" t="s">
        <v>1743</v>
      </c>
      <c r="M51" t="s">
        <v>2007</v>
      </c>
      <c r="N51"/>
      <c r="O51"/>
      <c r="P51"/>
      <c r="Q51" t="s">
        <v>2649</v>
      </c>
      <c r="R51" t="s">
        <v>2877</v>
      </c>
      <c r="S51"/>
      <c r="T51"/>
      <c r="U51" t="s">
        <v>13143</v>
      </c>
      <c r="V51" t="s">
        <v>13157</v>
      </c>
      <c r="W51"/>
      <c r="X51"/>
      <c r="Y51"/>
      <c r="Z51"/>
      <c r="AA51"/>
      <c r="AB51"/>
      <c r="AC51"/>
      <c r="AD51"/>
      <c r="AE51"/>
      <c r="AF51"/>
      <c r="AG51"/>
      <c r="AH51"/>
      <c r="AI51"/>
      <c r="AJ51"/>
      <c r="AK51"/>
      <c r="AL51"/>
      <c r="AM51"/>
      <c r="AN51"/>
      <c r="AO51" s="108" t="s">
        <v>43</v>
      </c>
      <c r="AP51" t="s">
        <v>2842</v>
      </c>
      <c r="AQ51">
        <v>48</v>
      </c>
      <c r="AR51" t="s">
        <v>5421</v>
      </c>
      <c r="AS51" t="s">
        <v>1165</v>
      </c>
      <c r="AT51" t="s">
        <v>5040</v>
      </c>
      <c r="AU51" t="s">
        <v>3007</v>
      </c>
      <c r="AV51" t="s">
        <v>5422</v>
      </c>
      <c r="AW51" t="s">
        <v>1744</v>
      </c>
      <c r="AX51" t="s">
        <v>1740</v>
      </c>
      <c r="AY51" t="s">
        <v>5423</v>
      </c>
      <c r="AZ51" t="s">
        <v>2649</v>
      </c>
      <c r="BA51" t="s">
        <v>5424</v>
      </c>
      <c r="BB51" t="s">
        <v>1230</v>
      </c>
      <c r="BC51" t="s">
        <v>1743</v>
      </c>
      <c r="BD51" t="s">
        <v>5425</v>
      </c>
      <c r="BE51" t="s">
        <v>2936</v>
      </c>
      <c r="BF51">
        <v>51</v>
      </c>
      <c r="BG51">
        <v>29</v>
      </c>
      <c r="BH51" t="e">
        <v>#N/A</v>
      </c>
      <c r="BI51" t="s">
        <v>3007</v>
      </c>
      <c r="BJ51">
        <v>1</v>
      </c>
      <c r="BK51">
        <v>0</v>
      </c>
      <c r="BL51">
        <v>0</v>
      </c>
      <c r="BM51" t="s">
        <v>1547</v>
      </c>
      <c r="BN51" t="s">
        <v>2937</v>
      </c>
      <c r="BO51" t="s">
        <v>5219</v>
      </c>
      <c r="BP51" t="s" cm="1">
        <v>5218</v>
      </c>
      <c r="BQ51" t="s">
        <v>5426</v>
      </c>
      <c r="BR51" t="s">
        <v>5045</v>
      </c>
      <c r="BS51">
        <v>47</v>
      </c>
      <c r="BT51" t="s">
        <v>5427</v>
      </c>
      <c r="BU51" t="s">
        <v>15104</v>
      </c>
      <c r="BV51" t="s">
        <v>3006</v>
      </c>
      <c r="BW51" t="s">
        <v>5422</v>
      </c>
      <c r="BX51" t="s">
        <v>5428</v>
      </c>
      <c r="BY51" t="s">
        <v>1744</v>
      </c>
      <c r="BZ51" t="s">
        <v>1547</v>
      </c>
      <c r="CA51" t="s">
        <v>1744</v>
      </c>
      <c r="CB51" t="s">
        <v>2007</v>
      </c>
      <c r="CC51"/>
      <c r="CD51" t="s">
        <v>998</v>
      </c>
      <c r="CE51" t="s">
        <v>1230</v>
      </c>
      <c r="CF51" t="s">
        <v>5429</v>
      </c>
      <c r="CG51" t="s">
        <v>5430</v>
      </c>
      <c r="CH51" t="s">
        <v>1230</v>
      </c>
      <c r="CI51" t="s">
        <v>1547</v>
      </c>
      <c r="CJ51" t="s">
        <v>2877</v>
      </c>
      <c r="CK51" t="s">
        <v>1165</v>
      </c>
      <c r="CL51"/>
      <c r="CM51"/>
      <c r="CN51" t="s">
        <v>13143</v>
      </c>
      <c r="CO51" t="s">
        <v>13157</v>
      </c>
      <c r="CP51" t="s">
        <v>13143</v>
      </c>
      <c r="CQ51" t="s">
        <v>13157</v>
      </c>
      <c r="CR51" t="s">
        <v>1547</v>
      </c>
      <c r="CS51">
        <v>0</v>
      </c>
      <c r="CT51" t="s">
        <v>1547</v>
      </c>
      <c r="CU51" t="s">
        <v>1547</v>
      </c>
      <c r="CV51" t="s">
        <v>1547</v>
      </c>
      <c r="CW51" t="s">
        <v>1547</v>
      </c>
      <c r="CX51" t="s">
        <v>1547</v>
      </c>
      <c r="CY51">
        <v>49</v>
      </c>
      <c r="CZ51" t="s">
        <v>5431</v>
      </c>
      <c r="DA51" t="s">
        <v>1547</v>
      </c>
      <c r="DB51" t="s">
        <v>1881</v>
      </c>
      <c r="DC51" t="s">
        <v>1882</v>
      </c>
      <c r="DD51" t="s">
        <v>3007</v>
      </c>
      <c r="DE51" t="s">
        <v>2649</v>
      </c>
      <c r="DF51" t="s">
        <v>3008</v>
      </c>
      <c r="DG51" t="s">
        <v>1547</v>
      </c>
      <c r="DH51" t="s">
        <v>1547</v>
      </c>
      <c r="DI51" t="s">
        <v>1892</v>
      </c>
      <c r="DJ51" t="s">
        <v>5421</v>
      </c>
      <c r="DK51"/>
      <c r="DL51" t="s">
        <v>1892</v>
      </c>
      <c r="DM51">
        <v>9</v>
      </c>
      <c r="DN51" t="s">
        <v>1883</v>
      </c>
      <c r="DO51" t="s">
        <v>1165</v>
      </c>
      <c r="DP51" t="b">
        <v>1</v>
      </c>
      <c r="DQ51" t="b">
        <v>0</v>
      </c>
      <c r="DR51" t="b">
        <v>1</v>
      </c>
      <c r="DS51" t="b">
        <v>0</v>
      </c>
      <c r="DT51" t="b">
        <v>0</v>
      </c>
      <c r="DU51" t="b">
        <v>1</v>
      </c>
      <c r="DV51" t="b">
        <v>0</v>
      </c>
      <c r="DW51">
        <v>0</v>
      </c>
      <c r="DX51" t="b">
        <v>0</v>
      </c>
      <c r="DY51" t="b">
        <v>0</v>
      </c>
      <c r="DZ51" t="b">
        <v>0</v>
      </c>
      <c r="EA51" t="b">
        <v>0</v>
      </c>
      <c r="EB51" t="b">
        <v>0</v>
      </c>
      <c r="EC51" t="b">
        <v>0</v>
      </c>
      <c r="ED51" t="b">
        <v>0</v>
      </c>
      <c r="EE51" t="b">
        <v>0</v>
      </c>
      <c r="EF51" t="b">
        <v>0</v>
      </c>
      <c r="EG51" t="b" cm="1">
        <v>0</v>
      </c>
      <c r="EH51" t="b">
        <v>0</v>
      </c>
      <c r="EI51" t="b">
        <v>0</v>
      </c>
      <c r="EJ51" t="b">
        <v>0</v>
      </c>
      <c r="EK51" t="s">
        <v>1547</v>
      </c>
      <c r="EL51">
        <v>0</v>
      </c>
      <c r="EM51">
        <v>15</v>
      </c>
      <c r="EN51" t="b">
        <v>0</v>
      </c>
    </row>
    <row r="52" spans="1:144" ht="141.75">
      <c r="A52"/>
      <c r="B52" t="s">
        <v>1165</v>
      </c>
      <c r="C52" t="s">
        <v>1165</v>
      </c>
      <c r="D52" t="s">
        <v>3011</v>
      </c>
      <c r="E52" t="s">
        <v>3012</v>
      </c>
      <c r="F52"/>
      <c r="G52" t="s">
        <v>3013</v>
      </c>
      <c r="H52" s="109" t="s">
        <v>3014</v>
      </c>
      <c r="I52" t="s">
        <v>1230</v>
      </c>
      <c r="J52"/>
      <c r="K52" t="s">
        <v>3015</v>
      </c>
      <c r="L52" t="s">
        <v>1743</v>
      </c>
      <c r="M52" t="s">
        <v>2007</v>
      </c>
      <c r="N52"/>
      <c r="O52"/>
      <c r="P52"/>
      <c r="Q52" t="s">
        <v>2649</v>
      </c>
      <c r="R52" t="s">
        <v>2877</v>
      </c>
      <c r="S52"/>
      <c r="T52"/>
      <c r="U52" t="s">
        <v>13143</v>
      </c>
      <c r="V52" t="s">
        <v>13158</v>
      </c>
      <c r="W52"/>
      <c r="X52"/>
      <c r="Y52"/>
      <c r="Z52"/>
      <c r="AA52"/>
      <c r="AB52"/>
      <c r="AC52"/>
      <c r="AD52"/>
      <c r="AE52"/>
      <c r="AF52"/>
      <c r="AG52"/>
      <c r="AH52"/>
      <c r="AI52"/>
      <c r="AJ52"/>
      <c r="AK52"/>
      <c r="AL52"/>
      <c r="AM52"/>
      <c r="AN52"/>
      <c r="AO52" s="108" t="s">
        <v>43</v>
      </c>
      <c r="AP52" t="s">
        <v>2842</v>
      </c>
      <c r="AQ52">
        <v>49</v>
      </c>
      <c r="AR52" t="s">
        <v>5432</v>
      </c>
      <c r="AS52" t="s">
        <v>1165</v>
      </c>
      <c r="AT52" t="s">
        <v>5040</v>
      </c>
      <c r="AU52" t="s">
        <v>3012</v>
      </c>
      <c r="AV52" t="s">
        <v>5433</v>
      </c>
      <c r="AW52" t="s">
        <v>1744</v>
      </c>
      <c r="AX52" t="s">
        <v>1740</v>
      </c>
      <c r="AY52" t="s">
        <v>5434</v>
      </c>
      <c r="AZ52" t="s">
        <v>2649</v>
      </c>
      <c r="BA52" t="s">
        <v>5435</v>
      </c>
      <c r="BB52" t="s">
        <v>1230</v>
      </c>
      <c r="BC52" t="s">
        <v>1743</v>
      </c>
      <c r="BD52" t="s">
        <v>5436</v>
      </c>
      <c r="BE52" t="s">
        <v>2936</v>
      </c>
      <c r="BF52">
        <v>52</v>
      </c>
      <c r="BG52">
        <v>29</v>
      </c>
      <c r="BH52" t="e">
        <v>#N/A</v>
      </c>
      <c r="BI52" t="s">
        <v>3012</v>
      </c>
      <c r="BJ52">
        <v>1</v>
      </c>
      <c r="BK52">
        <v>0</v>
      </c>
      <c r="BL52">
        <v>0</v>
      </c>
      <c r="BM52" t="s">
        <v>1547</v>
      </c>
      <c r="BN52" t="s">
        <v>2937</v>
      </c>
      <c r="BO52" t="s">
        <v>5219</v>
      </c>
      <c r="BP52" t="s" cm="1">
        <v>5218</v>
      </c>
      <c r="BQ52" t="s">
        <v>5437</v>
      </c>
      <c r="BR52" t="s">
        <v>5045</v>
      </c>
      <c r="BS52">
        <v>48</v>
      </c>
      <c r="BT52" t="s">
        <v>5438</v>
      </c>
      <c r="BU52" t="s">
        <v>15105</v>
      </c>
      <c r="BV52" t="s">
        <v>3011</v>
      </c>
      <c r="BW52" t="s">
        <v>5433</v>
      </c>
      <c r="BX52" t="s">
        <v>5439</v>
      </c>
      <c r="BY52" t="s">
        <v>1744</v>
      </c>
      <c r="BZ52" t="s">
        <v>1547</v>
      </c>
      <c r="CA52" t="s">
        <v>1744</v>
      </c>
      <c r="CB52" t="s">
        <v>2007</v>
      </c>
      <c r="CC52"/>
      <c r="CD52" t="s">
        <v>998</v>
      </c>
      <c r="CE52" t="s">
        <v>1230</v>
      </c>
      <c r="CF52" t="s">
        <v>5440</v>
      </c>
      <c r="CG52" t="s">
        <v>5441</v>
      </c>
      <c r="CH52" t="s">
        <v>1230</v>
      </c>
      <c r="CI52" t="s">
        <v>1547</v>
      </c>
      <c r="CJ52" t="s">
        <v>2877</v>
      </c>
      <c r="CK52" t="s">
        <v>1165</v>
      </c>
      <c r="CL52"/>
      <c r="CM52"/>
      <c r="CN52" t="s">
        <v>13143</v>
      </c>
      <c r="CO52" t="s">
        <v>13158</v>
      </c>
      <c r="CP52" t="s">
        <v>13143</v>
      </c>
      <c r="CQ52" t="s">
        <v>13158</v>
      </c>
      <c r="CR52" t="s">
        <v>1547</v>
      </c>
      <c r="CS52">
        <v>0</v>
      </c>
      <c r="CT52" t="s">
        <v>1547</v>
      </c>
      <c r="CU52" t="s">
        <v>1547</v>
      </c>
      <c r="CV52" t="s">
        <v>1547</v>
      </c>
      <c r="CW52" t="s">
        <v>1547</v>
      </c>
      <c r="CX52" t="s">
        <v>1547</v>
      </c>
      <c r="CY52">
        <v>50</v>
      </c>
      <c r="CZ52" t="s">
        <v>5442</v>
      </c>
      <c r="DA52" t="s">
        <v>1547</v>
      </c>
      <c r="DB52" t="s">
        <v>1881</v>
      </c>
      <c r="DC52" t="s">
        <v>1882</v>
      </c>
      <c r="DD52" t="s">
        <v>3012</v>
      </c>
      <c r="DE52" t="s">
        <v>2649</v>
      </c>
      <c r="DF52" t="s">
        <v>3013</v>
      </c>
      <c r="DG52" t="s">
        <v>1547</v>
      </c>
      <c r="DH52" t="s">
        <v>1547</v>
      </c>
      <c r="DI52" t="s">
        <v>1892</v>
      </c>
      <c r="DJ52" t="s">
        <v>5432</v>
      </c>
      <c r="DK52"/>
      <c r="DL52" t="s">
        <v>1892</v>
      </c>
      <c r="DM52">
        <v>9</v>
      </c>
      <c r="DN52" t="s">
        <v>1883</v>
      </c>
      <c r="DO52" t="s">
        <v>1165</v>
      </c>
      <c r="DP52" t="b">
        <v>1</v>
      </c>
      <c r="DQ52" t="b">
        <v>0</v>
      </c>
      <c r="DR52" t="b">
        <v>1</v>
      </c>
      <c r="DS52" t="b">
        <v>0</v>
      </c>
      <c r="DT52" t="b">
        <v>0</v>
      </c>
      <c r="DU52" t="b">
        <v>1</v>
      </c>
      <c r="DV52" t="b">
        <v>0</v>
      </c>
      <c r="DW52">
        <v>0</v>
      </c>
      <c r="DX52" t="b">
        <v>0</v>
      </c>
      <c r="DY52" t="b">
        <v>0</v>
      </c>
      <c r="DZ52" t="b">
        <v>0</v>
      </c>
      <c r="EA52" t="b">
        <v>0</v>
      </c>
      <c r="EB52" t="b">
        <v>0</v>
      </c>
      <c r="EC52" t="b">
        <v>0</v>
      </c>
      <c r="ED52" t="b">
        <v>0</v>
      </c>
      <c r="EE52" t="b">
        <v>0</v>
      </c>
      <c r="EF52" t="b">
        <v>0</v>
      </c>
      <c r="EG52" t="b" cm="1">
        <v>0</v>
      </c>
      <c r="EH52" t="b">
        <v>0</v>
      </c>
      <c r="EI52" t="b">
        <v>0</v>
      </c>
      <c r="EJ52" t="b">
        <v>0</v>
      </c>
      <c r="EK52" t="s">
        <v>1547</v>
      </c>
      <c r="EL52">
        <v>0</v>
      </c>
      <c r="EM52">
        <v>15</v>
      </c>
      <c r="EN52" t="b">
        <v>0</v>
      </c>
    </row>
    <row r="53" spans="1:144" ht="31.5">
      <c r="A53"/>
      <c r="B53" t="s">
        <v>1165</v>
      </c>
      <c r="C53" t="s">
        <v>1165</v>
      </c>
      <c r="D53" t="s">
        <v>3016</v>
      </c>
      <c r="E53" t="s">
        <v>3017</v>
      </c>
      <c r="F53"/>
      <c r="G53" t="s">
        <v>3016</v>
      </c>
      <c r="H53" s="109" t="s">
        <v>3018</v>
      </c>
      <c r="I53" t="s">
        <v>1230</v>
      </c>
      <c r="J53"/>
      <c r="K53" t="s">
        <v>3019</v>
      </c>
      <c r="L53" t="s">
        <v>1743</v>
      </c>
      <c r="M53" t="s">
        <v>2007</v>
      </c>
      <c r="N53"/>
      <c r="O53"/>
      <c r="P53"/>
      <c r="Q53" t="s">
        <v>2649</v>
      </c>
      <c r="R53" t="s">
        <v>2877</v>
      </c>
      <c r="S53"/>
      <c r="T53"/>
      <c r="U53" t="s">
        <v>13143</v>
      </c>
      <c r="V53" t="s">
        <v>13159</v>
      </c>
      <c r="W53"/>
      <c r="X53"/>
      <c r="Y53"/>
      <c r="Z53"/>
      <c r="AA53"/>
      <c r="AB53"/>
      <c r="AC53"/>
      <c r="AD53"/>
      <c r="AE53"/>
      <c r="AF53"/>
      <c r="AG53"/>
      <c r="AH53"/>
      <c r="AI53"/>
      <c r="AJ53"/>
      <c r="AK53"/>
      <c r="AL53"/>
      <c r="AM53"/>
      <c r="AN53"/>
      <c r="AO53" s="108" t="s">
        <v>43</v>
      </c>
      <c r="AP53" t="s">
        <v>2842</v>
      </c>
      <c r="AQ53">
        <v>50</v>
      </c>
      <c r="AR53" t="s">
        <v>5443</v>
      </c>
      <c r="AS53" t="s">
        <v>1165</v>
      </c>
      <c r="AT53" t="s">
        <v>5040</v>
      </c>
      <c r="AU53" t="s">
        <v>3017</v>
      </c>
      <c r="AV53" t="s">
        <v>5444</v>
      </c>
      <c r="AW53" t="s">
        <v>1744</v>
      </c>
      <c r="AX53" t="s">
        <v>1740</v>
      </c>
      <c r="AY53" t="s">
        <v>5445</v>
      </c>
      <c r="AZ53" t="s">
        <v>2649</v>
      </c>
      <c r="BA53" t="s">
        <v>5446</v>
      </c>
      <c r="BB53" t="s">
        <v>1230</v>
      </c>
      <c r="BC53" t="s">
        <v>1743</v>
      </c>
      <c r="BD53" t="s">
        <v>5447</v>
      </c>
      <c r="BE53" t="s">
        <v>2936</v>
      </c>
      <c r="BF53">
        <v>53</v>
      </c>
      <c r="BG53">
        <v>29</v>
      </c>
      <c r="BH53" t="e">
        <v>#N/A</v>
      </c>
      <c r="BI53" t="s">
        <v>3017</v>
      </c>
      <c r="BJ53">
        <v>1</v>
      </c>
      <c r="BK53">
        <v>0</v>
      </c>
      <c r="BL53">
        <v>0</v>
      </c>
      <c r="BM53" t="s">
        <v>1547</v>
      </c>
      <c r="BN53" t="s">
        <v>2937</v>
      </c>
      <c r="BO53" t="s">
        <v>5219</v>
      </c>
      <c r="BP53" t="s" cm="1">
        <v>5218</v>
      </c>
      <c r="BQ53" t="s">
        <v>5448</v>
      </c>
      <c r="BR53" t="s">
        <v>5045</v>
      </c>
      <c r="BS53">
        <v>49</v>
      </c>
      <c r="BT53" t="s">
        <v>5449</v>
      </c>
      <c r="BU53" t="s">
        <v>15106</v>
      </c>
      <c r="BV53" t="s">
        <v>3016</v>
      </c>
      <c r="BW53" t="s">
        <v>5444</v>
      </c>
      <c r="BX53" t="s">
        <v>5450</v>
      </c>
      <c r="BY53" t="s">
        <v>1744</v>
      </c>
      <c r="BZ53" t="s">
        <v>1547</v>
      </c>
      <c r="CA53" t="s">
        <v>1744</v>
      </c>
      <c r="CB53" t="s">
        <v>2007</v>
      </c>
      <c r="CC53"/>
      <c r="CD53" t="s">
        <v>998</v>
      </c>
      <c r="CE53" t="s">
        <v>1230</v>
      </c>
      <c r="CF53" t="s">
        <v>5451</v>
      </c>
      <c r="CG53" t="s">
        <v>5452</v>
      </c>
      <c r="CH53" t="s">
        <v>1230</v>
      </c>
      <c r="CI53" t="s">
        <v>1547</v>
      </c>
      <c r="CJ53" t="s">
        <v>2877</v>
      </c>
      <c r="CK53" t="s">
        <v>1165</v>
      </c>
      <c r="CL53"/>
      <c r="CM53"/>
      <c r="CN53" t="s">
        <v>13143</v>
      </c>
      <c r="CO53" t="s">
        <v>13159</v>
      </c>
      <c r="CP53" t="s">
        <v>13143</v>
      </c>
      <c r="CQ53" t="s">
        <v>13159</v>
      </c>
      <c r="CR53" t="s">
        <v>1547</v>
      </c>
      <c r="CS53">
        <v>0</v>
      </c>
      <c r="CT53" t="s">
        <v>1547</v>
      </c>
      <c r="CU53" t="s">
        <v>1547</v>
      </c>
      <c r="CV53" t="s">
        <v>1547</v>
      </c>
      <c r="CW53" t="s">
        <v>1547</v>
      </c>
      <c r="CX53" t="s">
        <v>1547</v>
      </c>
      <c r="CY53">
        <v>51</v>
      </c>
      <c r="CZ53" t="s">
        <v>5453</v>
      </c>
      <c r="DA53" t="s">
        <v>1547</v>
      </c>
      <c r="DB53" t="s">
        <v>1881</v>
      </c>
      <c r="DC53" t="s">
        <v>1882</v>
      </c>
      <c r="DD53" t="s">
        <v>3017</v>
      </c>
      <c r="DE53" t="s">
        <v>2649</v>
      </c>
      <c r="DF53" t="s">
        <v>3016</v>
      </c>
      <c r="DG53" t="s">
        <v>1547</v>
      </c>
      <c r="DH53" t="s">
        <v>1547</v>
      </c>
      <c r="DI53" t="s">
        <v>1892</v>
      </c>
      <c r="DJ53" t="s">
        <v>5443</v>
      </c>
      <c r="DK53"/>
      <c r="DL53" t="s">
        <v>1892</v>
      </c>
      <c r="DM53">
        <v>9</v>
      </c>
      <c r="DN53" t="s">
        <v>1883</v>
      </c>
      <c r="DO53" t="s">
        <v>1165</v>
      </c>
      <c r="DP53" t="b">
        <v>1</v>
      </c>
      <c r="DQ53" t="b">
        <v>0</v>
      </c>
      <c r="DR53" t="b">
        <v>1</v>
      </c>
      <c r="DS53" t="b">
        <v>0</v>
      </c>
      <c r="DT53" t="b">
        <v>0</v>
      </c>
      <c r="DU53" t="b">
        <v>1</v>
      </c>
      <c r="DV53" t="b">
        <v>0</v>
      </c>
      <c r="DW53">
        <v>0</v>
      </c>
      <c r="DX53" t="b">
        <v>0</v>
      </c>
      <c r="DY53" t="b">
        <v>0</v>
      </c>
      <c r="DZ53" t="b">
        <v>0</v>
      </c>
      <c r="EA53" t="b">
        <v>0</v>
      </c>
      <c r="EB53" t="b">
        <v>0</v>
      </c>
      <c r="EC53" t="b">
        <v>1</v>
      </c>
      <c r="ED53" t="b">
        <v>0</v>
      </c>
      <c r="EE53" t="b">
        <v>0</v>
      </c>
      <c r="EF53" t="b">
        <v>0</v>
      </c>
      <c r="EG53" t="b" cm="1">
        <v>0</v>
      </c>
      <c r="EH53" t="b">
        <v>0</v>
      </c>
      <c r="EI53" t="b">
        <v>0</v>
      </c>
      <c r="EJ53" t="b">
        <v>1</v>
      </c>
      <c r="EK53" t="s">
        <v>5327</v>
      </c>
      <c r="EL53">
        <v>0</v>
      </c>
      <c r="EM53">
        <v>10</v>
      </c>
      <c r="EN53" t="b">
        <v>0</v>
      </c>
    </row>
    <row r="54" spans="1:144" ht="81" customHeight="1">
      <c r="A54"/>
      <c r="B54" t="s">
        <v>1165</v>
      </c>
      <c r="C54" t="s">
        <v>1165</v>
      </c>
      <c r="D54" s="109" t="s">
        <v>3020</v>
      </c>
      <c r="E54" t="s">
        <v>3021</v>
      </c>
      <c r="F54" t="s">
        <v>3022</v>
      </c>
      <c r="G54" s="109" t="s">
        <v>3020</v>
      </c>
      <c r="H54" t="s">
        <v>2948</v>
      </c>
      <c r="I54" t="s">
        <v>1230</v>
      </c>
      <c r="J54"/>
      <c r="K54" t="s">
        <v>902</v>
      </c>
      <c r="L54" t="s">
        <v>1743</v>
      </c>
      <c r="M54" t="s">
        <v>2001</v>
      </c>
      <c r="N54"/>
      <c r="O54"/>
      <c r="P54"/>
      <c r="Q54" t="s">
        <v>2649</v>
      </c>
      <c r="R54" t="s">
        <v>2877</v>
      </c>
      <c r="S54"/>
      <c r="T54"/>
      <c r="U54" t="s">
        <v>13143</v>
      </c>
      <c r="V54" t="s">
        <v>13160</v>
      </c>
      <c r="W54"/>
      <c r="X54"/>
      <c r="Y54"/>
      <c r="Z54"/>
      <c r="AA54"/>
      <c r="AB54"/>
      <c r="AC54"/>
      <c r="AD54"/>
      <c r="AE54"/>
      <c r="AF54"/>
      <c r="AG54"/>
      <c r="AH54"/>
      <c r="AI54"/>
      <c r="AJ54"/>
      <c r="AK54"/>
      <c r="AL54"/>
      <c r="AM54"/>
      <c r="AN54"/>
      <c r="AO54" s="108" t="s">
        <v>43</v>
      </c>
      <c r="AP54" t="s">
        <v>2842</v>
      </c>
      <c r="AQ54">
        <v>51</v>
      </c>
      <c r="AR54" t="s">
        <v>5454</v>
      </c>
      <c r="AS54" t="s">
        <v>1165</v>
      </c>
      <c r="AT54" t="s">
        <v>5040</v>
      </c>
      <c r="AU54" t="s">
        <v>3021</v>
      </c>
      <c r="AV54" t="s">
        <v>5455</v>
      </c>
      <c r="AW54" t="s">
        <v>5456</v>
      </c>
      <c r="AX54" t="s">
        <v>1740</v>
      </c>
      <c r="AY54" t="s">
        <v>5457</v>
      </c>
      <c r="AZ54" t="s">
        <v>2649</v>
      </c>
      <c r="BA54" t="s">
        <v>5458</v>
      </c>
      <c r="BB54" t="s">
        <v>1230</v>
      </c>
      <c r="BC54" t="s">
        <v>1743</v>
      </c>
      <c r="BD54" t="s">
        <v>5459</v>
      </c>
      <c r="BE54" t="s">
        <v>2936</v>
      </c>
      <c r="BF54">
        <v>54</v>
      </c>
      <c r="BG54">
        <v>29</v>
      </c>
      <c r="BH54">
        <v>0</v>
      </c>
      <c r="BI54" t="s">
        <v>3021</v>
      </c>
      <c r="BJ54">
        <v>1</v>
      </c>
      <c r="BK54">
        <v>0</v>
      </c>
      <c r="BL54">
        <v>0</v>
      </c>
      <c r="BM54" t="s">
        <v>1547</v>
      </c>
      <c r="BN54" t="s">
        <v>2937</v>
      </c>
      <c r="BO54" t="s">
        <v>5219</v>
      </c>
      <c r="BP54" t="s" cm="1">
        <v>5218</v>
      </c>
      <c r="BQ54" t="s">
        <v>1547</v>
      </c>
      <c r="BR54" t="s">
        <v>5045</v>
      </c>
      <c r="BS54">
        <v>50</v>
      </c>
      <c r="BT54" t="s">
        <v>5460</v>
      </c>
      <c r="BU54" t="s">
        <v>15107</v>
      </c>
      <c r="BV54" t="s">
        <v>3020</v>
      </c>
      <c r="BW54" t="s">
        <v>5455</v>
      </c>
      <c r="BX54" t="s">
        <v>5262</v>
      </c>
      <c r="BY54" t="s">
        <v>1744</v>
      </c>
      <c r="BZ54" t="s">
        <v>1547</v>
      </c>
      <c r="CA54" t="s">
        <v>1744</v>
      </c>
      <c r="CB54" t="s">
        <v>2001</v>
      </c>
      <c r="CC54"/>
      <c r="CD54" t="s">
        <v>998</v>
      </c>
      <c r="CE54" t="s">
        <v>1230</v>
      </c>
      <c r="CF54" t="s">
        <v>3079</v>
      </c>
      <c r="CG54" t="s">
        <v>5461</v>
      </c>
      <c r="CH54" t="s">
        <v>1230</v>
      </c>
      <c r="CI54" t="s">
        <v>1547</v>
      </c>
      <c r="CJ54" t="s">
        <v>2877</v>
      </c>
      <c r="CK54" t="s">
        <v>1165</v>
      </c>
      <c r="CL54"/>
      <c r="CM54"/>
      <c r="CN54" t="s">
        <v>13143</v>
      </c>
      <c r="CO54" t="s">
        <v>13160</v>
      </c>
      <c r="CP54" t="s">
        <v>13143</v>
      </c>
      <c r="CQ54" t="s">
        <v>13160</v>
      </c>
      <c r="CR54" t="s">
        <v>1547</v>
      </c>
      <c r="CS54">
        <v>0</v>
      </c>
      <c r="CT54" t="s">
        <v>1547</v>
      </c>
      <c r="CU54" t="s">
        <v>1547</v>
      </c>
      <c r="CV54" t="s">
        <v>1547</v>
      </c>
      <c r="CW54" t="s">
        <v>1547</v>
      </c>
      <c r="CX54" t="s">
        <v>1547</v>
      </c>
      <c r="CY54">
        <v>52</v>
      </c>
      <c r="CZ54" t="s">
        <v>5462</v>
      </c>
      <c r="DA54" t="s">
        <v>1547</v>
      </c>
      <c r="DB54" t="s">
        <v>1881</v>
      </c>
      <c r="DC54" t="s">
        <v>1882</v>
      </c>
      <c r="DD54" t="s">
        <v>3021</v>
      </c>
      <c r="DE54" t="s">
        <v>2649</v>
      </c>
      <c r="DF54" t="s">
        <v>3020</v>
      </c>
      <c r="DG54" t="s">
        <v>1547</v>
      </c>
      <c r="DH54" t="s">
        <v>1547</v>
      </c>
      <c r="DI54" t="s">
        <v>1892</v>
      </c>
      <c r="DJ54" t="s">
        <v>5454</v>
      </c>
      <c r="DK54"/>
      <c r="DL54" t="s">
        <v>1892</v>
      </c>
      <c r="DM54">
        <v>9</v>
      </c>
      <c r="DN54" t="s">
        <v>1883</v>
      </c>
      <c r="DO54" t="s">
        <v>1165</v>
      </c>
      <c r="DP54" t="b">
        <v>1</v>
      </c>
      <c r="DQ54" t="b">
        <v>0</v>
      </c>
      <c r="DR54" t="b">
        <v>1</v>
      </c>
      <c r="DS54" t="b">
        <v>0</v>
      </c>
      <c r="DT54" t="b">
        <v>0</v>
      </c>
      <c r="DU54" t="b">
        <v>1</v>
      </c>
      <c r="DV54" t="b">
        <v>0</v>
      </c>
      <c r="DW54">
        <v>0</v>
      </c>
      <c r="DX54" t="b">
        <v>0</v>
      </c>
      <c r="DY54" t="b">
        <v>0</v>
      </c>
      <c r="DZ54" t="b">
        <v>0</v>
      </c>
      <c r="EA54" t="b">
        <v>0</v>
      </c>
      <c r="EB54" t="b">
        <v>0</v>
      </c>
      <c r="EC54" t="b">
        <v>0</v>
      </c>
      <c r="ED54" t="b">
        <v>0</v>
      </c>
      <c r="EE54" t="b">
        <v>0</v>
      </c>
      <c r="EF54" t="b">
        <v>0</v>
      </c>
      <c r="EG54" t="b" cm="1">
        <v>0</v>
      </c>
      <c r="EH54" t="b">
        <v>0</v>
      </c>
      <c r="EI54" t="b">
        <v>0</v>
      </c>
      <c r="EJ54" t="b">
        <v>0</v>
      </c>
      <c r="EK54" t="s">
        <v>1547</v>
      </c>
      <c r="EL54">
        <v>0</v>
      </c>
      <c r="EM54">
        <v>16</v>
      </c>
      <c r="EN54" t="b">
        <v>0</v>
      </c>
    </row>
    <row r="55" spans="1:144" ht="15.75">
      <c r="A55"/>
      <c r="B55" t="s">
        <v>1165</v>
      </c>
      <c r="C55" t="s">
        <v>1165</v>
      </c>
      <c r="D55" t="s">
        <v>3023</v>
      </c>
      <c r="E55" t="s">
        <v>3024</v>
      </c>
      <c r="F55" t="s">
        <v>3025</v>
      </c>
      <c r="G55" t="s">
        <v>3023</v>
      </c>
      <c r="H55" t="s">
        <v>2948</v>
      </c>
      <c r="I55" t="s">
        <v>1230</v>
      </c>
      <c r="J55"/>
      <c r="K55" t="s">
        <v>902</v>
      </c>
      <c r="L55" t="s">
        <v>1743</v>
      </c>
      <c r="M55" t="s">
        <v>2001</v>
      </c>
      <c r="N55"/>
      <c r="O55"/>
      <c r="P55"/>
      <c r="Q55" t="s">
        <v>2649</v>
      </c>
      <c r="R55" t="s">
        <v>2877</v>
      </c>
      <c r="S55"/>
      <c r="T55"/>
      <c r="U55" t="s">
        <v>13143</v>
      </c>
      <c r="V55" t="s">
        <v>13161</v>
      </c>
      <c r="W55"/>
      <c r="X55"/>
      <c r="Y55"/>
      <c r="Z55"/>
      <c r="AA55"/>
      <c r="AB55"/>
      <c r="AC55"/>
      <c r="AD55"/>
      <c r="AE55"/>
      <c r="AF55"/>
      <c r="AG55"/>
      <c r="AH55"/>
      <c r="AI55"/>
      <c r="AJ55"/>
      <c r="AK55"/>
      <c r="AL55"/>
      <c r="AM55"/>
      <c r="AN55"/>
      <c r="AO55" s="108" t="s">
        <v>43</v>
      </c>
      <c r="AP55" t="s">
        <v>2842</v>
      </c>
      <c r="AQ55">
        <v>52</v>
      </c>
      <c r="AR55" t="s">
        <v>5463</v>
      </c>
      <c r="AS55" t="s">
        <v>1165</v>
      </c>
      <c r="AT55" t="s">
        <v>5040</v>
      </c>
      <c r="AU55" t="s">
        <v>3024</v>
      </c>
      <c r="AV55" t="s">
        <v>5464</v>
      </c>
      <c r="AW55" t="s">
        <v>5465</v>
      </c>
      <c r="AX55" t="s">
        <v>1740</v>
      </c>
      <c r="AY55" t="s">
        <v>5466</v>
      </c>
      <c r="AZ55" t="s">
        <v>2649</v>
      </c>
      <c r="BA55" t="s">
        <v>5467</v>
      </c>
      <c r="BB55" t="s">
        <v>1230</v>
      </c>
      <c r="BC55" t="s">
        <v>1743</v>
      </c>
      <c r="BD55" t="s">
        <v>5468</v>
      </c>
      <c r="BE55" t="s">
        <v>2936</v>
      </c>
      <c r="BF55">
        <v>55</v>
      </c>
      <c r="BG55">
        <v>29</v>
      </c>
      <c r="BH55">
        <v>0</v>
      </c>
      <c r="BI55" t="s">
        <v>3024</v>
      </c>
      <c r="BJ55">
        <v>1</v>
      </c>
      <c r="BK55">
        <v>0</v>
      </c>
      <c r="BL55">
        <v>0</v>
      </c>
      <c r="BM55" t="s">
        <v>1547</v>
      </c>
      <c r="BN55" t="s">
        <v>2937</v>
      </c>
      <c r="BO55" t="s">
        <v>5219</v>
      </c>
      <c r="BP55" t="s" cm="1">
        <v>5218</v>
      </c>
      <c r="BQ55" t="s">
        <v>1547</v>
      </c>
      <c r="BR55" t="s">
        <v>5045</v>
      </c>
      <c r="BS55">
        <v>51</v>
      </c>
      <c r="BT55" t="s">
        <v>5469</v>
      </c>
      <c r="BU55" t="s">
        <v>15108</v>
      </c>
      <c r="BV55" t="s">
        <v>3023</v>
      </c>
      <c r="BW55" t="s">
        <v>5464</v>
      </c>
      <c r="BX55" t="s">
        <v>5262</v>
      </c>
      <c r="BY55" t="s">
        <v>1744</v>
      </c>
      <c r="BZ55" t="s">
        <v>1547</v>
      </c>
      <c r="CA55" t="s">
        <v>1744</v>
      </c>
      <c r="CB55" t="s">
        <v>2001</v>
      </c>
      <c r="CC55"/>
      <c r="CD55" t="s">
        <v>998</v>
      </c>
      <c r="CE55" t="s">
        <v>1230</v>
      </c>
      <c r="CF55" t="s">
        <v>5470</v>
      </c>
      <c r="CG55" t="s">
        <v>5471</v>
      </c>
      <c r="CH55" t="s">
        <v>1230</v>
      </c>
      <c r="CI55" t="s">
        <v>1547</v>
      </c>
      <c r="CJ55" t="s">
        <v>2877</v>
      </c>
      <c r="CK55" t="s">
        <v>1165</v>
      </c>
      <c r="CL55"/>
      <c r="CM55"/>
      <c r="CN55" t="s">
        <v>13143</v>
      </c>
      <c r="CO55" t="s">
        <v>13161</v>
      </c>
      <c r="CP55" t="s">
        <v>13143</v>
      </c>
      <c r="CQ55" t="s">
        <v>13161</v>
      </c>
      <c r="CR55" t="s">
        <v>1547</v>
      </c>
      <c r="CS55">
        <v>0</v>
      </c>
      <c r="CT55" t="s">
        <v>1547</v>
      </c>
      <c r="CU55" t="s">
        <v>1547</v>
      </c>
      <c r="CV55" t="s">
        <v>1547</v>
      </c>
      <c r="CW55" t="s">
        <v>1547</v>
      </c>
      <c r="CX55" t="s">
        <v>1547</v>
      </c>
      <c r="CY55">
        <v>53</v>
      </c>
      <c r="CZ55" t="s">
        <v>5472</v>
      </c>
      <c r="DA55" t="s">
        <v>1547</v>
      </c>
      <c r="DB55" t="s">
        <v>1881</v>
      </c>
      <c r="DC55" t="s">
        <v>1882</v>
      </c>
      <c r="DD55" t="s">
        <v>3024</v>
      </c>
      <c r="DE55" t="s">
        <v>2649</v>
      </c>
      <c r="DF55" t="s">
        <v>3023</v>
      </c>
      <c r="DG55" t="s">
        <v>1547</v>
      </c>
      <c r="DH55" t="s">
        <v>1547</v>
      </c>
      <c r="DI55" t="s">
        <v>1892</v>
      </c>
      <c r="DJ55" t="s">
        <v>5463</v>
      </c>
      <c r="DK55"/>
      <c r="DL55" t="s">
        <v>1892</v>
      </c>
      <c r="DM55">
        <v>9</v>
      </c>
      <c r="DN55" t="s">
        <v>1883</v>
      </c>
      <c r="DO55" t="s">
        <v>1165</v>
      </c>
      <c r="DP55" t="b">
        <v>1</v>
      </c>
      <c r="DQ55" t="b">
        <v>0</v>
      </c>
      <c r="DR55" t="b">
        <v>1</v>
      </c>
      <c r="DS55" t="b">
        <v>0</v>
      </c>
      <c r="DT55" t="b">
        <v>0</v>
      </c>
      <c r="DU55" t="b">
        <v>1</v>
      </c>
      <c r="DV55" t="b">
        <v>0</v>
      </c>
      <c r="DW55">
        <v>0</v>
      </c>
      <c r="DX55" t="b">
        <v>0</v>
      </c>
      <c r="DY55" t="b">
        <v>0</v>
      </c>
      <c r="DZ55" t="b">
        <v>0</v>
      </c>
      <c r="EA55" t="b">
        <v>0</v>
      </c>
      <c r="EB55" t="b">
        <v>0</v>
      </c>
      <c r="EC55" t="b">
        <v>0</v>
      </c>
      <c r="ED55" t="b">
        <v>0</v>
      </c>
      <c r="EE55" t="b">
        <v>0</v>
      </c>
      <c r="EF55" t="b">
        <v>0</v>
      </c>
      <c r="EG55" t="b" cm="1">
        <v>0</v>
      </c>
      <c r="EH55" t="b">
        <v>0</v>
      </c>
      <c r="EI55" t="b">
        <v>0</v>
      </c>
      <c r="EJ55" t="b">
        <v>0</v>
      </c>
      <c r="EK55" t="s">
        <v>1547</v>
      </c>
      <c r="EL55">
        <v>0</v>
      </c>
      <c r="EM55">
        <v>32</v>
      </c>
      <c r="EN55" t="b">
        <v>0</v>
      </c>
    </row>
    <row r="56" spans="1:144" ht="15.75">
      <c r="A56"/>
      <c r="B56" t="s">
        <v>1165</v>
      </c>
      <c r="C56" t="s">
        <v>1165</v>
      </c>
      <c r="D56" t="s">
        <v>3026</v>
      </c>
      <c r="E56" t="s">
        <v>3027</v>
      </c>
      <c r="F56" t="s">
        <v>3028</v>
      </c>
      <c r="G56" t="s">
        <v>3026</v>
      </c>
      <c r="H56" t="s">
        <v>2948</v>
      </c>
      <c r="I56" t="s">
        <v>1230</v>
      </c>
      <c r="J56"/>
      <c r="K56" t="s">
        <v>902</v>
      </c>
      <c r="L56" t="s">
        <v>1743</v>
      </c>
      <c r="M56" t="s">
        <v>2001</v>
      </c>
      <c r="N56"/>
      <c r="O56"/>
      <c r="P56"/>
      <c r="Q56" t="s">
        <v>2649</v>
      </c>
      <c r="R56" t="s">
        <v>2877</v>
      </c>
      <c r="S56"/>
      <c r="T56"/>
      <c r="U56" t="s">
        <v>13143</v>
      </c>
      <c r="V56" t="s">
        <v>13162</v>
      </c>
      <c r="W56"/>
      <c r="X56"/>
      <c r="Y56"/>
      <c r="Z56"/>
      <c r="AA56"/>
      <c r="AB56"/>
      <c r="AC56"/>
      <c r="AD56"/>
      <c r="AE56"/>
      <c r="AF56"/>
      <c r="AG56"/>
      <c r="AH56"/>
      <c r="AI56"/>
      <c r="AJ56"/>
      <c r="AK56"/>
      <c r="AL56"/>
      <c r="AM56"/>
      <c r="AN56"/>
      <c r="AO56" s="108" t="s">
        <v>43</v>
      </c>
      <c r="AP56" t="s">
        <v>2842</v>
      </c>
      <c r="AQ56">
        <v>53</v>
      </c>
      <c r="AR56" t="s">
        <v>5473</v>
      </c>
      <c r="AS56" t="s">
        <v>1165</v>
      </c>
      <c r="AT56" t="s">
        <v>5040</v>
      </c>
      <c r="AU56" t="s">
        <v>3027</v>
      </c>
      <c r="AV56" t="s">
        <v>5474</v>
      </c>
      <c r="AW56" t="s">
        <v>5475</v>
      </c>
      <c r="AX56" t="s">
        <v>1740</v>
      </c>
      <c r="AY56" t="s">
        <v>5476</v>
      </c>
      <c r="AZ56" t="s">
        <v>2649</v>
      </c>
      <c r="BA56" t="s">
        <v>5477</v>
      </c>
      <c r="BB56" t="s">
        <v>1230</v>
      </c>
      <c r="BC56" t="s">
        <v>1743</v>
      </c>
      <c r="BD56" t="s">
        <v>5478</v>
      </c>
      <c r="BE56" t="s">
        <v>2936</v>
      </c>
      <c r="BF56">
        <v>56</v>
      </c>
      <c r="BG56">
        <v>29</v>
      </c>
      <c r="BH56">
        <v>0</v>
      </c>
      <c r="BI56" t="s">
        <v>3027</v>
      </c>
      <c r="BJ56">
        <v>1</v>
      </c>
      <c r="BK56">
        <v>0</v>
      </c>
      <c r="BL56">
        <v>0</v>
      </c>
      <c r="BM56" t="s">
        <v>1547</v>
      </c>
      <c r="BN56" t="s">
        <v>2937</v>
      </c>
      <c r="BO56" t="s">
        <v>5219</v>
      </c>
      <c r="BP56" t="s" cm="1">
        <v>5218</v>
      </c>
      <c r="BQ56" t="s">
        <v>1547</v>
      </c>
      <c r="BR56" t="s">
        <v>5045</v>
      </c>
      <c r="BS56">
        <v>52</v>
      </c>
      <c r="BT56" t="s">
        <v>5479</v>
      </c>
      <c r="BU56" t="s">
        <v>15109</v>
      </c>
      <c r="BV56" t="s">
        <v>3026</v>
      </c>
      <c r="BW56" t="s">
        <v>5474</v>
      </c>
      <c r="BX56" t="s">
        <v>5262</v>
      </c>
      <c r="BY56" t="s">
        <v>1744</v>
      </c>
      <c r="BZ56" t="s">
        <v>1547</v>
      </c>
      <c r="CA56" t="s">
        <v>1744</v>
      </c>
      <c r="CB56" t="s">
        <v>2001</v>
      </c>
      <c r="CC56"/>
      <c r="CD56" t="s">
        <v>998</v>
      </c>
      <c r="CE56" t="s">
        <v>1230</v>
      </c>
      <c r="CF56" t="s">
        <v>5480</v>
      </c>
      <c r="CG56" t="s">
        <v>5481</v>
      </c>
      <c r="CH56" t="s">
        <v>1230</v>
      </c>
      <c r="CI56" t="s">
        <v>1547</v>
      </c>
      <c r="CJ56" t="s">
        <v>2877</v>
      </c>
      <c r="CK56" t="s">
        <v>1165</v>
      </c>
      <c r="CL56"/>
      <c r="CM56"/>
      <c r="CN56" t="s">
        <v>13143</v>
      </c>
      <c r="CO56" t="s">
        <v>13162</v>
      </c>
      <c r="CP56" t="s">
        <v>13143</v>
      </c>
      <c r="CQ56" t="s">
        <v>13162</v>
      </c>
      <c r="CR56" t="s">
        <v>1547</v>
      </c>
      <c r="CS56">
        <v>0</v>
      </c>
      <c r="CT56" t="s">
        <v>1547</v>
      </c>
      <c r="CU56" t="s">
        <v>1547</v>
      </c>
      <c r="CV56" t="s">
        <v>1547</v>
      </c>
      <c r="CW56" t="s">
        <v>1547</v>
      </c>
      <c r="CX56" t="s">
        <v>1547</v>
      </c>
      <c r="CY56">
        <v>54</v>
      </c>
      <c r="CZ56" t="s">
        <v>5482</v>
      </c>
      <c r="DA56" t="s">
        <v>1547</v>
      </c>
      <c r="DB56" t="s">
        <v>1881</v>
      </c>
      <c r="DC56" t="s">
        <v>1882</v>
      </c>
      <c r="DD56" t="s">
        <v>3027</v>
      </c>
      <c r="DE56" t="s">
        <v>2649</v>
      </c>
      <c r="DF56" t="s">
        <v>3026</v>
      </c>
      <c r="DG56" t="s">
        <v>1547</v>
      </c>
      <c r="DH56" t="s">
        <v>1547</v>
      </c>
      <c r="DI56" t="s">
        <v>1892</v>
      </c>
      <c r="DJ56" t="s">
        <v>5473</v>
      </c>
      <c r="DK56"/>
      <c r="DL56" t="s">
        <v>1892</v>
      </c>
      <c r="DM56">
        <v>9</v>
      </c>
      <c r="DN56" t="s">
        <v>1883</v>
      </c>
      <c r="DO56" t="s">
        <v>1165</v>
      </c>
      <c r="DP56" t="b">
        <v>1</v>
      </c>
      <c r="DQ56" t="b">
        <v>0</v>
      </c>
      <c r="DR56" t="b">
        <v>1</v>
      </c>
      <c r="DS56" t="b">
        <v>0</v>
      </c>
      <c r="DT56" t="b">
        <v>0</v>
      </c>
      <c r="DU56" t="b">
        <v>1</v>
      </c>
      <c r="DV56" t="b">
        <v>0</v>
      </c>
      <c r="DW56">
        <v>0</v>
      </c>
      <c r="DX56" t="b">
        <v>0</v>
      </c>
      <c r="DY56" t="b">
        <v>0</v>
      </c>
      <c r="DZ56" t="b">
        <v>0</v>
      </c>
      <c r="EA56" t="b">
        <v>0</v>
      </c>
      <c r="EB56" t="b">
        <v>0</v>
      </c>
      <c r="EC56" t="b">
        <v>0</v>
      </c>
      <c r="ED56" t="b">
        <v>0</v>
      </c>
      <c r="EE56" t="b">
        <v>0</v>
      </c>
      <c r="EF56" t="b">
        <v>0</v>
      </c>
      <c r="EG56" t="b" cm="1">
        <v>0</v>
      </c>
      <c r="EH56" t="b">
        <v>0</v>
      </c>
      <c r="EI56" t="b">
        <v>0</v>
      </c>
      <c r="EJ56" t="b">
        <v>0</v>
      </c>
      <c r="EK56" t="s">
        <v>1547</v>
      </c>
      <c r="EL56">
        <v>0</v>
      </c>
      <c r="EM56">
        <v>26</v>
      </c>
      <c r="EN56" t="b">
        <v>0</v>
      </c>
    </row>
    <row r="57" spans="1:144" ht="15.75">
      <c r="A57"/>
      <c r="B57" t="s">
        <v>1165</v>
      </c>
      <c r="C57" t="s">
        <v>1165</v>
      </c>
      <c r="D57" t="s">
        <v>3029</v>
      </c>
      <c r="E57" t="s">
        <v>3030</v>
      </c>
      <c r="F57" t="s">
        <v>3031</v>
      </c>
      <c r="G57" t="s">
        <v>3029</v>
      </c>
      <c r="H57" t="s">
        <v>2948</v>
      </c>
      <c r="I57" t="s">
        <v>1230</v>
      </c>
      <c r="J57"/>
      <c r="K57" t="s">
        <v>902</v>
      </c>
      <c r="L57" t="s">
        <v>1743</v>
      </c>
      <c r="M57" t="s">
        <v>2001</v>
      </c>
      <c r="N57"/>
      <c r="O57"/>
      <c r="P57"/>
      <c r="Q57" t="s">
        <v>2649</v>
      </c>
      <c r="R57" t="s">
        <v>2877</v>
      </c>
      <c r="S57"/>
      <c r="T57"/>
      <c r="U57" t="s">
        <v>13143</v>
      </c>
      <c r="V57" t="s">
        <v>13163</v>
      </c>
      <c r="W57"/>
      <c r="X57"/>
      <c r="Y57"/>
      <c r="Z57"/>
      <c r="AA57"/>
      <c r="AB57"/>
      <c r="AC57"/>
      <c r="AD57"/>
      <c r="AE57"/>
      <c r="AF57"/>
      <c r="AG57"/>
      <c r="AH57"/>
      <c r="AI57"/>
      <c r="AJ57"/>
      <c r="AK57"/>
      <c r="AL57"/>
      <c r="AM57"/>
      <c r="AN57"/>
      <c r="AO57" s="108" t="s">
        <v>43</v>
      </c>
      <c r="AP57" t="s">
        <v>2842</v>
      </c>
      <c r="AQ57">
        <v>54</v>
      </c>
      <c r="AR57" t="s">
        <v>5483</v>
      </c>
      <c r="AS57" t="s">
        <v>1165</v>
      </c>
      <c r="AT57" t="s">
        <v>5040</v>
      </c>
      <c r="AU57" t="s">
        <v>3030</v>
      </c>
      <c r="AV57" t="s">
        <v>5484</v>
      </c>
      <c r="AW57" t="s">
        <v>5485</v>
      </c>
      <c r="AX57" t="s">
        <v>1740</v>
      </c>
      <c r="AY57" t="s">
        <v>5486</v>
      </c>
      <c r="AZ57" t="s">
        <v>2649</v>
      </c>
      <c r="BA57" t="s">
        <v>5487</v>
      </c>
      <c r="BB57" t="s">
        <v>1230</v>
      </c>
      <c r="BC57" t="s">
        <v>1743</v>
      </c>
      <c r="BD57" t="s">
        <v>5488</v>
      </c>
      <c r="BE57" t="s">
        <v>2936</v>
      </c>
      <c r="BF57">
        <v>57</v>
      </c>
      <c r="BG57">
        <v>29</v>
      </c>
      <c r="BH57">
        <v>0</v>
      </c>
      <c r="BI57" t="s">
        <v>3030</v>
      </c>
      <c r="BJ57">
        <v>1</v>
      </c>
      <c r="BK57">
        <v>0</v>
      </c>
      <c r="BL57">
        <v>0</v>
      </c>
      <c r="BM57" t="s">
        <v>1547</v>
      </c>
      <c r="BN57" t="s">
        <v>2937</v>
      </c>
      <c r="BO57" t="s">
        <v>5219</v>
      </c>
      <c r="BP57" t="s" cm="1">
        <v>5218</v>
      </c>
      <c r="BQ57" t="s">
        <v>1547</v>
      </c>
      <c r="BR57" t="s">
        <v>5045</v>
      </c>
      <c r="BS57">
        <v>53</v>
      </c>
      <c r="BT57" t="s">
        <v>5489</v>
      </c>
      <c r="BU57" t="s">
        <v>15110</v>
      </c>
      <c r="BV57" t="s">
        <v>3029</v>
      </c>
      <c r="BW57" t="s">
        <v>5484</v>
      </c>
      <c r="BX57" t="s">
        <v>5262</v>
      </c>
      <c r="BY57" t="s">
        <v>1744</v>
      </c>
      <c r="BZ57" t="s">
        <v>1547</v>
      </c>
      <c r="CA57" t="s">
        <v>1744</v>
      </c>
      <c r="CB57" t="s">
        <v>2001</v>
      </c>
      <c r="CC57"/>
      <c r="CD57" t="s">
        <v>998</v>
      </c>
      <c r="CE57" t="s">
        <v>1230</v>
      </c>
      <c r="CF57" t="s">
        <v>5490</v>
      </c>
      <c r="CG57" t="s">
        <v>5491</v>
      </c>
      <c r="CH57" t="s">
        <v>1230</v>
      </c>
      <c r="CI57" t="s">
        <v>1547</v>
      </c>
      <c r="CJ57" t="s">
        <v>2877</v>
      </c>
      <c r="CK57" t="s">
        <v>1165</v>
      </c>
      <c r="CL57"/>
      <c r="CM57"/>
      <c r="CN57" t="s">
        <v>13143</v>
      </c>
      <c r="CO57" t="s">
        <v>13163</v>
      </c>
      <c r="CP57" t="s">
        <v>13143</v>
      </c>
      <c r="CQ57" t="s">
        <v>13163</v>
      </c>
      <c r="CR57" t="s">
        <v>1547</v>
      </c>
      <c r="CS57">
        <v>0</v>
      </c>
      <c r="CT57" t="s">
        <v>1547</v>
      </c>
      <c r="CU57" t="s">
        <v>1547</v>
      </c>
      <c r="CV57" t="s">
        <v>1547</v>
      </c>
      <c r="CW57" t="s">
        <v>1547</v>
      </c>
      <c r="CX57" t="s">
        <v>1547</v>
      </c>
      <c r="CY57">
        <v>55</v>
      </c>
      <c r="CZ57" t="s">
        <v>5492</v>
      </c>
      <c r="DA57" t="s">
        <v>1547</v>
      </c>
      <c r="DB57" t="s">
        <v>1881</v>
      </c>
      <c r="DC57" t="s">
        <v>1882</v>
      </c>
      <c r="DD57" t="s">
        <v>3030</v>
      </c>
      <c r="DE57" t="s">
        <v>2649</v>
      </c>
      <c r="DF57" t="s">
        <v>3029</v>
      </c>
      <c r="DG57" t="s">
        <v>1547</v>
      </c>
      <c r="DH57" t="s">
        <v>1547</v>
      </c>
      <c r="DI57" t="s">
        <v>1892</v>
      </c>
      <c r="DJ57" t="s">
        <v>5483</v>
      </c>
      <c r="DK57"/>
      <c r="DL57" t="s">
        <v>1892</v>
      </c>
      <c r="DM57">
        <v>9</v>
      </c>
      <c r="DN57" t="s">
        <v>1883</v>
      </c>
      <c r="DO57" t="s">
        <v>1165</v>
      </c>
      <c r="DP57" t="b">
        <v>1</v>
      </c>
      <c r="DQ57" t="b">
        <v>0</v>
      </c>
      <c r="DR57" t="b">
        <v>1</v>
      </c>
      <c r="DS57" t="b">
        <v>0</v>
      </c>
      <c r="DT57" t="b">
        <v>0</v>
      </c>
      <c r="DU57" t="b">
        <v>1</v>
      </c>
      <c r="DV57" t="b">
        <v>0</v>
      </c>
      <c r="DW57">
        <v>0</v>
      </c>
      <c r="DX57" t="b">
        <v>0</v>
      </c>
      <c r="DY57" t="b">
        <v>0</v>
      </c>
      <c r="DZ57" t="b">
        <v>0</v>
      </c>
      <c r="EA57" t="b">
        <v>0</v>
      </c>
      <c r="EB57" t="b">
        <v>0</v>
      </c>
      <c r="EC57" t="b">
        <v>0</v>
      </c>
      <c r="ED57" t="b">
        <v>0</v>
      </c>
      <c r="EE57" t="b">
        <v>0</v>
      </c>
      <c r="EF57" t="b">
        <v>0</v>
      </c>
      <c r="EG57" t="b" cm="1">
        <v>0</v>
      </c>
      <c r="EH57" t="b">
        <v>0</v>
      </c>
      <c r="EI57" t="b">
        <v>0</v>
      </c>
      <c r="EJ57" t="b">
        <v>0</v>
      </c>
      <c r="EK57" t="s">
        <v>1547</v>
      </c>
      <c r="EL57">
        <v>0</v>
      </c>
      <c r="EM57">
        <v>10</v>
      </c>
      <c r="EN57" t="b">
        <v>0</v>
      </c>
    </row>
    <row r="58" spans="1:144" ht="15.75">
      <c r="A58"/>
      <c r="B58" t="s">
        <v>1165</v>
      </c>
      <c r="C58" t="s">
        <v>1165</v>
      </c>
      <c r="D58" t="s">
        <v>3032</v>
      </c>
      <c r="E58" t="s">
        <v>3033</v>
      </c>
      <c r="F58"/>
      <c r="G58" t="s">
        <v>3032</v>
      </c>
      <c r="H58" t="s">
        <v>3034</v>
      </c>
      <c r="I58" t="s">
        <v>1230</v>
      </c>
      <c r="J58"/>
      <c r="K58" t="s">
        <v>3035</v>
      </c>
      <c r="L58" t="s">
        <v>1743</v>
      </c>
      <c r="M58" t="s">
        <v>2007</v>
      </c>
      <c r="N58"/>
      <c r="O58"/>
      <c r="P58"/>
      <c r="Q58" t="s">
        <v>2649</v>
      </c>
      <c r="R58" t="s">
        <v>2877</v>
      </c>
      <c r="S58"/>
      <c r="T58"/>
      <c r="U58" t="s">
        <v>13143</v>
      </c>
      <c r="V58" t="s">
        <v>13164</v>
      </c>
      <c r="W58"/>
      <c r="X58"/>
      <c r="Y58"/>
      <c r="Z58"/>
      <c r="AA58"/>
      <c r="AB58"/>
      <c r="AC58"/>
      <c r="AD58"/>
      <c r="AE58"/>
      <c r="AF58"/>
      <c r="AG58"/>
      <c r="AH58"/>
      <c r="AI58"/>
      <c r="AJ58"/>
      <c r="AK58"/>
      <c r="AL58"/>
      <c r="AM58"/>
      <c r="AN58"/>
      <c r="AO58" s="108" t="s">
        <v>43</v>
      </c>
      <c r="AP58" t="s">
        <v>2842</v>
      </c>
      <c r="AQ58">
        <v>55</v>
      </c>
      <c r="AR58" t="s">
        <v>5493</v>
      </c>
      <c r="AS58" t="s">
        <v>1165</v>
      </c>
      <c r="AT58" t="s">
        <v>5040</v>
      </c>
      <c r="AU58" t="s">
        <v>3033</v>
      </c>
      <c r="AV58" t="s">
        <v>5494</v>
      </c>
      <c r="AW58" t="s">
        <v>1744</v>
      </c>
      <c r="AX58" t="s">
        <v>1740</v>
      </c>
      <c r="AY58" t="s">
        <v>5495</v>
      </c>
      <c r="AZ58" t="s">
        <v>2649</v>
      </c>
      <c r="BA58" t="s">
        <v>5496</v>
      </c>
      <c r="BB58" t="s">
        <v>1230</v>
      </c>
      <c r="BC58" t="s">
        <v>1743</v>
      </c>
      <c r="BD58" t="s">
        <v>5497</v>
      </c>
      <c r="BE58" t="s">
        <v>2936</v>
      </c>
      <c r="BF58">
        <v>58</v>
      </c>
      <c r="BG58">
        <v>29</v>
      </c>
      <c r="BH58" t="e">
        <v>#N/A</v>
      </c>
      <c r="BI58" t="s">
        <v>3033</v>
      </c>
      <c r="BJ58">
        <v>1</v>
      </c>
      <c r="BK58">
        <v>0</v>
      </c>
      <c r="BL58">
        <v>0</v>
      </c>
      <c r="BM58" t="s">
        <v>1547</v>
      </c>
      <c r="BN58" t="s">
        <v>2937</v>
      </c>
      <c r="BO58" t="s">
        <v>5219</v>
      </c>
      <c r="BP58" t="s" cm="1">
        <v>5218</v>
      </c>
      <c r="BQ58" t="s">
        <v>5498</v>
      </c>
      <c r="BR58" t="s">
        <v>5045</v>
      </c>
      <c r="BS58">
        <v>54</v>
      </c>
      <c r="BT58" t="s">
        <v>5499</v>
      </c>
      <c r="BU58" t="s">
        <v>15111</v>
      </c>
      <c r="BV58" t="s">
        <v>3032</v>
      </c>
      <c r="BW58" t="s">
        <v>5494</v>
      </c>
      <c r="BX58" t="s">
        <v>5500</v>
      </c>
      <c r="BY58" t="s">
        <v>1744</v>
      </c>
      <c r="BZ58" t="s">
        <v>1547</v>
      </c>
      <c r="CA58" t="s">
        <v>1744</v>
      </c>
      <c r="CB58" t="s">
        <v>2007</v>
      </c>
      <c r="CC58"/>
      <c r="CD58" t="s">
        <v>998</v>
      </c>
      <c r="CE58" t="s">
        <v>1230</v>
      </c>
      <c r="CF58" t="s">
        <v>5501</v>
      </c>
      <c r="CG58" t="s">
        <v>5502</v>
      </c>
      <c r="CH58" t="s">
        <v>1230</v>
      </c>
      <c r="CI58" t="s">
        <v>1547</v>
      </c>
      <c r="CJ58" t="s">
        <v>2877</v>
      </c>
      <c r="CK58" t="s">
        <v>1165</v>
      </c>
      <c r="CL58"/>
      <c r="CM58"/>
      <c r="CN58" t="s">
        <v>13143</v>
      </c>
      <c r="CO58" t="s">
        <v>13164</v>
      </c>
      <c r="CP58" t="s">
        <v>13143</v>
      </c>
      <c r="CQ58" t="s">
        <v>13164</v>
      </c>
      <c r="CR58" t="s">
        <v>1547</v>
      </c>
      <c r="CS58">
        <v>0</v>
      </c>
      <c r="CT58" t="s">
        <v>1547</v>
      </c>
      <c r="CU58" t="s">
        <v>1547</v>
      </c>
      <c r="CV58" t="s">
        <v>1547</v>
      </c>
      <c r="CW58" t="s">
        <v>1547</v>
      </c>
      <c r="CX58" t="s">
        <v>1547</v>
      </c>
      <c r="CY58">
        <v>56</v>
      </c>
      <c r="CZ58" t="s">
        <v>5503</v>
      </c>
      <c r="DA58" t="s">
        <v>1547</v>
      </c>
      <c r="DB58" t="s">
        <v>1881</v>
      </c>
      <c r="DC58" t="s">
        <v>1882</v>
      </c>
      <c r="DD58" t="s">
        <v>3033</v>
      </c>
      <c r="DE58" t="s">
        <v>2649</v>
      </c>
      <c r="DF58" t="s">
        <v>3032</v>
      </c>
      <c r="DG58" t="s">
        <v>1547</v>
      </c>
      <c r="DH58" t="s">
        <v>1547</v>
      </c>
      <c r="DI58" t="s">
        <v>1892</v>
      </c>
      <c r="DJ58" t="s">
        <v>5493</v>
      </c>
      <c r="DK58"/>
      <c r="DL58" t="s">
        <v>1892</v>
      </c>
      <c r="DM58">
        <v>9</v>
      </c>
      <c r="DN58" t="s">
        <v>1883</v>
      </c>
      <c r="DO58" t="s">
        <v>1165</v>
      </c>
      <c r="DP58" t="b">
        <v>1</v>
      </c>
      <c r="DQ58" t="b">
        <v>0</v>
      </c>
      <c r="DR58" t="b">
        <v>1</v>
      </c>
      <c r="DS58" t="b">
        <v>0</v>
      </c>
      <c r="DT58" t="b">
        <v>0</v>
      </c>
      <c r="DU58" t="b">
        <v>1</v>
      </c>
      <c r="DV58" t="b">
        <v>0</v>
      </c>
      <c r="DW58">
        <v>0</v>
      </c>
      <c r="DX58" t="b">
        <v>0</v>
      </c>
      <c r="DY58" t="b">
        <v>0</v>
      </c>
      <c r="DZ58" t="b">
        <v>0</v>
      </c>
      <c r="EA58" t="b">
        <v>0</v>
      </c>
      <c r="EB58" t="b">
        <v>0</v>
      </c>
      <c r="EC58" t="b">
        <v>0</v>
      </c>
      <c r="ED58" t="b">
        <v>0</v>
      </c>
      <c r="EE58" t="b">
        <v>0</v>
      </c>
      <c r="EF58" t="b">
        <v>0</v>
      </c>
      <c r="EG58" t="b" cm="1">
        <v>0</v>
      </c>
      <c r="EH58" t="b">
        <v>0</v>
      </c>
      <c r="EI58" t="b">
        <v>0</v>
      </c>
      <c r="EJ58" t="b">
        <v>0</v>
      </c>
      <c r="EK58" t="s">
        <v>1547</v>
      </c>
      <c r="EL58">
        <v>0</v>
      </c>
      <c r="EM58">
        <v>25</v>
      </c>
      <c r="EN58" t="b">
        <v>0</v>
      </c>
    </row>
    <row r="59" spans="1:144" ht="15.75">
      <c r="A59"/>
      <c r="B59" t="s">
        <v>1165</v>
      </c>
      <c r="C59" t="s">
        <v>1165</v>
      </c>
      <c r="D59" t="s">
        <v>3036</v>
      </c>
      <c r="E59" t="s">
        <v>3037</v>
      </c>
      <c r="F59" t="s">
        <v>3038</v>
      </c>
      <c r="G59" t="s">
        <v>3036</v>
      </c>
      <c r="H59" t="s">
        <v>3039</v>
      </c>
      <c r="I59" t="s">
        <v>1230</v>
      </c>
      <c r="J59"/>
      <c r="K59" t="s">
        <v>3040</v>
      </c>
      <c r="L59" t="s">
        <v>1743</v>
      </c>
      <c r="M59" t="s">
        <v>2007</v>
      </c>
      <c r="N59"/>
      <c r="O59"/>
      <c r="P59"/>
      <c r="Q59" t="s">
        <v>2649</v>
      </c>
      <c r="R59" t="s">
        <v>2877</v>
      </c>
      <c r="S59"/>
      <c r="T59"/>
      <c r="U59" t="s">
        <v>13143</v>
      </c>
      <c r="V59" t="s">
        <v>13165</v>
      </c>
      <c r="W59"/>
      <c r="X59"/>
      <c r="Y59"/>
      <c r="Z59"/>
      <c r="AA59"/>
      <c r="AB59"/>
      <c r="AC59"/>
      <c r="AD59"/>
      <c r="AE59"/>
      <c r="AF59"/>
      <c r="AG59"/>
      <c r="AH59"/>
      <c r="AI59"/>
      <c r="AJ59"/>
      <c r="AK59"/>
      <c r="AL59"/>
      <c r="AM59"/>
      <c r="AN59"/>
      <c r="AO59" s="108" t="s">
        <v>43</v>
      </c>
      <c r="AP59" t="s">
        <v>2842</v>
      </c>
      <c r="AQ59">
        <v>56</v>
      </c>
      <c r="AR59" t="s">
        <v>5504</v>
      </c>
      <c r="AS59" t="s">
        <v>1165</v>
      </c>
      <c r="AT59" t="s">
        <v>5040</v>
      </c>
      <c r="AU59" t="s">
        <v>3037</v>
      </c>
      <c r="AV59" t="s">
        <v>5505</v>
      </c>
      <c r="AW59" t="s">
        <v>5506</v>
      </c>
      <c r="AX59" t="s">
        <v>1740</v>
      </c>
      <c r="AY59" t="s">
        <v>5507</v>
      </c>
      <c r="AZ59" t="s">
        <v>2649</v>
      </c>
      <c r="BA59" t="s">
        <v>5508</v>
      </c>
      <c r="BB59" t="s">
        <v>1230</v>
      </c>
      <c r="BC59" t="s">
        <v>1743</v>
      </c>
      <c r="BD59" t="s">
        <v>5509</v>
      </c>
      <c r="BE59" t="s">
        <v>2936</v>
      </c>
      <c r="BF59">
        <v>59</v>
      </c>
      <c r="BG59">
        <v>29</v>
      </c>
      <c r="BH59" t="e">
        <v>#N/A</v>
      </c>
      <c r="BI59" t="s">
        <v>3037</v>
      </c>
      <c r="BJ59">
        <v>1</v>
      </c>
      <c r="BK59">
        <v>0</v>
      </c>
      <c r="BL59">
        <v>0</v>
      </c>
      <c r="BM59" t="s">
        <v>1547</v>
      </c>
      <c r="BN59" t="s">
        <v>2937</v>
      </c>
      <c r="BO59" t="s">
        <v>5219</v>
      </c>
      <c r="BP59" t="s" cm="1">
        <v>5218</v>
      </c>
      <c r="BQ59" t="s">
        <v>5510</v>
      </c>
      <c r="BR59" t="s">
        <v>5045</v>
      </c>
      <c r="BS59">
        <v>55</v>
      </c>
      <c r="BT59" t="s">
        <v>5511</v>
      </c>
      <c r="BU59" t="s">
        <v>15112</v>
      </c>
      <c r="BV59" t="s">
        <v>3036</v>
      </c>
      <c r="BW59" t="s">
        <v>5505</v>
      </c>
      <c r="BX59" t="s">
        <v>5512</v>
      </c>
      <c r="BY59" t="s">
        <v>1744</v>
      </c>
      <c r="BZ59" t="s">
        <v>1547</v>
      </c>
      <c r="CA59" t="s">
        <v>1744</v>
      </c>
      <c r="CB59" t="s">
        <v>2007</v>
      </c>
      <c r="CC59"/>
      <c r="CD59" t="s">
        <v>998</v>
      </c>
      <c r="CE59" t="s">
        <v>1230</v>
      </c>
      <c r="CF59" t="s">
        <v>5513</v>
      </c>
      <c r="CG59" t="s">
        <v>5514</v>
      </c>
      <c r="CH59" t="s">
        <v>1230</v>
      </c>
      <c r="CI59" t="s">
        <v>1547</v>
      </c>
      <c r="CJ59" t="s">
        <v>2877</v>
      </c>
      <c r="CK59" t="s">
        <v>1165</v>
      </c>
      <c r="CL59"/>
      <c r="CM59"/>
      <c r="CN59" t="s">
        <v>13143</v>
      </c>
      <c r="CO59" t="s">
        <v>13165</v>
      </c>
      <c r="CP59" t="s">
        <v>13143</v>
      </c>
      <c r="CQ59" t="s">
        <v>13165</v>
      </c>
      <c r="CR59" t="s">
        <v>1547</v>
      </c>
      <c r="CS59">
        <v>0</v>
      </c>
      <c r="CT59" t="s">
        <v>1547</v>
      </c>
      <c r="CU59" t="s">
        <v>1547</v>
      </c>
      <c r="CV59" t="s">
        <v>1547</v>
      </c>
      <c r="CW59" t="s">
        <v>1547</v>
      </c>
      <c r="CX59" t="s">
        <v>1547</v>
      </c>
      <c r="CY59">
        <v>57</v>
      </c>
      <c r="CZ59" t="s">
        <v>5515</v>
      </c>
      <c r="DA59" t="s">
        <v>1547</v>
      </c>
      <c r="DB59" t="s">
        <v>1881</v>
      </c>
      <c r="DC59" t="s">
        <v>1882</v>
      </c>
      <c r="DD59" t="s">
        <v>3037</v>
      </c>
      <c r="DE59" t="s">
        <v>2649</v>
      </c>
      <c r="DF59" t="s">
        <v>3036</v>
      </c>
      <c r="DG59" t="s">
        <v>1547</v>
      </c>
      <c r="DH59" t="s">
        <v>1547</v>
      </c>
      <c r="DI59" t="s">
        <v>1892</v>
      </c>
      <c r="DJ59" t="s">
        <v>5504</v>
      </c>
      <c r="DK59"/>
      <c r="DL59" t="s">
        <v>1892</v>
      </c>
      <c r="DM59">
        <v>9</v>
      </c>
      <c r="DN59" t="s">
        <v>1883</v>
      </c>
      <c r="DO59" t="s">
        <v>1165</v>
      </c>
      <c r="DP59" t="b">
        <v>1</v>
      </c>
      <c r="DQ59" t="b">
        <v>0</v>
      </c>
      <c r="DR59" t="b">
        <v>1</v>
      </c>
      <c r="DS59" t="b">
        <v>0</v>
      </c>
      <c r="DT59" t="b">
        <v>0</v>
      </c>
      <c r="DU59" t="b">
        <v>1</v>
      </c>
      <c r="DV59" t="b">
        <v>0</v>
      </c>
      <c r="DW59">
        <v>0</v>
      </c>
      <c r="DX59" t="b">
        <v>0</v>
      </c>
      <c r="DY59" t="b">
        <v>0</v>
      </c>
      <c r="DZ59" t="b">
        <v>0</v>
      </c>
      <c r="EA59" t="b">
        <v>0</v>
      </c>
      <c r="EB59" t="b">
        <v>0</v>
      </c>
      <c r="EC59" t="b">
        <v>0</v>
      </c>
      <c r="ED59" t="b">
        <v>0</v>
      </c>
      <c r="EE59" t="b">
        <v>0</v>
      </c>
      <c r="EF59" t="b">
        <v>0</v>
      </c>
      <c r="EG59" t="b" cm="1">
        <v>0</v>
      </c>
      <c r="EH59" t="b">
        <v>0</v>
      </c>
      <c r="EI59" t="b">
        <v>0</v>
      </c>
      <c r="EJ59" t="b">
        <v>0</v>
      </c>
      <c r="EK59" t="s">
        <v>1547</v>
      </c>
      <c r="EL59">
        <v>0</v>
      </c>
      <c r="EM59">
        <v>41</v>
      </c>
      <c r="EN59" t="b">
        <v>0</v>
      </c>
    </row>
    <row r="60" spans="1:144" ht="15.75">
      <c r="A60"/>
      <c r="B60" t="s">
        <v>1165</v>
      </c>
      <c r="C60" t="s">
        <v>1165</v>
      </c>
      <c r="D60" t="s">
        <v>3041</v>
      </c>
      <c r="E60" t="s">
        <v>3042</v>
      </c>
      <c r="F60" t="s">
        <v>3043</v>
      </c>
      <c r="G60" t="s">
        <v>3041</v>
      </c>
      <c r="H60" t="s">
        <v>3044</v>
      </c>
      <c r="I60" t="s">
        <v>1230</v>
      </c>
      <c r="J60"/>
      <c r="K60" t="s">
        <v>3045</v>
      </c>
      <c r="L60" t="s">
        <v>1743</v>
      </c>
      <c r="M60" t="s">
        <v>2007</v>
      </c>
      <c r="N60"/>
      <c r="O60"/>
      <c r="P60"/>
      <c r="Q60" t="s">
        <v>2649</v>
      </c>
      <c r="R60" t="s">
        <v>2877</v>
      </c>
      <c r="S60"/>
      <c r="T60"/>
      <c r="U60" t="s">
        <v>13143</v>
      </c>
      <c r="V60" t="s">
        <v>13166</v>
      </c>
      <c r="W60"/>
      <c r="X60"/>
      <c r="Y60"/>
      <c r="Z60"/>
      <c r="AA60"/>
      <c r="AB60"/>
      <c r="AC60"/>
      <c r="AD60"/>
      <c r="AE60"/>
      <c r="AF60"/>
      <c r="AG60"/>
      <c r="AH60"/>
      <c r="AI60"/>
      <c r="AJ60"/>
      <c r="AK60"/>
      <c r="AL60"/>
      <c r="AM60"/>
      <c r="AN60"/>
      <c r="AO60" s="108" t="s">
        <v>43</v>
      </c>
      <c r="AP60" t="s">
        <v>2842</v>
      </c>
      <c r="AQ60">
        <v>57</v>
      </c>
      <c r="AR60" t="s">
        <v>5516</v>
      </c>
      <c r="AS60" t="s">
        <v>1165</v>
      </c>
      <c r="AT60" t="s">
        <v>5040</v>
      </c>
      <c r="AU60" t="s">
        <v>3042</v>
      </c>
      <c r="AV60" t="s">
        <v>5517</v>
      </c>
      <c r="AW60" t="s">
        <v>5518</v>
      </c>
      <c r="AX60" t="s">
        <v>1740</v>
      </c>
      <c r="AY60" t="s">
        <v>5519</v>
      </c>
      <c r="AZ60" t="s">
        <v>2649</v>
      </c>
      <c r="BA60" t="s">
        <v>5520</v>
      </c>
      <c r="BB60" t="s">
        <v>1230</v>
      </c>
      <c r="BC60" t="s">
        <v>1743</v>
      </c>
      <c r="BD60" t="s">
        <v>5521</v>
      </c>
      <c r="BE60" t="s">
        <v>2936</v>
      </c>
      <c r="BF60">
        <v>60</v>
      </c>
      <c r="BG60">
        <v>29</v>
      </c>
      <c r="BH60" t="e">
        <v>#N/A</v>
      </c>
      <c r="BI60" t="s">
        <v>3042</v>
      </c>
      <c r="BJ60">
        <v>1</v>
      </c>
      <c r="BK60">
        <v>0</v>
      </c>
      <c r="BL60">
        <v>0</v>
      </c>
      <c r="BM60" t="s">
        <v>1547</v>
      </c>
      <c r="BN60" t="s">
        <v>2937</v>
      </c>
      <c r="BO60" t="s">
        <v>5219</v>
      </c>
      <c r="BP60" t="s" cm="1">
        <v>5218</v>
      </c>
      <c r="BQ60" t="s">
        <v>5522</v>
      </c>
      <c r="BR60" t="s">
        <v>5045</v>
      </c>
      <c r="BS60">
        <v>56</v>
      </c>
      <c r="BT60" t="s">
        <v>5523</v>
      </c>
      <c r="BU60" t="s">
        <v>15113</v>
      </c>
      <c r="BV60" t="s">
        <v>3041</v>
      </c>
      <c r="BW60" t="s">
        <v>5517</v>
      </c>
      <c r="BX60" t="s">
        <v>5524</v>
      </c>
      <c r="BY60" t="s">
        <v>1744</v>
      </c>
      <c r="BZ60" t="s">
        <v>1547</v>
      </c>
      <c r="CA60" t="s">
        <v>1744</v>
      </c>
      <c r="CB60" t="s">
        <v>2007</v>
      </c>
      <c r="CC60"/>
      <c r="CD60" t="s">
        <v>998</v>
      </c>
      <c r="CE60" t="s">
        <v>1230</v>
      </c>
      <c r="CF60" t="s">
        <v>5525</v>
      </c>
      <c r="CG60" t="s">
        <v>5526</v>
      </c>
      <c r="CH60" t="s">
        <v>1230</v>
      </c>
      <c r="CI60" t="s">
        <v>1547</v>
      </c>
      <c r="CJ60" t="s">
        <v>2877</v>
      </c>
      <c r="CK60" t="s">
        <v>1165</v>
      </c>
      <c r="CL60"/>
      <c r="CM60"/>
      <c r="CN60" t="s">
        <v>13143</v>
      </c>
      <c r="CO60" t="s">
        <v>13166</v>
      </c>
      <c r="CP60" t="s">
        <v>13143</v>
      </c>
      <c r="CQ60" t="s">
        <v>13166</v>
      </c>
      <c r="CR60" t="s">
        <v>1547</v>
      </c>
      <c r="CS60">
        <v>0</v>
      </c>
      <c r="CT60" t="s">
        <v>1547</v>
      </c>
      <c r="CU60" t="s">
        <v>1547</v>
      </c>
      <c r="CV60" t="s">
        <v>1547</v>
      </c>
      <c r="CW60" t="s">
        <v>1547</v>
      </c>
      <c r="CX60" t="s">
        <v>1547</v>
      </c>
      <c r="CY60">
        <v>58</v>
      </c>
      <c r="CZ60" t="s">
        <v>5527</v>
      </c>
      <c r="DA60" t="s">
        <v>1547</v>
      </c>
      <c r="DB60" t="s">
        <v>1881</v>
      </c>
      <c r="DC60" t="s">
        <v>1882</v>
      </c>
      <c r="DD60" t="s">
        <v>3042</v>
      </c>
      <c r="DE60" t="s">
        <v>2649</v>
      </c>
      <c r="DF60" t="s">
        <v>3041</v>
      </c>
      <c r="DG60" t="s">
        <v>1547</v>
      </c>
      <c r="DH60" t="s">
        <v>1547</v>
      </c>
      <c r="DI60" t="s">
        <v>1892</v>
      </c>
      <c r="DJ60" t="s">
        <v>5516</v>
      </c>
      <c r="DK60"/>
      <c r="DL60" t="s">
        <v>1892</v>
      </c>
      <c r="DM60">
        <v>9</v>
      </c>
      <c r="DN60" t="s">
        <v>1883</v>
      </c>
      <c r="DO60" t="s">
        <v>1165</v>
      </c>
      <c r="DP60" t="b">
        <v>1</v>
      </c>
      <c r="DQ60" t="b">
        <v>0</v>
      </c>
      <c r="DR60" t="b">
        <v>1</v>
      </c>
      <c r="DS60" t="b">
        <v>0</v>
      </c>
      <c r="DT60" t="b">
        <v>0</v>
      </c>
      <c r="DU60" t="b">
        <v>1</v>
      </c>
      <c r="DV60" t="b">
        <v>0</v>
      </c>
      <c r="DW60">
        <v>0</v>
      </c>
      <c r="DX60" t="b">
        <v>0</v>
      </c>
      <c r="DY60" t="b">
        <v>0</v>
      </c>
      <c r="DZ60" t="b">
        <v>0</v>
      </c>
      <c r="EA60" t="b">
        <v>0</v>
      </c>
      <c r="EB60" t="b">
        <v>0</v>
      </c>
      <c r="EC60" t="b">
        <v>0</v>
      </c>
      <c r="ED60" t="b">
        <v>0</v>
      </c>
      <c r="EE60" t="b">
        <v>0</v>
      </c>
      <c r="EF60" t="b">
        <v>0</v>
      </c>
      <c r="EG60" t="b" cm="1">
        <v>0</v>
      </c>
      <c r="EH60" t="b">
        <v>0</v>
      </c>
      <c r="EI60" t="b">
        <v>0</v>
      </c>
      <c r="EJ60" t="b">
        <v>0</v>
      </c>
      <c r="EK60" t="s">
        <v>1547</v>
      </c>
      <c r="EL60">
        <v>0</v>
      </c>
      <c r="EM60">
        <v>35</v>
      </c>
      <c r="EN60" t="b">
        <v>0</v>
      </c>
    </row>
    <row r="61" spans="1:144" ht="15.75">
      <c r="A61"/>
      <c r="B61" t="s">
        <v>1165</v>
      </c>
      <c r="C61" t="s">
        <v>1165</v>
      </c>
      <c r="D61" t="s">
        <v>3046</v>
      </c>
      <c r="E61" t="s">
        <v>3047</v>
      </c>
      <c r="F61"/>
      <c r="G61" t="s">
        <v>3046</v>
      </c>
      <c r="H61" t="s">
        <v>3048</v>
      </c>
      <c r="I61" t="s">
        <v>1230</v>
      </c>
      <c r="J61"/>
      <c r="K61" t="s">
        <v>3049</v>
      </c>
      <c r="L61" t="s">
        <v>1743</v>
      </c>
      <c r="M61" t="s">
        <v>2007</v>
      </c>
      <c r="N61"/>
      <c r="O61"/>
      <c r="P61"/>
      <c r="Q61" t="s">
        <v>2649</v>
      </c>
      <c r="R61" t="s">
        <v>2877</v>
      </c>
      <c r="S61"/>
      <c r="T61"/>
      <c r="U61" t="s">
        <v>13143</v>
      </c>
      <c r="V61" t="s">
        <v>13167</v>
      </c>
      <c r="W61"/>
      <c r="X61"/>
      <c r="Y61"/>
      <c r="Z61"/>
      <c r="AA61"/>
      <c r="AB61"/>
      <c r="AC61"/>
      <c r="AD61"/>
      <c r="AE61"/>
      <c r="AF61"/>
      <c r="AG61"/>
      <c r="AH61"/>
      <c r="AI61"/>
      <c r="AJ61"/>
      <c r="AK61"/>
      <c r="AL61"/>
      <c r="AM61"/>
      <c r="AN61"/>
      <c r="AO61" s="108" t="s">
        <v>43</v>
      </c>
      <c r="AP61" t="s">
        <v>2842</v>
      </c>
      <c r="AQ61">
        <v>58</v>
      </c>
      <c r="AR61" t="s">
        <v>5528</v>
      </c>
      <c r="AS61" t="s">
        <v>1165</v>
      </c>
      <c r="AT61" t="s">
        <v>5040</v>
      </c>
      <c r="AU61" t="s">
        <v>3047</v>
      </c>
      <c r="AV61" t="s">
        <v>5529</v>
      </c>
      <c r="AW61" t="s">
        <v>1744</v>
      </c>
      <c r="AX61" t="s">
        <v>1740</v>
      </c>
      <c r="AY61" t="s">
        <v>5530</v>
      </c>
      <c r="AZ61" t="s">
        <v>2649</v>
      </c>
      <c r="BA61" t="s">
        <v>5531</v>
      </c>
      <c r="BB61" t="s">
        <v>1230</v>
      </c>
      <c r="BC61" t="s">
        <v>1743</v>
      </c>
      <c r="BD61" t="s">
        <v>5532</v>
      </c>
      <c r="BE61" t="s">
        <v>2936</v>
      </c>
      <c r="BF61">
        <v>61</v>
      </c>
      <c r="BG61">
        <v>29</v>
      </c>
      <c r="BH61" t="e">
        <v>#N/A</v>
      </c>
      <c r="BI61" t="s">
        <v>3047</v>
      </c>
      <c r="BJ61">
        <v>1</v>
      </c>
      <c r="BK61">
        <v>0</v>
      </c>
      <c r="BL61">
        <v>0</v>
      </c>
      <c r="BM61" t="s">
        <v>1547</v>
      </c>
      <c r="BN61" t="s">
        <v>2937</v>
      </c>
      <c r="BO61" t="s">
        <v>5219</v>
      </c>
      <c r="BP61" t="s" cm="1">
        <v>5218</v>
      </c>
      <c r="BQ61" t="s">
        <v>5533</v>
      </c>
      <c r="BR61" t="s">
        <v>5045</v>
      </c>
      <c r="BS61">
        <v>57</v>
      </c>
      <c r="BT61" t="s">
        <v>5534</v>
      </c>
      <c r="BU61" t="s">
        <v>15114</v>
      </c>
      <c r="BV61" t="s">
        <v>3046</v>
      </c>
      <c r="BW61" t="s">
        <v>5529</v>
      </c>
      <c r="BX61" t="s">
        <v>5535</v>
      </c>
      <c r="BY61" t="s">
        <v>1744</v>
      </c>
      <c r="BZ61" t="s">
        <v>1547</v>
      </c>
      <c r="CA61" t="s">
        <v>1744</v>
      </c>
      <c r="CB61" t="s">
        <v>2007</v>
      </c>
      <c r="CC61"/>
      <c r="CD61" t="s">
        <v>998</v>
      </c>
      <c r="CE61" t="s">
        <v>1230</v>
      </c>
      <c r="CF61" t="s">
        <v>5536</v>
      </c>
      <c r="CG61" t="s">
        <v>5537</v>
      </c>
      <c r="CH61" t="s">
        <v>1230</v>
      </c>
      <c r="CI61" t="s">
        <v>1547</v>
      </c>
      <c r="CJ61" t="s">
        <v>2877</v>
      </c>
      <c r="CK61" t="s">
        <v>1165</v>
      </c>
      <c r="CL61"/>
      <c r="CM61"/>
      <c r="CN61" t="s">
        <v>13143</v>
      </c>
      <c r="CO61" t="s">
        <v>13167</v>
      </c>
      <c r="CP61" t="s">
        <v>13143</v>
      </c>
      <c r="CQ61" t="s">
        <v>13167</v>
      </c>
      <c r="CR61" t="s">
        <v>1547</v>
      </c>
      <c r="CS61">
        <v>0</v>
      </c>
      <c r="CT61" t="s">
        <v>1547</v>
      </c>
      <c r="CU61" t="s">
        <v>1547</v>
      </c>
      <c r="CV61" t="s">
        <v>1547</v>
      </c>
      <c r="CW61" t="s">
        <v>1547</v>
      </c>
      <c r="CX61" t="s">
        <v>1547</v>
      </c>
      <c r="CY61">
        <v>59</v>
      </c>
      <c r="CZ61" t="s">
        <v>5538</v>
      </c>
      <c r="DA61" t="s">
        <v>1547</v>
      </c>
      <c r="DB61" t="s">
        <v>1881</v>
      </c>
      <c r="DC61" t="s">
        <v>1882</v>
      </c>
      <c r="DD61" t="s">
        <v>3047</v>
      </c>
      <c r="DE61" t="s">
        <v>2649</v>
      </c>
      <c r="DF61" t="s">
        <v>3046</v>
      </c>
      <c r="DG61" t="s">
        <v>1547</v>
      </c>
      <c r="DH61" t="s">
        <v>1547</v>
      </c>
      <c r="DI61" t="s">
        <v>1892</v>
      </c>
      <c r="DJ61" t="s">
        <v>5528</v>
      </c>
      <c r="DK61"/>
      <c r="DL61" t="s">
        <v>1892</v>
      </c>
      <c r="DM61">
        <v>9</v>
      </c>
      <c r="DN61" t="s">
        <v>1883</v>
      </c>
      <c r="DO61" t="s">
        <v>1165</v>
      </c>
      <c r="DP61" t="b">
        <v>1</v>
      </c>
      <c r="DQ61" t="b">
        <v>0</v>
      </c>
      <c r="DR61" t="b">
        <v>1</v>
      </c>
      <c r="DS61" t="b">
        <v>0</v>
      </c>
      <c r="DT61" t="b">
        <v>0</v>
      </c>
      <c r="DU61" t="b">
        <v>1</v>
      </c>
      <c r="DV61" t="b">
        <v>0</v>
      </c>
      <c r="DW61">
        <v>0</v>
      </c>
      <c r="DX61" t="b">
        <v>0</v>
      </c>
      <c r="DY61" t="b">
        <v>0</v>
      </c>
      <c r="DZ61" t="b">
        <v>0</v>
      </c>
      <c r="EA61" t="b">
        <v>0</v>
      </c>
      <c r="EB61" t="b">
        <v>0</v>
      </c>
      <c r="EC61" t="b">
        <v>0</v>
      </c>
      <c r="ED61" t="b">
        <v>0</v>
      </c>
      <c r="EE61" t="b">
        <v>0</v>
      </c>
      <c r="EF61" t="b">
        <v>0</v>
      </c>
      <c r="EG61" t="b" cm="1">
        <v>0</v>
      </c>
      <c r="EH61" t="b">
        <v>0</v>
      </c>
      <c r="EI61" t="b">
        <v>0</v>
      </c>
      <c r="EJ61" t="b">
        <v>0</v>
      </c>
      <c r="EK61" t="s">
        <v>1547</v>
      </c>
      <c r="EL61">
        <v>0</v>
      </c>
      <c r="EM61">
        <v>19</v>
      </c>
      <c r="EN61" t="b">
        <v>0</v>
      </c>
    </row>
    <row r="62" spans="1:144" ht="15.75">
      <c r="A62"/>
      <c r="B62" t="s">
        <v>1165</v>
      </c>
      <c r="C62" t="s">
        <v>1165</v>
      </c>
      <c r="D62" t="s">
        <v>3050</v>
      </c>
      <c r="E62" t="s">
        <v>3051</v>
      </c>
      <c r="F62" t="s">
        <v>3052</v>
      </c>
      <c r="G62" t="s">
        <v>3050</v>
      </c>
      <c r="H62" t="s">
        <v>2948</v>
      </c>
      <c r="I62" t="s">
        <v>1230</v>
      </c>
      <c r="J62"/>
      <c r="K62" t="s">
        <v>902</v>
      </c>
      <c r="L62" t="s">
        <v>1743</v>
      </c>
      <c r="M62" t="s">
        <v>2001</v>
      </c>
      <c r="N62"/>
      <c r="O62"/>
      <c r="P62"/>
      <c r="Q62" t="s">
        <v>2649</v>
      </c>
      <c r="R62" t="s">
        <v>2877</v>
      </c>
      <c r="S62"/>
      <c r="T62"/>
      <c r="U62" t="s">
        <v>13143</v>
      </c>
      <c r="V62" t="s">
        <v>13168</v>
      </c>
      <c r="W62"/>
      <c r="X62"/>
      <c r="Y62"/>
      <c r="Z62"/>
      <c r="AA62"/>
      <c r="AB62"/>
      <c r="AC62"/>
      <c r="AD62"/>
      <c r="AE62"/>
      <c r="AF62"/>
      <c r="AG62"/>
      <c r="AH62"/>
      <c r="AI62"/>
      <c r="AJ62"/>
      <c r="AK62"/>
      <c r="AL62"/>
      <c r="AM62"/>
      <c r="AN62"/>
      <c r="AO62" s="108" t="s">
        <v>43</v>
      </c>
      <c r="AP62" t="s">
        <v>2842</v>
      </c>
      <c r="AQ62">
        <v>59</v>
      </c>
      <c r="AR62" t="s">
        <v>5539</v>
      </c>
      <c r="AS62" t="s">
        <v>1165</v>
      </c>
      <c r="AT62" t="s">
        <v>5040</v>
      </c>
      <c r="AU62" t="s">
        <v>3051</v>
      </c>
      <c r="AV62" t="s">
        <v>5540</v>
      </c>
      <c r="AW62" t="s">
        <v>5541</v>
      </c>
      <c r="AX62" t="s">
        <v>1740</v>
      </c>
      <c r="AY62" t="s">
        <v>5542</v>
      </c>
      <c r="AZ62" t="s">
        <v>2649</v>
      </c>
      <c r="BA62" t="s">
        <v>5543</v>
      </c>
      <c r="BB62" t="s">
        <v>1230</v>
      </c>
      <c r="BC62" t="s">
        <v>1743</v>
      </c>
      <c r="BD62" t="s">
        <v>5544</v>
      </c>
      <c r="BE62" t="s">
        <v>2936</v>
      </c>
      <c r="BF62">
        <v>62</v>
      </c>
      <c r="BG62">
        <v>29</v>
      </c>
      <c r="BH62">
        <v>0</v>
      </c>
      <c r="BI62" t="s">
        <v>3051</v>
      </c>
      <c r="BJ62">
        <v>1</v>
      </c>
      <c r="BK62">
        <v>0</v>
      </c>
      <c r="BL62">
        <v>0</v>
      </c>
      <c r="BM62" t="s">
        <v>1547</v>
      </c>
      <c r="BN62" t="s">
        <v>2937</v>
      </c>
      <c r="BO62" t="s">
        <v>5219</v>
      </c>
      <c r="BP62" t="s" cm="1">
        <v>5218</v>
      </c>
      <c r="BQ62" t="s">
        <v>1547</v>
      </c>
      <c r="BR62" t="s">
        <v>5045</v>
      </c>
      <c r="BS62">
        <v>58</v>
      </c>
      <c r="BT62" t="s">
        <v>5545</v>
      </c>
      <c r="BU62" t="s">
        <v>15115</v>
      </c>
      <c r="BV62" t="s">
        <v>3050</v>
      </c>
      <c r="BW62" t="s">
        <v>5540</v>
      </c>
      <c r="BX62" t="s">
        <v>5262</v>
      </c>
      <c r="BY62" t="s">
        <v>1744</v>
      </c>
      <c r="BZ62" t="s">
        <v>1547</v>
      </c>
      <c r="CA62" t="s">
        <v>1744</v>
      </c>
      <c r="CB62" t="s">
        <v>2001</v>
      </c>
      <c r="CC62"/>
      <c r="CD62" t="s">
        <v>998</v>
      </c>
      <c r="CE62" t="s">
        <v>1230</v>
      </c>
      <c r="CF62" t="s">
        <v>5546</v>
      </c>
      <c r="CG62" t="s">
        <v>5547</v>
      </c>
      <c r="CH62" t="s">
        <v>1230</v>
      </c>
      <c r="CI62" t="s">
        <v>1547</v>
      </c>
      <c r="CJ62" t="s">
        <v>2877</v>
      </c>
      <c r="CK62" t="s">
        <v>1165</v>
      </c>
      <c r="CL62"/>
      <c r="CM62"/>
      <c r="CN62" t="s">
        <v>13143</v>
      </c>
      <c r="CO62" t="s">
        <v>13168</v>
      </c>
      <c r="CP62" t="s">
        <v>13143</v>
      </c>
      <c r="CQ62" t="s">
        <v>13168</v>
      </c>
      <c r="CR62" t="s">
        <v>1547</v>
      </c>
      <c r="CS62">
        <v>0</v>
      </c>
      <c r="CT62" t="s">
        <v>1547</v>
      </c>
      <c r="CU62" t="s">
        <v>1547</v>
      </c>
      <c r="CV62" t="s">
        <v>1547</v>
      </c>
      <c r="CW62" t="s">
        <v>1547</v>
      </c>
      <c r="CX62" t="s">
        <v>1547</v>
      </c>
      <c r="CY62">
        <v>60</v>
      </c>
      <c r="CZ62" t="s">
        <v>5548</v>
      </c>
      <c r="DA62" t="s">
        <v>1547</v>
      </c>
      <c r="DB62" t="s">
        <v>1881</v>
      </c>
      <c r="DC62" t="s">
        <v>1882</v>
      </c>
      <c r="DD62" t="s">
        <v>3051</v>
      </c>
      <c r="DE62" t="s">
        <v>2649</v>
      </c>
      <c r="DF62" t="s">
        <v>3050</v>
      </c>
      <c r="DG62" t="s">
        <v>1547</v>
      </c>
      <c r="DH62" t="s">
        <v>1547</v>
      </c>
      <c r="DI62" t="s">
        <v>1892</v>
      </c>
      <c r="DJ62" t="s">
        <v>5539</v>
      </c>
      <c r="DK62"/>
      <c r="DL62" t="s">
        <v>1892</v>
      </c>
      <c r="DM62">
        <v>9</v>
      </c>
      <c r="DN62" t="s">
        <v>1883</v>
      </c>
      <c r="DO62" t="s">
        <v>1165</v>
      </c>
      <c r="DP62" t="b">
        <v>1</v>
      </c>
      <c r="DQ62" t="b">
        <v>0</v>
      </c>
      <c r="DR62" t="b">
        <v>1</v>
      </c>
      <c r="DS62" t="b">
        <v>0</v>
      </c>
      <c r="DT62" t="b">
        <v>0</v>
      </c>
      <c r="DU62" t="b">
        <v>1</v>
      </c>
      <c r="DV62" t="b">
        <v>0</v>
      </c>
      <c r="DW62">
        <v>0</v>
      </c>
      <c r="DX62" t="b">
        <v>0</v>
      </c>
      <c r="DY62" t="b">
        <v>0</v>
      </c>
      <c r="DZ62" t="b">
        <v>0</v>
      </c>
      <c r="EA62" t="b">
        <v>0</v>
      </c>
      <c r="EB62" t="b">
        <v>0</v>
      </c>
      <c r="EC62" t="b">
        <v>0</v>
      </c>
      <c r="ED62" t="b">
        <v>0</v>
      </c>
      <c r="EE62" t="b">
        <v>0</v>
      </c>
      <c r="EF62" t="b">
        <v>0</v>
      </c>
      <c r="EG62" t="b" cm="1">
        <v>0</v>
      </c>
      <c r="EH62" t="b">
        <v>0</v>
      </c>
      <c r="EI62" t="b">
        <v>0</v>
      </c>
      <c r="EJ62" t="b">
        <v>0</v>
      </c>
      <c r="EK62" t="s">
        <v>1547</v>
      </c>
      <c r="EL62">
        <v>0</v>
      </c>
      <c r="EM62">
        <v>23</v>
      </c>
      <c r="EN62" t="b">
        <v>0</v>
      </c>
    </row>
    <row r="63" spans="1:144" ht="15.75">
      <c r="A63"/>
      <c r="B63" t="s">
        <v>1165</v>
      </c>
      <c r="C63" t="s">
        <v>1165</v>
      </c>
      <c r="D63" t="s">
        <v>3053</v>
      </c>
      <c r="E63" t="s">
        <v>3054</v>
      </c>
      <c r="F63" t="s">
        <v>3055</v>
      </c>
      <c r="G63" t="s">
        <v>3053</v>
      </c>
      <c r="H63" t="s">
        <v>2948</v>
      </c>
      <c r="I63" t="s">
        <v>1230</v>
      </c>
      <c r="J63"/>
      <c r="K63" t="s">
        <v>902</v>
      </c>
      <c r="L63" t="s">
        <v>1743</v>
      </c>
      <c r="M63" t="s">
        <v>2001</v>
      </c>
      <c r="N63"/>
      <c r="O63"/>
      <c r="P63"/>
      <c r="Q63" t="s">
        <v>2649</v>
      </c>
      <c r="R63" t="s">
        <v>2877</v>
      </c>
      <c r="S63"/>
      <c r="T63"/>
      <c r="U63" t="s">
        <v>13143</v>
      </c>
      <c r="V63" t="s">
        <v>13169</v>
      </c>
      <c r="W63"/>
      <c r="X63"/>
      <c r="Y63"/>
      <c r="Z63"/>
      <c r="AA63"/>
      <c r="AB63"/>
      <c r="AC63"/>
      <c r="AD63"/>
      <c r="AE63"/>
      <c r="AF63"/>
      <c r="AG63"/>
      <c r="AH63"/>
      <c r="AI63"/>
      <c r="AJ63"/>
      <c r="AK63"/>
      <c r="AL63"/>
      <c r="AM63"/>
      <c r="AN63"/>
      <c r="AO63" s="108" t="s">
        <v>43</v>
      </c>
      <c r="AP63" t="s">
        <v>2842</v>
      </c>
      <c r="AQ63">
        <v>60</v>
      </c>
      <c r="AR63" t="s">
        <v>5549</v>
      </c>
      <c r="AS63" t="s">
        <v>1165</v>
      </c>
      <c r="AT63" t="s">
        <v>5040</v>
      </c>
      <c r="AU63" t="s">
        <v>3054</v>
      </c>
      <c r="AV63" t="s">
        <v>5550</v>
      </c>
      <c r="AW63" t="s">
        <v>5551</v>
      </c>
      <c r="AX63" t="s">
        <v>1740</v>
      </c>
      <c r="AY63" t="s">
        <v>5552</v>
      </c>
      <c r="AZ63" t="s">
        <v>2649</v>
      </c>
      <c r="BA63" t="s">
        <v>5553</v>
      </c>
      <c r="BB63" t="s">
        <v>1230</v>
      </c>
      <c r="BC63" t="s">
        <v>1743</v>
      </c>
      <c r="BD63" t="s">
        <v>5554</v>
      </c>
      <c r="BE63" t="s">
        <v>2936</v>
      </c>
      <c r="BF63">
        <v>63</v>
      </c>
      <c r="BG63">
        <v>29</v>
      </c>
      <c r="BH63">
        <v>0</v>
      </c>
      <c r="BI63" t="s">
        <v>3054</v>
      </c>
      <c r="BJ63">
        <v>1</v>
      </c>
      <c r="BK63">
        <v>0</v>
      </c>
      <c r="BL63">
        <v>0</v>
      </c>
      <c r="BM63" t="s">
        <v>1547</v>
      </c>
      <c r="BN63" t="s">
        <v>2937</v>
      </c>
      <c r="BO63" t="s">
        <v>5219</v>
      </c>
      <c r="BP63" t="s" cm="1">
        <v>5218</v>
      </c>
      <c r="BQ63" t="s">
        <v>1547</v>
      </c>
      <c r="BR63" t="s">
        <v>5045</v>
      </c>
      <c r="BS63">
        <v>59</v>
      </c>
      <c r="BT63" t="s">
        <v>5555</v>
      </c>
      <c r="BU63" t="s">
        <v>15116</v>
      </c>
      <c r="BV63" t="s">
        <v>3053</v>
      </c>
      <c r="BW63" t="s">
        <v>5550</v>
      </c>
      <c r="BX63" t="s">
        <v>5262</v>
      </c>
      <c r="BY63" t="s">
        <v>1744</v>
      </c>
      <c r="BZ63" t="s">
        <v>1547</v>
      </c>
      <c r="CA63" t="s">
        <v>1744</v>
      </c>
      <c r="CB63" t="s">
        <v>2001</v>
      </c>
      <c r="CC63"/>
      <c r="CD63" t="s">
        <v>998</v>
      </c>
      <c r="CE63" t="s">
        <v>1230</v>
      </c>
      <c r="CF63" t="s">
        <v>3090</v>
      </c>
      <c r="CG63" t="s">
        <v>5556</v>
      </c>
      <c r="CH63" t="s">
        <v>1230</v>
      </c>
      <c r="CI63" t="s">
        <v>1547</v>
      </c>
      <c r="CJ63" t="s">
        <v>2877</v>
      </c>
      <c r="CK63" t="s">
        <v>1165</v>
      </c>
      <c r="CL63"/>
      <c r="CM63"/>
      <c r="CN63" t="s">
        <v>13143</v>
      </c>
      <c r="CO63" t="s">
        <v>13169</v>
      </c>
      <c r="CP63" t="s">
        <v>13143</v>
      </c>
      <c r="CQ63" t="s">
        <v>13169</v>
      </c>
      <c r="CR63" t="s">
        <v>1547</v>
      </c>
      <c r="CS63">
        <v>0</v>
      </c>
      <c r="CT63" t="s">
        <v>1547</v>
      </c>
      <c r="CU63" t="s">
        <v>1547</v>
      </c>
      <c r="CV63" t="s">
        <v>1547</v>
      </c>
      <c r="CW63" t="s">
        <v>1547</v>
      </c>
      <c r="CX63" t="s">
        <v>1547</v>
      </c>
      <c r="CY63">
        <v>61</v>
      </c>
      <c r="CZ63" t="s">
        <v>5557</v>
      </c>
      <c r="DA63" t="s">
        <v>1547</v>
      </c>
      <c r="DB63" t="s">
        <v>1881</v>
      </c>
      <c r="DC63" t="s">
        <v>1882</v>
      </c>
      <c r="DD63" t="s">
        <v>3054</v>
      </c>
      <c r="DE63" t="s">
        <v>2649</v>
      </c>
      <c r="DF63" t="s">
        <v>3053</v>
      </c>
      <c r="DG63" t="s">
        <v>1547</v>
      </c>
      <c r="DH63" t="s">
        <v>1547</v>
      </c>
      <c r="DI63" t="s">
        <v>1892</v>
      </c>
      <c r="DJ63" t="s">
        <v>5549</v>
      </c>
      <c r="DK63"/>
      <c r="DL63" t="s">
        <v>1892</v>
      </c>
      <c r="DM63">
        <v>9</v>
      </c>
      <c r="DN63" t="s">
        <v>1883</v>
      </c>
      <c r="DO63" t="s">
        <v>1165</v>
      </c>
      <c r="DP63" t="b">
        <v>1</v>
      </c>
      <c r="DQ63" t="b">
        <v>0</v>
      </c>
      <c r="DR63" t="b">
        <v>1</v>
      </c>
      <c r="DS63" t="b">
        <v>0</v>
      </c>
      <c r="DT63" t="b">
        <v>0</v>
      </c>
      <c r="DU63" t="b">
        <v>1</v>
      </c>
      <c r="DV63" t="b">
        <v>0</v>
      </c>
      <c r="DW63">
        <v>0</v>
      </c>
      <c r="DX63" t="b">
        <v>0</v>
      </c>
      <c r="DY63" t="b">
        <v>0</v>
      </c>
      <c r="DZ63" t="b">
        <v>0</v>
      </c>
      <c r="EA63" t="b">
        <v>0</v>
      </c>
      <c r="EB63" t="b">
        <v>0</v>
      </c>
      <c r="EC63" t="b">
        <v>0</v>
      </c>
      <c r="ED63" t="b">
        <v>0</v>
      </c>
      <c r="EE63" t="b">
        <v>0</v>
      </c>
      <c r="EF63" t="b">
        <v>0</v>
      </c>
      <c r="EG63" t="b" cm="1">
        <v>0</v>
      </c>
      <c r="EH63" t="b">
        <v>0</v>
      </c>
      <c r="EI63" t="b">
        <v>0</v>
      </c>
      <c r="EJ63" t="b">
        <v>0</v>
      </c>
      <c r="EK63" t="s">
        <v>1547</v>
      </c>
      <c r="EL63">
        <v>0</v>
      </c>
      <c r="EM63">
        <v>23</v>
      </c>
      <c r="EN63" t="b">
        <v>0</v>
      </c>
    </row>
    <row r="64" spans="1:144" ht="15.75">
      <c r="A64"/>
      <c r="B64" t="s">
        <v>1165</v>
      </c>
      <c r="C64" t="s">
        <v>1165</v>
      </c>
      <c r="D64" t="s">
        <v>3056</v>
      </c>
      <c r="E64" t="s">
        <v>3057</v>
      </c>
      <c r="F64" t="s">
        <v>3058</v>
      </c>
      <c r="G64" t="s">
        <v>3056</v>
      </c>
      <c r="H64" t="s">
        <v>2948</v>
      </c>
      <c r="I64" t="s">
        <v>1230</v>
      </c>
      <c r="J64"/>
      <c r="K64" t="s">
        <v>902</v>
      </c>
      <c r="L64" t="s">
        <v>1743</v>
      </c>
      <c r="M64" t="s">
        <v>2001</v>
      </c>
      <c r="N64"/>
      <c r="O64"/>
      <c r="P64"/>
      <c r="Q64" t="s">
        <v>2649</v>
      </c>
      <c r="R64" t="s">
        <v>2877</v>
      </c>
      <c r="S64"/>
      <c r="T64"/>
      <c r="U64" t="s">
        <v>13143</v>
      </c>
      <c r="V64" t="s">
        <v>13170</v>
      </c>
      <c r="W64"/>
      <c r="X64"/>
      <c r="Y64"/>
      <c r="Z64"/>
      <c r="AA64"/>
      <c r="AB64"/>
      <c r="AC64"/>
      <c r="AD64"/>
      <c r="AE64"/>
      <c r="AF64"/>
      <c r="AG64"/>
      <c r="AH64"/>
      <c r="AI64"/>
      <c r="AJ64"/>
      <c r="AK64"/>
      <c r="AL64"/>
      <c r="AM64"/>
      <c r="AN64"/>
      <c r="AO64" s="108" t="s">
        <v>43</v>
      </c>
      <c r="AP64" t="s">
        <v>2842</v>
      </c>
      <c r="AQ64">
        <v>61</v>
      </c>
      <c r="AR64" t="s">
        <v>5558</v>
      </c>
      <c r="AS64" t="s">
        <v>1165</v>
      </c>
      <c r="AT64" t="s">
        <v>5040</v>
      </c>
      <c r="AU64" t="s">
        <v>3057</v>
      </c>
      <c r="AV64" t="s">
        <v>5559</v>
      </c>
      <c r="AW64" t="s">
        <v>5560</v>
      </c>
      <c r="AX64" t="s">
        <v>1740</v>
      </c>
      <c r="AY64" t="s">
        <v>5561</v>
      </c>
      <c r="AZ64" t="s">
        <v>2649</v>
      </c>
      <c r="BA64" t="s">
        <v>5562</v>
      </c>
      <c r="BB64" t="s">
        <v>1230</v>
      </c>
      <c r="BC64" t="s">
        <v>1743</v>
      </c>
      <c r="BD64" t="s">
        <v>5563</v>
      </c>
      <c r="BE64" t="s">
        <v>2936</v>
      </c>
      <c r="BF64">
        <v>64</v>
      </c>
      <c r="BG64">
        <v>29</v>
      </c>
      <c r="BH64">
        <v>0</v>
      </c>
      <c r="BI64" t="s">
        <v>3057</v>
      </c>
      <c r="BJ64">
        <v>1</v>
      </c>
      <c r="BK64">
        <v>0</v>
      </c>
      <c r="BL64">
        <v>0</v>
      </c>
      <c r="BM64" t="s">
        <v>1547</v>
      </c>
      <c r="BN64" t="s">
        <v>2937</v>
      </c>
      <c r="BO64" t="s">
        <v>5219</v>
      </c>
      <c r="BP64" t="s" cm="1">
        <v>5218</v>
      </c>
      <c r="BQ64" t="s">
        <v>1547</v>
      </c>
      <c r="BR64" t="s">
        <v>5045</v>
      </c>
      <c r="BS64">
        <v>60</v>
      </c>
      <c r="BT64" t="s">
        <v>5564</v>
      </c>
      <c r="BU64" t="s">
        <v>15117</v>
      </c>
      <c r="BV64" t="s">
        <v>3056</v>
      </c>
      <c r="BW64" t="s">
        <v>5559</v>
      </c>
      <c r="BX64" t="s">
        <v>5262</v>
      </c>
      <c r="BY64" t="s">
        <v>1744</v>
      </c>
      <c r="BZ64" t="s">
        <v>1547</v>
      </c>
      <c r="CA64" t="s">
        <v>1744</v>
      </c>
      <c r="CB64" t="s">
        <v>2001</v>
      </c>
      <c r="CC64"/>
      <c r="CD64" t="s">
        <v>998</v>
      </c>
      <c r="CE64" t="s">
        <v>1230</v>
      </c>
      <c r="CF64" t="s">
        <v>5565</v>
      </c>
      <c r="CG64" t="s">
        <v>5566</v>
      </c>
      <c r="CH64" t="s">
        <v>1230</v>
      </c>
      <c r="CI64" t="s">
        <v>1547</v>
      </c>
      <c r="CJ64" t="s">
        <v>2877</v>
      </c>
      <c r="CK64" t="s">
        <v>1165</v>
      </c>
      <c r="CL64"/>
      <c r="CM64"/>
      <c r="CN64" t="s">
        <v>13143</v>
      </c>
      <c r="CO64" t="s">
        <v>13170</v>
      </c>
      <c r="CP64" t="s">
        <v>13143</v>
      </c>
      <c r="CQ64" t="s">
        <v>13170</v>
      </c>
      <c r="CR64" t="s">
        <v>1547</v>
      </c>
      <c r="CS64">
        <v>0</v>
      </c>
      <c r="CT64" t="s">
        <v>1547</v>
      </c>
      <c r="CU64" t="s">
        <v>1547</v>
      </c>
      <c r="CV64" t="s">
        <v>1547</v>
      </c>
      <c r="CW64" t="s">
        <v>1547</v>
      </c>
      <c r="CX64" t="s">
        <v>1547</v>
      </c>
      <c r="CY64">
        <v>62</v>
      </c>
      <c r="CZ64" t="s">
        <v>5567</v>
      </c>
      <c r="DA64" t="s">
        <v>1547</v>
      </c>
      <c r="DB64" t="s">
        <v>1881</v>
      </c>
      <c r="DC64" t="s">
        <v>1882</v>
      </c>
      <c r="DD64" t="s">
        <v>3057</v>
      </c>
      <c r="DE64" t="s">
        <v>2649</v>
      </c>
      <c r="DF64" t="s">
        <v>3056</v>
      </c>
      <c r="DG64" t="s">
        <v>1547</v>
      </c>
      <c r="DH64" t="s">
        <v>1547</v>
      </c>
      <c r="DI64" t="s">
        <v>1892</v>
      </c>
      <c r="DJ64" t="s">
        <v>5558</v>
      </c>
      <c r="DK64"/>
      <c r="DL64" t="s">
        <v>1892</v>
      </c>
      <c r="DM64">
        <v>9</v>
      </c>
      <c r="DN64" t="s">
        <v>1883</v>
      </c>
      <c r="DO64" t="s">
        <v>1165</v>
      </c>
      <c r="DP64" t="b">
        <v>1</v>
      </c>
      <c r="DQ64" t="b">
        <v>0</v>
      </c>
      <c r="DR64" t="b">
        <v>1</v>
      </c>
      <c r="DS64" t="b">
        <v>0</v>
      </c>
      <c r="DT64" t="b">
        <v>0</v>
      </c>
      <c r="DU64" t="b">
        <v>1</v>
      </c>
      <c r="DV64" t="b">
        <v>0</v>
      </c>
      <c r="DW64">
        <v>0</v>
      </c>
      <c r="DX64" t="b">
        <v>0</v>
      </c>
      <c r="DY64" t="b">
        <v>0</v>
      </c>
      <c r="DZ64" t="b">
        <v>0</v>
      </c>
      <c r="EA64" t="b">
        <v>0</v>
      </c>
      <c r="EB64" t="b">
        <v>0</v>
      </c>
      <c r="EC64" t="b">
        <v>0</v>
      </c>
      <c r="ED64" t="b">
        <v>0</v>
      </c>
      <c r="EE64" t="b">
        <v>0</v>
      </c>
      <c r="EF64" t="b">
        <v>0</v>
      </c>
      <c r="EG64" t="b" cm="1">
        <v>0</v>
      </c>
      <c r="EH64" t="b">
        <v>0</v>
      </c>
      <c r="EI64" t="b">
        <v>0</v>
      </c>
      <c r="EJ64" t="b">
        <v>0</v>
      </c>
      <c r="EK64" t="s">
        <v>1547</v>
      </c>
      <c r="EL64">
        <v>0</v>
      </c>
      <c r="EM64">
        <v>22</v>
      </c>
      <c r="EN64" t="b">
        <v>0</v>
      </c>
    </row>
    <row r="65" spans="1:144" ht="15.75">
      <c r="A65"/>
      <c r="B65" t="s">
        <v>1165</v>
      </c>
      <c r="C65" t="s">
        <v>1165</v>
      </c>
      <c r="D65" t="s">
        <v>3059</v>
      </c>
      <c r="E65" t="s">
        <v>3060</v>
      </c>
      <c r="F65" t="s">
        <v>3061</v>
      </c>
      <c r="G65" t="s">
        <v>3059</v>
      </c>
      <c r="H65" t="s">
        <v>3062</v>
      </c>
      <c r="I65" t="s">
        <v>1230</v>
      </c>
      <c r="J65"/>
      <c r="K65" t="s">
        <v>3063</v>
      </c>
      <c r="L65" t="s">
        <v>1743</v>
      </c>
      <c r="M65" t="s">
        <v>2001</v>
      </c>
      <c r="N65"/>
      <c r="O65"/>
      <c r="P65"/>
      <c r="Q65" t="s">
        <v>2649</v>
      </c>
      <c r="R65" t="s">
        <v>2877</v>
      </c>
      <c r="S65"/>
      <c r="T65"/>
      <c r="U65" t="s">
        <v>13143</v>
      </c>
      <c r="V65" t="s">
        <v>13171</v>
      </c>
      <c r="W65"/>
      <c r="X65"/>
      <c r="Y65"/>
      <c r="Z65"/>
      <c r="AA65"/>
      <c r="AB65"/>
      <c r="AC65"/>
      <c r="AD65"/>
      <c r="AE65"/>
      <c r="AF65"/>
      <c r="AG65"/>
      <c r="AH65"/>
      <c r="AI65"/>
      <c r="AJ65"/>
      <c r="AK65"/>
      <c r="AL65"/>
      <c r="AM65"/>
      <c r="AN65"/>
      <c r="AO65" s="108" t="s">
        <v>43</v>
      </c>
      <c r="AP65" t="s">
        <v>2842</v>
      </c>
      <c r="AQ65">
        <v>62</v>
      </c>
      <c r="AR65" t="s">
        <v>5568</v>
      </c>
      <c r="AS65" t="s">
        <v>1165</v>
      </c>
      <c r="AT65" t="s">
        <v>5040</v>
      </c>
      <c r="AU65" t="s">
        <v>3060</v>
      </c>
      <c r="AV65" t="s">
        <v>5569</v>
      </c>
      <c r="AW65" t="s">
        <v>5570</v>
      </c>
      <c r="AX65" t="s">
        <v>1740</v>
      </c>
      <c r="AY65" t="s">
        <v>5571</v>
      </c>
      <c r="AZ65" t="s">
        <v>2649</v>
      </c>
      <c r="BA65" t="s">
        <v>5572</v>
      </c>
      <c r="BB65" t="s">
        <v>1230</v>
      </c>
      <c r="BC65" t="s">
        <v>1743</v>
      </c>
      <c r="BD65" t="s">
        <v>5573</v>
      </c>
      <c r="BE65" t="s">
        <v>2936</v>
      </c>
      <c r="BF65">
        <v>65</v>
      </c>
      <c r="BG65">
        <v>29</v>
      </c>
      <c r="BH65" t="e">
        <v>#N/A</v>
      </c>
      <c r="BI65" t="s">
        <v>3060</v>
      </c>
      <c r="BJ65">
        <v>1</v>
      </c>
      <c r="BK65">
        <v>0</v>
      </c>
      <c r="BL65">
        <v>0</v>
      </c>
      <c r="BM65" t="s">
        <v>1547</v>
      </c>
      <c r="BN65" t="s">
        <v>2937</v>
      </c>
      <c r="BO65" t="s">
        <v>5219</v>
      </c>
      <c r="BP65" t="s" cm="1">
        <v>5218</v>
      </c>
      <c r="BQ65" t="s">
        <v>5574</v>
      </c>
      <c r="BR65" t="s">
        <v>5045</v>
      </c>
      <c r="BS65">
        <v>61</v>
      </c>
      <c r="BT65" t="s">
        <v>5575</v>
      </c>
      <c r="BU65" t="s">
        <v>15118</v>
      </c>
      <c r="BV65" t="s">
        <v>3059</v>
      </c>
      <c r="BW65" t="s">
        <v>5569</v>
      </c>
      <c r="BX65" t="s">
        <v>5576</v>
      </c>
      <c r="BY65" t="s">
        <v>1744</v>
      </c>
      <c r="BZ65" t="s">
        <v>1547</v>
      </c>
      <c r="CA65" t="s">
        <v>1744</v>
      </c>
      <c r="CB65" t="s">
        <v>2001</v>
      </c>
      <c r="CC65"/>
      <c r="CD65" t="s">
        <v>998</v>
      </c>
      <c r="CE65" t="s">
        <v>1230</v>
      </c>
      <c r="CF65" t="s">
        <v>5577</v>
      </c>
      <c r="CG65" t="s">
        <v>5578</v>
      </c>
      <c r="CH65" t="s">
        <v>1230</v>
      </c>
      <c r="CI65" t="s">
        <v>1547</v>
      </c>
      <c r="CJ65" t="s">
        <v>2877</v>
      </c>
      <c r="CK65" t="s">
        <v>1165</v>
      </c>
      <c r="CL65"/>
      <c r="CM65"/>
      <c r="CN65" t="s">
        <v>13143</v>
      </c>
      <c r="CO65" t="s">
        <v>13171</v>
      </c>
      <c r="CP65" t="s">
        <v>13143</v>
      </c>
      <c r="CQ65" t="s">
        <v>13171</v>
      </c>
      <c r="CR65" t="s">
        <v>1547</v>
      </c>
      <c r="CS65">
        <v>0</v>
      </c>
      <c r="CT65" t="s">
        <v>1547</v>
      </c>
      <c r="CU65" t="s">
        <v>1547</v>
      </c>
      <c r="CV65" t="s">
        <v>1547</v>
      </c>
      <c r="CW65" t="s">
        <v>1547</v>
      </c>
      <c r="CX65" t="s">
        <v>1547</v>
      </c>
      <c r="CY65">
        <v>63</v>
      </c>
      <c r="CZ65" t="s">
        <v>5579</v>
      </c>
      <c r="DA65" t="s">
        <v>1547</v>
      </c>
      <c r="DB65" t="s">
        <v>1881</v>
      </c>
      <c r="DC65" t="s">
        <v>1882</v>
      </c>
      <c r="DD65" t="s">
        <v>3060</v>
      </c>
      <c r="DE65" t="s">
        <v>2649</v>
      </c>
      <c r="DF65" t="s">
        <v>3059</v>
      </c>
      <c r="DG65" t="s">
        <v>1547</v>
      </c>
      <c r="DH65" t="s">
        <v>1547</v>
      </c>
      <c r="DI65" t="s">
        <v>1892</v>
      </c>
      <c r="DJ65" t="s">
        <v>5568</v>
      </c>
      <c r="DK65"/>
      <c r="DL65" t="s">
        <v>1892</v>
      </c>
      <c r="DM65">
        <v>9</v>
      </c>
      <c r="DN65" t="s">
        <v>1883</v>
      </c>
      <c r="DO65" t="s">
        <v>1165</v>
      </c>
      <c r="DP65" t="b">
        <v>1</v>
      </c>
      <c r="DQ65" t="b">
        <v>0</v>
      </c>
      <c r="DR65" t="b">
        <v>1</v>
      </c>
      <c r="DS65" t="b">
        <v>0</v>
      </c>
      <c r="DT65" t="b">
        <v>0</v>
      </c>
      <c r="DU65" t="b">
        <v>1</v>
      </c>
      <c r="DV65" t="b">
        <v>0</v>
      </c>
      <c r="DW65">
        <v>0</v>
      </c>
      <c r="DX65" t="b">
        <v>0</v>
      </c>
      <c r="DY65" t="b">
        <v>0</v>
      </c>
      <c r="DZ65" t="b">
        <v>0</v>
      </c>
      <c r="EA65" t="b">
        <v>0</v>
      </c>
      <c r="EB65" t="b">
        <v>0</v>
      </c>
      <c r="EC65" t="b">
        <v>0</v>
      </c>
      <c r="ED65" t="b">
        <v>0</v>
      </c>
      <c r="EE65" t="b">
        <v>0</v>
      </c>
      <c r="EF65" t="b">
        <v>0</v>
      </c>
      <c r="EG65" t="b" cm="1">
        <v>0</v>
      </c>
      <c r="EH65" t="b">
        <v>0</v>
      </c>
      <c r="EI65" t="b">
        <v>0</v>
      </c>
      <c r="EJ65" t="b">
        <v>0</v>
      </c>
      <c r="EK65" t="s">
        <v>1547</v>
      </c>
      <c r="EL65">
        <v>0</v>
      </c>
      <c r="EM65">
        <v>32</v>
      </c>
      <c r="EN65" t="b">
        <v>0</v>
      </c>
    </row>
    <row r="66" spans="1:144" ht="15.75">
      <c r="A66"/>
      <c r="B66" t="s">
        <v>1165</v>
      </c>
      <c r="C66" t="s">
        <v>1165</v>
      </c>
      <c r="D66" t="s">
        <v>3064</v>
      </c>
      <c r="E66" t="s">
        <v>3065</v>
      </c>
      <c r="F66" t="s">
        <v>3066</v>
      </c>
      <c r="G66" t="s">
        <v>3064</v>
      </c>
      <c r="H66" t="s">
        <v>3067</v>
      </c>
      <c r="I66" t="s">
        <v>1230</v>
      </c>
      <c r="J66"/>
      <c r="K66" t="s">
        <v>3068</v>
      </c>
      <c r="L66" t="s">
        <v>1743</v>
      </c>
      <c r="M66" t="s">
        <v>2001</v>
      </c>
      <c r="N66"/>
      <c r="O66"/>
      <c r="P66"/>
      <c r="Q66" t="s">
        <v>2649</v>
      </c>
      <c r="R66" t="s">
        <v>2877</v>
      </c>
      <c r="S66"/>
      <c r="T66"/>
      <c r="U66" t="s">
        <v>13143</v>
      </c>
      <c r="V66" t="s">
        <v>13172</v>
      </c>
      <c r="W66"/>
      <c r="X66"/>
      <c r="Y66"/>
      <c r="Z66"/>
      <c r="AA66"/>
      <c r="AB66"/>
      <c r="AC66"/>
      <c r="AD66"/>
      <c r="AE66"/>
      <c r="AF66"/>
      <c r="AG66"/>
      <c r="AH66"/>
      <c r="AI66"/>
      <c r="AJ66"/>
      <c r="AK66"/>
      <c r="AL66"/>
      <c r="AM66"/>
      <c r="AN66"/>
      <c r="AO66" s="108" t="s">
        <v>43</v>
      </c>
      <c r="AP66" t="s">
        <v>2842</v>
      </c>
      <c r="AQ66">
        <v>63</v>
      </c>
      <c r="AR66" t="s">
        <v>5580</v>
      </c>
      <c r="AS66" t="s">
        <v>1165</v>
      </c>
      <c r="AT66" t="s">
        <v>5040</v>
      </c>
      <c r="AU66" t="s">
        <v>3065</v>
      </c>
      <c r="AV66" t="s">
        <v>5581</v>
      </c>
      <c r="AW66" t="s">
        <v>5582</v>
      </c>
      <c r="AX66" t="s">
        <v>1740</v>
      </c>
      <c r="AY66" t="s">
        <v>5583</v>
      </c>
      <c r="AZ66" t="s">
        <v>2649</v>
      </c>
      <c r="BA66" t="s">
        <v>5584</v>
      </c>
      <c r="BB66" t="s">
        <v>1230</v>
      </c>
      <c r="BC66" t="s">
        <v>1743</v>
      </c>
      <c r="BD66" t="s">
        <v>5585</v>
      </c>
      <c r="BE66" t="s">
        <v>2936</v>
      </c>
      <c r="BF66">
        <v>66</v>
      </c>
      <c r="BG66">
        <v>29</v>
      </c>
      <c r="BH66" t="e">
        <v>#N/A</v>
      </c>
      <c r="BI66" t="s">
        <v>3065</v>
      </c>
      <c r="BJ66">
        <v>1</v>
      </c>
      <c r="BK66">
        <v>0</v>
      </c>
      <c r="BL66">
        <v>0</v>
      </c>
      <c r="BM66" t="s">
        <v>1547</v>
      </c>
      <c r="BN66" t="s">
        <v>2937</v>
      </c>
      <c r="BO66" t="s">
        <v>5219</v>
      </c>
      <c r="BP66" t="s" cm="1">
        <v>5218</v>
      </c>
      <c r="BQ66" t="s">
        <v>5586</v>
      </c>
      <c r="BR66" t="s">
        <v>5045</v>
      </c>
      <c r="BS66">
        <v>62</v>
      </c>
      <c r="BT66" t="s">
        <v>5587</v>
      </c>
      <c r="BU66" t="s">
        <v>15119</v>
      </c>
      <c r="BV66" t="s">
        <v>3064</v>
      </c>
      <c r="BW66" t="s">
        <v>5581</v>
      </c>
      <c r="BX66" t="s">
        <v>5588</v>
      </c>
      <c r="BY66" t="s">
        <v>1744</v>
      </c>
      <c r="BZ66" t="s">
        <v>1547</v>
      </c>
      <c r="CA66" t="s">
        <v>1744</v>
      </c>
      <c r="CB66" t="s">
        <v>2001</v>
      </c>
      <c r="CC66"/>
      <c r="CD66" t="s">
        <v>998</v>
      </c>
      <c r="CE66" t="s">
        <v>1230</v>
      </c>
      <c r="CF66" t="s">
        <v>5589</v>
      </c>
      <c r="CG66" t="s">
        <v>5590</v>
      </c>
      <c r="CH66" t="s">
        <v>1230</v>
      </c>
      <c r="CI66" t="s">
        <v>1547</v>
      </c>
      <c r="CJ66" t="s">
        <v>2877</v>
      </c>
      <c r="CK66" t="s">
        <v>1165</v>
      </c>
      <c r="CL66"/>
      <c r="CM66"/>
      <c r="CN66" t="s">
        <v>13143</v>
      </c>
      <c r="CO66" t="s">
        <v>13172</v>
      </c>
      <c r="CP66" t="s">
        <v>13143</v>
      </c>
      <c r="CQ66" t="s">
        <v>13172</v>
      </c>
      <c r="CR66" t="s">
        <v>1547</v>
      </c>
      <c r="CS66">
        <v>0</v>
      </c>
      <c r="CT66" t="s">
        <v>1547</v>
      </c>
      <c r="CU66" t="s">
        <v>1547</v>
      </c>
      <c r="CV66" t="s">
        <v>1547</v>
      </c>
      <c r="CW66" t="s">
        <v>1547</v>
      </c>
      <c r="CX66" t="s">
        <v>1547</v>
      </c>
      <c r="CY66">
        <v>64</v>
      </c>
      <c r="CZ66" t="s">
        <v>5591</v>
      </c>
      <c r="DA66" t="s">
        <v>1547</v>
      </c>
      <c r="DB66" t="s">
        <v>1881</v>
      </c>
      <c r="DC66" t="s">
        <v>1882</v>
      </c>
      <c r="DD66" t="s">
        <v>3065</v>
      </c>
      <c r="DE66" t="s">
        <v>2649</v>
      </c>
      <c r="DF66" t="s">
        <v>3064</v>
      </c>
      <c r="DG66" t="s">
        <v>1547</v>
      </c>
      <c r="DH66" t="s">
        <v>1547</v>
      </c>
      <c r="DI66" t="s">
        <v>1892</v>
      </c>
      <c r="DJ66" t="s">
        <v>5580</v>
      </c>
      <c r="DK66"/>
      <c r="DL66" t="s">
        <v>1892</v>
      </c>
      <c r="DM66">
        <v>9</v>
      </c>
      <c r="DN66" t="s">
        <v>1883</v>
      </c>
      <c r="DO66" t="s">
        <v>1165</v>
      </c>
      <c r="DP66" t="b">
        <v>1</v>
      </c>
      <c r="DQ66" t="b">
        <v>0</v>
      </c>
      <c r="DR66" t="b">
        <v>1</v>
      </c>
      <c r="DS66" t="b">
        <v>0</v>
      </c>
      <c r="DT66" t="b">
        <v>0</v>
      </c>
      <c r="DU66" t="b">
        <v>1</v>
      </c>
      <c r="DV66" t="b">
        <v>0</v>
      </c>
      <c r="DW66">
        <v>0</v>
      </c>
      <c r="DX66" t="b">
        <v>0</v>
      </c>
      <c r="DY66" t="b">
        <v>0</v>
      </c>
      <c r="DZ66" t="b">
        <v>0</v>
      </c>
      <c r="EA66" t="b">
        <v>0</v>
      </c>
      <c r="EB66" t="b">
        <v>0</v>
      </c>
      <c r="EC66" t="b">
        <v>0</v>
      </c>
      <c r="ED66" t="b">
        <v>0</v>
      </c>
      <c r="EE66" t="b">
        <v>0</v>
      </c>
      <c r="EF66" t="b">
        <v>0</v>
      </c>
      <c r="EG66" t="b" cm="1">
        <v>0</v>
      </c>
      <c r="EH66" t="b">
        <v>0</v>
      </c>
      <c r="EI66" t="b">
        <v>0</v>
      </c>
      <c r="EJ66" t="b">
        <v>0</v>
      </c>
      <c r="EK66" t="s">
        <v>1547</v>
      </c>
      <c r="EL66">
        <v>0</v>
      </c>
      <c r="EM66">
        <v>32</v>
      </c>
      <c r="EN66" t="b">
        <v>0</v>
      </c>
    </row>
    <row r="67" spans="1:144" ht="15.75">
      <c r="A67"/>
      <c r="B67" t="s">
        <v>1165</v>
      </c>
      <c r="C67" t="s">
        <v>1165</v>
      </c>
      <c r="D67" t="s">
        <v>3069</v>
      </c>
      <c r="E67" t="s">
        <v>3070</v>
      </c>
      <c r="F67" t="s">
        <v>3071</v>
      </c>
      <c r="G67" t="s">
        <v>3069</v>
      </c>
      <c r="H67" t="s">
        <v>3072</v>
      </c>
      <c r="I67" t="s">
        <v>1230</v>
      </c>
      <c r="J67"/>
      <c r="K67" t="s">
        <v>3073</v>
      </c>
      <c r="L67" t="s">
        <v>1743</v>
      </c>
      <c r="M67" t="s">
        <v>2001</v>
      </c>
      <c r="N67"/>
      <c r="O67"/>
      <c r="P67"/>
      <c r="Q67" t="s">
        <v>2649</v>
      </c>
      <c r="R67" t="s">
        <v>2877</v>
      </c>
      <c r="S67"/>
      <c r="T67"/>
      <c r="U67" t="s">
        <v>13143</v>
      </c>
      <c r="V67" t="s">
        <v>13173</v>
      </c>
      <c r="W67"/>
      <c r="X67"/>
      <c r="Y67"/>
      <c r="Z67"/>
      <c r="AA67"/>
      <c r="AB67"/>
      <c r="AC67"/>
      <c r="AD67"/>
      <c r="AE67"/>
      <c r="AF67"/>
      <c r="AG67"/>
      <c r="AH67"/>
      <c r="AI67"/>
      <c r="AJ67"/>
      <c r="AK67"/>
      <c r="AL67"/>
      <c r="AM67"/>
      <c r="AN67"/>
      <c r="AO67" s="108" t="s">
        <v>43</v>
      </c>
      <c r="AP67" t="s">
        <v>2842</v>
      </c>
      <c r="AQ67">
        <v>64</v>
      </c>
      <c r="AR67" t="s">
        <v>5592</v>
      </c>
      <c r="AS67" t="s">
        <v>1165</v>
      </c>
      <c r="AT67" t="s">
        <v>5040</v>
      </c>
      <c r="AU67" t="s">
        <v>3070</v>
      </c>
      <c r="AV67" t="s">
        <v>5593</v>
      </c>
      <c r="AW67" t="s">
        <v>5594</v>
      </c>
      <c r="AX67" t="s">
        <v>1740</v>
      </c>
      <c r="AY67" t="s">
        <v>5595</v>
      </c>
      <c r="AZ67" t="s">
        <v>2649</v>
      </c>
      <c r="BA67" t="s">
        <v>5596</v>
      </c>
      <c r="BB67" t="s">
        <v>1230</v>
      </c>
      <c r="BC67" t="s">
        <v>1743</v>
      </c>
      <c r="BD67" t="s">
        <v>5597</v>
      </c>
      <c r="BE67" t="s">
        <v>2936</v>
      </c>
      <c r="BF67">
        <v>67</v>
      </c>
      <c r="BG67">
        <v>29</v>
      </c>
      <c r="BH67" t="e">
        <v>#N/A</v>
      </c>
      <c r="BI67" t="s">
        <v>3070</v>
      </c>
      <c r="BJ67">
        <v>1</v>
      </c>
      <c r="BK67">
        <v>0</v>
      </c>
      <c r="BL67">
        <v>0</v>
      </c>
      <c r="BM67" t="s">
        <v>1547</v>
      </c>
      <c r="BN67" t="s">
        <v>2937</v>
      </c>
      <c r="BO67" t="s">
        <v>5219</v>
      </c>
      <c r="BP67" t="s" cm="1">
        <v>5218</v>
      </c>
      <c r="BQ67" t="s">
        <v>5598</v>
      </c>
      <c r="BR67" t="s">
        <v>5045</v>
      </c>
      <c r="BS67">
        <v>63</v>
      </c>
      <c r="BT67" t="s">
        <v>5599</v>
      </c>
      <c r="BU67" t="s">
        <v>15120</v>
      </c>
      <c r="BV67" t="s">
        <v>3069</v>
      </c>
      <c r="BW67" t="s">
        <v>5593</v>
      </c>
      <c r="BX67" t="s">
        <v>5600</v>
      </c>
      <c r="BY67" t="s">
        <v>1744</v>
      </c>
      <c r="BZ67" t="s">
        <v>1547</v>
      </c>
      <c r="CA67" t="s">
        <v>1744</v>
      </c>
      <c r="CB67" t="s">
        <v>2001</v>
      </c>
      <c r="CC67"/>
      <c r="CD67" t="s">
        <v>998</v>
      </c>
      <c r="CE67" t="s">
        <v>1230</v>
      </c>
      <c r="CF67" t="s">
        <v>5601</v>
      </c>
      <c r="CG67" t="s">
        <v>5602</v>
      </c>
      <c r="CH67" t="s">
        <v>1230</v>
      </c>
      <c r="CI67" t="s">
        <v>1547</v>
      </c>
      <c r="CJ67" t="s">
        <v>2877</v>
      </c>
      <c r="CK67" t="s">
        <v>1165</v>
      </c>
      <c r="CL67"/>
      <c r="CM67"/>
      <c r="CN67" t="s">
        <v>13143</v>
      </c>
      <c r="CO67" t="s">
        <v>13173</v>
      </c>
      <c r="CP67" t="s">
        <v>13143</v>
      </c>
      <c r="CQ67" t="s">
        <v>13173</v>
      </c>
      <c r="CR67" t="s">
        <v>1547</v>
      </c>
      <c r="CS67">
        <v>0</v>
      </c>
      <c r="CT67" t="s">
        <v>1547</v>
      </c>
      <c r="CU67" t="s">
        <v>1547</v>
      </c>
      <c r="CV67" t="s">
        <v>1547</v>
      </c>
      <c r="CW67" t="s">
        <v>1547</v>
      </c>
      <c r="CX67" t="s">
        <v>1547</v>
      </c>
      <c r="CY67">
        <v>65</v>
      </c>
      <c r="CZ67" t="s">
        <v>5603</v>
      </c>
      <c r="DA67" t="s">
        <v>1547</v>
      </c>
      <c r="DB67" t="s">
        <v>1881</v>
      </c>
      <c r="DC67" t="s">
        <v>1882</v>
      </c>
      <c r="DD67" t="s">
        <v>3070</v>
      </c>
      <c r="DE67" t="s">
        <v>2649</v>
      </c>
      <c r="DF67" t="s">
        <v>3069</v>
      </c>
      <c r="DG67" t="s">
        <v>1547</v>
      </c>
      <c r="DH67" t="s">
        <v>1547</v>
      </c>
      <c r="DI67" t="s">
        <v>1892</v>
      </c>
      <c r="DJ67" t="s">
        <v>5592</v>
      </c>
      <c r="DK67"/>
      <c r="DL67" t="s">
        <v>1892</v>
      </c>
      <c r="DM67">
        <v>9</v>
      </c>
      <c r="DN67" t="s">
        <v>1883</v>
      </c>
      <c r="DO67" t="s">
        <v>1165</v>
      </c>
      <c r="DP67" t="b">
        <v>1</v>
      </c>
      <c r="DQ67" t="b">
        <v>0</v>
      </c>
      <c r="DR67" t="b">
        <v>1</v>
      </c>
      <c r="DS67" t="b">
        <v>0</v>
      </c>
      <c r="DT67" t="b">
        <v>0</v>
      </c>
      <c r="DU67" t="b">
        <v>1</v>
      </c>
      <c r="DV67" t="b">
        <v>0</v>
      </c>
      <c r="DW67">
        <v>0</v>
      </c>
      <c r="DX67" t="b">
        <v>0</v>
      </c>
      <c r="DY67" t="b">
        <v>0</v>
      </c>
      <c r="DZ67" t="b">
        <v>0</v>
      </c>
      <c r="EA67" t="b">
        <v>0</v>
      </c>
      <c r="EB67" t="b">
        <v>0</v>
      </c>
      <c r="EC67" t="b">
        <v>0</v>
      </c>
      <c r="ED67" t="b">
        <v>0</v>
      </c>
      <c r="EE67" t="b">
        <v>0</v>
      </c>
      <c r="EF67" t="b">
        <v>0</v>
      </c>
      <c r="EG67" t="b" cm="1">
        <v>0</v>
      </c>
      <c r="EH67" t="b">
        <v>0</v>
      </c>
      <c r="EI67" t="b">
        <v>0</v>
      </c>
      <c r="EJ67" t="b">
        <v>0</v>
      </c>
      <c r="EK67" t="s">
        <v>1547</v>
      </c>
      <c r="EL67">
        <v>0</v>
      </c>
      <c r="EM67">
        <v>31</v>
      </c>
      <c r="EN67" t="b">
        <v>0</v>
      </c>
    </row>
    <row r="68" spans="1:144" ht="15.75">
      <c r="A68"/>
      <c r="B68" t="s">
        <v>1165</v>
      </c>
      <c r="C68" t="s">
        <v>1165</v>
      </c>
      <c r="D68" t="s">
        <v>3074</v>
      </c>
      <c r="E68" t="s">
        <v>3075</v>
      </c>
      <c r="F68" t="s">
        <v>3076</v>
      </c>
      <c r="G68" t="s">
        <v>3077</v>
      </c>
      <c r="H68" t="s">
        <v>3078</v>
      </c>
      <c r="I68" t="s">
        <v>1230</v>
      </c>
      <c r="J68"/>
      <c r="K68" t="s">
        <v>3079</v>
      </c>
      <c r="L68" t="s">
        <v>1743</v>
      </c>
      <c r="M68" t="s">
        <v>2001</v>
      </c>
      <c r="N68"/>
      <c r="O68"/>
      <c r="P68"/>
      <c r="Q68" t="s">
        <v>2649</v>
      </c>
      <c r="R68" t="s">
        <v>2877</v>
      </c>
      <c r="S68"/>
      <c r="T68"/>
      <c r="U68" t="s">
        <v>13143</v>
      </c>
      <c r="V68" t="s">
        <v>13174</v>
      </c>
      <c r="W68"/>
      <c r="X68"/>
      <c r="Y68"/>
      <c r="Z68"/>
      <c r="AA68"/>
      <c r="AB68"/>
      <c r="AC68"/>
      <c r="AD68"/>
      <c r="AE68"/>
      <c r="AF68"/>
      <c r="AG68"/>
      <c r="AH68"/>
      <c r="AI68"/>
      <c r="AJ68"/>
      <c r="AK68"/>
      <c r="AL68"/>
      <c r="AM68"/>
      <c r="AN68"/>
      <c r="AO68" s="108" t="s">
        <v>43</v>
      </c>
      <c r="AP68" t="s">
        <v>2842</v>
      </c>
      <c r="AQ68">
        <v>65</v>
      </c>
      <c r="AR68" t="s">
        <v>5604</v>
      </c>
      <c r="AS68" t="s">
        <v>1165</v>
      </c>
      <c r="AT68" t="s">
        <v>5040</v>
      </c>
      <c r="AU68" t="s">
        <v>3075</v>
      </c>
      <c r="AV68" t="s">
        <v>5605</v>
      </c>
      <c r="AW68" t="s">
        <v>5606</v>
      </c>
      <c r="AX68" t="s">
        <v>1740</v>
      </c>
      <c r="AY68" t="s">
        <v>5607</v>
      </c>
      <c r="AZ68" t="s">
        <v>2649</v>
      </c>
      <c r="BA68" t="s">
        <v>5608</v>
      </c>
      <c r="BB68" t="s">
        <v>1230</v>
      </c>
      <c r="BC68" t="s">
        <v>1743</v>
      </c>
      <c r="BD68" t="s">
        <v>5609</v>
      </c>
      <c r="BE68" t="s">
        <v>2936</v>
      </c>
      <c r="BF68">
        <v>68</v>
      </c>
      <c r="BG68">
        <v>29</v>
      </c>
      <c r="BH68" t="e">
        <v>#N/A</v>
      </c>
      <c r="BI68" t="s">
        <v>3075</v>
      </c>
      <c r="BJ68">
        <v>1</v>
      </c>
      <c r="BK68">
        <v>0</v>
      </c>
      <c r="BL68">
        <v>0</v>
      </c>
      <c r="BM68" t="s">
        <v>1547</v>
      </c>
      <c r="BN68" t="s">
        <v>2937</v>
      </c>
      <c r="BO68" t="s">
        <v>5219</v>
      </c>
      <c r="BP68" t="s" cm="1">
        <v>5218</v>
      </c>
      <c r="BQ68" t="s">
        <v>5461</v>
      </c>
      <c r="BR68" t="s">
        <v>5045</v>
      </c>
      <c r="BS68">
        <v>64</v>
      </c>
      <c r="BT68" t="s">
        <v>5610</v>
      </c>
      <c r="BU68" t="s">
        <v>15121</v>
      </c>
      <c r="BV68" t="s">
        <v>3074</v>
      </c>
      <c r="BW68" t="s">
        <v>5605</v>
      </c>
      <c r="BX68" t="s">
        <v>5611</v>
      </c>
      <c r="BY68" t="s">
        <v>1744</v>
      </c>
      <c r="BZ68" t="s">
        <v>1547</v>
      </c>
      <c r="CA68" t="s">
        <v>1744</v>
      </c>
      <c r="CB68" t="s">
        <v>2001</v>
      </c>
      <c r="CC68"/>
      <c r="CD68" t="s">
        <v>998</v>
      </c>
      <c r="CE68" t="s">
        <v>1230</v>
      </c>
      <c r="CF68" t="s">
        <v>5612</v>
      </c>
      <c r="CG68" t="s">
        <v>5613</v>
      </c>
      <c r="CH68" t="s">
        <v>1230</v>
      </c>
      <c r="CI68" t="s">
        <v>1547</v>
      </c>
      <c r="CJ68" t="s">
        <v>2877</v>
      </c>
      <c r="CK68" t="s">
        <v>1165</v>
      </c>
      <c r="CL68"/>
      <c r="CM68"/>
      <c r="CN68" t="s">
        <v>13143</v>
      </c>
      <c r="CO68" t="s">
        <v>13174</v>
      </c>
      <c r="CP68" t="s">
        <v>13143</v>
      </c>
      <c r="CQ68" t="s">
        <v>13174</v>
      </c>
      <c r="CR68" t="s">
        <v>1547</v>
      </c>
      <c r="CS68">
        <v>0</v>
      </c>
      <c r="CT68" t="s">
        <v>1547</v>
      </c>
      <c r="CU68" t="s">
        <v>1547</v>
      </c>
      <c r="CV68" t="s">
        <v>1547</v>
      </c>
      <c r="CW68" t="s">
        <v>1547</v>
      </c>
      <c r="CX68" t="s">
        <v>1547</v>
      </c>
      <c r="CY68">
        <v>66</v>
      </c>
      <c r="CZ68" t="s">
        <v>5614</v>
      </c>
      <c r="DA68" t="s">
        <v>1547</v>
      </c>
      <c r="DB68" t="s">
        <v>1881</v>
      </c>
      <c r="DC68" t="s">
        <v>1882</v>
      </c>
      <c r="DD68" t="s">
        <v>3075</v>
      </c>
      <c r="DE68" t="s">
        <v>2649</v>
      </c>
      <c r="DF68" t="s">
        <v>3077</v>
      </c>
      <c r="DG68" t="s">
        <v>1547</v>
      </c>
      <c r="DH68" t="s">
        <v>1547</v>
      </c>
      <c r="DI68" t="s">
        <v>1892</v>
      </c>
      <c r="DJ68" t="s">
        <v>5604</v>
      </c>
      <c r="DK68"/>
      <c r="DL68" t="s">
        <v>1892</v>
      </c>
      <c r="DM68">
        <v>9</v>
      </c>
      <c r="DN68" t="s">
        <v>1883</v>
      </c>
      <c r="DO68" t="s">
        <v>1165</v>
      </c>
      <c r="DP68" t="b">
        <v>1</v>
      </c>
      <c r="DQ68" t="b">
        <v>0</v>
      </c>
      <c r="DR68" t="b">
        <v>1</v>
      </c>
      <c r="DS68" t="b">
        <v>0</v>
      </c>
      <c r="DT68" t="b">
        <v>0</v>
      </c>
      <c r="DU68" t="b">
        <v>1</v>
      </c>
      <c r="DV68" t="b">
        <v>0</v>
      </c>
      <c r="DW68">
        <v>0</v>
      </c>
      <c r="DX68" t="b">
        <v>0</v>
      </c>
      <c r="DY68" t="b">
        <v>0</v>
      </c>
      <c r="DZ68" t="b">
        <v>0</v>
      </c>
      <c r="EA68" t="b">
        <v>0</v>
      </c>
      <c r="EB68" t="b">
        <v>0</v>
      </c>
      <c r="EC68" t="b">
        <v>0</v>
      </c>
      <c r="ED68" t="b">
        <v>0</v>
      </c>
      <c r="EE68" t="b">
        <v>0</v>
      </c>
      <c r="EF68" t="b">
        <v>0</v>
      </c>
      <c r="EG68" t="b" cm="1">
        <v>0</v>
      </c>
      <c r="EH68" t="b">
        <v>0</v>
      </c>
      <c r="EI68" t="b">
        <v>0</v>
      </c>
      <c r="EJ68" t="b">
        <v>0</v>
      </c>
      <c r="EK68" t="s">
        <v>1547</v>
      </c>
      <c r="EL68">
        <v>0</v>
      </c>
      <c r="EM68">
        <v>24</v>
      </c>
      <c r="EN68" t="b">
        <v>0</v>
      </c>
    </row>
    <row r="69" spans="1:144" ht="15.75">
      <c r="A69"/>
      <c r="B69" t="s">
        <v>1165</v>
      </c>
      <c r="C69" t="s">
        <v>1165</v>
      </c>
      <c r="D69" t="s">
        <v>3080</v>
      </c>
      <c r="E69" t="s">
        <v>3081</v>
      </c>
      <c r="F69" t="s">
        <v>3082</v>
      </c>
      <c r="G69" t="s">
        <v>3083</v>
      </c>
      <c r="H69" t="s">
        <v>3084</v>
      </c>
      <c r="I69" t="s">
        <v>1230</v>
      </c>
      <c r="J69"/>
      <c r="K69" t="s">
        <v>3045</v>
      </c>
      <c r="L69" t="s">
        <v>1743</v>
      </c>
      <c r="M69" t="s">
        <v>2001</v>
      </c>
      <c r="N69"/>
      <c r="O69"/>
      <c r="P69"/>
      <c r="Q69" t="s">
        <v>2649</v>
      </c>
      <c r="R69" t="s">
        <v>2877</v>
      </c>
      <c r="S69"/>
      <c r="T69"/>
      <c r="U69" t="s">
        <v>13143</v>
      </c>
      <c r="V69" t="s">
        <v>13175</v>
      </c>
      <c r="W69"/>
      <c r="X69"/>
      <c r="Y69"/>
      <c r="Z69"/>
      <c r="AA69"/>
      <c r="AB69"/>
      <c r="AC69"/>
      <c r="AD69"/>
      <c r="AE69"/>
      <c r="AF69"/>
      <c r="AG69"/>
      <c r="AH69"/>
      <c r="AI69"/>
      <c r="AJ69"/>
      <c r="AK69"/>
      <c r="AL69"/>
      <c r="AM69"/>
      <c r="AN69"/>
      <c r="AO69" s="108" t="s">
        <v>43</v>
      </c>
      <c r="AP69" t="s">
        <v>2842</v>
      </c>
      <c r="AQ69">
        <v>66</v>
      </c>
      <c r="AR69" t="s">
        <v>5615</v>
      </c>
      <c r="AS69" t="s">
        <v>1165</v>
      </c>
      <c r="AT69" t="s">
        <v>5040</v>
      </c>
      <c r="AU69" t="s">
        <v>3081</v>
      </c>
      <c r="AV69" t="s">
        <v>5616</v>
      </c>
      <c r="AW69" t="s">
        <v>5617</v>
      </c>
      <c r="AX69" t="s">
        <v>1740</v>
      </c>
      <c r="AY69" t="s">
        <v>5618</v>
      </c>
      <c r="AZ69" t="s">
        <v>2649</v>
      </c>
      <c r="BA69" t="s">
        <v>5619</v>
      </c>
      <c r="BB69" t="s">
        <v>1230</v>
      </c>
      <c r="BC69" t="s">
        <v>1743</v>
      </c>
      <c r="BD69" t="s">
        <v>5620</v>
      </c>
      <c r="BE69" t="s">
        <v>2936</v>
      </c>
      <c r="BF69">
        <v>69</v>
      </c>
      <c r="BG69">
        <v>29</v>
      </c>
      <c r="BH69" t="e">
        <v>#N/A</v>
      </c>
      <c r="BI69" t="s">
        <v>3081</v>
      </c>
      <c r="BJ69">
        <v>1</v>
      </c>
      <c r="BK69">
        <v>0</v>
      </c>
      <c r="BL69">
        <v>0</v>
      </c>
      <c r="BM69" t="s">
        <v>1547</v>
      </c>
      <c r="BN69" t="s">
        <v>2937</v>
      </c>
      <c r="BO69" t="s">
        <v>5219</v>
      </c>
      <c r="BP69" t="s" cm="1">
        <v>5218</v>
      </c>
      <c r="BQ69" t="s">
        <v>5522</v>
      </c>
      <c r="BR69" t="s">
        <v>5045</v>
      </c>
      <c r="BS69">
        <v>65</v>
      </c>
      <c r="BT69" t="s">
        <v>5621</v>
      </c>
      <c r="BU69" t="s">
        <v>15122</v>
      </c>
      <c r="BV69" t="s">
        <v>3080</v>
      </c>
      <c r="BW69" t="s">
        <v>5616</v>
      </c>
      <c r="BX69" t="s">
        <v>5622</v>
      </c>
      <c r="BY69" t="s">
        <v>1744</v>
      </c>
      <c r="BZ69" t="s">
        <v>1547</v>
      </c>
      <c r="CA69" t="s">
        <v>1744</v>
      </c>
      <c r="CB69" t="s">
        <v>2001</v>
      </c>
      <c r="CC69"/>
      <c r="CD69" t="s">
        <v>998</v>
      </c>
      <c r="CE69" t="s">
        <v>1230</v>
      </c>
      <c r="CF69" t="s">
        <v>5623</v>
      </c>
      <c r="CG69" t="s">
        <v>5624</v>
      </c>
      <c r="CH69" t="s">
        <v>1230</v>
      </c>
      <c r="CI69" t="s">
        <v>1547</v>
      </c>
      <c r="CJ69" t="s">
        <v>2877</v>
      </c>
      <c r="CK69" t="s">
        <v>1165</v>
      </c>
      <c r="CL69"/>
      <c r="CM69"/>
      <c r="CN69" t="s">
        <v>13143</v>
      </c>
      <c r="CO69" t="s">
        <v>13175</v>
      </c>
      <c r="CP69" t="s">
        <v>13143</v>
      </c>
      <c r="CQ69" t="s">
        <v>13175</v>
      </c>
      <c r="CR69" t="s">
        <v>1547</v>
      </c>
      <c r="CS69">
        <v>0</v>
      </c>
      <c r="CT69" t="s">
        <v>1547</v>
      </c>
      <c r="CU69" t="s">
        <v>1547</v>
      </c>
      <c r="CV69" t="s">
        <v>1547</v>
      </c>
      <c r="CW69" t="s">
        <v>1547</v>
      </c>
      <c r="CX69" t="s">
        <v>1547</v>
      </c>
      <c r="CY69">
        <v>67</v>
      </c>
      <c r="CZ69" t="s">
        <v>5625</v>
      </c>
      <c r="DA69" t="s">
        <v>1547</v>
      </c>
      <c r="DB69" t="s">
        <v>1881</v>
      </c>
      <c r="DC69" t="s">
        <v>1882</v>
      </c>
      <c r="DD69" t="s">
        <v>3081</v>
      </c>
      <c r="DE69" t="s">
        <v>2649</v>
      </c>
      <c r="DF69" t="s">
        <v>3083</v>
      </c>
      <c r="DG69" t="s">
        <v>1547</v>
      </c>
      <c r="DH69" t="s">
        <v>1547</v>
      </c>
      <c r="DI69" t="s">
        <v>1892</v>
      </c>
      <c r="DJ69" t="s">
        <v>5615</v>
      </c>
      <c r="DK69"/>
      <c r="DL69" t="s">
        <v>1892</v>
      </c>
      <c r="DM69">
        <v>9</v>
      </c>
      <c r="DN69" t="s">
        <v>1883</v>
      </c>
      <c r="DO69" t="s">
        <v>1165</v>
      </c>
      <c r="DP69" t="b">
        <v>1</v>
      </c>
      <c r="DQ69" t="b">
        <v>0</v>
      </c>
      <c r="DR69" t="b">
        <v>1</v>
      </c>
      <c r="DS69" t="b">
        <v>0</v>
      </c>
      <c r="DT69" t="b">
        <v>0</v>
      </c>
      <c r="DU69" t="b">
        <v>1</v>
      </c>
      <c r="DV69" t="b">
        <v>0</v>
      </c>
      <c r="DW69">
        <v>0</v>
      </c>
      <c r="DX69" t="b">
        <v>0</v>
      </c>
      <c r="DY69" t="b">
        <v>0</v>
      </c>
      <c r="DZ69" t="b">
        <v>0</v>
      </c>
      <c r="EA69" t="b">
        <v>0</v>
      </c>
      <c r="EB69" t="b">
        <v>0</v>
      </c>
      <c r="EC69" t="b">
        <v>0</v>
      </c>
      <c r="ED69" t="b">
        <v>0</v>
      </c>
      <c r="EE69" t="b">
        <v>0</v>
      </c>
      <c r="EF69" t="b">
        <v>0</v>
      </c>
      <c r="EG69" t="b" cm="1">
        <v>0</v>
      </c>
      <c r="EH69" t="b">
        <v>0</v>
      </c>
      <c r="EI69" t="b">
        <v>0</v>
      </c>
      <c r="EJ69" t="b">
        <v>0</v>
      </c>
      <c r="EK69" t="s">
        <v>1547</v>
      </c>
      <c r="EL69">
        <v>0</v>
      </c>
      <c r="EM69">
        <v>34</v>
      </c>
      <c r="EN69" t="b">
        <v>0</v>
      </c>
    </row>
    <row r="70" spans="1:144" ht="15.75">
      <c r="A70"/>
      <c r="B70" t="s">
        <v>1165</v>
      </c>
      <c r="C70" t="s">
        <v>1165</v>
      </c>
      <c r="D70" t="s">
        <v>3085</v>
      </c>
      <c r="E70" t="s">
        <v>3086</v>
      </c>
      <c r="F70" t="s">
        <v>3087</v>
      </c>
      <c r="G70" t="s">
        <v>3088</v>
      </c>
      <c r="H70" t="s">
        <v>3089</v>
      </c>
      <c r="I70" t="s">
        <v>1230</v>
      </c>
      <c r="J70"/>
      <c r="K70" t="s">
        <v>3090</v>
      </c>
      <c r="L70" t="s">
        <v>1743</v>
      </c>
      <c r="M70" t="s">
        <v>2001</v>
      </c>
      <c r="N70"/>
      <c r="O70"/>
      <c r="P70"/>
      <c r="Q70" t="s">
        <v>2649</v>
      </c>
      <c r="R70" t="s">
        <v>2877</v>
      </c>
      <c r="S70"/>
      <c r="T70"/>
      <c r="U70" t="s">
        <v>13143</v>
      </c>
      <c r="V70" t="s">
        <v>13176</v>
      </c>
      <c r="W70"/>
      <c r="X70"/>
      <c r="Y70"/>
      <c r="Z70"/>
      <c r="AA70"/>
      <c r="AB70"/>
      <c r="AC70"/>
      <c r="AD70"/>
      <c r="AE70"/>
      <c r="AF70"/>
      <c r="AG70"/>
      <c r="AH70"/>
      <c r="AI70"/>
      <c r="AJ70"/>
      <c r="AK70"/>
      <c r="AL70"/>
      <c r="AM70"/>
      <c r="AN70"/>
      <c r="AO70" s="108" t="s">
        <v>43</v>
      </c>
      <c r="AP70" t="s">
        <v>2842</v>
      </c>
      <c r="AQ70">
        <v>67</v>
      </c>
      <c r="AR70" t="s">
        <v>5626</v>
      </c>
      <c r="AS70" t="s">
        <v>1165</v>
      </c>
      <c r="AT70" t="s">
        <v>5040</v>
      </c>
      <c r="AU70" t="s">
        <v>3086</v>
      </c>
      <c r="AV70" t="s">
        <v>5627</v>
      </c>
      <c r="AW70" t="s">
        <v>5628</v>
      </c>
      <c r="AX70" t="s">
        <v>1740</v>
      </c>
      <c r="AY70" t="s">
        <v>5629</v>
      </c>
      <c r="AZ70" t="s">
        <v>2649</v>
      </c>
      <c r="BA70" t="s">
        <v>5630</v>
      </c>
      <c r="BB70" t="s">
        <v>1230</v>
      </c>
      <c r="BC70" t="s">
        <v>1743</v>
      </c>
      <c r="BD70" t="s">
        <v>5631</v>
      </c>
      <c r="BE70" t="s">
        <v>2936</v>
      </c>
      <c r="BF70">
        <v>70</v>
      </c>
      <c r="BG70">
        <v>29</v>
      </c>
      <c r="BH70" t="e">
        <v>#N/A</v>
      </c>
      <c r="BI70" t="s">
        <v>3086</v>
      </c>
      <c r="BJ70">
        <v>1</v>
      </c>
      <c r="BK70">
        <v>0</v>
      </c>
      <c r="BL70">
        <v>0</v>
      </c>
      <c r="BM70" t="s">
        <v>1547</v>
      </c>
      <c r="BN70" t="s">
        <v>2937</v>
      </c>
      <c r="BO70" t="s">
        <v>5219</v>
      </c>
      <c r="BP70" t="s" cm="1">
        <v>5218</v>
      </c>
      <c r="BQ70" t="s">
        <v>5556</v>
      </c>
      <c r="BR70" t="s">
        <v>5045</v>
      </c>
      <c r="BS70">
        <v>66</v>
      </c>
      <c r="BT70" t="s">
        <v>5632</v>
      </c>
      <c r="BU70" t="s">
        <v>15123</v>
      </c>
      <c r="BV70" t="s">
        <v>3085</v>
      </c>
      <c r="BW70" t="s">
        <v>5627</v>
      </c>
      <c r="BX70" t="s">
        <v>5633</v>
      </c>
      <c r="BY70" t="s">
        <v>1744</v>
      </c>
      <c r="BZ70" t="s">
        <v>1547</v>
      </c>
      <c r="CA70" t="s">
        <v>1744</v>
      </c>
      <c r="CB70" t="s">
        <v>2001</v>
      </c>
      <c r="CC70"/>
      <c r="CD70" t="s">
        <v>998</v>
      </c>
      <c r="CE70" t="s">
        <v>1230</v>
      </c>
      <c r="CF70" t="s">
        <v>5634</v>
      </c>
      <c r="CG70" t="s">
        <v>5635</v>
      </c>
      <c r="CH70" t="s">
        <v>1230</v>
      </c>
      <c r="CI70" t="s">
        <v>1547</v>
      </c>
      <c r="CJ70" t="s">
        <v>2877</v>
      </c>
      <c r="CK70" t="s">
        <v>1165</v>
      </c>
      <c r="CL70"/>
      <c r="CM70"/>
      <c r="CN70" t="s">
        <v>13143</v>
      </c>
      <c r="CO70" t="s">
        <v>13176</v>
      </c>
      <c r="CP70" t="s">
        <v>13143</v>
      </c>
      <c r="CQ70" t="s">
        <v>13176</v>
      </c>
      <c r="CR70" t="s">
        <v>1547</v>
      </c>
      <c r="CS70">
        <v>0</v>
      </c>
      <c r="CT70" t="s">
        <v>1547</v>
      </c>
      <c r="CU70" t="s">
        <v>1547</v>
      </c>
      <c r="CV70" t="s">
        <v>1547</v>
      </c>
      <c r="CW70" t="s">
        <v>1547</v>
      </c>
      <c r="CX70" t="s">
        <v>1547</v>
      </c>
      <c r="CY70">
        <v>68</v>
      </c>
      <c r="CZ70" t="s">
        <v>5636</v>
      </c>
      <c r="DA70" t="s">
        <v>1547</v>
      </c>
      <c r="DB70" t="s">
        <v>1881</v>
      </c>
      <c r="DC70" t="s">
        <v>1882</v>
      </c>
      <c r="DD70" t="s">
        <v>3086</v>
      </c>
      <c r="DE70" t="s">
        <v>2649</v>
      </c>
      <c r="DF70" t="s">
        <v>3088</v>
      </c>
      <c r="DG70" t="s">
        <v>1547</v>
      </c>
      <c r="DH70" t="s">
        <v>1547</v>
      </c>
      <c r="DI70" t="s">
        <v>1892</v>
      </c>
      <c r="DJ70" t="s">
        <v>5626</v>
      </c>
      <c r="DK70"/>
      <c r="DL70" t="s">
        <v>1892</v>
      </c>
      <c r="DM70">
        <v>9</v>
      </c>
      <c r="DN70" t="s">
        <v>1883</v>
      </c>
      <c r="DO70" t="s">
        <v>1165</v>
      </c>
      <c r="DP70" t="b">
        <v>1</v>
      </c>
      <c r="DQ70" t="b">
        <v>0</v>
      </c>
      <c r="DR70" t="b">
        <v>1</v>
      </c>
      <c r="DS70" t="b">
        <v>0</v>
      </c>
      <c r="DT70" t="b">
        <v>0</v>
      </c>
      <c r="DU70" t="b">
        <v>1</v>
      </c>
      <c r="DV70" t="b">
        <v>0</v>
      </c>
      <c r="DW70">
        <v>0</v>
      </c>
      <c r="DX70" t="b">
        <v>0</v>
      </c>
      <c r="DY70" t="b">
        <v>0</v>
      </c>
      <c r="DZ70" t="b">
        <v>0</v>
      </c>
      <c r="EA70" t="b">
        <v>0</v>
      </c>
      <c r="EB70" t="b">
        <v>0</v>
      </c>
      <c r="EC70" t="b">
        <v>0</v>
      </c>
      <c r="ED70" t="b">
        <v>0</v>
      </c>
      <c r="EE70" t="b">
        <v>0</v>
      </c>
      <c r="EF70" t="b">
        <v>0</v>
      </c>
      <c r="EG70" t="b" cm="1">
        <v>0</v>
      </c>
      <c r="EH70" t="b">
        <v>0</v>
      </c>
      <c r="EI70" t="b">
        <v>0</v>
      </c>
      <c r="EJ70" t="b">
        <v>0</v>
      </c>
      <c r="EK70" t="s">
        <v>1547</v>
      </c>
      <c r="EL70">
        <v>0</v>
      </c>
      <c r="EM70">
        <v>31</v>
      </c>
      <c r="EN70" t="b">
        <v>0</v>
      </c>
    </row>
    <row r="71" spans="1:144" ht="15.75">
      <c r="A71"/>
      <c r="B71" t="s">
        <v>1165</v>
      </c>
      <c r="C71" t="s">
        <v>1165</v>
      </c>
      <c r="D71" t="s">
        <v>3091</v>
      </c>
      <c r="E71" t="s">
        <v>3092</v>
      </c>
      <c r="F71" t="s">
        <v>3093</v>
      </c>
      <c r="G71" t="s">
        <v>3094</v>
      </c>
      <c r="H71" t="s">
        <v>3095</v>
      </c>
      <c r="I71" t="s">
        <v>1230</v>
      </c>
      <c r="J71"/>
      <c r="K71" t="s">
        <v>3096</v>
      </c>
      <c r="L71" t="s">
        <v>1743</v>
      </c>
      <c r="M71" t="s">
        <v>2001</v>
      </c>
      <c r="N71"/>
      <c r="O71"/>
      <c r="P71"/>
      <c r="Q71" t="s">
        <v>2649</v>
      </c>
      <c r="R71" t="s">
        <v>2877</v>
      </c>
      <c r="S71"/>
      <c r="T71"/>
      <c r="U71" t="s">
        <v>13143</v>
      </c>
      <c r="V71" t="s">
        <v>13177</v>
      </c>
      <c r="W71"/>
      <c r="X71"/>
      <c r="Y71"/>
      <c r="Z71"/>
      <c r="AA71"/>
      <c r="AB71"/>
      <c r="AC71"/>
      <c r="AD71"/>
      <c r="AE71"/>
      <c r="AF71"/>
      <c r="AG71"/>
      <c r="AH71"/>
      <c r="AI71"/>
      <c r="AJ71"/>
      <c r="AK71"/>
      <c r="AL71"/>
      <c r="AM71"/>
      <c r="AN71"/>
      <c r="AO71" s="108" t="s">
        <v>43</v>
      </c>
      <c r="AP71" t="s">
        <v>2842</v>
      </c>
      <c r="AQ71">
        <v>68</v>
      </c>
      <c r="AR71" t="s">
        <v>5637</v>
      </c>
      <c r="AS71" t="s">
        <v>1165</v>
      </c>
      <c r="AT71" t="s">
        <v>5040</v>
      </c>
      <c r="AU71" t="s">
        <v>3092</v>
      </c>
      <c r="AV71" t="s">
        <v>5638</v>
      </c>
      <c r="AW71" t="s">
        <v>5639</v>
      </c>
      <c r="AX71" t="s">
        <v>1740</v>
      </c>
      <c r="AY71" t="s">
        <v>5640</v>
      </c>
      <c r="AZ71" t="s">
        <v>2649</v>
      </c>
      <c r="BA71" t="s">
        <v>5641</v>
      </c>
      <c r="BB71" t="s">
        <v>1230</v>
      </c>
      <c r="BC71" t="s">
        <v>1743</v>
      </c>
      <c r="BD71" t="s">
        <v>5642</v>
      </c>
      <c r="BE71" t="s">
        <v>2936</v>
      </c>
      <c r="BF71">
        <v>71</v>
      </c>
      <c r="BG71">
        <v>29</v>
      </c>
      <c r="BH71" t="e">
        <v>#N/A</v>
      </c>
      <c r="BI71" t="s">
        <v>3092</v>
      </c>
      <c r="BJ71">
        <v>1</v>
      </c>
      <c r="BK71">
        <v>0</v>
      </c>
      <c r="BL71">
        <v>0</v>
      </c>
      <c r="BM71" t="s">
        <v>1547</v>
      </c>
      <c r="BN71" t="s">
        <v>2937</v>
      </c>
      <c r="BO71" t="s">
        <v>5219</v>
      </c>
      <c r="BP71" t="s" cm="1">
        <v>5218</v>
      </c>
      <c r="BQ71" t="s">
        <v>5377</v>
      </c>
      <c r="BR71" t="s">
        <v>5045</v>
      </c>
      <c r="BS71">
        <v>67</v>
      </c>
      <c r="BT71" t="s">
        <v>5643</v>
      </c>
      <c r="BU71" t="s">
        <v>15124</v>
      </c>
      <c r="BV71" t="s">
        <v>3091</v>
      </c>
      <c r="BW71" t="s">
        <v>5638</v>
      </c>
      <c r="BX71" t="s">
        <v>5644</v>
      </c>
      <c r="BY71" t="s">
        <v>1744</v>
      </c>
      <c r="BZ71" t="s">
        <v>1547</v>
      </c>
      <c r="CA71" t="s">
        <v>1744</v>
      </c>
      <c r="CB71" t="s">
        <v>2001</v>
      </c>
      <c r="CC71"/>
      <c r="CD71" t="s">
        <v>998</v>
      </c>
      <c r="CE71" t="s">
        <v>1230</v>
      </c>
      <c r="CF71" t="s">
        <v>5645</v>
      </c>
      <c r="CG71" t="s">
        <v>5646</v>
      </c>
      <c r="CH71" t="s">
        <v>1230</v>
      </c>
      <c r="CI71" t="s">
        <v>1547</v>
      </c>
      <c r="CJ71" t="s">
        <v>2877</v>
      </c>
      <c r="CK71" t="s">
        <v>1165</v>
      </c>
      <c r="CL71"/>
      <c r="CM71"/>
      <c r="CN71" t="s">
        <v>13143</v>
      </c>
      <c r="CO71" t="s">
        <v>13177</v>
      </c>
      <c r="CP71" t="s">
        <v>13143</v>
      </c>
      <c r="CQ71" t="s">
        <v>13177</v>
      </c>
      <c r="CR71" t="s">
        <v>1547</v>
      </c>
      <c r="CS71">
        <v>0</v>
      </c>
      <c r="CT71" t="s">
        <v>1547</v>
      </c>
      <c r="CU71" t="s">
        <v>1547</v>
      </c>
      <c r="CV71" t="s">
        <v>1547</v>
      </c>
      <c r="CW71" t="s">
        <v>1547</v>
      </c>
      <c r="CX71" t="s">
        <v>1547</v>
      </c>
      <c r="CY71">
        <v>69</v>
      </c>
      <c r="CZ71" t="s">
        <v>5647</v>
      </c>
      <c r="DA71" t="s">
        <v>1547</v>
      </c>
      <c r="DB71" t="s">
        <v>1881</v>
      </c>
      <c r="DC71" t="s">
        <v>1882</v>
      </c>
      <c r="DD71" t="s">
        <v>3092</v>
      </c>
      <c r="DE71" t="s">
        <v>2649</v>
      </c>
      <c r="DF71" t="s">
        <v>3094</v>
      </c>
      <c r="DG71" t="s">
        <v>1547</v>
      </c>
      <c r="DH71" t="s">
        <v>1547</v>
      </c>
      <c r="DI71" t="s">
        <v>1892</v>
      </c>
      <c r="DJ71" t="s">
        <v>5637</v>
      </c>
      <c r="DK71"/>
      <c r="DL71" t="s">
        <v>1892</v>
      </c>
      <c r="DM71">
        <v>9</v>
      </c>
      <c r="DN71" t="s">
        <v>1883</v>
      </c>
      <c r="DO71" t="s">
        <v>1165</v>
      </c>
      <c r="DP71" t="b">
        <v>1</v>
      </c>
      <c r="DQ71" t="b">
        <v>0</v>
      </c>
      <c r="DR71" t="b">
        <v>1</v>
      </c>
      <c r="DS71" t="b">
        <v>0</v>
      </c>
      <c r="DT71" t="b">
        <v>0</v>
      </c>
      <c r="DU71" t="b">
        <v>1</v>
      </c>
      <c r="DV71" t="b">
        <v>0</v>
      </c>
      <c r="DW71">
        <v>0</v>
      </c>
      <c r="DX71" t="b">
        <v>0</v>
      </c>
      <c r="DY71" t="b">
        <v>0</v>
      </c>
      <c r="DZ71" t="b">
        <v>0</v>
      </c>
      <c r="EA71" t="b">
        <v>0</v>
      </c>
      <c r="EB71" t="b">
        <v>0</v>
      </c>
      <c r="EC71" t="b">
        <v>0</v>
      </c>
      <c r="ED71" t="b">
        <v>0</v>
      </c>
      <c r="EE71" t="b">
        <v>0</v>
      </c>
      <c r="EF71" t="b">
        <v>0</v>
      </c>
      <c r="EG71" t="b" cm="1">
        <v>0</v>
      </c>
      <c r="EH71" t="b">
        <v>0</v>
      </c>
      <c r="EI71" t="b">
        <v>0</v>
      </c>
      <c r="EJ71" t="b">
        <v>0</v>
      </c>
      <c r="EK71" t="s">
        <v>1547</v>
      </c>
      <c r="EL71">
        <v>0</v>
      </c>
      <c r="EM71">
        <v>27</v>
      </c>
      <c r="EN71" t="b">
        <v>0</v>
      </c>
    </row>
    <row r="72" spans="1:144" ht="31.5">
      <c r="A72"/>
      <c r="B72" t="s">
        <v>1165</v>
      </c>
      <c r="C72" t="s">
        <v>1165</v>
      </c>
      <c r="D72" t="s">
        <v>3097</v>
      </c>
      <c r="E72" t="s">
        <v>3098</v>
      </c>
      <c r="F72" s="109" t="s">
        <v>3099</v>
      </c>
      <c r="G72" t="s">
        <v>3100</v>
      </c>
      <c r="H72" t="s">
        <v>3101</v>
      </c>
      <c r="I72" t="s">
        <v>1230</v>
      </c>
      <c r="J72"/>
      <c r="K72" t="s">
        <v>3102</v>
      </c>
      <c r="L72" t="s">
        <v>1743</v>
      </c>
      <c r="M72" t="s">
        <v>2001</v>
      </c>
      <c r="N72"/>
      <c r="O72"/>
      <c r="P72"/>
      <c r="Q72" t="s">
        <v>2649</v>
      </c>
      <c r="R72" t="s">
        <v>2877</v>
      </c>
      <c r="S72"/>
      <c r="T72"/>
      <c r="U72" t="s">
        <v>13143</v>
      </c>
      <c r="V72" t="s">
        <v>13178</v>
      </c>
      <c r="W72"/>
      <c r="X72"/>
      <c r="Y72"/>
      <c r="Z72"/>
      <c r="AA72"/>
      <c r="AB72"/>
      <c r="AC72"/>
      <c r="AD72"/>
      <c r="AE72"/>
      <c r="AF72"/>
      <c r="AG72"/>
      <c r="AH72"/>
      <c r="AI72"/>
      <c r="AJ72"/>
      <c r="AK72"/>
      <c r="AL72"/>
      <c r="AM72"/>
      <c r="AN72"/>
      <c r="AO72" s="108" t="s">
        <v>43</v>
      </c>
      <c r="AP72" t="s">
        <v>2842</v>
      </c>
      <c r="AQ72">
        <v>69</v>
      </c>
      <c r="AR72" t="s">
        <v>5648</v>
      </c>
      <c r="AS72" t="s">
        <v>1165</v>
      </c>
      <c r="AT72" t="s">
        <v>5040</v>
      </c>
      <c r="AU72" t="s">
        <v>5649</v>
      </c>
      <c r="AV72" t="s">
        <v>5650</v>
      </c>
      <c r="AW72" t="s">
        <v>5651</v>
      </c>
      <c r="AX72" t="s">
        <v>1740</v>
      </c>
      <c r="AY72" t="s">
        <v>5652</v>
      </c>
      <c r="AZ72" t="s">
        <v>2649</v>
      </c>
      <c r="BA72" t="s">
        <v>5653</v>
      </c>
      <c r="BB72" t="s">
        <v>1230</v>
      </c>
      <c r="BC72" t="s">
        <v>1743</v>
      </c>
      <c r="BD72" t="s">
        <v>5654</v>
      </c>
      <c r="BE72" t="s">
        <v>2936</v>
      </c>
      <c r="BF72">
        <v>72</v>
      </c>
      <c r="BG72">
        <v>29</v>
      </c>
      <c r="BH72" t="e">
        <v>#N/A</v>
      </c>
      <c r="BI72" t="s">
        <v>5649</v>
      </c>
      <c r="BJ72">
        <v>1</v>
      </c>
      <c r="BK72">
        <v>0</v>
      </c>
      <c r="BL72">
        <v>0</v>
      </c>
      <c r="BM72" t="s">
        <v>1547</v>
      </c>
      <c r="BN72" t="s">
        <v>2937</v>
      </c>
      <c r="BO72" t="s">
        <v>5219</v>
      </c>
      <c r="BP72" t="s" cm="1">
        <v>5218</v>
      </c>
      <c r="BQ72" t="s">
        <v>5397</v>
      </c>
      <c r="BR72" t="s">
        <v>5045</v>
      </c>
      <c r="BS72">
        <v>68</v>
      </c>
      <c r="BT72" t="s">
        <v>5655</v>
      </c>
      <c r="BU72" t="s">
        <v>15125</v>
      </c>
      <c r="BV72" t="s">
        <v>3097</v>
      </c>
      <c r="BW72" t="s">
        <v>5650</v>
      </c>
      <c r="BX72" t="s">
        <v>5656</v>
      </c>
      <c r="BY72" t="s">
        <v>1744</v>
      </c>
      <c r="BZ72" t="s">
        <v>1547</v>
      </c>
      <c r="CA72" t="s">
        <v>1744</v>
      </c>
      <c r="CB72" t="s">
        <v>2001</v>
      </c>
      <c r="CC72"/>
      <c r="CD72" t="s">
        <v>998</v>
      </c>
      <c r="CE72" t="s">
        <v>1230</v>
      </c>
      <c r="CF72" t="s">
        <v>5657</v>
      </c>
      <c r="CG72" t="s">
        <v>5658</v>
      </c>
      <c r="CH72" t="s">
        <v>1230</v>
      </c>
      <c r="CI72" t="s">
        <v>1547</v>
      </c>
      <c r="CJ72" t="s">
        <v>2877</v>
      </c>
      <c r="CK72" t="s">
        <v>1165</v>
      </c>
      <c r="CL72"/>
      <c r="CM72"/>
      <c r="CN72" t="s">
        <v>13143</v>
      </c>
      <c r="CO72" t="s">
        <v>13178</v>
      </c>
      <c r="CP72" t="s">
        <v>13143</v>
      </c>
      <c r="CQ72" t="s">
        <v>13178</v>
      </c>
      <c r="CR72" t="s">
        <v>1547</v>
      </c>
      <c r="CS72">
        <v>0</v>
      </c>
      <c r="CT72" t="s">
        <v>1547</v>
      </c>
      <c r="CU72" t="s">
        <v>1547</v>
      </c>
      <c r="CV72" t="s">
        <v>1547</v>
      </c>
      <c r="CW72" t="s">
        <v>1547</v>
      </c>
      <c r="CX72" t="s">
        <v>1547</v>
      </c>
      <c r="CY72">
        <v>70</v>
      </c>
      <c r="CZ72" t="s">
        <v>5659</v>
      </c>
      <c r="DA72" t="s">
        <v>1547</v>
      </c>
      <c r="DB72" t="s">
        <v>1881</v>
      </c>
      <c r="DC72" t="s">
        <v>1882</v>
      </c>
      <c r="DD72" t="s">
        <v>5649</v>
      </c>
      <c r="DE72" t="s">
        <v>2649</v>
      </c>
      <c r="DF72" t="s">
        <v>3100</v>
      </c>
      <c r="DG72" t="s">
        <v>1547</v>
      </c>
      <c r="DH72" t="s">
        <v>1547</v>
      </c>
      <c r="DI72" t="s">
        <v>1892</v>
      </c>
      <c r="DJ72" t="s">
        <v>5660</v>
      </c>
      <c r="DK72"/>
      <c r="DL72" t="s">
        <v>1892</v>
      </c>
      <c r="DM72">
        <v>9</v>
      </c>
      <c r="DN72" t="s">
        <v>1883</v>
      </c>
      <c r="DO72" t="s">
        <v>1165</v>
      </c>
      <c r="DP72" t="b">
        <v>1</v>
      </c>
      <c r="DQ72" t="b">
        <v>0</v>
      </c>
      <c r="DR72" t="b">
        <v>1</v>
      </c>
      <c r="DS72" t="b">
        <v>0</v>
      </c>
      <c r="DT72" t="b">
        <v>0</v>
      </c>
      <c r="DU72" t="b">
        <v>1</v>
      </c>
      <c r="DV72" t="b">
        <v>0</v>
      </c>
      <c r="DW72">
        <v>0</v>
      </c>
      <c r="DX72" t="b">
        <v>0</v>
      </c>
      <c r="DY72" t="b">
        <v>0</v>
      </c>
      <c r="DZ72" t="b">
        <v>0</v>
      </c>
      <c r="EA72" t="b">
        <v>0</v>
      </c>
      <c r="EB72" t="b">
        <v>0</v>
      </c>
      <c r="EC72" t="b">
        <v>0</v>
      </c>
      <c r="ED72" t="b">
        <v>0</v>
      </c>
      <c r="EE72" t="b">
        <v>0</v>
      </c>
      <c r="EF72" t="b">
        <v>0</v>
      </c>
      <c r="EG72" t="b" cm="1">
        <v>0</v>
      </c>
      <c r="EH72" t="b">
        <v>0</v>
      </c>
      <c r="EI72" t="b">
        <v>1</v>
      </c>
      <c r="EJ72" t="b">
        <v>1</v>
      </c>
      <c r="EK72" t="s">
        <v>5661</v>
      </c>
      <c r="EL72">
        <v>1</v>
      </c>
      <c r="EM72">
        <v>35</v>
      </c>
      <c r="EN72" t="b">
        <v>0</v>
      </c>
    </row>
    <row r="73" spans="1:144" ht="15.75">
      <c r="A73"/>
      <c r="B73" t="s">
        <v>1165</v>
      </c>
      <c r="C73" t="s">
        <v>3103</v>
      </c>
      <c r="D73" t="s">
        <v>3104</v>
      </c>
      <c r="E73" t="s">
        <v>3105</v>
      </c>
      <c r="F73" t="s">
        <v>3106</v>
      </c>
      <c r="G73" t="s">
        <v>3104</v>
      </c>
      <c r="H73" t="s">
        <v>3104</v>
      </c>
      <c r="I73" t="s">
        <v>1244</v>
      </c>
      <c r="J73"/>
      <c r="K73" t="s">
        <v>902</v>
      </c>
      <c r="L73" t="s">
        <v>1743</v>
      </c>
      <c r="M73"/>
      <c r="N73"/>
      <c r="O73"/>
      <c r="P73" t="s">
        <v>1165</v>
      </c>
      <c r="Q73" t="s">
        <v>2649</v>
      </c>
      <c r="R73" t="s">
        <v>2877</v>
      </c>
      <c r="S73"/>
      <c r="T73"/>
      <c r="U73" t="s">
        <v>13179</v>
      </c>
      <c r="V73"/>
      <c r="W73"/>
      <c r="X73"/>
      <c r="Y73"/>
      <c r="Z73"/>
      <c r="AA73"/>
      <c r="AB73"/>
      <c r="AC73"/>
      <c r="AD73"/>
      <c r="AE73"/>
      <c r="AF73"/>
      <c r="AG73"/>
      <c r="AH73"/>
      <c r="AI73"/>
      <c r="AJ73"/>
      <c r="AK73"/>
      <c r="AL73"/>
      <c r="AM73"/>
      <c r="AN73"/>
      <c r="AO73" s="108" t="s">
        <v>43</v>
      </c>
      <c r="AP73" t="s">
        <v>2843</v>
      </c>
      <c r="AQ73">
        <v>2</v>
      </c>
      <c r="AR73" t="e">
        <v>#N/A</v>
      </c>
      <c r="AS73" t="s">
        <v>3103</v>
      </c>
      <c r="AT73" t="e">
        <v>#N/A</v>
      </c>
      <c r="AU73" t="s">
        <v>3105</v>
      </c>
      <c r="AV73" t="s">
        <v>5662</v>
      </c>
      <c r="AW73" t="s">
        <v>5663</v>
      </c>
      <c r="AX73" t="s">
        <v>1740</v>
      </c>
      <c r="AY73" t="s">
        <v>5664</v>
      </c>
      <c r="AZ73" t="s">
        <v>2649</v>
      </c>
      <c r="BA73" t="s">
        <v>5665</v>
      </c>
      <c r="BB73" t="s">
        <v>1244</v>
      </c>
      <c r="BC73" t="s">
        <v>1743</v>
      </c>
      <c r="BD73" t="s">
        <v>5666</v>
      </c>
      <c r="BE73" t="s">
        <v>3104</v>
      </c>
      <c r="BF73">
        <v>73</v>
      </c>
      <c r="BG73">
        <v>0</v>
      </c>
      <c r="BH73">
        <v>0</v>
      </c>
      <c r="BI73" t="s">
        <v>1547</v>
      </c>
      <c r="BJ73">
        <v>0</v>
      </c>
      <c r="BK73">
        <v>0</v>
      </c>
      <c r="BL73">
        <v>0</v>
      </c>
      <c r="BM73" t="s">
        <v>1547</v>
      </c>
      <c r="BN73" t="s">
        <v>1547</v>
      </c>
      <c r="BO73" t="s">
        <v>1547</v>
      </c>
      <c r="BP73" t="s" cm="1">
        <v>1547</v>
      </c>
      <c r="BQ73" t="s">
        <v>1547</v>
      </c>
      <c r="BR73" t="s">
        <v>5667</v>
      </c>
      <c r="BS73">
        <v>1</v>
      </c>
      <c r="BT73" t="s">
        <v>1738</v>
      </c>
      <c r="BU73" t="s">
        <v>15126</v>
      </c>
      <c r="BV73" t="s">
        <v>3104</v>
      </c>
      <c r="BW73" t="s">
        <v>5662</v>
      </c>
      <c r="BX73" t="s">
        <v>5664</v>
      </c>
      <c r="BY73" t="s">
        <v>1744</v>
      </c>
      <c r="BZ73" t="s">
        <v>1547</v>
      </c>
      <c r="CA73" t="s">
        <v>1744</v>
      </c>
      <c r="CB73" t="s">
        <v>1547</v>
      </c>
      <c r="CC73"/>
      <c r="CD73" t="s">
        <v>998</v>
      </c>
      <c r="CE73" t="s">
        <v>1244</v>
      </c>
      <c r="CF73" t="s">
        <v>3105</v>
      </c>
      <c r="CG73" t="s">
        <v>5662</v>
      </c>
      <c r="CH73" t="s">
        <v>1244</v>
      </c>
      <c r="CI73" t="s">
        <v>1547</v>
      </c>
      <c r="CJ73" t="s">
        <v>2877</v>
      </c>
      <c r="CK73" t="s">
        <v>1165</v>
      </c>
      <c r="CL73"/>
      <c r="CM73"/>
      <c r="CN73" t="s">
        <v>13179</v>
      </c>
      <c r="CO73" t="s">
        <v>1547</v>
      </c>
      <c r="CP73" t="s">
        <v>13179</v>
      </c>
      <c r="CQ73" t="s">
        <v>1547</v>
      </c>
      <c r="CR73" t="s">
        <v>1547</v>
      </c>
      <c r="CS73">
        <v>0</v>
      </c>
      <c r="CT73" t="s">
        <v>1547</v>
      </c>
      <c r="CU73" t="s">
        <v>1547</v>
      </c>
      <c r="CV73" t="s">
        <v>1547</v>
      </c>
      <c r="CW73" t="s">
        <v>1547</v>
      </c>
      <c r="CX73" t="s">
        <v>1547</v>
      </c>
      <c r="CY73">
        <v>71</v>
      </c>
      <c r="CZ73" t="s">
        <v>5668</v>
      </c>
      <c r="DA73" t="s">
        <v>1547</v>
      </c>
      <c r="DB73" t="s">
        <v>1881</v>
      </c>
      <c r="DC73" t="s">
        <v>1882</v>
      </c>
      <c r="DD73" t="s">
        <v>3105</v>
      </c>
      <c r="DE73" t="s">
        <v>2649</v>
      </c>
      <c r="DF73" t="s">
        <v>3104</v>
      </c>
      <c r="DG73" t="s">
        <v>1547</v>
      </c>
      <c r="DH73" t="s">
        <v>1547</v>
      </c>
      <c r="DI73" t="s">
        <v>1892</v>
      </c>
      <c r="DJ73" t="e">
        <v>#N/A</v>
      </c>
      <c r="DK73"/>
      <c r="DL73" t="s">
        <v>1892</v>
      </c>
      <c r="DM73">
        <v>9</v>
      </c>
      <c r="DN73" t="s">
        <v>1883</v>
      </c>
      <c r="DO73" t="s">
        <v>1165</v>
      </c>
      <c r="DP73" t="b">
        <v>1</v>
      </c>
      <c r="DQ73" t="b">
        <v>0</v>
      </c>
      <c r="DR73" t="b">
        <v>1</v>
      </c>
      <c r="DS73" t="b">
        <v>0</v>
      </c>
      <c r="DT73" t="b">
        <v>0</v>
      </c>
      <c r="DU73" t="b">
        <v>0</v>
      </c>
      <c r="DV73" t="b">
        <v>1</v>
      </c>
      <c r="DW73">
        <v>0</v>
      </c>
      <c r="DX73" t="b">
        <v>0</v>
      </c>
      <c r="DY73" t="b">
        <v>0</v>
      </c>
      <c r="DZ73" t="b">
        <v>0</v>
      </c>
      <c r="EA73" t="b">
        <v>0</v>
      </c>
      <c r="EB73" t="b">
        <v>0</v>
      </c>
      <c r="EC73" t="b">
        <v>0</v>
      </c>
      <c r="ED73" t="b">
        <v>0</v>
      </c>
      <c r="EE73" t="b">
        <v>0</v>
      </c>
      <c r="EF73" t="b">
        <v>0</v>
      </c>
      <c r="EG73" t="b" cm="1">
        <v>0</v>
      </c>
      <c r="EH73" t="b">
        <v>0</v>
      </c>
      <c r="EI73" t="b">
        <v>0</v>
      </c>
      <c r="EJ73" t="b">
        <v>0</v>
      </c>
      <c r="EK73" t="s">
        <v>1547</v>
      </c>
      <c r="EL73">
        <v>0</v>
      </c>
      <c r="EM73">
        <v>69</v>
      </c>
      <c r="EN73" t="b">
        <v>1</v>
      </c>
    </row>
    <row r="74" spans="1:144" ht="15.75">
      <c r="A74"/>
      <c r="B74" t="s">
        <v>1165</v>
      </c>
      <c r="C74" t="s">
        <v>3103</v>
      </c>
      <c r="D74" t="s">
        <v>2904</v>
      </c>
      <c r="E74" t="s">
        <v>2905</v>
      </c>
      <c r="F74" t="s">
        <v>2906</v>
      </c>
      <c r="G74" t="s">
        <v>2904</v>
      </c>
      <c r="H74" t="s">
        <v>2904</v>
      </c>
      <c r="I74" t="s">
        <v>2799</v>
      </c>
      <c r="J74"/>
      <c r="K74" t="s">
        <v>902</v>
      </c>
      <c r="L74" t="s">
        <v>1743</v>
      </c>
      <c r="M74" t="s">
        <v>1779</v>
      </c>
      <c r="N74"/>
      <c r="O74"/>
      <c r="P74" t="s">
        <v>1165</v>
      </c>
      <c r="Q74" t="s">
        <v>2649</v>
      </c>
      <c r="R74" t="s">
        <v>2877</v>
      </c>
      <c r="S74"/>
      <c r="T74"/>
      <c r="U74" t="s">
        <v>13179</v>
      </c>
      <c r="V74" t="s">
        <v>13135</v>
      </c>
      <c r="W74"/>
      <c r="X74"/>
      <c r="Y74"/>
      <c r="Z74"/>
      <c r="AA74"/>
      <c r="AB74"/>
      <c r="AC74"/>
      <c r="AD74"/>
      <c r="AE74"/>
      <c r="AF74"/>
      <c r="AG74"/>
      <c r="AH74"/>
      <c r="AI74"/>
      <c r="AJ74"/>
      <c r="AK74"/>
      <c r="AL74"/>
      <c r="AM74"/>
      <c r="AN74"/>
      <c r="AO74" s="108" t="s">
        <v>43</v>
      </c>
      <c r="AP74" t="s">
        <v>2843</v>
      </c>
      <c r="AQ74">
        <v>3</v>
      </c>
      <c r="AR74" t="e">
        <v>#N/A</v>
      </c>
      <c r="AS74" t="s">
        <v>3103</v>
      </c>
      <c r="AT74" t="e">
        <v>#N/A</v>
      </c>
      <c r="AU74" t="s">
        <v>2905</v>
      </c>
      <c r="AV74" t="s">
        <v>5110</v>
      </c>
      <c r="AW74" t="s">
        <v>5111</v>
      </c>
      <c r="AX74" t="s">
        <v>1740</v>
      </c>
      <c r="AY74" t="s">
        <v>5112</v>
      </c>
      <c r="AZ74" t="s">
        <v>2649</v>
      </c>
      <c r="BA74" t="s">
        <v>5113</v>
      </c>
      <c r="BB74" t="s">
        <v>2799</v>
      </c>
      <c r="BC74" t="s">
        <v>1743</v>
      </c>
      <c r="BD74" t="s">
        <v>5669</v>
      </c>
      <c r="BE74" t="s">
        <v>3104</v>
      </c>
      <c r="BF74">
        <v>15</v>
      </c>
      <c r="BG74">
        <v>73</v>
      </c>
      <c r="BH74">
        <v>0</v>
      </c>
      <c r="BI74" t="s">
        <v>1547</v>
      </c>
      <c r="BJ74">
        <v>0</v>
      </c>
      <c r="BK74">
        <v>0</v>
      </c>
      <c r="BL74">
        <v>32</v>
      </c>
      <c r="BM74" t="s">
        <v>5115</v>
      </c>
      <c r="BN74" t="s">
        <v>3105</v>
      </c>
      <c r="BO74" t="s">
        <v>5662</v>
      </c>
      <c r="BP74" t="e" cm="1">
        <v>#N/A</v>
      </c>
      <c r="BQ74" t="s">
        <v>1547</v>
      </c>
      <c r="BR74" t="s">
        <v>5667</v>
      </c>
      <c r="BS74">
        <v>2</v>
      </c>
      <c r="BT74" t="s">
        <v>1712</v>
      </c>
      <c r="BU74" t="s">
        <v>15127</v>
      </c>
      <c r="BV74" t="s">
        <v>2904</v>
      </c>
      <c r="BW74" t="s">
        <v>5110</v>
      </c>
      <c r="BX74" t="s">
        <v>5112</v>
      </c>
      <c r="BY74" t="s">
        <v>1744</v>
      </c>
      <c r="BZ74" t="s">
        <v>1547</v>
      </c>
      <c r="CA74" t="s">
        <v>1744</v>
      </c>
      <c r="CB74" t="s">
        <v>1779</v>
      </c>
      <c r="CC74"/>
      <c r="CD74" t="s">
        <v>998</v>
      </c>
      <c r="CE74" t="s">
        <v>2799</v>
      </c>
      <c r="CF74" t="s">
        <v>5670</v>
      </c>
      <c r="CG74" t="s">
        <v>5671</v>
      </c>
      <c r="CH74" t="s">
        <v>2799</v>
      </c>
      <c r="CI74" t="s">
        <v>1547</v>
      </c>
      <c r="CJ74" t="s">
        <v>2877</v>
      </c>
      <c r="CK74" t="s">
        <v>1165</v>
      </c>
      <c r="CL74"/>
      <c r="CM74"/>
      <c r="CN74" t="s">
        <v>13179</v>
      </c>
      <c r="CO74" t="s">
        <v>13135</v>
      </c>
      <c r="CP74" t="s">
        <v>13179</v>
      </c>
      <c r="CQ74" t="s">
        <v>13135</v>
      </c>
      <c r="CR74" t="s">
        <v>1547</v>
      </c>
      <c r="CS74">
        <v>0</v>
      </c>
      <c r="CT74" t="s">
        <v>1547</v>
      </c>
      <c r="CU74" t="s">
        <v>1547</v>
      </c>
      <c r="CV74" t="s">
        <v>1547</v>
      </c>
      <c r="CW74" t="s">
        <v>1547</v>
      </c>
      <c r="CX74" t="s">
        <v>1547</v>
      </c>
      <c r="CY74">
        <v>72</v>
      </c>
      <c r="CZ74" t="s">
        <v>5672</v>
      </c>
      <c r="DA74" t="s">
        <v>1547</v>
      </c>
      <c r="DB74" t="s">
        <v>1881</v>
      </c>
      <c r="DC74" t="s">
        <v>1882</v>
      </c>
      <c r="DD74" t="s">
        <v>2905</v>
      </c>
      <c r="DE74" t="s">
        <v>2649</v>
      </c>
      <c r="DF74" t="s">
        <v>2904</v>
      </c>
      <c r="DG74" t="s">
        <v>1547</v>
      </c>
      <c r="DH74" t="s">
        <v>1547</v>
      </c>
      <c r="DI74" t="s">
        <v>1892</v>
      </c>
      <c r="DJ74" t="e">
        <v>#N/A</v>
      </c>
      <c r="DK74"/>
      <c r="DL74" t="s">
        <v>1892</v>
      </c>
      <c r="DM74">
        <v>9</v>
      </c>
      <c r="DN74" t="s">
        <v>1883</v>
      </c>
      <c r="DO74" t="s">
        <v>1165</v>
      </c>
      <c r="DP74" t="b">
        <v>1</v>
      </c>
      <c r="DQ74" t="b">
        <v>0</v>
      </c>
      <c r="DR74" t="b">
        <v>0</v>
      </c>
      <c r="DS74" t="b">
        <v>0</v>
      </c>
      <c r="DT74" t="b">
        <v>0</v>
      </c>
      <c r="DU74" t="b">
        <v>0</v>
      </c>
      <c r="DV74" t="b">
        <v>0</v>
      </c>
      <c r="DW74">
        <v>0</v>
      </c>
      <c r="DX74" t="b">
        <v>0</v>
      </c>
      <c r="DY74" t="b">
        <v>0</v>
      </c>
      <c r="DZ74" t="b">
        <v>0</v>
      </c>
      <c r="EA74" t="b">
        <v>0</v>
      </c>
      <c r="EB74" t="b">
        <v>0</v>
      </c>
      <c r="EC74" t="b">
        <v>0</v>
      </c>
      <c r="ED74" t="b">
        <v>0</v>
      </c>
      <c r="EE74" t="b">
        <v>0</v>
      </c>
      <c r="EF74" t="b">
        <v>0</v>
      </c>
      <c r="EG74" t="b" cm="1">
        <v>0</v>
      </c>
      <c r="EH74" t="b">
        <v>0</v>
      </c>
      <c r="EI74" t="b">
        <v>0</v>
      </c>
      <c r="EJ74" t="b">
        <v>0</v>
      </c>
      <c r="EK74" t="s">
        <v>1547</v>
      </c>
      <c r="EL74">
        <v>0</v>
      </c>
      <c r="EM74">
        <v>29</v>
      </c>
      <c r="EN74" t="b">
        <v>0</v>
      </c>
    </row>
    <row r="75" spans="1:144" ht="15.75">
      <c r="A75"/>
      <c r="B75" t="s">
        <v>1165</v>
      </c>
      <c r="C75" t="s">
        <v>3103</v>
      </c>
      <c r="D75" t="s">
        <v>2908</v>
      </c>
      <c r="E75" t="s">
        <v>2909</v>
      </c>
      <c r="F75" t="s">
        <v>2910</v>
      </c>
      <c r="G75" t="s">
        <v>2911</v>
      </c>
      <c r="H75" t="s">
        <v>3107</v>
      </c>
      <c r="I75" t="s">
        <v>2799</v>
      </c>
      <c r="J75"/>
      <c r="K75" t="s">
        <v>902</v>
      </c>
      <c r="L75" t="s">
        <v>1743</v>
      </c>
      <c r="M75" t="s">
        <v>1754</v>
      </c>
      <c r="N75" t="s">
        <v>2912</v>
      </c>
      <c r="O75"/>
      <c r="P75" t="s">
        <v>1165</v>
      </c>
      <c r="Q75" t="s">
        <v>2649</v>
      </c>
      <c r="R75" t="s">
        <v>2877</v>
      </c>
      <c r="S75"/>
      <c r="T75"/>
      <c r="U75" t="s">
        <v>13179</v>
      </c>
      <c r="V75" t="s">
        <v>13136</v>
      </c>
      <c r="W75"/>
      <c r="X75"/>
      <c r="Y75"/>
      <c r="Z75"/>
      <c r="AA75"/>
      <c r="AB75"/>
      <c r="AC75"/>
      <c r="AD75"/>
      <c r="AE75"/>
      <c r="AF75"/>
      <c r="AG75"/>
      <c r="AH75"/>
      <c r="AI75"/>
      <c r="AJ75"/>
      <c r="AK75"/>
      <c r="AL75"/>
      <c r="AM75"/>
      <c r="AN75"/>
      <c r="AO75" s="108" t="s">
        <v>43</v>
      </c>
      <c r="AP75" t="s">
        <v>2843</v>
      </c>
      <c r="AQ75">
        <v>4</v>
      </c>
      <c r="AR75" t="e">
        <v>#N/A</v>
      </c>
      <c r="AS75" t="s">
        <v>3103</v>
      </c>
      <c r="AT75" t="e">
        <v>#N/A</v>
      </c>
      <c r="AU75" t="s">
        <v>2909</v>
      </c>
      <c r="AV75" t="s">
        <v>5120</v>
      </c>
      <c r="AW75" t="s">
        <v>5121</v>
      </c>
      <c r="AX75" t="s">
        <v>1740</v>
      </c>
      <c r="AY75" t="s">
        <v>5122</v>
      </c>
      <c r="AZ75" t="s">
        <v>2649</v>
      </c>
      <c r="BA75" t="s">
        <v>5123</v>
      </c>
      <c r="BB75" t="s">
        <v>2799</v>
      </c>
      <c r="BC75" t="s">
        <v>1743</v>
      </c>
      <c r="BD75" t="s">
        <v>5673</v>
      </c>
      <c r="BE75" t="s">
        <v>3104</v>
      </c>
      <c r="BF75">
        <v>16</v>
      </c>
      <c r="BG75">
        <v>73</v>
      </c>
      <c r="BH75">
        <v>0</v>
      </c>
      <c r="BI75" t="s">
        <v>1547</v>
      </c>
      <c r="BJ75">
        <v>0</v>
      </c>
      <c r="BK75">
        <v>0</v>
      </c>
      <c r="BL75">
        <v>33</v>
      </c>
      <c r="BM75" t="s">
        <v>5125</v>
      </c>
      <c r="BN75" t="s">
        <v>3105</v>
      </c>
      <c r="BO75" t="s">
        <v>5662</v>
      </c>
      <c r="BP75" t="e" cm="1">
        <v>#N/A</v>
      </c>
      <c r="BQ75" t="s">
        <v>1547</v>
      </c>
      <c r="BR75" t="s">
        <v>5667</v>
      </c>
      <c r="BS75">
        <v>3</v>
      </c>
      <c r="BT75" t="s">
        <v>1715</v>
      </c>
      <c r="BU75" t="s">
        <v>15128</v>
      </c>
      <c r="BV75" t="s">
        <v>2908</v>
      </c>
      <c r="BW75" t="s">
        <v>5120</v>
      </c>
      <c r="BX75" t="s">
        <v>5674</v>
      </c>
      <c r="BY75" t="s">
        <v>5127</v>
      </c>
      <c r="BZ75" t="s">
        <v>1547</v>
      </c>
      <c r="CA75" t="s">
        <v>1744</v>
      </c>
      <c r="CB75" t="s">
        <v>1754</v>
      </c>
      <c r="CC75"/>
      <c r="CD75" t="s">
        <v>998</v>
      </c>
      <c r="CE75" t="s">
        <v>2799</v>
      </c>
      <c r="CF75" t="s">
        <v>5675</v>
      </c>
      <c r="CG75" t="s">
        <v>5676</v>
      </c>
      <c r="CH75" t="s">
        <v>2799</v>
      </c>
      <c r="CI75" t="s">
        <v>1547</v>
      </c>
      <c r="CJ75" t="s">
        <v>2877</v>
      </c>
      <c r="CK75" t="s">
        <v>1165</v>
      </c>
      <c r="CL75"/>
      <c r="CM75"/>
      <c r="CN75" t="s">
        <v>13179</v>
      </c>
      <c r="CO75" t="s">
        <v>13136</v>
      </c>
      <c r="CP75" t="s">
        <v>13179</v>
      </c>
      <c r="CQ75" t="s">
        <v>13136</v>
      </c>
      <c r="CR75" t="s">
        <v>1547</v>
      </c>
      <c r="CS75">
        <v>0</v>
      </c>
      <c r="CT75" t="s">
        <v>1547</v>
      </c>
      <c r="CU75" t="s">
        <v>1547</v>
      </c>
      <c r="CV75" t="s">
        <v>1547</v>
      </c>
      <c r="CW75" t="s">
        <v>1547</v>
      </c>
      <c r="CX75" t="s">
        <v>1547</v>
      </c>
      <c r="CY75">
        <v>73</v>
      </c>
      <c r="CZ75" t="s">
        <v>5677</v>
      </c>
      <c r="DA75" t="s">
        <v>1547</v>
      </c>
      <c r="DB75" t="s">
        <v>1881</v>
      </c>
      <c r="DC75" t="s">
        <v>1882</v>
      </c>
      <c r="DD75" t="s">
        <v>2909</v>
      </c>
      <c r="DE75" t="s">
        <v>2649</v>
      </c>
      <c r="DF75" t="s">
        <v>2911</v>
      </c>
      <c r="DG75" t="s">
        <v>1547</v>
      </c>
      <c r="DH75" t="s">
        <v>1547</v>
      </c>
      <c r="DI75" t="s">
        <v>1892</v>
      </c>
      <c r="DJ75" t="e">
        <v>#N/A</v>
      </c>
      <c r="DK75"/>
      <c r="DL75" t="s">
        <v>1892</v>
      </c>
      <c r="DM75">
        <v>9</v>
      </c>
      <c r="DN75" t="s">
        <v>1883</v>
      </c>
      <c r="DO75" t="s">
        <v>1165</v>
      </c>
      <c r="DP75" t="b">
        <v>1</v>
      </c>
      <c r="DQ75" t="b">
        <v>0</v>
      </c>
      <c r="DR75" t="b">
        <v>0</v>
      </c>
      <c r="DS75" t="b">
        <v>0</v>
      </c>
      <c r="DT75" t="b">
        <v>0</v>
      </c>
      <c r="DU75" t="b">
        <v>0</v>
      </c>
      <c r="DV75" t="b">
        <v>0</v>
      </c>
      <c r="DW75">
        <v>0</v>
      </c>
      <c r="DX75" t="b">
        <v>0</v>
      </c>
      <c r="DY75" t="b">
        <v>0</v>
      </c>
      <c r="DZ75" t="b">
        <v>0</v>
      </c>
      <c r="EA75" t="b">
        <v>0</v>
      </c>
      <c r="EB75" t="b">
        <v>0</v>
      </c>
      <c r="EC75" t="b">
        <v>0</v>
      </c>
      <c r="ED75" t="b">
        <v>0</v>
      </c>
      <c r="EE75" t="b">
        <v>0</v>
      </c>
      <c r="EF75" t="b">
        <v>0</v>
      </c>
      <c r="EG75" t="b" cm="1">
        <v>0</v>
      </c>
      <c r="EH75" t="b">
        <v>0</v>
      </c>
      <c r="EI75" t="b">
        <v>0</v>
      </c>
      <c r="EJ75" t="b">
        <v>0</v>
      </c>
      <c r="EK75" t="s">
        <v>1547</v>
      </c>
      <c r="EL75">
        <v>0</v>
      </c>
      <c r="EM75">
        <v>17</v>
      </c>
      <c r="EN75" t="b">
        <v>0</v>
      </c>
    </row>
    <row r="76" spans="1:144" ht="15.75">
      <c r="A76"/>
      <c r="B76" t="s">
        <v>1165</v>
      </c>
      <c r="C76" t="s">
        <v>3103</v>
      </c>
      <c r="D76" t="s">
        <v>2882</v>
      </c>
      <c r="E76" t="s">
        <v>2883</v>
      </c>
      <c r="F76" t="s">
        <v>2876</v>
      </c>
      <c r="G76" t="s">
        <v>2882</v>
      </c>
      <c r="H76" t="s">
        <v>2884</v>
      </c>
      <c r="I76" t="s">
        <v>2799</v>
      </c>
      <c r="J76"/>
      <c r="K76" t="s">
        <v>902</v>
      </c>
      <c r="L76" t="s">
        <v>1743</v>
      </c>
      <c r="M76" t="s">
        <v>1754</v>
      </c>
      <c r="N76" t="s">
        <v>2885</v>
      </c>
      <c r="O76"/>
      <c r="P76" t="s">
        <v>1165</v>
      </c>
      <c r="Q76" t="s">
        <v>2649</v>
      </c>
      <c r="R76" t="s">
        <v>2877</v>
      </c>
      <c r="S76"/>
      <c r="T76"/>
      <c r="U76" t="s">
        <v>13179</v>
      </c>
      <c r="V76" t="s">
        <v>13129</v>
      </c>
      <c r="W76"/>
      <c r="X76"/>
      <c r="Y76"/>
      <c r="Z76"/>
      <c r="AA76"/>
      <c r="AB76"/>
      <c r="AC76"/>
      <c r="AD76"/>
      <c r="AE76"/>
      <c r="AF76"/>
      <c r="AG76"/>
      <c r="AH76"/>
      <c r="AI76"/>
      <c r="AJ76"/>
      <c r="AK76"/>
      <c r="AL76"/>
      <c r="AM76"/>
      <c r="AN76"/>
      <c r="AO76" s="108" t="s">
        <v>43</v>
      </c>
      <c r="AP76" t="s">
        <v>2843</v>
      </c>
      <c r="AQ76">
        <v>5</v>
      </c>
      <c r="AR76" t="e">
        <v>#N/A</v>
      </c>
      <c r="AS76" t="s">
        <v>3103</v>
      </c>
      <c r="AT76" t="e">
        <v>#N/A</v>
      </c>
      <c r="AU76" t="s">
        <v>2883</v>
      </c>
      <c r="AV76" t="s">
        <v>5056</v>
      </c>
      <c r="AW76" t="s">
        <v>5041</v>
      </c>
      <c r="AX76" t="s">
        <v>1740</v>
      </c>
      <c r="AY76" t="s">
        <v>5057</v>
      </c>
      <c r="AZ76" t="s">
        <v>2649</v>
      </c>
      <c r="BA76" t="s">
        <v>5058</v>
      </c>
      <c r="BB76" t="s">
        <v>2799</v>
      </c>
      <c r="BC76" t="s">
        <v>1743</v>
      </c>
      <c r="BD76" t="s">
        <v>5678</v>
      </c>
      <c r="BE76" t="s">
        <v>3104</v>
      </c>
      <c r="BF76">
        <v>7</v>
      </c>
      <c r="BG76">
        <v>73</v>
      </c>
      <c r="BH76">
        <v>0</v>
      </c>
      <c r="BI76" t="s">
        <v>1547</v>
      </c>
      <c r="BJ76">
        <v>0</v>
      </c>
      <c r="BK76">
        <v>0</v>
      </c>
      <c r="BL76">
        <v>7</v>
      </c>
      <c r="BM76" t="s">
        <v>5063</v>
      </c>
      <c r="BN76" t="s">
        <v>3105</v>
      </c>
      <c r="BO76" t="s">
        <v>5662</v>
      </c>
      <c r="BP76" t="e" cm="1">
        <v>#N/A</v>
      </c>
      <c r="BQ76" t="s">
        <v>1547</v>
      </c>
      <c r="BR76" t="s">
        <v>5667</v>
      </c>
      <c r="BS76">
        <v>4</v>
      </c>
      <c r="BT76" t="s">
        <v>1756</v>
      </c>
      <c r="BU76" t="s">
        <v>15129</v>
      </c>
      <c r="BV76" t="s">
        <v>2882</v>
      </c>
      <c r="BW76" t="s">
        <v>5056</v>
      </c>
      <c r="BX76" t="s">
        <v>5060</v>
      </c>
      <c r="BY76" t="s">
        <v>5061</v>
      </c>
      <c r="BZ76" t="s">
        <v>1547</v>
      </c>
      <c r="CA76" t="s">
        <v>1744</v>
      </c>
      <c r="CB76" t="s">
        <v>1754</v>
      </c>
      <c r="CC76"/>
      <c r="CD76" t="s">
        <v>998</v>
      </c>
      <c r="CE76" t="s">
        <v>2799</v>
      </c>
      <c r="CF76" t="s">
        <v>5679</v>
      </c>
      <c r="CG76" t="s">
        <v>5680</v>
      </c>
      <c r="CH76" t="s">
        <v>2799</v>
      </c>
      <c r="CI76" t="s">
        <v>1547</v>
      </c>
      <c r="CJ76" t="s">
        <v>2877</v>
      </c>
      <c r="CK76" t="s">
        <v>1165</v>
      </c>
      <c r="CL76"/>
      <c r="CM76"/>
      <c r="CN76" t="s">
        <v>13179</v>
      </c>
      <c r="CO76" t="s">
        <v>13129</v>
      </c>
      <c r="CP76" t="s">
        <v>13179</v>
      </c>
      <c r="CQ76" t="s">
        <v>13129</v>
      </c>
      <c r="CR76" t="s">
        <v>1547</v>
      </c>
      <c r="CS76">
        <v>0</v>
      </c>
      <c r="CT76" t="s">
        <v>1547</v>
      </c>
      <c r="CU76" t="s">
        <v>1547</v>
      </c>
      <c r="CV76" t="s">
        <v>1547</v>
      </c>
      <c r="CW76" t="s">
        <v>1547</v>
      </c>
      <c r="CX76" t="s">
        <v>1547</v>
      </c>
      <c r="CY76">
        <v>74</v>
      </c>
      <c r="CZ76" t="s">
        <v>5681</v>
      </c>
      <c r="DA76" t="s">
        <v>1547</v>
      </c>
      <c r="DB76" t="s">
        <v>1881</v>
      </c>
      <c r="DC76" t="s">
        <v>1882</v>
      </c>
      <c r="DD76" t="s">
        <v>2883</v>
      </c>
      <c r="DE76" t="s">
        <v>2649</v>
      </c>
      <c r="DF76" t="s">
        <v>2882</v>
      </c>
      <c r="DG76" t="s">
        <v>1547</v>
      </c>
      <c r="DH76" t="s">
        <v>1547</v>
      </c>
      <c r="DI76" t="s">
        <v>1892</v>
      </c>
      <c r="DJ76" t="e">
        <v>#N/A</v>
      </c>
      <c r="DK76"/>
      <c r="DL76" t="s">
        <v>1892</v>
      </c>
      <c r="DM76">
        <v>9</v>
      </c>
      <c r="DN76" t="s">
        <v>1883</v>
      </c>
      <c r="DO76" t="s">
        <v>1165</v>
      </c>
      <c r="DP76" t="b">
        <v>1</v>
      </c>
      <c r="DQ76" t="b">
        <v>0</v>
      </c>
      <c r="DR76" t="b">
        <v>0</v>
      </c>
      <c r="DS76" t="b">
        <v>0</v>
      </c>
      <c r="DT76" t="b">
        <v>0</v>
      </c>
      <c r="DU76" t="b">
        <v>0</v>
      </c>
      <c r="DV76" t="b">
        <v>0</v>
      </c>
      <c r="DW76">
        <v>0</v>
      </c>
      <c r="DX76" t="b">
        <v>0</v>
      </c>
      <c r="DY76" t="b">
        <v>0</v>
      </c>
      <c r="DZ76" t="b">
        <v>0</v>
      </c>
      <c r="EA76" t="b">
        <v>0</v>
      </c>
      <c r="EB76" t="b">
        <v>0</v>
      </c>
      <c r="EC76" t="b">
        <v>0</v>
      </c>
      <c r="ED76" t="b">
        <v>0</v>
      </c>
      <c r="EE76" t="b">
        <v>0</v>
      </c>
      <c r="EF76" t="b">
        <v>0</v>
      </c>
      <c r="EG76" t="b" cm="1">
        <v>0</v>
      </c>
      <c r="EH76" t="b">
        <v>0</v>
      </c>
      <c r="EI76" t="b">
        <v>0</v>
      </c>
      <c r="EJ76" t="b">
        <v>0</v>
      </c>
      <c r="EK76" t="s">
        <v>1547</v>
      </c>
      <c r="EL76">
        <v>0</v>
      </c>
      <c r="EM76">
        <v>25</v>
      </c>
      <c r="EN76" t="b">
        <v>0</v>
      </c>
    </row>
    <row r="77" spans="1:144" ht="47.25">
      <c r="A77"/>
      <c r="B77" t="s">
        <v>1165</v>
      </c>
      <c r="C77" t="s">
        <v>3103</v>
      </c>
      <c r="D77" t="s">
        <v>1249</v>
      </c>
      <c r="E77" t="s">
        <v>1248</v>
      </c>
      <c r="F77" t="s">
        <v>1245</v>
      </c>
      <c r="G77" t="s">
        <v>1249</v>
      </c>
      <c r="H77" s="109" t="s">
        <v>3108</v>
      </c>
      <c r="I77" t="s">
        <v>2799</v>
      </c>
      <c r="J77"/>
      <c r="K77" t="s">
        <v>902</v>
      </c>
      <c r="L77" t="s">
        <v>1743</v>
      </c>
      <c r="M77" t="s">
        <v>1754</v>
      </c>
      <c r="N77" t="s">
        <v>3109</v>
      </c>
      <c r="O77"/>
      <c r="P77" t="s">
        <v>1165</v>
      </c>
      <c r="Q77" t="s">
        <v>2649</v>
      </c>
      <c r="R77" t="s">
        <v>2877</v>
      </c>
      <c r="S77"/>
      <c r="T77"/>
      <c r="U77" t="s">
        <v>13179</v>
      </c>
      <c r="V77" t="s">
        <v>13126</v>
      </c>
      <c r="W77"/>
      <c r="X77"/>
      <c r="Y77"/>
      <c r="Z77"/>
      <c r="AA77"/>
      <c r="AB77"/>
      <c r="AC77"/>
      <c r="AD77"/>
      <c r="AE77"/>
      <c r="AF77"/>
      <c r="AG77"/>
      <c r="AH77"/>
      <c r="AI77"/>
      <c r="AJ77"/>
      <c r="AK77"/>
      <c r="AL77"/>
      <c r="AM77"/>
      <c r="AN77"/>
      <c r="AO77" s="108" t="s">
        <v>43</v>
      </c>
      <c r="AP77" t="s">
        <v>2843</v>
      </c>
      <c r="AQ77">
        <v>6</v>
      </c>
      <c r="AR77" t="e">
        <v>#N/A</v>
      </c>
      <c r="AS77" t="s">
        <v>3103</v>
      </c>
      <c r="AT77" t="e">
        <v>#N/A</v>
      </c>
      <c r="AU77" t="s">
        <v>1248</v>
      </c>
      <c r="AV77" t="s">
        <v>1751</v>
      </c>
      <c r="AW77" t="s">
        <v>1741</v>
      </c>
      <c r="AX77" t="s">
        <v>1740</v>
      </c>
      <c r="AY77" t="s">
        <v>1752</v>
      </c>
      <c r="AZ77" t="s">
        <v>2649</v>
      </c>
      <c r="BA77" t="s">
        <v>1896</v>
      </c>
      <c r="BB77" t="s">
        <v>2799</v>
      </c>
      <c r="BC77" t="s">
        <v>1743</v>
      </c>
      <c r="BD77" t="s">
        <v>5682</v>
      </c>
      <c r="BE77" t="s">
        <v>3104</v>
      </c>
      <c r="BF77">
        <v>4</v>
      </c>
      <c r="BG77">
        <v>73</v>
      </c>
      <c r="BH77">
        <v>0</v>
      </c>
      <c r="BI77" t="s">
        <v>1547</v>
      </c>
      <c r="BJ77">
        <v>0</v>
      </c>
      <c r="BK77">
        <v>0</v>
      </c>
      <c r="BL77">
        <v>4</v>
      </c>
      <c r="BM77" t="s">
        <v>1750</v>
      </c>
      <c r="BN77" t="s">
        <v>3105</v>
      </c>
      <c r="BO77" t="s">
        <v>5662</v>
      </c>
      <c r="BP77" t="e" cm="1">
        <v>#N/A</v>
      </c>
      <c r="BQ77" t="s">
        <v>1547</v>
      </c>
      <c r="BR77" t="s">
        <v>5667</v>
      </c>
      <c r="BS77">
        <v>5</v>
      </c>
      <c r="BT77" t="s">
        <v>1717</v>
      </c>
      <c r="BU77" t="s">
        <v>15130</v>
      </c>
      <c r="BV77" t="s">
        <v>1249</v>
      </c>
      <c r="BW77" t="s">
        <v>1751</v>
      </c>
      <c r="BX77" t="s">
        <v>5683</v>
      </c>
      <c r="BY77" t="s">
        <v>5684</v>
      </c>
      <c r="BZ77" t="s">
        <v>1547</v>
      </c>
      <c r="CA77" t="s">
        <v>1744</v>
      </c>
      <c r="CB77" t="s">
        <v>1754</v>
      </c>
      <c r="CC77"/>
      <c r="CD77" t="s">
        <v>998</v>
      </c>
      <c r="CE77" t="s">
        <v>2799</v>
      </c>
      <c r="CF77" t="s">
        <v>5685</v>
      </c>
      <c r="CG77" t="s">
        <v>5686</v>
      </c>
      <c r="CH77" t="s">
        <v>2799</v>
      </c>
      <c r="CI77" t="s">
        <v>1547</v>
      </c>
      <c r="CJ77" t="s">
        <v>2877</v>
      </c>
      <c r="CK77" t="s">
        <v>1165</v>
      </c>
      <c r="CL77"/>
      <c r="CM77"/>
      <c r="CN77" t="s">
        <v>13179</v>
      </c>
      <c r="CO77" t="s">
        <v>13126</v>
      </c>
      <c r="CP77" t="s">
        <v>13179</v>
      </c>
      <c r="CQ77" t="s">
        <v>13126</v>
      </c>
      <c r="CR77" t="s">
        <v>1547</v>
      </c>
      <c r="CS77">
        <v>0</v>
      </c>
      <c r="CT77" t="s">
        <v>1547</v>
      </c>
      <c r="CU77" t="s">
        <v>1547</v>
      </c>
      <c r="CV77" t="s">
        <v>1547</v>
      </c>
      <c r="CW77" t="s">
        <v>1547</v>
      </c>
      <c r="CX77" t="s">
        <v>1547</v>
      </c>
      <c r="CY77">
        <v>75</v>
      </c>
      <c r="CZ77" t="s">
        <v>5687</v>
      </c>
      <c r="DA77" t="s">
        <v>1547</v>
      </c>
      <c r="DB77" t="s">
        <v>1881</v>
      </c>
      <c r="DC77" t="s">
        <v>1882</v>
      </c>
      <c r="DD77" t="s">
        <v>1248</v>
      </c>
      <c r="DE77" t="s">
        <v>2649</v>
      </c>
      <c r="DF77" t="s">
        <v>1249</v>
      </c>
      <c r="DG77" t="s">
        <v>1547</v>
      </c>
      <c r="DH77" t="s">
        <v>1547</v>
      </c>
      <c r="DI77" t="s">
        <v>1892</v>
      </c>
      <c r="DJ77" t="e">
        <v>#N/A</v>
      </c>
      <c r="DK77"/>
      <c r="DL77" t="s">
        <v>1892</v>
      </c>
      <c r="DM77">
        <v>9</v>
      </c>
      <c r="DN77" t="s">
        <v>1883</v>
      </c>
      <c r="DO77" t="s">
        <v>1165</v>
      </c>
      <c r="DP77" t="b">
        <v>1</v>
      </c>
      <c r="DQ77" t="b">
        <v>0</v>
      </c>
      <c r="DR77" t="b">
        <v>0</v>
      </c>
      <c r="DS77" t="b">
        <v>0</v>
      </c>
      <c r="DT77" t="b">
        <v>0</v>
      </c>
      <c r="DU77" t="b">
        <v>0</v>
      </c>
      <c r="DV77" t="b">
        <v>0</v>
      </c>
      <c r="DW77">
        <v>0</v>
      </c>
      <c r="DX77" t="b">
        <v>0</v>
      </c>
      <c r="DY77" t="b">
        <v>0</v>
      </c>
      <c r="DZ77" t="b">
        <v>0</v>
      </c>
      <c r="EA77" t="b">
        <v>0</v>
      </c>
      <c r="EB77" t="b">
        <v>0</v>
      </c>
      <c r="EC77" t="b">
        <v>0</v>
      </c>
      <c r="ED77" t="b">
        <v>0</v>
      </c>
      <c r="EE77" t="b">
        <v>0</v>
      </c>
      <c r="EF77" t="b">
        <v>0</v>
      </c>
      <c r="EG77" t="b" cm="1">
        <v>0</v>
      </c>
      <c r="EH77" t="b">
        <v>0</v>
      </c>
      <c r="EI77" t="b">
        <v>0</v>
      </c>
      <c r="EJ77" t="b">
        <v>0</v>
      </c>
      <c r="EK77" t="s">
        <v>1547</v>
      </c>
      <c r="EL77">
        <v>0</v>
      </c>
      <c r="EM77">
        <v>7</v>
      </c>
      <c r="EN77" t="b">
        <v>0</v>
      </c>
    </row>
    <row r="78" spans="1:144" ht="15.75">
      <c r="A78"/>
      <c r="B78" t="s">
        <v>1165</v>
      </c>
      <c r="C78" t="s">
        <v>3103</v>
      </c>
      <c r="D78" t="s">
        <v>2896</v>
      </c>
      <c r="E78" t="s">
        <v>2897</v>
      </c>
      <c r="F78" t="s">
        <v>2891</v>
      </c>
      <c r="G78" t="s">
        <v>2896</v>
      </c>
      <c r="H78" t="s">
        <v>2898</v>
      </c>
      <c r="I78" t="s">
        <v>2799</v>
      </c>
      <c r="J78"/>
      <c r="K78" t="s">
        <v>902</v>
      </c>
      <c r="L78" t="s">
        <v>1743</v>
      </c>
      <c r="M78" t="s">
        <v>1754</v>
      </c>
      <c r="N78" t="s">
        <v>2899</v>
      </c>
      <c r="O78"/>
      <c r="P78" t="s">
        <v>1165</v>
      </c>
      <c r="Q78" t="s">
        <v>2649</v>
      </c>
      <c r="R78" t="s">
        <v>2877</v>
      </c>
      <c r="S78"/>
      <c r="T78"/>
      <c r="U78" t="s">
        <v>13179</v>
      </c>
      <c r="V78" t="s">
        <v>13133</v>
      </c>
      <c r="W78"/>
      <c r="X78"/>
      <c r="Y78"/>
      <c r="Z78"/>
      <c r="AA78"/>
      <c r="AB78"/>
      <c r="AC78"/>
      <c r="AD78"/>
      <c r="AE78"/>
      <c r="AF78"/>
      <c r="AG78"/>
      <c r="AH78"/>
      <c r="AI78"/>
      <c r="AJ78"/>
      <c r="AK78"/>
      <c r="AL78"/>
      <c r="AM78"/>
      <c r="AN78"/>
      <c r="AO78" s="108" t="s">
        <v>43</v>
      </c>
      <c r="AP78" t="s">
        <v>2843</v>
      </c>
      <c r="AQ78">
        <v>7</v>
      </c>
      <c r="AR78" t="e">
        <v>#N/A</v>
      </c>
      <c r="AS78" t="s">
        <v>3103</v>
      </c>
      <c r="AT78" t="e">
        <v>#N/A</v>
      </c>
      <c r="AU78" t="s">
        <v>2897</v>
      </c>
      <c r="AV78" t="s">
        <v>5088</v>
      </c>
      <c r="AW78" t="s">
        <v>5074</v>
      </c>
      <c r="AX78" t="s">
        <v>1740</v>
      </c>
      <c r="AY78" t="s">
        <v>5089</v>
      </c>
      <c r="AZ78" t="s">
        <v>2649</v>
      </c>
      <c r="BA78" t="s">
        <v>5090</v>
      </c>
      <c r="BB78" t="s">
        <v>2799</v>
      </c>
      <c r="BC78" t="s">
        <v>1743</v>
      </c>
      <c r="BD78" t="s">
        <v>5688</v>
      </c>
      <c r="BE78" t="s">
        <v>3104</v>
      </c>
      <c r="BF78">
        <v>11</v>
      </c>
      <c r="BG78">
        <v>73</v>
      </c>
      <c r="BH78">
        <v>0</v>
      </c>
      <c r="BI78" t="s">
        <v>1547</v>
      </c>
      <c r="BJ78">
        <v>0</v>
      </c>
      <c r="BK78">
        <v>0</v>
      </c>
      <c r="BL78">
        <v>11</v>
      </c>
      <c r="BM78" t="s">
        <v>5095</v>
      </c>
      <c r="BN78" t="s">
        <v>3105</v>
      </c>
      <c r="BO78" t="s">
        <v>5662</v>
      </c>
      <c r="BP78" t="e" cm="1">
        <v>#N/A</v>
      </c>
      <c r="BQ78" t="s">
        <v>1547</v>
      </c>
      <c r="BR78" t="s">
        <v>5667</v>
      </c>
      <c r="BS78">
        <v>6</v>
      </c>
      <c r="BT78" t="s">
        <v>1719</v>
      </c>
      <c r="BU78" t="s">
        <v>15131</v>
      </c>
      <c r="BV78" t="s">
        <v>2896</v>
      </c>
      <c r="BW78" t="s">
        <v>5088</v>
      </c>
      <c r="BX78" t="s">
        <v>5092</v>
      </c>
      <c r="BY78" t="s">
        <v>5093</v>
      </c>
      <c r="BZ78" t="s">
        <v>1547</v>
      </c>
      <c r="CA78" t="s">
        <v>1744</v>
      </c>
      <c r="CB78" t="s">
        <v>1754</v>
      </c>
      <c r="CC78"/>
      <c r="CD78" t="s">
        <v>998</v>
      </c>
      <c r="CE78" t="s">
        <v>2799</v>
      </c>
      <c r="CF78" t="s">
        <v>5689</v>
      </c>
      <c r="CG78" t="s">
        <v>5690</v>
      </c>
      <c r="CH78" t="s">
        <v>2799</v>
      </c>
      <c r="CI78" t="s">
        <v>1547</v>
      </c>
      <c r="CJ78" t="s">
        <v>2877</v>
      </c>
      <c r="CK78" t="s">
        <v>1165</v>
      </c>
      <c r="CL78"/>
      <c r="CM78"/>
      <c r="CN78" t="s">
        <v>13179</v>
      </c>
      <c r="CO78" t="s">
        <v>13133</v>
      </c>
      <c r="CP78" t="s">
        <v>13179</v>
      </c>
      <c r="CQ78" t="s">
        <v>13133</v>
      </c>
      <c r="CR78" t="s">
        <v>1547</v>
      </c>
      <c r="CS78">
        <v>0</v>
      </c>
      <c r="CT78" t="s">
        <v>1547</v>
      </c>
      <c r="CU78" t="s">
        <v>1547</v>
      </c>
      <c r="CV78" t="s">
        <v>1547</v>
      </c>
      <c r="CW78" t="s">
        <v>1547</v>
      </c>
      <c r="CX78" t="s">
        <v>1547</v>
      </c>
      <c r="CY78">
        <v>76</v>
      </c>
      <c r="CZ78" t="s">
        <v>5691</v>
      </c>
      <c r="DA78" t="s">
        <v>1547</v>
      </c>
      <c r="DB78" t="s">
        <v>1881</v>
      </c>
      <c r="DC78" t="s">
        <v>1882</v>
      </c>
      <c r="DD78" t="s">
        <v>2897</v>
      </c>
      <c r="DE78" t="s">
        <v>2649</v>
      </c>
      <c r="DF78" t="s">
        <v>2896</v>
      </c>
      <c r="DG78" t="s">
        <v>1547</v>
      </c>
      <c r="DH78" t="s">
        <v>1547</v>
      </c>
      <c r="DI78" t="s">
        <v>1892</v>
      </c>
      <c r="DJ78" t="e">
        <v>#N/A</v>
      </c>
      <c r="DK78"/>
      <c r="DL78" t="s">
        <v>1892</v>
      </c>
      <c r="DM78">
        <v>9</v>
      </c>
      <c r="DN78" t="s">
        <v>1883</v>
      </c>
      <c r="DO78" t="s">
        <v>1165</v>
      </c>
      <c r="DP78" t="b">
        <v>1</v>
      </c>
      <c r="DQ78" t="b">
        <v>0</v>
      </c>
      <c r="DR78" t="b">
        <v>0</v>
      </c>
      <c r="DS78" t="b">
        <v>0</v>
      </c>
      <c r="DT78" t="b">
        <v>0</v>
      </c>
      <c r="DU78" t="b">
        <v>0</v>
      </c>
      <c r="DV78" t="b">
        <v>0</v>
      </c>
      <c r="DW78">
        <v>0</v>
      </c>
      <c r="DX78" t="b">
        <v>0</v>
      </c>
      <c r="DY78" t="b">
        <v>0</v>
      </c>
      <c r="DZ78" t="b">
        <v>0</v>
      </c>
      <c r="EA78" t="b">
        <v>0</v>
      </c>
      <c r="EB78" t="b">
        <v>0</v>
      </c>
      <c r="EC78" t="b">
        <v>0</v>
      </c>
      <c r="ED78" t="b">
        <v>0</v>
      </c>
      <c r="EE78" t="b">
        <v>0</v>
      </c>
      <c r="EF78" t="b">
        <v>0</v>
      </c>
      <c r="EG78" t="b" cm="1">
        <v>0</v>
      </c>
      <c r="EH78" t="b">
        <v>0</v>
      </c>
      <c r="EI78" t="b">
        <v>0</v>
      </c>
      <c r="EJ78" t="b">
        <v>0</v>
      </c>
      <c r="EK78" t="s">
        <v>1547</v>
      </c>
      <c r="EL78">
        <v>0</v>
      </c>
      <c r="EM78">
        <v>19</v>
      </c>
      <c r="EN78" t="b">
        <v>0</v>
      </c>
    </row>
    <row r="79" spans="1:144" ht="94.5">
      <c r="A79"/>
      <c r="B79" t="s">
        <v>1165</v>
      </c>
      <c r="C79" t="s">
        <v>3103</v>
      </c>
      <c r="D79" t="s">
        <v>2913</v>
      </c>
      <c r="E79" t="s">
        <v>2914</v>
      </c>
      <c r="F79" t="s">
        <v>2915</v>
      </c>
      <c r="G79" t="s">
        <v>2913</v>
      </c>
      <c r="H79" s="109" t="s">
        <v>3110</v>
      </c>
      <c r="I79" t="s">
        <v>2798</v>
      </c>
      <c r="J79"/>
      <c r="K79" t="s">
        <v>902</v>
      </c>
      <c r="L79" t="s">
        <v>1743</v>
      </c>
      <c r="M79" t="s">
        <v>1995</v>
      </c>
      <c r="N79"/>
      <c r="O79"/>
      <c r="P79" t="s">
        <v>1165</v>
      </c>
      <c r="Q79" t="s">
        <v>2649</v>
      </c>
      <c r="R79" t="s">
        <v>2877</v>
      </c>
      <c r="S79"/>
      <c r="T79"/>
      <c r="U79" t="s">
        <v>13179</v>
      </c>
      <c r="V79" t="s">
        <v>13137</v>
      </c>
      <c r="W79"/>
      <c r="X79"/>
      <c r="Y79"/>
      <c r="Z79"/>
      <c r="AA79"/>
      <c r="AB79"/>
      <c r="AC79"/>
      <c r="AD79"/>
      <c r="AE79"/>
      <c r="AF79"/>
      <c r="AG79"/>
      <c r="AH79"/>
      <c r="AI79"/>
      <c r="AJ79"/>
      <c r="AK79"/>
      <c r="AL79"/>
      <c r="AM79"/>
      <c r="AN79"/>
      <c r="AO79" s="108" t="s">
        <v>43</v>
      </c>
      <c r="AP79" t="s">
        <v>2843</v>
      </c>
      <c r="AQ79">
        <v>8</v>
      </c>
      <c r="AR79" t="e">
        <v>#N/A</v>
      </c>
      <c r="AS79" t="s">
        <v>3103</v>
      </c>
      <c r="AT79" t="e">
        <v>#N/A</v>
      </c>
      <c r="AU79" t="s">
        <v>2914</v>
      </c>
      <c r="AV79" t="s">
        <v>5136</v>
      </c>
      <c r="AW79" t="s">
        <v>5137</v>
      </c>
      <c r="AX79" t="s">
        <v>1740</v>
      </c>
      <c r="AY79" t="s">
        <v>5138</v>
      </c>
      <c r="AZ79" t="s">
        <v>2649</v>
      </c>
      <c r="BA79" t="s">
        <v>5139</v>
      </c>
      <c r="BB79" t="s">
        <v>2798</v>
      </c>
      <c r="BC79" t="s">
        <v>1743</v>
      </c>
      <c r="BD79" t="s">
        <v>5692</v>
      </c>
      <c r="BE79" t="s">
        <v>3104</v>
      </c>
      <c r="BF79">
        <v>18</v>
      </c>
      <c r="BG79">
        <v>73</v>
      </c>
      <c r="BH79">
        <v>0</v>
      </c>
      <c r="BI79" t="s">
        <v>1547</v>
      </c>
      <c r="BJ79">
        <v>0</v>
      </c>
      <c r="BK79">
        <v>0</v>
      </c>
      <c r="BL79">
        <v>18</v>
      </c>
      <c r="BM79" t="s">
        <v>5144</v>
      </c>
      <c r="BN79" t="s">
        <v>3105</v>
      </c>
      <c r="BO79" t="s">
        <v>5662</v>
      </c>
      <c r="BP79" t="e" cm="1">
        <v>#N/A</v>
      </c>
      <c r="BQ79" t="s">
        <v>1547</v>
      </c>
      <c r="BR79" t="s">
        <v>5667</v>
      </c>
      <c r="BS79">
        <v>7</v>
      </c>
      <c r="BT79" t="s">
        <v>1722</v>
      </c>
      <c r="BU79" t="s">
        <v>15132</v>
      </c>
      <c r="BV79" t="s">
        <v>2913</v>
      </c>
      <c r="BW79" t="s">
        <v>5136</v>
      </c>
      <c r="BX79" t="s">
        <v>5693</v>
      </c>
      <c r="BY79" t="s">
        <v>1744</v>
      </c>
      <c r="BZ79" t="s">
        <v>1547</v>
      </c>
      <c r="CA79" t="s">
        <v>1744</v>
      </c>
      <c r="CB79" t="s">
        <v>1995</v>
      </c>
      <c r="CC79"/>
      <c r="CD79" t="s">
        <v>998</v>
      </c>
      <c r="CE79" t="s">
        <v>2798</v>
      </c>
      <c r="CF79" t="s">
        <v>5694</v>
      </c>
      <c r="CG79" t="s">
        <v>5695</v>
      </c>
      <c r="CH79" t="s">
        <v>2798</v>
      </c>
      <c r="CI79" t="s">
        <v>1547</v>
      </c>
      <c r="CJ79" t="s">
        <v>2877</v>
      </c>
      <c r="CK79" t="s">
        <v>1165</v>
      </c>
      <c r="CL79"/>
      <c r="CM79"/>
      <c r="CN79" t="s">
        <v>13179</v>
      </c>
      <c r="CO79" t="s">
        <v>13137</v>
      </c>
      <c r="CP79" t="s">
        <v>13179</v>
      </c>
      <c r="CQ79" t="s">
        <v>13137</v>
      </c>
      <c r="CR79" t="s">
        <v>1547</v>
      </c>
      <c r="CS79">
        <v>0</v>
      </c>
      <c r="CT79" t="s">
        <v>1547</v>
      </c>
      <c r="CU79" t="s">
        <v>1547</v>
      </c>
      <c r="CV79" t="s">
        <v>1547</v>
      </c>
      <c r="CW79" t="s">
        <v>1547</v>
      </c>
      <c r="CX79" t="s">
        <v>1547</v>
      </c>
      <c r="CY79">
        <v>77</v>
      </c>
      <c r="CZ79" t="s">
        <v>5696</v>
      </c>
      <c r="DA79" t="s">
        <v>1547</v>
      </c>
      <c r="DB79" t="s">
        <v>1881</v>
      </c>
      <c r="DC79" t="s">
        <v>1882</v>
      </c>
      <c r="DD79" t="s">
        <v>2914</v>
      </c>
      <c r="DE79" t="s">
        <v>2649</v>
      </c>
      <c r="DF79" t="s">
        <v>2913</v>
      </c>
      <c r="DG79" t="s">
        <v>1547</v>
      </c>
      <c r="DH79" t="s">
        <v>1547</v>
      </c>
      <c r="DI79" t="s">
        <v>1892</v>
      </c>
      <c r="DJ79" t="e">
        <v>#N/A</v>
      </c>
      <c r="DK79"/>
      <c r="DL79" t="s">
        <v>1892</v>
      </c>
      <c r="DM79">
        <v>9</v>
      </c>
      <c r="DN79" t="s">
        <v>1883</v>
      </c>
      <c r="DO79" t="s">
        <v>1165</v>
      </c>
      <c r="DP79" t="b">
        <v>1</v>
      </c>
      <c r="DQ79" t="b">
        <v>0</v>
      </c>
      <c r="DR79" t="b">
        <v>0</v>
      </c>
      <c r="DS79" t="b">
        <v>0</v>
      </c>
      <c r="DT79" t="b">
        <v>0</v>
      </c>
      <c r="DU79" t="b">
        <v>0</v>
      </c>
      <c r="DV79" t="b">
        <v>0</v>
      </c>
      <c r="DW79">
        <v>0</v>
      </c>
      <c r="DX79" t="b">
        <v>0</v>
      </c>
      <c r="DY79" t="b">
        <v>0</v>
      </c>
      <c r="DZ79" t="b">
        <v>0</v>
      </c>
      <c r="EA79" t="b">
        <v>0</v>
      </c>
      <c r="EB79" t="b">
        <v>0</v>
      </c>
      <c r="EC79" t="b">
        <v>0</v>
      </c>
      <c r="ED79" t="b">
        <v>0</v>
      </c>
      <c r="EE79" t="b">
        <v>0</v>
      </c>
      <c r="EF79" t="b">
        <v>0</v>
      </c>
      <c r="EG79" t="b" cm="1">
        <v>0</v>
      </c>
      <c r="EH79" t="b">
        <v>0</v>
      </c>
      <c r="EI79" t="b">
        <v>0</v>
      </c>
      <c r="EJ79" t="b">
        <v>0</v>
      </c>
      <c r="EK79" t="s">
        <v>1547</v>
      </c>
      <c r="EL79">
        <v>0</v>
      </c>
      <c r="EM79">
        <v>19</v>
      </c>
      <c r="EN79" t="b">
        <v>0</v>
      </c>
    </row>
    <row r="80" spans="1:144" ht="47.25">
      <c r="A80"/>
      <c r="B80" t="s">
        <v>1165</v>
      </c>
      <c r="C80" t="s">
        <v>3103</v>
      </c>
      <c r="D80" t="s">
        <v>2943</v>
      </c>
      <c r="E80" t="s">
        <v>2944</v>
      </c>
      <c r="F80"/>
      <c r="G80" t="s">
        <v>2943</v>
      </c>
      <c r="H80" s="109" t="s">
        <v>2945</v>
      </c>
      <c r="I80" t="s">
        <v>2798</v>
      </c>
      <c r="J80"/>
      <c r="K80" t="s">
        <v>902</v>
      </c>
      <c r="L80" t="s">
        <v>1743</v>
      </c>
      <c r="M80" t="s">
        <v>2001</v>
      </c>
      <c r="N80"/>
      <c r="O80"/>
      <c r="P80" t="s">
        <v>1165</v>
      </c>
      <c r="Q80" t="s">
        <v>2649</v>
      </c>
      <c r="R80" t="s">
        <v>2877</v>
      </c>
      <c r="S80"/>
      <c r="T80"/>
      <c r="U80" t="s">
        <v>13179</v>
      </c>
      <c r="V80" t="s">
        <v>13144</v>
      </c>
      <c r="W80"/>
      <c r="X80"/>
      <c r="Y80"/>
      <c r="Z80"/>
      <c r="AA80"/>
      <c r="AB80"/>
      <c r="AC80"/>
      <c r="AD80"/>
      <c r="AE80"/>
      <c r="AF80"/>
      <c r="AG80"/>
      <c r="AH80"/>
      <c r="AI80"/>
      <c r="AJ80"/>
      <c r="AK80"/>
      <c r="AL80"/>
      <c r="AM80"/>
      <c r="AN80"/>
      <c r="AO80" s="108" t="s">
        <v>43</v>
      </c>
      <c r="AP80" t="s">
        <v>2843</v>
      </c>
      <c r="AQ80">
        <v>9</v>
      </c>
      <c r="AR80" t="e">
        <v>#N/A</v>
      </c>
      <c r="AS80" t="s">
        <v>3103</v>
      </c>
      <c r="AT80" t="e">
        <v>#N/A</v>
      </c>
      <c r="AU80" t="s">
        <v>2944</v>
      </c>
      <c r="AV80" t="s">
        <v>5247</v>
      </c>
      <c r="AW80" t="s">
        <v>1744</v>
      </c>
      <c r="AX80" t="s">
        <v>1740</v>
      </c>
      <c r="AY80" t="s">
        <v>5248</v>
      </c>
      <c r="AZ80" t="s">
        <v>2649</v>
      </c>
      <c r="BA80" t="s">
        <v>5249</v>
      </c>
      <c r="BB80" t="s">
        <v>2798</v>
      </c>
      <c r="BC80" t="s">
        <v>1743</v>
      </c>
      <c r="BD80" t="s">
        <v>5697</v>
      </c>
      <c r="BE80" t="s">
        <v>3104</v>
      </c>
      <c r="BF80">
        <v>34</v>
      </c>
      <c r="BG80">
        <v>73</v>
      </c>
      <c r="BH80">
        <v>0</v>
      </c>
      <c r="BI80" t="s">
        <v>1547</v>
      </c>
      <c r="BJ80">
        <v>0</v>
      </c>
      <c r="BK80">
        <v>0</v>
      </c>
      <c r="BL80">
        <v>34</v>
      </c>
      <c r="BM80" t="s">
        <v>5254</v>
      </c>
      <c r="BN80" t="s">
        <v>3105</v>
      </c>
      <c r="BO80" t="s">
        <v>5662</v>
      </c>
      <c r="BP80" t="e" cm="1">
        <v>#N/A</v>
      </c>
      <c r="BQ80" t="s">
        <v>1547</v>
      </c>
      <c r="BR80" t="s">
        <v>5667</v>
      </c>
      <c r="BS80">
        <v>8</v>
      </c>
      <c r="BT80" t="s">
        <v>1724</v>
      </c>
      <c r="BU80" t="s">
        <v>15133</v>
      </c>
      <c r="BV80" t="s">
        <v>2943</v>
      </c>
      <c r="BW80" t="s">
        <v>5247</v>
      </c>
      <c r="BX80" t="s">
        <v>5252</v>
      </c>
      <c r="BY80" t="s">
        <v>1744</v>
      </c>
      <c r="BZ80" t="s">
        <v>1547</v>
      </c>
      <c r="CA80" t="s">
        <v>1744</v>
      </c>
      <c r="CB80" t="s">
        <v>2001</v>
      </c>
      <c r="CC80"/>
      <c r="CD80" t="s">
        <v>998</v>
      </c>
      <c r="CE80" t="s">
        <v>2798</v>
      </c>
      <c r="CF80" t="s">
        <v>5698</v>
      </c>
      <c r="CG80" t="s">
        <v>5699</v>
      </c>
      <c r="CH80" t="s">
        <v>2798</v>
      </c>
      <c r="CI80" t="s">
        <v>1547</v>
      </c>
      <c r="CJ80" t="s">
        <v>2877</v>
      </c>
      <c r="CK80" t="s">
        <v>1165</v>
      </c>
      <c r="CL80"/>
      <c r="CM80"/>
      <c r="CN80" t="s">
        <v>13179</v>
      </c>
      <c r="CO80" t="s">
        <v>13144</v>
      </c>
      <c r="CP80" t="s">
        <v>13179</v>
      </c>
      <c r="CQ80" t="s">
        <v>13144</v>
      </c>
      <c r="CR80" t="s">
        <v>1547</v>
      </c>
      <c r="CS80">
        <v>0</v>
      </c>
      <c r="CT80" t="s">
        <v>1547</v>
      </c>
      <c r="CU80" t="s">
        <v>1547</v>
      </c>
      <c r="CV80" t="s">
        <v>1547</v>
      </c>
      <c r="CW80" t="s">
        <v>1547</v>
      </c>
      <c r="CX80" t="s">
        <v>1547</v>
      </c>
      <c r="CY80">
        <v>78</v>
      </c>
      <c r="CZ80" t="s">
        <v>5700</v>
      </c>
      <c r="DA80" t="s">
        <v>1547</v>
      </c>
      <c r="DB80" t="s">
        <v>1881</v>
      </c>
      <c r="DC80" t="s">
        <v>1882</v>
      </c>
      <c r="DD80" t="s">
        <v>2944</v>
      </c>
      <c r="DE80" t="s">
        <v>2649</v>
      </c>
      <c r="DF80" t="s">
        <v>2943</v>
      </c>
      <c r="DG80" t="s">
        <v>1547</v>
      </c>
      <c r="DH80" t="s">
        <v>1547</v>
      </c>
      <c r="DI80" t="s">
        <v>1892</v>
      </c>
      <c r="DJ80" t="e">
        <v>#N/A</v>
      </c>
      <c r="DK80"/>
      <c r="DL80" t="s">
        <v>1892</v>
      </c>
      <c r="DM80">
        <v>9</v>
      </c>
      <c r="DN80" t="s">
        <v>1883</v>
      </c>
      <c r="DO80" t="s">
        <v>1165</v>
      </c>
      <c r="DP80" t="b">
        <v>1</v>
      </c>
      <c r="DQ80" t="b">
        <v>0</v>
      </c>
      <c r="DR80" t="b">
        <v>0</v>
      </c>
      <c r="DS80" t="b">
        <v>0</v>
      </c>
      <c r="DT80" t="b">
        <v>0</v>
      </c>
      <c r="DU80" t="b">
        <v>0</v>
      </c>
      <c r="DV80" t="b">
        <v>0</v>
      </c>
      <c r="DW80">
        <v>0</v>
      </c>
      <c r="DX80" t="b">
        <v>0</v>
      </c>
      <c r="DY80" t="b">
        <v>0</v>
      </c>
      <c r="DZ80" t="b">
        <v>0</v>
      </c>
      <c r="EA80" t="b">
        <v>0</v>
      </c>
      <c r="EB80" t="b">
        <v>0</v>
      </c>
      <c r="EC80" t="b">
        <v>0</v>
      </c>
      <c r="ED80" t="b">
        <v>0</v>
      </c>
      <c r="EE80" t="b">
        <v>0</v>
      </c>
      <c r="EF80" t="b">
        <v>0</v>
      </c>
      <c r="EG80" t="b" cm="1">
        <v>0</v>
      </c>
      <c r="EH80" t="b">
        <v>0</v>
      </c>
      <c r="EI80" t="b">
        <v>0</v>
      </c>
      <c r="EJ80" t="b">
        <v>0</v>
      </c>
      <c r="EK80" t="s">
        <v>1547</v>
      </c>
      <c r="EL80">
        <v>0</v>
      </c>
      <c r="EM80">
        <v>17</v>
      </c>
      <c r="EN80" t="b">
        <v>0</v>
      </c>
    </row>
    <row r="81" spans="1:144" ht="78.75">
      <c r="A81"/>
      <c r="B81" t="s">
        <v>1165</v>
      </c>
      <c r="C81" t="s">
        <v>3103</v>
      </c>
      <c r="D81" t="s">
        <v>2928</v>
      </c>
      <c r="E81" t="s">
        <v>2929</v>
      </c>
      <c r="F81"/>
      <c r="G81" t="s">
        <v>2928</v>
      </c>
      <c r="H81" s="109" t="s">
        <v>2930</v>
      </c>
      <c r="I81" t="s">
        <v>2798</v>
      </c>
      <c r="J81"/>
      <c r="K81" t="s">
        <v>902</v>
      </c>
      <c r="L81" t="s">
        <v>1743</v>
      </c>
      <c r="M81" t="s">
        <v>2007</v>
      </c>
      <c r="N81"/>
      <c r="O81"/>
      <c r="P81" t="s">
        <v>1165</v>
      </c>
      <c r="Q81" t="s">
        <v>2649</v>
      </c>
      <c r="R81" t="s">
        <v>2877</v>
      </c>
      <c r="S81"/>
      <c r="T81"/>
      <c r="U81" t="s">
        <v>13179</v>
      </c>
      <c r="V81" t="s">
        <v>13141</v>
      </c>
      <c r="W81"/>
      <c r="X81"/>
      <c r="Y81"/>
      <c r="Z81"/>
      <c r="AA81"/>
      <c r="AB81"/>
      <c r="AC81"/>
      <c r="AD81"/>
      <c r="AE81"/>
      <c r="AF81"/>
      <c r="AG81"/>
      <c r="AH81"/>
      <c r="AI81"/>
      <c r="AJ81"/>
      <c r="AK81"/>
      <c r="AL81"/>
      <c r="AM81"/>
      <c r="AN81"/>
      <c r="AO81" s="108" t="s">
        <v>43</v>
      </c>
      <c r="AP81" t="s">
        <v>2843</v>
      </c>
      <c r="AQ81">
        <v>10</v>
      </c>
      <c r="AR81" t="e">
        <v>#N/A</v>
      </c>
      <c r="AS81" t="s">
        <v>3103</v>
      </c>
      <c r="AT81" t="e">
        <v>#N/A</v>
      </c>
      <c r="AU81" t="s">
        <v>2929</v>
      </c>
      <c r="AV81" t="s">
        <v>5197</v>
      </c>
      <c r="AW81" t="s">
        <v>1744</v>
      </c>
      <c r="AX81" t="s">
        <v>1740</v>
      </c>
      <c r="AY81" t="s">
        <v>5198</v>
      </c>
      <c r="AZ81" t="s">
        <v>2649</v>
      </c>
      <c r="BA81" t="s">
        <v>5199</v>
      </c>
      <c r="BB81" t="s">
        <v>2798</v>
      </c>
      <c r="BC81" t="s">
        <v>1743</v>
      </c>
      <c r="BD81" t="s">
        <v>5701</v>
      </c>
      <c r="BE81" t="s">
        <v>3104</v>
      </c>
      <c r="BF81">
        <v>27</v>
      </c>
      <c r="BG81">
        <v>73</v>
      </c>
      <c r="BH81">
        <v>0</v>
      </c>
      <c r="BI81" t="s">
        <v>1547</v>
      </c>
      <c r="BJ81">
        <v>0</v>
      </c>
      <c r="BK81">
        <v>0</v>
      </c>
      <c r="BL81">
        <v>27</v>
      </c>
      <c r="BM81" t="s">
        <v>5205</v>
      </c>
      <c r="BN81" t="s">
        <v>3105</v>
      </c>
      <c r="BO81" t="s">
        <v>5662</v>
      </c>
      <c r="BP81" t="e" cm="1">
        <v>#N/A</v>
      </c>
      <c r="BQ81" t="s">
        <v>1547</v>
      </c>
      <c r="BR81" t="s">
        <v>5667</v>
      </c>
      <c r="BS81">
        <v>9</v>
      </c>
      <c r="BT81" t="s">
        <v>1726</v>
      </c>
      <c r="BU81" t="s">
        <v>15134</v>
      </c>
      <c r="BV81" t="s">
        <v>2928</v>
      </c>
      <c r="BW81" t="s">
        <v>5197</v>
      </c>
      <c r="BX81" t="s">
        <v>5203</v>
      </c>
      <c r="BY81" t="s">
        <v>1744</v>
      </c>
      <c r="BZ81" t="s">
        <v>1547</v>
      </c>
      <c r="CA81" t="s">
        <v>1744</v>
      </c>
      <c r="CB81" t="s">
        <v>2007</v>
      </c>
      <c r="CC81"/>
      <c r="CD81" t="s">
        <v>998</v>
      </c>
      <c r="CE81" t="s">
        <v>2798</v>
      </c>
      <c r="CF81" t="s">
        <v>5702</v>
      </c>
      <c r="CG81" t="s">
        <v>5703</v>
      </c>
      <c r="CH81" t="s">
        <v>2798</v>
      </c>
      <c r="CI81" t="s">
        <v>1547</v>
      </c>
      <c r="CJ81" t="s">
        <v>2877</v>
      </c>
      <c r="CK81" t="s">
        <v>1165</v>
      </c>
      <c r="CL81"/>
      <c r="CM81"/>
      <c r="CN81" t="s">
        <v>13179</v>
      </c>
      <c r="CO81" t="s">
        <v>13141</v>
      </c>
      <c r="CP81" t="s">
        <v>13179</v>
      </c>
      <c r="CQ81" t="s">
        <v>13141</v>
      </c>
      <c r="CR81" t="s">
        <v>1547</v>
      </c>
      <c r="CS81">
        <v>0</v>
      </c>
      <c r="CT81" t="s">
        <v>1547</v>
      </c>
      <c r="CU81" t="s">
        <v>1547</v>
      </c>
      <c r="CV81" t="s">
        <v>1547</v>
      </c>
      <c r="CW81" t="s">
        <v>1547</v>
      </c>
      <c r="CX81" t="s">
        <v>1547</v>
      </c>
      <c r="CY81">
        <v>79</v>
      </c>
      <c r="CZ81" t="s">
        <v>5704</v>
      </c>
      <c r="DA81" t="s">
        <v>1547</v>
      </c>
      <c r="DB81" t="s">
        <v>1881</v>
      </c>
      <c r="DC81" t="s">
        <v>1882</v>
      </c>
      <c r="DD81" t="s">
        <v>2929</v>
      </c>
      <c r="DE81" t="s">
        <v>2649</v>
      </c>
      <c r="DF81" t="s">
        <v>2928</v>
      </c>
      <c r="DG81" t="s">
        <v>1547</v>
      </c>
      <c r="DH81" t="s">
        <v>1547</v>
      </c>
      <c r="DI81" t="s">
        <v>1892</v>
      </c>
      <c r="DJ81" t="e">
        <v>#N/A</v>
      </c>
      <c r="DK81"/>
      <c r="DL81" t="s">
        <v>1892</v>
      </c>
      <c r="DM81">
        <v>9</v>
      </c>
      <c r="DN81" t="s">
        <v>1883</v>
      </c>
      <c r="DO81" t="s">
        <v>1165</v>
      </c>
      <c r="DP81" t="b">
        <v>1</v>
      </c>
      <c r="DQ81" t="b">
        <v>0</v>
      </c>
      <c r="DR81" t="b">
        <v>0</v>
      </c>
      <c r="DS81" t="b">
        <v>0</v>
      </c>
      <c r="DT81" t="b">
        <v>0</v>
      </c>
      <c r="DU81" t="b">
        <v>0</v>
      </c>
      <c r="DV81" t="b">
        <v>0</v>
      </c>
      <c r="DW81">
        <v>0</v>
      </c>
      <c r="DX81" t="b">
        <v>0</v>
      </c>
      <c r="DY81" t="b">
        <v>0</v>
      </c>
      <c r="DZ81" t="b">
        <v>0</v>
      </c>
      <c r="EA81" t="b">
        <v>0</v>
      </c>
      <c r="EB81" t="b">
        <v>0</v>
      </c>
      <c r="EC81" t="b">
        <v>0</v>
      </c>
      <c r="ED81" t="b">
        <v>0</v>
      </c>
      <c r="EE81" t="b">
        <v>0</v>
      </c>
      <c r="EF81" t="b">
        <v>0</v>
      </c>
      <c r="EG81" t="b" cm="1">
        <v>0</v>
      </c>
      <c r="EH81" t="b">
        <v>0</v>
      </c>
      <c r="EI81" t="b">
        <v>0</v>
      </c>
      <c r="EJ81" t="b">
        <v>0</v>
      </c>
      <c r="EK81" t="s">
        <v>1547</v>
      </c>
      <c r="EL81">
        <v>0</v>
      </c>
      <c r="EM81">
        <v>28</v>
      </c>
      <c r="EN81" t="b">
        <v>0</v>
      </c>
    </row>
    <row r="82" spans="1:144" ht="15.75">
      <c r="A82"/>
      <c r="B82" t="s">
        <v>1165</v>
      </c>
      <c r="C82" t="s">
        <v>3103</v>
      </c>
      <c r="D82" t="s">
        <v>2946</v>
      </c>
      <c r="E82" t="s">
        <v>2947</v>
      </c>
      <c r="F82"/>
      <c r="G82" t="s">
        <v>2946</v>
      </c>
      <c r="H82" t="s">
        <v>3111</v>
      </c>
      <c r="I82" t="s">
        <v>2798</v>
      </c>
      <c r="J82"/>
      <c r="K82" t="s">
        <v>902</v>
      </c>
      <c r="L82" t="s">
        <v>1743</v>
      </c>
      <c r="M82" t="s">
        <v>2001</v>
      </c>
      <c r="N82"/>
      <c r="O82"/>
      <c r="P82" t="s">
        <v>1165</v>
      </c>
      <c r="Q82" t="s">
        <v>2649</v>
      </c>
      <c r="R82" t="s">
        <v>2877</v>
      </c>
      <c r="S82"/>
      <c r="T82"/>
      <c r="U82" t="s">
        <v>13179</v>
      </c>
      <c r="V82" t="s">
        <v>13145</v>
      </c>
      <c r="W82"/>
      <c r="X82"/>
      <c r="Y82"/>
      <c r="Z82"/>
      <c r="AA82"/>
      <c r="AB82"/>
      <c r="AC82"/>
      <c r="AD82"/>
      <c r="AE82"/>
      <c r="AF82"/>
      <c r="AG82"/>
      <c r="AH82"/>
      <c r="AI82"/>
      <c r="AJ82"/>
      <c r="AK82"/>
      <c r="AL82"/>
      <c r="AM82"/>
      <c r="AN82"/>
      <c r="AO82" s="108" t="s">
        <v>43</v>
      </c>
      <c r="AP82" t="s">
        <v>2843</v>
      </c>
      <c r="AQ82">
        <v>11</v>
      </c>
      <c r="AR82" t="e">
        <v>#N/A</v>
      </c>
      <c r="AS82" t="s">
        <v>3103</v>
      </c>
      <c r="AT82" t="e">
        <v>#N/A</v>
      </c>
      <c r="AU82" t="s">
        <v>2947</v>
      </c>
      <c r="AV82" t="s">
        <v>5257</v>
      </c>
      <c r="AW82" t="s">
        <v>1744</v>
      </c>
      <c r="AX82" t="s">
        <v>1740</v>
      </c>
      <c r="AY82" t="s">
        <v>5258</v>
      </c>
      <c r="AZ82" t="s">
        <v>2649</v>
      </c>
      <c r="BA82" t="s">
        <v>5259</v>
      </c>
      <c r="BB82" t="s">
        <v>2798</v>
      </c>
      <c r="BC82" t="s">
        <v>1743</v>
      </c>
      <c r="BD82" t="s">
        <v>5705</v>
      </c>
      <c r="BE82" t="s">
        <v>3104</v>
      </c>
      <c r="BF82">
        <v>35</v>
      </c>
      <c r="BG82">
        <v>73</v>
      </c>
      <c r="BH82">
        <v>0</v>
      </c>
      <c r="BI82" t="s">
        <v>1547</v>
      </c>
      <c r="BJ82">
        <v>0</v>
      </c>
      <c r="BK82">
        <v>0</v>
      </c>
      <c r="BL82">
        <v>35</v>
      </c>
      <c r="BM82" t="s">
        <v>5264</v>
      </c>
      <c r="BN82" t="s">
        <v>3105</v>
      </c>
      <c r="BO82" t="s">
        <v>5662</v>
      </c>
      <c r="BP82" t="e" cm="1">
        <v>#N/A</v>
      </c>
      <c r="BQ82" t="s">
        <v>1547</v>
      </c>
      <c r="BR82" t="s">
        <v>5667</v>
      </c>
      <c r="BS82">
        <v>10</v>
      </c>
      <c r="BT82" t="s">
        <v>1785</v>
      </c>
      <c r="BU82" t="s">
        <v>15135</v>
      </c>
      <c r="BV82" t="s">
        <v>2946</v>
      </c>
      <c r="BW82" t="s">
        <v>5257</v>
      </c>
      <c r="BX82" t="s">
        <v>5706</v>
      </c>
      <c r="BY82" t="s">
        <v>1744</v>
      </c>
      <c r="BZ82" t="s">
        <v>1547</v>
      </c>
      <c r="CA82" t="s">
        <v>1744</v>
      </c>
      <c r="CB82" t="s">
        <v>2001</v>
      </c>
      <c r="CC82"/>
      <c r="CD82" t="s">
        <v>998</v>
      </c>
      <c r="CE82" t="s">
        <v>2798</v>
      </c>
      <c r="CF82" t="s">
        <v>5707</v>
      </c>
      <c r="CG82" t="s">
        <v>5708</v>
      </c>
      <c r="CH82" t="s">
        <v>2798</v>
      </c>
      <c r="CI82" t="s">
        <v>1547</v>
      </c>
      <c r="CJ82" t="s">
        <v>2877</v>
      </c>
      <c r="CK82" t="s">
        <v>1165</v>
      </c>
      <c r="CL82"/>
      <c r="CM82"/>
      <c r="CN82" t="s">
        <v>13179</v>
      </c>
      <c r="CO82" t="s">
        <v>13145</v>
      </c>
      <c r="CP82" t="s">
        <v>13179</v>
      </c>
      <c r="CQ82" t="s">
        <v>13145</v>
      </c>
      <c r="CR82" t="s">
        <v>1547</v>
      </c>
      <c r="CS82">
        <v>0</v>
      </c>
      <c r="CT82" t="s">
        <v>1547</v>
      </c>
      <c r="CU82" t="s">
        <v>1547</v>
      </c>
      <c r="CV82" t="s">
        <v>1547</v>
      </c>
      <c r="CW82" t="s">
        <v>1547</v>
      </c>
      <c r="CX82" t="s">
        <v>1547</v>
      </c>
      <c r="CY82">
        <v>80</v>
      </c>
      <c r="CZ82" t="s">
        <v>5709</v>
      </c>
      <c r="DA82" t="s">
        <v>1547</v>
      </c>
      <c r="DB82" t="s">
        <v>1881</v>
      </c>
      <c r="DC82" t="s">
        <v>1882</v>
      </c>
      <c r="DD82" t="s">
        <v>2947</v>
      </c>
      <c r="DE82" t="s">
        <v>2649</v>
      </c>
      <c r="DF82" t="s">
        <v>2946</v>
      </c>
      <c r="DG82" t="s">
        <v>1547</v>
      </c>
      <c r="DH82" t="s">
        <v>1547</v>
      </c>
      <c r="DI82" t="s">
        <v>1892</v>
      </c>
      <c r="DJ82" t="e">
        <v>#N/A</v>
      </c>
      <c r="DK82"/>
      <c r="DL82" t="s">
        <v>1892</v>
      </c>
      <c r="DM82">
        <v>9</v>
      </c>
      <c r="DN82" t="s">
        <v>1883</v>
      </c>
      <c r="DO82" t="s">
        <v>1165</v>
      </c>
      <c r="DP82" t="b">
        <v>1</v>
      </c>
      <c r="DQ82" t="b">
        <v>0</v>
      </c>
      <c r="DR82" t="b">
        <v>0</v>
      </c>
      <c r="DS82" t="b">
        <v>0</v>
      </c>
      <c r="DT82" t="b">
        <v>0</v>
      </c>
      <c r="DU82" t="b">
        <v>0</v>
      </c>
      <c r="DV82" t="b">
        <v>0</v>
      </c>
      <c r="DW82">
        <v>0</v>
      </c>
      <c r="DX82" t="b">
        <v>0</v>
      </c>
      <c r="DY82" t="b">
        <v>0</v>
      </c>
      <c r="DZ82" t="b">
        <v>0</v>
      </c>
      <c r="EA82" t="b">
        <v>0</v>
      </c>
      <c r="EB82" t="b">
        <v>0</v>
      </c>
      <c r="EC82" t="b">
        <v>0</v>
      </c>
      <c r="ED82" t="b">
        <v>0</v>
      </c>
      <c r="EE82" t="b">
        <v>0</v>
      </c>
      <c r="EF82" t="b">
        <v>0</v>
      </c>
      <c r="EG82" t="b" cm="1">
        <v>0</v>
      </c>
      <c r="EH82" t="b">
        <v>0</v>
      </c>
      <c r="EI82" t="b">
        <v>0</v>
      </c>
      <c r="EJ82" t="b">
        <v>0</v>
      </c>
      <c r="EK82" t="s">
        <v>1547</v>
      </c>
      <c r="EL82">
        <v>0</v>
      </c>
      <c r="EM82">
        <v>16</v>
      </c>
      <c r="EN82" t="b">
        <v>0</v>
      </c>
    </row>
    <row r="83" spans="1:144" ht="78.75">
      <c r="A83"/>
      <c r="B83" t="s">
        <v>1165</v>
      </c>
      <c r="C83" t="s">
        <v>3103</v>
      </c>
      <c r="D83" t="s">
        <v>2932</v>
      </c>
      <c r="E83" t="s">
        <v>2933</v>
      </c>
      <c r="F83"/>
      <c r="G83" t="s">
        <v>2932</v>
      </c>
      <c r="H83" s="109" t="s">
        <v>2934</v>
      </c>
      <c r="I83" t="s">
        <v>2798</v>
      </c>
      <c r="J83"/>
      <c r="K83" t="s">
        <v>902</v>
      </c>
      <c r="L83" t="s">
        <v>1743</v>
      </c>
      <c r="M83" t="s">
        <v>2007</v>
      </c>
      <c r="N83"/>
      <c r="O83"/>
      <c r="P83" t="s">
        <v>1165</v>
      </c>
      <c r="Q83" t="s">
        <v>2649</v>
      </c>
      <c r="R83" t="s">
        <v>2877</v>
      </c>
      <c r="S83"/>
      <c r="T83"/>
      <c r="U83" t="s">
        <v>13179</v>
      </c>
      <c r="V83" t="s">
        <v>13142</v>
      </c>
      <c r="W83"/>
      <c r="X83"/>
      <c r="Y83"/>
      <c r="Z83"/>
      <c r="AA83"/>
      <c r="AB83"/>
      <c r="AC83"/>
      <c r="AD83"/>
      <c r="AE83"/>
      <c r="AF83"/>
      <c r="AG83"/>
      <c r="AH83"/>
      <c r="AI83"/>
      <c r="AJ83"/>
      <c r="AK83"/>
      <c r="AL83"/>
      <c r="AM83"/>
      <c r="AN83"/>
      <c r="AO83" s="108" t="s">
        <v>43</v>
      </c>
      <c r="AP83" t="s">
        <v>2843</v>
      </c>
      <c r="AQ83">
        <v>12</v>
      </c>
      <c r="AR83" t="e">
        <v>#N/A</v>
      </c>
      <c r="AS83" t="s">
        <v>3103</v>
      </c>
      <c r="AT83" t="e">
        <v>#N/A</v>
      </c>
      <c r="AU83" t="s">
        <v>2933</v>
      </c>
      <c r="AV83" t="s">
        <v>5208</v>
      </c>
      <c r="AW83" t="s">
        <v>1744</v>
      </c>
      <c r="AX83" t="s">
        <v>1740</v>
      </c>
      <c r="AY83" t="s">
        <v>5209</v>
      </c>
      <c r="AZ83" t="s">
        <v>2649</v>
      </c>
      <c r="BA83" t="s">
        <v>5210</v>
      </c>
      <c r="BB83" t="s">
        <v>2798</v>
      </c>
      <c r="BC83" t="s">
        <v>1743</v>
      </c>
      <c r="BD83" t="s">
        <v>5710</v>
      </c>
      <c r="BE83" t="s">
        <v>3104</v>
      </c>
      <c r="BF83">
        <v>28</v>
      </c>
      <c r="BG83">
        <v>73</v>
      </c>
      <c r="BH83">
        <v>0</v>
      </c>
      <c r="BI83" t="s">
        <v>1547</v>
      </c>
      <c r="BJ83">
        <v>0</v>
      </c>
      <c r="BK83">
        <v>0</v>
      </c>
      <c r="BL83">
        <v>28</v>
      </c>
      <c r="BM83" t="s">
        <v>5216</v>
      </c>
      <c r="BN83" t="s">
        <v>3105</v>
      </c>
      <c r="BO83" t="s">
        <v>5662</v>
      </c>
      <c r="BP83" t="e" cm="1">
        <v>#N/A</v>
      </c>
      <c r="BQ83" t="s">
        <v>1547</v>
      </c>
      <c r="BR83" t="s">
        <v>5667</v>
      </c>
      <c r="BS83">
        <v>11</v>
      </c>
      <c r="BT83" t="s">
        <v>1729</v>
      </c>
      <c r="BU83" t="s">
        <v>15136</v>
      </c>
      <c r="BV83" t="s">
        <v>2932</v>
      </c>
      <c r="BW83" t="s">
        <v>5208</v>
      </c>
      <c r="BX83" t="s">
        <v>5214</v>
      </c>
      <c r="BY83" t="s">
        <v>1744</v>
      </c>
      <c r="BZ83" t="s">
        <v>1547</v>
      </c>
      <c r="CA83" t="s">
        <v>1744</v>
      </c>
      <c r="CB83" t="s">
        <v>2007</v>
      </c>
      <c r="CC83"/>
      <c r="CD83" t="s">
        <v>998</v>
      </c>
      <c r="CE83" t="s">
        <v>2798</v>
      </c>
      <c r="CF83" t="s">
        <v>5711</v>
      </c>
      <c r="CG83" t="s">
        <v>5712</v>
      </c>
      <c r="CH83" t="s">
        <v>2798</v>
      </c>
      <c r="CI83" t="s">
        <v>1547</v>
      </c>
      <c r="CJ83" t="s">
        <v>2877</v>
      </c>
      <c r="CK83" t="s">
        <v>1165</v>
      </c>
      <c r="CL83"/>
      <c r="CM83"/>
      <c r="CN83" t="s">
        <v>13179</v>
      </c>
      <c r="CO83" t="s">
        <v>13142</v>
      </c>
      <c r="CP83" t="s">
        <v>13179</v>
      </c>
      <c r="CQ83" t="s">
        <v>13142</v>
      </c>
      <c r="CR83" t="s">
        <v>1547</v>
      </c>
      <c r="CS83">
        <v>0</v>
      </c>
      <c r="CT83" t="s">
        <v>1547</v>
      </c>
      <c r="CU83" t="s">
        <v>1547</v>
      </c>
      <c r="CV83" t="s">
        <v>1547</v>
      </c>
      <c r="CW83" t="s">
        <v>1547</v>
      </c>
      <c r="CX83" t="s">
        <v>1547</v>
      </c>
      <c r="CY83">
        <v>81</v>
      </c>
      <c r="CZ83" t="s">
        <v>5713</v>
      </c>
      <c r="DA83" t="s">
        <v>1547</v>
      </c>
      <c r="DB83" t="s">
        <v>1881</v>
      </c>
      <c r="DC83" t="s">
        <v>1882</v>
      </c>
      <c r="DD83" t="s">
        <v>2933</v>
      </c>
      <c r="DE83" t="s">
        <v>2649</v>
      </c>
      <c r="DF83" t="s">
        <v>2932</v>
      </c>
      <c r="DG83" t="s">
        <v>1547</v>
      </c>
      <c r="DH83" t="s">
        <v>1547</v>
      </c>
      <c r="DI83" t="s">
        <v>1892</v>
      </c>
      <c r="DJ83" t="e">
        <v>#N/A</v>
      </c>
      <c r="DK83"/>
      <c r="DL83" t="s">
        <v>1892</v>
      </c>
      <c r="DM83">
        <v>9</v>
      </c>
      <c r="DN83" t="s">
        <v>1883</v>
      </c>
      <c r="DO83" t="s">
        <v>1165</v>
      </c>
      <c r="DP83" t="b">
        <v>1</v>
      </c>
      <c r="DQ83" t="b">
        <v>0</v>
      </c>
      <c r="DR83" t="b">
        <v>0</v>
      </c>
      <c r="DS83" t="b">
        <v>0</v>
      </c>
      <c r="DT83" t="b">
        <v>0</v>
      </c>
      <c r="DU83" t="b">
        <v>0</v>
      </c>
      <c r="DV83" t="b">
        <v>0</v>
      </c>
      <c r="DW83">
        <v>0</v>
      </c>
      <c r="DX83" t="b">
        <v>0</v>
      </c>
      <c r="DY83" t="b">
        <v>0</v>
      </c>
      <c r="DZ83" t="b">
        <v>0</v>
      </c>
      <c r="EA83" t="b">
        <v>0</v>
      </c>
      <c r="EB83" t="b">
        <v>0</v>
      </c>
      <c r="EC83" t="b">
        <v>0</v>
      </c>
      <c r="ED83" t="b">
        <v>0</v>
      </c>
      <c r="EE83" t="b">
        <v>0</v>
      </c>
      <c r="EF83" t="b">
        <v>0</v>
      </c>
      <c r="EG83" t="b" cm="1">
        <v>0</v>
      </c>
      <c r="EH83" t="b">
        <v>0</v>
      </c>
      <c r="EI83" t="b">
        <v>0</v>
      </c>
      <c r="EJ83" t="b">
        <v>0</v>
      </c>
      <c r="EK83" t="s">
        <v>1547</v>
      </c>
      <c r="EL83">
        <v>0</v>
      </c>
      <c r="EM83">
        <v>27</v>
      </c>
      <c r="EN83" t="b">
        <v>0</v>
      </c>
    </row>
    <row r="84" spans="1:144" ht="15.75">
      <c r="A84"/>
      <c r="B84" t="s">
        <v>1165</v>
      </c>
      <c r="C84" t="s">
        <v>3103</v>
      </c>
      <c r="D84" t="s">
        <v>3112</v>
      </c>
      <c r="E84" t="s">
        <v>3113</v>
      </c>
      <c r="F84" t="s">
        <v>3114</v>
      </c>
      <c r="G84" t="s">
        <v>3112</v>
      </c>
      <c r="H84" t="s">
        <v>3112</v>
      </c>
      <c r="I84" t="s">
        <v>1244</v>
      </c>
      <c r="J84"/>
      <c r="K84" t="s">
        <v>902</v>
      </c>
      <c r="L84" t="s">
        <v>1743</v>
      </c>
      <c r="M84"/>
      <c r="N84"/>
      <c r="O84"/>
      <c r="P84" t="s">
        <v>1165</v>
      </c>
      <c r="Q84" t="s">
        <v>2649</v>
      </c>
      <c r="R84" t="s">
        <v>2877</v>
      </c>
      <c r="S84"/>
      <c r="T84"/>
      <c r="U84" t="s">
        <v>13180</v>
      </c>
      <c r="V84"/>
      <c r="W84"/>
      <c r="X84"/>
      <c r="Y84"/>
      <c r="Z84"/>
      <c r="AA84"/>
      <c r="AB84"/>
      <c r="AC84"/>
      <c r="AD84"/>
      <c r="AE84"/>
      <c r="AF84"/>
      <c r="AG84"/>
      <c r="AH84"/>
      <c r="AI84"/>
      <c r="AJ84"/>
      <c r="AK84"/>
      <c r="AL84"/>
      <c r="AM84"/>
      <c r="AN84"/>
      <c r="AO84" s="108" t="s">
        <v>43</v>
      </c>
      <c r="AP84" t="s">
        <v>2843</v>
      </c>
      <c r="AQ84">
        <v>13</v>
      </c>
      <c r="AR84" t="e">
        <v>#N/A</v>
      </c>
      <c r="AS84" t="s">
        <v>3103</v>
      </c>
      <c r="AT84" t="e">
        <v>#N/A</v>
      </c>
      <c r="AU84" t="s">
        <v>3113</v>
      </c>
      <c r="AV84" t="s">
        <v>5714</v>
      </c>
      <c r="AW84" t="s">
        <v>5715</v>
      </c>
      <c r="AX84" t="s">
        <v>1740</v>
      </c>
      <c r="AY84" t="s">
        <v>5716</v>
      </c>
      <c r="AZ84" t="s">
        <v>2649</v>
      </c>
      <c r="BA84" t="s">
        <v>5717</v>
      </c>
      <c r="BB84" t="s">
        <v>1244</v>
      </c>
      <c r="BC84" t="s">
        <v>1743</v>
      </c>
      <c r="BD84" t="s">
        <v>5718</v>
      </c>
      <c r="BE84" t="s">
        <v>3112</v>
      </c>
      <c r="BF84">
        <v>84</v>
      </c>
      <c r="BG84">
        <v>0</v>
      </c>
      <c r="BH84">
        <v>0</v>
      </c>
      <c r="BI84" t="s">
        <v>1547</v>
      </c>
      <c r="BJ84">
        <v>0</v>
      </c>
      <c r="BK84">
        <v>0</v>
      </c>
      <c r="BL84">
        <v>0</v>
      </c>
      <c r="BM84" t="s">
        <v>1547</v>
      </c>
      <c r="BN84" t="s">
        <v>1547</v>
      </c>
      <c r="BO84" t="s">
        <v>1547</v>
      </c>
      <c r="BP84" t="s" cm="1">
        <v>1547</v>
      </c>
      <c r="BQ84" t="s">
        <v>1547</v>
      </c>
      <c r="BR84" t="s">
        <v>5667</v>
      </c>
      <c r="BS84">
        <v>12</v>
      </c>
      <c r="BT84" t="s">
        <v>1730</v>
      </c>
      <c r="BU84" t="s">
        <v>15137</v>
      </c>
      <c r="BV84" t="s">
        <v>3112</v>
      </c>
      <c r="BW84" t="s">
        <v>5714</v>
      </c>
      <c r="BX84" t="s">
        <v>5716</v>
      </c>
      <c r="BY84" t="s">
        <v>1744</v>
      </c>
      <c r="BZ84" t="s">
        <v>1547</v>
      </c>
      <c r="CA84" t="s">
        <v>1744</v>
      </c>
      <c r="CB84" t="s">
        <v>1547</v>
      </c>
      <c r="CC84"/>
      <c r="CD84" t="s">
        <v>998</v>
      </c>
      <c r="CE84" t="s">
        <v>1244</v>
      </c>
      <c r="CF84" t="s">
        <v>3113</v>
      </c>
      <c r="CG84" t="s">
        <v>5714</v>
      </c>
      <c r="CH84" t="s">
        <v>1244</v>
      </c>
      <c r="CI84" t="s">
        <v>1547</v>
      </c>
      <c r="CJ84" t="s">
        <v>2877</v>
      </c>
      <c r="CK84" t="s">
        <v>1165</v>
      </c>
      <c r="CL84"/>
      <c r="CM84"/>
      <c r="CN84" t="s">
        <v>13180</v>
      </c>
      <c r="CO84" t="s">
        <v>1547</v>
      </c>
      <c r="CP84" t="s">
        <v>13180</v>
      </c>
      <c r="CQ84" t="s">
        <v>1547</v>
      </c>
      <c r="CR84" t="s">
        <v>1547</v>
      </c>
      <c r="CS84">
        <v>0</v>
      </c>
      <c r="CT84" t="s">
        <v>1547</v>
      </c>
      <c r="CU84" t="s">
        <v>1547</v>
      </c>
      <c r="CV84" t="s">
        <v>1547</v>
      </c>
      <c r="CW84" t="s">
        <v>1547</v>
      </c>
      <c r="CX84" t="s">
        <v>1547</v>
      </c>
      <c r="CY84">
        <v>82</v>
      </c>
      <c r="CZ84" t="s">
        <v>5719</v>
      </c>
      <c r="DA84" t="s">
        <v>1547</v>
      </c>
      <c r="DB84" t="s">
        <v>1881</v>
      </c>
      <c r="DC84" t="s">
        <v>1882</v>
      </c>
      <c r="DD84" t="s">
        <v>3113</v>
      </c>
      <c r="DE84" t="s">
        <v>2649</v>
      </c>
      <c r="DF84" t="s">
        <v>3112</v>
      </c>
      <c r="DG84" t="s">
        <v>1547</v>
      </c>
      <c r="DH84" t="s">
        <v>1547</v>
      </c>
      <c r="DI84" t="s">
        <v>1892</v>
      </c>
      <c r="DJ84" t="e">
        <v>#N/A</v>
      </c>
      <c r="DK84"/>
      <c r="DL84" t="s">
        <v>1892</v>
      </c>
      <c r="DM84">
        <v>9</v>
      </c>
      <c r="DN84" t="s">
        <v>1883</v>
      </c>
      <c r="DO84" t="s">
        <v>1165</v>
      </c>
      <c r="DP84" t="b">
        <v>1</v>
      </c>
      <c r="DQ84" t="b">
        <v>0</v>
      </c>
      <c r="DR84" t="b">
        <v>1</v>
      </c>
      <c r="DS84" t="b">
        <v>0</v>
      </c>
      <c r="DT84" t="b">
        <v>0</v>
      </c>
      <c r="DU84" t="b">
        <v>0</v>
      </c>
      <c r="DV84" t="b">
        <v>1</v>
      </c>
      <c r="DW84">
        <v>0</v>
      </c>
      <c r="DX84" t="b">
        <v>0</v>
      </c>
      <c r="DY84" t="b">
        <v>0</v>
      </c>
      <c r="DZ84" t="b">
        <v>0</v>
      </c>
      <c r="EA84" t="b">
        <v>0</v>
      </c>
      <c r="EB84" t="b">
        <v>0</v>
      </c>
      <c r="EC84" t="b">
        <v>0</v>
      </c>
      <c r="ED84" t="b">
        <v>0</v>
      </c>
      <c r="EE84" t="b">
        <v>0</v>
      </c>
      <c r="EF84" t="b">
        <v>0</v>
      </c>
      <c r="EG84" t="b" cm="1">
        <v>0</v>
      </c>
      <c r="EH84" t="b">
        <v>0</v>
      </c>
      <c r="EI84" t="b">
        <v>0</v>
      </c>
      <c r="EJ84" t="b">
        <v>0</v>
      </c>
      <c r="EK84" t="s">
        <v>1547</v>
      </c>
      <c r="EL84">
        <v>0</v>
      </c>
      <c r="EM84">
        <v>92</v>
      </c>
      <c r="EN84" t="b">
        <v>1</v>
      </c>
    </row>
    <row r="85" spans="1:144" ht="15.75">
      <c r="A85"/>
      <c r="B85" t="s">
        <v>1165</v>
      </c>
      <c r="C85" t="s">
        <v>3103</v>
      </c>
      <c r="D85" t="s">
        <v>2904</v>
      </c>
      <c r="E85" t="s">
        <v>2905</v>
      </c>
      <c r="F85" t="s">
        <v>2906</v>
      </c>
      <c r="G85" t="s">
        <v>2904</v>
      </c>
      <c r="H85" t="s">
        <v>2904</v>
      </c>
      <c r="I85" t="s">
        <v>2799</v>
      </c>
      <c r="J85"/>
      <c r="K85" t="s">
        <v>902</v>
      </c>
      <c r="L85" t="s">
        <v>1743</v>
      </c>
      <c r="M85" t="s">
        <v>1779</v>
      </c>
      <c r="N85"/>
      <c r="O85"/>
      <c r="P85" t="s">
        <v>1165</v>
      </c>
      <c r="Q85" t="s">
        <v>2649</v>
      </c>
      <c r="R85" t="s">
        <v>2877</v>
      </c>
      <c r="S85"/>
      <c r="T85"/>
      <c r="U85" t="s">
        <v>13180</v>
      </c>
      <c r="V85" t="s">
        <v>13135</v>
      </c>
      <c r="W85"/>
      <c r="X85"/>
      <c r="Y85"/>
      <c r="Z85"/>
      <c r="AA85"/>
      <c r="AB85"/>
      <c r="AC85"/>
      <c r="AD85"/>
      <c r="AE85"/>
      <c r="AF85"/>
      <c r="AG85"/>
      <c r="AH85"/>
      <c r="AI85"/>
      <c r="AJ85"/>
      <c r="AK85"/>
      <c r="AL85"/>
      <c r="AM85"/>
      <c r="AN85"/>
      <c r="AO85" s="108" t="s">
        <v>43</v>
      </c>
      <c r="AP85" t="s">
        <v>2843</v>
      </c>
      <c r="AQ85">
        <v>14</v>
      </c>
      <c r="AR85" t="e">
        <v>#N/A</v>
      </c>
      <c r="AS85" t="s">
        <v>3103</v>
      </c>
      <c r="AT85" t="e">
        <v>#N/A</v>
      </c>
      <c r="AU85" t="s">
        <v>2905</v>
      </c>
      <c r="AV85" t="s">
        <v>5110</v>
      </c>
      <c r="AW85" t="s">
        <v>5111</v>
      </c>
      <c r="AX85" t="s">
        <v>1740</v>
      </c>
      <c r="AY85" t="s">
        <v>5112</v>
      </c>
      <c r="AZ85" t="s">
        <v>2649</v>
      </c>
      <c r="BA85" t="s">
        <v>5113</v>
      </c>
      <c r="BB85" t="s">
        <v>2799</v>
      </c>
      <c r="BC85" t="s">
        <v>1743</v>
      </c>
      <c r="BD85" t="s">
        <v>5669</v>
      </c>
      <c r="BE85" t="s">
        <v>3112</v>
      </c>
      <c r="BF85">
        <v>15</v>
      </c>
      <c r="BG85">
        <v>84</v>
      </c>
      <c r="BH85">
        <v>0</v>
      </c>
      <c r="BI85" t="s">
        <v>1547</v>
      </c>
      <c r="BJ85">
        <v>0</v>
      </c>
      <c r="BK85">
        <v>0</v>
      </c>
      <c r="BL85">
        <v>32</v>
      </c>
      <c r="BM85" t="s">
        <v>5115</v>
      </c>
      <c r="BN85" t="s">
        <v>3113</v>
      </c>
      <c r="BO85" t="s">
        <v>5714</v>
      </c>
      <c r="BP85" t="e" cm="1">
        <v>#N/A</v>
      </c>
      <c r="BQ85" t="s">
        <v>1547</v>
      </c>
      <c r="BR85" t="s">
        <v>5667</v>
      </c>
      <c r="BS85">
        <v>13</v>
      </c>
      <c r="BT85" t="s">
        <v>1731</v>
      </c>
      <c r="BU85" t="s">
        <v>15138</v>
      </c>
      <c r="BV85" t="s">
        <v>2904</v>
      </c>
      <c r="BW85" t="s">
        <v>5110</v>
      </c>
      <c r="BX85" t="s">
        <v>5112</v>
      </c>
      <c r="BY85" t="s">
        <v>1744</v>
      </c>
      <c r="BZ85" t="s">
        <v>1547</v>
      </c>
      <c r="CA85" t="s">
        <v>1744</v>
      </c>
      <c r="CB85" t="s">
        <v>1779</v>
      </c>
      <c r="CC85"/>
      <c r="CD85" t="s">
        <v>998</v>
      </c>
      <c r="CE85" t="s">
        <v>2799</v>
      </c>
      <c r="CF85" t="s">
        <v>5720</v>
      </c>
      <c r="CG85" t="s">
        <v>5721</v>
      </c>
      <c r="CH85" t="s">
        <v>2799</v>
      </c>
      <c r="CI85" t="s">
        <v>1547</v>
      </c>
      <c r="CJ85" t="s">
        <v>2877</v>
      </c>
      <c r="CK85" t="s">
        <v>1165</v>
      </c>
      <c r="CL85"/>
      <c r="CM85"/>
      <c r="CN85" t="s">
        <v>13180</v>
      </c>
      <c r="CO85" t="s">
        <v>13135</v>
      </c>
      <c r="CP85" t="s">
        <v>13180</v>
      </c>
      <c r="CQ85" t="s">
        <v>13135</v>
      </c>
      <c r="CR85" t="s">
        <v>1547</v>
      </c>
      <c r="CS85">
        <v>0</v>
      </c>
      <c r="CT85" t="s">
        <v>1547</v>
      </c>
      <c r="CU85" t="s">
        <v>1547</v>
      </c>
      <c r="CV85" t="s">
        <v>1547</v>
      </c>
      <c r="CW85" t="s">
        <v>1547</v>
      </c>
      <c r="CX85" t="s">
        <v>1547</v>
      </c>
      <c r="CY85">
        <v>83</v>
      </c>
      <c r="CZ85" t="s">
        <v>5722</v>
      </c>
      <c r="DA85" t="s">
        <v>1547</v>
      </c>
      <c r="DB85" t="s">
        <v>1881</v>
      </c>
      <c r="DC85" t="s">
        <v>1882</v>
      </c>
      <c r="DD85" t="s">
        <v>2905</v>
      </c>
      <c r="DE85" t="s">
        <v>2649</v>
      </c>
      <c r="DF85" t="s">
        <v>2904</v>
      </c>
      <c r="DG85" t="s">
        <v>1547</v>
      </c>
      <c r="DH85" t="s">
        <v>1547</v>
      </c>
      <c r="DI85" t="s">
        <v>1892</v>
      </c>
      <c r="DJ85" t="e">
        <v>#N/A</v>
      </c>
      <c r="DK85"/>
      <c r="DL85" t="s">
        <v>1892</v>
      </c>
      <c r="DM85">
        <v>9</v>
      </c>
      <c r="DN85" t="s">
        <v>1883</v>
      </c>
      <c r="DO85" t="s">
        <v>1165</v>
      </c>
      <c r="DP85" t="b">
        <v>1</v>
      </c>
      <c r="DQ85" t="b">
        <v>0</v>
      </c>
      <c r="DR85" t="b">
        <v>0</v>
      </c>
      <c r="DS85" t="b">
        <v>0</v>
      </c>
      <c r="DT85" t="b">
        <v>0</v>
      </c>
      <c r="DU85" t="b">
        <v>0</v>
      </c>
      <c r="DV85" t="b">
        <v>0</v>
      </c>
      <c r="DW85">
        <v>0</v>
      </c>
      <c r="DX85" t="b">
        <v>0</v>
      </c>
      <c r="DY85" t="b">
        <v>0</v>
      </c>
      <c r="DZ85" t="b">
        <v>0</v>
      </c>
      <c r="EA85" t="b">
        <v>0</v>
      </c>
      <c r="EB85" t="b">
        <v>0</v>
      </c>
      <c r="EC85" t="b">
        <v>0</v>
      </c>
      <c r="ED85" t="b">
        <v>0</v>
      </c>
      <c r="EE85" t="b">
        <v>0</v>
      </c>
      <c r="EF85" t="b">
        <v>0</v>
      </c>
      <c r="EG85" t="b" cm="1">
        <v>0</v>
      </c>
      <c r="EH85" t="b">
        <v>0</v>
      </c>
      <c r="EI85" t="b">
        <v>0</v>
      </c>
      <c r="EJ85" t="b">
        <v>0</v>
      </c>
      <c r="EK85" t="s">
        <v>1547</v>
      </c>
      <c r="EL85">
        <v>0</v>
      </c>
      <c r="EM85">
        <v>29</v>
      </c>
      <c r="EN85" t="b">
        <v>0</v>
      </c>
    </row>
    <row r="86" spans="1:144" ht="15.75">
      <c r="A86"/>
      <c r="B86" t="s">
        <v>1165</v>
      </c>
      <c r="C86" t="s">
        <v>3103</v>
      </c>
      <c r="D86" t="s">
        <v>2908</v>
      </c>
      <c r="E86" t="s">
        <v>2909</v>
      </c>
      <c r="F86" t="s">
        <v>2910</v>
      </c>
      <c r="G86" t="s">
        <v>2911</v>
      </c>
      <c r="H86" t="s">
        <v>3107</v>
      </c>
      <c r="I86" t="s">
        <v>2799</v>
      </c>
      <c r="J86"/>
      <c r="K86" t="s">
        <v>902</v>
      </c>
      <c r="L86" t="s">
        <v>1743</v>
      </c>
      <c r="M86" t="s">
        <v>1754</v>
      </c>
      <c r="N86" t="s">
        <v>2912</v>
      </c>
      <c r="O86"/>
      <c r="P86" t="s">
        <v>1165</v>
      </c>
      <c r="Q86" t="s">
        <v>2649</v>
      </c>
      <c r="R86" t="s">
        <v>2877</v>
      </c>
      <c r="S86"/>
      <c r="T86"/>
      <c r="U86" t="s">
        <v>13180</v>
      </c>
      <c r="V86" t="s">
        <v>13136</v>
      </c>
      <c r="W86"/>
      <c r="X86"/>
      <c r="Y86"/>
      <c r="Z86"/>
      <c r="AA86"/>
      <c r="AB86"/>
      <c r="AC86"/>
      <c r="AD86"/>
      <c r="AE86"/>
      <c r="AF86"/>
      <c r="AG86"/>
      <c r="AH86"/>
      <c r="AI86"/>
      <c r="AJ86"/>
      <c r="AK86"/>
      <c r="AL86"/>
      <c r="AM86"/>
      <c r="AN86"/>
      <c r="AO86" s="108" t="s">
        <v>43</v>
      </c>
      <c r="AP86" t="s">
        <v>2843</v>
      </c>
      <c r="AQ86">
        <v>15</v>
      </c>
      <c r="AR86" t="e">
        <v>#N/A</v>
      </c>
      <c r="AS86" t="s">
        <v>3103</v>
      </c>
      <c r="AT86" t="e">
        <v>#N/A</v>
      </c>
      <c r="AU86" t="s">
        <v>2909</v>
      </c>
      <c r="AV86" t="s">
        <v>5120</v>
      </c>
      <c r="AW86" t="s">
        <v>5121</v>
      </c>
      <c r="AX86" t="s">
        <v>1740</v>
      </c>
      <c r="AY86" t="s">
        <v>5122</v>
      </c>
      <c r="AZ86" t="s">
        <v>2649</v>
      </c>
      <c r="BA86" t="s">
        <v>5123</v>
      </c>
      <c r="BB86" t="s">
        <v>2799</v>
      </c>
      <c r="BC86" t="s">
        <v>1743</v>
      </c>
      <c r="BD86" t="s">
        <v>5673</v>
      </c>
      <c r="BE86" t="s">
        <v>3112</v>
      </c>
      <c r="BF86">
        <v>16</v>
      </c>
      <c r="BG86">
        <v>84</v>
      </c>
      <c r="BH86">
        <v>0</v>
      </c>
      <c r="BI86" t="s">
        <v>1547</v>
      </c>
      <c r="BJ86">
        <v>0</v>
      </c>
      <c r="BK86">
        <v>0</v>
      </c>
      <c r="BL86">
        <v>33</v>
      </c>
      <c r="BM86" t="s">
        <v>5125</v>
      </c>
      <c r="BN86" t="s">
        <v>3113</v>
      </c>
      <c r="BO86" t="s">
        <v>5714</v>
      </c>
      <c r="BP86" t="e" cm="1">
        <v>#N/A</v>
      </c>
      <c r="BQ86" t="s">
        <v>1547</v>
      </c>
      <c r="BR86" t="s">
        <v>5667</v>
      </c>
      <c r="BS86">
        <v>14</v>
      </c>
      <c r="BT86" t="s">
        <v>5141</v>
      </c>
      <c r="BU86" t="s">
        <v>15139</v>
      </c>
      <c r="BV86" t="s">
        <v>2908</v>
      </c>
      <c r="BW86" t="s">
        <v>5120</v>
      </c>
      <c r="BX86" t="s">
        <v>5674</v>
      </c>
      <c r="BY86" t="s">
        <v>5127</v>
      </c>
      <c r="BZ86" t="s">
        <v>1547</v>
      </c>
      <c r="CA86" t="s">
        <v>1744</v>
      </c>
      <c r="CB86" t="s">
        <v>1754</v>
      </c>
      <c r="CC86"/>
      <c r="CD86" t="s">
        <v>998</v>
      </c>
      <c r="CE86" t="s">
        <v>2799</v>
      </c>
      <c r="CF86" t="s">
        <v>5723</v>
      </c>
      <c r="CG86" t="s">
        <v>5724</v>
      </c>
      <c r="CH86" t="s">
        <v>2799</v>
      </c>
      <c r="CI86" t="s">
        <v>1547</v>
      </c>
      <c r="CJ86" t="s">
        <v>2877</v>
      </c>
      <c r="CK86" t="s">
        <v>1165</v>
      </c>
      <c r="CL86"/>
      <c r="CM86"/>
      <c r="CN86" t="s">
        <v>13180</v>
      </c>
      <c r="CO86" t="s">
        <v>13136</v>
      </c>
      <c r="CP86" t="s">
        <v>13180</v>
      </c>
      <c r="CQ86" t="s">
        <v>13136</v>
      </c>
      <c r="CR86" t="s">
        <v>1547</v>
      </c>
      <c r="CS86">
        <v>0</v>
      </c>
      <c r="CT86" t="s">
        <v>1547</v>
      </c>
      <c r="CU86" t="s">
        <v>1547</v>
      </c>
      <c r="CV86" t="s">
        <v>1547</v>
      </c>
      <c r="CW86" t="s">
        <v>1547</v>
      </c>
      <c r="CX86" t="s">
        <v>1547</v>
      </c>
      <c r="CY86">
        <v>84</v>
      </c>
      <c r="CZ86" t="s">
        <v>5725</v>
      </c>
      <c r="DA86" t="s">
        <v>1547</v>
      </c>
      <c r="DB86" t="s">
        <v>1881</v>
      </c>
      <c r="DC86" t="s">
        <v>1882</v>
      </c>
      <c r="DD86" t="s">
        <v>2909</v>
      </c>
      <c r="DE86" t="s">
        <v>2649</v>
      </c>
      <c r="DF86" t="s">
        <v>2911</v>
      </c>
      <c r="DG86" t="s">
        <v>1547</v>
      </c>
      <c r="DH86" t="s">
        <v>1547</v>
      </c>
      <c r="DI86" t="s">
        <v>1892</v>
      </c>
      <c r="DJ86" t="e">
        <v>#N/A</v>
      </c>
      <c r="DK86"/>
      <c r="DL86" t="s">
        <v>1892</v>
      </c>
      <c r="DM86">
        <v>9</v>
      </c>
      <c r="DN86" t="s">
        <v>1883</v>
      </c>
      <c r="DO86" t="s">
        <v>1165</v>
      </c>
      <c r="DP86" t="b">
        <v>1</v>
      </c>
      <c r="DQ86" t="b">
        <v>0</v>
      </c>
      <c r="DR86" t="b">
        <v>0</v>
      </c>
      <c r="DS86" t="b">
        <v>0</v>
      </c>
      <c r="DT86" t="b">
        <v>0</v>
      </c>
      <c r="DU86" t="b">
        <v>0</v>
      </c>
      <c r="DV86" t="b">
        <v>0</v>
      </c>
      <c r="DW86">
        <v>0</v>
      </c>
      <c r="DX86" t="b">
        <v>0</v>
      </c>
      <c r="DY86" t="b">
        <v>0</v>
      </c>
      <c r="DZ86" t="b">
        <v>0</v>
      </c>
      <c r="EA86" t="b">
        <v>0</v>
      </c>
      <c r="EB86" t="b">
        <v>0</v>
      </c>
      <c r="EC86" t="b">
        <v>0</v>
      </c>
      <c r="ED86" t="b">
        <v>0</v>
      </c>
      <c r="EE86" t="b">
        <v>0</v>
      </c>
      <c r="EF86" t="b">
        <v>0</v>
      </c>
      <c r="EG86" t="b" cm="1">
        <v>0</v>
      </c>
      <c r="EH86" t="b">
        <v>0</v>
      </c>
      <c r="EI86" t="b">
        <v>0</v>
      </c>
      <c r="EJ86" t="b">
        <v>0</v>
      </c>
      <c r="EK86" t="s">
        <v>1547</v>
      </c>
      <c r="EL86">
        <v>0</v>
      </c>
      <c r="EM86">
        <v>17</v>
      </c>
      <c r="EN86" t="b">
        <v>0</v>
      </c>
    </row>
    <row r="87" spans="1:144" ht="15.75">
      <c r="A87"/>
      <c r="B87" t="s">
        <v>1165</v>
      </c>
      <c r="C87" t="s">
        <v>3103</v>
      </c>
      <c r="D87" t="s">
        <v>2882</v>
      </c>
      <c r="E87" t="s">
        <v>2883</v>
      </c>
      <c r="F87" t="s">
        <v>2876</v>
      </c>
      <c r="G87" t="s">
        <v>2882</v>
      </c>
      <c r="H87" t="s">
        <v>2884</v>
      </c>
      <c r="I87" t="s">
        <v>2799</v>
      </c>
      <c r="J87"/>
      <c r="K87" t="s">
        <v>902</v>
      </c>
      <c r="L87" t="s">
        <v>1743</v>
      </c>
      <c r="M87" t="s">
        <v>1754</v>
      </c>
      <c r="N87" t="s">
        <v>2885</v>
      </c>
      <c r="O87"/>
      <c r="P87" t="s">
        <v>1165</v>
      </c>
      <c r="Q87" t="s">
        <v>2649</v>
      </c>
      <c r="R87" t="s">
        <v>2877</v>
      </c>
      <c r="S87"/>
      <c r="T87"/>
      <c r="U87" t="s">
        <v>13180</v>
      </c>
      <c r="V87" t="s">
        <v>13129</v>
      </c>
      <c r="W87"/>
      <c r="X87"/>
      <c r="Y87"/>
      <c r="Z87"/>
      <c r="AA87"/>
      <c r="AB87"/>
      <c r="AC87"/>
      <c r="AD87"/>
      <c r="AE87"/>
      <c r="AF87"/>
      <c r="AG87"/>
      <c r="AH87"/>
      <c r="AI87"/>
      <c r="AJ87"/>
      <c r="AK87"/>
      <c r="AL87"/>
      <c r="AM87"/>
      <c r="AN87"/>
      <c r="AO87" s="108" t="s">
        <v>43</v>
      </c>
      <c r="AP87" t="s">
        <v>2843</v>
      </c>
      <c r="AQ87">
        <v>16</v>
      </c>
      <c r="AR87" t="e">
        <v>#N/A</v>
      </c>
      <c r="AS87" t="s">
        <v>3103</v>
      </c>
      <c r="AT87" t="e">
        <v>#N/A</v>
      </c>
      <c r="AU87" t="s">
        <v>2883</v>
      </c>
      <c r="AV87" t="s">
        <v>5056</v>
      </c>
      <c r="AW87" t="s">
        <v>5041</v>
      </c>
      <c r="AX87" t="s">
        <v>1740</v>
      </c>
      <c r="AY87" t="s">
        <v>5057</v>
      </c>
      <c r="AZ87" t="s">
        <v>2649</v>
      </c>
      <c r="BA87" t="s">
        <v>5058</v>
      </c>
      <c r="BB87" t="s">
        <v>2799</v>
      </c>
      <c r="BC87" t="s">
        <v>1743</v>
      </c>
      <c r="BD87" t="s">
        <v>5678</v>
      </c>
      <c r="BE87" t="s">
        <v>3112</v>
      </c>
      <c r="BF87">
        <v>7</v>
      </c>
      <c r="BG87">
        <v>84</v>
      </c>
      <c r="BH87">
        <v>0</v>
      </c>
      <c r="BI87" t="s">
        <v>1547</v>
      </c>
      <c r="BJ87">
        <v>0</v>
      </c>
      <c r="BK87">
        <v>0</v>
      </c>
      <c r="BL87">
        <v>7</v>
      </c>
      <c r="BM87" t="s">
        <v>5063</v>
      </c>
      <c r="BN87" t="s">
        <v>3113</v>
      </c>
      <c r="BO87" t="s">
        <v>5714</v>
      </c>
      <c r="BP87" t="e" cm="1">
        <v>#N/A</v>
      </c>
      <c r="BQ87" t="s">
        <v>1547</v>
      </c>
      <c r="BR87" t="s">
        <v>5667</v>
      </c>
      <c r="BS87">
        <v>15</v>
      </c>
      <c r="BT87" t="s">
        <v>5153</v>
      </c>
      <c r="BU87" t="s">
        <v>15140</v>
      </c>
      <c r="BV87" t="s">
        <v>2882</v>
      </c>
      <c r="BW87" t="s">
        <v>5056</v>
      </c>
      <c r="BX87" t="s">
        <v>5060</v>
      </c>
      <c r="BY87" t="s">
        <v>5061</v>
      </c>
      <c r="BZ87" t="s">
        <v>1547</v>
      </c>
      <c r="CA87" t="s">
        <v>1744</v>
      </c>
      <c r="CB87" t="s">
        <v>1754</v>
      </c>
      <c r="CC87"/>
      <c r="CD87" t="s">
        <v>998</v>
      </c>
      <c r="CE87" t="s">
        <v>2799</v>
      </c>
      <c r="CF87" t="s">
        <v>5726</v>
      </c>
      <c r="CG87" t="s">
        <v>5727</v>
      </c>
      <c r="CH87" t="s">
        <v>2799</v>
      </c>
      <c r="CI87" t="s">
        <v>1547</v>
      </c>
      <c r="CJ87" t="s">
        <v>2877</v>
      </c>
      <c r="CK87" t="s">
        <v>1165</v>
      </c>
      <c r="CL87"/>
      <c r="CM87"/>
      <c r="CN87" t="s">
        <v>13180</v>
      </c>
      <c r="CO87" t="s">
        <v>13129</v>
      </c>
      <c r="CP87" t="s">
        <v>13180</v>
      </c>
      <c r="CQ87" t="s">
        <v>13129</v>
      </c>
      <c r="CR87" t="s">
        <v>1547</v>
      </c>
      <c r="CS87">
        <v>0</v>
      </c>
      <c r="CT87" t="s">
        <v>1547</v>
      </c>
      <c r="CU87" t="s">
        <v>1547</v>
      </c>
      <c r="CV87" t="s">
        <v>1547</v>
      </c>
      <c r="CW87" t="s">
        <v>1547</v>
      </c>
      <c r="CX87" t="s">
        <v>1547</v>
      </c>
      <c r="CY87">
        <v>85</v>
      </c>
      <c r="CZ87" t="s">
        <v>5728</v>
      </c>
      <c r="DA87" t="s">
        <v>1547</v>
      </c>
      <c r="DB87" t="s">
        <v>1881</v>
      </c>
      <c r="DC87" t="s">
        <v>1882</v>
      </c>
      <c r="DD87" t="s">
        <v>2883</v>
      </c>
      <c r="DE87" t="s">
        <v>2649</v>
      </c>
      <c r="DF87" t="s">
        <v>2882</v>
      </c>
      <c r="DG87" t="s">
        <v>1547</v>
      </c>
      <c r="DH87" t="s">
        <v>1547</v>
      </c>
      <c r="DI87" t="s">
        <v>1892</v>
      </c>
      <c r="DJ87" t="e">
        <v>#N/A</v>
      </c>
      <c r="DK87"/>
      <c r="DL87" t="s">
        <v>1892</v>
      </c>
      <c r="DM87">
        <v>9</v>
      </c>
      <c r="DN87" t="s">
        <v>1883</v>
      </c>
      <c r="DO87" t="s">
        <v>1165</v>
      </c>
      <c r="DP87" t="b">
        <v>1</v>
      </c>
      <c r="DQ87" t="b">
        <v>0</v>
      </c>
      <c r="DR87" t="b">
        <v>0</v>
      </c>
      <c r="DS87" t="b">
        <v>0</v>
      </c>
      <c r="DT87" t="b">
        <v>0</v>
      </c>
      <c r="DU87" t="b">
        <v>0</v>
      </c>
      <c r="DV87" t="b">
        <v>0</v>
      </c>
      <c r="DW87">
        <v>0</v>
      </c>
      <c r="DX87" t="b">
        <v>0</v>
      </c>
      <c r="DY87" t="b">
        <v>0</v>
      </c>
      <c r="DZ87" t="b">
        <v>0</v>
      </c>
      <c r="EA87" t="b">
        <v>0</v>
      </c>
      <c r="EB87" t="b">
        <v>0</v>
      </c>
      <c r="EC87" t="b">
        <v>0</v>
      </c>
      <c r="ED87" t="b">
        <v>0</v>
      </c>
      <c r="EE87" t="b">
        <v>0</v>
      </c>
      <c r="EF87" t="b">
        <v>0</v>
      </c>
      <c r="EG87" t="b" cm="1">
        <v>0</v>
      </c>
      <c r="EH87" t="b">
        <v>0</v>
      </c>
      <c r="EI87" t="b">
        <v>0</v>
      </c>
      <c r="EJ87" t="b">
        <v>0</v>
      </c>
      <c r="EK87" t="s">
        <v>1547</v>
      </c>
      <c r="EL87">
        <v>0</v>
      </c>
      <c r="EM87">
        <v>25</v>
      </c>
      <c r="EN87" t="b">
        <v>0</v>
      </c>
    </row>
    <row r="88" spans="1:144" ht="47.25">
      <c r="A88"/>
      <c r="B88" t="s">
        <v>1165</v>
      </c>
      <c r="C88" t="s">
        <v>3103</v>
      </c>
      <c r="D88" t="s">
        <v>1249</v>
      </c>
      <c r="E88" t="s">
        <v>1248</v>
      </c>
      <c r="F88" t="s">
        <v>1245</v>
      </c>
      <c r="G88" t="s">
        <v>1249</v>
      </c>
      <c r="H88" s="109" t="s">
        <v>3108</v>
      </c>
      <c r="I88" t="s">
        <v>2799</v>
      </c>
      <c r="J88"/>
      <c r="K88" t="s">
        <v>902</v>
      </c>
      <c r="L88" t="s">
        <v>1743</v>
      </c>
      <c r="M88" t="s">
        <v>1754</v>
      </c>
      <c r="N88" t="s">
        <v>3115</v>
      </c>
      <c r="O88"/>
      <c r="P88" t="s">
        <v>1165</v>
      </c>
      <c r="Q88" t="s">
        <v>2649</v>
      </c>
      <c r="R88" t="s">
        <v>2877</v>
      </c>
      <c r="S88"/>
      <c r="T88"/>
      <c r="U88" t="s">
        <v>13180</v>
      </c>
      <c r="V88" t="s">
        <v>13126</v>
      </c>
      <c r="W88"/>
      <c r="X88"/>
      <c r="Y88"/>
      <c r="Z88"/>
      <c r="AA88"/>
      <c r="AB88"/>
      <c r="AC88"/>
      <c r="AD88"/>
      <c r="AE88"/>
      <c r="AF88"/>
      <c r="AG88"/>
      <c r="AH88"/>
      <c r="AI88"/>
      <c r="AJ88"/>
      <c r="AK88"/>
      <c r="AL88"/>
      <c r="AM88"/>
      <c r="AN88"/>
      <c r="AO88" s="108" t="s">
        <v>43</v>
      </c>
      <c r="AP88" t="s">
        <v>2843</v>
      </c>
      <c r="AQ88">
        <v>17</v>
      </c>
      <c r="AR88" t="e">
        <v>#N/A</v>
      </c>
      <c r="AS88" t="s">
        <v>3103</v>
      </c>
      <c r="AT88" t="e">
        <v>#N/A</v>
      </c>
      <c r="AU88" t="s">
        <v>1248</v>
      </c>
      <c r="AV88" t="s">
        <v>1751</v>
      </c>
      <c r="AW88" t="s">
        <v>1741</v>
      </c>
      <c r="AX88" t="s">
        <v>1740</v>
      </c>
      <c r="AY88" t="s">
        <v>1752</v>
      </c>
      <c r="AZ88" t="s">
        <v>2649</v>
      </c>
      <c r="BA88" t="s">
        <v>1896</v>
      </c>
      <c r="BB88" t="s">
        <v>2799</v>
      </c>
      <c r="BC88" t="s">
        <v>1743</v>
      </c>
      <c r="BD88" t="s">
        <v>5682</v>
      </c>
      <c r="BE88" t="s">
        <v>3112</v>
      </c>
      <c r="BF88">
        <v>4</v>
      </c>
      <c r="BG88">
        <v>84</v>
      </c>
      <c r="BH88">
        <v>0</v>
      </c>
      <c r="BI88" t="s">
        <v>1547</v>
      </c>
      <c r="BJ88">
        <v>0</v>
      </c>
      <c r="BK88">
        <v>0</v>
      </c>
      <c r="BL88">
        <v>4</v>
      </c>
      <c r="BM88" t="s">
        <v>1750</v>
      </c>
      <c r="BN88" t="s">
        <v>3113</v>
      </c>
      <c r="BO88" t="s">
        <v>5714</v>
      </c>
      <c r="BP88" t="e" cm="1">
        <v>#N/A</v>
      </c>
      <c r="BQ88" t="s">
        <v>1547</v>
      </c>
      <c r="BR88" t="s">
        <v>5667</v>
      </c>
      <c r="BS88">
        <v>16</v>
      </c>
      <c r="BT88" t="s">
        <v>5165</v>
      </c>
      <c r="BU88" t="s">
        <v>15141</v>
      </c>
      <c r="BV88" t="s">
        <v>1249</v>
      </c>
      <c r="BW88" t="s">
        <v>1751</v>
      </c>
      <c r="BX88" t="s">
        <v>5683</v>
      </c>
      <c r="BY88" t="s">
        <v>5729</v>
      </c>
      <c r="BZ88" t="s">
        <v>1547</v>
      </c>
      <c r="CA88" t="s">
        <v>1744</v>
      </c>
      <c r="CB88" t="s">
        <v>1754</v>
      </c>
      <c r="CC88"/>
      <c r="CD88" t="s">
        <v>998</v>
      </c>
      <c r="CE88" t="s">
        <v>2799</v>
      </c>
      <c r="CF88" t="s">
        <v>5730</v>
      </c>
      <c r="CG88" t="s">
        <v>5731</v>
      </c>
      <c r="CH88" t="s">
        <v>2799</v>
      </c>
      <c r="CI88" t="s">
        <v>1547</v>
      </c>
      <c r="CJ88" t="s">
        <v>2877</v>
      </c>
      <c r="CK88" t="s">
        <v>1165</v>
      </c>
      <c r="CL88"/>
      <c r="CM88"/>
      <c r="CN88" t="s">
        <v>13180</v>
      </c>
      <c r="CO88" t="s">
        <v>13126</v>
      </c>
      <c r="CP88" t="s">
        <v>13180</v>
      </c>
      <c r="CQ88" t="s">
        <v>13126</v>
      </c>
      <c r="CR88" t="s">
        <v>1547</v>
      </c>
      <c r="CS88">
        <v>0</v>
      </c>
      <c r="CT88" t="s">
        <v>1547</v>
      </c>
      <c r="CU88" t="s">
        <v>1547</v>
      </c>
      <c r="CV88" t="s">
        <v>1547</v>
      </c>
      <c r="CW88" t="s">
        <v>1547</v>
      </c>
      <c r="CX88" t="s">
        <v>1547</v>
      </c>
      <c r="CY88">
        <v>86</v>
      </c>
      <c r="CZ88" t="s">
        <v>5732</v>
      </c>
      <c r="DA88" t="s">
        <v>1547</v>
      </c>
      <c r="DB88" t="s">
        <v>1881</v>
      </c>
      <c r="DC88" t="s">
        <v>1882</v>
      </c>
      <c r="DD88" t="s">
        <v>1248</v>
      </c>
      <c r="DE88" t="s">
        <v>2649</v>
      </c>
      <c r="DF88" t="s">
        <v>1249</v>
      </c>
      <c r="DG88" t="s">
        <v>1547</v>
      </c>
      <c r="DH88" t="s">
        <v>1547</v>
      </c>
      <c r="DI88" t="s">
        <v>1892</v>
      </c>
      <c r="DJ88" t="e">
        <v>#N/A</v>
      </c>
      <c r="DK88"/>
      <c r="DL88" t="s">
        <v>1892</v>
      </c>
      <c r="DM88">
        <v>9</v>
      </c>
      <c r="DN88" t="s">
        <v>1883</v>
      </c>
      <c r="DO88" t="s">
        <v>1165</v>
      </c>
      <c r="DP88" t="b">
        <v>1</v>
      </c>
      <c r="DQ88" t="b">
        <v>0</v>
      </c>
      <c r="DR88" t="b">
        <v>0</v>
      </c>
      <c r="DS88" t="b">
        <v>0</v>
      </c>
      <c r="DT88" t="b">
        <v>0</v>
      </c>
      <c r="DU88" t="b">
        <v>0</v>
      </c>
      <c r="DV88" t="b">
        <v>0</v>
      </c>
      <c r="DW88">
        <v>0</v>
      </c>
      <c r="DX88" t="b">
        <v>0</v>
      </c>
      <c r="DY88" t="b">
        <v>0</v>
      </c>
      <c r="DZ88" t="b">
        <v>0</v>
      </c>
      <c r="EA88" t="b">
        <v>0</v>
      </c>
      <c r="EB88" t="b">
        <v>0</v>
      </c>
      <c r="EC88" t="b">
        <v>0</v>
      </c>
      <c r="ED88" t="b">
        <v>0</v>
      </c>
      <c r="EE88" t="b">
        <v>0</v>
      </c>
      <c r="EF88" t="b">
        <v>0</v>
      </c>
      <c r="EG88" t="b" cm="1">
        <v>0</v>
      </c>
      <c r="EH88" t="b">
        <v>0</v>
      </c>
      <c r="EI88" t="b">
        <v>0</v>
      </c>
      <c r="EJ88" t="b">
        <v>0</v>
      </c>
      <c r="EK88" t="s">
        <v>1547</v>
      </c>
      <c r="EL88">
        <v>0</v>
      </c>
      <c r="EM88">
        <v>7</v>
      </c>
      <c r="EN88" t="b">
        <v>0</v>
      </c>
    </row>
    <row r="89" spans="1:144" ht="15.75">
      <c r="A89"/>
      <c r="B89" t="s">
        <v>1165</v>
      </c>
      <c r="C89" t="s">
        <v>3103</v>
      </c>
      <c r="D89" t="s">
        <v>3116</v>
      </c>
      <c r="E89" t="s">
        <v>3117</v>
      </c>
      <c r="F89"/>
      <c r="G89" t="s">
        <v>3116</v>
      </c>
      <c r="H89" t="s">
        <v>3118</v>
      </c>
      <c r="I89" t="s">
        <v>1230</v>
      </c>
      <c r="J89"/>
      <c r="K89" t="s">
        <v>3119</v>
      </c>
      <c r="L89" t="s">
        <v>1743</v>
      </c>
      <c r="M89" t="s">
        <v>1754</v>
      </c>
      <c r="N89" t="s">
        <v>3120</v>
      </c>
      <c r="O89"/>
      <c r="P89" t="s">
        <v>1165</v>
      </c>
      <c r="Q89" t="s">
        <v>2649</v>
      </c>
      <c r="R89" t="s">
        <v>2877</v>
      </c>
      <c r="S89"/>
      <c r="T89"/>
      <c r="U89" t="s">
        <v>13180</v>
      </c>
      <c r="V89" t="s">
        <v>13181</v>
      </c>
      <c r="W89"/>
      <c r="X89"/>
      <c r="Y89"/>
      <c r="Z89"/>
      <c r="AA89"/>
      <c r="AB89"/>
      <c r="AC89"/>
      <c r="AD89"/>
      <c r="AE89"/>
      <c r="AF89"/>
      <c r="AG89"/>
      <c r="AH89"/>
      <c r="AI89"/>
      <c r="AJ89"/>
      <c r="AK89"/>
      <c r="AL89"/>
      <c r="AM89"/>
      <c r="AN89"/>
      <c r="AO89" s="108" t="s">
        <v>43</v>
      </c>
      <c r="AP89" t="s">
        <v>2843</v>
      </c>
      <c r="AQ89">
        <v>18</v>
      </c>
      <c r="AR89" t="e">
        <v>#N/A</v>
      </c>
      <c r="AS89" t="s">
        <v>3103</v>
      </c>
      <c r="AT89" t="e">
        <v>#N/A</v>
      </c>
      <c r="AU89" t="s">
        <v>3117</v>
      </c>
      <c r="AV89" t="s">
        <v>5733</v>
      </c>
      <c r="AW89" t="s">
        <v>1744</v>
      </c>
      <c r="AX89" t="s">
        <v>1740</v>
      </c>
      <c r="AY89" t="s">
        <v>5734</v>
      </c>
      <c r="AZ89" t="s">
        <v>2649</v>
      </c>
      <c r="BA89" t="s">
        <v>5735</v>
      </c>
      <c r="BB89" t="s">
        <v>1230</v>
      </c>
      <c r="BC89" t="s">
        <v>1743</v>
      </c>
      <c r="BD89" t="s">
        <v>5736</v>
      </c>
      <c r="BE89" t="s">
        <v>3112</v>
      </c>
      <c r="BF89">
        <v>89</v>
      </c>
      <c r="BG89">
        <v>84</v>
      </c>
      <c r="BH89" t="e">
        <v>#N/A</v>
      </c>
      <c r="BI89" t="s">
        <v>3117</v>
      </c>
      <c r="BJ89">
        <v>1</v>
      </c>
      <c r="BK89">
        <v>0</v>
      </c>
      <c r="BL89">
        <v>0</v>
      </c>
      <c r="BM89" t="s">
        <v>1547</v>
      </c>
      <c r="BN89" t="s">
        <v>3113</v>
      </c>
      <c r="BO89" t="s">
        <v>5714</v>
      </c>
      <c r="BP89" t="e" cm="1">
        <v>#N/A</v>
      </c>
      <c r="BQ89" t="s">
        <v>5737</v>
      </c>
      <c r="BR89" t="s">
        <v>5667</v>
      </c>
      <c r="BS89">
        <v>17</v>
      </c>
      <c r="BT89" t="s">
        <v>5174</v>
      </c>
      <c r="BU89" t="s">
        <v>15142</v>
      </c>
      <c r="BV89" t="s">
        <v>3116</v>
      </c>
      <c r="BW89" t="s">
        <v>5733</v>
      </c>
      <c r="BX89" t="s">
        <v>5738</v>
      </c>
      <c r="BY89" t="s">
        <v>5739</v>
      </c>
      <c r="BZ89" t="s">
        <v>1547</v>
      </c>
      <c r="CA89" t="s">
        <v>1744</v>
      </c>
      <c r="CB89" t="s">
        <v>1754</v>
      </c>
      <c r="CC89"/>
      <c r="CD89" t="s">
        <v>998</v>
      </c>
      <c r="CE89" t="s">
        <v>1230</v>
      </c>
      <c r="CF89" t="s">
        <v>5740</v>
      </c>
      <c r="CG89" t="s">
        <v>5741</v>
      </c>
      <c r="CH89" t="s">
        <v>1230</v>
      </c>
      <c r="CI89" t="s">
        <v>1547</v>
      </c>
      <c r="CJ89" t="s">
        <v>2877</v>
      </c>
      <c r="CK89" t="s">
        <v>1165</v>
      </c>
      <c r="CL89"/>
      <c r="CM89"/>
      <c r="CN89" t="s">
        <v>13180</v>
      </c>
      <c r="CO89" t="s">
        <v>13181</v>
      </c>
      <c r="CP89" t="s">
        <v>13180</v>
      </c>
      <c r="CQ89" t="s">
        <v>13181</v>
      </c>
      <c r="CR89" t="s">
        <v>1547</v>
      </c>
      <c r="CS89">
        <v>0</v>
      </c>
      <c r="CT89" t="s">
        <v>1547</v>
      </c>
      <c r="CU89" t="s">
        <v>1547</v>
      </c>
      <c r="CV89" t="s">
        <v>1547</v>
      </c>
      <c r="CW89" t="s">
        <v>1547</v>
      </c>
      <c r="CX89" t="s">
        <v>1547</v>
      </c>
      <c r="CY89">
        <v>87</v>
      </c>
      <c r="CZ89" t="s">
        <v>5742</v>
      </c>
      <c r="DA89" t="s">
        <v>1547</v>
      </c>
      <c r="DB89" t="s">
        <v>1881</v>
      </c>
      <c r="DC89" t="s">
        <v>1882</v>
      </c>
      <c r="DD89" t="s">
        <v>3117</v>
      </c>
      <c r="DE89" t="s">
        <v>2649</v>
      </c>
      <c r="DF89" t="s">
        <v>3116</v>
      </c>
      <c r="DG89" t="s">
        <v>1547</v>
      </c>
      <c r="DH89" t="s">
        <v>1547</v>
      </c>
      <c r="DI89" t="s">
        <v>1892</v>
      </c>
      <c r="DJ89" t="e">
        <v>#N/A</v>
      </c>
      <c r="DK89"/>
      <c r="DL89" t="s">
        <v>1892</v>
      </c>
      <c r="DM89">
        <v>9</v>
      </c>
      <c r="DN89" t="s">
        <v>1883</v>
      </c>
      <c r="DO89" t="s">
        <v>1165</v>
      </c>
      <c r="DP89" t="b">
        <v>1</v>
      </c>
      <c r="DQ89" t="b">
        <v>0</v>
      </c>
      <c r="DR89" t="b">
        <v>1</v>
      </c>
      <c r="DS89" t="b">
        <v>0</v>
      </c>
      <c r="DT89" t="b">
        <v>0</v>
      </c>
      <c r="DU89" t="b">
        <v>0</v>
      </c>
      <c r="DV89" t="b">
        <v>0</v>
      </c>
      <c r="DW89">
        <v>0</v>
      </c>
      <c r="DX89" t="b">
        <v>0</v>
      </c>
      <c r="DY89" t="b">
        <v>0</v>
      </c>
      <c r="DZ89" t="b">
        <v>0</v>
      </c>
      <c r="EA89" t="b">
        <v>0</v>
      </c>
      <c r="EB89" t="b">
        <v>0</v>
      </c>
      <c r="EC89" t="b">
        <v>0</v>
      </c>
      <c r="ED89" t="b">
        <v>0</v>
      </c>
      <c r="EE89" t="b">
        <v>0</v>
      </c>
      <c r="EF89" t="b">
        <v>0</v>
      </c>
      <c r="EG89" t="b" cm="1">
        <v>0</v>
      </c>
      <c r="EH89" t="b">
        <v>0</v>
      </c>
      <c r="EI89" t="b">
        <v>0</v>
      </c>
      <c r="EJ89" t="b">
        <v>0</v>
      </c>
      <c r="EK89" t="s">
        <v>1547</v>
      </c>
      <c r="EL89">
        <v>0</v>
      </c>
      <c r="EM89">
        <v>30</v>
      </c>
      <c r="EN89" t="b">
        <v>0</v>
      </c>
    </row>
    <row r="90" spans="1:144" ht="15.75">
      <c r="A90"/>
      <c r="B90" t="s">
        <v>1165</v>
      </c>
      <c r="C90" t="s">
        <v>3103</v>
      </c>
      <c r="D90" t="s">
        <v>3121</v>
      </c>
      <c r="E90" t="s">
        <v>3122</v>
      </c>
      <c r="F90"/>
      <c r="G90" t="s">
        <v>3121</v>
      </c>
      <c r="H90" t="s">
        <v>3123</v>
      </c>
      <c r="I90" t="s">
        <v>1230</v>
      </c>
      <c r="J90"/>
      <c r="K90" t="s">
        <v>3119</v>
      </c>
      <c r="L90" t="s">
        <v>1743</v>
      </c>
      <c r="M90" t="s">
        <v>1995</v>
      </c>
      <c r="N90"/>
      <c r="O90"/>
      <c r="P90" t="s">
        <v>1165</v>
      </c>
      <c r="Q90" t="s">
        <v>2649</v>
      </c>
      <c r="R90" t="s">
        <v>2877</v>
      </c>
      <c r="S90"/>
      <c r="T90"/>
      <c r="U90" t="s">
        <v>13180</v>
      </c>
      <c r="V90" t="s">
        <v>13182</v>
      </c>
      <c r="W90"/>
      <c r="X90"/>
      <c r="Y90"/>
      <c r="Z90"/>
      <c r="AA90"/>
      <c r="AB90"/>
      <c r="AC90"/>
      <c r="AD90"/>
      <c r="AE90"/>
      <c r="AF90"/>
      <c r="AG90"/>
      <c r="AH90"/>
      <c r="AI90"/>
      <c r="AJ90"/>
      <c r="AK90"/>
      <c r="AL90"/>
      <c r="AM90"/>
      <c r="AN90"/>
      <c r="AO90" s="108" t="s">
        <v>43</v>
      </c>
      <c r="AP90" t="s">
        <v>2843</v>
      </c>
      <c r="AQ90">
        <v>19</v>
      </c>
      <c r="AR90" t="e">
        <v>#N/A</v>
      </c>
      <c r="AS90" t="s">
        <v>3103</v>
      </c>
      <c r="AT90" t="e">
        <v>#N/A</v>
      </c>
      <c r="AU90" t="s">
        <v>3122</v>
      </c>
      <c r="AV90" t="s">
        <v>5743</v>
      </c>
      <c r="AW90" t="s">
        <v>1744</v>
      </c>
      <c r="AX90" t="s">
        <v>1740</v>
      </c>
      <c r="AY90" t="s">
        <v>5744</v>
      </c>
      <c r="AZ90" t="s">
        <v>2649</v>
      </c>
      <c r="BA90" t="s">
        <v>5745</v>
      </c>
      <c r="BB90" t="s">
        <v>1230</v>
      </c>
      <c r="BC90" t="s">
        <v>1743</v>
      </c>
      <c r="BD90" t="s">
        <v>5746</v>
      </c>
      <c r="BE90" t="s">
        <v>3112</v>
      </c>
      <c r="BF90">
        <v>90</v>
      </c>
      <c r="BG90">
        <v>84</v>
      </c>
      <c r="BH90" t="e">
        <v>#N/A</v>
      </c>
      <c r="BI90" t="s">
        <v>3122</v>
      </c>
      <c r="BJ90">
        <v>1</v>
      </c>
      <c r="BK90">
        <v>0</v>
      </c>
      <c r="BL90">
        <v>0</v>
      </c>
      <c r="BM90" t="s">
        <v>1547</v>
      </c>
      <c r="BN90" t="s">
        <v>3113</v>
      </c>
      <c r="BO90" t="s">
        <v>5714</v>
      </c>
      <c r="BP90" t="e" cm="1">
        <v>#N/A</v>
      </c>
      <c r="BQ90" t="s">
        <v>5737</v>
      </c>
      <c r="BR90" t="s">
        <v>5667</v>
      </c>
      <c r="BS90">
        <v>18</v>
      </c>
      <c r="BT90" t="s">
        <v>5176</v>
      </c>
      <c r="BU90" t="s">
        <v>15143</v>
      </c>
      <c r="BV90" t="s">
        <v>3121</v>
      </c>
      <c r="BW90" t="s">
        <v>5743</v>
      </c>
      <c r="BX90" t="s">
        <v>5747</v>
      </c>
      <c r="BY90" t="s">
        <v>1744</v>
      </c>
      <c r="BZ90" t="s">
        <v>1547</v>
      </c>
      <c r="CA90" t="s">
        <v>1744</v>
      </c>
      <c r="CB90" t="s">
        <v>1995</v>
      </c>
      <c r="CC90"/>
      <c r="CD90" t="s">
        <v>998</v>
      </c>
      <c r="CE90" t="s">
        <v>1230</v>
      </c>
      <c r="CF90" t="s">
        <v>5748</v>
      </c>
      <c r="CG90" t="s">
        <v>5749</v>
      </c>
      <c r="CH90" t="s">
        <v>1230</v>
      </c>
      <c r="CI90" t="s">
        <v>1547</v>
      </c>
      <c r="CJ90" t="s">
        <v>2877</v>
      </c>
      <c r="CK90" t="s">
        <v>1165</v>
      </c>
      <c r="CL90"/>
      <c r="CM90"/>
      <c r="CN90" t="s">
        <v>13180</v>
      </c>
      <c r="CO90" t="s">
        <v>13182</v>
      </c>
      <c r="CP90" t="s">
        <v>13180</v>
      </c>
      <c r="CQ90" t="s">
        <v>13182</v>
      </c>
      <c r="CR90" t="s">
        <v>1547</v>
      </c>
      <c r="CS90">
        <v>0</v>
      </c>
      <c r="CT90" t="s">
        <v>1547</v>
      </c>
      <c r="CU90" t="s">
        <v>1547</v>
      </c>
      <c r="CV90" t="s">
        <v>1547</v>
      </c>
      <c r="CW90" t="s">
        <v>1547</v>
      </c>
      <c r="CX90" t="s">
        <v>1547</v>
      </c>
      <c r="CY90">
        <v>88</v>
      </c>
      <c r="CZ90" t="s">
        <v>5750</v>
      </c>
      <c r="DA90" t="s">
        <v>1547</v>
      </c>
      <c r="DB90" t="s">
        <v>1881</v>
      </c>
      <c r="DC90" t="s">
        <v>1882</v>
      </c>
      <c r="DD90" t="s">
        <v>3122</v>
      </c>
      <c r="DE90" t="s">
        <v>2649</v>
      </c>
      <c r="DF90" t="s">
        <v>3121</v>
      </c>
      <c r="DG90" t="s">
        <v>1547</v>
      </c>
      <c r="DH90" t="s">
        <v>1547</v>
      </c>
      <c r="DI90" t="s">
        <v>1892</v>
      </c>
      <c r="DJ90" t="e">
        <v>#N/A</v>
      </c>
      <c r="DK90"/>
      <c r="DL90" t="s">
        <v>1892</v>
      </c>
      <c r="DM90">
        <v>9</v>
      </c>
      <c r="DN90" t="s">
        <v>1883</v>
      </c>
      <c r="DO90" t="s">
        <v>1165</v>
      </c>
      <c r="DP90" t="b">
        <v>1</v>
      </c>
      <c r="DQ90" t="b">
        <v>0</v>
      </c>
      <c r="DR90" t="b">
        <v>1</v>
      </c>
      <c r="DS90" t="b">
        <v>0</v>
      </c>
      <c r="DT90" t="b">
        <v>0</v>
      </c>
      <c r="DU90" t="b">
        <v>0</v>
      </c>
      <c r="DV90" t="b">
        <v>0</v>
      </c>
      <c r="DW90">
        <v>0</v>
      </c>
      <c r="DX90" t="b">
        <v>0</v>
      </c>
      <c r="DY90" t="b">
        <v>0</v>
      </c>
      <c r="DZ90" t="b">
        <v>0</v>
      </c>
      <c r="EA90" t="b">
        <v>0</v>
      </c>
      <c r="EB90" t="b">
        <v>0</v>
      </c>
      <c r="EC90" t="b">
        <v>0</v>
      </c>
      <c r="ED90" t="b">
        <v>0</v>
      </c>
      <c r="EE90" t="b">
        <v>0</v>
      </c>
      <c r="EF90" t="b">
        <v>0</v>
      </c>
      <c r="EG90" t="b" cm="1">
        <v>0</v>
      </c>
      <c r="EH90" t="b">
        <v>0</v>
      </c>
      <c r="EI90" t="b">
        <v>0</v>
      </c>
      <c r="EJ90" t="b">
        <v>0</v>
      </c>
      <c r="EK90" t="s">
        <v>1547</v>
      </c>
      <c r="EL90">
        <v>0</v>
      </c>
      <c r="EM90">
        <v>39</v>
      </c>
      <c r="EN90" t="b">
        <v>0</v>
      </c>
    </row>
    <row r="91" spans="1:144" ht="15.75">
      <c r="A91"/>
      <c r="B91" t="s">
        <v>1165</v>
      </c>
      <c r="C91" t="s">
        <v>3124</v>
      </c>
      <c r="D91" t="s">
        <v>2977</v>
      </c>
      <c r="E91" t="s">
        <v>3125</v>
      </c>
      <c r="F91"/>
      <c r="G91" t="s">
        <v>2977</v>
      </c>
      <c r="H91" t="s">
        <v>2977</v>
      </c>
      <c r="I91" t="s">
        <v>1244</v>
      </c>
      <c r="J91"/>
      <c r="K91" t="s">
        <v>902</v>
      </c>
      <c r="L91" t="s">
        <v>1743</v>
      </c>
      <c r="M91"/>
      <c r="N91"/>
      <c r="O91"/>
      <c r="P91" t="s">
        <v>1165</v>
      </c>
      <c r="Q91" t="s">
        <v>2649</v>
      </c>
      <c r="R91" t="s">
        <v>2877</v>
      </c>
      <c r="S91"/>
      <c r="T91"/>
      <c r="U91" t="s">
        <v>13183</v>
      </c>
      <c r="V91"/>
      <c r="W91"/>
      <c r="X91"/>
      <c r="Y91"/>
      <c r="Z91"/>
      <c r="AA91"/>
      <c r="AB91"/>
      <c r="AC91"/>
      <c r="AD91"/>
      <c r="AE91"/>
      <c r="AF91"/>
      <c r="AG91"/>
      <c r="AH91"/>
      <c r="AI91"/>
      <c r="AJ91"/>
      <c r="AK91"/>
      <c r="AL91"/>
      <c r="AM91"/>
      <c r="AN91"/>
      <c r="AO91" s="108" t="s">
        <v>43</v>
      </c>
      <c r="AP91" t="s">
        <v>2843</v>
      </c>
      <c r="AQ91">
        <v>20</v>
      </c>
      <c r="AR91" t="e">
        <v>#N/A</v>
      </c>
      <c r="AS91" t="s">
        <v>3124</v>
      </c>
      <c r="AT91" t="e">
        <v>#N/A</v>
      </c>
      <c r="AU91" t="s">
        <v>3125</v>
      </c>
      <c r="AV91" t="s">
        <v>5751</v>
      </c>
      <c r="AW91" t="s">
        <v>1744</v>
      </c>
      <c r="AX91" t="s">
        <v>1740</v>
      </c>
      <c r="AY91" t="s">
        <v>5340</v>
      </c>
      <c r="AZ91" t="s">
        <v>2649</v>
      </c>
      <c r="BA91" t="s">
        <v>5752</v>
      </c>
      <c r="BB91" t="s">
        <v>1244</v>
      </c>
      <c r="BC91" t="s">
        <v>1743</v>
      </c>
      <c r="BD91" t="s">
        <v>5753</v>
      </c>
      <c r="BE91" t="s">
        <v>2977</v>
      </c>
      <c r="BF91">
        <v>91</v>
      </c>
      <c r="BG91">
        <v>0</v>
      </c>
      <c r="BH91">
        <v>0</v>
      </c>
      <c r="BI91" t="s">
        <v>1547</v>
      </c>
      <c r="BJ91">
        <v>0</v>
      </c>
      <c r="BK91">
        <v>0</v>
      </c>
      <c r="BL91">
        <v>0</v>
      </c>
      <c r="BM91" t="s">
        <v>1547</v>
      </c>
      <c r="BN91" t="s">
        <v>1547</v>
      </c>
      <c r="BO91" t="s">
        <v>1547</v>
      </c>
      <c r="BP91" t="s" cm="1">
        <v>1547</v>
      </c>
      <c r="BQ91" t="s">
        <v>1547</v>
      </c>
      <c r="BR91" t="s">
        <v>5754</v>
      </c>
      <c r="BS91">
        <v>1</v>
      </c>
      <c r="BT91" t="s">
        <v>1738</v>
      </c>
      <c r="BU91" t="s">
        <v>15144</v>
      </c>
      <c r="BV91" t="s">
        <v>2977</v>
      </c>
      <c r="BW91" t="s">
        <v>5751</v>
      </c>
      <c r="BX91" t="s">
        <v>5340</v>
      </c>
      <c r="BY91" t="s">
        <v>1744</v>
      </c>
      <c r="BZ91" t="s">
        <v>1547</v>
      </c>
      <c r="CA91" t="s">
        <v>1744</v>
      </c>
      <c r="CB91" t="s">
        <v>1547</v>
      </c>
      <c r="CC91"/>
      <c r="CD91" t="s">
        <v>998</v>
      </c>
      <c r="CE91" t="s">
        <v>1244</v>
      </c>
      <c r="CF91" t="s">
        <v>3125</v>
      </c>
      <c r="CG91" t="s">
        <v>5751</v>
      </c>
      <c r="CH91" t="s">
        <v>1244</v>
      </c>
      <c r="CI91" t="s">
        <v>1547</v>
      </c>
      <c r="CJ91" t="s">
        <v>2877</v>
      </c>
      <c r="CK91" t="s">
        <v>1165</v>
      </c>
      <c r="CL91"/>
      <c r="CM91"/>
      <c r="CN91" t="s">
        <v>13183</v>
      </c>
      <c r="CO91" t="s">
        <v>1547</v>
      </c>
      <c r="CP91" t="s">
        <v>13183</v>
      </c>
      <c r="CQ91" t="s">
        <v>1547</v>
      </c>
      <c r="CR91" t="s">
        <v>1547</v>
      </c>
      <c r="CS91">
        <v>0</v>
      </c>
      <c r="CT91" t="s">
        <v>1547</v>
      </c>
      <c r="CU91" t="s">
        <v>1547</v>
      </c>
      <c r="CV91" t="s">
        <v>1547</v>
      </c>
      <c r="CW91" t="s">
        <v>1547</v>
      </c>
      <c r="CX91" t="s">
        <v>1547</v>
      </c>
      <c r="CY91">
        <v>89</v>
      </c>
      <c r="CZ91" t="s">
        <v>5755</v>
      </c>
      <c r="DA91" t="s">
        <v>1547</v>
      </c>
      <c r="DB91" t="s">
        <v>1881</v>
      </c>
      <c r="DC91" t="s">
        <v>1882</v>
      </c>
      <c r="DD91" t="s">
        <v>3125</v>
      </c>
      <c r="DE91" t="s">
        <v>2649</v>
      </c>
      <c r="DF91" t="s">
        <v>2977</v>
      </c>
      <c r="DG91" t="s">
        <v>1547</v>
      </c>
      <c r="DH91" t="s">
        <v>1547</v>
      </c>
      <c r="DI91" t="s">
        <v>1892</v>
      </c>
      <c r="DJ91" t="e">
        <v>#N/A</v>
      </c>
      <c r="DK91"/>
      <c r="DL91" t="s">
        <v>1892</v>
      </c>
      <c r="DM91">
        <v>9</v>
      </c>
      <c r="DN91" t="s">
        <v>1883</v>
      </c>
      <c r="DO91" t="s">
        <v>1165</v>
      </c>
      <c r="DP91" t="b">
        <v>1</v>
      </c>
      <c r="DQ91" t="b">
        <v>0</v>
      </c>
      <c r="DR91" t="b">
        <v>1</v>
      </c>
      <c r="DS91" t="b">
        <v>0</v>
      </c>
      <c r="DT91" t="b">
        <v>0</v>
      </c>
      <c r="DU91" t="b">
        <v>0</v>
      </c>
      <c r="DV91" t="b">
        <v>1</v>
      </c>
      <c r="DW91">
        <v>0</v>
      </c>
      <c r="DX91" t="b">
        <v>0</v>
      </c>
      <c r="DY91" t="b">
        <v>0</v>
      </c>
      <c r="DZ91" t="b">
        <v>0</v>
      </c>
      <c r="EA91" t="b">
        <v>0</v>
      </c>
      <c r="EB91" t="b">
        <v>0</v>
      </c>
      <c r="EC91" t="b">
        <v>1</v>
      </c>
      <c r="ED91" t="b">
        <v>0</v>
      </c>
      <c r="EE91" t="b">
        <v>0</v>
      </c>
      <c r="EF91" t="b">
        <v>0</v>
      </c>
      <c r="EG91" t="b" cm="1">
        <v>0</v>
      </c>
      <c r="EH91" t="b">
        <v>0</v>
      </c>
      <c r="EI91" t="b">
        <v>0</v>
      </c>
      <c r="EJ91" t="b">
        <v>1</v>
      </c>
      <c r="EK91" t="s">
        <v>5327</v>
      </c>
      <c r="EL91">
        <v>0</v>
      </c>
      <c r="EM91">
        <v>12</v>
      </c>
      <c r="EN91" t="b">
        <v>0</v>
      </c>
    </row>
    <row r="92" spans="1:144" ht="15.75">
      <c r="A92"/>
      <c r="B92" t="s">
        <v>1165</v>
      </c>
      <c r="C92" t="s">
        <v>3124</v>
      </c>
      <c r="D92" t="s">
        <v>2904</v>
      </c>
      <c r="E92" t="s">
        <v>2905</v>
      </c>
      <c r="F92" t="s">
        <v>2906</v>
      </c>
      <c r="G92" t="s">
        <v>2904</v>
      </c>
      <c r="H92" t="s">
        <v>2904</v>
      </c>
      <c r="I92" t="s">
        <v>2799</v>
      </c>
      <c r="J92"/>
      <c r="K92" t="s">
        <v>902</v>
      </c>
      <c r="L92" t="s">
        <v>1743</v>
      </c>
      <c r="M92" t="s">
        <v>1779</v>
      </c>
      <c r="N92"/>
      <c r="O92"/>
      <c r="P92" t="s">
        <v>1165</v>
      </c>
      <c r="Q92" t="s">
        <v>2649</v>
      </c>
      <c r="R92" t="s">
        <v>2877</v>
      </c>
      <c r="S92"/>
      <c r="T92"/>
      <c r="U92" t="s">
        <v>13183</v>
      </c>
      <c r="V92" t="s">
        <v>13135</v>
      </c>
      <c r="W92"/>
      <c r="X92"/>
      <c r="Y92"/>
      <c r="Z92"/>
      <c r="AA92"/>
      <c r="AB92"/>
      <c r="AC92"/>
      <c r="AD92"/>
      <c r="AE92"/>
      <c r="AF92"/>
      <c r="AG92"/>
      <c r="AH92"/>
      <c r="AI92"/>
      <c r="AJ92"/>
      <c r="AK92"/>
      <c r="AL92"/>
      <c r="AM92"/>
      <c r="AN92"/>
      <c r="AO92" s="108" t="s">
        <v>43</v>
      </c>
      <c r="AP92" t="s">
        <v>2843</v>
      </c>
      <c r="AQ92">
        <v>21</v>
      </c>
      <c r="AR92" t="e">
        <v>#N/A</v>
      </c>
      <c r="AS92" t="s">
        <v>3124</v>
      </c>
      <c r="AT92" t="e">
        <v>#N/A</v>
      </c>
      <c r="AU92" t="s">
        <v>2905</v>
      </c>
      <c r="AV92" t="s">
        <v>5110</v>
      </c>
      <c r="AW92" t="s">
        <v>5111</v>
      </c>
      <c r="AX92" t="s">
        <v>1740</v>
      </c>
      <c r="AY92" t="s">
        <v>5112</v>
      </c>
      <c r="AZ92" t="s">
        <v>2649</v>
      </c>
      <c r="BA92" t="s">
        <v>5113</v>
      </c>
      <c r="BB92" t="s">
        <v>2799</v>
      </c>
      <c r="BC92" t="s">
        <v>1743</v>
      </c>
      <c r="BD92" t="s">
        <v>5669</v>
      </c>
      <c r="BE92" t="s">
        <v>2977</v>
      </c>
      <c r="BF92">
        <v>15</v>
      </c>
      <c r="BG92">
        <v>91</v>
      </c>
      <c r="BH92">
        <v>0</v>
      </c>
      <c r="BI92" t="s">
        <v>1547</v>
      </c>
      <c r="BJ92">
        <v>0</v>
      </c>
      <c r="BK92">
        <v>0</v>
      </c>
      <c r="BL92">
        <v>32</v>
      </c>
      <c r="BM92" t="s">
        <v>5115</v>
      </c>
      <c r="BN92" t="s">
        <v>3125</v>
      </c>
      <c r="BO92" t="s">
        <v>5751</v>
      </c>
      <c r="BP92" t="e" cm="1">
        <v>#N/A</v>
      </c>
      <c r="BQ92" t="s">
        <v>1547</v>
      </c>
      <c r="BR92" t="s">
        <v>5754</v>
      </c>
      <c r="BS92">
        <v>2</v>
      </c>
      <c r="BT92" t="s">
        <v>1712</v>
      </c>
      <c r="BU92" t="s">
        <v>15145</v>
      </c>
      <c r="BV92" t="s">
        <v>2904</v>
      </c>
      <c r="BW92" t="s">
        <v>5110</v>
      </c>
      <c r="BX92" t="s">
        <v>5112</v>
      </c>
      <c r="BY92" t="s">
        <v>1744</v>
      </c>
      <c r="BZ92" t="s">
        <v>1547</v>
      </c>
      <c r="CA92" t="s">
        <v>1744</v>
      </c>
      <c r="CB92" t="s">
        <v>1779</v>
      </c>
      <c r="CC92"/>
      <c r="CD92" t="s">
        <v>998</v>
      </c>
      <c r="CE92" t="s">
        <v>2799</v>
      </c>
      <c r="CF92" t="s">
        <v>5756</v>
      </c>
      <c r="CG92" t="s">
        <v>5757</v>
      </c>
      <c r="CH92" t="s">
        <v>2799</v>
      </c>
      <c r="CI92" t="s">
        <v>1547</v>
      </c>
      <c r="CJ92" t="s">
        <v>2877</v>
      </c>
      <c r="CK92" t="s">
        <v>1165</v>
      </c>
      <c r="CL92"/>
      <c r="CM92"/>
      <c r="CN92" t="s">
        <v>13183</v>
      </c>
      <c r="CO92" t="s">
        <v>13135</v>
      </c>
      <c r="CP92" t="s">
        <v>13183</v>
      </c>
      <c r="CQ92" t="s">
        <v>13135</v>
      </c>
      <c r="CR92" t="s">
        <v>1547</v>
      </c>
      <c r="CS92">
        <v>0</v>
      </c>
      <c r="CT92" t="s">
        <v>1547</v>
      </c>
      <c r="CU92" t="s">
        <v>1547</v>
      </c>
      <c r="CV92" t="s">
        <v>1547</v>
      </c>
      <c r="CW92" t="s">
        <v>1547</v>
      </c>
      <c r="CX92" t="s">
        <v>1547</v>
      </c>
      <c r="CY92">
        <v>90</v>
      </c>
      <c r="CZ92" t="s">
        <v>5758</v>
      </c>
      <c r="DA92" t="s">
        <v>1547</v>
      </c>
      <c r="DB92" t="s">
        <v>1881</v>
      </c>
      <c r="DC92" t="s">
        <v>1882</v>
      </c>
      <c r="DD92" t="s">
        <v>2905</v>
      </c>
      <c r="DE92" t="s">
        <v>2649</v>
      </c>
      <c r="DF92" t="s">
        <v>2904</v>
      </c>
      <c r="DG92" t="s">
        <v>1547</v>
      </c>
      <c r="DH92" t="s">
        <v>1547</v>
      </c>
      <c r="DI92" t="s">
        <v>1892</v>
      </c>
      <c r="DJ92" t="e">
        <v>#N/A</v>
      </c>
      <c r="DK92"/>
      <c r="DL92" t="s">
        <v>1892</v>
      </c>
      <c r="DM92">
        <v>9</v>
      </c>
      <c r="DN92" t="s">
        <v>1883</v>
      </c>
      <c r="DO92" t="s">
        <v>1165</v>
      </c>
      <c r="DP92" t="b">
        <v>1</v>
      </c>
      <c r="DQ92" t="b">
        <v>0</v>
      </c>
      <c r="DR92" t="b">
        <v>0</v>
      </c>
      <c r="DS92" t="b">
        <v>0</v>
      </c>
      <c r="DT92" t="b">
        <v>0</v>
      </c>
      <c r="DU92" t="b">
        <v>0</v>
      </c>
      <c r="DV92" t="b">
        <v>0</v>
      </c>
      <c r="DW92">
        <v>0</v>
      </c>
      <c r="DX92" t="b">
        <v>0</v>
      </c>
      <c r="DY92" t="b">
        <v>0</v>
      </c>
      <c r="DZ92" t="b">
        <v>0</v>
      </c>
      <c r="EA92" t="b">
        <v>0</v>
      </c>
      <c r="EB92" t="b">
        <v>0</v>
      </c>
      <c r="EC92" t="b">
        <v>0</v>
      </c>
      <c r="ED92" t="b">
        <v>0</v>
      </c>
      <c r="EE92" t="b">
        <v>0</v>
      </c>
      <c r="EF92" t="b">
        <v>0</v>
      </c>
      <c r="EG92" t="b" cm="1">
        <v>0</v>
      </c>
      <c r="EH92" t="b">
        <v>0</v>
      </c>
      <c r="EI92" t="b">
        <v>0</v>
      </c>
      <c r="EJ92" t="b">
        <v>0</v>
      </c>
      <c r="EK92" t="s">
        <v>1547</v>
      </c>
      <c r="EL92">
        <v>0</v>
      </c>
      <c r="EM92">
        <v>29</v>
      </c>
      <c r="EN92" t="b">
        <v>0</v>
      </c>
    </row>
    <row r="93" spans="1:144" ht="15.75">
      <c r="A93"/>
      <c r="B93" t="s">
        <v>1165</v>
      </c>
      <c r="C93" t="s">
        <v>3124</v>
      </c>
      <c r="D93" t="s">
        <v>2908</v>
      </c>
      <c r="E93" t="s">
        <v>2909</v>
      </c>
      <c r="F93" t="s">
        <v>2910</v>
      </c>
      <c r="G93" t="s">
        <v>2940</v>
      </c>
      <c r="H93" t="s">
        <v>3107</v>
      </c>
      <c r="I93" t="s">
        <v>2799</v>
      </c>
      <c r="J93"/>
      <c r="K93" t="s">
        <v>902</v>
      </c>
      <c r="L93" t="s">
        <v>1743</v>
      </c>
      <c r="M93" t="s">
        <v>1754</v>
      </c>
      <c r="N93" t="s">
        <v>2942</v>
      </c>
      <c r="O93"/>
      <c r="P93" t="s">
        <v>1165</v>
      </c>
      <c r="Q93" t="s">
        <v>2649</v>
      </c>
      <c r="R93" t="s">
        <v>2877</v>
      </c>
      <c r="S93"/>
      <c r="T93"/>
      <c r="U93" t="s">
        <v>13183</v>
      </c>
      <c r="V93" t="s">
        <v>13136</v>
      </c>
      <c r="W93"/>
      <c r="X93"/>
      <c r="Y93"/>
      <c r="Z93"/>
      <c r="AA93"/>
      <c r="AB93"/>
      <c r="AC93"/>
      <c r="AD93"/>
      <c r="AE93"/>
      <c r="AF93"/>
      <c r="AG93"/>
      <c r="AH93"/>
      <c r="AI93"/>
      <c r="AJ93"/>
      <c r="AK93"/>
      <c r="AL93"/>
      <c r="AM93"/>
      <c r="AN93"/>
      <c r="AO93" s="108" t="s">
        <v>43</v>
      </c>
      <c r="AP93" t="s">
        <v>2843</v>
      </c>
      <c r="AQ93">
        <v>22</v>
      </c>
      <c r="AR93" t="e">
        <v>#N/A</v>
      </c>
      <c r="AS93" t="s">
        <v>3124</v>
      </c>
      <c r="AT93" t="e">
        <v>#N/A</v>
      </c>
      <c r="AU93" t="s">
        <v>2909</v>
      </c>
      <c r="AV93" t="s">
        <v>5120</v>
      </c>
      <c r="AW93" t="s">
        <v>5121</v>
      </c>
      <c r="AX93" t="s">
        <v>1740</v>
      </c>
      <c r="AY93" t="s">
        <v>5239</v>
      </c>
      <c r="AZ93" t="s">
        <v>2649</v>
      </c>
      <c r="BA93" t="s">
        <v>5123</v>
      </c>
      <c r="BB93" t="s">
        <v>2799</v>
      </c>
      <c r="BC93" t="s">
        <v>1743</v>
      </c>
      <c r="BD93" t="s">
        <v>5673</v>
      </c>
      <c r="BE93" t="s">
        <v>2977</v>
      </c>
      <c r="BF93">
        <v>16</v>
      </c>
      <c r="BG93">
        <v>91</v>
      </c>
      <c r="BH93">
        <v>0</v>
      </c>
      <c r="BI93" t="s">
        <v>1547</v>
      </c>
      <c r="BJ93">
        <v>0</v>
      </c>
      <c r="BK93">
        <v>0</v>
      </c>
      <c r="BL93">
        <v>33</v>
      </c>
      <c r="BM93" t="s">
        <v>5125</v>
      </c>
      <c r="BN93" t="s">
        <v>3125</v>
      </c>
      <c r="BO93" t="s">
        <v>5751</v>
      </c>
      <c r="BP93" t="e" cm="1">
        <v>#N/A</v>
      </c>
      <c r="BQ93" t="s">
        <v>1547</v>
      </c>
      <c r="BR93" t="s">
        <v>5754</v>
      </c>
      <c r="BS93">
        <v>3</v>
      </c>
      <c r="BT93" t="s">
        <v>1715</v>
      </c>
      <c r="BU93" t="s">
        <v>15146</v>
      </c>
      <c r="BV93" t="s">
        <v>2908</v>
      </c>
      <c r="BW93" t="s">
        <v>5120</v>
      </c>
      <c r="BX93" t="s">
        <v>5674</v>
      </c>
      <c r="BY93" t="s">
        <v>5243</v>
      </c>
      <c r="BZ93" t="s">
        <v>1547</v>
      </c>
      <c r="CA93" t="s">
        <v>1744</v>
      </c>
      <c r="CB93" t="s">
        <v>1754</v>
      </c>
      <c r="CC93"/>
      <c r="CD93" t="s">
        <v>998</v>
      </c>
      <c r="CE93" t="s">
        <v>2799</v>
      </c>
      <c r="CF93" t="s">
        <v>5759</v>
      </c>
      <c r="CG93" t="s">
        <v>5760</v>
      </c>
      <c r="CH93" t="s">
        <v>2799</v>
      </c>
      <c r="CI93" t="s">
        <v>1547</v>
      </c>
      <c r="CJ93" t="s">
        <v>2877</v>
      </c>
      <c r="CK93" t="s">
        <v>1165</v>
      </c>
      <c r="CL93"/>
      <c r="CM93"/>
      <c r="CN93" t="s">
        <v>13183</v>
      </c>
      <c r="CO93" t="s">
        <v>13136</v>
      </c>
      <c r="CP93" t="s">
        <v>13183</v>
      </c>
      <c r="CQ93" t="s">
        <v>13136</v>
      </c>
      <c r="CR93" t="s">
        <v>1547</v>
      </c>
      <c r="CS93">
        <v>0</v>
      </c>
      <c r="CT93" t="s">
        <v>1547</v>
      </c>
      <c r="CU93" t="s">
        <v>1547</v>
      </c>
      <c r="CV93" t="s">
        <v>1547</v>
      </c>
      <c r="CW93" t="s">
        <v>1547</v>
      </c>
      <c r="CX93" t="s">
        <v>1547</v>
      </c>
      <c r="CY93">
        <v>91</v>
      </c>
      <c r="CZ93" t="s">
        <v>5761</v>
      </c>
      <c r="DA93" t="s">
        <v>1547</v>
      </c>
      <c r="DB93" t="s">
        <v>1881</v>
      </c>
      <c r="DC93" t="s">
        <v>1882</v>
      </c>
      <c r="DD93" t="s">
        <v>2909</v>
      </c>
      <c r="DE93" t="s">
        <v>2649</v>
      </c>
      <c r="DF93" t="s">
        <v>2940</v>
      </c>
      <c r="DG93" t="s">
        <v>1547</v>
      </c>
      <c r="DH93" t="s">
        <v>1547</v>
      </c>
      <c r="DI93" t="s">
        <v>1892</v>
      </c>
      <c r="DJ93" t="e">
        <v>#N/A</v>
      </c>
      <c r="DK93"/>
      <c r="DL93" t="s">
        <v>1892</v>
      </c>
      <c r="DM93">
        <v>9</v>
      </c>
      <c r="DN93" t="s">
        <v>1883</v>
      </c>
      <c r="DO93" t="s">
        <v>1165</v>
      </c>
      <c r="DP93" t="b">
        <v>1</v>
      </c>
      <c r="DQ93" t="b">
        <v>0</v>
      </c>
      <c r="DR93" t="b">
        <v>0</v>
      </c>
      <c r="DS93" t="b">
        <v>0</v>
      </c>
      <c r="DT93" t="b">
        <v>0</v>
      </c>
      <c r="DU93" t="b">
        <v>0</v>
      </c>
      <c r="DV93" t="b">
        <v>0</v>
      </c>
      <c r="DW93">
        <v>0</v>
      </c>
      <c r="DX93" t="b">
        <v>0</v>
      </c>
      <c r="DY93" t="b">
        <v>0</v>
      </c>
      <c r="DZ93" t="b">
        <v>0</v>
      </c>
      <c r="EA93" t="b">
        <v>0</v>
      </c>
      <c r="EB93" t="b">
        <v>0</v>
      </c>
      <c r="EC93" t="b">
        <v>0</v>
      </c>
      <c r="ED93" t="b">
        <v>0</v>
      </c>
      <c r="EE93" t="b">
        <v>0</v>
      </c>
      <c r="EF93" t="b">
        <v>0</v>
      </c>
      <c r="EG93" t="b" cm="1">
        <v>0</v>
      </c>
      <c r="EH93" t="b">
        <v>0</v>
      </c>
      <c r="EI93" t="b">
        <v>0</v>
      </c>
      <c r="EJ93" t="b">
        <v>0</v>
      </c>
      <c r="EK93" t="s">
        <v>1547</v>
      </c>
      <c r="EL93">
        <v>0</v>
      </c>
      <c r="EM93">
        <v>17</v>
      </c>
      <c r="EN93" t="b">
        <v>0</v>
      </c>
    </row>
    <row r="94" spans="1:144" ht="15.75">
      <c r="A94"/>
      <c r="B94" t="s">
        <v>1165</v>
      </c>
      <c r="C94" t="s">
        <v>3124</v>
      </c>
      <c r="D94" t="s">
        <v>2882</v>
      </c>
      <c r="E94" t="s">
        <v>2883</v>
      </c>
      <c r="F94" t="s">
        <v>2876</v>
      </c>
      <c r="G94" t="s">
        <v>2882</v>
      </c>
      <c r="H94" t="s">
        <v>2884</v>
      </c>
      <c r="I94" t="s">
        <v>2799</v>
      </c>
      <c r="J94"/>
      <c r="K94" t="s">
        <v>902</v>
      </c>
      <c r="L94" t="s">
        <v>1743</v>
      </c>
      <c r="M94" t="s">
        <v>1754</v>
      </c>
      <c r="N94" t="s">
        <v>2885</v>
      </c>
      <c r="O94"/>
      <c r="P94" t="s">
        <v>1165</v>
      </c>
      <c r="Q94" t="s">
        <v>2649</v>
      </c>
      <c r="R94" t="s">
        <v>2877</v>
      </c>
      <c r="S94"/>
      <c r="T94"/>
      <c r="U94" t="s">
        <v>13183</v>
      </c>
      <c r="V94" t="s">
        <v>13129</v>
      </c>
      <c r="W94"/>
      <c r="X94"/>
      <c r="Y94"/>
      <c r="Z94"/>
      <c r="AA94"/>
      <c r="AB94"/>
      <c r="AC94"/>
      <c r="AD94"/>
      <c r="AE94"/>
      <c r="AF94"/>
      <c r="AG94"/>
      <c r="AH94"/>
      <c r="AI94"/>
      <c r="AJ94"/>
      <c r="AK94"/>
      <c r="AL94"/>
      <c r="AM94"/>
      <c r="AN94"/>
      <c r="AO94" s="108" t="s">
        <v>43</v>
      </c>
      <c r="AP94" t="s">
        <v>2843</v>
      </c>
      <c r="AQ94">
        <v>23</v>
      </c>
      <c r="AR94" t="e">
        <v>#N/A</v>
      </c>
      <c r="AS94" t="s">
        <v>3124</v>
      </c>
      <c r="AT94" t="e">
        <v>#N/A</v>
      </c>
      <c r="AU94" t="s">
        <v>2883</v>
      </c>
      <c r="AV94" t="s">
        <v>5056</v>
      </c>
      <c r="AW94" t="s">
        <v>5041</v>
      </c>
      <c r="AX94" t="s">
        <v>1740</v>
      </c>
      <c r="AY94" t="s">
        <v>5057</v>
      </c>
      <c r="AZ94" t="s">
        <v>2649</v>
      </c>
      <c r="BA94" t="s">
        <v>5058</v>
      </c>
      <c r="BB94" t="s">
        <v>2799</v>
      </c>
      <c r="BC94" t="s">
        <v>1743</v>
      </c>
      <c r="BD94" t="s">
        <v>5678</v>
      </c>
      <c r="BE94" t="s">
        <v>2977</v>
      </c>
      <c r="BF94">
        <v>7</v>
      </c>
      <c r="BG94">
        <v>91</v>
      </c>
      <c r="BH94">
        <v>0</v>
      </c>
      <c r="BI94" t="s">
        <v>1547</v>
      </c>
      <c r="BJ94">
        <v>0</v>
      </c>
      <c r="BK94">
        <v>0</v>
      </c>
      <c r="BL94">
        <v>7</v>
      </c>
      <c r="BM94" t="s">
        <v>5063</v>
      </c>
      <c r="BN94" t="s">
        <v>3125</v>
      </c>
      <c r="BO94" t="s">
        <v>5751</v>
      </c>
      <c r="BP94" t="e" cm="1">
        <v>#N/A</v>
      </c>
      <c r="BQ94" t="s">
        <v>1547</v>
      </c>
      <c r="BR94" t="s">
        <v>5754</v>
      </c>
      <c r="BS94">
        <v>4</v>
      </c>
      <c r="BT94" t="s">
        <v>1756</v>
      </c>
      <c r="BU94" t="s">
        <v>15147</v>
      </c>
      <c r="BV94" t="s">
        <v>2882</v>
      </c>
      <c r="BW94" t="s">
        <v>5056</v>
      </c>
      <c r="BX94" t="s">
        <v>5060</v>
      </c>
      <c r="BY94" t="s">
        <v>5061</v>
      </c>
      <c r="BZ94" t="s">
        <v>1547</v>
      </c>
      <c r="CA94" t="s">
        <v>1744</v>
      </c>
      <c r="CB94" t="s">
        <v>1754</v>
      </c>
      <c r="CC94"/>
      <c r="CD94" t="s">
        <v>998</v>
      </c>
      <c r="CE94" t="s">
        <v>2799</v>
      </c>
      <c r="CF94" t="s">
        <v>5762</v>
      </c>
      <c r="CG94" t="s">
        <v>5763</v>
      </c>
      <c r="CH94" t="s">
        <v>2799</v>
      </c>
      <c r="CI94" t="s">
        <v>1547</v>
      </c>
      <c r="CJ94" t="s">
        <v>2877</v>
      </c>
      <c r="CK94" t="s">
        <v>1165</v>
      </c>
      <c r="CL94"/>
      <c r="CM94"/>
      <c r="CN94" t="s">
        <v>13183</v>
      </c>
      <c r="CO94" t="s">
        <v>13129</v>
      </c>
      <c r="CP94" t="s">
        <v>13183</v>
      </c>
      <c r="CQ94" t="s">
        <v>13129</v>
      </c>
      <c r="CR94" t="s">
        <v>1547</v>
      </c>
      <c r="CS94">
        <v>0</v>
      </c>
      <c r="CT94" t="s">
        <v>1547</v>
      </c>
      <c r="CU94" t="s">
        <v>1547</v>
      </c>
      <c r="CV94" t="s">
        <v>1547</v>
      </c>
      <c r="CW94" t="s">
        <v>1547</v>
      </c>
      <c r="CX94" t="s">
        <v>1547</v>
      </c>
      <c r="CY94">
        <v>92</v>
      </c>
      <c r="CZ94" t="s">
        <v>5764</v>
      </c>
      <c r="DA94" t="s">
        <v>1547</v>
      </c>
      <c r="DB94" t="s">
        <v>1881</v>
      </c>
      <c r="DC94" t="s">
        <v>1882</v>
      </c>
      <c r="DD94" t="s">
        <v>2883</v>
      </c>
      <c r="DE94" t="s">
        <v>2649</v>
      </c>
      <c r="DF94" t="s">
        <v>2882</v>
      </c>
      <c r="DG94" t="s">
        <v>1547</v>
      </c>
      <c r="DH94" t="s">
        <v>1547</v>
      </c>
      <c r="DI94" t="s">
        <v>1892</v>
      </c>
      <c r="DJ94" t="e">
        <v>#N/A</v>
      </c>
      <c r="DK94"/>
      <c r="DL94" t="s">
        <v>1892</v>
      </c>
      <c r="DM94">
        <v>9</v>
      </c>
      <c r="DN94" t="s">
        <v>1883</v>
      </c>
      <c r="DO94" t="s">
        <v>1165</v>
      </c>
      <c r="DP94" t="b">
        <v>1</v>
      </c>
      <c r="DQ94" t="b">
        <v>0</v>
      </c>
      <c r="DR94" t="b">
        <v>0</v>
      </c>
      <c r="DS94" t="b">
        <v>0</v>
      </c>
      <c r="DT94" t="b">
        <v>0</v>
      </c>
      <c r="DU94" t="b">
        <v>0</v>
      </c>
      <c r="DV94" t="b">
        <v>0</v>
      </c>
      <c r="DW94">
        <v>0</v>
      </c>
      <c r="DX94" t="b">
        <v>0</v>
      </c>
      <c r="DY94" t="b">
        <v>0</v>
      </c>
      <c r="DZ94" t="b">
        <v>0</v>
      </c>
      <c r="EA94" t="b">
        <v>0</v>
      </c>
      <c r="EB94" t="b">
        <v>0</v>
      </c>
      <c r="EC94" t="b">
        <v>0</v>
      </c>
      <c r="ED94" t="b">
        <v>0</v>
      </c>
      <c r="EE94" t="b">
        <v>0</v>
      </c>
      <c r="EF94" t="b">
        <v>0</v>
      </c>
      <c r="EG94" t="b" cm="1">
        <v>0</v>
      </c>
      <c r="EH94" t="b">
        <v>0</v>
      </c>
      <c r="EI94" t="b">
        <v>0</v>
      </c>
      <c r="EJ94" t="b">
        <v>0</v>
      </c>
      <c r="EK94" t="s">
        <v>1547</v>
      </c>
      <c r="EL94">
        <v>0</v>
      </c>
      <c r="EM94">
        <v>25</v>
      </c>
      <c r="EN94" t="b">
        <v>0</v>
      </c>
    </row>
    <row r="95" spans="1:144" ht="47.25">
      <c r="A95"/>
      <c r="B95" t="s">
        <v>1165</v>
      </c>
      <c r="C95" t="s">
        <v>3124</v>
      </c>
      <c r="D95" t="s">
        <v>1249</v>
      </c>
      <c r="E95" t="s">
        <v>1248</v>
      </c>
      <c r="F95" t="s">
        <v>1245</v>
      </c>
      <c r="G95" t="s">
        <v>1249</v>
      </c>
      <c r="H95" s="109" t="s">
        <v>3108</v>
      </c>
      <c r="I95" t="s">
        <v>2799</v>
      </c>
      <c r="J95"/>
      <c r="K95" t="s">
        <v>902</v>
      </c>
      <c r="L95" t="s">
        <v>1743</v>
      </c>
      <c r="M95" t="s">
        <v>1754</v>
      </c>
      <c r="N95" t="s">
        <v>3115</v>
      </c>
      <c r="O95"/>
      <c r="P95" t="s">
        <v>1165</v>
      </c>
      <c r="Q95" t="s">
        <v>2649</v>
      </c>
      <c r="R95" t="s">
        <v>2877</v>
      </c>
      <c r="S95"/>
      <c r="T95"/>
      <c r="U95" t="s">
        <v>13183</v>
      </c>
      <c r="V95" t="s">
        <v>13126</v>
      </c>
      <c r="W95"/>
      <c r="X95"/>
      <c r="Y95"/>
      <c r="Z95"/>
      <c r="AA95"/>
      <c r="AB95"/>
      <c r="AC95"/>
      <c r="AD95"/>
      <c r="AE95"/>
      <c r="AF95"/>
      <c r="AG95"/>
      <c r="AH95"/>
      <c r="AI95"/>
      <c r="AJ95"/>
      <c r="AK95"/>
      <c r="AL95"/>
      <c r="AM95"/>
      <c r="AN95"/>
      <c r="AO95" s="108" t="s">
        <v>43</v>
      </c>
      <c r="AP95" t="s">
        <v>2843</v>
      </c>
      <c r="AQ95">
        <v>24</v>
      </c>
      <c r="AR95" t="e">
        <v>#N/A</v>
      </c>
      <c r="AS95" t="s">
        <v>3124</v>
      </c>
      <c r="AT95" t="e">
        <v>#N/A</v>
      </c>
      <c r="AU95" t="s">
        <v>1248</v>
      </c>
      <c r="AV95" t="s">
        <v>1751</v>
      </c>
      <c r="AW95" t="s">
        <v>1741</v>
      </c>
      <c r="AX95" t="s">
        <v>1740</v>
      </c>
      <c r="AY95" t="s">
        <v>1752</v>
      </c>
      <c r="AZ95" t="s">
        <v>2649</v>
      </c>
      <c r="BA95" t="s">
        <v>1896</v>
      </c>
      <c r="BB95" t="s">
        <v>2799</v>
      </c>
      <c r="BC95" t="s">
        <v>1743</v>
      </c>
      <c r="BD95" t="s">
        <v>5682</v>
      </c>
      <c r="BE95" t="s">
        <v>2977</v>
      </c>
      <c r="BF95">
        <v>4</v>
      </c>
      <c r="BG95">
        <v>91</v>
      </c>
      <c r="BH95">
        <v>0</v>
      </c>
      <c r="BI95" t="s">
        <v>1547</v>
      </c>
      <c r="BJ95">
        <v>0</v>
      </c>
      <c r="BK95">
        <v>0</v>
      </c>
      <c r="BL95">
        <v>4</v>
      </c>
      <c r="BM95" t="s">
        <v>1750</v>
      </c>
      <c r="BN95" t="s">
        <v>3125</v>
      </c>
      <c r="BO95" t="s">
        <v>5751</v>
      </c>
      <c r="BP95" t="e" cm="1">
        <v>#N/A</v>
      </c>
      <c r="BQ95" t="s">
        <v>1547</v>
      </c>
      <c r="BR95" t="s">
        <v>5754</v>
      </c>
      <c r="BS95">
        <v>5</v>
      </c>
      <c r="BT95" t="s">
        <v>1717</v>
      </c>
      <c r="BU95" t="s">
        <v>15148</v>
      </c>
      <c r="BV95" t="s">
        <v>1249</v>
      </c>
      <c r="BW95" t="s">
        <v>1751</v>
      </c>
      <c r="BX95" t="s">
        <v>5683</v>
      </c>
      <c r="BY95" t="s">
        <v>5729</v>
      </c>
      <c r="BZ95" t="s">
        <v>1547</v>
      </c>
      <c r="CA95" t="s">
        <v>1744</v>
      </c>
      <c r="CB95" t="s">
        <v>1754</v>
      </c>
      <c r="CC95"/>
      <c r="CD95" t="s">
        <v>998</v>
      </c>
      <c r="CE95" t="s">
        <v>2799</v>
      </c>
      <c r="CF95" t="s">
        <v>5765</v>
      </c>
      <c r="CG95" t="s">
        <v>5766</v>
      </c>
      <c r="CH95" t="s">
        <v>2799</v>
      </c>
      <c r="CI95" t="s">
        <v>1547</v>
      </c>
      <c r="CJ95" t="s">
        <v>2877</v>
      </c>
      <c r="CK95" t="s">
        <v>1165</v>
      </c>
      <c r="CL95"/>
      <c r="CM95"/>
      <c r="CN95" t="s">
        <v>13183</v>
      </c>
      <c r="CO95" t="s">
        <v>13126</v>
      </c>
      <c r="CP95" t="s">
        <v>13183</v>
      </c>
      <c r="CQ95" t="s">
        <v>13126</v>
      </c>
      <c r="CR95" t="s">
        <v>1547</v>
      </c>
      <c r="CS95">
        <v>0</v>
      </c>
      <c r="CT95" t="s">
        <v>1547</v>
      </c>
      <c r="CU95" t="s">
        <v>1547</v>
      </c>
      <c r="CV95" t="s">
        <v>1547</v>
      </c>
      <c r="CW95" t="s">
        <v>1547</v>
      </c>
      <c r="CX95" t="s">
        <v>1547</v>
      </c>
      <c r="CY95">
        <v>93</v>
      </c>
      <c r="CZ95" t="s">
        <v>5767</v>
      </c>
      <c r="DA95" t="s">
        <v>1547</v>
      </c>
      <c r="DB95" t="s">
        <v>1881</v>
      </c>
      <c r="DC95" t="s">
        <v>1882</v>
      </c>
      <c r="DD95" t="s">
        <v>1248</v>
      </c>
      <c r="DE95" t="s">
        <v>2649</v>
      </c>
      <c r="DF95" t="s">
        <v>1249</v>
      </c>
      <c r="DG95" t="s">
        <v>1547</v>
      </c>
      <c r="DH95" t="s">
        <v>1547</v>
      </c>
      <c r="DI95" t="s">
        <v>1892</v>
      </c>
      <c r="DJ95" t="e">
        <v>#N/A</v>
      </c>
      <c r="DK95"/>
      <c r="DL95" t="s">
        <v>1892</v>
      </c>
      <c r="DM95">
        <v>9</v>
      </c>
      <c r="DN95" t="s">
        <v>1883</v>
      </c>
      <c r="DO95" t="s">
        <v>1165</v>
      </c>
      <c r="DP95" t="b">
        <v>1</v>
      </c>
      <c r="DQ95" t="b">
        <v>0</v>
      </c>
      <c r="DR95" t="b">
        <v>0</v>
      </c>
      <c r="DS95" t="b">
        <v>0</v>
      </c>
      <c r="DT95" t="b">
        <v>0</v>
      </c>
      <c r="DU95" t="b">
        <v>0</v>
      </c>
      <c r="DV95" t="b">
        <v>0</v>
      </c>
      <c r="DW95">
        <v>0</v>
      </c>
      <c r="DX95" t="b">
        <v>0</v>
      </c>
      <c r="DY95" t="b">
        <v>0</v>
      </c>
      <c r="DZ95" t="b">
        <v>0</v>
      </c>
      <c r="EA95" t="b">
        <v>0</v>
      </c>
      <c r="EB95" t="b">
        <v>0</v>
      </c>
      <c r="EC95" t="b">
        <v>0</v>
      </c>
      <c r="ED95" t="b">
        <v>0</v>
      </c>
      <c r="EE95" t="b">
        <v>0</v>
      </c>
      <c r="EF95" t="b">
        <v>0</v>
      </c>
      <c r="EG95" t="b" cm="1">
        <v>0</v>
      </c>
      <c r="EH95" t="b">
        <v>0</v>
      </c>
      <c r="EI95" t="b">
        <v>0</v>
      </c>
      <c r="EJ95" t="b">
        <v>0</v>
      </c>
      <c r="EK95" t="s">
        <v>1547</v>
      </c>
      <c r="EL95">
        <v>0</v>
      </c>
      <c r="EM95">
        <v>7</v>
      </c>
      <c r="EN95" t="b">
        <v>0</v>
      </c>
    </row>
    <row r="96" spans="1:144" ht="15.75">
      <c r="A96"/>
      <c r="B96" t="s">
        <v>1165</v>
      </c>
      <c r="C96" t="s">
        <v>3124</v>
      </c>
      <c r="D96" t="s">
        <v>3126</v>
      </c>
      <c r="E96" t="s">
        <v>3127</v>
      </c>
      <c r="F96"/>
      <c r="G96" t="s">
        <v>3126</v>
      </c>
      <c r="H96" t="s">
        <v>3128</v>
      </c>
      <c r="I96" t="s">
        <v>1230</v>
      </c>
      <c r="J96"/>
      <c r="K96" t="s">
        <v>3129</v>
      </c>
      <c r="L96" t="s">
        <v>1743</v>
      </c>
      <c r="M96" t="s">
        <v>1754</v>
      </c>
      <c r="N96" t="s">
        <v>3130</v>
      </c>
      <c r="O96"/>
      <c r="P96" t="s">
        <v>1165</v>
      </c>
      <c r="Q96" t="s">
        <v>2649</v>
      </c>
      <c r="R96" t="s">
        <v>2877</v>
      </c>
      <c r="S96"/>
      <c r="T96"/>
      <c r="U96" t="s">
        <v>13183</v>
      </c>
      <c r="V96" t="s">
        <v>13184</v>
      </c>
      <c r="W96"/>
      <c r="X96"/>
      <c r="Y96"/>
      <c r="Z96"/>
      <c r="AA96"/>
      <c r="AB96"/>
      <c r="AC96"/>
      <c r="AD96"/>
      <c r="AE96"/>
      <c r="AF96"/>
      <c r="AG96"/>
      <c r="AH96"/>
      <c r="AI96"/>
      <c r="AJ96"/>
      <c r="AK96"/>
      <c r="AL96"/>
      <c r="AM96"/>
      <c r="AN96"/>
      <c r="AO96" s="108" t="s">
        <v>43</v>
      </c>
      <c r="AP96" t="s">
        <v>2843</v>
      </c>
      <c r="AQ96">
        <v>25</v>
      </c>
      <c r="AR96" t="e">
        <v>#N/A</v>
      </c>
      <c r="AS96" t="s">
        <v>3124</v>
      </c>
      <c r="AT96" t="e">
        <v>#N/A</v>
      </c>
      <c r="AU96" t="s">
        <v>3127</v>
      </c>
      <c r="AV96" t="s">
        <v>5768</v>
      </c>
      <c r="AW96" t="s">
        <v>1744</v>
      </c>
      <c r="AX96" t="s">
        <v>1740</v>
      </c>
      <c r="AY96" t="s">
        <v>5769</v>
      </c>
      <c r="AZ96" t="s">
        <v>2649</v>
      </c>
      <c r="BA96" t="s">
        <v>5770</v>
      </c>
      <c r="BB96" t="s">
        <v>1230</v>
      </c>
      <c r="BC96" t="s">
        <v>1743</v>
      </c>
      <c r="BD96" t="s">
        <v>5771</v>
      </c>
      <c r="BE96" t="s">
        <v>2977</v>
      </c>
      <c r="BF96">
        <v>96</v>
      </c>
      <c r="BG96">
        <v>91</v>
      </c>
      <c r="BH96" t="e">
        <v>#N/A</v>
      </c>
      <c r="BI96" t="s">
        <v>3127</v>
      </c>
      <c r="BJ96">
        <v>1</v>
      </c>
      <c r="BK96">
        <v>0</v>
      </c>
      <c r="BL96">
        <v>0</v>
      </c>
      <c r="BM96" t="s">
        <v>1547</v>
      </c>
      <c r="BN96" t="s">
        <v>3125</v>
      </c>
      <c r="BO96" t="s">
        <v>5751</v>
      </c>
      <c r="BP96" t="e" cm="1">
        <v>#N/A</v>
      </c>
      <c r="BQ96" t="s">
        <v>5772</v>
      </c>
      <c r="BR96" t="s">
        <v>5754</v>
      </c>
      <c r="BS96">
        <v>6</v>
      </c>
      <c r="BT96" t="s">
        <v>1719</v>
      </c>
      <c r="BU96" t="s">
        <v>15149</v>
      </c>
      <c r="BV96" t="s">
        <v>3126</v>
      </c>
      <c r="BW96" t="s">
        <v>5768</v>
      </c>
      <c r="BX96" t="s">
        <v>5773</v>
      </c>
      <c r="BY96" t="s">
        <v>5774</v>
      </c>
      <c r="BZ96" t="s">
        <v>1547</v>
      </c>
      <c r="CA96" t="s">
        <v>1744</v>
      </c>
      <c r="CB96" t="s">
        <v>1754</v>
      </c>
      <c r="CC96"/>
      <c r="CD96" t="s">
        <v>998</v>
      </c>
      <c r="CE96" t="s">
        <v>1230</v>
      </c>
      <c r="CF96" t="s">
        <v>5775</v>
      </c>
      <c r="CG96" t="s">
        <v>5776</v>
      </c>
      <c r="CH96" t="s">
        <v>1230</v>
      </c>
      <c r="CI96" t="s">
        <v>1547</v>
      </c>
      <c r="CJ96" t="s">
        <v>2877</v>
      </c>
      <c r="CK96" t="s">
        <v>1165</v>
      </c>
      <c r="CL96"/>
      <c r="CM96"/>
      <c r="CN96" t="s">
        <v>13183</v>
      </c>
      <c r="CO96" t="s">
        <v>13184</v>
      </c>
      <c r="CP96" t="s">
        <v>13183</v>
      </c>
      <c r="CQ96" t="s">
        <v>13184</v>
      </c>
      <c r="CR96" t="s">
        <v>1547</v>
      </c>
      <c r="CS96">
        <v>0</v>
      </c>
      <c r="CT96" t="s">
        <v>1547</v>
      </c>
      <c r="CU96" t="s">
        <v>1547</v>
      </c>
      <c r="CV96" t="s">
        <v>1547</v>
      </c>
      <c r="CW96" t="s">
        <v>1547</v>
      </c>
      <c r="CX96" t="s">
        <v>1547</v>
      </c>
      <c r="CY96">
        <v>94</v>
      </c>
      <c r="CZ96" t="s">
        <v>5777</v>
      </c>
      <c r="DA96" t="s">
        <v>1547</v>
      </c>
      <c r="DB96" t="s">
        <v>1881</v>
      </c>
      <c r="DC96" t="s">
        <v>1882</v>
      </c>
      <c r="DD96" t="s">
        <v>3127</v>
      </c>
      <c r="DE96" t="s">
        <v>2649</v>
      </c>
      <c r="DF96" t="s">
        <v>3126</v>
      </c>
      <c r="DG96" t="s">
        <v>1547</v>
      </c>
      <c r="DH96" t="s">
        <v>1547</v>
      </c>
      <c r="DI96" t="s">
        <v>1892</v>
      </c>
      <c r="DJ96" t="e">
        <v>#N/A</v>
      </c>
      <c r="DK96"/>
      <c r="DL96" t="s">
        <v>1892</v>
      </c>
      <c r="DM96">
        <v>9</v>
      </c>
      <c r="DN96" t="s">
        <v>1883</v>
      </c>
      <c r="DO96" t="s">
        <v>1165</v>
      </c>
      <c r="DP96" t="b">
        <v>1</v>
      </c>
      <c r="DQ96" t="b">
        <v>0</v>
      </c>
      <c r="DR96" t="b">
        <v>1</v>
      </c>
      <c r="DS96" t="b">
        <v>0</v>
      </c>
      <c r="DT96" t="b">
        <v>0</v>
      </c>
      <c r="DU96" t="b">
        <v>0</v>
      </c>
      <c r="DV96" t="b">
        <v>0</v>
      </c>
      <c r="DW96">
        <v>0</v>
      </c>
      <c r="DX96" t="b">
        <v>0</v>
      </c>
      <c r="DY96" t="b">
        <v>0</v>
      </c>
      <c r="DZ96" t="b">
        <v>0</v>
      </c>
      <c r="EA96" t="b">
        <v>0</v>
      </c>
      <c r="EB96" t="b">
        <v>0</v>
      </c>
      <c r="EC96" t="b">
        <v>0</v>
      </c>
      <c r="ED96" t="b">
        <v>0</v>
      </c>
      <c r="EE96" t="b">
        <v>0</v>
      </c>
      <c r="EF96" t="b">
        <v>0</v>
      </c>
      <c r="EG96" t="b" cm="1">
        <v>0</v>
      </c>
      <c r="EH96" t="b">
        <v>0</v>
      </c>
      <c r="EI96" t="b">
        <v>0</v>
      </c>
      <c r="EJ96" t="b">
        <v>0</v>
      </c>
      <c r="EK96" t="s">
        <v>1547</v>
      </c>
      <c r="EL96">
        <v>0</v>
      </c>
      <c r="EM96">
        <v>21</v>
      </c>
      <c r="EN96" t="b">
        <v>0</v>
      </c>
    </row>
    <row r="97" spans="1:144" ht="15.75">
      <c r="A97"/>
      <c r="B97" t="s">
        <v>1165</v>
      </c>
      <c r="C97" t="s">
        <v>3124</v>
      </c>
      <c r="D97" t="s">
        <v>3131</v>
      </c>
      <c r="E97" t="s">
        <v>3132</v>
      </c>
      <c r="F97"/>
      <c r="G97" t="s">
        <v>3131</v>
      </c>
      <c r="H97" t="s">
        <v>3131</v>
      </c>
      <c r="I97" t="s">
        <v>1230</v>
      </c>
      <c r="J97"/>
      <c r="K97" t="s">
        <v>3129</v>
      </c>
      <c r="L97" t="s">
        <v>1743</v>
      </c>
      <c r="M97" t="s">
        <v>1995</v>
      </c>
      <c r="N97"/>
      <c r="O97"/>
      <c r="P97" t="s">
        <v>1165</v>
      </c>
      <c r="Q97" t="s">
        <v>2649</v>
      </c>
      <c r="R97" t="s">
        <v>2877</v>
      </c>
      <c r="S97"/>
      <c r="T97"/>
      <c r="U97" t="s">
        <v>13183</v>
      </c>
      <c r="V97" t="s">
        <v>13185</v>
      </c>
      <c r="W97"/>
      <c r="X97"/>
      <c r="Y97"/>
      <c r="Z97"/>
      <c r="AA97"/>
      <c r="AB97"/>
      <c r="AC97"/>
      <c r="AD97"/>
      <c r="AE97"/>
      <c r="AF97"/>
      <c r="AG97"/>
      <c r="AH97"/>
      <c r="AI97"/>
      <c r="AJ97"/>
      <c r="AK97"/>
      <c r="AL97"/>
      <c r="AM97"/>
      <c r="AN97"/>
      <c r="AO97" s="108" t="s">
        <v>43</v>
      </c>
      <c r="AP97" t="s">
        <v>2843</v>
      </c>
      <c r="AQ97">
        <v>26</v>
      </c>
      <c r="AR97" t="e">
        <v>#N/A</v>
      </c>
      <c r="AS97" t="s">
        <v>3124</v>
      </c>
      <c r="AT97" t="e">
        <v>#N/A</v>
      </c>
      <c r="AU97" t="s">
        <v>3132</v>
      </c>
      <c r="AV97" t="s">
        <v>5778</v>
      </c>
      <c r="AW97" t="s">
        <v>1744</v>
      </c>
      <c r="AX97" t="s">
        <v>1740</v>
      </c>
      <c r="AY97" t="s">
        <v>5779</v>
      </c>
      <c r="AZ97" t="s">
        <v>2649</v>
      </c>
      <c r="BA97" t="s">
        <v>5780</v>
      </c>
      <c r="BB97" t="s">
        <v>1230</v>
      </c>
      <c r="BC97" t="s">
        <v>1743</v>
      </c>
      <c r="BD97" t="s">
        <v>5781</v>
      </c>
      <c r="BE97" t="s">
        <v>2977</v>
      </c>
      <c r="BF97">
        <v>97</v>
      </c>
      <c r="BG97">
        <v>91</v>
      </c>
      <c r="BH97" t="e">
        <v>#N/A</v>
      </c>
      <c r="BI97" t="s">
        <v>3132</v>
      </c>
      <c r="BJ97">
        <v>1</v>
      </c>
      <c r="BK97">
        <v>0</v>
      </c>
      <c r="BL97">
        <v>0</v>
      </c>
      <c r="BM97" t="s">
        <v>1547</v>
      </c>
      <c r="BN97" t="s">
        <v>3125</v>
      </c>
      <c r="BO97" t="s">
        <v>5751</v>
      </c>
      <c r="BP97" t="e" cm="1">
        <v>#N/A</v>
      </c>
      <c r="BQ97" t="s">
        <v>5772</v>
      </c>
      <c r="BR97" t="s">
        <v>5754</v>
      </c>
      <c r="BS97">
        <v>7</v>
      </c>
      <c r="BT97" t="s">
        <v>1722</v>
      </c>
      <c r="BU97" t="s">
        <v>15150</v>
      </c>
      <c r="BV97" t="s">
        <v>3131</v>
      </c>
      <c r="BW97" t="s">
        <v>5778</v>
      </c>
      <c r="BX97" t="s">
        <v>5779</v>
      </c>
      <c r="BY97" t="s">
        <v>1744</v>
      </c>
      <c r="BZ97" t="s">
        <v>1547</v>
      </c>
      <c r="CA97" t="s">
        <v>1744</v>
      </c>
      <c r="CB97" t="s">
        <v>1995</v>
      </c>
      <c r="CC97"/>
      <c r="CD97" t="s">
        <v>998</v>
      </c>
      <c r="CE97" t="s">
        <v>1230</v>
      </c>
      <c r="CF97" t="s">
        <v>5782</v>
      </c>
      <c r="CG97" t="s">
        <v>5783</v>
      </c>
      <c r="CH97" t="s">
        <v>1230</v>
      </c>
      <c r="CI97" t="s">
        <v>1547</v>
      </c>
      <c r="CJ97" t="s">
        <v>2877</v>
      </c>
      <c r="CK97" t="s">
        <v>1165</v>
      </c>
      <c r="CL97"/>
      <c r="CM97"/>
      <c r="CN97" t="s">
        <v>13183</v>
      </c>
      <c r="CO97" t="s">
        <v>13185</v>
      </c>
      <c r="CP97" t="s">
        <v>13183</v>
      </c>
      <c r="CQ97" t="s">
        <v>13185</v>
      </c>
      <c r="CR97" t="s">
        <v>1547</v>
      </c>
      <c r="CS97">
        <v>0</v>
      </c>
      <c r="CT97" t="s">
        <v>1547</v>
      </c>
      <c r="CU97" t="s">
        <v>1547</v>
      </c>
      <c r="CV97" t="s">
        <v>1547</v>
      </c>
      <c r="CW97" t="s">
        <v>1547</v>
      </c>
      <c r="CX97" t="s">
        <v>1547</v>
      </c>
      <c r="CY97">
        <v>95</v>
      </c>
      <c r="CZ97" t="s">
        <v>5784</v>
      </c>
      <c r="DA97" t="s">
        <v>1547</v>
      </c>
      <c r="DB97" t="s">
        <v>1881</v>
      </c>
      <c r="DC97" t="s">
        <v>1882</v>
      </c>
      <c r="DD97" t="s">
        <v>3132</v>
      </c>
      <c r="DE97" t="s">
        <v>2649</v>
      </c>
      <c r="DF97" t="s">
        <v>3131</v>
      </c>
      <c r="DG97" t="s">
        <v>1547</v>
      </c>
      <c r="DH97" t="s">
        <v>1547</v>
      </c>
      <c r="DI97" t="s">
        <v>1892</v>
      </c>
      <c r="DJ97" t="e">
        <v>#N/A</v>
      </c>
      <c r="DK97"/>
      <c r="DL97" t="s">
        <v>1892</v>
      </c>
      <c r="DM97">
        <v>9</v>
      </c>
      <c r="DN97" t="s">
        <v>1883</v>
      </c>
      <c r="DO97" t="s">
        <v>1165</v>
      </c>
      <c r="DP97" t="b">
        <v>1</v>
      </c>
      <c r="DQ97" t="b">
        <v>0</v>
      </c>
      <c r="DR97" t="b">
        <v>1</v>
      </c>
      <c r="DS97" t="b">
        <v>0</v>
      </c>
      <c r="DT97" t="b">
        <v>0</v>
      </c>
      <c r="DU97" t="b">
        <v>0</v>
      </c>
      <c r="DV97" t="b">
        <v>0</v>
      </c>
      <c r="DW97">
        <v>0</v>
      </c>
      <c r="DX97" t="b">
        <v>0</v>
      </c>
      <c r="DY97" t="b">
        <v>0</v>
      </c>
      <c r="DZ97" t="b">
        <v>0</v>
      </c>
      <c r="EA97" t="b">
        <v>0</v>
      </c>
      <c r="EB97" t="b">
        <v>0</v>
      </c>
      <c r="EC97" t="b">
        <v>0</v>
      </c>
      <c r="ED97" t="b">
        <v>0</v>
      </c>
      <c r="EE97" t="b">
        <v>0</v>
      </c>
      <c r="EF97" t="b">
        <v>0</v>
      </c>
      <c r="EG97" t="b" cm="1">
        <v>0</v>
      </c>
      <c r="EH97" t="b">
        <v>0</v>
      </c>
      <c r="EI97" t="b">
        <v>0</v>
      </c>
      <c r="EJ97" t="b">
        <v>0</v>
      </c>
      <c r="EK97" t="s">
        <v>1547</v>
      </c>
      <c r="EL97">
        <v>0</v>
      </c>
      <c r="EM97">
        <v>30</v>
      </c>
      <c r="EN97" t="b">
        <v>0</v>
      </c>
    </row>
    <row r="98" spans="1:144" ht="15.75">
      <c r="A98"/>
      <c r="B98" t="s">
        <v>1165</v>
      </c>
      <c r="C98" t="s">
        <v>3124</v>
      </c>
      <c r="D98" t="s">
        <v>3133</v>
      </c>
      <c r="E98" t="s">
        <v>3134</v>
      </c>
      <c r="F98" t="s">
        <v>3135</v>
      </c>
      <c r="G98" t="s">
        <v>3133</v>
      </c>
      <c r="H98" t="s">
        <v>3133</v>
      </c>
      <c r="I98" t="s">
        <v>1244</v>
      </c>
      <c r="J98"/>
      <c r="K98" t="s">
        <v>902</v>
      </c>
      <c r="L98" t="s">
        <v>1743</v>
      </c>
      <c r="M98"/>
      <c r="N98"/>
      <c r="O98"/>
      <c r="P98" t="s">
        <v>1165</v>
      </c>
      <c r="Q98" t="s">
        <v>2649</v>
      </c>
      <c r="R98" t="s">
        <v>2877</v>
      </c>
      <c r="S98"/>
      <c r="T98"/>
      <c r="U98" t="s">
        <v>13186</v>
      </c>
      <c r="V98"/>
      <c r="W98"/>
      <c r="X98"/>
      <c r="Y98"/>
      <c r="Z98"/>
      <c r="AA98"/>
      <c r="AB98"/>
      <c r="AC98"/>
      <c r="AD98"/>
      <c r="AE98"/>
      <c r="AF98"/>
      <c r="AG98"/>
      <c r="AH98"/>
      <c r="AI98"/>
      <c r="AJ98"/>
      <c r="AK98"/>
      <c r="AL98"/>
      <c r="AM98"/>
      <c r="AN98"/>
      <c r="AO98" s="108" t="s">
        <v>43</v>
      </c>
      <c r="AP98" t="s">
        <v>2843</v>
      </c>
      <c r="AQ98">
        <v>27</v>
      </c>
      <c r="AR98" t="e">
        <v>#N/A</v>
      </c>
      <c r="AS98" t="s">
        <v>3124</v>
      </c>
      <c r="AT98" t="e">
        <v>#N/A</v>
      </c>
      <c r="AU98" t="s">
        <v>3134</v>
      </c>
      <c r="AV98" t="s">
        <v>5785</v>
      </c>
      <c r="AW98" t="s">
        <v>5786</v>
      </c>
      <c r="AX98" t="s">
        <v>1740</v>
      </c>
      <c r="AY98" t="s">
        <v>5787</v>
      </c>
      <c r="AZ98" t="s">
        <v>2649</v>
      </c>
      <c r="BA98" t="s">
        <v>5788</v>
      </c>
      <c r="BB98" t="s">
        <v>1244</v>
      </c>
      <c r="BC98" t="s">
        <v>1743</v>
      </c>
      <c r="BD98" t="s">
        <v>5789</v>
      </c>
      <c r="BE98" t="s">
        <v>3133</v>
      </c>
      <c r="BF98">
        <v>98</v>
      </c>
      <c r="BG98">
        <v>0</v>
      </c>
      <c r="BH98">
        <v>0</v>
      </c>
      <c r="BI98" t="s">
        <v>1547</v>
      </c>
      <c r="BJ98">
        <v>0</v>
      </c>
      <c r="BK98">
        <v>0</v>
      </c>
      <c r="BL98">
        <v>0</v>
      </c>
      <c r="BM98" t="s">
        <v>1547</v>
      </c>
      <c r="BN98" t="s">
        <v>1547</v>
      </c>
      <c r="BO98" t="s">
        <v>1547</v>
      </c>
      <c r="BP98" t="s" cm="1">
        <v>1547</v>
      </c>
      <c r="BQ98" t="s">
        <v>1547</v>
      </c>
      <c r="BR98" t="s">
        <v>5754</v>
      </c>
      <c r="BS98">
        <v>8</v>
      </c>
      <c r="BT98" t="s">
        <v>1724</v>
      </c>
      <c r="BU98" t="s">
        <v>15151</v>
      </c>
      <c r="BV98" t="s">
        <v>3133</v>
      </c>
      <c r="BW98" t="s">
        <v>5785</v>
      </c>
      <c r="BX98" t="s">
        <v>5787</v>
      </c>
      <c r="BY98" t="s">
        <v>1744</v>
      </c>
      <c r="BZ98" t="s">
        <v>1547</v>
      </c>
      <c r="CA98" t="s">
        <v>1744</v>
      </c>
      <c r="CB98" t="s">
        <v>1547</v>
      </c>
      <c r="CC98"/>
      <c r="CD98" t="s">
        <v>998</v>
      </c>
      <c r="CE98" t="s">
        <v>1244</v>
      </c>
      <c r="CF98" t="s">
        <v>3134</v>
      </c>
      <c r="CG98" t="s">
        <v>5785</v>
      </c>
      <c r="CH98" t="s">
        <v>1244</v>
      </c>
      <c r="CI98" t="s">
        <v>1547</v>
      </c>
      <c r="CJ98" t="s">
        <v>2877</v>
      </c>
      <c r="CK98" t="s">
        <v>1165</v>
      </c>
      <c r="CL98"/>
      <c r="CM98"/>
      <c r="CN98" t="s">
        <v>13186</v>
      </c>
      <c r="CO98" t="s">
        <v>1547</v>
      </c>
      <c r="CP98" t="s">
        <v>13186</v>
      </c>
      <c r="CQ98" t="s">
        <v>1547</v>
      </c>
      <c r="CR98" t="s">
        <v>1547</v>
      </c>
      <c r="CS98">
        <v>0</v>
      </c>
      <c r="CT98" t="s">
        <v>1547</v>
      </c>
      <c r="CU98" t="s">
        <v>1547</v>
      </c>
      <c r="CV98" t="s">
        <v>1547</v>
      </c>
      <c r="CW98" t="s">
        <v>1547</v>
      </c>
      <c r="CX98" t="s">
        <v>1547</v>
      </c>
      <c r="CY98">
        <v>96</v>
      </c>
      <c r="CZ98" t="s">
        <v>5790</v>
      </c>
      <c r="DA98" t="s">
        <v>1547</v>
      </c>
      <c r="DB98" t="s">
        <v>1881</v>
      </c>
      <c r="DC98" t="s">
        <v>1882</v>
      </c>
      <c r="DD98" t="s">
        <v>3134</v>
      </c>
      <c r="DE98" t="s">
        <v>2649</v>
      </c>
      <c r="DF98" t="s">
        <v>3133</v>
      </c>
      <c r="DG98" t="s">
        <v>1547</v>
      </c>
      <c r="DH98" t="s">
        <v>1547</v>
      </c>
      <c r="DI98" t="s">
        <v>1892</v>
      </c>
      <c r="DJ98" t="e">
        <v>#N/A</v>
      </c>
      <c r="DK98"/>
      <c r="DL98" t="s">
        <v>1892</v>
      </c>
      <c r="DM98">
        <v>9</v>
      </c>
      <c r="DN98" t="s">
        <v>1883</v>
      </c>
      <c r="DO98" t="s">
        <v>1165</v>
      </c>
      <c r="DP98" t="b">
        <v>1</v>
      </c>
      <c r="DQ98" t="b">
        <v>0</v>
      </c>
      <c r="DR98" t="b">
        <v>1</v>
      </c>
      <c r="DS98" t="b">
        <v>0</v>
      </c>
      <c r="DT98" t="b">
        <v>0</v>
      </c>
      <c r="DU98" t="b">
        <v>0</v>
      </c>
      <c r="DV98" t="b">
        <v>1</v>
      </c>
      <c r="DW98">
        <v>0</v>
      </c>
      <c r="DX98" t="b">
        <v>0</v>
      </c>
      <c r="DY98" t="b">
        <v>0</v>
      </c>
      <c r="DZ98" t="b">
        <v>0</v>
      </c>
      <c r="EA98" t="b">
        <v>0</v>
      </c>
      <c r="EB98" t="b">
        <v>0</v>
      </c>
      <c r="EC98" t="b">
        <v>0</v>
      </c>
      <c r="ED98" t="b">
        <v>0</v>
      </c>
      <c r="EE98" t="b">
        <v>0</v>
      </c>
      <c r="EF98" t="b">
        <v>0</v>
      </c>
      <c r="EG98" t="b" cm="1">
        <v>0</v>
      </c>
      <c r="EH98" t="b">
        <v>0</v>
      </c>
      <c r="EI98" t="b">
        <v>0</v>
      </c>
      <c r="EJ98" t="b">
        <v>0</v>
      </c>
      <c r="EK98" t="s">
        <v>1547</v>
      </c>
      <c r="EL98">
        <v>0</v>
      </c>
      <c r="EM98">
        <v>53</v>
      </c>
      <c r="EN98" t="b">
        <v>1</v>
      </c>
    </row>
    <row r="99" spans="1:144" ht="15.75">
      <c r="A99"/>
      <c r="B99" t="s">
        <v>1165</v>
      </c>
      <c r="C99" t="s">
        <v>3124</v>
      </c>
      <c r="D99" t="s">
        <v>2904</v>
      </c>
      <c r="E99" t="s">
        <v>2905</v>
      </c>
      <c r="F99" t="s">
        <v>2906</v>
      </c>
      <c r="G99" t="s">
        <v>2904</v>
      </c>
      <c r="H99" t="s">
        <v>2904</v>
      </c>
      <c r="I99" t="s">
        <v>2799</v>
      </c>
      <c r="J99"/>
      <c r="K99" t="s">
        <v>902</v>
      </c>
      <c r="L99" t="s">
        <v>1743</v>
      </c>
      <c r="M99" t="s">
        <v>1779</v>
      </c>
      <c r="N99"/>
      <c r="O99"/>
      <c r="P99" t="s">
        <v>1165</v>
      </c>
      <c r="Q99" t="s">
        <v>2649</v>
      </c>
      <c r="R99" t="s">
        <v>2877</v>
      </c>
      <c r="S99"/>
      <c r="T99"/>
      <c r="U99" t="s">
        <v>13186</v>
      </c>
      <c r="V99" t="s">
        <v>13135</v>
      </c>
      <c r="W99"/>
      <c r="X99"/>
      <c r="Y99"/>
      <c r="Z99"/>
      <c r="AA99"/>
      <c r="AB99"/>
      <c r="AC99"/>
      <c r="AD99"/>
      <c r="AE99"/>
      <c r="AF99"/>
      <c r="AG99"/>
      <c r="AH99"/>
      <c r="AI99"/>
      <c r="AJ99"/>
      <c r="AK99"/>
      <c r="AL99"/>
      <c r="AM99"/>
      <c r="AN99"/>
      <c r="AO99" s="108" t="s">
        <v>43</v>
      </c>
      <c r="AP99" t="s">
        <v>2843</v>
      </c>
      <c r="AQ99">
        <v>28</v>
      </c>
      <c r="AR99" t="e">
        <v>#N/A</v>
      </c>
      <c r="AS99" t="s">
        <v>3124</v>
      </c>
      <c r="AT99" t="e">
        <v>#N/A</v>
      </c>
      <c r="AU99" t="s">
        <v>2905</v>
      </c>
      <c r="AV99" t="s">
        <v>5110</v>
      </c>
      <c r="AW99" t="s">
        <v>5111</v>
      </c>
      <c r="AX99" t="s">
        <v>1740</v>
      </c>
      <c r="AY99" t="s">
        <v>5112</v>
      </c>
      <c r="AZ99" t="s">
        <v>2649</v>
      </c>
      <c r="BA99" t="s">
        <v>5113</v>
      </c>
      <c r="BB99" t="s">
        <v>2799</v>
      </c>
      <c r="BC99" t="s">
        <v>1743</v>
      </c>
      <c r="BD99" t="s">
        <v>5669</v>
      </c>
      <c r="BE99" t="s">
        <v>3133</v>
      </c>
      <c r="BF99">
        <v>15</v>
      </c>
      <c r="BG99">
        <v>98</v>
      </c>
      <c r="BH99">
        <v>0</v>
      </c>
      <c r="BI99" t="s">
        <v>1547</v>
      </c>
      <c r="BJ99">
        <v>0</v>
      </c>
      <c r="BK99">
        <v>0</v>
      </c>
      <c r="BL99">
        <v>32</v>
      </c>
      <c r="BM99" t="s">
        <v>5115</v>
      </c>
      <c r="BN99" t="s">
        <v>3134</v>
      </c>
      <c r="BO99" t="s">
        <v>5785</v>
      </c>
      <c r="BP99" t="e" cm="1">
        <v>#N/A</v>
      </c>
      <c r="BQ99" t="s">
        <v>1547</v>
      </c>
      <c r="BR99" t="s">
        <v>5754</v>
      </c>
      <c r="BS99">
        <v>9</v>
      </c>
      <c r="BT99" t="s">
        <v>1726</v>
      </c>
      <c r="BU99" t="s">
        <v>15152</v>
      </c>
      <c r="BV99" t="s">
        <v>2904</v>
      </c>
      <c r="BW99" t="s">
        <v>5110</v>
      </c>
      <c r="BX99" t="s">
        <v>5112</v>
      </c>
      <c r="BY99" t="s">
        <v>1744</v>
      </c>
      <c r="BZ99" t="s">
        <v>1547</v>
      </c>
      <c r="CA99" t="s">
        <v>1744</v>
      </c>
      <c r="CB99" t="s">
        <v>1779</v>
      </c>
      <c r="CC99"/>
      <c r="CD99" t="s">
        <v>998</v>
      </c>
      <c r="CE99" t="s">
        <v>2799</v>
      </c>
      <c r="CF99" t="s">
        <v>5791</v>
      </c>
      <c r="CG99" t="s">
        <v>5792</v>
      </c>
      <c r="CH99" t="s">
        <v>2799</v>
      </c>
      <c r="CI99" t="s">
        <v>1547</v>
      </c>
      <c r="CJ99" t="s">
        <v>2877</v>
      </c>
      <c r="CK99" t="s">
        <v>1165</v>
      </c>
      <c r="CL99"/>
      <c r="CM99"/>
      <c r="CN99" t="s">
        <v>13186</v>
      </c>
      <c r="CO99" t="s">
        <v>13135</v>
      </c>
      <c r="CP99" t="s">
        <v>13186</v>
      </c>
      <c r="CQ99" t="s">
        <v>13135</v>
      </c>
      <c r="CR99" t="s">
        <v>1547</v>
      </c>
      <c r="CS99">
        <v>0</v>
      </c>
      <c r="CT99" t="s">
        <v>1547</v>
      </c>
      <c r="CU99" t="s">
        <v>1547</v>
      </c>
      <c r="CV99" t="s">
        <v>1547</v>
      </c>
      <c r="CW99" t="s">
        <v>1547</v>
      </c>
      <c r="CX99" t="s">
        <v>1547</v>
      </c>
      <c r="CY99">
        <v>97</v>
      </c>
      <c r="CZ99" t="s">
        <v>5793</v>
      </c>
      <c r="DA99" t="s">
        <v>1547</v>
      </c>
      <c r="DB99" t="s">
        <v>1881</v>
      </c>
      <c r="DC99" t="s">
        <v>1882</v>
      </c>
      <c r="DD99" t="s">
        <v>2905</v>
      </c>
      <c r="DE99" t="s">
        <v>2649</v>
      </c>
      <c r="DF99" t="s">
        <v>2904</v>
      </c>
      <c r="DG99" t="s">
        <v>1547</v>
      </c>
      <c r="DH99" t="s">
        <v>1547</v>
      </c>
      <c r="DI99" t="s">
        <v>1892</v>
      </c>
      <c r="DJ99" t="e">
        <v>#N/A</v>
      </c>
      <c r="DK99"/>
      <c r="DL99" t="s">
        <v>1892</v>
      </c>
      <c r="DM99">
        <v>9</v>
      </c>
      <c r="DN99" t="s">
        <v>1883</v>
      </c>
      <c r="DO99" t="s">
        <v>1165</v>
      </c>
      <c r="DP99" t="b">
        <v>1</v>
      </c>
      <c r="DQ99" t="b">
        <v>0</v>
      </c>
      <c r="DR99" t="b">
        <v>0</v>
      </c>
      <c r="DS99" t="b">
        <v>0</v>
      </c>
      <c r="DT99" t="b">
        <v>0</v>
      </c>
      <c r="DU99" t="b">
        <v>0</v>
      </c>
      <c r="DV99" t="b">
        <v>0</v>
      </c>
      <c r="DW99">
        <v>0</v>
      </c>
      <c r="DX99" t="b">
        <v>0</v>
      </c>
      <c r="DY99" t="b">
        <v>0</v>
      </c>
      <c r="DZ99" t="b">
        <v>0</v>
      </c>
      <c r="EA99" t="b">
        <v>0</v>
      </c>
      <c r="EB99" t="b">
        <v>0</v>
      </c>
      <c r="EC99" t="b">
        <v>0</v>
      </c>
      <c r="ED99" t="b">
        <v>0</v>
      </c>
      <c r="EE99" t="b">
        <v>0</v>
      </c>
      <c r="EF99" t="b">
        <v>0</v>
      </c>
      <c r="EG99" t="b" cm="1">
        <v>0</v>
      </c>
      <c r="EH99" t="b">
        <v>0</v>
      </c>
      <c r="EI99" t="b">
        <v>0</v>
      </c>
      <c r="EJ99" t="b">
        <v>0</v>
      </c>
      <c r="EK99" t="s">
        <v>1547</v>
      </c>
      <c r="EL99">
        <v>0</v>
      </c>
      <c r="EM99">
        <v>29</v>
      </c>
      <c r="EN99" t="b">
        <v>0</v>
      </c>
    </row>
    <row r="100" spans="1:144" ht="31.5">
      <c r="A100"/>
      <c r="B100" t="s">
        <v>1165</v>
      </c>
      <c r="C100" t="s">
        <v>3124</v>
      </c>
      <c r="D100" t="s">
        <v>2908</v>
      </c>
      <c r="E100" t="s">
        <v>2909</v>
      </c>
      <c r="F100" t="s">
        <v>2910</v>
      </c>
      <c r="G100" t="s">
        <v>2940</v>
      </c>
      <c r="H100" s="109" t="s">
        <v>3136</v>
      </c>
      <c r="I100" t="s">
        <v>2799</v>
      </c>
      <c r="J100"/>
      <c r="K100" t="s">
        <v>902</v>
      </c>
      <c r="L100" t="s">
        <v>1743</v>
      </c>
      <c r="M100" t="s">
        <v>1754</v>
      </c>
      <c r="N100" t="s">
        <v>2942</v>
      </c>
      <c r="O100"/>
      <c r="P100" t="s">
        <v>1165</v>
      </c>
      <c r="Q100" t="s">
        <v>2649</v>
      </c>
      <c r="R100" t="s">
        <v>2877</v>
      </c>
      <c r="S100"/>
      <c r="T100"/>
      <c r="U100" t="s">
        <v>13186</v>
      </c>
      <c r="V100" t="s">
        <v>13136</v>
      </c>
      <c r="W100"/>
      <c r="X100"/>
      <c r="Y100"/>
      <c r="Z100"/>
      <c r="AA100"/>
      <c r="AB100"/>
      <c r="AC100"/>
      <c r="AD100"/>
      <c r="AE100"/>
      <c r="AF100"/>
      <c r="AG100"/>
      <c r="AH100"/>
      <c r="AI100"/>
      <c r="AJ100"/>
      <c r="AK100"/>
      <c r="AL100"/>
      <c r="AM100"/>
      <c r="AN100"/>
      <c r="AO100" s="108" t="s">
        <v>43</v>
      </c>
      <c r="AP100" t="s">
        <v>2843</v>
      </c>
      <c r="AQ100">
        <v>29</v>
      </c>
      <c r="AR100" t="e">
        <v>#N/A</v>
      </c>
      <c r="AS100" t="s">
        <v>3124</v>
      </c>
      <c r="AT100" t="e">
        <v>#N/A</v>
      </c>
      <c r="AU100" t="s">
        <v>2909</v>
      </c>
      <c r="AV100" t="s">
        <v>5120</v>
      </c>
      <c r="AW100" t="s">
        <v>5121</v>
      </c>
      <c r="AX100" t="s">
        <v>1740</v>
      </c>
      <c r="AY100" t="s">
        <v>5239</v>
      </c>
      <c r="AZ100" t="s">
        <v>2649</v>
      </c>
      <c r="BA100" t="s">
        <v>5123</v>
      </c>
      <c r="BB100" t="s">
        <v>2799</v>
      </c>
      <c r="BC100" t="s">
        <v>1743</v>
      </c>
      <c r="BD100" t="s">
        <v>5673</v>
      </c>
      <c r="BE100" t="s">
        <v>3133</v>
      </c>
      <c r="BF100">
        <v>16</v>
      </c>
      <c r="BG100">
        <v>98</v>
      </c>
      <c r="BH100">
        <v>0</v>
      </c>
      <c r="BI100" t="s">
        <v>1547</v>
      </c>
      <c r="BJ100">
        <v>0</v>
      </c>
      <c r="BK100">
        <v>0</v>
      </c>
      <c r="BL100">
        <v>33</v>
      </c>
      <c r="BM100" t="s">
        <v>5125</v>
      </c>
      <c r="BN100" t="s">
        <v>3134</v>
      </c>
      <c r="BO100" t="s">
        <v>5785</v>
      </c>
      <c r="BP100" t="e" cm="1">
        <v>#N/A</v>
      </c>
      <c r="BQ100" t="s">
        <v>1547</v>
      </c>
      <c r="BR100" t="s">
        <v>5754</v>
      </c>
      <c r="BS100">
        <v>10</v>
      </c>
      <c r="BT100" t="s">
        <v>1785</v>
      </c>
      <c r="BU100" t="s">
        <v>15153</v>
      </c>
      <c r="BV100" t="s">
        <v>2908</v>
      </c>
      <c r="BW100" t="s">
        <v>5120</v>
      </c>
      <c r="BX100" t="s">
        <v>5794</v>
      </c>
      <c r="BY100" t="s">
        <v>5243</v>
      </c>
      <c r="BZ100" t="s">
        <v>1547</v>
      </c>
      <c r="CA100" t="s">
        <v>1744</v>
      </c>
      <c r="CB100" t="s">
        <v>1754</v>
      </c>
      <c r="CC100"/>
      <c r="CD100" t="s">
        <v>998</v>
      </c>
      <c r="CE100" t="s">
        <v>2799</v>
      </c>
      <c r="CF100" t="s">
        <v>5795</v>
      </c>
      <c r="CG100" t="s">
        <v>5796</v>
      </c>
      <c r="CH100" t="s">
        <v>2799</v>
      </c>
      <c r="CI100" t="s">
        <v>1547</v>
      </c>
      <c r="CJ100" t="s">
        <v>2877</v>
      </c>
      <c r="CK100" t="s">
        <v>1165</v>
      </c>
      <c r="CL100"/>
      <c r="CM100"/>
      <c r="CN100" t="s">
        <v>13186</v>
      </c>
      <c r="CO100" t="s">
        <v>13136</v>
      </c>
      <c r="CP100" t="s">
        <v>13186</v>
      </c>
      <c r="CQ100" t="s">
        <v>13136</v>
      </c>
      <c r="CR100" t="s">
        <v>1547</v>
      </c>
      <c r="CS100">
        <v>0</v>
      </c>
      <c r="CT100" t="s">
        <v>1547</v>
      </c>
      <c r="CU100" t="s">
        <v>1547</v>
      </c>
      <c r="CV100" t="s">
        <v>1547</v>
      </c>
      <c r="CW100" t="s">
        <v>1547</v>
      </c>
      <c r="CX100" t="s">
        <v>1547</v>
      </c>
      <c r="CY100">
        <v>98</v>
      </c>
      <c r="CZ100" t="s">
        <v>5797</v>
      </c>
      <c r="DA100" t="s">
        <v>1547</v>
      </c>
      <c r="DB100" t="s">
        <v>1881</v>
      </c>
      <c r="DC100" t="s">
        <v>1882</v>
      </c>
      <c r="DD100" t="s">
        <v>2909</v>
      </c>
      <c r="DE100" t="s">
        <v>2649</v>
      </c>
      <c r="DF100" t="s">
        <v>2940</v>
      </c>
      <c r="DG100" t="s">
        <v>1547</v>
      </c>
      <c r="DH100" t="s">
        <v>1547</v>
      </c>
      <c r="DI100" t="s">
        <v>1892</v>
      </c>
      <c r="DJ100" t="e">
        <v>#N/A</v>
      </c>
      <c r="DK100"/>
      <c r="DL100" t="s">
        <v>1892</v>
      </c>
      <c r="DM100">
        <v>9</v>
      </c>
      <c r="DN100" t="s">
        <v>1883</v>
      </c>
      <c r="DO100" t="s">
        <v>1165</v>
      </c>
      <c r="DP100" t="b">
        <v>1</v>
      </c>
      <c r="DQ100" t="b">
        <v>0</v>
      </c>
      <c r="DR100" t="b">
        <v>0</v>
      </c>
      <c r="DS100" t="b">
        <v>0</v>
      </c>
      <c r="DT100" t="b">
        <v>0</v>
      </c>
      <c r="DU100" t="b">
        <v>0</v>
      </c>
      <c r="DV100" t="b">
        <v>0</v>
      </c>
      <c r="DW100">
        <v>0</v>
      </c>
      <c r="DX100" t="b">
        <v>0</v>
      </c>
      <c r="DY100" t="b">
        <v>0</v>
      </c>
      <c r="DZ100" t="b">
        <v>0</v>
      </c>
      <c r="EA100" t="b">
        <v>0</v>
      </c>
      <c r="EB100" t="b">
        <v>0</v>
      </c>
      <c r="EC100" t="b">
        <v>0</v>
      </c>
      <c r="ED100" t="b">
        <v>0</v>
      </c>
      <c r="EE100" t="b">
        <v>0</v>
      </c>
      <c r="EF100" t="b">
        <v>0</v>
      </c>
      <c r="EG100" t="b" cm="1">
        <v>0</v>
      </c>
      <c r="EH100" t="b">
        <v>0</v>
      </c>
      <c r="EI100" t="b">
        <v>0</v>
      </c>
      <c r="EJ100" t="b">
        <v>0</v>
      </c>
      <c r="EK100" t="s">
        <v>1547</v>
      </c>
      <c r="EL100">
        <v>0</v>
      </c>
      <c r="EM100">
        <v>17</v>
      </c>
      <c r="EN100" t="b">
        <v>0</v>
      </c>
    </row>
    <row r="101" spans="1:144" ht="15.75">
      <c r="A101"/>
      <c r="B101" t="s">
        <v>1165</v>
      </c>
      <c r="C101" t="s">
        <v>3124</v>
      </c>
      <c r="D101" t="s">
        <v>2882</v>
      </c>
      <c r="E101" t="s">
        <v>2883</v>
      </c>
      <c r="F101" t="s">
        <v>2876</v>
      </c>
      <c r="G101" t="s">
        <v>2882</v>
      </c>
      <c r="H101" t="s">
        <v>2884</v>
      </c>
      <c r="I101" t="s">
        <v>2799</v>
      </c>
      <c r="J101"/>
      <c r="K101" t="s">
        <v>902</v>
      </c>
      <c r="L101" t="s">
        <v>1743</v>
      </c>
      <c r="M101" t="s">
        <v>1754</v>
      </c>
      <c r="N101" t="s">
        <v>2885</v>
      </c>
      <c r="O101"/>
      <c r="P101" t="s">
        <v>1165</v>
      </c>
      <c r="Q101" t="s">
        <v>2649</v>
      </c>
      <c r="R101" t="s">
        <v>2877</v>
      </c>
      <c r="S101"/>
      <c r="T101"/>
      <c r="U101" t="s">
        <v>13186</v>
      </c>
      <c r="V101" t="s">
        <v>13129</v>
      </c>
      <c r="W101"/>
      <c r="X101"/>
      <c r="Y101"/>
      <c r="Z101"/>
      <c r="AA101"/>
      <c r="AB101"/>
      <c r="AC101"/>
      <c r="AD101"/>
      <c r="AE101"/>
      <c r="AF101"/>
      <c r="AG101"/>
      <c r="AH101"/>
      <c r="AI101"/>
      <c r="AJ101"/>
      <c r="AK101"/>
      <c r="AL101"/>
      <c r="AM101"/>
      <c r="AN101"/>
      <c r="AO101" s="108" t="s">
        <v>43</v>
      </c>
      <c r="AP101" t="s">
        <v>2843</v>
      </c>
      <c r="AQ101">
        <v>30</v>
      </c>
      <c r="AR101" t="e">
        <v>#N/A</v>
      </c>
      <c r="AS101" t="s">
        <v>3124</v>
      </c>
      <c r="AT101" t="e">
        <v>#N/A</v>
      </c>
      <c r="AU101" t="s">
        <v>2883</v>
      </c>
      <c r="AV101" t="s">
        <v>5056</v>
      </c>
      <c r="AW101" t="s">
        <v>5041</v>
      </c>
      <c r="AX101" t="s">
        <v>1740</v>
      </c>
      <c r="AY101" t="s">
        <v>5057</v>
      </c>
      <c r="AZ101" t="s">
        <v>2649</v>
      </c>
      <c r="BA101" t="s">
        <v>5058</v>
      </c>
      <c r="BB101" t="s">
        <v>2799</v>
      </c>
      <c r="BC101" t="s">
        <v>1743</v>
      </c>
      <c r="BD101" t="s">
        <v>5678</v>
      </c>
      <c r="BE101" t="s">
        <v>3133</v>
      </c>
      <c r="BF101">
        <v>7</v>
      </c>
      <c r="BG101">
        <v>98</v>
      </c>
      <c r="BH101">
        <v>0</v>
      </c>
      <c r="BI101" t="s">
        <v>1547</v>
      </c>
      <c r="BJ101">
        <v>0</v>
      </c>
      <c r="BK101">
        <v>0</v>
      </c>
      <c r="BL101">
        <v>7</v>
      </c>
      <c r="BM101" t="s">
        <v>5063</v>
      </c>
      <c r="BN101" t="s">
        <v>3134</v>
      </c>
      <c r="BO101" t="s">
        <v>5785</v>
      </c>
      <c r="BP101" t="e" cm="1">
        <v>#N/A</v>
      </c>
      <c r="BQ101" t="s">
        <v>1547</v>
      </c>
      <c r="BR101" t="s">
        <v>5754</v>
      </c>
      <c r="BS101">
        <v>11</v>
      </c>
      <c r="BT101" t="s">
        <v>1729</v>
      </c>
      <c r="BU101" t="s">
        <v>15154</v>
      </c>
      <c r="BV101" t="s">
        <v>2882</v>
      </c>
      <c r="BW101" t="s">
        <v>5056</v>
      </c>
      <c r="BX101" t="s">
        <v>5060</v>
      </c>
      <c r="BY101" t="s">
        <v>5061</v>
      </c>
      <c r="BZ101" t="s">
        <v>1547</v>
      </c>
      <c r="CA101" t="s">
        <v>1744</v>
      </c>
      <c r="CB101" t="s">
        <v>1754</v>
      </c>
      <c r="CC101"/>
      <c r="CD101" t="s">
        <v>998</v>
      </c>
      <c r="CE101" t="s">
        <v>2799</v>
      </c>
      <c r="CF101" t="s">
        <v>5798</v>
      </c>
      <c r="CG101" t="s">
        <v>5799</v>
      </c>
      <c r="CH101" t="s">
        <v>2799</v>
      </c>
      <c r="CI101" t="s">
        <v>1547</v>
      </c>
      <c r="CJ101" t="s">
        <v>2877</v>
      </c>
      <c r="CK101" t="s">
        <v>1165</v>
      </c>
      <c r="CL101"/>
      <c r="CM101"/>
      <c r="CN101" t="s">
        <v>13186</v>
      </c>
      <c r="CO101" t="s">
        <v>13129</v>
      </c>
      <c r="CP101" t="s">
        <v>13186</v>
      </c>
      <c r="CQ101" t="s">
        <v>13129</v>
      </c>
      <c r="CR101" t="s">
        <v>1547</v>
      </c>
      <c r="CS101">
        <v>0</v>
      </c>
      <c r="CT101" t="s">
        <v>1547</v>
      </c>
      <c r="CU101" t="s">
        <v>1547</v>
      </c>
      <c r="CV101" t="s">
        <v>1547</v>
      </c>
      <c r="CW101" t="s">
        <v>1547</v>
      </c>
      <c r="CX101" t="s">
        <v>1547</v>
      </c>
      <c r="CY101">
        <v>99</v>
      </c>
      <c r="CZ101" t="s">
        <v>5800</v>
      </c>
      <c r="DA101" t="s">
        <v>1547</v>
      </c>
      <c r="DB101" t="s">
        <v>1881</v>
      </c>
      <c r="DC101" t="s">
        <v>1882</v>
      </c>
      <c r="DD101" t="s">
        <v>2883</v>
      </c>
      <c r="DE101" t="s">
        <v>2649</v>
      </c>
      <c r="DF101" t="s">
        <v>2882</v>
      </c>
      <c r="DG101" t="s">
        <v>1547</v>
      </c>
      <c r="DH101" t="s">
        <v>1547</v>
      </c>
      <c r="DI101" t="s">
        <v>1892</v>
      </c>
      <c r="DJ101" t="e">
        <v>#N/A</v>
      </c>
      <c r="DK101"/>
      <c r="DL101" t="s">
        <v>1892</v>
      </c>
      <c r="DM101">
        <v>9</v>
      </c>
      <c r="DN101" t="s">
        <v>1883</v>
      </c>
      <c r="DO101" t="s">
        <v>1165</v>
      </c>
      <c r="DP101" t="b">
        <v>1</v>
      </c>
      <c r="DQ101" t="b">
        <v>0</v>
      </c>
      <c r="DR101" t="b">
        <v>0</v>
      </c>
      <c r="DS101" t="b">
        <v>0</v>
      </c>
      <c r="DT101" t="b">
        <v>0</v>
      </c>
      <c r="DU101" t="b">
        <v>0</v>
      </c>
      <c r="DV101" t="b">
        <v>0</v>
      </c>
      <c r="DW101">
        <v>0</v>
      </c>
      <c r="DX101" t="b">
        <v>0</v>
      </c>
      <c r="DY101" t="b">
        <v>0</v>
      </c>
      <c r="DZ101" t="b">
        <v>0</v>
      </c>
      <c r="EA101" t="b">
        <v>0</v>
      </c>
      <c r="EB101" t="b">
        <v>0</v>
      </c>
      <c r="EC101" t="b">
        <v>0</v>
      </c>
      <c r="ED101" t="b">
        <v>0</v>
      </c>
      <c r="EE101" t="b">
        <v>0</v>
      </c>
      <c r="EF101" t="b">
        <v>0</v>
      </c>
      <c r="EG101" t="b" cm="1">
        <v>0</v>
      </c>
      <c r="EH101" t="b">
        <v>0</v>
      </c>
      <c r="EI101" t="b">
        <v>0</v>
      </c>
      <c r="EJ101" t="b">
        <v>0</v>
      </c>
      <c r="EK101" t="s">
        <v>1547</v>
      </c>
      <c r="EL101">
        <v>0</v>
      </c>
      <c r="EM101">
        <v>25</v>
      </c>
      <c r="EN101" t="b">
        <v>0</v>
      </c>
    </row>
    <row r="102" spans="1:144" ht="47.25">
      <c r="A102"/>
      <c r="B102" t="s">
        <v>1165</v>
      </c>
      <c r="C102" t="s">
        <v>3124</v>
      </c>
      <c r="D102" t="s">
        <v>1249</v>
      </c>
      <c r="E102" t="s">
        <v>1248</v>
      </c>
      <c r="F102" t="s">
        <v>1245</v>
      </c>
      <c r="G102" t="s">
        <v>1249</v>
      </c>
      <c r="H102" s="109" t="s">
        <v>3108</v>
      </c>
      <c r="I102" t="s">
        <v>2799</v>
      </c>
      <c r="J102"/>
      <c r="K102" t="s">
        <v>902</v>
      </c>
      <c r="L102" t="s">
        <v>1743</v>
      </c>
      <c r="M102" t="s">
        <v>1754</v>
      </c>
      <c r="N102" t="s">
        <v>3115</v>
      </c>
      <c r="O102"/>
      <c r="P102" t="s">
        <v>1165</v>
      </c>
      <c r="Q102" t="s">
        <v>2649</v>
      </c>
      <c r="R102" t="s">
        <v>2877</v>
      </c>
      <c r="S102"/>
      <c r="T102"/>
      <c r="U102" t="s">
        <v>13186</v>
      </c>
      <c r="V102" t="s">
        <v>13126</v>
      </c>
      <c r="W102"/>
      <c r="X102"/>
      <c r="Y102"/>
      <c r="Z102"/>
      <c r="AA102"/>
      <c r="AB102"/>
      <c r="AC102"/>
      <c r="AD102"/>
      <c r="AE102"/>
      <c r="AF102"/>
      <c r="AG102"/>
      <c r="AH102"/>
      <c r="AI102"/>
      <c r="AJ102"/>
      <c r="AK102"/>
      <c r="AL102"/>
      <c r="AM102"/>
      <c r="AN102"/>
      <c r="AO102" s="108" t="s">
        <v>43</v>
      </c>
      <c r="AP102" t="s">
        <v>2843</v>
      </c>
      <c r="AQ102">
        <v>31</v>
      </c>
      <c r="AR102" t="e">
        <v>#N/A</v>
      </c>
      <c r="AS102" t="s">
        <v>3124</v>
      </c>
      <c r="AT102" t="e">
        <v>#N/A</v>
      </c>
      <c r="AU102" t="s">
        <v>1248</v>
      </c>
      <c r="AV102" t="s">
        <v>1751</v>
      </c>
      <c r="AW102" t="s">
        <v>1741</v>
      </c>
      <c r="AX102" t="s">
        <v>1740</v>
      </c>
      <c r="AY102" t="s">
        <v>1752</v>
      </c>
      <c r="AZ102" t="s">
        <v>2649</v>
      </c>
      <c r="BA102" t="s">
        <v>1896</v>
      </c>
      <c r="BB102" t="s">
        <v>2799</v>
      </c>
      <c r="BC102" t="s">
        <v>1743</v>
      </c>
      <c r="BD102" t="s">
        <v>5682</v>
      </c>
      <c r="BE102" t="s">
        <v>3133</v>
      </c>
      <c r="BF102">
        <v>4</v>
      </c>
      <c r="BG102">
        <v>98</v>
      </c>
      <c r="BH102">
        <v>0</v>
      </c>
      <c r="BI102" t="s">
        <v>1547</v>
      </c>
      <c r="BJ102">
        <v>0</v>
      </c>
      <c r="BK102">
        <v>0</v>
      </c>
      <c r="BL102">
        <v>4</v>
      </c>
      <c r="BM102" t="s">
        <v>1750</v>
      </c>
      <c r="BN102" t="s">
        <v>3134</v>
      </c>
      <c r="BO102" t="s">
        <v>5785</v>
      </c>
      <c r="BP102" t="e" cm="1">
        <v>#N/A</v>
      </c>
      <c r="BQ102" t="s">
        <v>1547</v>
      </c>
      <c r="BR102" t="s">
        <v>5754</v>
      </c>
      <c r="BS102">
        <v>12</v>
      </c>
      <c r="BT102" t="s">
        <v>1730</v>
      </c>
      <c r="BU102" t="s">
        <v>15155</v>
      </c>
      <c r="BV102" t="s">
        <v>1249</v>
      </c>
      <c r="BW102" t="s">
        <v>1751</v>
      </c>
      <c r="BX102" t="s">
        <v>5683</v>
      </c>
      <c r="BY102" t="s">
        <v>5729</v>
      </c>
      <c r="BZ102" t="s">
        <v>1547</v>
      </c>
      <c r="CA102" t="s">
        <v>1744</v>
      </c>
      <c r="CB102" t="s">
        <v>1754</v>
      </c>
      <c r="CC102"/>
      <c r="CD102" t="s">
        <v>998</v>
      </c>
      <c r="CE102" t="s">
        <v>2799</v>
      </c>
      <c r="CF102" t="s">
        <v>5801</v>
      </c>
      <c r="CG102" t="s">
        <v>5802</v>
      </c>
      <c r="CH102" t="s">
        <v>2799</v>
      </c>
      <c r="CI102" t="s">
        <v>1547</v>
      </c>
      <c r="CJ102" t="s">
        <v>2877</v>
      </c>
      <c r="CK102" t="s">
        <v>1165</v>
      </c>
      <c r="CL102"/>
      <c r="CM102"/>
      <c r="CN102" t="s">
        <v>13186</v>
      </c>
      <c r="CO102" t="s">
        <v>13126</v>
      </c>
      <c r="CP102" t="s">
        <v>13186</v>
      </c>
      <c r="CQ102" t="s">
        <v>13126</v>
      </c>
      <c r="CR102" t="s">
        <v>1547</v>
      </c>
      <c r="CS102">
        <v>0</v>
      </c>
      <c r="CT102" t="s">
        <v>1547</v>
      </c>
      <c r="CU102" t="s">
        <v>1547</v>
      </c>
      <c r="CV102" t="s">
        <v>1547</v>
      </c>
      <c r="CW102" t="s">
        <v>1547</v>
      </c>
      <c r="CX102" t="s">
        <v>1547</v>
      </c>
      <c r="CY102">
        <v>100</v>
      </c>
      <c r="CZ102" t="s">
        <v>5803</v>
      </c>
      <c r="DA102" t="s">
        <v>1547</v>
      </c>
      <c r="DB102" t="s">
        <v>1881</v>
      </c>
      <c r="DC102" t="s">
        <v>1882</v>
      </c>
      <c r="DD102" t="s">
        <v>1248</v>
      </c>
      <c r="DE102" t="s">
        <v>2649</v>
      </c>
      <c r="DF102" t="s">
        <v>1249</v>
      </c>
      <c r="DG102" t="s">
        <v>1547</v>
      </c>
      <c r="DH102" t="s">
        <v>1547</v>
      </c>
      <c r="DI102" t="s">
        <v>1892</v>
      </c>
      <c r="DJ102" t="e">
        <v>#N/A</v>
      </c>
      <c r="DK102"/>
      <c r="DL102" t="s">
        <v>1892</v>
      </c>
      <c r="DM102">
        <v>9</v>
      </c>
      <c r="DN102" t="s">
        <v>1883</v>
      </c>
      <c r="DO102" t="s">
        <v>1165</v>
      </c>
      <c r="DP102" t="b">
        <v>1</v>
      </c>
      <c r="DQ102" t="b">
        <v>0</v>
      </c>
      <c r="DR102" t="b">
        <v>0</v>
      </c>
      <c r="DS102" t="b">
        <v>0</v>
      </c>
      <c r="DT102" t="b">
        <v>0</v>
      </c>
      <c r="DU102" t="b">
        <v>0</v>
      </c>
      <c r="DV102" t="b">
        <v>0</v>
      </c>
      <c r="DW102">
        <v>0</v>
      </c>
      <c r="DX102" t="b">
        <v>0</v>
      </c>
      <c r="DY102" t="b">
        <v>0</v>
      </c>
      <c r="DZ102" t="b">
        <v>0</v>
      </c>
      <c r="EA102" t="b">
        <v>0</v>
      </c>
      <c r="EB102" t="b">
        <v>0</v>
      </c>
      <c r="EC102" t="b">
        <v>0</v>
      </c>
      <c r="ED102" t="b">
        <v>0</v>
      </c>
      <c r="EE102" t="b">
        <v>0</v>
      </c>
      <c r="EF102" t="b">
        <v>0</v>
      </c>
      <c r="EG102" t="b" cm="1">
        <v>0</v>
      </c>
      <c r="EH102" t="b">
        <v>0</v>
      </c>
      <c r="EI102" t="b">
        <v>0</v>
      </c>
      <c r="EJ102" t="b">
        <v>0</v>
      </c>
      <c r="EK102" t="s">
        <v>1547</v>
      </c>
      <c r="EL102">
        <v>0</v>
      </c>
      <c r="EM102">
        <v>7</v>
      </c>
      <c r="EN102" t="b">
        <v>0</v>
      </c>
    </row>
    <row r="103" spans="1:144" ht="47.25">
      <c r="A103"/>
      <c r="B103" t="s">
        <v>1165</v>
      </c>
      <c r="C103" t="s">
        <v>3124</v>
      </c>
      <c r="D103" t="s">
        <v>2965</v>
      </c>
      <c r="E103" t="s">
        <v>2966</v>
      </c>
      <c r="F103"/>
      <c r="G103" t="s">
        <v>2965</v>
      </c>
      <c r="H103" s="109" t="s">
        <v>3137</v>
      </c>
      <c r="I103" t="s">
        <v>2798</v>
      </c>
      <c r="J103"/>
      <c r="K103" t="s">
        <v>902</v>
      </c>
      <c r="L103" t="s">
        <v>1743</v>
      </c>
      <c r="M103" t="s">
        <v>1995</v>
      </c>
      <c r="N103"/>
      <c r="O103"/>
      <c r="P103" t="s">
        <v>1165</v>
      </c>
      <c r="Q103" t="s">
        <v>2649</v>
      </c>
      <c r="R103" t="s">
        <v>2877</v>
      </c>
      <c r="S103"/>
      <c r="T103"/>
      <c r="U103" t="s">
        <v>13186</v>
      </c>
      <c r="V103" t="s">
        <v>2966</v>
      </c>
      <c r="W103"/>
      <c r="X103"/>
      <c r="Y103"/>
      <c r="Z103"/>
      <c r="AA103"/>
      <c r="AB103"/>
      <c r="AC103"/>
      <c r="AD103"/>
      <c r="AE103"/>
      <c r="AF103"/>
      <c r="AG103"/>
      <c r="AH103"/>
      <c r="AI103"/>
      <c r="AJ103"/>
      <c r="AK103"/>
      <c r="AL103"/>
      <c r="AM103"/>
      <c r="AN103"/>
      <c r="AO103" s="108" t="s">
        <v>43</v>
      </c>
      <c r="AP103" t="s">
        <v>2843</v>
      </c>
      <c r="AQ103">
        <v>32</v>
      </c>
      <c r="AR103" t="e">
        <v>#N/A</v>
      </c>
      <c r="AS103" t="s">
        <v>3124</v>
      </c>
      <c r="AT103" t="e">
        <v>#N/A</v>
      </c>
      <c r="AU103" t="s">
        <v>2966</v>
      </c>
      <c r="AV103" t="s">
        <v>5308</v>
      </c>
      <c r="AW103" t="s">
        <v>1744</v>
      </c>
      <c r="AX103" t="s">
        <v>1740</v>
      </c>
      <c r="AY103" t="s">
        <v>5309</v>
      </c>
      <c r="AZ103" t="s">
        <v>2649</v>
      </c>
      <c r="BA103" t="s">
        <v>5310</v>
      </c>
      <c r="BB103" t="s">
        <v>2798</v>
      </c>
      <c r="BC103" t="s">
        <v>1743</v>
      </c>
      <c r="BD103" t="s">
        <v>5804</v>
      </c>
      <c r="BE103" t="s">
        <v>3133</v>
      </c>
      <c r="BF103">
        <v>40</v>
      </c>
      <c r="BG103">
        <v>98</v>
      </c>
      <c r="BH103">
        <v>0</v>
      </c>
      <c r="BI103" t="s">
        <v>1547</v>
      </c>
      <c r="BJ103">
        <v>0</v>
      </c>
      <c r="BK103">
        <v>0</v>
      </c>
      <c r="BL103">
        <v>40</v>
      </c>
      <c r="BM103" t="s">
        <v>5315</v>
      </c>
      <c r="BN103" t="s">
        <v>3134</v>
      </c>
      <c r="BO103" t="s">
        <v>5785</v>
      </c>
      <c r="BP103" t="e" cm="1">
        <v>#N/A</v>
      </c>
      <c r="BQ103" t="s">
        <v>1547</v>
      </c>
      <c r="BR103" t="s">
        <v>5754</v>
      </c>
      <c r="BS103">
        <v>13</v>
      </c>
      <c r="BT103" t="s">
        <v>1731</v>
      </c>
      <c r="BU103" t="s">
        <v>15156</v>
      </c>
      <c r="BV103" t="s">
        <v>2965</v>
      </c>
      <c r="BW103" t="s">
        <v>5308</v>
      </c>
      <c r="BX103" t="s">
        <v>5805</v>
      </c>
      <c r="BY103" t="s">
        <v>1744</v>
      </c>
      <c r="BZ103" t="s">
        <v>1547</v>
      </c>
      <c r="CA103" t="s">
        <v>1744</v>
      </c>
      <c r="CB103" t="s">
        <v>1995</v>
      </c>
      <c r="CC103"/>
      <c r="CD103" t="s">
        <v>998</v>
      </c>
      <c r="CE103" t="s">
        <v>2798</v>
      </c>
      <c r="CF103" t="s">
        <v>5806</v>
      </c>
      <c r="CG103" t="s">
        <v>5807</v>
      </c>
      <c r="CH103" t="s">
        <v>2798</v>
      </c>
      <c r="CI103" t="s">
        <v>1547</v>
      </c>
      <c r="CJ103" t="s">
        <v>2877</v>
      </c>
      <c r="CK103" t="s">
        <v>1165</v>
      </c>
      <c r="CL103"/>
      <c r="CM103"/>
      <c r="CN103" t="s">
        <v>13186</v>
      </c>
      <c r="CO103" t="s">
        <v>2966</v>
      </c>
      <c r="CP103" t="s">
        <v>13186</v>
      </c>
      <c r="CQ103" t="s">
        <v>2966</v>
      </c>
      <c r="CR103" t="s">
        <v>1547</v>
      </c>
      <c r="CS103">
        <v>0</v>
      </c>
      <c r="CT103" t="s">
        <v>1547</v>
      </c>
      <c r="CU103" t="s">
        <v>1547</v>
      </c>
      <c r="CV103" t="s">
        <v>1547</v>
      </c>
      <c r="CW103" t="s">
        <v>1547</v>
      </c>
      <c r="CX103" t="s">
        <v>1547</v>
      </c>
      <c r="CY103">
        <v>101</v>
      </c>
      <c r="CZ103" t="s">
        <v>5808</v>
      </c>
      <c r="DA103" t="s">
        <v>1547</v>
      </c>
      <c r="DB103" t="s">
        <v>1881</v>
      </c>
      <c r="DC103" t="s">
        <v>1882</v>
      </c>
      <c r="DD103" t="s">
        <v>2966</v>
      </c>
      <c r="DE103" t="s">
        <v>2649</v>
      </c>
      <c r="DF103" t="s">
        <v>2965</v>
      </c>
      <c r="DG103" t="s">
        <v>1547</v>
      </c>
      <c r="DH103" t="s">
        <v>1547</v>
      </c>
      <c r="DI103" t="s">
        <v>1892</v>
      </c>
      <c r="DJ103" t="e">
        <v>#N/A</v>
      </c>
      <c r="DK103"/>
      <c r="DL103" t="s">
        <v>1892</v>
      </c>
      <c r="DM103">
        <v>9</v>
      </c>
      <c r="DN103" t="s">
        <v>1883</v>
      </c>
      <c r="DO103" t="s">
        <v>1165</v>
      </c>
      <c r="DP103" t="b">
        <v>1</v>
      </c>
      <c r="DQ103" t="b">
        <v>0</v>
      </c>
      <c r="DR103" t="b">
        <v>0</v>
      </c>
      <c r="DS103" t="b">
        <v>0</v>
      </c>
      <c r="DT103" t="b">
        <v>0</v>
      </c>
      <c r="DU103" t="b">
        <v>0</v>
      </c>
      <c r="DV103" t="b">
        <v>0</v>
      </c>
      <c r="DW103">
        <v>0</v>
      </c>
      <c r="DX103" t="b">
        <v>0</v>
      </c>
      <c r="DY103" t="b">
        <v>0</v>
      </c>
      <c r="DZ103" t="b">
        <v>0</v>
      </c>
      <c r="EA103" t="b">
        <v>0</v>
      </c>
      <c r="EB103" t="b">
        <v>0</v>
      </c>
      <c r="EC103" t="b">
        <v>0</v>
      </c>
      <c r="ED103" t="b">
        <v>0</v>
      </c>
      <c r="EE103" t="b">
        <v>0</v>
      </c>
      <c r="EF103" t="b">
        <v>0</v>
      </c>
      <c r="EG103" t="b" cm="1">
        <v>0</v>
      </c>
      <c r="EH103" t="b">
        <v>0</v>
      </c>
      <c r="EI103" t="b">
        <v>0</v>
      </c>
      <c r="EJ103" t="b">
        <v>0</v>
      </c>
      <c r="EK103" t="s">
        <v>1547</v>
      </c>
      <c r="EL103">
        <v>0</v>
      </c>
      <c r="EM103">
        <v>3</v>
      </c>
      <c r="EN103" t="b">
        <v>0</v>
      </c>
    </row>
    <row r="104" spans="1:144" ht="47.25">
      <c r="A104"/>
      <c r="B104" t="s">
        <v>1165</v>
      </c>
      <c r="C104" t="s">
        <v>3124</v>
      </c>
      <c r="D104" t="s">
        <v>3138</v>
      </c>
      <c r="E104" t="s">
        <v>2970</v>
      </c>
      <c r="F104"/>
      <c r="G104" t="s">
        <v>3138</v>
      </c>
      <c r="H104" s="109" t="s">
        <v>3139</v>
      </c>
      <c r="I104" t="s">
        <v>2798</v>
      </c>
      <c r="J104"/>
      <c r="K104" t="s">
        <v>902</v>
      </c>
      <c r="L104" t="s">
        <v>1743</v>
      </c>
      <c r="M104" t="s">
        <v>1995</v>
      </c>
      <c r="N104"/>
      <c r="O104"/>
      <c r="P104" t="s">
        <v>1165</v>
      </c>
      <c r="Q104" t="s">
        <v>2649</v>
      </c>
      <c r="R104" t="s">
        <v>2877</v>
      </c>
      <c r="S104"/>
      <c r="T104"/>
      <c r="U104" t="s">
        <v>13186</v>
      </c>
      <c r="V104" t="s">
        <v>13150</v>
      </c>
      <c r="W104"/>
      <c r="X104"/>
      <c r="Y104"/>
      <c r="Z104"/>
      <c r="AA104"/>
      <c r="AB104"/>
      <c r="AC104"/>
      <c r="AD104"/>
      <c r="AE104"/>
      <c r="AF104"/>
      <c r="AG104"/>
      <c r="AH104"/>
      <c r="AI104"/>
      <c r="AJ104"/>
      <c r="AK104"/>
      <c r="AL104"/>
      <c r="AM104"/>
      <c r="AN104"/>
      <c r="AO104" s="108" t="s">
        <v>43</v>
      </c>
      <c r="AP104" t="s">
        <v>2843</v>
      </c>
      <c r="AQ104">
        <v>33</v>
      </c>
      <c r="AR104" t="e">
        <v>#N/A</v>
      </c>
      <c r="AS104" t="s">
        <v>3124</v>
      </c>
      <c r="AT104" t="e">
        <v>#N/A</v>
      </c>
      <c r="AU104" t="s">
        <v>2970</v>
      </c>
      <c r="AV104" t="s">
        <v>5318</v>
      </c>
      <c r="AW104" t="s">
        <v>1744</v>
      </c>
      <c r="AX104" t="s">
        <v>1740</v>
      </c>
      <c r="AY104" t="s">
        <v>5809</v>
      </c>
      <c r="AZ104" t="s">
        <v>2649</v>
      </c>
      <c r="BA104" t="s">
        <v>5320</v>
      </c>
      <c r="BB104" t="s">
        <v>2798</v>
      </c>
      <c r="BC104" t="s">
        <v>1743</v>
      </c>
      <c r="BD104" t="s">
        <v>5810</v>
      </c>
      <c r="BE104" t="s">
        <v>3133</v>
      </c>
      <c r="BF104">
        <v>41</v>
      </c>
      <c r="BG104">
        <v>98</v>
      </c>
      <c r="BH104">
        <v>0</v>
      </c>
      <c r="BI104" t="s">
        <v>1547</v>
      </c>
      <c r="BJ104">
        <v>0</v>
      </c>
      <c r="BK104">
        <v>0</v>
      </c>
      <c r="BL104">
        <v>41</v>
      </c>
      <c r="BM104" t="s">
        <v>5325</v>
      </c>
      <c r="BN104" t="s">
        <v>3134</v>
      </c>
      <c r="BO104" t="s">
        <v>5785</v>
      </c>
      <c r="BP104" t="e" cm="1">
        <v>#N/A</v>
      </c>
      <c r="BQ104" t="s">
        <v>1547</v>
      </c>
      <c r="BR104" t="s">
        <v>5754</v>
      </c>
      <c r="BS104">
        <v>14</v>
      </c>
      <c r="BT104" t="s">
        <v>5141</v>
      </c>
      <c r="BU104" t="s">
        <v>15157</v>
      </c>
      <c r="BV104" t="s">
        <v>3138</v>
      </c>
      <c r="BW104" t="s">
        <v>5318</v>
      </c>
      <c r="BX104" t="s">
        <v>5811</v>
      </c>
      <c r="BY104" t="s">
        <v>1744</v>
      </c>
      <c r="BZ104" t="s">
        <v>1547</v>
      </c>
      <c r="CA104" t="s">
        <v>1744</v>
      </c>
      <c r="CB104" t="s">
        <v>1995</v>
      </c>
      <c r="CC104"/>
      <c r="CD104" t="s">
        <v>998</v>
      </c>
      <c r="CE104" t="s">
        <v>2798</v>
      </c>
      <c r="CF104" t="s">
        <v>5812</v>
      </c>
      <c r="CG104" t="s">
        <v>5813</v>
      </c>
      <c r="CH104" t="s">
        <v>2798</v>
      </c>
      <c r="CI104" t="s">
        <v>1547</v>
      </c>
      <c r="CJ104" t="s">
        <v>2877</v>
      </c>
      <c r="CK104" t="s">
        <v>1165</v>
      </c>
      <c r="CL104"/>
      <c r="CM104"/>
      <c r="CN104" t="s">
        <v>13186</v>
      </c>
      <c r="CO104" t="s">
        <v>13150</v>
      </c>
      <c r="CP104" t="s">
        <v>13186</v>
      </c>
      <c r="CQ104" t="s">
        <v>13150</v>
      </c>
      <c r="CR104" t="s">
        <v>1547</v>
      </c>
      <c r="CS104">
        <v>0</v>
      </c>
      <c r="CT104" t="s">
        <v>1547</v>
      </c>
      <c r="CU104" t="s">
        <v>1547</v>
      </c>
      <c r="CV104" t="s">
        <v>1547</v>
      </c>
      <c r="CW104" t="s">
        <v>1547</v>
      </c>
      <c r="CX104" t="s">
        <v>1547</v>
      </c>
      <c r="CY104">
        <v>102</v>
      </c>
      <c r="CZ104" t="s">
        <v>5814</v>
      </c>
      <c r="DA104" t="s">
        <v>1547</v>
      </c>
      <c r="DB104" t="s">
        <v>1881</v>
      </c>
      <c r="DC104" t="s">
        <v>1882</v>
      </c>
      <c r="DD104" t="s">
        <v>2970</v>
      </c>
      <c r="DE104" t="s">
        <v>2649</v>
      </c>
      <c r="DF104" t="s">
        <v>3138</v>
      </c>
      <c r="DG104" t="s">
        <v>1547</v>
      </c>
      <c r="DH104" t="s">
        <v>1547</v>
      </c>
      <c r="DI104" t="s">
        <v>1892</v>
      </c>
      <c r="DJ104" t="e">
        <v>#N/A</v>
      </c>
      <c r="DK104"/>
      <c r="DL104" t="s">
        <v>1892</v>
      </c>
      <c r="DM104">
        <v>9</v>
      </c>
      <c r="DN104" t="s">
        <v>1883</v>
      </c>
      <c r="DO104" t="s">
        <v>1165</v>
      </c>
      <c r="DP104" t="b">
        <v>1</v>
      </c>
      <c r="DQ104" t="b">
        <v>0</v>
      </c>
      <c r="DR104" t="b">
        <v>0</v>
      </c>
      <c r="DS104" t="b">
        <v>0</v>
      </c>
      <c r="DT104" t="b">
        <v>0</v>
      </c>
      <c r="DU104" t="b">
        <v>0</v>
      </c>
      <c r="DV104" t="b">
        <v>0</v>
      </c>
      <c r="DW104">
        <v>0</v>
      </c>
      <c r="DX104" t="b">
        <v>0</v>
      </c>
      <c r="DY104" t="b">
        <v>0</v>
      </c>
      <c r="DZ104" t="b">
        <v>0</v>
      </c>
      <c r="EA104" t="b">
        <v>0</v>
      </c>
      <c r="EB104" t="b">
        <v>0</v>
      </c>
      <c r="EC104" t="b">
        <v>1</v>
      </c>
      <c r="ED104" t="b">
        <v>0</v>
      </c>
      <c r="EE104" t="b">
        <v>0</v>
      </c>
      <c r="EF104" t="b">
        <v>0</v>
      </c>
      <c r="EG104" t="b" cm="1">
        <v>0</v>
      </c>
      <c r="EH104" t="b">
        <v>0</v>
      </c>
      <c r="EI104" t="b">
        <v>0</v>
      </c>
      <c r="EJ104" t="b">
        <v>1</v>
      </c>
      <c r="EK104" t="s">
        <v>5327</v>
      </c>
      <c r="EL104">
        <v>0</v>
      </c>
      <c r="EM104">
        <v>7</v>
      </c>
      <c r="EN104" t="b">
        <v>0</v>
      </c>
    </row>
    <row r="105" spans="1:144" ht="47.25">
      <c r="A105"/>
      <c r="B105" t="s">
        <v>1165</v>
      </c>
      <c r="C105" t="s">
        <v>3124</v>
      </c>
      <c r="D105" t="s">
        <v>3140</v>
      </c>
      <c r="E105" t="s">
        <v>2974</v>
      </c>
      <c r="F105"/>
      <c r="G105" t="s">
        <v>3140</v>
      </c>
      <c r="H105" s="109" t="s">
        <v>3141</v>
      </c>
      <c r="I105" t="s">
        <v>2798</v>
      </c>
      <c r="J105"/>
      <c r="K105" t="s">
        <v>902</v>
      </c>
      <c r="L105" t="s">
        <v>1743</v>
      </c>
      <c r="M105" t="s">
        <v>1995</v>
      </c>
      <c r="N105"/>
      <c r="O105"/>
      <c r="P105" t="s">
        <v>1165</v>
      </c>
      <c r="Q105" t="s">
        <v>2649</v>
      </c>
      <c r="R105" t="s">
        <v>2877</v>
      </c>
      <c r="S105"/>
      <c r="T105"/>
      <c r="U105" t="s">
        <v>13186</v>
      </c>
      <c r="V105" t="s">
        <v>13151</v>
      </c>
      <c r="W105"/>
      <c r="X105"/>
      <c r="Y105"/>
      <c r="Z105"/>
      <c r="AA105"/>
      <c r="AB105"/>
      <c r="AC105"/>
      <c r="AD105"/>
      <c r="AE105"/>
      <c r="AF105"/>
      <c r="AG105"/>
      <c r="AH105"/>
      <c r="AI105"/>
      <c r="AJ105"/>
      <c r="AK105"/>
      <c r="AL105"/>
      <c r="AM105"/>
      <c r="AN105"/>
      <c r="AO105" s="108" t="s">
        <v>43</v>
      </c>
      <c r="AP105" t="s">
        <v>2843</v>
      </c>
      <c r="AQ105">
        <v>34</v>
      </c>
      <c r="AR105" t="e">
        <v>#N/A</v>
      </c>
      <c r="AS105" t="s">
        <v>3124</v>
      </c>
      <c r="AT105" t="e">
        <v>#N/A</v>
      </c>
      <c r="AU105" t="s">
        <v>2974</v>
      </c>
      <c r="AV105" t="s">
        <v>5329</v>
      </c>
      <c r="AW105" t="s">
        <v>1744</v>
      </c>
      <c r="AX105" t="s">
        <v>1740</v>
      </c>
      <c r="AY105" t="s">
        <v>5815</v>
      </c>
      <c r="AZ105" t="s">
        <v>2649</v>
      </c>
      <c r="BA105" t="s">
        <v>5331</v>
      </c>
      <c r="BB105" t="s">
        <v>2798</v>
      </c>
      <c r="BC105" t="s">
        <v>1743</v>
      </c>
      <c r="BD105" t="s">
        <v>5816</v>
      </c>
      <c r="BE105" t="s">
        <v>3133</v>
      </c>
      <c r="BF105">
        <v>42</v>
      </c>
      <c r="BG105">
        <v>98</v>
      </c>
      <c r="BH105">
        <v>0</v>
      </c>
      <c r="BI105" t="s">
        <v>1547</v>
      </c>
      <c r="BJ105">
        <v>0</v>
      </c>
      <c r="BK105">
        <v>0</v>
      </c>
      <c r="BL105">
        <v>42</v>
      </c>
      <c r="BM105" t="s">
        <v>5336</v>
      </c>
      <c r="BN105" t="s">
        <v>3134</v>
      </c>
      <c r="BO105" t="s">
        <v>5785</v>
      </c>
      <c r="BP105" t="e" cm="1">
        <v>#N/A</v>
      </c>
      <c r="BQ105" t="s">
        <v>1547</v>
      </c>
      <c r="BR105" t="s">
        <v>5754</v>
      </c>
      <c r="BS105">
        <v>15</v>
      </c>
      <c r="BT105" t="s">
        <v>5153</v>
      </c>
      <c r="BU105" t="s">
        <v>15158</v>
      </c>
      <c r="BV105" t="s">
        <v>3140</v>
      </c>
      <c r="BW105" t="s">
        <v>5329</v>
      </c>
      <c r="BX105" t="s">
        <v>5817</v>
      </c>
      <c r="BY105" t="s">
        <v>1744</v>
      </c>
      <c r="BZ105" t="s">
        <v>1547</v>
      </c>
      <c r="CA105" t="s">
        <v>1744</v>
      </c>
      <c r="CB105" t="s">
        <v>1995</v>
      </c>
      <c r="CC105"/>
      <c r="CD105" t="s">
        <v>998</v>
      </c>
      <c r="CE105" t="s">
        <v>2798</v>
      </c>
      <c r="CF105" t="s">
        <v>5818</v>
      </c>
      <c r="CG105" t="s">
        <v>5819</v>
      </c>
      <c r="CH105" t="s">
        <v>2798</v>
      </c>
      <c r="CI105" t="s">
        <v>1547</v>
      </c>
      <c r="CJ105" t="s">
        <v>2877</v>
      </c>
      <c r="CK105" t="s">
        <v>1165</v>
      </c>
      <c r="CL105"/>
      <c r="CM105"/>
      <c r="CN105" t="s">
        <v>13186</v>
      </c>
      <c r="CO105" t="s">
        <v>13151</v>
      </c>
      <c r="CP105" t="s">
        <v>13186</v>
      </c>
      <c r="CQ105" t="s">
        <v>13151</v>
      </c>
      <c r="CR105" t="s">
        <v>1547</v>
      </c>
      <c r="CS105">
        <v>0</v>
      </c>
      <c r="CT105" t="s">
        <v>1547</v>
      </c>
      <c r="CU105" t="s">
        <v>1547</v>
      </c>
      <c r="CV105" t="s">
        <v>1547</v>
      </c>
      <c r="CW105" t="s">
        <v>1547</v>
      </c>
      <c r="CX105" t="s">
        <v>1547</v>
      </c>
      <c r="CY105">
        <v>103</v>
      </c>
      <c r="CZ105" t="s">
        <v>5820</v>
      </c>
      <c r="DA105" t="s">
        <v>1547</v>
      </c>
      <c r="DB105" t="s">
        <v>1881</v>
      </c>
      <c r="DC105" t="s">
        <v>1882</v>
      </c>
      <c r="DD105" t="s">
        <v>2974</v>
      </c>
      <c r="DE105" t="s">
        <v>2649</v>
      </c>
      <c r="DF105" t="s">
        <v>3140</v>
      </c>
      <c r="DG105" t="s">
        <v>1547</v>
      </c>
      <c r="DH105" t="s">
        <v>1547</v>
      </c>
      <c r="DI105" t="s">
        <v>1892</v>
      </c>
      <c r="DJ105" t="e">
        <v>#N/A</v>
      </c>
      <c r="DK105"/>
      <c r="DL105" t="s">
        <v>1892</v>
      </c>
      <c r="DM105">
        <v>9</v>
      </c>
      <c r="DN105" t="s">
        <v>1883</v>
      </c>
      <c r="DO105" t="s">
        <v>1165</v>
      </c>
      <c r="DP105" t="b">
        <v>1</v>
      </c>
      <c r="DQ105" t="b">
        <v>0</v>
      </c>
      <c r="DR105" t="b">
        <v>0</v>
      </c>
      <c r="DS105" t="b">
        <v>0</v>
      </c>
      <c r="DT105" t="b">
        <v>0</v>
      </c>
      <c r="DU105" t="b">
        <v>0</v>
      </c>
      <c r="DV105" t="b">
        <v>0</v>
      </c>
      <c r="DW105">
        <v>0</v>
      </c>
      <c r="DX105" t="b">
        <v>0</v>
      </c>
      <c r="DY105" t="b">
        <v>0</v>
      </c>
      <c r="DZ105" t="b">
        <v>0</v>
      </c>
      <c r="EA105" t="b">
        <v>0</v>
      </c>
      <c r="EB105" t="b">
        <v>0</v>
      </c>
      <c r="EC105" t="b">
        <v>1</v>
      </c>
      <c r="ED105" t="b">
        <v>0</v>
      </c>
      <c r="EE105" t="b">
        <v>0</v>
      </c>
      <c r="EF105" t="b">
        <v>0</v>
      </c>
      <c r="EG105" t="b" cm="1">
        <v>0</v>
      </c>
      <c r="EH105" t="b">
        <v>0</v>
      </c>
      <c r="EI105" t="b">
        <v>0</v>
      </c>
      <c r="EJ105" t="b">
        <v>1</v>
      </c>
      <c r="EK105" t="s">
        <v>5327</v>
      </c>
      <c r="EL105">
        <v>0</v>
      </c>
      <c r="EM105">
        <v>7</v>
      </c>
      <c r="EN105" t="b">
        <v>0</v>
      </c>
    </row>
    <row r="106" spans="1:144" ht="15.75">
      <c r="A106"/>
      <c r="B106" t="s">
        <v>1165</v>
      </c>
      <c r="C106" t="s">
        <v>3124</v>
      </c>
      <c r="D106" t="s">
        <v>2977</v>
      </c>
      <c r="E106" t="s">
        <v>2978</v>
      </c>
      <c r="F106"/>
      <c r="G106" t="s">
        <v>2977</v>
      </c>
      <c r="H106" t="s">
        <v>3142</v>
      </c>
      <c r="I106" t="s">
        <v>2798</v>
      </c>
      <c r="J106"/>
      <c r="K106" t="s">
        <v>902</v>
      </c>
      <c r="L106" t="s">
        <v>1743</v>
      </c>
      <c r="M106" t="s">
        <v>1995</v>
      </c>
      <c r="N106"/>
      <c r="O106"/>
      <c r="P106" t="s">
        <v>1165</v>
      </c>
      <c r="Q106" t="s">
        <v>2649</v>
      </c>
      <c r="R106" t="s">
        <v>2877</v>
      </c>
      <c r="S106"/>
      <c r="T106"/>
      <c r="U106" t="s">
        <v>13186</v>
      </c>
      <c r="V106" t="s">
        <v>2978</v>
      </c>
      <c r="W106"/>
      <c r="X106"/>
      <c r="Y106"/>
      <c r="Z106"/>
      <c r="AA106"/>
      <c r="AB106"/>
      <c r="AC106"/>
      <c r="AD106"/>
      <c r="AE106"/>
      <c r="AF106"/>
      <c r="AG106"/>
      <c r="AH106"/>
      <c r="AI106"/>
      <c r="AJ106"/>
      <c r="AK106"/>
      <c r="AL106"/>
      <c r="AM106"/>
      <c r="AN106"/>
      <c r="AO106" s="108" t="s">
        <v>43</v>
      </c>
      <c r="AP106" t="s">
        <v>2843</v>
      </c>
      <c r="AQ106">
        <v>35</v>
      </c>
      <c r="AR106" t="e">
        <v>#N/A</v>
      </c>
      <c r="AS106" t="s">
        <v>3124</v>
      </c>
      <c r="AT106" t="e">
        <v>#N/A</v>
      </c>
      <c r="AU106" t="s">
        <v>2978</v>
      </c>
      <c r="AV106" t="s">
        <v>5339</v>
      </c>
      <c r="AW106" t="s">
        <v>1744</v>
      </c>
      <c r="AX106" t="s">
        <v>1740</v>
      </c>
      <c r="AY106" t="s">
        <v>5340</v>
      </c>
      <c r="AZ106" t="s">
        <v>2649</v>
      </c>
      <c r="BA106" t="s">
        <v>5341</v>
      </c>
      <c r="BB106" t="s">
        <v>2798</v>
      </c>
      <c r="BC106" t="s">
        <v>1743</v>
      </c>
      <c r="BD106" t="s">
        <v>5821</v>
      </c>
      <c r="BE106" t="s">
        <v>3133</v>
      </c>
      <c r="BF106">
        <v>43</v>
      </c>
      <c r="BG106">
        <v>98</v>
      </c>
      <c r="BH106">
        <v>0</v>
      </c>
      <c r="BI106" t="s">
        <v>1547</v>
      </c>
      <c r="BJ106">
        <v>0</v>
      </c>
      <c r="BK106">
        <v>0</v>
      </c>
      <c r="BL106">
        <v>43</v>
      </c>
      <c r="BM106" t="s">
        <v>5347</v>
      </c>
      <c r="BN106" t="s">
        <v>3134</v>
      </c>
      <c r="BO106" t="s">
        <v>5785</v>
      </c>
      <c r="BP106" t="e" cm="1">
        <v>#N/A</v>
      </c>
      <c r="BQ106" t="s">
        <v>1547</v>
      </c>
      <c r="BR106" t="s">
        <v>5754</v>
      </c>
      <c r="BS106">
        <v>16</v>
      </c>
      <c r="BT106" t="s">
        <v>5165</v>
      </c>
      <c r="BU106" t="s">
        <v>15159</v>
      </c>
      <c r="BV106" t="s">
        <v>2977</v>
      </c>
      <c r="BW106" t="s">
        <v>5339</v>
      </c>
      <c r="BX106" t="s">
        <v>5822</v>
      </c>
      <c r="BY106" t="s">
        <v>1744</v>
      </c>
      <c r="BZ106" t="s">
        <v>1547</v>
      </c>
      <c r="CA106" t="s">
        <v>1744</v>
      </c>
      <c r="CB106" t="s">
        <v>1995</v>
      </c>
      <c r="CC106"/>
      <c r="CD106" t="s">
        <v>998</v>
      </c>
      <c r="CE106" t="s">
        <v>2798</v>
      </c>
      <c r="CF106" t="s">
        <v>5823</v>
      </c>
      <c r="CG106" t="s">
        <v>5824</v>
      </c>
      <c r="CH106" t="s">
        <v>2798</v>
      </c>
      <c r="CI106" t="s">
        <v>1547</v>
      </c>
      <c r="CJ106" t="s">
        <v>2877</v>
      </c>
      <c r="CK106" t="s">
        <v>1165</v>
      </c>
      <c r="CL106"/>
      <c r="CM106"/>
      <c r="CN106" t="s">
        <v>13186</v>
      </c>
      <c r="CO106" t="s">
        <v>2978</v>
      </c>
      <c r="CP106" t="s">
        <v>13186</v>
      </c>
      <c r="CQ106" t="s">
        <v>2978</v>
      </c>
      <c r="CR106" t="s">
        <v>1547</v>
      </c>
      <c r="CS106">
        <v>0</v>
      </c>
      <c r="CT106" t="s">
        <v>1547</v>
      </c>
      <c r="CU106" t="s">
        <v>1547</v>
      </c>
      <c r="CV106" t="s">
        <v>1547</v>
      </c>
      <c r="CW106" t="s">
        <v>1547</v>
      </c>
      <c r="CX106" t="s">
        <v>1547</v>
      </c>
      <c r="CY106">
        <v>104</v>
      </c>
      <c r="CZ106" t="s">
        <v>5825</v>
      </c>
      <c r="DA106" t="s">
        <v>1547</v>
      </c>
      <c r="DB106" t="s">
        <v>1881</v>
      </c>
      <c r="DC106" t="s">
        <v>1882</v>
      </c>
      <c r="DD106" t="s">
        <v>2978</v>
      </c>
      <c r="DE106" t="s">
        <v>2649</v>
      </c>
      <c r="DF106" t="s">
        <v>2977</v>
      </c>
      <c r="DG106" t="s">
        <v>1547</v>
      </c>
      <c r="DH106" t="s">
        <v>1547</v>
      </c>
      <c r="DI106" t="s">
        <v>1892</v>
      </c>
      <c r="DJ106" t="e">
        <v>#N/A</v>
      </c>
      <c r="DK106"/>
      <c r="DL106" t="s">
        <v>1892</v>
      </c>
      <c r="DM106">
        <v>9</v>
      </c>
      <c r="DN106" t="s">
        <v>1883</v>
      </c>
      <c r="DO106" t="s">
        <v>1165</v>
      </c>
      <c r="DP106" t="b">
        <v>1</v>
      </c>
      <c r="DQ106" t="b">
        <v>0</v>
      </c>
      <c r="DR106" t="b">
        <v>0</v>
      </c>
      <c r="DS106" t="b">
        <v>0</v>
      </c>
      <c r="DT106" t="b">
        <v>0</v>
      </c>
      <c r="DU106" t="b">
        <v>0</v>
      </c>
      <c r="DV106" t="b">
        <v>0</v>
      </c>
      <c r="DW106">
        <v>0</v>
      </c>
      <c r="DX106" t="b">
        <v>0</v>
      </c>
      <c r="DY106" t="b">
        <v>0</v>
      </c>
      <c r="DZ106" t="b">
        <v>0</v>
      </c>
      <c r="EA106" t="b">
        <v>0</v>
      </c>
      <c r="EB106" t="b">
        <v>0</v>
      </c>
      <c r="EC106" t="b">
        <v>1</v>
      </c>
      <c r="ED106" t="b">
        <v>0</v>
      </c>
      <c r="EE106" t="b">
        <v>0</v>
      </c>
      <c r="EF106" t="b">
        <v>0</v>
      </c>
      <c r="EG106" t="b" cm="1">
        <v>0</v>
      </c>
      <c r="EH106" t="b">
        <v>0</v>
      </c>
      <c r="EI106" t="b">
        <v>0</v>
      </c>
      <c r="EJ106" t="b">
        <v>1</v>
      </c>
      <c r="EK106" t="s">
        <v>5327</v>
      </c>
      <c r="EL106">
        <v>0</v>
      </c>
      <c r="EM106">
        <v>3</v>
      </c>
      <c r="EN106" t="b">
        <v>0</v>
      </c>
    </row>
    <row r="107" spans="1:144" ht="15.75">
      <c r="A107"/>
      <c r="B107" t="s">
        <v>1165</v>
      </c>
      <c r="C107" t="s">
        <v>3124</v>
      </c>
      <c r="D107" t="s">
        <v>3143</v>
      </c>
      <c r="E107" t="s">
        <v>3144</v>
      </c>
      <c r="F107" t="s">
        <v>3145</v>
      </c>
      <c r="G107" t="s">
        <v>3143</v>
      </c>
      <c r="H107" t="s">
        <v>3143</v>
      </c>
      <c r="I107" t="s">
        <v>1244</v>
      </c>
      <c r="J107"/>
      <c r="K107" t="s">
        <v>902</v>
      </c>
      <c r="L107" t="s">
        <v>1743</v>
      </c>
      <c r="M107"/>
      <c r="N107"/>
      <c r="O107"/>
      <c r="P107" t="s">
        <v>1165</v>
      </c>
      <c r="Q107" t="s">
        <v>2649</v>
      </c>
      <c r="R107" t="s">
        <v>2877</v>
      </c>
      <c r="S107"/>
      <c r="T107"/>
      <c r="U107" t="s">
        <v>13187</v>
      </c>
      <c r="V107"/>
      <c r="W107"/>
      <c r="X107"/>
      <c r="Y107"/>
      <c r="Z107"/>
      <c r="AA107"/>
      <c r="AB107"/>
      <c r="AC107"/>
      <c r="AD107"/>
      <c r="AE107"/>
      <c r="AF107"/>
      <c r="AG107"/>
      <c r="AH107"/>
      <c r="AI107"/>
      <c r="AJ107"/>
      <c r="AK107"/>
      <c r="AL107"/>
      <c r="AM107"/>
      <c r="AN107"/>
      <c r="AO107" s="108" t="s">
        <v>43</v>
      </c>
      <c r="AP107" t="s">
        <v>2843</v>
      </c>
      <c r="AQ107">
        <v>36</v>
      </c>
      <c r="AR107" t="e">
        <v>#N/A</v>
      </c>
      <c r="AS107" t="s">
        <v>3124</v>
      </c>
      <c r="AT107" t="e">
        <v>#N/A</v>
      </c>
      <c r="AU107" t="s">
        <v>3144</v>
      </c>
      <c r="AV107" t="s">
        <v>5826</v>
      </c>
      <c r="AW107" t="s">
        <v>5827</v>
      </c>
      <c r="AX107" t="s">
        <v>1740</v>
      </c>
      <c r="AY107" t="s">
        <v>5828</v>
      </c>
      <c r="AZ107" t="s">
        <v>2649</v>
      </c>
      <c r="BA107" t="s">
        <v>5829</v>
      </c>
      <c r="BB107" t="s">
        <v>1244</v>
      </c>
      <c r="BC107" t="s">
        <v>1743</v>
      </c>
      <c r="BD107" t="s">
        <v>5830</v>
      </c>
      <c r="BE107" t="s">
        <v>3143</v>
      </c>
      <c r="BF107">
        <v>107</v>
      </c>
      <c r="BG107">
        <v>0</v>
      </c>
      <c r="BH107">
        <v>0</v>
      </c>
      <c r="BI107" t="s">
        <v>1547</v>
      </c>
      <c r="BJ107">
        <v>0</v>
      </c>
      <c r="BK107">
        <v>0</v>
      </c>
      <c r="BL107">
        <v>0</v>
      </c>
      <c r="BM107" t="s">
        <v>1547</v>
      </c>
      <c r="BN107" t="s">
        <v>1547</v>
      </c>
      <c r="BO107" t="s">
        <v>1547</v>
      </c>
      <c r="BP107" t="s" cm="1">
        <v>1547</v>
      </c>
      <c r="BQ107" t="s">
        <v>1547</v>
      </c>
      <c r="BR107" t="s">
        <v>5754</v>
      </c>
      <c r="BS107">
        <v>17</v>
      </c>
      <c r="BT107" t="s">
        <v>5174</v>
      </c>
      <c r="BU107" t="s">
        <v>15160</v>
      </c>
      <c r="BV107" t="s">
        <v>3143</v>
      </c>
      <c r="BW107" t="s">
        <v>5826</v>
      </c>
      <c r="BX107" t="s">
        <v>5828</v>
      </c>
      <c r="BY107" t="s">
        <v>1744</v>
      </c>
      <c r="BZ107" t="s">
        <v>1547</v>
      </c>
      <c r="CA107" t="s">
        <v>1744</v>
      </c>
      <c r="CB107" t="s">
        <v>1547</v>
      </c>
      <c r="CC107"/>
      <c r="CD107" t="s">
        <v>998</v>
      </c>
      <c r="CE107" t="s">
        <v>1244</v>
      </c>
      <c r="CF107" t="s">
        <v>3144</v>
      </c>
      <c r="CG107" t="s">
        <v>5826</v>
      </c>
      <c r="CH107" t="s">
        <v>1244</v>
      </c>
      <c r="CI107" t="s">
        <v>1547</v>
      </c>
      <c r="CJ107" t="s">
        <v>2877</v>
      </c>
      <c r="CK107" t="s">
        <v>1165</v>
      </c>
      <c r="CL107"/>
      <c r="CM107"/>
      <c r="CN107" t="s">
        <v>13187</v>
      </c>
      <c r="CO107" t="s">
        <v>1547</v>
      </c>
      <c r="CP107" t="s">
        <v>13187</v>
      </c>
      <c r="CQ107" t="s">
        <v>1547</v>
      </c>
      <c r="CR107" t="s">
        <v>1547</v>
      </c>
      <c r="CS107">
        <v>0</v>
      </c>
      <c r="CT107" t="s">
        <v>1547</v>
      </c>
      <c r="CU107" t="s">
        <v>1547</v>
      </c>
      <c r="CV107" t="s">
        <v>1547</v>
      </c>
      <c r="CW107" t="s">
        <v>1547</v>
      </c>
      <c r="CX107" t="s">
        <v>1547</v>
      </c>
      <c r="CY107">
        <v>105</v>
      </c>
      <c r="CZ107" t="s">
        <v>5831</v>
      </c>
      <c r="DA107" t="s">
        <v>1547</v>
      </c>
      <c r="DB107" t="s">
        <v>1881</v>
      </c>
      <c r="DC107" t="s">
        <v>1882</v>
      </c>
      <c r="DD107" t="s">
        <v>3144</v>
      </c>
      <c r="DE107" t="s">
        <v>2649</v>
      </c>
      <c r="DF107" t="s">
        <v>3143</v>
      </c>
      <c r="DG107" t="s">
        <v>1547</v>
      </c>
      <c r="DH107" t="s">
        <v>1547</v>
      </c>
      <c r="DI107" t="s">
        <v>1892</v>
      </c>
      <c r="DJ107" t="e">
        <v>#N/A</v>
      </c>
      <c r="DK107"/>
      <c r="DL107" t="s">
        <v>1892</v>
      </c>
      <c r="DM107">
        <v>9</v>
      </c>
      <c r="DN107" t="s">
        <v>1883</v>
      </c>
      <c r="DO107" t="s">
        <v>1165</v>
      </c>
      <c r="DP107" t="b">
        <v>1</v>
      </c>
      <c r="DQ107" t="b">
        <v>0</v>
      </c>
      <c r="DR107" t="b">
        <v>1</v>
      </c>
      <c r="DS107" t="b">
        <v>0</v>
      </c>
      <c r="DT107" t="b">
        <v>0</v>
      </c>
      <c r="DU107" t="b">
        <v>0</v>
      </c>
      <c r="DV107" t="b">
        <v>1</v>
      </c>
      <c r="DW107">
        <v>0</v>
      </c>
      <c r="DX107" t="b">
        <v>0</v>
      </c>
      <c r="DY107" t="b">
        <v>0</v>
      </c>
      <c r="DZ107" t="b">
        <v>0</v>
      </c>
      <c r="EA107" t="b">
        <v>0</v>
      </c>
      <c r="EB107" t="b">
        <v>0</v>
      </c>
      <c r="EC107" t="b">
        <v>0</v>
      </c>
      <c r="ED107" t="b">
        <v>0</v>
      </c>
      <c r="EE107" t="b">
        <v>0</v>
      </c>
      <c r="EF107" t="b">
        <v>0</v>
      </c>
      <c r="EG107" t="b" cm="1">
        <v>0</v>
      </c>
      <c r="EH107" t="b">
        <v>0</v>
      </c>
      <c r="EI107" t="b">
        <v>0</v>
      </c>
      <c r="EJ107" t="b">
        <v>0</v>
      </c>
      <c r="EK107" t="s">
        <v>1547</v>
      </c>
      <c r="EL107">
        <v>0</v>
      </c>
      <c r="EM107">
        <v>45</v>
      </c>
      <c r="EN107" t="b">
        <v>1</v>
      </c>
    </row>
    <row r="108" spans="1:144" ht="15.75">
      <c r="A108"/>
      <c r="B108" t="s">
        <v>1165</v>
      </c>
      <c r="C108" t="s">
        <v>3124</v>
      </c>
      <c r="D108" t="s">
        <v>2904</v>
      </c>
      <c r="E108" t="s">
        <v>2905</v>
      </c>
      <c r="F108" t="s">
        <v>2906</v>
      </c>
      <c r="G108" t="s">
        <v>2904</v>
      </c>
      <c r="H108" t="s">
        <v>2904</v>
      </c>
      <c r="I108" t="s">
        <v>2799</v>
      </c>
      <c r="J108"/>
      <c r="K108" t="s">
        <v>902</v>
      </c>
      <c r="L108" t="s">
        <v>1743</v>
      </c>
      <c r="M108" t="s">
        <v>1779</v>
      </c>
      <c r="N108"/>
      <c r="O108"/>
      <c r="P108" t="s">
        <v>1165</v>
      </c>
      <c r="Q108" t="s">
        <v>2649</v>
      </c>
      <c r="R108" t="s">
        <v>2877</v>
      </c>
      <c r="S108"/>
      <c r="T108"/>
      <c r="U108" t="s">
        <v>13187</v>
      </c>
      <c r="V108" t="s">
        <v>13135</v>
      </c>
      <c r="W108"/>
      <c r="X108"/>
      <c r="Y108"/>
      <c r="Z108"/>
      <c r="AA108"/>
      <c r="AB108"/>
      <c r="AC108"/>
      <c r="AD108"/>
      <c r="AE108"/>
      <c r="AF108"/>
      <c r="AG108"/>
      <c r="AH108"/>
      <c r="AI108"/>
      <c r="AJ108"/>
      <c r="AK108"/>
      <c r="AL108"/>
      <c r="AM108"/>
      <c r="AN108"/>
      <c r="AO108" s="108" t="s">
        <v>43</v>
      </c>
      <c r="AP108" t="s">
        <v>2843</v>
      </c>
      <c r="AQ108">
        <v>37</v>
      </c>
      <c r="AR108" t="e">
        <v>#N/A</v>
      </c>
      <c r="AS108" t="s">
        <v>3124</v>
      </c>
      <c r="AT108" t="e">
        <v>#N/A</v>
      </c>
      <c r="AU108" t="s">
        <v>2905</v>
      </c>
      <c r="AV108" t="s">
        <v>5110</v>
      </c>
      <c r="AW108" t="s">
        <v>5111</v>
      </c>
      <c r="AX108" t="s">
        <v>1740</v>
      </c>
      <c r="AY108" t="s">
        <v>5112</v>
      </c>
      <c r="AZ108" t="s">
        <v>2649</v>
      </c>
      <c r="BA108" t="s">
        <v>5113</v>
      </c>
      <c r="BB108" t="s">
        <v>2799</v>
      </c>
      <c r="BC108" t="s">
        <v>1743</v>
      </c>
      <c r="BD108" t="s">
        <v>5669</v>
      </c>
      <c r="BE108" t="s">
        <v>3143</v>
      </c>
      <c r="BF108">
        <v>15</v>
      </c>
      <c r="BG108">
        <v>107</v>
      </c>
      <c r="BH108">
        <v>0</v>
      </c>
      <c r="BI108" t="s">
        <v>1547</v>
      </c>
      <c r="BJ108">
        <v>0</v>
      </c>
      <c r="BK108">
        <v>0</v>
      </c>
      <c r="BL108">
        <v>32</v>
      </c>
      <c r="BM108" t="s">
        <v>5115</v>
      </c>
      <c r="BN108" t="s">
        <v>3144</v>
      </c>
      <c r="BO108" t="s">
        <v>5826</v>
      </c>
      <c r="BP108" t="e" cm="1">
        <v>#N/A</v>
      </c>
      <c r="BQ108" t="s">
        <v>1547</v>
      </c>
      <c r="BR108" t="s">
        <v>5754</v>
      </c>
      <c r="BS108">
        <v>18</v>
      </c>
      <c r="BT108" t="s">
        <v>5176</v>
      </c>
      <c r="BU108" t="s">
        <v>15161</v>
      </c>
      <c r="BV108" t="s">
        <v>2904</v>
      </c>
      <c r="BW108" t="s">
        <v>5110</v>
      </c>
      <c r="BX108" t="s">
        <v>5112</v>
      </c>
      <c r="BY108" t="s">
        <v>1744</v>
      </c>
      <c r="BZ108" t="s">
        <v>1547</v>
      </c>
      <c r="CA108" t="s">
        <v>1744</v>
      </c>
      <c r="CB108" t="s">
        <v>1779</v>
      </c>
      <c r="CC108"/>
      <c r="CD108" t="s">
        <v>998</v>
      </c>
      <c r="CE108" t="s">
        <v>2799</v>
      </c>
      <c r="CF108" t="s">
        <v>5832</v>
      </c>
      <c r="CG108" t="s">
        <v>5833</v>
      </c>
      <c r="CH108" t="s">
        <v>2799</v>
      </c>
      <c r="CI108" t="s">
        <v>1547</v>
      </c>
      <c r="CJ108" t="s">
        <v>2877</v>
      </c>
      <c r="CK108" t="s">
        <v>1165</v>
      </c>
      <c r="CL108"/>
      <c r="CM108"/>
      <c r="CN108" t="s">
        <v>13187</v>
      </c>
      <c r="CO108" t="s">
        <v>13135</v>
      </c>
      <c r="CP108" t="s">
        <v>13187</v>
      </c>
      <c r="CQ108" t="s">
        <v>13135</v>
      </c>
      <c r="CR108" t="s">
        <v>1547</v>
      </c>
      <c r="CS108">
        <v>0</v>
      </c>
      <c r="CT108" t="s">
        <v>1547</v>
      </c>
      <c r="CU108" t="s">
        <v>1547</v>
      </c>
      <c r="CV108" t="s">
        <v>1547</v>
      </c>
      <c r="CW108" t="s">
        <v>1547</v>
      </c>
      <c r="CX108" t="s">
        <v>1547</v>
      </c>
      <c r="CY108">
        <v>106</v>
      </c>
      <c r="CZ108" t="s">
        <v>5834</v>
      </c>
      <c r="DA108" t="s">
        <v>1547</v>
      </c>
      <c r="DB108" t="s">
        <v>1881</v>
      </c>
      <c r="DC108" t="s">
        <v>1882</v>
      </c>
      <c r="DD108" t="s">
        <v>2905</v>
      </c>
      <c r="DE108" t="s">
        <v>2649</v>
      </c>
      <c r="DF108" t="s">
        <v>2904</v>
      </c>
      <c r="DG108" t="s">
        <v>1547</v>
      </c>
      <c r="DH108" t="s">
        <v>1547</v>
      </c>
      <c r="DI108" t="s">
        <v>1892</v>
      </c>
      <c r="DJ108" t="e">
        <v>#N/A</v>
      </c>
      <c r="DK108"/>
      <c r="DL108" t="s">
        <v>1892</v>
      </c>
      <c r="DM108">
        <v>9</v>
      </c>
      <c r="DN108" t="s">
        <v>1883</v>
      </c>
      <c r="DO108" t="s">
        <v>1165</v>
      </c>
      <c r="DP108" t="b">
        <v>1</v>
      </c>
      <c r="DQ108" t="b">
        <v>0</v>
      </c>
      <c r="DR108" t="b">
        <v>0</v>
      </c>
      <c r="DS108" t="b">
        <v>0</v>
      </c>
      <c r="DT108" t="b">
        <v>0</v>
      </c>
      <c r="DU108" t="b">
        <v>0</v>
      </c>
      <c r="DV108" t="b">
        <v>0</v>
      </c>
      <c r="DW108">
        <v>0</v>
      </c>
      <c r="DX108" t="b">
        <v>0</v>
      </c>
      <c r="DY108" t="b">
        <v>0</v>
      </c>
      <c r="DZ108" t="b">
        <v>0</v>
      </c>
      <c r="EA108" t="b">
        <v>0</v>
      </c>
      <c r="EB108" t="b">
        <v>0</v>
      </c>
      <c r="EC108" t="b">
        <v>0</v>
      </c>
      <c r="ED108" t="b">
        <v>0</v>
      </c>
      <c r="EE108" t="b">
        <v>0</v>
      </c>
      <c r="EF108" t="b">
        <v>0</v>
      </c>
      <c r="EG108" t="b" cm="1">
        <v>0</v>
      </c>
      <c r="EH108" t="b">
        <v>0</v>
      </c>
      <c r="EI108" t="b">
        <v>0</v>
      </c>
      <c r="EJ108" t="b">
        <v>0</v>
      </c>
      <c r="EK108" t="s">
        <v>1547</v>
      </c>
      <c r="EL108">
        <v>0</v>
      </c>
      <c r="EM108">
        <v>29</v>
      </c>
      <c r="EN108" t="b">
        <v>0</v>
      </c>
    </row>
    <row r="109" spans="1:144" ht="15.75">
      <c r="A109"/>
      <c r="B109" t="s">
        <v>1165</v>
      </c>
      <c r="C109" t="s">
        <v>3124</v>
      </c>
      <c r="D109" t="s">
        <v>2908</v>
      </c>
      <c r="E109" t="s">
        <v>2909</v>
      </c>
      <c r="F109" t="s">
        <v>2910</v>
      </c>
      <c r="G109" t="s">
        <v>2911</v>
      </c>
      <c r="H109" t="s">
        <v>2908</v>
      </c>
      <c r="I109" t="s">
        <v>2799</v>
      </c>
      <c r="J109"/>
      <c r="K109" t="s">
        <v>902</v>
      </c>
      <c r="L109" t="s">
        <v>1743</v>
      </c>
      <c r="M109" t="s">
        <v>1754</v>
      </c>
      <c r="N109" t="s">
        <v>2912</v>
      </c>
      <c r="O109"/>
      <c r="P109" t="s">
        <v>1165</v>
      </c>
      <c r="Q109" t="s">
        <v>2649</v>
      </c>
      <c r="R109" t="s">
        <v>2877</v>
      </c>
      <c r="S109"/>
      <c r="T109"/>
      <c r="U109" t="s">
        <v>13187</v>
      </c>
      <c r="V109" t="s">
        <v>13136</v>
      </c>
      <c r="W109"/>
      <c r="X109"/>
      <c r="Y109"/>
      <c r="Z109"/>
      <c r="AA109"/>
      <c r="AB109"/>
      <c r="AC109"/>
      <c r="AD109"/>
      <c r="AE109"/>
      <c r="AF109"/>
      <c r="AG109"/>
      <c r="AH109"/>
      <c r="AI109"/>
      <c r="AJ109"/>
      <c r="AK109"/>
      <c r="AL109"/>
      <c r="AM109"/>
      <c r="AN109"/>
      <c r="AO109" s="108" t="s">
        <v>43</v>
      </c>
      <c r="AP109" t="s">
        <v>2843</v>
      </c>
      <c r="AQ109">
        <v>38</v>
      </c>
      <c r="AR109" t="e">
        <v>#N/A</v>
      </c>
      <c r="AS109" t="s">
        <v>3124</v>
      </c>
      <c r="AT109" t="e">
        <v>#N/A</v>
      </c>
      <c r="AU109" t="s">
        <v>2909</v>
      </c>
      <c r="AV109" t="s">
        <v>5120</v>
      </c>
      <c r="AW109" t="s">
        <v>5121</v>
      </c>
      <c r="AX109" t="s">
        <v>1740</v>
      </c>
      <c r="AY109" t="s">
        <v>5122</v>
      </c>
      <c r="AZ109" t="s">
        <v>2649</v>
      </c>
      <c r="BA109" t="s">
        <v>5123</v>
      </c>
      <c r="BB109" t="s">
        <v>2799</v>
      </c>
      <c r="BC109" t="s">
        <v>1743</v>
      </c>
      <c r="BD109" t="s">
        <v>5673</v>
      </c>
      <c r="BE109" t="s">
        <v>3143</v>
      </c>
      <c r="BF109">
        <v>16</v>
      </c>
      <c r="BG109">
        <v>107</v>
      </c>
      <c r="BH109">
        <v>0</v>
      </c>
      <c r="BI109" t="s">
        <v>1547</v>
      </c>
      <c r="BJ109">
        <v>0</v>
      </c>
      <c r="BK109">
        <v>0</v>
      </c>
      <c r="BL109">
        <v>33</v>
      </c>
      <c r="BM109" t="s">
        <v>5125</v>
      </c>
      <c r="BN109" t="s">
        <v>3144</v>
      </c>
      <c r="BO109" t="s">
        <v>5826</v>
      </c>
      <c r="BP109" t="e" cm="1">
        <v>#N/A</v>
      </c>
      <c r="BQ109" t="s">
        <v>1547</v>
      </c>
      <c r="BR109" t="s">
        <v>5754</v>
      </c>
      <c r="BS109">
        <v>19</v>
      </c>
      <c r="BT109" t="s">
        <v>5180</v>
      </c>
      <c r="BU109" t="s">
        <v>15162</v>
      </c>
      <c r="BV109" t="s">
        <v>2908</v>
      </c>
      <c r="BW109" t="s">
        <v>5120</v>
      </c>
      <c r="BX109" t="s">
        <v>5126</v>
      </c>
      <c r="BY109" t="s">
        <v>5127</v>
      </c>
      <c r="BZ109" t="s">
        <v>1547</v>
      </c>
      <c r="CA109" t="s">
        <v>1744</v>
      </c>
      <c r="CB109" t="s">
        <v>1754</v>
      </c>
      <c r="CC109"/>
      <c r="CD109" t="s">
        <v>998</v>
      </c>
      <c r="CE109" t="s">
        <v>2799</v>
      </c>
      <c r="CF109" t="s">
        <v>5835</v>
      </c>
      <c r="CG109" t="s">
        <v>5836</v>
      </c>
      <c r="CH109" t="s">
        <v>2799</v>
      </c>
      <c r="CI109" t="s">
        <v>1547</v>
      </c>
      <c r="CJ109" t="s">
        <v>2877</v>
      </c>
      <c r="CK109" t="s">
        <v>1165</v>
      </c>
      <c r="CL109"/>
      <c r="CM109"/>
      <c r="CN109" t="s">
        <v>13187</v>
      </c>
      <c r="CO109" t="s">
        <v>13136</v>
      </c>
      <c r="CP109" t="s">
        <v>13187</v>
      </c>
      <c r="CQ109" t="s">
        <v>13136</v>
      </c>
      <c r="CR109" t="s">
        <v>1547</v>
      </c>
      <c r="CS109">
        <v>0</v>
      </c>
      <c r="CT109" t="s">
        <v>1547</v>
      </c>
      <c r="CU109" t="s">
        <v>1547</v>
      </c>
      <c r="CV109" t="s">
        <v>1547</v>
      </c>
      <c r="CW109" t="s">
        <v>1547</v>
      </c>
      <c r="CX109" t="s">
        <v>1547</v>
      </c>
      <c r="CY109">
        <v>107</v>
      </c>
      <c r="CZ109" t="s">
        <v>5837</v>
      </c>
      <c r="DA109" t="s">
        <v>1547</v>
      </c>
      <c r="DB109" t="s">
        <v>1881</v>
      </c>
      <c r="DC109" t="s">
        <v>1882</v>
      </c>
      <c r="DD109" t="s">
        <v>2909</v>
      </c>
      <c r="DE109" t="s">
        <v>2649</v>
      </c>
      <c r="DF109" t="s">
        <v>2911</v>
      </c>
      <c r="DG109" t="s">
        <v>1547</v>
      </c>
      <c r="DH109" t="s">
        <v>1547</v>
      </c>
      <c r="DI109" t="s">
        <v>1892</v>
      </c>
      <c r="DJ109" t="e">
        <v>#N/A</v>
      </c>
      <c r="DK109"/>
      <c r="DL109" t="s">
        <v>1892</v>
      </c>
      <c r="DM109">
        <v>9</v>
      </c>
      <c r="DN109" t="s">
        <v>1883</v>
      </c>
      <c r="DO109" t="s">
        <v>1165</v>
      </c>
      <c r="DP109" t="b">
        <v>1</v>
      </c>
      <c r="DQ109" t="b">
        <v>0</v>
      </c>
      <c r="DR109" t="b">
        <v>0</v>
      </c>
      <c r="DS109" t="b">
        <v>0</v>
      </c>
      <c r="DT109" t="b">
        <v>0</v>
      </c>
      <c r="DU109" t="b">
        <v>0</v>
      </c>
      <c r="DV109" t="b">
        <v>0</v>
      </c>
      <c r="DW109">
        <v>0</v>
      </c>
      <c r="DX109" t="b">
        <v>0</v>
      </c>
      <c r="DY109" t="b">
        <v>0</v>
      </c>
      <c r="DZ109" t="b">
        <v>0</v>
      </c>
      <c r="EA109" t="b">
        <v>0</v>
      </c>
      <c r="EB109" t="b">
        <v>0</v>
      </c>
      <c r="EC109" t="b">
        <v>0</v>
      </c>
      <c r="ED109" t="b">
        <v>0</v>
      </c>
      <c r="EE109" t="b">
        <v>0</v>
      </c>
      <c r="EF109" t="b">
        <v>0</v>
      </c>
      <c r="EG109" t="b" cm="1">
        <v>0</v>
      </c>
      <c r="EH109" t="b">
        <v>0</v>
      </c>
      <c r="EI109" t="b">
        <v>0</v>
      </c>
      <c r="EJ109" t="b">
        <v>0</v>
      </c>
      <c r="EK109" t="s">
        <v>1547</v>
      </c>
      <c r="EL109">
        <v>0</v>
      </c>
      <c r="EM109">
        <v>17</v>
      </c>
      <c r="EN109" t="b">
        <v>0</v>
      </c>
    </row>
    <row r="110" spans="1:144" ht="15.75">
      <c r="A110"/>
      <c r="B110" t="s">
        <v>1165</v>
      </c>
      <c r="C110" t="s">
        <v>3124</v>
      </c>
      <c r="D110" t="s">
        <v>2882</v>
      </c>
      <c r="E110" t="s">
        <v>2883</v>
      </c>
      <c r="F110" t="s">
        <v>2876</v>
      </c>
      <c r="G110" t="s">
        <v>2882</v>
      </c>
      <c r="H110" t="s">
        <v>2884</v>
      </c>
      <c r="I110" t="s">
        <v>2799</v>
      </c>
      <c r="J110"/>
      <c r="K110" t="s">
        <v>902</v>
      </c>
      <c r="L110" t="s">
        <v>1743</v>
      </c>
      <c r="M110" t="s">
        <v>1754</v>
      </c>
      <c r="N110" t="s">
        <v>2885</v>
      </c>
      <c r="O110"/>
      <c r="P110" t="s">
        <v>1165</v>
      </c>
      <c r="Q110" t="s">
        <v>2649</v>
      </c>
      <c r="R110" t="s">
        <v>2877</v>
      </c>
      <c r="S110"/>
      <c r="T110"/>
      <c r="U110" t="s">
        <v>13187</v>
      </c>
      <c r="V110" t="s">
        <v>13129</v>
      </c>
      <c r="W110"/>
      <c r="X110"/>
      <c r="Y110"/>
      <c r="Z110"/>
      <c r="AA110"/>
      <c r="AB110"/>
      <c r="AC110"/>
      <c r="AD110"/>
      <c r="AE110"/>
      <c r="AF110"/>
      <c r="AG110"/>
      <c r="AH110"/>
      <c r="AI110"/>
      <c r="AJ110"/>
      <c r="AK110"/>
      <c r="AL110"/>
      <c r="AM110"/>
      <c r="AN110"/>
      <c r="AO110" s="108" t="s">
        <v>43</v>
      </c>
      <c r="AP110" t="s">
        <v>2843</v>
      </c>
      <c r="AQ110">
        <v>39</v>
      </c>
      <c r="AR110" t="e">
        <v>#N/A</v>
      </c>
      <c r="AS110" t="s">
        <v>3124</v>
      </c>
      <c r="AT110" t="e">
        <v>#N/A</v>
      </c>
      <c r="AU110" t="s">
        <v>2883</v>
      </c>
      <c r="AV110" t="s">
        <v>5056</v>
      </c>
      <c r="AW110" t="s">
        <v>5041</v>
      </c>
      <c r="AX110" t="s">
        <v>1740</v>
      </c>
      <c r="AY110" t="s">
        <v>5057</v>
      </c>
      <c r="AZ110" t="s">
        <v>2649</v>
      </c>
      <c r="BA110" t="s">
        <v>5058</v>
      </c>
      <c r="BB110" t="s">
        <v>2799</v>
      </c>
      <c r="BC110" t="s">
        <v>1743</v>
      </c>
      <c r="BD110" t="s">
        <v>5678</v>
      </c>
      <c r="BE110" t="s">
        <v>3143</v>
      </c>
      <c r="BF110">
        <v>7</v>
      </c>
      <c r="BG110">
        <v>107</v>
      </c>
      <c r="BH110">
        <v>0</v>
      </c>
      <c r="BI110" t="s">
        <v>1547</v>
      </c>
      <c r="BJ110">
        <v>0</v>
      </c>
      <c r="BK110">
        <v>0</v>
      </c>
      <c r="BL110">
        <v>7</v>
      </c>
      <c r="BM110" t="s">
        <v>5063</v>
      </c>
      <c r="BN110" t="s">
        <v>3144</v>
      </c>
      <c r="BO110" t="s">
        <v>5826</v>
      </c>
      <c r="BP110" t="e" cm="1">
        <v>#N/A</v>
      </c>
      <c r="BQ110" t="s">
        <v>1547</v>
      </c>
      <c r="BR110" t="s">
        <v>5754</v>
      </c>
      <c r="BS110">
        <v>20</v>
      </c>
      <c r="BT110" t="s">
        <v>5184</v>
      </c>
      <c r="BU110" t="s">
        <v>15163</v>
      </c>
      <c r="BV110" t="s">
        <v>2882</v>
      </c>
      <c r="BW110" t="s">
        <v>5056</v>
      </c>
      <c r="BX110" t="s">
        <v>5060</v>
      </c>
      <c r="BY110" t="s">
        <v>5061</v>
      </c>
      <c r="BZ110" t="s">
        <v>1547</v>
      </c>
      <c r="CA110" t="s">
        <v>1744</v>
      </c>
      <c r="CB110" t="s">
        <v>1754</v>
      </c>
      <c r="CC110"/>
      <c r="CD110" t="s">
        <v>998</v>
      </c>
      <c r="CE110" t="s">
        <v>2799</v>
      </c>
      <c r="CF110" t="s">
        <v>5838</v>
      </c>
      <c r="CG110" t="s">
        <v>5839</v>
      </c>
      <c r="CH110" t="s">
        <v>2799</v>
      </c>
      <c r="CI110" t="s">
        <v>1547</v>
      </c>
      <c r="CJ110" t="s">
        <v>2877</v>
      </c>
      <c r="CK110" t="s">
        <v>1165</v>
      </c>
      <c r="CL110"/>
      <c r="CM110"/>
      <c r="CN110" t="s">
        <v>13187</v>
      </c>
      <c r="CO110" t="s">
        <v>13129</v>
      </c>
      <c r="CP110" t="s">
        <v>13187</v>
      </c>
      <c r="CQ110" t="s">
        <v>13129</v>
      </c>
      <c r="CR110" t="s">
        <v>1547</v>
      </c>
      <c r="CS110">
        <v>0</v>
      </c>
      <c r="CT110" t="s">
        <v>1547</v>
      </c>
      <c r="CU110" t="s">
        <v>1547</v>
      </c>
      <c r="CV110" t="s">
        <v>1547</v>
      </c>
      <c r="CW110" t="s">
        <v>1547</v>
      </c>
      <c r="CX110" t="s">
        <v>1547</v>
      </c>
      <c r="CY110">
        <v>108</v>
      </c>
      <c r="CZ110" t="s">
        <v>5840</v>
      </c>
      <c r="DA110" t="s">
        <v>1547</v>
      </c>
      <c r="DB110" t="s">
        <v>1881</v>
      </c>
      <c r="DC110" t="s">
        <v>1882</v>
      </c>
      <c r="DD110" t="s">
        <v>2883</v>
      </c>
      <c r="DE110" t="s">
        <v>2649</v>
      </c>
      <c r="DF110" t="s">
        <v>2882</v>
      </c>
      <c r="DG110" t="s">
        <v>1547</v>
      </c>
      <c r="DH110" t="s">
        <v>1547</v>
      </c>
      <c r="DI110" t="s">
        <v>1892</v>
      </c>
      <c r="DJ110" t="e">
        <v>#N/A</v>
      </c>
      <c r="DK110"/>
      <c r="DL110" t="s">
        <v>1892</v>
      </c>
      <c r="DM110">
        <v>9</v>
      </c>
      <c r="DN110" t="s">
        <v>1883</v>
      </c>
      <c r="DO110" t="s">
        <v>1165</v>
      </c>
      <c r="DP110" t="b">
        <v>1</v>
      </c>
      <c r="DQ110" t="b">
        <v>0</v>
      </c>
      <c r="DR110" t="b">
        <v>0</v>
      </c>
      <c r="DS110" t="b">
        <v>0</v>
      </c>
      <c r="DT110" t="b">
        <v>0</v>
      </c>
      <c r="DU110" t="b">
        <v>0</v>
      </c>
      <c r="DV110" t="b">
        <v>0</v>
      </c>
      <c r="DW110">
        <v>0</v>
      </c>
      <c r="DX110" t="b">
        <v>0</v>
      </c>
      <c r="DY110" t="b">
        <v>0</v>
      </c>
      <c r="DZ110" t="b">
        <v>0</v>
      </c>
      <c r="EA110" t="b">
        <v>0</v>
      </c>
      <c r="EB110" t="b">
        <v>0</v>
      </c>
      <c r="EC110" t="b">
        <v>0</v>
      </c>
      <c r="ED110" t="b">
        <v>0</v>
      </c>
      <c r="EE110" t="b">
        <v>0</v>
      </c>
      <c r="EF110" t="b">
        <v>0</v>
      </c>
      <c r="EG110" t="b" cm="1">
        <v>0</v>
      </c>
      <c r="EH110" t="b">
        <v>0</v>
      </c>
      <c r="EI110" t="b">
        <v>0</v>
      </c>
      <c r="EJ110" t="b">
        <v>0</v>
      </c>
      <c r="EK110" t="s">
        <v>1547</v>
      </c>
      <c r="EL110">
        <v>0</v>
      </c>
      <c r="EM110">
        <v>25</v>
      </c>
      <c r="EN110" t="b">
        <v>0</v>
      </c>
    </row>
    <row r="111" spans="1:144" ht="78.75">
      <c r="A111"/>
      <c r="B111" t="s">
        <v>1165</v>
      </c>
      <c r="C111" t="s">
        <v>3124</v>
      </c>
      <c r="D111" t="s">
        <v>2965</v>
      </c>
      <c r="E111" t="s">
        <v>2966</v>
      </c>
      <c r="F111"/>
      <c r="G111" t="s">
        <v>2965</v>
      </c>
      <c r="H111" s="109" t="s">
        <v>3146</v>
      </c>
      <c r="I111" t="s">
        <v>2798</v>
      </c>
      <c r="J111"/>
      <c r="K111" t="s">
        <v>902</v>
      </c>
      <c r="L111" t="s">
        <v>1743</v>
      </c>
      <c r="M111" t="s">
        <v>1995</v>
      </c>
      <c r="N111"/>
      <c r="O111"/>
      <c r="P111" t="s">
        <v>1165</v>
      </c>
      <c r="Q111" t="s">
        <v>2649</v>
      </c>
      <c r="R111" t="s">
        <v>2877</v>
      </c>
      <c r="S111"/>
      <c r="T111"/>
      <c r="U111" t="s">
        <v>13187</v>
      </c>
      <c r="V111" t="s">
        <v>2966</v>
      </c>
      <c r="W111"/>
      <c r="X111"/>
      <c r="Y111"/>
      <c r="Z111"/>
      <c r="AA111"/>
      <c r="AB111"/>
      <c r="AC111"/>
      <c r="AD111"/>
      <c r="AE111"/>
      <c r="AF111"/>
      <c r="AG111"/>
      <c r="AH111"/>
      <c r="AI111"/>
      <c r="AJ111"/>
      <c r="AK111"/>
      <c r="AL111"/>
      <c r="AM111"/>
      <c r="AN111"/>
      <c r="AO111" s="108" t="s">
        <v>43</v>
      </c>
      <c r="AP111" t="s">
        <v>2843</v>
      </c>
      <c r="AQ111">
        <v>40</v>
      </c>
      <c r="AR111" t="e">
        <v>#N/A</v>
      </c>
      <c r="AS111" t="s">
        <v>3124</v>
      </c>
      <c r="AT111" t="e">
        <v>#N/A</v>
      </c>
      <c r="AU111" t="s">
        <v>2966</v>
      </c>
      <c r="AV111" t="s">
        <v>5308</v>
      </c>
      <c r="AW111" t="s">
        <v>1744</v>
      </c>
      <c r="AX111" t="s">
        <v>1740</v>
      </c>
      <c r="AY111" t="s">
        <v>5309</v>
      </c>
      <c r="AZ111" t="s">
        <v>2649</v>
      </c>
      <c r="BA111" t="s">
        <v>5310</v>
      </c>
      <c r="BB111" t="s">
        <v>2798</v>
      </c>
      <c r="BC111" t="s">
        <v>1743</v>
      </c>
      <c r="BD111" t="s">
        <v>5804</v>
      </c>
      <c r="BE111" t="s">
        <v>3143</v>
      </c>
      <c r="BF111">
        <v>40</v>
      </c>
      <c r="BG111">
        <v>107</v>
      </c>
      <c r="BH111">
        <v>0</v>
      </c>
      <c r="BI111" t="s">
        <v>1547</v>
      </c>
      <c r="BJ111">
        <v>0</v>
      </c>
      <c r="BK111">
        <v>0</v>
      </c>
      <c r="BL111">
        <v>40</v>
      </c>
      <c r="BM111" t="s">
        <v>5315</v>
      </c>
      <c r="BN111" t="s">
        <v>3144</v>
      </c>
      <c r="BO111" t="s">
        <v>5826</v>
      </c>
      <c r="BP111" t="e" cm="1">
        <v>#N/A</v>
      </c>
      <c r="BQ111" t="s">
        <v>1547</v>
      </c>
      <c r="BR111" t="s">
        <v>5754</v>
      </c>
      <c r="BS111">
        <v>21</v>
      </c>
      <c r="BT111" t="s">
        <v>5188</v>
      </c>
      <c r="BU111" t="s">
        <v>15164</v>
      </c>
      <c r="BV111" t="s">
        <v>2965</v>
      </c>
      <c r="BW111" t="s">
        <v>5308</v>
      </c>
      <c r="BX111" t="s">
        <v>5841</v>
      </c>
      <c r="BY111" t="s">
        <v>1744</v>
      </c>
      <c r="BZ111" t="s">
        <v>1547</v>
      </c>
      <c r="CA111" t="s">
        <v>1744</v>
      </c>
      <c r="CB111" t="s">
        <v>1995</v>
      </c>
      <c r="CC111"/>
      <c r="CD111" t="s">
        <v>998</v>
      </c>
      <c r="CE111" t="s">
        <v>2798</v>
      </c>
      <c r="CF111" t="s">
        <v>5842</v>
      </c>
      <c r="CG111" t="s">
        <v>5843</v>
      </c>
      <c r="CH111" t="s">
        <v>2798</v>
      </c>
      <c r="CI111" t="s">
        <v>1547</v>
      </c>
      <c r="CJ111" t="s">
        <v>2877</v>
      </c>
      <c r="CK111" t="s">
        <v>1165</v>
      </c>
      <c r="CL111"/>
      <c r="CM111"/>
      <c r="CN111" t="s">
        <v>13187</v>
      </c>
      <c r="CO111" t="s">
        <v>2966</v>
      </c>
      <c r="CP111" t="s">
        <v>13187</v>
      </c>
      <c r="CQ111" t="s">
        <v>2966</v>
      </c>
      <c r="CR111" t="s">
        <v>1547</v>
      </c>
      <c r="CS111">
        <v>0</v>
      </c>
      <c r="CT111" t="s">
        <v>1547</v>
      </c>
      <c r="CU111" t="s">
        <v>1547</v>
      </c>
      <c r="CV111" t="s">
        <v>1547</v>
      </c>
      <c r="CW111" t="s">
        <v>1547</v>
      </c>
      <c r="CX111" t="s">
        <v>1547</v>
      </c>
      <c r="CY111">
        <v>109</v>
      </c>
      <c r="CZ111" t="s">
        <v>5844</v>
      </c>
      <c r="DA111" t="s">
        <v>1547</v>
      </c>
      <c r="DB111" t="s">
        <v>1881</v>
      </c>
      <c r="DC111" t="s">
        <v>1882</v>
      </c>
      <c r="DD111" t="s">
        <v>2966</v>
      </c>
      <c r="DE111" t="s">
        <v>2649</v>
      </c>
      <c r="DF111" t="s">
        <v>2965</v>
      </c>
      <c r="DG111" t="s">
        <v>1547</v>
      </c>
      <c r="DH111" t="s">
        <v>1547</v>
      </c>
      <c r="DI111" t="s">
        <v>1892</v>
      </c>
      <c r="DJ111" t="e">
        <v>#N/A</v>
      </c>
      <c r="DK111"/>
      <c r="DL111" t="s">
        <v>1892</v>
      </c>
      <c r="DM111">
        <v>9</v>
      </c>
      <c r="DN111" t="s">
        <v>1883</v>
      </c>
      <c r="DO111" t="s">
        <v>1165</v>
      </c>
      <c r="DP111" t="b">
        <v>1</v>
      </c>
      <c r="DQ111" t="b">
        <v>0</v>
      </c>
      <c r="DR111" t="b">
        <v>0</v>
      </c>
      <c r="DS111" t="b">
        <v>0</v>
      </c>
      <c r="DT111" t="b">
        <v>0</v>
      </c>
      <c r="DU111" t="b">
        <v>0</v>
      </c>
      <c r="DV111" t="b">
        <v>0</v>
      </c>
      <c r="DW111">
        <v>0</v>
      </c>
      <c r="DX111" t="b">
        <v>0</v>
      </c>
      <c r="DY111" t="b">
        <v>0</v>
      </c>
      <c r="DZ111" t="b">
        <v>0</v>
      </c>
      <c r="EA111" t="b">
        <v>0</v>
      </c>
      <c r="EB111" t="b">
        <v>0</v>
      </c>
      <c r="EC111" t="b">
        <v>0</v>
      </c>
      <c r="ED111" t="b">
        <v>0</v>
      </c>
      <c r="EE111" t="b">
        <v>0</v>
      </c>
      <c r="EF111" t="b">
        <v>0</v>
      </c>
      <c r="EG111" t="b" cm="1">
        <v>0</v>
      </c>
      <c r="EH111" t="b">
        <v>0</v>
      </c>
      <c r="EI111" t="b">
        <v>0</v>
      </c>
      <c r="EJ111" t="b">
        <v>0</v>
      </c>
      <c r="EK111" t="s">
        <v>1547</v>
      </c>
      <c r="EL111">
        <v>0</v>
      </c>
      <c r="EM111">
        <v>3</v>
      </c>
      <c r="EN111" t="b">
        <v>0</v>
      </c>
    </row>
    <row r="112" spans="1:144" ht="47.25">
      <c r="A112"/>
      <c r="B112" t="s">
        <v>1165</v>
      </c>
      <c r="C112" t="s">
        <v>3124</v>
      </c>
      <c r="D112" t="s">
        <v>2969</v>
      </c>
      <c r="E112" t="s">
        <v>2970</v>
      </c>
      <c r="F112"/>
      <c r="G112" t="s">
        <v>2969</v>
      </c>
      <c r="H112" s="109" t="s">
        <v>3147</v>
      </c>
      <c r="I112" t="s">
        <v>2798</v>
      </c>
      <c r="J112"/>
      <c r="K112" t="s">
        <v>902</v>
      </c>
      <c r="L112" t="s">
        <v>1743</v>
      </c>
      <c r="M112" t="s">
        <v>1995</v>
      </c>
      <c r="N112"/>
      <c r="O112"/>
      <c r="P112" t="s">
        <v>1165</v>
      </c>
      <c r="Q112" t="s">
        <v>2649</v>
      </c>
      <c r="R112" t="s">
        <v>2877</v>
      </c>
      <c r="S112"/>
      <c r="T112"/>
      <c r="U112" t="s">
        <v>13187</v>
      </c>
      <c r="V112" t="s">
        <v>13150</v>
      </c>
      <c r="W112"/>
      <c r="X112"/>
      <c r="Y112"/>
      <c r="Z112"/>
      <c r="AA112"/>
      <c r="AB112"/>
      <c r="AC112"/>
      <c r="AD112"/>
      <c r="AE112"/>
      <c r="AF112"/>
      <c r="AG112"/>
      <c r="AH112"/>
      <c r="AI112"/>
      <c r="AJ112"/>
      <c r="AK112"/>
      <c r="AL112"/>
      <c r="AM112"/>
      <c r="AN112"/>
      <c r="AO112" s="108" t="s">
        <v>43</v>
      </c>
      <c r="AP112" t="s">
        <v>2843</v>
      </c>
      <c r="AQ112">
        <v>41</v>
      </c>
      <c r="AR112" t="e">
        <v>#N/A</v>
      </c>
      <c r="AS112" t="s">
        <v>3124</v>
      </c>
      <c r="AT112" t="e">
        <v>#N/A</v>
      </c>
      <c r="AU112" t="s">
        <v>2970</v>
      </c>
      <c r="AV112" t="s">
        <v>5318</v>
      </c>
      <c r="AW112" t="s">
        <v>1744</v>
      </c>
      <c r="AX112" t="s">
        <v>1740</v>
      </c>
      <c r="AY112" t="s">
        <v>5319</v>
      </c>
      <c r="AZ112" t="s">
        <v>2649</v>
      </c>
      <c r="BA112" t="s">
        <v>5320</v>
      </c>
      <c r="BB112" t="s">
        <v>2798</v>
      </c>
      <c r="BC112" t="s">
        <v>1743</v>
      </c>
      <c r="BD112" t="s">
        <v>5845</v>
      </c>
      <c r="BE112" t="s">
        <v>3143</v>
      </c>
      <c r="BF112">
        <v>41</v>
      </c>
      <c r="BG112">
        <v>107</v>
      </c>
      <c r="BH112">
        <v>0</v>
      </c>
      <c r="BI112" t="s">
        <v>1547</v>
      </c>
      <c r="BJ112">
        <v>0</v>
      </c>
      <c r="BK112">
        <v>0</v>
      </c>
      <c r="BL112">
        <v>41</v>
      </c>
      <c r="BM112" t="s">
        <v>5325</v>
      </c>
      <c r="BN112" t="s">
        <v>3144</v>
      </c>
      <c r="BO112" t="s">
        <v>5826</v>
      </c>
      <c r="BP112" t="e" cm="1">
        <v>#N/A</v>
      </c>
      <c r="BQ112" t="s">
        <v>1547</v>
      </c>
      <c r="BR112" t="s">
        <v>5754</v>
      </c>
      <c r="BS112">
        <v>22</v>
      </c>
      <c r="BT112" t="s">
        <v>5192</v>
      </c>
      <c r="BU112" t="s">
        <v>15165</v>
      </c>
      <c r="BV112" t="s">
        <v>2969</v>
      </c>
      <c r="BW112" t="s">
        <v>5318</v>
      </c>
      <c r="BX112" t="s">
        <v>5846</v>
      </c>
      <c r="BY112" t="s">
        <v>1744</v>
      </c>
      <c r="BZ112" t="s">
        <v>1547</v>
      </c>
      <c r="CA112" t="s">
        <v>1744</v>
      </c>
      <c r="CB112" t="s">
        <v>1995</v>
      </c>
      <c r="CC112"/>
      <c r="CD112" t="s">
        <v>998</v>
      </c>
      <c r="CE112" t="s">
        <v>2798</v>
      </c>
      <c r="CF112" t="s">
        <v>5847</v>
      </c>
      <c r="CG112" t="s">
        <v>5848</v>
      </c>
      <c r="CH112" t="s">
        <v>2798</v>
      </c>
      <c r="CI112" t="s">
        <v>1547</v>
      </c>
      <c r="CJ112" t="s">
        <v>2877</v>
      </c>
      <c r="CK112" t="s">
        <v>1165</v>
      </c>
      <c r="CL112"/>
      <c r="CM112"/>
      <c r="CN112" t="s">
        <v>13187</v>
      </c>
      <c r="CO112" t="s">
        <v>13150</v>
      </c>
      <c r="CP112" t="s">
        <v>13187</v>
      </c>
      <c r="CQ112" t="s">
        <v>13150</v>
      </c>
      <c r="CR112" t="s">
        <v>1547</v>
      </c>
      <c r="CS112">
        <v>0</v>
      </c>
      <c r="CT112" t="s">
        <v>1547</v>
      </c>
      <c r="CU112" t="s">
        <v>1547</v>
      </c>
      <c r="CV112" t="s">
        <v>1547</v>
      </c>
      <c r="CW112" t="s">
        <v>1547</v>
      </c>
      <c r="CX112" t="s">
        <v>1547</v>
      </c>
      <c r="CY112">
        <v>110</v>
      </c>
      <c r="CZ112" t="s">
        <v>5849</v>
      </c>
      <c r="DA112" t="s">
        <v>1547</v>
      </c>
      <c r="DB112" t="s">
        <v>1881</v>
      </c>
      <c r="DC112" t="s">
        <v>1882</v>
      </c>
      <c r="DD112" t="s">
        <v>2970</v>
      </c>
      <c r="DE112" t="s">
        <v>2649</v>
      </c>
      <c r="DF112" t="s">
        <v>2969</v>
      </c>
      <c r="DG112" t="s">
        <v>1547</v>
      </c>
      <c r="DH112" t="s">
        <v>1547</v>
      </c>
      <c r="DI112" t="s">
        <v>1892</v>
      </c>
      <c r="DJ112" t="e">
        <v>#N/A</v>
      </c>
      <c r="DK112"/>
      <c r="DL112" t="s">
        <v>1892</v>
      </c>
      <c r="DM112">
        <v>9</v>
      </c>
      <c r="DN112" t="s">
        <v>1883</v>
      </c>
      <c r="DO112" t="s">
        <v>1165</v>
      </c>
      <c r="DP112" t="b">
        <v>1</v>
      </c>
      <c r="DQ112" t="b">
        <v>0</v>
      </c>
      <c r="DR112" t="b">
        <v>0</v>
      </c>
      <c r="DS112" t="b">
        <v>0</v>
      </c>
      <c r="DT112" t="b">
        <v>0</v>
      </c>
      <c r="DU112" t="b">
        <v>0</v>
      </c>
      <c r="DV112" t="b">
        <v>0</v>
      </c>
      <c r="DW112">
        <v>0</v>
      </c>
      <c r="DX112" t="b">
        <v>0</v>
      </c>
      <c r="DY112" t="b">
        <v>0</v>
      </c>
      <c r="DZ112" t="b">
        <v>0</v>
      </c>
      <c r="EA112" t="b">
        <v>0</v>
      </c>
      <c r="EB112" t="b">
        <v>0</v>
      </c>
      <c r="EC112" t="b">
        <v>1</v>
      </c>
      <c r="ED112" t="b">
        <v>0</v>
      </c>
      <c r="EE112" t="b">
        <v>0</v>
      </c>
      <c r="EF112" t="b">
        <v>0</v>
      </c>
      <c r="EG112" t="b" cm="1">
        <v>0</v>
      </c>
      <c r="EH112" t="b">
        <v>0</v>
      </c>
      <c r="EI112" t="b">
        <v>0</v>
      </c>
      <c r="EJ112" t="b">
        <v>1</v>
      </c>
      <c r="EK112" t="s">
        <v>5327</v>
      </c>
      <c r="EL112">
        <v>0</v>
      </c>
      <c r="EM112">
        <v>7</v>
      </c>
      <c r="EN112" t="b">
        <v>0</v>
      </c>
    </row>
    <row r="113" spans="1:144" ht="47.25">
      <c r="A113"/>
      <c r="B113" t="s">
        <v>1165</v>
      </c>
      <c r="C113" t="s">
        <v>3124</v>
      </c>
      <c r="D113" t="s">
        <v>2973</v>
      </c>
      <c r="E113" t="s">
        <v>2974</v>
      </c>
      <c r="F113"/>
      <c r="G113" t="s">
        <v>2973</v>
      </c>
      <c r="H113" s="109" t="s">
        <v>3148</v>
      </c>
      <c r="I113" t="s">
        <v>2798</v>
      </c>
      <c r="J113"/>
      <c r="K113" t="s">
        <v>902</v>
      </c>
      <c r="L113" t="s">
        <v>1743</v>
      </c>
      <c r="M113" t="s">
        <v>1995</v>
      </c>
      <c r="N113"/>
      <c r="O113"/>
      <c r="P113" t="s">
        <v>1165</v>
      </c>
      <c r="Q113" t="s">
        <v>2649</v>
      </c>
      <c r="R113" t="s">
        <v>2877</v>
      </c>
      <c r="S113"/>
      <c r="T113"/>
      <c r="U113" t="s">
        <v>13187</v>
      </c>
      <c r="V113" t="s">
        <v>13151</v>
      </c>
      <c r="W113"/>
      <c r="X113"/>
      <c r="Y113"/>
      <c r="Z113"/>
      <c r="AA113"/>
      <c r="AB113"/>
      <c r="AC113"/>
      <c r="AD113"/>
      <c r="AE113"/>
      <c r="AF113"/>
      <c r="AG113"/>
      <c r="AH113"/>
      <c r="AI113"/>
      <c r="AJ113"/>
      <c r="AK113"/>
      <c r="AL113"/>
      <c r="AM113"/>
      <c r="AN113"/>
      <c r="AO113" s="108" t="s">
        <v>43</v>
      </c>
      <c r="AP113" t="s">
        <v>2843</v>
      </c>
      <c r="AQ113">
        <v>42</v>
      </c>
      <c r="AR113" t="e">
        <v>#N/A</v>
      </c>
      <c r="AS113" t="s">
        <v>3124</v>
      </c>
      <c r="AT113" t="e">
        <v>#N/A</v>
      </c>
      <c r="AU113" t="s">
        <v>2974</v>
      </c>
      <c r="AV113" t="s">
        <v>5329</v>
      </c>
      <c r="AW113" t="s">
        <v>1744</v>
      </c>
      <c r="AX113" t="s">
        <v>1740</v>
      </c>
      <c r="AY113" t="s">
        <v>5330</v>
      </c>
      <c r="AZ113" t="s">
        <v>2649</v>
      </c>
      <c r="BA113" t="s">
        <v>5331</v>
      </c>
      <c r="BB113" t="s">
        <v>2798</v>
      </c>
      <c r="BC113" t="s">
        <v>1743</v>
      </c>
      <c r="BD113" t="s">
        <v>5850</v>
      </c>
      <c r="BE113" t="s">
        <v>3143</v>
      </c>
      <c r="BF113">
        <v>42</v>
      </c>
      <c r="BG113">
        <v>107</v>
      </c>
      <c r="BH113">
        <v>0</v>
      </c>
      <c r="BI113" t="s">
        <v>1547</v>
      </c>
      <c r="BJ113">
        <v>0</v>
      </c>
      <c r="BK113">
        <v>0</v>
      </c>
      <c r="BL113">
        <v>42</v>
      </c>
      <c r="BM113" t="s">
        <v>5336</v>
      </c>
      <c r="BN113" t="s">
        <v>3144</v>
      </c>
      <c r="BO113" t="s">
        <v>5826</v>
      </c>
      <c r="BP113" t="e" cm="1">
        <v>#N/A</v>
      </c>
      <c r="BQ113" t="s">
        <v>1547</v>
      </c>
      <c r="BR113" t="s">
        <v>5754</v>
      </c>
      <c r="BS113">
        <v>23</v>
      </c>
      <c r="BT113" t="s">
        <v>5202</v>
      </c>
      <c r="BU113" t="s">
        <v>15166</v>
      </c>
      <c r="BV113" t="s">
        <v>2973</v>
      </c>
      <c r="BW113" t="s">
        <v>5329</v>
      </c>
      <c r="BX113" t="s">
        <v>5851</v>
      </c>
      <c r="BY113" t="s">
        <v>1744</v>
      </c>
      <c r="BZ113" t="s">
        <v>1547</v>
      </c>
      <c r="CA113" t="s">
        <v>1744</v>
      </c>
      <c r="CB113" t="s">
        <v>1995</v>
      </c>
      <c r="CC113"/>
      <c r="CD113" t="s">
        <v>998</v>
      </c>
      <c r="CE113" t="s">
        <v>2798</v>
      </c>
      <c r="CF113" t="s">
        <v>5852</v>
      </c>
      <c r="CG113" t="s">
        <v>5853</v>
      </c>
      <c r="CH113" t="s">
        <v>2798</v>
      </c>
      <c r="CI113" t="s">
        <v>1547</v>
      </c>
      <c r="CJ113" t="s">
        <v>2877</v>
      </c>
      <c r="CK113" t="s">
        <v>1165</v>
      </c>
      <c r="CL113"/>
      <c r="CM113"/>
      <c r="CN113" t="s">
        <v>13187</v>
      </c>
      <c r="CO113" t="s">
        <v>13151</v>
      </c>
      <c r="CP113" t="s">
        <v>13187</v>
      </c>
      <c r="CQ113" t="s">
        <v>13151</v>
      </c>
      <c r="CR113" t="s">
        <v>1547</v>
      </c>
      <c r="CS113">
        <v>0</v>
      </c>
      <c r="CT113" t="s">
        <v>1547</v>
      </c>
      <c r="CU113" t="s">
        <v>1547</v>
      </c>
      <c r="CV113" t="s">
        <v>1547</v>
      </c>
      <c r="CW113" t="s">
        <v>1547</v>
      </c>
      <c r="CX113" t="s">
        <v>1547</v>
      </c>
      <c r="CY113">
        <v>111</v>
      </c>
      <c r="CZ113" t="s">
        <v>5854</v>
      </c>
      <c r="DA113" t="s">
        <v>1547</v>
      </c>
      <c r="DB113" t="s">
        <v>1881</v>
      </c>
      <c r="DC113" t="s">
        <v>1882</v>
      </c>
      <c r="DD113" t="s">
        <v>2974</v>
      </c>
      <c r="DE113" t="s">
        <v>2649</v>
      </c>
      <c r="DF113" t="s">
        <v>2973</v>
      </c>
      <c r="DG113" t="s">
        <v>1547</v>
      </c>
      <c r="DH113" t="s">
        <v>1547</v>
      </c>
      <c r="DI113" t="s">
        <v>1892</v>
      </c>
      <c r="DJ113" t="e">
        <v>#N/A</v>
      </c>
      <c r="DK113"/>
      <c r="DL113" t="s">
        <v>1892</v>
      </c>
      <c r="DM113">
        <v>9</v>
      </c>
      <c r="DN113" t="s">
        <v>1883</v>
      </c>
      <c r="DO113" t="s">
        <v>1165</v>
      </c>
      <c r="DP113" t="b">
        <v>1</v>
      </c>
      <c r="DQ113" t="b">
        <v>0</v>
      </c>
      <c r="DR113" t="b">
        <v>0</v>
      </c>
      <c r="DS113" t="b">
        <v>0</v>
      </c>
      <c r="DT113" t="b">
        <v>0</v>
      </c>
      <c r="DU113" t="b">
        <v>0</v>
      </c>
      <c r="DV113" t="b">
        <v>0</v>
      </c>
      <c r="DW113">
        <v>0</v>
      </c>
      <c r="DX113" t="b">
        <v>0</v>
      </c>
      <c r="DY113" t="b">
        <v>0</v>
      </c>
      <c r="DZ113" t="b">
        <v>0</v>
      </c>
      <c r="EA113" t="b">
        <v>0</v>
      </c>
      <c r="EB113" t="b">
        <v>0</v>
      </c>
      <c r="EC113" t="b">
        <v>1</v>
      </c>
      <c r="ED113" t="b">
        <v>0</v>
      </c>
      <c r="EE113" t="b">
        <v>0</v>
      </c>
      <c r="EF113" t="b">
        <v>0</v>
      </c>
      <c r="EG113" t="b" cm="1">
        <v>0</v>
      </c>
      <c r="EH113" t="b">
        <v>0</v>
      </c>
      <c r="EI113" t="b">
        <v>0</v>
      </c>
      <c r="EJ113" t="b">
        <v>1</v>
      </c>
      <c r="EK113" t="s">
        <v>5327</v>
      </c>
      <c r="EL113">
        <v>0</v>
      </c>
      <c r="EM113">
        <v>7</v>
      </c>
      <c r="EN113" t="b">
        <v>0</v>
      </c>
    </row>
    <row r="114" spans="1:144" ht="15.75">
      <c r="A114"/>
      <c r="B114" t="s">
        <v>1165</v>
      </c>
      <c r="C114" t="s">
        <v>3124</v>
      </c>
      <c r="D114" t="s">
        <v>2977</v>
      </c>
      <c r="E114" t="s">
        <v>2978</v>
      </c>
      <c r="F114"/>
      <c r="G114" t="s">
        <v>2977</v>
      </c>
      <c r="H114" t="s">
        <v>3142</v>
      </c>
      <c r="I114" t="s">
        <v>2798</v>
      </c>
      <c r="J114"/>
      <c r="K114" t="s">
        <v>902</v>
      </c>
      <c r="L114" t="s">
        <v>1743</v>
      </c>
      <c r="M114" t="s">
        <v>1995</v>
      </c>
      <c r="N114"/>
      <c r="O114"/>
      <c r="P114" t="s">
        <v>1165</v>
      </c>
      <c r="Q114" t="s">
        <v>2649</v>
      </c>
      <c r="R114" t="s">
        <v>2877</v>
      </c>
      <c r="S114"/>
      <c r="T114"/>
      <c r="U114" t="s">
        <v>13187</v>
      </c>
      <c r="V114" t="s">
        <v>2978</v>
      </c>
      <c r="W114"/>
      <c r="X114"/>
      <c r="Y114"/>
      <c r="Z114"/>
      <c r="AA114"/>
      <c r="AB114"/>
      <c r="AC114"/>
      <c r="AD114"/>
      <c r="AE114"/>
      <c r="AF114"/>
      <c r="AG114"/>
      <c r="AH114"/>
      <c r="AI114"/>
      <c r="AJ114"/>
      <c r="AK114"/>
      <c r="AL114"/>
      <c r="AM114"/>
      <c r="AN114"/>
      <c r="AO114" s="108" t="s">
        <v>43</v>
      </c>
      <c r="AP114" t="s">
        <v>2843</v>
      </c>
      <c r="AQ114">
        <v>43</v>
      </c>
      <c r="AR114" t="e">
        <v>#N/A</v>
      </c>
      <c r="AS114" t="s">
        <v>3124</v>
      </c>
      <c r="AT114" t="e">
        <v>#N/A</v>
      </c>
      <c r="AU114" t="s">
        <v>2978</v>
      </c>
      <c r="AV114" t="s">
        <v>5339</v>
      </c>
      <c r="AW114" t="s">
        <v>1744</v>
      </c>
      <c r="AX114" t="s">
        <v>1740</v>
      </c>
      <c r="AY114" t="s">
        <v>5340</v>
      </c>
      <c r="AZ114" t="s">
        <v>2649</v>
      </c>
      <c r="BA114" t="s">
        <v>5341</v>
      </c>
      <c r="BB114" t="s">
        <v>2798</v>
      </c>
      <c r="BC114" t="s">
        <v>1743</v>
      </c>
      <c r="BD114" t="s">
        <v>5821</v>
      </c>
      <c r="BE114" t="s">
        <v>3143</v>
      </c>
      <c r="BF114">
        <v>43</v>
      </c>
      <c r="BG114">
        <v>107</v>
      </c>
      <c r="BH114">
        <v>0</v>
      </c>
      <c r="BI114" t="s">
        <v>1547</v>
      </c>
      <c r="BJ114">
        <v>0</v>
      </c>
      <c r="BK114">
        <v>0</v>
      </c>
      <c r="BL114">
        <v>43</v>
      </c>
      <c r="BM114" t="s">
        <v>5347</v>
      </c>
      <c r="BN114" t="s">
        <v>3144</v>
      </c>
      <c r="BO114" t="s">
        <v>5826</v>
      </c>
      <c r="BP114" t="e" cm="1">
        <v>#N/A</v>
      </c>
      <c r="BQ114" t="s">
        <v>1547</v>
      </c>
      <c r="BR114" t="s">
        <v>5754</v>
      </c>
      <c r="BS114">
        <v>24</v>
      </c>
      <c r="BT114" t="s">
        <v>5213</v>
      </c>
      <c r="BU114" t="s">
        <v>15167</v>
      </c>
      <c r="BV114" t="s">
        <v>2977</v>
      </c>
      <c r="BW114" t="s">
        <v>5339</v>
      </c>
      <c r="BX114" t="s">
        <v>5822</v>
      </c>
      <c r="BY114" t="s">
        <v>1744</v>
      </c>
      <c r="BZ114" t="s">
        <v>1547</v>
      </c>
      <c r="CA114" t="s">
        <v>1744</v>
      </c>
      <c r="CB114" t="s">
        <v>1995</v>
      </c>
      <c r="CC114"/>
      <c r="CD114" t="s">
        <v>998</v>
      </c>
      <c r="CE114" t="s">
        <v>2798</v>
      </c>
      <c r="CF114" t="s">
        <v>5855</v>
      </c>
      <c r="CG114" t="s">
        <v>5856</v>
      </c>
      <c r="CH114" t="s">
        <v>2798</v>
      </c>
      <c r="CI114" t="s">
        <v>1547</v>
      </c>
      <c r="CJ114" t="s">
        <v>2877</v>
      </c>
      <c r="CK114" t="s">
        <v>1165</v>
      </c>
      <c r="CL114"/>
      <c r="CM114"/>
      <c r="CN114" t="s">
        <v>13187</v>
      </c>
      <c r="CO114" t="s">
        <v>2978</v>
      </c>
      <c r="CP114" t="s">
        <v>13187</v>
      </c>
      <c r="CQ114" t="s">
        <v>2978</v>
      </c>
      <c r="CR114" t="s">
        <v>1547</v>
      </c>
      <c r="CS114">
        <v>0</v>
      </c>
      <c r="CT114" t="s">
        <v>1547</v>
      </c>
      <c r="CU114" t="s">
        <v>1547</v>
      </c>
      <c r="CV114" t="s">
        <v>1547</v>
      </c>
      <c r="CW114" t="s">
        <v>1547</v>
      </c>
      <c r="CX114" t="s">
        <v>1547</v>
      </c>
      <c r="CY114">
        <v>112</v>
      </c>
      <c r="CZ114" t="s">
        <v>5857</v>
      </c>
      <c r="DA114" t="s">
        <v>1547</v>
      </c>
      <c r="DB114" t="s">
        <v>1881</v>
      </c>
      <c r="DC114" t="s">
        <v>1882</v>
      </c>
      <c r="DD114" t="s">
        <v>2978</v>
      </c>
      <c r="DE114" t="s">
        <v>2649</v>
      </c>
      <c r="DF114" t="s">
        <v>2977</v>
      </c>
      <c r="DG114" t="s">
        <v>1547</v>
      </c>
      <c r="DH114" t="s">
        <v>1547</v>
      </c>
      <c r="DI114" t="s">
        <v>1892</v>
      </c>
      <c r="DJ114" t="e">
        <v>#N/A</v>
      </c>
      <c r="DK114"/>
      <c r="DL114" t="s">
        <v>1892</v>
      </c>
      <c r="DM114">
        <v>9</v>
      </c>
      <c r="DN114" t="s">
        <v>1883</v>
      </c>
      <c r="DO114" t="s">
        <v>1165</v>
      </c>
      <c r="DP114" t="b">
        <v>1</v>
      </c>
      <c r="DQ114" t="b">
        <v>0</v>
      </c>
      <c r="DR114" t="b">
        <v>0</v>
      </c>
      <c r="DS114" t="b">
        <v>0</v>
      </c>
      <c r="DT114" t="b">
        <v>0</v>
      </c>
      <c r="DU114" t="b">
        <v>0</v>
      </c>
      <c r="DV114" t="b">
        <v>0</v>
      </c>
      <c r="DW114">
        <v>0</v>
      </c>
      <c r="DX114" t="b">
        <v>0</v>
      </c>
      <c r="DY114" t="b">
        <v>0</v>
      </c>
      <c r="DZ114" t="b">
        <v>0</v>
      </c>
      <c r="EA114" t="b">
        <v>0</v>
      </c>
      <c r="EB114" t="b">
        <v>0</v>
      </c>
      <c r="EC114" t="b">
        <v>1</v>
      </c>
      <c r="ED114" t="b">
        <v>0</v>
      </c>
      <c r="EE114" t="b">
        <v>0</v>
      </c>
      <c r="EF114" t="b">
        <v>0</v>
      </c>
      <c r="EG114" t="b" cm="1">
        <v>0</v>
      </c>
      <c r="EH114" t="b">
        <v>0</v>
      </c>
      <c r="EI114" t="b">
        <v>0</v>
      </c>
      <c r="EJ114" t="b">
        <v>1</v>
      </c>
      <c r="EK114" t="s">
        <v>5327</v>
      </c>
      <c r="EL114">
        <v>0</v>
      </c>
      <c r="EM114">
        <v>3</v>
      </c>
      <c r="EN114" t="b">
        <v>0</v>
      </c>
    </row>
    <row r="115" spans="1:144" ht="15.75">
      <c r="A115"/>
      <c r="B115" t="s">
        <v>1165</v>
      </c>
      <c r="C115" t="s">
        <v>3124</v>
      </c>
      <c r="D115" t="s">
        <v>3149</v>
      </c>
      <c r="E115" t="s">
        <v>3150</v>
      </c>
      <c r="F115"/>
      <c r="G115" t="s">
        <v>3149</v>
      </c>
      <c r="H115" t="s">
        <v>3149</v>
      </c>
      <c r="I115" t="s">
        <v>1244</v>
      </c>
      <c r="J115"/>
      <c r="K115" t="s">
        <v>902</v>
      </c>
      <c r="L115" t="s">
        <v>1743</v>
      </c>
      <c r="M115"/>
      <c r="N115"/>
      <c r="O115"/>
      <c r="P115" t="s">
        <v>1165</v>
      </c>
      <c r="Q115" t="s">
        <v>2649</v>
      </c>
      <c r="R115" t="s">
        <v>2877</v>
      </c>
      <c r="S115"/>
      <c r="T115"/>
      <c r="U115" t="s">
        <v>13188</v>
      </c>
      <c r="V115"/>
      <c r="W115"/>
      <c r="X115"/>
      <c r="Y115"/>
      <c r="Z115"/>
      <c r="AA115"/>
      <c r="AB115"/>
      <c r="AC115"/>
      <c r="AD115"/>
      <c r="AE115"/>
      <c r="AF115"/>
      <c r="AG115"/>
      <c r="AH115"/>
      <c r="AI115"/>
      <c r="AJ115"/>
      <c r="AK115"/>
      <c r="AL115"/>
      <c r="AM115"/>
      <c r="AN115"/>
      <c r="AO115" s="108" t="s">
        <v>43</v>
      </c>
      <c r="AP115" t="s">
        <v>2843</v>
      </c>
      <c r="AQ115">
        <v>44</v>
      </c>
      <c r="AR115" t="e">
        <v>#N/A</v>
      </c>
      <c r="AS115" t="s">
        <v>3124</v>
      </c>
      <c r="AT115" t="e">
        <v>#N/A</v>
      </c>
      <c r="AU115" t="s">
        <v>3150</v>
      </c>
      <c r="AV115" t="s">
        <v>5858</v>
      </c>
      <c r="AW115" t="s">
        <v>1744</v>
      </c>
      <c r="AX115" t="s">
        <v>1740</v>
      </c>
      <c r="AY115" t="s">
        <v>5859</v>
      </c>
      <c r="AZ115" t="s">
        <v>2649</v>
      </c>
      <c r="BA115" t="s">
        <v>5860</v>
      </c>
      <c r="BB115" t="s">
        <v>1244</v>
      </c>
      <c r="BC115" t="s">
        <v>1743</v>
      </c>
      <c r="BD115" t="s">
        <v>5861</v>
      </c>
      <c r="BE115" t="s">
        <v>3149</v>
      </c>
      <c r="BF115">
        <v>115</v>
      </c>
      <c r="BG115">
        <v>0</v>
      </c>
      <c r="BH115">
        <v>0</v>
      </c>
      <c r="BI115" t="s">
        <v>1547</v>
      </c>
      <c r="BJ115">
        <v>0</v>
      </c>
      <c r="BK115">
        <v>0</v>
      </c>
      <c r="BL115">
        <v>0</v>
      </c>
      <c r="BM115" t="s">
        <v>1547</v>
      </c>
      <c r="BN115" t="s">
        <v>1547</v>
      </c>
      <c r="BO115" t="s">
        <v>1547</v>
      </c>
      <c r="BP115" t="s" cm="1">
        <v>1547</v>
      </c>
      <c r="BQ115" t="s">
        <v>1547</v>
      </c>
      <c r="BR115" t="s">
        <v>5754</v>
      </c>
      <c r="BS115">
        <v>25</v>
      </c>
      <c r="BT115" t="s">
        <v>5223</v>
      </c>
      <c r="BU115" t="s">
        <v>15168</v>
      </c>
      <c r="BV115" t="s">
        <v>3149</v>
      </c>
      <c r="BW115" t="s">
        <v>5858</v>
      </c>
      <c r="BX115" t="s">
        <v>5859</v>
      </c>
      <c r="BY115" t="s">
        <v>1744</v>
      </c>
      <c r="BZ115" t="s">
        <v>1547</v>
      </c>
      <c r="CA115" t="s">
        <v>1744</v>
      </c>
      <c r="CB115" t="s">
        <v>1547</v>
      </c>
      <c r="CC115"/>
      <c r="CD115" t="s">
        <v>998</v>
      </c>
      <c r="CE115" t="s">
        <v>1244</v>
      </c>
      <c r="CF115" t="s">
        <v>3150</v>
      </c>
      <c r="CG115" t="s">
        <v>5858</v>
      </c>
      <c r="CH115" t="s">
        <v>1244</v>
      </c>
      <c r="CI115" t="s">
        <v>1547</v>
      </c>
      <c r="CJ115" t="s">
        <v>2877</v>
      </c>
      <c r="CK115" t="s">
        <v>1165</v>
      </c>
      <c r="CL115"/>
      <c r="CM115"/>
      <c r="CN115" t="s">
        <v>13188</v>
      </c>
      <c r="CO115" t="s">
        <v>1547</v>
      </c>
      <c r="CP115" t="s">
        <v>13188</v>
      </c>
      <c r="CQ115" t="s">
        <v>1547</v>
      </c>
      <c r="CR115" t="s">
        <v>1547</v>
      </c>
      <c r="CS115">
        <v>0</v>
      </c>
      <c r="CT115" t="s">
        <v>1547</v>
      </c>
      <c r="CU115" t="s">
        <v>1547</v>
      </c>
      <c r="CV115" t="s">
        <v>1547</v>
      </c>
      <c r="CW115" t="s">
        <v>1547</v>
      </c>
      <c r="CX115" t="s">
        <v>1547</v>
      </c>
      <c r="CY115">
        <v>113</v>
      </c>
      <c r="CZ115" t="s">
        <v>5862</v>
      </c>
      <c r="DA115" t="s">
        <v>1547</v>
      </c>
      <c r="DB115" t="s">
        <v>1881</v>
      </c>
      <c r="DC115" t="s">
        <v>1882</v>
      </c>
      <c r="DD115" t="s">
        <v>3150</v>
      </c>
      <c r="DE115" t="s">
        <v>2649</v>
      </c>
      <c r="DF115" t="s">
        <v>3149</v>
      </c>
      <c r="DG115" t="s">
        <v>1547</v>
      </c>
      <c r="DH115" t="s">
        <v>1547</v>
      </c>
      <c r="DI115" t="s">
        <v>1892</v>
      </c>
      <c r="DJ115" t="e">
        <v>#N/A</v>
      </c>
      <c r="DK115"/>
      <c r="DL115" t="s">
        <v>1892</v>
      </c>
      <c r="DM115">
        <v>9</v>
      </c>
      <c r="DN115" t="s">
        <v>1883</v>
      </c>
      <c r="DO115" t="s">
        <v>1165</v>
      </c>
      <c r="DP115" t="b">
        <v>1</v>
      </c>
      <c r="DQ115" t="b">
        <v>0</v>
      </c>
      <c r="DR115" t="b">
        <v>1</v>
      </c>
      <c r="DS115" t="b">
        <v>0</v>
      </c>
      <c r="DT115" t="b">
        <v>0</v>
      </c>
      <c r="DU115" t="b">
        <v>0</v>
      </c>
      <c r="DV115" t="b">
        <v>1</v>
      </c>
      <c r="DW115">
        <v>0</v>
      </c>
      <c r="DX115" t="b">
        <v>0</v>
      </c>
      <c r="DY115" t="b">
        <v>0</v>
      </c>
      <c r="DZ115" t="b">
        <v>0</v>
      </c>
      <c r="EA115" t="b">
        <v>0</v>
      </c>
      <c r="EB115" t="b">
        <v>0</v>
      </c>
      <c r="EC115" t="b">
        <v>0</v>
      </c>
      <c r="ED115" t="b">
        <v>0</v>
      </c>
      <c r="EE115" t="b">
        <v>0</v>
      </c>
      <c r="EF115" t="b">
        <v>0</v>
      </c>
      <c r="EG115" t="b" cm="1">
        <v>0</v>
      </c>
      <c r="EH115" t="b">
        <v>0</v>
      </c>
      <c r="EI115" t="b">
        <v>0</v>
      </c>
      <c r="EJ115" t="b">
        <v>0</v>
      </c>
      <c r="EK115" t="s">
        <v>1547</v>
      </c>
      <c r="EL115">
        <v>0</v>
      </c>
      <c r="EM115">
        <v>23</v>
      </c>
      <c r="EN115" t="b">
        <v>0</v>
      </c>
    </row>
    <row r="116" spans="1:144" ht="15.75">
      <c r="A116"/>
      <c r="B116" t="s">
        <v>1165</v>
      </c>
      <c r="C116" t="s">
        <v>3124</v>
      </c>
      <c r="D116" t="s">
        <v>2904</v>
      </c>
      <c r="E116" t="s">
        <v>2905</v>
      </c>
      <c r="F116" t="s">
        <v>2906</v>
      </c>
      <c r="G116" t="s">
        <v>2904</v>
      </c>
      <c r="H116" t="s">
        <v>2904</v>
      </c>
      <c r="I116" t="s">
        <v>2799</v>
      </c>
      <c r="J116"/>
      <c r="K116" t="s">
        <v>902</v>
      </c>
      <c r="L116" t="s">
        <v>1743</v>
      </c>
      <c r="M116" t="s">
        <v>1779</v>
      </c>
      <c r="N116"/>
      <c r="O116"/>
      <c r="P116" t="s">
        <v>1165</v>
      </c>
      <c r="Q116" t="s">
        <v>2649</v>
      </c>
      <c r="R116" t="s">
        <v>2877</v>
      </c>
      <c r="S116"/>
      <c r="T116"/>
      <c r="U116" t="s">
        <v>13188</v>
      </c>
      <c r="V116" t="s">
        <v>13135</v>
      </c>
      <c r="W116"/>
      <c r="X116"/>
      <c r="Y116"/>
      <c r="Z116"/>
      <c r="AA116"/>
      <c r="AB116"/>
      <c r="AC116"/>
      <c r="AD116"/>
      <c r="AE116"/>
      <c r="AF116"/>
      <c r="AG116"/>
      <c r="AH116"/>
      <c r="AI116"/>
      <c r="AJ116"/>
      <c r="AK116"/>
      <c r="AL116"/>
      <c r="AM116"/>
      <c r="AN116"/>
      <c r="AO116" s="108" t="s">
        <v>43</v>
      </c>
      <c r="AP116" t="s">
        <v>2843</v>
      </c>
      <c r="AQ116">
        <v>45</v>
      </c>
      <c r="AR116" t="e">
        <v>#N/A</v>
      </c>
      <c r="AS116" t="s">
        <v>3124</v>
      </c>
      <c r="AT116" t="e">
        <v>#N/A</v>
      </c>
      <c r="AU116" t="s">
        <v>2905</v>
      </c>
      <c r="AV116" t="s">
        <v>5110</v>
      </c>
      <c r="AW116" t="s">
        <v>5111</v>
      </c>
      <c r="AX116" t="s">
        <v>1740</v>
      </c>
      <c r="AY116" t="s">
        <v>5112</v>
      </c>
      <c r="AZ116" t="s">
        <v>2649</v>
      </c>
      <c r="BA116" t="s">
        <v>5113</v>
      </c>
      <c r="BB116" t="s">
        <v>2799</v>
      </c>
      <c r="BC116" t="s">
        <v>1743</v>
      </c>
      <c r="BD116" t="s">
        <v>5669</v>
      </c>
      <c r="BE116" t="s">
        <v>3149</v>
      </c>
      <c r="BF116">
        <v>15</v>
      </c>
      <c r="BG116">
        <v>115</v>
      </c>
      <c r="BH116">
        <v>0</v>
      </c>
      <c r="BI116" t="s">
        <v>1547</v>
      </c>
      <c r="BJ116">
        <v>0</v>
      </c>
      <c r="BK116">
        <v>0</v>
      </c>
      <c r="BL116">
        <v>32</v>
      </c>
      <c r="BM116" t="s">
        <v>5115</v>
      </c>
      <c r="BN116" t="s">
        <v>3150</v>
      </c>
      <c r="BO116" t="s">
        <v>5858</v>
      </c>
      <c r="BP116" t="e" cm="1">
        <v>#N/A</v>
      </c>
      <c r="BQ116" t="s">
        <v>1547</v>
      </c>
      <c r="BR116" t="s">
        <v>5754</v>
      </c>
      <c r="BS116">
        <v>26</v>
      </c>
      <c r="BT116" t="s">
        <v>5225</v>
      </c>
      <c r="BU116" t="s">
        <v>15169</v>
      </c>
      <c r="BV116" t="s">
        <v>2904</v>
      </c>
      <c r="BW116" t="s">
        <v>5110</v>
      </c>
      <c r="BX116" t="s">
        <v>5112</v>
      </c>
      <c r="BY116" t="s">
        <v>1744</v>
      </c>
      <c r="BZ116" t="s">
        <v>1547</v>
      </c>
      <c r="CA116" t="s">
        <v>1744</v>
      </c>
      <c r="CB116" t="s">
        <v>1779</v>
      </c>
      <c r="CC116"/>
      <c r="CD116" t="s">
        <v>998</v>
      </c>
      <c r="CE116" t="s">
        <v>2799</v>
      </c>
      <c r="CF116" t="s">
        <v>5863</v>
      </c>
      <c r="CG116" t="s">
        <v>5864</v>
      </c>
      <c r="CH116" t="s">
        <v>2799</v>
      </c>
      <c r="CI116" t="s">
        <v>1547</v>
      </c>
      <c r="CJ116" t="s">
        <v>2877</v>
      </c>
      <c r="CK116" t="s">
        <v>1165</v>
      </c>
      <c r="CL116"/>
      <c r="CM116"/>
      <c r="CN116" t="s">
        <v>13188</v>
      </c>
      <c r="CO116" t="s">
        <v>13135</v>
      </c>
      <c r="CP116" t="s">
        <v>13188</v>
      </c>
      <c r="CQ116" t="s">
        <v>13135</v>
      </c>
      <c r="CR116" t="s">
        <v>1547</v>
      </c>
      <c r="CS116">
        <v>0</v>
      </c>
      <c r="CT116" t="s">
        <v>1547</v>
      </c>
      <c r="CU116" t="s">
        <v>1547</v>
      </c>
      <c r="CV116" t="s">
        <v>1547</v>
      </c>
      <c r="CW116" t="s">
        <v>1547</v>
      </c>
      <c r="CX116" t="s">
        <v>1547</v>
      </c>
      <c r="CY116">
        <v>114</v>
      </c>
      <c r="CZ116" t="s">
        <v>5865</v>
      </c>
      <c r="DA116" t="s">
        <v>1547</v>
      </c>
      <c r="DB116" t="s">
        <v>1881</v>
      </c>
      <c r="DC116" t="s">
        <v>1882</v>
      </c>
      <c r="DD116" t="s">
        <v>2905</v>
      </c>
      <c r="DE116" t="s">
        <v>2649</v>
      </c>
      <c r="DF116" t="s">
        <v>2904</v>
      </c>
      <c r="DG116" t="s">
        <v>1547</v>
      </c>
      <c r="DH116" t="s">
        <v>1547</v>
      </c>
      <c r="DI116" t="s">
        <v>1892</v>
      </c>
      <c r="DJ116" t="e">
        <v>#N/A</v>
      </c>
      <c r="DK116"/>
      <c r="DL116" t="s">
        <v>1892</v>
      </c>
      <c r="DM116">
        <v>9</v>
      </c>
      <c r="DN116" t="s">
        <v>1883</v>
      </c>
      <c r="DO116" t="s">
        <v>1165</v>
      </c>
      <c r="DP116" t="b">
        <v>1</v>
      </c>
      <c r="DQ116" t="b">
        <v>0</v>
      </c>
      <c r="DR116" t="b">
        <v>0</v>
      </c>
      <c r="DS116" t="b">
        <v>0</v>
      </c>
      <c r="DT116" t="b">
        <v>0</v>
      </c>
      <c r="DU116" t="b">
        <v>0</v>
      </c>
      <c r="DV116" t="b">
        <v>0</v>
      </c>
      <c r="DW116">
        <v>0</v>
      </c>
      <c r="DX116" t="b">
        <v>0</v>
      </c>
      <c r="DY116" t="b">
        <v>0</v>
      </c>
      <c r="DZ116" t="b">
        <v>0</v>
      </c>
      <c r="EA116" t="b">
        <v>0</v>
      </c>
      <c r="EB116" t="b">
        <v>0</v>
      </c>
      <c r="EC116" t="b">
        <v>0</v>
      </c>
      <c r="ED116" t="b">
        <v>0</v>
      </c>
      <c r="EE116" t="b">
        <v>0</v>
      </c>
      <c r="EF116" t="b">
        <v>0</v>
      </c>
      <c r="EG116" t="b" cm="1">
        <v>0</v>
      </c>
      <c r="EH116" t="b">
        <v>0</v>
      </c>
      <c r="EI116" t="b">
        <v>0</v>
      </c>
      <c r="EJ116" t="b">
        <v>0</v>
      </c>
      <c r="EK116" t="s">
        <v>1547</v>
      </c>
      <c r="EL116">
        <v>0</v>
      </c>
      <c r="EM116">
        <v>29</v>
      </c>
      <c r="EN116" t="b">
        <v>0</v>
      </c>
    </row>
    <row r="117" spans="1:144" ht="15.75">
      <c r="A117"/>
      <c r="B117" t="s">
        <v>1165</v>
      </c>
      <c r="C117" t="s">
        <v>3124</v>
      </c>
      <c r="D117" t="s">
        <v>2908</v>
      </c>
      <c r="E117" t="s">
        <v>2909</v>
      </c>
      <c r="F117" t="s">
        <v>2910</v>
      </c>
      <c r="G117" t="s">
        <v>2911</v>
      </c>
      <c r="H117" t="s">
        <v>2908</v>
      </c>
      <c r="I117" t="s">
        <v>2799</v>
      </c>
      <c r="J117"/>
      <c r="K117" t="s">
        <v>902</v>
      </c>
      <c r="L117" t="s">
        <v>1743</v>
      </c>
      <c r="M117" t="s">
        <v>1754</v>
      </c>
      <c r="N117" t="s">
        <v>2912</v>
      </c>
      <c r="O117"/>
      <c r="P117" t="s">
        <v>1165</v>
      </c>
      <c r="Q117" t="s">
        <v>2649</v>
      </c>
      <c r="R117" t="s">
        <v>2877</v>
      </c>
      <c r="S117"/>
      <c r="T117"/>
      <c r="U117" t="s">
        <v>13188</v>
      </c>
      <c r="V117" t="s">
        <v>13136</v>
      </c>
      <c r="W117"/>
      <c r="X117"/>
      <c r="Y117"/>
      <c r="Z117"/>
      <c r="AA117"/>
      <c r="AB117"/>
      <c r="AC117"/>
      <c r="AD117"/>
      <c r="AE117"/>
      <c r="AF117"/>
      <c r="AG117"/>
      <c r="AH117"/>
      <c r="AI117"/>
      <c r="AJ117"/>
      <c r="AK117"/>
      <c r="AL117"/>
      <c r="AM117"/>
      <c r="AN117"/>
      <c r="AO117" s="108" t="s">
        <v>43</v>
      </c>
      <c r="AP117" t="s">
        <v>2843</v>
      </c>
      <c r="AQ117">
        <v>46</v>
      </c>
      <c r="AR117" t="e">
        <v>#N/A</v>
      </c>
      <c r="AS117" t="s">
        <v>3124</v>
      </c>
      <c r="AT117" t="e">
        <v>#N/A</v>
      </c>
      <c r="AU117" t="s">
        <v>2909</v>
      </c>
      <c r="AV117" t="s">
        <v>5120</v>
      </c>
      <c r="AW117" t="s">
        <v>5121</v>
      </c>
      <c r="AX117" t="s">
        <v>1740</v>
      </c>
      <c r="AY117" t="s">
        <v>5122</v>
      </c>
      <c r="AZ117" t="s">
        <v>2649</v>
      </c>
      <c r="BA117" t="s">
        <v>5123</v>
      </c>
      <c r="BB117" t="s">
        <v>2799</v>
      </c>
      <c r="BC117" t="s">
        <v>1743</v>
      </c>
      <c r="BD117" t="s">
        <v>5673</v>
      </c>
      <c r="BE117" t="s">
        <v>3149</v>
      </c>
      <c r="BF117">
        <v>16</v>
      </c>
      <c r="BG117">
        <v>115</v>
      </c>
      <c r="BH117">
        <v>0</v>
      </c>
      <c r="BI117" t="s">
        <v>1547</v>
      </c>
      <c r="BJ117">
        <v>0</v>
      </c>
      <c r="BK117">
        <v>0</v>
      </c>
      <c r="BL117">
        <v>33</v>
      </c>
      <c r="BM117" t="s">
        <v>5125</v>
      </c>
      <c r="BN117" t="s">
        <v>3150</v>
      </c>
      <c r="BO117" t="s">
        <v>5858</v>
      </c>
      <c r="BP117" t="e" cm="1">
        <v>#N/A</v>
      </c>
      <c r="BQ117" t="s">
        <v>1547</v>
      </c>
      <c r="BR117" t="s">
        <v>5754</v>
      </c>
      <c r="BS117">
        <v>27</v>
      </c>
      <c r="BT117" t="s">
        <v>5229</v>
      </c>
      <c r="BU117" t="s">
        <v>15170</v>
      </c>
      <c r="BV117" t="s">
        <v>2908</v>
      </c>
      <c r="BW117" t="s">
        <v>5120</v>
      </c>
      <c r="BX117" t="s">
        <v>5126</v>
      </c>
      <c r="BY117" t="s">
        <v>5127</v>
      </c>
      <c r="BZ117" t="s">
        <v>1547</v>
      </c>
      <c r="CA117" t="s">
        <v>1744</v>
      </c>
      <c r="CB117" t="s">
        <v>1754</v>
      </c>
      <c r="CC117"/>
      <c r="CD117" t="s">
        <v>998</v>
      </c>
      <c r="CE117" t="s">
        <v>2799</v>
      </c>
      <c r="CF117" t="s">
        <v>5866</v>
      </c>
      <c r="CG117" t="s">
        <v>5867</v>
      </c>
      <c r="CH117" t="s">
        <v>2799</v>
      </c>
      <c r="CI117" t="s">
        <v>1547</v>
      </c>
      <c r="CJ117" t="s">
        <v>2877</v>
      </c>
      <c r="CK117" t="s">
        <v>1165</v>
      </c>
      <c r="CL117"/>
      <c r="CM117"/>
      <c r="CN117" t="s">
        <v>13188</v>
      </c>
      <c r="CO117" t="s">
        <v>13136</v>
      </c>
      <c r="CP117" t="s">
        <v>13188</v>
      </c>
      <c r="CQ117" t="s">
        <v>13136</v>
      </c>
      <c r="CR117" t="s">
        <v>1547</v>
      </c>
      <c r="CS117">
        <v>0</v>
      </c>
      <c r="CT117" t="s">
        <v>1547</v>
      </c>
      <c r="CU117" t="s">
        <v>1547</v>
      </c>
      <c r="CV117" t="s">
        <v>1547</v>
      </c>
      <c r="CW117" t="s">
        <v>1547</v>
      </c>
      <c r="CX117" t="s">
        <v>1547</v>
      </c>
      <c r="CY117">
        <v>115</v>
      </c>
      <c r="CZ117" t="s">
        <v>5868</v>
      </c>
      <c r="DA117" t="s">
        <v>1547</v>
      </c>
      <c r="DB117" t="s">
        <v>1881</v>
      </c>
      <c r="DC117" t="s">
        <v>1882</v>
      </c>
      <c r="DD117" t="s">
        <v>2909</v>
      </c>
      <c r="DE117" t="s">
        <v>2649</v>
      </c>
      <c r="DF117" t="s">
        <v>2911</v>
      </c>
      <c r="DG117" t="s">
        <v>1547</v>
      </c>
      <c r="DH117" t="s">
        <v>1547</v>
      </c>
      <c r="DI117" t="s">
        <v>1892</v>
      </c>
      <c r="DJ117" t="e">
        <v>#N/A</v>
      </c>
      <c r="DK117"/>
      <c r="DL117" t="s">
        <v>1892</v>
      </c>
      <c r="DM117">
        <v>9</v>
      </c>
      <c r="DN117" t="s">
        <v>1883</v>
      </c>
      <c r="DO117" t="s">
        <v>1165</v>
      </c>
      <c r="DP117" t="b">
        <v>1</v>
      </c>
      <c r="DQ117" t="b">
        <v>0</v>
      </c>
      <c r="DR117" t="b">
        <v>0</v>
      </c>
      <c r="DS117" t="b">
        <v>0</v>
      </c>
      <c r="DT117" t="b">
        <v>0</v>
      </c>
      <c r="DU117" t="b">
        <v>0</v>
      </c>
      <c r="DV117" t="b">
        <v>0</v>
      </c>
      <c r="DW117">
        <v>0</v>
      </c>
      <c r="DX117" t="b">
        <v>0</v>
      </c>
      <c r="DY117" t="b">
        <v>0</v>
      </c>
      <c r="DZ117" t="b">
        <v>0</v>
      </c>
      <c r="EA117" t="b">
        <v>0</v>
      </c>
      <c r="EB117" t="b">
        <v>0</v>
      </c>
      <c r="EC117" t="b">
        <v>0</v>
      </c>
      <c r="ED117" t="b">
        <v>0</v>
      </c>
      <c r="EE117" t="b">
        <v>0</v>
      </c>
      <c r="EF117" t="b">
        <v>0</v>
      </c>
      <c r="EG117" t="b" cm="1">
        <v>0</v>
      </c>
      <c r="EH117" t="b">
        <v>0</v>
      </c>
      <c r="EI117" t="b">
        <v>0</v>
      </c>
      <c r="EJ117" t="b">
        <v>0</v>
      </c>
      <c r="EK117" t="s">
        <v>1547</v>
      </c>
      <c r="EL117">
        <v>0</v>
      </c>
      <c r="EM117">
        <v>17</v>
      </c>
      <c r="EN117" t="b">
        <v>0</v>
      </c>
    </row>
    <row r="118" spans="1:144" ht="15.75">
      <c r="A118"/>
      <c r="B118" t="s">
        <v>1165</v>
      </c>
      <c r="C118" t="s">
        <v>3124</v>
      </c>
      <c r="D118" t="s">
        <v>2981</v>
      </c>
      <c r="E118" t="s">
        <v>2982</v>
      </c>
      <c r="F118" t="s">
        <v>2983</v>
      </c>
      <c r="G118" t="s">
        <v>2981</v>
      </c>
      <c r="H118" t="s">
        <v>2948</v>
      </c>
      <c r="I118" t="s">
        <v>2798</v>
      </c>
      <c r="J118"/>
      <c r="K118" t="s">
        <v>902</v>
      </c>
      <c r="L118" t="s">
        <v>1743</v>
      </c>
      <c r="M118" t="s">
        <v>2001</v>
      </c>
      <c r="N118"/>
      <c r="O118"/>
      <c r="P118" t="s">
        <v>1165</v>
      </c>
      <c r="Q118" t="s">
        <v>2649</v>
      </c>
      <c r="R118" t="s">
        <v>2877</v>
      </c>
      <c r="S118"/>
      <c r="T118"/>
      <c r="U118" t="s">
        <v>13188</v>
      </c>
      <c r="V118" t="s">
        <v>13152</v>
      </c>
      <c r="W118"/>
      <c r="X118"/>
      <c r="Y118"/>
      <c r="Z118"/>
      <c r="AA118"/>
      <c r="AB118"/>
      <c r="AC118"/>
      <c r="AD118"/>
      <c r="AE118"/>
      <c r="AF118"/>
      <c r="AG118"/>
      <c r="AH118"/>
      <c r="AI118"/>
      <c r="AJ118"/>
      <c r="AK118"/>
      <c r="AL118"/>
      <c r="AM118"/>
      <c r="AN118"/>
      <c r="AO118" s="108" t="s">
        <v>43</v>
      </c>
      <c r="AP118" t="s">
        <v>2843</v>
      </c>
      <c r="AQ118">
        <v>47</v>
      </c>
      <c r="AR118" t="e">
        <v>#N/A</v>
      </c>
      <c r="AS118" t="s">
        <v>3124</v>
      </c>
      <c r="AT118" t="e">
        <v>#N/A</v>
      </c>
      <c r="AU118" t="s">
        <v>2982</v>
      </c>
      <c r="AV118" t="s">
        <v>5350</v>
      </c>
      <c r="AW118" t="s">
        <v>5351</v>
      </c>
      <c r="AX118" t="s">
        <v>1740</v>
      </c>
      <c r="AY118" t="s">
        <v>5352</v>
      </c>
      <c r="AZ118" t="s">
        <v>2649</v>
      </c>
      <c r="BA118" t="s">
        <v>5353</v>
      </c>
      <c r="BB118" t="s">
        <v>2798</v>
      </c>
      <c r="BC118" t="s">
        <v>1743</v>
      </c>
      <c r="BD118" t="s">
        <v>5869</v>
      </c>
      <c r="BE118" t="s">
        <v>3149</v>
      </c>
      <c r="BF118">
        <v>44</v>
      </c>
      <c r="BG118">
        <v>115</v>
      </c>
      <c r="BH118">
        <v>0</v>
      </c>
      <c r="BI118" t="s">
        <v>1547</v>
      </c>
      <c r="BJ118">
        <v>0</v>
      </c>
      <c r="BK118">
        <v>0</v>
      </c>
      <c r="BL118">
        <v>44</v>
      </c>
      <c r="BM118" t="s">
        <v>5357</v>
      </c>
      <c r="BN118" t="s">
        <v>3150</v>
      </c>
      <c r="BO118" t="s">
        <v>5858</v>
      </c>
      <c r="BP118" t="e" cm="1">
        <v>#N/A</v>
      </c>
      <c r="BQ118" t="s">
        <v>1547</v>
      </c>
      <c r="BR118" t="s">
        <v>5754</v>
      </c>
      <c r="BS118">
        <v>28</v>
      </c>
      <c r="BT118" t="s">
        <v>5235</v>
      </c>
      <c r="BU118" t="s">
        <v>15171</v>
      </c>
      <c r="BV118" t="s">
        <v>2981</v>
      </c>
      <c r="BW118" t="s">
        <v>5350</v>
      </c>
      <c r="BX118" t="s">
        <v>5262</v>
      </c>
      <c r="BY118" t="s">
        <v>1744</v>
      </c>
      <c r="BZ118" t="s">
        <v>1547</v>
      </c>
      <c r="CA118" t="s">
        <v>1744</v>
      </c>
      <c r="CB118" t="s">
        <v>2001</v>
      </c>
      <c r="CC118"/>
      <c r="CD118" t="s">
        <v>998</v>
      </c>
      <c r="CE118" t="s">
        <v>2798</v>
      </c>
      <c r="CF118" t="s">
        <v>5870</v>
      </c>
      <c r="CG118" t="s">
        <v>5871</v>
      </c>
      <c r="CH118" t="s">
        <v>2798</v>
      </c>
      <c r="CI118" t="s">
        <v>1547</v>
      </c>
      <c r="CJ118" t="s">
        <v>2877</v>
      </c>
      <c r="CK118" t="s">
        <v>1165</v>
      </c>
      <c r="CL118"/>
      <c r="CM118"/>
      <c r="CN118" t="s">
        <v>13188</v>
      </c>
      <c r="CO118" t="s">
        <v>13152</v>
      </c>
      <c r="CP118" t="s">
        <v>13188</v>
      </c>
      <c r="CQ118" t="s">
        <v>13152</v>
      </c>
      <c r="CR118" t="s">
        <v>1547</v>
      </c>
      <c r="CS118">
        <v>0</v>
      </c>
      <c r="CT118" t="s">
        <v>1547</v>
      </c>
      <c r="CU118" t="s">
        <v>1547</v>
      </c>
      <c r="CV118" t="s">
        <v>1547</v>
      </c>
      <c r="CW118" t="s">
        <v>1547</v>
      </c>
      <c r="CX118" t="s">
        <v>1547</v>
      </c>
      <c r="CY118">
        <v>116</v>
      </c>
      <c r="CZ118" t="s">
        <v>5872</v>
      </c>
      <c r="DA118" t="s">
        <v>1547</v>
      </c>
      <c r="DB118" t="s">
        <v>1881</v>
      </c>
      <c r="DC118" t="s">
        <v>1882</v>
      </c>
      <c r="DD118" t="s">
        <v>2982</v>
      </c>
      <c r="DE118" t="s">
        <v>2649</v>
      </c>
      <c r="DF118" t="s">
        <v>2981</v>
      </c>
      <c r="DG118" t="s">
        <v>1547</v>
      </c>
      <c r="DH118" t="s">
        <v>1547</v>
      </c>
      <c r="DI118" t="s">
        <v>1892</v>
      </c>
      <c r="DJ118" t="e">
        <v>#N/A</v>
      </c>
      <c r="DK118"/>
      <c r="DL118" t="s">
        <v>1892</v>
      </c>
      <c r="DM118">
        <v>9</v>
      </c>
      <c r="DN118" t="s">
        <v>1883</v>
      </c>
      <c r="DO118" t="s">
        <v>1165</v>
      </c>
      <c r="DP118" t="b">
        <v>1</v>
      </c>
      <c r="DQ118" t="b">
        <v>0</v>
      </c>
      <c r="DR118" t="b">
        <v>0</v>
      </c>
      <c r="DS118" t="b">
        <v>0</v>
      </c>
      <c r="DT118" t="b">
        <v>0</v>
      </c>
      <c r="DU118" t="b">
        <v>0</v>
      </c>
      <c r="DV118" t="b">
        <v>0</v>
      </c>
      <c r="DW118">
        <v>0</v>
      </c>
      <c r="DX118" t="b">
        <v>0</v>
      </c>
      <c r="DY118" t="b">
        <v>0</v>
      </c>
      <c r="DZ118" t="b">
        <v>0</v>
      </c>
      <c r="EA118" t="b">
        <v>0</v>
      </c>
      <c r="EB118" t="b">
        <v>0</v>
      </c>
      <c r="EC118" t="b">
        <v>0</v>
      </c>
      <c r="ED118" t="b">
        <v>0</v>
      </c>
      <c r="EE118" t="b">
        <v>0</v>
      </c>
      <c r="EF118" t="b">
        <v>0</v>
      </c>
      <c r="EG118" t="b" cm="1">
        <v>0</v>
      </c>
      <c r="EH118" t="b">
        <v>0</v>
      </c>
      <c r="EI118" t="b">
        <v>0</v>
      </c>
      <c r="EJ118" t="b">
        <v>0</v>
      </c>
      <c r="EK118" t="s">
        <v>1547</v>
      </c>
      <c r="EL118">
        <v>0</v>
      </c>
      <c r="EM118">
        <v>16</v>
      </c>
      <c r="EN118" t="b">
        <v>0</v>
      </c>
    </row>
    <row r="119" spans="1:144" ht="15.75">
      <c r="A119"/>
      <c r="B119" t="s">
        <v>1165</v>
      </c>
      <c r="C119" t="s">
        <v>3124</v>
      </c>
      <c r="D119" t="s">
        <v>3151</v>
      </c>
      <c r="E119" t="s">
        <v>2998</v>
      </c>
      <c r="F119" t="s">
        <v>2999</v>
      </c>
      <c r="G119" t="s">
        <v>3151</v>
      </c>
      <c r="H119" t="s">
        <v>2948</v>
      </c>
      <c r="I119" t="s">
        <v>2798</v>
      </c>
      <c r="J119"/>
      <c r="K119" t="s">
        <v>902</v>
      </c>
      <c r="L119" t="s">
        <v>1743</v>
      </c>
      <c r="M119" t="s">
        <v>2001</v>
      </c>
      <c r="N119"/>
      <c r="O119"/>
      <c r="P119" t="s">
        <v>1165</v>
      </c>
      <c r="Q119" t="s">
        <v>2649</v>
      </c>
      <c r="R119" t="s">
        <v>2877</v>
      </c>
      <c r="S119"/>
      <c r="T119"/>
      <c r="U119" t="s">
        <v>13188</v>
      </c>
      <c r="V119" t="s">
        <v>13156</v>
      </c>
      <c r="W119"/>
      <c r="X119"/>
      <c r="Y119"/>
      <c r="Z119"/>
      <c r="AA119"/>
      <c r="AB119"/>
      <c r="AC119"/>
      <c r="AD119"/>
      <c r="AE119"/>
      <c r="AF119"/>
      <c r="AG119"/>
      <c r="AH119"/>
      <c r="AI119"/>
      <c r="AJ119"/>
      <c r="AK119"/>
      <c r="AL119"/>
      <c r="AM119"/>
      <c r="AN119"/>
      <c r="AO119" s="108" t="s">
        <v>43</v>
      </c>
      <c r="AP119" t="s">
        <v>2843</v>
      </c>
      <c r="AQ119">
        <v>48</v>
      </c>
      <c r="AR119" t="e">
        <v>#N/A</v>
      </c>
      <c r="AS119" t="s">
        <v>3124</v>
      </c>
      <c r="AT119" t="e">
        <v>#N/A</v>
      </c>
      <c r="AU119" t="s">
        <v>5390</v>
      </c>
      <c r="AV119" t="s">
        <v>5391</v>
      </c>
      <c r="AW119" t="s">
        <v>5392</v>
      </c>
      <c r="AX119" t="s">
        <v>1740</v>
      </c>
      <c r="AY119" t="s">
        <v>5873</v>
      </c>
      <c r="AZ119" t="s">
        <v>2649</v>
      </c>
      <c r="BA119" t="s">
        <v>5394</v>
      </c>
      <c r="BB119" t="s">
        <v>2798</v>
      </c>
      <c r="BC119" t="s">
        <v>1743</v>
      </c>
      <c r="BD119" t="s">
        <v>5874</v>
      </c>
      <c r="BE119" t="s">
        <v>3149</v>
      </c>
      <c r="BF119">
        <v>48</v>
      </c>
      <c r="BG119">
        <v>115</v>
      </c>
      <c r="BH119">
        <v>0</v>
      </c>
      <c r="BI119" t="s">
        <v>1547</v>
      </c>
      <c r="BJ119">
        <v>0</v>
      </c>
      <c r="BK119">
        <v>0</v>
      </c>
      <c r="BL119">
        <v>48</v>
      </c>
      <c r="BM119" t="s">
        <v>5397</v>
      </c>
      <c r="BN119" t="s">
        <v>3150</v>
      </c>
      <c r="BO119" t="s">
        <v>5858</v>
      </c>
      <c r="BP119" t="e" cm="1">
        <v>#N/A</v>
      </c>
      <c r="BQ119" t="s">
        <v>1547</v>
      </c>
      <c r="BR119" t="s">
        <v>5754</v>
      </c>
      <c r="BS119">
        <v>29</v>
      </c>
      <c r="BT119" t="s">
        <v>5241</v>
      </c>
      <c r="BU119" t="s">
        <v>15172</v>
      </c>
      <c r="BV119" t="s">
        <v>3151</v>
      </c>
      <c r="BW119" t="s">
        <v>5391</v>
      </c>
      <c r="BX119" t="s">
        <v>5262</v>
      </c>
      <c r="BY119" t="s">
        <v>1744</v>
      </c>
      <c r="BZ119" t="s">
        <v>1547</v>
      </c>
      <c r="CA119" t="s">
        <v>1744</v>
      </c>
      <c r="CB119" t="s">
        <v>2001</v>
      </c>
      <c r="CC119"/>
      <c r="CD119" t="s">
        <v>998</v>
      </c>
      <c r="CE119" t="s">
        <v>2798</v>
      </c>
      <c r="CF119" t="s">
        <v>5875</v>
      </c>
      <c r="CG119" t="s">
        <v>5876</v>
      </c>
      <c r="CH119" t="s">
        <v>2798</v>
      </c>
      <c r="CI119" t="s">
        <v>1547</v>
      </c>
      <c r="CJ119" t="s">
        <v>2877</v>
      </c>
      <c r="CK119" t="s">
        <v>1165</v>
      </c>
      <c r="CL119"/>
      <c r="CM119"/>
      <c r="CN119" t="s">
        <v>13188</v>
      </c>
      <c r="CO119" t="s">
        <v>13156</v>
      </c>
      <c r="CP119" t="s">
        <v>13188</v>
      </c>
      <c r="CQ119" t="s">
        <v>13156</v>
      </c>
      <c r="CR119" t="s">
        <v>1547</v>
      </c>
      <c r="CS119">
        <v>0</v>
      </c>
      <c r="CT119" t="s">
        <v>1547</v>
      </c>
      <c r="CU119" t="s">
        <v>1547</v>
      </c>
      <c r="CV119" t="s">
        <v>1547</v>
      </c>
      <c r="CW119" t="s">
        <v>1547</v>
      </c>
      <c r="CX119" t="s">
        <v>1547</v>
      </c>
      <c r="CY119">
        <v>117</v>
      </c>
      <c r="CZ119" t="s">
        <v>5877</v>
      </c>
      <c r="DA119" t="s">
        <v>1547</v>
      </c>
      <c r="DB119" t="s">
        <v>1881</v>
      </c>
      <c r="DC119" t="s">
        <v>1882</v>
      </c>
      <c r="DD119" t="s">
        <v>5390</v>
      </c>
      <c r="DE119" t="s">
        <v>2649</v>
      </c>
      <c r="DF119" t="s">
        <v>3151</v>
      </c>
      <c r="DG119" t="s">
        <v>1547</v>
      </c>
      <c r="DH119" t="s">
        <v>1547</v>
      </c>
      <c r="DI119" t="s">
        <v>1892</v>
      </c>
      <c r="DJ119" t="e">
        <v>#N/A</v>
      </c>
      <c r="DK119"/>
      <c r="DL119" t="s">
        <v>1892</v>
      </c>
      <c r="DM119">
        <v>9</v>
      </c>
      <c r="DN119" t="s">
        <v>1883</v>
      </c>
      <c r="DO119" t="s">
        <v>1165</v>
      </c>
      <c r="DP119" t="b">
        <v>1</v>
      </c>
      <c r="DQ119" t="b">
        <v>0</v>
      </c>
      <c r="DR119" t="b">
        <v>0</v>
      </c>
      <c r="DS119" t="b">
        <v>0</v>
      </c>
      <c r="DT119" t="b">
        <v>0</v>
      </c>
      <c r="DU119" t="b">
        <v>0</v>
      </c>
      <c r="DV119" t="b">
        <v>0</v>
      </c>
      <c r="DW119">
        <v>0</v>
      </c>
      <c r="DX119" t="b">
        <v>0</v>
      </c>
      <c r="DY119" t="b">
        <v>0</v>
      </c>
      <c r="DZ119" t="b">
        <v>0</v>
      </c>
      <c r="EA119" t="b">
        <v>0</v>
      </c>
      <c r="EB119" t="b">
        <v>0</v>
      </c>
      <c r="EC119" t="b">
        <v>1</v>
      </c>
      <c r="ED119" t="b">
        <v>0</v>
      </c>
      <c r="EE119" t="b">
        <v>0</v>
      </c>
      <c r="EF119" t="b">
        <v>0</v>
      </c>
      <c r="EG119" t="b" cm="1">
        <v>0</v>
      </c>
      <c r="EH119" t="b">
        <v>0</v>
      </c>
      <c r="EI119" t="b">
        <v>1</v>
      </c>
      <c r="EJ119" t="b">
        <v>1</v>
      </c>
      <c r="EK119" t="s">
        <v>5400</v>
      </c>
      <c r="EL119">
        <v>1</v>
      </c>
      <c r="EM119">
        <v>27</v>
      </c>
      <c r="EN119" t="b">
        <v>0</v>
      </c>
    </row>
    <row r="120" spans="1:144" ht="15.75">
      <c r="A120"/>
      <c r="B120" t="s">
        <v>1165</v>
      </c>
      <c r="C120" t="s">
        <v>3124</v>
      </c>
      <c r="D120" t="s">
        <v>2991</v>
      </c>
      <c r="E120" t="s">
        <v>2992</v>
      </c>
      <c r="F120" t="s">
        <v>2993</v>
      </c>
      <c r="G120" t="s">
        <v>2991</v>
      </c>
      <c r="H120" t="s">
        <v>2948</v>
      </c>
      <c r="I120" t="s">
        <v>2798</v>
      </c>
      <c r="J120"/>
      <c r="K120" t="s">
        <v>902</v>
      </c>
      <c r="L120" t="s">
        <v>1743</v>
      </c>
      <c r="M120" t="s">
        <v>2001</v>
      </c>
      <c r="N120"/>
      <c r="O120"/>
      <c r="P120" t="s">
        <v>1165</v>
      </c>
      <c r="Q120" t="s">
        <v>2649</v>
      </c>
      <c r="R120" t="s">
        <v>2877</v>
      </c>
      <c r="S120"/>
      <c r="T120"/>
      <c r="U120" t="s">
        <v>13188</v>
      </c>
      <c r="V120" t="s">
        <v>13154</v>
      </c>
      <c r="W120"/>
      <c r="X120"/>
      <c r="Y120"/>
      <c r="Z120"/>
      <c r="AA120"/>
      <c r="AB120"/>
      <c r="AC120"/>
      <c r="AD120"/>
      <c r="AE120"/>
      <c r="AF120"/>
      <c r="AG120"/>
      <c r="AH120"/>
      <c r="AI120"/>
      <c r="AJ120"/>
      <c r="AK120"/>
      <c r="AL120"/>
      <c r="AM120"/>
      <c r="AN120"/>
      <c r="AO120" s="108" t="s">
        <v>43</v>
      </c>
      <c r="AP120" t="s">
        <v>2843</v>
      </c>
      <c r="AQ120">
        <v>49</v>
      </c>
      <c r="AR120" t="e">
        <v>#N/A</v>
      </c>
      <c r="AS120" t="s">
        <v>3124</v>
      </c>
      <c r="AT120" t="e">
        <v>#N/A</v>
      </c>
      <c r="AU120" t="s">
        <v>2992</v>
      </c>
      <c r="AV120" t="s">
        <v>5371</v>
      </c>
      <c r="AW120" t="s">
        <v>5372</v>
      </c>
      <c r="AX120" t="s">
        <v>1740</v>
      </c>
      <c r="AY120" t="s">
        <v>5373</v>
      </c>
      <c r="AZ120" t="s">
        <v>2649</v>
      </c>
      <c r="BA120" t="s">
        <v>5374</v>
      </c>
      <c r="BB120" t="s">
        <v>2798</v>
      </c>
      <c r="BC120" t="s">
        <v>1743</v>
      </c>
      <c r="BD120" t="s">
        <v>5878</v>
      </c>
      <c r="BE120" t="s">
        <v>3149</v>
      </c>
      <c r="BF120">
        <v>46</v>
      </c>
      <c r="BG120">
        <v>115</v>
      </c>
      <c r="BH120">
        <v>0</v>
      </c>
      <c r="BI120" t="s">
        <v>1547</v>
      </c>
      <c r="BJ120">
        <v>0</v>
      </c>
      <c r="BK120">
        <v>0</v>
      </c>
      <c r="BL120">
        <v>46</v>
      </c>
      <c r="BM120" t="s">
        <v>5377</v>
      </c>
      <c r="BN120" t="s">
        <v>3150</v>
      </c>
      <c r="BO120" t="s">
        <v>5858</v>
      </c>
      <c r="BP120" t="e" cm="1">
        <v>#N/A</v>
      </c>
      <c r="BQ120" t="s">
        <v>1547</v>
      </c>
      <c r="BR120" t="s">
        <v>5754</v>
      </c>
      <c r="BS120">
        <v>30</v>
      </c>
      <c r="BT120" t="s">
        <v>5251</v>
      </c>
      <c r="BU120" t="s">
        <v>15173</v>
      </c>
      <c r="BV120" t="s">
        <v>2991</v>
      </c>
      <c r="BW120" t="s">
        <v>5371</v>
      </c>
      <c r="BX120" t="s">
        <v>5262</v>
      </c>
      <c r="BY120" t="s">
        <v>1744</v>
      </c>
      <c r="BZ120" t="s">
        <v>1547</v>
      </c>
      <c r="CA120" t="s">
        <v>1744</v>
      </c>
      <c r="CB120" t="s">
        <v>2001</v>
      </c>
      <c r="CC120"/>
      <c r="CD120" t="s">
        <v>998</v>
      </c>
      <c r="CE120" t="s">
        <v>2798</v>
      </c>
      <c r="CF120" t="s">
        <v>5879</v>
      </c>
      <c r="CG120" t="s">
        <v>5880</v>
      </c>
      <c r="CH120" t="s">
        <v>2798</v>
      </c>
      <c r="CI120" t="s">
        <v>1547</v>
      </c>
      <c r="CJ120" t="s">
        <v>2877</v>
      </c>
      <c r="CK120" t="s">
        <v>1165</v>
      </c>
      <c r="CL120"/>
      <c r="CM120"/>
      <c r="CN120" t="s">
        <v>13188</v>
      </c>
      <c r="CO120" t="s">
        <v>13154</v>
      </c>
      <c r="CP120" t="s">
        <v>13188</v>
      </c>
      <c r="CQ120" t="s">
        <v>13154</v>
      </c>
      <c r="CR120" t="s">
        <v>1547</v>
      </c>
      <c r="CS120">
        <v>0</v>
      </c>
      <c r="CT120" t="s">
        <v>1547</v>
      </c>
      <c r="CU120" t="s">
        <v>1547</v>
      </c>
      <c r="CV120" t="s">
        <v>1547</v>
      </c>
      <c r="CW120" t="s">
        <v>1547</v>
      </c>
      <c r="CX120" t="s">
        <v>1547</v>
      </c>
      <c r="CY120">
        <v>118</v>
      </c>
      <c r="CZ120" t="s">
        <v>5881</v>
      </c>
      <c r="DA120" t="s">
        <v>1547</v>
      </c>
      <c r="DB120" t="s">
        <v>1881</v>
      </c>
      <c r="DC120" t="s">
        <v>1882</v>
      </c>
      <c r="DD120" t="s">
        <v>2992</v>
      </c>
      <c r="DE120" t="s">
        <v>2649</v>
      </c>
      <c r="DF120" t="s">
        <v>2991</v>
      </c>
      <c r="DG120" t="s">
        <v>1547</v>
      </c>
      <c r="DH120" t="s">
        <v>1547</v>
      </c>
      <c r="DI120" t="s">
        <v>1892</v>
      </c>
      <c r="DJ120" t="e">
        <v>#N/A</v>
      </c>
      <c r="DK120"/>
      <c r="DL120" t="s">
        <v>1892</v>
      </c>
      <c r="DM120">
        <v>9</v>
      </c>
      <c r="DN120" t="s">
        <v>1883</v>
      </c>
      <c r="DO120" t="s">
        <v>1165</v>
      </c>
      <c r="DP120" t="b">
        <v>1</v>
      </c>
      <c r="DQ120" t="b">
        <v>0</v>
      </c>
      <c r="DR120" t="b">
        <v>0</v>
      </c>
      <c r="DS120" t="b">
        <v>0</v>
      </c>
      <c r="DT120" t="b">
        <v>0</v>
      </c>
      <c r="DU120" t="b">
        <v>0</v>
      </c>
      <c r="DV120" t="b">
        <v>0</v>
      </c>
      <c r="DW120">
        <v>0</v>
      </c>
      <c r="DX120" t="b">
        <v>0</v>
      </c>
      <c r="DY120" t="b">
        <v>0</v>
      </c>
      <c r="DZ120" t="b">
        <v>0</v>
      </c>
      <c r="EA120" t="b">
        <v>0</v>
      </c>
      <c r="EB120" t="b">
        <v>0</v>
      </c>
      <c r="EC120" t="b">
        <v>0</v>
      </c>
      <c r="ED120" t="b">
        <v>0</v>
      </c>
      <c r="EE120" t="b">
        <v>0</v>
      </c>
      <c r="EF120" t="b">
        <v>0</v>
      </c>
      <c r="EG120" t="b" cm="1">
        <v>0</v>
      </c>
      <c r="EH120" t="b">
        <v>0</v>
      </c>
      <c r="EI120" t="b">
        <v>0</v>
      </c>
      <c r="EJ120" t="b">
        <v>0</v>
      </c>
      <c r="EK120" t="s">
        <v>1547</v>
      </c>
      <c r="EL120">
        <v>0</v>
      </c>
      <c r="EM120">
        <v>19</v>
      </c>
      <c r="EN120" t="b">
        <v>0</v>
      </c>
    </row>
    <row r="121" spans="1:144" ht="31.5">
      <c r="A121"/>
      <c r="B121" t="s">
        <v>1165</v>
      </c>
      <c r="C121" t="s">
        <v>3124</v>
      </c>
      <c r="D121" t="s">
        <v>3000</v>
      </c>
      <c r="E121" t="s">
        <v>3000</v>
      </c>
      <c r="F121"/>
      <c r="G121" t="s">
        <v>3000</v>
      </c>
      <c r="H121" s="109" t="s">
        <v>3152</v>
      </c>
      <c r="I121" t="s">
        <v>2798</v>
      </c>
      <c r="J121"/>
      <c r="K121" t="s">
        <v>902</v>
      </c>
      <c r="L121" t="s">
        <v>1743</v>
      </c>
      <c r="M121" t="s">
        <v>1995</v>
      </c>
      <c r="N121"/>
      <c r="O121"/>
      <c r="P121" t="s">
        <v>1165</v>
      </c>
      <c r="Q121" t="s">
        <v>2649</v>
      </c>
      <c r="R121" t="s">
        <v>2877</v>
      </c>
      <c r="S121"/>
      <c r="T121"/>
      <c r="U121" t="s">
        <v>13188</v>
      </c>
      <c r="V121" t="s">
        <v>3000</v>
      </c>
      <c r="W121"/>
      <c r="X121"/>
      <c r="Y121"/>
      <c r="Z121"/>
      <c r="AA121"/>
      <c r="AB121"/>
      <c r="AC121"/>
      <c r="AD121"/>
      <c r="AE121"/>
      <c r="AF121"/>
      <c r="AG121"/>
      <c r="AH121"/>
      <c r="AI121"/>
      <c r="AJ121"/>
      <c r="AK121"/>
      <c r="AL121"/>
      <c r="AM121"/>
      <c r="AN121"/>
      <c r="AO121" s="108" t="s">
        <v>43</v>
      </c>
      <c r="AP121" t="s">
        <v>2843</v>
      </c>
      <c r="AQ121">
        <v>50</v>
      </c>
      <c r="AR121" t="e">
        <v>#N/A</v>
      </c>
      <c r="AS121" t="s">
        <v>3124</v>
      </c>
      <c r="AT121" t="e">
        <v>#N/A</v>
      </c>
      <c r="AU121" t="s">
        <v>3000</v>
      </c>
      <c r="AV121" t="s">
        <v>5402</v>
      </c>
      <c r="AW121" t="s">
        <v>1744</v>
      </c>
      <c r="AX121" t="s">
        <v>1740</v>
      </c>
      <c r="AY121" t="s">
        <v>5402</v>
      </c>
      <c r="AZ121" t="s">
        <v>2649</v>
      </c>
      <c r="BA121" t="s">
        <v>5403</v>
      </c>
      <c r="BB121" t="s">
        <v>2798</v>
      </c>
      <c r="BC121" t="s">
        <v>1743</v>
      </c>
      <c r="BD121" t="s">
        <v>5882</v>
      </c>
      <c r="BE121" t="s">
        <v>3149</v>
      </c>
      <c r="BF121">
        <v>49</v>
      </c>
      <c r="BG121">
        <v>115</v>
      </c>
      <c r="BH121">
        <v>0</v>
      </c>
      <c r="BI121" t="s">
        <v>1547</v>
      </c>
      <c r="BJ121">
        <v>0</v>
      </c>
      <c r="BK121">
        <v>0</v>
      </c>
      <c r="BL121">
        <v>49</v>
      </c>
      <c r="BM121" t="s">
        <v>5409</v>
      </c>
      <c r="BN121" t="s">
        <v>3150</v>
      </c>
      <c r="BO121" t="s">
        <v>5858</v>
      </c>
      <c r="BP121" t="e" cm="1">
        <v>#N/A</v>
      </c>
      <c r="BQ121" t="s">
        <v>1547</v>
      </c>
      <c r="BR121" t="s">
        <v>5754</v>
      </c>
      <c r="BS121">
        <v>31</v>
      </c>
      <c r="BT121" t="s">
        <v>5261</v>
      </c>
      <c r="BU121" t="s">
        <v>15174</v>
      </c>
      <c r="BV121" t="s">
        <v>3000</v>
      </c>
      <c r="BW121" t="s">
        <v>5402</v>
      </c>
      <c r="BX121" t="s">
        <v>5883</v>
      </c>
      <c r="BY121" t="s">
        <v>1744</v>
      </c>
      <c r="BZ121" t="s">
        <v>1547</v>
      </c>
      <c r="CA121" t="s">
        <v>1744</v>
      </c>
      <c r="CB121" t="s">
        <v>1995</v>
      </c>
      <c r="CC121"/>
      <c r="CD121" t="s">
        <v>998</v>
      </c>
      <c r="CE121" t="s">
        <v>2798</v>
      </c>
      <c r="CF121" t="s">
        <v>5884</v>
      </c>
      <c r="CG121" t="s">
        <v>5885</v>
      </c>
      <c r="CH121" t="s">
        <v>2798</v>
      </c>
      <c r="CI121" t="s">
        <v>1547</v>
      </c>
      <c r="CJ121" t="s">
        <v>2877</v>
      </c>
      <c r="CK121" t="s">
        <v>1165</v>
      </c>
      <c r="CL121"/>
      <c r="CM121"/>
      <c r="CN121" t="s">
        <v>13188</v>
      </c>
      <c r="CO121" t="s">
        <v>3000</v>
      </c>
      <c r="CP121" t="s">
        <v>13188</v>
      </c>
      <c r="CQ121" t="s">
        <v>3000</v>
      </c>
      <c r="CR121" t="s">
        <v>1547</v>
      </c>
      <c r="CS121">
        <v>0</v>
      </c>
      <c r="CT121" t="s">
        <v>1547</v>
      </c>
      <c r="CU121" t="s">
        <v>1547</v>
      </c>
      <c r="CV121" t="s">
        <v>1547</v>
      </c>
      <c r="CW121" t="s">
        <v>1547</v>
      </c>
      <c r="CX121" t="s">
        <v>1547</v>
      </c>
      <c r="CY121">
        <v>119</v>
      </c>
      <c r="CZ121" t="s">
        <v>5886</v>
      </c>
      <c r="DA121" t="s">
        <v>1547</v>
      </c>
      <c r="DB121" t="s">
        <v>1881</v>
      </c>
      <c r="DC121" t="s">
        <v>1882</v>
      </c>
      <c r="DD121" t="s">
        <v>3000</v>
      </c>
      <c r="DE121" t="s">
        <v>2649</v>
      </c>
      <c r="DF121" t="s">
        <v>3000</v>
      </c>
      <c r="DG121" t="s">
        <v>1547</v>
      </c>
      <c r="DH121" t="s">
        <v>1547</v>
      </c>
      <c r="DI121" t="s">
        <v>1892</v>
      </c>
      <c r="DJ121" t="e">
        <v>#N/A</v>
      </c>
      <c r="DK121"/>
      <c r="DL121" t="s">
        <v>1892</v>
      </c>
      <c r="DM121">
        <v>9</v>
      </c>
      <c r="DN121" t="s">
        <v>1883</v>
      </c>
      <c r="DO121" t="s">
        <v>1165</v>
      </c>
      <c r="DP121" t="b">
        <v>1</v>
      </c>
      <c r="DQ121" t="b">
        <v>0</v>
      </c>
      <c r="DR121" t="b">
        <v>0</v>
      </c>
      <c r="DS121" t="b">
        <v>0</v>
      </c>
      <c r="DT121" t="b">
        <v>0</v>
      </c>
      <c r="DU121" t="b">
        <v>0</v>
      </c>
      <c r="DV121" t="b">
        <v>0</v>
      </c>
      <c r="DW121">
        <v>0</v>
      </c>
      <c r="DX121" t="b">
        <v>0</v>
      </c>
      <c r="DY121" t="b">
        <v>0</v>
      </c>
      <c r="DZ121" t="b">
        <v>0</v>
      </c>
      <c r="EA121" t="b">
        <v>0</v>
      </c>
      <c r="EB121" t="b">
        <v>0</v>
      </c>
      <c r="EC121" t="b">
        <v>0</v>
      </c>
      <c r="ED121" t="b">
        <v>0</v>
      </c>
      <c r="EE121" t="b">
        <v>0</v>
      </c>
      <c r="EF121" t="b">
        <v>0</v>
      </c>
      <c r="EG121" t="b" cm="1">
        <v>1</v>
      </c>
      <c r="EH121" t="b">
        <v>0</v>
      </c>
      <c r="EI121" t="b">
        <v>0</v>
      </c>
      <c r="EJ121" t="b">
        <v>1</v>
      </c>
      <c r="EK121" t="s">
        <v>5887</v>
      </c>
      <c r="EL121">
        <v>1</v>
      </c>
      <c r="EM121">
        <v>3</v>
      </c>
      <c r="EN121" t="b">
        <v>0</v>
      </c>
    </row>
    <row r="122" spans="1:144" ht="47.25">
      <c r="A122"/>
      <c r="B122" t="s">
        <v>1165</v>
      </c>
      <c r="C122" t="s">
        <v>3124</v>
      </c>
      <c r="D122" t="s">
        <v>3003</v>
      </c>
      <c r="E122" t="s">
        <v>3003</v>
      </c>
      <c r="F122"/>
      <c r="G122" t="s">
        <v>3003</v>
      </c>
      <c r="H122" s="109" t="s">
        <v>3153</v>
      </c>
      <c r="I122" t="s">
        <v>2798</v>
      </c>
      <c r="J122"/>
      <c r="K122" t="s">
        <v>902</v>
      </c>
      <c r="L122" t="s">
        <v>1743</v>
      </c>
      <c r="M122" t="s">
        <v>1995</v>
      </c>
      <c r="N122"/>
      <c r="O122"/>
      <c r="P122" t="s">
        <v>1165</v>
      </c>
      <c r="Q122" t="s">
        <v>2649</v>
      </c>
      <c r="R122" t="s">
        <v>2877</v>
      </c>
      <c r="S122"/>
      <c r="T122"/>
      <c r="U122" t="s">
        <v>13188</v>
      </c>
      <c r="V122" t="s">
        <v>3003</v>
      </c>
      <c r="W122"/>
      <c r="X122"/>
      <c r="Y122"/>
      <c r="Z122"/>
      <c r="AA122"/>
      <c r="AB122"/>
      <c r="AC122"/>
      <c r="AD122"/>
      <c r="AE122"/>
      <c r="AF122"/>
      <c r="AG122"/>
      <c r="AH122"/>
      <c r="AI122"/>
      <c r="AJ122"/>
      <c r="AK122"/>
      <c r="AL122"/>
      <c r="AM122"/>
      <c r="AN122"/>
      <c r="AO122" s="108" t="s">
        <v>43</v>
      </c>
      <c r="AP122" t="s">
        <v>2843</v>
      </c>
      <c r="AQ122">
        <v>51</v>
      </c>
      <c r="AR122" t="e">
        <v>#N/A</v>
      </c>
      <c r="AS122" t="s">
        <v>3124</v>
      </c>
      <c r="AT122" t="e">
        <v>#N/A</v>
      </c>
      <c r="AU122" t="s">
        <v>3003</v>
      </c>
      <c r="AV122" t="s">
        <v>5412</v>
      </c>
      <c r="AW122" t="s">
        <v>1744</v>
      </c>
      <c r="AX122" t="s">
        <v>1740</v>
      </c>
      <c r="AY122" t="s">
        <v>5412</v>
      </c>
      <c r="AZ122" t="s">
        <v>2649</v>
      </c>
      <c r="BA122" t="s">
        <v>5413</v>
      </c>
      <c r="BB122" t="s">
        <v>2798</v>
      </c>
      <c r="BC122" t="s">
        <v>1743</v>
      </c>
      <c r="BD122" t="s">
        <v>5888</v>
      </c>
      <c r="BE122" t="s">
        <v>3149</v>
      </c>
      <c r="BF122">
        <v>50</v>
      </c>
      <c r="BG122">
        <v>115</v>
      </c>
      <c r="BH122">
        <v>0</v>
      </c>
      <c r="BI122" t="s">
        <v>1547</v>
      </c>
      <c r="BJ122">
        <v>0</v>
      </c>
      <c r="BK122">
        <v>0</v>
      </c>
      <c r="BL122">
        <v>50</v>
      </c>
      <c r="BM122" t="s">
        <v>5419</v>
      </c>
      <c r="BN122" t="s">
        <v>3150</v>
      </c>
      <c r="BO122" t="s">
        <v>5858</v>
      </c>
      <c r="BP122" t="e" cm="1">
        <v>#N/A</v>
      </c>
      <c r="BQ122" t="s">
        <v>1547</v>
      </c>
      <c r="BR122" t="s">
        <v>5754</v>
      </c>
      <c r="BS122">
        <v>32</v>
      </c>
      <c r="BT122" t="s">
        <v>5271</v>
      </c>
      <c r="BU122" t="s">
        <v>15175</v>
      </c>
      <c r="BV122" t="s">
        <v>3003</v>
      </c>
      <c r="BW122" t="s">
        <v>5412</v>
      </c>
      <c r="BX122" t="s">
        <v>5889</v>
      </c>
      <c r="BY122" t="s">
        <v>1744</v>
      </c>
      <c r="BZ122" t="s">
        <v>1547</v>
      </c>
      <c r="CA122" t="s">
        <v>1744</v>
      </c>
      <c r="CB122" t="s">
        <v>1995</v>
      </c>
      <c r="CC122"/>
      <c r="CD122" t="s">
        <v>998</v>
      </c>
      <c r="CE122" t="s">
        <v>2798</v>
      </c>
      <c r="CF122" t="s">
        <v>5890</v>
      </c>
      <c r="CG122" t="s">
        <v>5891</v>
      </c>
      <c r="CH122" t="s">
        <v>2798</v>
      </c>
      <c r="CI122" t="s">
        <v>1547</v>
      </c>
      <c r="CJ122" t="s">
        <v>2877</v>
      </c>
      <c r="CK122" t="s">
        <v>1165</v>
      </c>
      <c r="CL122"/>
      <c r="CM122"/>
      <c r="CN122" t="s">
        <v>13188</v>
      </c>
      <c r="CO122" t="s">
        <v>3003</v>
      </c>
      <c r="CP122" t="s">
        <v>13188</v>
      </c>
      <c r="CQ122" t="s">
        <v>3003</v>
      </c>
      <c r="CR122" t="s">
        <v>1547</v>
      </c>
      <c r="CS122">
        <v>0</v>
      </c>
      <c r="CT122" t="s">
        <v>1547</v>
      </c>
      <c r="CU122" t="s">
        <v>1547</v>
      </c>
      <c r="CV122" t="s">
        <v>1547</v>
      </c>
      <c r="CW122" t="s">
        <v>1547</v>
      </c>
      <c r="CX122" t="s">
        <v>1547</v>
      </c>
      <c r="CY122">
        <v>120</v>
      </c>
      <c r="CZ122" t="s">
        <v>5892</v>
      </c>
      <c r="DA122" t="s">
        <v>1547</v>
      </c>
      <c r="DB122" t="s">
        <v>1881</v>
      </c>
      <c r="DC122" t="s">
        <v>1882</v>
      </c>
      <c r="DD122" t="s">
        <v>3003</v>
      </c>
      <c r="DE122" t="s">
        <v>2649</v>
      </c>
      <c r="DF122" t="s">
        <v>3003</v>
      </c>
      <c r="DG122" t="s">
        <v>1547</v>
      </c>
      <c r="DH122" t="s">
        <v>1547</v>
      </c>
      <c r="DI122" t="s">
        <v>1892</v>
      </c>
      <c r="DJ122" t="e">
        <v>#N/A</v>
      </c>
      <c r="DK122"/>
      <c r="DL122" t="s">
        <v>1892</v>
      </c>
      <c r="DM122">
        <v>9</v>
      </c>
      <c r="DN122" t="s">
        <v>1883</v>
      </c>
      <c r="DO122" t="s">
        <v>1165</v>
      </c>
      <c r="DP122" t="b">
        <v>1</v>
      </c>
      <c r="DQ122" t="b">
        <v>0</v>
      </c>
      <c r="DR122" t="b">
        <v>0</v>
      </c>
      <c r="DS122" t="b">
        <v>0</v>
      </c>
      <c r="DT122" t="b">
        <v>0</v>
      </c>
      <c r="DU122" t="b">
        <v>0</v>
      </c>
      <c r="DV122" t="b">
        <v>0</v>
      </c>
      <c r="DW122">
        <v>0</v>
      </c>
      <c r="DX122" t="b">
        <v>0</v>
      </c>
      <c r="DY122" t="b">
        <v>0</v>
      </c>
      <c r="DZ122" t="b">
        <v>0</v>
      </c>
      <c r="EA122" t="b">
        <v>0</v>
      </c>
      <c r="EB122" t="b">
        <v>0</v>
      </c>
      <c r="EC122" t="b">
        <v>0</v>
      </c>
      <c r="ED122" t="b">
        <v>0</v>
      </c>
      <c r="EE122" t="b">
        <v>0</v>
      </c>
      <c r="EF122" t="b">
        <v>0</v>
      </c>
      <c r="EG122" t="b" cm="1">
        <v>1</v>
      </c>
      <c r="EH122" t="b">
        <v>0</v>
      </c>
      <c r="EI122" t="b">
        <v>0</v>
      </c>
      <c r="EJ122" t="b">
        <v>1</v>
      </c>
      <c r="EK122" t="s">
        <v>5887</v>
      </c>
      <c r="EL122">
        <v>1</v>
      </c>
      <c r="EM122">
        <v>3</v>
      </c>
      <c r="EN122" t="b">
        <v>0</v>
      </c>
    </row>
    <row r="123" spans="1:144" ht="15.75">
      <c r="A123"/>
      <c r="B123" t="s">
        <v>1165</v>
      </c>
      <c r="C123" t="s">
        <v>3124</v>
      </c>
      <c r="D123" t="s">
        <v>3154</v>
      </c>
      <c r="E123" t="s">
        <v>3155</v>
      </c>
      <c r="F123" t="s">
        <v>3156</v>
      </c>
      <c r="G123" t="s">
        <v>3154</v>
      </c>
      <c r="H123" t="s">
        <v>3154</v>
      </c>
      <c r="I123" t="s">
        <v>1244</v>
      </c>
      <c r="J123"/>
      <c r="K123" t="s">
        <v>902</v>
      </c>
      <c r="L123" t="s">
        <v>1743</v>
      </c>
      <c r="M123"/>
      <c r="N123"/>
      <c r="O123"/>
      <c r="P123" t="s">
        <v>1165</v>
      </c>
      <c r="Q123" t="s">
        <v>2649</v>
      </c>
      <c r="R123" t="s">
        <v>2877</v>
      </c>
      <c r="S123"/>
      <c r="T123"/>
      <c r="U123" t="s">
        <v>13189</v>
      </c>
      <c r="V123"/>
      <c r="W123"/>
      <c r="X123"/>
      <c r="Y123"/>
      <c r="Z123"/>
      <c r="AA123"/>
      <c r="AB123"/>
      <c r="AC123"/>
      <c r="AD123"/>
      <c r="AE123"/>
      <c r="AF123"/>
      <c r="AG123"/>
      <c r="AH123"/>
      <c r="AI123"/>
      <c r="AJ123"/>
      <c r="AK123"/>
      <c r="AL123"/>
      <c r="AM123"/>
      <c r="AN123"/>
      <c r="AO123" s="108" t="s">
        <v>43</v>
      </c>
      <c r="AP123" t="s">
        <v>2843</v>
      </c>
      <c r="AQ123">
        <v>52</v>
      </c>
      <c r="AR123" t="e">
        <v>#N/A</v>
      </c>
      <c r="AS123" t="s">
        <v>3124</v>
      </c>
      <c r="AT123" t="e">
        <v>#N/A</v>
      </c>
      <c r="AU123" t="s">
        <v>3155</v>
      </c>
      <c r="AV123" t="s">
        <v>5893</v>
      </c>
      <c r="AW123" t="s">
        <v>5894</v>
      </c>
      <c r="AX123" t="s">
        <v>1740</v>
      </c>
      <c r="AY123" t="s">
        <v>5895</v>
      </c>
      <c r="AZ123" t="s">
        <v>2649</v>
      </c>
      <c r="BA123" t="s">
        <v>5896</v>
      </c>
      <c r="BB123" t="s">
        <v>1244</v>
      </c>
      <c r="BC123" t="s">
        <v>1743</v>
      </c>
      <c r="BD123" t="s">
        <v>5897</v>
      </c>
      <c r="BE123" t="s">
        <v>3154</v>
      </c>
      <c r="BF123">
        <v>123</v>
      </c>
      <c r="BG123">
        <v>0</v>
      </c>
      <c r="BH123">
        <v>0</v>
      </c>
      <c r="BI123" t="s">
        <v>1547</v>
      </c>
      <c r="BJ123">
        <v>0</v>
      </c>
      <c r="BK123">
        <v>0</v>
      </c>
      <c r="BL123">
        <v>0</v>
      </c>
      <c r="BM123" t="s">
        <v>1547</v>
      </c>
      <c r="BN123" t="s">
        <v>1547</v>
      </c>
      <c r="BO123" t="s">
        <v>1547</v>
      </c>
      <c r="BP123" t="s" cm="1">
        <v>1547</v>
      </c>
      <c r="BQ123" t="s">
        <v>1547</v>
      </c>
      <c r="BR123" t="s">
        <v>5754</v>
      </c>
      <c r="BS123">
        <v>33</v>
      </c>
      <c r="BT123" t="s">
        <v>5281</v>
      </c>
      <c r="BU123" t="s">
        <v>15176</v>
      </c>
      <c r="BV123" t="s">
        <v>3154</v>
      </c>
      <c r="BW123" t="s">
        <v>5893</v>
      </c>
      <c r="BX123" t="s">
        <v>5895</v>
      </c>
      <c r="BY123" t="s">
        <v>1744</v>
      </c>
      <c r="BZ123" t="s">
        <v>1547</v>
      </c>
      <c r="CA123" t="s">
        <v>1744</v>
      </c>
      <c r="CB123" t="s">
        <v>1547</v>
      </c>
      <c r="CC123"/>
      <c r="CD123" t="s">
        <v>998</v>
      </c>
      <c r="CE123" t="s">
        <v>1244</v>
      </c>
      <c r="CF123" t="s">
        <v>3155</v>
      </c>
      <c r="CG123" t="s">
        <v>5893</v>
      </c>
      <c r="CH123" t="s">
        <v>1244</v>
      </c>
      <c r="CI123" t="s">
        <v>1547</v>
      </c>
      <c r="CJ123" t="s">
        <v>2877</v>
      </c>
      <c r="CK123" t="s">
        <v>1165</v>
      </c>
      <c r="CL123"/>
      <c r="CM123"/>
      <c r="CN123" t="s">
        <v>13189</v>
      </c>
      <c r="CO123" t="s">
        <v>1547</v>
      </c>
      <c r="CP123" t="s">
        <v>13189</v>
      </c>
      <c r="CQ123" t="s">
        <v>1547</v>
      </c>
      <c r="CR123" t="s">
        <v>1547</v>
      </c>
      <c r="CS123">
        <v>0</v>
      </c>
      <c r="CT123" t="s">
        <v>1547</v>
      </c>
      <c r="CU123" t="s">
        <v>1547</v>
      </c>
      <c r="CV123" t="s">
        <v>1547</v>
      </c>
      <c r="CW123" t="s">
        <v>1547</v>
      </c>
      <c r="CX123" t="s">
        <v>1547</v>
      </c>
      <c r="CY123">
        <v>121</v>
      </c>
      <c r="CZ123" t="s">
        <v>5898</v>
      </c>
      <c r="DA123" t="s">
        <v>1547</v>
      </c>
      <c r="DB123" t="s">
        <v>1881</v>
      </c>
      <c r="DC123" t="s">
        <v>1882</v>
      </c>
      <c r="DD123" t="s">
        <v>3155</v>
      </c>
      <c r="DE123" t="s">
        <v>2649</v>
      </c>
      <c r="DF123" t="s">
        <v>3154</v>
      </c>
      <c r="DG123" t="s">
        <v>1547</v>
      </c>
      <c r="DH123" t="s">
        <v>1547</v>
      </c>
      <c r="DI123" t="s">
        <v>1892</v>
      </c>
      <c r="DJ123" t="e">
        <v>#N/A</v>
      </c>
      <c r="DK123"/>
      <c r="DL123" t="s">
        <v>1892</v>
      </c>
      <c r="DM123">
        <v>9</v>
      </c>
      <c r="DN123" t="s">
        <v>1883</v>
      </c>
      <c r="DO123" t="s">
        <v>1165</v>
      </c>
      <c r="DP123" t="b">
        <v>1</v>
      </c>
      <c r="DQ123" t="b">
        <v>0</v>
      </c>
      <c r="DR123" t="b">
        <v>1</v>
      </c>
      <c r="DS123" t="b">
        <v>0</v>
      </c>
      <c r="DT123" t="b">
        <v>0</v>
      </c>
      <c r="DU123" t="b">
        <v>0</v>
      </c>
      <c r="DV123" t="b">
        <v>1</v>
      </c>
      <c r="DW123">
        <v>0</v>
      </c>
      <c r="DX123" t="b">
        <v>0</v>
      </c>
      <c r="DY123" t="b">
        <v>0</v>
      </c>
      <c r="DZ123" t="b">
        <v>0</v>
      </c>
      <c r="EA123" t="b">
        <v>0</v>
      </c>
      <c r="EB123" t="b">
        <v>0</v>
      </c>
      <c r="EC123" t="b">
        <v>0</v>
      </c>
      <c r="ED123" t="b">
        <v>0</v>
      </c>
      <c r="EE123" t="b">
        <v>0</v>
      </c>
      <c r="EF123" t="b">
        <v>0</v>
      </c>
      <c r="EG123" t="b" cm="1">
        <v>0</v>
      </c>
      <c r="EH123" t="b">
        <v>0</v>
      </c>
      <c r="EI123" t="b">
        <v>0</v>
      </c>
      <c r="EJ123" t="b">
        <v>0</v>
      </c>
      <c r="EK123" t="s">
        <v>1547</v>
      </c>
      <c r="EL123">
        <v>0</v>
      </c>
      <c r="EM123">
        <v>48</v>
      </c>
      <c r="EN123" t="b">
        <v>1</v>
      </c>
    </row>
    <row r="124" spans="1:144" ht="15.75">
      <c r="A124"/>
      <c r="B124" t="s">
        <v>1165</v>
      </c>
      <c r="C124" t="s">
        <v>3124</v>
      </c>
      <c r="D124" t="s">
        <v>2904</v>
      </c>
      <c r="E124" t="s">
        <v>2905</v>
      </c>
      <c r="F124" t="s">
        <v>2906</v>
      </c>
      <c r="G124" t="s">
        <v>2904</v>
      </c>
      <c r="H124" t="s">
        <v>2904</v>
      </c>
      <c r="I124" t="s">
        <v>2799</v>
      </c>
      <c r="J124"/>
      <c r="K124" t="s">
        <v>902</v>
      </c>
      <c r="L124" t="s">
        <v>1743</v>
      </c>
      <c r="M124" t="s">
        <v>1779</v>
      </c>
      <c r="N124"/>
      <c r="O124"/>
      <c r="P124" t="s">
        <v>1165</v>
      </c>
      <c r="Q124" t="s">
        <v>2649</v>
      </c>
      <c r="R124" t="s">
        <v>2877</v>
      </c>
      <c r="S124"/>
      <c r="T124"/>
      <c r="U124" t="s">
        <v>13189</v>
      </c>
      <c r="V124" t="s">
        <v>13135</v>
      </c>
      <c r="W124"/>
      <c r="X124"/>
      <c r="Y124"/>
      <c r="Z124"/>
      <c r="AA124"/>
      <c r="AB124"/>
      <c r="AC124"/>
      <c r="AD124"/>
      <c r="AE124"/>
      <c r="AF124"/>
      <c r="AG124"/>
      <c r="AH124"/>
      <c r="AI124"/>
      <c r="AJ124"/>
      <c r="AK124"/>
      <c r="AL124"/>
      <c r="AM124"/>
      <c r="AN124"/>
      <c r="AO124" s="108" t="s">
        <v>43</v>
      </c>
      <c r="AP124" t="s">
        <v>2843</v>
      </c>
      <c r="AQ124">
        <v>53</v>
      </c>
      <c r="AR124" t="e">
        <v>#N/A</v>
      </c>
      <c r="AS124" t="s">
        <v>3124</v>
      </c>
      <c r="AT124" t="e">
        <v>#N/A</v>
      </c>
      <c r="AU124" t="s">
        <v>2905</v>
      </c>
      <c r="AV124" t="s">
        <v>5110</v>
      </c>
      <c r="AW124" t="s">
        <v>5111</v>
      </c>
      <c r="AX124" t="s">
        <v>1740</v>
      </c>
      <c r="AY124" t="s">
        <v>5112</v>
      </c>
      <c r="AZ124" t="s">
        <v>2649</v>
      </c>
      <c r="BA124" t="s">
        <v>5113</v>
      </c>
      <c r="BB124" t="s">
        <v>2799</v>
      </c>
      <c r="BC124" t="s">
        <v>1743</v>
      </c>
      <c r="BD124" t="s">
        <v>5669</v>
      </c>
      <c r="BE124" t="s">
        <v>3154</v>
      </c>
      <c r="BF124">
        <v>15</v>
      </c>
      <c r="BG124">
        <v>123</v>
      </c>
      <c r="BH124">
        <v>0</v>
      </c>
      <c r="BI124" t="s">
        <v>1547</v>
      </c>
      <c r="BJ124">
        <v>0</v>
      </c>
      <c r="BK124">
        <v>0</v>
      </c>
      <c r="BL124">
        <v>32</v>
      </c>
      <c r="BM124" t="s">
        <v>5115</v>
      </c>
      <c r="BN124" t="s">
        <v>3155</v>
      </c>
      <c r="BO124" t="s">
        <v>5893</v>
      </c>
      <c r="BP124" t="e" cm="1">
        <v>#N/A</v>
      </c>
      <c r="BQ124" t="s">
        <v>1547</v>
      </c>
      <c r="BR124" t="s">
        <v>5754</v>
      </c>
      <c r="BS124">
        <v>34</v>
      </c>
      <c r="BT124" t="s">
        <v>5292</v>
      </c>
      <c r="BU124" t="s">
        <v>15177</v>
      </c>
      <c r="BV124" t="s">
        <v>2904</v>
      </c>
      <c r="BW124" t="s">
        <v>5110</v>
      </c>
      <c r="BX124" t="s">
        <v>5112</v>
      </c>
      <c r="BY124" t="s">
        <v>1744</v>
      </c>
      <c r="BZ124" t="s">
        <v>1547</v>
      </c>
      <c r="CA124" t="s">
        <v>1744</v>
      </c>
      <c r="CB124" t="s">
        <v>1779</v>
      </c>
      <c r="CC124"/>
      <c r="CD124" t="s">
        <v>998</v>
      </c>
      <c r="CE124" t="s">
        <v>2799</v>
      </c>
      <c r="CF124" t="s">
        <v>5899</v>
      </c>
      <c r="CG124" t="s">
        <v>5900</v>
      </c>
      <c r="CH124" t="s">
        <v>2799</v>
      </c>
      <c r="CI124" t="s">
        <v>1547</v>
      </c>
      <c r="CJ124" t="s">
        <v>2877</v>
      </c>
      <c r="CK124" t="s">
        <v>1165</v>
      </c>
      <c r="CL124"/>
      <c r="CM124"/>
      <c r="CN124" t="s">
        <v>13189</v>
      </c>
      <c r="CO124" t="s">
        <v>13135</v>
      </c>
      <c r="CP124" t="s">
        <v>13189</v>
      </c>
      <c r="CQ124" t="s">
        <v>13135</v>
      </c>
      <c r="CR124" t="s">
        <v>1547</v>
      </c>
      <c r="CS124">
        <v>0</v>
      </c>
      <c r="CT124" t="s">
        <v>1547</v>
      </c>
      <c r="CU124" t="s">
        <v>1547</v>
      </c>
      <c r="CV124" t="s">
        <v>1547</v>
      </c>
      <c r="CW124" t="s">
        <v>1547</v>
      </c>
      <c r="CX124" t="s">
        <v>1547</v>
      </c>
      <c r="CY124">
        <v>122</v>
      </c>
      <c r="CZ124" t="s">
        <v>5901</v>
      </c>
      <c r="DA124" t="s">
        <v>1547</v>
      </c>
      <c r="DB124" t="s">
        <v>1881</v>
      </c>
      <c r="DC124" t="s">
        <v>1882</v>
      </c>
      <c r="DD124" t="s">
        <v>2905</v>
      </c>
      <c r="DE124" t="s">
        <v>2649</v>
      </c>
      <c r="DF124" t="s">
        <v>2904</v>
      </c>
      <c r="DG124" t="s">
        <v>1547</v>
      </c>
      <c r="DH124" t="s">
        <v>1547</v>
      </c>
      <c r="DI124" t="s">
        <v>1892</v>
      </c>
      <c r="DJ124" t="e">
        <v>#N/A</v>
      </c>
      <c r="DK124"/>
      <c r="DL124" t="s">
        <v>1892</v>
      </c>
      <c r="DM124">
        <v>9</v>
      </c>
      <c r="DN124" t="s">
        <v>1883</v>
      </c>
      <c r="DO124" t="s">
        <v>1165</v>
      </c>
      <c r="DP124" t="b">
        <v>1</v>
      </c>
      <c r="DQ124" t="b">
        <v>0</v>
      </c>
      <c r="DR124" t="b">
        <v>0</v>
      </c>
      <c r="DS124" t="b">
        <v>0</v>
      </c>
      <c r="DT124" t="b">
        <v>0</v>
      </c>
      <c r="DU124" t="b">
        <v>0</v>
      </c>
      <c r="DV124" t="b">
        <v>0</v>
      </c>
      <c r="DW124">
        <v>0</v>
      </c>
      <c r="DX124" t="b">
        <v>0</v>
      </c>
      <c r="DY124" t="b">
        <v>0</v>
      </c>
      <c r="DZ124" t="b">
        <v>0</v>
      </c>
      <c r="EA124" t="b">
        <v>0</v>
      </c>
      <c r="EB124" t="b">
        <v>0</v>
      </c>
      <c r="EC124" t="b">
        <v>0</v>
      </c>
      <c r="ED124" t="b">
        <v>0</v>
      </c>
      <c r="EE124" t="b">
        <v>0</v>
      </c>
      <c r="EF124" t="b">
        <v>0</v>
      </c>
      <c r="EG124" t="b" cm="1">
        <v>0</v>
      </c>
      <c r="EH124" t="b">
        <v>0</v>
      </c>
      <c r="EI124" t="b">
        <v>0</v>
      </c>
      <c r="EJ124" t="b">
        <v>0</v>
      </c>
      <c r="EK124" t="s">
        <v>1547</v>
      </c>
      <c r="EL124">
        <v>0</v>
      </c>
      <c r="EM124">
        <v>29</v>
      </c>
      <c r="EN124" t="b">
        <v>0</v>
      </c>
    </row>
    <row r="125" spans="1:144" ht="15.75">
      <c r="A125"/>
      <c r="B125" t="s">
        <v>1165</v>
      </c>
      <c r="C125" t="s">
        <v>3124</v>
      </c>
      <c r="D125" t="s">
        <v>2908</v>
      </c>
      <c r="E125" t="s">
        <v>2909</v>
      </c>
      <c r="F125" t="s">
        <v>2910</v>
      </c>
      <c r="G125" t="s">
        <v>2911</v>
      </c>
      <c r="H125" t="s">
        <v>2908</v>
      </c>
      <c r="I125" t="s">
        <v>2799</v>
      </c>
      <c r="J125"/>
      <c r="K125" t="s">
        <v>902</v>
      </c>
      <c r="L125" t="s">
        <v>1743</v>
      </c>
      <c r="M125" t="s">
        <v>1754</v>
      </c>
      <c r="N125" t="s">
        <v>2912</v>
      </c>
      <c r="O125"/>
      <c r="P125" t="s">
        <v>1165</v>
      </c>
      <c r="Q125" t="s">
        <v>2649</v>
      </c>
      <c r="R125" t="s">
        <v>2877</v>
      </c>
      <c r="S125"/>
      <c r="T125"/>
      <c r="U125" t="s">
        <v>13189</v>
      </c>
      <c r="V125" t="s">
        <v>13136</v>
      </c>
      <c r="W125"/>
      <c r="X125"/>
      <c r="Y125"/>
      <c r="Z125"/>
      <c r="AA125"/>
      <c r="AB125"/>
      <c r="AC125"/>
      <c r="AD125"/>
      <c r="AE125"/>
      <c r="AF125"/>
      <c r="AG125"/>
      <c r="AH125"/>
      <c r="AI125"/>
      <c r="AJ125"/>
      <c r="AK125"/>
      <c r="AL125"/>
      <c r="AM125"/>
      <c r="AN125"/>
      <c r="AO125" s="108" t="s">
        <v>43</v>
      </c>
      <c r="AP125" t="s">
        <v>2843</v>
      </c>
      <c r="AQ125">
        <v>54</v>
      </c>
      <c r="AR125" t="e">
        <v>#N/A</v>
      </c>
      <c r="AS125" t="s">
        <v>3124</v>
      </c>
      <c r="AT125" t="e">
        <v>#N/A</v>
      </c>
      <c r="AU125" t="s">
        <v>2909</v>
      </c>
      <c r="AV125" t="s">
        <v>5120</v>
      </c>
      <c r="AW125" t="s">
        <v>5121</v>
      </c>
      <c r="AX125" t="s">
        <v>1740</v>
      </c>
      <c r="AY125" t="s">
        <v>5122</v>
      </c>
      <c r="AZ125" t="s">
        <v>2649</v>
      </c>
      <c r="BA125" t="s">
        <v>5123</v>
      </c>
      <c r="BB125" t="s">
        <v>2799</v>
      </c>
      <c r="BC125" t="s">
        <v>1743</v>
      </c>
      <c r="BD125" t="s">
        <v>5673</v>
      </c>
      <c r="BE125" t="s">
        <v>3154</v>
      </c>
      <c r="BF125">
        <v>16</v>
      </c>
      <c r="BG125">
        <v>123</v>
      </c>
      <c r="BH125">
        <v>0</v>
      </c>
      <c r="BI125" t="s">
        <v>1547</v>
      </c>
      <c r="BJ125">
        <v>0</v>
      </c>
      <c r="BK125">
        <v>0</v>
      </c>
      <c r="BL125">
        <v>33</v>
      </c>
      <c r="BM125" t="s">
        <v>5125</v>
      </c>
      <c r="BN125" t="s">
        <v>3155</v>
      </c>
      <c r="BO125" t="s">
        <v>5893</v>
      </c>
      <c r="BP125" t="e" cm="1">
        <v>#N/A</v>
      </c>
      <c r="BQ125" t="s">
        <v>1547</v>
      </c>
      <c r="BR125" t="s">
        <v>5754</v>
      </c>
      <c r="BS125">
        <v>35</v>
      </c>
      <c r="BT125" t="s">
        <v>5303</v>
      </c>
      <c r="BU125" t="s">
        <v>15178</v>
      </c>
      <c r="BV125" t="s">
        <v>2908</v>
      </c>
      <c r="BW125" t="s">
        <v>5120</v>
      </c>
      <c r="BX125" t="s">
        <v>5126</v>
      </c>
      <c r="BY125" t="s">
        <v>5127</v>
      </c>
      <c r="BZ125" t="s">
        <v>1547</v>
      </c>
      <c r="CA125" t="s">
        <v>1744</v>
      </c>
      <c r="CB125" t="s">
        <v>1754</v>
      </c>
      <c r="CC125"/>
      <c r="CD125" t="s">
        <v>998</v>
      </c>
      <c r="CE125" t="s">
        <v>2799</v>
      </c>
      <c r="CF125" t="s">
        <v>5902</v>
      </c>
      <c r="CG125" t="s">
        <v>5903</v>
      </c>
      <c r="CH125" t="s">
        <v>2799</v>
      </c>
      <c r="CI125" t="s">
        <v>1547</v>
      </c>
      <c r="CJ125" t="s">
        <v>2877</v>
      </c>
      <c r="CK125" t="s">
        <v>1165</v>
      </c>
      <c r="CL125"/>
      <c r="CM125"/>
      <c r="CN125" t="s">
        <v>13189</v>
      </c>
      <c r="CO125" t="s">
        <v>13136</v>
      </c>
      <c r="CP125" t="s">
        <v>13189</v>
      </c>
      <c r="CQ125" t="s">
        <v>13136</v>
      </c>
      <c r="CR125" t="s">
        <v>1547</v>
      </c>
      <c r="CS125">
        <v>0</v>
      </c>
      <c r="CT125" t="s">
        <v>1547</v>
      </c>
      <c r="CU125" t="s">
        <v>1547</v>
      </c>
      <c r="CV125" t="s">
        <v>1547</v>
      </c>
      <c r="CW125" t="s">
        <v>1547</v>
      </c>
      <c r="CX125" t="s">
        <v>1547</v>
      </c>
      <c r="CY125">
        <v>123</v>
      </c>
      <c r="CZ125" t="s">
        <v>5904</v>
      </c>
      <c r="DA125" t="s">
        <v>1547</v>
      </c>
      <c r="DB125" t="s">
        <v>1881</v>
      </c>
      <c r="DC125" t="s">
        <v>1882</v>
      </c>
      <c r="DD125" t="s">
        <v>2909</v>
      </c>
      <c r="DE125" t="s">
        <v>2649</v>
      </c>
      <c r="DF125" t="s">
        <v>2911</v>
      </c>
      <c r="DG125" t="s">
        <v>1547</v>
      </c>
      <c r="DH125" t="s">
        <v>1547</v>
      </c>
      <c r="DI125" t="s">
        <v>1892</v>
      </c>
      <c r="DJ125" t="e">
        <v>#N/A</v>
      </c>
      <c r="DK125"/>
      <c r="DL125" t="s">
        <v>1892</v>
      </c>
      <c r="DM125">
        <v>9</v>
      </c>
      <c r="DN125" t="s">
        <v>1883</v>
      </c>
      <c r="DO125" t="s">
        <v>1165</v>
      </c>
      <c r="DP125" t="b">
        <v>1</v>
      </c>
      <c r="DQ125" t="b">
        <v>0</v>
      </c>
      <c r="DR125" t="b">
        <v>0</v>
      </c>
      <c r="DS125" t="b">
        <v>0</v>
      </c>
      <c r="DT125" t="b">
        <v>0</v>
      </c>
      <c r="DU125" t="b">
        <v>0</v>
      </c>
      <c r="DV125" t="b">
        <v>0</v>
      </c>
      <c r="DW125">
        <v>0</v>
      </c>
      <c r="DX125" t="b">
        <v>0</v>
      </c>
      <c r="DY125" t="b">
        <v>0</v>
      </c>
      <c r="DZ125" t="b">
        <v>0</v>
      </c>
      <c r="EA125" t="b">
        <v>0</v>
      </c>
      <c r="EB125" t="b">
        <v>0</v>
      </c>
      <c r="EC125" t="b">
        <v>0</v>
      </c>
      <c r="ED125" t="b">
        <v>0</v>
      </c>
      <c r="EE125" t="b">
        <v>0</v>
      </c>
      <c r="EF125" t="b">
        <v>0</v>
      </c>
      <c r="EG125" t="b" cm="1">
        <v>0</v>
      </c>
      <c r="EH125" t="b">
        <v>0</v>
      </c>
      <c r="EI125" t="b">
        <v>0</v>
      </c>
      <c r="EJ125" t="b">
        <v>0</v>
      </c>
      <c r="EK125" t="s">
        <v>1547</v>
      </c>
      <c r="EL125">
        <v>0</v>
      </c>
      <c r="EM125">
        <v>17</v>
      </c>
      <c r="EN125" t="b">
        <v>0</v>
      </c>
    </row>
    <row r="126" spans="1:144" ht="15.75">
      <c r="A126"/>
      <c r="B126" t="s">
        <v>1165</v>
      </c>
      <c r="C126" t="s">
        <v>3124</v>
      </c>
      <c r="D126" t="s">
        <v>2985</v>
      </c>
      <c r="E126" t="s">
        <v>2986</v>
      </c>
      <c r="F126" t="s">
        <v>2987</v>
      </c>
      <c r="G126" t="s">
        <v>3157</v>
      </c>
      <c r="H126" t="s">
        <v>2948</v>
      </c>
      <c r="I126" t="s">
        <v>2798</v>
      </c>
      <c r="J126"/>
      <c r="K126" t="s">
        <v>902</v>
      </c>
      <c r="L126" t="s">
        <v>1743</v>
      </c>
      <c r="M126" t="s">
        <v>2001</v>
      </c>
      <c r="N126"/>
      <c r="O126"/>
      <c r="P126" t="s">
        <v>1165</v>
      </c>
      <c r="Q126" t="s">
        <v>2649</v>
      </c>
      <c r="R126" t="s">
        <v>2877</v>
      </c>
      <c r="S126"/>
      <c r="T126"/>
      <c r="U126" t="s">
        <v>13189</v>
      </c>
      <c r="V126" t="s">
        <v>13153</v>
      </c>
      <c r="W126"/>
      <c r="X126"/>
      <c r="Y126"/>
      <c r="Z126"/>
      <c r="AA126"/>
      <c r="AB126"/>
      <c r="AC126"/>
      <c r="AD126"/>
      <c r="AE126"/>
      <c r="AF126"/>
      <c r="AG126"/>
      <c r="AH126"/>
      <c r="AI126"/>
      <c r="AJ126"/>
      <c r="AK126"/>
      <c r="AL126"/>
      <c r="AM126"/>
      <c r="AN126"/>
      <c r="AO126" s="108" t="s">
        <v>43</v>
      </c>
      <c r="AP126" t="s">
        <v>2843</v>
      </c>
      <c r="AQ126">
        <v>55</v>
      </c>
      <c r="AR126" t="e">
        <v>#N/A</v>
      </c>
      <c r="AS126" t="s">
        <v>3124</v>
      </c>
      <c r="AT126" t="e">
        <v>#N/A</v>
      </c>
      <c r="AU126" t="s">
        <v>2986</v>
      </c>
      <c r="AV126" t="s">
        <v>5360</v>
      </c>
      <c r="AW126" t="s">
        <v>5361</v>
      </c>
      <c r="AX126" t="s">
        <v>1740</v>
      </c>
      <c r="AY126" t="s">
        <v>5905</v>
      </c>
      <c r="AZ126" t="s">
        <v>2649</v>
      </c>
      <c r="BA126" t="s">
        <v>5363</v>
      </c>
      <c r="BB126" t="s">
        <v>2798</v>
      </c>
      <c r="BC126" t="s">
        <v>1743</v>
      </c>
      <c r="BD126" t="s">
        <v>5906</v>
      </c>
      <c r="BE126" t="s">
        <v>3154</v>
      </c>
      <c r="BF126">
        <v>45</v>
      </c>
      <c r="BG126">
        <v>123</v>
      </c>
      <c r="BH126">
        <v>0</v>
      </c>
      <c r="BI126" t="s">
        <v>1547</v>
      </c>
      <c r="BJ126">
        <v>0</v>
      </c>
      <c r="BK126">
        <v>0</v>
      </c>
      <c r="BL126">
        <v>45</v>
      </c>
      <c r="BM126" t="s">
        <v>5368</v>
      </c>
      <c r="BN126" t="s">
        <v>3155</v>
      </c>
      <c r="BO126" t="s">
        <v>5893</v>
      </c>
      <c r="BP126" t="e" cm="1">
        <v>#N/A</v>
      </c>
      <c r="BQ126" t="s">
        <v>1547</v>
      </c>
      <c r="BR126" t="s">
        <v>5754</v>
      </c>
      <c r="BS126">
        <v>36</v>
      </c>
      <c r="BT126" t="s">
        <v>5312</v>
      </c>
      <c r="BU126" t="s">
        <v>15179</v>
      </c>
      <c r="BV126" t="s">
        <v>2985</v>
      </c>
      <c r="BW126" t="s">
        <v>5360</v>
      </c>
      <c r="BX126" t="s">
        <v>5262</v>
      </c>
      <c r="BY126" t="s">
        <v>1744</v>
      </c>
      <c r="BZ126" t="s">
        <v>1547</v>
      </c>
      <c r="CA126" t="s">
        <v>1744</v>
      </c>
      <c r="CB126" t="s">
        <v>2001</v>
      </c>
      <c r="CC126"/>
      <c r="CD126" t="s">
        <v>998</v>
      </c>
      <c r="CE126" t="s">
        <v>2798</v>
      </c>
      <c r="CF126" t="s">
        <v>5907</v>
      </c>
      <c r="CG126" t="s">
        <v>5908</v>
      </c>
      <c r="CH126" t="s">
        <v>2798</v>
      </c>
      <c r="CI126" t="s">
        <v>1547</v>
      </c>
      <c r="CJ126" t="s">
        <v>2877</v>
      </c>
      <c r="CK126" t="s">
        <v>1165</v>
      </c>
      <c r="CL126"/>
      <c r="CM126"/>
      <c r="CN126" t="s">
        <v>13189</v>
      </c>
      <c r="CO126" t="s">
        <v>13153</v>
      </c>
      <c r="CP126" t="s">
        <v>13189</v>
      </c>
      <c r="CQ126" t="s">
        <v>13153</v>
      </c>
      <c r="CR126" t="s">
        <v>1547</v>
      </c>
      <c r="CS126">
        <v>0</v>
      </c>
      <c r="CT126" t="s">
        <v>1547</v>
      </c>
      <c r="CU126" t="s">
        <v>1547</v>
      </c>
      <c r="CV126" t="s">
        <v>1547</v>
      </c>
      <c r="CW126" t="s">
        <v>1547</v>
      </c>
      <c r="CX126" t="s">
        <v>1547</v>
      </c>
      <c r="CY126">
        <v>124</v>
      </c>
      <c r="CZ126" t="s">
        <v>5909</v>
      </c>
      <c r="DA126" t="s">
        <v>1547</v>
      </c>
      <c r="DB126" t="s">
        <v>1881</v>
      </c>
      <c r="DC126" t="s">
        <v>1882</v>
      </c>
      <c r="DD126" t="s">
        <v>2986</v>
      </c>
      <c r="DE126" t="s">
        <v>2649</v>
      </c>
      <c r="DF126" t="s">
        <v>3157</v>
      </c>
      <c r="DG126" t="s">
        <v>1547</v>
      </c>
      <c r="DH126" t="s">
        <v>1547</v>
      </c>
      <c r="DI126" t="s">
        <v>1892</v>
      </c>
      <c r="DJ126" t="e">
        <v>#N/A</v>
      </c>
      <c r="DK126"/>
      <c r="DL126" t="s">
        <v>1892</v>
      </c>
      <c r="DM126">
        <v>9</v>
      </c>
      <c r="DN126" t="s">
        <v>1883</v>
      </c>
      <c r="DO126" t="s">
        <v>1165</v>
      </c>
      <c r="DP126" t="b">
        <v>1</v>
      </c>
      <c r="DQ126" t="b">
        <v>0</v>
      </c>
      <c r="DR126" t="b">
        <v>0</v>
      </c>
      <c r="DS126" t="b">
        <v>0</v>
      </c>
      <c r="DT126" t="b">
        <v>0</v>
      </c>
      <c r="DU126" t="b">
        <v>0</v>
      </c>
      <c r="DV126" t="b">
        <v>0</v>
      </c>
      <c r="DW126">
        <v>0</v>
      </c>
      <c r="DX126" t="b">
        <v>0</v>
      </c>
      <c r="DY126" t="b">
        <v>0</v>
      </c>
      <c r="DZ126" t="b">
        <v>0</v>
      </c>
      <c r="EA126" t="b">
        <v>0</v>
      </c>
      <c r="EB126" t="b">
        <v>0</v>
      </c>
      <c r="EC126" t="b">
        <v>0</v>
      </c>
      <c r="ED126" t="b">
        <v>0</v>
      </c>
      <c r="EE126" t="b">
        <v>0</v>
      </c>
      <c r="EF126" t="b">
        <v>0</v>
      </c>
      <c r="EG126" t="b" cm="1">
        <v>0</v>
      </c>
      <c r="EH126" t="b">
        <v>0</v>
      </c>
      <c r="EI126" t="b">
        <v>0</v>
      </c>
      <c r="EJ126" t="b">
        <v>0</v>
      </c>
      <c r="EK126" t="s">
        <v>1547</v>
      </c>
      <c r="EL126">
        <v>0</v>
      </c>
      <c r="EM126">
        <v>34</v>
      </c>
      <c r="EN126" t="b">
        <v>0</v>
      </c>
    </row>
    <row r="127" spans="1:144" ht="15.75">
      <c r="A127"/>
      <c r="B127" t="s">
        <v>1165</v>
      </c>
      <c r="C127" t="s">
        <v>3124</v>
      </c>
      <c r="D127" t="s">
        <v>2997</v>
      </c>
      <c r="E127" t="s">
        <v>2998</v>
      </c>
      <c r="F127" t="s">
        <v>2999</v>
      </c>
      <c r="G127" t="s">
        <v>2997</v>
      </c>
      <c r="H127" t="s">
        <v>2948</v>
      </c>
      <c r="I127" t="s">
        <v>2798</v>
      </c>
      <c r="J127"/>
      <c r="K127" t="s">
        <v>902</v>
      </c>
      <c r="L127" t="s">
        <v>1743</v>
      </c>
      <c r="M127" t="s">
        <v>2001</v>
      </c>
      <c r="N127"/>
      <c r="O127"/>
      <c r="P127" t="s">
        <v>1165</v>
      </c>
      <c r="Q127" t="s">
        <v>2649</v>
      </c>
      <c r="R127" t="s">
        <v>2877</v>
      </c>
      <c r="S127"/>
      <c r="T127"/>
      <c r="U127" t="s">
        <v>13189</v>
      </c>
      <c r="V127" t="s">
        <v>13156</v>
      </c>
      <c r="W127"/>
      <c r="X127"/>
      <c r="Y127"/>
      <c r="Z127"/>
      <c r="AA127"/>
      <c r="AB127"/>
      <c r="AC127"/>
      <c r="AD127"/>
      <c r="AE127"/>
      <c r="AF127"/>
      <c r="AG127"/>
      <c r="AH127"/>
      <c r="AI127"/>
      <c r="AJ127"/>
      <c r="AK127"/>
      <c r="AL127"/>
      <c r="AM127"/>
      <c r="AN127"/>
      <c r="AO127" s="108" t="s">
        <v>43</v>
      </c>
      <c r="AP127" t="s">
        <v>2843</v>
      </c>
      <c r="AQ127">
        <v>56</v>
      </c>
      <c r="AR127" t="e">
        <v>#N/A</v>
      </c>
      <c r="AS127" t="s">
        <v>3124</v>
      </c>
      <c r="AT127" t="e">
        <v>#N/A</v>
      </c>
      <c r="AU127" t="s">
        <v>5390</v>
      </c>
      <c r="AV127" t="s">
        <v>5391</v>
      </c>
      <c r="AW127" t="s">
        <v>5392</v>
      </c>
      <c r="AX127" t="s">
        <v>1740</v>
      </c>
      <c r="AY127" t="s">
        <v>5393</v>
      </c>
      <c r="AZ127" t="s">
        <v>2649</v>
      </c>
      <c r="BA127" t="s">
        <v>5394</v>
      </c>
      <c r="BB127" t="s">
        <v>2798</v>
      </c>
      <c r="BC127" t="s">
        <v>1743</v>
      </c>
      <c r="BD127" t="s">
        <v>5910</v>
      </c>
      <c r="BE127" t="s">
        <v>3154</v>
      </c>
      <c r="BF127">
        <v>48</v>
      </c>
      <c r="BG127">
        <v>123</v>
      </c>
      <c r="BH127">
        <v>0</v>
      </c>
      <c r="BI127" t="s">
        <v>1547</v>
      </c>
      <c r="BJ127">
        <v>0</v>
      </c>
      <c r="BK127">
        <v>0</v>
      </c>
      <c r="BL127">
        <v>48</v>
      </c>
      <c r="BM127" t="s">
        <v>5397</v>
      </c>
      <c r="BN127" t="s">
        <v>3155</v>
      </c>
      <c r="BO127" t="s">
        <v>5893</v>
      </c>
      <c r="BP127" t="e" cm="1">
        <v>#N/A</v>
      </c>
      <c r="BQ127" t="s">
        <v>1547</v>
      </c>
      <c r="BR127" t="s">
        <v>5754</v>
      </c>
      <c r="BS127">
        <v>37</v>
      </c>
      <c r="BT127" t="s">
        <v>5322</v>
      </c>
      <c r="BU127" t="s">
        <v>15180</v>
      </c>
      <c r="BV127" t="s">
        <v>2997</v>
      </c>
      <c r="BW127" t="s">
        <v>5391</v>
      </c>
      <c r="BX127" t="s">
        <v>5262</v>
      </c>
      <c r="BY127" t="s">
        <v>1744</v>
      </c>
      <c r="BZ127" t="s">
        <v>1547</v>
      </c>
      <c r="CA127" t="s">
        <v>1744</v>
      </c>
      <c r="CB127" t="s">
        <v>2001</v>
      </c>
      <c r="CC127"/>
      <c r="CD127" t="s">
        <v>998</v>
      </c>
      <c r="CE127" t="s">
        <v>2798</v>
      </c>
      <c r="CF127" t="s">
        <v>5911</v>
      </c>
      <c r="CG127" t="s">
        <v>5912</v>
      </c>
      <c r="CH127" t="s">
        <v>2798</v>
      </c>
      <c r="CI127" t="s">
        <v>1547</v>
      </c>
      <c r="CJ127" t="s">
        <v>2877</v>
      </c>
      <c r="CK127" t="s">
        <v>1165</v>
      </c>
      <c r="CL127"/>
      <c r="CM127"/>
      <c r="CN127" t="s">
        <v>13189</v>
      </c>
      <c r="CO127" t="s">
        <v>13156</v>
      </c>
      <c r="CP127" t="s">
        <v>13189</v>
      </c>
      <c r="CQ127" t="s">
        <v>13156</v>
      </c>
      <c r="CR127" t="s">
        <v>1547</v>
      </c>
      <c r="CS127">
        <v>0</v>
      </c>
      <c r="CT127" t="s">
        <v>1547</v>
      </c>
      <c r="CU127" t="s">
        <v>1547</v>
      </c>
      <c r="CV127" t="s">
        <v>1547</v>
      </c>
      <c r="CW127" t="s">
        <v>1547</v>
      </c>
      <c r="CX127" t="s">
        <v>1547</v>
      </c>
      <c r="CY127">
        <v>125</v>
      </c>
      <c r="CZ127" t="s">
        <v>5913</v>
      </c>
      <c r="DA127" t="s">
        <v>1547</v>
      </c>
      <c r="DB127" t="s">
        <v>1881</v>
      </c>
      <c r="DC127" t="s">
        <v>1882</v>
      </c>
      <c r="DD127" t="s">
        <v>5390</v>
      </c>
      <c r="DE127" t="s">
        <v>2649</v>
      </c>
      <c r="DF127" t="s">
        <v>2997</v>
      </c>
      <c r="DG127" t="s">
        <v>1547</v>
      </c>
      <c r="DH127" t="s">
        <v>1547</v>
      </c>
      <c r="DI127" t="s">
        <v>1892</v>
      </c>
      <c r="DJ127" t="e">
        <v>#N/A</v>
      </c>
      <c r="DK127"/>
      <c r="DL127" t="s">
        <v>1892</v>
      </c>
      <c r="DM127">
        <v>9</v>
      </c>
      <c r="DN127" t="s">
        <v>1883</v>
      </c>
      <c r="DO127" t="s">
        <v>1165</v>
      </c>
      <c r="DP127" t="b">
        <v>1</v>
      </c>
      <c r="DQ127" t="b">
        <v>0</v>
      </c>
      <c r="DR127" t="b">
        <v>0</v>
      </c>
      <c r="DS127" t="b">
        <v>0</v>
      </c>
      <c r="DT127" t="b">
        <v>0</v>
      </c>
      <c r="DU127" t="b">
        <v>0</v>
      </c>
      <c r="DV127" t="b">
        <v>0</v>
      </c>
      <c r="DW127">
        <v>0</v>
      </c>
      <c r="DX127" t="b">
        <v>0</v>
      </c>
      <c r="DY127" t="b">
        <v>0</v>
      </c>
      <c r="DZ127" t="b">
        <v>0</v>
      </c>
      <c r="EA127" t="b">
        <v>0</v>
      </c>
      <c r="EB127" t="b">
        <v>0</v>
      </c>
      <c r="EC127" t="b">
        <v>1</v>
      </c>
      <c r="ED127" t="b">
        <v>0</v>
      </c>
      <c r="EE127" t="b">
        <v>0</v>
      </c>
      <c r="EF127" t="b">
        <v>0</v>
      </c>
      <c r="EG127" t="b" cm="1">
        <v>0</v>
      </c>
      <c r="EH127" t="b">
        <v>0</v>
      </c>
      <c r="EI127" t="b">
        <v>1</v>
      </c>
      <c r="EJ127" t="b">
        <v>1</v>
      </c>
      <c r="EK127" t="s">
        <v>5400</v>
      </c>
      <c r="EL127">
        <v>1</v>
      </c>
      <c r="EM127">
        <v>27</v>
      </c>
      <c r="EN127" t="b">
        <v>0</v>
      </c>
    </row>
    <row r="128" spans="1:144" ht="15.75">
      <c r="A128"/>
      <c r="B128" t="s">
        <v>1165</v>
      </c>
      <c r="C128" t="s">
        <v>3124</v>
      </c>
      <c r="D128" t="s">
        <v>2991</v>
      </c>
      <c r="E128" t="s">
        <v>2992</v>
      </c>
      <c r="F128" t="s">
        <v>2993</v>
      </c>
      <c r="G128" t="s">
        <v>2991</v>
      </c>
      <c r="H128" t="s">
        <v>2948</v>
      </c>
      <c r="I128" t="s">
        <v>2798</v>
      </c>
      <c r="J128"/>
      <c r="K128" t="s">
        <v>902</v>
      </c>
      <c r="L128" t="s">
        <v>1743</v>
      </c>
      <c r="M128" t="s">
        <v>2001</v>
      </c>
      <c r="N128"/>
      <c r="O128"/>
      <c r="P128" t="s">
        <v>1165</v>
      </c>
      <c r="Q128" t="s">
        <v>2649</v>
      </c>
      <c r="R128" t="s">
        <v>2877</v>
      </c>
      <c r="S128"/>
      <c r="T128"/>
      <c r="U128" t="s">
        <v>13189</v>
      </c>
      <c r="V128" t="s">
        <v>13154</v>
      </c>
      <c r="W128"/>
      <c r="X128"/>
      <c r="Y128"/>
      <c r="Z128"/>
      <c r="AA128"/>
      <c r="AB128"/>
      <c r="AC128"/>
      <c r="AD128"/>
      <c r="AE128"/>
      <c r="AF128"/>
      <c r="AG128"/>
      <c r="AH128"/>
      <c r="AI128"/>
      <c r="AJ128"/>
      <c r="AK128"/>
      <c r="AL128"/>
      <c r="AM128"/>
      <c r="AN128"/>
      <c r="AO128" s="108" t="s">
        <v>43</v>
      </c>
      <c r="AP128" t="s">
        <v>2843</v>
      </c>
      <c r="AQ128">
        <v>57</v>
      </c>
      <c r="AR128" t="e">
        <v>#N/A</v>
      </c>
      <c r="AS128" t="s">
        <v>3124</v>
      </c>
      <c r="AT128" t="e">
        <v>#N/A</v>
      </c>
      <c r="AU128" t="s">
        <v>2992</v>
      </c>
      <c r="AV128" t="s">
        <v>5371</v>
      </c>
      <c r="AW128" t="s">
        <v>5372</v>
      </c>
      <c r="AX128" t="s">
        <v>1740</v>
      </c>
      <c r="AY128" t="s">
        <v>5373</v>
      </c>
      <c r="AZ128" t="s">
        <v>2649</v>
      </c>
      <c r="BA128" t="s">
        <v>5374</v>
      </c>
      <c r="BB128" t="s">
        <v>2798</v>
      </c>
      <c r="BC128" t="s">
        <v>1743</v>
      </c>
      <c r="BD128" t="s">
        <v>5878</v>
      </c>
      <c r="BE128" t="s">
        <v>3154</v>
      </c>
      <c r="BF128">
        <v>46</v>
      </c>
      <c r="BG128">
        <v>123</v>
      </c>
      <c r="BH128">
        <v>0</v>
      </c>
      <c r="BI128" t="s">
        <v>1547</v>
      </c>
      <c r="BJ128">
        <v>0</v>
      </c>
      <c r="BK128">
        <v>0</v>
      </c>
      <c r="BL128">
        <v>46</v>
      </c>
      <c r="BM128" t="s">
        <v>5377</v>
      </c>
      <c r="BN128" t="s">
        <v>3155</v>
      </c>
      <c r="BO128" t="s">
        <v>5893</v>
      </c>
      <c r="BP128" t="e" cm="1">
        <v>#N/A</v>
      </c>
      <c r="BQ128" t="s">
        <v>1547</v>
      </c>
      <c r="BR128" t="s">
        <v>5754</v>
      </c>
      <c r="BS128">
        <v>38</v>
      </c>
      <c r="BT128" t="s">
        <v>5333</v>
      </c>
      <c r="BU128" t="s">
        <v>15181</v>
      </c>
      <c r="BV128" t="s">
        <v>2991</v>
      </c>
      <c r="BW128" t="s">
        <v>5371</v>
      </c>
      <c r="BX128" t="s">
        <v>5262</v>
      </c>
      <c r="BY128" t="s">
        <v>1744</v>
      </c>
      <c r="BZ128" t="s">
        <v>1547</v>
      </c>
      <c r="CA128" t="s">
        <v>1744</v>
      </c>
      <c r="CB128" t="s">
        <v>2001</v>
      </c>
      <c r="CC128"/>
      <c r="CD128" t="s">
        <v>998</v>
      </c>
      <c r="CE128" t="s">
        <v>2798</v>
      </c>
      <c r="CF128" t="s">
        <v>5914</v>
      </c>
      <c r="CG128" t="s">
        <v>5915</v>
      </c>
      <c r="CH128" t="s">
        <v>2798</v>
      </c>
      <c r="CI128" t="s">
        <v>1547</v>
      </c>
      <c r="CJ128" t="s">
        <v>2877</v>
      </c>
      <c r="CK128" t="s">
        <v>1165</v>
      </c>
      <c r="CL128"/>
      <c r="CM128"/>
      <c r="CN128" t="s">
        <v>13189</v>
      </c>
      <c r="CO128" t="s">
        <v>13154</v>
      </c>
      <c r="CP128" t="s">
        <v>13189</v>
      </c>
      <c r="CQ128" t="s">
        <v>13154</v>
      </c>
      <c r="CR128" t="s">
        <v>1547</v>
      </c>
      <c r="CS128">
        <v>0</v>
      </c>
      <c r="CT128" t="s">
        <v>1547</v>
      </c>
      <c r="CU128" t="s">
        <v>1547</v>
      </c>
      <c r="CV128" t="s">
        <v>1547</v>
      </c>
      <c r="CW128" t="s">
        <v>1547</v>
      </c>
      <c r="CX128" t="s">
        <v>1547</v>
      </c>
      <c r="CY128">
        <v>126</v>
      </c>
      <c r="CZ128" t="s">
        <v>5916</v>
      </c>
      <c r="DA128" t="s">
        <v>1547</v>
      </c>
      <c r="DB128" t="s">
        <v>1881</v>
      </c>
      <c r="DC128" t="s">
        <v>1882</v>
      </c>
      <c r="DD128" t="s">
        <v>2992</v>
      </c>
      <c r="DE128" t="s">
        <v>2649</v>
      </c>
      <c r="DF128" t="s">
        <v>2991</v>
      </c>
      <c r="DG128" t="s">
        <v>1547</v>
      </c>
      <c r="DH128" t="s">
        <v>1547</v>
      </c>
      <c r="DI128" t="s">
        <v>1892</v>
      </c>
      <c r="DJ128" t="e">
        <v>#N/A</v>
      </c>
      <c r="DK128"/>
      <c r="DL128" t="s">
        <v>1892</v>
      </c>
      <c r="DM128">
        <v>9</v>
      </c>
      <c r="DN128" t="s">
        <v>1883</v>
      </c>
      <c r="DO128" t="s">
        <v>1165</v>
      </c>
      <c r="DP128" t="b">
        <v>1</v>
      </c>
      <c r="DQ128" t="b">
        <v>0</v>
      </c>
      <c r="DR128" t="b">
        <v>0</v>
      </c>
      <c r="DS128" t="b">
        <v>0</v>
      </c>
      <c r="DT128" t="b">
        <v>0</v>
      </c>
      <c r="DU128" t="b">
        <v>0</v>
      </c>
      <c r="DV128" t="b">
        <v>0</v>
      </c>
      <c r="DW128">
        <v>0</v>
      </c>
      <c r="DX128" t="b">
        <v>0</v>
      </c>
      <c r="DY128" t="b">
        <v>0</v>
      </c>
      <c r="DZ128" t="b">
        <v>0</v>
      </c>
      <c r="EA128" t="b">
        <v>0</v>
      </c>
      <c r="EB128" t="b">
        <v>0</v>
      </c>
      <c r="EC128" t="b">
        <v>0</v>
      </c>
      <c r="ED128" t="b">
        <v>0</v>
      </c>
      <c r="EE128" t="b">
        <v>0</v>
      </c>
      <c r="EF128" t="b">
        <v>0</v>
      </c>
      <c r="EG128" t="b" cm="1">
        <v>0</v>
      </c>
      <c r="EH128" t="b">
        <v>0</v>
      </c>
      <c r="EI128" t="b">
        <v>0</v>
      </c>
      <c r="EJ128" t="b">
        <v>0</v>
      </c>
      <c r="EK128" t="s">
        <v>1547</v>
      </c>
      <c r="EL128">
        <v>0</v>
      </c>
      <c r="EM128">
        <v>19</v>
      </c>
      <c r="EN128" t="b">
        <v>0</v>
      </c>
    </row>
    <row r="129" spans="1:144" ht="31.5">
      <c r="A129"/>
      <c r="B129" t="s">
        <v>1165</v>
      </c>
      <c r="C129" t="s">
        <v>3124</v>
      </c>
      <c r="D129" t="s">
        <v>3006</v>
      </c>
      <c r="E129" t="s">
        <v>3007</v>
      </c>
      <c r="F129"/>
      <c r="G129" t="s">
        <v>3008</v>
      </c>
      <c r="H129" s="109" t="s">
        <v>3158</v>
      </c>
      <c r="I129" t="s">
        <v>2798</v>
      </c>
      <c r="J129"/>
      <c r="K129" t="s">
        <v>902</v>
      </c>
      <c r="L129" t="s">
        <v>1743</v>
      </c>
      <c r="M129" t="s">
        <v>1995</v>
      </c>
      <c r="N129"/>
      <c r="O129"/>
      <c r="P129" t="s">
        <v>1165</v>
      </c>
      <c r="Q129" t="s">
        <v>2649</v>
      </c>
      <c r="R129" t="s">
        <v>2877</v>
      </c>
      <c r="S129"/>
      <c r="T129"/>
      <c r="U129" t="s">
        <v>13189</v>
      </c>
      <c r="V129" t="s">
        <v>13157</v>
      </c>
      <c r="W129"/>
      <c r="X129"/>
      <c r="Y129"/>
      <c r="Z129"/>
      <c r="AA129"/>
      <c r="AB129"/>
      <c r="AC129"/>
      <c r="AD129"/>
      <c r="AE129"/>
      <c r="AF129"/>
      <c r="AG129"/>
      <c r="AH129"/>
      <c r="AI129"/>
      <c r="AJ129"/>
      <c r="AK129"/>
      <c r="AL129"/>
      <c r="AM129"/>
      <c r="AN129"/>
      <c r="AO129" s="108" t="s">
        <v>43</v>
      </c>
      <c r="AP129" t="s">
        <v>2843</v>
      </c>
      <c r="AQ129">
        <v>58</v>
      </c>
      <c r="AR129" t="e">
        <v>#N/A</v>
      </c>
      <c r="AS129" t="s">
        <v>3124</v>
      </c>
      <c r="AT129" t="e">
        <v>#N/A</v>
      </c>
      <c r="AU129" t="s">
        <v>3007</v>
      </c>
      <c r="AV129" t="s">
        <v>5422</v>
      </c>
      <c r="AW129" t="s">
        <v>1744</v>
      </c>
      <c r="AX129" t="s">
        <v>1740</v>
      </c>
      <c r="AY129" t="s">
        <v>5423</v>
      </c>
      <c r="AZ129" t="s">
        <v>2649</v>
      </c>
      <c r="BA129" t="s">
        <v>5424</v>
      </c>
      <c r="BB129" t="s">
        <v>2798</v>
      </c>
      <c r="BC129" t="s">
        <v>1743</v>
      </c>
      <c r="BD129" t="s">
        <v>5917</v>
      </c>
      <c r="BE129" t="s">
        <v>3154</v>
      </c>
      <c r="BF129">
        <v>51</v>
      </c>
      <c r="BG129">
        <v>123</v>
      </c>
      <c r="BH129">
        <v>0</v>
      </c>
      <c r="BI129" t="s">
        <v>1547</v>
      </c>
      <c r="BJ129">
        <v>0</v>
      </c>
      <c r="BK129">
        <v>0</v>
      </c>
      <c r="BL129">
        <v>51</v>
      </c>
      <c r="BM129" t="s">
        <v>5430</v>
      </c>
      <c r="BN129" t="s">
        <v>3155</v>
      </c>
      <c r="BO129" t="s">
        <v>5893</v>
      </c>
      <c r="BP129" t="e" cm="1">
        <v>#N/A</v>
      </c>
      <c r="BQ129" t="s">
        <v>1547</v>
      </c>
      <c r="BR129" t="s">
        <v>5754</v>
      </c>
      <c r="BS129">
        <v>39</v>
      </c>
      <c r="BT129" t="s">
        <v>5344</v>
      </c>
      <c r="BU129" t="s">
        <v>15182</v>
      </c>
      <c r="BV129" t="s">
        <v>3006</v>
      </c>
      <c r="BW129" t="s">
        <v>5422</v>
      </c>
      <c r="BX129" t="s">
        <v>5918</v>
      </c>
      <c r="BY129" t="s">
        <v>1744</v>
      </c>
      <c r="BZ129" t="s">
        <v>1547</v>
      </c>
      <c r="CA129" t="s">
        <v>1744</v>
      </c>
      <c r="CB129" t="s">
        <v>1995</v>
      </c>
      <c r="CC129"/>
      <c r="CD129" t="s">
        <v>998</v>
      </c>
      <c r="CE129" t="s">
        <v>2798</v>
      </c>
      <c r="CF129" t="s">
        <v>5919</v>
      </c>
      <c r="CG129" t="s">
        <v>5920</v>
      </c>
      <c r="CH129" t="s">
        <v>2798</v>
      </c>
      <c r="CI129" t="s">
        <v>1547</v>
      </c>
      <c r="CJ129" t="s">
        <v>2877</v>
      </c>
      <c r="CK129" t="s">
        <v>1165</v>
      </c>
      <c r="CL129"/>
      <c r="CM129"/>
      <c r="CN129" t="s">
        <v>13189</v>
      </c>
      <c r="CO129" t="s">
        <v>13157</v>
      </c>
      <c r="CP129" t="s">
        <v>13189</v>
      </c>
      <c r="CQ129" t="s">
        <v>13157</v>
      </c>
      <c r="CR129" t="s">
        <v>1547</v>
      </c>
      <c r="CS129">
        <v>0</v>
      </c>
      <c r="CT129" t="s">
        <v>1547</v>
      </c>
      <c r="CU129" t="s">
        <v>1547</v>
      </c>
      <c r="CV129" t="s">
        <v>1547</v>
      </c>
      <c r="CW129" t="s">
        <v>1547</v>
      </c>
      <c r="CX129" t="s">
        <v>1547</v>
      </c>
      <c r="CY129">
        <v>127</v>
      </c>
      <c r="CZ129" t="s">
        <v>5921</v>
      </c>
      <c r="DA129" t="s">
        <v>1547</v>
      </c>
      <c r="DB129" t="s">
        <v>1881</v>
      </c>
      <c r="DC129" t="s">
        <v>1882</v>
      </c>
      <c r="DD129" t="s">
        <v>3007</v>
      </c>
      <c r="DE129" t="s">
        <v>2649</v>
      </c>
      <c r="DF129" t="s">
        <v>3008</v>
      </c>
      <c r="DG129" t="s">
        <v>1547</v>
      </c>
      <c r="DH129" t="s">
        <v>1547</v>
      </c>
      <c r="DI129" t="s">
        <v>1892</v>
      </c>
      <c r="DJ129" t="e">
        <v>#N/A</v>
      </c>
      <c r="DK129"/>
      <c r="DL129" t="s">
        <v>1892</v>
      </c>
      <c r="DM129">
        <v>9</v>
      </c>
      <c r="DN129" t="s">
        <v>1883</v>
      </c>
      <c r="DO129" t="s">
        <v>1165</v>
      </c>
      <c r="DP129" t="b">
        <v>1</v>
      </c>
      <c r="DQ129" t="b">
        <v>0</v>
      </c>
      <c r="DR129" t="b">
        <v>0</v>
      </c>
      <c r="DS129" t="b">
        <v>0</v>
      </c>
      <c r="DT129" t="b">
        <v>0</v>
      </c>
      <c r="DU129" t="b">
        <v>0</v>
      </c>
      <c r="DV129" t="b">
        <v>0</v>
      </c>
      <c r="DW129">
        <v>0</v>
      </c>
      <c r="DX129" t="b">
        <v>0</v>
      </c>
      <c r="DY129" t="b">
        <v>0</v>
      </c>
      <c r="DZ129" t="b">
        <v>0</v>
      </c>
      <c r="EA129" t="b">
        <v>0</v>
      </c>
      <c r="EB129" t="b">
        <v>0</v>
      </c>
      <c r="EC129" t="b">
        <v>0</v>
      </c>
      <c r="ED129" t="b">
        <v>0</v>
      </c>
      <c r="EE129" t="b">
        <v>0</v>
      </c>
      <c r="EF129" t="b">
        <v>0</v>
      </c>
      <c r="EG129" t="b" cm="1">
        <v>1</v>
      </c>
      <c r="EH129" t="b">
        <v>0</v>
      </c>
      <c r="EI129" t="b">
        <v>0</v>
      </c>
      <c r="EJ129" t="b">
        <v>1</v>
      </c>
      <c r="EK129" t="s">
        <v>5887</v>
      </c>
      <c r="EL129">
        <v>1</v>
      </c>
      <c r="EM129">
        <v>15</v>
      </c>
      <c r="EN129" t="b">
        <v>0</v>
      </c>
    </row>
    <row r="130" spans="1:144" ht="63">
      <c r="A130"/>
      <c r="B130" t="s">
        <v>1165</v>
      </c>
      <c r="C130" t="s">
        <v>3124</v>
      </c>
      <c r="D130" t="s">
        <v>3011</v>
      </c>
      <c r="E130" t="s">
        <v>3012</v>
      </c>
      <c r="F130"/>
      <c r="G130" t="s">
        <v>3013</v>
      </c>
      <c r="H130" s="109" t="s">
        <v>3159</v>
      </c>
      <c r="I130" t="s">
        <v>2798</v>
      </c>
      <c r="J130"/>
      <c r="K130" t="s">
        <v>902</v>
      </c>
      <c r="L130" t="s">
        <v>1743</v>
      </c>
      <c r="M130" t="s">
        <v>1995</v>
      </c>
      <c r="N130"/>
      <c r="O130"/>
      <c r="P130" t="s">
        <v>1165</v>
      </c>
      <c r="Q130" t="s">
        <v>2649</v>
      </c>
      <c r="R130" t="s">
        <v>2877</v>
      </c>
      <c r="S130"/>
      <c r="T130"/>
      <c r="U130" t="s">
        <v>13189</v>
      </c>
      <c r="V130" t="s">
        <v>13158</v>
      </c>
      <c r="W130"/>
      <c r="X130"/>
      <c r="Y130"/>
      <c r="Z130"/>
      <c r="AA130"/>
      <c r="AB130"/>
      <c r="AC130"/>
      <c r="AD130"/>
      <c r="AE130"/>
      <c r="AF130"/>
      <c r="AG130"/>
      <c r="AH130"/>
      <c r="AI130"/>
      <c r="AJ130"/>
      <c r="AK130"/>
      <c r="AL130"/>
      <c r="AM130"/>
      <c r="AN130"/>
      <c r="AO130" s="108" t="s">
        <v>43</v>
      </c>
      <c r="AP130" t="s">
        <v>2843</v>
      </c>
      <c r="AQ130">
        <v>59</v>
      </c>
      <c r="AR130" t="e">
        <v>#N/A</v>
      </c>
      <c r="AS130" t="s">
        <v>3124</v>
      </c>
      <c r="AT130" t="e">
        <v>#N/A</v>
      </c>
      <c r="AU130" t="s">
        <v>3012</v>
      </c>
      <c r="AV130" t="s">
        <v>5433</v>
      </c>
      <c r="AW130" t="s">
        <v>1744</v>
      </c>
      <c r="AX130" t="s">
        <v>1740</v>
      </c>
      <c r="AY130" t="s">
        <v>5434</v>
      </c>
      <c r="AZ130" t="s">
        <v>2649</v>
      </c>
      <c r="BA130" t="s">
        <v>5435</v>
      </c>
      <c r="BB130" t="s">
        <v>2798</v>
      </c>
      <c r="BC130" t="s">
        <v>1743</v>
      </c>
      <c r="BD130" t="s">
        <v>5922</v>
      </c>
      <c r="BE130" t="s">
        <v>3154</v>
      </c>
      <c r="BF130">
        <v>52</v>
      </c>
      <c r="BG130">
        <v>123</v>
      </c>
      <c r="BH130">
        <v>0</v>
      </c>
      <c r="BI130" t="s">
        <v>1547</v>
      </c>
      <c r="BJ130">
        <v>0</v>
      </c>
      <c r="BK130">
        <v>0</v>
      </c>
      <c r="BL130">
        <v>52</v>
      </c>
      <c r="BM130" t="s">
        <v>5441</v>
      </c>
      <c r="BN130" t="s">
        <v>3155</v>
      </c>
      <c r="BO130" t="s">
        <v>5893</v>
      </c>
      <c r="BP130" t="e" cm="1">
        <v>#N/A</v>
      </c>
      <c r="BQ130" t="s">
        <v>1547</v>
      </c>
      <c r="BR130" t="s">
        <v>5754</v>
      </c>
      <c r="BS130">
        <v>40</v>
      </c>
      <c r="BT130" t="s">
        <v>5355</v>
      </c>
      <c r="BU130" t="s">
        <v>15183</v>
      </c>
      <c r="BV130" t="s">
        <v>3011</v>
      </c>
      <c r="BW130" t="s">
        <v>5433</v>
      </c>
      <c r="BX130" t="s">
        <v>5923</v>
      </c>
      <c r="BY130" t="s">
        <v>1744</v>
      </c>
      <c r="BZ130" t="s">
        <v>1547</v>
      </c>
      <c r="CA130" t="s">
        <v>1744</v>
      </c>
      <c r="CB130" t="s">
        <v>1995</v>
      </c>
      <c r="CC130"/>
      <c r="CD130" t="s">
        <v>998</v>
      </c>
      <c r="CE130" t="s">
        <v>2798</v>
      </c>
      <c r="CF130" t="s">
        <v>5924</v>
      </c>
      <c r="CG130" t="s">
        <v>5925</v>
      </c>
      <c r="CH130" t="s">
        <v>2798</v>
      </c>
      <c r="CI130" t="s">
        <v>1547</v>
      </c>
      <c r="CJ130" t="s">
        <v>2877</v>
      </c>
      <c r="CK130" t="s">
        <v>1165</v>
      </c>
      <c r="CL130"/>
      <c r="CM130"/>
      <c r="CN130" t="s">
        <v>13189</v>
      </c>
      <c r="CO130" t="s">
        <v>13158</v>
      </c>
      <c r="CP130" t="s">
        <v>13189</v>
      </c>
      <c r="CQ130" t="s">
        <v>13158</v>
      </c>
      <c r="CR130" t="s">
        <v>1547</v>
      </c>
      <c r="CS130">
        <v>0</v>
      </c>
      <c r="CT130" t="s">
        <v>1547</v>
      </c>
      <c r="CU130" t="s">
        <v>1547</v>
      </c>
      <c r="CV130" t="s">
        <v>1547</v>
      </c>
      <c r="CW130" t="s">
        <v>1547</v>
      </c>
      <c r="CX130" t="s">
        <v>1547</v>
      </c>
      <c r="CY130">
        <v>128</v>
      </c>
      <c r="CZ130" t="s">
        <v>5926</v>
      </c>
      <c r="DA130" t="s">
        <v>1547</v>
      </c>
      <c r="DB130" t="s">
        <v>1881</v>
      </c>
      <c r="DC130" t="s">
        <v>1882</v>
      </c>
      <c r="DD130" t="s">
        <v>3012</v>
      </c>
      <c r="DE130" t="s">
        <v>2649</v>
      </c>
      <c r="DF130" t="s">
        <v>3013</v>
      </c>
      <c r="DG130" t="s">
        <v>1547</v>
      </c>
      <c r="DH130" t="s">
        <v>1547</v>
      </c>
      <c r="DI130" t="s">
        <v>1892</v>
      </c>
      <c r="DJ130" t="e">
        <v>#N/A</v>
      </c>
      <c r="DK130"/>
      <c r="DL130" t="s">
        <v>1892</v>
      </c>
      <c r="DM130">
        <v>9</v>
      </c>
      <c r="DN130" t="s">
        <v>1883</v>
      </c>
      <c r="DO130" t="s">
        <v>1165</v>
      </c>
      <c r="DP130" t="b">
        <v>1</v>
      </c>
      <c r="DQ130" t="b">
        <v>0</v>
      </c>
      <c r="DR130" t="b">
        <v>0</v>
      </c>
      <c r="DS130" t="b">
        <v>0</v>
      </c>
      <c r="DT130" t="b">
        <v>0</v>
      </c>
      <c r="DU130" t="b">
        <v>0</v>
      </c>
      <c r="DV130" t="b">
        <v>0</v>
      </c>
      <c r="DW130">
        <v>0</v>
      </c>
      <c r="DX130" t="b">
        <v>0</v>
      </c>
      <c r="DY130" t="b">
        <v>0</v>
      </c>
      <c r="DZ130" t="b">
        <v>0</v>
      </c>
      <c r="EA130" t="b">
        <v>0</v>
      </c>
      <c r="EB130" t="b">
        <v>0</v>
      </c>
      <c r="EC130" t="b">
        <v>0</v>
      </c>
      <c r="ED130" t="b">
        <v>0</v>
      </c>
      <c r="EE130" t="b">
        <v>0</v>
      </c>
      <c r="EF130" t="b">
        <v>0</v>
      </c>
      <c r="EG130" t="b" cm="1">
        <v>1</v>
      </c>
      <c r="EH130" t="b">
        <v>0</v>
      </c>
      <c r="EI130" t="b">
        <v>0</v>
      </c>
      <c r="EJ130" t="b">
        <v>1</v>
      </c>
      <c r="EK130" t="s">
        <v>5887</v>
      </c>
      <c r="EL130">
        <v>1</v>
      </c>
      <c r="EM130">
        <v>15</v>
      </c>
      <c r="EN130" t="b">
        <v>0</v>
      </c>
    </row>
    <row r="131" spans="1:144" ht="15.75">
      <c r="A131"/>
      <c r="B131" t="s">
        <v>1165</v>
      </c>
      <c r="C131" t="s">
        <v>3124</v>
      </c>
      <c r="D131" t="s">
        <v>3160</v>
      </c>
      <c r="E131" t="s">
        <v>3161</v>
      </c>
      <c r="F131" t="s">
        <v>3162</v>
      </c>
      <c r="G131" t="s">
        <v>3160</v>
      </c>
      <c r="H131" t="s">
        <v>3160</v>
      </c>
      <c r="I131" t="s">
        <v>1244</v>
      </c>
      <c r="J131"/>
      <c r="K131" t="s">
        <v>902</v>
      </c>
      <c r="L131" t="s">
        <v>1743</v>
      </c>
      <c r="M131"/>
      <c r="N131"/>
      <c r="O131"/>
      <c r="P131" t="s">
        <v>1165</v>
      </c>
      <c r="Q131" t="s">
        <v>2649</v>
      </c>
      <c r="R131" t="s">
        <v>2877</v>
      </c>
      <c r="S131"/>
      <c r="T131"/>
      <c r="U131" t="s">
        <v>13190</v>
      </c>
      <c r="V131"/>
      <c r="W131"/>
      <c r="X131"/>
      <c r="Y131"/>
      <c r="Z131"/>
      <c r="AA131"/>
      <c r="AB131"/>
      <c r="AC131"/>
      <c r="AD131"/>
      <c r="AE131"/>
      <c r="AF131"/>
      <c r="AG131"/>
      <c r="AH131"/>
      <c r="AI131"/>
      <c r="AJ131"/>
      <c r="AK131"/>
      <c r="AL131"/>
      <c r="AM131"/>
      <c r="AN131"/>
      <c r="AO131" s="108" t="s">
        <v>43</v>
      </c>
      <c r="AP131" t="s">
        <v>2843</v>
      </c>
      <c r="AQ131">
        <v>60</v>
      </c>
      <c r="AR131" t="e">
        <v>#N/A</v>
      </c>
      <c r="AS131" t="s">
        <v>3124</v>
      </c>
      <c r="AT131" t="e">
        <v>#N/A</v>
      </c>
      <c r="AU131" t="s">
        <v>3161</v>
      </c>
      <c r="AV131" t="s">
        <v>5927</v>
      </c>
      <c r="AW131" t="s">
        <v>5928</v>
      </c>
      <c r="AX131" t="s">
        <v>1740</v>
      </c>
      <c r="AY131" t="s">
        <v>5929</v>
      </c>
      <c r="AZ131" t="s">
        <v>2649</v>
      </c>
      <c r="BA131" t="s">
        <v>5930</v>
      </c>
      <c r="BB131" t="s">
        <v>1244</v>
      </c>
      <c r="BC131" t="s">
        <v>1743</v>
      </c>
      <c r="BD131" t="s">
        <v>5931</v>
      </c>
      <c r="BE131" t="s">
        <v>3160</v>
      </c>
      <c r="BF131">
        <v>131</v>
      </c>
      <c r="BG131">
        <v>0</v>
      </c>
      <c r="BH131">
        <v>0</v>
      </c>
      <c r="BI131" t="s">
        <v>1547</v>
      </c>
      <c r="BJ131">
        <v>0</v>
      </c>
      <c r="BK131">
        <v>0</v>
      </c>
      <c r="BL131">
        <v>0</v>
      </c>
      <c r="BM131" t="s">
        <v>1547</v>
      </c>
      <c r="BN131" t="s">
        <v>1547</v>
      </c>
      <c r="BO131" t="s">
        <v>1547</v>
      </c>
      <c r="BP131" t="s" cm="1">
        <v>1547</v>
      </c>
      <c r="BQ131" t="s">
        <v>1547</v>
      </c>
      <c r="BR131" t="s">
        <v>5754</v>
      </c>
      <c r="BS131">
        <v>41</v>
      </c>
      <c r="BT131" t="s">
        <v>5365</v>
      </c>
      <c r="BU131" t="s">
        <v>15184</v>
      </c>
      <c r="BV131" t="s">
        <v>3160</v>
      </c>
      <c r="BW131" t="s">
        <v>5927</v>
      </c>
      <c r="BX131" t="s">
        <v>5929</v>
      </c>
      <c r="BY131" t="s">
        <v>1744</v>
      </c>
      <c r="BZ131" t="s">
        <v>1547</v>
      </c>
      <c r="CA131" t="s">
        <v>1744</v>
      </c>
      <c r="CB131" t="s">
        <v>1547</v>
      </c>
      <c r="CC131"/>
      <c r="CD131" t="s">
        <v>998</v>
      </c>
      <c r="CE131" t="s">
        <v>1244</v>
      </c>
      <c r="CF131" t="s">
        <v>3161</v>
      </c>
      <c r="CG131" t="s">
        <v>5927</v>
      </c>
      <c r="CH131" t="s">
        <v>1244</v>
      </c>
      <c r="CI131" t="s">
        <v>1547</v>
      </c>
      <c r="CJ131" t="s">
        <v>2877</v>
      </c>
      <c r="CK131" t="s">
        <v>1165</v>
      </c>
      <c r="CL131"/>
      <c r="CM131"/>
      <c r="CN131" t="s">
        <v>13190</v>
      </c>
      <c r="CO131" t="s">
        <v>1547</v>
      </c>
      <c r="CP131" t="s">
        <v>13190</v>
      </c>
      <c r="CQ131" t="s">
        <v>1547</v>
      </c>
      <c r="CR131" t="s">
        <v>1547</v>
      </c>
      <c r="CS131">
        <v>0</v>
      </c>
      <c r="CT131" t="s">
        <v>1547</v>
      </c>
      <c r="CU131" t="s">
        <v>1547</v>
      </c>
      <c r="CV131" t="s">
        <v>1547</v>
      </c>
      <c r="CW131" t="s">
        <v>1547</v>
      </c>
      <c r="CX131" t="s">
        <v>1547</v>
      </c>
      <c r="CY131">
        <v>129</v>
      </c>
      <c r="CZ131" t="s">
        <v>5932</v>
      </c>
      <c r="DA131" t="s">
        <v>1547</v>
      </c>
      <c r="DB131" t="s">
        <v>1881</v>
      </c>
      <c r="DC131" t="s">
        <v>1882</v>
      </c>
      <c r="DD131" t="s">
        <v>3161</v>
      </c>
      <c r="DE131" t="s">
        <v>2649</v>
      </c>
      <c r="DF131" t="s">
        <v>3160</v>
      </c>
      <c r="DG131" t="s">
        <v>1547</v>
      </c>
      <c r="DH131" t="s">
        <v>1547</v>
      </c>
      <c r="DI131" t="s">
        <v>1892</v>
      </c>
      <c r="DJ131" t="e">
        <v>#N/A</v>
      </c>
      <c r="DK131"/>
      <c r="DL131" t="s">
        <v>1892</v>
      </c>
      <c r="DM131">
        <v>9</v>
      </c>
      <c r="DN131" t="s">
        <v>1883</v>
      </c>
      <c r="DO131" t="s">
        <v>1165</v>
      </c>
      <c r="DP131" t="b">
        <v>1</v>
      </c>
      <c r="DQ131" t="b">
        <v>0</v>
      </c>
      <c r="DR131" t="b">
        <v>1</v>
      </c>
      <c r="DS131" t="b">
        <v>0</v>
      </c>
      <c r="DT131" t="b">
        <v>0</v>
      </c>
      <c r="DU131" t="b">
        <v>0</v>
      </c>
      <c r="DV131" t="b">
        <v>1</v>
      </c>
      <c r="DW131">
        <v>0</v>
      </c>
      <c r="DX131" t="b">
        <v>0</v>
      </c>
      <c r="DY131" t="b">
        <v>0</v>
      </c>
      <c r="DZ131" t="b">
        <v>0</v>
      </c>
      <c r="EA131" t="b">
        <v>0</v>
      </c>
      <c r="EB131" t="b">
        <v>0</v>
      </c>
      <c r="EC131" t="b">
        <v>0</v>
      </c>
      <c r="ED131" t="b">
        <v>0</v>
      </c>
      <c r="EE131" t="b">
        <v>0</v>
      </c>
      <c r="EF131" t="b">
        <v>0</v>
      </c>
      <c r="EG131" t="b" cm="1">
        <v>0</v>
      </c>
      <c r="EH131" t="b">
        <v>0</v>
      </c>
      <c r="EI131" t="b">
        <v>0</v>
      </c>
      <c r="EJ131" t="b">
        <v>0</v>
      </c>
      <c r="EK131" t="s">
        <v>1547</v>
      </c>
      <c r="EL131">
        <v>0</v>
      </c>
      <c r="EM131">
        <v>56</v>
      </c>
      <c r="EN131" t="b">
        <v>1</v>
      </c>
    </row>
    <row r="132" spans="1:144" ht="15.75">
      <c r="A132"/>
      <c r="B132" t="s">
        <v>1165</v>
      </c>
      <c r="C132" t="s">
        <v>3124</v>
      </c>
      <c r="D132" t="s">
        <v>2904</v>
      </c>
      <c r="E132" t="s">
        <v>2905</v>
      </c>
      <c r="F132" t="s">
        <v>2906</v>
      </c>
      <c r="G132" t="s">
        <v>2904</v>
      </c>
      <c r="H132" t="s">
        <v>2904</v>
      </c>
      <c r="I132" t="s">
        <v>2799</v>
      </c>
      <c r="J132"/>
      <c r="K132" t="s">
        <v>902</v>
      </c>
      <c r="L132" t="s">
        <v>1743</v>
      </c>
      <c r="M132" t="s">
        <v>1779</v>
      </c>
      <c r="N132"/>
      <c r="O132"/>
      <c r="P132" t="s">
        <v>1165</v>
      </c>
      <c r="Q132" t="s">
        <v>2649</v>
      </c>
      <c r="R132" t="s">
        <v>2877</v>
      </c>
      <c r="S132"/>
      <c r="T132"/>
      <c r="U132" t="s">
        <v>13190</v>
      </c>
      <c r="V132" t="s">
        <v>13135</v>
      </c>
      <c r="W132"/>
      <c r="X132"/>
      <c r="Y132"/>
      <c r="Z132"/>
      <c r="AA132"/>
      <c r="AB132"/>
      <c r="AC132"/>
      <c r="AD132"/>
      <c r="AE132"/>
      <c r="AF132"/>
      <c r="AG132"/>
      <c r="AH132"/>
      <c r="AI132"/>
      <c r="AJ132"/>
      <c r="AK132"/>
      <c r="AL132"/>
      <c r="AM132"/>
      <c r="AN132"/>
      <c r="AO132" s="108" t="s">
        <v>43</v>
      </c>
      <c r="AP132" t="s">
        <v>2843</v>
      </c>
      <c r="AQ132">
        <v>61</v>
      </c>
      <c r="AR132" t="e">
        <v>#N/A</v>
      </c>
      <c r="AS132" t="s">
        <v>3124</v>
      </c>
      <c r="AT132" t="e">
        <v>#N/A</v>
      </c>
      <c r="AU132" t="s">
        <v>2905</v>
      </c>
      <c r="AV132" t="s">
        <v>5110</v>
      </c>
      <c r="AW132" t="s">
        <v>5111</v>
      </c>
      <c r="AX132" t="s">
        <v>1740</v>
      </c>
      <c r="AY132" t="s">
        <v>5112</v>
      </c>
      <c r="AZ132" t="s">
        <v>2649</v>
      </c>
      <c r="BA132" t="s">
        <v>5113</v>
      </c>
      <c r="BB132" t="s">
        <v>2799</v>
      </c>
      <c r="BC132" t="s">
        <v>1743</v>
      </c>
      <c r="BD132" t="s">
        <v>5669</v>
      </c>
      <c r="BE132" t="s">
        <v>3160</v>
      </c>
      <c r="BF132">
        <v>15</v>
      </c>
      <c r="BG132">
        <v>131</v>
      </c>
      <c r="BH132">
        <v>0</v>
      </c>
      <c r="BI132" t="s">
        <v>1547</v>
      </c>
      <c r="BJ132">
        <v>0</v>
      </c>
      <c r="BK132">
        <v>0</v>
      </c>
      <c r="BL132">
        <v>32</v>
      </c>
      <c r="BM132" t="s">
        <v>5115</v>
      </c>
      <c r="BN132" t="s">
        <v>3161</v>
      </c>
      <c r="BO132" t="s">
        <v>5927</v>
      </c>
      <c r="BP132" t="e" cm="1">
        <v>#N/A</v>
      </c>
      <c r="BQ132" t="s">
        <v>1547</v>
      </c>
      <c r="BR132" t="s">
        <v>5754</v>
      </c>
      <c r="BS132">
        <v>42</v>
      </c>
      <c r="BT132" t="s">
        <v>5376</v>
      </c>
      <c r="BU132" t="s">
        <v>15185</v>
      </c>
      <c r="BV132" t="s">
        <v>2904</v>
      </c>
      <c r="BW132" t="s">
        <v>5110</v>
      </c>
      <c r="BX132" t="s">
        <v>5112</v>
      </c>
      <c r="BY132" t="s">
        <v>1744</v>
      </c>
      <c r="BZ132" t="s">
        <v>1547</v>
      </c>
      <c r="CA132" t="s">
        <v>1744</v>
      </c>
      <c r="CB132" t="s">
        <v>1779</v>
      </c>
      <c r="CC132"/>
      <c r="CD132" t="s">
        <v>998</v>
      </c>
      <c r="CE132" t="s">
        <v>2799</v>
      </c>
      <c r="CF132" t="s">
        <v>5933</v>
      </c>
      <c r="CG132" t="s">
        <v>5934</v>
      </c>
      <c r="CH132" t="s">
        <v>2799</v>
      </c>
      <c r="CI132" t="s">
        <v>1547</v>
      </c>
      <c r="CJ132" t="s">
        <v>2877</v>
      </c>
      <c r="CK132" t="s">
        <v>1165</v>
      </c>
      <c r="CL132"/>
      <c r="CM132"/>
      <c r="CN132" t="s">
        <v>13190</v>
      </c>
      <c r="CO132" t="s">
        <v>13135</v>
      </c>
      <c r="CP132" t="s">
        <v>13190</v>
      </c>
      <c r="CQ132" t="s">
        <v>13135</v>
      </c>
      <c r="CR132" t="s">
        <v>1547</v>
      </c>
      <c r="CS132">
        <v>0</v>
      </c>
      <c r="CT132" t="s">
        <v>1547</v>
      </c>
      <c r="CU132" t="s">
        <v>1547</v>
      </c>
      <c r="CV132" t="s">
        <v>1547</v>
      </c>
      <c r="CW132" t="s">
        <v>1547</v>
      </c>
      <c r="CX132" t="s">
        <v>1547</v>
      </c>
      <c r="CY132">
        <v>130</v>
      </c>
      <c r="CZ132" t="s">
        <v>5935</v>
      </c>
      <c r="DA132" t="s">
        <v>1547</v>
      </c>
      <c r="DB132" t="s">
        <v>1881</v>
      </c>
      <c r="DC132" t="s">
        <v>1882</v>
      </c>
      <c r="DD132" t="s">
        <v>2905</v>
      </c>
      <c r="DE132" t="s">
        <v>2649</v>
      </c>
      <c r="DF132" t="s">
        <v>2904</v>
      </c>
      <c r="DG132" t="s">
        <v>1547</v>
      </c>
      <c r="DH132" t="s">
        <v>1547</v>
      </c>
      <c r="DI132" t="s">
        <v>1892</v>
      </c>
      <c r="DJ132" t="e">
        <v>#N/A</v>
      </c>
      <c r="DK132"/>
      <c r="DL132" t="s">
        <v>1892</v>
      </c>
      <c r="DM132">
        <v>9</v>
      </c>
      <c r="DN132" t="s">
        <v>1883</v>
      </c>
      <c r="DO132" t="s">
        <v>1165</v>
      </c>
      <c r="DP132" t="b">
        <v>1</v>
      </c>
      <c r="DQ132" t="b">
        <v>0</v>
      </c>
      <c r="DR132" t="b">
        <v>0</v>
      </c>
      <c r="DS132" t="b">
        <v>0</v>
      </c>
      <c r="DT132" t="b">
        <v>0</v>
      </c>
      <c r="DU132" t="b">
        <v>0</v>
      </c>
      <c r="DV132" t="b">
        <v>0</v>
      </c>
      <c r="DW132">
        <v>0</v>
      </c>
      <c r="DX132" t="b">
        <v>0</v>
      </c>
      <c r="DY132" t="b">
        <v>0</v>
      </c>
      <c r="DZ132" t="b">
        <v>0</v>
      </c>
      <c r="EA132" t="b">
        <v>0</v>
      </c>
      <c r="EB132" t="b">
        <v>0</v>
      </c>
      <c r="EC132" t="b">
        <v>0</v>
      </c>
      <c r="ED132" t="b">
        <v>0</v>
      </c>
      <c r="EE132" t="b">
        <v>0</v>
      </c>
      <c r="EF132" t="b">
        <v>0</v>
      </c>
      <c r="EG132" t="b" cm="1">
        <v>0</v>
      </c>
      <c r="EH132" t="b">
        <v>0</v>
      </c>
      <c r="EI132" t="b">
        <v>0</v>
      </c>
      <c r="EJ132" t="b">
        <v>0</v>
      </c>
      <c r="EK132" t="s">
        <v>1547</v>
      </c>
      <c r="EL132">
        <v>0</v>
      </c>
      <c r="EM132">
        <v>29</v>
      </c>
      <c r="EN132" t="b">
        <v>0</v>
      </c>
    </row>
    <row r="133" spans="1:144" ht="15.75">
      <c r="A133"/>
      <c r="B133" t="s">
        <v>1165</v>
      </c>
      <c r="C133" t="s">
        <v>3124</v>
      </c>
      <c r="D133" t="s">
        <v>2908</v>
      </c>
      <c r="E133" t="s">
        <v>2909</v>
      </c>
      <c r="F133" t="s">
        <v>2910</v>
      </c>
      <c r="G133" t="s">
        <v>2911</v>
      </c>
      <c r="H133" t="s">
        <v>2908</v>
      </c>
      <c r="I133" t="s">
        <v>2799</v>
      </c>
      <c r="J133"/>
      <c r="K133" t="s">
        <v>902</v>
      </c>
      <c r="L133" t="s">
        <v>1743</v>
      </c>
      <c r="M133" t="s">
        <v>1754</v>
      </c>
      <c r="N133" t="s">
        <v>2912</v>
      </c>
      <c r="O133"/>
      <c r="P133" t="s">
        <v>1165</v>
      </c>
      <c r="Q133" t="s">
        <v>2649</v>
      </c>
      <c r="R133" t="s">
        <v>2877</v>
      </c>
      <c r="S133"/>
      <c r="T133"/>
      <c r="U133" t="s">
        <v>13190</v>
      </c>
      <c r="V133" t="s">
        <v>13136</v>
      </c>
      <c r="W133"/>
      <c r="X133"/>
      <c r="Y133"/>
      <c r="Z133"/>
      <c r="AA133"/>
      <c r="AB133"/>
      <c r="AC133"/>
      <c r="AD133"/>
      <c r="AE133"/>
      <c r="AF133"/>
      <c r="AG133"/>
      <c r="AH133"/>
      <c r="AI133"/>
      <c r="AJ133"/>
      <c r="AK133"/>
      <c r="AL133"/>
      <c r="AM133"/>
      <c r="AN133"/>
      <c r="AO133" s="108" t="s">
        <v>43</v>
      </c>
      <c r="AP133" t="s">
        <v>2843</v>
      </c>
      <c r="AQ133">
        <v>62</v>
      </c>
      <c r="AR133" t="e">
        <v>#N/A</v>
      </c>
      <c r="AS133" t="s">
        <v>3124</v>
      </c>
      <c r="AT133" t="e">
        <v>#N/A</v>
      </c>
      <c r="AU133" t="s">
        <v>2909</v>
      </c>
      <c r="AV133" t="s">
        <v>5120</v>
      </c>
      <c r="AW133" t="s">
        <v>5121</v>
      </c>
      <c r="AX133" t="s">
        <v>1740</v>
      </c>
      <c r="AY133" t="s">
        <v>5122</v>
      </c>
      <c r="AZ133" t="s">
        <v>2649</v>
      </c>
      <c r="BA133" t="s">
        <v>5123</v>
      </c>
      <c r="BB133" t="s">
        <v>2799</v>
      </c>
      <c r="BC133" t="s">
        <v>1743</v>
      </c>
      <c r="BD133" t="s">
        <v>5673</v>
      </c>
      <c r="BE133" t="s">
        <v>3160</v>
      </c>
      <c r="BF133">
        <v>16</v>
      </c>
      <c r="BG133">
        <v>131</v>
      </c>
      <c r="BH133">
        <v>0</v>
      </c>
      <c r="BI133" t="s">
        <v>1547</v>
      </c>
      <c r="BJ133">
        <v>0</v>
      </c>
      <c r="BK133">
        <v>0</v>
      </c>
      <c r="BL133">
        <v>33</v>
      </c>
      <c r="BM133" t="s">
        <v>5125</v>
      </c>
      <c r="BN133" t="s">
        <v>3161</v>
      </c>
      <c r="BO133" t="s">
        <v>5927</v>
      </c>
      <c r="BP133" t="e" cm="1">
        <v>#N/A</v>
      </c>
      <c r="BQ133" t="s">
        <v>1547</v>
      </c>
      <c r="BR133" t="s">
        <v>5754</v>
      </c>
      <c r="BS133">
        <v>43</v>
      </c>
      <c r="BT133" t="s">
        <v>5385</v>
      </c>
      <c r="BU133" t="s">
        <v>15186</v>
      </c>
      <c r="BV133" t="s">
        <v>2908</v>
      </c>
      <c r="BW133" t="s">
        <v>5120</v>
      </c>
      <c r="BX133" t="s">
        <v>5126</v>
      </c>
      <c r="BY133" t="s">
        <v>5127</v>
      </c>
      <c r="BZ133" t="s">
        <v>1547</v>
      </c>
      <c r="CA133" t="s">
        <v>1744</v>
      </c>
      <c r="CB133" t="s">
        <v>1754</v>
      </c>
      <c r="CC133"/>
      <c r="CD133" t="s">
        <v>998</v>
      </c>
      <c r="CE133" t="s">
        <v>2799</v>
      </c>
      <c r="CF133" t="s">
        <v>5936</v>
      </c>
      <c r="CG133" t="s">
        <v>5937</v>
      </c>
      <c r="CH133" t="s">
        <v>2799</v>
      </c>
      <c r="CI133" t="s">
        <v>1547</v>
      </c>
      <c r="CJ133" t="s">
        <v>2877</v>
      </c>
      <c r="CK133" t="s">
        <v>1165</v>
      </c>
      <c r="CL133"/>
      <c r="CM133"/>
      <c r="CN133" t="s">
        <v>13190</v>
      </c>
      <c r="CO133" t="s">
        <v>13136</v>
      </c>
      <c r="CP133" t="s">
        <v>13190</v>
      </c>
      <c r="CQ133" t="s">
        <v>13136</v>
      </c>
      <c r="CR133" t="s">
        <v>1547</v>
      </c>
      <c r="CS133">
        <v>0</v>
      </c>
      <c r="CT133" t="s">
        <v>1547</v>
      </c>
      <c r="CU133" t="s">
        <v>1547</v>
      </c>
      <c r="CV133" t="s">
        <v>1547</v>
      </c>
      <c r="CW133" t="s">
        <v>1547</v>
      </c>
      <c r="CX133" t="s">
        <v>1547</v>
      </c>
      <c r="CY133">
        <v>131</v>
      </c>
      <c r="CZ133" t="s">
        <v>5938</v>
      </c>
      <c r="DA133" t="s">
        <v>1547</v>
      </c>
      <c r="DB133" t="s">
        <v>1881</v>
      </c>
      <c r="DC133" t="s">
        <v>1882</v>
      </c>
      <c r="DD133" t="s">
        <v>2909</v>
      </c>
      <c r="DE133" t="s">
        <v>2649</v>
      </c>
      <c r="DF133" t="s">
        <v>2911</v>
      </c>
      <c r="DG133" t="s">
        <v>1547</v>
      </c>
      <c r="DH133" t="s">
        <v>1547</v>
      </c>
      <c r="DI133" t="s">
        <v>1892</v>
      </c>
      <c r="DJ133" t="e">
        <v>#N/A</v>
      </c>
      <c r="DK133"/>
      <c r="DL133" t="s">
        <v>1892</v>
      </c>
      <c r="DM133">
        <v>9</v>
      </c>
      <c r="DN133" t="s">
        <v>1883</v>
      </c>
      <c r="DO133" t="s">
        <v>1165</v>
      </c>
      <c r="DP133" t="b">
        <v>1</v>
      </c>
      <c r="DQ133" t="b">
        <v>0</v>
      </c>
      <c r="DR133" t="b">
        <v>0</v>
      </c>
      <c r="DS133" t="b">
        <v>0</v>
      </c>
      <c r="DT133" t="b">
        <v>0</v>
      </c>
      <c r="DU133" t="b">
        <v>0</v>
      </c>
      <c r="DV133" t="b">
        <v>0</v>
      </c>
      <c r="DW133">
        <v>0</v>
      </c>
      <c r="DX133" t="b">
        <v>0</v>
      </c>
      <c r="DY133" t="b">
        <v>0</v>
      </c>
      <c r="DZ133" t="b">
        <v>0</v>
      </c>
      <c r="EA133" t="b">
        <v>0</v>
      </c>
      <c r="EB133" t="b">
        <v>0</v>
      </c>
      <c r="EC133" t="b">
        <v>0</v>
      </c>
      <c r="ED133" t="b">
        <v>0</v>
      </c>
      <c r="EE133" t="b">
        <v>0</v>
      </c>
      <c r="EF133" t="b">
        <v>0</v>
      </c>
      <c r="EG133" t="b" cm="1">
        <v>0</v>
      </c>
      <c r="EH133" t="b">
        <v>0</v>
      </c>
      <c r="EI133" t="b">
        <v>0</v>
      </c>
      <c r="EJ133" t="b">
        <v>0</v>
      </c>
      <c r="EK133" t="s">
        <v>1547</v>
      </c>
      <c r="EL133">
        <v>0</v>
      </c>
      <c r="EM133">
        <v>17</v>
      </c>
      <c r="EN133" t="b">
        <v>0</v>
      </c>
    </row>
    <row r="134" spans="1:144" ht="15.75">
      <c r="A134"/>
      <c r="B134" t="s">
        <v>1165</v>
      </c>
      <c r="C134" t="s">
        <v>3124</v>
      </c>
      <c r="D134" t="s">
        <v>2882</v>
      </c>
      <c r="E134" t="s">
        <v>2883</v>
      </c>
      <c r="F134" t="s">
        <v>2876</v>
      </c>
      <c r="G134" t="s">
        <v>2882</v>
      </c>
      <c r="H134" t="s">
        <v>2884</v>
      </c>
      <c r="I134" t="s">
        <v>2799</v>
      </c>
      <c r="J134"/>
      <c r="K134" t="s">
        <v>902</v>
      </c>
      <c r="L134" t="s">
        <v>1743</v>
      </c>
      <c r="M134" t="s">
        <v>1754</v>
      </c>
      <c r="N134" t="s">
        <v>2885</v>
      </c>
      <c r="O134"/>
      <c r="P134" t="s">
        <v>1165</v>
      </c>
      <c r="Q134" t="s">
        <v>2649</v>
      </c>
      <c r="R134" t="s">
        <v>2877</v>
      </c>
      <c r="S134"/>
      <c r="T134"/>
      <c r="U134" t="s">
        <v>13190</v>
      </c>
      <c r="V134" t="s">
        <v>13129</v>
      </c>
      <c r="W134"/>
      <c r="X134"/>
      <c r="Y134"/>
      <c r="Z134"/>
      <c r="AA134"/>
      <c r="AB134"/>
      <c r="AC134"/>
      <c r="AD134"/>
      <c r="AE134"/>
      <c r="AF134"/>
      <c r="AG134"/>
      <c r="AH134"/>
      <c r="AI134"/>
      <c r="AJ134"/>
      <c r="AK134"/>
      <c r="AL134"/>
      <c r="AM134"/>
      <c r="AN134"/>
      <c r="AO134" s="108" t="s">
        <v>43</v>
      </c>
      <c r="AP134" t="s">
        <v>2843</v>
      </c>
      <c r="AQ134">
        <v>63</v>
      </c>
      <c r="AR134" t="e">
        <v>#N/A</v>
      </c>
      <c r="AS134" t="s">
        <v>3124</v>
      </c>
      <c r="AT134" t="e">
        <v>#N/A</v>
      </c>
      <c r="AU134" t="s">
        <v>2883</v>
      </c>
      <c r="AV134" t="s">
        <v>5056</v>
      </c>
      <c r="AW134" t="s">
        <v>5041</v>
      </c>
      <c r="AX134" t="s">
        <v>1740</v>
      </c>
      <c r="AY134" t="s">
        <v>5057</v>
      </c>
      <c r="AZ134" t="s">
        <v>2649</v>
      </c>
      <c r="BA134" t="s">
        <v>5058</v>
      </c>
      <c r="BB134" t="s">
        <v>2799</v>
      </c>
      <c r="BC134" t="s">
        <v>1743</v>
      </c>
      <c r="BD134" t="s">
        <v>5678</v>
      </c>
      <c r="BE134" t="s">
        <v>3160</v>
      </c>
      <c r="BF134">
        <v>7</v>
      </c>
      <c r="BG134">
        <v>131</v>
      </c>
      <c r="BH134">
        <v>0</v>
      </c>
      <c r="BI134" t="s">
        <v>1547</v>
      </c>
      <c r="BJ134">
        <v>0</v>
      </c>
      <c r="BK134">
        <v>0</v>
      </c>
      <c r="BL134">
        <v>7</v>
      </c>
      <c r="BM134" t="s">
        <v>5063</v>
      </c>
      <c r="BN134" t="s">
        <v>3161</v>
      </c>
      <c r="BO134" t="s">
        <v>5927</v>
      </c>
      <c r="BP134" t="e" cm="1">
        <v>#N/A</v>
      </c>
      <c r="BQ134" t="s">
        <v>1547</v>
      </c>
      <c r="BR134" t="s">
        <v>5754</v>
      </c>
      <c r="BS134">
        <v>44</v>
      </c>
      <c r="BT134" t="s">
        <v>5396</v>
      </c>
      <c r="BU134" t="s">
        <v>15187</v>
      </c>
      <c r="BV134" t="s">
        <v>2882</v>
      </c>
      <c r="BW134" t="s">
        <v>5056</v>
      </c>
      <c r="BX134" t="s">
        <v>5060</v>
      </c>
      <c r="BY134" t="s">
        <v>5061</v>
      </c>
      <c r="BZ134" t="s">
        <v>1547</v>
      </c>
      <c r="CA134" t="s">
        <v>1744</v>
      </c>
      <c r="CB134" t="s">
        <v>1754</v>
      </c>
      <c r="CC134"/>
      <c r="CD134" t="s">
        <v>998</v>
      </c>
      <c r="CE134" t="s">
        <v>2799</v>
      </c>
      <c r="CF134" t="s">
        <v>5939</v>
      </c>
      <c r="CG134" t="s">
        <v>5940</v>
      </c>
      <c r="CH134" t="s">
        <v>2799</v>
      </c>
      <c r="CI134" t="s">
        <v>1547</v>
      </c>
      <c r="CJ134" t="s">
        <v>2877</v>
      </c>
      <c r="CK134" t="s">
        <v>1165</v>
      </c>
      <c r="CL134"/>
      <c r="CM134"/>
      <c r="CN134" t="s">
        <v>13190</v>
      </c>
      <c r="CO134" t="s">
        <v>13129</v>
      </c>
      <c r="CP134" t="s">
        <v>13190</v>
      </c>
      <c r="CQ134" t="s">
        <v>13129</v>
      </c>
      <c r="CR134" t="s">
        <v>1547</v>
      </c>
      <c r="CS134">
        <v>0</v>
      </c>
      <c r="CT134" t="s">
        <v>1547</v>
      </c>
      <c r="CU134" t="s">
        <v>1547</v>
      </c>
      <c r="CV134" t="s">
        <v>1547</v>
      </c>
      <c r="CW134" t="s">
        <v>1547</v>
      </c>
      <c r="CX134" t="s">
        <v>1547</v>
      </c>
      <c r="CY134">
        <v>132</v>
      </c>
      <c r="CZ134" t="s">
        <v>5941</v>
      </c>
      <c r="DA134" t="s">
        <v>1547</v>
      </c>
      <c r="DB134" t="s">
        <v>1881</v>
      </c>
      <c r="DC134" t="s">
        <v>1882</v>
      </c>
      <c r="DD134" t="s">
        <v>2883</v>
      </c>
      <c r="DE134" t="s">
        <v>2649</v>
      </c>
      <c r="DF134" t="s">
        <v>2882</v>
      </c>
      <c r="DG134" t="s">
        <v>1547</v>
      </c>
      <c r="DH134" t="s">
        <v>1547</v>
      </c>
      <c r="DI134" t="s">
        <v>1892</v>
      </c>
      <c r="DJ134" t="e">
        <v>#N/A</v>
      </c>
      <c r="DK134"/>
      <c r="DL134" t="s">
        <v>1892</v>
      </c>
      <c r="DM134">
        <v>9</v>
      </c>
      <c r="DN134" t="s">
        <v>1883</v>
      </c>
      <c r="DO134" t="s">
        <v>1165</v>
      </c>
      <c r="DP134" t="b">
        <v>1</v>
      </c>
      <c r="DQ134" t="b">
        <v>0</v>
      </c>
      <c r="DR134" t="b">
        <v>0</v>
      </c>
      <c r="DS134" t="b">
        <v>0</v>
      </c>
      <c r="DT134" t="b">
        <v>0</v>
      </c>
      <c r="DU134" t="b">
        <v>0</v>
      </c>
      <c r="DV134" t="b">
        <v>0</v>
      </c>
      <c r="DW134">
        <v>0</v>
      </c>
      <c r="DX134" t="b">
        <v>0</v>
      </c>
      <c r="DY134" t="b">
        <v>0</v>
      </c>
      <c r="DZ134" t="b">
        <v>0</v>
      </c>
      <c r="EA134" t="b">
        <v>0</v>
      </c>
      <c r="EB134" t="b">
        <v>0</v>
      </c>
      <c r="EC134" t="b">
        <v>0</v>
      </c>
      <c r="ED134" t="b">
        <v>0</v>
      </c>
      <c r="EE134" t="b">
        <v>0</v>
      </c>
      <c r="EF134" t="b">
        <v>0</v>
      </c>
      <c r="EG134" t="b" cm="1">
        <v>0</v>
      </c>
      <c r="EH134" t="b">
        <v>0</v>
      </c>
      <c r="EI134" t="b">
        <v>0</v>
      </c>
      <c r="EJ134" t="b">
        <v>0</v>
      </c>
      <c r="EK134" t="s">
        <v>1547</v>
      </c>
      <c r="EL134">
        <v>0</v>
      </c>
      <c r="EM134">
        <v>25</v>
      </c>
      <c r="EN134" t="b">
        <v>0</v>
      </c>
    </row>
    <row r="135" spans="1:144" ht="15.75">
      <c r="A135"/>
      <c r="B135" t="s">
        <v>1165</v>
      </c>
      <c r="C135" t="s">
        <v>3124</v>
      </c>
      <c r="D135" t="s">
        <v>2981</v>
      </c>
      <c r="E135" t="s">
        <v>2982</v>
      </c>
      <c r="F135" t="s">
        <v>2983</v>
      </c>
      <c r="G135" t="s">
        <v>2981</v>
      </c>
      <c r="H135" t="s">
        <v>2948</v>
      </c>
      <c r="I135" t="s">
        <v>2798</v>
      </c>
      <c r="J135"/>
      <c r="K135" t="s">
        <v>902</v>
      </c>
      <c r="L135" t="s">
        <v>1743</v>
      </c>
      <c r="M135" t="s">
        <v>2001</v>
      </c>
      <c r="N135"/>
      <c r="O135"/>
      <c r="P135" t="s">
        <v>1165</v>
      </c>
      <c r="Q135" t="s">
        <v>2649</v>
      </c>
      <c r="R135" t="s">
        <v>2877</v>
      </c>
      <c r="S135"/>
      <c r="T135"/>
      <c r="U135" t="s">
        <v>13190</v>
      </c>
      <c r="V135" t="s">
        <v>13152</v>
      </c>
      <c r="W135"/>
      <c r="X135"/>
      <c r="Y135"/>
      <c r="Z135"/>
      <c r="AA135"/>
      <c r="AB135"/>
      <c r="AC135"/>
      <c r="AD135"/>
      <c r="AE135"/>
      <c r="AF135"/>
      <c r="AG135"/>
      <c r="AH135"/>
      <c r="AI135"/>
      <c r="AJ135"/>
      <c r="AK135"/>
      <c r="AL135"/>
      <c r="AM135"/>
      <c r="AN135"/>
      <c r="AO135" s="108" t="s">
        <v>43</v>
      </c>
      <c r="AP135" t="s">
        <v>2843</v>
      </c>
      <c r="AQ135">
        <v>64</v>
      </c>
      <c r="AR135" t="e">
        <v>#N/A</v>
      </c>
      <c r="AS135" t="s">
        <v>3124</v>
      </c>
      <c r="AT135" t="e">
        <v>#N/A</v>
      </c>
      <c r="AU135" t="s">
        <v>2982</v>
      </c>
      <c r="AV135" t="s">
        <v>5350</v>
      </c>
      <c r="AW135" t="s">
        <v>5351</v>
      </c>
      <c r="AX135" t="s">
        <v>1740</v>
      </c>
      <c r="AY135" t="s">
        <v>5352</v>
      </c>
      <c r="AZ135" t="s">
        <v>2649</v>
      </c>
      <c r="BA135" t="s">
        <v>5353</v>
      </c>
      <c r="BB135" t="s">
        <v>2798</v>
      </c>
      <c r="BC135" t="s">
        <v>1743</v>
      </c>
      <c r="BD135" t="s">
        <v>5869</v>
      </c>
      <c r="BE135" t="s">
        <v>3160</v>
      </c>
      <c r="BF135">
        <v>44</v>
      </c>
      <c r="BG135">
        <v>131</v>
      </c>
      <c r="BH135">
        <v>0</v>
      </c>
      <c r="BI135" t="s">
        <v>1547</v>
      </c>
      <c r="BJ135">
        <v>0</v>
      </c>
      <c r="BK135">
        <v>0</v>
      </c>
      <c r="BL135">
        <v>44</v>
      </c>
      <c r="BM135" t="s">
        <v>5357</v>
      </c>
      <c r="BN135" t="s">
        <v>3161</v>
      </c>
      <c r="BO135" t="s">
        <v>5927</v>
      </c>
      <c r="BP135" t="e" cm="1">
        <v>#N/A</v>
      </c>
      <c r="BQ135" t="s">
        <v>1547</v>
      </c>
      <c r="BR135" t="s">
        <v>5754</v>
      </c>
      <c r="BS135">
        <v>45</v>
      </c>
      <c r="BT135" t="s">
        <v>5406</v>
      </c>
      <c r="BU135" t="s">
        <v>15188</v>
      </c>
      <c r="BV135" t="s">
        <v>2981</v>
      </c>
      <c r="BW135" t="s">
        <v>5350</v>
      </c>
      <c r="BX135" t="s">
        <v>5262</v>
      </c>
      <c r="BY135" t="s">
        <v>1744</v>
      </c>
      <c r="BZ135" t="s">
        <v>1547</v>
      </c>
      <c r="CA135" t="s">
        <v>1744</v>
      </c>
      <c r="CB135" t="s">
        <v>2001</v>
      </c>
      <c r="CC135"/>
      <c r="CD135" t="s">
        <v>998</v>
      </c>
      <c r="CE135" t="s">
        <v>2798</v>
      </c>
      <c r="CF135" t="s">
        <v>5942</v>
      </c>
      <c r="CG135" t="s">
        <v>5943</v>
      </c>
      <c r="CH135" t="s">
        <v>2798</v>
      </c>
      <c r="CI135" t="s">
        <v>1547</v>
      </c>
      <c r="CJ135" t="s">
        <v>2877</v>
      </c>
      <c r="CK135" t="s">
        <v>1165</v>
      </c>
      <c r="CL135"/>
      <c r="CM135"/>
      <c r="CN135" t="s">
        <v>13190</v>
      </c>
      <c r="CO135" t="s">
        <v>13152</v>
      </c>
      <c r="CP135" t="s">
        <v>13190</v>
      </c>
      <c r="CQ135" t="s">
        <v>13152</v>
      </c>
      <c r="CR135" t="s">
        <v>1547</v>
      </c>
      <c r="CS135">
        <v>0</v>
      </c>
      <c r="CT135" t="s">
        <v>1547</v>
      </c>
      <c r="CU135" t="s">
        <v>1547</v>
      </c>
      <c r="CV135" t="s">
        <v>1547</v>
      </c>
      <c r="CW135" t="s">
        <v>1547</v>
      </c>
      <c r="CX135" t="s">
        <v>1547</v>
      </c>
      <c r="CY135">
        <v>133</v>
      </c>
      <c r="CZ135" t="s">
        <v>5944</v>
      </c>
      <c r="DA135" t="s">
        <v>1547</v>
      </c>
      <c r="DB135" t="s">
        <v>1881</v>
      </c>
      <c r="DC135" t="s">
        <v>1882</v>
      </c>
      <c r="DD135" t="s">
        <v>2982</v>
      </c>
      <c r="DE135" t="s">
        <v>2649</v>
      </c>
      <c r="DF135" t="s">
        <v>2981</v>
      </c>
      <c r="DG135" t="s">
        <v>1547</v>
      </c>
      <c r="DH135" t="s">
        <v>1547</v>
      </c>
      <c r="DI135" t="s">
        <v>1892</v>
      </c>
      <c r="DJ135" t="e">
        <v>#N/A</v>
      </c>
      <c r="DK135"/>
      <c r="DL135" t="s">
        <v>1892</v>
      </c>
      <c r="DM135">
        <v>9</v>
      </c>
      <c r="DN135" t="s">
        <v>1883</v>
      </c>
      <c r="DO135" t="s">
        <v>1165</v>
      </c>
      <c r="DP135" t="b">
        <v>1</v>
      </c>
      <c r="DQ135" t="b">
        <v>0</v>
      </c>
      <c r="DR135" t="b">
        <v>0</v>
      </c>
      <c r="DS135" t="b">
        <v>0</v>
      </c>
      <c r="DT135" t="b">
        <v>0</v>
      </c>
      <c r="DU135" t="b">
        <v>0</v>
      </c>
      <c r="DV135" t="b">
        <v>0</v>
      </c>
      <c r="DW135">
        <v>0</v>
      </c>
      <c r="DX135" t="b">
        <v>0</v>
      </c>
      <c r="DY135" t="b">
        <v>0</v>
      </c>
      <c r="DZ135" t="b">
        <v>0</v>
      </c>
      <c r="EA135" t="b">
        <v>0</v>
      </c>
      <c r="EB135" t="b">
        <v>0</v>
      </c>
      <c r="EC135" t="b">
        <v>0</v>
      </c>
      <c r="ED135" t="b">
        <v>0</v>
      </c>
      <c r="EE135" t="b">
        <v>0</v>
      </c>
      <c r="EF135" t="b">
        <v>0</v>
      </c>
      <c r="EG135" t="b" cm="1">
        <v>0</v>
      </c>
      <c r="EH135" t="b">
        <v>0</v>
      </c>
      <c r="EI135" t="b">
        <v>0</v>
      </c>
      <c r="EJ135" t="b">
        <v>0</v>
      </c>
      <c r="EK135" t="s">
        <v>1547</v>
      </c>
      <c r="EL135">
        <v>0</v>
      </c>
      <c r="EM135">
        <v>16</v>
      </c>
      <c r="EN135" t="b">
        <v>0</v>
      </c>
    </row>
    <row r="136" spans="1:144" ht="15.75">
      <c r="A136"/>
      <c r="B136" t="s">
        <v>1165</v>
      </c>
      <c r="C136" t="s">
        <v>3124</v>
      </c>
      <c r="D136" t="s">
        <v>2997</v>
      </c>
      <c r="E136" t="s">
        <v>2998</v>
      </c>
      <c r="F136" t="s">
        <v>2999</v>
      </c>
      <c r="G136" t="s">
        <v>2997</v>
      </c>
      <c r="H136" t="s">
        <v>2948</v>
      </c>
      <c r="I136" t="s">
        <v>2798</v>
      </c>
      <c r="J136"/>
      <c r="K136" t="s">
        <v>902</v>
      </c>
      <c r="L136" t="s">
        <v>1743</v>
      </c>
      <c r="M136" t="s">
        <v>2001</v>
      </c>
      <c r="N136"/>
      <c r="O136"/>
      <c r="P136" t="s">
        <v>1165</v>
      </c>
      <c r="Q136" t="s">
        <v>2649</v>
      </c>
      <c r="R136" t="s">
        <v>2877</v>
      </c>
      <c r="S136"/>
      <c r="T136"/>
      <c r="U136" t="s">
        <v>13190</v>
      </c>
      <c r="V136" t="s">
        <v>13156</v>
      </c>
      <c r="W136"/>
      <c r="X136"/>
      <c r="Y136"/>
      <c r="Z136"/>
      <c r="AA136"/>
      <c r="AB136"/>
      <c r="AC136"/>
      <c r="AD136"/>
      <c r="AE136"/>
      <c r="AF136"/>
      <c r="AG136"/>
      <c r="AH136"/>
      <c r="AI136"/>
      <c r="AJ136"/>
      <c r="AK136"/>
      <c r="AL136"/>
      <c r="AM136"/>
      <c r="AN136"/>
      <c r="AO136" s="108" t="s">
        <v>43</v>
      </c>
      <c r="AP136" t="s">
        <v>2843</v>
      </c>
      <c r="AQ136">
        <v>65</v>
      </c>
      <c r="AR136" t="e">
        <v>#N/A</v>
      </c>
      <c r="AS136" t="s">
        <v>3124</v>
      </c>
      <c r="AT136" t="e">
        <v>#N/A</v>
      </c>
      <c r="AU136" t="s">
        <v>5390</v>
      </c>
      <c r="AV136" t="s">
        <v>5391</v>
      </c>
      <c r="AW136" t="s">
        <v>5392</v>
      </c>
      <c r="AX136" t="s">
        <v>1740</v>
      </c>
      <c r="AY136" t="s">
        <v>5393</v>
      </c>
      <c r="AZ136" t="s">
        <v>2649</v>
      </c>
      <c r="BA136" t="s">
        <v>5394</v>
      </c>
      <c r="BB136" t="s">
        <v>2798</v>
      </c>
      <c r="BC136" t="s">
        <v>1743</v>
      </c>
      <c r="BD136" t="s">
        <v>5910</v>
      </c>
      <c r="BE136" t="s">
        <v>3160</v>
      </c>
      <c r="BF136">
        <v>48</v>
      </c>
      <c r="BG136">
        <v>131</v>
      </c>
      <c r="BH136">
        <v>0</v>
      </c>
      <c r="BI136" t="s">
        <v>1547</v>
      </c>
      <c r="BJ136">
        <v>0</v>
      </c>
      <c r="BK136">
        <v>0</v>
      </c>
      <c r="BL136">
        <v>48</v>
      </c>
      <c r="BM136" t="s">
        <v>5397</v>
      </c>
      <c r="BN136" t="s">
        <v>3161</v>
      </c>
      <c r="BO136" t="s">
        <v>5927</v>
      </c>
      <c r="BP136" t="e" cm="1">
        <v>#N/A</v>
      </c>
      <c r="BQ136" t="s">
        <v>1547</v>
      </c>
      <c r="BR136" t="s">
        <v>5754</v>
      </c>
      <c r="BS136">
        <v>46</v>
      </c>
      <c r="BT136" t="s">
        <v>5416</v>
      </c>
      <c r="BU136" t="s">
        <v>15189</v>
      </c>
      <c r="BV136" t="s">
        <v>2997</v>
      </c>
      <c r="BW136" t="s">
        <v>5391</v>
      </c>
      <c r="BX136" t="s">
        <v>5262</v>
      </c>
      <c r="BY136" t="s">
        <v>1744</v>
      </c>
      <c r="BZ136" t="s">
        <v>1547</v>
      </c>
      <c r="CA136" t="s">
        <v>1744</v>
      </c>
      <c r="CB136" t="s">
        <v>2001</v>
      </c>
      <c r="CC136"/>
      <c r="CD136" t="s">
        <v>998</v>
      </c>
      <c r="CE136" t="s">
        <v>2798</v>
      </c>
      <c r="CF136" t="s">
        <v>5945</v>
      </c>
      <c r="CG136" t="s">
        <v>5946</v>
      </c>
      <c r="CH136" t="s">
        <v>2798</v>
      </c>
      <c r="CI136" t="s">
        <v>1547</v>
      </c>
      <c r="CJ136" t="s">
        <v>2877</v>
      </c>
      <c r="CK136" t="s">
        <v>1165</v>
      </c>
      <c r="CL136"/>
      <c r="CM136"/>
      <c r="CN136" t="s">
        <v>13190</v>
      </c>
      <c r="CO136" t="s">
        <v>13156</v>
      </c>
      <c r="CP136" t="s">
        <v>13190</v>
      </c>
      <c r="CQ136" t="s">
        <v>13156</v>
      </c>
      <c r="CR136" t="s">
        <v>1547</v>
      </c>
      <c r="CS136">
        <v>0</v>
      </c>
      <c r="CT136" t="s">
        <v>1547</v>
      </c>
      <c r="CU136" t="s">
        <v>1547</v>
      </c>
      <c r="CV136" t="s">
        <v>1547</v>
      </c>
      <c r="CW136" t="s">
        <v>1547</v>
      </c>
      <c r="CX136" t="s">
        <v>1547</v>
      </c>
      <c r="CY136">
        <v>134</v>
      </c>
      <c r="CZ136" t="s">
        <v>5947</v>
      </c>
      <c r="DA136" t="s">
        <v>1547</v>
      </c>
      <c r="DB136" t="s">
        <v>1881</v>
      </c>
      <c r="DC136" t="s">
        <v>1882</v>
      </c>
      <c r="DD136" t="s">
        <v>5390</v>
      </c>
      <c r="DE136" t="s">
        <v>2649</v>
      </c>
      <c r="DF136" t="s">
        <v>2997</v>
      </c>
      <c r="DG136" t="s">
        <v>1547</v>
      </c>
      <c r="DH136" t="s">
        <v>1547</v>
      </c>
      <c r="DI136" t="s">
        <v>1892</v>
      </c>
      <c r="DJ136" t="e">
        <v>#N/A</v>
      </c>
      <c r="DK136"/>
      <c r="DL136" t="s">
        <v>1892</v>
      </c>
      <c r="DM136">
        <v>9</v>
      </c>
      <c r="DN136" t="s">
        <v>1883</v>
      </c>
      <c r="DO136" t="s">
        <v>1165</v>
      </c>
      <c r="DP136" t="b">
        <v>1</v>
      </c>
      <c r="DQ136" t="b">
        <v>0</v>
      </c>
      <c r="DR136" t="b">
        <v>0</v>
      </c>
      <c r="DS136" t="b">
        <v>0</v>
      </c>
      <c r="DT136" t="b">
        <v>0</v>
      </c>
      <c r="DU136" t="b">
        <v>0</v>
      </c>
      <c r="DV136" t="b">
        <v>0</v>
      </c>
      <c r="DW136">
        <v>0</v>
      </c>
      <c r="DX136" t="b">
        <v>0</v>
      </c>
      <c r="DY136" t="b">
        <v>0</v>
      </c>
      <c r="DZ136" t="b">
        <v>0</v>
      </c>
      <c r="EA136" t="b">
        <v>0</v>
      </c>
      <c r="EB136" t="b">
        <v>0</v>
      </c>
      <c r="EC136" t="b">
        <v>1</v>
      </c>
      <c r="ED136" t="b">
        <v>0</v>
      </c>
      <c r="EE136" t="b">
        <v>0</v>
      </c>
      <c r="EF136" t="b">
        <v>0</v>
      </c>
      <c r="EG136" t="b" cm="1">
        <v>0</v>
      </c>
      <c r="EH136" t="b">
        <v>0</v>
      </c>
      <c r="EI136" t="b">
        <v>1</v>
      </c>
      <c r="EJ136" t="b">
        <v>1</v>
      </c>
      <c r="EK136" t="s">
        <v>5400</v>
      </c>
      <c r="EL136">
        <v>1</v>
      </c>
      <c r="EM136">
        <v>27</v>
      </c>
      <c r="EN136" t="b">
        <v>0</v>
      </c>
    </row>
    <row r="137" spans="1:144" ht="15.75">
      <c r="A137"/>
      <c r="B137" t="s">
        <v>1165</v>
      </c>
      <c r="C137" t="s">
        <v>3124</v>
      </c>
      <c r="D137" t="s">
        <v>2991</v>
      </c>
      <c r="E137" t="s">
        <v>2992</v>
      </c>
      <c r="F137" t="s">
        <v>2993</v>
      </c>
      <c r="G137" t="s">
        <v>2991</v>
      </c>
      <c r="H137" t="s">
        <v>2948</v>
      </c>
      <c r="I137" t="s">
        <v>2798</v>
      </c>
      <c r="J137"/>
      <c r="K137" t="s">
        <v>902</v>
      </c>
      <c r="L137" t="s">
        <v>1743</v>
      </c>
      <c r="M137" t="s">
        <v>2001</v>
      </c>
      <c r="N137"/>
      <c r="O137"/>
      <c r="P137" t="s">
        <v>1165</v>
      </c>
      <c r="Q137" t="s">
        <v>2649</v>
      </c>
      <c r="R137" t="s">
        <v>2877</v>
      </c>
      <c r="S137"/>
      <c r="T137"/>
      <c r="U137" t="s">
        <v>13190</v>
      </c>
      <c r="V137" t="s">
        <v>13154</v>
      </c>
      <c r="W137"/>
      <c r="X137"/>
      <c r="Y137"/>
      <c r="Z137"/>
      <c r="AA137"/>
      <c r="AB137"/>
      <c r="AC137"/>
      <c r="AD137"/>
      <c r="AE137"/>
      <c r="AF137"/>
      <c r="AG137"/>
      <c r="AH137"/>
      <c r="AI137"/>
      <c r="AJ137"/>
      <c r="AK137"/>
      <c r="AL137"/>
      <c r="AM137"/>
      <c r="AN137"/>
      <c r="AO137" s="108" t="s">
        <v>43</v>
      </c>
      <c r="AP137" t="s">
        <v>2843</v>
      </c>
      <c r="AQ137">
        <v>66</v>
      </c>
      <c r="AR137" t="e">
        <v>#N/A</v>
      </c>
      <c r="AS137" t="s">
        <v>3124</v>
      </c>
      <c r="AT137" t="e">
        <v>#N/A</v>
      </c>
      <c r="AU137" t="s">
        <v>2992</v>
      </c>
      <c r="AV137" t="s">
        <v>5371</v>
      </c>
      <c r="AW137" t="s">
        <v>5372</v>
      </c>
      <c r="AX137" t="s">
        <v>1740</v>
      </c>
      <c r="AY137" t="s">
        <v>5373</v>
      </c>
      <c r="AZ137" t="s">
        <v>2649</v>
      </c>
      <c r="BA137" t="s">
        <v>5374</v>
      </c>
      <c r="BB137" t="s">
        <v>2798</v>
      </c>
      <c r="BC137" t="s">
        <v>1743</v>
      </c>
      <c r="BD137" t="s">
        <v>5878</v>
      </c>
      <c r="BE137" t="s">
        <v>3160</v>
      </c>
      <c r="BF137">
        <v>46</v>
      </c>
      <c r="BG137">
        <v>131</v>
      </c>
      <c r="BH137">
        <v>0</v>
      </c>
      <c r="BI137" t="s">
        <v>1547</v>
      </c>
      <c r="BJ137">
        <v>0</v>
      </c>
      <c r="BK137">
        <v>0</v>
      </c>
      <c r="BL137">
        <v>46</v>
      </c>
      <c r="BM137" t="s">
        <v>5377</v>
      </c>
      <c r="BN137" t="s">
        <v>3161</v>
      </c>
      <c r="BO137" t="s">
        <v>5927</v>
      </c>
      <c r="BP137" t="e" cm="1">
        <v>#N/A</v>
      </c>
      <c r="BQ137" t="s">
        <v>1547</v>
      </c>
      <c r="BR137" t="s">
        <v>5754</v>
      </c>
      <c r="BS137">
        <v>47</v>
      </c>
      <c r="BT137" t="s">
        <v>5427</v>
      </c>
      <c r="BU137" t="s">
        <v>15190</v>
      </c>
      <c r="BV137" t="s">
        <v>2991</v>
      </c>
      <c r="BW137" t="s">
        <v>5371</v>
      </c>
      <c r="BX137" t="s">
        <v>5262</v>
      </c>
      <c r="BY137" t="s">
        <v>1744</v>
      </c>
      <c r="BZ137" t="s">
        <v>1547</v>
      </c>
      <c r="CA137" t="s">
        <v>1744</v>
      </c>
      <c r="CB137" t="s">
        <v>2001</v>
      </c>
      <c r="CC137"/>
      <c r="CD137" t="s">
        <v>998</v>
      </c>
      <c r="CE137" t="s">
        <v>2798</v>
      </c>
      <c r="CF137" t="s">
        <v>5948</v>
      </c>
      <c r="CG137" t="s">
        <v>5949</v>
      </c>
      <c r="CH137" t="s">
        <v>2798</v>
      </c>
      <c r="CI137" t="s">
        <v>1547</v>
      </c>
      <c r="CJ137" t="s">
        <v>2877</v>
      </c>
      <c r="CK137" t="s">
        <v>1165</v>
      </c>
      <c r="CL137"/>
      <c r="CM137"/>
      <c r="CN137" t="s">
        <v>13190</v>
      </c>
      <c r="CO137" t="s">
        <v>13154</v>
      </c>
      <c r="CP137" t="s">
        <v>13190</v>
      </c>
      <c r="CQ137" t="s">
        <v>13154</v>
      </c>
      <c r="CR137" t="s">
        <v>1547</v>
      </c>
      <c r="CS137">
        <v>0</v>
      </c>
      <c r="CT137" t="s">
        <v>1547</v>
      </c>
      <c r="CU137" t="s">
        <v>1547</v>
      </c>
      <c r="CV137" t="s">
        <v>1547</v>
      </c>
      <c r="CW137" t="s">
        <v>1547</v>
      </c>
      <c r="CX137" t="s">
        <v>1547</v>
      </c>
      <c r="CY137">
        <v>135</v>
      </c>
      <c r="CZ137" t="s">
        <v>5950</v>
      </c>
      <c r="DA137" t="s">
        <v>1547</v>
      </c>
      <c r="DB137" t="s">
        <v>1881</v>
      </c>
      <c r="DC137" t="s">
        <v>1882</v>
      </c>
      <c r="DD137" t="s">
        <v>2992</v>
      </c>
      <c r="DE137" t="s">
        <v>2649</v>
      </c>
      <c r="DF137" t="s">
        <v>2991</v>
      </c>
      <c r="DG137" t="s">
        <v>1547</v>
      </c>
      <c r="DH137" t="s">
        <v>1547</v>
      </c>
      <c r="DI137" t="s">
        <v>1892</v>
      </c>
      <c r="DJ137" t="e">
        <v>#N/A</v>
      </c>
      <c r="DK137"/>
      <c r="DL137" t="s">
        <v>1892</v>
      </c>
      <c r="DM137">
        <v>9</v>
      </c>
      <c r="DN137" t="s">
        <v>1883</v>
      </c>
      <c r="DO137" t="s">
        <v>1165</v>
      </c>
      <c r="DP137" t="b">
        <v>1</v>
      </c>
      <c r="DQ137" t="b">
        <v>0</v>
      </c>
      <c r="DR137" t="b">
        <v>0</v>
      </c>
      <c r="DS137" t="b">
        <v>0</v>
      </c>
      <c r="DT137" t="b">
        <v>0</v>
      </c>
      <c r="DU137" t="b">
        <v>0</v>
      </c>
      <c r="DV137" t="b">
        <v>0</v>
      </c>
      <c r="DW137">
        <v>0</v>
      </c>
      <c r="DX137" t="b">
        <v>0</v>
      </c>
      <c r="DY137" t="b">
        <v>0</v>
      </c>
      <c r="DZ137" t="b">
        <v>0</v>
      </c>
      <c r="EA137" t="b">
        <v>0</v>
      </c>
      <c r="EB137" t="b">
        <v>0</v>
      </c>
      <c r="EC137" t="b">
        <v>0</v>
      </c>
      <c r="ED137" t="b">
        <v>0</v>
      </c>
      <c r="EE137" t="b">
        <v>0</v>
      </c>
      <c r="EF137" t="b">
        <v>0</v>
      </c>
      <c r="EG137" t="b" cm="1">
        <v>0</v>
      </c>
      <c r="EH137" t="b">
        <v>0</v>
      </c>
      <c r="EI137" t="b">
        <v>0</v>
      </c>
      <c r="EJ137" t="b">
        <v>0</v>
      </c>
      <c r="EK137" t="s">
        <v>1547</v>
      </c>
      <c r="EL137">
        <v>0</v>
      </c>
      <c r="EM137">
        <v>19</v>
      </c>
      <c r="EN137" t="b">
        <v>0</v>
      </c>
    </row>
    <row r="138" spans="1:144" ht="31.5">
      <c r="A138"/>
      <c r="B138" t="s">
        <v>1165</v>
      </c>
      <c r="C138" t="s">
        <v>3124</v>
      </c>
      <c r="D138" t="s">
        <v>3000</v>
      </c>
      <c r="E138" t="s">
        <v>3000</v>
      </c>
      <c r="F138"/>
      <c r="G138" t="s">
        <v>3000</v>
      </c>
      <c r="H138" s="109" t="s">
        <v>3152</v>
      </c>
      <c r="I138" t="s">
        <v>2798</v>
      </c>
      <c r="J138"/>
      <c r="K138" t="s">
        <v>902</v>
      </c>
      <c r="L138" t="s">
        <v>1743</v>
      </c>
      <c r="M138" t="s">
        <v>1995</v>
      </c>
      <c r="N138"/>
      <c r="O138"/>
      <c r="P138" t="s">
        <v>1165</v>
      </c>
      <c r="Q138" t="s">
        <v>2649</v>
      </c>
      <c r="R138" t="s">
        <v>2877</v>
      </c>
      <c r="S138"/>
      <c r="T138"/>
      <c r="U138" t="s">
        <v>13190</v>
      </c>
      <c r="V138" t="s">
        <v>3000</v>
      </c>
      <c r="W138"/>
      <c r="X138"/>
      <c r="Y138"/>
      <c r="Z138"/>
      <c r="AA138"/>
      <c r="AB138"/>
      <c r="AC138"/>
      <c r="AD138"/>
      <c r="AE138"/>
      <c r="AF138"/>
      <c r="AG138"/>
      <c r="AH138"/>
      <c r="AI138"/>
      <c r="AJ138"/>
      <c r="AK138"/>
      <c r="AL138"/>
      <c r="AM138"/>
      <c r="AN138"/>
      <c r="AO138" s="108" t="s">
        <v>43</v>
      </c>
      <c r="AP138" t="s">
        <v>2843</v>
      </c>
      <c r="AQ138">
        <v>67</v>
      </c>
      <c r="AR138" t="e">
        <v>#N/A</v>
      </c>
      <c r="AS138" t="s">
        <v>3124</v>
      </c>
      <c r="AT138" t="e">
        <v>#N/A</v>
      </c>
      <c r="AU138" t="s">
        <v>3000</v>
      </c>
      <c r="AV138" t="s">
        <v>5402</v>
      </c>
      <c r="AW138" t="s">
        <v>1744</v>
      </c>
      <c r="AX138" t="s">
        <v>1740</v>
      </c>
      <c r="AY138" t="s">
        <v>5402</v>
      </c>
      <c r="AZ138" t="s">
        <v>2649</v>
      </c>
      <c r="BA138" t="s">
        <v>5403</v>
      </c>
      <c r="BB138" t="s">
        <v>2798</v>
      </c>
      <c r="BC138" t="s">
        <v>1743</v>
      </c>
      <c r="BD138" t="s">
        <v>5882</v>
      </c>
      <c r="BE138" t="s">
        <v>3160</v>
      </c>
      <c r="BF138">
        <v>49</v>
      </c>
      <c r="BG138">
        <v>131</v>
      </c>
      <c r="BH138">
        <v>0</v>
      </c>
      <c r="BI138" t="s">
        <v>1547</v>
      </c>
      <c r="BJ138">
        <v>0</v>
      </c>
      <c r="BK138">
        <v>0</v>
      </c>
      <c r="BL138">
        <v>49</v>
      </c>
      <c r="BM138" t="s">
        <v>5409</v>
      </c>
      <c r="BN138" t="s">
        <v>3161</v>
      </c>
      <c r="BO138" t="s">
        <v>5927</v>
      </c>
      <c r="BP138" t="e" cm="1">
        <v>#N/A</v>
      </c>
      <c r="BQ138" t="s">
        <v>1547</v>
      </c>
      <c r="BR138" t="s">
        <v>5754</v>
      </c>
      <c r="BS138">
        <v>48</v>
      </c>
      <c r="BT138" t="s">
        <v>5438</v>
      </c>
      <c r="BU138" t="s">
        <v>15191</v>
      </c>
      <c r="BV138" t="s">
        <v>3000</v>
      </c>
      <c r="BW138" t="s">
        <v>5402</v>
      </c>
      <c r="BX138" t="s">
        <v>5883</v>
      </c>
      <c r="BY138" t="s">
        <v>1744</v>
      </c>
      <c r="BZ138" t="s">
        <v>1547</v>
      </c>
      <c r="CA138" t="s">
        <v>1744</v>
      </c>
      <c r="CB138" t="s">
        <v>1995</v>
      </c>
      <c r="CC138"/>
      <c r="CD138" t="s">
        <v>998</v>
      </c>
      <c r="CE138" t="s">
        <v>2798</v>
      </c>
      <c r="CF138" t="s">
        <v>5951</v>
      </c>
      <c r="CG138" t="s">
        <v>5952</v>
      </c>
      <c r="CH138" t="s">
        <v>2798</v>
      </c>
      <c r="CI138" t="s">
        <v>1547</v>
      </c>
      <c r="CJ138" t="s">
        <v>2877</v>
      </c>
      <c r="CK138" t="s">
        <v>1165</v>
      </c>
      <c r="CL138"/>
      <c r="CM138"/>
      <c r="CN138" t="s">
        <v>13190</v>
      </c>
      <c r="CO138" t="s">
        <v>3000</v>
      </c>
      <c r="CP138" t="s">
        <v>13190</v>
      </c>
      <c r="CQ138" t="s">
        <v>3000</v>
      </c>
      <c r="CR138" t="s">
        <v>1547</v>
      </c>
      <c r="CS138">
        <v>0</v>
      </c>
      <c r="CT138" t="s">
        <v>1547</v>
      </c>
      <c r="CU138" t="s">
        <v>1547</v>
      </c>
      <c r="CV138" t="s">
        <v>1547</v>
      </c>
      <c r="CW138" t="s">
        <v>1547</v>
      </c>
      <c r="CX138" t="s">
        <v>1547</v>
      </c>
      <c r="CY138">
        <v>136</v>
      </c>
      <c r="CZ138" t="s">
        <v>5953</v>
      </c>
      <c r="DA138" t="s">
        <v>1547</v>
      </c>
      <c r="DB138" t="s">
        <v>1881</v>
      </c>
      <c r="DC138" t="s">
        <v>1882</v>
      </c>
      <c r="DD138" t="s">
        <v>3000</v>
      </c>
      <c r="DE138" t="s">
        <v>2649</v>
      </c>
      <c r="DF138" t="s">
        <v>3000</v>
      </c>
      <c r="DG138" t="s">
        <v>1547</v>
      </c>
      <c r="DH138" t="s">
        <v>1547</v>
      </c>
      <c r="DI138" t="s">
        <v>1892</v>
      </c>
      <c r="DJ138" t="e">
        <v>#N/A</v>
      </c>
      <c r="DK138"/>
      <c r="DL138" t="s">
        <v>1892</v>
      </c>
      <c r="DM138">
        <v>9</v>
      </c>
      <c r="DN138" t="s">
        <v>1883</v>
      </c>
      <c r="DO138" t="s">
        <v>1165</v>
      </c>
      <c r="DP138" t="b">
        <v>1</v>
      </c>
      <c r="DQ138" t="b">
        <v>0</v>
      </c>
      <c r="DR138" t="b">
        <v>0</v>
      </c>
      <c r="DS138" t="b">
        <v>0</v>
      </c>
      <c r="DT138" t="b">
        <v>0</v>
      </c>
      <c r="DU138" t="b">
        <v>0</v>
      </c>
      <c r="DV138" t="b">
        <v>0</v>
      </c>
      <c r="DW138">
        <v>0</v>
      </c>
      <c r="DX138" t="b">
        <v>0</v>
      </c>
      <c r="DY138" t="b">
        <v>0</v>
      </c>
      <c r="DZ138" t="b">
        <v>0</v>
      </c>
      <c r="EA138" t="b">
        <v>0</v>
      </c>
      <c r="EB138" t="b">
        <v>0</v>
      </c>
      <c r="EC138" t="b">
        <v>0</v>
      </c>
      <c r="ED138" t="b">
        <v>0</v>
      </c>
      <c r="EE138" t="b">
        <v>0</v>
      </c>
      <c r="EF138" t="b">
        <v>0</v>
      </c>
      <c r="EG138" t="b" cm="1">
        <v>1</v>
      </c>
      <c r="EH138" t="b">
        <v>0</v>
      </c>
      <c r="EI138" t="b">
        <v>0</v>
      </c>
      <c r="EJ138" t="b">
        <v>1</v>
      </c>
      <c r="EK138" t="s">
        <v>5887</v>
      </c>
      <c r="EL138">
        <v>1</v>
      </c>
      <c r="EM138">
        <v>3</v>
      </c>
      <c r="EN138" t="b">
        <v>0</v>
      </c>
    </row>
    <row r="139" spans="1:144" ht="31.5">
      <c r="A139"/>
      <c r="B139" t="s">
        <v>1165</v>
      </c>
      <c r="C139" t="s">
        <v>3124</v>
      </c>
      <c r="D139" t="s">
        <v>3003</v>
      </c>
      <c r="E139" t="s">
        <v>3003</v>
      </c>
      <c r="F139"/>
      <c r="G139" t="s">
        <v>3003</v>
      </c>
      <c r="H139" s="109" t="s">
        <v>3163</v>
      </c>
      <c r="I139" t="s">
        <v>2798</v>
      </c>
      <c r="J139"/>
      <c r="K139" t="s">
        <v>902</v>
      </c>
      <c r="L139" t="s">
        <v>1743</v>
      </c>
      <c r="M139" t="s">
        <v>1995</v>
      </c>
      <c r="N139"/>
      <c r="O139"/>
      <c r="P139" t="s">
        <v>1165</v>
      </c>
      <c r="Q139" t="s">
        <v>2649</v>
      </c>
      <c r="R139" t="s">
        <v>2877</v>
      </c>
      <c r="S139"/>
      <c r="T139"/>
      <c r="U139" t="s">
        <v>13190</v>
      </c>
      <c r="V139" t="s">
        <v>3003</v>
      </c>
      <c r="W139"/>
      <c r="X139"/>
      <c r="Y139"/>
      <c r="Z139"/>
      <c r="AA139"/>
      <c r="AB139"/>
      <c r="AC139"/>
      <c r="AD139"/>
      <c r="AE139"/>
      <c r="AF139"/>
      <c r="AG139"/>
      <c r="AH139"/>
      <c r="AI139"/>
      <c r="AJ139"/>
      <c r="AK139"/>
      <c r="AL139"/>
      <c r="AM139"/>
      <c r="AN139"/>
      <c r="AO139" s="108" t="s">
        <v>43</v>
      </c>
      <c r="AP139" t="s">
        <v>2843</v>
      </c>
      <c r="AQ139">
        <v>68</v>
      </c>
      <c r="AR139" t="e">
        <v>#N/A</v>
      </c>
      <c r="AS139" t="s">
        <v>3124</v>
      </c>
      <c r="AT139" t="e">
        <v>#N/A</v>
      </c>
      <c r="AU139" t="s">
        <v>3003</v>
      </c>
      <c r="AV139" t="s">
        <v>5412</v>
      </c>
      <c r="AW139" t="s">
        <v>1744</v>
      </c>
      <c r="AX139" t="s">
        <v>1740</v>
      </c>
      <c r="AY139" t="s">
        <v>5412</v>
      </c>
      <c r="AZ139" t="s">
        <v>2649</v>
      </c>
      <c r="BA139" t="s">
        <v>5413</v>
      </c>
      <c r="BB139" t="s">
        <v>2798</v>
      </c>
      <c r="BC139" t="s">
        <v>1743</v>
      </c>
      <c r="BD139" t="s">
        <v>5888</v>
      </c>
      <c r="BE139" t="s">
        <v>3160</v>
      </c>
      <c r="BF139">
        <v>50</v>
      </c>
      <c r="BG139">
        <v>131</v>
      </c>
      <c r="BH139">
        <v>0</v>
      </c>
      <c r="BI139" t="s">
        <v>1547</v>
      </c>
      <c r="BJ139">
        <v>0</v>
      </c>
      <c r="BK139">
        <v>0</v>
      </c>
      <c r="BL139">
        <v>50</v>
      </c>
      <c r="BM139" t="s">
        <v>5419</v>
      </c>
      <c r="BN139" t="s">
        <v>3161</v>
      </c>
      <c r="BO139" t="s">
        <v>5927</v>
      </c>
      <c r="BP139" t="e" cm="1">
        <v>#N/A</v>
      </c>
      <c r="BQ139" t="s">
        <v>1547</v>
      </c>
      <c r="BR139" t="s">
        <v>5754</v>
      </c>
      <c r="BS139">
        <v>49</v>
      </c>
      <c r="BT139" t="s">
        <v>5449</v>
      </c>
      <c r="BU139" t="s">
        <v>15192</v>
      </c>
      <c r="BV139" t="s">
        <v>3003</v>
      </c>
      <c r="BW139" t="s">
        <v>5412</v>
      </c>
      <c r="BX139" t="s">
        <v>5954</v>
      </c>
      <c r="BY139" t="s">
        <v>1744</v>
      </c>
      <c r="BZ139" t="s">
        <v>1547</v>
      </c>
      <c r="CA139" t="s">
        <v>1744</v>
      </c>
      <c r="CB139" t="s">
        <v>1995</v>
      </c>
      <c r="CC139"/>
      <c r="CD139" t="s">
        <v>998</v>
      </c>
      <c r="CE139" t="s">
        <v>2798</v>
      </c>
      <c r="CF139" t="s">
        <v>5955</v>
      </c>
      <c r="CG139" t="s">
        <v>5956</v>
      </c>
      <c r="CH139" t="s">
        <v>2798</v>
      </c>
      <c r="CI139" t="s">
        <v>1547</v>
      </c>
      <c r="CJ139" t="s">
        <v>2877</v>
      </c>
      <c r="CK139" t="s">
        <v>1165</v>
      </c>
      <c r="CL139"/>
      <c r="CM139"/>
      <c r="CN139" t="s">
        <v>13190</v>
      </c>
      <c r="CO139" t="s">
        <v>3003</v>
      </c>
      <c r="CP139" t="s">
        <v>13190</v>
      </c>
      <c r="CQ139" t="s">
        <v>3003</v>
      </c>
      <c r="CR139" t="s">
        <v>1547</v>
      </c>
      <c r="CS139">
        <v>0</v>
      </c>
      <c r="CT139" t="s">
        <v>1547</v>
      </c>
      <c r="CU139" t="s">
        <v>1547</v>
      </c>
      <c r="CV139" t="s">
        <v>1547</v>
      </c>
      <c r="CW139" t="s">
        <v>1547</v>
      </c>
      <c r="CX139" t="s">
        <v>1547</v>
      </c>
      <c r="CY139">
        <v>137</v>
      </c>
      <c r="CZ139" t="s">
        <v>5957</v>
      </c>
      <c r="DA139" t="s">
        <v>1547</v>
      </c>
      <c r="DB139" t="s">
        <v>1881</v>
      </c>
      <c r="DC139" t="s">
        <v>1882</v>
      </c>
      <c r="DD139" t="s">
        <v>3003</v>
      </c>
      <c r="DE139" t="s">
        <v>2649</v>
      </c>
      <c r="DF139" t="s">
        <v>3003</v>
      </c>
      <c r="DG139" t="s">
        <v>1547</v>
      </c>
      <c r="DH139" t="s">
        <v>1547</v>
      </c>
      <c r="DI139" t="s">
        <v>1892</v>
      </c>
      <c r="DJ139" t="e">
        <v>#N/A</v>
      </c>
      <c r="DK139"/>
      <c r="DL139" t="s">
        <v>1892</v>
      </c>
      <c r="DM139">
        <v>9</v>
      </c>
      <c r="DN139" t="s">
        <v>1883</v>
      </c>
      <c r="DO139" t="s">
        <v>1165</v>
      </c>
      <c r="DP139" t="b">
        <v>1</v>
      </c>
      <c r="DQ139" t="b">
        <v>0</v>
      </c>
      <c r="DR139" t="b">
        <v>0</v>
      </c>
      <c r="DS139" t="b">
        <v>0</v>
      </c>
      <c r="DT139" t="b">
        <v>0</v>
      </c>
      <c r="DU139" t="b">
        <v>0</v>
      </c>
      <c r="DV139" t="b">
        <v>0</v>
      </c>
      <c r="DW139">
        <v>0</v>
      </c>
      <c r="DX139" t="b">
        <v>0</v>
      </c>
      <c r="DY139" t="b">
        <v>0</v>
      </c>
      <c r="DZ139" t="b">
        <v>0</v>
      </c>
      <c r="EA139" t="b">
        <v>0</v>
      </c>
      <c r="EB139" t="b">
        <v>0</v>
      </c>
      <c r="EC139" t="b">
        <v>0</v>
      </c>
      <c r="ED139" t="b">
        <v>0</v>
      </c>
      <c r="EE139" t="b">
        <v>0</v>
      </c>
      <c r="EF139" t="b">
        <v>0</v>
      </c>
      <c r="EG139" t="b" cm="1">
        <v>1</v>
      </c>
      <c r="EH139" t="b">
        <v>0</v>
      </c>
      <c r="EI139" t="b">
        <v>0</v>
      </c>
      <c r="EJ139" t="b">
        <v>1</v>
      </c>
      <c r="EK139" t="s">
        <v>5887</v>
      </c>
      <c r="EL139">
        <v>1</v>
      </c>
      <c r="EM139">
        <v>3</v>
      </c>
      <c r="EN139" t="b">
        <v>0</v>
      </c>
    </row>
    <row r="140" spans="1:144" ht="15.75">
      <c r="A140"/>
      <c r="B140" t="s">
        <v>1165</v>
      </c>
      <c r="C140" t="s">
        <v>3124</v>
      </c>
      <c r="D140" t="s">
        <v>3016</v>
      </c>
      <c r="E140" t="s">
        <v>3164</v>
      </c>
      <c r="F140"/>
      <c r="G140" t="s">
        <v>3016</v>
      </c>
      <c r="H140" t="s">
        <v>3016</v>
      </c>
      <c r="I140" t="s">
        <v>1244</v>
      </c>
      <c r="J140"/>
      <c r="K140" t="s">
        <v>902</v>
      </c>
      <c r="L140" t="s">
        <v>1743</v>
      </c>
      <c r="M140"/>
      <c r="N140"/>
      <c r="O140"/>
      <c r="P140" t="s">
        <v>1165</v>
      </c>
      <c r="Q140" t="s">
        <v>2649</v>
      </c>
      <c r="R140" t="s">
        <v>2877</v>
      </c>
      <c r="S140"/>
      <c r="T140"/>
      <c r="U140" t="s">
        <v>13191</v>
      </c>
      <c r="V140"/>
      <c r="W140"/>
      <c r="X140"/>
      <c r="Y140"/>
      <c r="Z140"/>
      <c r="AA140"/>
      <c r="AB140"/>
      <c r="AC140"/>
      <c r="AD140"/>
      <c r="AE140"/>
      <c r="AF140"/>
      <c r="AG140"/>
      <c r="AH140"/>
      <c r="AI140"/>
      <c r="AJ140"/>
      <c r="AK140"/>
      <c r="AL140"/>
      <c r="AM140"/>
      <c r="AN140"/>
      <c r="AO140" s="108" t="s">
        <v>43</v>
      </c>
      <c r="AP140" t="s">
        <v>2843</v>
      </c>
      <c r="AQ140">
        <v>69</v>
      </c>
      <c r="AR140" t="e">
        <v>#N/A</v>
      </c>
      <c r="AS140" t="s">
        <v>3124</v>
      </c>
      <c r="AT140" t="e">
        <v>#N/A</v>
      </c>
      <c r="AU140" t="s">
        <v>3164</v>
      </c>
      <c r="AV140" t="s">
        <v>5958</v>
      </c>
      <c r="AW140" t="s">
        <v>1744</v>
      </c>
      <c r="AX140" t="s">
        <v>1740</v>
      </c>
      <c r="AY140" t="s">
        <v>5445</v>
      </c>
      <c r="AZ140" t="s">
        <v>2649</v>
      </c>
      <c r="BA140" t="s">
        <v>5959</v>
      </c>
      <c r="BB140" t="s">
        <v>1244</v>
      </c>
      <c r="BC140" t="s">
        <v>1743</v>
      </c>
      <c r="BD140" t="s">
        <v>5960</v>
      </c>
      <c r="BE140" t="s">
        <v>3016</v>
      </c>
      <c r="BF140">
        <v>140</v>
      </c>
      <c r="BG140">
        <v>0</v>
      </c>
      <c r="BH140">
        <v>0</v>
      </c>
      <c r="BI140" t="s">
        <v>1547</v>
      </c>
      <c r="BJ140">
        <v>0</v>
      </c>
      <c r="BK140">
        <v>0</v>
      </c>
      <c r="BL140">
        <v>0</v>
      </c>
      <c r="BM140" t="s">
        <v>1547</v>
      </c>
      <c r="BN140" t="s">
        <v>1547</v>
      </c>
      <c r="BO140" t="s">
        <v>1547</v>
      </c>
      <c r="BP140" t="s" cm="1">
        <v>1547</v>
      </c>
      <c r="BQ140" t="s">
        <v>1547</v>
      </c>
      <c r="BR140" t="s">
        <v>5754</v>
      </c>
      <c r="BS140">
        <v>50</v>
      </c>
      <c r="BT140" t="s">
        <v>5460</v>
      </c>
      <c r="BU140" t="s">
        <v>15193</v>
      </c>
      <c r="BV140" t="s">
        <v>3016</v>
      </c>
      <c r="BW140" t="s">
        <v>5958</v>
      </c>
      <c r="BX140" t="s">
        <v>5445</v>
      </c>
      <c r="BY140" t="s">
        <v>1744</v>
      </c>
      <c r="BZ140" t="s">
        <v>1547</v>
      </c>
      <c r="CA140" t="s">
        <v>1744</v>
      </c>
      <c r="CB140" t="s">
        <v>1547</v>
      </c>
      <c r="CC140"/>
      <c r="CD140" t="s">
        <v>998</v>
      </c>
      <c r="CE140" t="s">
        <v>1244</v>
      </c>
      <c r="CF140" t="s">
        <v>3164</v>
      </c>
      <c r="CG140" t="s">
        <v>5958</v>
      </c>
      <c r="CH140" t="s">
        <v>1244</v>
      </c>
      <c r="CI140" t="s">
        <v>1547</v>
      </c>
      <c r="CJ140" t="s">
        <v>2877</v>
      </c>
      <c r="CK140" t="s">
        <v>1165</v>
      </c>
      <c r="CL140"/>
      <c r="CM140"/>
      <c r="CN140" t="s">
        <v>13191</v>
      </c>
      <c r="CO140" t="s">
        <v>1547</v>
      </c>
      <c r="CP140" t="s">
        <v>13191</v>
      </c>
      <c r="CQ140" t="s">
        <v>1547</v>
      </c>
      <c r="CR140" t="s">
        <v>1547</v>
      </c>
      <c r="CS140">
        <v>0</v>
      </c>
      <c r="CT140" t="s">
        <v>1547</v>
      </c>
      <c r="CU140" t="s">
        <v>1547</v>
      </c>
      <c r="CV140" t="s">
        <v>1547</v>
      </c>
      <c r="CW140" t="s">
        <v>1547</v>
      </c>
      <c r="CX140" t="s">
        <v>1547</v>
      </c>
      <c r="CY140">
        <v>138</v>
      </c>
      <c r="CZ140" t="s">
        <v>5961</v>
      </c>
      <c r="DA140" t="s">
        <v>1547</v>
      </c>
      <c r="DB140" t="s">
        <v>1881</v>
      </c>
      <c r="DC140" t="s">
        <v>1882</v>
      </c>
      <c r="DD140" t="s">
        <v>3164</v>
      </c>
      <c r="DE140" t="s">
        <v>2649</v>
      </c>
      <c r="DF140" t="s">
        <v>3016</v>
      </c>
      <c r="DG140" t="s">
        <v>1547</v>
      </c>
      <c r="DH140" t="s">
        <v>1547</v>
      </c>
      <c r="DI140" t="s">
        <v>1892</v>
      </c>
      <c r="DJ140" t="e">
        <v>#N/A</v>
      </c>
      <c r="DK140"/>
      <c r="DL140" t="s">
        <v>1892</v>
      </c>
      <c r="DM140">
        <v>9</v>
      </c>
      <c r="DN140" t="s">
        <v>1883</v>
      </c>
      <c r="DO140" t="s">
        <v>1165</v>
      </c>
      <c r="DP140" t="b">
        <v>1</v>
      </c>
      <c r="DQ140" t="b">
        <v>0</v>
      </c>
      <c r="DR140" t="b">
        <v>1</v>
      </c>
      <c r="DS140" t="b">
        <v>0</v>
      </c>
      <c r="DT140" t="b">
        <v>0</v>
      </c>
      <c r="DU140" t="b">
        <v>0</v>
      </c>
      <c r="DV140" t="b">
        <v>1</v>
      </c>
      <c r="DW140">
        <v>0</v>
      </c>
      <c r="DX140" t="b">
        <v>0</v>
      </c>
      <c r="DY140" t="b">
        <v>0</v>
      </c>
      <c r="DZ140" t="b">
        <v>0</v>
      </c>
      <c r="EA140" t="b">
        <v>0</v>
      </c>
      <c r="EB140" t="b">
        <v>0</v>
      </c>
      <c r="EC140" t="b">
        <v>1</v>
      </c>
      <c r="ED140" t="b">
        <v>0</v>
      </c>
      <c r="EE140" t="b">
        <v>0</v>
      </c>
      <c r="EF140" t="b">
        <v>0</v>
      </c>
      <c r="EG140" t="b" cm="1">
        <v>0</v>
      </c>
      <c r="EH140" t="b">
        <v>0</v>
      </c>
      <c r="EI140" t="b">
        <v>0</v>
      </c>
      <c r="EJ140" t="b">
        <v>1</v>
      </c>
      <c r="EK140" t="s">
        <v>5327</v>
      </c>
      <c r="EL140">
        <v>0</v>
      </c>
      <c r="EM140">
        <v>19</v>
      </c>
      <c r="EN140" t="b">
        <v>0</v>
      </c>
    </row>
    <row r="141" spans="1:144" ht="15.75">
      <c r="A141"/>
      <c r="B141" t="s">
        <v>1165</v>
      </c>
      <c r="C141" t="s">
        <v>3124</v>
      </c>
      <c r="D141" t="s">
        <v>2904</v>
      </c>
      <c r="E141" t="s">
        <v>2905</v>
      </c>
      <c r="F141" t="s">
        <v>2906</v>
      </c>
      <c r="G141" t="s">
        <v>2904</v>
      </c>
      <c r="H141" t="s">
        <v>2904</v>
      </c>
      <c r="I141" t="s">
        <v>2799</v>
      </c>
      <c r="J141"/>
      <c r="K141" t="s">
        <v>902</v>
      </c>
      <c r="L141" t="s">
        <v>1743</v>
      </c>
      <c r="M141" t="s">
        <v>1779</v>
      </c>
      <c r="N141"/>
      <c r="O141"/>
      <c r="P141" t="s">
        <v>1165</v>
      </c>
      <c r="Q141" t="s">
        <v>2649</v>
      </c>
      <c r="R141" t="s">
        <v>2877</v>
      </c>
      <c r="S141"/>
      <c r="T141"/>
      <c r="U141" t="s">
        <v>13191</v>
      </c>
      <c r="V141" t="s">
        <v>13135</v>
      </c>
      <c r="W141"/>
      <c r="X141"/>
      <c r="Y141"/>
      <c r="Z141"/>
      <c r="AA141"/>
      <c r="AB141"/>
      <c r="AC141"/>
      <c r="AD141"/>
      <c r="AE141"/>
      <c r="AF141"/>
      <c r="AG141"/>
      <c r="AH141"/>
      <c r="AI141"/>
      <c r="AJ141"/>
      <c r="AK141"/>
      <c r="AL141"/>
      <c r="AM141"/>
      <c r="AN141"/>
      <c r="AO141" s="108" t="s">
        <v>43</v>
      </c>
      <c r="AP141" t="s">
        <v>2843</v>
      </c>
      <c r="AQ141">
        <v>70</v>
      </c>
      <c r="AR141" t="e">
        <v>#N/A</v>
      </c>
      <c r="AS141" t="s">
        <v>3124</v>
      </c>
      <c r="AT141" t="e">
        <v>#N/A</v>
      </c>
      <c r="AU141" t="s">
        <v>2905</v>
      </c>
      <c r="AV141" t="s">
        <v>5110</v>
      </c>
      <c r="AW141" t="s">
        <v>5111</v>
      </c>
      <c r="AX141" t="s">
        <v>1740</v>
      </c>
      <c r="AY141" t="s">
        <v>5112</v>
      </c>
      <c r="AZ141" t="s">
        <v>2649</v>
      </c>
      <c r="BA141" t="s">
        <v>5113</v>
      </c>
      <c r="BB141" t="s">
        <v>2799</v>
      </c>
      <c r="BC141" t="s">
        <v>1743</v>
      </c>
      <c r="BD141" t="s">
        <v>5669</v>
      </c>
      <c r="BE141" t="s">
        <v>3016</v>
      </c>
      <c r="BF141">
        <v>15</v>
      </c>
      <c r="BG141">
        <v>140</v>
      </c>
      <c r="BH141">
        <v>0</v>
      </c>
      <c r="BI141" t="s">
        <v>1547</v>
      </c>
      <c r="BJ141">
        <v>0</v>
      </c>
      <c r="BK141">
        <v>0</v>
      </c>
      <c r="BL141">
        <v>32</v>
      </c>
      <c r="BM141" t="s">
        <v>5115</v>
      </c>
      <c r="BN141" t="s">
        <v>3164</v>
      </c>
      <c r="BO141" t="s">
        <v>5958</v>
      </c>
      <c r="BP141" t="e" cm="1">
        <v>#N/A</v>
      </c>
      <c r="BQ141" t="s">
        <v>1547</v>
      </c>
      <c r="BR141" t="s">
        <v>5754</v>
      </c>
      <c r="BS141">
        <v>51</v>
      </c>
      <c r="BT141" t="s">
        <v>5469</v>
      </c>
      <c r="BU141" t="s">
        <v>15194</v>
      </c>
      <c r="BV141" t="s">
        <v>2904</v>
      </c>
      <c r="BW141" t="s">
        <v>5110</v>
      </c>
      <c r="BX141" t="s">
        <v>5112</v>
      </c>
      <c r="BY141" t="s">
        <v>1744</v>
      </c>
      <c r="BZ141" t="s">
        <v>1547</v>
      </c>
      <c r="CA141" t="s">
        <v>1744</v>
      </c>
      <c r="CB141" t="s">
        <v>1779</v>
      </c>
      <c r="CC141"/>
      <c r="CD141" t="s">
        <v>998</v>
      </c>
      <c r="CE141" t="s">
        <v>2799</v>
      </c>
      <c r="CF141" t="s">
        <v>5962</v>
      </c>
      <c r="CG141" t="s">
        <v>5963</v>
      </c>
      <c r="CH141" t="s">
        <v>2799</v>
      </c>
      <c r="CI141" t="s">
        <v>1547</v>
      </c>
      <c r="CJ141" t="s">
        <v>2877</v>
      </c>
      <c r="CK141" t="s">
        <v>1165</v>
      </c>
      <c r="CL141"/>
      <c r="CM141"/>
      <c r="CN141" t="s">
        <v>13191</v>
      </c>
      <c r="CO141" t="s">
        <v>13135</v>
      </c>
      <c r="CP141" t="s">
        <v>13191</v>
      </c>
      <c r="CQ141" t="s">
        <v>13135</v>
      </c>
      <c r="CR141" t="s">
        <v>1547</v>
      </c>
      <c r="CS141">
        <v>0</v>
      </c>
      <c r="CT141" t="s">
        <v>1547</v>
      </c>
      <c r="CU141" t="s">
        <v>1547</v>
      </c>
      <c r="CV141" t="s">
        <v>1547</v>
      </c>
      <c r="CW141" t="s">
        <v>1547</v>
      </c>
      <c r="CX141" t="s">
        <v>1547</v>
      </c>
      <c r="CY141">
        <v>139</v>
      </c>
      <c r="CZ141" t="s">
        <v>5964</v>
      </c>
      <c r="DA141" t="s">
        <v>1547</v>
      </c>
      <c r="DB141" t="s">
        <v>1881</v>
      </c>
      <c r="DC141" t="s">
        <v>1882</v>
      </c>
      <c r="DD141" t="s">
        <v>2905</v>
      </c>
      <c r="DE141" t="s">
        <v>2649</v>
      </c>
      <c r="DF141" t="s">
        <v>2904</v>
      </c>
      <c r="DG141" t="s">
        <v>1547</v>
      </c>
      <c r="DH141" t="s">
        <v>1547</v>
      </c>
      <c r="DI141" t="s">
        <v>1892</v>
      </c>
      <c r="DJ141" t="e">
        <v>#N/A</v>
      </c>
      <c r="DK141"/>
      <c r="DL141" t="s">
        <v>1892</v>
      </c>
      <c r="DM141">
        <v>9</v>
      </c>
      <c r="DN141" t="s">
        <v>1883</v>
      </c>
      <c r="DO141" t="s">
        <v>1165</v>
      </c>
      <c r="DP141" t="b">
        <v>1</v>
      </c>
      <c r="DQ141" t="b">
        <v>0</v>
      </c>
      <c r="DR141" t="b">
        <v>0</v>
      </c>
      <c r="DS141" t="b">
        <v>0</v>
      </c>
      <c r="DT141" t="b">
        <v>0</v>
      </c>
      <c r="DU141" t="b">
        <v>0</v>
      </c>
      <c r="DV141" t="b">
        <v>0</v>
      </c>
      <c r="DW141">
        <v>0</v>
      </c>
      <c r="DX141" t="b">
        <v>0</v>
      </c>
      <c r="DY141" t="b">
        <v>0</v>
      </c>
      <c r="DZ141" t="b">
        <v>0</v>
      </c>
      <c r="EA141" t="b">
        <v>0</v>
      </c>
      <c r="EB141" t="b">
        <v>0</v>
      </c>
      <c r="EC141" t="b">
        <v>0</v>
      </c>
      <c r="ED141" t="b">
        <v>0</v>
      </c>
      <c r="EE141" t="b">
        <v>0</v>
      </c>
      <c r="EF141" t="b">
        <v>0</v>
      </c>
      <c r="EG141" t="b" cm="1">
        <v>0</v>
      </c>
      <c r="EH141" t="b">
        <v>0</v>
      </c>
      <c r="EI141" t="b">
        <v>0</v>
      </c>
      <c r="EJ141" t="b">
        <v>0</v>
      </c>
      <c r="EK141" t="s">
        <v>1547</v>
      </c>
      <c r="EL141">
        <v>0</v>
      </c>
      <c r="EM141">
        <v>29</v>
      </c>
      <c r="EN141" t="b">
        <v>0</v>
      </c>
    </row>
    <row r="142" spans="1:144" ht="15.75">
      <c r="A142"/>
      <c r="B142" t="s">
        <v>1165</v>
      </c>
      <c r="C142" t="s">
        <v>3124</v>
      </c>
      <c r="D142" t="s">
        <v>2908</v>
      </c>
      <c r="E142" t="s">
        <v>2909</v>
      </c>
      <c r="F142" t="s">
        <v>2910</v>
      </c>
      <c r="G142" t="s">
        <v>2911</v>
      </c>
      <c r="H142" t="s">
        <v>2908</v>
      </c>
      <c r="I142" t="s">
        <v>2799</v>
      </c>
      <c r="J142"/>
      <c r="K142" t="s">
        <v>902</v>
      </c>
      <c r="L142" t="s">
        <v>1743</v>
      </c>
      <c r="M142" t="s">
        <v>1754</v>
      </c>
      <c r="N142" t="s">
        <v>2912</v>
      </c>
      <c r="O142"/>
      <c r="P142" t="s">
        <v>1165</v>
      </c>
      <c r="Q142" t="s">
        <v>2649</v>
      </c>
      <c r="R142" t="s">
        <v>2877</v>
      </c>
      <c r="S142"/>
      <c r="T142"/>
      <c r="U142" t="s">
        <v>13191</v>
      </c>
      <c r="V142" t="s">
        <v>13136</v>
      </c>
      <c r="W142"/>
      <c r="X142"/>
      <c r="Y142"/>
      <c r="Z142"/>
      <c r="AA142"/>
      <c r="AB142"/>
      <c r="AC142"/>
      <c r="AD142"/>
      <c r="AE142"/>
      <c r="AF142"/>
      <c r="AG142"/>
      <c r="AH142"/>
      <c r="AI142"/>
      <c r="AJ142"/>
      <c r="AK142"/>
      <c r="AL142"/>
      <c r="AM142"/>
      <c r="AN142"/>
      <c r="AO142" s="108" t="s">
        <v>43</v>
      </c>
      <c r="AP142" t="s">
        <v>2843</v>
      </c>
      <c r="AQ142">
        <v>71</v>
      </c>
      <c r="AR142" t="e">
        <v>#N/A</v>
      </c>
      <c r="AS142" t="s">
        <v>3124</v>
      </c>
      <c r="AT142" t="e">
        <v>#N/A</v>
      </c>
      <c r="AU142" t="s">
        <v>2909</v>
      </c>
      <c r="AV142" t="s">
        <v>5120</v>
      </c>
      <c r="AW142" t="s">
        <v>5121</v>
      </c>
      <c r="AX142" t="s">
        <v>1740</v>
      </c>
      <c r="AY142" t="s">
        <v>5122</v>
      </c>
      <c r="AZ142" t="s">
        <v>2649</v>
      </c>
      <c r="BA142" t="s">
        <v>5123</v>
      </c>
      <c r="BB142" t="s">
        <v>2799</v>
      </c>
      <c r="BC142" t="s">
        <v>1743</v>
      </c>
      <c r="BD142" t="s">
        <v>5673</v>
      </c>
      <c r="BE142" t="s">
        <v>3016</v>
      </c>
      <c r="BF142">
        <v>16</v>
      </c>
      <c r="BG142">
        <v>140</v>
      </c>
      <c r="BH142">
        <v>0</v>
      </c>
      <c r="BI142" t="s">
        <v>1547</v>
      </c>
      <c r="BJ142">
        <v>0</v>
      </c>
      <c r="BK142">
        <v>0</v>
      </c>
      <c r="BL142">
        <v>33</v>
      </c>
      <c r="BM142" t="s">
        <v>5125</v>
      </c>
      <c r="BN142" t="s">
        <v>3164</v>
      </c>
      <c r="BO142" t="s">
        <v>5958</v>
      </c>
      <c r="BP142" t="e" cm="1">
        <v>#N/A</v>
      </c>
      <c r="BQ142" t="s">
        <v>1547</v>
      </c>
      <c r="BR142" t="s">
        <v>5754</v>
      </c>
      <c r="BS142">
        <v>52</v>
      </c>
      <c r="BT142" t="s">
        <v>5479</v>
      </c>
      <c r="BU142" t="s">
        <v>15195</v>
      </c>
      <c r="BV142" t="s">
        <v>2908</v>
      </c>
      <c r="BW142" t="s">
        <v>5120</v>
      </c>
      <c r="BX142" t="s">
        <v>5126</v>
      </c>
      <c r="BY142" t="s">
        <v>5127</v>
      </c>
      <c r="BZ142" t="s">
        <v>1547</v>
      </c>
      <c r="CA142" t="s">
        <v>1744</v>
      </c>
      <c r="CB142" t="s">
        <v>1754</v>
      </c>
      <c r="CC142"/>
      <c r="CD142" t="s">
        <v>998</v>
      </c>
      <c r="CE142" t="s">
        <v>2799</v>
      </c>
      <c r="CF142" t="s">
        <v>5965</v>
      </c>
      <c r="CG142" t="s">
        <v>5966</v>
      </c>
      <c r="CH142" t="s">
        <v>2799</v>
      </c>
      <c r="CI142" t="s">
        <v>1547</v>
      </c>
      <c r="CJ142" t="s">
        <v>2877</v>
      </c>
      <c r="CK142" t="s">
        <v>1165</v>
      </c>
      <c r="CL142"/>
      <c r="CM142"/>
      <c r="CN142" t="s">
        <v>13191</v>
      </c>
      <c r="CO142" t="s">
        <v>13136</v>
      </c>
      <c r="CP142" t="s">
        <v>13191</v>
      </c>
      <c r="CQ142" t="s">
        <v>13136</v>
      </c>
      <c r="CR142" t="s">
        <v>1547</v>
      </c>
      <c r="CS142">
        <v>0</v>
      </c>
      <c r="CT142" t="s">
        <v>1547</v>
      </c>
      <c r="CU142" t="s">
        <v>1547</v>
      </c>
      <c r="CV142" t="s">
        <v>1547</v>
      </c>
      <c r="CW142" t="s">
        <v>1547</v>
      </c>
      <c r="CX142" t="s">
        <v>1547</v>
      </c>
      <c r="CY142">
        <v>140</v>
      </c>
      <c r="CZ142" t="s">
        <v>5967</v>
      </c>
      <c r="DA142" t="s">
        <v>1547</v>
      </c>
      <c r="DB142" t="s">
        <v>1881</v>
      </c>
      <c r="DC142" t="s">
        <v>1882</v>
      </c>
      <c r="DD142" t="s">
        <v>2909</v>
      </c>
      <c r="DE142" t="s">
        <v>2649</v>
      </c>
      <c r="DF142" t="s">
        <v>2911</v>
      </c>
      <c r="DG142" t="s">
        <v>1547</v>
      </c>
      <c r="DH142" t="s">
        <v>1547</v>
      </c>
      <c r="DI142" t="s">
        <v>1892</v>
      </c>
      <c r="DJ142" t="e">
        <v>#N/A</v>
      </c>
      <c r="DK142"/>
      <c r="DL142" t="s">
        <v>1892</v>
      </c>
      <c r="DM142">
        <v>9</v>
      </c>
      <c r="DN142" t="s">
        <v>1883</v>
      </c>
      <c r="DO142" t="s">
        <v>1165</v>
      </c>
      <c r="DP142" t="b">
        <v>1</v>
      </c>
      <c r="DQ142" t="b">
        <v>0</v>
      </c>
      <c r="DR142" t="b">
        <v>0</v>
      </c>
      <c r="DS142" t="b">
        <v>0</v>
      </c>
      <c r="DT142" t="b">
        <v>0</v>
      </c>
      <c r="DU142" t="b">
        <v>0</v>
      </c>
      <c r="DV142" t="b">
        <v>0</v>
      </c>
      <c r="DW142">
        <v>0</v>
      </c>
      <c r="DX142" t="b">
        <v>0</v>
      </c>
      <c r="DY142" t="b">
        <v>0</v>
      </c>
      <c r="DZ142" t="b">
        <v>0</v>
      </c>
      <c r="EA142" t="b">
        <v>0</v>
      </c>
      <c r="EB142" t="b">
        <v>0</v>
      </c>
      <c r="EC142" t="b">
        <v>0</v>
      </c>
      <c r="ED142" t="b">
        <v>0</v>
      </c>
      <c r="EE142" t="b">
        <v>0</v>
      </c>
      <c r="EF142" t="b">
        <v>0</v>
      </c>
      <c r="EG142" t="b" cm="1">
        <v>0</v>
      </c>
      <c r="EH142" t="b">
        <v>0</v>
      </c>
      <c r="EI142" t="b">
        <v>0</v>
      </c>
      <c r="EJ142" t="b">
        <v>0</v>
      </c>
      <c r="EK142" t="s">
        <v>1547</v>
      </c>
      <c r="EL142">
        <v>0</v>
      </c>
      <c r="EM142">
        <v>17</v>
      </c>
      <c r="EN142" t="b">
        <v>0</v>
      </c>
    </row>
    <row r="143" spans="1:144" ht="15.75">
      <c r="A143"/>
      <c r="B143" t="s">
        <v>1165</v>
      </c>
      <c r="C143" t="s">
        <v>3124</v>
      </c>
      <c r="D143" t="s">
        <v>2882</v>
      </c>
      <c r="E143" t="s">
        <v>2883</v>
      </c>
      <c r="F143" t="s">
        <v>2876</v>
      </c>
      <c r="G143" t="s">
        <v>2882</v>
      </c>
      <c r="H143" t="s">
        <v>2884</v>
      </c>
      <c r="I143" t="s">
        <v>2799</v>
      </c>
      <c r="J143"/>
      <c r="K143" t="s">
        <v>902</v>
      </c>
      <c r="L143" t="s">
        <v>1743</v>
      </c>
      <c r="M143" t="s">
        <v>1754</v>
      </c>
      <c r="N143" t="s">
        <v>2885</v>
      </c>
      <c r="O143"/>
      <c r="P143" t="s">
        <v>1165</v>
      </c>
      <c r="Q143" t="s">
        <v>2649</v>
      </c>
      <c r="R143" t="s">
        <v>2877</v>
      </c>
      <c r="S143"/>
      <c r="T143"/>
      <c r="U143" t="s">
        <v>13191</v>
      </c>
      <c r="V143" t="s">
        <v>13129</v>
      </c>
      <c r="W143"/>
      <c r="X143"/>
      <c r="Y143"/>
      <c r="Z143"/>
      <c r="AA143"/>
      <c r="AB143"/>
      <c r="AC143"/>
      <c r="AD143"/>
      <c r="AE143"/>
      <c r="AF143"/>
      <c r="AG143"/>
      <c r="AH143"/>
      <c r="AI143"/>
      <c r="AJ143"/>
      <c r="AK143"/>
      <c r="AL143"/>
      <c r="AM143"/>
      <c r="AN143"/>
      <c r="AO143" s="108" t="s">
        <v>43</v>
      </c>
      <c r="AP143" t="s">
        <v>2843</v>
      </c>
      <c r="AQ143">
        <v>72</v>
      </c>
      <c r="AR143" t="e">
        <v>#N/A</v>
      </c>
      <c r="AS143" t="s">
        <v>3124</v>
      </c>
      <c r="AT143" t="e">
        <v>#N/A</v>
      </c>
      <c r="AU143" t="s">
        <v>2883</v>
      </c>
      <c r="AV143" t="s">
        <v>5056</v>
      </c>
      <c r="AW143" t="s">
        <v>5041</v>
      </c>
      <c r="AX143" t="s">
        <v>1740</v>
      </c>
      <c r="AY143" t="s">
        <v>5057</v>
      </c>
      <c r="AZ143" t="s">
        <v>2649</v>
      </c>
      <c r="BA143" t="s">
        <v>5058</v>
      </c>
      <c r="BB143" t="s">
        <v>2799</v>
      </c>
      <c r="BC143" t="s">
        <v>1743</v>
      </c>
      <c r="BD143" t="s">
        <v>5678</v>
      </c>
      <c r="BE143" t="s">
        <v>3016</v>
      </c>
      <c r="BF143">
        <v>7</v>
      </c>
      <c r="BG143">
        <v>140</v>
      </c>
      <c r="BH143">
        <v>0</v>
      </c>
      <c r="BI143" t="s">
        <v>1547</v>
      </c>
      <c r="BJ143">
        <v>0</v>
      </c>
      <c r="BK143">
        <v>0</v>
      </c>
      <c r="BL143">
        <v>7</v>
      </c>
      <c r="BM143" t="s">
        <v>5063</v>
      </c>
      <c r="BN143" t="s">
        <v>3164</v>
      </c>
      <c r="BO143" t="s">
        <v>5958</v>
      </c>
      <c r="BP143" t="e" cm="1">
        <v>#N/A</v>
      </c>
      <c r="BQ143" t="s">
        <v>1547</v>
      </c>
      <c r="BR143" t="s">
        <v>5754</v>
      </c>
      <c r="BS143">
        <v>53</v>
      </c>
      <c r="BT143" t="s">
        <v>5489</v>
      </c>
      <c r="BU143" t="s">
        <v>15196</v>
      </c>
      <c r="BV143" t="s">
        <v>2882</v>
      </c>
      <c r="BW143" t="s">
        <v>5056</v>
      </c>
      <c r="BX143" t="s">
        <v>5060</v>
      </c>
      <c r="BY143" t="s">
        <v>5061</v>
      </c>
      <c r="BZ143" t="s">
        <v>1547</v>
      </c>
      <c r="CA143" t="s">
        <v>1744</v>
      </c>
      <c r="CB143" t="s">
        <v>1754</v>
      </c>
      <c r="CC143"/>
      <c r="CD143" t="s">
        <v>998</v>
      </c>
      <c r="CE143" t="s">
        <v>2799</v>
      </c>
      <c r="CF143" t="s">
        <v>5968</v>
      </c>
      <c r="CG143" t="s">
        <v>5969</v>
      </c>
      <c r="CH143" t="s">
        <v>2799</v>
      </c>
      <c r="CI143" t="s">
        <v>1547</v>
      </c>
      <c r="CJ143" t="s">
        <v>2877</v>
      </c>
      <c r="CK143" t="s">
        <v>1165</v>
      </c>
      <c r="CL143"/>
      <c r="CM143"/>
      <c r="CN143" t="s">
        <v>13191</v>
      </c>
      <c r="CO143" t="s">
        <v>13129</v>
      </c>
      <c r="CP143" t="s">
        <v>13191</v>
      </c>
      <c r="CQ143" t="s">
        <v>13129</v>
      </c>
      <c r="CR143" t="s">
        <v>1547</v>
      </c>
      <c r="CS143">
        <v>0</v>
      </c>
      <c r="CT143" t="s">
        <v>1547</v>
      </c>
      <c r="CU143" t="s">
        <v>1547</v>
      </c>
      <c r="CV143" t="s">
        <v>1547</v>
      </c>
      <c r="CW143" t="s">
        <v>1547</v>
      </c>
      <c r="CX143" t="s">
        <v>1547</v>
      </c>
      <c r="CY143">
        <v>141</v>
      </c>
      <c r="CZ143" t="s">
        <v>5970</v>
      </c>
      <c r="DA143" t="s">
        <v>1547</v>
      </c>
      <c r="DB143" t="s">
        <v>1881</v>
      </c>
      <c r="DC143" t="s">
        <v>1882</v>
      </c>
      <c r="DD143" t="s">
        <v>2883</v>
      </c>
      <c r="DE143" t="s">
        <v>2649</v>
      </c>
      <c r="DF143" t="s">
        <v>2882</v>
      </c>
      <c r="DG143" t="s">
        <v>1547</v>
      </c>
      <c r="DH143" t="s">
        <v>1547</v>
      </c>
      <c r="DI143" t="s">
        <v>1892</v>
      </c>
      <c r="DJ143" t="e">
        <v>#N/A</v>
      </c>
      <c r="DK143"/>
      <c r="DL143" t="s">
        <v>1892</v>
      </c>
      <c r="DM143">
        <v>9</v>
      </c>
      <c r="DN143" t="s">
        <v>1883</v>
      </c>
      <c r="DO143" t="s">
        <v>1165</v>
      </c>
      <c r="DP143" t="b">
        <v>1</v>
      </c>
      <c r="DQ143" t="b">
        <v>0</v>
      </c>
      <c r="DR143" t="b">
        <v>0</v>
      </c>
      <c r="DS143" t="b">
        <v>0</v>
      </c>
      <c r="DT143" t="b">
        <v>0</v>
      </c>
      <c r="DU143" t="b">
        <v>0</v>
      </c>
      <c r="DV143" t="b">
        <v>0</v>
      </c>
      <c r="DW143">
        <v>0</v>
      </c>
      <c r="DX143" t="b">
        <v>0</v>
      </c>
      <c r="DY143" t="b">
        <v>0</v>
      </c>
      <c r="DZ143" t="b">
        <v>0</v>
      </c>
      <c r="EA143" t="b">
        <v>0</v>
      </c>
      <c r="EB143" t="b">
        <v>0</v>
      </c>
      <c r="EC143" t="b">
        <v>0</v>
      </c>
      <c r="ED143" t="b">
        <v>0</v>
      </c>
      <c r="EE143" t="b">
        <v>0</v>
      </c>
      <c r="EF143" t="b">
        <v>0</v>
      </c>
      <c r="EG143" t="b" cm="1">
        <v>0</v>
      </c>
      <c r="EH143" t="b">
        <v>0</v>
      </c>
      <c r="EI143" t="b">
        <v>0</v>
      </c>
      <c r="EJ143" t="b">
        <v>0</v>
      </c>
      <c r="EK143" t="s">
        <v>1547</v>
      </c>
      <c r="EL143">
        <v>0</v>
      </c>
      <c r="EM143">
        <v>25</v>
      </c>
      <c r="EN143" t="b">
        <v>0</v>
      </c>
    </row>
    <row r="144" spans="1:144" ht="15.75">
      <c r="A144"/>
      <c r="B144" t="s">
        <v>1165</v>
      </c>
      <c r="C144" t="s">
        <v>3124</v>
      </c>
      <c r="D144" t="s">
        <v>2994</v>
      </c>
      <c r="E144" t="s">
        <v>2995</v>
      </c>
      <c r="F144" t="s">
        <v>2996</v>
      </c>
      <c r="G144" t="s">
        <v>2994</v>
      </c>
      <c r="H144" t="s">
        <v>2948</v>
      </c>
      <c r="I144" t="s">
        <v>2798</v>
      </c>
      <c r="J144"/>
      <c r="K144" t="s">
        <v>902</v>
      </c>
      <c r="L144" t="s">
        <v>1743</v>
      </c>
      <c r="M144" t="s">
        <v>2001</v>
      </c>
      <c r="N144"/>
      <c r="O144"/>
      <c r="P144" t="s">
        <v>1165</v>
      </c>
      <c r="Q144" t="s">
        <v>2649</v>
      </c>
      <c r="R144" t="s">
        <v>2877</v>
      </c>
      <c r="S144"/>
      <c r="T144"/>
      <c r="U144" t="s">
        <v>13191</v>
      </c>
      <c r="V144" t="s">
        <v>13155</v>
      </c>
      <c r="W144"/>
      <c r="X144"/>
      <c r="Y144"/>
      <c r="Z144"/>
      <c r="AA144"/>
      <c r="AB144"/>
      <c r="AC144"/>
      <c r="AD144"/>
      <c r="AE144"/>
      <c r="AF144"/>
      <c r="AG144"/>
      <c r="AH144"/>
      <c r="AI144"/>
      <c r="AJ144"/>
      <c r="AK144"/>
      <c r="AL144"/>
      <c r="AM144"/>
      <c r="AN144"/>
      <c r="AO144" s="108" t="s">
        <v>43</v>
      </c>
      <c r="AP144" t="s">
        <v>2843</v>
      </c>
      <c r="AQ144">
        <v>73</v>
      </c>
      <c r="AR144" t="e">
        <v>#N/A</v>
      </c>
      <c r="AS144" t="s">
        <v>3124</v>
      </c>
      <c r="AT144" t="e">
        <v>#N/A</v>
      </c>
      <c r="AU144" t="s">
        <v>2995</v>
      </c>
      <c r="AV144" t="s">
        <v>5380</v>
      </c>
      <c r="AW144" t="s">
        <v>5381</v>
      </c>
      <c r="AX144" t="s">
        <v>1740</v>
      </c>
      <c r="AY144" t="s">
        <v>5382</v>
      </c>
      <c r="AZ144" t="s">
        <v>2649</v>
      </c>
      <c r="BA144" t="s">
        <v>5383</v>
      </c>
      <c r="BB144" t="s">
        <v>2798</v>
      </c>
      <c r="BC144" t="s">
        <v>1743</v>
      </c>
      <c r="BD144" t="s">
        <v>5971</v>
      </c>
      <c r="BE144" t="s">
        <v>3016</v>
      </c>
      <c r="BF144">
        <v>47</v>
      </c>
      <c r="BG144">
        <v>140</v>
      </c>
      <c r="BH144">
        <v>0</v>
      </c>
      <c r="BI144" t="s">
        <v>1547</v>
      </c>
      <c r="BJ144">
        <v>0</v>
      </c>
      <c r="BK144">
        <v>0</v>
      </c>
      <c r="BL144">
        <v>47</v>
      </c>
      <c r="BM144" t="s">
        <v>5387</v>
      </c>
      <c r="BN144" t="s">
        <v>3164</v>
      </c>
      <c r="BO144" t="s">
        <v>5958</v>
      </c>
      <c r="BP144" t="e" cm="1">
        <v>#N/A</v>
      </c>
      <c r="BQ144" t="s">
        <v>1547</v>
      </c>
      <c r="BR144" t="s">
        <v>5754</v>
      </c>
      <c r="BS144">
        <v>54</v>
      </c>
      <c r="BT144" t="s">
        <v>5499</v>
      </c>
      <c r="BU144" t="s">
        <v>15197</v>
      </c>
      <c r="BV144" t="s">
        <v>2994</v>
      </c>
      <c r="BW144" t="s">
        <v>5380</v>
      </c>
      <c r="BX144" t="s">
        <v>5262</v>
      </c>
      <c r="BY144" t="s">
        <v>1744</v>
      </c>
      <c r="BZ144" t="s">
        <v>1547</v>
      </c>
      <c r="CA144" t="s">
        <v>1744</v>
      </c>
      <c r="CB144" t="s">
        <v>2001</v>
      </c>
      <c r="CC144"/>
      <c r="CD144" t="s">
        <v>998</v>
      </c>
      <c r="CE144" t="s">
        <v>2798</v>
      </c>
      <c r="CF144" t="s">
        <v>5972</v>
      </c>
      <c r="CG144" t="s">
        <v>5973</v>
      </c>
      <c r="CH144" t="s">
        <v>2798</v>
      </c>
      <c r="CI144" t="s">
        <v>1547</v>
      </c>
      <c r="CJ144" t="s">
        <v>2877</v>
      </c>
      <c r="CK144" t="s">
        <v>1165</v>
      </c>
      <c r="CL144"/>
      <c r="CM144"/>
      <c r="CN144" t="s">
        <v>13191</v>
      </c>
      <c r="CO144" t="s">
        <v>13155</v>
      </c>
      <c r="CP144" t="s">
        <v>13191</v>
      </c>
      <c r="CQ144" t="s">
        <v>13155</v>
      </c>
      <c r="CR144" t="s">
        <v>1547</v>
      </c>
      <c r="CS144">
        <v>0</v>
      </c>
      <c r="CT144" t="s">
        <v>1547</v>
      </c>
      <c r="CU144" t="s">
        <v>1547</v>
      </c>
      <c r="CV144" t="s">
        <v>1547</v>
      </c>
      <c r="CW144" t="s">
        <v>1547</v>
      </c>
      <c r="CX144" t="s">
        <v>1547</v>
      </c>
      <c r="CY144">
        <v>142</v>
      </c>
      <c r="CZ144" t="s">
        <v>5974</v>
      </c>
      <c r="DA144" t="s">
        <v>1547</v>
      </c>
      <c r="DB144" t="s">
        <v>1881</v>
      </c>
      <c r="DC144" t="s">
        <v>1882</v>
      </c>
      <c r="DD144" t="s">
        <v>2995</v>
      </c>
      <c r="DE144" t="s">
        <v>2649</v>
      </c>
      <c r="DF144" t="s">
        <v>2994</v>
      </c>
      <c r="DG144" t="s">
        <v>1547</v>
      </c>
      <c r="DH144" t="s">
        <v>1547</v>
      </c>
      <c r="DI144" t="s">
        <v>1892</v>
      </c>
      <c r="DJ144" t="e">
        <v>#N/A</v>
      </c>
      <c r="DK144"/>
      <c r="DL144" t="s">
        <v>1892</v>
      </c>
      <c r="DM144">
        <v>9</v>
      </c>
      <c r="DN144" t="s">
        <v>1883</v>
      </c>
      <c r="DO144" t="s">
        <v>1165</v>
      </c>
      <c r="DP144" t="b">
        <v>1</v>
      </c>
      <c r="DQ144" t="b">
        <v>0</v>
      </c>
      <c r="DR144" t="b">
        <v>0</v>
      </c>
      <c r="DS144" t="b">
        <v>0</v>
      </c>
      <c r="DT144" t="b">
        <v>0</v>
      </c>
      <c r="DU144" t="b">
        <v>0</v>
      </c>
      <c r="DV144" t="b">
        <v>0</v>
      </c>
      <c r="DW144">
        <v>0</v>
      </c>
      <c r="DX144" t="b">
        <v>0</v>
      </c>
      <c r="DY144" t="b">
        <v>0</v>
      </c>
      <c r="DZ144" t="b">
        <v>0</v>
      </c>
      <c r="EA144" t="b">
        <v>0</v>
      </c>
      <c r="EB144" t="b">
        <v>0</v>
      </c>
      <c r="EC144" t="b">
        <v>0</v>
      </c>
      <c r="ED144" t="b">
        <v>0</v>
      </c>
      <c r="EE144" t="b">
        <v>0</v>
      </c>
      <c r="EF144" t="b">
        <v>0</v>
      </c>
      <c r="EG144" t="b" cm="1">
        <v>0</v>
      </c>
      <c r="EH144" t="b">
        <v>0</v>
      </c>
      <c r="EI144" t="b">
        <v>0</v>
      </c>
      <c r="EJ144" t="b">
        <v>0</v>
      </c>
      <c r="EK144" t="s">
        <v>1547</v>
      </c>
      <c r="EL144">
        <v>0</v>
      </c>
      <c r="EM144">
        <v>22</v>
      </c>
      <c r="EN144" t="b">
        <v>0</v>
      </c>
    </row>
    <row r="145" spans="1:144" ht="15.75">
      <c r="A145"/>
      <c r="B145" t="s">
        <v>1165</v>
      </c>
      <c r="C145" t="s">
        <v>3124</v>
      </c>
      <c r="D145" t="s">
        <v>2991</v>
      </c>
      <c r="E145" t="s">
        <v>2992</v>
      </c>
      <c r="F145" t="s">
        <v>2993</v>
      </c>
      <c r="G145" t="s">
        <v>2991</v>
      </c>
      <c r="H145" t="s">
        <v>2948</v>
      </c>
      <c r="I145" t="s">
        <v>2798</v>
      </c>
      <c r="J145"/>
      <c r="K145" t="s">
        <v>902</v>
      </c>
      <c r="L145" t="s">
        <v>1743</v>
      </c>
      <c r="M145" t="s">
        <v>2001</v>
      </c>
      <c r="N145"/>
      <c r="O145"/>
      <c r="P145" t="s">
        <v>1165</v>
      </c>
      <c r="Q145" t="s">
        <v>2649</v>
      </c>
      <c r="R145" t="s">
        <v>2877</v>
      </c>
      <c r="S145"/>
      <c r="T145"/>
      <c r="U145" t="s">
        <v>13191</v>
      </c>
      <c r="V145" t="s">
        <v>13154</v>
      </c>
      <c r="W145"/>
      <c r="X145"/>
      <c r="Y145"/>
      <c r="Z145"/>
      <c r="AA145"/>
      <c r="AB145"/>
      <c r="AC145"/>
      <c r="AD145"/>
      <c r="AE145"/>
      <c r="AF145"/>
      <c r="AG145"/>
      <c r="AH145"/>
      <c r="AI145"/>
      <c r="AJ145"/>
      <c r="AK145"/>
      <c r="AL145"/>
      <c r="AM145"/>
      <c r="AN145"/>
      <c r="AO145" s="108" t="s">
        <v>43</v>
      </c>
      <c r="AP145" t="s">
        <v>2843</v>
      </c>
      <c r="AQ145">
        <v>74</v>
      </c>
      <c r="AR145" t="e">
        <v>#N/A</v>
      </c>
      <c r="AS145" t="s">
        <v>3124</v>
      </c>
      <c r="AT145" t="e">
        <v>#N/A</v>
      </c>
      <c r="AU145" t="s">
        <v>2992</v>
      </c>
      <c r="AV145" t="s">
        <v>5371</v>
      </c>
      <c r="AW145" t="s">
        <v>5372</v>
      </c>
      <c r="AX145" t="s">
        <v>1740</v>
      </c>
      <c r="AY145" t="s">
        <v>5373</v>
      </c>
      <c r="AZ145" t="s">
        <v>2649</v>
      </c>
      <c r="BA145" t="s">
        <v>5374</v>
      </c>
      <c r="BB145" t="s">
        <v>2798</v>
      </c>
      <c r="BC145" t="s">
        <v>1743</v>
      </c>
      <c r="BD145" t="s">
        <v>5878</v>
      </c>
      <c r="BE145" t="s">
        <v>3016</v>
      </c>
      <c r="BF145">
        <v>46</v>
      </c>
      <c r="BG145">
        <v>140</v>
      </c>
      <c r="BH145">
        <v>0</v>
      </c>
      <c r="BI145" t="s">
        <v>1547</v>
      </c>
      <c r="BJ145">
        <v>0</v>
      </c>
      <c r="BK145">
        <v>0</v>
      </c>
      <c r="BL145">
        <v>46</v>
      </c>
      <c r="BM145" t="s">
        <v>5377</v>
      </c>
      <c r="BN145" t="s">
        <v>3164</v>
      </c>
      <c r="BO145" t="s">
        <v>5958</v>
      </c>
      <c r="BP145" t="e" cm="1">
        <v>#N/A</v>
      </c>
      <c r="BQ145" t="s">
        <v>1547</v>
      </c>
      <c r="BR145" t="s">
        <v>5754</v>
      </c>
      <c r="BS145">
        <v>55</v>
      </c>
      <c r="BT145" t="s">
        <v>5511</v>
      </c>
      <c r="BU145" t="s">
        <v>15198</v>
      </c>
      <c r="BV145" t="s">
        <v>2991</v>
      </c>
      <c r="BW145" t="s">
        <v>5371</v>
      </c>
      <c r="BX145" t="s">
        <v>5262</v>
      </c>
      <c r="BY145" t="s">
        <v>1744</v>
      </c>
      <c r="BZ145" t="s">
        <v>1547</v>
      </c>
      <c r="CA145" t="s">
        <v>1744</v>
      </c>
      <c r="CB145" t="s">
        <v>2001</v>
      </c>
      <c r="CC145"/>
      <c r="CD145" t="s">
        <v>998</v>
      </c>
      <c r="CE145" t="s">
        <v>2798</v>
      </c>
      <c r="CF145" t="s">
        <v>5975</v>
      </c>
      <c r="CG145" t="s">
        <v>5976</v>
      </c>
      <c r="CH145" t="s">
        <v>2798</v>
      </c>
      <c r="CI145" t="s">
        <v>1547</v>
      </c>
      <c r="CJ145" t="s">
        <v>2877</v>
      </c>
      <c r="CK145" t="s">
        <v>1165</v>
      </c>
      <c r="CL145"/>
      <c r="CM145"/>
      <c r="CN145" t="s">
        <v>13191</v>
      </c>
      <c r="CO145" t="s">
        <v>13154</v>
      </c>
      <c r="CP145" t="s">
        <v>13191</v>
      </c>
      <c r="CQ145" t="s">
        <v>13154</v>
      </c>
      <c r="CR145" t="s">
        <v>1547</v>
      </c>
      <c r="CS145">
        <v>0</v>
      </c>
      <c r="CT145" t="s">
        <v>1547</v>
      </c>
      <c r="CU145" t="s">
        <v>1547</v>
      </c>
      <c r="CV145" t="s">
        <v>1547</v>
      </c>
      <c r="CW145" t="s">
        <v>1547</v>
      </c>
      <c r="CX145" t="s">
        <v>1547</v>
      </c>
      <c r="CY145">
        <v>143</v>
      </c>
      <c r="CZ145" t="s">
        <v>5977</v>
      </c>
      <c r="DA145" t="s">
        <v>1547</v>
      </c>
      <c r="DB145" t="s">
        <v>1881</v>
      </c>
      <c r="DC145" t="s">
        <v>1882</v>
      </c>
      <c r="DD145" t="s">
        <v>2992</v>
      </c>
      <c r="DE145" t="s">
        <v>2649</v>
      </c>
      <c r="DF145" t="s">
        <v>2991</v>
      </c>
      <c r="DG145" t="s">
        <v>1547</v>
      </c>
      <c r="DH145" t="s">
        <v>1547</v>
      </c>
      <c r="DI145" t="s">
        <v>1892</v>
      </c>
      <c r="DJ145" t="e">
        <v>#N/A</v>
      </c>
      <c r="DK145"/>
      <c r="DL145" t="s">
        <v>1892</v>
      </c>
      <c r="DM145">
        <v>9</v>
      </c>
      <c r="DN145" t="s">
        <v>1883</v>
      </c>
      <c r="DO145" t="s">
        <v>1165</v>
      </c>
      <c r="DP145" t="b">
        <v>1</v>
      </c>
      <c r="DQ145" t="b">
        <v>0</v>
      </c>
      <c r="DR145" t="b">
        <v>0</v>
      </c>
      <c r="DS145" t="b">
        <v>0</v>
      </c>
      <c r="DT145" t="b">
        <v>0</v>
      </c>
      <c r="DU145" t="b">
        <v>0</v>
      </c>
      <c r="DV145" t="b">
        <v>0</v>
      </c>
      <c r="DW145">
        <v>0</v>
      </c>
      <c r="DX145" t="b">
        <v>0</v>
      </c>
      <c r="DY145" t="b">
        <v>0</v>
      </c>
      <c r="DZ145" t="b">
        <v>0</v>
      </c>
      <c r="EA145" t="b">
        <v>0</v>
      </c>
      <c r="EB145" t="b">
        <v>0</v>
      </c>
      <c r="EC145" t="b">
        <v>0</v>
      </c>
      <c r="ED145" t="b">
        <v>0</v>
      </c>
      <c r="EE145" t="b">
        <v>0</v>
      </c>
      <c r="EF145" t="b">
        <v>0</v>
      </c>
      <c r="EG145" t="b" cm="1">
        <v>0</v>
      </c>
      <c r="EH145" t="b">
        <v>0</v>
      </c>
      <c r="EI145" t="b">
        <v>0</v>
      </c>
      <c r="EJ145" t="b">
        <v>0</v>
      </c>
      <c r="EK145" t="s">
        <v>1547</v>
      </c>
      <c r="EL145">
        <v>0</v>
      </c>
      <c r="EM145">
        <v>19</v>
      </c>
      <c r="EN145" t="b">
        <v>0</v>
      </c>
    </row>
    <row r="146" spans="1:144" ht="31.5">
      <c r="A146"/>
      <c r="B146" t="s">
        <v>1165</v>
      </c>
      <c r="C146" t="s">
        <v>3124</v>
      </c>
      <c r="D146" t="s">
        <v>3016</v>
      </c>
      <c r="E146" t="s">
        <v>3017</v>
      </c>
      <c r="F146"/>
      <c r="G146" t="s">
        <v>3016</v>
      </c>
      <c r="H146" s="109" t="s">
        <v>3165</v>
      </c>
      <c r="I146" t="s">
        <v>2798</v>
      </c>
      <c r="J146"/>
      <c r="K146" t="s">
        <v>902</v>
      </c>
      <c r="L146" t="s">
        <v>1743</v>
      </c>
      <c r="M146" t="s">
        <v>1995</v>
      </c>
      <c r="N146"/>
      <c r="O146"/>
      <c r="P146" t="s">
        <v>1165</v>
      </c>
      <c r="Q146" t="s">
        <v>2649</v>
      </c>
      <c r="R146" t="s">
        <v>2877</v>
      </c>
      <c r="S146"/>
      <c r="T146"/>
      <c r="U146" t="s">
        <v>13191</v>
      </c>
      <c r="V146" t="s">
        <v>13159</v>
      </c>
      <c r="W146"/>
      <c r="X146"/>
      <c r="Y146"/>
      <c r="Z146"/>
      <c r="AA146"/>
      <c r="AB146"/>
      <c r="AC146"/>
      <c r="AD146"/>
      <c r="AE146"/>
      <c r="AF146"/>
      <c r="AG146"/>
      <c r="AH146"/>
      <c r="AI146"/>
      <c r="AJ146"/>
      <c r="AK146"/>
      <c r="AL146"/>
      <c r="AM146"/>
      <c r="AN146"/>
      <c r="AO146" s="108" t="s">
        <v>43</v>
      </c>
      <c r="AP146" t="s">
        <v>2843</v>
      </c>
      <c r="AQ146">
        <v>75</v>
      </c>
      <c r="AR146" t="e">
        <v>#N/A</v>
      </c>
      <c r="AS146" t="s">
        <v>3124</v>
      </c>
      <c r="AT146" t="e">
        <v>#N/A</v>
      </c>
      <c r="AU146" t="s">
        <v>3017</v>
      </c>
      <c r="AV146" t="s">
        <v>5444</v>
      </c>
      <c r="AW146" t="s">
        <v>1744</v>
      </c>
      <c r="AX146" t="s">
        <v>1740</v>
      </c>
      <c r="AY146" t="s">
        <v>5445</v>
      </c>
      <c r="AZ146" t="s">
        <v>2649</v>
      </c>
      <c r="BA146" t="s">
        <v>5446</v>
      </c>
      <c r="BB146" t="s">
        <v>2798</v>
      </c>
      <c r="BC146" t="s">
        <v>1743</v>
      </c>
      <c r="BD146" t="s">
        <v>5978</v>
      </c>
      <c r="BE146" t="s">
        <v>3016</v>
      </c>
      <c r="BF146">
        <v>53</v>
      </c>
      <c r="BG146">
        <v>0</v>
      </c>
      <c r="BH146">
        <v>0</v>
      </c>
      <c r="BI146" t="s">
        <v>1547</v>
      </c>
      <c r="BJ146">
        <v>0</v>
      </c>
      <c r="BK146">
        <v>0</v>
      </c>
      <c r="BL146">
        <v>53</v>
      </c>
      <c r="BM146" t="s">
        <v>5452</v>
      </c>
      <c r="BN146" t="s">
        <v>1547</v>
      </c>
      <c r="BO146" t="s">
        <v>1547</v>
      </c>
      <c r="BP146" t="s" cm="1">
        <v>1547</v>
      </c>
      <c r="BQ146" t="s">
        <v>1547</v>
      </c>
      <c r="BR146" t="s">
        <v>5754</v>
      </c>
      <c r="BS146">
        <v>56</v>
      </c>
      <c r="BT146" t="s">
        <v>5523</v>
      </c>
      <c r="BU146" t="s">
        <v>15199</v>
      </c>
      <c r="BV146" t="s">
        <v>3016</v>
      </c>
      <c r="BW146" t="s">
        <v>5444</v>
      </c>
      <c r="BX146" t="s">
        <v>5979</v>
      </c>
      <c r="BY146" t="s">
        <v>1744</v>
      </c>
      <c r="BZ146" t="s">
        <v>1547</v>
      </c>
      <c r="CA146" t="s">
        <v>1744</v>
      </c>
      <c r="CB146" t="s">
        <v>1995</v>
      </c>
      <c r="CC146"/>
      <c r="CD146" t="s">
        <v>998</v>
      </c>
      <c r="CE146" t="s">
        <v>2798</v>
      </c>
      <c r="CF146" t="s">
        <v>3017</v>
      </c>
      <c r="CG146" t="s">
        <v>5444</v>
      </c>
      <c r="CH146" t="s">
        <v>2798</v>
      </c>
      <c r="CI146" t="s">
        <v>1547</v>
      </c>
      <c r="CJ146" t="s">
        <v>2877</v>
      </c>
      <c r="CK146" t="s">
        <v>1165</v>
      </c>
      <c r="CL146"/>
      <c r="CM146"/>
      <c r="CN146" t="s">
        <v>13191</v>
      </c>
      <c r="CO146" t="s">
        <v>13159</v>
      </c>
      <c r="CP146" t="s">
        <v>13191</v>
      </c>
      <c r="CQ146" t="s">
        <v>13159</v>
      </c>
      <c r="CR146" t="s">
        <v>1547</v>
      </c>
      <c r="CS146">
        <v>0</v>
      </c>
      <c r="CT146" t="s">
        <v>1547</v>
      </c>
      <c r="CU146" t="s">
        <v>1547</v>
      </c>
      <c r="CV146" t="s">
        <v>1547</v>
      </c>
      <c r="CW146" t="s">
        <v>1547</v>
      </c>
      <c r="CX146" t="s">
        <v>1547</v>
      </c>
      <c r="CY146">
        <v>144</v>
      </c>
      <c r="CZ146" t="s">
        <v>5980</v>
      </c>
      <c r="DA146" t="s">
        <v>1547</v>
      </c>
      <c r="DB146" t="s">
        <v>1881</v>
      </c>
      <c r="DC146" t="s">
        <v>1882</v>
      </c>
      <c r="DD146" t="s">
        <v>3017</v>
      </c>
      <c r="DE146" t="s">
        <v>2649</v>
      </c>
      <c r="DF146" t="s">
        <v>3016</v>
      </c>
      <c r="DG146" t="s">
        <v>1547</v>
      </c>
      <c r="DH146" t="s">
        <v>1547</v>
      </c>
      <c r="DI146" t="s">
        <v>1892</v>
      </c>
      <c r="DJ146" t="e">
        <v>#N/A</v>
      </c>
      <c r="DK146"/>
      <c r="DL146" t="s">
        <v>1892</v>
      </c>
      <c r="DM146">
        <v>9</v>
      </c>
      <c r="DN146" t="s">
        <v>1883</v>
      </c>
      <c r="DO146" t="s">
        <v>1165</v>
      </c>
      <c r="DP146" t="b">
        <v>1</v>
      </c>
      <c r="DQ146" t="b">
        <v>0</v>
      </c>
      <c r="DR146" t="b">
        <v>0</v>
      </c>
      <c r="DS146" t="b">
        <v>0</v>
      </c>
      <c r="DT146" t="b">
        <v>0</v>
      </c>
      <c r="DU146" t="b">
        <v>0</v>
      </c>
      <c r="DV146" t="b">
        <v>0</v>
      </c>
      <c r="DW146">
        <v>0</v>
      </c>
      <c r="DX146" t="b">
        <v>0</v>
      </c>
      <c r="DY146" t="b">
        <v>0</v>
      </c>
      <c r="DZ146" t="b">
        <v>0</v>
      </c>
      <c r="EA146" t="b">
        <v>0</v>
      </c>
      <c r="EB146" t="b">
        <v>0</v>
      </c>
      <c r="EC146" t="b">
        <v>1</v>
      </c>
      <c r="ED146" t="b">
        <v>0</v>
      </c>
      <c r="EE146" t="b">
        <v>0</v>
      </c>
      <c r="EF146" t="b">
        <v>0</v>
      </c>
      <c r="EG146" t="b" cm="1">
        <v>1</v>
      </c>
      <c r="EH146" t="b">
        <v>0</v>
      </c>
      <c r="EI146" t="b">
        <v>0</v>
      </c>
      <c r="EJ146" t="b">
        <v>1</v>
      </c>
      <c r="EK146" t="s">
        <v>5981</v>
      </c>
      <c r="EL146">
        <v>1</v>
      </c>
      <c r="EM146">
        <v>10</v>
      </c>
      <c r="EN146" t="b">
        <v>0</v>
      </c>
    </row>
    <row r="147" spans="1:144" ht="15.75">
      <c r="A147"/>
      <c r="B147" t="s">
        <v>1165</v>
      </c>
      <c r="C147" t="s">
        <v>3124</v>
      </c>
      <c r="D147" t="s">
        <v>3166</v>
      </c>
      <c r="E147" t="s">
        <v>3167</v>
      </c>
      <c r="F147"/>
      <c r="G147" t="s">
        <v>3166</v>
      </c>
      <c r="H147" t="s">
        <v>3166</v>
      </c>
      <c r="I147" t="s">
        <v>1244</v>
      </c>
      <c r="J147"/>
      <c r="K147" t="s">
        <v>902</v>
      </c>
      <c r="L147" t="s">
        <v>1743</v>
      </c>
      <c r="M147"/>
      <c r="N147"/>
      <c r="O147"/>
      <c r="P147" t="s">
        <v>1165</v>
      </c>
      <c r="Q147" t="s">
        <v>2649</v>
      </c>
      <c r="R147" t="s">
        <v>2877</v>
      </c>
      <c r="S147"/>
      <c r="T147"/>
      <c r="U147" t="s">
        <v>13192</v>
      </c>
      <c r="V147"/>
      <c r="W147"/>
      <c r="X147"/>
      <c r="Y147"/>
      <c r="Z147"/>
      <c r="AA147"/>
      <c r="AB147"/>
      <c r="AC147"/>
      <c r="AD147"/>
      <c r="AE147"/>
      <c r="AF147"/>
      <c r="AG147"/>
      <c r="AH147"/>
      <c r="AI147"/>
      <c r="AJ147"/>
      <c r="AK147"/>
      <c r="AL147"/>
      <c r="AM147"/>
      <c r="AN147"/>
      <c r="AO147" s="108" t="s">
        <v>43</v>
      </c>
      <c r="AP147" t="s">
        <v>2843</v>
      </c>
      <c r="AQ147">
        <v>76</v>
      </c>
      <c r="AR147" t="e">
        <v>#N/A</v>
      </c>
      <c r="AS147" t="s">
        <v>3124</v>
      </c>
      <c r="AT147" t="e">
        <v>#N/A</v>
      </c>
      <c r="AU147" t="s">
        <v>3167</v>
      </c>
      <c r="AV147" t="s">
        <v>5982</v>
      </c>
      <c r="AW147" t="s">
        <v>1744</v>
      </c>
      <c r="AX147" t="s">
        <v>1740</v>
      </c>
      <c r="AY147" t="s">
        <v>5983</v>
      </c>
      <c r="AZ147" t="s">
        <v>2649</v>
      </c>
      <c r="BA147" t="s">
        <v>5984</v>
      </c>
      <c r="BB147" t="s">
        <v>1244</v>
      </c>
      <c r="BC147" t="s">
        <v>1743</v>
      </c>
      <c r="BD147" t="s">
        <v>5985</v>
      </c>
      <c r="BE147" t="s">
        <v>3166</v>
      </c>
      <c r="BF147">
        <v>147</v>
      </c>
      <c r="BG147">
        <v>0</v>
      </c>
      <c r="BH147">
        <v>0</v>
      </c>
      <c r="BI147" t="s">
        <v>1547</v>
      </c>
      <c r="BJ147">
        <v>0</v>
      </c>
      <c r="BK147">
        <v>0</v>
      </c>
      <c r="BL147">
        <v>0</v>
      </c>
      <c r="BM147" t="s">
        <v>1547</v>
      </c>
      <c r="BN147" t="s">
        <v>1547</v>
      </c>
      <c r="BO147" t="s">
        <v>1547</v>
      </c>
      <c r="BP147" t="s" cm="1">
        <v>1547</v>
      </c>
      <c r="BQ147" t="s">
        <v>1547</v>
      </c>
      <c r="BR147" t="s">
        <v>5754</v>
      </c>
      <c r="BS147">
        <v>57</v>
      </c>
      <c r="BT147" t="s">
        <v>5534</v>
      </c>
      <c r="BU147" t="s">
        <v>15200</v>
      </c>
      <c r="BV147" t="s">
        <v>3166</v>
      </c>
      <c r="BW147" t="s">
        <v>5982</v>
      </c>
      <c r="BX147" t="s">
        <v>5983</v>
      </c>
      <c r="BY147" t="s">
        <v>1744</v>
      </c>
      <c r="BZ147" t="s">
        <v>1547</v>
      </c>
      <c r="CA147" t="s">
        <v>1744</v>
      </c>
      <c r="CB147" t="s">
        <v>1547</v>
      </c>
      <c r="CC147"/>
      <c r="CD147" t="s">
        <v>998</v>
      </c>
      <c r="CE147" t="s">
        <v>1244</v>
      </c>
      <c r="CF147" t="s">
        <v>3167</v>
      </c>
      <c r="CG147" t="s">
        <v>5982</v>
      </c>
      <c r="CH147" t="s">
        <v>1244</v>
      </c>
      <c r="CI147" t="s">
        <v>1547</v>
      </c>
      <c r="CJ147" t="s">
        <v>2877</v>
      </c>
      <c r="CK147" t="s">
        <v>1165</v>
      </c>
      <c r="CL147"/>
      <c r="CM147"/>
      <c r="CN147" t="s">
        <v>13192</v>
      </c>
      <c r="CO147" t="s">
        <v>1547</v>
      </c>
      <c r="CP147" t="s">
        <v>13192</v>
      </c>
      <c r="CQ147" t="s">
        <v>1547</v>
      </c>
      <c r="CR147" t="s">
        <v>1547</v>
      </c>
      <c r="CS147">
        <v>0</v>
      </c>
      <c r="CT147" t="s">
        <v>1547</v>
      </c>
      <c r="CU147" t="s">
        <v>1547</v>
      </c>
      <c r="CV147" t="s">
        <v>1547</v>
      </c>
      <c r="CW147" t="s">
        <v>1547</v>
      </c>
      <c r="CX147" t="s">
        <v>1547</v>
      </c>
      <c r="CY147">
        <v>145</v>
      </c>
      <c r="CZ147" t="s">
        <v>5986</v>
      </c>
      <c r="DA147" t="s">
        <v>1547</v>
      </c>
      <c r="DB147" t="s">
        <v>1881</v>
      </c>
      <c r="DC147" t="s">
        <v>1882</v>
      </c>
      <c r="DD147" t="s">
        <v>3167</v>
      </c>
      <c r="DE147" t="s">
        <v>2649</v>
      </c>
      <c r="DF147" t="s">
        <v>3166</v>
      </c>
      <c r="DG147" t="s">
        <v>1547</v>
      </c>
      <c r="DH147" t="s">
        <v>1547</v>
      </c>
      <c r="DI147" t="s">
        <v>1892</v>
      </c>
      <c r="DJ147" t="e">
        <v>#N/A</v>
      </c>
      <c r="DK147"/>
      <c r="DL147" t="s">
        <v>1892</v>
      </c>
      <c r="DM147">
        <v>9</v>
      </c>
      <c r="DN147" t="s">
        <v>1883</v>
      </c>
      <c r="DO147" t="s">
        <v>1165</v>
      </c>
      <c r="DP147" t="b">
        <v>1</v>
      </c>
      <c r="DQ147" t="b">
        <v>0</v>
      </c>
      <c r="DR147" t="b">
        <v>1</v>
      </c>
      <c r="DS147" t="b">
        <v>0</v>
      </c>
      <c r="DT147" t="b">
        <v>0</v>
      </c>
      <c r="DU147" t="b">
        <v>0</v>
      </c>
      <c r="DV147" t="b">
        <v>1</v>
      </c>
      <c r="DW147">
        <v>0</v>
      </c>
      <c r="DX147" t="b">
        <v>0</v>
      </c>
      <c r="DY147" t="b">
        <v>0</v>
      </c>
      <c r="DZ147" t="b">
        <v>0</v>
      </c>
      <c r="EA147" t="b">
        <v>0</v>
      </c>
      <c r="EB147" t="b">
        <v>0</v>
      </c>
      <c r="EC147" t="b">
        <v>1</v>
      </c>
      <c r="ED147" t="b">
        <v>0</v>
      </c>
      <c r="EE147" t="b">
        <v>0</v>
      </c>
      <c r="EF147" t="b">
        <v>0</v>
      </c>
      <c r="EG147" t="b" cm="1">
        <v>0</v>
      </c>
      <c r="EH147" t="b">
        <v>0</v>
      </c>
      <c r="EI147" t="b">
        <v>0</v>
      </c>
      <c r="EJ147" t="b">
        <v>1</v>
      </c>
      <c r="EK147" t="s">
        <v>5327</v>
      </c>
      <c r="EL147">
        <v>0</v>
      </c>
      <c r="EM147">
        <v>25</v>
      </c>
      <c r="EN147" t="b">
        <v>0</v>
      </c>
    </row>
    <row r="148" spans="1:144" ht="15.75">
      <c r="A148"/>
      <c r="B148" t="s">
        <v>1165</v>
      </c>
      <c r="C148" t="s">
        <v>3124</v>
      </c>
      <c r="D148" t="s">
        <v>2904</v>
      </c>
      <c r="E148" t="s">
        <v>2905</v>
      </c>
      <c r="F148" t="s">
        <v>2906</v>
      </c>
      <c r="G148" t="s">
        <v>2904</v>
      </c>
      <c r="H148" t="s">
        <v>2904</v>
      </c>
      <c r="I148" t="s">
        <v>2799</v>
      </c>
      <c r="J148"/>
      <c r="K148" t="s">
        <v>902</v>
      </c>
      <c r="L148" t="s">
        <v>1743</v>
      </c>
      <c r="M148" t="s">
        <v>1779</v>
      </c>
      <c r="N148"/>
      <c r="O148"/>
      <c r="P148" t="s">
        <v>1165</v>
      </c>
      <c r="Q148" t="s">
        <v>2649</v>
      </c>
      <c r="R148" t="s">
        <v>2877</v>
      </c>
      <c r="S148"/>
      <c r="T148"/>
      <c r="U148" t="s">
        <v>13192</v>
      </c>
      <c r="V148" t="s">
        <v>13135</v>
      </c>
      <c r="W148"/>
      <c r="X148"/>
      <c r="Y148"/>
      <c r="Z148"/>
      <c r="AA148"/>
      <c r="AB148"/>
      <c r="AC148"/>
      <c r="AD148"/>
      <c r="AE148"/>
      <c r="AF148"/>
      <c r="AG148"/>
      <c r="AH148"/>
      <c r="AI148"/>
      <c r="AJ148"/>
      <c r="AK148"/>
      <c r="AL148"/>
      <c r="AM148"/>
      <c r="AN148"/>
      <c r="AO148" s="108" t="s">
        <v>43</v>
      </c>
      <c r="AP148" t="s">
        <v>2843</v>
      </c>
      <c r="AQ148">
        <v>77</v>
      </c>
      <c r="AR148" t="e">
        <v>#N/A</v>
      </c>
      <c r="AS148" t="s">
        <v>3124</v>
      </c>
      <c r="AT148" t="e">
        <v>#N/A</v>
      </c>
      <c r="AU148" t="s">
        <v>2905</v>
      </c>
      <c r="AV148" t="s">
        <v>5110</v>
      </c>
      <c r="AW148" t="s">
        <v>5111</v>
      </c>
      <c r="AX148" t="s">
        <v>1740</v>
      </c>
      <c r="AY148" t="s">
        <v>5112</v>
      </c>
      <c r="AZ148" t="s">
        <v>2649</v>
      </c>
      <c r="BA148" t="s">
        <v>5113</v>
      </c>
      <c r="BB148" t="s">
        <v>2799</v>
      </c>
      <c r="BC148" t="s">
        <v>1743</v>
      </c>
      <c r="BD148" t="s">
        <v>5669</v>
      </c>
      <c r="BE148" t="s">
        <v>3166</v>
      </c>
      <c r="BF148">
        <v>15</v>
      </c>
      <c r="BG148">
        <v>147</v>
      </c>
      <c r="BH148">
        <v>0</v>
      </c>
      <c r="BI148" t="s">
        <v>1547</v>
      </c>
      <c r="BJ148">
        <v>0</v>
      </c>
      <c r="BK148">
        <v>0</v>
      </c>
      <c r="BL148">
        <v>32</v>
      </c>
      <c r="BM148" t="s">
        <v>5115</v>
      </c>
      <c r="BN148" t="s">
        <v>3167</v>
      </c>
      <c r="BO148" t="s">
        <v>5982</v>
      </c>
      <c r="BP148" t="e" cm="1">
        <v>#N/A</v>
      </c>
      <c r="BQ148" t="s">
        <v>1547</v>
      </c>
      <c r="BR148" t="s">
        <v>5754</v>
      </c>
      <c r="BS148">
        <v>58</v>
      </c>
      <c r="BT148" t="s">
        <v>5545</v>
      </c>
      <c r="BU148" t="s">
        <v>15201</v>
      </c>
      <c r="BV148" t="s">
        <v>2904</v>
      </c>
      <c r="BW148" t="s">
        <v>5110</v>
      </c>
      <c r="BX148" t="s">
        <v>5112</v>
      </c>
      <c r="BY148" t="s">
        <v>1744</v>
      </c>
      <c r="BZ148" t="s">
        <v>1547</v>
      </c>
      <c r="CA148" t="s">
        <v>1744</v>
      </c>
      <c r="CB148" t="s">
        <v>1779</v>
      </c>
      <c r="CC148"/>
      <c r="CD148" t="s">
        <v>998</v>
      </c>
      <c r="CE148" t="s">
        <v>2799</v>
      </c>
      <c r="CF148" t="s">
        <v>5987</v>
      </c>
      <c r="CG148" t="s">
        <v>5988</v>
      </c>
      <c r="CH148" t="s">
        <v>2799</v>
      </c>
      <c r="CI148" t="s">
        <v>1547</v>
      </c>
      <c r="CJ148" t="s">
        <v>2877</v>
      </c>
      <c r="CK148" t="s">
        <v>1165</v>
      </c>
      <c r="CL148"/>
      <c r="CM148"/>
      <c r="CN148" t="s">
        <v>13192</v>
      </c>
      <c r="CO148" t="s">
        <v>13135</v>
      </c>
      <c r="CP148" t="s">
        <v>13192</v>
      </c>
      <c r="CQ148" t="s">
        <v>13135</v>
      </c>
      <c r="CR148" t="s">
        <v>1547</v>
      </c>
      <c r="CS148">
        <v>0</v>
      </c>
      <c r="CT148" t="s">
        <v>1547</v>
      </c>
      <c r="CU148" t="s">
        <v>1547</v>
      </c>
      <c r="CV148" t="s">
        <v>1547</v>
      </c>
      <c r="CW148" t="s">
        <v>1547</v>
      </c>
      <c r="CX148" t="s">
        <v>1547</v>
      </c>
      <c r="CY148">
        <v>146</v>
      </c>
      <c r="CZ148" t="s">
        <v>5989</v>
      </c>
      <c r="DA148" t="s">
        <v>1547</v>
      </c>
      <c r="DB148" t="s">
        <v>1881</v>
      </c>
      <c r="DC148" t="s">
        <v>1882</v>
      </c>
      <c r="DD148" t="s">
        <v>2905</v>
      </c>
      <c r="DE148" t="s">
        <v>2649</v>
      </c>
      <c r="DF148" t="s">
        <v>2904</v>
      </c>
      <c r="DG148" t="s">
        <v>1547</v>
      </c>
      <c r="DH148" t="s">
        <v>1547</v>
      </c>
      <c r="DI148" t="s">
        <v>1892</v>
      </c>
      <c r="DJ148" t="e">
        <v>#N/A</v>
      </c>
      <c r="DK148"/>
      <c r="DL148" t="s">
        <v>1892</v>
      </c>
      <c r="DM148">
        <v>9</v>
      </c>
      <c r="DN148" t="s">
        <v>1883</v>
      </c>
      <c r="DO148" t="s">
        <v>1165</v>
      </c>
      <c r="DP148" t="b">
        <v>1</v>
      </c>
      <c r="DQ148" t="b">
        <v>0</v>
      </c>
      <c r="DR148" t="b">
        <v>0</v>
      </c>
      <c r="DS148" t="b">
        <v>0</v>
      </c>
      <c r="DT148" t="b">
        <v>0</v>
      </c>
      <c r="DU148" t="b">
        <v>0</v>
      </c>
      <c r="DV148" t="b">
        <v>0</v>
      </c>
      <c r="DW148">
        <v>0</v>
      </c>
      <c r="DX148" t="b">
        <v>0</v>
      </c>
      <c r="DY148" t="b">
        <v>0</v>
      </c>
      <c r="DZ148" t="b">
        <v>0</v>
      </c>
      <c r="EA148" t="b">
        <v>0</v>
      </c>
      <c r="EB148" t="b">
        <v>0</v>
      </c>
      <c r="EC148" t="b">
        <v>0</v>
      </c>
      <c r="ED148" t="b">
        <v>0</v>
      </c>
      <c r="EE148" t="b">
        <v>0</v>
      </c>
      <c r="EF148" t="b">
        <v>0</v>
      </c>
      <c r="EG148" t="b" cm="1">
        <v>0</v>
      </c>
      <c r="EH148" t="b">
        <v>0</v>
      </c>
      <c r="EI148" t="b">
        <v>0</v>
      </c>
      <c r="EJ148" t="b">
        <v>0</v>
      </c>
      <c r="EK148" t="s">
        <v>1547</v>
      </c>
      <c r="EL148">
        <v>0</v>
      </c>
      <c r="EM148">
        <v>29</v>
      </c>
      <c r="EN148" t="b">
        <v>0</v>
      </c>
    </row>
    <row r="149" spans="1:144" ht="15.75">
      <c r="A149"/>
      <c r="B149" t="s">
        <v>1165</v>
      </c>
      <c r="C149" t="s">
        <v>3124</v>
      </c>
      <c r="D149" t="s">
        <v>2908</v>
      </c>
      <c r="E149" t="s">
        <v>2909</v>
      </c>
      <c r="F149" t="s">
        <v>2910</v>
      </c>
      <c r="G149" t="s">
        <v>2911</v>
      </c>
      <c r="H149" t="s">
        <v>2908</v>
      </c>
      <c r="I149" t="s">
        <v>2799</v>
      </c>
      <c r="J149"/>
      <c r="K149" t="s">
        <v>902</v>
      </c>
      <c r="L149" t="s">
        <v>1743</v>
      </c>
      <c r="M149" t="s">
        <v>1754</v>
      </c>
      <c r="N149" t="s">
        <v>2912</v>
      </c>
      <c r="O149"/>
      <c r="P149" t="s">
        <v>1165</v>
      </c>
      <c r="Q149" t="s">
        <v>2649</v>
      </c>
      <c r="R149" t="s">
        <v>2877</v>
      </c>
      <c r="S149"/>
      <c r="T149"/>
      <c r="U149" t="s">
        <v>13192</v>
      </c>
      <c r="V149" t="s">
        <v>13136</v>
      </c>
      <c r="W149"/>
      <c r="X149"/>
      <c r="Y149"/>
      <c r="Z149"/>
      <c r="AA149"/>
      <c r="AB149"/>
      <c r="AC149"/>
      <c r="AD149"/>
      <c r="AE149"/>
      <c r="AF149"/>
      <c r="AG149"/>
      <c r="AH149"/>
      <c r="AI149"/>
      <c r="AJ149"/>
      <c r="AK149"/>
      <c r="AL149"/>
      <c r="AM149"/>
      <c r="AN149"/>
      <c r="AO149" s="108" t="s">
        <v>43</v>
      </c>
      <c r="AP149" t="s">
        <v>2843</v>
      </c>
      <c r="AQ149">
        <v>78</v>
      </c>
      <c r="AR149" t="e">
        <v>#N/A</v>
      </c>
      <c r="AS149" t="s">
        <v>3124</v>
      </c>
      <c r="AT149" t="e">
        <v>#N/A</v>
      </c>
      <c r="AU149" t="s">
        <v>2909</v>
      </c>
      <c r="AV149" t="s">
        <v>5120</v>
      </c>
      <c r="AW149" t="s">
        <v>5121</v>
      </c>
      <c r="AX149" t="s">
        <v>1740</v>
      </c>
      <c r="AY149" t="s">
        <v>5122</v>
      </c>
      <c r="AZ149" t="s">
        <v>2649</v>
      </c>
      <c r="BA149" t="s">
        <v>5123</v>
      </c>
      <c r="BB149" t="s">
        <v>2799</v>
      </c>
      <c r="BC149" t="s">
        <v>1743</v>
      </c>
      <c r="BD149" t="s">
        <v>5673</v>
      </c>
      <c r="BE149" t="s">
        <v>3166</v>
      </c>
      <c r="BF149">
        <v>16</v>
      </c>
      <c r="BG149">
        <v>147</v>
      </c>
      <c r="BH149">
        <v>0</v>
      </c>
      <c r="BI149" t="s">
        <v>1547</v>
      </c>
      <c r="BJ149">
        <v>0</v>
      </c>
      <c r="BK149">
        <v>0</v>
      </c>
      <c r="BL149">
        <v>33</v>
      </c>
      <c r="BM149" t="s">
        <v>5125</v>
      </c>
      <c r="BN149" t="s">
        <v>3167</v>
      </c>
      <c r="BO149" t="s">
        <v>5982</v>
      </c>
      <c r="BP149" t="e" cm="1">
        <v>#N/A</v>
      </c>
      <c r="BQ149" t="s">
        <v>1547</v>
      </c>
      <c r="BR149" t="s">
        <v>5754</v>
      </c>
      <c r="BS149">
        <v>59</v>
      </c>
      <c r="BT149" t="s">
        <v>5555</v>
      </c>
      <c r="BU149" t="s">
        <v>15202</v>
      </c>
      <c r="BV149" t="s">
        <v>2908</v>
      </c>
      <c r="BW149" t="s">
        <v>5120</v>
      </c>
      <c r="BX149" t="s">
        <v>5126</v>
      </c>
      <c r="BY149" t="s">
        <v>5127</v>
      </c>
      <c r="BZ149" t="s">
        <v>1547</v>
      </c>
      <c r="CA149" t="s">
        <v>1744</v>
      </c>
      <c r="CB149" t="s">
        <v>1754</v>
      </c>
      <c r="CC149"/>
      <c r="CD149" t="s">
        <v>998</v>
      </c>
      <c r="CE149" t="s">
        <v>2799</v>
      </c>
      <c r="CF149" t="s">
        <v>5990</v>
      </c>
      <c r="CG149" t="s">
        <v>5991</v>
      </c>
      <c r="CH149" t="s">
        <v>2799</v>
      </c>
      <c r="CI149" t="s">
        <v>1547</v>
      </c>
      <c r="CJ149" t="s">
        <v>2877</v>
      </c>
      <c r="CK149" t="s">
        <v>1165</v>
      </c>
      <c r="CL149"/>
      <c r="CM149"/>
      <c r="CN149" t="s">
        <v>13192</v>
      </c>
      <c r="CO149" t="s">
        <v>13136</v>
      </c>
      <c r="CP149" t="s">
        <v>13192</v>
      </c>
      <c r="CQ149" t="s">
        <v>13136</v>
      </c>
      <c r="CR149" t="s">
        <v>1547</v>
      </c>
      <c r="CS149">
        <v>0</v>
      </c>
      <c r="CT149" t="s">
        <v>1547</v>
      </c>
      <c r="CU149" t="s">
        <v>1547</v>
      </c>
      <c r="CV149" t="s">
        <v>1547</v>
      </c>
      <c r="CW149" t="s">
        <v>1547</v>
      </c>
      <c r="CX149" t="s">
        <v>1547</v>
      </c>
      <c r="CY149">
        <v>147</v>
      </c>
      <c r="CZ149" t="s">
        <v>5992</v>
      </c>
      <c r="DA149" t="s">
        <v>1547</v>
      </c>
      <c r="DB149" t="s">
        <v>1881</v>
      </c>
      <c r="DC149" t="s">
        <v>1882</v>
      </c>
      <c r="DD149" t="s">
        <v>2909</v>
      </c>
      <c r="DE149" t="s">
        <v>2649</v>
      </c>
      <c r="DF149" t="s">
        <v>2911</v>
      </c>
      <c r="DG149" t="s">
        <v>1547</v>
      </c>
      <c r="DH149" t="s">
        <v>1547</v>
      </c>
      <c r="DI149" t="s">
        <v>1892</v>
      </c>
      <c r="DJ149" t="e">
        <v>#N/A</v>
      </c>
      <c r="DK149"/>
      <c r="DL149" t="s">
        <v>1892</v>
      </c>
      <c r="DM149">
        <v>9</v>
      </c>
      <c r="DN149" t="s">
        <v>1883</v>
      </c>
      <c r="DO149" t="s">
        <v>1165</v>
      </c>
      <c r="DP149" t="b">
        <v>1</v>
      </c>
      <c r="DQ149" t="b">
        <v>0</v>
      </c>
      <c r="DR149" t="b">
        <v>0</v>
      </c>
      <c r="DS149" t="b">
        <v>0</v>
      </c>
      <c r="DT149" t="b">
        <v>0</v>
      </c>
      <c r="DU149" t="b">
        <v>0</v>
      </c>
      <c r="DV149" t="b">
        <v>0</v>
      </c>
      <c r="DW149">
        <v>0</v>
      </c>
      <c r="DX149" t="b">
        <v>0</v>
      </c>
      <c r="DY149" t="b">
        <v>0</v>
      </c>
      <c r="DZ149" t="b">
        <v>0</v>
      </c>
      <c r="EA149" t="b">
        <v>0</v>
      </c>
      <c r="EB149" t="b">
        <v>0</v>
      </c>
      <c r="EC149" t="b">
        <v>0</v>
      </c>
      <c r="ED149" t="b">
        <v>0</v>
      </c>
      <c r="EE149" t="b">
        <v>0</v>
      </c>
      <c r="EF149" t="b">
        <v>0</v>
      </c>
      <c r="EG149" t="b" cm="1">
        <v>0</v>
      </c>
      <c r="EH149" t="b">
        <v>0</v>
      </c>
      <c r="EI149" t="b">
        <v>0</v>
      </c>
      <c r="EJ149" t="b">
        <v>0</v>
      </c>
      <c r="EK149" t="s">
        <v>1547</v>
      </c>
      <c r="EL149">
        <v>0</v>
      </c>
      <c r="EM149">
        <v>17</v>
      </c>
      <c r="EN149" t="b">
        <v>0</v>
      </c>
    </row>
    <row r="150" spans="1:144" ht="15.75">
      <c r="A150"/>
      <c r="B150" t="s">
        <v>1165</v>
      </c>
      <c r="C150" t="s">
        <v>3124</v>
      </c>
      <c r="D150" t="s">
        <v>2882</v>
      </c>
      <c r="E150" t="s">
        <v>2883</v>
      </c>
      <c r="F150" t="s">
        <v>2876</v>
      </c>
      <c r="G150" t="s">
        <v>2882</v>
      </c>
      <c r="H150" t="s">
        <v>2884</v>
      </c>
      <c r="I150" t="s">
        <v>2799</v>
      </c>
      <c r="J150"/>
      <c r="K150" t="s">
        <v>902</v>
      </c>
      <c r="L150" t="s">
        <v>1743</v>
      </c>
      <c r="M150" t="s">
        <v>1754</v>
      </c>
      <c r="N150" t="s">
        <v>2885</v>
      </c>
      <c r="O150"/>
      <c r="P150" t="s">
        <v>1165</v>
      </c>
      <c r="Q150" t="s">
        <v>2649</v>
      </c>
      <c r="R150" t="s">
        <v>2877</v>
      </c>
      <c r="S150"/>
      <c r="T150"/>
      <c r="U150" t="s">
        <v>13192</v>
      </c>
      <c r="V150" t="s">
        <v>13129</v>
      </c>
      <c r="W150"/>
      <c r="X150"/>
      <c r="Y150"/>
      <c r="Z150"/>
      <c r="AA150"/>
      <c r="AB150"/>
      <c r="AC150"/>
      <c r="AD150"/>
      <c r="AE150"/>
      <c r="AF150"/>
      <c r="AG150"/>
      <c r="AH150"/>
      <c r="AI150"/>
      <c r="AJ150"/>
      <c r="AK150"/>
      <c r="AL150"/>
      <c r="AM150"/>
      <c r="AN150"/>
      <c r="AO150" s="108" t="s">
        <v>43</v>
      </c>
      <c r="AP150" t="s">
        <v>2843</v>
      </c>
      <c r="AQ150">
        <v>79</v>
      </c>
      <c r="AR150" t="e">
        <v>#N/A</v>
      </c>
      <c r="AS150" t="s">
        <v>3124</v>
      </c>
      <c r="AT150" t="e">
        <v>#N/A</v>
      </c>
      <c r="AU150" t="s">
        <v>2883</v>
      </c>
      <c r="AV150" t="s">
        <v>5056</v>
      </c>
      <c r="AW150" t="s">
        <v>5041</v>
      </c>
      <c r="AX150" t="s">
        <v>1740</v>
      </c>
      <c r="AY150" t="s">
        <v>5057</v>
      </c>
      <c r="AZ150" t="s">
        <v>2649</v>
      </c>
      <c r="BA150" t="s">
        <v>5058</v>
      </c>
      <c r="BB150" t="s">
        <v>2799</v>
      </c>
      <c r="BC150" t="s">
        <v>1743</v>
      </c>
      <c r="BD150" t="s">
        <v>5678</v>
      </c>
      <c r="BE150" t="s">
        <v>3166</v>
      </c>
      <c r="BF150">
        <v>7</v>
      </c>
      <c r="BG150">
        <v>147</v>
      </c>
      <c r="BH150">
        <v>0</v>
      </c>
      <c r="BI150" t="s">
        <v>1547</v>
      </c>
      <c r="BJ150">
        <v>0</v>
      </c>
      <c r="BK150">
        <v>0</v>
      </c>
      <c r="BL150">
        <v>7</v>
      </c>
      <c r="BM150" t="s">
        <v>5063</v>
      </c>
      <c r="BN150" t="s">
        <v>3167</v>
      </c>
      <c r="BO150" t="s">
        <v>5982</v>
      </c>
      <c r="BP150" t="e" cm="1">
        <v>#N/A</v>
      </c>
      <c r="BQ150" t="s">
        <v>1547</v>
      </c>
      <c r="BR150" t="s">
        <v>5754</v>
      </c>
      <c r="BS150">
        <v>60</v>
      </c>
      <c r="BT150" t="s">
        <v>5564</v>
      </c>
      <c r="BU150" t="s">
        <v>15203</v>
      </c>
      <c r="BV150" t="s">
        <v>2882</v>
      </c>
      <c r="BW150" t="s">
        <v>5056</v>
      </c>
      <c r="BX150" t="s">
        <v>5060</v>
      </c>
      <c r="BY150" t="s">
        <v>5061</v>
      </c>
      <c r="BZ150" t="s">
        <v>1547</v>
      </c>
      <c r="CA150" t="s">
        <v>1744</v>
      </c>
      <c r="CB150" t="s">
        <v>1754</v>
      </c>
      <c r="CC150"/>
      <c r="CD150" t="s">
        <v>998</v>
      </c>
      <c r="CE150" t="s">
        <v>2799</v>
      </c>
      <c r="CF150" t="s">
        <v>5993</v>
      </c>
      <c r="CG150" t="s">
        <v>5994</v>
      </c>
      <c r="CH150" t="s">
        <v>2799</v>
      </c>
      <c r="CI150" t="s">
        <v>1547</v>
      </c>
      <c r="CJ150" t="s">
        <v>2877</v>
      </c>
      <c r="CK150" t="s">
        <v>1165</v>
      </c>
      <c r="CL150"/>
      <c r="CM150"/>
      <c r="CN150" t="s">
        <v>13192</v>
      </c>
      <c r="CO150" t="s">
        <v>13129</v>
      </c>
      <c r="CP150" t="s">
        <v>13192</v>
      </c>
      <c r="CQ150" t="s">
        <v>13129</v>
      </c>
      <c r="CR150" t="s">
        <v>1547</v>
      </c>
      <c r="CS150">
        <v>0</v>
      </c>
      <c r="CT150" t="s">
        <v>1547</v>
      </c>
      <c r="CU150" t="s">
        <v>1547</v>
      </c>
      <c r="CV150" t="s">
        <v>1547</v>
      </c>
      <c r="CW150" t="s">
        <v>1547</v>
      </c>
      <c r="CX150" t="s">
        <v>1547</v>
      </c>
      <c r="CY150">
        <v>148</v>
      </c>
      <c r="CZ150" t="s">
        <v>5995</v>
      </c>
      <c r="DA150" t="s">
        <v>1547</v>
      </c>
      <c r="DB150" t="s">
        <v>1881</v>
      </c>
      <c r="DC150" t="s">
        <v>1882</v>
      </c>
      <c r="DD150" t="s">
        <v>2883</v>
      </c>
      <c r="DE150" t="s">
        <v>2649</v>
      </c>
      <c r="DF150" t="s">
        <v>2882</v>
      </c>
      <c r="DG150" t="s">
        <v>1547</v>
      </c>
      <c r="DH150" t="s">
        <v>1547</v>
      </c>
      <c r="DI150" t="s">
        <v>1892</v>
      </c>
      <c r="DJ150" t="e">
        <v>#N/A</v>
      </c>
      <c r="DK150"/>
      <c r="DL150" t="s">
        <v>1892</v>
      </c>
      <c r="DM150">
        <v>9</v>
      </c>
      <c r="DN150" t="s">
        <v>1883</v>
      </c>
      <c r="DO150" t="s">
        <v>1165</v>
      </c>
      <c r="DP150" t="b">
        <v>1</v>
      </c>
      <c r="DQ150" t="b">
        <v>0</v>
      </c>
      <c r="DR150" t="b">
        <v>0</v>
      </c>
      <c r="DS150" t="b">
        <v>0</v>
      </c>
      <c r="DT150" t="b">
        <v>0</v>
      </c>
      <c r="DU150" t="b">
        <v>0</v>
      </c>
      <c r="DV150" t="b">
        <v>0</v>
      </c>
      <c r="DW150">
        <v>0</v>
      </c>
      <c r="DX150" t="b">
        <v>0</v>
      </c>
      <c r="DY150" t="b">
        <v>0</v>
      </c>
      <c r="DZ150" t="b">
        <v>0</v>
      </c>
      <c r="EA150" t="b">
        <v>0</v>
      </c>
      <c r="EB150" t="b">
        <v>0</v>
      </c>
      <c r="EC150" t="b">
        <v>0</v>
      </c>
      <c r="ED150" t="b">
        <v>0</v>
      </c>
      <c r="EE150" t="b">
        <v>0</v>
      </c>
      <c r="EF150" t="b">
        <v>0</v>
      </c>
      <c r="EG150" t="b" cm="1">
        <v>0</v>
      </c>
      <c r="EH150" t="b">
        <v>0</v>
      </c>
      <c r="EI150" t="b">
        <v>0</v>
      </c>
      <c r="EJ150" t="b">
        <v>0</v>
      </c>
      <c r="EK150" t="s">
        <v>1547</v>
      </c>
      <c r="EL150">
        <v>0</v>
      </c>
      <c r="EM150">
        <v>25</v>
      </c>
      <c r="EN150" t="b">
        <v>0</v>
      </c>
    </row>
    <row r="151" spans="1:144" ht="15.75">
      <c r="A151"/>
      <c r="B151" t="s">
        <v>1165</v>
      </c>
      <c r="C151" t="s">
        <v>3124</v>
      </c>
      <c r="D151" t="s">
        <v>3166</v>
      </c>
      <c r="E151" t="s">
        <v>3168</v>
      </c>
      <c r="F151"/>
      <c r="G151" t="s">
        <v>3166</v>
      </c>
      <c r="H151" t="s">
        <v>3169</v>
      </c>
      <c r="I151" t="s">
        <v>1230</v>
      </c>
      <c r="J151"/>
      <c r="K151" t="s">
        <v>3170</v>
      </c>
      <c r="L151" t="s">
        <v>1743</v>
      </c>
      <c r="M151" t="s">
        <v>1754</v>
      </c>
      <c r="N151" t="s">
        <v>3171</v>
      </c>
      <c r="O151"/>
      <c r="P151" t="s">
        <v>1165</v>
      </c>
      <c r="Q151" t="s">
        <v>2649</v>
      </c>
      <c r="R151" t="s">
        <v>2877</v>
      </c>
      <c r="S151"/>
      <c r="T151"/>
      <c r="U151" t="s">
        <v>13192</v>
      </c>
      <c r="V151" t="s">
        <v>13193</v>
      </c>
      <c r="W151"/>
      <c r="X151"/>
      <c r="Y151"/>
      <c r="Z151"/>
      <c r="AA151"/>
      <c r="AB151"/>
      <c r="AC151"/>
      <c r="AD151"/>
      <c r="AE151"/>
      <c r="AF151"/>
      <c r="AG151"/>
      <c r="AH151"/>
      <c r="AI151"/>
      <c r="AJ151"/>
      <c r="AK151"/>
      <c r="AL151"/>
      <c r="AM151"/>
      <c r="AN151"/>
      <c r="AO151" s="108" t="s">
        <v>43</v>
      </c>
      <c r="AP151" t="s">
        <v>2843</v>
      </c>
      <c r="AQ151">
        <v>80</v>
      </c>
      <c r="AR151" t="e">
        <v>#N/A</v>
      </c>
      <c r="AS151" t="s">
        <v>3124</v>
      </c>
      <c r="AT151" t="e">
        <v>#N/A</v>
      </c>
      <c r="AU151" t="s">
        <v>3168</v>
      </c>
      <c r="AV151" t="s">
        <v>5996</v>
      </c>
      <c r="AW151" t="s">
        <v>1744</v>
      </c>
      <c r="AX151" t="s">
        <v>1740</v>
      </c>
      <c r="AY151" t="s">
        <v>5983</v>
      </c>
      <c r="AZ151" t="s">
        <v>2649</v>
      </c>
      <c r="BA151" t="s">
        <v>5997</v>
      </c>
      <c r="BB151" t="s">
        <v>1230</v>
      </c>
      <c r="BC151" t="s">
        <v>1743</v>
      </c>
      <c r="BD151" t="s">
        <v>5998</v>
      </c>
      <c r="BE151" t="s">
        <v>3166</v>
      </c>
      <c r="BF151">
        <v>151</v>
      </c>
      <c r="BG151">
        <v>0</v>
      </c>
      <c r="BH151" t="e">
        <v>#N/A</v>
      </c>
      <c r="BI151" t="s">
        <v>3168</v>
      </c>
      <c r="BJ151">
        <v>1</v>
      </c>
      <c r="BK151">
        <v>0</v>
      </c>
      <c r="BL151">
        <v>0</v>
      </c>
      <c r="BM151" t="s">
        <v>1547</v>
      </c>
      <c r="BN151" t="s">
        <v>1547</v>
      </c>
      <c r="BO151" t="s">
        <v>1547</v>
      </c>
      <c r="BP151" t="s" cm="1">
        <v>1547</v>
      </c>
      <c r="BQ151" t="s">
        <v>5999</v>
      </c>
      <c r="BR151" t="s">
        <v>5754</v>
      </c>
      <c r="BS151">
        <v>61</v>
      </c>
      <c r="BT151" t="s">
        <v>5575</v>
      </c>
      <c r="BU151" t="s">
        <v>15204</v>
      </c>
      <c r="BV151" t="s">
        <v>3166</v>
      </c>
      <c r="BW151" t="s">
        <v>5996</v>
      </c>
      <c r="BX151" t="s">
        <v>6000</v>
      </c>
      <c r="BY151" t="s">
        <v>6001</v>
      </c>
      <c r="BZ151" t="s">
        <v>1547</v>
      </c>
      <c r="CA151" t="s">
        <v>1744</v>
      </c>
      <c r="CB151" t="s">
        <v>1754</v>
      </c>
      <c r="CC151"/>
      <c r="CD151" t="s">
        <v>998</v>
      </c>
      <c r="CE151" t="s">
        <v>1230</v>
      </c>
      <c r="CF151" t="s">
        <v>3168</v>
      </c>
      <c r="CG151" t="s">
        <v>5996</v>
      </c>
      <c r="CH151" t="s">
        <v>1230</v>
      </c>
      <c r="CI151" t="s">
        <v>1547</v>
      </c>
      <c r="CJ151" t="s">
        <v>2877</v>
      </c>
      <c r="CK151" t="s">
        <v>1165</v>
      </c>
      <c r="CL151"/>
      <c r="CM151"/>
      <c r="CN151" t="s">
        <v>13192</v>
      </c>
      <c r="CO151" t="s">
        <v>13193</v>
      </c>
      <c r="CP151" t="s">
        <v>13192</v>
      </c>
      <c r="CQ151" t="s">
        <v>13193</v>
      </c>
      <c r="CR151" t="s">
        <v>1547</v>
      </c>
      <c r="CS151">
        <v>0</v>
      </c>
      <c r="CT151" t="s">
        <v>1547</v>
      </c>
      <c r="CU151" t="s">
        <v>1547</v>
      </c>
      <c r="CV151" t="s">
        <v>1547</v>
      </c>
      <c r="CW151" t="s">
        <v>1547</v>
      </c>
      <c r="CX151" t="s">
        <v>1547</v>
      </c>
      <c r="CY151">
        <v>149</v>
      </c>
      <c r="CZ151" t="s">
        <v>6002</v>
      </c>
      <c r="DA151" t="s">
        <v>1547</v>
      </c>
      <c r="DB151" t="s">
        <v>1881</v>
      </c>
      <c r="DC151" t="s">
        <v>1882</v>
      </c>
      <c r="DD151" t="s">
        <v>3168</v>
      </c>
      <c r="DE151" t="s">
        <v>2649</v>
      </c>
      <c r="DF151" t="s">
        <v>3166</v>
      </c>
      <c r="DG151" t="s">
        <v>1547</v>
      </c>
      <c r="DH151" t="s">
        <v>1547</v>
      </c>
      <c r="DI151" t="s">
        <v>1892</v>
      </c>
      <c r="DJ151" t="e">
        <v>#N/A</v>
      </c>
      <c r="DK151"/>
      <c r="DL151" t="s">
        <v>1892</v>
      </c>
      <c r="DM151">
        <v>9</v>
      </c>
      <c r="DN151" t="s">
        <v>1883</v>
      </c>
      <c r="DO151" t="s">
        <v>1165</v>
      </c>
      <c r="DP151" t="b">
        <v>1</v>
      </c>
      <c r="DQ151" t="b">
        <v>0</v>
      </c>
      <c r="DR151" t="b">
        <v>1</v>
      </c>
      <c r="DS151" t="b">
        <v>0</v>
      </c>
      <c r="DT151" t="b">
        <v>0</v>
      </c>
      <c r="DU151" t="b">
        <v>0</v>
      </c>
      <c r="DV151" t="b">
        <v>0</v>
      </c>
      <c r="DW151">
        <v>0</v>
      </c>
      <c r="DX151" t="b">
        <v>0</v>
      </c>
      <c r="DY151" t="b">
        <v>0</v>
      </c>
      <c r="DZ151" t="b">
        <v>0</v>
      </c>
      <c r="EA151" t="b">
        <v>0</v>
      </c>
      <c r="EB151" t="b">
        <v>0</v>
      </c>
      <c r="EC151" t="b">
        <v>1</v>
      </c>
      <c r="ED151" t="b">
        <v>0</v>
      </c>
      <c r="EE151" t="b">
        <v>0</v>
      </c>
      <c r="EF151" t="b">
        <v>0</v>
      </c>
      <c r="EG151" t="b" cm="1">
        <v>0</v>
      </c>
      <c r="EH151" t="b">
        <v>0</v>
      </c>
      <c r="EI151" t="b">
        <v>0</v>
      </c>
      <c r="EJ151" t="b">
        <v>1</v>
      </c>
      <c r="EK151" t="s">
        <v>5327</v>
      </c>
      <c r="EL151">
        <v>0</v>
      </c>
      <c r="EM151">
        <v>15</v>
      </c>
      <c r="EN151" t="b">
        <v>0</v>
      </c>
    </row>
    <row r="152" spans="1:144" ht="15.75">
      <c r="A152"/>
      <c r="B152" t="s">
        <v>1165</v>
      </c>
      <c r="C152" t="s">
        <v>3124</v>
      </c>
      <c r="D152" t="s">
        <v>3172</v>
      </c>
      <c r="E152" t="s">
        <v>3173</v>
      </c>
      <c r="F152"/>
      <c r="G152" t="s">
        <v>3172</v>
      </c>
      <c r="H152" t="s">
        <v>2948</v>
      </c>
      <c r="I152" t="s">
        <v>1230</v>
      </c>
      <c r="J152"/>
      <c r="K152" t="s">
        <v>3170</v>
      </c>
      <c r="L152" t="s">
        <v>1743</v>
      </c>
      <c r="M152" t="s">
        <v>1995</v>
      </c>
      <c r="N152"/>
      <c r="O152"/>
      <c r="P152" t="s">
        <v>1165</v>
      </c>
      <c r="Q152" t="s">
        <v>2649</v>
      </c>
      <c r="R152" t="s">
        <v>2877</v>
      </c>
      <c r="S152"/>
      <c r="T152"/>
      <c r="U152" t="s">
        <v>13192</v>
      </c>
      <c r="V152" t="s">
        <v>13194</v>
      </c>
      <c r="W152"/>
      <c r="X152"/>
      <c r="Y152"/>
      <c r="Z152"/>
      <c r="AA152"/>
      <c r="AB152"/>
      <c r="AC152"/>
      <c r="AD152"/>
      <c r="AE152"/>
      <c r="AF152"/>
      <c r="AG152"/>
      <c r="AH152"/>
      <c r="AI152"/>
      <c r="AJ152"/>
      <c r="AK152"/>
      <c r="AL152"/>
      <c r="AM152"/>
      <c r="AN152"/>
      <c r="AO152" s="108" t="s">
        <v>43</v>
      </c>
      <c r="AP152" t="s">
        <v>2843</v>
      </c>
      <c r="AQ152">
        <v>81</v>
      </c>
      <c r="AR152" t="e">
        <v>#N/A</v>
      </c>
      <c r="AS152" t="s">
        <v>3124</v>
      </c>
      <c r="AT152" t="e">
        <v>#N/A</v>
      </c>
      <c r="AU152" t="s">
        <v>3173</v>
      </c>
      <c r="AV152" t="s">
        <v>6003</v>
      </c>
      <c r="AW152" t="s">
        <v>1744</v>
      </c>
      <c r="AX152" t="s">
        <v>1740</v>
      </c>
      <c r="AY152" t="s">
        <v>6004</v>
      </c>
      <c r="AZ152" t="s">
        <v>2649</v>
      </c>
      <c r="BA152" t="s">
        <v>6005</v>
      </c>
      <c r="BB152" t="s">
        <v>1230</v>
      </c>
      <c r="BC152" t="s">
        <v>1743</v>
      </c>
      <c r="BD152" t="s">
        <v>6006</v>
      </c>
      <c r="BE152" t="s">
        <v>3166</v>
      </c>
      <c r="BF152">
        <v>152</v>
      </c>
      <c r="BG152">
        <v>147</v>
      </c>
      <c r="BH152" t="e">
        <v>#N/A</v>
      </c>
      <c r="BI152" t="s">
        <v>3173</v>
      </c>
      <c r="BJ152">
        <v>1</v>
      </c>
      <c r="BK152">
        <v>0</v>
      </c>
      <c r="BL152">
        <v>0</v>
      </c>
      <c r="BM152" t="s">
        <v>1547</v>
      </c>
      <c r="BN152" t="s">
        <v>3167</v>
      </c>
      <c r="BO152" t="s">
        <v>5982</v>
      </c>
      <c r="BP152" t="e" cm="1">
        <v>#N/A</v>
      </c>
      <c r="BQ152" t="s">
        <v>5999</v>
      </c>
      <c r="BR152" t="s">
        <v>5754</v>
      </c>
      <c r="BS152">
        <v>62</v>
      </c>
      <c r="BT152" t="s">
        <v>5587</v>
      </c>
      <c r="BU152" t="s">
        <v>15205</v>
      </c>
      <c r="BV152" t="s">
        <v>3172</v>
      </c>
      <c r="BW152" t="s">
        <v>6003</v>
      </c>
      <c r="BX152" t="s">
        <v>5262</v>
      </c>
      <c r="BY152" t="s">
        <v>1744</v>
      </c>
      <c r="BZ152" t="s">
        <v>1547</v>
      </c>
      <c r="CA152" t="s">
        <v>1744</v>
      </c>
      <c r="CB152" t="s">
        <v>1995</v>
      </c>
      <c r="CC152"/>
      <c r="CD152" t="s">
        <v>998</v>
      </c>
      <c r="CE152" t="s">
        <v>1230</v>
      </c>
      <c r="CF152" t="s">
        <v>6007</v>
      </c>
      <c r="CG152" t="s">
        <v>6008</v>
      </c>
      <c r="CH152" t="s">
        <v>1230</v>
      </c>
      <c r="CI152" t="s">
        <v>1547</v>
      </c>
      <c r="CJ152" t="s">
        <v>2877</v>
      </c>
      <c r="CK152" t="s">
        <v>1165</v>
      </c>
      <c r="CL152"/>
      <c r="CM152"/>
      <c r="CN152" t="s">
        <v>13192</v>
      </c>
      <c r="CO152" t="s">
        <v>13194</v>
      </c>
      <c r="CP152" t="s">
        <v>13192</v>
      </c>
      <c r="CQ152" t="s">
        <v>13194</v>
      </c>
      <c r="CR152" t="s">
        <v>1547</v>
      </c>
      <c r="CS152">
        <v>0</v>
      </c>
      <c r="CT152" t="s">
        <v>1547</v>
      </c>
      <c r="CU152" t="s">
        <v>1547</v>
      </c>
      <c r="CV152" t="s">
        <v>1547</v>
      </c>
      <c r="CW152" t="s">
        <v>1547</v>
      </c>
      <c r="CX152" t="s">
        <v>1547</v>
      </c>
      <c r="CY152">
        <v>150</v>
      </c>
      <c r="CZ152" t="s">
        <v>6009</v>
      </c>
      <c r="DA152" t="s">
        <v>1547</v>
      </c>
      <c r="DB152" t="s">
        <v>1881</v>
      </c>
      <c r="DC152" t="s">
        <v>1882</v>
      </c>
      <c r="DD152" t="s">
        <v>3173</v>
      </c>
      <c r="DE152" t="s">
        <v>2649</v>
      </c>
      <c r="DF152" t="s">
        <v>3172</v>
      </c>
      <c r="DG152" t="s">
        <v>1547</v>
      </c>
      <c r="DH152" t="s">
        <v>1547</v>
      </c>
      <c r="DI152" t="s">
        <v>1892</v>
      </c>
      <c r="DJ152" t="e">
        <v>#N/A</v>
      </c>
      <c r="DK152"/>
      <c r="DL152" t="s">
        <v>1892</v>
      </c>
      <c r="DM152">
        <v>9</v>
      </c>
      <c r="DN152" t="s">
        <v>1883</v>
      </c>
      <c r="DO152" t="s">
        <v>1165</v>
      </c>
      <c r="DP152" t="b">
        <v>1</v>
      </c>
      <c r="DQ152" t="b">
        <v>0</v>
      </c>
      <c r="DR152" t="b">
        <v>1</v>
      </c>
      <c r="DS152" t="b">
        <v>0</v>
      </c>
      <c r="DT152" t="b">
        <v>0</v>
      </c>
      <c r="DU152" t="b">
        <v>0</v>
      </c>
      <c r="DV152" t="b">
        <v>0</v>
      </c>
      <c r="DW152">
        <v>0</v>
      </c>
      <c r="DX152" t="b">
        <v>0</v>
      </c>
      <c r="DY152" t="b">
        <v>0</v>
      </c>
      <c r="DZ152" t="b">
        <v>0</v>
      </c>
      <c r="EA152" t="b">
        <v>0</v>
      </c>
      <c r="EB152" t="b">
        <v>0</v>
      </c>
      <c r="EC152" t="b">
        <v>0</v>
      </c>
      <c r="ED152" t="b">
        <v>0</v>
      </c>
      <c r="EE152" t="b">
        <v>0</v>
      </c>
      <c r="EF152" t="b">
        <v>0</v>
      </c>
      <c r="EG152" t="b" cm="1">
        <v>0</v>
      </c>
      <c r="EH152" t="b">
        <v>0</v>
      </c>
      <c r="EI152" t="b">
        <v>0</v>
      </c>
      <c r="EJ152" t="b">
        <v>0</v>
      </c>
      <c r="EK152" t="s">
        <v>1547</v>
      </c>
      <c r="EL152">
        <v>0</v>
      </c>
      <c r="EM152">
        <v>16</v>
      </c>
      <c r="EN152" t="b">
        <v>0</v>
      </c>
    </row>
    <row r="153" spans="1:144" ht="15.75">
      <c r="A153"/>
      <c r="B153" t="s">
        <v>1165</v>
      </c>
      <c r="C153" t="s">
        <v>3124</v>
      </c>
      <c r="D153" t="s">
        <v>3174</v>
      </c>
      <c r="E153" t="s">
        <v>3175</v>
      </c>
      <c r="F153"/>
      <c r="G153" t="s">
        <v>3174</v>
      </c>
      <c r="H153" t="s">
        <v>2948</v>
      </c>
      <c r="I153" t="s">
        <v>1230</v>
      </c>
      <c r="J153"/>
      <c r="K153" t="s">
        <v>3176</v>
      </c>
      <c r="L153" t="s">
        <v>1743</v>
      </c>
      <c r="M153" t="s">
        <v>2007</v>
      </c>
      <c r="N153"/>
      <c r="O153"/>
      <c r="P153" t="s">
        <v>1165</v>
      </c>
      <c r="Q153" t="s">
        <v>2649</v>
      </c>
      <c r="R153" t="s">
        <v>2877</v>
      </c>
      <c r="S153"/>
      <c r="T153"/>
      <c r="U153" t="s">
        <v>13192</v>
      </c>
      <c r="V153" t="s">
        <v>13195</v>
      </c>
      <c r="W153"/>
      <c r="X153"/>
      <c r="Y153"/>
      <c r="Z153"/>
      <c r="AA153"/>
      <c r="AB153"/>
      <c r="AC153"/>
      <c r="AD153"/>
      <c r="AE153"/>
      <c r="AF153"/>
      <c r="AG153"/>
      <c r="AH153"/>
      <c r="AI153"/>
      <c r="AJ153"/>
      <c r="AK153"/>
      <c r="AL153"/>
      <c r="AM153"/>
      <c r="AN153"/>
      <c r="AO153" s="108" t="s">
        <v>43</v>
      </c>
      <c r="AP153" t="s">
        <v>2843</v>
      </c>
      <c r="AQ153">
        <v>82</v>
      </c>
      <c r="AR153" t="e">
        <v>#N/A</v>
      </c>
      <c r="AS153" t="s">
        <v>3124</v>
      </c>
      <c r="AT153" t="e">
        <v>#N/A</v>
      </c>
      <c r="AU153" t="s">
        <v>3175</v>
      </c>
      <c r="AV153" t="s">
        <v>6010</v>
      </c>
      <c r="AW153" t="s">
        <v>1744</v>
      </c>
      <c r="AX153" t="s">
        <v>1740</v>
      </c>
      <c r="AY153" t="s">
        <v>6011</v>
      </c>
      <c r="AZ153" t="s">
        <v>2649</v>
      </c>
      <c r="BA153" t="s">
        <v>6012</v>
      </c>
      <c r="BB153" t="s">
        <v>1230</v>
      </c>
      <c r="BC153" t="s">
        <v>1743</v>
      </c>
      <c r="BD153" t="s">
        <v>6013</v>
      </c>
      <c r="BE153" t="s">
        <v>3166</v>
      </c>
      <c r="BF153">
        <v>153</v>
      </c>
      <c r="BG153">
        <v>147</v>
      </c>
      <c r="BH153" t="e">
        <v>#N/A</v>
      </c>
      <c r="BI153" t="s">
        <v>3175</v>
      </c>
      <c r="BJ153">
        <v>1</v>
      </c>
      <c r="BK153">
        <v>0</v>
      </c>
      <c r="BL153">
        <v>0</v>
      </c>
      <c r="BM153" t="s">
        <v>1547</v>
      </c>
      <c r="BN153" t="s">
        <v>3167</v>
      </c>
      <c r="BO153" t="s">
        <v>5982</v>
      </c>
      <c r="BP153" t="e" cm="1">
        <v>#N/A</v>
      </c>
      <c r="BQ153" t="s">
        <v>6014</v>
      </c>
      <c r="BR153" t="s">
        <v>5754</v>
      </c>
      <c r="BS153">
        <v>63</v>
      </c>
      <c r="BT153" t="s">
        <v>5599</v>
      </c>
      <c r="BU153" t="s">
        <v>15206</v>
      </c>
      <c r="BV153" t="s">
        <v>3174</v>
      </c>
      <c r="BW153" t="s">
        <v>6010</v>
      </c>
      <c r="BX153" t="s">
        <v>5262</v>
      </c>
      <c r="BY153" t="s">
        <v>1744</v>
      </c>
      <c r="BZ153" t="s">
        <v>1547</v>
      </c>
      <c r="CA153" t="s">
        <v>1744</v>
      </c>
      <c r="CB153" t="s">
        <v>2007</v>
      </c>
      <c r="CC153"/>
      <c r="CD153" t="s">
        <v>998</v>
      </c>
      <c r="CE153" t="s">
        <v>1230</v>
      </c>
      <c r="CF153" t="s">
        <v>6015</v>
      </c>
      <c r="CG153" t="s">
        <v>6016</v>
      </c>
      <c r="CH153" t="s">
        <v>1230</v>
      </c>
      <c r="CI153" t="s">
        <v>1547</v>
      </c>
      <c r="CJ153" t="s">
        <v>2877</v>
      </c>
      <c r="CK153" t="s">
        <v>1165</v>
      </c>
      <c r="CL153"/>
      <c r="CM153"/>
      <c r="CN153" t="s">
        <v>13192</v>
      </c>
      <c r="CO153" t="s">
        <v>13195</v>
      </c>
      <c r="CP153" t="s">
        <v>13192</v>
      </c>
      <c r="CQ153" t="s">
        <v>13195</v>
      </c>
      <c r="CR153" t="s">
        <v>1547</v>
      </c>
      <c r="CS153">
        <v>0</v>
      </c>
      <c r="CT153" t="s">
        <v>1547</v>
      </c>
      <c r="CU153" t="s">
        <v>1547</v>
      </c>
      <c r="CV153" t="s">
        <v>1547</v>
      </c>
      <c r="CW153" t="s">
        <v>1547</v>
      </c>
      <c r="CX153" t="s">
        <v>1547</v>
      </c>
      <c r="CY153">
        <v>151</v>
      </c>
      <c r="CZ153" t="s">
        <v>6017</v>
      </c>
      <c r="DA153" t="s">
        <v>1547</v>
      </c>
      <c r="DB153" t="s">
        <v>1881</v>
      </c>
      <c r="DC153" t="s">
        <v>1882</v>
      </c>
      <c r="DD153" t="s">
        <v>3175</v>
      </c>
      <c r="DE153" t="s">
        <v>2649</v>
      </c>
      <c r="DF153" t="s">
        <v>3174</v>
      </c>
      <c r="DG153" t="s">
        <v>1547</v>
      </c>
      <c r="DH153" t="s">
        <v>1547</v>
      </c>
      <c r="DI153" t="s">
        <v>1892</v>
      </c>
      <c r="DJ153" t="e">
        <v>#N/A</v>
      </c>
      <c r="DK153"/>
      <c r="DL153" t="s">
        <v>1892</v>
      </c>
      <c r="DM153">
        <v>9</v>
      </c>
      <c r="DN153" t="s">
        <v>1883</v>
      </c>
      <c r="DO153" t="s">
        <v>1165</v>
      </c>
      <c r="DP153" t="b">
        <v>1</v>
      </c>
      <c r="DQ153" t="b">
        <v>0</v>
      </c>
      <c r="DR153" t="b">
        <v>1</v>
      </c>
      <c r="DS153" t="b">
        <v>0</v>
      </c>
      <c r="DT153" t="b">
        <v>0</v>
      </c>
      <c r="DU153" t="b">
        <v>0</v>
      </c>
      <c r="DV153" t="b">
        <v>0</v>
      </c>
      <c r="DW153">
        <v>0</v>
      </c>
      <c r="DX153" t="b">
        <v>0</v>
      </c>
      <c r="DY153" t="b">
        <v>0</v>
      </c>
      <c r="DZ153" t="b">
        <v>0</v>
      </c>
      <c r="EA153" t="b">
        <v>0</v>
      </c>
      <c r="EB153" t="b">
        <v>0</v>
      </c>
      <c r="EC153" t="b">
        <v>0</v>
      </c>
      <c r="ED153" t="b">
        <v>0</v>
      </c>
      <c r="EE153" t="b">
        <v>0</v>
      </c>
      <c r="EF153" t="b">
        <v>0</v>
      </c>
      <c r="EG153" t="b" cm="1">
        <v>0</v>
      </c>
      <c r="EH153" t="b">
        <v>0</v>
      </c>
      <c r="EI153" t="b">
        <v>0</v>
      </c>
      <c r="EJ153" t="b">
        <v>0</v>
      </c>
      <c r="EK153" t="s">
        <v>1547</v>
      </c>
      <c r="EL153">
        <v>0</v>
      </c>
      <c r="EM153">
        <v>28</v>
      </c>
      <c r="EN153" t="b">
        <v>0</v>
      </c>
    </row>
    <row r="154" spans="1:144" ht="15.75">
      <c r="A154"/>
      <c r="B154" t="s">
        <v>1165</v>
      </c>
      <c r="C154" t="s">
        <v>3124</v>
      </c>
      <c r="D154" t="s">
        <v>3177</v>
      </c>
      <c r="E154" t="s">
        <v>3178</v>
      </c>
      <c r="F154"/>
      <c r="G154" t="s">
        <v>3177</v>
      </c>
      <c r="H154" t="s">
        <v>3177</v>
      </c>
      <c r="I154" t="s">
        <v>1244</v>
      </c>
      <c r="J154"/>
      <c r="K154" t="s">
        <v>902</v>
      </c>
      <c r="L154" t="s">
        <v>1743</v>
      </c>
      <c r="M154"/>
      <c r="N154"/>
      <c r="O154"/>
      <c r="P154" t="s">
        <v>1165</v>
      </c>
      <c r="Q154" t="s">
        <v>2649</v>
      </c>
      <c r="R154" t="s">
        <v>2877</v>
      </c>
      <c r="S154"/>
      <c r="T154"/>
      <c r="U154" t="s">
        <v>13196</v>
      </c>
      <c r="V154"/>
      <c r="W154"/>
      <c r="X154"/>
      <c r="Y154"/>
      <c r="Z154"/>
      <c r="AA154"/>
      <c r="AB154"/>
      <c r="AC154"/>
      <c r="AD154"/>
      <c r="AE154"/>
      <c r="AF154"/>
      <c r="AG154"/>
      <c r="AH154"/>
      <c r="AI154"/>
      <c r="AJ154"/>
      <c r="AK154"/>
      <c r="AL154"/>
      <c r="AM154"/>
      <c r="AN154"/>
      <c r="AO154" s="108" t="s">
        <v>43</v>
      </c>
      <c r="AP154" t="s">
        <v>2843</v>
      </c>
      <c r="AQ154">
        <v>83</v>
      </c>
      <c r="AR154" t="e">
        <v>#N/A</v>
      </c>
      <c r="AS154" t="s">
        <v>3124</v>
      </c>
      <c r="AT154" t="e">
        <v>#N/A</v>
      </c>
      <c r="AU154" t="s">
        <v>3178</v>
      </c>
      <c r="AV154" t="s">
        <v>6018</v>
      </c>
      <c r="AW154" t="s">
        <v>1744</v>
      </c>
      <c r="AX154" t="s">
        <v>1740</v>
      </c>
      <c r="AY154" t="s">
        <v>6019</v>
      </c>
      <c r="AZ154" t="s">
        <v>2649</v>
      </c>
      <c r="BA154" t="s">
        <v>6020</v>
      </c>
      <c r="BB154" t="s">
        <v>1244</v>
      </c>
      <c r="BC154" t="s">
        <v>1743</v>
      </c>
      <c r="BD154" t="s">
        <v>6021</v>
      </c>
      <c r="BE154" t="s">
        <v>3177</v>
      </c>
      <c r="BF154">
        <v>154</v>
      </c>
      <c r="BG154">
        <v>0</v>
      </c>
      <c r="BH154">
        <v>0</v>
      </c>
      <c r="BI154" t="s">
        <v>1547</v>
      </c>
      <c r="BJ154">
        <v>0</v>
      </c>
      <c r="BK154">
        <v>0</v>
      </c>
      <c r="BL154">
        <v>0</v>
      </c>
      <c r="BM154" t="s">
        <v>1547</v>
      </c>
      <c r="BN154" t="s">
        <v>1547</v>
      </c>
      <c r="BO154" t="s">
        <v>1547</v>
      </c>
      <c r="BP154" t="s" cm="1">
        <v>1547</v>
      </c>
      <c r="BQ154" t="s">
        <v>1547</v>
      </c>
      <c r="BR154" t="s">
        <v>5754</v>
      </c>
      <c r="BS154">
        <v>64</v>
      </c>
      <c r="BT154" t="s">
        <v>5610</v>
      </c>
      <c r="BU154" t="s">
        <v>15207</v>
      </c>
      <c r="BV154" t="s">
        <v>3177</v>
      </c>
      <c r="BW154" t="s">
        <v>6018</v>
      </c>
      <c r="BX154" t="s">
        <v>6019</v>
      </c>
      <c r="BY154" t="s">
        <v>1744</v>
      </c>
      <c r="BZ154" t="s">
        <v>1547</v>
      </c>
      <c r="CA154" t="s">
        <v>1744</v>
      </c>
      <c r="CB154" t="s">
        <v>1547</v>
      </c>
      <c r="CC154"/>
      <c r="CD154" t="s">
        <v>998</v>
      </c>
      <c r="CE154" t="s">
        <v>1244</v>
      </c>
      <c r="CF154" t="s">
        <v>3178</v>
      </c>
      <c r="CG154" t="s">
        <v>6018</v>
      </c>
      <c r="CH154" t="s">
        <v>1244</v>
      </c>
      <c r="CI154" t="s">
        <v>1547</v>
      </c>
      <c r="CJ154" t="s">
        <v>2877</v>
      </c>
      <c r="CK154" t="s">
        <v>1165</v>
      </c>
      <c r="CL154"/>
      <c r="CM154"/>
      <c r="CN154" t="s">
        <v>13196</v>
      </c>
      <c r="CO154" t="s">
        <v>1547</v>
      </c>
      <c r="CP154" t="s">
        <v>13196</v>
      </c>
      <c r="CQ154" t="s">
        <v>1547</v>
      </c>
      <c r="CR154" t="s">
        <v>1547</v>
      </c>
      <c r="CS154">
        <v>0</v>
      </c>
      <c r="CT154" t="s">
        <v>1547</v>
      </c>
      <c r="CU154" t="s">
        <v>1547</v>
      </c>
      <c r="CV154" t="s">
        <v>1547</v>
      </c>
      <c r="CW154" t="s">
        <v>1547</v>
      </c>
      <c r="CX154" t="s">
        <v>1547</v>
      </c>
      <c r="CY154">
        <v>152</v>
      </c>
      <c r="CZ154" t="s">
        <v>6022</v>
      </c>
      <c r="DA154" t="s">
        <v>1547</v>
      </c>
      <c r="DB154" t="s">
        <v>1881</v>
      </c>
      <c r="DC154" t="s">
        <v>1882</v>
      </c>
      <c r="DD154" t="s">
        <v>3178</v>
      </c>
      <c r="DE154" t="s">
        <v>2649</v>
      </c>
      <c r="DF154" t="s">
        <v>3177</v>
      </c>
      <c r="DG154" t="s">
        <v>1547</v>
      </c>
      <c r="DH154" t="s">
        <v>1547</v>
      </c>
      <c r="DI154" t="s">
        <v>1892</v>
      </c>
      <c r="DJ154" t="e">
        <v>#N/A</v>
      </c>
      <c r="DK154"/>
      <c r="DL154" t="s">
        <v>1892</v>
      </c>
      <c r="DM154">
        <v>9</v>
      </c>
      <c r="DN154" t="s">
        <v>1883</v>
      </c>
      <c r="DO154" t="s">
        <v>1165</v>
      </c>
      <c r="DP154" t="b">
        <v>1</v>
      </c>
      <c r="DQ154" t="b">
        <v>0</v>
      </c>
      <c r="DR154" t="b">
        <v>1</v>
      </c>
      <c r="DS154" t="b">
        <v>0</v>
      </c>
      <c r="DT154" t="b">
        <v>0</v>
      </c>
      <c r="DU154" t="b">
        <v>0</v>
      </c>
      <c r="DV154" t="b">
        <v>1</v>
      </c>
      <c r="DW154">
        <v>0</v>
      </c>
      <c r="DX154" t="b">
        <v>0</v>
      </c>
      <c r="DY154" t="b">
        <v>0</v>
      </c>
      <c r="DZ154" t="b">
        <v>0</v>
      </c>
      <c r="EA154" t="b">
        <v>0</v>
      </c>
      <c r="EB154" t="b">
        <v>0</v>
      </c>
      <c r="EC154" t="b">
        <v>1</v>
      </c>
      <c r="ED154" t="b">
        <v>0</v>
      </c>
      <c r="EE154" t="b">
        <v>0</v>
      </c>
      <c r="EF154" t="b">
        <v>0</v>
      </c>
      <c r="EG154" t="b" cm="1">
        <v>0</v>
      </c>
      <c r="EH154" t="b">
        <v>0</v>
      </c>
      <c r="EI154" t="b">
        <v>0</v>
      </c>
      <c r="EJ154" t="b">
        <v>1</v>
      </c>
      <c r="EK154" t="s">
        <v>5327</v>
      </c>
      <c r="EL154">
        <v>0</v>
      </c>
      <c r="EM154">
        <v>28</v>
      </c>
      <c r="EN154" t="b">
        <v>0</v>
      </c>
    </row>
    <row r="155" spans="1:144" ht="15.75">
      <c r="A155"/>
      <c r="B155" t="s">
        <v>1165</v>
      </c>
      <c r="C155" t="s">
        <v>3124</v>
      </c>
      <c r="D155" t="s">
        <v>2904</v>
      </c>
      <c r="E155" t="s">
        <v>2905</v>
      </c>
      <c r="F155" t="s">
        <v>2906</v>
      </c>
      <c r="G155" t="s">
        <v>2904</v>
      </c>
      <c r="H155" t="s">
        <v>2904</v>
      </c>
      <c r="I155" t="s">
        <v>2799</v>
      </c>
      <c r="J155"/>
      <c r="K155" t="s">
        <v>902</v>
      </c>
      <c r="L155" t="s">
        <v>1743</v>
      </c>
      <c r="M155" t="s">
        <v>1779</v>
      </c>
      <c r="N155"/>
      <c r="O155"/>
      <c r="P155" t="s">
        <v>1165</v>
      </c>
      <c r="Q155" t="s">
        <v>2649</v>
      </c>
      <c r="R155" t="s">
        <v>2877</v>
      </c>
      <c r="S155"/>
      <c r="T155"/>
      <c r="U155" t="s">
        <v>13196</v>
      </c>
      <c r="V155" t="s">
        <v>13135</v>
      </c>
      <c r="W155"/>
      <c r="X155"/>
      <c r="Y155"/>
      <c r="Z155"/>
      <c r="AA155"/>
      <c r="AB155"/>
      <c r="AC155"/>
      <c r="AD155"/>
      <c r="AE155"/>
      <c r="AF155"/>
      <c r="AG155"/>
      <c r="AH155"/>
      <c r="AI155"/>
      <c r="AJ155"/>
      <c r="AK155"/>
      <c r="AL155"/>
      <c r="AM155"/>
      <c r="AN155"/>
      <c r="AO155" s="108" t="s">
        <v>43</v>
      </c>
      <c r="AP155" t="s">
        <v>2843</v>
      </c>
      <c r="AQ155">
        <v>84</v>
      </c>
      <c r="AR155" t="e">
        <v>#N/A</v>
      </c>
      <c r="AS155" t="s">
        <v>3124</v>
      </c>
      <c r="AT155" t="e">
        <v>#N/A</v>
      </c>
      <c r="AU155" t="s">
        <v>2905</v>
      </c>
      <c r="AV155" t="s">
        <v>5110</v>
      </c>
      <c r="AW155" t="s">
        <v>5111</v>
      </c>
      <c r="AX155" t="s">
        <v>1740</v>
      </c>
      <c r="AY155" t="s">
        <v>5112</v>
      </c>
      <c r="AZ155" t="s">
        <v>2649</v>
      </c>
      <c r="BA155" t="s">
        <v>5113</v>
      </c>
      <c r="BB155" t="s">
        <v>2799</v>
      </c>
      <c r="BC155" t="s">
        <v>1743</v>
      </c>
      <c r="BD155" t="s">
        <v>5669</v>
      </c>
      <c r="BE155" t="s">
        <v>3177</v>
      </c>
      <c r="BF155">
        <v>15</v>
      </c>
      <c r="BG155">
        <v>154</v>
      </c>
      <c r="BH155">
        <v>0</v>
      </c>
      <c r="BI155" t="s">
        <v>1547</v>
      </c>
      <c r="BJ155">
        <v>0</v>
      </c>
      <c r="BK155">
        <v>0</v>
      </c>
      <c r="BL155">
        <v>32</v>
      </c>
      <c r="BM155" t="s">
        <v>5115</v>
      </c>
      <c r="BN155" t="s">
        <v>3178</v>
      </c>
      <c r="BO155" t="s">
        <v>6018</v>
      </c>
      <c r="BP155" t="e" cm="1">
        <v>#N/A</v>
      </c>
      <c r="BQ155" t="s">
        <v>1547</v>
      </c>
      <c r="BR155" t="s">
        <v>5754</v>
      </c>
      <c r="BS155">
        <v>65</v>
      </c>
      <c r="BT155" t="s">
        <v>5621</v>
      </c>
      <c r="BU155" t="s">
        <v>15208</v>
      </c>
      <c r="BV155" t="s">
        <v>2904</v>
      </c>
      <c r="BW155" t="s">
        <v>5110</v>
      </c>
      <c r="BX155" t="s">
        <v>5112</v>
      </c>
      <c r="BY155" t="s">
        <v>1744</v>
      </c>
      <c r="BZ155" t="s">
        <v>1547</v>
      </c>
      <c r="CA155" t="s">
        <v>1744</v>
      </c>
      <c r="CB155" t="s">
        <v>1779</v>
      </c>
      <c r="CC155"/>
      <c r="CD155" t="s">
        <v>998</v>
      </c>
      <c r="CE155" t="s">
        <v>2799</v>
      </c>
      <c r="CF155" t="s">
        <v>6023</v>
      </c>
      <c r="CG155" t="s">
        <v>6024</v>
      </c>
      <c r="CH155" t="s">
        <v>2799</v>
      </c>
      <c r="CI155" t="s">
        <v>1547</v>
      </c>
      <c r="CJ155" t="s">
        <v>2877</v>
      </c>
      <c r="CK155" t="s">
        <v>1165</v>
      </c>
      <c r="CL155"/>
      <c r="CM155"/>
      <c r="CN155" t="s">
        <v>13196</v>
      </c>
      <c r="CO155" t="s">
        <v>13135</v>
      </c>
      <c r="CP155" t="s">
        <v>13196</v>
      </c>
      <c r="CQ155" t="s">
        <v>13135</v>
      </c>
      <c r="CR155" t="s">
        <v>1547</v>
      </c>
      <c r="CS155">
        <v>0</v>
      </c>
      <c r="CT155" t="s">
        <v>1547</v>
      </c>
      <c r="CU155" t="s">
        <v>1547</v>
      </c>
      <c r="CV155" t="s">
        <v>1547</v>
      </c>
      <c r="CW155" t="s">
        <v>1547</v>
      </c>
      <c r="CX155" t="s">
        <v>1547</v>
      </c>
      <c r="CY155">
        <v>153</v>
      </c>
      <c r="CZ155" t="s">
        <v>6025</v>
      </c>
      <c r="DA155" t="s">
        <v>1547</v>
      </c>
      <c r="DB155" t="s">
        <v>1881</v>
      </c>
      <c r="DC155" t="s">
        <v>1882</v>
      </c>
      <c r="DD155" t="s">
        <v>2905</v>
      </c>
      <c r="DE155" t="s">
        <v>2649</v>
      </c>
      <c r="DF155" t="s">
        <v>2904</v>
      </c>
      <c r="DG155" t="s">
        <v>1547</v>
      </c>
      <c r="DH155" t="s">
        <v>1547</v>
      </c>
      <c r="DI155" t="s">
        <v>1892</v>
      </c>
      <c r="DJ155" t="e">
        <v>#N/A</v>
      </c>
      <c r="DK155"/>
      <c r="DL155" t="s">
        <v>1892</v>
      </c>
      <c r="DM155">
        <v>9</v>
      </c>
      <c r="DN155" t="s">
        <v>1883</v>
      </c>
      <c r="DO155" t="s">
        <v>1165</v>
      </c>
      <c r="DP155" t="b">
        <v>1</v>
      </c>
      <c r="DQ155" t="b">
        <v>0</v>
      </c>
      <c r="DR155" t="b">
        <v>0</v>
      </c>
      <c r="DS155" t="b">
        <v>0</v>
      </c>
      <c r="DT155" t="b">
        <v>0</v>
      </c>
      <c r="DU155" t="b">
        <v>0</v>
      </c>
      <c r="DV155" t="b">
        <v>0</v>
      </c>
      <c r="DW155">
        <v>0</v>
      </c>
      <c r="DX155" t="b">
        <v>0</v>
      </c>
      <c r="DY155" t="b">
        <v>0</v>
      </c>
      <c r="DZ155" t="b">
        <v>0</v>
      </c>
      <c r="EA155" t="b">
        <v>0</v>
      </c>
      <c r="EB155" t="b">
        <v>0</v>
      </c>
      <c r="EC155" t="b">
        <v>0</v>
      </c>
      <c r="ED155" t="b">
        <v>0</v>
      </c>
      <c r="EE155" t="b">
        <v>0</v>
      </c>
      <c r="EF155" t="b">
        <v>0</v>
      </c>
      <c r="EG155" t="b" cm="1">
        <v>0</v>
      </c>
      <c r="EH155" t="b">
        <v>0</v>
      </c>
      <c r="EI155" t="b">
        <v>0</v>
      </c>
      <c r="EJ155" t="b">
        <v>0</v>
      </c>
      <c r="EK155" t="s">
        <v>1547</v>
      </c>
      <c r="EL155">
        <v>0</v>
      </c>
      <c r="EM155">
        <v>29</v>
      </c>
      <c r="EN155" t="b">
        <v>0</v>
      </c>
    </row>
    <row r="156" spans="1:144" ht="15.75">
      <c r="A156"/>
      <c r="B156" t="s">
        <v>1165</v>
      </c>
      <c r="C156" t="s">
        <v>3124</v>
      </c>
      <c r="D156" t="s">
        <v>2908</v>
      </c>
      <c r="E156" t="s">
        <v>2909</v>
      </c>
      <c r="F156" t="s">
        <v>2910</v>
      </c>
      <c r="G156" t="s">
        <v>2911</v>
      </c>
      <c r="H156" t="s">
        <v>2908</v>
      </c>
      <c r="I156" t="s">
        <v>2799</v>
      </c>
      <c r="J156"/>
      <c r="K156" t="s">
        <v>902</v>
      </c>
      <c r="L156" t="s">
        <v>1743</v>
      </c>
      <c r="M156" t="s">
        <v>1754</v>
      </c>
      <c r="N156" t="s">
        <v>2912</v>
      </c>
      <c r="O156"/>
      <c r="P156" t="s">
        <v>1165</v>
      </c>
      <c r="Q156" t="s">
        <v>2649</v>
      </c>
      <c r="R156" t="s">
        <v>2877</v>
      </c>
      <c r="S156"/>
      <c r="T156"/>
      <c r="U156" t="s">
        <v>13196</v>
      </c>
      <c r="V156" t="s">
        <v>13136</v>
      </c>
      <c r="W156"/>
      <c r="X156"/>
      <c r="Y156"/>
      <c r="Z156"/>
      <c r="AA156"/>
      <c r="AB156"/>
      <c r="AC156"/>
      <c r="AD156"/>
      <c r="AE156"/>
      <c r="AF156"/>
      <c r="AG156"/>
      <c r="AH156"/>
      <c r="AI156"/>
      <c r="AJ156"/>
      <c r="AK156"/>
      <c r="AL156"/>
      <c r="AM156"/>
      <c r="AN156"/>
      <c r="AO156" s="108" t="s">
        <v>43</v>
      </c>
      <c r="AP156" t="s">
        <v>2843</v>
      </c>
      <c r="AQ156">
        <v>85</v>
      </c>
      <c r="AR156" t="e">
        <v>#N/A</v>
      </c>
      <c r="AS156" t="s">
        <v>3124</v>
      </c>
      <c r="AT156" t="e">
        <v>#N/A</v>
      </c>
      <c r="AU156" t="s">
        <v>2909</v>
      </c>
      <c r="AV156" t="s">
        <v>5120</v>
      </c>
      <c r="AW156" t="s">
        <v>5121</v>
      </c>
      <c r="AX156" t="s">
        <v>1740</v>
      </c>
      <c r="AY156" t="s">
        <v>5122</v>
      </c>
      <c r="AZ156" t="s">
        <v>2649</v>
      </c>
      <c r="BA156" t="s">
        <v>5123</v>
      </c>
      <c r="BB156" t="s">
        <v>2799</v>
      </c>
      <c r="BC156" t="s">
        <v>1743</v>
      </c>
      <c r="BD156" t="s">
        <v>5673</v>
      </c>
      <c r="BE156" t="s">
        <v>3177</v>
      </c>
      <c r="BF156">
        <v>16</v>
      </c>
      <c r="BG156">
        <v>154</v>
      </c>
      <c r="BH156">
        <v>0</v>
      </c>
      <c r="BI156" t="s">
        <v>1547</v>
      </c>
      <c r="BJ156">
        <v>0</v>
      </c>
      <c r="BK156">
        <v>0</v>
      </c>
      <c r="BL156">
        <v>33</v>
      </c>
      <c r="BM156" t="s">
        <v>5125</v>
      </c>
      <c r="BN156" t="s">
        <v>3178</v>
      </c>
      <c r="BO156" t="s">
        <v>6018</v>
      </c>
      <c r="BP156" t="e" cm="1">
        <v>#N/A</v>
      </c>
      <c r="BQ156" t="s">
        <v>1547</v>
      </c>
      <c r="BR156" t="s">
        <v>5754</v>
      </c>
      <c r="BS156">
        <v>66</v>
      </c>
      <c r="BT156" t="s">
        <v>5632</v>
      </c>
      <c r="BU156" t="s">
        <v>15209</v>
      </c>
      <c r="BV156" t="s">
        <v>2908</v>
      </c>
      <c r="BW156" t="s">
        <v>5120</v>
      </c>
      <c r="BX156" t="s">
        <v>5126</v>
      </c>
      <c r="BY156" t="s">
        <v>5127</v>
      </c>
      <c r="BZ156" t="s">
        <v>1547</v>
      </c>
      <c r="CA156" t="s">
        <v>1744</v>
      </c>
      <c r="CB156" t="s">
        <v>1754</v>
      </c>
      <c r="CC156"/>
      <c r="CD156" t="s">
        <v>998</v>
      </c>
      <c r="CE156" t="s">
        <v>2799</v>
      </c>
      <c r="CF156" t="s">
        <v>6026</v>
      </c>
      <c r="CG156" t="s">
        <v>6027</v>
      </c>
      <c r="CH156" t="s">
        <v>2799</v>
      </c>
      <c r="CI156" t="s">
        <v>1547</v>
      </c>
      <c r="CJ156" t="s">
        <v>2877</v>
      </c>
      <c r="CK156" t="s">
        <v>1165</v>
      </c>
      <c r="CL156"/>
      <c r="CM156"/>
      <c r="CN156" t="s">
        <v>13196</v>
      </c>
      <c r="CO156" t="s">
        <v>13136</v>
      </c>
      <c r="CP156" t="s">
        <v>13196</v>
      </c>
      <c r="CQ156" t="s">
        <v>13136</v>
      </c>
      <c r="CR156" t="s">
        <v>1547</v>
      </c>
      <c r="CS156">
        <v>0</v>
      </c>
      <c r="CT156" t="s">
        <v>1547</v>
      </c>
      <c r="CU156" t="s">
        <v>1547</v>
      </c>
      <c r="CV156" t="s">
        <v>1547</v>
      </c>
      <c r="CW156" t="s">
        <v>1547</v>
      </c>
      <c r="CX156" t="s">
        <v>1547</v>
      </c>
      <c r="CY156">
        <v>154</v>
      </c>
      <c r="CZ156" t="s">
        <v>6028</v>
      </c>
      <c r="DA156" t="s">
        <v>1547</v>
      </c>
      <c r="DB156" t="s">
        <v>1881</v>
      </c>
      <c r="DC156" t="s">
        <v>1882</v>
      </c>
      <c r="DD156" t="s">
        <v>2909</v>
      </c>
      <c r="DE156" t="s">
        <v>2649</v>
      </c>
      <c r="DF156" t="s">
        <v>2911</v>
      </c>
      <c r="DG156" t="s">
        <v>1547</v>
      </c>
      <c r="DH156" t="s">
        <v>1547</v>
      </c>
      <c r="DI156" t="s">
        <v>1892</v>
      </c>
      <c r="DJ156" t="e">
        <v>#N/A</v>
      </c>
      <c r="DK156"/>
      <c r="DL156" t="s">
        <v>1892</v>
      </c>
      <c r="DM156">
        <v>9</v>
      </c>
      <c r="DN156" t="s">
        <v>1883</v>
      </c>
      <c r="DO156" t="s">
        <v>1165</v>
      </c>
      <c r="DP156" t="b">
        <v>1</v>
      </c>
      <c r="DQ156" t="b">
        <v>0</v>
      </c>
      <c r="DR156" t="b">
        <v>0</v>
      </c>
      <c r="DS156" t="b">
        <v>0</v>
      </c>
      <c r="DT156" t="b">
        <v>0</v>
      </c>
      <c r="DU156" t="b">
        <v>0</v>
      </c>
      <c r="DV156" t="b">
        <v>0</v>
      </c>
      <c r="DW156">
        <v>0</v>
      </c>
      <c r="DX156" t="b">
        <v>0</v>
      </c>
      <c r="DY156" t="b">
        <v>0</v>
      </c>
      <c r="DZ156" t="b">
        <v>0</v>
      </c>
      <c r="EA156" t="b">
        <v>0</v>
      </c>
      <c r="EB156" t="b">
        <v>0</v>
      </c>
      <c r="EC156" t="b">
        <v>0</v>
      </c>
      <c r="ED156" t="b">
        <v>0</v>
      </c>
      <c r="EE156" t="b">
        <v>0</v>
      </c>
      <c r="EF156" t="b">
        <v>0</v>
      </c>
      <c r="EG156" t="b" cm="1">
        <v>0</v>
      </c>
      <c r="EH156" t="b">
        <v>0</v>
      </c>
      <c r="EI156" t="b">
        <v>0</v>
      </c>
      <c r="EJ156" t="b">
        <v>0</v>
      </c>
      <c r="EK156" t="s">
        <v>1547</v>
      </c>
      <c r="EL156">
        <v>0</v>
      </c>
      <c r="EM156">
        <v>17</v>
      </c>
      <c r="EN156" t="b">
        <v>0</v>
      </c>
    </row>
    <row r="157" spans="1:144" ht="15.75">
      <c r="A157"/>
      <c r="B157" t="s">
        <v>1165</v>
      </c>
      <c r="C157" t="s">
        <v>3124</v>
      </c>
      <c r="D157" t="s">
        <v>2882</v>
      </c>
      <c r="E157" t="s">
        <v>2883</v>
      </c>
      <c r="F157" t="s">
        <v>2876</v>
      </c>
      <c r="G157" t="s">
        <v>2882</v>
      </c>
      <c r="H157" t="s">
        <v>2884</v>
      </c>
      <c r="I157" t="s">
        <v>2799</v>
      </c>
      <c r="J157"/>
      <c r="K157" t="s">
        <v>902</v>
      </c>
      <c r="L157" t="s">
        <v>1743</v>
      </c>
      <c r="M157" t="s">
        <v>1754</v>
      </c>
      <c r="N157" t="s">
        <v>2885</v>
      </c>
      <c r="O157"/>
      <c r="P157" t="s">
        <v>1165</v>
      </c>
      <c r="Q157" t="s">
        <v>2649</v>
      </c>
      <c r="R157" t="s">
        <v>2877</v>
      </c>
      <c r="S157"/>
      <c r="T157"/>
      <c r="U157" t="s">
        <v>13196</v>
      </c>
      <c r="V157" t="s">
        <v>13129</v>
      </c>
      <c r="W157"/>
      <c r="X157"/>
      <c r="Y157"/>
      <c r="Z157"/>
      <c r="AA157"/>
      <c r="AB157"/>
      <c r="AC157"/>
      <c r="AD157"/>
      <c r="AE157"/>
      <c r="AF157"/>
      <c r="AG157"/>
      <c r="AH157"/>
      <c r="AI157"/>
      <c r="AJ157"/>
      <c r="AK157"/>
      <c r="AL157"/>
      <c r="AM157"/>
      <c r="AN157"/>
      <c r="AO157" s="108" t="s">
        <v>43</v>
      </c>
      <c r="AP157" t="s">
        <v>2843</v>
      </c>
      <c r="AQ157">
        <v>86</v>
      </c>
      <c r="AR157" t="e">
        <v>#N/A</v>
      </c>
      <c r="AS157" t="s">
        <v>3124</v>
      </c>
      <c r="AT157" t="e">
        <v>#N/A</v>
      </c>
      <c r="AU157" t="s">
        <v>2883</v>
      </c>
      <c r="AV157" t="s">
        <v>5056</v>
      </c>
      <c r="AW157" t="s">
        <v>5041</v>
      </c>
      <c r="AX157" t="s">
        <v>1740</v>
      </c>
      <c r="AY157" t="s">
        <v>5057</v>
      </c>
      <c r="AZ157" t="s">
        <v>2649</v>
      </c>
      <c r="BA157" t="s">
        <v>5058</v>
      </c>
      <c r="BB157" t="s">
        <v>2799</v>
      </c>
      <c r="BC157" t="s">
        <v>1743</v>
      </c>
      <c r="BD157" t="s">
        <v>5678</v>
      </c>
      <c r="BE157" t="s">
        <v>3177</v>
      </c>
      <c r="BF157">
        <v>7</v>
      </c>
      <c r="BG157">
        <v>154</v>
      </c>
      <c r="BH157">
        <v>0</v>
      </c>
      <c r="BI157" t="s">
        <v>1547</v>
      </c>
      <c r="BJ157">
        <v>0</v>
      </c>
      <c r="BK157">
        <v>0</v>
      </c>
      <c r="BL157">
        <v>7</v>
      </c>
      <c r="BM157" t="s">
        <v>5063</v>
      </c>
      <c r="BN157" t="s">
        <v>3178</v>
      </c>
      <c r="BO157" t="s">
        <v>6018</v>
      </c>
      <c r="BP157" t="e" cm="1">
        <v>#N/A</v>
      </c>
      <c r="BQ157" t="s">
        <v>1547</v>
      </c>
      <c r="BR157" t="s">
        <v>5754</v>
      </c>
      <c r="BS157">
        <v>67</v>
      </c>
      <c r="BT157" t="s">
        <v>5643</v>
      </c>
      <c r="BU157" t="s">
        <v>15210</v>
      </c>
      <c r="BV157" t="s">
        <v>2882</v>
      </c>
      <c r="BW157" t="s">
        <v>5056</v>
      </c>
      <c r="BX157" t="s">
        <v>5060</v>
      </c>
      <c r="BY157" t="s">
        <v>5061</v>
      </c>
      <c r="BZ157" t="s">
        <v>1547</v>
      </c>
      <c r="CA157" t="s">
        <v>1744</v>
      </c>
      <c r="CB157" t="s">
        <v>1754</v>
      </c>
      <c r="CC157"/>
      <c r="CD157" t="s">
        <v>998</v>
      </c>
      <c r="CE157" t="s">
        <v>2799</v>
      </c>
      <c r="CF157" t="s">
        <v>6029</v>
      </c>
      <c r="CG157" t="s">
        <v>6030</v>
      </c>
      <c r="CH157" t="s">
        <v>2799</v>
      </c>
      <c r="CI157" t="s">
        <v>1547</v>
      </c>
      <c r="CJ157" t="s">
        <v>2877</v>
      </c>
      <c r="CK157" t="s">
        <v>1165</v>
      </c>
      <c r="CL157"/>
      <c r="CM157"/>
      <c r="CN157" t="s">
        <v>13196</v>
      </c>
      <c r="CO157" t="s">
        <v>13129</v>
      </c>
      <c r="CP157" t="s">
        <v>13196</v>
      </c>
      <c r="CQ157" t="s">
        <v>13129</v>
      </c>
      <c r="CR157" t="s">
        <v>1547</v>
      </c>
      <c r="CS157">
        <v>0</v>
      </c>
      <c r="CT157" t="s">
        <v>1547</v>
      </c>
      <c r="CU157" t="s">
        <v>1547</v>
      </c>
      <c r="CV157" t="s">
        <v>1547</v>
      </c>
      <c r="CW157" t="s">
        <v>1547</v>
      </c>
      <c r="CX157" t="s">
        <v>1547</v>
      </c>
      <c r="CY157">
        <v>155</v>
      </c>
      <c r="CZ157" t="s">
        <v>6031</v>
      </c>
      <c r="DA157" t="s">
        <v>1547</v>
      </c>
      <c r="DB157" t="s">
        <v>1881</v>
      </c>
      <c r="DC157" t="s">
        <v>1882</v>
      </c>
      <c r="DD157" t="s">
        <v>2883</v>
      </c>
      <c r="DE157" t="s">
        <v>2649</v>
      </c>
      <c r="DF157" t="s">
        <v>2882</v>
      </c>
      <c r="DG157" t="s">
        <v>1547</v>
      </c>
      <c r="DH157" t="s">
        <v>1547</v>
      </c>
      <c r="DI157" t="s">
        <v>1892</v>
      </c>
      <c r="DJ157" t="e">
        <v>#N/A</v>
      </c>
      <c r="DK157"/>
      <c r="DL157" t="s">
        <v>1892</v>
      </c>
      <c r="DM157">
        <v>9</v>
      </c>
      <c r="DN157" t="s">
        <v>1883</v>
      </c>
      <c r="DO157" t="s">
        <v>1165</v>
      </c>
      <c r="DP157" t="b">
        <v>1</v>
      </c>
      <c r="DQ157" t="b">
        <v>0</v>
      </c>
      <c r="DR157" t="b">
        <v>0</v>
      </c>
      <c r="DS157" t="b">
        <v>0</v>
      </c>
      <c r="DT157" t="b">
        <v>0</v>
      </c>
      <c r="DU157" t="b">
        <v>0</v>
      </c>
      <c r="DV157" t="b">
        <v>0</v>
      </c>
      <c r="DW157">
        <v>0</v>
      </c>
      <c r="DX157" t="b">
        <v>0</v>
      </c>
      <c r="DY157" t="b">
        <v>0</v>
      </c>
      <c r="DZ157" t="b">
        <v>0</v>
      </c>
      <c r="EA157" t="b">
        <v>0</v>
      </c>
      <c r="EB157" t="b">
        <v>0</v>
      </c>
      <c r="EC157" t="b">
        <v>0</v>
      </c>
      <c r="ED157" t="b">
        <v>0</v>
      </c>
      <c r="EE157" t="b">
        <v>0</v>
      </c>
      <c r="EF157" t="b">
        <v>0</v>
      </c>
      <c r="EG157" t="b" cm="1">
        <v>0</v>
      </c>
      <c r="EH157" t="b">
        <v>0</v>
      </c>
      <c r="EI157" t="b">
        <v>0</v>
      </c>
      <c r="EJ157" t="b">
        <v>0</v>
      </c>
      <c r="EK157" t="s">
        <v>1547</v>
      </c>
      <c r="EL157">
        <v>0</v>
      </c>
      <c r="EM157">
        <v>25</v>
      </c>
      <c r="EN157" t="b">
        <v>0</v>
      </c>
    </row>
    <row r="158" spans="1:144" ht="15.75">
      <c r="A158"/>
      <c r="B158" t="s">
        <v>1165</v>
      </c>
      <c r="C158" t="s">
        <v>3124</v>
      </c>
      <c r="D158" t="s">
        <v>3177</v>
      </c>
      <c r="E158" t="s">
        <v>3179</v>
      </c>
      <c r="F158"/>
      <c r="G158" t="s">
        <v>3177</v>
      </c>
      <c r="H158" t="s">
        <v>3180</v>
      </c>
      <c r="I158" t="s">
        <v>1230</v>
      </c>
      <c r="J158"/>
      <c r="K158" t="s">
        <v>3181</v>
      </c>
      <c r="L158" t="s">
        <v>1743</v>
      </c>
      <c r="M158" t="s">
        <v>1754</v>
      </c>
      <c r="N158" t="s">
        <v>3182</v>
      </c>
      <c r="O158"/>
      <c r="P158" t="s">
        <v>1165</v>
      </c>
      <c r="Q158" t="s">
        <v>2649</v>
      </c>
      <c r="R158" t="s">
        <v>2877</v>
      </c>
      <c r="S158"/>
      <c r="T158"/>
      <c r="U158" t="s">
        <v>13196</v>
      </c>
      <c r="V158" t="s">
        <v>13197</v>
      </c>
      <c r="W158"/>
      <c r="X158"/>
      <c r="Y158"/>
      <c r="Z158"/>
      <c r="AA158"/>
      <c r="AB158"/>
      <c r="AC158"/>
      <c r="AD158"/>
      <c r="AE158"/>
      <c r="AF158"/>
      <c r="AG158"/>
      <c r="AH158"/>
      <c r="AI158"/>
      <c r="AJ158"/>
      <c r="AK158"/>
      <c r="AL158"/>
      <c r="AM158"/>
      <c r="AN158"/>
      <c r="AO158" s="108" t="s">
        <v>43</v>
      </c>
      <c r="AP158" t="s">
        <v>2843</v>
      </c>
      <c r="AQ158">
        <v>87</v>
      </c>
      <c r="AR158" t="e">
        <v>#N/A</v>
      </c>
      <c r="AS158" t="s">
        <v>3124</v>
      </c>
      <c r="AT158" t="e">
        <v>#N/A</v>
      </c>
      <c r="AU158" t="s">
        <v>3179</v>
      </c>
      <c r="AV158" t="s">
        <v>6032</v>
      </c>
      <c r="AW158" t="s">
        <v>1744</v>
      </c>
      <c r="AX158" t="s">
        <v>1740</v>
      </c>
      <c r="AY158" t="s">
        <v>6019</v>
      </c>
      <c r="AZ158" t="s">
        <v>2649</v>
      </c>
      <c r="BA158" t="s">
        <v>6033</v>
      </c>
      <c r="BB158" t="s">
        <v>1230</v>
      </c>
      <c r="BC158" t="s">
        <v>1743</v>
      </c>
      <c r="BD158" t="s">
        <v>6034</v>
      </c>
      <c r="BE158" t="s">
        <v>3177</v>
      </c>
      <c r="BF158">
        <v>158</v>
      </c>
      <c r="BG158">
        <v>0</v>
      </c>
      <c r="BH158" t="e">
        <v>#N/A</v>
      </c>
      <c r="BI158" t="s">
        <v>3179</v>
      </c>
      <c r="BJ158">
        <v>1</v>
      </c>
      <c r="BK158">
        <v>0</v>
      </c>
      <c r="BL158">
        <v>0</v>
      </c>
      <c r="BM158" t="s">
        <v>1547</v>
      </c>
      <c r="BN158" t="s">
        <v>1547</v>
      </c>
      <c r="BO158" t="s">
        <v>1547</v>
      </c>
      <c r="BP158" t="s" cm="1">
        <v>1547</v>
      </c>
      <c r="BQ158" t="s">
        <v>6035</v>
      </c>
      <c r="BR158" t="s">
        <v>5754</v>
      </c>
      <c r="BS158">
        <v>68</v>
      </c>
      <c r="BT158" t="s">
        <v>5655</v>
      </c>
      <c r="BU158" t="s">
        <v>15211</v>
      </c>
      <c r="BV158" t="s">
        <v>3177</v>
      </c>
      <c r="BW158" t="s">
        <v>6032</v>
      </c>
      <c r="BX158" t="s">
        <v>6036</v>
      </c>
      <c r="BY158" t="s">
        <v>6037</v>
      </c>
      <c r="BZ158" t="s">
        <v>1547</v>
      </c>
      <c r="CA158" t="s">
        <v>1744</v>
      </c>
      <c r="CB158" t="s">
        <v>1754</v>
      </c>
      <c r="CC158"/>
      <c r="CD158" t="s">
        <v>998</v>
      </c>
      <c r="CE158" t="s">
        <v>1230</v>
      </c>
      <c r="CF158" t="s">
        <v>3179</v>
      </c>
      <c r="CG158" t="s">
        <v>6032</v>
      </c>
      <c r="CH158" t="s">
        <v>1230</v>
      </c>
      <c r="CI158" t="s">
        <v>1547</v>
      </c>
      <c r="CJ158" t="s">
        <v>2877</v>
      </c>
      <c r="CK158" t="s">
        <v>1165</v>
      </c>
      <c r="CL158"/>
      <c r="CM158"/>
      <c r="CN158" t="s">
        <v>13196</v>
      </c>
      <c r="CO158" t="s">
        <v>13197</v>
      </c>
      <c r="CP158" t="s">
        <v>13196</v>
      </c>
      <c r="CQ158" t="s">
        <v>13197</v>
      </c>
      <c r="CR158" t="s">
        <v>1547</v>
      </c>
      <c r="CS158">
        <v>0</v>
      </c>
      <c r="CT158" t="s">
        <v>1547</v>
      </c>
      <c r="CU158" t="s">
        <v>1547</v>
      </c>
      <c r="CV158" t="s">
        <v>1547</v>
      </c>
      <c r="CW158" t="s">
        <v>1547</v>
      </c>
      <c r="CX158" t="s">
        <v>1547</v>
      </c>
      <c r="CY158">
        <v>156</v>
      </c>
      <c r="CZ158" t="s">
        <v>6038</v>
      </c>
      <c r="DA158" t="s">
        <v>1547</v>
      </c>
      <c r="DB158" t="s">
        <v>1881</v>
      </c>
      <c r="DC158" t="s">
        <v>1882</v>
      </c>
      <c r="DD158" t="s">
        <v>3179</v>
      </c>
      <c r="DE158" t="s">
        <v>2649</v>
      </c>
      <c r="DF158" t="s">
        <v>3177</v>
      </c>
      <c r="DG158" t="s">
        <v>1547</v>
      </c>
      <c r="DH158" t="s">
        <v>1547</v>
      </c>
      <c r="DI158" t="s">
        <v>1892</v>
      </c>
      <c r="DJ158" t="e">
        <v>#N/A</v>
      </c>
      <c r="DK158"/>
      <c r="DL158" t="s">
        <v>1892</v>
      </c>
      <c r="DM158">
        <v>9</v>
      </c>
      <c r="DN158" t="s">
        <v>1883</v>
      </c>
      <c r="DO158" t="s">
        <v>1165</v>
      </c>
      <c r="DP158" t="b">
        <v>1</v>
      </c>
      <c r="DQ158" t="b">
        <v>0</v>
      </c>
      <c r="DR158" t="b">
        <v>1</v>
      </c>
      <c r="DS158" t="b">
        <v>0</v>
      </c>
      <c r="DT158" t="b">
        <v>0</v>
      </c>
      <c r="DU158" t="b">
        <v>0</v>
      </c>
      <c r="DV158" t="b">
        <v>0</v>
      </c>
      <c r="DW158">
        <v>0</v>
      </c>
      <c r="DX158" t="b">
        <v>0</v>
      </c>
      <c r="DY158" t="b">
        <v>0</v>
      </c>
      <c r="DZ158" t="b">
        <v>0</v>
      </c>
      <c r="EA158" t="b">
        <v>0</v>
      </c>
      <c r="EB158" t="b">
        <v>0</v>
      </c>
      <c r="EC158" t="b">
        <v>1</v>
      </c>
      <c r="ED158" t="b">
        <v>0</v>
      </c>
      <c r="EE158" t="b">
        <v>0</v>
      </c>
      <c r="EF158" t="b">
        <v>0</v>
      </c>
      <c r="EG158" t="b" cm="1">
        <v>0</v>
      </c>
      <c r="EH158" t="b">
        <v>0</v>
      </c>
      <c r="EI158" t="b">
        <v>0</v>
      </c>
      <c r="EJ158" t="b">
        <v>1</v>
      </c>
      <c r="EK158" t="s">
        <v>5327</v>
      </c>
      <c r="EL158">
        <v>0</v>
      </c>
      <c r="EM158">
        <v>18</v>
      </c>
      <c r="EN158" t="b">
        <v>0</v>
      </c>
    </row>
    <row r="159" spans="1:144" ht="15.75">
      <c r="A159"/>
      <c r="B159" t="s">
        <v>1165</v>
      </c>
      <c r="C159" t="s">
        <v>3124</v>
      </c>
      <c r="D159" t="s">
        <v>3183</v>
      </c>
      <c r="E159" t="s">
        <v>3184</v>
      </c>
      <c r="F159"/>
      <c r="G159" t="s">
        <v>3183</v>
      </c>
      <c r="H159" t="s">
        <v>2948</v>
      </c>
      <c r="I159" t="s">
        <v>1230</v>
      </c>
      <c r="J159"/>
      <c r="K159" t="s">
        <v>3181</v>
      </c>
      <c r="L159" t="s">
        <v>1743</v>
      </c>
      <c r="M159" t="s">
        <v>1995</v>
      </c>
      <c r="N159"/>
      <c r="O159"/>
      <c r="P159" t="s">
        <v>1165</v>
      </c>
      <c r="Q159" t="s">
        <v>2649</v>
      </c>
      <c r="R159" t="s">
        <v>2877</v>
      </c>
      <c r="S159"/>
      <c r="T159"/>
      <c r="U159" t="s">
        <v>13196</v>
      </c>
      <c r="V159" t="s">
        <v>13198</v>
      </c>
      <c r="W159"/>
      <c r="X159"/>
      <c r="Y159"/>
      <c r="Z159"/>
      <c r="AA159"/>
      <c r="AB159"/>
      <c r="AC159"/>
      <c r="AD159"/>
      <c r="AE159"/>
      <c r="AF159"/>
      <c r="AG159"/>
      <c r="AH159"/>
      <c r="AI159"/>
      <c r="AJ159"/>
      <c r="AK159"/>
      <c r="AL159"/>
      <c r="AM159"/>
      <c r="AN159"/>
      <c r="AO159" s="108" t="s">
        <v>43</v>
      </c>
      <c r="AP159" t="s">
        <v>2843</v>
      </c>
      <c r="AQ159">
        <v>88</v>
      </c>
      <c r="AR159" t="e">
        <v>#N/A</v>
      </c>
      <c r="AS159" t="s">
        <v>3124</v>
      </c>
      <c r="AT159" t="e">
        <v>#N/A</v>
      </c>
      <c r="AU159" t="s">
        <v>3184</v>
      </c>
      <c r="AV159" t="s">
        <v>6039</v>
      </c>
      <c r="AW159" t="s">
        <v>1744</v>
      </c>
      <c r="AX159" t="s">
        <v>1740</v>
      </c>
      <c r="AY159" t="s">
        <v>6040</v>
      </c>
      <c r="AZ159" t="s">
        <v>2649</v>
      </c>
      <c r="BA159" t="s">
        <v>6041</v>
      </c>
      <c r="BB159" t="s">
        <v>1230</v>
      </c>
      <c r="BC159" t="s">
        <v>1743</v>
      </c>
      <c r="BD159" t="s">
        <v>6042</v>
      </c>
      <c r="BE159" t="s">
        <v>3177</v>
      </c>
      <c r="BF159">
        <v>159</v>
      </c>
      <c r="BG159">
        <v>154</v>
      </c>
      <c r="BH159" t="e">
        <v>#N/A</v>
      </c>
      <c r="BI159" t="s">
        <v>3184</v>
      </c>
      <c r="BJ159">
        <v>1</v>
      </c>
      <c r="BK159">
        <v>0</v>
      </c>
      <c r="BL159">
        <v>0</v>
      </c>
      <c r="BM159" t="s">
        <v>1547</v>
      </c>
      <c r="BN159" t="s">
        <v>3178</v>
      </c>
      <c r="BO159" t="s">
        <v>6018</v>
      </c>
      <c r="BP159" t="e" cm="1">
        <v>#N/A</v>
      </c>
      <c r="BQ159" t="s">
        <v>6035</v>
      </c>
      <c r="BR159" t="s">
        <v>5754</v>
      </c>
      <c r="BS159">
        <v>69</v>
      </c>
      <c r="BT159" t="s">
        <v>6043</v>
      </c>
      <c r="BU159" t="s">
        <v>15212</v>
      </c>
      <c r="BV159" t="s">
        <v>3183</v>
      </c>
      <c r="BW159" t="s">
        <v>6039</v>
      </c>
      <c r="BX159" t="s">
        <v>5262</v>
      </c>
      <c r="BY159" t="s">
        <v>1744</v>
      </c>
      <c r="BZ159" t="s">
        <v>1547</v>
      </c>
      <c r="CA159" t="s">
        <v>1744</v>
      </c>
      <c r="CB159" t="s">
        <v>1995</v>
      </c>
      <c r="CC159"/>
      <c r="CD159" t="s">
        <v>998</v>
      </c>
      <c r="CE159" t="s">
        <v>1230</v>
      </c>
      <c r="CF159" t="s">
        <v>6044</v>
      </c>
      <c r="CG159" t="s">
        <v>6045</v>
      </c>
      <c r="CH159" t="s">
        <v>1230</v>
      </c>
      <c r="CI159" t="s">
        <v>1547</v>
      </c>
      <c r="CJ159" t="s">
        <v>2877</v>
      </c>
      <c r="CK159" t="s">
        <v>1165</v>
      </c>
      <c r="CL159"/>
      <c r="CM159"/>
      <c r="CN159" t="s">
        <v>13196</v>
      </c>
      <c r="CO159" t="s">
        <v>13198</v>
      </c>
      <c r="CP159" t="s">
        <v>13196</v>
      </c>
      <c r="CQ159" t="s">
        <v>13198</v>
      </c>
      <c r="CR159" t="s">
        <v>1547</v>
      </c>
      <c r="CS159">
        <v>0</v>
      </c>
      <c r="CT159" t="s">
        <v>1547</v>
      </c>
      <c r="CU159" t="s">
        <v>1547</v>
      </c>
      <c r="CV159" t="s">
        <v>1547</v>
      </c>
      <c r="CW159" t="s">
        <v>1547</v>
      </c>
      <c r="CX159" t="s">
        <v>1547</v>
      </c>
      <c r="CY159">
        <v>157</v>
      </c>
      <c r="CZ159" t="s">
        <v>6046</v>
      </c>
      <c r="DA159" t="s">
        <v>1547</v>
      </c>
      <c r="DB159" t="s">
        <v>1881</v>
      </c>
      <c r="DC159" t="s">
        <v>1882</v>
      </c>
      <c r="DD159" t="s">
        <v>3184</v>
      </c>
      <c r="DE159" t="s">
        <v>2649</v>
      </c>
      <c r="DF159" t="s">
        <v>3183</v>
      </c>
      <c r="DG159" t="s">
        <v>1547</v>
      </c>
      <c r="DH159" t="s">
        <v>1547</v>
      </c>
      <c r="DI159" t="s">
        <v>1892</v>
      </c>
      <c r="DJ159" t="e">
        <v>#N/A</v>
      </c>
      <c r="DK159"/>
      <c r="DL159" t="s">
        <v>1892</v>
      </c>
      <c r="DM159">
        <v>9</v>
      </c>
      <c r="DN159" t="s">
        <v>1883</v>
      </c>
      <c r="DO159" t="s">
        <v>1165</v>
      </c>
      <c r="DP159" t="b">
        <v>1</v>
      </c>
      <c r="DQ159" t="b">
        <v>0</v>
      </c>
      <c r="DR159" t="b">
        <v>1</v>
      </c>
      <c r="DS159" t="b">
        <v>0</v>
      </c>
      <c r="DT159" t="b">
        <v>0</v>
      </c>
      <c r="DU159" t="b">
        <v>0</v>
      </c>
      <c r="DV159" t="b">
        <v>0</v>
      </c>
      <c r="DW159">
        <v>0</v>
      </c>
      <c r="DX159" t="b">
        <v>0</v>
      </c>
      <c r="DY159" t="b">
        <v>0</v>
      </c>
      <c r="DZ159" t="b">
        <v>0</v>
      </c>
      <c r="EA159" t="b">
        <v>0</v>
      </c>
      <c r="EB159" t="b">
        <v>0</v>
      </c>
      <c r="EC159" t="b">
        <v>0</v>
      </c>
      <c r="ED159" t="b">
        <v>0</v>
      </c>
      <c r="EE159" t="b">
        <v>0</v>
      </c>
      <c r="EF159" t="b">
        <v>0</v>
      </c>
      <c r="EG159" t="b" cm="1">
        <v>0</v>
      </c>
      <c r="EH159" t="b">
        <v>0</v>
      </c>
      <c r="EI159" t="b">
        <v>0</v>
      </c>
      <c r="EJ159" t="b">
        <v>0</v>
      </c>
      <c r="EK159" t="s">
        <v>1547</v>
      </c>
      <c r="EL159">
        <v>0</v>
      </c>
      <c r="EM159">
        <v>19</v>
      </c>
      <c r="EN159" t="b">
        <v>0</v>
      </c>
    </row>
    <row r="160" spans="1:144" ht="15.75">
      <c r="A160"/>
      <c r="B160" t="s">
        <v>1165</v>
      </c>
      <c r="C160" t="s">
        <v>3124</v>
      </c>
      <c r="D160" t="s">
        <v>3185</v>
      </c>
      <c r="E160" t="s">
        <v>3186</v>
      </c>
      <c r="F160"/>
      <c r="G160" t="s">
        <v>3185</v>
      </c>
      <c r="H160" t="s">
        <v>2948</v>
      </c>
      <c r="I160" t="s">
        <v>1230</v>
      </c>
      <c r="J160"/>
      <c r="K160" t="s">
        <v>3187</v>
      </c>
      <c r="L160" t="s">
        <v>1743</v>
      </c>
      <c r="M160" t="s">
        <v>2007</v>
      </c>
      <c r="N160"/>
      <c r="O160"/>
      <c r="P160" t="s">
        <v>1165</v>
      </c>
      <c r="Q160" t="s">
        <v>2649</v>
      </c>
      <c r="R160" t="s">
        <v>2877</v>
      </c>
      <c r="S160"/>
      <c r="T160"/>
      <c r="U160" t="s">
        <v>13196</v>
      </c>
      <c r="V160" t="s">
        <v>13199</v>
      </c>
      <c r="W160"/>
      <c r="X160"/>
      <c r="Y160"/>
      <c r="Z160"/>
      <c r="AA160"/>
      <c r="AB160"/>
      <c r="AC160"/>
      <c r="AD160"/>
      <c r="AE160"/>
      <c r="AF160"/>
      <c r="AG160"/>
      <c r="AH160"/>
      <c r="AI160"/>
      <c r="AJ160"/>
      <c r="AK160"/>
      <c r="AL160"/>
      <c r="AM160"/>
      <c r="AN160"/>
      <c r="AO160" s="108" t="s">
        <v>43</v>
      </c>
      <c r="AP160" t="s">
        <v>2843</v>
      </c>
      <c r="AQ160">
        <v>89</v>
      </c>
      <c r="AR160" t="e">
        <v>#N/A</v>
      </c>
      <c r="AS160" t="s">
        <v>3124</v>
      </c>
      <c r="AT160" t="e">
        <v>#N/A</v>
      </c>
      <c r="AU160" t="s">
        <v>3186</v>
      </c>
      <c r="AV160" t="s">
        <v>6047</v>
      </c>
      <c r="AW160" t="s">
        <v>1744</v>
      </c>
      <c r="AX160" t="s">
        <v>1740</v>
      </c>
      <c r="AY160" t="s">
        <v>6048</v>
      </c>
      <c r="AZ160" t="s">
        <v>2649</v>
      </c>
      <c r="BA160" t="s">
        <v>6049</v>
      </c>
      <c r="BB160" t="s">
        <v>1230</v>
      </c>
      <c r="BC160" t="s">
        <v>1743</v>
      </c>
      <c r="BD160" t="s">
        <v>6050</v>
      </c>
      <c r="BE160" t="s">
        <v>3177</v>
      </c>
      <c r="BF160">
        <v>160</v>
      </c>
      <c r="BG160">
        <v>154</v>
      </c>
      <c r="BH160" t="e">
        <v>#N/A</v>
      </c>
      <c r="BI160" t="s">
        <v>3186</v>
      </c>
      <c r="BJ160">
        <v>1</v>
      </c>
      <c r="BK160">
        <v>0</v>
      </c>
      <c r="BL160">
        <v>0</v>
      </c>
      <c r="BM160" t="s">
        <v>1547</v>
      </c>
      <c r="BN160" t="s">
        <v>3178</v>
      </c>
      <c r="BO160" t="s">
        <v>6018</v>
      </c>
      <c r="BP160" t="e" cm="1">
        <v>#N/A</v>
      </c>
      <c r="BQ160" t="s">
        <v>6051</v>
      </c>
      <c r="BR160" t="s">
        <v>5754</v>
      </c>
      <c r="BS160">
        <v>70</v>
      </c>
      <c r="BT160" t="s">
        <v>6052</v>
      </c>
      <c r="BU160" t="s">
        <v>15213</v>
      </c>
      <c r="BV160" t="s">
        <v>3185</v>
      </c>
      <c r="BW160" t="s">
        <v>6047</v>
      </c>
      <c r="BX160" t="s">
        <v>5262</v>
      </c>
      <c r="BY160" t="s">
        <v>1744</v>
      </c>
      <c r="BZ160" t="s">
        <v>1547</v>
      </c>
      <c r="CA160" t="s">
        <v>1744</v>
      </c>
      <c r="CB160" t="s">
        <v>2007</v>
      </c>
      <c r="CC160"/>
      <c r="CD160" t="s">
        <v>998</v>
      </c>
      <c r="CE160" t="s">
        <v>1230</v>
      </c>
      <c r="CF160" t="s">
        <v>6053</v>
      </c>
      <c r="CG160" t="s">
        <v>6054</v>
      </c>
      <c r="CH160" t="s">
        <v>1230</v>
      </c>
      <c r="CI160" t="s">
        <v>1547</v>
      </c>
      <c r="CJ160" t="s">
        <v>2877</v>
      </c>
      <c r="CK160" t="s">
        <v>1165</v>
      </c>
      <c r="CL160"/>
      <c r="CM160"/>
      <c r="CN160" t="s">
        <v>13196</v>
      </c>
      <c r="CO160" t="s">
        <v>13199</v>
      </c>
      <c r="CP160" t="s">
        <v>13196</v>
      </c>
      <c r="CQ160" t="s">
        <v>13199</v>
      </c>
      <c r="CR160" t="s">
        <v>1547</v>
      </c>
      <c r="CS160">
        <v>0</v>
      </c>
      <c r="CT160" t="s">
        <v>1547</v>
      </c>
      <c r="CU160" t="s">
        <v>1547</v>
      </c>
      <c r="CV160" t="s">
        <v>1547</v>
      </c>
      <c r="CW160" t="s">
        <v>1547</v>
      </c>
      <c r="CX160" t="s">
        <v>1547</v>
      </c>
      <c r="CY160">
        <v>158</v>
      </c>
      <c r="CZ160" t="s">
        <v>6055</v>
      </c>
      <c r="DA160" t="s">
        <v>1547</v>
      </c>
      <c r="DB160" t="s">
        <v>1881</v>
      </c>
      <c r="DC160" t="s">
        <v>1882</v>
      </c>
      <c r="DD160" t="s">
        <v>3186</v>
      </c>
      <c r="DE160" t="s">
        <v>2649</v>
      </c>
      <c r="DF160" t="s">
        <v>3185</v>
      </c>
      <c r="DG160" t="s">
        <v>1547</v>
      </c>
      <c r="DH160" t="s">
        <v>1547</v>
      </c>
      <c r="DI160" t="s">
        <v>1892</v>
      </c>
      <c r="DJ160" t="e">
        <v>#N/A</v>
      </c>
      <c r="DK160"/>
      <c r="DL160" t="s">
        <v>1892</v>
      </c>
      <c r="DM160">
        <v>9</v>
      </c>
      <c r="DN160" t="s">
        <v>1883</v>
      </c>
      <c r="DO160" t="s">
        <v>1165</v>
      </c>
      <c r="DP160" t="b">
        <v>1</v>
      </c>
      <c r="DQ160" t="b">
        <v>0</v>
      </c>
      <c r="DR160" t="b">
        <v>1</v>
      </c>
      <c r="DS160" t="b">
        <v>0</v>
      </c>
      <c r="DT160" t="b">
        <v>0</v>
      </c>
      <c r="DU160" t="b">
        <v>0</v>
      </c>
      <c r="DV160" t="b">
        <v>0</v>
      </c>
      <c r="DW160">
        <v>0</v>
      </c>
      <c r="DX160" t="b">
        <v>0</v>
      </c>
      <c r="DY160" t="b">
        <v>0</v>
      </c>
      <c r="DZ160" t="b">
        <v>0</v>
      </c>
      <c r="EA160" t="b">
        <v>0</v>
      </c>
      <c r="EB160" t="b">
        <v>0</v>
      </c>
      <c r="EC160" t="b">
        <v>0</v>
      </c>
      <c r="ED160" t="b">
        <v>0</v>
      </c>
      <c r="EE160" t="b">
        <v>0</v>
      </c>
      <c r="EF160" t="b">
        <v>0</v>
      </c>
      <c r="EG160" t="b" cm="1">
        <v>0</v>
      </c>
      <c r="EH160" t="b">
        <v>0</v>
      </c>
      <c r="EI160" t="b">
        <v>0</v>
      </c>
      <c r="EJ160" t="b">
        <v>0</v>
      </c>
      <c r="EK160" t="s">
        <v>1547</v>
      </c>
      <c r="EL160">
        <v>0</v>
      </c>
      <c r="EM160">
        <v>31</v>
      </c>
      <c r="EN160" t="b">
        <v>0</v>
      </c>
    </row>
    <row r="161" spans="1:144" ht="15.75">
      <c r="A161"/>
      <c r="B161" t="s">
        <v>1569</v>
      </c>
      <c r="C161" t="s">
        <v>1569</v>
      </c>
      <c r="D161" t="s">
        <v>3188</v>
      </c>
      <c r="E161" t="s">
        <v>3189</v>
      </c>
      <c r="F161"/>
      <c r="G161" t="s">
        <v>3188</v>
      </c>
      <c r="H161" t="s">
        <v>3188</v>
      </c>
      <c r="I161" t="s">
        <v>1244</v>
      </c>
      <c r="J161"/>
      <c r="K161" t="s">
        <v>902</v>
      </c>
      <c r="L161" t="s">
        <v>3190</v>
      </c>
      <c r="M161" t="s">
        <v>902</v>
      </c>
      <c r="N161"/>
      <c r="O161" t="s">
        <v>3191</v>
      </c>
      <c r="P161" t="s">
        <v>3192</v>
      </c>
      <c r="Q161" t="s">
        <v>3193</v>
      </c>
      <c r="R161" t="s">
        <v>3194</v>
      </c>
      <c r="S161"/>
      <c r="T161"/>
      <c r="U161" t="s">
        <v>13200</v>
      </c>
      <c r="V161"/>
      <c r="W161"/>
      <c r="X161"/>
      <c r="Y161"/>
      <c r="Z161"/>
      <c r="AA161"/>
      <c r="AB161"/>
      <c r="AC161"/>
      <c r="AD161"/>
      <c r="AE161"/>
      <c r="AF161"/>
      <c r="AG161"/>
      <c r="AH161"/>
      <c r="AI161"/>
      <c r="AJ161"/>
      <c r="AK161"/>
      <c r="AL161"/>
      <c r="AM161"/>
      <c r="AN161"/>
      <c r="AO161" s="108" t="s">
        <v>43</v>
      </c>
      <c r="AP161" t="s">
        <v>2844</v>
      </c>
      <c r="AQ161">
        <v>2</v>
      </c>
      <c r="AR161" t="s">
        <v>6056</v>
      </c>
      <c r="AS161" t="s">
        <v>1569</v>
      </c>
      <c r="AT161" t="s">
        <v>6057</v>
      </c>
      <c r="AU161" t="s">
        <v>3189</v>
      </c>
      <c r="AV161" t="s">
        <v>6058</v>
      </c>
      <c r="AW161" t="s">
        <v>1744</v>
      </c>
      <c r="AX161" t="s">
        <v>1740</v>
      </c>
      <c r="AY161" t="s">
        <v>6059</v>
      </c>
      <c r="AZ161" t="s">
        <v>3193</v>
      </c>
      <c r="BA161" t="s">
        <v>6060</v>
      </c>
      <c r="BB161" t="s">
        <v>1244</v>
      </c>
      <c r="BC161" t="s">
        <v>3190</v>
      </c>
      <c r="BD161" t="s">
        <v>6061</v>
      </c>
      <c r="BE161" t="s">
        <v>3188</v>
      </c>
      <c r="BF161">
        <v>161</v>
      </c>
      <c r="BG161">
        <v>0</v>
      </c>
      <c r="BH161">
        <v>0</v>
      </c>
      <c r="BI161" t="s">
        <v>1547</v>
      </c>
      <c r="BJ161">
        <v>0</v>
      </c>
      <c r="BK161">
        <v>0</v>
      </c>
      <c r="BL161">
        <v>0</v>
      </c>
      <c r="BM161" t="s">
        <v>1547</v>
      </c>
      <c r="BN161" t="s">
        <v>1547</v>
      </c>
      <c r="BO161" t="s">
        <v>1547</v>
      </c>
      <c r="BP161" t="s" cm="1">
        <v>1547</v>
      </c>
      <c r="BQ161" t="s">
        <v>1547</v>
      </c>
      <c r="BR161" t="s">
        <v>3191</v>
      </c>
      <c r="BS161">
        <v>1</v>
      </c>
      <c r="BT161" t="s">
        <v>1738</v>
      </c>
      <c r="BU161" t="s">
        <v>15214</v>
      </c>
      <c r="BV161" t="s">
        <v>3188</v>
      </c>
      <c r="BW161" t="s">
        <v>6058</v>
      </c>
      <c r="BX161" t="s">
        <v>6059</v>
      </c>
      <c r="BY161" t="s">
        <v>1744</v>
      </c>
      <c r="BZ161" t="s">
        <v>1547</v>
      </c>
      <c r="CA161" t="s">
        <v>1744</v>
      </c>
      <c r="CB161" t="s">
        <v>902</v>
      </c>
      <c r="CC161"/>
      <c r="CD161" t="s">
        <v>998</v>
      </c>
      <c r="CE161" t="s">
        <v>1244</v>
      </c>
      <c r="CF161" t="s">
        <v>3189</v>
      </c>
      <c r="CG161" t="s">
        <v>6058</v>
      </c>
      <c r="CH161" t="s">
        <v>1244</v>
      </c>
      <c r="CI161" t="s">
        <v>1547</v>
      </c>
      <c r="CJ161" t="s">
        <v>3194</v>
      </c>
      <c r="CK161" t="s">
        <v>1569</v>
      </c>
      <c r="CL161"/>
      <c r="CM161"/>
      <c r="CN161" t="s">
        <v>13200</v>
      </c>
      <c r="CO161" t="s">
        <v>1547</v>
      </c>
      <c r="CP161" t="s">
        <v>13200</v>
      </c>
      <c r="CQ161" t="s">
        <v>1547</v>
      </c>
      <c r="CR161" t="s">
        <v>1547</v>
      </c>
      <c r="CS161">
        <v>8</v>
      </c>
      <c r="CT161" t="s">
        <v>3191</v>
      </c>
      <c r="CU161" t="s">
        <v>3191</v>
      </c>
      <c r="CV161" t="s">
        <v>3191</v>
      </c>
      <c r="CW161" t="s">
        <v>1547</v>
      </c>
      <c r="CX161" t="s">
        <v>1547</v>
      </c>
      <c r="CY161">
        <v>159</v>
      </c>
      <c r="CZ161" t="s">
        <v>6062</v>
      </c>
      <c r="DA161" t="s">
        <v>1547</v>
      </c>
      <c r="DB161" t="s">
        <v>1881</v>
      </c>
      <c r="DC161" t="s">
        <v>1882</v>
      </c>
      <c r="DD161" t="s">
        <v>3189</v>
      </c>
      <c r="DE161" t="s">
        <v>3193</v>
      </c>
      <c r="DF161" t="s">
        <v>3188</v>
      </c>
      <c r="DG161" t="s">
        <v>1547</v>
      </c>
      <c r="DH161" t="s">
        <v>1547</v>
      </c>
      <c r="DI161" t="s">
        <v>1892</v>
      </c>
      <c r="DJ161" t="s">
        <v>6056</v>
      </c>
      <c r="DK161"/>
      <c r="DL161" t="s">
        <v>1892</v>
      </c>
      <c r="DM161">
        <v>9</v>
      </c>
      <c r="DN161" t="s">
        <v>1883</v>
      </c>
      <c r="DO161" t="s">
        <v>1569</v>
      </c>
      <c r="DP161" t="b">
        <v>1</v>
      </c>
      <c r="DQ161" t="b">
        <v>0</v>
      </c>
      <c r="DR161" t="b">
        <v>1</v>
      </c>
      <c r="DS161" t="b">
        <v>0</v>
      </c>
      <c r="DT161" t="b">
        <v>0</v>
      </c>
      <c r="DU161" t="b">
        <v>1</v>
      </c>
      <c r="DV161" t="b">
        <v>1</v>
      </c>
      <c r="DW161">
        <v>0</v>
      </c>
      <c r="DX161" t="b">
        <v>0</v>
      </c>
      <c r="DY161" t="b">
        <v>0</v>
      </c>
      <c r="DZ161" t="b">
        <v>0</v>
      </c>
      <c r="EA161" t="b">
        <v>0</v>
      </c>
      <c r="EB161" t="b">
        <v>0</v>
      </c>
      <c r="EC161" t="b">
        <v>0</v>
      </c>
      <c r="ED161" t="b">
        <v>0</v>
      </c>
      <c r="EE161" t="b">
        <v>0</v>
      </c>
      <c r="EF161" t="b">
        <v>0</v>
      </c>
      <c r="EG161" t="b" cm="1">
        <v>0</v>
      </c>
      <c r="EH161" t="b">
        <v>0</v>
      </c>
      <c r="EI161" t="b">
        <v>0</v>
      </c>
      <c r="EJ161" t="b">
        <v>0</v>
      </c>
      <c r="EK161" t="s">
        <v>1547</v>
      </c>
      <c r="EL161">
        <v>0</v>
      </c>
      <c r="EM161">
        <v>11</v>
      </c>
      <c r="EN161" t="b">
        <v>0</v>
      </c>
    </row>
    <row r="162" spans="1:144" ht="15.75">
      <c r="A162"/>
      <c r="B162" t="s">
        <v>1569</v>
      </c>
      <c r="C162" t="s">
        <v>1569</v>
      </c>
      <c r="D162" t="s">
        <v>3195</v>
      </c>
      <c r="E162" t="s">
        <v>3196</v>
      </c>
      <c r="F162"/>
      <c r="G162" t="s">
        <v>3195</v>
      </c>
      <c r="H162" t="s">
        <v>3197</v>
      </c>
      <c r="I162" t="s">
        <v>1230</v>
      </c>
      <c r="J162"/>
      <c r="K162" t="s">
        <v>902</v>
      </c>
      <c r="L162" t="s">
        <v>3190</v>
      </c>
      <c r="M162" t="s">
        <v>3198</v>
      </c>
      <c r="N162"/>
      <c r="O162" t="s">
        <v>3191</v>
      </c>
      <c r="P162" t="s">
        <v>3192</v>
      </c>
      <c r="Q162" t="s">
        <v>3193</v>
      </c>
      <c r="R162" t="s">
        <v>3194</v>
      </c>
      <c r="S162"/>
      <c r="T162"/>
      <c r="U162" t="s">
        <v>13200</v>
      </c>
      <c r="V162" t="s">
        <v>3330</v>
      </c>
      <c r="W162"/>
      <c r="X162"/>
      <c r="Y162"/>
      <c r="Z162"/>
      <c r="AA162"/>
      <c r="AB162"/>
      <c r="AC162"/>
      <c r="AD162"/>
      <c r="AE162"/>
      <c r="AF162"/>
      <c r="AG162"/>
      <c r="AH162"/>
      <c r="AI162"/>
      <c r="AJ162"/>
      <c r="AK162"/>
      <c r="AL162"/>
      <c r="AM162"/>
      <c r="AN162"/>
      <c r="AO162" s="108" t="s">
        <v>43</v>
      </c>
      <c r="AP162" t="s">
        <v>2844</v>
      </c>
      <c r="AQ162">
        <v>3</v>
      </c>
      <c r="AR162" t="s">
        <v>6063</v>
      </c>
      <c r="AS162" t="s">
        <v>1569</v>
      </c>
      <c r="AT162" t="s">
        <v>6057</v>
      </c>
      <c r="AU162" t="s">
        <v>3196</v>
      </c>
      <c r="AV162" t="s">
        <v>6064</v>
      </c>
      <c r="AW162" t="s">
        <v>1744</v>
      </c>
      <c r="AX162" t="s">
        <v>1740</v>
      </c>
      <c r="AY162" t="s">
        <v>6065</v>
      </c>
      <c r="AZ162" t="s">
        <v>3193</v>
      </c>
      <c r="BA162" t="s">
        <v>6066</v>
      </c>
      <c r="BB162" t="s">
        <v>1230</v>
      </c>
      <c r="BC162" t="s">
        <v>3190</v>
      </c>
      <c r="BD162" t="s">
        <v>6067</v>
      </c>
      <c r="BE162" t="s">
        <v>3188</v>
      </c>
      <c r="BF162">
        <v>162</v>
      </c>
      <c r="BG162">
        <v>161</v>
      </c>
      <c r="BH162">
        <v>0</v>
      </c>
      <c r="BI162" t="s">
        <v>3196</v>
      </c>
      <c r="BJ162">
        <v>1</v>
      </c>
      <c r="BK162">
        <v>0</v>
      </c>
      <c r="BL162">
        <v>0</v>
      </c>
      <c r="BM162" t="s">
        <v>1547</v>
      </c>
      <c r="BN162" t="s">
        <v>3189</v>
      </c>
      <c r="BO162" t="s">
        <v>6058</v>
      </c>
      <c r="BP162" t="s" cm="1">
        <v>6056</v>
      </c>
      <c r="BQ162" t="s">
        <v>1547</v>
      </c>
      <c r="BR162" t="s">
        <v>3191</v>
      </c>
      <c r="BS162">
        <v>2</v>
      </c>
      <c r="BT162" t="s">
        <v>1712</v>
      </c>
      <c r="BU162" t="s">
        <v>15215</v>
      </c>
      <c r="BV162" t="s">
        <v>3195</v>
      </c>
      <c r="BW162" t="s">
        <v>6064</v>
      </c>
      <c r="BX162" t="s">
        <v>6068</v>
      </c>
      <c r="BY162" t="s">
        <v>1744</v>
      </c>
      <c r="BZ162" t="s">
        <v>1547</v>
      </c>
      <c r="CA162" t="s">
        <v>1744</v>
      </c>
      <c r="CB162" t="s">
        <v>2003</v>
      </c>
      <c r="CC162"/>
      <c r="CD162" t="s">
        <v>998</v>
      </c>
      <c r="CE162" t="s">
        <v>1230</v>
      </c>
      <c r="CF162" t="s">
        <v>6069</v>
      </c>
      <c r="CG162" t="s">
        <v>6070</v>
      </c>
      <c r="CH162" t="s">
        <v>1230</v>
      </c>
      <c r="CI162" t="s">
        <v>1547</v>
      </c>
      <c r="CJ162" t="s">
        <v>3194</v>
      </c>
      <c r="CK162" t="s">
        <v>1569</v>
      </c>
      <c r="CL162"/>
      <c r="CM162"/>
      <c r="CN162" t="s">
        <v>13200</v>
      </c>
      <c r="CO162" t="s">
        <v>3330</v>
      </c>
      <c r="CP162" t="s">
        <v>13200</v>
      </c>
      <c r="CQ162" t="s">
        <v>3330</v>
      </c>
      <c r="CR162" t="s">
        <v>1547</v>
      </c>
      <c r="CS162">
        <v>8</v>
      </c>
      <c r="CT162" t="s">
        <v>3191</v>
      </c>
      <c r="CU162" t="s">
        <v>3191</v>
      </c>
      <c r="CV162" t="s">
        <v>3191</v>
      </c>
      <c r="CW162" t="s">
        <v>1547</v>
      </c>
      <c r="CX162" t="s">
        <v>1547</v>
      </c>
      <c r="CY162">
        <v>160</v>
      </c>
      <c r="CZ162" t="s">
        <v>6071</v>
      </c>
      <c r="DA162" t="s">
        <v>1547</v>
      </c>
      <c r="DB162" t="s">
        <v>1881</v>
      </c>
      <c r="DC162" t="s">
        <v>1882</v>
      </c>
      <c r="DD162" t="s">
        <v>3196</v>
      </c>
      <c r="DE162" t="s">
        <v>3193</v>
      </c>
      <c r="DF162" t="s">
        <v>3195</v>
      </c>
      <c r="DG162" t="s">
        <v>1547</v>
      </c>
      <c r="DH162" t="s">
        <v>1547</v>
      </c>
      <c r="DI162" t="s">
        <v>1892</v>
      </c>
      <c r="DJ162" t="s">
        <v>6063</v>
      </c>
      <c r="DK162"/>
      <c r="DL162" t="s">
        <v>1892</v>
      </c>
      <c r="DM162">
        <v>9</v>
      </c>
      <c r="DN162" t="s">
        <v>1883</v>
      </c>
      <c r="DO162" t="s">
        <v>1569</v>
      </c>
      <c r="DP162" t="b">
        <v>1</v>
      </c>
      <c r="DQ162" t="b">
        <v>0</v>
      </c>
      <c r="DR162" t="b">
        <v>1</v>
      </c>
      <c r="DS162" t="b">
        <v>0</v>
      </c>
      <c r="DT162" t="b">
        <v>0</v>
      </c>
      <c r="DU162" t="b">
        <v>1</v>
      </c>
      <c r="DV162" t="b">
        <v>0</v>
      </c>
      <c r="DW162">
        <v>0</v>
      </c>
      <c r="DX162" t="b">
        <v>0</v>
      </c>
      <c r="DY162" t="b">
        <v>0</v>
      </c>
      <c r="DZ162" t="b">
        <v>0</v>
      </c>
      <c r="EA162" t="b">
        <v>0</v>
      </c>
      <c r="EB162" t="b">
        <v>0</v>
      </c>
      <c r="EC162" t="b">
        <v>0</v>
      </c>
      <c r="ED162" t="b">
        <v>0</v>
      </c>
      <c r="EE162" t="b">
        <v>0</v>
      </c>
      <c r="EF162" t="b">
        <v>0</v>
      </c>
      <c r="EG162" t="b" cm="1">
        <v>0</v>
      </c>
      <c r="EH162" t="b">
        <v>0</v>
      </c>
      <c r="EI162" t="b">
        <v>0</v>
      </c>
      <c r="EJ162" t="b">
        <v>0</v>
      </c>
      <c r="EK162" t="s">
        <v>1547</v>
      </c>
      <c r="EL162">
        <v>0</v>
      </c>
      <c r="EM162">
        <v>18</v>
      </c>
      <c r="EN162" t="b">
        <v>0</v>
      </c>
    </row>
    <row r="163" spans="1:144" ht="15.75">
      <c r="A163"/>
      <c r="B163" t="s">
        <v>1569</v>
      </c>
      <c r="C163" t="s">
        <v>1569</v>
      </c>
      <c r="D163" t="s">
        <v>3199</v>
      </c>
      <c r="E163" t="s">
        <v>3200</v>
      </c>
      <c r="F163" t="s">
        <v>3201</v>
      </c>
      <c r="G163" t="s">
        <v>3202</v>
      </c>
      <c r="H163" t="s">
        <v>3202</v>
      </c>
      <c r="I163" t="s">
        <v>1230</v>
      </c>
      <c r="J163"/>
      <c r="K163" t="s">
        <v>902</v>
      </c>
      <c r="L163" t="s">
        <v>3190</v>
      </c>
      <c r="M163" t="s">
        <v>1749</v>
      </c>
      <c r="N163"/>
      <c r="O163" t="s">
        <v>3191</v>
      </c>
      <c r="P163" t="s">
        <v>3192</v>
      </c>
      <c r="Q163" t="s">
        <v>3193</v>
      </c>
      <c r="R163" t="s">
        <v>3194</v>
      </c>
      <c r="S163"/>
      <c r="T163"/>
      <c r="U163" t="s">
        <v>13200</v>
      </c>
      <c r="V163" t="s">
        <v>13201</v>
      </c>
      <c r="W163"/>
      <c r="X163"/>
      <c r="Y163"/>
      <c r="Z163"/>
      <c r="AA163"/>
      <c r="AB163"/>
      <c r="AC163"/>
      <c r="AD163"/>
      <c r="AE163"/>
      <c r="AF163"/>
      <c r="AG163"/>
      <c r="AH163"/>
      <c r="AI163"/>
      <c r="AJ163"/>
      <c r="AK163"/>
      <c r="AL163"/>
      <c r="AM163"/>
      <c r="AN163"/>
      <c r="AO163" s="108" t="s">
        <v>43</v>
      </c>
      <c r="AP163" t="s">
        <v>2844</v>
      </c>
      <c r="AQ163">
        <v>4</v>
      </c>
      <c r="AR163" t="s">
        <v>6072</v>
      </c>
      <c r="AS163" t="s">
        <v>1569</v>
      </c>
      <c r="AT163" t="s">
        <v>6057</v>
      </c>
      <c r="AU163" t="s">
        <v>3200</v>
      </c>
      <c r="AV163" t="s">
        <v>6073</v>
      </c>
      <c r="AW163" t="s">
        <v>6074</v>
      </c>
      <c r="AX163" t="s">
        <v>1740</v>
      </c>
      <c r="AY163" t="s">
        <v>6075</v>
      </c>
      <c r="AZ163" t="s">
        <v>3193</v>
      </c>
      <c r="BA163" t="s">
        <v>6076</v>
      </c>
      <c r="BB163" t="s">
        <v>1230</v>
      </c>
      <c r="BC163" t="s">
        <v>3190</v>
      </c>
      <c r="BD163" t="s">
        <v>6077</v>
      </c>
      <c r="BE163" t="s">
        <v>3188</v>
      </c>
      <c r="BF163">
        <v>163</v>
      </c>
      <c r="BG163">
        <v>161</v>
      </c>
      <c r="BH163">
        <v>0</v>
      </c>
      <c r="BI163" t="s">
        <v>3200</v>
      </c>
      <c r="BJ163">
        <v>1</v>
      </c>
      <c r="BK163">
        <v>0</v>
      </c>
      <c r="BL163">
        <v>0</v>
      </c>
      <c r="BM163" t="s">
        <v>1547</v>
      </c>
      <c r="BN163" t="s">
        <v>3189</v>
      </c>
      <c r="BO163" t="s">
        <v>6058</v>
      </c>
      <c r="BP163" t="s" cm="1">
        <v>6056</v>
      </c>
      <c r="BQ163" t="s">
        <v>1547</v>
      </c>
      <c r="BR163" t="s">
        <v>3191</v>
      </c>
      <c r="BS163">
        <v>3</v>
      </c>
      <c r="BT163" t="s">
        <v>1715</v>
      </c>
      <c r="BU163" t="s">
        <v>15216</v>
      </c>
      <c r="BV163" t="s">
        <v>3199</v>
      </c>
      <c r="BW163" t="s">
        <v>6073</v>
      </c>
      <c r="BX163" t="s">
        <v>6075</v>
      </c>
      <c r="BY163" t="s">
        <v>1744</v>
      </c>
      <c r="BZ163" t="s">
        <v>1547</v>
      </c>
      <c r="CA163" t="s">
        <v>1744</v>
      </c>
      <c r="CB163" t="s">
        <v>1749</v>
      </c>
      <c r="CC163"/>
      <c r="CD163" t="s">
        <v>998</v>
      </c>
      <c r="CE163" t="s">
        <v>1230</v>
      </c>
      <c r="CF163" t="s">
        <v>3241</v>
      </c>
      <c r="CG163" t="s">
        <v>6078</v>
      </c>
      <c r="CH163" t="s">
        <v>1230</v>
      </c>
      <c r="CI163" t="s">
        <v>1547</v>
      </c>
      <c r="CJ163" t="s">
        <v>3194</v>
      </c>
      <c r="CK163" t="s">
        <v>1569</v>
      </c>
      <c r="CL163"/>
      <c r="CM163"/>
      <c r="CN163" t="s">
        <v>13200</v>
      </c>
      <c r="CO163" t="s">
        <v>13201</v>
      </c>
      <c r="CP163" t="s">
        <v>13200</v>
      </c>
      <c r="CQ163" t="s">
        <v>13201</v>
      </c>
      <c r="CR163" t="s">
        <v>1547</v>
      </c>
      <c r="CS163">
        <v>8</v>
      </c>
      <c r="CT163" t="s">
        <v>3191</v>
      </c>
      <c r="CU163" t="s">
        <v>3191</v>
      </c>
      <c r="CV163" t="s">
        <v>3191</v>
      </c>
      <c r="CW163" t="s">
        <v>1547</v>
      </c>
      <c r="CX163" t="s">
        <v>1547</v>
      </c>
      <c r="CY163">
        <v>161</v>
      </c>
      <c r="CZ163" t="s">
        <v>6079</v>
      </c>
      <c r="DA163" t="s">
        <v>1547</v>
      </c>
      <c r="DB163" t="s">
        <v>1881</v>
      </c>
      <c r="DC163" t="s">
        <v>1882</v>
      </c>
      <c r="DD163" t="s">
        <v>3200</v>
      </c>
      <c r="DE163" t="s">
        <v>3193</v>
      </c>
      <c r="DF163" t="s">
        <v>3202</v>
      </c>
      <c r="DG163" t="s">
        <v>1547</v>
      </c>
      <c r="DH163" t="s">
        <v>1547</v>
      </c>
      <c r="DI163" t="s">
        <v>1892</v>
      </c>
      <c r="DJ163" t="s">
        <v>6072</v>
      </c>
      <c r="DK163"/>
      <c r="DL163" t="s">
        <v>1892</v>
      </c>
      <c r="DM163">
        <v>9</v>
      </c>
      <c r="DN163" t="s">
        <v>1883</v>
      </c>
      <c r="DO163" t="s">
        <v>1569</v>
      </c>
      <c r="DP163" t="b">
        <v>1</v>
      </c>
      <c r="DQ163" t="b">
        <v>0</v>
      </c>
      <c r="DR163" t="b">
        <v>1</v>
      </c>
      <c r="DS163" t="b">
        <v>0</v>
      </c>
      <c r="DT163" t="b">
        <v>0</v>
      </c>
      <c r="DU163" t="b">
        <v>1</v>
      </c>
      <c r="DV163" t="b">
        <v>0</v>
      </c>
      <c r="DW163">
        <v>0</v>
      </c>
      <c r="DX163" t="b">
        <v>0</v>
      </c>
      <c r="DY163" t="b">
        <v>0</v>
      </c>
      <c r="DZ163" t="b">
        <v>0</v>
      </c>
      <c r="EA163" t="b">
        <v>0</v>
      </c>
      <c r="EB163" t="b">
        <v>0</v>
      </c>
      <c r="EC163" t="b">
        <v>0</v>
      </c>
      <c r="ED163" t="b">
        <v>0</v>
      </c>
      <c r="EE163" t="b">
        <v>0</v>
      </c>
      <c r="EF163" t="b">
        <v>0</v>
      </c>
      <c r="EG163" t="b" cm="1">
        <v>0</v>
      </c>
      <c r="EH163" t="b">
        <v>0</v>
      </c>
      <c r="EI163" t="b">
        <v>0</v>
      </c>
      <c r="EJ163" t="b">
        <v>0</v>
      </c>
      <c r="EK163" t="s">
        <v>1547</v>
      </c>
      <c r="EL163">
        <v>0</v>
      </c>
      <c r="EM163">
        <v>16</v>
      </c>
      <c r="EN163" t="b">
        <v>0</v>
      </c>
    </row>
    <row r="164" spans="1:144" s="119" customFormat="1" ht="15.75">
      <c r="A164"/>
      <c r="B164" t="s">
        <v>1569</v>
      </c>
      <c r="C164" t="s">
        <v>1569</v>
      </c>
      <c r="D164" t="s">
        <v>3203</v>
      </c>
      <c r="E164" t="s">
        <v>3204</v>
      </c>
      <c r="F164" t="s">
        <v>3205</v>
      </c>
      <c r="G164" t="s">
        <v>3203</v>
      </c>
      <c r="H164" t="s">
        <v>3203</v>
      </c>
      <c r="I164" t="s">
        <v>1230</v>
      </c>
      <c r="J164"/>
      <c r="K164" t="s">
        <v>902</v>
      </c>
      <c r="L164" t="s">
        <v>3190</v>
      </c>
      <c r="M164" t="s">
        <v>1749</v>
      </c>
      <c r="N164"/>
      <c r="O164" t="s">
        <v>3191</v>
      </c>
      <c r="P164" t="s">
        <v>3192</v>
      </c>
      <c r="Q164" t="s">
        <v>3193</v>
      </c>
      <c r="R164" t="s">
        <v>3194</v>
      </c>
      <c r="S164"/>
      <c r="T164"/>
      <c r="U164" t="s">
        <v>13200</v>
      </c>
      <c r="V164" t="s">
        <v>13202</v>
      </c>
      <c r="W164"/>
      <c r="X164"/>
      <c r="Y164"/>
      <c r="Z164"/>
      <c r="AA164"/>
      <c r="AB164"/>
      <c r="AC164"/>
      <c r="AD164"/>
      <c r="AE164"/>
      <c r="AF164"/>
      <c r="AG164"/>
      <c r="AH164"/>
      <c r="AI164"/>
      <c r="AJ164"/>
      <c r="AK164"/>
      <c r="AL164"/>
      <c r="AM164"/>
      <c r="AN164"/>
      <c r="AO164" s="108" t="s">
        <v>43</v>
      </c>
      <c r="AP164" t="s">
        <v>2844</v>
      </c>
      <c r="AQ164">
        <v>5</v>
      </c>
      <c r="AR164" t="s">
        <v>6080</v>
      </c>
      <c r="AS164" t="s">
        <v>1569</v>
      </c>
      <c r="AT164" t="s">
        <v>6057</v>
      </c>
      <c r="AU164" t="s">
        <v>3204</v>
      </c>
      <c r="AV164" t="s">
        <v>6081</v>
      </c>
      <c r="AW164" t="s">
        <v>6082</v>
      </c>
      <c r="AX164" t="s">
        <v>1740</v>
      </c>
      <c r="AY164" t="s">
        <v>6083</v>
      </c>
      <c r="AZ164" t="s">
        <v>3193</v>
      </c>
      <c r="BA164" t="s">
        <v>6084</v>
      </c>
      <c r="BB164" t="s">
        <v>1230</v>
      </c>
      <c r="BC164" t="s">
        <v>3190</v>
      </c>
      <c r="BD164" t="s">
        <v>6085</v>
      </c>
      <c r="BE164" t="s">
        <v>3188</v>
      </c>
      <c r="BF164">
        <v>164</v>
      </c>
      <c r="BG164">
        <v>161</v>
      </c>
      <c r="BH164">
        <v>0</v>
      </c>
      <c r="BI164" t="s">
        <v>3204</v>
      </c>
      <c r="BJ164">
        <v>1</v>
      </c>
      <c r="BK164">
        <v>0</v>
      </c>
      <c r="BL164">
        <v>0</v>
      </c>
      <c r="BM164" t="s">
        <v>1547</v>
      </c>
      <c r="BN164" t="s">
        <v>3189</v>
      </c>
      <c r="BO164" t="s">
        <v>6058</v>
      </c>
      <c r="BP164" t="s" cm="1">
        <v>6056</v>
      </c>
      <c r="BQ164" t="s">
        <v>1547</v>
      </c>
      <c r="BR164" t="s">
        <v>3191</v>
      </c>
      <c r="BS164">
        <v>4</v>
      </c>
      <c r="BT164" t="s">
        <v>1756</v>
      </c>
      <c r="BU164" t="s">
        <v>15217</v>
      </c>
      <c r="BV164" t="s">
        <v>3203</v>
      </c>
      <c r="BW164" t="s">
        <v>6081</v>
      </c>
      <c r="BX164" t="s">
        <v>6083</v>
      </c>
      <c r="BY164" t="s">
        <v>1744</v>
      </c>
      <c r="BZ164" t="s">
        <v>1547</v>
      </c>
      <c r="CA164" t="s">
        <v>1744</v>
      </c>
      <c r="CB164" t="s">
        <v>1749</v>
      </c>
      <c r="CC164"/>
      <c r="CD164" t="s">
        <v>998</v>
      </c>
      <c r="CE164" t="s">
        <v>1230</v>
      </c>
      <c r="CF164" t="s">
        <v>6086</v>
      </c>
      <c r="CG164" t="s">
        <v>6087</v>
      </c>
      <c r="CH164" t="s">
        <v>1230</v>
      </c>
      <c r="CI164" t="s">
        <v>1547</v>
      </c>
      <c r="CJ164" t="s">
        <v>3194</v>
      </c>
      <c r="CK164" t="s">
        <v>1569</v>
      </c>
      <c r="CL164"/>
      <c r="CM164"/>
      <c r="CN164" t="s">
        <v>13200</v>
      </c>
      <c r="CO164" t="s">
        <v>13202</v>
      </c>
      <c r="CP164" t="s">
        <v>13200</v>
      </c>
      <c r="CQ164" t="s">
        <v>13202</v>
      </c>
      <c r="CR164" t="s">
        <v>1547</v>
      </c>
      <c r="CS164">
        <v>8</v>
      </c>
      <c r="CT164" t="s">
        <v>3191</v>
      </c>
      <c r="CU164" t="s">
        <v>3191</v>
      </c>
      <c r="CV164" t="s">
        <v>3191</v>
      </c>
      <c r="CW164" t="s">
        <v>1547</v>
      </c>
      <c r="CX164" t="s">
        <v>1547</v>
      </c>
      <c r="CY164">
        <v>162</v>
      </c>
      <c r="CZ164" t="s">
        <v>6088</v>
      </c>
      <c r="DA164" t="s">
        <v>1547</v>
      </c>
      <c r="DB164" t="s">
        <v>1881</v>
      </c>
      <c r="DC164" t="s">
        <v>1882</v>
      </c>
      <c r="DD164" t="s">
        <v>3204</v>
      </c>
      <c r="DE164" t="s">
        <v>3193</v>
      </c>
      <c r="DF164" t="s">
        <v>3203</v>
      </c>
      <c r="DG164" t="s">
        <v>1547</v>
      </c>
      <c r="DH164" t="s">
        <v>1547</v>
      </c>
      <c r="DI164" t="s">
        <v>1892</v>
      </c>
      <c r="DJ164" t="s">
        <v>6080</v>
      </c>
      <c r="DK164"/>
      <c r="DL164" t="s">
        <v>1892</v>
      </c>
      <c r="DM164">
        <v>9</v>
      </c>
      <c r="DN164" t="s">
        <v>1883</v>
      </c>
      <c r="DO164" t="s">
        <v>1569</v>
      </c>
      <c r="DP164" t="b">
        <v>1</v>
      </c>
      <c r="DQ164" t="b">
        <v>0</v>
      </c>
      <c r="DR164" t="b">
        <v>1</v>
      </c>
      <c r="DS164" t="b">
        <v>0</v>
      </c>
      <c r="DT164" t="b">
        <v>0</v>
      </c>
      <c r="DU164" t="b">
        <v>1</v>
      </c>
      <c r="DV164" t="b">
        <v>0</v>
      </c>
      <c r="DW164">
        <v>0</v>
      </c>
      <c r="DX164" t="b">
        <v>0</v>
      </c>
      <c r="DY164" t="b">
        <v>0</v>
      </c>
      <c r="DZ164" t="b">
        <v>0</v>
      </c>
      <c r="EA164" t="b">
        <v>0</v>
      </c>
      <c r="EB164" t="b">
        <v>0</v>
      </c>
      <c r="EC164" t="b">
        <v>0</v>
      </c>
      <c r="ED164" t="b">
        <v>0</v>
      </c>
      <c r="EE164" t="b">
        <v>0</v>
      </c>
      <c r="EF164" t="b">
        <v>0</v>
      </c>
      <c r="EG164" t="b" cm="1">
        <v>0</v>
      </c>
      <c r="EH164" t="b">
        <v>0</v>
      </c>
      <c r="EI164" t="b">
        <v>0</v>
      </c>
      <c r="EJ164" t="b">
        <v>0</v>
      </c>
      <c r="EK164" t="s">
        <v>1547</v>
      </c>
      <c r="EL164">
        <v>0</v>
      </c>
      <c r="EM164">
        <v>11</v>
      </c>
      <c r="EN164" t="b">
        <v>0</v>
      </c>
    </row>
    <row r="165" spans="1:144" ht="15.75">
      <c r="A165"/>
      <c r="B165" t="s">
        <v>1569</v>
      </c>
      <c r="C165" t="s">
        <v>1569</v>
      </c>
      <c r="D165" t="s">
        <v>3206</v>
      </c>
      <c r="E165" t="s">
        <v>3207</v>
      </c>
      <c r="F165"/>
      <c r="G165" t="s">
        <v>3208</v>
      </c>
      <c r="H165" t="s">
        <v>3208</v>
      </c>
      <c r="I165" t="s">
        <v>1230</v>
      </c>
      <c r="J165"/>
      <c r="K165" t="s">
        <v>902</v>
      </c>
      <c r="L165" t="s">
        <v>3190</v>
      </c>
      <c r="M165" t="s">
        <v>1749</v>
      </c>
      <c r="N165"/>
      <c r="O165" t="s">
        <v>3191</v>
      </c>
      <c r="P165" t="s">
        <v>3192</v>
      </c>
      <c r="Q165" t="s">
        <v>3193</v>
      </c>
      <c r="R165" t="s">
        <v>3194</v>
      </c>
      <c r="S165"/>
      <c r="T165"/>
      <c r="U165" t="s">
        <v>13200</v>
      </c>
      <c r="V165" t="s">
        <v>13203</v>
      </c>
      <c r="W165"/>
      <c r="X165"/>
      <c r="Y165"/>
      <c r="Z165"/>
      <c r="AA165"/>
      <c r="AB165"/>
      <c r="AC165"/>
      <c r="AD165"/>
      <c r="AE165"/>
      <c r="AF165"/>
      <c r="AG165"/>
      <c r="AH165"/>
      <c r="AI165"/>
      <c r="AJ165"/>
      <c r="AK165"/>
      <c r="AL165"/>
      <c r="AM165"/>
      <c r="AN165"/>
      <c r="AO165" s="108" t="s">
        <v>43</v>
      </c>
      <c r="AP165" t="s">
        <v>2844</v>
      </c>
      <c r="AQ165">
        <v>6</v>
      </c>
      <c r="AR165" t="s">
        <v>6089</v>
      </c>
      <c r="AS165" t="s">
        <v>1569</v>
      </c>
      <c r="AT165" t="s">
        <v>6057</v>
      </c>
      <c r="AU165" t="s">
        <v>3207</v>
      </c>
      <c r="AV165" t="s">
        <v>6090</v>
      </c>
      <c r="AW165" t="s">
        <v>1744</v>
      </c>
      <c r="AX165" t="s">
        <v>1740</v>
      </c>
      <c r="AY165" t="s">
        <v>6091</v>
      </c>
      <c r="AZ165" t="s">
        <v>3193</v>
      </c>
      <c r="BA165" t="s">
        <v>6092</v>
      </c>
      <c r="BB165" t="s">
        <v>1230</v>
      </c>
      <c r="BC165" t="s">
        <v>3190</v>
      </c>
      <c r="BD165" t="s">
        <v>6093</v>
      </c>
      <c r="BE165" t="s">
        <v>3188</v>
      </c>
      <c r="BF165">
        <v>165</v>
      </c>
      <c r="BG165">
        <v>161</v>
      </c>
      <c r="BH165">
        <v>0</v>
      </c>
      <c r="BI165" t="s">
        <v>3207</v>
      </c>
      <c r="BJ165">
        <v>1</v>
      </c>
      <c r="BK165">
        <v>0</v>
      </c>
      <c r="BL165">
        <v>0</v>
      </c>
      <c r="BM165" t="s">
        <v>1547</v>
      </c>
      <c r="BN165" t="s">
        <v>3189</v>
      </c>
      <c r="BO165" t="s">
        <v>6058</v>
      </c>
      <c r="BP165" t="s" cm="1">
        <v>6056</v>
      </c>
      <c r="BQ165" t="s">
        <v>1547</v>
      </c>
      <c r="BR165" t="s">
        <v>3191</v>
      </c>
      <c r="BS165">
        <v>5</v>
      </c>
      <c r="BT165" t="s">
        <v>1717</v>
      </c>
      <c r="BU165" t="s">
        <v>15218</v>
      </c>
      <c r="BV165" t="s">
        <v>3206</v>
      </c>
      <c r="BW165" t="s">
        <v>6090</v>
      </c>
      <c r="BX165" t="s">
        <v>6091</v>
      </c>
      <c r="BY165" t="s">
        <v>1744</v>
      </c>
      <c r="BZ165" t="s">
        <v>1547</v>
      </c>
      <c r="CA165" t="s">
        <v>1744</v>
      </c>
      <c r="CB165" t="s">
        <v>1749</v>
      </c>
      <c r="CC165"/>
      <c r="CD165" t="s">
        <v>998</v>
      </c>
      <c r="CE165" t="s">
        <v>1230</v>
      </c>
      <c r="CF165" t="s">
        <v>6094</v>
      </c>
      <c r="CG165" t="s">
        <v>6095</v>
      </c>
      <c r="CH165" t="s">
        <v>1230</v>
      </c>
      <c r="CI165" t="s">
        <v>1547</v>
      </c>
      <c r="CJ165" t="s">
        <v>3194</v>
      </c>
      <c r="CK165" t="s">
        <v>1569</v>
      </c>
      <c r="CL165"/>
      <c r="CM165"/>
      <c r="CN165" t="s">
        <v>13200</v>
      </c>
      <c r="CO165" t="s">
        <v>13203</v>
      </c>
      <c r="CP165" t="s">
        <v>13200</v>
      </c>
      <c r="CQ165" t="s">
        <v>13203</v>
      </c>
      <c r="CR165" t="s">
        <v>1547</v>
      </c>
      <c r="CS165">
        <v>8</v>
      </c>
      <c r="CT165" t="s">
        <v>3191</v>
      </c>
      <c r="CU165" t="s">
        <v>3191</v>
      </c>
      <c r="CV165" t="s">
        <v>3191</v>
      </c>
      <c r="CW165" t="s">
        <v>1547</v>
      </c>
      <c r="CX165" t="s">
        <v>1547</v>
      </c>
      <c r="CY165">
        <v>163</v>
      </c>
      <c r="CZ165" t="s">
        <v>6096</v>
      </c>
      <c r="DA165" t="s">
        <v>1547</v>
      </c>
      <c r="DB165" t="s">
        <v>1881</v>
      </c>
      <c r="DC165" t="s">
        <v>1882</v>
      </c>
      <c r="DD165" t="s">
        <v>3207</v>
      </c>
      <c r="DE165" t="s">
        <v>3193</v>
      </c>
      <c r="DF165" t="s">
        <v>3208</v>
      </c>
      <c r="DG165" t="s">
        <v>1547</v>
      </c>
      <c r="DH165" t="s">
        <v>1547</v>
      </c>
      <c r="DI165" t="s">
        <v>1892</v>
      </c>
      <c r="DJ165" t="s">
        <v>6089</v>
      </c>
      <c r="DK165"/>
      <c r="DL165" t="s">
        <v>1892</v>
      </c>
      <c r="DM165">
        <v>9</v>
      </c>
      <c r="DN165" t="s">
        <v>1883</v>
      </c>
      <c r="DO165" t="s">
        <v>1569</v>
      </c>
      <c r="DP165" t="b">
        <v>1</v>
      </c>
      <c r="DQ165" t="b">
        <v>0</v>
      </c>
      <c r="DR165" t="b">
        <v>1</v>
      </c>
      <c r="DS165" t="b">
        <v>0</v>
      </c>
      <c r="DT165" t="b">
        <v>0</v>
      </c>
      <c r="DU165" t="b">
        <v>1</v>
      </c>
      <c r="DV165" t="b">
        <v>0</v>
      </c>
      <c r="DW165">
        <v>0</v>
      </c>
      <c r="DX165" t="b">
        <v>0</v>
      </c>
      <c r="DY165" t="b">
        <v>0</v>
      </c>
      <c r="DZ165" t="b">
        <v>0</v>
      </c>
      <c r="EA165" t="b">
        <v>0</v>
      </c>
      <c r="EB165" t="b">
        <v>0</v>
      </c>
      <c r="EC165" t="b">
        <v>0</v>
      </c>
      <c r="ED165" t="b">
        <v>0</v>
      </c>
      <c r="EE165" t="b">
        <v>0</v>
      </c>
      <c r="EF165" t="b">
        <v>0</v>
      </c>
      <c r="EG165" t="b" cm="1">
        <v>0</v>
      </c>
      <c r="EH165" t="b">
        <v>0</v>
      </c>
      <c r="EI165" t="b">
        <v>0</v>
      </c>
      <c r="EJ165" t="b">
        <v>0</v>
      </c>
      <c r="EK165" t="s">
        <v>1547</v>
      </c>
      <c r="EL165">
        <v>0</v>
      </c>
      <c r="EM165">
        <v>16</v>
      </c>
      <c r="EN165" t="b">
        <v>0</v>
      </c>
    </row>
    <row r="166" spans="1:144" ht="15.75">
      <c r="A166"/>
      <c r="B166" t="s">
        <v>1569</v>
      </c>
      <c r="C166" t="s">
        <v>1569</v>
      </c>
      <c r="D166" t="s">
        <v>3209</v>
      </c>
      <c r="E166" t="s">
        <v>3210</v>
      </c>
      <c r="F166"/>
      <c r="G166" t="s">
        <v>3211</v>
      </c>
      <c r="H166" t="s">
        <v>3211</v>
      </c>
      <c r="I166" t="s">
        <v>1230</v>
      </c>
      <c r="J166"/>
      <c r="K166" t="s">
        <v>902</v>
      </c>
      <c r="L166" t="s">
        <v>3190</v>
      </c>
      <c r="M166" t="s">
        <v>1749</v>
      </c>
      <c r="N166"/>
      <c r="O166" t="s">
        <v>3191</v>
      </c>
      <c r="P166" t="s">
        <v>3192</v>
      </c>
      <c r="Q166" t="s">
        <v>3193</v>
      </c>
      <c r="R166" t="s">
        <v>3194</v>
      </c>
      <c r="S166"/>
      <c r="T166"/>
      <c r="U166" t="s">
        <v>13200</v>
      </c>
      <c r="V166" t="s">
        <v>13204</v>
      </c>
      <c r="W166"/>
      <c r="X166"/>
      <c r="Y166"/>
      <c r="Z166"/>
      <c r="AA166"/>
      <c r="AB166"/>
      <c r="AC166"/>
      <c r="AD166"/>
      <c r="AE166"/>
      <c r="AF166"/>
      <c r="AG166"/>
      <c r="AH166"/>
      <c r="AI166"/>
      <c r="AJ166"/>
      <c r="AK166"/>
      <c r="AL166"/>
      <c r="AM166"/>
      <c r="AN166"/>
      <c r="AO166" s="108" t="s">
        <v>43</v>
      </c>
      <c r="AP166" t="s">
        <v>2844</v>
      </c>
      <c r="AQ166">
        <v>7</v>
      </c>
      <c r="AR166" t="s">
        <v>6097</v>
      </c>
      <c r="AS166" t="s">
        <v>1569</v>
      </c>
      <c r="AT166" t="s">
        <v>6057</v>
      </c>
      <c r="AU166" t="s">
        <v>3210</v>
      </c>
      <c r="AV166" t="s">
        <v>6098</v>
      </c>
      <c r="AW166" t="s">
        <v>1744</v>
      </c>
      <c r="AX166" t="s">
        <v>1740</v>
      </c>
      <c r="AY166" t="s">
        <v>6099</v>
      </c>
      <c r="AZ166" t="s">
        <v>3193</v>
      </c>
      <c r="BA166" t="s">
        <v>6100</v>
      </c>
      <c r="BB166" t="s">
        <v>1230</v>
      </c>
      <c r="BC166" t="s">
        <v>3190</v>
      </c>
      <c r="BD166" t="s">
        <v>6101</v>
      </c>
      <c r="BE166" t="s">
        <v>3188</v>
      </c>
      <c r="BF166">
        <v>166</v>
      </c>
      <c r="BG166">
        <v>161</v>
      </c>
      <c r="BH166">
        <v>0</v>
      </c>
      <c r="BI166" t="s">
        <v>3210</v>
      </c>
      <c r="BJ166">
        <v>1</v>
      </c>
      <c r="BK166">
        <v>0</v>
      </c>
      <c r="BL166">
        <v>0</v>
      </c>
      <c r="BM166" t="s">
        <v>1547</v>
      </c>
      <c r="BN166" t="s">
        <v>3189</v>
      </c>
      <c r="BO166" t="s">
        <v>6058</v>
      </c>
      <c r="BP166" t="s" cm="1">
        <v>6056</v>
      </c>
      <c r="BQ166" t="s">
        <v>1547</v>
      </c>
      <c r="BR166" t="s">
        <v>3191</v>
      </c>
      <c r="BS166">
        <v>6</v>
      </c>
      <c r="BT166" t="s">
        <v>1719</v>
      </c>
      <c r="BU166" t="s">
        <v>15219</v>
      </c>
      <c r="BV166" t="s">
        <v>3209</v>
      </c>
      <c r="BW166" t="s">
        <v>6098</v>
      </c>
      <c r="BX166" t="s">
        <v>6099</v>
      </c>
      <c r="BY166" t="s">
        <v>1744</v>
      </c>
      <c r="BZ166" t="s">
        <v>1547</v>
      </c>
      <c r="CA166" t="s">
        <v>1744</v>
      </c>
      <c r="CB166" t="s">
        <v>1749</v>
      </c>
      <c r="CC166"/>
      <c r="CD166" t="s">
        <v>998</v>
      </c>
      <c r="CE166" t="s">
        <v>1230</v>
      </c>
      <c r="CF166" t="s">
        <v>6102</v>
      </c>
      <c r="CG166" t="s">
        <v>6103</v>
      </c>
      <c r="CH166" t="s">
        <v>1230</v>
      </c>
      <c r="CI166" t="s">
        <v>1547</v>
      </c>
      <c r="CJ166" t="s">
        <v>3194</v>
      </c>
      <c r="CK166" t="s">
        <v>1569</v>
      </c>
      <c r="CL166"/>
      <c r="CM166"/>
      <c r="CN166" t="s">
        <v>13200</v>
      </c>
      <c r="CO166" t="s">
        <v>13204</v>
      </c>
      <c r="CP166" t="s">
        <v>13200</v>
      </c>
      <c r="CQ166" t="s">
        <v>13204</v>
      </c>
      <c r="CR166" t="s">
        <v>1547</v>
      </c>
      <c r="CS166">
        <v>8</v>
      </c>
      <c r="CT166" t="s">
        <v>3191</v>
      </c>
      <c r="CU166" t="s">
        <v>3191</v>
      </c>
      <c r="CV166" t="s">
        <v>3191</v>
      </c>
      <c r="CW166" t="s">
        <v>1547</v>
      </c>
      <c r="CX166" t="s">
        <v>1547</v>
      </c>
      <c r="CY166">
        <v>164</v>
      </c>
      <c r="CZ166" t="s">
        <v>6104</v>
      </c>
      <c r="DA166" t="s">
        <v>1547</v>
      </c>
      <c r="DB166" t="s">
        <v>1881</v>
      </c>
      <c r="DC166" t="s">
        <v>1882</v>
      </c>
      <c r="DD166" t="s">
        <v>3210</v>
      </c>
      <c r="DE166" t="s">
        <v>3193</v>
      </c>
      <c r="DF166" t="s">
        <v>3211</v>
      </c>
      <c r="DG166" t="s">
        <v>1547</v>
      </c>
      <c r="DH166" t="s">
        <v>1547</v>
      </c>
      <c r="DI166" t="s">
        <v>1892</v>
      </c>
      <c r="DJ166" t="s">
        <v>6097</v>
      </c>
      <c r="DK166"/>
      <c r="DL166" t="s">
        <v>1892</v>
      </c>
      <c r="DM166">
        <v>9</v>
      </c>
      <c r="DN166" t="s">
        <v>1883</v>
      </c>
      <c r="DO166" t="s">
        <v>1569</v>
      </c>
      <c r="DP166" t="b">
        <v>1</v>
      </c>
      <c r="DQ166" t="b">
        <v>0</v>
      </c>
      <c r="DR166" t="b">
        <v>1</v>
      </c>
      <c r="DS166" t="b">
        <v>0</v>
      </c>
      <c r="DT166" t="b">
        <v>0</v>
      </c>
      <c r="DU166" t="b">
        <v>1</v>
      </c>
      <c r="DV166" t="b">
        <v>0</v>
      </c>
      <c r="DW166">
        <v>0</v>
      </c>
      <c r="DX166" t="b">
        <v>0</v>
      </c>
      <c r="DY166" t="b">
        <v>0</v>
      </c>
      <c r="DZ166" t="b">
        <v>0</v>
      </c>
      <c r="EA166" t="b">
        <v>0</v>
      </c>
      <c r="EB166" t="b">
        <v>0</v>
      </c>
      <c r="EC166" t="b">
        <v>0</v>
      </c>
      <c r="ED166" t="b">
        <v>0</v>
      </c>
      <c r="EE166" t="b">
        <v>0</v>
      </c>
      <c r="EF166" t="b">
        <v>0</v>
      </c>
      <c r="EG166" t="b" cm="1">
        <v>0</v>
      </c>
      <c r="EH166" t="b">
        <v>0</v>
      </c>
      <c r="EI166" t="b">
        <v>0</v>
      </c>
      <c r="EJ166" t="b">
        <v>0</v>
      </c>
      <c r="EK166" t="s">
        <v>1547</v>
      </c>
      <c r="EL166">
        <v>0</v>
      </c>
      <c r="EM166">
        <v>15</v>
      </c>
      <c r="EN166" t="b">
        <v>0</v>
      </c>
    </row>
    <row r="167" spans="1:144" s="119" customFormat="1" ht="15.75">
      <c r="A167"/>
      <c r="B167" t="s">
        <v>1569</v>
      </c>
      <c r="C167" t="s">
        <v>1569</v>
      </c>
      <c r="D167" t="s">
        <v>3212</v>
      </c>
      <c r="E167" t="s">
        <v>3213</v>
      </c>
      <c r="F167" t="s">
        <v>3214</v>
      </c>
      <c r="G167" t="s">
        <v>3215</v>
      </c>
      <c r="H167" t="s">
        <v>3216</v>
      </c>
      <c r="I167" t="s">
        <v>1230</v>
      </c>
      <c r="J167"/>
      <c r="K167" t="s">
        <v>902</v>
      </c>
      <c r="L167" t="s">
        <v>3190</v>
      </c>
      <c r="M167" t="s">
        <v>1779</v>
      </c>
      <c r="N167"/>
      <c r="O167" t="s">
        <v>3191</v>
      </c>
      <c r="P167" t="s">
        <v>3192</v>
      </c>
      <c r="Q167" t="s">
        <v>3193</v>
      </c>
      <c r="R167" t="s">
        <v>3194</v>
      </c>
      <c r="S167"/>
      <c r="T167"/>
      <c r="U167" t="s">
        <v>13200</v>
      </c>
      <c r="V167" t="s">
        <v>13205</v>
      </c>
      <c r="W167"/>
      <c r="X167"/>
      <c r="Y167"/>
      <c r="Z167"/>
      <c r="AA167"/>
      <c r="AB167"/>
      <c r="AC167"/>
      <c r="AD167"/>
      <c r="AE167"/>
      <c r="AF167"/>
      <c r="AG167"/>
      <c r="AH167"/>
      <c r="AI167"/>
      <c r="AJ167"/>
      <c r="AK167"/>
      <c r="AL167"/>
      <c r="AM167"/>
      <c r="AN167"/>
      <c r="AO167" s="108" t="s">
        <v>43</v>
      </c>
      <c r="AP167" t="s">
        <v>2844</v>
      </c>
      <c r="AQ167">
        <v>8</v>
      </c>
      <c r="AR167" t="s">
        <v>6105</v>
      </c>
      <c r="AS167" t="s">
        <v>1569</v>
      </c>
      <c r="AT167" t="s">
        <v>6057</v>
      </c>
      <c r="AU167" t="s">
        <v>3213</v>
      </c>
      <c r="AV167" t="s">
        <v>6106</v>
      </c>
      <c r="AW167" t="s">
        <v>6107</v>
      </c>
      <c r="AX167" t="s">
        <v>1740</v>
      </c>
      <c r="AY167" t="s">
        <v>6108</v>
      </c>
      <c r="AZ167" t="s">
        <v>3193</v>
      </c>
      <c r="BA167" t="s">
        <v>6109</v>
      </c>
      <c r="BB167" t="s">
        <v>1230</v>
      </c>
      <c r="BC167" t="s">
        <v>3190</v>
      </c>
      <c r="BD167" t="s">
        <v>6110</v>
      </c>
      <c r="BE167" t="s">
        <v>3188</v>
      </c>
      <c r="BF167">
        <v>167</v>
      </c>
      <c r="BG167">
        <v>161</v>
      </c>
      <c r="BH167">
        <v>0</v>
      </c>
      <c r="BI167" t="s">
        <v>3213</v>
      </c>
      <c r="BJ167">
        <v>1</v>
      </c>
      <c r="BK167">
        <v>0</v>
      </c>
      <c r="BL167">
        <v>0</v>
      </c>
      <c r="BM167" t="s">
        <v>1547</v>
      </c>
      <c r="BN167" t="s">
        <v>3189</v>
      </c>
      <c r="BO167" t="s">
        <v>6058</v>
      </c>
      <c r="BP167" t="s" cm="1">
        <v>6056</v>
      </c>
      <c r="BQ167" t="s">
        <v>1547</v>
      </c>
      <c r="BR167" t="s">
        <v>3191</v>
      </c>
      <c r="BS167">
        <v>7</v>
      </c>
      <c r="BT167" t="s">
        <v>1722</v>
      </c>
      <c r="BU167" t="s">
        <v>15220</v>
      </c>
      <c r="BV167" t="s">
        <v>3212</v>
      </c>
      <c r="BW167" t="s">
        <v>6106</v>
      </c>
      <c r="BX167" t="s">
        <v>6111</v>
      </c>
      <c r="BY167" t="s">
        <v>1744</v>
      </c>
      <c r="BZ167" t="s">
        <v>1547</v>
      </c>
      <c r="CA167" t="s">
        <v>1744</v>
      </c>
      <c r="CB167" t="s">
        <v>1779</v>
      </c>
      <c r="CC167"/>
      <c r="CD167" t="s">
        <v>998</v>
      </c>
      <c r="CE167" t="s">
        <v>1230</v>
      </c>
      <c r="CF167" t="s">
        <v>6112</v>
      </c>
      <c r="CG167" t="s">
        <v>6113</v>
      </c>
      <c r="CH167" t="s">
        <v>1230</v>
      </c>
      <c r="CI167" t="s">
        <v>1547</v>
      </c>
      <c r="CJ167" t="s">
        <v>3194</v>
      </c>
      <c r="CK167" t="s">
        <v>1569</v>
      </c>
      <c r="CL167"/>
      <c r="CM167"/>
      <c r="CN167" t="s">
        <v>13200</v>
      </c>
      <c r="CO167" t="s">
        <v>13205</v>
      </c>
      <c r="CP167" t="s">
        <v>13200</v>
      </c>
      <c r="CQ167" t="s">
        <v>13205</v>
      </c>
      <c r="CR167" t="s">
        <v>1547</v>
      </c>
      <c r="CS167">
        <v>8</v>
      </c>
      <c r="CT167" t="s">
        <v>3191</v>
      </c>
      <c r="CU167" t="s">
        <v>3191</v>
      </c>
      <c r="CV167" t="s">
        <v>3191</v>
      </c>
      <c r="CW167" t="s">
        <v>1547</v>
      </c>
      <c r="CX167" t="s">
        <v>1547</v>
      </c>
      <c r="CY167">
        <v>165</v>
      </c>
      <c r="CZ167" t="s">
        <v>6114</v>
      </c>
      <c r="DA167" t="s">
        <v>1547</v>
      </c>
      <c r="DB167" t="s">
        <v>1881</v>
      </c>
      <c r="DC167" t="s">
        <v>1882</v>
      </c>
      <c r="DD167" t="s">
        <v>3213</v>
      </c>
      <c r="DE167" t="s">
        <v>3193</v>
      </c>
      <c r="DF167" t="s">
        <v>3215</v>
      </c>
      <c r="DG167" t="s">
        <v>1547</v>
      </c>
      <c r="DH167" t="s">
        <v>1547</v>
      </c>
      <c r="DI167" t="s">
        <v>1892</v>
      </c>
      <c r="DJ167" t="s">
        <v>6105</v>
      </c>
      <c r="DK167"/>
      <c r="DL167" t="s">
        <v>1892</v>
      </c>
      <c r="DM167">
        <v>9</v>
      </c>
      <c r="DN167" t="s">
        <v>1883</v>
      </c>
      <c r="DO167" t="s">
        <v>1569</v>
      </c>
      <c r="DP167" t="b">
        <v>1</v>
      </c>
      <c r="DQ167" t="b">
        <v>0</v>
      </c>
      <c r="DR167" t="b">
        <v>1</v>
      </c>
      <c r="DS167" t="b">
        <v>0</v>
      </c>
      <c r="DT167" t="b">
        <v>0</v>
      </c>
      <c r="DU167" t="b">
        <v>1</v>
      </c>
      <c r="DV167" t="b">
        <v>0</v>
      </c>
      <c r="DW167">
        <v>0</v>
      </c>
      <c r="DX167" t="b">
        <v>0</v>
      </c>
      <c r="DY167" t="b">
        <v>0</v>
      </c>
      <c r="DZ167" t="b">
        <v>0</v>
      </c>
      <c r="EA167" t="b">
        <v>0</v>
      </c>
      <c r="EB167" t="b">
        <v>0</v>
      </c>
      <c r="EC167" t="b">
        <v>0</v>
      </c>
      <c r="ED167" t="b">
        <v>0</v>
      </c>
      <c r="EE167" t="b">
        <v>0</v>
      </c>
      <c r="EF167" t="b">
        <v>0</v>
      </c>
      <c r="EG167" t="b" cm="1">
        <v>0</v>
      </c>
      <c r="EH167" t="b">
        <v>0</v>
      </c>
      <c r="EI167" t="b">
        <v>0</v>
      </c>
      <c r="EJ167" t="b">
        <v>0</v>
      </c>
      <c r="EK167" t="s">
        <v>1547</v>
      </c>
      <c r="EL167">
        <v>0</v>
      </c>
      <c r="EM167">
        <v>29</v>
      </c>
      <c r="EN167" t="b">
        <v>0</v>
      </c>
    </row>
    <row r="168" spans="1:144" ht="15.75">
      <c r="A168"/>
      <c r="B168" t="s">
        <v>1569</v>
      </c>
      <c r="C168" t="s">
        <v>1569</v>
      </c>
      <c r="D168" t="s">
        <v>3217</v>
      </c>
      <c r="E168" t="s">
        <v>3218</v>
      </c>
      <c r="F168"/>
      <c r="G168" t="s">
        <v>3219</v>
      </c>
      <c r="H168" t="s">
        <v>3220</v>
      </c>
      <c r="I168" t="s">
        <v>1230</v>
      </c>
      <c r="J168"/>
      <c r="K168" t="s">
        <v>3221</v>
      </c>
      <c r="L168" t="s">
        <v>3190</v>
      </c>
      <c r="M168" t="s">
        <v>1995</v>
      </c>
      <c r="N168"/>
      <c r="O168" t="s">
        <v>3191</v>
      </c>
      <c r="P168" t="s">
        <v>3192</v>
      </c>
      <c r="Q168" t="s">
        <v>3193</v>
      </c>
      <c r="R168" t="s">
        <v>3194</v>
      </c>
      <c r="S168" t="s">
        <v>3222</v>
      </c>
      <c r="T168"/>
      <c r="U168" t="s">
        <v>13200</v>
      </c>
      <c r="V168" t="s">
        <v>13206</v>
      </c>
      <c r="W168"/>
      <c r="X168"/>
      <c r="Y168"/>
      <c r="Z168"/>
      <c r="AA168"/>
      <c r="AB168"/>
      <c r="AC168"/>
      <c r="AD168"/>
      <c r="AE168"/>
      <c r="AF168"/>
      <c r="AG168"/>
      <c r="AH168"/>
      <c r="AI168"/>
      <c r="AJ168"/>
      <c r="AK168"/>
      <c r="AL168"/>
      <c r="AM168"/>
      <c r="AN168"/>
      <c r="AO168" s="108" t="s">
        <v>43</v>
      </c>
      <c r="AP168" t="s">
        <v>2844</v>
      </c>
      <c r="AQ168">
        <v>9</v>
      </c>
      <c r="AR168" t="s">
        <v>6115</v>
      </c>
      <c r="AS168" t="s">
        <v>1569</v>
      </c>
      <c r="AT168" t="s">
        <v>6057</v>
      </c>
      <c r="AU168" t="s">
        <v>3218</v>
      </c>
      <c r="AV168" t="s">
        <v>6116</v>
      </c>
      <c r="AW168" t="s">
        <v>1744</v>
      </c>
      <c r="AX168" t="s">
        <v>1740</v>
      </c>
      <c r="AY168" t="s">
        <v>6117</v>
      </c>
      <c r="AZ168" t="s">
        <v>3193</v>
      </c>
      <c r="BA168" t="s">
        <v>6118</v>
      </c>
      <c r="BB168" t="s">
        <v>1230</v>
      </c>
      <c r="BC168" t="s">
        <v>3190</v>
      </c>
      <c r="BD168" t="s">
        <v>6119</v>
      </c>
      <c r="BE168" t="s">
        <v>3188</v>
      </c>
      <c r="BF168">
        <v>168</v>
      </c>
      <c r="BG168">
        <v>161</v>
      </c>
      <c r="BH168" t="e">
        <v>#N/A</v>
      </c>
      <c r="BI168" t="s">
        <v>3218</v>
      </c>
      <c r="BJ168">
        <v>1</v>
      </c>
      <c r="BK168">
        <v>0</v>
      </c>
      <c r="BL168">
        <v>0</v>
      </c>
      <c r="BM168" t="s">
        <v>1547</v>
      </c>
      <c r="BN168" t="s">
        <v>3189</v>
      </c>
      <c r="BO168" t="s">
        <v>6058</v>
      </c>
      <c r="BP168" t="s" cm="1">
        <v>6056</v>
      </c>
      <c r="BQ168" t="s">
        <v>6120</v>
      </c>
      <c r="BR168" t="s">
        <v>3191</v>
      </c>
      <c r="BS168">
        <v>8</v>
      </c>
      <c r="BT168" t="s">
        <v>1724</v>
      </c>
      <c r="BU168" t="s">
        <v>15221</v>
      </c>
      <c r="BV168" t="s">
        <v>3217</v>
      </c>
      <c r="BW168" t="s">
        <v>6116</v>
      </c>
      <c r="BX168" t="s">
        <v>6121</v>
      </c>
      <c r="BY168" t="s">
        <v>1744</v>
      </c>
      <c r="BZ168" t="s">
        <v>1547</v>
      </c>
      <c r="CA168" t="s">
        <v>1744</v>
      </c>
      <c r="CB168" t="s">
        <v>1995</v>
      </c>
      <c r="CC168"/>
      <c r="CD168" t="s">
        <v>998</v>
      </c>
      <c r="CE168" t="s">
        <v>1230</v>
      </c>
      <c r="CF168" t="s">
        <v>6122</v>
      </c>
      <c r="CG168" t="s">
        <v>6123</v>
      </c>
      <c r="CH168" t="s">
        <v>1230</v>
      </c>
      <c r="CI168" t="s">
        <v>1547</v>
      </c>
      <c r="CJ168" t="s">
        <v>3194</v>
      </c>
      <c r="CK168" t="s">
        <v>1569</v>
      </c>
      <c r="CL168"/>
      <c r="CM168"/>
      <c r="CN168" t="s">
        <v>13200</v>
      </c>
      <c r="CO168" t="s">
        <v>13206</v>
      </c>
      <c r="CP168" t="s">
        <v>13200</v>
      </c>
      <c r="CQ168" t="s">
        <v>13206</v>
      </c>
      <c r="CR168" t="s">
        <v>1547</v>
      </c>
      <c r="CS168">
        <v>8</v>
      </c>
      <c r="CT168" t="s">
        <v>3191</v>
      </c>
      <c r="CU168" t="s">
        <v>3191</v>
      </c>
      <c r="CV168" t="s">
        <v>3191</v>
      </c>
      <c r="CW168" t="s">
        <v>1547</v>
      </c>
      <c r="CX168" t="s">
        <v>1547</v>
      </c>
      <c r="CY168">
        <v>166</v>
      </c>
      <c r="CZ168" t="s">
        <v>6124</v>
      </c>
      <c r="DA168" t="s">
        <v>1547</v>
      </c>
      <c r="DB168" t="s">
        <v>1881</v>
      </c>
      <c r="DC168" t="s">
        <v>1882</v>
      </c>
      <c r="DD168" t="s">
        <v>3218</v>
      </c>
      <c r="DE168" t="s">
        <v>3193</v>
      </c>
      <c r="DF168" t="s">
        <v>3219</v>
      </c>
      <c r="DG168" t="s">
        <v>1547</v>
      </c>
      <c r="DH168" t="s">
        <v>1547</v>
      </c>
      <c r="DI168" t="s">
        <v>1892</v>
      </c>
      <c r="DJ168" t="s">
        <v>6115</v>
      </c>
      <c r="DK168"/>
      <c r="DL168" t="s">
        <v>6125</v>
      </c>
      <c r="DM168">
        <v>9</v>
      </c>
      <c r="DN168" t="s">
        <v>1883</v>
      </c>
      <c r="DO168" t="s">
        <v>1569</v>
      </c>
      <c r="DP168" t="b">
        <v>1</v>
      </c>
      <c r="DQ168" t="b">
        <v>0</v>
      </c>
      <c r="DR168" t="b">
        <v>1</v>
      </c>
      <c r="DS168" t="b">
        <v>0</v>
      </c>
      <c r="DT168" t="b">
        <v>1</v>
      </c>
      <c r="DU168" t="b">
        <v>1</v>
      </c>
      <c r="DV168" t="b">
        <v>0</v>
      </c>
      <c r="DW168">
        <v>0</v>
      </c>
      <c r="DX168" t="b">
        <v>0</v>
      </c>
      <c r="DY168" t="b">
        <v>0</v>
      </c>
      <c r="DZ168" t="b">
        <v>0</v>
      </c>
      <c r="EA168" t="b">
        <v>0</v>
      </c>
      <c r="EB168" t="b">
        <v>0</v>
      </c>
      <c r="EC168" t="b">
        <v>0</v>
      </c>
      <c r="ED168" t="b">
        <v>0</v>
      </c>
      <c r="EE168" t="b">
        <v>0</v>
      </c>
      <c r="EF168" t="b">
        <v>0</v>
      </c>
      <c r="EG168" t="b" cm="1">
        <v>0</v>
      </c>
      <c r="EH168" t="b">
        <v>0</v>
      </c>
      <c r="EI168" t="b">
        <v>0</v>
      </c>
      <c r="EJ168" t="b">
        <v>0</v>
      </c>
      <c r="EK168" t="s">
        <v>1547</v>
      </c>
      <c r="EL168">
        <v>0</v>
      </c>
      <c r="EM168">
        <v>24</v>
      </c>
      <c r="EN168" t="b">
        <v>0</v>
      </c>
    </row>
    <row r="169" spans="1:144" ht="15.75">
      <c r="A169"/>
      <c r="B169" t="s">
        <v>1569</v>
      </c>
      <c r="C169" t="s">
        <v>1569</v>
      </c>
      <c r="D169" t="s">
        <v>3223</v>
      </c>
      <c r="E169" t="s">
        <v>3224</v>
      </c>
      <c r="F169"/>
      <c r="G169" t="s">
        <v>3225</v>
      </c>
      <c r="H169" t="s">
        <v>3225</v>
      </c>
      <c r="I169" t="s">
        <v>1230</v>
      </c>
      <c r="J169"/>
      <c r="K169" t="s">
        <v>902</v>
      </c>
      <c r="L169" t="s">
        <v>3190</v>
      </c>
      <c r="M169" t="s">
        <v>1749</v>
      </c>
      <c r="N169"/>
      <c r="O169" t="s">
        <v>3191</v>
      </c>
      <c r="P169" t="s">
        <v>3192</v>
      </c>
      <c r="Q169" t="s">
        <v>3193</v>
      </c>
      <c r="R169" t="s">
        <v>3194</v>
      </c>
      <c r="S169"/>
      <c r="T169"/>
      <c r="U169" t="s">
        <v>13200</v>
      </c>
      <c r="V169" t="s">
        <v>13207</v>
      </c>
      <c r="W169"/>
      <c r="X169"/>
      <c r="Y169"/>
      <c r="Z169"/>
      <c r="AA169"/>
      <c r="AB169"/>
      <c r="AC169"/>
      <c r="AD169"/>
      <c r="AE169"/>
      <c r="AF169"/>
      <c r="AG169"/>
      <c r="AH169"/>
      <c r="AI169"/>
      <c r="AJ169"/>
      <c r="AK169"/>
      <c r="AL169"/>
      <c r="AM169"/>
      <c r="AN169"/>
      <c r="AO169" s="108" t="s">
        <v>43</v>
      </c>
      <c r="AP169" t="s">
        <v>2844</v>
      </c>
      <c r="AQ169">
        <v>10</v>
      </c>
      <c r="AR169" t="s">
        <v>6126</v>
      </c>
      <c r="AS169" t="s">
        <v>1569</v>
      </c>
      <c r="AT169" t="s">
        <v>6057</v>
      </c>
      <c r="AU169" t="s">
        <v>3224</v>
      </c>
      <c r="AV169" t="s">
        <v>6127</v>
      </c>
      <c r="AW169" t="s">
        <v>1744</v>
      </c>
      <c r="AX169" t="s">
        <v>1740</v>
      </c>
      <c r="AY169" t="s">
        <v>6128</v>
      </c>
      <c r="AZ169" t="s">
        <v>3193</v>
      </c>
      <c r="BA169" t="s">
        <v>6129</v>
      </c>
      <c r="BB169" t="s">
        <v>1230</v>
      </c>
      <c r="BC169" t="s">
        <v>3190</v>
      </c>
      <c r="BD169" t="s">
        <v>6130</v>
      </c>
      <c r="BE169" t="s">
        <v>3188</v>
      </c>
      <c r="BF169">
        <v>169</v>
      </c>
      <c r="BG169">
        <v>161</v>
      </c>
      <c r="BH169">
        <v>0</v>
      </c>
      <c r="BI169" t="s">
        <v>3224</v>
      </c>
      <c r="BJ169">
        <v>1</v>
      </c>
      <c r="BK169">
        <v>0</v>
      </c>
      <c r="BL169">
        <v>0</v>
      </c>
      <c r="BM169" t="s">
        <v>1547</v>
      </c>
      <c r="BN169" t="s">
        <v>3189</v>
      </c>
      <c r="BO169" t="s">
        <v>6058</v>
      </c>
      <c r="BP169" t="s" cm="1">
        <v>6056</v>
      </c>
      <c r="BQ169" t="s">
        <v>1547</v>
      </c>
      <c r="BR169" t="s">
        <v>3191</v>
      </c>
      <c r="BS169">
        <v>9</v>
      </c>
      <c r="BT169" t="s">
        <v>1726</v>
      </c>
      <c r="BU169" t="s">
        <v>15222</v>
      </c>
      <c r="BV169" t="s">
        <v>3223</v>
      </c>
      <c r="BW169" t="s">
        <v>6127</v>
      </c>
      <c r="BX169" t="s">
        <v>6128</v>
      </c>
      <c r="BY169" t="s">
        <v>1744</v>
      </c>
      <c r="BZ169" t="s">
        <v>1547</v>
      </c>
      <c r="CA169" t="s">
        <v>1744</v>
      </c>
      <c r="CB169" t="s">
        <v>1749</v>
      </c>
      <c r="CC169"/>
      <c r="CD169" t="s">
        <v>998</v>
      </c>
      <c r="CE169" t="s">
        <v>1230</v>
      </c>
      <c r="CF169" t="s">
        <v>6131</v>
      </c>
      <c r="CG169" t="s">
        <v>6132</v>
      </c>
      <c r="CH169" t="s">
        <v>1230</v>
      </c>
      <c r="CI169" t="s">
        <v>1547</v>
      </c>
      <c r="CJ169" t="s">
        <v>3194</v>
      </c>
      <c r="CK169" t="s">
        <v>1569</v>
      </c>
      <c r="CL169"/>
      <c r="CM169"/>
      <c r="CN169" t="s">
        <v>13200</v>
      </c>
      <c r="CO169" t="s">
        <v>13207</v>
      </c>
      <c r="CP169" t="s">
        <v>13200</v>
      </c>
      <c r="CQ169" t="s">
        <v>13207</v>
      </c>
      <c r="CR169" t="s">
        <v>1547</v>
      </c>
      <c r="CS169">
        <v>8</v>
      </c>
      <c r="CT169" t="s">
        <v>3191</v>
      </c>
      <c r="CU169" t="s">
        <v>3191</v>
      </c>
      <c r="CV169" t="s">
        <v>3191</v>
      </c>
      <c r="CW169" t="s">
        <v>1547</v>
      </c>
      <c r="CX169" t="s">
        <v>1547</v>
      </c>
      <c r="CY169">
        <v>167</v>
      </c>
      <c r="CZ169" t="s">
        <v>6133</v>
      </c>
      <c r="DA169" t="s">
        <v>1547</v>
      </c>
      <c r="DB169" t="s">
        <v>1881</v>
      </c>
      <c r="DC169" t="s">
        <v>1882</v>
      </c>
      <c r="DD169" t="s">
        <v>3224</v>
      </c>
      <c r="DE169" t="s">
        <v>3193</v>
      </c>
      <c r="DF169" t="s">
        <v>3225</v>
      </c>
      <c r="DG169" t="s">
        <v>1547</v>
      </c>
      <c r="DH169" t="s">
        <v>1547</v>
      </c>
      <c r="DI169" t="s">
        <v>1892</v>
      </c>
      <c r="DJ169" t="s">
        <v>6126</v>
      </c>
      <c r="DK169"/>
      <c r="DL169" t="s">
        <v>1892</v>
      </c>
      <c r="DM169">
        <v>9</v>
      </c>
      <c r="DN169" t="s">
        <v>1883</v>
      </c>
      <c r="DO169" t="s">
        <v>1569</v>
      </c>
      <c r="DP169" t="b">
        <v>1</v>
      </c>
      <c r="DQ169" t="b">
        <v>0</v>
      </c>
      <c r="DR169" t="b">
        <v>1</v>
      </c>
      <c r="DS169" t="b">
        <v>0</v>
      </c>
      <c r="DT169" t="b">
        <v>0</v>
      </c>
      <c r="DU169" t="b">
        <v>1</v>
      </c>
      <c r="DV169" t="b">
        <v>0</v>
      </c>
      <c r="DW169">
        <v>0</v>
      </c>
      <c r="DX169" t="b">
        <v>0</v>
      </c>
      <c r="DY169" t="b">
        <v>0</v>
      </c>
      <c r="DZ169" t="b">
        <v>0</v>
      </c>
      <c r="EA169" t="b">
        <v>0</v>
      </c>
      <c r="EB169" t="b">
        <v>0</v>
      </c>
      <c r="EC169" t="b">
        <v>0</v>
      </c>
      <c r="ED169" t="b">
        <v>0</v>
      </c>
      <c r="EE169" t="b">
        <v>0</v>
      </c>
      <c r="EF169" t="b">
        <v>0</v>
      </c>
      <c r="EG169" t="b" cm="1">
        <v>0</v>
      </c>
      <c r="EH169" t="b">
        <v>0</v>
      </c>
      <c r="EI169" t="b">
        <v>0</v>
      </c>
      <c r="EJ169" t="b">
        <v>0</v>
      </c>
      <c r="EK169" t="s">
        <v>1547</v>
      </c>
      <c r="EL169">
        <v>0</v>
      </c>
      <c r="EM169">
        <v>23</v>
      </c>
      <c r="EN169" t="b">
        <v>0</v>
      </c>
    </row>
    <row r="170" spans="1:144" ht="15.75">
      <c r="A170"/>
      <c r="B170" t="s">
        <v>1569</v>
      </c>
      <c r="C170" t="s">
        <v>1569</v>
      </c>
      <c r="D170" t="s">
        <v>3226</v>
      </c>
      <c r="E170" t="s">
        <v>3227</v>
      </c>
      <c r="F170"/>
      <c r="G170" t="s">
        <v>3228</v>
      </c>
      <c r="H170" t="s">
        <v>3228</v>
      </c>
      <c r="I170" t="s">
        <v>1230</v>
      </c>
      <c r="J170"/>
      <c r="K170" t="s">
        <v>902</v>
      </c>
      <c r="L170" t="s">
        <v>3190</v>
      </c>
      <c r="M170" t="s">
        <v>1779</v>
      </c>
      <c r="N170"/>
      <c r="O170" t="s">
        <v>3191</v>
      </c>
      <c r="P170" t="s">
        <v>3192</v>
      </c>
      <c r="Q170" t="s">
        <v>3193</v>
      </c>
      <c r="R170" t="s">
        <v>3194</v>
      </c>
      <c r="S170"/>
      <c r="T170"/>
      <c r="U170" t="s">
        <v>13200</v>
      </c>
      <c r="V170" t="s">
        <v>13208</v>
      </c>
      <c r="W170"/>
      <c r="X170"/>
      <c r="Y170"/>
      <c r="Z170"/>
      <c r="AA170"/>
      <c r="AB170"/>
      <c r="AC170"/>
      <c r="AD170"/>
      <c r="AE170"/>
      <c r="AF170"/>
      <c r="AG170"/>
      <c r="AH170"/>
      <c r="AI170"/>
      <c r="AJ170"/>
      <c r="AK170"/>
      <c r="AL170"/>
      <c r="AM170"/>
      <c r="AN170"/>
      <c r="AO170" s="108" t="s">
        <v>43</v>
      </c>
      <c r="AP170" t="s">
        <v>2844</v>
      </c>
      <c r="AQ170">
        <v>11</v>
      </c>
      <c r="AR170" t="s">
        <v>6134</v>
      </c>
      <c r="AS170" t="s">
        <v>1569</v>
      </c>
      <c r="AT170" t="s">
        <v>6057</v>
      </c>
      <c r="AU170" t="s">
        <v>3227</v>
      </c>
      <c r="AV170" t="s">
        <v>6135</v>
      </c>
      <c r="AW170" t="s">
        <v>1744</v>
      </c>
      <c r="AX170" t="s">
        <v>1740</v>
      </c>
      <c r="AY170" t="s">
        <v>6136</v>
      </c>
      <c r="AZ170" t="s">
        <v>3193</v>
      </c>
      <c r="BA170" t="s">
        <v>6137</v>
      </c>
      <c r="BB170" t="s">
        <v>1230</v>
      </c>
      <c r="BC170" t="s">
        <v>3190</v>
      </c>
      <c r="BD170" t="s">
        <v>6138</v>
      </c>
      <c r="BE170" t="s">
        <v>3188</v>
      </c>
      <c r="BF170">
        <v>170</v>
      </c>
      <c r="BG170">
        <v>161</v>
      </c>
      <c r="BH170">
        <v>0</v>
      </c>
      <c r="BI170" t="s">
        <v>3227</v>
      </c>
      <c r="BJ170">
        <v>1</v>
      </c>
      <c r="BK170">
        <v>0</v>
      </c>
      <c r="BL170">
        <v>0</v>
      </c>
      <c r="BM170" t="s">
        <v>1547</v>
      </c>
      <c r="BN170" t="s">
        <v>3189</v>
      </c>
      <c r="BO170" t="s">
        <v>6058</v>
      </c>
      <c r="BP170" t="s" cm="1">
        <v>6056</v>
      </c>
      <c r="BQ170" t="s">
        <v>1547</v>
      </c>
      <c r="BR170" t="s">
        <v>3191</v>
      </c>
      <c r="BS170">
        <v>10</v>
      </c>
      <c r="BT170" t="s">
        <v>1785</v>
      </c>
      <c r="BU170" t="s">
        <v>15223</v>
      </c>
      <c r="BV170" t="s">
        <v>3226</v>
      </c>
      <c r="BW170" t="s">
        <v>6135</v>
      </c>
      <c r="BX170" t="s">
        <v>6136</v>
      </c>
      <c r="BY170" t="s">
        <v>1744</v>
      </c>
      <c r="BZ170" t="s">
        <v>1547</v>
      </c>
      <c r="CA170" t="s">
        <v>1744</v>
      </c>
      <c r="CB170" t="s">
        <v>1779</v>
      </c>
      <c r="CC170"/>
      <c r="CD170" t="s">
        <v>998</v>
      </c>
      <c r="CE170" t="s">
        <v>1230</v>
      </c>
      <c r="CF170" t="s">
        <v>6139</v>
      </c>
      <c r="CG170" t="s">
        <v>6140</v>
      </c>
      <c r="CH170" t="s">
        <v>1230</v>
      </c>
      <c r="CI170" t="s">
        <v>1547</v>
      </c>
      <c r="CJ170" t="s">
        <v>3194</v>
      </c>
      <c r="CK170" t="s">
        <v>1569</v>
      </c>
      <c r="CL170"/>
      <c r="CM170"/>
      <c r="CN170" t="s">
        <v>13200</v>
      </c>
      <c r="CO170" t="s">
        <v>13208</v>
      </c>
      <c r="CP170" t="s">
        <v>13200</v>
      </c>
      <c r="CQ170" t="s">
        <v>13208</v>
      </c>
      <c r="CR170" t="s">
        <v>1547</v>
      </c>
      <c r="CS170">
        <v>8</v>
      </c>
      <c r="CT170" t="s">
        <v>3191</v>
      </c>
      <c r="CU170" t="s">
        <v>3191</v>
      </c>
      <c r="CV170" t="s">
        <v>3191</v>
      </c>
      <c r="CW170" t="s">
        <v>1547</v>
      </c>
      <c r="CX170" t="s">
        <v>1547</v>
      </c>
      <c r="CY170">
        <v>168</v>
      </c>
      <c r="CZ170" t="s">
        <v>6141</v>
      </c>
      <c r="DA170" t="s">
        <v>1547</v>
      </c>
      <c r="DB170" t="s">
        <v>1881</v>
      </c>
      <c r="DC170" t="s">
        <v>1882</v>
      </c>
      <c r="DD170" t="s">
        <v>3227</v>
      </c>
      <c r="DE170" t="s">
        <v>3193</v>
      </c>
      <c r="DF170" t="s">
        <v>3228</v>
      </c>
      <c r="DG170" t="s">
        <v>1547</v>
      </c>
      <c r="DH170" t="s">
        <v>1547</v>
      </c>
      <c r="DI170" t="s">
        <v>1892</v>
      </c>
      <c r="DJ170" t="s">
        <v>6134</v>
      </c>
      <c r="DK170"/>
      <c r="DL170" t="s">
        <v>1892</v>
      </c>
      <c r="DM170">
        <v>9</v>
      </c>
      <c r="DN170" t="s">
        <v>1883</v>
      </c>
      <c r="DO170" t="s">
        <v>1569</v>
      </c>
      <c r="DP170" t="b">
        <v>1</v>
      </c>
      <c r="DQ170" t="b">
        <v>0</v>
      </c>
      <c r="DR170" t="b">
        <v>1</v>
      </c>
      <c r="DS170" t="b">
        <v>0</v>
      </c>
      <c r="DT170" t="b">
        <v>0</v>
      </c>
      <c r="DU170" t="b">
        <v>1</v>
      </c>
      <c r="DV170" t="b">
        <v>0</v>
      </c>
      <c r="DW170">
        <v>0</v>
      </c>
      <c r="DX170" t="b">
        <v>0</v>
      </c>
      <c r="DY170" t="b">
        <v>0</v>
      </c>
      <c r="DZ170" t="b">
        <v>0</v>
      </c>
      <c r="EA170" t="b">
        <v>0</v>
      </c>
      <c r="EB170" t="b">
        <v>0</v>
      </c>
      <c r="EC170" t="b">
        <v>0</v>
      </c>
      <c r="ED170" t="b">
        <v>0</v>
      </c>
      <c r="EE170" t="b">
        <v>0</v>
      </c>
      <c r="EF170" t="b">
        <v>0</v>
      </c>
      <c r="EG170" t="b" cm="1">
        <v>0</v>
      </c>
      <c r="EH170" t="b">
        <v>0</v>
      </c>
      <c r="EI170" t="b">
        <v>0</v>
      </c>
      <c r="EJ170" t="b">
        <v>0</v>
      </c>
      <c r="EK170" t="s">
        <v>1547</v>
      </c>
      <c r="EL170">
        <v>0</v>
      </c>
      <c r="EM170">
        <v>22</v>
      </c>
      <c r="EN170" t="b">
        <v>0</v>
      </c>
    </row>
    <row r="171" spans="1:144" ht="110.25">
      <c r="A171"/>
      <c r="B171" t="s">
        <v>1569</v>
      </c>
      <c r="C171" t="s">
        <v>1569</v>
      </c>
      <c r="D171" t="s">
        <v>3229</v>
      </c>
      <c r="E171" t="s">
        <v>3230</v>
      </c>
      <c r="F171" t="s">
        <v>3231</v>
      </c>
      <c r="G171" t="s">
        <v>3232</v>
      </c>
      <c r="H171" t="s">
        <v>3232</v>
      </c>
      <c r="I171" t="s">
        <v>1230</v>
      </c>
      <c r="J171"/>
      <c r="K171"/>
      <c r="L171" t="s">
        <v>3190</v>
      </c>
      <c r="M171" t="s">
        <v>1754</v>
      </c>
      <c r="N171" s="109" t="s">
        <v>3233</v>
      </c>
      <c r="O171" t="s">
        <v>3191</v>
      </c>
      <c r="P171" t="s">
        <v>3192</v>
      </c>
      <c r="Q171" t="s">
        <v>3193</v>
      </c>
      <c r="R171" t="s">
        <v>3194</v>
      </c>
      <c r="S171"/>
      <c r="T171"/>
      <c r="U171" t="s">
        <v>13200</v>
      </c>
      <c r="V171" t="s">
        <v>13209</v>
      </c>
      <c r="W171"/>
      <c r="X171"/>
      <c r="Y171"/>
      <c r="Z171"/>
      <c r="AA171"/>
      <c r="AB171"/>
      <c r="AC171"/>
      <c r="AD171"/>
      <c r="AE171"/>
      <c r="AF171"/>
      <c r="AG171"/>
      <c r="AH171"/>
      <c r="AI171"/>
      <c r="AJ171"/>
      <c r="AK171"/>
      <c r="AL171"/>
      <c r="AM171"/>
      <c r="AN171"/>
      <c r="AO171" s="108" t="s">
        <v>43</v>
      </c>
      <c r="AP171" t="s">
        <v>2844</v>
      </c>
      <c r="AQ171">
        <v>12</v>
      </c>
      <c r="AR171" t="s">
        <v>6142</v>
      </c>
      <c r="AS171" t="s">
        <v>1569</v>
      </c>
      <c r="AT171" t="s">
        <v>6057</v>
      </c>
      <c r="AU171" t="s">
        <v>3230</v>
      </c>
      <c r="AV171" t="s">
        <v>6143</v>
      </c>
      <c r="AW171" t="s">
        <v>6144</v>
      </c>
      <c r="AX171" t="s">
        <v>1740</v>
      </c>
      <c r="AY171" t="s">
        <v>6145</v>
      </c>
      <c r="AZ171" t="s">
        <v>3193</v>
      </c>
      <c r="BA171" t="s">
        <v>6146</v>
      </c>
      <c r="BB171" t="s">
        <v>1230</v>
      </c>
      <c r="BC171" t="s">
        <v>3190</v>
      </c>
      <c r="BD171" t="s">
        <v>6147</v>
      </c>
      <c r="BE171" t="s">
        <v>3188</v>
      </c>
      <c r="BF171">
        <v>171</v>
      </c>
      <c r="BG171">
        <v>161</v>
      </c>
      <c r="BH171">
        <v>0</v>
      </c>
      <c r="BI171" t="s">
        <v>3230</v>
      </c>
      <c r="BJ171">
        <v>1</v>
      </c>
      <c r="BK171">
        <v>0</v>
      </c>
      <c r="BL171">
        <v>0</v>
      </c>
      <c r="BM171" t="s">
        <v>1547</v>
      </c>
      <c r="BN171" t="s">
        <v>3189</v>
      </c>
      <c r="BO171" t="s">
        <v>6058</v>
      </c>
      <c r="BP171" t="s" cm="1">
        <v>6056</v>
      </c>
      <c r="BQ171" t="s">
        <v>1547</v>
      </c>
      <c r="BR171" t="s">
        <v>3191</v>
      </c>
      <c r="BS171">
        <v>11</v>
      </c>
      <c r="BT171" t="s">
        <v>1729</v>
      </c>
      <c r="BU171" t="s">
        <v>15224</v>
      </c>
      <c r="BV171" t="s">
        <v>3229</v>
      </c>
      <c r="BW171" t="s">
        <v>6143</v>
      </c>
      <c r="BX171" t="s">
        <v>6145</v>
      </c>
      <c r="BY171" t="s">
        <v>6148</v>
      </c>
      <c r="BZ171" t="s">
        <v>1547</v>
      </c>
      <c r="CA171" t="s">
        <v>1744</v>
      </c>
      <c r="CB171" t="s">
        <v>1754</v>
      </c>
      <c r="CC171"/>
      <c r="CD171" t="s">
        <v>998</v>
      </c>
      <c r="CE171" t="s">
        <v>1230</v>
      </c>
      <c r="CF171" t="s">
        <v>6149</v>
      </c>
      <c r="CG171" t="s">
        <v>6150</v>
      </c>
      <c r="CH171" t="s">
        <v>1230</v>
      </c>
      <c r="CI171" t="s">
        <v>1547</v>
      </c>
      <c r="CJ171" t="s">
        <v>3194</v>
      </c>
      <c r="CK171" t="s">
        <v>1569</v>
      </c>
      <c r="CL171"/>
      <c r="CM171"/>
      <c r="CN171" t="s">
        <v>13200</v>
      </c>
      <c r="CO171" t="s">
        <v>13209</v>
      </c>
      <c r="CP171" t="s">
        <v>13200</v>
      </c>
      <c r="CQ171" t="s">
        <v>13209</v>
      </c>
      <c r="CR171" t="s">
        <v>1547</v>
      </c>
      <c r="CS171">
        <v>8</v>
      </c>
      <c r="CT171" t="s">
        <v>3191</v>
      </c>
      <c r="CU171" t="s">
        <v>3191</v>
      </c>
      <c r="CV171" t="s">
        <v>3191</v>
      </c>
      <c r="CW171" t="s">
        <v>1547</v>
      </c>
      <c r="CX171" t="s">
        <v>1547</v>
      </c>
      <c r="CY171">
        <v>169</v>
      </c>
      <c r="CZ171" t="s">
        <v>6151</v>
      </c>
      <c r="DA171" t="s">
        <v>1547</v>
      </c>
      <c r="DB171" t="s">
        <v>1881</v>
      </c>
      <c r="DC171" t="s">
        <v>1882</v>
      </c>
      <c r="DD171" t="s">
        <v>3230</v>
      </c>
      <c r="DE171" t="s">
        <v>3193</v>
      </c>
      <c r="DF171" t="s">
        <v>3232</v>
      </c>
      <c r="DG171" t="s">
        <v>1547</v>
      </c>
      <c r="DH171" t="s">
        <v>1547</v>
      </c>
      <c r="DI171" t="s">
        <v>1892</v>
      </c>
      <c r="DJ171" t="s">
        <v>6142</v>
      </c>
      <c r="DK171"/>
      <c r="DL171" t="s">
        <v>1892</v>
      </c>
      <c r="DM171">
        <v>9</v>
      </c>
      <c r="DN171" t="s">
        <v>1883</v>
      </c>
      <c r="DO171" t="s">
        <v>1569</v>
      </c>
      <c r="DP171" t="b">
        <v>1</v>
      </c>
      <c r="DQ171" t="b">
        <v>0</v>
      </c>
      <c r="DR171" t="b">
        <v>1</v>
      </c>
      <c r="DS171" t="b">
        <v>0</v>
      </c>
      <c r="DT171" t="b">
        <v>0</v>
      </c>
      <c r="DU171" t="b">
        <v>1</v>
      </c>
      <c r="DV171" t="b">
        <v>0</v>
      </c>
      <c r="DW171">
        <v>0</v>
      </c>
      <c r="DX171" t="b">
        <v>0</v>
      </c>
      <c r="DY171" t="b">
        <v>0</v>
      </c>
      <c r="DZ171" t="b">
        <v>0</v>
      </c>
      <c r="EA171" t="b">
        <v>0</v>
      </c>
      <c r="EB171" t="b">
        <v>0</v>
      </c>
      <c r="EC171" t="b">
        <v>0</v>
      </c>
      <c r="ED171" t="b">
        <v>0</v>
      </c>
      <c r="EE171" t="b">
        <v>0</v>
      </c>
      <c r="EF171" t="b">
        <v>0</v>
      </c>
      <c r="EG171" t="b" cm="1">
        <v>0</v>
      </c>
      <c r="EH171" t="b">
        <v>0</v>
      </c>
      <c r="EI171" t="b">
        <v>0</v>
      </c>
      <c r="EJ171" t="b">
        <v>0</v>
      </c>
      <c r="EK171" t="s">
        <v>1547</v>
      </c>
      <c r="EL171">
        <v>0</v>
      </c>
      <c r="EM171">
        <v>17</v>
      </c>
      <c r="EN171" t="b">
        <v>0</v>
      </c>
    </row>
    <row r="172" spans="1:144" ht="15.75">
      <c r="A172"/>
      <c r="B172" t="s">
        <v>1569</v>
      </c>
      <c r="C172" t="s">
        <v>1569</v>
      </c>
      <c r="D172" t="s">
        <v>3234</v>
      </c>
      <c r="E172" t="s">
        <v>3235</v>
      </c>
      <c r="F172"/>
      <c r="G172" t="s">
        <v>3236</v>
      </c>
      <c r="H172" t="s">
        <v>3237</v>
      </c>
      <c r="I172" t="s">
        <v>1230</v>
      </c>
      <c r="J172"/>
      <c r="K172" t="s">
        <v>3238</v>
      </c>
      <c r="L172" t="s">
        <v>3190</v>
      </c>
      <c r="M172" t="s">
        <v>2001</v>
      </c>
      <c r="N172"/>
      <c r="O172" t="s">
        <v>3191</v>
      </c>
      <c r="P172" t="s">
        <v>3192</v>
      </c>
      <c r="Q172" t="s">
        <v>3193</v>
      </c>
      <c r="R172" t="s">
        <v>3194</v>
      </c>
      <c r="S172" t="s">
        <v>3222</v>
      </c>
      <c r="T172"/>
      <c r="U172" t="s">
        <v>13200</v>
      </c>
      <c r="V172" t="s">
        <v>13210</v>
      </c>
      <c r="W172"/>
      <c r="X172"/>
      <c r="Y172"/>
      <c r="Z172"/>
      <c r="AA172"/>
      <c r="AB172"/>
      <c r="AC172"/>
      <c r="AD172"/>
      <c r="AE172"/>
      <c r="AF172"/>
      <c r="AG172"/>
      <c r="AH172"/>
      <c r="AI172"/>
      <c r="AJ172"/>
      <c r="AK172"/>
      <c r="AL172"/>
      <c r="AM172"/>
      <c r="AN172"/>
      <c r="AO172" s="108" t="s">
        <v>43</v>
      </c>
      <c r="AP172" t="s">
        <v>2844</v>
      </c>
      <c r="AQ172">
        <v>13</v>
      </c>
      <c r="AR172" t="s">
        <v>6152</v>
      </c>
      <c r="AS172" t="s">
        <v>1569</v>
      </c>
      <c r="AT172" t="s">
        <v>6057</v>
      </c>
      <c r="AU172" t="s">
        <v>3235</v>
      </c>
      <c r="AV172" t="s">
        <v>6153</v>
      </c>
      <c r="AW172" t="s">
        <v>1744</v>
      </c>
      <c r="AX172" t="s">
        <v>1740</v>
      </c>
      <c r="AY172" t="s">
        <v>6154</v>
      </c>
      <c r="AZ172" t="s">
        <v>3193</v>
      </c>
      <c r="BA172" t="s">
        <v>6155</v>
      </c>
      <c r="BB172" t="s">
        <v>1230</v>
      </c>
      <c r="BC172" t="s">
        <v>3190</v>
      </c>
      <c r="BD172" t="s">
        <v>6156</v>
      </c>
      <c r="BE172" t="s">
        <v>3188</v>
      </c>
      <c r="BF172">
        <v>172</v>
      </c>
      <c r="BG172">
        <v>161</v>
      </c>
      <c r="BH172" t="e">
        <v>#N/A</v>
      </c>
      <c r="BI172" t="s">
        <v>3235</v>
      </c>
      <c r="BJ172">
        <v>1</v>
      </c>
      <c r="BK172">
        <v>0</v>
      </c>
      <c r="BL172">
        <v>0</v>
      </c>
      <c r="BM172" t="s">
        <v>1547</v>
      </c>
      <c r="BN172" t="s">
        <v>3189</v>
      </c>
      <c r="BO172" t="s">
        <v>6058</v>
      </c>
      <c r="BP172" t="s" cm="1">
        <v>6056</v>
      </c>
      <c r="BQ172" t="s">
        <v>6157</v>
      </c>
      <c r="BR172" t="s">
        <v>3191</v>
      </c>
      <c r="BS172">
        <v>12</v>
      </c>
      <c r="BT172" t="s">
        <v>1730</v>
      </c>
      <c r="BU172" t="s">
        <v>15225</v>
      </c>
      <c r="BV172" t="s">
        <v>3234</v>
      </c>
      <c r="BW172" t="s">
        <v>6153</v>
      </c>
      <c r="BX172" t="s">
        <v>6158</v>
      </c>
      <c r="BY172" t="s">
        <v>1744</v>
      </c>
      <c r="BZ172" t="s">
        <v>1547</v>
      </c>
      <c r="CA172" t="s">
        <v>1744</v>
      </c>
      <c r="CB172" t="s">
        <v>2001</v>
      </c>
      <c r="CC172"/>
      <c r="CD172" t="s">
        <v>998</v>
      </c>
      <c r="CE172" t="s">
        <v>1230</v>
      </c>
      <c r="CF172" t="s">
        <v>6159</v>
      </c>
      <c r="CG172" t="s">
        <v>6160</v>
      </c>
      <c r="CH172" t="s">
        <v>1230</v>
      </c>
      <c r="CI172" t="s">
        <v>1547</v>
      </c>
      <c r="CJ172" t="s">
        <v>3194</v>
      </c>
      <c r="CK172" t="s">
        <v>1569</v>
      </c>
      <c r="CL172"/>
      <c r="CM172"/>
      <c r="CN172" t="s">
        <v>13200</v>
      </c>
      <c r="CO172" t="s">
        <v>13210</v>
      </c>
      <c r="CP172" t="s">
        <v>13200</v>
      </c>
      <c r="CQ172" t="s">
        <v>13210</v>
      </c>
      <c r="CR172" t="s">
        <v>1547</v>
      </c>
      <c r="CS172">
        <v>8</v>
      </c>
      <c r="CT172" t="s">
        <v>3191</v>
      </c>
      <c r="CU172" t="s">
        <v>3191</v>
      </c>
      <c r="CV172" t="s">
        <v>3191</v>
      </c>
      <c r="CW172" t="s">
        <v>1547</v>
      </c>
      <c r="CX172" t="s">
        <v>1547</v>
      </c>
      <c r="CY172">
        <v>170</v>
      </c>
      <c r="CZ172" t="s">
        <v>6161</v>
      </c>
      <c r="DA172" t="s">
        <v>1547</v>
      </c>
      <c r="DB172" t="s">
        <v>1881</v>
      </c>
      <c r="DC172" t="s">
        <v>1882</v>
      </c>
      <c r="DD172" t="s">
        <v>3235</v>
      </c>
      <c r="DE172" t="s">
        <v>3193</v>
      </c>
      <c r="DF172" t="s">
        <v>3236</v>
      </c>
      <c r="DG172" t="s">
        <v>1547</v>
      </c>
      <c r="DH172" t="s">
        <v>1547</v>
      </c>
      <c r="DI172" t="s">
        <v>1892</v>
      </c>
      <c r="DJ172" t="s">
        <v>6152</v>
      </c>
      <c r="DK172"/>
      <c r="DL172" t="s">
        <v>6125</v>
      </c>
      <c r="DM172">
        <v>9</v>
      </c>
      <c r="DN172" t="s">
        <v>1883</v>
      </c>
      <c r="DO172" t="s">
        <v>1569</v>
      </c>
      <c r="DP172" t="b">
        <v>1</v>
      </c>
      <c r="DQ172" t="b">
        <v>0</v>
      </c>
      <c r="DR172" t="b">
        <v>1</v>
      </c>
      <c r="DS172" t="b">
        <v>0</v>
      </c>
      <c r="DT172" t="b">
        <v>0</v>
      </c>
      <c r="DU172" t="b">
        <v>1</v>
      </c>
      <c r="DV172" t="b">
        <v>0</v>
      </c>
      <c r="DW172">
        <v>0</v>
      </c>
      <c r="DX172" t="b">
        <v>0</v>
      </c>
      <c r="DY172" t="b">
        <v>0</v>
      </c>
      <c r="DZ172" t="b">
        <v>0</v>
      </c>
      <c r="EA172" t="b">
        <v>0</v>
      </c>
      <c r="EB172" t="b">
        <v>0</v>
      </c>
      <c r="EC172" t="b">
        <v>0</v>
      </c>
      <c r="ED172" t="b">
        <v>0</v>
      </c>
      <c r="EE172" t="b">
        <v>0</v>
      </c>
      <c r="EF172" t="b">
        <v>0</v>
      </c>
      <c r="EG172" t="b" cm="1">
        <v>0</v>
      </c>
      <c r="EH172" t="b">
        <v>0</v>
      </c>
      <c r="EI172" t="b">
        <v>0</v>
      </c>
      <c r="EJ172" t="b">
        <v>0</v>
      </c>
      <c r="EK172" t="s">
        <v>1547</v>
      </c>
      <c r="EL172">
        <v>0</v>
      </c>
      <c r="EM172">
        <v>31</v>
      </c>
      <c r="EN172" t="b">
        <v>0</v>
      </c>
    </row>
    <row r="173" spans="1:144" ht="15.75">
      <c r="A173"/>
      <c r="B173" t="s">
        <v>1569</v>
      </c>
      <c r="C173" t="s">
        <v>1569</v>
      </c>
      <c r="D173" t="s">
        <v>3239</v>
      </c>
      <c r="E173" t="s">
        <v>3240</v>
      </c>
      <c r="F173"/>
      <c r="G173" t="s">
        <v>3239</v>
      </c>
      <c r="H173" t="s">
        <v>3239</v>
      </c>
      <c r="I173" t="s">
        <v>1244</v>
      </c>
      <c r="J173"/>
      <c r="K173" t="s">
        <v>902</v>
      </c>
      <c r="L173" t="s">
        <v>3190</v>
      </c>
      <c r="M173" t="s">
        <v>902</v>
      </c>
      <c r="N173"/>
      <c r="O173" t="s">
        <v>3191</v>
      </c>
      <c r="P173" t="s">
        <v>3192</v>
      </c>
      <c r="Q173" t="s">
        <v>3193</v>
      </c>
      <c r="R173" t="s">
        <v>3194</v>
      </c>
      <c r="S173"/>
      <c r="T173"/>
      <c r="U173" t="s">
        <v>13211</v>
      </c>
      <c r="V173"/>
      <c r="W173"/>
      <c r="X173"/>
      <c r="Y173"/>
      <c r="Z173"/>
      <c r="AA173"/>
      <c r="AB173"/>
      <c r="AC173"/>
      <c r="AD173"/>
      <c r="AE173"/>
      <c r="AF173"/>
      <c r="AG173"/>
      <c r="AH173"/>
      <c r="AI173"/>
      <c r="AJ173"/>
      <c r="AK173"/>
      <c r="AL173"/>
      <c r="AM173"/>
      <c r="AN173"/>
      <c r="AO173" s="108" t="s">
        <v>43</v>
      </c>
      <c r="AP173" t="s">
        <v>2844</v>
      </c>
      <c r="AQ173">
        <v>14</v>
      </c>
      <c r="AR173" t="s">
        <v>6162</v>
      </c>
      <c r="AS173" t="s">
        <v>1569</v>
      </c>
      <c r="AT173" t="s">
        <v>6057</v>
      </c>
      <c r="AU173" t="s">
        <v>3240</v>
      </c>
      <c r="AV173" t="s">
        <v>6163</v>
      </c>
      <c r="AW173" t="s">
        <v>1744</v>
      </c>
      <c r="AX173" t="s">
        <v>1740</v>
      </c>
      <c r="AY173" t="s">
        <v>6164</v>
      </c>
      <c r="AZ173" t="s">
        <v>3193</v>
      </c>
      <c r="BA173" t="s">
        <v>6165</v>
      </c>
      <c r="BB173" t="s">
        <v>1244</v>
      </c>
      <c r="BC173" t="s">
        <v>3190</v>
      </c>
      <c r="BD173" t="s">
        <v>6166</v>
      </c>
      <c r="BE173" t="s">
        <v>3239</v>
      </c>
      <c r="BF173">
        <v>173</v>
      </c>
      <c r="BG173">
        <v>0</v>
      </c>
      <c r="BH173">
        <v>0</v>
      </c>
      <c r="BI173" t="s">
        <v>1547</v>
      </c>
      <c r="BJ173">
        <v>0</v>
      </c>
      <c r="BK173">
        <v>0</v>
      </c>
      <c r="BL173">
        <v>0</v>
      </c>
      <c r="BM173" t="s">
        <v>1547</v>
      </c>
      <c r="BN173" t="s">
        <v>1547</v>
      </c>
      <c r="BO173" t="s">
        <v>1547</v>
      </c>
      <c r="BP173" t="s" cm="1">
        <v>1547</v>
      </c>
      <c r="BQ173" t="s">
        <v>1547</v>
      </c>
      <c r="BR173" t="s">
        <v>3191</v>
      </c>
      <c r="BS173">
        <v>13</v>
      </c>
      <c r="BT173" t="s">
        <v>1731</v>
      </c>
      <c r="BU173" t="s">
        <v>15226</v>
      </c>
      <c r="BV173" t="s">
        <v>3239</v>
      </c>
      <c r="BW173" t="s">
        <v>6163</v>
      </c>
      <c r="BX173" t="s">
        <v>6164</v>
      </c>
      <c r="BY173" t="s">
        <v>1744</v>
      </c>
      <c r="BZ173" t="s">
        <v>1547</v>
      </c>
      <c r="CA173" t="s">
        <v>1744</v>
      </c>
      <c r="CB173" t="s">
        <v>902</v>
      </c>
      <c r="CC173"/>
      <c r="CD173" t="s">
        <v>998</v>
      </c>
      <c r="CE173" t="s">
        <v>1244</v>
      </c>
      <c r="CF173" t="s">
        <v>3240</v>
      </c>
      <c r="CG173" t="s">
        <v>6163</v>
      </c>
      <c r="CH173" t="s">
        <v>1244</v>
      </c>
      <c r="CI173" t="s">
        <v>1547</v>
      </c>
      <c r="CJ173" t="s">
        <v>3194</v>
      </c>
      <c r="CK173" t="s">
        <v>1569</v>
      </c>
      <c r="CL173"/>
      <c r="CM173"/>
      <c r="CN173" t="s">
        <v>13211</v>
      </c>
      <c r="CO173" t="s">
        <v>1547</v>
      </c>
      <c r="CP173" t="s">
        <v>13211</v>
      </c>
      <c r="CQ173" t="s">
        <v>1547</v>
      </c>
      <c r="CR173" t="s">
        <v>1547</v>
      </c>
      <c r="CS173">
        <v>8</v>
      </c>
      <c r="CT173" t="s">
        <v>3191</v>
      </c>
      <c r="CU173" t="s">
        <v>3191</v>
      </c>
      <c r="CV173" t="s">
        <v>3191</v>
      </c>
      <c r="CW173" t="s">
        <v>1547</v>
      </c>
      <c r="CX173" t="s">
        <v>1547</v>
      </c>
      <c r="CY173">
        <v>171</v>
      </c>
      <c r="CZ173" t="s">
        <v>6167</v>
      </c>
      <c r="DA173" t="s">
        <v>1547</v>
      </c>
      <c r="DB173" t="s">
        <v>1881</v>
      </c>
      <c r="DC173" t="s">
        <v>1882</v>
      </c>
      <c r="DD173" t="s">
        <v>3240</v>
      </c>
      <c r="DE173" t="s">
        <v>3193</v>
      </c>
      <c r="DF173" t="s">
        <v>3239</v>
      </c>
      <c r="DG173" t="s">
        <v>1547</v>
      </c>
      <c r="DH173" t="s">
        <v>1547</v>
      </c>
      <c r="DI173" t="s">
        <v>1892</v>
      </c>
      <c r="DJ173" t="s">
        <v>6162</v>
      </c>
      <c r="DK173"/>
      <c r="DL173" t="s">
        <v>1892</v>
      </c>
      <c r="DM173">
        <v>9</v>
      </c>
      <c r="DN173" t="s">
        <v>1883</v>
      </c>
      <c r="DO173" t="s">
        <v>1569</v>
      </c>
      <c r="DP173" t="b">
        <v>1</v>
      </c>
      <c r="DQ173" t="b">
        <v>0</v>
      </c>
      <c r="DR173" t="b">
        <v>1</v>
      </c>
      <c r="DS173" t="b">
        <v>0</v>
      </c>
      <c r="DT173" t="b">
        <v>0</v>
      </c>
      <c r="DU173" t="b">
        <v>1</v>
      </c>
      <c r="DV173" t="b">
        <v>1</v>
      </c>
      <c r="DW173">
        <v>0</v>
      </c>
      <c r="DX173" t="b">
        <v>0</v>
      </c>
      <c r="DY173" t="b">
        <v>0</v>
      </c>
      <c r="DZ173" t="b">
        <v>0</v>
      </c>
      <c r="EA173" t="b">
        <v>0</v>
      </c>
      <c r="EB173" t="b">
        <v>0</v>
      </c>
      <c r="EC173" t="b">
        <v>0</v>
      </c>
      <c r="ED173" t="b">
        <v>0</v>
      </c>
      <c r="EE173" t="b">
        <v>0</v>
      </c>
      <c r="EF173" t="b">
        <v>0</v>
      </c>
      <c r="EG173" t="b" cm="1">
        <v>0</v>
      </c>
      <c r="EH173" t="b">
        <v>0</v>
      </c>
      <c r="EI173" t="b">
        <v>0</v>
      </c>
      <c r="EJ173" t="b">
        <v>0</v>
      </c>
      <c r="EK173" t="s">
        <v>1547</v>
      </c>
      <c r="EL173">
        <v>0</v>
      </c>
      <c r="EM173">
        <v>27</v>
      </c>
      <c r="EN173" t="b">
        <v>0</v>
      </c>
    </row>
    <row r="174" spans="1:144" ht="15.75">
      <c r="A174"/>
      <c r="B174" t="s">
        <v>1569</v>
      </c>
      <c r="C174" t="s">
        <v>1569</v>
      </c>
      <c r="D174" t="s">
        <v>3195</v>
      </c>
      <c r="E174" t="s">
        <v>3196</v>
      </c>
      <c r="F174"/>
      <c r="G174" t="s">
        <v>3195</v>
      </c>
      <c r="H174" t="s">
        <v>3195</v>
      </c>
      <c r="I174" t="s">
        <v>1251</v>
      </c>
      <c r="J174"/>
      <c r="K174" t="s">
        <v>902</v>
      </c>
      <c r="L174" t="s">
        <v>3190</v>
      </c>
      <c r="M174" t="s">
        <v>1754</v>
      </c>
      <c r="N174"/>
      <c r="O174" t="s">
        <v>3191</v>
      </c>
      <c r="P174" t="s">
        <v>3192</v>
      </c>
      <c r="Q174" t="s">
        <v>3193</v>
      </c>
      <c r="R174" t="s">
        <v>3194</v>
      </c>
      <c r="S174"/>
      <c r="T174"/>
      <c r="U174" t="s">
        <v>13211</v>
      </c>
      <c r="V174" t="s">
        <v>3330</v>
      </c>
      <c r="W174"/>
      <c r="X174"/>
      <c r="Y174"/>
      <c r="Z174"/>
      <c r="AA174"/>
      <c r="AB174"/>
      <c r="AC174"/>
      <c r="AD174"/>
      <c r="AE174"/>
      <c r="AF174"/>
      <c r="AG174"/>
      <c r="AH174"/>
      <c r="AI174"/>
      <c r="AJ174"/>
      <c r="AK174"/>
      <c r="AL174"/>
      <c r="AM174"/>
      <c r="AN174"/>
      <c r="AO174" s="108" t="s">
        <v>43</v>
      </c>
      <c r="AP174" t="s">
        <v>2844</v>
      </c>
      <c r="AQ174">
        <v>15</v>
      </c>
      <c r="AR174" t="s">
        <v>6063</v>
      </c>
      <c r="AS174" t="s">
        <v>1569</v>
      </c>
      <c r="AT174" t="s">
        <v>6057</v>
      </c>
      <c r="AU174" t="s">
        <v>3196</v>
      </c>
      <c r="AV174" t="s">
        <v>6064</v>
      </c>
      <c r="AW174" t="s">
        <v>1744</v>
      </c>
      <c r="AX174" t="s">
        <v>1740</v>
      </c>
      <c r="AY174" t="s">
        <v>6065</v>
      </c>
      <c r="AZ174" t="s">
        <v>3193</v>
      </c>
      <c r="BA174" t="s">
        <v>6066</v>
      </c>
      <c r="BB174" t="s">
        <v>1251</v>
      </c>
      <c r="BC174" t="s">
        <v>3190</v>
      </c>
      <c r="BD174" t="s">
        <v>6168</v>
      </c>
      <c r="BE174" t="s">
        <v>3239</v>
      </c>
      <c r="BF174">
        <v>162</v>
      </c>
      <c r="BG174">
        <v>173</v>
      </c>
      <c r="BH174">
        <v>0</v>
      </c>
      <c r="BI174" t="s">
        <v>1547</v>
      </c>
      <c r="BJ174">
        <v>0</v>
      </c>
      <c r="BK174">
        <v>0</v>
      </c>
      <c r="BL174">
        <v>162</v>
      </c>
      <c r="BM174" t="s">
        <v>6070</v>
      </c>
      <c r="BN174" t="s">
        <v>3240</v>
      </c>
      <c r="BO174" t="s">
        <v>6163</v>
      </c>
      <c r="BP174" t="s" cm="1">
        <v>6162</v>
      </c>
      <c r="BQ174" t="s">
        <v>1547</v>
      </c>
      <c r="BR174" t="s">
        <v>3191</v>
      </c>
      <c r="BS174">
        <v>14</v>
      </c>
      <c r="BT174" t="s">
        <v>5141</v>
      </c>
      <c r="BU174" t="s">
        <v>15227</v>
      </c>
      <c r="BV174" t="s">
        <v>3195</v>
      </c>
      <c r="BW174" t="s">
        <v>6064</v>
      </c>
      <c r="BX174" t="s">
        <v>6065</v>
      </c>
      <c r="BY174" t="s">
        <v>1744</v>
      </c>
      <c r="BZ174" t="s">
        <v>1547</v>
      </c>
      <c r="CA174" t="s">
        <v>1744</v>
      </c>
      <c r="CB174" t="s">
        <v>1754</v>
      </c>
      <c r="CC174"/>
      <c r="CD174" t="s">
        <v>998</v>
      </c>
      <c r="CE174" t="s">
        <v>1251</v>
      </c>
      <c r="CF174" t="s">
        <v>6169</v>
      </c>
      <c r="CG174" t="s">
        <v>6170</v>
      </c>
      <c r="CH174" t="s">
        <v>1251</v>
      </c>
      <c r="CI174" t="s">
        <v>1547</v>
      </c>
      <c r="CJ174" t="s">
        <v>3194</v>
      </c>
      <c r="CK174" t="s">
        <v>1569</v>
      </c>
      <c r="CL174"/>
      <c r="CM174"/>
      <c r="CN174" t="s">
        <v>13211</v>
      </c>
      <c r="CO174" t="s">
        <v>3330</v>
      </c>
      <c r="CP174" t="s">
        <v>13211</v>
      </c>
      <c r="CQ174" t="s">
        <v>3330</v>
      </c>
      <c r="CR174" t="s">
        <v>1547</v>
      </c>
      <c r="CS174">
        <v>8</v>
      </c>
      <c r="CT174" t="s">
        <v>3191</v>
      </c>
      <c r="CU174" t="s">
        <v>3191</v>
      </c>
      <c r="CV174" t="s">
        <v>3191</v>
      </c>
      <c r="CW174" t="s">
        <v>1547</v>
      </c>
      <c r="CX174" t="s">
        <v>1547</v>
      </c>
      <c r="CY174">
        <v>172</v>
      </c>
      <c r="CZ174" t="s">
        <v>6171</v>
      </c>
      <c r="DA174" t="s">
        <v>1547</v>
      </c>
      <c r="DB174" t="s">
        <v>1881</v>
      </c>
      <c r="DC174" t="s">
        <v>1882</v>
      </c>
      <c r="DD174" t="s">
        <v>3196</v>
      </c>
      <c r="DE174" t="s">
        <v>3193</v>
      </c>
      <c r="DF174" t="s">
        <v>3195</v>
      </c>
      <c r="DG174" t="s">
        <v>1547</v>
      </c>
      <c r="DH174" t="s">
        <v>1547</v>
      </c>
      <c r="DI174" t="s">
        <v>1892</v>
      </c>
      <c r="DJ174" t="s">
        <v>6063</v>
      </c>
      <c r="DK174"/>
      <c r="DL174" t="s">
        <v>1892</v>
      </c>
      <c r="DM174">
        <v>9</v>
      </c>
      <c r="DN174" t="s">
        <v>1883</v>
      </c>
      <c r="DO174" t="s">
        <v>1569</v>
      </c>
      <c r="DP174" t="b">
        <v>1</v>
      </c>
      <c r="DQ174" t="b">
        <v>0</v>
      </c>
      <c r="DR174" t="b">
        <v>0</v>
      </c>
      <c r="DS174" t="b">
        <v>0</v>
      </c>
      <c r="DT174" t="b">
        <v>0</v>
      </c>
      <c r="DU174" t="b">
        <v>1</v>
      </c>
      <c r="DV174" t="b">
        <v>0</v>
      </c>
      <c r="DW174">
        <v>0</v>
      </c>
      <c r="DX174" t="b">
        <v>0</v>
      </c>
      <c r="DY174" t="b">
        <v>0</v>
      </c>
      <c r="DZ174" t="b">
        <v>0</v>
      </c>
      <c r="EA174" t="b">
        <v>0</v>
      </c>
      <c r="EB174" t="b">
        <v>0</v>
      </c>
      <c r="EC174" t="b">
        <v>0</v>
      </c>
      <c r="ED174" t="b">
        <v>0</v>
      </c>
      <c r="EE174" t="b">
        <v>0</v>
      </c>
      <c r="EF174" t="b">
        <v>0</v>
      </c>
      <c r="EG174" t="b" cm="1">
        <v>1</v>
      </c>
      <c r="EH174" t="b">
        <v>0</v>
      </c>
      <c r="EI174" t="b">
        <v>0</v>
      </c>
      <c r="EJ174" t="b">
        <v>1</v>
      </c>
      <c r="EK174" t="s">
        <v>5887</v>
      </c>
      <c r="EL174">
        <v>1</v>
      </c>
      <c r="EM174">
        <v>18</v>
      </c>
      <c r="EN174" t="b">
        <v>0</v>
      </c>
    </row>
    <row r="175" spans="1:144" s="119" customFormat="1" ht="15.75">
      <c r="A175"/>
      <c r="B175" t="s">
        <v>1569</v>
      </c>
      <c r="C175" t="s">
        <v>1569</v>
      </c>
      <c r="D175" t="s">
        <v>3199</v>
      </c>
      <c r="E175" t="s">
        <v>3200</v>
      </c>
      <c r="F175" t="s">
        <v>3201</v>
      </c>
      <c r="G175" t="s">
        <v>3199</v>
      </c>
      <c r="H175" t="s">
        <v>3199</v>
      </c>
      <c r="I175" t="s">
        <v>1251</v>
      </c>
      <c r="J175"/>
      <c r="K175" t="s">
        <v>3241</v>
      </c>
      <c r="L175" t="s">
        <v>3190</v>
      </c>
      <c r="M175" t="s">
        <v>1749</v>
      </c>
      <c r="N175"/>
      <c r="O175" t="s">
        <v>3191</v>
      </c>
      <c r="P175" t="s">
        <v>3192</v>
      </c>
      <c r="Q175" t="s">
        <v>3193</v>
      </c>
      <c r="R175" t="s">
        <v>3194</v>
      </c>
      <c r="S175"/>
      <c r="T175"/>
      <c r="U175" t="s">
        <v>13211</v>
      </c>
      <c r="V175" t="s">
        <v>13201</v>
      </c>
      <c r="W175"/>
      <c r="X175"/>
      <c r="Y175"/>
      <c r="Z175"/>
      <c r="AA175"/>
      <c r="AB175"/>
      <c r="AC175"/>
      <c r="AD175"/>
      <c r="AE175"/>
      <c r="AF175"/>
      <c r="AG175"/>
      <c r="AH175"/>
      <c r="AI175"/>
      <c r="AJ175"/>
      <c r="AK175"/>
      <c r="AL175"/>
      <c r="AM175"/>
      <c r="AN175"/>
      <c r="AO175" s="108" t="s">
        <v>43</v>
      </c>
      <c r="AP175" t="s">
        <v>2844</v>
      </c>
      <c r="AQ175">
        <v>16</v>
      </c>
      <c r="AR175" t="s">
        <v>6072</v>
      </c>
      <c r="AS175" t="s">
        <v>1569</v>
      </c>
      <c r="AT175" t="s">
        <v>6057</v>
      </c>
      <c r="AU175" t="s">
        <v>3200</v>
      </c>
      <c r="AV175" t="s">
        <v>6073</v>
      </c>
      <c r="AW175" t="s">
        <v>6074</v>
      </c>
      <c r="AX175" t="s">
        <v>1740</v>
      </c>
      <c r="AY175" t="s">
        <v>6172</v>
      </c>
      <c r="AZ175" t="s">
        <v>3193</v>
      </c>
      <c r="BA175" t="s">
        <v>6076</v>
      </c>
      <c r="BB175" t="s">
        <v>1251</v>
      </c>
      <c r="BC175" t="s">
        <v>3190</v>
      </c>
      <c r="BD175" t="s">
        <v>6173</v>
      </c>
      <c r="BE175" t="s">
        <v>3239</v>
      </c>
      <c r="BF175">
        <v>163</v>
      </c>
      <c r="BG175">
        <v>173</v>
      </c>
      <c r="BH175" t="e">
        <v>#N/A</v>
      </c>
      <c r="BI175" t="s">
        <v>1547</v>
      </c>
      <c r="BJ175">
        <v>0</v>
      </c>
      <c r="BK175">
        <v>0</v>
      </c>
      <c r="BL175">
        <v>163</v>
      </c>
      <c r="BM175" t="s">
        <v>6078</v>
      </c>
      <c r="BN175" t="s">
        <v>3240</v>
      </c>
      <c r="BO175" t="s">
        <v>6163</v>
      </c>
      <c r="BP175" t="s" cm="1">
        <v>6162</v>
      </c>
      <c r="BQ175" t="s">
        <v>6078</v>
      </c>
      <c r="BR175" t="s">
        <v>3191</v>
      </c>
      <c r="BS175">
        <v>15</v>
      </c>
      <c r="BT175" t="s">
        <v>5153</v>
      </c>
      <c r="BU175" t="s">
        <v>15228</v>
      </c>
      <c r="BV175" t="s">
        <v>3199</v>
      </c>
      <c r="BW175" t="s">
        <v>6073</v>
      </c>
      <c r="BX175" t="s">
        <v>6172</v>
      </c>
      <c r="BY175" t="s">
        <v>1744</v>
      </c>
      <c r="BZ175" t="s">
        <v>1547</v>
      </c>
      <c r="CA175" t="s">
        <v>1744</v>
      </c>
      <c r="CB175" t="s">
        <v>1749</v>
      </c>
      <c r="CC175"/>
      <c r="CD175" t="s">
        <v>998</v>
      </c>
      <c r="CE175" t="s">
        <v>1251</v>
      </c>
      <c r="CF175" t="s">
        <v>6174</v>
      </c>
      <c r="CG175" t="s">
        <v>6175</v>
      </c>
      <c r="CH175" t="s">
        <v>1251</v>
      </c>
      <c r="CI175" t="s">
        <v>1547</v>
      </c>
      <c r="CJ175" t="s">
        <v>3194</v>
      </c>
      <c r="CK175" t="s">
        <v>1569</v>
      </c>
      <c r="CL175"/>
      <c r="CM175"/>
      <c r="CN175" t="s">
        <v>13211</v>
      </c>
      <c r="CO175" t="s">
        <v>13201</v>
      </c>
      <c r="CP175" t="s">
        <v>13211</v>
      </c>
      <c r="CQ175" t="s">
        <v>13201</v>
      </c>
      <c r="CR175" t="s">
        <v>1547</v>
      </c>
      <c r="CS175">
        <v>8</v>
      </c>
      <c r="CT175" t="s">
        <v>3191</v>
      </c>
      <c r="CU175" t="s">
        <v>3191</v>
      </c>
      <c r="CV175" t="s">
        <v>3191</v>
      </c>
      <c r="CW175" t="s">
        <v>1547</v>
      </c>
      <c r="CX175" t="s">
        <v>1547</v>
      </c>
      <c r="CY175">
        <v>173</v>
      </c>
      <c r="CZ175" t="s">
        <v>6176</v>
      </c>
      <c r="DA175" t="s">
        <v>1547</v>
      </c>
      <c r="DB175" t="s">
        <v>1881</v>
      </c>
      <c r="DC175" t="s">
        <v>1882</v>
      </c>
      <c r="DD175" t="s">
        <v>3200</v>
      </c>
      <c r="DE175" t="s">
        <v>3193</v>
      </c>
      <c r="DF175" t="s">
        <v>3199</v>
      </c>
      <c r="DG175" t="s">
        <v>1547</v>
      </c>
      <c r="DH175" t="s">
        <v>1547</v>
      </c>
      <c r="DI175" t="s">
        <v>1892</v>
      </c>
      <c r="DJ175" t="s">
        <v>6072</v>
      </c>
      <c r="DK175"/>
      <c r="DL175" t="s">
        <v>1892</v>
      </c>
      <c r="DM175">
        <v>9</v>
      </c>
      <c r="DN175" t="s">
        <v>1883</v>
      </c>
      <c r="DO175" t="s">
        <v>1569</v>
      </c>
      <c r="DP175" t="b">
        <v>1</v>
      </c>
      <c r="DQ175" t="b">
        <v>0</v>
      </c>
      <c r="DR175" t="b">
        <v>0</v>
      </c>
      <c r="DS175" t="b">
        <v>0</v>
      </c>
      <c r="DT175" t="b">
        <v>0</v>
      </c>
      <c r="DU175" t="b">
        <v>1</v>
      </c>
      <c r="DV175" t="b">
        <v>0</v>
      </c>
      <c r="DW175">
        <v>0</v>
      </c>
      <c r="DX175" t="b">
        <v>0</v>
      </c>
      <c r="DY175" t="b">
        <v>0</v>
      </c>
      <c r="DZ175" t="b">
        <v>0</v>
      </c>
      <c r="EA175" t="b">
        <v>0</v>
      </c>
      <c r="EB175" t="b">
        <v>0</v>
      </c>
      <c r="EC175" t="b">
        <v>0</v>
      </c>
      <c r="ED175" t="b">
        <v>0</v>
      </c>
      <c r="EE175" t="b">
        <v>0</v>
      </c>
      <c r="EF175" t="b">
        <v>0</v>
      </c>
      <c r="EG175" t="b" cm="1">
        <v>0</v>
      </c>
      <c r="EH175" t="b">
        <v>0</v>
      </c>
      <c r="EI175" t="b">
        <v>0</v>
      </c>
      <c r="EJ175" t="b">
        <v>0</v>
      </c>
      <c r="EK175" t="s">
        <v>1547</v>
      </c>
      <c r="EL175">
        <v>0</v>
      </c>
      <c r="EM175">
        <v>16</v>
      </c>
      <c r="EN175" t="b">
        <v>0</v>
      </c>
    </row>
    <row r="176" spans="1:144" ht="110.25">
      <c r="A176"/>
      <c r="B176" t="s">
        <v>1569</v>
      </c>
      <c r="C176" t="s">
        <v>1569</v>
      </c>
      <c r="D176" t="s">
        <v>3242</v>
      </c>
      <c r="E176" t="s">
        <v>3243</v>
      </c>
      <c r="F176"/>
      <c r="G176" t="s">
        <v>3244</v>
      </c>
      <c r="H176" t="s">
        <v>3244</v>
      </c>
      <c r="I176" t="s">
        <v>1230</v>
      </c>
      <c r="J176"/>
      <c r="K176" t="s">
        <v>902</v>
      </c>
      <c r="L176" t="s">
        <v>3190</v>
      </c>
      <c r="M176" t="s">
        <v>1754</v>
      </c>
      <c r="N176" s="109" t="s">
        <v>3233</v>
      </c>
      <c r="O176" t="s">
        <v>3191</v>
      </c>
      <c r="P176" t="s">
        <v>3192</v>
      </c>
      <c r="Q176" t="s">
        <v>3193</v>
      </c>
      <c r="R176" t="s">
        <v>3194</v>
      </c>
      <c r="S176"/>
      <c r="T176"/>
      <c r="U176" t="s">
        <v>13211</v>
      </c>
      <c r="V176" t="s">
        <v>13212</v>
      </c>
      <c r="W176"/>
      <c r="X176"/>
      <c r="Y176"/>
      <c r="Z176"/>
      <c r="AA176"/>
      <c r="AB176"/>
      <c r="AC176"/>
      <c r="AD176"/>
      <c r="AE176"/>
      <c r="AF176"/>
      <c r="AG176"/>
      <c r="AH176"/>
      <c r="AI176"/>
      <c r="AJ176"/>
      <c r="AK176"/>
      <c r="AL176"/>
      <c r="AM176"/>
      <c r="AN176"/>
      <c r="AO176" s="108" t="s">
        <v>43</v>
      </c>
      <c r="AP176" t="s">
        <v>2844</v>
      </c>
      <c r="AQ176">
        <v>17</v>
      </c>
      <c r="AR176" t="s">
        <v>6177</v>
      </c>
      <c r="AS176" t="s">
        <v>1569</v>
      </c>
      <c r="AT176" t="s">
        <v>6057</v>
      </c>
      <c r="AU176" t="s">
        <v>3243</v>
      </c>
      <c r="AV176" t="s">
        <v>6178</v>
      </c>
      <c r="AW176" t="s">
        <v>1744</v>
      </c>
      <c r="AX176" t="s">
        <v>1740</v>
      </c>
      <c r="AY176" t="s">
        <v>6179</v>
      </c>
      <c r="AZ176" t="s">
        <v>3193</v>
      </c>
      <c r="BA176" t="s">
        <v>6180</v>
      </c>
      <c r="BB176" t="s">
        <v>1230</v>
      </c>
      <c r="BC176" t="s">
        <v>3190</v>
      </c>
      <c r="BD176" t="s">
        <v>6181</v>
      </c>
      <c r="BE176" t="s">
        <v>3239</v>
      </c>
      <c r="BF176">
        <v>176</v>
      </c>
      <c r="BG176">
        <v>173</v>
      </c>
      <c r="BH176">
        <v>0</v>
      </c>
      <c r="BI176" t="s">
        <v>3243</v>
      </c>
      <c r="BJ176">
        <v>1</v>
      </c>
      <c r="BK176">
        <v>0</v>
      </c>
      <c r="BL176">
        <v>0</v>
      </c>
      <c r="BM176" t="s">
        <v>1547</v>
      </c>
      <c r="BN176" t="s">
        <v>3240</v>
      </c>
      <c r="BO176" t="s">
        <v>6163</v>
      </c>
      <c r="BP176" t="s" cm="1">
        <v>6162</v>
      </c>
      <c r="BQ176" t="s">
        <v>1547</v>
      </c>
      <c r="BR176" t="s">
        <v>3191</v>
      </c>
      <c r="BS176">
        <v>16</v>
      </c>
      <c r="BT176" t="s">
        <v>5165</v>
      </c>
      <c r="BU176" t="s">
        <v>15229</v>
      </c>
      <c r="BV176" t="s">
        <v>3242</v>
      </c>
      <c r="BW176" t="s">
        <v>6178</v>
      </c>
      <c r="BX176" t="s">
        <v>6179</v>
      </c>
      <c r="BY176" t="s">
        <v>6148</v>
      </c>
      <c r="BZ176" t="s">
        <v>1547</v>
      </c>
      <c r="CA176" t="s">
        <v>1744</v>
      </c>
      <c r="CB176" t="s">
        <v>1754</v>
      </c>
      <c r="CC176"/>
      <c r="CD176" t="s">
        <v>998</v>
      </c>
      <c r="CE176" t="s">
        <v>1230</v>
      </c>
      <c r="CF176" t="s">
        <v>6182</v>
      </c>
      <c r="CG176" t="s">
        <v>6183</v>
      </c>
      <c r="CH176" t="s">
        <v>1230</v>
      </c>
      <c r="CI176" t="s">
        <v>1547</v>
      </c>
      <c r="CJ176" t="s">
        <v>3194</v>
      </c>
      <c r="CK176" t="s">
        <v>1569</v>
      </c>
      <c r="CL176"/>
      <c r="CM176"/>
      <c r="CN176" t="s">
        <v>13211</v>
      </c>
      <c r="CO176" t="s">
        <v>13212</v>
      </c>
      <c r="CP176" t="s">
        <v>13211</v>
      </c>
      <c r="CQ176" t="s">
        <v>13212</v>
      </c>
      <c r="CR176" t="s">
        <v>1547</v>
      </c>
      <c r="CS176">
        <v>8</v>
      </c>
      <c r="CT176" t="s">
        <v>3191</v>
      </c>
      <c r="CU176" t="s">
        <v>3191</v>
      </c>
      <c r="CV176" t="s">
        <v>3191</v>
      </c>
      <c r="CW176" t="s">
        <v>1547</v>
      </c>
      <c r="CX176" t="s">
        <v>1547</v>
      </c>
      <c r="CY176">
        <v>174</v>
      </c>
      <c r="CZ176" t="s">
        <v>6184</v>
      </c>
      <c r="DA176" t="s">
        <v>1547</v>
      </c>
      <c r="DB176" t="s">
        <v>1881</v>
      </c>
      <c r="DC176" t="s">
        <v>1882</v>
      </c>
      <c r="DD176" t="s">
        <v>3243</v>
      </c>
      <c r="DE176" t="s">
        <v>3193</v>
      </c>
      <c r="DF176" t="s">
        <v>3244</v>
      </c>
      <c r="DG176" t="s">
        <v>1547</v>
      </c>
      <c r="DH176" t="s">
        <v>1547</v>
      </c>
      <c r="DI176" t="s">
        <v>1892</v>
      </c>
      <c r="DJ176" t="s">
        <v>6177</v>
      </c>
      <c r="DK176"/>
      <c r="DL176" t="s">
        <v>1892</v>
      </c>
      <c r="DM176">
        <v>9</v>
      </c>
      <c r="DN176" t="s">
        <v>1883</v>
      </c>
      <c r="DO176" t="s">
        <v>1569</v>
      </c>
      <c r="DP176" t="b">
        <v>1</v>
      </c>
      <c r="DQ176" t="b">
        <v>0</v>
      </c>
      <c r="DR176" t="b">
        <v>1</v>
      </c>
      <c r="DS176" t="b">
        <v>0</v>
      </c>
      <c r="DT176" t="b">
        <v>0</v>
      </c>
      <c r="DU176" t="b">
        <v>1</v>
      </c>
      <c r="DV176" t="b">
        <v>0</v>
      </c>
      <c r="DW176">
        <v>0</v>
      </c>
      <c r="DX176" t="b">
        <v>0</v>
      </c>
      <c r="DY176" t="b">
        <v>0</v>
      </c>
      <c r="DZ176" t="b">
        <v>0</v>
      </c>
      <c r="EA176" t="b">
        <v>0</v>
      </c>
      <c r="EB176" t="b">
        <v>0</v>
      </c>
      <c r="EC176" t="b">
        <v>0</v>
      </c>
      <c r="ED176" t="b">
        <v>0</v>
      </c>
      <c r="EE176" t="b">
        <v>0</v>
      </c>
      <c r="EF176" t="b">
        <v>0</v>
      </c>
      <c r="EG176" t="b" cm="1">
        <v>0</v>
      </c>
      <c r="EH176" t="b">
        <v>0</v>
      </c>
      <c r="EI176" t="b">
        <v>0</v>
      </c>
      <c r="EJ176" t="b">
        <v>0</v>
      </c>
      <c r="EK176" t="s">
        <v>1547</v>
      </c>
      <c r="EL176">
        <v>0</v>
      </c>
      <c r="EM176">
        <v>14</v>
      </c>
      <c r="EN176" t="b">
        <v>0</v>
      </c>
    </row>
    <row r="177" spans="1:144" ht="31.5">
      <c r="A177"/>
      <c r="B177" t="s">
        <v>1569</v>
      </c>
      <c r="C177" t="s">
        <v>1569</v>
      </c>
      <c r="D177" t="s">
        <v>3245</v>
      </c>
      <c r="E177" t="s">
        <v>3246</v>
      </c>
      <c r="F177"/>
      <c r="G177" t="s">
        <v>3247</v>
      </c>
      <c r="H177" s="109" t="s">
        <v>3248</v>
      </c>
      <c r="I177" t="s">
        <v>1230</v>
      </c>
      <c r="J177"/>
      <c r="K177" t="s">
        <v>902</v>
      </c>
      <c r="L177" t="s">
        <v>3190</v>
      </c>
      <c r="M177" t="s">
        <v>1749</v>
      </c>
      <c r="N177"/>
      <c r="O177" t="s">
        <v>3191</v>
      </c>
      <c r="P177" t="s">
        <v>3192</v>
      </c>
      <c r="Q177" t="s">
        <v>3193</v>
      </c>
      <c r="R177" t="s">
        <v>3194</v>
      </c>
      <c r="S177"/>
      <c r="T177"/>
      <c r="U177" t="s">
        <v>13211</v>
      </c>
      <c r="V177" t="s">
        <v>13213</v>
      </c>
      <c r="W177"/>
      <c r="X177"/>
      <c r="Y177"/>
      <c r="Z177"/>
      <c r="AA177"/>
      <c r="AB177"/>
      <c r="AC177"/>
      <c r="AD177"/>
      <c r="AE177"/>
      <c r="AF177"/>
      <c r="AG177"/>
      <c r="AH177"/>
      <c r="AI177"/>
      <c r="AJ177"/>
      <c r="AK177"/>
      <c r="AL177"/>
      <c r="AM177"/>
      <c r="AN177"/>
      <c r="AO177" s="108" t="s">
        <v>43</v>
      </c>
      <c r="AP177" t="s">
        <v>2844</v>
      </c>
      <c r="AQ177">
        <v>18</v>
      </c>
      <c r="AR177" t="s">
        <v>6185</v>
      </c>
      <c r="AS177" t="s">
        <v>1569</v>
      </c>
      <c r="AT177" t="s">
        <v>6057</v>
      </c>
      <c r="AU177" t="s">
        <v>3246</v>
      </c>
      <c r="AV177" t="s">
        <v>6186</v>
      </c>
      <c r="AW177" t="s">
        <v>1744</v>
      </c>
      <c r="AX177" t="s">
        <v>1740</v>
      </c>
      <c r="AY177" t="s">
        <v>6187</v>
      </c>
      <c r="AZ177" t="s">
        <v>3193</v>
      </c>
      <c r="BA177" t="s">
        <v>6188</v>
      </c>
      <c r="BB177" t="s">
        <v>1230</v>
      </c>
      <c r="BC177" t="s">
        <v>3190</v>
      </c>
      <c r="BD177" t="s">
        <v>6189</v>
      </c>
      <c r="BE177" t="s">
        <v>3239</v>
      </c>
      <c r="BF177">
        <v>177</v>
      </c>
      <c r="BG177">
        <v>173</v>
      </c>
      <c r="BH177">
        <v>0</v>
      </c>
      <c r="BI177" t="s">
        <v>3246</v>
      </c>
      <c r="BJ177">
        <v>1</v>
      </c>
      <c r="BK177">
        <v>0</v>
      </c>
      <c r="BL177">
        <v>0</v>
      </c>
      <c r="BM177" t="s">
        <v>1547</v>
      </c>
      <c r="BN177" t="s">
        <v>3240</v>
      </c>
      <c r="BO177" t="s">
        <v>6163</v>
      </c>
      <c r="BP177" t="s" cm="1">
        <v>6162</v>
      </c>
      <c r="BQ177" t="s">
        <v>1547</v>
      </c>
      <c r="BR177" t="s">
        <v>3191</v>
      </c>
      <c r="BS177">
        <v>17</v>
      </c>
      <c r="BT177" t="s">
        <v>5174</v>
      </c>
      <c r="BU177" t="s">
        <v>15230</v>
      </c>
      <c r="BV177" t="s">
        <v>3245</v>
      </c>
      <c r="BW177" t="s">
        <v>6186</v>
      </c>
      <c r="BX177" t="s">
        <v>6190</v>
      </c>
      <c r="BY177" t="s">
        <v>1744</v>
      </c>
      <c r="BZ177" t="s">
        <v>1547</v>
      </c>
      <c r="CA177" t="s">
        <v>1744</v>
      </c>
      <c r="CB177" t="s">
        <v>1749</v>
      </c>
      <c r="CC177"/>
      <c r="CD177" t="s">
        <v>998</v>
      </c>
      <c r="CE177" t="s">
        <v>1230</v>
      </c>
      <c r="CF177" t="s">
        <v>6191</v>
      </c>
      <c r="CG177" t="s">
        <v>6192</v>
      </c>
      <c r="CH177" t="s">
        <v>1230</v>
      </c>
      <c r="CI177" t="s">
        <v>1547</v>
      </c>
      <c r="CJ177" t="s">
        <v>3194</v>
      </c>
      <c r="CK177" t="s">
        <v>1569</v>
      </c>
      <c r="CL177"/>
      <c r="CM177"/>
      <c r="CN177" t="s">
        <v>13211</v>
      </c>
      <c r="CO177" t="s">
        <v>13213</v>
      </c>
      <c r="CP177" t="s">
        <v>13211</v>
      </c>
      <c r="CQ177" t="s">
        <v>13213</v>
      </c>
      <c r="CR177" t="s">
        <v>1547</v>
      </c>
      <c r="CS177">
        <v>8</v>
      </c>
      <c r="CT177" t="s">
        <v>3191</v>
      </c>
      <c r="CU177" t="s">
        <v>3191</v>
      </c>
      <c r="CV177" t="s">
        <v>3191</v>
      </c>
      <c r="CW177" t="s">
        <v>1547</v>
      </c>
      <c r="CX177" t="s">
        <v>1547</v>
      </c>
      <c r="CY177">
        <v>175</v>
      </c>
      <c r="CZ177" t="s">
        <v>6193</v>
      </c>
      <c r="DA177" t="s">
        <v>1547</v>
      </c>
      <c r="DB177" t="s">
        <v>1881</v>
      </c>
      <c r="DC177" t="s">
        <v>1882</v>
      </c>
      <c r="DD177" t="s">
        <v>3246</v>
      </c>
      <c r="DE177" t="s">
        <v>3193</v>
      </c>
      <c r="DF177" t="s">
        <v>3247</v>
      </c>
      <c r="DG177" t="s">
        <v>1547</v>
      </c>
      <c r="DH177" t="s">
        <v>1547</v>
      </c>
      <c r="DI177" t="s">
        <v>1892</v>
      </c>
      <c r="DJ177" t="s">
        <v>6185</v>
      </c>
      <c r="DK177"/>
      <c r="DL177" t="s">
        <v>1892</v>
      </c>
      <c r="DM177">
        <v>9</v>
      </c>
      <c r="DN177" t="s">
        <v>1883</v>
      </c>
      <c r="DO177" t="s">
        <v>1569</v>
      </c>
      <c r="DP177" t="b">
        <v>1</v>
      </c>
      <c r="DQ177" t="b">
        <v>0</v>
      </c>
      <c r="DR177" t="b">
        <v>1</v>
      </c>
      <c r="DS177" t="b">
        <v>0</v>
      </c>
      <c r="DT177" t="b">
        <v>0</v>
      </c>
      <c r="DU177" t="b">
        <v>1</v>
      </c>
      <c r="DV177" t="b">
        <v>0</v>
      </c>
      <c r="DW177">
        <v>0</v>
      </c>
      <c r="DX177" t="b">
        <v>0</v>
      </c>
      <c r="DY177" t="b">
        <v>0</v>
      </c>
      <c r="DZ177" t="b">
        <v>0</v>
      </c>
      <c r="EA177" t="b">
        <v>0</v>
      </c>
      <c r="EB177" t="b">
        <v>0</v>
      </c>
      <c r="EC177" t="b">
        <v>0</v>
      </c>
      <c r="ED177" t="b">
        <v>0</v>
      </c>
      <c r="EE177" t="b">
        <v>0</v>
      </c>
      <c r="EF177" t="b">
        <v>0</v>
      </c>
      <c r="EG177" t="b" cm="1">
        <v>0</v>
      </c>
      <c r="EH177" t="b">
        <v>0</v>
      </c>
      <c r="EI177" t="b">
        <v>0</v>
      </c>
      <c r="EJ177" t="b">
        <v>0</v>
      </c>
      <c r="EK177" t="s">
        <v>1547</v>
      </c>
      <c r="EL177">
        <v>0</v>
      </c>
      <c r="EM177">
        <v>14</v>
      </c>
      <c r="EN177" t="b">
        <v>0</v>
      </c>
    </row>
    <row r="178" spans="1:144" ht="15.75">
      <c r="A178"/>
      <c r="B178" t="s">
        <v>1569</v>
      </c>
      <c r="C178" t="s">
        <v>1569</v>
      </c>
      <c r="D178" t="s">
        <v>3249</v>
      </c>
      <c r="E178" t="s">
        <v>3250</v>
      </c>
      <c r="F178" t="s">
        <v>3251</v>
      </c>
      <c r="G178" t="s">
        <v>3252</v>
      </c>
      <c r="H178" t="s">
        <v>3252</v>
      </c>
      <c r="I178" t="s">
        <v>1230</v>
      </c>
      <c r="J178"/>
      <c r="K178" t="s">
        <v>902</v>
      </c>
      <c r="L178" t="s">
        <v>3190</v>
      </c>
      <c r="M178" t="s">
        <v>2007</v>
      </c>
      <c r="N178"/>
      <c r="O178" t="s">
        <v>3191</v>
      </c>
      <c r="P178" t="s">
        <v>3192</v>
      </c>
      <c r="Q178" t="s">
        <v>3193</v>
      </c>
      <c r="R178" t="s">
        <v>3194</v>
      </c>
      <c r="S178"/>
      <c r="T178"/>
      <c r="U178" t="s">
        <v>13211</v>
      </c>
      <c r="V178" t="s">
        <v>13214</v>
      </c>
      <c r="W178"/>
      <c r="X178"/>
      <c r="Y178"/>
      <c r="Z178"/>
      <c r="AA178"/>
      <c r="AB178"/>
      <c r="AC178"/>
      <c r="AD178"/>
      <c r="AE178"/>
      <c r="AF178"/>
      <c r="AG178"/>
      <c r="AH178"/>
      <c r="AI178"/>
      <c r="AJ178"/>
      <c r="AK178"/>
      <c r="AL178"/>
      <c r="AM178"/>
      <c r="AN178"/>
      <c r="AO178" s="108" t="s">
        <v>43</v>
      </c>
      <c r="AP178" t="s">
        <v>2844</v>
      </c>
      <c r="AQ178">
        <v>19</v>
      </c>
      <c r="AR178" t="s">
        <v>6194</v>
      </c>
      <c r="AS178" t="s">
        <v>1569</v>
      </c>
      <c r="AT178" t="s">
        <v>6057</v>
      </c>
      <c r="AU178" t="s">
        <v>3250</v>
      </c>
      <c r="AV178" t="s">
        <v>6195</v>
      </c>
      <c r="AW178" t="s">
        <v>6196</v>
      </c>
      <c r="AX178" t="s">
        <v>1740</v>
      </c>
      <c r="AY178" t="s">
        <v>6197</v>
      </c>
      <c r="AZ178" t="s">
        <v>3193</v>
      </c>
      <c r="BA178" t="s">
        <v>6198</v>
      </c>
      <c r="BB178" t="s">
        <v>1230</v>
      </c>
      <c r="BC178" t="s">
        <v>3190</v>
      </c>
      <c r="BD178" t="s">
        <v>6199</v>
      </c>
      <c r="BE178" t="s">
        <v>3239</v>
      </c>
      <c r="BF178">
        <v>178</v>
      </c>
      <c r="BG178">
        <v>173</v>
      </c>
      <c r="BH178">
        <v>0</v>
      </c>
      <c r="BI178" t="s">
        <v>3250</v>
      </c>
      <c r="BJ178">
        <v>1</v>
      </c>
      <c r="BK178">
        <v>0</v>
      </c>
      <c r="BL178">
        <v>0</v>
      </c>
      <c r="BM178" t="s">
        <v>1547</v>
      </c>
      <c r="BN178" t="s">
        <v>3240</v>
      </c>
      <c r="BO178" t="s">
        <v>6163</v>
      </c>
      <c r="BP178" t="s" cm="1">
        <v>6162</v>
      </c>
      <c r="BQ178" t="s">
        <v>1547</v>
      </c>
      <c r="BR178" t="s">
        <v>3191</v>
      </c>
      <c r="BS178">
        <v>18</v>
      </c>
      <c r="BT178" t="s">
        <v>5176</v>
      </c>
      <c r="BU178" t="s">
        <v>15231</v>
      </c>
      <c r="BV178" t="s">
        <v>3249</v>
      </c>
      <c r="BW178" t="s">
        <v>6195</v>
      </c>
      <c r="BX178" t="s">
        <v>6197</v>
      </c>
      <c r="BY178" t="s">
        <v>1744</v>
      </c>
      <c r="BZ178" t="s">
        <v>1547</v>
      </c>
      <c r="CA178" t="s">
        <v>1744</v>
      </c>
      <c r="CB178" t="s">
        <v>2007</v>
      </c>
      <c r="CC178"/>
      <c r="CD178" t="s">
        <v>998</v>
      </c>
      <c r="CE178" t="s">
        <v>1230</v>
      </c>
      <c r="CF178" t="s">
        <v>6200</v>
      </c>
      <c r="CG178" t="s">
        <v>6201</v>
      </c>
      <c r="CH178" t="s">
        <v>1230</v>
      </c>
      <c r="CI178" t="s">
        <v>1547</v>
      </c>
      <c r="CJ178" t="s">
        <v>3194</v>
      </c>
      <c r="CK178" t="s">
        <v>1569</v>
      </c>
      <c r="CL178"/>
      <c r="CM178"/>
      <c r="CN178" t="s">
        <v>13211</v>
      </c>
      <c r="CO178" t="s">
        <v>13214</v>
      </c>
      <c r="CP178" t="s">
        <v>13211</v>
      </c>
      <c r="CQ178" t="s">
        <v>13214</v>
      </c>
      <c r="CR178" t="s">
        <v>1547</v>
      </c>
      <c r="CS178">
        <v>8</v>
      </c>
      <c r="CT178" t="s">
        <v>3191</v>
      </c>
      <c r="CU178" t="s">
        <v>3191</v>
      </c>
      <c r="CV178" t="s">
        <v>3191</v>
      </c>
      <c r="CW178" t="s">
        <v>1547</v>
      </c>
      <c r="CX178" t="s">
        <v>1547</v>
      </c>
      <c r="CY178">
        <v>176</v>
      </c>
      <c r="CZ178" t="s">
        <v>6202</v>
      </c>
      <c r="DA178" t="s">
        <v>1547</v>
      </c>
      <c r="DB178" t="s">
        <v>1881</v>
      </c>
      <c r="DC178" t="s">
        <v>1882</v>
      </c>
      <c r="DD178" t="s">
        <v>3250</v>
      </c>
      <c r="DE178" t="s">
        <v>3193</v>
      </c>
      <c r="DF178" t="s">
        <v>3252</v>
      </c>
      <c r="DG178" t="s">
        <v>1547</v>
      </c>
      <c r="DH178" t="s">
        <v>1547</v>
      </c>
      <c r="DI178" t="s">
        <v>1892</v>
      </c>
      <c r="DJ178" t="s">
        <v>6194</v>
      </c>
      <c r="DK178"/>
      <c r="DL178" t="s">
        <v>1892</v>
      </c>
      <c r="DM178">
        <v>9</v>
      </c>
      <c r="DN178" t="s">
        <v>1883</v>
      </c>
      <c r="DO178" t="s">
        <v>1569</v>
      </c>
      <c r="DP178" t="b">
        <v>1</v>
      </c>
      <c r="DQ178" t="b">
        <v>0</v>
      </c>
      <c r="DR178" t="b">
        <v>1</v>
      </c>
      <c r="DS178" t="b">
        <v>0</v>
      </c>
      <c r="DT178" t="b">
        <v>0</v>
      </c>
      <c r="DU178" t="b">
        <v>1</v>
      </c>
      <c r="DV178" t="b">
        <v>0</v>
      </c>
      <c r="DW178">
        <v>0</v>
      </c>
      <c r="DX178" t="b">
        <v>0</v>
      </c>
      <c r="DY178" t="b">
        <v>0</v>
      </c>
      <c r="DZ178" t="b">
        <v>0</v>
      </c>
      <c r="EA178" t="b">
        <v>0</v>
      </c>
      <c r="EB178" t="b">
        <v>0</v>
      </c>
      <c r="EC178" t="b">
        <v>0</v>
      </c>
      <c r="ED178" t="b">
        <v>0</v>
      </c>
      <c r="EE178" t="b">
        <v>0</v>
      </c>
      <c r="EF178" t="b">
        <v>0</v>
      </c>
      <c r="EG178" t="b" cm="1">
        <v>0</v>
      </c>
      <c r="EH178" t="b">
        <v>0</v>
      </c>
      <c r="EI178" t="b">
        <v>0</v>
      </c>
      <c r="EJ178" t="b">
        <v>0</v>
      </c>
      <c r="EK178" t="s">
        <v>1547</v>
      </c>
      <c r="EL178">
        <v>0</v>
      </c>
      <c r="EM178">
        <v>30</v>
      </c>
      <c r="EN178" t="b">
        <v>0</v>
      </c>
    </row>
    <row r="179" spans="1:144" ht="15.75">
      <c r="A179"/>
      <c r="B179" t="s">
        <v>1569</v>
      </c>
      <c r="C179" t="s">
        <v>1569</v>
      </c>
      <c r="D179" t="s">
        <v>3253</v>
      </c>
      <c r="E179" t="s">
        <v>3254</v>
      </c>
      <c r="F179" t="s">
        <v>1437</v>
      </c>
      <c r="G179" t="s">
        <v>3255</v>
      </c>
      <c r="H179" t="s">
        <v>3255</v>
      </c>
      <c r="I179" t="s">
        <v>1230</v>
      </c>
      <c r="J179"/>
      <c r="K179" t="s">
        <v>902</v>
      </c>
      <c r="L179" t="s">
        <v>3190</v>
      </c>
      <c r="M179" t="s">
        <v>1779</v>
      </c>
      <c r="N179"/>
      <c r="O179" t="s">
        <v>3191</v>
      </c>
      <c r="P179" t="s">
        <v>3192</v>
      </c>
      <c r="Q179" t="s">
        <v>3193</v>
      </c>
      <c r="R179" t="s">
        <v>3194</v>
      </c>
      <c r="S179"/>
      <c r="T179"/>
      <c r="U179" t="s">
        <v>13211</v>
      </c>
      <c r="V179" t="s">
        <v>13215</v>
      </c>
      <c r="W179"/>
      <c r="X179"/>
      <c r="Y179"/>
      <c r="Z179"/>
      <c r="AA179"/>
      <c r="AB179"/>
      <c r="AC179"/>
      <c r="AD179"/>
      <c r="AE179"/>
      <c r="AF179"/>
      <c r="AG179"/>
      <c r="AH179"/>
      <c r="AI179"/>
      <c r="AJ179"/>
      <c r="AK179"/>
      <c r="AL179"/>
      <c r="AM179"/>
      <c r="AN179"/>
      <c r="AO179" s="108" t="s">
        <v>43</v>
      </c>
      <c r="AP179" t="s">
        <v>2844</v>
      </c>
      <c r="AQ179">
        <v>20</v>
      </c>
      <c r="AR179" t="s">
        <v>6203</v>
      </c>
      <c r="AS179" t="s">
        <v>1569</v>
      </c>
      <c r="AT179" t="s">
        <v>6057</v>
      </c>
      <c r="AU179" t="s">
        <v>3254</v>
      </c>
      <c r="AV179" t="s">
        <v>6204</v>
      </c>
      <c r="AW179" t="s">
        <v>6205</v>
      </c>
      <c r="AX179" t="s">
        <v>1740</v>
      </c>
      <c r="AY179" t="s">
        <v>6206</v>
      </c>
      <c r="AZ179" t="s">
        <v>3193</v>
      </c>
      <c r="BA179" t="s">
        <v>6207</v>
      </c>
      <c r="BB179" t="s">
        <v>1230</v>
      </c>
      <c r="BC179" t="s">
        <v>3190</v>
      </c>
      <c r="BD179" t="s">
        <v>6208</v>
      </c>
      <c r="BE179" t="s">
        <v>3239</v>
      </c>
      <c r="BF179">
        <v>179</v>
      </c>
      <c r="BG179">
        <v>173</v>
      </c>
      <c r="BH179">
        <v>0</v>
      </c>
      <c r="BI179" t="s">
        <v>3254</v>
      </c>
      <c r="BJ179">
        <v>1</v>
      </c>
      <c r="BK179">
        <v>0</v>
      </c>
      <c r="BL179">
        <v>0</v>
      </c>
      <c r="BM179" t="s">
        <v>1547</v>
      </c>
      <c r="BN179" t="s">
        <v>3240</v>
      </c>
      <c r="BO179" t="s">
        <v>6163</v>
      </c>
      <c r="BP179" t="s" cm="1">
        <v>6162</v>
      </c>
      <c r="BQ179" t="s">
        <v>1547</v>
      </c>
      <c r="BR179" t="s">
        <v>3191</v>
      </c>
      <c r="BS179">
        <v>19</v>
      </c>
      <c r="BT179" t="s">
        <v>5180</v>
      </c>
      <c r="BU179" t="s">
        <v>15232</v>
      </c>
      <c r="BV179" t="s">
        <v>3253</v>
      </c>
      <c r="BW179" t="s">
        <v>6204</v>
      </c>
      <c r="BX179" t="s">
        <v>6206</v>
      </c>
      <c r="BY179" t="s">
        <v>1744</v>
      </c>
      <c r="BZ179" t="s">
        <v>1547</v>
      </c>
      <c r="CA179" t="s">
        <v>1744</v>
      </c>
      <c r="CB179" t="s">
        <v>1779</v>
      </c>
      <c r="CC179"/>
      <c r="CD179" t="s">
        <v>998</v>
      </c>
      <c r="CE179" t="s">
        <v>1230</v>
      </c>
      <c r="CF179" t="s">
        <v>6209</v>
      </c>
      <c r="CG179" t="s">
        <v>6210</v>
      </c>
      <c r="CH179" t="s">
        <v>1230</v>
      </c>
      <c r="CI179" t="s">
        <v>1547</v>
      </c>
      <c r="CJ179" t="s">
        <v>3194</v>
      </c>
      <c r="CK179" t="s">
        <v>1569</v>
      </c>
      <c r="CL179"/>
      <c r="CM179"/>
      <c r="CN179" t="s">
        <v>13211</v>
      </c>
      <c r="CO179" t="s">
        <v>13215</v>
      </c>
      <c r="CP179" t="s">
        <v>13211</v>
      </c>
      <c r="CQ179" t="s">
        <v>13215</v>
      </c>
      <c r="CR179" t="s">
        <v>1547</v>
      </c>
      <c r="CS179">
        <v>8</v>
      </c>
      <c r="CT179" t="s">
        <v>3191</v>
      </c>
      <c r="CU179" t="s">
        <v>3191</v>
      </c>
      <c r="CV179" t="s">
        <v>3191</v>
      </c>
      <c r="CW179" t="s">
        <v>1547</v>
      </c>
      <c r="CX179" t="s">
        <v>1547</v>
      </c>
      <c r="CY179">
        <v>177</v>
      </c>
      <c r="CZ179" t="s">
        <v>6211</v>
      </c>
      <c r="DA179" t="s">
        <v>1547</v>
      </c>
      <c r="DB179" t="s">
        <v>1881</v>
      </c>
      <c r="DC179" t="s">
        <v>1882</v>
      </c>
      <c r="DD179" t="s">
        <v>3254</v>
      </c>
      <c r="DE179" t="s">
        <v>3193</v>
      </c>
      <c r="DF179" t="s">
        <v>3255</v>
      </c>
      <c r="DG179" t="s">
        <v>1547</v>
      </c>
      <c r="DH179" t="s">
        <v>1547</v>
      </c>
      <c r="DI179" t="s">
        <v>1892</v>
      </c>
      <c r="DJ179" t="s">
        <v>6203</v>
      </c>
      <c r="DK179"/>
      <c r="DL179" t="s">
        <v>1892</v>
      </c>
      <c r="DM179">
        <v>9</v>
      </c>
      <c r="DN179" t="s">
        <v>1883</v>
      </c>
      <c r="DO179" t="s">
        <v>1569</v>
      </c>
      <c r="DP179" t="b">
        <v>1</v>
      </c>
      <c r="DQ179" t="b">
        <v>0</v>
      </c>
      <c r="DR179" t="b">
        <v>1</v>
      </c>
      <c r="DS179" t="b">
        <v>0</v>
      </c>
      <c r="DT179" t="b">
        <v>0</v>
      </c>
      <c r="DU179" t="b">
        <v>1</v>
      </c>
      <c r="DV179" t="b">
        <v>0</v>
      </c>
      <c r="DW179">
        <v>0</v>
      </c>
      <c r="DX179" t="b">
        <v>0</v>
      </c>
      <c r="DY179" t="b">
        <v>0</v>
      </c>
      <c r="DZ179" t="b">
        <v>0</v>
      </c>
      <c r="EA179" t="b">
        <v>0</v>
      </c>
      <c r="EB179" t="b">
        <v>0</v>
      </c>
      <c r="EC179" t="b">
        <v>0</v>
      </c>
      <c r="ED179" t="b">
        <v>0</v>
      </c>
      <c r="EE179" t="b">
        <v>0</v>
      </c>
      <c r="EF179" t="b">
        <v>0</v>
      </c>
      <c r="EG179" t="b" cm="1">
        <v>0</v>
      </c>
      <c r="EH179" t="b">
        <v>0</v>
      </c>
      <c r="EI179" t="b">
        <v>0</v>
      </c>
      <c r="EJ179" t="b">
        <v>0</v>
      </c>
      <c r="EK179" t="s">
        <v>1547</v>
      </c>
      <c r="EL179">
        <v>0</v>
      </c>
      <c r="EM179">
        <v>22</v>
      </c>
      <c r="EN179" t="b">
        <v>0</v>
      </c>
    </row>
    <row r="180" spans="1:144" ht="15.75">
      <c r="A180"/>
      <c r="B180" t="s">
        <v>1569</v>
      </c>
      <c r="C180" t="s">
        <v>1569</v>
      </c>
      <c r="D180" t="s">
        <v>3256</v>
      </c>
      <c r="E180" t="s">
        <v>3257</v>
      </c>
      <c r="F180" t="s">
        <v>1322</v>
      </c>
      <c r="G180" t="s">
        <v>3258</v>
      </c>
      <c r="H180" t="s">
        <v>3259</v>
      </c>
      <c r="I180" t="s">
        <v>1230</v>
      </c>
      <c r="J180"/>
      <c r="K180" t="s">
        <v>902</v>
      </c>
      <c r="L180" t="s">
        <v>3190</v>
      </c>
      <c r="M180" t="s">
        <v>1779</v>
      </c>
      <c r="N180"/>
      <c r="O180" t="s">
        <v>3191</v>
      </c>
      <c r="P180" t="s">
        <v>3192</v>
      </c>
      <c r="Q180" t="s">
        <v>3193</v>
      </c>
      <c r="R180" t="s">
        <v>3194</v>
      </c>
      <c r="S180"/>
      <c r="T180"/>
      <c r="U180" t="s">
        <v>13211</v>
      </c>
      <c r="V180" t="s">
        <v>13216</v>
      </c>
      <c r="W180"/>
      <c r="X180"/>
      <c r="Y180"/>
      <c r="Z180"/>
      <c r="AA180"/>
      <c r="AB180"/>
      <c r="AC180"/>
      <c r="AD180"/>
      <c r="AE180"/>
      <c r="AF180"/>
      <c r="AG180"/>
      <c r="AH180"/>
      <c r="AI180"/>
      <c r="AJ180"/>
      <c r="AK180"/>
      <c r="AL180"/>
      <c r="AM180"/>
      <c r="AN180"/>
      <c r="AO180" s="108" t="s">
        <v>43</v>
      </c>
      <c r="AP180" t="s">
        <v>2844</v>
      </c>
      <c r="AQ180">
        <v>21</v>
      </c>
      <c r="AR180" t="s">
        <v>6212</v>
      </c>
      <c r="AS180" t="s">
        <v>1569</v>
      </c>
      <c r="AT180" t="s">
        <v>6057</v>
      </c>
      <c r="AU180" t="s">
        <v>3257</v>
      </c>
      <c r="AV180" t="s">
        <v>6213</v>
      </c>
      <c r="AW180" t="s">
        <v>6214</v>
      </c>
      <c r="AX180" t="s">
        <v>1740</v>
      </c>
      <c r="AY180" t="s">
        <v>6215</v>
      </c>
      <c r="AZ180" t="s">
        <v>3193</v>
      </c>
      <c r="BA180" t="s">
        <v>6216</v>
      </c>
      <c r="BB180" t="s">
        <v>1230</v>
      </c>
      <c r="BC180" t="s">
        <v>3190</v>
      </c>
      <c r="BD180" t="s">
        <v>6217</v>
      </c>
      <c r="BE180" t="s">
        <v>3239</v>
      </c>
      <c r="BF180">
        <v>180</v>
      </c>
      <c r="BG180">
        <v>173</v>
      </c>
      <c r="BH180">
        <v>0</v>
      </c>
      <c r="BI180" t="s">
        <v>3257</v>
      </c>
      <c r="BJ180">
        <v>1</v>
      </c>
      <c r="BK180">
        <v>0</v>
      </c>
      <c r="BL180">
        <v>0</v>
      </c>
      <c r="BM180" t="s">
        <v>1547</v>
      </c>
      <c r="BN180" t="s">
        <v>3240</v>
      </c>
      <c r="BO180" t="s">
        <v>6163</v>
      </c>
      <c r="BP180" t="s" cm="1">
        <v>6162</v>
      </c>
      <c r="BQ180" t="s">
        <v>1547</v>
      </c>
      <c r="BR180" t="s">
        <v>3191</v>
      </c>
      <c r="BS180">
        <v>20</v>
      </c>
      <c r="BT180" t="s">
        <v>5184</v>
      </c>
      <c r="BU180" t="s">
        <v>15233</v>
      </c>
      <c r="BV180" t="s">
        <v>3256</v>
      </c>
      <c r="BW180" t="s">
        <v>6213</v>
      </c>
      <c r="BX180" t="s">
        <v>6218</v>
      </c>
      <c r="BY180" t="s">
        <v>1744</v>
      </c>
      <c r="BZ180" t="s">
        <v>1547</v>
      </c>
      <c r="CA180" t="s">
        <v>1744</v>
      </c>
      <c r="CB180" t="s">
        <v>1779</v>
      </c>
      <c r="CC180"/>
      <c r="CD180" t="s">
        <v>998</v>
      </c>
      <c r="CE180" t="s">
        <v>1230</v>
      </c>
      <c r="CF180" t="s">
        <v>6219</v>
      </c>
      <c r="CG180" t="s">
        <v>6220</v>
      </c>
      <c r="CH180" t="s">
        <v>1230</v>
      </c>
      <c r="CI180" t="s">
        <v>1547</v>
      </c>
      <c r="CJ180" t="s">
        <v>3194</v>
      </c>
      <c r="CK180" t="s">
        <v>1569</v>
      </c>
      <c r="CL180"/>
      <c r="CM180"/>
      <c r="CN180" t="s">
        <v>13211</v>
      </c>
      <c r="CO180" t="s">
        <v>13216</v>
      </c>
      <c r="CP180" t="s">
        <v>13211</v>
      </c>
      <c r="CQ180" t="s">
        <v>13216</v>
      </c>
      <c r="CR180" t="s">
        <v>1547</v>
      </c>
      <c r="CS180">
        <v>8</v>
      </c>
      <c r="CT180" t="s">
        <v>3191</v>
      </c>
      <c r="CU180" t="s">
        <v>3191</v>
      </c>
      <c r="CV180" t="s">
        <v>3191</v>
      </c>
      <c r="CW180" t="s">
        <v>1547</v>
      </c>
      <c r="CX180" t="s">
        <v>1547</v>
      </c>
      <c r="CY180">
        <v>178</v>
      </c>
      <c r="CZ180" t="s">
        <v>6221</v>
      </c>
      <c r="DA180" t="s">
        <v>1547</v>
      </c>
      <c r="DB180" t="s">
        <v>1881</v>
      </c>
      <c r="DC180" t="s">
        <v>1882</v>
      </c>
      <c r="DD180" t="s">
        <v>3257</v>
      </c>
      <c r="DE180" t="s">
        <v>3193</v>
      </c>
      <c r="DF180" t="s">
        <v>3258</v>
      </c>
      <c r="DG180" t="s">
        <v>1547</v>
      </c>
      <c r="DH180" t="s">
        <v>1547</v>
      </c>
      <c r="DI180" t="s">
        <v>1892</v>
      </c>
      <c r="DJ180" t="s">
        <v>6212</v>
      </c>
      <c r="DK180"/>
      <c r="DL180" t="s">
        <v>1892</v>
      </c>
      <c r="DM180">
        <v>9</v>
      </c>
      <c r="DN180" t="s">
        <v>1883</v>
      </c>
      <c r="DO180" t="s">
        <v>1569</v>
      </c>
      <c r="DP180" t="b">
        <v>1</v>
      </c>
      <c r="DQ180" t="b">
        <v>0</v>
      </c>
      <c r="DR180" t="b">
        <v>1</v>
      </c>
      <c r="DS180" t="b">
        <v>0</v>
      </c>
      <c r="DT180" t="b">
        <v>0</v>
      </c>
      <c r="DU180" t="b">
        <v>1</v>
      </c>
      <c r="DV180" t="b">
        <v>0</v>
      </c>
      <c r="DW180">
        <v>0</v>
      </c>
      <c r="DX180" t="b">
        <v>0</v>
      </c>
      <c r="DY180" t="b">
        <v>0</v>
      </c>
      <c r="DZ180" t="b">
        <v>0</v>
      </c>
      <c r="EA180" t="b">
        <v>0</v>
      </c>
      <c r="EB180" t="b">
        <v>0</v>
      </c>
      <c r="EC180" t="b">
        <v>0</v>
      </c>
      <c r="ED180" t="b">
        <v>0</v>
      </c>
      <c r="EE180" t="b">
        <v>0</v>
      </c>
      <c r="EF180" t="b">
        <v>0</v>
      </c>
      <c r="EG180" t="b" cm="1">
        <v>0</v>
      </c>
      <c r="EH180" t="b">
        <v>0</v>
      </c>
      <c r="EI180" t="b">
        <v>0</v>
      </c>
      <c r="EJ180" t="b">
        <v>0</v>
      </c>
      <c r="EK180" t="s">
        <v>1547</v>
      </c>
      <c r="EL180">
        <v>0</v>
      </c>
      <c r="EM180">
        <v>20</v>
      </c>
      <c r="EN180" t="b">
        <v>0</v>
      </c>
    </row>
    <row r="181" spans="1:144" ht="15.75">
      <c r="A181"/>
      <c r="B181" t="s">
        <v>1569</v>
      </c>
      <c r="C181" t="s">
        <v>1569</v>
      </c>
      <c r="D181" t="s">
        <v>3260</v>
      </c>
      <c r="E181" t="s">
        <v>3261</v>
      </c>
      <c r="F181" t="s">
        <v>3262</v>
      </c>
      <c r="G181" t="s">
        <v>3260</v>
      </c>
      <c r="H181" t="s">
        <v>3263</v>
      </c>
      <c r="I181" t="s">
        <v>1230</v>
      </c>
      <c r="J181"/>
      <c r="K181" t="s">
        <v>902</v>
      </c>
      <c r="L181" t="s">
        <v>3190</v>
      </c>
      <c r="M181" t="s">
        <v>1749</v>
      </c>
      <c r="N181"/>
      <c r="O181" t="s">
        <v>3191</v>
      </c>
      <c r="P181" t="s">
        <v>3192</v>
      </c>
      <c r="Q181" t="s">
        <v>3193</v>
      </c>
      <c r="R181" t="s">
        <v>3194</v>
      </c>
      <c r="S181"/>
      <c r="T181"/>
      <c r="U181" t="s">
        <v>13211</v>
      </c>
      <c r="V181" t="s">
        <v>13217</v>
      </c>
      <c r="W181"/>
      <c r="X181"/>
      <c r="Y181"/>
      <c r="Z181"/>
      <c r="AA181"/>
      <c r="AB181"/>
      <c r="AC181"/>
      <c r="AD181"/>
      <c r="AE181"/>
      <c r="AF181"/>
      <c r="AG181"/>
      <c r="AH181"/>
      <c r="AI181"/>
      <c r="AJ181"/>
      <c r="AK181"/>
      <c r="AL181"/>
      <c r="AM181"/>
      <c r="AN181"/>
      <c r="AO181" s="108" t="s">
        <v>43</v>
      </c>
      <c r="AP181" t="s">
        <v>2844</v>
      </c>
      <c r="AQ181">
        <v>22</v>
      </c>
      <c r="AR181" t="s">
        <v>6222</v>
      </c>
      <c r="AS181" t="s">
        <v>1569</v>
      </c>
      <c r="AT181" t="s">
        <v>6057</v>
      </c>
      <c r="AU181" t="s">
        <v>3261</v>
      </c>
      <c r="AV181" t="s">
        <v>6223</v>
      </c>
      <c r="AW181" t="s">
        <v>6224</v>
      </c>
      <c r="AX181" t="s">
        <v>1740</v>
      </c>
      <c r="AY181" t="s">
        <v>6225</v>
      </c>
      <c r="AZ181" t="s">
        <v>3193</v>
      </c>
      <c r="BA181" t="s">
        <v>6226</v>
      </c>
      <c r="BB181" t="s">
        <v>1230</v>
      </c>
      <c r="BC181" t="s">
        <v>3190</v>
      </c>
      <c r="BD181" t="s">
        <v>6227</v>
      </c>
      <c r="BE181" t="s">
        <v>3239</v>
      </c>
      <c r="BF181">
        <v>181</v>
      </c>
      <c r="BG181">
        <v>173</v>
      </c>
      <c r="BH181">
        <v>0</v>
      </c>
      <c r="BI181" t="s">
        <v>3261</v>
      </c>
      <c r="BJ181">
        <v>2</v>
      </c>
      <c r="BK181">
        <v>0</v>
      </c>
      <c r="BL181">
        <v>0</v>
      </c>
      <c r="BM181" t="s">
        <v>1547</v>
      </c>
      <c r="BN181" t="s">
        <v>3240</v>
      </c>
      <c r="BO181" t="s">
        <v>6163</v>
      </c>
      <c r="BP181" t="s" cm="1">
        <v>6162</v>
      </c>
      <c r="BQ181" t="s">
        <v>1547</v>
      </c>
      <c r="BR181" t="s">
        <v>3191</v>
      </c>
      <c r="BS181">
        <v>21</v>
      </c>
      <c r="BT181" t="s">
        <v>5188</v>
      </c>
      <c r="BU181" t="s">
        <v>15234</v>
      </c>
      <c r="BV181" t="s">
        <v>3260</v>
      </c>
      <c r="BW181" t="s">
        <v>6223</v>
      </c>
      <c r="BX181" t="s">
        <v>6228</v>
      </c>
      <c r="BY181" t="s">
        <v>1744</v>
      </c>
      <c r="BZ181" t="s">
        <v>1547</v>
      </c>
      <c r="CA181" t="s">
        <v>1744</v>
      </c>
      <c r="CB181" t="s">
        <v>1749</v>
      </c>
      <c r="CC181"/>
      <c r="CD181" t="s">
        <v>998</v>
      </c>
      <c r="CE181" t="s">
        <v>1230</v>
      </c>
      <c r="CF181" t="s">
        <v>6229</v>
      </c>
      <c r="CG181" t="s">
        <v>6230</v>
      </c>
      <c r="CH181" t="s">
        <v>1230</v>
      </c>
      <c r="CI181" t="s">
        <v>1547</v>
      </c>
      <c r="CJ181" t="s">
        <v>3194</v>
      </c>
      <c r="CK181" t="s">
        <v>1569</v>
      </c>
      <c r="CL181"/>
      <c r="CM181"/>
      <c r="CN181" t="s">
        <v>13211</v>
      </c>
      <c r="CO181" t="s">
        <v>13217</v>
      </c>
      <c r="CP181" t="s">
        <v>13211</v>
      </c>
      <c r="CQ181" t="s">
        <v>13217</v>
      </c>
      <c r="CR181" t="s">
        <v>1547</v>
      </c>
      <c r="CS181">
        <v>8</v>
      </c>
      <c r="CT181" t="s">
        <v>3191</v>
      </c>
      <c r="CU181" t="s">
        <v>3191</v>
      </c>
      <c r="CV181" t="s">
        <v>3191</v>
      </c>
      <c r="CW181" t="s">
        <v>1547</v>
      </c>
      <c r="CX181" t="s">
        <v>1547</v>
      </c>
      <c r="CY181">
        <v>179</v>
      </c>
      <c r="CZ181" t="s">
        <v>6231</v>
      </c>
      <c r="DA181" t="s">
        <v>1547</v>
      </c>
      <c r="DB181" t="s">
        <v>1881</v>
      </c>
      <c r="DC181" t="s">
        <v>1882</v>
      </c>
      <c r="DD181" t="s">
        <v>3261</v>
      </c>
      <c r="DE181" t="s">
        <v>3193</v>
      </c>
      <c r="DF181" t="s">
        <v>3260</v>
      </c>
      <c r="DG181" t="s">
        <v>1547</v>
      </c>
      <c r="DH181" t="s">
        <v>1547</v>
      </c>
      <c r="DI181" t="s">
        <v>1892</v>
      </c>
      <c r="DJ181" t="s">
        <v>6222</v>
      </c>
      <c r="DK181"/>
      <c r="DL181" t="s">
        <v>1892</v>
      </c>
      <c r="DM181">
        <v>9</v>
      </c>
      <c r="DN181" t="s">
        <v>1883</v>
      </c>
      <c r="DO181" t="s">
        <v>1569</v>
      </c>
      <c r="DP181" t="b">
        <v>1</v>
      </c>
      <c r="DQ181" t="b">
        <v>0</v>
      </c>
      <c r="DR181" t="b">
        <v>1</v>
      </c>
      <c r="DS181" t="b">
        <v>0</v>
      </c>
      <c r="DT181" t="b">
        <v>0</v>
      </c>
      <c r="DU181" t="b">
        <v>1</v>
      </c>
      <c r="DV181" t="b">
        <v>0</v>
      </c>
      <c r="DW181">
        <v>0</v>
      </c>
      <c r="DX181" t="b">
        <v>0</v>
      </c>
      <c r="DY181" t="b">
        <v>0</v>
      </c>
      <c r="DZ181" t="b">
        <v>0</v>
      </c>
      <c r="EA181" t="b">
        <v>0</v>
      </c>
      <c r="EB181" t="b">
        <v>0</v>
      </c>
      <c r="EC181" t="b">
        <v>0</v>
      </c>
      <c r="ED181" t="b">
        <v>0</v>
      </c>
      <c r="EE181" t="b">
        <v>0</v>
      </c>
      <c r="EF181" t="b">
        <v>0</v>
      </c>
      <c r="EG181" t="b" cm="1">
        <v>0</v>
      </c>
      <c r="EH181" t="b">
        <v>0</v>
      </c>
      <c r="EI181" t="b">
        <v>0</v>
      </c>
      <c r="EJ181" t="b">
        <v>0</v>
      </c>
      <c r="EK181" t="s">
        <v>1547</v>
      </c>
      <c r="EL181">
        <v>0</v>
      </c>
      <c r="EM181">
        <v>18</v>
      </c>
      <c r="EN181" t="b">
        <v>0</v>
      </c>
    </row>
    <row r="182" spans="1:144" ht="15.75">
      <c r="A182"/>
      <c r="B182" t="s">
        <v>1569</v>
      </c>
      <c r="C182" t="s">
        <v>1569</v>
      </c>
      <c r="D182" t="s">
        <v>3264</v>
      </c>
      <c r="E182" t="s">
        <v>3265</v>
      </c>
      <c r="F182" t="s">
        <v>3266</v>
      </c>
      <c r="G182" t="s">
        <v>3228</v>
      </c>
      <c r="H182" t="s">
        <v>3228</v>
      </c>
      <c r="I182" t="s">
        <v>1230</v>
      </c>
      <c r="J182"/>
      <c r="K182" t="s">
        <v>902</v>
      </c>
      <c r="L182" t="s">
        <v>3190</v>
      </c>
      <c r="M182" t="s">
        <v>1779</v>
      </c>
      <c r="N182"/>
      <c r="O182" t="s">
        <v>3191</v>
      </c>
      <c r="P182" t="s">
        <v>3192</v>
      </c>
      <c r="Q182" t="s">
        <v>3193</v>
      </c>
      <c r="R182" t="s">
        <v>3194</v>
      </c>
      <c r="S182"/>
      <c r="T182"/>
      <c r="U182" t="s">
        <v>13211</v>
      </c>
      <c r="V182" t="s">
        <v>13218</v>
      </c>
      <c r="W182"/>
      <c r="X182"/>
      <c r="Y182"/>
      <c r="Z182"/>
      <c r="AA182"/>
      <c r="AB182"/>
      <c r="AC182"/>
      <c r="AD182"/>
      <c r="AE182"/>
      <c r="AF182"/>
      <c r="AG182"/>
      <c r="AH182"/>
      <c r="AI182"/>
      <c r="AJ182"/>
      <c r="AK182"/>
      <c r="AL182"/>
      <c r="AM182"/>
      <c r="AN182"/>
      <c r="AO182" s="108" t="s">
        <v>43</v>
      </c>
      <c r="AP182" t="s">
        <v>2844</v>
      </c>
      <c r="AQ182">
        <v>23</v>
      </c>
      <c r="AR182" t="s">
        <v>6232</v>
      </c>
      <c r="AS182" t="s">
        <v>1569</v>
      </c>
      <c r="AT182" t="s">
        <v>6057</v>
      </c>
      <c r="AU182" t="s">
        <v>3265</v>
      </c>
      <c r="AV182" t="s">
        <v>6233</v>
      </c>
      <c r="AW182" t="s">
        <v>6234</v>
      </c>
      <c r="AX182" t="s">
        <v>1740</v>
      </c>
      <c r="AY182" t="s">
        <v>6136</v>
      </c>
      <c r="AZ182" t="s">
        <v>3193</v>
      </c>
      <c r="BA182" t="s">
        <v>6235</v>
      </c>
      <c r="BB182" t="s">
        <v>1230</v>
      </c>
      <c r="BC182" t="s">
        <v>3190</v>
      </c>
      <c r="BD182" t="s">
        <v>6236</v>
      </c>
      <c r="BE182" t="s">
        <v>3239</v>
      </c>
      <c r="BF182">
        <v>182</v>
      </c>
      <c r="BG182">
        <v>173</v>
      </c>
      <c r="BH182">
        <v>0</v>
      </c>
      <c r="BI182" t="s">
        <v>3265</v>
      </c>
      <c r="BJ182">
        <v>1</v>
      </c>
      <c r="BK182">
        <v>0</v>
      </c>
      <c r="BL182">
        <v>0</v>
      </c>
      <c r="BM182" t="s">
        <v>1547</v>
      </c>
      <c r="BN182" t="s">
        <v>3240</v>
      </c>
      <c r="BO182" t="s">
        <v>6163</v>
      </c>
      <c r="BP182" t="s" cm="1">
        <v>6162</v>
      </c>
      <c r="BQ182" t="s">
        <v>1547</v>
      </c>
      <c r="BR182" t="s">
        <v>3191</v>
      </c>
      <c r="BS182">
        <v>22</v>
      </c>
      <c r="BT182" t="s">
        <v>5192</v>
      </c>
      <c r="BU182" t="s">
        <v>15235</v>
      </c>
      <c r="BV182" t="s">
        <v>3264</v>
      </c>
      <c r="BW182" t="s">
        <v>6233</v>
      </c>
      <c r="BX182" t="s">
        <v>6136</v>
      </c>
      <c r="BY182" t="s">
        <v>1744</v>
      </c>
      <c r="BZ182" t="s">
        <v>1547</v>
      </c>
      <c r="CA182" t="s">
        <v>1744</v>
      </c>
      <c r="CB182" t="s">
        <v>1779</v>
      </c>
      <c r="CC182"/>
      <c r="CD182" t="s">
        <v>998</v>
      </c>
      <c r="CE182" t="s">
        <v>1230</v>
      </c>
      <c r="CF182" t="s">
        <v>6237</v>
      </c>
      <c r="CG182" t="s">
        <v>6238</v>
      </c>
      <c r="CH182" t="s">
        <v>1230</v>
      </c>
      <c r="CI182" t="s">
        <v>1547</v>
      </c>
      <c r="CJ182" t="s">
        <v>3194</v>
      </c>
      <c r="CK182" t="s">
        <v>1569</v>
      </c>
      <c r="CL182"/>
      <c r="CM182"/>
      <c r="CN182" t="s">
        <v>13211</v>
      </c>
      <c r="CO182" t="s">
        <v>13218</v>
      </c>
      <c r="CP182" t="s">
        <v>13211</v>
      </c>
      <c r="CQ182" t="s">
        <v>13218</v>
      </c>
      <c r="CR182" t="s">
        <v>1547</v>
      </c>
      <c r="CS182">
        <v>8</v>
      </c>
      <c r="CT182" t="s">
        <v>3191</v>
      </c>
      <c r="CU182" t="s">
        <v>3191</v>
      </c>
      <c r="CV182" t="s">
        <v>3191</v>
      </c>
      <c r="CW182" t="s">
        <v>1547</v>
      </c>
      <c r="CX182" t="s">
        <v>1547</v>
      </c>
      <c r="CY182">
        <v>180</v>
      </c>
      <c r="CZ182" t="s">
        <v>6239</v>
      </c>
      <c r="DA182" t="s">
        <v>1547</v>
      </c>
      <c r="DB182" t="s">
        <v>1881</v>
      </c>
      <c r="DC182" t="s">
        <v>1882</v>
      </c>
      <c r="DD182" t="s">
        <v>3265</v>
      </c>
      <c r="DE182" t="s">
        <v>3193</v>
      </c>
      <c r="DF182" t="s">
        <v>3228</v>
      </c>
      <c r="DG182" t="s">
        <v>1547</v>
      </c>
      <c r="DH182" t="s">
        <v>1547</v>
      </c>
      <c r="DI182" t="s">
        <v>1892</v>
      </c>
      <c r="DJ182" t="s">
        <v>6232</v>
      </c>
      <c r="DK182"/>
      <c r="DL182" t="s">
        <v>1892</v>
      </c>
      <c r="DM182">
        <v>9</v>
      </c>
      <c r="DN182" t="s">
        <v>1883</v>
      </c>
      <c r="DO182" t="s">
        <v>1569</v>
      </c>
      <c r="DP182" t="b">
        <v>1</v>
      </c>
      <c r="DQ182" t="b">
        <v>0</v>
      </c>
      <c r="DR182" t="b">
        <v>1</v>
      </c>
      <c r="DS182" t="b">
        <v>0</v>
      </c>
      <c r="DT182" t="b">
        <v>0</v>
      </c>
      <c r="DU182" t="b">
        <v>1</v>
      </c>
      <c r="DV182" t="b">
        <v>0</v>
      </c>
      <c r="DW182">
        <v>0</v>
      </c>
      <c r="DX182" t="b">
        <v>0</v>
      </c>
      <c r="DY182" t="b">
        <v>0</v>
      </c>
      <c r="DZ182" t="b">
        <v>0</v>
      </c>
      <c r="EA182" t="b">
        <v>0</v>
      </c>
      <c r="EB182" t="b">
        <v>0</v>
      </c>
      <c r="EC182" t="b">
        <v>0</v>
      </c>
      <c r="ED182" t="b">
        <v>0</v>
      </c>
      <c r="EE182" t="b">
        <v>0</v>
      </c>
      <c r="EF182" t="b">
        <v>0</v>
      </c>
      <c r="EG182" t="b" cm="1">
        <v>0</v>
      </c>
      <c r="EH182" t="b">
        <v>0</v>
      </c>
      <c r="EI182" t="b">
        <v>0</v>
      </c>
      <c r="EJ182" t="b">
        <v>0</v>
      </c>
      <c r="EK182" t="s">
        <v>1547</v>
      </c>
      <c r="EL182">
        <v>0</v>
      </c>
      <c r="EM182">
        <v>18</v>
      </c>
      <c r="EN182" t="b">
        <v>0</v>
      </c>
    </row>
    <row r="183" spans="1:144" ht="15.75">
      <c r="A183"/>
      <c r="B183" t="s">
        <v>1569</v>
      </c>
      <c r="C183" t="s">
        <v>1569</v>
      </c>
      <c r="D183" t="s">
        <v>3267</v>
      </c>
      <c r="E183" t="s">
        <v>3268</v>
      </c>
      <c r="F183"/>
      <c r="G183" t="s">
        <v>3267</v>
      </c>
      <c r="H183" t="s">
        <v>3267</v>
      </c>
      <c r="I183" t="s">
        <v>1244</v>
      </c>
      <c r="J183"/>
      <c r="K183" t="s">
        <v>902</v>
      </c>
      <c r="L183" t="s">
        <v>3190</v>
      </c>
      <c r="M183" t="s">
        <v>902</v>
      </c>
      <c r="N183"/>
      <c r="O183" t="s">
        <v>3191</v>
      </c>
      <c r="P183" t="s">
        <v>3192</v>
      </c>
      <c r="Q183" t="s">
        <v>3193</v>
      </c>
      <c r="R183" t="s">
        <v>3194</v>
      </c>
      <c r="S183"/>
      <c r="T183"/>
      <c r="U183" t="s">
        <v>13219</v>
      </c>
      <c r="V183"/>
      <c r="W183"/>
      <c r="X183"/>
      <c r="Y183"/>
      <c r="Z183"/>
      <c r="AA183"/>
      <c r="AB183"/>
      <c r="AC183"/>
      <c r="AD183"/>
      <c r="AE183"/>
      <c r="AF183"/>
      <c r="AG183"/>
      <c r="AH183"/>
      <c r="AI183"/>
      <c r="AJ183"/>
      <c r="AK183"/>
      <c r="AL183"/>
      <c r="AM183"/>
      <c r="AN183"/>
      <c r="AO183" s="108" t="s">
        <v>43</v>
      </c>
      <c r="AP183" t="s">
        <v>2844</v>
      </c>
      <c r="AQ183">
        <v>24</v>
      </c>
      <c r="AR183" t="s">
        <v>6240</v>
      </c>
      <c r="AS183" t="s">
        <v>1569</v>
      </c>
      <c r="AT183" t="s">
        <v>6057</v>
      </c>
      <c r="AU183" t="s">
        <v>3268</v>
      </c>
      <c r="AV183" t="s">
        <v>6241</v>
      </c>
      <c r="AW183" t="s">
        <v>1744</v>
      </c>
      <c r="AX183" t="s">
        <v>1740</v>
      </c>
      <c r="AY183" t="s">
        <v>6242</v>
      </c>
      <c r="AZ183" t="s">
        <v>3193</v>
      </c>
      <c r="BA183" t="s">
        <v>6243</v>
      </c>
      <c r="BB183" t="s">
        <v>1244</v>
      </c>
      <c r="BC183" t="s">
        <v>3190</v>
      </c>
      <c r="BD183" t="s">
        <v>6244</v>
      </c>
      <c r="BE183" t="s">
        <v>3267</v>
      </c>
      <c r="BF183">
        <v>183</v>
      </c>
      <c r="BG183">
        <v>0</v>
      </c>
      <c r="BH183">
        <v>0</v>
      </c>
      <c r="BI183" t="s">
        <v>1547</v>
      </c>
      <c r="BJ183">
        <v>0</v>
      </c>
      <c r="BK183">
        <v>0</v>
      </c>
      <c r="BL183">
        <v>0</v>
      </c>
      <c r="BM183" t="s">
        <v>1547</v>
      </c>
      <c r="BN183" t="s">
        <v>1547</v>
      </c>
      <c r="BO183" t="s">
        <v>1547</v>
      </c>
      <c r="BP183" t="s" cm="1">
        <v>1547</v>
      </c>
      <c r="BQ183" t="s">
        <v>1547</v>
      </c>
      <c r="BR183" t="s">
        <v>3191</v>
      </c>
      <c r="BS183">
        <v>23</v>
      </c>
      <c r="BT183" t="s">
        <v>5202</v>
      </c>
      <c r="BU183" t="s">
        <v>15236</v>
      </c>
      <c r="BV183" t="s">
        <v>3267</v>
      </c>
      <c r="BW183" t="s">
        <v>6241</v>
      </c>
      <c r="BX183" t="s">
        <v>6242</v>
      </c>
      <c r="BY183" t="s">
        <v>1744</v>
      </c>
      <c r="BZ183" t="s">
        <v>1547</v>
      </c>
      <c r="CA183" t="s">
        <v>1744</v>
      </c>
      <c r="CB183" t="s">
        <v>902</v>
      </c>
      <c r="CC183"/>
      <c r="CD183" t="s">
        <v>998</v>
      </c>
      <c r="CE183" t="s">
        <v>1244</v>
      </c>
      <c r="CF183" t="s">
        <v>3268</v>
      </c>
      <c r="CG183" t="s">
        <v>6241</v>
      </c>
      <c r="CH183" t="s">
        <v>1244</v>
      </c>
      <c r="CI183" t="s">
        <v>1547</v>
      </c>
      <c r="CJ183" t="s">
        <v>3194</v>
      </c>
      <c r="CK183" t="s">
        <v>1569</v>
      </c>
      <c r="CL183"/>
      <c r="CM183"/>
      <c r="CN183" t="s">
        <v>13219</v>
      </c>
      <c r="CO183" t="s">
        <v>1547</v>
      </c>
      <c r="CP183" t="s">
        <v>13219</v>
      </c>
      <c r="CQ183" t="s">
        <v>1547</v>
      </c>
      <c r="CR183" t="s">
        <v>1547</v>
      </c>
      <c r="CS183">
        <v>8</v>
      </c>
      <c r="CT183" t="s">
        <v>3191</v>
      </c>
      <c r="CU183" t="s">
        <v>3191</v>
      </c>
      <c r="CV183" t="s">
        <v>3191</v>
      </c>
      <c r="CW183" t="s">
        <v>1547</v>
      </c>
      <c r="CX183" t="s">
        <v>1547</v>
      </c>
      <c r="CY183">
        <v>181</v>
      </c>
      <c r="CZ183" t="s">
        <v>6245</v>
      </c>
      <c r="DA183" t="s">
        <v>1547</v>
      </c>
      <c r="DB183" t="s">
        <v>1881</v>
      </c>
      <c r="DC183" t="s">
        <v>1882</v>
      </c>
      <c r="DD183" t="s">
        <v>3268</v>
      </c>
      <c r="DE183" t="s">
        <v>3193</v>
      </c>
      <c r="DF183" t="s">
        <v>3267</v>
      </c>
      <c r="DG183" t="s">
        <v>1547</v>
      </c>
      <c r="DH183" t="s">
        <v>1547</v>
      </c>
      <c r="DI183" t="s">
        <v>1892</v>
      </c>
      <c r="DJ183" t="s">
        <v>6240</v>
      </c>
      <c r="DK183"/>
      <c r="DL183" t="s">
        <v>1892</v>
      </c>
      <c r="DM183">
        <v>9</v>
      </c>
      <c r="DN183" t="s">
        <v>1883</v>
      </c>
      <c r="DO183" t="s">
        <v>1569</v>
      </c>
      <c r="DP183" t="b">
        <v>1</v>
      </c>
      <c r="DQ183" t="b">
        <v>0</v>
      </c>
      <c r="DR183" t="b">
        <v>1</v>
      </c>
      <c r="DS183" t="b">
        <v>0</v>
      </c>
      <c r="DT183" t="b">
        <v>0</v>
      </c>
      <c r="DU183" t="b">
        <v>1</v>
      </c>
      <c r="DV183" t="b">
        <v>1</v>
      </c>
      <c r="DW183">
        <v>0</v>
      </c>
      <c r="DX183" t="b">
        <v>0</v>
      </c>
      <c r="DY183" t="b">
        <v>0</v>
      </c>
      <c r="DZ183" t="b">
        <v>0</v>
      </c>
      <c r="EA183" t="b">
        <v>0</v>
      </c>
      <c r="EB183" t="b">
        <v>0</v>
      </c>
      <c r="EC183" t="b">
        <v>0</v>
      </c>
      <c r="ED183" t="b">
        <v>0</v>
      </c>
      <c r="EE183" t="b">
        <v>0</v>
      </c>
      <c r="EF183" t="b">
        <v>0</v>
      </c>
      <c r="EG183" t="b" cm="1">
        <v>0</v>
      </c>
      <c r="EH183" t="b">
        <v>0</v>
      </c>
      <c r="EI183" t="b">
        <v>0</v>
      </c>
      <c r="EJ183" t="b">
        <v>0</v>
      </c>
      <c r="EK183" t="s">
        <v>1547</v>
      </c>
      <c r="EL183">
        <v>0</v>
      </c>
      <c r="EM183">
        <v>25</v>
      </c>
      <c r="EN183" t="b">
        <v>0</v>
      </c>
    </row>
    <row r="184" spans="1:144" ht="15.75">
      <c r="A184"/>
      <c r="B184" t="s">
        <v>1569</v>
      </c>
      <c r="C184" t="s">
        <v>1569</v>
      </c>
      <c r="D184" t="s">
        <v>3195</v>
      </c>
      <c r="E184" t="s">
        <v>3196</v>
      </c>
      <c r="F184"/>
      <c r="G184" t="s">
        <v>3195</v>
      </c>
      <c r="H184" t="s">
        <v>3195</v>
      </c>
      <c r="I184" t="s">
        <v>1251</v>
      </c>
      <c r="J184"/>
      <c r="K184" t="s">
        <v>902</v>
      </c>
      <c r="L184" t="s">
        <v>3190</v>
      </c>
      <c r="M184" t="s">
        <v>1754</v>
      </c>
      <c r="N184"/>
      <c r="O184" t="s">
        <v>3191</v>
      </c>
      <c r="P184" t="s">
        <v>3192</v>
      </c>
      <c r="Q184" t="s">
        <v>3193</v>
      </c>
      <c r="R184" t="s">
        <v>3194</v>
      </c>
      <c r="S184"/>
      <c r="T184"/>
      <c r="U184" t="s">
        <v>13219</v>
      </c>
      <c r="V184" t="s">
        <v>3330</v>
      </c>
      <c r="W184"/>
      <c r="X184"/>
      <c r="Y184"/>
      <c r="Z184"/>
      <c r="AA184"/>
      <c r="AB184"/>
      <c r="AC184"/>
      <c r="AD184"/>
      <c r="AE184"/>
      <c r="AF184"/>
      <c r="AG184"/>
      <c r="AH184"/>
      <c r="AI184"/>
      <c r="AJ184"/>
      <c r="AK184"/>
      <c r="AL184"/>
      <c r="AM184"/>
      <c r="AN184"/>
      <c r="AO184" s="108" t="s">
        <v>43</v>
      </c>
      <c r="AP184" t="s">
        <v>2844</v>
      </c>
      <c r="AQ184">
        <v>25</v>
      </c>
      <c r="AR184" t="s">
        <v>6063</v>
      </c>
      <c r="AS184" t="s">
        <v>1569</v>
      </c>
      <c r="AT184" t="s">
        <v>6057</v>
      </c>
      <c r="AU184" t="s">
        <v>3196</v>
      </c>
      <c r="AV184" t="s">
        <v>6064</v>
      </c>
      <c r="AW184" t="s">
        <v>1744</v>
      </c>
      <c r="AX184" t="s">
        <v>1740</v>
      </c>
      <c r="AY184" t="s">
        <v>6065</v>
      </c>
      <c r="AZ184" t="s">
        <v>3193</v>
      </c>
      <c r="BA184" t="s">
        <v>6066</v>
      </c>
      <c r="BB184" t="s">
        <v>1251</v>
      </c>
      <c r="BC184" t="s">
        <v>3190</v>
      </c>
      <c r="BD184" t="s">
        <v>6168</v>
      </c>
      <c r="BE184" t="s">
        <v>3267</v>
      </c>
      <c r="BF184">
        <v>162</v>
      </c>
      <c r="BG184">
        <v>183</v>
      </c>
      <c r="BH184">
        <v>0</v>
      </c>
      <c r="BI184" t="s">
        <v>1547</v>
      </c>
      <c r="BJ184">
        <v>0</v>
      </c>
      <c r="BK184">
        <v>0</v>
      </c>
      <c r="BL184">
        <v>162</v>
      </c>
      <c r="BM184" t="s">
        <v>6070</v>
      </c>
      <c r="BN184" t="s">
        <v>3268</v>
      </c>
      <c r="BO184" t="s">
        <v>6241</v>
      </c>
      <c r="BP184" t="s" cm="1">
        <v>6240</v>
      </c>
      <c r="BQ184" t="s">
        <v>1547</v>
      </c>
      <c r="BR184" t="s">
        <v>3191</v>
      </c>
      <c r="BS184">
        <v>24</v>
      </c>
      <c r="BT184" t="s">
        <v>5213</v>
      </c>
      <c r="BU184" t="s">
        <v>15237</v>
      </c>
      <c r="BV184" t="s">
        <v>3195</v>
      </c>
      <c r="BW184" t="s">
        <v>6064</v>
      </c>
      <c r="BX184" t="s">
        <v>6065</v>
      </c>
      <c r="BY184" t="s">
        <v>1744</v>
      </c>
      <c r="BZ184" t="s">
        <v>1547</v>
      </c>
      <c r="CA184" t="s">
        <v>1744</v>
      </c>
      <c r="CB184" t="s">
        <v>1754</v>
      </c>
      <c r="CC184"/>
      <c r="CD184" t="s">
        <v>998</v>
      </c>
      <c r="CE184" t="s">
        <v>1251</v>
      </c>
      <c r="CF184" t="s">
        <v>6246</v>
      </c>
      <c r="CG184" t="s">
        <v>6247</v>
      </c>
      <c r="CH184" t="s">
        <v>1251</v>
      </c>
      <c r="CI184" t="s">
        <v>1547</v>
      </c>
      <c r="CJ184" t="s">
        <v>3194</v>
      </c>
      <c r="CK184" t="s">
        <v>1569</v>
      </c>
      <c r="CL184"/>
      <c r="CM184"/>
      <c r="CN184" t="s">
        <v>13219</v>
      </c>
      <c r="CO184" t="s">
        <v>3330</v>
      </c>
      <c r="CP184" t="s">
        <v>13219</v>
      </c>
      <c r="CQ184" t="s">
        <v>3330</v>
      </c>
      <c r="CR184" t="s">
        <v>1547</v>
      </c>
      <c r="CS184">
        <v>8</v>
      </c>
      <c r="CT184" t="s">
        <v>3191</v>
      </c>
      <c r="CU184" t="s">
        <v>3191</v>
      </c>
      <c r="CV184" t="s">
        <v>3191</v>
      </c>
      <c r="CW184" t="s">
        <v>1547</v>
      </c>
      <c r="CX184" t="s">
        <v>1547</v>
      </c>
      <c r="CY184">
        <v>182</v>
      </c>
      <c r="CZ184" t="s">
        <v>6248</v>
      </c>
      <c r="DA184" t="s">
        <v>1547</v>
      </c>
      <c r="DB184" t="s">
        <v>1881</v>
      </c>
      <c r="DC184" t="s">
        <v>1882</v>
      </c>
      <c r="DD184" t="s">
        <v>3196</v>
      </c>
      <c r="DE184" t="s">
        <v>3193</v>
      </c>
      <c r="DF184" t="s">
        <v>3195</v>
      </c>
      <c r="DG184" t="s">
        <v>1547</v>
      </c>
      <c r="DH184" t="s">
        <v>1547</v>
      </c>
      <c r="DI184" t="s">
        <v>1892</v>
      </c>
      <c r="DJ184" t="s">
        <v>6063</v>
      </c>
      <c r="DK184"/>
      <c r="DL184" t="s">
        <v>1892</v>
      </c>
      <c r="DM184">
        <v>9</v>
      </c>
      <c r="DN184" t="s">
        <v>1883</v>
      </c>
      <c r="DO184" t="s">
        <v>1569</v>
      </c>
      <c r="DP184" t="b">
        <v>1</v>
      </c>
      <c r="DQ184" t="b">
        <v>0</v>
      </c>
      <c r="DR184" t="b">
        <v>0</v>
      </c>
      <c r="DS184" t="b">
        <v>0</v>
      </c>
      <c r="DT184" t="b">
        <v>0</v>
      </c>
      <c r="DU184" t="b">
        <v>1</v>
      </c>
      <c r="DV184" t="b">
        <v>0</v>
      </c>
      <c r="DW184">
        <v>0</v>
      </c>
      <c r="DX184" t="b">
        <v>0</v>
      </c>
      <c r="DY184" t="b">
        <v>0</v>
      </c>
      <c r="DZ184" t="b">
        <v>0</v>
      </c>
      <c r="EA184" t="b">
        <v>0</v>
      </c>
      <c r="EB184" t="b">
        <v>0</v>
      </c>
      <c r="EC184" t="b">
        <v>0</v>
      </c>
      <c r="ED184" t="b">
        <v>0</v>
      </c>
      <c r="EE184" t="b">
        <v>0</v>
      </c>
      <c r="EF184" t="b">
        <v>0</v>
      </c>
      <c r="EG184" t="b" cm="1">
        <v>1</v>
      </c>
      <c r="EH184" t="b">
        <v>0</v>
      </c>
      <c r="EI184" t="b">
        <v>0</v>
      </c>
      <c r="EJ184" t="b">
        <v>1</v>
      </c>
      <c r="EK184" t="s">
        <v>5887</v>
      </c>
      <c r="EL184">
        <v>1</v>
      </c>
      <c r="EM184">
        <v>18</v>
      </c>
      <c r="EN184" t="b">
        <v>0</v>
      </c>
    </row>
    <row r="185" spans="1:144" s="119" customFormat="1" ht="15.75">
      <c r="A185"/>
      <c r="B185" t="s">
        <v>1569</v>
      </c>
      <c r="C185" t="s">
        <v>1569</v>
      </c>
      <c r="D185" t="s">
        <v>3199</v>
      </c>
      <c r="E185" t="s">
        <v>3200</v>
      </c>
      <c r="F185" t="s">
        <v>3201</v>
      </c>
      <c r="G185" t="s">
        <v>3199</v>
      </c>
      <c r="H185" t="s">
        <v>3199</v>
      </c>
      <c r="I185" t="s">
        <v>1251</v>
      </c>
      <c r="J185"/>
      <c r="K185" t="s">
        <v>3241</v>
      </c>
      <c r="L185" t="s">
        <v>3190</v>
      </c>
      <c r="M185" t="s">
        <v>1749</v>
      </c>
      <c r="N185"/>
      <c r="O185" t="s">
        <v>3191</v>
      </c>
      <c r="P185" t="s">
        <v>3192</v>
      </c>
      <c r="Q185" t="s">
        <v>3193</v>
      </c>
      <c r="R185" t="s">
        <v>3194</v>
      </c>
      <c r="S185"/>
      <c r="T185"/>
      <c r="U185" t="s">
        <v>13219</v>
      </c>
      <c r="V185" t="s">
        <v>13201</v>
      </c>
      <c r="W185"/>
      <c r="X185"/>
      <c r="Y185"/>
      <c r="Z185"/>
      <c r="AA185"/>
      <c r="AB185"/>
      <c r="AC185"/>
      <c r="AD185"/>
      <c r="AE185"/>
      <c r="AF185"/>
      <c r="AG185"/>
      <c r="AH185"/>
      <c r="AI185"/>
      <c r="AJ185"/>
      <c r="AK185"/>
      <c r="AL185"/>
      <c r="AM185"/>
      <c r="AN185"/>
      <c r="AO185" s="108" t="s">
        <v>43</v>
      </c>
      <c r="AP185" t="s">
        <v>2844</v>
      </c>
      <c r="AQ185">
        <v>26</v>
      </c>
      <c r="AR185" t="s">
        <v>6072</v>
      </c>
      <c r="AS185" t="s">
        <v>1569</v>
      </c>
      <c r="AT185" t="s">
        <v>6057</v>
      </c>
      <c r="AU185" t="s">
        <v>3200</v>
      </c>
      <c r="AV185" t="s">
        <v>6073</v>
      </c>
      <c r="AW185" t="s">
        <v>6074</v>
      </c>
      <c r="AX185" t="s">
        <v>1740</v>
      </c>
      <c r="AY185" t="s">
        <v>6172</v>
      </c>
      <c r="AZ185" t="s">
        <v>3193</v>
      </c>
      <c r="BA185" t="s">
        <v>6076</v>
      </c>
      <c r="BB185" t="s">
        <v>1251</v>
      </c>
      <c r="BC185" t="s">
        <v>3190</v>
      </c>
      <c r="BD185" t="s">
        <v>6173</v>
      </c>
      <c r="BE185" t="s">
        <v>3267</v>
      </c>
      <c r="BF185">
        <v>163</v>
      </c>
      <c r="BG185">
        <v>183</v>
      </c>
      <c r="BH185" t="e">
        <v>#N/A</v>
      </c>
      <c r="BI185" t="s">
        <v>1547</v>
      </c>
      <c r="BJ185">
        <v>0</v>
      </c>
      <c r="BK185">
        <v>0</v>
      </c>
      <c r="BL185">
        <v>163</v>
      </c>
      <c r="BM185" t="s">
        <v>6078</v>
      </c>
      <c r="BN185" t="s">
        <v>3268</v>
      </c>
      <c r="BO185" t="s">
        <v>6241</v>
      </c>
      <c r="BP185" t="s" cm="1">
        <v>6240</v>
      </c>
      <c r="BQ185" t="s">
        <v>6078</v>
      </c>
      <c r="BR185" t="s">
        <v>3191</v>
      </c>
      <c r="BS185">
        <v>25</v>
      </c>
      <c r="BT185" t="s">
        <v>5223</v>
      </c>
      <c r="BU185" t="s">
        <v>15238</v>
      </c>
      <c r="BV185" t="s">
        <v>3199</v>
      </c>
      <c r="BW185" t="s">
        <v>6073</v>
      </c>
      <c r="BX185" t="s">
        <v>6172</v>
      </c>
      <c r="BY185" t="s">
        <v>1744</v>
      </c>
      <c r="BZ185" t="s">
        <v>1547</v>
      </c>
      <c r="CA185" t="s">
        <v>1744</v>
      </c>
      <c r="CB185" t="s">
        <v>1749</v>
      </c>
      <c r="CC185"/>
      <c r="CD185" t="s">
        <v>998</v>
      </c>
      <c r="CE185" t="s">
        <v>1251</v>
      </c>
      <c r="CF185" t="s">
        <v>6249</v>
      </c>
      <c r="CG185" t="s">
        <v>6250</v>
      </c>
      <c r="CH185" t="s">
        <v>1251</v>
      </c>
      <c r="CI185" t="s">
        <v>1547</v>
      </c>
      <c r="CJ185" t="s">
        <v>3194</v>
      </c>
      <c r="CK185" t="s">
        <v>1569</v>
      </c>
      <c r="CL185"/>
      <c r="CM185"/>
      <c r="CN185" t="s">
        <v>13219</v>
      </c>
      <c r="CO185" t="s">
        <v>13201</v>
      </c>
      <c r="CP185" t="s">
        <v>13219</v>
      </c>
      <c r="CQ185" t="s">
        <v>13201</v>
      </c>
      <c r="CR185" t="s">
        <v>1547</v>
      </c>
      <c r="CS185">
        <v>8</v>
      </c>
      <c r="CT185" t="s">
        <v>3191</v>
      </c>
      <c r="CU185" t="s">
        <v>3191</v>
      </c>
      <c r="CV185" t="s">
        <v>3191</v>
      </c>
      <c r="CW185" t="s">
        <v>1547</v>
      </c>
      <c r="CX185" t="s">
        <v>1547</v>
      </c>
      <c r="CY185">
        <v>183</v>
      </c>
      <c r="CZ185" t="s">
        <v>6251</v>
      </c>
      <c r="DA185" t="s">
        <v>1547</v>
      </c>
      <c r="DB185" t="s">
        <v>1881</v>
      </c>
      <c r="DC185" t="s">
        <v>1882</v>
      </c>
      <c r="DD185" t="s">
        <v>3200</v>
      </c>
      <c r="DE185" t="s">
        <v>3193</v>
      </c>
      <c r="DF185" t="s">
        <v>3199</v>
      </c>
      <c r="DG185" t="s">
        <v>1547</v>
      </c>
      <c r="DH185" t="s">
        <v>1547</v>
      </c>
      <c r="DI185" t="s">
        <v>1892</v>
      </c>
      <c r="DJ185" t="s">
        <v>6072</v>
      </c>
      <c r="DK185"/>
      <c r="DL185" t="s">
        <v>1892</v>
      </c>
      <c r="DM185">
        <v>9</v>
      </c>
      <c r="DN185" t="s">
        <v>1883</v>
      </c>
      <c r="DO185" t="s">
        <v>1569</v>
      </c>
      <c r="DP185" t="b">
        <v>1</v>
      </c>
      <c r="DQ185" t="b">
        <v>0</v>
      </c>
      <c r="DR185" t="b">
        <v>0</v>
      </c>
      <c r="DS185" t="b">
        <v>0</v>
      </c>
      <c r="DT185" t="b">
        <v>0</v>
      </c>
      <c r="DU185" t="b">
        <v>1</v>
      </c>
      <c r="DV185" t="b">
        <v>0</v>
      </c>
      <c r="DW185">
        <v>0</v>
      </c>
      <c r="DX185" t="b">
        <v>0</v>
      </c>
      <c r="DY185" t="b">
        <v>0</v>
      </c>
      <c r="DZ185" t="b">
        <v>0</v>
      </c>
      <c r="EA185" t="b">
        <v>0</v>
      </c>
      <c r="EB185" t="b">
        <v>0</v>
      </c>
      <c r="EC185" t="b">
        <v>0</v>
      </c>
      <c r="ED185" t="b">
        <v>0</v>
      </c>
      <c r="EE185" t="b">
        <v>0</v>
      </c>
      <c r="EF185" t="b">
        <v>0</v>
      </c>
      <c r="EG185" t="b" cm="1">
        <v>0</v>
      </c>
      <c r="EH185" t="b">
        <v>0</v>
      </c>
      <c r="EI185" t="b">
        <v>0</v>
      </c>
      <c r="EJ185" t="b">
        <v>0</v>
      </c>
      <c r="EK185" t="s">
        <v>1547</v>
      </c>
      <c r="EL185">
        <v>0</v>
      </c>
      <c r="EM185">
        <v>16</v>
      </c>
      <c r="EN185" t="b">
        <v>0</v>
      </c>
    </row>
    <row r="186" spans="1:144" ht="63">
      <c r="A186"/>
      <c r="B186" t="s">
        <v>1569</v>
      </c>
      <c r="C186" t="s">
        <v>1569</v>
      </c>
      <c r="D186" t="s">
        <v>3269</v>
      </c>
      <c r="E186" t="s">
        <v>3270</v>
      </c>
      <c r="F186"/>
      <c r="G186" t="s">
        <v>3269</v>
      </c>
      <c r="H186" t="s">
        <v>3269</v>
      </c>
      <c r="I186" t="s">
        <v>1230</v>
      </c>
      <c r="J186"/>
      <c r="K186" t="s">
        <v>902</v>
      </c>
      <c r="L186" t="s">
        <v>3190</v>
      </c>
      <c r="M186" t="s">
        <v>1754</v>
      </c>
      <c r="N186" s="109" t="s">
        <v>3271</v>
      </c>
      <c r="O186" t="s">
        <v>3191</v>
      </c>
      <c r="P186" t="s">
        <v>3192</v>
      </c>
      <c r="Q186" t="s">
        <v>3193</v>
      </c>
      <c r="R186" t="s">
        <v>3194</v>
      </c>
      <c r="S186"/>
      <c r="T186"/>
      <c r="U186" t="s">
        <v>13219</v>
      </c>
      <c r="V186" t="s">
        <v>3332</v>
      </c>
      <c r="W186"/>
      <c r="X186"/>
      <c r="Y186"/>
      <c r="Z186"/>
      <c r="AA186"/>
      <c r="AB186"/>
      <c r="AC186"/>
      <c r="AD186"/>
      <c r="AE186"/>
      <c r="AF186"/>
      <c r="AG186"/>
      <c r="AH186"/>
      <c r="AI186"/>
      <c r="AJ186"/>
      <c r="AK186"/>
      <c r="AL186"/>
      <c r="AM186"/>
      <c r="AN186"/>
      <c r="AO186" s="108" t="s">
        <v>43</v>
      </c>
      <c r="AP186" t="s">
        <v>2844</v>
      </c>
      <c r="AQ186">
        <v>27</v>
      </c>
      <c r="AR186" t="s">
        <v>6252</v>
      </c>
      <c r="AS186" t="s">
        <v>1569</v>
      </c>
      <c r="AT186" t="s">
        <v>6057</v>
      </c>
      <c r="AU186" t="s">
        <v>3270</v>
      </c>
      <c r="AV186" t="s">
        <v>6253</v>
      </c>
      <c r="AW186" t="s">
        <v>1744</v>
      </c>
      <c r="AX186" t="s">
        <v>1740</v>
      </c>
      <c r="AY186" t="s">
        <v>6254</v>
      </c>
      <c r="AZ186" t="s">
        <v>3193</v>
      </c>
      <c r="BA186" t="s">
        <v>6255</v>
      </c>
      <c r="BB186" t="s">
        <v>1230</v>
      </c>
      <c r="BC186" t="s">
        <v>3190</v>
      </c>
      <c r="BD186" t="s">
        <v>6256</v>
      </c>
      <c r="BE186" t="s">
        <v>3267</v>
      </c>
      <c r="BF186">
        <v>186</v>
      </c>
      <c r="BG186">
        <v>183</v>
      </c>
      <c r="BH186">
        <v>0</v>
      </c>
      <c r="BI186" t="s">
        <v>3270</v>
      </c>
      <c r="BJ186">
        <v>1</v>
      </c>
      <c r="BK186">
        <v>0</v>
      </c>
      <c r="BL186">
        <v>0</v>
      </c>
      <c r="BM186" t="s">
        <v>1547</v>
      </c>
      <c r="BN186" t="s">
        <v>3268</v>
      </c>
      <c r="BO186" t="s">
        <v>6241</v>
      </c>
      <c r="BP186" t="s" cm="1">
        <v>6240</v>
      </c>
      <c r="BQ186" t="s">
        <v>1547</v>
      </c>
      <c r="BR186" t="s">
        <v>3191</v>
      </c>
      <c r="BS186">
        <v>26</v>
      </c>
      <c r="BT186" t="s">
        <v>5225</v>
      </c>
      <c r="BU186" t="s">
        <v>15239</v>
      </c>
      <c r="BV186" t="s">
        <v>3269</v>
      </c>
      <c r="BW186" t="s">
        <v>6253</v>
      </c>
      <c r="BX186" t="s">
        <v>6254</v>
      </c>
      <c r="BY186" t="s">
        <v>6257</v>
      </c>
      <c r="BZ186" t="s">
        <v>1547</v>
      </c>
      <c r="CA186" t="s">
        <v>1744</v>
      </c>
      <c r="CB186" t="s">
        <v>1754</v>
      </c>
      <c r="CC186"/>
      <c r="CD186" t="s">
        <v>998</v>
      </c>
      <c r="CE186" t="s">
        <v>1230</v>
      </c>
      <c r="CF186" t="s">
        <v>6258</v>
      </c>
      <c r="CG186" t="s">
        <v>6259</v>
      </c>
      <c r="CH186" t="s">
        <v>1230</v>
      </c>
      <c r="CI186" t="s">
        <v>1547</v>
      </c>
      <c r="CJ186" t="s">
        <v>3194</v>
      </c>
      <c r="CK186" t="s">
        <v>1569</v>
      </c>
      <c r="CL186"/>
      <c r="CM186"/>
      <c r="CN186" t="s">
        <v>13219</v>
      </c>
      <c r="CO186" t="s">
        <v>3332</v>
      </c>
      <c r="CP186" t="s">
        <v>13219</v>
      </c>
      <c r="CQ186" t="s">
        <v>3332</v>
      </c>
      <c r="CR186" t="s">
        <v>1547</v>
      </c>
      <c r="CS186">
        <v>8</v>
      </c>
      <c r="CT186" t="s">
        <v>3191</v>
      </c>
      <c r="CU186" t="s">
        <v>3191</v>
      </c>
      <c r="CV186" t="s">
        <v>3191</v>
      </c>
      <c r="CW186" t="s">
        <v>1547</v>
      </c>
      <c r="CX186" t="s">
        <v>1547</v>
      </c>
      <c r="CY186">
        <v>184</v>
      </c>
      <c r="CZ186" t="s">
        <v>6260</v>
      </c>
      <c r="DA186" t="s">
        <v>1547</v>
      </c>
      <c r="DB186" t="s">
        <v>1881</v>
      </c>
      <c r="DC186" t="s">
        <v>1882</v>
      </c>
      <c r="DD186" t="s">
        <v>3270</v>
      </c>
      <c r="DE186" t="s">
        <v>3193</v>
      </c>
      <c r="DF186" t="s">
        <v>3269</v>
      </c>
      <c r="DG186" t="s">
        <v>1547</v>
      </c>
      <c r="DH186" t="s">
        <v>1547</v>
      </c>
      <c r="DI186" t="s">
        <v>1892</v>
      </c>
      <c r="DJ186" t="s">
        <v>6252</v>
      </c>
      <c r="DK186"/>
      <c r="DL186" t="s">
        <v>1892</v>
      </c>
      <c r="DM186">
        <v>9</v>
      </c>
      <c r="DN186" t="s">
        <v>1883</v>
      </c>
      <c r="DO186" t="s">
        <v>1569</v>
      </c>
      <c r="DP186" t="b">
        <v>1</v>
      </c>
      <c r="DQ186" t="b">
        <v>0</v>
      </c>
      <c r="DR186" t="b">
        <v>1</v>
      </c>
      <c r="DS186" t="b">
        <v>0</v>
      </c>
      <c r="DT186" t="b">
        <v>0</v>
      </c>
      <c r="DU186" t="b">
        <v>1</v>
      </c>
      <c r="DV186" t="b">
        <v>0</v>
      </c>
      <c r="DW186">
        <v>0</v>
      </c>
      <c r="DX186" t="b">
        <v>0</v>
      </c>
      <c r="DY186" t="b">
        <v>0</v>
      </c>
      <c r="DZ186" t="b">
        <v>0</v>
      </c>
      <c r="EA186" t="b">
        <v>0</v>
      </c>
      <c r="EB186" t="b">
        <v>0</v>
      </c>
      <c r="EC186" t="b">
        <v>1</v>
      </c>
      <c r="ED186" t="b">
        <v>0</v>
      </c>
      <c r="EE186" t="b">
        <v>0</v>
      </c>
      <c r="EF186" t="b">
        <v>0</v>
      </c>
      <c r="EG186" t="b" cm="1">
        <v>0</v>
      </c>
      <c r="EH186" t="b">
        <v>0</v>
      </c>
      <c r="EI186" t="b">
        <v>0</v>
      </c>
      <c r="EJ186" t="b">
        <v>1</v>
      </c>
      <c r="EK186" t="s">
        <v>5327</v>
      </c>
      <c r="EL186">
        <v>0</v>
      </c>
      <c r="EM186">
        <v>9</v>
      </c>
      <c r="EN186" t="b">
        <v>0</v>
      </c>
    </row>
    <row r="187" spans="1:144" ht="15.75">
      <c r="A187"/>
      <c r="B187" t="s">
        <v>1569</v>
      </c>
      <c r="C187" t="s">
        <v>1569</v>
      </c>
      <c r="D187" t="s">
        <v>3272</v>
      </c>
      <c r="E187" t="s">
        <v>3273</v>
      </c>
      <c r="F187"/>
      <c r="G187" t="s">
        <v>3272</v>
      </c>
      <c r="H187" t="s">
        <v>3272</v>
      </c>
      <c r="I187" t="s">
        <v>1230</v>
      </c>
      <c r="J187"/>
      <c r="K187" t="s">
        <v>902</v>
      </c>
      <c r="L187" t="s">
        <v>3190</v>
      </c>
      <c r="M187" t="s">
        <v>1779</v>
      </c>
      <c r="N187"/>
      <c r="O187" t="s">
        <v>3191</v>
      </c>
      <c r="P187" t="s">
        <v>3192</v>
      </c>
      <c r="Q187" t="s">
        <v>3193</v>
      </c>
      <c r="R187" t="s">
        <v>3194</v>
      </c>
      <c r="S187"/>
      <c r="T187"/>
      <c r="U187" t="s">
        <v>13219</v>
      </c>
      <c r="V187" t="s">
        <v>13220</v>
      </c>
      <c r="W187"/>
      <c r="X187"/>
      <c r="Y187"/>
      <c r="Z187"/>
      <c r="AA187"/>
      <c r="AB187"/>
      <c r="AC187"/>
      <c r="AD187"/>
      <c r="AE187"/>
      <c r="AF187"/>
      <c r="AG187"/>
      <c r="AH187"/>
      <c r="AI187"/>
      <c r="AJ187"/>
      <c r="AK187"/>
      <c r="AL187"/>
      <c r="AM187"/>
      <c r="AN187"/>
      <c r="AO187" s="108" t="s">
        <v>43</v>
      </c>
      <c r="AP187" t="s">
        <v>2844</v>
      </c>
      <c r="AQ187">
        <v>28</v>
      </c>
      <c r="AR187" t="s">
        <v>6261</v>
      </c>
      <c r="AS187" t="s">
        <v>1569</v>
      </c>
      <c r="AT187" t="s">
        <v>6057</v>
      </c>
      <c r="AU187" t="s">
        <v>3273</v>
      </c>
      <c r="AV187" t="s">
        <v>6262</v>
      </c>
      <c r="AW187" t="s">
        <v>1744</v>
      </c>
      <c r="AX187" t="s">
        <v>1740</v>
      </c>
      <c r="AY187" t="s">
        <v>6263</v>
      </c>
      <c r="AZ187" t="s">
        <v>3193</v>
      </c>
      <c r="BA187" t="s">
        <v>6264</v>
      </c>
      <c r="BB187" t="s">
        <v>1230</v>
      </c>
      <c r="BC187" t="s">
        <v>3190</v>
      </c>
      <c r="BD187" t="s">
        <v>6265</v>
      </c>
      <c r="BE187" t="s">
        <v>3267</v>
      </c>
      <c r="BF187">
        <v>187</v>
      </c>
      <c r="BG187">
        <v>183</v>
      </c>
      <c r="BH187">
        <v>0</v>
      </c>
      <c r="BI187" t="s">
        <v>3273</v>
      </c>
      <c r="BJ187">
        <v>1</v>
      </c>
      <c r="BK187">
        <v>0</v>
      </c>
      <c r="BL187">
        <v>0</v>
      </c>
      <c r="BM187" t="s">
        <v>1547</v>
      </c>
      <c r="BN187" t="s">
        <v>3268</v>
      </c>
      <c r="BO187" t="s">
        <v>6241</v>
      </c>
      <c r="BP187" t="s" cm="1">
        <v>6240</v>
      </c>
      <c r="BQ187" t="s">
        <v>1547</v>
      </c>
      <c r="BR187" t="s">
        <v>3191</v>
      </c>
      <c r="BS187">
        <v>27</v>
      </c>
      <c r="BT187" t="s">
        <v>5229</v>
      </c>
      <c r="BU187" t="s">
        <v>15240</v>
      </c>
      <c r="BV187" t="s">
        <v>3272</v>
      </c>
      <c r="BW187" t="s">
        <v>6262</v>
      </c>
      <c r="BX187" t="s">
        <v>6263</v>
      </c>
      <c r="BY187" t="s">
        <v>1744</v>
      </c>
      <c r="BZ187" t="s">
        <v>1547</v>
      </c>
      <c r="CA187" t="s">
        <v>1744</v>
      </c>
      <c r="CB187" t="s">
        <v>1779</v>
      </c>
      <c r="CC187"/>
      <c r="CD187" t="s">
        <v>998</v>
      </c>
      <c r="CE187" t="s">
        <v>1230</v>
      </c>
      <c r="CF187" t="s">
        <v>6266</v>
      </c>
      <c r="CG187" t="s">
        <v>6267</v>
      </c>
      <c r="CH187" t="s">
        <v>1230</v>
      </c>
      <c r="CI187" t="s">
        <v>1547</v>
      </c>
      <c r="CJ187" t="s">
        <v>3194</v>
      </c>
      <c r="CK187" t="s">
        <v>1569</v>
      </c>
      <c r="CL187"/>
      <c r="CM187"/>
      <c r="CN187" t="s">
        <v>13219</v>
      </c>
      <c r="CO187" t="s">
        <v>13220</v>
      </c>
      <c r="CP187" t="s">
        <v>13219</v>
      </c>
      <c r="CQ187" t="s">
        <v>13220</v>
      </c>
      <c r="CR187" t="s">
        <v>1547</v>
      </c>
      <c r="CS187">
        <v>8</v>
      </c>
      <c r="CT187" t="s">
        <v>3191</v>
      </c>
      <c r="CU187" t="s">
        <v>3191</v>
      </c>
      <c r="CV187" t="s">
        <v>3191</v>
      </c>
      <c r="CW187" t="s">
        <v>1547</v>
      </c>
      <c r="CX187" t="s">
        <v>1547</v>
      </c>
      <c r="CY187">
        <v>185</v>
      </c>
      <c r="CZ187" t="s">
        <v>6268</v>
      </c>
      <c r="DA187" t="s">
        <v>1547</v>
      </c>
      <c r="DB187" t="s">
        <v>1881</v>
      </c>
      <c r="DC187" t="s">
        <v>1882</v>
      </c>
      <c r="DD187" t="s">
        <v>3273</v>
      </c>
      <c r="DE187" t="s">
        <v>3193</v>
      </c>
      <c r="DF187" t="s">
        <v>3272</v>
      </c>
      <c r="DG187" t="s">
        <v>1547</v>
      </c>
      <c r="DH187" t="s">
        <v>1547</v>
      </c>
      <c r="DI187" t="s">
        <v>1892</v>
      </c>
      <c r="DJ187" t="s">
        <v>6261</v>
      </c>
      <c r="DK187"/>
      <c r="DL187" t="s">
        <v>1892</v>
      </c>
      <c r="DM187">
        <v>9</v>
      </c>
      <c r="DN187" t="s">
        <v>1883</v>
      </c>
      <c r="DO187" t="s">
        <v>1569</v>
      </c>
      <c r="DP187" t="b">
        <v>1</v>
      </c>
      <c r="DQ187" t="b">
        <v>0</v>
      </c>
      <c r="DR187" t="b">
        <v>1</v>
      </c>
      <c r="DS187" t="b">
        <v>0</v>
      </c>
      <c r="DT187" t="b">
        <v>0</v>
      </c>
      <c r="DU187" t="b">
        <v>1</v>
      </c>
      <c r="DV187" t="b">
        <v>0</v>
      </c>
      <c r="DW187">
        <v>0</v>
      </c>
      <c r="DX187" t="b">
        <v>0</v>
      </c>
      <c r="DY187" t="b">
        <v>0</v>
      </c>
      <c r="DZ187" t="b">
        <v>0</v>
      </c>
      <c r="EA187" t="b">
        <v>0</v>
      </c>
      <c r="EB187" t="b">
        <v>0</v>
      </c>
      <c r="EC187" t="b">
        <v>0</v>
      </c>
      <c r="ED187" t="b">
        <v>0</v>
      </c>
      <c r="EE187" t="b">
        <v>0</v>
      </c>
      <c r="EF187" t="b">
        <v>0</v>
      </c>
      <c r="EG187" t="b" cm="1">
        <v>0</v>
      </c>
      <c r="EH187" t="b">
        <v>0</v>
      </c>
      <c r="EI187" t="b">
        <v>0</v>
      </c>
      <c r="EJ187" t="b">
        <v>0</v>
      </c>
      <c r="EK187" t="s">
        <v>1547</v>
      </c>
      <c r="EL187">
        <v>0</v>
      </c>
      <c r="EM187">
        <v>20</v>
      </c>
      <c r="EN187" t="b">
        <v>0</v>
      </c>
    </row>
    <row r="188" spans="1:144" ht="15.75">
      <c r="A188"/>
      <c r="B188" t="s">
        <v>1569</v>
      </c>
      <c r="C188" t="s">
        <v>1569</v>
      </c>
      <c r="D188" t="s">
        <v>3274</v>
      </c>
      <c r="E188" t="s">
        <v>3275</v>
      </c>
      <c r="F188"/>
      <c r="G188" t="s">
        <v>3276</v>
      </c>
      <c r="H188" t="s">
        <v>3277</v>
      </c>
      <c r="I188" t="s">
        <v>1230</v>
      </c>
      <c r="J188"/>
      <c r="K188" t="s">
        <v>3278</v>
      </c>
      <c r="L188" t="s">
        <v>3190</v>
      </c>
      <c r="M188" t="s">
        <v>1749</v>
      </c>
      <c r="N188"/>
      <c r="O188" t="s">
        <v>3191</v>
      </c>
      <c r="P188" t="s">
        <v>3192</v>
      </c>
      <c r="Q188" t="s">
        <v>3193</v>
      </c>
      <c r="R188" t="s">
        <v>3194</v>
      </c>
      <c r="S188"/>
      <c r="T188"/>
      <c r="U188" t="s">
        <v>13219</v>
      </c>
      <c r="V188" t="s">
        <v>13221</v>
      </c>
      <c r="W188"/>
      <c r="X188"/>
      <c r="Y188"/>
      <c r="Z188"/>
      <c r="AA188"/>
      <c r="AB188"/>
      <c r="AC188"/>
      <c r="AD188"/>
      <c r="AE188"/>
      <c r="AF188"/>
      <c r="AG188"/>
      <c r="AH188"/>
      <c r="AI188"/>
      <c r="AJ188"/>
      <c r="AK188"/>
      <c r="AL188"/>
      <c r="AM188"/>
      <c r="AN188"/>
      <c r="AO188" s="108" t="s">
        <v>43</v>
      </c>
      <c r="AP188" t="s">
        <v>2844</v>
      </c>
      <c r="AQ188">
        <v>29</v>
      </c>
      <c r="AR188" t="s">
        <v>6269</v>
      </c>
      <c r="AS188" t="s">
        <v>1569</v>
      </c>
      <c r="AT188" t="s">
        <v>6057</v>
      </c>
      <c r="AU188" t="s">
        <v>3275</v>
      </c>
      <c r="AV188" t="s">
        <v>6270</v>
      </c>
      <c r="AW188" t="s">
        <v>1744</v>
      </c>
      <c r="AX188" t="s">
        <v>1740</v>
      </c>
      <c r="AY188" t="s">
        <v>6271</v>
      </c>
      <c r="AZ188" t="s">
        <v>3193</v>
      </c>
      <c r="BA188" t="s">
        <v>6272</v>
      </c>
      <c r="BB188" t="s">
        <v>1230</v>
      </c>
      <c r="BC188" t="s">
        <v>3190</v>
      </c>
      <c r="BD188" t="s">
        <v>6273</v>
      </c>
      <c r="BE188" t="s">
        <v>3267</v>
      </c>
      <c r="BF188">
        <v>188</v>
      </c>
      <c r="BG188">
        <v>183</v>
      </c>
      <c r="BH188" t="e">
        <v>#N/A</v>
      </c>
      <c r="BI188" t="s">
        <v>3275</v>
      </c>
      <c r="BJ188">
        <v>1</v>
      </c>
      <c r="BK188">
        <v>0</v>
      </c>
      <c r="BL188">
        <v>0</v>
      </c>
      <c r="BM188" t="s">
        <v>1547</v>
      </c>
      <c r="BN188" t="s">
        <v>3268</v>
      </c>
      <c r="BO188" t="s">
        <v>6241</v>
      </c>
      <c r="BP188" t="s" cm="1">
        <v>6240</v>
      </c>
      <c r="BQ188" t="s">
        <v>6274</v>
      </c>
      <c r="BR188" t="s">
        <v>3191</v>
      </c>
      <c r="BS188">
        <v>28</v>
      </c>
      <c r="BT188" t="s">
        <v>5235</v>
      </c>
      <c r="BU188" t="s">
        <v>15241</v>
      </c>
      <c r="BV188" t="s">
        <v>3274</v>
      </c>
      <c r="BW188" t="s">
        <v>6270</v>
      </c>
      <c r="BX188" t="s">
        <v>6275</v>
      </c>
      <c r="BY188" t="s">
        <v>1744</v>
      </c>
      <c r="BZ188" t="s">
        <v>1547</v>
      </c>
      <c r="CA188" t="s">
        <v>1744</v>
      </c>
      <c r="CB188" t="s">
        <v>1749</v>
      </c>
      <c r="CC188"/>
      <c r="CD188" t="s">
        <v>998</v>
      </c>
      <c r="CE188" t="s">
        <v>1230</v>
      </c>
      <c r="CF188" t="s">
        <v>6276</v>
      </c>
      <c r="CG188" t="s">
        <v>6277</v>
      </c>
      <c r="CH188" t="s">
        <v>1230</v>
      </c>
      <c r="CI188" t="s">
        <v>1547</v>
      </c>
      <c r="CJ188" t="s">
        <v>3194</v>
      </c>
      <c r="CK188" t="s">
        <v>1569</v>
      </c>
      <c r="CL188"/>
      <c r="CM188"/>
      <c r="CN188" t="s">
        <v>13219</v>
      </c>
      <c r="CO188" t="s">
        <v>13221</v>
      </c>
      <c r="CP188" t="s">
        <v>13219</v>
      </c>
      <c r="CQ188" t="s">
        <v>13221</v>
      </c>
      <c r="CR188" t="s">
        <v>1547</v>
      </c>
      <c r="CS188">
        <v>8</v>
      </c>
      <c r="CT188" t="s">
        <v>3191</v>
      </c>
      <c r="CU188" t="s">
        <v>3191</v>
      </c>
      <c r="CV188" t="s">
        <v>3191</v>
      </c>
      <c r="CW188" t="s">
        <v>1547</v>
      </c>
      <c r="CX188" t="s">
        <v>1547</v>
      </c>
      <c r="CY188">
        <v>186</v>
      </c>
      <c r="CZ188" t="s">
        <v>6278</v>
      </c>
      <c r="DA188" t="s">
        <v>1547</v>
      </c>
      <c r="DB188" t="s">
        <v>1881</v>
      </c>
      <c r="DC188" t="s">
        <v>1882</v>
      </c>
      <c r="DD188" t="s">
        <v>3275</v>
      </c>
      <c r="DE188" t="s">
        <v>3193</v>
      </c>
      <c r="DF188" t="s">
        <v>3276</v>
      </c>
      <c r="DG188" t="s">
        <v>1547</v>
      </c>
      <c r="DH188" t="s">
        <v>1547</v>
      </c>
      <c r="DI188" t="s">
        <v>1892</v>
      </c>
      <c r="DJ188" t="s">
        <v>6269</v>
      </c>
      <c r="DK188"/>
      <c r="DL188" t="s">
        <v>1892</v>
      </c>
      <c r="DM188">
        <v>9</v>
      </c>
      <c r="DN188" t="s">
        <v>1883</v>
      </c>
      <c r="DO188" t="s">
        <v>1569</v>
      </c>
      <c r="DP188" t="b">
        <v>1</v>
      </c>
      <c r="DQ188" t="b">
        <v>0</v>
      </c>
      <c r="DR188" t="b">
        <v>1</v>
      </c>
      <c r="DS188" t="b">
        <v>0</v>
      </c>
      <c r="DT188" t="b">
        <v>0</v>
      </c>
      <c r="DU188" t="b">
        <v>1</v>
      </c>
      <c r="DV188" t="b">
        <v>0</v>
      </c>
      <c r="DW188">
        <v>0</v>
      </c>
      <c r="DX188" t="b">
        <v>0</v>
      </c>
      <c r="DY188" t="b">
        <v>0</v>
      </c>
      <c r="DZ188" t="b">
        <v>0</v>
      </c>
      <c r="EA188" t="b">
        <v>0</v>
      </c>
      <c r="EB188" t="b">
        <v>0</v>
      </c>
      <c r="EC188" t="b">
        <v>0</v>
      </c>
      <c r="ED188" t="b">
        <v>0</v>
      </c>
      <c r="EE188" t="b">
        <v>0</v>
      </c>
      <c r="EF188" t="b">
        <v>0</v>
      </c>
      <c r="EG188" t="b" cm="1">
        <v>0</v>
      </c>
      <c r="EH188" t="b">
        <v>0</v>
      </c>
      <c r="EI188" t="b">
        <v>0</v>
      </c>
      <c r="EJ188" t="b">
        <v>0</v>
      </c>
      <c r="EK188" t="s">
        <v>1547</v>
      </c>
      <c r="EL188">
        <v>0</v>
      </c>
      <c r="EM188">
        <v>18</v>
      </c>
      <c r="EN188" t="b">
        <v>0</v>
      </c>
    </row>
    <row r="189" spans="1:144" ht="15.75">
      <c r="A189"/>
      <c r="B189" t="s">
        <v>1569</v>
      </c>
      <c r="C189" t="s">
        <v>1569</v>
      </c>
      <c r="D189" t="s">
        <v>3279</v>
      </c>
      <c r="E189" t="s">
        <v>3280</v>
      </c>
      <c r="F189"/>
      <c r="G189" t="s">
        <v>3279</v>
      </c>
      <c r="H189" t="s">
        <v>3279</v>
      </c>
      <c r="I189" t="s">
        <v>1230</v>
      </c>
      <c r="J189"/>
      <c r="K189" t="s">
        <v>902</v>
      </c>
      <c r="L189" t="s">
        <v>3190</v>
      </c>
      <c r="M189" t="s">
        <v>1754</v>
      </c>
      <c r="N189" t="s">
        <v>3281</v>
      </c>
      <c r="O189" t="s">
        <v>3191</v>
      </c>
      <c r="P189" t="s">
        <v>3192</v>
      </c>
      <c r="Q189" t="s">
        <v>3193</v>
      </c>
      <c r="R189" t="s">
        <v>3194</v>
      </c>
      <c r="S189"/>
      <c r="T189"/>
      <c r="U189" t="s">
        <v>13219</v>
      </c>
      <c r="V189" t="s">
        <v>13222</v>
      </c>
      <c r="W189"/>
      <c r="X189"/>
      <c r="Y189"/>
      <c r="Z189"/>
      <c r="AA189"/>
      <c r="AB189"/>
      <c r="AC189"/>
      <c r="AD189"/>
      <c r="AE189"/>
      <c r="AF189"/>
      <c r="AG189"/>
      <c r="AH189"/>
      <c r="AI189"/>
      <c r="AJ189"/>
      <c r="AK189"/>
      <c r="AL189"/>
      <c r="AM189"/>
      <c r="AN189"/>
      <c r="AO189" s="108" t="s">
        <v>43</v>
      </c>
      <c r="AP189" t="s">
        <v>2844</v>
      </c>
      <c r="AQ189">
        <v>30</v>
      </c>
      <c r="AR189" t="s">
        <v>6279</v>
      </c>
      <c r="AS189" t="s">
        <v>1569</v>
      </c>
      <c r="AT189" t="s">
        <v>6057</v>
      </c>
      <c r="AU189" t="s">
        <v>3280</v>
      </c>
      <c r="AV189" t="s">
        <v>6280</v>
      </c>
      <c r="AW189" t="s">
        <v>1744</v>
      </c>
      <c r="AX189" t="s">
        <v>1740</v>
      </c>
      <c r="AY189" t="s">
        <v>6281</v>
      </c>
      <c r="AZ189" t="s">
        <v>3193</v>
      </c>
      <c r="BA189" t="s">
        <v>6282</v>
      </c>
      <c r="BB189" t="s">
        <v>1230</v>
      </c>
      <c r="BC189" t="s">
        <v>3190</v>
      </c>
      <c r="BD189" t="s">
        <v>6283</v>
      </c>
      <c r="BE189" t="s">
        <v>3267</v>
      </c>
      <c r="BF189">
        <v>189</v>
      </c>
      <c r="BG189">
        <v>183</v>
      </c>
      <c r="BH189">
        <v>0</v>
      </c>
      <c r="BI189" t="s">
        <v>3280</v>
      </c>
      <c r="BJ189">
        <v>1</v>
      </c>
      <c r="BK189">
        <v>0</v>
      </c>
      <c r="BL189">
        <v>0</v>
      </c>
      <c r="BM189" t="s">
        <v>1547</v>
      </c>
      <c r="BN189" t="s">
        <v>3268</v>
      </c>
      <c r="BO189" t="s">
        <v>6241</v>
      </c>
      <c r="BP189" t="s" cm="1">
        <v>6240</v>
      </c>
      <c r="BQ189" t="s">
        <v>1547</v>
      </c>
      <c r="BR189" t="s">
        <v>3191</v>
      </c>
      <c r="BS189">
        <v>29</v>
      </c>
      <c r="BT189" t="s">
        <v>5241</v>
      </c>
      <c r="BU189" t="s">
        <v>15242</v>
      </c>
      <c r="BV189" t="s">
        <v>3279</v>
      </c>
      <c r="BW189" t="s">
        <v>6280</v>
      </c>
      <c r="BX189" t="s">
        <v>6281</v>
      </c>
      <c r="BY189" t="s">
        <v>6284</v>
      </c>
      <c r="BZ189" t="s">
        <v>1547</v>
      </c>
      <c r="CA189" t="s">
        <v>1744</v>
      </c>
      <c r="CB189" t="s">
        <v>1754</v>
      </c>
      <c r="CC189"/>
      <c r="CD189" t="s">
        <v>998</v>
      </c>
      <c r="CE189" t="s">
        <v>1230</v>
      </c>
      <c r="CF189" t="s">
        <v>6285</v>
      </c>
      <c r="CG189" t="s">
        <v>6286</v>
      </c>
      <c r="CH189" t="s">
        <v>1230</v>
      </c>
      <c r="CI189" t="s">
        <v>1547</v>
      </c>
      <c r="CJ189" t="s">
        <v>3194</v>
      </c>
      <c r="CK189" t="s">
        <v>1569</v>
      </c>
      <c r="CL189"/>
      <c r="CM189"/>
      <c r="CN189" t="s">
        <v>13219</v>
      </c>
      <c r="CO189" t="s">
        <v>13222</v>
      </c>
      <c r="CP189" t="s">
        <v>13219</v>
      </c>
      <c r="CQ189" t="s">
        <v>13222</v>
      </c>
      <c r="CR189" t="s">
        <v>1547</v>
      </c>
      <c r="CS189">
        <v>8</v>
      </c>
      <c r="CT189" t="s">
        <v>3191</v>
      </c>
      <c r="CU189" t="s">
        <v>3191</v>
      </c>
      <c r="CV189" t="s">
        <v>3191</v>
      </c>
      <c r="CW189" t="s">
        <v>1547</v>
      </c>
      <c r="CX189" t="s">
        <v>1547</v>
      </c>
      <c r="CY189">
        <v>187</v>
      </c>
      <c r="CZ189" t="s">
        <v>6287</v>
      </c>
      <c r="DA189" t="s">
        <v>1547</v>
      </c>
      <c r="DB189" t="s">
        <v>1881</v>
      </c>
      <c r="DC189" t="s">
        <v>1882</v>
      </c>
      <c r="DD189" t="s">
        <v>3280</v>
      </c>
      <c r="DE189" t="s">
        <v>3193</v>
      </c>
      <c r="DF189" t="s">
        <v>3279</v>
      </c>
      <c r="DG189" t="s">
        <v>1547</v>
      </c>
      <c r="DH189" t="s">
        <v>1547</v>
      </c>
      <c r="DI189" t="s">
        <v>1892</v>
      </c>
      <c r="DJ189" t="s">
        <v>6279</v>
      </c>
      <c r="DK189"/>
      <c r="DL189" t="s">
        <v>1892</v>
      </c>
      <c r="DM189">
        <v>9</v>
      </c>
      <c r="DN189" t="s">
        <v>1883</v>
      </c>
      <c r="DO189" t="s">
        <v>1569</v>
      </c>
      <c r="DP189" t="b">
        <v>1</v>
      </c>
      <c r="DQ189" t="b">
        <v>0</v>
      </c>
      <c r="DR189" t="b">
        <v>1</v>
      </c>
      <c r="DS189" t="b">
        <v>0</v>
      </c>
      <c r="DT189" t="b">
        <v>0</v>
      </c>
      <c r="DU189" t="b">
        <v>1</v>
      </c>
      <c r="DV189" t="b">
        <v>0</v>
      </c>
      <c r="DW189">
        <v>0</v>
      </c>
      <c r="DX189" t="b">
        <v>0</v>
      </c>
      <c r="DY189" t="b">
        <v>0</v>
      </c>
      <c r="DZ189" t="b">
        <v>0</v>
      </c>
      <c r="EA189" t="b">
        <v>0</v>
      </c>
      <c r="EB189" t="b">
        <v>0</v>
      </c>
      <c r="EC189" t="b">
        <v>0</v>
      </c>
      <c r="ED189" t="b">
        <v>0</v>
      </c>
      <c r="EE189" t="b">
        <v>0</v>
      </c>
      <c r="EF189" t="b">
        <v>0</v>
      </c>
      <c r="EG189" t="b" cm="1">
        <v>0</v>
      </c>
      <c r="EH189" t="b">
        <v>0</v>
      </c>
      <c r="EI189" t="b">
        <v>0</v>
      </c>
      <c r="EJ189" t="b">
        <v>0</v>
      </c>
      <c r="EK189" t="s">
        <v>1547</v>
      </c>
      <c r="EL189">
        <v>0</v>
      </c>
      <c r="EM189">
        <v>10</v>
      </c>
      <c r="EN189" t="b">
        <v>0</v>
      </c>
    </row>
    <row r="190" spans="1:144" ht="15.75">
      <c r="A190"/>
      <c r="B190" t="s">
        <v>1569</v>
      </c>
      <c r="C190" t="s">
        <v>1569</v>
      </c>
      <c r="D190" t="s">
        <v>3282</v>
      </c>
      <c r="E190" t="s">
        <v>3283</v>
      </c>
      <c r="F190"/>
      <c r="G190" t="s">
        <v>3282</v>
      </c>
      <c r="H190" t="s">
        <v>3284</v>
      </c>
      <c r="I190" t="s">
        <v>1230</v>
      </c>
      <c r="J190"/>
      <c r="K190" t="s">
        <v>902</v>
      </c>
      <c r="L190" t="s">
        <v>3190</v>
      </c>
      <c r="M190" t="s">
        <v>1779</v>
      </c>
      <c r="N190"/>
      <c r="O190" t="s">
        <v>3191</v>
      </c>
      <c r="P190" t="s">
        <v>3192</v>
      </c>
      <c r="Q190" t="s">
        <v>3193</v>
      </c>
      <c r="R190" t="s">
        <v>3194</v>
      </c>
      <c r="S190"/>
      <c r="T190"/>
      <c r="U190" t="s">
        <v>13219</v>
      </c>
      <c r="V190" t="s">
        <v>13223</v>
      </c>
      <c r="W190"/>
      <c r="X190"/>
      <c r="Y190"/>
      <c r="Z190"/>
      <c r="AA190"/>
      <c r="AB190"/>
      <c r="AC190"/>
      <c r="AD190"/>
      <c r="AE190"/>
      <c r="AF190"/>
      <c r="AG190"/>
      <c r="AH190"/>
      <c r="AI190"/>
      <c r="AJ190"/>
      <c r="AK190"/>
      <c r="AL190"/>
      <c r="AM190"/>
      <c r="AN190"/>
      <c r="AO190" s="108" t="s">
        <v>43</v>
      </c>
      <c r="AP190" t="s">
        <v>2844</v>
      </c>
      <c r="AQ190">
        <v>31</v>
      </c>
      <c r="AR190" t="s">
        <v>6288</v>
      </c>
      <c r="AS190" t="s">
        <v>1569</v>
      </c>
      <c r="AT190" t="s">
        <v>6057</v>
      </c>
      <c r="AU190" t="s">
        <v>3283</v>
      </c>
      <c r="AV190" t="s">
        <v>6289</v>
      </c>
      <c r="AW190" t="s">
        <v>1744</v>
      </c>
      <c r="AX190" t="s">
        <v>1740</v>
      </c>
      <c r="AY190" t="s">
        <v>6290</v>
      </c>
      <c r="AZ190" t="s">
        <v>3193</v>
      </c>
      <c r="BA190" t="s">
        <v>6291</v>
      </c>
      <c r="BB190" t="s">
        <v>1230</v>
      </c>
      <c r="BC190" t="s">
        <v>3190</v>
      </c>
      <c r="BD190" t="s">
        <v>6292</v>
      </c>
      <c r="BE190" t="s">
        <v>3267</v>
      </c>
      <c r="BF190">
        <v>190</v>
      </c>
      <c r="BG190">
        <v>183</v>
      </c>
      <c r="BH190">
        <v>0</v>
      </c>
      <c r="BI190" t="s">
        <v>3283</v>
      </c>
      <c r="BJ190">
        <v>1</v>
      </c>
      <c r="BK190">
        <v>0</v>
      </c>
      <c r="BL190">
        <v>0</v>
      </c>
      <c r="BM190" t="s">
        <v>1547</v>
      </c>
      <c r="BN190" t="s">
        <v>3268</v>
      </c>
      <c r="BO190" t="s">
        <v>6241</v>
      </c>
      <c r="BP190" t="s" cm="1">
        <v>6240</v>
      </c>
      <c r="BQ190" t="s">
        <v>1547</v>
      </c>
      <c r="BR190" t="s">
        <v>3191</v>
      </c>
      <c r="BS190">
        <v>30</v>
      </c>
      <c r="BT190" t="s">
        <v>5251</v>
      </c>
      <c r="BU190" t="s">
        <v>15243</v>
      </c>
      <c r="BV190" t="s">
        <v>3282</v>
      </c>
      <c r="BW190" t="s">
        <v>6289</v>
      </c>
      <c r="BX190" t="s">
        <v>6293</v>
      </c>
      <c r="BY190" t="s">
        <v>1744</v>
      </c>
      <c r="BZ190" t="s">
        <v>1547</v>
      </c>
      <c r="CA190" t="s">
        <v>1744</v>
      </c>
      <c r="CB190" t="s">
        <v>1779</v>
      </c>
      <c r="CC190"/>
      <c r="CD190" t="s">
        <v>998</v>
      </c>
      <c r="CE190" t="s">
        <v>1230</v>
      </c>
      <c r="CF190" t="s">
        <v>6294</v>
      </c>
      <c r="CG190" t="s">
        <v>6295</v>
      </c>
      <c r="CH190" t="s">
        <v>1230</v>
      </c>
      <c r="CI190" t="s">
        <v>1547</v>
      </c>
      <c r="CJ190" t="s">
        <v>3194</v>
      </c>
      <c r="CK190" t="s">
        <v>1569</v>
      </c>
      <c r="CL190"/>
      <c r="CM190"/>
      <c r="CN190" t="s">
        <v>13219</v>
      </c>
      <c r="CO190" t="s">
        <v>13223</v>
      </c>
      <c r="CP190" t="s">
        <v>13219</v>
      </c>
      <c r="CQ190" t="s">
        <v>13223</v>
      </c>
      <c r="CR190" t="s">
        <v>1547</v>
      </c>
      <c r="CS190">
        <v>8</v>
      </c>
      <c r="CT190" t="s">
        <v>3191</v>
      </c>
      <c r="CU190" t="s">
        <v>3191</v>
      </c>
      <c r="CV190" t="s">
        <v>3191</v>
      </c>
      <c r="CW190" t="s">
        <v>1547</v>
      </c>
      <c r="CX190" t="s">
        <v>1547</v>
      </c>
      <c r="CY190">
        <v>188</v>
      </c>
      <c r="CZ190" t="s">
        <v>6296</v>
      </c>
      <c r="DA190" t="s">
        <v>1547</v>
      </c>
      <c r="DB190" t="s">
        <v>1881</v>
      </c>
      <c r="DC190" t="s">
        <v>1882</v>
      </c>
      <c r="DD190" t="s">
        <v>3283</v>
      </c>
      <c r="DE190" t="s">
        <v>3193</v>
      </c>
      <c r="DF190" t="s">
        <v>3282</v>
      </c>
      <c r="DG190" t="s">
        <v>1547</v>
      </c>
      <c r="DH190" t="s">
        <v>1547</v>
      </c>
      <c r="DI190" t="s">
        <v>1892</v>
      </c>
      <c r="DJ190" t="s">
        <v>6288</v>
      </c>
      <c r="DK190"/>
      <c r="DL190" t="s">
        <v>1892</v>
      </c>
      <c r="DM190">
        <v>9</v>
      </c>
      <c r="DN190" t="s">
        <v>1883</v>
      </c>
      <c r="DO190" t="s">
        <v>1569</v>
      </c>
      <c r="DP190" t="b">
        <v>1</v>
      </c>
      <c r="DQ190" t="b">
        <v>0</v>
      </c>
      <c r="DR190" t="b">
        <v>1</v>
      </c>
      <c r="DS190" t="b">
        <v>0</v>
      </c>
      <c r="DT190" t="b">
        <v>0</v>
      </c>
      <c r="DU190" t="b">
        <v>1</v>
      </c>
      <c r="DV190" t="b">
        <v>0</v>
      </c>
      <c r="DW190">
        <v>0</v>
      </c>
      <c r="DX190" t="b">
        <v>0</v>
      </c>
      <c r="DY190" t="b">
        <v>0</v>
      </c>
      <c r="DZ190" t="b">
        <v>0</v>
      </c>
      <c r="EA190" t="b">
        <v>0</v>
      </c>
      <c r="EB190" t="b">
        <v>0</v>
      </c>
      <c r="EC190" t="b">
        <v>0</v>
      </c>
      <c r="ED190" t="b">
        <v>0</v>
      </c>
      <c r="EE190" t="b">
        <v>0</v>
      </c>
      <c r="EF190" t="b">
        <v>0</v>
      </c>
      <c r="EG190" t="b" cm="1">
        <v>0</v>
      </c>
      <c r="EH190" t="b">
        <v>0</v>
      </c>
      <c r="EI190" t="b">
        <v>0</v>
      </c>
      <c r="EJ190" t="b">
        <v>0</v>
      </c>
      <c r="EK190" t="s">
        <v>1547</v>
      </c>
      <c r="EL190">
        <v>0</v>
      </c>
      <c r="EM190">
        <v>18</v>
      </c>
      <c r="EN190" t="b">
        <v>0</v>
      </c>
    </row>
    <row r="191" spans="1:144" ht="15.75">
      <c r="A191"/>
      <c r="B191" t="s">
        <v>1569</v>
      </c>
      <c r="C191" t="s">
        <v>1569</v>
      </c>
      <c r="D191" t="s">
        <v>3285</v>
      </c>
      <c r="E191" t="s">
        <v>3286</v>
      </c>
      <c r="F191"/>
      <c r="G191" t="s">
        <v>3228</v>
      </c>
      <c r="H191" t="s">
        <v>3228</v>
      </c>
      <c r="I191" t="s">
        <v>1230</v>
      </c>
      <c r="J191"/>
      <c r="K191" t="s">
        <v>902</v>
      </c>
      <c r="L191" t="s">
        <v>3190</v>
      </c>
      <c r="M191" t="s">
        <v>1779</v>
      </c>
      <c r="N191"/>
      <c r="O191" t="s">
        <v>3191</v>
      </c>
      <c r="P191" t="s">
        <v>3192</v>
      </c>
      <c r="Q191" t="s">
        <v>3193</v>
      </c>
      <c r="R191" t="s">
        <v>3194</v>
      </c>
      <c r="S191"/>
      <c r="T191"/>
      <c r="U191" t="s">
        <v>13219</v>
      </c>
      <c r="V191" t="s">
        <v>13224</v>
      </c>
      <c r="W191"/>
      <c r="X191"/>
      <c r="Y191"/>
      <c r="Z191"/>
      <c r="AA191"/>
      <c r="AB191"/>
      <c r="AC191"/>
      <c r="AD191"/>
      <c r="AE191"/>
      <c r="AF191"/>
      <c r="AG191"/>
      <c r="AH191"/>
      <c r="AI191"/>
      <c r="AJ191"/>
      <c r="AK191"/>
      <c r="AL191"/>
      <c r="AM191"/>
      <c r="AN191"/>
      <c r="AO191" s="108" t="s">
        <v>43</v>
      </c>
      <c r="AP191" t="s">
        <v>2844</v>
      </c>
      <c r="AQ191">
        <v>32</v>
      </c>
      <c r="AR191" t="s">
        <v>6297</v>
      </c>
      <c r="AS191" t="s">
        <v>1569</v>
      </c>
      <c r="AT191" t="s">
        <v>6057</v>
      </c>
      <c r="AU191" t="s">
        <v>3286</v>
      </c>
      <c r="AV191" t="s">
        <v>6298</v>
      </c>
      <c r="AW191" t="s">
        <v>1744</v>
      </c>
      <c r="AX191" t="s">
        <v>1740</v>
      </c>
      <c r="AY191" t="s">
        <v>6136</v>
      </c>
      <c r="AZ191" t="s">
        <v>3193</v>
      </c>
      <c r="BA191" t="s">
        <v>6299</v>
      </c>
      <c r="BB191" t="s">
        <v>1230</v>
      </c>
      <c r="BC191" t="s">
        <v>3190</v>
      </c>
      <c r="BD191" t="s">
        <v>6300</v>
      </c>
      <c r="BE191" t="s">
        <v>3267</v>
      </c>
      <c r="BF191">
        <v>191</v>
      </c>
      <c r="BG191">
        <v>183</v>
      </c>
      <c r="BH191">
        <v>0</v>
      </c>
      <c r="BI191" t="s">
        <v>3286</v>
      </c>
      <c r="BJ191">
        <v>1</v>
      </c>
      <c r="BK191">
        <v>0</v>
      </c>
      <c r="BL191">
        <v>0</v>
      </c>
      <c r="BM191" t="s">
        <v>1547</v>
      </c>
      <c r="BN191" t="s">
        <v>3268</v>
      </c>
      <c r="BO191" t="s">
        <v>6241</v>
      </c>
      <c r="BP191" t="s" cm="1">
        <v>6240</v>
      </c>
      <c r="BQ191" t="s">
        <v>1547</v>
      </c>
      <c r="BR191" t="s">
        <v>3191</v>
      </c>
      <c r="BS191">
        <v>31</v>
      </c>
      <c r="BT191" t="s">
        <v>5261</v>
      </c>
      <c r="BU191" t="s">
        <v>15244</v>
      </c>
      <c r="BV191" t="s">
        <v>3285</v>
      </c>
      <c r="BW191" t="s">
        <v>6298</v>
      </c>
      <c r="BX191" t="s">
        <v>6136</v>
      </c>
      <c r="BY191" t="s">
        <v>1744</v>
      </c>
      <c r="BZ191" t="s">
        <v>1547</v>
      </c>
      <c r="CA191" t="s">
        <v>1744</v>
      </c>
      <c r="CB191" t="s">
        <v>1779</v>
      </c>
      <c r="CC191"/>
      <c r="CD191" t="s">
        <v>998</v>
      </c>
      <c r="CE191" t="s">
        <v>1230</v>
      </c>
      <c r="CF191" t="s">
        <v>6301</v>
      </c>
      <c r="CG191" t="s">
        <v>6302</v>
      </c>
      <c r="CH191" t="s">
        <v>1230</v>
      </c>
      <c r="CI191" t="s">
        <v>1547</v>
      </c>
      <c r="CJ191" t="s">
        <v>3194</v>
      </c>
      <c r="CK191" t="s">
        <v>1569</v>
      </c>
      <c r="CL191"/>
      <c r="CM191"/>
      <c r="CN191" t="s">
        <v>13219</v>
      </c>
      <c r="CO191" t="s">
        <v>13224</v>
      </c>
      <c r="CP191" t="s">
        <v>13219</v>
      </c>
      <c r="CQ191" t="s">
        <v>13224</v>
      </c>
      <c r="CR191" t="s">
        <v>1547</v>
      </c>
      <c r="CS191">
        <v>8</v>
      </c>
      <c r="CT191" t="s">
        <v>3191</v>
      </c>
      <c r="CU191" t="s">
        <v>3191</v>
      </c>
      <c r="CV191" t="s">
        <v>3191</v>
      </c>
      <c r="CW191" t="s">
        <v>1547</v>
      </c>
      <c r="CX191" t="s">
        <v>1547</v>
      </c>
      <c r="CY191">
        <v>189</v>
      </c>
      <c r="CZ191" t="s">
        <v>6303</v>
      </c>
      <c r="DA191" t="s">
        <v>1547</v>
      </c>
      <c r="DB191" t="s">
        <v>1881</v>
      </c>
      <c r="DC191" t="s">
        <v>1882</v>
      </c>
      <c r="DD191" t="s">
        <v>3286</v>
      </c>
      <c r="DE191" t="s">
        <v>3193</v>
      </c>
      <c r="DF191" t="s">
        <v>3228</v>
      </c>
      <c r="DG191" t="s">
        <v>1547</v>
      </c>
      <c r="DH191" t="s">
        <v>1547</v>
      </c>
      <c r="DI191" t="s">
        <v>1892</v>
      </c>
      <c r="DJ191" t="s">
        <v>6297</v>
      </c>
      <c r="DK191"/>
      <c r="DL191" t="s">
        <v>1892</v>
      </c>
      <c r="DM191">
        <v>9</v>
      </c>
      <c r="DN191" t="s">
        <v>1883</v>
      </c>
      <c r="DO191" t="s">
        <v>1569</v>
      </c>
      <c r="DP191" t="b">
        <v>1</v>
      </c>
      <c r="DQ191" t="b">
        <v>0</v>
      </c>
      <c r="DR191" t="b">
        <v>1</v>
      </c>
      <c r="DS191" t="b">
        <v>0</v>
      </c>
      <c r="DT191" t="b">
        <v>0</v>
      </c>
      <c r="DU191" t="b">
        <v>1</v>
      </c>
      <c r="DV191" t="b">
        <v>0</v>
      </c>
      <c r="DW191">
        <v>0</v>
      </c>
      <c r="DX191" t="b">
        <v>0</v>
      </c>
      <c r="DY191" t="b">
        <v>0</v>
      </c>
      <c r="DZ191" t="b">
        <v>0</v>
      </c>
      <c r="EA191" t="b">
        <v>0</v>
      </c>
      <c r="EB191" t="b">
        <v>0</v>
      </c>
      <c r="EC191" t="b">
        <v>0</v>
      </c>
      <c r="ED191" t="b">
        <v>0</v>
      </c>
      <c r="EE191" t="b">
        <v>0</v>
      </c>
      <c r="EF191" t="b">
        <v>0</v>
      </c>
      <c r="EG191" t="b" cm="1">
        <v>0</v>
      </c>
      <c r="EH191" t="b">
        <v>0</v>
      </c>
      <c r="EI191" t="b">
        <v>0</v>
      </c>
      <c r="EJ191" t="b">
        <v>0</v>
      </c>
      <c r="EK191" t="s">
        <v>1547</v>
      </c>
      <c r="EL191">
        <v>0</v>
      </c>
      <c r="EM191">
        <v>20</v>
      </c>
      <c r="EN191" t="b">
        <v>0</v>
      </c>
    </row>
    <row r="192" spans="1:144" ht="15.75">
      <c r="A192"/>
      <c r="B192" t="s">
        <v>1569</v>
      </c>
      <c r="C192" t="s">
        <v>1569</v>
      </c>
      <c r="D192" t="s">
        <v>3287</v>
      </c>
      <c r="E192" t="s">
        <v>3288</v>
      </c>
      <c r="F192"/>
      <c r="G192" t="s">
        <v>3287</v>
      </c>
      <c r="H192" t="s">
        <v>3289</v>
      </c>
      <c r="I192" t="s">
        <v>1230</v>
      </c>
      <c r="J192"/>
      <c r="K192" t="s">
        <v>902</v>
      </c>
      <c r="L192" t="s">
        <v>3190</v>
      </c>
      <c r="M192" t="s">
        <v>1749</v>
      </c>
      <c r="N192"/>
      <c r="O192" t="s">
        <v>3191</v>
      </c>
      <c r="P192" t="s">
        <v>3192</v>
      </c>
      <c r="Q192" t="s">
        <v>3193</v>
      </c>
      <c r="R192" t="s">
        <v>3194</v>
      </c>
      <c r="S192"/>
      <c r="T192"/>
      <c r="U192" t="s">
        <v>13219</v>
      </c>
      <c r="V192" t="s">
        <v>13225</v>
      </c>
      <c r="W192"/>
      <c r="X192"/>
      <c r="Y192"/>
      <c r="Z192"/>
      <c r="AA192"/>
      <c r="AB192"/>
      <c r="AC192"/>
      <c r="AD192"/>
      <c r="AE192"/>
      <c r="AF192"/>
      <c r="AG192"/>
      <c r="AH192"/>
      <c r="AI192"/>
      <c r="AJ192"/>
      <c r="AK192"/>
      <c r="AL192"/>
      <c r="AM192"/>
      <c r="AN192"/>
      <c r="AO192" s="108" t="s">
        <v>43</v>
      </c>
      <c r="AP192" t="s">
        <v>2844</v>
      </c>
      <c r="AQ192">
        <v>33</v>
      </c>
      <c r="AR192" t="s">
        <v>6304</v>
      </c>
      <c r="AS192" t="s">
        <v>1569</v>
      </c>
      <c r="AT192" t="s">
        <v>6057</v>
      </c>
      <c r="AU192" t="s">
        <v>3288</v>
      </c>
      <c r="AV192" t="s">
        <v>6305</v>
      </c>
      <c r="AW192" t="s">
        <v>1744</v>
      </c>
      <c r="AX192" t="s">
        <v>1740</v>
      </c>
      <c r="AY192" t="s">
        <v>6306</v>
      </c>
      <c r="AZ192" t="s">
        <v>3193</v>
      </c>
      <c r="BA192" t="s">
        <v>6307</v>
      </c>
      <c r="BB192" t="s">
        <v>1230</v>
      </c>
      <c r="BC192" t="s">
        <v>3190</v>
      </c>
      <c r="BD192" t="s">
        <v>6308</v>
      </c>
      <c r="BE192" t="s">
        <v>3267</v>
      </c>
      <c r="BF192">
        <v>192</v>
      </c>
      <c r="BG192">
        <v>183</v>
      </c>
      <c r="BH192">
        <v>0</v>
      </c>
      <c r="BI192" t="s">
        <v>3288</v>
      </c>
      <c r="BJ192">
        <v>1</v>
      </c>
      <c r="BK192">
        <v>0</v>
      </c>
      <c r="BL192">
        <v>0</v>
      </c>
      <c r="BM192" t="s">
        <v>1547</v>
      </c>
      <c r="BN192" t="s">
        <v>3268</v>
      </c>
      <c r="BO192" t="s">
        <v>6241</v>
      </c>
      <c r="BP192" t="s" cm="1">
        <v>6240</v>
      </c>
      <c r="BQ192" t="s">
        <v>1547</v>
      </c>
      <c r="BR192" t="s">
        <v>3191</v>
      </c>
      <c r="BS192">
        <v>32</v>
      </c>
      <c r="BT192" t="s">
        <v>5271</v>
      </c>
      <c r="BU192" t="s">
        <v>15245</v>
      </c>
      <c r="BV192" t="s">
        <v>3287</v>
      </c>
      <c r="BW192" t="s">
        <v>6305</v>
      </c>
      <c r="BX192" t="s">
        <v>6309</v>
      </c>
      <c r="BY192" t="s">
        <v>1744</v>
      </c>
      <c r="BZ192" t="s">
        <v>1547</v>
      </c>
      <c r="CA192" t="s">
        <v>1744</v>
      </c>
      <c r="CB192" t="s">
        <v>1749</v>
      </c>
      <c r="CC192"/>
      <c r="CD192" t="s">
        <v>998</v>
      </c>
      <c r="CE192" t="s">
        <v>1230</v>
      </c>
      <c r="CF192" t="s">
        <v>6310</v>
      </c>
      <c r="CG192" t="s">
        <v>6311</v>
      </c>
      <c r="CH192" t="s">
        <v>1230</v>
      </c>
      <c r="CI192" t="s">
        <v>1547</v>
      </c>
      <c r="CJ192" t="s">
        <v>3194</v>
      </c>
      <c r="CK192" t="s">
        <v>1569</v>
      </c>
      <c r="CL192"/>
      <c r="CM192"/>
      <c r="CN192" t="s">
        <v>13219</v>
      </c>
      <c r="CO192" t="s">
        <v>13225</v>
      </c>
      <c r="CP192" t="s">
        <v>13219</v>
      </c>
      <c r="CQ192" t="s">
        <v>13225</v>
      </c>
      <c r="CR192" t="s">
        <v>1547</v>
      </c>
      <c r="CS192">
        <v>8</v>
      </c>
      <c r="CT192" t="s">
        <v>3191</v>
      </c>
      <c r="CU192" t="s">
        <v>3191</v>
      </c>
      <c r="CV192" t="s">
        <v>3191</v>
      </c>
      <c r="CW192" t="s">
        <v>1547</v>
      </c>
      <c r="CX192" t="s">
        <v>1547</v>
      </c>
      <c r="CY192">
        <v>190</v>
      </c>
      <c r="CZ192" t="s">
        <v>6312</v>
      </c>
      <c r="DA192" t="s">
        <v>1547</v>
      </c>
      <c r="DB192" t="s">
        <v>1881</v>
      </c>
      <c r="DC192" t="s">
        <v>1882</v>
      </c>
      <c r="DD192" t="s">
        <v>3288</v>
      </c>
      <c r="DE192" t="s">
        <v>3193</v>
      </c>
      <c r="DF192" t="s">
        <v>3287</v>
      </c>
      <c r="DG192" t="s">
        <v>1547</v>
      </c>
      <c r="DH192" t="s">
        <v>1547</v>
      </c>
      <c r="DI192" t="s">
        <v>1892</v>
      </c>
      <c r="DJ192" t="s">
        <v>6304</v>
      </c>
      <c r="DK192"/>
      <c r="DL192" t="s">
        <v>1892</v>
      </c>
      <c r="DM192">
        <v>9</v>
      </c>
      <c r="DN192" t="s">
        <v>1883</v>
      </c>
      <c r="DO192" t="s">
        <v>1569</v>
      </c>
      <c r="DP192" t="b">
        <v>1</v>
      </c>
      <c r="DQ192" t="b">
        <v>0</v>
      </c>
      <c r="DR192" t="b">
        <v>1</v>
      </c>
      <c r="DS192" t="b">
        <v>0</v>
      </c>
      <c r="DT192" t="b">
        <v>0</v>
      </c>
      <c r="DU192" t="b">
        <v>1</v>
      </c>
      <c r="DV192" t="b">
        <v>0</v>
      </c>
      <c r="DW192">
        <v>0</v>
      </c>
      <c r="DX192" t="b">
        <v>0</v>
      </c>
      <c r="DY192" t="b">
        <v>0</v>
      </c>
      <c r="DZ192" t="b">
        <v>0</v>
      </c>
      <c r="EA192" t="b">
        <v>0</v>
      </c>
      <c r="EB192" t="b">
        <v>0</v>
      </c>
      <c r="EC192" t="b">
        <v>0</v>
      </c>
      <c r="ED192" t="b">
        <v>0</v>
      </c>
      <c r="EE192" t="b">
        <v>0</v>
      </c>
      <c r="EF192" t="b">
        <v>0</v>
      </c>
      <c r="EG192" t="b" cm="1">
        <v>0</v>
      </c>
      <c r="EH192" t="b">
        <v>0</v>
      </c>
      <c r="EI192" t="b">
        <v>0</v>
      </c>
      <c r="EJ192" t="b">
        <v>0</v>
      </c>
      <c r="EK192" t="s">
        <v>1547</v>
      </c>
      <c r="EL192">
        <v>0</v>
      </c>
      <c r="EM192">
        <v>16</v>
      </c>
      <c r="EN192" t="b">
        <v>0</v>
      </c>
    </row>
    <row r="193" spans="1:144" ht="15.75">
      <c r="A193"/>
      <c r="B193" t="s">
        <v>1569</v>
      </c>
      <c r="C193" t="s">
        <v>1569</v>
      </c>
      <c r="D193" t="s">
        <v>3290</v>
      </c>
      <c r="E193" t="s">
        <v>3291</v>
      </c>
      <c r="F193"/>
      <c r="G193" t="s">
        <v>3290</v>
      </c>
      <c r="H193" t="s">
        <v>3290</v>
      </c>
      <c r="I193" t="s">
        <v>1244</v>
      </c>
      <c r="J193"/>
      <c r="K193" t="s">
        <v>902</v>
      </c>
      <c r="L193" t="s">
        <v>3190</v>
      </c>
      <c r="M193" t="s">
        <v>902</v>
      </c>
      <c r="N193"/>
      <c r="O193" t="s">
        <v>3191</v>
      </c>
      <c r="P193" t="s">
        <v>3192</v>
      </c>
      <c r="Q193" t="s">
        <v>3193</v>
      </c>
      <c r="R193" t="s">
        <v>3194</v>
      </c>
      <c r="S193"/>
      <c r="T193"/>
      <c r="U193" t="s">
        <v>13226</v>
      </c>
      <c r="V193"/>
      <c r="W193"/>
      <c r="X193"/>
      <c r="Y193"/>
      <c r="Z193"/>
      <c r="AA193"/>
      <c r="AB193"/>
      <c r="AC193"/>
      <c r="AD193"/>
      <c r="AE193"/>
      <c r="AF193"/>
      <c r="AG193"/>
      <c r="AH193"/>
      <c r="AI193"/>
      <c r="AJ193"/>
      <c r="AK193"/>
      <c r="AL193"/>
      <c r="AM193"/>
      <c r="AN193"/>
      <c r="AO193" s="108" t="s">
        <v>43</v>
      </c>
      <c r="AP193" t="s">
        <v>2844</v>
      </c>
      <c r="AQ193">
        <v>34</v>
      </c>
      <c r="AR193" t="s">
        <v>6313</v>
      </c>
      <c r="AS193" t="s">
        <v>1569</v>
      </c>
      <c r="AT193" t="s">
        <v>6057</v>
      </c>
      <c r="AU193" t="s">
        <v>3291</v>
      </c>
      <c r="AV193" t="s">
        <v>6314</v>
      </c>
      <c r="AW193" t="s">
        <v>1744</v>
      </c>
      <c r="AX193" t="s">
        <v>1740</v>
      </c>
      <c r="AY193" t="s">
        <v>6315</v>
      </c>
      <c r="AZ193" t="s">
        <v>3193</v>
      </c>
      <c r="BA193" t="s">
        <v>6316</v>
      </c>
      <c r="BB193" t="s">
        <v>1244</v>
      </c>
      <c r="BC193" t="s">
        <v>3190</v>
      </c>
      <c r="BD193" t="s">
        <v>6317</v>
      </c>
      <c r="BE193" t="s">
        <v>3290</v>
      </c>
      <c r="BF193">
        <v>193</v>
      </c>
      <c r="BG193">
        <v>0</v>
      </c>
      <c r="BH193">
        <v>0</v>
      </c>
      <c r="BI193" t="s">
        <v>1547</v>
      </c>
      <c r="BJ193">
        <v>0</v>
      </c>
      <c r="BK193">
        <v>0</v>
      </c>
      <c r="BL193">
        <v>0</v>
      </c>
      <c r="BM193" t="s">
        <v>1547</v>
      </c>
      <c r="BN193" t="s">
        <v>1547</v>
      </c>
      <c r="BO193" t="s">
        <v>1547</v>
      </c>
      <c r="BP193" t="s" cm="1">
        <v>1547</v>
      </c>
      <c r="BQ193" t="s">
        <v>1547</v>
      </c>
      <c r="BR193" t="s">
        <v>3191</v>
      </c>
      <c r="BS193">
        <v>33</v>
      </c>
      <c r="BT193" t="s">
        <v>5281</v>
      </c>
      <c r="BU193" t="s">
        <v>15246</v>
      </c>
      <c r="BV193" t="s">
        <v>3290</v>
      </c>
      <c r="BW193" t="s">
        <v>6314</v>
      </c>
      <c r="BX193" t="s">
        <v>6315</v>
      </c>
      <c r="BY193" t="s">
        <v>1744</v>
      </c>
      <c r="BZ193" t="s">
        <v>1547</v>
      </c>
      <c r="CA193" t="s">
        <v>1744</v>
      </c>
      <c r="CB193" t="s">
        <v>902</v>
      </c>
      <c r="CC193"/>
      <c r="CD193" t="s">
        <v>998</v>
      </c>
      <c r="CE193" t="s">
        <v>1244</v>
      </c>
      <c r="CF193" t="s">
        <v>3291</v>
      </c>
      <c r="CG193" t="s">
        <v>6314</v>
      </c>
      <c r="CH193" t="s">
        <v>1244</v>
      </c>
      <c r="CI193" t="s">
        <v>1547</v>
      </c>
      <c r="CJ193" t="s">
        <v>3194</v>
      </c>
      <c r="CK193" t="s">
        <v>1569</v>
      </c>
      <c r="CL193"/>
      <c r="CM193"/>
      <c r="CN193" t="s">
        <v>13226</v>
      </c>
      <c r="CO193" t="s">
        <v>1547</v>
      </c>
      <c r="CP193" t="s">
        <v>13226</v>
      </c>
      <c r="CQ193" t="s">
        <v>1547</v>
      </c>
      <c r="CR193" t="s">
        <v>1547</v>
      </c>
      <c r="CS193">
        <v>8</v>
      </c>
      <c r="CT193" t="s">
        <v>3191</v>
      </c>
      <c r="CU193" t="s">
        <v>3191</v>
      </c>
      <c r="CV193" t="s">
        <v>3191</v>
      </c>
      <c r="CW193" t="s">
        <v>1547</v>
      </c>
      <c r="CX193" t="s">
        <v>1547</v>
      </c>
      <c r="CY193">
        <v>191</v>
      </c>
      <c r="CZ193" t="s">
        <v>6318</v>
      </c>
      <c r="DA193" t="s">
        <v>1547</v>
      </c>
      <c r="DB193" t="s">
        <v>1881</v>
      </c>
      <c r="DC193" t="s">
        <v>1882</v>
      </c>
      <c r="DD193" t="s">
        <v>3291</v>
      </c>
      <c r="DE193" t="s">
        <v>3193</v>
      </c>
      <c r="DF193" t="s">
        <v>3290</v>
      </c>
      <c r="DG193" t="s">
        <v>1547</v>
      </c>
      <c r="DH193" t="s">
        <v>1547</v>
      </c>
      <c r="DI193" t="s">
        <v>1892</v>
      </c>
      <c r="DJ193" t="s">
        <v>6313</v>
      </c>
      <c r="DK193"/>
      <c r="DL193" t="s">
        <v>1892</v>
      </c>
      <c r="DM193">
        <v>9</v>
      </c>
      <c r="DN193" t="s">
        <v>1883</v>
      </c>
      <c r="DO193" t="s">
        <v>1569</v>
      </c>
      <c r="DP193" t="b">
        <v>1</v>
      </c>
      <c r="DQ193" t="b">
        <v>0</v>
      </c>
      <c r="DR193" t="b">
        <v>1</v>
      </c>
      <c r="DS193" t="b">
        <v>0</v>
      </c>
      <c r="DT193" t="b">
        <v>0</v>
      </c>
      <c r="DU193" t="b">
        <v>1</v>
      </c>
      <c r="DV193" t="b">
        <v>1</v>
      </c>
      <c r="DW193">
        <v>0</v>
      </c>
      <c r="DX193" t="b">
        <v>0</v>
      </c>
      <c r="DY193" t="b">
        <v>0</v>
      </c>
      <c r="DZ193" t="b">
        <v>0</v>
      </c>
      <c r="EA193" t="b">
        <v>0</v>
      </c>
      <c r="EB193" t="b">
        <v>0</v>
      </c>
      <c r="EC193" t="b">
        <v>0</v>
      </c>
      <c r="ED193" t="b">
        <v>0</v>
      </c>
      <c r="EE193" t="b">
        <v>0</v>
      </c>
      <c r="EF193" t="b">
        <v>0</v>
      </c>
      <c r="EG193" t="b" cm="1">
        <v>0</v>
      </c>
      <c r="EH193" t="b">
        <v>0</v>
      </c>
      <c r="EI193" t="b">
        <v>0</v>
      </c>
      <c r="EJ193" t="b">
        <v>0</v>
      </c>
      <c r="EK193" t="s">
        <v>1547</v>
      </c>
      <c r="EL193">
        <v>0</v>
      </c>
      <c r="EM193">
        <v>30</v>
      </c>
      <c r="EN193" t="b">
        <v>0</v>
      </c>
    </row>
    <row r="194" spans="1:144" s="119" customFormat="1" ht="15.75">
      <c r="A194"/>
      <c r="B194" t="s">
        <v>1569</v>
      </c>
      <c r="C194" t="s">
        <v>1569</v>
      </c>
      <c r="D194" t="s">
        <v>3195</v>
      </c>
      <c r="E194" t="s">
        <v>3196</v>
      </c>
      <c r="F194"/>
      <c r="G194" t="s">
        <v>3195</v>
      </c>
      <c r="H194" t="s">
        <v>3195</v>
      </c>
      <c r="I194" t="s">
        <v>1251</v>
      </c>
      <c r="J194"/>
      <c r="K194" t="s">
        <v>902</v>
      </c>
      <c r="L194" t="s">
        <v>3190</v>
      </c>
      <c r="M194" t="s">
        <v>3198</v>
      </c>
      <c r="N194"/>
      <c r="O194" t="s">
        <v>3191</v>
      </c>
      <c r="P194" t="s">
        <v>3192</v>
      </c>
      <c r="Q194" t="s">
        <v>3193</v>
      </c>
      <c r="R194" t="s">
        <v>3194</v>
      </c>
      <c r="S194"/>
      <c r="T194"/>
      <c r="U194" t="s">
        <v>13226</v>
      </c>
      <c r="V194" t="s">
        <v>3330</v>
      </c>
      <c r="W194"/>
      <c r="X194"/>
      <c r="Y194"/>
      <c r="Z194"/>
      <c r="AA194"/>
      <c r="AB194"/>
      <c r="AC194"/>
      <c r="AD194"/>
      <c r="AE194"/>
      <c r="AF194"/>
      <c r="AG194"/>
      <c r="AH194"/>
      <c r="AI194"/>
      <c r="AJ194"/>
      <c r="AK194"/>
      <c r="AL194"/>
      <c r="AM194"/>
      <c r="AN194"/>
      <c r="AO194" s="108" t="s">
        <v>43</v>
      </c>
      <c r="AP194" t="s">
        <v>2844</v>
      </c>
      <c r="AQ194">
        <v>35</v>
      </c>
      <c r="AR194" t="s">
        <v>6063</v>
      </c>
      <c r="AS194" t="s">
        <v>1569</v>
      </c>
      <c r="AT194" t="s">
        <v>6057</v>
      </c>
      <c r="AU194" t="s">
        <v>3196</v>
      </c>
      <c r="AV194" t="s">
        <v>6064</v>
      </c>
      <c r="AW194" t="s">
        <v>1744</v>
      </c>
      <c r="AX194" t="s">
        <v>1740</v>
      </c>
      <c r="AY194" t="s">
        <v>6065</v>
      </c>
      <c r="AZ194" t="s">
        <v>3193</v>
      </c>
      <c r="BA194" t="s">
        <v>6066</v>
      </c>
      <c r="BB194" t="s">
        <v>1251</v>
      </c>
      <c r="BC194" t="s">
        <v>3190</v>
      </c>
      <c r="BD194" t="s">
        <v>6168</v>
      </c>
      <c r="BE194" t="s">
        <v>3290</v>
      </c>
      <c r="BF194">
        <v>162</v>
      </c>
      <c r="BG194">
        <v>193</v>
      </c>
      <c r="BH194">
        <v>0</v>
      </c>
      <c r="BI194" t="s">
        <v>1547</v>
      </c>
      <c r="BJ194">
        <v>0</v>
      </c>
      <c r="BK194">
        <v>0</v>
      </c>
      <c r="BL194">
        <v>162</v>
      </c>
      <c r="BM194" t="s">
        <v>6070</v>
      </c>
      <c r="BN194" t="s">
        <v>3291</v>
      </c>
      <c r="BO194" t="s">
        <v>6314</v>
      </c>
      <c r="BP194" t="s" cm="1">
        <v>6313</v>
      </c>
      <c r="BQ194" t="s">
        <v>1547</v>
      </c>
      <c r="BR194" t="s">
        <v>3191</v>
      </c>
      <c r="BS194">
        <v>34</v>
      </c>
      <c r="BT194" t="s">
        <v>5292</v>
      </c>
      <c r="BU194" t="s">
        <v>15247</v>
      </c>
      <c r="BV194" t="s">
        <v>3195</v>
      </c>
      <c r="BW194" t="s">
        <v>6064</v>
      </c>
      <c r="BX194" t="s">
        <v>6065</v>
      </c>
      <c r="BY194" t="s">
        <v>1744</v>
      </c>
      <c r="BZ194" t="s">
        <v>1547</v>
      </c>
      <c r="CA194" t="s">
        <v>1744</v>
      </c>
      <c r="CB194" t="s">
        <v>2003</v>
      </c>
      <c r="CC194"/>
      <c r="CD194" t="s">
        <v>998</v>
      </c>
      <c r="CE194" t="s">
        <v>1251</v>
      </c>
      <c r="CF194" t="s">
        <v>6319</v>
      </c>
      <c r="CG194" t="s">
        <v>6320</v>
      </c>
      <c r="CH194" t="s">
        <v>1251</v>
      </c>
      <c r="CI194" t="s">
        <v>1547</v>
      </c>
      <c r="CJ194" t="s">
        <v>3194</v>
      </c>
      <c r="CK194" t="s">
        <v>1569</v>
      </c>
      <c r="CL194"/>
      <c r="CM194"/>
      <c r="CN194" t="s">
        <v>13226</v>
      </c>
      <c r="CO194" t="s">
        <v>3330</v>
      </c>
      <c r="CP194" t="s">
        <v>13226</v>
      </c>
      <c r="CQ194" t="s">
        <v>3330</v>
      </c>
      <c r="CR194" t="s">
        <v>1547</v>
      </c>
      <c r="CS194">
        <v>8</v>
      </c>
      <c r="CT194" t="s">
        <v>3191</v>
      </c>
      <c r="CU194" t="s">
        <v>3191</v>
      </c>
      <c r="CV194" t="s">
        <v>3191</v>
      </c>
      <c r="CW194" t="s">
        <v>1547</v>
      </c>
      <c r="CX194" t="s">
        <v>1547</v>
      </c>
      <c r="CY194">
        <v>192</v>
      </c>
      <c r="CZ194" t="s">
        <v>6321</v>
      </c>
      <c r="DA194" t="s">
        <v>1547</v>
      </c>
      <c r="DB194" t="s">
        <v>1881</v>
      </c>
      <c r="DC194" t="s">
        <v>1882</v>
      </c>
      <c r="DD194" t="s">
        <v>3196</v>
      </c>
      <c r="DE194" t="s">
        <v>3193</v>
      </c>
      <c r="DF194" t="s">
        <v>3195</v>
      </c>
      <c r="DG194" t="s">
        <v>1547</v>
      </c>
      <c r="DH194" t="s">
        <v>1547</v>
      </c>
      <c r="DI194" t="s">
        <v>1892</v>
      </c>
      <c r="DJ194" t="s">
        <v>6063</v>
      </c>
      <c r="DK194"/>
      <c r="DL194" t="s">
        <v>1892</v>
      </c>
      <c r="DM194">
        <v>9</v>
      </c>
      <c r="DN194" t="s">
        <v>1883</v>
      </c>
      <c r="DO194" t="s">
        <v>1569</v>
      </c>
      <c r="DP194" t="b">
        <v>1</v>
      </c>
      <c r="DQ194" t="b">
        <v>0</v>
      </c>
      <c r="DR194" t="b">
        <v>0</v>
      </c>
      <c r="DS194" t="b">
        <v>0</v>
      </c>
      <c r="DT194" t="b">
        <v>0</v>
      </c>
      <c r="DU194" t="b">
        <v>1</v>
      </c>
      <c r="DV194" t="b">
        <v>0</v>
      </c>
      <c r="DW194">
        <v>0</v>
      </c>
      <c r="DX194" t="b">
        <v>0</v>
      </c>
      <c r="DY194" t="b">
        <v>0</v>
      </c>
      <c r="DZ194" t="b">
        <v>0</v>
      </c>
      <c r="EA194" t="b">
        <v>0</v>
      </c>
      <c r="EB194" t="b">
        <v>0</v>
      </c>
      <c r="EC194" t="b">
        <v>0</v>
      </c>
      <c r="ED194" t="b">
        <v>0</v>
      </c>
      <c r="EE194" t="b">
        <v>0</v>
      </c>
      <c r="EF194" t="b">
        <v>0</v>
      </c>
      <c r="EG194" t="b" cm="1">
        <v>0</v>
      </c>
      <c r="EH194" t="b">
        <v>0</v>
      </c>
      <c r="EI194" t="b">
        <v>0</v>
      </c>
      <c r="EJ194" t="b">
        <v>0</v>
      </c>
      <c r="EK194" t="s">
        <v>1547</v>
      </c>
      <c r="EL194">
        <v>0</v>
      </c>
      <c r="EM194">
        <v>18</v>
      </c>
      <c r="EN194" t="b">
        <v>0</v>
      </c>
    </row>
    <row r="195" spans="1:144" ht="15.75">
      <c r="A195"/>
      <c r="B195" t="s">
        <v>1569</v>
      </c>
      <c r="C195" t="s">
        <v>1569</v>
      </c>
      <c r="D195" t="s">
        <v>3199</v>
      </c>
      <c r="E195" t="s">
        <v>3200</v>
      </c>
      <c r="F195" t="s">
        <v>3201</v>
      </c>
      <c r="G195" t="s">
        <v>3199</v>
      </c>
      <c r="H195" t="s">
        <v>3199</v>
      </c>
      <c r="I195" t="s">
        <v>1251</v>
      </c>
      <c r="J195"/>
      <c r="K195" t="s">
        <v>3241</v>
      </c>
      <c r="L195" t="s">
        <v>3190</v>
      </c>
      <c r="M195" t="s">
        <v>1749</v>
      </c>
      <c r="N195"/>
      <c r="O195" t="s">
        <v>3191</v>
      </c>
      <c r="P195" t="s">
        <v>3192</v>
      </c>
      <c r="Q195" t="s">
        <v>3193</v>
      </c>
      <c r="R195" t="s">
        <v>3194</v>
      </c>
      <c r="S195"/>
      <c r="T195"/>
      <c r="U195" t="s">
        <v>13226</v>
      </c>
      <c r="V195" t="s">
        <v>13201</v>
      </c>
      <c r="W195"/>
      <c r="X195"/>
      <c r="Y195"/>
      <c r="Z195"/>
      <c r="AA195"/>
      <c r="AB195"/>
      <c r="AC195"/>
      <c r="AD195"/>
      <c r="AE195"/>
      <c r="AF195"/>
      <c r="AG195"/>
      <c r="AH195"/>
      <c r="AI195"/>
      <c r="AJ195"/>
      <c r="AK195"/>
      <c r="AL195"/>
      <c r="AM195"/>
      <c r="AN195"/>
      <c r="AO195" s="108" t="s">
        <v>43</v>
      </c>
      <c r="AP195" t="s">
        <v>2844</v>
      </c>
      <c r="AQ195">
        <v>36</v>
      </c>
      <c r="AR195" t="s">
        <v>6072</v>
      </c>
      <c r="AS195" t="s">
        <v>1569</v>
      </c>
      <c r="AT195" t="s">
        <v>6057</v>
      </c>
      <c r="AU195" t="s">
        <v>3200</v>
      </c>
      <c r="AV195" t="s">
        <v>6073</v>
      </c>
      <c r="AW195" t="s">
        <v>6074</v>
      </c>
      <c r="AX195" t="s">
        <v>1740</v>
      </c>
      <c r="AY195" t="s">
        <v>6172</v>
      </c>
      <c r="AZ195" t="s">
        <v>3193</v>
      </c>
      <c r="BA195" t="s">
        <v>6076</v>
      </c>
      <c r="BB195" t="s">
        <v>1251</v>
      </c>
      <c r="BC195" t="s">
        <v>3190</v>
      </c>
      <c r="BD195" t="s">
        <v>6173</v>
      </c>
      <c r="BE195" t="s">
        <v>3290</v>
      </c>
      <c r="BF195">
        <v>163</v>
      </c>
      <c r="BG195">
        <v>193</v>
      </c>
      <c r="BH195" t="e">
        <v>#N/A</v>
      </c>
      <c r="BI195" t="s">
        <v>1547</v>
      </c>
      <c r="BJ195">
        <v>0</v>
      </c>
      <c r="BK195">
        <v>0</v>
      </c>
      <c r="BL195">
        <v>163</v>
      </c>
      <c r="BM195" t="s">
        <v>6078</v>
      </c>
      <c r="BN195" t="s">
        <v>3291</v>
      </c>
      <c r="BO195" t="s">
        <v>6314</v>
      </c>
      <c r="BP195" t="s" cm="1">
        <v>6313</v>
      </c>
      <c r="BQ195" t="s">
        <v>6078</v>
      </c>
      <c r="BR195" t="s">
        <v>3191</v>
      </c>
      <c r="BS195">
        <v>35</v>
      </c>
      <c r="BT195" t="s">
        <v>5303</v>
      </c>
      <c r="BU195" t="s">
        <v>15248</v>
      </c>
      <c r="BV195" t="s">
        <v>3199</v>
      </c>
      <c r="BW195" t="s">
        <v>6073</v>
      </c>
      <c r="BX195" t="s">
        <v>6172</v>
      </c>
      <c r="BY195" t="s">
        <v>1744</v>
      </c>
      <c r="BZ195" t="s">
        <v>1547</v>
      </c>
      <c r="CA195" t="s">
        <v>1744</v>
      </c>
      <c r="CB195" t="s">
        <v>1749</v>
      </c>
      <c r="CC195"/>
      <c r="CD195" t="s">
        <v>998</v>
      </c>
      <c r="CE195" t="s">
        <v>1251</v>
      </c>
      <c r="CF195" t="s">
        <v>6322</v>
      </c>
      <c r="CG195" t="s">
        <v>6323</v>
      </c>
      <c r="CH195" t="s">
        <v>1251</v>
      </c>
      <c r="CI195" t="s">
        <v>1547</v>
      </c>
      <c r="CJ195" t="s">
        <v>3194</v>
      </c>
      <c r="CK195" t="s">
        <v>1569</v>
      </c>
      <c r="CL195"/>
      <c r="CM195"/>
      <c r="CN195" t="s">
        <v>13226</v>
      </c>
      <c r="CO195" t="s">
        <v>13201</v>
      </c>
      <c r="CP195" t="s">
        <v>13226</v>
      </c>
      <c r="CQ195" t="s">
        <v>13201</v>
      </c>
      <c r="CR195" t="s">
        <v>1547</v>
      </c>
      <c r="CS195">
        <v>8</v>
      </c>
      <c r="CT195" t="s">
        <v>3191</v>
      </c>
      <c r="CU195" t="s">
        <v>3191</v>
      </c>
      <c r="CV195" t="s">
        <v>3191</v>
      </c>
      <c r="CW195" t="s">
        <v>1547</v>
      </c>
      <c r="CX195" t="s">
        <v>1547</v>
      </c>
      <c r="CY195">
        <v>193</v>
      </c>
      <c r="CZ195" t="s">
        <v>6324</v>
      </c>
      <c r="DA195" t="s">
        <v>1547</v>
      </c>
      <c r="DB195" t="s">
        <v>1881</v>
      </c>
      <c r="DC195" t="s">
        <v>1882</v>
      </c>
      <c r="DD195" t="s">
        <v>3200</v>
      </c>
      <c r="DE195" t="s">
        <v>3193</v>
      </c>
      <c r="DF195" t="s">
        <v>3199</v>
      </c>
      <c r="DG195" t="s">
        <v>1547</v>
      </c>
      <c r="DH195" t="s">
        <v>1547</v>
      </c>
      <c r="DI195" t="s">
        <v>1892</v>
      </c>
      <c r="DJ195" t="s">
        <v>6072</v>
      </c>
      <c r="DK195"/>
      <c r="DL195" t="s">
        <v>1892</v>
      </c>
      <c r="DM195">
        <v>9</v>
      </c>
      <c r="DN195" t="s">
        <v>1883</v>
      </c>
      <c r="DO195" t="s">
        <v>1569</v>
      </c>
      <c r="DP195" t="b">
        <v>1</v>
      </c>
      <c r="DQ195" t="b">
        <v>0</v>
      </c>
      <c r="DR195" t="b">
        <v>0</v>
      </c>
      <c r="DS195" t="b">
        <v>0</v>
      </c>
      <c r="DT195" t="b">
        <v>0</v>
      </c>
      <c r="DU195" t="b">
        <v>1</v>
      </c>
      <c r="DV195" t="b">
        <v>0</v>
      </c>
      <c r="DW195">
        <v>0</v>
      </c>
      <c r="DX195" t="b">
        <v>0</v>
      </c>
      <c r="DY195" t="b">
        <v>0</v>
      </c>
      <c r="DZ195" t="b">
        <v>0</v>
      </c>
      <c r="EA195" t="b">
        <v>0</v>
      </c>
      <c r="EB195" t="b">
        <v>0</v>
      </c>
      <c r="EC195" t="b">
        <v>0</v>
      </c>
      <c r="ED195" t="b">
        <v>0</v>
      </c>
      <c r="EE195" t="b">
        <v>0</v>
      </c>
      <c r="EF195" t="b">
        <v>0</v>
      </c>
      <c r="EG195" t="b" cm="1">
        <v>0</v>
      </c>
      <c r="EH195" t="b">
        <v>0</v>
      </c>
      <c r="EI195" t="b">
        <v>0</v>
      </c>
      <c r="EJ195" t="b">
        <v>0</v>
      </c>
      <c r="EK195" t="s">
        <v>1547</v>
      </c>
      <c r="EL195">
        <v>0</v>
      </c>
      <c r="EM195">
        <v>16</v>
      </c>
      <c r="EN195" t="b">
        <v>0</v>
      </c>
    </row>
    <row r="196" spans="1:144" ht="63">
      <c r="A196"/>
      <c r="B196" t="s">
        <v>1569</v>
      </c>
      <c r="C196" t="s">
        <v>1569</v>
      </c>
      <c r="D196" t="s">
        <v>3269</v>
      </c>
      <c r="E196" t="s">
        <v>3270</v>
      </c>
      <c r="F196" t="s">
        <v>3270</v>
      </c>
      <c r="G196" t="s">
        <v>3269</v>
      </c>
      <c r="H196" t="s">
        <v>3269</v>
      </c>
      <c r="I196" t="s">
        <v>1251</v>
      </c>
      <c r="J196"/>
      <c r="K196" t="s">
        <v>902</v>
      </c>
      <c r="L196" t="s">
        <v>3190</v>
      </c>
      <c r="M196" t="s">
        <v>1754</v>
      </c>
      <c r="N196" s="109" t="s">
        <v>3271</v>
      </c>
      <c r="O196" t="s">
        <v>3191</v>
      </c>
      <c r="P196" t="s">
        <v>3192</v>
      </c>
      <c r="Q196" t="s">
        <v>3193</v>
      </c>
      <c r="R196" t="s">
        <v>3194</v>
      </c>
      <c r="S196"/>
      <c r="T196"/>
      <c r="U196" t="s">
        <v>13226</v>
      </c>
      <c r="V196" t="s">
        <v>3332</v>
      </c>
      <c r="W196"/>
      <c r="X196"/>
      <c r="Y196"/>
      <c r="Z196"/>
      <c r="AA196"/>
      <c r="AB196"/>
      <c r="AC196"/>
      <c r="AD196"/>
      <c r="AE196"/>
      <c r="AF196"/>
      <c r="AG196"/>
      <c r="AH196"/>
      <c r="AI196"/>
      <c r="AJ196"/>
      <c r="AK196"/>
      <c r="AL196"/>
      <c r="AM196"/>
      <c r="AN196"/>
      <c r="AO196" s="108" t="s">
        <v>43</v>
      </c>
      <c r="AP196" t="s">
        <v>2844</v>
      </c>
      <c r="AQ196">
        <v>37</v>
      </c>
      <c r="AR196" t="s">
        <v>6252</v>
      </c>
      <c r="AS196" t="s">
        <v>1569</v>
      </c>
      <c r="AT196" t="s">
        <v>6057</v>
      </c>
      <c r="AU196" t="s">
        <v>3270</v>
      </c>
      <c r="AV196" t="s">
        <v>6253</v>
      </c>
      <c r="AW196" t="s">
        <v>6253</v>
      </c>
      <c r="AX196" t="s">
        <v>1740</v>
      </c>
      <c r="AY196" t="s">
        <v>6254</v>
      </c>
      <c r="AZ196" t="s">
        <v>3193</v>
      </c>
      <c r="BA196" t="s">
        <v>6255</v>
      </c>
      <c r="BB196" t="s">
        <v>1251</v>
      </c>
      <c r="BC196" t="s">
        <v>3190</v>
      </c>
      <c r="BD196" t="s">
        <v>6325</v>
      </c>
      <c r="BE196" t="s">
        <v>3290</v>
      </c>
      <c r="BF196">
        <v>186</v>
      </c>
      <c r="BG196">
        <v>193</v>
      </c>
      <c r="BH196">
        <v>0</v>
      </c>
      <c r="BI196" t="s">
        <v>1547</v>
      </c>
      <c r="BJ196">
        <v>0</v>
      </c>
      <c r="BK196">
        <v>0</v>
      </c>
      <c r="BL196">
        <v>186</v>
      </c>
      <c r="BM196" t="s">
        <v>6259</v>
      </c>
      <c r="BN196" t="s">
        <v>3291</v>
      </c>
      <c r="BO196" t="s">
        <v>6314</v>
      </c>
      <c r="BP196" t="s" cm="1">
        <v>6313</v>
      </c>
      <c r="BQ196" t="s">
        <v>1547</v>
      </c>
      <c r="BR196" t="s">
        <v>3191</v>
      </c>
      <c r="BS196">
        <v>36</v>
      </c>
      <c r="BT196" t="s">
        <v>5312</v>
      </c>
      <c r="BU196" t="s">
        <v>15249</v>
      </c>
      <c r="BV196" t="s">
        <v>3269</v>
      </c>
      <c r="BW196" t="s">
        <v>6253</v>
      </c>
      <c r="BX196" t="s">
        <v>6254</v>
      </c>
      <c r="BY196" t="s">
        <v>6257</v>
      </c>
      <c r="BZ196" t="s">
        <v>1547</v>
      </c>
      <c r="CA196" t="s">
        <v>1744</v>
      </c>
      <c r="CB196" t="s">
        <v>1754</v>
      </c>
      <c r="CC196"/>
      <c r="CD196" t="s">
        <v>998</v>
      </c>
      <c r="CE196" t="s">
        <v>1251</v>
      </c>
      <c r="CF196" t="s">
        <v>6326</v>
      </c>
      <c r="CG196" t="s">
        <v>6327</v>
      </c>
      <c r="CH196" t="s">
        <v>1251</v>
      </c>
      <c r="CI196" t="s">
        <v>1547</v>
      </c>
      <c r="CJ196" t="s">
        <v>3194</v>
      </c>
      <c r="CK196" t="s">
        <v>1569</v>
      </c>
      <c r="CL196"/>
      <c r="CM196"/>
      <c r="CN196" t="s">
        <v>13226</v>
      </c>
      <c r="CO196" t="s">
        <v>3332</v>
      </c>
      <c r="CP196" t="s">
        <v>13226</v>
      </c>
      <c r="CQ196" t="s">
        <v>3332</v>
      </c>
      <c r="CR196" t="s">
        <v>1547</v>
      </c>
      <c r="CS196">
        <v>8</v>
      </c>
      <c r="CT196" t="s">
        <v>3191</v>
      </c>
      <c r="CU196" t="s">
        <v>3191</v>
      </c>
      <c r="CV196" t="s">
        <v>3191</v>
      </c>
      <c r="CW196" t="s">
        <v>1547</v>
      </c>
      <c r="CX196" t="s">
        <v>1547</v>
      </c>
      <c r="CY196">
        <v>194</v>
      </c>
      <c r="CZ196" t="s">
        <v>6328</v>
      </c>
      <c r="DA196" t="s">
        <v>1547</v>
      </c>
      <c r="DB196" t="s">
        <v>1881</v>
      </c>
      <c r="DC196" t="s">
        <v>1882</v>
      </c>
      <c r="DD196" t="s">
        <v>3270</v>
      </c>
      <c r="DE196" t="s">
        <v>3193</v>
      </c>
      <c r="DF196" t="s">
        <v>3269</v>
      </c>
      <c r="DG196" t="s">
        <v>1547</v>
      </c>
      <c r="DH196" t="s">
        <v>1547</v>
      </c>
      <c r="DI196" t="s">
        <v>1892</v>
      </c>
      <c r="DJ196" t="s">
        <v>6252</v>
      </c>
      <c r="DK196"/>
      <c r="DL196" t="s">
        <v>1892</v>
      </c>
      <c r="DM196">
        <v>9</v>
      </c>
      <c r="DN196" t="s">
        <v>1883</v>
      </c>
      <c r="DO196" t="s">
        <v>1569</v>
      </c>
      <c r="DP196" t="b">
        <v>1</v>
      </c>
      <c r="DQ196" t="b">
        <v>0</v>
      </c>
      <c r="DR196" t="b">
        <v>0</v>
      </c>
      <c r="DS196" t="b">
        <v>0</v>
      </c>
      <c r="DT196" t="b">
        <v>0</v>
      </c>
      <c r="DU196" t="b">
        <v>1</v>
      </c>
      <c r="DV196" t="b">
        <v>0</v>
      </c>
      <c r="DW196">
        <v>0</v>
      </c>
      <c r="DX196" t="b">
        <v>0</v>
      </c>
      <c r="DY196" t="b">
        <v>0</v>
      </c>
      <c r="DZ196" t="b">
        <v>0</v>
      </c>
      <c r="EA196" t="b">
        <v>0</v>
      </c>
      <c r="EB196" t="b">
        <v>0</v>
      </c>
      <c r="EC196" t="b">
        <v>1</v>
      </c>
      <c r="ED196" t="b">
        <v>0</v>
      </c>
      <c r="EE196" t="b">
        <v>0</v>
      </c>
      <c r="EF196" t="b">
        <v>0</v>
      </c>
      <c r="EG196" t="b" cm="1">
        <v>0</v>
      </c>
      <c r="EH196" t="b">
        <v>0</v>
      </c>
      <c r="EI196" t="b">
        <v>0</v>
      </c>
      <c r="EJ196" t="b">
        <v>1</v>
      </c>
      <c r="EK196" t="s">
        <v>5327</v>
      </c>
      <c r="EL196">
        <v>0</v>
      </c>
      <c r="EM196">
        <v>9</v>
      </c>
      <c r="EN196" t="b">
        <v>0</v>
      </c>
    </row>
    <row r="197" spans="1:144" ht="15.75">
      <c r="A197"/>
      <c r="B197" t="s">
        <v>1569</v>
      </c>
      <c r="C197" t="s">
        <v>1569</v>
      </c>
      <c r="D197" t="s">
        <v>3292</v>
      </c>
      <c r="E197" t="s">
        <v>3293</v>
      </c>
      <c r="F197"/>
      <c r="G197" t="s">
        <v>3294</v>
      </c>
      <c r="H197" t="s">
        <v>3292</v>
      </c>
      <c r="I197" t="s">
        <v>1230</v>
      </c>
      <c r="J197"/>
      <c r="K197" t="s">
        <v>902</v>
      </c>
      <c r="L197" t="s">
        <v>3190</v>
      </c>
      <c r="M197" t="s">
        <v>1754</v>
      </c>
      <c r="N197" t="s">
        <v>3295</v>
      </c>
      <c r="O197" t="s">
        <v>3191</v>
      </c>
      <c r="P197" t="s">
        <v>3192</v>
      </c>
      <c r="Q197" t="s">
        <v>3193</v>
      </c>
      <c r="R197" t="s">
        <v>3194</v>
      </c>
      <c r="S197"/>
      <c r="T197"/>
      <c r="U197" t="s">
        <v>13226</v>
      </c>
      <c r="V197" t="s">
        <v>13227</v>
      </c>
      <c r="W197"/>
      <c r="X197"/>
      <c r="Y197"/>
      <c r="Z197"/>
      <c r="AA197"/>
      <c r="AB197"/>
      <c r="AC197"/>
      <c r="AD197"/>
      <c r="AE197"/>
      <c r="AF197"/>
      <c r="AG197"/>
      <c r="AH197"/>
      <c r="AI197"/>
      <c r="AJ197"/>
      <c r="AK197"/>
      <c r="AL197"/>
      <c r="AM197"/>
      <c r="AN197"/>
      <c r="AO197" s="108" t="s">
        <v>43</v>
      </c>
      <c r="AP197" t="s">
        <v>2844</v>
      </c>
      <c r="AQ197">
        <v>38</v>
      </c>
      <c r="AR197" t="s">
        <v>6329</v>
      </c>
      <c r="AS197" t="s">
        <v>1569</v>
      </c>
      <c r="AT197" t="s">
        <v>6057</v>
      </c>
      <c r="AU197" t="s">
        <v>3293</v>
      </c>
      <c r="AV197" t="s">
        <v>6330</v>
      </c>
      <c r="AW197" t="s">
        <v>1744</v>
      </c>
      <c r="AX197" t="s">
        <v>1740</v>
      </c>
      <c r="AY197" t="s">
        <v>6331</v>
      </c>
      <c r="AZ197" t="s">
        <v>3193</v>
      </c>
      <c r="BA197" t="s">
        <v>6332</v>
      </c>
      <c r="BB197" t="s">
        <v>1230</v>
      </c>
      <c r="BC197" t="s">
        <v>3190</v>
      </c>
      <c r="BD197" t="s">
        <v>6333</v>
      </c>
      <c r="BE197" t="s">
        <v>3290</v>
      </c>
      <c r="BF197">
        <v>197</v>
      </c>
      <c r="BG197">
        <v>193</v>
      </c>
      <c r="BH197">
        <v>0</v>
      </c>
      <c r="BI197" t="s">
        <v>3293</v>
      </c>
      <c r="BJ197">
        <v>1</v>
      </c>
      <c r="BK197">
        <v>0</v>
      </c>
      <c r="BL197">
        <v>0</v>
      </c>
      <c r="BM197" t="s">
        <v>1547</v>
      </c>
      <c r="BN197" t="s">
        <v>3291</v>
      </c>
      <c r="BO197" t="s">
        <v>6314</v>
      </c>
      <c r="BP197" t="s" cm="1">
        <v>6313</v>
      </c>
      <c r="BQ197" t="s">
        <v>1547</v>
      </c>
      <c r="BR197" t="s">
        <v>3191</v>
      </c>
      <c r="BS197">
        <v>37</v>
      </c>
      <c r="BT197" t="s">
        <v>5322</v>
      </c>
      <c r="BU197" t="s">
        <v>15250</v>
      </c>
      <c r="BV197" t="s">
        <v>3292</v>
      </c>
      <c r="BW197" t="s">
        <v>6330</v>
      </c>
      <c r="BX197" t="s">
        <v>6334</v>
      </c>
      <c r="BY197" t="s">
        <v>6335</v>
      </c>
      <c r="BZ197" t="s">
        <v>1547</v>
      </c>
      <c r="CA197" t="s">
        <v>1744</v>
      </c>
      <c r="CB197" t="s">
        <v>1754</v>
      </c>
      <c r="CC197"/>
      <c r="CD197" t="s">
        <v>998</v>
      </c>
      <c r="CE197" t="s">
        <v>1230</v>
      </c>
      <c r="CF197" t="s">
        <v>6336</v>
      </c>
      <c r="CG197" t="s">
        <v>6337</v>
      </c>
      <c r="CH197" t="s">
        <v>1230</v>
      </c>
      <c r="CI197" t="s">
        <v>1547</v>
      </c>
      <c r="CJ197" t="s">
        <v>3194</v>
      </c>
      <c r="CK197" t="s">
        <v>1569</v>
      </c>
      <c r="CL197"/>
      <c r="CM197"/>
      <c r="CN197" t="s">
        <v>13226</v>
      </c>
      <c r="CO197" t="s">
        <v>13227</v>
      </c>
      <c r="CP197" t="s">
        <v>13226</v>
      </c>
      <c r="CQ197" t="s">
        <v>13227</v>
      </c>
      <c r="CR197" t="s">
        <v>1547</v>
      </c>
      <c r="CS197">
        <v>8</v>
      </c>
      <c r="CT197" t="s">
        <v>3191</v>
      </c>
      <c r="CU197" t="s">
        <v>3191</v>
      </c>
      <c r="CV197" t="s">
        <v>3191</v>
      </c>
      <c r="CW197" t="s">
        <v>1547</v>
      </c>
      <c r="CX197" t="s">
        <v>1547</v>
      </c>
      <c r="CY197">
        <v>195</v>
      </c>
      <c r="CZ197" t="s">
        <v>6338</v>
      </c>
      <c r="DA197" t="s">
        <v>1547</v>
      </c>
      <c r="DB197" t="s">
        <v>1881</v>
      </c>
      <c r="DC197" t="s">
        <v>1882</v>
      </c>
      <c r="DD197" t="s">
        <v>3293</v>
      </c>
      <c r="DE197" t="s">
        <v>3193</v>
      </c>
      <c r="DF197" t="s">
        <v>3294</v>
      </c>
      <c r="DG197" t="s">
        <v>1547</v>
      </c>
      <c r="DH197" t="s">
        <v>1547</v>
      </c>
      <c r="DI197" t="s">
        <v>1892</v>
      </c>
      <c r="DJ197" t="s">
        <v>6329</v>
      </c>
      <c r="DK197"/>
      <c r="DL197" t="s">
        <v>1892</v>
      </c>
      <c r="DM197">
        <v>9</v>
      </c>
      <c r="DN197" t="s">
        <v>1883</v>
      </c>
      <c r="DO197" t="s">
        <v>1569</v>
      </c>
      <c r="DP197" t="b">
        <v>1</v>
      </c>
      <c r="DQ197" t="b">
        <v>0</v>
      </c>
      <c r="DR197" t="b">
        <v>1</v>
      </c>
      <c r="DS197" t="b">
        <v>0</v>
      </c>
      <c r="DT197" t="b">
        <v>0</v>
      </c>
      <c r="DU197" t="b">
        <v>1</v>
      </c>
      <c r="DV197" t="b">
        <v>0</v>
      </c>
      <c r="DW197">
        <v>0</v>
      </c>
      <c r="DX197" t="b">
        <v>0</v>
      </c>
      <c r="DY197" t="b">
        <v>0</v>
      </c>
      <c r="DZ197" t="b">
        <v>0</v>
      </c>
      <c r="EA197" t="b">
        <v>0</v>
      </c>
      <c r="EB197" t="b">
        <v>0</v>
      </c>
      <c r="EC197" t="b">
        <v>0</v>
      </c>
      <c r="ED197" t="b">
        <v>0</v>
      </c>
      <c r="EE197" t="b">
        <v>0</v>
      </c>
      <c r="EF197" t="b">
        <v>0</v>
      </c>
      <c r="EG197" t="b" cm="1">
        <v>0</v>
      </c>
      <c r="EH197" t="b">
        <v>0</v>
      </c>
      <c r="EI197" t="b">
        <v>0</v>
      </c>
      <c r="EJ197" t="b">
        <v>0</v>
      </c>
      <c r="EK197" t="s">
        <v>1547</v>
      </c>
      <c r="EL197">
        <v>0</v>
      </c>
      <c r="EM197">
        <v>21</v>
      </c>
      <c r="EN197" t="b">
        <v>0</v>
      </c>
    </row>
    <row r="198" spans="1:144" ht="15.75">
      <c r="A198"/>
      <c r="B198" t="s">
        <v>1569</v>
      </c>
      <c r="C198" t="s">
        <v>1569</v>
      </c>
      <c r="D198" t="s">
        <v>3296</v>
      </c>
      <c r="E198" t="s">
        <v>3297</v>
      </c>
      <c r="F198"/>
      <c r="G198" t="s">
        <v>3298</v>
      </c>
      <c r="H198" t="s">
        <v>3296</v>
      </c>
      <c r="I198" t="s">
        <v>1230</v>
      </c>
      <c r="J198"/>
      <c r="K198" t="s">
        <v>902</v>
      </c>
      <c r="L198" t="s">
        <v>3190</v>
      </c>
      <c r="M198" t="s">
        <v>1754</v>
      </c>
      <c r="N198" t="s">
        <v>3295</v>
      </c>
      <c r="O198" t="s">
        <v>3191</v>
      </c>
      <c r="P198" t="s">
        <v>3192</v>
      </c>
      <c r="Q198" t="s">
        <v>3193</v>
      </c>
      <c r="R198" t="s">
        <v>3194</v>
      </c>
      <c r="S198"/>
      <c r="T198"/>
      <c r="U198" t="s">
        <v>13226</v>
      </c>
      <c r="V198" t="s">
        <v>13228</v>
      </c>
      <c r="W198"/>
      <c r="X198"/>
      <c r="Y198"/>
      <c r="Z198"/>
      <c r="AA198"/>
      <c r="AB198"/>
      <c r="AC198"/>
      <c r="AD198"/>
      <c r="AE198"/>
      <c r="AF198"/>
      <c r="AG198"/>
      <c r="AH198"/>
      <c r="AI198"/>
      <c r="AJ198"/>
      <c r="AK198"/>
      <c r="AL198"/>
      <c r="AM198"/>
      <c r="AN198"/>
      <c r="AO198" s="108" t="s">
        <v>43</v>
      </c>
      <c r="AP198" t="s">
        <v>2844</v>
      </c>
      <c r="AQ198">
        <v>39</v>
      </c>
      <c r="AR198" t="s">
        <v>6339</v>
      </c>
      <c r="AS198" t="s">
        <v>1569</v>
      </c>
      <c r="AT198" t="s">
        <v>6057</v>
      </c>
      <c r="AU198" t="s">
        <v>3297</v>
      </c>
      <c r="AV198" t="s">
        <v>6340</v>
      </c>
      <c r="AW198" t="s">
        <v>1744</v>
      </c>
      <c r="AX198" t="s">
        <v>1740</v>
      </c>
      <c r="AY198" t="s">
        <v>6341</v>
      </c>
      <c r="AZ198" t="s">
        <v>3193</v>
      </c>
      <c r="BA198" t="s">
        <v>6342</v>
      </c>
      <c r="BB198" t="s">
        <v>1230</v>
      </c>
      <c r="BC198" t="s">
        <v>3190</v>
      </c>
      <c r="BD198" t="s">
        <v>6343</v>
      </c>
      <c r="BE198" t="s">
        <v>3290</v>
      </c>
      <c r="BF198">
        <v>198</v>
      </c>
      <c r="BG198">
        <v>193</v>
      </c>
      <c r="BH198">
        <v>0</v>
      </c>
      <c r="BI198" t="s">
        <v>3297</v>
      </c>
      <c r="BJ198">
        <v>1</v>
      </c>
      <c r="BK198">
        <v>0</v>
      </c>
      <c r="BL198">
        <v>0</v>
      </c>
      <c r="BM198" t="s">
        <v>1547</v>
      </c>
      <c r="BN198" t="s">
        <v>3291</v>
      </c>
      <c r="BO198" t="s">
        <v>6314</v>
      </c>
      <c r="BP198" t="s" cm="1">
        <v>6313</v>
      </c>
      <c r="BQ198" t="s">
        <v>1547</v>
      </c>
      <c r="BR198" t="s">
        <v>3191</v>
      </c>
      <c r="BS198">
        <v>38</v>
      </c>
      <c r="BT198" t="s">
        <v>5333</v>
      </c>
      <c r="BU198" t="s">
        <v>15251</v>
      </c>
      <c r="BV198" t="s">
        <v>3296</v>
      </c>
      <c r="BW198" t="s">
        <v>6340</v>
      </c>
      <c r="BX198" t="s">
        <v>6344</v>
      </c>
      <c r="BY198" t="s">
        <v>6335</v>
      </c>
      <c r="BZ198" t="s">
        <v>1547</v>
      </c>
      <c r="CA198" t="s">
        <v>1744</v>
      </c>
      <c r="CB198" t="s">
        <v>1754</v>
      </c>
      <c r="CC198"/>
      <c r="CD198" t="s">
        <v>998</v>
      </c>
      <c r="CE198" t="s">
        <v>1230</v>
      </c>
      <c r="CF198" t="s">
        <v>6345</v>
      </c>
      <c r="CG198" t="s">
        <v>6346</v>
      </c>
      <c r="CH198" t="s">
        <v>1230</v>
      </c>
      <c r="CI198" t="s">
        <v>1547</v>
      </c>
      <c r="CJ198" t="s">
        <v>3194</v>
      </c>
      <c r="CK198" t="s">
        <v>1569</v>
      </c>
      <c r="CL198"/>
      <c r="CM198"/>
      <c r="CN198" t="s">
        <v>13226</v>
      </c>
      <c r="CO198" t="s">
        <v>13228</v>
      </c>
      <c r="CP198" t="s">
        <v>13226</v>
      </c>
      <c r="CQ198" t="s">
        <v>13228</v>
      </c>
      <c r="CR198" t="s">
        <v>1547</v>
      </c>
      <c r="CS198">
        <v>8</v>
      </c>
      <c r="CT198" t="s">
        <v>3191</v>
      </c>
      <c r="CU198" t="s">
        <v>3191</v>
      </c>
      <c r="CV198" t="s">
        <v>3191</v>
      </c>
      <c r="CW198" t="s">
        <v>1547</v>
      </c>
      <c r="CX198" t="s">
        <v>1547</v>
      </c>
      <c r="CY198">
        <v>196</v>
      </c>
      <c r="CZ198" t="s">
        <v>6347</v>
      </c>
      <c r="DA198" t="s">
        <v>1547</v>
      </c>
      <c r="DB198" t="s">
        <v>1881</v>
      </c>
      <c r="DC198" t="s">
        <v>1882</v>
      </c>
      <c r="DD198" t="s">
        <v>3297</v>
      </c>
      <c r="DE198" t="s">
        <v>3193</v>
      </c>
      <c r="DF198" t="s">
        <v>3298</v>
      </c>
      <c r="DG198" t="s">
        <v>1547</v>
      </c>
      <c r="DH198" t="s">
        <v>1547</v>
      </c>
      <c r="DI198" t="s">
        <v>1892</v>
      </c>
      <c r="DJ198" t="s">
        <v>6339</v>
      </c>
      <c r="DK198"/>
      <c r="DL198" t="s">
        <v>1892</v>
      </c>
      <c r="DM198">
        <v>9</v>
      </c>
      <c r="DN198" t="s">
        <v>1883</v>
      </c>
      <c r="DO198" t="s">
        <v>1569</v>
      </c>
      <c r="DP198" t="b">
        <v>1</v>
      </c>
      <c r="DQ198" t="b">
        <v>0</v>
      </c>
      <c r="DR198" t="b">
        <v>1</v>
      </c>
      <c r="DS198" t="b">
        <v>0</v>
      </c>
      <c r="DT198" t="b">
        <v>0</v>
      </c>
      <c r="DU198" t="b">
        <v>1</v>
      </c>
      <c r="DV198" t="b">
        <v>0</v>
      </c>
      <c r="DW198">
        <v>0</v>
      </c>
      <c r="DX198" t="b">
        <v>0</v>
      </c>
      <c r="DY198" t="b">
        <v>0</v>
      </c>
      <c r="DZ198" t="b">
        <v>0</v>
      </c>
      <c r="EA198" t="b">
        <v>0</v>
      </c>
      <c r="EB198" t="b">
        <v>0</v>
      </c>
      <c r="EC198" t="b">
        <v>0</v>
      </c>
      <c r="ED198" t="b">
        <v>0</v>
      </c>
      <c r="EE198" t="b">
        <v>0</v>
      </c>
      <c r="EF198" t="b">
        <v>0</v>
      </c>
      <c r="EG198" t="b" cm="1">
        <v>0</v>
      </c>
      <c r="EH198" t="b">
        <v>0</v>
      </c>
      <c r="EI198" t="b">
        <v>0</v>
      </c>
      <c r="EJ198" t="b">
        <v>0</v>
      </c>
      <c r="EK198" t="s">
        <v>1547</v>
      </c>
      <c r="EL198">
        <v>0</v>
      </c>
      <c r="EM198">
        <v>24</v>
      </c>
      <c r="EN198" t="b">
        <v>0</v>
      </c>
    </row>
    <row r="199" spans="1:144" ht="15.75">
      <c r="A199"/>
      <c r="B199" t="s">
        <v>1569</v>
      </c>
      <c r="C199" t="s">
        <v>1569</v>
      </c>
      <c r="D199" t="s">
        <v>3299</v>
      </c>
      <c r="E199" t="s">
        <v>3300</v>
      </c>
      <c r="F199"/>
      <c r="G199" t="s">
        <v>3301</v>
      </c>
      <c r="H199" t="s">
        <v>3299</v>
      </c>
      <c r="I199" t="s">
        <v>1230</v>
      </c>
      <c r="J199"/>
      <c r="K199" t="s">
        <v>902</v>
      </c>
      <c r="L199" t="s">
        <v>3190</v>
      </c>
      <c r="M199" t="s">
        <v>1754</v>
      </c>
      <c r="N199" t="s">
        <v>3295</v>
      </c>
      <c r="O199" t="s">
        <v>3191</v>
      </c>
      <c r="P199" t="s">
        <v>3192</v>
      </c>
      <c r="Q199" t="s">
        <v>3193</v>
      </c>
      <c r="R199" t="s">
        <v>3194</v>
      </c>
      <c r="S199"/>
      <c r="T199"/>
      <c r="U199" t="s">
        <v>13226</v>
      </c>
      <c r="V199" t="s">
        <v>13229</v>
      </c>
      <c r="W199"/>
      <c r="X199"/>
      <c r="Y199"/>
      <c r="Z199"/>
      <c r="AA199"/>
      <c r="AB199"/>
      <c r="AC199"/>
      <c r="AD199"/>
      <c r="AE199"/>
      <c r="AF199"/>
      <c r="AG199"/>
      <c r="AH199"/>
      <c r="AI199"/>
      <c r="AJ199"/>
      <c r="AK199"/>
      <c r="AL199"/>
      <c r="AM199"/>
      <c r="AN199"/>
      <c r="AO199" s="108" t="s">
        <v>43</v>
      </c>
      <c r="AP199" t="s">
        <v>2844</v>
      </c>
      <c r="AQ199">
        <v>40</v>
      </c>
      <c r="AR199" t="s">
        <v>6348</v>
      </c>
      <c r="AS199" t="s">
        <v>1569</v>
      </c>
      <c r="AT199" t="s">
        <v>6057</v>
      </c>
      <c r="AU199" t="s">
        <v>3300</v>
      </c>
      <c r="AV199" t="s">
        <v>6349</v>
      </c>
      <c r="AW199" t="s">
        <v>1744</v>
      </c>
      <c r="AX199" t="s">
        <v>1740</v>
      </c>
      <c r="AY199" t="s">
        <v>6350</v>
      </c>
      <c r="AZ199" t="s">
        <v>3193</v>
      </c>
      <c r="BA199" t="s">
        <v>6351</v>
      </c>
      <c r="BB199" t="s">
        <v>1230</v>
      </c>
      <c r="BC199" t="s">
        <v>3190</v>
      </c>
      <c r="BD199" t="s">
        <v>6352</v>
      </c>
      <c r="BE199" t="s">
        <v>3290</v>
      </c>
      <c r="BF199">
        <v>199</v>
      </c>
      <c r="BG199">
        <v>193</v>
      </c>
      <c r="BH199">
        <v>0</v>
      </c>
      <c r="BI199" t="s">
        <v>3300</v>
      </c>
      <c r="BJ199">
        <v>1</v>
      </c>
      <c r="BK199">
        <v>0</v>
      </c>
      <c r="BL199">
        <v>0</v>
      </c>
      <c r="BM199" t="s">
        <v>1547</v>
      </c>
      <c r="BN199" t="s">
        <v>3291</v>
      </c>
      <c r="BO199" t="s">
        <v>6314</v>
      </c>
      <c r="BP199" t="s" cm="1">
        <v>6313</v>
      </c>
      <c r="BQ199" t="s">
        <v>1547</v>
      </c>
      <c r="BR199" t="s">
        <v>3191</v>
      </c>
      <c r="BS199">
        <v>39</v>
      </c>
      <c r="BT199" t="s">
        <v>5344</v>
      </c>
      <c r="BU199" t="s">
        <v>15252</v>
      </c>
      <c r="BV199" t="s">
        <v>3299</v>
      </c>
      <c r="BW199" t="s">
        <v>6349</v>
      </c>
      <c r="BX199" t="s">
        <v>6353</v>
      </c>
      <c r="BY199" t="s">
        <v>6335</v>
      </c>
      <c r="BZ199" t="s">
        <v>1547</v>
      </c>
      <c r="CA199" t="s">
        <v>1744</v>
      </c>
      <c r="CB199" t="s">
        <v>1754</v>
      </c>
      <c r="CC199"/>
      <c r="CD199" t="s">
        <v>998</v>
      </c>
      <c r="CE199" t="s">
        <v>1230</v>
      </c>
      <c r="CF199" t="s">
        <v>6354</v>
      </c>
      <c r="CG199" t="s">
        <v>6355</v>
      </c>
      <c r="CH199" t="s">
        <v>1230</v>
      </c>
      <c r="CI199" t="s">
        <v>1547</v>
      </c>
      <c r="CJ199" t="s">
        <v>3194</v>
      </c>
      <c r="CK199" t="s">
        <v>1569</v>
      </c>
      <c r="CL199"/>
      <c r="CM199"/>
      <c r="CN199" t="s">
        <v>13226</v>
      </c>
      <c r="CO199" t="s">
        <v>13229</v>
      </c>
      <c r="CP199" t="s">
        <v>13226</v>
      </c>
      <c r="CQ199" t="s">
        <v>13229</v>
      </c>
      <c r="CR199" t="s">
        <v>1547</v>
      </c>
      <c r="CS199">
        <v>8</v>
      </c>
      <c r="CT199" t="s">
        <v>3191</v>
      </c>
      <c r="CU199" t="s">
        <v>3191</v>
      </c>
      <c r="CV199" t="s">
        <v>3191</v>
      </c>
      <c r="CW199" t="s">
        <v>1547</v>
      </c>
      <c r="CX199" t="s">
        <v>1547</v>
      </c>
      <c r="CY199">
        <v>197</v>
      </c>
      <c r="CZ199" t="s">
        <v>6356</v>
      </c>
      <c r="DA199" t="s">
        <v>1547</v>
      </c>
      <c r="DB199" t="s">
        <v>1881</v>
      </c>
      <c r="DC199" t="s">
        <v>1882</v>
      </c>
      <c r="DD199" t="s">
        <v>3300</v>
      </c>
      <c r="DE199" t="s">
        <v>3193</v>
      </c>
      <c r="DF199" t="s">
        <v>3301</v>
      </c>
      <c r="DG199" t="s">
        <v>1547</v>
      </c>
      <c r="DH199" t="s">
        <v>1547</v>
      </c>
      <c r="DI199" t="s">
        <v>1892</v>
      </c>
      <c r="DJ199" t="s">
        <v>6348</v>
      </c>
      <c r="DK199"/>
      <c r="DL199" t="s">
        <v>1892</v>
      </c>
      <c r="DM199">
        <v>9</v>
      </c>
      <c r="DN199" t="s">
        <v>1883</v>
      </c>
      <c r="DO199" t="s">
        <v>1569</v>
      </c>
      <c r="DP199" t="b">
        <v>1</v>
      </c>
      <c r="DQ199" t="b">
        <v>0</v>
      </c>
      <c r="DR199" t="b">
        <v>1</v>
      </c>
      <c r="DS199" t="b">
        <v>0</v>
      </c>
      <c r="DT199" t="b">
        <v>0</v>
      </c>
      <c r="DU199" t="b">
        <v>1</v>
      </c>
      <c r="DV199" t="b">
        <v>0</v>
      </c>
      <c r="DW199">
        <v>0</v>
      </c>
      <c r="DX199" t="b">
        <v>0</v>
      </c>
      <c r="DY199" t="b">
        <v>0</v>
      </c>
      <c r="DZ199" t="b">
        <v>0</v>
      </c>
      <c r="EA199" t="b">
        <v>0</v>
      </c>
      <c r="EB199" t="b">
        <v>0</v>
      </c>
      <c r="EC199" t="b">
        <v>0</v>
      </c>
      <c r="ED199" t="b">
        <v>0</v>
      </c>
      <c r="EE199" t="b">
        <v>0</v>
      </c>
      <c r="EF199" t="b">
        <v>0</v>
      </c>
      <c r="EG199" t="b" cm="1">
        <v>0</v>
      </c>
      <c r="EH199" t="b">
        <v>0</v>
      </c>
      <c r="EI199" t="b">
        <v>0</v>
      </c>
      <c r="EJ199" t="b">
        <v>0</v>
      </c>
      <c r="EK199" t="s">
        <v>1547</v>
      </c>
      <c r="EL199">
        <v>0</v>
      </c>
      <c r="EM199">
        <v>28</v>
      </c>
      <c r="EN199" t="b">
        <v>0</v>
      </c>
    </row>
    <row r="200" spans="1:144" ht="15.75">
      <c r="A200"/>
      <c r="B200" t="s">
        <v>1569</v>
      </c>
      <c r="C200" t="s">
        <v>1569</v>
      </c>
      <c r="D200" t="s">
        <v>3302</v>
      </c>
      <c r="E200" t="s">
        <v>3303</v>
      </c>
      <c r="F200"/>
      <c r="G200" t="s">
        <v>3304</v>
      </c>
      <c r="H200" t="s">
        <v>3302</v>
      </c>
      <c r="I200" t="s">
        <v>1230</v>
      </c>
      <c r="J200"/>
      <c r="K200" t="s">
        <v>902</v>
      </c>
      <c r="L200" t="s">
        <v>3190</v>
      </c>
      <c r="M200" t="s">
        <v>1754</v>
      </c>
      <c r="N200" t="s">
        <v>3295</v>
      </c>
      <c r="O200" t="s">
        <v>3191</v>
      </c>
      <c r="P200" t="s">
        <v>3192</v>
      </c>
      <c r="Q200" t="s">
        <v>3193</v>
      </c>
      <c r="R200" t="s">
        <v>3194</v>
      </c>
      <c r="S200"/>
      <c r="T200"/>
      <c r="U200" t="s">
        <v>13226</v>
      </c>
      <c r="V200" t="s">
        <v>13230</v>
      </c>
      <c r="W200"/>
      <c r="X200"/>
      <c r="Y200"/>
      <c r="Z200"/>
      <c r="AA200"/>
      <c r="AB200"/>
      <c r="AC200"/>
      <c r="AD200"/>
      <c r="AE200"/>
      <c r="AF200"/>
      <c r="AG200"/>
      <c r="AH200"/>
      <c r="AI200"/>
      <c r="AJ200"/>
      <c r="AK200"/>
      <c r="AL200"/>
      <c r="AM200"/>
      <c r="AN200"/>
      <c r="AO200" s="108" t="s">
        <v>43</v>
      </c>
      <c r="AP200" t="s">
        <v>2844</v>
      </c>
      <c r="AQ200">
        <v>41</v>
      </c>
      <c r="AR200" t="s">
        <v>6357</v>
      </c>
      <c r="AS200" t="s">
        <v>1569</v>
      </c>
      <c r="AT200" t="s">
        <v>6057</v>
      </c>
      <c r="AU200" t="s">
        <v>3303</v>
      </c>
      <c r="AV200" t="s">
        <v>6358</v>
      </c>
      <c r="AW200" t="s">
        <v>1744</v>
      </c>
      <c r="AX200" t="s">
        <v>1740</v>
      </c>
      <c r="AY200" t="s">
        <v>6359</v>
      </c>
      <c r="AZ200" t="s">
        <v>3193</v>
      </c>
      <c r="BA200" t="s">
        <v>6360</v>
      </c>
      <c r="BB200" t="s">
        <v>1230</v>
      </c>
      <c r="BC200" t="s">
        <v>3190</v>
      </c>
      <c r="BD200" t="s">
        <v>6361</v>
      </c>
      <c r="BE200" t="s">
        <v>3290</v>
      </c>
      <c r="BF200">
        <v>200</v>
      </c>
      <c r="BG200">
        <v>193</v>
      </c>
      <c r="BH200">
        <v>0</v>
      </c>
      <c r="BI200" t="s">
        <v>3303</v>
      </c>
      <c r="BJ200">
        <v>1</v>
      </c>
      <c r="BK200">
        <v>0</v>
      </c>
      <c r="BL200">
        <v>0</v>
      </c>
      <c r="BM200" t="s">
        <v>1547</v>
      </c>
      <c r="BN200" t="s">
        <v>3291</v>
      </c>
      <c r="BO200" t="s">
        <v>6314</v>
      </c>
      <c r="BP200" t="s" cm="1">
        <v>6313</v>
      </c>
      <c r="BQ200" t="s">
        <v>1547</v>
      </c>
      <c r="BR200" t="s">
        <v>3191</v>
      </c>
      <c r="BS200">
        <v>40</v>
      </c>
      <c r="BT200" t="s">
        <v>5355</v>
      </c>
      <c r="BU200" t="s">
        <v>15253</v>
      </c>
      <c r="BV200" t="s">
        <v>3302</v>
      </c>
      <c r="BW200" t="s">
        <v>6358</v>
      </c>
      <c r="BX200" t="s">
        <v>6362</v>
      </c>
      <c r="BY200" t="s">
        <v>6335</v>
      </c>
      <c r="BZ200" t="s">
        <v>1547</v>
      </c>
      <c r="CA200" t="s">
        <v>1744</v>
      </c>
      <c r="CB200" t="s">
        <v>1754</v>
      </c>
      <c r="CC200"/>
      <c r="CD200" t="s">
        <v>998</v>
      </c>
      <c r="CE200" t="s">
        <v>1230</v>
      </c>
      <c r="CF200" t="s">
        <v>6363</v>
      </c>
      <c r="CG200" t="s">
        <v>6364</v>
      </c>
      <c r="CH200" t="s">
        <v>1230</v>
      </c>
      <c r="CI200" t="s">
        <v>1547</v>
      </c>
      <c r="CJ200" t="s">
        <v>3194</v>
      </c>
      <c r="CK200" t="s">
        <v>1569</v>
      </c>
      <c r="CL200"/>
      <c r="CM200"/>
      <c r="CN200" t="s">
        <v>13226</v>
      </c>
      <c r="CO200" t="s">
        <v>13230</v>
      </c>
      <c r="CP200" t="s">
        <v>13226</v>
      </c>
      <c r="CQ200" t="s">
        <v>13230</v>
      </c>
      <c r="CR200" t="s">
        <v>1547</v>
      </c>
      <c r="CS200">
        <v>8</v>
      </c>
      <c r="CT200" t="s">
        <v>3191</v>
      </c>
      <c r="CU200" t="s">
        <v>3191</v>
      </c>
      <c r="CV200" t="s">
        <v>3191</v>
      </c>
      <c r="CW200" t="s">
        <v>1547</v>
      </c>
      <c r="CX200" t="s">
        <v>1547</v>
      </c>
      <c r="CY200">
        <v>198</v>
      </c>
      <c r="CZ200" t="s">
        <v>6365</v>
      </c>
      <c r="DA200" t="s">
        <v>1547</v>
      </c>
      <c r="DB200" t="s">
        <v>1881</v>
      </c>
      <c r="DC200" t="s">
        <v>1882</v>
      </c>
      <c r="DD200" t="s">
        <v>3303</v>
      </c>
      <c r="DE200" t="s">
        <v>3193</v>
      </c>
      <c r="DF200" t="s">
        <v>3304</v>
      </c>
      <c r="DG200" t="s">
        <v>1547</v>
      </c>
      <c r="DH200" t="s">
        <v>1547</v>
      </c>
      <c r="DI200" t="s">
        <v>1892</v>
      </c>
      <c r="DJ200" t="s">
        <v>6357</v>
      </c>
      <c r="DK200"/>
      <c r="DL200" t="s">
        <v>1892</v>
      </c>
      <c r="DM200">
        <v>9</v>
      </c>
      <c r="DN200" t="s">
        <v>1883</v>
      </c>
      <c r="DO200" t="s">
        <v>1569</v>
      </c>
      <c r="DP200" t="b">
        <v>1</v>
      </c>
      <c r="DQ200" t="b">
        <v>0</v>
      </c>
      <c r="DR200" t="b">
        <v>1</v>
      </c>
      <c r="DS200" t="b">
        <v>0</v>
      </c>
      <c r="DT200" t="b">
        <v>0</v>
      </c>
      <c r="DU200" t="b">
        <v>1</v>
      </c>
      <c r="DV200" t="b">
        <v>0</v>
      </c>
      <c r="DW200">
        <v>0</v>
      </c>
      <c r="DX200" t="b">
        <v>0</v>
      </c>
      <c r="DY200" t="b">
        <v>0</v>
      </c>
      <c r="DZ200" t="b">
        <v>0</v>
      </c>
      <c r="EA200" t="b">
        <v>0</v>
      </c>
      <c r="EB200" t="b">
        <v>0</v>
      </c>
      <c r="EC200" t="b">
        <v>0</v>
      </c>
      <c r="ED200" t="b">
        <v>0</v>
      </c>
      <c r="EE200" t="b">
        <v>0</v>
      </c>
      <c r="EF200" t="b">
        <v>0</v>
      </c>
      <c r="EG200" t="b" cm="1">
        <v>0</v>
      </c>
      <c r="EH200" t="b">
        <v>0</v>
      </c>
      <c r="EI200" t="b">
        <v>0</v>
      </c>
      <c r="EJ200" t="b">
        <v>0</v>
      </c>
      <c r="EK200" t="s">
        <v>1547</v>
      </c>
      <c r="EL200">
        <v>0</v>
      </c>
      <c r="EM200">
        <v>26</v>
      </c>
      <c r="EN200" t="b">
        <v>0</v>
      </c>
    </row>
    <row r="201" spans="1:144" ht="15.75">
      <c r="A201"/>
      <c r="B201" t="s">
        <v>1569</v>
      </c>
      <c r="C201" t="s">
        <v>1569</v>
      </c>
      <c r="D201" t="s">
        <v>3305</v>
      </c>
      <c r="E201" t="s">
        <v>3306</v>
      </c>
      <c r="F201"/>
      <c r="G201" t="s">
        <v>3228</v>
      </c>
      <c r="H201" t="s">
        <v>3228</v>
      </c>
      <c r="I201" t="s">
        <v>1230</v>
      </c>
      <c r="J201"/>
      <c r="K201" t="s">
        <v>902</v>
      </c>
      <c r="L201" t="s">
        <v>3190</v>
      </c>
      <c r="M201" t="s">
        <v>1779</v>
      </c>
      <c r="N201"/>
      <c r="O201" t="s">
        <v>3191</v>
      </c>
      <c r="P201" t="s">
        <v>3192</v>
      </c>
      <c r="Q201" t="s">
        <v>3193</v>
      </c>
      <c r="R201" t="s">
        <v>3194</v>
      </c>
      <c r="S201"/>
      <c r="T201"/>
      <c r="U201" t="s">
        <v>13226</v>
      </c>
      <c r="V201" t="s">
        <v>13231</v>
      </c>
      <c r="W201"/>
      <c r="X201"/>
      <c r="Y201"/>
      <c r="Z201"/>
      <c r="AA201"/>
      <c r="AB201"/>
      <c r="AC201"/>
      <c r="AD201"/>
      <c r="AE201"/>
      <c r="AF201"/>
      <c r="AG201"/>
      <c r="AH201"/>
      <c r="AI201"/>
      <c r="AJ201"/>
      <c r="AK201"/>
      <c r="AL201"/>
      <c r="AM201"/>
      <c r="AN201"/>
      <c r="AO201" s="108" t="s">
        <v>43</v>
      </c>
      <c r="AP201" t="s">
        <v>2844</v>
      </c>
      <c r="AQ201">
        <v>42</v>
      </c>
      <c r="AR201" t="s">
        <v>6366</v>
      </c>
      <c r="AS201" t="s">
        <v>1569</v>
      </c>
      <c r="AT201" t="s">
        <v>6057</v>
      </c>
      <c r="AU201" t="s">
        <v>3306</v>
      </c>
      <c r="AV201" t="s">
        <v>6367</v>
      </c>
      <c r="AW201" t="s">
        <v>1744</v>
      </c>
      <c r="AX201" t="s">
        <v>1740</v>
      </c>
      <c r="AY201" t="s">
        <v>6136</v>
      </c>
      <c r="AZ201" t="s">
        <v>3193</v>
      </c>
      <c r="BA201" t="s">
        <v>6368</v>
      </c>
      <c r="BB201" t="s">
        <v>1230</v>
      </c>
      <c r="BC201" t="s">
        <v>3190</v>
      </c>
      <c r="BD201" t="s">
        <v>6369</v>
      </c>
      <c r="BE201" t="s">
        <v>3290</v>
      </c>
      <c r="BF201">
        <v>201</v>
      </c>
      <c r="BG201">
        <v>193</v>
      </c>
      <c r="BH201">
        <v>0</v>
      </c>
      <c r="BI201" t="s">
        <v>3306</v>
      </c>
      <c r="BJ201">
        <v>1</v>
      </c>
      <c r="BK201">
        <v>0</v>
      </c>
      <c r="BL201">
        <v>0</v>
      </c>
      <c r="BM201" t="s">
        <v>1547</v>
      </c>
      <c r="BN201" t="s">
        <v>3291</v>
      </c>
      <c r="BO201" t="s">
        <v>6314</v>
      </c>
      <c r="BP201" t="s" cm="1">
        <v>6313</v>
      </c>
      <c r="BQ201" t="s">
        <v>1547</v>
      </c>
      <c r="BR201" t="s">
        <v>3191</v>
      </c>
      <c r="BS201">
        <v>41</v>
      </c>
      <c r="BT201" t="s">
        <v>5365</v>
      </c>
      <c r="BU201" t="s">
        <v>15254</v>
      </c>
      <c r="BV201" t="s">
        <v>3305</v>
      </c>
      <c r="BW201" t="s">
        <v>6367</v>
      </c>
      <c r="BX201" t="s">
        <v>6136</v>
      </c>
      <c r="BY201" t="s">
        <v>1744</v>
      </c>
      <c r="BZ201" t="s">
        <v>1547</v>
      </c>
      <c r="CA201" t="s">
        <v>1744</v>
      </c>
      <c r="CB201" t="s">
        <v>1779</v>
      </c>
      <c r="CC201"/>
      <c r="CD201" t="s">
        <v>998</v>
      </c>
      <c r="CE201" t="s">
        <v>1230</v>
      </c>
      <c r="CF201" t="s">
        <v>6370</v>
      </c>
      <c r="CG201" t="s">
        <v>6371</v>
      </c>
      <c r="CH201" t="s">
        <v>1230</v>
      </c>
      <c r="CI201" t="s">
        <v>1547</v>
      </c>
      <c r="CJ201" t="s">
        <v>3194</v>
      </c>
      <c r="CK201" t="s">
        <v>1569</v>
      </c>
      <c r="CL201"/>
      <c r="CM201"/>
      <c r="CN201" t="s">
        <v>13226</v>
      </c>
      <c r="CO201" t="s">
        <v>13231</v>
      </c>
      <c r="CP201" t="s">
        <v>13226</v>
      </c>
      <c r="CQ201" t="s">
        <v>13231</v>
      </c>
      <c r="CR201" t="s">
        <v>1547</v>
      </c>
      <c r="CS201">
        <v>8</v>
      </c>
      <c r="CT201" t="s">
        <v>3191</v>
      </c>
      <c r="CU201" t="s">
        <v>3191</v>
      </c>
      <c r="CV201" t="s">
        <v>3191</v>
      </c>
      <c r="CW201" t="s">
        <v>1547</v>
      </c>
      <c r="CX201" t="s">
        <v>1547</v>
      </c>
      <c r="CY201">
        <v>199</v>
      </c>
      <c r="CZ201" t="s">
        <v>6372</v>
      </c>
      <c r="DA201" t="s">
        <v>1547</v>
      </c>
      <c r="DB201" t="s">
        <v>1881</v>
      </c>
      <c r="DC201" t="s">
        <v>1882</v>
      </c>
      <c r="DD201" t="s">
        <v>3306</v>
      </c>
      <c r="DE201" t="s">
        <v>3193</v>
      </c>
      <c r="DF201" t="s">
        <v>3228</v>
      </c>
      <c r="DG201" t="s">
        <v>1547</v>
      </c>
      <c r="DH201" t="s">
        <v>1547</v>
      </c>
      <c r="DI201" t="s">
        <v>1892</v>
      </c>
      <c r="DJ201" t="s">
        <v>6366</v>
      </c>
      <c r="DK201"/>
      <c r="DL201" t="s">
        <v>1892</v>
      </c>
      <c r="DM201">
        <v>9</v>
      </c>
      <c r="DN201" t="s">
        <v>1883</v>
      </c>
      <c r="DO201" t="s">
        <v>1569</v>
      </c>
      <c r="DP201" t="b">
        <v>1</v>
      </c>
      <c r="DQ201" t="b">
        <v>0</v>
      </c>
      <c r="DR201" t="b">
        <v>1</v>
      </c>
      <c r="DS201" t="b">
        <v>0</v>
      </c>
      <c r="DT201" t="b">
        <v>0</v>
      </c>
      <c r="DU201" t="b">
        <v>1</v>
      </c>
      <c r="DV201" t="b">
        <v>0</v>
      </c>
      <c r="DW201">
        <v>0</v>
      </c>
      <c r="DX201" t="b">
        <v>0</v>
      </c>
      <c r="DY201" t="b">
        <v>0</v>
      </c>
      <c r="DZ201" t="b">
        <v>0</v>
      </c>
      <c r="EA201" t="b">
        <v>0</v>
      </c>
      <c r="EB201" t="b">
        <v>0</v>
      </c>
      <c r="EC201" t="b">
        <v>0</v>
      </c>
      <c r="ED201" t="b">
        <v>0</v>
      </c>
      <c r="EE201" t="b">
        <v>0</v>
      </c>
      <c r="EF201" t="b">
        <v>0</v>
      </c>
      <c r="EG201" t="b" cm="1">
        <v>0</v>
      </c>
      <c r="EH201" t="b">
        <v>0</v>
      </c>
      <c r="EI201" t="b">
        <v>0</v>
      </c>
      <c r="EJ201" t="b">
        <v>0</v>
      </c>
      <c r="EK201" t="s">
        <v>1547</v>
      </c>
      <c r="EL201">
        <v>0</v>
      </c>
      <c r="EM201">
        <v>33</v>
      </c>
      <c r="EN201" t="b">
        <v>0</v>
      </c>
    </row>
    <row r="202" spans="1:144" ht="15.75">
      <c r="A202"/>
      <c r="B202" t="s">
        <v>1569</v>
      </c>
      <c r="C202" t="s">
        <v>1569</v>
      </c>
      <c r="D202" t="s">
        <v>3307</v>
      </c>
      <c r="E202" t="s">
        <v>3308</v>
      </c>
      <c r="F202"/>
      <c r="G202" t="s">
        <v>3307</v>
      </c>
      <c r="H202" t="s">
        <v>3307</v>
      </c>
      <c r="I202" t="s">
        <v>1244</v>
      </c>
      <c r="J202"/>
      <c r="K202" t="s">
        <v>902</v>
      </c>
      <c r="L202" t="s">
        <v>3190</v>
      </c>
      <c r="M202" t="s">
        <v>902</v>
      </c>
      <c r="N202"/>
      <c r="O202" t="s">
        <v>3191</v>
      </c>
      <c r="P202" t="s">
        <v>3192</v>
      </c>
      <c r="Q202" t="s">
        <v>3193</v>
      </c>
      <c r="R202" t="s">
        <v>3194</v>
      </c>
      <c r="S202"/>
      <c r="T202"/>
      <c r="U202" t="s">
        <v>13232</v>
      </c>
      <c r="V202"/>
      <c r="W202"/>
      <c r="X202"/>
      <c r="Y202"/>
      <c r="Z202"/>
      <c r="AA202"/>
      <c r="AB202"/>
      <c r="AC202"/>
      <c r="AD202"/>
      <c r="AE202"/>
      <c r="AF202"/>
      <c r="AG202"/>
      <c r="AH202"/>
      <c r="AI202"/>
      <c r="AJ202"/>
      <c r="AK202"/>
      <c r="AL202"/>
      <c r="AM202"/>
      <c r="AN202"/>
      <c r="AO202" s="108" t="s">
        <v>43</v>
      </c>
      <c r="AP202" t="s">
        <v>2844</v>
      </c>
      <c r="AQ202">
        <v>43</v>
      </c>
      <c r="AR202" t="s">
        <v>6373</v>
      </c>
      <c r="AS202" t="s">
        <v>1569</v>
      </c>
      <c r="AT202" t="s">
        <v>6057</v>
      </c>
      <c r="AU202" t="s">
        <v>3308</v>
      </c>
      <c r="AV202" t="s">
        <v>6374</v>
      </c>
      <c r="AW202" t="s">
        <v>1744</v>
      </c>
      <c r="AX202" t="s">
        <v>1740</v>
      </c>
      <c r="AY202" t="s">
        <v>6375</v>
      </c>
      <c r="AZ202" t="s">
        <v>3193</v>
      </c>
      <c r="BA202" t="s">
        <v>6376</v>
      </c>
      <c r="BB202" t="s">
        <v>1244</v>
      </c>
      <c r="BC202" t="s">
        <v>3190</v>
      </c>
      <c r="BD202" t="s">
        <v>6377</v>
      </c>
      <c r="BE202" t="s">
        <v>3307</v>
      </c>
      <c r="BF202">
        <v>202</v>
      </c>
      <c r="BG202">
        <v>0</v>
      </c>
      <c r="BH202">
        <v>0</v>
      </c>
      <c r="BI202" t="s">
        <v>1547</v>
      </c>
      <c r="BJ202">
        <v>0</v>
      </c>
      <c r="BK202">
        <v>0</v>
      </c>
      <c r="BL202">
        <v>0</v>
      </c>
      <c r="BM202" t="s">
        <v>1547</v>
      </c>
      <c r="BN202" t="s">
        <v>1547</v>
      </c>
      <c r="BO202" t="s">
        <v>1547</v>
      </c>
      <c r="BP202" t="s" cm="1">
        <v>1547</v>
      </c>
      <c r="BQ202" t="s">
        <v>1547</v>
      </c>
      <c r="BR202" t="s">
        <v>3191</v>
      </c>
      <c r="BS202">
        <v>42</v>
      </c>
      <c r="BT202" t="s">
        <v>5376</v>
      </c>
      <c r="BU202" t="s">
        <v>15255</v>
      </c>
      <c r="BV202" t="s">
        <v>3307</v>
      </c>
      <c r="BW202" t="s">
        <v>6374</v>
      </c>
      <c r="BX202" t="s">
        <v>6375</v>
      </c>
      <c r="BY202" t="s">
        <v>1744</v>
      </c>
      <c r="BZ202" t="s">
        <v>1547</v>
      </c>
      <c r="CA202" t="s">
        <v>1744</v>
      </c>
      <c r="CB202" t="s">
        <v>902</v>
      </c>
      <c r="CC202"/>
      <c r="CD202" t="s">
        <v>998</v>
      </c>
      <c r="CE202" t="s">
        <v>1244</v>
      </c>
      <c r="CF202" t="s">
        <v>3308</v>
      </c>
      <c r="CG202" t="s">
        <v>6374</v>
      </c>
      <c r="CH202" t="s">
        <v>1244</v>
      </c>
      <c r="CI202" t="s">
        <v>1547</v>
      </c>
      <c r="CJ202" t="s">
        <v>3194</v>
      </c>
      <c r="CK202" t="s">
        <v>1569</v>
      </c>
      <c r="CL202"/>
      <c r="CM202"/>
      <c r="CN202" t="s">
        <v>13232</v>
      </c>
      <c r="CO202" t="s">
        <v>1547</v>
      </c>
      <c r="CP202" t="s">
        <v>13232</v>
      </c>
      <c r="CQ202" t="s">
        <v>1547</v>
      </c>
      <c r="CR202" t="s">
        <v>1547</v>
      </c>
      <c r="CS202">
        <v>8</v>
      </c>
      <c r="CT202" t="s">
        <v>3191</v>
      </c>
      <c r="CU202" t="s">
        <v>3191</v>
      </c>
      <c r="CV202" t="s">
        <v>3191</v>
      </c>
      <c r="CW202" t="s">
        <v>1547</v>
      </c>
      <c r="CX202" t="s">
        <v>1547</v>
      </c>
      <c r="CY202">
        <v>200</v>
      </c>
      <c r="CZ202" t="s">
        <v>6378</v>
      </c>
      <c r="DA202" t="s">
        <v>1547</v>
      </c>
      <c r="DB202" t="s">
        <v>1881</v>
      </c>
      <c r="DC202" t="s">
        <v>1882</v>
      </c>
      <c r="DD202" t="s">
        <v>3308</v>
      </c>
      <c r="DE202" t="s">
        <v>3193</v>
      </c>
      <c r="DF202" t="s">
        <v>3307</v>
      </c>
      <c r="DG202" t="s">
        <v>1547</v>
      </c>
      <c r="DH202" t="s">
        <v>1547</v>
      </c>
      <c r="DI202" t="s">
        <v>1892</v>
      </c>
      <c r="DJ202" t="s">
        <v>6373</v>
      </c>
      <c r="DK202"/>
      <c r="DL202" t="s">
        <v>1892</v>
      </c>
      <c r="DM202">
        <v>9</v>
      </c>
      <c r="DN202" t="s">
        <v>1883</v>
      </c>
      <c r="DO202" t="s">
        <v>1569</v>
      </c>
      <c r="DP202" t="b">
        <v>1</v>
      </c>
      <c r="DQ202" t="b">
        <v>0</v>
      </c>
      <c r="DR202" t="b">
        <v>1</v>
      </c>
      <c r="DS202" t="b">
        <v>0</v>
      </c>
      <c r="DT202" t="b">
        <v>0</v>
      </c>
      <c r="DU202" t="b">
        <v>1</v>
      </c>
      <c r="DV202" t="b">
        <v>1</v>
      </c>
      <c r="DW202">
        <v>0</v>
      </c>
      <c r="DX202" t="b">
        <v>0</v>
      </c>
      <c r="DY202" t="b">
        <v>0</v>
      </c>
      <c r="DZ202" t="b">
        <v>0</v>
      </c>
      <c r="EA202" t="b">
        <v>0</v>
      </c>
      <c r="EB202" t="b">
        <v>0</v>
      </c>
      <c r="EC202" t="b">
        <v>0</v>
      </c>
      <c r="ED202" t="b">
        <v>0</v>
      </c>
      <c r="EE202" t="b">
        <v>0</v>
      </c>
      <c r="EF202" t="b">
        <v>0</v>
      </c>
      <c r="EG202" t="b" cm="1">
        <v>0</v>
      </c>
      <c r="EH202" t="b">
        <v>0</v>
      </c>
      <c r="EI202" t="b">
        <v>0</v>
      </c>
      <c r="EJ202" t="b">
        <v>0</v>
      </c>
      <c r="EK202" t="s">
        <v>1547</v>
      </c>
      <c r="EL202">
        <v>0</v>
      </c>
      <c r="EM202">
        <v>28</v>
      </c>
      <c r="EN202" t="b">
        <v>0</v>
      </c>
    </row>
    <row r="203" spans="1:144" ht="15.75">
      <c r="A203"/>
      <c r="B203" t="s">
        <v>1569</v>
      </c>
      <c r="C203" t="s">
        <v>1569</v>
      </c>
      <c r="D203" t="s">
        <v>3195</v>
      </c>
      <c r="E203" t="s">
        <v>3196</v>
      </c>
      <c r="F203"/>
      <c r="G203" t="s">
        <v>3195</v>
      </c>
      <c r="H203" t="s">
        <v>3195</v>
      </c>
      <c r="I203" t="s">
        <v>1251</v>
      </c>
      <c r="J203"/>
      <c r="K203" t="s">
        <v>902</v>
      </c>
      <c r="L203" t="s">
        <v>3190</v>
      </c>
      <c r="M203" t="s">
        <v>3198</v>
      </c>
      <c r="N203"/>
      <c r="O203" t="s">
        <v>3191</v>
      </c>
      <c r="P203" t="s">
        <v>3192</v>
      </c>
      <c r="Q203" t="s">
        <v>3193</v>
      </c>
      <c r="R203" t="s">
        <v>3194</v>
      </c>
      <c r="S203"/>
      <c r="T203"/>
      <c r="U203" t="s">
        <v>13232</v>
      </c>
      <c r="V203" t="s">
        <v>3330</v>
      </c>
      <c r="W203"/>
      <c r="X203"/>
      <c r="Y203"/>
      <c r="Z203"/>
      <c r="AA203"/>
      <c r="AB203"/>
      <c r="AC203"/>
      <c r="AD203"/>
      <c r="AE203"/>
      <c r="AF203"/>
      <c r="AG203"/>
      <c r="AH203"/>
      <c r="AI203"/>
      <c r="AJ203"/>
      <c r="AK203"/>
      <c r="AL203"/>
      <c r="AM203"/>
      <c r="AN203"/>
      <c r="AO203" s="108" t="s">
        <v>43</v>
      </c>
      <c r="AP203" t="s">
        <v>2844</v>
      </c>
      <c r="AQ203">
        <v>44</v>
      </c>
      <c r="AR203" t="s">
        <v>6063</v>
      </c>
      <c r="AS203" t="s">
        <v>1569</v>
      </c>
      <c r="AT203" t="s">
        <v>6057</v>
      </c>
      <c r="AU203" t="s">
        <v>3196</v>
      </c>
      <c r="AV203" t="s">
        <v>6064</v>
      </c>
      <c r="AW203" t="s">
        <v>1744</v>
      </c>
      <c r="AX203" t="s">
        <v>1740</v>
      </c>
      <c r="AY203" t="s">
        <v>6065</v>
      </c>
      <c r="AZ203" t="s">
        <v>3193</v>
      </c>
      <c r="BA203" t="s">
        <v>6066</v>
      </c>
      <c r="BB203" t="s">
        <v>1251</v>
      </c>
      <c r="BC203" t="s">
        <v>3190</v>
      </c>
      <c r="BD203" t="s">
        <v>6168</v>
      </c>
      <c r="BE203" t="s">
        <v>3307</v>
      </c>
      <c r="BF203">
        <v>162</v>
      </c>
      <c r="BG203">
        <v>202</v>
      </c>
      <c r="BH203">
        <v>0</v>
      </c>
      <c r="BI203" t="s">
        <v>1547</v>
      </c>
      <c r="BJ203">
        <v>0</v>
      </c>
      <c r="BK203">
        <v>0</v>
      </c>
      <c r="BL203">
        <v>162</v>
      </c>
      <c r="BM203" t="s">
        <v>6070</v>
      </c>
      <c r="BN203" t="s">
        <v>3308</v>
      </c>
      <c r="BO203" t="s">
        <v>6374</v>
      </c>
      <c r="BP203" t="s" cm="1">
        <v>6373</v>
      </c>
      <c r="BQ203" t="s">
        <v>1547</v>
      </c>
      <c r="BR203" t="s">
        <v>3191</v>
      </c>
      <c r="BS203">
        <v>43</v>
      </c>
      <c r="BT203" t="s">
        <v>5385</v>
      </c>
      <c r="BU203" t="s">
        <v>15256</v>
      </c>
      <c r="BV203" t="s">
        <v>3195</v>
      </c>
      <c r="BW203" t="s">
        <v>6064</v>
      </c>
      <c r="BX203" t="s">
        <v>6065</v>
      </c>
      <c r="BY203" t="s">
        <v>1744</v>
      </c>
      <c r="BZ203" t="s">
        <v>1547</v>
      </c>
      <c r="CA203" t="s">
        <v>1744</v>
      </c>
      <c r="CB203" t="s">
        <v>2003</v>
      </c>
      <c r="CC203"/>
      <c r="CD203" t="s">
        <v>998</v>
      </c>
      <c r="CE203" t="s">
        <v>1251</v>
      </c>
      <c r="CF203" t="s">
        <v>6379</v>
      </c>
      <c r="CG203" t="s">
        <v>6380</v>
      </c>
      <c r="CH203" t="s">
        <v>1251</v>
      </c>
      <c r="CI203" t="s">
        <v>1547</v>
      </c>
      <c r="CJ203" t="s">
        <v>3194</v>
      </c>
      <c r="CK203" t="s">
        <v>1569</v>
      </c>
      <c r="CL203"/>
      <c r="CM203"/>
      <c r="CN203" t="s">
        <v>13232</v>
      </c>
      <c r="CO203" t="s">
        <v>3330</v>
      </c>
      <c r="CP203" t="s">
        <v>13232</v>
      </c>
      <c r="CQ203" t="s">
        <v>3330</v>
      </c>
      <c r="CR203" t="s">
        <v>1547</v>
      </c>
      <c r="CS203">
        <v>8</v>
      </c>
      <c r="CT203" t="s">
        <v>3191</v>
      </c>
      <c r="CU203" t="s">
        <v>3191</v>
      </c>
      <c r="CV203" t="s">
        <v>3191</v>
      </c>
      <c r="CW203" t="s">
        <v>1547</v>
      </c>
      <c r="CX203" t="s">
        <v>1547</v>
      </c>
      <c r="CY203">
        <v>201</v>
      </c>
      <c r="CZ203" t="s">
        <v>6381</v>
      </c>
      <c r="DA203" t="s">
        <v>1547</v>
      </c>
      <c r="DB203" t="s">
        <v>1881</v>
      </c>
      <c r="DC203" t="s">
        <v>1882</v>
      </c>
      <c r="DD203" t="s">
        <v>3196</v>
      </c>
      <c r="DE203" t="s">
        <v>3193</v>
      </c>
      <c r="DF203" t="s">
        <v>3195</v>
      </c>
      <c r="DG203" t="s">
        <v>1547</v>
      </c>
      <c r="DH203" t="s">
        <v>1547</v>
      </c>
      <c r="DI203" t="s">
        <v>1892</v>
      </c>
      <c r="DJ203" t="s">
        <v>6063</v>
      </c>
      <c r="DK203"/>
      <c r="DL203" t="s">
        <v>1892</v>
      </c>
      <c r="DM203">
        <v>9</v>
      </c>
      <c r="DN203" t="s">
        <v>1883</v>
      </c>
      <c r="DO203" t="s">
        <v>1569</v>
      </c>
      <c r="DP203" t="b">
        <v>1</v>
      </c>
      <c r="DQ203" t="b">
        <v>0</v>
      </c>
      <c r="DR203" t="b">
        <v>0</v>
      </c>
      <c r="DS203" t="b">
        <v>0</v>
      </c>
      <c r="DT203" t="b">
        <v>0</v>
      </c>
      <c r="DU203" t="b">
        <v>1</v>
      </c>
      <c r="DV203" t="b">
        <v>0</v>
      </c>
      <c r="DW203">
        <v>0</v>
      </c>
      <c r="DX203" t="b">
        <v>0</v>
      </c>
      <c r="DY203" t="b">
        <v>0</v>
      </c>
      <c r="DZ203" t="b">
        <v>0</v>
      </c>
      <c r="EA203" t="b">
        <v>0</v>
      </c>
      <c r="EB203" t="b">
        <v>0</v>
      </c>
      <c r="EC203" t="b">
        <v>0</v>
      </c>
      <c r="ED203" t="b">
        <v>0</v>
      </c>
      <c r="EE203" t="b">
        <v>0</v>
      </c>
      <c r="EF203" t="b">
        <v>0</v>
      </c>
      <c r="EG203" t="b" cm="1">
        <v>0</v>
      </c>
      <c r="EH203" t="b">
        <v>0</v>
      </c>
      <c r="EI203" t="b">
        <v>0</v>
      </c>
      <c r="EJ203" t="b">
        <v>0</v>
      </c>
      <c r="EK203" t="s">
        <v>1547</v>
      </c>
      <c r="EL203">
        <v>0</v>
      </c>
      <c r="EM203">
        <v>18</v>
      </c>
      <c r="EN203" t="b">
        <v>0</v>
      </c>
    </row>
    <row r="204" spans="1:144" ht="15.75">
      <c r="A204"/>
      <c r="B204" t="s">
        <v>1569</v>
      </c>
      <c r="C204" t="s">
        <v>1569</v>
      </c>
      <c r="D204" t="s">
        <v>3199</v>
      </c>
      <c r="E204" t="s">
        <v>3200</v>
      </c>
      <c r="F204" t="s">
        <v>3201</v>
      </c>
      <c r="G204" t="s">
        <v>3199</v>
      </c>
      <c r="H204" t="s">
        <v>3199</v>
      </c>
      <c r="I204" t="s">
        <v>1251</v>
      </c>
      <c r="J204"/>
      <c r="K204" t="s">
        <v>3241</v>
      </c>
      <c r="L204" t="s">
        <v>3190</v>
      </c>
      <c r="M204" t="s">
        <v>1749</v>
      </c>
      <c r="N204"/>
      <c r="O204" t="s">
        <v>3191</v>
      </c>
      <c r="P204" t="s">
        <v>3192</v>
      </c>
      <c r="Q204" t="s">
        <v>3193</v>
      </c>
      <c r="R204" t="s">
        <v>3194</v>
      </c>
      <c r="S204"/>
      <c r="T204"/>
      <c r="U204" t="s">
        <v>13232</v>
      </c>
      <c r="V204" t="s">
        <v>13201</v>
      </c>
      <c r="W204"/>
      <c r="X204"/>
      <c r="Y204"/>
      <c r="Z204"/>
      <c r="AA204"/>
      <c r="AB204"/>
      <c r="AC204"/>
      <c r="AD204"/>
      <c r="AE204"/>
      <c r="AF204"/>
      <c r="AG204"/>
      <c r="AH204"/>
      <c r="AI204"/>
      <c r="AJ204"/>
      <c r="AK204"/>
      <c r="AL204"/>
      <c r="AM204"/>
      <c r="AN204"/>
      <c r="AO204" s="108" t="s">
        <v>43</v>
      </c>
      <c r="AP204" t="s">
        <v>2844</v>
      </c>
      <c r="AQ204">
        <v>45</v>
      </c>
      <c r="AR204" t="s">
        <v>6072</v>
      </c>
      <c r="AS204" t="s">
        <v>1569</v>
      </c>
      <c r="AT204" t="s">
        <v>6057</v>
      </c>
      <c r="AU204" t="s">
        <v>3200</v>
      </c>
      <c r="AV204" t="s">
        <v>6073</v>
      </c>
      <c r="AW204" t="s">
        <v>6074</v>
      </c>
      <c r="AX204" t="s">
        <v>1740</v>
      </c>
      <c r="AY204" t="s">
        <v>6172</v>
      </c>
      <c r="AZ204" t="s">
        <v>3193</v>
      </c>
      <c r="BA204" t="s">
        <v>6076</v>
      </c>
      <c r="BB204" t="s">
        <v>1251</v>
      </c>
      <c r="BC204" t="s">
        <v>3190</v>
      </c>
      <c r="BD204" t="s">
        <v>6173</v>
      </c>
      <c r="BE204" t="s">
        <v>3307</v>
      </c>
      <c r="BF204">
        <v>163</v>
      </c>
      <c r="BG204">
        <v>202</v>
      </c>
      <c r="BH204" t="e">
        <v>#N/A</v>
      </c>
      <c r="BI204" t="s">
        <v>1547</v>
      </c>
      <c r="BJ204">
        <v>0</v>
      </c>
      <c r="BK204">
        <v>0</v>
      </c>
      <c r="BL204">
        <v>163</v>
      </c>
      <c r="BM204" t="s">
        <v>6078</v>
      </c>
      <c r="BN204" t="s">
        <v>3308</v>
      </c>
      <c r="BO204" t="s">
        <v>6374</v>
      </c>
      <c r="BP204" t="s" cm="1">
        <v>6373</v>
      </c>
      <c r="BQ204" t="s">
        <v>6078</v>
      </c>
      <c r="BR204" t="s">
        <v>3191</v>
      </c>
      <c r="BS204">
        <v>44</v>
      </c>
      <c r="BT204" t="s">
        <v>5396</v>
      </c>
      <c r="BU204" t="s">
        <v>15257</v>
      </c>
      <c r="BV204" t="s">
        <v>3199</v>
      </c>
      <c r="BW204" t="s">
        <v>6073</v>
      </c>
      <c r="BX204" t="s">
        <v>6172</v>
      </c>
      <c r="BY204" t="s">
        <v>1744</v>
      </c>
      <c r="BZ204" t="s">
        <v>1547</v>
      </c>
      <c r="CA204" t="s">
        <v>1744</v>
      </c>
      <c r="CB204" t="s">
        <v>1749</v>
      </c>
      <c r="CC204"/>
      <c r="CD204" t="s">
        <v>998</v>
      </c>
      <c r="CE204" t="s">
        <v>1251</v>
      </c>
      <c r="CF204" t="s">
        <v>6382</v>
      </c>
      <c r="CG204" t="s">
        <v>6383</v>
      </c>
      <c r="CH204" t="s">
        <v>1251</v>
      </c>
      <c r="CI204" t="s">
        <v>1547</v>
      </c>
      <c r="CJ204" t="s">
        <v>3194</v>
      </c>
      <c r="CK204" t="s">
        <v>1569</v>
      </c>
      <c r="CL204"/>
      <c r="CM204"/>
      <c r="CN204" t="s">
        <v>13232</v>
      </c>
      <c r="CO204" t="s">
        <v>13201</v>
      </c>
      <c r="CP204" t="s">
        <v>13232</v>
      </c>
      <c r="CQ204" t="s">
        <v>13201</v>
      </c>
      <c r="CR204" t="s">
        <v>1547</v>
      </c>
      <c r="CS204">
        <v>8</v>
      </c>
      <c r="CT204" t="s">
        <v>3191</v>
      </c>
      <c r="CU204" t="s">
        <v>3191</v>
      </c>
      <c r="CV204" t="s">
        <v>3191</v>
      </c>
      <c r="CW204" t="s">
        <v>1547</v>
      </c>
      <c r="CX204" t="s">
        <v>1547</v>
      </c>
      <c r="CY204">
        <v>202</v>
      </c>
      <c r="CZ204" t="s">
        <v>6384</v>
      </c>
      <c r="DA204" t="s">
        <v>1547</v>
      </c>
      <c r="DB204" t="s">
        <v>1881</v>
      </c>
      <c r="DC204" t="s">
        <v>1882</v>
      </c>
      <c r="DD204" t="s">
        <v>3200</v>
      </c>
      <c r="DE204" t="s">
        <v>3193</v>
      </c>
      <c r="DF204" t="s">
        <v>3199</v>
      </c>
      <c r="DG204" t="s">
        <v>1547</v>
      </c>
      <c r="DH204" t="s">
        <v>1547</v>
      </c>
      <c r="DI204" t="s">
        <v>1892</v>
      </c>
      <c r="DJ204" t="s">
        <v>6072</v>
      </c>
      <c r="DK204"/>
      <c r="DL204" t="s">
        <v>1892</v>
      </c>
      <c r="DM204">
        <v>9</v>
      </c>
      <c r="DN204" t="s">
        <v>1883</v>
      </c>
      <c r="DO204" t="s">
        <v>1569</v>
      </c>
      <c r="DP204" t="b">
        <v>1</v>
      </c>
      <c r="DQ204" t="b">
        <v>0</v>
      </c>
      <c r="DR204" t="b">
        <v>0</v>
      </c>
      <c r="DS204" t="b">
        <v>0</v>
      </c>
      <c r="DT204" t="b">
        <v>0</v>
      </c>
      <c r="DU204" t="b">
        <v>1</v>
      </c>
      <c r="DV204" t="b">
        <v>0</v>
      </c>
      <c r="DW204">
        <v>0</v>
      </c>
      <c r="DX204" t="b">
        <v>0</v>
      </c>
      <c r="DY204" t="b">
        <v>0</v>
      </c>
      <c r="DZ204" t="b">
        <v>0</v>
      </c>
      <c r="EA204" t="b">
        <v>0</v>
      </c>
      <c r="EB204" t="b">
        <v>0</v>
      </c>
      <c r="EC204" t="b">
        <v>0</v>
      </c>
      <c r="ED204" t="b">
        <v>0</v>
      </c>
      <c r="EE204" t="b">
        <v>0</v>
      </c>
      <c r="EF204" t="b">
        <v>0</v>
      </c>
      <c r="EG204" t="b" cm="1">
        <v>0</v>
      </c>
      <c r="EH204" t="b">
        <v>0</v>
      </c>
      <c r="EI204" t="b">
        <v>0</v>
      </c>
      <c r="EJ204" t="b">
        <v>0</v>
      </c>
      <c r="EK204" t="s">
        <v>1547</v>
      </c>
      <c r="EL204">
        <v>0</v>
      </c>
      <c r="EM204">
        <v>16</v>
      </c>
      <c r="EN204" t="b">
        <v>0</v>
      </c>
    </row>
    <row r="205" spans="1:144" ht="63">
      <c r="A205"/>
      <c r="B205" t="s">
        <v>1569</v>
      </c>
      <c r="C205" t="s">
        <v>1569</v>
      </c>
      <c r="D205" t="s">
        <v>3269</v>
      </c>
      <c r="E205" t="s">
        <v>3270</v>
      </c>
      <c r="F205"/>
      <c r="G205" t="s">
        <v>3269</v>
      </c>
      <c r="H205" t="s">
        <v>3269</v>
      </c>
      <c r="I205" t="s">
        <v>1251</v>
      </c>
      <c r="J205"/>
      <c r="K205" t="s">
        <v>902</v>
      </c>
      <c r="L205" t="s">
        <v>3190</v>
      </c>
      <c r="M205" t="s">
        <v>1754</v>
      </c>
      <c r="N205" s="109" t="s">
        <v>3271</v>
      </c>
      <c r="O205" t="s">
        <v>3191</v>
      </c>
      <c r="P205" t="s">
        <v>3192</v>
      </c>
      <c r="Q205" t="s">
        <v>3193</v>
      </c>
      <c r="R205" t="s">
        <v>3194</v>
      </c>
      <c r="S205"/>
      <c r="T205"/>
      <c r="U205" t="s">
        <v>13232</v>
      </c>
      <c r="V205" t="s">
        <v>3332</v>
      </c>
      <c r="W205"/>
      <c r="X205"/>
      <c r="Y205"/>
      <c r="Z205"/>
      <c r="AA205"/>
      <c r="AB205"/>
      <c r="AC205"/>
      <c r="AD205"/>
      <c r="AE205"/>
      <c r="AF205"/>
      <c r="AG205"/>
      <c r="AH205"/>
      <c r="AI205"/>
      <c r="AJ205"/>
      <c r="AK205"/>
      <c r="AL205"/>
      <c r="AM205"/>
      <c r="AN205"/>
      <c r="AO205" s="108" t="s">
        <v>43</v>
      </c>
      <c r="AP205" t="s">
        <v>2844</v>
      </c>
      <c r="AQ205">
        <v>46</v>
      </c>
      <c r="AR205" t="s">
        <v>6252</v>
      </c>
      <c r="AS205" t="s">
        <v>1569</v>
      </c>
      <c r="AT205" t="s">
        <v>6057</v>
      </c>
      <c r="AU205" t="s">
        <v>3270</v>
      </c>
      <c r="AV205" t="s">
        <v>6253</v>
      </c>
      <c r="AW205" t="s">
        <v>1744</v>
      </c>
      <c r="AX205" t="s">
        <v>1740</v>
      </c>
      <c r="AY205" t="s">
        <v>6254</v>
      </c>
      <c r="AZ205" t="s">
        <v>3193</v>
      </c>
      <c r="BA205" t="s">
        <v>6255</v>
      </c>
      <c r="BB205" t="s">
        <v>1251</v>
      </c>
      <c r="BC205" t="s">
        <v>3190</v>
      </c>
      <c r="BD205" t="s">
        <v>6325</v>
      </c>
      <c r="BE205" t="s">
        <v>3307</v>
      </c>
      <c r="BF205">
        <v>186</v>
      </c>
      <c r="BG205">
        <v>202</v>
      </c>
      <c r="BH205">
        <v>0</v>
      </c>
      <c r="BI205" t="s">
        <v>1547</v>
      </c>
      <c r="BJ205">
        <v>0</v>
      </c>
      <c r="BK205">
        <v>0</v>
      </c>
      <c r="BL205">
        <v>186</v>
      </c>
      <c r="BM205" t="s">
        <v>6259</v>
      </c>
      <c r="BN205" t="s">
        <v>3308</v>
      </c>
      <c r="BO205" t="s">
        <v>6374</v>
      </c>
      <c r="BP205" t="s" cm="1">
        <v>6373</v>
      </c>
      <c r="BQ205" t="s">
        <v>1547</v>
      </c>
      <c r="BR205" t="s">
        <v>3191</v>
      </c>
      <c r="BS205">
        <v>45</v>
      </c>
      <c r="BT205" t="s">
        <v>5406</v>
      </c>
      <c r="BU205" t="s">
        <v>15258</v>
      </c>
      <c r="BV205" t="s">
        <v>3269</v>
      </c>
      <c r="BW205" t="s">
        <v>6253</v>
      </c>
      <c r="BX205" t="s">
        <v>6254</v>
      </c>
      <c r="BY205" t="s">
        <v>6257</v>
      </c>
      <c r="BZ205" t="s">
        <v>1547</v>
      </c>
      <c r="CA205" t="s">
        <v>1744</v>
      </c>
      <c r="CB205" t="s">
        <v>1754</v>
      </c>
      <c r="CC205"/>
      <c r="CD205" t="s">
        <v>998</v>
      </c>
      <c r="CE205" t="s">
        <v>1251</v>
      </c>
      <c r="CF205" t="s">
        <v>6385</v>
      </c>
      <c r="CG205" t="s">
        <v>6386</v>
      </c>
      <c r="CH205" t="s">
        <v>1251</v>
      </c>
      <c r="CI205" t="s">
        <v>1547</v>
      </c>
      <c r="CJ205" t="s">
        <v>3194</v>
      </c>
      <c r="CK205" t="s">
        <v>1569</v>
      </c>
      <c r="CL205"/>
      <c r="CM205"/>
      <c r="CN205" t="s">
        <v>13232</v>
      </c>
      <c r="CO205" t="s">
        <v>3332</v>
      </c>
      <c r="CP205" t="s">
        <v>13232</v>
      </c>
      <c r="CQ205" t="s">
        <v>3332</v>
      </c>
      <c r="CR205" t="s">
        <v>1547</v>
      </c>
      <c r="CS205">
        <v>8</v>
      </c>
      <c r="CT205" t="s">
        <v>3191</v>
      </c>
      <c r="CU205" t="s">
        <v>3191</v>
      </c>
      <c r="CV205" t="s">
        <v>3191</v>
      </c>
      <c r="CW205" t="s">
        <v>1547</v>
      </c>
      <c r="CX205" t="s">
        <v>1547</v>
      </c>
      <c r="CY205">
        <v>203</v>
      </c>
      <c r="CZ205" t="s">
        <v>6387</v>
      </c>
      <c r="DA205" t="s">
        <v>1547</v>
      </c>
      <c r="DB205" t="s">
        <v>1881</v>
      </c>
      <c r="DC205" t="s">
        <v>1882</v>
      </c>
      <c r="DD205" t="s">
        <v>3270</v>
      </c>
      <c r="DE205" t="s">
        <v>3193</v>
      </c>
      <c r="DF205" t="s">
        <v>3269</v>
      </c>
      <c r="DG205" t="s">
        <v>1547</v>
      </c>
      <c r="DH205" t="s">
        <v>1547</v>
      </c>
      <c r="DI205" t="s">
        <v>1892</v>
      </c>
      <c r="DJ205" t="s">
        <v>6252</v>
      </c>
      <c r="DK205"/>
      <c r="DL205" t="s">
        <v>1892</v>
      </c>
      <c r="DM205">
        <v>9</v>
      </c>
      <c r="DN205" t="s">
        <v>1883</v>
      </c>
      <c r="DO205" t="s">
        <v>1569</v>
      </c>
      <c r="DP205" t="b">
        <v>1</v>
      </c>
      <c r="DQ205" t="b">
        <v>0</v>
      </c>
      <c r="DR205" t="b">
        <v>0</v>
      </c>
      <c r="DS205" t="b">
        <v>0</v>
      </c>
      <c r="DT205" t="b">
        <v>0</v>
      </c>
      <c r="DU205" t="b">
        <v>1</v>
      </c>
      <c r="DV205" t="b">
        <v>0</v>
      </c>
      <c r="DW205">
        <v>0</v>
      </c>
      <c r="DX205" t="b">
        <v>0</v>
      </c>
      <c r="DY205" t="b">
        <v>0</v>
      </c>
      <c r="DZ205" t="b">
        <v>0</v>
      </c>
      <c r="EA205" t="b">
        <v>0</v>
      </c>
      <c r="EB205" t="b">
        <v>0</v>
      </c>
      <c r="EC205" t="b">
        <v>1</v>
      </c>
      <c r="ED205" t="b">
        <v>0</v>
      </c>
      <c r="EE205" t="b">
        <v>0</v>
      </c>
      <c r="EF205" t="b">
        <v>0</v>
      </c>
      <c r="EG205" t="b" cm="1">
        <v>0</v>
      </c>
      <c r="EH205" t="b">
        <v>0</v>
      </c>
      <c r="EI205" t="b">
        <v>0</v>
      </c>
      <c r="EJ205" t="b">
        <v>1</v>
      </c>
      <c r="EK205" t="s">
        <v>5327</v>
      </c>
      <c r="EL205">
        <v>0</v>
      </c>
      <c r="EM205">
        <v>9</v>
      </c>
      <c r="EN205" t="b">
        <v>0</v>
      </c>
    </row>
    <row r="206" spans="1:144" ht="15.75">
      <c r="A206"/>
      <c r="B206" t="s">
        <v>1569</v>
      </c>
      <c r="C206" t="s">
        <v>1569</v>
      </c>
      <c r="D206" t="s">
        <v>3309</v>
      </c>
      <c r="E206" t="s">
        <v>3310</v>
      </c>
      <c r="F206" t="s">
        <v>3266</v>
      </c>
      <c r="G206" t="s">
        <v>3228</v>
      </c>
      <c r="H206" t="s">
        <v>3228</v>
      </c>
      <c r="I206" t="s">
        <v>1230</v>
      </c>
      <c r="J206"/>
      <c r="K206" t="s">
        <v>902</v>
      </c>
      <c r="L206" t="s">
        <v>3190</v>
      </c>
      <c r="M206" t="s">
        <v>1779</v>
      </c>
      <c r="N206"/>
      <c r="O206" t="s">
        <v>3191</v>
      </c>
      <c r="P206" t="s">
        <v>3192</v>
      </c>
      <c r="Q206" t="s">
        <v>3193</v>
      </c>
      <c r="R206" t="s">
        <v>3194</v>
      </c>
      <c r="S206"/>
      <c r="T206"/>
      <c r="U206" t="s">
        <v>13232</v>
      </c>
      <c r="V206" t="s">
        <v>13233</v>
      </c>
      <c r="W206"/>
      <c r="X206"/>
      <c r="Y206"/>
      <c r="Z206"/>
      <c r="AA206"/>
      <c r="AB206"/>
      <c r="AC206"/>
      <c r="AD206"/>
      <c r="AE206"/>
      <c r="AF206"/>
      <c r="AG206"/>
      <c r="AH206"/>
      <c r="AI206"/>
      <c r="AJ206"/>
      <c r="AK206"/>
      <c r="AL206"/>
      <c r="AM206"/>
      <c r="AN206"/>
      <c r="AO206" s="108" t="s">
        <v>43</v>
      </c>
      <c r="AP206" t="s">
        <v>2844</v>
      </c>
      <c r="AQ206">
        <v>47</v>
      </c>
      <c r="AR206" t="s">
        <v>6388</v>
      </c>
      <c r="AS206" t="s">
        <v>1569</v>
      </c>
      <c r="AT206" t="s">
        <v>6057</v>
      </c>
      <c r="AU206" t="s">
        <v>3310</v>
      </c>
      <c r="AV206" t="s">
        <v>6389</v>
      </c>
      <c r="AW206" t="s">
        <v>6234</v>
      </c>
      <c r="AX206" t="s">
        <v>1740</v>
      </c>
      <c r="AY206" t="s">
        <v>6136</v>
      </c>
      <c r="AZ206" t="s">
        <v>3193</v>
      </c>
      <c r="BA206" t="s">
        <v>6390</v>
      </c>
      <c r="BB206" t="s">
        <v>1230</v>
      </c>
      <c r="BC206" t="s">
        <v>3190</v>
      </c>
      <c r="BD206" t="s">
        <v>6391</v>
      </c>
      <c r="BE206" t="s">
        <v>3307</v>
      </c>
      <c r="BF206">
        <v>206</v>
      </c>
      <c r="BG206">
        <v>202</v>
      </c>
      <c r="BH206">
        <v>0</v>
      </c>
      <c r="BI206" t="s">
        <v>3310</v>
      </c>
      <c r="BJ206">
        <v>1</v>
      </c>
      <c r="BK206">
        <v>0</v>
      </c>
      <c r="BL206">
        <v>0</v>
      </c>
      <c r="BM206" t="s">
        <v>1547</v>
      </c>
      <c r="BN206" t="s">
        <v>3308</v>
      </c>
      <c r="BO206" t="s">
        <v>6374</v>
      </c>
      <c r="BP206" t="s" cm="1">
        <v>6373</v>
      </c>
      <c r="BQ206" t="s">
        <v>1547</v>
      </c>
      <c r="BR206" t="s">
        <v>3191</v>
      </c>
      <c r="BS206">
        <v>46</v>
      </c>
      <c r="BT206" t="s">
        <v>5416</v>
      </c>
      <c r="BU206" t="s">
        <v>15259</v>
      </c>
      <c r="BV206" t="s">
        <v>3309</v>
      </c>
      <c r="BW206" t="s">
        <v>6389</v>
      </c>
      <c r="BX206" t="s">
        <v>6136</v>
      </c>
      <c r="BY206" t="s">
        <v>1744</v>
      </c>
      <c r="BZ206" t="s">
        <v>1547</v>
      </c>
      <c r="CA206" t="s">
        <v>1744</v>
      </c>
      <c r="CB206" t="s">
        <v>1779</v>
      </c>
      <c r="CC206"/>
      <c r="CD206" t="s">
        <v>998</v>
      </c>
      <c r="CE206" t="s">
        <v>1230</v>
      </c>
      <c r="CF206" t="s">
        <v>6392</v>
      </c>
      <c r="CG206" t="s">
        <v>6393</v>
      </c>
      <c r="CH206" t="s">
        <v>1230</v>
      </c>
      <c r="CI206" t="s">
        <v>1547</v>
      </c>
      <c r="CJ206" t="s">
        <v>3194</v>
      </c>
      <c r="CK206" t="s">
        <v>1569</v>
      </c>
      <c r="CL206"/>
      <c r="CM206"/>
      <c r="CN206" t="s">
        <v>13232</v>
      </c>
      <c r="CO206" t="s">
        <v>13233</v>
      </c>
      <c r="CP206" t="s">
        <v>13232</v>
      </c>
      <c r="CQ206" t="s">
        <v>13233</v>
      </c>
      <c r="CR206" t="s">
        <v>1547</v>
      </c>
      <c r="CS206">
        <v>8</v>
      </c>
      <c r="CT206" t="s">
        <v>3191</v>
      </c>
      <c r="CU206" t="s">
        <v>3191</v>
      </c>
      <c r="CV206" t="s">
        <v>3191</v>
      </c>
      <c r="CW206" t="s">
        <v>1547</v>
      </c>
      <c r="CX206" t="s">
        <v>1547</v>
      </c>
      <c r="CY206">
        <v>204</v>
      </c>
      <c r="CZ206" t="s">
        <v>6394</v>
      </c>
      <c r="DA206" t="s">
        <v>1547</v>
      </c>
      <c r="DB206" t="s">
        <v>1881</v>
      </c>
      <c r="DC206" t="s">
        <v>1882</v>
      </c>
      <c r="DD206" t="s">
        <v>3310</v>
      </c>
      <c r="DE206" t="s">
        <v>3193</v>
      </c>
      <c r="DF206" t="s">
        <v>3228</v>
      </c>
      <c r="DG206" t="s">
        <v>1547</v>
      </c>
      <c r="DH206" t="s">
        <v>1547</v>
      </c>
      <c r="DI206" t="s">
        <v>1892</v>
      </c>
      <c r="DJ206" t="s">
        <v>6388</v>
      </c>
      <c r="DK206"/>
      <c r="DL206" t="s">
        <v>1892</v>
      </c>
      <c r="DM206">
        <v>9</v>
      </c>
      <c r="DN206" t="s">
        <v>1883</v>
      </c>
      <c r="DO206" t="s">
        <v>1569</v>
      </c>
      <c r="DP206" t="b">
        <v>1</v>
      </c>
      <c r="DQ206" t="b">
        <v>0</v>
      </c>
      <c r="DR206" t="b">
        <v>1</v>
      </c>
      <c r="DS206" t="b">
        <v>0</v>
      </c>
      <c r="DT206" t="b">
        <v>0</v>
      </c>
      <c r="DU206" t="b">
        <v>1</v>
      </c>
      <c r="DV206" t="b">
        <v>0</v>
      </c>
      <c r="DW206">
        <v>0</v>
      </c>
      <c r="DX206" t="b">
        <v>0</v>
      </c>
      <c r="DY206" t="b">
        <v>0</v>
      </c>
      <c r="DZ206" t="b">
        <v>0</v>
      </c>
      <c r="EA206" t="b">
        <v>0</v>
      </c>
      <c r="EB206" t="b">
        <v>0</v>
      </c>
      <c r="EC206" t="b">
        <v>0</v>
      </c>
      <c r="ED206" t="b">
        <v>0</v>
      </c>
      <c r="EE206" t="b">
        <v>0</v>
      </c>
      <c r="EF206" t="b">
        <v>0</v>
      </c>
      <c r="EG206" t="b" cm="1">
        <v>0</v>
      </c>
      <c r="EH206" t="b">
        <v>0</v>
      </c>
      <c r="EI206" t="b">
        <v>0</v>
      </c>
      <c r="EJ206" t="b">
        <v>0</v>
      </c>
      <c r="EK206" t="s">
        <v>1547</v>
      </c>
      <c r="EL206">
        <v>0</v>
      </c>
      <c r="EM206">
        <v>31</v>
      </c>
      <c r="EN206" t="b">
        <v>0</v>
      </c>
    </row>
    <row r="207" spans="1:144" ht="15.75">
      <c r="A207"/>
      <c r="B207" t="s">
        <v>1569</v>
      </c>
      <c r="C207" t="s">
        <v>1569</v>
      </c>
      <c r="D207" t="s">
        <v>3311</v>
      </c>
      <c r="E207" t="s">
        <v>3312</v>
      </c>
      <c r="F207" t="s">
        <v>3313</v>
      </c>
      <c r="G207" t="s">
        <v>3311</v>
      </c>
      <c r="H207" t="s">
        <v>3311</v>
      </c>
      <c r="I207" t="s">
        <v>1230</v>
      </c>
      <c r="J207"/>
      <c r="K207" t="s">
        <v>902</v>
      </c>
      <c r="L207" t="s">
        <v>3190</v>
      </c>
      <c r="M207" t="s">
        <v>1995</v>
      </c>
      <c r="N207"/>
      <c r="O207" t="s">
        <v>3191</v>
      </c>
      <c r="P207" t="s">
        <v>3192</v>
      </c>
      <c r="Q207" t="s">
        <v>3193</v>
      </c>
      <c r="R207" t="s">
        <v>3194</v>
      </c>
      <c r="S207"/>
      <c r="T207"/>
      <c r="U207" t="s">
        <v>13232</v>
      </c>
      <c r="V207" t="s">
        <v>13234</v>
      </c>
      <c r="W207"/>
      <c r="X207"/>
      <c r="Y207"/>
      <c r="Z207"/>
      <c r="AA207"/>
      <c r="AB207"/>
      <c r="AC207"/>
      <c r="AD207"/>
      <c r="AE207"/>
      <c r="AF207"/>
      <c r="AG207"/>
      <c r="AH207"/>
      <c r="AI207"/>
      <c r="AJ207"/>
      <c r="AK207"/>
      <c r="AL207"/>
      <c r="AM207"/>
      <c r="AN207"/>
      <c r="AO207" s="108" t="s">
        <v>43</v>
      </c>
      <c r="AP207" t="s">
        <v>2844</v>
      </c>
      <c r="AQ207">
        <v>48</v>
      </c>
      <c r="AR207" t="s">
        <v>6395</v>
      </c>
      <c r="AS207" t="s">
        <v>1569</v>
      </c>
      <c r="AT207" t="s">
        <v>6057</v>
      </c>
      <c r="AU207" t="s">
        <v>3312</v>
      </c>
      <c r="AV207" t="s">
        <v>6396</v>
      </c>
      <c r="AW207" t="s">
        <v>6397</v>
      </c>
      <c r="AX207" t="s">
        <v>1740</v>
      </c>
      <c r="AY207" t="s">
        <v>6398</v>
      </c>
      <c r="AZ207" t="s">
        <v>3193</v>
      </c>
      <c r="BA207" t="s">
        <v>6399</v>
      </c>
      <c r="BB207" t="s">
        <v>1230</v>
      </c>
      <c r="BC207" t="s">
        <v>3190</v>
      </c>
      <c r="BD207" t="s">
        <v>6400</v>
      </c>
      <c r="BE207" t="s">
        <v>3307</v>
      </c>
      <c r="BF207">
        <v>207</v>
      </c>
      <c r="BG207">
        <v>202</v>
      </c>
      <c r="BH207">
        <v>0</v>
      </c>
      <c r="BI207" t="s">
        <v>3312</v>
      </c>
      <c r="BJ207">
        <v>1</v>
      </c>
      <c r="BK207">
        <v>0</v>
      </c>
      <c r="BL207">
        <v>0</v>
      </c>
      <c r="BM207" t="s">
        <v>1547</v>
      </c>
      <c r="BN207" t="s">
        <v>3308</v>
      </c>
      <c r="BO207" t="s">
        <v>6374</v>
      </c>
      <c r="BP207" t="s" cm="1">
        <v>6373</v>
      </c>
      <c r="BQ207" t="s">
        <v>1547</v>
      </c>
      <c r="BR207" t="s">
        <v>3191</v>
      </c>
      <c r="BS207">
        <v>47</v>
      </c>
      <c r="BT207" t="s">
        <v>5427</v>
      </c>
      <c r="BU207" t="s">
        <v>15260</v>
      </c>
      <c r="BV207" t="s">
        <v>3311</v>
      </c>
      <c r="BW207" t="s">
        <v>6396</v>
      </c>
      <c r="BX207" t="s">
        <v>6398</v>
      </c>
      <c r="BY207" t="s">
        <v>1744</v>
      </c>
      <c r="BZ207" t="s">
        <v>1547</v>
      </c>
      <c r="CA207" t="s">
        <v>1744</v>
      </c>
      <c r="CB207" t="s">
        <v>1995</v>
      </c>
      <c r="CC207"/>
      <c r="CD207" t="s">
        <v>998</v>
      </c>
      <c r="CE207" t="s">
        <v>1230</v>
      </c>
      <c r="CF207" t="s">
        <v>6401</v>
      </c>
      <c r="CG207" t="s">
        <v>6402</v>
      </c>
      <c r="CH207" t="s">
        <v>1230</v>
      </c>
      <c r="CI207" t="s">
        <v>1547</v>
      </c>
      <c r="CJ207" t="s">
        <v>3194</v>
      </c>
      <c r="CK207" t="s">
        <v>1569</v>
      </c>
      <c r="CL207"/>
      <c r="CM207"/>
      <c r="CN207" t="s">
        <v>13232</v>
      </c>
      <c r="CO207" t="s">
        <v>13234</v>
      </c>
      <c r="CP207" t="s">
        <v>13232</v>
      </c>
      <c r="CQ207" t="s">
        <v>13234</v>
      </c>
      <c r="CR207" t="s">
        <v>1547</v>
      </c>
      <c r="CS207">
        <v>8</v>
      </c>
      <c r="CT207" t="s">
        <v>3191</v>
      </c>
      <c r="CU207" t="s">
        <v>3191</v>
      </c>
      <c r="CV207" t="s">
        <v>3191</v>
      </c>
      <c r="CW207" t="s">
        <v>1547</v>
      </c>
      <c r="CX207" t="s">
        <v>1547</v>
      </c>
      <c r="CY207">
        <v>205</v>
      </c>
      <c r="CZ207" t="s">
        <v>6403</v>
      </c>
      <c r="DA207" t="s">
        <v>1547</v>
      </c>
      <c r="DB207" t="s">
        <v>1881</v>
      </c>
      <c r="DC207" t="s">
        <v>1882</v>
      </c>
      <c r="DD207" t="s">
        <v>3312</v>
      </c>
      <c r="DE207" t="s">
        <v>3193</v>
      </c>
      <c r="DF207" t="s">
        <v>3311</v>
      </c>
      <c r="DG207" t="s">
        <v>1547</v>
      </c>
      <c r="DH207" t="s">
        <v>1547</v>
      </c>
      <c r="DI207" t="s">
        <v>1892</v>
      </c>
      <c r="DJ207" t="s">
        <v>6395</v>
      </c>
      <c r="DK207"/>
      <c r="DL207" t="s">
        <v>1892</v>
      </c>
      <c r="DM207">
        <v>9</v>
      </c>
      <c r="DN207" t="s">
        <v>1883</v>
      </c>
      <c r="DO207" t="s">
        <v>1569</v>
      </c>
      <c r="DP207" t="b">
        <v>1</v>
      </c>
      <c r="DQ207" t="b">
        <v>0</v>
      </c>
      <c r="DR207" t="b">
        <v>1</v>
      </c>
      <c r="DS207" t="b">
        <v>0</v>
      </c>
      <c r="DT207" t="b">
        <v>0</v>
      </c>
      <c r="DU207" t="b">
        <v>1</v>
      </c>
      <c r="DV207" t="b">
        <v>0</v>
      </c>
      <c r="DW207">
        <v>0</v>
      </c>
      <c r="DX207" t="b">
        <v>0</v>
      </c>
      <c r="DY207" t="b">
        <v>0</v>
      </c>
      <c r="DZ207" t="b">
        <v>0</v>
      </c>
      <c r="EA207" t="b">
        <v>0</v>
      </c>
      <c r="EB207" t="b">
        <v>0</v>
      </c>
      <c r="EC207" t="b">
        <v>0</v>
      </c>
      <c r="ED207" t="b">
        <v>0</v>
      </c>
      <c r="EE207" t="b">
        <v>0</v>
      </c>
      <c r="EF207" t="b">
        <v>0</v>
      </c>
      <c r="EG207" t="b" cm="1">
        <v>0</v>
      </c>
      <c r="EH207" t="b">
        <v>0</v>
      </c>
      <c r="EI207" t="b">
        <v>0</v>
      </c>
      <c r="EJ207" t="b">
        <v>0</v>
      </c>
      <c r="EK207" t="s">
        <v>1547</v>
      </c>
      <c r="EL207">
        <v>0</v>
      </c>
      <c r="EM207">
        <v>25</v>
      </c>
      <c r="EN207" t="b">
        <v>0</v>
      </c>
    </row>
    <row r="208" spans="1:144" ht="15.75">
      <c r="A208"/>
      <c r="B208" t="s">
        <v>1569</v>
      </c>
      <c r="C208" t="s">
        <v>1569</v>
      </c>
      <c r="D208" t="s">
        <v>3314</v>
      </c>
      <c r="E208" t="s">
        <v>3315</v>
      </c>
      <c r="F208" t="s">
        <v>2152</v>
      </c>
      <c r="G208" t="s">
        <v>3314</v>
      </c>
      <c r="H208" t="s">
        <v>3314</v>
      </c>
      <c r="I208" t="s">
        <v>1230</v>
      </c>
      <c r="J208"/>
      <c r="K208" t="s">
        <v>902</v>
      </c>
      <c r="L208" t="s">
        <v>3190</v>
      </c>
      <c r="M208" t="s">
        <v>1995</v>
      </c>
      <c r="N208"/>
      <c r="O208" t="s">
        <v>3191</v>
      </c>
      <c r="P208" t="s">
        <v>3192</v>
      </c>
      <c r="Q208" t="s">
        <v>3193</v>
      </c>
      <c r="R208" t="s">
        <v>3194</v>
      </c>
      <c r="S208"/>
      <c r="T208"/>
      <c r="U208" t="s">
        <v>13232</v>
      </c>
      <c r="V208" t="s">
        <v>13235</v>
      </c>
      <c r="W208"/>
      <c r="X208"/>
      <c r="Y208"/>
      <c r="Z208"/>
      <c r="AA208"/>
      <c r="AB208"/>
      <c r="AC208"/>
      <c r="AD208"/>
      <c r="AE208"/>
      <c r="AF208"/>
      <c r="AG208"/>
      <c r="AH208"/>
      <c r="AI208"/>
      <c r="AJ208"/>
      <c r="AK208"/>
      <c r="AL208"/>
      <c r="AM208"/>
      <c r="AN208"/>
      <c r="AO208" s="108" t="s">
        <v>43</v>
      </c>
      <c r="AP208" t="s">
        <v>2844</v>
      </c>
      <c r="AQ208">
        <v>49</v>
      </c>
      <c r="AR208" t="s">
        <v>6404</v>
      </c>
      <c r="AS208" t="s">
        <v>1569</v>
      </c>
      <c r="AT208" t="s">
        <v>6057</v>
      </c>
      <c r="AU208" t="s">
        <v>3315</v>
      </c>
      <c r="AV208" t="s">
        <v>6405</v>
      </c>
      <c r="AW208" t="s">
        <v>6406</v>
      </c>
      <c r="AX208" t="s">
        <v>1740</v>
      </c>
      <c r="AY208" t="s">
        <v>6407</v>
      </c>
      <c r="AZ208" t="s">
        <v>3193</v>
      </c>
      <c r="BA208" t="s">
        <v>6408</v>
      </c>
      <c r="BB208" t="s">
        <v>1230</v>
      </c>
      <c r="BC208" t="s">
        <v>3190</v>
      </c>
      <c r="BD208" t="s">
        <v>6409</v>
      </c>
      <c r="BE208" t="s">
        <v>3307</v>
      </c>
      <c r="BF208">
        <v>208</v>
      </c>
      <c r="BG208">
        <v>202</v>
      </c>
      <c r="BH208">
        <v>0</v>
      </c>
      <c r="BI208" t="s">
        <v>3315</v>
      </c>
      <c r="BJ208">
        <v>1</v>
      </c>
      <c r="BK208">
        <v>0</v>
      </c>
      <c r="BL208">
        <v>0</v>
      </c>
      <c r="BM208" t="s">
        <v>1547</v>
      </c>
      <c r="BN208" t="s">
        <v>3308</v>
      </c>
      <c r="BO208" t="s">
        <v>6374</v>
      </c>
      <c r="BP208" t="s" cm="1">
        <v>6373</v>
      </c>
      <c r="BQ208" t="s">
        <v>1547</v>
      </c>
      <c r="BR208" t="s">
        <v>3191</v>
      </c>
      <c r="BS208">
        <v>48</v>
      </c>
      <c r="BT208" t="s">
        <v>5438</v>
      </c>
      <c r="BU208" t="s">
        <v>15261</v>
      </c>
      <c r="BV208" t="s">
        <v>3314</v>
      </c>
      <c r="BW208" t="s">
        <v>6405</v>
      </c>
      <c r="BX208" t="s">
        <v>6407</v>
      </c>
      <c r="BY208" t="s">
        <v>1744</v>
      </c>
      <c r="BZ208" t="s">
        <v>1547</v>
      </c>
      <c r="CA208" t="s">
        <v>1744</v>
      </c>
      <c r="CB208" t="s">
        <v>1995</v>
      </c>
      <c r="CC208"/>
      <c r="CD208" t="s">
        <v>998</v>
      </c>
      <c r="CE208" t="s">
        <v>1230</v>
      </c>
      <c r="CF208" t="s">
        <v>6410</v>
      </c>
      <c r="CG208" t="s">
        <v>6411</v>
      </c>
      <c r="CH208" t="s">
        <v>1230</v>
      </c>
      <c r="CI208" t="s">
        <v>1547</v>
      </c>
      <c r="CJ208" t="s">
        <v>3194</v>
      </c>
      <c r="CK208" t="s">
        <v>1569</v>
      </c>
      <c r="CL208"/>
      <c r="CM208"/>
      <c r="CN208" t="s">
        <v>13232</v>
      </c>
      <c r="CO208" t="s">
        <v>13235</v>
      </c>
      <c r="CP208" t="s">
        <v>13232</v>
      </c>
      <c r="CQ208" t="s">
        <v>13235</v>
      </c>
      <c r="CR208" t="s">
        <v>1547</v>
      </c>
      <c r="CS208">
        <v>8</v>
      </c>
      <c r="CT208" t="s">
        <v>3191</v>
      </c>
      <c r="CU208" t="s">
        <v>3191</v>
      </c>
      <c r="CV208" t="s">
        <v>3191</v>
      </c>
      <c r="CW208" t="s">
        <v>1547</v>
      </c>
      <c r="CX208" t="s">
        <v>1547</v>
      </c>
      <c r="CY208">
        <v>206</v>
      </c>
      <c r="CZ208" t="s">
        <v>6412</v>
      </c>
      <c r="DA208" t="s">
        <v>1547</v>
      </c>
      <c r="DB208" t="s">
        <v>1881</v>
      </c>
      <c r="DC208" t="s">
        <v>1882</v>
      </c>
      <c r="DD208" t="s">
        <v>3315</v>
      </c>
      <c r="DE208" t="s">
        <v>3193</v>
      </c>
      <c r="DF208" t="s">
        <v>3314</v>
      </c>
      <c r="DG208" t="s">
        <v>1547</v>
      </c>
      <c r="DH208" t="s">
        <v>1547</v>
      </c>
      <c r="DI208" t="s">
        <v>1892</v>
      </c>
      <c r="DJ208" t="s">
        <v>6404</v>
      </c>
      <c r="DK208"/>
      <c r="DL208" t="s">
        <v>1892</v>
      </c>
      <c r="DM208">
        <v>9</v>
      </c>
      <c r="DN208" t="s">
        <v>1883</v>
      </c>
      <c r="DO208" t="s">
        <v>1569</v>
      </c>
      <c r="DP208" t="b">
        <v>1</v>
      </c>
      <c r="DQ208" t="b">
        <v>0</v>
      </c>
      <c r="DR208" t="b">
        <v>1</v>
      </c>
      <c r="DS208" t="b">
        <v>0</v>
      </c>
      <c r="DT208" t="b">
        <v>0</v>
      </c>
      <c r="DU208" t="b">
        <v>1</v>
      </c>
      <c r="DV208" t="b">
        <v>0</v>
      </c>
      <c r="DW208">
        <v>0</v>
      </c>
      <c r="DX208" t="b">
        <v>0</v>
      </c>
      <c r="DY208" t="b">
        <v>0</v>
      </c>
      <c r="DZ208" t="b">
        <v>0</v>
      </c>
      <c r="EA208" t="b">
        <v>0</v>
      </c>
      <c r="EB208" t="b">
        <v>0</v>
      </c>
      <c r="EC208" t="b">
        <v>0</v>
      </c>
      <c r="ED208" t="b">
        <v>0</v>
      </c>
      <c r="EE208" t="b">
        <v>0</v>
      </c>
      <c r="EF208" t="b">
        <v>0</v>
      </c>
      <c r="EG208" t="b" cm="1">
        <v>0</v>
      </c>
      <c r="EH208" t="b">
        <v>0</v>
      </c>
      <c r="EI208" t="b">
        <v>0</v>
      </c>
      <c r="EJ208" t="b">
        <v>0</v>
      </c>
      <c r="EK208" t="s">
        <v>1547</v>
      </c>
      <c r="EL208">
        <v>0</v>
      </c>
      <c r="EM208">
        <v>26</v>
      </c>
      <c r="EN208" t="b">
        <v>0</v>
      </c>
    </row>
    <row r="209" spans="1:144" ht="15.75">
      <c r="A209"/>
      <c r="B209" t="s">
        <v>1569</v>
      </c>
      <c r="C209" t="s">
        <v>1569</v>
      </c>
      <c r="D209" t="s">
        <v>3316</v>
      </c>
      <c r="E209" t="s">
        <v>3317</v>
      </c>
      <c r="F209" t="s">
        <v>3318</v>
      </c>
      <c r="G209" t="s">
        <v>3319</v>
      </c>
      <c r="H209" t="s">
        <v>3319</v>
      </c>
      <c r="I209" t="s">
        <v>1230</v>
      </c>
      <c r="J209"/>
      <c r="K209" t="s">
        <v>902</v>
      </c>
      <c r="L209" t="s">
        <v>3190</v>
      </c>
      <c r="M209" t="s">
        <v>2001</v>
      </c>
      <c r="N209"/>
      <c r="O209" t="s">
        <v>3191</v>
      </c>
      <c r="P209" t="s">
        <v>3192</v>
      </c>
      <c r="Q209" t="s">
        <v>3193</v>
      </c>
      <c r="R209" t="s">
        <v>3194</v>
      </c>
      <c r="S209"/>
      <c r="T209"/>
      <c r="U209" t="s">
        <v>13232</v>
      </c>
      <c r="V209" t="s">
        <v>13236</v>
      </c>
      <c r="W209"/>
      <c r="X209"/>
      <c r="Y209"/>
      <c r="Z209"/>
      <c r="AA209"/>
      <c r="AB209"/>
      <c r="AC209"/>
      <c r="AD209"/>
      <c r="AE209"/>
      <c r="AF209"/>
      <c r="AG209"/>
      <c r="AH209"/>
      <c r="AI209"/>
      <c r="AJ209"/>
      <c r="AK209"/>
      <c r="AL209"/>
      <c r="AM209"/>
      <c r="AN209"/>
      <c r="AO209" s="108" t="s">
        <v>43</v>
      </c>
      <c r="AP209" t="s">
        <v>2844</v>
      </c>
      <c r="AQ209">
        <v>50</v>
      </c>
      <c r="AR209" t="s">
        <v>6413</v>
      </c>
      <c r="AS209" t="s">
        <v>1569</v>
      </c>
      <c r="AT209" t="s">
        <v>6057</v>
      </c>
      <c r="AU209" t="s">
        <v>3317</v>
      </c>
      <c r="AV209" t="s">
        <v>6414</v>
      </c>
      <c r="AW209" t="s">
        <v>6415</v>
      </c>
      <c r="AX209" t="s">
        <v>1740</v>
      </c>
      <c r="AY209" t="s">
        <v>6416</v>
      </c>
      <c r="AZ209" t="s">
        <v>3193</v>
      </c>
      <c r="BA209" t="s">
        <v>6417</v>
      </c>
      <c r="BB209" t="s">
        <v>1230</v>
      </c>
      <c r="BC209" t="s">
        <v>3190</v>
      </c>
      <c r="BD209" t="s">
        <v>6418</v>
      </c>
      <c r="BE209" t="s">
        <v>3307</v>
      </c>
      <c r="BF209">
        <v>209</v>
      </c>
      <c r="BG209">
        <v>202</v>
      </c>
      <c r="BH209">
        <v>0</v>
      </c>
      <c r="BI209" t="s">
        <v>3317</v>
      </c>
      <c r="BJ209">
        <v>1</v>
      </c>
      <c r="BK209">
        <v>0</v>
      </c>
      <c r="BL209">
        <v>0</v>
      </c>
      <c r="BM209" t="s">
        <v>1547</v>
      </c>
      <c r="BN209" t="s">
        <v>3308</v>
      </c>
      <c r="BO209" t="s">
        <v>6374</v>
      </c>
      <c r="BP209" t="s" cm="1">
        <v>6373</v>
      </c>
      <c r="BQ209" t="s">
        <v>1547</v>
      </c>
      <c r="BR209" t="s">
        <v>3191</v>
      </c>
      <c r="BS209">
        <v>49</v>
      </c>
      <c r="BT209" t="s">
        <v>5449</v>
      </c>
      <c r="BU209" t="s">
        <v>15262</v>
      </c>
      <c r="BV209" t="s">
        <v>3316</v>
      </c>
      <c r="BW209" t="s">
        <v>6414</v>
      </c>
      <c r="BX209" t="s">
        <v>6416</v>
      </c>
      <c r="BY209" t="s">
        <v>1744</v>
      </c>
      <c r="BZ209" t="s">
        <v>1547</v>
      </c>
      <c r="CA209" t="s">
        <v>1744</v>
      </c>
      <c r="CB209" t="s">
        <v>2001</v>
      </c>
      <c r="CC209"/>
      <c r="CD209" t="s">
        <v>998</v>
      </c>
      <c r="CE209" t="s">
        <v>1230</v>
      </c>
      <c r="CF209" t="s">
        <v>3533</v>
      </c>
      <c r="CG209" t="s">
        <v>6419</v>
      </c>
      <c r="CH209" t="s">
        <v>1230</v>
      </c>
      <c r="CI209" t="s">
        <v>1547</v>
      </c>
      <c r="CJ209" t="s">
        <v>3194</v>
      </c>
      <c r="CK209" t="s">
        <v>1569</v>
      </c>
      <c r="CL209"/>
      <c r="CM209"/>
      <c r="CN209" t="s">
        <v>13232</v>
      </c>
      <c r="CO209" t="s">
        <v>13236</v>
      </c>
      <c r="CP209" t="s">
        <v>13232</v>
      </c>
      <c r="CQ209" t="s">
        <v>13236</v>
      </c>
      <c r="CR209" t="s">
        <v>1547</v>
      </c>
      <c r="CS209">
        <v>8</v>
      </c>
      <c r="CT209" t="s">
        <v>3191</v>
      </c>
      <c r="CU209" t="s">
        <v>3191</v>
      </c>
      <c r="CV209" t="s">
        <v>3191</v>
      </c>
      <c r="CW209" t="s">
        <v>1547</v>
      </c>
      <c r="CX209" t="s">
        <v>1547</v>
      </c>
      <c r="CY209">
        <v>207</v>
      </c>
      <c r="CZ209" t="s">
        <v>6420</v>
      </c>
      <c r="DA209" t="s">
        <v>1547</v>
      </c>
      <c r="DB209" t="s">
        <v>1881</v>
      </c>
      <c r="DC209" t="s">
        <v>1882</v>
      </c>
      <c r="DD209" t="s">
        <v>3317</v>
      </c>
      <c r="DE209" t="s">
        <v>3193</v>
      </c>
      <c r="DF209" t="s">
        <v>3319</v>
      </c>
      <c r="DG209" t="s">
        <v>1547</v>
      </c>
      <c r="DH209" t="s">
        <v>1547</v>
      </c>
      <c r="DI209" t="s">
        <v>1892</v>
      </c>
      <c r="DJ209" t="s">
        <v>6413</v>
      </c>
      <c r="DK209"/>
      <c r="DL209" t="s">
        <v>1892</v>
      </c>
      <c r="DM209">
        <v>9</v>
      </c>
      <c r="DN209" t="s">
        <v>1883</v>
      </c>
      <c r="DO209" t="s">
        <v>1569</v>
      </c>
      <c r="DP209" t="b">
        <v>1</v>
      </c>
      <c r="DQ209" t="b">
        <v>0</v>
      </c>
      <c r="DR209" t="b">
        <v>1</v>
      </c>
      <c r="DS209" t="b">
        <v>0</v>
      </c>
      <c r="DT209" t="b">
        <v>0</v>
      </c>
      <c r="DU209" t="b">
        <v>1</v>
      </c>
      <c r="DV209" t="b">
        <v>0</v>
      </c>
      <c r="DW209">
        <v>0</v>
      </c>
      <c r="DX209" t="b">
        <v>0</v>
      </c>
      <c r="DY209" t="b">
        <v>0</v>
      </c>
      <c r="DZ209" t="b">
        <v>0</v>
      </c>
      <c r="EA209" t="b">
        <v>0</v>
      </c>
      <c r="EB209" t="b">
        <v>0</v>
      </c>
      <c r="EC209" t="b">
        <v>0</v>
      </c>
      <c r="ED209" t="b">
        <v>0</v>
      </c>
      <c r="EE209" t="b">
        <v>0</v>
      </c>
      <c r="EF209" t="b">
        <v>0</v>
      </c>
      <c r="EG209" t="b" cm="1">
        <v>0</v>
      </c>
      <c r="EH209" t="b">
        <v>0</v>
      </c>
      <c r="EI209" t="b">
        <v>0</v>
      </c>
      <c r="EJ209" t="b">
        <v>0</v>
      </c>
      <c r="EK209" t="s">
        <v>1547</v>
      </c>
      <c r="EL209">
        <v>0</v>
      </c>
      <c r="EM209">
        <v>28</v>
      </c>
      <c r="EN209" t="b">
        <v>0</v>
      </c>
    </row>
    <row r="210" spans="1:144" ht="15.75">
      <c r="A210"/>
      <c r="B210" t="s">
        <v>1569</v>
      </c>
      <c r="C210" t="s">
        <v>1569</v>
      </c>
      <c r="D210" t="s">
        <v>3320</v>
      </c>
      <c r="E210" t="s">
        <v>3321</v>
      </c>
      <c r="F210" t="s">
        <v>3322</v>
      </c>
      <c r="G210" t="s">
        <v>3323</v>
      </c>
      <c r="H210" t="s">
        <v>3323</v>
      </c>
      <c r="I210" t="s">
        <v>1230</v>
      </c>
      <c r="J210"/>
      <c r="K210" t="s">
        <v>902</v>
      </c>
      <c r="L210" t="s">
        <v>3190</v>
      </c>
      <c r="M210" t="s">
        <v>2001</v>
      </c>
      <c r="N210"/>
      <c r="O210" t="s">
        <v>3191</v>
      </c>
      <c r="P210" t="s">
        <v>3192</v>
      </c>
      <c r="Q210" t="s">
        <v>3193</v>
      </c>
      <c r="R210" t="s">
        <v>3194</v>
      </c>
      <c r="S210"/>
      <c r="T210"/>
      <c r="U210" t="s">
        <v>13232</v>
      </c>
      <c r="V210" t="s">
        <v>13237</v>
      </c>
      <c r="W210"/>
      <c r="X210"/>
      <c r="Y210"/>
      <c r="Z210"/>
      <c r="AA210"/>
      <c r="AB210"/>
      <c r="AC210"/>
      <c r="AD210"/>
      <c r="AE210"/>
      <c r="AF210"/>
      <c r="AG210"/>
      <c r="AH210"/>
      <c r="AI210"/>
      <c r="AJ210"/>
      <c r="AK210"/>
      <c r="AL210"/>
      <c r="AM210"/>
      <c r="AN210"/>
      <c r="AO210" s="108" t="s">
        <v>43</v>
      </c>
      <c r="AP210" t="s">
        <v>2844</v>
      </c>
      <c r="AQ210">
        <v>51</v>
      </c>
      <c r="AR210" t="s">
        <v>6421</v>
      </c>
      <c r="AS210" t="s">
        <v>1569</v>
      </c>
      <c r="AT210" t="s">
        <v>6057</v>
      </c>
      <c r="AU210" t="s">
        <v>3321</v>
      </c>
      <c r="AV210" t="s">
        <v>6422</v>
      </c>
      <c r="AW210" t="s">
        <v>6423</v>
      </c>
      <c r="AX210" t="s">
        <v>1740</v>
      </c>
      <c r="AY210" t="s">
        <v>6424</v>
      </c>
      <c r="AZ210" t="s">
        <v>3193</v>
      </c>
      <c r="BA210" t="s">
        <v>6425</v>
      </c>
      <c r="BB210" t="s">
        <v>1230</v>
      </c>
      <c r="BC210" t="s">
        <v>3190</v>
      </c>
      <c r="BD210" t="s">
        <v>6426</v>
      </c>
      <c r="BE210" t="s">
        <v>3307</v>
      </c>
      <c r="BF210">
        <v>210</v>
      </c>
      <c r="BG210">
        <v>202</v>
      </c>
      <c r="BH210">
        <v>0</v>
      </c>
      <c r="BI210" t="s">
        <v>3321</v>
      </c>
      <c r="BJ210">
        <v>1</v>
      </c>
      <c r="BK210">
        <v>0</v>
      </c>
      <c r="BL210">
        <v>0</v>
      </c>
      <c r="BM210" t="s">
        <v>1547</v>
      </c>
      <c r="BN210" t="s">
        <v>3308</v>
      </c>
      <c r="BO210" t="s">
        <v>6374</v>
      </c>
      <c r="BP210" t="s" cm="1">
        <v>6373</v>
      </c>
      <c r="BQ210" t="s">
        <v>1547</v>
      </c>
      <c r="BR210" t="s">
        <v>3191</v>
      </c>
      <c r="BS210">
        <v>50</v>
      </c>
      <c r="BT210" t="s">
        <v>5460</v>
      </c>
      <c r="BU210" t="s">
        <v>15263</v>
      </c>
      <c r="BV210" t="s">
        <v>3320</v>
      </c>
      <c r="BW210" t="s">
        <v>6422</v>
      </c>
      <c r="BX210" t="s">
        <v>6424</v>
      </c>
      <c r="BY210" t="s">
        <v>1744</v>
      </c>
      <c r="BZ210" t="s">
        <v>1547</v>
      </c>
      <c r="CA210" t="s">
        <v>1744</v>
      </c>
      <c r="CB210" t="s">
        <v>2001</v>
      </c>
      <c r="CC210"/>
      <c r="CD210" t="s">
        <v>998</v>
      </c>
      <c r="CE210" t="s">
        <v>1230</v>
      </c>
      <c r="CF210" t="s">
        <v>3538</v>
      </c>
      <c r="CG210" t="s">
        <v>6427</v>
      </c>
      <c r="CH210" t="s">
        <v>1230</v>
      </c>
      <c r="CI210" t="s">
        <v>1547</v>
      </c>
      <c r="CJ210" t="s">
        <v>3194</v>
      </c>
      <c r="CK210" t="s">
        <v>1569</v>
      </c>
      <c r="CL210"/>
      <c r="CM210"/>
      <c r="CN210" t="s">
        <v>13232</v>
      </c>
      <c r="CO210" t="s">
        <v>13237</v>
      </c>
      <c r="CP210" t="s">
        <v>13232</v>
      </c>
      <c r="CQ210" t="s">
        <v>13237</v>
      </c>
      <c r="CR210" t="s">
        <v>1547</v>
      </c>
      <c r="CS210">
        <v>8</v>
      </c>
      <c r="CT210" t="s">
        <v>3191</v>
      </c>
      <c r="CU210" t="s">
        <v>3191</v>
      </c>
      <c r="CV210" t="s">
        <v>3191</v>
      </c>
      <c r="CW210" t="s">
        <v>1547</v>
      </c>
      <c r="CX210" t="s">
        <v>1547</v>
      </c>
      <c r="CY210">
        <v>208</v>
      </c>
      <c r="CZ210" t="s">
        <v>6428</v>
      </c>
      <c r="DA210" t="s">
        <v>1547</v>
      </c>
      <c r="DB210" t="s">
        <v>1881</v>
      </c>
      <c r="DC210" t="s">
        <v>1882</v>
      </c>
      <c r="DD210" t="s">
        <v>3321</v>
      </c>
      <c r="DE210" t="s">
        <v>3193</v>
      </c>
      <c r="DF210" t="s">
        <v>3323</v>
      </c>
      <c r="DG210" t="s">
        <v>1547</v>
      </c>
      <c r="DH210" t="s">
        <v>1547</v>
      </c>
      <c r="DI210" t="s">
        <v>1892</v>
      </c>
      <c r="DJ210" t="s">
        <v>6421</v>
      </c>
      <c r="DK210"/>
      <c r="DL210" t="s">
        <v>1892</v>
      </c>
      <c r="DM210">
        <v>9</v>
      </c>
      <c r="DN210" t="s">
        <v>1883</v>
      </c>
      <c r="DO210" t="s">
        <v>1569</v>
      </c>
      <c r="DP210" t="b">
        <v>1</v>
      </c>
      <c r="DQ210" t="b">
        <v>0</v>
      </c>
      <c r="DR210" t="b">
        <v>1</v>
      </c>
      <c r="DS210" t="b">
        <v>0</v>
      </c>
      <c r="DT210" t="b">
        <v>0</v>
      </c>
      <c r="DU210" t="b">
        <v>1</v>
      </c>
      <c r="DV210" t="b">
        <v>0</v>
      </c>
      <c r="DW210">
        <v>0</v>
      </c>
      <c r="DX210" t="b">
        <v>0</v>
      </c>
      <c r="DY210" t="b">
        <v>0</v>
      </c>
      <c r="DZ210" t="b">
        <v>0</v>
      </c>
      <c r="EA210" t="b">
        <v>0</v>
      </c>
      <c r="EB210" t="b">
        <v>0</v>
      </c>
      <c r="EC210" t="b">
        <v>0</v>
      </c>
      <c r="ED210" t="b">
        <v>0</v>
      </c>
      <c r="EE210" t="b">
        <v>0</v>
      </c>
      <c r="EF210" t="b">
        <v>0</v>
      </c>
      <c r="EG210" t="b" cm="1">
        <v>0</v>
      </c>
      <c r="EH210" t="b">
        <v>0</v>
      </c>
      <c r="EI210" t="b">
        <v>0</v>
      </c>
      <c r="EJ210" t="b">
        <v>0</v>
      </c>
      <c r="EK210" t="s">
        <v>1547</v>
      </c>
      <c r="EL210">
        <v>0</v>
      </c>
      <c r="EM210">
        <v>33</v>
      </c>
      <c r="EN210" t="b">
        <v>0</v>
      </c>
    </row>
    <row r="211" spans="1:144" ht="31.5">
      <c r="A211"/>
      <c r="B211" t="s">
        <v>1569</v>
      </c>
      <c r="C211" t="s">
        <v>1569</v>
      </c>
      <c r="D211" t="s">
        <v>3324</v>
      </c>
      <c r="E211" t="s">
        <v>3325</v>
      </c>
      <c r="F211" t="s">
        <v>2000</v>
      </c>
      <c r="G211" t="s">
        <v>3326</v>
      </c>
      <c r="H211" t="s">
        <v>3326</v>
      </c>
      <c r="I211" t="s">
        <v>1230</v>
      </c>
      <c r="J211"/>
      <c r="K211" t="s">
        <v>902</v>
      </c>
      <c r="L211" t="s">
        <v>3190</v>
      </c>
      <c r="M211" t="s">
        <v>1754</v>
      </c>
      <c r="N211" s="109" t="s">
        <v>3327</v>
      </c>
      <c r="O211" t="s">
        <v>3191</v>
      </c>
      <c r="P211" t="s">
        <v>3192</v>
      </c>
      <c r="Q211" t="s">
        <v>3193</v>
      </c>
      <c r="R211" t="s">
        <v>3194</v>
      </c>
      <c r="S211"/>
      <c r="T211"/>
      <c r="U211" t="s">
        <v>13232</v>
      </c>
      <c r="V211" t="s">
        <v>13238</v>
      </c>
      <c r="W211"/>
      <c r="X211"/>
      <c r="Y211"/>
      <c r="Z211"/>
      <c r="AA211"/>
      <c r="AB211"/>
      <c r="AC211"/>
      <c r="AD211"/>
      <c r="AE211"/>
      <c r="AF211"/>
      <c r="AG211"/>
      <c r="AH211"/>
      <c r="AI211"/>
      <c r="AJ211"/>
      <c r="AK211"/>
      <c r="AL211"/>
      <c r="AM211"/>
      <c r="AN211"/>
      <c r="AO211" s="108" t="s">
        <v>43</v>
      </c>
      <c r="AP211" t="s">
        <v>2844</v>
      </c>
      <c r="AQ211">
        <v>52</v>
      </c>
      <c r="AR211" t="s">
        <v>6429</v>
      </c>
      <c r="AS211" t="s">
        <v>1569</v>
      </c>
      <c r="AT211" t="s">
        <v>6057</v>
      </c>
      <c r="AU211" t="s">
        <v>3325</v>
      </c>
      <c r="AV211" t="s">
        <v>6430</v>
      </c>
      <c r="AW211" t="s">
        <v>6431</v>
      </c>
      <c r="AX211" t="s">
        <v>1740</v>
      </c>
      <c r="AY211" t="s">
        <v>6432</v>
      </c>
      <c r="AZ211" t="s">
        <v>3193</v>
      </c>
      <c r="BA211" t="s">
        <v>6433</v>
      </c>
      <c r="BB211" t="s">
        <v>1230</v>
      </c>
      <c r="BC211" t="s">
        <v>3190</v>
      </c>
      <c r="BD211" t="s">
        <v>6434</v>
      </c>
      <c r="BE211" t="s">
        <v>3307</v>
      </c>
      <c r="BF211">
        <v>211</v>
      </c>
      <c r="BG211">
        <v>202</v>
      </c>
      <c r="BH211">
        <v>0</v>
      </c>
      <c r="BI211" t="s">
        <v>3325</v>
      </c>
      <c r="BJ211">
        <v>1</v>
      </c>
      <c r="BK211">
        <v>0</v>
      </c>
      <c r="BL211">
        <v>0</v>
      </c>
      <c r="BM211" t="s">
        <v>1547</v>
      </c>
      <c r="BN211" t="s">
        <v>3308</v>
      </c>
      <c r="BO211" t="s">
        <v>6374</v>
      </c>
      <c r="BP211" t="s" cm="1">
        <v>6373</v>
      </c>
      <c r="BQ211" t="s">
        <v>1547</v>
      </c>
      <c r="BR211" t="s">
        <v>3191</v>
      </c>
      <c r="BS211">
        <v>51</v>
      </c>
      <c r="BT211" t="s">
        <v>5469</v>
      </c>
      <c r="BU211" t="s">
        <v>15264</v>
      </c>
      <c r="BV211" t="s">
        <v>3324</v>
      </c>
      <c r="BW211" t="s">
        <v>6430</v>
      </c>
      <c r="BX211" t="s">
        <v>6432</v>
      </c>
      <c r="BY211" t="s">
        <v>6435</v>
      </c>
      <c r="BZ211" t="s">
        <v>1547</v>
      </c>
      <c r="CA211" t="s">
        <v>1744</v>
      </c>
      <c r="CB211" t="s">
        <v>1754</v>
      </c>
      <c r="CC211"/>
      <c r="CD211" t="s">
        <v>998</v>
      </c>
      <c r="CE211" t="s">
        <v>1230</v>
      </c>
      <c r="CF211" t="s">
        <v>6436</v>
      </c>
      <c r="CG211" t="s">
        <v>6437</v>
      </c>
      <c r="CH211" t="s">
        <v>1230</v>
      </c>
      <c r="CI211" t="s">
        <v>1547</v>
      </c>
      <c r="CJ211" t="s">
        <v>3194</v>
      </c>
      <c r="CK211" t="s">
        <v>1569</v>
      </c>
      <c r="CL211"/>
      <c r="CM211"/>
      <c r="CN211" t="s">
        <v>13232</v>
      </c>
      <c r="CO211" t="s">
        <v>13238</v>
      </c>
      <c r="CP211" t="s">
        <v>13232</v>
      </c>
      <c r="CQ211" t="s">
        <v>13238</v>
      </c>
      <c r="CR211" t="s">
        <v>1547</v>
      </c>
      <c r="CS211">
        <v>8</v>
      </c>
      <c r="CT211" t="s">
        <v>3191</v>
      </c>
      <c r="CU211" t="s">
        <v>3191</v>
      </c>
      <c r="CV211" t="s">
        <v>3191</v>
      </c>
      <c r="CW211" t="s">
        <v>1547</v>
      </c>
      <c r="CX211" t="s">
        <v>1547</v>
      </c>
      <c r="CY211">
        <v>209</v>
      </c>
      <c r="CZ211" t="s">
        <v>6438</v>
      </c>
      <c r="DA211" t="s">
        <v>1547</v>
      </c>
      <c r="DB211" t="s">
        <v>1881</v>
      </c>
      <c r="DC211" t="s">
        <v>1882</v>
      </c>
      <c r="DD211" t="s">
        <v>3325</v>
      </c>
      <c r="DE211" t="s">
        <v>3193</v>
      </c>
      <c r="DF211" t="s">
        <v>3326</v>
      </c>
      <c r="DG211" t="s">
        <v>1547</v>
      </c>
      <c r="DH211" t="s">
        <v>1547</v>
      </c>
      <c r="DI211" t="s">
        <v>1892</v>
      </c>
      <c r="DJ211" t="s">
        <v>6429</v>
      </c>
      <c r="DK211"/>
      <c r="DL211" t="s">
        <v>1892</v>
      </c>
      <c r="DM211">
        <v>9</v>
      </c>
      <c r="DN211" t="s">
        <v>1883</v>
      </c>
      <c r="DO211" t="s">
        <v>1569</v>
      </c>
      <c r="DP211" t="b">
        <v>1</v>
      </c>
      <c r="DQ211" t="b">
        <v>0</v>
      </c>
      <c r="DR211" t="b">
        <v>1</v>
      </c>
      <c r="DS211" t="b">
        <v>0</v>
      </c>
      <c r="DT211" t="b">
        <v>0</v>
      </c>
      <c r="DU211" t="b">
        <v>1</v>
      </c>
      <c r="DV211" t="b">
        <v>0</v>
      </c>
      <c r="DW211">
        <v>0</v>
      </c>
      <c r="DX211" t="b">
        <v>0</v>
      </c>
      <c r="DY211" t="b">
        <v>0</v>
      </c>
      <c r="DZ211" t="b">
        <v>0</v>
      </c>
      <c r="EA211" t="b">
        <v>0</v>
      </c>
      <c r="EB211" t="b">
        <v>0</v>
      </c>
      <c r="EC211" t="b">
        <v>0</v>
      </c>
      <c r="ED211" t="b">
        <v>0</v>
      </c>
      <c r="EE211" t="b">
        <v>0</v>
      </c>
      <c r="EF211" t="b">
        <v>0</v>
      </c>
      <c r="EG211" t="b" cm="1">
        <v>0</v>
      </c>
      <c r="EH211" t="b">
        <v>0</v>
      </c>
      <c r="EI211" t="b">
        <v>0</v>
      </c>
      <c r="EJ211" t="b">
        <v>0</v>
      </c>
      <c r="EK211" t="s">
        <v>1547</v>
      </c>
      <c r="EL211">
        <v>0</v>
      </c>
      <c r="EM211">
        <v>29</v>
      </c>
      <c r="EN211" t="b">
        <v>0</v>
      </c>
    </row>
    <row r="212" spans="1:144" ht="15.75">
      <c r="A212"/>
      <c r="B212" t="s">
        <v>1569</v>
      </c>
      <c r="C212" t="s">
        <v>1569</v>
      </c>
      <c r="D212" t="s">
        <v>3328</v>
      </c>
      <c r="E212" t="s">
        <v>3329</v>
      </c>
      <c r="F212"/>
      <c r="G212" t="s">
        <v>3328</v>
      </c>
      <c r="H212" t="s">
        <v>3328</v>
      </c>
      <c r="I212" t="s">
        <v>1244</v>
      </c>
      <c r="J212"/>
      <c r="K212" t="s">
        <v>902</v>
      </c>
      <c r="L212" t="s">
        <v>3190</v>
      </c>
      <c r="M212" t="s">
        <v>902</v>
      </c>
      <c r="N212"/>
      <c r="O212" t="s">
        <v>3191</v>
      </c>
      <c r="P212" t="s">
        <v>3192</v>
      </c>
      <c r="Q212" t="s">
        <v>3193</v>
      </c>
      <c r="R212" t="s">
        <v>3194</v>
      </c>
      <c r="S212"/>
      <c r="T212"/>
      <c r="U212" t="s">
        <v>13239</v>
      </c>
      <c r="V212"/>
      <c r="W212"/>
      <c r="X212"/>
      <c r="Y212"/>
      <c r="Z212"/>
      <c r="AA212"/>
      <c r="AB212"/>
      <c r="AC212"/>
      <c r="AD212"/>
      <c r="AE212"/>
      <c r="AF212"/>
      <c r="AG212"/>
      <c r="AH212"/>
      <c r="AI212"/>
      <c r="AJ212"/>
      <c r="AK212"/>
      <c r="AL212"/>
      <c r="AM212"/>
      <c r="AN212"/>
      <c r="AO212" s="108" t="s">
        <v>43</v>
      </c>
      <c r="AP212" t="s">
        <v>2844</v>
      </c>
      <c r="AQ212">
        <v>53</v>
      </c>
      <c r="AR212" t="s">
        <v>6439</v>
      </c>
      <c r="AS212" t="s">
        <v>1569</v>
      </c>
      <c r="AT212" t="s">
        <v>6057</v>
      </c>
      <c r="AU212" t="s">
        <v>3329</v>
      </c>
      <c r="AV212" t="s">
        <v>6440</v>
      </c>
      <c r="AW212" t="s">
        <v>1744</v>
      </c>
      <c r="AX212" t="s">
        <v>1740</v>
      </c>
      <c r="AY212" t="s">
        <v>6441</v>
      </c>
      <c r="AZ212" t="s">
        <v>3193</v>
      </c>
      <c r="BA212" t="s">
        <v>6442</v>
      </c>
      <c r="BB212" t="s">
        <v>1244</v>
      </c>
      <c r="BC212" t="s">
        <v>3190</v>
      </c>
      <c r="BD212" t="s">
        <v>6443</v>
      </c>
      <c r="BE212" t="s">
        <v>3328</v>
      </c>
      <c r="BF212">
        <v>212</v>
      </c>
      <c r="BG212">
        <v>0</v>
      </c>
      <c r="BH212">
        <v>0</v>
      </c>
      <c r="BI212" t="s">
        <v>1547</v>
      </c>
      <c r="BJ212">
        <v>0</v>
      </c>
      <c r="BK212">
        <v>0</v>
      </c>
      <c r="BL212">
        <v>0</v>
      </c>
      <c r="BM212" t="s">
        <v>1547</v>
      </c>
      <c r="BN212" t="s">
        <v>1547</v>
      </c>
      <c r="BO212" t="s">
        <v>1547</v>
      </c>
      <c r="BP212" t="s" cm="1">
        <v>1547</v>
      </c>
      <c r="BQ212" t="s">
        <v>1547</v>
      </c>
      <c r="BR212" t="s">
        <v>3191</v>
      </c>
      <c r="BS212">
        <v>52</v>
      </c>
      <c r="BT212" t="s">
        <v>5479</v>
      </c>
      <c r="BU212" t="s">
        <v>15265</v>
      </c>
      <c r="BV212" t="s">
        <v>3328</v>
      </c>
      <c r="BW212" t="s">
        <v>6440</v>
      </c>
      <c r="BX212" t="s">
        <v>6441</v>
      </c>
      <c r="BY212" t="s">
        <v>1744</v>
      </c>
      <c r="BZ212" t="s">
        <v>1547</v>
      </c>
      <c r="CA212" t="s">
        <v>1744</v>
      </c>
      <c r="CB212" t="s">
        <v>902</v>
      </c>
      <c r="CC212"/>
      <c r="CD212" t="s">
        <v>998</v>
      </c>
      <c r="CE212" t="s">
        <v>1244</v>
      </c>
      <c r="CF212" t="s">
        <v>3329</v>
      </c>
      <c r="CG212" t="s">
        <v>6440</v>
      </c>
      <c r="CH212" t="s">
        <v>1244</v>
      </c>
      <c r="CI212" t="s">
        <v>1547</v>
      </c>
      <c r="CJ212" t="s">
        <v>3194</v>
      </c>
      <c r="CK212" t="s">
        <v>1569</v>
      </c>
      <c r="CL212"/>
      <c r="CM212"/>
      <c r="CN212" t="s">
        <v>13239</v>
      </c>
      <c r="CO212" t="s">
        <v>1547</v>
      </c>
      <c r="CP212" t="s">
        <v>13239</v>
      </c>
      <c r="CQ212" t="s">
        <v>1547</v>
      </c>
      <c r="CR212" t="s">
        <v>1547</v>
      </c>
      <c r="CS212">
        <v>8</v>
      </c>
      <c r="CT212" t="s">
        <v>3191</v>
      </c>
      <c r="CU212" t="s">
        <v>3191</v>
      </c>
      <c r="CV212" t="s">
        <v>3191</v>
      </c>
      <c r="CW212" t="s">
        <v>1547</v>
      </c>
      <c r="CX212" t="s">
        <v>1547</v>
      </c>
      <c r="CY212">
        <v>210</v>
      </c>
      <c r="CZ212" t="s">
        <v>6444</v>
      </c>
      <c r="DA212" t="s">
        <v>1547</v>
      </c>
      <c r="DB212" t="s">
        <v>1881</v>
      </c>
      <c r="DC212" t="s">
        <v>1882</v>
      </c>
      <c r="DD212" t="s">
        <v>3329</v>
      </c>
      <c r="DE212" t="s">
        <v>3193</v>
      </c>
      <c r="DF212" t="s">
        <v>3328</v>
      </c>
      <c r="DG212" t="s">
        <v>1547</v>
      </c>
      <c r="DH212" t="s">
        <v>1547</v>
      </c>
      <c r="DI212" t="s">
        <v>1892</v>
      </c>
      <c r="DJ212" t="s">
        <v>6439</v>
      </c>
      <c r="DK212"/>
      <c r="DL212" t="s">
        <v>1892</v>
      </c>
      <c r="DM212">
        <v>9</v>
      </c>
      <c r="DN212" t="s">
        <v>1883</v>
      </c>
      <c r="DO212" t="s">
        <v>1569</v>
      </c>
      <c r="DP212" t="b">
        <v>1</v>
      </c>
      <c r="DQ212" t="b">
        <v>0</v>
      </c>
      <c r="DR212" t="b">
        <v>1</v>
      </c>
      <c r="DS212" t="b">
        <v>0</v>
      </c>
      <c r="DT212" t="b">
        <v>0</v>
      </c>
      <c r="DU212" t="b">
        <v>1</v>
      </c>
      <c r="DV212" t="b">
        <v>1</v>
      </c>
      <c r="DW212">
        <v>0</v>
      </c>
      <c r="DX212" t="b">
        <v>0</v>
      </c>
      <c r="DY212" t="b">
        <v>0</v>
      </c>
      <c r="DZ212" t="b">
        <v>0</v>
      </c>
      <c r="EA212" t="b">
        <v>0</v>
      </c>
      <c r="EB212" t="b">
        <v>0</v>
      </c>
      <c r="EC212" t="b">
        <v>0</v>
      </c>
      <c r="ED212" t="b">
        <v>0</v>
      </c>
      <c r="EE212" t="b">
        <v>0</v>
      </c>
      <c r="EF212" t="b">
        <v>0</v>
      </c>
      <c r="EG212" t="b" cm="1">
        <v>0</v>
      </c>
      <c r="EH212" t="b">
        <v>0</v>
      </c>
      <c r="EI212" t="b">
        <v>0</v>
      </c>
      <c r="EJ212" t="b">
        <v>0</v>
      </c>
      <c r="EK212" t="s">
        <v>1547</v>
      </c>
      <c r="EL212">
        <v>0</v>
      </c>
      <c r="EM212">
        <v>26</v>
      </c>
      <c r="EN212" t="b">
        <v>0</v>
      </c>
    </row>
    <row r="213" spans="1:144" s="119" customFormat="1" ht="15.75">
      <c r="A213"/>
      <c r="B213" t="s">
        <v>1569</v>
      </c>
      <c r="C213" t="s">
        <v>1569</v>
      </c>
      <c r="D213" t="s">
        <v>3195</v>
      </c>
      <c r="E213" t="s">
        <v>3196</v>
      </c>
      <c r="F213"/>
      <c r="G213" t="s">
        <v>3195</v>
      </c>
      <c r="H213" t="s">
        <v>3195</v>
      </c>
      <c r="I213" t="s">
        <v>1251</v>
      </c>
      <c r="J213"/>
      <c r="K213" t="s">
        <v>902</v>
      </c>
      <c r="L213" t="s">
        <v>3190</v>
      </c>
      <c r="M213" t="s">
        <v>3198</v>
      </c>
      <c r="N213"/>
      <c r="O213" t="s">
        <v>3191</v>
      </c>
      <c r="P213" t="s">
        <v>3192</v>
      </c>
      <c r="Q213" t="s">
        <v>3193</v>
      </c>
      <c r="R213" t="s">
        <v>3194</v>
      </c>
      <c r="S213"/>
      <c r="T213"/>
      <c r="U213" t="s">
        <v>13239</v>
      </c>
      <c r="V213" t="s">
        <v>3330</v>
      </c>
      <c r="W213"/>
      <c r="X213"/>
      <c r="Y213"/>
      <c r="Z213"/>
      <c r="AA213"/>
      <c r="AB213"/>
      <c r="AC213"/>
      <c r="AD213"/>
      <c r="AE213"/>
      <c r="AF213"/>
      <c r="AG213"/>
      <c r="AH213"/>
      <c r="AI213"/>
      <c r="AJ213"/>
      <c r="AK213"/>
      <c r="AL213"/>
      <c r="AM213"/>
      <c r="AN213"/>
      <c r="AO213" s="108" t="s">
        <v>43</v>
      </c>
      <c r="AP213" t="s">
        <v>2844</v>
      </c>
      <c r="AQ213">
        <v>54</v>
      </c>
      <c r="AR213" t="s">
        <v>6063</v>
      </c>
      <c r="AS213" t="s">
        <v>1569</v>
      </c>
      <c r="AT213" t="s">
        <v>6057</v>
      </c>
      <c r="AU213" t="s">
        <v>3196</v>
      </c>
      <c r="AV213" t="s">
        <v>6064</v>
      </c>
      <c r="AW213" t="s">
        <v>1744</v>
      </c>
      <c r="AX213" t="s">
        <v>1740</v>
      </c>
      <c r="AY213" t="s">
        <v>6065</v>
      </c>
      <c r="AZ213" t="s">
        <v>3193</v>
      </c>
      <c r="BA213" t="s">
        <v>6066</v>
      </c>
      <c r="BB213" t="s">
        <v>1251</v>
      </c>
      <c r="BC213" t="s">
        <v>3190</v>
      </c>
      <c r="BD213" t="s">
        <v>6168</v>
      </c>
      <c r="BE213" t="s">
        <v>3328</v>
      </c>
      <c r="BF213">
        <v>162</v>
      </c>
      <c r="BG213">
        <v>212</v>
      </c>
      <c r="BH213">
        <v>0</v>
      </c>
      <c r="BI213" t="s">
        <v>1547</v>
      </c>
      <c r="BJ213">
        <v>0</v>
      </c>
      <c r="BK213">
        <v>0</v>
      </c>
      <c r="BL213">
        <v>162</v>
      </c>
      <c r="BM213" t="s">
        <v>6070</v>
      </c>
      <c r="BN213" t="s">
        <v>3329</v>
      </c>
      <c r="BO213" t="s">
        <v>6440</v>
      </c>
      <c r="BP213" t="s" cm="1">
        <v>6439</v>
      </c>
      <c r="BQ213" t="s">
        <v>1547</v>
      </c>
      <c r="BR213" t="s">
        <v>3191</v>
      </c>
      <c r="BS213">
        <v>53</v>
      </c>
      <c r="BT213" t="s">
        <v>5489</v>
      </c>
      <c r="BU213" t="s">
        <v>15266</v>
      </c>
      <c r="BV213" t="s">
        <v>3195</v>
      </c>
      <c r="BW213" t="s">
        <v>6064</v>
      </c>
      <c r="BX213" t="s">
        <v>6065</v>
      </c>
      <c r="BY213" t="s">
        <v>1744</v>
      </c>
      <c r="BZ213" t="s">
        <v>1547</v>
      </c>
      <c r="CA213" t="s">
        <v>1744</v>
      </c>
      <c r="CB213" t="s">
        <v>2003</v>
      </c>
      <c r="CC213"/>
      <c r="CD213" t="s">
        <v>998</v>
      </c>
      <c r="CE213" t="s">
        <v>1251</v>
      </c>
      <c r="CF213" t="s">
        <v>6445</v>
      </c>
      <c r="CG213" t="s">
        <v>6446</v>
      </c>
      <c r="CH213" t="s">
        <v>1251</v>
      </c>
      <c r="CI213" t="s">
        <v>1547</v>
      </c>
      <c r="CJ213" t="s">
        <v>3194</v>
      </c>
      <c r="CK213" t="s">
        <v>1569</v>
      </c>
      <c r="CL213"/>
      <c r="CM213"/>
      <c r="CN213" t="s">
        <v>13239</v>
      </c>
      <c r="CO213" t="s">
        <v>3330</v>
      </c>
      <c r="CP213" t="s">
        <v>13239</v>
      </c>
      <c r="CQ213" t="s">
        <v>3330</v>
      </c>
      <c r="CR213" t="s">
        <v>1547</v>
      </c>
      <c r="CS213">
        <v>8</v>
      </c>
      <c r="CT213" t="s">
        <v>3191</v>
      </c>
      <c r="CU213" t="s">
        <v>3191</v>
      </c>
      <c r="CV213" t="s">
        <v>3191</v>
      </c>
      <c r="CW213" t="s">
        <v>1547</v>
      </c>
      <c r="CX213" t="s">
        <v>1547</v>
      </c>
      <c r="CY213">
        <v>211</v>
      </c>
      <c r="CZ213" t="s">
        <v>6447</v>
      </c>
      <c r="DA213" t="s">
        <v>1547</v>
      </c>
      <c r="DB213" t="s">
        <v>1881</v>
      </c>
      <c r="DC213" t="s">
        <v>1882</v>
      </c>
      <c r="DD213" t="s">
        <v>3196</v>
      </c>
      <c r="DE213" t="s">
        <v>3193</v>
      </c>
      <c r="DF213" t="s">
        <v>3195</v>
      </c>
      <c r="DG213" t="s">
        <v>1547</v>
      </c>
      <c r="DH213" t="s">
        <v>1547</v>
      </c>
      <c r="DI213" t="s">
        <v>1892</v>
      </c>
      <c r="DJ213" t="s">
        <v>6063</v>
      </c>
      <c r="DK213"/>
      <c r="DL213" t="s">
        <v>1892</v>
      </c>
      <c r="DM213">
        <v>9</v>
      </c>
      <c r="DN213" t="s">
        <v>1883</v>
      </c>
      <c r="DO213" t="s">
        <v>1569</v>
      </c>
      <c r="DP213" t="b">
        <v>1</v>
      </c>
      <c r="DQ213" t="b">
        <v>0</v>
      </c>
      <c r="DR213" t="b">
        <v>0</v>
      </c>
      <c r="DS213" t="b">
        <v>0</v>
      </c>
      <c r="DT213" t="b">
        <v>0</v>
      </c>
      <c r="DU213" t="b">
        <v>1</v>
      </c>
      <c r="DV213" t="b">
        <v>0</v>
      </c>
      <c r="DW213">
        <v>0</v>
      </c>
      <c r="DX213" t="b">
        <v>0</v>
      </c>
      <c r="DY213" t="b">
        <v>0</v>
      </c>
      <c r="DZ213" t="b">
        <v>0</v>
      </c>
      <c r="EA213" t="b">
        <v>0</v>
      </c>
      <c r="EB213" t="b">
        <v>0</v>
      </c>
      <c r="EC213" t="b">
        <v>0</v>
      </c>
      <c r="ED213" t="b">
        <v>0</v>
      </c>
      <c r="EE213" t="b">
        <v>0</v>
      </c>
      <c r="EF213" t="b">
        <v>0</v>
      </c>
      <c r="EG213" t="b" cm="1">
        <v>0</v>
      </c>
      <c r="EH213" t="b">
        <v>0</v>
      </c>
      <c r="EI213" t="b">
        <v>0</v>
      </c>
      <c r="EJ213" t="b">
        <v>0</v>
      </c>
      <c r="EK213" t="s">
        <v>1547</v>
      </c>
      <c r="EL213">
        <v>0</v>
      </c>
      <c r="EM213">
        <v>18</v>
      </c>
      <c r="EN213" t="b">
        <v>0</v>
      </c>
    </row>
    <row r="214" spans="1:144" ht="15.75">
      <c r="A214"/>
      <c r="B214" t="s">
        <v>1569</v>
      </c>
      <c r="C214" t="s">
        <v>1569</v>
      </c>
      <c r="D214" t="s">
        <v>3199</v>
      </c>
      <c r="E214" t="s">
        <v>3200</v>
      </c>
      <c r="F214" t="s">
        <v>3201</v>
      </c>
      <c r="G214" t="s">
        <v>3199</v>
      </c>
      <c r="H214" t="s">
        <v>3199</v>
      </c>
      <c r="I214" t="s">
        <v>1251</v>
      </c>
      <c r="J214"/>
      <c r="K214" t="s">
        <v>3241</v>
      </c>
      <c r="L214" t="s">
        <v>3190</v>
      </c>
      <c r="M214" t="s">
        <v>1749</v>
      </c>
      <c r="N214"/>
      <c r="O214" t="s">
        <v>3191</v>
      </c>
      <c r="P214" t="s">
        <v>3192</v>
      </c>
      <c r="Q214" t="s">
        <v>3193</v>
      </c>
      <c r="R214" t="s">
        <v>3194</v>
      </c>
      <c r="S214"/>
      <c r="T214"/>
      <c r="U214" t="s">
        <v>13239</v>
      </c>
      <c r="V214" t="s">
        <v>13201</v>
      </c>
      <c r="W214"/>
      <c r="X214"/>
      <c r="Y214"/>
      <c r="Z214"/>
      <c r="AA214"/>
      <c r="AB214"/>
      <c r="AC214"/>
      <c r="AD214"/>
      <c r="AE214"/>
      <c r="AF214"/>
      <c r="AG214"/>
      <c r="AH214"/>
      <c r="AI214"/>
      <c r="AJ214"/>
      <c r="AK214"/>
      <c r="AL214"/>
      <c r="AM214"/>
      <c r="AN214"/>
      <c r="AO214" s="108" t="s">
        <v>43</v>
      </c>
      <c r="AP214" t="s">
        <v>2844</v>
      </c>
      <c r="AQ214">
        <v>55</v>
      </c>
      <c r="AR214" t="s">
        <v>6072</v>
      </c>
      <c r="AS214" t="s">
        <v>1569</v>
      </c>
      <c r="AT214" t="s">
        <v>6057</v>
      </c>
      <c r="AU214" t="s">
        <v>3200</v>
      </c>
      <c r="AV214" t="s">
        <v>6073</v>
      </c>
      <c r="AW214" t="s">
        <v>6074</v>
      </c>
      <c r="AX214" t="s">
        <v>1740</v>
      </c>
      <c r="AY214" t="s">
        <v>6172</v>
      </c>
      <c r="AZ214" t="s">
        <v>3193</v>
      </c>
      <c r="BA214" t="s">
        <v>6076</v>
      </c>
      <c r="BB214" t="s">
        <v>1251</v>
      </c>
      <c r="BC214" t="s">
        <v>3190</v>
      </c>
      <c r="BD214" t="s">
        <v>6173</v>
      </c>
      <c r="BE214" t="s">
        <v>3328</v>
      </c>
      <c r="BF214">
        <v>163</v>
      </c>
      <c r="BG214">
        <v>212</v>
      </c>
      <c r="BH214" t="e">
        <v>#N/A</v>
      </c>
      <c r="BI214" t="s">
        <v>1547</v>
      </c>
      <c r="BJ214">
        <v>0</v>
      </c>
      <c r="BK214">
        <v>0</v>
      </c>
      <c r="BL214">
        <v>163</v>
      </c>
      <c r="BM214" t="s">
        <v>6078</v>
      </c>
      <c r="BN214" t="s">
        <v>3329</v>
      </c>
      <c r="BO214" t="s">
        <v>6440</v>
      </c>
      <c r="BP214" t="s" cm="1">
        <v>6439</v>
      </c>
      <c r="BQ214" t="s">
        <v>6078</v>
      </c>
      <c r="BR214" t="s">
        <v>3191</v>
      </c>
      <c r="BS214">
        <v>54</v>
      </c>
      <c r="BT214" t="s">
        <v>5499</v>
      </c>
      <c r="BU214" t="s">
        <v>15267</v>
      </c>
      <c r="BV214" t="s">
        <v>3199</v>
      </c>
      <c r="BW214" t="s">
        <v>6073</v>
      </c>
      <c r="BX214" t="s">
        <v>6172</v>
      </c>
      <c r="BY214" t="s">
        <v>1744</v>
      </c>
      <c r="BZ214" t="s">
        <v>1547</v>
      </c>
      <c r="CA214" t="s">
        <v>1744</v>
      </c>
      <c r="CB214" t="s">
        <v>1749</v>
      </c>
      <c r="CC214"/>
      <c r="CD214" t="s">
        <v>998</v>
      </c>
      <c r="CE214" t="s">
        <v>1251</v>
      </c>
      <c r="CF214" t="s">
        <v>6448</v>
      </c>
      <c r="CG214" t="s">
        <v>6449</v>
      </c>
      <c r="CH214" t="s">
        <v>1251</v>
      </c>
      <c r="CI214" t="s">
        <v>1547</v>
      </c>
      <c r="CJ214" t="s">
        <v>3194</v>
      </c>
      <c r="CK214" t="s">
        <v>1569</v>
      </c>
      <c r="CL214"/>
      <c r="CM214"/>
      <c r="CN214" t="s">
        <v>13239</v>
      </c>
      <c r="CO214" t="s">
        <v>13201</v>
      </c>
      <c r="CP214" t="s">
        <v>13239</v>
      </c>
      <c r="CQ214" t="s">
        <v>13201</v>
      </c>
      <c r="CR214" t="s">
        <v>1547</v>
      </c>
      <c r="CS214">
        <v>8</v>
      </c>
      <c r="CT214" t="s">
        <v>3191</v>
      </c>
      <c r="CU214" t="s">
        <v>3191</v>
      </c>
      <c r="CV214" t="s">
        <v>3191</v>
      </c>
      <c r="CW214" t="s">
        <v>1547</v>
      </c>
      <c r="CX214" t="s">
        <v>1547</v>
      </c>
      <c r="CY214">
        <v>212</v>
      </c>
      <c r="CZ214" t="s">
        <v>6450</v>
      </c>
      <c r="DA214" t="s">
        <v>1547</v>
      </c>
      <c r="DB214" t="s">
        <v>1881</v>
      </c>
      <c r="DC214" t="s">
        <v>1882</v>
      </c>
      <c r="DD214" t="s">
        <v>3200</v>
      </c>
      <c r="DE214" t="s">
        <v>3193</v>
      </c>
      <c r="DF214" t="s">
        <v>3199</v>
      </c>
      <c r="DG214" t="s">
        <v>1547</v>
      </c>
      <c r="DH214" t="s">
        <v>1547</v>
      </c>
      <c r="DI214" t="s">
        <v>1892</v>
      </c>
      <c r="DJ214" t="s">
        <v>6072</v>
      </c>
      <c r="DK214"/>
      <c r="DL214" t="s">
        <v>1892</v>
      </c>
      <c r="DM214">
        <v>9</v>
      </c>
      <c r="DN214" t="s">
        <v>1883</v>
      </c>
      <c r="DO214" t="s">
        <v>1569</v>
      </c>
      <c r="DP214" t="b">
        <v>1</v>
      </c>
      <c r="DQ214" t="b">
        <v>0</v>
      </c>
      <c r="DR214" t="b">
        <v>0</v>
      </c>
      <c r="DS214" t="b">
        <v>0</v>
      </c>
      <c r="DT214" t="b">
        <v>0</v>
      </c>
      <c r="DU214" t="b">
        <v>1</v>
      </c>
      <c r="DV214" t="b">
        <v>0</v>
      </c>
      <c r="DW214">
        <v>0</v>
      </c>
      <c r="DX214" t="b">
        <v>0</v>
      </c>
      <c r="DY214" t="b">
        <v>0</v>
      </c>
      <c r="DZ214" t="b">
        <v>0</v>
      </c>
      <c r="EA214" t="b">
        <v>0</v>
      </c>
      <c r="EB214" t="b">
        <v>0</v>
      </c>
      <c r="EC214" t="b">
        <v>0</v>
      </c>
      <c r="ED214" t="b">
        <v>0</v>
      </c>
      <c r="EE214" t="b">
        <v>0</v>
      </c>
      <c r="EF214" t="b">
        <v>0</v>
      </c>
      <c r="EG214" t="b" cm="1">
        <v>0</v>
      </c>
      <c r="EH214" t="b">
        <v>0</v>
      </c>
      <c r="EI214" t="b">
        <v>0</v>
      </c>
      <c r="EJ214" t="b">
        <v>0</v>
      </c>
      <c r="EK214" t="s">
        <v>1547</v>
      </c>
      <c r="EL214">
        <v>0</v>
      </c>
      <c r="EM214">
        <v>16</v>
      </c>
      <c r="EN214" t="b">
        <v>0</v>
      </c>
    </row>
    <row r="215" spans="1:144" ht="63">
      <c r="A215"/>
      <c r="B215" t="s">
        <v>1569</v>
      </c>
      <c r="C215" t="s">
        <v>1569</v>
      </c>
      <c r="D215" t="s">
        <v>3269</v>
      </c>
      <c r="E215" t="s">
        <v>3270</v>
      </c>
      <c r="F215"/>
      <c r="G215" t="s">
        <v>3269</v>
      </c>
      <c r="H215" t="s">
        <v>3269</v>
      </c>
      <c r="I215" t="s">
        <v>1251</v>
      </c>
      <c r="J215"/>
      <c r="K215" t="s">
        <v>902</v>
      </c>
      <c r="L215" t="s">
        <v>3190</v>
      </c>
      <c r="M215" t="s">
        <v>1754</v>
      </c>
      <c r="N215" s="109" t="s">
        <v>3271</v>
      </c>
      <c r="O215" t="s">
        <v>3191</v>
      </c>
      <c r="P215" t="s">
        <v>3192</v>
      </c>
      <c r="Q215" t="s">
        <v>3193</v>
      </c>
      <c r="R215" t="s">
        <v>3194</v>
      </c>
      <c r="S215"/>
      <c r="T215"/>
      <c r="U215" t="s">
        <v>13239</v>
      </c>
      <c r="V215" t="s">
        <v>3332</v>
      </c>
      <c r="W215"/>
      <c r="X215"/>
      <c r="Y215"/>
      <c r="Z215"/>
      <c r="AA215"/>
      <c r="AB215"/>
      <c r="AC215"/>
      <c r="AD215"/>
      <c r="AE215"/>
      <c r="AF215"/>
      <c r="AG215"/>
      <c r="AH215"/>
      <c r="AI215"/>
      <c r="AJ215"/>
      <c r="AK215"/>
      <c r="AL215"/>
      <c r="AM215"/>
      <c r="AN215"/>
      <c r="AO215" s="108" t="s">
        <v>43</v>
      </c>
      <c r="AP215" t="s">
        <v>2844</v>
      </c>
      <c r="AQ215">
        <v>56</v>
      </c>
      <c r="AR215" t="s">
        <v>6252</v>
      </c>
      <c r="AS215" t="s">
        <v>1569</v>
      </c>
      <c r="AT215" t="s">
        <v>6057</v>
      </c>
      <c r="AU215" t="s">
        <v>3270</v>
      </c>
      <c r="AV215" t="s">
        <v>6253</v>
      </c>
      <c r="AW215" t="s">
        <v>1744</v>
      </c>
      <c r="AX215" t="s">
        <v>1740</v>
      </c>
      <c r="AY215" t="s">
        <v>6254</v>
      </c>
      <c r="AZ215" t="s">
        <v>3193</v>
      </c>
      <c r="BA215" t="s">
        <v>6255</v>
      </c>
      <c r="BB215" t="s">
        <v>1251</v>
      </c>
      <c r="BC215" t="s">
        <v>3190</v>
      </c>
      <c r="BD215" t="s">
        <v>6325</v>
      </c>
      <c r="BE215" t="s">
        <v>3328</v>
      </c>
      <c r="BF215">
        <v>186</v>
      </c>
      <c r="BG215">
        <v>212</v>
      </c>
      <c r="BH215">
        <v>0</v>
      </c>
      <c r="BI215" t="s">
        <v>1547</v>
      </c>
      <c r="BJ215">
        <v>0</v>
      </c>
      <c r="BK215">
        <v>0</v>
      </c>
      <c r="BL215">
        <v>186</v>
      </c>
      <c r="BM215" t="s">
        <v>6259</v>
      </c>
      <c r="BN215" t="s">
        <v>3329</v>
      </c>
      <c r="BO215" t="s">
        <v>6440</v>
      </c>
      <c r="BP215" t="s" cm="1">
        <v>6439</v>
      </c>
      <c r="BQ215" t="s">
        <v>1547</v>
      </c>
      <c r="BR215" t="s">
        <v>3191</v>
      </c>
      <c r="BS215">
        <v>55</v>
      </c>
      <c r="BT215" t="s">
        <v>5511</v>
      </c>
      <c r="BU215" t="s">
        <v>15268</v>
      </c>
      <c r="BV215" t="s">
        <v>3269</v>
      </c>
      <c r="BW215" t="s">
        <v>6253</v>
      </c>
      <c r="BX215" t="s">
        <v>6254</v>
      </c>
      <c r="BY215" t="s">
        <v>6257</v>
      </c>
      <c r="BZ215" t="s">
        <v>1547</v>
      </c>
      <c r="CA215" t="s">
        <v>1744</v>
      </c>
      <c r="CB215" t="s">
        <v>1754</v>
      </c>
      <c r="CC215"/>
      <c r="CD215" t="s">
        <v>998</v>
      </c>
      <c r="CE215" t="s">
        <v>1251</v>
      </c>
      <c r="CF215" t="s">
        <v>6451</v>
      </c>
      <c r="CG215" t="s">
        <v>6452</v>
      </c>
      <c r="CH215" t="s">
        <v>1251</v>
      </c>
      <c r="CI215" t="s">
        <v>1547</v>
      </c>
      <c r="CJ215" t="s">
        <v>3194</v>
      </c>
      <c r="CK215" t="s">
        <v>1569</v>
      </c>
      <c r="CL215"/>
      <c r="CM215"/>
      <c r="CN215" t="s">
        <v>13239</v>
      </c>
      <c r="CO215" t="s">
        <v>3332</v>
      </c>
      <c r="CP215" t="s">
        <v>13239</v>
      </c>
      <c r="CQ215" t="s">
        <v>3332</v>
      </c>
      <c r="CR215" t="s">
        <v>1547</v>
      </c>
      <c r="CS215">
        <v>8</v>
      </c>
      <c r="CT215" t="s">
        <v>3191</v>
      </c>
      <c r="CU215" t="s">
        <v>3191</v>
      </c>
      <c r="CV215" t="s">
        <v>3191</v>
      </c>
      <c r="CW215" t="s">
        <v>1547</v>
      </c>
      <c r="CX215" t="s">
        <v>1547</v>
      </c>
      <c r="CY215">
        <v>213</v>
      </c>
      <c r="CZ215" t="s">
        <v>6453</v>
      </c>
      <c r="DA215" t="s">
        <v>1547</v>
      </c>
      <c r="DB215" t="s">
        <v>1881</v>
      </c>
      <c r="DC215" t="s">
        <v>1882</v>
      </c>
      <c r="DD215" t="s">
        <v>3270</v>
      </c>
      <c r="DE215" t="s">
        <v>3193</v>
      </c>
      <c r="DF215" t="s">
        <v>3269</v>
      </c>
      <c r="DG215" t="s">
        <v>1547</v>
      </c>
      <c r="DH215" t="s">
        <v>1547</v>
      </c>
      <c r="DI215" t="s">
        <v>1892</v>
      </c>
      <c r="DJ215" t="s">
        <v>6252</v>
      </c>
      <c r="DK215"/>
      <c r="DL215" t="s">
        <v>1892</v>
      </c>
      <c r="DM215">
        <v>9</v>
      </c>
      <c r="DN215" t="s">
        <v>1883</v>
      </c>
      <c r="DO215" t="s">
        <v>1569</v>
      </c>
      <c r="DP215" t="b">
        <v>1</v>
      </c>
      <c r="DQ215" t="b">
        <v>0</v>
      </c>
      <c r="DR215" t="b">
        <v>0</v>
      </c>
      <c r="DS215" t="b">
        <v>0</v>
      </c>
      <c r="DT215" t="b">
        <v>0</v>
      </c>
      <c r="DU215" t="b">
        <v>1</v>
      </c>
      <c r="DV215" t="b">
        <v>0</v>
      </c>
      <c r="DW215">
        <v>0</v>
      </c>
      <c r="DX215" t="b">
        <v>0</v>
      </c>
      <c r="DY215" t="b">
        <v>0</v>
      </c>
      <c r="DZ215" t="b">
        <v>0</v>
      </c>
      <c r="EA215" t="b">
        <v>0</v>
      </c>
      <c r="EB215" t="b">
        <v>0</v>
      </c>
      <c r="EC215" t="b">
        <v>1</v>
      </c>
      <c r="ED215" t="b">
        <v>0</v>
      </c>
      <c r="EE215" t="b">
        <v>0</v>
      </c>
      <c r="EF215" t="b">
        <v>0</v>
      </c>
      <c r="EG215" t="b" cm="1">
        <v>0</v>
      </c>
      <c r="EH215" t="b">
        <v>0</v>
      </c>
      <c r="EI215" t="b">
        <v>0</v>
      </c>
      <c r="EJ215" t="b">
        <v>1</v>
      </c>
      <c r="EK215" t="s">
        <v>5327</v>
      </c>
      <c r="EL215">
        <v>0</v>
      </c>
      <c r="EM215">
        <v>9</v>
      </c>
      <c r="EN215" t="b">
        <v>0</v>
      </c>
    </row>
    <row r="216" spans="1:144" ht="15.75">
      <c r="A216"/>
      <c r="B216" t="s">
        <v>1569</v>
      </c>
      <c r="C216" t="s">
        <v>1569</v>
      </c>
      <c r="D216" t="s">
        <v>3333</v>
      </c>
      <c r="E216" t="s">
        <v>3334</v>
      </c>
      <c r="F216" t="s">
        <v>3266</v>
      </c>
      <c r="G216" t="s">
        <v>3228</v>
      </c>
      <c r="H216" t="s">
        <v>3228</v>
      </c>
      <c r="I216" t="s">
        <v>1230</v>
      </c>
      <c r="J216"/>
      <c r="K216" t="s">
        <v>902</v>
      </c>
      <c r="L216" t="s">
        <v>3190</v>
      </c>
      <c r="M216" t="s">
        <v>1779</v>
      </c>
      <c r="N216"/>
      <c r="O216" t="s">
        <v>3191</v>
      </c>
      <c r="P216" t="s">
        <v>3192</v>
      </c>
      <c r="Q216" t="s">
        <v>3193</v>
      </c>
      <c r="R216" t="s">
        <v>3194</v>
      </c>
      <c r="S216"/>
      <c r="T216"/>
      <c r="U216" t="s">
        <v>13239</v>
      </c>
      <c r="V216" t="s">
        <v>13240</v>
      </c>
      <c r="W216"/>
      <c r="X216"/>
      <c r="Y216"/>
      <c r="Z216"/>
      <c r="AA216"/>
      <c r="AB216"/>
      <c r="AC216"/>
      <c r="AD216"/>
      <c r="AE216"/>
      <c r="AF216"/>
      <c r="AG216"/>
      <c r="AH216"/>
      <c r="AI216"/>
      <c r="AJ216"/>
      <c r="AK216"/>
      <c r="AL216"/>
      <c r="AM216"/>
      <c r="AN216"/>
      <c r="AO216" s="108" t="s">
        <v>43</v>
      </c>
      <c r="AP216" t="s">
        <v>2844</v>
      </c>
      <c r="AQ216">
        <v>57</v>
      </c>
      <c r="AR216" t="s">
        <v>6454</v>
      </c>
      <c r="AS216" t="s">
        <v>1569</v>
      </c>
      <c r="AT216" t="s">
        <v>6057</v>
      </c>
      <c r="AU216" t="s">
        <v>3334</v>
      </c>
      <c r="AV216" t="s">
        <v>6455</v>
      </c>
      <c r="AW216" t="s">
        <v>6234</v>
      </c>
      <c r="AX216" t="s">
        <v>1740</v>
      </c>
      <c r="AY216" t="s">
        <v>6136</v>
      </c>
      <c r="AZ216" t="s">
        <v>3193</v>
      </c>
      <c r="BA216" t="s">
        <v>6456</v>
      </c>
      <c r="BB216" t="s">
        <v>1230</v>
      </c>
      <c r="BC216" t="s">
        <v>3190</v>
      </c>
      <c r="BD216" t="s">
        <v>6457</v>
      </c>
      <c r="BE216" t="s">
        <v>3328</v>
      </c>
      <c r="BF216">
        <v>216</v>
      </c>
      <c r="BG216">
        <v>212</v>
      </c>
      <c r="BH216">
        <v>0</v>
      </c>
      <c r="BI216" t="s">
        <v>3334</v>
      </c>
      <c r="BJ216">
        <v>1</v>
      </c>
      <c r="BK216">
        <v>0</v>
      </c>
      <c r="BL216">
        <v>0</v>
      </c>
      <c r="BM216" t="s">
        <v>1547</v>
      </c>
      <c r="BN216" t="s">
        <v>3329</v>
      </c>
      <c r="BO216" t="s">
        <v>6440</v>
      </c>
      <c r="BP216" t="s" cm="1">
        <v>6439</v>
      </c>
      <c r="BQ216" t="s">
        <v>1547</v>
      </c>
      <c r="BR216" t="s">
        <v>3191</v>
      </c>
      <c r="BS216">
        <v>56</v>
      </c>
      <c r="BT216" t="s">
        <v>5523</v>
      </c>
      <c r="BU216" t="s">
        <v>15269</v>
      </c>
      <c r="BV216" t="s">
        <v>3333</v>
      </c>
      <c r="BW216" t="s">
        <v>6455</v>
      </c>
      <c r="BX216" t="s">
        <v>6136</v>
      </c>
      <c r="BY216" t="s">
        <v>1744</v>
      </c>
      <c r="BZ216" t="s">
        <v>1547</v>
      </c>
      <c r="CA216" t="s">
        <v>1744</v>
      </c>
      <c r="CB216" t="s">
        <v>1779</v>
      </c>
      <c r="CC216"/>
      <c r="CD216" t="s">
        <v>998</v>
      </c>
      <c r="CE216" t="s">
        <v>1230</v>
      </c>
      <c r="CF216" t="s">
        <v>6458</v>
      </c>
      <c r="CG216" t="s">
        <v>6459</v>
      </c>
      <c r="CH216" t="s">
        <v>1230</v>
      </c>
      <c r="CI216" t="s">
        <v>1547</v>
      </c>
      <c r="CJ216" t="s">
        <v>3194</v>
      </c>
      <c r="CK216" t="s">
        <v>1569</v>
      </c>
      <c r="CL216"/>
      <c r="CM216"/>
      <c r="CN216" t="s">
        <v>13239</v>
      </c>
      <c r="CO216" t="s">
        <v>13240</v>
      </c>
      <c r="CP216" t="s">
        <v>13239</v>
      </c>
      <c r="CQ216" t="s">
        <v>13240</v>
      </c>
      <c r="CR216" t="s">
        <v>1547</v>
      </c>
      <c r="CS216">
        <v>8</v>
      </c>
      <c r="CT216" t="s">
        <v>3191</v>
      </c>
      <c r="CU216" t="s">
        <v>3191</v>
      </c>
      <c r="CV216" t="s">
        <v>3191</v>
      </c>
      <c r="CW216" t="s">
        <v>1547</v>
      </c>
      <c r="CX216" t="s">
        <v>1547</v>
      </c>
      <c r="CY216">
        <v>214</v>
      </c>
      <c r="CZ216" t="s">
        <v>6460</v>
      </c>
      <c r="DA216" t="s">
        <v>1547</v>
      </c>
      <c r="DB216" t="s">
        <v>1881</v>
      </c>
      <c r="DC216" t="s">
        <v>1882</v>
      </c>
      <c r="DD216" t="s">
        <v>3334</v>
      </c>
      <c r="DE216" t="s">
        <v>3193</v>
      </c>
      <c r="DF216" t="s">
        <v>3228</v>
      </c>
      <c r="DG216" t="s">
        <v>1547</v>
      </c>
      <c r="DH216" t="s">
        <v>1547</v>
      </c>
      <c r="DI216" t="s">
        <v>1892</v>
      </c>
      <c r="DJ216" t="s">
        <v>6454</v>
      </c>
      <c r="DK216"/>
      <c r="DL216" t="s">
        <v>1892</v>
      </c>
      <c r="DM216">
        <v>9</v>
      </c>
      <c r="DN216" t="s">
        <v>1883</v>
      </c>
      <c r="DO216" t="s">
        <v>1569</v>
      </c>
      <c r="DP216" t="b">
        <v>1</v>
      </c>
      <c r="DQ216" t="b">
        <v>0</v>
      </c>
      <c r="DR216" t="b">
        <v>1</v>
      </c>
      <c r="DS216" t="b">
        <v>0</v>
      </c>
      <c r="DT216" t="b">
        <v>0</v>
      </c>
      <c r="DU216" t="b">
        <v>1</v>
      </c>
      <c r="DV216" t="b">
        <v>0</v>
      </c>
      <c r="DW216">
        <v>0</v>
      </c>
      <c r="DX216" t="b">
        <v>0</v>
      </c>
      <c r="DY216" t="b">
        <v>0</v>
      </c>
      <c r="DZ216" t="b">
        <v>0</v>
      </c>
      <c r="EA216" t="b">
        <v>0</v>
      </c>
      <c r="EB216" t="b">
        <v>0</v>
      </c>
      <c r="EC216" t="b">
        <v>0</v>
      </c>
      <c r="ED216" t="b">
        <v>0</v>
      </c>
      <c r="EE216" t="b">
        <v>0</v>
      </c>
      <c r="EF216" t="b">
        <v>0</v>
      </c>
      <c r="EG216" t="b" cm="1">
        <v>0</v>
      </c>
      <c r="EH216" t="b">
        <v>0</v>
      </c>
      <c r="EI216" t="b">
        <v>0</v>
      </c>
      <c r="EJ216" t="b">
        <v>0</v>
      </c>
      <c r="EK216" t="s">
        <v>1547</v>
      </c>
      <c r="EL216">
        <v>0</v>
      </c>
      <c r="EM216">
        <v>22</v>
      </c>
      <c r="EN216" t="b">
        <v>0</v>
      </c>
    </row>
    <row r="217" spans="1:144" ht="15.75">
      <c r="A217"/>
      <c r="B217" t="s">
        <v>1569</v>
      </c>
      <c r="C217" t="s">
        <v>1569</v>
      </c>
      <c r="D217" t="s">
        <v>3335</v>
      </c>
      <c r="E217" t="s">
        <v>3336</v>
      </c>
      <c r="F217" t="s">
        <v>3313</v>
      </c>
      <c r="G217" t="s">
        <v>3335</v>
      </c>
      <c r="H217" t="s">
        <v>3335</v>
      </c>
      <c r="I217" t="s">
        <v>1230</v>
      </c>
      <c r="J217"/>
      <c r="K217" t="s">
        <v>902</v>
      </c>
      <c r="L217" t="s">
        <v>3190</v>
      </c>
      <c r="M217" t="s">
        <v>1995</v>
      </c>
      <c r="N217"/>
      <c r="O217" t="s">
        <v>3191</v>
      </c>
      <c r="P217" t="s">
        <v>3192</v>
      </c>
      <c r="Q217" t="s">
        <v>3193</v>
      </c>
      <c r="R217" t="s">
        <v>3194</v>
      </c>
      <c r="S217"/>
      <c r="T217"/>
      <c r="U217" t="s">
        <v>13239</v>
      </c>
      <c r="V217" t="s">
        <v>13241</v>
      </c>
      <c r="W217"/>
      <c r="X217"/>
      <c r="Y217"/>
      <c r="Z217"/>
      <c r="AA217"/>
      <c r="AB217"/>
      <c r="AC217"/>
      <c r="AD217"/>
      <c r="AE217"/>
      <c r="AF217"/>
      <c r="AG217"/>
      <c r="AH217"/>
      <c r="AI217"/>
      <c r="AJ217"/>
      <c r="AK217"/>
      <c r="AL217"/>
      <c r="AM217"/>
      <c r="AN217"/>
      <c r="AO217" s="108" t="s">
        <v>43</v>
      </c>
      <c r="AP217" t="s">
        <v>2844</v>
      </c>
      <c r="AQ217">
        <v>58</v>
      </c>
      <c r="AR217" t="s">
        <v>6461</v>
      </c>
      <c r="AS217" t="s">
        <v>1569</v>
      </c>
      <c r="AT217" t="s">
        <v>6057</v>
      </c>
      <c r="AU217" t="s">
        <v>3336</v>
      </c>
      <c r="AV217" t="s">
        <v>6462</v>
      </c>
      <c r="AW217" t="s">
        <v>6397</v>
      </c>
      <c r="AX217" t="s">
        <v>1740</v>
      </c>
      <c r="AY217" t="s">
        <v>6463</v>
      </c>
      <c r="AZ217" t="s">
        <v>3193</v>
      </c>
      <c r="BA217" t="s">
        <v>6464</v>
      </c>
      <c r="BB217" t="s">
        <v>1230</v>
      </c>
      <c r="BC217" t="s">
        <v>3190</v>
      </c>
      <c r="BD217" t="s">
        <v>6465</v>
      </c>
      <c r="BE217" t="s">
        <v>3328</v>
      </c>
      <c r="BF217">
        <v>217</v>
      </c>
      <c r="BG217">
        <v>212</v>
      </c>
      <c r="BH217">
        <v>0</v>
      </c>
      <c r="BI217" t="s">
        <v>3336</v>
      </c>
      <c r="BJ217">
        <v>1</v>
      </c>
      <c r="BK217">
        <v>0</v>
      </c>
      <c r="BL217">
        <v>0</v>
      </c>
      <c r="BM217" t="s">
        <v>1547</v>
      </c>
      <c r="BN217" t="s">
        <v>3329</v>
      </c>
      <c r="BO217" t="s">
        <v>6440</v>
      </c>
      <c r="BP217" t="s" cm="1">
        <v>6439</v>
      </c>
      <c r="BQ217" t="s">
        <v>1547</v>
      </c>
      <c r="BR217" t="s">
        <v>3191</v>
      </c>
      <c r="BS217">
        <v>57</v>
      </c>
      <c r="BT217" t="s">
        <v>5534</v>
      </c>
      <c r="BU217" t="s">
        <v>15270</v>
      </c>
      <c r="BV217" t="s">
        <v>3335</v>
      </c>
      <c r="BW217" t="s">
        <v>6462</v>
      </c>
      <c r="BX217" t="s">
        <v>6463</v>
      </c>
      <c r="BY217" t="s">
        <v>1744</v>
      </c>
      <c r="BZ217" t="s">
        <v>1547</v>
      </c>
      <c r="CA217" t="s">
        <v>1744</v>
      </c>
      <c r="CB217" t="s">
        <v>1995</v>
      </c>
      <c r="CC217"/>
      <c r="CD217" t="s">
        <v>998</v>
      </c>
      <c r="CE217" t="s">
        <v>1230</v>
      </c>
      <c r="CF217" t="s">
        <v>6466</v>
      </c>
      <c r="CG217" t="s">
        <v>6467</v>
      </c>
      <c r="CH217" t="s">
        <v>1230</v>
      </c>
      <c r="CI217" t="s">
        <v>1547</v>
      </c>
      <c r="CJ217" t="s">
        <v>3194</v>
      </c>
      <c r="CK217" t="s">
        <v>1569</v>
      </c>
      <c r="CL217"/>
      <c r="CM217"/>
      <c r="CN217" t="s">
        <v>13239</v>
      </c>
      <c r="CO217" t="s">
        <v>13241</v>
      </c>
      <c r="CP217" t="s">
        <v>13239</v>
      </c>
      <c r="CQ217" t="s">
        <v>13241</v>
      </c>
      <c r="CR217" t="s">
        <v>1547</v>
      </c>
      <c r="CS217">
        <v>8</v>
      </c>
      <c r="CT217" t="s">
        <v>3191</v>
      </c>
      <c r="CU217" t="s">
        <v>3191</v>
      </c>
      <c r="CV217" t="s">
        <v>3191</v>
      </c>
      <c r="CW217" t="s">
        <v>1547</v>
      </c>
      <c r="CX217" t="s">
        <v>1547</v>
      </c>
      <c r="CY217">
        <v>215</v>
      </c>
      <c r="CZ217" t="s">
        <v>6468</v>
      </c>
      <c r="DA217" t="s">
        <v>1547</v>
      </c>
      <c r="DB217" t="s">
        <v>1881</v>
      </c>
      <c r="DC217" t="s">
        <v>1882</v>
      </c>
      <c r="DD217" t="s">
        <v>3336</v>
      </c>
      <c r="DE217" t="s">
        <v>3193</v>
      </c>
      <c r="DF217" t="s">
        <v>3335</v>
      </c>
      <c r="DG217" t="s">
        <v>1547</v>
      </c>
      <c r="DH217" t="s">
        <v>1547</v>
      </c>
      <c r="DI217" t="s">
        <v>1892</v>
      </c>
      <c r="DJ217" t="s">
        <v>6461</v>
      </c>
      <c r="DK217"/>
      <c r="DL217" t="s">
        <v>1892</v>
      </c>
      <c r="DM217">
        <v>9</v>
      </c>
      <c r="DN217" t="s">
        <v>1883</v>
      </c>
      <c r="DO217" t="s">
        <v>1569</v>
      </c>
      <c r="DP217" t="b">
        <v>1</v>
      </c>
      <c r="DQ217" t="b">
        <v>0</v>
      </c>
      <c r="DR217" t="b">
        <v>1</v>
      </c>
      <c r="DS217" t="b">
        <v>0</v>
      </c>
      <c r="DT217" t="b">
        <v>0</v>
      </c>
      <c r="DU217" t="b">
        <v>1</v>
      </c>
      <c r="DV217" t="b">
        <v>0</v>
      </c>
      <c r="DW217">
        <v>0</v>
      </c>
      <c r="DX217" t="b">
        <v>0</v>
      </c>
      <c r="DY217" t="b">
        <v>0</v>
      </c>
      <c r="DZ217" t="b">
        <v>0</v>
      </c>
      <c r="EA217" t="b">
        <v>0</v>
      </c>
      <c r="EB217" t="b">
        <v>0</v>
      </c>
      <c r="EC217" t="b">
        <v>0</v>
      </c>
      <c r="ED217" t="b">
        <v>0</v>
      </c>
      <c r="EE217" t="b">
        <v>0</v>
      </c>
      <c r="EF217" t="b">
        <v>0</v>
      </c>
      <c r="EG217" t="b" cm="1">
        <v>0</v>
      </c>
      <c r="EH217" t="b">
        <v>0</v>
      </c>
      <c r="EI217" t="b">
        <v>0</v>
      </c>
      <c r="EJ217" t="b">
        <v>0</v>
      </c>
      <c r="EK217" t="s">
        <v>1547</v>
      </c>
      <c r="EL217">
        <v>0</v>
      </c>
      <c r="EM217">
        <v>16</v>
      </c>
      <c r="EN217" t="b">
        <v>0</v>
      </c>
    </row>
    <row r="218" spans="1:144" ht="15.75">
      <c r="A218"/>
      <c r="B218" t="s">
        <v>1569</v>
      </c>
      <c r="C218" t="s">
        <v>1569</v>
      </c>
      <c r="D218" t="s">
        <v>3338</v>
      </c>
      <c r="E218" t="s">
        <v>3339</v>
      </c>
      <c r="F218" t="s">
        <v>2152</v>
      </c>
      <c r="G218" t="s">
        <v>3338</v>
      </c>
      <c r="H218" t="s">
        <v>3338</v>
      </c>
      <c r="I218" t="s">
        <v>1230</v>
      </c>
      <c r="J218"/>
      <c r="K218" t="s">
        <v>902</v>
      </c>
      <c r="L218" t="s">
        <v>3190</v>
      </c>
      <c r="M218" t="s">
        <v>1995</v>
      </c>
      <c r="N218"/>
      <c r="O218" t="s">
        <v>3191</v>
      </c>
      <c r="P218" t="s">
        <v>3192</v>
      </c>
      <c r="Q218" t="s">
        <v>3193</v>
      </c>
      <c r="R218" t="s">
        <v>3194</v>
      </c>
      <c r="S218"/>
      <c r="T218"/>
      <c r="U218" t="s">
        <v>13239</v>
      </c>
      <c r="V218" t="s">
        <v>13242</v>
      </c>
      <c r="W218"/>
      <c r="X218"/>
      <c r="Y218"/>
      <c r="Z218"/>
      <c r="AA218"/>
      <c r="AB218"/>
      <c r="AC218"/>
      <c r="AD218"/>
      <c r="AE218"/>
      <c r="AF218"/>
      <c r="AG218"/>
      <c r="AH218"/>
      <c r="AI218"/>
      <c r="AJ218"/>
      <c r="AK218"/>
      <c r="AL218"/>
      <c r="AM218"/>
      <c r="AN218"/>
      <c r="AO218" s="108" t="s">
        <v>43</v>
      </c>
      <c r="AP218" t="s">
        <v>2844</v>
      </c>
      <c r="AQ218">
        <v>59</v>
      </c>
      <c r="AR218" t="s">
        <v>6469</v>
      </c>
      <c r="AS218" t="s">
        <v>1569</v>
      </c>
      <c r="AT218" t="s">
        <v>6057</v>
      </c>
      <c r="AU218" t="s">
        <v>3339</v>
      </c>
      <c r="AV218" t="s">
        <v>6470</v>
      </c>
      <c r="AW218" t="s">
        <v>6406</v>
      </c>
      <c r="AX218" t="s">
        <v>1740</v>
      </c>
      <c r="AY218" t="s">
        <v>6471</v>
      </c>
      <c r="AZ218" t="s">
        <v>3193</v>
      </c>
      <c r="BA218" t="s">
        <v>6472</v>
      </c>
      <c r="BB218" t="s">
        <v>1230</v>
      </c>
      <c r="BC218" t="s">
        <v>3190</v>
      </c>
      <c r="BD218" t="s">
        <v>6473</v>
      </c>
      <c r="BE218" t="s">
        <v>3328</v>
      </c>
      <c r="BF218">
        <v>218</v>
      </c>
      <c r="BG218">
        <v>212</v>
      </c>
      <c r="BH218">
        <v>0</v>
      </c>
      <c r="BI218" t="s">
        <v>3339</v>
      </c>
      <c r="BJ218">
        <v>1</v>
      </c>
      <c r="BK218">
        <v>0</v>
      </c>
      <c r="BL218">
        <v>0</v>
      </c>
      <c r="BM218" t="s">
        <v>1547</v>
      </c>
      <c r="BN218" t="s">
        <v>3329</v>
      </c>
      <c r="BO218" t="s">
        <v>6440</v>
      </c>
      <c r="BP218" t="s" cm="1">
        <v>6439</v>
      </c>
      <c r="BQ218" t="s">
        <v>1547</v>
      </c>
      <c r="BR218" t="s">
        <v>3191</v>
      </c>
      <c r="BS218">
        <v>58</v>
      </c>
      <c r="BT218" t="s">
        <v>5545</v>
      </c>
      <c r="BU218" t="s">
        <v>15271</v>
      </c>
      <c r="BV218" t="s">
        <v>3338</v>
      </c>
      <c r="BW218" t="s">
        <v>6470</v>
      </c>
      <c r="BX218" t="s">
        <v>6471</v>
      </c>
      <c r="BY218" t="s">
        <v>1744</v>
      </c>
      <c r="BZ218" t="s">
        <v>1547</v>
      </c>
      <c r="CA218" t="s">
        <v>1744</v>
      </c>
      <c r="CB218" t="s">
        <v>1995</v>
      </c>
      <c r="CC218"/>
      <c r="CD218" t="s">
        <v>998</v>
      </c>
      <c r="CE218" t="s">
        <v>1230</v>
      </c>
      <c r="CF218" t="s">
        <v>6474</v>
      </c>
      <c r="CG218" t="s">
        <v>6475</v>
      </c>
      <c r="CH218" t="s">
        <v>1230</v>
      </c>
      <c r="CI218" t="s">
        <v>1547</v>
      </c>
      <c r="CJ218" t="s">
        <v>3194</v>
      </c>
      <c r="CK218" t="s">
        <v>1569</v>
      </c>
      <c r="CL218"/>
      <c r="CM218"/>
      <c r="CN218" t="s">
        <v>13239</v>
      </c>
      <c r="CO218" t="s">
        <v>13242</v>
      </c>
      <c r="CP218" t="s">
        <v>13239</v>
      </c>
      <c r="CQ218" t="s">
        <v>13242</v>
      </c>
      <c r="CR218" t="s">
        <v>1547</v>
      </c>
      <c r="CS218">
        <v>8</v>
      </c>
      <c r="CT218" t="s">
        <v>3191</v>
      </c>
      <c r="CU218" t="s">
        <v>3191</v>
      </c>
      <c r="CV218" t="s">
        <v>3191</v>
      </c>
      <c r="CW218" t="s">
        <v>1547</v>
      </c>
      <c r="CX218" t="s">
        <v>1547</v>
      </c>
      <c r="CY218">
        <v>216</v>
      </c>
      <c r="CZ218" t="s">
        <v>6476</v>
      </c>
      <c r="DA218" t="s">
        <v>1547</v>
      </c>
      <c r="DB218" t="s">
        <v>1881</v>
      </c>
      <c r="DC218" t="s">
        <v>1882</v>
      </c>
      <c r="DD218" t="s">
        <v>3339</v>
      </c>
      <c r="DE218" t="s">
        <v>3193</v>
      </c>
      <c r="DF218" t="s">
        <v>3338</v>
      </c>
      <c r="DG218" t="s">
        <v>1547</v>
      </c>
      <c r="DH218" t="s">
        <v>1547</v>
      </c>
      <c r="DI218" t="s">
        <v>1892</v>
      </c>
      <c r="DJ218" t="s">
        <v>6469</v>
      </c>
      <c r="DK218"/>
      <c r="DL218" t="s">
        <v>1892</v>
      </c>
      <c r="DM218">
        <v>9</v>
      </c>
      <c r="DN218" t="s">
        <v>1883</v>
      </c>
      <c r="DO218" t="s">
        <v>1569</v>
      </c>
      <c r="DP218" t="b">
        <v>1</v>
      </c>
      <c r="DQ218" t="b">
        <v>0</v>
      </c>
      <c r="DR218" t="b">
        <v>1</v>
      </c>
      <c r="DS218" t="b">
        <v>0</v>
      </c>
      <c r="DT218" t="b">
        <v>0</v>
      </c>
      <c r="DU218" t="b">
        <v>1</v>
      </c>
      <c r="DV218" t="b">
        <v>0</v>
      </c>
      <c r="DW218">
        <v>0</v>
      </c>
      <c r="DX218" t="b">
        <v>0</v>
      </c>
      <c r="DY218" t="b">
        <v>0</v>
      </c>
      <c r="DZ218" t="b">
        <v>0</v>
      </c>
      <c r="EA218" t="b">
        <v>0</v>
      </c>
      <c r="EB218" t="b">
        <v>0</v>
      </c>
      <c r="EC218" t="b">
        <v>0</v>
      </c>
      <c r="ED218" t="b">
        <v>0</v>
      </c>
      <c r="EE218" t="b">
        <v>0</v>
      </c>
      <c r="EF218" t="b">
        <v>0</v>
      </c>
      <c r="EG218" t="b" cm="1">
        <v>0</v>
      </c>
      <c r="EH218" t="b">
        <v>0</v>
      </c>
      <c r="EI218" t="b">
        <v>0</v>
      </c>
      <c r="EJ218" t="b">
        <v>0</v>
      </c>
      <c r="EK218" t="s">
        <v>1547</v>
      </c>
      <c r="EL218">
        <v>0</v>
      </c>
      <c r="EM218">
        <v>17</v>
      </c>
      <c r="EN218" t="b">
        <v>0</v>
      </c>
    </row>
    <row r="219" spans="1:144" ht="15.75">
      <c r="A219"/>
      <c r="B219" t="s">
        <v>1569</v>
      </c>
      <c r="C219" t="s">
        <v>1569</v>
      </c>
      <c r="D219" t="s">
        <v>3341</v>
      </c>
      <c r="E219" t="s">
        <v>3342</v>
      </c>
      <c r="F219" t="s">
        <v>3343</v>
      </c>
      <c r="G219" t="s">
        <v>3341</v>
      </c>
      <c r="H219" t="s">
        <v>3341</v>
      </c>
      <c r="I219" t="s">
        <v>1230</v>
      </c>
      <c r="J219"/>
      <c r="K219" t="s">
        <v>902</v>
      </c>
      <c r="L219" t="s">
        <v>3190</v>
      </c>
      <c r="M219" t="s">
        <v>2001</v>
      </c>
      <c r="N219"/>
      <c r="O219" t="s">
        <v>3191</v>
      </c>
      <c r="P219" t="s">
        <v>3192</v>
      </c>
      <c r="Q219" t="s">
        <v>3193</v>
      </c>
      <c r="R219" t="s">
        <v>3194</v>
      </c>
      <c r="S219"/>
      <c r="T219"/>
      <c r="U219" t="s">
        <v>13239</v>
      </c>
      <c r="V219" t="s">
        <v>13243</v>
      </c>
      <c r="W219"/>
      <c r="X219"/>
      <c r="Y219"/>
      <c r="Z219"/>
      <c r="AA219"/>
      <c r="AB219"/>
      <c r="AC219"/>
      <c r="AD219"/>
      <c r="AE219"/>
      <c r="AF219"/>
      <c r="AG219"/>
      <c r="AH219"/>
      <c r="AI219"/>
      <c r="AJ219"/>
      <c r="AK219"/>
      <c r="AL219"/>
      <c r="AM219"/>
      <c r="AN219"/>
      <c r="AO219" s="108" t="s">
        <v>43</v>
      </c>
      <c r="AP219" t="s">
        <v>2844</v>
      </c>
      <c r="AQ219">
        <v>60</v>
      </c>
      <c r="AR219" t="s">
        <v>6477</v>
      </c>
      <c r="AS219" t="s">
        <v>1569</v>
      </c>
      <c r="AT219" t="s">
        <v>6057</v>
      </c>
      <c r="AU219" t="s">
        <v>3342</v>
      </c>
      <c r="AV219" t="s">
        <v>6478</v>
      </c>
      <c r="AW219" t="s">
        <v>6479</v>
      </c>
      <c r="AX219" t="s">
        <v>1740</v>
      </c>
      <c r="AY219" t="s">
        <v>6480</v>
      </c>
      <c r="AZ219" t="s">
        <v>3193</v>
      </c>
      <c r="BA219" t="s">
        <v>6481</v>
      </c>
      <c r="BB219" t="s">
        <v>1230</v>
      </c>
      <c r="BC219" t="s">
        <v>3190</v>
      </c>
      <c r="BD219" t="s">
        <v>6482</v>
      </c>
      <c r="BE219" t="s">
        <v>3328</v>
      </c>
      <c r="BF219">
        <v>219</v>
      </c>
      <c r="BG219">
        <v>212</v>
      </c>
      <c r="BH219">
        <v>0</v>
      </c>
      <c r="BI219" t="s">
        <v>3342</v>
      </c>
      <c r="BJ219">
        <v>1</v>
      </c>
      <c r="BK219">
        <v>0</v>
      </c>
      <c r="BL219">
        <v>0</v>
      </c>
      <c r="BM219" t="s">
        <v>1547</v>
      </c>
      <c r="BN219" t="s">
        <v>3329</v>
      </c>
      <c r="BO219" t="s">
        <v>6440</v>
      </c>
      <c r="BP219" t="s" cm="1">
        <v>6439</v>
      </c>
      <c r="BQ219" t="s">
        <v>1547</v>
      </c>
      <c r="BR219" t="s">
        <v>3191</v>
      </c>
      <c r="BS219">
        <v>59</v>
      </c>
      <c r="BT219" t="s">
        <v>5555</v>
      </c>
      <c r="BU219" t="s">
        <v>15272</v>
      </c>
      <c r="BV219" t="s">
        <v>3341</v>
      </c>
      <c r="BW219" t="s">
        <v>6478</v>
      </c>
      <c r="BX219" t="s">
        <v>6480</v>
      </c>
      <c r="BY219" t="s">
        <v>1744</v>
      </c>
      <c r="BZ219" t="s">
        <v>1547</v>
      </c>
      <c r="CA219" t="s">
        <v>1744</v>
      </c>
      <c r="CB219" t="s">
        <v>2001</v>
      </c>
      <c r="CC219"/>
      <c r="CD219" t="s">
        <v>998</v>
      </c>
      <c r="CE219" t="s">
        <v>1230</v>
      </c>
      <c r="CF219" t="s">
        <v>6483</v>
      </c>
      <c r="CG219" t="s">
        <v>6484</v>
      </c>
      <c r="CH219" t="s">
        <v>1230</v>
      </c>
      <c r="CI219" t="s">
        <v>1547</v>
      </c>
      <c r="CJ219" t="s">
        <v>3194</v>
      </c>
      <c r="CK219" t="s">
        <v>1569</v>
      </c>
      <c r="CL219"/>
      <c r="CM219"/>
      <c r="CN219" t="s">
        <v>13239</v>
      </c>
      <c r="CO219" t="s">
        <v>13243</v>
      </c>
      <c r="CP219" t="s">
        <v>13239</v>
      </c>
      <c r="CQ219" t="s">
        <v>13243</v>
      </c>
      <c r="CR219" t="s">
        <v>1547</v>
      </c>
      <c r="CS219">
        <v>8</v>
      </c>
      <c r="CT219" t="s">
        <v>3191</v>
      </c>
      <c r="CU219" t="s">
        <v>3191</v>
      </c>
      <c r="CV219" t="s">
        <v>3191</v>
      </c>
      <c r="CW219" t="s">
        <v>1547</v>
      </c>
      <c r="CX219" t="s">
        <v>1547</v>
      </c>
      <c r="CY219">
        <v>217</v>
      </c>
      <c r="CZ219" t="s">
        <v>6485</v>
      </c>
      <c r="DA219" t="s">
        <v>1547</v>
      </c>
      <c r="DB219" t="s">
        <v>1881</v>
      </c>
      <c r="DC219" t="s">
        <v>1882</v>
      </c>
      <c r="DD219" t="s">
        <v>3342</v>
      </c>
      <c r="DE219" t="s">
        <v>3193</v>
      </c>
      <c r="DF219" t="s">
        <v>3341</v>
      </c>
      <c r="DG219" t="s">
        <v>1547</v>
      </c>
      <c r="DH219" t="s">
        <v>1547</v>
      </c>
      <c r="DI219" t="s">
        <v>1892</v>
      </c>
      <c r="DJ219" t="s">
        <v>6477</v>
      </c>
      <c r="DK219"/>
      <c r="DL219" t="s">
        <v>1892</v>
      </c>
      <c r="DM219">
        <v>9</v>
      </c>
      <c r="DN219" t="s">
        <v>1883</v>
      </c>
      <c r="DO219" t="s">
        <v>1569</v>
      </c>
      <c r="DP219" t="b">
        <v>1</v>
      </c>
      <c r="DQ219" t="b">
        <v>0</v>
      </c>
      <c r="DR219" t="b">
        <v>1</v>
      </c>
      <c r="DS219" t="b">
        <v>0</v>
      </c>
      <c r="DT219" t="b">
        <v>0</v>
      </c>
      <c r="DU219" t="b">
        <v>1</v>
      </c>
      <c r="DV219" t="b">
        <v>0</v>
      </c>
      <c r="DW219">
        <v>0</v>
      </c>
      <c r="DX219" t="b">
        <v>0</v>
      </c>
      <c r="DY219" t="b">
        <v>0</v>
      </c>
      <c r="DZ219" t="b">
        <v>0</v>
      </c>
      <c r="EA219" t="b">
        <v>0</v>
      </c>
      <c r="EB219" t="b">
        <v>0</v>
      </c>
      <c r="EC219" t="b">
        <v>0</v>
      </c>
      <c r="ED219" t="b">
        <v>0</v>
      </c>
      <c r="EE219" t="b">
        <v>0</v>
      </c>
      <c r="EF219" t="b">
        <v>0</v>
      </c>
      <c r="EG219" t="b" cm="1">
        <v>0</v>
      </c>
      <c r="EH219" t="b">
        <v>0</v>
      </c>
      <c r="EI219" t="b">
        <v>0</v>
      </c>
      <c r="EJ219" t="b">
        <v>0</v>
      </c>
      <c r="EK219" t="s">
        <v>1547</v>
      </c>
      <c r="EL219">
        <v>0</v>
      </c>
      <c r="EM219">
        <v>26</v>
      </c>
      <c r="EN219" t="b">
        <v>0</v>
      </c>
    </row>
    <row r="220" spans="1:144" ht="15.75">
      <c r="A220"/>
      <c r="B220" t="s">
        <v>1569</v>
      </c>
      <c r="C220" t="s">
        <v>1569</v>
      </c>
      <c r="D220" t="s">
        <v>3344</v>
      </c>
      <c r="E220" t="s">
        <v>3345</v>
      </c>
      <c r="F220" t="s">
        <v>3346</v>
      </c>
      <c r="G220" t="s">
        <v>3344</v>
      </c>
      <c r="H220" t="s">
        <v>3344</v>
      </c>
      <c r="I220" t="s">
        <v>1230</v>
      </c>
      <c r="J220"/>
      <c r="K220" t="s">
        <v>902</v>
      </c>
      <c r="L220" t="s">
        <v>3190</v>
      </c>
      <c r="M220" t="s">
        <v>2001</v>
      </c>
      <c r="N220"/>
      <c r="O220" t="s">
        <v>3191</v>
      </c>
      <c r="P220" t="s">
        <v>3192</v>
      </c>
      <c r="Q220" t="s">
        <v>3193</v>
      </c>
      <c r="R220" t="s">
        <v>3194</v>
      </c>
      <c r="S220"/>
      <c r="T220"/>
      <c r="U220" t="s">
        <v>13239</v>
      </c>
      <c r="V220" t="s">
        <v>13244</v>
      </c>
      <c r="W220"/>
      <c r="X220"/>
      <c r="Y220"/>
      <c r="Z220"/>
      <c r="AA220"/>
      <c r="AB220"/>
      <c r="AC220"/>
      <c r="AD220"/>
      <c r="AE220"/>
      <c r="AF220"/>
      <c r="AG220"/>
      <c r="AH220"/>
      <c r="AI220"/>
      <c r="AJ220"/>
      <c r="AK220"/>
      <c r="AL220"/>
      <c r="AM220"/>
      <c r="AN220"/>
      <c r="AO220" s="108" t="s">
        <v>43</v>
      </c>
      <c r="AP220" t="s">
        <v>2844</v>
      </c>
      <c r="AQ220">
        <v>61</v>
      </c>
      <c r="AR220" t="s">
        <v>6486</v>
      </c>
      <c r="AS220" t="s">
        <v>1569</v>
      </c>
      <c r="AT220" t="s">
        <v>6057</v>
      </c>
      <c r="AU220" t="s">
        <v>3345</v>
      </c>
      <c r="AV220" t="s">
        <v>6487</v>
      </c>
      <c r="AW220" t="s">
        <v>6488</v>
      </c>
      <c r="AX220" t="s">
        <v>1740</v>
      </c>
      <c r="AY220" t="s">
        <v>6489</v>
      </c>
      <c r="AZ220" t="s">
        <v>3193</v>
      </c>
      <c r="BA220" t="s">
        <v>6490</v>
      </c>
      <c r="BB220" t="s">
        <v>1230</v>
      </c>
      <c r="BC220" t="s">
        <v>3190</v>
      </c>
      <c r="BD220" t="s">
        <v>6491</v>
      </c>
      <c r="BE220" t="s">
        <v>3328</v>
      </c>
      <c r="BF220">
        <v>220</v>
      </c>
      <c r="BG220">
        <v>212</v>
      </c>
      <c r="BH220">
        <v>0</v>
      </c>
      <c r="BI220" t="s">
        <v>3345</v>
      </c>
      <c r="BJ220">
        <v>1</v>
      </c>
      <c r="BK220">
        <v>0</v>
      </c>
      <c r="BL220">
        <v>0</v>
      </c>
      <c r="BM220" t="s">
        <v>1547</v>
      </c>
      <c r="BN220" t="s">
        <v>3329</v>
      </c>
      <c r="BO220" t="s">
        <v>6440</v>
      </c>
      <c r="BP220" t="s" cm="1">
        <v>6439</v>
      </c>
      <c r="BQ220" t="s">
        <v>1547</v>
      </c>
      <c r="BR220" t="s">
        <v>3191</v>
      </c>
      <c r="BS220">
        <v>60</v>
      </c>
      <c r="BT220" t="s">
        <v>5564</v>
      </c>
      <c r="BU220" t="s">
        <v>15273</v>
      </c>
      <c r="BV220" t="s">
        <v>3344</v>
      </c>
      <c r="BW220" t="s">
        <v>6487</v>
      </c>
      <c r="BX220" t="s">
        <v>6489</v>
      </c>
      <c r="BY220" t="s">
        <v>1744</v>
      </c>
      <c r="BZ220" t="s">
        <v>1547</v>
      </c>
      <c r="CA220" t="s">
        <v>1744</v>
      </c>
      <c r="CB220" t="s">
        <v>2001</v>
      </c>
      <c r="CC220"/>
      <c r="CD220" t="s">
        <v>998</v>
      </c>
      <c r="CE220" t="s">
        <v>1230</v>
      </c>
      <c r="CF220" t="s">
        <v>6492</v>
      </c>
      <c r="CG220" t="s">
        <v>6493</v>
      </c>
      <c r="CH220" t="s">
        <v>1230</v>
      </c>
      <c r="CI220" t="s">
        <v>1547</v>
      </c>
      <c r="CJ220" t="s">
        <v>3194</v>
      </c>
      <c r="CK220" t="s">
        <v>1569</v>
      </c>
      <c r="CL220"/>
      <c r="CM220"/>
      <c r="CN220" t="s">
        <v>13239</v>
      </c>
      <c r="CO220" t="s">
        <v>13244</v>
      </c>
      <c r="CP220" t="s">
        <v>13239</v>
      </c>
      <c r="CQ220" t="s">
        <v>13244</v>
      </c>
      <c r="CR220" t="s">
        <v>1547</v>
      </c>
      <c r="CS220">
        <v>8</v>
      </c>
      <c r="CT220" t="s">
        <v>3191</v>
      </c>
      <c r="CU220" t="s">
        <v>3191</v>
      </c>
      <c r="CV220" t="s">
        <v>3191</v>
      </c>
      <c r="CW220" t="s">
        <v>1547</v>
      </c>
      <c r="CX220" t="s">
        <v>1547</v>
      </c>
      <c r="CY220">
        <v>218</v>
      </c>
      <c r="CZ220" t="s">
        <v>6494</v>
      </c>
      <c r="DA220" t="s">
        <v>1547</v>
      </c>
      <c r="DB220" t="s">
        <v>1881</v>
      </c>
      <c r="DC220" t="s">
        <v>1882</v>
      </c>
      <c r="DD220" t="s">
        <v>3345</v>
      </c>
      <c r="DE220" t="s">
        <v>3193</v>
      </c>
      <c r="DF220" t="s">
        <v>3344</v>
      </c>
      <c r="DG220" t="s">
        <v>1547</v>
      </c>
      <c r="DH220" t="s">
        <v>1547</v>
      </c>
      <c r="DI220" t="s">
        <v>1892</v>
      </c>
      <c r="DJ220" t="s">
        <v>6486</v>
      </c>
      <c r="DK220"/>
      <c r="DL220" t="s">
        <v>1892</v>
      </c>
      <c r="DM220">
        <v>9</v>
      </c>
      <c r="DN220" t="s">
        <v>1883</v>
      </c>
      <c r="DO220" t="s">
        <v>1569</v>
      </c>
      <c r="DP220" t="b">
        <v>1</v>
      </c>
      <c r="DQ220" t="b">
        <v>0</v>
      </c>
      <c r="DR220" t="b">
        <v>1</v>
      </c>
      <c r="DS220" t="b">
        <v>0</v>
      </c>
      <c r="DT220" t="b">
        <v>0</v>
      </c>
      <c r="DU220" t="b">
        <v>1</v>
      </c>
      <c r="DV220" t="b">
        <v>0</v>
      </c>
      <c r="DW220">
        <v>0</v>
      </c>
      <c r="DX220" t="b">
        <v>0</v>
      </c>
      <c r="DY220" t="b">
        <v>0</v>
      </c>
      <c r="DZ220" t="b">
        <v>0</v>
      </c>
      <c r="EA220" t="b">
        <v>0</v>
      </c>
      <c r="EB220" t="b">
        <v>0</v>
      </c>
      <c r="EC220" t="b">
        <v>0</v>
      </c>
      <c r="ED220" t="b">
        <v>0</v>
      </c>
      <c r="EE220" t="b">
        <v>0</v>
      </c>
      <c r="EF220" t="b">
        <v>0</v>
      </c>
      <c r="EG220" t="b" cm="1">
        <v>0</v>
      </c>
      <c r="EH220" t="b">
        <v>0</v>
      </c>
      <c r="EI220" t="b">
        <v>0</v>
      </c>
      <c r="EJ220" t="b">
        <v>0</v>
      </c>
      <c r="EK220" t="s">
        <v>1547</v>
      </c>
      <c r="EL220">
        <v>0</v>
      </c>
      <c r="EM220">
        <v>31</v>
      </c>
      <c r="EN220" t="b">
        <v>0</v>
      </c>
    </row>
    <row r="221" spans="1:144" ht="31.5">
      <c r="A221"/>
      <c r="B221" t="s">
        <v>1569</v>
      </c>
      <c r="C221" t="s">
        <v>1569</v>
      </c>
      <c r="D221" t="s">
        <v>3347</v>
      </c>
      <c r="E221" t="s">
        <v>3348</v>
      </c>
      <c r="F221" t="s">
        <v>2000</v>
      </c>
      <c r="G221" t="s">
        <v>3349</v>
      </c>
      <c r="H221" t="s">
        <v>3349</v>
      </c>
      <c r="I221" t="s">
        <v>1230</v>
      </c>
      <c r="J221"/>
      <c r="K221" t="s">
        <v>902</v>
      </c>
      <c r="L221" t="s">
        <v>3190</v>
      </c>
      <c r="M221" t="s">
        <v>1754</v>
      </c>
      <c r="N221" s="109" t="s">
        <v>3327</v>
      </c>
      <c r="O221" t="s">
        <v>3191</v>
      </c>
      <c r="P221" t="s">
        <v>3192</v>
      </c>
      <c r="Q221" t="s">
        <v>3193</v>
      </c>
      <c r="R221" t="s">
        <v>3194</v>
      </c>
      <c r="S221"/>
      <c r="T221"/>
      <c r="U221" t="s">
        <v>13239</v>
      </c>
      <c r="V221" t="s">
        <v>13245</v>
      </c>
      <c r="W221"/>
      <c r="X221"/>
      <c r="Y221"/>
      <c r="Z221"/>
      <c r="AA221"/>
      <c r="AB221"/>
      <c r="AC221"/>
      <c r="AD221"/>
      <c r="AE221"/>
      <c r="AF221"/>
      <c r="AG221"/>
      <c r="AH221"/>
      <c r="AI221"/>
      <c r="AJ221"/>
      <c r="AK221"/>
      <c r="AL221"/>
      <c r="AM221"/>
      <c r="AN221"/>
      <c r="AO221" s="108" t="s">
        <v>43</v>
      </c>
      <c r="AP221" t="s">
        <v>2844</v>
      </c>
      <c r="AQ221">
        <v>62</v>
      </c>
      <c r="AR221" t="s">
        <v>6495</v>
      </c>
      <c r="AS221" t="s">
        <v>1569</v>
      </c>
      <c r="AT221" t="s">
        <v>6057</v>
      </c>
      <c r="AU221" t="s">
        <v>3348</v>
      </c>
      <c r="AV221" t="s">
        <v>6496</v>
      </c>
      <c r="AW221" t="s">
        <v>6431</v>
      </c>
      <c r="AX221" t="s">
        <v>1740</v>
      </c>
      <c r="AY221" t="s">
        <v>6497</v>
      </c>
      <c r="AZ221" t="s">
        <v>3193</v>
      </c>
      <c r="BA221" t="s">
        <v>6498</v>
      </c>
      <c r="BB221" t="s">
        <v>1230</v>
      </c>
      <c r="BC221" t="s">
        <v>3190</v>
      </c>
      <c r="BD221" t="s">
        <v>6499</v>
      </c>
      <c r="BE221" t="s">
        <v>3328</v>
      </c>
      <c r="BF221">
        <v>221</v>
      </c>
      <c r="BG221">
        <v>212</v>
      </c>
      <c r="BH221">
        <v>0</v>
      </c>
      <c r="BI221" t="s">
        <v>3348</v>
      </c>
      <c r="BJ221">
        <v>1</v>
      </c>
      <c r="BK221">
        <v>0</v>
      </c>
      <c r="BL221">
        <v>0</v>
      </c>
      <c r="BM221" t="s">
        <v>1547</v>
      </c>
      <c r="BN221" t="s">
        <v>3329</v>
      </c>
      <c r="BO221" t="s">
        <v>6440</v>
      </c>
      <c r="BP221" t="s" cm="1">
        <v>6439</v>
      </c>
      <c r="BQ221" t="s">
        <v>1547</v>
      </c>
      <c r="BR221" t="s">
        <v>3191</v>
      </c>
      <c r="BS221">
        <v>61</v>
      </c>
      <c r="BT221" t="s">
        <v>5575</v>
      </c>
      <c r="BU221" t="s">
        <v>15274</v>
      </c>
      <c r="BV221" t="s">
        <v>3347</v>
      </c>
      <c r="BW221" t="s">
        <v>6496</v>
      </c>
      <c r="BX221" t="s">
        <v>6497</v>
      </c>
      <c r="BY221" t="s">
        <v>6435</v>
      </c>
      <c r="BZ221" t="s">
        <v>1547</v>
      </c>
      <c r="CA221" t="s">
        <v>1744</v>
      </c>
      <c r="CB221" t="s">
        <v>1754</v>
      </c>
      <c r="CC221"/>
      <c r="CD221" t="s">
        <v>998</v>
      </c>
      <c r="CE221" t="s">
        <v>1230</v>
      </c>
      <c r="CF221" t="s">
        <v>6500</v>
      </c>
      <c r="CG221" t="s">
        <v>6501</v>
      </c>
      <c r="CH221" t="s">
        <v>1230</v>
      </c>
      <c r="CI221" t="s">
        <v>1547</v>
      </c>
      <c r="CJ221" t="s">
        <v>3194</v>
      </c>
      <c r="CK221" t="s">
        <v>1569</v>
      </c>
      <c r="CL221"/>
      <c r="CM221"/>
      <c r="CN221" t="s">
        <v>13239</v>
      </c>
      <c r="CO221" t="s">
        <v>13245</v>
      </c>
      <c r="CP221" t="s">
        <v>13239</v>
      </c>
      <c r="CQ221" t="s">
        <v>13245</v>
      </c>
      <c r="CR221" t="s">
        <v>1547</v>
      </c>
      <c r="CS221">
        <v>8</v>
      </c>
      <c r="CT221" t="s">
        <v>3191</v>
      </c>
      <c r="CU221" t="s">
        <v>3191</v>
      </c>
      <c r="CV221" t="s">
        <v>3191</v>
      </c>
      <c r="CW221" t="s">
        <v>1547</v>
      </c>
      <c r="CX221" t="s">
        <v>1547</v>
      </c>
      <c r="CY221">
        <v>219</v>
      </c>
      <c r="CZ221" t="s">
        <v>6502</v>
      </c>
      <c r="DA221" t="s">
        <v>1547</v>
      </c>
      <c r="DB221" t="s">
        <v>1881</v>
      </c>
      <c r="DC221" t="s">
        <v>1882</v>
      </c>
      <c r="DD221" t="s">
        <v>3348</v>
      </c>
      <c r="DE221" t="s">
        <v>3193</v>
      </c>
      <c r="DF221" t="s">
        <v>3349</v>
      </c>
      <c r="DG221" t="s">
        <v>1547</v>
      </c>
      <c r="DH221" t="s">
        <v>1547</v>
      </c>
      <c r="DI221" t="s">
        <v>1892</v>
      </c>
      <c r="DJ221" t="s">
        <v>6495</v>
      </c>
      <c r="DK221"/>
      <c r="DL221" t="s">
        <v>1892</v>
      </c>
      <c r="DM221">
        <v>9</v>
      </c>
      <c r="DN221" t="s">
        <v>1883</v>
      </c>
      <c r="DO221" t="s">
        <v>1569</v>
      </c>
      <c r="DP221" t="b">
        <v>1</v>
      </c>
      <c r="DQ221" t="b">
        <v>0</v>
      </c>
      <c r="DR221" t="b">
        <v>1</v>
      </c>
      <c r="DS221" t="b">
        <v>0</v>
      </c>
      <c r="DT221" t="b">
        <v>0</v>
      </c>
      <c r="DU221" t="b">
        <v>1</v>
      </c>
      <c r="DV221" t="b">
        <v>0</v>
      </c>
      <c r="DW221">
        <v>0</v>
      </c>
      <c r="DX221" t="b">
        <v>0</v>
      </c>
      <c r="DY221" t="b">
        <v>0</v>
      </c>
      <c r="DZ221" t="b">
        <v>0</v>
      </c>
      <c r="EA221" t="b">
        <v>0</v>
      </c>
      <c r="EB221" t="b">
        <v>0</v>
      </c>
      <c r="EC221" t="b">
        <v>0</v>
      </c>
      <c r="ED221" t="b">
        <v>0</v>
      </c>
      <c r="EE221" t="b">
        <v>0</v>
      </c>
      <c r="EF221" t="b">
        <v>0</v>
      </c>
      <c r="EG221" t="b" cm="1">
        <v>0</v>
      </c>
      <c r="EH221" t="b">
        <v>0</v>
      </c>
      <c r="EI221" t="b">
        <v>0</v>
      </c>
      <c r="EJ221" t="b">
        <v>0</v>
      </c>
      <c r="EK221" t="s">
        <v>1547</v>
      </c>
      <c r="EL221">
        <v>0</v>
      </c>
      <c r="EM221">
        <v>20</v>
      </c>
      <c r="EN221" t="b">
        <v>0</v>
      </c>
    </row>
    <row r="222" spans="1:144" ht="15.75">
      <c r="A222"/>
      <c r="B222" t="s">
        <v>1569</v>
      </c>
      <c r="C222" t="s">
        <v>1569</v>
      </c>
      <c r="D222" t="s">
        <v>3351</v>
      </c>
      <c r="E222" t="s">
        <v>3352</v>
      </c>
      <c r="F222"/>
      <c r="G222" t="s">
        <v>3351</v>
      </c>
      <c r="H222" t="s">
        <v>3351</v>
      </c>
      <c r="I222" t="s">
        <v>1244</v>
      </c>
      <c r="J222"/>
      <c r="K222" t="s">
        <v>902</v>
      </c>
      <c r="L222" t="s">
        <v>3190</v>
      </c>
      <c r="M222" t="s">
        <v>902</v>
      </c>
      <c r="N222"/>
      <c r="O222" t="s">
        <v>3191</v>
      </c>
      <c r="P222" t="s">
        <v>3192</v>
      </c>
      <c r="Q222" t="s">
        <v>3193</v>
      </c>
      <c r="R222" t="s">
        <v>3194</v>
      </c>
      <c r="S222"/>
      <c r="T222"/>
      <c r="U222" t="s">
        <v>13246</v>
      </c>
      <c r="V222"/>
      <c r="W222"/>
      <c r="X222"/>
      <c r="Y222"/>
      <c r="Z222"/>
      <c r="AA222"/>
      <c r="AB222"/>
      <c r="AC222"/>
      <c r="AD222"/>
      <c r="AE222"/>
      <c r="AF222"/>
      <c r="AG222"/>
      <c r="AH222"/>
      <c r="AI222"/>
      <c r="AJ222"/>
      <c r="AK222"/>
      <c r="AL222"/>
      <c r="AM222"/>
      <c r="AN222"/>
      <c r="AO222" s="108" t="s">
        <v>43</v>
      </c>
      <c r="AP222" t="s">
        <v>2844</v>
      </c>
      <c r="AQ222">
        <v>63</v>
      </c>
      <c r="AR222" t="s">
        <v>6503</v>
      </c>
      <c r="AS222" t="s">
        <v>1569</v>
      </c>
      <c r="AT222" t="s">
        <v>6057</v>
      </c>
      <c r="AU222" t="s">
        <v>3352</v>
      </c>
      <c r="AV222" t="s">
        <v>6504</v>
      </c>
      <c r="AW222" t="s">
        <v>1744</v>
      </c>
      <c r="AX222" t="s">
        <v>1740</v>
      </c>
      <c r="AY222" t="s">
        <v>6505</v>
      </c>
      <c r="AZ222" t="s">
        <v>3193</v>
      </c>
      <c r="BA222" t="s">
        <v>6506</v>
      </c>
      <c r="BB222" t="s">
        <v>1244</v>
      </c>
      <c r="BC222" t="s">
        <v>3190</v>
      </c>
      <c r="BD222" t="s">
        <v>6507</v>
      </c>
      <c r="BE222" t="s">
        <v>3351</v>
      </c>
      <c r="BF222">
        <v>222</v>
      </c>
      <c r="BG222">
        <v>0</v>
      </c>
      <c r="BH222">
        <v>0</v>
      </c>
      <c r="BI222" t="s">
        <v>1547</v>
      </c>
      <c r="BJ222">
        <v>0</v>
      </c>
      <c r="BK222">
        <v>0</v>
      </c>
      <c r="BL222">
        <v>0</v>
      </c>
      <c r="BM222" t="s">
        <v>1547</v>
      </c>
      <c r="BN222" t="s">
        <v>1547</v>
      </c>
      <c r="BO222" t="s">
        <v>1547</v>
      </c>
      <c r="BP222" t="s" cm="1">
        <v>1547</v>
      </c>
      <c r="BQ222" t="s">
        <v>1547</v>
      </c>
      <c r="BR222" t="s">
        <v>3191</v>
      </c>
      <c r="BS222">
        <v>62</v>
      </c>
      <c r="BT222" t="s">
        <v>5587</v>
      </c>
      <c r="BU222" t="s">
        <v>15275</v>
      </c>
      <c r="BV222" t="s">
        <v>3351</v>
      </c>
      <c r="BW222" t="s">
        <v>6504</v>
      </c>
      <c r="BX222" t="s">
        <v>6505</v>
      </c>
      <c r="BY222" t="s">
        <v>1744</v>
      </c>
      <c r="BZ222" t="s">
        <v>1547</v>
      </c>
      <c r="CA222" t="s">
        <v>1744</v>
      </c>
      <c r="CB222" t="s">
        <v>902</v>
      </c>
      <c r="CC222"/>
      <c r="CD222" t="s">
        <v>998</v>
      </c>
      <c r="CE222" t="s">
        <v>1244</v>
      </c>
      <c r="CF222" t="s">
        <v>3352</v>
      </c>
      <c r="CG222" t="s">
        <v>6504</v>
      </c>
      <c r="CH222" t="s">
        <v>1244</v>
      </c>
      <c r="CI222" t="s">
        <v>1547</v>
      </c>
      <c r="CJ222" t="s">
        <v>3194</v>
      </c>
      <c r="CK222" t="s">
        <v>1569</v>
      </c>
      <c r="CL222"/>
      <c r="CM222"/>
      <c r="CN222" t="s">
        <v>13246</v>
      </c>
      <c r="CO222" t="s">
        <v>1547</v>
      </c>
      <c r="CP222" t="s">
        <v>13246</v>
      </c>
      <c r="CQ222" t="s">
        <v>1547</v>
      </c>
      <c r="CR222" t="s">
        <v>1547</v>
      </c>
      <c r="CS222">
        <v>8</v>
      </c>
      <c r="CT222" t="s">
        <v>3191</v>
      </c>
      <c r="CU222" t="s">
        <v>3191</v>
      </c>
      <c r="CV222" t="s">
        <v>3191</v>
      </c>
      <c r="CW222" t="s">
        <v>1547</v>
      </c>
      <c r="CX222" t="s">
        <v>1547</v>
      </c>
      <c r="CY222">
        <v>220</v>
      </c>
      <c r="CZ222" t="s">
        <v>6508</v>
      </c>
      <c r="DA222" t="s">
        <v>1547</v>
      </c>
      <c r="DB222" t="s">
        <v>1881</v>
      </c>
      <c r="DC222" t="s">
        <v>1882</v>
      </c>
      <c r="DD222" t="s">
        <v>3352</v>
      </c>
      <c r="DE222" t="s">
        <v>3193</v>
      </c>
      <c r="DF222" t="s">
        <v>3351</v>
      </c>
      <c r="DG222" t="s">
        <v>1547</v>
      </c>
      <c r="DH222" t="s">
        <v>1547</v>
      </c>
      <c r="DI222" t="s">
        <v>1892</v>
      </c>
      <c r="DJ222" t="s">
        <v>6503</v>
      </c>
      <c r="DK222"/>
      <c r="DL222" t="s">
        <v>1892</v>
      </c>
      <c r="DM222">
        <v>9</v>
      </c>
      <c r="DN222" t="s">
        <v>1883</v>
      </c>
      <c r="DO222" t="s">
        <v>1569</v>
      </c>
      <c r="DP222" t="b">
        <v>1</v>
      </c>
      <c r="DQ222" t="b">
        <v>0</v>
      </c>
      <c r="DR222" t="b">
        <v>1</v>
      </c>
      <c r="DS222" t="b">
        <v>0</v>
      </c>
      <c r="DT222" t="b">
        <v>0</v>
      </c>
      <c r="DU222" t="b">
        <v>1</v>
      </c>
      <c r="DV222" t="b">
        <v>1</v>
      </c>
      <c r="DW222">
        <v>0</v>
      </c>
      <c r="DX222" t="b">
        <v>0</v>
      </c>
      <c r="DY222" t="b">
        <v>0</v>
      </c>
      <c r="DZ222" t="b">
        <v>0</v>
      </c>
      <c r="EA222" t="b">
        <v>0</v>
      </c>
      <c r="EB222" t="b">
        <v>0</v>
      </c>
      <c r="EC222" t="b">
        <v>0</v>
      </c>
      <c r="ED222" t="b">
        <v>0</v>
      </c>
      <c r="EE222" t="b">
        <v>0</v>
      </c>
      <c r="EF222" t="b">
        <v>0</v>
      </c>
      <c r="EG222" t="b" cm="1">
        <v>0</v>
      </c>
      <c r="EH222" t="b">
        <v>0</v>
      </c>
      <c r="EI222" t="b">
        <v>0</v>
      </c>
      <c r="EJ222" t="b">
        <v>0</v>
      </c>
      <c r="EK222" t="s">
        <v>1547</v>
      </c>
      <c r="EL222">
        <v>0</v>
      </c>
      <c r="EM222">
        <v>21</v>
      </c>
      <c r="EN222" t="b">
        <v>0</v>
      </c>
    </row>
    <row r="223" spans="1:144" ht="15.75">
      <c r="A223"/>
      <c r="B223" t="s">
        <v>1569</v>
      </c>
      <c r="C223" t="s">
        <v>1569</v>
      </c>
      <c r="D223" t="s">
        <v>3195</v>
      </c>
      <c r="E223" t="s">
        <v>3196</v>
      </c>
      <c r="F223"/>
      <c r="G223" t="s">
        <v>3195</v>
      </c>
      <c r="H223" t="s">
        <v>3195</v>
      </c>
      <c r="I223" t="s">
        <v>1251</v>
      </c>
      <c r="J223"/>
      <c r="K223" t="s">
        <v>902</v>
      </c>
      <c r="L223" t="s">
        <v>3190</v>
      </c>
      <c r="M223" t="s">
        <v>3198</v>
      </c>
      <c r="N223"/>
      <c r="O223" t="s">
        <v>3191</v>
      </c>
      <c r="P223" t="s">
        <v>3192</v>
      </c>
      <c r="Q223" t="s">
        <v>3193</v>
      </c>
      <c r="R223" t="s">
        <v>3194</v>
      </c>
      <c r="S223"/>
      <c r="T223"/>
      <c r="U223" t="s">
        <v>13246</v>
      </c>
      <c r="V223" t="s">
        <v>3330</v>
      </c>
      <c r="W223"/>
      <c r="X223"/>
      <c r="Y223"/>
      <c r="Z223"/>
      <c r="AA223"/>
      <c r="AB223"/>
      <c r="AC223"/>
      <c r="AD223"/>
      <c r="AE223"/>
      <c r="AF223"/>
      <c r="AG223"/>
      <c r="AH223"/>
      <c r="AI223"/>
      <c r="AJ223"/>
      <c r="AK223"/>
      <c r="AL223"/>
      <c r="AM223"/>
      <c r="AN223"/>
      <c r="AO223" s="108" t="s">
        <v>43</v>
      </c>
      <c r="AP223" t="s">
        <v>2844</v>
      </c>
      <c r="AQ223">
        <v>64</v>
      </c>
      <c r="AR223" t="s">
        <v>6063</v>
      </c>
      <c r="AS223" t="s">
        <v>1569</v>
      </c>
      <c r="AT223" t="s">
        <v>6057</v>
      </c>
      <c r="AU223" t="s">
        <v>3196</v>
      </c>
      <c r="AV223" t="s">
        <v>6064</v>
      </c>
      <c r="AW223" t="s">
        <v>1744</v>
      </c>
      <c r="AX223" t="s">
        <v>1740</v>
      </c>
      <c r="AY223" t="s">
        <v>6065</v>
      </c>
      <c r="AZ223" t="s">
        <v>3193</v>
      </c>
      <c r="BA223" t="s">
        <v>6066</v>
      </c>
      <c r="BB223" t="s">
        <v>1251</v>
      </c>
      <c r="BC223" t="s">
        <v>3190</v>
      </c>
      <c r="BD223" t="s">
        <v>6168</v>
      </c>
      <c r="BE223" t="s">
        <v>3351</v>
      </c>
      <c r="BF223">
        <v>162</v>
      </c>
      <c r="BG223">
        <v>222</v>
      </c>
      <c r="BH223">
        <v>0</v>
      </c>
      <c r="BI223" t="s">
        <v>1547</v>
      </c>
      <c r="BJ223">
        <v>0</v>
      </c>
      <c r="BK223">
        <v>0</v>
      </c>
      <c r="BL223">
        <v>162</v>
      </c>
      <c r="BM223" t="s">
        <v>6070</v>
      </c>
      <c r="BN223" t="s">
        <v>3352</v>
      </c>
      <c r="BO223" t="s">
        <v>6504</v>
      </c>
      <c r="BP223" t="s" cm="1">
        <v>6503</v>
      </c>
      <c r="BQ223" t="s">
        <v>1547</v>
      </c>
      <c r="BR223" t="s">
        <v>3191</v>
      </c>
      <c r="BS223">
        <v>63</v>
      </c>
      <c r="BT223" t="s">
        <v>5599</v>
      </c>
      <c r="BU223" t="s">
        <v>15276</v>
      </c>
      <c r="BV223" t="s">
        <v>3195</v>
      </c>
      <c r="BW223" t="s">
        <v>6064</v>
      </c>
      <c r="BX223" t="s">
        <v>6065</v>
      </c>
      <c r="BY223" t="s">
        <v>1744</v>
      </c>
      <c r="BZ223" t="s">
        <v>1547</v>
      </c>
      <c r="CA223" t="s">
        <v>1744</v>
      </c>
      <c r="CB223" t="s">
        <v>2003</v>
      </c>
      <c r="CC223"/>
      <c r="CD223" t="s">
        <v>998</v>
      </c>
      <c r="CE223" t="s">
        <v>1251</v>
      </c>
      <c r="CF223" t="s">
        <v>6509</v>
      </c>
      <c r="CG223" t="s">
        <v>6510</v>
      </c>
      <c r="CH223" t="s">
        <v>1251</v>
      </c>
      <c r="CI223" t="s">
        <v>1547</v>
      </c>
      <c r="CJ223" t="s">
        <v>3194</v>
      </c>
      <c r="CK223" t="s">
        <v>1569</v>
      </c>
      <c r="CL223"/>
      <c r="CM223"/>
      <c r="CN223" t="s">
        <v>13246</v>
      </c>
      <c r="CO223" t="s">
        <v>3330</v>
      </c>
      <c r="CP223" t="s">
        <v>13246</v>
      </c>
      <c r="CQ223" t="s">
        <v>3330</v>
      </c>
      <c r="CR223" t="s">
        <v>1547</v>
      </c>
      <c r="CS223">
        <v>8</v>
      </c>
      <c r="CT223" t="s">
        <v>3191</v>
      </c>
      <c r="CU223" t="s">
        <v>3191</v>
      </c>
      <c r="CV223" t="s">
        <v>3191</v>
      </c>
      <c r="CW223" t="s">
        <v>1547</v>
      </c>
      <c r="CX223" t="s">
        <v>1547</v>
      </c>
      <c r="CY223">
        <v>221</v>
      </c>
      <c r="CZ223" t="s">
        <v>6511</v>
      </c>
      <c r="DA223" t="s">
        <v>1547</v>
      </c>
      <c r="DB223" t="s">
        <v>1881</v>
      </c>
      <c r="DC223" t="s">
        <v>1882</v>
      </c>
      <c r="DD223" t="s">
        <v>3196</v>
      </c>
      <c r="DE223" t="s">
        <v>3193</v>
      </c>
      <c r="DF223" t="s">
        <v>3195</v>
      </c>
      <c r="DG223" t="s">
        <v>1547</v>
      </c>
      <c r="DH223" t="s">
        <v>1547</v>
      </c>
      <c r="DI223" t="s">
        <v>1892</v>
      </c>
      <c r="DJ223" t="s">
        <v>6063</v>
      </c>
      <c r="DK223"/>
      <c r="DL223" t="s">
        <v>1892</v>
      </c>
      <c r="DM223">
        <v>9</v>
      </c>
      <c r="DN223" t="s">
        <v>1883</v>
      </c>
      <c r="DO223" t="s">
        <v>1569</v>
      </c>
      <c r="DP223" t="b">
        <v>1</v>
      </c>
      <c r="DQ223" t="b">
        <v>0</v>
      </c>
      <c r="DR223" t="b">
        <v>0</v>
      </c>
      <c r="DS223" t="b">
        <v>0</v>
      </c>
      <c r="DT223" t="b">
        <v>0</v>
      </c>
      <c r="DU223" t="b">
        <v>1</v>
      </c>
      <c r="DV223" t="b">
        <v>0</v>
      </c>
      <c r="DW223">
        <v>0</v>
      </c>
      <c r="DX223" t="b">
        <v>0</v>
      </c>
      <c r="DY223" t="b">
        <v>0</v>
      </c>
      <c r="DZ223" t="b">
        <v>0</v>
      </c>
      <c r="EA223" t="b">
        <v>0</v>
      </c>
      <c r="EB223" t="b">
        <v>0</v>
      </c>
      <c r="EC223" t="b">
        <v>0</v>
      </c>
      <c r="ED223" t="b">
        <v>0</v>
      </c>
      <c r="EE223" t="b">
        <v>0</v>
      </c>
      <c r="EF223" t="b">
        <v>0</v>
      </c>
      <c r="EG223" t="b" cm="1">
        <v>0</v>
      </c>
      <c r="EH223" t="b">
        <v>0</v>
      </c>
      <c r="EI223" t="b">
        <v>0</v>
      </c>
      <c r="EJ223" t="b">
        <v>0</v>
      </c>
      <c r="EK223" t="s">
        <v>1547</v>
      </c>
      <c r="EL223">
        <v>0</v>
      </c>
      <c r="EM223">
        <v>18</v>
      </c>
      <c r="EN223" t="b">
        <v>0</v>
      </c>
    </row>
    <row r="224" spans="1:144" ht="15.75">
      <c r="A224"/>
      <c r="B224" t="s">
        <v>1569</v>
      </c>
      <c r="C224" t="s">
        <v>1569</v>
      </c>
      <c r="D224" t="s">
        <v>3199</v>
      </c>
      <c r="E224" t="s">
        <v>3200</v>
      </c>
      <c r="F224" t="s">
        <v>3201</v>
      </c>
      <c r="G224" t="s">
        <v>3199</v>
      </c>
      <c r="H224" t="s">
        <v>3199</v>
      </c>
      <c r="I224" t="s">
        <v>1251</v>
      </c>
      <c r="J224"/>
      <c r="K224" t="s">
        <v>3241</v>
      </c>
      <c r="L224" t="s">
        <v>3190</v>
      </c>
      <c r="M224" t="s">
        <v>1749</v>
      </c>
      <c r="N224"/>
      <c r="O224" t="s">
        <v>3191</v>
      </c>
      <c r="P224" t="s">
        <v>3192</v>
      </c>
      <c r="Q224" t="s">
        <v>3193</v>
      </c>
      <c r="R224" t="s">
        <v>3194</v>
      </c>
      <c r="S224"/>
      <c r="T224"/>
      <c r="U224" t="s">
        <v>13246</v>
      </c>
      <c r="V224" t="s">
        <v>13201</v>
      </c>
      <c r="W224"/>
      <c r="X224"/>
      <c r="Y224"/>
      <c r="Z224"/>
      <c r="AA224"/>
      <c r="AB224"/>
      <c r="AC224"/>
      <c r="AD224"/>
      <c r="AE224"/>
      <c r="AF224"/>
      <c r="AG224"/>
      <c r="AH224"/>
      <c r="AI224"/>
      <c r="AJ224"/>
      <c r="AK224"/>
      <c r="AL224"/>
      <c r="AM224"/>
      <c r="AN224"/>
      <c r="AO224" s="108" t="s">
        <v>43</v>
      </c>
      <c r="AP224" t="s">
        <v>2844</v>
      </c>
      <c r="AQ224">
        <v>65</v>
      </c>
      <c r="AR224" t="s">
        <v>6072</v>
      </c>
      <c r="AS224" t="s">
        <v>1569</v>
      </c>
      <c r="AT224" t="s">
        <v>6057</v>
      </c>
      <c r="AU224" t="s">
        <v>3200</v>
      </c>
      <c r="AV224" t="s">
        <v>6073</v>
      </c>
      <c r="AW224" t="s">
        <v>6074</v>
      </c>
      <c r="AX224" t="s">
        <v>1740</v>
      </c>
      <c r="AY224" t="s">
        <v>6172</v>
      </c>
      <c r="AZ224" t="s">
        <v>3193</v>
      </c>
      <c r="BA224" t="s">
        <v>6076</v>
      </c>
      <c r="BB224" t="s">
        <v>1251</v>
      </c>
      <c r="BC224" t="s">
        <v>3190</v>
      </c>
      <c r="BD224" t="s">
        <v>6173</v>
      </c>
      <c r="BE224" t="s">
        <v>3351</v>
      </c>
      <c r="BF224">
        <v>163</v>
      </c>
      <c r="BG224">
        <v>222</v>
      </c>
      <c r="BH224" t="e">
        <v>#N/A</v>
      </c>
      <c r="BI224" t="s">
        <v>1547</v>
      </c>
      <c r="BJ224">
        <v>0</v>
      </c>
      <c r="BK224">
        <v>0</v>
      </c>
      <c r="BL224">
        <v>163</v>
      </c>
      <c r="BM224" t="s">
        <v>6078</v>
      </c>
      <c r="BN224" t="s">
        <v>3352</v>
      </c>
      <c r="BO224" t="s">
        <v>6504</v>
      </c>
      <c r="BP224" t="s" cm="1">
        <v>6503</v>
      </c>
      <c r="BQ224" t="s">
        <v>6078</v>
      </c>
      <c r="BR224" t="s">
        <v>3191</v>
      </c>
      <c r="BS224">
        <v>64</v>
      </c>
      <c r="BT224" t="s">
        <v>5610</v>
      </c>
      <c r="BU224" t="s">
        <v>15277</v>
      </c>
      <c r="BV224" t="s">
        <v>3199</v>
      </c>
      <c r="BW224" t="s">
        <v>6073</v>
      </c>
      <c r="BX224" t="s">
        <v>6172</v>
      </c>
      <c r="BY224" t="s">
        <v>1744</v>
      </c>
      <c r="BZ224" t="s">
        <v>1547</v>
      </c>
      <c r="CA224" t="s">
        <v>1744</v>
      </c>
      <c r="CB224" t="s">
        <v>1749</v>
      </c>
      <c r="CC224"/>
      <c r="CD224" t="s">
        <v>998</v>
      </c>
      <c r="CE224" t="s">
        <v>1251</v>
      </c>
      <c r="CF224" t="s">
        <v>6512</v>
      </c>
      <c r="CG224" t="s">
        <v>6513</v>
      </c>
      <c r="CH224" t="s">
        <v>1251</v>
      </c>
      <c r="CI224" t="s">
        <v>1547</v>
      </c>
      <c r="CJ224" t="s">
        <v>3194</v>
      </c>
      <c r="CK224" t="s">
        <v>1569</v>
      </c>
      <c r="CL224"/>
      <c r="CM224"/>
      <c r="CN224" t="s">
        <v>13246</v>
      </c>
      <c r="CO224" t="s">
        <v>13201</v>
      </c>
      <c r="CP224" t="s">
        <v>13246</v>
      </c>
      <c r="CQ224" t="s">
        <v>13201</v>
      </c>
      <c r="CR224" t="s">
        <v>1547</v>
      </c>
      <c r="CS224">
        <v>8</v>
      </c>
      <c r="CT224" t="s">
        <v>3191</v>
      </c>
      <c r="CU224" t="s">
        <v>3191</v>
      </c>
      <c r="CV224" t="s">
        <v>3191</v>
      </c>
      <c r="CW224" t="s">
        <v>1547</v>
      </c>
      <c r="CX224" t="s">
        <v>1547</v>
      </c>
      <c r="CY224">
        <v>222</v>
      </c>
      <c r="CZ224" t="s">
        <v>6514</v>
      </c>
      <c r="DA224" t="s">
        <v>1547</v>
      </c>
      <c r="DB224" t="s">
        <v>1881</v>
      </c>
      <c r="DC224" t="s">
        <v>1882</v>
      </c>
      <c r="DD224" t="s">
        <v>3200</v>
      </c>
      <c r="DE224" t="s">
        <v>3193</v>
      </c>
      <c r="DF224" t="s">
        <v>3199</v>
      </c>
      <c r="DG224" t="s">
        <v>1547</v>
      </c>
      <c r="DH224" t="s">
        <v>1547</v>
      </c>
      <c r="DI224" t="s">
        <v>1892</v>
      </c>
      <c r="DJ224" t="s">
        <v>6072</v>
      </c>
      <c r="DK224"/>
      <c r="DL224" t="s">
        <v>1892</v>
      </c>
      <c r="DM224">
        <v>9</v>
      </c>
      <c r="DN224" t="s">
        <v>1883</v>
      </c>
      <c r="DO224" t="s">
        <v>1569</v>
      </c>
      <c r="DP224" t="b">
        <v>1</v>
      </c>
      <c r="DQ224" t="b">
        <v>0</v>
      </c>
      <c r="DR224" t="b">
        <v>0</v>
      </c>
      <c r="DS224" t="b">
        <v>0</v>
      </c>
      <c r="DT224" t="b">
        <v>0</v>
      </c>
      <c r="DU224" t="b">
        <v>1</v>
      </c>
      <c r="DV224" t="b">
        <v>0</v>
      </c>
      <c r="DW224">
        <v>0</v>
      </c>
      <c r="DX224" t="b">
        <v>0</v>
      </c>
      <c r="DY224" t="b">
        <v>0</v>
      </c>
      <c r="DZ224" t="b">
        <v>0</v>
      </c>
      <c r="EA224" t="b">
        <v>0</v>
      </c>
      <c r="EB224" t="b">
        <v>0</v>
      </c>
      <c r="EC224" t="b">
        <v>0</v>
      </c>
      <c r="ED224" t="b">
        <v>0</v>
      </c>
      <c r="EE224" t="b">
        <v>0</v>
      </c>
      <c r="EF224" t="b">
        <v>0</v>
      </c>
      <c r="EG224" t="b" cm="1">
        <v>0</v>
      </c>
      <c r="EH224" t="b">
        <v>0</v>
      </c>
      <c r="EI224" t="b">
        <v>0</v>
      </c>
      <c r="EJ224" t="b">
        <v>0</v>
      </c>
      <c r="EK224" t="s">
        <v>1547</v>
      </c>
      <c r="EL224">
        <v>0</v>
      </c>
      <c r="EM224">
        <v>16</v>
      </c>
      <c r="EN224" t="b">
        <v>0</v>
      </c>
    </row>
    <row r="225" spans="1:144" s="119" customFormat="1" ht="63">
      <c r="A225"/>
      <c r="B225" t="s">
        <v>1569</v>
      </c>
      <c r="C225" t="s">
        <v>1569</v>
      </c>
      <c r="D225" t="s">
        <v>3269</v>
      </c>
      <c r="E225" t="s">
        <v>3270</v>
      </c>
      <c r="F225"/>
      <c r="G225" t="s">
        <v>3269</v>
      </c>
      <c r="H225" t="s">
        <v>3269</v>
      </c>
      <c r="I225" t="s">
        <v>1251</v>
      </c>
      <c r="J225"/>
      <c r="K225" t="s">
        <v>902</v>
      </c>
      <c r="L225" t="s">
        <v>3190</v>
      </c>
      <c r="M225" t="s">
        <v>1754</v>
      </c>
      <c r="N225" s="109" t="s">
        <v>3271</v>
      </c>
      <c r="O225" t="s">
        <v>3191</v>
      </c>
      <c r="P225" t="s">
        <v>3192</v>
      </c>
      <c r="Q225" t="s">
        <v>3193</v>
      </c>
      <c r="R225" t="s">
        <v>3194</v>
      </c>
      <c r="S225"/>
      <c r="T225"/>
      <c r="U225" t="s">
        <v>13246</v>
      </c>
      <c r="V225" t="s">
        <v>3332</v>
      </c>
      <c r="W225"/>
      <c r="X225"/>
      <c r="Y225"/>
      <c r="Z225"/>
      <c r="AA225"/>
      <c r="AB225"/>
      <c r="AC225"/>
      <c r="AD225"/>
      <c r="AE225"/>
      <c r="AF225"/>
      <c r="AG225"/>
      <c r="AH225"/>
      <c r="AI225"/>
      <c r="AJ225"/>
      <c r="AK225"/>
      <c r="AL225"/>
      <c r="AM225"/>
      <c r="AN225"/>
      <c r="AO225" s="108" t="s">
        <v>43</v>
      </c>
      <c r="AP225" t="s">
        <v>2844</v>
      </c>
      <c r="AQ225">
        <v>66</v>
      </c>
      <c r="AR225" t="s">
        <v>6252</v>
      </c>
      <c r="AS225" t="s">
        <v>1569</v>
      </c>
      <c r="AT225" t="s">
        <v>6057</v>
      </c>
      <c r="AU225" t="s">
        <v>3270</v>
      </c>
      <c r="AV225" t="s">
        <v>6253</v>
      </c>
      <c r="AW225" t="s">
        <v>1744</v>
      </c>
      <c r="AX225" t="s">
        <v>1740</v>
      </c>
      <c r="AY225" t="s">
        <v>6254</v>
      </c>
      <c r="AZ225" t="s">
        <v>3193</v>
      </c>
      <c r="BA225" t="s">
        <v>6255</v>
      </c>
      <c r="BB225" t="s">
        <v>1251</v>
      </c>
      <c r="BC225" t="s">
        <v>3190</v>
      </c>
      <c r="BD225" t="s">
        <v>6325</v>
      </c>
      <c r="BE225" t="s">
        <v>3351</v>
      </c>
      <c r="BF225">
        <v>186</v>
      </c>
      <c r="BG225">
        <v>222</v>
      </c>
      <c r="BH225">
        <v>0</v>
      </c>
      <c r="BI225" t="s">
        <v>1547</v>
      </c>
      <c r="BJ225">
        <v>0</v>
      </c>
      <c r="BK225">
        <v>0</v>
      </c>
      <c r="BL225">
        <v>186</v>
      </c>
      <c r="BM225" t="s">
        <v>6259</v>
      </c>
      <c r="BN225" t="s">
        <v>3352</v>
      </c>
      <c r="BO225" t="s">
        <v>6504</v>
      </c>
      <c r="BP225" t="s" cm="1">
        <v>6503</v>
      </c>
      <c r="BQ225" t="s">
        <v>1547</v>
      </c>
      <c r="BR225" t="s">
        <v>3191</v>
      </c>
      <c r="BS225">
        <v>65</v>
      </c>
      <c r="BT225" t="s">
        <v>5621</v>
      </c>
      <c r="BU225" t="s">
        <v>15278</v>
      </c>
      <c r="BV225" t="s">
        <v>3269</v>
      </c>
      <c r="BW225" t="s">
        <v>6253</v>
      </c>
      <c r="BX225" t="s">
        <v>6254</v>
      </c>
      <c r="BY225" t="s">
        <v>6257</v>
      </c>
      <c r="BZ225" t="s">
        <v>1547</v>
      </c>
      <c r="CA225" t="s">
        <v>1744</v>
      </c>
      <c r="CB225" t="s">
        <v>1754</v>
      </c>
      <c r="CC225"/>
      <c r="CD225" t="s">
        <v>998</v>
      </c>
      <c r="CE225" t="s">
        <v>1251</v>
      </c>
      <c r="CF225" t="s">
        <v>6515</v>
      </c>
      <c r="CG225" t="s">
        <v>6516</v>
      </c>
      <c r="CH225" t="s">
        <v>1251</v>
      </c>
      <c r="CI225" t="s">
        <v>1547</v>
      </c>
      <c r="CJ225" t="s">
        <v>3194</v>
      </c>
      <c r="CK225" t="s">
        <v>1569</v>
      </c>
      <c r="CL225"/>
      <c r="CM225"/>
      <c r="CN225" t="s">
        <v>13246</v>
      </c>
      <c r="CO225" t="s">
        <v>3332</v>
      </c>
      <c r="CP225" t="s">
        <v>13246</v>
      </c>
      <c r="CQ225" t="s">
        <v>3332</v>
      </c>
      <c r="CR225" t="s">
        <v>1547</v>
      </c>
      <c r="CS225">
        <v>8</v>
      </c>
      <c r="CT225" t="s">
        <v>3191</v>
      </c>
      <c r="CU225" t="s">
        <v>3191</v>
      </c>
      <c r="CV225" t="s">
        <v>3191</v>
      </c>
      <c r="CW225" t="s">
        <v>1547</v>
      </c>
      <c r="CX225" t="s">
        <v>1547</v>
      </c>
      <c r="CY225">
        <v>223</v>
      </c>
      <c r="CZ225" t="s">
        <v>6517</v>
      </c>
      <c r="DA225" t="s">
        <v>1547</v>
      </c>
      <c r="DB225" t="s">
        <v>1881</v>
      </c>
      <c r="DC225" t="s">
        <v>1882</v>
      </c>
      <c r="DD225" t="s">
        <v>3270</v>
      </c>
      <c r="DE225" t="s">
        <v>3193</v>
      </c>
      <c r="DF225" t="s">
        <v>3269</v>
      </c>
      <c r="DG225" t="s">
        <v>1547</v>
      </c>
      <c r="DH225" t="s">
        <v>1547</v>
      </c>
      <c r="DI225" t="s">
        <v>1892</v>
      </c>
      <c r="DJ225" t="s">
        <v>6252</v>
      </c>
      <c r="DK225"/>
      <c r="DL225" t="s">
        <v>1892</v>
      </c>
      <c r="DM225">
        <v>9</v>
      </c>
      <c r="DN225" t="s">
        <v>1883</v>
      </c>
      <c r="DO225" t="s">
        <v>1569</v>
      </c>
      <c r="DP225" t="b">
        <v>1</v>
      </c>
      <c r="DQ225" t="b">
        <v>0</v>
      </c>
      <c r="DR225" t="b">
        <v>0</v>
      </c>
      <c r="DS225" t="b">
        <v>0</v>
      </c>
      <c r="DT225" t="b">
        <v>0</v>
      </c>
      <c r="DU225" t="b">
        <v>1</v>
      </c>
      <c r="DV225" t="b">
        <v>0</v>
      </c>
      <c r="DW225">
        <v>0</v>
      </c>
      <c r="DX225" t="b">
        <v>0</v>
      </c>
      <c r="DY225" t="b">
        <v>0</v>
      </c>
      <c r="DZ225" t="b">
        <v>0</v>
      </c>
      <c r="EA225" t="b">
        <v>0</v>
      </c>
      <c r="EB225" t="b">
        <v>0</v>
      </c>
      <c r="EC225" t="b">
        <v>1</v>
      </c>
      <c r="ED225" t="b">
        <v>0</v>
      </c>
      <c r="EE225" t="b">
        <v>0</v>
      </c>
      <c r="EF225" t="b">
        <v>0</v>
      </c>
      <c r="EG225" t="b" cm="1">
        <v>0</v>
      </c>
      <c r="EH225" t="b">
        <v>0</v>
      </c>
      <c r="EI225" t="b">
        <v>0</v>
      </c>
      <c r="EJ225" t="b">
        <v>1</v>
      </c>
      <c r="EK225" t="s">
        <v>5327</v>
      </c>
      <c r="EL225">
        <v>0</v>
      </c>
      <c r="EM225">
        <v>9</v>
      </c>
      <c r="EN225" t="b">
        <v>0</v>
      </c>
    </row>
    <row r="226" spans="1:144" ht="15.75">
      <c r="A226"/>
      <c r="B226" t="s">
        <v>1569</v>
      </c>
      <c r="C226" t="s">
        <v>1569</v>
      </c>
      <c r="D226" t="s">
        <v>3353</v>
      </c>
      <c r="E226" t="s">
        <v>3354</v>
      </c>
      <c r="F226" t="s">
        <v>3355</v>
      </c>
      <c r="G226" t="s">
        <v>3356</v>
      </c>
      <c r="H226" t="s">
        <v>3356</v>
      </c>
      <c r="I226" t="s">
        <v>1230</v>
      </c>
      <c r="J226"/>
      <c r="K226" t="s">
        <v>902</v>
      </c>
      <c r="L226" t="s">
        <v>3190</v>
      </c>
      <c r="M226" t="s">
        <v>1754</v>
      </c>
      <c r="N226" t="s">
        <v>3357</v>
      </c>
      <c r="O226" t="s">
        <v>3191</v>
      </c>
      <c r="P226" t="s">
        <v>3192</v>
      </c>
      <c r="Q226" t="s">
        <v>3193</v>
      </c>
      <c r="R226" t="s">
        <v>3194</v>
      </c>
      <c r="S226"/>
      <c r="T226"/>
      <c r="U226" t="s">
        <v>13246</v>
      </c>
      <c r="V226" t="s">
        <v>13247</v>
      </c>
      <c r="W226"/>
      <c r="X226"/>
      <c r="Y226"/>
      <c r="Z226"/>
      <c r="AA226"/>
      <c r="AB226"/>
      <c r="AC226"/>
      <c r="AD226"/>
      <c r="AE226"/>
      <c r="AF226"/>
      <c r="AG226"/>
      <c r="AH226"/>
      <c r="AI226"/>
      <c r="AJ226"/>
      <c r="AK226"/>
      <c r="AL226"/>
      <c r="AM226"/>
      <c r="AN226"/>
      <c r="AO226" s="108" t="s">
        <v>43</v>
      </c>
      <c r="AP226" t="s">
        <v>2844</v>
      </c>
      <c r="AQ226">
        <v>67</v>
      </c>
      <c r="AR226" t="s">
        <v>6518</v>
      </c>
      <c r="AS226" t="s">
        <v>1569</v>
      </c>
      <c r="AT226" t="s">
        <v>6057</v>
      </c>
      <c r="AU226" t="s">
        <v>3354</v>
      </c>
      <c r="AV226" t="s">
        <v>6519</v>
      </c>
      <c r="AW226" t="s">
        <v>6520</v>
      </c>
      <c r="AX226" t="s">
        <v>1740</v>
      </c>
      <c r="AY226" t="s">
        <v>6521</v>
      </c>
      <c r="AZ226" t="s">
        <v>3193</v>
      </c>
      <c r="BA226" t="s">
        <v>6522</v>
      </c>
      <c r="BB226" t="s">
        <v>1230</v>
      </c>
      <c r="BC226" t="s">
        <v>3190</v>
      </c>
      <c r="BD226" t="s">
        <v>6523</v>
      </c>
      <c r="BE226" t="s">
        <v>3351</v>
      </c>
      <c r="BF226">
        <v>226</v>
      </c>
      <c r="BG226">
        <v>222</v>
      </c>
      <c r="BH226">
        <v>0</v>
      </c>
      <c r="BI226" t="s">
        <v>3354</v>
      </c>
      <c r="BJ226">
        <v>1</v>
      </c>
      <c r="BK226">
        <v>0</v>
      </c>
      <c r="BL226">
        <v>0</v>
      </c>
      <c r="BM226" t="s">
        <v>1547</v>
      </c>
      <c r="BN226" t="s">
        <v>3352</v>
      </c>
      <c r="BO226" t="s">
        <v>6504</v>
      </c>
      <c r="BP226" t="s" cm="1">
        <v>6503</v>
      </c>
      <c r="BQ226" t="s">
        <v>1547</v>
      </c>
      <c r="BR226" t="s">
        <v>3191</v>
      </c>
      <c r="BS226">
        <v>66</v>
      </c>
      <c r="BT226" t="s">
        <v>5632</v>
      </c>
      <c r="BU226" t="s">
        <v>15279</v>
      </c>
      <c r="BV226" t="s">
        <v>3353</v>
      </c>
      <c r="BW226" t="s">
        <v>6519</v>
      </c>
      <c r="BX226" t="s">
        <v>6521</v>
      </c>
      <c r="BY226" t="s">
        <v>6524</v>
      </c>
      <c r="BZ226" t="s">
        <v>1547</v>
      </c>
      <c r="CA226" t="s">
        <v>1744</v>
      </c>
      <c r="CB226" t="s">
        <v>1754</v>
      </c>
      <c r="CC226"/>
      <c r="CD226" t="s">
        <v>998</v>
      </c>
      <c r="CE226" t="s">
        <v>1230</v>
      </c>
      <c r="CF226" t="s">
        <v>6525</v>
      </c>
      <c r="CG226" t="s">
        <v>6526</v>
      </c>
      <c r="CH226" t="s">
        <v>1230</v>
      </c>
      <c r="CI226" t="s">
        <v>1547</v>
      </c>
      <c r="CJ226" t="s">
        <v>3194</v>
      </c>
      <c r="CK226" t="s">
        <v>1569</v>
      </c>
      <c r="CL226"/>
      <c r="CM226"/>
      <c r="CN226" t="s">
        <v>13246</v>
      </c>
      <c r="CO226" t="s">
        <v>13247</v>
      </c>
      <c r="CP226" t="s">
        <v>13246</v>
      </c>
      <c r="CQ226" t="s">
        <v>13247</v>
      </c>
      <c r="CR226" t="s">
        <v>1547</v>
      </c>
      <c r="CS226">
        <v>8</v>
      </c>
      <c r="CT226" t="s">
        <v>3191</v>
      </c>
      <c r="CU226" t="s">
        <v>3191</v>
      </c>
      <c r="CV226" t="s">
        <v>3191</v>
      </c>
      <c r="CW226" t="s">
        <v>1547</v>
      </c>
      <c r="CX226" t="s">
        <v>1547</v>
      </c>
      <c r="CY226">
        <v>224</v>
      </c>
      <c r="CZ226" t="s">
        <v>6527</v>
      </c>
      <c r="DA226" t="s">
        <v>1547</v>
      </c>
      <c r="DB226" t="s">
        <v>1881</v>
      </c>
      <c r="DC226" t="s">
        <v>1882</v>
      </c>
      <c r="DD226" t="s">
        <v>3354</v>
      </c>
      <c r="DE226" t="s">
        <v>3193</v>
      </c>
      <c r="DF226" t="s">
        <v>3356</v>
      </c>
      <c r="DG226" t="s">
        <v>1547</v>
      </c>
      <c r="DH226" t="s">
        <v>1547</v>
      </c>
      <c r="DI226" t="s">
        <v>1892</v>
      </c>
      <c r="DJ226" t="s">
        <v>6518</v>
      </c>
      <c r="DK226"/>
      <c r="DL226" t="s">
        <v>1892</v>
      </c>
      <c r="DM226">
        <v>9</v>
      </c>
      <c r="DN226" t="s">
        <v>1883</v>
      </c>
      <c r="DO226" t="s">
        <v>1569</v>
      </c>
      <c r="DP226" t="b">
        <v>1</v>
      </c>
      <c r="DQ226" t="b">
        <v>0</v>
      </c>
      <c r="DR226" t="b">
        <v>1</v>
      </c>
      <c r="DS226" t="b">
        <v>0</v>
      </c>
      <c r="DT226" t="b">
        <v>0</v>
      </c>
      <c r="DU226" t="b">
        <v>1</v>
      </c>
      <c r="DV226" t="b">
        <v>0</v>
      </c>
      <c r="DW226">
        <v>0</v>
      </c>
      <c r="DX226" t="b">
        <v>0</v>
      </c>
      <c r="DY226" t="b">
        <v>0</v>
      </c>
      <c r="DZ226" t="b">
        <v>0</v>
      </c>
      <c r="EA226" t="b">
        <v>0</v>
      </c>
      <c r="EB226" t="b">
        <v>0</v>
      </c>
      <c r="EC226" t="b">
        <v>0</v>
      </c>
      <c r="ED226" t="b">
        <v>0</v>
      </c>
      <c r="EE226" t="b">
        <v>0</v>
      </c>
      <c r="EF226" t="b">
        <v>0</v>
      </c>
      <c r="EG226" t="b" cm="1">
        <v>0</v>
      </c>
      <c r="EH226" t="b">
        <v>0</v>
      </c>
      <c r="EI226" t="b">
        <v>0</v>
      </c>
      <c r="EJ226" t="b">
        <v>0</v>
      </c>
      <c r="EK226" t="s">
        <v>1547</v>
      </c>
      <c r="EL226">
        <v>0</v>
      </c>
      <c r="EM226">
        <v>21</v>
      </c>
      <c r="EN226" t="b">
        <v>0</v>
      </c>
    </row>
    <row r="227" spans="1:144" s="119" customFormat="1" ht="15.75">
      <c r="A227"/>
      <c r="B227" t="s">
        <v>1569</v>
      </c>
      <c r="C227" t="s">
        <v>1569</v>
      </c>
      <c r="D227" t="s">
        <v>3358</v>
      </c>
      <c r="E227" t="s">
        <v>3359</v>
      </c>
      <c r="F227" t="s">
        <v>960</v>
      </c>
      <c r="G227" t="s">
        <v>3358</v>
      </c>
      <c r="H227" t="s">
        <v>3358</v>
      </c>
      <c r="I227" t="s">
        <v>1230</v>
      </c>
      <c r="J227"/>
      <c r="K227" t="s">
        <v>902</v>
      </c>
      <c r="L227" t="s">
        <v>3190</v>
      </c>
      <c r="M227" t="s">
        <v>1749</v>
      </c>
      <c r="N227"/>
      <c r="O227" t="s">
        <v>3191</v>
      </c>
      <c r="P227" t="s">
        <v>3192</v>
      </c>
      <c r="Q227" t="s">
        <v>3193</v>
      </c>
      <c r="R227" t="s">
        <v>3194</v>
      </c>
      <c r="S227"/>
      <c r="T227"/>
      <c r="U227" t="s">
        <v>13246</v>
      </c>
      <c r="V227" t="s">
        <v>13248</v>
      </c>
      <c r="W227"/>
      <c r="X227"/>
      <c r="Y227"/>
      <c r="Z227"/>
      <c r="AA227"/>
      <c r="AB227"/>
      <c r="AC227"/>
      <c r="AD227"/>
      <c r="AE227"/>
      <c r="AF227"/>
      <c r="AG227"/>
      <c r="AH227"/>
      <c r="AI227"/>
      <c r="AJ227"/>
      <c r="AK227"/>
      <c r="AL227"/>
      <c r="AM227"/>
      <c r="AN227"/>
      <c r="AO227" s="108" t="s">
        <v>43</v>
      </c>
      <c r="AP227" t="s">
        <v>2844</v>
      </c>
      <c r="AQ227">
        <v>68</v>
      </c>
      <c r="AR227" t="s">
        <v>6528</v>
      </c>
      <c r="AS227" t="s">
        <v>1569</v>
      </c>
      <c r="AT227" t="s">
        <v>6057</v>
      </c>
      <c r="AU227" t="s">
        <v>3359</v>
      </c>
      <c r="AV227" t="s">
        <v>6529</v>
      </c>
      <c r="AW227" t="s">
        <v>6530</v>
      </c>
      <c r="AX227" t="s">
        <v>1740</v>
      </c>
      <c r="AY227" t="s">
        <v>6531</v>
      </c>
      <c r="AZ227" t="s">
        <v>3193</v>
      </c>
      <c r="BA227" t="s">
        <v>6532</v>
      </c>
      <c r="BB227" t="s">
        <v>1230</v>
      </c>
      <c r="BC227" t="s">
        <v>3190</v>
      </c>
      <c r="BD227" t="s">
        <v>6533</v>
      </c>
      <c r="BE227" t="s">
        <v>3351</v>
      </c>
      <c r="BF227">
        <v>227</v>
      </c>
      <c r="BG227">
        <v>222</v>
      </c>
      <c r="BH227">
        <v>0</v>
      </c>
      <c r="BI227" t="s">
        <v>3359</v>
      </c>
      <c r="BJ227">
        <v>1</v>
      </c>
      <c r="BK227">
        <v>0</v>
      </c>
      <c r="BL227">
        <v>0</v>
      </c>
      <c r="BM227" t="s">
        <v>1547</v>
      </c>
      <c r="BN227" t="s">
        <v>3352</v>
      </c>
      <c r="BO227" t="s">
        <v>6504</v>
      </c>
      <c r="BP227" t="s" cm="1">
        <v>6503</v>
      </c>
      <c r="BQ227" t="s">
        <v>1547</v>
      </c>
      <c r="BR227" t="s">
        <v>3191</v>
      </c>
      <c r="BS227">
        <v>67</v>
      </c>
      <c r="BT227" t="s">
        <v>5643</v>
      </c>
      <c r="BU227" t="s">
        <v>15280</v>
      </c>
      <c r="BV227" t="s">
        <v>3358</v>
      </c>
      <c r="BW227" t="s">
        <v>6529</v>
      </c>
      <c r="BX227" t="s">
        <v>6531</v>
      </c>
      <c r="BY227" t="s">
        <v>1744</v>
      </c>
      <c r="BZ227" t="s">
        <v>1547</v>
      </c>
      <c r="CA227" t="s">
        <v>1744</v>
      </c>
      <c r="CB227" t="s">
        <v>1749</v>
      </c>
      <c r="CC227"/>
      <c r="CD227" t="s">
        <v>998</v>
      </c>
      <c r="CE227" t="s">
        <v>1230</v>
      </c>
      <c r="CF227" t="s">
        <v>6534</v>
      </c>
      <c r="CG227" t="s">
        <v>6535</v>
      </c>
      <c r="CH227" t="s">
        <v>1230</v>
      </c>
      <c r="CI227" t="s">
        <v>1547</v>
      </c>
      <c r="CJ227" t="s">
        <v>3194</v>
      </c>
      <c r="CK227" t="s">
        <v>1569</v>
      </c>
      <c r="CL227"/>
      <c r="CM227"/>
      <c r="CN227" t="s">
        <v>13246</v>
      </c>
      <c r="CO227" t="s">
        <v>13248</v>
      </c>
      <c r="CP227" t="s">
        <v>13246</v>
      </c>
      <c r="CQ227" t="s">
        <v>13248</v>
      </c>
      <c r="CR227" t="s">
        <v>1547</v>
      </c>
      <c r="CS227">
        <v>8</v>
      </c>
      <c r="CT227" t="s">
        <v>3191</v>
      </c>
      <c r="CU227" t="s">
        <v>3191</v>
      </c>
      <c r="CV227" t="s">
        <v>3191</v>
      </c>
      <c r="CW227" t="s">
        <v>1547</v>
      </c>
      <c r="CX227" t="s">
        <v>1547</v>
      </c>
      <c r="CY227">
        <v>225</v>
      </c>
      <c r="CZ227" t="s">
        <v>6536</v>
      </c>
      <c r="DA227" t="s">
        <v>1547</v>
      </c>
      <c r="DB227" t="s">
        <v>1881</v>
      </c>
      <c r="DC227" t="s">
        <v>1882</v>
      </c>
      <c r="DD227" t="s">
        <v>3359</v>
      </c>
      <c r="DE227" t="s">
        <v>3193</v>
      </c>
      <c r="DF227" t="s">
        <v>3358</v>
      </c>
      <c r="DG227" t="s">
        <v>1547</v>
      </c>
      <c r="DH227" t="s">
        <v>1547</v>
      </c>
      <c r="DI227" t="s">
        <v>1892</v>
      </c>
      <c r="DJ227" t="s">
        <v>6528</v>
      </c>
      <c r="DK227"/>
      <c r="DL227" t="s">
        <v>1892</v>
      </c>
      <c r="DM227">
        <v>9</v>
      </c>
      <c r="DN227" t="s">
        <v>1883</v>
      </c>
      <c r="DO227" t="s">
        <v>1569</v>
      </c>
      <c r="DP227" t="b">
        <v>1</v>
      </c>
      <c r="DQ227" t="b">
        <v>0</v>
      </c>
      <c r="DR227" t="b">
        <v>1</v>
      </c>
      <c r="DS227" t="b">
        <v>0</v>
      </c>
      <c r="DT227" t="b">
        <v>0</v>
      </c>
      <c r="DU227" t="b">
        <v>1</v>
      </c>
      <c r="DV227" t="b">
        <v>0</v>
      </c>
      <c r="DW227">
        <v>0</v>
      </c>
      <c r="DX227" t="b">
        <v>0</v>
      </c>
      <c r="DY227" t="b">
        <v>0</v>
      </c>
      <c r="DZ227" t="b">
        <v>0</v>
      </c>
      <c r="EA227" t="b">
        <v>0</v>
      </c>
      <c r="EB227" t="b">
        <v>0</v>
      </c>
      <c r="EC227" t="b">
        <v>0</v>
      </c>
      <c r="ED227" t="b">
        <v>0</v>
      </c>
      <c r="EE227" t="b">
        <v>0</v>
      </c>
      <c r="EF227" t="b">
        <v>0</v>
      </c>
      <c r="EG227" t="b" cm="1">
        <v>0</v>
      </c>
      <c r="EH227" t="b">
        <v>0</v>
      </c>
      <c r="EI227" t="b">
        <v>0</v>
      </c>
      <c r="EJ227" t="b">
        <v>0</v>
      </c>
      <c r="EK227" t="s">
        <v>1547</v>
      </c>
      <c r="EL227">
        <v>0</v>
      </c>
      <c r="EM227">
        <v>22</v>
      </c>
      <c r="EN227" t="b">
        <v>0</v>
      </c>
    </row>
    <row r="228" spans="1:144" ht="15.75">
      <c r="A228"/>
      <c r="B228" t="s">
        <v>1569</v>
      </c>
      <c r="C228" t="s">
        <v>1569</v>
      </c>
      <c r="D228" t="s">
        <v>3360</v>
      </c>
      <c r="E228" t="s">
        <v>3361</v>
      </c>
      <c r="F228" t="s">
        <v>979</v>
      </c>
      <c r="G228" t="s">
        <v>3360</v>
      </c>
      <c r="H228" t="s">
        <v>3362</v>
      </c>
      <c r="I228" t="s">
        <v>1230</v>
      </c>
      <c r="J228"/>
      <c r="K228" t="s">
        <v>902</v>
      </c>
      <c r="L228" t="s">
        <v>3190</v>
      </c>
      <c r="M228" t="s">
        <v>1754</v>
      </c>
      <c r="N228" t="s">
        <v>3363</v>
      </c>
      <c r="O228" t="s">
        <v>3191</v>
      </c>
      <c r="P228" t="s">
        <v>3192</v>
      </c>
      <c r="Q228" t="s">
        <v>3193</v>
      </c>
      <c r="R228" t="s">
        <v>3194</v>
      </c>
      <c r="S228"/>
      <c r="T228"/>
      <c r="U228" t="s">
        <v>13246</v>
      </c>
      <c r="V228" t="s">
        <v>13249</v>
      </c>
      <c r="W228"/>
      <c r="X228"/>
      <c r="Y228"/>
      <c r="Z228"/>
      <c r="AA228"/>
      <c r="AB228"/>
      <c r="AC228"/>
      <c r="AD228"/>
      <c r="AE228"/>
      <c r="AF228"/>
      <c r="AG228"/>
      <c r="AH228"/>
      <c r="AI228"/>
      <c r="AJ228"/>
      <c r="AK228"/>
      <c r="AL228"/>
      <c r="AM228"/>
      <c r="AN228"/>
      <c r="AO228" s="108" t="s">
        <v>43</v>
      </c>
      <c r="AP228" t="s">
        <v>2844</v>
      </c>
      <c r="AQ228">
        <v>69</v>
      </c>
      <c r="AR228" t="s">
        <v>6537</v>
      </c>
      <c r="AS228" t="s">
        <v>1569</v>
      </c>
      <c r="AT228" t="s">
        <v>6057</v>
      </c>
      <c r="AU228" t="s">
        <v>3361</v>
      </c>
      <c r="AV228" t="s">
        <v>6538</v>
      </c>
      <c r="AW228" t="s">
        <v>6539</v>
      </c>
      <c r="AX228" t="s">
        <v>1740</v>
      </c>
      <c r="AY228" t="s">
        <v>6540</v>
      </c>
      <c r="AZ228" t="s">
        <v>3193</v>
      </c>
      <c r="BA228" t="s">
        <v>6541</v>
      </c>
      <c r="BB228" t="s">
        <v>1230</v>
      </c>
      <c r="BC228" t="s">
        <v>3190</v>
      </c>
      <c r="BD228" t="s">
        <v>6542</v>
      </c>
      <c r="BE228" t="s">
        <v>3351</v>
      </c>
      <c r="BF228">
        <v>228</v>
      </c>
      <c r="BG228">
        <v>222</v>
      </c>
      <c r="BH228">
        <v>0</v>
      </c>
      <c r="BI228" t="s">
        <v>3361</v>
      </c>
      <c r="BJ228">
        <v>1</v>
      </c>
      <c r="BK228">
        <v>0</v>
      </c>
      <c r="BL228">
        <v>0</v>
      </c>
      <c r="BM228" t="s">
        <v>1547</v>
      </c>
      <c r="BN228" t="s">
        <v>3352</v>
      </c>
      <c r="BO228" t="s">
        <v>6504</v>
      </c>
      <c r="BP228" t="s" cm="1">
        <v>6503</v>
      </c>
      <c r="BQ228" t="s">
        <v>1547</v>
      </c>
      <c r="BR228" t="s">
        <v>3191</v>
      </c>
      <c r="BS228">
        <v>68</v>
      </c>
      <c r="BT228" t="s">
        <v>5655</v>
      </c>
      <c r="BU228" t="s">
        <v>15281</v>
      </c>
      <c r="BV228" t="s">
        <v>3360</v>
      </c>
      <c r="BW228" t="s">
        <v>6538</v>
      </c>
      <c r="BX228" t="s">
        <v>6543</v>
      </c>
      <c r="BY228" t="s">
        <v>6544</v>
      </c>
      <c r="BZ228" t="s">
        <v>1547</v>
      </c>
      <c r="CA228" t="s">
        <v>1744</v>
      </c>
      <c r="CB228" t="s">
        <v>1754</v>
      </c>
      <c r="CC228"/>
      <c r="CD228" t="s">
        <v>998</v>
      </c>
      <c r="CE228" t="s">
        <v>1230</v>
      </c>
      <c r="CF228" t="s">
        <v>6545</v>
      </c>
      <c r="CG228" t="s">
        <v>6546</v>
      </c>
      <c r="CH228" t="s">
        <v>1230</v>
      </c>
      <c r="CI228" t="s">
        <v>1547</v>
      </c>
      <c r="CJ228" t="s">
        <v>3194</v>
      </c>
      <c r="CK228" t="s">
        <v>1569</v>
      </c>
      <c r="CL228"/>
      <c r="CM228"/>
      <c r="CN228" t="s">
        <v>13246</v>
      </c>
      <c r="CO228" t="s">
        <v>13249</v>
      </c>
      <c r="CP228" t="s">
        <v>13246</v>
      </c>
      <c r="CQ228" t="s">
        <v>13249</v>
      </c>
      <c r="CR228" t="s">
        <v>1547</v>
      </c>
      <c r="CS228">
        <v>8</v>
      </c>
      <c r="CT228" t="s">
        <v>3191</v>
      </c>
      <c r="CU228" t="s">
        <v>3191</v>
      </c>
      <c r="CV228" t="s">
        <v>3191</v>
      </c>
      <c r="CW228" t="s">
        <v>1547</v>
      </c>
      <c r="CX228" t="s">
        <v>1547</v>
      </c>
      <c r="CY228">
        <v>226</v>
      </c>
      <c r="CZ228" t="s">
        <v>6547</v>
      </c>
      <c r="DA228" t="s">
        <v>1547</v>
      </c>
      <c r="DB228" t="s">
        <v>1881</v>
      </c>
      <c r="DC228" t="s">
        <v>1882</v>
      </c>
      <c r="DD228" t="s">
        <v>3361</v>
      </c>
      <c r="DE228" t="s">
        <v>3193</v>
      </c>
      <c r="DF228" t="s">
        <v>3360</v>
      </c>
      <c r="DG228" t="s">
        <v>1547</v>
      </c>
      <c r="DH228" t="s">
        <v>1547</v>
      </c>
      <c r="DI228" t="s">
        <v>1892</v>
      </c>
      <c r="DJ228" t="s">
        <v>6537</v>
      </c>
      <c r="DK228"/>
      <c r="DL228" t="s">
        <v>1892</v>
      </c>
      <c r="DM228">
        <v>9</v>
      </c>
      <c r="DN228" t="s">
        <v>1883</v>
      </c>
      <c r="DO228" t="s">
        <v>1569</v>
      </c>
      <c r="DP228" t="b">
        <v>1</v>
      </c>
      <c r="DQ228" t="b">
        <v>0</v>
      </c>
      <c r="DR228" t="b">
        <v>1</v>
      </c>
      <c r="DS228" t="b">
        <v>0</v>
      </c>
      <c r="DT228" t="b">
        <v>0</v>
      </c>
      <c r="DU228" t="b">
        <v>1</v>
      </c>
      <c r="DV228" t="b">
        <v>0</v>
      </c>
      <c r="DW228">
        <v>0</v>
      </c>
      <c r="DX228" t="b">
        <v>0</v>
      </c>
      <c r="DY228" t="b">
        <v>0</v>
      </c>
      <c r="DZ228" t="b">
        <v>0</v>
      </c>
      <c r="EA228" t="b">
        <v>0</v>
      </c>
      <c r="EB228" t="b">
        <v>0</v>
      </c>
      <c r="EC228" t="b">
        <v>0</v>
      </c>
      <c r="ED228" t="b">
        <v>0</v>
      </c>
      <c r="EE228" t="b">
        <v>0</v>
      </c>
      <c r="EF228" t="b">
        <v>0</v>
      </c>
      <c r="EG228" t="b" cm="1">
        <v>0</v>
      </c>
      <c r="EH228" t="b">
        <v>0</v>
      </c>
      <c r="EI228" t="b">
        <v>0</v>
      </c>
      <c r="EJ228" t="b">
        <v>0</v>
      </c>
      <c r="EK228" t="s">
        <v>1547</v>
      </c>
      <c r="EL228">
        <v>0</v>
      </c>
      <c r="EM228">
        <v>20</v>
      </c>
      <c r="EN228" t="b">
        <v>0</v>
      </c>
    </row>
    <row r="229" spans="1:144" ht="15.75">
      <c r="A229"/>
      <c r="B229" t="s">
        <v>1569</v>
      </c>
      <c r="C229" t="s">
        <v>1569</v>
      </c>
      <c r="D229" t="s">
        <v>3364</v>
      </c>
      <c r="E229" t="s">
        <v>3365</v>
      </c>
      <c r="F229" t="s">
        <v>3366</v>
      </c>
      <c r="G229" t="s">
        <v>3367</v>
      </c>
      <c r="H229" t="s">
        <v>3368</v>
      </c>
      <c r="I229" t="s">
        <v>1230</v>
      </c>
      <c r="J229"/>
      <c r="K229" t="s">
        <v>902</v>
      </c>
      <c r="L229" t="s">
        <v>3190</v>
      </c>
      <c r="M229" t="s">
        <v>2007</v>
      </c>
      <c r="N229"/>
      <c r="O229" t="s">
        <v>3191</v>
      </c>
      <c r="P229" t="s">
        <v>3192</v>
      </c>
      <c r="Q229" t="s">
        <v>3193</v>
      </c>
      <c r="R229" t="s">
        <v>3194</v>
      </c>
      <c r="S229"/>
      <c r="T229"/>
      <c r="U229" t="s">
        <v>13246</v>
      </c>
      <c r="V229" t="s">
        <v>13250</v>
      </c>
      <c r="W229"/>
      <c r="X229"/>
      <c r="Y229"/>
      <c r="Z229"/>
      <c r="AA229"/>
      <c r="AB229"/>
      <c r="AC229"/>
      <c r="AD229"/>
      <c r="AE229"/>
      <c r="AF229"/>
      <c r="AG229"/>
      <c r="AH229"/>
      <c r="AI229"/>
      <c r="AJ229"/>
      <c r="AK229"/>
      <c r="AL229"/>
      <c r="AM229"/>
      <c r="AN229"/>
      <c r="AO229" s="108" t="s">
        <v>43</v>
      </c>
      <c r="AP229" t="s">
        <v>2844</v>
      </c>
      <c r="AQ229">
        <v>70</v>
      </c>
      <c r="AR229" t="s">
        <v>6548</v>
      </c>
      <c r="AS229" t="s">
        <v>1569</v>
      </c>
      <c r="AT229" t="s">
        <v>6057</v>
      </c>
      <c r="AU229" t="s">
        <v>3365</v>
      </c>
      <c r="AV229" t="s">
        <v>6549</v>
      </c>
      <c r="AW229" t="s">
        <v>6550</v>
      </c>
      <c r="AX229" t="s">
        <v>1740</v>
      </c>
      <c r="AY229" t="s">
        <v>6551</v>
      </c>
      <c r="AZ229" t="s">
        <v>3193</v>
      </c>
      <c r="BA229" t="s">
        <v>6552</v>
      </c>
      <c r="BB229" t="s">
        <v>1230</v>
      </c>
      <c r="BC229" t="s">
        <v>3190</v>
      </c>
      <c r="BD229" t="s">
        <v>6553</v>
      </c>
      <c r="BE229" t="s">
        <v>3351</v>
      </c>
      <c r="BF229">
        <v>229</v>
      </c>
      <c r="BG229">
        <v>222</v>
      </c>
      <c r="BH229">
        <v>0</v>
      </c>
      <c r="BI229" t="s">
        <v>3365</v>
      </c>
      <c r="BJ229">
        <v>1</v>
      </c>
      <c r="BK229">
        <v>0</v>
      </c>
      <c r="BL229">
        <v>0</v>
      </c>
      <c r="BM229" t="s">
        <v>1547</v>
      </c>
      <c r="BN229" t="s">
        <v>3352</v>
      </c>
      <c r="BO229" t="s">
        <v>6504</v>
      </c>
      <c r="BP229" t="s" cm="1">
        <v>6503</v>
      </c>
      <c r="BQ229" t="s">
        <v>1547</v>
      </c>
      <c r="BR229" t="s">
        <v>3191</v>
      </c>
      <c r="BS229">
        <v>69</v>
      </c>
      <c r="BT229" t="s">
        <v>6043</v>
      </c>
      <c r="BU229" t="s">
        <v>15282</v>
      </c>
      <c r="BV229" t="s">
        <v>3364</v>
      </c>
      <c r="BW229" t="s">
        <v>6549</v>
      </c>
      <c r="BX229" t="s">
        <v>6554</v>
      </c>
      <c r="BY229" t="s">
        <v>1744</v>
      </c>
      <c r="BZ229" t="s">
        <v>1547</v>
      </c>
      <c r="CA229" t="s">
        <v>1744</v>
      </c>
      <c r="CB229" t="s">
        <v>2007</v>
      </c>
      <c r="CC229"/>
      <c r="CD229" t="s">
        <v>998</v>
      </c>
      <c r="CE229" t="s">
        <v>1230</v>
      </c>
      <c r="CF229" t="s">
        <v>6555</v>
      </c>
      <c r="CG229" t="s">
        <v>6556</v>
      </c>
      <c r="CH229" t="s">
        <v>1230</v>
      </c>
      <c r="CI229" t="s">
        <v>1547</v>
      </c>
      <c r="CJ229" t="s">
        <v>3194</v>
      </c>
      <c r="CK229" t="s">
        <v>1569</v>
      </c>
      <c r="CL229"/>
      <c r="CM229"/>
      <c r="CN229" t="s">
        <v>13246</v>
      </c>
      <c r="CO229" t="s">
        <v>13250</v>
      </c>
      <c r="CP229" t="s">
        <v>13246</v>
      </c>
      <c r="CQ229" t="s">
        <v>13250</v>
      </c>
      <c r="CR229" t="s">
        <v>1547</v>
      </c>
      <c r="CS229">
        <v>8</v>
      </c>
      <c r="CT229" t="s">
        <v>3191</v>
      </c>
      <c r="CU229" t="s">
        <v>3191</v>
      </c>
      <c r="CV229" t="s">
        <v>3191</v>
      </c>
      <c r="CW229" t="s">
        <v>1547</v>
      </c>
      <c r="CX229" t="s">
        <v>1547</v>
      </c>
      <c r="CY229">
        <v>227</v>
      </c>
      <c r="CZ229" t="s">
        <v>6557</v>
      </c>
      <c r="DA229" t="s">
        <v>1547</v>
      </c>
      <c r="DB229" t="s">
        <v>1881</v>
      </c>
      <c r="DC229" t="s">
        <v>1882</v>
      </c>
      <c r="DD229" t="s">
        <v>3365</v>
      </c>
      <c r="DE229" t="s">
        <v>3193</v>
      </c>
      <c r="DF229" t="s">
        <v>3367</v>
      </c>
      <c r="DG229" t="s">
        <v>1547</v>
      </c>
      <c r="DH229" t="s">
        <v>1547</v>
      </c>
      <c r="DI229" t="s">
        <v>1892</v>
      </c>
      <c r="DJ229" t="s">
        <v>6548</v>
      </c>
      <c r="DK229"/>
      <c r="DL229" t="s">
        <v>1892</v>
      </c>
      <c r="DM229">
        <v>9</v>
      </c>
      <c r="DN229" t="s">
        <v>1883</v>
      </c>
      <c r="DO229" t="s">
        <v>1569</v>
      </c>
      <c r="DP229" t="b">
        <v>1</v>
      </c>
      <c r="DQ229" t="b">
        <v>0</v>
      </c>
      <c r="DR229" t="b">
        <v>1</v>
      </c>
      <c r="DS229" t="b">
        <v>0</v>
      </c>
      <c r="DT229" t="b">
        <v>0</v>
      </c>
      <c r="DU229" t="b">
        <v>1</v>
      </c>
      <c r="DV229" t="b">
        <v>0</v>
      </c>
      <c r="DW229">
        <v>0</v>
      </c>
      <c r="DX229" t="b">
        <v>0</v>
      </c>
      <c r="DY229" t="b">
        <v>0</v>
      </c>
      <c r="DZ229" t="b">
        <v>0</v>
      </c>
      <c r="EA229" t="b">
        <v>0</v>
      </c>
      <c r="EB229" t="b">
        <v>0</v>
      </c>
      <c r="EC229" t="b">
        <v>0</v>
      </c>
      <c r="ED229" t="b">
        <v>0</v>
      </c>
      <c r="EE229" t="b">
        <v>0</v>
      </c>
      <c r="EF229" t="b">
        <v>0</v>
      </c>
      <c r="EG229" t="b" cm="1">
        <v>0</v>
      </c>
      <c r="EH229" t="b">
        <v>0</v>
      </c>
      <c r="EI229" t="b">
        <v>0</v>
      </c>
      <c r="EJ229" t="b">
        <v>0</v>
      </c>
      <c r="EK229" t="s">
        <v>1547</v>
      </c>
      <c r="EL229">
        <v>0</v>
      </c>
      <c r="EM229">
        <v>24</v>
      </c>
      <c r="EN229" t="b">
        <v>0</v>
      </c>
    </row>
    <row r="230" spans="1:144" ht="15.75">
      <c r="A230"/>
      <c r="B230" t="s">
        <v>1569</v>
      </c>
      <c r="C230" t="s">
        <v>1569</v>
      </c>
      <c r="D230" t="s">
        <v>3369</v>
      </c>
      <c r="E230" t="s">
        <v>3370</v>
      </c>
      <c r="F230" t="s">
        <v>3371</v>
      </c>
      <c r="G230" t="s">
        <v>3372</v>
      </c>
      <c r="H230" t="s">
        <v>3216</v>
      </c>
      <c r="I230" t="s">
        <v>1230</v>
      </c>
      <c r="J230"/>
      <c r="K230" t="s">
        <v>902</v>
      </c>
      <c r="L230" t="s">
        <v>3190</v>
      </c>
      <c r="M230" t="s">
        <v>1779</v>
      </c>
      <c r="N230"/>
      <c r="O230" t="s">
        <v>3191</v>
      </c>
      <c r="P230" t="s">
        <v>3192</v>
      </c>
      <c r="Q230" t="s">
        <v>3193</v>
      </c>
      <c r="R230" t="s">
        <v>3194</v>
      </c>
      <c r="S230"/>
      <c r="T230"/>
      <c r="U230" t="s">
        <v>13246</v>
      </c>
      <c r="V230" t="s">
        <v>13251</v>
      </c>
      <c r="W230"/>
      <c r="X230"/>
      <c r="Y230"/>
      <c r="Z230"/>
      <c r="AA230"/>
      <c r="AB230"/>
      <c r="AC230"/>
      <c r="AD230"/>
      <c r="AE230"/>
      <c r="AF230"/>
      <c r="AG230"/>
      <c r="AH230"/>
      <c r="AI230"/>
      <c r="AJ230"/>
      <c r="AK230"/>
      <c r="AL230"/>
      <c r="AM230"/>
      <c r="AN230"/>
      <c r="AO230" s="108" t="s">
        <v>43</v>
      </c>
      <c r="AP230" t="s">
        <v>2844</v>
      </c>
      <c r="AQ230">
        <v>71</v>
      </c>
      <c r="AR230" t="s">
        <v>6558</v>
      </c>
      <c r="AS230" t="s">
        <v>1569</v>
      </c>
      <c r="AT230" t="s">
        <v>6057</v>
      </c>
      <c r="AU230" t="s">
        <v>3370</v>
      </c>
      <c r="AV230" t="s">
        <v>6559</v>
      </c>
      <c r="AW230" t="s">
        <v>6560</v>
      </c>
      <c r="AX230" t="s">
        <v>1740</v>
      </c>
      <c r="AY230" t="s">
        <v>6561</v>
      </c>
      <c r="AZ230" t="s">
        <v>3193</v>
      </c>
      <c r="BA230" t="s">
        <v>6562</v>
      </c>
      <c r="BB230" t="s">
        <v>1230</v>
      </c>
      <c r="BC230" t="s">
        <v>3190</v>
      </c>
      <c r="BD230" t="s">
        <v>6563</v>
      </c>
      <c r="BE230" t="s">
        <v>3351</v>
      </c>
      <c r="BF230">
        <v>230</v>
      </c>
      <c r="BG230">
        <v>222</v>
      </c>
      <c r="BH230">
        <v>0</v>
      </c>
      <c r="BI230" t="s">
        <v>3370</v>
      </c>
      <c r="BJ230">
        <v>1</v>
      </c>
      <c r="BK230">
        <v>0</v>
      </c>
      <c r="BL230">
        <v>0</v>
      </c>
      <c r="BM230" t="s">
        <v>1547</v>
      </c>
      <c r="BN230" t="s">
        <v>3352</v>
      </c>
      <c r="BO230" t="s">
        <v>6504</v>
      </c>
      <c r="BP230" t="s" cm="1">
        <v>6503</v>
      </c>
      <c r="BQ230" t="s">
        <v>1547</v>
      </c>
      <c r="BR230" t="s">
        <v>3191</v>
      </c>
      <c r="BS230">
        <v>70</v>
      </c>
      <c r="BT230" t="s">
        <v>6052</v>
      </c>
      <c r="BU230" t="s">
        <v>15283</v>
      </c>
      <c r="BV230" t="s">
        <v>3369</v>
      </c>
      <c r="BW230" t="s">
        <v>6559</v>
      </c>
      <c r="BX230" t="s">
        <v>6111</v>
      </c>
      <c r="BY230" t="s">
        <v>1744</v>
      </c>
      <c r="BZ230" t="s">
        <v>1547</v>
      </c>
      <c r="CA230" t="s">
        <v>1744</v>
      </c>
      <c r="CB230" t="s">
        <v>1779</v>
      </c>
      <c r="CC230"/>
      <c r="CD230" t="s">
        <v>998</v>
      </c>
      <c r="CE230" t="s">
        <v>1230</v>
      </c>
      <c r="CF230" t="s">
        <v>6564</v>
      </c>
      <c r="CG230" t="s">
        <v>6565</v>
      </c>
      <c r="CH230" t="s">
        <v>1230</v>
      </c>
      <c r="CI230" t="s">
        <v>1547</v>
      </c>
      <c r="CJ230" t="s">
        <v>3194</v>
      </c>
      <c r="CK230" t="s">
        <v>1569</v>
      </c>
      <c r="CL230"/>
      <c r="CM230"/>
      <c r="CN230" t="s">
        <v>13246</v>
      </c>
      <c r="CO230" t="s">
        <v>13251</v>
      </c>
      <c r="CP230" t="s">
        <v>13246</v>
      </c>
      <c r="CQ230" t="s">
        <v>13251</v>
      </c>
      <c r="CR230" t="s">
        <v>1547</v>
      </c>
      <c r="CS230">
        <v>8</v>
      </c>
      <c r="CT230" t="s">
        <v>3191</v>
      </c>
      <c r="CU230" t="s">
        <v>3191</v>
      </c>
      <c r="CV230" t="s">
        <v>3191</v>
      </c>
      <c r="CW230" t="s">
        <v>1547</v>
      </c>
      <c r="CX230" t="s">
        <v>1547</v>
      </c>
      <c r="CY230">
        <v>228</v>
      </c>
      <c r="CZ230" t="s">
        <v>6566</v>
      </c>
      <c r="DA230" t="s">
        <v>1547</v>
      </c>
      <c r="DB230" t="s">
        <v>1881</v>
      </c>
      <c r="DC230" t="s">
        <v>1882</v>
      </c>
      <c r="DD230" t="s">
        <v>3370</v>
      </c>
      <c r="DE230" t="s">
        <v>3193</v>
      </c>
      <c r="DF230" t="s">
        <v>3372</v>
      </c>
      <c r="DG230" t="s">
        <v>1547</v>
      </c>
      <c r="DH230" t="s">
        <v>1547</v>
      </c>
      <c r="DI230" t="s">
        <v>1892</v>
      </c>
      <c r="DJ230" t="s">
        <v>6558</v>
      </c>
      <c r="DK230"/>
      <c r="DL230" t="s">
        <v>1892</v>
      </c>
      <c r="DM230">
        <v>9</v>
      </c>
      <c r="DN230" t="s">
        <v>1883</v>
      </c>
      <c r="DO230" t="s">
        <v>1569</v>
      </c>
      <c r="DP230" t="b">
        <v>1</v>
      </c>
      <c r="DQ230" t="b">
        <v>0</v>
      </c>
      <c r="DR230" t="b">
        <v>1</v>
      </c>
      <c r="DS230" t="b">
        <v>0</v>
      </c>
      <c r="DT230" t="b">
        <v>0</v>
      </c>
      <c r="DU230" t="b">
        <v>1</v>
      </c>
      <c r="DV230" t="b">
        <v>0</v>
      </c>
      <c r="DW230">
        <v>0</v>
      </c>
      <c r="DX230" t="b">
        <v>0</v>
      </c>
      <c r="DY230" t="b">
        <v>0</v>
      </c>
      <c r="DZ230" t="b">
        <v>0</v>
      </c>
      <c r="EA230" t="b">
        <v>0</v>
      </c>
      <c r="EB230" t="b">
        <v>0</v>
      </c>
      <c r="EC230" t="b">
        <v>0</v>
      </c>
      <c r="ED230" t="b">
        <v>0</v>
      </c>
      <c r="EE230" t="b">
        <v>0</v>
      </c>
      <c r="EF230" t="b">
        <v>0</v>
      </c>
      <c r="EG230" t="b" cm="1">
        <v>0</v>
      </c>
      <c r="EH230" t="b">
        <v>0</v>
      </c>
      <c r="EI230" t="b">
        <v>0</v>
      </c>
      <c r="EJ230" t="b">
        <v>0</v>
      </c>
      <c r="EK230" t="s">
        <v>1547</v>
      </c>
      <c r="EL230">
        <v>0</v>
      </c>
      <c r="EM230">
        <v>25</v>
      </c>
      <c r="EN230" t="b">
        <v>0</v>
      </c>
    </row>
    <row r="231" spans="1:144" ht="15.75">
      <c r="A231"/>
      <c r="B231" t="s">
        <v>1569</v>
      </c>
      <c r="C231" t="s">
        <v>1569</v>
      </c>
      <c r="D231" t="s">
        <v>3373</v>
      </c>
      <c r="E231" t="s">
        <v>3374</v>
      </c>
      <c r="F231" t="s">
        <v>3375</v>
      </c>
      <c r="G231" t="s">
        <v>3376</v>
      </c>
      <c r="H231" t="s">
        <v>3377</v>
      </c>
      <c r="I231" t="s">
        <v>1230</v>
      </c>
      <c r="J231"/>
      <c r="K231" t="s">
        <v>902</v>
      </c>
      <c r="L231" t="s">
        <v>3190</v>
      </c>
      <c r="M231" t="s">
        <v>1779</v>
      </c>
      <c r="N231"/>
      <c r="O231" t="s">
        <v>3191</v>
      </c>
      <c r="P231" t="s">
        <v>3192</v>
      </c>
      <c r="Q231" t="s">
        <v>3193</v>
      </c>
      <c r="R231" t="s">
        <v>3194</v>
      </c>
      <c r="S231"/>
      <c r="T231"/>
      <c r="U231" t="s">
        <v>13246</v>
      </c>
      <c r="V231" t="s">
        <v>13252</v>
      </c>
      <c r="W231"/>
      <c r="X231"/>
      <c r="Y231"/>
      <c r="Z231"/>
      <c r="AA231"/>
      <c r="AB231"/>
      <c r="AC231"/>
      <c r="AD231"/>
      <c r="AE231"/>
      <c r="AF231"/>
      <c r="AG231"/>
      <c r="AH231"/>
      <c r="AI231"/>
      <c r="AJ231"/>
      <c r="AK231"/>
      <c r="AL231"/>
      <c r="AM231"/>
      <c r="AN231"/>
      <c r="AO231" s="108" t="s">
        <v>43</v>
      </c>
      <c r="AP231" t="s">
        <v>2844</v>
      </c>
      <c r="AQ231">
        <v>72</v>
      </c>
      <c r="AR231" t="s">
        <v>6567</v>
      </c>
      <c r="AS231" t="s">
        <v>1569</v>
      </c>
      <c r="AT231" t="s">
        <v>6057</v>
      </c>
      <c r="AU231" t="s">
        <v>3374</v>
      </c>
      <c r="AV231" t="s">
        <v>6568</v>
      </c>
      <c r="AW231" t="s">
        <v>6569</v>
      </c>
      <c r="AX231" t="s">
        <v>1740</v>
      </c>
      <c r="AY231" t="s">
        <v>6570</v>
      </c>
      <c r="AZ231" t="s">
        <v>3193</v>
      </c>
      <c r="BA231" t="s">
        <v>6571</v>
      </c>
      <c r="BB231" t="s">
        <v>1230</v>
      </c>
      <c r="BC231" t="s">
        <v>3190</v>
      </c>
      <c r="BD231" t="s">
        <v>6572</v>
      </c>
      <c r="BE231" t="s">
        <v>3351</v>
      </c>
      <c r="BF231">
        <v>231</v>
      </c>
      <c r="BG231">
        <v>222</v>
      </c>
      <c r="BH231">
        <v>0</v>
      </c>
      <c r="BI231" t="s">
        <v>3374</v>
      </c>
      <c r="BJ231">
        <v>1</v>
      </c>
      <c r="BK231">
        <v>0</v>
      </c>
      <c r="BL231">
        <v>0</v>
      </c>
      <c r="BM231" t="s">
        <v>1547</v>
      </c>
      <c r="BN231" t="s">
        <v>3352</v>
      </c>
      <c r="BO231" t="s">
        <v>6504</v>
      </c>
      <c r="BP231" t="s" cm="1">
        <v>6503</v>
      </c>
      <c r="BQ231" t="s">
        <v>1547</v>
      </c>
      <c r="BR231" t="s">
        <v>3191</v>
      </c>
      <c r="BS231">
        <v>71</v>
      </c>
      <c r="BT231" t="s">
        <v>6573</v>
      </c>
      <c r="BU231" t="s">
        <v>15284</v>
      </c>
      <c r="BV231" t="s">
        <v>3373</v>
      </c>
      <c r="BW231" t="s">
        <v>6568</v>
      </c>
      <c r="BX231" t="s">
        <v>6574</v>
      </c>
      <c r="BY231" t="s">
        <v>1744</v>
      </c>
      <c r="BZ231" t="s">
        <v>1547</v>
      </c>
      <c r="CA231" t="s">
        <v>1744</v>
      </c>
      <c r="CB231" t="s">
        <v>1779</v>
      </c>
      <c r="CC231"/>
      <c r="CD231" t="s">
        <v>998</v>
      </c>
      <c r="CE231" t="s">
        <v>1230</v>
      </c>
      <c r="CF231" t="s">
        <v>6575</v>
      </c>
      <c r="CG231" t="s">
        <v>6576</v>
      </c>
      <c r="CH231" t="s">
        <v>1230</v>
      </c>
      <c r="CI231" t="s">
        <v>1547</v>
      </c>
      <c r="CJ231" t="s">
        <v>3194</v>
      </c>
      <c r="CK231" t="s">
        <v>1569</v>
      </c>
      <c r="CL231"/>
      <c r="CM231"/>
      <c r="CN231" t="s">
        <v>13246</v>
      </c>
      <c r="CO231" t="s">
        <v>13252</v>
      </c>
      <c r="CP231" t="s">
        <v>13246</v>
      </c>
      <c r="CQ231" t="s">
        <v>13252</v>
      </c>
      <c r="CR231" t="s">
        <v>1547</v>
      </c>
      <c r="CS231">
        <v>8</v>
      </c>
      <c r="CT231" t="s">
        <v>3191</v>
      </c>
      <c r="CU231" t="s">
        <v>3191</v>
      </c>
      <c r="CV231" t="s">
        <v>3191</v>
      </c>
      <c r="CW231" t="s">
        <v>1547</v>
      </c>
      <c r="CX231" t="s">
        <v>1547</v>
      </c>
      <c r="CY231">
        <v>229</v>
      </c>
      <c r="CZ231" t="s">
        <v>6577</v>
      </c>
      <c r="DA231" t="s">
        <v>1547</v>
      </c>
      <c r="DB231" t="s">
        <v>1881</v>
      </c>
      <c r="DC231" t="s">
        <v>1882</v>
      </c>
      <c r="DD231" t="s">
        <v>3374</v>
      </c>
      <c r="DE231" t="s">
        <v>3193</v>
      </c>
      <c r="DF231" t="s">
        <v>3376</v>
      </c>
      <c r="DG231" t="s">
        <v>1547</v>
      </c>
      <c r="DH231" t="s">
        <v>1547</v>
      </c>
      <c r="DI231" t="s">
        <v>1892</v>
      </c>
      <c r="DJ231" t="s">
        <v>6567</v>
      </c>
      <c r="DK231"/>
      <c r="DL231" t="s">
        <v>1892</v>
      </c>
      <c r="DM231">
        <v>9</v>
      </c>
      <c r="DN231" t="s">
        <v>1883</v>
      </c>
      <c r="DO231" t="s">
        <v>1569</v>
      </c>
      <c r="DP231" t="b">
        <v>1</v>
      </c>
      <c r="DQ231" t="b">
        <v>0</v>
      </c>
      <c r="DR231" t="b">
        <v>1</v>
      </c>
      <c r="DS231" t="b">
        <v>0</v>
      </c>
      <c r="DT231" t="b">
        <v>0</v>
      </c>
      <c r="DU231" t="b">
        <v>1</v>
      </c>
      <c r="DV231" t="b">
        <v>0</v>
      </c>
      <c r="DW231">
        <v>0</v>
      </c>
      <c r="DX231" t="b">
        <v>0</v>
      </c>
      <c r="DY231" t="b">
        <v>0</v>
      </c>
      <c r="DZ231" t="b">
        <v>0</v>
      </c>
      <c r="EA231" t="b">
        <v>0</v>
      </c>
      <c r="EB231" t="b">
        <v>0</v>
      </c>
      <c r="EC231" t="b">
        <v>0</v>
      </c>
      <c r="ED231" t="b">
        <v>0</v>
      </c>
      <c r="EE231" t="b">
        <v>0</v>
      </c>
      <c r="EF231" t="b">
        <v>0</v>
      </c>
      <c r="EG231" t="b" cm="1">
        <v>0</v>
      </c>
      <c r="EH231" t="b">
        <v>0</v>
      </c>
      <c r="EI231" t="b">
        <v>0</v>
      </c>
      <c r="EJ231" t="b">
        <v>0</v>
      </c>
      <c r="EK231" t="s">
        <v>1547</v>
      </c>
      <c r="EL231">
        <v>0</v>
      </c>
      <c r="EM231">
        <v>25</v>
      </c>
      <c r="EN231" t="b">
        <v>0</v>
      </c>
    </row>
    <row r="232" spans="1:144" ht="15.75">
      <c r="A232"/>
      <c r="B232" t="s">
        <v>1569</v>
      </c>
      <c r="C232" t="s">
        <v>1569</v>
      </c>
      <c r="D232" t="s">
        <v>3378</v>
      </c>
      <c r="E232" t="s">
        <v>3379</v>
      </c>
      <c r="F232" t="s">
        <v>3262</v>
      </c>
      <c r="G232" t="s">
        <v>3378</v>
      </c>
      <c r="H232" t="s">
        <v>3380</v>
      </c>
      <c r="I232" t="s">
        <v>1230</v>
      </c>
      <c r="J232"/>
      <c r="K232" t="s">
        <v>902</v>
      </c>
      <c r="L232" t="s">
        <v>3190</v>
      </c>
      <c r="M232" t="s">
        <v>1749</v>
      </c>
      <c r="N232"/>
      <c r="O232" t="s">
        <v>3191</v>
      </c>
      <c r="P232" t="s">
        <v>3192</v>
      </c>
      <c r="Q232" t="s">
        <v>3193</v>
      </c>
      <c r="R232" t="s">
        <v>3194</v>
      </c>
      <c r="S232"/>
      <c r="T232"/>
      <c r="U232" t="s">
        <v>13246</v>
      </c>
      <c r="V232" t="s">
        <v>13253</v>
      </c>
      <c r="W232"/>
      <c r="X232"/>
      <c r="Y232"/>
      <c r="Z232"/>
      <c r="AA232"/>
      <c r="AB232"/>
      <c r="AC232"/>
      <c r="AD232"/>
      <c r="AE232"/>
      <c r="AF232"/>
      <c r="AG232"/>
      <c r="AH232"/>
      <c r="AI232"/>
      <c r="AJ232"/>
      <c r="AK232"/>
      <c r="AL232"/>
      <c r="AM232"/>
      <c r="AN232"/>
      <c r="AO232" s="108" t="s">
        <v>43</v>
      </c>
      <c r="AP232" t="s">
        <v>2844</v>
      </c>
      <c r="AQ232">
        <v>73</v>
      </c>
      <c r="AR232" t="s">
        <v>6578</v>
      </c>
      <c r="AS232" t="s">
        <v>1569</v>
      </c>
      <c r="AT232" t="s">
        <v>6057</v>
      </c>
      <c r="AU232" t="s">
        <v>3379</v>
      </c>
      <c r="AV232" t="s">
        <v>6579</v>
      </c>
      <c r="AW232" t="s">
        <v>6224</v>
      </c>
      <c r="AX232" t="s">
        <v>1740</v>
      </c>
      <c r="AY232" t="s">
        <v>6580</v>
      </c>
      <c r="AZ232" t="s">
        <v>3193</v>
      </c>
      <c r="BA232" t="s">
        <v>6581</v>
      </c>
      <c r="BB232" t="s">
        <v>1230</v>
      </c>
      <c r="BC232" t="s">
        <v>3190</v>
      </c>
      <c r="BD232" t="s">
        <v>6582</v>
      </c>
      <c r="BE232" t="s">
        <v>3351</v>
      </c>
      <c r="BF232">
        <v>232</v>
      </c>
      <c r="BG232">
        <v>222</v>
      </c>
      <c r="BH232">
        <v>0</v>
      </c>
      <c r="BI232" t="s">
        <v>3379</v>
      </c>
      <c r="BJ232">
        <v>1</v>
      </c>
      <c r="BK232">
        <v>0</v>
      </c>
      <c r="BL232">
        <v>0</v>
      </c>
      <c r="BM232" t="s">
        <v>1547</v>
      </c>
      <c r="BN232" t="s">
        <v>3352</v>
      </c>
      <c r="BO232" t="s">
        <v>6504</v>
      </c>
      <c r="BP232" t="s" cm="1">
        <v>6503</v>
      </c>
      <c r="BQ232" t="s">
        <v>1547</v>
      </c>
      <c r="BR232" t="s">
        <v>3191</v>
      </c>
      <c r="BS232">
        <v>72</v>
      </c>
      <c r="BT232" t="s">
        <v>6583</v>
      </c>
      <c r="BU232" t="s">
        <v>15285</v>
      </c>
      <c r="BV232" t="s">
        <v>3378</v>
      </c>
      <c r="BW232" t="s">
        <v>6579</v>
      </c>
      <c r="BX232" t="s">
        <v>6584</v>
      </c>
      <c r="BY232" t="s">
        <v>1744</v>
      </c>
      <c r="BZ232" t="s">
        <v>1547</v>
      </c>
      <c r="CA232" t="s">
        <v>1744</v>
      </c>
      <c r="CB232" t="s">
        <v>1749</v>
      </c>
      <c r="CC232"/>
      <c r="CD232" t="s">
        <v>998</v>
      </c>
      <c r="CE232" t="s">
        <v>1230</v>
      </c>
      <c r="CF232" t="s">
        <v>6585</v>
      </c>
      <c r="CG232" t="s">
        <v>6586</v>
      </c>
      <c r="CH232" t="s">
        <v>1230</v>
      </c>
      <c r="CI232" t="s">
        <v>1547</v>
      </c>
      <c r="CJ232" t="s">
        <v>3194</v>
      </c>
      <c r="CK232" t="s">
        <v>1569</v>
      </c>
      <c r="CL232"/>
      <c r="CM232"/>
      <c r="CN232" t="s">
        <v>13246</v>
      </c>
      <c r="CO232" t="s">
        <v>13253</v>
      </c>
      <c r="CP232" t="s">
        <v>13246</v>
      </c>
      <c r="CQ232" t="s">
        <v>13253</v>
      </c>
      <c r="CR232" t="s">
        <v>1547</v>
      </c>
      <c r="CS232">
        <v>8</v>
      </c>
      <c r="CT232" t="s">
        <v>3191</v>
      </c>
      <c r="CU232" t="s">
        <v>3191</v>
      </c>
      <c r="CV232" t="s">
        <v>3191</v>
      </c>
      <c r="CW232" t="s">
        <v>1547</v>
      </c>
      <c r="CX232" t="s">
        <v>1547</v>
      </c>
      <c r="CY232">
        <v>230</v>
      </c>
      <c r="CZ232" t="s">
        <v>6587</v>
      </c>
      <c r="DA232" t="s">
        <v>1547</v>
      </c>
      <c r="DB232" t="s">
        <v>1881</v>
      </c>
      <c r="DC232" t="s">
        <v>1882</v>
      </c>
      <c r="DD232" t="s">
        <v>3379</v>
      </c>
      <c r="DE232" t="s">
        <v>3193</v>
      </c>
      <c r="DF232" t="s">
        <v>3378</v>
      </c>
      <c r="DG232" t="s">
        <v>1547</v>
      </c>
      <c r="DH232" t="s">
        <v>1547</v>
      </c>
      <c r="DI232" t="s">
        <v>1892</v>
      </c>
      <c r="DJ232" t="s">
        <v>6578</v>
      </c>
      <c r="DK232"/>
      <c r="DL232" t="s">
        <v>1892</v>
      </c>
      <c r="DM232">
        <v>9</v>
      </c>
      <c r="DN232" t="s">
        <v>1883</v>
      </c>
      <c r="DO232" t="s">
        <v>1569</v>
      </c>
      <c r="DP232" t="b">
        <v>1</v>
      </c>
      <c r="DQ232" t="b">
        <v>0</v>
      </c>
      <c r="DR232" t="b">
        <v>1</v>
      </c>
      <c r="DS232" t="b">
        <v>0</v>
      </c>
      <c r="DT232" t="b">
        <v>0</v>
      </c>
      <c r="DU232" t="b">
        <v>1</v>
      </c>
      <c r="DV232" t="b">
        <v>0</v>
      </c>
      <c r="DW232">
        <v>0</v>
      </c>
      <c r="DX232" t="b">
        <v>0</v>
      </c>
      <c r="DY232" t="b">
        <v>0</v>
      </c>
      <c r="DZ232" t="b">
        <v>0</v>
      </c>
      <c r="EA232" t="b">
        <v>0</v>
      </c>
      <c r="EB232" t="b">
        <v>0</v>
      </c>
      <c r="EC232" t="b">
        <v>0</v>
      </c>
      <c r="ED232" t="b">
        <v>0</v>
      </c>
      <c r="EE232" t="b">
        <v>0</v>
      </c>
      <c r="EF232" t="b">
        <v>0</v>
      </c>
      <c r="EG232" t="b" cm="1">
        <v>0</v>
      </c>
      <c r="EH232" t="b">
        <v>0</v>
      </c>
      <c r="EI232" t="b">
        <v>0</v>
      </c>
      <c r="EJ232" t="b">
        <v>0</v>
      </c>
      <c r="EK232" t="s">
        <v>1547</v>
      </c>
      <c r="EL232">
        <v>0</v>
      </c>
      <c r="EM232">
        <v>20</v>
      </c>
      <c r="EN232" t="b">
        <v>0</v>
      </c>
    </row>
    <row r="233" spans="1:144" ht="15.75">
      <c r="A233"/>
      <c r="B233" t="s">
        <v>1569</v>
      </c>
      <c r="C233" t="s">
        <v>1569</v>
      </c>
      <c r="D233" t="s">
        <v>3381</v>
      </c>
      <c r="E233" t="s">
        <v>3382</v>
      </c>
      <c r="F233" t="s">
        <v>3266</v>
      </c>
      <c r="G233" t="s">
        <v>3381</v>
      </c>
      <c r="H233" t="s">
        <v>3216</v>
      </c>
      <c r="I233" t="s">
        <v>1230</v>
      </c>
      <c r="J233"/>
      <c r="K233" t="s">
        <v>902</v>
      </c>
      <c r="L233" t="s">
        <v>3190</v>
      </c>
      <c r="M233" t="s">
        <v>1779</v>
      </c>
      <c r="N233"/>
      <c r="O233" t="s">
        <v>3191</v>
      </c>
      <c r="P233" t="s">
        <v>3192</v>
      </c>
      <c r="Q233" t="s">
        <v>3193</v>
      </c>
      <c r="R233" t="s">
        <v>3194</v>
      </c>
      <c r="S233"/>
      <c r="T233"/>
      <c r="U233" t="s">
        <v>13246</v>
      </c>
      <c r="V233" t="s">
        <v>13254</v>
      </c>
      <c r="W233"/>
      <c r="X233"/>
      <c r="Y233"/>
      <c r="Z233"/>
      <c r="AA233"/>
      <c r="AB233"/>
      <c r="AC233"/>
      <c r="AD233"/>
      <c r="AE233"/>
      <c r="AF233"/>
      <c r="AG233"/>
      <c r="AH233"/>
      <c r="AI233"/>
      <c r="AJ233"/>
      <c r="AK233"/>
      <c r="AL233"/>
      <c r="AM233"/>
      <c r="AN233"/>
      <c r="AO233" s="108" t="s">
        <v>43</v>
      </c>
      <c r="AP233" t="s">
        <v>2844</v>
      </c>
      <c r="AQ233">
        <v>74</v>
      </c>
      <c r="AR233" t="s">
        <v>6588</v>
      </c>
      <c r="AS233" t="s">
        <v>1569</v>
      </c>
      <c r="AT233" t="s">
        <v>6057</v>
      </c>
      <c r="AU233" t="s">
        <v>3382</v>
      </c>
      <c r="AV233" t="s">
        <v>6589</v>
      </c>
      <c r="AW233" t="s">
        <v>6234</v>
      </c>
      <c r="AX233" t="s">
        <v>1740</v>
      </c>
      <c r="AY233" t="s">
        <v>6590</v>
      </c>
      <c r="AZ233" t="s">
        <v>3193</v>
      </c>
      <c r="BA233" t="s">
        <v>6591</v>
      </c>
      <c r="BB233" t="s">
        <v>1230</v>
      </c>
      <c r="BC233" t="s">
        <v>3190</v>
      </c>
      <c r="BD233" t="s">
        <v>6592</v>
      </c>
      <c r="BE233" t="s">
        <v>3351</v>
      </c>
      <c r="BF233">
        <v>233</v>
      </c>
      <c r="BG233">
        <v>222</v>
      </c>
      <c r="BH233">
        <v>0</v>
      </c>
      <c r="BI233" t="s">
        <v>3382</v>
      </c>
      <c r="BJ233">
        <v>1</v>
      </c>
      <c r="BK233">
        <v>0</v>
      </c>
      <c r="BL233">
        <v>0</v>
      </c>
      <c r="BM233" t="s">
        <v>1547</v>
      </c>
      <c r="BN233" t="s">
        <v>3352</v>
      </c>
      <c r="BO233" t="s">
        <v>6504</v>
      </c>
      <c r="BP233" t="s" cm="1">
        <v>6503</v>
      </c>
      <c r="BQ233" t="s">
        <v>1547</v>
      </c>
      <c r="BR233" t="s">
        <v>3191</v>
      </c>
      <c r="BS233">
        <v>73</v>
      </c>
      <c r="BT233" t="s">
        <v>6593</v>
      </c>
      <c r="BU233" t="s">
        <v>15286</v>
      </c>
      <c r="BV233" t="s">
        <v>3381</v>
      </c>
      <c r="BW233" t="s">
        <v>6589</v>
      </c>
      <c r="BX233" t="s">
        <v>6111</v>
      </c>
      <c r="BY233" t="s">
        <v>1744</v>
      </c>
      <c r="BZ233" t="s">
        <v>1547</v>
      </c>
      <c r="CA233" t="s">
        <v>1744</v>
      </c>
      <c r="CB233" t="s">
        <v>1779</v>
      </c>
      <c r="CC233"/>
      <c r="CD233" t="s">
        <v>998</v>
      </c>
      <c r="CE233" t="s">
        <v>1230</v>
      </c>
      <c r="CF233" t="s">
        <v>6594</v>
      </c>
      <c r="CG233" t="s">
        <v>6595</v>
      </c>
      <c r="CH233" t="s">
        <v>1230</v>
      </c>
      <c r="CI233" t="s">
        <v>1547</v>
      </c>
      <c r="CJ233" t="s">
        <v>3194</v>
      </c>
      <c r="CK233" t="s">
        <v>1569</v>
      </c>
      <c r="CL233"/>
      <c r="CM233"/>
      <c r="CN233" t="s">
        <v>13246</v>
      </c>
      <c r="CO233" t="s">
        <v>13254</v>
      </c>
      <c r="CP233" t="s">
        <v>13246</v>
      </c>
      <c r="CQ233" t="s">
        <v>13254</v>
      </c>
      <c r="CR233" t="s">
        <v>1547</v>
      </c>
      <c r="CS233">
        <v>8</v>
      </c>
      <c r="CT233" t="s">
        <v>3191</v>
      </c>
      <c r="CU233" t="s">
        <v>3191</v>
      </c>
      <c r="CV233" t="s">
        <v>3191</v>
      </c>
      <c r="CW233" t="s">
        <v>1547</v>
      </c>
      <c r="CX233" t="s">
        <v>1547</v>
      </c>
      <c r="CY233">
        <v>231</v>
      </c>
      <c r="CZ233" t="s">
        <v>6596</v>
      </c>
      <c r="DA233" t="s">
        <v>1547</v>
      </c>
      <c r="DB233" t="s">
        <v>1881</v>
      </c>
      <c r="DC233" t="s">
        <v>1882</v>
      </c>
      <c r="DD233" t="s">
        <v>3382</v>
      </c>
      <c r="DE233" t="s">
        <v>3193</v>
      </c>
      <c r="DF233" t="s">
        <v>3381</v>
      </c>
      <c r="DG233" t="s">
        <v>1547</v>
      </c>
      <c r="DH233" t="s">
        <v>1547</v>
      </c>
      <c r="DI233" t="s">
        <v>1892</v>
      </c>
      <c r="DJ233" t="s">
        <v>6588</v>
      </c>
      <c r="DK233"/>
      <c r="DL233" t="s">
        <v>1892</v>
      </c>
      <c r="DM233">
        <v>9</v>
      </c>
      <c r="DN233" t="s">
        <v>1883</v>
      </c>
      <c r="DO233" t="s">
        <v>1569</v>
      </c>
      <c r="DP233" t="b">
        <v>1</v>
      </c>
      <c r="DQ233" t="b">
        <v>0</v>
      </c>
      <c r="DR233" t="b">
        <v>1</v>
      </c>
      <c r="DS233" t="b">
        <v>0</v>
      </c>
      <c r="DT233" t="b">
        <v>0</v>
      </c>
      <c r="DU233" t="b">
        <v>1</v>
      </c>
      <c r="DV233" t="b">
        <v>0</v>
      </c>
      <c r="DW233">
        <v>0</v>
      </c>
      <c r="DX233" t="b">
        <v>0</v>
      </c>
      <c r="DY233" t="b">
        <v>0</v>
      </c>
      <c r="DZ233" t="b">
        <v>0</v>
      </c>
      <c r="EA233" t="b">
        <v>0</v>
      </c>
      <c r="EB233" t="b">
        <v>0</v>
      </c>
      <c r="EC233" t="b">
        <v>0</v>
      </c>
      <c r="ED233" t="b">
        <v>0</v>
      </c>
      <c r="EE233" t="b">
        <v>0</v>
      </c>
      <c r="EF233" t="b">
        <v>0</v>
      </c>
      <c r="EG233" t="b" cm="1">
        <v>0</v>
      </c>
      <c r="EH233" t="b">
        <v>0</v>
      </c>
      <c r="EI233" t="b">
        <v>0</v>
      </c>
      <c r="EJ233" t="b">
        <v>0</v>
      </c>
      <c r="EK233" t="s">
        <v>1547</v>
      </c>
      <c r="EL233">
        <v>0</v>
      </c>
      <c r="EM233">
        <v>24</v>
      </c>
      <c r="EN233" t="b">
        <v>0</v>
      </c>
    </row>
    <row r="234" spans="1:144" ht="15.75">
      <c r="A234"/>
      <c r="B234" t="s">
        <v>1569</v>
      </c>
      <c r="C234" t="s">
        <v>1569</v>
      </c>
      <c r="D234" t="s">
        <v>3383</v>
      </c>
      <c r="E234" t="s">
        <v>3384</v>
      </c>
      <c r="F234"/>
      <c r="G234" t="s">
        <v>3383</v>
      </c>
      <c r="H234" t="s">
        <v>3383</v>
      </c>
      <c r="I234" t="s">
        <v>1230</v>
      </c>
      <c r="J234"/>
      <c r="K234" t="s">
        <v>902</v>
      </c>
      <c r="L234" t="s">
        <v>3190</v>
      </c>
      <c r="M234" t="s">
        <v>1749</v>
      </c>
      <c r="N234"/>
      <c r="O234" t="s">
        <v>3191</v>
      </c>
      <c r="P234" t="s">
        <v>3192</v>
      </c>
      <c r="Q234" t="s">
        <v>3193</v>
      </c>
      <c r="R234" t="s">
        <v>3194</v>
      </c>
      <c r="S234"/>
      <c r="T234"/>
      <c r="U234" t="s">
        <v>13246</v>
      </c>
      <c r="V234" t="s">
        <v>3385</v>
      </c>
      <c r="W234"/>
      <c r="X234"/>
      <c r="Y234"/>
      <c r="Z234"/>
      <c r="AA234"/>
      <c r="AB234"/>
      <c r="AC234"/>
      <c r="AD234"/>
      <c r="AE234"/>
      <c r="AF234"/>
      <c r="AG234"/>
      <c r="AH234"/>
      <c r="AI234"/>
      <c r="AJ234"/>
      <c r="AK234"/>
      <c r="AL234"/>
      <c r="AM234"/>
      <c r="AN234"/>
      <c r="AO234" s="108" t="s">
        <v>43</v>
      </c>
      <c r="AP234" t="s">
        <v>2844</v>
      </c>
      <c r="AQ234">
        <v>75</v>
      </c>
      <c r="AR234" t="s">
        <v>6597</v>
      </c>
      <c r="AS234" t="s">
        <v>1569</v>
      </c>
      <c r="AT234" t="s">
        <v>6057</v>
      </c>
      <c r="AU234" t="s">
        <v>3384</v>
      </c>
      <c r="AV234" t="s">
        <v>6598</v>
      </c>
      <c r="AW234" t="s">
        <v>1744</v>
      </c>
      <c r="AX234" t="s">
        <v>1740</v>
      </c>
      <c r="AY234" t="s">
        <v>6599</v>
      </c>
      <c r="AZ234" t="s">
        <v>3193</v>
      </c>
      <c r="BA234" t="s">
        <v>6600</v>
      </c>
      <c r="BB234" t="s">
        <v>1230</v>
      </c>
      <c r="BC234" t="s">
        <v>3190</v>
      </c>
      <c r="BD234" t="s">
        <v>6601</v>
      </c>
      <c r="BE234" t="s">
        <v>3351</v>
      </c>
      <c r="BF234">
        <v>234</v>
      </c>
      <c r="BG234">
        <v>222</v>
      </c>
      <c r="BH234">
        <v>0</v>
      </c>
      <c r="BI234" t="s">
        <v>3384</v>
      </c>
      <c r="BJ234">
        <v>1</v>
      </c>
      <c r="BK234">
        <v>0</v>
      </c>
      <c r="BL234">
        <v>0</v>
      </c>
      <c r="BM234" t="s">
        <v>1547</v>
      </c>
      <c r="BN234" t="s">
        <v>3352</v>
      </c>
      <c r="BO234" t="s">
        <v>6504</v>
      </c>
      <c r="BP234" t="s" cm="1">
        <v>6503</v>
      </c>
      <c r="BQ234" t="s">
        <v>1547</v>
      </c>
      <c r="BR234" t="s">
        <v>3191</v>
      </c>
      <c r="BS234">
        <v>74</v>
      </c>
      <c r="BT234" t="s">
        <v>6602</v>
      </c>
      <c r="BU234" t="s">
        <v>15287</v>
      </c>
      <c r="BV234" t="s">
        <v>3383</v>
      </c>
      <c r="BW234" t="s">
        <v>6598</v>
      </c>
      <c r="BX234" t="s">
        <v>6599</v>
      </c>
      <c r="BY234" t="s">
        <v>1744</v>
      </c>
      <c r="BZ234" t="s">
        <v>1547</v>
      </c>
      <c r="CA234" t="s">
        <v>1744</v>
      </c>
      <c r="CB234" t="s">
        <v>1749</v>
      </c>
      <c r="CC234"/>
      <c r="CD234" t="s">
        <v>998</v>
      </c>
      <c r="CE234" t="s">
        <v>1230</v>
      </c>
      <c r="CF234" t="s">
        <v>6603</v>
      </c>
      <c r="CG234" t="s">
        <v>6604</v>
      </c>
      <c r="CH234" t="s">
        <v>1230</v>
      </c>
      <c r="CI234" t="s">
        <v>1547</v>
      </c>
      <c r="CJ234" t="s">
        <v>3194</v>
      </c>
      <c r="CK234" t="s">
        <v>1569</v>
      </c>
      <c r="CL234"/>
      <c r="CM234"/>
      <c r="CN234" t="s">
        <v>13246</v>
      </c>
      <c r="CO234" t="s">
        <v>3385</v>
      </c>
      <c r="CP234" t="s">
        <v>13246</v>
      </c>
      <c r="CQ234" t="s">
        <v>3385</v>
      </c>
      <c r="CR234" t="s">
        <v>1547</v>
      </c>
      <c r="CS234">
        <v>8</v>
      </c>
      <c r="CT234" t="s">
        <v>3191</v>
      </c>
      <c r="CU234" t="s">
        <v>3191</v>
      </c>
      <c r="CV234" t="s">
        <v>3191</v>
      </c>
      <c r="CW234" t="s">
        <v>1547</v>
      </c>
      <c r="CX234" t="s">
        <v>1547</v>
      </c>
      <c r="CY234">
        <v>232</v>
      </c>
      <c r="CZ234" t="s">
        <v>6605</v>
      </c>
      <c r="DA234" t="s">
        <v>1547</v>
      </c>
      <c r="DB234" t="s">
        <v>1881</v>
      </c>
      <c r="DC234" t="s">
        <v>1882</v>
      </c>
      <c r="DD234" t="s">
        <v>3384</v>
      </c>
      <c r="DE234" t="s">
        <v>3193</v>
      </c>
      <c r="DF234" t="s">
        <v>3383</v>
      </c>
      <c r="DG234" t="s">
        <v>1547</v>
      </c>
      <c r="DH234" t="s">
        <v>1547</v>
      </c>
      <c r="DI234" t="s">
        <v>1892</v>
      </c>
      <c r="DJ234" t="s">
        <v>6597</v>
      </c>
      <c r="DK234"/>
      <c r="DL234" t="s">
        <v>1892</v>
      </c>
      <c r="DM234">
        <v>9</v>
      </c>
      <c r="DN234" t="s">
        <v>1883</v>
      </c>
      <c r="DO234" t="s">
        <v>1569</v>
      </c>
      <c r="DP234" t="b">
        <v>1</v>
      </c>
      <c r="DQ234" t="b">
        <v>0</v>
      </c>
      <c r="DR234" t="b">
        <v>1</v>
      </c>
      <c r="DS234" t="b">
        <v>0</v>
      </c>
      <c r="DT234" t="b">
        <v>0</v>
      </c>
      <c r="DU234" t="b">
        <v>1</v>
      </c>
      <c r="DV234" t="b">
        <v>0</v>
      </c>
      <c r="DW234">
        <v>0</v>
      </c>
      <c r="DX234" t="b">
        <v>0</v>
      </c>
      <c r="DY234" t="b">
        <v>0</v>
      </c>
      <c r="DZ234" t="b">
        <v>0</v>
      </c>
      <c r="EA234" t="b">
        <v>0</v>
      </c>
      <c r="EB234" t="b">
        <v>0</v>
      </c>
      <c r="EC234" t="b">
        <v>0</v>
      </c>
      <c r="ED234" t="b">
        <v>0</v>
      </c>
      <c r="EE234" t="b">
        <v>0</v>
      </c>
      <c r="EF234" t="b">
        <v>0</v>
      </c>
      <c r="EG234" t="b" cm="1">
        <v>0</v>
      </c>
      <c r="EH234" t="b">
        <v>0</v>
      </c>
      <c r="EI234" t="b">
        <v>0</v>
      </c>
      <c r="EJ234" t="b">
        <v>0</v>
      </c>
      <c r="EK234" t="s">
        <v>1547</v>
      </c>
      <c r="EL234">
        <v>0</v>
      </c>
      <c r="EM234">
        <v>16</v>
      </c>
      <c r="EN234" t="b">
        <v>0</v>
      </c>
    </row>
    <row r="235" spans="1:144" ht="15.75">
      <c r="A235"/>
      <c r="B235" t="s">
        <v>1569</v>
      </c>
      <c r="C235" t="s">
        <v>1569</v>
      </c>
      <c r="D235" t="s">
        <v>3386</v>
      </c>
      <c r="E235" t="s">
        <v>3387</v>
      </c>
      <c r="F235"/>
      <c r="G235" t="s">
        <v>3386</v>
      </c>
      <c r="H235" t="s">
        <v>3386</v>
      </c>
      <c r="I235" t="s">
        <v>1244</v>
      </c>
      <c r="J235"/>
      <c r="K235" t="s">
        <v>902</v>
      </c>
      <c r="L235" t="s">
        <v>3190</v>
      </c>
      <c r="M235"/>
      <c r="N235"/>
      <c r="O235" t="s">
        <v>3388</v>
      </c>
      <c r="P235" t="s">
        <v>1569</v>
      </c>
      <c r="Q235" t="s">
        <v>2623</v>
      </c>
      <c r="R235" t="s">
        <v>3194</v>
      </c>
      <c r="S235"/>
      <c r="T235"/>
      <c r="U235" t="s">
        <v>3389</v>
      </c>
      <c r="V235"/>
      <c r="W235"/>
      <c r="X235"/>
      <c r="Y235"/>
      <c r="Z235"/>
      <c r="AA235"/>
      <c r="AB235"/>
      <c r="AC235"/>
      <c r="AD235"/>
      <c r="AE235"/>
      <c r="AF235"/>
      <c r="AG235"/>
      <c r="AH235"/>
      <c r="AI235"/>
      <c r="AJ235"/>
      <c r="AK235"/>
      <c r="AL235"/>
      <c r="AM235"/>
      <c r="AN235"/>
      <c r="AO235" s="108" t="s">
        <v>43</v>
      </c>
      <c r="AP235" t="s">
        <v>2845</v>
      </c>
      <c r="AQ235">
        <v>2</v>
      </c>
      <c r="AR235" t="s">
        <v>6606</v>
      </c>
      <c r="AS235" t="s">
        <v>1569</v>
      </c>
      <c r="AT235" t="s">
        <v>6057</v>
      </c>
      <c r="AU235" t="s">
        <v>3387</v>
      </c>
      <c r="AV235" t="s">
        <v>6607</v>
      </c>
      <c r="AW235" t="s">
        <v>1744</v>
      </c>
      <c r="AX235" t="s">
        <v>1740</v>
      </c>
      <c r="AY235" t="s">
        <v>6608</v>
      </c>
      <c r="AZ235" t="s">
        <v>2623</v>
      </c>
      <c r="BA235" t="s">
        <v>6609</v>
      </c>
      <c r="BB235" t="s">
        <v>1244</v>
      </c>
      <c r="BC235" t="s">
        <v>3190</v>
      </c>
      <c r="BD235" t="s">
        <v>6610</v>
      </c>
      <c r="BE235" t="s">
        <v>3386</v>
      </c>
      <c r="BF235">
        <v>235</v>
      </c>
      <c r="BG235">
        <v>0</v>
      </c>
      <c r="BH235">
        <v>0</v>
      </c>
      <c r="BI235" t="s">
        <v>1547</v>
      </c>
      <c r="BJ235">
        <v>0</v>
      </c>
      <c r="BK235">
        <v>0</v>
      </c>
      <c r="BL235">
        <v>0</v>
      </c>
      <c r="BM235" t="s">
        <v>1547</v>
      </c>
      <c r="BN235" t="s">
        <v>1547</v>
      </c>
      <c r="BO235" t="s">
        <v>1547</v>
      </c>
      <c r="BP235" t="s" cm="1">
        <v>1547</v>
      </c>
      <c r="BQ235" t="s">
        <v>1547</v>
      </c>
      <c r="BR235" t="s">
        <v>3388</v>
      </c>
      <c r="BS235">
        <v>1</v>
      </c>
      <c r="BT235" t="s">
        <v>1738</v>
      </c>
      <c r="BU235" t="s">
        <v>15288</v>
      </c>
      <c r="BV235" t="s">
        <v>3386</v>
      </c>
      <c r="BW235" t="s">
        <v>6607</v>
      </c>
      <c r="BX235" t="s">
        <v>6608</v>
      </c>
      <c r="BY235" t="s">
        <v>1744</v>
      </c>
      <c r="BZ235" t="s">
        <v>1547</v>
      </c>
      <c r="CA235" t="s">
        <v>1744</v>
      </c>
      <c r="CB235" t="s">
        <v>1547</v>
      </c>
      <c r="CC235"/>
      <c r="CD235" t="s">
        <v>998</v>
      </c>
      <c r="CE235" t="s">
        <v>1244</v>
      </c>
      <c r="CF235" t="s">
        <v>3387</v>
      </c>
      <c r="CG235" t="s">
        <v>6607</v>
      </c>
      <c r="CH235" t="s">
        <v>1244</v>
      </c>
      <c r="CI235" t="s">
        <v>1547</v>
      </c>
      <c r="CJ235" t="s">
        <v>3194</v>
      </c>
      <c r="CK235" t="s">
        <v>1569</v>
      </c>
      <c r="CL235"/>
      <c r="CM235"/>
      <c r="CN235" t="s">
        <v>3389</v>
      </c>
      <c r="CO235" t="s">
        <v>1547</v>
      </c>
      <c r="CP235" t="s">
        <v>3389</v>
      </c>
      <c r="CQ235" t="s">
        <v>1547</v>
      </c>
      <c r="CR235" t="s">
        <v>1547</v>
      </c>
      <c r="CS235">
        <v>8</v>
      </c>
      <c r="CT235" t="s">
        <v>3388</v>
      </c>
      <c r="CU235" t="s">
        <v>3388</v>
      </c>
      <c r="CV235" t="s">
        <v>3388</v>
      </c>
      <c r="CW235" t="s">
        <v>1547</v>
      </c>
      <c r="CX235" t="s">
        <v>1547</v>
      </c>
      <c r="CY235">
        <v>233</v>
      </c>
      <c r="CZ235" t="s">
        <v>6611</v>
      </c>
      <c r="DA235" t="s">
        <v>1547</v>
      </c>
      <c r="DB235" t="s">
        <v>1881</v>
      </c>
      <c r="DC235" t="s">
        <v>1882</v>
      </c>
      <c r="DD235" t="s">
        <v>3387</v>
      </c>
      <c r="DE235" t="s">
        <v>2623</v>
      </c>
      <c r="DF235" t="s">
        <v>3386</v>
      </c>
      <c r="DG235" t="s">
        <v>1547</v>
      </c>
      <c r="DH235" t="s">
        <v>1547</v>
      </c>
      <c r="DI235" t="s">
        <v>1892</v>
      </c>
      <c r="DJ235" t="s">
        <v>6606</v>
      </c>
      <c r="DK235"/>
      <c r="DL235" t="s">
        <v>1892</v>
      </c>
      <c r="DM235">
        <v>9</v>
      </c>
      <c r="DN235" t="s">
        <v>1883</v>
      </c>
      <c r="DO235" t="s">
        <v>1569</v>
      </c>
      <c r="DP235" t="b">
        <v>1</v>
      </c>
      <c r="DQ235" t="b">
        <v>0</v>
      </c>
      <c r="DR235" t="b">
        <v>1</v>
      </c>
      <c r="DS235" t="b">
        <v>0</v>
      </c>
      <c r="DT235" t="b">
        <v>0</v>
      </c>
      <c r="DU235" t="b">
        <v>1</v>
      </c>
      <c r="DV235" t="b">
        <v>1</v>
      </c>
      <c r="DW235">
        <v>0</v>
      </c>
      <c r="DX235" t="b">
        <v>0</v>
      </c>
      <c r="DY235" t="b">
        <v>0</v>
      </c>
      <c r="DZ235" t="b">
        <v>0</v>
      </c>
      <c r="EA235" t="b">
        <v>0</v>
      </c>
      <c r="EB235" t="b">
        <v>0</v>
      </c>
      <c r="EC235" t="b">
        <v>0</v>
      </c>
      <c r="ED235" t="b">
        <v>0</v>
      </c>
      <c r="EE235" t="b">
        <v>0</v>
      </c>
      <c r="EF235" t="b">
        <v>0</v>
      </c>
      <c r="EG235" t="b" cm="1">
        <v>0</v>
      </c>
      <c r="EH235" t="b">
        <v>0</v>
      </c>
      <c r="EI235" t="b">
        <v>0</v>
      </c>
      <c r="EJ235" t="b">
        <v>0</v>
      </c>
      <c r="EK235" t="s">
        <v>1547</v>
      </c>
      <c r="EL235">
        <v>0</v>
      </c>
      <c r="EM235">
        <v>17</v>
      </c>
      <c r="EN235" t="b">
        <v>0</v>
      </c>
    </row>
    <row r="236" spans="1:144" ht="15.75">
      <c r="A236"/>
      <c r="B236" t="s">
        <v>1569</v>
      </c>
      <c r="C236" t="s">
        <v>1569</v>
      </c>
      <c r="D236" t="s">
        <v>3390</v>
      </c>
      <c r="E236" t="s">
        <v>3391</v>
      </c>
      <c r="F236"/>
      <c r="G236" t="s">
        <v>3392</v>
      </c>
      <c r="H236" t="s">
        <v>3390</v>
      </c>
      <c r="I236" t="s">
        <v>1230</v>
      </c>
      <c r="J236"/>
      <c r="K236" t="s">
        <v>902</v>
      </c>
      <c r="L236" t="s">
        <v>3190</v>
      </c>
      <c r="M236" t="s">
        <v>1749</v>
      </c>
      <c r="N236"/>
      <c r="O236" t="s">
        <v>3388</v>
      </c>
      <c r="P236" t="s">
        <v>1569</v>
      </c>
      <c r="Q236" t="s">
        <v>2623</v>
      </c>
      <c r="R236" t="s">
        <v>3194</v>
      </c>
      <c r="S236"/>
      <c r="T236"/>
      <c r="U236" t="s">
        <v>3389</v>
      </c>
      <c r="V236" t="s">
        <v>3393</v>
      </c>
      <c r="W236"/>
      <c r="X236"/>
      <c r="Y236"/>
      <c r="Z236"/>
      <c r="AA236"/>
      <c r="AB236"/>
      <c r="AC236"/>
      <c r="AD236"/>
      <c r="AE236"/>
      <c r="AF236"/>
      <c r="AG236"/>
      <c r="AH236"/>
      <c r="AI236"/>
      <c r="AJ236"/>
      <c r="AK236"/>
      <c r="AL236"/>
      <c r="AM236"/>
      <c r="AN236"/>
      <c r="AO236" s="108" t="s">
        <v>43</v>
      </c>
      <c r="AP236" t="s">
        <v>2845</v>
      </c>
      <c r="AQ236">
        <v>3</v>
      </c>
      <c r="AR236" t="s">
        <v>6612</v>
      </c>
      <c r="AS236" t="s">
        <v>1569</v>
      </c>
      <c r="AT236" t="s">
        <v>6057</v>
      </c>
      <c r="AU236" t="s">
        <v>3391</v>
      </c>
      <c r="AV236" t="s">
        <v>6613</v>
      </c>
      <c r="AW236" t="s">
        <v>1744</v>
      </c>
      <c r="AX236" t="s">
        <v>1740</v>
      </c>
      <c r="AY236" t="s">
        <v>6614</v>
      </c>
      <c r="AZ236" t="s">
        <v>2623</v>
      </c>
      <c r="BA236" t="s">
        <v>6615</v>
      </c>
      <c r="BB236" t="s">
        <v>1230</v>
      </c>
      <c r="BC236" t="s">
        <v>3190</v>
      </c>
      <c r="BD236" t="s">
        <v>6616</v>
      </c>
      <c r="BE236" t="s">
        <v>3386</v>
      </c>
      <c r="BF236">
        <v>236</v>
      </c>
      <c r="BG236">
        <v>235</v>
      </c>
      <c r="BH236">
        <v>0</v>
      </c>
      <c r="BI236" t="s">
        <v>3391</v>
      </c>
      <c r="BJ236">
        <v>1</v>
      </c>
      <c r="BK236">
        <v>0</v>
      </c>
      <c r="BL236">
        <v>0</v>
      </c>
      <c r="BM236" t="s">
        <v>1547</v>
      </c>
      <c r="BN236" t="s">
        <v>3387</v>
      </c>
      <c r="BO236" t="s">
        <v>6607</v>
      </c>
      <c r="BP236" t="s" cm="1">
        <v>6606</v>
      </c>
      <c r="BQ236" t="s">
        <v>1547</v>
      </c>
      <c r="BR236" t="s">
        <v>3388</v>
      </c>
      <c r="BS236">
        <v>2</v>
      </c>
      <c r="BT236" t="s">
        <v>1712</v>
      </c>
      <c r="BU236" t="s">
        <v>15289</v>
      </c>
      <c r="BV236" t="s">
        <v>3390</v>
      </c>
      <c r="BW236" t="s">
        <v>6613</v>
      </c>
      <c r="BX236" t="s">
        <v>6617</v>
      </c>
      <c r="BY236" t="s">
        <v>1744</v>
      </c>
      <c r="BZ236" t="s">
        <v>1547</v>
      </c>
      <c r="CA236" t="s">
        <v>1744</v>
      </c>
      <c r="CB236" t="s">
        <v>1749</v>
      </c>
      <c r="CC236"/>
      <c r="CD236" t="s">
        <v>998</v>
      </c>
      <c r="CE236" t="s">
        <v>1230</v>
      </c>
      <c r="CF236" t="s">
        <v>214</v>
      </c>
      <c r="CG236" t="s">
        <v>6618</v>
      </c>
      <c r="CH236" t="s">
        <v>1230</v>
      </c>
      <c r="CI236" t="s">
        <v>1547</v>
      </c>
      <c r="CJ236" t="s">
        <v>3194</v>
      </c>
      <c r="CK236" t="s">
        <v>1569</v>
      </c>
      <c r="CL236"/>
      <c r="CM236"/>
      <c r="CN236" t="s">
        <v>3389</v>
      </c>
      <c r="CO236" t="s">
        <v>3393</v>
      </c>
      <c r="CP236" t="s">
        <v>3389</v>
      </c>
      <c r="CQ236" t="s">
        <v>3393</v>
      </c>
      <c r="CR236" t="s">
        <v>1547</v>
      </c>
      <c r="CS236">
        <v>8</v>
      </c>
      <c r="CT236" t="s">
        <v>3388</v>
      </c>
      <c r="CU236" t="s">
        <v>3388</v>
      </c>
      <c r="CV236" t="s">
        <v>3388</v>
      </c>
      <c r="CW236" t="s">
        <v>1547</v>
      </c>
      <c r="CX236" t="s">
        <v>1547</v>
      </c>
      <c r="CY236">
        <v>234</v>
      </c>
      <c r="CZ236" t="s">
        <v>6619</v>
      </c>
      <c r="DA236" t="s">
        <v>1547</v>
      </c>
      <c r="DB236" t="s">
        <v>1881</v>
      </c>
      <c r="DC236" t="s">
        <v>1882</v>
      </c>
      <c r="DD236" t="s">
        <v>3391</v>
      </c>
      <c r="DE236" t="s">
        <v>2623</v>
      </c>
      <c r="DF236" t="s">
        <v>3392</v>
      </c>
      <c r="DG236" t="s">
        <v>1547</v>
      </c>
      <c r="DH236" t="s">
        <v>1547</v>
      </c>
      <c r="DI236" t="s">
        <v>1892</v>
      </c>
      <c r="DJ236" t="s">
        <v>6612</v>
      </c>
      <c r="DK236"/>
      <c r="DL236" t="s">
        <v>1892</v>
      </c>
      <c r="DM236">
        <v>9</v>
      </c>
      <c r="DN236" t="s">
        <v>1883</v>
      </c>
      <c r="DO236" t="s">
        <v>1569</v>
      </c>
      <c r="DP236" t="b">
        <v>1</v>
      </c>
      <c r="DQ236" t="b">
        <v>0</v>
      </c>
      <c r="DR236" t="b">
        <v>1</v>
      </c>
      <c r="DS236" t="b">
        <v>0</v>
      </c>
      <c r="DT236" t="b">
        <v>0</v>
      </c>
      <c r="DU236" t="b">
        <v>1</v>
      </c>
      <c r="DV236" t="b">
        <v>0</v>
      </c>
      <c r="DW236">
        <v>0</v>
      </c>
      <c r="DX236" t="b">
        <v>0</v>
      </c>
      <c r="DY236" t="b">
        <v>0</v>
      </c>
      <c r="DZ236" t="b">
        <v>0</v>
      </c>
      <c r="EA236" t="b">
        <v>0</v>
      </c>
      <c r="EB236" t="b">
        <v>0</v>
      </c>
      <c r="EC236" t="b">
        <v>0</v>
      </c>
      <c r="ED236" t="b">
        <v>0</v>
      </c>
      <c r="EE236" t="b">
        <v>0</v>
      </c>
      <c r="EF236" t="b">
        <v>0</v>
      </c>
      <c r="EG236" t="b" cm="1">
        <v>0</v>
      </c>
      <c r="EH236" t="b">
        <v>0</v>
      </c>
      <c r="EI236" t="b">
        <v>0</v>
      </c>
      <c r="EJ236" t="b">
        <v>0</v>
      </c>
      <c r="EK236" t="s">
        <v>1547</v>
      </c>
      <c r="EL236">
        <v>0</v>
      </c>
      <c r="EM236">
        <v>18</v>
      </c>
      <c r="EN236" t="b">
        <v>0</v>
      </c>
    </row>
    <row r="237" spans="1:144" ht="15.75">
      <c r="A237"/>
      <c r="B237" t="s">
        <v>1569</v>
      </c>
      <c r="C237" t="s">
        <v>1569</v>
      </c>
      <c r="D237" t="s">
        <v>3394</v>
      </c>
      <c r="E237" t="s">
        <v>3395</v>
      </c>
      <c r="F237" t="s">
        <v>3313</v>
      </c>
      <c r="G237" t="s">
        <v>3396</v>
      </c>
      <c r="H237" t="s">
        <v>3394</v>
      </c>
      <c r="I237" t="s">
        <v>1230</v>
      </c>
      <c r="J237"/>
      <c r="K237" t="s">
        <v>902</v>
      </c>
      <c r="L237" t="s">
        <v>3190</v>
      </c>
      <c r="M237" t="s">
        <v>1995</v>
      </c>
      <c r="N237"/>
      <c r="O237" t="s">
        <v>3388</v>
      </c>
      <c r="P237" t="s">
        <v>1569</v>
      </c>
      <c r="Q237" t="s">
        <v>2623</v>
      </c>
      <c r="R237" t="s">
        <v>3194</v>
      </c>
      <c r="S237"/>
      <c r="T237"/>
      <c r="U237" t="s">
        <v>3389</v>
      </c>
      <c r="V237" t="s">
        <v>3397</v>
      </c>
      <c r="W237"/>
      <c r="X237"/>
      <c r="Y237"/>
      <c r="Z237"/>
      <c r="AA237"/>
      <c r="AB237"/>
      <c r="AC237"/>
      <c r="AD237"/>
      <c r="AE237"/>
      <c r="AF237"/>
      <c r="AG237"/>
      <c r="AH237"/>
      <c r="AI237"/>
      <c r="AJ237"/>
      <c r="AK237"/>
      <c r="AL237"/>
      <c r="AM237"/>
      <c r="AN237"/>
      <c r="AO237" s="108" t="s">
        <v>43</v>
      </c>
      <c r="AP237" t="s">
        <v>2845</v>
      </c>
      <c r="AQ237">
        <v>4</v>
      </c>
      <c r="AR237" t="s">
        <v>6620</v>
      </c>
      <c r="AS237" t="s">
        <v>1569</v>
      </c>
      <c r="AT237" t="s">
        <v>6057</v>
      </c>
      <c r="AU237" t="s">
        <v>3395</v>
      </c>
      <c r="AV237" t="s">
        <v>6621</v>
      </c>
      <c r="AW237" t="s">
        <v>6397</v>
      </c>
      <c r="AX237" t="s">
        <v>1740</v>
      </c>
      <c r="AY237" t="s">
        <v>6622</v>
      </c>
      <c r="AZ237" t="s">
        <v>2623</v>
      </c>
      <c r="BA237" t="s">
        <v>6623</v>
      </c>
      <c r="BB237" t="s">
        <v>1230</v>
      </c>
      <c r="BC237" t="s">
        <v>3190</v>
      </c>
      <c r="BD237" t="s">
        <v>6624</v>
      </c>
      <c r="BE237" t="s">
        <v>3386</v>
      </c>
      <c r="BF237">
        <v>237</v>
      </c>
      <c r="BG237">
        <v>235</v>
      </c>
      <c r="BH237">
        <v>0</v>
      </c>
      <c r="BI237" t="s">
        <v>3395</v>
      </c>
      <c r="BJ237">
        <v>1</v>
      </c>
      <c r="BK237">
        <v>0</v>
      </c>
      <c r="BL237">
        <v>0</v>
      </c>
      <c r="BM237" t="s">
        <v>1547</v>
      </c>
      <c r="BN237" t="s">
        <v>3387</v>
      </c>
      <c r="BO237" t="s">
        <v>6607</v>
      </c>
      <c r="BP237" t="s" cm="1">
        <v>6606</v>
      </c>
      <c r="BQ237" t="s">
        <v>1547</v>
      </c>
      <c r="BR237" t="s">
        <v>3388</v>
      </c>
      <c r="BS237">
        <v>3</v>
      </c>
      <c r="BT237" t="s">
        <v>1715</v>
      </c>
      <c r="BU237" t="s">
        <v>15290</v>
      </c>
      <c r="BV237" t="s">
        <v>3394</v>
      </c>
      <c r="BW237" t="s">
        <v>6621</v>
      </c>
      <c r="BX237" t="s">
        <v>6625</v>
      </c>
      <c r="BY237" t="s">
        <v>1744</v>
      </c>
      <c r="BZ237" t="s">
        <v>1547</v>
      </c>
      <c r="CA237" t="s">
        <v>1744</v>
      </c>
      <c r="CB237" t="s">
        <v>1995</v>
      </c>
      <c r="CC237"/>
      <c r="CD237" t="s">
        <v>998</v>
      </c>
      <c r="CE237" t="s">
        <v>1230</v>
      </c>
      <c r="CF237" t="s">
        <v>6626</v>
      </c>
      <c r="CG237" t="s">
        <v>6627</v>
      </c>
      <c r="CH237" t="s">
        <v>1230</v>
      </c>
      <c r="CI237" t="s">
        <v>1547</v>
      </c>
      <c r="CJ237" t="s">
        <v>3194</v>
      </c>
      <c r="CK237" t="s">
        <v>1569</v>
      </c>
      <c r="CL237"/>
      <c r="CM237"/>
      <c r="CN237" t="s">
        <v>3389</v>
      </c>
      <c r="CO237" t="s">
        <v>3397</v>
      </c>
      <c r="CP237" t="s">
        <v>3389</v>
      </c>
      <c r="CQ237" t="s">
        <v>3397</v>
      </c>
      <c r="CR237" t="s">
        <v>1547</v>
      </c>
      <c r="CS237">
        <v>8</v>
      </c>
      <c r="CT237" t="s">
        <v>3388</v>
      </c>
      <c r="CU237" t="s">
        <v>3388</v>
      </c>
      <c r="CV237" t="s">
        <v>3388</v>
      </c>
      <c r="CW237" t="s">
        <v>1547</v>
      </c>
      <c r="CX237" t="s">
        <v>1547</v>
      </c>
      <c r="CY237">
        <v>235</v>
      </c>
      <c r="CZ237" t="s">
        <v>6628</v>
      </c>
      <c r="DA237" t="s">
        <v>1547</v>
      </c>
      <c r="DB237" t="s">
        <v>1881</v>
      </c>
      <c r="DC237" t="s">
        <v>1882</v>
      </c>
      <c r="DD237" t="s">
        <v>3395</v>
      </c>
      <c r="DE237" t="s">
        <v>2623</v>
      </c>
      <c r="DF237" t="s">
        <v>3396</v>
      </c>
      <c r="DG237" t="s">
        <v>1547</v>
      </c>
      <c r="DH237" t="s">
        <v>1547</v>
      </c>
      <c r="DI237" t="s">
        <v>1892</v>
      </c>
      <c r="DJ237" t="s">
        <v>6620</v>
      </c>
      <c r="DK237"/>
      <c r="DL237" t="s">
        <v>1892</v>
      </c>
      <c r="DM237">
        <v>9</v>
      </c>
      <c r="DN237" t="s">
        <v>1883</v>
      </c>
      <c r="DO237" t="s">
        <v>1569</v>
      </c>
      <c r="DP237" t="b">
        <v>1</v>
      </c>
      <c r="DQ237" t="b">
        <v>0</v>
      </c>
      <c r="DR237" t="b">
        <v>1</v>
      </c>
      <c r="DS237" t="b">
        <v>0</v>
      </c>
      <c r="DT237" t="b">
        <v>0</v>
      </c>
      <c r="DU237" t="b">
        <v>1</v>
      </c>
      <c r="DV237" t="b">
        <v>0</v>
      </c>
      <c r="DW237">
        <v>0</v>
      </c>
      <c r="DX237" t="b">
        <v>0</v>
      </c>
      <c r="DY237" t="b">
        <v>0</v>
      </c>
      <c r="DZ237" t="b">
        <v>0</v>
      </c>
      <c r="EA237" t="b">
        <v>0</v>
      </c>
      <c r="EB237" t="b">
        <v>0</v>
      </c>
      <c r="EC237" t="b">
        <v>0</v>
      </c>
      <c r="ED237" t="b">
        <v>0</v>
      </c>
      <c r="EE237" t="b">
        <v>0</v>
      </c>
      <c r="EF237" t="b">
        <v>0</v>
      </c>
      <c r="EG237" t="b" cm="1">
        <v>0</v>
      </c>
      <c r="EH237" t="b">
        <v>0</v>
      </c>
      <c r="EI237" t="b">
        <v>0</v>
      </c>
      <c r="EJ237" t="b">
        <v>0</v>
      </c>
      <c r="EK237" t="s">
        <v>1547</v>
      </c>
      <c r="EL237">
        <v>0</v>
      </c>
      <c r="EM237">
        <v>20</v>
      </c>
      <c r="EN237" t="b">
        <v>0</v>
      </c>
    </row>
    <row r="238" spans="1:144" ht="15.75">
      <c r="A238"/>
      <c r="B238" t="s">
        <v>1569</v>
      </c>
      <c r="C238" t="s">
        <v>1569</v>
      </c>
      <c r="D238" t="s">
        <v>3398</v>
      </c>
      <c r="E238" t="s">
        <v>3399</v>
      </c>
      <c r="F238" t="s">
        <v>3400</v>
      </c>
      <c r="G238" t="s">
        <v>3401</v>
      </c>
      <c r="H238" t="s">
        <v>3398</v>
      </c>
      <c r="I238" t="s">
        <v>1230</v>
      </c>
      <c r="J238"/>
      <c r="K238" t="s">
        <v>902</v>
      </c>
      <c r="L238" t="s">
        <v>3190</v>
      </c>
      <c r="M238" t="s">
        <v>1749</v>
      </c>
      <c r="N238"/>
      <c r="O238" t="s">
        <v>3388</v>
      </c>
      <c r="P238" t="s">
        <v>1569</v>
      </c>
      <c r="Q238" t="s">
        <v>2623</v>
      </c>
      <c r="R238" t="s">
        <v>3194</v>
      </c>
      <c r="S238"/>
      <c r="T238"/>
      <c r="U238" t="s">
        <v>3389</v>
      </c>
      <c r="V238" t="s">
        <v>3402</v>
      </c>
      <c r="W238"/>
      <c r="X238"/>
      <c r="Y238"/>
      <c r="Z238"/>
      <c r="AA238"/>
      <c r="AB238"/>
      <c r="AC238"/>
      <c r="AD238"/>
      <c r="AE238"/>
      <c r="AF238"/>
      <c r="AG238"/>
      <c r="AH238"/>
      <c r="AI238"/>
      <c r="AJ238"/>
      <c r="AK238"/>
      <c r="AL238"/>
      <c r="AM238"/>
      <c r="AN238"/>
      <c r="AO238" s="108" t="s">
        <v>43</v>
      </c>
      <c r="AP238" t="s">
        <v>2845</v>
      </c>
      <c r="AQ238">
        <v>5</v>
      </c>
      <c r="AR238" t="s">
        <v>6629</v>
      </c>
      <c r="AS238" t="s">
        <v>1569</v>
      </c>
      <c r="AT238" t="s">
        <v>6057</v>
      </c>
      <c r="AU238" t="s">
        <v>3399</v>
      </c>
      <c r="AV238" t="s">
        <v>6630</v>
      </c>
      <c r="AW238" t="s">
        <v>6631</v>
      </c>
      <c r="AX238" t="s">
        <v>1740</v>
      </c>
      <c r="AY238" t="s">
        <v>6632</v>
      </c>
      <c r="AZ238" t="s">
        <v>2623</v>
      </c>
      <c r="BA238" t="s">
        <v>6633</v>
      </c>
      <c r="BB238" t="s">
        <v>1230</v>
      </c>
      <c r="BC238" t="s">
        <v>3190</v>
      </c>
      <c r="BD238" t="s">
        <v>6634</v>
      </c>
      <c r="BE238" t="s">
        <v>3386</v>
      </c>
      <c r="BF238">
        <v>238</v>
      </c>
      <c r="BG238">
        <v>235</v>
      </c>
      <c r="BH238">
        <v>0</v>
      </c>
      <c r="BI238" t="s">
        <v>3399</v>
      </c>
      <c r="BJ238">
        <v>1</v>
      </c>
      <c r="BK238">
        <v>0</v>
      </c>
      <c r="BL238">
        <v>0</v>
      </c>
      <c r="BM238" t="s">
        <v>1547</v>
      </c>
      <c r="BN238" t="s">
        <v>3387</v>
      </c>
      <c r="BO238" t="s">
        <v>6607</v>
      </c>
      <c r="BP238" t="s" cm="1">
        <v>6606</v>
      </c>
      <c r="BQ238" t="s">
        <v>1547</v>
      </c>
      <c r="BR238" t="s">
        <v>3388</v>
      </c>
      <c r="BS238">
        <v>4</v>
      </c>
      <c r="BT238" t="s">
        <v>1756</v>
      </c>
      <c r="BU238" t="s">
        <v>15291</v>
      </c>
      <c r="BV238" t="s">
        <v>3398</v>
      </c>
      <c r="BW238" t="s">
        <v>6630</v>
      </c>
      <c r="BX238" t="s">
        <v>6635</v>
      </c>
      <c r="BY238" t="s">
        <v>1744</v>
      </c>
      <c r="BZ238" t="s">
        <v>1547</v>
      </c>
      <c r="CA238" t="s">
        <v>1744</v>
      </c>
      <c r="CB238" t="s">
        <v>1749</v>
      </c>
      <c r="CC238"/>
      <c r="CD238" t="s">
        <v>998</v>
      </c>
      <c r="CE238" t="s">
        <v>1230</v>
      </c>
      <c r="CF238" t="s">
        <v>3548</v>
      </c>
      <c r="CG238" t="s">
        <v>6636</v>
      </c>
      <c r="CH238" t="s">
        <v>1230</v>
      </c>
      <c r="CI238" t="s">
        <v>1547</v>
      </c>
      <c r="CJ238" t="s">
        <v>3194</v>
      </c>
      <c r="CK238" t="s">
        <v>1569</v>
      </c>
      <c r="CL238"/>
      <c r="CM238"/>
      <c r="CN238" t="s">
        <v>3389</v>
      </c>
      <c r="CO238" t="s">
        <v>3402</v>
      </c>
      <c r="CP238" t="s">
        <v>3389</v>
      </c>
      <c r="CQ238" t="s">
        <v>3402</v>
      </c>
      <c r="CR238" t="s">
        <v>1547</v>
      </c>
      <c r="CS238">
        <v>8</v>
      </c>
      <c r="CT238" t="s">
        <v>3388</v>
      </c>
      <c r="CU238" t="s">
        <v>3388</v>
      </c>
      <c r="CV238" t="s">
        <v>3388</v>
      </c>
      <c r="CW238" t="s">
        <v>1547</v>
      </c>
      <c r="CX238" t="s">
        <v>1547</v>
      </c>
      <c r="CY238">
        <v>236</v>
      </c>
      <c r="CZ238" t="s">
        <v>6637</v>
      </c>
      <c r="DA238" t="s">
        <v>1547</v>
      </c>
      <c r="DB238" t="s">
        <v>1881</v>
      </c>
      <c r="DC238" t="s">
        <v>1882</v>
      </c>
      <c r="DD238" t="s">
        <v>3399</v>
      </c>
      <c r="DE238" t="s">
        <v>2623</v>
      </c>
      <c r="DF238" t="s">
        <v>3401</v>
      </c>
      <c r="DG238" t="s">
        <v>1547</v>
      </c>
      <c r="DH238" t="s">
        <v>1547</v>
      </c>
      <c r="DI238" t="s">
        <v>1892</v>
      </c>
      <c r="DJ238" t="s">
        <v>6629</v>
      </c>
      <c r="DK238"/>
      <c r="DL238" t="s">
        <v>1892</v>
      </c>
      <c r="DM238">
        <v>9</v>
      </c>
      <c r="DN238" t="s">
        <v>1883</v>
      </c>
      <c r="DO238" t="s">
        <v>1569</v>
      </c>
      <c r="DP238" t="b">
        <v>1</v>
      </c>
      <c r="DQ238" t="b">
        <v>0</v>
      </c>
      <c r="DR238" t="b">
        <v>1</v>
      </c>
      <c r="DS238" t="b">
        <v>0</v>
      </c>
      <c r="DT238" t="b">
        <v>0</v>
      </c>
      <c r="DU238" t="b">
        <v>1</v>
      </c>
      <c r="DV238" t="b">
        <v>0</v>
      </c>
      <c r="DW238">
        <v>0</v>
      </c>
      <c r="DX238" t="b">
        <v>0</v>
      </c>
      <c r="DY238" t="b">
        <v>0</v>
      </c>
      <c r="DZ238" t="b">
        <v>0</v>
      </c>
      <c r="EA238" t="b">
        <v>0</v>
      </c>
      <c r="EB238" t="b">
        <v>0</v>
      </c>
      <c r="EC238" t="b">
        <v>0</v>
      </c>
      <c r="ED238" t="b">
        <v>0</v>
      </c>
      <c r="EE238" t="b">
        <v>0</v>
      </c>
      <c r="EF238" t="b">
        <v>0</v>
      </c>
      <c r="EG238" t="b" cm="1">
        <v>0</v>
      </c>
      <c r="EH238" t="b">
        <v>0</v>
      </c>
      <c r="EI238" t="b">
        <v>0</v>
      </c>
      <c r="EJ238" t="b">
        <v>0</v>
      </c>
      <c r="EK238" t="s">
        <v>1547</v>
      </c>
      <c r="EL238">
        <v>0</v>
      </c>
      <c r="EM238">
        <v>23</v>
      </c>
      <c r="EN238" t="b">
        <v>0</v>
      </c>
    </row>
    <row r="239" spans="1:144" ht="15.75">
      <c r="A239"/>
      <c r="B239" t="s">
        <v>1569</v>
      </c>
      <c r="C239" t="s">
        <v>1569</v>
      </c>
      <c r="D239" t="s">
        <v>3403</v>
      </c>
      <c r="E239" t="s">
        <v>3403</v>
      </c>
      <c r="F239"/>
      <c r="G239" t="s">
        <v>3404</v>
      </c>
      <c r="H239" t="s">
        <v>3403</v>
      </c>
      <c r="I239" t="s">
        <v>1230</v>
      </c>
      <c r="J239"/>
      <c r="K239" t="s">
        <v>902</v>
      </c>
      <c r="L239" t="s">
        <v>3190</v>
      </c>
      <c r="M239" t="s">
        <v>1749</v>
      </c>
      <c r="N239"/>
      <c r="O239" t="s">
        <v>3388</v>
      </c>
      <c r="P239" t="s">
        <v>1569</v>
      </c>
      <c r="Q239" t="s">
        <v>2623</v>
      </c>
      <c r="R239" t="s">
        <v>3194</v>
      </c>
      <c r="S239"/>
      <c r="T239"/>
      <c r="U239" t="s">
        <v>3389</v>
      </c>
      <c r="V239" t="s">
        <v>3405</v>
      </c>
      <c r="W239"/>
      <c r="X239"/>
      <c r="Y239"/>
      <c r="Z239"/>
      <c r="AA239"/>
      <c r="AB239"/>
      <c r="AC239"/>
      <c r="AD239"/>
      <c r="AE239"/>
      <c r="AF239"/>
      <c r="AG239"/>
      <c r="AH239"/>
      <c r="AI239"/>
      <c r="AJ239"/>
      <c r="AK239"/>
      <c r="AL239"/>
      <c r="AM239"/>
      <c r="AN239"/>
      <c r="AO239" s="108" t="s">
        <v>43</v>
      </c>
      <c r="AP239" t="s">
        <v>2845</v>
      </c>
      <c r="AQ239">
        <v>6</v>
      </c>
      <c r="AR239" t="s">
        <v>6638</v>
      </c>
      <c r="AS239" t="s">
        <v>1569</v>
      </c>
      <c r="AT239" t="s">
        <v>6057</v>
      </c>
      <c r="AU239" t="s">
        <v>3403</v>
      </c>
      <c r="AV239" t="s">
        <v>6639</v>
      </c>
      <c r="AW239" t="s">
        <v>1744</v>
      </c>
      <c r="AX239" t="s">
        <v>1740</v>
      </c>
      <c r="AY239" t="s">
        <v>6640</v>
      </c>
      <c r="AZ239" t="s">
        <v>2623</v>
      </c>
      <c r="BA239" t="s">
        <v>6641</v>
      </c>
      <c r="BB239" t="s">
        <v>1230</v>
      </c>
      <c r="BC239" t="s">
        <v>3190</v>
      </c>
      <c r="BD239" t="s">
        <v>6642</v>
      </c>
      <c r="BE239" t="s">
        <v>3386</v>
      </c>
      <c r="BF239">
        <v>239</v>
      </c>
      <c r="BG239">
        <v>235</v>
      </c>
      <c r="BH239">
        <v>0</v>
      </c>
      <c r="BI239" t="s">
        <v>3403</v>
      </c>
      <c r="BJ239">
        <v>1</v>
      </c>
      <c r="BK239">
        <v>0</v>
      </c>
      <c r="BL239">
        <v>0</v>
      </c>
      <c r="BM239" t="s">
        <v>1547</v>
      </c>
      <c r="BN239" t="s">
        <v>3387</v>
      </c>
      <c r="BO239" t="s">
        <v>6607</v>
      </c>
      <c r="BP239" t="s" cm="1">
        <v>6606</v>
      </c>
      <c r="BQ239" t="s">
        <v>1547</v>
      </c>
      <c r="BR239" t="s">
        <v>3388</v>
      </c>
      <c r="BS239">
        <v>5</v>
      </c>
      <c r="BT239" t="s">
        <v>1717</v>
      </c>
      <c r="BU239" t="s">
        <v>15292</v>
      </c>
      <c r="BV239" t="s">
        <v>3403</v>
      </c>
      <c r="BW239" t="s">
        <v>6639</v>
      </c>
      <c r="BX239" t="s">
        <v>6639</v>
      </c>
      <c r="BY239" t="s">
        <v>1744</v>
      </c>
      <c r="BZ239" t="s">
        <v>1547</v>
      </c>
      <c r="CA239" t="s">
        <v>1744</v>
      </c>
      <c r="CB239" t="s">
        <v>1749</v>
      </c>
      <c r="CC239"/>
      <c r="CD239" t="s">
        <v>998</v>
      </c>
      <c r="CE239" t="s">
        <v>1230</v>
      </c>
      <c r="CF239" t="s">
        <v>6643</v>
      </c>
      <c r="CG239" t="s">
        <v>6644</v>
      </c>
      <c r="CH239" t="s">
        <v>1230</v>
      </c>
      <c r="CI239" t="s">
        <v>1547</v>
      </c>
      <c r="CJ239" t="s">
        <v>3194</v>
      </c>
      <c r="CK239" t="s">
        <v>1569</v>
      </c>
      <c r="CL239"/>
      <c r="CM239"/>
      <c r="CN239" t="s">
        <v>3389</v>
      </c>
      <c r="CO239" t="s">
        <v>3405</v>
      </c>
      <c r="CP239" t="s">
        <v>3389</v>
      </c>
      <c r="CQ239" t="s">
        <v>3405</v>
      </c>
      <c r="CR239" t="s">
        <v>1547</v>
      </c>
      <c r="CS239">
        <v>8</v>
      </c>
      <c r="CT239" t="s">
        <v>3388</v>
      </c>
      <c r="CU239" t="s">
        <v>3388</v>
      </c>
      <c r="CV239" t="s">
        <v>3388</v>
      </c>
      <c r="CW239" t="s">
        <v>1547</v>
      </c>
      <c r="CX239" t="s">
        <v>1547</v>
      </c>
      <c r="CY239">
        <v>237</v>
      </c>
      <c r="CZ239" t="s">
        <v>6645</v>
      </c>
      <c r="DA239" t="s">
        <v>1547</v>
      </c>
      <c r="DB239" t="s">
        <v>1881</v>
      </c>
      <c r="DC239" t="s">
        <v>1882</v>
      </c>
      <c r="DD239" t="s">
        <v>3403</v>
      </c>
      <c r="DE239" t="s">
        <v>2623</v>
      </c>
      <c r="DF239" t="s">
        <v>3404</v>
      </c>
      <c r="DG239" t="s">
        <v>1547</v>
      </c>
      <c r="DH239" t="s">
        <v>1547</v>
      </c>
      <c r="DI239" t="s">
        <v>1892</v>
      </c>
      <c r="DJ239" t="s">
        <v>6638</v>
      </c>
      <c r="DK239"/>
      <c r="DL239" t="s">
        <v>1892</v>
      </c>
      <c r="DM239">
        <v>9</v>
      </c>
      <c r="DN239" t="s">
        <v>1883</v>
      </c>
      <c r="DO239" t="s">
        <v>1569</v>
      </c>
      <c r="DP239" t="b">
        <v>1</v>
      </c>
      <c r="DQ239" t="b">
        <v>0</v>
      </c>
      <c r="DR239" t="b">
        <v>1</v>
      </c>
      <c r="DS239" t="b">
        <v>0</v>
      </c>
      <c r="DT239" t="b">
        <v>0</v>
      </c>
      <c r="DU239" t="b">
        <v>1</v>
      </c>
      <c r="DV239" t="b">
        <v>0</v>
      </c>
      <c r="DW239">
        <v>0</v>
      </c>
      <c r="DX239" t="b">
        <v>0</v>
      </c>
      <c r="DY239" t="b">
        <v>0</v>
      </c>
      <c r="DZ239" t="b">
        <v>0</v>
      </c>
      <c r="EA239" t="b">
        <v>0</v>
      </c>
      <c r="EB239" t="b">
        <v>0</v>
      </c>
      <c r="EC239" t="b">
        <v>0</v>
      </c>
      <c r="ED239" t="b">
        <v>0</v>
      </c>
      <c r="EE239" t="b">
        <v>0</v>
      </c>
      <c r="EF239" t="b">
        <v>0</v>
      </c>
      <c r="EG239" t="b" cm="1">
        <v>0</v>
      </c>
      <c r="EH239" t="b">
        <v>0</v>
      </c>
      <c r="EI239" t="b">
        <v>0</v>
      </c>
      <c r="EJ239" t="b">
        <v>0</v>
      </c>
      <c r="EK239" t="s">
        <v>1547</v>
      </c>
      <c r="EL239">
        <v>0</v>
      </c>
      <c r="EM239">
        <v>15</v>
      </c>
      <c r="EN239" t="b">
        <v>0</v>
      </c>
    </row>
    <row r="240" spans="1:144" ht="47.25">
      <c r="A240"/>
      <c r="B240" t="s">
        <v>1569</v>
      </c>
      <c r="C240" t="s">
        <v>1569</v>
      </c>
      <c r="D240" t="s">
        <v>3406</v>
      </c>
      <c r="E240" t="s">
        <v>3407</v>
      </c>
      <c r="F240"/>
      <c r="G240" t="s">
        <v>3408</v>
      </c>
      <c r="H240" s="109" t="s">
        <v>3409</v>
      </c>
      <c r="I240" t="s">
        <v>1230</v>
      </c>
      <c r="J240"/>
      <c r="K240" t="s">
        <v>902</v>
      </c>
      <c r="L240" t="s">
        <v>3190</v>
      </c>
      <c r="M240" t="s">
        <v>2001</v>
      </c>
      <c r="N240"/>
      <c r="O240" t="s">
        <v>3388</v>
      </c>
      <c r="P240" t="s">
        <v>1569</v>
      </c>
      <c r="Q240" t="s">
        <v>2623</v>
      </c>
      <c r="R240" t="s">
        <v>3194</v>
      </c>
      <c r="S240"/>
      <c r="T240"/>
      <c r="U240" t="s">
        <v>3389</v>
      </c>
      <c r="V240" t="s">
        <v>3410</v>
      </c>
      <c r="W240"/>
      <c r="X240"/>
      <c r="Y240"/>
      <c r="Z240"/>
      <c r="AA240"/>
      <c r="AB240"/>
      <c r="AC240"/>
      <c r="AD240"/>
      <c r="AE240"/>
      <c r="AF240"/>
      <c r="AG240"/>
      <c r="AH240"/>
      <c r="AI240"/>
      <c r="AJ240"/>
      <c r="AK240"/>
      <c r="AL240"/>
      <c r="AM240"/>
      <c r="AN240"/>
      <c r="AO240" s="108" t="s">
        <v>43</v>
      </c>
      <c r="AP240" t="s">
        <v>2845</v>
      </c>
      <c r="AQ240">
        <v>7</v>
      </c>
      <c r="AR240" t="s">
        <v>6646</v>
      </c>
      <c r="AS240" t="s">
        <v>1569</v>
      </c>
      <c r="AT240" t="s">
        <v>6057</v>
      </c>
      <c r="AU240" t="s">
        <v>3407</v>
      </c>
      <c r="AV240" t="s">
        <v>6647</v>
      </c>
      <c r="AW240" t="s">
        <v>1744</v>
      </c>
      <c r="AX240" t="s">
        <v>1740</v>
      </c>
      <c r="AY240" t="s">
        <v>6648</v>
      </c>
      <c r="AZ240" t="s">
        <v>2623</v>
      </c>
      <c r="BA240" t="s">
        <v>6649</v>
      </c>
      <c r="BB240" t="s">
        <v>1230</v>
      </c>
      <c r="BC240" t="s">
        <v>3190</v>
      </c>
      <c r="BD240" t="s">
        <v>6650</v>
      </c>
      <c r="BE240" t="s">
        <v>3386</v>
      </c>
      <c r="BF240">
        <v>240</v>
      </c>
      <c r="BG240">
        <v>235</v>
      </c>
      <c r="BH240">
        <v>0</v>
      </c>
      <c r="BI240" t="s">
        <v>3407</v>
      </c>
      <c r="BJ240">
        <v>1</v>
      </c>
      <c r="BK240">
        <v>0</v>
      </c>
      <c r="BL240">
        <v>0</v>
      </c>
      <c r="BM240" t="s">
        <v>1547</v>
      </c>
      <c r="BN240" t="s">
        <v>3387</v>
      </c>
      <c r="BO240" t="s">
        <v>6607</v>
      </c>
      <c r="BP240" t="s" cm="1">
        <v>6606</v>
      </c>
      <c r="BQ240" t="s">
        <v>1547</v>
      </c>
      <c r="BR240" t="s">
        <v>3388</v>
      </c>
      <c r="BS240">
        <v>6</v>
      </c>
      <c r="BT240" t="s">
        <v>1719</v>
      </c>
      <c r="BU240" t="s">
        <v>15293</v>
      </c>
      <c r="BV240" t="s">
        <v>3406</v>
      </c>
      <c r="BW240" t="s">
        <v>6647</v>
      </c>
      <c r="BX240" t="s">
        <v>6651</v>
      </c>
      <c r="BY240" t="s">
        <v>1744</v>
      </c>
      <c r="BZ240" t="s">
        <v>1547</v>
      </c>
      <c r="CA240" t="s">
        <v>1744</v>
      </c>
      <c r="CB240" t="s">
        <v>2001</v>
      </c>
      <c r="CC240"/>
      <c r="CD240" t="s">
        <v>998</v>
      </c>
      <c r="CE240" t="s">
        <v>1230</v>
      </c>
      <c r="CF240" t="s">
        <v>6652</v>
      </c>
      <c r="CG240" t="s">
        <v>6653</v>
      </c>
      <c r="CH240" t="s">
        <v>1230</v>
      </c>
      <c r="CI240" t="s">
        <v>1547</v>
      </c>
      <c r="CJ240" t="s">
        <v>3194</v>
      </c>
      <c r="CK240" t="s">
        <v>1569</v>
      </c>
      <c r="CL240"/>
      <c r="CM240"/>
      <c r="CN240" t="s">
        <v>3389</v>
      </c>
      <c r="CO240" t="s">
        <v>3410</v>
      </c>
      <c r="CP240" t="s">
        <v>3389</v>
      </c>
      <c r="CQ240" t="s">
        <v>3410</v>
      </c>
      <c r="CR240" t="s">
        <v>1547</v>
      </c>
      <c r="CS240">
        <v>8</v>
      </c>
      <c r="CT240" t="s">
        <v>3388</v>
      </c>
      <c r="CU240" t="s">
        <v>3388</v>
      </c>
      <c r="CV240" t="s">
        <v>3388</v>
      </c>
      <c r="CW240" t="s">
        <v>1547</v>
      </c>
      <c r="CX240" t="s">
        <v>1547</v>
      </c>
      <c r="CY240">
        <v>238</v>
      </c>
      <c r="CZ240" t="s">
        <v>6654</v>
      </c>
      <c r="DA240" t="s">
        <v>1547</v>
      </c>
      <c r="DB240" t="s">
        <v>1881</v>
      </c>
      <c r="DC240" t="s">
        <v>1882</v>
      </c>
      <c r="DD240" t="s">
        <v>3407</v>
      </c>
      <c r="DE240" t="s">
        <v>2623</v>
      </c>
      <c r="DF240" t="s">
        <v>3408</v>
      </c>
      <c r="DG240" t="s">
        <v>1547</v>
      </c>
      <c r="DH240" t="s">
        <v>1547</v>
      </c>
      <c r="DI240" t="s">
        <v>1892</v>
      </c>
      <c r="DJ240" t="s">
        <v>6646</v>
      </c>
      <c r="DK240"/>
      <c r="DL240" t="s">
        <v>1892</v>
      </c>
      <c r="DM240">
        <v>9</v>
      </c>
      <c r="DN240" t="s">
        <v>1883</v>
      </c>
      <c r="DO240" t="s">
        <v>1569</v>
      </c>
      <c r="DP240" t="b">
        <v>1</v>
      </c>
      <c r="DQ240" t="b">
        <v>0</v>
      </c>
      <c r="DR240" t="b">
        <v>1</v>
      </c>
      <c r="DS240" t="b">
        <v>0</v>
      </c>
      <c r="DT240" t="b">
        <v>0</v>
      </c>
      <c r="DU240" t="b">
        <v>1</v>
      </c>
      <c r="DV240" t="b">
        <v>0</v>
      </c>
      <c r="DW240">
        <v>0</v>
      </c>
      <c r="DX240" t="b">
        <v>0</v>
      </c>
      <c r="DY240" t="b">
        <v>0</v>
      </c>
      <c r="DZ240" t="b">
        <v>0</v>
      </c>
      <c r="EA240" t="b">
        <v>0</v>
      </c>
      <c r="EB240" t="b">
        <v>0</v>
      </c>
      <c r="EC240" t="b">
        <v>0</v>
      </c>
      <c r="ED240" t="b">
        <v>0</v>
      </c>
      <c r="EE240" t="b">
        <v>0</v>
      </c>
      <c r="EF240" t="b">
        <v>0</v>
      </c>
      <c r="EG240" t="b" cm="1">
        <v>0</v>
      </c>
      <c r="EH240" t="b">
        <v>0</v>
      </c>
      <c r="EI240" t="b">
        <v>0</v>
      </c>
      <c r="EJ240" t="b">
        <v>0</v>
      </c>
      <c r="EK240" t="s">
        <v>1547</v>
      </c>
      <c r="EL240">
        <v>0</v>
      </c>
      <c r="EM240">
        <v>17</v>
      </c>
      <c r="EN240" t="b">
        <v>0</v>
      </c>
    </row>
    <row r="241" spans="1:144" ht="47.25">
      <c r="A241"/>
      <c r="B241" t="s">
        <v>1569</v>
      </c>
      <c r="C241" t="s">
        <v>1569</v>
      </c>
      <c r="D241" t="s">
        <v>3411</v>
      </c>
      <c r="E241" t="s">
        <v>3412</v>
      </c>
      <c r="F241"/>
      <c r="G241" t="s">
        <v>3413</v>
      </c>
      <c r="H241" s="109" t="s">
        <v>3414</v>
      </c>
      <c r="I241" t="s">
        <v>1230</v>
      </c>
      <c r="J241"/>
      <c r="K241" t="s">
        <v>902</v>
      </c>
      <c r="L241" t="s">
        <v>3190</v>
      </c>
      <c r="M241" t="s">
        <v>2001</v>
      </c>
      <c r="N241"/>
      <c r="O241" t="s">
        <v>3388</v>
      </c>
      <c r="P241" t="s">
        <v>1569</v>
      </c>
      <c r="Q241" t="s">
        <v>2623</v>
      </c>
      <c r="R241" t="s">
        <v>3194</v>
      </c>
      <c r="S241"/>
      <c r="T241"/>
      <c r="U241" t="s">
        <v>3389</v>
      </c>
      <c r="V241" t="s">
        <v>3415</v>
      </c>
      <c r="W241"/>
      <c r="X241"/>
      <c r="Y241"/>
      <c r="Z241"/>
      <c r="AA241"/>
      <c r="AB241"/>
      <c r="AC241"/>
      <c r="AD241"/>
      <c r="AE241"/>
      <c r="AF241"/>
      <c r="AG241"/>
      <c r="AH241"/>
      <c r="AI241"/>
      <c r="AJ241"/>
      <c r="AK241"/>
      <c r="AL241"/>
      <c r="AM241"/>
      <c r="AN241"/>
      <c r="AO241" s="108" t="s">
        <v>43</v>
      </c>
      <c r="AP241" t="s">
        <v>2845</v>
      </c>
      <c r="AQ241">
        <v>8</v>
      </c>
      <c r="AR241" t="s">
        <v>6655</v>
      </c>
      <c r="AS241" t="s">
        <v>1569</v>
      </c>
      <c r="AT241" t="s">
        <v>6057</v>
      </c>
      <c r="AU241" t="s">
        <v>3412</v>
      </c>
      <c r="AV241" t="s">
        <v>6656</v>
      </c>
      <c r="AW241" t="s">
        <v>1744</v>
      </c>
      <c r="AX241" t="s">
        <v>1740</v>
      </c>
      <c r="AY241" t="s">
        <v>6657</v>
      </c>
      <c r="AZ241" t="s">
        <v>2623</v>
      </c>
      <c r="BA241" t="s">
        <v>6658</v>
      </c>
      <c r="BB241" t="s">
        <v>1230</v>
      </c>
      <c r="BC241" t="s">
        <v>3190</v>
      </c>
      <c r="BD241" t="s">
        <v>6659</v>
      </c>
      <c r="BE241" t="s">
        <v>3386</v>
      </c>
      <c r="BF241">
        <v>241</v>
      </c>
      <c r="BG241">
        <v>235</v>
      </c>
      <c r="BH241">
        <v>0</v>
      </c>
      <c r="BI241" t="s">
        <v>3412</v>
      </c>
      <c r="BJ241">
        <v>1</v>
      </c>
      <c r="BK241">
        <v>0</v>
      </c>
      <c r="BL241">
        <v>0</v>
      </c>
      <c r="BM241" t="s">
        <v>1547</v>
      </c>
      <c r="BN241" t="s">
        <v>3387</v>
      </c>
      <c r="BO241" t="s">
        <v>6607</v>
      </c>
      <c r="BP241" t="s" cm="1">
        <v>6606</v>
      </c>
      <c r="BQ241" t="s">
        <v>1547</v>
      </c>
      <c r="BR241" t="s">
        <v>3388</v>
      </c>
      <c r="BS241">
        <v>7</v>
      </c>
      <c r="BT241" t="s">
        <v>1722</v>
      </c>
      <c r="BU241" t="s">
        <v>15294</v>
      </c>
      <c r="BV241" t="s">
        <v>3411</v>
      </c>
      <c r="BW241" t="s">
        <v>6656</v>
      </c>
      <c r="BX241" t="s">
        <v>6660</v>
      </c>
      <c r="BY241" t="s">
        <v>1744</v>
      </c>
      <c r="BZ241" t="s">
        <v>1547</v>
      </c>
      <c r="CA241" t="s">
        <v>1744</v>
      </c>
      <c r="CB241" t="s">
        <v>2001</v>
      </c>
      <c r="CC241"/>
      <c r="CD241" t="s">
        <v>998</v>
      </c>
      <c r="CE241" t="s">
        <v>1230</v>
      </c>
      <c r="CF241" t="s">
        <v>6661</v>
      </c>
      <c r="CG241" t="s">
        <v>6662</v>
      </c>
      <c r="CH241" t="s">
        <v>1230</v>
      </c>
      <c r="CI241" t="s">
        <v>1547</v>
      </c>
      <c r="CJ241" t="s">
        <v>3194</v>
      </c>
      <c r="CK241" t="s">
        <v>1569</v>
      </c>
      <c r="CL241"/>
      <c r="CM241"/>
      <c r="CN241" t="s">
        <v>3389</v>
      </c>
      <c r="CO241" t="s">
        <v>3415</v>
      </c>
      <c r="CP241" t="s">
        <v>3389</v>
      </c>
      <c r="CQ241" t="s">
        <v>3415</v>
      </c>
      <c r="CR241" t="s">
        <v>1547</v>
      </c>
      <c r="CS241">
        <v>8</v>
      </c>
      <c r="CT241" t="s">
        <v>3388</v>
      </c>
      <c r="CU241" t="s">
        <v>3388</v>
      </c>
      <c r="CV241" t="s">
        <v>3388</v>
      </c>
      <c r="CW241" t="s">
        <v>1547</v>
      </c>
      <c r="CX241" t="s">
        <v>1547</v>
      </c>
      <c r="CY241">
        <v>239</v>
      </c>
      <c r="CZ241" t="s">
        <v>6663</v>
      </c>
      <c r="DA241" t="s">
        <v>1547</v>
      </c>
      <c r="DB241" t="s">
        <v>1881</v>
      </c>
      <c r="DC241" t="s">
        <v>1882</v>
      </c>
      <c r="DD241" t="s">
        <v>3412</v>
      </c>
      <c r="DE241" t="s">
        <v>2623</v>
      </c>
      <c r="DF241" t="s">
        <v>3413</v>
      </c>
      <c r="DG241" t="s">
        <v>1547</v>
      </c>
      <c r="DH241" t="s">
        <v>1547</v>
      </c>
      <c r="DI241" t="s">
        <v>1892</v>
      </c>
      <c r="DJ241" t="s">
        <v>6655</v>
      </c>
      <c r="DK241"/>
      <c r="DL241" t="s">
        <v>1892</v>
      </c>
      <c r="DM241">
        <v>9</v>
      </c>
      <c r="DN241" t="s">
        <v>1883</v>
      </c>
      <c r="DO241" t="s">
        <v>1569</v>
      </c>
      <c r="DP241" t="b">
        <v>1</v>
      </c>
      <c r="DQ241" t="b">
        <v>0</v>
      </c>
      <c r="DR241" t="b">
        <v>1</v>
      </c>
      <c r="DS241" t="b">
        <v>0</v>
      </c>
      <c r="DT241" t="b">
        <v>0</v>
      </c>
      <c r="DU241" t="b">
        <v>1</v>
      </c>
      <c r="DV241" t="b">
        <v>0</v>
      </c>
      <c r="DW241">
        <v>0</v>
      </c>
      <c r="DX241" t="b">
        <v>0</v>
      </c>
      <c r="DY241" t="b">
        <v>0</v>
      </c>
      <c r="DZ241" t="b">
        <v>0</v>
      </c>
      <c r="EA241" t="b">
        <v>0</v>
      </c>
      <c r="EB241" t="b">
        <v>0</v>
      </c>
      <c r="EC241" t="b">
        <v>0</v>
      </c>
      <c r="ED241" t="b">
        <v>0</v>
      </c>
      <c r="EE241" t="b">
        <v>0</v>
      </c>
      <c r="EF241" t="b">
        <v>0</v>
      </c>
      <c r="EG241" t="b" cm="1">
        <v>0</v>
      </c>
      <c r="EH241" t="b">
        <v>0</v>
      </c>
      <c r="EI241" t="b">
        <v>0</v>
      </c>
      <c r="EJ241" t="b">
        <v>0</v>
      </c>
      <c r="EK241" t="s">
        <v>1547</v>
      </c>
      <c r="EL241">
        <v>0</v>
      </c>
      <c r="EM241">
        <v>28</v>
      </c>
      <c r="EN241" t="b">
        <v>0</v>
      </c>
    </row>
    <row r="242" spans="1:144" ht="47.25">
      <c r="A242"/>
      <c r="B242" t="s">
        <v>1569</v>
      </c>
      <c r="C242" t="s">
        <v>1569</v>
      </c>
      <c r="D242" t="s">
        <v>3416</v>
      </c>
      <c r="E242" t="s">
        <v>3417</v>
      </c>
      <c r="F242" t="s">
        <v>3418</v>
      </c>
      <c r="G242" t="s">
        <v>3419</v>
      </c>
      <c r="H242" s="109" t="s">
        <v>3420</v>
      </c>
      <c r="I242" t="s">
        <v>1230</v>
      </c>
      <c r="J242"/>
      <c r="K242" t="s">
        <v>902</v>
      </c>
      <c r="L242" t="s">
        <v>3190</v>
      </c>
      <c r="M242" t="s">
        <v>2007</v>
      </c>
      <c r="N242"/>
      <c r="O242" t="s">
        <v>3388</v>
      </c>
      <c r="P242" t="s">
        <v>1569</v>
      </c>
      <c r="Q242" t="s">
        <v>2623</v>
      </c>
      <c r="R242" t="s">
        <v>3194</v>
      </c>
      <c r="S242"/>
      <c r="T242"/>
      <c r="U242" t="s">
        <v>3389</v>
      </c>
      <c r="V242" t="s">
        <v>13255</v>
      </c>
      <c r="W242"/>
      <c r="X242"/>
      <c r="Y242"/>
      <c r="Z242"/>
      <c r="AA242"/>
      <c r="AB242"/>
      <c r="AC242"/>
      <c r="AD242"/>
      <c r="AE242"/>
      <c r="AF242"/>
      <c r="AG242"/>
      <c r="AH242"/>
      <c r="AI242"/>
      <c r="AJ242"/>
      <c r="AK242"/>
      <c r="AL242"/>
      <c r="AM242"/>
      <c r="AN242"/>
      <c r="AO242" s="108" t="s">
        <v>43</v>
      </c>
      <c r="AP242" t="s">
        <v>2845</v>
      </c>
      <c r="AQ242">
        <v>9</v>
      </c>
      <c r="AR242" t="s">
        <v>6664</v>
      </c>
      <c r="AS242" t="s">
        <v>1569</v>
      </c>
      <c r="AT242" t="s">
        <v>6057</v>
      </c>
      <c r="AU242" t="s">
        <v>3417</v>
      </c>
      <c r="AV242" t="s">
        <v>6665</v>
      </c>
      <c r="AW242" t="s">
        <v>6666</v>
      </c>
      <c r="AX242" t="s">
        <v>1740</v>
      </c>
      <c r="AY242" t="s">
        <v>6667</v>
      </c>
      <c r="AZ242" t="s">
        <v>2623</v>
      </c>
      <c r="BA242" t="s">
        <v>6668</v>
      </c>
      <c r="BB242" t="s">
        <v>1230</v>
      </c>
      <c r="BC242" t="s">
        <v>3190</v>
      </c>
      <c r="BD242" t="s">
        <v>6669</v>
      </c>
      <c r="BE242" t="s">
        <v>3386</v>
      </c>
      <c r="BF242">
        <v>242</v>
      </c>
      <c r="BG242">
        <v>235</v>
      </c>
      <c r="BH242">
        <v>0</v>
      </c>
      <c r="BI242" t="s">
        <v>3417</v>
      </c>
      <c r="BJ242">
        <v>1</v>
      </c>
      <c r="BK242">
        <v>0</v>
      </c>
      <c r="BL242">
        <v>0</v>
      </c>
      <c r="BM242" t="s">
        <v>1547</v>
      </c>
      <c r="BN242" t="s">
        <v>3387</v>
      </c>
      <c r="BO242" t="s">
        <v>6607</v>
      </c>
      <c r="BP242" t="s" cm="1">
        <v>6606</v>
      </c>
      <c r="BQ242" t="s">
        <v>1547</v>
      </c>
      <c r="BR242" t="s">
        <v>3388</v>
      </c>
      <c r="BS242">
        <v>8</v>
      </c>
      <c r="BT242" t="s">
        <v>1724</v>
      </c>
      <c r="BU242" t="s">
        <v>15295</v>
      </c>
      <c r="BV242" t="s">
        <v>3416</v>
      </c>
      <c r="BW242" t="s">
        <v>6665</v>
      </c>
      <c r="BX242" t="s">
        <v>6670</v>
      </c>
      <c r="BY242" t="s">
        <v>1744</v>
      </c>
      <c r="BZ242" t="s">
        <v>1547</v>
      </c>
      <c r="CA242" t="s">
        <v>1744</v>
      </c>
      <c r="CB242" t="s">
        <v>2007</v>
      </c>
      <c r="CC242"/>
      <c r="CD242" t="s">
        <v>998</v>
      </c>
      <c r="CE242" t="s">
        <v>1230</v>
      </c>
      <c r="CF242" t="s">
        <v>6671</v>
      </c>
      <c r="CG242" t="s">
        <v>6672</v>
      </c>
      <c r="CH242" t="s">
        <v>1230</v>
      </c>
      <c r="CI242" t="s">
        <v>1547</v>
      </c>
      <c r="CJ242" t="s">
        <v>3194</v>
      </c>
      <c r="CK242" t="s">
        <v>1569</v>
      </c>
      <c r="CL242"/>
      <c r="CM242"/>
      <c r="CN242" t="s">
        <v>3389</v>
      </c>
      <c r="CO242" t="s">
        <v>13255</v>
      </c>
      <c r="CP242" t="s">
        <v>3389</v>
      </c>
      <c r="CQ242" t="s">
        <v>13255</v>
      </c>
      <c r="CR242" t="s">
        <v>1547</v>
      </c>
      <c r="CS242">
        <v>8</v>
      </c>
      <c r="CT242" t="s">
        <v>3388</v>
      </c>
      <c r="CU242" t="s">
        <v>3388</v>
      </c>
      <c r="CV242" t="s">
        <v>3388</v>
      </c>
      <c r="CW242" t="s">
        <v>1547</v>
      </c>
      <c r="CX242" t="s">
        <v>1547</v>
      </c>
      <c r="CY242">
        <v>240</v>
      </c>
      <c r="CZ242" t="s">
        <v>6673</v>
      </c>
      <c r="DA242" t="s">
        <v>1547</v>
      </c>
      <c r="DB242" t="s">
        <v>1881</v>
      </c>
      <c r="DC242" t="s">
        <v>1882</v>
      </c>
      <c r="DD242" t="s">
        <v>3417</v>
      </c>
      <c r="DE242" t="s">
        <v>2623</v>
      </c>
      <c r="DF242" t="s">
        <v>3419</v>
      </c>
      <c r="DG242" t="s">
        <v>1547</v>
      </c>
      <c r="DH242" t="s">
        <v>1547</v>
      </c>
      <c r="DI242" t="s">
        <v>1892</v>
      </c>
      <c r="DJ242" t="s">
        <v>6664</v>
      </c>
      <c r="DK242"/>
      <c r="DL242" t="s">
        <v>1892</v>
      </c>
      <c r="DM242">
        <v>9</v>
      </c>
      <c r="DN242" t="s">
        <v>1883</v>
      </c>
      <c r="DO242" t="s">
        <v>1569</v>
      </c>
      <c r="DP242" t="b">
        <v>1</v>
      </c>
      <c r="DQ242" t="b">
        <v>0</v>
      </c>
      <c r="DR242" t="b">
        <v>1</v>
      </c>
      <c r="DS242" t="b">
        <v>0</v>
      </c>
      <c r="DT242" t="b">
        <v>0</v>
      </c>
      <c r="DU242" t="b">
        <v>1</v>
      </c>
      <c r="DV242" t="b">
        <v>0</v>
      </c>
      <c r="DW242">
        <v>0</v>
      </c>
      <c r="DX242" t="b">
        <v>0</v>
      </c>
      <c r="DY242" t="b">
        <v>0</v>
      </c>
      <c r="DZ242" t="b">
        <v>0</v>
      </c>
      <c r="EA242" t="b">
        <v>0</v>
      </c>
      <c r="EB242" t="b">
        <v>0</v>
      </c>
      <c r="EC242" t="b">
        <v>0</v>
      </c>
      <c r="ED242" t="b">
        <v>0</v>
      </c>
      <c r="EE242" t="b">
        <v>0</v>
      </c>
      <c r="EF242" t="b">
        <v>0</v>
      </c>
      <c r="EG242" t="b" cm="1">
        <v>0</v>
      </c>
      <c r="EH242" t="b">
        <v>0</v>
      </c>
      <c r="EI242" t="b">
        <v>0</v>
      </c>
      <c r="EJ242" t="b">
        <v>0</v>
      </c>
      <c r="EK242" t="s">
        <v>1547</v>
      </c>
      <c r="EL242">
        <v>0</v>
      </c>
      <c r="EM242">
        <v>26</v>
      </c>
      <c r="EN242" t="b">
        <v>0</v>
      </c>
    </row>
    <row r="243" spans="1:144" ht="47.25">
      <c r="A243"/>
      <c r="B243" t="s">
        <v>1569</v>
      </c>
      <c r="C243" t="s">
        <v>1569</v>
      </c>
      <c r="D243" t="s">
        <v>3421</v>
      </c>
      <c r="E243" t="s">
        <v>3422</v>
      </c>
      <c r="F243"/>
      <c r="G243" t="s">
        <v>3423</v>
      </c>
      <c r="H243" s="109" t="s">
        <v>3424</v>
      </c>
      <c r="I243" t="s">
        <v>1230</v>
      </c>
      <c r="J243"/>
      <c r="K243" t="s">
        <v>902</v>
      </c>
      <c r="L243" t="s">
        <v>3190</v>
      </c>
      <c r="M243" t="s">
        <v>2001</v>
      </c>
      <c r="N243"/>
      <c r="O243" t="s">
        <v>3388</v>
      </c>
      <c r="P243" t="s">
        <v>1569</v>
      </c>
      <c r="Q243" t="s">
        <v>2623</v>
      </c>
      <c r="R243" t="s">
        <v>3194</v>
      </c>
      <c r="S243"/>
      <c r="T243"/>
      <c r="U243" t="s">
        <v>3389</v>
      </c>
      <c r="V243" t="s">
        <v>3425</v>
      </c>
      <c r="W243"/>
      <c r="X243"/>
      <c r="Y243"/>
      <c r="Z243"/>
      <c r="AA243"/>
      <c r="AB243"/>
      <c r="AC243"/>
      <c r="AD243"/>
      <c r="AE243"/>
      <c r="AF243"/>
      <c r="AG243"/>
      <c r="AH243"/>
      <c r="AI243"/>
      <c r="AJ243"/>
      <c r="AK243"/>
      <c r="AL243"/>
      <c r="AM243"/>
      <c r="AN243"/>
      <c r="AO243" s="108" t="s">
        <v>43</v>
      </c>
      <c r="AP243" t="s">
        <v>2845</v>
      </c>
      <c r="AQ243">
        <v>10</v>
      </c>
      <c r="AR243" t="s">
        <v>6674</v>
      </c>
      <c r="AS243" t="s">
        <v>1569</v>
      </c>
      <c r="AT243" t="s">
        <v>6057</v>
      </c>
      <c r="AU243" t="s">
        <v>3422</v>
      </c>
      <c r="AV243" t="s">
        <v>6675</v>
      </c>
      <c r="AW243" t="s">
        <v>1744</v>
      </c>
      <c r="AX243" t="s">
        <v>1740</v>
      </c>
      <c r="AY243" t="s">
        <v>6676</v>
      </c>
      <c r="AZ243" t="s">
        <v>2623</v>
      </c>
      <c r="BA243" t="s">
        <v>6677</v>
      </c>
      <c r="BB243" t="s">
        <v>1230</v>
      </c>
      <c r="BC243" t="s">
        <v>3190</v>
      </c>
      <c r="BD243" t="s">
        <v>6678</v>
      </c>
      <c r="BE243" t="s">
        <v>3386</v>
      </c>
      <c r="BF243">
        <v>243</v>
      </c>
      <c r="BG243">
        <v>235</v>
      </c>
      <c r="BH243">
        <v>0</v>
      </c>
      <c r="BI243" t="s">
        <v>3422</v>
      </c>
      <c r="BJ243">
        <v>1</v>
      </c>
      <c r="BK243">
        <v>0</v>
      </c>
      <c r="BL243">
        <v>0</v>
      </c>
      <c r="BM243" t="s">
        <v>1547</v>
      </c>
      <c r="BN243" t="s">
        <v>3387</v>
      </c>
      <c r="BO243" t="s">
        <v>6607</v>
      </c>
      <c r="BP243" t="s" cm="1">
        <v>6606</v>
      </c>
      <c r="BQ243" t="s">
        <v>1547</v>
      </c>
      <c r="BR243" t="s">
        <v>3388</v>
      </c>
      <c r="BS243">
        <v>9</v>
      </c>
      <c r="BT243" t="s">
        <v>1726</v>
      </c>
      <c r="BU243" t="s">
        <v>15296</v>
      </c>
      <c r="BV243" t="s">
        <v>3421</v>
      </c>
      <c r="BW243" t="s">
        <v>6675</v>
      </c>
      <c r="BX243" t="s">
        <v>6679</v>
      </c>
      <c r="BY243" t="s">
        <v>1744</v>
      </c>
      <c r="BZ243" t="s">
        <v>1547</v>
      </c>
      <c r="CA243" t="s">
        <v>1744</v>
      </c>
      <c r="CB243" t="s">
        <v>2001</v>
      </c>
      <c r="CC243"/>
      <c r="CD243" t="s">
        <v>998</v>
      </c>
      <c r="CE243" t="s">
        <v>1230</v>
      </c>
      <c r="CF243" t="s">
        <v>3460</v>
      </c>
      <c r="CG243" t="s">
        <v>6680</v>
      </c>
      <c r="CH243" t="s">
        <v>1230</v>
      </c>
      <c r="CI243" t="s">
        <v>1547</v>
      </c>
      <c r="CJ243" t="s">
        <v>3194</v>
      </c>
      <c r="CK243" t="s">
        <v>1569</v>
      </c>
      <c r="CL243"/>
      <c r="CM243"/>
      <c r="CN243" t="s">
        <v>3389</v>
      </c>
      <c r="CO243" t="s">
        <v>3425</v>
      </c>
      <c r="CP243" t="s">
        <v>3389</v>
      </c>
      <c r="CQ243" t="s">
        <v>3425</v>
      </c>
      <c r="CR243" t="s">
        <v>1547</v>
      </c>
      <c r="CS243">
        <v>8</v>
      </c>
      <c r="CT243" t="s">
        <v>3388</v>
      </c>
      <c r="CU243" t="s">
        <v>3388</v>
      </c>
      <c r="CV243" t="s">
        <v>3388</v>
      </c>
      <c r="CW243" t="s">
        <v>1547</v>
      </c>
      <c r="CX243" t="s">
        <v>1547</v>
      </c>
      <c r="CY243">
        <v>241</v>
      </c>
      <c r="CZ243" t="s">
        <v>6681</v>
      </c>
      <c r="DA243" t="s">
        <v>1547</v>
      </c>
      <c r="DB243" t="s">
        <v>1881</v>
      </c>
      <c r="DC243" t="s">
        <v>1882</v>
      </c>
      <c r="DD243" t="s">
        <v>3422</v>
      </c>
      <c r="DE243" t="s">
        <v>2623</v>
      </c>
      <c r="DF243" t="s">
        <v>3423</v>
      </c>
      <c r="DG243" t="s">
        <v>1547</v>
      </c>
      <c r="DH243" t="s">
        <v>1547</v>
      </c>
      <c r="DI243" t="s">
        <v>1892</v>
      </c>
      <c r="DJ243" t="s">
        <v>6674</v>
      </c>
      <c r="DK243"/>
      <c r="DL243" t="s">
        <v>1892</v>
      </c>
      <c r="DM243">
        <v>9</v>
      </c>
      <c r="DN243" t="s">
        <v>1883</v>
      </c>
      <c r="DO243" t="s">
        <v>1569</v>
      </c>
      <c r="DP243" t="b">
        <v>1</v>
      </c>
      <c r="DQ243" t="b">
        <v>0</v>
      </c>
      <c r="DR243" t="b">
        <v>1</v>
      </c>
      <c r="DS243" t="b">
        <v>0</v>
      </c>
      <c r="DT243" t="b">
        <v>0</v>
      </c>
      <c r="DU243" t="b">
        <v>1</v>
      </c>
      <c r="DV243" t="b">
        <v>0</v>
      </c>
      <c r="DW243">
        <v>0</v>
      </c>
      <c r="DX243" t="b">
        <v>0</v>
      </c>
      <c r="DY243" t="b">
        <v>0</v>
      </c>
      <c r="DZ243" t="b">
        <v>0</v>
      </c>
      <c r="EA243" t="b">
        <v>0</v>
      </c>
      <c r="EB243" t="b">
        <v>0</v>
      </c>
      <c r="EC243" t="b">
        <v>0</v>
      </c>
      <c r="ED243" t="b">
        <v>0</v>
      </c>
      <c r="EE243" t="b">
        <v>0</v>
      </c>
      <c r="EF243" t="b">
        <v>0</v>
      </c>
      <c r="EG243" t="b" cm="1">
        <v>0</v>
      </c>
      <c r="EH243" t="b">
        <v>0</v>
      </c>
      <c r="EI243" t="b">
        <v>0</v>
      </c>
      <c r="EJ243" t="b">
        <v>0</v>
      </c>
      <c r="EK243" t="s">
        <v>1547</v>
      </c>
      <c r="EL243">
        <v>0</v>
      </c>
      <c r="EM243">
        <v>15</v>
      </c>
      <c r="EN243" t="b">
        <v>0</v>
      </c>
    </row>
    <row r="244" spans="1:144" ht="63">
      <c r="A244"/>
      <c r="B244" t="s">
        <v>1569</v>
      </c>
      <c r="C244" t="s">
        <v>1569</v>
      </c>
      <c r="D244" t="s">
        <v>3426</v>
      </c>
      <c r="E244" t="s">
        <v>3427</v>
      </c>
      <c r="F244" t="s">
        <v>3428</v>
      </c>
      <c r="G244" t="s">
        <v>3429</v>
      </c>
      <c r="H244" s="109" t="s">
        <v>3430</v>
      </c>
      <c r="I244" t="s">
        <v>1230</v>
      </c>
      <c r="J244"/>
      <c r="K244" t="s">
        <v>3431</v>
      </c>
      <c r="L244" t="s">
        <v>3190</v>
      </c>
      <c r="M244" t="s">
        <v>2001</v>
      </c>
      <c r="N244"/>
      <c r="O244" t="s">
        <v>3388</v>
      </c>
      <c r="P244" t="s">
        <v>1569</v>
      </c>
      <c r="Q244" t="s">
        <v>2623</v>
      </c>
      <c r="R244" t="s">
        <v>3194</v>
      </c>
      <c r="S244"/>
      <c r="T244"/>
      <c r="U244" t="s">
        <v>3389</v>
      </c>
      <c r="V244" t="s">
        <v>13256</v>
      </c>
      <c r="W244"/>
      <c r="X244"/>
      <c r="Y244"/>
      <c r="Z244"/>
      <c r="AA244"/>
      <c r="AB244"/>
      <c r="AC244"/>
      <c r="AD244"/>
      <c r="AE244"/>
      <c r="AF244"/>
      <c r="AG244"/>
      <c r="AH244"/>
      <c r="AI244"/>
      <c r="AJ244"/>
      <c r="AK244"/>
      <c r="AL244"/>
      <c r="AM244"/>
      <c r="AN244"/>
      <c r="AO244" s="108" t="s">
        <v>43</v>
      </c>
      <c r="AP244" t="s">
        <v>2845</v>
      </c>
      <c r="AQ244">
        <v>11</v>
      </c>
      <c r="AR244" t="s">
        <v>6682</v>
      </c>
      <c r="AS244" t="s">
        <v>1569</v>
      </c>
      <c r="AT244" t="s">
        <v>6057</v>
      </c>
      <c r="AU244" t="s">
        <v>3427</v>
      </c>
      <c r="AV244" t="s">
        <v>6683</v>
      </c>
      <c r="AW244" t="s">
        <v>6684</v>
      </c>
      <c r="AX244" t="s">
        <v>1740</v>
      </c>
      <c r="AY244" t="s">
        <v>6685</v>
      </c>
      <c r="AZ244" t="s">
        <v>2623</v>
      </c>
      <c r="BA244" t="s">
        <v>6686</v>
      </c>
      <c r="BB244" t="s">
        <v>1230</v>
      </c>
      <c r="BC244" t="s">
        <v>3190</v>
      </c>
      <c r="BD244" t="s">
        <v>6687</v>
      </c>
      <c r="BE244" t="s">
        <v>3386</v>
      </c>
      <c r="BF244">
        <v>244</v>
      </c>
      <c r="BG244">
        <v>235</v>
      </c>
      <c r="BH244" t="e">
        <v>#N/A</v>
      </c>
      <c r="BI244" t="s">
        <v>3427</v>
      </c>
      <c r="BJ244">
        <v>1</v>
      </c>
      <c r="BK244">
        <v>0</v>
      </c>
      <c r="BL244">
        <v>0</v>
      </c>
      <c r="BM244" t="s">
        <v>1547</v>
      </c>
      <c r="BN244" t="s">
        <v>3387</v>
      </c>
      <c r="BO244" t="s">
        <v>6607</v>
      </c>
      <c r="BP244" t="s" cm="1">
        <v>6606</v>
      </c>
      <c r="BQ244" t="s">
        <v>6688</v>
      </c>
      <c r="BR244" t="s">
        <v>3388</v>
      </c>
      <c r="BS244">
        <v>10</v>
      </c>
      <c r="BT244" t="s">
        <v>1785</v>
      </c>
      <c r="BU244" t="s">
        <v>15297</v>
      </c>
      <c r="BV244" t="s">
        <v>3426</v>
      </c>
      <c r="BW244" t="s">
        <v>6683</v>
      </c>
      <c r="BX244" t="s">
        <v>6689</v>
      </c>
      <c r="BY244" t="s">
        <v>1744</v>
      </c>
      <c r="BZ244" t="s">
        <v>1547</v>
      </c>
      <c r="CA244" t="s">
        <v>1744</v>
      </c>
      <c r="CB244" t="s">
        <v>2001</v>
      </c>
      <c r="CC244"/>
      <c r="CD244" t="s">
        <v>998</v>
      </c>
      <c r="CE244" t="s">
        <v>1230</v>
      </c>
      <c r="CF244" t="s">
        <v>3466</v>
      </c>
      <c r="CG244" t="s">
        <v>6690</v>
      </c>
      <c r="CH244" t="s">
        <v>1230</v>
      </c>
      <c r="CI244" t="s">
        <v>1547</v>
      </c>
      <c r="CJ244" t="s">
        <v>3194</v>
      </c>
      <c r="CK244" t="s">
        <v>1569</v>
      </c>
      <c r="CL244"/>
      <c r="CM244"/>
      <c r="CN244" t="s">
        <v>3389</v>
      </c>
      <c r="CO244" t="s">
        <v>13256</v>
      </c>
      <c r="CP244" t="s">
        <v>3389</v>
      </c>
      <c r="CQ244" t="s">
        <v>13256</v>
      </c>
      <c r="CR244" t="s">
        <v>1547</v>
      </c>
      <c r="CS244">
        <v>8</v>
      </c>
      <c r="CT244" t="s">
        <v>3388</v>
      </c>
      <c r="CU244" t="s">
        <v>3388</v>
      </c>
      <c r="CV244" t="s">
        <v>3388</v>
      </c>
      <c r="CW244" t="s">
        <v>1547</v>
      </c>
      <c r="CX244" t="s">
        <v>1547</v>
      </c>
      <c r="CY244">
        <v>242</v>
      </c>
      <c r="CZ244" t="s">
        <v>6691</v>
      </c>
      <c r="DA244" t="s">
        <v>1547</v>
      </c>
      <c r="DB244" t="s">
        <v>1881</v>
      </c>
      <c r="DC244" t="s">
        <v>1882</v>
      </c>
      <c r="DD244" t="s">
        <v>3427</v>
      </c>
      <c r="DE244" t="s">
        <v>2623</v>
      </c>
      <c r="DF244" t="s">
        <v>3429</v>
      </c>
      <c r="DG244" t="s">
        <v>1547</v>
      </c>
      <c r="DH244" t="s">
        <v>1547</v>
      </c>
      <c r="DI244" t="s">
        <v>1892</v>
      </c>
      <c r="DJ244" t="s">
        <v>6682</v>
      </c>
      <c r="DK244"/>
      <c r="DL244" t="s">
        <v>1892</v>
      </c>
      <c r="DM244">
        <v>9</v>
      </c>
      <c r="DN244" t="s">
        <v>1883</v>
      </c>
      <c r="DO244" t="s">
        <v>1569</v>
      </c>
      <c r="DP244" t="b">
        <v>1</v>
      </c>
      <c r="DQ244" t="b">
        <v>0</v>
      </c>
      <c r="DR244" t="b">
        <v>1</v>
      </c>
      <c r="DS244" t="b">
        <v>0</v>
      </c>
      <c r="DT244" t="b">
        <v>0</v>
      </c>
      <c r="DU244" t="b">
        <v>1</v>
      </c>
      <c r="DV244" t="b">
        <v>0</v>
      </c>
      <c r="DW244">
        <v>0</v>
      </c>
      <c r="DX244" t="b">
        <v>0</v>
      </c>
      <c r="DY244" t="b">
        <v>0</v>
      </c>
      <c r="DZ244" t="b">
        <v>0</v>
      </c>
      <c r="EA244" t="b">
        <v>0</v>
      </c>
      <c r="EB244" t="b">
        <v>0</v>
      </c>
      <c r="EC244" t="b">
        <v>0</v>
      </c>
      <c r="ED244" t="b">
        <v>0</v>
      </c>
      <c r="EE244" t="b">
        <v>0</v>
      </c>
      <c r="EF244" t="b">
        <v>0</v>
      </c>
      <c r="EG244" t="b" cm="1">
        <v>0</v>
      </c>
      <c r="EH244" t="b">
        <v>0</v>
      </c>
      <c r="EI244" t="b">
        <v>0</v>
      </c>
      <c r="EJ244" t="b">
        <v>0</v>
      </c>
      <c r="EK244" t="s">
        <v>1547</v>
      </c>
      <c r="EL244">
        <v>0</v>
      </c>
      <c r="EM244">
        <v>28</v>
      </c>
      <c r="EN244" t="b">
        <v>0</v>
      </c>
    </row>
    <row r="245" spans="1:144" ht="47.25">
      <c r="A245"/>
      <c r="B245" t="s">
        <v>1569</v>
      </c>
      <c r="C245" t="s">
        <v>1569</v>
      </c>
      <c r="D245" t="s">
        <v>3432</v>
      </c>
      <c r="E245" t="s">
        <v>3433</v>
      </c>
      <c r="F245"/>
      <c r="G245" t="s">
        <v>3432</v>
      </c>
      <c r="H245" s="109" t="s">
        <v>3434</v>
      </c>
      <c r="I245" t="s">
        <v>1230</v>
      </c>
      <c r="J245"/>
      <c r="K245" t="s">
        <v>902</v>
      </c>
      <c r="L245" t="s">
        <v>3190</v>
      </c>
      <c r="M245" t="s">
        <v>2001</v>
      </c>
      <c r="N245"/>
      <c r="O245" t="s">
        <v>3388</v>
      </c>
      <c r="P245" t="s">
        <v>1569</v>
      </c>
      <c r="Q245" t="s">
        <v>2623</v>
      </c>
      <c r="R245" t="s">
        <v>3194</v>
      </c>
      <c r="S245"/>
      <c r="T245"/>
      <c r="U245" t="s">
        <v>3389</v>
      </c>
      <c r="V245" t="s">
        <v>3435</v>
      </c>
      <c r="W245"/>
      <c r="X245"/>
      <c r="Y245"/>
      <c r="Z245"/>
      <c r="AA245"/>
      <c r="AB245"/>
      <c r="AC245"/>
      <c r="AD245"/>
      <c r="AE245"/>
      <c r="AF245"/>
      <c r="AG245"/>
      <c r="AH245"/>
      <c r="AI245"/>
      <c r="AJ245"/>
      <c r="AK245"/>
      <c r="AL245"/>
      <c r="AM245"/>
      <c r="AN245"/>
      <c r="AO245" s="108" t="s">
        <v>43</v>
      </c>
      <c r="AP245" t="s">
        <v>2845</v>
      </c>
      <c r="AQ245">
        <v>12</v>
      </c>
      <c r="AR245" t="s">
        <v>6692</v>
      </c>
      <c r="AS245" t="s">
        <v>1569</v>
      </c>
      <c r="AT245" t="s">
        <v>6057</v>
      </c>
      <c r="AU245" t="s">
        <v>3433</v>
      </c>
      <c r="AV245" t="s">
        <v>6693</v>
      </c>
      <c r="AW245" t="s">
        <v>1744</v>
      </c>
      <c r="AX245" t="s">
        <v>1740</v>
      </c>
      <c r="AY245" t="s">
        <v>6694</v>
      </c>
      <c r="AZ245" t="s">
        <v>2623</v>
      </c>
      <c r="BA245" t="s">
        <v>6695</v>
      </c>
      <c r="BB245" t="s">
        <v>1230</v>
      </c>
      <c r="BC245" t="s">
        <v>3190</v>
      </c>
      <c r="BD245" t="s">
        <v>6696</v>
      </c>
      <c r="BE245" t="s">
        <v>3386</v>
      </c>
      <c r="BF245">
        <v>245</v>
      </c>
      <c r="BG245">
        <v>235</v>
      </c>
      <c r="BH245">
        <v>0</v>
      </c>
      <c r="BI245" t="s">
        <v>3433</v>
      </c>
      <c r="BJ245">
        <v>1</v>
      </c>
      <c r="BK245">
        <v>0</v>
      </c>
      <c r="BL245">
        <v>0</v>
      </c>
      <c r="BM245" t="s">
        <v>1547</v>
      </c>
      <c r="BN245" t="s">
        <v>3387</v>
      </c>
      <c r="BO245" t="s">
        <v>6607</v>
      </c>
      <c r="BP245" t="s" cm="1">
        <v>6606</v>
      </c>
      <c r="BQ245" t="s">
        <v>1547</v>
      </c>
      <c r="BR245" t="s">
        <v>3388</v>
      </c>
      <c r="BS245">
        <v>11</v>
      </c>
      <c r="BT245" t="s">
        <v>1729</v>
      </c>
      <c r="BU245" t="s">
        <v>15298</v>
      </c>
      <c r="BV245" t="s">
        <v>3432</v>
      </c>
      <c r="BW245" t="s">
        <v>6693</v>
      </c>
      <c r="BX245" t="s">
        <v>6697</v>
      </c>
      <c r="BY245" t="s">
        <v>1744</v>
      </c>
      <c r="BZ245" t="s">
        <v>1547</v>
      </c>
      <c r="CA245" t="s">
        <v>1744</v>
      </c>
      <c r="CB245" t="s">
        <v>2001</v>
      </c>
      <c r="CC245"/>
      <c r="CD245" t="s">
        <v>998</v>
      </c>
      <c r="CE245" t="s">
        <v>1230</v>
      </c>
      <c r="CF245" t="s">
        <v>3470</v>
      </c>
      <c r="CG245" t="s">
        <v>6698</v>
      </c>
      <c r="CH245" t="s">
        <v>1230</v>
      </c>
      <c r="CI245" t="s">
        <v>1547</v>
      </c>
      <c r="CJ245" t="s">
        <v>3194</v>
      </c>
      <c r="CK245" t="s">
        <v>1569</v>
      </c>
      <c r="CL245"/>
      <c r="CM245"/>
      <c r="CN245" t="s">
        <v>3389</v>
      </c>
      <c r="CO245" t="s">
        <v>3435</v>
      </c>
      <c r="CP245" t="s">
        <v>3389</v>
      </c>
      <c r="CQ245" t="s">
        <v>3435</v>
      </c>
      <c r="CR245" t="s">
        <v>1547</v>
      </c>
      <c r="CS245">
        <v>8</v>
      </c>
      <c r="CT245" t="s">
        <v>3388</v>
      </c>
      <c r="CU245" t="s">
        <v>3388</v>
      </c>
      <c r="CV245" t="s">
        <v>3388</v>
      </c>
      <c r="CW245" t="s">
        <v>1547</v>
      </c>
      <c r="CX245" t="s">
        <v>1547</v>
      </c>
      <c r="CY245">
        <v>243</v>
      </c>
      <c r="CZ245" t="s">
        <v>6699</v>
      </c>
      <c r="DA245" t="s">
        <v>1547</v>
      </c>
      <c r="DB245" t="s">
        <v>1881</v>
      </c>
      <c r="DC245" t="s">
        <v>1882</v>
      </c>
      <c r="DD245" t="s">
        <v>3433</v>
      </c>
      <c r="DE245" t="s">
        <v>2623</v>
      </c>
      <c r="DF245" t="s">
        <v>3432</v>
      </c>
      <c r="DG245" t="s">
        <v>1547</v>
      </c>
      <c r="DH245" t="s">
        <v>1547</v>
      </c>
      <c r="DI245" t="s">
        <v>1892</v>
      </c>
      <c r="DJ245" t="s">
        <v>6692</v>
      </c>
      <c r="DK245"/>
      <c r="DL245" t="s">
        <v>1892</v>
      </c>
      <c r="DM245">
        <v>9</v>
      </c>
      <c r="DN245" t="s">
        <v>1883</v>
      </c>
      <c r="DO245" t="s">
        <v>1569</v>
      </c>
      <c r="DP245" t="b">
        <v>1</v>
      </c>
      <c r="DQ245" t="b">
        <v>0</v>
      </c>
      <c r="DR245" t="b">
        <v>1</v>
      </c>
      <c r="DS245" t="b">
        <v>0</v>
      </c>
      <c r="DT245" t="b">
        <v>0</v>
      </c>
      <c r="DU245" t="b">
        <v>1</v>
      </c>
      <c r="DV245" t="b">
        <v>0</v>
      </c>
      <c r="DW245">
        <v>0</v>
      </c>
      <c r="DX245" t="b">
        <v>0</v>
      </c>
      <c r="DY245" t="b">
        <v>0</v>
      </c>
      <c r="DZ245" t="b">
        <v>0</v>
      </c>
      <c r="EA245" t="b">
        <v>0</v>
      </c>
      <c r="EB245" t="b">
        <v>0</v>
      </c>
      <c r="EC245" t="b">
        <v>0</v>
      </c>
      <c r="ED245" t="b">
        <v>0</v>
      </c>
      <c r="EE245" t="b">
        <v>0</v>
      </c>
      <c r="EF245" t="b">
        <v>0</v>
      </c>
      <c r="EG245" t="b" cm="1">
        <v>0</v>
      </c>
      <c r="EH245" t="b">
        <v>0</v>
      </c>
      <c r="EI245" t="b">
        <v>0</v>
      </c>
      <c r="EJ245" t="b">
        <v>0</v>
      </c>
      <c r="EK245" t="s">
        <v>1547</v>
      </c>
      <c r="EL245">
        <v>0</v>
      </c>
      <c r="EM245">
        <v>18</v>
      </c>
      <c r="EN245" t="b">
        <v>0</v>
      </c>
    </row>
    <row r="246" spans="1:144" ht="63">
      <c r="A246"/>
      <c r="B246" t="s">
        <v>1569</v>
      </c>
      <c r="C246" t="s">
        <v>1569</v>
      </c>
      <c r="D246" t="s">
        <v>3436</v>
      </c>
      <c r="E246" t="s">
        <v>3437</v>
      </c>
      <c r="F246" t="s">
        <v>3438</v>
      </c>
      <c r="G246" t="s">
        <v>3439</v>
      </c>
      <c r="H246" s="109" t="s">
        <v>3440</v>
      </c>
      <c r="I246" t="s">
        <v>1230</v>
      </c>
      <c r="J246"/>
      <c r="K246" t="s">
        <v>3441</v>
      </c>
      <c r="L246" t="s">
        <v>3190</v>
      </c>
      <c r="M246" t="s">
        <v>2001</v>
      </c>
      <c r="N246"/>
      <c r="O246" t="s">
        <v>3388</v>
      </c>
      <c r="P246" t="s">
        <v>1569</v>
      </c>
      <c r="Q246" t="s">
        <v>2623</v>
      </c>
      <c r="R246" t="s">
        <v>3194</v>
      </c>
      <c r="S246"/>
      <c r="T246"/>
      <c r="U246" t="s">
        <v>3389</v>
      </c>
      <c r="V246" t="s">
        <v>13257</v>
      </c>
      <c r="W246"/>
      <c r="X246"/>
      <c r="Y246"/>
      <c r="Z246"/>
      <c r="AA246"/>
      <c r="AB246"/>
      <c r="AC246"/>
      <c r="AD246"/>
      <c r="AE246"/>
      <c r="AF246"/>
      <c r="AG246"/>
      <c r="AH246"/>
      <c r="AI246"/>
      <c r="AJ246"/>
      <c r="AK246"/>
      <c r="AL246"/>
      <c r="AM246"/>
      <c r="AN246"/>
      <c r="AO246" s="108" t="s">
        <v>43</v>
      </c>
      <c r="AP246" t="s">
        <v>2845</v>
      </c>
      <c r="AQ246">
        <v>13</v>
      </c>
      <c r="AR246" t="s">
        <v>6700</v>
      </c>
      <c r="AS246" t="s">
        <v>1569</v>
      </c>
      <c r="AT246" t="s">
        <v>6057</v>
      </c>
      <c r="AU246" t="s">
        <v>3437</v>
      </c>
      <c r="AV246" t="s">
        <v>6701</v>
      </c>
      <c r="AW246" t="s">
        <v>6702</v>
      </c>
      <c r="AX246" t="s">
        <v>1740</v>
      </c>
      <c r="AY246" t="s">
        <v>6703</v>
      </c>
      <c r="AZ246" t="s">
        <v>2623</v>
      </c>
      <c r="BA246" t="s">
        <v>6704</v>
      </c>
      <c r="BB246" t="s">
        <v>1230</v>
      </c>
      <c r="BC246" t="s">
        <v>3190</v>
      </c>
      <c r="BD246" t="s">
        <v>6705</v>
      </c>
      <c r="BE246" t="s">
        <v>3386</v>
      </c>
      <c r="BF246">
        <v>246</v>
      </c>
      <c r="BG246">
        <v>235</v>
      </c>
      <c r="BH246" t="e">
        <v>#N/A</v>
      </c>
      <c r="BI246" t="s">
        <v>3437</v>
      </c>
      <c r="BJ246">
        <v>1</v>
      </c>
      <c r="BK246">
        <v>0</v>
      </c>
      <c r="BL246">
        <v>0</v>
      </c>
      <c r="BM246" t="s">
        <v>1547</v>
      </c>
      <c r="BN246" t="s">
        <v>3387</v>
      </c>
      <c r="BO246" t="s">
        <v>6607</v>
      </c>
      <c r="BP246" t="s" cm="1">
        <v>6606</v>
      </c>
      <c r="BQ246" t="s">
        <v>6706</v>
      </c>
      <c r="BR246" t="s">
        <v>3388</v>
      </c>
      <c r="BS246">
        <v>12</v>
      </c>
      <c r="BT246" t="s">
        <v>1730</v>
      </c>
      <c r="BU246" t="s">
        <v>15299</v>
      </c>
      <c r="BV246" t="s">
        <v>3436</v>
      </c>
      <c r="BW246" t="s">
        <v>6701</v>
      </c>
      <c r="BX246" t="s">
        <v>6707</v>
      </c>
      <c r="BY246" t="s">
        <v>1744</v>
      </c>
      <c r="BZ246" t="s">
        <v>1547</v>
      </c>
      <c r="CA246" t="s">
        <v>1744</v>
      </c>
      <c r="CB246" t="s">
        <v>2001</v>
      </c>
      <c r="CC246"/>
      <c r="CD246" t="s">
        <v>998</v>
      </c>
      <c r="CE246" t="s">
        <v>1230</v>
      </c>
      <c r="CF246" t="s">
        <v>3476</v>
      </c>
      <c r="CG246" t="s">
        <v>6708</v>
      </c>
      <c r="CH246" t="s">
        <v>1230</v>
      </c>
      <c r="CI246" t="s">
        <v>1547</v>
      </c>
      <c r="CJ246" t="s">
        <v>3194</v>
      </c>
      <c r="CK246" t="s">
        <v>1569</v>
      </c>
      <c r="CL246"/>
      <c r="CM246"/>
      <c r="CN246" t="s">
        <v>3389</v>
      </c>
      <c r="CO246" t="s">
        <v>13257</v>
      </c>
      <c r="CP246" t="s">
        <v>3389</v>
      </c>
      <c r="CQ246" t="s">
        <v>13257</v>
      </c>
      <c r="CR246" t="s">
        <v>1547</v>
      </c>
      <c r="CS246">
        <v>8</v>
      </c>
      <c r="CT246" t="s">
        <v>3388</v>
      </c>
      <c r="CU246" t="s">
        <v>3388</v>
      </c>
      <c r="CV246" t="s">
        <v>3388</v>
      </c>
      <c r="CW246" t="s">
        <v>1547</v>
      </c>
      <c r="CX246" t="s">
        <v>1547</v>
      </c>
      <c r="CY246">
        <v>244</v>
      </c>
      <c r="CZ246" t="s">
        <v>6709</v>
      </c>
      <c r="DA246" t="s">
        <v>1547</v>
      </c>
      <c r="DB246" t="s">
        <v>1881</v>
      </c>
      <c r="DC246" t="s">
        <v>1882</v>
      </c>
      <c r="DD246" t="s">
        <v>3437</v>
      </c>
      <c r="DE246" t="s">
        <v>2623</v>
      </c>
      <c r="DF246" t="s">
        <v>3439</v>
      </c>
      <c r="DG246" t="s">
        <v>1547</v>
      </c>
      <c r="DH246" t="s">
        <v>1547</v>
      </c>
      <c r="DI246" t="s">
        <v>1892</v>
      </c>
      <c r="DJ246" t="s">
        <v>6700</v>
      </c>
      <c r="DK246"/>
      <c r="DL246" t="s">
        <v>1892</v>
      </c>
      <c r="DM246">
        <v>9</v>
      </c>
      <c r="DN246" t="s">
        <v>1883</v>
      </c>
      <c r="DO246" t="s">
        <v>1569</v>
      </c>
      <c r="DP246" t="b">
        <v>1</v>
      </c>
      <c r="DQ246" t="b">
        <v>0</v>
      </c>
      <c r="DR246" t="b">
        <v>1</v>
      </c>
      <c r="DS246" t="b">
        <v>0</v>
      </c>
      <c r="DT246" t="b">
        <v>0</v>
      </c>
      <c r="DU246" t="b">
        <v>1</v>
      </c>
      <c r="DV246" t="b">
        <v>0</v>
      </c>
      <c r="DW246">
        <v>0</v>
      </c>
      <c r="DX246" t="b">
        <v>0</v>
      </c>
      <c r="DY246" t="b">
        <v>0</v>
      </c>
      <c r="DZ246" t="b">
        <v>0</v>
      </c>
      <c r="EA246" t="b">
        <v>0</v>
      </c>
      <c r="EB246" t="b">
        <v>0</v>
      </c>
      <c r="EC246" t="b">
        <v>0</v>
      </c>
      <c r="ED246" t="b">
        <v>0</v>
      </c>
      <c r="EE246" t="b">
        <v>0</v>
      </c>
      <c r="EF246" t="b">
        <v>0</v>
      </c>
      <c r="EG246" t="b" cm="1">
        <v>0</v>
      </c>
      <c r="EH246" t="b">
        <v>0</v>
      </c>
      <c r="EI246" t="b">
        <v>0</v>
      </c>
      <c r="EJ246" t="b">
        <v>0</v>
      </c>
      <c r="EK246" t="s">
        <v>1547</v>
      </c>
      <c r="EL246">
        <v>0</v>
      </c>
      <c r="EM246">
        <v>24</v>
      </c>
      <c r="EN246" t="b">
        <v>0</v>
      </c>
    </row>
    <row r="247" spans="1:144" ht="47.25">
      <c r="A247"/>
      <c r="B247" t="s">
        <v>1569</v>
      </c>
      <c r="C247" t="s">
        <v>1569</v>
      </c>
      <c r="D247" t="s">
        <v>3442</v>
      </c>
      <c r="E247" t="s">
        <v>3443</v>
      </c>
      <c r="F247" t="s">
        <v>3444</v>
      </c>
      <c r="G247" t="s">
        <v>3445</v>
      </c>
      <c r="H247" s="109" t="s">
        <v>3446</v>
      </c>
      <c r="I247" t="s">
        <v>1230</v>
      </c>
      <c r="J247"/>
      <c r="K247" t="s">
        <v>902</v>
      </c>
      <c r="L247" t="s">
        <v>3190</v>
      </c>
      <c r="M247" t="s">
        <v>2001</v>
      </c>
      <c r="N247"/>
      <c r="O247" t="s">
        <v>3388</v>
      </c>
      <c r="P247" t="s">
        <v>1569</v>
      </c>
      <c r="Q247" t="s">
        <v>2623</v>
      </c>
      <c r="R247" t="s">
        <v>3194</v>
      </c>
      <c r="S247"/>
      <c r="T247"/>
      <c r="U247" t="s">
        <v>3389</v>
      </c>
      <c r="V247" t="s">
        <v>13258</v>
      </c>
      <c r="W247"/>
      <c r="X247"/>
      <c r="Y247"/>
      <c r="Z247"/>
      <c r="AA247"/>
      <c r="AB247"/>
      <c r="AC247"/>
      <c r="AD247"/>
      <c r="AE247"/>
      <c r="AF247"/>
      <c r="AG247"/>
      <c r="AH247"/>
      <c r="AI247"/>
      <c r="AJ247"/>
      <c r="AK247"/>
      <c r="AL247"/>
      <c r="AM247"/>
      <c r="AN247"/>
      <c r="AO247" s="108" t="s">
        <v>43</v>
      </c>
      <c r="AP247" t="s">
        <v>2845</v>
      </c>
      <c r="AQ247">
        <v>14</v>
      </c>
      <c r="AR247" t="s">
        <v>6710</v>
      </c>
      <c r="AS247" t="s">
        <v>1569</v>
      </c>
      <c r="AT247" t="s">
        <v>6057</v>
      </c>
      <c r="AU247" t="s">
        <v>3443</v>
      </c>
      <c r="AV247" t="s">
        <v>6711</v>
      </c>
      <c r="AW247" t="s">
        <v>6712</v>
      </c>
      <c r="AX247" t="s">
        <v>1740</v>
      </c>
      <c r="AY247" t="s">
        <v>6713</v>
      </c>
      <c r="AZ247" t="s">
        <v>2623</v>
      </c>
      <c r="BA247" t="s">
        <v>6714</v>
      </c>
      <c r="BB247" t="s">
        <v>1230</v>
      </c>
      <c r="BC247" t="s">
        <v>3190</v>
      </c>
      <c r="BD247" t="s">
        <v>6715</v>
      </c>
      <c r="BE247" t="s">
        <v>3386</v>
      </c>
      <c r="BF247">
        <v>247</v>
      </c>
      <c r="BG247">
        <v>235</v>
      </c>
      <c r="BH247">
        <v>0</v>
      </c>
      <c r="BI247" t="s">
        <v>3443</v>
      </c>
      <c r="BJ247">
        <v>1</v>
      </c>
      <c r="BK247">
        <v>0</v>
      </c>
      <c r="BL247">
        <v>0</v>
      </c>
      <c r="BM247" t="s">
        <v>1547</v>
      </c>
      <c r="BN247" t="s">
        <v>3387</v>
      </c>
      <c r="BO247" t="s">
        <v>6607</v>
      </c>
      <c r="BP247" t="s" cm="1">
        <v>6606</v>
      </c>
      <c r="BQ247" t="s">
        <v>1547</v>
      </c>
      <c r="BR247" t="s">
        <v>3388</v>
      </c>
      <c r="BS247">
        <v>13</v>
      </c>
      <c r="BT247" t="s">
        <v>1731</v>
      </c>
      <c r="BU247" t="s">
        <v>15300</v>
      </c>
      <c r="BV247" t="s">
        <v>3442</v>
      </c>
      <c r="BW247" t="s">
        <v>6711</v>
      </c>
      <c r="BX247" t="s">
        <v>6716</v>
      </c>
      <c r="BY247" t="s">
        <v>1744</v>
      </c>
      <c r="BZ247" t="s">
        <v>1547</v>
      </c>
      <c r="CA247" t="s">
        <v>1744</v>
      </c>
      <c r="CB247" t="s">
        <v>2001</v>
      </c>
      <c r="CC247"/>
      <c r="CD247" t="s">
        <v>998</v>
      </c>
      <c r="CE247" t="s">
        <v>1230</v>
      </c>
      <c r="CF247" t="s">
        <v>6717</v>
      </c>
      <c r="CG247" t="s">
        <v>6718</v>
      </c>
      <c r="CH247" t="s">
        <v>1230</v>
      </c>
      <c r="CI247" t="s">
        <v>1547</v>
      </c>
      <c r="CJ247" t="s">
        <v>3194</v>
      </c>
      <c r="CK247" t="s">
        <v>1569</v>
      </c>
      <c r="CL247"/>
      <c r="CM247"/>
      <c r="CN247" t="s">
        <v>3389</v>
      </c>
      <c r="CO247" t="s">
        <v>13258</v>
      </c>
      <c r="CP247" t="s">
        <v>3389</v>
      </c>
      <c r="CQ247" t="s">
        <v>13258</v>
      </c>
      <c r="CR247" t="s">
        <v>1547</v>
      </c>
      <c r="CS247">
        <v>8</v>
      </c>
      <c r="CT247" t="s">
        <v>3388</v>
      </c>
      <c r="CU247" t="s">
        <v>3388</v>
      </c>
      <c r="CV247" t="s">
        <v>3388</v>
      </c>
      <c r="CW247" t="s">
        <v>1547</v>
      </c>
      <c r="CX247" t="s">
        <v>1547</v>
      </c>
      <c r="CY247">
        <v>245</v>
      </c>
      <c r="CZ247" t="s">
        <v>6719</v>
      </c>
      <c r="DA247" t="s">
        <v>1547</v>
      </c>
      <c r="DB247" t="s">
        <v>1881</v>
      </c>
      <c r="DC247" t="s">
        <v>1882</v>
      </c>
      <c r="DD247" t="s">
        <v>3443</v>
      </c>
      <c r="DE247" t="s">
        <v>2623</v>
      </c>
      <c r="DF247" t="s">
        <v>3445</v>
      </c>
      <c r="DG247" t="s">
        <v>1547</v>
      </c>
      <c r="DH247" t="s">
        <v>1547</v>
      </c>
      <c r="DI247" t="s">
        <v>1892</v>
      </c>
      <c r="DJ247" t="s">
        <v>6710</v>
      </c>
      <c r="DK247"/>
      <c r="DL247" t="s">
        <v>1892</v>
      </c>
      <c r="DM247">
        <v>9</v>
      </c>
      <c r="DN247" t="s">
        <v>1883</v>
      </c>
      <c r="DO247" t="s">
        <v>1569</v>
      </c>
      <c r="DP247" t="b">
        <v>1</v>
      </c>
      <c r="DQ247" t="b">
        <v>0</v>
      </c>
      <c r="DR247" t="b">
        <v>1</v>
      </c>
      <c r="DS247" t="b">
        <v>0</v>
      </c>
      <c r="DT247" t="b">
        <v>0</v>
      </c>
      <c r="DU247" t="b">
        <v>1</v>
      </c>
      <c r="DV247" t="b">
        <v>0</v>
      </c>
      <c r="DW247">
        <v>0</v>
      </c>
      <c r="DX247" t="b">
        <v>0</v>
      </c>
      <c r="DY247" t="b">
        <v>0</v>
      </c>
      <c r="DZ247" t="b">
        <v>0</v>
      </c>
      <c r="EA247" t="b">
        <v>0</v>
      </c>
      <c r="EB247" t="b">
        <v>0</v>
      </c>
      <c r="EC247" t="b">
        <v>0</v>
      </c>
      <c r="ED247" t="b">
        <v>0</v>
      </c>
      <c r="EE247" t="b">
        <v>0</v>
      </c>
      <c r="EF247" t="b">
        <v>0</v>
      </c>
      <c r="EG247" t="b" cm="1">
        <v>0</v>
      </c>
      <c r="EH247" t="b">
        <v>0</v>
      </c>
      <c r="EI247" t="b">
        <v>0</v>
      </c>
      <c r="EJ247" t="b">
        <v>0</v>
      </c>
      <c r="EK247" t="s">
        <v>1547</v>
      </c>
      <c r="EL247">
        <v>0</v>
      </c>
      <c r="EM247">
        <v>21</v>
      </c>
      <c r="EN247" t="b">
        <v>0</v>
      </c>
    </row>
    <row r="248" spans="1:144" ht="47.25">
      <c r="A248"/>
      <c r="B248" t="s">
        <v>1569</v>
      </c>
      <c r="C248" t="s">
        <v>1569</v>
      </c>
      <c r="D248" t="s">
        <v>3447</v>
      </c>
      <c r="E248" t="s">
        <v>3448</v>
      </c>
      <c r="F248" t="s">
        <v>3449</v>
      </c>
      <c r="G248" t="s">
        <v>3450</v>
      </c>
      <c r="H248" s="109" t="s">
        <v>3451</v>
      </c>
      <c r="I248" t="s">
        <v>1230</v>
      </c>
      <c r="J248"/>
      <c r="K248" t="s">
        <v>902</v>
      </c>
      <c r="L248" t="s">
        <v>3190</v>
      </c>
      <c r="M248" t="s">
        <v>2001</v>
      </c>
      <c r="N248"/>
      <c r="O248" t="s">
        <v>3388</v>
      </c>
      <c r="P248" t="s">
        <v>1569</v>
      </c>
      <c r="Q248" t="s">
        <v>2623</v>
      </c>
      <c r="R248" t="s">
        <v>3194</v>
      </c>
      <c r="S248"/>
      <c r="T248"/>
      <c r="U248" t="s">
        <v>3389</v>
      </c>
      <c r="V248" t="s">
        <v>13259</v>
      </c>
      <c r="W248"/>
      <c r="X248"/>
      <c r="Y248"/>
      <c r="Z248"/>
      <c r="AA248"/>
      <c r="AB248"/>
      <c r="AC248"/>
      <c r="AD248"/>
      <c r="AE248"/>
      <c r="AF248"/>
      <c r="AG248"/>
      <c r="AH248"/>
      <c r="AI248"/>
      <c r="AJ248"/>
      <c r="AK248"/>
      <c r="AL248"/>
      <c r="AM248"/>
      <c r="AN248"/>
      <c r="AO248" s="108" t="s">
        <v>43</v>
      </c>
      <c r="AP248" t="s">
        <v>2845</v>
      </c>
      <c r="AQ248">
        <v>15</v>
      </c>
      <c r="AR248" t="s">
        <v>6720</v>
      </c>
      <c r="AS248" t="s">
        <v>1569</v>
      </c>
      <c r="AT248" t="s">
        <v>6057</v>
      </c>
      <c r="AU248" t="s">
        <v>3448</v>
      </c>
      <c r="AV248" t="s">
        <v>6721</v>
      </c>
      <c r="AW248" t="s">
        <v>6722</v>
      </c>
      <c r="AX248" t="s">
        <v>1740</v>
      </c>
      <c r="AY248" t="s">
        <v>6723</v>
      </c>
      <c r="AZ248" t="s">
        <v>2623</v>
      </c>
      <c r="BA248" t="s">
        <v>6724</v>
      </c>
      <c r="BB248" t="s">
        <v>1230</v>
      </c>
      <c r="BC248" t="s">
        <v>3190</v>
      </c>
      <c r="BD248" t="s">
        <v>6725</v>
      </c>
      <c r="BE248" t="s">
        <v>3386</v>
      </c>
      <c r="BF248">
        <v>248</v>
      </c>
      <c r="BG248">
        <v>235</v>
      </c>
      <c r="BH248">
        <v>0</v>
      </c>
      <c r="BI248" t="s">
        <v>3448</v>
      </c>
      <c r="BJ248">
        <v>1</v>
      </c>
      <c r="BK248">
        <v>0</v>
      </c>
      <c r="BL248">
        <v>0</v>
      </c>
      <c r="BM248" t="s">
        <v>1547</v>
      </c>
      <c r="BN248" t="s">
        <v>3387</v>
      </c>
      <c r="BO248" t="s">
        <v>6607</v>
      </c>
      <c r="BP248" t="s" cm="1">
        <v>6606</v>
      </c>
      <c r="BQ248" t="s">
        <v>1547</v>
      </c>
      <c r="BR248" t="s">
        <v>3388</v>
      </c>
      <c r="BS248">
        <v>14</v>
      </c>
      <c r="BT248" t="s">
        <v>5141</v>
      </c>
      <c r="BU248" t="s">
        <v>15301</v>
      </c>
      <c r="BV248" t="s">
        <v>3447</v>
      </c>
      <c r="BW248" t="s">
        <v>6721</v>
      </c>
      <c r="BX248" t="s">
        <v>6726</v>
      </c>
      <c r="BY248" t="s">
        <v>1744</v>
      </c>
      <c r="BZ248" t="s">
        <v>1547</v>
      </c>
      <c r="CA248" t="s">
        <v>1744</v>
      </c>
      <c r="CB248" t="s">
        <v>2001</v>
      </c>
      <c r="CC248"/>
      <c r="CD248" t="s">
        <v>998</v>
      </c>
      <c r="CE248" t="s">
        <v>1230</v>
      </c>
      <c r="CF248" t="s">
        <v>6727</v>
      </c>
      <c r="CG248" t="s">
        <v>6728</v>
      </c>
      <c r="CH248" t="s">
        <v>1230</v>
      </c>
      <c r="CI248" t="s">
        <v>1547</v>
      </c>
      <c r="CJ248" t="s">
        <v>3194</v>
      </c>
      <c r="CK248" t="s">
        <v>1569</v>
      </c>
      <c r="CL248"/>
      <c r="CM248"/>
      <c r="CN248" t="s">
        <v>3389</v>
      </c>
      <c r="CO248" t="s">
        <v>13259</v>
      </c>
      <c r="CP248" t="s">
        <v>3389</v>
      </c>
      <c r="CQ248" t="s">
        <v>13259</v>
      </c>
      <c r="CR248" t="s">
        <v>1547</v>
      </c>
      <c r="CS248">
        <v>8</v>
      </c>
      <c r="CT248" t="s">
        <v>3388</v>
      </c>
      <c r="CU248" t="s">
        <v>3388</v>
      </c>
      <c r="CV248" t="s">
        <v>3388</v>
      </c>
      <c r="CW248" t="s">
        <v>1547</v>
      </c>
      <c r="CX248" t="s">
        <v>1547</v>
      </c>
      <c r="CY248">
        <v>246</v>
      </c>
      <c r="CZ248" t="s">
        <v>6729</v>
      </c>
      <c r="DA248" t="s">
        <v>1547</v>
      </c>
      <c r="DB248" t="s">
        <v>1881</v>
      </c>
      <c r="DC248" t="s">
        <v>1882</v>
      </c>
      <c r="DD248" t="s">
        <v>3448</v>
      </c>
      <c r="DE248" t="s">
        <v>2623</v>
      </c>
      <c r="DF248" t="s">
        <v>3450</v>
      </c>
      <c r="DG248" t="s">
        <v>1547</v>
      </c>
      <c r="DH248" t="s">
        <v>1547</v>
      </c>
      <c r="DI248" t="s">
        <v>1892</v>
      </c>
      <c r="DJ248" t="s">
        <v>6720</v>
      </c>
      <c r="DK248"/>
      <c r="DL248" t="s">
        <v>1892</v>
      </c>
      <c r="DM248">
        <v>9</v>
      </c>
      <c r="DN248" t="s">
        <v>1883</v>
      </c>
      <c r="DO248" t="s">
        <v>1569</v>
      </c>
      <c r="DP248" t="b">
        <v>1</v>
      </c>
      <c r="DQ248" t="b">
        <v>0</v>
      </c>
      <c r="DR248" t="b">
        <v>1</v>
      </c>
      <c r="DS248" t="b">
        <v>0</v>
      </c>
      <c r="DT248" t="b">
        <v>0</v>
      </c>
      <c r="DU248" t="b">
        <v>1</v>
      </c>
      <c r="DV248" t="b">
        <v>0</v>
      </c>
      <c r="DW248">
        <v>0</v>
      </c>
      <c r="DX248" t="b">
        <v>0</v>
      </c>
      <c r="DY248" t="b">
        <v>0</v>
      </c>
      <c r="DZ248" t="b">
        <v>0</v>
      </c>
      <c r="EA248" t="b">
        <v>0</v>
      </c>
      <c r="EB248" t="b">
        <v>0</v>
      </c>
      <c r="EC248" t="b">
        <v>0</v>
      </c>
      <c r="ED248" t="b">
        <v>0</v>
      </c>
      <c r="EE248" t="b">
        <v>0</v>
      </c>
      <c r="EF248" t="b">
        <v>0</v>
      </c>
      <c r="EG248" t="b" cm="1">
        <v>0</v>
      </c>
      <c r="EH248" t="b">
        <v>0</v>
      </c>
      <c r="EI248" t="b">
        <v>0</v>
      </c>
      <c r="EJ248" t="b">
        <v>0</v>
      </c>
      <c r="EK248" t="s">
        <v>1547</v>
      </c>
      <c r="EL248">
        <v>0</v>
      </c>
      <c r="EM248">
        <v>47</v>
      </c>
      <c r="EN248" t="b">
        <v>1</v>
      </c>
    </row>
    <row r="249" spans="1:144" ht="47.25">
      <c r="A249"/>
      <c r="B249" t="s">
        <v>1569</v>
      </c>
      <c r="C249" t="s">
        <v>1569</v>
      </c>
      <c r="D249" t="s">
        <v>3452</v>
      </c>
      <c r="E249" t="s">
        <v>3453</v>
      </c>
      <c r="F249" t="s">
        <v>3454</v>
      </c>
      <c r="G249" t="s">
        <v>3455</v>
      </c>
      <c r="H249" s="109" t="s">
        <v>3456</v>
      </c>
      <c r="I249" t="s">
        <v>1230</v>
      </c>
      <c r="J249"/>
      <c r="K249" t="s">
        <v>902</v>
      </c>
      <c r="L249" t="s">
        <v>3190</v>
      </c>
      <c r="M249" t="s">
        <v>1749</v>
      </c>
      <c r="N249"/>
      <c r="O249" t="s">
        <v>3388</v>
      </c>
      <c r="P249" t="s">
        <v>1569</v>
      </c>
      <c r="Q249" t="s">
        <v>2623</v>
      </c>
      <c r="R249" t="s">
        <v>3194</v>
      </c>
      <c r="S249"/>
      <c r="T249"/>
      <c r="U249" t="s">
        <v>3389</v>
      </c>
      <c r="V249" t="s">
        <v>13260</v>
      </c>
      <c r="W249"/>
      <c r="X249"/>
      <c r="Y249"/>
      <c r="Z249"/>
      <c r="AA249"/>
      <c r="AB249"/>
      <c r="AC249"/>
      <c r="AD249"/>
      <c r="AE249"/>
      <c r="AF249"/>
      <c r="AG249"/>
      <c r="AH249"/>
      <c r="AI249"/>
      <c r="AJ249"/>
      <c r="AK249"/>
      <c r="AL249"/>
      <c r="AM249"/>
      <c r="AN249"/>
      <c r="AO249" s="108" t="s">
        <v>43</v>
      </c>
      <c r="AP249" t="s">
        <v>2845</v>
      </c>
      <c r="AQ249">
        <v>16</v>
      </c>
      <c r="AR249" t="s">
        <v>6730</v>
      </c>
      <c r="AS249" t="s">
        <v>1569</v>
      </c>
      <c r="AT249" t="s">
        <v>6057</v>
      </c>
      <c r="AU249" t="s">
        <v>3453</v>
      </c>
      <c r="AV249" t="s">
        <v>6731</v>
      </c>
      <c r="AW249" t="s">
        <v>6732</v>
      </c>
      <c r="AX249" t="s">
        <v>1740</v>
      </c>
      <c r="AY249" t="s">
        <v>6733</v>
      </c>
      <c r="AZ249" t="s">
        <v>2623</v>
      </c>
      <c r="BA249" t="s">
        <v>6734</v>
      </c>
      <c r="BB249" t="s">
        <v>1230</v>
      </c>
      <c r="BC249" t="s">
        <v>3190</v>
      </c>
      <c r="BD249" t="s">
        <v>6735</v>
      </c>
      <c r="BE249" t="s">
        <v>3386</v>
      </c>
      <c r="BF249">
        <v>249</v>
      </c>
      <c r="BG249">
        <v>235</v>
      </c>
      <c r="BH249">
        <v>0</v>
      </c>
      <c r="BI249" t="s">
        <v>3453</v>
      </c>
      <c r="BJ249">
        <v>1</v>
      </c>
      <c r="BK249">
        <v>0</v>
      </c>
      <c r="BL249">
        <v>0</v>
      </c>
      <c r="BM249" t="s">
        <v>1547</v>
      </c>
      <c r="BN249" t="s">
        <v>3387</v>
      </c>
      <c r="BO249" t="s">
        <v>6607</v>
      </c>
      <c r="BP249" t="s" cm="1">
        <v>6606</v>
      </c>
      <c r="BQ249" t="s">
        <v>1547</v>
      </c>
      <c r="BR249" t="s">
        <v>3388</v>
      </c>
      <c r="BS249">
        <v>15</v>
      </c>
      <c r="BT249" t="s">
        <v>5153</v>
      </c>
      <c r="BU249" t="s">
        <v>15302</v>
      </c>
      <c r="BV249" t="s">
        <v>3452</v>
      </c>
      <c r="BW249" t="s">
        <v>6731</v>
      </c>
      <c r="BX249" t="s">
        <v>6736</v>
      </c>
      <c r="BY249" t="s">
        <v>1744</v>
      </c>
      <c r="BZ249" t="s">
        <v>1547</v>
      </c>
      <c r="CA249" t="s">
        <v>1744</v>
      </c>
      <c r="CB249" t="s">
        <v>1749</v>
      </c>
      <c r="CC249"/>
      <c r="CD249" t="s">
        <v>998</v>
      </c>
      <c r="CE249" t="s">
        <v>1230</v>
      </c>
      <c r="CF249" t="s">
        <v>6737</v>
      </c>
      <c r="CG249" t="s">
        <v>6738</v>
      </c>
      <c r="CH249" t="s">
        <v>1230</v>
      </c>
      <c r="CI249" t="s">
        <v>1547</v>
      </c>
      <c r="CJ249" t="s">
        <v>3194</v>
      </c>
      <c r="CK249" t="s">
        <v>1569</v>
      </c>
      <c r="CL249"/>
      <c r="CM249"/>
      <c r="CN249" t="s">
        <v>3389</v>
      </c>
      <c r="CO249" t="s">
        <v>13260</v>
      </c>
      <c r="CP249" t="s">
        <v>3389</v>
      </c>
      <c r="CQ249" t="s">
        <v>13260</v>
      </c>
      <c r="CR249" t="s">
        <v>1547</v>
      </c>
      <c r="CS249">
        <v>8</v>
      </c>
      <c r="CT249" t="s">
        <v>3388</v>
      </c>
      <c r="CU249" t="s">
        <v>3388</v>
      </c>
      <c r="CV249" t="s">
        <v>3388</v>
      </c>
      <c r="CW249" t="s">
        <v>1547</v>
      </c>
      <c r="CX249" t="s">
        <v>1547</v>
      </c>
      <c r="CY249">
        <v>247</v>
      </c>
      <c r="CZ249" t="s">
        <v>6739</v>
      </c>
      <c r="DA249" t="s">
        <v>1547</v>
      </c>
      <c r="DB249" t="s">
        <v>1881</v>
      </c>
      <c r="DC249" t="s">
        <v>1882</v>
      </c>
      <c r="DD249" t="s">
        <v>3453</v>
      </c>
      <c r="DE249" t="s">
        <v>2623</v>
      </c>
      <c r="DF249" t="s">
        <v>3455</v>
      </c>
      <c r="DG249" t="s">
        <v>1547</v>
      </c>
      <c r="DH249" t="s">
        <v>1547</v>
      </c>
      <c r="DI249" t="s">
        <v>1892</v>
      </c>
      <c r="DJ249" t="s">
        <v>6730</v>
      </c>
      <c r="DK249"/>
      <c r="DL249" t="s">
        <v>1892</v>
      </c>
      <c r="DM249">
        <v>9</v>
      </c>
      <c r="DN249" t="s">
        <v>1883</v>
      </c>
      <c r="DO249" t="s">
        <v>1569</v>
      </c>
      <c r="DP249" t="b">
        <v>1</v>
      </c>
      <c r="DQ249" t="b">
        <v>0</v>
      </c>
      <c r="DR249" t="b">
        <v>1</v>
      </c>
      <c r="DS249" t="b">
        <v>0</v>
      </c>
      <c r="DT249" t="b">
        <v>0</v>
      </c>
      <c r="DU249" t="b">
        <v>1</v>
      </c>
      <c r="DV249" t="b">
        <v>0</v>
      </c>
      <c r="DW249">
        <v>0</v>
      </c>
      <c r="DX249" t="b">
        <v>0</v>
      </c>
      <c r="DY249" t="b">
        <v>0</v>
      </c>
      <c r="DZ249" t="b">
        <v>0</v>
      </c>
      <c r="EA249" t="b">
        <v>0</v>
      </c>
      <c r="EB249" t="b">
        <v>0</v>
      </c>
      <c r="EC249" t="b">
        <v>0</v>
      </c>
      <c r="ED249" t="b">
        <v>0</v>
      </c>
      <c r="EE249" t="b">
        <v>0</v>
      </c>
      <c r="EF249" t="b">
        <v>0</v>
      </c>
      <c r="EG249" t="b" cm="1">
        <v>0</v>
      </c>
      <c r="EH249" t="b">
        <v>0</v>
      </c>
      <c r="EI249" t="b">
        <v>0</v>
      </c>
      <c r="EJ249" t="b">
        <v>0</v>
      </c>
      <c r="EK249" t="s">
        <v>1547</v>
      </c>
      <c r="EL249">
        <v>0</v>
      </c>
      <c r="EM249">
        <v>15</v>
      </c>
      <c r="EN249" t="b">
        <v>0</v>
      </c>
    </row>
    <row r="250" spans="1:144" ht="15.75">
      <c r="A250"/>
      <c r="B250" t="s">
        <v>1569</v>
      </c>
      <c r="C250" t="s">
        <v>1569</v>
      </c>
      <c r="D250" t="s">
        <v>3457</v>
      </c>
      <c r="E250" t="s">
        <v>3458</v>
      </c>
      <c r="F250"/>
      <c r="G250" t="s">
        <v>3457</v>
      </c>
      <c r="H250" t="s">
        <v>3459</v>
      </c>
      <c r="I250" t="s">
        <v>1230</v>
      </c>
      <c r="J250"/>
      <c r="K250" t="s">
        <v>3460</v>
      </c>
      <c r="L250" t="s">
        <v>3190</v>
      </c>
      <c r="M250" t="s">
        <v>2007</v>
      </c>
      <c r="N250"/>
      <c r="O250" t="s">
        <v>3388</v>
      </c>
      <c r="P250" t="s">
        <v>1569</v>
      </c>
      <c r="Q250" t="s">
        <v>2623</v>
      </c>
      <c r="R250" t="s">
        <v>3194</v>
      </c>
      <c r="S250"/>
      <c r="T250"/>
      <c r="U250" t="s">
        <v>3389</v>
      </c>
      <c r="V250" t="s">
        <v>3461</v>
      </c>
      <c r="W250"/>
      <c r="X250"/>
      <c r="Y250"/>
      <c r="Z250"/>
      <c r="AA250"/>
      <c r="AB250"/>
      <c r="AC250"/>
      <c r="AD250"/>
      <c r="AE250"/>
      <c r="AF250"/>
      <c r="AG250"/>
      <c r="AH250"/>
      <c r="AI250"/>
      <c r="AJ250"/>
      <c r="AK250"/>
      <c r="AL250"/>
      <c r="AM250"/>
      <c r="AN250"/>
      <c r="AO250" s="108" t="s">
        <v>43</v>
      </c>
      <c r="AP250" t="s">
        <v>2845</v>
      </c>
      <c r="AQ250">
        <v>17</v>
      </c>
      <c r="AR250" t="s">
        <v>6740</v>
      </c>
      <c r="AS250" t="s">
        <v>1569</v>
      </c>
      <c r="AT250" t="s">
        <v>6057</v>
      </c>
      <c r="AU250" t="s">
        <v>3458</v>
      </c>
      <c r="AV250" t="s">
        <v>6741</v>
      </c>
      <c r="AW250" t="s">
        <v>1744</v>
      </c>
      <c r="AX250" t="s">
        <v>1740</v>
      </c>
      <c r="AY250" t="s">
        <v>6742</v>
      </c>
      <c r="AZ250" t="s">
        <v>2623</v>
      </c>
      <c r="BA250" t="s">
        <v>6743</v>
      </c>
      <c r="BB250" t="s">
        <v>1230</v>
      </c>
      <c r="BC250" t="s">
        <v>3190</v>
      </c>
      <c r="BD250" t="s">
        <v>6744</v>
      </c>
      <c r="BE250" t="s">
        <v>3386</v>
      </c>
      <c r="BF250">
        <v>250</v>
      </c>
      <c r="BG250">
        <v>235</v>
      </c>
      <c r="BH250" t="e">
        <v>#N/A</v>
      </c>
      <c r="BI250" t="s">
        <v>3458</v>
      </c>
      <c r="BJ250">
        <v>1</v>
      </c>
      <c r="BK250">
        <v>0</v>
      </c>
      <c r="BL250">
        <v>0</v>
      </c>
      <c r="BM250" t="s">
        <v>1547</v>
      </c>
      <c r="BN250" t="s">
        <v>3387</v>
      </c>
      <c r="BO250" t="s">
        <v>6607</v>
      </c>
      <c r="BP250" t="s" cm="1">
        <v>6606</v>
      </c>
      <c r="BQ250" t="s">
        <v>6680</v>
      </c>
      <c r="BR250" t="s">
        <v>3388</v>
      </c>
      <c r="BS250">
        <v>16</v>
      </c>
      <c r="BT250" t="s">
        <v>5165</v>
      </c>
      <c r="BU250" t="s">
        <v>15303</v>
      </c>
      <c r="BV250" t="s">
        <v>3457</v>
      </c>
      <c r="BW250" t="s">
        <v>6741</v>
      </c>
      <c r="BX250" t="s">
        <v>6745</v>
      </c>
      <c r="BY250" t="s">
        <v>1744</v>
      </c>
      <c r="BZ250" t="s">
        <v>1547</v>
      </c>
      <c r="CA250" t="s">
        <v>1744</v>
      </c>
      <c r="CB250" t="s">
        <v>2007</v>
      </c>
      <c r="CC250"/>
      <c r="CD250" t="s">
        <v>998</v>
      </c>
      <c r="CE250" t="s">
        <v>1230</v>
      </c>
      <c r="CF250" t="s">
        <v>6746</v>
      </c>
      <c r="CG250" t="s">
        <v>6747</v>
      </c>
      <c r="CH250" t="s">
        <v>1230</v>
      </c>
      <c r="CI250" t="s">
        <v>1547</v>
      </c>
      <c r="CJ250" t="s">
        <v>3194</v>
      </c>
      <c r="CK250" t="s">
        <v>1569</v>
      </c>
      <c r="CL250"/>
      <c r="CM250"/>
      <c r="CN250" t="s">
        <v>3389</v>
      </c>
      <c r="CO250" t="s">
        <v>3461</v>
      </c>
      <c r="CP250" t="s">
        <v>3389</v>
      </c>
      <c r="CQ250" t="s">
        <v>3461</v>
      </c>
      <c r="CR250" t="s">
        <v>1547</v>
      </c>
      <c r="CS250">
        <v>8</v>
      </c>
      <c r="CT250" t="s">
        <v>3388</v>
      </c>
      <c r="CU250" t="s">
        <v>3388</v>
      </c>
      <c r="CV250" t="s">
        <v>3388</v>
      </c>
      <c r="CW250" t="s">
        <v>1547</v>
      </c>
      <c r="CX250" t="s">
        <v>1547</v>
      </c>
      <c r="CY250">
        <v>248</v>
      </c>
      <c r="CZ250" t="s">
        <v>6748</v>
      </c>
      <c r="DA250" t="s">
        <v>1547</v>
      </c>
      <c r="DB250" t="s">
        <v>1881</v>
      </c>
      <c r="DC250" t="s">
        <v>1882</v>
      </c>
      <c r="DD250" t="s">
        <v>3458</v>
      </c>
      <c r="DE250" t="s">
        <v>2623</v>
      </c>
      <c r="DF250" t="s">
        <v>3457</v>
      </c>
      <c r="DG250" t="s">
        <v>1547</v>
      </c>
      <c r="DH250" t="s">
        <v>1547</v>
      </c>
      <c r="DI250" t="s">
        <v>1892</v>
      </c>
      <c r="DJ250" t="s">
        <v>6740</v>
      </c>
      <c r="DK250"/>
      <c r="DL250" t="s">
        <v>1892</v>
      </c>
      <c r="DM250">
        <v>9</v>
      </c>
      <c r="DN250" t="s">
        <v>1883</v>
      </c>
      <c r="DO250" t="s">
        <v>1569</v>
      </c>
      <c r="DP250" t="b">
        <v>1</v>
      </c>
      <c r="DQ250" t="b">
        <v>0</v>
      </c>
      <c r="DR250" t="b">
        <v>1</v>
      </c>
      <c r="DS250" t="b">
        <v>0</v>
      </c>
      <c r="DT250" t="b">
        <v>0</v>
      </c>
      <c r="DU250" t="b">
        <v>1</v>
      </c>
      <c r="DV250" t="b">
        <v>0</v>
      </c>
      <c r="DW250">
        <v>0</v>
      </c>
      <c r="DX250" t="b">
        <v>0</v>
      </c>
      <c r="DY250" t="b">
        <v>0</v>
      </c>
      <c r="DZ250" t="b">
        <v>0</v>
      </c>
      <c r="EA250" t="b">
        <v>0</v>
      </c>
      <c r="EB250" t="b">
        <v>0</v>
      </c>
      <c r="EC250" t="b">
        <v>0</v>
      </c>
      <c r="ED250" t="b">
        <v>0</v>
      </c>
      <c r="EE250" t="b">
        <v>0</v>
      </c>
      <c r="EF250" t="b">
        <v>0</v>
      </c>
      <c r="EG250" t="b" cm="1">
        <v>0</v>
      </c>
      <c r="EH250" t="b">
        <v>0</v>
      </c>
      <c r="EI250" t="b">
        <v>0</v>
      </c>
      <c r="EJ250" t="b">
        <v>0</v>
      </c>
      <c r="EK250" t="s">
        <v>1547</v>
      </c>
      <c r="EL250">
        <v>0</v>
      </c>
      <c r="EM250">
        <v>28</v>
      </c>
      <c r="EN250" t="b">
        <v>0</v>
      </c>
    </row>
    <row r="251" spans="1:144" ht="15.75">
      <c r="A251"/>
      <c r="B251" t="s">
        <v>1569</v>
      </c>
      <c r="C251" t="s">
        <v>1569</v>
      </c>
      <c r="D251" t="s">
        <v>3462</v>
      </c>
      <c r="E251" t="s">
        <v>3463</v>
      </c>
      <c r="F251" t="s">
        <v>3464</v>
      </c>
      <c r="G251" t="s">
        <v>3462</v>
      </c>
      <c r="H251" t="s">
        <v>3465</v>
      </c>
      <c r="I251" t="s">
        <v>1230</v>
      </c>
      <c r="J251"/>
      <c r="K251" t="s">
        <v>3466</v>
      </c>
      <c r="L251" t="s">
        <v>3190</v>
      </c>
      <c r="M251" t="s">
        <v>2007</v>
      </c>
      <c r="N251"/>
      <c r="O251" t="s">
        <v>3388</v>
      </c>
      <c r="P251" t="s">
        <v>1569</v>
      </c>
      <c r="Q251" t="s">
        <v>2623</v>
      </c>
      <c r="R251" t="s">
        <v>3194</v>
      </c>
      <c r="S251"/>
      <c r="T251"/>
      <c r="U251" t="s">
        <v>3389</v>
      </c>
      <c r="V251" t="s">
        <v>13261</v>
      </c>
      <c r="W251"/>
      <c r="X251"/>
      <c r="Y251"/>
      <c r="Z251"/>
      <c r="AA251"/>
      <c r="AB251"/>
      <c r="AC251"/>
      <c r="AD251"/>
      <c r="AE251"/>
      <c r="AF251"/>
      <c r="AG251"/>
      <c r="AH251"/>
      <c r="AI251"/>
      <c r="AJ251"/>
      <c r="AK251"/>
      <c r="AL251"/>
      <c r="AM251"/>
      <c r="AN251"/>
      <c r="AO251" s="108" t="s">
        <v>43</v>
      </c>
      <c r="AP251" t="s">
        <v>2845</v>
      </c>
      <c r="AQ251">
        <v>18</v>
      </c>
      <c r="AR251" t="s">
        <v>6749</v>
      </c>
      <c r="AS251" t="s">
        <v>1569</v>
      </c>
      <c r="AT251" t="s">
        <v>6057</v>
      </c>
      <c r="AU251" t="s">
        <v>3463</v>
      </c>
      <c r="AV251" t="s">
        <v>6750</v>
      </c>
      <c r="AW251" t="s">
        <v>6751</v>
      </c>
      <c r="AX251" t="s">
        <v>1740</v>
      </c>
      <c r="AY251" t="s">
        <v>6752</v>
      </c>
      <c r="AZ251" t="s">
        <v>2623</v>
      </c>
      <c r="BA251" t="s">
        <v>6753</v>
      </c>
      <c r="BB251" t="s">
        <v>1230</v>
      </c>
      <c r="BC251" t="s">
        <v>3190</v>
      </c>
      <c r="BD251" t="s">
        <v>6754</v>
      </c>
      <c r="BE251" t="s">
        <v>3386</v>
      </c>
      <c r="BF251">
        <v>251</v>
      </c>
      <c r="BG251">
        <v>235</v>
      </c>
      <c r="BH251" t="e">
        <v>#N/A</v>
      </c>
      <c r="BI251" t="s">
        <v>3463</v>
      </c>
      <c r="BJ251">
        <v>1</v>
      </c>
      <c r="BK251">
        <v>0</v>
      </c>
      <c r="BL251">
        <v>0</v>
      </c>
      <c r="BM251" t="s">
        <v>1547</v>
      </c>
      <c r="BN251" t="s">
        <v>3387</v>
      </c>
      <c r="BO251" t="s">
        <v>6607</v>
      </c>
      <c r="BP251" t="s" cm="1">
        <v>6606</v>
      </c>
      <c r="BQ251" t="s">
        <v>6690</v>
      </c>
      <c r="BR251" t="s">
        <v>3388</v>
      </c>
      <c r="BS251">
        <v>17</v>
      </c>
      <c r="BT251" t="s">
        <v>5174</v>
      </c>
      <c r="BU251" t="s">
        <v>15304</v>
      </c>
      <c r="BV251" t="s">
        <v>3462</v>
      </c>
      <c r="BW251" t="s">
        <v>6750</v>
      </c>
      <c r="BX251" t="s">
        <v>6755</v>
      </c>
      <c r="BY251" t="s">
        <v>1744</v>
      </c>
      <c r="BZ251" t="s">
        <v>1547</v>
      </c>
      <c r="CA251" t="s">
        <v>1744</v>
      </c>
      <c r="CB251" t="s">
        <v>2007</v>
      </c>
      <c r="CC251"/>
      <c r="CD251" t="s">
        <v>998</v>
      </c>
      <c r="CE251" t="s">
        <v>1230</v>
      </c>
      <c r="CF251" t="s">
        <v>6756</v>
      </c>
      <c r="CG251" t="s">
        <v>6757</v>
      </c>
      <c r="CH251" t="s">
        <v>1230</v>
      </c>
      <c r="CI251" t="s">
        <v>1547</v>
      </c>
      <c r="CJ251" t="s">
        <v>3194</v>
      </c>
      <c r="CK251" t="s">
        <v>1569</v>
      </c>
      <c r="CL251"/>
      <c r="CM251"/>
      <c r="CN251" t="s">
        <v>3389</v>
      </c>
      <c r="CO251" t="s">
        <v>13261</v>
      </c>
      <c r="CP251" t="s">
        <v>3389</v>
      </c>
      <c r="CQ251" t="s">
        <v>13261</v>
      </c>
      <c r="CR251" t="s">
        <v>1547</v>
      </c>
      <c r="CS251">
        <v>8</v>
      </c>
      <c r="CT251" t="s">
        <v>3388</v>
      </c>
      <c r="CU251" t="s">
        <v>3388</v>
      </c>
      <c r="CV251" t="s">
        <v>3388</v>
      </c>
      <c r="CW251" t="s">
        <v>1547</v>
      </c>
      <c r="CX251" t="s">
        <v>1547</v>
      </c>
      <c r="CY251">
        <v>249</v>
      </c>
      <c r="CZ251" t="s">
        <v>6758</v>
      </c>
      <c r="DA251" t="s">
        <v>1547</v>
      </c>
      <c r="DB251" t="s">
        <v>1881</v>
      </c>
      <c r="DC251" t="s">
        <v>1882</v>
      </c>
      <c r="DD251" t="s">
        <v>3463</v>
      </c>
      <c r="DE251" t="s">
        <v>2623</v>
      </c>
      <c r="DF251" t="s">
        <v>3462</v>
      </c>
      <c r="DG251" t="s">
        <v>1547</v>
      </c>
      <c r="DH251" t="s">
        <v>1547</v>
      </c>
      <c r="DI251" t="s">
        <v>1892</v>
      </c>
      <c r="DJ251" t="s">
        <v>6749</v>
      </c>
      <c r="DK251"/>
      <c r="DL251" t="s">
        <v>1892</v>
      </c>
      <c r="DM251">
        <v>9</v>
      </c>
      <c r="DN251" t="s">
        <v>1883</v>
      </c>
      <c r="DO251" t="s">
        <v>1569</v>
      </c>
      <c r="DP251" t="b">
        <v>1</v>
      </c>
      <c r="DQ251" t="b">
        <v>0</v>
      </c>
      <c r="DR251" t="b">
        <v>1</v>
      </c>
      <c r="DS251" t="b">
        <v>0</v>
      </c>
      <c r="DT251" t="b">
        <v>0</v>
      </c>
      <c r="DU251" t="b">
        <v>1</v>
      </c>
      <c r="DV251" t="b">
        <v>0</v>
      </c>
      <c r="DW251">
        <v>0</v>
      </c>
      <c r="DX251" t="b">
        <v>0</v>
      </c>
      <c r="DY251" t="b">
        <v>0</v>
      </c>
      <c r="DZ251" t="b">
        <v>0</v>
      </c>
      <c r="EA251" t="b">
        <v>0</v>
      </c>
      <c r="EB251" t="b">
        <v>0</v>
      </c>
      <c r="EC251" t="b">
        <v>0</v>
      </c>
      <c r="ED251" t="b">
        <v>0</v>
      </c>
      <c r="EE251" t="b">
        <v>0</v>
      </c>
      <c r="EF251" t="b">
        <v>0</v>
      </c>
      <c r="EG251" t="b" cm="1">
        <v>0</v>
      </c>
      <c r="EH251" t="b">
        <v>0</v>
      </c>
      <c r="EI251" t="b">
        <v>0</v>
      </c>
      <c r="EJ251" t="b">
        <v>0</v>
      </c>
      <c r="EK251" t="s">
        <v>1547</v>
      </c>
      <c r="EL251">
        <v>0</v>
      </c>
      <c r="EM251">
        <v>41</v>
      </c>
      <c r="EN251" t="b">
        <v>0</v>
      </c>
    </row>
    <row r="252" spans="1:144" ht="15.75">
      <c r="A252"/>
      <c r="B252" t="s">
        <v>1569</v>
      </c>
      <c r="C252" t="s">
        <v>1569</v>
      </c>
      <c r="D252" t="s">
        <v>3467</v>
      </c>
      <c r="E252" t="s">
        <v>3468</v>
      </c>
      <c r="F252"/>
      <c r="G252" t="s">
        <v>3467</v>
      </c>
      <c r="H252" t="s">
        <v>3469</v>
      </c>
      <c r="I252" t="s">
        <v>1230</v>
      </c>
      <c r="J252"/>
      <c r="K252" t="s">
        <v>3470</v>
      </c>
      <c r="L252" t="s">
        <v>3190</v>
      </c>
      <c r="M252" t="s">
        <v>2007</v>
      </c>
      <c r="N252"/>
      <c r="O252" t="s">
        <v>3388</v>
      </c>
      <c r="P252" t="s">
        <v>1569</v>
      </c>
      <c r="Q252" t="s">
        <v>2623</v>
      </c>
      <c r="R252" t="s">
        <v>3194</v>
      </c>
      <c r="S252"/>
      <c r="T252"/>
      <c r="U252" t="s">
        <v>3389</v>
      </c>
      <c r="V252" t="s">
        <v>3471</v>
      </c>
      <c r="W252"/>
      <c r="X252"/>
      <c r="Y252"/>
      <c r="Z252"/>
      <c r="AA252"/>
      <c r="AB252"/>
      <c r="AC252"/>
      <c r="AD252"/>
      <c r="AE252"/>
      <c r="AF252"/>
      <c r="AG252"/>
      <c r="AH252"/>
      <c r="AI252"/>
      <c r="AJ252"/>
      <c r="AK252"/>
      <c r="AL252"/>
      <c r="AM252"/>
      <c r="AN252"/>
      <c r="AO252" s="108" t="s">
        <v>43</v>
      </c>
      <c r="AP252" t="s">
        <v>2845</v>
      </c>
      <c r="AQ252">
        <v>19</v>
      </c>
      <c r="AR252" t="s">
        <v>6759</v>
      </c>
      <c r="AS252" t="s">
        <v>1569</v>
      </c>
      <c r="AT252" t="s">
        <v>6057</v>
      </c>
      <c r="AU252" t="s">
        <v>3468</v>
      </c>
      <c r="AV252" t="s">
        <v>6760</v>
      </c>
      <c r="AW252" t="s">
        <v>1744</v>
      </c>
      <c r="AX252" t="s">
        <v>1740</v>
      </c>
      <c r="AY252" t="s">
        <v>6761</v>
      </c>
      <c r="AZ252" t="s">
        <v>2623</v>
      </c>
      <c r="BA252" t="s">
        <v>6762</v>
      </c>
      <c r="BB252" t="s">
        <v>1230</v>
      </c>
      <c r="BC252" t="s">
        <v>3190</v>
      </c>
      <c r="BD252" t="s">
        <v>6763</v>
      </c>
      <c r="BE252" t="s">
        <v>3386</v>
      </c>
      <c r="BF252">
        <v>252</v>
      </c>
      <c r="BG252">
        <v>235</v>
      </c>
      <c r="BH252" t="e">
        <v>#N/A</v>
      </c>
      <c r="BI252" t="s">
        <v>3468</v>
      </c>
      <c r="BJ252">
        <v>1</v>
      </c>
      <c r="BK252">
        <v>0</v>
      </c>
      <c r="BL252">
        <v>0</v>
      </c>
      <c r="BM252" t="s">
        <v>1547</v>
      </c>
      <c r="BN252" t="s">
        <v>3387</v>
      </c>
      <c r="BO252" t="s">
        <v>6607</v>
      </c>
      <c r="BP252" t="s" cm="1">
        <v>6606</v>
      </c>
      <c r="BQ252" t="s">
        <v>6698</v>
      </c>
      <c r="BR252" t="s">
        <v>3388</v>
      </c>
      <c r="BS252">
        <v>18</v>
      </c>
      <c r="BT252" t="s">
        <v>5176</v>
      </c>
      <c r="BU252" t="s">
        <v>15305</v>
      </c>
      <c r="BV252" t="s">
        <v>3467</v>
      </c>
      <c r="BW252" t="s">
        <v>6760</v>
      </c>
      <c r="BX252" t="s">
        <v>6764</v>
      </c>
      <c r="BY252" t="s">
        <v>1744</v>
      </c>
      <c r="BZ252" t="s">
        <v>1547</v>
      </c>
      <c r="CA252" t="s">
        <v>1744</v>
      </c>
      <c r="CB252" t="s">
        <v>2007</v>
      </c>
      <c r="CC252"/>
      <c r="CD252" t="s">
        <v>998</v>
      </c>
      <c r="CE252" t="s">
        <v>1230</v>
      </c>
      <c r="CF252" t="s">
        <v>6765</v>
      </c>
      <c r="CG252" t="s">
        <v>6766</v>
      </c>
      <c r="CH252" t="s">
        <v>1230</v>
      </c>
      <c r="CI252" t="s">
        <v>1547</v>
      </c>
      <c r="CJ252" t="s">
        <v>3194</v>
      </c>
      <c r="CK252" t="s">
        <v>1569</v>
      </c>
      <c r="CL252"/>
      <c r="CM252"/>
      <c r="CN252" t="s">
        <v>3389</v>
      </c>
      <c r="CO252" t="s">
        <v>3471</v>
      </c>
      <c r="CP252" t="s">
        <v>3389</v>
      </c>
      <c r="CQ252" t="s">
        <v>3471</v>
      </c>
      <c r="CR252" t="s">
        <v>1547</v>
      </c>
      <c r="CS252">
        <v>8</v>
      </c>
      <c r="CT252" t="s">
        <v>3388</v>
      </c>
      <c r="CU252" t="s">
        <v>3388</v>
      </c>
      <c r="CV252" t="s">
        <v>3388</v>
      </c>
      <c r="CW252" t="s">
        <v>1547</v>
      </c>
      <c r="CX252" t="s">
        <v>1547</v>
      </c>
      <c r="CY252">
        <v>250</v>
      </c>
      <c r="CZ252" t="s">
        <v>6767</v>
      </c>
      <c r="DA252" t="s">
        <v>1547</v>
      </c>
      <c r="DB252" t="s">
        <v>1881</v>
      </c>
      <c r="DC252" t="s">
        <v>1882</v>
      </c>
      <c r="DD252" t="s">
        <v>3468</v>
      </c>
      <c r="DE252" t="s">
        <v>2623</v>
      </c>
      <c r="DF252" t="s">
        <v>3467</v>
      </c>
      <c r="DG252" t="s">
        <v>1547</v>
      </c>
      <c r="DH252" t="s">
        <v>1547</v>
      </c>
      <c r="DI252" t="s">
        <v>1892</v>
      </c>
      <c r="DJ252" t="s">
        <v>6759</v>
      </c>
      <c r="DK252"/>
      <c r="DL252" t="s">
        <v>1892</v>
      </c>
      <c r="DM252">
        <v>9</v>
      </c>
      <c r="DN252" t="s">
        <v>1883</v>
      </c>
      <c r="DO252" t="s">
        <v>1569</v>
      </c>
      <c r="DP252" t="b">
        <v>1</v>
      </c>
      <c r="DQ252" t="b">
        <v>0</v>
      </c>
      <c r="DR252" t="b">
        <v>1</v>
      </c>
      <c r="DS252" t="b">
        <v>0</v>
      </c>
      <c r="DT252" t="b">
        <v>0</v>
      </c>
      <c r="DU252" t="b">
        <v>1</v>
      </c>
      <c r="DV252" t="b">
        <v>0</v>
      </c>
      <c r="DW252">
        <v>0</v>
      </c>
      <c r="DX252" t="b">
        <v>0</v>
      </c>
      <c r="DY252" t="b">
        <v>0</v>
      </c>
      <c r="DZ252" t="b">
        <v>0</v>
      </c>
      <c r="EA252" t="b">
        <v>0</v>
      </c>
      <c r="EB252" t="b">
        <v>0</v>
      </c>
      <c r="EC252" t="b">
        <v>0</v>
      </c>
      <c r="ED252" t="b">
        <v>0</v>
      </c>
      <c r="EE252" t="b">
        <v>0</v>
      </c>
      <c r="EF252" t="b">
        <v>0</v>
      </c>
      <c r="EG252" t="b" cm="1">
        <v>0</v>
      </c>
      <c r="EH252" t="b">
        <v>0</v>
      </c>
      <c r="EI252" t="b">
        <v>0</v>
      </c>
      <c r="EJ252" t="b">
        <v>0</v>
      </c>
      <c r="EK252" t="s">
        <v>1547</v>
      </c>
      <c r="EL252">
        <v>0</v>
      </c>
      <c r="EM252">
        <v>31</v>
      </c>
      <c r="EN252" t="b">
        <v>0</v>
      </c>
    </row>
    <row r="253" spans="1:144" ht="15.75">
      <c r="A253"/>
      <c r="B253" t="s">
        <v>1569</v>
      </c>
      <c r="C253" t="s">
        <v>1569</v>
      </c>
      <c r="D253" t="s">
        <v>3472</v>
      </c>
      <c r="E253" t="s">
        <v>3473</v>
      </c>
      <c r="F253" t="s">
        <v>3474</v>
      </c>
      <c r="G253" t="s">
        <v>3472</v>
      </c>
      <c r="H253" t="s">
        <v>3475</v>
      </c>
      <c r="I253" t="s">
        <v>1230</v>
      </c>
      <c r="J253"/>
      <c r="K253" t="s">
        <v>3476</v>
      </c>
      <c r="L253" t="s">
        <v>3190</v>
      </c>
      <c r="M253" t="s">
        <v>2007</v>
      </c>
      <c r="N253"/>
      <c r="O253" t="s">
        <v>3388</v>
      </c>
      <c r="P253" t="s">
        <v>1569</v>
      </c>
      <c r="Q253" t="s">
        <v>2623</v>
      </c>
      <c r="R253" t="s">
        <v>3194</v>
      </c>
      <c r="S253"/>
      <c r="T253"/>
      <c r="U253" t="s">
        <v>3389</v>
      </c>
      <c r="V253" t="s">
        <v>13262</v>
      </c>
      <c r="W253"/>
      <c r="X253"/>
      <c r="Y253"/>
      <c r="Z253"/>
      <c r="AA253"/>
      <c r="AB253"/>
      <c r="AC253"/>
      <c r="AD253"/>
      <c r="AE253"/>
      <c r="AF253"/>
      <c r="AG253"/>
      <c r="AH253"/>
      <c r="AI253"/>
      <c r="AJ253"/>
      <c r="AK253"/>
      <c r="AL253"/>
      <c r="AM253"/>
      <c r="AN253"/>
      <c r="AO253" s="108" t="s">
        <v>43</v>
      </c>
      <c r="AP253" t="s">
        <v>2845</v>
      </c>
      <c r="AQ253">
        <v>20</v>
      </c>
      <c r="AR253" t="s">
        <v>6768</v>
      </c>
      <c r="AS253" t="s">
        <v>1569</v>
      </c>
      <c r="AT253" t="s">
        <v>6057</v>
      </c>
      <c r="AU253" t="s">
        <v>3473</v>
      </c>
      <c r="AV253" t="s">
        <v>6769</v>
      </c>
      <c r="AW253" t="s">
        <v>6770</v>
      </c>
      <c r="AX253" t="s">
        <v>1740</v>
      </c>
      <c r="AY253" t="s">
        <v>6771</v>
      </c>
      <c r="AZ253" t="s">
        <v>2623</v>
      </c>
      <c r="BA253" t="s">
        <v>6772</v>
      </c>
      <c r="BB253" t="s">
        <v>1230</v>
      </c>
      <c r="BC253" t="s">
        <v>3190</v>
      </c>
      <c r="BD253" t="s">
        <v>6773</v>
      </c>
      <c r="BE253" t="s">
        <v>3386</v>
      </c>
      <c r="BF253">
        <v>253</v>
      </c>
      <c r="BG253">
        <v>235</v>
      </c>
      <c r="BH253" t="e">
        <v>#N/A</v>
      </c>
      <c r="BI253" t="s">
        <v>3473</v>
      </c>
      <c r="BJ253">
        <v>1</v>
      </c>
      <c r="BK253">
        <v>0</v>
      </c>
      <c r="BL253">
        <v>0</v>
      </c>
      <c r="BM253" t="s">
        <v>1547</v>
      </c>
      <c r="BN253" t="s">
        <v>3387</v>
      </c>
      <c r="BO253" t="s">
        <v>6607</v>
      </c>
      <c r="BP253" t="s" cm="1">
        <v>6606</v>
      </c>
      <c r="BQ253" t="s">
        <v>6708</v>
      </c>
      <c r="BR253" t="s">
        <v>3388</v>
      </c>
      <c r="BS253">
        <v>19</v>
      </c>
      <c r="BT253" t="s">
        <v>5180</v>
      </c>
      <c r="BU253" t="s">
        <v>15306</v>
      </c>
      <c r="BV253" t="s">
        <v>3472</v>
      </c>
      <c r="BW253" t="s">
        <v>6769</v>
      </c>
      <c r="BX253" t="s">
        <v>6774</v>
      </c>
      <c r="BY253" t="s">
        <v>1744</v>
      </c>
      <c r="BZ253" t="s">
        <v>1547</v>
      </c>
      <c r="CA253" t="s">
        <v>1744</v>
      </c>
      <c r="CB253" t="s">
        <v>2007</v>
      </c>
      <c r="CC253"/>
      <c r="CD253" t="s">
        <v>998</v>
      </c>
      <c r="CE253" t="s">
        <v>1230</v>
      </c>
      <c r="CF253" t="s">
        <v>6775</v>
      </c>
      <c r="CG253" t="s">
        <v>6776</v>
      </c>
      <c r="CH253" t="s">
        <v>1230</v>
      </c>
      <c r="CI253" t="s">
        <v>1547</v>
      </c>
      <c r="CJ253" t="s">
        <v>3194</v>
      </c>
      <c r="CK253" t="s">
        <v>1569</v>
      </c>
      <c r="CL253"/>
      <c r="CM253"/>
      <c r="CN253" t="s">
        <v>3389</v>
      </c>
      <c r="CO253" t="s">
        <v>13262</v>
      </c>
      <c r="CP253" t="s">
        <v>3389</v>
      </c>
      <c r="CQ253" t="s">
        <v>13262</v>
      </c>
      <c r="CR253" t="s">
        <v>1547</v>
      </c>
      <c r="CS253">
        <v>8</v>
      </c>
      <c r="CT253" t="s">
        <v>3388</v>
      </c>
      <c r="CU253" t="s">
        <v>3388</v>
      </c>
      <c r="CV253" t="s">
        <v>3388</v>
      </c>
      <c r="CW253" t="s">
        <v>1547</v>
      </c>
      <c r="CX253" t="s">
        <v>1547</v>
      </c>
      <c r="CY253">
        <v>251</v>
      </c>
      <c r="CZ253" t="s">
        <v>6777</v>
      </c>
      <c r="DA253" t="s">
        <v>1547</v>
      </c>
      <c r="DB253" t="s">
        <v>1881</v>
      </c>
      <c r="DC253" t="s">
        <v>1882</v>
      </c>
      <c r="DD253" t="s">
        <v>3473</v>
      </c>
      <c r="DE253" t="s">
        <v>2623</v>
      </c>
      <c r="DF253" t="s">
        <v>3472</v>
      </c>
      <c r="DG253" t="s">
        <v>1547</v>
      </c>
      <c r="DH253" t="s">
        <v>1547</v>
      </c>
      <c r="DI253" t="s">
        <v>1892</v>
      </c>
      <c r="DJ253" t="s">
        <v>6768</v>
      </c>
      <c r="DK253"/>
      <c r="DL253" t="s">
        <v>1892</v>
      </c>
      <c r="DM253">
        <v>9</v>
      </c>
      <c r="DN253" t="s">
        <v>1883</v>
      </c>
      <c r="DO253" t="s">
        <v>1569</v>
      </c>
      <c r="DP253" t="b">
        <v>1</v>
      </c>
      <c r="DQ253" t="b">
        <v>0</v>
      </c>
      <c r="DR253" t="b">
        <v>1</v>
      </c>
      <c r="DS253" t="b">
        <v>0</v>
      </c>
      <c r="DT253" t="b">
        <v>0</v>
      </c>
      <c r="DU253" t="b">
        <v>1</v>
      </c>
      <c r="DV253" t="b">
        <v>0</v>
      </c>
      <c r="DW253">
        <v>0</v>
      </c>
      <c r="DX253" t="b">
        <v>0</v>
      </c>
      <c r="DY253" t="b">
        <v>0</v>
      </c>
      <c r="DZ253" t="b">
        <v>0</v>
      </c>
      <c r="EA253" t="b">
        <v>0</v>
      </c>
      <c r="EB253" t="b">
        <v>0</v>
      </c>
      <c r="EC253" t="b">
        <v>0</v>
      </c>
      <c r="ED253" t="b">
        <v>0</v>
      </c>
      <c r="EE253" t="b">
        <v>0</v>
      </c>
      <c r="EF253" t="b">
        <v>0</v>
      </c>
      <c r="EG253" t="b" cm="1">
        <v>0</v>
      </c>
      <c r="EH253" t="b">
        <v>0</v>
      </c>
      <c r="EI253" t="b">
        <v>0</v>
      </c>
      <c r="EJ253" t="b">
        <v>0</v>
      </c>
      <c r="EK253" t="s">
        <v>1547</v>
      </c>
      <c r="EL253">
        <v>0</v>
      </c>
      <c r="EM253">
        <v>37</v>
      </c>
      <c r="EN253" t="b">
        <v>0</v>
      </c>
    </row>
    <row r="254" spans="1:144" ht="15.75">
      <c r="A254"/>
      <c r="B254" t="s">
        <v>1569</v>
      </c>
      <c r="C254" t="s">
        <v>1569</v>
      </c>
      <c r="D254" t="s">
        <v>3477</v>
      </c>
      <c r="E254" t="s">
        <v>3478</v>
      </c>
      <c r="F254"/>
      <c r="G254" t="s">
        <v>3477</v>
      </c>
      <c r="H254" t="s">
        <v>3477</v>
      </c>
      <c r="I254" t="s">
        <v>1244</v>
      </c>
      <c r="J254"/>
      <c r="K254" t="s">
        <v>902</v>
      </c>
      <c r="L254" t="s">
        <v>3190</v>
      </c>
      <c r="M254"/>
      <c r="N254"/>
      <c r="O254" t="s">
        <v>3388</v>
      </c>
      <c r="P254" t="s">
        <v>1569</v>
      </c>
      <c r="Q254" t="s">
        <v>2623</v>
      </c>
      <c r="R254" t="s">
        <v>3194</v>
      </c>
      <c r="S254"/>
      <c r="T254"/>
      <c r="U254" t="s">
        <v>3479</v>
      </c>
      <c r="V254"/>
      <c r="W254"/>
      <c r="X254"/>
      <c r="Y254"/>
      <c r="Z254"/>
      <c r="AA254"/>
      <c r="AB254"/>
      <c r="AC254"/>
      <c r="AD254"/>
      <c r="AE254"/>
      <c r="AF254"/>
      <c r="AG254"/>
      <c r="AH254"/>
      <c r="AI254"/>
      <c r="AJ254"/>
      <c r="AK254"/>
      <c r="AL254"/>
      <c r="AM254"/>
      <c r="AN254"/>
      <c r="AO254" s="108" t="s">
        <v>43</v>
      </c>
      <c r="AP254" t="s">
        <v>2845</v>
      </c>
      <c r="AQ254">
        <v>21</v>
      </c>
      <c r="AR254" t="s">
        <v>6778</v>
      </c>
      <c r="AS254" t="s">
        <v>1569</v>
      </c>
      <c r="AT254" t="s">
        <v>6057</v>
      </c>
      <c r="AU254" t="s">
        <v>3478</v>
      </c>
      <c r="AV254" t="s">
        <v>6779</v>
      </c>
      <c r="AW254" t="s">
        <v>1744</v>
      </c>
      <c r="AX254" t="s">
        <v>1740</v>
      </c>
      <c r="AY254" t="s">
        <v>6780</v>
      </c>
      <c r="AZ254" t="s">
        <v>2623</v>
      </c>
      <c r="BA254" t="s">
        <v>6781</v>
      </c>
      <c r="BB254" t="s">
        <v>1244</v>
      </c>
      <c r="BC254" t="s">
        <v>3190</v>
      </c>
      <c r="BD254" t="s">
        <v>6782</v>
      </c>
      <c r="BE254" t="s">
        <v>3477</v>
      </c>
      <c r="BF254">
        <v>254</v>
      </c>
      <c r="BG254">
        <v>0</v>
      </c>
      <c r="BH254">
        <v>0</v>
      </c>
      <c r="BI254" t="s">
        <v>1547</v>
      </c>
      <c r="BJ254">
        <v>0</v>
      </c>
      <c r="BK254">
        <v>0</v>
      </c>
      <c r="BL254">
        <v>0</v>
      </c>
      <c r="BM254" t="s">
        <v>1547</v>
      </c>
      <c r="BN254" t="s">
        <v>1547</v>
      </c>
      <c r="BO254" t="s">
        <v>1547</v>
      </c>
      <c r="BP254" t="s" cm="1">
        <v>1547</v>
      </c>
      <c r="BQ254" t="s">
        <v>1547</v>
      </c>
      <c r="BR254" t="s">
        <v>3388</v>
      </c>
      <c r="BS254">
        <v>20</v>
      </c>
      <c r="BT254" t="s">
        <v>5184</v>
      </c>
      <c r="BU254" t="s">
        <v>15307</v>
      </c>
      <c r="BV254" t="s">
        <v>3477</v>
      </c>
      <c r="BW254" t="s">
        <v>6779</v>
      </c>
      <c r="BX254" t="s">
        <v>6780</v>
      </c>
      <c r="BY254" t="s">
        <v>1744</v>
      </c>
      <c r="BZ254" t="s">
        <v>1547</v>
      </c>
      <c r="CA254" t="s">
        <v>1744</v>
      </c>
      <c r="CB254" t="s">
        <v>1547</v>
      </c>
      <c r="CC254"/>
      <c r="CD254" t="s">
        <v>998</v>
      </c>
      <c r="CE254" t="s">
        <v>1244</v>
      </c>
      <c r="CF254" t="s">
        <v>3478</v>
      </c>
      <c r="CG254" t="s">
        <v>6779</v>
      </c>
      <c r="CH254" t="s">
        <v>1244</v>
      </c>
      <c r="CI254" t="s">
        <v>1547</v>
      </c>
      <c r="CJ254" t="s">
        <v>3194</v>
      </c>
      <c r="CK254" t="s">
        <v>1569</v>
      </c>
      <c r="CL254"/>
      <c r="CM254"/>
      <c r="CN254" t="s">
        <v>3479</v>
      </c>
      <c r="CO254" t="s">
        <v>1547</v>
      </c>
      <c r="CP254" t="s">
        <v>3479</v>
      </c>
      <c r="CQ254" t="s">
        <v>1547</v>
      </c>
      <c r="CR254" t="s">
        <v>1547</v>
      </c>
      <c r="CS254">
        <v>8</v>
      </c>
      <c r="CT254" t="s">
        <v>3388</v>
      </c>
      <c r="CU254" t="s">
        <v>3388</v>
      </c>
      <c r="CV254" t="s">
        <v>3388</v>
      </c>
      <c r="CW254" t="s">
        <v>1547</v>
      </c>
      <c r="CX254" t="s">
        <v>1547</v>
      </c>
      <c r="CY254">
        <v>252</v>
      </c>
      <c r="CZ254" t="s">
        <v>6783</v>
      </c>
      <c r="DA254" t="s">
        <v>1547</v>
      </c>
      <c r="DB254" t="s">
        <v>1881</v>
      </c>
      <c r="DC254" t="s">
        <v>1882</v>
      </c>
      <c r="DD254" t="s">
        <v>3478</v>
      </c>
      <c r="DE254" t="s">
        <v>2623</v>
      </c>
      <c r="DF254" t="s">
        <v>3477</v>
      </c>
      <c r="DG254" t="s">
        <v>1547</v>
      </c>
      <c r="DH254" t="s">
        <v>1547</v>
      </c>
      <c r="DI254" t="s">
        <v>1892</v>
      </c>
      <c r="DJ254" t="s">
        <v>6778</v>
      </c>
      <c r="DK254"/>
      <c r="DL254" t="s">
        <v>1892</v>
      </c>
      <c r="DM254">
        <v>9</v>
      </c>
      <c r="DN254" t="s">
        <v>1883</v>
      </c>
      <c r="DO254" t="s">
        <v>1569</v>
      </c>
      <c r="DP254" t="b">
        <v>1</v>
      </c>
      <c r="DQ254" t="b">
        <v>0</v>
      </c>
      <c r="DR254" t="b">
        <v>1</v>
      </c>
      <c r="DS254" t="b">
        <v>0</v>
      </c>
      <c r="DT254" t="b">
        <v>0</v>
      </c>
      <c r="DU254" t="b">
        <v>1</v>
      </c>
      <c r="DV254" t="b">
        <v>1</v>
      </c>
      <c r="DW254">
        <v>0</v>
      </c>
      <c r="DX254" t="b">
        <v>0</v>
      </c>
      <c r="DY254" t="b">
        <v>0</v>
      </c>
      <c r="DZ254" t="b">
        <v>0</v>
      </c>
      <c r="EA254" t="b">
        <v>0</v>
      </c>
      <c r="EB254" t="b">
        <v>0</v>
      </c>
      <c r="EC254" t="b">
        <v>0</v>
      </c>
      <c r="ED254" t="b">
        <v>0</v>
      </c>
      <c r="EE254" t="b">
        <v>0</v>
      </c>
      <c r="EF254" t="b">
        <v>0</v>
      </c>
      <c r="EG254" t="b" cm="1">
        <v>0</v>
      </c>
      <c r="EH254" t="b">
        <v>0</v>
      </c>
      <c r="EI254" t="b">
        <v>0</v>
      </c>
      <c r="EJ254" t="b">
        <v>0</v>
      </c>
      <c r="EK254" t="s">
        <v>1547</v>
      </c>
      <c r="EL254">
        <v>0</v>
      </c>
      <c r="EM254">
        <v>36</v>
      </c>
      <c r="EN254" t="b">
        <v>0</v>
      </c>
    </row>
    <row r="255" spans="1:144" ht="15.75">
      <c r="A255"/>
      <c r="B255" t="s">
        <v>1569</v>
      </c>
      <c r="C255" t="s">
        <v>1569</v>
      </c>
      <c r="D255" t="s">
        <v>3480</v>
      </c>
      <c r="E255" t="s">
        <v>3481</v>
      </c>
      <c r="F255" t="s">
        <v>3482</v>
      </c>
      <c r="G255" t="s">
        <v>3480</v>
      </c>
      <c r="H255" t="s">
        <v>3480</v>
      </c>
      <c r="I255" t="s">
        <v>1230</v>
      </c>
      <c r="J255"/>
      <c r="K255" t="s">
        <v>902</v>
      </c>
      <c r="L255" t="s">
        <v>3190</v>
      </c>
      <c r="M255" t="s">
        <v>1749</v>
      </c>
      <c r="N255"/>
      <c r="O255" t="s">
        <v>3388</v>
      </c>
      <c r="P255" t="s">
        <v>1569</v>
      </c>
      <c r="Q255" t="s">
        <v>2623</v>
      </c>
      <c r="R255" t="s">
        <v>3194</v>
      </c>
      <c r="S255"/>
      <c r="T255"/>
      <c r="U255" t="s">
        <v>3479</v>
      </c>
      <c r="V255" t="s">
        <v>3483</v>
      </c>
      <c r="W255"/>
      <c r="X255"/>
      <c r="Y255"/>
      <c r="Z255"/>
      <c r="AA255"/>
      <c r="AB255"/>
      <c r="AC255"/>
      <c r="AD255"/>
      <c r="AE255"/>
      <c r="AF255"/>
      <c r="AG255"/>
      <c r="AH255"/>
      <c r="AI255"/>
      <c r="AJ255"/>
      <c r="AK255"/>
      <c r="AL255"/>
      <c r="AM255"/>
      <c r="AN255"/>
      <c r="AO255" s="108" t="s">
        <v>43</v>
      </c>
      <c r="AP255" t="s">
        <v>2845</v>
      </c>
      <c r="AQ255">
        <v>22</v>
      </c>
      <c r="AR255" t="s">
        <v>6784</v>
      </c>
      <c r="AS255" t="s">
        <v>1569</v>
      </c>
      <c r="AT255" t="s">
        <v>6057</v>
      </c>
      <c r="AU255" t="s">
        <v>3481</v>
      </c>
      <c r="AV255" t="s">
        <v>6785</v>
      </c>
      <c r="AW255" t="s">
        <v>6786</v>
      </c>
      <c r="AX255" t="s">
        <v>1740</v>
      </c>
      <c r="AY255" t="s">
        <v>6787</v>
      </c>
      <c r="AZ255" t="s">
        <v>2623</v>
      </c>
      <c r="BA255" t="s">
        <v>6788</v>
      </c>
      <c r="BB255" t="s">
        <v>1230</v>
      </c>
      <c r="BC255" t="s">
        <v>3190</v>
      </c>
      <c r="BD255" t="s">
        <v>6789</v>
      </c>
      <c r="BE255" t="s">
        <v>3477</v>
      </c>
      <c r="BF255">
        <v>255</v>
      </c>
      <c r="BG255">
        <v>254</v>
      </c>
      <c r="BH255">
        <v>0</v>
      </c>
      <c r="BI255" t="s">
        <v>3481</v>
      </c>
      <c r="BJ255">
        <v>1</v>
      </c>
      <c r="BK255">
        <v>0</v>
      </c>
      <c r="BL255">
        <v>0</v>
      </c>
      <c r="BM255" t="s">
        <v>1547</v>
      </c>
      <c r="BN255" t="s">
        <v>3478</v>
      </c>
      <c r="BO255" t="s">
        <v>6779</v>
      </c>
      <c r="BP255" t="s" cm="1">
        <v>6778</v>
      </c>
      <c r="BQ255" t="s">
        <v>1547</v>
      </c>
      <c r="BR255" t="s">
        <v>3388</v>
      </c>
      <c r="BS255">
        <v>21</v>
      </c>
      <c r="BT255" t="s">
        <v>5188</v>
      </c>
      <c r="BU255" t="s">
        <v>15308</v>
      </c>
      <c r="BV255" t="s">
        <v>3480</v>
      </c>
      <c r="BW255" t="s">
        <v>6785</v>
      </c>
      <c r="BX255" t="s">
        <v>6787</v>
      </c>
      <c r="BY255" t="s">
        <v>1744</v>
      </c>
      <c r="BZ255" t="s">
        <v>1547</v>
      </c>
      <c r="CA255" t="s">
        <v>1744</v>
      </c>
      <c r="CB255" t="s">
        <v>1749</v>
      </c>
      <c r="CC255"/>
      <c r="CD255" t="s">
        <v>998</v>
      </c>
      <c r="CE255" t="s">
        <v>1230</v>
      </c>
      <c r="CF255" t="s">
        <v>6790</v>
      </c>
      <c r="CG255" t="s">
        <v>6791</v>
      </c>
      <c r="CH255" t="s">
        <v>1230</v>
      </c>
      <c r="CI255" t="s">
        <v>1547</v>
      </c>
      <c r="CJ255" t="s">
        <v>3194</v>
      </c>
      <c r="CK255" t="s">
        <v>1569</v>
      </c>
      <c r="CL255"/>
      <c r="CM255"/>
      <c r="CN255" t="s">
        <v>3479</v>
      </c>
      <c r="CO255" t="s">
        <v>3483</v>
      </c>
      <c r="CP255" t="s">
        <v>3479</v>
      </c>
      <c r="CQ255" t="s">
        <v>3483</v>
      </c>
      <c r="CR255" t="s">
        <v>1547</v>
      </c>
      <c r="CS255">
        <v>8</v>
      </c>
      <c r="CT255" t="s">
        <v>3388</v>
      </c>
      <c r="CU255" t="s">
        <v>3388</v>
      </c>
      <c r="CV255" t="s">
        <v>3388</v>
      </c>
      <c r="CW255" t="s">
        <v>1547</v>
      </c>
      <c r="CX255" t="s">
        <v>1547</v>
      </c>
      <c r="CY255">
        <v>253</v>
      </c>
      <c r="CZ255" t="s">
        <v>6792</v>
      </c>
      <c r="DA255" t="s">
        <v>1547</v>
      </c>
      <c r="DB255" t="s">
        <v>1881</v>
      </c>
      <c r="DC255" t="s">
        <v>1882</v>
      </c>
      <c r="DD255" t="s">
        <v>3481</v>
      </c>
      <c r="DE255" t="s">
        <v>2623</v>
      </c>
      <c r="DF255" t="s">
        <v>3480</v>
      </c>
      <c r="DG255" t="s">
        <v>1547</v>
      </c>
      <c r="DH255" t="s">
        <v>1547</v>
      </c>
      <c r="DI255" t="s">
        <v>1892</v>
      </c>
      <c r="DJ255" t="s">
        <v>6784</v>
      </c>
      <c r="DK255"/>
      <c r="DL255" t="s">
        <v>1892</v>
      </c>
      <c r="DM255">
        <v>9</v>
      </c>
      <c r="DN255" t="s">
        <v>1883</v>
      </c>
      <c r="DO255" t="s">
        <v>1569</v>
      </c>
      <c r="DP255" t="b">
        <v>1</v>
      </c>
      <c r="DQ255" t="b">
        <v>0</v>
      </c>
      <c r="DR255" t="b">
        <v>1</v>
      </c>
      <c r="DS255" t="b">
        <v>0</v>
      </c>
      <c r="DT255" t="b">
        <v>0</v>
      </c>
      <c r="DU255" t="b">
        <v>1</v>
      </c>
      <c r="DV255" t="b">
        <v>0</v>
      </c>
      <c r="DW255">
        <v>0</v>
      </c>
      <c r="DX255" t="b">
        <v>0</v>
      </c>
      <c r="DY255" t="b">
        <v>0</v>
      </c>
      <c r="DZ255" t="b">
        <v>0</v>
      </c>
      <c r="EA255" t="b">
        <v>0</v>
      </c>
      <c r="EB255" t="b">
        <v>0</v>
      </c>
      <c r="EC255" t="b">
        <v>0</v>
      </c>
      <c r="ED255" t="b">
        <v>0</v>
      </c>
      <c r="EE255" t="b">
        <v>0</v>
      </c>
      <c r="EF255" t="b">
        <v>0</v>
      </c>
      <c r="EG255" t="b" cm="1">
        <v>0</v>
      </c>
      <c r="EH255" t="b">
        <v>0</v>
      </c>
      <c r="EI255" t="b">
        <v>0</v>
      </c>
      <c r="EJ255" t="b">
        <v>0</v>
      </c>
      <c r="EK255" t="s">
        <v>1547</v>
      </c>
      <c r="EL255">
        <v>0</v>
      </c>
      <c r="EM255">
        <v>25</v>
      </c>
      <c r="EN255" t="b">
        <v>0</v>
      </c>
    </row>
    <row r="256" spans="1:144" ht="15.75">
      <c r="A256"/>
      <c r="B256" t="s">
        <v>1569</v>
      </c>
      <c r="C256" t="s">
        <v>1569</v>
      </c>
      <c r="D256" t="s">
        <v>3390</v>
      </c>
      <c r="E256" t="s">
        <v>3391</v>
      </c>
      <c r="F256"/>
      <c r="G256" t="s">
        <v>3392</v>
      </c>
      <c r="H256" t="s">
        <v>3390</v>
      </c>
      <c r="I256" t="s">
        <v>1251</v>
      </c>
      <c r="J256"/>
      <c r="K256" t="s">
        <v>902</v>
      </c>
      <c r="L256" t="s">
        <v>3190</v>
      </c>
      <c r="M256" t="s">
        <v>1749</v>
      </c>
      <c r="N256"/>
      <c r="O256" t="s">
        <v>3388</v>
      </c>
      <c r="P256" t="s">
        <v>1569</v>
      </c>
      <c r="Q256" t="s">
        <v>2623</v>
      </c>
      <c r="R256" t="s">
        <v>3194</v>
      </c>
      <c r="S256"/>
      <c r="T256"/>
      <c r="U256" t="s">
        <v>3479</v>
      </c>
      <c r="V256" t="s">
        <v>3393</v>
      </c>
      <c r="W256"/>
      <c r="X256"/>
      <c r="Y256"/>
      <c r="Z256"/>
      <c r="AA256"/>
      <c r="AB256"/>
      <c r="AC256"/>
      <c r="AD256"/>
      <c r="AE256"/>
      <c r="AF256"/>
      <c r="AG256"/>
      <c r="AH256"/>
      <c r="AI256"/>
      <c r="AJ256"/>
      <c r="AK256"/>
      <c r="AL256"/>
      <c r="AM256"/>
      <c r="AN256"/>
      <c r="AO256" s="108" t="s">
        <v>43</v>
      </c>
      <c r="AP256" t="s">
        <v>2845</v>
      </c>
      <c r="AQ256">
        <v>23</v>
      </c>
      <c r="AR256" t="s">
        <v>6612</v>
      </c>
      <c r="AS256" t="s">
        <v>1569</v>
      </c>
      <c r="AT256" t="s">
        <v>6057</v>
      </c>
      <c r="AU256" t="s">
        <v>3391</v>
      </c>
      <c r="AV256" t="s">
        <v>6613</v>
      </c>
      <c r="AW256" t="s">
        <v>1744</v>
      </c>
      <c r="AX256" t="s">
        <v>1740</v>
      </c>
      <c r="AY256" t="s">
        <v>6614</v>
      </c>
      <c r="AZ256" t="s">
        <v>2623</v>
      </c>
      <c r="BA256" t="s">
        <v>6615</v>
      </c>
      <c r="BB256" t="s">
        <v>1251</v>
      </c>
      <c r="BC256" t="s">
        <v>3190</v>
      </c>
      <c r="BD256" t="s">
        <v>6793</v>
      </c>
      <c r="BE256" t="s">
        <v>3477</v>
      </c>
      <c r="BF256">
        <v>236</v>
      </c>
      <c r="BG256">
        <v>254</v>
      </c>
      <c r="BH256">
        <v>0</v>
      </c>
      <c r="BI256" t="s">
        <v>1547</v>
      </c>
      <c r="BJ256">
        <v>0</v>
      </c>
      <c r="BK256">
        <v>0</v>
      </c>
      <c r="BL256">
        <v>236</v>
      </c>
      <c r="BM256" t="s">
        <v>6618</v>
      </c>
      <c r="BN256" t="s">
        <v>3478</v>
      </c>
      <c r="BO256" t="s">
        <v>6779</v>
      </c>
      <c r="BP256" t="s" cm="1">
        <v>6778</v>
      </c>
      <c r="BQ256" t="s">
        <v>1547</v>
      </c>
      <c r="BR256" t="s">
        <v>3388</v>
      </c>
      <c r="BS256">
        <v>22</v>
      </c>
      <c r="BT256" t="s">
        <v>5192</v>
      </c>
      <c r="BU256" t="s">
        <v>15309</v>
      </c>
      <c r="BV256" t="s">
        <v>3390</v>
      </c>
      <c r="BW256" t="s">
        <v>6613</v>
      </c>
      <c r="BX256" t="s">
        <v>6617</v>
      </c>
      <c r="BY256" t="s">
        <v>1744</v>
      </c>
      <c r="BZ256" t="s">
        <v>1547</v>
      </c>
      <c r="CA256" t="s">
        <v>1744</v>
      </c>
      <c r="CB256" t="s">
        <v>1749</v>
      </c>
      <c r="CC256"/>
      <c r="CD256" t="s">
        <v>998</v>
      </c>
      <c r="CE256" t="s">
        <v>1251</v>
      </c>
      <c r="CF256" t="s">
        <v>6794</v>
      </c>
      <c r="CG256" t="s">
        <v>6795</v>
      </c>
      <c r="CH256" t="s">
        <v>1251</v>
      </c>
      <c r="CI256" t="s">
        <v>1547</v>
      </c>
      <c r="CJ256" t="s">
        <v>3194</v>
      </c>
      <c r="CK256" t="s">
        <v>1569</v>
      </c>
      <c r="CL256"/>
      <c r="CM256"/>
      <c r="CN256" t="s">
        <v>3479</v>
      </c>
      <c r="CO256" t="s">
        <v>3393</v>
      </c>
      <c r="CP256" t="s">
        <v>3479</v>
      </c>
      <c r="CQ256" t="s">
        <v>3393</v>
      </c>
      <c r="CR256" t="s">
        <v>1547</v>
      </c>
      <c r="CS256">
        <v>8</v>
      </c>
      <c r="CT256" t="s">
        <v>3388</v>
      </c>
      <c r="CU256" t="s">
        <v>3388</v>
      </c>
      <c r="CV256" t="s">
        <v>3388</v>
      </c>
      <c r="CW256" t="s">
        <v>1547</v>
      </c>
      <c r="CX256" t="s">
        <v>1547</v>
      </c>
      <c r="CY256">
        <v>254</v>
      </c>
      <c r="CZ256" t="s">
        <v>6796</v>
      </c>
      <c r="DA256" t="s">
        <v>1547</v>
      </c>
      <c r="DB256" t="s">
        <v>1881</v>
      </c>
      <c r="DC256" t="s">
        <v>1882</v>
      </c>
      <c r="DD256" t="s">
        <v>3391</v>
      </c>
      <c r="DE256" t="s">
        <v>2623</v>
      </c>
      <c r="DF256" t="s">
        <v>3392</v>
      </c>
      <c r="DG256" t="s">
        <v>1547</v>
      </c>
      <c r="DH256" t="s">
        <v>1547</v>
      </c>
      <c r="DI256" t="s">
        <v>1892</v>
      </c>
      <c r="DJ256" t="s">
        <v>6612</v>
      </c>
      <c r="DK256"/>
      <c r="DL256" t="s">
        <v>1892</v>
      </c>
      <c r="DM256">
        <v>9</v>
      </c>
      <c r="DN256" t="s">
        <v>1883</v>
      </c>
      <c r="DO256" t="s">
        <v>1569</v>
      </c>
      <c r="DP256" t="b">
        <v>1</v>
      </c>
      <c r="DQ256" t="b">
        <v>0</v>
      </c>
      <c r="DR256" t="b">
        <v>0</v>
      </c>
      <c r="DS256" t="b">
        <v>0</v>
      </c>
      <c r="DT256" t="b">
        <v>0</v>
      </c>
      <c r="DU256" t="b">
        <v>1</v>
      </c>
      <c r="DV256" t="b">
        <v>0</v>
      </c>
      <c r="DW256">
        <v>0</v>
      </c>
      <c r="DX256" t="b">
        <v>0</v>
      </c>
      <c r="DY256" t="b">
        <v>0</v>
      </c>
      <c r="DZ256" t="b">
        <v>0</v>
      </c>
      <c r="EA256" t="b">
        <v>0</v>
      </c>
      <c r="EB256" t="b">
        <v>0</v>
      </c>
      <c r="EC256" t="b">
        <v>0</v>
      </c>
      <c r="ED256" t="b">
        <v>0</v>
      </c>
      <c r="EE256" t="b">
        <v>0</v>
      </c>
      <c r="EF256" t="b">
        <v>0</v>
      </c>
      <c r="EG256" t="b" cm="1">
        <v>0</v>
      </c>
      <c r="EH256" t="b">
        <v>0</v>
      </c>
      <c r="EI256" t="b">
        <v>0</v>
      </c>
      <c r="EJ256" t="b">
        <v>0</v>
      </c>
      <c r="EK256" t="s">
        <v>1547</v>
      </c>
      <c r="EL256">
        <v>0</v>
      </c>
      <c r="EM256">
        <v>18</v>
      </c>
      <c r="EN256" t="b">
        <v>0</v>
      </c>
    </row>
    <row r="257" spans="1:144" ht="47.25">
      <c r="A257"/>
      <c r="B257" t="s">
        <v>1569</v>
      </c>
      <c r="C257" t="s">
        <v>1569</v>
      </c>
      <c r="D257" t="s">
        <v>3484</v>
      </c>
      <c r="E257" t="s">
        <v>3485</v>
      </c>
      <c r="F257"/>
      <c r="G257" t="s">
        <v>3484</v>
      </c>
      <c r="H257" s="109" t="s">
        <v>3486</v>
      </c>
      <c r="I257" t="s">
        <v>1230</v>
      </c>
      <c r="J257"/>
      <c r="K257" t="s">
        <v>902</v>
      </c>
      <c r="L257" t="s">
        <v>3190</v>
      </c>
      <c r="M257" t="s">
        <v>1754</v>
      </c>
      <c r="N257"/>
      <c r="O257" t="s">
        <v>3388</v>
      </c>
      <c r="P257" t="s">
        <v>1569</v>
      </c>
      <c r="Q257" t="s">
        <v>2623</v>
      </c>
      <c r="R257" t="s">
        <v>3194</v>
      </c>
      <c r="S257"/>
      <c r="T257"/>
      <c r="U257" t="s">
        <v>3479</v>
      </c>
      <c r="V257" t="s">
        <v>3487</v>
      </c>
      <c r="W257"/>
      <c r="X257"/>
      <c r="Y257"/>
      <c r="Z257"/>
      <c r="AA257"/>
      <c r="AB257"/>
      <c r="AC257"/>
      <c r="AD257"/>
      <c r="AE257"/>
      <c r="AF257"/>
      <c r="AG257"/>
      <c r="AH257"/>
      <c r="AI257"/>
      <c r="AJ257"/>
      <c r="AK257"/>
      <c r="AL257"/>
      <c r="AM257"/>
      <c r="AN257"/>
      <c r="AO257" s="108" t="s">
        <v>43</v>
      </c>
      <c r="AP257" t="s">
        <v>2845</v>
      </c>
      <c r="AQ257">
        <v>24</v>
      </c>
      <c r="AR257" t="s">
        <v>6797</v>
      </c>
      <c r="AS257" t="s">
        <v>1569</v>
      </c>
      <c r="AT257" t="s">
        <v>6057</v>
      </c>
      <c r="AU257" t="s">
        <v>3485</v>
      </c>
      <c r="AV257" t="s">
        <v>6798</v>
      </c>
      <c r="AW257" t="s">
        <v>1744</v>
      </c>
      <c r="AX257" t="s">
        <v>1740</v>
      </c>
      <c r="AY257" t="s">
        <v>6799</v>
      </c>
      <c r="AZ257" t="s">
        <v>2623</v>
      </c>
      <c r="BA257" t="s">
        <v>6800</v>
      </c>
      <c r="BB257" t="s">
        <v>1230</v>
      </c>
      <c r="BC257" t="s">
        <v>3190</v>
      </c>
      <c r="BD257" t="s">
        <v>6801</v>
      </c>
      <c r="BE257" t="s">
        <v>3477</v>
      </c>
      <c r="BF257">
        <v>257</v>
      </c>
      <c r="BG257">
        <v>254</v>
      </c>
      <c r="BH257">
        <v>0</v>
      </c>
      <c r="BI257" t="s">
        <v>3485</v>
      </c>
      <c r="BJ257">
        <v>1</v>
      </c>
      <c r="BK257">
        <v>0</v>
      </c>
      <c r="BL257">
        <v>0</v>
      </c>
      <c r="BM257" t="s">
        <v>1547</v>
      </c>
      <c r="BN257" t="s">
        <v>3478</v>
      </c>
      <c r="BO257" t="s">
        <v>6779</v>
      </c>
      <c r="BP257" t="s" cm="1">
        <v>6778</v>
      </c>
      <c r="BQ257" t="s">
        <v>1547</v>
      </c>
      <c r="BR257" t="s">
        <v>3388</v>
      </c>
      <c r="BS257">
        <v>23</v>
      </c>
      <c r="BT257" t="s">
        <v>5202</v>
      </c>
      <c r="BU257" t="s">
        <v>15310</v>
      </c>
      <c r="BV257" t="s">
        <v>3484</v>
      </c>
      <c r="BW257" t="s">
        <v>6798</v>
      </c>
      <c r="BX257" t="s">
        <v>6802</v>
      </c>
      <c r="BY257" t="s">
        <v>1744</v>
      </c>
      <c r="BZ257" t="s">
        <v>1547</v>
      </c>
      <c r="CA257" t="s">
        <v>1744</v>
      </c>
      <c r="CB257" t="s">
        <v>1754</v>
      </c>
      <c r="CC257"/>
      <c r="CD257" t="s">
        <v>998</v>
      </c>
      <c r="CE257" t="s">
        <v>1230</v>
      </c>
      <c r="CF257" t="s">
        <v>6803</v>
      </c>
      <c r="CG257" t="s">
        <v>6804</v>
      </c>
      <c r="CH257" t="s">
        <v>1230</v>
      </c>
      <c r="CI257" t="s">
        <v>1547</v>
      </c>
      <c r="CJ257" t="s">
        <v>3194</v>
      </c>
      <c r="CK257" t="s">
        <v>1569</v>
      </c>
      <c r="CL257"/>
      <c r="CM257"/>
      <c r="CN257" t="s">
        <v>3479</v>
      </c>
      <c r="CO257" t="s">
        <v>3487</v>
      </c>
      <c r="CP257" t="s">
        <v>3479</v>
      </c>
      <c r="CQ257" t="s">
        <v>3487</v>
      </c>
      <c r="CR257" t="s">
        <v>1547</v>
      </c>
      <c r="CS257">
        <v>8</v>
      </c>
      <c r="CT257" t="s">
        <v>3388</v>
      </c>
      <c r="CU257" t="s">
        <v>3388</v>
      </c>
      <c r="CV257" t="s">
        <v>3388</v>
      </c>
      <c r="CW257" t="s">
        <v>1547</v>
      </c>
      <c r="CX257" t="s">
        <v>1547</v>
      </c>
      <c r="CY257">
        <v>255</v>
      </c>
      <c r="CZ257" t="s">
        <v>6805</v>
      </c>
      <c r="DA257" t="s">
        <v>1547</v>
      </c>
      <c r="DB257" t="s">
        <v>1881</v>
      </c>
      <c r="DC257" t="s">
        <v>1882</v>
      </c>
      <c r="DD257" t="s">
        <v>3485</v>
      </c>
      <c r="DE257" t="s">
        <v>2623</v>
      </c>
      <c r="DF257" t="s">
        <v>3484</v>
      </c>
      <c r="DG257" t="s">
        <v>1547</v>
      </c>
      <c r="DH257" t="s">
        <v>1547</v>
      </c>
      <c r="DI257" t="s">
        <v>1892</v>
      </c>
      <c r="DJ257" t="s">
        <v>6797</v>
      </c>
      <c r="DK257"/>
      <c r="DL257" t="s">
        <v>1892</v>
      </c>
      <c r="DM257">
        <v>9</v>
      </c>
      <c r="DN257" t="s">
        <v>1883</v>
      </c>
      <c r="DO257" t="s">
        <v>1569</v>
      </c>
      <c r="DP257" t="b">
        <v>1</v>
      </c>
      <c r="DQ257" t="b">
        <v>0</v>
      </c>
      <c r="DR257" t="b">
        <v>1</v>
      </c>
      <c r="DS257" t="b">
        <v>0</v>
      </c>
      <c r="DT257" t="b">
        <v>0</v>
      </c>
      <c r="DU257" t="b">
        <v>1</v>
      </c>
      <c r="DV257" t="b">
        <v>0</v>
      </c>
      <c r="DW257">
        <v>0</v>
      </c>
      <c r="DX257" t="b">
        <v>0</v>
      </c>
      <c r="DY257" t="b">
        <v>0</v>
      </c>
      <c r="DZ257" t="b">
        <v>0</v>
      </c>
      <c r="EA257" t="b">
        <v>0</v>
      </c>
      <c r="EB257" t="b">
        <v>0</v>
      </c>
      <c r="EC257" t="b">
        <v>0</v>
      </c>
      <c r="ED257" t="b">
        <v>0</v>
      </c>
      <c r="EE257" t="b">
        <v>0</v>
      </c>
      <c r="EF257" t="b">
        <v>0</v>
      </c>
      <c r="EG257" t="b" cm="1">
        <v>0</v>
      </c>
      <c r="EH257" t="b">
        <v>0</v>
      </c>
      <c r="EI257" t="b">
        <v>0</v>
      </c>
      <c r="EJ257" t="b">
        <v>0</v>
      </c>
      <c r="EK257" t="s">
        <v>1547</v>
      </c>
      <c r="EL257">
        <v>0</v>
      </c>
      <c r="EM257">
        <v>22</v>
      </c>
      <c r="EN257" t="b">
        <v>0</v>
      </c>
    </row>
    <row r="258" spans="1:144" ht="15.75">
      <c r="A258"/>
      <c r="B258" t="s">
        <v>1569</v>
      </c>
      <c r="C258" t="s">
        <v>1569</v>
      </c>
      <c r="D258" t="s">
        <v>3488</v>
      </c>
      <c r="E258" t="s">
        <v>3489</v>
      </c>
      <c r="F258"/>
      <c r="G258" t="s">
        <v>3488</v>
      </c>
      <c r="H258" t="s">
        <v>3488</v>
      </c>
      <c r="I258" t="s">
        <v>1230</v>
      </c>
      <c r="J258"/>
      <c r="K258" t="s">
        <v>902</v>
      </c>
      <c r="L258" t="s">
        <v>3190</v>
      </c>
      <c r="M258" t="s">
        <v>2001</v>
      </c>
      <c r="N258"/>
      <c r="O258" t="s">
        <v>3388</v>
      </c>
      <c r="P258" t="s">
        <v>1569</v>
      </c>
      <c r="Q258" t="s">
        <v>2623</v>
      </c>
      <c r="R258" t="s">
        <v>3194</v>
      </c>
      <c r="S258"/>
      <c r="T258"/>
      <c r="U258" t="s">
        <v>3479</v>
      </c>
      <c r="V258" t="s">
        <v>3490</v>
      </c>
      <c r="W258"/>
      <c r="X258"/>
      <c r="Y258"/>
      <c r="Z258"/>
      <c r="AA258"/>
      <c r="AB258"/>
      <c r="AC258"/>
      <c r="AD258"/>
      <c r="AE258"/>
      <c r="AF258"/>
      <c r="AG258"/>
      <c r="AH258"/>
      <c r="AI258"/>
      <c r="AJ258"/>
      <c r="AK258"/>
      <c r="AL258"/>
      <c r="AM258"/>
      <c r="AN258"/>
      <c r="AO258" s="108" t="s">
        <v>43</v>
      </c>
      <c r="AP258" t="s">
        <v>2845</v>
      </c>
      <c r="AQ258">
        <v>25</v>
      </c>
      <c r="AR258" t="s">
        <v>6806</v>
      </c>
      <c r="AS258" t="s">
        <v>1569</v>
      </c>
      <c r="AT258" t="s">
        <v>6057</v>
      </c>
      <c r="AU258" t="s">
        <v>3489</v>
      </c>
      <c r="AV258" t="s">
        <v>6807</v>
      </c>
      <c r="AW258" t="s">
        <v>1744</v>
      </c>
      <c r="AX258" t="s">
        <v>1740</v>
      </c>
      <c r="AY258" t="s">
        <v>6808</v>
      </c>
      <c r="AZ258" t="s">
        <v>2623</v>
      </c>
      <c r="BA258" t="s">
        <v>6809</v>
      </c>
      <c r="BB258" t="s">
        <v>1230</v>
      </c>
      <c r="BC258" t="s">
        <v>3190</v>
      </c>
      <c r="BD258" t="s">
        <v>6810</v>
      </c>
      <c r="BE258" t="s">
        <v>3477</v>
      </c>
      <c r="BF258">
        <v>258</v>
      </c>
      <c r="BG258">
        <v>254</v>
      </c>
      <c r="BH258">
        <v>0</v>
      </c>
      <c r="BI258" t="s">
        <v>3489</v>
      </c>
      <c r="BJ258">
        <v>1</v>
      </c>
      <c r="BK258">
        <v>0</v>
      </c>
      <c r="BL258">
        <v>0</v>
      </c>
      <c r="BM258" t="s">
        <v>1547</v>
      </c>
      <c r="BN258" t="s">
        <v>3478</v>
      </c>
      <c r="BO258" t="s">
        <v>6779</v>
      </c>
      <c r="BP258" t="s" cm="1">
        <v>6778</v>
      </c>
      <c r="BQ258" t="s">
        <v>1547</v>
      </c>
      <c r="BR258" t="s">
        <v>3388</v>
      </c>
      <c r="BS258">
        <v>24</v>
      </c>
      <c r="BT258" t="s">
        <v>5213</v>
      </c>
      <c r="BU258" t="s">
        <v>15311</v>
      </c>
      <c r="BV258" t="s">
        <v>3488</v>
      </c>
      <c r="BW258" t="s">
        <v>6807</v>
      </c>
      <c r="BX258" t="s">
        <v>6808</v>
      </c>
      <c r="BY258" t="s">
        <v>1744</v>
      </c>
      <c r="BZ258" t="s">
        <v>1547</v>
      </c>
      <c r="CA258" t="s">
        <v>1744</v>
      </c>
      <c r="CB258" t="s">
        <v>2001</v>
      </c>
      <c r="CC258"/>
      <c r="CD258" t="s">
        <v>998</v>
      </c>
      <c r="CE258" t="s">
        <v>1230</v>
      </c>
      <c r="CF258" t="s">
        <v>3557</v>
      </c>
      <c r="CG258" t="s">
        <v>6811</v>
      </c>
      <c r="CH258" t="s">
        <v>1230</v>
      </c>
      <c r="CI258" t="s">
        <v>1547</v>
      </c>
      <c r="CJ258" t="s">
        <v>3194</v>
      </c>
      <c r="CK258" t="s">
        <v>1569</v>
      </c>
      <c r="CL258"/>
      <c r="CM258"/>
      <c r="CN258" t="s">
        <v>3479</v>
      </c>
      <c r="CO258" t="s">
        <v>3490</v>
      </c>
      <c r="CP258" t="s">
        <v>3479</v>
      </c>
      <c r="CQ258" t="s">
        <v>3490</v>
      </c>
      <c r="CR258" t="s">
        <v>1547</v>
      </c>
      <c r="CS258">
        <v>8</v>
      </c>
      <c r="CT258" t="s">
        <v>3388</v>
      </c>
      <c r="CU258" t="s">
        <v>3388</v>
      </c>
      <c r="CV258" t="s">
        <v>3388</v>
      </c>
      <c r="CW258" t="s">
        <v>1547</v>
      </c>
      <c r="CX258" t="s">
        <v>1547</v>
      </c>
      <c r="CY258">
        <v>256</v>
      </c>
      <c r="CZ258" t="s">
        <v>6812</v>
      </c>
      <c r="DA258" t="s">
        <v>1547</v>
      </c>
      <c r="DB258" t="s">
        <v>1881</v>
      </c>
      <c r="DC258" t="s">
        <v>1882</v>
      </c>
      <c r="DD258" t="s">
        <v>3489</v>
      </c>
      <c r="DE258" t="s">
        <v>2623</v>
      </c>
      <c r="DF258" t="s">
        <v>3488</v>
      </c>
      <c r="DG258" t="s">
        <v>1547</v>
      </c>
      <c r="DH258" t="s">
        <v>1547</v>
      </c>
      <c r="DI258" t="s">
        <v>1892</v>
      </c>
      <c r="DJ258" t="s">
        <v>6806</v>
      </c>
      <c r="DK258"/>
      <c r="DL258" t="s">
        <v>1892</v>
      </c>
      <c r="DM258">
        <v>9</v>
      </c>
      <c r="DN258" t="s">
        <v>1883</v>
      </c>
      <c r="DO258" t="s">
        <v>1569</v>
      </c>
      <c r="DP258" t="b">
        <v>1</v>
      </c>
      <c r="DQ258" t="b">
        <v>0</v>
      </c>
      <c r="DR258" t="b">
        <v>1</v>
      </c>
      <c r="DS258" t="b">
        <v>0</v>
      </c>
      <c r="DT258" t="b">
        <v>0</v>
      </c>
      <c r="DU258" t="b">
        <v>1</v>
      </c>
      <c r="DV258" t="b">
        <v>0</v>
      </c>
      <c r="DW258">
        <v>0</v>
      </c>
      <c r="DX258" t="b">
        <v>0</v>
      </c>
      <c r="DY258" t="b">
        <v>0</v>
      </c>
      <c r="DZ258" t="b">
        <v>0</v>
      </c>
      <c r="EA258" t="b">
        <v>0</v>
      </c>
      <c r="EB258" t="b">
        <v>0</v>
      </c>
      <c r="EC258" t="b">
        <v>0</v>
      </c>
      <c r="ED258" t="b">
        <v>0</v>
      </c>
      <c r="EE258" t="b">
        <v>0</v>
      </c>
      <c r="EF258" t="b">
        <v>0</v>
      </c>
      <c r="EG258" t="b" cm="1">
        <v>0</v>
      </c>
      <c r="EH258" t="b">
        <v>0</v>
      </c>
      <c r="EI258" t="b">
        <v>0</v>
      </c>
      <c r="EJ258" t="b">
        <v>0</v>
      </c>
      <c r="EK258" t="s">
        <v>1547</v>
      </c>
      <c r="EL258">
        <v>0</v>
      </c>
      <c r="EM258">
        <v>24</v>
      </c>
      <c r="EN258" t="b">
        <v>0</v>
      </c>
    </row>
    <row r="259" spans="1:144" ht="15.75">
      <c r="A259"/>
      <c r="B259" t="s">
        <v>1569</v>
      </c>
      <c r="C259" t="s">
        <v>1569</v>
      </c>
      <c r="D259" t="s">
        <v>3491</v>
      </c>
      <c r="E259" t="s">
        <v>3492</v>
      </c>
      <c r="F259"/>
      <c r="G259" t="s">
        <v>3491</v>
      </c>
      <c r="H259" t="s">
        <v>3491</v>
      </c>
      <c r="I259" t="s">
        <v>1230</v>
      </c>
      <c r="J259"/>
      <c r="K259" t="s">
        <v>902</v>
      </c>
      <c r="L259" t="s">
        <v>3190</v>
      </c>
      <c r="M259" t="s">
        <v>1749</v>
      </c>
      <c r="N259"/>
      <c r="O259" t="s">
        <v>3388</v>
      </c>
      <c r="P259" t="s">
        <v>1569</v>
      </c>
      <c r="Q259" t="s">
        <v>2623</v>
      </c>
      <c r="R259" t="s">
        <v>3194</v>
      </c>
      <c r="S259"/>
      <c r="T259"/>
      <c r="U259" t="s">
        <v>3479</v>
      </c>
      <c r="V259" t="s">
        <v>3493</v>
      </c>
      <c r="W259"/>
      <c r="X259"/>
      <c r="Y259"/>
      <c r="Z259"/>
      <c r="AA259"/>
      <c r="AB259"/>
      <c r="AC259"/>
      <c r="AD259"/>
      <c r="AE259"/>
      <c r="AF259"/>
      <c r="AG259"/>
      <c r="AH259"/>
      <c r="AI259"/>
      <c r="AJ259"/>
      <c r="AK259"/>
      <c r="AL259"/>
      <c r="AM259"/>
      <c r="AN259"/>
      <c r="AO259" s="108" t="s">
        <v>43</v>
      </c>
      <c r="AP259" t="s">
        <v>2845</v>
      </c>
      <c r="AQ259">
        <v>26</v>
      </c>
      <c r="AR259" t="s">
        <v>6813</v>
      </c>
      <c r="AS259" t="s">
        <v>1569</v>
      </c>
      <c r="AT259" t="s">
        <v>6057</v>
      </c>
      <c r="AU259" t="s">
        <v>3492</v>
      </c>
      <c r="AV259" t="s">
        <v>6814</v>
      </c>
      <c r="AW259" t="s">
        <v>1744</v>
      </c>
      <c r="AX259" t="s">
        <v>1740</v>
      </c>
      <c r="AY259" t="s">
        <v>6815</v>
      </c>
      <c r="AZ259" t="s">
        <v>2623</v>
      </c>
      <c r="BA259" t="s">
        <v>6816</v>
      </c>
      <c r="BB259" t="s">
        <v>1230</v>
      </c>
      <c r="BC259" t="s">
        <v>3190</v>
      </c>
      <c r="BD259" t="s">
        <v>6817</v>
      </c>
      <c r="BE259" t="s">
        <v>3477</v>
      </c>
      <c r="BF259">
        <v>259</v>
      </c>
      <c r="BG259">
        <v>254</v>
      </c>
      <c r="BH259">
        <v>0</v>
      </c>
      <c r="BI259" t="s">
        <v>3492</v>
      </c>
      <c r="BJ259">
        <v>1</v>
      </c>
      <c r="BK259">
        <v>0</v>
      </c>
      <c r="BL259">
        <v>0</v>
      </c>
      <c r="BM259" t="s">
        <v>1547</v>
      </c>
      <c r="BN259" t="s">
        <v>3478</v>
      </c>
      <c r="BO259" t="s">
        <v>6779</v>
      </c>
      <c r="BP259" t="s" cm="1">
        <v>6778</v>
      </c>
      <c r="BQ259" t="s">
        <v>1547</v>
      </c>
      <c r="BR259" t="s">
        <v>3388</v>
      </c>
      <c r="BS259">
        <v>25</v>
      </c>
      <c r="BT259" t="s">
        <v>5223</v>
      </c>
      <c r="BU259" t="s">
        <v>15312</v>
      </c>
      <c r="BV259" t="s">
        <v>3491</v>
      </c>
      <c r="BW259" t="s">
        <v>6814</v>
      </c>
      <c r="BX259" t="s">
        <v>6815</v>
      </c>
      <c r="BY259" t="s">
        <v>1744</v>
      </c>
      <c r="BZ259" t="s">
        <v>1547</v>
      </c>
      <c r="CA259" t="s">
        <v>1744</v>
      </c>
      <c r="CB259" t="s">
        <v>1749</v>
      </c>
      <c r="CC259"/>
      <c r="CD259" t="s">
        <v>998</v>
      </c>
      <c r="CE259" t="s">
        <v>1230</v>
      </c>
      <c r="CF259" t="s">
        <v>6818</v>
      </c>
      <c r="CG259" t="s">
        <v>6819</v>
      </c>
      <c r="CH259" t="s">
        <v>1230</v>
      </c>
      <c r="CI259" t="s">
        <v>1547</v>
      </c>
      <c r="CJ259" t="s">
        <v>3194</v>
      </c>
      <c r="CK259" t="s">
        <v>1569</v>
      </c>
      <c r="CL259"/>
      <c r="CM259"/>
      <c r="CN259" t="s">
        <v>3479</v>
      </c>
      <c r="CO259" t="s">
        <v>3493</v>
      </c>
      <c r="CP259" t="s">
        <v>3479</v>
      </c>
      <c r="CQ259" t="s">
        <v>3493</v>
      </c>
      <c r="CR259" t="s">
        <v>1547</v>
      </c>
      <c r="CS259">
        <v>8</v>
      </c>
      <c r="CT259" t="s">
        <v>3388</v>
      </c>
      <c r="CU259" t="s">
        <v>3388</v>
      </c>
      <c r="CV259" t="s">
        <v>3388</v>
      </c>
      <c r="CW259" t="s">
        <v>1547</v>
      </c>
      <c r="CX259" t="s">
        <v>1547</v>
      </c>
      <c r="CY259">
        <v>257</v>
      </c>
      <c r="CZ259" t="s">
        <v>6820</v>
      </c>
      <c r="DA259" t="s">
        <v>1547</v>
      </c>
      <c r="DB259" t="s">
        <v>1881</v>
      </c>
      <c r="DC259" t="s">
        <v>1882</v>
      </c>
      <c r="DD259" t="s">
        <v>3492</v>
      </c>
      <c r="DE259" t="s">
        <v>2623</v>
      </c>
      <c r="DF259" t="s">
        <v>3491</v>
      </c>
      <c r="DG259" t="s">
        <v>1547</v>
      </c>
      <c r="DH259" t="s">
        <v>1547</v>
      </c>
      <c r="DI259" t="s">
        <v>1892</v>
      </c>
      <c r="DJ259" t="s">
        <v>6813</v>
      </c>
      <c r="DK259"/>
      <c r="DL259" t="s">
        <v>1892</v>
      </c>
      <c r="DM259">
        <v>9</v>
      </c>
      <c r="DN259" t="s">
        <v>1883</v>
      </c>
      <c r="DO259" t="s">
        <v>1569</v>
      </c>
      <c r="DP259" t="b">
        <v>1</v>
      </c>
      <c r="DQ259" t="b">
        <v>0</v>
      </c>
      <c r="DR259" t="b">
        <v>1</v>
      </c>
      <c r="DS259" t="b">
        <v>0</v>
      </c>
      <c r="DT259" t="b">
        <v>0</v>
      </c>
      <c r="DU259" t="b">
        <v>1</v>
      </c>
      <c r="DV259" t="b">
        <v>0</v>
      </c>
      <c r="DW259">
        <v>0</v>
      </c>
      <c r="DX259" t="b">
        <v>0</v>
      </c>
      <c r="DY259" t="b">
        <v>0</v>
      </c>
      <c r="DZ259" t="b">
        <v>0</v>
      </c>
      <c r="EA259" t="b">
        <v>0</v>
      </c>
      <c r="EB259" t="b">
        <v>0</v>
      </c>
      <c r="EC259" t="b">
        <v>0</v>
      </c>
      <c r="ED259" t="b">
        <v>0</v>
      </c>
      <c r="EE259" t="b">
        <v>0</v>
      </c>
      <c r="EF259" t="b">
        <v>0</v>
      </c>
      <c r="EG259" t="b" cm="1">
        <v>0</v>
      </c>
      <c r="EH259" t="b">
        <v>0</v>
      </c>
      <c r="EI259" t="b">
        <v>0</v>
      </c>
      <c r="EJ259" t="b">
        <v>0</v>
      </c>
      <c r="EK259" t="s">
        <v>1547</v>
      </c>
      <c r="EL259">
        <v>0</v>
      </c>
      <c r="EM259">
        <v>27</v>
      </c>
      <c r="EN259" t="b">
        <v>0</v>
      </c>
    </row>
    <row r="260" spans="1:144" ht="15.75">
      <c r="A260"/>
      <c r="B260" t="s">
        <v>1569</v>
      </c>
      <c r="C260" t="s">
        <v>1569</v>
      </c>
      <c r="D260" t="s">
        <v>3494</v>
      </c>
      <c r="E260" t="s">
        <v>3495</v>
      </c>
      <c r="F260"/>
      <c r="G260" t="s">
        <v>3494</v>
      </c>
      <c r="H260" t="s">
        <v>3494</v>
      </c>
      <c r="I260" t="s">
        <v>1244</v>
      </c>
      <c r="J260"/>
      <c r="K260" t="s">
        <v>902</v>
      </c>
      <c r="L260" t="s">
        <v>3190</v>
      </c>
      <c r="M260"/>
      <c r="N260"/>
      <c r="O260" t="s">
        <v>3388</v>
      </c>
      <c r="P260" t="s">
        <v>1569</v>
      </c>
      <c r="Q260" t="s">
        <v>2623</v>
      </c>
      <c r="R260" t="s">
        <v>3194</v>
      </c>
      <c r="S260"/>
      <c r="T260"/>
      <c r="U260" t="s">
        <v>13263</v>
      </c>
      <c r="V260"/>
      <c r="W260"/>
      <c r="X260"/>
      <c r="Y260"/>
      <c r="Z260"/>
      <c r="AA260"/>
      <c r="AB260"/>
      <c r="AC260"/>
      <c r="AD260"/>
      <c r="AE260"/>
      <c r="AF260"/>
      <c r="AG260"/>
      <c r="AH260"/>
      <c r="AI260"/>
      <c r="AJ260"/>
      <c r="AK260"/>
      <c r="AL260"/>
      <c r="AM260"/>
      <c r="AN260"/>
      <c r="AO260" s="108" t="s">
        <v>43</v>
      </c>
      <c r="AP260" t="s">
        <v>2845</v>
      </c>
      <c r="AQ260">
        <v>27</v>
      </c>
      <c r="AR260" t="s">
        <v>6821</v>
      </c>
      <c r="AS260" t="s">
        <v>1569</v>
      </c>
      <c r="AT260" t="s">
        <v>6057</v>
      </c>
      <c r="AU260" t="s">
        <v>3495</v>
      </c>
      <c r="AV260" t="s">
        <v>6822</v>
      </c>
      <c r="AW260" t="s">
        <v>1744</v>
      </c>
      <c r="AX260" t="s">
        <v>1740</v>
      </c>
      <c r="AY260" t="s">
        <v>6823</v>
      </c>
      <c r="AZ260" t="s">
        <v>2623</v>
      </c>
      <c r="BA260" t="s">
        <v>6824</v>
      </c>
      <c r="BB260" t="s">
        <v>1244</v>
      </c>
      <c r="BC260" t="s">
        <v>3190</v>
      </c>
      <c r="BD260" t="s">
        <v>6825</v>
      </c>
      <c r="BE260" t="s">
        <v>3494</v>
      </c>
      <c r="BF260">
        <v>260</v>
      </c>
      <c r="BG260">
        <v>0</v>
      </c>
      <c r="BH260">
        <v>0</v>
      </c>
      <c r="BI260" t="s">
        <v>1547</v>
      </c>
      <c r="BJ260">
        <v>0</v>
      </c>
      <c r="BK260">
        <v>0</v>
      </c>
      <c r="BL260">
        <v>0</v>
      </c>
      <c r="BM260" t="s">
        <v>1547</v>
      </c>
      <c r="BN260" t="s">
        <v>1547</v>
      </c>
      <c r="BO260" t="s">
        <v>1547</v>
      </c>
      <c r="BP260" t="s" cm="1">
        <v>1547</v>
      </c>
      <c r="BQ260" t="s">
        <v>1547</v>
      </c>
      <c r="BR260" t="s">
        <v>3388</v>
      </c>
      <c r="BS260">
        <v>26</v>
      </c>
      <c r="BT260" t="s">
        <v>5225</v>
      </c>
      <c r="BU260" t="s">
        <v>15313</v>
      </c>
      <c r="BV260" t="s">
        <v>3494</v>
      </c>
      <c r="BW260" t="s">
        <v>6822</v>
      </c>
      <c r="BX260" t="s">
        <v>6823</v>
      </c>
      <c r="BY260" t="s">
        <v>1744</v>
      </c>
      <c r="BZ260" t="s">
        <v>1547</v>
      </c>
      <c r="CA260" t="s">
        <v>1744</v>
      </c>
      <c r="CB260" t="s">
        <v>1547</v>
      </c>
      <c r="CC260"/>
      <c r="CD260" t="s">
        <v>998</v>
      </c>
      <c r="CE260" t="s">
        <v>1244</v>
      </c>
      <c r="CF260" t="s">
        <v>3495</v>
      </c>
      <c r="CG260" t="s">
        <v>6822</v>
      </c>
      <c r="CH260" t="s">
        <v>1244</v>
      </c>
      <c r="CI260" t="s">
        <v>1547</v>
      </c>
      <c r="CJ260" t="s">
        <v>3194</v>
      </c>
      <c r="CK260" t="s">
        <v>1569</v>
      </c>
      <c r="CL260"/>
      <c r="CM260"/>
      <c r="CN260" t="s">
        <v>13263</v>
      </c>
      <c r="CO260" t="s">
        <v>1547</v>
      </c>
      <c r="CP260" t="s">
        <v>13263</v>
      </c>
      <c r="CQ260" t="s">
        <v>1547</v>
      </c>
      <c r="CR260" t="s">
        <v>1547</v>
      </c>
      <c r="CS260">
        <v>8</v>
      </c>
      <c r="CT260" t="s">
        <v>3388</v>
      </c>
      <c r="CU260" t="s">
        <v>3388</v>
      </c>
      <c r="CV260" t="s">
        <v>3388</v>
      </c>
      <c r="CW260" t="s">
        <v>1547</v>
      </c>
      <c r="CX260" t="s">
        <v>1547</v>
      </c>
      <c r="CY260">
        <v>258</v>
      </c>
      <c r="CZ260" t="s">
        <v>6826</v>
      </c>
      <c r="DA260" t="s">
        <v>1547</v>
      </c>
      <c r="DB260" t="s">
        <v>1881</v>
      </c>
      <c r="DC260" t="s">
        <v>1882</v>
      </c>
      <c r="DD260" t="s">
        <v>3495</v>
      </c>
      <c r="DE260" t="s">
        <v>2623</v>
      </c>
      <c r="DF260" t="s">
        <v>3494</v>
      </c>
      <c r="DG260" t="s">
        <v>1547</v>
      </c>
      <c r="DH260" t="s">
        <v>1547</v>
      </c>
      <c r="DI260" t="s">
        <v>1892</v>
      </c>
      <c r="DJ260" t="s">
        <v>6821</v>
      </c>
      <c r="DK260"/>
      <c r="DL260" t="s">
        <v>1892</v>
      </c>
      <c r="DM260">
        <v>9</v>
      </c>
      <c r="DN260" t="s">
        <v>1883</v>
      </c>
      <c r="DO260" t="s">
        <v>1569</v>
      </c>
      <c r="DP260" t="b">
        <v>1</v>
      </c>
      <c r="DQ260" t="b">
        <v>0</v>
      </c>
      <c r="DR260" t="b">
        <v>1</v>
      </c>
      <c r="DS260" t="b">
        <v>0</v>
      </c>
      <c r="DT260" t="b">
        <v>0</v>
      </c>
      <c r="DU260" t="b">
        <v>1</v>
      </c>
      <c r="DV260" t="b">
        <v>1</v>
      </c>
      <c r="DW260">
        <v>0</v>
      </c>
      <c r="DX260" t="b">
        <v>0</v>
      </c>
      <c r="DY260" t="b">
        <v>0</v>
      </c>
      <c r="DZ260" t="b">
        <v>0</v>
      </c>
      <c r="EA260" t="b">
        <v>0</v>
      </c>
      <c r="EB260" t="b">
        <v>0</v>
      </c>
      <c r="EC260" t="b">
        <v>0</v>
      </c>
      <c r="ED260" t="b">
        <v>0</v>
      </c>
      <c r="EE260" t="b">
        <v>0</v>
      </c>
      <c r="EF260" t="b">
        <v>0</v>
      </c>
      <c r="EG260" t="b" cm="1">
        <v>0</v>
      </c>
      <c r="EH260" t="b">
        <v>0</v>
      </c>
      <c r="EI260" t="b">
        <v>0</v>
      </c>
      <c r="EJ260" t="b">
        <v>0</v>
      </c>
      <c r="EK260" t="s">
        <v>1547</v>
      </c>
      <c r="EL260">
        <v>0</v>
      </c>
      <c r="EM260">
        <v>31</v>
      </c>
      <c r="EN260" t="b">
        <v>0</v>
      </c>
    </row>
    <row r="261" spans="1:144" ht="15.75">
      <c r="A261"/>
      <c r="B261" t="s">
        <v>1569</v>
      </c>
      <c r="C261" t="s">
        <v>1569</v>
      </c>
      <c r="D261" t="s">
        <v>3480</v>
      </c>
      <c r="E261" t="s">
        <v>3481</v>
      </c>
      <c r="F261" t="s">
        <v>3482</v>
      </c>
      <c r="G261" t="s">
        <v>3480</v>
      </c>
      <c r="H261" t="s">
        <v>3480</v>
      </c>
      <c r="I261" t="s">
        <v>1251</v>
      </c>
      <c r="J261"/>
      <c r="K261" t="s">
        <v>902</v>
      </c>
      <c r="L261" t="s">
        <v>3190</v>
      </c>
      <c r="M261" t="s">
        <v>1749</v>
      </c>
      <c r="N261"/>
      <c r="O261" t="s">
        <v>3388</v>
      </c>
      <c r="P261" t="s">
        <v>1569</v>
      </c>
      <c r="Q261" t="s">
        <v>2623</v>
      </c>
      <c r="R261" t="s">
        <v>3194</v>
      </c>
      <c r="S261"/>
      <c r="T261"/>
      <c r="U261" t="s">
        <v>13263</v>
      </c>
      <c r="V261" t="s">
        <v>3483</v>
      </c>
      <c r="W261"/>
      <c r="X261"/>
      <c r="Y261"/>
      <c r="Z261"/>
      <c r="AA261"/>
      <c r="AB261"/>
      <c r="AC261"/>
      <c r="AD261"/>
      <c r="AE261"/>
      <c r="AF261"/>
      <c r="AG261"/>
      <c r="AH261"/>
      <c r="AI261"/>
      <c r="AJ261"/>
      <c r="AK261"/>
      <c r="AL261"/>
      <c r="AM261"/>
      <c r="AN261"/>
      <c r="AO261" s="108" t="s">
        <v>43</v>
      </c>
      <c r="AP261" t="s">
        <v>2845</v>
      </c>
      <c r="AQ261">
        <v>28</v>
      </c>
      <c r="AR261" t="s">
        <v>6784</v>
      </c>
      <c r="AS261" t="s">
        <v>1569</v>
      </c>
      <c r="AT261" t="s">
        <v>6057</v>
      </c>
      <c r="AU261" t="s">
        <v>3481</v>
      </c>
      <c r="AV261" t="s">
        <v>6785</v>
      </c>
      <c r="AW261" t="s">
        <v>6786</v>
      </c>
      <c r="AX261" t="s">
        <v>1740</v>
      </c>
      <c r="AY261" t="s">
        <v>6787</v>
      </c>
      <c r="AZ261" t="s">
        <v>2623</v>
      </c>
      <c r="BA261" t="s">
        <v>6788</v>
      </c>
      <c r="BB261" t="s">
        <v>1251</v>
      </c>
      <c r="BC261" t="s">
        <v>3190</v>
      </c>
      <c r="BD261" t="s">
        <v>6827</v>
      </c>
      <c r="BE261" t="s">
        <v>3494</v>
      </c>
      <c r="BF261">
        <v>255</v>
      </c>
      <c r="BG261">
        <v>260</v>
      </c>
      <c r="BH261">
        <v>0</v>
      </c>
      <c r="BI261" t="s">
        <v>1547</v>
      </c>
      <c r="BJ261">
        <v>0</v>
      </c>
      <c r="BK261">
        <v>0</v>
      </c>
      <c r="BL261">
        <v>255</v>
      </c>
      <c r="BM261" t="s">
        <v>6791</v>
      </c>
      <c r="BN261" t="s">
        <v>3495</v>
      </c>
      <c r="BO261" t="s">
        <v>6822</v>
      </c>
      <c r="BP261" t="s" cm="1">
        <v>6821</v>
      </c>
      <c r="BQ261" t="s">
        <v>1547</v>
      </c>
      <c r="BR261" t="s">
        <v>3388</v>
      </c>
      <c r="BS261">
        <v>27</v>
      </c>
      <c r="BT261" t="s">
        <v>5229</v>
      </c>
      <c r="BU261" t="s">
        <v>15314</v>
      </c>
      <c r="BV261" t="s">
        <v>3480</v>
      </c>
      <c r="BW261" t="s">
        <v>6785</v>
      </c>
      <c r="BX261" t="s">
        <v>6787</v>
      </c>
      <c r="BY261" t="s">
        <v>1744</v>
      </c>
      <c r="BZ261" t="s">
        <v>1547</v>
      </c>
      <c r="CA261" t="s">
        <v>1744</v>
      </c>
      <c r="CB261" t="s">
        <v>1749</v>
      </c>
      <c r="CC261"/>
      <c r="CD261" t="s">
        <v>998</v>
      </c>
      <c r="CE261" t="s">
        <v>1251</v>
      </c>
      <c r="CF261" t="s">
        <v>6828</v>
      </c>
      <c r="CG261" t="s">
        <v>6829</v>
      </c>
      <c r="CH261" t="s">
        <v>1251</v>
      </c>
      <c r="CI261" t="s">
        <v>1547</v>
      </c>
      <c r="CJ261" t="s">
        <v>3194</v>
      </c>
      <c r="CK261" t="s">
        <v>1569</v>
      </c>
      <c r="CL261"/>
      <c r="CM261"/>
      <c r="CN261" t="s">
        <v>13263</v>
      </c>
      <c r="CO261" t="s">
        <v>3483</v>
      </c>
      <c r="CP261" t="s">
        <v>13263</v>
      </c>
      <c r="CQ261" t="s">
        <v>3483</v>
      </c>
      <c r="CR261" t="s">
        <v>1547</v>
      </c>
      <c r="CS261">
        <v>8</v>
      </c>
      <c r="CT261" t="s">
        <v>3388</v>
      </c>
      <c r="CU261" t="s">
        <v>3388</v>
      </c>
      <c r="CV261" t="s">
        <v>3388</v>
      </c>
      <c r="CW261" t="s">
        <v>1547</v>
      </c>
      <c r="CX261" t="s">
        <v>1547</v>
      </c>
      <c r="CY261">
        <v>259</v>
      </c>
      <c r="CZ261" t="s">
        <v>6830</v>
      </c>
      <c r="DA261" t="s">
        <v>1547</v>
      </c>
      <c r="DB261" t="s">
        <v>1881</v>
      </c>
      <c r="DC261" t="s">
        <v>1882</v>
      </c>
      <c r="DD261" t="s">
        <v>3481</v>
      </c>
      <c r="DE261" t="s">
        <v>2623</v>
      </c>
      <c r="DF261" t="s">
        <v>3480</v>
      </c>
      <c r="DG261" t="s">
        <v>1547</v>
      </c>
      <c r="DH261" t="s">
        <v>1547</v>
      </c>
      <c r="DI261" t="s">
        <v>1892</v>
      </c>
      <c r="DJ261" t="s">
        <v>6784</v>
      </c>
      <c r="DK261"/>
      <c r="DL261" t="s">
        <v>1892</v>
      </c>
      <c r="DM261">
        <v>9</v>
      </c>
      <c r="DN261" t="s">
        <v>1883</v>
      </c>
      <c r="DO261" t="s">
        <v>1569</v>
      </c>
      <c r="DP261" t="b">
        <v>1</v>
      </c>
      <c r="DQ261" t="b">
        <v>0</v>
      </c>
      <c r="DR261" t="b">
        <v>0</v>
      </c>
      <c r="DS261" t="b">
        <v>0</v>
      </c>
      <c r="DT261" t="b">
        <v>0</v>
      </c>
      <c r="DU261" t="b">
        <v>1</v>
      </c>
      <c r="DV261" t="b">
        <v>0</v>
      </c>
      <c r="DW261">
        <v>0</v>
      </c>
      <c r="DX261" t="b">
        <v>0</v>
      </c>
      <c r="DY261" t="b">
        <v>0</v>
      </c>
      <c r="DZ261" t="b">
        <v>0</v>
      </c>
      <c r="EA261" t="b">
        <v>0</v>
      </c>
      <c r="EB261" t="b">
        <v>0</v>
      </c>
      <c r="EC261" t="b">
        <v>0</v>
      </c>
      <c r="ED261" t="b">
        <v>0</v>
      </c>
      <c r="EE261" t="b">
        <v>0</v>
      </c>
      <c r="EF261" t="b">
        <v>0</v>
      </c>
      <c r="EG261" t="b" cm="1">
        <v>0</v>
      </c>
      <c r="EH261" t="b">
        <v>0</v>
      </c>
      <c r="EI261" t="b">
        <v>0</v>
      </c>
      <c r="EJ261" t="b">
        <v>0</v>
      </c>
      <c r="EK261" t="s">
        <v>1547</v>
      </c>
      <c r="EL261">
        <v>0</v>
      </c>
      <c r="EM261">
        <v>25</v>
      </c>
      <c r="EN261" t="b">
        <v>0</v>
      </c>
    </row>
    <row r="262" spans="1:144" ht="15.75">
      <c r="A262"/>
      <c r="B262" t="s">
        <v>1569</v>
      </c>
      <c r="C262" t="s">
        <v>1569</v>
      </c>
      <c r="D262" t="s">
        <v>3496</v>
      </c>
      <c r="E262" t="s">
        <v>3497</v>
      </c>
      <c r="F262" t="s">
        <v>3498</v>
      </c>
      <c r="G262" t="s">
        <v>3496</v>
      </c>
      <c r="H262" t="s">
        <v>3496</v>
      </c>
      <c r="I262" t="s">
        <v>1230</v>
      </c>
      <c r="J262"/>
      <c r="K262" t="s">
        <v>902</v>
      </c>
      <c r="L262" t="s">
        <v>3190</v>
      </c>
      <c r="M262" t="s">
        <v>2001</v>
      </c>
      <c r="N262"/>
      <c r="O262" t="s">
        <v>3388</v>
      </c>
      <c r="P262" t="s">
        <v>1569</v>
      </c>
      <c r="Q262" t="s">
        <v>2623</v>
      </c>
      <c r="R262" t="s">
        <v>3194</v>
      </c>
      <c r="S262"/>
      <c r="T262"/>
      <c r="U262" t="s">
        <v>13263</v>
      </c>
      <c r="V262" t="s">
        <v>3499</v>
      </c>
      <c r="W262"/>
      <c r="X262"/>
      <c r="Y262"/>
      <c r="Z262"/>
      <c r="AA262"/>
      <c r="AB262"/>
      <c r="AC262"/>
      <c r="AD262"/>
      <c r="AE262"/>
      <c r="AF262"/>
      <c r="AG262"/>
      <c r="AH262"/>
      <c r="AI262"/>
      <c r="AJ262"/>
      <c r="AK262"/>
      <c r="AL262"/>
      <c r="AM262"/>
      <c r="AN262"/>
      <c r="AO262" s="108" t="s">
        <v>43</v>
      </c>
      <c r="AP262" t="s">
        <v>2845</v>
      </c>
      <c r="AQ262">
        <v>29</v>
      </c>
      <c r="AR262" t="s">
        <v>6831</v>
      </c>
      <c r="AS262" t="s">
        <v>1569</v>
      </c>
      <c r="AT262" t="s">
        <v>6057</v>
      </c>
      <c r="AU262" t="s">
        <v>3497</v>
      </c>
      <c r="AV262" t="s">
        <v>6832</v>
      </c>
      <c r="AW262" t="s">
        <v>6833</v>
      </c>
      <c r="AX262" t="s">
        <v>1740</v>
      </c>
      <c r="AY262" t="s">
        <v>6834</v>
      </c>
      <c r="AZ262" t="s">
        <v>2623</v>
      </c>
      <c r="BA262" t="s">
        <v>6835</v>
      </c>
      <c r="BB262" t="s">
        <v>1230</v>
      </c>
      <c r="BC262" t="s">
        <v>3190</v>
      </c>
      <c r="BD262" t="s">
        <v>6836</v>
      </c>
      <c r="BE262" t="s">
        <v>3494</v>
      </c>
      <c r="BF262">
        <v>262</v>
      </c>
      <c r="BG262">
        <v>260</v>
      </c>
      <c r="BH262">
        <v>0</v>
      </c>
      <c r="BI262" t="s">
        <v>3497</v>
      </c>
      <c r="BJ262">
        <v>1</v>
      </c>
      <c r="BK262">
        <v>0</v>
      </c>
      <c r="BL262">
        <v>0</v>
      </c>
      <c r="BM262" t="s">
        <v>1547</v>
      </c>
      <c r="BN262" t="s">
        <v>3495</v>
      </c>
      <c r="BO262" t="s">
        <v>6822</v>
      </c>
      <c r="BP262" t="s" cm="1">
        <v>6821</v>
      </c>
      <c r="BQ262" t="s">
        <v>1547</v>
      </c>
      <c r="BR262" t="s">
        <v>3388</v>
      </c>
      <c r="BS262">
        <v>28</v>
      </c>
      <c r="BT262" t="s">
        <v>5235</v>
      </c>
      <c r="BU262" t="s">
        <v>15315</v>
      </c>
      <c r="BV262" t="s">
        <v>3496</v>
      </c>
      <c r="BW262" t="s">
        <v>6832</v>
      </c>
      <c r="BX262" t="s">
        <v>6834</v>
      </c>
      <c r="BY262" t="s">
        <v>1744</v>
      </c>
      <c r="BZ262" t="s">
        <v>1547</v>
      </c>
      <c r="CA262" t="s">
        <v>1744</v>
      </c>
      <c r="CB262" t="s">
        <v>2001</v>
      </c>
      <c r="CC262"/>
      <c r="CD262" t="s">
        <v>998</v>
      </c>
      <c r="CE262" t="s">
        <v>1230</v>
      </c>
      <c r="CF262" t="s">
        <v>6837</v>
      </c>
      <c r="CG262" t="s">
        <v>6838</v>
      </c>
      <c r="CH262" t="s">
        <v>1230</v>
      </c>
      <c r="CI262" t="s">
        <v>1547</v>
      </c>
      <c r="CJ262" t="s">
        <v>3194</v>
      </c>
      <c r="CK262" t="s">
        <v>1569</v>
      </c>
      <c r="CL262"/>
      <c r="CM262"/>
      <c r="CN262" t="s">
        <v>13263</v>
      </c>
      <c r="CO262" t="s">
        <v>3499</v>
      </c>
      <c r="CP262" t="s">
        <v>13263</v>
      </c>
      <c r="CQ262" t="s">
        <v>3499</v>
      </c>
      <c r="CR262" t="s">
        <v>1547</v>
      </c>
      <c r="CS262">
        <v>8</v>
      </c>
      <c r="CT262" t="s">
        <v>3388</v>
      </c>
      <c r="CU262" t="s">
        <v>3388</v>
      </c>
      <c r="CV262" t="s">
        <v>3388</v>
      </c>
      <c r="CW262" t="s">
        <v>1547</v>
      </c>
      <c r="CX262" t="s">
        <v>1547</v>
      </c>
      <c r="CY262">
        <v>260</v>
      </c>
      <c r="CZ262" t="s">
        <v>6839</v>
      </c>
      <c r="DA262" t="s">
        <v>1547</v>
      </c>
      <c r="DB262" t="s">
        <v>1881</v>
      </c>
      <c r="DC262" t="s">
        <v>1882</v>
      </c>
      <c r="DD262" t="s">
        <v>3497</v>
      </c>
      <c r="DE262" t="s">
        <v>2623</v>
      </c>
      <c r="DF262" t="s">
        <v>3496</v>
      </c>
      <c r="DG262" t="s">
        <v>1547</v>
      </c>
      <c r="DH262" t="s">
        <v>1547</v>
      </c>
      <c r="DI262" t="s">
        <v>1892</v>
      </c>
      <c r="DJ262" t="s">
        <v>6831</v>
      </c>
      <c r="DK262"/>
      <c r="DL262" t="s">
        <v>1892</v>
      </c>
      <c r="DM262">
        <v>9</v>
      </c>
      <c r="DN262" t="s">
        <v>1883</v>
      </c>
      <c r="DO262" t="s">
        <v>1569</v>
      </c>
      <c r="DP262" t="b">
        <v>1</v>
      </c>
      <c r="DQ262" t="b">
        <v>0</v>
      </c>
      <c r="DR262" t="b">
        <v>1</v>
      </c>
      <c r="DS262" t="b">
        <v>0</v>
      </c>
      <c r="DT262" t="b">
        <v>0</v>
      </c>
      <c r="DU262" t="b">
        <v>1</v>
      </c>
      <c r="DV262" t="b">
        <v>0</v>
      </c>
      <c r="DW262">
        <v>0</v>
      </c>
      <c r="DX262" t="b">
        <v>0</v>
      </c>
      <c r="DY262" t="b">
        <v>0</v>
      </c>
      <c r="DZ262" t="b">
        <v>0</v>
      </c>
      <c r="EA262" t="b">
        <v>0</v>
      </c>
      <c r="EB262" t="b">
        <v>0</v>
      </c>
      <c r="EC262" t="b">
        <v>0</v>
      </c>
      <c r="ED262" t="b">
        <v>0</v>
      </c>
      <c r="EE262" t="b">
        <v>0</v>
      </c>
      <c r="EF262" t="b">
        <v>0</v>
      </c>
      <c r="EG262" t="b" cm="1">
        <v>0</v>
      </c>
      <c r="EH262" t="b">
        <v>0</v>
      </c>
      <c r="EI262" t="b">
        <v>0</v>
      </c>
      <c r="EJ262" t="b">
        <v>0</v>
      </c>
      <c r="EK262" t="s">
        <v>1547</v>
      </c>
      <c r="EL262">
        <v>0</v>
      </c>
      <c r="EM262">
        <v>24</v>
      </c>
      <c r="EN262" t="b">
        <v>0</v>
      </c>
    </row>
    <row r="263" spans="1:144" ht="15.75">
      <c r="A263"/>
      <c r="B263" t="s">
        <v>1569</v>
      </c>
      <c r="C263" t="s">
        <v>1569</v>
      </c>
      <c r="D263" t="s">
        <v>3500</v>
      </c>
      <c r="E263" t="s">
        <v>3501</v>
      </c>
      <c r="F263" t="s">
        <v>3500</v>
      </c>
      <c r="G263" t="s">
        <v>3500</v>
      </c>
      <c r="H263" t="s">
        <v>3500</v>
      </c>
      <c r="I263" t="s">
        <v>1230</v>
      </c>
      <c r="J263"/>
      <c r="K263" t="s">
        <v>902</v>
      </c>
      <c r="L263" t="s">
        <v>3190</v>
      </c>
      <c r="M263" t="s">
        <v>2001</v>
      </c>
      <c r="N263"/>
      <c r="O263" t="s">
        <v>3388</v>
      </c>
      <c r="P263" t="s">
        <v>1569</v>
      </c>
      <c r="Q263" t="s">
        <v>2623</v>
      </c>
      <c r="R263" t="s">
        <v>3194</v>
      </c>
      <c r="S263"/>
      <c r="T263"/>
      <c r="U263" t="s">
        <v>13263</v>
      </c>
      <c r="V263" t="s">
        <v>13264</v>
      </c>
      <c r="W263"/>
      <c r="X263"/>
      <c r="Y263"/>
      <c r="Z263"/>
      <c r="AA263"/>
      <c r="AB263"/>
      <c r="AC263"/>
      <c r="AD263"/>
      <c r="AE263"/>
      <c r="AF263"/>
      <c r="AG263"/>
      <c r="AH263"/>
      <c r="AI263"/>
      <c r="AJ263"/>
      <c r="AK263"/>
      <c r="AL263"/>
      <c r="AM263"/>
      <c r="AN263"/>
      <c r="AO263" s="108" t="s">
        <v>43</v>
      </c>
      <c r="AP263" t="s">
        <v>2845</v>
      </c>
      <c r="AQ263">
        <v>30</v>
      </c>
      <c r="AR263" t="s">
        <v>6840</v>
      </c>
      <c r="AS263" t="s">
        <v>1569</v>
      </c>
      <c r="AT263" t="s">
        <v>6057</v>
      </c>
      <c r="AU263" t="s">
        <v>3501</v>
      </c>
      <c r="AV263" t="s">
        <v>6841</v>
      </c>
      <c r="AW263" t="s">
        <v>6842</v>
      </c>
      <c r="AX263" t="s">
        <v>1740</v>
      </c>
      <c r="AY263" t="s">
        <v>6842</v>
      </c>
      <c r="AZ263" t="s">
        <v>2623</v>
      </c>
      <c r="BA263" t="s">
        <v>6843</v>
      </c>
      <c r="BB263" t="s">
        <v>1230</v>
      </c>
      <c r="BC263" t="s">
        <v>3190</v>
      </c>
      <c r="BD263" t="s">
        <v>6844</v>
      </c>
      <c r="BE263" t="s">
        <v>3494</v>
      </c>
      <c r="BF263">
        <v>263</v>
      </c>
      <c r="BG263">
        <v>260</v>
      </c>
      <c r="BH263">
        <v>0</v>
      </c>
      <c r="BI263" t="s">
        <v>3501</v>
      </c>
      <c r="BJ263">
        <v>1</v>
      </c>
      <c r="BK263">
        <v>0</v>
      </c>
      <c r="BL263">
        <v>0</v>
      </c>
      <c r="BM263" t="s">
        <v>1547</v>
      </c>
      <c r="BN263" t="s">
        <v>3495</v>
      </c>
      <c r="BO263" t="s">
        <v>6822</v>
      </c>
      <c r="BP263" t="s" cm="1">
        <v>6821</v>
      </c>
      <c r="BQ263" t="s">
        <v>1547</v>
      </c>
      <c r="BR263" t="s">
        <v>3388</v>
      </c>
      <c r="BS263">
        <v>29</v>
      </c>
      <c r="BT263" t="s">
        <v>5241</v>
      </c>
      <c r="BU263" t="s">
        <v>15316</v>
      </c>
      <c r="BV263" t="s">
        <v>3500</v>
      </c>
      <c r="BW263" t="s">
        <v>6841</v>
      </c>
      <c r="BX263" t="s">
        <v>6842</v>
      </c>
      <c r="BY263" t="s">
        <v>1744</v>
      </c>
      <c r="BZ263" t="s">
        <v>1547</v>
      </c>
      <c r="CA263" t="s">
        <v>1744</v>
      </c>
      <c r="CB263" t="s">
        <v>2001</v>
      </c>
      <c r="CC263"/>
      <c r="CD263" t="s">
        <v>998</v>
      </c>
      <c r="CE263" t="s">
        <v>1230</v>
      </c>
      <c r="CF263" t="s">
        <v>6845</v>
      </c>
      <c r="CG263" t="s">
        <v>6846</v>
      </c>
      <c r="CH263" t="s">
        <v>1230</v>
      </c>
      <c r="CI263" t="s">
        <v>1547</v>
      </c>
      <c r="CJ263" t="s">
        <v>3194</v>
      </c>
      <c r="CK263" t="s">
        <v>1569</v>
      </c>
      <c r="CL263"/>
      <c r="CM263"/>
      <c r="CN263" t="s">
        <v>13263</v>
      </c>
      <c r="CO263" t="s">
        <v>13264</v>
      </c>
      <c r="CP263" t="s">
        <v>13263</v>
      </c>
      <c r="CQ263" t="s">
        <v>13264</v>
      </c>
      <c r="CR263" t="s">
        <v>1547</v>
      </c>
      <c r="CS263">
        <v>8</v>
      </c>
      <c r="CT263" t="s">
        <v>3388</v>
      </c>
      <c r="CU263" t="s">
        <v>3388</v>
      </c>
      <c r="CV263" t="s">
        <v>3388</v>
      </c>
      <c r="CW263" t="s">
        <v>1547</v>
      </c>
      <c r="CX263" t="s">
        <v>1547</v>
      </c>
      <c r="CY263">
        <v>261</v>
      </c>
      <c r="CZ263" t="s">
        <v>6847</v>
      </c>
      <c r="DA263" t="s">
        <v>1547</v>
      </c>
      <c r="DB263" t="s">
        <v>1881</v>
      </c>
      <c r="DC263" t="s">
        <v>1882</v>
      </c>
      <c r="DD263" t="s">
        <v>3501</v>
      </c>
      <c r="DE263" t="s">
        <v>2623</v>
      </c>
      <c r="DF263" t="s">
        <v>3500</v>
      </c>
      <c r="DG263" t="s">
        <v>1547</v>
      </c>
      <c r="DH263" t="s">
        <v>1547</v>
      </c>
      <c r="DI263" t="s">
        <v>1892</v>
      </c>
      <c r="DJ263" t="s">
        <v>6840</v>
      </c>
      <c r="DK263"/>
      <c r="DL263" t="s">
        <v>1892</v>
      </c>
      <c r="DM263">
        <v>9</v>
      </c>
      <c r="DN263" t="s">
        <v>1883</v>
      </c>
      <c r="DO263" t="s">
        <v>1569</v>
      </c>
      <c r="DP263" t="b">
        <v>1</v>
      </c>
      <c r="DQ263" t="b">
        <v>0</v>
      </c>
      <c r="DR263" t="b">
        <v>1</v>
      </c>
      <c r="DS263" t="b">
        <v>0</v>
      </c>
      <c r="DT263" t="b">
        <v>0</v>
      </c>
      <c r="DU263" t="b">
        <v>1</v>
      </c>
      <c r="DV263" t="b">
        <v>0</v>
      </c>
      <c r="DW263">
        <v>0</v>
      </c>
      <c r="DX263" t="b">
        <v>0</v>
      </c>
      <c r="DY263" t="b">
        <v>0</v>
      </c>
      <c r="DZ263" t="b">
        <v>0</v>
      </c>
      <c r="EA263" t="b">
        <v>0</v>
      </c>
      <c r="EB263" t="b">
        <v>0</v>
      </c>
      <c r="EC263" t="b">
        <v>0</v>
      </c>
      <c r="ED263" t="b">
        <v>0</v>
      </c>
      <c r="EE263" t="b">
        <v>0</v>
      </c>
      <c r="EF263" t="b">
        <v>0</v>
      </c>
      <c r="EG263" t="b" cm="1">
        <v>0</v>
      </c>
      <c r="EH263" t="b">
        <v>0</v>
      </c>
      <c r="EI263" t="b">
        <v>0</v>
      </c>
      <c r="EJ263" t="b">
        <v>0</v>
      </c>
      <c r="EK263" t="s">
        <v>1547</v>
      </c>
      <c r="EL263">
        <v>0</v>
      </c>
      <c r="EM263">
        <v>31</v>
      </c>
      <c r="EN263" t="b">
        <v>0</v>
      </c>
    </row>
    <row r="264" spans="1:144" ht="189">
      <c r="A264"/>
      <c r="B264" t="s">
        <v>1569</v>
      </c>
      <c r="C264" t="s">
        <v>1569</v>
      </c>
      <c r="D264" t="s">
        <v>3502</v>
      </c>
      <c r="E264" t="s">
        <v>3503</v>
      </c>
      <c r="F264"/>
      <c r="G264" t="s">
        <v>3502</v>
      </c>
      <c r="H264" s="109" t="s">
        <v>3504</v>
      </c>
      <c r="I264" t="s">
        <v>1230</v>
      </c>
      <c r="J264"/>
      <c r="K264" t="s">
        <v>3505</v>
      </c>
      <c r="L264" t="s">
        <v>3190</v>
      </c>
      <c r="M264" t="s">
        <v>2001</v>
      </c>
      <c r="N264"/>
      <c r="O264" t="s">
        <v>3388</v>
      </c>
      <c r="P264" t="s">
        <v>1569</v>
      </c>
      <c r="Q264" t="s">
        <v>2623</v>
      </c>
      <c r="R264" t="s">
        <v>3194</v>
      </c>
      <c r="S264"/>
      <c r="T264"/>
      <c r="U264" t="s">
        <v>13263</v>
      </c>
      <c r="V264" t="s">
        <v>13265</v>
      </c>
      <c r="W264"/>
      <c r="X264"/>
      <c r="Y264"/>
      <c r="Z264"/>
      <c r="AA264"/>
      <c r="AB264"/>
      <c r="AC264"/>
      <c r="AD264"/>
      <c r="AE264"/>
      <c r="AF264"/>
      <c r="AG264"/>
      <c r="AH264"/>
      <c r="AI264"/>
      <c r="AJ264"/>
      <c r="AK264"/>
      <c r="AL264"/>
      <c r="AM264"/>
      <c r="AN264"/>
      <c r="AO264" s="108" t="s">
        <v>43</v>
      </c>
      <c r="AP264" t="s">
        <v>2845</v>
      </c>
      <c r="AQ264">
        <v>31</v>
      </c>
      <c r="AR264" t="s">
        <v>6848</v>
      </c>
      <c r="AS264" t="s">
        <v>1569</v>
      </c>
      <c r="AT264" t="s">
        <v>6057</v>
      </c>
      <c r="AU264" t="s">
        <v>3503</v>
      </c>
      <c r="AV264" t="s">
        <v>6849</v>
      </c>
      <c r="AW264" t="s">
        <v>1744</v>
      </c>
      <c r="AX264" t="s">
        <v>1740</v>
      </c>
      <c r="AY264" t="s">
        <v>6850</v>
      </c>
      <c r="AZ264" t="s">
        <v>2623</v>
      </c>
      <c r="BA264" t="s">
        <v>6851</v>
      </c>
      <c r="BB264" t="s">
        <v>1230</v>
      </c>
      <c r="BC264" t="s">
        <v>3190</v>
      </c>
      <c r="BD264" t="s">
        <v>6852</v>
      </c>
      <c r="BE264" t="s">
        <v>3494</v>
      </c>
      <c r="BF264">
        <v>264</v>
      </c>
      <c r="BG264">
        <v>260</v>
      </c>
      <c r="BH264" t="e">
        <v>#N/A</v>
      </c>
      <c r="BI264" t="s">
        <v>3503</v>
      </c>
      <c r="BJ264">
        <v>1</v>
      </c>
      <c r="BK264">
        <v>0</v>
      </c>
      <c r="BL264">
        <v>0</v>
      </c>
      <c r="BM264" t="s">
        <v>1547</v>
      </c>
      <c r="BN264" t="s">
        <v>3495</v>
      </c>
      <c r="BO264" t="s">
        <v>6822</v>
      </c>
      <c r="BP264" t="s" cm="1">
        <v>6821</v>
      </c>
      <c r="BQ264" t="s">
        <v>6853</v>
      </c>
      <c r="BR264" t="s">
        <v>3388</v>
      </c>
      <c r="BS264">
        <v>30</v>
      </c>
      <c r="BT264" t="s">
        <v>5251</v>
      </c>
      <c r="BU264" t="s">
        <v>15317</v>
      </c>
      <c r="BV264" t="s">
        <v>3502</v>
      </c>
      <c r="BW264" t="s">
        <v>6849</v>
      </c>
      <c r="BX264" t="s">
        <v>6854</v>
      </c>
      <c r="BY264" t="s">
        <v>1744</v>
      </c>
      <c r="BZ264" t="s">
        <v>1547</v>
      </c>
      <c r="CA264" t="s">
        <v>1744</v>
      </c>
      <c r="CB264" t="s">
        <v>2001</v>
      </c>
      <c r="CC264"/>
      <c r="CD264" t="s">
        <v>998</v>
      </c>
      <c r="CE264" t="s">
        <v>1230</v>
      </c>
      <c r="CF264" t="s">
        <v>6855</v>
      </c>
      <c r="CG264" t="s">
        <v>6856</v>
      </c>
      <c r="CH264" t="s">
        <v>1230</v>
      </c>
      <c r="CI264" t="s">
        <v>1547</v>
      </c>
      <c r="CJ264" t="s">
        <v>3194</v>
      </c>
      <c r="CK264" t="s">
        <v>1569</v>
      </c>
      <c r="CL264"/>
      <c r="CM264"/>
      <c r="CN264" t="s">
        <v>13263</v>
      </c>
      <c r="CO264" t="s">
        <v>13265</v>
      </c>
      <c r="CP264" t="s">
        <v>13263</v>
      </c>
      <c r="CQ264" t="s">
        <v>13265</v>
      </c>
      <c r="CR264" t="s">
        <v>1547</v>
      </c>
      <c r="CS264">
        <v>8</v>
      </c>
      <c r="CT264" t="s">
        <v>3388</v>
      </c>
      <c r="CU264" t="s">
        <v>3388</v>
      </c>
      <c r="CV264" t="s">
        <v>3388</v>
      </c>
      <c r="CW264" t="s">
        <v>1547</v>
      </c>
      <c r="CX264" t="s">
        <v>1547</v>
      </c>
      <c r="CY264">
        <v>262</v>
      </c>
      <c r="CZ264" t="s">
        <v>6857</v>
      </c>
      <c r="DA264" t="s">
        <v>1547</v>
      </c>
      <c r="DB264" t="s">
        <v>1881</v>
      </c>
      <c r="DC264" t="s">
        <v>1882</v>
      </c>
      <c r="DD264" t="s">
        <v>3503</v>
      </c>
      <c r="DE264" t="s">
        <v>2623</v>
      </c>
      <c r="DF264" t="s">
        <v>3502</v>
      </c>
      <c r="DG264" t="s">
        <v>1547</v>
      </c>
      <c r="DH264" t="s">
        <v>1547</v>
      </c>
      <c r="DI264" t="s">
        <v>1892</v>
      </c>
      <c r="DJ264" t="s">
        <v>6848</v>
      </c>
      <c r="DK264"/>
      <c r="DL264" t="s">
        <v>1892</v>
      </c>
      <c r="DM264">
        <v>9</v>
      </c>
      <c r="DN264" t="s">
        <v>1883</v>
      </c>
      <c r="DO264" t="s">
        <v>1569</v>
      </c>
      <c r="DP264" t="b">
        <v>1</v>
      </c>
      <c r="DQ264" t="b">
        <v>0</v>
      </c>
      <c r="DR264" t="b">
        <v>1</v>
      </c>
      <c r="DS264" t="b">
        <v>0</v>
      </c>
      <c r="DT264" t="b">
        <v>0</v>
      </c>
      <c r="DU264" t="b">
        <v>1</v>
      </c>
      <c r="DV264" t="b">
        <v>0</v>
      </c>
      <c r="DW264">
        <v>0</v>
      </c>
      <c r="DX264" t="b">
        <v>0</v>
      </c>
      <c r="DY264" t="b">
        <v>0</v>
      </c>
      <c r="DZ264" t="b">
        <v>0</v>
      </c>
      <c r="EA264" t="b">
        <v>0</v>
      </c>
      <c r="EB264" t="b">
        <v>0</v>
      </c>
      <c r="EC264" t="b">
        <v>0</v>
      </c>
      <c r="ED264" t="b">
        <v>0</v>
      </c>
      <c r="EE264" t="b">
        <v>0</v>
      </c>
      <c r="EF264" t="b">
        <v>0</v>
      </c>
      <c r="EG264" t="b" cm="1">
        <v>0</v>
      </c>
      <c r="EH264" t="b">
        <v>0</v>
      </c>
      <c r="EI264" t="b">
        <v>0</v>
      </c>
      <c r="EJ264" t="b">
        <v>0</v>
      </c>
      <c r="EK264" t="s">
        <v>1547</v>
      </c>
      <c r="EL264">
        <v>0</v>
      </c>
      <c r="EM264">
        <v>36</v>
      </c>
      <c r="EN264" t="b">
        <v>0</v>
      </c>
    </row>
    <row r="265" spans="1:144" ht="15.75">
      <c r="A265"/>
      <c r="B265" t="s">
        <v>1569</v>
      </c>
      <c r="C265" t="s">
        <v>1569</v>
      </c>
      <c r="D265" t="s">
        <v>3506</v>
      </c>
      <c r="E265" t="s">
        <v>3507</v>
      </c>
      <c r="F265"/>
      <c r="G265" t="s">
        <v>3506</v>
      </c>
      <c r="H265" t="s">
        <v>3508</v>
      </c>
      <c r="I265" t="s">
        <v>1230</v>
      </c>
      <c r="J265"/>
      <c r="K265" t="s">
        <v>3509</v>
      </c>
      <c r="L265" t="s">
        <v>3190</v>
      </c>
      <c r="M265" t="s">
        <v>2007</v>
      </c>
      <c r="N265"/>
      <c r="O265" t="s">
        <v>3388</v>
      </c>
      <c r="P265" t="s">
        <v>1569</v>
      </c>
      <c r="Q265" t="s">
        <v>2623</v>
      </c>
      <c r="R265" t="s">
        <v>3194</v>
      </c>
      <c r="S265"/>
      <c r="T265"/>
      <c r="U265" t="s">
        <v>13263</v>
      </c>
      <c r="V265" t="s">
        <v>3510</v>
      </c>
      <c r="W265"/>
      <c r="X265"/>
      <c r="Y265"/>
      <c r="Z265"/>
      <c r="AA265"/>
      <c r="AB265"/>
      <c r="AC265"/>
      <c r="AD265"/>
      <c r="AE265"/>
      <c r="AF265"/>
      <c r="AG265"/>
      <c r="AH265"/>
      <c r="AI265"/>
      <c r="AJ265"/>
      <c r="AK265"/>
      <c r="AL265"/>
      <c r="AM265"/>
      <c r="AN265"/>
      <c r="AO265" s="108" t="s">
        <v>43</v>
      </c>
      <c r="AP265" t="s">
        <v>2845</v>
      </c>
      <c r="AQ265">
        <v>32</v>
      </c>
      <c r="AR265" t="s">
        <v>6858</v>
      </c>
      <c r="AS265" t="s">
        <v>1569</v>
      </c>
      <c r="AT265" t="s">
        <v>6057</v>
      </c>
      <c r="AU265" t="s">
        <v>3507</v>
      </c>
      <c r="AV265" t="s">
        <v>6859</v>
      </c>
      <c r="AW265" t="s">
        <v>1744</v>
      </c>
      <c r="AX265" t="s">
        <v>1740</v>
      </c>
      <c r="AY265" t="s">
        <v>6860</v>
      </c>
      <c r="AZ265" t="s">
        <v>2623</v>
      </c>
      <c r="BA265" t="s">
        <v>6861</v>
      </c>
      <c r="BB265" t="s">
        <v>1230</v>
      </c>
      <c r="BC265" t="s">
        <v>3190</v>
      </c>
      <c r="BD265" t="s">
        <v>6862</v>
      </c>
      <c r="BE265" t="s">
        <v>3494</v>
      </c>
      <c r="BF265">
        <v>265</v>
      </c>
      <c r="BG265">
        <v>260</v>
      </c>
      <c r="BH265" t="e">
        <v>#N/A</v>
      </c>
      <c r="BI265" t="s">
        <v>3507</v>
      </c>
      <c r="BJ265">
        <v>1</v>
      </c>
      <c r="BK265">
        <v>0</v>
      </c>
      <c r="BL265">
        <v>0</v>
      </c>
      <c r="BM265" t="s">
        <v>1547</v>
      </c>
      <c r="BN265" t="s">
        <v>3495</v>
      </c>
      <c r="BO265" t="s">
        <v>6822</v>
      </c>
      <c r="BP265" t="s" cm="1">
        <v>6821</v>
      </c>
      <c r="BQ265" t="s">
        <v>6863</v>
      </c>
      <c r="BR265" t="s">
        <v>3388</v>
      </c>
      <c r="BS265">
        <v>31</v>
      </c>
      <c r="BT265" t="s">
        <v>5261</v>
      </c>
      <c r="BU265" t="s">
        <v>15318</v>
      </c>
      <c r="BV265" t="s">
        <v>3506</v>
      </c>
      <c r="BW265" t="s">
        <v>6859</v>
      </c>
      <c r="BX265" t="s">
        <v>6864</v>
      </c>
      <c r="BY265" t="s">
        <v>1744</v>
      </c>
      <c r="BZ265" t="s">
        <v>1547</v>
      </c>
      <c r="CA265" t="s">
        <v>1744</v>
      </c>
      <c r="CB265" t="s">
        <v>2007</v>
      </c>
      <c r="CC265"/>
      <c r="CD265" t="s">
        <v>998</v>
      </c>
      <c r="CE265" t="s">
        <v>1230</v>
      </c>
      <c r="CF265" t="s">
        <v>6865</v>
      </c>
      <c r="CG265" t="s">
        <v>6866</v>
      </c>
      <c r="CH265" t="s">
        <v>1230</v>
      </c>
      <c r="CI265" t="s">
        <v>1547</v>
      </c>
      <c r="CJ265" t="s">
        <v>3194</v>
      </c>
      <c r="CK265" t="s">
        <v>1569</v>
      </c>
      <c r="CL265"/>
      <c r="CM265"/>
      <c r="CN265" t="s">
        <v>13263</v>
      </c>
      <c r="CO265" t="s">
        <v>3510</v>
      </c>
      <c r="CP265" t="s">
        <v>13263</v>
      </c>
      <c r="CQ265" t="s">
        <v>3510</v>
      </c>
      <c r="CR265" t="s">
        <v>1547</v>
      </c>
      <c r="CS265">
        <v>8</v>
      </c>
      <c r="CT265" t="s">
        <v>3388</v>
      </c>
      <c r="CU265" t="s">
        <v>3388</v>
      </c>
      <c r="CV265" t="s">
        <v>3388</v>
      </c>
      <c r="CW265" t="s">
        <v>1547</v>
      </c>
      <c r="CX265" t="s">
        <v>1547</v>
      </c>
      <c r="CY265">
        <v>263</v>
      </c>
      <c r="CZ265" t="s">
        <v>6867</v>
      </c>
      <c r="DA265" t="s">
        <v>1547</v>
      </c>
      <c r="DB265" t="s">
        <v>1881</v>
      </c>
      <c r="DC265" t="s">
        <v>1882</v>
      </c>
      <c r="DD265" t="s">
        <v>3507</v>
      </c>
      <c r="DE265" t="s">
        <v>2623</v>
      </c>
      <c r="DF265" t="s">
        <v>3506</v>
      </c>
      <c r="DG265" t="s">
        <v>1547</v>
      </c>
      <c r="DH265" t="s">
        <v>1547</v>
      </c>
      <c r="DI265" t="s">
        <v>1892</v>
      </c>
      <c r="DJ265" t="s">
        <v>6858</v>
      </c>
      <c r="DK265"/>
      <c r="DL265" t="s">
        <v>1892</v>
      </c>
      <c r="DM265">
        <v>9</v>
      </c>
      <c r="DN265" t="s">
        <v>1883</v>
      </c>
      <c r="DO265" t="s">
        <v>1569</v>
      </c>
      <c r="DP265" t="b">
        <v>1</v>
      </c>
      <c r="DQ265" t="b">
        <v>0</v>
      </c>
      <c r="DR265" t="b">
        <v>1</v>
      </c>
      <c r="DS265" t="b">
        <v>0</v>
      </c>
      <c r="DT265" t="b">
        <v>0</v>
      </c>
      <c r="DU265" t="b">
        <v>1</v>
      </c>
      <c r="DV265" t="b">
        <v>0</v>
      </c>
      <c r="DW265">
        <v>0</v>
      </c>
      <c r="DX265" t="b">
        <v>0</v>
      </c>
      <c r="DY265" t="b">
        <v>0</v>
      </c>
      <c r="DZ265" t="b">
        <v>0</v>
      </c>
      <c r="EA265" t="b">
        <v>0</v>
      </c>
      <c r="EB265" t="b">
        <v>0</v>
      </c>
      <c r="EC265" t="b">
        <v>0</v>
      </c>
      <c r="ED265" t="b">
        <v>0</v>
      </c>
      <c r="EE265" t="b">
        <v>0</v>
      </c>
      <c r="EF265" t="b">
        <v>0</v>
      </c>
      <c r="EG265" t="b" cm="1">
        <v>0</v>
      </c>
      <c r="EH265" t="b">
        <v>0</v>
      </c>
      <c r="EI265" t="b">
        <v>0</v>
      </c>
      <c r="EJ265" t="b">
        <v>0</v>
      </c>
      <c r="EK265" t="s">
        <v>1547</v>
      </c>
      <c r="EL265">
        <v>0</v>
      </c>
      <c r="EM265">
        <v>38</v>
      </c>
      <c r="EN265" t="b">
        <v>0</v>
      </c>
    </row>
    <row r="266" spans="1:144" ht="15.75">
      <c r="A266"/>
      <c r="B266" t="s">
        <v>1569</v>
      </c>
      <c r="C266" t="s">
        <v>3511</v>
      </c>
      <c r="D266" t="s">
        <v>3512</v>
      </c>
      <c r="E266" t="s">
        <v>3513</v>
      </c>
      <c r="F266"/>
      <c r="G266" t="s">
        <v>3512</v>
      </c>
      <c r="H266" t="s">
        <v>3512</v>
      </c>
      <c r="I266" t="s">
        <v>1244</v>
      </c>
      <c r="J266"/>
      <c r="K266" t="s">
        <v>902</v>
      </c>
      <c r="L266" t="s">
        <v>3514</v>
      </c>
      <c r="M266" t="s">
        <v>902</v>
      </c>
      <c r="N266"/>
      <c r="O266" t="s">
        <v>3191</v>
      </c>
      <c r="P266" t="s">
        <v>3192</v>
      </c>
      <c r="Q266" t="s">
        <v>3193</v>
      </c>
      <c r="R266" t="s">
        <v>3194</v>
      </c>
      <c r="S266"/>
      <c r="T266"/>
      <c r="U266" t="s">
        <v>13266</v>
      </c>
      <c r="V266"/>
      <c r="W266"/>
      <c r="X266"/>
      <c r="Y266"/>
      <c r="Z266"/>
      <c r="AA266"/>
      <c r="AB266"/>
      <c r="AC266"/>
      <c r="AD266"/>
      <c r="AE266"/>
      <c r="AF266"/>
      <c r="AG266"/>
      <c r="AH266"/>
      <c r="AI266"/>
      <c r="AJ266"/>
      <c r="AK266"/>
      <c r="AL266"/>
      <c r="AM266"/>
      <c r="AN266"/>
      <c r="AO266" s="108" t="s">
        <v>43</v>
      </c>
      <c r="AP266" t="s">
        <v>2846</v>
      </c>
      <c r="AQ266">
        <v>2</v>
      </c>
      <c r="AR266" t="e">
        <v>#N/A</v>
      </c>
      <c r="AS266" t="s">
        <v>3511</v>
      </c>
      <c r="AT266" t="e">
        <v>#N/A</v>
      </c>
      <c r="AU266" t="s">
        <v>3513</v>
      </c>
      <c r="AV266" t="s">
        <v>6868</v>
      </c>
      <c r="AW266" t="s">
        <v>1744</v>
      </c>
      <c r="AX266" t="s">
        <v>1740</v>
      </c>
      <c r="AY266" t="s">
        <v>6869</v>
      </c>
      <c r="AZ266" t="s">
        <v>3193</v>
      </c>
      <c r="BA266" t="s">
        <v>6870</v>
      </c>
      <c r="BB266" t="s">
        <v>1244</v>
      </c>
      <c r="BC266" t="s">
        <v>3514</v>
      </c>
      <c r="BD266" t="s">
        <v>6871</v>
      </c>
      <c r="BE266" t="s">
        <v>3512</v>
      </c>
      <c r="BF266">
        <v>266</v>
      </c>
      <c r="BG266">
        <v>0</v>
      </c>
      <c r="BH266">
        <v>0</v>
      </c>
      <c r="BI266" t="s">
        <v>1547</v>
      </c>
      <c r="BJ266">
        <v>0</v>
      </c>
      <c r="BK266">
        <v>0</v>
      </c>
      <c r="BL266">
        <v>0</v>
      </c>
      <c r="BM266" t="s">
        <v>1547</v>
      </c>
      <c r="BN266" t="s">
        <v>1547</v>
      </c>
      <c r="BO266" t="s">
        <v>1547</v>
      </c>
      <c r="BP266" t="s" cm="1">
        <v>1547</v>
      </c>
      <c r="BQ266" t="s">
        <v>1547</v>
      </c>
      <c r="BR266" t="s">
        <v>3191</v>
      </c>
      <c r="BS266">
        <v>75</v>
      </c>
      <c r="BT266" t="s">
        <v>6872</v>
      </c>
      <c r="BU266" t="s">
        <v>15319</v>
      </c>
      <c r="BV266" t="s">
        <v>3512</v>
      </c>
      <c r="BW266" t="s">
        <v>6868</v>
      </c>
      <c r="BX266" t="s">
        <v>6869</v>
      </c>
      <c r="BY266" t="s">
        <v>1744</v>
      </c>
      <c r="BZ266" t="s">
        <v>1547</v>
      </c>
      <c r="CA266" t="s">
        <v>1744</v>
      </c>
      <c r="CB266" t="s">
        <v>902</v>
      </c>
      <c r="CC266"/>
      <c r="CD266" t="s">
        <v>998</v>
      </c>
      <c r="CE266" t="s">
        <v>1244</v>
      </c>
      <c r="CF266" t="s">
        <v>3513</v>
      </c>
      <c r="CG266" t="s">
        <v>6868</v>
      </c>
      <c r="CH266" t="s">
        <v>1244</v>
      </c>
      <c r="CI266" t="s">
        <v>1547</v>
      </c>
      <c r="CJ266" t="s">
        <v>3194</v>
      </c>
      <c r="CK266" t="s">
        <v>1569</v>
      </c>
      <c r="CL266"/>
      <c r="CM266"/>
      <c r="CN266" t="s">
        <v>13266</v>
      </c>
      <c r="CO266" t="s">
        <v>1547</v>
      </c>
      <c r="CP266" t="s">
        <v>13266</v>
      </c>
      <c r="CQ266" t="s">
        <v>1547</v>
      </c>
      <c r="CR266" t="s">
        <v>1547</v>
      </c>
      <c r="CS266">
        <v>8</v>
      </c>
      <c r="CT266" t="s">
        <v>3191</v>
      </c>
      <c r="CU266" t="s">
        <v>3191</v>
      </c>
      <c r="CV266" t="s">
        <v>3191</v>
      </c>
      <c r="CW266" t="s">
        <v>1547</v>
      </c>
      <c r="CX266" t="s">
        <v>1547</v>
      </c>
      <c r="CY266">
        <v>264</v>
      </c>
      <c r="CZ266" t="s">
        <v>6873</v>
      </c>
      <c r="DA266" t="s">
        <v>1547</v>
      </c>
      <c r="DB266" t="s">
        <v>1881</v>
      </c>
      <c r="DC266" t="s">
        <v>1882</v>
      </c>
      <c r="DD266" t="s">
        <v>3513</v>
      </c>
      <c r="DE266" t="s">
        <v>3193</v>
      </c>
      <c r="DF266" t="s">
        <v>3512</v>
      </c>
      <c r="DG266" t="s">
        <v>1547</v>
      </c>
      <c r="DH266" t="s">
        <v>1547</v>
      </c>
      <c r="DI266" t="s">
        <v>1892</v>
      </c>
      <c r="DJ266" t="e">
        <v>#N/A</v>
      </c>
      <c r="DK266"/>
      <c r="DL266" t="s">
        <v>1892</v>
      </c>
      <c r="DM266">
        <v>9</v>
      </c>
      <c r="DN266" t="s">
        <v>1883</v>
      </c>
      <c r="DO266" t="s">
        <v>1569</v>
      </c>
      <c r="DP266" t="b">
        <v>1</v>
      </c>
      <c r="DQ266" t="b">
        <v>0</v>
      </c>
      <c r="DR266" t="b">
        <v>1</v>
      </c>
      <c r="DS266" t="b">
        <v>0</v>
      </c>
      <c r="DT266" t="b">
        <v>0</v>
      </c>
      <c r="DU266" t="b">
        <v>0</v>
      </c>
      <c r="DV266" t="b">
        <v>1</v>
      </c>
      <c r="DW266">
        <v>0</v>
      </c>
      <c r="DX266" t="b">
        <v>0</v>
      </c>
      <c r="DY266" t="b">
        <v>0</v>
      </c>
      <c r="DZ266" t="b">
        <v>0</v>
      </c>
      <c r="EA266" t="b">
        <v>0</v>
      </c>
      <c r="EB266" t="b">
        <v>0</v>
      </c>
      <c r="EC266" t="b">
        <v>0</v>
      </c>
      <c r="ED266" t="b">
        <v>0</v>
      </c>
      <c r="EE266" t="b">
        <v>0</v>
      </c>
      <c r="EF266" t="b">
        <v>0</v>
      </c>
      <c r="EG266" t="b" cm="1">
        <v>0</v>
      </c>
      <c r="EH266" t="b">
        <v>0</v>
      </c>
      <c r="EI266" t="b">
        <v>0</v>
      </c>
      <c r="EJ266" t="b">
        <v>0</v>
      </c>
      <c r="EK266" t="s">
        <v>1547</v>
      </c>
      <c r="EL266">
        <v>0</v>
      </c>
      <c r="EM266">
        <v>22</v>
      </c>
      <c r="EN266" t="b">
        <v>0</v>
      </c>
    </row>
    <row r="267" spans="1:144" ht="15.75">
      <c r="A267"/>
      <c r="B267" t="s">
        <v>1569</v>
      </c>
      <c r="C267" t="s">
        <v>3511</v>
      </c>
      <c r="D267" t="s">
        <v>3195</v>
      </c>
      <c r="E267" t="s">
        <v>3196</v>
      </c>
      <c r="F267" t="s">
        <v>3196</v>
      </c>
      <c r="G267" t="s">
        <v>3195</v>
      </c>
      <c r="H267" t="s">
        <v>3197</v>
      </c>
      <c r="I267" t="s">
        <v>2799</v>
      </c>
      <c r="J267"/>
      <c r="K267" t="s">
        <v>902</v>
      </c>
      <c r="L267" t="s">
        <v>3190</v>
      </c>
      <c r="M267" t="s">
        <v>3198</v>
      </c>
      <c r="N267"/>
      <c r="O267" t="s">
        <v>3191</v>
      </c>
      <c r="P267" t="s">
        <v>3192</v>
      </c>
      <c r="Q267" t="s">
        <v>3193</v>
      </c>
      <c r="R267" t="s">
        <v>3194</v>
      </c>
      <c r="S267"/>
      <c r="T267"/>
      <c r="U267" t="s">
        <v>13266</v>
      </c>
      <c r="V267" t="s">
        <v>3330</v>
      </c>
      <c r="W267"/>
      <c r="X267"/>
      <c r="Y267"/>
      <c r="Z267"/>
      <c r="AA267"/>
      <c r="AB267"/>
      <c r="AC267"/>
      <c r="AD267"/>
      <c r="AE267"/>
      <c r="AF267"/>
      <c r="AG267"/>
      <c r="AH267"/>
      <c r="AI267"/>
      <c r="AJ267"/>
      <c r="AK267"/>
      <c r="AL267"/>
      <c r="AM267"/>
      <c r="AN267"/>
      <c r="AO267" s="108" t="s">
        <v>43</v>
      </c>
      <c r="AP267" t="s">
        <v>2846</v>
      </c>
      <c r="AQ267">
        <v>3</v>
      </c>
      <c r="AR267" t="e">
        <v>#N/A</v>
      </c>
      <c r="AS267" t="s">
        <v>3511</v>
      </c>
      <c r="AT267" t="e">
        <v>#N/A</v>
      </c>
      <c r="AU267" t="s">
        <v>3196</v>
      </c>
      <c r="AV267" t="s">
        <v>6064</v>
      </c>
      <c r="AW267" t="s">
        <v>6064</v>
      </c>
      <c r="AX267" t="s">
        <v>1740</v>
      </c>
      <c r="AY267" t="s">
        <v>6065</v>
      </c>
      <c r="AZ267" t="s">
        <v>3193</v>
      </c>
      <c r="BA267" t="s">
        <v>6066</v>
      </c>
      <c r="BB267" t="s">
        <v>2799</v>
      </c>
      <c r="BC267" t="s">
        <v>3190</v>
      </c>
      <c r="BD267" t="s">
        <v>6874</v>
      </c>
      <c r="BE267" t="s">
        <v>3512</v>
      </c>
      <c r="BF267">
        <v>162</v>
      </c>
      <c r="BG267">
        <v>266</v>
      </c>
      <c r="BH267">
        <v>0</v>
      </c>
      <c r="BI267" t="s">
        <v>1547</v>
      </c>
      <c r="BJ267">
        <v>0</v>
      </c>
      <c r="BK267">
        <v>0</v>
      </c>
      <c r="BL267">
        <v>162</v>
      </c>
      <c r="BM267" t="s">
        <v>6070</v>
      </c>
      <c r="BN267" t="s">
        <v>3513</v>
      </c>
      <c r="BO267" t="s">
        <v>6868</v>
      </c>
      <c r="BP267" t="e" cm="1">
        <v>#N/A</v>
      </c>
      <c r="BQ267" t="s">
        <v>1547</v>
      </c>
      <c r="BR267" t="s">
        <v>3191</v>
      </c>
      <c r="BS267">
        <v>76</v>
      </c>
      <c r="BT267" t="s">
        <v>6875</v>
      </c>
      <c r="BU267" t="s">
        <v>15320</v>
      </c>
      <c r="BV267" t="s">
        <v>3195</v>
      </c>
      <c r="BW267" t="s">
        <v>6064</v>
      </c>
      <c r="BX267" t="s">
        <v>6068</v>
      </c>
      <c r="BY267" t="s">
        <v>1744</v>
      </c>
      <c r="BZ267" t="s">
        <v>1547</v>
      </c>
      <c r="CA267" t="s">
        <v>1744</v>
      </c>
      <c r="CB267" t="s">
        <v>2003</v>
      </c>
      <c r="CC267"/>
      <c r="CD267" t="s">
        <v>998</v>
      </c>
      <c r="CE267" t="s">
        <v>2799</v>
      </c>
      <c r="CF267" t="s">
        <v>6876</v>
      </c>
      <c r="CG267" t="s">
        <v>6877</v>
      </c>
      <c r="CH267" t="s">
        <v>2799</v>
      </c>
      <c r="CI267" t="s">
        <v>1547</v>
      </c>
      <c r="CJ267" t="s">
        <v>3194</v>
      </c>
      <c r="CK267" t="s">
        <v>1569</v>
      </c>
      <c r="CL267"/>
      <c r="CM267"/>
      <c r="CN267" t="s">
        <v>13266</v>
      </c>
      <c r="CO267" t="s">
        <v>3330</v>
      </c>
      <c r="CP267" t="s">
        <v>13266</v>
      </c>
      <c r="CQ267" t="s">
        <v>3330</v>
      </c>
      <c r="CR267" t="s">
        <v>1547</v>
      </c>
      <c r="CS267">
        <v>8</v>
      </c>
      <c r="CT267" t="s">
        <v>3191</v>
      </c>
      <c r="CU267" t="s">
        <v>3191</v>
      </c>
      <c r="CV267" t="s">
        <v>3191</v>
      </c>
      <c r="CW267" t="s">
        <v>1547</v>
      </c>
      <c r="CX267" t="s">
        <v>1547</v>
      </c>
      <c r="CY267">
        <v>265</v>
      </c>
      <c r="CZ267" t="s">
        <v>6878</v>
      </c>
      <c r="DA267" t="s">
        <v>1547</v>
      </c>
      <c r="DB267" t="s">
        <v>1881</v>
      </c>
      <c r="DC267" t="s">
        <v>1882</v>
      </c>
      <c r="DD267" t="s">
        <v>3196</v>
      </c>
      <c r="DE267" t="s">
        <v>3193</v>
      </c>
      <c r="DF267" t="s">
        <v>3195</v>
      </c>
      <c r="DG267" t="s">
        <v>1547</v>
      </c>
      <c r="DH267" t="s">
        <v>1547</v>
      </c>
      <c r="DI267" t="s">
        <v>1892</v>
      </c>
      <c r="DJ267" t="e">
        <v>#N/A</v>
      </c>
      <c r="DK267"/>
      <c r="DL267" t="s">
        <v>1892</v>
      </c>
      <c r="DM267">
        <v>9</v>
      </c>
      <c r="DN267" t="s">
        <v>1883</v>
      </c>
      <c r="DO267" t="s">
        <v>1569</v>
      </c>
      <c r="DP267" t="b">
        <v>1</v>
      </c>
      <c r="DQ267" t="b">
        <v>0</v>
      </c>
      <c r="DR267" t="b">
        <v>0</v>
      </c>
      <c r="DS267" t="b">
        <v>0</v>
      </c>
      <c r="DT267" t="b">
        <v>0</v>
      </c>
      <c r="DU267" t="b">
        <v>0</v>
      </c>
      <c r="DV267" t="b">
        <v>0</v>
      </c>
      <c r="DW267">
        <v>0</v>
      </c>
      <c r="DX267" t="b">
        <v>0</v>
      </c>
      <c r="DY267" t="b">
        <v>0</v>
      </c>
      <c r="DZ267" t="b">
        <v>0</v>
      </c>
      <c r="EA267" t="b">
        <v>0</v>
      </c>
      <c r="EB267" t="b">
        <v>0</v>
      </c>
      <c r="EC267" t="b">
        <v>0</v>
      </c>
      <c r="ED267" t="b">
        <v>0</v>
      </c>
      <c r="EE267" t="b">
        <v>0</v>
      </c>
      <c r="EF267" t="b">
        <v>0</v>
      </c>
      <c r="EG267" t="b" cm="1">
        <v>0</v>
      </c>
      <c r="EH267" t="b">
        <v>0</v>
      </c>
      <c r="EI267" t="b">
        <v>0</v>
      </c>
      <c r="EJ267" t="b">
        <v>0</v>
      </c>
      <c r="EK267" t="s">
        <v>1547</v>
      </c>
      <c r="EL267">
        <v>0</v>
      </c>
      <c r="EM267">
        <v>18</v>
      </c>
      <c r="EN267" t="b">
        <v>0</v>
      </c>
    </row>
    <row r="268" spans="1:144" ht="15.75">
      <c r="A268"/>
      <c r="B268" t="s">
        <v>1569</v>
      </c>
      <c r="C268" t="s">
        <v>3511</v>
      </c>
      <c r="D268" t="s">
        <v>3199</v>
      </c>
      <c r="E268" t="s">
        <v>3200</v>
      </c>
      <c r="F268" t="s">
        <v>3201</v>
      </c>
      <c r="G268" t="s">
        <v>3202</v>
      </c>
      <c r="H268" t="s">
        <v>3202</v>
      </c>
      <c r="I268" t="s">
        <v>2799</v>
      </c>
      <c r="J268"/>
      <c r="K268" t="s">
        <v>902</v>
      </c>
      <c r="L268" t="s">
        <v>3190</v>
      </c>
      <c r="M268" t="s">
        <v>1749</v>
      </c>
      <c r="N268"/>
      <c r="O268" t="s">
        <v>3191</v>
      </c>
      <c r="P268" t="s">
        <v>3192</v>
      </c>
      <c r="Q268" t="s">
        <v>3193</v>
      </c>
      <c r="R268" t="s">
        <v>3194</v>
      </c>
      <c r="S268"/>
      <c r="T268"/>
      <c r="U268" t="s">
        <v>13266</v>
      </c>
      <c r="V268" t="s">
        <v>13201</v>
      </c>
      <c r="W268"/>
      <c r="X268"/>
      <c r="Y268"/>
      <c r="Z268"/>
      <c r="AA268"/>
      <c r="AB268"/>
      <c r="AC268"/>
      <c r="AD268"/>
      <c r="AE268"/>
      <c r="AF268"/>
      <c r="AG268"/>
      <c r="AH268"/>
      <c r="AI268"/>
      <c r="AJ268"/>
      <c r="AK268"/>
      <c r="AL268"/>
      <c r="AM268"/>
      <c r="AN268"/>
      <c r="AO268" s="108" t="s">
        <v>43</v>
      </c>
      <c r="AP268" t="s">
        <v>2846</v>
      </c>
      <c r="AQ268">
        <v>4</v>
      </c>
      <c r="AR268" t="e">
        <v>#N/A</v>
      </c>
      <c r="AS268" t="s">
        <v>3511</v>
      </c>
      <c r="AT268" t="e">
        <v>#N/A</v>
      </c>
      <c r="AU268" t="s">
        <v>3200</v>
      </c>
      <c r="AV268" t="s">
        <v>6073</v>
      </c>
      <c r="AW268" t="s">
        <v>6074</v>
      </c>
      <c r="AX268" t="s">
        <v>1740</v>
      </c>
      <c r="AY268" t="s">
        <v>6075</v>
      </c>
      <c r="AZ268" t="s">
        <v>3193</v>
      </c>
      <c r="BA268" t="s">
        <v>6076</v>
      </c>
      <c r="BB268" t="s">
        <v>2799</v>
      </c>
      <c r="BC268" t="s">
        <v>3190</v>
      </c>
      <c r="BD268" t="s">
        <v>6879</v>
      </c>
      <c r="BE268" t="s">
        <v>3512</v>
      </c>
      <c r="BF268">
        <v>163</v>
      </c>
      <c r="BG268">
        <v>266</v>
      </c>
      <c r="BH268">
        <v>0</v>
      </c>
      <c r="BI268" t="s">
        <v>1547</v>
      </c>
      <c r="BJ268">
        <v>0</v>
      </c>
      <c r="BK268">
        <v>0</v>
      </c>
      <c r="BL268">
        <v>163</v>
      </c>
      <c r="BM268" t="s">
        <v>6078</v>
      </c>
      <c r="BN268" t="s">
        <v>3513</v>
      </c>
      <c r="BO268" t="s">
        <v>6868</v>
      </c>
      <c r="BP268" t="e" cm="1">
        <v>#N/A</v>
      </c>
      <c r="BQ268" t="s">
        <v>1547</v>
      </c>
      <c r="BR268" t="s">
        <v>3191</v>
      </c>
      <c r="BS268">
        <v>77</v>
      </c>
      <c r="BT268" t="s">
        <v>6880</v>
      </c>
      <c r="BU268" t="s">
        <v>15321</v>
      </c>
      <c r="BV268" t="s">
        <v>3199</v>
      </c>
      <c r="BW268" t="s">
        <v>6073</v>
      </c>
      <c r="BX268" t="s">
        <v>6075</v>
      </c>
      <c r="BY268" t="s">
        <v>1744</v>
      </c>
      <c r="BZ268" t="s">
        <v>1547</v>
      </c>
      <c r="CA268" t="s">
        <v>1744</v>
      </c>
      <c r="CB268" t="s">
        <v>1749</v>
      </c>
      <c r="CC268"/>
      <c r="CD268" t="s">
        <v>998</v>
      </c>
      <c r="CE268" t="s">
        <v>2799</v>
      </c>
      <c r="CF268" t="s">
        <v>6881</v>
      </c>
      <c r="CG268" t="s">
        <v>6882</v>
      </c>
      <c r="CH268" t="s">
        <v>2799</v>
      </c>
      <c r="CI268" t="s">
        <v>1547</v>
      </c>
      <c r="CJ268" t="s">
        <v>3194</v>
      </c>
      <c r="CK268" t="s">
        <v>1569</v>
      </c>
      <c r="CL268"/>
      <c r="CM268"/>
      <c r="CN268" t="s">
        <v>13266</v>
      </c>
      <c r="CO268" t="s">
        <v>13201</v>
      </c>
      <c r="CP268" t="s">
        <v>13266</v>
      </c>
      <c r="CQ268" t="s">
        <v>13201</v>
      </c>
      <c r="CR268" t="s">
        <v>1547</v>
      </c>
      <c r="CS268">
        <v>8</v>
      </c>
      <c r="CT268" t="s">
        <v>3191</v>
      </c>
      <c r="CU268" t="s">
        <v>3191</v>
      </c>
      <c r="CV268" t="s">
        <v>3191</v>
      </c>
      <c r="CW268" t="s">
        <v>1547</v>
      </c>
      <c r="CX268" t="s">
        <v>1547</v>
      </c>
      <c r="CY268">
        <v>266</v>
      </c>
      <c r="CZ268" t="s">
        <v>6883</v>
      </c>
      <c r="DA268" t="s">
        <v>1547</v>
      </c>
      <c r="DB268" t="s">
        <v>1881</v>
      </c>
      <c r="DC268" t="s">
        <v>1882</v>
      </c>
      <c r="DD268" t="s">
        <v>3200</v>
      </c>
      <c r="DE268" t="s">
        <v>3193</v>
      </c>
      <c r="DF268" t="s">
        <v>3202</v>
      </c>
      <c r="DG268" t="s">
        <v>1547</v>
      </c>
      <c r="DH268" t="s">
        <v>1547</v>
      </c>
      <c r="DI268" t="s">
        <v>1892</v>
      </c>
      <c r="DJ268" t="e">
        <v>#N/A</v>
      </c>
      <c r="DK268"/>
      <c r="DL268" t="s">
        <v>1892</v>
      </c>
      <c r="DM268">
        <v>9</v>
      </c>
      <c r="DN268" t="s">
        <v>1883</v>
      </c>
      <c r="DO268" t="s">
        <v>1569</v>
      </c>
      <c r="DP268" t="b">
        <v>1</v>
      </c>
      <c r="DQ268" t="b">
        <v>0</v>
      </c>
      <c r="DR268" t="b">
        <v>0</v>
      </c>
      <c r="DS268" t="b">
        <v>0</v>
      </c>
      <c r="DT268" t="b">
        <v>0</v>
      </c>
      <c r="DU268" t="b">
        <v>0</v>
      </c>
      <c r="DV268" t="b">
        <v>0</v>
      </c>
      <c r="DW268">
        <v>0</v>
      </c>
      <c r="DX268" t="b">
        <v>0</v>
      </c>
      <c r="DY268" t="b">
        <v>0</v>
      </c>
      <c r="DZ268" t="b">
        <v>0</v>
      </c>
      <c r="EA268" t="b">
        <v>0</v>
      </c>
      <c r="EB268" t="b">
        <v>0</v>
      </c>
      <c r="EC268" t="b">
        <v>0</v>
      </c>
      <c r="ED268" t="b">
        <v>0</v>
      </c>
      <c r="EE268" t="b">
        <v>0</v>
      </c>
      <c r="EF268" t="b">
        <v>0</v>
      </c>
      <c r="EG268" t="b" cm="1">
        <v>0</v>
      </c>
      <c r="EH268" t="b">
        <v>0</v>
      </c>
      <c r="EI268" t="b">
        <v>0</v>
      </c>
      <c r="EJ268" t="b">
        <v>0</v>
      </c>
      <c r="EK268" t="s">
        <v>1547</v>
      </c>
      <c r="EL268">
        <v>0</v>
      </c>
      <c r="EM268">
        <v>16</v>
      </c>
      <c r="EN268" t="b">
        <v>0</v>
      </c>
    </row>
    <row r="269" spans="1:144" ht="15.75">
      <c r="A269"/>
      <c r="B269" t="s">
        <v>1569</v>
      </c>
      <c r="C269" t="s">
        <v>3511</v>
      </c>
      <c r="D269" t="s">
        <v>3203</v>
      </c>
      <c r="E269" t="s">
        <v>3204</v>
      </c>
      <c r="F269" t="s">
        <v>3205</v>
      </c>
      <c r="G269" t="s">
        <v>3203</v>
      </c>
      <c r="H269" t="s">
        <v>3203</v>
      </c>
      <c r="I269" t="s">
        <v>2799</v>
      </c>
      <c r="J269"/>
      <c r="K269" t="s">
        <v>902</v>
      </c>
      <c r="L269" t="s">
        <v>3190</v>
      </c>
      <c r="M269" t="s">
        <v>1749</v>
      </c>
      <c r="N269"/>
      <c r="O269" t="s">
        <v>3191</v>
      </c>
      <c r="P269" t="s">
        <v>3192</v>
      </c>
      <c r="Q269" t="s">
        <v>3193</v>
      </c>
      <c r="R269" t="s">
        <v>3194</v>
      </c>
      <c r="S269"/>
      <c r="T269"/>
      <c r="U269" t="s">
        <v>13266</v>
      </c>
      <c r="V269" t="s">
        <v>13202</v>
      </c>
      <c r="W269"/>
      <c r="X269"/>
      <c r="Y269"/>
      <c r="Z269"/>
      <c r="AA269"/>
      <c r="AB269"/>
      <c r="AC269"/>
      <c r="AD269"/>
      <c r="AE269"/>
      <c r="AF269"/>
      <c r="AG269"/>
      <c r="AH269"/>
      <c r="AI269"/>
      <c r="AJ269"/>
      <c r="AK269"/>
      <c r="AL269"/>
      <c r="AM269"/>
      <c r="AN269"/>
      <c r="AO269" s="108" t="s">
        <v>43</v>
      </c>
      <c r="AP269" t="s">
        <v>2846</v>
      </c>
      <c r="AQ269">
        <v>5</v>
      </c>
      <c r="AR269" t="e">
        <v>#N/A</v>
      </c>
      <c r="AS269" t="s">
        <v>3511</v>
      </c>
      <c r="AT269" t="e">
        <v>#N/A</v>
      </c>
      <c r="AU269" t="s">
        <v>3204</v>
      </c>
      <c r="AV269" t="s">
        <v>6081</v>
      </c>
      <c r="AW269" t="s">
        <v>6082</v>
      </c>
      <c r="AX269" t="s">
        <v>1740</v>
      </c>
      <c r="AY269" t="s">
        <v>6083</v>
      </c>
      <c r="AZ269" t="s">
        <v>3193</v>
      </c>
      <c r="BA269" t="s">
        <v>6084</v>
      </c>
      <c r="BB269" t="s">
        <v>2799</v>
      </c>
      <c r="BC269" t="s">
        <v>3190</v>
      </c>
      <c r="BD269" t="s">
        <v>6884</v>
      </c>
      <c r="BE269" t="s">
        <v>3512</v>
      </c>
      <c r="BF269">
        <v>164</v>
      </c>
      <c r="BG269">
        <v>266</v>
      </c>
      <c r="BH269">
        <v>0</v>
      </c>
      <c r="BI269" t="s">
        <v>1547</v>
      </c>
      <c r="BJ269">
        <v>0</v>
      </c>
      <c r="BK269">
        <v>0</v>
      </c>
      <c r="BL269">
        <v>164</v>
      </c>
      <c r="BM269" t="s">
        <v>6087</v>
      </c>
      <c r="BN269" t="s">
        <v>3513</v>
      </c>
      <c r="BO269" t="s">
        <v>6868</v>
      </c>
      <c r="BP269" t="e" cm="1">
        <v>#N/A</v>
      </c>
      <c r="BQ269" t="s">
        <v>1547</v>
      </c>
      <c r="BR269" t="s">
        <v>3191</v>
      </c>
      <c r="BS269">
        <v>78</v>
      </c>
      <c r="BT269" t="s">
        <v>6885</v>
      </c>
      <c r="BU269" t="s">
        <v>15322</v>
      </c>
      <c r="BV269" t="s">
        <v>3203</v>
      </c>
      <c r="BW269" t="s">
        <v>6081</v>
      </c>
      <c r="BX269" t="s">
        <v>6083</v>
      </c>
      <c r="BY269" t="s">
        <v>1744</v>
      </c>
      <c r="BZ269" t="s">
        <v>1547</v>
      </c>
      <c r="CA269" t="s">
        <v>1744</v>
      </c>
      <c r="CB269" t="s">
        <v>1749</v>
      </c>
      <c r="CC269"/>
      <c r="CD269" t="s">
        <v>998</v>
      </c>
      <c r="CE269" t="s">
        <v>2799</v>
      </c>
      <c r="CF269" t="s">
        <v>6886</v>
      </c>
      <c r="CG269" t="s">
        <v>6887</v>
      </c>
      <c r="CH269" t="s">
        <v>2799</v>
      </c>
      <c r="CI269" t="s">
        <v>1547</v>
      </c>
      <c r="CJ269" t="s">
        <v>3194</v>
      </c>
      <c r="CK269" t="s">
        <v>1569</v>
      </c>
      <c r="CL269"/>
      <c r="CM269"/>
      <c r="CN269" t="s">
        <v>13266</v>
      </c>
      <c r="CO269" t="s">
        <v>13202</v>
      </c>
      <c r="CP269" t="s">
        <v>13266</v>
      </c>
      <c r="CQ269" t="s">
        <v>13202</v>
      </c>
      <c r="CR269" t="s">
        <v>1547</v>
      </c>
      <c r="CS269">
        <v>8</v>
      </c>
      <c r="CT269" t="s">
        <v>3191</v>
      </c>
      <c r="CU269" t="s">
        <v>3191</v>
      </c>
      <c r="CV269" t="s">
        <v>3191</v>
      </c>
      <c r="CW269" t="s">
        <v>1547</v>
      </c>
      <c r="CX269" t="s">
        <v>1547</v>
      </c>
      <c r="CY269">
        <v>267</v>
      </c>
      <c r="CZ269" t="s">
        <v>6888</v>
      </c>
      <c r="DA269" t="s">
        <v>1547</v>
      </c>
      <c r="DB269" t="s">
        <v>1881</v>
      </c>
      <c r="DC269" t="s">
        <v>1882</v>
      </c>
      <c r="DD269" t="s">
        <v>3204</v>
      </c>
      <c r="DE269" t="s">
        <v>3193</v>
      </c>
      <c r="DF269" t="s">
        <v>3203</v>
      </c>
      <c r="DG269" t="s">
        <v>1547</v>
      </c>
      <c r="DH269" t="s">
        <v>1547</v>
      </c>
      <c r="DI269" t="s">
        <v>1892</v>
      </c>
      <c r="DJ269" t="e">
        <v>#N/A</v>
      </c>
      <c r="DK269"/>
      <c r="DL269" t="s">
        <v>1892</v>
      </c>
      <c r="DM269">
        <v>9</v>
      </c>
      <c r="DN269" t="s">
        <v>1883</v>
      </c>
      <c r="DO269" t="s">
        <v>1569</v>
      </c>
      <c r="DP269" t="b">
        <v>1</v>
      </c>
      <c r="DQ269" t="b">
        <v>0</v>
      </c>
      <c r="DR269" t="b">
        <v>0</v>
      </c>
      <c r="DS269" t="b">
        <v>0</v>
      </c>
      <c r="DT269" t="b">
        <v>0</v>
      </c>
      <c r="DU269" t="b">
        <v>0</v>
      </c>
      <c r="DV269" t="b">
        <v>0</v>
      </c>
      <c r="DW269">
        <v>0</v>
      </c>
      <c r="DX269" t="b">
        <v>0</v>
      </c>
      <c r="DY269" t="b">
        <v>0</v>
      </c>
      <c r="DZ269" t="b">
        <v>0</v>
      </c>
      <c r="EA269" t="b">
        <v>0</v>
      </c>
      <c r="EB269" t="b">
        <v>0</v>
      </c>
      <c r="EC269" t="b">
        <v>0</v>
      </c>
      <c r="ED269" t="b">
        <v>0</v>
      </c>
      <c r="EE269" t="b">
        <v>0</v>
      </c>
      <c r="EF269" t="b">
        <v>0</v>
      </c>
      <c r="EG269" t="b" cm="1">
        <v>0</v>
      </c>
      <c r="EH269" t="b">
        <v>0</v>
      </c>
      <c r="EI269" t="b">
        <v>0</v>
      </c>
      <c r="EJ269" t="b">
        <v>0</v>
      </c>
      <c r="EK269" t="s">
        <v>1547</v>
      </c>
      <c r="EL269">
        <v>0</v>
      </c>
      <c r="EM269">
        <v>11</v>
      </c>
      <c r="EN269" t="b">
        <v>0</v>
      </c>
    </row>
    <row r="270" spans="1:144" s="119" customFormat="1" ht="110.25">
      <c r="A270"/>
      <c r="B270" t="s">
        <v>1569</v>
      </c>
      <c r="C270" t="s">
        <v>3511</v>
      </c>
      <c r="D270" t="s">
        <v>3229</v>
      </c>
      <c r="E270" t="s">
        <v>3230</v>
      </c>
      <c r="F270" t="s">
        <v>3231</v>
      </c>
      <c r="G270" t="s">
        <v>3232</v>
      </c>
      <c r="H270" t="s">
        <v>3232</v>
      </c>
      <c r="I270" t="s">
        <v>2799</v>
      </c>
      <c r="J270"/>
      <c r="K270"/>
      <c r="L270" t="s">
        <v>3190</v>
      </c>
      <c r="M270" t="s">
        <v>1754</v>
      </c>
      <c r="N270" s="109" t="s">
        <v>3233</v>
      </c>
      <c r="O270" t="s">
        <v>3191</v>
      </c>
      <c r="P270" t="s">
        <v>3192</v>
      </c>
      <c r="Q270" t="s">
        <v>3193</v>
      </c>
      <c r="R270" t="s">
        <v>3194</v>
      </c>
      <c r="S270"/>
      <c r="T270"/>
      <c r="U270" t="s">
        <v>13266</v>
      </c>
      <c r="V270" t="s">
        <v>13209</v>
      </c>
      <c r="W270"/>
      <c r="X270"/>
      <c r="Y270"/>
      <c r="Z270"/>
      <c r="AA270"/>
      <c r="AB270"/>
      <c r="AC270"/>
      <c r="AD270"/>
      <c r="AE270"/>
      <c r="AF270"/>
      <c r="AG270"/>
      <c r="AH270"/>
      <c r="AI270"/>
      <c r="AJ270"/>
      <c r="AK270"/>
      <c r="AL270"/>
      <c r="AM270"/>
      <c r="AN270"/>
      <c r="AO270" s="108" t="s">
        <v>43</v>
      </c>
      <c r="AP270" t="s">
        <v>2846</v>
      </c>
      <c r="AQ270">
        <v>6</v>
      </c>
      <c r="AR270" t="e">
        <v>#N/A</v>
      </c>
      <c r="AS270" t="s">
        <v>3511</v>
      </c>
      <c r="AT270" t="e">
        <v>#N/A</v>
      </c>
      <c r="AU270" t="s">
        <v>3230</v>
      </c>
      <c r="AV270" t="s">
        <v>6143</v>
      </c>
      <c r="AW270" t="s">
        <v>6144</v>
      </c>
      <c r="AX270" t="s">
        <v>1740</v>
      </c>
      <c r="AY270" t="s">
        <v>6145</v>
      </c>
      <c r="AZ270" t="s">
        <v>3193</v>
      </c>
      <c r="BA270" t="s">
        <v>6146</v>
      </c>
      <c r="BB270" t="s">
        <v>2799</v>
      </c>
      <c r="BC270" t="s">
        <v>3190</v>
      </c>
      <c r="BD270" t="s">
        <v>6889</v>
      </c>
      <c r="BE270" t="s">
        <v>3512</v>
      </c>
      <c r="BF270">
        <v>171</v>
      </c>
      <c r="BG270">
        <v>266</v>
      </c>
      <c r="BH270">
        <v>0</v>
      </c>
      <c r="BI270" t="s">
        <v>1547</v>
      </c>
      <c r="BJ270">
        <v>0</v>
      </c>
      <c r="BK270">
        <v>0</v>
      </c>
      <c r="BL270">
        <v>171</v>
      </c>
      <c r="BM270" t="s">
        <v>6150</v>
      </c>
      <c r="BN270" t="s">
        <v>3513</v>
      </c>
      <c r="BO270" t="s">
        <v>6868</v>
      </c>
      <c r="BP270" t="e" cm="1">
        <v>#N/A</v>
      </c>
      <c r="BQ270" t="s">
        <v>1547</v>
      </c>
      <c r="BR270" t="s">
        <v>3191</v>
      </c>
      <c r="BS270">
        <v>79</v>
      </c>
      <c r="BT270" t="s">
        <v>6890</v>
      </c>
      <c r="BU270" t="s">
        <v>15323</v>
      </c>
      <c r="BV270" t="s">
        <v>3229</v>
      </c>
      <c r="BW270" t="s">
        <v>6143</v>
      </c>
      <c r="BX270" t="s">
        <v>6145</v>
      </c>
      <c r="BY270" t="s">
        <v>6148</v>
      </c>
      <c r="BZ270" t="s">
        <v>1547</v>
      </c>
      <c r="CA270" t="s">
        <v>1744</v>
      </c>
      <c r="CB270" t="s">
        <v>1754</v>
      </c>
      <c r="CC270"/>
      <c r="CD270" t="s">
        <v>998</v>
      </c>
      <c r="CE270" t="s">
        <v>2799</v>
      </c>
      <c r="CF270" t="s">
        <v>6891</v>
      </c>
      <c r="CG270" t="s">
        <v>6892</v>
      </c>
      <c r="CH270" t="s">
        <v>2799</v>
      </c>
      <c r="CI270" t="s">
        <v>1547</v>
      </c>
      <c r="CJ270" t="s">
        <v>3194</v>
      </c>
      <c r="CK270" t="s">
        <v>1569</v>
      </c>
      <c r="CL270"/>
      <c r="CM270"/>
      <c r="CN270" t="s">
        <v>13266</v>
      </c>
      <c r="CO270" t="s">
        <v>13209</v>
      </c>
      <c r="CP270" t="s">
        <v>13266</v>
      </c>
      <c r="CQ270" t="s">
        <v>13209</v>
      </c>
      <c r="CR270" t="s">
        <v>1547</v>
      </c>
      <c r="CS270">
        <v>8</v>
      </c>
      <c r="CT270" t="s">
        <v>3191</v>
      </c>
      <c r="CU270" t="s">
        <v>3191</v>
      </c>
      <c r="CV270" t="s">
        <v>3191</v>
      </c>
      <c r="CW270" t="s">
        <v>1547</v>
      </c>
      <c r="CX270" t="s">
        <v>1547</v>
      </c>
      <c r="CY270">
        <v>268</v>
      </c>
      <c r="CZ270" t="s">
        <v>6893</v>
      </c>
      <c r="DA270" t="s">
        <v>1547</v>
      </c>
      <c r="DB270" t="s">
        <v>1881</v>
      </c>
      <c r="DC270" t="s">
        <v>1882</v>
      </c>
      <c r="DD270" t="s">
        <v>3230</v>
      </c>
      <c r="DE270" t="s">
        <v>3193</v>
      </c>
      <c r="DF270" t="s">
        <v>3232</v>
      </c>
      <c r="DG270" t="s">
        <v>1547</v>
      </c>
      <c r="DH270" t="s">
        <v>1547</v>
      </c>
      <c r="DI270" t="s">
        <v>1892</v>
      </c>
      <c r="DJ270" t="e">
        <v>#N/A</v>
      </c>
      <c r="DK270"/>
      <c r="DL270" t="s">
        <v>1892</v>
      </c>
      <c r="DM270">
        <v>9</v>
      </c>
      <c r="DN270" t="s">
        <v>1883</v>
      </c>
      <c r="DO270" t="s">
        <v>1569</v>
      </c>
      <c r="DP270" t="b">
        <v>1</v>
      </c>
      <c r="DQ270" t="b">
        <v>0</v>
      </c>
      <c r="DR270" t="b">
        <v>0</v>
      </c>
      <c r="DS270" t="b">
        <v>0</v>
      </c>
      <c r="DT270" t="b">
        <v>0</v>
      </c>
      <c r="DU270" t="b">
        <v>0</v>
      </c>
      <c r="DV270" t="b">
        <v>0</v>
      </c>
      <c r="DW270">
        <v>0</v>
      </c>
      <c r="DX270" t="b">
        <v>0</v>
      </c>
      <c r="DY270" t="b">
        <v>0</v>
      </c>
      <c r="DZ270" t="b">
        <v>0</v>
      </c>
      <c r="EA270" t="b">
        <v>0</v>
      </c>
      <c r="EB270" t="b">
        <v>0</v>
      </c>
      <c r="EC270" t="b">
        <v>0</v>
      </c>
      <c r="ED270" t="b">
        <v>0</v>
      </c>
      <c r="EE270" t="b">
        <v>0</v>
      </c>
      <c r="EF270" t="b">
        <v>0</v>
      </c>
      <c r="EG270" t="b" cm="1">
        <v>0</v>
      </c>
      <c r="EH270" t="b">
        <v>0</v>
      </c>
      <c r="EI270" t="b">
        <v>0</v>
      </c>
      <c r="EJ270" t="b">
        <v>0</v>
      </c>
      <c r="EK270" t="s">
        <v>1547</v>
      </c>
      <c r="EL270">
        <v>0</v>
      </c>
      <c r="EM270">
        <v>17</v>
      </c>
      <c r="EN270" t="b">
        <v>0</v>
      </c>
    </row>
    <row r="271" spans="1:144" ht="15.75">
      <c r="A271"/>
      <c r="B271" t="s">
        <v>1569</v>
      </c>
      <c r="C271" t="s">
        <v>3511</v>
      </c>
      <c r="D271" t="s">
        <v>3212</v>
      </c>
      <c r="E271" t="s">
        <v>3213</v>
      </c>
      <c r="F271" t="s">
        <v>3214</v>
      </c>
      <c r="G271" t="s">
        <v>3215</v>
      </c>
      <c r="H271" t="s">
        <v>3216</v>
      </c>
      <c r="I271" t="s">
        <v>2799</v>
      </c>
      <c r="J271"/>
      <c r="K271" t="s">
        <v>902</v>
      </c>
      <c r="L271" t="s">
        <v>3190</v>
      </c>
      <c r="M271" t="s">
        <v>1779</v>
      </c>
      <c r="N271"/>
      <c r="O271" t="s">
        <v>3191</v>
      </c>
      <c r="P271" t="s">
        <v>3192</v>
      </c>
      <c r="Q271" t="s">
        <v>3193</v>
      </c>
      <c r="R271" t="s">
        <v>3194</v>
      </c>
      <c r="S271"/>
      <c r="T271"/>
      <c r="U271" t="s">
        <v>13266</v>
      </c>
      <c r="V271" t="s">
        <v>13205</v>
      </c>
      <c r="W271"/>
      <c r="X271"/>
      <c r="Y271"/>
      <c r="Z271"/>
      <c r="AA271"/>
      <c r="AB271"/>
      <c r="AC271"/>
      <c r="AD271"/>
      <c r="AE271"/>
      <c r="AF271"/>
      <c r="AG271"/>
      <c r="AH271"/>
      <c r="AI271"/>
      <c r="AJ271"/>
      <c r="AK271"/>
      <c r="AL271"/>
      <c r="AM271"/>
      <c r="AN271"/>
      <c r="AO271" s="108" t="s">
        <v>43</v>
      </c>
      <c r="AP271" t="s">
        <v>2846</v>
      </c>
      <c r="AQ271">
        <v>7</v>
      </c>
      <c r="AR271" t="e">
        <v>#N/A</v>
      </c>
      <c r="AS271" t="s">
        <v>3511</v>
      </c>
      <c r="AT271" t="e">
        <v>#N/A</v>
      </c>
      <c r="AU271" t="s">
        <v>3213</v>
      </c>
      <c r="AV271" t="s">
        <v>6106</v>
      </c>
      <c r="AW271" t="s">
        <v>6107</v>
      </c>
      <c r="AX271" t="s">
        <v>1740</v>
      </c>
      <c r="AY271" t="s">
        <v>6108</v>
      </c>
      <c r="AZ271" t="s">
        <v>3193</v>
      </c>
      <c r="BA271" t="s">
        <v>6109</v>
      </c>
      <c r="BB271" t="s">
        <v>2799</v>
      </c>
      <c r="BC271" t="s">
        <v>3190</v>
      </c>
      <c r="BD271" t="s">
        <v>6894</v>
      </c>
      <c r="BE271" t="s">
        <v>3512</v>
      </c>
      <c r="BF271">
        <v>167</v>
      </c>
      <c r="BG271">
        <v>266</v>
      </c>
      <c r="BH271">
        <v>0</v>
      </c>
      <c r="BI271" t="s">
        <v>1547</v>
      </c>
      <c r="BJ271">
        <v>0</v>
      </c>
      <c r="BK271">
        <v>0</v>
      </c>
      <c r="BL271">
        <v>167</v>
      </c>
      <c r="BM271" t="s">
        <v>6113</v>
      </c>
      <c r="BN271" t="s">
        <v>3513</v>
      </c>
      <c r="BO271" t="s">
        <v>6868</v>
      </c>
      <c r="BP271" t="e" cm="1">
        <v>#N/A</v>
      </c>
      <c r="BQ271" t="s">
        <v>1547</v>
      </c>
      <c r="BR271" t="s">
        <v>3191</v>
      </c>
      <c r="BS271">
        <v>80</v>
      </c>
      <c r="BT271" t="s">
        <v>6895</v>
      </c>
      <c r="BU271" t="s">
        <v>15324</v>
      </c>
      <c r="BV271" t="s">
        <v>3212</v>
      </c>
      <c r="BW271" t="s">
        <v>6106</v>
      </c>
      <c r="BX271" t="s">
        <v>6111</v>
      </c>
      <c r="BY271" t="s">
        <v>1744</v>
      </c>
      <c r="BZ271" t="s">
        <v>1547</v>
      </c>
      <c r="CA271" t="s">
        <v>1744</v>
      </c>
      <c r="CB271" t="s">
        <v>1779</v>
      </c>
      <c r="CC271"/>
      <c r="CD271" t="s">
        <v>998</v>
      </c>
      <c r="CE271" t="s">
        <v>2799</v>
      </c>
      <c r="CF271" t="s">
        <v>6896</v>
      </c>
      <c r="CG271" t="s">
        <v>6897</v>
      </c>
      <c r="CH271" t="s">
        <v>2799</v>
      </c>
      <c r="CI271" t="s">
        <v>1547</v>
      </c>
      <c r="CJ271" t="s">
        <v>3194</v>
      </c>
      <c r="CK271" t="s">
        <v>1569</v>
      </c>
      <c r="CL271"/>
      <c r="CM271"/>
      <c r="CN271" t="s">
        <v>13266</v>
      </c>
      <c r="CO271" t="s">
        <v>13205</v>
      </c>
      <c r="CP271" t="s">
        <v>13266</v>
      </c>
      <c r="CQ271" t="s">
        <v>13205</v>
      </c>
      <c r="CR271" t="s">
        <v>1547</v>
      </c>
      <c r="CS271">
        <v>8</v>
      </c>
      <c r="CT271" t="s">
        <v>3191</v>
      </c>
      <c r="CU271" t="s">
        <v>3191</v>
      </c>
      <c r="CV271" t="s">
        <v>3191</v>
      </c>
      <c r="CW271" t="s">
        <v>1547</v>
      </c>
      <c r="CX271" t="s">
        <v>1547</v>
      </c>
      <c r="CY271">
        <v>269</v>
      </c>
      <c r="CZ271" t="s">
        <v>6898</v>
      </c>
      <c r="DA271" t="s">
        <v>1547</v>
      </c>
      <c r="DB271" t="s">
        <v>1881</v>
      </c>
      <c r="DC271" t="s">
        <v>1882</v>
      </c>
      <c r="DD271" t="s">
        <v>3213</v>
      </c>
      <c r="DE271" t="s">
        <v>3193</v>
      </c>
      <c r="DF271" t="s">
        <v>3215</v>
      </c>
      <c r="DG271" t="s">
        <v>1547</v>
      </c>
      <c r="DH271" t="s">
        <v>1547</v>
      </c>
      <c r="DI271" t="s">
        <v>1892</v>
      </c>
      <c r="DJ271" t="e">
        <v>#N/A</v>
      </c>
      <c r="DK271"/>
      <c r="DL271" t="s">
        <v>1892</v>
      </c>
      <c r="DM271">
        <v>9</v>
      </c>
      <c r="DN271" t="s">
        <v>1883</v>
      </c>
      <c r="DO271" t="s">
        <v>1569</v>
      </c>
      <c r="DP271" t="b">
        <v>1</v>
      </c>
      <c r="DQ271" t="b">
        <v>0</v>
      </c>
      <c r="DR271" t="b">
        <v>0</v>
      </c>
      <c r="DS271" t="b">
        <v>0</v>
      </c>
      <c r="DT271" t="b">
        <v>0</v>
      </c>
      <c r="DU271" t="b">
        <v>0</v>
      </c>
      <c r="DV271" t="b">
        <v>0</v>
      </c>
      <c r="DW271">
        <v>0</v>
      </c>
      <c r="DX271" t="b">
        <v>0</v>
      </c>
      <c r="DY271" t="b">
        <v>0</v>
      </c>
      <c r="DZ271" t="b">
        <v>0</v>
      </c>
      <c r="EA271" t="b">
        <v>0</v>
      </c>
      <c r="EB271" t="b">
        <v>0</v>
      </c>
      <c r="EC271" t="b">
        <v>0</v>
      </c>
      <c r="ED271" t="b">
        <v>0</v>
      </c>
      <c r="EE271" t="b">
        <v>0</v>
      </c>
      <c r="EF271" t="b">
        <v>0</v>
      </c>
      <c r="EG271" t="b" cm="1">
        <v>0</v>
      </c>
      <c r="EH271" t="b">
        <v>0</v>
      </c>
      <c r="EI271" t="b">
        <v>0</v>
      </c>
      <c r="EJ271" t="b">
        <v>0</v>
      </c>
      <c r="EK271" t="s">
        <v>1547</v>
      </c>
      <c r="EL271">
        <v>0</v>
      </c>
      <c r="EM271">
        <v>29</v>
      </c>
      <c r="EN271" t="b">
        <v>0</v>
      </c>
    </row>
    <row r="272" spans="1:144" ht="15.75">
      <c r="A272"/>
      <c r="B272" t="s">
        <v>1569</v>
      </c>
      <c r="C272" t="s">
        <v>3511</v>
      </c>
      <c r="D272" t="s">
        <v>3217</v>
      </c>
      <c r="E272" t="s">
        <v>3218</v>
      </c>
      <c r="F272" t="s">
        <v>3515</v>
      </c>
      <c r="G272" t="s">
        <v>3219</v>
      </c>
      <c r="H272" t="s">
        <v>3220</v>
      </c>
      <c r="I272" t="s">
        <v>2798</v>
      </c>
      <c r="J272"/>
      <c r="K272" t="s">
        <v>902</v>
      </c>
      <c r="L272" t="s">
        <v>3190</v>
      </c>
      <c r="M272" t="s">
        <v>1995</v>
      </c>
      <c r="N272"/>
      <c r="O272" t="s">
        <v>3191</v>
      </c>
      <c r="P272" t="s">
        <v>3192</v>
      </c>
      <c r="Q272" t="s">
        <v>3193</v>
      </c>
      <c r="R272" t="s">
        <v>3194</v>
      </c>
      <c r="S272" t="s">
        <v>3222</v>
      </c>
      <c r="T272"/>
      <c r="U272" t="s">
        <v>13266</v>
      </c>
      <c r="V272" t="s">
        <v>13206</v>
      </c>
      <c r="W272"/>
      <c r="X272"/>
      <c r="Y272"/>
      <c r="Z272"/>
      <c r="AA272"/>
      <c r="AB272"/>
      <c r="AC272"/>
      <c r="AD272"/>
      <c r="AE272"/>
      <c r="AF272"/>
      <c r="AG272"/>
      <c r="AH272"/>
      <c r="AI272"/>
      <c r="AJ272"/>
      <c r="AK272"/>
      <c r="AL272"/>
      <c r="AM272"/>
      <c r="AN272"/>
      <c r="AO272" s="108" t="s">
        <v>43</v>
      </c>
      <c r="AP272" t="s">
        <v>2846</v>
      </c>
      <c r="AQ272">
        <v>8</v>
      </c>
      <c r="AR272" t="e">
        <v>#N/A</v>
      </c>
      <c r="AS272" t="s">
        <v>3511</v>
      </c>
      <c r="AT272" t="e">
        <v>#N/A</v>
      </c>
      <c r="AU272" t="s">
        <v>3218</v>
      </c>
      <c r="AV272" t="s">
        <v>6116</v>
      </c>
      <c r="AW272" t="s">
        <v>6899</v>
      </c>
      <c r="AX272" t="s">
        <v>1740</v>
      </c>
      <c r="AY272" t="s">
        <v>6117</v>
      </c>
      <c r="AZ272" t="s">
        <v>3193</v>
      </c>
      <c r="BA272" t="s">
        <v>6118</v>
      </c>
      <c r="BB272" t="s">
        <v>2798</v>
      </c>
      <c r="BC272" t="s">
        <v>3190</v>
      </c>
      <c r="BD272" t="s">
        <v>6900</v>
      </c>
      <c r="BE272" t="s">
        <v>3512</v>
      </c>
      <c r="BF272">
        <v>168</v>
      </c>
      <c r="BG272">
        <v>266</v>
      </c>
      <c r="BH272">
        <v>0</v>
      </c>
      <c r="BI272" t="s">
        <v>1547</v>
      </c>
      <c r="BJ272">
        <v>0</v>
      </c>
      <c r="BK272">
        <v>0</v>
      </c>
      <c r="BL272">
        <v>168</v>
      </c>
      <c r="BM272" t="s">
        <v>6123</v>
      </c>
      <c r="BN272" t="s">
        <v>3513</v>
      </c>
      <c r="BO272" t="s">
        <v>6868</v>
      </c>
      <c r="BP272" t="e" cm="1">
        <v>#N/A</v>
      </c>
      <c r="BQ272" t="s">
        <v>1547</v>
      </c>
      <c r="BR272" t="s">
        <v>3191</v>
      </c>
      <c r="BS272">
        <v>81</v>
      </c>
      <c r="BT272" t="s">
        <v>6901</v>
      </c>
      <c r="BU272" t="s">
        <v>15325</v>
      </c>
      <c r="BV272" t="s">
        <v>3217</v>
      </c>
      <c r="BW272" t="s">
        <v>6116</v>
      </c>
      <c r="BX272" t="s">
        <v>6121</v>
      </c>
      <c r="BY272" t="s">
        <v>1744</v>
      </c>
      <c r="BZ272" t="s">
        <v>1547</v>
      </c>
      <c r="CA272" t="s">
        <v>1744</v>
      </c>
      <c r="CB272" t="s">
        <v>1995</v>
      </c>
      <c r="CC272"/>
      <c r="CD272" t="s">
        <v>998</v>
      </c>
      <c r="CE272" t="s">
        <v>2798</v>
      </c>
      <c r="CF272" t="s">
        <v>6902</v>
      </c>
      <c r="CG272" t="s">
        <v>6903</v>
      </c>
      <c r="CH272" t="s">
        <v>2798</v>
      </c>
      <c r="CI272" t="s">
        <v>1547</v>
      </c>
      <c r="CJ272" t="s">
        <v>3194</v>
      </c>
      <c r="CK272" t="s">
        <v>1569</v>
      </c>
      <c r="CL272"/>
      <c r="CM272"/>
      <c r="CN272" t="s">
        <v>13266</v>
      </c>
      <c r="CO272" t="s">
        <v>13206</v>
      </c>
      <c r="CP272" t="s">
        <v>13266</v>
      </c>
      <c r="CQ272" t="s">
        <v>13206</v>
      </c>
      <c r="CR272" t="s">
        <v>1547</v>
      </c>
      <c r="CS272">
        <v>8</v>
      </c>
      <c r="CT272" t="s">
        <v>3191</v>
      </c>
      <c r="CU272" t="s">
        <v>3191</v>
      </c>
      <c r="CV272" t="s">
        <v>3191</v>
      </c>
      <c r="CW272" t="s">
        <v>1547</v>
      </c>
      <c r="CX272" t="s">
        <v>1547</v>
      </c>
      <c r="CY272">
        <v>270</v>
      </c>
      <c r="CZ272" t="s">
        <v>6904</v>
      </c>
      <c r="DA272" t="s">
        <v>1547</v>
      </c>
      <c r="DB272" t="s">
        <v>1881</v>
      </c>
      <c r="DC272" t="s">
        <v>1882</v>
      </c>
      <c r="DD272" t="s">
        <v>3218</v>
      </c>
      <c r="DE272" t="s">
        <v>3193</v>
      </c>
      <c r="DF272" t="s">
        <v>3219</v>
      </c>
      <c r="DG272" t="s">
        <v>1547</v>
      </c>
      <c r="DH272" t="s">
        <v>1547</v>
      </c>
      <c r="DI272" t="s">
        <v>1892</v>
      </c>
      <c r="DJ272" t="e">
        <v>#N/A</v>
      </c>
      <c r="DK272"/>
      <c r="DL272" t="s">
        <v>6125</v>
      </c>
      <c r="DM272">
        <v>9</v>
      </c>
      <c r="DN272" t="s">
        <v>1883</v>
      </c>
      <c r="DO272" t="s">
        <v>1569</v>
      </c>
      <c r="DP272" t="b">
        <v>1</v>
      </c>
      <c r="DQ272" t="b">
        <v>0</v>
      </c>
      <c r="DR272" t="b">
        <v>0</v>
      </c>
      <c r="DS272" t="b">
        <v>0</v>
      </c>
      <c r="DT272" t="b">
        <v>0</v>
      </c>
      <c r="DU272" t="b">
        <v>0</v>
      </c>
      <c r="DV272" t="b">
        <v>0</v>
      </c>
      <c r="DW272">
        <v>0</v>
      </c>
      <c r="DX272" t="b">
        <v>0</v>
      </c>
      <c r="DY272" t="b">
        <v>0</v>
      </c>
      <c r="DZ272" t="b">
        <v>0</v>
      </c>
      <c r="EA272" t="b">
        <v>0</v>
      </c>
      <c r="EB272" t="b">
        <v>0</v>
      </c>
      <c r="EC272" t="b">
        <v>0</v>
      </c>
      <c r="ED272" t="b">
        <v>0</v>
      </c>
      <c r="EE272" t="b">
        <v>0</v>
      </c>
      <c r="EF272" t="b">
        <v>0</v>
      </c>
      <c r="EG272" t="b" cm="1">
        <v>0</v>
      </c>
      <c r="EH272" t="b">
        <v>0</v>
      </c>
      <c r="EI272" t="b">
        <v>0</v>
      </c>
      <c r="EJ272" t="b">
        <v>0</v>
      </c>
      <c r="EK272" t="s">
        <v>1547</v>
      </c>
      <c r="EL272">
        <v>0</v>
      </c>
      <c r="EM272">
        <v>24</v>
      </c>
      <c r="EN272" t="b">
        <v>0</v>
      </c>
    </row>
    <row r="273" spans="1:144" ht="63">
      <c r="A273"/>
      <c r="B273" t="s">
        <v>1569</v>
      </c>
      <c r="C273" t="s">
        <v>3511</v>
      </c>
      <c r="D273" t="s">
        <v>3516</v>
      </c>
      <c r="E273" t="s">
        <v>3270</v>
      </c>
      <c r="F273"/>
      <c r="G273" t="s">
        <v>3517</v>
      </c>
      <c r="H273" t="s">
        <v>3518</v>
      </c>
      <c r="I273" t="s">
        <v>2799</v>
      </c>
      <c r="J273"/>
      <c r="K273" t="s">
        <v>902</v>
      </c>
      <c r="L273" t="s">
        <v>3190</v>
      </c>
      <c r="M273" t="s">
        <v>1749</v>
      </c>
      <c r="N273" s="109" t="s">
        <v>3271</v>
      </c>
      <c r="O273" t="s">
        <v>3191</v>
      </c>
      <c r="P273" t="s">
        <v>3192</v>
      </c>
      <c r="Q273" t="s">
        <v>3193</v>
      </c>
      <c r="R273" t="s">
        <v>3194</v>
      </c>
      <c r="S273"/>
      <c r="T273"/>
      <c r="U273" t="s">
        <v>13266</v>
      </c>
      <c r="V273" t="s">
        <v>3332</v>
      </c>
      <c r="W273"/>
      <c r="X273"/>
      <c r="Y273"/>
      <c r="Z273"/>
      <c r="AA273"/>
      <c r="AB273"/>
      <c r="AC273"/>
      <c r="AD273"/>
      <c r="AE273"/>
      <c r="AF273"/>
      <c r="AG273"/>
      <c r="AH273"/>
      <c r="AI273"/>
      <c r="AJ273"/>
      <c r="AK273"/>
      <c r="AL273"/>
      <c r="AM273"/>
      <c r="AN273"/>
      <c r="AO273" s="108" t="s">
        <v>43</v>
      </c>
      <c r="AP273" t="s">
        <v>2846</v>
      </c>
      <c r="AQ273">
        <v>9</v>
      </c>
      <c r="AR273" t="e">
        <v>#N/A</v>
      </c>
      <c r="AS273" t="s">
        <v>3511</v>
      </c>
      <c r="AT273" t="e">
        <v>#N/A</v>
      </c>
      <c r="AU273" t="s">
        <v>3270</v>
      </c>
      <c r="AV273" t="s">
        <v>6253</v>
      </c>
      <c r="AW273" t="s">
        <v>1744</v>
      </c>
      <c r="AX273" t="s">
        <v>1740</v>
      </c>
      <c r="AY273" t="s">
        <v>6905</v>
      </c>
      <c r="AZ273" t="s">
        <v>3193</v>
      </c>
      <c r="BA273" t="s">
        <v>6255</v>
      </c>
      <c r="BB273" t="s">
        <v>2799</v>
      </c>
      <c r="BC273" t="s">
        <v>3190</v>
      </c>
      <c r="BD273" t="s">
        <v>6906</v>
      </c>
      <c r="BE273" t="s">
        <v>3512</v>
      </c>
      <c r="BF273">
        <v>186</v>
      </c>
      <c r="BG273">
        <v>266</v>
      </c>
      <c r="BH273">
        <v>0</v>
      </c>
      <c r="BI273" t="s">
        <v>1547</v>
      </c>
      <c r="BJ273">
        <v>0</v>
      </c>
      <c r="BK273">
        <v>0</v>
      </c>
      <c r="BL273">
        <v>186</v>
      </c>
      <c r="BM273" t="s">
        <v>6259</v>
      </c>
      <c r="BN273" t="s">
        <v>3513</v>
      </c>
      <c r="BO273" t="s">
        <v>6868</v>
      </c>
      <c r="BP273" t="e" cm="1">
        <v>#N/A</v>
      </c>
      <c r="BQ273" t="s">
        <v>1547</v>
      </c>
      <c r="BR273" t="s">
        <v>3191</v>
      </c>
      <c r="BS273">
        <v>82</v>
      </c>
      <c r="BT273" t="s">
        <v>6907</v>
      </c>
      <c r="BU273" t="s">
        <v>15326</v>
      </c>
      <c r="BV273" t="s">
        <v>3516</v>
      </c>
      <c r="BW273" t="s">
        <v>6253</v>
      </c>
      <c r="BX273" t="s">
        <v>6908</v>
      </c>
      <c r="BY273" t="s">
        <v>6257</v>
      </c>
      <c r="BZ273" t="s">
        <v>1547</v>
      </c>
      <c r="CA273" t="s">
        <v>1744</v>
      </c>
      <c r="CB273" t="s">
        <v>1749</v>
      </c>
      <c r="CC273"/>
      <c r="CD273" t="s">
        <v>998</v>
      </c>
      <c r="CE273" t="s">
        <v>2799</v>
      </c>
      <c r="CF273" t="s">
        <v>6909</v>
      </c>
      <c r="CG273" t="s">
        <v>6910</v>
      </c>
      <c r="CH273" t="s">
        <v>2799</v>
      </c>
      <c r="CI273" t="s">
        <v>1547</v>
      </c>
      <c r="CJ273" t="s">
        <v>3194</v>
      </c>
      <c r="CK273" t="s">
        <v>1569</v>
      </c>
      <c r="CL273"/>
      <c r="CM273"/>
      <c r="CN273" t="s">
        <v>13266</v>
      </c>
      <c r="CO273" t="s">
        <v>3332</v>
      </c>
      <c r="CP273" t="s">
        <v>13266</v>
      </c>
      <c r="CQ273" t="s">
        <v>3332</v>
      </c>
      <c r="CR273" t="s">
        <v>1547</v>
      </c>
      <c r="CS273">
        <v>8</v>
      </c>
      <c r="CT273" t="s">
        <v>3191</v>
      </c>
      <c r="CU273" t="s">
        <v>3191</v>
      </c>
      <c r="CV273" t="s">
        <v>3191</v>
      </c>
      <c r="CW273" t="s">
        <v>1547</v>
      </c>
      <c r="CX273" t="s">
        <v>1547</v>
      </c>
      <c r="CY273">
        <v>271</v>
      </c>
      <c r="CZ273" t="s">
        <v>6911</v>
      </c>
      <c r="DA273" t="s">
        <v>1547</v>
      </c>
      <c r="DB273" t="s">
        <v>1881</v>
      </c>
      <c r="DC273" t="s">
        <v>1882</v>
      </c>
      <c r="DD273" t="s">
        <v>3270</v>
      </c>
      <c r="DE273" t="s">
        <v>3193</v>
      </c>
      <c r="DF273" t="s">
        <v>3517</v>
      </c>
      <c r="DG273" t="s">
        <v>1547</v>
      </c>
      <c r="DH273" t="s">
        <v>1547</v>
      </c>
      <c r="DI273" t="s">
        <v>1892</v>
      </c>
      <c r="DJ273" t="e">
        <v>#N/A</v>
      </c>
      <c r="DK273"/>
      <c r="DL273" t="s">
        <v>1892</v>
      </c>
      <c r="DM273">
        <v>9</v>
      </c>
      <c r="DN273" t="s">
        <v>1883</v>
      </c>
      <c r="DO273" t="s">
        <v>1569</v>
      </c>
      <c r="DP273" t="b">
        <v>1</v>
      </c>
      <c r="DQ273" t="b">
        <v>0</v>
      </c>
      <c r="DR273" t="b">
        <v>0</v>
      </c>
      <c r="DS273" t="b">
        <v>0</v>
      </c>
      <c r="DT273" t="b">
        <v>0</v>
      </c>
      <c r="DU273" t="b">
        <v>0</v>
      </c>
      <c r="DV273" t="b">
        <v>0</v>
      </c>
      <c r="DW273">
        <v>0</v>
      </c>
      <c r="DX273" t="b">
        <v>0</v>
      </c>
      <c r="DY273" t="b">
        <v>0</v>
      </c>
      <c r="DZ273" t="b">
        <v>0</v>
      </c>
      <c r="EA273" t="b">
        <v>0</v>
      </c>
      <c r="EB273" t="b">
        <v>0</v>
      </c>
      <c r="EC273" t="b">
        <v>1</v>
      </c>
      <c r="ED273" t="b">
        <v>0</v>
      </c>
      <c r="EE273" t="b">
        <v>0</v>
      </c>
      <c r="EF273" t="b">
        <v>0</v>
      </c>
      <c r="EG273" t="b" cm="1">
        <v>1</v>
      </c>
      <c r="EH273" t="b">
        <v>0</v>
      </c>
      <c r="EI273" t="b">
        <v>0</v>
      </c>
      <c r="EJ273" t="b">
        <v>1</v>
      </c>
      <c r="EK273" t="s">
        <v>5981</v>
      </c>
      <c r="EL273">
        <v>1</v>
      </c>
      <c r="EM273">
        <v>9</v>
      </c>
      <c r="EN273" t="b">
        <v>0</v>
      </c>
    </row>
    <row r="274" spans="1:144" ht="63">
      <c r="A274"/>
      <c r="B274" t="s">
        <v>1569</v>
      </c>
      <c r="C274" t="s">
        <v>3511</v>
      </c>
      <c r="D274" t="s">
        <v>3292</v>
      </c>
      <c r="E274" t="s">
        <v>3293</v>
      </c>
      <c r="F274"/>
      <c r="G274" t="s">
        <v>3294</v>
      </c>
      <c r="H274" s="109" t="s">
        <v>3519</v>
      </c>
      <c r="I274" t="s">
        <v>2799</v>
      </c>
      <c r="J274"/>
      <c r="K274" t="s">
        <v>902</v>
      </c>
      <c r="L274" t="s">
        <v>3190</v>
      </c>
      <c r="M274" t="s">
        <v>1754</v>
      </c>
      <c r="N274" t="s">
        <v>3295</v>
      </c>
      <c r="O274" t="s">
        <v>3191</v>
      </c>
      <c r="P274" t="s">
        <v>3192</v>
      </c>
      <c r="Q274" t="s">
        <v>3193</v>
      </c>
      <c r="R274" t="s">
        <v>3194</v>
      </c>
      <c r="S274"/>
      <c r="T274"/>
      <c r="U274" t="s">
        <v>13266</v>
      </c>
      <c r="V274" t="s">
        <v>13227</v>
      </c>
      <c r="W274"/>
      <c r="X274"/>
      <c r="Y274"/>
      <c r="Z274"/>
      <c r="AA274"/>
      <c r="AB274"/>
      <c r="AC274"/>
      <c r="AD274"/>
      <c r="AE274"/>
      <c r="AF274"/>
      <c r="AG274"/>
      <c r="AH274"/>
      <c r="AI274"/>
      <c r="AJ274"/>
      <c r="AK274"/>
      <c r="AL274"/>
      <c r="AM274"/>
      <c r="AN274"/>
      <c r="AO274" s="108" t="s">
        <v>43</v>
      </c>
      <c r="AP274" t="s">
        <v>2846</v>
      </c>
      <c r="AQ274">
        <v>10</v>
      </c>
      <c r="AR274" t="e">
        <v>#N/A</v>
      </c>
      <c r="AS274" t="s">
        <v>3511</v>
      </c>
      <c r="AT274" t="e">
        <v>#N/A</v>
      </c>
      <c r="AU274" t="s">
        <v>3293</v>
      </c>
      <c r="AV274" t="s">
        <v>6330</v>
      </c>
      <c r="AW274" t="s">
        <v>1744</v>
      </c>
      <c r="AX274" t="s">
        <v>1740</v>
      </c>
      <c r="AY274" t="s">
        <v>6331</v>
      </c>
      <c r="AZ274" t="s">
        <v>3193</v>
      </c>
      <c r="BA274" t="s">
        <v>6332</v>
      </c>
      <c r="BB274" t="s">
        <v>2799</v>
      </c>
      <c r="BC274" t="s">
        <v>3190</v>
      </c>
      <c r="BD274" t="s">
        <v>6912</v>
      </c>
      <c r="BE274" t="s">
        <v>3512</v>
      </c>
      <c r="BF274">
        <v>197</v>
      </c>
      <c r="BG274">
        <v>266</v>
      </c>
      <c r="BH274">
        <v>0</v>
      </c>
      <c r="BI274" t="s">
        <v>1547</v>
      </c>
      <c r="BJ274">
        <v>0</v>
      </c>
      <c r="BK274">
        <v>0</v>
      </c>
      <c r="BL274">
        <v>197</v>
      </c>
      <c r="BM274" t="s">
        <v>6337</v>
      </c>
      <c r="BN274" t="s">
        <v>3513</v>
      </c>
      <c r="BO274" t="s">
        <v>6868</v>
      </c>
      <c r="BP274" t="e" cm="1">
        <v>#N/A</v>
      </c>
      <c r="BQ274" t="s">
        <v>1547</v>
      </c>
      <c r="BR274" t="s">
        <v>3191</v>
      </c>
      <c r="BS274">
        <v>83</v>
      </c>
      <c r="BT274" t="s">
        <v>6913</v>
      </c>
      <c r="BU274" t="s">
        <v>15327</v>
      </c>
      <c r="BV274" t="s">
        <v>3292</v>
      </c>
      <c r="BW274" t="s">
        <v>6330</v>
      </c>
      <c r="BX274" t="s">
        <v>6914</v>
      </c>
      <c r="BY274" t="s">
        <v>6335</v>
      </c>
      <c r="BZ274" t="s">
        <v>1547</v>
      </c>
      <c r="CA274" t="s">
        <v>1744</v>
      </c>
      <c r="CB274" t="s">
        <v>1754</v>
      </c>
      <c r="CC274"/>
      <c r="CD274" t="s">
        <v>998</v>
      </c>
      <c r="CE274" t="s">
        <v>2799</v>
      </c>
      <c r="CF274" t="s">
        <v>6915</v>
      </c>
      <c r="CG274" t="s">
        <v>6916</v>
      </c>
      <c r="CH274" t="s">
        <v>2799</v>
      </c>
      <c r="CI274" t="s">
        <v>1547</v>
      </c>
      <c r="CJ274" t="s">
        <v>3194</v>
      </c>
      <c r="CK274" t="s">
        <v>1569</v>
      </c>
      <c r="CL274"/>
      <c r="CM274"/>
      <c r="CN274" t="s">
        <v>13266</v>
      </c>
      <c r="CO274" t="s">
        <v>13227</v>
      </c>
      <c r="CP274" t="s">
        <v>13266</v>
      </c>
      <c r="CQ274" t="s">
        <v>13227</v>
      </c>
      <c r="CR274" t="s">
        <v>1547</v>
      </c>
      <c r="CS274">
        <v>8</v>
      </c>
      <c r="CT274" t="s">
        <v>3191</v>
      </c>
      <c r="CU274" t="s">
        <v>3191</v>
      </c>
      <c r="CV274" t="s">
        <v>3191</v>
      </c>
      <c r="CW274" t="s">
        <v>1547</v>
      </c>
      <c r="CX274" t="s">
        <v>1547</v>
      </c>
      <c r="CY274">
        <v>272</v>
      </c>
      <c r="CZ274" t="s">
        <v>6917</v>
      </c>
      <c r="DA274" t="s">
        <v>1547</v>
      </c>
      <c r="DB274" t="s">
        <v>1881</v>
      </c>
      <c r="DC274" t="s">
        <v>1882</v>
      </c>
      <c r="DD274" t="s">
        <v>3293</v>
      </c>
      <c r="DE274" t="s">
        <v>3193</v>
      </c>
      <c r="DF274" t="s">
        <v>3294</v>
      </c>
      <c r="DG274" t="s">
        <v>1547</v>
      </c>
      <c r="DH274" t="s">
        <v>1547</v>
      </c>
      <c r="DI274" t="s">
        <v>1892</v>
      </c>
      <c r="DJ274" t="e">
        <v>#N/A</v>
      </c>
      <c r="DK274"/>
      <c r="DL274" t="s">
        <v>1892</v>
      </c>
      <c r="DM274">
        <v>9</v>
      </c>
      <c r="DN274" t="s">
        <v>1883</v>
      </c>
      <c r="DO274" t="s">
        <v>1569</v>
      </c>
      <c r="DP274" t="b">
        <v>1</v>
      </c>
      <c r="DQ274" t="b">
        <v>0</v>
      </c>
      <c r="DR274" t="b">
        <v>0</v>
      </c>
      <c r="DS274" t="b">
        <v>0</v>
      </c>
      <c r="DT274" t="b">
        <v>0</v>
      </c>
      <c r="DU274" t="b">
        <v>0</v>
      </c>
      <c r="DV274" t="b">
        <v>0</v>
      </c>
      <c r="DW274">
        <v>0</v>
      </c>
      <c r="DX274" t="b">
        <v>0</v>
      </c>
      <c r="DY274" t="b">
        <v>0</v>
      </c>
      <c r="DZ274" t="b">
        <v>0</v>
      </c>
      <c r="EA274" t="b">
        <v>0</v>
      </c>
      <c r="EB274" t="b">
        <v>0</v>
      </c>
      <c r="EC274" t="b">
        <v>0</v>
      </c>
      <c r="ED274" t="b">
        <v>0</v>
      </c>
      <c r="EE274" t="b">
        <v>0</v>
      </c>
      <c r="EF274" t="b">
        <v>0</v>
      </c>
      <c r="EG274" t="b" cm="1">
        <v>0</v>
      </c>
      <c r="EH274" t="b">
        <v>0</v>
      </c>
      <c r="EI274" t="b">
        <v>0</v>
      </c>
      <c r="EJ274" t="b">
        <v>0</v>
      </c>
      <c r="EK274" t="s">
        <v>1547</v>
      </c>
      <c r="EL274">
        <v>0</v>
      </c>
      <c r="EM274">
        <v>21</v>
      </c>
      <c r="EN274" t="b">
        <v>0</v>
      </c>
    </row>
    <row r="275" spans="1:144" ht="63">
      <c r="A275"/>
      <c r="B275" t="s">
        <v>1569</v>
      </c>
      <c r="C275" t="s">
        <v>3511</v>
      </c>
      <c r="D275" t="s">
        <v>3296</v>
      </c>
      <c r="E275" t="s">
        <v>3297</v>
      </c>
      <c r="F275" t="s">
        <v>3297</v>
      </c>
      <c r="G275" t="s">
        <v>3298</v>
      </c>
      <c r="H275" s="109" t="s">
        <v>3519</v>
      </c>
      <c r="I275" t="s">
        <v>2799</v>
      </c>
      <c r="J275"/>
      <c r="K275" t="s">
        <v>902</v>
      </c>
      <c r="L275" t="s">
        <v>3190</v>
      </c>
      <c r="M275" t="s">
        <v>1754</v>
      </c>
      <c r="N275" t="s">
        <v>3295</v>
      </c>
      <c r="O275" t="s">
        <v>3191</v>
      </c>
      <c r="P275" t="s">
        <v>3192</v>
      </c>
      <c r="Q275" t="s">
        <v>3193</v>
      </c>
      <c r="R275" t="s">
        <v>3194</v>
      </c>
      <c r="S275"/>
      <c r="T275"/>
      <c r="U275" t="s">
        <v>13266</v>
      </c>
      <c r="V275" t="s">
        <v>13228</v>
      </c>
      <c r="W275"/>
      <c r="X275"/>
      <c r="Y275"/>
      <c r="Z275"/>
      <c r="AA275"/>
      <c r="AB275"/>
      <c r="AC275"/>
      <c r="AD275"/>
      <c r="AE275"/>
      <c r="AF275"/>
      <c r="AG275"/>
      <c r="AH275"/>
      <c r="AI275"/>
      <c r="AJ275"/>
      <c r="AK275"/>
      <c r="AL275"/>
      <c r="AM275"/>
      <c r="AN275"/>
      <c r="AO275" s="108" t="s">
        <v>43</v>
      </c>
      <c r="AP275" t="s">
        <v>2846</v>
      </c>
      <c r="AQ275">
        <v>11</v>
      </c>
      <c r="AR275" t="e">
        <v>#N/A</v>
      </c>
      <c r="AS275" t="s">
        <v>3511</v>
      </c>
      <c r="AT275" t="e">
        <v>#N/A</v>
      </c>
      <c r="AU275" t="s">
        <v>3297</v>
      </c>
      <c r="AV275" t="s">
        <v>6340</v>
      </c>
      <c r="AW275" t="s">
        <v>6340</v>
      </c>
      <c r="AX275" t="s">
        <v>1740</v>
      </c>
      <c r="AY275" t="s">
        <v>6341</v>
      </c>
      <c r="AZ275" t="s">
        <v>3193</v>
      </c>
      <c r="BA275" t="s">
        <v>6342</v>
      </c>
      <c r="BB275" t="s">
        <v>2799</v>
      </c>
      <c r="BC275" t="s">
        <v>3190</v>
      </c>
      <c r="BD275" t="s">
        <v>6918</v>
      </c>
      <c r="BE275" t="s">
        <v>3512</v>
      </c>
      <c r="BF275">
        <v>198</v>
      </c>
      <c r="BG275">
        <v>266</v>
      </c>
      <c r="BH275">
        <v>0</v>
      </c>
      <c r="BI275" t="s">
        <v>1547</v>
      </c>
      <c r="BJ275">
        <v>0</v>
      </c>
      <c r="BK275">
        <v>0</v>
      </c>
      <c r="BL275">
        <v>198</v>
      </c>
      <c r="BM275" t="s">
        <v>6346</v>
      </c>
      <c r="BN275" t="s">
        <v>3513</v>
      </c>
      <c r="BO275" t="s">
        <v>6868</v>
      </c>
      <c r="BP275" t="e" cm="1">
        <v>#N/A</v>
      </c>
      <c r="BQ275" t="s">
        <v>1547</v>
      </c>
      <c r="BR275" t="s">
        <v>3191</v>
      </c>
      <c r="BS275">
        <v>84</v>
      </c>
      <c r="BT275" t="s">
        <v>6919</v>
      </c>
      <c r="BU275" t="s">
        <v>15328</v>
      </c>
      <c r="BV275" t="s">
        <v>3296</v>
      </c>
      <c r="BW275" t="s">
        <v>6340</v>
      </c>
      <c r="BX275" t="s">
        <v>6914</v>
      </c>
      <c r="BY275" t="s">
        <v>6335</v>
      </c>
      <c r="BZ275" t="s">
        <v>1547</v>
      </c>
      <c r="CA275" t="s">
        <v>1744</v>
      </c>
      <c r="CB275" t="s">
        <v>1754</v>
      </c>
      <c r="CC275"/>
      <c r="CD275" t="s">
        <v>998</v>
      </c>
      <c r="CE275" t="s">
        <v>2799</v>
      </c>
      <c r="CF275" t="s">
        <v>6920</v>
      </c>
      <c r="CG275" t="s">
        <v>6921</v>
      </c>
      <c r="CH275" t="s">
        <v>2799</v>
      </c>
      <c r="CI275" t="s">
        <v>1547</v>
      </c>
      <c r="CJ275" t="s">
        <v>3194</v>
      </c>
      <c r="CK275" t="s">
        <v>1569</v>
      </c>
      <c r="CL275"/>
      <c r="CM275"/>
      <c r="CN275" t="s">
        <v>13266</v>
      </c>
      <c r="CO275" t="s">
        <v>13228</v>
      </c>
      <c r="CP275" t="s">
        <v>13266</v>
      </c>
      <c r="CQ275" t="s">
        <v>13228</v>
      </c>
      <c r="CR275" t="s">
        <v>1547</v>
      </c>
      <c r="CS275">
        <v>8</v>
      </c>
      <c r="CT275" t="s">
        <v>3191</v>
      </c>
      <c r="CU275" t="s">
        <v>3191</v>
      </c>
      <c r="CV275" t="s">
        <v>3191</v>
      </c>
      <c r="CW275" t="s">
        <v>1547</v>
      </c>
      <c r="CX275" t="s">
        <v>1547</v>
      </c>
      <c r="CY275">
        <v>273</v>
      </c>
      <c r="CZ275" t="s">
        <v>6922</v>
      </c>
      <c r="DA275" t="s">
        <v>1547</v>
      </c>
      <c r="DB275" t="s">
        <v>1881</v>
      </c>
      <c r="DC275" t="s">
        <v>1882</v>
      </c>
      <c r="DD275" t="s">
        <v>3297</v>
      </c>
      <c r="DE275" t="s">
        <v>3193</v>
      </c>
      <c r="DF275" t="s">
        <v>3298</v>
      </c>
      <c r="DG275" t="s">
        <v>1547</v>
      </c>
      <c r="DH275" t="s">
        <v>1547</v>
      </c>
      <c r="DI275" t="s">
        <v>1892</v>
      </c>
      <c r="DJ275" t="e">
        <v>#N/A</v>
      </c>
      <c r="DK275"/>
      <c r="DL275" t="s">
        <v>1892</v>
      </c>
      <c r="DM275">
        <v>9</v>
      </c>
      <c r="DN275" t="s">
        <v>1883</v>
      </c>
      <c r="DO275" t="s">
        <v>1569</v>
      </c>
      <c r="DP275" t="b">
        <v>1</v>
      </c>
      <c r="DQ275" t="b">
        <v>0</v>
      </c>
      <c r="DR275" t="b">
        <v>0</v>
      </c>
      <c r="DS275" t="b">
        <v>0</v>
      </c>
      <c r="DT275" t="b">
        <v>0</v>
      </c>
      <c r="DU275" t="b">
        <v>0</v>
      </c>
      <c r="DV275" t="b">
        <v>0</v>
      </c>
      <c r="DW275">
        <v>0</v>
      </c>
      <c r="DX275" t="b">
        <v>0</v>
      </c>
      <c r="DY275" t="b">
        <v>0</v>
      </c>
      <c r="DZ275" t="b">
        <v>0</v>
      </c>
      <c r="EA275" t="b">
        <v>0</v>
      </c>
      <c r="EB275" t="b">
        <v>0</v>
      </c>
      <c r="EC275" t="b">
        <v>0</v>
      </c>
      <c r="ED275" t="b">
        <v>0</v>
      </c>
      <c r="EE275" t="b">
        <v>0</v>
      </c>
      <c r="EF275" t="b">
        <v>0</v>
      </c>
      <c r="EG275" t="b" cm="1">
        <v>0</v>
      </c>
      <c r="EH275" t="b">
        <v>0</v>
      </c>
      <c r="EI275" t="b">
        <v>0</v>
      </c>
      <c r="EJ275" t="b">
        <v>0</v>
      </c>
      <c r="EK275" t="s">
        <v>1547</v>
      </c>
      <c r="EL275">
        <v>0</v>
      </c>
      <c r="EM275">
        <v>24</v>
      </c>
      <c r="EN275" t="b">
        <v>0</v>
      </c>
    </row>
    <row r="276" spans="1:144" ht="63">
      <c r="A276"/>
      <c r="B276" t="s">
        <v>1569</v>
      </c>
      <c r="C276" t="s">
        <v>3511</v>
      </c>
      <c r="D276" t="s">
        <v>3299</v>
      </c>
      <c r="E276" t="s">
        <v>3300</v>
      </c>
      <c r="F276"/>
      <c r="G276" t="s">
        <v>3301</v>
      </c>
      <c r="H276" s="109" t="s">
        <v>3519</v>
      </c>
      <c r="I276" t="s">
        <v>2799</v>
      </c>
      <c r="J276"/>
      <c r="K276" t="s">
        <v>902</v>
      </c>
      <c r="L276" t="s">
        <v>3190</v>
      </c>
      <c r="M276" t="s">
        <v>1754</v>
      </c>
      <c r="N276" t="s">
        <v>3295</v>
      </c>
      <c r="O276" t="s">
        <v>3191</v>
      </c>
      <c r="P276" t="s">
        <v>3192</v>
      </c>
      <c r="Q276" t="s">
        <v>3193</v>
      </c>
      <c r="R276" t="s">
        <v>3194</v>
      </c>
      <c r="S276"/>
      <c r="T276"/>
      <c r="U276" t="s">
        <v>13266</v>
      </c>
      <c r="V276" t="s">
        <v>13229</v>
      </c>
      <c r="W276"/>
      <c r="X276"/>
      <c r="Y276"/>
      <c r="Z276"/>
      <c r="AA276"/>
      <c r="AB276"/>
      <c r="AC276"/>
      <c r="AD276"/>
      <c r="AE276"/>
      <c r="AF276"/>
      <c r="AG276"/>
      <c r="AH276"/>
      <c r="AI276"/>
      <c r="AJ276"/>
      <c r="AK276"/>
      <c r="AL276"/>
      <c r="AM276"/>
      <c r="AN276"/>
      <c r="AO276" s="108" t="s">
        <v>43</v>
      </c>
      <c r="AP276" t="s">
        <v>2846</v>
      </c>
      <c r="AQ276">
        <v>12</v>
      </c>
      <c r="AR276" t="e">
        <v>#N/A</v>
      </c>
      <c r="AS276" t="s">
        <v>3511</v>
      </c>
      <c r="AT276" t="e">
        <v>#N/A</v>
      </c>
      <c r="AU276" t="s">
        <v>3300</v>
      </c>
      <c r="AV276" t="s">
        <v>6349</v>
      </c>
      <c r="AW276" t="s">
        <v>1744</v>
      </c>
      <c r="AX276" t="s">
        <v>1740</v>
      </c>
      <c r="AY276" t="s">
        <v>6350</v>
      </c>
      <c r="AZ276" t="s">
        <v>3193</v>
      </c>
      <c r="BA276" t="s">
        <v>6351</v>
      </c>
      <c r="BB276" t="s">
        <v>2799</v>
      </c>
      <c r="BC276" t="s">
        <v>3190</v>
      </c>
      <c r="BD276" t="s">
        <v>6923</v>
      </c>
      <c r="BE276" t="s">
        <v>3512</v>
      </c>
      <c r="BF276">
        <v>199</v>
      </c>
      <c r="BG276">
        <v>266</v>
      </c>
      <c r="BH276">
        <v>0</v>
      </c>
      <c r="BI276" t="s">
        <v>1547</v>
      </c>
      <c r="BJ276">
        <v>0</v>
      </c>
      <c r="BK276">
        <v>0</v>
      </c>
      <c r="BL276">
        <v>199</v>
      </c>
      <c r="BM276" t="s">
        <v>6355</v>
      </c>
      <c r="BN276" t="s">
        <v>3513</v>
      </c>
      <c r="BO276" t="s">
        <v>6868</v>
      </c>
      <c r="BP276" t="e" cm="1">
        <v>#N/A</v>
      </c>
      <c r="BQ276" t="s">
        <v>1547</v>
      </c>
      <c r="BR276" t="s">
        <v>3191</v>
      </c>
      <c r="BS276">
        <v>85</v>
      </c>
      <c r="BT276" t="s">
        <v>6924</v>
      </c>
      <c r="BU276" t="s">
        <v>15329</v>
      </c>
      <c r="BV276" t="s">
        <v>3299</v>
      </c>
      <c r="BW276" t="s">
        <v>6349</v>
      </c>
      <c r="BX276" t="s">
        <v>6914</v>
      </c>
      <c r="BY276" t="s">
        <v>6335</v>
      </c>
      <c r="BZ276" t="s">
        <v>1547</v>
      </c>
      <c r="CA276" t="s">
        <v>1744</v>
      </c>
      <c r="CB276" t="s">
        <v>1754</v>
      </c>
      <c r="CC276"/>
      <c r="CD276" t="s">
        <v>998</v>
      </c>
      <c r="CE276" t="s">
        <v>2799</v>
      </c>
      <c r="CF276" t="s">
        <v>6925</v>
      </c>
      <c r="CG276" t="s">
        <v>6926</v>
      </c>
      <c r="CH276" t="s">
        <v>2799</v>
      </c>
      <c r="CI276" t="s">
        <v>1547</v>
      </c>
      <c r="CJ276" t="s">
        <v>3194</v>
      </c>
      <c r="CK276" t="s">
        <v>1569</v>
      </c>
      <c r="CL276"/>
      <c r="CM276"/>
      <c r="CN276" t="s">
        <v>13266</v>
      </c>
      <c r="CO276" t="s">
        <v>13229</v>
      </c>
      <c r="CP276" t="s">
        <v>13266</v>
      </c>
      <c r="CQ276" t="s">
        <v>13229</v>
      </c>
      <c r="CR276" t="s">
        <v>1547</v>
      </c>
      <c r="CS276">
        <v>8</v>
      </c>
      <c r="CT276" t="s">
        <v>3191</v>
      </c>
      <c r="CU276" t="s">
        <v>3191</v>
      </c>
      <c r="CV276" t="s">
        <v>3191</v>
      </c>
      <c r="CW276" t="s">
        <v>1547</v>
      </c>
      <c r="CX276" t="s">
        <v>1547</v>
      </c>
      <c r="CY276">
        <v>274</v>
      </c>
      <c r="CZ276" t="s">
        <v>6927</v>
      </c>
      <c r="DA276" t="s">
        <v>1547</v>
      </c>
      <c r="DB276" t="s">
        <v>1881</v>
      </c>
      <c r="DC276" t="s">
        <v>1882</v>
      </c>
      <c r="DD276" t="s">
        <v>3300</v>
      </c>
      <c r="DE276" t="s">
        <v>3193</v>
      </c>
      <c r="DF276" t="s">
        <v>3301</v>
      </c>
      <c r="DG276" t="s">
        <v>1547</v>
      </c>
      <c r="DH276" t="s">
        <v>1547</v>
      </c>
      <c r="DI276" t="s">
        <v>1892</v>
      </c>
      <c r="DJ276" t="e">
        <v>#N/A</v>
      </c>
      <c r="DK276"/>
      <c r="DL276" t="s">
        <v>1892</v>
      </c>
      <c r="DM276">
        <v>9</v>
      </c>
      <c r="DN276" t="s">
        <v>1883</v>
      </c>
      <c r="DO276" t="s">
        <v>1569</v>
      </c>
      <c r="DP276" t="b">
        <v>1</v>
      </c>
      <c r="DQ276" t="b">
        <v>0</v>
      </c>
      <c r="DR276" t="b">
        <v>0</v>
      </c>
      <c r="DS276" t="b">
        <v>0</v>
      </c>
      <c r="DT276" t="b">
        <v>0</v>
      </c>
      <c r="DU276" t="b">
        <v>0</v>
      </c>
      <c r="DV276" t="b">
        <v>0</v>
      </c>
      <c r="DW276">
        <v>0</v>
      </c>
      <c r="DX276" t="b">
        <v>0</v>
      </c>
      <c r="DY276" t="b">
        <v>0</v>
      </c>
      <c r="DZ276" t="b">
        <v>0</v>
      </c>
      <c r="EA276" t="b">
        <v>0</v>
      </c>
      <c r="EB276" t="b">
        <v>0</v>
      </c>
      <c r="EC276" t="b">
        <v>0</v>
      </c>
      <c r="ED276" t="b">
        <v>0</v>
      </c>
      <c r="EE276" t="b">
        <v>0</v>
      </c>
      <c r="EF276" t="b">
        <v>0</v>
      </c>
      <c r="EG276" t="b" cm="1">
        <v>0</v>
      </c>
      <c r="EH276" t="b">
        <v>0</v>
      </c>
      <c r="EI276" t="b">
        <v>0</v>
      </c>
      <c r="EJ276" t="b">
        <v>0</v>
      </c>
      <c r="EK276" t="s">
        <v>1547</v>
      </c>
      <c r="EL276">
        <v>0</v>
      </c>
      <c r="EM276">
        <v>28</v>
      </c>
      <c r="EN276" t="b">
        <v>0</v>
      </c>
    </row>
    <row r="277" spans="1:144" ht="63">
      <c r="A277"/>
      <c r="B277" t="s">
        <v>1569</v>
      </c>
      <c r="C277" t="s">
        <v>3511</v>
      </c>
      <c r="D277" t="s">
        <v>3302</v>
      </c>
      <c r="E277" t="s">
        <v>3303</v>
      </c>
      <c r="F277"/>
      <c r="G277" t="s">
        <v>3304</v>
      </c>
      <c r="H277" s="109" t="s">
        <v>3519</v>
      </c>
      <c r="I277" t="s">
        <v>2799</v>
      </c>
      <c r="J277"/>
      <c r="K277" t="s">
        <v>902</v>
      </c>
      <c r="L277" t="s">
        <v>3190</v>
      </c>
      <c r="M277" t="s">
        <v>1754</v>
      </c>
      <c r="N277" t="s">
        <v>3295</v>
      </c>
      <c r="O277" t="s">
        <v>3191</v>
      </c>
      <c r="P277" t="s">
        <v>3192</v>
      </c>
      <c r="Q277" t="s">
        <v>3193</v>
      </c>
      <c r="R277" t="s">
        <v>3194</v>
      </c>
      <c r="S277"/>
      <c r="T277"/>
      <c r="U277" t="s">
        <v>13266</v>
      </c>
      <c r="V277" t="s">
        <v>13230</v>
      </c>
      <c r="W277"/>
      <c r="X277"/>
      <c r="Y277"/>
      <c r="Z277"/>
      <c r="AA277"/>
      <c r="AB277"/>
      <c r="AC277"/>
      <c r="AD277"/>
      <c r="AE277"/>
      <c r="AF277"/>
      <c r="AG277"/>
      <c r="AH277"/>
      <c r="AI277"/>
      <c r="AJ277"/>
      <c r="AK277"/>
      <c r="AL277"/>
      <c r="AM277"/>
      <c r="AN277"/>
      <c r="AO277" s="108" t="s">
        <v>43</v>
      </c>
      <c r="AP277" t="s">
        <v>2846</v>
      </c>
      <c r="AQ277">
        <v>13</v>
      </c>
      <c r="AR277" t="e">
        <v>#N/A</v>
      </c>
      <c r="AS277" t="s">
        <v>3511</v>
      </c>
      <c r="AT277" t="e">
        <v>#N/A</v>
      </c>
      <c r="AU277" t="s">
        <v>3303</v>
      </c>
      <c r="AV277" t="s">
        <v>6358</v>
      </c>
      <c r="AW277" t="s">
        <v>1744</v>
      </c>
      <c r="AX277" t="s">
        <v>1740</v>
      </c>
      <c r="AY277" t="s">
        <v>6359</v>
      </c>
      <c r="AZ277" t="s">
        <v>3193</v>
      </c>
      <c r="BA277" t="s">
        <v>6360</v>
      </c>
      <c r="BB277" t="s">
        <v>2799</v>
      </c>
      <c r="BC277" t="s">
        <v>3190</v>
      </c>
      <c r="BD277" t="s">
        <v>6928</v>
      </c>
      <c r="BE277" t="s">
        <v>3512</v>
      </c>
      <c r="BF277">
        <v>200</v>
      </c>
      <c r="BG277">
        <v>266</v>
      </c>
      <c r="BH277">
        <v>0</v>
      </c>
      <c r="BI277" t="s">
        <v>1547</v>
      </c>
      <c r="BJ277">
        <v>0</v>
      </c>
      <c r="BK277">
        <v>0</v>
      </c>
      <c r="BL277">
        <v>200</v>
      </c>
      <c r="BM277" t="s">
        <v>6364</v>
      </c>
      <c r="BN277" t="s">
        <v>3513</v>
      </c>
      <c r="BO277" t="s">
        <v>6868</v>
      </c>
      <c r="BP277" t="e" cm="1">
        <v>#N/A</v>
      </c>
      <c r="BQ277" t="s">
        <v>1547</v>
      </c>
      <c r="BR277" t="s">
        <v>3191</v>
      </c>
      <c r="BS277">
        <v>86</v>
      </c>
      <c r="BT277" t="s">
        <v>6929</v>
      </c>
      <c r="BU277" t="s">
        <v>15330</v>
      </c>
      <c r="BV277" t="s">
        <v>3302</v>
      </c>
      <c r="BW277" t="s">
        <v>6358</v>
      </c>
      <c r="BX277" t="s">
        <v>6914</v>
      </c>
      <c r="BY277" t="s">
        <v>6335</v>
      </c>
      <c r="BZ277" t="s">
        <v>1547</v>
      </c>
      <c r="CA277" t="s">
        <v>1744</v>
      </c>
      <c r="CB277" t="s">
        <v>1754</v>
      </c>
      <c r="CC277"/>
      <c r="CD277" t="s">
        <v>998</v>
      </c>
      <c r="CE277" t="s">
        <v>2799</v>
      </c>
      <c r="CF277" t="s">
        <v>6930</v>
      </c>
      <c r="CG277" t="s">
        <v>6931</v>
      </c>
      <c r="CH277" t="s">
        <v>2799</v>
      </c>
      <c r="CI277" t="s">
        <v>1547</v>
      </c>
      <c r="CJ277" t="s">
        <v>3194</v>
      </c>
      <c r="CK277" t="s">
        <v>1569</v>
      </c>
      <c r="CL277"/>
      <c r="CM277"/>
      <c r="CN277" t="s">
        <v>13266</v>
      </c>
      <c r="CO277" t="s">
        <v>13230</v>
      </c>
      <c r="CP277" t="s">
        <v>13266</v>
      </c>
      <c r="CQ277" t="s">
        <v>13230</v>
      </c>
      <c r="CR277" t="s">
        <v>1547</v>
      </c>
      <c r="CS277">
        <v>8</v>
      </c>
      <c r="CT277" t="s">
        <v>3191</v>
      </c>
      <c r="CU277" t="s">
        <v>3191</v>
      </c>
      <c r="CV277" t="s">
        <v>3191</v>
      </c>
      <c r="CW277" t="s">
        <v>1547</v>
      </c>
      <c r="CX277" t="s">
        <v>1547</v>
      </c>
      <c r="CY277">
        <v>275</v>
      </c>
      <c r="CZ277" t="s">
        <v>6932</v>
      </c>
      <c r="DA277" t="s">
        <v>1547</v>
      </c>
      <c r="DB277" t="s">
        <v>1881</v>
      </c>
      <c r="DC277" t="s">
        <v>1882</v>
      </c>
      <c r="DD277" t="s">
        <v>3303</v>
      </c>
      <c r="DE277" t="s">
        <v>3193</v>
      </c>
      <c r="DF277" t="s">
        <v>3304</v>
      </c>
      <c r="DG277" t="s">
        <v>1547</v>
      </c>
      <c r="DH277" t="s">
        <v>1547</v>
      </c>
      <c r="DI277" t="s">
        <v>1892</v>
      </c>
      <c r="DJ277" t="e">
        <v>#N/A</v>
      </c>
      <c r="DK277"/>
      <c r="DL277" t="s">
        <v>1892</v>
      </c>
      <c r="DM277">
        <v>9</v>
      </c>
      <c r="DN277" t="s">
        <v>1883</v>
      </c>
      <c r="DO277" t="s">
        <v>1569</v>
      </c>
      <c r="DP277" t="b">
        <v>1</v>
      </c>
      <c r="DQ277" t="b">
        <v>0</v>
      </c>
      <c r="DR277" t="b">
        <v>0</v>
      </c>
      <c r="DS277" t="b">
        <v>0</v>
      </c>
      <c r="DT277" t="b">
        <v>0</v>
      </c>
      <c r="DU277" t="b">
        <v>0</v>
      </c>
      <c r="DV277" t="b">
        <v>0</v>
      </c>
      <c r="DW277">
        <v>0</v>
      </c>
      <c r="DX277" t="b">
        <v>0</v>
      </c>
      <c r="DY277" t="b">
        <v>0</v>
      </c>
      <c r="DZ277" t="b">
        <v>0</v>
      </c>
      <c r="EA277" t="b">
        <v>0</v>
      </c>
      <c r="EB277" t="b">
        <v>0</v>
      </c>
      <c r="EC277" t="b">
        <v>0</v>
      </c>
      <c r="ED277" t="b">
        <v>0</v>
      </c>
      <c r="EE277" t="b">
        <v>0</v>
      </c>
      <c r="EF277" t="b">
        <v>0</v>
      </c>
      <c r="EG277" t="b" cm="1">
        <v>0</v>
      </c>
      <c r="EH277" t="b">
        <v>0</v>
      </c>
      <c r="EI277" t="b">
        <v>0</v>
      </c>
      <c r="EJ277" t="b">
        <v>0</v>
      </c>
      <c r="EK277" t="s">
        <v>1547</v>
      </c>
      <c r="EL277">
        <v>0</v>
      </c>
      <c r="EM277">
        <v>26</v>
      </c>
      <c r="EN277" t="b">
        <v>0</v>
      </c>
    </row>
    <row r="278" spans="1:144" ht="15.75">
      <c r="A278"/>
      <c r="B278" t="s">
        <v>1569</v>
      </c>
      <c r="C278" t="s">
        <v>3511</v>
      </c>
      <c r="D278" t="s">
        <v>3234</v>
      </c>
      <c r="E278" t="s">
        <v>3235</v>
      </c>
      <c r="F278" t="s">
        <v>3520</v>
      </c>
      <c r="G278" t="s">
        <v>3236</v>
      </c>
      <c r="H278" t="s">
        <v>3237</v>
      </c>
      <c r="I278" t="s">
        <v>2798</v>
      </c>
      <c r="J278"/>
      <c r="K278"/>
      <c r="L278" t="s">
        <v>3190</v>
      </c>
      <c r="M278" t="s">
        <v>2001</v>
      </c>
      <c r="N278"/>
      <c r="O278" t="s">
        <v>3191</v>
      </c>
      <c r="P278" t="s">
        <v>3192</v>
      </c>
      <c r="Q278" t="s">
        <v>3193</v>
      </c>
      <c r="R278" t="s">
        <v>3194</v>
      </c>
      <c r="S278"/>
      <c r="T278"/>
      <c r="U278" t="s">
        <v>13266</v>
      </c>
      <c r="V278" t="s">
        <v>13210</v>
      </c>
      <c r="W278"/>
      <c r="X278"/>
      <c r="Y278"/>
      <c r="Z278"/>
      <c r="AA278"/>
      <c r="AB278"/>
      <c r="AC278"/>
      <c r="AD278"/>
      <c r="AE278"/>
      <c r="AF278"/>
      <c r="AG278"/>
      <c r="AH278"/>
      <c r="AI278"/>
      <c r="AJ278"/>
      <c r="AK278"/>
      <c r="AL278"/>
      <c r="AM278"/>
      <c r="AN278"/>
      <c r="AO278" s="108" t="s">
        <v>43</v>
      </c>
      <c r="AP278" t="s">
        <v>2846</v>
      </c>
      <c r="AQ278">
        <v>14</v>
      </c>
      <c r="AR278" t="e">
        <v>#N/A</v>
      </c>
      <c r="AS278" t="s">
        <v>3511</v>
      </c>
      <c r="AT278" t="e">
        <v>#N/A</v>
      </c>
      <c r="AU278" t="s">
        <v>3235</v>
      </c>
      <c r="AV278" t="s">
        <v>6153</v>
      </c>
      <c r="AW278" t="s">
        <v>6933</v>
      </c>
      <c r="AX278" t="s">
        <v>1740</v>
      </c>
      <c r="AY278" t="s">
        <v>6154</v>
      </c>
      <c r="AZ278" t="s">
        <v>3193</v>
      </c>
      <c r="BA278" t="s">
        <v>6155</v>
      </c>
      <c r="BB278" t="s">
        <v>2798</v>
      </c>
      <c r="BC278" t="s">
        <v>3190</v>
      </c>
      <c r="BD278" t="s">
        <v>6934</v>
      </c>
      <c r="BE278" t="s">
        <v>3512</v>
      </c>
      <c r="BF278">
        <v>172</v>
      </c>
      <c r="BG278">
        <v>266</v>
      </c>
      <c r="BH278">
        <v>0</v>
      </c>
      <c r="BI278" t="s">
        <v>1547</v>
      </c>
      <c r="BJ278">
        <v>0</v>
      </c>
      <c r="BK278">
        <v>0</v>
      </c>
      <c r="BL278">
        <v>172</v>
      </c>
      <c r="BM278" t="s">
        <v>6160</v>
      </c>
      <c r="BN278" t="s">
        <v>3513</v>
      </c>
      <c r="BO278" t="s">
        <v>6868</v>
      </c>
      <c r="BP278" t="e" cm="1">
        <v>#N/A</v>
      </c>
      <c r="BQ278" t="s">
        <v>1547</v>
      </c>
      <c r="BR278" t="s">
        <v>3191</v>
      </c>
      <c r="BS278">
        <v>87</v>
      </c>
      <c r="BT278" t="s">
        <v>6935</v>
      </c>
      <c r="BU278" t="s">
        <v>15331</v>
      </c>
      <c r="BV278" t="s">
        <v>3234</v>
      </c>
      <c r="BW278" t="s">
        <v>6153</v>
      </c>
      <c r="BX278" t="s">
        <v>6158</v>
      </c>
      <c r="BY278" t="s">
        <v>1744</v>
      </c>
      <c r="BZ278" t="s">
        <v>1547</v>
      </c>
      <c r="CA278" t="s">
        <v>1744</v>
      </c>
      <c r="CB278" t="s">
        <v>2001</v>
      </c>
      <c r="CC278"/>
      <c r="CD278" t="s">
        <v>998</v>
      </c>
      <c r="CE278" t="s">
        <v>2798</v>
      </c>
      <c r="CF278" t="s">
        <v>6936</v>
      </c>
      <c r="CG278" t="s">
        <v>6937</v>
      </c>
      <c r="CH278" t="s">
        <v>2798</v>
      </c>
      <c r="CI278" t="s">
        <v>1547</v>
      </c>
      <c r="CJ278" t="s">
        <v>3194</v>
      </c>
      <c r="CK278" t="s">
        <v>1569</v>
      </c>
      <c r="CL278"/>
      <c r="CM278"/>
      <c r="CN278" t="s">
        <v>13266</v>
      </c>
      <c r="CO278" t="s">
        <v>13210</v>
      </c>
      <c r="CP278" t="s">
        <v>13266</v>
      </c>
      <c r="CQ278" t="s">
        <v>13210</v>
      </c>
      <c r="CR278" t="s">
        <v>1547</v>
      </c>
      <c r="CS278">
        <v>8</v>
      </c>
      <c r="CT278" t="s">
        <v>3191</v>
      </c>
      <c r="CU278" t="s">
        <v>3191</v>
      </c>
      <c r="CV278" t="s">
        <v>3191</v>
      </c>
      <c r="CW278" t="s">
        <v>1547</v>
      </c>
      <c r="CX278" t="s">
        <v>1547</v>
      </c>
      <c r="CY278">
        <v>276</v>
      </c>
      <c r="CZ278" t="s">
        <v>6938</v>
      </c>
      <c r="DA278" t="s">
        <v>1547</v>
      </c>
      <c r="DB278" t="s">
        <v>1881</v>
      </c>
      <c r="DC278" t="s">
        <v>1882</v>
      </c>
      <c r="DD278" t="s">
        <v>3235</v>
      </c>
      <c r="DE278" t="s">
        <v>3193</v>
      </c>
      <c r="DF278" t="s">
        <v>3236</v>
      </c>
      <c r="DG278" t="s">
        <v>1547</v>
      </c>
      <c r="DH278" t="s">
        <v>1547</v>
      </c>
      <c r="DI278" t="s">
        <v>1892</v>
      </c>
      <c r="DJ278" t="e">
        <v>#N/A</v>
      </c>
      <c r="DK278"/>
      <c r="DL278" t="s">
        <v>1892</v>
      </c>
      <c r="DM278">
        <v>9</v>
      </c>
      <c r="DN278" t="s">
        <v>1883</v>
      </c>
      <c r="DO278" t="s">
        <v>1569</v>
      </c>
      <c r="DP278" t="b">
        <v>1</v>
      </c>
      <c r="DQ278" t="b">
        <v>0</v>
      </c>
      <c r="DR278" t="b">
        <v>0</v>
      </c>
      <c r="DS278" t="b">
        <v>0</v>
      </c>
      <c r="DT278" t="b">
        <v>0</v>
      </c>
      <c r="DU278" t="b">
        <v>0</v>
      </c>
      <c r="DV278" t="b">
        <v>0</v>
      </c>
      <c r="DW278">
        <v>0</v>
      </c>
      <c r="DX278" t="b">
        <v>0</v>
      </c>
      <c r="DY278" t="b">
        <v>0</v>
      </c>
      <c r="DZ278" t="b">
        <v>0</v>
      </c>
      <c r="EA278" t="b">
        <v>0</v>
      </c>
      <c r="EB278" t="b">
        <v>0</v>
      </c>
      <c r="EC278" t="b">
        <v>0</v>
      </c>
      <c r="ED278" t="b">
        <v>0</v>
      </c>
      <c r="EE278" t="b">
        <v>0</v>
      </c>
      <c r="EF278" t="b">
        <v>0</v>
      </c>
      <c r="EG278" t="b" cm="1">
        <v>0</v>
      </c>
      <c r="EH278" t="b">
        <v>0</v>
      </c>
      <c r="EI278" t="b">
        <v>0</v>
      </c>
      <c r="EJ278" t="b">
        <v>0</v>
      </c>
      <c r="EK278" t="s">
        <v>1547</v>
      </c>
      <c r="EL278">
        <v>0</v>
      </c>
      <c r="EM278">
        <v>31</v>
      </c>
      <c r="EN278" t="b">
        <v>0</v>
      </c>
    </row>
    <row r="279" spans="1:144" ht="15.75">
      <c r="A279"/>
      <c r="B279" t="s">
        <v>1569</v>
      </c>
      <c r="C279" t="s">
        <v>3511</v>
      </c>
      <c r="D279" t="s">
        <v>3521</v>
      </c>
      <c r="E279" t="s">
        <v>3522</v>
      </c>
      <c r="F279"/>
      <c r="G279" t="s">
        <v>3521</v>
      </c>
      <c r="H279" t="s">
        <v>3521</v>
      </c>
      <c r="I279" t="s">
        <v>1244</v>
      </c>
      <c r="J279"/>
      <c r="K279" t="s">
        <v>902</v>
      </c>
      <c r="L279" t="s">
        <v>3190</v>
      </c>
      <c r="M279" t="s">
        <v>902</v>
      </c>
      <c r="N279"/>
      <c r="O279" t="s">
        <v>3191</v>
      </c>
      <c r="P279" t="s">
        <v>3192</v>
      </c>
      <c r="Q279" t="s">
        <v>3193</v>
      </c>
      <c r="R279" t="s">
        <v>3194</v>
      </c>
      <c r="S279"/>
      <c r="T279"/>
      <c r="U279" t="s">
        <v>13267</v>
      </c>
      <c r="V279"/>
      <c r="W279"/>
      <c r="X279"/>
      <c r="Y279"/>
      <c r="Z279"/>
      <c r="AA279"/>
      <c r="AB279"/>
      <c r="AC279"/>
      <c r="AD279"/>
      <c r="AE279"/>
      <c r="AF279"/>
      <c r="AG279"/>
      <c r="AH279"/>
      <c r="AI279"/>
      <c r="AJ279"/>
      <c r="AK279"/>
      <c r="AL279"/>
      <c r="AM279"/>
      <c r="AN279"/>
      <c r="AO279" s="108" t="s">
        <v>43</v>
      </c>
      <c r="AP279" t="s">
        <v>2846</v>
      </c>
      <c r="AQ279">
        <v>15</v>
      </c>
      <c r="AR279" t="e">
        <v>#N/A</v>
      </c>
      <c r="AS279" t="s">
        <v>3511</v>
      </c>
      <c r="AT279" t="e">
        <v>#N/A</v>
      </c>
      <c r="AU279" t="s">
        <v>3522</v>
      </c>
      <c r="AV279" t="s">
        <v>6939</v>
      </c>
      <c r="AW279" t="s">
        <v>1744</v>
      </c>
      <c r="AX279" t="s">
        <v>1740</v>
      </c>
      <c r="AY279" t="s">
        <v>6940</v>
      </c>
      <c r="AZ279" t="s">
        <v>3193</v>
      </c>
      <c r="BA279" t="s">
        <v>6941</v>
      </c>
      <c r="BB279" t="s">
        <v>1244</v>
      </c>
      <c r="BC279" t="s">
        <v>3190</v>
      </c>
      <c r="BD279" t="s">
        <v>6942</v>
      </c>
      <c r="BE279" t="s">
        <v>3521</v>
      </c>
      <c r="BF279">
        <v>279</v>
      </c>
      <c r="BG279">
        <v>0</v>
      </c>
      <c r="BH279">
        <v>0</v>
      </c>
      <c r="BI279" t="s">
        <v>1547</v>
      </c>
      <c r="BJ279">
        <v>0</v>
      </c>
      <c r="BK279">
        <v>0</v>
      </c>
      <c r="BL279">
        <v>0</v>
      </c>
      <c r="BM279" t="s">
        <v>1547</v>
      </c>
      <c r="BN279" t="s">
        <v>1547</v>
      </c>
      <c r="BO279" t="s">
        <v>1547</v>
      </c>
      <c r="BP279" t="s" cm="1">
        <v>1547</v>
      </c>
      <c r="BQ279" t="s">
        <v>1547</v>
      </c>
      <c r="BR279" t="s">
        <v>3191</v>
      </c>
      <c r="BS279">
        <v>88</v>
      </c>
      <c r="BT279" t="s">
        <v>6943</v>
      </c>
      <c r="BU279" t="s">
        <v>15332</v>
      </c>
      <c r="BV279" t="s">
        <v>3521</v>
      </c>
      <c r="BW279" t="s">
        <v>6939</v>
      </c>
      <c r="BX279" t="s">
        <v>6940</v>
      </c>
      <c r="BY279" t="s">
        <v>1744</v>
      </c>
      <c r="BZ279" t="s">
        <v>1547</v>
      </c>
      <c r="CA279" t="s">
        <v>1744</v>
      </c>
      <c r="CB279" t="s">
        <v>902</v>
      </c>
      <c r="CC279"/>
      <c r="CD279" t="s">
        <v>998</v>
      </c>
      <c r="CE279" t="s">
        <v>1244</v>
      </c>
      <c r="CF279" t="s">
        <v>3522</v>
      </c>
      <c r="CG279" t="s">
        <v>6939</v>
      </c>
      <c r="CH279" t="s">
        <v>1244</v>
      </c>
      <c r="CI279" t="s">
        <v>1547</v>
      </c>
      <c r="CJ279" t="s">
        <v>3194</v>
      </c>
      <c r="CK279" t="s">
        <v>1569</v>
      </c>
      <c r="CL279"/>
      <c r="CM279"/>
      <c r="CN279" t="s">
        <v>13267</v>
      </c>
      <c r="CO279" t="s">
        <v>1547</v>
      </c>
      <c r="CP279" t="s">
        <v>13267</v>
      </c>
      <c r="CQ279" t="s">
        <v>1547</v>
      </c>
      <c r="CR279" t="s">
        <v>1547</v>
      </c>
      <c r="CS279">
        <v>8</v>
      </c>
      <c r="CT279" t="s">
        <v>3191</v>
      </c>
      <c r="CU279" t="s">
        <v>3191</v>
      </c>
      <c r="CV279" t="s">
        <v>3191</v>
      </c>
      <c r="CW279" t="s">
        <v>1547</v>
      </c>
      <c r="CX279" t="s">
        <v>1547</v>
      </c>
      <c r="CY279">
        <v>277</v>
      </c>
      <c r="CZ279" t="s">
        <v>6944</v>
      </c>
      <c r="DA279" t="s">
        <v>1547</v>
      </c>
      <c r="DB279" t="s">
        <v>1881</v>
      </c>
      <c r="DC279" t="s">
        <v>1882</v>
      </c>
      <c r="DD279" t="s">
        <v>3522</v>
      </c>
      <c r="DE279" t="s">
        <v>3193</v>
      </c>
      <c r="DF279" t="s">
        <v>3521</v>
      </c>
      <c r="DG279" t="s">
        <v>1547</v>
      </c>
      <c r="DH279" t="s">
        <v>1547</v>
      </c>
      <c r="DI279" t="s">
        <v>1892</v>
      </c>
      <c r="DJ279" t="e">
        <v>#N/A</v>
      </c>
      <c r="DK279"/>
      <c r="DL279" t="s">
        <v>1892</v>
      </c>
      <c r="DM279">
        <v>9</v>
      </c>
      <c r="DN279" t="s">
        <v>1883</v>
      </c>
      <c r="DO279" t="s">
        <v>1569</v>
      </c>
      <c r="DP279" t="b">
        <v>1</v>
      </c>
      <c r="DQ279" t="b">
        <v>0</v>
      </c>
      <c r="DR279" t="b">
        <v>1</v>
      </c>
      <c r="DS279" t="b">
        <v>0</v>
      </c>
      <c r="DT279" t="b">
        <v>0</v>
      </c>
      <c r="DU279" t="b">
        <v>0</v>
      </c>
      <c r="DV279" t="b">
        <v>1</v>
      </c>
      <c r="DW279">
        <v>0</v>
      </c>
      <c r="DX279" t="b">
        <v>0</v>
      </c>
      <c r="DY279" t="b">
        <v>0</v>
      </c>
      <c r="DZ279" t="b">
        <v>0</v>
      </c>
      <c r="EA279" t="b">
        <v>0</v>
      </c>
      <c r="EB279" t="b">
        <v>0</v>
      </c>
      <c r="EC279" t="b">
        <v>0</v>
      </c>
      <c r="ED279" t="b">
        <v>0</v>
      </c>
      <c r="EE279" t="b">
        <v>0</v>
      </c>
      <c r="EF279" t="b">
        <v>0</v>
      </c>
      <c r="EG279" t="b" cm="1">
        <v>0</v>
      </c>
      <c r="EH279" t="b">
        <v>0</v>
      </c>
      <c r="EI279" t="b">
        <v>0</v>
      </c>
      <c r="EJ279" t="b">
        <v>0</v>
      </c>
      <c r="EK279" t="s">
        <v>1547</v>
      </c>
      <c r="EL279">
        <v>0</v>
      </c>
      <c r="EM279">
        <v>22</v>
      </c>
      <c r="EN279" t="b">
        <v>0</v>
      </c>
    </row>
    <row r="280" spans="1:144" ht="15.75">
      <c r="A280"/>
      <c r="B280" t="s">
        <v>1569</v>
      </c>
      <c r="C280" t="s">
        <v>3511</v>
      </c>
      <c r="D280" t="s">
        <v>3195</v>
      </c>
      <c r="E280" t="s">
        <v>3196</v>
      </c>
      <c r="F280"/>
      <c r="G280" t="s">
        <v>3195</v>
      </c>
      <c r="H280" t="s">
        <v>3195</v>
      </c>
      <c r="I280" t="s">
        <v>2799</v>
      </c>
      <c r="J280"/>
      <c r="K280" t="s">
        <v>902</v>
      </c>
      <c r="L280" t="s">
        <v>3190</v>
      </c>
      <c r="M280" t="s">
        <v>3198</v>
      </c>
      <c r="N280"/>
      <c r="O280" t="s">
        <v>3191</v>
      </c>
      <c r="P280" t="s">
        <v>3192</v>
      </c>
      <c r="Q280" t="s">
        <v>3193</v>
      </c>
      <c r="R280" t="s">
        <v>3194</v>
      </c>
      <c r="S280"/>
      <c r="T280"/>
      <c r="U280" t="s">
        <v>13267</v>
      </c>
      <c r="V280" t="s">
        <v>3330</v>
      </c>
      <c r="W280"/>
      <c r="X280"/>
      <c r="Y280"/>
      <c r="Z280"/>
      <c r="AA280"/>
      <c r="AB280"/>
      <c r="AC280"/>
      <c r="AD280"/>
      <c r="AE280"/>
      <c r="AF280"/>
      <c r="AG280"/>
      <c r="AH280"/>
      <c r="AI280"/>
      <c r="AJ280"/>
      <c r="AK280"/>
      <c r="AL280"/>
      <c r="AM280"/>
      <c r="AN280"/>
      <c r="AO280" s="108" t="s">
        <v>43</v>
      </c>
      <c r="AP280" t="s">
        <v>2846</v>
      </c>
      <c r="AQ280">
        <v>16</v>
      </c>
      <c r="AR280" t="e">
        <v>#N/A</v>
      </c>
      <c r="AS280" t="s">
        <v>3511</v>
      </c>
      <c r="AT280" t="e">
        <v>#N/A</v>
      </c>
      <c r="AU280" t="s">
        <v>3196</v>
      </c>
      <c r="AV280" t="s">
        <v>6064</v>
      </c>
      <c r="AW280" t="s">
        <v>1744</v>
      </c>
      <c r="AX280" t="s">
        <v>1740</v>
      </c>
      <c r="AY280" t="s">
        <v>6065</v>
      </c>
      <c r="AZ280" t="s">
        <v>3193</v>
      </c>
      <c r="BA280" t="s">
        <v>6066</v>
      </c>
      <c r="BB280" t="s">
        <v>2799</v>
      </c>
      <c r="BC280" t="s">
        <v>3190</v>
      </c>
      <c r="BD280" t="s">
        <v>6874</v>
      </c>
      <c r="BE280" t="s">
        <v>3521</v>
      </c>
      <c r="BF280">
        <v>162</v>
      </c>
      <c r="BG280">
        <v>279</v>
      </c>
      <c r="BH280">
        <v>0</v>
      </c>
      <c r="BI280" t="s">
        <v>1547</v>
      </c>
      <c r="BJ280">
        <v>0</v>
      </c>
      <c r="BK280">
        <v>0</v>
      </c>
      <c r="BL280">
        <v>162</v>
      </c>
      <c r="BM280" t="s">
        <v>6070</v>
      </c>
      <c r="BN280" t="s">
        <v>3522</v>
      </c>
      <c r="BO280" t="s">
        <v>6939</v>
      </c>
      <c r="BP280" t="e" cm="1">
        <v>#N/A</v>
      </c>
      <c r="BQ280" t="s">
        <v>1547</v>
      </c>
      <c r="BR280" t="s">
        <v>3191</v>
      </c>
      <c r="BS280">
        <v>89</v>
      </c>
      <c r="BT280" t="s">
        <v>6945</v>
      </c>
      <c r="BU280" t="s">
        <v>15333</v>
      </c>
      <c r="BV280" t="s">
        <v>3195</v>
      </c>
      <c r="BW280" t="s">
        <v>6064</v>
      </c>
      <c r="BX280" t="s">
        <v>6065</v>
      </c>
      <c r="BY280" t="s">
        <v>1744</v>
      </c>
      <c r="BZ280" t="s">
        <v>1547</v>
      </c>
      <c r="CA280" t="s">
        <v>1744</v>
      </c>
      <c r="CB280" t="s">
        <v>2003</v>
      </c>
      <c r="CC280"/>
      <c r="CD280" t="s">
        <v>998</v>
      </c>
      <c r="CE280" t="s">
        <v>2799</v>
      </c>
      <c r="CF280" t="s">
        <v>6946</v>
      </c>
      <c r="CG280" t="s">
        <v>6947</v>
      </c>
      <c r="CH280" t="s">
        <v>2799</v>
      </c>
      <c r="CI280" t="s">
        <v>1547</v>
      </c>
      <c r="CJ280" t="s">
        <v>3194</v>
      </c>
      <c r="CK280" t="s">
        <v>1569</v>
      </c>
      <c r="CL280"/>
      <c r="CM280"/>
      <c r="CN280" t="s">
        <v>13267</v>
      </c>
      <c r="CO280" t="s">
        <v>3330</v>
      </c>
      <c r="CP280" t="s">
        <v>13267</v>
      </c>
      <c r="CQ280" t="s">
        <v>3330</v>
      </c>
      <c r="CR280" t="s">
        <v>1547</v>
      </c>
      <c r="CS280">
        <v>8</v>
      </c>
      <c r="CT280" t="s">
        <v>3191</v>
      </c>
      <c r="CU280" t="s">
        <v>3191</v>
      </c>
      <c r="CV280" t="s">
        <v>3191</v>
      </c>
      <c r="CW280" t="s">
        <v>1547</v>
      </c>
      <c r="CX280" t="s">
        <v>1547</v>
      </c>
      <c r="CY280">
        <v>278</v>
      </c>
      <c r="CZ280" t="s">
        <v>6948</v>
      </c>
      <c r="DA280" t="s">
        <v>1547</v>
      </c>
      <c r="DB280" t="s">
        <v>1881</v>
      </c>
      <c r="DC280" t="s">
        <v>1882</v>
      </c>
      <c r="DD280" t="s">
        <v>3196</v>
      </c>
      <c r="DE280" t="s">
        <v>3193</v>
      </c>
      <c r="DF280" t="s">
        <v>3195</v>
      </c>
      <c r="DG280" t="s">
        <v>1547</v>
      </c>
      <c r="DH280" t="s">
        <v>1547</v>
      </c>
      <c r="DI280" t="s">
        <v>1892</v>
      </c>
      <c r="DJ280" t="e">
        <v>#N/A</v>
      </c>
      <c r="DK280"/>
      <c r="DL280" t="s">
        <v>1892</v>
      </c>
      <c r="DM280">
        <v>9</v>
      </c>
      <c r="DN280" t="s">
        <v>1883</v>
      </c>
      <c r="DO280" t="s">
        <v>1569</v>
      </c>
      <c r="DP280" t="b">
        <v>1</v>
      </c>
      <c r="DQ280" t="b">
        <v>0</v>
      </c>
      <c r="DR280" t="b">
        <v>0</v>
      </c>
      <c r="DS280" t="b">
        <v>0</v>
      </c>
      <c r="DT280" t="b">
        <v>0</v>
      </c>
      <c r="DU280" t="b">
        <v>0</v>
      </c>
      <c r="DV280" t="b">
        <v>0</v>
      </c>
      <c r="DW280">
        <v>0</v>
      </c>
      <c r="DX280" t="b">
        <v>0</v>
      </c>
      <c r="DY280" t="b">
        <v>0</v>
      </c>
      <c r="DZ280" t="b">
        <v>0</v>
      </c>
      <c r="EA280" t="b">
        <v>0</v>
      </c>
      <c r="EB280" t="b">
        <v>0</v>
      </c>
      <c r="EC280" t="b">
        <v>0</v>
      </c>
      <c r="ED280" t="b">
        <v>0</v>
      </c>
      <c r="EE280" t="b">
        <v>0</v>
      </c>
      <c r="EF280" t="b">
        <v>0</v>
      </c>
      <c r="EG280" t="b" cm="1">
        <v>0</v>
      </c>
      <c r="EH280" t="b">
        <v>0</v>
      </c>
      <c r="EI280" t="b">
        <v>0</v>
      </c>
      <c r="EJ280" t="b">
        <v>0</v>
      </c>
      <c r="EK280" t="s">
        <v>1547</v>
      </c>
      <c r="EL280">
        <v>0</v>
      </c>
      <c r="EM280">
        <v>18</v>
      </c>
      <c r="EN280" t="b">
        <v>0</v>
      </c>
    </row>
    <row r="281" spans="1:144" ht="110.25">
      <c r="A281"/>
      <c r="B281" t="s">
        <v>1569</v>
      </c>
      <c r="C281" t="s">
        <v>3511</v>
      </c>
      <c r="D281" t="s">
        <v>3242</v>
      </c>
      <c r="E281" t="s">
        <v>3243</v>
      </c>
      <c r="F281" t="s">
        <v>3243</v>
      </c>
      <c r="G281" t="s">
        <v>3244</v>
      </c>
      <c r="H281" t="s">
        <v>3244</v>
      </c>
      <c r="I281" t="s">
        <v>2799</v>
      </c>
      <c r="J281"/>
      <c r="K281" t="s">
        <v>902</v>
      </c>
      <c r="L281" t="s">
        <v>3190</v>
      </c>
      <c r="M281" t="s">
        <v>1754</v>
      </c>
      <c r="N281" s="109" t="s">
        <v>3233</v>
      </c>
      <c r="O281" t="s">
        <v>3191</v>
      </c>
      <c r="P281" t="s">
        <v>3192</v>
      </c>
      <c r="Q281" t="s">
        <v>3193</v>
      </c>
      <c r="R281" t="s">
        <v>3194</v>
      </c>
      <c r="S281"/>
      <c r="T281"/>
      <c r="U281" t="s">
        <v>13267</v>
      </c>
      <c r="V281" t="s">
        <v>13212</v>
      </c>
      <c r="W281"/>
      <c r="X281"/>
      <c r="Y281"/>
      <c r="Z281"/>
      <c r="AA281"/>
      <c r="AB281"/>
      <c r="AC281"/>
      <c r="AD281"/>
      <c r="AE281"/>
      <c r="AF281"/>
      <c r="AG281"/>
      <c r="AH281"/>
      <c r="AI281"/>
      <c r="AJ281"/>
      <c r="AK281"/>
      <c r="AL281"/>
      <c r="AM281"/>
      <c r="AN281"/>
      <c r="AO281" s="108" t="s">
        <v>43</v>
      </c>
      <c r="AP281" t="s">
        <v>2846</v>
      </c>
      <c r="AQ281">
        <v>17</v>
      </c>
      <c r="AR281" t="e">
        <v>#N/A</v>
      </c>
      <c r="AS281" t="s">
        <v>3511</v>
      </c>
      <c r="AT281" t="e">
        <v>#N/A</v>
      </c>
      <c r="AU281" t="s">
        <v>3243</v>
      </c>
      <c r="AV281" t="s">
        <v>6178</v>
      </c>
      <c r="AW281" t="s">
        <v>6178</v>
      </c>
      <c r="AX281" t="s">
        <v>1740</v>
      </c>
      <c r="AY281" t="s">
        <v>6179</v>
      </c>
      <c r="AZ281" t="s">
        <v>3193</v>
      </c>
      <c r="BA281" t="s">
        <v>6180</v>
      </c>
      <c r="BB281" t="s">
        <v>2799</v>
      </c>
      <c r="BC281" t="s">
        <v>3190</v>
      </c>
      <c r="BD281" t="s">
        <v>6949</v>
      </c>
      <c r="BE281" t="s">
        <v>3521</v>
      </c>
      <c r="BF281">
        <v>176</v>
      </c>
      <c r="BG281">
        <v>279</v>
      </c>
      <c r="BH281">
        <v>0</v>
      </c>
      <c r="BI281" t="s">
        <v>1547</v>
      </c>
      <c r="BJ281">
        <v>0</v>
      </c>
      <c r="BK281">
        <v>0</v>
      </c>
      <c r="BL281">
        <v>176</v>
      </c>
      <c r="BM281" t="s">
        <v>6183</v>
      </c>
      <c r="BN281" t="s">
        <v>3522</v>
      </c>
      <c r="BO281" t="s">
        <v>6939</v>
      </c>
      <c r="BP281" t="e" cm="1">
        <v>#N/A</v>
      </c>
      <c r="BQ281" t="s">
        <v>1547</v>
      </c>
      <c r="BR281" t="s">
        <v>3191</v>
      </c>
      <c r="BS281">
        <v>90</v>
      </c>
      <c r="BT281" t="s">
        <v>6950</v>
      </c>
      <c r="BU281" t="s">
        <v>15334</v>
      </c>
      <c r="BV281" t="s">
        <v>3242</v>
      </c>
      <c r="BW281" t="s">
        <v>6178</v>
      </c>
      <c r="BX281" t="s">
        <v>6179</v>
      </c>
      <c r="BY281" t="s">
        <v>6148</v>
      </c>
      <c r="BZ281" t="s">
        <v>1547</v>
      </c>
      <c r="CA281" t="s">
        <v>1744</v>
      </c>
      <c r="CB281" t="s">
        <v>1754</v>
      </c>
      <c r="CC281"/>
      <c r="CD281" t="s">
        <v>998</v>
      </c>
      <c r="CE281" t="s">
        <v>2799</v>
      </c>
      <c r="CF281" t="s">
        <v>6951</v>
      </c>
      <c r="CG281" t="s">
        <v>6952</v>
      </c>
      <c r="CH281" t="s">
        <v>2799</v>
      </c>
      <c r="CI281" t="s">
        <v>1547</v>
      </c>
      <c r="CJ281" t="s">
        <v>3194</v>
      </c>
      <c r="CK281" t="s">
        <v>1569</v>
      </c>
      <c r="CL281"/>
      <c r="CM281"/>
      <c r="CN281" t="s">
        <v>13267</v>
      </c>
      <c r="CO281" t="s">
        <v>13212</v>
      </c>
      <c r="CP281" t="s">
        <v>13267</v>
      </c>
      <c r="CQ281" t="s">
        <v>13212</v>
      </c>
      <c r="CR281" t="s">
        <v>1547</v>
      </c>
      <c r="CS281">
        <v>8</v>
      </c>
      <c r="CT281" t="s">
        <v>3191</v>
      </c>
      <c r="CU281" t="s">
        <v>3191</v>
      </c>
      <c r="CV281" t="s">
        <v>3191</v>
      </c>
      <c r="CW281" t="s">
        <v>1547</v>
      </c>
      <c r="CX281" t="s">
        <v>1547</v>
      </c>
      <c r="CY281">
        <v>279</v>
      </c>
      <c r="CZ281" t="s">
        <v>6953</v>
      </c>
      <c r="DA281" t="s">
        <v>1547</v>
      </c>
      <c r="DB281" t="s">
        <v>1881</v>
      </c>
      <c r="DC281" t="s">
        <v>1882</v>
      </c>
      <c r="DD281" t="s">
        <v>3243</v>
      </c>
      <c r="DE281" t="s">
        <v>3193</v>
      </c>
      <c r="DF281" t="s">
        <v>3244</v>
      </c>
      <c r="DG281" t="s">
        <v>1547</v>
      </c>
      <c r="DH281" t="s">
        <v>1547</v>
      </c>
      <c r="DI281" t="s">
        <v>1892</v>
      </c>
      <c r="DJ281" t="e">
        <v>#N/A</v>
      </c>
      <c r="DK281"/>
      <c r="DL281" t="s">
        <v>1892</v>
      </c>
      <c r="DM281">
        <v>9</v>
      </c>
      <c r="DN281" t="s">
        <v>1883</v>
      </c>
      <c r="DO281" t="s">
        <v>1569</v>
      </c>
      <c r="DP281" t="b">
        <v>1</v>
      </c>
      <c r="DQ281" t="b">
        <v>0</v>
      </c>
      <c r="DR281" t="b">
        <v>0</v>
      </c>
      <c r="DS281" t="b">
        <v>0</v>
      </c>
      <c r="DT281" t="b">
        <v>0</v>
      </c>
      <c r="DU281" t="b">
        <v>0</v>
      </c>
      <c r="DV281" t="b">
        <v>0</v>
      </c>
      <c r="DW281">
        <v>0</v>
      </c>
      <c r="DX281" t="b">
        <v>0</v>
      </c>
      <c r="DY281" t="b">
        <v>0</v>
      </c>
      <c r="DZ281" t="b">
        <v>0</v>
      </c>
      <c r="EA281" t="b">
        <v>0</v>
      </c>
      <c r="EB281" t="b">
        <v>0</v>
      </c>
      <c r="EC281" t="b">
        <v>0</v>
      </c>
      <c r="ED281" t="b">
        <v>0</v>
      </c>
      <c r="EE281" t="b">
        <v>0</v>
      </c>
      <c r="EF281" t="b">
        <v>0</v>
      </c>
      <c r="EG281" t="b" cm="1">
        <v>0</v>
      </c>
      <c r="EH281" t="b">
        <v>0</v>
      </c>
      <c r="EI281" t="b">
        <v>0</v>
      </c>
      <c r="EJ281" t="b">
        <v>0</v>
      </c>
      <c r="EK281" t="s">
        <v>1547</v>
      </c>
      <c r="EL281">
        <v>0</v>
      </c>
      <c r="EM281">
        <v>14</v>
      </c>
      <c r="EN281" t="b">
        <v>0</v>
      </c>
    </row>
    <row r="282" spans="1:144" ht="15.75">
      <c r="A282"/>
      <c r="B282" t="s">
        <v>1569</v>
      </c>
      <c r="C282" t="s">
        <v>3511</v>
      </c>
      <c r="D282" t="s">
        <v>3245</v>
      </c>
      <c r="E282" t="s">
        <v>3246</v>
      </c>
      <c r="F282"/>
      <c r="G282" t="s">
        <v>3247</v>
      </c>
      <c r="H282" t="s">
        <v>3247</v>
      </c>
      <c r="I282" t="s">
        <v>2799</v>
      </c>
      <c r="J282"/>
      <c r="K282" t="s">
        <v>902</v>
      </c>
      <c r="L282" t="s">
        <v>3190</v>
      </c>
      <c r="M282" t="s">
        <v>1749</v>
      </c>
      <c r="N282"/>
      <c r="O282" t="s">
        <v>3191</v>
      </c>
      <c r="P282" t="s">
        <v>3192</v>
      </c>
      <c r="Q282" t="s">
        <v>3193</v>
      </c>
      <c r="R282" t="s">
        <v>3194</v>
      </c>
      <c r="S282"/>
      <c r="T282"/>
      <c r="U282" t="s">
        <v>13267</v>
      </c>
      <c r="V282" t="s">
        <v>13213</v>
      </c>
      <c r="W282"/>
      <c r="X282"/>
      <c r="Y282"/>
      <c r="Z282"/>
      <c r="AA282"/>
      <c r="AB282"/>
      <c r="AC282"/>
      <c r="AD282"/>
      <c r="AE282"/>
      <c r="AF282"/>
      <c r="AG282"/>
      <c r="AH282"/>
      <c r="AI282"/>
      <c r="AJ282"/>
      <c r="AK282"/>
      <c r="AL282"/>
      <c r="AM282"/>
      <c r="AN282"/>
      <c r="AO282" s="108" t="s">
        <v>43</v>
      </c>
      <c r="AP282" t="s">
        <v>2846</v>
      </c>
      <c r="AQ282">
        <v>18</v>
      </c>
      <c r="AR282" t="e">
        <v>#N/A</v>
      </c>
      <c r="AS282" t="s">
        <v>3511</v>
      </c>
      <c r="AT282" t="e">
        <v>#N/A</v>
      </c>
      <c r="AU282" t="s">
        <v>3246</v>
      </c>
      <c r="AV282" t="s">
        <v>6186</v>
      </c>
      <c r="AW282" t="s">
        <v>1744</v>
      </c>
      <c r="AX282" t="s">
        <v>1740</v>
      </c>
      <c r="AY282" t="s">
        <v>6187</v>
      </c>
      <c r="AZ282" t="s">
        <v>3193</v>
      </c>
      <c r="BA282" t="s">
        <v>6188</v>
      </c>
      <c r="BB282" t="s">
        <v>2799</v>
      </c>
      <c r="BC282" t="s">
        <v>3190</v>
      </c>
      <c r="BD282" t="s">
        <v>6954</v>
      </c>
      <c r="BE282" t="s">
        <v>3521</v>
      </c>
      <c r="BF282">
        <v>177</v>
      </c>
      <c r="BG282">
        <v>279</v>
      </c>
      <c r="BH282">
        <v>0</v>
      </c>
      <c r="BI282" t="s">
        <v>1547</v>
      </c>
      <c r="BJ282">
        <v>0</v>
      </c>
      <c r="BK282">
        <v>0</v>
      </c>
      <c r="BL282">
        <v>177</v>
      </c>
      <c r="BM282" t="s">
        <v>6192</v>
      </c>
      <c r="BN282" t="s">
        <v>3522</v>
      </c>
      <c r="BO282" t="s">
        <v>6939</v>
      </c>
      <c r="BP282" t="e" cm="1">
        <v>#N/A</v>
      </c>
      <c r="BQ282" t="s">
        <v>1547</v>
      </c>
      <c r="BR282" t="s">
        <v>3191</v>
      </c>
      <c r="BS282">
        <v>91</v>
      </c>
      <c r="BT282" t="s">
        <v>6955</v>
      </c>
      <c r="BU282" t="s">
        <v>15335</v>
      </c>
      <c r="BV282" t="s">
        <v>3245</v>
      </c>
      <c r="BW282" t="s">
        <v>6186</v>
      </c>
      <c r="BX282" t="s">
        <v>6187</v>
      </c>
      <c r="BY282" t="s">
        <v>1744</v>
      </c>
      <c r="BZ282" t="s">
        <v>1547</v>
      </c>
      <c r="CA282" t="s">
        <v>1744</v>
      </c>
      <c r="CB282" t="s">
        <v>1749</v>
      </c>
      <c r="CC282"/>
      <c r="CD282" t="s">
        <v>998</v>
      </c>
      <c r="CE282" t="s">
        <v>2799</v>
      </c>
      <c r="CF282" t="s">
        <v>6956</v>
      </c>
      <c r="CG282" t="s">
        <v>6957</v>
      </c>
      <c r="CH282" t="s">
        <v>2799</v>
      </c>
      <c r="CI282" t="s">
        <v>1547</v>
      </c>
      <c r="CJ282" t="s">
        <v>3194</v>
      </c>
      <c r="CK282" t="s">
        <v>1569</v>
      </c>
      <c r="CL282"/>
      <c r="CM282"/>
      <c r="CN282" t="s">
        <v>13267</v>
      </c>
      <c r="CO282" t="s">
        <v>13213</v>
      </c>
      <c r="CP282" t="s">
        <v>13267</v>
      </c>
      <c r="CQ282" t="s">
        <v>13213</v>
      </c>
      <c r="CR282" t="s">
        <v>1547</v>
      </c>
      <c r="CS282">
        <v>8</v>
      </c>
      <c r="CT282" t="s">
        <v>3191</v>
      </c>
      <c r="CU282" t="s">
        <v>3191</v>
      </c>
      <c r="CV282" t="s">
        <v>3191</v>
      </c>
      <c r="CW282" t="s">
        <v>1547</v>
      </c>
      <c r="CX282" t="s">
        <v>1547</v>
      </c>
      <c r="CY282">
        <v>280</v>
      </c>
      <c r="CZ282" t="s">
        <v>6958</v>
      </c>
      <c r="DA282" t="s">
        <v>1547</v>
      </c>
      <c r="DB282" t="s">
        <v>1881</v>
      </c>
      <c r="DC282" t="s">
        <v>1882</v>
      </c>
      <c r="DD282" t="s">
        <v>3246</v>
      </c>
      <c r="DE282" t="s">
        <v>3193</v>
      </c>
      <c r="DF282" t="s">
        <v>3247</v>
      </c>
      <c r="DG282" t="s">
        <v>1547</v>
      </c>
      <c r="DH282" t="s">
        <v>1547</v>
      </c>
      <c r="DI282" t="s">
        <v>1892</v>
      </c>
      <c r="DJ282" t="e">
        <v>#N/A</v>
      </c>
      <c r="DK282"/>
      <c r="DL282" t="s">
        <v>1892</v>
      </c>
      <c r="DM282">
        <v>9</v>
      </c>
      <c r="DN282" t="s">
        <v>1883</v>
      </c>
      <c r="DO282" t="s">
        <v>1569</v>
      </c>
      <c r="DP282" t="b">
        <v>1</v>
      </c>
      <c r="DQ282" t="b">
        <v>0</v>
      </c>
      <c r="DR282" t="b">
        <v>0</v>
      </c>
      <c r="DS282" t="b">
        <v>0</v>
      </c>
      <c r="DT282" t="b">
        <v>0</v>
      </c>
      <c r="DU282" t="b">
        <v>0</v>
      </c>
      <c r="DV282" t="b">
        <v>0</v>
      </c>
      <c r="DW282">
        <v>0</v>
      </c>
      <c r="DX282" t="b">
        <v>0</v>
      </c>
      <c r="DY282" t="b">
        <v>0</v>
      </c>
      <c r="DZ282" t="b">
        <v>0</v>
      </c>
      <c r="EA282" t="b">
        <v>0</v>
      </c>
      <c r="EB282" t="b">
        <v>0</v>
      </c>
      <c r="EC282" t="b">
        <v>0</v>
      </c>
      <c r="ED282" t="b">
        <v>0</v>
      </c>
      <c r="EE282" t="b">
        <v>0</v>
      </c>
      <c r="EF282" t="b">
        <v>0</v>
      </c>
      <c r="EG282" t="b" cm="1">
        <v>0</v>
      </c>
      <c r="EH282" t="b">
        <v>0</v>
      </c>
      <c r="EI282" t="b">
        <v>0</v>
      </c>
      <c r="EJ282" t="b">
        <v>0</v>
      </c>
      <c r="EK282" t="s">
        <v>1547</v>
      </c>
      <c r="EL282">
        <v>0</v>
      </c>
      <c r="EM282">
        <v>14</v>
      </c>
      <c r="EN282" t="b">
        <v>0</v>
      </c>
    </row>
    <row r="283" spans="1:144" ht="15.75">
      <c r="A283"/>
      <c r="B283" t="s">
        <v>1569</v>
      </c>
      <c r="C283" t="s">
        <v>3511</v>
      </c>
      <c r="D283" t="s">
        <v>3249</v>
      </c>
      <c r="E283" t="s">
        <v>3250</v>
      </c>
      <c r="F283" t="s">
        <v>3251</v>
      </c>
      <c r="G283" t="s">
        <v>3252</v>
      </c>
      <c r="H283" t="s">
        <v>3252</v>
      </c>
      <c r="I283" t="s">
        <v>2799</v>
      </c>
      <c r="J283"/>
      <c r="K283" t="s">
        <v>902</v>
      </c>
      <c r="L283" t="s">
        <v>3190</v>
      </c>
      <c r="M283" t="s">
        <v>2007</v>
      </c>
      <c r="N283"/>
      <c r="O283" t="s">
        <v>3191</v>
      </c>
      <c r="P283" t="s">
        <v>3192</v>
      </c>
      <c r="Q283" t="s">
        <v>3193</v>
      </c>
      <c r="R283" t="s">
        <v>3194</v>
      </c>
      <c r="S283"/>
      <c r="T283"/>
      <c r="U283" t="s">
        <v>13267</v>
      </c>
      <c r="V283" t="s">
        <v>13214</v>
      </c>
      <c r="W283"/>
      <c r="X283"/>
      <c r="Y283"/>
      <c r="Z283"/>
      <c r="AA283"/>
      <c r="AB283"/>
      <c r="AC283"/>
      <c r="AD283"/>
      <c r="AE283"/>
      <c r="AF283"/>
      <c r="AG283"/>
      <c r="AH283"/>
      <c r="AI283"/>
      <c r="AJ283"/>
      <c r="AK283"/>
      <c r="AL283"/>
      <c r="AM283"/>
      <c r="AN283"/>
      <c r="AO283" s="108" t="s">
        <v>43</v>
      </c>
      <c r="AP283" t="s">
        <v>2846</v>
      </c>
      <c r="AQ283">
        <v>19</v>
      </c>
      <c r="AR283" t="e">
        <v>#N/A</v>
      </c>
      <c r="AS283" t="s">
        <v>3511</v>
      </c>
      <c r="AT283" t="e">
        <v>#N/A</v>
      </c>
      <c r="AU283" t="s">
        <v>3250</v>
      </c>
      <c r="AV283" t="s">
        <v>6195</v>
      </c>
      <c r="AW283" t="s">
        <v>6196</v>
      </c>
      <c r="AX283" t="s">
        <v>1740</v>
      </c>
      <c r="AY283" t="s">
        <v>6197</v>
      </c>
      <c r="AZ283" t="s">
        <v>3193</v>
      </c>
      <c r="BA283" t="s">
        <v>6198</v>
      </c>
      <c r="BB283" t="s">
        <v>2799</v>
      </c>
      <c r="BC283" t="s">
        <v>3190</v>
      </c>
      <c r="BD283" t="s">
        <v>6959</v>
      </c>
      <c r="BE283" t="s">
        <v>3521</v>
      </c>
      <c r="BF283">
        <v>178</v>
      </c>
      <c r="BG283">
        <v>279</v>
      </c>
      <c r="BH283">
        <v>0</v>
      </c>
      <c r="BI283" t="s">
        <v>1547</v>
      </c>
      <c r="BJ283">
        <v>0</v>
      </c>
      <c r="BK283">
        <v>0</v>
      </c>
      <c r="BL283">
        <v>178</v>
      </c>
      <c r="BM283" t="s">
        <v>6201</v>
      </c>
      <c r="BN283" t="s">
        <v>3522</v>
      </c>
      <c r="BO283" t="s">
        <v>6939</v>
      </c>
      <c r="BP283" t="e" cm="1">
        <v>#N/A</v>
      </c>
      <c r="BQ283" t="s">
        <v>1547</v>
      </c>
      <c r="BR283" t="s">
        <v>3191</v>
      </c>
      <c r="BS283">
        <v>92</v>
      </c>
      <c r="BT283" t="s">
        <v>6960</v>
      </c>
      <c r="BU283" t="s">
        <v>15336</v>
      </c>
      <c r="BV283" t="s">
        <v>3249</v>
      </c>
      <c r="BW283" t="s">
        <v>6195</v>
      </c>
      <c r="BX283" t="s">
        <v>6197</v>
      </c>
      <c r="BY283" t="s">
        <v>1744</v>
      </c>
      <c r="BZ283" t="s">
        <v>1547</v>
      </c>
      <c r="CA283" t="s">
        <v>1744</v>
      </c>
      <c r="CB283" t="s">
        <v>2007</v>
      </c>
      <c r="CC283"/>
      <c r="CD283" t="s">
        <v>998</v>
      </c>
      <c r="CE283" t="s">
        <v>2799</v>
      </c>
      <c r="CF283" t="s">
        <v>6961</v>
      </c>
      <c r="CG283" t="s">
        <v>6962</v>
      </c>
      <c r="CH283" t="s">
        <v>2799</v>
      </c>
      <c r="CI283" t="s">
        <v>1547</v>
      </c>
      <c r="CJ283" t="s">
        <v>3194</v>
      </c>
      <c r="CK283" t="s">
        <v>1569</v>
      </c>
      <c r="CL283"/>
      <c r="CM283"/>
      <c r="CN283" t="s">
        <v>13267</v>
      </c>
      <c r="CO283" t="s">
        <v>13214</v>
      </c>
      <c r="CP283" t="s">
        <v>13267</v>
      </c>
      <c r="CQ283" t="s">
        <v>13214</v>
      </c>
      <c r="CR283" t="s">
        <v>1547</v>
      </c>
      <c r="CS283">
        <v>8</v>
      </c>
      <c r="CT283" t="s">
        <v>3191</v>
      </c>
      <c r="CU283" t="s">
        <v>3191</v>
      </c>
      <c r="CV283" t="s">
        <v>3191</v>
      </c>
      <c r="CW283" t="s">
        <v>1547</v>
      </c>
      <c r="CX283" t="s">
        <v>1547</v>
      </c>
      <c r="CY283">
        <v>281</v>
      </c>
      <c r="CZ283" t="s">
        <v>6963</v>
      </c>
      <c r="DA283" t="s">
        <v>1547</v>
      </c>
      <c r="DB283" t="s">
        <v>1881</v>
      </c>
      <c r="DC283" t="s">
        <v>1882</v>
      </c>
      <c r="DD283" t="s">
        <v>3250</v>
      </c>
      <c r="DE283" t="s">
        <v>3193</v>
      </c>
      <c r="DF283" t="s">
        <v>3252</v>
      </c>
      <c r="DG283" t="s">
        <v>1547</v>
      </c>
      <c r="DH283" t="s">
        <v>1547</v>
      </c>
      <c r="DI283" t="s">
        <v>1892</v>
      </c>
      <c r="DJ283" t="e">
        <v>#N/A</v>
      </c>
      <c r="DK283"/>
      <c r="DL283" t="s">
        <v>1892</v>
      </c>
      <c r="DM283">
        <v>9</v>
      </c>
      <c r="DN283" t="s">
        <v>1883</v>
      </c>
      <c r="DO283" t="s">
        <v>1569</v>
      </c>
      <c r="DP283" t="b">
        <v>1</v>
      </c>
      <c r="DQ283" t="b">
        <v>0</v>
      </c>
      <c r="DR283" t="b">
        <v>0</v>
      </c>
      <c r="DS283" t="b">
        <v>0</v>
      </c>
      <c r="DT283" t="b">
        <v>0</v>
      </c>
      <c r="DU283" t="b">
        <v>0</v>
      </c>
      <c r="DV283" t="b">
        <v>0</v>
      </c>
      <c r="DW283">
        <v>0</v>
      </c>
      <c r="DX283" t="b">
        <v>0</v>
      </c>
      <c r="DY283" t="b">
        <v>0</v>
      </c>
      <c r="DZ283" t="b">
        <v>0</v>
      </c>
      <c r="EA283" t="b">
        <v>0</v>
      </c>
      <c r="EB283" t="b">
        <v>0</v>
      </c>
      <c r="EC283" t="b">
        <v>0</v>
      </c>
      <c r="ED283" t="b">
        <v>0</v>
      </c>
      <c r="EE283" t="b">
        <v>0</v>
      </c>
      <c r="EF283" t="b">
        <v>0</v>
      </c>
      <c r="EG283" t="b" cm="1">
        <v>0</v>
      </c>
      <c r="EH283" t="b">
        <v>0</v>
      </c>
      <c r="EI283" t="b">
        <v>0</v>
      </c>
      <c r="EJ283" t="b">
        <v>0</v>
      </c>
      <c r="EK283" t="s">
        <v>1547</v>
      </c>
      <c r="EL283">
        <v>0</v>
      </c>
      <c r="EM283">
        <v>30</v>
      </c>
      <c r="EN283" t="b">
        <v>0</v>
      </c>
    </row>
    <row r="284" spans="1:144" ht="15.75">
      <c r="A284"/>
      <c r="B284" t="s">
        <v>1569</v>
      </c>
      <c r="C284" t="s">
        <v>3511</v>
      </c>
      <c r="D284" t="s">
        <v>3253</v>
      </c>
      <c r="E284" t="s">
        <v>3254</v>
      </c>
      <c r="F284" t="s">
        <v>1437</v>
      </c>
      <c r="G284" t="s">
        <v>3255</v>
      </c>
      <c r="H284" t="s">
        <v>3255</v>
      </c>
      <c r="I284" t="s">
        <v>2799</v>
      </c>
      <c r="J284"/>
      <c r="K284" t="s">
        <v>902</v>
      </c>
      <c r="L284" t="s">
        <v>3190</v>
      </c>
      <c r="M284" t="s">
        <v>1779</v>
      </c>
      <c r="N284"/>
      <c r="O284" t="s">
        <v>3191</v>
      </c>
      <c r="P284" t="s">
        <v>3192</v>
      </c>
      <c r="Q284" t="s">
        <v>3193</v>
      </c>
      <c r="R284" t="s">
        <v>3194</v>
      </c>
      <c r="S284"/>
      <c r="T284"/>
      <c r="U284" t="s">
        <v>13267</v>
      </c>
      <c r="V284" t="s">
        <v>13215</v>
      </c>
      <c r="W284"/>
      <c r="X284"/>
      <c r="Y284"/>
      <c r="Z284"/>
      <c r="AA284"/>
      <c r="AB284"/>
      <c r="AC284"/>
      <c r="AD284"/>
      <c r="AE284"/>
      <c r="AF284"/>
      <c r="AG284"/>
      <c r="AH284"/>
      <c r="AI284"/>
      <c r="AJ284"/>
      <c r="AK284"/>
      <c r="AL284"/>
      <c r="AM284"/>
      <c r="AN284"/>
      <c r="AO284" s="108" t="s">
        <v>43</v>
      </c>
      <c r="AP284" t="s">
        <v>2846</v>
      </c>
      <c r="AQ284">
        <v>20</v>
      </c>
      <c r="AR284" t="e">
        <v>#N/A</v>
      </c>
      <c r="AS284" t="s">
        <v>3511</v>
      </c>
      <c r="AT284" t="e">
        <v>#N/A</v>
      </c>
      <c r="AU284" t="s">
        <v>3254</v>
      </c>
      <c r="AV284" t="s">
        <v>6204</v>
      </c>
      <c r="AW284" t="s">
        <v>6205</v>
      </c>
      <c r="AX284" t="s">
        <v>1740</v>
      </c>
      <c r="AY284" t="s">
        <v>6206</v>
      </c>
      <c r="AZ284" t="s">
        <v>3193</v>
      </c>
      <c r="BA284" t="s">
        <v>6207</v>
      </c>
      <c r="BB284" t="s">
        <v>2799</v>
      </c>
      <c r="BC284" t="s">
        <v>3190</v>
      </c>
      <c r="BD284" t="s">
        <v>6964</v>
      </c>
      <c r="BE284" t="s">
        <v>3521</v>
      </c>
      <c r="BF284">
        <v>179</v>
      </c>
      <c r="BG284">
        <v>279</v>
      </c>
      <c r="BH284">
        <v>0</v>
      </c>
      <c r="BI284" t="s">
        <v>1547</v>
      </c>
      <c r="BJ284">
        <v>0</v>
      </c>
      <c r="BK284">
        <v>0</v>
      </c>
      <c r="BL284">
        <v>179</v>
      </c>
      <c r="BM284" t="s">
        <v>6210</v>
      </c>
      <c r="BN284" t="s">
        <v>3522</v>
      </c>
      <c r="BO284" t="s">
        <v>6939</v>
      </c>
      <c r="BP284" t="e" cm="1">
        <v>#N/A</v>
      </c>
      <c r="BQ284" t="s">
        <v>1547</v>
      </c>
      <c r="BR284" t="s">
        <v>3191</v>
      </c>
      <c r="BS284">
        <v>93</v>
      </c>
      <c r="BT284" t="s">
        <v>6965</v>
      </c>
      <c r="BU284" t="s">
        <v>15337</v>
      </c>
      <c r="BV284" t="s">
        <v>3253</v>
      </c>
      <c r="BW284" t="s">
        <v>6204</v>
      </c>
      <c r="BX284" t="s">
        <v>6206</v>
      </c>
      <c r="BY284" t="s">
        <v>1744</v>
      </c>
      <c r="BZ284" t="s">
        <v>1547</v>
      </c>
      <c r="CA284" t="s">
        <v>1744</v>
      </c>
      <c r="CB284" t="s">
        <v>1779</v>
      </c>
      <c r="CC284"/>
      <c r="CD284" t="s">
        <v>998</v>
      </c>
      <c r="CE284" t="s">
        <v>2799</v>
      </c>
      <c r="CF284" t="s">
        <v>6966</v>
      </c>
      <c r="CG284" t="s">
        <v>6967</v>
      </c>
      <c r="CH284" t="s">
        <v>2799</v>
      </c>
      <c r="CI284" t="s">
        <v>1547</v>
      </c>
      <c r="CJ284" t="s">
        <v>3194</v>
      </c>
      <c r="CK284" t="s">
        <v>1569</v>
      </c>
      <c r="CL284"/>
      <c r="CM284"/>
      <c r="CN284" t="s">
        <v>13267</v>
      </c>
      <c r="CO284" t="s">
        <v>13215</v>
      </c>
      <c r="CP284" t="s">
        <v>13267</v>
      </c>
      <c r="CQ284" t="s">
        <v>13215</v>
      </c>
      <c r="CR284" t="s">
        <v>1547</v>
      </c>
      <c r="CS284">
        <v>8</v>
      </c>
      <c r="CT284" t="s">
        <v>3191</v>
      </c>
      <c r="CU284" t="s">
        <v>3191</v>
      </c>
      <c r="CV284" t="s">
        <v>3191</v>
      </c>
      <c r="CW284" t="s">
        <v>1547</v>
      </c>
      <c r="CX284" t="s">
        <v>1547</v>
      </c>
      <c r="CY284">
        <v>282</v>
      </c>
      <c r="CZ284" t="s">
        <v>6968</v>
      </c>
      <c r="DA284" t="s">
        <v>1547</v>
      </c>
      <c r="DB284" t="s">
        <v>1881</v>
      </c>
      <c r="DC284" t="s">
        <v>1882</v>
      </c>
      <c r="DD284" t="s">
        <v>3254</v>
      </c>
      <c r="DE284" t="s">
        <v>3193</v>
      </c>
      <c r="DF284" t="s">
        <v>3255</v>
      </c>
      <c r="DG284" t="s">
        <v>1547</v>
      </c>
      <c r="DH284" t="s">
        <v>1547</v>
      </c>
      <c r="DI284" t="s">
        <v>1892</v>
      </c>
      <c r="DJ284" t="e">
        <v>#N/A</v>
      </c>
      <c r="DK284"/>
      <c r="DL284" t="s">
        <v>1892</v>
      </c>
      <c r="DM284">
        <v>9</v>
      </c>
      <c r="DN284" t="s">
        <v>1883</v>
      </c>
      <c r="DO284" t="s">
        <v>1569</v>
      </c>
      <c r="DP284" t="b">
        <v>1</v>
      </c>
      <c r="DQ284" t="b">
        <v>0</v>
      </c>
      <c r="DR284" t="b">
        <v>0</v>
      </c>
      <c r="DS284" t="b">
        <v>0</v>
      </c>
      <c r="DT284" t="b">
        <v>0</v>
      </c>
      <c r="DU284" t="b">
        <v>0</v>
      </c>
      <c r="DV284" t="b">
        <v>0</v>
      </c>
      <c r="DW284">
        <v>0</v>
      </c>
      <c r="DX284" t="b">
        <v>0</v>
      </c>
      <c r="DY284" t="b">
        <v>0</v>
      </c>
      <c r="DZ284" t="b">
        <v>0</v>
      </c>
      <c r="EA284" t="b">
        <v>0</v>
      </c>
      <c r="EB284" t="b">
        <v>0</v>
      </c>
      <c r="EC284" t="b">
        <v>0</v>
      </c>
      <c r="ED284" t="b">
        <v>0</v>
      </c>
      <c r="EE284" t="b">
        <v>0</v>
      </c>
      <c r="EF284" t="b">
        <v>0</v>
      </c>
      <c r="EG284" t="b" cm="1">
        <v>0</v>
      </c>
      <c r="EH284" t="b">
        <v>0</v>
      </c>
      <c r="EI284" t="b">
        <v>0</v>
      </c>
      <c r="EJ284" t="b">
        <v>0</v>
      </c>
      <c r="EK284" t="s">
        <v>1547</v>
      </c>
      <c r="EL284">
        <v>0</v>
      </c>
      <c r="EM284">
        <v>22</v>
      </c>
      <c r="EN284" t="b">
        <v>0</v>
      </c>
    </row>
    <row r="285" spans="1:144" ht="15.75">
      <c r="A285"/>
      <c r="B285" t="s">
        <v>1569</v>
      </c>
      <c r="C285" t="s">
        <v>3511</v>
      </c>
      <c r="D285" t="s">
        <v>3256</v>
      </c>
      <c r="E285" t="s">
        <v>3257</v>
      </c>
      <c r="F285" t="s">
        <v>1322</v>
      </c>
      <c r="G285" t="s">
        <v>3258</v>
      </c>
      <c r="H285" t="s">
        <v>3258</v>
      </c>
      <c r="I285" t="s">
        <v>2799</v>
      </c>
      <c r="J285"/>
      <c r="K285" t="s">
        <v>902</v>
      </c>
      <c r="L285" t="s">
        <v>3190</v>
      </c>
      <c r="M285" t="s">
        <v>1779</v>
      </c>
      <c r="N285"/>
      <c r="O285" t="s">
        <v>3191</v>
      </c>
      <c r="P285" t="s">
        <v>3192</v>
      </c>
      <c r="Q285" t="s">
        <v>3193</v>
      </c>
      <c r="R285" t="s">
        <v>3194</v>
      </c>
      <c r="S285"/>
      <c r="T285"/>
      <c r="U285" t="s">
        <v>13267</v>
      </c>
      <c r="V285" t="s">
        <v>13216</v>
      </c>
      <c r="W285"/>
      <c r="X285"/>
      <c r="Y285"/>
      <c r="Z285"/>
      <c r="AA285"/>
      <c r="AB285"/>
      <c r="AC285"/>
      <c r="AD285"/>
      <c r="AE285"/>
      <c r="AF285"/>
      <c r="AG285"/>
      <c r="AH285"/>
      <c r="AI285"/>
      <c r="AJ285"/>
      <c r="AK285"/>
      <c r="AL285"/>
      <c r="AM285"/>
      <c r="AN285"/>
      <c r="AO285" s="108" t="s">
        <v>43</v>
      </c>
      <c r="AP285" t="s">
        <v>2846</v>
      </c>
      <c r="AQ285">
        <v>21</v>
      </c>
      <c r="AR285" t="e">
        <v>#N/A</v>
      </c>
      <c r="AS285" t="s">
        <v>3511</v>
      </c>
      <c r="AT285" t="e">
        <v>#N/A</v>
      </c>
      <c r="AU285" t="s">
        <v>3257</v>
      </c>
      <c r="AV285" t="s">
        <v>6213</v>
      </c>
      <c r="AW285" t="s">
        <v>6214</v>
      </c>
      <c r="AX285" t="s">
        <v>1740</v>
      </c>
      <c r="AY285" t="s">
        <v>6215</v>
      </c>
      <c r="AZ285" t="s">
        <v>3193</v>
      </c>
      <c r="BA285" t="s">
        <v>6216</v>
      </c>
      <c r="BB285" t="s">
        <v>2799</v>
      </c>
      <c r="BC285" t="s">
        <v>3190</v>
      </c>
      <c r="BD285" t="s">
        <v>6969</v>
      </c>
      <c r="BE285" t="s">
        <v>3521</v>
      </c>
      <c r="BF285">
        <v>180</v>
      </c>
      <c r="BG285">
        <v>279</v>
      </c>
      <c r="BH285">
        <v>0</v>
      </c>
      <c r="BI285" t="s">
        <v>1547</v>
      </c>
      <c r="BJ285">
        <v>0</v>
      </c>
      <c r="BK285">
        <v>0</v>
      </c>
      <c r="BL285">
        <v>180</v>
      </c>
      <c r="BM285" t="s">
        <v>6220</v>
      </c>
      <c r="BN285" t="s">
        <v>3522</v>
      </c>
      <c r="BO285" t="s">
        <v>6939</v>
      </c>
      <c r="BP285" t="e" cm="1">
        <v>#N/A</v>
      </c>
      <c r="BQ285" t="s">
        <v>1547</v>
      </c>
      <c r="BR285" t="s">
        <v>3191</v>
      </c>
      <c r="BS285">
        <v>94</v>
      </c>
      <c r="BT285" t="s">
        <v>6970</v>
      </c>
      <c r="BU285" t="s">
        <v>15338</v>
      </c>
      <c r="BV285" t="s">
        <v>3256</v>
      </c>
      <c r="BW285" t="s">
        <v>6213</v>
      </c>
      <c r="BX285" t="s">
        <v>6215</v>
      </c>
      <c r="BY285" t="s">
        <v>1744</v>
      </c>
      <c r="BZ285" t="s">
        <v>1547</v>
      </c>
      <c r="CA285" t="s">
        <v>1744</v>
      </c>
      <c r="CB285" t="s">
        <v>1779</v>
      </c>
      <c r="CC285"/>
      <c r="CD285" t="s">
        <v>998</v>
      </c>
      <c r="CE285" t="s">
        <v>2799</v>
      </c>
      <c r="CF285" t="s">
        <v>6971</v>
      </c>
      <c r="CG285" t="s">
        <v>6972</v>
      </c>
      <c r="CH285" t="s">
        <v>2799</v>
      </c>
      <c r="CI285" t="s">
        <v>1547</v>
      </c>
      <c r="CJ285" t="s">
        <v>3194</v>
      </c>
      <c r="CK285" t="s">
        <v>1569</v>
      </c>
      <c r="CL285"/>
      <c r="CM285"/>
      <c r="CN285" t="s">
        <v>13267</v>
      </c>
      <c r="CO285" t="s">
        <v>13216</v>
      </c>
      <c r="CP285" t="s">
        <v>13267</v>
      </c>
      <c r="CQ285" t="s">
        <v>13216</v>
      </c>
      <c r="CR285" t="s">
        <v>1547</v>
      </c>
      <c r="CS285">
        <v>8</v>
      </c>
      <c r="CT285" t="s">
        <v>3191</v>
      </c>
      <c r="CU285" t="s">
        <v>3191</v>
      </c>
      <c r="CV285" t="s">
        <v>3191</v>
      </c>
      <c r="CW285" t="s">
        <v>1547</v>
      </c>
      <c r="CX285" t="s">
        <v>1547</v>
      </c>
      <c r="CY285">
        <v>283</v>
      </c>
      <c r="CZ285" t="s">
        <v>6973</v>
      </c>
      <c r="DA285" t="s">
        <v>1547</v>
      </c>
      <c r="DB285" t="s">
        <v>1881</v>
      </c>
      <c r="DC285" t="s">
        <v>1882</v>
      </c>
      <c r="DD285" t="s">
        <v>3257</v>
      </c>
      <c r="DE285" t="s">
        <v>3193</v>
      </c>
      <c r="DF285" t="s">
        <v>3258</v>
      </c>
      <c r="DG285" t="s">
        <v>1547</v>
      </c>
      <c r="DH285" t="s">
        <v>1547</v>
      </c>
      <c r="DI285" t="s">
        <v>1892</v>
      </c>
      <c r="DJ285" t="e">
        <v>#N/A</v>
      </c>
      <c r="DK285"/>
      <c r="DL285" t="s">
        <v>1892</v>
      </c>
      <c r="DM285">
        <v>9</v>
      </c>
      <c r="DN285" t="s">
        <v>1883</v>
      </c>
      <c r="DO285" t="s">
        <v>1569</v>
      </c>
      <c r="DP285" t="b">
        <v>1</v>
      </c>
      <c r="DQ285" t="b">
        <v>0</v>
      </c>
      <c r="DR285" t="b">
        <v>0</v>
      </c>
      <c r="DS285" t="b">
        <v>0</v>
      </c>
      <c r="DT285" t="b">
        <v>0</v>
      </c>
      <c r="DU285" t="b">
        <v>0</v>
      </c>
      <c r="DV285" t="b">
        <v>0</v>
      </c>
      <c r="DW285">
        <v>0</v>
      </c>
      <c r="DX285" t="b">
        <v>0</v>
      </c>
      <c r="DY285" t="b">
        <v>0</v>
      </c>
      <c r="DZ285" t="b">
        <v>0</v>
      </c>
      <c r="EA285" t="b">
        <v>0</v>
      </c>
      <c r="EB285" t="b">
        <v>0</v>
      </c>
      <c r="EC285" t="b">
        <v>0</v>
      </c>
      <c r="ED285" t="b">
        <v>0</v>
      </c>
      <c r="EE285" t="b">
        <v>0</v>
      </c>
      <c r="EF285" t="b">
        <v>0</v>
      </c>
      <c r="EG285" t="b" cm="1">
        <v>0</v>
      </c>
      <c r="EH285" t="b">
        <v>0</v>
      </c>
      <c r="EI285" t="b">
        <v>0</v>
      </c>
      <c r="EJ285" t="b">
        <v>0</v>
      </c>
      <c r="EK285" t="s">
        <v>1547</v>
      </c>
      <c r="EL285">
        <v>0</v>
      </c>
      <c r="EM285">
        <v>20</v>
      </c>
      <c r="EN285" t="b">
        <v>0</v>
      </c>
    </row>
    <row r="286" spans="1:144" ht="15.75">
      <c r="A286"/>
      <c r="B286" t="s">
        <v>1569</v>
      </c>
      <c r="C286" t="s">
        <v>3511</v>
      </c>
      <c r="D286" t="s">
        <v>3260</v>
      </c>
      <c r="E286" t="s">
        <v>3261</v>
      </c>
      <c r="F286" t="s">
        <v>3262</v>
      </c>
      <c r="G286" t="s">
        <v>2254</v>
      </c>
      <c r="H286" t="s">
        <v>2254</v>
      </c>
      <c r="I286" t="s">
        <v>1230</v>
      </c>
      <c r="J286"/>
      <c r="K286" t="s">
        <v>902</v>
      </c>
      <c r="L286" t="s">
        <v>3190</v>
      </c>
      <c r="M286" t="s">
        <v>1749</v>
      </c>
      <c r="N286"/>
      <c r="O286" t="s">
        <v>3191</v>
      </c>
      <c r="P286" t="s">
        <v>3192</v>
      </c>
      <c r="Q286" t="s">
        <v>3193</v>
      </c>
      <c r="R286" t="s">
        <v>3194</v>
      </c>
      <c r="S286"/>
      <c r="T286"/>
      <c r="U286" t="s">
        <v>13267</v>
      </c>
      <c r="V286" t="s">
        <v>13217</v>
      </c>
      <c r="W286"/>
      <c r="X286"/>
      <c r="Y286"/>
      <c r="Z286"/>
      <c r="AA286"/>
      <c r="AB286"/>
      <c r="AC286"/>
      <c r="AD286"/>
      <c r="AE286"/>
      <c r="AF286"/>
      <c r="AG286"/>
      <c r="AH286"/>
      <c r="AI286"/>
      <c r="AJ286"/>
      <c r="AK286"/>
      <c r="AL286"/>
      <c r="AM286"/>
      <c r="AN286"/>
      <c r="AO286" s="108" t="s">
        <v>43</v>
      </c>
      <c r="AP286" t="s">
        <v>2846</v>
      </c>
      <c r="AQ286">
        <v>22</v>
      </c>
      <c r="AR286" t="e">
        <v>#N/A</v>
      </c>
      <c r="AS286" t="s">
        <v>3511</v>
      </c>
      <c r="AT286" t="e">
        <v>#N/A</v>
      </c>
      <c r="AU286" t="s">
        <v>3261</v>
      </c>
      <c r="AV286" t="s">
        <v>6223</v>
      </c>
      <c r="AW286" t="s">
        <v>6224</v>
      </c>
      <c r="AX286" t="s">
        <v>1740</v>
      </c>
      <c r="AY286" t="s">
        <v>6974</v>
      </c>
      <c r="AZ286" t="s">
        <v>3193</v>
      </c>
      <c r="BA286" t="s">
        <v>6226</v>
      </c>
      <c r="BB286" t="s">
        <v>1230</v>
      </c>
      <c r="BC286" t="s">
        <v>3190</v>
      </c>
      <c r="BD286" t="s">
        <v>6227</v>
      </c>
      <c r="BE286" t="s">
        <v>3521</v>
      </c>
      <c r="BF286">
        <v>181</v>
      </c>
      <c r="BG286">
        <v>279</v>
      </c>
      <c r="BH286">
        <v>0</v>
      </c>
      <c r="BI286" t="s">
        <v>3261</v>
      </c>
      <c r="BJ286">
        <v>2</v>
      </c>
      <c r="BK286">
        <v>0</v>
      </c>
      <c r="BL286">
        <v>0</v>
      </c>
      <c r="BM286" t="s">
        <v>1547</v>
      </c>
      <c r="BN286" t="s">
        <v>3522</v>
      </c>
      <c r="BO286" t="s">
        <v>6939</v>
      </c>
      <c r="BP286" t="e" cm="1">
        <v>#N/A</v>
      </c>
      <c r="BQ286" t="s">
        <v>1547</v>
      </c>
      <c r="BR286" t="s">
        <v>3191</v>
      </c>
      <c r="BS286">
        <v>95</v>
      </c>
      <c r="BT286" t="s">
        <v>6975</v>
      </c>
      <c r="BU286" t="s">
        <v>15339</v>
      </c>
      <c r="BV286" t="s">
        <v>3260</v>
      </c>
      <c r="BW286" t="s">
        <v>6223</v>
      </c>
      <c r="BX286" t="s">
        <v>6974</v>
      </c>
      <c r="BY286" t="s">
        <v>1744</v>
      </c>
      <c r="BZ286" t="s">
        <v>1547</v>
      </c>
      <c r="CA286" t="s">
        <v>1744</v>
      </c>
      <c r="CB286" t="s">
        <v>1749</v>
      </c>
      <c r="CC286"/>
      <c r="CD286" t="s">
        <v>998</v>
      </c>
      <c r="CE286" t="s">
        <v>1230</v>
      </c>
      <c r="CF286" t="s">
        <v>6976</v>
      </c>
      <c r="CG286" t="s">
        <v>6977</v>
      </c>
      <c r="CH286" t="s">
        <v>1230</v>
      </c>
      <c r="CI286" t="s">
        <v>1547</v>
      </c>
      <c r="CJ286" t="s">
        <v>3194</v>
      </c>
      <c r="CK286" t="s">
        <v>1569</v>
      </c>
      <c r="CL286"/>
      <c r="CM286"/>
      <c r="CN286" t="s">
        <v>13267</v>
      </c>
      <c r="CO286" t="s">
        <v>13217</v>
      </c>
      <c r="CP286" t="s">
        <v>13267</v>
      </c>
      <c r="CQ286" t="s">
        <v>13217</v>
      </c>
      <c r="CR286" t="s">
        <v>1547</v>
      </c>
      <c r="CS286">
        <v>8</v>
      </c>
      <c r="CT286" t="s">
        <v>3191</v>
      </c>
      <c r="CU286" t="s">
        <v>3191</v>
      </c>
      <c r="CV286" t="s">
        <v>3191</v>
      </c>
      <c r="CW286" t="s">
        <v>1547</v>
      </c>
      <c r="CX286" t="s">
        <v>1547</v>
      </c>
      <c r="CY286">
        <v>284</v>
      </c>
      <c r="CZ286" t="s">
        <v>6978</v>
      </c>
      <c r="DA286" t="s">
        <v>1547</v>
      </c>
      <c r="DB286" t="s">
        <v>1881</v>
      </c>
      <c r="DC286" t="s">
        <v>1882</v>
      </c>
      <c r="DD286" t="s">
        <v>3261</v>
      </c>
      <c r="DE286" t="s">
        <v>3193</v>
      </c>
      <c r="DF286" t="s">
        <v>2254</v>
      </c>
      <c r="DG286" t="s">
        <v>1547</v>
      </c>
      <c r="DH286" t="s">
        <v>1547</v>
      </c>
      <c r="DI286" t="s">
        <v>1892</v>
      </c>
      <c r="DJ286" t="e">
        <v>#N/A</v>
      </c>
      <c r="DK286"/>
      <c r="DL286" t="s">
        <v>1892</v>
      </c>
      <c r="DM286">
        <v>9</v>
      </c>
      <c r="DN286" t="s">
        <v>1883</v>
      </c>
      <c r="DO286" t="s">
        <v>1569</v>
      </c>
      <c r="DP286" t="b">
        <v>1</v>
      </c>
      <c r="DQ286" t="b">
        <v>0</v>
      </c>
      <c r="DR286" t="b">
        <v>0</v>
      </c>
      <c r="DS286" t="b">
        <v>0</v>
      </c>
      <c r="DT286" t="b">
        <v>0</v>
      </c>
      <c r="DU286" t="b">
        <v>0</v>
      </c>
      <c r="DV286" t="b">
        <v>0</v>
      </c>
      <c r="DW286">
        <v>0</v>
      </c>
      <c r="DX286" t="b">
        <v>0</v>
      </c>
      <c r="DY286" t="b">
        <v>0</v>
      </c>
      <c r="DZ286" t="b">
        <v>0</v>
      </c>
      <c r="EA286" t="b">
        <v>0</v>
      </c>
      <c r="EB286" t="b">
        <v>0</v>
      </c>
      <c r="EC286" t="b">
        <v>0</v>
      </c>
      <c r="ED286" t="b">
        <v>0</v>
      </c>
      <c r="EE286" t="b">
        <v>0</v>
      </c>
      <c r="EF286" t="b">
        <v>0</v>
      </c>
      <c r="EG286" t="b" cm="1">
        <v>0</v>
      </c>
      <c r="EH286" t="b">
        <v>0</v>
      </c>
      <c r="EI286" t="b">
        <v>0</v>
      </c>
      <c r="EJ286" t="b">
        <v>0</v>
      </c>
      <c r="EK286" t="s">
        <v>1547</v>
      </c>
      <c r="EL286">
        <v>0</v>
      </c>
      <c r="EM286">
        <v>18</v>
      </c>
      <c r="EN286" t="b">
        <v>0</v>
      </c>
    </row>
    <row r="287" spans="1:144" ht="15.75">
      <c r="A287"/>
      <c r="B287" t="s">
        <v>1569</v>
      </c>
      <c r="C287" t="s">
        <v>3511</v>
      </c>
      <c r="D287" t="s">
        <v>3523</v>
      </c>
      <c r="E287" t="s">
        <v>3524</v>
      </c>
      <c r="F287"/>
      <c r="G287" t="s">
        <v>3523</v>
      </c>
      <c r="H287" t="s">
        <v>3523</v>
      </c>
      <c r="I287" t="s">
        <v>1244</v>
      </c>
      <c r="J287"/>
      <c r="K287" t="s">
        <v>902</v>
      </c>
      <c r="L287" t="s">
        <v>3190</v>
      </c>
      <c r="M287" t="s">
        <v>902</v>
      </c>
      <c r="N287"/>
      <c r="O287" t="s">
        <v>3191</v>
      </c>
      <c r="P287" t="s">
        <v>3192</v>
      </c>
      <c r="Q287" t="s">
        <v>3193</v>
      </c>
      <c r="R287" t="s">
        <v>3194</v>
      </c>
      <c r="S287"/>
      <c r="T287"/>
      <c r="U287" t="s">
        <v>13268</v>
      </c>
      <c r="V287"/>
      <c r="W287"/>
      <c r="X287"/>
      <c r="Y287"/>
      <c r="Z287"/>
      <c r="AA287"/>
      <c r="AB287"/>
      <c r="AC287"/>
      <c r="AD287"/>
      <c r="AE287"/>
      <c r="AF287"/>
      <c r="AG287"/>
      <c r="AH287"/>
      <c r="AI287"/>
      <c r="AJ287"/>
      <c r="AK287"/>
      <c r="AL287"/>
      <c r="AM287"/>
      <c r="AN287"/>
      <c r="AO287" s="108" t="s">
        <v>43</v>
      </c>
      <c r="AP287" t="s">
        <v>2846</v>
      </c>
      <c r="AQ287">
        <v>23</v>
      </c>
      <c r="AR287" t="e">
        <v>#N/A</v>
      </c>
      <c r="AS287" t="s">
        <v>3511</v>
      </c>
      <c r="AT287" t="e">
        <v>#N/A</v>
      </c>
      <c r="AU287" t="s">
        <v>3524</v>
      </c>
      <c r="AV287" t="s">
        <v>6979</v>
      </c>
      <c r="AW287" t="s">
        <v>1744</v>
      </c>
      <c r="AX287" t="s">
        <v>1740</v>
      </c>
      <c r="AY287" t="s">
        <v>6980</v>
      </c>
      <c r="AZ287" t="s">
        <v>3193</v>
      </c>
      <c r="BA287" t="s">
        <v>6981</v>
      </c>
      <c r="BB287" t="s">
        <v>1244</v>
      </c>
      <c r="BC287" t="s">
        <v>3190</v>
      </c>
      <c r="BD287" t="s">
        <v>6982</v>
      </c>
      <c r="BE287" t="s">
        <v>3523</v>
      </c>
      <c r="BF287">
        <v>287</v>
      </c>
      <c r="BG287">
        <v>0</v>
      </c>
      <c r="BH287">
        <v>0</v>
      </c>
      <c r="BI287" t="s">
        <v>1547</v>
      </c>
      <c r="BJ287">
        <v>0</v>
      </c>
      <c r="BK287">
        <v>0</v>
      </c>
      <c r="BL287">
        <v>0</v>
      </c>
      <c r="BM287" t="s">
        <v>1547</v>
      </c>
      <c r="BN287" t="s">
        <v>1547</v>
      </c>
      <c r="BO287" t="s">
        <v>1547</v>
      </c>
      <c r="BP287" t="s" cm="1">
        <v>1547</v>
      </c>
      <c r="BQ287" t="s">
        <v>1547</v>
      </c>
      <c r="BR287" t="s">
        <v>3191</v>
      </c>
      <c r="BS287">
        <v>96</v>
      </c>
      <c r="BT287" t="s">
        <v>6983</v>
      </c>
      <c r="BU287" t="s">
        <v>15340</v>
      </c>
      <c r="BV287" t="s">
        <v>3523</v>
      </c>
      <c r="BW287" t="s">
        <v>6979</v>
      </c>
      <c r="BX287" t="s">
        <v>6980</v>
      </c>
      <c r="BY287" t="s">
        <v>1744</v>
      </c>
      <c r="BZ287" t="s">
        <v>1547</v>
      </c>
      <c r="CA287" t="s">
        <v>1744</v>
      </c>
      <c r="CB287" t="s">
        <v>902</v>
      </c>
      <c r="CC287"/>
      <c r="CD287" t="s">
        <v>998</v>
      </c>
      <c r="CE287" t="s">
        <v>1244</v>
      </c>
      <c r="CF287" t="s">
        <v>3524</v>
      </c>
      <c r="CG287" t="s">
        <v>6979</v>
      </c>
      <c r="CH287" t="s">
        <v>1244</v>
      </c>
      <c r="CI287" t="s">
        <v>1547</v>
      </c>
      <c r="CJ287" t="s">
        <v>3194</v>
      </c>
      <c r="CK287" t="s">
        <v>1569</v>
      </c>
      <c r="CL287"/>
      <c r="CM287"/>
      <c r="CN287" t="s">
        <v>13268</v>
      </c>
      <c r="CO287" t="s">
        <v>1547</v>
      </c>
      <c r="CP287" t="s">
        <v>13268</v>
      </c>
      <c r="CQ287" t="s">
        <v>1547</v>
      </c>
      <c r="CR287" t="s">
        <v>1547</v>
      </c>
      <c r="CS287">
        <v>8</v>
      </c>
      <c r="CT287" t="s">
        <v>3191</v>
      </c>
      <c r="CU287" t="s">
        <v>3191</v>
      </c>
      <c r="CV287" t="s">
        <v>3191</v>
      </c>
      <c r="CW287" t="s">
        <v>1547</v>
      </c>
      <c r="CX287" t="s">
        <v>1547</v>
      </c>
      <c r="CY287">
        <v>285</v>
      </c>
      <c r="CZ287" t="s">
        <v>6984</v>
      </c>
      <c r="DA287" t="s">
        <v>1547</v>
      </c>
      <c r="DB287" t="s">
        <v>1881</v>
      </c>
      <c r="DC287" t="s">
        <v>1882</v>
      </c>
      <c r="DD287" t="s">
        <v>3524</v>
      </c>
      <c r="DE287" t="s">
        <v>3193</v>
      </c>
      <c r="DF287" t="s">
        <v>3523</v>
      </c>
      <c r="DG287" t="s">
        <v>1547</v>
      </c>
      <c r="DH287" t="s">
        <v>1547</v>
      </c>
      <c r="DI287" t="s">
        <v>1892</v>
      </c>
      <c r="DJ287" t="e">
        <v>#N/A</v>
      </c>
      <c r="DK287"/>
      <c r="DL287" t="s">
        <v>1892</v>
      </c>
      <c r="DM287">
        <v>9</v>
      </c>
      <c r="DN287" t="s">
        <v>1883</v>
      </c>
      <c r="DO287" t="s">
        <v>1569</v>
      </c>
      <c r="DP287" t="b">
        <v>1</v>
      </c>
      <c r="DQ287" t="b">
        <v>0</v>
      </c>
      <c r="DR287" t="b">
        <v>1</v>
      </c>
      <c r="DS287" t="b">
        <v>0</v>
      </c>
      <c r="DT287" t="b">
        <v>0</v>
      </c>
      <c r="DU287" t="b">
        <v>0</v>
      </c>
      <c r="DV287" t="b">
        <v>1</v>
      </c>
      <c r="DW287">
        <v>0</v>
      </c>
      <c r="DX287" t="b">
        <v>0</v>
      </c>
      <c r="DY287" t="b">
        <v>0</v>
      </c>
      <c r="DZ287" t="b">
        <v>0</v>
      </c>
      <c r="EA287" t="b">
        <v>0</v>
      </c>
      <c r="EB287" t="b">
        <v>0</v>
      </c>
      <c r="EC287" t="b">
        <v>0</v>
      </c>
      <c r="ED287" t="b">
        <v>0</v>
      </c>
      <c r="EE287" t="b">
        <v>0</v>
      </c>
      <c r="EF287" t="b">
        <v>0</v>
      </c>
      <c r="EG287" t="b" cm="1">
        <v>0</v>
      </c>
      <c r="EH287" t="b">
        <v>0</v>
      </c>
      <c r="EI287" t="b">
        <v>0</v>
      </c>
      <c r="EJ287" t="b">
        <v>0</v>
      </c>
      <c r="EK287" t="s">
        <v>1547</v>
      </c>
      <c r="EL287">
        <v>0</v>
      </c>
      <c r="EM287">
        <v>14</v>
      </c>
      <c r="EN287" t="b">
        <v>0</v>
      </c>
    </row>
    <row r="288" spans="1:144" ht="15.75">
      <c r="A288"/>
      <c r="B288" t="s">
        <v>1569</v>
      </c>
      <c r="C288" t="s">
        <v>3511</v>
      </c>
      <c r="D288" t="s">
        <v>3195</v>
      </c>
      <c r="E288" t="s">
        <v>3196</v>
      </c>
      <c r="F288"/>
      <c r="G288" t="s">
        <v>3195</v>
      </c>
      <c r="H288" t="s">
        <v>3195</v>
      </c>
      <c r="I288" t="s">
        <v>2799</v>
      </c>
      <c r="J288"/>
      <c r="K288" t="s">
        <v>902</v>
      </c>
      <c r="L288" t="s">
        <v>3190</v>
      </c>
      <c r="M288" t="s">
        <v>3198</v>
      </c>
      <c r="N288"/>
      <c r="O288" t="s">
        <v>3191</v>
      </c>
      <c r="P288" t="s">
        <v>3192</v>
      </c>
      <c r="Q288" t="s">
        <v>3193</v>
      </c>
      <c r="R288" t="s">
        <v>3194</v>
      </c>
      <c r="S288"/>
      <c r="T288"/>
      <c r="U288" t="s">
        <v>13268</v>
      </c>
      <c r="V288" t="s">
        <v>3330</v>
      </c>
      <c r="W288"/>
      <c r="X288"/>
      <c r="Y288"/>
      <c r="Z288"/>
      <c r="AA288"/>
      <c r="AB288"/>
      <c r="AC288"/>
      <c r="AD288"/>
      <c r="AE288"/>
      <c r="AF288"/>
      <c r="AG288"/>
      <c r="AH288"/>
      <c r="AI288"/>
      <c r="AJ288"/>
      <c r="AK288"/>
      <c r="AL288"/>
      <c r="AM288"/>
      <c r="AN288"/>
      <c r="AO288" s="108" t="s">
        <v>43</v>
      </c>
      <c r="AP288" t="s">
        <v>2846</v>
      </c>
      <c r="AQ288">
        <v>24</v>
      </c>
      <c r="AR288" t="e">
        <v>#N/A</v>
      </c>
      <c r="AS288" t="s">
        <v>3511</v>
      </c>
      <c r="AT288" t="e">
        <v>#N/A</v>
      </c>
      <c r="AU288" t="s">
        <v>3196</v>
      </c>
      <c r="AV288" t="s">
        <v>6064</v>
      </c>
      <c r="AW288" t="s">
        <v>1744</v>
      </c>
      <c r="AX288" t="s">
        <v>1740</v>
      </c>
      <c r="AY288" t="s">
        <v>6065</v>
      </c>
      <c r="AZ288" t="s">
        <v>3193</v>
      </c>
      <c r="BA288" t="s">
        <v>6066</v>
      </c>
      <c r="BB288" t="s">
        <v>2799</v>
      </c>
      <c r="BC288" t="s">
        <v>3190</v>
      </c>
      <c r="BD288" t="s">
        <v>6874</v>
      </c>
      <c r="BE288" t="s">
        <v>3523</v>
      </c>
      <c r="BF288">
        <v>162</v>
      </c>
      <c r="BG288">
        <v>287</v>
      </c>
      <c r="BH288">
        <v>0</v>
      </c>
      <c r="BI288" t="s">
        <v>1547</v>
      </c>
      <c r="BJ288">
        <v>0</v>
      </c>
      <c r="BK288">
        <v>0</v>
      </c>
      <c r="BL288">
        <v>162</v>
      </c>
      <c r="BM288" t="s">
        <v>6070</v>
      </c>
      <c r="BN288" t="s">
        <v>3524</v>
      </c>
      <c r="BO288" t="s">
        <v>6979</v>
      </c>
      <c r="BP288" t="e" cm="1">
        <v>#N/A</v>
      </c>
      <c r="BQ288" t="s">
        <v>1547</v>
      </c>
      <c r="BR288" t="s">
        <v>3191</v>
      </c>
      <c r="BS288">
        <v>97</v>
      </c>
      <c r="BT288" t="s">
        <v>6985</v>
      </c>
      <c r="BU288" t="s">
        <v>15341</v>
      </c>
      <c r="BV288" t="s">
        <v>3195</v>
      </c>
      <c r="BW288" t="s">
        <v>6064</v>
      </c>
      <c r="BX288" t="s">
        <v>6065</v>
      </c>
      <c r="BY288" t="s">
        <v>1744</v>
      </c>
      <c r="BZ288" t="s">
        <v>1547</v>
      </c>
      <c r="CA288" t="s">
        <v>1744</v>
      </c>
      <c r="CB288" t="s">
        <v>2003</v>
      </c>
      <c r="CC288"/>
      <c r="CD288" t="s">
        <v>998</v>
      </c>
      <c r="CE288" t="s">
        <v>2799</v>
      </c>
      <c r="CF288" t="s">
        <v>6986</v>
      </c>
      <c r="CG288" t="s">
        <v>6987</v>
      </c>
      <c r="CH288" t="s">
        <v>2799</v>
      </c>
      <c r="CI288" t="s">
        <v>1547</v>
      </c>
      <c r="CJ288" t="s">
        <v>3194</v>
      </c>
      <c r="CK288" t="s">
        <v>1569</v>
      </c>
      <c r="CL288"/>
      <c r="CM288"/>
      <c r="CN288" t="s">
        <v>13268</v>
      </c>
      <c r="CO288" t="s">
        <v>3330</v>
      </c>
      <c r="CP288" t="s">
        <v>13268</v>
      </c>
      <c r="CQ288" t="s">
        <v>3330</v>
      </c>
      <c r="CR288" t="s">
        <v>1547</v>
      </c>
      <c r="CS288">
        <v>8</v>
      </c>
      <c r="CT288" t="s">
        <v>3191</v>
      </c>
      <c r="CU288" t="s">
        <v>3191</v>
      </c>
      <c r="CV288" t="s">
        <v>3191</v>
      </c>
      <c r="CW288" t="s">
        <v>1547</v>
      </c>
      <c r="CX288" t="s">
        <v>1547</v>
      </c>
      <c r="CY288">
        <v>286</v>
      </c>
      <c r="CZ288" t="s">
        <v>6988</v>
      </c>
      <c r="DA288" t="s">
        <v>1547</v>
      </c>
      <c r="DB288" t="s">
        <v>1881</v>
      </c>
      <c r="DC288" t="s">
        <v>1882</v>
      </c>
      <c r="DD288" t="s">
        <v>3196</v>
      </c>
      <c r="DE288" t="s">
        <v>3193</v>
      </c>
      <c r="DF288" t="s">
        <v>3195</v>
      </c>
      <c r="DG288" t="s">
        <v>1547</v>
      </c>
      <c r="DH288" t="s">
        <v>1547</v>
      </c>
      <c r="DI288" t="s">
        <v>1892</v>
      </c>
      <c r="DJ288" t="e">
        <v>#N/A</v>
      </c>
      <c r="DK288"/>
      <c r="DL288" t="s">
        <v>1892</v>
      </c>
      <c r="DM288">
        <v>9</v>
      </c>
      <c r="DN288" t="s">
        <v>1883</v>
      </c>
      <c r="DO288" t="s">
        <v>1569</v>
      </c>
      <c r="DP288" t="b">
        <v>1</v>
      </c>
      <c r="DQ288" t="b">
        <v>0</v>
      </c>
      <c r="DR288" t="b">
        <v>0</v>
      </c>
      <c r="DS288" t="b">
        <v>0</v>
      </c>
      <c r="DT288" t="b">
        <v>0</v>
      </c>
      <c r="DU288" t="b">
        <v>0</v>
      </c>
      <c r="DV288" t="b">
        <v>0</v>
      </c>
      <c r="DW288">
        <v>0</v>
      </c>
      <c r="DX288" t="b">
        <v>0</v>
      </c>
      <c r="DY288" t="b">
        <v>0</v>
      </c>
      <c r="DZ288" t="b">
        <v>0</v>
      </c>
      <c r="EA288" t="b">
        <v>0</v>
      </c>
      <c r="EB288" t="b">
        <v>0</v>
      </c>
      <c r="EC288" t="b">
        <v>0</v>
      </c>
      <c r="ED288" t="b">
        <v>0</v>
      </c>
      <c r="EE288" t="b">
        <v>0</v>
      </c>
      <c r="EF288" t="b">
        <v>0</v>
      </c>
      <c r="EG288" t="b" cm="1">
        <v>0</v>
      </c>
      <c r="EH288" t="b">
        <v>0</v>
      </c>
      <c r="EI288" t="b">
        <v>0</v>
      </c>
      <c r="EJ288" t="b">
        <v>0</v>
      </c>
      <c r="EK288" t="s">
        <v>1547</v>
      </c>
      <c r="EL288">
        <v>0</v>
      </c>
      <c r="EM288">
        <v>18</v>
      </c>
      <c r="EN288" t="b">
        <v>0</v>
      </c>
    </row>
    <row r="289" spans="1:144" ht="15.75">
      <c r="A289"/>
      <c r="B289" t="s">
        <v>1569</v>
      </c>
      <c r="C289" t="s">
        <v>3511</v>
      </c>
      <c r="D289" t="s">
        <v>3353</v>
      </c>
      <c r="E289" t="s">
        <v>3354</v>
      </c>
      <c r="F289" t="s">
        <v>3355</v>
      </c>
      <c r="G289" t="s">
        <v>3356</v>
      </c>
      <c r="H289" t="s">
        <v>3356</v>
      </c>
      <c r="I289" t="s">
        <v>2799</v>
      </c>
      <c r="J289"/>
      <c r="K289" t="s">
        <v>902</v>
      </c>
      <c r="L289" t="s">
        <v>3190</v>
      </c>
      <c r="M289" t="s">
        <v>1749</v>
      </c>
      <c r="N289"/>
      <c r="O289" t="s">
        <v>3191</v>
      </c>
      <c r="P289" t="s">
        <v>3192</v>
      </c>
      <c r="Q289" t="s">
        <v>3193</v>
      </c>
      <c r="R289" t="s">
        <v>3194</v>
      </c>
      <c r="S289"/>
      <c r="T289"/>
      <c r="U289" t="s">
        <v>13268</v>
      </c>
      <c r="V289" t="s">
        <v>13247</v>
      </c>
      <c r="W289"/>
      <c r="X289"/>
      <c r="Y289"/>
      <c r="Z289"/>
      <c r="AA289"/>
      <c r="AB289"/>
      <c r="AC289"/>
      <c r="AD289"/>
      <c r="AE289"/>
      <c r="AF289"/>
      <c r="AG289"/>
      <c r="AH289"/>
      <c r="AI289"/>
      <c r="AJ289"/>
      <c r="AK289"/>
      <c r="AL289"/>
      <c r="AM289"/>
      <c r="AN289"/>
      <c r="AO289" s="108" t="s">
        <v>43</v>
      </c>
      <c r="AP289" t="s">
        <v>2846</v>
      </c>
      <c r="AQ289">
        <v>25</v>
      </c>
      <c r="AR289" t="e">
        <v>#N/A</v>
      </c>
      <c r="AS289" t="s">
        <v>3511</v>
      </c>
      <c r="AT289" t="e">
        <v>#N/A</v>
      </c>
      <c r="AU289" t="s">
        <v>3354</v>
      </c>
      <c r="AV289" t="s">
        <v>6519</v>
      </c>
      <c r="AW289" t="s">
        <v>6520</v>
      </c>
      <c r="AX289" t="s">
        <v>1740</v>
      </c>
      <c r="AY289" t="s">
        <v>6521</v>
      </c>
      <c r="AZ289" t="s">
        <v>3193</v>
      </c>
      <c r="BA289" t="s">
        <v>6522</v>
      </c>
      <c r="BB289" t="s">
        <v>2799</v>
      </c>
      <c r="BC289" t="s">
        <v>3190</v>
      </c>
      <c r="BD289" t="s">
        <v>6989</v>
      </c>
      <c r="BE289" t="s">
        <v>3523</v>
      </c>
      <c r="BF289">
        <v>226</v>
      </c>
      <c r="BG289">
        <v>287</v>
      </c>
      <c r="BH289">
        <v>0</v>
      </c>
      <c r="BI289" t="s">
        <v>1547</v>
      </c>
      <c r="BJ289">
        <v>0</v>
      </c>
      <c r="BK289">
        <v>0</v>
      </c>
      <c r="BL289">
        <v>226</v>
      </c>
      <c r="BM289" t="s">
        <v>6526</v>
      </c>
      <c r="BN289" t="s">
        <v>3524</v>
      </c>
      <c r="BO289" t="s">
        <v>6979</v>
      </c>
      <c r="BP289" t="e" cm="1">
        <v>#N/A</v>
      </c>
      <c r="BQ289" t="s">
        <v>1547</v>
      </c>
      <c r="BR289" t="s">
        <v>3191</v>
      </c>
      <c r="BS289">
        <v>98</v>
      </c>
      <c r="BT289" t="s">
        <v>6990</v>
      </c>
      <c r="BU289" t="s">
        <v>15342</v>
      </c>
      <c r="BV289" t="s">
        <v>3353</v>
      </c>
      <c r="BW289" t="s">
        <v>6519</v>
      </c>
      <c r="BX289" t="s">
        <v>6521</v>
      </c>
      <c r="BY289" t="s">
        <v>1744</v>
      </c>
      <c r="BZ289" t="s">
        <v>1547</v>
      </c>
      <c r="CA289" t="s">
        <v>1744</v>
      </c>
      <c r="CB289" t="s">
        <v>1749</v>
      </c>
      <c r="CC289"/>
      <c r="CD289" t="s">
        <v>998</v>
      </c>
      <c r="CE289" t="s">
        <v>2799</v>
      </c>
      <c r="CF289" t="s">
        <v>6991</v>
      </c>
      <c r="CG289" t="s">
        <v>6992</v>
      </c>
      <c r="CH289" t="s">
        <v>2799</v>
      </c>
      <c r="CI289" t="s">
        <v>1547</v>
      </c>
      <c r="CJ289" t="s">
        <v>3194</v>
      </c>
      <c r="CK289" t="s">
        <v>1569</v>
      </c>
      <c r="CL289"/>
      <c r="CM289"/>
      <c r="CN289" t="s">
        <v>13268</v>
      </c>
      <c r="CO289" t="s">
        <v>13247</v>
      </c>
      <c r="CP289" t="s">
        <v>13268</v>
      </c>
      <c r="CQ289" t="s">
        <v>13247</v>
      </c>
      <c r="CR289" t="s">
        <v>1547</v>
      </c>
      <c r="CS289">
        <v>8</v>
      </c>
      <c r="CT289" t="s">
        <v>3191</v>
      </c>
      <c r="CU289" t="s">
        <v>3191</v>
      </c>
      <c r="CV289" t="s">
        <v>3191</v>
      </c>
      <c r="CW289" t="s">
        <v>1547</v>
      </c>
      <c r="CX289" t="s">
        <v>1547</v>
      </c>
      <c r="CY289">
        <v>287</v>
      </c>
      <c r="CZ289" t="s">
        <v>6993</v>
      </c>
      <c r="DA289" t="s">
        <v>1547</v>
      </c>
      <c r="DB289" t="s">
        <v>1881</v>
      </c>
      <c r="DC289" t="s">
        <v>1882</v>
      </c>
      <c r="DD289" t="s">
        <v>3354</v>
      </c>
      <c r="DE289" t="s">
        <v>3193</v>
      </c>
      <c r="DF289" t="s">
        <v>3356</v>
      </c>
      <c r="DG289" t="s">
        <v>1547</v>
      </c>
      <c r="DH289" t="s">
        <v>1547</v>
      </c>
      <c r="DI289" t="s">
        <v>1892</v>
      </c>
      <c r="DJ289" t="e">
        <v>#N/A</v>
      </c>
      <c r="DK289"/>
      <c r="DL289" t="s">
        <v>1892</v>
      </c>
      <c r="DM289">
        <v>9</v>
      </c>
      <c r="DN289" t="s">
        <v>1883</v>
      </c>
      <c r="DO289" t="s">
        <v>1569</v>
      </c>
      <c r="DP289" t="b">
        <v>1</v>
      </c>
      <c r="DQ289" t="b">
        <v>0</v>
      </c>
      <c r="DR289" t="b">
        <v>0</v>
      </c>
      <c r="DS289" t="b">
        <v>0</v>
      </c>
      <c r="DT289" t="b">
        <v>0</v>
      </c>
      <c r="DU289" t="b">
        <v>0</v>
      </c>
      <c r="DV289" t="b">
        <v>0</v>
      </c>
      <c r="DW289">
        <v>0</v>
      </c>
      <c r="DX289" t="b">
        <v>0</v>
      </c>
      <c r="DY289" t="b">
        <v>0</v>
      </c>
      <c r="DZ289" t="b">
        <v>0</v>
      </c>
      <c r="EA289" t="b">
        <v>0</v>
      </c>
      <c r="EB289" t="b">
        <v>0</v>
      </c>
      <c r="EC289" t="b">
        <v>0</v>
      </c>
      <c r="ED289" t="b">
        <v>0</v>
      </c>
      <c r="EE289" t="b">
        <v>0</v>
      </c>
      <c r="EF289" t="b">
        <v>0</v>
      </c>
      <c r="EG289" t="b" cm="1">
        <v>1</v>
      </c>
      <c r="EH289" t="b">
        <v>0</v>
      </c>
      <c r="EI289" t="b">
        <v>0</v>
      </c>
      <c r="EJ289" t="b">
        <v>1</v>
      </c>
      <c r="EK289" t="s">
        <v>5887</v>
      </c>
      <c r="EL289">
        <v>1</v>
      </c>
      <c r="EM289">
        <v>21</v>
      </c>
      <c r="EN289" t="b">
        <v>0</v>
      </c>
    </row>
    <row r="290" spans="1:144" ht="15.75">
      <c r="A290"/>
      <c r="B290" t="s">
        <v>1569</v>
      </c>
      <c r="C290" t="s">
        <v>3511</v>
      </c>
      <c r="D290" t="s">
        <v>3358</v>
      </c>
      <c r="E290" t="s">
        <v>3359</v>
      </c>
      <c r="F290" t="s">
        <v>960</v>
      </c>
      <c r="G290" t="s">
        <v>3358</v>
      </c>
      <c r="H290" t="s">
        <v>3358</v>
      </c>
      <c r="I290" t="s">
        <v>2799</v>
      </c>
      <c r="J290"/>
      <c r="K290" t="s">
        <v>902</v>
      </c>
      <c r="L290" t="s">
        <v>3190</v>
      </c>
      <c r="M290" t="s">
        <v>1754</v>
      </c>
      <c r="N290" t="s">
        <v>3357</v>
      </c>
      <c r="O290" t="s">
        <v>3191</v>
      </c>
      <c r="P290" t="s">
        <v>3192</v>
      </c>
      <c r="Q290" t="s">
        <v>3193</v>
      </c>
      <c r="R290" t="s">
        <v>3194</v>
      </c>
      <c r="S290"/>
      <c r="T290"/>
      <c r="U290" t="s">
        <v>13268</v>
      </c>
      <c r="V290" t="s">
        <v>13248</v>
      </c>
      <c r="W290"/>
      <c r="X290"/>
      <c r="Y290"/>
      <c r="Z290"/>
      <c r="AA290"/>
      <c r="AB290"/>
      <c r="AC290"/>
      <c r="AD290"/>
      <c r="AE290"/>
      <c r="AF290"/>
      <c r="AG290"/>
      <c r="AH290"/>
      <c r="AI290"/>
      <c r="AJ290"/>
      <c r="AK290"/>
      <c r="AL290"/>
      <c r="AM290"/>
      <c r="AN290"/>
      <c r="AO290" s="108" t="s">
        <v>43</v>
      </c>
      <c r="AP290" t="s">
        <v>2846</v>
      </c>
      <c r="AQ290">
        <v>26</v>
      </c>
      <c r="AR290" t="e">
        <v>#N/A</v>
      </c>
      <c r="AS290" t="s">
        <v>3511</v>
      </c>
      <c r="AT290" t="e">
        <v>#N/A</v>
      </c>
      <c r="AU290" t="s">
        <v>3359</v>
      </c>
      <c r="AV290" t="s">
        <v>6529</v>
      </c>
      <c r="AW290" t="s">
        <v>6530</v>
      </c>
      <c r="AX290" t="s">
        <v>1740</v>
      </c>
      <c r="AY290" t="s">
        <v>6531</v>
      </c>
      <c r="AZ290" t="s">
        <v>3193</v>
      </c>
      <c r="BA290" t="s">
        <v>6532</v>
      </c>
      <c r="BB290" t="s">
        <v>2799</v>
      </c>
      <c r="BC290" t="s">
        <v>3190</v>
      </c>
      <c r="BD290" t="s">
        <v>6994</v>
      </c>
      <c r="BE290" t="s">
        <v>3523</v>
      </c>
      <c r="BF290">
        <v>227</v>
      </c>
      <c r="BG290">
        <v>287</v>
      </c>
      <c r="BH290">
        <v>0</v>
      </c>
      <c r="BI290" t="s">
        <v>1547</v>
      </c>
      <c r="BJ290">
        <v>0</v>
      </c>
      <c r="BK290">
        <v>0</v>
      </c>
      <c r="BL290">
        <v>227</v>
      </c>
      <c r="BM290" t="s">
        <v>6535</v>
      </c>
      <c r="BN290" t="s">
        <v>3524</v>
      </c>
      <c r="BO290" t="s">
        <v>6979</v>
      </c>
      <c r="BP290" t="e" cm="1">
        <v>#N/A</v>
      </c>
      <c r="BQ290" t="s">
        <v>1547</v>
      </c>
      <c r="BR290" t="s">
        <v>3191</v>
      </c>
      <c r="BS290">
        <v>99</v>
      </c>
      <c r="BT290" t="s">
        <v>6995</v>
      </c>
      <c r="BU290" t="s">
        <v>15343</v>
      </c>
      <c r="BV290" t="s">
        <v>3358</v>
      </c>
      <c r="BW290" t="s">
        <v>6529</v>
      </c>
      <c r="BX290" t="s">
        <v>6531</v>
      </c>
      <c r="BY290" t="s">
        <v>6524</v>
      </c>
      <c r="BZ290" t="s">
        <v>1547</v>
      </c>
      <c r="CA290" t="s">
        <v>1744</v>
      </c>
      <c r="CB290" t="s">
        <v>1754</v>
      </c>
      <c r="CC290"/>
      <c r="CD290" t="s">
        <v>998</v>
      </c>
      <c r="CE290" t="s">
        <v>2799</v>
      </c>
      <c r="CF290" t="s">
        <v>6996</v>
      </c>
      <c r="CG290" t="s">
        <v>6997</v>
      </c>
      <c r="CH290" t="s">
        <v>2799</v>
      </c>
      <c r="CI290" t="s">
        <v>1547</v>
      </c>
      <c r="CJ290" t="s">
        <v>3194</v>
      </c>
      <c r="CK290" t="s">
        <v>1569</v>
      </c>
      <c r="CL290"/>
      <c r="CM290"/>
      <c r="CN290" t="s">
        <v>13268</v>
      </c>
      <c r="CO290" t="s">
        <v>13248</v>
      </c>
      <c r="CP290" t="s">
        <v>13268</v>
      </c>
      <c r="CQ290" t="s">
        <v>13248</v>
      </c>
      <c r="CR290" t="s">
        <v>1547</v>
      </c>
      <c r="CS290">
        <v>8</v>
      </c>
      <c r="CT290" t="s">
        <v>3191</v>
      </c>
      <c r="CU290" t="s">
        <v>3191</v>
      </c>
      <c r="CV290" t="s">
        <v>3191</v>
      </c>
      <c r="CW290" t="s">
        <v>1547</v>
      </c>
      <c r="CX290" t="s">
        <v>1547</v>
      </c>
      <c r="CY290">
        <v>288</v>
      </c>
      <c r="CZ290" t="s">
        <v>6998</v>
      </c>
      <c r="DA290" t="s">
        <v>1547</v>
      </c>
      <c r="DB290" t="s">
        <v>1881</v>
      </c>
      <c r="DC290" t="s">
        <v>1882</v>
      </c>
      <c r="DD290" t="s">
        <v>3359</v>
      </c>
      <c r="DE290" t="s">
        <v>3193</v>
      </c>
      <c r="DF290" t="s">
        <v>3358</v>
      </c>
      <c r="DG290" t="s">
        <v>1547</v>
      </c>
      <c r="DH290" t="s">
        <v>1547</v>
      </c>
      <c r="DI290" t="s">
        <v>1892</v>
      </c>
      <c r="DJ290" t="e">
        <v>#N/A</v>
      </c>
      <c r="DK290"/>
      <c r="DL290" t="s">
        <v>1892</v>
      </c>
      <c r="DM290">
        <v>9</v>
      </c>
      <c r="DN290" t="s">
        <v>1883</v>
      </c>
      <c r="DO290" t="s">
        <v>1569</v>
      </c>
      <c r="DP290" t="b">
        <v>1</v>
      </c>
      <c r="DQ290" t="b">
        <v>0</v>
      </c>
      <c r="DR290" t="b">
        <v>0</v>
      </c>
      <c r="DS290" t="b">
        <v>0</v>
      </c>
      <c r="DT290" t="b">
        <v>0</v>
      </c>
      <c r="DU290" t="b">
        <v>0</v>
      </c>
      <c r="DV290" t="b">
        <v>0</v>
      </c>
      <c r="DW290">
        <v>0</v>
      </c>
      <c r="DX290" t="b">
        <v>0</v>
      </c>
      <c r="DY290" t="b">
        <v>0</v>
      </c>
      <c r="DZ290" t="b">
        <v>0</v>
      </c>
      <c r="EA290" t="b">
        <v>0</v>
      </c>
      <c r="EB290" t="b">
        <v>0</v>
      </c>
      <c r="EC290" t="b">
        <v>0</v>
      </c>
      <c r="ED290" t="b">
        <v>0</v>
      </c>
      <c r="EE290" t="b">
        <v>0</v>
      </c>
      <c r="EF290" t="b">
        <v>0</v>
      </c>
      <c r="EG290" t="b" cm="1">
        <v>1</v>
      </c>
      <c r="EH290" t="b">
        <v>0</v>
      </c>
      <c r="EI290" t="b">
        <v>0</v>
      </c>
      <c r="EJ290" t="b">
        <v>1</v>
      </c>
      <c r="EK290" t="s">
        <v>5887</v>
      </c>
      <c r="EL290">
        <v>1</v>
      </c>
      <c r="EM290">
        <v>22</v>
      </c>
      <c r="EN290" t="b">
        <v>0</v>
      </c>
    </row>
    <row r="291" spans="1:144" ht="15.75">
      <c r="A291"/>
      <c r="B291" t="s">
        <v>1569</v>
      </c>
      <c r="C291" t="s">
        <v>3511</v>
      </c>
      <c r="D291" t="s">
        <v>3360</v>
      </c>
      <c r="E291" t="s">
        <v>3361</v>
      </c>
      <c r="F291" t="s">
        <v>979</v>
      </c>
      <c r="G291" t="s">
        <v>3360</v>
      </c>
      <c r="H291" t="s">
        <v>3362</v>
      </c>
      <c r="I291" t="s">
        <v>2799</v>
      </c>
      <c r="J291"/>
      <c r="K291" t="s">
        <v>902</v>
      </c>
      <c r="L291" t="s">
        <v>3190</v>
      </c>
      <c r="M291" t="s">
        <v>1754</v>
      </c>
      <c r="N291" t="s">
        <v>3363</v>
      </c>
      <c r="O291" t="s">
        <v>3191</v>
      </c>
      <c r="P291" t="s">
        <v>3192</v>
      </c>
      <c r="Q291" t="s">
        <v>3193</v>
      </c>
      <c r="R291" t="s">
        <v>3194</v>
      </c>
      <c r="S291"/>
      <c r="T291"/>
      <c r="U291" t="s">
        <v>13268</v>
      </c>
      <c r="V291" t="s">
        <v>13249</v>
      </c>
      <c r="W291"/>
      <c r="X291"/>
      <c r="Y291"/>
      <c r="Z291"/>
      <c r="AA291"/>
      <c r="AB291"/>
      <c r="AC291"/>
      <c r="AD291"/>
      <c r="AE291"/>
      <c r="AF291"/>
      <c r="AG291"/>
      <c r="AH291"/>
      <c r="AI291"/>
      <c r="AJ291"/>
      <c r="AK291"/>
      <c r="AL291"/>
      <c r="AM291"/>
      <c r="AN291"/>
      <c r="AO291" s="108" t="s">
        <v>43</v>
      </c>
      <c r="AP291" t="s">
        <v>2846</v>
      </c>
      <c r="AQ291">
        <v>27</v>
      </c>
      <c r="AR291" t="e">
        <v>#N/A</v>
      </c>
      <c r="AS291" t="s">
        <v>3511</v>
      </c>
      <c r="AT291" t="e">
        <v>#N/A</v>
      </c>
      <c r="AU291" t="s">
        <v>3361</v>
      </c>
      <c r="AV291" t="s">
        <v>6538</v>
      </c>
      <c r="AW291" t="s">
        <v>6539</v>
      </c>
      <c r="AX291" t="s">
        <v>1740</v>
      </c>
      <c r="AY291" t="s">
        <v>6540</v>
      </c>
      <c r="AZ291" t="s">
        <v>3193</v>
      </c>
      <c r="BA291" t="s">
        <v>6541</v>
      </c>
      <c r="BB291" t="s">
        <v>2799</v>
      </c>
      <c r="BC291" t="s">
        <v>3190</v>
      </c>
      <c r="BD291" t="s">
        <v>6999</v>
      </c>
      <c r="BE291" t="s">
        <v>3523</v>
      </c>
      <c r="BF291">
        <v>228</v>
      </c>
      <c r="BG291">
        <v>287</v>
      </c>
      <c r="BH291">
        <v>0</v>
      </c>
      <c r="BI291" t="s">
        <v>1547</v>
      </c>
      <c r="BJ291">
        <v>0</v>
      </c>
      <c r="BK291">
        <v>0</v>
      </c>
      <c r="BL291">
        <v>228</v>
      </c>
      <c r="BM291" t="s">
        <v>6546</v>
      </c>
      <c r="BN291" t="s">
        <v>3524</v>
      </c>
      <c r="BO291" t="s">
        <v>6979</v>
      </c>
      <c r="BP291" t="e" cm="1">
        <v>#N/A</v>
      </c>
      <c r="BQ291" t="s">
        <v>1547</v>
      </c>
      <c r="BR291" t="s">
        <v>3191</v>
      </c>
      <c r="BS291">
        <v>100</v>
      </c>
      <c r="BT291" t="s">
        <v>7000</v>
      </c>
      <c r="BU291" t="s">
        <v>15344</v>
      </c>
      <c r="BV291" t="s">
        <v>3360</v>
      </c>
      <c r="BW291" t="s">
        <v>6538</v>
      </c>
      <c r="BX291" t="s">
        <v>6543</v>
      </c>
      <c r="BY291" t="s">
        <v>6544</v>
      </c>
      <c r="BZ291" t="s">
        <v>1547</v>
      </c>
      <c r="CA291" t="s">
        <v>1744</v>
      </c>
      <c r="CB291" t="s">
        <v>1754</v>
      </c>
      <c r="CC291"/>
      <c r="CD291" t="s">
        <v>998</v>
      </c>
      <c r="CE291" t="s">
        <v>2799</v>
      </c>
      <c r="CF291" t="s">
        <v>7001</v>
      </c>
      <c r="CG291" t="s">
        <v>7002</v>
      </c>
      <c r="CH291" t="s">
        <v>2799</v>
      </c>
      <c r="CI291" t="s">
        <v>1547</v>
      </c>
      <c r="CJ291" t="s">
        <v>3194</v>
      </c>
      <c r="CK291" t="s">
        <v>1569</v>
      </c>
      <c r="CL291"/>
      <c r="CM291"/>
      <c r="CN291" t="s">
        <v>13268</v>
      </c>
      <c r="CO291" t="s">
        <v>13249</v>
      </c>
      <c r="CP291" t="s">
        <v>13268</v>
      </c>
      <c r="CQ291" t="s">
        <v>13249</v>
      </c>
      <c r="CR291" t="s">
        <v>1547</v>
      </c>
      <c r="CS291">
        <v>8</v>
      </c>
      <c r="CT291" t="s">
        <v>3191</v>
      </c>
      <c r="CU291" t="s">
        <v>3191</v>
      </c>
      <c r="CV291" t="s">
        <v>3191</v>
      </c>
      <c r="CW291" t="s">
        <v>1547</v>
      </c>
      <c r="CX291" t="s">
        <v>1547</v>
      </c>
      <c r="CY291">
        <v>289</v>
      </c>
      <c r="CZ291" t="s">
        <v>7003</v>
      </c>
      <c r="DA291" t="s">
        <v>1547</v>
      </c>
      <c r="DB291" t="s">
        <v>1881</v>
      </c>
      <c r="DC291" t="s">
        <v>1882</v>
      </c>
      <c r="DD291" t="s">
        <v>3361</v>
      </c>
      <c r="DE291" t="s">
        <v>3193</v>
      </c>
      <c r="DF291" t="s">
        <v>3360</v>
      </c>
      <c r="DG291" t="s">
        <v>1547</v>
      </c>
      <c r="DH291" t="s">
        <v>1547</v>
      </c>
      <c r="DI291" t="s">
        <v>1892</v>
      </c>
      <c r="DJ291" t="e">
        <v>#N/A</v>
      </c>
      <c r="DK291"/>
      <c r="DL291" t="s">
        <v>1892</v>
      </c>
      <c r="DM291">
        <v>9</v>
      </c>
      <c r="DN291" t="s">
        <v>1883</v>
      </c>
      <c r="DO291" t="s">
        <v>1569</v>
      </c>
      <c r="DP291" t="b">
        <v>1</v>
      </c>
      <c r="DQ291" t="b">
        <v>0</v>
      </c>
      <c r="DR291" t="b">
        <v>0</v>
      </c>
      <c r="DS291" t="b">
        <v>0</v>
      </c>
      <c r="DT291" t="b">
        <v>0</v>
      </c>
      <c r="DU291" t="b">
        <v>0</v>
      </c>
      <c r="DV291" t="b">
        <v>0</v>
      </c>
      <c r="DW291">
        <v>0</v>
      </c>
      <c r="DX291" t="b">
        <v>0</v>
      </c>
      <c r="DY291" t="b">
        <v>0</v>
      </c>
      <c r="DZ291" t="b">
        <v>0</v>
      </c>
      <c r="EA291" t="b">
        <v>0</v>
      </c>
      <c r="EB291" t="b">
        <v>0</v>
      </c>
      <c r="EC291" t="b">
        <v>0</v>
      </c>
      <c r="ED291" t="b">
        <v>0</v>
      </c>
      <c r="EE291" t="b">
        <v>0</v>
      </c>
      <c r="EF291" t="b">
        <v>0</v>
      </c>
      <c r="EG291" t="b" cm="1">
        <v>0</v>
      </c>
      <c r="EH291" t="b">
        <v>0</v>
      </c>
      <c r="EI291" t="b">
        <v>0</v>
      </c>
      <c r="EJ291" t="b">
        <v>0</v>
      </c>
      <c r="EK291" t="s">
        <v>1547</v>
      </c>
      <c r="EL291">
        <v>0</v>
      </c>
      <c r="EM291">
        <v>20</v>
      </c>
      <c r="EN291" t="b">
        <v>0</v>
      </c>
    </row>
    <row r="292" spans="1:144" ht="15.75">
      <c r="A292"/>
      <c r="B292" t="s">
        <v>1569</v>
      </c>
      <c r="C292" t="s">
        <v>3511</v>
      </c>
      <c r="D292" t="s">
        <v>3364</v>
      </c>
      <c r="E292" t="s">
        <v>3365</v>
      </c>
      <c r="F292" t="s">
        <v>3366</v>
      </c>
      <c r="G292" t="s">
        <v>3367</v>
      </c>
      <c r="H292" t="s">
        <v>3368</v>
      </c>
      <c r="I292" t="s">
        <v>2799</v>
      </c>
      <c r="J292"/>
      <c r="K292" t="s">
        <v>902</v>
      </c>
      <c r="L292" t="s">
        <v>3190</v>
      </c>
      <c r="M292" t="s">
        <v>2007</v>
      </c>
      <c r="N292"/>
      <c r="O292" t="s">
        <v>3191</v>
      </c>
      <c r="P292" t="s">
        <v>3192</v>
      </c>
      <c r="Q292" t="s">
        <v>3193</v>
      </c>
      <c r="R292" t="s">
        <v>3194</v>
      </c>
      <c r="S292"/>
      <c r="T292"/>
      <c r="U292" t="s">
        <v>13268</v>
      </c>
      <c r="V292" t="s">
        <v>13250</v>
      </c>
      <c r="W292"/>
      <c r="X292"/>
      <c r="Y292"/>
      <c r="Z292"/>
      <c r="AA292"/>
      <c r="AB292"/>
      <c r="AC292"/>
      <c r="AD292"/>
      <c r="AE292"/>
      <c r="AF292"/>
      <c r="AG292"/>
      <c r="AH292"/>
      <c r="AI292"/>
      <c r="AJ292"/>
      <c r="AK292"/>
      <c r="AL292"/>
      <c r="AM292"/>
      <c r="AN292"/>
      <c r="AO292" s="108" t="s">
        <v>43</v>
      </c>
      <c r="AP292" t="s">
        <v>2846</v>
      </c>
      <c r="AQ292">
        <v>28</v>
      </c>
      <c r="AR292" t="e">
        <v>#N/A</v>
      </c>
      <c r="AS292" t="s">
        <v>3511</v>
      </c>
      <c r="AT292" t="e">
        <v>#N/A</v>
      </c>
      <c r="AU292" t="s">
        <v>3365</v>
      </c>
      <c r="AV292" t="s">
        <v>6549</v>
      </c>
      <c r="AW292" t="s">
        <v>6550</v>
      </c>
      <c r="AX292" t="s">
        <v>1740</v>
      </c>
      <c r="AY292" t="s">
        <v>6551</v>
      </c>
      <c r="AZ292" t="s">
        <v>3193</v>
      </c>
      <c r="BA292" t="s">
        <v>6552</v>
      </c>
      <c r="BB292" t="s">
        <v>2799</v>
      </c>
      <c r="BC292" t="s">
        <v>3190</v>
      </c>
      <c r="BD292" t="s">
        <v>7004</v>
      </c>
      <c r="BE292" t="s">
        <v>3523</v>
      </c>
      <c r="BF292">
        <v>229</v>
      </c>
      <c r="BG292">
        <v>287</v>
      </c>
      <c r="BH292">
        <v>0</v>
      </c>
      <c r="BI292" t="s">
        <v>1547</v>
      </c>
      <c r="BJ292">
        <v>0</v>
      </c>
      <c r="BK292">
        <v>0</v>
      </c>
      <c r="BL292">
        <v>229</v>
      </c>
      <c r="BM292" t="s">
        <v>6556</v>
      </c>
      <c r="BN292" t="s">
        <v>3524</v>
      </c>
      <c r="BO292" t="s">
        <v>6979</v>
      </c>
      <c r="BP292" t="e" cm="1">
        <v>#N/A</v>
      </c>
      <c r="BQ292" t="s">
        <v>1547</v>
      </c>
      <c r="BR292" t="s">
        <v>3191</v>
      </c>
      <c r="BS292">
        <v>101</v>
      </c>
      <c r="BT292" t="s">
        <v>7005</v>
      </c>
      <c r="BU292" t="s">
        <v>15345</v>
      </c>
      <c r="BV292" t="s">
        <v>3364</v>
      </c>
      <c r="BW292" t="s">
        <v>6549</v>
      </c>
      <c r="BX292" t="s">
        <v>6554</v>
      </c>
      <c r="BY292" t="s">
        <v>1744</v>
      </c>
      <c r="BZ292" t="s">
        <v>1547</v>
      </c>
      <c r="CA292" t="s">
        <v>1744</v>
      </c>
      <c r="CB292" t="s">
        <v>2007</v>
      </c>
      <c r="CC292"/>
      <c r="CD292" t="s">
        <v>998</v>
      </c>
      <c r="CE292" t="s">
        <v>2799</v>
      </c>
      <c r="CF292" t="s">
        <v>7006</v>
      </c>
      <c r="CG292" t="s">
        <v>7007</v>
      </c>
      <c r="CH292" t="s">
        <v>2799</v>
      </c>
      <c r="CI292" t="s">
        <v>1547</v>
      </c>
      <c r="CJ292" t="s">
        <v>3194</v>
      </c>
      <c r="CK292" t="s">
        <v>1569</v>
      </c>
      <c r="CL292"/>
      <c r="CM292"/>
      <c r="CN292" t="s">
        <v>13268</v>
      </c>
      <c r="CO292" t="s">
        <v>13250</v>
      </c>
      <c r="CP292" t="s">
        <v>13268</v>
      </c>
      <c r="CQ292" t="s">
        <v>13250</v>
      </c>
      <c r="CR292" t="s">
        <v>1547</v>
      </c>
      <c r="CS292">
        <v>8</v>
      </c>
      <c r="CT292" t="s">
        <v>3191</v>
      </c>
      <c r="CU292" t="s">
        <v>3191</v>
      </c>
      <c r="CV292" t="s">
        <v>3191</v>
      </c>
      <c r="CW292" t="s">
        <v>1547</v>
      </c>
      <c r="CX292" t="s">
        <v>1547</v>
      </c>
      <c r="CY292">
        <v>290</v>
      </c>
      <c r="CZ292" t="s">
        <v>7008</v>
      </c>
      <c r="DA292" t="s">
        <v>1547</v>
      </c>
      <c r="DB292" t="s">
        <v>1881</v>
      </c>
      <c r="DC292" t="s">
        <v>1882</v>
      </c>
      <c r="DD292" t="s">
        <v>3365</v>
      </c>
      <c r="DE292" t="s">
        <v>3193</v>
      </c>
      <c r="DF292" t="s">
        <v>3367</v>
      </c>
      <c r="DG292" t="s">
        <v>1547</v>
      </c>
      <c r="DH292" t="s">
        <v>1547</v>
      </c>
      <c r="DI292" t="s">
        <v>1892</v>
      </c>
      <c r="DJ292" t="e">
        <v>#N/A</v>
      </c>
      <c r="DK292"/>
      <c r="DL292" t="s">
        <v>1892</v>
      </c>
      <c r="DM292">
        <v>9</v>
      </c>
      <c r="DN292" t="s">
        <v>1883</v>
      </c>
      <c r="DO292" t="s">
        <v>1569</v>
      </c>
      <c r="DP292" t="b">
        <v>1</v>
      </c>
      <c r="DQ292" t="b">
        <v>0</v>
      </c>
      <c r="DR292" t="b">
        <v>0</v>
      </c>
      <c r="DS292" t="b">
        <v>0</v>
      </c>
      <c r="DT292" t="b">
        <v>0</v>
      </c>
      <c r="DU292" t="b">
        <v>0</v>
      </c>
      <c r="DV292" t="b">
        <v>0</v>
      </c>
      <c r="DW292">
        <v>0</v>
      </c>
      <c r="DX292" t="b">
        <v>0</v>
      </c>
      <c r="DY292" t="b">
        <v>0</v>
      </c>
      <c r="DZ292" t="b">
        <v>0</v>
      </c>
      <c r="EA292" t="b">
        <v>0</v>
      </c>
      <c r="EB292" t="b">
        <v>0</v>
      </c>
      <c r="EC292" t="b">
        <v>0</v>
      </c>
      <c r="ED292" t="b">
        <v>0</v>
      </c>
      <c r="EE292" t="b">
        <v>0</v>
      </c>
      <c r="EF292" t="b">
        <v>0</v>
      </c>
      <c r="EG292" t="b" cm="1">
        <v>0</v>
      </c>
      <c r="EH292" t="b">
        <v>0</v>
      </c>
      <c r="EI292" t="b">
        <v>0</v>
      </c>
      <c r="EJ292" t="b">
        <v>0</v>
      </c>
      <c r="EK292" t="s">
        <v>1547</v>
      </c>
      <c r="EL292">
        <v>0</v>
      </c>
      <c r="EM292">
        <v>24</v>
      </c>
      <c r="EN292" t="b">
        <v>0</v>
      </c>
    </row>
    <row r="293" spans="1:144" ht="15.75">
      <c r="A293"/>
      <c r="B293" t="s">
        <v>1569</v>
      </c>
      <c r="C293" t="s">
        <v>3511</v>
      </c>
      <c r="D293" t="s">
        <v>3369</v>
      </c>
      <c r="E293" t="s">
        <v>3370</v>
      </c>
      <c r="F293" t="s">
        <v>3371</v>
      </c>
      <c r="G293" t="s">
        <v>3372</v>
      </c>
      <c r="H293" t="s">
        <v>3216</v>
      </c>
      <c r="I293" t="s">
        <v>2799</v>
      </c>
      <c r="J293"/>
      <c r="K293" t="s">
        <v>902</v>
      </c>
      <c r="L293" t="s">
        <v>3190</v>
      </c>
      <c r="M293" t="s">
        <v>1779</v>
      </c>
      <c r="N293"/>
      <c r="O293" t="s">
        <v>3191</v>
      </c>
      <c r="P293" t="s">
        <v>3192</v>
      </c>
      <c r="Q293" t="s">
        <v>3193</v>
      </c>
      <c r="R293" t="s">
        <v>3194</v>
      </c>
      <c r="S293"/>
      <c r="T293"/>
      <c r="U293" t="s">
        <v>13268</v>
      </c>
      <c r="V293" t="s">
        <v>13251</v>
      </c>
      <c r="W293"/>
      <c r="X293"/>
      <c r="Y293"/>
      <c r="Z293"/>
      <c r="AA293"/>
      <c r="AB293"/>
      <c r="AC293"/>
      <c r="AD293"/>
      <c r="AE293"/>
      <c r="AF293"/>
      <c r="AG293"/>
      <c r="AH293"/>
      <c r="AI293"/>
      <c r="AJ293"/>
      <c r="AK293"/>
      <c r="AL293"/>
      <c r="AM293"/>
      <c r="AN293"/>
      <c r="AO293" s="108" t="s">
        <v>43</v>
      </c>
      <c r="AP293" t="s">
        <v>2846</v>
      </c>
      <c r="AQ293">
        <v>29</v>
      </c>
      <c r="AR293" t="e">
        <v>#N/A</v>
      </c>
      <c r="AS293" t="s">
        <v>3511</v>
      </c>
      <c r="AT293" t="e">
        <v>#N/A</v>
      </c>
      <c r="AU293" t="s">
        <v>3370</v>
      </c>
      <c r="AV293" t="s">
        <v>6559</v>
      </c>
      <c r="AW293" t="s">
        <v>6560</v>
      </c>
      <c r="AX293" t="s">
        <v>1740</v>
      </c>
      <c r="AY293" t="s">
        <v>6561</v>
      </c>
      <c r="AZ293" t="s">
        <v>3193</v>
      </c>
      <c r="BA293" t="s">
        <v>6562</v>
      </c>
      <c r="BB293" t="s">
        <v>2799</v>
      </c>
      <c r="BC293" t="s">
        <v>3190</v>
      </c>
      <c r="BD293" t="s">
        <v>7009</v>
      </c>
      <c r="BE293" t="s">
        <v>3523</v>
      </c>
      <c r="BF293">
        <v>230</v>
      </c>
      <c r="BG293">
        <v>287</v>
      </c>
      <c r="BH293">
        <v>0</v>
      </c>
      <c r="BI293" t="s">
        <v>1547</v>
      </c>
      <c r="BJ293">
        <v>0</v>
      </c>
      <c r="BK293">
        <v>0</v>
      </c>
      <c r="BL293">
        <v>230</v>
      </c>
      <c r="BM293" t="s">
        <v>6565</v>
      </c>
      <c r="BN293" t="s">
        <v>3524</v>
      </c>
      <c r="BO293" t="s">
        <v>6979</v>
      </c>
      <c r="BP293" t="e" cm="1">
        <v>#N/A</v>
      </c>
      <c r="BQ293" t="s">
        <v>1547</v>
      </c>
      <c r="BR293" t="s">
        <v>3191</v>
      </c>
      <c r="BS293">
        <v>102</v>
      </c>
      <c r="BT293" t="s">
        <v>7010</v>
      </c>
      <c r="BU293" t="s">
        <v>15346</v>
      </c>
      <c r="BV293" t="s">
        <v>3369</v>
      </c>
      <c r="BW293" t="s">
        <v>6559</v>
      </c>
      <c r="BX293" t="s">
        <v>6111</v>
      </c>
      <c r="BY293" t="s">
        <v>1744</v>
      </c>
      <c r="BZ293" t="s">
        <v>1547</v>
      </c>
      <c r="CA293" t="s">
        <v>1744</v>
      </c>
      <c r="CB293" t="s">
        <v>1779</v>
      </c>
      <c r="CC293"/>
      <c r="CD293" t="s">
        <v>998</v>
      </c>
      <c r="CE293" t="s">
        <v>2799</v>
      </c>
      <c r="CF293" t="s">
        <v>7011</v>
      </c>
      <c r="CG293" t="s">
        <v>7012</v>
      </c>
      <c r="CH293" t="s">
        <v>2799</v>
      </c>
      <c r="CI293" t="s">
        <v>1547</v>
      </c>
      <c r="CJ293" t="s">
        <v>3194</v>
      </c>
      <c r="CK293" t="s">
        <v>1569</v>
      </c>
      <c r="CL293"/>
      <c r="CM293"/>
      <c r="CN293" t="s">
        <v>13268</v>
      </c>
      <c r="CO293" t="s">
        <v>13251</v>
      </c>
      <c r="CP293" t="s">
        <v>13268</v>
      </c>
      <c r="CQ293" t="s">
        <v>13251</v>
      </c>
      <c r="CR293" t="s">
        <v>1547</v>
      </c>
      <c r="CS293">
        <v>8</v>
      </c>
      <c r="CT293" t="s">
        <v>3191</v>
      </c>
      <c r="CU293" t="s">
        <v>3191</v>
      </c>
      <c r="CV293" t="s">
        <v>3191</v>
      </c>
      <c r="CW293" t="s">
        <v>1547</v>
      </c>
      <c r="CX293" t="s">
        <v>1547</v>
      </c>
      <c r="CY293">
        <v>291</v>
      </c>
      <c r="CZ293" t="s">
        <v>7013</v>
      </c>
      <c r="DA293" t="s">
        <v>1547</v>
      </c>
      <c r="DB293" t="s">
        <v>1881</v>
      </c>
      <c r="DC293" t="s">
        <v>1882</v>
      </c>
      <c r="DD293" t="s">
        <v>3370</v>
      </c>
      <c r="DE293" t="s">
        <v>3193</v>
      </c>
      <c r="DF293" t="s">
        <v>3372</v>
      </c>
      <c r="DG293" t="s">
        <v>1547</v>
      </c>
      <c r="DH293" t="s">
        <v>1547</v>
      </c>
      <c r="DI293" t="s">
        <v>1892</v>
      </c>
      <c r="DJ293" t="e">
        <v>#N/A</v>
      </c>
      <c r="DK293"/>
      <c r="DL293" t="s">
        <v>1892</v>
      </c>
      <c r="DM293">
        <v>9</v>
      </c>
      <c r="DN293" t="s">
        <v>1883</v>
      </c>
      <c r="DO293" t="s">
        <v>1569</v>
      </c>
      <c r="DP293" t="b">
        <v>1</v>
      </c>
      <c r="DQ293" t="b">
        <v>0</v>
      </c>
      <c r="DR293" t="b">
        <v>0</v>
      </c>
      <c r="DS293" t="b">
        <v>0</v>
      </c>
      <c r="DT293" t="b">
        <v>0</v>
      </c>
      <c r="DU293" t="b">
        <v>0</v>
      </c>
      <c r="DV293" t="b">
        <v>0</v>
      </c>
      <c r="DW293">
        <v>0</v>
      </c>
      <c r="DX293" t="b">
        <v>0</v>
      </c>
      <c r="DY293" t="b">
        <v>0</v>
      </c>
      <c r="DZ293" t="b">
        <v>0</v>
      </c>
      <c r="EA293" t="b">
        <v>0</v>
      </c>
      <c r="EB293" t="b">
        <v>0</v>
      </c>
      <c r="EC293" t="b">
        <v>0</v>
      </c>
      <c r="ED293" t="b">
        <v>0</v>
      </c>
      <c r="EE293" t="b">
        <v>0</v>
      </c>
      <c r="EF293" t="b">
        <v>0</v>
      </c>
      <c r="EG293" t="b" cm="1">
        <v>0</v>
      </c>
      <c r="EH293" t="b">
        <v>0</v>
      </c>
      <c r="EI293" t="b">
        <v>0</v>
      </c>
      <c r="EJ293" t="b">
        <v>0</v>
      </c>
      <c r="EK293" t="s">
        <v>1547</v>
      </c>
      <c r="EL293">
        <v>0</v>
      </c>
      <c r="EM293">
        <v>25</v>
      </c>
      <c r="EN293" t="b">
        <v>0</v>
      </c>
    </row>
    <row r="294" spans="1:144" ht="15.75">
      <c r="A294"/>
      <c r="B294" t="s">
        <v>1569</v>
      </c>
      <c r="C294" t="s">
        <v>3511</v>
      </c>
      <c r="D294" t="s">
        <v>3373</v>
      </c>
      <c r="E294" t="s">
        <v>3374</v>
      </c>
      <c r="F294" t="s">
        <v>3375</v>
      </c>
      <c r="G294" t="s">
        <v>3376</v>
      </c>
      <c r="H294" t="s">
        <v>3216</v>
      </c>
      <c r="I294" t="s">
        <v>2799</v>
      </c>
      <c r="J294"/>
      <c r="K294" t="s">
        <v>902</v>
      </c>
      <c r="L294" t="s">
        <v>3190</v>
      </c>
      <c r="M294" t="s">
        <v>1779</v>
      </c>
      <c r="N294"/>
      <c r="O294" t="s">
        <v>3191</v>
      </c>
      <c r="P294" t="s">
        <v>3192</v>
      </c>
      <c r="Q294" t="s">
        <v>3193</v>
      </c>
      <c r="R294" t="s">
        <v>3194</v>
      </c>
      <c r="S294"/>
      <c r="T294"/>
      <c r="U294" t="s">
        <v>13268</v>
      </c>
      <c r="V294" t="s">
        <v>13252</v>
      </c>
      <c r="W294"/>
      <c r="X294"/>
      <c r="Y294"/>
      <c r="Z294"/>
      <c r="AA294"/>
      <c r="AB294"/>
      <c r="AC294"/>
      <c r="AD294"/>
      <c r="AE294"/>
      <c r="AF294"/>
      <c r="AG294"/>
      <c r="AH294"/>
      <c r="AI294"/>
      <c r="AJ294"/>
      <c r="AK294"/>
      <c r="AL294"/>
      <c r="AM294"/>
      <c r="AN294"/>
      <c r="AO294" s="108" t="s">
        <v>43</v>
      </c>
      <c r="AP294" t="s">
        <v>2846</v>
      </c>
      <c r="AQ294">
        <v>30</v>
      </c>
      <c r="AR294" t="e">
        <v>#N/A</v>
      </c>
      <c r="AS294" t="s">
        <v>3511</v>
      </c>
      <c r="AT294" t="e">
        <v>#N/A</v>
      </c>
      <c r="AU294" t="s">
        <v>3374</v>
      </c>
      <c r="AV294" t="s">
        <v>6568</v>
      </c>
      <c r="AW294" t="s">
        <v>6569</v>
      </c>
      <c r="AX294" t="s">
        <v>1740</v>
      </c>
      <c r="AY294" t="s">
        <v>6570</v>
      </c>
      <c r="AZ294" t="s">
        <v>3193</v>
      </c>
      <c r="BA294" t="s">
        <v>6571</v>
      </c>
      <c r="BB294" t="s">
        <v>2799</v>
      </c>
      <c r="BC294" t="s">
        <v>3190</v>
      </c>
      <c r="BD294" t="s">
        <v>7014</v>
      </c>
      <c r="BE294" t="s">
        <v>3523</v>
      </c>
      <c r="BF294">
        <v>231</v>
      </c>
      <c r="BG294">
        <v>287</v>
      </c>
      <c r="BH294">
        <v>0</v>
      </c>
      <c r="BI294" t="s">
        <v>1547</v>
      </c>
      <c r="BJ294">
        <v>0</v>
      </c>
      <c r="BK294">
        <v>0</v>
      </c>
      <c r="BL294">
        <v>231</v>
      </c>
      <c r="BM294" t="s">
        <v>6576</v>
      </c>
      <c r="BN294" t="s">
        <v>3524</v>
      </c>
      <c r="BO294" t="s">
        <v>6979</v>
      </c>
      <c r="BP294" t="e" cm="1">
        <v>#N/A</v>
      </c>
      <c r="BQ294" t="s">
        <v>1547</v>
      </c>
      <c r="BR294" t="s">
        <v>3191</v>
      </c>
      <c r="BS294">
        <v>103</v>
      </c>
      <c r="BT294" t="s">
        <v>7015</v>
      </c>
      <c r="BU294" t="s">
        <v>15347</v>
      </c>
      <c r="BV294" t="s">
        <v>3373</v>
      </c>
      <c r="BW294" t="s">
        <v>6568</v>
      </c>
      <c r="BX294" t="s">
        <v>6111</v>
      </c>
      <c r="BY294" t="s">
        <v>1744</v>
      </c>
      <c r="BZ294" t="s">
        <v>1547</v>
      </c>
      <c r="CA294" t="s">
        <v>1744</v>
      </c>
      <c r="CB294" t="s">
        <v>1779</v>
      </c>
      <c r="CC294"/>
      <c r="CD294" t="s">
        <v>998</v>
      </c>
      <c r="CE294" t="s">
        <v>2799</v>
      </c>
      <c r="CF294" t="s">
        <v>7016</v>
      </c>
      <c r="CG294" t="s">
        <v>7017</v>
      </c>
      <c r="CH294" t="s">
        <v>2799</v>
      </c>
      <c r="CI294" t="s">
        <v>1547</v>
      </c>
      <c r="CJ294" t="s">
        <v>3194</v>
      </c>
      <c r="CK294" t="s">
        <v>1569</v>
      </c>
      <c r="CL294"/>
      <c r="CM294"/>
      <c r="CN294" t="s">
        <v>13268</v>
      </c>
      <c r="CO294" t="s">
        <v>13252</v>
      </c>
      <c r="CP294" t="s">
        <v>13268</v>
      </c>
      <c r="CQ294" t="s">
        <v>13252</v>
      </c>
      <c r="CR294" t="s">
        <v>1547</v>
      </c>
      <c r="CS294">
        <v>8</v>
      </c>
      <c r="CT294" t="s">
        <v>3191</v>
      </c>
      <c r="CU294" t="s">
        <v>3191</v>
      </c>
      <c r="CV294" t="s">
        <v>3191</v>
      </c>
      <c r="CW294" t="s">
        <v>1547</v>
      </c>
      <c r="CX294" t="s">
        <v>1547</v>
      </c>
      <c r="CY294">
        <v>292</v>
      </c>
      <c r="CZ294" t="s">
        <v>7018</v>
      </c>
      <c r="DA294" t="s">
        <v>1547</v>
      </c>
      <c r="DB294" t="s">
        <v>1881</v>
      </c>
      <c r="DC294" t="s">
        <v>1882</v>
      </c>
      <c r="DD294" t="s">
        <v>3374</v>
      </c>
      <c r="DE294" t="s">
        <v>3193</v>
      </c>
      <c r="DF294" t="s">
        <v>3376</v>
      </c>
      <c r="DG294" t="s">
        <v>1547</v>
      </c>
      <c r="DH294" t="s">
        <v>1547</v>
      </c>
      <c r="DI294" t="s">
        <v>1892</v>
      </c>
      <c r="DJ294" t="e">
        <v>#N/A</v>
      </c>
      <c r="DK294"/>
      <c r="DL294" t="s">
        <v>1892</v>
      </c>
      <c r="DM294">
        <v>9</v>
      </c>
      <c r="DN294" t="s">
        <v>1883</v>
      </c>
      <c r="DO294" t="s">
        <v>1569</v>
      </c>
      <c r="DP294" t="b">
        <v>1</v>
      </c>
      <c r="DQ294" t="b">
        <v>0</v>
      </c>
      <c r="DR294" t="b">
        <v>0</v>
      </c>
      <c r="DS294" t="b">
        <v>0</v>
      </c>
      <c r="DT294" t="b">
        <v>0</v>
      </c>
      <c r="DU294" t="b">
        <v>0</v>
      </c>
      <c r="DV294" t="b">
        <v>0</v>
      </c>
      <c r="DW294">
        <v>0</v>
      </c>
      <c r="DX294" t="b">
        <v>0</v>
      </c>
      <c r="DY294" t="b">
        <v>0</v>
      </c>
      <c r="DZ294" t="b">
        <v>0</v>
      </c>
      <c r="EA294" t="b">
        <v>0</v>
      </c>
      <c r="EB294" t="b">
        <v>0</v>
      </c>
      <c r="EC294" t="b">
        <v>0</v>
      </c>
      <c r="ED294" t="b">
        <v>0</v>
      </c>
      <c r="EE294" t="b">
        <v>0</v>
      </c>
      <c r="EF294" t="b">
        <v>0</v>
      </c>
      <c r="EG294" t="b" cm="1">
        <v>0</v>
      </c>
      <c r="EH294" t="b">
        <v>0</v>
      </c>
      <c r="EI294" t="b">
        <v>0</v>
      </c>
      <c r="EJ294" t="b">
        <v>0</v>
      </c>
      <c r="EK294" t="s">
        <v>1547</v>
      </c>
      <c r="EL294">
        <v>0</v>
      </c>
      <c r="EM294">
        <v>25</v>
      </c>
      <c r="EN294" t="b">
        <v>0</v>
      </c>
    </row>
    <row r="295" spans="1:144" ht="15.75">
      <c r="A295"/>
      <c r="B295" t="s">
        <v>1569</v>
      </c>
      <c r="C295" t="s">
        <v>3511</v>
      </c>
      <c r="D295" t="s">
        <v>3378</v>
      </c>
      <c r="E295" t="s">
        <v>3379</v>
      </c>
      <c r="F295" t="s">
        <v>3262</v>
      </c>
      <c r="G295" t="s">
        <v>2254</v>
      </c>
      <c r="H295" t="s">
        <v>2254</v>
      </c>
      <c r="I295" t="s">
        <v>2799</v>
      </c>
      <c r="J295"/>
      <c r="K295" t="s">
        <v>902</v>
      </c>
      <c r="L295" t="s">
        <v>3190</v>
      </c>
      <c r="M295" t="s">
        <v>1749</v>
      </c>
      <c r="N295"/>
      <c r="O295" t="s">
        <v>3191</v>
      </c>
      <c r="P295" t="s">
        <v>3192</v>
      </c>
      <c r="Q295" t="s">
        <v>3193</v>
      </c>
      <c r="R295" t="s">
        <v>3194</v>
      </c>
      <c r="S295"/>
      <c r="T295"/>
      <c r="U295" t="s">
        <v>13268</v>
      </c>
      <c r="V295" t="s">
        <v>13253</v>
      </c>
      <c r="W295"/>
      <c r="X295"/>
      <c r="Y295"/>
      <c r="Z295"/>
      <c r="AA295"/>
      <c r="AB295"/>
      <c r="AC295"/>
      <c r="AD295"/>
      <c r="AE295"/>
      <c r="AF295"/>
      <c r="AG295"/>
      <c r="AH295"/>
      <c r="AI295"/>
      <c r="AJ295"/>
      <c r="AK295"/>
      <c r="AL295"/>
      <c r="AM295"/>
      <c r="AN295"/>
      <c r="AO295" s="108" t="s">
        <v>43</v>
      </c>
      <c r="AP295" t="s">
        <v>2846</v>
      </c>
      <c r="AQ295">
        <v>31</v>
      </c>
      <c r="AR295" t="e">
        <v>#N/A</v>
      </c>
      <c r="AS295" t="s">
        <v>3511</v>
      </c>
      <c r="AT295" t="e">
        <v>#N/A</v>
      </c>
      <c r="AU295" t="s">
        <v>3379</v>
      </c>
      <c r="AV295" t="s">
        <v>6579</v>
      </c>
      <c r="AW295" t="s">
        <v>6224</v>
      </c>
      <c r="AX295" t="s">
        <v>1740</v>
      </c>
      <c r="AY295" t="s">
        <v>6974</v>
      </c>
      <c r="AZ295" t="s">
        <v>3193</v>
      </c>
      <c r="BA295" t="s">
        <v>6581</v>
      </c>
      <c r="BB295" t="s">
        <v>2799</v>
      </c>
      <c r="BC295" t="s">
        <v>3190</v>
      </c>
      <c r="BD295" t="s">
        <v>7019</v>
      </c>
      <c r="BE295" t="s">
        <v>3523</v>
      </c>
      <c r="BF295">
        <v>232</v>
      </c>
      <c r="BG295">
        <v>287</v>
      </c>
      <c r="BH295">
        <v>0</v>
      </c>
      <c r="BI295" t="s">
        <v>1547</v>
      </c>
      <c r="BJ295">
        <v>0</v>
      </c>
      <c r="BK295">
        <v>0</v>
      </c>
      <c r="BL295">
        <v>232</v>
      </c>
      <c r="BM295" t="s">
        <v>6586</v>
      </c>
      <c r="BN295" t="s">
        <v>3524</v>
      </c>
      <c r="BO295" t="s">
        <v>6979</v>
      </c>
      <c r="BP295" t="e" cm="1">
        <v>#N/A</v>
      </c>
      <c r="BQ295" t="s">
        <v>1547</v>
      </c>
      <c r="BR295" t="s">
        <v>3191</v>
      </c>
      <c r="BS295">
        <v>104</v>
      </c>
      <c r="BT295" t="s">
        <v>7020</v>
      </c>
      <c r="BU295" t="s">
        <v>15348</v>
      </c>
      <c r="BV295" t="s">
        <v>3378</v>
      </c>
      <c r="BW295" t="s">
        <v>6579</v>
      </c>
      <c r="BX295" t="s">
        <v>6974</v>
      </c>
      <c r="BY295" t="s">
        <v>1744</v>
      </c>
      <c r="BZ295" t="s">
        <v>1547</v>
      </c>
      <c r="CA295" t="s">
        <v>1744</v>
      </c>
      <c r="CB295" t="s">
        <v>1749</v>
      </c>
      <c r="CC295"/>
      <c r="CD295" t="s">
        <v>998</v>
      </c>
      <c r="CE295" t="s">
        <v>2799</v>
      </c>
      <c r="CF295" t="s">
        <v>7021</v>
      </c>
      <c r="CG295" t="s">
        <v>7022</v>
      </c>
      <c r="CH295" t="s">
        <v>2799</v>
      </c>
      <c r="CI295" t="s">
        <v>1547</v>
      </c>
      <c r="CJ295" t="s">
        <v>3194</v>
      </c>
      <c r="CK295" t="s">
        <v>1569</v>
      </c>
      <c r="CL295"/>
      <c r="CM295"/>
      <c r="CN295" t="s">
        <v>13268</v>
      </c>
      <c r="CO295" t="s">
        <v>13253</v>
      </c>
      <c r="CP295" t="s">
        <v>13268</v>
      </c>
      <c r="CQ295" t="s">
        <v>13253</v>
      </c>
      <c r="CR295" t="s">
        <v>1547</v>
      </c>
      <c r="CS295">
        <v>8</v>
      </c>
      <c r="CT295" t="s">
        <v>3191</v>
      </c>
      <c r="CU295" t="s">
        <v>3191</v>
      </c>
      <c r="CV295" t="s">
        <v>3191</v>
      </c>
      <c r="CW295" t="s">
        <v>1547</v>
      </c>
      <c r="CX295" t="s">
        <v>1547</v>
      </c>
      <c r="CY295">
        <v>293</v>
      </c>
      <c r="CZ295" t="s">
        <v>7023</v>
      </c>
      <c r="DA295" t="s">
        <v>1547</v>
      </c>
      <c r="DB295" t="s">
        <v>1881</v>
      </c>
      <c r="DC295" t="s">
        <v>1882</v>
      </c>
      <c r="DD295" t="s">
        <v>3379</v>
      </c>
      <c r="DE295" t="s">
        <v>3193</v>
      </c>
      <c r="DF295" t="s">
        <v>2254</v>
      </c>
      <c r="DG295" t="s">
        <v>1547</v>
      </c>
      <c r="DH295" t="s">
        <v>1547</v>
      </c>
      <c r="DI295" t="s">
        <v>1892</v>
      </c>
      <c r="DJ295" t="e">
        <v>#N/A</v>
      </c>
      <c r="DK295"/>
      <c r="DL295" t="s">
        <v>1892</v>
      </c>
      <c r="DM295">
        <v>9</v>
      </c>
      <c r="DN295" t="s">
        <v>1883</v>
      </c>
      <c r="DO295" t="s">
        <v>1569</v>
      </c>
      <c r="DP295" t="b">
        <v>1</v>
      </c>
      <c r="DQ295" t="b">
        <v>0</v>
      </c>
      <c r="DR295" t="b">
        <v>0</v>
      </c>
      <c r="DS295" t="b">
        <v>0</v>
      </c>
      <c r="DT295" t="b">
        <v>0</v>
      </c>
      <c r="DU295" t="b">
        <v>0</v>
      </c>
      <c r="DV295" t="b">
        <v>0</v>
      </c>
      <c r="DW295">
        <v>0</v>
      </c>
      <c r="DX295" t="b">
        <v>0</v>
      </c>
      <c r="DY295" t="b">
        <v>0</v>
      </c>
      <c r="DZ295" t="b">
        <v>0</v>
      </c>
      <c r="EA295" t="b">
        <v>0</v>
      </c>
      <c r="EB295" t="b">
        <v>0</v>
      </c>
      <c r="EC295" t="b">
        <v>0</v>
      </c>
      <c r="ED295" t="b">
        <v>0</v>
      </c>
      <c r="EE295" t="b">
        <v>0</v>
      </c>
      <c r="EF295" t="b">
        <v>0</v>
      </c>
      <c r="EG295" t="b" cm="1">
        <v>0</v>
      </c>
      <c r="EH295" t="b">
        <v>0</v>
      </c>
      <c r="EI295" t="b">
        <v>0</v>
      </c>
      <c r="EJ295" t="b">
        <v>0</v>
      </c>
      <c r="EK295" t="s">
        <v>1547</v>
      </c>
      <c r="EL295">
        <v>0</v>
      </c>
      <c r="EM295">
        <v>20</v>
      </c>
      <c r="EN295" t="b">
        <v>0</v>
      </c>
    </row>
    <row r="296" spans="1:144" ht="15.75">
      <c r="A296"/>
      <c r="B296" t="s">
        <v>1569</v>
      </c>
      <c r="C296" t="s">
        <v>3511</v>
      </c>
      <c r="D296" t="s">
        <v>3381</v>
      </c>
      <c r="E296" t="s">
        <v>3382</v>
      </c>
      <c r="F296" t="s">
        <v>3266</v>
      </c>
      <c r="G296" t="s">
        <v>3525</v>
      </c>
      <c r="H296" t="s">
        <v>3216</v>
      </c>
      <c r="I296" t="s">
        <v>2799</v>
      </c>
      <c r="J296"/>
      <c r="K296" t="s">
        <v>902</v>
      </c>
      <c r="L296" t="s">
        <v>3190</v>
      </c>
      <c r="M296" t="s">
        <v>1779</v>
      </c>
      <c r="N296"/>
      <c r="O296" t="s">
        <v>3191</v>
      </c>
      <c r="P296" t="s">
        <v>3192</v>
      </c>
      <c r="Q296" t="s">
        <v>3193</v>
      </c>
      <c r="R296" t="s">
        <v>3194</v>
      </c>
      <c r="S296"/>
      <c r="T296"/>
      <c r="U296" t="s">
        <v>13268</v>
      </c>
      <c r="V296" t="s">
        <v>13254</v>
      </c>
      <c r="W296"/>
      <c r="X296"/>
      <c r="Y296"/>
      <c r="Z296"/>
      <c r="AA296"/>
      <c r="AB296"/>
      <c r="AC296"/>
      <c r="AD296"/>
      <c r="AE296"/>
      <c r="AF296"/>
      <c r="AG296"/>
      <c r="AH296"/>
      <c r="AI296"/>
      <c r="AJ296"/>
      <c r="AK296"/>
      <c r="AL296"/>
      <c r="AM296"/>
      <c r="AN296"/>
      <c r="AO296" s="108" t="s">
        <v>43</v>
      </c>
      <c r="AP296" t="s">
        <v>2846</v>
      </c>
      <c r="AQ296">
        <v>32</v>
      </c>
      <c r="AR296" t="e">
        <v>#N/A</v>
      </c>
      <c r="AS296" t="s">
        <v>3511</v>
      </c>
      <c r="AT296" t="e">
        <v>#N/A</v>
      </c>
      <c r="AU296" t="s">
        <v>3382</v>
      </c>
      <c r="AV296" t="s">
        <v>6589</v>
      </c>
      <c r="AW296" t="s">
        <v>6234</v>
      </c>
      <c r="AX296" t="s">
        <v>1740</v>
      </c>
      <c r="AY296" t="s">
        <v>7024</v>
      </c>
      <c r="AZ296" t="s">
        <v>3193</v>
      </c>
      <c r="BA296" t="s">
        <v>6591</v>
      </c>
      <c r="BB296" t="s">
        <v>2799</v>
      </c>
      <c r="BC296" t="s">
        <v>3190</v>
      </c>
      <c r="BD296" t="s">
        <v>7025</v>
      </c>
      <c r="BE296" t="s">
        <v>3523</v>
      </c>
      <c r="BF296">
        <v>233</v>
      </c>
      <c r="BG296">
        <v>287</v>
      </c>
      <c r="BH296">
        <v>0</v>
      </c>
      <c r="BI296" t="s">
        <v>1547</v>
      </c>
      <c r="BJ296">
        <v>0</v>
      </c>
      <c r="BK296">
        <v>0</v>
      </c>
      <c r="BL296">
        <v>233</v>
      </c>
      <c r="BM296" t="s">
        <v>6595</v>
      </c>
      <c r="BN296" t="s">
        <v>3524</v>
      </c>
      <c r="BO296" t="s">
        <v>6979</v>
      </c>
      <c r="BP296" t="e" cm="1">
        <v>#N/A</v>
      </c>
      <c r="BQ296" t="s">
        <v>1547</v>
      </c>
      <c r="BR296" t="s">
        <v>3191</v>
      </c>
      <c r="BS296">
        <v>105</v>
      </c>
      <c r="BT296" t="s">
        <v>7026</v>
      </c>
      <c r="BU296" t="s">
        <v>15349</v>
      </c>
      <c r="BV296" t="s">
        <v>3381</v>
      </c>
      <c r="BW296" t="s">
        <v>6589</v>
      </c>
      <c r="BX296" t="s">
        <v>6111</v>
      </c>
      <c r="BY296" t="s">
        <v>1744</v>
      </c>
      <c r="BZ296" t="s">
        <v>1547</v>
      </c>
      <c r="CA296" t="s">
        <v>1744</v>
      </c>
      <c r="CB296" t="s">
        <v>1779</v>
      </c>
      <c r="CC296"/>
      <c r="CD296" t="s">
        <v>998</v>
      </c>
      <c r="CE296" t="s">
        <v>2799</v>
      </c>
      <c r="CF296" t="s">
        <v>7027</v>
      </c>
      <c r="CG296" t="s">
        <v>7028</v>
      </c>
      <c r="CH296" t="s">
        <v>2799</v>
      </c>
      <c r="CI296" t="s">
        <v>1547</v>
      </c>
      <c r="CJ296" t="s">
        <v>3194</v>
      </c>
      <c r="CK296" t="s">
        <v>1569</v>
      </c>
      <c r="CL296"/>
      <c r="CM296"/>
      <c r="CN296" t="s">
        <v>13268</v>
      </c>
      <c r="CO296" t="s">
        <v>13254</v>
      </c>
      <c r="CP296" t="s">
        <v>13268</v>
      </c>
      <c r="CQ296" t="s">
        <v>13254</v>
      </c>
      <c r="CR296" t="s">
        <v>1547</v>
      </c>
      <c r="CS296">
        <v>8</v>
      </c>
      <c r="CT296" t="s">
        <v>3191</v>
      </c>
      <c r="CU296" t="s">
        <v>3191</v>
      </c>
      <c r="CV296" t="s">
        <v>3191</v>
      </c>
      <c r="CW296" t="s">
        <v>1547</v>
      </c>
      <c r="CX296" t="s">
        <v>1547</v>
      </c>
      <c r="CY296">
        <v>294</v>
      </c>
      <c r="CZ296" t="s">
        <v>7029</v>
      </c>
      <c r="DA296" t="s">
        <v>1547</v>
      </c>
      <c r="DB296" t="s">
        <v>1881</v>
      </c>
      <c r="DC296" t="s">
        <v>1882</v>
      </c>
      <c r="DD296" t="s">
        <v>3382</v>
      </c>
      <c r="DE296" t="s">
        <v>3193</v>
      </c>
      <c r="DF296" t="s">
        <v>3525</v>
      </c>
      <c r="DG296" t="s">
        <v>1547</v>
      </c>
      <c r="DH296" t="s">
        <v>1547</v>
      </c>
      <c r="DI296" t="s">
        <v>1892</v>
      </c>
      <c r="DJ296" t="e">
        <v>#N/A</v>
      </c>
      <c r="DK296"/>
      <c r="DL296" t="s">
        <v>1892</v>
      </c>
      <c r="DM296">
        <v>9</v>
      </c>
      <c r="DN296" t="s">
        <v>1883</v>
      </c>
      <c r="DO296" t="s">
        <v>1569</v>
      </c>
      <c r="DP296" t="b">
        <v>1</v>
      </c>
      <c r="DQ296" t="b">
        <v>0</v>
      </c>
      <c r="DR296" t="b">
        <v>0</v>
      </c>
      <c r="DS296" t="b">
        <v>0</v>
      </c>
      <c r="DT296" t="b">
        <v>0</v>
      </c>
      <c r="DU296" t="b">
        <v>0</v>
      </c>
      <c r="DV296" t="b">
        <v>0</v>
      </c>
      <c r="DW296">
        <v>0</v>
      </c>
      <c r="DX296" t="b">
        <v>0</v>
      </c>
      <c r="DY296" t="b">
        <v>0</v>
      </c>
      <c r="DZ296" t="b">
        <v>0</v>
      </c>
      <c r="EA296" t="b">
        <v>0</v>
      </c>
      <c r="EB296" t="b">
        <v>0</v>
      </c>
      <c r="EC296" t="b">
        <v>0</v>
      </c>
      <c r="ED296" t="b">
        <v>0</v>
      </c>
      <c r="EE296" t="b">
        <v>0</v>
      </c>
      <c r="EF296" t="b">
        <v>0</v>
      </c>
      <c r="EG296" t="b" cm="1">
        <v>0</v>
      </c>
      <c r="EH296" t="b">
        <v>0</v>
      </c>
      <c r="EI296" t="b">
        <v>0</v>
      </c>
      <c r="EJ296" t="b">
        <v>0</v>
      </c>
      <c r="EK296" t="s">
        <v>1547</v>
      </c>
      <c r="EL296">
        <v>0</v>
      </c>
      <c r="EM296">
        <v>24</v>
      </c>
      <c r="EN296" t="b">
        <v>0</v>
      </c>
    </row>
    <row r="297" spans="1:144" ht="15.75">
      <c r="A297"/>
      <c r="B297" t="s">
        <v>1569</v>
      </c>
      <c r="C297" t="s">
        <v>3511</v>
      </c>
      <c r="D297" t="s">
        <v>3383</v>
      </c>
      <c r="E297" t="s">
        <v>3384</v>
      </c>
      <c r="F297"/>
      <c r="G297" t="s">
        <v>3383</v>
      </c>
      <c r="H297" t="s">
        <v>3383</v>
      </c>
      <c r="I297" t="s">
        <v>2799</v>
      </c>
      <c r="J297"/>
      <c r="K297" t="s">
        <v>902</v>
      </c>
      <c r="L297" t="s">
        <v>3190</v>
      </c>
      <c r="M297" t="s">
        <v>1749</v>
      </c>
      <c r="N297"/>
      <c r="O297" t="s">
        <v>3191</v>
      </c>
      <c r="P297" t="s">
        <v>3192</v>
      </c>
      <c r="Q297" t="s">
        <v>3193</v>
      </c>
      <c r="R297" t="s">
        <v>3194</v>
      </c>
      <c r="S297"/>
      <c r="T297"/>
      <c r="U297" t="s">
        <v>13268</v>
      </c>
      <c r="V297" t="s">
        <v>3385</v>
      </c>
      <c r="W297"/>
      <c r="X297"/>
      <c r="Y297"/>
      <c r="Z297"/>
      <c r="AA297"/>
      <c r="AB297"/>
      <c r="AC297"/>
      <c r="AD297"/>
      <c r="AE297"/>
      <c r="AF297"/>
      <c r="AG297"/>
      <c r="AH297"/>
      <c r="AI297"/>
      <c r="AJ297"/>
      <c r="AK297"/>
      <c r="AL297"/>
      <c r="AM297"/>
      <c r="AN297"/>
      <c r="AO297" s="108" t="s">
        <v>43</v>
      </c>
      <c r="AP297" t="s">
        <v>2846</v>
      </c>
      <c r="AQ297">
        <v>33</v>
      </c>
      <c r="AR297" t="e">
        <v>#N/A</v>
      </c>
      <c r="AS297" t="s">
        <v>3511</v>
      </c>
      <c r="AT297" t="e">
        <v>#N/A</v>
      </c>
      <c r="AU297" t="s">
        <v>3384</v>
      </c>
      <c r="AV297" t="s">
        <v>6598</v>
      </c>
      <c r="AW297" t="s">
        <v>1744</v>
      </c>
      <c r="AX297" t="s">
        <v>1740</v>
      </c>
      <c r="AY297" t="s">
        <v>6599</v>
      </c>
      <c r="AZ297" t="s">
        <v>3193</v>
      </c>
      <c r="BA297" t="s">
        <v>6600</v>
      </c>
      <c r="BB297" t="s">
        <v>2799</v>
      </c>
      <c r="BC297" t="s">
        <v>3190</v>
      </c>
      <c r="BD297" t="s">
        <v>7030</v>
      </c>
      <c r="BE297" t="s">
        <v>3523</v>
      </c>
      <c r="BF297">
        <v>234</v>
      </c>
      <c r="BG297">
        <v>287</v>
      </c>
      <c r="BH297">
        <v>0</v>
      </c>
      <c r="BI297" t="s">
        <v>1547</v>
      </c>
      <c r="BJ297">
        <v>0</v>
      </c>
      <c r="BK297">
        <v>0</v>
      </c>
      <c r="BL297">
        <v>234</v>
      </c>
      <c r="BM297" t="s">
        <v>6604</v>
      </c>
      <c r="BN297" t="s">
        <v>3524</v>
      </c>
      <c r="BO297" t="s">
        <v>6979</v>
      </c>
      <c r="BP297" t="e" cm="1">
        <v>#N/A</v>
      </c>
      <c r="BQ297" t="s">
        <v>1547</v>
      </c>
      <c r="BR297" t="s">
        <v>3191</v>
      </c>
      <c r="BS297">
        <v>106</v>
      </c>
      <c r="BT297" t="s">
        <v>7031</v>
      </c>
      <c r="BU297" t="s">
        <v>15350</v>
      </c>
      <c r="BV297" t="s">
        <v>3383</v>
      </c>
      <c r="BW297" t="s">
        <v>6598</v>
      </c>
      <c r="BX297" t="s">
        <v>6599</v>
      </c>
      <c r="BY297" t="s">
        <v>1744</v>
      </c>
      <c r="BZ297" t="s">
        <v>1547</v>
      </c>
      <c r="CA297" t="s">
        <v>1744</v>
      </c>
      <c r="CB297" t="s">
        <v>1749</v>
      </c>
      <c r="CC297"/>
      <c r="CD297" t="s">
        <v>998</v>
      </c>
      <c r="CE297" t="s">
        <v>2799</v>
      </c>
      <c r="CF297" t="s">
        <v>7032</v>
      </c>
      <c r="CG297" t="s">
        <v>7033</v>
      </c>
      <c r="CH297" t="s">
        <v>2799</v>
      </c>
      <c r="CI297" t="s">
        <v>1547</v>
      </c>
      <c r="CJ297" t="s">
        <v>3194</v>
      </c>
      <c r="CK297" t="s">
        <v>1569</v>
      </c>
      <c r="CL297"/>
      <c r="CM297"/>
      <c r="CN297" t="s">
        <v>13268</v>
      </c>
      <c r="CO297" t="s">
        <v>3385</v>
      </c>
      <c r="CP297" t="s">
        <v>13268</v>
      </c>
      <c r="CQ297" t="s">
        <v>3385</v>
      </c>
      <c r="CR297" t="s">
        <v>1547</v>
      </c>
      <c r="CS297">
        <v>8</v>
      </c>
      <c r="CT297" t="s">
        <v>3191</v>
      </c>
      <c r="CU297" t="s">
        <v>3191</v>
      </c>
      <c r="CV297" t="s">
        <v>3191</v>
      </c>
      <c r="CW297" t="s">
        <v>1547</v>
      </c>
      <c r="CX297" t="s">
        <v>1547</v>
      </c>
      <c r="CY297">
        <v>295</v>
      </c>
      <c r="CZ297" t="s">
        <v>7034</v>
      </c>
      <c r="DA297" t="s">
        <v>1547</v>
      </c>
      <c r="DB297" t="s">
        <v>1881</v>
      </c>
      <c r="DC297" t="s">
        <v>1882</v>
      </c>
      <c r="DD297" t="s">
        <v>3384</v>
      </c>
      <c r="DE297" t="s">
        <v>3193</v>
      </c>
      <c r="DF297" t="s">
        <v>3383</v>
      </c>
      <c r="DG297" t="s">
        <v>1547</v>
      </c>
      <c r="DH297" t="s">
        <v>1547</v>
      </c>
      <c r="DI297" t="s">
        <v>1892</v>
      </c>
      <c r="DJ297" t="e">
        <v>#N/A</v>
      </c>
      <c r="DK297"/>
      <c r="DL297" t="s">
        <v>1892</v>
      </c>
      <c r="DM297">
        <v>9</v>
      </c>
      <c r="DN297" t="s">
        <v>1883</v>
      </c>
      <c r="DO297" t="s">
        <v>1569</v>
      </c>
      <c r="DP297" t="b">
        <v>1</v>
      </c>
      <c r="DQ297" t="b">
        <v>0</v>
      </c>
      <c r="DR297" t="b">
        <v>0</v>
      </c>
      <c r="DS297" t="b">
        <v>0</v>
      </c>
      <c r="DT297" t="b">
        <v>0</v>
      </c>
      <c r="DU297" t="b">
        <v>0</v>
      </c>
      <c r="DV297" t="b">
        <v>0</v>
      </c>
      <c r="DW297">
        <v>0</v>
      </c>
      <c r="DX297" t="b">
        <v>0</v>
      </c>
      <c r="DY297" t="b">
        <v>0</v>
      </c>
      <c r="DZ297" t="b">
        <v>0</v>
      </c>
      <c r="EA297" t="b">
        <v>0</v>
      </c>
      <c r="EB297" t="b">
        <v>0</v>
      </c>
      <c r="EC297" t="b">
        <v>0</v>
      </c>
      <c r="ED297" t="b">
        <v>0</v>
      </c>
      <c r="EE297" t="b">
        <v>0</v>
      </c>
      <c r="EF297" t="b">
        <v>0</v>
      </c>
      <c r="EG297" t="b" cm="1">
        <v>0</v>
      </c>
      <c r="EH297" t="b">
        <v>0</v>
      </c>
      <c r="EI297" t="b">
        <v>0</v>
      </c>
      <c r="EJ297" t="b">
        <v>0</v>
      </c>
      <c r="EK297" t="s">
        <v>1547</v>
      </c>
      <c r="EL297">
        <v>0</v>
      </c>
      <c r="EM297">
        <v>16</v>
      </c>
      <c r="EN297" t="b">
        <v>0</v>
      </c>
    </row>
    <row r="298" spans="1:144" ht="15.75">
      <c r="A298"/>
      <c r="B298" t="s">
        <v>1569</v>
      </c>
      <c r="C298" t="s">
        <v>3511</v>
      </c>
      <c r="D298" t="s">
        <v>3526</v>
      </c>
      <c r="E298" t="s">
        <v>3527</v>
      </c>
      <c r="F298"/>
      <c r="G298" t="s">
        <v>3526</v>
      </c>
      <c r="H298" t="s">
        <v>3526</v>
      </c>
      <c r="I298" t="s">
        <v>1244</v>
      </c>
      <c r="J298"/>
      <c r="K298" t="s">
        <v>902</v>
      </c>
      <c r="L298" t="s">
        <v>3190</v>
      </c>
      <c r="M298" t="s">
        <v>902</v>
      </c>
      <c r="N298"/>
      <c r="O298" t="s">
        <v>3191</v>
      </c>
      <c r="P298" t="s">
        <v>3192</v>
      </c>
      <c r="Q298" t="s">
        <v>3193</v>
      </c>
      <c r="R298" t="s">
        <v>3194</v>
      </c>
      <c r="S298"/>
      <c r="T298"/>
      <c r="U298" t="s">
        <v>13269</v>
      </c>
      <c r="V298"/>
      <c r="W298"/>
      <c r="X298"/>
      <c r="Y298"/>
      <c r="Z298"/>
      <c r="AA298"/>
      <c r="AB298"/>
      <c r="AC298"/>
      <c r="AD298"/>
      <c r="AE298"/>
      <c r="AF298"/>
      <c r="AG298"/>
      <c r="AH298"/>
      <c r="AI298"/>
      <c r="AJ298"/>
      <c r="AK298"/>
      <c r="AL298"/>
      <c r="AM298"/>
      <c r="AN298"/>
      <c r="AO298" s="108" t="s">
        <v>43</v>
      </c>
      <c r="AP298" t="s">
        <v>2846</v>
      </c>
      <c r="AQ298">
        <v>34</v>
      </c>
      <c r="AR298" t="e">
        <v>#N/A</v>
      </c>
      <c r="AS298" t="s">
        <v>3511</v>
      </c>
      <c r="AT298" t="e">
        <v>#N/A</v>
      </c>
      <c r="AU298" t="s">
        <v>3527</v>
      </c>
      <c r="AV298" t="s">
        <v>7035</v>
      </c>
      <c r="AW298" t="s">
        <v>1744</v>
      </c>
      <c r="AX298" t="s">
        <v>1740</v>
      </c>
      <c r="AY298" t="s">
        <v>7036</v>
      </c>
      <c r="AZ298" t="s">
        <v>3193</v>
      </c>
      <c r="BA298" t="s">
        <v>7037</v>
      </c>
      <c r="BB298" t="s">
        <v>1244</v>
      </c>
      <c r="BC298" t="s">
        <v>3190</v>
      </c>
      <c r="BD298" t="s">
        <v>7038</v>
      </c>
      <c r="BE298" t="s">
        <v>3526</v>
      </c>
      <c r="BF298">
        <v>298</v>
      </c>
      <c r="BG298">
        <v>0</v>
      </c>
      <c r="BH298">
        <v>0</v>
      </c>
      <c r="BI298" t="s">
        <v>1547</v>
      </c>
      <c r="BJ298">
        <v>0</v>
      </c>
      <c r="BK298">
        <v>0</v>
      </c>
      <c r="BL298">
        <v>0</v>
      </c>
      <c r="BM298" t="s">
        <v>1547</v>
      </c>
      <c r="BN298" t="s">
        <v>1547</v>
      </c>
      <c r="BO298" t="s">
        <v>1547</v>
      </c>
      <c r="BP298" t="s" cm="1">
        <v>1547</v>
      </c>
      <c r="BQ298" t="s">
        <v>1547</v>
      </c>
      <c r="BR298" t="s">
        <v>3191</v>
      </c>
      <c r="BS298">
        <v>107</v>
      </c>
      <c r="BT298" t="s">
        <v>7039</v>
      </c>
      <c r="BU298" t="s">
        <v>15351</v>
      </c>
      <c r="BV298" t="s">
        <v>3526</v>
      </c>
      <c r="BW298" t="s">
        <v>7035</v>
      </c>
      <c r="BX298" t="s">
        <v>7036</v>
      </c>
      <c r="BY298" t="s">
        <v>1744</v>
      </c>
      <c r="BZ298" t="s">
        <v>1547</v>
      </c>
      <c r="CA298" t="s">
        <v>1744</v>
      </c>
      <c r="CB298" t="s">
        <v>902</v>
      </c>
      <c r="CC298"/>
      <c r="CD298" t="s">
        <v>998</v>
      </c>
      <c r="CE298" t="s">
        <v>1244</v>
      </c>
      <c r="CF298" t="s">
        <v>3527</v>
      </c>
      <c r="CG298" t="s">
        <v>7035</v>
      </c>
      <c r="CH298" t="s">
        <v>1244</v>
      </c>
      <c r="CI298" t="s">
        <v>1547</v>
      </c>
      <c r="CJ298" t="s">
        <v>3194</v>
      </c>
      <c r="CK298" t="s">
        <v>1569</v>
      </c>
      <c r="CL298"/>
      <c r="CM298"/>
      <c r="CN298" t="s">
        <v>13269</v>
      </c>
      <c r="CO298" t="s">
        <v>1547</v>
      </c>
      <c r="CP298" t="s">
        <v>13269</v>
      </c>
      <c r="CQ298" t="s">
        <v>1547</v>
      </c>
      <c r="CR298" t="s">
        <v>1547</v>
      </c>
      <c r="CS298">
        <v>8</v>
      </c>
      <c r="CT298" t="s">
        <v>3191</v>
      </c>
      <c r="CU298" t="s">
        <v>3191</v>
      </c>
      <c r="CV298" t="s">
        <v>3191</v>
      </c>
      <c r="CW298" t="s">
        <v>1547</v>
      </c>
      <c r="CX298" t="s">
        <v>1547</v>
      </c>
      <c r="CY298">
        <v>296</v>
      </c>
      <c r="CZ298" t="s">
        <v>7040</v>
      </c>
      <c r="DA298" t="s">
        <v>1547</v>
      </c>
      <c r="DB298" t="s">
        <v>1881</v>
      </c>
      <c r="DC298" t="s">
        <v>1882</v>
      </c>
      <c r="DD298" t="s">
        <v>3527</v>
      </c>
      <c r="DE298" t="s">
        <v>3193</v>
      </c>
      <c r="DF298" t="s">
        <v>3526</v>
      </c>
      <c r="DG298" t="s">
        <v>1547</v>
      </c>
      <c r="DH298" t="s">
        <v>1547</v>
      </c>
      <c r="DI298" t="s">
        <v>1892</v>
      </c>
      <c r="DJ298" t="e">
        <v>#N/A</v>
      </c>
      <c r="DK298"/>
      <c r="DL298" t="s">
        <v>1892</v>
      </c>
      <c r="DM298">
        <v>9</v>
      </c>
      <c r="DN298" t="s">
        <v>1883</v>
      </c>
      <c r="DO298" t="s">
        <v>1569</v>
      </c>
      <c r="DP298" t="b">
        <v>1</v>
      </c>
      <c r="DQ298" t="b">
        <v>0</v>
      </c>
      <c r="DR298" t="b">
        <v>1</v>
      </c>
      <c r="DS298" t="b">
        <v>0</v>
      </c>
      <c r="DT298" t="b">
        <v>0</v>
      </c>
      <c r="DU298" t="b">
        <v>0</v>
      </c>
      <c r="DV298" t="b">
        <v>1</v>
      </c>
      <c r="DW298">
        <v>0</v>
      </c>
      <c r="DX298" t="b">
        <v>0</v>
      </c>
      <c r="DY298" t="b">
        <v>0</v>
      </c>
      <c r="DZ298" t="b">
        <v>0</v>
      </c>
      <c r="EA298" t="b">
        <v>0</v>
      </c>
      <c r="EB298" t="b">
        <v>0</v>
      </c>
      <c r="EC298" t="b">
        <v>0</v>
      </c>
      <c r="ED298" t="b">
        <v>0</v>
      </c>
      <c r="EE298" t="b">
        <v>0</v>
      </c>
      <c r="EF298" t="b">
        <v>0</v>
      </c>
      <c r="EG298" t="b" cm="1">
        <v>0</v>
      </c>
      <c r="EH298" t="b">
        <v>0</v>
      </c>
      <c r="EI298" t="b">
        <v>0</v>
      </c>
      <c r="EJ298" t="b">
        <v>0</v>
      </c>
      <c r="EK298" t="s">
        <v>1547</v>
      </c>
      <c r="EL298">
        <v>0</v>
      </c>
      <c r="EM298">
        <v>19</v>
      </c>
      <c r="EN298" t="b">
        <v>0</v>
      </c>
    </row>
    <row r="299" spans="1:144" ht="15.75">
      <c r="A299"/>
      <c r="B299" t="s">
        <v>1569</v>
      </c>
      <c r="C299" t="s">
        <v>3511</v>
      </c>
      <c r="D299" t="s">
        <v>3195</v>
      </c>
      <c r="E299" t="s">
        <v>3196</v>
      </c>
      <c r="F299"/>
      <c r="G299" t="s">
        <v>3195</v>
      </c>
      <c r="H299" t="s">
        <v>3195</v>
      </c>
      <c r="I299" t="s">
        <v>2799</v>
      </c>
      <c r="J299"/>
      <c r="K299" t="s">
        <v>902</v>
      </c>
      <c r="L299" t="s">
        <v>3190</v>
      </c>
      <c r="M299" t="s">
        <v>3198</v>
      </c>
      <c r="N299"/>
      <c r="O299" t="s">
        <v>3191</v>
      </c>
      <c r="P299" t="s">
        <v>3192</v>
      </c>
      <c r="Q299" t="s">
        <v>3193</v>
      </c>
      <c r="R299" t="s">
        <v>3194</v>
      </c>
      <c r="S299"/>
      <c r="T299"/>
      <c r="U299" t="s">
        <v>13269</v>
      </c>
      <c r="V299" t="s">
        <v>3330</v>
      </c>
      <c r="W299"/>
      <c r="X299"/>
      <c r="Y299"/>
      <c r="Z299"/>
      <c r="AA299"/>
      <c r="AB299"/>
      <c r="AC299"/>
      <c r="AD299"/>
      <c r="AE299"/>
      <c r="AF299"/>
      <c r="AG299"/>
      <c r="AH299"/>
      <c r="AI299"/>
      <c r="AJ299"/>
      <c r="AK299"/>
      <c r="AL299"/>
      <c r="AM299"/>
      <c r="AN299"/>
      <c r="AO299" s="108" t="s">
        <v>43</v>
      </c>
      <c r="AP299" t="s">
        <v>2846</v>
      </c>
      <c r="AQ299">
        <v>35</v>
      </c>
      <c r="AR299" t="e">
        <v>#N/A</v>
      </c>
      <c r="AS299" t="s">
        <v>3511</v>
      </c>
      <c r="AT299" t="e">
        <v>#N/A</v>
      </c>
      <c r="AU299" t="s">
        <v>3196</v>
      </c>
      <c r="AV299" t="s">
        <v>6064</v>
      </c>
      <c r="AW299" t="s">
        <v>1744</v>
      </c>
      <c r="AX299" t="s">
        <v>1740</v>
      </c>
      <c r="AY299" t="s">
        <v>6065</v>
      </c>
      <c r="AZ299" t="s">
        <v>3193</v>
      </c>
      <c r="BA299" t="s">
        <v>6066</v>
      </c>
      <c r="BB299" t="s">
        <v>2799</v>
      </c>
      <c r="BC299" t="s">
        <v>3190</v>
      </c>
      <c r="BD299" t="s">
        <v>6874</v>
      </c>
      <c r="BE299" t="s">
        <v>3526</v>
      </c>
      <c r="BF299">
        <v>162</v>
      </c>
      <c r="BG299">
        <v>298</v>
      </c>
      <c r="BH299">
        <v>0</v>
      </c>
      <c r="BI299" t="s">
        <v>1547</v>
      </c>
      <c r="BJ299">
        <v>0</v>
      </c>
      <c r="BK299">
        <v>0</v>
      </c>
      <c r="BL299">
        <v>162</v>
      </c>
      <c r="BM299" t="s">
        <v>6070</v>
      </c>
      <c r="BN299" t="s">
        <v>3527</v>
      </c>
      <c r="BO299" t="s">
        <v>7035</v>
      </c>
      <c r="BP299" t="e" cm="1">
        <v>#N/A</v>
      </c>
      <c r="BQ299" t="s">
        <v>1547</v>
      </c>
      <c r="BR299" t="s">
        <v>3191</v>
      </c>
      <c r="BS299">
        <v>108</v>
      </c>
      <c r="BT299" t="s">
        <v>7041</v>
      </c>
      <c r="BU299" t="s">
        <v>15352</v>
      </c>
      <c r="BV299" t="s">
        <v>3195</v>
      </c>
      <c r="BW299" t="s">
        <v>6064</v>
      </c>
      <c r="BX299" t="s">
        <v>6065</v>
      </c>
      <c r="BY299" t="s">
        <v>1744</v>
      </c>
      <c r="BZ299" t="s">
        <v>1547</v>
      </c>
      <c r="CA299" t="s">
        <v>1744</v>
      </c>
      <c r="CB299" t="s">
        <v>2003</v>
      </c>
      <c r="CC299"/>
      <c r="CD299" t="s">
        <v>998</v>
      </c>
      <c r="CE299" t="s">
        <v>2799</v>
      </c>
      <c r="CF299" t="s">
        <v>7042</v>
      </c>
      <c r="CG299" t="s">
        <v>7043</v>
      </c>
      <c r="CH299" t="s">
        <v>2799</v>
      </c>
      <c r="CI299" t="s">
        <v>1547</v>
      </c>
      <c r="CJ299" t="s">
        <v>3194</v>
      </c>
      <c r="CK299" t="s">
        <v>1569</v>
      </c>
      <c r="CL299"/>
      <c r="CM299"/>
      <c r="CN299" t="s">
        <v>13269</v>
      </c>
      <c r="CO299" t="s">
        <v>3330</v>
      </c>
      <c r="CP299" t="s">
        <v>13269</v>
      </c>
      <c r="CQ299" t="s">
        <v>3330</v>
      </c>
      <c r="CR299" t="s">
        <v>1547</v>
      </c>
      <c r="CS299">
        <v>8</v>
      </c>
      <c r="CT299" t="s">
        <v>3191</v>
      </c>
      <c r="CU299" t="s">
        <v>3191</v>
      </c>
      <c r="CV299" t="s">
        <v>3191</v>
      </c>
      <c r="CW299" t="s">
        <v>1547</v>
      </c>
      <c r="CX299" t="s">
        <v>1547</v>
      </c>
      <c r="CY299">
        <v>297</v>
      </c>
      <c r="CZ299" t="s">
        <v>7044</v>
      </c>
      <c r="DA299" t="s">
        <v>1547</v>
      </c>
      <c r="DB299" t="s">
        <v>1881</v>
      </c>
      <c r="DC299" t="s">
        <v>1882</v>
      </c>
      <c r="DD299" t="s">
        <v>3196</v>
      </c>
      <c r="DE299" t="s">
        <v>3193</v>
      </c>
      <c r="DF299" t="s">
        <v>3195</v>
      </c>
      <c r="DG299" t="s">
        <v>1547</v>
      </c>
      <c r="DH299" t="s">
        <v>1547</v>
      </c>
      <c r="DI299" t="s">
        <v>1892</v>
      </c>
      <c r="DJ299" t="e">
        <v>#N/A</v>
      </c>
      <c r="DK299"/>
      <c r="DL299" t="s">
        <v>1892</v>
      </c>
      <c r="DM299">
        <v>9</v>
      </c>
      <c r="DN299" t="s">
        <v>1883</v>
      </c>
      <c r="DO299" t="s">
        <v>1569</v>
      </c>
      <c r="DP299" t="b">
        <v>1</v>
      </c>
      <c r="DQ299" t="b">
        <v>0</v>
      </c>
      <c r="DR299" t="b">
        <v>0</v>
      </c>
      <c r="DS299" t="b">
        <v>0</v>
      </c>
      <c r="DT299" t="b">
        <v>0</v>
      </c>
      <c r="DU299" t="b">
        <v>0</v>
      </c>
      <c r="DV299" t="b">
        <v>0</v>
      </c>
      <c r="DW299">
        <v>0</v>
      </c>
      <c r="DX299" t="b">
        <v>0</v>
      </c>
      <c r="DY299" t="b">
        <v>0</v>
      </c>
      <c r="DZ299" t="b">
        <v>0</v>
      </c>
      <c r="EA299" t="b">
        <v>0</v>
      </c>
      <c r="EB299" t="b">
        <v>0</v>
      </c>
      <c r="EC299" t="b">
        <v>0</v>
      </c>
      <c r="ED299" t="b">
        <v>0</v>
      </c>
      <c r="EE299" t="b">
        <v>0</v>
      </c>
      <c r="EF299" t="b">
        <v>0</v>
      </c>
      <c r="EG299" t="b" cm="1">
        <v>0</v>
      </c>
      <c r="EH299" t="b">
        <v>0</v>
      </c>
      <c r="EI299" t="b">
        <v>0</v>
      </c>
      <c r="EJ299" t="b">
        <v>0</v>
      </c>
      <c r="EK299" t="s">
        <v>1547</v>
      </c>
      <c r="EL299">
        <v>0</v>
      </c>
      <c r="EM299">
        <v>18</v>
      </c>
      <c r="EN299" t="b">
        <v>0</v>
      </c>
    </row>
    <row r="300" spans="1:144" ht="15.75">
      <c r="A300"/>
      <c r="B300" t="s">
        <v>1569</v>
      </c>
      <c r="C300" t="s">
        <v>3511</v>
      </c>
      <c r="D300" t="s">
        <v>3335</v>
      </c>
      <c r="E300" t="s">
        <v>3336</v>
      </c>
      <c r="F300" t="s">
        <v>3313</v>
      </c>
      <c r="G300" t="s">
        <v>3335</v>
      </c>
      <c r="H300" t="s">
        <v>3528</v>
      </c>
      <c r="I300" t="s">
        <v>2799</v>
      </c>
      <c r="J300"/>
      <c r="K300" t="s">
        <v>902</v>
      </c>
      <c r="L300" t="s">
        <v>3190</v>
      </c>
      <c r="M300" t="s">
        <v>1995</v>
      </c>
      <c r="N300"/>
      <c r="O300" t="s">
        <v>3191</v>
      </c>
      <c r="P300" t="s">
        <v>3192</v>
      </c>
      <c r="Q300" t="s">
        <v>3193</v>
      </c>
      <c r="R300" t="s">
        <v>3194</v>
      </c>
      <c r="S300"/>
      <c r="T300"/>
      <c r="U300" t="s">
        <v>13269</v>
      </c>
      <c r="V300" t="s">
        <v>13241</v>
      </c>
      <c r="W300"/>
      <c r="X300"/>
      <c r="Y300"/>
      <c r="Z300"/>
      <c r="AA300"/>
      <c r="AB300"/>
      <c r="AC300"/>
      <c r="AD300"/>
      <c r="AE300"/>
      <c r="AF300"/>
      <c r="AG300"/>
      <c r="AH300"/>
      <c r="AI300"/>
      <c r="AJ300"/>
      <c r="AK300"/>
      <c r="AL300"/>
      <c r="AM300"/>
      <c r="AN300"/>
      <c r="AO300" s="108" t="s">
        <v>43</v>
      </c>
      <c r="AP300" t="s">
        <v>2846</v>
      </c>
      <c r="AQ300">
        <v>36</v>
      </c>
      <c r="AR300" t="e">
        <v>#N/A</v>
      </c>
      <c r="AS300" t="s">
        <v>3511</v>
      </c>
      <c r="AT300" t="e">
        <v>#N/A</v>
      </c>
      <c r="AU300" t="s">
        <v>3336</v>
      </c>
      <c r="AV300" t="s">
        <v>6462</v>
      </c>
      <c r="AW300" t="s">
        <v>6397</v>
      </c>
      <c r="AX300" t="s">
        <v>1740</v>
      </c>
      <c r="AY300" t="s">
        <v>6463</v>
      </c>
      <c r="AZ300" t="s">
        <v>3193</v>
      </c>
      <c r="BA300" t="s">
        <v>6464</v>
      </c>
      <c r="BB300" t="s">
        <v>2799</v>
      </c>
      <c r="BC300" t="s">
        <v>3190</v>
      </c>
      <c r="BD300" t="s">
        <v>7045</v>
      </c>
      <c r="BE300" t="s">
        <v>3526</v>
      </c>
      <c r="BF300">
        <v>217</v>
      </c>
      <c r="BG300">
        <v>298</v>
      </c>
      <c r="BH300">
        <v>0</v>
      </c>
      <c r="BI300" t="s">
        <v>1547</v>
      </c>
      <c r="BJ300">
        <v>0</v>
      </c>
      <c r="BK300">
        <v>0</v>
      </c>
      <c r="BL300">
        <v>217</v>
      </c>
      <c r="BM300" t="s">
        <v>6467</v>
      </c>
      <c r="BN300" t="s">
        <v>3527</v>
      </c>
      <c r="BO300" t="s">
        <v>7035</v>
      </c>
      <c r="BP300" t="e" cm="1">
        <v>#N/A</v>
      </c>
      <c r="BQ300" t="s">
        <v>1547</v>
      </c>
      <c r="BR300" t="s">
        <v>3191</v>
      </c>
      <c r="BS300">
        <v>109</v>
      </c>
      <c r="BT300" t="s">
        <v>7046</v>
      </c>
      <c r="BU300" t="s">
        <v>15353</v>
      </c>
      <c r="BV300" t="s">
        <v>3335</v>
      </c>
      <c r="BW300" t="s">
        <v>6462</v>
      </c>
      <c r="BX300" t="s">
        <v>7047</v>
      </c>
      <c r="BY300" t="s">
        <v>1744</v>
      </c>
      <c r="BZ300" t="s">
        <v>1547</v>
      </c>
      <c r="CA300" t="s">
        <v>1744</v>
      </c>
      <c r="CB300" t="s">
        <v>1995</v>
      </c>
      <c r="CC300"/>
      <c r="CD300" t="s">
        <v>998</v>
      </c>
      <c r="CE300" t="s">
        <v>2799</v>
      </c>
      <c r="CF300" t="s">
        <v>7048</v>
      </c>
      <c r="CG300" t="s">
        <v>7049</v>
      </c>
      <c r="CH300" t="s">
        <v>2799</v>
      </c>
      <c r="CI300" t="s">
        <v>1547</v>
      </c>
      <c r="CJ300" t="s">
        <v>3194</v>
      </c>
      <c r="CK300" t="s">
        <v>1569</v>
      </c>
      <c r="CL300"/>
      <c r="CM300"/>
      <c r="CN300" t="s">
        <v>13269</v>
      </c>
      <c r="CO300" t="s">
        <v>13241</v>
      </c>
      <c r="CP300" t="s">
        <v>13269</v>
      </c>
      <c r="CQ300" t="s">
        <v>13241</v>
      </c>
      <c r="CR300" t="s">
        <v>1547</v>
      </c>
      <c r="CS300">
        <v>8</v>
      </c>
      <c r="CT300" t="s">
        <v>3191</v>
      </c>
      <c r="CU300" t="s">
        <v>3191</v>
      </c>
      <c r="CV300" t="s">
        <v>3191</v>
      </c>
      <c r="CW300" t="s">
        <v>1547</v>
      </c>
      <c r="CX300" t="s">
        <v>1547</v>
      </c>
      <c r="CY300">
        <v>298</v>
      </c>
      <c r="CZ300" t="s">
        <v>7050</v>
      </c>
      <c r="DA300" t="s">
        <v>1547</v>
      </c>
      <c r="DB300" t="s">
        <v>1881</v>
      </c>
      <c r="DC300" t="s">
        <v>1882</v>
      </c>
      <c r="DD300" t="s">
        <v>3336</v>
      </c>
      <c r="DE300" t="s">
        <v>3193</v>
      </c>
      <c r="DF300" t="s">
        <v>3335</v>
      </c>
      <c r="DG300" t="s">
        <v>1547</v>
      </c>
      <c r="DH300" t="s">
        <v>1547</v>
      </c>
      <c r="DI300" t="s">
        <v>1892</v>
      </c>
      <c r="DJ300" t="e">
        <v>#N/A</v>
      </c>
      <c r="DK300"/>
      <c r="DL300" t="s">
        <v>1892</v>
      </c>
      <c r="DM300">
        <v>9</v>
      </c>
      <c r="DN300" t="s">
        <v>1883</v>
      </c>
      <c r="DO300" t="s">
        <v>1569</v>
      </c>
      <c r="DP300" t="b">
        <v>1</v>
      </c>
      <c r="DQ300" t="b">
        <v>0</v>
      </c>
      <c r="DR300" t="b">
        <v>0</v>
      </c>
      <c r="DS300" t="b">
        <v>0</v>
      </c>
      <c r="DT300" t="b">
        <v>0</v>
      </c>
      <c r="DU300" t="b">
        <v>0</v>
      </c>
      <c r="DV300" t="b">
        <v>0</v>
      </c>
      <c r="DW300">
        <v>0</v>
      </c>
      <c r="DX300" t="b">
        <v>0</v>
      </c>
      <c r="DY300" t="b">
        <v>0</v>
      </c>
      <c r="DZ300" t="b">
        <v>0</v>
      </c>
      <c r="EA300" t="b">
        <v>0</v>
      </c>
      <c r="EB300" t="b">
        <v>0</v>
      </c>
      <c r="EC300" t="b">
        <v>0</v>
      </c>
      <c r="ED300" t="b">
        <v>0</v>
      </c>
      <c r="EE300" t="b">
        <v>0</v>
      </c>
      <c r="EF300" t="b">
        <v>0</v>
      </c>
      <c r="EG300" t="b" cm="1">
        <v>0</v>
      </c>
      <c r="EH300" t="b">
        <v>0</v>
      </c>
      <c r="EI300" t="b">
        <v>0</v>
      </c>
      <c r="EJ300" t="b">
        <v>0</v>
      </c>
      <c r="EK300" t="s">
        <v>1547</v>
      </c>
      <c r="EL300">
        <v>0</v>
      </c>
      <c r="EM300">
        <v>16</v>
      </c>
      <c r="EN300" t="b">
        <v>0</v>
      </c>
    </row>
    <row r="301" spans="1:144" ht="15.75">
      <c r="A301"/>
      <c r="B301" t="s">
        <v>1569</v>
      </c>
      <c r="C301" t="s">
        <v>3511</v>
      </c>
      <c r="D301" t="s">
        <v>3338</v>
      </c>
      <c r="E301" t="s">
        <v>3339</v>
      </c>
      <c r="F301" t="s">
        <v>2152</v>
      </c>
      <c r="G301" t="s">
        <v>3338</v>
      </c>
      <c r="H301" t="s">
        <v>3529</v>
      </c>
      <c r="I301" t="s">
        <v>2799</v>
      </c>
      <c r="J301"/>
      <c r="K301" t="s">
        <v>902</v>
      </c>
      <c r="L301" t="s">
        <v>3190</v>
      </c>
      <c r="M301" t="s">
        <v>1995</v>
      </c>
      <c r="N301"/>
      <c r="O301" t="s">
        <v>3191</v>
      </c>
      <c r="P301" t="s">
        <v>3192</v>
      </c>
      <c r="Q301" t="s">
        <v>3193</v>
      </c>
      <c r="R301" t="s">
        <v>3194</v>
      </c>
      <c r="S301"/>
      <c r="T301"/>
      <c r="U301" t="s">
        <v>13269</v>
      </c>
      <c r="V301" t="s">
        <v>13242</v>
      </c>
      <c r="W301"/>
      <c r="X301"/>
      <c r="Y301"/>
      <c r="Z301"/>
      <c r="AA301"/>
      <c r="AB301"/>
      <c r="AC301"/>
      <c r="AD301"/>
      <c r="AE301"/>
      <c r="AF301"/>
      <c r="AG301"/>
      <c r="AH301"/>
      <c r="AI301"/>
      <c r="AJ301"/>
      <c r="AK301"/>
      <c r="AL301"/>
      <c r="AM301"/>
      <c r="AN301"/>
      <c r="AO301" s="108" t="s">
        <v>43</v>
      </c>
      <c r="AP301" t="s">
        <v>2846</v>
      </c>
      <c r="AQ301">
        <v>37</v>
      </c>
      <c r="AR301" t="e">
        <v>#N/A</v>
      </c>
      <c r="AS301" t="s">
        <v>3511</v>
      </c>
      <c r="AT301" t="e">
        <v>#N/A</v>
      </c>
      <c r="AU301" t="s">
        <v>3339</v>
      </c>
      <c r="AV301" t="s">
        <v>6470</v>
      </c>
      <c r="AW301" t="s">
        <v>6406</v>
      </c>
      <c r="AX301" t="s">
        <v>1740</v>
      </c>
      <c r="AY301" t="s">
        <v>6471</v>
      </c>
      <c r="AZ301" t="s">
        <v>3193</v>
      </c>
      <c r="BA301" t="s">
        <v>6472</v>
      </c>
      <c r="BB301" t="s">
        <v>2799</v>
      </c>
      <c r="BC301" t="s">
        <v>3190</v>
      </c>
      <c r="BD301" t="s">
        <v>7051</v>
      </c>
      <c r="BE301" t="s">
        <v>3526</v>
      </c>
      <c r="BF301">
        <v>218</v>
      </c>
      <c r="BG301">
        <v>298</v>
      </c>
      <c r="BH301">
        <v>0</v>
      </c>
      <c r="BI301" t="s">
        <v>1547</v>
      </c>
      <c r="BJ301">
        <v>0</v>
      </c>
      <c r="BK301">
        <v>0</v>
      </c>
      <c r="BL301">
        <v>218</v>
      </c>
      <c r="BM301" t="s">
        <v>6475</v>
      </c>
      <c r="BN301" t="s">
        <v>3527</v>
      </c>
      <c r="BO301" t="s">
        <v>7035</v>
      </c>
      <c r="BP301" t="e" cm="1">
        <v>#N/A</v>
      </c>
      <c r="BQ301" t="s">
        <v>1547</v>
      </c>
      <c r="BR301" t="s">
        <v>3191</v>
      </c>
      <c r="BS301">
        <v>110</v>
      </c>
      <c r="BT301" t="s">
        <v>7052</v>
      </c>
      <c r="BU301" t="s">
        <v>15354</v>
      </c>
      <c r="BV301" t="s">
        <v>3338</v>
      </c>
      <c r="BW301" t="s">
        <v>6470</v>
      </c>
      <c r="BX301" t="s">
        <v>7053</v>
      </c>
      <c r="BY301" t="s">
        <v>1744</v>
      </c>
      <c r="BZ301" t="s">
        <v>1547</v>
      </c>
      <c r="CA301" t="s">
        <v>1744</v>
      </c>
      <c r="CB301" t="s">
        <v>1995</v>
      </c>
      <c r="CC301"/>
      <c r="CD301" t="s">
        <v>998</v>
      </c>
      <c r="CE301" t="s">
        <v>2799</v>
      </c>
      <c r="CF301" t="s">
        <v>7054</v>
      </c>
      <c r="CG301" t="s">
        <v>7055</v>
      </c>
      <c r="CH301" t="s">
        <v>2799</v>
      </c>
      <c r="CI301" t="s">
        <v>1547</v>
      </c>
      <c r="CJ301" t="s">
        <v>3194</v>
      </c>
      <c r="CK301" t="s">
        <v>1569</v>
      </c>
      <c r="CL301"/>
      <c r="CM301"/>
      <c r="CN301" t="s">
        <v>13269</v>
      </c>
      <c r="CO301" t="s">
        <v>13242</v>
      </c>
      <c r="CP301" t="s">
        <v>13269</v>
      </c>
      <c r="CQ301" t="s">
        <v>13242</v>
      </c>
      <c r="CR301" t="s">
        <v>1547</v>
      </c>
      <c r="CS301">
        <v>8</v>
      </c>
      <c r="CT301" t="s">
        <v>3191</v>
      </c>
      <c r="CU301" t="s">
        <v>3191</v>
      </c>
      <c r="CV301" t="s">
        <v>3191</v>
      </c>
      <c r="CW301" t="s">
        <v>1547</v>
      </c>
      <c r="CX301" t="s">
        <v>1547</v>
      </c>
      <c r="CY301">
        <v>299</v>
      </c>
      <c r="CZ301" t="s">
        <v>7056</v>
      </c>
      <c r="DA301" t="s">
        <v>1547</v>
      </c>
      <c r="DB301" t="s">
        <v>1881</v>
      </c>
      <c r="DC301" t="s">
        <v>1882</v>
      </c>
      <c r="DD301" t="s">
        <v>3339</v>
      </c>
      <c r="DE301" t="s">
        <v>3193</v>
      </c>
      <c r="DF301" t="s">
        <v>3338</v>
      </c>
      <c r="DG301" t="s">
        <v>1547</v>
      </c>
      <c r="DH301" t="s">
        <v>1547</v>
      </c>
      <c r="DI301" t="s">
        <v>1892</v>
      </c>
      <c r="DJ301" t="e">
        <v>#N/A</v>
      </c>
      <c r="DK301"/>
      <c r="DL301" t="s">
        <v>1892</v>
      </c>
      <c r="DM301">
        <v>9</v>
      </c>
      <c r="DN301" t="s">
        <v>1883</v>
      </c>
      <c r="DO301" t="s">
        <v>1569</v>
      </c>
      <c r="DP301" t="b">
        <v>1</v>
      </c>
      <c r="DQ301" t="b">
        <v>0</v>
      </c>
      <c r="DR301" t="b">
        <v>0</v>
      </c>
      <c r="DS301" t="b">
        <v>0</v>
      </c>
      <c r="DT301" t="b">
        <v>0</v>
      </c>
      <c r="DU301" t="b">
        <v>0</v>
      </c>
      <c r="DV301" t="b">
        <v>0</v>
      </c>
      <c r="DW301">
        <v>0</v>
      </c>
      <c r="DX301" t="b">
        <v>0</v>
      </c>
      <c r="DY301" t="b">
        <v>0</v>
      </c>
      <c r="DZ301" t="b">
        <v>0</v>
      </c>
      <c r="EA301" t="b">
        <v>0</v>
      </c>
      <c r="EB301" t="b">
        <v>0</v>
      </c>
      <c r="EC301" t="b">
        <v>0</v>
      </c>
      <c r="ED301" t="b">
        <v>0</v>
      </c>
      <c r="EE301" t="b">
        <v>0</v>
      </c>
      <c r="EF301" t="b">
        <v>0</v>
      </c>
      <c r="EG301" t="b" cm="1">
        <v>0</v>
      </c>
      <c r="EH301" t="b">
        <v>0</v>
      </c>
      <c r="EI301" t="b">
        <v>0</v>
      </c>
      <c r="EJ301" t="b">
        <v>0</v>
      </c>
      <c r="EK301" t="s">
        <v>1547</v>
      </c>
      <c r="EL301">
        <v>0</v>
      </c>
      <c r="EM301">
        <v>17</v>
      </c>
      <c r="EN301" t="b">
        <v>0</v>
      </c>
    </row>
    <row r="302" spans="1:144" ht="63">
      <c r="A302"/>
      <c r="B302" t="s">
        <v>1569</v>
      </c>
      <c r="C302" t="s">
        <v>3511</v>
      </c>
      <c r="D302" t="s">
        <v>3269</v>
      </c>
      <c r="E302" t="s">
        <v>3270</v>
      </c>
      <c r="F302"/>
      <c r="G302" t="s">
        <v>3269</v>
      </c>
      <c r="H302" t="s">
        <v>3269</v>
      </c>
      <c r="I302" t="s">
        <v>2799</v>
      </c>
      <c r="J302"/>
      <c r="K302" t="s">
        <v>902</v>
      </c>
      <c r="L302" t="s">
        <v>3190</v>
      </c>
      <c r="M302" t="s">
        <v>1754</v>
      </c>
      <c r="N302" s="109" t="s">
        <v>3530</v>
      </c>
      <c r="O302" t="s">
        <v>3191</v>
      </c>
      <c r="P302" t="s">
        <v>3192</v>
      </c>
      <c r="Q302" t="s">
        <v>3193</v>
      </c>
      <c r="R302" t="s">
        <v>3194</v>
      </c>
      <c r="S302"/>
      <c r="T302"/>
      <c r="U302" t="s">
        <v>13269</v>
      </c>
      <c r="V302" t="s">
        <v>3332</v>
      </c>
      <c r="W302"/>
      <c r="X302"/>
      <c r="Y302"/>
      <c r="Z302"/>
      <c r="AA302"/>
      <c r="AB302"/>
      <c r="AC302"/>
      <c r="AD302"/>
      <c r="AE302"/>
      <c r="AF302"/>
      <c r="AG302"/>
      <c r="AH302"/>
      <c r="AI302"/>
      <c r="AJ302"/>
      <c r="AK302"/>
      <c r="AL302"/>
      <c r="AM302"/>
      <c r="AN302"/>
      <c r="AO302" s="108" t="s">
        <v>43</v>
      </c>
      <c r="AP302" t="s">
        <v>2846</v>
      </c>
      <c r="AQ302">
        <v>38</v>
      </c>
      <c r="AR302" t="e">
        <v>#N/A</v>
      </c>
      <c r="AS302" t="s">
        <v>3511</v>
      </c>
      <c r="AT302" t="e">
        <v>#N/A</v>
      </c>
      <c r="AU302" t="s">
        <v>3270</v>
      </c>
      <c r="AV302" t="s">
        <v>6253</v>
      </c>
      <c r="AW302" t="s">
        <v>1744</v>
      </c>
      <c r="AX302" t="s">
        <v>1740</v>
      </c>
      <c r="AY302" t="s">
        <v>6254</v>
      </c>
      <c r="AZ302" t="s">
        <v>3193</v>
      </c>
      <c r="BA302" t="s">
        <v>6255</v>
      </c>
      <c r="BB302" t="s">
        <v>2799</v>
      </c>
      <c r="BC302" t="s">
        <v>3190</v>
      </c>
      <c r="BD302" t="s">
        <v>7057</v>
      </c>
      <c r="BE302" t="s">
        <v>3526</v>
      </c>
      <c r="BF302">
        <v>186</v>
      </c>
      <c r="BG302">
        <v>298</v>
      </c>
      <c r="BH302">
        <v>0</v>
      </c>
      <c r="BI302" t="s">
        <v>1547</v>
      </c>
      <c r="BJ302">
        <v>0</v>
      </c>
      <c r="BK302">
        <v>0</v>
      </c>
      <c r="BL302">
        <v>186</v>
      </c>
      <c r="BM302" t="s">
        <v>6259</v>
      </c>
      <c r="BN302" t="s">
        <v>3527</v>
      </c>
      <c r="BO302" t="s">
        <v>7035</v>
      </c>
      <c r="BP302" t="e" cm="1">
        <v>#N/A</v>
      </c>
      <c r="BQ302" t="s">
        <v>1547</v>
      </c>
      <c r="BR302" t="s">
        <v>3191</v>
      </c>
      <c r="BS302">
        <v>111</v>
      </c>
      <c r="BT302" t="s">
        <v>7058</v>
      </c>
      <c r="BU302" t="s">
        <v>15355</v>
      </c>
      <c r="BV302" t="s">
        <v>3269</v>
      </c>
      <c r="BW302" t="s">
        <v>6253</v>
      </c>
      <c r="BX302" t="s">
        <v>6254</v>
      </c>
      <c r="BY302" t="s">
        <v>7059</v>
      </c>
      <c r="BZ302" t="s">
        <v>1547</v>
      </c>
      <c r="CA302" t="s">
        <v>1744</v>
      </c>
      <c r="CB302" t="s">
        <v>1754</v>
      </c>
      <c r="CC302"/>
      <c r="CD302" t="s">
        <v>998</v>
      </c>
      <c r="CE302" t="s">
        <v>2799</v>
      </c>
      <c r="CF302" t="s">
        <v>7060</v>
      </c>
      <c r="CG302" t="s">
        <v>7061</v>
      </c>
      <c r="CH302" t="s">
        <v>2799</v>
      </c>
      <c r="CI302" t="s">
        <v>1547</v>
      </c>
      <c r="CJ302" t="s">
        <v>3194</v>
      </c>
      <c r="CK302" t="s">
        <v>1569</v>
      </c>
      <c r="CL302"/>
      <c r="CM302"/>
      <c r="CN302" t="s">
        <v>13269</v>
      </c>
      <c r="CO302" t="s">
        <v>3332</v>
      </c>
      <c r="CP302" t="s">
        <v>13269</v>
      </c>
      <c r="CQ302" t="s">
        <v>3332</v>
      </c>
      <c r="CR302" t="s">
        <v>1547</v>
      </c>
      <c r="CS302">
        <v>8</v>
      </c>
      <c r="CT302" t="s">
        <v>3191</v>
      </c>
      <c r="CU302" t="s">
        <v>3191</v>
      </c>
      <c r="CV302" t="s">
        <v>3191</v>
      </c>
      <c r="CW302" t="s">
        <v>1547</v>
      </c>
      <c r="CX302" t="s">
        <v>1547</v>
      </c>
      <c r="CY302">
        <v>300</v>
      </c>
      <c r="CZ302" t="s">
        <v>7062</v>
      </c>
      <c r="DA302" t="s">
        <v>1547</v>
      </c>
      <c r="DB302" t="s">
        <v>1881</v>
      </c>
      <c r="DC302" t="s">
        <v>1882</v>
      </c>
      <c r="DD302" t="s">
        <v>3270</v>
      </c>
      <c r="DE302" t="s">
        <v>3193</v>
      </c>
      <c r="DF302" t="s">
        <v>3269</v>
      </c>
      <c r="DG302" t="s">
        <v>1547</v>
      </c>
      <c r="DH302" t="s">
        <v>1547</v>
      </c>
      <c r="DI302" t="s">
        <v>1892</v>
      </c>
      <c r="DJ302" t="e">
        <v>#N/A</v>
      </c>
      <c r="DK302"/>
      <c r="DL302" t="s">
        <v>1892</v>
      </c>
      <c r="DM302">
        <v>9</v>
      </c>
      <c r="DN302" t="s">
        <v>1883</v>
      </c>
      <c r="DO302" t="s">
        <v>1569</v>
      </c>
      <c r="DP302" t="b">
        <v>1</v>
      </c>
      <c r="DQ302" t="b">
        <v>0</v>
      </c>
      <c r="DR302" t="b">
        <v>0</v>
      </c>
      <c r="DS302" t="b">
        <v>0</v>
      </c>
      <c r="DT302" t="b">
        <v>0</v>
      </c>
      <c r="DU302" t="b">
        <v>0</v>
      </c>
      <c r="DV302" t="b">
        <v>0</v>
      </c>
      <c r="DW302">
        <v>0</v>
      </c>
      <c r="DX302" t="b">
        <v>0</v>
      </c>
      <c r="DY302" t="b">
        <v>0</v>
      </c>
      <c r="DZ302" t="b">
        <v>0</v>
      </c>
      <c r="EA302" t="b">
        <v>0</v>
      </c>
      <c r="EB302" t="b">
        <v>0</v>
      </c>
      <c r="EC302" t="b">
        <v>1</v>
      </c>
      <c r="ED302" t="b">
        <v>0</v>
      </c>
      <c r="EE302" t="b">
        <v>0</v>
      </c>
      <c r="EF302" t="b">
        <v>0</v>
      </c>
      <c r="EG302" t="b" cm="1">
        <v>0</v>
      </c>
      <c r="EH302" t="b">
        <v>0</v>
      </c>
      <c r="EI302" t="b">
        <v>0</v>
      </c>
      <c r="EJ302" t="b">
        <v>1</v>
      </c>
      <c r="EK302" t="s">
        <v>5327</v>
      </c>
      <c r="EL302">
        <v>0</v>
      </c>
      <c r="EM302">
        <v>9</v>
      </c>
      <c r="EN302" t="b">
        <v>0</v>
      </c>
    </row>
    <row r="303" spans="1:144" ht="15.75">
      <c r="A303"/>
      <c r="B303" t="s">
        <v>1569</v>
      </c>
      <c r="C303" t="s">
        <v>3511</v>
      </c>
      <c r="D303" t="s">
        <v>3316</v>
      </c>
      <c r="E303" t="s">
        <v>3317</v>
      </c>
      <c r="F303" t="s">
        <v>3318</v>
      </c>
      <c r="G303" t="s">
        <v>3531</v>
      </c>
      <c r="H303" t="s">
        <v>3532</v>
      </c>
      <c r="I303" t="s">
        <v>2798</v>
      </c>
      <c r="J303"/>
      <c r="K303" t="s">
        <v>3533</v>
      </c>
      <c r="L303" t="s">
        <v>3190</v>
      </c>
      <c r="M303" t="s">
        <v>2001</v>
      </c>
      <c r="N303"/>
      <c r="O303" t="s">
        <v>3191</v>
      </c>
      <c r="P303" t="s">
        <v>3192</v>
      </c>
      <c r="Q303" t="s">
        <v>3193</v>
      </c>
      <c r="R303" t="s">
        <v>3194</v>
      </c>
      <c r="S303"/>
      <c r="T303"/>
      <c r="U303" t="s">
        <v>13269</v>
      </c>
      <c r="V303" t="s">
        <v>13236</v>
      </c>
      <c r="W303"/>
      <c r="X303"/>
      <c r="Y303"/>
      <c r="Z303"/>
      <c r="AA303"/>
      <c r="AB303"/>
      <c r="AC303"/>
      <c r="AD303"/>
      <c r="AE303"/>
      <c r="AF303"/>
      <c r="AG303"/>
      <c r="AH303"/>
      <c r="AI303"/>
      <c r="AJ303"/>
      <c r="AK303"/>
      <c r="AL303"/>
      <c r="AM303"/>
      <c r="AN303"/>
      <c r="AO303" s="108" t="s">
        <v>43</v>
      </c>
      <c r="AP303" t="s">
        <v>2846</v>
      </c>
      <c r="AQ303">
        <v>39</v>
      </c>
      <c r="AR303" t="e">
        <v>#N/A</v>
      </c>
      <c r="AS303" t="s">
        <v>3511</v>
      </c>
      <c r="AT303" t="e">
        <v>#N/A</v>
      </c>
      <c r="AU303" t="s">
        <v>3317</v>
      </c>
      <c r="AV303" t="s">
        <v>6414</v>
      </c>
      <c r="AW303" t="s">
        <v>6415</v>
      </c>
      <c r="AX303" t="s">
        <v>1740</v>
      </c>
      <c r="AY303" t="s">
        <v>7063</v>
      </c>
      <c r="AZ303" t="s">
        <v>3193</v>
      </c>
      <c r="BA303" t="s">
        <v>6417</v>
      </c>
      <c r="BB303" t="s">
        <v>2798</v>
      </c>
      <c r="BC303" t="s">
        <v>3190</v>
      </c>
      <c r="BD303" t="s">
        <v>7064</v>
      </c>
      <c r="BE303" t="s">
        <v>3526</v>
      </c>
      <c r="BF303">
        <v>209</v>
      </c>
      <c r="BG303">
        <v>298</v>
      </c>
      <c r="BH303" t="e">
        <v>#N/A</v>
      </c>
      <c r="BI303" t="s">
        <v>1547</v>
      </c>
      <c r="BJ303">
        <v>0</v>
      </c>
      <c r="BK303">
        <v>0</v>
      </c>
      <c r="BL303">
        <v>209</v>
      </c>
      <c r="BM303" t="s">
        <v>6419</v>
      </c>
      <c r="BN303" t="s">
        <v>3527</v>
      </c>
      <c r="BO303" t="s">
        <v>7035</v>
      </c>
      <c r="BP303" t="e" cm="1">
        <v>#N/A</v>
      </c>
      <c r="BQ303" t="s">
        <v>6419</v>
      </c>
      <c r="BR303" t="s">
        <v>3191</v>
      </c>
      <c r="BS303">
        <v>112</v>
      </c>
      <c r="BT303" t="s">
        <v>7065</v>
      </c>
      <c r="BU303" t="s">
        <v>15356</v>
      </c>
      <c r="BV303" t="s">
        <v>3316</v>
      </c>
      <c r="BW303" t="s">
        <v>6414</v>
      </c>
      <c r="BX303" t="s">
        <v>7066</v>
      </c>
      <c r="BY303" t="s">
        <v>1744</v>
      </c>
      <c r="BZ303" t="s">
        <v>1547</v>
      </c>
      <c r="CA303" t="s">
        <v>1744</v>
      </c>
      <c r="CB303" t="s">
        <v>2001</v>
      </c>
      <c r="CC303"/>
      <c r="CD303" t="s">
        <v>998</v>
      </c>
      <c r="CE303" t="s">
        <v>2798</v>
      </c>
      <c r="CF303" t="s">
        <v>7067</v>
      </c>
      <c r="CG303" t="s">
        <v>7068</v>
      </c>
      <c r="CH303" t="s">
        <v>2798</v>
      </c>
      <c r="CI303" t="s">
        <v>1547</v>
      </c>
      <c r="CJ303" t="s">
        <v>3194</v>
      </c>
      <c r="CK303" t="s">
        <v>1569</v>
      </c>
      <c r="CL303"/>
      <c r="CM303"/>
      <c r="CN303" t="s">
        <v>13269</v>
      </c>
      <c r="CO303" t="s">
        <v>13236</v>
      </c>
      <c r="CP303" t="s">
        <v>13269</v>
      </c>
      <c r="CQ303" t="s">
        <v>13236</v>
      </c>
      <c r="CR303" t="s">
        <v>1547</v>
      </c>
      <c r="CS303">
        <v>8</v>
      </c>
      <c r="CT303" t="s">
        <v>3191</v>
      </c>
      <c r="CU303" t="s">
        <v>3191</v>
      </c>
      <c r="CV303" t="s">
        <v>3191</v>
      </c>
      <c r="CW303" t="s">
        <v>1547</v>
      </c>
      <c r="CX303" t="s">
        <v>1547</v>
      </c>
      <c r="CY303">
        <v>301</v>
      </c>
      <c r="CZ303" t="s">
        <v>7069</v>
      </c>
      <c r="DA303" t="s">
        <v>1547</v>
      </c>
      <c r="DB303" t="s">
        <v>1881</v>
      </c>
      <c r="DC303" t="s">
        <v>1882</v>
      </c>
      <c r="DD303" t="s">
        <v>3317</v>
      </c>
      <c r="DE303" t="s">
        <v>3193</v>
      </c>
      <c r="DF303" t="s">
        <v>3531</v>
      </c>
      <c r="DG303" t="s">
        <v>1547</v>
      </c>
      <c r="DH303" t="s">
        <v>1547</v>
      </c>
      <c r="DI303" t="s">
        <v>1892</v>
      </c>
      <c r="DJ303" t="e">
        <v>#N/A</v>
      </c>
      <c r="DK303"/>
      <c r="DL303" t="s">
        <v>1892</v>
      </c>
      <c r="DM303">
        <v>9</v>
      </c>
      <c r="DN303" t="s">
        <v>1883</v>
      </c>
      <c r="DO303" t="s">
        <v>1569</v>
      </c>
      <c r="DP303" t="b">
        <v>1</v>
      </c>
      <c r="DQ303" t="b">
        <v>0</v>
      </c>
      <c r="DR303" t="b">
        <v>0</v>
      </c>
      <c r="DS303" t="b">
        <v>0</v>
      </c>
      <c r="DT303" t="b">
        <v>0</v>
      </c>
      <c r="DU303" t="b">
        <v>0</v>
      </c>
      <c r="DV303" t="b">
        <v>0</v>
      </c>
      <c r="DW303">
        <v>0</v>
      </c>
      <c r="DX303" t="b">
        <v>0</v>
      </c>
      <c r="DY303" t="b">
        <v>0</v>
      </c>
      <c r="DZ303" t="b">
        <v>0</v>
      </c>
      <c r="EA303" t="b">
        <v>0</v>
      </c>
      <c r="EB303" t="b">
        <v>0</v>
      </c>
      <c r="EC303" t="b">
        <v>0</v>
      </c>
      <c r="ED303" t="b">
        <v>0</v>
      </c>
      <c r="EE303" t="b">
        <v>0</v>
      </c>
      <c r="EF303" t="b">
        <v>0</v>
      </c>
      <c r="EG303" t="b" cm="1">
        <v>0</v>
      </c>
      <c r="EH303" t="b">
        <v>0</v>
      </c>
      <c r="EI303" t="b">
        <v>0</v>
      </c>
      <c r="EJ303" t="b">
        <v>0</v>
      </c>
      <c r="EK303" t="s">
        <v>1547</v>
      </c>
      <c r="EL303">
        <v>0</v>
      </c>
      <c r="EM303">
        <v>28</v>
      </c>
      <c r="EN303" t="b">
        <v>0</v>
      </c>
    </row>
    <row r="304" spans="1:144" ht="15.75">
      <c r="A304"/>
      <c r="B304" t="s">
        <v>1569</v>
      </c>
      <c r="C304" t="s">
        <v>3511</v>
      </c>
      <c r="D304" t="s">
        <v>3341</v>
      </c>
      <c r="E304" t="s">
        <v>3342</v>
      </c>
      <c r="F304" t="s">
        <v>3343</v>
      </c>
      <c r="G304" t="s">
        <v>3534</v>
      </c>
      <c r="H304" t="s">
        <v>3535</v>
      </c>
      <c r="I304" t="s">
        <v>2798</v>
      </c>
      <c r="J304"/>
      <c r="K304" t="s">
        <v>3238</v>
      </c>
      <c r="L304" t="s">
        <v>3190</v>
      </c>
      <c r="M304" t="s">
        <v>2001</v>
      </c>
      <c r="N304"/>
      <c r="O304" t="s">
        <v>3191</v>
      </c>
      <c r="P304" t="s">
        <v>3192</v>
      </c>
      <c r="Q304" t="s">
        <v>3193</v>
      </c>
      <c r="R304" t="s">
        <v>3194</v>
      </c>
      <c r="S304"/>
      <c r="T304"/>
      <c r="U304" t="s">
        <v>13269</v>
      </c>
      <c r="V304" t="s">
        <v>13243</v>
      </c>
      <c r="W304"/>
      <c r="X304"/>
      <c r="Y304"/>
      <c r="Z304"/>
      <c r="AA304"/>
      <c r="AB304"/>
      <c r="AC304"/>
      <c r="AD304"/>
      <c r="AE304"/>
      <c r="AF304"/>
      <c r="AG304"/>
      <c r="AH304"/>
      <c r="AI304"/>
      <c r="AJ304"/>
      <c r="AK304"/>
      <c r="AL304"/>
      <c r="AM304"/>
      <c r="AN304"/>
      <c r="AO304" s="108" t="s">
        <v>43</v>
      </c>
      <c r="AP304" t="s">
        <v>2846</v>
      </c>
      <c r="AQ304">
        <v>40</v>
      </c>
      <c r="AR304" t="e">
        <v>#N/A</v>
      </c>
      <c r="AS304" t="s">
        <v>3511</v>
      </c>
      <c r="AT304" t="e">
        <v>#N/A</v>
      </c>
      <c r="AU304" t="s">
        <v>3342</v>
      </c>
      <c r="AV304" t="s">
        <v>6478</v>
      </c>
      <c r="AW304" t="s">
        <v>6479</v>
      </c>
      <c r="AX304" t="s">
        <v>1740</v>
      </c>
      <c r="AY304" t="s">
        <v>7070</v>
      </c>
      <c r="AZ304" t="s">
        <v>3193</v>
      </c>
      <c r="BA304" t="s">
        <v>6481</v>
      </c>
      <c r="BB304" t="s">
        <v>2798</v>
      </c>
      <c r="BC304" t="s">
        <v>3190</v>
      </c>
      <c r="BD304" t="s">
        <v>7071</v>
      </c>
      <c r="BE304" t="s">
        <v>3526</v>
      </c>
      <c r="BF304">
        <v>219</v>
      </c>
      <c r="BG304">
        <v>298</v>
      </c>
      <c r="BH304" t="e">
        <v>#N/A</v>
      </c>
      <c r="BI304" t="s">
        <v>1547</v>
      </c>
      <c r="BJ304">
        <v>0</v>
      </c>
      <c r="BK304">
        <v>0</v>
      </c>
      <c r="BL304">
        <v>219</v>
      </c>
      <c r="BM304" t="s">
        <v>6484</v>
      </c>
      <c r="BN304" t="s">
        <v>3527</v>
      </c>
      <c r="BO304" t="s">
        <v>7035</v>
      </c>
      <c r="BP304" t="e" cm="1">
        <v>#N/A</v>
      </c>
      <c r="BQ304" t="s">
        <v>6157</v>
      </c>
      <c r="BR304" t="s">
        <v>3191</v>
      </c>
      <c r="BS304">
        <v>113</v>
      </c>
      <c r="BT304" t="s">
        <v>7072</v>
      </c>
      <c r="BU304" t="s">
        <v>15357</v>
      </c>
      <c r="BV304" t="s">
        <v>3341</v>
      </c>
      <c r="BW304" t="s">
        <v>6478</v>
      </c>
      <c r="BX304" t="s">
        <v>7073</v>
      </c>
      <c r="BY304" t="s">
        <v>1744</v>
      </c>
      <c r="BZ304" t="s">
        <v>1547</v>
      </c>
      <c r="CA304" t="s">
        <v>1744</v>
      </c>
      <c r="CB304" t="s">
        <v>2001</v>
      </c>
      <c r="CC304"/>
      <c r="CD304" t="s">
        <v>998</v>
      </c>
      <c r="CE304" t="s">
        <v>2798</v>
      </c>
      <c r="CF304" t="s">
        <v>3238</v>
      </c>
      <c r="CG304" t="s">
        <v>6157</v>
      </c>
      <c r="CH304" t="s">
        <v>2798</v>
      </c>
      <c r="CI304" t="s">
        <v>1547</v>
      </c>
      <c r="CJ304" t="s">
        <v>3194</v>
      </c>
      <c r="CK304" t="s">
        <v>1569</v>
      </c>
      <c r="CL304"/>
      <c r="CM304"/>
      <c r="CN304" t="s">
        <v>13269</v>
      </c>
      <c r="CO304" t="s">
        <v>13243</v>
      </c>
      <c r="CP304" t="s">
        <v>13269</v>
      </c>
      <c r="CQ304" t="s">
        <v>13243</v>
      </c>
      <c r="CR304" t="s">
        <v>1547</v>
      </c>
      <c r="CS304">
        <v>8</v>
      </c>
      <c r="CT304" t="s">
        <v>3191</v>
      </c>
      <c r="CU304" t="s">
        <v>3191</v>
      </c>
      <c r="CV304" t="s">
        <v>3191</v>
      </c>
      <c r="CW304" t="s">
        <v>1547</v>
      </c>
      <c r="CX304" t="s">
        <v>1547</v>
      </c>
      <c r="CY304">
        <v>302</v>
      </c>
      <c r="CZ304" t="s">
        <v>7074</v>
      </c>
      <c r="DA304" t="s">
        <v>1547</v>
      </c>
      <c r="DB304" t="s">
        <v>1881</v>
      </c>
      <c r="DC304" t="s">
        <v>1882</v>
      </c>
      <c r="DD304" t="s">
        <v>3342</v>
      </c>
      <c r="DE304" t="s">
        <v>3193</v>
      </c>
      <c r="DF304" t="s">
        <v>3534</v>
      </c>
      <c r="DG304" t="s">
        <v>1547</v>
      </c>
      <c r="DH304" t="s">
        <v>1547</v>
      </c>
      <c r="DI304" t="s">
        <v>1892</v>
      </c>
      <c r="DJ304" t="e">
        <v>#N/A</v>
      </c>
      <c r="DK304"/>
      <c r="DL304" t="s">
        <v>1892</v>
      </c>
      <c r="DM304">
        <v>9</v>
      </c>
      <c r="DN304" t="s">
        <v>1883</v>
      </c>
      <c r="DO304" t="s">
        <v>1569</v>
      </c>
      <c r="DP304" t="b">
        <v>1</v>
      </c>
      <c r="DQ304" t="b">
        <v>0</v>
      </c>
      <c r="DR304" t="b">
        <v>0</v>
      </c>
      <c r="DS304" t="b">
        <v>0</v>
      </c>
      <c r="DT304" t="b">
        <v>0</v>
      </c>
      <c r="DU304" t="b">
        <v>0</v>
      </c>
      <c r="DV304" t="b">
        <v>0</v>
      </c>
      <c r="DW304">
        <v>0</v>
      </c>
      <c r="DX304" t="b">
        <v>0</v>
      </c>
      <c r="DY304" t="b">
        <v>0</v>
      </c>
      <c r="DZ304" t="b">
        <v>0</v>
      </c>
      <c r="EA304" t="b">
        <v>0</v>
      </c>
      <c r="EB304" t="b">
        <v>0</v>
      </c>
      <c r="EC304" t="b">
        <v>0</v>
      </c>
      <c r="ED304" t="b">
        <v>0</v>
      </c>
      <c r="EE304" t="b">
        <v>0</v>
      </c>
      <c r="EF304" t="b">
        <v>0</v>
      </c>
      <c r="EG304" t="b" cm="1">
        <v>0</v>
      </c>
      <c r="EH304" t="b">
        <v>0</v>
      </c>
      <c r="EI304" t="b">
        <v>0</v>
      </c>
      <c r="EJ304" t="b">
        <v>0</v>
      </c>
      <c r="EK304" t="s">
        <v>1547</v>
      </c>
      <c r="EL304">
        <v>0</v>
      </c>
      <c r="EM304">
        <v>26</v>
      </c>
      <c r="EN304" t="b">
        <v>0</v>
      </c>
    </row>
    <row r="305" spans="1:144" ht="15.75">
      <c r="A305"/>
      <c r="B305" t="s">
        <v>1569</v>
      </c>
      <c r="C305" t="s">
        <v>3511</v>
      </c>
      <c r="D305" t="s">
        <v>3320</v>
      </c>
      <c r="E305" t="s">
        <v>3321</v>
      </c>
      <c r="F305" t="s">
        <v>3322</v>
      </c>
      <c r="G305" t="s">
        <v>3536</v>
      </c>
      <c r="H305" t="s">
        <v>3537</v>
      </c>
      <c r="I305" t="s">
        <v>2798</v>
      </c>
      <c r="J305"/>
      <c r="K305" t="s">
        <v>3538</v>
      </c>
      <c r="L305" t="s">
        <v>3190</v>
      </c>
      <c r="M305" t="s">
        <v>2001</v>
      </c>
      <c r="N305"/>
      <c r="O305" t="s">
        <v>3191</v>
      </c>
      <c r="P305" t="s">
        <v>3192</v>
      </c>
      <c r="Q305" t="s">
        <v>3193</v>
      </c>
      <c r="R305" t="s">
        <v>3194</v>
      </c>
      <c r="S305"/>
      <c r="T305"/>
      <c r="U305" t="s">
        <v>13269</v>
      </c>
      <c r="V305" t="s">
        <v>13237</v>
      </c>
      <c r="W305"/>
      <c r="X305"/>
      <c r="Y305"/>
      <c r="Z305"/>
      <c r="AA305"/>
      <c r="AB305"/>
      <c r="AC305"/>
      <c r="AD305"/>
      <c r="AE305"/>
      <c r="AF305"/>
      <c r="AG305"/>
      <c r="AH305"/>
      <c r="AI305"/>
      <c r="AJ305"/>
      <c r="AK305"/>
      <c r="AL305"/>
      <c r="AM305"/>
      <c r="AN305"/>
      <c r="AO305" s="108" t="s">
        <v>43</v>
      </c>
      <c r="AP305" t="s">
        <v>2846</v>
      </c>
      <c r="AQ305">
        <v>41</v>
      </c>
      <c r="AR305" t="e">
        <v>#N/A</v>
      </c>
      <c r="AS305" t="s">
        <v>3511</v>
      </c>
      <c r="AT305" t="e">
        <v>#N/A</v>
      </c>
      <c r="AU305" t="s">
        <v>3321</v>
      </c>
      <c r="AV305" t="s">
        <v>6422</v>
      </c>
      <c r="AW305" t="s">
        <v>6423</v>
      </c>
      <c r="AX305" t="s">
        <v>1740</v>
      </c>
      <c r="AY305" t="s">
        <v>7075</v>
      </c>
      <c r="AZ305" t="s">
        <v>3193</v>
      </c>
      <c r="BA305" t="s">
        <v>6425</v>
      </c>
      <c r="BB305" t="s">
        <v>2798</v>
      </c>
      <c r="BC305" t="s">
        <v>3190</v>
      </c>
      <c r="BD305" t="s">
        <v>7076</v>
      </c>
      <c r="BE305" t="s">
        <v>3526</v>
      </c>
      <c r="BF305">
        <v>210</v>
      </c>
      <c r="BG305">
        <v>298</v>
      </c>
      <c r="BH305" t="e">
        <v>#N/A</v>
      </c>
      <c r="BI305" t="s">
        <v>1547</v>
      </c>
      <c r="BJ305">
        <v>0</v>
      </c>
      <c r="BK305">
        <v>0</v>
      </c>
      <c r="BL305">
        <v>210</v>
      </c>
      <c r="BM305" t="s">
        <v>6427</v>
      </c>
      <c r="BN305" t="s">
        <v>3527</v>
      </c>
      <c r="BO305" t="s">
        <v>7035</v>
      </c>
      <c r="BP305" t="e" cm="1">
        <v>#N/A</v>
      </c>
      <c r="BQ305" t="s">
        <v>6427</v>
      </c>
      <c r="BR305" t="s">
        <v>3191</v>
      </c>
      <c r="BS305">
        <v>114</v>
      </c>
      <c r="BT305" t="s">
        <v>7077</v>
      </c>
      <c r="BU305" t="s">
        <v>15358</v>
      </c>
      <c r="BV305" t="s">
        <v>3320</v>
      </c>
      <c r="BW305" t="s">
        <v>6422</v>
      </c>
      <c r="BX305" t="s">
        <v>7078</v>
      </c>
      <c r="BY305" t="s">
        <v>1744</v>
      </c>
      <c r="BZ305" t="s">
        <v>1547</v>
      </c>
      <c r="CA305" t="s">
        <v>1744</v>
      </c>
      <c r="CB305" t="s">
        <v>2001</v>
      </c>
      <c r="CC305"/>
      <c r="CD305" t="s">
        <v>998</v>
      </c>
      <c r="CE305" t="s">
        <v>2798</v>
      </c>
      <c r="CF305" t="s">
        <v>7079</v>
      </c>
      <c r="CG305" t="s">
        <v>7080</v>
      </c>
      <c r="CH305" t="s">
        <v>2798</v>
      </c>
      <c r="CI305" t="s">
        <v>1547</v>
      </c>
      <c r="CJ305" t="s">
        <v>3194</v>
      </c>
      <c r="CK305" t="s">
        <v>1569</v>
      </c>
      <c r="CL305"/>
      <c r="CM305"/>
      <c r="CN305" t="s">
        <v>13269</v>
      </c>
      <c r="CO305" t="s">
        <v>13237</v>
      </c>
      <c r="CP305" t="s">
        <v>13269</v>
      </c>
      <c r="CQ305" t="s">
        <v>13237</v>
      </c>
      <c r="CR305" t="s">
        <v>1547</v>
      </c>
      <c r="CS305">
        <v>8</v>
      </c>
      <c r="CT305" t="s">
        <v>3191</v>
      </c>
      <c r="CU305" t="s">
        <v>3191</v>
      </c>
      <c r="CV305" t="s">
        <v>3191</v>
      </c>
      <c r="CW305" t="s">
        <v>1547</v>
      </c>
      <c r="CX305" t="s">
        <v>1547</v>
      </c>
      <c r="CY305">
        <v>303</v>
      </c>
      <c r="CZ305" t="s">
        <v>7081</v>
      </c>
      <c r="DA305" t="s">
        <v>1547</v>
      </c>
      <c r="DB305" t="s">
        <v>1881</v>
      </c>
      <c r="DC305" t="s">
        <v>1882</v>
      </c>
      <c r="DD305" t="s">
        <v>3321</v>
      </c>
      <c r="DE305" t="s">
        <v>3193</v>
      </c>
      <c r="DF305" t="s">
        <v>3536</v>
      </c>
      <c r="DG305" t="s">
        <v>1547</v>
      </c>
      <c r="DH305" t="s">
        <v>1547</v>
      </c>
      <c r="DI305" t="s">
        <v>1892</v>
      </c>
      <c r="DJ305" t="e">
        <v>#N/A</v>
      </c>
      <c r="DK305"/>
      <c r="DL305" t="s">
        <v>1892</v>
      </c>
      <c r="DM305">
        <v>9</v>
      </c>
      <c r="DN305" t="s">
        <v>1883</v>
      </c>
      <c r="DO305" t="s">
        <v>1569</v>
      </c>
      <c r="DP305" t="b">
        <v>1</v>
      </c>
      <c r="DQ305" t="b">
        <v>0</v>
      </c>
      <c r="DR305" t="b">
        <v>0</v>
      </c>
      <c r="DS305" t="b">
        <v>0</v>
      </c>
      <c r="DT305" t="b">
        <v>0</v>
      </c>
      <c r="DU305" t="b">
        <v>0</v>
      </c>
      <c r="DV305" t="b">
        <v>0</v>
      </c>
      <c r="DW305">
        <v>0</v>
      </c>
      <c r="DX305" t="b">
        <v>0</v>
      </c>
      <c r="DY305" t="b">
        <v>0</v>
      </c>
      <c r="DZ305" t="b">
        <v>0</v>
      </c>
      <c r="EA305" t="b">
        <v>0</v>
      </c>
      <c r="EB305" t="b">
        <v>0</v>
      </c>
      <c r="EC305" t="b">
        <v>0</v>
      </c>
      <c r="ED305" t="b">
        <v>0</v>
      </c>
      <c r="EE305" t="b">
        <v>0</v>
      </c>
      <c r="EF305" t="b">
        <v>0</v>
      </c>
      <c r="EG305" t="b" cm="1">
        <v>0</v>
      </c>
      <c r="EH305" t="b">
        <v>0</v>
      </c>
      <c r="EI305" t="b">
        <v>0</v>
      </c>
      <c r="EJ305" t="b">
        <v>0</v>
      </c>
      <c r="EK305" t="s">
        <v>1547</v>
      </c>
      <c r="EL305">
        <v>0</v>
      </c>
      <c r="EM305">
        <v>33</v>
      </c>
      <c r="EN305" t="b">
        <v>0</v>
      </c>
    </row>
    <row r="306" spans="1:144" ht="15.75">
      <c r="A306"/>
      <c r="B306" t="s">
        <v>1569</v>
      </c>
      <c r="C306" t="s">
        <v>3511</v>
      </c>
      <c r="D306" t="s">
        <v>3344</v>
      </c>
      <c r="E306" t="s">
        <v>3345</v>
      </c>
      <c r="F306" t="s">
        <v>3346</v>
      </c>
      <c r="G306" t="s">
        <v>3539</v>
      </c>
      <c r="H306" t="s">
        <v>3540</v>
      </c>
      <c r="I306" t="s">
        <v>2798</v>
      </c>
      <c r="J306"/>
      <c r="K306" t="s">
        <v>3238</v>
      </c>
      <c r="L306" t="s">
        <v>3190</v>
      </c>
      <c r="M306" t="s">
        <v>2001</v>
      </c>
      <c r="N306"/>
      <c r="O306" t="s">
        <v>3191</v>
      </c>
      <c r="P306" t="s">
        <v>3192</v>
      </c>
      <c r="Q306" t="s">
        <v>3193</v>
      </c>
      <c r="R306" t="s">
        <v>3194</v>
      </c>
      <c r="S306"/>
      <c r="T306"/>
      <c r="U306" t="s">
        <v>13269</v>
      </c>
      <c r="V306" t="s">
        <v>13244</v>
      </c>
      <c r="W306"/>
      <c r="X306"/>
      <c r="Y306"/>
      <c r="Z306"/>
      <c r="AA306"/>
      <c r="AB306"/>
      <c r="AC306"/>
      <c r="AD306"/>
      <c r="AE306"/>
      <c r="AF306"/>
      <c r="AG306"/>
      <c r="AH306"/>
      <c r="AI306"/>
      <c r="AJ306"/>
      <c r="AK306"/>
      <c r="AL306"/>
      <c r="AM306"/>
      <c r="AN306"/>
      <c r="AO306" s="108" t="s">
        <v>43</v>
      </c>
      <c r="AP306" t="s">
        <v>2846</v>
      </c>
      <c r="AQ306">
        <v>42</v>
      </c>
      <c r="AR306" t="e">
        <v>#N/A</v>
      </c>
      <c r="AS306" t="s">
        <v>3511</v>
      </c>
      <c r="AT306" t="e">
        <v>#N/A</v>
      </c>
      <c r="AU306" t="s">
        <v>3345</v>
      </c>
      <c r="AV306" t="s">
        <v>6487</v>
      </c>
      <c r="AW306" t="s">
        <v>6488</v>
      </c>
      <c r="AX306" t="s">
        <v>1740</v>
      </c>
      <c r="AY306" t="s">
        <v>7082</v>
      </c>
      <c r="AZ306" t="s">
        <v>3193</v>
      </c>
      <c r="BA306" t="s">
        <v>6490</v>
      </c>
      <c r="BB306" t="s">
        <v>2798</v>
      </c>
      <c r="BC306" t="s">
        <v>3190</v>
      </c>
      <c r="BD306" t="s">
        <v>7083</v>
      </c>
      <c r="BE306" t="s">
        <v>3526</v>
      </c>
      <c r="BF306">
        <v>220</v>
      </c>
      <c r="BG306">
        <v>298</v>
      </c>
      <c r="BH306" t="e">
        <v>#N/A</v>
      </c>
      <c r="BI306" t="s">
        <v>1547</v>
      </c>
      <c r="BJ306">
        <v>0</v>
      </c>
      <c r="BK306">
        <v>0</v>
      </c>
      <c r="BL306">
        <v>220</v>
      </c>
      <c r="BM306" t="s">
        <v>6493</v>
      </c>
      <c r="BN306" t="s">
        <v>3527</v>
      </c>
      <c r="BO306" t="s">
        <v>7035</v>
      </c>
      <c r="BP306" t="e" cm="1">
        <v>#N/A</v>
      </c>
      <c r="BQ306" t="s">
        <v>6157</v>
      </c>
      <c r="BR306" t="s">
        <v>3191</v>
      </c>
      <c r="BS306">
        <v>115</v>
      </c>
      <c r="BT306" t="s">
        <v>7084</v>
      </c>
      <c r="BU306" t="s">
        <v>15359</v>
      </c>
      <c r="BV306" t="s">
        <v>3344</v>
      </c>
      <c r="BW306" t="s">
        <v>6487</v>
      </c>
      <c r="BX306" t="s">
        <v>7085</v>
      </c>
      <c r="BY306" t="s">
        <v>1744</v>
      </c>
      <c r="BZ306" t="s">
        <v>1547</v>
      </c>
      <c r="CA306" t="s">
        <v>1744</v>
      </c>
      <c r="CB306" t="s">
        <v>2001</v>
      </c>
      <c r="CC306"/>
      <c r="CD306" t="s">
        <v>998</v>
      </c>
      <c r="CE306" t="s">
        <v>2798</v>
      </c>
      <c r="CF306" t="s">
        <v>7086</v>
      </c>
      <c r="CG306" t="s">
        <v>7087</v>
      </c>
      <c r="CH306" t="s">
        <v>2798</v>
      </c>
      <c r="CI306" t="s">
        <v>1547</v>
      </c>
      <c r="CJ306" t="s">
        <v>3194</v>
      </c>
      <c r="CK306" t="s">
        <v>1569</v>
      </c>
      <c r="CL306"/>
      <c r="CM306"/>
      <c r="CN306" t="s">
        <v>13269</v>
      </c>
      <c r="CO306" t="s">
        <v>13244</v>
      </c>
      <c r="CP306" t="s">
        <v>13269</v>
      </c>
      <c r="CQ306" t="s">
        <v>13244</v>
      </c>
      <c r="CR306" t="s">
        <v>1547</v>
      </c>
      <c r="CS306">
        <v>8</v>
      </c>
      <c r="CT306" t="s">
        <v>3191</v>
      </c>
      <c r="CU306" t="s">
        <v>3191</v>
      </c>
      <c r="CV306" t="s">
        <v>3191</v>
      </c>
      <c r="CW306" t="s">
        <v>1547</v>
      </c>
      <c r="CX306" t="s">
        <v>1547</v>
      </c>
      <c r="CY306">
        <v>304</v>
      </c>
      <c r="CZ306" t="s">
        <v>7088</v>
      </c>
      <c r="DA306" t="s">
        <v>1547</v>
      </c>
      <c r="DB306" t="s">
        <v>1881</v>
      </c>
      <c r="DC306" t="s">
        <v>1882</v>
      </c>
      <c r="DD306" t="s">
        <v>3345</v>
      </c>
      <c r="DE306" t="s">
        <v>3193</v>
      </c>
      <c r="DF306" t="s">
        <v>3539</v>
      </c>
      <c r="DG306" t="s">
        <v>1547</v>
      </c>
      <c r="DH306" t="s">
        <v>1547</v>
      </c>
      <c r="DI306" t="s">
        <v>1892</v>
      </c>
      <c r="DJ306" t="e">
        <v>#N/A</v>
      </c>
      <c r="DK306"/>
      <c r="DL306" t="s">
        <v>1892</v>
      </c>
      <c r="DM306">
        <v>9</v>
      </c>
      <c r="DN306" t="s">
        <v>1883</v>
      </c>
      <c r="DO306" t="s">
        <v>1569</v>
      </c>
      <c r="DP306" t="b">
        <v>1</v>
      </c>
      <c r="DQ306" t="b">
        <v>0</v>
      </c>
      <c r="DR306" t="b">
        <v>0</v>
      </c>
      <c r="DS306" t="b">
        <v>0</v>
      </c>
      <c r="DT306" t="b">
        <v>0</v>
      </c>
      <c r="DU306" t="b">
        <v>0</v>
      </c>
      <c r="DV306" t="b">
        <v>0</v>
      </c>
      <c r="DW306">
        <v>0</v>
      </c>
      <c r="DX306" t="b">
        <v>0</v>
      </c>
      <c r="DY306" t="b">
        <v>0</v>
      </c>
      <c r="DZ306" t="b">
        <v>0</v>
      </c>
      <c r="EA306" t="b">
        <v>0</v>
      </c>
      <c r="EB306" t="b">
        <v>0</v>
      </c>
      <c r="EC306" t="b">
        <v>0</v>
      </c>
      <c r="ED306" t="b">
        <v>0</v>
      </c>
      <c r="EE306" t="b">
        <v>0</v>
      </c>
      <c r="EF306" t="b">
        <v>0</v>
      </c>
      <c r="EG306" t="b" cm="1">
        <v>0</v>
      </c>
      <c r="EH306" t="b">
        <v>0</v>
      </c>
      <c r="EI306" t="b">
        <v>0</v>
      </c>
      <c r="EJ306" t="b">
        <v>0</v>
      </c>
      <c r="EK306" t="s">
        <v>1547</v>
      </c>
      <c r="EL306">
        <v>0</v>
      </c>
      <c r="EM306">
        <v>31</v>
      </c>
      <c r="EN306" t="b">
        <v>0</v>
      </c>
    </row>
    <row r="307" spans="1:144" ht="15.75">
      <c r="A307"/>
      <c r="B307" t="s">
        <v>1569</v>
      </c>
      <c r="C307" t="s">
        <v>3541</v>
      </c>
      <c r="D307" t="s">
        <v>3542</v>
      </c>
      <c r="E307" t="s">
        <v>3543</v>
      </c>
      <c r="F307" t="s">
        <v>3543</v>
      </c>
      <c r="G307" t="s">
        <v>3542</v>
      </c>
      <c r="H307" t="s">
        <v>3542</v>
      </c>
      <c r="I307" t="s">
        <v>1244</v>
      </c>
      <c r="J307"/>
      <c r="K307" t="s">
        <v>902</v>
      </c>
      <c r="L307" t="s">
        <v>3190</v>
      </c>
      <c r="M307" t="s">
        <v>902</v>
      </c>
      <c r="N307"/>
      <c r="O307" t="s">
        <v>3388</v>
      </c>
      <c r="P307" t="s">
        <v>1569</v>
      </c>
      <c r="Q307" t="s">
        <v>2623</v>
      </c>
      <c r="R307" t="s">
        <v>3194</v>
      </c>
      <c r="S307"/>
      <c r="T307"/>
      <c r="U307" t="s">
        <v>3544</v>
      </c>
      <c r="V307"/>
      <c r="W307"/>
      <c r="X307"/>
      <c r="Y307"/>
      <c r="Z307"/>
      <c r="AA307"/>
      <c r="AB307"/>
      <c r="AC307"/>
      <c r="AD307"/>
      <c r="AE307"/>
      <c r="AF307"/>
      <c r="AG307"/>
      <c r="AH307"/>
      <c r="AI307"/>
      <c r="AJ307"/>
      <c r="AK307"/>
      <c r="AL307"/>
      <c r="AM307"/>
      <c r="AN307"/>
      <c r="AO307" s="108" t="s">
        <v>43</v>
      </c>
      <c r="AP307" t="s">
        <v>2847</v>
      </c>
      <c r="AQ307">
        <v>2</v>
      </c>
      <c r="AR307" t="e">
        <v>#N/A</v>
      </c>
      <c r="AS307" t="s">
        <v>3541</v>
      </c>
      <c r="AT307" t="e">
        <v>#N/A</v>
      </c>
      <c r="AU307" t="s">
        <v>3543</v>
      </c>
      <c r="AV307" t="s">
        <v>7089</v>
      </c>
      <c r="AW307" t="s">
        <v>7089</v>
      </c>
      <c r="AX307" t="s">
        <v>1740</v>
      </c>
      <c r="AY307" t="s">
        <v>7090</v>
      </c>
      <c r="AZ307" t="s">
        <v>2623</v>
      </c>
      <c r="BA307" t="s">
        <v>7091</v>
      </c>
      <c r="BB307" t="s">
        <v>1244</v>
      </c>
      <c r="BC307" t="s">
        <v>3190</v>
      </c>
      <c r="BD307" t="s">
        <v>7092</v>
      </c>
      <c r="BE307" t="s">
        <v>3542</v>
      </c>
      <c r="BF307">
        <v>307</v>
      </c>
      <c r="BG307">
        <v>0</v>
      </c>
      <c r="BH307">
        <v>0</v>
      </c>
      <c r="BI307" t="s">
        <v>1547</v>
      </c>
      <c r="BJ307">
        <v>0</v>
      </c>
      <c r="BK307">
        <v>0</v>
      </c>
      <c r="BL307">
        <v>0</v>
      </c>
      <c r="BM307" t="s">
        <v>1547</v>
      </c>
      <c r="BN307" t="s">
        <v>1547</v>
      </c>
      <c r="BO307" t="s">
        <v>1547</v>
      </c>
      <c r="BP307" t="s" cm="1">
        <v>1547</v>
      </c>
      <c r="BQ307" t="s">
        <v>1547</v>
      </c>
      <c r="BR307" t="s">
        <v>3388</v>
      </c>
      <c r="BS307">
        <v>32</v>
      </c>
      <c r="BT307" t="s">
        <v>5271</v>
      </c>
      <c r="BU307" t="s">
        <v>15360</v>
      </c>
      <c r="BV307" t="s">
        <v>3542</v>
      </c>
      <c r="BW307" t="s">
        <v>7089</v>
      </c>
      <c r="BX307" t="s">
        <v>7090</v>
      </c>
      <c r="BY307" t="s">
        <v>1744</v>
      </c>
      <c r="BZ307" t="s">
        <v>1547</v>
      </c>
      <c r="CA307" t="s">
        <v>1744</v>
      </c>
      <c r="CB307" t="s">
        <v>902</v>
      </c>
      <c r="CC307"/>
      <c r="CD307" t="s">
        <v>998</v>
      </c>
      <c r="CE307" t="s">
        <v>1244</v>
      </c>
      <c r="CF307" t="s">
        <v>3543</v>
      </c>
      <c r="CG307" t="s">
        <v>7089</v>
      </c>
      <c r="CH307" t="s">
        <v>1244</v>
      </c>
      <c r="CI307" t="s">
        <v>1547</v>
      </c>
      <c r="CJ307" t="s">
        <v>3194</v>
      </c>
      <c r="CK307" t="s">
        <v>1569</v>
      </c>
      <c r="CL307"/>
      <c r="CM307"/>
      <c r="CN307" t="s">
        <v>3544</v>
      </c>
      <c r="CO307" t="s">
        <v>1547</v>
      </c>
      <c r="CP307" t="s">
        <v>3544</v>
      </c>
      <c r="CQ307" t="s">
        <v>1547</v>
      </c>
      <c r="CR307" t="s">
        <v>1547</v>
      </c>
      <c r="CS307">
        <v>8</v>
      </c>
      <c r="CT307" t="s">
        <v>3388</v>
      </c>
      <c r="CU307" t="s">
        <v>3388</v>
      </c>
      <c r="CV307" t="s">
        <v>3388</v>
      </c>
      <c r="CW307" t="s">
        <v>1547</v>
      </c>
      <c r="CX307" t="s">
        <v>1547</v>
      </c>
      <c r="CY307">
        <v>305</v>
      </c>
      <c r="CZ307" t="s">
        <v>7093</v>
      </c>
      <c r="DA307" t="s">
        <v>1547</v>
      </c>
      <c r="DB307" t="s">
        <v>1881</v>
      </c>
      <c r="DC307" t="s">
        <v>1882</v>
      </c>
      <c r="DD307" t="s">
        <v>3543</v>
      </c>
      <c r="DE307" t="s">
        <v>2623</v>
      </c>
      <c r="DF307" t="s">
        <v>3542</v>
      </c>
      <c r="DG307" t="s">
        <v>1547</v>
      </c>
      <c r="DH307" t="s">
        <v>1547</v>
      </c>
      <c r="DI307" t="s">
        <v>1892</v>
      </c>
      <c r="DJ307" t="e">
        <v>#N/A</v>
      </c>
      <c r="DK307"/>
      <c r="DL307" t="s">
        <v>1892</v>
      </c>
      <c r="DM307">
        <v>9</v>
      </c>
      <c r="DN307" t="s">
        <v>1883</v>
      </c>
      <c r="DO307" t="s">
        <v>1569</v>
      </c>
      <c r="DP307" t="b">
        <v>1</v>
      </c>
      <c r="DQ307" t="b">
        <v>0</v>
      </c>
      <c r="DR307" t="b">
        <v>1</v>
      </c>
      <c r="DS307" t="b">
        <v>0</v>
      </c>
      <c r="DT307" t="b">
        <v>0</v>
      </c>
      <c r="DU307" t="b">
        <v>0</v>
      </c>
      <c r="DV307" t="b">
        <v>1</v>
      </c>
      <c r="DW307">
        <v>0</v>
      </c>
      <c r="DX307" t="b">
        <v>0</v>
      </c>
      <c r="DY307" t="b">
        <v>0</v>
      </c>
      <c r="DZ307" t="b">
        <v>0</v>
      </c>
      <c r="EA307" t="b">
        <v>0</v>
      </c>
      <c r="EB307" t="b">
        <v>0</v>
      </c>
      <c r="EC307" t="b">
        <v>0</v>
      </c>
      <c r="ED307" t="b">
        <v>0</v>
      </c>
      <c r="EE307" t="b">
        <v>0</v>
      </c>
      <c r="EF307" t="b">
        <v>0</v>
      </c>
      <c r="EG307" t="b" cm="1">
        <v>0</v>
      </c>
      <c r="EH307" t="b">
        <v>0</v>
      </c>
      <c r="EI307" t="b">
        <v>0</v>
      </c>
      <c r="EJ307" t="b">
        <v>0</v>
      </c>
      <c r="EK307" t="s">
        <v>1547</v>
      </c>
      <c r="EL307">
        <v>0</v>
      </c>
      <c r="EM307">
        <v>24</v>
      </c>
      <c r="EN307" t="b">
        <v>0</v>
      </c>
    </row>
    <row r="308" spans="1:144" ht="15.75">
      <c r="A308"/>
      <c r="B308" t="s">
        <v>1569</v>
      </c>
      <c r="C308" t="s">
        <v>3541</v>
      </c>
      <c r="D308" t="s">
        <v>3390</v>
      </c>
      <c r="E308" t="s">
        <v>3391</v>
      </c>
      <c r="F308"/>
      <c r="G308" t="s">
        <v>3392</v>
      </c>
      <c r="H308" t="s">
        <v>3390</v>
      </c>
      <c r="I308" t="s">
        <v>2799</v>
      </c>
      <c r="J308"/>
      <c r="K308" t="s">
        <v>902</v>
      </c>
      <c r="L308" t="s">
        <v>3190</v>
      </c>
      <c r="M308" t="s">
        <v>1749</v>
      </c>
      <c r="N308"/>
      <c r="O308" t="s">
        <v>3388</v>
      </c>
      <c r="P308" t="s">
        <v>1569</v>
      </c>
      <c r="Q308" t="s">
        <v>2623</v>
      </c>
      <c r="R308" t="s">
        <v>3194</v>
      </c>
      <c r="S308"/>
      <c r="T308"/>
      <c r="U308" t="s">
        <v>3544</v>
      </c>
      <c r="V308" t="s">
        <v>3393</v>
      </c>
      <c r="W308"/>
      <c r="X308"/>
      <c r="Y308"/>
      <c r="Z308"/>
      <c r="AA308"/>
      <c r="AB308"/>
      <c r="AC308"/>
      <c r="AD308"/>
      <c r="AE308"/>
      <c r="AF308"/>
      <c r="AG308"/>
      <c r="AH308"/>
      <c r="AI308"/>
      <c r="AJ308"/>
      <c r="AK308"/>
      <c r="AL308"/>
      <c r="AM308"/>
      <c r="AN308"/>
      <c r="AO308" s="108" t="s">
        <v>43</v>
      </c>
      <c r="AP308" t="s">
        <v>2847</v>
      </c>
      <c r="AQ308">
        <v>3</v>
      </c>
      <c r="AR308" t="e">
        <v>#N/A</v>
      </c>
      <c r="AS308" t="s">
        <v>3541</v>
      </c>
      <c r="AT308" t="e">
        <v>#N/A</v>
      </c>
      <c r="AU308" t="s">
        <v>3391</v>
      </c>
      <c r="AV308" t="s">
        <v>6613</v>
      </c>
      <c r="AW308" t="s">
        <v>1744</v>
      </c>
      <c r="AX308" t="s">
        <v>1740</v>
      </c>
      <c r="AY308" t="s">
        <v>6614</v>
      </c>
      <c r="AZ308" t="s">
        <v>2623</v>
      </c>
      <c r="BA308" t="s">
        <v>6615</v>
      </c>
      <c r="BB308" t="s">
        <v>2799</v>
      </c>
      <c r="BC308" t="s">
        <v>3190</v>
      </c>
      <c r="BD308" t="s">
        <v>7094</v>
      </c>
      <c r="BE308" t="s">
        <v>3542</v>
      </c>
      <c r="BF308">
        <v>236</v>
      </c>
      <c r="BG308">
        <v>307</v>
      </c>
      <c r="BH308">
        <v>0</v>
      </c>
      <c r="BI308" t="s">
        <v>1547</v>
      </c>
      <c r="BJ308">
        <v>0</v>
      </c>
      <c r="BK308">
        <v>0</v>
      </c>
      <c r="BL308">
        <v>236</v>
      </c>
      <c r="BM308" t="s">
        <v>6618</v>
      </c>
      <c r="BN308" t="s">
        <v>3543</v>
      </c>
      <c r="BO308" t="s">
        <v>7089</v>
      </c>
      <c r="BP308" t="e" cm="1">
        <v>#N/A</v>
      </c>
      <c r="BQ308" t="s">
        <v>1547</v>
      </c>
      <c r="BR308" t="s">
        <v>3388</v>
      </c>
      <c r="BS308">
        <v>33</v>
      </c>
      <c r="BT308" t="s">
        <v>5281</v>
      </c>
      <c r="BU308" t="s">
        <v>15361</v>
      </c>
      <c r="BV308" t="s">
        <v>3390</v>
      </c>
      <c r="BW308" t="s">
        <v>6613</v>
      </c>
      <c r="BX308" t="s">
        <v>6617</v>
      </c>
      <c r="BY308" t="s">
        <v>1744</v>
      </c>
      <c r="BZ308" t="s">
        <v>1547</v>
      </c>
      <c r="CA308" t="s">
        <v>1744</v>
      </c>
      <c r="CB308" t="s">
        <v>1749</v>
      </c>
      <c r="CC308"/>
      <c r="CD308" t="s">
        <v>998</v>
      </c>
      <c r="CE308" t="s">
        <v>2799</v>
      </c>
      <c r="CF308" t="s">
        <v>7095</v>
      </c>
      <c r="CG308" t="s">
        <v>7096</v>
      </c>
      <c r="CH308" t="s">
        <v>2799</v>
      </c>
      <c r="CI308" t="s">
        <v>1547</v>
      </c>
      <c r="CJ308" t="s">
        <v>3194</v>
      </c>
      <c r="CK308" t="s">
        <v>1569</v>
      </c>
      <c r="CL308"/>
      <c r="CM308"/>
      <c r="CN308" t="s">
        <v>3544</v>
      </c>
      <c r="CO308" t="s">
        <v>3393</v>
      </c>
      <c r="CP308" t="s">
        <v>3544</v>
      </c>
      <c r="CQ308" t="s">
        <v>3393</v>
      </c>
      <c r="CR308" t="s">
        <v>1547</v>
      </c>
      <c r="CS308">
        <v>8</v>
      </c>
      <c r="CT308" t="s">
        <v>3388</v>
      </c>
      <c r="CU308" t="s">
        <v>3388</v>
      </c>
      <c r="CV308" t="s">
        <v>3388</v>
      </c>
      <c r="CW308" t="s">
        <v>1547</v>
      </c>
      <c r="CX308" t="s">
        <v>1547</v>
      </c>
      <c r="CY308">
        <v>306</v>
      </c>
      <c r="CZ308" t="s">
        <v>7097</v>
      </c>
      <c r="DA308" t="s">
        <v>1547</v>
      </c>
      <c r="DB308" t="s">
        <v>1881</v>
      </c>
      <c r="DC308" t="s">
        <v>1882</v>
      </c>
      <c r="DD308" t="s">
        <v>3391</v>
      </c>
      <c r="DE308" t="s">
        <v>2623</v>
      </c>
      <c r="DF308" t="s">
        <v>3392</v>
      </c>
      <c r="DG308" t="s">
        <v>1547</v>
      </c>
      <c r="DH308" t="s">
        <v>1547</v>
      </c>
      <c r="DI308" t="s">
        <v>1892</v>
      </c>
      <c r="DJ308" t="e">
        <v>#N/A</v>
      </c>
      <c r="DK308"/>
      <c r="DL308" t="s">
        <v>1892</v>
      </c>
      <c r="DM308">
        <v>9</v>
      </c>
      <c r="DN308" t="s">
        <v>1883</v>
      </c>
      <c r="DO308" t="s">
        <v>1569</v>
      </c>
      <c r="DP308" t="b">
        <v>1</v>
      </c>
      <c r="DQ308" t="b">
        <v>0</v>
      </c>
      <c r="DR308" t="b">
        <v>0</v>
      </c>
      <c r="DS308" t="b">
        <v>0</v>
      </c>
      <c r="DT308" t="b">
        <v>0</v>
      </c>
      <c r="DU308" t="b">
        <v>0</v>
      </c>
      <c r="DV308" t="b">
        <v>0</v>
      </c>
      <c r="DW308">
        <v>0</v>
      </c>
      <c r="DX308" t="b">
        <v>0</v>
      </c>
      <c r="DY308" t="b">
        <v>0</v>
      </c>
      <c r="DZ308" t="b">
        <v>0</v>
      </c>
      <c r="EA308" t="b">
        <v>0</v>
      </c>
      <c r="EB308" t="b">
        <v>0</v>
      </c>
      <c r="EC308" t="b">
        <v>0</v>
      </c>
      <c r="ED308" t="b">
        <v>0</v>
      </c>
      <c r="EE308" t="b">
        <v>0</v>
      </c>
      <c r="EF308" t="b">
        <v>0</v>
      </c>
      <c r="EG308" t="b" cm="1">
        <v>0</v>
      </c>
      <c r="EH308" t="b">
        <v>0</v>
      </c>
      <c r="EI308" t="b">
        <v>0</v>
      </c>
      <c r="EJ308" t="b">
        <v>0</v>
      </c>
      <c r="EK308" t="s">
        <v>1547</v>
      </c>
      <c r="EL308">
        <v>0</v>
      </c>
      <c r="EM308">
        <v>18</v>
      </c>
      <c r="EN308" t="b">
        <v>0</v>
      </c>
    </row>
    <row r="309" spans="1:144" ht="15.75">
      <c r="A309"/>
      <c r="B309" t="s">
        <v>1569</v>
      </c>
      <c r="C309" t="s">
        <v>3541</v>
      </c>
      <c r="D309" t="s">
        <v>3403</v>
      </c>
      <c r="E309" t="s">
        <v>3403</v>
      </c>
      <c r="F309"/>
      <c r="G309" t="s">
        <v>3404</v>
      </c>
      <c r="H309" t="s">
        <v>3403</v>
      </c>
      <c r="I309" t="s">
        <v>2799</v>
      </c>
      <c r="J309"/>
      <c r="K309" t="s">
        <v>902</v>
      </c>
      <c r="L309" t="s">
        <v>3190</v>
      </c>
      <c r="M309" t="s">
        <v>1754</v>
      </c>
      <c r="N309"/>
      <c r="O309" t="s">
        <v>3388</v>
      </c>
      <c r="P309" t="s">
        <v>1569</v>
      </c>
      <c r="Q309" t="s">
        <v>2623</v>
      </c>
      <c r="R309" t="s">
        <v>3194</v>
      </c>
      <c r="S309"/>
      <c r="T309"/>
      <c r="U309" t="s">
        <v>3544</v>
      </c>
      <c r="V309" t="s">
        <v>3405</v>
      </c>
      <c r="W309"/>
      <c r="X309"/>
      <c r="Y309"/>
      <c r="Z309"/>
      <c r="AA309"/>
      <c r="AB309"/>
      <c r="AC309"/>
      <c r="AD309"/>
      <c r="AE309"/>
      <c r="AF309"/>
      <c r="AG309"/>
      <c r="AH309"/>
      <c r="AI309"/>
      <c r="AJ309"/>
      <c r="AK309"/>
      <c r="AL309"/>
      <c r="AM309"/>
      <c r="AN309"/>
      <c r="AO309" s="108" t="s">
        <v>43</v>
      </c>
      <c r="AP309" t="s">
        <v>2847</v>
      </c>
      <c r="AQ309">
        <v>4</v>
      </c>
      <c r="AR309" t="e">
        <v>#N/A</v>
      </c>
      <c r="AS309" t="s">
        <v>3541</v>
      </c>
      <c r="AT309" t="e">
        <v>#N/A</v>
      </c>
      <c r="AU309" t="s">
        <v>3403</v>
      </c>
      <c r="AV309" t="s">
        <v>6639</v>
      </c>
      <c r="AW309" t="s">
        <v>1744</v>
      </c>
      <c r="AX309" t="s">
        <v>1740</v>
      </c>
      <c r="AY309" t="s">
        <v>6640</v>
      </c>
      <c r="AZ309" t="s">
        <v>2623</v>
      </c>
      <c r="BA309" t="s">
        <v>6641</v>
      </c>
      <c r="BB309" t="s">
        <v>2799</v>
      </c>
      <c r="BC309" t="s">
        <v>3190</v>
      </c>
      <c r="BD309" t="s">
        <v>7098</v>
      </c>
      <c r="BE309" t="s">
        <v>3542</v>
      </c>
      <c r="BF309">
        <v>239</v>
      </c>
      <c r="BG309">
        <v>307</v>
      </c>
      <c r="BH309">
        <v>0</v>
      </c>
      <c r="BI309" t="s">
        <v>1547</v>
      </c>
      <c r="BJ309">
        <v>0</v>
      </c>
      <c r="BK309">
        <v>0</v>
      </c>
      <c r="BL309">
        <v>239</v>
      </c>
      <c r="BM309" t="s">
        <v>6644</v>
      </c>
      <c r="BN309" t="s">
        <v>3543</v>
      </c>
      <c r="BO309" t="s">
        <v>7089</v>
      </c>
      <c r="BP309" t="e" cm="1">
        <v>#N/A</v>
      </c>
      <c r="BQ309" t="s">
        <v>1547</v>
      </c>
      <c r="BR309" t="s">
        <v>3388</v>
      </c>
      <c r="BS309">
        <v>34</v>
      </c>
      <c r="BT309" t="s">
        <v>5292</v>
      </c>
      <c r="BU309" t="s">
        <v>15362</v>
      </c>
      <c r="BV309" t="s">
        <v>3403</v>
      </c>
      <c r="BW309" t="s">
        <v>6639</v>
      </c>
      <c r="BX309" t="s">
        <v>6639</v>
      </c>
      <c r="BY309" t="s">
        <v>1744</v>
      </c>
      <c r="BZ309" t="s">
        <v>1547</v>
      </c>
      <c r="CA309" t="s">
        <v>1744</v>
      </c>
      <c r="CB309" t="s">
        <v>1754</v>
      </c>
      <c r="CC309"/>
      <c r="CD309" t="s">
        <v>998</v>
      </c>
      <c r="CE309" t="s">
        <v>2799</v>
      </c>
      <c r="CF309" t="s">
        <v>7099</v>
      </c>
      <c r="CG309" t="s">
        <v>7100</v>
      </c>
      <c r="CH309" t="s">
        <v>2799</v>
      </c>
      <c r="CI309" t="s">
        <v>1547</v>
      </c>
      <c r="CJ309" t="s">
        <v>3194</v>
      </c>
      <c r="CK309" t="s">
        <v>1569</v>
      </c>
      <c r="CL309"/>
      <c r="CM309"/>
      <c r="CN309" t="s">
        <v>3544</v>
      </c>
      <c r="CO309" t="s">
        <v>3405</v>
      </c>
      <c r="CP309" t="s">
        <v>3544</v>
      </c>
      <c r="CQ309" t="s">
        <v>3405</v>
      </c>
      <c r="CR309" t="s">
        <v>1547</v>
      </c>
      <c r="CS309">
        <v>8</v>
      </c>
      <c r="CT309" t="s">
        <v>3388</v>
      </c>
      <c r="CU309" t="s">
        <v>3388</v>
      </c>
      <c r="CV309" t="s">
        <v>3388</v>
      </c>
      <c r="CW309" t="s">
        <v>1547</v>
      </c>
      <c r="CX309" t="s">
        <v>1547</v>
      </c>
      <c r="CY309">
        <v>307</v>
      </c>
      <c r="CZ309" t="s">
        <v>7101</v>
      </c>
      <c r="DA309" t="s">
        <v>1547</v>
      </c>
      <c r="DB309" t="s">
        <v>1881</v>
      </c>
      <c r="DC309" t="s">
        <v>1882</v>
      </c>
      <c r="DD309" t="s">
        <v>3403</v>
      </c>
      <c r="DE309" t="s">
        <v>2623</v>
      </c>
      <c r="DF309" t="s">
        <v>3404</v>
      </c>
      <c r="DG309" t="s">
        <v>1547</v>
      </c>
      <c r="DH309" t="s">
        <v>1547</v>
      </c>
      <c r="DI309" t="s">
        <v>1892</v>
      </c>
      <c r="DJ309" t="e">
        <v>#N/A</v>
      </c>
      <c r="DK309"/>
      <c r="DL309" t="s">
        <v>1892</v>
      </c>
      <c r="DM309">
        <v>9</v>
      </c>
      <c r="DN309" t="s">
        <v>1883</v>
      </c>
      <c r="DO309" t="s">
        <v>1569</v>
      </c>
      <c r="DP309" t="b">
        <v>1</v>
      </c>
      <c r="DQ309" t="b">
        <v>0</v>
      </c>
      <c r="DR309" t="b">
        <v>0</v>
      </c>
      <c r="DS309" t="b">
        <v>0</v>
      </c>
      <c r="DT309" t="b">
        <v>0</v>
      </c>
      <c r="DU309" t="b">
        <v>0</v>
      </c>
      <c r="DV309" t="b">
        <v>0</v>
      </c>
      <c r="DW309">
        <v>0</v>
      </c>
      <c r="DX309" t="b">
        <v>0</v>
      </c>
      <c r="DY309" t="b">
        <v>0</v>
      </c>
      <c r="DZ309" t="b">
        <v>0</v>
      </c>
      <c r="EA309" t="b">
        <v>0</v>
      </c>
      <c r="EB309" t="b">
        <v>0</v>
      </c>
      <c r="EC309" t="b">
        <v>0</v>
      </c>
      <c r="ED309" t="b">
        <v>0</v>
      </c>
      <c r="EE309" t="b">
        <v>0</v>
      </c>
      <c r="EF309" t="b">
        <v>0</v>
      </c>
      <c r="EG309" t="b" cm="1">
        <v>1</v>
      </c>
      <c r="EH309" t="b">
        <v>0</v>
      </c>
      <c r="EI309" t="b">
        <v>0</v>
      </c>
      <c r="EJ309" t="b">
        <v>1</v>
      </c>
      <c r="EK309" t="s">
        <v>5887</v>
      </c>
      <c r="EL309">
        <v>1</v>
      </c>
      <c r="EM309">
        <v>15</v>
      </c>
      <c r="EN309" t="b">
        <v>0</v>
      </c>
    </row>
    <row r="310" spans="1:144" ht="15.75">
      <c r="A310"/>
      <c r="B310" t="s">
        <v>1569</v>
      </c>
      <c r="C310" t="s">
        <v>3541</v>
      </c>
      <c r="D310" t="s">
        <v>3394</v>
      </c>
      <c r="E310" t="s">
        <v>3395</v>
      </c>
      <c r="F310" t="s">
        <v>3313</v>
      </c>
      <c r="G310" t="s">
        <v>3396</v>
      </c>
      <c r="H310" t="s">
        <v>3394</v>
      </c>
      <c r="I310" t="s">
        <v>2799</v>
      </c>
      <c r="J310"/>
      <c r="K310" t="s">
        <v>902</v>
      </c>
      <c r="L310" t="s">
        <v>3190</v>
      </c>
      <c r="M310" t="s">
        <v>1995</v>
      </c>
      <c r="N310"/>
      <c r="O310" t="s">
        <v>3388</v>
      </c>
      <c r="P310" t="s">
        <v>1569</v>
      </c>
      <c r="Q310" t="s">
        <v>2623</v>
      </c>
      <c r="R310" t="s">
        <v>3194</v>
      </c>
      <c r="S310"/>
      <c r="T310"/>
      <c r="U310" t="s">
        <v>3544</v>
      </c>
      <c r="V310" t="s">
        <v>3397</v>
      </c>
      <c r="W310"/>
      <c r="X310"/>
      <c r="Y310"/>
      <c r="Z310"/>
      <c r="AA310"/>
      <c r="AB310"/>
      <c r="AC310"/>
      <c r="AD310"/>
      <c r="AE310"/>
      <c r="AF310"/>
      <c r="AG310"/>
      <c r="AH310"/>
      <c r="AI310"/>
      <c r="AJ310"/>
      <c r="AK310"/>
      <c r="AL310"/>
      <c r="AM310"/>
      <c r="AN310"/>
      <c r="AO310" s="108" t="s">
        <v>43</v>
      </c>
      <c r="AP310" t="s">
        <v>2847</v>
      </c>
      <c r="AQ310">
        <v>5</v>
      </c>
      <c r="AR310" t="e">
        <v>#N/A</v>
      </c>
      <c r="AS310" t="s">
        <v>3541</v>
      </c>
      <c r="AT310" t="e">
        <v>#N/A</v>
      </c>
      <c r="AU310" t="s">
        <v>3395</v>
      </c>
      <c r="AV310" t="s">
        <v>6621</v>
      </c>
      <c r="AW310" t="s">
        <v>6397</v>
      </c>
      <c r="AX310" t="s">
        <v>1740</v>
      </c>
      <c r="AY310" t="s">
        <v>6622</v>
      </c>
      <c r="AZ310" t="s">
        <v>2623</v>
      </c>
      <c r="BA310" t="s">
        <v>6623</v>
      </c>
      <c r="BB310" t="s">
        <v>2799</v>
      </c>
      <c r="BC310" t="s">
        <v>3190</v>
      </c>
      <c r="BD310" t="s">
        <v>7102</v>
      </c>
      <c r="BE310" t="s">
        <v>3542</v>
      </c>
      <c r="BF310">
        <v>237</v>
      </c>
      <c r="BG310">
        <v>307</v>
      </c>
      <c r="BH310">
        <v>0</v>
      </c>
      <c r="BI310" t="s">
        <v>1547</v>
      </c>
      <c r="BJ310">
        <v>0</v>
      </c>
      <c r="BK310">
        <v>0</v>
      </c>
      <c r="BL310">
        <v>237</v>
      </c>
      <c r="BM310" t="s">
        <v>6627</v>
      </c>
      <c r="BN310" t="s">
        <v>3543</v>
      </c>
      <c r="BO310" t="s">
        <v>7089</v>
      </c>
      <c r="BP310" t="e" cm="1">
        <v>#N/A</v>
      </c>
      <c r="BQ310" t="s">
        <v>1547</v>
      </c>
      <c r="BR310" t="s">
        <v>3388</v>
      </c>
      <c r="BS310">
        <v>35</v>
      </c>
      <c r="BT310" t="s">
        <v>5303</v>
      </c>
      <c r="BU310" t="s">
        <v>15363</v>
      </c>
      <c r="BV310" t="s">
        <v>3394</v>
      </c>
      <c r="BW310" t="s">
        <v>6621</v>
      </c>
      <c r="BX310" t="s">
        <v>6625</v>
      </c>
      <c r="BY310" t="s">
        <v>1744</v>
      </c>
      <c r="BZ310" t="s">
        <v>1547</v>
      </c>
      <c r="CA310" t="s">
        <v>1744</v>
      </c>
      <c r="CB310" t="s">
        <v>1995</v>
      </c>
      <c r="CC310"/>
      <c r="CD310" t="s">
        <v>998</v>
      </c>
      <c r="CE310" t="s">
        <v>2799</v>
      </c>
      <c r="CF310" t="s">
        <v>7103</v>
      </c>
      <c r="CG310" t="s">
        <v>7104</v>
      </c>
      <c r="CH310" t="s">
        <v>2799</v>
      </c>
      <c r="CI310" t="s">
        <v>1547</v>
      </c>
      <c r="CJ310" t="s">
        <v>3194</v>
      </c>
      <c r="CK310" t="s">
        <v>1569</v>
      </c>
      <c r="CL310"/>
      <c r="CM310"/>
      <c r="CN310" t="s">
        <v>3544</v>
      </c>
      <c r="CO310" t="s">
        <v>3397</v>
      </c>
      <c r="CP310" t="s">
        <v>3544</v>
      </c>
      <c r="CQ310" t="s">
        <v>3397</v>
      </c>
      <c r="CR310" t="s">
        <v>1547</v>
      </c>
      <c r="CS310">
        <v>8</v>
      </c>
      <c r="CT310" t="s">
        <v>3388</v>
      </c>
      <c r="CU310" t="s">
        <v>3388</v>
      </c>
      <c r="CV310" t="s">
        <v>3388</v>
      </c>
      <c r="CW310" t="s">
        <v>1547</v>
      </c>
      <c r="CX310" t="s">
        <v>1547</v>
      </c>
      <c r="CY310">
        <v>308</v>
      </c>
      <c r="CZ310" t="s">
        <v>7105</v>
      </c>
      <c r="DA310" t="s">
        <v>1547</v>
      </c>
      <c r="DB310" t="s">
        <v>1881</v>
      </c>
      <c r="DC310" t="s">
        <v>1882</v>
      </c>
      <c r="DD310" t="s">
        <v>3395</v>
      </c>
      <c r="DE310" t="s">
        <v>2623</v>
      </c>
      <c r="DF310" t="s">
        <v>3396</v>
      </c>
      <c r="DG310" t="s">
        <v>1547</v>
      </c>
      <c r="DH310" t="s">
        <v>1547</v>
      </c>
      <c r="DI310" t="s">
        <v>1892</v>
      </c>
      <c r="DJ310" t="e">
        <v>#N/A</v>
      </c>
      <c r="DK310"/>
      <c r="DL310" t="s">
        <v>1892</v>
      </c>
      <c r="DM310">
        <v>9</v>
      </c>
      <c r="DN310" t="s">
        <v>1883</v>
      </c>
      <c r="DO310" t="s">
        <v>1569</v>
      </c>
      <c r="DP310" t="b">
        <v>1</v>
      </c>
      <c r="DQ310" t="b">
        <v>0</v>
      </c>
      <c r="DR310" t="b">
        <v>0</v>
      </c>
      <c r="DS310" t="b">
        <v>0</v>
      </c>
      <c r="DT310" t="b">
        <v>0</v>
      </c>
      <c r="DU310" t="b">
        <v>0</v>
      </c>
      <c r="DV310" t="b">
        <v>0</v>
      </c>
      <c r="DW310">
        <v>0</v>
      </c>
      <c r="DX310" t="b">
        <v>0</v>
      </c>
      <c r="DY310" t="b">
        <v>0</v>
      </c>
      <c r="DZ310" t="b">
        <v>0</v>
      </c>
      <c r="EA310" t="b">
        <v>0</v>
      </c>
      <c r="EB310" t="b">
        <v>0</v>
      </c>
      <c r="EC310" t="b">
        <v>0</v>
      </c>
      <c r="ED310" t="b">
        <v>0</v>
      </c>
      <c r="EE310" t="b">
        <v>0</v>
      </c>
      <c r="EF310" t="b">
        <v>0</v>
      </c>
      <c r="EG310" t="b" cm="1">
        <v>0</v>
      </c>
      <c r="EH310" t="b">
        <v>0</v>
      </c>
      <c r="EI310" t="b">
        <v>0</v>
      </c>
      <c r="EJ310" t="b">
        <v>0</v>
      </c>
      <c r="EK310" t="s">
        <v>1547</v>
      </c>
      <c r="EL310">
        <v>0</v>
      </c>
      <c r="EM310">
        <v>20</v>
      </c>
      <c r="EN310" t="b">
        <v>0</v>
      </c>
    </row>
    <row r="311" spans="1:144" ht="15.75">
      <c r="A311"/>
      <c r="B311" t="s">
        <v>1569</v>
      </c>
      <c r="C311" t="s">
        <v>3541</v>
      </c>
      <c r="D311" t="s">
        <v>3398</v>
      </c>
      <c r="E311" t="s">
        <v>3399</v>
      </c>
      <c r="F311" t="s">
        <v>3400</v>
      </c>
      <c r="G311" t="s">
        <v>3401</v>
      </c>
      <c r="H311" t="s">
        <v>3398</v>
      </c>
      <c r="I311" t="s">
        <v>2799</v>
      </c>
      <c r="J311"/>
      <c r="K311" t="s">
        <v>902</v>
      </c>
      <c r="L311" t="s">
        <v>3190</v>
      </c>
      <c r="M311" t="s">
        <v>1749</v>
      </c>
      <c r="N311"/>
      <c r="O311" t="s">
        <v>3388</v>
      </c>
      <c r="P311" t="s">
        <v>1569</v>
      </c>
      <c r="Q311" t="s">
        <v>2623</v>
      </c>
      <c r="R311" t="s">
        <v>3194</v>
      </c>
      <c r="S311"/>
      <c r="T311"/>
      <c r="U311" t="s">
        <v>3544</v>
      </c>
      <c r="V311" t="s">
        <v>3402</v>
      </c>
      <c r="W311"/>
      <c r="X311"/>
      <c r="Y311"/>
      <c r="Z311"/>
      <c r="AA311"/>
      <c r="AB311"/>
      <c r="AC311"/>
      <c r="AD311"/>
      <c r="AE311"/>
      <c r="AF311"/>
      <c r="AG311"/>
      <c r="AH311"/>
      <c r="AI311"/>
      <c r="AJ311"/>
      <c r="AK311"/>
      <c r="AL311"/>
      <c r="AM311"/>
      <c r="AN311"/>
      <c r="AO311" s="108" t="s">
        <v>43</v>
      </c>
      <c r="AP311" t="s">
        <v>2847</v>
      </c>
      <c r="AQ311">
        <v>6</v>
      </c>
      <c r="AR311" t="e">
        <v>#N/A</v>
      </c>
      <c r="AS311" t="s">
        <v>3541</v>
      </c>
      <c r="AT311" t="e">
        <v>#N/A</v>
      </c>
      <c r="AU311" t="s">
        <v>3399</v>
      </c>
      <c r="AV311" t="s">
        <v>6630</v>
      </c>
      <c r="AW311" t="s">
        <v>6631</v>
      </c>
      <c r="AX311" t="s">
        <v>1740</v>
      </c>
      <c r="AY311" t="s">
        <v>6632</v>
      </c>
      <c r="AZ311" t="s">
        <v>2623</v>
      </c>
      <c r="BA311" t="s">
        <v>6633</v>
      </c>
      <c r="BB311" t="s">
        <v>2799</v>
      </c>
      <c r="BC311" t="s">
        <v>3190</v>
      </c>
      <c r="BD311" t="s">
        <v>7106</v>
      </c>
      <c r="BE311" t="s">
        <v>3542</v>
      </c>
      <c r="BF311">
        <v>238</v>
      </c>
      <c r="BG311">
        <v>307</v>
      </c>
      <c r="BH311">
        <v>0</v>
      </c>
      <c r="BI311" t="s">
        <v>1547</v>
      </c>
      <c r="BJ311">
        <v>0</v>
      </c>
      <c r="BK311">
        <v>0</v>
      </c>
      <c r="BL311">
        <v>238</v>
      </c>
      <c r="BM311" t="s">
        <v>6636</v>
      </c>
      <c r="BN311" t="s">
        <v>3543</v>
      </c>
      <c r="BO311" t="s">
        <v>7089</v>
      </c>
      <c r="BP311" t="e" cm="1">
        <v>#N/A</v>
      </c>
      <c r="BQ311" t="s">
        <v>1547</v>
      </c>
      <c r="BR311" t="s">
        <v>3388</v>
      </c>
      <c r="BS311">
        <v>36</v>
      </c>
      <c r="BT311" t="s">
        <v>5312</v>
      </c>
      <c r="BU311" t="s">
        <v>15364</v>
      </c>
      <c r="BV311" t="s">
        <v>3398</v>
      </c>
      <c r="BW311" t="s">
        <v>6630</v>
      </c>
      <c r="BX311" t="s">
        <v>6635</v>
      </c>
      <c r="BY311" t="s">
        <v>1744</v>
      </c>
      <c r="BZ311" t="s">
        <v>1547</v>
      </c>
      <c r="CA311" t="s">
        <v>1744</v>
      </c>
      <c r="CB311" t="s">
        <v>1749</v>
      </c>
      <c r="CC311"/>
      <c r="CD311" t="s">
        <v>998</v>
      </c>
      <c r="CE311" t="s">
        <v>2799</v>
      </c>
      <c r="CF311" t="s">
        <v>7107</v>
      </c>
      <c r="CG311" t="s">
        <v>7108</v>
      </c>
      <c r="CH311" t="s">
        <v>2799</v>
      </c>
      <c r="CI311" t="s">
        <v>1547</v>
      </c>
      <c r="CJ311" t="s">
        <v>3194</v>
      </c>
      <c r="CK311" t="s">
        <v>1569</v>
      </c>
      <c r="CL311"/>
      <c r="CM311"/>
      <c r="CN311" t="s">
        <v>3544</v>
      </c>
      <c r="CO311" t="s">
        <v>3402</v>
      </c>
      <c r="CP311" t="s">
        <v>3544</v>
      </c>
      <c r="CQ311" t="s">
        <v>3402</v>
      </c>
      <c r="CR311" t="s">
        <v>1547</v>
      </c>
      <c r="CS311">
        <v>8</v>
      </c>
      <c r="CT311" t="s">
        <v>3388</v>
      </c>
      <c r="CU311" t="s">
        <v>3388</v>
      </c>
      <c r="CV311" t="s">
        <v>3388</v>
      </c>
      <c r="CW311" t="s">
        <v>1547</v>
      </c>
      <c r="CX311" t="s">
        <v>1547</v>
      </c>
      <c r="CY311">
        <v>309</v>
      </c>
      <c r="CZ311" t="s">
        <v>7109</v>
      </c>
      <c r="DA311" t="s">
        <v>1547</v>
      </c>
      <c r="DB311" t="s">
        <v>1881</v>
      </c>
      <c r="DC311" t="s">
        <v>1882</v>
      </c>
      <c r="DD311" t="s">
        <v>3399</v>
      </c>
      <c r="DE311" t="s">
        <v>2623</v>
      </c>
      <c r="DF311" t="s">
        <v>3401</v>
      </c>
      <c r="DG311" t="s">
        <v>1547</v>
      </c>
      <c r="DH311" t="s">
        <v>1547</v>
      </c>
      <c r="DI311" t="s">
        <v>1892</v>
      </c>
      <c r="DJ311" t="e">
        <v>#N/A</v>
      </c>
      <c r="DK311"/>
      <c r="DL311" t="s">
        <v>1892</v>
      </c>
      <c r="DM311">
        <v>9</v>
      </c>
      <c r="DN311" t="s">
        <v>1883</v>
      </c>
      <c r="DO311" t="s">
        <v>1569</v>
      </c>
      <c r="DP311" t="b">
        <v>1</v>
      </c>
      <c r="DQ311" t="b">
        <v>0</v>
      </c>
      <c r="DR311" t="b">
        <v>0</v>
      </c>
      <c r="DS311" t="b">
        <v>0</v>
      </c>
      <c r="DT311" t="b">
        <v>0</v>
      </c>
      <c r="DU311" t="b">
        <v>0</v>
      </c>
      <c r="DV311" t="b">
        <v>0</v>
      </c>
      <c r="DW311">
        <v>0</v>
      </c>
      <c r="DX311" t="b">
        <v>0</v>
      </c>
      <c r="DY311" t="b">
        <v>0</v>
      </c>
      <c r="DZ311" t="b">
        <v>0</v>
      </c>
      <c r="EA311" t="b">
        <v>0</v>
      </c>
      <c r="EB311" t="b">
        <v>0</v>
      </c>
      <c r="EC311" t="b">
        <v>0</v>
      </c>
      <c r="ED311" t="b">
        <v>0</v>
      </c>
      <c r="EE311" t="b">
        <v>0</v>
      </c>
      <c r="EF311" t="b">
        <v>0</v>
      </c>
      <c r="EG311" t="b" cm="1">
        <v>0</v>
      </c>
      <c r="EH311" t="b">
        <v>0</v>
      </c>
      <c r="EI311" t="b">
        <v>0</v>
      </c>
      <c r="EJ311" t="b">
        <v>0</v>
      </c>
      <c r="EK311" t="s">
        <v>1547</v>
      </c>
      <c r="EL311">
        <v>0</v>
      </c>
      <c r="EM311">
        <v>23</v>
      </c>
      <c r="EN311" t="b">
        <v>0</v>
      </c>
    </row>
    <row r="312" spans="1:144" ht="15.75">
      <c r="A312"/>
      <c r="B312" t="s">
        <v>1569</v>
      </c>
      <c r="C312" t="s">
        <v>3541</v>
      </c>
      <c r="D312" t="s">
        <v>3545</v>
      </c>
      <c r="E312" t="s">
        <v>3546</v>
      </c>
      <c r="F312" t="s">
        <v>2910</v>
      </c>
      <c r="G312" t="s">
        <v>3547</v>
      </c>
      <c r="H312" t="s">
        <v>3545</v>
      </c>
      <c r="I312" t="s">
        <v>2799</v>
      </c>
      <c r="J312" t="s">
        <v>3548</v>
      </c>
      <c r="K312" t="s">
        <v>902</v>
      </c>
      <c r="L312" t="s">
        <v>3190</v>
      </c>
      <c r="M312" t="s">
        <v>1754</v>
      </c>
      <c r="N312"/>
      <c r="O312" t="s">
        <v>3388</v>
      </c>
      <c r="P312" t="s">
        <v>1569</v>
      </c>
      <c r="Q312" t="s">
        <v>2623</v>
      </c>
      <c r="R312" t="s">
        <v>3194</v>
      </c>
      <c r="S312"/>
      <c r="T312"/>
      <c r="U312" t="s">
        <v>3544</v>
      </c>
      <c r="V312" t="s">
        <v>13270</v>
      </c>
      <c r="W312"/>
      <c r="X312"/>
      <c r="Y312"/>
      <c r="Z312"/>
      <c r="AA312"/>
      <c r="AB312"/>
      <c r="AC312"/>
      <c r="AD312"/>
      <c r="AE312"/>
      <c r="AF312"/>
      <c r="AG312"/>
      <c r="AH312"/>
      <c r="AI312"/>
      <c r="AJ312"/>
      <c r="AK312"/>
      <c r="AL312"/>
      <c r="AM312"/>
      <c r="AN312"/>
      <c r="AO312" s="108" t="s">
        <v>43</v>
      </c>
      <c r="AP312" t="s">
        <v>2847</v>
      </c>
      <c r="AQ312">
        <v>7</v>
      </c>
      <c r="AR312" t="e">
        <v>#N/A</v>
      </c>
      <c r="AS312" t="s">
        <v>3541</v>
      </c>
      <c r="AT312" t="e">
        <v>#N/A</v>
      </c>
      <c r="AU312" t="s">
        <v>3546</v>
      </c>
      <c r="AV312" t="s">
        <v>7110</v>
      </c>
      <c r="AW312" t="s">
        <v>5121</v>
      </c>
      <c r="AX312" t="s">
        <v>1740</v>
      </c>
      <c r="AY312" t="s">
        <v>7111</v>
      </c>
      <c r="AZ312" t="s">
        <v>2623</v>
      </c>
      <c r="BA312" t="s">
        <v>7112</v>
      </c>
      <c r="BB312" t="s">
        <v>2799</v>
      </c>
      <c r="BC312" t="s">
        <v>3190</v>
      </c>
      <c r="BD312" t="s">
        <v>7113</v>
      </c>
      <c r="BE312" t="s">
        <v>3542</v>
      </c>
      <c r="BF312">
        <v>312</v>
      </c>
      <c r="BG312">
        <v>307</v>
      </c>
      <c r="BH312">
        <v>0</v>
      </c>
      <c r="BI312" t="s">
        <v>1547</v>
      </c>
      <c r="BJ312">
        <v>0</v>
      </c>
      <c r="BK312" t="e" cm="1">
        <v>#N/A</v>
      </c>
      <c r="BL312" t="e" cm="1">
        <v>#N/A</v>
      </c>
      <c r="BM312" t="s">
        <v>3548</v>
      </c>
      <c r="BN312" t="s">
        <v>3543</v>
      </c>
      <c r="BO312" t="s">
        <v>7089</v>
      </c>
      <c r="BP312" t="e" cm="1">
        <v>#N/A</v>
      </c>
      <c r="BQ312" t="s">
        <v>1547</v>
      </c>
      <c r="BR312" t="s">
        <v>3388</v>
      </c>
      <c r="BS312">
        <v>37</v>
      </c>
      <c r="BT312" t="s">
        <v>5322</v>
      </c>
      <c r="BU312" t="s">
        <v>15365</v>
      </c>
      <c r="BV312" t="s">
        <v>3545</v>
      </c>
      <c r="BW312" t="s">
        <v>7110</v>
      </c>
      <c r="BX312" t="s">
        <v>7114</v>
      </c>
      <c r="BY312" t="s">
        <v>1744</v>
      </c>
      <c r="BZ312" t="s">
        <v>1547</v>
      </c>
      <c r="CA312" t="s">
        <v>1744</v>
      </c>
      <c r="CB312" t="s">
        <v>1754</v>
      </c>
      <c r="CC312"/>
      <c r="CD312" t="s">
        <v>998</v>
      </c>
      <c r="CE312" t="s">
        <v>2799</v>
      </c>
      <c r="CF312" t="s">
        <v>7115</v>
      </c>
      <c r="CG312" t="s">
        <v>7116</v>
      </c>
      <c r="CH312" t="s">
        <v>2799</v>
      </c>
      <c r="CI312" t="s">
        <v>1547</v>
      </c>
      <c r="CJ312" t="s">
        <v>3194</v>
      </c>
      <c r="CK312" t="s">
        <v>1569</v>
      </c>
      <c r="CL312"/>
      <c r="CM312"/>
      <c r="CN312" t="s">
        <v>3544</v>
      </c>
      <c r="CO312" t="s">
        <v>13270</v>
      </c>
      <c r="CP312" t="s">
        <v>3544</v>
      </c>
      <c r="CQ312" t="s">
        <v>13270</v>
      </c>
      <c r="CR312" t="s">
        <v>1547</v>
      </c>
      <c r="CS312">
        <v>8</v>
      </c>
      <c r="CT312" t="s">
        <v>3388</v>
      </c>
      <c r="CU312" t="s">
        <v>3388</v>
      </c>
      <c r="CV312" t="e">
        <v>#N/A</v>
      </c>
      <c r="CW312" t="s">
        <v>1547</v>
      </c>
      <c r="CX312" t="s">
        <v>1547</v>
      </c>
      <c r="CY312">
        <v>310</v>
      </c>
      <c r="CZ312" t="s">
        <v>7117</v>
      </c>
      <c r="DA312" t="s">
        <v>1547</v>
      </c>
      <c r="DB312" t="s">
        <v>1881</v>
      </c>
      <c r="DC312" t="s">
        <v>1882</v>
      </c>
      <c r="DD312" t="s">
        <v>3546</v>
      </c>
      <c r="DE312" t="s">
        <v>2623</v>
      </c>
      <c r="DF312" t="s">
        <v>3547</v>
      </c>
      <c r="DG312" t="s">
        <v>1547</v>
      </c>
      <c r="DH312" t="s">
        <v>1547</v>
      </c>
      <c r="DI312" t="s">
        <v>1892</v>
      </c>
      <c r="DJ312" t="e">
        <v>#N/A</v>
      </c>
      <c r="DK312"/>
      <c r="DL312" t="s">
        <v>1892</v>
      </c>
      <c r="DM312">
        <v>9</v>
      </c>
      <c r="DN312" t="s">
        <v>1883</v>
      </c>
      <c r="DO312" t="s">
        <v>1569</v>
      </c>
      <c r="DP312" t="b">
        <v>1</v>
      </c>
      <c r="DQ312" t="b">
        <v>0</v>
      </c>
      <c r="DR312" t="b">
        <v>1</v>
      </c>
      <c r="DS312" t="b">
        <v>0</v>
      </c>
      <c r="DT312" t="b">
        <v>0</v>
      </c>
      <c r="DU312" t="b">
        <v>0</v>
      </c>
      <c r="DV312" t="b">
        <v>0</v>
      </c>
      <c r="DW312">
        <v>0</v>
      </c>
      <c r="DX312" t="b">
        <v>0</v>
      </c>
      <c r="DY312" t="b">
        <v>0</v>
      </c>
      <c r="DZ312" t="b">
        <v>0</v>
      </c>
      <c r="EA312" t="b">
        <v>0</v>
      </c>
      <c r="EB312" t="b">
        <v>0</v>
      </c>
      <c r="EC312" t="b">
        <v>0</v>
      </c>
      <c r="ED312" t="b">
        <v>0</v>
      </c>
      <c r="EE312" t="b">
        <v>0</v>
      </c>
      <c r="EF312" t="b">
        <v>0</v>
      </c>
      <c r="EG312" t="b" cm="1">
        <v>1</v>
      </c>
      <c r="EH312" t="b">
        <v>0</v>
      </c>
      <c r="EI312" t="b">
        <v>0</v>
      </c>
      <c r="EJ312" t="b">
        <v>1</v>
      </c>
      <c r="EK312" t="s">
        <v>5887</v>
      </c>
      <c r="EL312">
        <v>1</v>
      </c>
      <c r="EM312">
        <v>17</v>
      </c>
      <c r="EN312" t="b">
        <v>0</v>
      </c>
    </row>
    <row r="313" spans="1:144" ht="47.25">
      <c r="A313"/>
      <c r="B313" t="s">
        <v>1569</v>
      </c>
      <c r="C313" t="s">
        <v>3541</v>
      </c>
      <c r="D313" t="s">
        <v>3406</v>
      </c>
      <c r="E313" t="s">
        <v>3407</v>
      </c>
      <c r="F313"/>
      <c r="G313" t="s">
        <v>3408</v>
      </c>
      <c r="H313" s="109" t="s">
        <v>3409</v>
      </c>
      <c r="I313" t="s">
        <v>2798</v>
      </c>
      <c r="J313"/>
      <c r="K313" t="s">
        <v>902</v>
      </c>
      <c r="L313" t="s">
        <v>3190</v>
      </c>
      <c r="M313" t="s">
        <v>2001</v>
      </c>
      <c r="N313"/>
      <c r="O313" t="s">
        <v>3388</v>
      </c>
      <c r="P313" t="s">
        <v>1569</v>
      </c>
      <c r="Q313" t="s">
        <v>2623</v>
      </c>
      <c r="R313" t="s">
        <v>3194</v>
      </c>
      <c r="S313"/>
      <c r="T313"/>
      <c r="U313" t="s">
        <v>3544</v>
      </c>
      <c r="V313" t="s">
        <v>3410</v>
      </c>
      <c r="W313"/>
      <c r="X313"/>
      <c r="Y313"/>
      <c r="Z313"/>
      <c r="AA313"/>
      <c r="AB313"/>
      <c r="AC313"/>
      <c r="AD313"/>
      <c r="AE313"/>
      <c r="AF313"/>
      <c r="AG313"/>
      <c r="AH313"/>
      <c r="AI313"/>
      <c r="AJ313"/>
      <c r="AK313"/>
      <c r="AL313"/>
      <c r="AM313"/>
      <c r="AN313"/>
      <c r="AO313" s="108" t="s">
        <v>43</v>
      </c>
      <c r="AP313" t="s">
        <v>2847</v>
      </c>
      <c r="AQ313">
        <v>8</v>
      </c>
      <c r="AR313" t="e">
        <v>#N/A</v>
      </c>
      <c r="AS313" t="s">
        <v>3541</v>
      </c>
      <c r="AT313" t="e">
        <v>#N/A</v>
      </c>
      <c r="AU313" t="s">
        <v>3407</v>
      </c>
      <c r="AV313" t="s">
        <v>6647</v>
      </c>
      <c r="AW313" t="s">
        <v>1744</v>
      </c>
      <c r="AX313" t="s">
        <v>1740</v>
      </c>
      <c r="AY313" t="s">
        <v>6648</v>
      </c>
      <c r="AZ313" t="s">
        <v>2623</v>
      </c>
      <c r="BA313" t="s">
        <v>6649</v>
      </c>
      <c r="BB313" t="s">
        <v>2798</v>
      </c>
      <c r="BC313" t="s">
        <v>3190</v>
      </c>
      <c r="BD313" t="s">
        <v>7118</v>
      </c>
      <c r="BE313" t="s">
        <v>3542</v>
      </c>
      <c r="BF313">
        <v>240</v>
      </c>
      <c r="BG313">
        <v>307</v>
      </c>
      <c r="BH313">
        <v>0</v>
      </c>
      <c r="BI313" t="s">
        <v>1547</v>
      </c>
      <c r="BJ313">
        <v>0</v>
      </c>
      <c r="BK313">
        <v>0</v>
      </c>
      <c r="BL313">
        <v>240</v>
      </c>
      <c r="BM313" t="s">
        <v>6653</v>
      </c>
      <c r="BN313" t="s">
        <v>3543</v>
      </c>
      <c r="BO313" t="s">
        <v>7089</v>
      </c>
      <c r="BP313" t="e" cm="1">
        <v>#N/A</v>
      </c>
      <c r="BQ313" t="s">
        <v>1547</v>
      </c>
      <c r="BR313" t="s">
        <v>3388</v>
      </c>
      <c r="BS313">
        <v>38</v>
      </c>
      <c r="BT313" t="s">
        <v>5333</v>
      </c>
      <c r="BU313" t="s">
        <v>15366</v>
      </c>
      <c r="BV313" t="s">
        <v>3406</v>
      </c>
      <c r="BW313" t="s">
        <v>6647</v>
      </c>
      <c r="BX313" t="s">
        <v>6651</v>
      </c>
      <c r="BY313" t="s">
        <v>1744</v>
      </c>
      <c r="BZ313" t="s">
        <v>1547</v>
      </c>
      <c r="CA313" t="s">
        <v>1744</v>
      </c>
      <c r="CB313" t="s">
        <v>2001</v>
      </c>
      <c r="CC313"/>
      <c r="CD313" t="s">
        <v>998</v>
      </c>
      <c r="CE313" t="s">
        <v>2798</v>
      </c>
      <c r="CF313" t="s">
        <v>7119</v>
      </c>
      <c r="CG313" t="s">
        <v>7120</v>
      </c>
      <c r="CH313" t="s">
        <v>2798</v>
      </c>
      <c r="CI313" t="s">
        <v>1547</v>
      </c>
      <c r="CJ313" t="s">
        <v>3194</v>
      </c>
      <c r="CK313" t="s">
        <v>1569</v>
      </c>
      <c r="CL313"/>
      <c r="CM313"/>
      <c r="CN313" t="s">
        <v>3544</v>
      </c>
      <c r="CO313" t="s">
        <v>3410</v>
      </c>
      <c r="CP313" t="s">
        <v>3544</v>
      </c>
      <c r="CQ313" t="s">
        <v>3410</v>
      </c>
      <c r="CR313" t="s">
        <v>1547</v>
      </c>
      <c r="CS313">
        <v>8</v>
      </c>
      <c r="CT313" t="s">
        <v>3388</v>
      </c>
      <c r="CU313" t="s">
        <v>3388</v>
      </c>
      <c r="CV313" t="s">
        <v>3388</v>
      </c>
      <c r="CW313" t="s">
        <v>1547</v>
      </c>
      <c r="CX313" t="s">
        <v>1547</v>
      </c>
      <c r="CY313">
        <v>311</v>
      </c>
      <c r="CZ313" t="s">
        <v>7121</v>
      </c>
      <c r="DA313" t="s">
        <v>1547</v>
      </c>
      <c r="DB313" t="s">
        <v>1881</v>
      </c>
      <c r="DC313" t="s">
        <v>1882</v>
      </c>
      <c r="DD313" t="s">
        <v>3407</v>
      </c>
      <c r="DE313" t="s">
        <v>2623</v>
      </c>
      <c r="DF313" t="s">
        <v>3408</v>
      </c>
      <c r="DG313" t="s">
        <v>1547</v>
      </c>
      <c r="DH313" t="s">
        <v>1547</v>
      </c>
      <c r="DI313" t="s">
        <v>1892</v>
      </c>
      <c r="DJ313" t="e">
        <v>#N/A</v>
      </c>
      <c r="DK313"/>
      <c r="DL313" t="s">
        <v>1892</v>
      </c>
      <c r="DM313">
        <v>9</v>
      </c>
      <c r="DN313" t="s">
        <v>1883</v>
      </c>
      <c r="DO313" t="s">
        <v>1569</v>
      </c>
      <c r="DP313" t="b">
        <v>1</v>
      </c>
      <c r="DQ313" t="b">
        <v>0</v>
      </c>
      <c r="DR313" t="b">
        <v>0</v>
      </c>
      <c r="DS313" t="b">
        <v>0</v>
      </c>
      <c r="DT313" t="b">
        <v>0</v>
      </c>
      <c r="DU313" t="b">
        <v>0</v>
      </c>
      <c r="DV313" t="b">
        <v>0</v>
      </c>
      <c r="DW313">
        <v>0</v>
      </c>
      <c r="DX313" t="b">
        <v>0</v>
      </c>
      <c r="DY313" t="b">
        <v>0</v>
      </c>
      <c r="DZ313" t="b">
        <v>0</v>
      </c>
      <c r="EA313" t="b">
        <v>0</v>
      </c>
      <c r="EB313" t="b">
        <v>0</v>
      </c>
      <c r="EC313" t="b">
        <v>0</v>
      </c>
      <c r="ED313" t="b">
        <v>0</v>
      </c>
      <c r="EE313" t="b">
        <v>0</v>
      </c>
      <c r="EF313" t="b">
        <v>0</v>
      </c>
      <c r="EG313" t="b" cm="1">
        <v>0</v>
      </c>
      <c r="EH313" t="b">
        <v>0</v>
      </c>
      <c r="EI313" t="b">
        <v>0</v>
      </c>
      <c r="EJ313" t="b">
        <v>0</v>
      </c>
      <c r="EK313" t="s">
        <v>1547</v>
      </c>
      <c r="EL313">
        <v>0</v>
      </c>
      <c r="EM313">
        <v>17</v>
      </c>
      <c r="EN313" t="b">
        <v>0</v>
      </c>
    </row>
    <row r="314" spans="1:144" ht="47.25">
      <c r="A314"/>
      <c r="B314" t="s">
        <v>1569</v>
      </c>
      <c r="C314" t="s">
        <v>3541</v>
      </c>
      <c r="D314" t="s">
        <v>3411</v>
      </c>
      <c r="E314" t="s">
        <v>3412</v>
      </c>
      <c r="F314"/>
      <c r="G314" t="s">
        <v>3413</v>
      </c>
      <c r="H314" s="109" t="s">
        <v>3414</v>
      </c>
      <c r="I314" t="s">
        <v>2798</v>
      </c>
      <c r="J314"/>
      <c r="K314" t="s">
        <v>902</v>
      </c>
      <c r="L314" t="s">
        <v>3190</v>
      </c>
      <c r="M314" t="s">
        <v>2001</v>
      </c>
      <c r="N314"/>
      <c r="O314" t="s">
        <v>3388</v>
      </c>
      <c r="P314" t="s">
        <v>1569</v>
      </c>
      <c r="Q314" t="s">
        <v>2623</v>
      </c>
      <c r="R314" t="s">
        <v>3194</v>
      </c>
      <c r="S314"/>
      <c r="T314"/>
      <c r="U314" t="s">
        <v>3544</v>
      </c>
      <c r="V314" t="s">
        <v>3415</v>
      </c>
      <c r="W314"/>
      <c r="X314"/>
      <c r="Y314"/>
      <c r="Z314"/>
      <c r="AA314"/>
      <c r="AB314"/>
      <c r="AC314"/>
      <c r="AD314"/>
      <c r="AE314"/>
      <c r="AF314"/>
      <c r="AG314"/>
      <c r="AH314"/>
      <c r="AI314"/>
      <c r="AJ314"/>
      <c r="AK314"/>
      <c r="AL314"/>
      <c r="AM314"/>
      <c r="AN314"/>
      <c r="AO314" s="108" t="s">
        <v>43</v>
      </c>
      <c r="AP314" t="s">
        <v>2847</v>
      </c>
      <c r="AQ314">
        <v>9</v>
      </c>
      <c r="AR314" t="e">
        <v>#N/A</v>
      </c>
      <c r="AS314" t="s">
        <v>3541</v>
      </c>
      <c r="AT314" t="e">
        <v>#N/A</v>
      </c>
      <c r="AU314" t="s">
        <v>3412</v>
      </c>
      <c r="AV314" t="s">
        <v>6656</v>
      </c>
      <c r="AW314" t="s">
        <v>1744</v>
      </c>
      <c r="AX314" t="s">
        <v>1740</v>
      </c>
      <c r="AY314" t="s">
        <v>6657</v>
      </c>
      <c r="AZ314" t="s">
        <v>2623</v>
      </c>
      <c r="BA314" t="s">
        <v>6658</v>
      </c>
      <c r="BB314" t="s">
        <v>2798</v>
      </c>
      <c r="BC314" t="s">
        <v>3190</v>
      </c>
      <c r="BD314" t="s">
        <v>7122</v>
      </c>
      <c r="BE314" t="s">
        <v>3542</v>
      </c>
      <c r="BF314">
        <v>241</v>
      </c>
      <c r="BG314">
        <v>307</v>
      </c>
      <c r="BH314">
        <v>0</v>
      </c>
      <c r="BI314" t="s">
        <v>1547</v>
      </c>
      <c r="BJ314">
        <v>0</v>
      </c>
      <c r="BK314">
        <v>0</v>
      </c>
      <c r="BL314">
        <v>241</v>
      </c>
      <c r="BM314" t="s">
        <v>6662</v>
      </c>
      <c r="BN314" t="s">
        <v>3543</v>
      </c>
      <c r="BO314" t="s">
        <v>7089</v>
      </c>
      <c r="BP314" t="e" cm="1">
        <v>#N/A</v>
      </c>
      <c r="BQ314" t="s">
        <v>1547</v>
      </c>
      <c r="BR314" t="s">
        <v>3388</v>
      </c>
      <c r="BS314">
        <v>39</v>
      </c>
      <c r="BT314" t="s">
        <v>5344</v>
      </c>
      <c r="BU314" t="s">
        <v>15367</v>
      </c>
      <c r="BV314" t="s">
        <v>3411</v>
      </c>
      <c r="BW314" t="s">
        <v>6656</v>
      </c>
      <c r="BX314" t="s">
        <v>6660</v>
      </c>
      <c r="BY314" t="s">
        <v>1744</v>
      </c>
      <c r="BZ314" t="s">
        <v>1547</v>
      </c>
      <c r="CA314" t="s">
        <v>1744</v>
      </c>
      <c r="CB314" t="s">
        <v>2001</v>
      </c>
      <c r="CC314"/>
      <c r="CD314" t="s">
        <v>998</v>
      </c>
      <c r="CE314" t="s">
        <v>2798</v>
      </c>
      <c r="CF314" t="s">
        <v>7123</v>
      </c>
      <c r="CG314" t="s">
        <v>7124</v>
      </c>
      <c r="CH314" t="s">
        <v>2798</v>
      </c>
      <c r="CI314" t="s">
        <v>1547</v>
      </c>
      <c r="CJ314" t="s">
        <v>3194</v>
      </c>
      <c r="CK314" t="s">
        <v>1569</v>
      </c>
      <c r="CL314"/>
      <c r="CM314"/>
      <c r="CN314" t="s">
        <v>3544</v>
      </c>
      <c r="CO314" t="s">
        <v>3415</v>
      </c>
      <c r="CP314" t="s">
        <v>3544</v>
      </c>
      <c r="CQ314" t="s">
        <v>3415</v>
      </c>
      <c r="CR314" t="s">
        <v>1547</v>
      </c>
      <c r="CS314">
        <v>8</v>
      </c>
      <c r="CT314" t="s">
        <v>3388</v>
      </c>
      <c r="CU314" t="s">
        <v>3388</v>
      </c>
      <c r="CV314" t="s">
        <v>3388</v>
      </c>
      <c r="CW314" t="s">
        <v>1547</v>
      </c>
      <c r="CX314" t="s">
        <v>1547</v>
      </c>
      <c r="CY314">
        <v>312</v>
      </c>
      <c r="CZ314" t="s">
        <v>7125</v>
      </c>
      <c r="DA314" t="s">
        <v>1547</v>
      </c>
      <c r="DB314" t="s">
        <v>1881</v>
      </c>
      <c r="DC314" t="s">
        <v>1882</v>
      </c>
      <c r="DD314" t="s">
        <v>3412</v>
      </c>
      <c r="DE314" t="s">
        <v>2623</v>
      </c>
      <c r="DF314" t="s">
        <v>3413</v>
      </c>
      <c r="DG314" t="s">
        <v>1547</v>
      </c>
      <c r="DH314" t="s">
        <v>1547</v>
      </c>
      <c r="DI314" t="s">
        <v>1892</v>
      </c>
      <c r="DJ314" t="e">
        <v>#N/A</v>
      </c>
      <c r="DK314"/>
      <c r="DL314" t="s">
        <v>1892</v>
      </c>
      <c r="DM314">
        <v>9</v>
      </c>
      <c r="DN314" t="s">
        <v>1883</v>
      </c>
      <c r="DO314" t="s">
        <v>1569</v>
      </c>
      <c r="DP314" t="b">
        <v>1</v>
      </c>
      <c r="DQ314" t="b">
        <v>0</v>
      </c>
      <c r="DR314" t="b">
        <v>0</v>
      </c>
      <c r="DS314" t="b">
        <v>0</v>
      </c>
      <c r="DT314" t="b">
        <v>0</v>
      </c>
      <c r="DU314" t="b">
        <v>0</v>
      </c>
      <c r="DV314" t="b">
        <v>0</v>
      </c>
      <c r="DW314">
        <v>0</v>
      </c>
      <c r="DX314" t="b">
        <v>0</v>
      </c>
      <c r="DY314" t="b">
        <v>0</v>
      </c>
      <c r="DZ314" t="b">
        <v>0</v>
      </c>
      <c r="EA314" t="b">
        <v>0</v>
      </c>
      <c r="EB314" t="b">
        <v>0</v>
      </c>
      <c r="EC314" t="b">
        <v>0</v>
      </c>
      <c r="ED314" t="b">
        <v>0</v>
      </c>
      <c r="EE314" t="b">
        <v>0</v>
      </c>
      <c r="EF314" t="b">
        <v>0</v>
      </c>
      <c r="EG314" t="b" cm="1">
        <v>0</v>
      </c>
      <c r="EH314" t="b">
        <v>0</v>
      </c>
      <c r="EI314" t="b">
        <v>0</v>
      </c>
      <c r="EJ314" t="b">
        <v>0</v>
      </c>
      <c r="EK314" t="s">
        <v>1547</v>
      </c>
      <c r="EL314">
        <v>0</v>
      </c>
      <c r="EM314">
        <v>28</v>
      </c>
      <c r="EN314" t="b">
        <v>0</v>
      </c>
    </row>
    <row r="315" spans="1:144" ht="47.25">
      <c r="A315"/>
      <c r="B315" t="s">
        <v>1569</v>
      </c>
      <c r="C315" t="s">
        <v>3541</v>
      </c>
      <c r="D315" t="s">
        <v>3416</v>
      </c>
      <c r="E315" t="s">
        <v>3417</v>
      </c>
      <c r="F315" t="s">
        <v>3418</v>
      </c>
      <c r="G315" t="s">
        <v>3419</v>
      </c>
      <c r="H315" s="109" t="s">
        <v>3420</v>
      </c>
      <c r="I315" t="s">
        <v>2798</v>
      </c>
      <c r="J315"/>
      <c r="K315" t="s">
        <v>902</v>
      </c>
      <c r="L315" t="s">
        <v>3190</v>
      </c>
      <c r="M315" t="s">
        <v>2007</v>
      </c>
      <c r="N315"/>
      <c r="O315" t="s">
        <v>3388</v>
      </c>
      <c r="P315" t="s">
        <v>1569</v>
      </c>
      <c r="Q315" t="s">
        <v>2623</v>
      </c>
      <c r="R315" t="s">
        <v>3194</v>
      </c>
      <c r="S315"/>
      <c r="T315"/>
      <c r="U315" t="s">
        <v>3544</v>
      </c>
      <c r="V315" t="s">
        <v>13255</v>
      </c>
      <c r="W315"/>
      <c r="X315"/>
      <c r="Y315"/>
      <c r="Z315"/>
      <c r="AA315"/>
      <c r="AB315"/>
      <c r="AC315"/>
      <c r="AD315"/>
      <c r="AE315"/>
      <c r="AF315"/>
      <c r="AG315"/>
      <c r="AH315"/>
      <c r="AI315"/>
      <c r="AJ315"/>
      <c r="AK315"/>
      <c r="AL315"/>
      <c r="AM315"/>
      <c r="AN315"/>
      <c r="AO315" s="108" t="s">
        <v>43</v>
      </c>
      <c r="AP315" t="s">
        <v>2847</v>
      </c>
      <c r="AQ315">
        <v>10</v>
      </c>
      <c r="AR315" t="e">
        <v>#N/A</v>
      </c>
      <c r="AS315" t="s">
        <v>3541</v>
      </c>
      <c r="AT315" t="e">
        <v>#N/A</v>
      </c>
      <c r="AU315" t="s">
        <v>3417</v>
      </c>
      <c r="AV315" t="s">
        <v>6665</v>
      </c>
      <c r="AW315" t="s">
        <v>6666</v>
      </c>
      <c r="AX315" t="s">
        <v>1740</v>
      </c>
      <c r="AY315" t="s">
        <v>6667</v>
      </c>
      <c r="AZ315" t="s">
        <v>2623</v>
      </c>
      <c r="BA315" t="s">
        <v>6668</v>
      </c>
      <c r="BB315" t="s">
        <v>2798</v>
      </c>
      <c r="BC315" t="s">
        <v>3190</v>
      </c>
      <c r="BD315" t="s">
        <v>7126</v>
      </c>
      <c r="BE315" t="s">
        <v>3542</v>
      </c>
      <c r="BF315">
        <v>242</v>
      </c>
      <c r="BG315">
        <v>307</v>
      </c>
      <c r="BH315">
        <v>0</v>
      </c>
      <c r="BI315" t="s">
        <v>1547</v>
      </c>
      <c r="BJ315">
        <v>0</v>
      </c>
      <c r="BK315">
        <v>0</v>
      </c>
      <c r="BL315">
        <v>242</v>
      </c>
      <c r="BM315" t="s">
        <v>6672</v>
      </c>
      <c r="BN315" t="s">
        <v>3543</v>
      </c>
      <c r="BO315" t="s">
        <v>7089</v>
      </c>
      <c r="BP315" t="e" cm="1">
        <v>#N/A</v>
      </c>
      <c r="BQ315" t="s">
        <v>1547</v>
      </c>
      <c r="BR315" t="s">
        <v>3388</v>
      </c>
      <c r="BS315">
        <v>40</v>
      </c>
      <c r="BT315" t="s">
        <v>5355</v>
      </c>
      <c r="BU315" t="s">
        <v>15368</v>
      </c>
      <c r="BV315" t="s">
        <v>3416</v>
      </c>
      <c r="BW315" t="s">
        <v>6665</v>
      </c>
      <c r="BX315" t="s">
        <v>6670</v>
      </c>
      <c r="BY315" t="s">
        <v>1744</v>
      </c>
      <c r="BZ315" t="s">
        <v>1547</v>
      </c>
      <c r="CA315" t="s">
        <v>1744</v>
      </c>
      <c r="CB315" t="s">
        <v>2007</v>
      </c>
      <c r="CC315"/>
      <c r="CD315" t="s">
        <v>998</v>
      </c>
      <c r="CE315" t="s">
        <v>2798</v>
      </c>
      <c r="CF315" t="s">
        <v>7127</v>
      </c>
      <c r="CG315" t="s">
        <v>7128</v>
      </c>
      <c r="CH315" t="s">
        <v>2798</v>
      </c>
      <c r="CI315" t="s">
        <v>1547</v>
      </c>
      <c r="CJ315" t="s">
        <v>3194</v>
      </c>
      <c r="CK315" t="s">
        <v>1569</v>
      </c>
      <c r="CL315"/>
      <c r="CM315"/>
      <c r="CN315" t="s">
        <v>3544</v>
      </c>
      <c r="CO315" t="s">
        <v>13255</v>
      </c>
      <c r="CP315" t="s">
        <v>3544</v>
      </c>
      <c r="CQ315" t="s">
        <v>13255</v>
      </c>
      <c r="CR315" t="s">
        <v>1547</v>
      </c>
      <c r="CS315">
        <v>8</v>
      </c>
      <c r="CT315" t="s">
        <v>3388</v>
      </c>
      <c r="CU315" t="s">
        <v>3388</v>
      </c>
      <c r="CV315" t="s">
        <v>3388</v>
      </c>
      <c r="CW315" t="s">
        <v>1547</v>
      </c>
      <c r="CX315" t="s">
        <v>1547</v>
      </c>
      <c r="CY315">
        <v>313</v>
      </c>
      <c r="CZ315" t="s">
        <v>7129</v>
      </c>
      <c r="DA315" t="s">
        <v>1547</v>
      </c>
      <c r="DB315" t="s">
        <v>1881</v>
      </c>
      <c r="DC315" t="s">
        <v>1882</v>
      </c>
      <c r="DD315" t="s">
        <v>3417</v>
      </c>
      <c r="DE315" t="s">
        <v>2623</v>
      </c>
      <c r="DF315" t="s">
        <v>3419</v>
      </c>
      <c r="DG315" t="s">
        <v>1547</v>
      </c>
      <c r="DH315" t="s">
        <v>1547</v>
      </c>
      <c r="DI315" t="s">
        <v>1892</v>
      </c>
      <c r="DJ315" t="e">
        <v>#N/A</v>
      </c>
      <c r="DK315"/>
      <c r="DL315" t="s">
        <v>1892</v>
      </c>
      <c r="DM315">
        <v>9</v>
      </c>
      <c r="DN315" t="s">
        <v>1883</v>
      </c>
      <c r="DO315" t="s">
        <v>1569</v>
      </c>
      <c r="DP315" t="b">
        <v>1</v>
      </c>
      <c r="DQ315" t="b">
        <v>0</v>
      </c>
      <c r="DR315" t="b">
        <v>0</v>
      </c>
      <c r="DS315" t="b">
        <v>0</v>
      </c>
      <c r="DT315" t="b">
        <v>0</v>
      </c>
      <c r="DU315" t="b">
        <v>0</v>
      </c>
      <c r="DV315" t="b">
        <v>0</v>
      </c>
      <c r="DW315">
        <v>0</v>
      </c>
      <c r="DX315" t="b">
        <v>0</v>
      </c>
      <c r="DY315" t="b">
        <v>0</v>
      </c>
      <c r="DZ315" t="b">
        <v>0</v>
      </c>
      <c r="EA315" t="b">
        <v>0</v>
      </c>
      <c r="EB315" t="b">
        <v>0</v>
      </c>
      <c r="EC315" t="b">
        <v>0</v>
      </c>
      <c r="ED315" t="b">
        <v>0</v>
      </c>
      <c r="EE315" t="b">
        <v>0</v>
      </c>
      <c r="EF315" t="b">
        <v>0</v>
      </c>
      <c r="EG315" t="b" cm="1">
        <v>0</v>
      </c>
      <c r="EH315" t="b">
        <v>0</v>
      </c>
      <c r="EI315" t="b">
        <v>0</v>
      </c>
      <c r="EJ315" t="b">
        <v>0</v>
      </c>
      <c r="EK315" t="s">
        <v>1547</v>
      </c>
      <c r="EL315">
        <v>0</v>
      </c>
      <c r="EM315">
        <v>26</v>
      </c>
      <c r="EN315" t="b">
        <v>0</v>
      </c>
    </row>
    <row r="316" spans="1:144" ht="47.25">
      <c r="A316"/>
      <c r="B316" t="s">
        <v>1569</v>
      </c>
      <c r="C316" t="s">
        <v>3541</v>
      </c>
      <c r="D316" t="s">
        <v>3421</v>
      </c>
      <c r="E316" t="s">
        <v>3422</v>
      </c>
      <c r="F316"/>
      <c r="G316" t="s">
        <v>3423</v>
      </c>
      <c r="H316" s="109" t="s">
        <v>3424</v>
      </c>
      <c r="I316" t="s">
        <v>2798</v>
      </c>
      <c r="J316"/>
      <c r="K316" t="s">
        <v>902</v>
      </c>
      <c r="L316" t="s">
        <v>3190</v>
      </c>
      <c r="M316" t="s">
        <v>2001</v>
      </c>
      <c r="N316"/>
      <c r="O316" t="s">
        <v>3388</v>
      </c>
      <c r="P316" t="s">
        <v>1569</v>
      </c>
      <c r="Q316" t="s">
        <v>2623</v>
      </c>
      <c r="R316" t="s">
        <v>3194</v>
      </c>
      <c r="S316"/>
      <c r="T316"/>
      <c r="U316" t="s">
        <v>3544</v>
      </c>
      <c r="V316" t="s">
        <v>3425</v>
      </c>
      <c r="W316"/>
      <c r="X316"/>
      <c r="Y316"/>
      <c r="Z316"/>
      <c r="AA316"/>
      <c r="AB316"/>
      <c r="AC316"/>
      <c r="AD316"/>
      <c r="AE316"/>
      <c r="AF316"/>
      <c r="AG316"/>
      <c r="AH316"/>
      <c r="AI316"/>
      <c r="AJ316"/>
      <c r="AK316"/>
      <c r="AL316"/>
      <c r="AM316"/>
      <c r="AN316"/>
      <c r="AO316" s="108" t="s">
        <v>43</v>
      </c>
      <c r="AP316" t="s">
        <v>2847</v>
      </c>
      <c r="AQ316">
        <v>11</v>
      </c>
      <c r="AR316" t="e">
        <v>#N/A</v>
      </c>
      <c r="AS316" t="s">
        <v>3541</v>
      </c>
      <c r="AT316" t="e">
        <v>#N/A</v>
      </c>
      <c r="AU316" t="s">
        <v>3422</v>
      </c>
      <c r="AV316" t="s">
        <v>6675</v>
      </c>
      <c r="AW316" t="s">
        <v>1744</v>
      </c>
      <c r="AX316" t="s">
        <v>1740</v>
      </c>
      <c r="AY316" t="s">
        <v>6676</v>
      </c>
      <c r="AZ316" t="s">
        <v>2623</v>
      </c>
      <c r="BA316" t="s">
        <v>6677</v>
      </c>
      <c r="BB316" t="s">
        <v>2798</v>
      </c>
      <c r="BC316" t="s">
        <v>3190</v>
      </c>
      <c r="BD316" t="s">
        <v>7130</v>
      </c>
      <c r="BE316" t="s">
        <v>3542</v>
      </c>
      <c r="BF316">
        <v>243</v>
      </c>
      <c r="BG316">
        <v>307</v>
      </c>
      <c r="BH316">
        <v>0</v>
      </c>
      <c r="BI316" t="s">
        <v>1547</v>
      </c>
      <c r="BJ316">
        <v>0</v>
      </c>
      <c r="BK316">
        <v>0</v>
      </c>
      <c r="BL316">
        <v>243</v>
      </c>
      <c r="BM316" t="s">
        <v>6680</v>
      </c>
      <c r="BN316" t="s">
        <v>3543</v>
      </c>
      <c r="BO316" t="s">
        <v>7089</v>
      </c>
      <c r="BP316" t="e" cm="1">
        <v>#N/A</v>
      </c>
      <c r="BQ316" t="s">
        <v>1547</v>
      </c>
      <c r="BR316" t="s">
        <v>3388</v>
      </c>
      <c r="BS316">
        <v>41</v>
      </c>
      <c r="BT316" t="s">
        <v>5365</v>
      </c>
      <c r="BU316" t="s">
        <v>15369</v>
      </c>
      <c r="BV316" t="s">
        <v>3421</v>
      </c>
      <c r="BW316" t="s">
        <v>6675</v>
      </c>
      <c r="BX316" t="s">
        <v>6679</v>
      </c>
      <c r="BY316" t="s">
        <v>1744</v>
      </c>
      <c r="BZ316" t="s">
        <v>1547</v>
      </c>
      <c r="CA316" t="s">
        <v>1744</v>
      </c>
      <c r="CB316" t="s">
        <v>2001</v>
      </c>
      <c r="CC316"/>
      <c r="CD316" t="s">
        <v>998</v>
      </c>
      <c r="CE316" t="s">
        <v>2798</v>
      </c>
      <c r="CF316" t="s">
        <v>7131</v>
      </c>
      <c r="CG316" t="s">
        <v>7132</v>
      </c>
      <c r="CH316" t="s">
        <v>2798</v>
      </c>
      <c r="CI316" t="s">
        <v>1547</v>
      </c>
      <c r="CJ316" t="s">
        <v>3194</v>
      </c>
      <c r="CK316" t="s">
        <v>1569</v>
      </c>
      <c r="CL316"/>
      <c r="CM316"/>
      <c r="CN316" t="s">
        <v>3544</v>
      </c>
      <c r="CO316" t="s">
        <v>3425</v>
      </c>
      <c r="CP316" t="s">
        <v>3544</v>
      </c>
      <c r="CQ316" t="s">
        <v>3425</v>
      </c>
      <c r="CR316" t="s">
        <v>1547</v>
      </c>
      <c r="CS316">
        <v>8</v>
      </c>
      <c r="CT316" t="s">
        <v>3388</v>
      </c>
      <c r="CU316" t="s">
        <v>3388</v>
      </c>
      <c r="CV316" t="s">
        <v>3388</v>
      </c>
      <c r="CW316" t="s">
        <v>1547</v>
      </c>
      <c r="CX316" t="s">
        <v>1547</v>
      </c>
      <c r="CY316">
        <v>314</v>
      </c>
      <c r="CZ316" t="s">
        <v>7133</v>
      </c>
      <c r="DA316" t="s">
        <v>1547</v>
      </c>
      <c r="DB316" t="s">
        <v>1881</v>
      </c>
      <c r="DC316" t="s">
        <v>1882</v>
      </c>
      <c r="DD316" t="s">
        <v>3422</v>
      </c>
      <c r="DE316" t="s">
        <v>2623</v>
      </c>
      <c r="DF316" t="s">
        <v>3423</v>
      </c>
      <c r="DG316" t="s">
        <v>1547</v>
      </c>
      <c r="DH316" t="s">
        <v>1547</v>
      </c>
      <c r="DI316" t="s">
        <v>1892</v>
      </c>
      <c r="DJ316" t="e">
        <v>#N/A</v>
      </c>
      <c r="DK316"/>
      <c r="DL316" t="s">
        <v>1892</v>
      </c>
      <c r="DM316">
        <v>9</v>
      </c>
      <c r="DN316" t="s">
        <v>1883</v>
      </c>
      <c r="DO316" t="s">
        <v>1569</v>
      </c>
      <c r="DP316" t="b">
        <v>1</v>
      </c>
      <c r="DQ316" t="b">
        <v>0</v>
      </c>
      <c r="DR316" t="b">
        <v>0</v>
      </c>
      <c r="DS316" t="b">
        <v>0</v>
      </c>
      <c r="DT316" t="b">
        <v>0</v>
      </c>
      <c r="DU316" t="b">
        <v>0</v>
      </c>
      <c r="DV316" t="b">
        <v>0</v>
      </c>
      <c r="DW316">
        <v>0</v>
      </c>
      <c r="DX316" t="b">
        <v>0</v>
      </c>
      <c r="DY316" t="b">
        <v>0</v>
      </c>
      <c r="DZ316" t="b">
        <v>0</v>
      </c>
      <c r="EA316" t="b">
        <v>0</v>
      </c>
      <c r="EB316" t="b">
        <v>0</v>
      </c>
      <c r="EC316" t="b">
        <v>0</v>
      </c>
      <c r="ED316" t="b">
        <v>0</v>
      </c>
      <c r="EE316" t="b">
        <v>0</v>
      </c>
      <c r="EF316" t="b">
        <v>0</v>
      </c>
      <c r="EG316" t="b" cm="1">
        <v>0</v>
      </c>
      <c r="EH316" t="b">
        <v>0</v>
      </c>
      <c r="EI316" t="b">
        <v>0</v>
      </c>
      <c r="EJ316" t="b">
        <v>0</v>
      </c>
      <c r="EK316" t="s">
        <v>1547</v>
      </c>
      <c r="EL316">
        <v>0</v>
      </c>
      <c r="EM316">
        <v>15</v>
      </c>
      <c r="EN316" t="b">
        <v>0</v>
      </c>
    </row>
    <row r="317" spans="1:144" ht="63">
      <c r="A317"/>
      <c r="B317" t="s">
        <v>1569</v>
      </c>
      <c r="C317" t="s">
        <v>3541</v>
      </c>
      <c r="D317" t="s">
        <v>3426</v>
      </c>
      <c r="E317" t="s">
        <v>3427</v>
      </c>
      <c r="F317" t="s">
        <v>3549</v>
      </c>
      <c r="G317" t="s">
        <v>3429</v>
      </c>
      <c r="H317" s="109" t="s">
        <v>3430</v>
      </c>
      <c r="I317" t="s">
        <v>2798</v>
      </c>
      <c r="J317"/>
      <c r="K317" t="s">
        <v>3550</v>
      </c>
      <c r="L317" t="s">
        <v>3190</v>
      </c>
      <c r="M317" t="s">
        <v>2001</v>
      </c>
      <c r="N317"/>
      <c r="O317" t="s">
        <v>3388</v>
      </c>
      <c r="P317" t="s">
        <v>1569</v>
      </c>
      <c r="Q317" t="s">
        <v>2623</v>
      </c>
      <c r="R317" t="s">
        <v>3194</v>
      </c>
      <c r="S317"/>
      <c r="T317"/>
      <c r="U317" t="s">
        <v>3544</v>
      </c>
      <c r="V317" t="s">
        <v>13256</v>
      </c>
      <c r="W317"/>
      <c r="X317"/>
      <c r="Y317"/>
      <c r="Z317"/>
      <c r="AA317"/>
      <c r="AB317"/>
      <c r="AC317"/>
      <c r="AD317"/>
      <c r="AE317"/>
      <c r="AF317"/>
      <c r="AG317"/>
      <c r="AH317"/>
      <c r="AI317"/>
      <c r="AJ317"/>
      <c r="AK317"/>
      <c r="AL317"/>
      <c r="AM317"/>
      <c r="AN317"/>
      <c r="AO317" s="108" t="s">
        <v>43</v>
      </c>
      <c r="AP317" t="s">
        <v>2847</v>
      </c>
      <c r="AQ317">
        <v>12</v>
      </c>
      <c r="AR317" t="e">
        <v>#N/A</v>
      </c>
      <c r="AS317" t="s">
        <v>3541</v>
      </c>
      <c r="AT317" t="e">
        <v>#N/A</v>
      </c>
      <c r="AU317" t="s">
        <v>3427</v>
      </c>
      <c r="AV317" t="s">
        <v>6683</v>
      </c>
      <c r="AW317" t="s">
        <v>7134</v>
      </c>
      <c r="AX317" t="s">
        <v>1740</v>
      </c>
      <c r="AY317" t="s">
        <v>6685</v>
      </c>
      <c r="AZ317" t="s">
        <v>2623</v>
      </c>
      <c r="BA317" t="s">
        <v>6686</v>
      </c>
      <c r="BB317" t="s">
        <v>2798</v>
      </c>
      <c r="BC317" t="s">
        <v>3190</v>
      </c>
      <c r="BD317" t="s">
        <v>7135</v>
      </c>
      <c r="BE317" t="s">
        <v>3542</v>
      </c>
      <c r="BF317">
        <v>244</v>
      </c>
      <c r="BG317">
        <v>307</v>
      </c>
      <c r="BH317" t="e">
        <v>#N/A</v>
      </c>
      <c r="BI317" t="s">
        <v>1547</v>
      </c>
      <c r="BJ317">
        <v>0</v>
      </c>
      <c r="BK317">
        <v>0</v>
      </c>
      <c r="BL317">
        <v>244</v>
      </c>
      <c r="BM317" t="s">
        <v>6690</v>
      </c>
      <c r="BN317" t="s">
        <v>3543</v>
      </c>
      <c r="BO317" t="s">
        <v>7089</v>
      </c>
      <c r="BP317" t="e" cm="1">
        <v>#N/A</v>
      </c>
      <c r="BQ317" t="s">
        <v>7136</v>
      </c>
      <c r="BR317" t="s">
        <v>3388</v>
      </c>
      <c r="BS317">
        <v>42</v>
      </c>
      <c r="BT317" t="s">
        <v>5376</v>
      </c>
      <c r="BU317" t="s">
        <v>15370</v>
      </c>
      <c r="BV317" t="s">
        <v>3426</v>
      </c>
      <c r="BW317" t="s">
        <v>6683</v>
      </c>
      <c r="BX317" t="s">
        <v>6689</v>
      </c>
      <c r="BY317" t="s">
        <v>1744</v>
      </c>
      <c r="BZ317" t="s">
        <v>1547</v>
      </c>
      <c r="CA317" t="s">
        <v>1744</v>
      </c>
      <c r="CB317" t="s">
        <v>2001</v>
      </c>
      <c r="CC317"/>
      <c r="CD317" t="s">
        <v>998</v>
      </c>
      <c r="CE317" t="s">
        <v>2798</v>
      </c>
      <c r="CF317" t="s">
        <v>7137</v>
      </c>
      <c r="CG317" t="s">
        <v>7138</v>
      </c>
      <c r="CH317" t="s">
        <v>2798</v>
      </c>
      <c r="CI317" t="s">
        <v>1547</v>
      </c>
      <c r="CJ317" t="s">
        <v>3194</v>
      </c>
      <c r="CK317" t="s">
        <v>1569</v>
      </c>
      <c r="CL317"/>
      <c r="CM317"/>
      <c r="CN317" t="s">
        <v>3544</v>
      </c>
      <c r="CO317" t="s">
        <v>13256</v>
      </c>
      <c r="CP317" t="s">
        <v>3544</v>
      </c>
      <c r="CQ317" t="s">
        <v>13256</v>
      </c>
      <c r="CR317" t="s">
        <v>1547</v>
      </c>
      <c r="CS317">
        <v>8</v>
      </c>
      <c r="CT317" t="s">
        <v>3388</v>
      </c>
      <c r="CU317" t="s">
        <v>3388</v>
      </c>
      <c r="CV317" t="s">
        <v>3388</v>
      </c>
      <c r="CW317" t="s">
        <v>1547</v>
      </c>
      <c r="CX317" t="s">
        <v>1547</v>
      </c>
      <c r="CY317">
        <v>315</v>
      </c>
      <c r="CZ317" t="s">
        <v>7139</v>
      </c>
      <c r="DA317" t="s">
        <v>1547</v>
      </c>
      <c r="DB317" t="s">
        <v>1881</v>
      </c>
      <c r="DC317" t="s">
        <v>1882</v>
      </c>
      <c r="DD317" t="s">
        <v>3427</v>
      </c>
      <c r="DE317" t="s">
        <v>2623</v>
      </c>
      <c r="DF317" t="s">
        <v>3429</v>
      </c>
      <c r="DG317" t="s">
        <v>1547</v>
      </c>
      <c r="DH317" t="s">
        <v>1547</v>
      </c>
      <c r="DI317" t="s">
        <v>1892</v>
      </c>
      <c r="DJ317" t="e">
        <v>#N/A</v>
      </c>
      <c r="DK317"/>
      <c r="DL317" t="s">
        <v>1892</v>
      </c>
      <c r="DM317">
        <v>9</v>
      </c>
      <c r="DN317" t="s">
        <v>1883</v>
      </c>
      <c r="DO317" t="s">
        <v>1569</v>
      </c>
      <c r="DP317" t="b">
        <v>1</v>
      </c>
      <c r="DQ317" t="b">
        <v>0</v>
      </c>
      <c r="DR317" t="b">
        <v>0</v>
      </c>
      <c r="DS317" t="b">
        <v>0</v>
      </c>
      <c r="DT317" t="b">
        <v>0</v>
      </c>
      <c r="DU317" t="b">
        <v>0</v>
      </c>
      <c r="DV317" t="b">
        <v>0</v>
      </c>
      <c r="DW317">
        <v>0</v>
      </c>
      <c r="DX317" t="b">
        <v>0</v>
      </c>
      <c r="DY317" t="b">
        <v>0</v>
      </c>
      <c r="DZ317" t="b">
        <v>0</v>
      </c>
      <c r="EA317" t="b">
        <v>0</v>
      </c>
      <c r="EB317" t="b">
        <v>0</v>
      </c>
      <c r="EC317" t="b">
        <v>0</v>
      </c>
      <c r="ED317" t="b">
        <v>0</v>
      </c>
      <c r="EE317" t="b">
        <v>0</v>
      </c>
      <c r="EF317" t="b">
        <v>0</v>
      </c>
      <c r="EG317" t="b" cm="1">
        <v>0</v>
      </c>
      <c r="EH317" t="b">
        <v>0</v>
      </c>
      <c r="EI317" t="b">
        <v>0</v>
      </c>
      <c r="EJ317" t="b">
        <v>0</v>
      </c>
      <c r="EK317" t="s">
        <v>1547</v>
      </c>
      <c r="EL317">
        <v>0</v>
      </c>
      <c r="EM317">
        <v>28</v>
      </c>
      <c r="EN317" t="b">
        <v>0</v>
      </c>
    </row>
    <row r="318" spans="1:144" ht="47.25">
      <c r="A318"/>
      <c r="B318" t="s">
        <v>1569</v>
      </c>
      <c r="C318" t="s">
        <v>3541</v>
      </c>
      <c r="D318" t="s">
        <v>3432</v>
      </c>
      <c r="E318" t="s">
        <v>3433</v>
      </c>
      <c r="F318"/>
      <c r="G318" t="s">
        <v>3432</v>
      </c>
      <c r="H318" s="109" t="s">
        <v>3434</v>
      </c>
      <c r="I318" t="s">
        <v>2798</v>
      </c>
      <c r="J318"/>
      <c r="K318" t="s">
        <v>902</v>
      </c>
      <c r="L318" t="s">
        <v>3190</v>
      </c>
      <c r="M318" t="s">
        <v>2001</v>
      </c>
      <c r="N318"/>
      <c r="O318" t="s">
        <v>3388</v>
      </c>
      <c r="P318" t="s">
        <v>1569</v>
      </c>
      <c r="Q318" t="s">
        <v>2623</v>
      </c>
      <c r="R318" t="s">
        <v>3194</v>
      </c>
      <c r="S318"/>
      <c r="T318"/>
      <c r="U318" t="s">
        <v>3544</v>
      </c>
      <c r="V318" t="s">
        <v>3435</v>
      </c>
      <c r="W318"/>
      <c r="X318"/>
      <c r="Y318"/>
      <c r="Z318"/>
      <c r="AA318"/>
      <c r="AB318"/>
      <c r="AC318"/>
      <c r="AD318"/>
      <c r="AE318"/>
      <c r="AF318"/>
      <c r="AG318"/>
      <c r="AH318"/>
      <c r="AI318"/>
      <c r="AJ318"/>
      <c r="AK318"/>
      <c r="AL318"/>
      <c r="AM318"/>
      <c r="AN318"/>
      <c r="AO318" s="108" t="s">
        <v>43</v>
      </c>
      <c r="AP318" t="s">
        <v>2847</v>
      </c>
      <c r="AQ318">
        <v>13</v>
      </c>
      <c r="AR318" t="e">
        <v>#N/A</v>
      </c>
      <c r="AS318" t="s">
        <v>3541</v>
      </c>
      <c r="AT318" t="e">
        <v>#N/A</v>
      </c>
      <c r="AU318" t="s">
        <v>3433</v>
      </c>
      <c r="AV318" t="s">
        <v>6693</v>
      </c>
      <c r="AW318" t="s">
        <v>1744</v>
      </c>
      <c r="AX318" t="s">
        <v>1740</v>
      </c>
      <c r="AY318" t="s">
        <v>6694</v>
      </c>
      <c r="AZ318" t="s">
        <v>2623</v>
      </c>
      <c r="BA318" t="s">
        <v>6695</v>
      </c>
      <c r="BB318" t="s">
        <v>2798</v>
      </c>
      <c r="BC318" t="s">
        <v>3190</v>
      </c>
      <c r="BD318" t="s">
        <v>7140</v>
      </c>
      <c r="BE318" t="s">
        <v>3542</v>
      </c>
      <c r="BF318">
        <v>245</v>
      </c>
      <c r="BG318">
        <v>307</v>
      </c>
      <c r="BH318">
        <v>0</v>
      </c>
      <c r="BI318" t="s">
        <v>1547</v>
      </c>
      <c r="BJ318">
        <v>0</v>
      </c>
      <c r="BK318">
        <v>0</v>
      </c>
      <c r="BL318">
        <v>245</v>
      </c>
      <c r="BM318" t="s">
        <v>6698</v>
      </c>
      <c r="BN318" t="s">
        <v>3543</v>
      </c>
      <c r="BO318" t="s">
        <v>7089</v>
      </c>
      <c r="BP318" t="e" cm="1">
        <v>#N/A</v>
      </c>
      <c r="BQ318" t="s">
        <v>1547</v>
      </c>
      <c r="BR318" t="s">
        <v>3388</v>
      </c>
      <c r="BS318">
        <v>43</v>
      </c>
      <c r="BT318" t="s">
        <v>5385</v>
      </c>
      <c r="BU318" t="s">
        <v>15371</v>
      </c>
      <c r="BV318" t="s">
        <v>3432</v>
      </c>
      <c r="BW318" t="s">
        <v>6693</v>
      </c>
      <c r="BX318" t="s">
        <v>6697</v>
      </c>
      <c r="BY318" t="s">
        <v>1744</v>
      </c>
      <c r="BZ318" t="s">
        <v>1547</v>
      </c>
      <c r="CA318" t="s">
        <v>1744</v>
      </c>
      <c r="CB318" t="s">
        <v>2001</v>
      </c>
      <c r="CC318"/>
      <c r="CD318" t="s">
        <v>998</v>
      </c>
      <c r="CE318" t="s">
        <v>2798</v>
      </c>
      <c r="CF318" t="s">
        <v>7141</v>
      </c>
      <c r="CG318" t="s">
        <v>7142</v>
      </c>
      <c r="CH318" t="s">
        <v>2798</v>
      </c>
      <c r="CI318" t="s">
        <v>1547</v>
      </c>
      <c r="CJ318" t="s">
        <v>3194</v>
      </c>
      <c r="CK318" t="s">
        <v>1569</v>
      </c>
      <c r="CL318"/>
      <c r="CM318"/>
      <c r="CN318" t="s">
        <v>3544</v>
      </c>
      <c r="CO318" t="s">
        <v>3435</v>
      </c>
      <c r="CP318" t="s">
        <v>3544</v>
      </c>
      <c r="CQ318" t="s">
        <v>3435</v>
      </c>
      <c r="CR318" t="s">
        <v>1547</v>
      </c>
      <c r="CS318">
        <v>8</v>
      </c>
      <c r="CT318" t="s">
        <v>3388</v>
      </c>
      <c r="CU318" t="s">
        <v>3388</v>
      </c>
      <c r="CV318" t="s">
        <v>3388</v>
      </c>
      <c r="CW318" t="s">
        <v>1547</v>
      </c>
      <c r="CX318" t="s">
        <v>1547</v>
      </c>
      <c r="CY318">
        <v>316</v>
      </c>
      <c r="CZ318" t="s">
        <v>7143</v>
      </c>
      <c r="DA318" t="s">
        <v>1547</v>
      </c>
      <c r="DB318" t="s">
        <v>1881</v>
      </c>
      <c r="DC318" t="s">
        <v>1882</v>
      </c>
      <c r="DD318" t="s">
        <v>3433</v>
      </c>
      <c r="DE318" t="s">
        <v>2623</v>
      </c>
      <c r="DF318" t="s">
        <v>3432</v>
      </c>
      <c r="DG318" t="s">
        <v>1547</v>
      </c>
      <c r="DH318" t="s">
        <v>1547</v>
      </c>
      <c r="DI318" t="s">
        <v>1892</v>
      </c>
      <c r="DJ318" t="e">
        <v>#N/A</v>
      </c>
      <c r="DK318"/>
      <c r="DL318" t="s">
        <v>1892</v>
      </c>
      <c r="DM318">
        <v>9</v>
      </c>
      <c r="DN318" t="s">
        <v>1883</v>
      </c>
      <c r="DO318" t="s">
        <v>1569</v>
      </c>
      <c r="DP318" t="b">
        <v>1</v>
      </c>
      <c r="DQ318" t="b">
        <v>0</v>
      </c>
      <c r="DR318" t="b">
        <v>0</v>
      </c>
      <c r="DS318" t="b">
        <v>0</v>
      </c>
      <c r="DT318" t="b">
        <v>0</v>
      </c>
      <c r="DU318" t="b">
        <v>0</v>
      </c>
      <c r="DV318" t="b">
        <v>0</v>
      </c>
      <c r="DW318">
        <v>0</v>
      </c>
      <c r="DX318" t="b">
        <v>0</v>
      </c>
      <c r="DY318" t="b">
        <v>0</v>
      </c>
      <c r="DZ318" t="b">
        <v>0</v>
      </c>
      <c r="EA318" t="b">
        <v>0</v>
      </c>
      <c r="EB318" t="b">
        <v>0</v>
      </c>
      <c r="EC318" t="b">
        <v>0</v>
      </c>
      <c r="ED318" t="b">
        <v>0</v>
      </c>
      <c r="EE318" t="b">
        <v>0</v>
      </c>
      <c r="EF318" t="b">
        <v>0</v>
      </c>
      <c r="EG318" t="b" cm="1">
        <v>0</v>
      </c>
      <c r="EH318" t="b">
        <v>0</v>
      </c>
      <c r="EI318" t="b">
        <v>0</v>
      </c>
      <c r="EJ318" t="b">
        <v>0</v>
      </c>
      <c r="EK318" t="s">
        <v>1547</v>
      </c>
      <c r="EL318">
        <v>0</v>
      </c>
      <c r="EM318">
        <v>18</v>
      </c>
      <c r="EN318" t="b">
        <v>0</v>
      </c>
    </row>
    <row r="319" spans="1:144" ht="63">
      <c r="A319"/>
      <c r="B319" t="s">
        <v>1569</v>
      </c>
      <c r="C319" t="s">
        <v>3541</v>
      </c>
      <c r="D319" t="s">
        <v>3436</v>
      </c>
      <c r="E319" t="s">
        <v>3437</v>
      </c>
      <c r="F319" t="s">
        <v>3438</v>
      </c>
      <c r="G319" t="s">
        <v>3439</v>
      </c>
      <c r="H319" s="109" t="s">
        <v>3440</v>
      </c>
      <c r="I319" t="s">
        <v>2798</v>
      </c>
      <c r="J319"/>
      <c r="K319" t="s">
        <v>3551</v>
      </c>
      <c r="L319" t="s">
        <v>3190</v>
      </c>
      <c r="M319" t="s">
        <v>2001</v>
      </c>
      <c r="N319"/>
      <c r="O319" t="s">
        <v>3388</v>
      </c>
      <c r="P319" t="s">
        <v>1569</v>
      </c>
      <c r="Q319" t="s">
        <v>2623</v>
      </c>
      <c r="R319" t="s">
        <v>3194</v>
      </c>
      <c r="S319"/>
      <c r="T319"/>
      <c r="U319" t="s">
        <v>3544</v>
      </c>
      <c r="V319" t="s">
        <v>13257</v>
      </c>
      <c r="W319"/>
      <c r="X319"/>
      <c r="Y319"/>
      <c r="Z319"/>
      <c r="AA319"/>
      <c r="AB319"/>
      <c r="AC319"/>
      <c r="AD319"/>
      <c r="AE319"/>
      <c r="AF319"/>
      <c r="AG319"/>
      <c r="AH319"/>
      <c r="AI319"/>
      <c r="AJ319"/>
      <c r="AK319"/>
      <c r="AL319"/>
      <c r="AM319"/>
      <c r="AN319"/>
      <c r="AO319" s="108" t="s">
        <v>43</v>
      </c>
      <c r="AP319" t="s">
        <v>2847</v>
      </c>
      <c r="AQ319">
        <v>14</v>
      </c>
      <c r="AR319" t="e">
        <v>#N/A</v>
      </c>
      <c r="AS319" t="s">
        <v>3541</v>
      </c>
      <c r="AT319" t="e">
        <v>#N/A</v>
      </c>
      <c r="AU319" t="s">
        <v>3437</v>
      </c>
      <c r="AV319" t="s">
        <v>6701</v>
      </c>
      <c r="AW319" t="s">
        <v>6702</v>
      </c>
      <c r="AX319" t="s">
        <v>1740</v>
      </c>
      <c r="AY319" t="s">
        <v>6703</v>
      </c>
      <c r="AZ319" t="s">
        <v>2623</v>
      </c>
      <c r="BA319" t="s">
        <v>6704</v>
      </c>
      <c r="BB319" t="s">
        <v>2798</v>
      </c>
      <c r="BC319" t="s">
        <v>3190</v>
      </c>
      <c r="BD319" t="s">
        <v>7144</v>
      </c>
      <c r="BE319" t="s">
        <v>3542</v>
      </c>
      <c r="BF319">
        <v>246</v>
      </c>
      <c r="BG319">
        <v>307</v>
      </c>
      <c r="BH319" t="e">
        <v>#N/A</v>
      </c>
      <c r="BI319" t="s">
        <v>1547</v>
      </c>
      <c r="BJ319">
        <v>0</v>
      </c>
      <c r="BK319">
        <v>0</v>
      </c>
      <c r="BL319">
        <v>246</v>
      </c>
      <c r="BM319" t="s">
        <v>6708</v>
      </c>
      <c r="BN319" t="s">
        <v>3543</v>
      </c>
      <c r="BO319" t="s">
        <v>7089</v>
      </c>
      <c r="BP319" t="e" cm="1">
        <v>#N/A</v>
      </c>
      <c r="BQ319" t="s">
        <v>7145</v>
      </c>
      <c r="BR319" t="s">
        <v>3388</v>
      </c>
      <c r="BS319">
        <v>44</v>
      </c>
      <c r="BT319" t="s">
        <v>5396</v>
      </c>
      <c r="BU319" t="s">
        <v>15372</v>
      </c>
      <c r="BV319" t="s">
        <v>3436</v>
      </c>
      <c r="BW319" t="s">
        <v>6701</v>
      </c>
      <c r="BX319" t="s">
        <v>6707</v>
      </c>
      <c r="BY319" t="s">
        <v>1744</v>
      </c>
      <c r="BZ319" t="s">
        <v>1547</v>
      </c>
      <c r="CA319" t="s">
        <v>1744</v>
      </c>
      <c r="CB319" t="s">
        <v>2001</v>
      </c>
      <c r="CC319"/>
      <c r="CD319" t="s">
        <v>998</v>
      </c>
      <c r="CE319" t="s">
        <v>2798</v>
      </c>
      <c r="CF319" t="s">
        <v>7146</v>
      </c>
      <c r="CG319" t="s">
        <v>7147</v>
      </c>
      <c r="CH319" t="s">
        <v>2798</v>
      </c>
      <c r="CI319" t="s">
        <v>1547</v>
      </c>
      <c r="CJ319" t="s">
        <v>3194</v>
      </c>
      <c r="CK319" t="s">
        <v>1569</v>
      </c>
      <c r="CL319"/>
      <c r="CM319"/>
      <c r="CN319" t="s">
        <v>3544</v>
      </c>
      <c r="CO319" t="s">
        <v>13257</v>
      </c>
      <c r="CP319" t="s">
        <v>3544</v>
      </c>
      <c r="CQ319" t="s">
        <v>13257</v>
      </c>
      <c r="CR319" t="s">
        <v>1547</v>
      </c>
      <c r="CS319">
        <v>8</v>
      </c>
      <c r="CT319" t="s">
        <v>3388</v>
      </c>
      <c r="CU319" t="s">
        <v>3388</v>
      </c>
      <c r="CV319" t="s">
        <v>3388</v>
      </c>
      <c r="CW319" t="s">
        <v>1547</v>
      </c>
      <c r="CX319" t="s">
        <v>1547</v>
      </c>
      <c r="CY319">
        <v>317</v>
      </c>
      <c r="CZ319" t="s">
        <v>7148</v>
      </c>
      <c r="DA319" t="s">
        <v>1547</v>
      </c>
      <c r="DB319" t="s">
        <v>1881</v>
      </c>
      <c r="DC319" t="s">
        <v>1882</v>
      </c>
      <c r="DD319" t="s">
        <v>3437</v>
      </c>
      <c r="DE319" t="s">
        <v>2623</v>
      </c>
      <c r="DF319" t="s">
        <v>3439</v>
      </c>
      <c r="DG319" t="s">
        <v>1547</v>
      </c>
      <c r="DH319" t="s">
        <v>1547</v>
      </c>
      <c r="DI319" t="s">
        <v>1892</v>
      </c>
      <c r="DJ319" t="e">
        <v>#N/A</v>
      </c>
      <c r="DK319"/>
      <c r="DL319" t="s">
        <v>1892</v>
      </c>
      <c r="DM319">
        <v>9</v>
      </c>
      <c r="DN319" t="s">
        <v>1883</v>
      </c>
      <c r="DO319" t="s">
        <v>1569</v>
      </c>
      <c r="DP319" t="b">
        <v>1</v>
      </c>
      <c r="DQ319" t="b">
        <v>0</v>
      </c>
      <c r="DR319" t="b">
        <v>0</v>
      </c>
      <c r="DS319" t="b">
        <v>0</v>
      </c>
      <c r="DT319" t="b">
        <v>0</v>
      </c>
      <c r="DU319" t="b">
        <v>0</v>
      </c>
      <c r="DV319" t="b">
        <v>0</v>
      </c>
      <c r="DW319">
        <v>0</v>
      </c>
      <c r="DX319" t="b">
        <v>0</v>
      </c>
      <c r="DY319" t="b">
        <v>0</v>
      </c>
      <c r="DZ319" t="b">
        <v>0</v>
      </c>
      <c r="EA319" t="b">
        <v>0</v>
      </c>
      <c r="EB319" t="b">
        <v>0</v>
      </c>
      <c r="EC319" t="b">
        <v>0</v>
      </c>
      <c r="ED319" t="b">
        <v>0</v>
      </c>
      <c r="EE319" t="b">
        <v>0</v>
      </c>
      <c r="EF319" t="b">
        <v>0</v>
      </c>
      <c r="EG319" t="b" cm="1">
        <v>0</v>
      </c>
      <c r="EH319" t="b">
        <v>0</v>
      </c>
      <c r="EI319" t="b">
        <v>0</v>
      </c>
      <c r="EJ319" t="b">
        <v>0</v>
      </c>
      <c r="EK319" t="s">
        <v>1547</v>
      </c>
      <c r="EL319">
        <v>0</v>
      </c>
      <c r="EM319">
        <v>24</v>
      </c>
      <c r="EN319" t="b">
        <v>0</v>
      </c>
    </row>
    <row r="320" spans="1:144" ht="47.25">
      <c r="A320"/>
      <c r="B320" t="s">
        <v>1569</v>
      </c>
      <c r="C320" t="s">
        <v>3541</v>
      </c>
      <c r="D320" t="s">
        <v>3442</v>
      </c>
      <c r="E320" t="s">
        <v>3443</v>
      </c>
      <c r="F320" t="s">
        <v>3444</v>
      </c>
      <c r="G320" t="s">
        <v>3445</v>
      </c>
      <c r="H320" s="109" t="s">
        <v>3446</v>
      </c>
      <c r="I320" t="s">
        <v>2798</v>
      </c>
      <c r="J320"/>
      <c r="K320" t="s">
        <v>902</v>
      </c>
      <c r="L320" t="s">
        <v>3190</v>
      </c>
      <c r="M320" t="s">
        <v>2001</v>
      </c>
      <c r="N320"/>
      <c r="O320" t="s">
        <v>3388</v>
      </c>
      <c r="P320" t="s">
        <v>1569</v>
      </c>
      <c r="Q320" t="s">
        <v>2623</v>
      </c>
      <c r="R320" t="s">
        <v>3194</v>
      </c>
      <c r="S320"/>
      <c r="T320"/>
      <c r="U320" t="s">
        <v>3544</v>
      </c>
      <c r="V320" t="s">
        <v>13258</v>
      </c>
      <c r="W320"/>
      <c r="X320"/>
      <c r="Y320"/>
      <c r="Z320"/>
      <c r="AA320"/>
      <c r="AB320"/>
      <c r="AC320"/>
      <c r="AD320"/>
      <c r="AE320"/>
      <c r="AF320"/>
      <c r="AG320"/>
      <c r="AH320"/>
      <c r="AI320"/>
      <c r="AJ320"/>
      <c r="AK320"/>
      <c r="AL320"/>
      <c r="AM320"/>
      <c r="AN320"/>
      <c r="AO320" s="108" t="s">
        <v>43</v>
      </c>
      <c r="AP320" t="s">
        <v>2847</v>
      </c>
      <c r="AQ320">
        <v>15</v>
      </c>
      <c r="AR320" t="e">
        <v>#N/A</v>
      </c>
      <c r="AS320" t="s">
        <v>3541</v>
      </c>
      <c r="AT320" t="e">
        <v>#N/A</v>
      </c>
      <c r="AU320" t="s">
        <v>3443</v>
      </c>
      <c r="AV320" t="s">
        <v>6711</v>
      </c>
      <c r="AW320" t="s">
        <v>6712</v>
      </c>
      <c r="AX320" t="s">
        <v>1740</v>
      </c>
      <c r="AY320" t="s">
        <v>6713</v>
      </c>
      <c r="AZ320" t="s">
        <v>2623</v>
      </c>
      <c r="BA320" t="s">
        <v>6714</v>
      </c>
      <c r="BB320" t="s">
        <v>2798</v>
      </c>
      <c r="BC320" t="s">
        <v>3190</v>
      </c>
      <c r="BD320" t="s">
        <v>7149</v>
      </c>
      <c r="BE320" t="s">
        <v>3542</v>
      </c>
      <c r="BF320">
        <v>247</v>
      </c>
      <c r="BG320">
        <v>307</v>
      </c>
      <c r="BH320">
        <v>0</v>
      </c>
      <c r="BI320" t="s">
        <v>1547</v>
      </c>
      <c r="BJ320">
        <v>0</v>
      </c>
      <c r="BK320">
        <v>0</v>
      </c>
      <c r="BL320">
        <v>247</v>
      </c>
      <c r="BM320" t="s">
        <v>6718</v>
      </c>
      <c r="BN320" t="s">
        <v>3543</v>
      </c>
      <c r="BO320" t="s">
        <v>7089</v>
      </c>
      <c r="BP320" t="e" cm="1">
        <v>#N/A</v>
      </c>
      <c r="BQ320" t="s">
        <v>1547</v>
      </c>
      <c r="BR320" t="s">
        <v>3388</v>
      </c>
      <c r="BS320">
        <v>45</v>
      </c>
      <c r="BT320" t="s">
        <v>5406</v>
      </c>
      <c r="BU320" t="s">
        <v>15373</v>
      </c>
      <c r="BV320" t="s">
        <v>3442</v>
      </c>
      <c r="BW320" t="s">
        <v>6711</v>
      </c>
      <c r="BX320" t="s">
        <v>6716</v>
      </c>
      <c r="BY320" t="s">
        <v>1744</v>
      </c>
      <c r="BZ320" t="s">
        <v>1547</v>
      </c>
      <c r="CA320" t="s">
        <v>1744</v>
      </c>
      <c r="CB320" t="s">
        <v>2001</v>
      </c>
      <c r="CC320"/>
      <c r="CD320" t="s">
        <v>998</v>
      </c>
      <c r="CE320" t="s">
        <v>2798</v>
      </c>
      <c r="CF320" t="s">
        <v>7150</v>
      </c>
      <c r="CG320" t="s">
        <v>7151</v>
      </c>
      <c r="CH320" t="s">
        <v>2798</v>
      </c>
      <c r="CI320" t="s">
        <v>1547</v>
      </c>
      <c r="CJ320" t="s">
        <v>3194</v>
      </c>
      <c r="CK320" t="s">
        <v>1569</v>
      </c>
      <c r="CL320"/>
      <c r="CM320"/>
      <c r="CN320" t="s">
        <v>3544</v>
      </c>
      <c r="CO320" t="s">
        <v>13258</v>
      </c>
      <c r="CP320" t="s">
        <v>3544</v>
      </c>
      <c r="CQ320" t="s">
        <v>13258</v>
      </c>
      <c r="CR320" t="s">
        <v>1547</v>
      </c>
      <c r="CS320">
        <v>8</v>
      </c>
      <c r="CT320" t="s">
        <v>3388</v>
      </c>
      <c r="CU320" t="s">
        <v>3388</v>
      </c>
      <c r="CV320" t="s">
        <v>3388</v>
      </c>
      <c r="CW320" t="s">
        <v>1547</v>
      </c>
      <c r="CX320" t="s">
        <v>1547</v>
      </c>
      <c r="CY320">
        <v>318</v>
      </c>
      <c r="CZ320" t="s">
        <v>7152</v>
      </c>
      <c r="DA320" t="s">
        <v>1547</v>
      </c>
      <c r="DB320" t="s">
        <v>1881</v>
      </c>
      <c r="DC320" t="s">
        <v>1882</v>
      </c>
      <c r="DD320" t="s">
        <v>3443</v>
      </c>
      <c r="DE320" t="s">
        <v>2623</v>
      </c>
      <c r="DF320" t="s">
        <v>3445</v>
      </c>
      <c r="DG320" t="s">
        <v>1547</v>
      </c>
      <c r="DH320" t="s">
        <v>1547</v>
      </c>
      <c r="DI320" t="s">
        <v>1892</v>
      </c>
      <c r="DJ320" t="e">
        <v>#N/A</v>
      </c>
      <c r="DK320"/>
      <c r="DL320" t="s">
        <v>1892</v>
      </c>
      <c r="DM320">
        <v>9</v>
      </c>
      <c r="DN320" t="s">
        <v>1883</v>
      </c>
      <c r="DO320" t="s">
        <v>1569</v>
      </c>
      <c r="DP320" t="b">
        <v>1</v>
      </c>
      <c r="DQ320" t="b">
        <v>0</v>
      </c>
      <c r="DR320" t="b">
        <v>0</v>
      </c>
      <c r="DS320" t="b">
        <v>0</v>
      </c>
      <c r="DT320" t="b">
        <v>0</v>
      </c>
      <c r="DU320" t="b">
        <v>0</v>
      </c>
      <c r="DV320" t="b">
        <v>0</v>
      </c>
      <c r="DW320">
        <v>0</v>
      </c>
      <c r="DX320" t="b">
        <v>0</v>
      </c>
      <c r="DY320" t="b">
        <v>0</v>
      </c>
      <c r="DZ320" t="b">
        <v>0</v>
      </c>
      <c r="EA320" t="b">
        <v>0</v>
      </c>
      <c r="EB320" t="b">
        <v>0</v>
      </c>
      <c r="EC320" t="b">
        <v>0</v>
      </c>
      <c r="ED320" t="b">
        <v>0</v>
      </c>
      <c r="EE320" t="b">
        <v>0</v>
      </c>
      <c r="EF320" t="b">
        <v>0</v>
      </c>
      <c r="EG320" t="b" cm="1">
        <v>0</v>
      </c>
      <c r="EH320" t="b">
        <v>0</v>
      </c>
      <c r="EI320" t="b">
        <v>0</v>
      </c>
      <c r="EJ320" t="b">
        <v>0</v>
      </c>
      <c r="EK320" t="s">
        <v>1547</v>
      </c>
      <c r="EL320">
        <v>0</v>
      </c>
      <c r="EM320">
        <v>21</v>
      </c>
      <c r="EN320" t="b">
        <v>0</v>
      </c>
    </row>
    <row r="321" spans="1:144" ht="47.25">
      <c r="A321"/>
      <c r="B321" t="s">
        <v>1569</v>
      </c>
      <c r="C321" t="s">
        <v>3541</v>
      </c>
      <c r="D321" t="s">
        <v>3447</v>
      </c>
      <c r="E321" t="s">
        <v>3448</v>
      </c>
      <c r="F321" t="s">
        <v>3449</v>
      </c>
      <c r="G321" t="s">
        <v>3450</v>
      </c>
      <c r="H321" s="109" t="s">
        <v>3451</v>
      </c>
      <c r="I321" t="s">
        <v>2798</v>
      </c>
      <c r="J321"/>
      <c r="K321" t="s">
        <v>902</v>
      </c>
      <c r="L321" t="s">
        <v>3190</v>
      </c>
      <c r="M321" t="s">
        <v>2001</v>
      </c>
      <c r="N321"/>
      <c r="O321" t="s">
        <v>3388</v>
      </c>
      <c r="P321" t="s">
        <v>1569</v>
      </c>
      <c r="Q321" t="s">
        <v>2623</v>
      </c>
      <c r="R321" t="s">
        <v>3194</v>
      </c>
      <c r="S321"/>
      <c r="T321"/>
      <c r="U321" t="s">
        <v>3544</v>
      </c>
      <c r="V321" t="s">
        <v>13259</v>
      </c>
      <c r="W321"/>
      <c r="X321"/>
      <c r="Y321"/>
      <c r="Z321"/>
      <c r="AA321"/>
      <c r="AB321"/>
      <c r="AC321"/>
      <c r="AD321"/>
      <c r="AE321"/>
      <c r="AF321"/>
      <c r="AG321"/>
      <c r="AH321"/>
      <c r="AI321"/>
      <c r="AJ321"/>
      <c r="AK321"/>
      <c r="AL321"/>
      <c r="AM321"/>
      <c r="AN321"/>
      <c r="AO321" s="108" t="s">
        <v>43</v>
      </c>
      <c r="AP321" t="s">
        <v>2847</v>
      </c>
      <c r="AQ321">
        <v>16</v>
      </c>
      <c r="AR321" t="e">
        <v>#N/A</v>
      </c>
      <c r="AS321" t="s">
        <v>3541</v>
      </c>
      <c r="AT321" t="e">
        <v>#N/A</v>
      </c>
      <c r="AU321" t="s">
        <v>3448</v>
      </c>
      <c r="AV321" t="s">
        <v>6721</v>
      </c>
      <c r="AW321" t="s">
        <v>6722</v>
      </c>
      <c r="AX321" t="s">
        <v>1740</v>
      </c>
      <c r="AY321" t="s">
        <v>6723</v>
      </c>
      <c r="AZ321" t="s">
        <v>2623</v>
      </c>
      <c r="BA321" t="s">
        <v>6724</v>
      </c>
      <c r="BB321" t="s">
        <v>2798</v>
      </c>
      <c r="BC321" t="s">
        <v>3190</v>
      </c>
      <c r="BD321" t="s">
        <v>7153</v>
      </c>
      <c r="BE321" t="s">
        <v>3542</v>
      </c>
      <c r="BF321">
        <v>248</v>
      </c>
      <c r="BG321">
        <v>307</v>
      </c>
      <c r="BH321">
        <v>0</v>
      </c>
      <c r="BI321" t="s">
        <v>1547</v>
      </c>
      <c r="BJ321">
        <v>0</v>
      </c>
      <c r="BK321">
        <v>0</v>
      </c>
      <c r="BL321">
        <v>248</v>
      </c>
      <c r="BM321" t="s">
        <v>6728</v>
      </c>
      <c r="BN321" t="s">
        <v>3543</v>
      </c>
      <c r="BO321" t="s">
        <v>7089</v>
      </c>
      <c r="BP321" t="e" cm="1">
        <v>#N/A</v>
      </c>
      <c r="BQ321" t="s">
        <v>1547</v>
      </c>
      <c r="BR321" t="s">
        <v>3388</v>
      </c>
      <c r="BS321">
        <v>46</v>
      </c>
      <c r="BT321" t="s">
        <v>5416</v>
      </c>
      <c r="BU321" t="s">
        <v>15374</v>
      </c>
      <c r="BV321" t="s">
        <v>3447</v>
      </c>
      <c r="BW321" t="s">
        <v>6721</v>
      </c>
      <c r="BX321" t="s">
        <v>6726</v>
      </c>
      <c r="BY321" t="s">
        <v>1744</v>
      </c>
      <c r="BZ321" t="s">
        <v>1547</v>
      </c>
      <c r="CA321" t="s">
        <v>1744</v>
      </c>
      <c r="CB321" t="s">
        <v>2001</v>
      </c>
      <c r="CC321"/>
      <c r="CD321" t="s">
        <v>998</v>
      </c>
      <c r="CE321" t="s">
        <v>2798</v>
      </c>
      <c r="CF321" t="s">
        <v>7154</v>
      </c>
      <c r="CG321" t="s">
        <v>7155</v>
      </c>
      <c r="CH321" t="s">
        <v>2798</v>
      </c>
      <c r="CI321" t="s">
        <v>1547</v>
      </c>
      <c r="CJ321" t="s">
        <v>3194</v>
      </c>
      <c r="CK321" t="s">
        <v>1569</v>
      </c>
      <c r="CL321"/>
      <c r="CM321"/>
      <c r="CN321" t="s">
        <v>3544</v>
      </c>
      <c r="CO321" t="s">
        <v>13259</v>
      </c>
      <c r="CP321" t="s">
        <v>3544</v>
      </c>
      <c r="CQ321" t="s">
        <v>13259</v>
      </c>
      <c r="CR321" t="s">
        <v>1547</v>
      </c>
      <c r="CS321">
        <v>8</v>
      </c>
      <c r="CT321" t="s">
        <v>3388</v>
      </c>
      <c r="CU321" t="s">
        <v>3388</v>
      </c>
      <c r="CV321" t="s">
        <v>3388</v>
      </c>
      <c r="CW321" t="s">
        <v>1547</v>
      </c>
      <c r="CX321" t="s">
        <v>1547</v>
      </c>
      <c r="CY321">
        <v>319</v>
      </c>
      <c r="CZ321" t="s">
        <v>7156</v>
      </c>
      <c r="DA321" t="s">
        <v>1547</v>
      </c>
      <c r="DB321" t="s">
        <v>1881</v>
      </c>
      <c r="DC321" t="s">
        <v>1882</v>
      </c>
      <c r="DD321" t="s">
        <v>3448</v>
      </c>
      <c r="DE321" t="s">
        <v>2623</v>
      </c>
      <c r="DF321" t="s">
        <v>3450</v>
      </c>
      <c r="DG321" t="s">
        <v>1547</v>
      </c>
      <c r="DH321" t="s">
        <v>1547</v>
      </c>
      <c r="DI321" t="s">
        <v>1892</v>
      </c>
      <c r="DJ321" t="e">
        <v>#N/A</v>
      </c>
      <c r="DK321"/>
      <c r="DL321" t="s">
        <v>1892</v>
      </c>
      <c r="DM321">
        <v>9</v>
      </c>
      <c r="DN321" t="s">
        <v>1883</v>
      </c>
      <c r="DO321" t="s">
        <v>1569</v>
      </c>
      <c r="DP321" t="b">
        <v>1</v>
      </c>
      <c r="DQ321" t="b">
        <v>0</v>
      </c>
      <c r="DR321" t="b">
        <v>0</v>
      </c>
      <c r="DS321" t="b">
        <v>0</v>
      </c>
      <c r="DT321" t="b">
        <v>0</v>
      </c>
      <c r="DU321" t="b">
        <v>0</v>
      </c>
      <c r="DV321" t="b">
        <v>0</v>
      </c>
      <c r="DW321">
        <v>0</v>
      </c>
      <c r="DX321" t="b">
        <v>0</v>
      </c>
      <c r="DY321" t="b">
        <v>0</v>
      </c>
      <c r="DZ321" t="b">
        <v>0</v>
      </c>
      <c r="EA321" t="b">
        <v>0</v>
      </c>
      <c r="EB321" t="b">
        <v>0</v>
      </c>
      <c r="EC321" t="b">
        <v>0</v>
      </c>
      <c r="ED321" t="b">
        <v>0</v>
      </c>
      <c r="EE321" t="b">
        <v>0</v>
      </c>
      <c r="EF321" t="b">
        <v>0</v>
      </c>
      <c r="EG321" t="b" cm="1">
        <v>0</v>
      </c>
      <c r="EH321" t="b">
        <v>0</v>
      </c>
      <c r="EI321" t="b">
        <v>0</v>
      </c>
      <c r="EJ321" t="b">
        <v>0</v>
      </c>
      <c r="EK321" t="s">
        <v>1547</v>
      </c>
      <c r="EL321">
        <v>0</v>
      </c>
      <c r="EM321">
        <v>47</v>
      </c>
      <c r="EN321" t="b">
        <v>1</v>
      </c>
    </row>
    <row r="322" spans="1:144" s="359" customFormat="1" ht="15.75">
      <c r="A322"/>
      <c r="B322" t="s">
        <v>1569</v>
      </c>
      <c r="C322" t="s">
        <v>3541</v>
      </c>
      <c r="D322" t="s">
        <v>3452</v>
      </c>
      <c r="E322" t="s">
        <v>3453</v>
      </c>
      <c r="F322" t="s">
        <v>3454</v>
      </c>
      <c r="G322" t="s">
        <v>3455</v>
      </c>
      <c r="H322" t="s">
        <v>280</v>
      </c>
      <c r="I322" t="s">
        <v>2798</v>
      </c>
      <c r="J322"/>
      <c r="K322" t="s">
        <v>902</v>
      </c>
      <c r="L322" t="s">
        <v>3190</v>
      </c>
      <c r="M322" t="s">
        <v>1749</v>
      </c>
      <c r="N322"/>
      <c r="O322" t="s">
        <v>3388</v>
      </c>
      <c r="P322" t="s">
        <v>1569</v>
      </c>
      <c r="Q322" t="s">
        <v>2623</v>
      </c>
      <c r="R322" t="s">
        <v>3194</v>
      </c>
      <c r="S322"/>
      <c r="T322"/>
      <c r="U322" t="s">
        <v>3544</v>
      </c>
      <c r="V322" t="s">
        <v>13260</v>
      </c>
      <c r="W322"/>
      <c r="X322"/>
      <c r="Y322"/>
      <c r="Z322"/>
      <c r="AA322"/>
      <c r="AB322"/>
      <c r="AC322"/>
      <c r="AD322"/>
      <c r="AE322"/>
      <c r="AF322"/>
      <c r="AG322"/>
      <c r="AH322"/>
      <c r="AI322"/>
      <c r="AJ322"/>
      <c r="AK322"/>
      <c r="AL322"/>
      <c r="AM322"/>
      <c r="AN322"/>
      <c r="AO322" s="108" t="s">
        <v>43</v>
      </c>
      <c r="AP322" t="s">
        <v>2847</v>
      </c>
      <c r="AQ322">
        <v>17</v>
      </c>
      <c r="AR322" t="e">
        <v>#N/A</v>
      </c>
      <c r="AS322" t="s">
        <v>3541</v>
      </c>
      <c r="AT322" t="e">
        <v>#N/A</v>
      </c>
      <c r="AU322" t="s">
        <v>3453</v>
      </c>
      <c r="AV322" t="s">
        <v>6731</v>
      </c>
      <c r="AW322" t="s">
        <v>6732</v>
      </c>
      <c r="AX322" t="s">
        <v>1740</v>
      </c>
      <c r="AY322" t="s">
        <v>6733</v>
      </c>
      <c r="AZ322" t="s">
        <v>2623</v>
      </c>
      <c r="BA322" t="s">
        <v>6734</v>
      </c>
      <c r="BB322" t="s">
        <v>2798</v>
      </c>
      <c r="BC322" t="s">
        <v>3190</v>
      </c>
      <c r="BD322" t="s">
        <v>7157</v>
      </c>
      <c r="BE322" t="s">
        <v>3542</v>
      </c>
      <c r="BF322">
        <v>249</v>
      </c>
      <c r="BG322">
        <v>307</v>
      </c>
      <c r="BH322">
        <v>0</v>
      </c>
      <c r="BI322" t="s">
        <v>1547</v>
      </c>
      <c r="BJ322">
        <v>0</v>
      </c>
      <c r="BK322">
        <v>0</v>
      </c>
      <c r="BL322">
        <v>249</v>
      </c>
      <c r="BM322" t="s">
        <v>6738</v>
      </c>
      <c r="BN322" t="s">
        <v>3543</v>
      </c>
      <c r="BO322" t="s">
        <v>7089</v>
      </c>
      <c r="BP322" t="e" cm="1">
        <v>#N/A</v>
      </c>
      <c r="BQ322" t="s">
        <v>1547</v>
      </c>
      <c r="BR322" t="s">
        <v>3388</v>
      </c>
      <c r="BS322">
        <v>47</v>
      </c>
      <c r="BT322" t="s">
        <v>5427</v>
      </c>
      <c r="BU322" t="s">
        <v>15375</v>
      </c>
      <c r="BV322" t="s">
        <v>3452</v>
      </c>
      <c r="BW322" t="s">
        <v>6731</v>
      </c>
      <c r="BX322" t="s">
        <v>7158</v>
      </c>
      <c r="BY322" t="s">
        <v>1744</v>
      </c>
      <c r="BZ322" t="s">
        <v>1547</v>
      </c>
      <c r="CA322" t="s">
        <v>1744</v>
      </c>
      <c r="CB322" t="s">
        <v>1749</v>
      </c>
      <c r="CC322"/>
      <c r="CD322" t="s">
        <v>998</v>
      </c>
      <c r="CE322" t="s">
        <v>2798</v>
      </c>
      <c r="CF322" t="s">
        <v>7159</v>
      </c>
      <c r="CG322" t="s">
        <v>7160</v>
      </c>
      <c r="CH322" t="s">
        <v>2798</v>
      </c>
      <c r="CI322" t="s">
        <v>1547</v>
      </c>
      <c r="CJ322" t="s">
        <v>3194</v>
      </c>
      <c r="CK322" t="s">
        <v>1569</v>
      </c>
      <c r="CL322"/>
      <c r="CM322"/>
      <c r="CN322" t="s">
        <v>3544</v>
      </c>
      <c r="CO322" t="s">
        <v>13260</v>
      </c>
      <c r="CP322" t="s">
        <v>3544</v>
      </c>
      <c r="CQ322" t="s">
        <v>13260</v>
      </c>
      <c r="CR322" t="s">
        <v>1547</v>
      </c>
      <c r="CS322">
        <v>8</v>
      </c>
      <c r="CT322" t="s">
        <v>3388</v>
      </c>
      <c r="CU322" t="s">
        <v>3388</v>
      </c>
      <c r="CV322" t="s">
        <v>3388</v>
      </c>
      <c r="CW322" t="s">
        <v>1547</v>
      </c>
      <c r="CX322" t="s">
        <v>1547</v>
      </c>
      <c r="CY322">
        <v>320</v>
      </c>
      <c r="CZ322" t="s">
        <v>7161</v>
      </c>
      <c r="DA322" t="s">
        <v>1547</v>
      </c>
      <c r="DB322" t="s">
        <v>1881</v>
      </c>
      <c r="DC322" t="s">
        <v>1882</v>
      </c>
      <c r="DD322" t="s">
        <v>3453</v>
      </c>
      <c r="DE322" t="s">
        <v>2623</v>
      </c>
      <c r="DF322" t="s">
        <v>3455</v>
      </c>
      <c r="DG322" t="s">
        <v>1547</v>
      </c>
      <c r="DH322" t="s">
        <v>1547</v>
      </c>
      <c r="DI322" t="s">
        <v>1892</v>
      </c>
      <c r="DJ322" t="e">
        <v>#N/A</v>
      </c>
      <c r="DK322"/>
      <c r="DL322" t="s">
        <v>1892</v>
      </c>
      <c r="DM322">
        <v>9</v>
      </c>
      <c r="DN322" t="s">
        <v>1883</v>
      </c>
      <c r="DO322" t="s">
        <v>1569</v>
      </c>
      <c r="DP322" t="b">
        <v>1</v>
      </c>
      <c r="DQ322" t="b">
        <v>0</v>
      </c>
      <c r="DR322" t="b">
        <v>0</v>
      </c>
      <c r="DS322" t="b">
        <v>0</v>
      </c>
      <c r="DT322" t="b">
        <v>0</v>
      </c>
      <c r="DU322" t="b">
        <v>0</v>
      </c>
      <c r="DV322" t="b">
        <v>0</v>
      </c>
      <c r="DW322">
        <v>0</v>
      </c>
      <c r="DX322" t="b">
        <v>0</v>
      </c>
      <c r="DY322" t="b">
        <v>0</v>
      </c>
      <c r="DZ322" t="b">
        <v>0</v>
      </c>
      <c r="EA322" t="b">
        <v>0</v>
      </c>
      <c r="EB322" t="b">
        <v>0</v>
      </c>
      <c r="EC322" t="b">
        <v>0</v>
      </c>
      <c r="ED322" t="b">
        <v>0</v>
      </c>
      <c r="EE322" t="b">
        <v>0</v>
      </c>
      <c r="EF322" t="b">
        <v>0</v>
      </c>
      <c r="EG322" t="b" cm="1">
        <v>0</v>
      </c>
      <c r="EH322" t="b">
        <v>0</v>
      </c>
      <c r="EI322" t="b">
        <v>0</v>
      </c>
      <c r="EJ322" t="b">
        <v>0</v>
      </c>
      <c r="EK322" t="s">
        <v>1547</v>
      </c>
      <c r="EL322">
        <v>0</v>
      </c>
      <c r="EM322">
        <v>15</v>
      </c>
      <c r="EN322" t="b">
        <v>0</v>
      </c>
    </row>
    <row r="323" spans="1:144" s="119" customFormat="1" ht="15.75">
      <c r="A323"/>
      <c r="B323" t="s">
        <v>1569</v>
      </c>
      <c r="C323" t="s">
        <v>3541</v>
      </c>
      <c r="D323" t="s">
        <v>3552</v>
      </c>
      <c r="E323" t="s">
        <v>3553</v>
      </c>
      <c r="F323"/>
      <c r="G323" t="s">
        <v>3552</v>
      </c>
      <c r="H323" t="s">
        <v>3552</v>
      </c>
      <c r="I323" t="s">
        <v>1244</v>
      </c>
      <c r="J323"/>
      <c r="K323" t="s">
        <v>902</v>
      </c>
      <c r="L323" t="s">
        <v>3190</v>
      </c>
      <c r="M323" t="s">
        <v>902</v>
      </c>
      <c r="N323"/>
      <c r="O323" t="s">
        <v>3388</v>
      </c>
      <c r="P323" t="s">
        <v>1569</v>
      </c>
      <c r="Q323" t="s">
        <v>2623</v>
      </c>
      <c r="R323" t="s">
        <v>3194</v>
      </c>
      <c r="S323"/>
      <c r="T323"/>
      <c r="U323" t="s">
        <v>3554</v>
      </c>
      <c r="V323"/>
      <c r="W323"/>
      <c r="X323"/>
      <c r="Y323"/>
      <c r="Z323"/>
      <c r="AA323"/>
      <c r="AB323"/>
      <c r="AC323"/>
      <c r="AD323"/>
      <c r="AE323"/>
      <c r="AF323"/>
      <c r="AG323"/>
      <c r="AH323"/>
      <c r="AI323"/>
      <c r="AJ323"/>
      <c r="AK323"/>
      <c r="AL323"/>
      <c r="AM323"/>
      <c r="AN323"/>
      <c r="AO323" s="108" t="s">
        <v>43</v>
      </c>
      <c r="AP323" t="s">
        <v>2847</v>
      </c>
      <c r="AQ323">
        <v>18</v>
      </c>
      <c r="AR323" t="e">
        <v>#N/A</v>
      </c>
      <c r="AS323" t="s">
        <v>3541</v>
      </c>
      <c r="AT323" t="e">
        <v>#N/A</v>
      </c>
      <c r="AU323" t="s">
        <v>3553</v>
      </c>
      <c r="AV323" t="s">
        <v>7162</v>
      </c>
      <c r="AW323" t="s">
        <v>1744</v>
      </c>
      <c r="AX323" t="s">
        <v>1740</v>
      </c>
      <c r="AY323" t="s">
        <v>7163</v>
      </c>
      <c r="AZ323" t="s">
        <v>2623</v>
      </c>
      <c r="BA323" t="s">
        <v>7164</v>
      </c>
      <c r="BB323" t="s">
        <v>1244</v>
      </c>
      <c r="BC323" t="s">
        <v>3190</v>
      </c>
      <c r="BD323" t="s">
        <v>7165</v>
      </c>
      <c r="BE323" t="s">
        <v>3552</v>
      </c>
      <c r="BF323">
        <v>323</v>
      </c>
      <c r="BG323">
        <v>0</v>
      </c>
      <c r="BH323">
        <v>0</v>
      </c>
      <c r="BI323" t="s">
        <v>1547</v>
      </c>
      <c r="BJ323">
        <v>0</v>
      </c>
      <c r="BK323">
        <v>0</v>
      </c>
      <c r="BL323">
        <v>0</v>
      </c>
      <c r="BM323" t="s">
        <v>1547</v>
      </c>
      <c r="BN323" t="s">
        <v>1547</v>
      </c>
      <c r="BO323" t="s">
        <v>1547</v>
      </c>
      <c r="BP323" t="s" cm="1">
        <v>1547</v>
      </c>
      <c r="BQ323" t="s">
        <v>1547</v>
      </c>
      <c r="BR323" t="s">
        <v>3388</v>
      </c>
      <c r="BS323">
        <v>48</v>
      </c>
      <c r="BT323" t="s">
        <v>5438</v>
      </c>
      <c r="BU323" t="s">
        <v>15376</v>
      </c>
      <c r="BV323" t="s">
        <v>3552</v>
      </c>
      <c r="BW323" t="s">
        <v>7162</v>
      </c>
      <c r="BX323" t="s">
        <v>7163</v>
      </c>
      <c r="BY323" t="s">
        <v>1744</v>
      </c>
      <c r="BZ323" t="s">
        <v>1547</v>
      </c>
      <c r="CA323" t="s">
        <v>1744</v>
      </c>
      <c r="CB323" t="s">
        <v>902</v>
      </c>
      <c r="CC323"/>
      <c r="CD323" t="s">
        <v>998</v>
      </c>
      <c r="CE323" t="s">
        <v>1244</v>
      </c>
      <c r="CF323" t="s">
        <v>3553</v>
      </c>
      <c r="CG323" t="s">
        <v>7162</v>
      </c>
      <c r="CH323" t="s">
        <v>1244</v>
      </c>
      <c r="CI323" t="s">
        <v>1547</v>
      </c>
      <c r="CJ323" t="s">
        <v>3194</v>
      </c>
      <c r="CK323" t="s">
        <v>1569</v>
      </c>
      <c r="CL323"/>
      <c r="CM323"/>
      <c r="CN323" t="s">
        <v>3554</v>
      </c>
      <c r="CO323" t="s">
        <v>1547</v>
      </c>
      <c r="CP323" t="s">
        <v>3554</v>
      </c>
      <c r="CQ323" t="s">
        <v>1547</v>
      </c>
      <c r="CR323" t="s">
        <v>1547</v>
      </c>
      <c r="CS323">
        <v>8</v>
      </c>
      <c r="CT323" t="s">
        <v>3388</v>
      </c>
      <c r="CU323" t="s">
        <v>3388</v>
      </c>
      <c r="CV323" t="s">
        <v>3388</v>
      </c>
      <c r="CW323" t="s">
        <v>1547</v>
      </c>
      <c r="CX323" t="s">
        <v>1547</v>
      </c>
      <c r="CY323">
        <v>321</v>
      </c>
      <c r="CZ323" t="s">
        <v>7166</v>
      </c>
      <c r="DA323" t="s">
        <v>1547</v>
      </c>
      <c r="DB323" t="s">
        <v>1881</v>
      </c>
      <c r="DC323" t="s">
        <v>1882</v>
      </c>
      <c r="DD323" t="s">
        <v>3553</v>
      </c>
      <c r="DE323" t="s">
        <v>2623</v>
      </c>
      <c r="DF323" t="s">
        <v>3552</v>
      </c>
      <c r="DG323" t="s">
        <v>1547</v>
      </c>
      <c r="DH323" t="s">
        <v>1547</v>
      </c>
      <c r="DI323" t="s">
        <v>1892</v>
      </c>
      <c r="DJ323" t="e">
        <v>#N/A</v>
      </c>
      <c r="DK323"/>
      <c r="DL323" t="s">
        <v>1892</v>
      </c>
      <c r="DM323">
        <v>9</v>
      </c>
      <c r="DN323" t="s">
        <v>1883</v>
      </c>
      <c r="DO323" t="s">
        <v>1569</v>
      </c>
      <c r="DP323" t="b">
        <v>1</v>
      </c>
      <c r="DQ323" t="b">
        <v>0</v>
      </c>
      <c r="DR323" t="b">
        <v>1</v>
      </c>
      <c r="DS323" t="b">
        <v>0</v>
      </c>
      <c r="DT323" t="b">
        <v>0</v>
      </c>
      <c r="DU323" t="b">
        <v>0</v>
      </c>
      <c r="DV323" t="b">
        <v>1</v>
      </c>
      <c r="DW323">
        <v>0</v>
      </c>
      <c r="DX323" t="b">
        <v>0</v>
      </c>
      <c r="DY323" t="b">
        <v>0</v>
      </c>
      <c r="DZ323" t="b">
        <v>0</v>
      </c>
      <c r="EA323" t="b">
        <v>0</v>
      </c>
      <c r="EB323" t="b">
        <v>0</v>
      </c>
      <c r="EC323" t="b">
        <v>0</v>
      </c>
      <c r="ED323" t="b">
        <v>0</v>
      </c>
      <c r="EE323" t="b">
        <v>0</v>
      </c>
      <c r="EF323" t="b">
        <v>0</v>
      </c>
      <c r="EG323" t="b" cm="1">
        <v>0</v>
      </c>
      <c r="EH323" t="b">
        <v>0</v>
      </c>
      <c r="EI323" t="b">
        <v>0</v>
      </c>
      <c r="EJ323" t="b">
        <v>0</v>
      </c>
      <c r="EK323" t="s">
        <v>1547</v>
      </c>
      <c r="EL323">
        <v>0</v>
      </c>
      <c r="EM323">
        <v>25</v>
      </c>
      <c r="EN323" t="b">
        <v>0</v>
      </c>
    </row>
    <row r="324" spans="1:144" s="119" customFormat="1" ht="15.75">
      <c r="A324"/>
      <c r="B324" t="s">
        <v>1569</v>
      </c>
      <c r="C324" t="s">
        <v>3541</v>
      </c>
      <c r="D324" t="s">
        <v>3480</v>
      </c>
      <c r="E324" t="s">
        <v>3481</v>
      </c>
      <c r="F324" t="s">
        <v>3482</v>
      </c>
      <c r="G324" t="s">
        <v>3480</v>
      </c>
      <c r="H324" t="s">
        <v>3480</v>
      </c>
      <c r="I324" t="s">
        <v>2799</v>
      </c>
      <c r="J324"/>
      <c r="K324" t="s">
        <v>902</v>
      </c>
      <c r="L324" t="s">
        <v>3190</v>
      </c>
      <c r="M324" t="s">
        <v>1749</v>
      </c>
      <c r="N324"/>
      <c r="O324" t="s">
        <v>3388</v>
      </c>
      <c r="P324" t="s">
        <v>1569</v>
      </c>
      <c r="Q324" t="s">
        <v>2623</v>
      </c>
      <c r="R324" t="s">
        <v>3194</v>
      </c>
      <c r="S324"/>
      <c r="T324"/>
      <c r="U324" t="s">
        <v>3554</v>
      </c>
      <c r="V324" t="s">
        <v>3483</v>
      </c>
      <c r="W324"/>
      <c r="X324"/>
      <c r="Y324"/>
      <c r="Z324"/>
      <c r="AA324"/>
      <c r="AB324"/>
      <c r="AC324"/>
      <c r="AD324"/>
      <c r="AE324"/>
      <c r="AF324"/>
      <c r="AG324"/>
      <c r="AH324"/>
      <c r="AI324"/>
      <c r="AJ324"/>
      <c r="AK324"/>
      <c r="AL324"/>
      <c r="AM324"/>
      <c r="AN324"/>
      <c r="AO324" s="108" t="s">
        <v>43</v>
      </c>
      <c r="AP324" t="s">
        <v>2847</v>
      </c>
      <c r="AQ324">
        <v>19</v>
      </c>
      <c r="AR324" t="e">
        <v>#N/A</v>
      </c>
      <c r="AS324" t="s">
        <v>3541</v>
      </c>
      <c r="AT324" t="e">
        <v>#N/A</v>
      </c>
      <c r="AU324" t="s">
        <v>3481</v>
      </c>
      <c r="AV324" t="s">
        <v>6785</v>
      </c>
      <c r="AW324" t="s">
        <v>6786</v>
      </c>
      <c r="AX324" t="s">
        <v>1740</v>
      </c>
      <c r="AY324" t="s">
        <v>6787</v>
      </c>
      <c r="AZ324" t="s">
        <v>2623</v>
      </c>
      <c r="BA324" t="s">
        <v>6788</v>
      </c>
      <c r="BB324" t="s">
        <v>2799</v>
      </c>
      <c r="BC324" t="s">
        <v>3190</v>
      </c>
      <c r="BD324" t="s">
        <v>7167</v>
      </c>
      <c r="BE324" t="s">
        <v>3552</v>
      </c>
      <c r="BF324">
        <v>255</v>
      </c>
      <c r="BG324">
        <v>323</v>
      </c>
      <c r="BH324">
        <v>0</v>
      </c>
      <c r="BI324" t="s">
        <v>1547</v>
      </c>
      <c r="BJ324">
        <v>0</v>
      </c>
      <c r="BK324">
        <v>0</v>
      </c>
      <c r="BL324">
        <v>255</v>
      </c>
      <c r="BM324" t="s">
        <v>6791</v>
      </c>
      <c r="BN324" t="s">
        <v>3553</v>
      </c>
      <c r="BO324" t="s">
        <v>7162</v>
      </c>
      <c r="BP324" t="e" cm="1">
        <v>#N/A</v>
      </c>
      <c r="BQ324" t="s">
        <v>1547</v>
      </c>
      <c r="BR324" t="s">
        <v>3388</v>
      </c>
      <c r="BS324">
        <v>49</v>
      </c>
      <c r="BT324" t="s">
        <v>5449</v>
      </c>
      <c r="BU324" t="s">
        <v>15377</v>
      </c>
      <c r="BV324" t="s">
        <v>3480</v>
      </c>
      <c r="BW324" t="s">
        <v>6785</v>
      </c>
      <c r="BX324" t="s">
        <v>6787</v>
      </c>
      <c r="BY324" t="s">
        <v>1744</v>
      </c>
      <c r="BZ324" t="s">
        <v>1547</v>
      </c>
      <c r="CA324" t="s">
        <v>1744</v>
      </c>
      <c r="CB324" t="s">
        <v>1749</v>
      </c>
      <c r="CC324"/>
      <c r="CD324" t="s">
        <v>998</v>
      </c>
      <c r="CE324" t="s">
        <v>2799</v>
      </c>
      <c r="CF324" t="s">
        <v>7168</v>
      </c>
      <c r="CG324" t="s">
        <v>7169</v>
      </c>
      <c r="CH324" t="s">
        <v>2799</v>
      </c>
      <c r="CI324" t="s">
        <v>1547</v>
      </c>
      <c r="CJ324" t="s">
        <v>3194</v>
      </c>
      <c r="CK324" t="s">
        <v>1569</v>
      </c>
      <c r="CL324"/>
      <c r="CM324"/>
      <c r="CN324" t="s">
        <v>3554</v>
      </c>
      <c r="CO324" t="s">
        <v>3483</v>
      </c>
      <c r="CP324" t="s">
        <v>3554</v>
      </c>
      <c r="CQ324" t="s">
        <v>3483</v>
      </c>
      <c r="CR324" t="s">
        <v>1547</v>
      </c>
      <c r="CS324">
        <v>8</v>
      </c>
      <c r="CT324" t="s">
        <v>3388</v>
      </c>
      <c r="CU324" t="s">
        <v>3388</v>
      </c>
      <c r="CV324" t="s">
        <v>3388</v>
      </c>
      <c r="CW324" t="s">
        <v>1547</v>
      </c>
      <c r="CX324" t="s">
        <v>1547</v>
      </c>
      <c r="CY324">
        <v>322</v>
      </c>
      <c r="CZ324" t="s">
        <v>7170</v>
      </c>
      <c r="DA324" t="s">
        <v>1547</v>
      </c>
      <c r="DB324" t="s">
        <v>1881</v>
      </c>
      <c r="DC324" t="s">
        <v>1882</v>
      </c>
      <c r="DD324" t="s">
        <v>3481</v>
      </c>
      <c r="DE324" t="s">
        <v>2623</v>
      </c>
      <c r="DF324" t="s">
        <v>3480</v>
      </c>
      <c r="DG324" t="s">
        <v>1547</v>
      </c>
      <c r="DH324" t="s">
        <v>1547</v>
      </c>
      <c r="DI324" t="s">
        <v>1892</v>
      </c>
      <c r="DJ324" t="e">
        <v>#N/A</v>
      </c>
      <c r="DK324"/>
      <c r="DL324" t="s">
        <v>1892</v>
      </c>
      <c r="DM324">
        <v>9</v>
      </c>
      <c r="DN324" t="s">
        <v>1883</v>
      </c>
      <c r="DO324" t="s">
        <v>1569</v>
      </c>
      <c r="DP324" t="b">
        <v>1</v>
      </c>
      <c r="DQ324" t="b">
        <v>0</v>
      </c>
      <c r="DR324" t="b">
        <v>0</v>
      </c>
      <c r="DS324" t="b">
        <v>0</v>
      </c>
      <c r="DT324" t="b">
        <v>0</v>
      </c>
      <c r="DU324" t="b">
        <v>0</v>
      </c>
      <c r="DV324" t="b">
        <v>0</v>
      </c>
      <c r="DW324">
        <v>0</v>
      </c>
      <c r="DX324" t="b">
        <v>0</v>
      </c>
      <c r="DY324" t="b">
        <v>0</v>
      </c>
      <c r="DZ324" t="b">
        <v>0</v>
      </c>
      <c r="EA324" t="b">
        <v>0</v>
      </c>
      <c r="EB324" t="b">
        <v>0</v>
      </c>
      <c r="EC324" t="b">
        <v>0</v>
      </c>
      <c r="ED324" t="b">
        <v>0</v>
      </c>
      <c r="EE324" t="b">
        <v>0</v>
      </c>
      <c r="EF324" t="b">
        <v>0</v>
      </c>
      <c r="EG324" t="b" cm="1">
        <v>0</v>
      </c>
      <c r="EH324" t="b">
        <v>0</v>
      </c>
      <c r="EI324" t="b">
        <v>0</v>
      </c>
      <c r="EJ324" t="b">
        <v>0</v>
      </c>
      <c r="EK324" t="s">
        <v>1547</v>
      </c>
      <c r="EL324">
        <v>0</v>
      </c>
      <c r="EM324">
        <v>25</v>
      </c>
      <c r="EN324" t="b">
        <v>0</v>
      </c>
    </row>
    <row r="325" spans="1:144" ht="15.75">
      <c r="A325"/>
      <c r="B325" t="s">
        <v>1569</v>
      </c>
      <c r="C325" t="s">
        <v>3541</v>
      </c>
      <c r="D325" t="s">
        <v>3555</v>
      </c>
      <c r="E325" t="s">
        <v>3556</v>
      </c>
      <c r="F325"/>
      <c r="G325" t="s">
        <v>3555</v>
      </c>
      <c r="H325" t="s">
        <v>3555</v>
      </c>
      <c r="I325" t="s">
        <v>2798</v>
      </c>
      <c r="J325" t="s">
        <v>3557</v>
      </c>
      <c r="K325" t="s">
        <v>902</v>
      </c>
      <c r="L325" t="s">
        <v>3190</v>
      </c>
      <c r="M325" t="s">
        <v>2001</v>
      </c>
      <c r="N325"/>
      <c r="O325" t="s">
        <v>3388</v>
      </c>
      <c r="P325" t="s">
        <v>1569</v>
      </c>
      <c r="Q325" t="s">
        <v>2623</v>
      </c>
      <c r="R325" t="s">
        <v>3194</v>
      </c>
      <c r="S325"/>
      <c r="T325"/>
      <c r="U325" t="s">
        <v>3554</v>
      </c>
      <c r="V325" t="s">
        <v>13271</v>
      </c>
      <c r="W325"/>
      <c r="X325"/>
      <c r="Y325"/>
      <c r="Z325"/>
      <c r="AA325"/>
      <c r="AB325"/>
      <c r="AC325"/>
      <c r="AD325"/>
      <c r="AE325"/>
      <c r="AF325"/>
      <c r="AG325"/>
      <c r="AH325"/>
      <c r="AI325"/>
      <c r="AJ325"/>
      <c r="AK325"/>
      <c r="AL325"/>
      <c r="AM325"/>
      <c r="AN325"/>
      <c r="AO325" s="108" t="s">
        <v>43</v>
      </c>
      <c r="AP325" t="s">
        <v>2847</v>
      </c>
      <c r="AQ325">
        <v>20</v>
      </c>
      <c r="AR325" t="e">
        <v>#N/A</v>
      </c>
      <c r="AS325" t="s">
        <v>3541</v>
      </c>
      <c r="AT325" t="e">
        <v>#N/A</v>
      </c>
      <c r="AU325" t="s">
        <v>3556</v>
      </c>
      <c r="AV325" t="s">
        <v>7171</v>
      </c>
      <c r="AW325" t="s">
        <v>1744</v>
      </c>
      <c r="AX325" t="s">
        <v>1740</v>
      </c>
      <c r="AY325" t="s">
        <v>7172</v>
      </c>
      <c r="AZ325" t="s">
        <v>2623</v>
      </c>
      <c r="BA325" t="s">
        <v>7173</v>
      </c>
      <c r="BB325" t="s">
        <v>2798</v>
      </c>
      <c r="BC325" t="s">
        <v>3190</v>
      </c>
      <c r="BD325" t="s">
        <v>7174</v>
      </c>
      <c r="BE325" t="s">
        <v>3552</v>
      </c>
      <c r="BF325">
        <v>325</v>
      </c>
      <c r="BG325">
        <v>323</v>
      </c>
      <c r="BH325">
        <v>0</v>
      </c>
      <c r="BI325" t="s">
        <v>1547</v>
      </c>
      <c r="BJ325">
        <v>0</v>
      </c>
      <c r="BK325" t="e" cm="1">
        <v>#N/A</v>
      </c>
      <c r="BL325" t="e" cm="1">
        <v>#N/A</v>
      </c>
      <c r="BM325" t="s">
        <v>3557</v>
      </c>
      <c r="BN325" t="s">
        <v>3553</v>
      </c>
      <c r="BO325" t="s">
        <v>7162</v>
      </c>
      <c r="BP325" t="e" cm="1">
        <v>#N/A</v>
      </c>
      <c r="BQ325" t="s">
        <v>1547</v>
      </c>
      <c r="BR325" t="s">
        <v>3388</v>
      </c>
      <c r="BS325">
        <v>50</v>
      </c>
      <c r="BT325" t="s">
        <v>5460</v>
      </c>
      <c r="BU325" t="s">
        <v>15378</v>
      </c>
      <c r="BV325" t="s">
        <v>3555</v>
      </c>
      <c r="BW325" t="s">
        <v>7171</v>
      </c>
      <c r="BX325" t="s">
        <v>7172</v>
      </c>
      <c r="BY325" t="s">
        <v>1744</v>
      </c>
      <c r="BZ325" t="s">
        <v>1547</v>
      </c>
      <c r="CA325" t="s">
        <v>1744</v>
      </c>
      <c r="CB325" t="s">
        <v>2001</v>
      </c>
      <c r="CC325"/>
      <c r="CD325" t="s">
        <v>998</v>
      </c>
      <c r="CE325" t="s">
        <v>2798</v>
      </c>
      <c r="CF325" t="s">
        <v>7175</v>
      </c>
      <c r="CG325" t="s">
        <v>7176</v>
      </c>
      <c r="CH325" t="s">
        <v>2798</v>
      </c>
      <c r="CI325" t="s">
        <v>1547</v>
      </c>
      <c r="CJ325" t="s">
        <v>3194</v>
      </c>
      <c r="CK325" t="s">
        <v>1569</v>
      </c>
      <c r="CL325"/>
      <c r="CM325"/>
      <c r="CN325" t="s">
        <v>3554</v>
      </c>
      <c r="CO325" t="s">
        <v>13271</v>
      </c>
      <c r="CP325" t="s">
        <v>3554</v>
      </c>
      <c r="CQ325" t="s">
        <v>13271</v>
      </c>
      <c r="CR325" t="s">
        <v>1547</v>
      </c>
      <c r="CS325">
        <v>8</v>
      </c>
      <c r="CT325" t="s">
        <v>3388</v>
      </c>
      <c r="CU325" t="s">
        <v>3388</v>
      </c>
      <c r="CV325" t="e">
        <v>#N/A</v>
      </c>
      <c r="CW325" t="s">
        <v>1547</v>
      </c>
      <c r="CX325" t="s">
        <v>1547</v>
      </c>
      <c r="CY325">
        <v>323</v>
      </c>
      <c r="CZ325" t="s">
        <v>7177</v>
      </c>
      <c r="DA325" t="s">
        <v>1547</v>
      </c>
      <c r="DB325" t="s">
        <v>1881</v>
      </c>
      <c r="DC325" t="s">
        <v>1882</v>
      </c>
      <c r="DD325" t="s">
        <v>3556</v>
      </c>
      <c r="DE325" t="s">
        <v>2623</v>
      </c>
      <c r="DF325" t="s">
        <v>3555</v>
      </c>
      <c r="DG325" t="s">
        <v>1547</v>
      </c>
      <c r="DH325" t="s">
        <v>1547</v>
      </c>
      <c r="DI325" t="s">
        <v>1892</v>
      </c>
      <c r="DJ325" t="e">
        <v>#N/A</v>
      </c>
      <c r="DK325"/>
      <c r="DL325" t="s">
        <v>1892</v>
      </c>
      <c r="DM325">
        <v>9</v>
      </c>
      <c r="DN325" t="s">
        <v>1883</v>
      </c>
      <c r="DO325" t="s">
        <v>1569</v>
      </c>
      <c r="DP325" t="b">
        <v>1</v>
      </c>
      <c r="DQ325" t="b">
        <v>0</v>
      </c>
      <c r="DR325" t="b">
        <v>1</v>
      </c>
      <c r="DS325" t="b">
        <v>0</v>
      </c>
      <c r="DT325" t="b">
        <v>0</v>
      </c>
      <c r="DU325" t="b">
        <v>0</v>
      </c>
      <c r="DV325" t="b">
        <v>0</v>
      </c>
      <c r="DW325">
        <v>0</v>
      </c>
      <c r="DX325" t="b">
        <v>0</v>
      </c>
      <c r="DY325" t="b">
        <v>0</v>
      </c>
      <c r="DZ325" t="b">
        <v>0</v>
      </c>
      <c r="EA325" t="b">
        <v>0</v>
      </c>
      <c r="EB325" t="b">
        <v>0</v>
      </c>
      <c r="EC325" t="b">
        <v>0</v>
      </c>
      <c r="ED325" t="b">
        <v>0</v>
      </c>
      <c r="EE325" t="b">
        <v>0</v>
      </c>
      <c r="EF325" t="b">
        <v>0</v>
      </c>
      <c r="EG325" t="b" cm="1">
        <v>1</v>
      </c>
      <c r="EH325" t="b">
        <v>0</v>
      </c>
      <c r="EI325" t="b">
        <v>0</v>
      </c>
      <c r="EJ325" t="b">
        <v>1</v>
      </c>
      <c r="EK325" t="s">
        <v>5887</v>
      </c>
      <c r="EL325">
        <v>1</v>
      </c>
      <c r="EM325">
        <v>27</v>
      </c>
      <c r="EN325" t="b">
        <v>0</v>
      </c>
    </row>
    <row r="326" spans="1:144" s="359" customFormat="1" ht="15.75">
      <c r="A326"/>
      <c r="B326" t="s">
        <v>1569</v>
      </c>
      <c r="C326" t="s">
        <v>3541</v>
      </c>
      <c r="D326" t="s">
        <v>3558</v>
      </c>
      <c r="E326" t="s">
        <v>3559</v>
      </c>
      <c r="F326"/>
      <c r="G326" t="s">
        <v>3558</v>
      </c>
      <c r="H326" t="s">
        <v>3558</v>
      </c>
      <c r="I326" t="s">
        <v>2798</v>
      </c>
      <c r="J326" t="s">
        <v>3557</v>
      </c>
      <c r="K326" t="s">
        <v>902</v>
      </c>
      <c r="L326" t="s">
        <v>3190</v>
      </c>
      <c r="M326" t="s">
        <v>2001</v>
      </c>
      <c r="N326"/>
      <c r="O326" t="s">
        <v>3388</v>
      </c>
      <c r="P326" t="s">
        <v>1569</v>
      </c>
      <c r="Q326" t="s">
        <v>2623</v>
      </c>
      <c r="R326" t="s">
        <v>3194</v>
      </c>
      <c r="S326"/>
      <c r="T326"/>
      <c r="U326" t="s">
        <v>3554</v>
      </c>
      <c r="V326" t="s">
        <v>13272</v>
      </c>
      <c r="W326"/>
      <c r="X326"/>
      <c r="Y326"/>
      <c r="Z326"/>
      <c r="AA326"/>
      <c r="AB326"/>
      <c r="AC326"/>
      <c r="AD326"/>
      <c r="AE326"/>
      <c r="AF326"/>
      <c r="AG326"/>
      <c r="AH326"/>
      <c r="AI326"/>
      <c r="AJ326"/>
      <c r="AK326"/>
      <c r="AL326"/>
      <c r="AM326"/>
      <c r="AN326"/>
      <c r="AO326" s="108" t="s">
        <v>43</v>
      </c>
      <c r="AP326" t="s">
        <v>2847</v>
      </c>
      <c r="AQ326">
        <v>21</v>
      </c>
      <c r="AR326" t="e">
        <v>#N/A</v>
      </c>
      <c r="AS326" t="s">
        <v>3541</v>
      </c>
      <c r="AT326" t="e">
        <v>#N/A</v>
      </c>
      <c r="AU326" t="s">
        <v>3559</v>
      </c>
      <c r="AV326" t="s">
        <v>7178</v>
      </c>
      <c r="AW326" t="s">
        <v>1744</v>
      </c>
      <c r="AX326" t="s">
        <v>1740</v>
      </c>
      <c r="AY326" t="s">
        <v>7179</v>
      </c>
      <c r="AZ326" t="s">
        <v>2623</v>
      </c>
      <c r="BA326" t="s">
        <v>7180</v>
      </c>
      <c r="BB326" t="s">
        <v>2798</v>
      </c>
      <c r="BC326" t="s">
        <v>3190</v>
      </c>
      <c r="BD326" t="s">
        <v>7181</v>
      </c>
      <c r="BE326" t="s">
        <v>3552</v>
      </c>
      <c r="BF326">
        <v>326</v>
      </c>
      <c r="BG326">
        <v>323</v>
      </c>
      <c r="BH326">
        <v>0</v>
      </c>
      <c r="BI326" t="s">
        <v>1547</v>
      </c>
      <c r="BJ326">
        <v>0</v>
      </c>
      <c r="BK326" t="e" cm="1">
        <v>#N/A</v>
      </c>
      <c r="BL326" t="e" cm="1">
        <v>#N/A</v>
      </c>
      <c r="BM326" t="s">
        <v>3557</v>
      </c>
      <c r="BN326" t="s">
        <v>3553</v>
      </c>
      <c r="BO326" t="s">
        <v>7162</v>
      </c>
      <c r="BP326" t="e" cm="1">
        <v>#N/A</v>
      </c>
      <c r="BQ326" t="s">
        <v>1547</v>
      </c>
      <c r="BR326" t="s">
        <v>3388</v>
      </c>
      <c r="BS326">
        <v>51</v>
      </c>
      <c r="BT326" t="s">
        <v>5469</v>
      </c>
      <c r="BU326" t="s">
        <v>15379</v>
      </c>
      <c r="BV326" t="s">
        <v>3558</v>
      </c>
      <c r="BW326" t="s">
        <v>7178</v>
      </c>
      <c r="BX326" t="s">
        <v>7179</v>
      </c>
      <c r="BY326" t="s">
        <v>1744</v>
      </c>
      <c r="BZ326" t="s">
        <v>1547</v>
      </c>
      <c r="CA326" t="s">
        <v>1744</v>
      </c>
      <c r="CB326" t="s">
        <v>2001</v>
      </c>
      <c r="CC326"/>
      <c r="CD326" t="s">
        <v>998</v>
      </c>
      <c r="CE326" t="s">
        <v>2798</v>
      </c>
      <c r="CF326" t="s">
        <v>7182</v>
      </c>
      <c r="CG326" t="s">
        <v>7183</v>
      </c>
      <c r="CH326" t="s">
        <v>2798</v>
      </c>
      <c r="CI326" t="s">
        <v>1547</v>
      </c>
      <c r="CJ326" t="s">
        <v>3194</v>
      </c>
      <c r="CK326" t="s">
        <v>1569</v>
      </c>
      <c r="CL326"/>
      <c r="CM326"/>
      <c r="CN326" t="s">
        <v>3554</v>
      </c>
      <c r="CO326" t="s">
        <v>13272</v>
      </c>
      <c r="CP326" t="s">
        <v>3554</v>
      </c>
      <c r="CQ326" t="s">
        <v>13272</v>
      </c>
      <c r="CR326" t="s">
        <v>1547</v>
      </c>
      <c r="CS326">
        <v>8</v>
      </c>
      <c r="CT326" t="s">
        <v>3388</v>
      </c>
      <c r="CU326" t="s">
        <v>3388</v>
      </c>
      <c r="CV326" t="e">
        <v>#N/A</v>
      </c>
      <c r="CW326" t="s">
        <v>1547</v>
      </c>
      <c r="CX326" t="s">
        <v>1547</v>
      </c>
      <c r="CY326">
        <v>324</v>
      </c>
      <c r="CZ326" t="s">
        <v>7184</v>
      </c>
      <c r="DA326" t="s">
        <v>1547</v>
      </c>
      <c r="DB326" t="s">
        <v>1881</v>
      </c>
      <c r="DC326" t="s">
        <v>1882</v>
      </c>
      <c r="DD326" t="s">
        <v>3559</v>
      </c>
      <c r="DE326" t="s">
        <v>2623</v>
      </c>
      <c r="DF326" t="s">
        <v>3558</v>
      </c>
      <c r="DG326" t="s">
        <v>1547</v>
      </c>
      <c r="DH326" t="s">
        <v>1547</v>
      </c>
      <c r="DI326" t="s">
        <v>1892</v>
      </c>
      <c r="DJ326" t="e">
        <v>#N/A</v>
      </c>
      <c r="DK326"/>
      <c r="DL326" t="s">
        <v>1892</v>
      </c>
      <c r="DM326">
        <v>9</v>
      </c>
      <c r="DN326" t="s">
        <v>1883</v>
      </c>
      <c r="DO326" t="s">
        <v>1569</v>
      </c>
      <c r="DP326" t="b">
        <v>1</v>
      </c>
      <c r="DQ326" t="b">
        <v>0</v>
      </c>
      <c r="DR326" t="b">
        <v>1</v>
      </c>
      <c r="DS326" t="b">
        <v>0</v>
      </c>
      <c r="DT326" t="b">
        <v>0</v>
      </c>
      <c r="DU326" t="b">
        <v>0</v>
      </c>
      <c r="DV326" t="b">
        <v>0</v>
      </c>
      <c r="DW326">
        <v>0</v>
      </c>
      <c r="DX326" t="b">
        <v>0</v>
      </c>
      <c r="DY326" t="b">
        <v>0</v>
      </c>
      <c r="DZ326" t="b">
        <v>0</v>
      </c>
      <c r="EA326" t="b">
        <v>0</v>
      </c>
      <c r="EB326" t="b">
        <v>0</v>
      </c>
      <c r="EC326" t="b">
        <v>0</v>
      </c>
      <c r="ED326" t="b">
        <v>0</v>
      </c>
      <c r="EE326" t="b">
        <v>0</v>
      </c>
      <c r="EF326" t="b">
        <v>0</v>
      </c>
      <c r="EG326" t="b" cm="1">
        <v>1</v>
      </c>
      <c r="EH326" t="b">
        <v>0</v>
      </c>
      <c r="EI326" t="b">
        <v>0</v>
      </c>
      <c r="EJ326" t="b">
        <v>1</v>
      </c>
      <c r="EK326" t="s">
        <v>5887</v>
      </c>
      <c r="EL326">
        <v>1</v>
      </c>
      <c r="EM326">
        <v>27</v>
      </c>
      <c r="EN326" t="b">
        <v>0</v>
      </c>
    </row>
    <row r="327" spans="1:144" ht="15.75">
      <c r="A327"/>
      <c r="B327" t="s">
        <v>1569</v>
      </c>
      <c r="C327" t="s">
        <v>3541</v>
      </c>
      <c r="D327" t="s">
        <v>3560</v>
      </c>
      <c r="E327" t="s">
        <v>3561</v>
      </c>
      <c r="F327"/>
      <c r="G327" t="s">
        <v>3560</v>
      </c>
      <c r="H327" t="s">
        <v>3560</v>
      </c>
      <c r="I327" t="s">
        <v>2798</v>
      </c>
      <c r="J327" t="s">
        <v>3557</v>
      </c>
      <c r="K327" t="s">
        <v>902</v>
      </c>
      <c r="L327" t="s">
        <v>3190</v>
      </c>
      <c r="M327" t="s">
        <v>2001</v>
      </c>
      <c r="N327"/>
      <c r="O327" t="s">
        <v>3388</v>
      </c>
      <c r="P327" t="s">
        <v>1569</v>
      </c>
      <c r="Q327" t="s">
        <v>2623</v>
      </c>
      <c r="R327" t="s">
        <v>3194</v>
      </c>
      <c r="S327"/>
      <c r="T327"/>
      <c r="U327" t="s">
        <v>3554</v>
      </c>
      <c r="V327" t="s">
        <v>13273</v>
      </c>
      <c r="W327"/>
      <c r="X327"/>
      <c r="Y327"/>
      <c r="Z327"/>
      <c r="AA327"/>
      <c r="AB327"/>
      <c r="AC327"/>
      <c r="AD327"/>
      <c r="AE327"/>
      <c r="AF327"/>
      <c r="AG327"/>
      <c r="AH327"/>
      <c r="AI327"/>
      <c r="AJ327"/>
      <c r="AK327"/>
      <c r="AL327"/>
      <c r="AM327"/>
      <c r="AN327"/>
      <c r="AO327" s="108" t="s">
        <v>43</v>
      </c>
      <c r="AP327" t="s">
        <v>2847</v>
      </c>
      <c r="AQ327">
        <v>22</v>
      </c>
      <c r="AR327" t="e">
        <v>#N/A</v>
      </c>
      <c r="AS327" t="s">
        <v>3541</v>
      </c>
      <c r="AT327" t="e">
        <v>#N/A</v>
      </c>
      <c r="AU327" t="s">
        <v>3561</v>
      </c>
      <c r="AV327" t="s">
        <v>7185</v>
      </c>
      <c r="AW327" t="s">
        <v>1744</v>
      </c>
      <c r="AX327" t="s">
        <v>1740</v>
      </c>
      <c r="AY327" t="s">
        <v>7186</v>
      </c>
      <c r="AZ327" t="s">
        <v>2623</v>
      </c>
      <c r="BA327" t="s">
        <v>7187</v>
      </c>
      <c r="BB327" t="s">
        <v>2798</v>
      </c>
      <c r="BC327" t="s">
        <v>3190</v>
      </c>
      <c r="BD327" t="s">
        <v>7188</v>
      </c>
      <c r="BE327" t="s">
        <v>3552</v>
      </c>
      <c r="BF327">
        <v>327</v>
      </c>
      <c r="BG327">
        <v>323</v>
      </c>
      <c r="BH327">
        <v>0</v>
      </c>
      <c r="BI327" t="s">
        <v>1547</v>
      </c>
      <c r="BJ327">
        <v>0</v>
      </c>
      <c r="BK327" t="e" cm="1">
        <v>#N/A</v>
      </c>
      <c r="BL327" t="e" cm="1">
        <v>#N/A</v>
      </c>
      <c r="BM327" t="s">
        <v>3557</v>
      </c>
      <c r="BN327" t="s">
        <v>3553</v>
      </c>
      <c r="BO327" t="s">
        <v>7162</v>
      </c>
      <c r="BP327" t="e" cm="1">
        <v>#N/A</v>
      </c>
      <c r="BQ327" t="s">
        <v>1547</v>
      </c>
      <c r="BR327" t="s">
        <v>3388</v>
      </c>
      <c r="BS327">
        <v>52</v>
      </c>
      <c r="BT327" t="s">
        <v>5479</v>
      </c>
      <c r="BU327" t="s">
        <v>15380</v>
      </c>
      <c r="BV327" t="s">
        <v>3560</v>
      </c>
      <c r="BW327" t="s">
        <v>7185</v>
      </c>
      <c r="BX327" t="s">
        <v>7186</v>
      </c>
      <c r="BY327" t="s">
        <v>1744</v>
      </c>
      <c r="BZ327" t="s">
        <v>1547</v>
      </c>
      <c r="CA327" t="s">
        <v>1744</v>
      </c>
      <c r="CB327" t="s">
        <v>2001</v>
      </c>
      <c r="CC327"/>
      <c r="CD327" t="s">
        <v>998</v>
      </c>
      <c r="CE327" t="s">
        <v>2798</v>
      </c>
      <c r="CF327" t="s">
        <v>7189</v>
      </c>
      <c r="CG327" t="s">
        <v>7190</v>
      </c>
      <c r="CH327" t="s">
        <v>2798</v>
      </c>
      <c r="CI327" t="s">
        <v>1547</v>
      </c>
      <c r="CJ327" t="s">
        <v>3194</v>
      </c>
      <c r="CK327" t="s">
        <v>1569</v>
      </c>
      <c r="CL327"/>
      <c r="CM327"/>
      <c r="CN327" t="s">
        <v>3554</v>
      </c>
      <c r="CO327" t="s">
        <v>13273</v>
      </c>
      <c r="CP327" t="s">
        <v>3554</v>
      </c>
      <c r="CQ327" t="s">
        <v>13273</v>
      </c>
      <c r="CR327" t="s">
        <v>1547</v>
      </c>
      <c r="CS327">
        <v>8</v>
      </c>
      <c r="CT327" t="s">
        <v>3388</v>
      </c>
      <c r="CU327" t="s">
        <v>3388</v>
      </c>
      <c r="CV327" t="e">
        <v>#N/A</v>
      </c>
      <c r="CW327" t="s">
        <v>1547</v>
      </c>
      <c r="CX327" t="s">
        <v>1547</v>
      </c>
      <c r="CY327">
        <v>325</v>
      </c>
      <c r="CZ327" t="s">
        <v>7191</v>
      </c>
      <c r="DA327" t="s">
        <v>1547</v>
      </c>
      <c r="DB327" t="s">
        <v>1881</v>
      </c>
      <c r="DC327" t="s">
        <v>1882</v>
      </c>
      <c r="DD327" t="s">
        <v>3561</v>
      </c>
      <c r="DE327" t="s">
        <v>2623</v>
      </c>
      <c r="DF327" t="s">
        <v>3560</v>
      </c>
      <c r="DG327" t="s">
        <v>1547</v>
      </c>
      <c r="DH327" t="s">
        <v>1547</v>
      </c>
      <c r="DI327" t="s">
        <v>1892</v>
      </c>
      <c r="DJ327" t="e">
        <v>#N/A</v>
      </c>
      <c r="DK327"/>
      <c r="DL327" t="s">
        <v>1892</v>
      </c>
      <c r="DM327">
        <v>9</v>
      </c>
      <c r="DN327" t="s">
        <v>1883</v>
      </c>
      <c r="DO327" t="s">
        <v>1569</v>
      </c>
      <c r="DP327" t="b">
        <v>1</v>
      </c>
      <c r="DQ327" t="b">
        <v>0</v>
      </c>
      <c r="DR327" t="b">
        <v>1</v>
      </c>
      <c r="DS327" t="b">
        <v>0</v>
      </c>
      <c r="DT327" t="b">
        <v>0</v>
      </c>
      <c r="DU327" t="b">
        <v>0</v>
      </c>
      <c r="DV327" t="b">
        <v>0</v>
      </c>
      <c r="DW327">
        <v>0</v>
      </c>
      <c r="DX327" t="b">
        <v>0</v>
      </c>
      <c r="DY327" t="b">
        <v>0</v>
      </c>
      <c r="DZ327" t="b">
        <v>0</v>
      </c>
      <c r="EA327" t="b">
        <v>0</v>
      </c>
      <c r="EB327" t="b">
        <v>0</v>
      </c>
      <c r="EC327" t="b">
        <v>0</v>
      </c>
      <c r="ED327" t="b">
        <v>0</v>
      </c>
      <c r="EE327" t="b">
        <v>0</v>
      </c>
      <c r="EF327" t="b">
        <v>0</v>
      </c>
      <c r="EG327" t="b" cm="1">
        <v>1</v>
      </c>
      <c r="EH327" t="b">
        <v>0</v>
      </c>
      <c r="EI327" t="b">
        <v>0</v>
      </c>
      <c r="EJ327" t="b">
        <v>1</v>
      </c>
      <c r="EK327" t="s">
        <v>5887</v>
      </c>
      <c r="EL327">
        <v>1</v>
      </c>
      <c r="EM327">
        <v>27</v>
      </c>
      <c r="EN327" t="b">
        <v>0</v>
      </c>
    </row>
    <row r="328" spans="1:144" ht="15.75">
      <c r="A328"/>
      <c r="B328" t="s">
        <v>1569</v>
      </c>
      <c r="C328" t="s">
        <v>3541</v>
      </c>
      <c r="D328" t="s">
        <v>3496</v>
      </c>
      <c r="E328" t="s">
        <v>3497</v>
      </c>
      <c r="F328" t="s">
        <v>3498</v>
      </c>
      <c r="G328" t="s">
        <v>3496</v>
      </c>
      <c r="H328" t="s">
        <v>3562</v>
      </c>
      <c r="I328" t="s">
        <v>2798</v>
      </c>
      <c r="J328"/>
      <c r="K328" t="s">
        <v>902</v>
      </c>
      <c r="L328" t="s">
        <v>3190</v>
      </c>
      <c r="M328" t="s">
        <v>2001</v>
      </c>
      <c r="N328"/>
      <c r="O328" t="s">
        <v>3388</v>
      </c>
      <c r="P328" t="s">
        <v>1569</v>
      </c>
      <c r="Q328" t="s">
        <v>2623</v>
      </c>
      <c r="R328" t="s">
        <v>3194</v>
      </c>
      <c r="S328"/>
      <c r="T328"/>
      <c r="U328" t="s">
        <v>3554</v>
      </c>
      <c r="V328" t="s">
        <v>3499</v>
      </c>
      <c r="W328"/>
      <c r="X328"/>
      <c r="Y328"/>
      <c r="Z328"/>
      <c r="AA328"/>
      <c r="AB328"/>
      <c r="AC328"/>
      <c r="AD328"/>
      <c r="AE328"/>
      <c r="AF328"/>
      <c r="AG328"/>
      <c r="AH328"/>
      <c r="AI328"/>
      <c r="AJ328"/>
      <c r="AK328"/>
      <c r="AL328"/>
      <c r="AM328"/>
      <c r="AN328"/>
      <c r="AO328" s="108" t="s">
        <v>43</v>
      </c>
      <c r="AP328" t="s">
        <v>2847</v>
      </c>
      <c r="AQ328">
        <v>23</v>
      </c>
      <c r="AR328" t="e">
        <v>#N/A</v>
      </c>
      <c r="AS328" t="s">
        <v>3541</v>
      </c>
      <c r="AT328" t="e">
        <v>#N/A</v>
      </c>
      <c r="AU328" t="s">
        <v>3497</v>
      </c>
      <c r="AV328" t="s">
        <v>6832</v>
      </c>
      <c r="AW328" t="s">
        <v>6833</v>
      </c>
      <c r="AX328" t="s">
        <v>1740</v>
      </c>
      <c r="AY328" t="s">
        <v>6834</v>
      </c>
      <c r="AZ328" t="s">
        <v>2623</v>
      </c>
      <c r="BA328" t="s">
        <v>6835</v>
      </c>
      <c r="BB328" t="s">
        <v>2798</v>
      </c>
      <c r="BC328" t="s">
        <v>3190</v>
      </c>
      <c r="BD328" t="s">
        <v>7192</v>
      </c>
      <c r="BE328" t="s">
        <v>3552</v>
      </c>
      <c r="BF328">
        <v>262</v>
      </c>
      <c r="BG328">
        <v>323</v>
      </c>
      <c r="BH328">
        <v>0</v>
      </c>
      <c r="BI328" t="s">
        <v>1547</v>
      </c>
      <c r="BJ328">
        <v>0</v>
      </c>
      <c r="BK328">
        <v>0</v>
      </c>
      <c r="BL328">
        <v>262</v>
      </c>
      <c r="BM328" t="s">
        <v>6838</v>
      </c>
      <c r="BN328" t="s">
        <v>3553</v>
      </c>
      <c r="BO328" t="s">
        <v>7162</v>
      </c>
      <c r="BP328" t="e" cm="1">
        <v>#N/A</v>
      </c>
      <c r="BQ328" t="s">
        <v>1547</v>
      </c>
      <c r="BR328" t="s">
        <v>3388</v>
      </c>
      <c r="BS328">
        <v>53</v>
      </c>
      <c r="BT328" t="s">
        <v>5489</v>
      </c>
      <c r="BU328" t="s">
        <v>15381</v>
      </c>
      <c r="BV328" t="s">
        <v>3496</v>
      </c>
      <c r="BW328" t="s">
        <v>6832</v>
      </c>
      <c r="BX328" t="s">
        <v>7193</v>
      </c>
      <c r="BY328" t="s">
        <v>1744</v>
      </c>
      <c r="BZ328" t="s">
        <v>1547</v>
      </c>
      <c r="CA328" t="s">
        <v>1744</v>
      </c>
      <c r="CB328" t="s">
        <v>2001</v>
      </c>
      <c r="CC328"/>
      <c r="CD328" t="s">
        <v>998</v>
      </c>
      <c r="CE328" t="s">
        <v>2798</v>
      </c>
      <c r="CF328" t="s">
        <v>7194</v>
      </c>
      <c r="CG328" t="s">
        <v>7195</v>
      </c>
      <c r="CH328" t="s">
        <v>2798</v>
      </c>
      <c r="CI328" t="s">
        <v>1547</v>
      </c>
      <c r="CJ328" t="s">
        <v>3194</v>
      </c>
      <c r="CK328" t="s">
        <v>1569</v>
      </c>
      <c r="CL328"/>
      <c r="CM328"/>
      <c r="CN328" t="s">
        <v>3554</v>
      </c>
      <c r="CO328" t="s">
        <v>3499</v>
      </c>
      <c r="CP328" t="s">
        <v>3554</v>
      </c>
      <c r="CQ328" t="s">
        <v>3499</v>
      </c>
      <c r="CR328" t="s">
        <v>1547</v>
      </c>
      <c r="CS328">
        <v>8</v>
      </c>
      <c r="CT328" t="s">
        <v>3388</v>
      </c>
      <c r="CU328" t="s">
        <v>3388</v>
      </c>
      <c r="CV328" t="s">
        <v>3388</v>
      </c>
      <c r="CW328" t="s">
        <v>1547</v>
      </c>
      <c r="CX328" t="s">
        <v>1547</v>
      </c>
      <c r="CY328">
        <v>326</v>
      </c>
      <c r="CZ328" t="s">
        <v>7196</v>
      </c>
      <c r="DA328" t="s">
        <v>1547</v>
      </c>
      <c r="DB328" t="s">
        <v>1881</v>
      </c>
      <c r="DC328" t="s">
        <v>1882</v>
      </c>
      <c r="DD328" t="s">
        <v>3497</v>
      </c>
      <c r="DE328" t="s">
        <v>2623</v>
      </c>
      <c r="DF328" t="s">
        <v>3496</v>
      </c>
      <c r="DG328" t="s">
        <v>1547</v>
      </c>
      <c r="DH328" t="s">
        <v>1547</v>
      </c>
      <c r="DI328" t="s">
        <v>1892</v>
      </c>
      <c r="DJ328" t="e">
        <v>#N/A</v>
      </c>
      <c r="DK328"/>
      <c r="DL328" t="s">
        <v>1892</v>
      </c>
      <c r="DM328">
        <v>9</v>
      </c>
      <c r="DN328" t="s">
        <v>1883</v>
      </c>
      <c r="DO328" t="s">
        <v>1569</v>
      </c>
      <c r="DP328" t="b">
        <v>1</v>
      </c>
      <c r="DQ328" t="b">
        <v>0</v>
      </c>
      <c r="DR328" t="b">
        <v>0</v>
      </c>
      <c r="DS328" t="b">
        <v>0</v>
      </c>
      <c r="DT328" t="b">
        <v>0</v>
      </c>
      <c r="DU328" t="b">
        <v>0</v>
      </c>
      <c r="DV328" t="b">
        <v>0</v>
      </c>
      <c r="DW328">
        <v>0</v>
      </c>
      <c r="DX328" t="b">
        <v>0</v>
      </c>
      <c r="DY328" t="b">
        <v>0</v>
      </c>
      <c r="DZ328" t="b">
        <v>0</v>
      </c>
      <c r="EA328" t="b">
        <v>0</v>
      </c>
      <c r="EB328" t="b">
        <v>0</v>
      </c>
      <c r="EC328" t="b">
        <v>0</v>
      </c>
      <c r="ED328" t="b">
        <v>0</v>
      </c>
      <c r="EE328" t="b">
        <v>0</v>
      </c>
      <c r="EF328" t="b">
        <v>0</v>
      </c>
      <c r="EG328" t="b" cm="1">
        <v>0</v>
      </c>
      <c r="EH328" t="b">
        <v>0</v>
      </c>
      <c r="EI328" t="b">
        <v>0</v>
      </c>
      <c r="EJ328" t="b">
        <v>0</v>
      </c>
      <c r="EK328" t="s">
        <v>1547</v>
      </c>
      <c r="EL328">
        <v>0</v>
      </c>
      <c r="EM328">
        <v>24</v>
      </c>
      <c r="EN328" t="b">
        <v>0</v>
      </c>
    </row>
    <row r="329" spans="1:144" s="119" customFormat="1" ht="15.75">
      <c r="A329"/>
      <c r="B329" t="s">
        <v>1569</v>
      </c>
      <c r="C329" t="s">
        <v>3541</v>
      </c>
      <c r="D329" t="s">
        <v>3500</v>
      </c>
      <c r="E329" t="s">
        <v>3501</v>
      </c>
      <c r="F329" t="s">
        <v>3500</v>
      </c>
      <c r="G329" t="s">
        <v>3500</v>
      </c>
      <c r="H329" t="s">
        <v>3500</v>
      </c>
      <c r="I329" t="s">
        <v>2798</v>
      </c>
      <c r="J329"/>
      <c r="K329" t="s">
        <v>902</v>
      </c>
      <c r="L329" t="s">
        <v>3190</v>
      </c>
      <c r="M329" t="s">
        <v>2001</v>
      </c>
      <c r="N329"/>
      <c r="O329" t="s">
        <v>3388</v>
      </c>
      <c r="P329" t="s">
        <v>1569</v>
      </c>
      <c r="Q329" t="s">
        <v>2623</v>
      </c>
      <c r="R329" t="s">
        <v>3194</v>
      </c>
      <c r="S329"/>
      <c r="T329"/>
      <c r="U329" t="s">
        <v>3554</v>
      </c>
      <c r="V329" t="s">
        <v>13264</v>
      </c>
      <c r="W329"/>
      <c r="X329"/>
      <c r="Y329"/>
      <c r="Z329"/>
      <c r="AA329"/>
      <c r="AB329"/>
      <c r="AC329"/>
      <c r="AD329"/>
      <c r="AE329"/>
      <c r="AF329"/>
      <c r="AG329"/>
      <c r="AH329"/>
      <c r="AI329"/>
      <c r="AJ329"/>
      <c r="AK329"/>
      <c r="AL329"/>
      <c r="AM329"/>
      <c r="AN329"/>
      <c r="AO329" s="108" t="s">
        <v>43</v>
      </c>
      <c r="AP329" t="s">
        <v>2847</v>
      </c>
      <c r="AQ329">
        <v>24</v>
      </c>
      <c r="AR329" t="e">
        <v>#N/A</v>
      </c>
      <c r="AS329" t="s">
        <v>3541</v>
      </c>
      <c r="AT329" t="e">
        <v>#N/A</v>
      </c>
      <c r="AU329" t="s">
        <v>3501</v>
      </c>
      <c r="AV329" t="s">
        <v>6841</v>
      </c>
      <c r="AW329" t="s">
        <v>6842</v>
      </c>
      <c r="AX329" t="s">
        <v>1740</v>
      </c>
      <c r="AY329" t="s">
        <v>6842</v>
      </c>
      <c r="AZ329" t="s">
        <v>2623</v>
      </c>
      <c r="BA329" t="s">
        <v>6843</v>
      </c>
      <c r="BB329" t="s">
        <v>2798</v>
      </c>
      <c r="BC329" t="s">
        <v>3190</v>
      </c>
      <c r="BD329" t="s">
        <v>7197</v>
      </c>
      <c r="BE329" t="s">
        <v>3552</v>
      </c>
      <c r="BF329">
        <v>263</v>
      </c>
      <c r="BG329">
        <v>323</v>
      </c>
      <c r="BH329">
        <v>0</v>
      </c>
      <c r="BI329" t="s">
        <v>1547</v>
      </c>
      <c r="BJ329">
        <v>0</v>
      </c>
      <c r="BK329">
        <v>0</v>
      </c>
      <c r="BL329">
        <v>263</v>
      </c>
      <c r="BM329" t="s">
        <v>6846</v>
      </c>
      <c r="BN329" t="s">
        <v>3553</v>
      </c>
      <c r="BO329" t="s">
        <v>7162</v>
      </c>
      <c r="BP329" t="e" cm="1">
        <v>#N/A</v>
      </c>
      <c r="BQ329" t="s">
        <v>1547</v>
      </c>
      <c r="BR329" t="s">
        <v>3388</v>
      </c>
      <c r="BS329">
        <v>54</v>
      </c>
      <c r="BT329" t="s">
        <v>5499</v>
      </c>
      <c r="BU329" t="s">
        <v>15382</v>
      </c>
      <c r="BV329" t="s">
        <v>3500</v>
      </c>
      <c r="BW329" t="s">
        <v>6841</v>
      </c>
      <c r="BX329" t="s">
        <v>6842</v>
      </c>
      <c r="BY329" t="s">
        <v>1744</v>
      </c>
      <c r="BZ329" t="s">
        <v>1547</v>
      </c>
      <c r="CA329" t="s">
        <v>1744</v>
      </c>
      <c r="CB329" t="s">
        <v>2001</v>
      </c>
      <c r="CC329"/>
      <c r="CD329" t="s">
        <v>998</v>
      </c>
      <c r="CE329" t="s">
        <v>2798</v>
      </c>
      <c r="CF329" t="s">
        <v>7198</v>
      </c>
      <c r="CG329" t="s">
        <v>7199</v>
      </c>
      <c r="CH329" t="s">
        <v>2798</v>
      </c>
      <c r="CI329" t="s">
        <v>1547</v>
      </c>
      <c r="CJ329" t="s">
        <v>3194</v>
      </c>
      <c r="CK329" t="s">
        <v>1569</v>
      </c>
      <c r="CL329"/>
      <c r="CM329"/>
      <c r="CN329" t="s">
        <v>3554</v>
      </c>
      <c r="CO329" t="s">
        <v>13264</v>
      </c>
      <c r="CP329" t="s">
        <v>3554</v>
      </c>
      <c r="CQ329" t="s">
        <v>13264</v>
      </c>
      <c r="CR329" t="s">
        <v>1547</v>
      </c>
      <c r="CS329">
        <v>8</v>
      </c>
      <c r="CT329" t="s">
        <v>3388</v>
      </c>
      <c r="CU329" t="s">
        <v>3388</v>
      </c>
      <c r="CV329" t="s">
        <v>3388</v>
      </c>
      <c r="CW329" t="s">
        <v>1547</v>
      </c>
      <c r="CX329" t="s">
        <v>1547</v>
      </c>
      <c r="CY329">
        <v>327</v>
      </c>
      <c r="CZ329" t="s">
        <v>7200</v>
      </c>
      <c r="DA329" t="s">
        <v>1547</v>
      </c>
      <c r="DB329" t="s">
        <v>1881</v>
      </c>
      <c r="DC329" t="s">
        <v>1882</v>
      </c>
      <c r="DD329" t="s">
        <v>3501</v>
      </c>
      <c r="DE329" t="s">
        <v>2623</v>
      </c>
      <c r="DF329" t="s">
        <v>3500</v>
      </c>
      <c r="DG329" t="s">
        <v>1547</v>
      </c>
      <c r="DH329" t="s">
        <v>1547</v>
      </c>
      <c r="DI329" t="s">
        <v>1892</v>
      </c>
      <c r="DJ329" t="e">
        <v>#N/A</v>
      </c>
      <c r="DK329"/>
      <c r="DL329" t="s">
        <v>1892</v>
      </c>
      <c r="DM329">
        <v>9</v>
      </c>
      <c r="DN329" t="s">
        <v>1883</v>
      </c>
      <c r="DO329" t="s">
        <v>1569</v>
      </c>
      <c r="DP329" t="b">
        <v>1</v>
      </c>
      <c r="DQ329" t="b">
        <v>0</v>
      </c>
      <c r="DR329" t="b">
        <v>0</v>
      </c>
      <c r="DS329" t="b">
        <v>0</v>
      </c>
      <c r="DT329" t="b">
        <v>0</v>
      </c>
      <c r="DU329" t="b">
        <v>0</v>
      </c>
      <c r="DV329" t="b">
        <v>0</v>
      </c>
      <c r="DW329">
        <v>0</v>
      </c>
      <c r="DX329" t="b">
        <v>0</v>
      </c>
      <c r="DY329" t="b">
        <v>0</v>
      </c>
      <c r="DZ329" t="b">
        <v>0</v>
      </c>
      <c r="EA329" t="b">
        <v>0</v>
      </c>
      <c r="EB329" t="b">
        <v>0</v>
      </c>
      <c r="EC329" t="b">
        <v>0</v>
      </c>
      <c r="ED329" t="b">
        <v>0</v>
      </c>
      <c r="EE329" t="b">
        <v>0</v>
      </c>
      <c r="EF329" t="b">
        <v>0</v>
      </c>
      <c r="EG329" t="b" cm="1">
        <v>0</v>
      </c>
      <c r="EH329" t="b">
        <v>0</v>
      </c>
      <c r="EI329" t="b">
        <v>0</v>
      </c>
      <c r="EJ329" t="b">
        <v>0</v>
      </c>
      <c r="EK329" t="s">
        <v>1547</v>
      </c>
      <c r="EL329">
        <v>0</v>
      </c>
      <c r="EM329">
        <v>31</v>
      </c>
      <c r="EN329" t="b">
        <v>0</v>
      </c>
    </row>
    <row r="330" spans="1:144" ht="189">
      <c r="A330"/>
      <c r="B330" t="s">
        <v>1569</v>
      </c>
      <c r="C330" t="s">
        <v>3541</v>
      </c>
      <c r="D330" t="s">
        <v>3502</v>
      </c>
      <c r="E330" t="s">
        <v>3503</v>
      </c>
      <c r="F330"/>
      <c r="G330" t="s">
        <v>3502</v>
      </c>
      <c r="H330" s="109" t="s">
        <v>3504</v>
      </c>
      <c r="I330" t="s">
        <v>2798</v>
      </c>
      <c r="J330"/>
      <c r="K330" t="s">
        <v>3563</v>
      </c>
      <c r="L330" t="s">
        <v>3190</v>
      </c>
      <c r="M330" t="s">
        <v>2001</v>
      </c>
      <c r="N330"/>
      <c r="O330" t="s">
        <v>3388</v>
      </c>
      <c r="P330" t="s">
        <v>1569</v>
      </c>
      <c r="Q330" t="s">
        <v>2623</v>
      </c>
      <c r="R330" t="s">
        <v>3194</v>
      </c>
      <c r="S330"/>
      <c r="T330"/>
      <c r="U330" t="s">
        <v>3554</v>
      </c>
      <c r="V330" t="s">
        <v>13265</v>
      </c>
      <c r="W330"/>
      <c r="X330"/>
      <c r="Y330"/>
      <c r="Z330"/>
      <c r="AA330"/>
      <c r="AB330"/>
      <c r="AC330"/>
      <c r="AD330"/>
      <c r="AE330"/>
      <c r="AF330"/>
      <c r="AG330"/>
      <c r="AH330"/>
      <c r="AI330"/>
      <c r="AJ330"/>
      <c r="AK330"/>
      <c r="AL330"/>
      <c r="AM330"/>
      <c r="AN330"/>
      <c r="AO330" s="108" t="s">
        <v>43</v>
      </c>
      <c r="AP330" t="s">
        <v>2847</v>
      </c>
      <c r="AQ330">
        <v>25</v>
      </c>
      <c r="AR330" t="e">
        <v>#N/A</v>
      </c>
      <c r="AS330" t="s">
        <v>3541</v>
      </c>
      <c r="AT330" t="e">
        <v>#N/A</v>
      </c>
      <c r="AU330" t="s">
        <v>3503</v>
      </c>
      <c r="AV330" t="s">
        <v>6849</v>
      </c>
      <c r="AW330" t="s">
        <v>1744</v>
      </c>
      <c r="AX330" t="s">
        <v>1740</v>
      </c>
      <c r="AY330" t="s">
        <v>6850</v>
      </c>
      <c r="AZ330" t="s">
        <v>2623</v>
      </c>
      <c r="BA330" t="s">
        <v>6851</v>
      </c>
      <c r="BB330" t="s">
        <v>2798</v>
      </c>
      <c r="BC330" t="s">
        <v>3190</v>
      </c>
      <c r="BD330" t="s">
        <v>7201</v>
      </c>
      <c r="BE330" t="s">
        <v>3552</v>
      </c>
      <c r="BF330">
        <v>264</v>
      </c>
      <c r="BG330">
        <v>323</v>
      </c>
      <c r="BH330" t="e">
        <v>#N/A</v>
      </c>
      <c r="BI330" t="s">
        <v>1547</v>
      </c>
      <c r="BJ330">
        <v>0</v>
      </c>
      <c r="BK330">
        <v>0</v>
      </c>
      <c r="BL330">
        <v>264</v>
      </c>
      <c r="BM330" t="s">
        <v>6856</v>
      </c>
      <c r="BN330" t="s">
        <v>3553</v>
      </c>
      <c r="BO330" t="s">
        <v>7162</v>
      </c>
      <c r="BP330" t="e" cm="1">
        <v>#N/A</v>
      </c>
      <c r="BQ330" t="s">
        <v>7202</v>
      </c>
      <c r="BR330" t="s">
        <v>3388</v>
      </c>
      <c r="BS330">
        <v>55</v>
      </c>
      <c r="BT330" t="s">
        <v>5511</v>
      </c>
      <c r="BU330" t="s">
        <v>15383</v>
      </c>
      <c r="BV330" t="s">
        <v>3502</v>
      </c>
      <c r="BW330" t="s">
        <v>6849</v>
      </c>
      <c r="BX330" t="s">
        <v>6854</v>
      </c>
      <c r="BY330" t="s">
        <v>1744</v>
      </c>
      <c r="BZ330" t="s">
        <v>1547</v>
      </c>
      <c r="CA330" t="s">
        <v>1744</v>
      </c>
      <c r="CB330" t="s">
        <v>2001</v>
      </c>
      <c r="CC330"/>
      <c r="CD330" t="s">
        <v>998</v>
      </c>
      <c r="CE330" t="s">
        <v>2798</v>
      </c>
      <c r="CF330" t="s">
        <v>7203</v>
      </c>
      <c r="CG330" t="s">
        <v>7204</v>
      </c>
      <c r="CH330" t="s">
        <v>2798</v>
      </c>
      <c r="CI330" t="s">
        <v>1547</v>
      </c>
      <c r="CJ330" t="s">
        <v>3194</v>
      </c>
      <c r="CK330" t="s">
        <v>1569</v>
      </c>
      <c r="CL330"/>
      <c r="CM330"/>
      <c r="CN330" t="s">
        <v>3554</v>
      </c>
      <c r="CO330" t="s">
        <v>13265</v>
      </c>
      <c r="CP330" t="s">
        <v>3554</v>
      </c>
      <c r="CQ330" t="s">
        <v>13265</v>
      </c>
      <c r="CR330" t="s">
        <v>1547</v>
      </c>
      <c r="CS330">
        <v>8</v>
      </c>
      <c r="CT330" t="s">
        <v>3388</v>
      </c>
      <c r="CU330" t="s">
        <v>3388</v>
      </c>
      <c r="CV330" t="s">
        <v>3388</v>
      </c>
      <c r="CW330" t="s">
        <v>1547</v>
      </c>
      <c r="CX330" t="s">
        <v>1547</v>
      </c>
      <c r="CY330">
        <v>328</v>
      </c>
      <c r="CZ330" t="s">
        <v>7205</v>
      </c>
      <c r="DA330" t="s">
        <v>1547</v>
      </c>
      <c r="DB330" t="s">
        <v>1881</v>
      </c>
      <c r="DC330" t="s">
        <v>1882</v>
      </c>
      <c r="DD330" t="s">
        <v>3503</v>
      </c>
      <c r="DE330" t="s">
        <v>2623</v>
      </c>
      <c r="DF330" t="s">
        <v>3502</v>
      </c>
      <c r="DG330" t="s">
        <v>1547</v>
      </c>
      <c r="DH330" t="s">
        <v>1547</v>
      </c>
      <c r="DI330" t="s">
        <v>1892</v>
      </c>
      <c r="DJ330" t="e">
        <v>#N/A</v>
      </c>
      <c r="DK330"/>
      <c r="DL330" t="s">
        <v>1892</v>
      </c>
      <c r="DM330">
        <v>9</v>
      </c>
      <c r="DN330" t="s">
        <v>1883</v>
      </c>
      <c r="DO330" t="s">
        <v>1569</v>
      </c>
      <c r="DP330" t="b">
        <v>1</v>
      </c>
      <c r="DQ330" t="b">
        <v>0</v>
      </c>
      <c r="DR330" t="b">
        <v>0</v>
      </c>
      <c r="DS330" t="b">
        <v>0</v>
      </c>
      <c r="DT330" t="b">
        <v>0</v>
      </c>
      <c r="DU330" t="b">
        <v>0</v>
      </c>
      <c r="DV330" t="b">
        <v>0</v>
      </c>
      <c r="DW330">
        <v>0</v>
      </c>
      <c r="DX330" t="b">
        <v>0</v>
      </c>
      <c r="DY330" t="b">
        <v>0</v>
      </c>
      <c r="DZ330" t="b">
        <v>0</v>
      </c>
      <c r="EA330" t="b">
        <v>0</v>
      </c>
      <c r="EB330" t="b">
        <v>0</v>
      </c>
      <c r="EC330" t="b">
        <v>0</v>
      </c>
      <c r="ED330" t="b">
        <v>0</v>
      </c>
      <c r="EE330" t="b">
        <v>0</v>
      </c>
      <c r="EF330" t="b">
        <v>0</v>
      </c>
      <c r="EG330" t="b" cm="1">
        <v>0</v>
      </c>
      <c r="EH330" t="b">
        <v>0</v>
      </c>
      <c r="EI330" t="b">
        <v>0</v>
      </c>
      <c r="EJ330" t="b">
        <v>0</v>
      </c>
      <c r="EK330" t="s">
        <v>1547</v>
      </c>
      <c r="EL330">
        <v>0</v>
      </c>
      <c r="EM330">
        <v>36</v>
      </c>
      <c r="EN330" t="b">
        <v>0</v>
      </c>
    </row>
    <row r="331" spans="1:144" ht="15.75">
      <c r="A331"/>
      <c r="B331" t="s">
        <v>1569</v>
      </c>
      <c r="C331" t="s">
        <v>3541</v>
      </c>
      <c r="D331" t="s">
        <v>3506</v>
      </c>
      <c r="E331" t="s">
        <v>3507</v>
      </c>
      <c r="F331"/>
      <c r="G331" t="s">
        <v>3506</v>
      </c>
      <c r="H331" t="s">
        <v>3508</v>
      </c>
      <c r="I331" t="s">
        <v>2798</v>
      </c>
      <c r="J331"/>
      <c r="K331" t="s">
        <v>3564</v>
      </c>
      <c r="L331" t="s">
        <v>3190</v>
      </c>
      <c r="M331" t="s">
        <v>2007</v>
      </c>
      <c r="N331"/>
      <c r="O331" t="s">
        <v>3388</v>
      </c>
      <c r="P331" t="s">
        <v>1569</v>
      </c>
      <c r="Q331" t="s">
        <v>2623</v>
      </c>
      <c r="R331" t="s">
        <v>3194</v>
      </c>
      <c r="S331"/>
      <c r="T331"/>
      <c r="U331" t="s">
        <v>3554</v>
      </c>
      <c r="V331" t="s">
        <v>3510</v>
      </c>
      <c r="W331"/>
      <c r="X331"/>
      <c r="Y331"/>
      <c r="Z331"/>
      <c r="AA331"/>
      <c r="AB331"/>
      <c r="AC331"/>
      <c r="AD331"/>
      <c r="AE331"/>
      <c r="AF331"/>
      <c r="AG331"/>
      <c r="AH331"/>
      <c r="AI331"/>
      <c r="AJ331"/>
      <c r="AK331"/>
      <c r="AL331"/>
      <c r="AM331"/>
      <c r="AN331"/>
      <c r="AO331" s="108" t="s">
        <v>43</v>
      </c>
      <c r="AP331" t="s">
        <v>2847</v>
      </c>
      <c r="AQ331">
        <v>26</v>
      </c>
      <c r="AR331" t="e">
        <v>#N/A</v>
      </c>
      <c r="AS331" t="s">
        <v>3541</v>
      </c>
      <c r="AT331" t="e">
        <v>#N/A</v>
      </c>
      <c r="AU331" t="s">
        <v>3507</v>
      </c>
      <c r="AV331" t="s">
        <v>6859</v>
      </c>
      <c r="AW331" t="s">
        <v>1744</v>
      </c>
      <c r="AX331" t="s">
        <v>1740</v>
      </c>
      <c r="AY331" t="s">
        <v>6860</v>
      </c>
      <c r="AZ331" t="s">
        <v>2623</v>
      </c>
      <c r="BA331" t="s">
        <v>6861</v>
      </c>
      <c r="BB331" t="s">
        <v>2798</v>
      </c>
      <c r="BC331" t="s">
        <v>3190</v>
      </c>
      <c r="BD331" t="s">
        <v>7206</v>
      </c>
      <c r="BE331" t="s">
        <v>3552</v>
      </c>
      <c r="BF331">
        <v>265</v>
      </c>
      <c r="BG331">
        <v>323</v>
      </c>
      <c r="BH331" t="e">
        <v>#N/A</v>
      </c>
      <c r="BI331" t="s">
        <v>1547</v>
      </c>
      <c r="BJ331">
        <v>0</v>
      </c>
      <c r="BK331">
        <v>0</v>
      </c>
      <c r="BL331">
        <v>265</v>
      </c>
      <c r="BM331" t="s">
        <v>6866</v>
      </c>
      <c r="BN331" t="s">
        <v>3553</v>
      </c>
      <c r="BO331" t="s">
        <v>7162</v>
      </c>
      <c r="BP331" t="e" cm="1">
        <v>#N/A</v>
      </c>
      <c r="BQ331" t="s">
        <v>7207</v>
      </c>
      <c r="BR331" t="s">
        <v>3388</v>
      </c>
      <c r="BS331">
        <v>56</v>
      </c>
      <c r="BT331" t="s">
        <v>5523</v>
      </c>
      <c r="BU331" t="s">
        <v>15384</v>
      </c>
      <c r="BV331" t="s">
        <v>3506</v>
      </c>
      <c r="BW331" t="s">
        <v>6859</v>
      </c>
      <c r="BX331" t="s">
        <v>6864</v>
      </c>
      <c r="BY331" t="s">
        <v>1744</v>
      </c>
      <c r="BZ331" t="s">
        <v>1547</v>
      </c>
      <c r="CA331" t="s">
        <v>1744</v>
      </c>
      <c r="CB331" t="s">
        <v>2007</v>
      </c>
      <c r="CC331"/>
      <c r="CD331" t="s">
        <v>998</v>
      </c>
      <c r="CE331" t="s">
        <v>2798</v>
      </c>
      <c r="CF331" t="s">
        <v>7208</v>
      </c>
      <c r="CG331" t="s">
        <v>7209</v>
      </c>
      <c r="CH331" t="s">
        <v>2798</v>
      </c>
      <c r="CI331" t="s">
        <v>1547</v>
      </c>
      <c r="CJ331" t="s">
        <v>3194</v>
      </c>
      <c r="CK331" t="s">
        <v>1569</v>
      </c>
      <c r="CL331"/>
      <c r="CM331"/>
      <c r="CN331" t="s">
        <v>3554</v>
      </c>
      <c r="CO331" t="s">
        <v>3510</v>
      </c>
      <c r="CP331" t="s">
        <v>3554</v>
      </c>
      <c r="CQ331" t="s">
        <v>3510</v>
      </c>
      <c r="CR331" t="s">
        <v>1547</v>
      </c>
      <c r="CS331">
        <v>8</v>
      </c>
      <c r="CT331" t="s">
        <v>3388</v>
      </c>
      <c r="CU331" t="s">
        <v>3388</v>
      </c>
      <c r="CV331" t="s">
        <v>3388</v>
      </c>
      <c r="CW331" t="s">
        <v>1547</v>
      </c>
      <c r="CX331" t="s">
        <v>1547</v>
      </c>
      <c r="CY331">
        <v>329</v>
      </c>
      <c r="CZ331" t="s">
        <v>7210</v>
      </c>
      <c r="DA331" t="s">
        <v>1547</v>
      </c>
      <c r="DB331" t="s">
        <v>1881</v>
      </c>
      <c r="DC331" t="s">
        <v>1882</v>
      </c>
      <c r="DD331" t="s">
        <v>3507</v>
      </c>
      <c r="DE331" t="s">
        <v>2623</v>
      </c>
      <c r="DF331" t="s">
        <v>3506</v>
      </c>
      <c r="DG331" t="s">
        <v>1547</v>
      </c>
      <c r="DH331" t="s">
        <v>1547</v>
      </c>
      <c r="DI331" t="s">
        <v>1892</v>
      </c>
      <c r="DJ331" t="e">
        <v>#N/A</v>
      </c>
      <c r="DK331"/>
      <c r="DL331" t="s">
        <v>1892</v>
      </c>
      <c r="DM331">
        <v>9</v>
      </c>
      <c r="DN331" t="s">
        <v>1883</v>
      </c>
      <c r="DO331" t="s">
        <v>1569</v>
      </c>
      <c r="DP331" t="b">
        <v>1</v>
      </c>
      <c r="DQ331" t="b">
        <v>0</v>
      </c>
      <c r="DR331" t="b">
        <v>0</v>
      </c>
      <c r="DS331" t="b">
        <v>0</v>
      </c>
      <c r="DT331" t="b">
        <v>0</v>
      </c>
      <c r="DU331" t="b">
        <v>0</v>
      </c>
      <c r="DV331" t="b">
        <v>0</v>
      </c>
      <c r="DW331">
        <v>0</v>
      </c>
      <c r="DX331" t="b">
        <v>0</v>
      </c>
      <c r="DY331" t="b">
        <v>0</v>
      </c>
      <c r="DZ331" t="b">
        <v>0</v>
      </c>
      <c r="EA331" t="b">
        <v>0</v>
      </c>
      <c r="EB331" t="b">
        <v>0</v>
      </c>
      <c r="EC331" t="b">
        <v>0</v>
      </c>
      <c r="ED331" t="b">
        <v>0</v>
      </c>
      <c r="EE331" t="b">
        <v>0</v>
      </c>
      <c r="EF331" t="b">
        <v>0</v>
      </c>
      <c r="EG331" t="b" cm="1">
        <v>0</v>
      </c>
      <c r="EH331" t="b">
        <v>0</v>
      </c>
      <c r="EI331" t="b">
        <v>0</v>
      </c>
      <c r="EJ331" t="b">
        <v>0</v>
      </c>
      <c r="EK331" t="s">
        <v>1547</v>
      </c>
      <c r="EL331">
        <v>0</v>
      </c>
      <c r="EM331">
        <v>38</v>
      </c>
      <c r="EN331" t="b">
        <v>0</v>
      </c>
    </row>
    <row r="332" spans="1:144" ht="15.75">
      <c r="A332"/>
      <c r="B332" t="s">
        <v>1569</v>
      </c>
      <c r="C332" t="s">
        <v>3541</v>
      </c>
      <c r="D332" t="s">
        <v>3565</v>
      </c>
      <c r="E332" t="s">
        <v>3566</v>
      </c>
      <c r="F332"/>
      <c r="G332" t="s">
        <v>3565</v>
      </c>
      <c r="H332" t="s">
        <v>3565</v>
      </c>
      <c r="I332" t="s">
        <v>1244</v>
      </c>
      <c r="J332"/>
      <c r="K332" t="s">
        <v>902</v>
      </c>
      <c r="L332" t="s">
        <v>3190</v>
      </c>
      <c r="M332" t="s">
        <v>902</v>
      </c>
      <c r="N332"/>
      <c r="O332" t="s">
        <v>3388</v>
      </c>
      <c r="P332" t="s">
        <v>1569</v>
      </c>
      <c r="Q332" t="s">
        <v>2623</v>
      </c>
      <c r="R332" t="s">
        <v>3194</v>
      </c>
      <c r="S332"/>
      <c r="T332"/>
      <c r="U332" t="s">
        <v>3567</v>
      </c>
      <c r="V332"/>
      <c r="W332"/>
      <c r="X332"/>
      <c r="Y332"/>
      <c r="Z332"/>
      <c r="AA332"/>
      <c r="AB332"/>
      <c r="AC332"/>
      <c r="AD332"/>
      <c r="AE332"/>
      <c r="AF332"/>
      <c r="AG332"/>
      <c r="AH332"/>
      <c r="AI332"/>
      <c r="AJ332"/>
      <c r="AK332"/>
      <c r="AL332"/>
      <c r="AM332"/>
      <c r="AN332"/>
      <c r="AO332" s="108" t="s">
        <v>43</v>
      </c>
      <c r="AP332" t="s">
        <v>2847</v>
      </c>
      <c r="AQ332">
        <v>27</v>
      </c>
      <c r="AR332" t="e">
        <v>#N/A</v>
      </c>
      <c r="AS332" t="s">
        <v>3541</v>
      </c>
      <c r="AT332" t="e">
        <v>#N/A</v>
      </c>
      <c r="AU332" t="s">
        <v>3566</v>
      </c>
      <c r="AV332" t="s">
        <v>7211</v>
      </c>
      <c r="AW332" t="s">
        <v>1744</v>
      </c>
      <c r="AX332" t="s">
        <v>1740</v>
      </c>
      <c r="AY332" t="s">
        <v>7212</v>
      </c>
      <c r="AZ332" t="s">
        <v>2623</v>
      </c>
      <c r="BA332" t="s">
        <v>7213</v>
      </c>
      <c r="BB332" t="s">
        <v>1244</v>
      </c>
      <c r="BC332" t="s">
        <v>3190</v>
      </c>
      <c r="BD332" t="s">
        <v>7214</v>
      </c>
      <c r="BE332" t="s">
        <v>3565</v>
      </c>
      <c r="BF332">
        <v>332</v>
      </c>
      <c r="BG332">
        <v>0</v>
      </c>
      <c r="BH332">
        <v>0</v>
      </c>
      <c r="BI332" t="s">
        <v>1547</v>
      </c>
      <c r="BJ332">
        <v>0</v>
      </c>
      <c r="BK332">
        <v>0</v>
      </c>
      <c r="BL332">
        <v>0</v>
      </c>
      <c r="BM332" t="s">
        <v>1547</v>
      </c>
      <c r="BN332" t="s">
        <v>1547</v>
      </c>
      <c r="BO332" t="s">
        <v>1547</v>
      </c>
      <c r="BP332" t="s" cm="1">
        <v>1547</v>
      </c>
      <c r="BQ332" t="s">
        <v>1547</v>
      </c>
      <c r="BR332" t="s">
        <v>3388</v>
      </c>
      <c r="BS332">
        <v>57</v>
      </c>
      <c r="BT332" t="s">
        <v>5534</v>
      </c>
      <c r="BU332" t="s">
        <v>15385</v>
      </c>
      <c r="BV332" t="s">
        <v>3565</v>
      </c>
      <c r="BW332" t="s">
        <v>7211</v>
      </c>
      <c r="BX332" t="s">
        <v>7212</v>
      </c>
      <c r="BY332" t="s">
        <v>1744</v>
      </c>
      <c r="BZ332" t="s">
        <v>1547</v>
      </c>
      <c r="CA332" t="s">
        <v>1744</v>
      </c>
      <c r="CB332" t="s">
        <v>902</v>
      </c>
      <c r="CC332"/>
      <c r="CD332" t="s">
        <v>998</v>
      </c>
      <c r="CE332" t="s">
        <v>1244</v>
      </c>
      <c r="CF332" t="s">
        <v>3566</v>
      </c>
      <c r="CG332" t="s">
        <v>7211</v>
      </c>
      <c r="CH332" t="s">
        <v>1244</v>
      </c>
      <c r="CI332" t="s">
        <v>1547</v>
      </c>
      <c r="CJ332" t="s">
        <v>3194</v>
      </c>
      <c r="CK332" t="s">
        <v>1569</v>
      </c>
      <c r="CL332"/>
      <c r="CM332"/>
      <c r="CN332" t="s">
        <v>3567</v>
      </c>
      <c r="CO332" t="s">
        <v>1547</v>
      </c>
      <c r="CP332" t="s">
        <v>3567</v>
      </c>
      <c r="CQ332" t="s">
        <v>1547</v>
      </c>
      <c r="CR332" t="s">
        <v>1547</v>
      </c>
      <c r="CS332">
        <v>8</v>
      </c>
      <c r="CT332" t="s">
        <v>3388</v>
      </c>
      <c r="CU332" t="s">
        <v>3388</v>
      </c>
      <c r="CV332" t="s">
        <v>3388</v>
      </c>
      <c r="CW332" t="s">
        <v>1547</v>
      </c>
      <c r="CX332" t="s">
        <v>1547</v>
      </c>
      <c r="CY332">
        <v>330</v>
      </c>
      <c r="CZ332" t="s">
        <v>7215</v>
      </c>
      <c r="DA332" t="s">
        <v>1547</v>
      </c>
      <c r="DB332" t="s">
        <v>1881</v>
      </c>
      <c r="DC332" t="s">
        <v>1882</v>
      </c>
      <c r="DD332" t="s">
        <v>3566</v>
      </c>
      <c r="DE332" t="s">
        <v>2623</v>
      </c>
      <c r="DF332" t="s">
        <v>3565</v>
      </c>
      <c r="DG332" t="s">
        <v>1547</v>
      </c>
      <c r="DH332" t="s">
        <v>1547</v>
      </c>
      <c r="DI332" t="s">
        <v>1892</v>
      </c>
      <c r="DJ332" t="e">
        <v>#N/A</v>
      </c>
      <c r="DK332"/>
      <c r="DL332" t="s">
        <v>1892</v>
      </c>
      <c r="DM332">
        <v>9</v>
      </c>
      <c r="DN332" t="s">
        <v>1883</v>
      </c>
      <c r="DO332" t="s">
        <v>1569</v>
      </c>
      <c r="DP332" t="b">
        <v>1</v>
      </c>
      <c r="DQ332" t="b">
        <v>0</v>
      </c>
      <c r="DR332" t="b">
        <v>1</v>
      </c>
      <c r="DS332" t="b">
        <v>0</v>
      </c>
      <c r="DT332" t="b">
        <v>0</v>
      </c>
      <c r="DU332" t="b">
        <v>0</v>
      </c>
      <c r="DV332" t="b">
        <v>1</v>
      </c>
      <c r="DW332">
        <v>0</v>
      </c>
      <c r="DX332" t="b">
        <v>0</v>
      </c>
      <c r="DY332" t="b">
        <v>0</v>
      </c>
      <c r="DZ332" t="b">
        <v>0</v>
      </c>
      <c r="EA332" t="b">
        <v>0</v>
      </c>
      <c r="EB332" t="b">
        <v>0</v>
      </c>
      <c r="EC332" t="b">
        <v>0</v>
      </c>
      <c r="ED332" t="b">
        <v>0</v>
      </c>
      <c r="EE332" t="b">
        <v>0</v>
      </c>
      <c r="EF332" t="b">
        <v>0</v>
      </c>
      <c r="EG332" t="b" cm="1">
        <v>0</v>
      </c>
      <c r="EH332" t="b">
        <v>0</v>
      </c>
      <c r="EI332" t="b">
        <v>0</v>
      </c>
      <c r="EJ332" t="b">
        <v>0</v>
      </c>
      <c r="EK332" t="s">
        <v>1547</v>
      </c>
      <c r="EL332">
        <v>0</v>
      </c>
      <c r="EM332">
        <v>28</v>
      </c>
      <c r="EN332" t="b">
        <v>0</v>
      </c>
    </row>
    <row r="333" spans="1:144" ht="15.75">
      <c r="A333"/>
      <c r="B333" t="s">
        <v>1569</v>
      </c>
      <c r="C333" t="s">
        <v>3541</v>
      </c>
      <c r="D333" t="s">
        <v>3480</v>
      </c>
      <c r="E333" t="s">
        <v>3481</v>
      </c>
      <c r="F333" t="s">
        <v>3482</v>
      </c>
      <c r="G333" t="s">
        <v>3480</v>
      </c>
      <c r="H333" t="s">
        <v>3480</v>
      </c>
      <c r="I333" t="s">
        <v>2799</v>
      </c>
      <c r="J333"/>
      <c r="K333" t="s">
        <v>902</v>
      </c>
      <c r="L333" t="s">
        <v>3190</v>
      </c>
      <c r="M333" t="s">
        <v>1749</v>
      </c>
      <c r="N333"/>
      <c r="O333" t="s">
        <v>3388</v>
      </c>
      <c r="P333" t="s">
        <v>1569</v>
      </c>
      <c r="Q333" t="s">
        <v>2623</v>
      </c>
      <c r="R333" t="s">
        <v>3194</v>
      </c>
      <c r="S333"/>
      <c r="T333"/>
      <c r="U333" t="s">
        <v>3567</v>
      </c>
      <c r="V333" t="s">
        <v>3483</v>
      </c>
      <c r="W333"/>
      <c r="X333"/>
      <c r="Y333"/>
      <c r="Z333"/>
      <c r="AA333"/>
      <c r="AB333"/>
      <c r="AC333"/>
      <c r="AD333"/>
      <c r="AE333"/>
      <c r="AF333"/>
      <c r="AG333"/>
      <c r="AH333"/>
      <c r="AI333"/>
      <c r="AJ333"/>
      <c r="AK333"/>
      <c r="AL333"/>
      <c r="AM333"/>
      <c r="AN333"/>
      <c r="AO333" s="108" t="s">
        <v>43</v>
      </c>
      <c r="AP333" t="s">
        <v>2847</v>
      </c>
      <c r="AQ333">
        <v>28</v>
      </c>
      <c r="AR333" t="e">
        <v>#N/A</v>
      </c>
      <c r="AS333" t="s">
        <v>3541</v>
      </c>
      <c r="AT333" t="e">
        <v>#N/A</v>
      </c>
      <c r="AU333" t="s">
        <v>3481</v>
      </c>
      <c r="AV333" t="s">
        <v>6785</v>
      </c>
      <c r="AW333" t="s">
        <v>6786</v>
      </c>
      <c r="AX333" t="s">
        <v>1740</v>
      </c>
      <c r="AY333" t="s">
        <v>6787</v>
      </c>
      <c r="AZ333" t="s">
        <v>2623</v>
      </c>
      <c r="BA333" t="s">
        <v>6788</v>
      </c>
      <c r="BB333" t="s">
        <v>2799</v>
      </c>
      <c r="BC333" t="s">
        <v>3190</v>
      </c>
      <c r="BD333" t="s">
        <v>7167</v>
      </c>
      <c r="BE333" t="s">
        <v>3565</v>
      </c>
      <c r="BF333">
        <v>255</v>
      </c>
      <c r="BG333">
        <v>332</v>
      </c>
      <c r="BH333">
        <v>0</v>
      </c>
      <c r="BI333" t="s">
        <v>1547</v>
      </c>
      <c r="BJ333">
        <v>0</v>
      </c>
      <c r="BK333">
        <v>0</v>
      </c>
      <c r="BL333">
        <v>255</v>
      </c>
      <c r="BM333" t="s">
        <v>6791</v>
      </c>
      <c r="BN333" t="s">
        <v>3566</v>
      </c>
      <c r="BO333" t="s">
        <v>7211</v>
      </c>
      <c r="BP333" t="e" cm="1">
        <v>#N/A</v>
      </c>
      <c r="BQ333" t="s">
        <v>1547</v>
      </c>
      <c r="BR333" t="s">
        <v>3388</v>
      </c>
      <c r="BS333">
        <v>58</v>
      </c>
      <c r="BT333" t="s">
        <v>5545</v>
      </c>
      <c r="BU333" t="s">
        <v>15386</v>
      </c>
      <c r="BV333" t="s">
        <v>3480</v>
      </c>
      <c r="BW333" t="s">
        <v>6785</v>
      </c>
      <c r="BX333" t="s">
        <v>6787</v>
      </c>
      <c r="BY333" t="s">
        <v>1744</v>
      </c>
      <c r="BZ333" t="s">
        <v>1547</v>
      </c>
      <c r="CA333" t="s">
        <v>1744</v>
      </c>
      <c r="CB333" t="s">
        <v>1749</v>
      </c>
      <c r="CC333"/>
      <c r="CD333" t="s">
        <v>998</v>
      </c>
      <c r="CE333" t="s">
        <v>2799</v>
      </c>
      <c r="CF333" t="s">
        <v>7216</v>
      </c>
      <c r="CG333" t="s">
        <v>7217</v>
      </c>
      <c r="CH333" t="s">
        <v>2799</v>
      </c>
      <c r="CI333" t="s">
        <v>1547</v>
      </c>
      <c r="CJ333" t="s">
        <v>3194</v>
      </c>
      <c r="CK333" t="s">
        <v>1569</v>
      </c>
      <c r="CL333"/>
      <c r="CM333"/>
      <c r="CN333" t="s">
        <v>3567</v>
      </c>
      <c r="CO333" t="s">
        <v>3483</v>
      </c>
      <c r="CP333" t="s">
        <v>3567</v>
      </c>
      <c r="CQ333" t="s">
        <v>3483</v>
      </c>
      <c r="CR333" t="s">
        <v>1547</v>
      </c>
      <c r="CS333">
        <v>8</v>
      </c>
      <c r="CT333" t="s">
        <v>3388</v>
      </c>
      <c r="CU333" t="s">
        <v>3388</v>
      </c>
      <c r="CV333" t="s">
        <v>3388</v>
      </c>
      <c r="CW333" t="s">
        <v>1547</v>
      </c>
      <c r="CX333" t="s">
        <v>1547</v>
      </c>
      <c r="CY333">
        <v>331</v>
      </c>
      <c r="CZ333" t="s">
        <v>7218</v>
      </c>
      <c r="DA333" t="s">
        <v>1547</v>
      </c>
      <c r="DB333" t="s">
        <v>1881</v>
      </c>
      <c r="DC333" t="s">
        <v>1882</v>
      </c>
      <c r="DD333" t="s">
        <v>3481</v>
      </c>
      <c r="DE333" t="s">
        <v>2623</v>
      </c>
      <c r="DF333" t="s">
        <v>3480</v>
      </c>
      <c r="DG333" t="s">
        <v>1547</v>
      </c>
      <c r="DH333" t="s">
        <v>1547</v>
      </c>
      <c r="DI333" t="s">
        <v>1892</v>
      </c>
      <c r="DJ333" t="e">
        <v>#N/A</v>
      </c>
      <c r="DK333"/>
      <c r="DL333" t="s">
        <v>1892</v>
      </c>
      <c r="DM333">
        <v>9</v>
      </c>
      <c r="DN333" t="s">
        <v>1883</v>
      </c>
      <c r="DO333" t="s">
        <v>1569</v>
      </c>
      <c r="DP333" t="b">
        <v>1</v>
      </c>
      <c r="DQ333" t="b">
        <v>0</v>
      </c>
      <c r="DR333" t="b">
        <v>0</v>
      </c>
      <c r="DS333" t="b">
        <v>0</v>
      </c>
      <c r="DT333" t="b">
        <v>0</v>
      </c>
      <c r="DU333" t="b">
        <v>0</v>
      </c>
      <c r="DV333" t="b">
        <v>0</v>
      </c>
      <c r="DW333">
        <v>0</v>
      </c>
      <c r="DX333" t="b">
        <v>0</v>
      </c>
      <c r="DY333" t="b">
        <v>0</v>
      </c>
      <c r="DZ333" t="b">
        <v>0</v>
      </c>
      <c r="EA333" t="b">
        <v>0</v>
      </c>
      <c r="EB333" t="b">
        <v>0</v>
      </c>
      <c r="EC333" t="b">
        <v>0</v>
      </c>
      <c r="ED333" t="b">
        <v>0</v>
      </c>
      <c r="EE333" t="b">
        <v>0</v>
      </c>
      <c r="EF333" t="b">
        <v>0</v>
      </c>
      <c r="EG333" t="b" cm="1">
        <v>0</v>
      </c>
      <c r="EH333" t="b">
        <v>0</v>
      </c>
      <c r="EI333" t="b">
        <v>0</v>
      </c>
      <c r="EJ333" t="b">
        <v>0</v>
      </c>
      <c r="EK333" t="s">
        <v>1547</v>
      </c>
      <c r="EL333">
        <v>0</v>
      </c>
      <c r="EM333">
        <v>25</v>
      </c>
      <c r="EN333" t="b">
        <v>0</v>
      </c>
    </row>
    <row r="334" spans="1:144" ht="63">
      <c r="A334"/>
      <c r="B334" t="s">
        <v>1569</v>
      </c>
      <c r="C334" t="s">
        <v>3541</v>
      </c>
      <c r="D334" t="s">
        <v>3390</v>
      </c>
      <c r="E334" t="s">
        <v>3391</v>
      </c>
      <c r="F334"/>
      <c r="G334" t="s">
        <v>3392</v>
      </c>
      <c r="H334" s="109" t="s">
        <v>3568</v>
      </c>
      <c r="I334" t="s">
        <v>2799</v>
      </c>
      <c r="J334"/>
      <c r="K334" t="s">
        <v>902</v>
      </c>
      <c r="L334" t="s">
        <v>3190</v>
      </c>
      <c r="M334" t="s">
        <v>1749</v>
      </c>
      <c r="N334"/>
      <c r="O334" t="s">
        <v>3388</v>
      </c>
      <c r="P334" t="s">
        <v>1569</v>
      </c>
      <c r="Q334" t="s">
        <v>2623</v>
      </c>
      <c r="R334" t="s">
        <v>3194</v>
      </c>
      <c r="S334"/>
      <c r="T334"/>
      <c r="U334" t="s">
        <v>3567</v>
      </c>
      <c r="V334" t="s">
        <v>3393</v>
      </c>
      <c r="W334"/>
      <c r="X334"/>
      <c r="Y334"/>
      <c r="Z334"/>
      <c r="AA334"/>
      <c r="AB334"/>
      <c r="AC334"/>
      <c r="AD334"/>
      <c r="AE334"/>
      <c r="AF334"/>
      <c r="AG334"/>
      <c r="AH334"/>
      <c r="AI334"/>
      <c r="AJ334"/>
      <c r="AK334"/>
      <c r="AL334"/>
      <c r="AM334"/>
      <c r="AN334"/>
      <c r="AO334" s="108" t="s">
        <v>43</v>
      </c>
      <c r="AP334" t="s">
        <v>2847</v>
      </c>
      <c r="AQ334">
        <v>29</v>
      </c>
      <c r="AR334" t="e">
        <v>#N/A</v>
      </c>
      <c r="AS334" t="s">
        <v>3541</v>
      </c>
      <c r="AT334" t="e">
        <v>#N/A</v>
      </c>
      <c r="AU334" t="s">
        <v>3391</v>
      </c>
      <c r="AV334" t="s">
        <v>6613</v>
      </c>
      <c r="AW334" t="s">
        <v>1744</v>
      </c>
      <c r="AX334" t="s">
        <v>1740</v>
      </c>
      <c r="AY334" t="s">
        <v>6614</v>
      </c>
      <c r="AZ334" t="s">
        <v>2623</v>
      </c>
      <c r="BA334" t="s">
        <v>6615</v>
      </c>
      <c r="BB334" t="s">
        <v>2799</v>
      </c>
      <c r="BC334" t="s">
        <v>3190</v>
      </c>
      <c r="BD334" t="s">
        <v>7094</v>
      </c>
      <c r="BE334" t="s">
        <v>3565</v>
      </c>
      <c r="BF334">
        <v>236</v>
      </c>
      <c r="BG334">
        <v>332</v>
      </c>
      <c r="BH334">
        <v>0</v>
      </c>
      <c r="BI334" t="s">
        <v>1547</v>
      </c>
      <c r="BJ334">
        <v>0</v>
      </c>
      <c r="BK334">
        <v>0</v>
      </c>
      <c r="BL334">
        <v>236</v>
      </c>
      <c r="BM334" t="s">
        <v>6618</v>
      </c>
      <c r="BN334" t="s">
        <v>3566</v>
      </c>
      <c r="BO334" t="s">
        <v>7211</v>
      </c>
      <c r="BP334" t="e" cm="1">
        <v>#N/A</v>
      </c>
      <c r="BQ334" t="s">
        <v>1547</v>
      </c>
      <c r="BR334" t="s">
        <v>3388</v>
      </c>
      <c r="BS334">
        <v>59</v>
      </c>
      <c r="BT334" t="s">
        <v>5555</v>
      </c>
      <c r="BU334" t="s">
        <v>15387</v>
      </c>
      <c r="BV334" t="s">
        <v>3390</v>
      </c>
      <c r="BW334" t="s">
        <v>6613</v>
      </c>
      <c r="BX334" t="s">
        <v>7219</v>
      </c>
      <c r="BY334" t="s">
        <v>1744</v>
      </c>
      <c r="BZ334" t="s">
        <v>1547</v>
      </c>
      <c r="CA334" t="s">
        <v>1744</v>
      </c>
      <c r="CB334" t="s">
        <v>1749</v>
      </c>
      <c r="CC334"/>
      <c r="CD334" t="s">
        <v>998</v>
      </c>
      <c r="CE334" t="s">
        <v>2799</v>
      </c>
      <c r="CF334" t="s">
        <v>7220</v>
      </c>
      <c r="CG334" t="s">
        <v>7221</v>
      </c>
      <c r="CH334" t="s">
        <v>2799</v>
      </c>
      <c r="CI334" t="s">
        <v>1547</v>
      </c>
      <c r="CJ334" t="s">
        <v>3194</v>
      </c>
      <c r="CK334" t="s">
        <v>1569</v>
      </c>
      <c r="CL334"/>
      <c r="CM334"/>
      <c r="CN334" t="s">
        <v>3567</v>
      </c>
      <c r="CO334" t="s">
        <v>3393</v>
      </c>
      <c r="CP334" t="s">
        <v>3567</v>
      </c>
      <c r="CQ334" t="s">
        <v>3393</v>
      </c>
      <c r="CR334" t="s">
        <v>1547</v>
      </c>
      <c r="CS334">
        <v>8</v>
      </c>
      <c r="CT334" t="s">
        <v>3388</v>
      </c>
      <c r="CU334" t="s">
        <v>3388</v>
      </c>
      <c r="CV334" t="s">
        <v>3388</v>
      </c>
      <c r="CW334" t="s">
        <v>1547</v>
      </c>
      <c r="CX334" t="s">
        <v>1547</v>
      </c>
      <c r="CY334">
        <v>332</v>
      </c>
      <c r="CZ334" t="s">
        <v>7222</v>
      </c>
      <c r="DA334" t="s">
        <v>1547</v>
      </c>
      <c r="DB334" t="s">
        <v>1881</v>
      </c>
      <c r="DC334" t="s">
        <v>1882</v>
      </c>
      <c r="DD334" t="s">
        <v>3391</v>
      </c>
      <c r="DE334" t="s">
        <v>2623</v>
      </c>
      <c r="DF334" t="s">
        <v>3392</v>
      </c>
      <c r="DG334" t="s">
        <v>1547</v>
      </c>
      <c r="DH334" t="s">
        <v>1547</v>
      </c>
      <c r="DI334" t="s">
        <v>1892</v>
      </c>
      <c r="DJ334" t="e">
        <v>#N/A</v>
      </c>
      <c r="DK334"/>
      <c r="DL334" t="s">
        <v>1892</v>
      </c>
      <c r="DM334">
        <v>9</v>
      </c>
      <c r="DN334" t="s">
        <v>1883</v>
      </c>
      <c r="DO334" t="s">
        <v>1569</v>
      </c>
      <c r="DP334" t="b">
        <v>1</v>
      </c>
      <c r="DQ334" t="b">
        <v>0</v>
      </c>
      <c r="DR334" t="b">
        <v>0</v>
      </c>
      <c r="DS334" t="b">
        <v>0</v>
      </c>
      <c r="DT334" t="b">
        <v>0</v>
      </c>
      <c r="DU334" t="b">
        <v>0</v>
      </c>
      <c r="DV334" t="b">
        <v>0</v>
      </c>
      <c r="DW334">
        <v>0</v>
      </c>
      <c r="DX334" t="b">
        <v>0</v>
      </c>
      <c r="DY334" t="b">
        <v>0</v>
      </c>
      <c r="DZ334" t="b">
        <v>0</v>
      </c>
      <c r="EA334" t="b">
        <v>0</v>
      </c>
      <c r="EB334" t="b">
        <v>0</v>
      </c>
      <c r="EC334" t="b">
        <v>0</v>
      </c>
      <c r="ED334" t="b">
        <v>0</v>
      </c>
      <c r="EE334" t="b">
        <v>0</v>
      </c>
      <c r="EF334" t="b">
        <v>0</v>
      </c>
      <c r="EG334" t="b" cm="1">
        <v>0</v>
      </c>
      <c r="EH334" t="b">
        <v>0</v>
      </c>
      <c r="EI334" t="b">
        <v>0</v>
      </c>
      <c r="EJ334" t="b">
        <v>0</v>
      </c>
      <c r="EK334" t="s">
        <v>1547</v>
      </c>
      <c r="EL334">
        <v>0</v>
      </c>
      <c r="EM334">
        <v>18</v>
      </c>
      <c r="EN334" t="b">
        <v>0</v>
      </c>
    </row>
    <row r="335" spans="1:144" ht="47.25">
      <c r="A335"/>
      <c r="B335" t="s">
        <v>1569</v>
      </c>
      <c r="C335" t="s">
        <v>3541</v>
      </c>
      <c r="D335" t="s">
        <v>3484</v>
      </c>
      <c r="E335" t="s">
        <v>3485</v>
      </c>
      <c r="F335"/>
      <c r="G335" t="s">
        <v>3484</v>
      </c>
      <c r="H335" s="109" t="s">
        <v>3486</v>
      </c>
      <c r="I335" t="s">
        <v>2799</v>
      </c>
      <c r="J335"/>
      <c r="K335" t="s">
        <v>902</v>
      </c>
      <c r="L335" t="s">
        <v>3190</v>
      </c>
      <c r="M335" t="s">
        <v>1754</v>
      </c>
      <c r="N335"/>
      <c r="O335" t="s">
        <v>3388</v>
      </c>
      <c r="P335" t="s">
        <v>1569</v>
      </c>
      <c r="Q335" t="s">
        <v>2623</v>
      </c>
      <c r="R335" t="s">
        <v>3194</v>
      </c>
      <c r="S335"/>
      <c r="T335"/>
      <c r="U335" t="s">
        <v>3567</v>
      </c>
      <c r="V335" t="s">
        <v>3487</v>
      </c>
      <c r="W335"/>
      <c r="X335"/>
      <c r="Y335"/>
      <c r="Z335"/>
      <c r="AA335"/>
      <c r="AB335"/>
      <c r="AC335"/>
      <c r="AD335"/>
      <c r="AE335"/>
      <c r="AF335"/>
      <c r="AG335"/>
      <c r="AH335"/>
      <c r="AI335"/>
      <c r="AJ335"/>
      <c r="AK335"/>
      <c r="AL335"/>
      <c r="AM335"/>
      <c r="AN335"/>
      <c r="AO335" s="108" t="s">
        <v>43</v>
      </c>
      <c r="AP335" t="s">
        <v>2847</v>
      </c>
      <c r="AQ335">
        <v>30</v>
      </c>
      <c r="AR335" t="e">
        <v>#N/A</v>
      </c>
      <c r="AS335" t="s">
        <v>3541</v>
      </c>
      <c r="AT335" t="e">
        <v>#N/A</v>
      </c>
      <c r="AU335" t="s">
        <v>3485</v>
      </c>
      <c r="AV335" t="s">
        <v>6798</v>
      </c>
      <c r="AW335" t="s">
        <v>1744</v>
      </c>
      <c r="AX335" t="s">
        <v>1740</v>
      </c>
      <c r="AY335" t="s">
        <v>6799</v>
      </c>
      <c r="AZ335" t="s">
        <v>2623</v>
      </c>
      <c r="BA335" t="s">
        <v>6800</v>
      </c>
      <c r="BB335" t="s">
        <v>2799</v>
      </c>
      <c r="BC335" t="s">
        <v>3190</v>
      </c>
      <c r="BD335" t="s">
        <v>7223</v>
      </c>
      <c r="BE335" t="s">
        <v>3565</v>
      </c>
      <c r="BF335">
        <v>257</v>
      </c>
      <c r="BG335">
        <v>332</v>
      </c>
      <c r="BH335">
        <v>0</v>
      </c>
      <c r="BI335" t="s">
        <v>1547</v>
      </c>
      <c r="BJ335">
        <v>0</v>
      </c>
      <c r="BK335">
        <v>0</v>
      </c>
      <c r="BL335">
        <v>257</v>
      </c>
      <c r="BM335" t="s">
        <v>6804</v>
      </c>
      <c r="BN335" t="s">
        <v>3566</v>
      </c>
      <c r="BO335" t="s">
        <v>7211</v>
      </c>
      <c r="BP335" t="e" cm="1">
        <v>#N/A</v>
      </c>
      <c r="BQ335" t="s">
        <v>1547</v>
      </c>
      <c r="BR335" t="s">
        <v>3388</v>
      </c>
      <c r="BS335">
        <v>60</v>
      </c>
      <c r="BT335" t="s">
        <v>5564</v>
      </c>
      <c r="BU335" t="s">
        <v>15388</v>
      </c>
      <c r="BV335" t="s">
        <v>3484</v>
      </c>
      <c r="BW335" t="s">
        <v>6798</v>
      </c>
      <c r="BX335" t="s">
        <v>6802</v>
      </c>
      <c r="BY335" t="s">
        <v>1744</v>
      </c>
      <c r="BZ335" t="s">
        <v>1547</v>
      </c>
      <c r="CA335" t="s">
        <v>1744</v>
      </c>
      <c r="CB335" t="s">
        <v>1754</v>
      </c>
      <c r="CC335"/>
      <c r="CD335" t="s">
        <v>998</v>
      </c>
      <c r="CE335" t="s">
        <v>2799</v>
      </c>
      <c r="CF335" t="s">
        <v>7224</v>
      </c>
      <c r="CG335" t="s">
        <v>7225</v>
      </c>
      <c r="CH335" t="s">
        <v>2799</v>
      </c>
      <c r="CI335" t="s">
        <v>1547</v>
      </c>
      <c r="CJ335" t="s">
        <v>3194</v>
      </c>
      <c r="CK335" t="s">
        <v>1569</v>
      </c>
      <c r="CL335"/>
      <c r="CM335"/>
      <c r="CN335" t="s">
        <v>3567</v>
      </c>
      <c r="CO335" t="s">
        <v>3487</v>
      </c>
      <c r="CP335" t="s">
        <v>3567</v>
      </c>
      <c r="CQ335" t="s">
        <v>3487</v>
      </c>
      <c r="CR335" t="s">
        <v>1547</v>
      </c>
      <c r="CS335">
        <v>8</v>
      </c>
      <c r="CT335" t="s">
        <v>3388</v>
      </c>
      <c r="CU335" t="s">
        <v>3388</v>
      </c>
      <c r="CV335" t="s">
        <v>3388</v>
      </c>
      <c r="CW335" t="s">
        <v>1547</v>
      </c>
      <c r="CX335" t="s">
        <v>1547</v>
      </c>
      <c r="CY335">
        <v>333</v>
      </c>
      <c r="CZ335" t="s">
        <v>7226</v>
      </c>
      <c r="DA335" t="s">
        <v>1547</v>
      </c>
      <c r="DB335" t="s">
        <v>1881</v>
      </c>
      <c r="DC335" t="s">
        <v>1882</v>
      </c>
      <c r="DD335" t="s">
        <v>3485</v>
      </c>
      <c r="DE335" t="s">
        <v>2623</v>
      </c>
      <c r="DF335" t="s">
        <v>3484</v>
      </c>
      <c r="DG335" t="s">
        <v>1547</v>
      </c>
      <c r="DH335" t="s">
        <v>1547</v>
      </c>
      <c r="DI335" t="s">
        <v>1892</v>
      </c>
      <c r="DJ335" t="e">
        <v>#N/A</v>
      </c>
      <c r="DK335"/>
      <c r="DL335" t="s">
        <v>1892</v>
      </c>
      <c r="DM335">
        <v>9</v>
      </c>
      <c r="DN335" t="s">
        <v>1883</v>
      </c>
      <c r="DO335" t="s">
        <v>1569</v>
      </c>
      <c r="DP335" t="b">
        <v>1</v>
      </c>
      <c r="DQ335" t="b">
        <v>0</v>
      </c>
      <c r="DR335" t="b">
        <v>0</v>
      </c>
      <c r="DS335" t="b">
        <v>0</v>
      </c>
      <c r="DT335" t="b">
        <v>0</v>
      </c>
      <c r="DU335" t="b">
        <v>0</v>
      </c>
      <c r="DV335" t="b">
        <v>0</v>
      </c>
      <c r="DW335">
        <v>0</v>
      </c>
      <c r="DX335" t="b">
        <v>0</v>
      </c>
      <c r="DY335" t="b">
        <v>0</v>
      </c>
      <c r="DZ335" t="b">
        <v>0</v>
      </c>
      <c r="EA335" t="b">
        <v>0</v>
      </c>
      <c r="EB335" t="b">
        <v>0</v>
      </c>
      <c r="EC335" t="b">
        <v>0</v>
      </c>
      <c r="ED335" t="b">
        <v>0</v>
      </c>
      <c r="EE335" t="b">
        <v>0</v>
      </c>
      <c r="EF335" t="b">
        <v>0</v>
      </c>
      <c r="EG335" t="b" cm="1">
        <v>0</v>
      </c>
      <c r="EH335" t="b">
        <v>0</v>
      </c>
      <c r="EI335" t="b">
        <v>0</v>
      </c>
      <c r="EJ335" t="b">
        <v>0</v>
      </c>
      <c r="EK335" t="s">
        <v>1547</v>
      </c>
      <c r="EL335">
        <v>0</v>
      </c>
      <c r="EM335">
        <v>22</v>
      </c>
      <c r="EN335" t="b">
        <v>0</v>
      </c>
    </row>
    <row r="336" spans="1:144" ht="15.75">
      <c r="A336"/>
      <c r="B336" t="s">
        <v>1569</v>
      </c>
      <c r="C336" t="s">
        <v>3541</v>
      </c>
      <c r="D336" t="s">
        <v>3488</v>
      </c>
      <c r="E336" t="s">
        <v>3489</v>
      </c>
      <c r="F336"/>
      <c r="G336" t="s">
        <v>3488</v>
      </c>
      <c r="H336" t="s">
        <v>3488</v>
      </c>
      <c r="I336" t="s">
        <v>2798</v>
      </c>
      <c r="J336"/>
      <c r="K336" t="s">
        <v>902</v>
      </c>
      <c r="L336" t="s">
        <v>3190</v>
      </c>
      <c r="M336" t="s">
        <v>2001</v>
      </c>
      <c r="N336"/>
      <c r="O336" t="s">
        <v>3388</v>
      </c>
      <c r="P336" t="s">
        <v>1569</v>
      </c>
      <c r="Q336" t="s">
        <v>2623</v>
      </c>
      <c r="R336" t="s">
        <v>3194</v>
      </c>
      <c r="S336"/>
      <c r="T336"/>
      <c r="U336" t="s">
        <v>3567</v>
      </c>
      <c r="V336" t="s">
        <v>3490</v>
      </c>
      <c r="W336"/>
      <c r="X336"/>
      <c r="Y336"/>
      <c r="Z336"/>
      <c r="AA336"/>
      <c r="AB336"/>
      <c r="AC336"/>
      <c r="AD336"/>
      <c r="AE336"/>
      <c r="AF336"/>
      <c r="AG336"/>
      <c r="AH336"/>
      <c r="AI336"/>
      <c r="AJ336"/>
      <c r="AK336"/>
      <c r="AL336"/>
      <c r="AM336"/>
      <c r="AN336"/>
      <c r="AO336" s="108" t="s">
        <v>43</v>
      </c>
      <c r="AP336" t="s">
        <v>2847</v>
      </c>
      <c r="AQ336">
        <v>31</v>
      </c>
      <c r="AR336" t="e">
        <v>#N/A</v>
      </c>
      <c r="AS336" t="s">
        <v>3541</v>
      </c>
      <c r="AT336" t="e">
        <v>#N/A</v>
      </c>
      <c r="AU336" t="s">
        <v>3489</v>
      </c>
      <c r="AV336" t="s">
        <v>6807</v>
      </c>
      <c r="AW336" t="s">
        <v>1744</v>
      </c>
      <c r="AX336" t="s">
        <v>1740</v>
      </c>
      <c r="AY336" t="s">
        <v>6808</v>
      </c>
      <c r="AZ336" t="s">
        <v>2623</v>
      </c>
      <c r="BA336" t="s">
        <v>6809</v>
      </c>
      <c r="BB336" t="s">
        <v>2798</v>
      </c>
      <c r="BC336" t="s">
        <v>3190</v>
      </c>
      <c r="BD336" t="s">
        <v>7227</v>
      </c>
      <c r="BE336" t="s">
        <v>3565</v>
      </c>
      <c r="BF336">
        <v>258</v>
      </c>
      <c r="BG336">
        <v>332</v>
      </c>
      <c r="BH336">
        <v>0</v>
      </c>
      <c r="BI336" t="s">
        <v>1547</v>
      </c>
      <c r="BJ336">
        <v>0</v>
      </c>
      <c r="BK336">
        <v>0</v>
      </c>
      <c r="BL336">
        <v>258</v>
      </c>
      <c r="BM336" t="s">
        <v>6811</v>
      </c>
      <c r="BN336" t="s">
        <v>3566</v>
      </c>
      <c r="BO336" t="s">
        <v>7211</v>
      </c>
      <c r="BP336" t="e" cm="1">
        <v>#N/A</v>
      </c>
      <c r="BQ336" t="s">
        <v>1547</v>
      </c>
      <c r="BR336" t="s">
        <v>3388</v>
      </c>
      <c r="BS336">
        <v>61</v>
      </c>
      <c r="BT336" t="s">
        <v>5575</v>
      </c>
      <c r="BU336" t="s">
        <v>15389</v>
      </c>
      <c r="BV336" t="s">
        <v>3488</v>
      </c>
      <c r="BW336" t="s">
        <v>6807</v>
      </c>
      <c r="BX336" t="s">
        <v>6808</v>
      </c>
      <c r="BY336" t="s">
        <v>1744</v>
      </c>
      <c r="BZ336" t="s">
        <v>1547</v>
      </c>
      <c r="CA336" t="s">
        <v>1744</v>
      </c>
      <c r="CB336" t="s">
        <v>2001</v>
      </c>
      <c r="CC336"/>
      <c r="CD336" t="s">
        <v>998</v>
      </c>
      <c r="CE336" t="s">
        <v>2798</v>
      </c>
      <c r="CF336" t="s">
        <v>7228</v>
      </c>
      <c r="CG336" t="s">
        <v>7229</v>
      </c>
      <c r="CH336" t="s">
        <v>2798</v>
      </c>
      <c r="CI336" t="s">
        <v>1547</v>
      </c>
      <c r="CJ336" t="s">
        <v>3194</v>
      </c>
      <c r="CK336" t="s">
        <v>1569</v>
      </c>
      <c r="CL336"/>
      <c r="CM336"/>
      <c r="CN336" t="s">
        <v>3567</v>
      </c>
      <c r="CO336" t="s">
        <v>3490</v>
      </c>
      <c r="CP336" t="s">
        <v>3567</v>
      </c>
      <c r="CQ336" t="s">
        <v>3490</v>
      </c>
      <c r="CR336" t="s">
        <v>1547</v>
      </c>
      <c r="CS336">
        <v>8</v>
      </c>
      <c r="CT336" t="s">
        <v>3388</v>
      </c>
      <c r="CU336" t="s">
        <v>3388</v>
      </c>
      <c r="CV336" t="s">
        <v>3388</v>
      </c>
      <c r="CW336" t="s">
        <v>1547</v>
      </c>
      <c r="CX336" t="s">
        <v>1547</v>
      </c>
      <c r="CY336">
        <v>334</v>
      </c>
      <c r="CZ336" t="s">
        <v>7230</v>
      </c>
      <c r="DA336" t="s">
        <v>1547</v>
      </c>
      <c r="DB336" t="s">
        <v>1881</v>
      </c>
      <c r="DC336" t="s">
        <v>1882</v>
      </c>
      <c r="DD336" t="s">
        <v>3489</v>
      </c>
      <c r="DE336" t="s">
        <v>2623</v>
      </c>
      <c r="DF336" t="s">
        <v>3488</v>
      </c>
      <c r="DG336" t="s">
        <v>1547</v>
      </c>
      <c r="DH336" t="s">
        <v>1547</v>
      </c>
      <c r="DI336" t="s">
        <v>1892</v>
      </c>
      <c r="DJ336" t="e">
        <v>#N/A</v>
      </c>
      <c r="DK336"/>
      <c r="DL336" t="s">
        <v>1892</v>
      </c>
      <c r="DM336">
        <v>9</v>
      </c>
      <c r="DN336" t="s">
        <v>1883</v>
      </c>
      <c r="DO336" t="s">
        <v>1569</v>
      </c>
      <c r="DP336" t="b">
        <v>1</v>
      </c>
      <c r="DQ336" t="b">
        <v>0</v>
      </c>
      <c r="DR336" t="b">
        <v>0</v>
      </c>
      <c r="DS336" t="b">
        <v>0</v>
      </c>
      <c r="DT336" t="b">
        <v>0</v>
      </c>
      <c r="DU336" t="b">
        <v>0</v>
      </c>
      <c r="DV336" t="b">
        <v>0</v>
      </c>
      <c r="DW336">
        <v>0</v>
      </c>
      <c r="DX336" t="b">
        <v>0</v>
      </c>
      <c r="DY336" t="b">
        <v>0</v>
      </c>
      <c r="DZ336" t="b">
        <v>0</v>
      </c>
      <c r="EA336" t="b">
        <v>0</v>
      </c>
      <c r="EB336" t="b">
        <v>0</v>
      </c>
      <c r="EC336" t="b">
        <v>0</v>
      </c>
      <c r="ED336" t="b">
        <v>0</v>
      </c>
      <c r="EE336" t="b">
        <v>0</v>
      </c>
      <c r="EF336" t="b">
        <v>0</v>
      </c>
      <c r="EG336" t="b" cm="1">
        <v>0</v>
      </c>
      <c r="EH336" t="b">
        <v>0</v>
      </c>
      <c r="EI336" t="b">
        <v>0</v>
      </c>
      <c r="EJ336" t="b">
        <v>0</v>
      </c>
      <c r="EK336" t="s">
        <v>1547</v>
      </c>
      <c r="EL336">
        <v>0</v>
      </c>
      <c r="EM336">
        <v>24</v>
      </c>
      <c r="EN336" t="b">
        <v>0</v>
      </c>
    </row>
    <row r="337" spans="1:144" ht="15.75">
      <c r="A337"/>
      <c r="B337" t="s">
        <v>1569</v>
      </c>
      <c r="C337" t="s">
        <v>3541</v>
      </c>
      <c r="D337" t="s">
        <v>3569</v>
      </c>
      <c r="E337" t="s">
        <v>3570</v>
      </c>
      <c r="F337"/>
      <c r="G337" t="s">
        <v>3569</v>
      </c>
      <c r="H337" t="s">
        <v>3569</v>
      </c>
      <c r="I337" t="s">
        <v>1244</v>
      </c>
      <c r="J337"/>
      <c r="K337" t="s">
        <v>902</v>
      </c>
      <c r="L337" t="s">
        <v>3190</v>
      </c>
      <c r="M337" t="s">
        <v>902</v>
      </c>
      <c r="N337"/>
      <c r="O337" t="s">
        <v>3388</v>
      </c>
      <c r="P337" t="s">
        <v>1569</v>
      </c>
      <c r="Q337" t="s">
        <v>2623</v>
      </c>
      <c r="R337" t="s">
        <v>3194</v>
      </c>
      <c r="S337"/>
      <c r="T337"/>
      <c r="U337" t="s">
        <v>3571</v>
      </c>
      <c r="V337"/>
      <c r="W337"/>
      <c r="X337"/>
      <c r="Y337"/>
      <c r="Z337"/>
      <c r="AA337"/>
      <c r="AB337"/>
      <c r="AC337"/>
      <c r="AD337"/>
      <c r="AE337"/>
      <c r="AF337"/>
      <c r="AG337"/>
      <c r="AH337"/>
      <c r="AI337"/>
      <c r="AJ337"/>
      <c r="AK337"/>
      <c r="AL337"/>
      <c r="AM337"/>
      <c r="AN337"/>
      <c r="AO337" s="108" t="s">
        <v>43</v>
      </c>
      <c r="AP337" t="s">
        <v>2847</v>
      </c>
      <c r="AQ337">
        <v>32</v>
      </c>
      <c r="AR337" t="e">
        <v>#N/A</v>
      </c>
      <c r="AS337" t="s">
        <v>3541</v>
      </c>
      <c r="AT337" t="e">
        <v>#N/A</v>
      </c>
      <c r="AU337" t="s">
        <v>3570</v>
      </c>
      <c r="AV337" t="s">
        <v>7231</v>
      </c>
      <c r="AW337" t="s">
        <v>1744</v>
      </c>
      <c r="AX337" t="s">
        <v>1740</v>
      </c>
      <c r="AY337" t="s">
        <v>7232</v>
      </c>
      <c r="AZ337" t="s">
        <v>2623</v>
      </c>
      <c r="BA337" t="s">
        <v>7233</v>
      </c>
      <c r="BB337" t="s">
        <v>1244</v>
      </c>
      <c r="BC337" t="s">
        <v>3190</v>
      </c>
      <c r="BD337" t="s">
        <v>7234</v>
      </c>
      <c r="BE337" t="s">
        <v>3569</v>
      </c>
      <c r="BF337">
        <v>337</v>
      </c>
      <c r="BG337">
        <v>0</v>
      </c>
      <c r="BH337">
        <v>0</v>
      </c>
      <c r="BI337" t="s">
        <v>1547</v>
      </c>
      <c r="BJ337">
        <v>0</v>
      </c>
      <c r="BK337">
        <v>0</v>
      </c>
      <c r="BL337">
        <v>0</v>
      </c>
      <c r="BM337" t="s">
        <v>1547</v>
      </c>
      <c r="BN337" t="s">
        <v>1547</v>
      </c>
      <c r="BO337" t="s">
        <v>1547</v>
      </c>
      <c r="BP337" t="s" cm="1">
        <v>1547</v>
      </c>
      <c r="BQ337" t="s">
        <v>1547</v>
      </c>
      <c r="BR337" t="s">
        <v>3388</v>
      </c>
      <c r="BS337">
        <v>62</v>
      </c>
      <c r="BT337" t="s">
        <v>5587</v>
      </c>
      <c r="BU337" t="s">
        <v>15390</v>
      </c>
      <c r="BV337" t="s">
        <v>3569</v>
      </c>
      <c r="BW337" t="s">
        <v>7231</v>
      </c>
      <c r="BX337" t="s">
        <v>7232</v>
      </c>
      <c r="BY337" t="s">
        <v>1744</v>
      </c>
      <c r="BZ337" t="s">
        <v>1547</v>
      </c>
      <c r="CA337" t="s">
        <v>1744</v>
      </c>
      <c r="CB337" t="s">
        <v>902</v>
      </c>
      <c r="CC337"/>
      <c r="CD337" t="s">
        <v>998</v>
      </c>
      <c r="CE337" t="s">
        <v>1244</v>
      </c>
      <c r="CF337" t="s">
        <v>3570</v>
      </c>
      <c r="CG337" t="s">
        <v>7231</v>
      </c>
      <c r="CH337" t="s">
        <v>1244</v>
      </c>
      <c r="CI337" t="s">
        <v>1547</v>
      </c>
      <c r="CJ337" t="s">
        <v>3194</v>
      </c>
      <c r="CK337" t="s">
        <v>1569</v>
      </c>
      <c r="CL337"/>
      <c r="CM337"/>
      <c r="CN337" t="s">
        <v>3571</v>
      </c>
      <c r="CO337" t="s">
        <v>1547</v>
      </c>
      <c r="CP337" t="s">
        <v>3571</v>
      </c>
      <c r="CQ337" t="s">
        <v>1547</v>
      </c>
      <c r="CR337" t="s">
        <v>1547</v>
      </c>
      <c r="CS337">
        <v>8</v>
      </c>
      <c r="CT337" t="s">
        <v>3388</v>
      </c>
      <c r="CU337" t="s">
        <v>3388</v>
      </c>
      <c r="CV337" t="s">
        <v>3388</v>
      </c>
      <c r="CW337" t="s">
        <v>1547</v>
      </c>
      <c r="CX337" t="s">
        <v>1547</v>
      </c>
      <c r="CY337">
        <v>335</v>
      </c>
      <c r="CZ337" t="s">
        <v>7235</v>
      </c>
      <c r="DA337" t="s">
        <v>1547</v>
      </c>
      <c r="DB337" t="s">
        <v>1881</v>
      </c>
      <c r="DC337" t="s">
        <v>1882</v>
      </c>
      <c r="DD337" t="s">
        <v>3570</v>
      </c>
      <c r="DE337" t="s">
        <v>2623</v>
      </c>
      <c r="DF337" t="s">
        <v>3569</v>
      </c>
      <c r="DG337" t="s">
        <v>1547</v>
      </c>
      <c r="DH337" t="s">
        <v>1547</v>
      </c>
      <c r="DI337" t="s">
        <v>1892</v>
      </c>
      <c r="DJ337" t="e">
        <v>#N/A</v>
      </c>
      <c r="DK337"/>
      <c r="DL337" t="s">
        <v>1892</v>
      </c>
      <c r="DM337">
        <v>9</v>
      </c>
      <c r="DN337" t="s">
        <v>1883</v>
      </c>
      <c r="DO337" t="s">
        <v>1569</v>
      </c>
      <c r="DP337" t="b">
        <v>1</v>
      </c>
      <c r="DQ337" t="b">
        <v>0</v>
      </c>
      <c r="DR337" t="b">
        <v>1</v>
      </c>
      <c r="DS337" t="b">
        <v>0</v>
      </c>
      <c r="DT337" t="b">
        <v>0</v>
      </c>
      <c r="DU337" t="b">
        <v>0</v>
      </c>
      <c r="DV337" t="b">
        <v>1</v>
      </c>
      <c r="DW337">
        <v>0</v>
      </c>
      <c r="DX337" t="b">
        <v>0</v>
      </c>
      <c r="DY337" t="b">
        <v>0</v>
      </c>
      <c r="DZ337" t="b">
        <v>0</v>
      </c>
      <c r="EA337" t="b">
        <v>0</v>
      </c>
      <c r="EB337" t="b">
        <v>0</v>
      </c>
      <c r="EC337" t="b">
        <v>0</v>
      </c>
      <c r="ED337" t="b">
        <v>0</v>
      </c>
      <c r="EE337" t="b">
        <v>0</v>
      </c>
      <c r="EF337" t="b">
        <v>0</v>
      </c>
      <c r="EG337" t="b" cm="1">
        <v>0</v>
      </c>
      <c r="EH337" t="b">
        <v>0</v>
      </c>
      <c r="EI337" t="b">
        <v>0</v>
      </c>
      <c r="EJ337" t="b">
        <v>0</v>
      </c>
      <c r="EK337" t="s">
        <v>1547</v>
      </c>
      <c r="EL337">
        <v>0</v>
      </c>
      <c r="EM337">
        <v>20</v>
      </c>
      <c r="EN337" t="b">
        <v>0</v>
      </c>
    </row>
    <row r="338" spans="1:144" ht="15.75">
      <c r="A338"/>
      <c r="B338" t="s">
        <v>1569</v>
      </c>
      <c r="C338" t="s">
        <v>3541</v>
      </c>
      <c r="D338" t="s">
        <v>3480</v>
      </c>
      <c r="E338" t="s">
        <v>3481</v>
      </c>
      <c r="F338" t="s">
        <v>3482</v>
      </c>
      <c r="G338" t="s">
        <v>3480</v>
      </c>
      <c r="H338" t="s">
        <v>3480</v>
      </c>
      <c r="I338" t="s">
        <v>2799</v>
      </c>
      <c r="J338"/>
      <c r="K338" t="s">
        <v>902</v>
      </c>
      <c r="L338" t="s">
        <v>3190</v>
      </c>
      <c r="M338" t="s">
        <v>1749</v>
      </c>
      <c r="N338"/>
      <c r="O338" t="s">
        <v>3388</v>
      </c>
      <c r="P338" t="s">
        <v>1569</v>
      </c>
      <c r="Q338" t="s">
        <v>2623</v>
      </c>
      <c r="R338" t="s">
        <v>3194</v>
      </c>
      <c r="S338"/>
      <c r="T338"/>
      <c r="U338" t="s">
        <v>3571</v>
      </c>
      <c r="V338" t="s">
        <v>3483</v>
      </c>
      <c r="W338"/>
      <c r="X338"/>
      <c r="Y338"/>
      <c r="Z338"/>
      <c r="AA338"/>
      <c r="AB338"/>
      <c r="AC338"/>
      <c r="AD338"/>
      <c r="AE338"/>
      <c r="AF338"/>
      <c r="AG338"/>
      <c r="AH338"/>
      <c r="AI338"/>
      <c r="AJ338"/>
      <c r="AK338"/>
      <c r="AL338"/>
      <c r="AM338"/>
      <c r="AN338"/>
      <c r="AO338" s="108" t="s">
        <v>43</v>
      </c>
      <c r="AP338" t="s">
        <v>2847</v>
      </c>
      <c r="AQ338">
        <v>33</v>
      </c>
      <c r="AR338" t="e">
        <v>#N/A</v>
      </c>
      <c r="AS338" t="s">
        <v>3541</v>
      </c>
      <c r="AT338" t="e">
        <v>#N/A</v>
      </c>
      <c r="AU338" t="s">
        <v>3481</v>
      </c>
      <c r="AV338" t="s">
        <v>6785</v>
      </c>
      <c r="AW338" t="s">
        <v>6786</v>
      </c>
      <c r="AX338" t="s">
        <v>1740</v>
      </c>
      <c r="AY338" t="s">
        <v>6787</v>
      </c>
      <c r="AZ338" t="s">
        <v>2623</v>
      </c>
      <c r="BA338" t="s">
        <v>6788</v>
      </c>
      <c r="BB338" t="s">
        <v>2799</v>
      </c>
      <c r="BC338" t="s">
        <v>3190</v>
      </c>
      <c r="BD338" t="s">
        <v>7167</v>
      </c>
      <c r="BE338" t="s">
        <v>3569</v>
      </c>
      <c r="BF338">
        <v>255</v>
      </c>
      <c r="BG338">
        <v>337</v>
      </c>
      <c r="BH338">
        <v>0</v>
      </c>
      <c r="BI338" t="s">
        <v>1547</v>
      </c>
      <c r="BJ338">
        <v>0</v>
      </c>
      <c r="BK338">
        <v>0</v>
      </c>
      <c r="BL338">
        <v>255</v>
      </c>
      <c r="BM338" t="s">
        <v>6791</v>
      </c>
      <c r="BN338" t="s">
        <v>3570</v>
      </c>
      <c r="BO338" t="s">
        <v>7231</v>
      </c>
      <c r="BP338" t="e" cm="1">
        <v>#N/A</v>
      </c>
      <c r="BQ338" t="s">
        <v>1547</v>
      </c>
      <c r="BR338" t="s">
        <v>3388</v>
      </c>
      <c r="BS338">
        <v>63</v>
      </c>
      <c r="BT338" t="s">
        <v>5599</v>
      </c>
      <c r="BU338" t="s">
        <v>15391</v>
      </c>
      <c r="BV338" t="s">
        <v>3480</v>
      </c>
      <c r="BW338" t="s">
        <v>6785</v>
      </c>
      <c r="BX338" t="s">
        <v>6787</v>
      </c>
      <c r="BY338" t="s">
        <v>1744</v>
      </c>
      <c r="BZ338" t="s">
        <v>1547</v>
      </c>
      <c r="CA338" t="s">
        <v>1744</v>
      </c>
      <c r="CB338" t="s">
        <v>1749</v>
      </c>
      <c r="CC338"/>
      <c r="CD338" t="s">
        <v>998</v>
      </c>
      <c r="CE338" t="s">
        <v>2799</v>
      </c>
      <c r="CF338" t="s">
        <v>7236</v>
      </c>
      <c r="CG338" t="s">
        <v>7237</v>
      </c>
      <c r="CH338" t="s">
        <v>2799</v>
      </c>
      <c r="CI338" t="s">
        <v>1547</v>
      </c>
      <c r="CJ338" t="s">
        <v>3194</v>
      </c>
      <c r="CK338" t="s">
        <v>1569</v>
      </c>
      <c r="CL338"/>
      <c r="CM338"/>
      <c r="CN338" t="s">
        <v>3571</v>
      </c>
      <c r="CO338" t="s">
        <v>3483</v>
      </c>
      <c r="CP338" t="s">
        <v>3571</v>
      </c>
      <c r="CQ338" t="s">
        <v>3483</v>
      </c>
      <c r="CR338" t="s">
        <v>1547</v>
      </c>
      <c r="CS338">
        <v>8</v>
      </c>
      <c r="CT338" t="s">
        <v>3388</v>
      </c>
      <c r="CU338" t="s">
        <v>3388</v>
      </c>
      <c r="CV338" t="s">
        <v>3388</v>
      </c>
      <c r="CW338" t="s">
        <v>1547</v>
      </c>
      <c r="CX338" t="s">
        <v>1547</v>
      </c>
      <c r="CY338">
        <v>336</v>
      </c>
      <c r="CZ338" t="s">
        <v>7238</v>
      </c>
      <c r="DA338" t="s">
        <v>1547</v>
      </c>
      <c r="DB338" t="s">
        <v>1881</v>
      </c>
      <c r="DC338" t="s">
        <v>1882</v>
      </c>
      <c r="DD338" t="s">
        <v>3481</v>
      </c>
      <c r="DE338" t="s">
        <v>2623</v>
      </c>
      <c r="DF338" t="s">
        <v>3480</v>
      </c>
      <c r="DG338" t="s">
        <v>1547</v>
      </c>
      <c r="DH338" t="s">
        <v>1547</v>
      </c>
      <c r="DI338" t="s">
        <v>1892</v>
      </c>
      <c r="DJ338" t="e">
        <v>#N/A</v>
      </c>
      <c r="DK338"/>
      <c r="DL338" t="s">
        <v>1892</v>
      </c>
      <c r="DM338">
        <v>9</v>
      </c>
      <c r="DN338" t="s">
        <v>1883</v>
      </c>
      <c r="DO338" t="s">
        <v>1569</v>
      </c>
      <c r="DP338" t="b">
        <v>1</v>
      </c>
      <c r="DQ338" t="b">
        <v>0</v>
      </c>
      <c r="DR338" t="b">
        <v>0</v>
      </c>
      <c r="DS338" t="b">
        <v>0</v>
      </c>
      <c r="DT338" t="b">
        <v>0</v>
      </c>
      <c r="DU338" t="b">
        <v>0</v>
      </c>
      <c r="DV338" t="b">
        <v>0</v>
      </c>
      <c r="DW338">
        <v>0</v>
      </c>
      <c r="DX338" t="b">
        <v>0</v>
      </c>
      <c r="DY338" t="b">
        <v>0</v>
      </c>
      <c r="DZ338" t="b">
        <v>0</v>
      </c>
      <c r="EA338" t="b">
        <v>0</v>
      </c>
      <c r="EB338" t="b">
        <v>0</v>
      </c>
      <c r="EC338" t="b">
        <v>0</v>
      </c>
      <c r="ED338" t="b">
        <v>0</v>
      </c>
      <c r="EE338" t="b">
        <v>0</v>
      </c>
      <c r="EF338" t="b">
        <v>0</v>
      </c>
      <c r="EG338" t="b" cm="1">
        <v>0</v>
      </c>
      <c r="EH338" t="b">
        <v>0</v>
      </c>
      <c r="EI338" t="b">
        <v>0</v>
      </c>
      <c r="EJ338" t="b">
        <v>0</v>
      </c>
      <c r="EK338" t="s">
        <v>1547</v>
      </c>
      <c r="EL338">
        <v>0</v>
      </c>
      <c r="EM338">
        <v>25</v>
      </c>
      <c r="EN338" t="b">
        <v>0</v>
      </c>
    </row>
    <row r="339" spans="1:144" ht="15.75">
      <c r="A339"/>
      <c r="B339" t="s">
        <v>1569</v>
      </c>
      <c r="C339" t="s">
        <v>3541</v>
      </c>
      <c r="D339" t="s">
        <v>3390</v>
      </c>
      <c r="E339" t="s">
        <v>3391</v>
      </c>
      <c r="F339"/>
      <c r="G339" t="s">
        <v>3392</v>
      </c>
      <c r="H339" t="s">
        <v>3390</v>
      </c>
      <c r="I339" t="s">
        <v>2799</v>
      </c>
      <c r="J339"/>
      <c r="K339" t="s">
        <v>902</v>
      </c>
      <c r="L339" t="s">
        <v>3190</v>
      </c>
      <c r="M339" t="s">
        <v>1749</v>
      </c>
      <c r="N339"/>
      <c r="O339" t="s">
        <v>3388</v>
      </c>
      <c r="P339" t="s">
        <v>1569</v>
      </c>
      <c r="Q339" t="s">
        <v>2623</v>
      </c>
      <c r="R339" t="s">
        <v>3194</v>
      </c>
      <c r="S339"/>
      <c r="T339"/>
      <c r="U339" t="s">
        <v>3571</v>
      </c>
      <c r="V339" t="s">
        <v>3393</v>
      </c>
      <c r="W339"/>
      <c r="X339"/>
      <c r="Y339"/>
      <c r="Z339"/>
      <c r="AA339"/>
      <c r="AB339"/>
      <c r="AC339"/>
      <c r="AD339"/>
      <c r="AE339"/>
      <c r="AF339"/>
      <c r="AG339"/>
      <c r="AH339"/>
      <c r="AI339"/>
      <c r="AJ339"/>
      <c r="AK339"/>
      <c r="AL339"/>
      <c r="AM339"/>
      <c r="AN339"/>
      <c r="AO339" s="108" t="s">
        <v>43</v>
      </c>
      <c r="AP339" t="s">
        <v>2847</v>
      </c>
      <c r="AQ339">
        <v>34</v>
      </c>
      <c r="AR339" t="e">
        <v>#N/A</v>
      </c>
      <c r="AS339" t="s">
        <v>3541</v>
      </c>
      <c r="AT339" t="e">
        <v>#N/A</v>
      </c>
      <c r="AU339" t="s">
        <v>3391</v>
      </c>
      <c r="AV339" t="s">
        <v>6613</v>
      </c>
      <c r="AW339" t="s">
        <v>1744</v>
      </c>
      <c r="AX339" t="s">
        <v>1740</v>
      </c>
      <c r="AY339" t="s">
        <v>6614</v>
      </c>
      <c r="AZ339" t="s">
        <v>2623</v>
      </c>
      <c r="BA339" t="s">
        <v>6615</v>
      </c>
      <c r="BB339" t="s">
        <v>2799</v>
      </c>
      <c r="BC339" t="s">
        <v>3190</v>
      </c>
      <c r="BD339" t="s">
        <v>7094</v>
      </c>
      <c r="BE339" t="s">
        <v>3569</v>
      </c>
      <c r="BF339">
        <v>236</v>
      </c>
      <c r="BG339">
        <v>337</v>
      </c>
      <c r="BH339">
        <v>0</v>
      </c>
      <c r="BI339" t="s">
        <v>1547</v>
      </c>
      <c r="BJ339">
        <v>0</v>
      </c>
      <c r="BK339">
        <v>0</v>
      </c>
      <c r="BL339">
        <v>236</v>
      </c>
      <c r="BM339" t="s">
        <v>6618</v>
      </c>
      <c r="BN339" t="s">
        <v>3570</v>
      </c>
      <c r="BO339" t="s">
        <v>7231</v>
      </c>
      <c r="BP339" t="e" cm="1">
        <v>#N/A</v>
      </c>
      <c r="BQ339" t="s">
        <v>1547</v>
      </c>
      <c r="BR339" t="s">
        <v>3388</v>
      </c>
      <c r="BS339">
        <v>64</v>
      </c>
      <c r="BT339" t="s">
        <v>5610</v>
      </c>
      <c r="BU339" t="s">
        <v>15392</v>
      </c>
      <c r="BV339" t="s">
        <v>3390</v>
      </c>
      <c r="BW339" t="s">
        <v>6613</v>
      </c>
      <c r="BX339" t="s">
        <v>6617</v>
      </c>
      <c r="BY339" t="s">
        <v>1744</v>
      </c>
      <c r="BZ339" t="s">
        <v>1547</v>
      </c>
      <c r="CA339" t="s">
        <v>1744</v>
      </c>
      <c r="CB339" t="s">
        <v>1749</v>
      </c>
      <c r="CC339"/>
      <c r="CD339" t="s">
        <v>998</v>
      </c>
      <c r="CE339" t="s">
        <v>2799</v>
      </c>
      <c r="CF339" t="s">
        <v>7239</v>
      </c>
      <c r="CG339" t="s">
        <v>7240</v>
      </c>
      <c r="CH339" t="s">
        <v>2799</v>
      </c>
      <c r="CI339" t="s">
        <v>1547</v>
      </c>
      <c r="CJ339" t="s">
        <v>3194</v>
      </c>
      <c r="CK339" t="s">
        <v>1569</v>
      </c>
      <c r="CL339"/>
      <c r="CM339"/>
      <c r="CN339" t="s">
        <v>3571</v>
      </c>
      <c r="CO339" t="s">
        <v>3393</v>
      </c>
      <c r="CP339" t="s">
        <v>3571</v>
      </c>
      <c r="CQ339" t="s">
        <v>3393</v>
      </c>
      <c r="CR339" t="s">
        <v>1547</v>
      </c>
      <c r="CS339">
        <v>8</v>
      </c>
      <c r="CT339" t="s">
        <v>3388</v>
      </c>
      <c r="CU339" t="s">
        <v>3388</v>
      </c>
      <c r="CV339" t="s">
        <v>3388</v>
      </c>
      <c r="CW339" t="s">
        <v>1547</v>
      </c>
      <c r="CX339" t="s">
        <v>1547</v>
      </c>
      <c r="CY339">
        <v>337</v>
      </c>
      <c r="CZ339" t="s">
        <v>7241</v>
      </c>
      <c r="DA339" t="s">
        <v>1547</v>
      </c>
      <c r="DB339" t="s">
        <v>1881</v>
      </c>
      <c r="DC339" t="s">
        <v>1882</v>
      </c>
      <c r="DD339" t="s">
        <v>3391</v>
      </c>
      <c r="DE339" t="s">
        <v>2623</v>
      </c>
      <c r="DF339" t="s">
        <v>3392</v>
      </c>
      <c r="DG339" t="s">
        <v>1547</v>
      </c>
      <c r="DH339" t="s">
        <v>1547</v>
      </c>
      <c r="DI339" t="s">
        <v>1892</v>
      </c>
      <c r="DJ339" t="e">
        <v>#N/A</v>
      </c>
      <c r="DK339"/>
      <c r="DL339" t="s">
        <v>1892</v>
      </c>
      <c r="DM339">
        <v>9</v>
      </c>
      <c r="DN339" t="s">
        <v>1883</v>
      </c>
      <c r="DO339" t="s">
        <v>1569</v>
      </c>
      <c r="DP339" t="b">
        <v>1</v>
      </c>
      <c r="DQ339" t="b">
        <v>0</v>
      </c>
      <c r="DR339" t="b">
        <v>0</v>
      </c>
      <c r="DS339" t="b">
        <v>0</v>
      </c>
      <c r="DT339" t="b">
        <v>0</v>
      </c>
      <c r="DU339" t="b">
        <v>0</v>
      </c>
      <c r="DV339" t="b">
        <v>0</v>
      </c>
      <c r="DW339">
        <v>0</v>
      </c>
      <c r="DX339" t="b">
        <v>0</v>
      </c>
      <c r="DY339" t="b">
        <v>0</v>
      </c>
      <c r="DZ339" t="b">
        <v>0</v>
      </c>
      <c r="EA339" t="b">
        <v>0</v>
      </c>
      <c r="EB339" t="b">
        <v>0</v>
      </c>
      <c r="EC339" t="b">
        <v>0</v>
      </c>
      <c r="ED339" t="b">
        <v>0</v>
      </c>
      <c r="EE339" t="b">
        <v>0</v>
      </c>
      <c r="EF339" t="b">
        <v>0</v>
      </c>
      <c r="EG339" t="b" cm="1">
        <v>0</v>
      </c>
      <c r="EH339" t="b">
        <v>0</v>
      </c>
      <c r="EI339" t="b">
        <v>0</v>
      </c>
      <c r="EJ339" t="b">
        <v>0</v>
      </c>
      <c r="EK339" t="s">
        <v>1547</v>
      </c>
      <c r="EL339">
        <v>0</v>
      </c>
      <c r="EM339">
        <v>18</v>
      </c>
      <c r="EN339" t="b">
        <v>0</v>
      </c>
    </row>
    <row r="340" spans="1:144" ht="15.75">
      <c r="A340"/>
      <c r="B340" t="s">
        <v>1569</v>
      </c>
      <c r="C340" t="s">
        <v>3541</v>
      </c>
      <c r="D340" t="s">
        <v>3491</v>
      </c>
      <c r="E340" t="s">
        <v>3492</v>
      </c>
      <c r="F340" t="s">
        <v>3572</v>
      </c>
      <c r="G340" t="s">
        <v>3491</v>
      </c>
      <c r="H340" t="s">
        <v>3491</v>
      </c>
      <c r="I340" t="s">
        <v>2798</v>
      </c>
      <c r="J340"/>
      <c r="K340" t="s">
        <v>902</v>
      </c>
      <c r="L340" t="s">
        <v>3190</v>
      </c>
      <c r="M340" t="s">
        <v>1749</v>
      </c>
      <c r="N340"/>
      <c r="O340" t="s">
        <v>3388</v>
      </c>
      <c r="P340" t="s">
        <v>1569</v>
      </c>
      <c r="Q340" t="s">
        <v>2623</v>
      </c>
      <c r="R340" t="s">
        <v>3194</v>
      </c>
      <c r="S340"/>
      <c r="T340"/>
      <c r="U340" t="s">
        <v>3571</v>
      </c>
      <c r="V340" t="s">
        <v>3493</v>
      </c>
      <c r="W340"/>
      <c r="X340"/>
      <c r="Y340"/>
      <c r="Z340"/>
      <c r="AA340"/>
      <c r="AB340"/>
      <c r="AC340"/>
      <c r="AD340"/>
      <c r="AE340"/>
      <c r="AF340"/>
      <c r="AG340"/>
      <c r="AH340"/>
      <c r="AI340"/>
      <c r="AJ340"/>
      <c r="AK340"/>
      <c r="AL340"/>
      <c r="AM340"/>
      <c r="AN340"/>
      <c r="AO340" s="108" t="s">
        <v>43</v>
      </c>
      <c r="AP340" t="s">
        <v>2847</v>
      </c>
      <c r="AQ340">
        <v>35</v>
      </c>
      <c r="AR340" t="e">
        <v>#N/A</v>
      </c>
      <c r="AS340" t="s">
        <v>3541</v>
      </c>
      <c r="AT340" t="e">
        <v>#N/A</v>
      </c>
      <c r="AU340" t="s">
        <v>3492</v>
      </c>
      <c r="AV340" t="s">
        <v>6814</v>
      </c>
      <c r="AW340" t="s">
        <v>7242</v>
      </c>
      <c r="AX340" t="s">
        <v>1740</v>
      </c>
      <c r="AY340" t="s">
        <v>6815</v>
      </c>
      <c r="AZ340" t="s">
        <v>2623</v>
      </c>
      <c r="BA340" t="s">
        <v>6816</v>
      </c>
      <c r="BB340" t="s">
        <v>2798</v>
      </c>
      <c r="BC340" t="s">
        <v>3190</v>
      </c>
      <c r="BD340" t="s">
        <v>7243</v>
      </c>
      <c r="BE340" t="s">
        <v>3569</v>
      </c>
      <c r="BF340">
        <v>259</v>
      </c>
      <c r="BG340">
        <v>337</v>
      </c>
      <c r="BH340">
        <v>0</v>
      </c>
      <c r="BI340" t="s">
        <v>1547</v>
      </c>
      <c r="BJ340">
        <v>0</v>
      </c>
      <c r="BK340">
        <v>0</v>
      </c>
      <c r="BL340">
        <v>259</v>
      </c>
      <c r="BM340" t="s">
        <v>6819</v>
      </c>
      <c r="BN340" t="s">
        <v>3570</v>
      </c>
      <c r="BO340" t="s">
        <v>7231</v>
      </c>
      <c r="BP340" t="e" cm="1">
        <v>#N/A</v>
      </c>
      <c r="BQ340" t="s">
        <v>1547</v>
      </c>
      <c r="BR340" t="s">
        <v>3388</v>
      </c>
      <c r="BS340">
        <v>65</v>
      </c>
      <c r="BT340" t="s">
        <v>5621</v>
      </c>
      <c r="BU340" t="s">
        <v>15393</v>
      </c>
      <c r="BV340" t="s">
        <v>3491</v>
      </c>
      <c r="BW340" t="s">
        <v>6814</v>
      </c>
      <c r="BX340" t="s">
        <v>6815</v>
      </c>
      <c r="BY340" t="s">
        <v>1744</v>
      </c>
      <c r="BZ340" t="s">
        <v>1547</v>
      </c>
      <c r="CA340" t="s">
        <v>1744</v>
      </c>
      <c r="CB340" t="s">
        <v>1749</v>
      </c>
      <c r="CC340"/>
      <c r="CD340" t="s">
        <v>998</v>
      </c>
      <c r="CE340" t="s">
        <v>2798</v>
      </c>
      <c r="CF340" t="s">
        <v>7244</v>
      </c>
      <c r="CG340" t="s">
        <v>7245</v>
      </c>
      <c r="CH340" t="s">
        <v>2798</v>
      </c>
      <c r="CI340" t="s">
        <v>1547</v>
      </c>
      <c r="CJ340" t="s">
        <v>3194</v>
      </c>
      <c r="CK340" t="s">
        <v>1569</v>
      </c>
      <c r="CL340"/>
      <c r="CM340"/>
      <c r="CN340" t="s">
        <v>3571</v>
      </c>
      <c r="CO340" t="s">
        <v>3493</v>
      </c>
      <c r="CP340" t="s">
        <v>3571</v>
      </c>
      <c r="CQ340" t="s">
        <v>3493</v>
      </c>
      <c r="CR340" t="s">
        <v>1547</v>
      </c>
      <c r="CS340">
        <v>8</v>
      </c>
      <c r="CT340" t="s">
        <v>3388</v>
      </c>
      <c r="CU340" t="s">
        <v>3388</v>
      </c>
      <c r="CV340" t="s">
        <v>3388</v>
      </c>
      <c r="CW340" t="s">
        <v>1547</v>
      </c>
      <c r="CX340" t="s">
        <v>1547</v>
      </c>
      <c r="CY340">
        <v>338</v>
      </c>
      <c r="CZ340" t="s">
        <v>7246</v>
      </c>
      <c r="DA340" t="s">
        <v>1547</v>
      </c>
      <c r="DB340" t="s">
        <v>1881</v>
      </c>
      <c r="DC340" t="s">
        <v>1882</v>
      </c>
      <c r="DD340" t="s">
        <v>3492</v>
      </c>
      <c r="DE340" t="s">
        <v>2623</v>
      </c>
      <c r="DF340" t="s">
        <v>3491</v>
      </c>
      <c r="DG340" t="s">
        <v>1547</v>
      </c>
      <c r="DH340" t="s">
        <v>1547</v>
      </c>
      <c r="DI340" t="s">
        <v>1892</v>
      </c>
      <c r="DJ340" t="e">
        <v>#N/A</v>
      </c>
      <c r="DK340"/>
      <c r="DL340" t="s">
        <v>1892</v>
      </c>
      <c r="DM340">
        <v>9</v>
      </c>
      <c r="DN340" t="s">
        <v>1883</v>
      </c>
      <c r="DO340" t="s">
        <v>1569</v>
      </c>
      <c r="DP340" t="b">
        <v>1</v>
      </c>
      <c r="DQ340" t="b">
        <v>0</v>
      </c>
      <c r="DR340" t="b">
        <v>0</v>
      </c>
      <c r="DS340" t="b">
        <v>0</v>
      </c>
      <c r="DT340" t="b">
        <v>0</v>
      </c>
      <c r="DU340" t="b">
        <v>0</v>
      </c>
      <c r="DV340" t="b">
        <v>0</v>
      </c>
      <c r="DW340">
        <v>0</v>
      </c>
      <c r="DX340" t="b">
        <v>0</v>
      </c>
      <c r="DY340" t="b">
        <v>0</v>
      </c>
      <c r="DZ340" t="b">
        <v>0</v>
      </c>
      <c r="EA340" t="b">
        <v>0</v>
      </c>
      <c r="EB340" t="b">
        <v>0</v>
      </c>
      <c r="EC340" t="b">
        <v>0</v>
      </c>
      <c r="ED340" t="b">
        <v>0</v>
      </c>
      <c r="EE340" t="b">
        <v>0</v>
      </c>
      <c r="EF340" t="b">
        <v>0</v>
      </c>
      <c r="EG340" t="b" cm="1">
        <v>0</v>
      </c>
      <c r="EH340" t="b">
        <v>0</v>
      </c>
      <c r="EI340" t="b">
        <v>0</v>
      </c>
      <c r="EJ340" t="b">
        <v>0</v>
      </c>
      <c r="EK340" t="s">
        <v>1547</v>
      </c>
      <c r="EL340">
        <v>0</v>
      </c>
      <c r="EM340">
        <v>27</v>
      </c>
      <c r="EN340" t="b">
        <v>0</v>
      </c>
    </row>
    <row r="341" spans="1:144" ht="15.75">
      <c r="A341"/>
      <c r="B341" t="s">
        <v>1568</v>
      </c>
      <c r="C341" t="s">
        <v>1568</v>
      </c>
      <c r="D341" t="s">
        <v>13274</v>
      </c>
      <c r="E341" t="s">
        <v>13275</v>
      </c>
      <c r="F341"/>
      <c r="G341" t="s">
        <v>13274</v>
      </c>
      <c r="H341" t="s">
        <v>13274</v>
      </c>
      <c r="I341" t="s">
        <v>1244</v>
      </c>
      <c r="J341"/>
      <c r="K341"/>
      <c r="L341"/>
      <c r="M341"/>
      <c r="N341"/>
      <c r="O341" t="s">
        <v>13858</v>
      </c>
      <c r="P341" t="s">
        <v>1568</v>
      </c>
      <c r="Q341" t="s">
        <v>3575</v>
      </c>
      <c r="R341" t="s">
        <v>3592</v>
      </c>
      <c r="S341"/>
      <c r="T341"/>
      <c r="U341" t="s">
        <v>13276</v>
      </c>
      <c r="V341"/>
      <c r="W341"/>
      <c r="X341"/>
      <c r="Y341"/>
      <c r="Z341"/>
      <c r="AA341"/>
      <c r="AB341"/>
      <c r="AC341"/>
      <c r="AD341"/>
      <c r="AE341"/>
      <c r="AF341"/>
      <c r="AG341"/>
      <c r="AH341"/>
      <c r="AI341"/>
      <c r="AJ341"/>
      <c r="AK341"/>
      <c r="AL341"/>
      <c r="AM341"/>
      <c r="AN341"/>
      <c r="AO341" s="108" t="s">
        <v>43</v>
      </c>
      <c r="AP341" t="s">
        <v>13122</v>
      </c>
      <c r="AQ341">
        <v>2</v>
      </c>
      <c r="AR341" t="s">
        <v>13812</v>
      </c>
      <c r="AS341" t="s">
        <v>1568</v>
      </c>
      <c r="AT341" t="s">
        <v>1885</v>
      </c>
      <c r="AU341" t="s">
        <v>13275</v>
      </c>
      <c r="AV341" t="s">
        <v>13813</v>
      </c>
      <c r="AW341" t="s">
        <v>1744</v>
      </c>
      <c r="AX341" t="s">
        <v>1740</v>
      </c>
      <c r="AY341" t="s">
        <v>13814</v>
      </c>
      <c r="AZ341" t="s">
        <v>3575</v>
      </c>
      <c r="BA341" t="s">
        <v>13815</v>
      </c>
      <c r="BB341" t="s">
        <v>1244</v>
      </c>
      <c r="BC341" t="s">
        <v>1547</v>
      </c>
      <c r="BD341" t="s">
        <v>13816</v>
      </c>
      <c r="BE341" t="s">
        <v>13274</v>
      </c>
      <c r="BF341">
        <v>341</v>
      </c>
      <c r="BG341">
        <v>0</v>
      </c>
      <c r="BH341">
        <v>0</v>
      </c>
      <c r="BI341" t="s">
        <v>1547</v>
      </c>
      <c r="BJ341">
        <v>0</v>
      </c>
      <c r="BK341">
        <v>0</v>
      </c>
      <c r="BL341">
        <v>0</v>
      </c>
      <c r="BM341" t="s">
        <v>1547</v>
      </c>
      <c r="BN341" t="s">
        <v>1547</v>
      </c>
      <c r="BO341" t="s">
        <v>1547</v>
      </c>
      <c r="BP341" t="s" cm="1">
        <v>1547</v>
      </c>
      <c r="BQ341" t="s">
        <v>1547</v>
      </c>
      <c r="BR341" t="s">
        <v>13858</v>
      </c>
      <c r="BS341">
        <v>1</v>
      </c>
      <c r="BT341" t="s">
        <v>1738</v>
      </c>
      <c r="BU341" t="s">
        <v>15394</v>
      </c>
      <c r="BV341" t="s">
        <v>13274</v>
      </c>
      <c r="BW341" t="s">
        <v>13813</v>
      </c>
      <c r="BX341" t="s">
        <v>13814</v>
      </c>
      <c r="BY341" t="s">
        <v>1744</v>
      </c>
      <c r="BZ341" t="s">
        <v>1547</v>
      </c>
      <c r="CA341" t="s">
        <v>1744</v>
      </c>
      <c r="CB341" t="s">
        <v>1547</v>
      </c>
      <c r="CC341"/>
      <c r="CD341" t="s">
        <v>998</v>
      </c>
      <c r="CE341" t="s">
        <v>1244</v>
      </c>
      <c r="CF341" t="s">
        <v>13275</v>
      </c>
      <c r="CG341" t="s">
        <v>13813</v>
      </c>
      <c r="CH341" t="s">
        <v>1244</v>
      </c>
      <c r="CI341" t="s">
        <v>1547</v>
      </c>
      <c r="CJ341" t="s">
        <v>3592</v>
      </c>
      <c r="CK341" t="s">
        <v>1568</v>
      </c>
      <c r="CL341"/>
      <c r="CM341"/>
      <c r="CN341" t="s">
        <v>13276</v>
      </c>
      <c r="CO341" t="s">
        <v>1547</v>
      </c>
      <c r="CP341" t="s">
        <v>13276</v>
      </c>
      <c r="CQ341" t="s">
        <v>1547</v>
      </c>
      <c r="CR341" t="s">
        <v>1547</v>
      </c>
      <c r="CS341">
        <v>8</v>
      </c>
      <c r="CT341" t="s">
        <v>13858</v>
      </c>
      <c r="CU341" t="s">
        <v>13858</v>
      </c>
      <c r="CV341" t="s">
        <v>13858</v>
      </c>
      <c r="CW341" t="s">
        <v>1547</v>
      </c>
      <c r="CX341" t="s">
        <v>1547</v>
      </c>
      <c r="CY341">
        <v>339</v>
      </c>
      <c r="CZ341" t="s">
        <v>7250</v>
      </c>
      <c r="DA341" t="s">
        <v>1547</v>
      </c>
      <c r="DB341" t="s">
        <v>1881</v>
      </c>
      <c r="DC341" t="s">
        <v>1882</v>
      </c>
      <c r="DD341" t="s">
        <v>13275</v>
      </c>
      <c r="DE341" t="s">
        <v>3575</v>
      </c>
      <c r="DF341" t="s">
        <v>13274</v>
      </c>
      <c r="DG341" t="s">
        <v>1547</v>
      </c>
      <c r="DH341" t="s">
        <v>1547</v>
      </c>
      <c r="DI341" t="s">
        <v>1892</v>
      </c>
      <c r="DJ341" t="s">
        <v>13812</v>
      </c>
      <c r="DK341"/>
      <c r="DL341" t="s">
        <v>1892</v>
      </c>
      <c r="DM341">
        <v>9</v>
      </c>
      <c r="DN341" t="s">
        <v>1883</v>
      </c>
      <c r="DO341" t="s">
        <v>1568</v>
      </c>
      <c r="DP341" t="b">
        <v>1</v>
      </c>
      <c r="DQ341" t="b">
        <v>0</v>
      </c>
      <c r="DR341" t="b">
        <v>1</v>
      </c>
      <c r="DS341" t="b">
        <v>0</v>
      </c>
      <c r="DT341" t="b">
        <v>0</v>
      </c>
      <c r="DU341" t="b">
        <v>1</v>
      </c>
      <c r="DV341" t="b">
        <v>1</v>
      </c>
      <c r="DW341">
        <v>0</v>
      </c>
      <c r="DX341" t="b">
        <v>0</v>
      </c>
      <c r="DY341" t="b">
        <v>0</v>
      </c>
      <c r="DZ341" t="b">
        <v>0</v>
      </c>
      <c r="EA341" t="b">
        <v>0</v>
      </c>
      <c r="EB341" t="b">
        <v>0</v>
      </c>
      <c r="EC341" t="b">
        <v>0</v>
      </c>
      <c r="ED341" t="b">
        <v>0</v>
      </c>
      <c r="EE341" t="b">
        <v>1</v>
      </c>
      <c r="EF341" t="b">
        <v>0</v>
      </c>
      <c r="EG341" t="b" cm="1">
        <v>0</v>
      </c>
      <c r="EH341" t="b">
        <v>0</v>
      </c>
      <c r="EI341" t="b">
        <v>0</v>
      </c>
      <c r="EJ341" t="b">
        <v>1</v>
      </c>
      <c r="EK341" t="s">
        <v>1956</v>
      </c>
      <c r="EL341">
        <v>1</v>
      </c>
      <c r="EM341">
        <v>10</v>
      </c>
      <c r="EN341" t="b">
        <v>0</v>
      </c>
    </row>
    <row r="342" spans="1:144" ht="15.75">
      <c r="A342"/>
      <c r="B342" t="s">
        <v>1568</v>
      </c>
      <c r="C342" t="s">
        <v>1568</v>
      </c>
      <c r="D342" t="s">
        <v>1249</v>
      </c>
      <c r="E342" t="s">
        <v>1248</v>
      </c>
      <c r="F342" t="s">
        <v>1245</v>
      </c>
      <c r="G342" t="s">
        <v>3603</v>
      </c>
      <c r="H342" t="s">
        <v>3604</v>
      </c>
      <c r="I342" t="s">
        <v>1251</v>
      </c>
      <c r="J342"/>
      <c r="K342" t="s">
        <v>902</v>
      </c>
      <c r="L342" t="s">
        <v>3190</v>
      </c>
      <c r="M342" t="s">
        <v>1754</v>
      </c>
      <c r="N342"/>
      <c r="O342" t="s">
        <v>13858</v>
      </c>
      <c r="P342" t="s">
        <v>1568</v>
      </c>
      <c r="Q342" t="s">
        <v>3575</v>
      </c>
      <c r="R342" t="s">
        <v>3592</v>
      </c>
      <c r="S342" t="s">
        <v>1245</v>
      </c>
      <c r="T342"/>
      <c r="U342" t="s">
        <v>13276</v>
      </c>
      <c r="V342" t="s">
        <v>13126</v>
      </c>
      <c r="W342"/>
      <c r="X342"/>
      <c r="Y342"/>
      <c r="Z342"/>
      <c r="AA342"/>
      <c r="AB342"/>
      <c r="AC342"/>
      <c r="AD342"/>
      <c r="AE342"/>
      <c r="AF342"/>
      <c r="AG342"/>
      <c r="AH342"/>
      <c r="AI342"/>
      <c r="AJ342"/>
      <c r="AK342"/>
      <c r="AL342"/>
      <c r="AM342"/>
      <c r="AN342"/>
      <c r="AO342" s="108" t="s">
        <v>43</v>
      </c>
      <c r="AP342" t="s">
        <v>13122</v>
      </c>
      <c r="AQ342">
        <v>3</v>
      </c>
      <c r="AR342" t="s">
        <v>1895</v>
      </c>
      <c r="AS342" t="s">
        <v>1568</v>
      </c>
      <c r="AT342" t="s">
        <v>1885</v>
      </c>
      <c r="AU342" t="s">
        <v>1248</v>
      </c>
      <c r="AV342" t="s">
        <v>1751</v>
      </c>
      <c r="AW342" t="s">
        <v>1741</v>
      </c>
      <c r="AX342" t="s">
        <v>1740</v>
      </c>
      <c r="AY342" t="s">
        <v>7320</v>
      </c>
      <c r="AZ342" t="s">
        <v>3575</v>
      </c>
      <c r="BA342" t="s">
        <v>1896</v>
      </c>
      <c r="BB342" t="s">
        <v>1251</v>
      </c>
      <c r="BC342" t="s">
        <v>3190</v>
      </c>
      <c r="BD342" t="s">
        <v>1950</v>
      </c>
      <c r="BE342" t="s">
        <v>13274</v>
      </c>
      <c r="BF342">
        <v>4</v>
      </c>
      <c r="BG342">
        <v>341</v>
      </c>
      <c r="BH342">
        <v>0</v>
      </c>
      <c r="BI342" t="s">
        <v>1547</v>
      </c>
      <c r="BJ342">
        <v>0</v>
      </c>
      <c r="BK342">
        <v>0</v>
      </c>
      <c r="BL342">
        <v>4</v>
      </c>
      <c r="BM342" t="s">
        <v>1750</v>
      </c>
      <c r="BN342" t="s">
        <v>13275</v>
      </c>
      <c r="BO342" t="s">
        <v>13813</v>
      </c>
      <c r="BP342" t="s" cm="1">
        <v>13812</v>
      </c>
      <c r="BQ342" t="s">
        <v>1547</v>
      </c>
      <c r="BR342" t="s">
        <v>13858</v>
      </c>
      <c r="BS342">
        <v>2</v>
      </c>
      <c r="BT342" t="s">
        <v>1712</v>
      </c>
      <c r="BU342" t="s">
        <v>15395</v>
      </c>
      <c r="BV342" t="s">
        <v>1249</v>
      </c>
      <c r="BW342" t="s">
        <v>1751</v>
      </c>
      <c r="BX342" t="s">
        <v>7321</v>
      </c>
      <c r="BY342" t="s">
        <v>1744</v>
      </c>
      <c r="BZ342" t="s">
        <v>1547</v>
      </c>
      <c r="CA342" t="s">
        <v>1744</v>
      </c>
      <c r="CB342" t="s">
        <v>1754</v>
      </c>
      <c r="CC342"/>
      <c r="CD342" t="s">
        <v>998</v>
      </c>
      <c r="CE342" t="s">
        <v>1251</v>
      </c>
      <c r="CF342" t="s">
        <v>13817</v>
      </c>
      <c r="CG342" t="s">
        <v>13818</v>
      </c>
      <c r="CH342" t="s">
        <v>1251</v>
      </c>
      <c r="CI342" t="s">
        <v>1547</v>
      </c>
      <c r="CJ342" t="s">
        <v>3592</v>
      </c>
      <c r="CK342" t="s">
        <v>1568</v>
      </c>
      <c r="CL342"/>
      <c r="CM342"/>
      <c r="CN342" t="s">
        <v>13276</v>
      </c>
      <c r="CO342" t="s">
        <v>13126</v>
      </c>
      <c r="CP342" t="s">
        <v>13276</v>
      </c>
      <c r="CQ342" t="s">
        <v>13126</v>
      </c>
      <c r="CR342" t="s">
        <v>1547</v>
      </c>
      <c r="CS342">
        <v>8</v>
      </c>
      <c r="CT342" t="s">
        <v>13858</v>
      </c>
      <c r="CU342" t="s">
        <v>13858</v>
      </c>
      <c r="CV342" t="s">
        <v>1547</v>
      </c>
      <c r="CW342" t="s">
        <v>1547</v>
      </c>
      <c r="CX342" t="s">
        <v>1547</v>
      </c>
      <c r="CY342">
        <v>340</v>
      </c>
      <c r="CZ342" t="s">
        <v>7253</v>
      </c>
      <c r="DA342" t="s">
        <v>1547</v>
      </c>
      <c r="DB342" t="s">
        <v>1881</v>
      </c>
      <c r="DC342" t="s">
        <v>1882</v>
      </c>
      <c r="DD342" t="s">
        <v>1248</v>
      </c>
      <c r="DE342" t="s">
        <v>3575</v>
      </c>
      <c r="DF342" t="s">
        <v>3603</v>
      </c>
      <c r="DG342" t="s">
        <v>1547</v>
      </c>
      <c r="DH342" t="s">
        <v>1547</v>
      </c>
      <c r="DI342" t="s">
        <v>1892</v>
      </c>
      <c r="DJ342" t="s">
        <v>1895</v>
      </c>
      <c r="DK342"/>
      <c r="DL342" t="s">
        <v>14604</v>
      </c>
      <c r="DM342">
        <v>9</v>
      </c>
      <c r="DN342" t="s">
        <v>1883</v>
      </c>
      <c r="DO342" t="s">
        <v>1568</v>
      </c>
      <c r="DP342" t="b">
        <v>1</v>
      </c>
      <c r="DQ342" t="b">
        <v>0</v>
      </c>
      <c r="DR342" t="b">
        <v>0</v>
      </c>
      <c r="DS342" t="b">
        <v>0</v>
      </c>
      <c r="DT342" t="b">
        <v>1</v>
      </c>
      <c r="DU342" t="b">
        <v>1</v>
      </c>
      <c r="DV342" t="b">
        <v>0</v>
      </c>
      <c r="DW342">
        <v>0</v>
      </c>
      <c r="DX342" t="b">
        <v>0</v>
      </c>
      <c r="DY342" t="b">
        <v>0</v>
      </c>
      <c r="DZ342" t="b">
        <v>0</v>
      </c>
      <c r="EA342" t="b">
        <v>0</v>
      </c>
      <c r="EB342" t="b">
        <v>0</v>
      </c>
      <c r="EC342" t="b">
        <v>0</v>
      </c>
      <c r="ED342" t="b">
        <v>0</v>
      </c>
      <c r="EE342" t="b">
        <v>0</v>
      </c>
      <c r="EF342" t="b">
        <v>0</v>
      </c>
      <c r="EG342" t="b" cm="1">
        <v>0</v>
      </c>
      <c r="EH342" t="b">
        <v>0</v>
      </c>
      <c r="EI342" t="b">
        <v>0</v>
      </c>
      <c r="EJ342" t="b">
        <v>0</v>
      </c>
      <c r="EK342" t="s">
        <v>1547</v>
      </c>
      <c r="EL342">
        <v>0</v>
      </c>
      <c r="EM342">
        <v>7</v>
      </c>
      <c r="EN342" t="b">
        <v>0</v>
      </c>
    </row>
    <row r="343" spans="1:144" ht="15.75">
      <c r="A343"/>
      <c r="B343" t="s">
        <v>1568</v>
      </c>
      <c r="C343" t="s">
        <v>1568</v>
      </c>
      <c r="D343" t="s">
        <v>1254</v>
      </c>
      <c r="E343" t="s">
        <v>1253</v>
      </c>
      <c r="F343" t="s">
        <v>1278</v>
      </c>
      <c r="G343" t="s">
        <v>1254</v>
      </c>
      <c r="H343" t="s">
        <v>1946</v>
      </c>
      <c r="I343" t="s">
        <v>1251</v>
      </c>
      <c r="J343"/>
      <c r="K343" t="s">
        <v>902</v>
      </c>
      <c r="L343" t="s">
        <v>3190</v>
      </c>
      <c r="M343" t="s">
        <v>1754</v>
      </c>
      <c r="N343"/>
      <c r="O343" t="s">
        <v>13858</v>
      </c>
      <c r="P343" t="s">
        <v>1568</v>
      </c>
      <c r="Q343" t="s">
        <v>3575</v>
      </c>
      <c r="R343" t="s">
        <v>3592</v>
      </c>
      <c r="S343" t="s">
        <v>1278</v>
      </c>
      <c r="T343"/>
      <c r="U343" t="s">
        <v>13276</v>
      </c>
      <c r="V343" t="s">
        <v>4373</v>
      </c>
      <c r="W343"/>
      <c r="X343"/>
      <c r="Y343"/>
      <c r="Z343"/>
      <c r="AA343"/>
      <c r="AB343"/>
      <c r="AC343"/>
      <c r="AD343"/>
      <c r="AE343"/>
      <c r="AF343"/>
      <c r="AG343"/>
      <c r="AH343"/>
      <c r="AI343"/>
      <c r="AJ343"/>
      <c r="AK343"/>
      <c r="AL343"/>
      <c r="AM343"/>
      <c r="AN343"/>
      <c r="AO343" s="108" t="s">
        <v>43</v>
      </c>
      <c r="AP343" t="s">
        <v>13122</v>
      </c>
      <c r="AQ343">
        <v>4</v>
      </c>
      <c r="AR343" t="s">
        <v>1912</v>
      </c>
      <c r="AS343" t="s">
        <v>1568</v>
      </c>
      <c r="AT343" t="s">
        <v>1885</v>
      </c>
      <c r="AU343" t="s">
        <v>1253</v>
      </c>
      <c r="AV343" t="s">
        <v>1766</v>
      </c>
      <c r="AW343" t="s">
        <v>1787</v>
      </c>
      <c r="AX343" t="s">
        <v>1740</v>
      </c>
      <c r="AY343" t="s">
        <v>1793</v>
      </c>
      <c r="AZ343" t="s">
        <v>3575</v>
      </c>
      <c r="BA343" t="s">
        <v>1913</v>
      </c>
      <c r="BB343" t="s">
        <v>1251</v>
      </c>
      <c r="BC343" t="s">
        <v>3190</v>
      </c>
      <c r="BD343" t="s">
        <v>1914</v>
      </c>
      <c r="BE343" t="s">
        <v>13274</v>
      </c>
      <c r="BF343">
        <v>343</v>
      </c>
      <c r="BG343">
        <v>341</v>
      </c>
      <c r="BH343">
        <v>0</v>
      </c>
      <c r="BI343" t="s">
        <v>1547</v>
      </c>
      <c r="BJ343">
        <v>0</v>
      </c>
      <c r="BK343">
        <v>0</v>
      </c>
      <c r="BL343">
        <v>515</v>
      </c>
      <c r="BM343" t="s">
        <v>1770</v>
      </c>
      <c r="BN343" t="s">
        <v>13275</v>
      </c>
      <c r="BO343" t="s">
        <v>13813</v>
      </c>
      <c r="BP343" t="s" cm="1">
        <v>13812</v>
      </c>
      <c r="BQ343" t="s">
        <v>1547</v>
      </c>
      <c r="BR343" t="s">
        <v>13858</v>
      </c>
      <c r="BS343">
        <v>3</v>
      </c>
      <c r="BT343" t="s">
        <v>1715</v>
      </c>
      <c r="BU343" t="s">
        <v>15396</v>
      </c>
      <c r="BV343" t="s">
        <v>1254</v>
      </c>
      <c r="BW343" t="s">
        <v>1766</v>
      </c>
      <c r="BX343" t="s">
        <v>1794</v>
      </c>
      <c r="BY343" t="s">
        <v>1744</v>
      </c>
      <c r="BZ343" t="s">
        <v>1547</v>
      </c>
      <c r="CA343" t="s">
        <v>1744</v>
      </c>
      <c r="CB343" t="s">
        <v>1754</v>
      </c>
      <c r="CC343"/>
      <c r="CD343" t="s">
        <v>998</v>
      </c>
      <c r="CE343" t="s">
        <v>1251</v>
      </c>
      <c r="CF343" t="s">
        <v>13819</v>
      </c>
      <c r="CG343" t="s">
        <v>13820</v>
      </c>
      <c r="CH343" t="s">
        <v>1251</v>
      </c>
      <c r="CI343" t="s">
        <v>1547</v>
      </c>
      <c r="CJ343" t="s">
        <v>3592</v>
      </c>
      <c r="CK343" t="s">
        <v>1568</v>
      </c>
      <c r="CL343"/>
      <c r="CM343"/>
      <c r="CN343" t="s">
        <v>13276</v>
      </c>
      <c r="CO343" t="s">
        <v>4373</v>
      </c>
      <c r="CP343" t="s">
        <v>13276</v>
      </c>
      <c r="CQ343" t="s">
        <v>4373</v>
      </c>
      <c r="CR343" t="s">
        <v>1547</v>
      </c>
      <c r="CS343">
        <v>8</v>
      </c>
      <c r="CT343" t="s">
        <v>13858</v>
      </c>
      <c r="CU343" t="s">
        <v>13858</v>
      </c>
      <c r="CV343" t="s">
        <v>1547</v>
      </c>
      <c r="CW343" t="s">
        <v>1547</v>
      </c>
      <c r="CX343" t="s">
        <v>1547</v>
      </c>
      <c r="CY343">
        <v>341</v>
      </c>
      <c r="CZ343" t="s">
        <v>7257</v>
      </c>
      <c r="DA343" t="s">
        <v>1547</v>
      </c>
      <c r="DB343" t="s">
        <v>1881</v>
      </c>
      <c r="DC343" t="s">
        <v>1882</v>
      </c>
      <c r="DD343" t="s">
        <v>1253</v>
      </c>
      <c r="DE343" t="s">
        <v>3575</v>
      </c>
      <c r="DF343" t="s">
        <v>1254</v>
      </c>
      <c r="DG343" t="s">
        <v>1547</v>
      </c>
      <c r="DH343" t="s">
        <v>1547</v>
      </c>
      <c r="DI343" t="s">
        <v>1892</v>
      </c>
      <c r="DJ343" t="s">
        <v>1912</v>
      </c>
      <c r="DK343"/>
      <c r="DL343" t="s">
        <v>14605</v>
      </c>
      <c r="DM343">
        <v>9</v>
      </c>
      <c r="DN343" t="s">
        <v>1883</v>
      </c>
      <c r="DO343" t="s">
        <v>1568</v>
      </c>
      <c r="DP343" t="b">
        <v>1</v>
      </c>
      <c r="DQ343" t="b">
        <v>0</v>
      </c>
      <c r="DR343" t="b">
        <v>1</v>
      </c>
      <c r="DS343" t="b">
        <v>0</v>
      </c>
      <c r="DT343" t="b">
        <v>1</v>
      </c>
      <c r="DU343" t="b">
        <v>1</v>
      </c>
      <c r="DV343" t="b">
        <v>0</v>
      </c>
      <c r="DW343">
        <v>0</v>
      </c>
      <c r="DX343" t="b">
        <v>0</v>
      </c>
      <c r="DY343" t="b">
        <v>0</v>
      </c>
      <c r="DZ343" t="b">
        <v>0</v>
      </c>
      <c r="EA343" t="b">
        <v>0</v>
      </c>
      <c r="EB343" t="b">
        <v>0</v>
      </c>
      <c r="EC343" t="b">
        <v>1</v>
      </c>
      <c r="ED343" t="b">
        <v>0</v>
      </c>
      <c r="EE343" t="b">
        <v>0</v>
      </c>
      <c r="EF343" t="b">
        <v>0</v>
      </c>
      <c r="EG343" t="b" cm="1">
        <v>0</v>
      </c>
      <c r="EH343" t="b">
        <v>0</v>
      </c>
      <c r="EI343" t="b">
        <v>0</v>
      </c>
      <c r="EJ343" t="b">
        <v>1</v>
      </c>
      <c r="EK343" t="s">
        <v>5327</v>
      </c>
      <c r="EL343">
        <v>0</v>
      </c>
      <c r="EM343">
        <v>7</v>
      </c>
      <c r="EN343" t="b">
        <v>0</v>
      </c>
    </row>
    <row r="344" spans="1:144" ht="15.75">
      <c r="A344"/>
      <c r="B344" t="s">
        <v>1568</v>
      </c>
      <c r="C344" t="s">
        <v>1568</v>
      </c>
      <c r="D344" t="s">
        <v>1265</v>
      </c>
      <c r="E344" t="s">
        <v>1264</v>
      </c>
      <c r="F344" t="s">
        <v>1261</v>
      </c>
      <c r="G344" t="s">
        <v>1265</v>
      </c>
      <c r="H344" t="s">
        <v>1904</v>
      </c>
      <c r="I344" t="s">
        <v>1251</v>
      </c>
      <c r="J344"/>
      <c r="K344" t="s">
        <v>902</v>
      </c>
      <c r="L344" t="s">
        <v>3190</v>
      </c>
      <c r="M344" t="s">
        <v>1754</v>
      </c>
      <c r="N344"/>
      <c r="O344" t="s">
        <v>13858</v>
      </c>
      <c r="P344" t="s">
        <v>1568</v>
      </c>
      <c r="Q344" t="s">
        <v>3575</v>
      </c>
      <c r="R344" t="s">
        <v>3592</v>
      </c>
      <c r="S344" t="s">
        <v>1261</v>
      </c>
      <c r="T344"/>
      <c r="U344" t="s">
        <v>13276</v>
      </c>
      <c r="V344" t="s">
        <v>13277</v>
      </c>
      <c r="W344"/>
      <c r="X344"/>
      <c r="Y344"/>
      <c r="Z344"/>
      <c r="AA344"/>
      <c r="AB344"/>
      <c r="AC344"/>
      <c r="AD344"/>
      <c r="AE344"/>
      <c r="AF344"/>
      <c r="AG344"/>
      <c r="AH344"/>
      <c r="AI344"/>
      <c r="AJ344"/>
      <c r="AK344"/>
      <c r="AL344"/>
      <c r="AM344"/>
      <c r="AN344"/>
      <c r="AO344" s="108" t="s">
        <v>43</v>
      </c>
      <c r="AP344" t="s">
        <v>13122</v>
      </c>
      <c r="AQ344">
        <v>5</v>
      </c>
      <c r="AR344" t="s">
        <v>1905</v>
      </c>
      <c r="AS344" t="s">
        <v>1568</v>
      </c>
      <c r="AT344" t="s">
        <v>1885</v>
      </c>
      <c r="AU344" t="s">
        <v>1264</v>
      </c>
      <c r="AV344" t="s">
        <v>1762</v>
      </c>
      <c r="AW344" t="s">
        <v>1758</v>
      </c>
      <c r="AX344" t="s">
        <v>1740</v>
      </c>
      <c r="AY344" t="s">
        <v>1763</v>
      </c>
      <c r="AZ344" t="s">
        <v>3575</v>
      </c>
      <c r="BA344" t="s">
        <v>1906</v>
      </c>
      <c r="BB344" t="s">
        <v>1251</v>
      </c>
      <c r="BC344" t="s">
        <v>3190</v>
      </c>
      <c r="BD344" t="s">
        <v>13821</v>
      </c>
      <c r="BE344" t="s">
        <v>13274</v>
      </c>
      <c r="BF344">
        <v>344</v>
      </c>
      <c r="BG344">
        <v>341</v>
      </c>
      <c r="BH344">
        <v>0</v>
      </c>
      <c r="BI344" t="s">
        <v>1547</v>
      </c>
      <c r="BJ344">
        <v>0</v>
      </c>
      <c r="BK344">
        <v>0</v>
      </c>
      <c r="BL344">
        <v>508</v>
      </c>
      <c r="BM344" t="s">
        <v>1761</v>
      </c>
      <c r="BN344" t="s">
        <v>13275</v>
      </c>
      <c r="BO344" t="s">
        <v>13813</v>
      </c>
      <c r="BP344" t="s" cm="1">
        <v>13812</v>
      </c>
      <c r="BQ344" t="s">
        <v>1547</v>
      </c>
      <c r="BR344" t="s">
        <v>13858</v>
      </c>
      <c r="BS344">
        <v>4</v>
      </c>
      <c r="BT344" t="s">
        <v>1756</v>
      </c>
      <c r="BU344" t="s">
        <v>15397</v>
      </c>
      <c r="BV344" t="s">
        <v>1265</v>
      </c>
      <c r="BW344" t="s">
        <v>1762</v>
      </c>
      <c r="BX344" t="s">
        <v>1764</v>
      </c>
      <c r="BY344" t="s">
        <v>1744</v>
      </c>
      <c r="BZ344" t="s">
        <v>1547</v>
      </c>
      <c r="CA344" t="s">
        <v>1744</v>
      </c>
      <c r="CB344" t="s">
        <v>1754</v>
      </c>
      <c r="CC344"/>
      <c r="CD344" t="s">
        <v>998</v>
      </c>
      <c r="CE344" t="s">
        <v>1251</v>
      </c>
      <c r="CF344" t="s">
        <v>13822</v>
      </c>
      <c r="CG344" t="s">
        <v>13823</v>
      </c>
      <c r="CH344" t="s">
        <v>1251</v>
      </c>
      <c r="CI344" t="s">
        <v>1547</v>
      </c>
      <c r="CJ344" t="s">
        <v>3592</v>
      </c>
      <c r="CK344" t="s">
        <v>1568</v>
      </c>
      <c r="CL344"/>
      <c r="CM344"/>
      <c r="CN344" t="s">
        <v>13276</v>
      </c>
      <c r="CO344" t="s">
        <v>13277</v>
      </c>
      <c r="CP344" t="s">
        <v>13276</v>
      </c>
      <c r="CQ344" t="s">
        <v>13277</v>
      </c>
      <c r="CR344" t="s">
        <v>1547</v>
      </c>
      <c r="CS344">
        <v>8</v>
      </c>
      <c r="CT344" t="s">
        <v>13858</v>
      </c>
      <c r="CU344" t="s">
        <v>13858</v>
      </c>
      <c r="CV344" t="s">
        <v>1547</v>
      </c>
      <c r="CW344" t="s">
        <v>1547</v>
      </c>
      <c r="CX344" t="s">
        <v>1547</v>
      </c>
      <c r="CY344">
        <v>342</v>
      </c>
      <c r="CZ344" t="s">
        <v>7259</v>
      </c>
      <c r="DA344" t="s">
        <v>1547</v>
      </c>
      <c r="DB344" t="s">
        <v>1881</v>
      </c>
      <c r="DC344" t="s">
        <v>1882</v>
      </c>
      <c r="DD344" t="s">
        <v>1264</v>
      </c>
      <c r="DE344" t="s">
        <v>3575</v>
      </c>
      <c r="DF344" t="s">
        <v>1265</v>
      </c>
      <c r="DG344" t="s">
        <v>1547</v>
      </c>
      <c r="DH344" t="s">
        <v>1547</v>
      </c>
      <c r="DI344" t="s">
        <v>1892</v>
      </c>
      <c r="DJ344" t="s">
        <v>1905</v>
      </c>
      <c r="DK344"/>
      <c r="DL344" t="s">
        <v>14606</v>
      </c>
      <c r="DM344">
        <v>9</v>
      </c>
      <c r="DN344" t="s">
        <v>1883</v>
      </c>
      <c r="DO344" t="s">
        <v>1568</v>
      </c>
      <c r="DP344" t="b">
        <v>1</v>
      </c>
      <c r="DQ344" t="b">
        <v>0</v>
      </c>
      <c r="DR344" t="b">
        <v>1</v>
      </c>
      <c r="DS344" t="b">
        <v>0</v>
      </c>
      <c r="DT344" t="b">
        <v>1</v>
      </c>
      <c r="DU344" t="b">
        <v>1</v>
      </c>
      <c r="DV344" t="b">
        <v>0</v>
      </c>
      <c r="DW344">
        <v>0</v>
      </c>
      <c r="DX344" t="b">
        <v>0</v>
      </c>
      <c r="DY344" t="b">
        <v>0</v>
      </c>
      <c r="DZ344" t="b">
        <v>0</v>
      </c>
      <c r="EA344" t="b">
        <v>0</v>
      </c>
      <c r="EB344" t="b">
        <v>0</v>
      </c>
      <c r="EC344" t="b">
        <v>0</v>
      </c>
      <c r="ED344" t="b">
        <v>0</v>
      </c>
      <c r="EE344" t="b">
        <v>0</v>
      </c>
      <c r="EF344" t="b">
        <v>0</v>
      </c>
      <c r="EG344" t="b" cm="1">
        <v>0</v>
      </c>
      <c r="EH344" t="b">
        <v>0</v>
      </c>
      <c r="EI344" t="b">
        <v>0</v>
      </c>
      <c r="EJ344" t="b">
        <v>0</v>
      </c>
      <c r="EK344" t="s">
        <v>1547</v>
      </c>
      <c r="EL344">
        <v>0</v>
      </c>
      <c r="EM344">
        <v>8</v>
      </c>
      <c r="EN344" t="b">
        <v>0</v>
      </c>
    </row>
    <row r="345" spans="1:144" ht="15.75">
      <c r="A345"/>
      <c r="B345" t="s">
        <v>1568</v>
      </c>
      <c r="C345" t="s">
        <v>1568</v>
      </c>
      <c r="D345" t="s">
        <v>4307</v>
      </c>
      <c r="E345" t="s">
        <v>4277</v>
      </c>
      <c r="F345" t="s">
        <v>4141</v>
      </c>
      <c r="G345" t="s">
        <v>4307</v>
      </c>
      <c r="H345" t="s">
        <v>4307</v>
      </c>
      <c r="I345" t="s">
        <v>1251</v>
      </c>
      <c r="J345"/>
      <c r="K345" t="s">
        <v>902</v>
      </c>
      <c r="L345" t="s">
        <v>1743</v>
      </c>
      <c r="M345" t="s">
        <v>1749</v>
      </c>
      <c r="N345"/>
      <c r="O345" t="s">
        <v>13858</v>
      </c>
      <c r="P345" t="s">
        <v>1568</v>
      </c>
      <c r="Q345" t="s">
        <v>3575</v>
      </c>
      <c r="R345" t="s">
        <v>3592</v>
      </c>
      <c r="S345" t="s">
        <v>4141</v>
      </c>
      <c r="T345"/>
      <c r="U345" t="s">
        <v>13276</v>
      </c>
      <c r="V345" t="s">
        <v>13278</v>
      </c>
      <c r="W345"/>
      <c r="X345"/>
      <c r="Y345"/>
      <c r="Z345"/>
      <c r="AA345"/>
      <c r="AB345"/>
      <c r="AC345"/>
      <c r="AD345"/>
      <c r="AE345"/>
      <c r="AF345"/>
      <c r="AG345"/>
      <c r="AH345"/>
      <c r="AI345"/>
      <c r="AJ345"/>
      <c r="AK345"/>
      <c r="AL345"/>
      <c r="AM345"/>
      <c r="AN345"/>
      <c r="AO345" s="108" t="s">
        <v>43</v>
      </c>
      <c r="AP345" t="s">
        <v>13122</v>
      </c>
      <c r="AQ345">
        <v>6</v>
      </c>
      <c r="AR345" t="s">
        <v>13824</v>
      </c>
      <c r="AS345" t="s">
        <v>1568</v>
      </c>
      <c r="AT345" t="s">
        <v>1885</v>
      </c>
      <c r="AU345" t="s">
        <v>4277</v>
      </c>
      <c r="AV345" t="s">
        <v>9895</v>
      </c>
      <c r="AW345" t="s">
        <v>9471</v>
      </c>
      <c r="AX345" t="s">
        <v>1740</v>
      </c>
      <c r="AY345" t="s">
        <v>10126</v>
      </c>
      <c r="AZ345" t="s">
        <v>3575</v>
      </c>
      <c r="BA345" t="s">
        <v>9896</v>
      </c>
      <c r="BB345" t="s">
        <v>1251</v>
      </c>
      <c r="BC345" t="s">
        <v>1743</v>
      </c>
      <c r="BD345" t="s">
        <v>9981</v>
      </c>
      <c r="BE345" t="s">
        <v>13274</v>
      </c>
      <c r="BF345">
        <v>345</v>
      </c>
      <c r="BG345">
        <v>341</v>
      </c>
      <c r="BH345">
        <v>0</v>
      </c>
      <c r="BI345" t="s">
        <v>1547</v>
      </c>
      <c r="BJ345">
        <v>0</v>
      </c>
      <c r="BK345">
        <v>0</v>
      </c>
      <c r="BL345">
        <v>981</v>
      </c>
      <c r="BM345" t="s">
        <v>9897</v>
      </c>
      <c r="BN345" t="s">
        <v>13275</v>
      </c>
      <c r="BO345" t="s">
        <v>13813</v>
      </c>
      <c r="BP345" t="s" cm="1">
        <v>13812</v>
      </c>
      <c r="BQ345" t="s">
        <v>1547</v>
      </c>
      <c r="BR345" t="s">
        <v>13858</v>
      </c>
      <c r="BS345">
        <v>5</v>
      </c>
      <c r="BT345" t="s">
        <v>1717</v>
      </c>
      <c r="BU345" t="s">
        <v>15398</v>
      </c>
      <c r="BV345" t="s">
        <v>4307</v>
      </c>
      <c r="BW345" t="s">
        <v>9895</v>
      </c>
      <c r="BX345" t="s">
        <v>10126</v>
      </c>
      <c r="BY345" t="s">
        <v>1744</v>
      </c>
      <c r="BZ345" t="s">
        <v>1547</v>
      </c>
      <c r="CA345" t="s">
        <v>1744</v>
      </c>
      <c r="CB345" t="s">
        <v>1749</v>
      </c>
      <c r="CC345"/>
      <c r="CD345" t="s">
        <v>998</v>
      </c>
      <c r="CE345" t="s">
        <v>1251</v>
      </c>
      <c r="CF345" t="s">
        <v>13825</v>
      </c>
      <c r="CG345" t="s">
        <v>13826</v>
      </c>
      <c r="CH345" t="s">
        <v>1251</v>
      </c>
      <c r="CI345" t="s">
        <v>1547</v>
      </c>
      <c r="CJ345" t="s">
        <v>3592</v>
      </c>
      <c r="CK345" t="s">
        <v>1568</v>
      </c>
      <c r="CL345"/>
      <c r="CM345"/>
      <c r="CN345" t="s">
        <v>13276</v>
      </c>
      <c r="CO345" t="s">
        <v>13278</v>
      </c>
      <c r="CP345" t="s">
        <v>13276</v>
      </c>
      <c r="CQ345" t="s">
        <v>13278</v>
      </c>
      <c r="CR345" t="s">
        <v>1547</v>
      </c>
      <c r="CS345">
        <v>8</v>
      </c>
      <c r="CT345" t="s">
        <v>13858</v>
      </c>
      <c r="CU345" t="s">
        <v>13858</v>
      </c>
      <c r="CV345" t="s">
        <v>1547</v>
      </c>
      <c r="CW345" t="s">
        <v>1547</v>
      </c>
      <c r="CX345" t="s">
        <v>1547</v>
      </c>
      <c r="CY345">
        <v>343</v>
      </c>
      <c r="CZ345" t="s">
        <v>7267</v>
      </c>
      <c r="DA345" t="s">
        <v>1547</v>
      </c>
      <c r="DB345" t="s">
        <v>1881</v>
      </c>
      <c r="DC345" t="s">
        <v>1882</v>
      </c>
      <c r="DD345" t="s">
        <v>4277</v>
      </c>
      <c r="DE345" t="s">
        <v>3575</v>
      </c>
      <c r="DF345" t="s">
        <v>4307</v>
      </c>
      <c r="DG345" t="s">
        <v>1547</v>
      </c>
      <c r="DH345" t="s">
        <v>1547</v>
      </c>
      <c r="DI345" t="s">
        <v>1892</v>
      </c>
      <c r="DJ345" t="s">
        <v>13824</v>
      </c>
      <c r="DK345"/>
      <c r="DL345" t="s">
        <v>14607</v>
      </c>
      <c r="DM345">
        <v>9</v>
      </c>
      <c r="DN345" t="s">
        <v>1883</v>
      </c>
      <c r="DO345" t="s">
        <v>1568</v>
      </c>
      <c r="DP345" t="b">
        <v>1</v>
      </c>
      <c r="DQ345" t="b">
        <v>0</v>
      </c>
      <c r="DR345" t="b">
        <v>1</v>
      </c>
      <c r="DS345" t="b">
        <v>0</v>
      </c>
      <c r="DT345" t="b">
        <v>1</v>
      </c>
      <c r="DU345" t="b">
        <v>1</v>
      </c>
      <c r="DV345" t="b">
        <v>0</v>
      </c>
      <c r="DW345">
        <v>0</v>
      </c>
      <c r="DX345" t="b">
        <v>0</v>
      </c>
      <c r="DY345" t="b">
        <v>0</v>
      </c>
      <c r="DZ345" t="b">
        <v>0</v>
      </c>
      <c r="EA345" t="b">
        <v>0</v>
      </c>
      <c r="EB345" t="b">
        <v>0</v>
      </c>
      <c r="EC345" t="b">
        <v>1</v>
      </c>
      <c r="ED345" t="b">
        <v>0</v>
      </c>
      <c r="EE345" t="b">
        <v>0</v>
      </c>
      <c r="EF345" t="b">
        <v>0</v>
      </c>
      <c r="EG345" t="b" cm="1">
        <v>0</v>
      </c>
      <c r="EH345" t="b">
        <v>0</v>
      </c>
      <c r="EI345" t="b">
        <v>0</v>
      </c>
      <c r="EJ345" t="b">
        <v>1</v>
      </c>
      <c r="EK345" t="s">
        <v>5327</v>
      </c>
      <c r="EL345">
        <v>0</v>
      </c>
      <c r="EM345">
        <v>17</v>
      </c>
      <c r="EN345" t="b">
        <v>0</v>
      </c>
    </row>
    <row r="346" spans="1:144" ht="47.25">
      <c r="A346"/>
      <c r="B346" t="s">
        <v>1568</v>
      </c>
      <c r="C346" t="s">
        <v>1568</v>
      </c>
      <c r="D346" t="s">
        <v>3577</v>
      </c>
      <c r="E346" t="s">
        <v>3578</v>
      </c>
      <c r="F346" t="s">
        <v>3579</v>
      </c>
      <c r="G346" t="s">
        <v>3577</v>
      </c>
      <c r="H346" s="109" t="s">
        <v>13279</v>
      </c>
      <c r="I346" t="s">
        <v>1251</v>
      </c>
      <c r="J346"/>
      <c r="K346" t="s">
        <v>902</v>
      </c>
      <c r="L346" t="s">
        <v>3190</v>
      </c>
      <c r="M346" t="s">
        <v>1749</v>
      </c>
      <c r="N346"/>
      <c r="O346" t="s">
        <v>13858</v>
      </c>
      <c r="P346" t="s">
        <v>1568</v>
      </c>
      <c r="Q346" t="s">
        <v>3575</v>
      </c>
      <c r="R346" t="s">
        <v>3592</v>
      </c>
      <c r="S346" t="s">
        <v>14492</v>
      </c>
      <c r="T346"/>
      <c r="U346" t="s">
        <v>13276</v>
      </c>
      <c r="V346" t="s">
        <v>13280</v>
      </c>
      <c r="W346"/>
      <c r="X346"/>
      <c r="Y346"/>
      <c r="Z346"/>
      <c r="AA346"/>
      <c r="AB346"/>
      <c r="AC346"/>
      <c r="AD346"/>
      <c r="AE346"/>
      <c r="AF346"/>
      <c r="AG346"/>
      <c r="AH346"/>
      <c r="AI346"/>
      <c r="AJ346"/>
      <c r="AK346"/>
      <c r="AL346"/>
      <c r="AM346"/>
      <c r="AN346"/>
      <c r="AO346" s="108" t="s">
        <v>43</v>
      </c>
      <c r="AP346" t="s">
        <v>13122</v>
      </c>
      <c r="AQ346">
        <v>7</v>
      </c>
      <c r="AR346" t="s">
        <v>13827</v>
      </c>
      <c r="AS346" t="s">
        <v>1568</v>
      </c>
      <c r="AT346" t="s">
        <v>1885</v>
      </c>
      <c r="AU346" t="s">
        <v>3578</v>
      </c>
      <c r="AV346" t="s">
        <v>7260</v>
      </c>
      <c r="AW346" t="s">
        <v>7261</v>
      </c>
      <c r="AX346" t="s">
        <v>1740</v>
      </c>
      <c r="AY346" t="s">
        <v>7262</v>
      </c>
      <c r="AZ346" t="s">
        <v>3575</v>
      </c>
      <c r="BA346" t="s">
        <v>7263</v>
      </c>
      <c r="BB346" t="s">
        <v>1251</v>
      </c>
      <c r="BC346" t="s">
        <v>3190</v>
      </c>
      <c r="BD346" t="s">
        <v>13828</v>
      </c>
      <c r="BE346" t="s">
        <v>13274</v>
      </c>
      <c r="BF346">
        <v>346</v>
      </c>
      <c r="BG346">
        <v>341</v>
      </c>
      <c r="BH346">
        <v>0</v>
      </c>
      <c r="BI346" t="s">
        <v>1547</v>
      </c>
      <c r="BJ346">
        <v>0</v>
      </c>
      <c r="BK346">
        <v>0</v>
      </c>
      <c r="BL346">
        <v>395</v>
      </c>
      <c r="BM346" t="s">
        <v>15399</v>
      </c>
      <c r="BN346" t="s">
        <v>13275</v>
      </c>
      <c r="BO346" t="s">
        <v>13813</v>
      </c>
      <c r="BP346" t="s" cm="1">
        <v>13812</v>
      </c>
      <c r="BQ346" t="s">
        <v>1547</v>
      </c>
      <c r="BR346" t="s">
        <v>13858</v>
      </c>
      <c r="BS346">
        <v>6</v>
      </c>
      <c r="BT346" t="s">
        <v>1719</v>
      </c>
      <c r="BU346" t="s">
        <v>15400</v>
      </c>
      <c r="BV346" t="s">
        <v>3577</v>
      </c>
      <c r="BW346" t="s">
        <v>7260</v>
      </c>
      <c r="BX346" t="s">
        <v>13829</v>
      </c>
      <c r="BY346" t="s">
        <v>1744</v>
      </c>
      <c r="BZ346" t="s">
        <v>1547</v>
      </c>
      <c r="CA346" t="s">
        <v>1744</v>
      </c>
      <c r="CB346" t="s">
        <v>1749</v>
      </c>
      <c r="CC346"/>
      <c r="CD346" t="s">
        <v>998</v>
      </c>
      <c r="CE346" t="s">
        <v>1251</v>
      </c>
      <c r="CF346" t="s">
        <v>13830</v>
      </c>
      <c r="CG346" t="s">
        <v>13831</v>
      </c>
      <c r="CH346" t="s">
        <v>1251</v>
      </c>
      <c r="CI346" t="s">
        <v>1547</v>
      </c>
      <c r="CJ346" t="s">
        <v>3592</v>
      </c>
      <c r="CK346" t="s">
        <v>1568</v>
      </c>
      <c r="CL346"/>
      <c r="CM346"/>
      <c r="CN346" t="s">
        <v>13276</v>
      </c>
      <c r="CO346" t="s">
        <v>13280</v>
      </c>
      <c r="CP346" t="s">
        <v>13276</v>
      </c>
      <c r="CQ346" t="s">
        <v>13280</v>
      </c>
      <c r="CR346" t="s">
        <v>1547</v>
      </c>
      <c r="CS346">
        <v>8</v>
      </c>
      <c r="CT346" t="s">
        <v>13858</v>
      </c>
      <c r="CU346" t="s">
        <v>13858</v>
      </c>
      <c r="CV346" t="s">
        <v>13858</v>
      </c>
      <c r="CW346" t="s">
        <v>1547</v>
      </c>
      <c r="CX346" t="s">
        <v>1547</v>
      </c>
      <c r="CY346">
        <v>344</v>
      </c>
      <c r="CZ346" t="s">
        <v>7275</v>
      </c>
      <c r="DA346" t="s">
        <v>1547</v>
      </c>
      <c r="DB346" t="s">
        <v>1881</v>
      </c>
      <c r="DC346" t="s">
        <v>1882</v>
      </c>
      <c r="DD346" t="s">
        <v>3578</v>
      </c>
      <c r="DE346" t="s">
        <v>3575</v>
      </c>
      <c r="DF346" t="s">
        <v>3577</v>
      </c>
      <c r="DG346" t="s">
        <v>1547</v>
      </c>
      <c r="DH346" t="s">
        <v>1547</v>
      </c>
      <c r="DI346" t="s">
        <v>1892</v>
      </c>
      <c r="DJ346" t="s">
        <v>13827</v>
      </c>
      <c r="DK346"/>
      <c r="DL346" t="s">
        <v>14608</v>
      </c>
      <c r="DM346">
        <v>9</v>
      </c>
      <c r="DN346" t="s">
        <v>1883</v>
      </c>
      <c r="DO346" t="s">
        <v>1568</v>
      </c>
      <c r="DP346" t="b">
        <v>1</v>
      </c>
      <c r="DQ346" t="b">
        <v>0</v>
      </c>
      <c r="DR346" t="b">
        <v>1</v>
      </c>
      <c r="DS346" t="b">
        <v>0</v>
      </c>
      <c r="DT346" t="b">
        <v>1</v>
      </c>
      <c r="DU346" t="b">
        <v>1</v>
      </c>
      <c r="DV346" t="b">
        <v>0</v>
      </c>
      <c r="DW346">
        <v>0</v>
      </c>
      <c r="DX346" t="b">
        <v>0</v>
      </c>
      <c r="DY346" t="b">
        <v>0</v>
      </c>
      <c r="DZ346" t="b">
        <v>0</v>
      </c>
      <c r="EA346" t="b">
        <v>0</v>
      </c>
      <c r="EB346" t="b">
        <v>0</v>
      </c>
      <c r="EC346" t="b">
        <v>0</v>
      </c>
      <c r="ED346" t="b">
        <v>0</v>
      </c>
      <c r="EE346" t="b">
        <v>0</v>
      </c>
      <c r="EF346" t="b">
        <v>0</v>
      </c>
      <c r="EG346" t="b" cm="1">
        <v>0</v>
      </c>
      <c r="EH346" t="b">
        <v>0</v>
      </c>
      <c r="EI346" t="b">
        <v>0</v>
      </c>
      <c r="EJ346" t="b">
        <v>0</v>
      </c>
      <c r="EK346" t="s">
        <v>1547</v>
      </c>
      <c r="EL346">
        <v>0</v>
      </c>
      <c r="EM346">
        <v>15</v>
      </c>
      <c r="EN346" t="b">
        <v>0</v>
      </c>
    </row>
    <row r="347" spans="1:144" ht="15.75">
      <c r="A347"/>
      <c r="B347" t="s">
        <v>1568</v>
      </c>
      <c r="C347" t="s">
        <v>1568</v>
      </c>
      <c r="D347" t="s">
        <v>4134</v>
      </c>
      <c r="E347" t="s">
        <v>4135</v>
      </c>
      <c r="F347" t="s">
        <v>4135</v>
      </c>
      <c r="G347" t="s">
        <v>4134</v>
      </c>
      <c r="H347" t="s">
        <v>4206</v>
      </c>
      <c r="I347" t="s">
        <v>1251</v>
      </c>
      <c r="J347"/>
      <c r="K347" t="s">
        <v>902</v>
      </c>
      <c r="L347" t="s">
        <v>1743</v>
      </c>
      <c r="M347" t="s">
        <v>1749</v>
      </c>
      <c r="N347" t="s">
        <v>4207</v>
      </c>
      <c r="O347" t="s">
        <v>13858</v>
      </c>
      <c r="P347" t="s">
        <v>1568</v>
      </c>
      <c r="Q347" t="s">
        <v>3575</v>
      </c>
      <c r="R347" t="s">
        <v>3592</v>
      </c>
      <c r="S347" t="s">
        <v>14493</v>
      </c>
      <c r="T347"/>
      <c r="U347" t="s">
        <v>13276</v>
      </c>
      <c r="V347" t="s">
        <v>4158</v>
      </c>
      <c r="W347"/>
      <c r="X347"/>
      <c r="Y347"/>
      <c r="Z347"/>
      <c r="AA347"/>
      <c r="AB347"/>
      <c r="AC347"/>
      <c r="AD347"/>
      <c r="AE347"/>
      <c r="AF347"/>
      <c r="AG347"/>
      <c r="AH347"/>
      <c r="AI347"/>
      <c r="AJ347"/>
      <c r="AK347"/>
      <c r="AL347"/>
      <c r="AM347"/>
      <c r="AN347"/>
      <c r="AO347" s="108" t="s">
        <v>43</v>
      </c>
      <c r="AP347" t="s">
        <v>13122</v>
      </c>
      <c r="AQ347">
        <v>8</v>
      </c>
      <c r="AR347" t="s">
        <v>13832</v>
      </c>
      <c r="AS347" t="s">
        <v>1568</v>
      </c>
      <c r="AT347" t="s">
        <v>1885</v>
      </c>
      <c r="AU347" t="s">
        <v>4135</v>
      </c>
      <c r="AV347" t="s">
        <v>9452</v>
      </c>
      <c r="AW347" t="s">
        <v>9452</v>
      </c>
      <c r="AX347" t="s">
        <v>1740</v>
      </c>
      <c r="AY347" t="s">
        <v>9453</v>
      </c>
      <c r="AZ347" t="s">
        <v>3575</v>
      </c>
      <c r="BA347" t="s">
        <v>9454</v>
      </c>
      <c r="BB347" t="s">
        <v>1251</v>
      </c>
      <c r="BC347" t="s">
        <v>1743</v>
      </c>
      <c r="BD347" t="s">
        <v>9455</v>
      </c>
      <c r="BE347" t="s">
        <v>13274</v>
      </c>
      <c r="BF347">
        <v>347</v>
      </c>
      <c r="BG347">
        <v>341</v>
      </c>
      <c r="BH347">
        <v>0</v>
      </c>
      <c r="BI347" t="s">
        <v>1547</v>
      </c>
      <c r="BJ347">
        <v>0</v>
      </c>
      <c r="BK347">
        <v>0</v>
      </c>
      <c r="BL347">
        <v>950</v>
      </c>
      <c r="BM347" t="s">
        <v>9456</v>
      </c>
      <c r="BN347" t="s">
        <v>13275</v>
      </c>
      <c r="BO347" t="s">
        <v>13813</v>
      </c>
      <c r="BP347" t="s" cm="1">
        <v>13812</v>
      </c>
      <c r="BQ347" t="s">
        <v>1547</v>
      </c>
      <c r="BR347" t="s">
        <v>13858</v>
      </c>
      <c r="BS347">
        <v>7</v>
      </c>
      <c r="BT347" t="s">
        <v>1722</v>
      </c>
      <c r="BU347" t="s">
        <v>15401</v>
      </c>
      <c r="BV347" t="s">
        <v>4134</v>
      </c>
      <c r="BW347" t="s">
        <v>9452</v>
      </c>
      <c r="BX347" t="s">
        <v>9732</v>
      </c>
      <c r="BY347" t="s">
        <v>9733</v>
      </c>
      <c r="BZ347" t="s">
        <v>1547</v>
      </c>
      <c r="CA347" t="s">
        <v>1744</v>
      </c>
      <c r="CB347" t="s">
        <v>1749</v>
      </c>
      <c r="CC347"/>
      <c r="CD347" t="s">
        <v>998</v>
      </c>
      <c r="CE347" t="s">
        <v>1251</v>
      </c>
      <c r="CF347" t="s">
        <v>13833</v>
      </c>
      <c r="CG347" t="s">
        <v>13834</v>
      </c>
      <c r="CH347" t="s">
        <v>1251</v>
      </c>
      <c r="CI347" t="s">
        <v>1547</v>
      </c>
      <c r="CJ347" t="s">
        <v>3592</v>
      </c>
      <c r="CK347" t="s">
        <v>1568</v>
      </c>
      <c r="CL347"/>
      <c r="CM347"/>
      <c r="CN347" t="s">
        <v>13276</v>
      </c>
      <c r="CO347" t="s">
        <v>4158</v>
      </c>
      <c r="CP347" t="s">
        <v>13276</v>
      </c>
      <c r="CQ347" t="s">
        <v>4158</v>
      </c>
      <c r="CR347" t="s">
        <v>1547</v>
      </c>
      <c r="CS347">
        <v>8</v>
      </c>
      <c r="CT347" t="s">
        <v>13858</v>
      </c>
      <c r="CU347" t="s">
        <v>13858</v>
      </c>
      <c r="CV347" t="s">
        <v>1547</v>
      </c>
      <c r="CW347" t="s">
        <v>1547</v>
      </c>
      <c r="CX347" t="s">
        <v>1547</v>
      </c>
      <c r="CY347">
        <v>345</v>
      </c>
      <c r="CZ347" t="s">
        <v>7283</v>
      </c>
      <c r="DA347" t="s">
        <v>1547</v>
      </c>
      <c r="DB347" t="s">
        <v>1881</v>
      </c>
      <c r="DC347" t="s">
        <v>1882</v>
      </c>
      <c r="DD347" t="s">
        <v>4135</v>
      </c>
      <c r="DE347" t="s">
        <v>3575</v>
      </c>
      <c r="DF347" t="s">
        <v>4134</v>
      </c>
      <c r="DG347" t="s">
        <v>1547</v>
      </c>
      <c r="DH347" t="s">
        <v>1547</v>
      </c>
      <c r="DI347" t="s">
        <v>1892</v>
      </c>
      <c r="DJ347" t="s">
        <v>13832</v>
      </c>
      <c r="DK347"/>
      <c r="DL347" t="s">
        <v>14609</v>
      </c>
      <c r="DM347">
        <v>9</v>
      </c>
      <c r="DN347" t="s">
        <v>1883</v>
      </c>
      <c r="DO347" t="s">
        <v>1568</v>
      </c>
      <c r="DP347" t="b">
        <v>1</v>
      </c>
      <c r="DQ347" t="b">
        <v>0</v>
      </c>
      <c r="DR347" t="b">
        <v>1</v>
      </c>
      <c r="DS347" t="b">
        <v>0</v>
      </c>
      <c r="DT347" t="b">
        <v>1</v>
      </c>
      <c r="DU347" t="b">
        <v>1</v>
      </c>
      <c r="DV347" t="b">
        <v>0</v>
      </c>
      <c r="DW347">
        <v>0</v>
      </c>
      <c r="DX347" t="b">
        <v>0</v>
      </c>
      <c r="DY347" t="b">
        <v>0</v>
      </c>
      <c r="DZ347" t="b">
        <v>0</v>
      </c>
      <c r="EA347" t="b">
        <v>0</v>
      </c>
      <c r="EB347" t="b">
        <v>0</v>
      </c>
      <c r="EC347" t="b">
        <v>0</v>
      </c>
      <c r="ED347" t="b">
        <v>0</v>
      </c>
      <c r="EE347" t="b">
        <v>0</v>
      </c>
      <c r="EF347" t="b">
        <v>0</v>
      </c>
      <c r="EG347" t="b" cm="1">
        <v>0</v>
      </c>
      <c r="EH347" t="b">
        <v>0</v>
      </c>
      <c r="EI347" t="b">
        <v>0</v>
      </c>
      <c r="EJ347" t="b">
        <v>0</v>
      </c>
      <c r="EK347" t="s">
        <v>1547</v>
      </c>
      <c r="EL347">
        <v>0</v>
      </c>
      <c r="EM347">
        <v>14</v>
      </c>
      <c r="EN347" t="b">
        <v>0</v>
      </c>
    </row>
    <row r="348" spans="1:144" ht="15.75">
      <c r="A348"/>
      <c r="B348" t="s">
        <v>1568</v>
      </c>
      <c r="C348" t="s">
        <v>1568</v>
      </c>
      <c r="D348" t="s">
        <v>4132</v>
      </c>
      <c r="E348" t="s">
        <v>4133</v>
      </c>
      <c r="F348" t="s">
        <v>4133</v>
      </c>
      <c r="G348" t="s">
        <v>4132</v>
      </c>
      <c r="H348" t="s">
        <v>4208</v>
      </c>
      <c r="I348" t="s">
        <v>1251</v>
      </c>
      <c r="J348"/>
      <c r="K348" t="s">
        <v>902</v>
      </c>
      <c r="L348" t="s">
        <v>1743</v>
      </c>
      <c r="M348" t="s">
        <v>1749</v>
      </c>
      <c r="N348" t="s">
        <v>4209</v>
      </c>
      <c r="O348" t="s">
        <v>13858</v>
      </c>
      <c r="P348" t="s">
        <v>1568</v>
      </c>
      <c r="Q348" t="s">
        <v>3575</v>
      </c>
      <c r="R348" t="s">
        <v>3592</v>
      </c>
      <c r="S348" t="s">
        <v>13484</v>
      </c>
      <c r="T348"/>
      <c r="U348" t="s">
        <v>13276</v>
      </c>
      <c r="V348" t="s">
        <v>4157</v>
      </c>
      <c r="W348"/>
      <c r="X348"/>
      <c r="Y348"/>
      <c r="Z348"/>
      <c r="AA348"/>
      <c r="AB348"/>
      <c r="AC348"/>
      <c r="AD348"/>
      <c r="AE348"/>
      <c r="AF348"/>
      <c r="AG348"/>
      <c r="AH348"/>
      <c r="AI348"/>
      <c r="AJ348"/>
      <c r="AK348"/>
      <c r="AL348"/>
      <c r="AM348"/>
      <c r="AN348"/>
      <c r="AO348" s="108" t="s">
        <v>43</v>
      </c>
      <c r="AP348" t="s">
        <v>13122</v>
      </c>
      <c r="AQ348">
        <v>9</v>
      </c>
      <c r="AR348" t="s">
        <v>13835</v>
      </c>
      <c r="AS348" t="s">
        <v>1568</v>
      </c>
      <c r="AT348" t="s">
        <v>1885</v>
      </c>
      <c r="AU348" t="s">
        <v>4133</v>
      </c>
      <c r="AV348" t="s">
        <v>9443</v>
      </c>
      <c r="AW348" t="s">
        <v>9443</v>
      </c>
      <c r="AX348" t="s">
        <v>1740</v>
      </c>
      <c r="AY348" t="s">
        <v>9444</v>
      </c>
      <c r="AZ348" t="s">
        <v>3575</v>
      </c>
      <c r="BA348" t="s">
        <v>9445</v>
      </c>
      <c r="BB348" t="s">
        <v>1251</v>
      </c>
      <c r="BC348" t="s">
        <v>1743</v>
      </c>
      <c r="BD348" t="s">
        <v>9446</v>
      </c>
      <c r="BE348" t="s">
        <v>13274</v>
      </c>
      <c r="BF348">
        <v>348</v>
      </c>
      <c r="BG348">
        <v>341</v>
      </c>
      <c r="BH348">
        <v>0</v>
      </c>
      <c r="BI348" t="s">
        <v>1547</v>
      </c>
      <c r="BJ348">
        <v>0</v>
      </c>
      <c r="BK348">
        <v>0</v>
      </c>
      <c r="BL348">
        <v>951</v>
      </c>
      <c r="BM348" t="s">
        <v>9447</v>
      </c>
      <c r="BN348" t="s">
        <v>13275</v>
      </c>
      <c r="BO348" t="s">
        <v>13813</v>
      </c>
      <c r="BP348" t="s" cm="1">
        <v>13812</v>
      </c>
      <c r="BQ348" t="s">
        <v>1547</v>
      </c>
      <c r="BR348" t="s">
        <v>13858</v>
      </c>
      <c r="BS348">
        <v>8</v>
      </c>
      <c r="BT348" t="s">
        <v>1724</v>
      </c>
      <c r="BU348" t="s">
        <v>15402</v>
      </c>
      <c r="BV348" t="s">
        <v>4132</v>
      </c>
      <c r="BW348" t="s">
        <v>9443</v>
      </c>
      <c r="BX348" t="s">
        <v>9738</v>
      </c>
      <c r="BY348" t="s">
        <v>9739</v>
      </c>
      <c r="BZ348" t="s">
        <v>1547</v>
      </c>
      <c r="CA348" t="s">
        <v>1744</v>
      </c>
      <c r="CB348" t="s">
        <v>1749</v>
      </c>
      <c r="CC348"/>
      <c r="CD348" t="s">
        <v>998</v>
      </c>
      <c r="CE348" t="s">
        <v>1251</v>
      </c>
      <c r="CF348" t="s">
        <v>13836</v>
      </c>
      <c r="CG348" t="s">
        <v>13837</v>
      </c>
      <c r="CH348" t="s">
        <v>1251</v>
      </c>
      <c r="CI348" t="s">
        <v>1547</v>
      </c>
      <c r="CJ348" t="s">
        <v>3592</v>
      </c>
      <c r="CK348" t="s">
        <v>1568</v>
      </c>
      <c r="CL348"/>
      <c r="CM348"/>
      <c r="CN348" t="s">
        <v>13276</v>
      </c>
      <c r="CO348" t="s">
        <v>4157</v>
      </c>
      <c r="CP348" t="s">
        <v>13276</v>
      </c>
      <c r="CQ348" t="s">
        <v>4157</v>
      </c>
      <c r="CR348" t="s">
        <v>1547</v>
      </c>
      <c r="CS348">
        <v>8</v>
      </c>
      <c r="CT348" t="s">
        <v>13858</v>
      </c>
      <c r="CU348" t="s">
        <v>13858</v>
      </c>
      <c r="CV348" t="s">
        <v>1547</v>
      </c>
      <c r="CW348" t="s">
        <v>1547</v>
      </c>
      <c r="CX348" t="s">
        <v>1547</v>
      </c>
      <c r="CY348">
        <v>346</v>
      </c>
      <c r="CZ348" t="s">
        <v>7290</v>
      </c>
      <c r="DA348" t="s">
        <v>1547</v>
      </c>
      <c r="DB348" t="s">
        <v>1881</v>
      </c>
      <c r="DC348" t="s">
        <v>1882</v>
      </c>
      <c r="DD348" t="s">
        <v>4133</v>
      </c>
      <c r="DE348" t="s">
        <v>3575</v>
      </c>
      <c r="DF348" t="s">
        <v>4132</v>
      </c>
      <c r="DG348" t="s">
        <v>1547</v>
      </c>
      <c r="DH348" t="s">
        <v>1547</v>
      </c>
      <c r="DI348" t="s">
        <v>1892</v>
      </c>
      <c r="DJ348" t="s">
        <v>13835</v>
      </c>
      <c r="DK348"/>
      <c r="DL348" t="s">
        <v>14610</v>
      </c>
      <c r="DM348">
        <v>9</v>
      </c>
      <c r="DN348" t="s">
        <v>1883</v>
      </c>
      <c r="DO348" t="s">
        <v>1568</v>
      </c>
      <c r="DP348" t="b">
        <v>1</v>
      </c>
      <c r="DQ348" t="b">
        <v>0</v>
      </c>
      <c r="DR348" t="b">
        <v>1</v>
      </c>
      <c r="DS348" t="b">
        <v>0</v>
      </c>
      <c r="DT348" t="b">
        <v>1</v>
      </c>
      <c r="DU348" t="b">
        <v>1</v>
      </c>
      <c r="DV348" t="b">
        <v>0</v>
      </c>
      <c r="DW348">
        <v>0</v>
      </c>
      <c r="DX348" t="b">
        <v>0</v>
      </c>
      <c r="DY348" t="b">
        <v>0</v>
      </c>
      <c r="DZ348" t="b">
        <v>0</v>
      </c>
      <c r="EA348" t="b">
        <v>0</v>
      </c>
      <c r="EB348" t="b">
        <v>0</v>
      </c>
      <c r="EC348" t="b">
        <v>0</v>
      </c>
      <c r="ED348" t="b">
        <v>0</v>
      </c>
      <c r="EE348" t="b">
        <v>0</v>
      </c>
      <c r="EF348" t="b">
        <v>0</v>
      </c>
      <c r="EG348" t="b" cm="1">
        <v>0</v>
      </c>
      <c r="EH348" t="b">
        <v>0</v>
      </c>
      <c r="EI348" t="b">
        <v>0</v>
      </c>
      <c r="EJ348" t="b">
        <v>0</v>
      </c>
      <c r="EK348" t="s">
        <v>1547</v>
      </c>
      <c r="EL348">
        <v>0</v>
      </c>
      <c r="EM348">
        <v>18</v>
      </c>
      <c r="EN348" t="b">
        <v>0</v>
      </c>
    </row>
    <row r="349" spans="1:144" ht="15.75">
      <c r="A349"/>
      <c r="B349" t="s">
        <v>1568</v>
      </c>
      <c r="C349" t="s">
        <v>1568</v>
      </c>
      <c r="D349" t="s">
        <v>4609</v>
      </c>
      <c r="E349" t="s">
        <v>4610</v>
      </c>
      <c r="F349" t="s">
        <v>13281</v>
      </c>
      <c r="G349" t="s">
        <v>4612</v>
      </c>
      <c r="H349" t="s">
        <v>4613</v>
      </c>
      <c r="I349" t="s">
        <v>1251</v>
      </c>
      <c r="J349"/>
      <c r="K349" t="s">
        <v>902</v>
      </c>
      <c r="L349" t="s">
        <v>1743</v>
      </c>
      <c r="M349" t="s">
        <v>2003</v>
      </c>
      <c r="N349" t="s">
        <v>4614</v>
      </c>
      <c r="O349" t="s">
        <v>13858</v>
      </c>
      <c r="P349" t="s">
        <v>1568</v>
      </c>
      <c r="Q349" t="s">
        <v>3575</v>
      </c>
      <c r="R349" t="s">
        <v>3592</v>
      </c>
      <c r="S349"/>
      <c r="T349"/>
      <c r="U349" t="s">
        <v>13276</v>
      </c>
      <c r="V349" t="s">
        <v>13282</v>
      </c>
      <c r="W349"/>
      <c r="X349"/>
      <c r="Y349"/>
      <c r="Z349"/>
      <c r="AA349"/>
      <c r="AB349"/>
      <c r="AC349"/>
      <c r="AD349"/>
      <c r="AE349"/>
      <c r="AF349"/>
      <c r="AG349"/>
      <c r="AH349"/>
      <c r="AI349"/>
      <c r="AJ349"/>
      <c r="AK349"/>
      <c r="AL349"/>
      <c r="AM349"/>
      <c r="AN349"/>
      <c r="AO349" s="108" t="s">
        <v>43</v>
      </c>
      <c r="AP349" t="s">
        <v>13122</v>
      </c>
      <c r="AQ349">
        <v>10</v>
      </c>
      <c r="AR349" t="s">
        <v>13838</v>
      </c>
      <c r="AS349" t="s">
        <v>1568</v>
      </c>
      <c r="AT349" t="s">
        <v>1885</v>
      </c>
      <c r="AU349" t="s">
        <v>4610</v>
      </c>
      <c r="AV349" t="s">
        <v>11111</v>
      </c>
      <c r="AW349" t="s">
        <v>13839</v>
      </c>
      <c r="AX349" t="s">
        <v>1740</v>
      </c>
      <c r="AY349" t="s">
        <v>11113</v>
      </c>
      <c r="AZ349" t="s">
        <v>3575</v>
      </c>
      <c r="BA349" t="s">
        <v>11114</v>
      </c>
      <c r="BB349" t="s">
        <v>1251</v>
      </c>
      <c r="BC349" t="s">
        <v>1743</v>
      </c>
      <c r="BD349" t="s">
        <v>11218</v>
      </c>
      <c r="BE349" t="s">
        <v>13274</v>
      </c>
      <c r="BF349">
        <v>349</v>
      </c>
      <c r="BG349">
        <v>341</v>
      </c>
      <c r="BH349">
        <v>0</v>
      </c>
      <c r="BI349" t="s">
        <v>1547</v>
      </c>
      <c r="BJ349">
        <v>0</v>
      </c>
      <c r="BK349">
        <v>0</v>
      </c>
      <c r="BL349">
        <v>1148</v>
      </c>
      <c r="BM349" t="s">
        <v>11111</v>
      </c>
      <c r="BN349" t="s">
        <v>13275</v>
      </c>
      <c r="BO349" t="s">
        <v>13813</v>
      </c>
      <c r="BP349" t="s" cm="1">
        <v>13812</v>
      </c>
      <c r="BQ349" t="s">
        <v>1547</v>
      </c>
      <c r="BR349" t="s">
        <v>13858</v>
      </c>
      <c r="BS349">
        <v>9</v>
      </c>
      <c r="BT349" t="s">
        <v>1726</v>
      </c>
      <c r="BU349" t="s">
        <v>15403</v>
      </c>
      <c r="BV349" t="s">
        <v>4609</v>
      </c>
      <c r="BW349" t="s">
        <v>11111</v>
      </c>
      <c r="BX349" t="s">
        <v>11116</v>
      </c>
      <c r="BY349" t="s">
        <v>11117</v>
      </c>
      <c r="BZ349" t="s">
        <v>1547</v>
      </c>
      <c r="CA349" t="s">
        <v>1744</v>
      </c>
      <c r="CB349" t="s">
        <v>2003</v>
      </c>
      <c r="CC349"/>
      <c r="CD349" t="s">
        <v>998</v>
      </c>
      <c r="CE349" t="s">
        <v>1251</v>
      </c>
      <c r="CF349" t="s">
        <v>13840</v>
      </c>
      <c r="CG349" t="s">
        <v>13841</v>
      </c>
      <c r="CH349" t="s">
        <v>1251</v>
      </c>
      <c r="CI349" t="s">
        <v>1547</v>
      </c>
      <c r="CJ349" t="s">
        <v>3592</v>
      </c>
      <c r="CK349" t="s">
        <v>1568</v>
      </c>
      <c r="CL349"/>
      <c r="CM349"/>
      <c r="CN349" t="s">
        <v>13276</v>
      </c>
      <c r="CO349" t="s">
        <v>13282</v>
      </c>
      <c r="CP349" t="s">
        <v>13276</v>
      </c>
      <c r="CQ349" t="s">
        <v>13282</v>
      </c>
      <c r="CR349" t="s">
        <v>1547</v>
      </c>
      <c r="CS349">
        <v>8</v>
      </c>
      <c r="CT349" t="s">
        <v>13858</v>
      </c>
      <c r="CU349" t="s">
        <v>13858</v>
      </c>
      <c r="CV349" t="s">
        <v>1547</v>
      </c>
      <c r="CW349" t="s">
        <v>1547</v>
      </c>
      <c r="CX349" t="s">
        <v>1547</v>
      </c>
      <c r="CY349">
        <v>347</v>
      </c>
      <c r="CZ349" t="s">
        <v>7295</v>
      </c>
      <c r="DA349" t="s">
        <v>1547</v>
      </c>
      <c r="DB349" t="s">
        <v>1881</v>
      </c>
      <c r="DC349" t="s">
        <v>1882</v>
      </c>
      <c r="DD349" t="s">
        <v>4610</v>
      </c>
      <c r="DE349" t="s">
        <v>3575</v>
      </c>
      <c r="DF349" t="s">
        <v>4612</v>
      </c>
      <c r="DG349" t="s">
        <v>1547</v>
      </c>
      <c r="DH349" t="s">
        <v>1547</v>
      </c>
      <c r="DI349" t="s">
        <v>1892</v>
      </c>
      <c r="DJ349" t="s">
        <v>13838</v>
      </c>
      <c r="DK349"/>
      <c r="DL349" t="s">
        <v>1892</v>
      </c>
      <c r="DM349">
        <v>9</v>
      </c>
      <c r="DN349" t="s">
        <v>1883</v>
      </c>
      <c r="DO349" t="s">
        <v>1568</v>
      </c>
      <c r="DP349" t="b">
        <v>1</v>
      </c>
      <c r="DQ349" t="b">
        <v>0</v>
      </c>
      <c r="DR349" t="b">
        <v>1</v>
      </c>
      <c r="DS349" t="b">
        <v>0</v>
      </c>
      <c r="DT349" t="b">
        <v>0</v>
      </c>
      <c r="DU349" t="b">
        <v>1</v>
      </c>
      <c r="DV349" t="b">
        <v>0</v>
      </c>
      <c r="DW349">
        <v>0</v>
      </c>
      <c r="DX349" t="b">
        <v>0</v>
      </c>
      <c r="DY349" t="b">
        <v>0</v>
      </c>
      <c r="DZ349" t="b">
        <v>0</v>
      </c>
      <c r="EA349" t="b">
        <v>0</v>
      </c>
      <c r="EB349" t="b">
        <v>0</v>
      </c>
      <c r="EC349" t="b">
        <v>0</v>
      </c>
      <c r="ED349" t="b">
        <v>0</v>
      </c>
      <c r="EE349" t="b">
        <v>0</v>
      </c>
      <c r="EF349" t="b">
        <v>0</v>
      </c>
      <c r="EG349" t="b" cm="1">
        <v>0</v>
      </c>
      <c r="EH349" t="b">
        <v>0</v>
      </c>
      <c r="EI349" t="b">
        <v>0</v>
      </c>
      <c r="EJ349" t="b">
        <v>0</v>
      </c>
      <c r="EK349" t="s">
        <v>1547</v>
      </c>
      <c r="EL349">
        <v>0</v>
      </c>
      <c r="EM349">
        <v>22</v>
      </c>
      <c r="EN349" t="b">
        <v>0</v>
      </c>
    </row>
    <row r="350" spans="1:144" ht="15.75">
      <c r="A350"/>
      <c r="B350" t="s">
        <v>1568</v>
      </c>
      <c r="C350" t="s">
        <v>1568</v>
      </c>
      <c r="D350" t="s">
        <v>4117</v>
      </c>
      <c r="E350" t="s">
        <v>4118</v>
      </c>
      <c r="F350" t="s">
        <v>4118</v>
      </c>
      <c r="G350" t="s">
        <v>4204</v>
      </c>
      <c r="H350" t="s">
        <v>4205</v>
      </c>
      <c r="I350" t="s">
        <v>1251</v>
      </c>
      <c r="J350"/>
      <c r="K350" t="s">
        <v>902</v>
      </c>
      <c r="L350" t="s">
        <v>1743</v>
      </c>
      <c r="M350" t="s">
        <v>1749</v>
      </c>
      <c r="N350"/>
      <c r="O350" t="s">
        <v>13858</v>
      </c>
      <c r="P350" t="s">
        <v>1568</v>
      </c>
      <c r="Q350" t="s">
        <v>3575</v>
      </c>
      <c r="R350" t="s">
        <v>3592</v>
      </c>
      <c r="S350" t="s">
        <v>14493</v>
      </c>
      <c r="T350"/>
      <c r="U350" t="s">
        <v>13276</v>
      </c>
      <c r="V350" t="s">
        <v>4155</v>
      </c>
      <c r="W350"/>
      <c r="X350"/>
      <c r="Y350"/>
      <c r="Z350"/>
      <c r="AA350"/>
      <c r="AB350"/>
      <c r="AC350"/>
      <c r="AD350"/>
      <c r="AE350"/>
      <c r="AF350"/>
      <c r="AG350"/>
      <c r="AH350"/>
      <c r="AI350"/>
      <c r="AJ350"/>
      <c r="AK350"/>
      <c r="AL350"/>
      <c r="AM350"/>
      <c r="AN350"/>
      <c r="AO350" s="108" t="s">
        <v>43</v>
      </c>
      <c r="AP350" t="s">
        <v>13122</v>
      </c>
      <c r="AQ350">
        <v>11</v>
      </c>
      <c r="AR350" t="s">
        <v>13842</v>
      </c>
      <c r="AS350" t="s">
        <v>1568</v>
      </c>
      <c r="AT350" t="s">
        <v>1885</v>
      </c>
      <c r="AU350" t="s">
        <v>4118</v>
      </c>
      <c r="AV350" t="s">
        <v>9387</v>
      </c>
      <c r="AW350" t="s">
        <v>9387</v>
      </c>
      <c r="AX350" t="s">
        <v>1740</v>
      </c>
      <c r="AY350" t="s">
        <v>9725</v>
      </c>
      <c r="AZ350" t="s">
        <v>3575</v>
      </c>
      <c r="BA350" t="s">
        <v>9389</v>
      </c>
      <c r="BB350" t="s">
        <v>1251</v>
      </c>
      <c r="BC350" t="s">
        <v>1743</v>
      </c>
      <c r="BD350" t="s">
        <v>9390</v>
      </c>
      <c r="BE350" t="s">
        <v>13274</v>
      </c>
      <c r="BF350">
        <v>350</v>
      </c>
      <c r="BG350">
        <v>341</v>
      </c>
      <c r="BH350">
        <v>0</v>
      </c>
      <c r="BI350" t="s">
        <v>1547</v>
      </c>
      <c r="BJ350">
        <v>0</v>
      </c>
      <c r="BK350">
        <v>0</v>
      </c>
      <c r="BL350">
        <v>949</v>
      </c>
      <c r="BM350" t="s">
        <v>9391</v>
      </c>
      <c r="BN350" t="s">
        <v>13275</v>
      </c>
      <c r="BO350" t="s">
        <v>13813</v>
      </c>
      <c r="BP350" t="s" cm="1">
        <v>13812</v>
      </c>
      <c r="BQ350" t="s">
        <v>1547</v>
      </c>
      <c r="BR350" t="s">
        <v>13858</v>
      </c>
      <c r="BS350">
        <v>10</v>
      </c>
      <c r="BT350" t="s">
        <v>1785</v>
      </c>
      <c r="BU350" t="s">
        <v>15404</v>
      </c>
      <c r="BV350" t="s">
        <v>4117</v>
      </c>
      <c r="BW350" t="s">
        <v>9387</v>
      </c>
      <c r="BX350" t="s">
        <v>9727</v>
      </c>
      <c r="BY350" t="s">
        <v>1744</v>
      </c>
      <c r="BZ350" t="s">
        <v>1547</v>
      </c>
      <c r="CA350" t="s">
        <v>1744</v>
      </c>
      <c r="CB350" t="s">
        <v>1749</v>
      </c>
      <c r="CC350"/>
      <c r="CD350" t="s">
        <v>998</v>
      </c>
      <c r="CE350" t="s">
        <v>1251</v>
      </c>
      <c r="CF350" t="s">
        <v>13843</v>
      </c>
      <c r="CG350" t="s">
        <v>13844</v>
      </c>
      <c r="CH350" t="s">
        <v>1251</v>
      </c>
      <c r="CI350" t="s">
        <v>1547</v>
      </c>
      <c r="CJ350" t="s">
        <v>3592</v>
      </c>
      <c r="CK350" t="s">
        <v>1568</v>
      </c>
      <c r="CL350"/>
      <c r="CM350"/>
      <c r="CN350" t="s">
        <v>13276</v>
      </c>
      <c r="CO350" t="s">
        <v>4155</v>
      </c>
      <c r="CP350" t="s">
        <v>13276</v>
      </c>
      <c r="CQ350" t="s">
        <v>4155</v>
      </c>
      <c r="CR350" t="s">
        <v>1547</v>
      </c>
      <c r="CS350">
        <v>8</v>
      </c>
      <c r="CT350" t="s">
        <v>13858</v>
      </c>
      <c r="CU350" t="s">
        <v>13858</v>
      </c>
      <c r="CV350" t="s">
        <v>1547</v>
      </c>
      <c r="CW350" t="s">
        <v>1547</v>
      </c>
      <c r="CX350" t="s">
        <v>1547</v>
      </c>
      <c r="CY350">
        <v>348</v>
      </c>
      <c r="CZ350" t="s">
        <v>7305</v>
      </c>
      <c r="DA350" t="s">
        <v>1547</v>
      </c>
      <c r="DB350" t="s">
        <v>1881</v>
      </c>
      <c r="DC350" t="s">
        <v>1882</v>
      </c>
      <c r="DD350" t="s">
        <v>4118</v>
      </c>
      <c r="DE350" t="s">
        <v>3575</v>
      </c>
      <c r="DF350" t="s">
        <v>4204</v>
      </c>
      <c r="DG350" t="s">
        <v>1547</v>
      </c>
      <c r="DH350" t="s">
        <v>1547</v>
      </c>
      <c r="DI350" t="s">
        <v>1892</v>
      </c>
      <c r="DJ350" t="s">
        <v>13842</v>
      </c>
      <c r="DK350"/>
      <c r="DL350" t="s">
        <v>14609</v>
      </c>
      <c r="DM350">
        <v>9</v>
      </c>
      <c r="DN350" t="s">
        <v>1883</v>
      </c>
      <c r="DO350" t="s">
        <v>1568</v>
      </c>
      <c r="DP350" t="b">
        <v>1</v>
      </c>
      <c r="DQ350" t="b">
        <v>0</v>
      </c>
      <c r="DR350" t="b">
        <v>1</v>
      </c>
      <c r="DS350" t="b">
        <v>0</v>
      </c>
      <c r="DT350" t="b">
        <v>0</v>
      </c>
      <c r="DU350" t="b">
        <v>1</v>
      </c>
      <c r="DV350" t="b">
        <v>0</v>
      </c>
      <c r="DW350">
        <v>0</v>
      </c>
      <c r="DX350" t="b">
        <v>0</v>
      </c>
      <c r="DY350" t="b">
        <v>0</v>
      </c>
      <c r="DZ350" t="b">
        <v>0</v>
      </c>
      <c r="EA350" t="b">
        <v>0</v>
      </c>
      <c r="EB350" t="b">
        <v>0</v>
      </c>
      <c r="EC350" t="b">
        <v>0</v>
      </c>
      <c r="ED350" t="b">
        <v>0</v>
      </c>
      <c r="EE350" t="b">
        <v>0</v>
      </c>
      <c r="EF350" t="b">
        <v>0</v>
      </c>
      <c r="EG350" t="b" cm="1">
        <v>0</v>
      </c>
      <c r="EH350" t="b">
        <v>0</v>
      </c>
      <c r="EI350" t="b">
        <v>0</v>
      </c>
      <c r="EJ350" t="b">
        <v>0</v>
      </c>
      <c r="EK350" t="s">
        <v>1547</v>
      </c>
      <c r="EL350">
        <v>0</v>
      </c>
      <c r="EM350">
        <v>21</v>
      </c>
      <c r="EN350" t="b">
        <v>0</v>
      </c>
    </row>
    <row r="351" spans="1:144" ht="15.75">
      <c r="A351"/>
      <c r="B351" t="s">
        <v>1568</v>
      </c>
      <c r="C351" t="s">
        <v>1568</v>
      </c>
      <c r="D351" t="s">
        <v>13283</v>
      </c>
      <c r="E351" t="s">
        <v>13284</v>
      </c>
      <c r="F351"/>
      <c r="G351" t="s">
        <v>13283</v>
      </c>
      <c r="H351"/>
      <c r="I351" t="s">
        <v>1230</v>
      </c>
      <c r="J351"/>
      <c r="K351" t="s">
        <v>902</v>
      </c>
      <c r="L351" t="s">
        <v>3190</v>
      </c>
      <c r="M351" t="s">
        <v>1749</v>
      </c>
      <c r="N351"/>
      <c r="O351" t="s">
        <v>13858</v>
      </c>
      <c r="P351" t="s">
        <v>1568</v>
      </c>
      <c r="Q351" t="s">
        <v>3575</v>
      </c>
      <c r="R351" t="s">
        <v>3592</v>
      </c>
      <c r="S351"/>
      <c r="T351"/>
      <c r="U351" t="s">
        <v>13276</v>
      </c>
      <c r="V351" t="s">
        <v>13285</v>
      </c>
      <c r="W351"/>
      <c r="X351"/>
      <c r="Y351"/>
      <c r="Z351"/>
      <c r="AA351"/>
      <c r="AB351"/>
      <c r="AC351"/>
      <c r="AD351"/>
      <c r="AE351"/>
      <c r="AF351"/>
      <c r="AG351"/>
      <c r="AH351"/>
      <c r="AI351"/>
      <c r="AJ351"/>
      <c r="AK351"/>
      <c r="AL351"/>
      <c r="AM351"/>
      <c r="AN351"/>
      <c r="AO351" s="108" t="s">
        <v>43</v>
      </c>
      <c r="AP351" t="s">
        <v>13122</v>
      </c>
      <c r="AQ351">
        <v>12</v>
      </c>
      <c r="AR351" t="s">
        <v>13845</v>
      </c>
      <c r="AS351" t="s">
        <v>1568</v>
      </c>
      <c r="AT351" t="s">
        <v>1885</v>
      </c>
      <c r="AU351" t="s">
        <v>13284</v>
      </c>
      <c r="AV351" t="s">
        <v>13846</v>
      </c>
      <c r="AW351" t="s">
        <v>1744</v>
      </c>
      <c r="AX351" t="s">
        <v>1740</v>
      </c>
      <c r="AY351" t="s">
        <v>13847</v>
      </c>
      <c r="AZ351" t="s">
        <v>3575</v>
      </c>
      <c r="BA351" t="s">
        <v>13848</v>
      </c>
      <c r="BB351" t="s">
        <v>1230</v>
      </c>
      <c r="BC351" t="s">
        <v>3190</v>
      </c>
      <c r="BD351" t="s">
        <v>13849</v>
      </c>
      <c r="BE351" t="s">
        <v>13274</v>
      </c>
      <c r="BF351">
        <v>351</v>
      </c>
      <c r="BG351">
        <v>341</v>
      </c>
      <c r="BH351">
        <v>0</v>
      </c>
      <c r="BI351" t="s">
        <v>13284</v>
      </c>
      <c r="BJ351">
        <v>1</v>
      </c>
      <c r="BK351">
        <v>0</v>
      </c>
      <c r="BL351">
        <v>0</v>
      </c>
      <c r="BM351" t="s">
        <v>1547</v>
      </c>
      <c r="BN351" t="s">
        <v>13275</v>
      </c>
      <c r="BO351" t="s">
        <v>13813</v>
      </c>
      <c r="BP351" t="s" cm="1">
        <v>13812</v>
      </c>
      <c r="BQ351" t="s">
        <v>1547</v>
      </c>
      <c r="BR351" t="s">
        <v>13858</v>
      </c>
      <c r="BS351">
        <v>11</v>
      </c>
      <c r="BT351" t="s">
        <v>1729</v>
      </c>
      <c r="BU351" t="s">
        <v>15405</v>
      </c>
      <c r="BV351" t="s">
        <v>13283</v>
      </c>
      <c r="BW351" t="s">
        <v>13846</v>
      </c>
      <c r="BX351" t="s">
        <v>1744</v>
      </c>
      <c r="BY351" t="s">
        <v>1744</v>
      </c>
      <c r="BZ351" t="s">
        <v>1547</v>
      </c>
      <c r="CA351" t="s">
        <v>1744</v>
      </c>
      <c r="CB351" t="s">
        <v>1749</v>
      </c>
      <c r="CC351"/>
      <c r="CD351" t="s">
        <v>998</v>
      </c>
      <c r="CE351" t="s">
        <v>1230</v>
      </c>
      <c r="CF351" t="s">
        <v>13466</v>
      </c>
      <c r="CG351" t="s">
        <v>13850</v>
      </c>
      <c r="CH351" t="s">
        <v>1230</v>
      </c>
      <c r="CI351" t="s">
        <v>1547</v>
      </c>
      <c r="CJ351" t="s">
        <v>3592</v>
      </c>
      <c r="CK351" t="s">
        <v>1568</v>
      </c>
      <c r="CL351"/>
      <c r="CM351"/>
      <c r="CN351" t="s">
        <v>13276</v>
      </c>
      <c r="CO351" t="s">
        <v>13285</v>
      </c>
      <c r="CP351" t="s">
        <v>13276</v>
      </c>
      <c r="CQ351" t="s">
        <v>13285</v>
      </c>
      <c r="CR351" t="s">
        <v>1547</v>
      </c>
      <c r="CS351">
        <v>8</v>
      </c>
      <c r="CT351" t="s">
        <v>13858</v>
      </c>
      <c r="CU351" t="s">
        <v>13858</v>
      </c>
      <c r="CV351" t="s">
        <v>13858</v>
      </c>
      <c r="CW351" t="s">
        <v>1547</v>
      </c>
      <c r="CX351" t="s">
        <v>1547</v>
      </c>
      <c r="CY351">
        <v>349</v>
      </c>
      <c r="CZ351" t="s">
        <v>7314</v>
      </c>
      <c r="DA351" t="s">
        <v>1547</v>
      </c>
      <c r="DB351" t="s">
        <v>1881</v>
      </c>
      <c r="DC351" t="s">
        <v>1882</v>
      </c>
      <c r="DD351" t="s">
        <v>13284</v>
      </c>
      <c r="DE351" t="s">
        <v>3575</v>
      </c>
      <c r="DF351" t="s">
        <v>13283</v>
      </c>
      <c r="DG351" t="s">
        <v>1547</v>
      </c>
      <c r="DH351" t="s">
        <v>1547</v>
      </c>
      <c r="DI351" t="s">
        <v>1892</v>
      </c>
      <c r="DJ351" t="s">
        <v>13845</v>
      </c>
      <c r="DK351"/>
      <c r="DL351" t="s">
        <v>1892</v>
      </c>
      <c r="DM351">
        <v>9</v>
      </c>
      <c r="DN351" t="s">
        <v>1883</v>
      </c>
      <c r="DO351" t="s">
        <v>1568</v>
      </c>
      <c r="DP351" t="b">
        <v>1</v>
      </c>
      <c r="DQ351" t="b">
        <v>0</v>
      </c>
      <c r="DR351" t="b">
        <v>1</v>
      </c>
      <c r="DS351" t="b">
        <v>0</v>
      </c>
      <c r="DT351" t="b">
        <v>0</v>
      </c>
      <c r="DU351" t="b">
        <v>1</v>
      </c>
      <c r="DV351" t="b">
        <v>0</v>
      </c>
      <c r="DW351">
        <v>0</v>
      </c>
      <c r="DX351" t="b">
        <v>0</v>
      </c>
      <c r="DY351" t="b">
        <v>0</v>
      </c>
      <c r="DZ351" t="b">
        <v>0</v>
      </c>
      <c r="EA351" t="b">
        <v>0</v>
      </c>
      <c r="EB351" t="b">
        <v>0</v>
      </c>
      <c r="EC351" t="b">
        <v>0</v>
      </c>
      <c r="ED351" t="b">
        <v>0</v>
      </c>
      <c r="EE351" t="b">
        <v>0</v>
      </c>
      <c r="EF351" t="b">
        <v>0</v>
      </c>
      <c r="EG351" t="b" cm="1">
        <v>0</v>
      </c>
      <c r="EH351" t="b">
        <v>0</v>
      </c>
      <c r="EI351" t="b">
        <v>0</v>
      </c>
      <c r="EJ351" t="b">
        <v>0</v>
      </c>
      <c r="EK351" t="s">
        <v>1547</v>
      </c>
      <c r="EL351">
        <v>0</v>
      </c>
      <c r="EM351">
        <v>10</v>
      </c>
      <c r="EN351" t="b">
        <v>0</v>
      </c>
    </row>
    <row r="352" spans="1:144" ht="126">
      <c r="A352" t="s">
        <v>13286</v>
      </c>
      <c r="B352" t="s">
        <v>1568</v>
      </c>
      <c r="C352" t="s">
        <v>1568</v>
      </c>
      <c r="D352" t="s">
        <v>13287</v>
      </c>
      <c r="E352" t="s">
        <v>13288</v>
      </c>
      <c r="F352" t="s">
        <v>13289</v>
      </c>
      <c r="G352" t="s">
        <v>13290</v>
      </c>
      <c r="H352"/>
      <c r="I352" t="s">
        <v>1230</v>
      </c>
      <c r="J352"/>
      <c r="K352" t="s">
        <v>902</v>
      </c>
      <c r="L352"/>
      <c r="M352"/>
      <c r="N352"/>
      <c r="O352" s="109" t="s">
        <v>13291</v>
      </c>
      <c r="P352" t="s">
        <v>1568</v>
      </c>
      <c r="Q352" t="s">
        <v>3575</v>
      </c>
      <c r="R352" t="s">
        <v>3592</v>
      </c>
      <c r="S352" t="s">
        <v>14494</v>
      </c>
      <c r="T352"/>
      <c r="U352" t="s">
        <v>13276</v>
      </c>
      <c r="V352" t="s">
        <v>13292</v>
      </c>
      <c r="W352"/>
      <c r="X352"/>
      <c r="Y352"/>
      <c r="Z352"/>
      <c r="AA352"/>
      <c r="AB352"/>
      <c r="AC352"/>
      <c r="AD352"/>
      <c r="AE352"/>
      <c r="AF352"/>
      <c r="AG352"/>
      <c r="AH352"/>
      <c r="AI352"/>
      <c r="AJ352"/>
      <c r="AK352"/>
      <c r="AL352"/>
      <c r="AM352"/>
      <c r="AN352"/>
      <c r="AO352" s="108" t="s">
        <v>43</v>
      </c>
      <c r="AP352" t="s">
        <v>13122</v>
      </c>
      <c r="AQ352">
        <v>13</v>
      </c>
      <c r="AR352" t="s">
        <v>13851</v>
      </c>
      <c r="AS352" t="s">
        <v>1568</v>
      </c>
      <c r="AT352" t="s">
        <v>1885</v>
      </c>
      <c r="AU352" t="s">
        <v>13852</v>
      </c>
      <c r="AV352" t="s">
        <v>13853</v>
      </c>
      <c r="AW352" t="s">
        <v>13854</v>
      </c>
      <c r="AX352" t="s">
        <v>1740</v>
      </c>
      <c r="AY352" t="s">
        <v>13855</v>
      </c>
      <c r="AZ352" t="s">
        <v>3575</v>
      </c>
      <c r="BA352" t="s">
        <v>13856</v>
      </c>
      <c r="BB352" t="s">
        <v>1230</v>
      </c>
      <c r="BC352" t="s">
        <v>1547</v>
      </c>
      <c r="BD352" t="s">
        <v>13857</v>
      </c>
      <c r="BE352" t="s">
        <v>13274</v>
      </c>
      <c r="BF352">
        <v>352</v>
      </c>
      <c r="BG352">
        <v>341</v>
      </c>
      <c r="BH352">
        <v>0</v>
      </c>
      <c r="BI352" t="s">
        <v>13852</v>
      </c>
      <c r="BJ352">
        <v>1</v>
      </c>
      <c r="BK352">
        <v>0</v>
      </c>
      <c r="BL352">
        <v>0</v>
      </c>
      <c r="BM352" t="s">
        <v>1547</v>
      </c>
      <c r="BN352" t="s">
        <v>13275</v>
      </c>
      <c r="BO352" t="s">
        <v>13813</v>
      </c>
      <c r="BP352" t="s" cm="1">
        <v>13812</v>
      </c>
      <c r="BQ352" t="s">
        <v>1547</v>
      </c>
      <c r="BR352" t="s">
        <v>13858</v>
      </c>
      <c r="BS352">
        <v>12</v>
      </c>
      <c r="BT352" t="s">
        <v>1730</v>
      </c>
      <c r="BU352" t="s">
        <v>13286</v>
      </c>
      <c r="BV352" t="s">
        <v>13287</v>
      </c>
      <c r="BW352" t="s">
        <v>13859</v>
      </c>
      <c r="BX352" t="s">
        <v>1744</v>
      </c>
      <c r="BY352" t="s">
        <v>1744</v>
      </c>
      <c r="BZ352" t="s">
        <v>1547</v>
      </c>
      <c r="CA352" t="s">
        <v>1744</v>
      </c>
      <c r="CB352" t="s">
        <v>1547</v>
      </c>
      <c r="CC352"/>
      <c r="CD352" t="s">
        <v>998</v>
      </c>
      <c r="CE352" t="s">
        <v>1230</v>
      </c>
      <c r="CF352" t="s">
        <v>13860</v>
      </c>
      <c r="CG352" t="s">
        <v>13861</v>
      </c>
      <c r="CH352" t="s">
        <v>1230</v>
      </c>
      <c r="CI352" t="s">
        <v>1547</v>
      </c>
      <c r="CJ352" t="s">
        <v>3592</v>
      </c>
      <c r="CK352" t="s">
        <v>1568</v>
      </c>
      <c r="CL352"/>
      <c r="CM352"/>
      <c r="CN352" t="s">
        <v>13276</v>
      </c>
      <c r="CO352" t="s">
        <v>13292</v>
      </c>
      <c r="CP352" t="s">
        <v>13276</v>
      </c>
      <c r="CQ352" t="s">
        <v>13292</v>
      </c>
      <c r="CR352" t="s">
        <v>1547</v>
      </c>
      <c r="CS352">
        <v>8</v>
      </c>
      <c r="CT352" t="s">
        <v>13858</v>
      </c>
      <c r="CU352" t="s">
        <v>13858</v>
      </c>
      <c r="CV352" t="s">
        <v>13858</v>
      </c>
      <c r="CW352" t="s">
        <v>1547</v>
      </c>
      <c r="CX352" t="s">
        <v>1547</v>
      </c>
      <c r="CY352">
        <v>350</v>
      </c>
      <c r="CZ352" t="s">
        <v>7319</v>
      </c>
      <c r="DA352" t="s">
        <v>1547</v>
      </c>
      <c r="DB352" t="s">
        <v>1881</v>
      </c>
      <c r="DC352" t="s">
        <v>1882</v>
      </c>
      <c r="DD352" t="s">
        <v>13852</v>
      </c>
      <c r="DE352" t="s">
        <v>3575</v>
      </c>
      <c r="DF352" t="s">
        <v>13290</v>
      </c>
      <c r="DG352" t="s">
        <v>1547</v>
      </c>
      <c r="DH352" t="s">
        <v>1547</v>
      </c>
      <c r="DI352" t="s">
        <v>1892</v>
      </c>
      <c r="DJ352" t="s">
        <v>13862</v>
      </c>
      <c r="DK352"/>
      <c r="DL352" t="s">
        <v>14611</v>
      </c>
      <c r="DM352">
        <v>9</v>
      </c>
      <c r="DN352" t="s">
        <v>1883</v>
      </c>
      <c r="DO352" t="s">
        <v>1568</v>
      </c>
      <c r="DP352" t="b">
        <v>1</v>
      </c>
      <c r="DQ352" t="b">
        <v>0</v>
      </c>
      <c r="DR352" t="b">
        <v>1</v>
      </c>
      <c r="DS352" t="b">
        <v>0</v>
      </c>
      <c r="DT352" t="b">
        <v>1</v>
      </c>
      <c r="DU352" t="b">
        <v>1</v>
      </c>
      <c r="DV352" t="b">
        <v>0</v>
      </c>
      <c r="DW352">
        <v>0</v>
      </c>
      <c r="DX352" t="b">
        <v>0</v>
      </c>
      <c r="DY352" t="b">
        <v>0</v>
      </c>
      <c r="DZ352" t="b">
        <v>0</v>
      </c>
      <c r="EA352" t="b">
        <v>0</v>
      </c>
      <c r="EB352" t="b">
        <v>0</v>
      </c>
      <c r="EC352" t="b">
        <v>0</v>
      </c>
      <c r="ED352" t="b">
        <v>0</v>
      </c>
      <c r="EE352" t="b">
        <v>1</v>
      </c>
      <c r="EF352" t="b">
        <v>0</v>
      </c>
      <c r="EG352" t="b" cm="1">
        <v>0</v>
      </c>
      <c r="EH352" t="b">
        <v>0</v>
      </c>
      <c r="EI352" t="b">
        <v>1</v>
      </c>
      <c r="EJ352" t="b">
        <v>1</v>
      </c>
      <c r="EK352" t="s">
        <v>13863</v>
      </c>
      <c r="EL352">
        <v>2</v>
      </c>
      <c r="EM352">
        <v>26</v>
      </c>
      <c r="EN352" t="b">
        <v>0</v>
      </c>
    </row>
    <row r="353" spans="1:144" ht="63">
      <c r="A353"/>
      <c r="B353" t="s">
        <v>1568</v>
      </c>
      <c r="C353" t="s">
        <v>1568</v>
      </c>
      <c r="D353" t="s">
        <v>4221</v>
      </c>
      <c r="E353" t="s">
        <v>4222</v>
      </c>
      <c r="F353" t="s">
        <v>13293</v>
      </c>
      <c r="G353" t="s">
        <v>4223</v>
      </c>
      <c r="H353" s="109" t="s">
        <v>4224</v>
      </c>
      <c r="I353" t="s">
        <v>1251</v>
      </c>
      <c r="J353"/>
      <c r="K353" t="s">
        <v>902</v>
      </c>
      <c r="L353" t="s">
        <v>1743</v>
      </c>
      <c r="M353" t="s">
        <v>1754</v>
      </c>
      <c r="N353" t="s">
        <v>4225</v>
      </c>
      <c r="O353" t="s">
        <v>13858</v>
      </c>
      <c r="P353" t="s">
        <v>1568</v>
      </c>
      <c r="Q353" t="s">
        <v>3575</v>
      </c>
      <c r="R353" t="s">
        <v>3592</v>
      </c>
      <c r="S353" t="s">
        <v>14495</v>
      </c>
      <c r="T353"/>
      <c r="U353" t="s">
        <v>13276</v>
      </c>
      <c r="V353" t="s">
        <v>4226</v>
      </c>
      <c r="W353"/>
      <c r="X353"/>
      <c r="Y353"/>
      <c r="Z353"/>
      <c r="AA353"/>
      <c r="AB353"/>
      <c r="AC353"/>
      <c r="AD353"/>
      <c r="AE353"/>
      <c r="AF353"/>
      <c r="AG353"/>
      <c r="AH353"/>
      <c r="AI353"/>
      <c r="AJ353"/>
      <c r="AK353"/>
      <c r="AL353"/>
      <c r="AM353"/>
      <c r="AN353"/>
      <c r="AO353" s="108" t="s">
        <v>43</v>
      </c>
      <c r="AP353" t="s">
        <v>13122</v>
      </c>
      <c r="AQ353">
        <v>14</v>
      </c>
      <c r="AR353" t="s">
        <v>13864</v>
      </c>
      <c r="AS353" t="s">
        <v>1568</v>
      </c>
      <c r="AT353" t="s">
        <v>1885</v>
      </c>
      <c r="AU353" t="s">
        <v>4222</v>
      </c>
      <c r="AV353" t="s">
        <v>9768</v>
      </c>
      <c r="AW353" t="s">
        <v>13865</v>
      </c>
      <c r="AX353" t="s">
        <v>1740</v>
      </c>
      <c r="AY353" t="s">
        <v>9769</v>
      </c>
      <c r="AZ353" t="s">
        <v>3575</v>
      </c>
      <c r="BA353" t="s">
        <v>9770</v>
      </c>
      <c r="BB353" t="s">
        <v>1251</v>
      </c>
      <c r="BC353" t="s">
        <v>1743</v>
      </c>
      <c r="BD353" t="s">
        <v>9868</v>
      </c>
      <c r="BE353" t="s">
        <v>13274</v>
      </c>
      <c r="BF353">
        <v>353</v>
      </c>
      <c r="BG353">
        <v>341</v>
      </c>
      <c r="BH353">
        <v>0</v>
      </c>
      <c r="BI353" t="s">
        <v>1547</v>
      </c>
      <c r="BJ353">
        <v>0</v>
      </c>
      <c r="BK353">
        <v>0</v>
      </c>
      <c r="BL353">
        <v>955</v>
      </c>
      <c r="BM353" t="s">
        <v>9775</v>
      </c>
      <c r="BN353" t="s">
        <v>13275</v>
      </c>
      <c r="BO353" t="s">
        <v>13813</v>
      </c>
      <c r="BP353" t="s" cm="1">
        <v>13812</v>
      </c>
      <c r="BQ353" t="s">
        <v>1547</v>
      </c>
      <c r="BR353" t="s">
        <v>13858</v>
      </c>
      <c r="BS353">
        <v>13</v>
      </c>
      <c r="BT353" t="s">
        <v>1731</v>
      </c>
      <c r="BU353" t="s">
        <v>15406</v>
      </c>
      <c r="BV353" t="s">
        <v>4221</v>
      </c>
      <c r="BW353" t="s">
        <v>9768</v>
      </c>
      <c r="BX353" t="s">
        <v>9772</v>
      </c>
      <c r="BY353" t="s">
        <v>9773</v>
      </c>
      <c r="BZ353" t="s">
        <v>1547</v>
      </c>
      <c r="CA353" t="s">
        <v>1744</v>
      </c>
      <c r="CB353" t="s">
        <v>1754</v>
      </c>
      <c r="CC353"/>
      <c r="CD353" t="s">
        <v>998</v>
      </c>
      <c r="CE353" t="s">
        <v>1251</v>
      </c>
      <c r="CF353" t="s">
        <v>13866</v>
      </c>
      <c r="CG353" t="s">
        <v>13867</v>
      </c>
      <c r="CH353" t="s">
        <v>1251</v>
      </c>
      <c r="CI353" t="s">
        <v>1547</v>
      </c>
      <c r="CJ353" t="s">
        <v>3592</v>
      </c>
      <c r="CK353" t="s">
        <v>1568</v>
      </c>
      <c r="CL353"/>
      <c r="CM353"/>
      <c r="CN353" t="s">
        <v>13276</v>
      </c>
      <c r="CO353" t="s">
        <v>4226</v>
      </c>
      <c r="CP353" t="s">
        <v>13276</v>
      </c>
      <c r="CQ353" t="s">
        <v>4226</v>
      </c>
      <c r="CR353" t="s">
        <v>1547</v>
      </c>
      <c r="CS353">
        <v>8</v>
      </c>
      <c r="CT353" t="s">
        <v>13858</v>
      </c>
      <c r="CU353" t="s">
        <v>13858</v>
      </c>
      <c r="CV353" t="s">
        <v>1547</v>
      </c>
      <c r="CW353" t="s">
        <v>1547</v>
      </c>
      <c r="CX353" t="s">
        <v>1547</v>
      </c>
      <c r="CY353">
        <v>351</v>
      </c>
      <c r="CZ353" t="s">
        <v>7324</v>
      </c>
      <c r="DA353" t="s">
        <v>1547</v>
      </c>
      <c r="DB353" t="s">
        <v>1881</v>
      </c>
      <c r="DC353" t="s">
        <v>1882</v>
      </c>
      <c r="DD353" t="s">
        <v>4222</v>
      </c>
      <c r="DE353" t="s">
        <v>3575</v>
      </c>
      <c r="DF353" t="s">
        <v>4223</v>
      </c>
      <c r="DG353" t="s">
        <v>1547</v>
      </c>
      <c r="DH353" t="s">
        <v>1547</v>
      </c>
      <c r="DI353" t="s">
        <v>1892</v>
      </c>
      <c r="DJ353" t="s">
        <v>13864</v>
      </c>
      <c r="DK353"/>
      <c r="DL353" t="s">
        <v>14612</v>
      </c>
      <c r="DM353">
        <v>9</v>
      </c>
      <c r="DN353" t="s">
        <v>1883</v>
      </c>
      <c r="DO353" t="s">
        <v>1568</v>
      </c>
      <c r="DP353" t="b">
        <v>1</v>
      </c>
      <c r="DQ353" t="b">
        <v>0</v>
      </c>
      <c r="DR353" t="b">
        <v>1</v>
      </c>
      <c r="DS353" t="b">
        <v>0</v>
      </c>
      <c r="DT353" t="b">
        <v>1</v>
      </c>
      <c r="DU353" t="b">
        <v>1</v>
      </c>
      <c r="DV353" t="b">
        <v>0</v>
      </c>
      <c r="DW353">
        <v>0</v>
      </c>
      <c r="DX353" t="b">
        <v>0</v>
      </c>
      <c r="DY353" t="b">
        <v>0</v>
      </c>
      <c r="DZ353" t="b">
        <v>0</v>
      </c>
      <c r="EA353" t="b">
        <v>0</v>
      </c>
      <c r="EB353" t="b">
        <v>0</v>
      </c>
      <c r="EC353" t="b">
        <v>1</v>
      </c>
      <c r="ED353" t="b">
        <v>0</v>
      </c>
      <c r="EE353" t="b">
        <v>0</v>
      </c>
      <c r="EF353" t="b">
        <v>0</v>
      </c>
      <c r="EG353" t="b" cm="1">
        <v>0</v>
      </c>
      <c r="EH353" t="b">
        <v>0</v>
      </c>
      <c r="EI353" t="b">
        <v>0</v>
      </c>
      <c r="EJ353" t="b">
        <v>1</v>
      </c>
      <c r="EK353" t="s">
        <v>5327</v>
      </c>
      <c r="EL353">
        <v>0</v>
      </c>
      <c r="EM353">
        <v>13</v>
      </c>
      <c r="EN353" t="b">
        <v>0</v>
      </c>
    </row>
    <row r="354" spans="1:144" ht="15.75">
      <c r="A354"/>
      <c r="B354" t="s">
        <v>1568</v>
      </c>
      <c r="C354" t="s">
        <v>1568</v>
      </c>
      <c r="D354" t="s">
        <v>13294</v>
      </c>
      <c r="E354" t="s">
        <v>13295</v>
      </c>
      <c r="F354" t="s">
        <v>13295</v>
      </c>
      <c r="G354" t="s">
        <v>13295</v>
      </c>
      <c r="H354" t="s">
        <v>13296</v>
      </c>
      <c r="I354" t="s">
        <v>1230</v>
      </c>
      <c r="J354"/>
      <c r="K354" t="s">
        <v>902</v>
      </c>
      <c r="L354"/>
      <c r="M354" t="s">
        <v>1749</v>
      </c>
      <c r="N354"/>
      <c r="O354" t="s">
        <v>13858</v>
      </c>
      <c r="P354" t="s">
        <v>1568</v>
      </c>
      <c r="Q354" t="s">
        <v>3575</v>
      </c>
      <c r="R354" t="s">
        <v>3592</v>
      </c>
      <c r="S354" t="s">
        <v>14496</v>
      </c>
      <c r="T354"/>
      <c r="U354" t="s">
        <v>13276</v>
      </c>
      <c r="V354" t="s">
        <v>13297</v>
      </c>
      <c r="W354"/>
      <c r="X354"/>
      <c r="Y354"/>
      <c r="Z354"/>
      <c r="AA354"/>
      <c r="AB354"/>
      <c r="AC354"/>
      <c r="AD354"/>
      <c r="AE354"/>
      <c r="AF354"/>
      <c r="AG354"/>
      <c r="AH354"/>
      <c r="AI354"/>
      <c r="AJ354"/>
      <c r="AK354"/>
      <c r="AL354"/>
      <c r="AM354"/>
      <c r="AN354"/>
      <c r="AO354" s="108" t="s">
        <v>43</v>
      </c>
      <c r="AP354" t="s">
        <v>13122</v>
      </c>
      <c r="AQ354">
        <v>15</v>
      </c>
      <c r="AR354" t="s">
        <v>13868</v>
      </c>
      <c r="AS354" t="s">
        <v>1568</v>
      </c>
      <c r="AT354" t="s">
        <v>1885</v>
      </c>
      <c r="AU354" t="s">
        <v>13295</v>
      </c>
      <c r="AV354" t="s">
        <v>13869</v>
      </c>
      <c r="AW354" t="s">
        <v>13869</v>
      </c>
      <c r="AX354" t="s">
        <v>1740</v>
      </c>
      <c r="AY354" t="s">
        <v>13869</v>
      </c>
      <c r="AZ354" t="s">
        <v>3575</v>
      </c>
      <c r="BA354" t="s">
        <v>13870</v>
      </c>
      <c r="BB354" t="s">
        <v>1230</v>
      </c>
      <c r="BC354" t="s">
        <v>1547</v>
      </c>
      <c r="BD354" t="s">
        <v>13871</v>
      </c>
      <c r="BE354" t="s">
        <v>13274</v>
      </c>
      <c r="BF354">
        <v>354</v>
      </c>
      <c r="BG354">
        <v>341</v>
      </c>
      <c r="BH354">
        <v>0</v>
      </c>
      <c r="BI354" t="s">
        <v>13295</v>
      </c>
      <c r="BJ354">
        <v>1</v>
      </c>
      <c r="BK354">
        <v>0</v>
      </c>
      <c r="BL354">
        <v>0</v>
      </c>
      <c r="BM354" t="s">
        <v>1547</v>
      </c>
      <c r="BN354" t="s">
        <v>13275</v>
      </c>
      <c r="BO354" t="s">
        <v>13813</v>
      </c>
      <c r="BP354" t="s" cm="1">
        <v>13812</v>
      </c>
      <c r="BQ354" t="s">
        <v>1547</v>
      </c>
      <c r="BR354" t="s">
        <v>13858</v>
      </c>
      <c r="BS354">
        <v>14</v>
      </c>
      <c r="BT354" t="s">
        <v>5141</v>
      </c>
      <c r="BU354" t="s">
        <v>15407</v>
      </c>
      <c r="BV354" t="s">
        <v>13294</v>
      </c>
      <c r="BW354" t="s">
        <v>13869</v>
      </c>
      <c r="BX354" t="s">
        <v>13872</v>
      </c>
      <c r="BY354" t="s">
        <v>1744</v>
      </c>
      <c r="BZ354" t="s">
        <v>1547</v>
      </c>
      <c r="CA354" t="s">
        <v>1744</v>
      </c>
      <c r="CB354" t="s">
        <v>1749</v>
      </c>
      <c r="CC354"/>
      <c r="CD354" t="s">
        <v>998</v>
      </c>
      <c r="CE354" t="s">
        <v>1230</v>
      </c>
      <c r="CF354" t="s">
        <v>13873</v>
      </c>
      <c r="CG354" t="s">
        <v>13874</v>
      </c>
      <c r="CH354" t="s">
        <v>1230</v>
      </c>
      <c r="CI354" t="s">
        <v>1547</v>
      </c>
      <c r="CJ354" t="s">
        <v>3592</v>
      </c>
      <c r="CK354" t="s">
        <v>1568</v>
      </c>
      <c r="CL354"/>
      <c r="CM354"/>
      <c r="CN354" t="s">
        <v>13276</v>
      </c>
      <c r="CO354" t="s">
        <v>13297</v>
      </c>
      <c r="CP354" t="s">
        <v>13276</v>
      </c>
      <c r="CQ354" t="s">
        <v>13297</v>
      </c>
      <c r="CR354" t="s">
        <v>1547</v>
      </c>
      <c r="CS354">
        <v>8</v>
      </c>
      <c r="CT354" t="s">
        <v>13858</v>
      </c>
      <c r="CU354" t="s">
        <v>13858</v>
      </c>
      <c r="CV354" t="s">
        <v>13858</v>
      </c>
      <c r="CW354" t="s">
        <v>1547</v>
      </c>
      <c r="CX354" t="s">
        <v>1547</v>
      </c>
      <c r="CY354">
        <v>352</v>
      </c>
      <c r="CZ354" t="s">
        <v>7336</v>
      </c>
      <c r="DA354" t="s">
        <v>1547</v>
      </c>
      <c r="DB354" t="s">
        <v>1881</v>
      </c>
      <c r="DC354" t="s">
        <v>1882</v>
      </c>
      <c r="DD354" t="s">
        <v>13295</v>
      </c>
      <c r="DE354" t="s">
        <v>3575</v>
      </c>
      <c r="DF354" t="s">
        <v>13295</v>
      </c>
      <c r="DG354" t="s">
        <v>1547</v>
      </c>
      <c r="DH354" t="s">
        <v>1547</v>
      </c>
      <c r="DI354" t="s">
        <v>1892</v>
      </c>
      <c r="DJ354" t="s">
        <v>13868</v>
      </c>
      <c r="DK354"/>
      <c r="DL354" t="s">
        <v>14613</v>
      </c>
      <c r="DM354">
        <v>9</v>
      </c>
      <c r="DN354" t="s">
        <v>1883</v>
      </c>
      <c r="DO354" t="s">
        <v>1568</v>
      </c>
      <c r="DP354" t="b">
        <v>1</v>
      </c>
      <c r="DQ354" t="b">
        <v>0</v>
      </c>
      <c r="DR354" t="b">
        <v>1</v>
      </c>
      <c r="DS354" t="b">
        <v>0</v>
      </c>
      <c r="DT354" t="b">
        <v>1</v>
      </c>
      <c r="DU354" t="b">
        <v>1</v>
      </c>
      <c r="DV354" t="b">
        <v>0</v>
      </c>
      <c r="DW354">
        <v>0</v>
      </c>
      <c r="DX354" t="b">
        <v>0</v>
      </c>
      <c r="DY354" t="b">
        <v>0</v>
      </c>
      <c r="DZ354" t="b">
        <v>0</v>
      </c>
      <c r="EA354" t="b">
        <v>0</v>
      </c>
      <c r="EB354" t="b">
        <v>0</v>
      </c>
      <c r="EC354" t="b">
        <v>0</v>
      </c>
      <c r="ED354" t="b">
        <v>0</v>
      </c>
      <c r="EE354" t="b">
        <v>1</v>
      </c>
      <c r="EF354" t="b">
        <v>0</v>
      </c>
      <c r="EG354" t="b" cm="1">
        <v>0</v>
      </c>
      <c r="EH354" t="b">
        <v>0</v>
      </c>
      <c r="EI354" t="b">
        <v>0</v>
      </c>
      <c r="EJ354" t="b">
        <v>1</v>
      </c>
      <c r="EK354" t="s">
        <v>1956</v>
      </c>
      <c r="EL354">
        <v>1</v>
      </c>
      <c r="EM354">
        <v>12</v>
      </c>
      <c r="EN354" t="b">
        <v>0</v>
      </c>
    </row>
    <row r="355" spans="1:144" ht="15.75">
      <c r="A355"/>
      <c r="B355" t="s">
        <v>1568</v>
      </c>
      <c r="C355" t="s">
        <v>1568</v>
      </c>
      <c r="D355" t="s">
        <v>13298</v>
      </c>
      <c r="E355" t="s">
        <v>13299</v>
      </c>
      <c r="F355" t="s">
        <v>13300</v>
      </c>
      <c r="G355" t="s">
        <v>13299</v>
      </c>
      <c r="H355" t="s">
        <v>13301</v>
      </c>
      <c r="I355" t="s">
        <v>1230</v>
      </c>
      <c r="J355"/>
      <c r="K355" t="s">
        <v>902</v>
      </c>
      <c r="L355" t="s">
        <v>3190</v>
      </c>
      <c r="M355" t="s">
        <v>1749</v>
      </c>
      <c r="N355"/>
      <c r="O355" t="s">
        <v>13858</v>
      </c>
      <c r="P355" t="s">
        <v>1568</v>
      </c>
      <c r="Q355" t="s">
        <v>3575</v>
      </c>
      <c r="R355" t="s">
        <v>3592</v>
      </c>
      <c r="S355" t="s">
        <v>13300</v>
      </c>
      <c r="T355"/>
      <c r="U355" t="s">
        <v>13276</v>
      </c>
      <c r="V355" t="s">
        <v>13302</v>
      </c>
      <c r="W355"/>
      <c r="X355"/>
      <c r="Y355"/>
      <c r="Z355"/>
      <c r="AA355"/>
      <c r="AB355"/>
      <c r="AC355"/>
      <c r="AD355"/>
      <c r="AE355"/>
      <c r="AF355"/>
      <c r="AG355"/>
      <c r="AH355"/>
      <c r="AI355"/>
      <c r="AJ355"/>
      <c r="AK355"/>
      <c r="AL355"/>
      <c r="AM355"/>
      <c r="AN355"/>
      <c r="AO355" s="108" t="s">
        <v>43</v>
      </c>
      <c r="AP355" t="s">
        <v>13122</v>
      </c>
      <c r="AQ355">
        <v>16</v>
      </c>
      <c r="AR355" t="s">
        <v>13875</v>
      </c>
      <c r="AS355" t="s">
        <v>1568</v>
      </c>
      <c r="AT355" t="s">
        <v>1885</v>
      </c>
      <c r="AU355" t="s">
        <v>13299</v>
      </c>
      <c r="AV355" t="s">
        <v>13876</v>
      </c>
      <c r="AW355" t="s">
        <v>13877</v>
      </c>
      <c r="AX355" t="s">
        <v>1740</v>
      </c>
      <c r="AY355" t="s">
        <v>13876</v>
      </c>
      <c r="AZ355" t="s">
        <v>3575</v>
      </c>
      <c r="BA355" t="s">
        <v>13878</v>
      </c>
      <c r="BB355" t="s">
        <v>1230</v>
      </c>
      <c r="BC355" t="s">
        <v>3190</v>
      </c>
      <c r="BD355" t="s">
        <v>13879</v>
      </c>
      <c r="BE355" t="s">
        <v>13274</v>
      </c>
      <c r="BF355">
        <v>355</v>
      </c>
      <c r="BG355">
        <v>341</v>
      </c>
      <c r="BH355">
        <v>0</v>
      </c>
      <c r="BI355" t="s">
        <v>13299</v>
      </c>
      <c r="BJ355">
        <v>1</v>
      </c>
      <c r="BK355">
        <v>0</v>
      </c>
      <c r="BL355">
        <v>0</v>
      </c>
      <c r="BM355" t="s">
        <v>1547</v>
      </c>
      <c r="BN355" t="s">
        <v>13275</v>
      </c>
      <c r="BO355" t="s">
        <v>13813</v>
      </c>
      <c r="BP355" t="s" cm="1">
        <v>13812</v>
      </c>
      <c r="BQ355" t="s">
        <v>1547</v>
      </c>
      <c r="BR355" t="s">
        <v>13858</v>
      </c>
      <c r="BS355">
        <v>15</v>
      </c>
      <c r="BT355" t="s">
        <v>5153</v>
      </c>
      <c r="BU355" t="s">
        <v>15408</v>
      </c>
      <c r="BV355" t="s">
        <v>13298</v>
      </c>
      <c r="BW355" t="s">
        <v>13876</v>
      </c>
      <c r="BX355" t="s">
        <v>13880</v>
      </c>
      <c r="BY355" t="s">
        <v>1744</v>
      </c>
      <c r="BZ355" t="s">
        <v>1547</v>
      </c>
      <c r="CA355" t="s">
        <v>1744</v>
      </c>
      <c r="CB355" t="s">
        <v>1749</v>
      </c>
      <c r="CC355"/>
      <c r="CD355" t="s">
        <v>998</v>
      </c>
      <c r="CE355" t="s">
        <v>1230</v>
      </c>
      <c r="CF355" t="s">
        <v>13881</v>
      </c>
      <c r="CG355" t="s">
        <v>13882</v>
      </c>
      <c r="CH355" t="s">
        <v>1230</v>
      </c>
      <c r="CI355" t="s">
        <v>1547</v>
      </c>
      <c r="CJ355" t="s">
        <v>3592</v>
      </c>
      <c r="CK355" t="s">
        <v>1568</v>
      </c>
      <c r="CL355"/>
      <c r="CM355"/>
      <c r="CN355" t="s">
        <v>13276</v>
      </c>
      <c r="CO355" t="s">
        <v>13302</v>
      </c>
      <c r="CP355" t="s">
        <v>13276</v>
      </c>
      <c r="CQ355" t="s">
        <v>13302</v>
      </c>
      <c r="CR355" t="s">
        <v>1547</v>
      </c>
      <c r="CS355">
        <v>8</v>
      </c>
      <c r="CT355" t="s">
        <v>13858</v>
      </c>
      <c r="CU355" t="s">
        <v>13858</v>
      </c>
      <c r="CV355" t="s">
        <v>13858</v>
      </c>
      <c r="CW355" t="s">
        <v>1547</v>
      </c>
      <c r="CX355" t="s">
        <v>1547</v>
      </c>
      <c r="CY355">
        <v>353</v>
      </c>
      <c r="CZ355" t="s">
        <v>7346</v>
      </c>
      <c r="DA355" t="s">
        <v>1547</v>
      </c>
      <c r="DB355" t="s">
        <v>1881</v>
      </c>
      <c r="DC355" t="s">
        <v>1882</v>
      </c>
      <c r="DD355" t="s">
        <v>13299</v>
      </c>
      <c r="DE355" t="s">
        <v>3575</v>
      </c>
      <c r="DF355" t="s">
        <v>13299</v>
      </c>
      <c r="DG355" t="s">
        <v>1547</v>
      </c>
      <c r="DH355" t="s">
        <v>1547</v>
      </c>
      <c r="DI355" t="s">
        <v>1892</v>
      </c>
      <c r="DJ355" t="s">
        <v>13875</v>
      </c>
      <c r="DK355"/>
      <c r="DL355" t="s">
        <v>14614</v>
      </c>
      <c r="DM355">
        <v>9</v>
      </c>
      <c r="DN355" t="s">
        <v>1883</v>
      </c>
      <c r="DO355" t="s">
        <v>1568</v>
      </c>
      <c r="DP355" t="b">
        <v>1</v>
      </c>
      <c r="DQ355" t="b">
        <v>0</v>
      </c>
      <c r="DR355" t="b">
        <v>1</v>
      </c>
      <c r="DS355" t="b">
        <v>0</v>
      </c>
      <c r="DT355" t="b">
        <v>1</v>
      </c>
      <c r="DU355" t="b">
        <v>1</v>
      </c>
      <c r="DV355" t="b">
        <v>0</v>
      </c>
      <c r="DW355">
        <v>0</v>
      </c>
      <c r="DX355" t="b">
        <v>0</v>
      </c>
      <c r="DY355" t="b">
        <v>0</v>
      </c>
      <c r="DZ355" t="b">
        <v>0</v>
      </c>
      <c r="EA355" t="b">
        <v>0</v>
      </c>
      <c r="EB355" t="b">
        <v>0</v>
      </c>
      <c r="EC355" t="b">
        <v>0</v>
      </c>
      <c r="ED355" t="b">
        <v>0</v>
      </c>
      <c r="EE355" t="b">
        <v>0</v>
      </c>
      <c r="EF355" t="b">
        <v>0</v>
      </c>
      <c r="EG355" t="b" cm="1">
        <v>0</v>
      </c>
      <c r="EH355" t="b">
        <v>0</v>
      </c>
      <c r="EI355" t="b">
        <v>0</v>
      </c>
      <c r="EJ355" t="b">
        <v>0</v>
      </c>
      <c r="EK355" t="s">
        <v>1547</v>
      </c>
      <c r="EL355">
        <v>0</v>
      </c>
      <c r="EM355">
        <v>16</v>
      </c>
      <c r="EN355" t="b">
        <v>0</v>
      </c>
    </row>
    <row r="356" spans="1:144" ht="47.25">
      <c r="A356"/>
      <c r="B356" t="s">
        <v>1568</v>
      </c>
      <c r="C356" t="s">
        <v>1568</v>
      </c>
      <c r="D356" t="s">
        <v>13303</v>
      </c>
      <c r="E356" t="s">
        <v>13304</v>
      </c>
      <c r="F356"/>
      <c r="G356" t="s">
        <v>13303</v>
      </c>
      <c r="H356" s="109" t="s">
        <v>13305</v>
      </c>
      <c r="I356" t="s">
        <v>1230</v>
      </c>
      <c r="J356"/>
      <c r="K356" t="s">
        <v>902</v>
      </c>
      <c r="L356" t="s">
        <v>3190</v>
      </c>
      <c r="M356" t="s">
        <v>1749</v>
      </c>
      <c r="N356"/>
      <c r="O356" t="s">
        <v>13858</v>
      </c>
      <c r="P356" t="s">
        <v>1568</v>
      </c>
      <c r="Q356" t="s">
        <v>3575</v>
      </c>
      <c r="R356" t="s">
        <v>3592</v>
      </c>
      <c r="S356"/>
      <c r="T356"/>
      <c r="U356" t="s">
        <v>13276</v>
      </c>
      <c r="V356" t="s">
        <v>13306</v>
      </c>
      <c r="W356"/>
      <c r="X356"/>
      <c r="Y356"/>
      <c r="Z356"/>
      <c r="AA356"/>
      <c r="AB356"/>
      <c r="AC356"/>
      <c r="AD356"/>
      <c r="AE356"/>
      <c r="AF356"/>
      <c r="AG356"/>
      <c r="AH356"/>
      <c r="AI356"/>
      <c r="AJ356"/>
      <c r="AK356"/>
      <c r="AL356"/>
      <c r="AM356"/>
      <c r="AN356"/>
      <c r="AO356" s="108" t="s">
        <v>43</v>
      </c>
      <c r="AP356" t="s">
        <v>13122</v>
      </c>
      <c r="AQ356">
        <v>17</v>
      </c>
      <c r="AR356" t="s">
        <v>13883</v>
      </c>
      <c r="AS356" t="s">
        <v>1568</v>
      </c>
      <c r="AT356" t="s">
        <v>1885</v>
      </c>
      <c r="AU356" t="s">
        <v>13304</v>
      </c>
      <c r="AV356" t="s">
        <v>13884</v>
      </c>
      <c r="AW356" t="s">
        <v>1744</v>
      </c>
      <c r="AX356" t="s">
        <v>1740</v>
      </c>
      <c r="AY356" t="s">
        <v>13885</v>
      </c>
      <c r="AZ356" t="s">
        <v>3575</v>
      </c>
      <c r="BA356" t="s">
        <v>13886</v>
      </c>
      <c r="BB356" t="s">
        <v>1230</v>
      </c>
      <c r="BC356" t="s">
        <v>3190</v>
      </c>
      <c r="BD356" t="s">
        <v>13887</v>
      </c>
      <c r="BE356" t="s">
        <v>13274</v>
      </c>
      <c r="BF356">
        <v>356</v>
      </c>
      <c r="BG356">
        <v>341</v>
      </c>
      <c r="BH356">
        <v>0</v>
      </c>
      <c r="BI356" t="s">
        <v>13304</v>
      </c>
      <c r="BJ356">
        <v>1</v>
      </c>
      <c r="BK356">
        <v>0</v>
      </c>
      <c r="BL356">
        <v>0</v>
      </c>
      <c r="BM356" t="s">
        <v>1547</v>
      </c>
      <c r="BN356" t="s">
        <v>13275</v>
      </c>
      <c r="BO356" t="s">
        <v>13813</v>
      </c>
      <c r="BP356" t="s" cm="1">
        <v>13812</v>
      </c>
      <c r="BQ356" t="s">
        <v>1547</v>
      </c>
      <c r="BR356" t="s">
        <v>13858</v>
      </c>
      <c r="BS356">
        <v>16</v>
      </c>
      <c r="BT356" t="s">
        <v>5165</v>
      </c>
      <c r="BU356" t="s">
        <v>15409</v>
      </c>
      <c r="BV356" t="s">
        <v>13303</v>
      </c>
      <c r="BW356" t="s">
        <v>13884</v>
      </c>
      <c r="BX356" t="s">
        <v>13888</v>
      </c>
      <c r="BY356" t="s">
        <v>1744</v>
      </c>
      <c r="BZ356" t="s">
        <v>1547</v>
      </c>
      <c r="CA356" t="s">
        <v>1744</v>
      </c>
      <c r="CB356" t="s">
        <v>1749</v>
      </c>
      <c r="CC356"/>
      <c r="CD356" t="s">
        <v>998</v>
      </c>
      <c r="CE356" t="s">
        <v>1230</v>
      </c>
      <c r="CF356" t="s">
        <v>13889</v>
      </c>
      <c r="CG356" t="s">
        <v>13890</v>
      </c>
      <c r="CH356" t="s">
        <v>1230</v>
      </c>
      <c r="CI356" t="s">
        <v>1547</v>
      </c>
      <c r="CJ356" t="s">
        <v>3592</v>
      </c>
      <c r="CK356" t="s">
        <v>1568</v>
      </c>
      <c r="CL356"/>
      <c r="CM356"/>
      <c r="CN356" t="s">
        <v>13276</v>
      </c>
      <c r="CO356" t="s">
        <v>13306</v>
      </c>
      <c r="CP356" t="s">
        <v>13276</v>
      </c>
      <c r="CQ356" t="s">
        <v>13306</v>
      </c>
      <c r="CR356" t="s">
        <v>1547</v>
      </c>
      <c r="CS356">
        <v>8</v>
      </c>
      <c r="CT356" t="s">
        <v>13858</v>
      </c>
      <c r="CU356" t="s">
        <v>13858</v>
      </c>
      <c r="CV356" t="s">
        <v>13858</v>
      </c>
      <c r="CW356" t="s">
        <v>1547</v>
      </c>
      <c r="CX356" t="s">
        <v>1547</v>
      </c>
      <c r="CY356">
        <v>354</v>
      </c>
      <c r="CZ356" t="s">
        <v>7355</v>
      </c>
      <c r="DA356" t="s">
        <v>1547</v>
      </c>
      <c r="DB356" t="s">
        <v>1881</v>
      </c>
      <c r="DC356" t="s">
        <v>1882</v>
      </c>
      <c r="DD356" t="s">
        <v>13304</v>
      </c>
      <c r="DE356" t="s">
        <v>3575</v>
      </c>
      <c r="DF356" t="s">
        <v>13303</v>
      </c>
      <c r="DG356" t="s">
        <v>1547</v>
      </c>
      <c r="DH356" t="s">
        <v>1547</v>
      </c>
      <c r="DI356" t="s">
        <v>1892</v>
      </c>
      <c r="DJ356" t="s">
        <v>13883</v>
      </c>
      <c r="DK356"/>
      <c r="DL356" t="s">
        <v>1892</v>
      </c>
      <c r="DM356">
        <v>9</v>
      </c>
      <c r="DN356" t="s">
        <v>1883</v>
      </c>
      <c r="DO356" t="s">
        <v>1568</v>
      </c>
      <c r="DP356" t="b">
        <v>1</v>
      </c>
      <c r="DQ356" t="b">
        <v>0</v>
      </c>
      <c r="DR356" t="b">
        <v>1</v>
      </c>
      <c r="DS356" t="b">
        <v>0</v>
      </c>
      <c r="DT356" t="b">
        <v>0</v>
      </c>
      <c r="DU356" t="b">
        <v>1</v>
      </c>
      <c r="DV356" t="b">
        <v>0</v>
      </c>
      <c r="DW356">
        <v>0</v>
      </c>
      <c r="DX356" t="b">
        <v>0</v>
      </c>
      <c r="DY356" t="b">
        <v>0</v>
      </c>
      <c r="DZ356" t="b">
        <v>0</v>
      </c>
      <c r="EA356" t="b">
        <v>0</v>
      </c>
      <c r="EB356" t="b">
        <v>0</v>
      </c>
      <c r="EC356" t="b">
        <v>0</v>
      </c>
      <c r="ED356" t="b">
        <v>0</v>
      </c>
      <c r="EE356" t="b">
        <v>0</v>
      </c>
      <c r="EF356" t="b">
        <v>0</v>
      </c>
      <c r="EG356" t="b" cm="1">
        <v>0</v>
      </c>
      <c r="EH356" t="b">
        <v>0</v>
      </c>
      <c r="EI356" t="b">
        <v>0</v>
      </c>
      <c r="EJ356" t="b">
        <v>0</v>
      </c>
      <c r="EK356" t="s">
        <v>1547</v>
      </c>
      <c r="EL356">
        <v>0</v>
      </c>
      <c r="EM356">
        <v>20</v>
      </c>
      <c r="EN356" t="b">
        <v>0</v>
      </c>
    </row>
    <row r="357" spans="1:144" ht="15.75">
      <c r="A357"/>
      <c r="B357" t="s">
        <v>1568</v>
      </c>
      <c r="C357" t="s">
        <v>1568</v>
      </c>
      <c r="D357" t="s">
        <v>13307</v>
      </c>
      <c r="E357" t="s">
        <v>13308</v>
      </c>
      <c r="F357" t="s">
        <v>13308</v>
      </c>
      <c r="G357" t="s">
        <v>13309</v>
      </c>
      <c r="H357"/>
      <c r="I357" t="s">
        <v>1230</v>
      </c>
      <c r="J357"/>
      <c r="K357" t="s">
        <v>902</v>
      </c>
      <c r="L357"/>
      <c r="M357"/>
      <c r="N357"/>
      <c r="O357" t="s">
        <v>13858</v>
      </c>
      <c r="P357" t="s">
        <v>1568</v>
      </c>
      <c r="Q357" t="s">
        <v>3575</v>
      </c>
      <c r="R357" t="s">
        <v>3592</v>
      </c>
      <c r="S357" t="s">
        <v>14497</v>
      </c>
      <c r="T357"/>
      <c r="U357" t="s">
        <v>13276</v>
      </c>
      <c r="V357" t="s">
        <v>13310</v>
      </c>
      <c r="W357"/>
      <c r="X357"/>
      <c r="Y357"/>
      <c r="Z357"/>
      <c r="AA357"/>
      <c r="AB357"/>
      <c r="AC357"/>
      <c r="AD357"/>
      <c r="AE357"/>
      <c r="AF357"/>
      <c r="AG357"/>
      <c r="AH357"/>
      <c r="AI357"/>
      <c r="AJ357"/>
      <c r="AK357"/>
      <c r="AL357"/>
      <c r="AM357"/>
      <c r="AN357"/>
      <c r="AO357" s="108" t="s">
        <v>43</v>
      </c>
      <c r="AP357" t="s">
        <v>13122</v>
      </c>
      <c r="AQ357">
        <v>18</v>
      </c>
      <c r="AR357" t="s">
        <v>13891</v>
      </c>
      <c r="AS357" t="s">
        <v>1568</v>
      </c>
      <c r="AT357" t="s">
        <v>1885</v>
      </c>
      <c r="AU357" t="s">
        <v>13308</v>
      </c>
      <c r="AV357" t="s">
        <v>13892</v>
      </c>
      <c r="AW357" t="s">
        <v>13892</v>
      </c>
      <c r="AX357" t="s">
        <v>1740</v>
      </c>
      <c r="AY357" t="s">
        <v>13893</v>
      </c>
      <c r="AZ357" t="s">
        <v>3575</v>
      </c>
      <c r="BA357" t="s">
        <v>13894</v>
      </c>
      <c r="BB357" t="s">
        <v>1230</v>
      </c>
      <c r="BC357" t="s">
        <v>1547</v>
      </c>
      <c r="BD357" t="s">
        <v>13895</v>
      </c>
      <c r="BE357" t="s">
        <v>13274</v>
      </c>
      <c r="BF357">
        <v>357</v>
      </c>
      <c r="BG357">
        <v>341</v>
      </c>
      <c r="BH357">
        <v>0</v>
      </c>
      <c r="BI357" t="s">
        <v>13308</v>
      </c>
      <c r="BJ357">
        <v>1</v>
      </c>
      <c r="BK357">
        <v>0</v>
      </c>
      <c r="BL357">
        <v>0</v>
      </c>
      <c r="BM357" t="s">
        <v>1547</v>
      </c>
      <c r="BN357" t="s">
        <v>13275</v>
      </c>
      <c r="BO357" t="s">
        <v>13813</v>
      </c>
      <c r="BP357" t="s" cm="1">
        <v>13812</v>
      </c>
      <c r="BQ357" t="s">
        <v>1547</v>
      </c>
      <c r="BR357" t="s">
        <v>13858</v>
      </c>
      <c r="BS357">
        <v>17</v>
      </c>
      <c r="BT357" t="s">
        <v>5174</v>
      </c>
      <c r="BU357" t="s">
        <v>15410</v>
      </c>
      <c r="BV357" t="s">
        <v>13307</v>
      </c>
      <c r="BW357" t="s">
        <v>13892</v>
      </c>
      <c r="BX357" t="s">
        <v>1744</v>
      </c>
      <c r="BY357" t="s">
        <v>1744</v>
      </c>
      <c r="BZ357" t="s">
        <v>1547</v>
      </c>
      <c r="CA357" t="s">
        <v>1744</v>
      </c>
      <c r="CB357" t="s">
        <v>1547</v>
      </c>
      <c r="CC357"/>
      <c r="CD357" t="s">
        <v>998</v>
      </c>
      <c r="CE357" t="s">
        <v>1230</v>
      </c>
      <c r="CF357" t="s">
        <v>13896</v>
      </c>
      <c r="CG357" t="s">
        <v>13897</v>
      </c>
      <c r="CH357" t="s">
        <v>1230</v>
      </c>
      <c r="CI357" t="s">
        <v>1547</v>
      </c>
      <c r="CJ357" t="s">
        <v>3592</v>
      </c>
      <c r="CK357" t="s">
        <v>1568</v>
      </c>
      <c r="CL357"/>
      <c r="CM357"/>
      <c r="CN357" t="s">
        <v>13276</v>
      </c>
      <c r="CO357" t="s">
        <v>13310</v>
      </c>
      <c r="CP357" t="s">
        <v>13276</v>
      </c>
      <c r="CQ357" t="s">
        <v>13310</v>
      </c>
      <c r="CR357" t="s">
        <v>1547</v>
      </c>
      <c r="CS357">
        <v>8</v>
      </c>
      <c r="CT357" t="s">
        <v>13858</v>
      </c>
      <c r="CU357" t="s">
        <v>13858</v>
      </c>
      <c r="CV357" t="s">
        <v>13858</v>
      </c>
      <c r="CW357" t="s">
        <v>1547</v>
      </c>
      <c r="CX357" t="s">
        <v>1547</v>
      </c>
      <c r="CY357">
        <v>355</v>
      </c>
      <c r="CZ357" t="s">
        <v>7364</v>
      </c>
      <c r="DA357" t="s">
        <v>1547</v>
      </c>
      <c r="DB357" t="s">
        <v>1881</v>
      </c>
      <c r="DC357" t="s">
        <v>1882</v>
      </c>
      <c r="DD357" t="s">
        <v>13308</v>
      </c>
      <c r="DE357" t="s">
        <v>3575</v>
      </c>
      <c r="DF357" t="s">
        <v>13309</v>
      </c>
      <c r="DG357" t="s">
        <v>1547</v>
      </c>
      <c r="DH357" t="s">
        <v>1547</v>
      </c>
      <c r="DI357" t="s">
        <v>1892</v>
      </c>
      <c r="DJ357" t="s">
        <v>13891</v>
      </c>
      <c r="DK357"/>
      <c r="DL357" t="s">
        <v>14615</v>
      </c>
      <c r="DM357">
        <v>9</v>
      </c>
      <c r="DN357" t="s">
        <v>1883</v>
      </c>
      <c r="DO357" t="s">
        <v>1568</v>
      </c>
      <c r="DP357" t="b">
        <v>1</v>
      </c>
      <c r="DQ357" t="b">
        <v>0</v>
      </c>
      <c r="DR357" t="b">
        <v>1</v>
      </c>
      <c r="DS357" t="b">
        <v>0</v>
      </c>
      <c r="DT357" t="b">
        <v>1</v>
      </c>
      <c r="DU357" t="b">
        <v>1</v>
      </c>
      <c r="DV357" t="b">
        <v>0</v>
      </c>
      <c r="DW357">
        <v>0</v>
      </c>
      <c r="DX357" t="b">
        <v>0</v>
      </c>
      <c r="DY357" t="b">
        <v>0</v>
      </c>
      <c r="DZ357" t="b">
        <v>0</v>
      </c>
      <c r="EA357" t="b">
        <v>0</v>
      </c>
      <c r="EB357" t="b">
        <v>0</v>
      </c>
      <c r="EC357" t="b">
        <v>0</v>
      </c>
      <c r="ED357" t="b">
        <v>0</v>
      </c>
      <c r="EE357" t="b">
        <v>1</v>
      </c>
      <c r="EF357" t="b">
        <v>0</v>
      </c>
      <c r="EG357" t="b" cm="1">
        <v>0</v>
      </c>
      <c r="EH357" t="b">
        <v>0</v>
      </c>
      <c r="EI357" t="b">
        <v>0</v>
      </c>
      <c r="EJ357" t="b">
        <v>1</v>
      </c>
      <c r="EK357" t="s">
        <v>1956</v>
      </c>
      <c r="EL357">
        <v>1</v>
      </c>
      <c r="EM357">
        <v>15</v>
      </c>
      <c r="EN357" t="b">
        <v>0</v>
      </c>
    </row>
    <row r="358" spans="1:144" ht="15.75">
      <c r="A358" t="s">
        <v>14498</v>
      </c>
      <c r="B358" t="s">
        <v>1568</v>
      </c>
      <c r="C358" t="s">
        <v>1568</v>
      </c>
      <c r="D358" t="s">
        <v>13311</v>
      </c>
      <c r="E358" t="s">
        <v>13312</v>
      </c>
      <c r="F358" t="s">
        <v>13313</v>
      </c>
      <c r="G358" t="s">
        <v>13313</v>
      </c>
      <c r="H358"/>
      <c r="I358" t="s">
        <v>1230</v>
      </c>
      <c r="J358"/>
      <c r="K358" t="s">
        <v>902</v>
      </c>
      <c r="L358"/>
      <c r="M358"/>
      <c r="N358"/>
      <c r="O358" t="s">
        <v>13858</v>
      </c>
      <c r="P358" t="s">
        <v>1568</v>
      </c>
      <c r="Q358" t="s">
        <v>3575</v>
      </c>
      <c r="R358" t="s">
        <v>3592</v>
      </c>
      <c r="S358" t="s">
        <v>14499</v>
      </c>
      <c r="T358"/>
      <c r="U358" t="s">
        <v>13276</v>
      </c>
      <c r="V358" t="s">
        <v>13314</v>
      </c>
      <c r="W358"/>
      <c r="X358"/>
      <c r="Y358"/>
      <c r="Z358"/>
      <c r="AA358"/>
      <c r="AB358"/>
      <c r="AC358"/>
      <c r="AD358"/>
      <c r="AE358"/>
      <c r="AF358"/>
      <c r="AG358"/>
      <c r="AH358"/>
      <c r="AI358"/>
      <c r="AJ358"/>
      <c r="AK358"/>
      <c r="AL358"/>
      <c r="AM358"/>
      <c r="AN358"/>
      <c r="AO358" s="108" t="s">
        <v>43</v>
      </c>
      <c r="AP358" t="s">
        <v>13122</v>
      </c>
      <c r="AQ358">
        <v>19</v>
      </c>
      <c r="AR358" t="s">
        <v>13898</v>
      </c>
      <c r="AS358" t="s">
        <v>1568</v>
      </c>
      <c r="AT358" t="s">
        <v>1885</v>
      </c>
      <c r="AU358" t="s">
        <v>13312</v>
      </c>
      <c r="AV358" t="s">
        <v>13899</v>
      </c>
      <c r="AW358" t="s">
        <v>13900</v>
      </c>
      <c r="AX358" t="s">
        <v>1740</v>
      </c>
      <c r="AY358" t="s">
        <v>13900</v>
      </c>
      <c r="AZ358" t="s">
        <v>3575</v>
      </c>
      <c r="BA358" t="s">
        <v>13901</v>
      </c>
      <c r="BB358" t="s">
        <v>1230</v>
      </c>
      <c r="BC358" t="s">
        <v>1547</v>
      </c>
      <c r="BD358" t="s">
        <v>13902</v>
      </c>
      <c r="BE358" t="s">
        <v>13274</v>
      </c>
      <c r="BF358">
        <v>358</v>
      </c>
      <c r="BG358">
        <v>341</v>
      </c>
      <c r="BH358">
        <v>0</v>
      </c>
      <c r="BI358" t="s">
        <v>13312</v>
      </c>
      <c r="BJ358">
        <v>1</v>
      </c>
      <c r="BK358">
        <v>0</v>
      </c>
      <c r="BL358">
        <v>0</v>
      </c>
      <c r="BM358" t="s">
        <v>1547</v>
      </c>
      <c r="BN358" t="s">
        <v>13275</v>
      </c>
      <c r="BO358" t="s">
        <v>13813</v>
      </c>
      <c r="BP358" t="s" cm="1">
        <v>13812</v>
      </c>
      <c r="BQ358" t="s">
        <v>1547</v>
      </c>
      <c r="BR358" t="s">
        <v>13858</v>
      </c>
      <c r="BS358">
        <v>18</v>
      </c>
      <c r="BT358" t="s">
        <v>5176</v>
      </c>
      <c r="BU358" t="s">
        <v>14498</v>
      </c>
      <c r="BV358" t="s">
        <v>13311</v>
      </c>
      <c r="BW358" t="s">
        <v>13899</v>
      </c>
      <c r="BX358" t="s">
        <v>1744</v>
      </c>
      <c r="BY358" t="s">
        <v>1744</v>
      </c>
      <c r="BZ358" t="s">
        <v>1547</v>
      </c>
      <c r="CA358" t="s">
        <v>1744</v>
      </c>
      <c r="CB358" t="s">
        <v>1547</v>
      </c>
      <c r="CC358"/>
      <c r="CD358" t="s">
        <v>998</v>
      </c>
      <c r="CE358" t="s">
        <v>1230</v>
      </c>
      <c r="CF358" t="s">
        <v>13903</v>
      </c>
      <c r="CG358" t="s">
        <v>13904</v>
      </c>
      <c r="CH358" t="s">
        <v>1230</v>
      </c>
      <c r="CI358" t="s">
        <v>1547</v>
      </c>
      <c r="CJ358" t="s">
        <v>3592</v>
      </c>
      <c r="CK358" t="s">
        <v>1568</v>
      </c>
      <c r="CL358"/>
      <c r="CM358"/>
      <c r="CN358" t="s">
        <v>13276</v>
      </c>
      <c r="CO358" t="s">
        <v>13314</v>
      </c>
      <c r="CP358" t="s">
        <v>13276</v>
      </c>
      <c r="CQ358" t="s">
        <v>13314</v>
      </c>
      <c r="CR358" t="s">
        <v>1547</v>
      </c>
      <c r="CS358">
        <v>8</v>
      </c>
      <c r="CT358" t="s">
        <v>13858</v>
      </c>
      <c r="CU358" t="s">
        <v>13858</v>
      </c>
      <c r="CV358" t="s">
        <v>13858</v>
      </c>
      <c r="CW358" t="s">
        <v>1547</v>
      </c>
      <c r="CX358" t="s">
        <v>1547</v>
      </c>
      <c r="CY358">
        <v>356</v>
      </c>
      <c r="CZ358" t="s">
        <v>7372</v>
      </c>
      <c r="DA358" t="s">
        <v>1547</v>
      </c>
      <c r="DB358" t="s">
        <v>1881</v>
      </c>
      <c r="DC358" t="s">
        <v>1882</v>
      </c>
      <c r="DD358" t="s">
        <v>13312</v>
      </c>
      <c r="DE358" t="s">
        <v>3575</v>
      </c>
      <c r="DF358" t="s">
        <v>13313</v>
      </c>
      <c r="DG358" t="s">
        <v>1547</v>
      </c>
      <c r="DH358" t="s">
        <v>1547</v>
      </c>
      <c r="DI358" t="s">
        <v>1892</v>
      </c>
      <c r="DJ358" t="s">
        <v>13898</v>
      </c>
      <c r="DK358"/>
      <c r="DL358" t="s">
        <v>14616</v>
      </c>
      <c r="DM358">
        <v>9</v>
      </c>
      <c r="DN358" t="s">
        <v>1883</v>
      </c>
      <c r="DO358" t="s">
        <v>1568</v>
      </c>
      <c r="DP358" t="b">
        <v>1</v>
      </c>
      <c r="DQ358" t="b">
        <v>0</v>
      </c>
      <c r="DR358" t="b">
        <v>1</v>
      </c>
      <c r="DS358" t="b">
        <v>0</v>
      </c>
      <c r="DT358" t="b">
        <v>1</v>
      </c>
      <c r="DU358" t="b">
        <v>1</v>
      </c>
      <c r="DV358" t="b">
        <v>0</v>
      </c>
      <c r="DW358">
        <v>0</v>
      </c>
      <c r="DX358" t="b">
        <v>0</v>
      </c>
      <c r="DY358" t="b">
        <v>0</v>
      </c>
      <c r="DZ358" t="b">
        <v>1</v>
      </c>
      <c r="EA358" t="b">
        <v>0</v>
      </c>
      <c r="EB358" t="b">
        <v>0</v>
      </c>
      <c r="EC358" t="b">
        <v>0</v>
      </c>
      <c r="ED358" t="b">
        <v>0</v>
      </c>
      <c r="EE358" t="b">
        <v>1</v>
      </c>
      <c r="EF358" t="b">
        <v>0</v>
      </c>
      <c r="EG358" t="b" cm="1">
        <v>0</v>
      </c>
      <c r="EH358" t="b">
        <v>0</v>
      </c>
      <c r="EI358" t="b">
        <v>0</v>
      </c>
      <c r="EJ358" t="b">
        <v>1</v>
      </c>
      <c r="EK358" t="s">
        <v>13905</v>
      </c>
      <c r="EL358">
        <v>1</v>
      </c>
      <c r="EM358">
        <v>23</v>
      </c>
      <c r="EN358" t="b">
        <v>0</v>
      </c>
    </row>
    <row r="359" spans="1:144" ht="15.75">
      <c r="A359"/>
      <c r="B359" t="s">
        <v>1568</v>
      </c>
      <c r="C359" t="s">
        <v>1568</v>
      </c>
      <c r="D359" t="s">
        <v>13315</v>
      </c>
      <c r="E359" t="s">
        <v>13316</v>
      </c>
      <c r="F359" t="s">
        <v>13317</v>
      </c>
      <c r="G359" t="s">
        <v>13317</v>
      </c>
      <c r="H359"/>
      <c r="I359" t="s">
        <v>1230</v>
      </c>
      <c r="J359"/>
      <c r="K359" t="s">
        <v>902</v>
      </c>
      <c r="L359"/>
      <c r="M359"/>
      <c r="N359"/>
      <c r="O359" t="s">
        <v>13858</v>
      </c>
      <c r="P359" t="s">
        <v>1568</v>
      </c>
      <c r="Q359" t="s">
        <v>3575</v>
      </c>
      <c r="R359" t="s">
        <v>3592</v>
      </c>
      <c r="S359" t="s">
        <v>14500</v>
      </c>
      <c r="T359"/>
      <c r="U359" t="s">
        <v>13276</v>
      </c>
      <c r="V359" t="s">
        <v>13318</v>
      </c>
      <c r="W359"/>
      <c r="X359"/>
      <c r="Y359"/>
      <c r="Z359"/>
      <c r="AA359"/>
      <c r="AB359"/>
      <c r="AC359"/>
      <c r="AD359"/>
      <c r="AE359"/>
      <c r="AF359"/>
      <c r="AG359"/>
      <c r="AH359"/>
      <c r="AI359"/>
      <c r="AJ359"/>
      <c r="AK359"/>
      <c r="AL359"/>
      <c r="AM359"/>
      <c r="AN359"/>
      <c r="AO359" s="108" t="s">
        <v>43</v>
      </c>
      <c r="AP359" t="s">
        <v>13122</v>
      </c>
      <c r="AQ359">
        <v>20</v>
      </c>
      <c r="AR359" t="s">
        <v>13906</v>
      </c>
      <c r="AS359" t="s">
        <v>1568</v>
      </c>
      <c r="AT359" t="s">
        <v>1885</v>
      </c>
      <c r="AU359" t="s">
        <v>13316</v>
      </c>
      <c r="AV359" t="s">
        <v>13907</v>
      </c>
      <c r="AW359" t="s">
        <v>13908</v>
      </c>
      <c r="AX359" t="s">
        <v>1740</v>
      </c>
      <c r="AY359" t="s">
        <v>13908</v>
      </c>
      <c r="AZ359" t="s">
        <v>3575</v>
      </c>
      <c r="BA359" t="s">
        <v>13909</v>
      </c>
      <c r="BB359" t="s">
        <v>1230</v>
      </c>
      <c r="BC359" t="s">
        <v>1547</v>
      </c>
      <c r="BD359" t="s">
        <v>13910</v>
      </c>
      <c r="BE359" t="s">
        <v>13274</v>
      </c>
      <c r="BF359">
        <v>359</v>
      </c>
      <c r="BG359">
        <v>341</v>
      </c>
      <c r="BH359">
        <v>0</v>
      </c>
      <c r="BI359" t="s">
        <v>13316</v>
      </c>
      <c r="BJ359">
        <v>1</v>
      </c>
      <c r="BK359">
        <v>0</v>
      </c>
      <c r="BL359">
        <v>0</v>
      </c>
      <c r="BM359" t="s">
        <v>1547</v>
      </c>
      <c r="BN359" t="s">
        <v>13275</v>
      </c>
      <c r="BO359" t="s">
        <v>13813</v>
      </c>
      <c r="BP359" t="s" cm="1">
        <v>13812</v>
      </c>
      <c r="BQ359" t="s">
        <v>1547</v>
      </c>
      <c r="BR359" t="s">
        <v>13858</v>
      </c>
      <c r="BS359">
        <v>19</v>
      </c>
      <c r="BT359" t="s">
        <v>5180</v>
      </c>
      <c r="BU359" t="s">
        <v>15411</v>
      </c>
      <c r="BV359" t="s">
        <v>13315</v>
      </c>
      <c r="BW359" t="s">
        <v>13907</v>
      </c>
      <c r="BX359" t="s">
        <v>1744</v>
      </c>
      <c r="BY359" t="s">
        <v>1744</v>
      </c>
      <c r="BZ359" t="s">
        <v>1547</v>
      </c>
      <c r="CA359" t="s">
        <v>1744</v>
      </c>
      <c r="CB359" t="s">
        <v>1547</v>
      </c>
      <c r="CC359"/>
      <c r="CD359" t="s">
        <v>998</v>
      </c>
      <c r="CE359" t="s">
        <v>1230</v>
      </c>
      <c r="CF359" t="s">
        <v>13911</v>
      </c>
      <c r="CG359" t="s">
        <v>13912</v>
      </c>
      <c r="CH359" t="s">
        <v>1230</v>
      </c>
      <c r="CI359" t="s">
        <v>1547</v>
      </c>
      <c r="CJ359" t="s">
        <v>3592</v>
      </c>
      <c r="CK359" t="s">
        <v>1568</v>
      </c>
      <c r="CL359"/>
      <c r="CM359"/>
      <c r="CN359" t="s">
        <v>13276</v>
      </c>
      <c r="CO359" t="s">
        <v>13318</v>
      </c>
      <c r="CP359" t="s">
        <v>13276</v>
      </c>
      <c r="CQ359" t="s">
        <v>13318</v>
      </c>
      <c r="CR359" t="s">
        <v>1547</v>
      </c>
      <c r="CS359">
        <v>8</v>
      </c>
      <c r="CT359" t="s">
        <v>13858</v>
      </c>
      <c r="CU359" t="s">
        <v>13858</v>
      </c>
      <c r="CV359" t="s">
        <v>13858</v>
      </c>
      <c r="CW359" t="s">
        <v>1547</v>
      </c>
      <c r="CX359" t="s">
        <v>1547</v>
      </c>
      <c r="CY359">
        <v>357</v>
      </c>
      <c r="CZ359" t="s">
        <v>7381</v>
      </c>
      <c r="DA359" t="s">
        <v>1547</v>
      </c>
      <c r="DB359" t="s">
        <v>1881</v>
      </c>
      <c r="DC359" t="s">
        <v>1882</v>
      </c>
      <c r="DD359" t="s">
        <v>13316</v>
      </c>
      <c r="DE359" t="s">
        <v>3575</v>
      </c>
      <c r="DF359" t="s">
        <v>13317</v>
      </c>
      <c r="DG359" t="s">
        <v>1547</v>
      </c>
      <c r="DH359" t="s">
        <v>1547</v>
      </c>
      <c r="DI359" t="s">
        <v>1892</v>
      </c>
      <c r="DJ359" t="s">
        <v>13906</v>
      </c>
      <c r="DK359"/>
      <c r="DL359" t="s">
        <v>14617</v>
      </c>
      <c r="DM359">
        <v>9</v>
      </c>
      <c r="DN359" t="s">
        <v>1883</v>
      </c>
      <c r="DO359" t="s">
        <v>1568</v>
      </c>
      <c r="DP359" t="b">
        <v>1</v>
      </c>
      <c r="DQ359" t="b">
        <v>0</v>
      </c>
      <c r="DR359" t="b">
        <v>1</v>
      </c>
      <c r="DS359" t="b">
        <v>0</v>
      </c>
      <c r="DT359" t="b">
        <v>1</v>
      </c>
      <c r="DU359" t="b">
        <v>1</v>
      </c>
      <c r="DV359" t="b">
        <v>0</v>
      </c>
      <c r="DW359">
        <v>0</v>
      </c>
      <c r="DX359" t="b">
        <v>0</v>
      </c>
      <c r="DY359" t="b">
        <v>0</v>
      </c>
      <c r="DZ359" t="b">
        <v>1</v>
      </c>
      <c r="EA359" t="b">
        <v>0</v>
      </c>
      <c r="EB359" t="b">
        <v>0</v>
      </c>
      <c r="EC359" t="b">
        <v>0</v>
      </c>
      <c r="ED359" t="b">
        <v>0</v>
      </c>
      <c r="EE359" t="b">
        <v>1</v>
      </c>
      <c r="EF359" t="b">
        <v>0</v>
      </c>
      <c r="EG359" t="b" cm="1">
        <v>0</v>
      </c>
      <c r="EH359" t="b">
        <v>0</v>
      </c>
      <c r="EI359" t="b">
        <v>0</v>
      </c>
      <c r="EJ359" t="b">
        <v>1</v>
      </c>
      <c r="EK359" t="s">
        <v>13905</v>
      </c>
      <c r="EL359">
        <v>1</v>
      </c>
      <c r="EM359">
        <v>22</v>
      </c>
      <c r="EN359" t="b">
        <v>0</v>
      </c>
    </row>
    <row r="360" spans="1:144" ht="15.75">
      <c r="A360"/>
      <c r="B360" t="s">
        <v>1568</v>
      </c>
      <c r="C360" t="s">
        <v>1568</v>
      </c>
      <c r="D360" t="s">
        <v>13319</v>
      </c>
      <c r="E360" t="s">
        <v>13320</v>
      </c>
      <c r="F360" t="s">
        <v>13321</v>
      </c>
      <c r="G360" t="s">
        <v>13321</v>
      </c>
      <c r="H360"/>
      <c r="I360" t="s">
        <v>1230</v>
      </c>
      <c r="J360"/>
      <c r="K360" t="s">
        <v>902</v>
      </c>
      <c r="L360"/>
      <c r="M360"/>
      <c r="N360"/>
      <c r="O360" t="s">
        <v>13858</v>
      </c>
      <c r="P360" t="s">
        <v>1568</v>
      </c>
      <c r="Q360" t="s">
        <v>3575</v>
      </c>
      <c r="R360" t="s">
        <v>3592</v>
      </c>
      <c r="S360" t="s">
        <v>14499</v>
      </c>
      <c r="T360"/>
      <c r="U360" t="s">
        <v>13276</v>
      </c>
      <c r="V360" t="s">
        <v>13322</v>
      </c>
      <c r="W360"/>
      <c r="X360"/>
      <c r="Y360"/>
      <c r="Z360"/>
      <c r="AA360"/>
      <c r="AB360"/>
      <c r="AC360"/>
      <c r="AD360"/>
      <c r="AE360"/>
      <c r="AF360"/>
      <c r="AG360"/>
      <c r="AH360"/>
      <c r="AI360"/>
      <c r="AJ360"/>
      <c r="AK360"/>
      <c r="AL360"/>
      <c r="AM360"/>
      <c r="AN360"/>
      <c r="AO360" s="108" t="s">
        <v>43</v>
      </c>
      <c r="AP360" t="s">
        <v>13122</v>
      </c>
      <c r="AQ360">
        <v>21</v>
      </c>
      <c r="AR360" t="s">
        <v>13913</v>
      </c>
      <c r="AS360" t="s">
        <v>1568</v>
      </c>
      <c r="AT360" t="s">
        <v>1885</v>
      </c>
      <c r="AU360" t="s">
        <v>13320</v>
      </c>
      <c r="AV360" t="s">
        <v>13914</v>
      </c>
      <c r="AW360" t="s">
        <v>13915</v>
      </c>
      <c r="AX360" t="s">
        <v>1740</v>
      </c>
      <c r="AY360" t="s">
        <v>13915</v>
      </c>
      <c r="AZ360" t="s">
        <v>3575</v>
      </c>
      <c r="BA360" t="s">
        <v>13916</v>
      </c>
      <c r="BB360" t="s">
        <v>1230</v>
      </c>
      <c r="BC360" t="s">
        <v>1547</v>
      </c>
      <c r="BD360" t="s">
        <v>13917</v>
      </c>
      <c r="BE360" t="s">
        <v>13274</v>
      </c>
      <c r="BF360">
        <v>360</v>
      </c>
      <c r="BG360">
        <v>341</v>
      </c>
      <c r="BH360">
        <v>0</v>
      </c>
      <c r="BI360" t="s">
        <v>13320</v>
      </c>
      <c r="BJ360">
        <v>1</v>
      </c>
      <c r="BK360">
        <v>0</v>
      </c>
      <c r="BL360">
        <v>0</v>
      </c>
      <c r="BM360" t="s">
        <v>1547</v>
      </c>
      <c r="BN360" t="s">
        <v>13275</v>
      </c>
      <c r="BO360" t="s">
        <v>13813</v>
      </c>
      <c r="BP360" t="s" cm="1">
        <v>13812</v>
      </c>
      <c r="BQ360" t="s">
        <v>1547</v>
      </c>
      <c r="BR360" t="s">
        <v>13858</v>
      </c>
      <c r="BS360">
        <v>20</v>
      </c>
      <c r="BT360" t="s">
        <v>5184</v>
      </c>
      <c r="BU360" t="s">
        <v>15412</v>
      </c>
      <c r="BV360" t="s">
        <v>13319</v>
      </c>
      <c r="BW360" t="s">
        <v>13914</v>
      </c>
      <c r="BX360" t="s">
        <v>1744</v>
      </c>
      <c r="BY360" t="s">
        <v>1744</v>
      </c>
      <c r="BZ360" t="s">
        <v>1547</v>
      </c>
      <c r="CA360" t="s">
        <v>1744</v>
      </c>
      <c r="CB360" t="s">
        <v>1547</v>
      </c>
      <c r="CC360"/>
      <c r="CD360" t="s">
        <v>998</v>
      </c>
      <c r="CE360" t="s">
        <v>1230</v>
      </c>
      <c r="CF360" t="s">
        <v>13918</v>
      </c>
      <c r="CG360" t="s">
        <v>13919</v>
      </c>
      <c r="CH360" t="s">
        <v>1230</v>
      </c>
      <c r="CI360" t="s">
        <v>1547</v>
      </c>
      <c r="CJ360" t="s">
        <v>3592</v>
      </c>
      <c r="CK360" t="s">
        <v>1568</v>
      </c>
      <c r="CL360"/>
      <c r="CM360"/>
      <c r="CN360" t="s">
        <v>13276</v>
      </c>
      <c r="CO360" t="s">
        <v>13322</v>
      </c>
      <c r="CP360" t="s">
        <v>13276</v>
      </c>
      <c r="CQ360" t="s">
        <v>13322</v>
      </c>
      <c r="CR360" t="s">
        <v>1547</v>
      </c>
      <c r="CS360">
        <v>8</v>
      </c>
      <c r="CT360" t="s">
        <v>13858</v>
      </c>
      <c r="CU360" t="s">
        <v>13858</v>
      </c>
      <c r="CV360" t="s">
        <v>13858</v>
      </c>
      <c r="CW360" t="s">
        <v>1547</v>
      </c>
      <c r="CX360" t="s">
        <v>1547</v>
      </c>
      <c r="CY360">
        <v>358</v>
      </c>
      <c r="CZ360" t="s">
        <v>7391</v>
      </c>
      <c r="DA360" t="s">
        <v>1547</v>
      </c>
      <c r="DB360" t="s">
        <v>1881</v>
      </c>
      <c r="DC360" t="s">
        <v>1882</v>
      </c>
      <c r="DD360" t="s">
        <v>13320</v>
      </c>
      <c r="DE360" t="s">
        <v>3575</v>
      </c>
      <c r="DF360" t="s">
        <v>13321</v>
      </c>
      <c r="DG360" t="s">
        <v>1547</v>
      </c>
      <c r="DH360" t="s">
        <v>1547</v>
      </c>
      <c r="DI360" t="s">
        <v>1892</v>
      </c>
      <c r="DJ360" t="s">
        <v>13913</v>
      </c>
      <c r="DK360"/>
      <c r="DL360" t="s">
        <v>14616</v>
      </c>
      <c r="DM360">
        <v>9</v>
      </c>
      <c r="DN360" t="s">
        <v>1883</v>
      </c>
      <c r="DO360" t="s">
        <v>1568</v>
      </c>
      <c r="DP360" t="b">
        <v>1</v>
      </c>
      <c r="DQ360" t="b">
        <v>0</v>
      </c>
      <c r="DR360" t="b">
        <v>1</v>
      </c>
      <c r="DS360" t="b">
        <v>0</v>
      </c>
      <c r="DT360" t="b">
        <v>0</v>
      </c>
      <c r="DU360" t="b">
        <v>1</v>
      </c>
      <c r="DV360" t="b">
        <v>0</v>
      </c>
      <c r="DW360">
        <v>0</v>
      </c>
      <c r="DX360" t="b">
        <v>0</v>
      </c>
      <c r="DY360" t="b">
        <v>0</v>
      </c>
      <c r="DZ360" t="b">
        <v>1</v>
      </c>
      <c r="EA360" t="b">
        <v>0</v>
      </c>
      <c r="EB360" t="b">
        <v>0</v>
      </c>
      <c r="EC360" t="b">
        <v>0</v>
      </c>
      <c r="ED360" t="b">
        <v>0</v>
      </c>
      <c r="EE360" t="b">
        <v>1</v>
      </c>
      <c r="EF360" t="b">
        <v>0</v>
      </c>
      <c r="EG360" t="b" cm="1">
        <v>0</v>
      </c>
      <c r="EH360" t="b">
        <v>0</v>
      </c>
      <c r="EI360" t="b">
        <v>0</v>
      </c>
      <c r="EJ360" t="b">
        <v>1</v>
      </c>
      <c r="EK360" t="s">
        <v>13905</v>
      </c>
      <c r="EL360">
        <v>1</v>
      </c>
      <c r="EM360">
        <v>23</v>
      </c>
      <c r="EN360" t="b">
        <v>0</v>
      </c>
    </row>
    <row r="361" spans="1:144" ht="15.75">
      <c r="A361"/>
      <c r="B361" t="s">
        <v>1568</v>
      </c>
      <c r="C361" t="s">
        <v>1568</v>
      </c>
      <c r="D361" t="s">
        <v>13323</v>
      </c>
      <c r="E361" t="s">
        <v>13324</v>
      </c>
      <c r="F361" t="s">
        <v>13325</v>
      </c>
      <c r="G361" t="s">
        <v>13325</v>
      </c>
      <c r="H361"/>
      <c r="I361" t="s">
        <v>1230</v>
      </c>
      <c r="J361"/>
      <c r="K361" t="s">
        <v>902</v>
      </c>
      <c r="L361"/>
      <c r="M361"/>
      <c r="N361"/>
      <c r="O361" t="s">
        <v>13858</v>
      </c>
      <c r="P361" t="s">
        <v>1568</v>
      </c>
      <c r="Q361" t="s">
        <v>3575</v>
      </c>
      <c r="R361" t="s">
        <v>3592</v>
      </c>
      <c r="S361" t="s">
        <v>14501</v>
      </c>
      <c r="T361"/>
      <c r="U361" t="s">
        <v>13276</v>
      </c>
      <c r="V361" t="s">
        <v>13326</v>
      </c>
      <c r="W361"/>
      <c r="X361"/>
      <c r="Y361"/>
      <c r="Z361"/>
      <c r="AA361"/>
      <c r="AB361"/>
      <c r="AC361"/>
      <c r="AD361"/>
      <c r="AE361"/>
      <c r="AF361"/>
      <c r="AG361"/>
      <c r="AH361"/>
      <c r="AI361"/>
      <c r="AJ361"/>
      <c r="AK361"/>
      <c r="AL361"/>
      <c r="AM361"/>
      <c r="AN361"/>
      <c r="AO361" s="108" t="s">
        <v>43</v>
      </c>
      <c r="AP361" t="s">
        <v>13122</v>
      </c>
      <c r="AQ361">
        <v>22</v>
      </c>
      <c r="AR361" t="s">
        <v>13920</v>
      </c>
      <c r="AS361" t="s">
        <v>1568</v>
      </c>
      <c r="AT361" t="s">
        <v>1885</v>
      </c>
      <c r="AU361" t="s">
        <v>13324</v>
      </c>
      <c r="AV361" t="s">
        <v>13921</v>
      </c>
      <c r="AW361" t="s">
        <v>13922</v>
      </c>
      <c r="AX361" t="s">
        <v>1740</v>
      </c>
      <c r="AY361" t="s">
        <v>13922</v>
      </c>
      <c r="AZ361" t="s">
        <v>3575</v>
      </c>
      <c r="BA361" t="s">
        <v>13923</v>
      </c>
      <c r="BB361" t="s">
        <v>1230</v>
      </c>
      <c r="BC361" t="s">
        <v>1547</v>
      </c>
      <c r="BD361" t="s">
        <v>13924</v>
      </c>
      <c r="BE361" t="s">
        <v>13274</v>
      </c>
      <c r="BF361">
        <v>361</v>
      </c>
      <c r="BG361">
        <v>341</v>
      </c>
      <c r="BH361">
        <v>0</v>
      </c>
      <c r="BI361" t="s">
        <v>13324</v>
      </c>
      <c r="BJ361">
        <v>1</v>
      </c>
      <c r="BK361">
        <v>0</v>
      </c>
      <c r="BL361">
        <v>0</v>
      </c>
      <c r="BM361" t="s">
        <v>1547</v>
      </c>
      <c r="BN361" t="s">
        <v>13275</v>
      </c>
      <c r="BO361" t="s">
        <v>13813</v>
      </c>
      <c r="BP361" t="s" cm="1">
        <v>13812</v>
      </c>
      <c r="BQ361" t="s">
        <v>1547</v>
      </c>
      <c r="BR361" t="s">
        <v>13858</v>
      </c>
      <c r="BS361">
        <v>21</v>
      </c>
      <c r="BT361" t="s">
        <v>5188</v>
      </c>
      <c r="BU361" t="s">
        <v>15413</v>
      </c>
      <c r="BV361" t="s">
        <v>13323</v>
      </c>
      <c r="BW361" t="s">
        <v>13921</v>
      </c>
      <c r="BX361" t="s">
        <v>1744</v>
      </c>
      <c r="BY361" t="s">
        <v>1744</v>
      </c>
      <c r="BZ361" t="s">
        <v>1547</v>
      </c>
      <c r="CA361" t="s">
        <v>1744</v>
      </c>
      <c r="CB361" t="s">
        <v>1547</v>
      </c>
      <c r="CC361"/>
      <c r="CD361" t="s">
        <v>998</v>
      </c>
      <c r="CE361" t="s">
        <v>1230</v>
      </c>
      <c r="CF361" t="s">
        <v>13925</v>
      </c>
      <c r="CG361" t="s">
        <v>13926</v>
      </c>
      <c r="CH361" t="s">
        <v>1230</v>
      </c>
      <c r="CI361" t="s">
        <v>1547</v>
      </c>
      <c r="CJ361" t="s">
        <v>3592</v>
      </c>
      <c r="CK361" t="s">
        <v>1568</v>
      </c>
      <c r="CL361"/>
      <c r="CM361"/>
      <c r="CN361" t="s">
        <v>13276</v>
      </c>
      <c r="CO361" t="s">
        <v>13326</v>
      </c>
      <c r="CP361" t="s">
        <v>13276</v>
      </c>
      <c r="CQ361" t="s">
        <v>13326</v>
      </c>
      <c r="CR361" t="s">
        <v>1547</v>
      </c>
      <c r="CS361">
        <v>8</v>
      </c>
      <c r="CT361" t="s">
        <v>13858</v>
      </c>
      <c r="CU361" t="s">
        <v>13858</v>
      </c>
      <c r="CV361" t="s">
        <v>13858</v>
      </c>
      <c r="CW361" t="s">
        <v>1547</v>
      </c>
      <c r="CX361" t="s">
        <v>1547</v>
      </c>
      <c r="CY361">
        <v>359</v>
      </c>
      <c r="CZ361" t="s">
        <v>7400</v>
      </c>
      <c r="DA361" t="s">
        <v>1547</v>
      </c>
      <c r="DB361" t="s">
        <v>1881</v>
      </c>
      <c r="DC361" t="s">
        <v>1882</v>
      </c>
      <c r="DD361" t="s">
        <v>13324</v>
      </c>
      <c r="DE361" t="s">
        <v>3575</v>
      </c>
      <c r="DF361" t="s">
        <v>13325</v>
      </c>
      <c r="DG361" t="s">
        <v>1547</v>
      </c>
      <c r="DH361" t="s">
        <v>1547</v>
      </c>
      <c r="DI361" t="s">
        <v>1892</v>
      </c>
      <c r="DJ361" t="s">
        <v>13920</v>
      </c>
      <c r="DK361"/>
      <c r="DL361" t="s">
        <v>14618</v>
      </c>
      <c r="DM361">
        <v>9</v>
      </c>
      <c r="DN361" t="s">
        <v>1883</v>
      </c>
      <c r="DO361" t="s">
        <v>1568</v>
      </c>
      <c r="DP361" t="b">
        <v>1</v>
      </c>
      <c r="DQ361" t="b">
        <v>0</v>
      </c>
      <c r="DR361" t="b">
        <v>1</v>
      </c>
      <c r="DS361" t="b">
        <v>0</v>
      </c>
      <c r="DT361" t="b">
        <v>1</v>
      </c>
      <c r="DU361" t="b">
        <v>1</v>
      </c>
      <c r="DV361" t="b">
        <v>0</v>
      </c>
      <c r="DW361">
        <v>0</v>
      </c>
      <c r="DX361" t="b">
        <v>0</v>
      </c>
      <c r="DY361" t="b">
        <v>0</v>
      </c>
      <c r="DZ361" t="b">
        <v>1</v>
      </c>
      <c r="EA361" t="b">
        <v>0</v>
      </c>
      <c r="EB361" t="b">
        <v>0</v>
      </c>
      <c r="EC361" t="b">
        <v>0</v>
      </c>
      <c r="ED361" t="b">
        <v>0</v>
      </c>
      <c r="EE361" t="b">
        <v>1</v>
      </c>
      <c r="EF361" t="b">
        <v>0</v>
      </c>
      <c r="EG361" t="b" cm="1">
        <v>0</v>
      </c>
      <c r="EH361" t="b">
        <v>0</v>
      </c>
      <c r="EI361" t="b">
        <v>0</v>
      </c>
      <c r="EJ361" t="b">
        <v>1</v>
      </c>
      <c r="EK361" t="s">
        <v>13905</v>
      </c>
      <c r="EL361">
        <v>1</v>
      </c>
      <c r="EM361">
        <v>23</v>
      </c>
      <c r="EN361" t="b">
        <v>0</v>
      </c>
    </row>
    <row r="362" spans="1:144" ht="15.75">
      <c r="A362"/>
      <c r="B362" t="s">
        <v>1568</v>
      </c>
      <c r="C362" t="s">
        <v>1568</v>
      </c>
      <c r="D362" t="s">
        <v>13327</v>
      </c>
      <c r="E362" t="s">
        <v>13328</v>
      </c>
      <c r="F362" t="s">
        <v>13329</v>
      </c>
      <c r="G362" t="s">
        <v>13329</v>
      </c>
      <c r="H362"/>
      <c r="I362" t="s">
        <v>1230</v>
      </c>
      <c r="J362"/>
      <c r="K362" t="s">
        <v>902</v>
      </c>
      <c r="L362"/>
      <c r="M362"/>
      <c r="N362"/>
      <c r="O362" t="s">
        <v>13858</v>
      </c>
      <c r="P362" t="s">
        <v>1568</v>
      </c>
      <c r="Q362" t="s">
        <v>3575</v>
      </c>
      <c r="R362" t="s">
        <v>3592</v>
      </c>
      <c r="S362" t="s">
        <v>14502</v>
      </c>
      <c r="T362"/>
      <c r="U362" t="s">
        <v>13276</v>
      </c>
      <c r="V362" t="s">
        <v>13330</v>
      </c>
      <c r="W362"/>
      <c r="X362"/>
      <c r="Y362"/>
      <c r="Z362"/>
      <c r="AA362"/>
      <c r="AB362"/>
      <c r="AC362"/>
      <c r="AD362"/>
      <c r="AE362"/>
      <c r="AF362"/>
      <c r="AG362"/>
      <c r="AH362"/>
      <c r="AI362"/>
      <c r="AJ362"/>
      <c r="AK362"/>
      <c r="AL362"/>
      <c r="AM362"/>
      <c r="AN362"/>
      <c r="AO362" s="108" t="s">
        <v>43</v>
      </c>
      <c r="AP362" t="s">
        <v>13122</v>
      </c>
      <c r="AQ362">
        <v>23</v>
      </c>
      <c r="AR362" t="s">
        <v>13927</v>
      </c>
      <c r="AS362" t="s">
        <v>1568</v>
      </c>
      <c r="AT362" t="s">
        <v>1885</v>
      </c>
      <c r="AU362" t="s">
        <v>13328</v>
      </c>
      <c r="AV362" t="s">
        <v>13928</v>
      </c>
      <c r="AW362" t="s">
        <v>13929</v>
      </c>
      <c r="AX362" t="s">
        <v>1740</v>
      </c>
      <c r="AY362" t="s">
        <v>13929</v>
      </c>
      <c r="AZ362" t="s">
        <v>3575</v>
      </c>
      <c r="BA362" t="s">
        <v>13930</v>
      </c>
      <c r="BB362" t="s">
        <v>1230</v>
      </c>
      <c r="BC362" t="s">
        <v>1547</v>
      </c>
      <c r="BD362" t="s">
        <v>13931</v>
      </c>
      <c r="BE362" t="s">
        <v>13274</v>
      </c>
      <c r="BF362">
        <v>362</v>
      </c>
      <c r="BG362">
        <v>341</v>
      </c>
      <c r="BH362">
        <v>0</v>
      </c>
      <c r="BI362" t="s">
        <v>13328</v>
      </c>
      <c r="BJ362">
        <v>1</v>
      </c>
      <c r="BK362">
        <v>0</v>
      </c>
      <c r="BL362">
        <v>0</v>
      </c>
      <c r="BM362" t="s">
        <v>1547</v>
      </c>
      <c r="BN362" t="s">
        <v>13275</v>
      </c>
      <c r="BO362" t="s">
        <v>13813</v>
      </c>
      <c r="BP362" t="s" cm="1">
        <v>13812</v>
      </c>
      <c r="BQ362" t="s">
        <v>1547</v>
      </c>
      <c r="BR362" t="s">
        <v>13858</v>
      </c>
      <c r="BS362">
        <v>22</v>
      </c>
      <c r="BT362" t="s">
        <v>5192</v>
      </c>
      <c r="BU362" t="s">
        <v>15414</v>
      </c>
      <c r="BV362" t="s">
        <v>13327</v>
      </c>
      <c r="BW362" t="s">
        <v>13928</v>
      </c>
      <c r="BX362" t="s">
        <v>1744</v>
      </c>
      <c r="BY362" t="s">
        <v>1744</v>
      </c>
      <c r="BZ362" t="s">
        <v>1547</v>
      </c>
      <c r="CA362" t="s">
        <v>1744</v>
      </c>
      <c r="CB362" t="s">
        <v>1547</v>
      </c>
      <c r="CC362"/>
      <c r="CD362" t="s">
        <v>998</v>
      </c>
      <c r="CE362" t="s">
        <v>1230</v>
      </c>
      <c r="CF362" t="s">
        <v>13932</v>
      </c>
      <c r="CG362" t="s">
        <v>13933</v>
      </c>
      <c r="CH362" t="s">
        <v>1230</v>
      </c>
      <c r="CI362" t="s">
        <v>1547</v>
      </c>
      <c r="CJ362" t="s">
        <v>3592</v>
      </c>
      <c r="CK362" t="s">
        <v>1568</v>
      </c>
      <c r="CL362"/>
      <c r="CM362"/>
      <c r="CN362" t="s">
        <v>13276</v>
      </c>
      <c r="CO362" t="s">
        <v>13330</v>
      </c>
      <c r="CP362" t="s">
        <v>13276</v>
      </c>
      <c r="CQ362" t="s">
        <v>13330</v>
      </c>
      <c r="CR362" t="s">
        <v>1547</v>
      </c>
      <c r="CS362">
        <v>8</v>
      </c>
      <c r="CT362" t="s">
        <v>13858</v>
      </c>
      <c r="CU362" t="s">
        <v>13858</v>
      </c>
      <c r="CV362" t="s">
        <v>13858</v>
      </c>
      <c r="CW362" t="s">
        <v>1547</v>
      </c>
      <c r="CX362" t="s">
        <v>1547</v>
      </c>
      <c r="CY362">
        <v>360</v>
      </c>
      <c r="CZ362" t="s">
        <v>7409</v>
      </c>
      <c r="DA362" t="s">
        <v>1547</v>
      </c>
      <c r="DB362" t="s">
        <v>1881</v>
      </c>
      <c r="DC362" t="s">
        <v>1882</v>
      </c>
      <c r="DD362" t="s">
        <v>13328</v>
      </c>
      <c r="DE362" t="s">
        <v>3575</v>
      </c>
      <c r="DF362" t="s">
        <v>13329</v>
      </c>
      <c r="DG362" t="s">
        <v>1547</v>
      </c>
      <c r="DH362" t="s">
        <v>1547</v>
      </c>
      <c r="DI362" t="s">
        <v>1892</v>
      </c>
      <c r="DJ362" t="s">
        <v>13927</v>
      </c>
      <c r="DK362"/>
      <c r="DL362" t="s">
        <v>14619</v>
      </c>
      <c r="DM362">
        <v>9</v>
      </c>
      <c r="DN362" t="s">
        <v>1883</v>
      </c>
      <c r="DO362" t="s">
        <v>1568</v>
      </c>
      <c r="DP362" t="b">
        <v>1</v>
      </c>
      <c r="DQ362" t="b">
        <v>0</v>
      </c>
      <c r="DR362" t="b">
        <v>1</v>
      </c>
      <c r="DS362" t="b">
        <v>0</v>
      </c>
      <c r="DT362" t="b">
        <v>1</v>
      </c>
      <c r="DU362" t="b">
        <v>1</v>
      </c>
      <c r="DV362" t="b">
        <v>0</v>
      </c>
      <c r="DW362">
        <v>0</v>
      </c>
      <c r="DX362" t="b">
        <v>0</v>
      </c>
      <c r="DY362" t="b">
        <v>0</v>
      </c>
      <c r="DZ362" t="b">
        <v>1</v>
      </c>
      <c r="EA362" t="b">
        <v>0</v>
      </c>
      <c r="EB362" t="b">
        <v>0</v>
      </c>
      <c r="EC362" t="b">
        <v>0</v>
      </c>
      <c r="ED362" t="b">
        <v>0</v>
      </c>
      <c r="EE362" t="b">
        <v>1</v>
      </c>
      <c r="EF362" t="b">
        <v>0</v>
      </c>
      <c r="EG362" t="b" cm="1">
        <v>0</v>
      </c>
      <c r="EH362" t="b">
        <v>0</v>
      </c>
      <c r="EI362" t="b">
        <v>0</v>
      </c>
      <c r="EJ362" t="b">
        <v>1</v>
      </c>
      <c r="EK362" t="s">
        <v>13905</v>
      </c>
      <c r="EL362">
        <v>1</v>
      </c>
      <c r="EM362">
        <v>23</v>
      </c>
      <c r="EN362" t="b">
        <v>0</v>
      </c>
    </row>
    <row r="363" spans="1:144" ht="15.75">
      <c r="A363" t="s">
        <v>14503</v>
      </c>
      <c r="B363" t="s">
        <v>1568</v>
      </c>
      <c r="C363" t="s">
        <v>1568</v>
      </c>
      <c r="D363" t="s">
        <v>13331</v>
      </c>
      <c r="E363" t="s">
        <v>13332</v>
      </c>
      <c r="F363" t="s">
        <v>13333</v>
      </c>
      <c r="G363" t="s">
        <v>13333</v>
      </c>
      <c r="H363"/>
      <c r="I363" t="s">
        <v>1230</v>
      </c>
      <c r="J363"/>
      <c r="K363" t="s">
        <v>902</v>
      </c>
      <c r="L363"/>
      <c r="M363"/>
      <c r="N363"/>
      <c r="O363" t="s">
        <v>13858</v>
      </c>
      <c r="P363" t="s">
        <v>1568</v>
      </c>
      <c r="Q363" t="s">
        <v>3575</v>
      </c>
      <c r="R363" t="s">
        <v>3592</v>
      </c>
      <c r="S363"/>
      <c r="T363"/>
      <c r="U363" t="e">
        <v>#REF!</v>
      </c>
      <c r="V363" t="s">
        <v>13334</v>
      </c>
      <c r="W363"/>
      <c r="X363"/>
      <c r="Y363"/>
      <c r="Z363"/>
      <c r="AA363"/>
      <c r="AB363"/>
      <c r="AC363"/>
      <c r="AD363"/>
      <c r="AE363"/>
      <c r="AF363"/>
      <c r="AG363"/>
      <c r="AH363"/>
      <c r="AI363"/>
      <c r="AJ363"/>
      <c r="AK363"/>
      <c r="AL363"/>
      <c r="AM363"/>
      <c r="AN363"/>
      <c r="AO363" s="108" t="s">
        <v>43</v>
      </c>
      <c r="AP363" t="s">
        <v>13122</v>
      </c>
      <c r="AQ363">
        <v>24</v>
      </c>
      <c r="AR363" t="s">
        <v>13934</v>
      </c>
      <c r="AS363" t="s">
        <v>1568</v>
      </c>
      <c r="AT363" t="s">
        <v>1885</v>
      </c>
      <c r="AU363" t="s">
        <v>13332</v>
      </c>
      <c r="AV363" t="s">
        <v>13935</v>
      </c>
      <c r="AW363" t="s">
        <v>13936</v>
      </c>
      <c r="AX363" t="s">
        <v>1740</v>
      </c>
      <c r="AY363" t="s">
        <v>13936</v>
      </c>
      <c r="AZ363" t="s">
        <v>3575</v>
      </c>
      <c r="BA363" t="s">
        <v>13937</v>
      </c>
      <c r="BB363" t="s">
        <v>1230</v>
      </c>
      <c r="BC363" t="s">
        <v>1547</v>
      </c>
      <c r="BD363" t="s">
        <v>13938</v>
      </c>
      <c r="BE363" t="s">
        <v>13274</v>
      </c>
      <c r="BF363">
        <v>363</v>
      </c>
      <c r="BG363">
        <v>341</v>
      </c>
      <c r="BH363">
        <v>0</v>
      </c>
      <c r="BI363" t="s">
        <v>13332</v>
      </c>
      <c r="BJ363">
        <v>1</v>
      </c>
      <c r="BK363">
        <v>0</v>
      </c>
      <c r="BL363">
        <v>0</v>
      </c>
      <c r="BM363" t="s">
        <v>1547</v>
      </c>
      <c r="BN363" t="s">
        <v>13275</v>
      </c>
      <c r="BO363" t="s">
        <v>13813</v>
      </c>
      <c r="BP363" t="s" cm="1">
        <v>13812</v>
      </c>
      <c r="BQ363" t="s">
        <v>1547</v>
      </c>
      <c r="BR363" t="s">
        <v>13858</v>
      </c>
      <c r="BS363">
        <v>23</v>
      </c>
      <c r="BT363" t="s">
        <v>5202</v>
      </c>
      <c r="BU363" t="s">
        <v>14503</v>
      </c>
      <c r="BV363" t="s">
        <v>13331</v>
      </c>
      <c r="BW363" t="s">
        <v>13935</v>
      </c>
      <c r="BX363" t="s">
        <v>1744</v>
      </c>
      <c r="BY363" t="s">
        <v>1744</v>
      </c>
      <c r="BZ363" t="s">
        <v>1547</v>
      </c>
      <c r="CA363" t="s">
        <v>1744</v>
      </c>
      <c r="CB363" t="s">
        <v>1547</v>
      </c>
      <c r="CC363"/>
      <c r="CD363" t="s">
        <v>998</v>
      </c>
      <c r="CE363" t="s">
        <v>1230</v>
      </c>
      <c r="CF363" t="s">
        <v>13939</v>
      </c>
      <c r="CG363" t="s">
        <v>13940</v>
      </c>
      <c r="CH363" t="s">
        <v>1230</v>
      </c>
      <c r="CI363" t="s">
        <v>1547</v>
      </c>
      <c r="CJ363" t="s">
        <v>3592</v>
      </c>
      <c r="CK363" t="s">
        <v>1568</v>
      </c>
      <c r="CL363"/>
      <c r="CM363"/>
      <c r="CN363" t="e">
        <v>#REF!</v>
      </c>
      <c r="CO363" t="s">
        <v>13334</v>
      </c>
      <c r="CP363" t="e">
        <v>#REF!</v>
      </c>
      <c r="CQ363" t="s">
        <v>13334</v>
      </c>
      <c r="CR363" t="s">
        <v>1547</v>
      </c>
      <c r="CS363">
        <v>8</v>
      </c>
      <c r="CT363" t="s">
        <v>13858</v>
      </c>
      <c r="CU363" t="s">
        <v>13858</v>
      </c>
      <c r="CV363" t="s">
        <v>13858</v>
      </c>
      <c r="CW363" t="s">
        <v>1547</v>
      </c>
      <c r="CX363" t="s">
        <v>1547</v>
      </c>
      <c r="CY363">
        <v>361</v>
      </c>
      <c r="CZ363" t="s">
        <v>7418</v>
      </c>
      <c r="DA363" t="s">
        <v>1547</v>
      </c>
      <c r="DB363" t="s">
        <v>1881</v>
      </c>
      <c r="DC363" t="s">
        <v>1882</v>
      </c>
      <c r="DD363" t="s">
        <v>13332</v>
      </c>
      <c r="DE363" t="s">
        <v>3575</v>
      </c>
      <c r="DF363" t="s">
        <v>13333</v>
      </c>
      <c r="DG363" t="s">
        <v>1547</v>
      </c>
      <c r="DH363" t="s">
        <v>1547</v>
      </c>
      <c r="DI363" t="s">
        <v>1892</v>
      </c>
      <c r="DJ363" t="s">
        <v>13934</v>
      </c>
      <c r="DK363"/>
      <c r="DL363" t="s">
        <v>1892</v>
      </c>
      <c r="DM363">
        <v>9</v>
      </c>
      <c r="DN363" t="s">
        <v>1883</v>
      </c>
      <c r="DO363" t="s">
        <v>1568</v>
      </c>
      <c r="DP363" t="b">
        <v>1</v>
      </c>
      <c r="DQ363" t="b">
        <v>0</v>
      </c>
      <c r="DR363" t="b">
        <v>1</v>
      </c>
      <c r="DS363" t="b">
        <v>0</v>
      </c>
      <c r="DT363" t="b">
        <v>0</v>
      </c>
      <c r="DU363" t="b">
        <v>1</v>
      </c>
      <c r="DV363" t="b">
        <v>0</v>
      </c>
      <c r="DW363">
        <v>0</v>
      </c>
      <c r="DX363" t="b">
        <v>0</v>
      </c>
      <c r="DY363" t="b">
        <v>0</v>
      </c>
      <c r="DZ363" t="b">
        <v>1</v>
      </c>
      <c r="EA363" t="b">
        <v>0</v>
      </c>
      <c r="EB363" t="b">
        <v>0</v>
      </c>
      <c r="EC363" t="b">
        <v>0</v>
      </c>
      <c r="ED363" t="b">
        <v>0</v>
      </c>
      <c r="EE363" t="b">
        <v>1</v>
      </c>
      <c r="EF363" t="b">
        <v>0</v>
      </c>
      <c r="EG363" t="b" cm="1">
        <v>0</v>
      </c>
      <c r="EH363" t="b">
        <v>0</v>
      </c>
      <c r="EI363" t="b">
        <v>0</v>
      </c>
      <c r="EJ363" t="b">
        <v>1</v>
      </c>
      <c r="EK363" t="s">
        <v>13905</v>
      </c>
      <c r="EL363">
        <v>1</v>
      </c>
      <c r="EM363">
        <v>19</v>
      </c>
      <c r="EN363" t="b">
        <v>0</v>
      </c>
    </row>
    <row r="364" spans="1:144" ht="110.25">
      <c r="A364"/>
      <c r="B364" t="s">
        <v>1568</v>
      </c>
      <c r="C364" t="s">
        <v>1568</v>
      </c>
      <c r="D364" t="s">
        <v>13335</v>
      </c>
      <c r="E364" t="s">
        <v>13336</v>
      </c>
      <c r="F364" t="s">
        <v>13335</v>
      </c>
      <c r="G364" t="s">
        <v>13335</v>
      </c>
      <c r="H364" s="109" t="s">
        <v>13337</v>
      </c>
      <c r="I364" t="s">
        <v>1230</v>
      </c>
      <c r="J364"/>
      <c r="K364" t="s">
        <v>902</v>
      </c>
      <c r="L364"/>
      <c r="M364"/>
      <c r="N364"/>
      <c r="O364" t="s">
        <v>13858</v>
      </c>
      <c r="P364" t="s">
        <v>1568</v>
      </c>
      <c r="Q364" t="s">
        <v>3575</v>
      </c>
      <c r="R364" t="s">
        <v>3592</v>
      </c>
      <c r="S364" t="s">
        <v>14504</v>
      </c>
      <c r="T364"/>
      <c r="U364" t="e">
        <v>#REF!</v>
      </c>
      <c r="V364" t="s">
        <v>13338</v>
      </c>
      <c r="W364"/>
      <c r="X364"/>
      <c r="Y364"/>
      <c r="Z364"/>
      <c r="AA364"/>
      <c r="AB364"/>
      <c r="AC364"/>
      <c r="AD364"/>
      <c r="AE364"/>
      <c r="AF364"/>
      <c r="AG364"/>
      <c r="AH364"/>
      <c r="AI364"/>
      <c r="AJ364"/>
      <c r="AK364"/>
      <c r="AL364"/>
      <c r="AM364"/>
      <c r="AN364"/>
      <c r="AO364" s="108" t="s">
        <v>43</v>
      </c>
      <c r="AP364" t="s">
        <v>13122</v>
      </c>
      <c r="AQ364">
        <v>25</v>
      </c>
      <c r="AR364" t="s">
        <v>13941</v>
      </c>
      <c r="AS364" t="s">
        <v>1568</v>
      </c>
      <c r="AT364" t="s">
        <v>1885</v>
      </c>
      <c r="AU364" t="s">
        <v>13336</v>
      </c>
      <c r="AV364" t="s">
        <v>13942</v>
      </c>
      <c r="AW364" t="s">
        <v>13943</v>
      </c>
      <c r="AX364" t="s">
        <v>1740</v>
      </c>
      <c r="AY364" t="s">
        <v>13943</v>
      </c>
      <c r="AZ364" t="s">
        <v>3575</v>
      </c>
      <c r="BA364" t="s">
        <v>13944</v>
      </c>
      <c r="BB364" t="s">
        <v>1230</v>
      </c>
      <c r="BC364" t="s">
        <v>1547</v>
      </c>
      <c r="BD364" t="s">
        <v>13945</v>
      </c>
      <c r="BE364" t="s">
        <v>13274</v>
      </c>
      <c r="BF364">
        <v>364</v>
      </c>
      <c r="BG364">
        <v>341</v>
      </c>
      <c r="BH364">
        <v>0</v>
      </c>
      <c r="BI364" t="s">
        <v>13336</v>
      </c>
      <c r="BJ364">
        <v>1</v>
      </c>
      <c r="BK364">
        <v>0</v>
      </c>
      <c r="BL364">
        <v>0</v>
      </c>
      <c r="BM364" t="s">
        <v>1547</v>
      </c>
      <c r="BN364" t="s">
        <v>13275</v>
      </c>
      <c r="BO364" t="s">
        <v>13813</v>
      </c>
      <c r="BP364" t="s" cm="1">
        <v>13812</v>
      </c>
      <c r="BQ364" t="s">
        <v>1547</v>
      </c>
      <c r="BR364" t="s">
        <v>13858</v>
      </c>
      <c r="BS364">
        <v>24</v>
      </c>
      <c r="BT364" t="s">
        <v>5213</v>
      </c>
      <c r="BU364" t="s">
        <v>15415</v>
      </c>
      <c r="BV364" t="s">
        <v>13335</v>
      </c>
      <c r="BW364" t="s">
        <v>13942</v>
      </c>
      <c r="BX364" t="s">
        <v>13946</v>
      </c>
      <c r="BY364" t="s">
        <v>1744</v>
      </c>
      <c r="BZ364" t="s">
        <v>1547</v>
      </c>
      <c r="CA364" t="s">
        <v>1744</v>
      </c>
      <c r="CB364" t="s">
        <v>1547</v>
      </c>
      <c r="CC364"/>
      <c r="CD364" t="s">
        <v>998</v>
      </c>
      <c r="CE364" t="s">
        <v>1230</v>
      </c>
      <c r="CF364" t="s">
        <v>13947</v>
      </c>
      <c r="CG364" t="s">
        <v>13948</v>
      </c>
      <c r="CH364" t="s">
        <v>1230</v>
      </c>
      <c r="CI364" t="s">
        <v>1547</v>
      </c>
      <c r="CJ364" t="s">
        <v>3592</v>
      </c>
      <c r="CK364" t="s">
        <v>1568</v>
      </c>
      <c r="CL364"/>
      <c r="CM364"/>
      <c r="CN364" t="e">
        <v>#REF!</v>
      </c>
      <c r="CO364" t="s">
        <v>13338</v>
      </c>
      <c r="CP364" t="e">
        <v>#REF!</v>
      </c>
      <c r="CQ364" t="s">
        <v>13338</v>
      </c>
      <c r="CR364" t="s">
        <v>1547</v>
      </c>
      <c r="CS364">
        <v>8</v>
      </c>
      <c r="CT364" t="s">
        <v>13858</v>
      </c>
      <c r="CU364" t="s">
        <v>13858</v>
      </c>
      <c r="CV364" t="s">
        <v>13858</v>
      </c>
      <c r="CW364" t="s">
        <v>1547</v>
      </c>
      <c r="CX364" t="s">
        <v>1547</v>
      </c>
      <c r="CY364">
        <v>362</v>
      </c>
      <c r="CZ364" t="s">
        <v>7425</v>
      </c>
      <c r="DA364" t="s">
        <v>1547</v>
      </c>
      <c r="DB364" t="s">
        <v>1881</v>
      </c>
      <c r="DC364" t="s">
        <v>1882</v>
      </c>
      <c r="DD364" t="s">
        <v>13336</v>
      </c>
      <c r="DE364" t="s">
        <v>3575</v>
      </c>
      <c r="DF364" t="s">
        <v>13335</v>
      </c>
      <c r="DG364" t="s">
        <v>1547</v>
      </c>
      <c r="DH364" t="s">
        <v>1547</v>
      </c>
      <c r="DI364" t="s">
        <v>1892</v>
      </c>
      <c r="DJ364" t="s">
        <v>13941</v>
      </c>
      <c r="DK364"/>
      <c r="DL364" t="s">
        <v>14620</v>
      </c>
      <c r="DM364">
        <v>9</v>
      </c>
      <c r="DN364" t="s">
        <v>1883</v>
      </c>
      <c r="DO364" t="s">
        <v>1568</v>
      </c>
      <c r="DP364" t="b">
        <v>1</v>
      </c>
      <c r="DQ364" t="b">
        <v>0</v>
      </c>
      <c r="DR364" t="b">
        <v>1</v>
      </c>
      <c r="DS364" t="b">
        <v>0</v>
      </c>
      <c r="DT364" t="b">
        <v>1</v>
      </c>
      <c r="DU364" t="b">
        <v>1</v>
      </c>
      <c r="DV364" t="b">
        <v>0</v>
      </c>
      <c r="DW364">
        <v>0</v>
      </c>
      <c r="DX364" t="b">
        <v>0</v>
      </c>
      <c r="DY364" t="b">
        <v>0</v>
      </c>
      <c r="DZ364" t="b">
        <v>0</v>
      </c>
      <c r="EA364" t="b">
        <v>0</v>
      </c>
      <c r="EB364" t="b">
        <v>0</v>
      </c>
      <c r="EC364" t="b">
        <v>0</v>
      </c>
      <c r="ED364" t="b">
        <v>0</v>
      </c>
      <c r="EE364" t="b">
        <v>1</v>
      </c>
      <c r="EF364" t="b">
        <v>0</v>
      </c>
      <c r="EG364" t="b" cm="1">
        <v>0</v>
      </c>
      <c r="EH364" t="b">
        <v>0</v>
      </c>
      <c r="EI364" t="b">
        <v>0</v>
      </c>
      <c r="EJ364" t="b">
        <v>1</v>
      </c>
      <c r="EK364" t="s">
        <v>1956</v>
      </c>
      <c r="EL364">
        <v>1</v>
      </c>
      <c r="EM364">
        <v>11</v>
      </c>
      <c r="EN364" t="b">
        <v>0</v>
      </c>
    </row>
    <row r="365" spans="1:144" ht="47.25">
      <c r="A365"/>
      <c r="B365" t="s">
        <v>1568</v>
      </c>
      <c r="C365" t="s">
        <v>1568</v>
      </c>
      <c r="D365" t="s">
        <v>13339</v>
      </c>
      <c r="E365" t="s">
        <v>13340</v>
      </c>
      <c r="F365" t="s">
        <v>13341</v>
      </c>
      <c r="G365" s="109" t="s">
        <v>13342</v>
      </c>
      <c r="H365" t="s">
        <v>3319</v>
      </c>
      <c r="I365" t="s">
        <v>1230</v>
      </c>
      <c r="J365"/>
      <c r="K365" t="s">
        <v>902</v>
      </c>
      <c r="L365" t="s">
        <v>3190</v>
      </c>
      <c r="M365" t="s">
        <v>1995</v>
      </c>
      <c r="N365"/>
      <c r="O365" t="s">
        <v>13858</v>
      </c>
      <c r="P365" t="s">
        <v>1568</v>
      </c>
      <c r="Q365" t="s">
        <v>3575</v>
      </c>
      <c r="R365" t="s">
        <v>3592</v>
      </c>
      <c r="S365" t="s">
        <v>14505</v>
      </c>
      <c r="T365"/>
      <c r="U365" t="e">
        <v>#REF!</v>
      </c>
      <c r="V365" t="s">
        <v>13343</v>
      </c>
      <c r="W365"/>
      <c r="X365"/>
      <c r="Y365"/>
      <c r="Z365"/>
      <c r="AA365"/>
      <c r="AB365"/>
      <c r="AC365"/>
      <c r="AD365"/>
      <c r="AE365"/>
      <c r="AF365"/>
      <c r="AG365"/>
      <c r="AH365"/>
      <c r="AI365"/>
      <c r="AJ365"/>
      <c r="AK365"/>
      <c r="AL365"/>
      <c r="AM365"/>
      <c r="AN365"/>
      <c r="AO365" s="108" t="s">
        <v>43</v>
      </c>
      <c r="AP365" t="s">
        <v>13122</v>
      </c>
      <c r="AQ365">
        <v>26</v>
      </c>
      <c r="AR365" t="s">
        <v>13949</v>
      </c>
      <c r="AS365" t="s">
        <v>1568</v>
      </c>
      <c r="AT365" t="s">
        <v>1885</v>
      </c>
      <c r="AU365" t="s">
        <v>13340</v>
      </c>
      <c r="AV365" t="s">
        <v>13950</v>
      </c>
      <c r="AW365" t="s">
        <v>13951</v>
      </c>
      <c r="AX365" t="s">
        <v>1740</v>
      </c>
      <c r="AY365" t="s">
        <v>13952</v>
      </c>
      <c r="AZ365" t="s">
        <v>3575</v>
      </c>
      <c r="BA365" t="s">
        <v>13953</v>
      </c>
      <c r="BB365" t="s">
        <v>1230</v>
      </c>
      <c r="BC365" t="s">
        <v>3190</v>
      </c>
      <c r="BD365" t="s">
        <v>13954</v>
      </c>
      <c r="BE365" t="s">
        <v>13274</v>
      </c>
      <c r="BF365">
        <v>365</v>
      </c>
      <c r="BG365">
        <v>341</v>
      </c>
      <c r="BH365">
        <v>0</v>
      </c>
      <c r="BI365" t="s">
        <v>13340</v>
      </c>
      <c r="BJ365">
        <v>1</v>
      </c>
      <c r="BK365">
        <v>0</v>
      </c>
      <c r="BL365">
        <v>0</v>
      </c>
      <c r="BM365" t="s">
        <v>1547</v>
      </c>
      <c r="BN365" t="s">
        <v>13275</v>
      </c>
      <c r="BO365" t="s">
        <v>13813</v>
      </c>
      <c r="BP365" t="s" cm="1">
        <v>13812</v>
      </c>
      <c r="BQ365" t="s">
        <v>1547</v>
      </c>
      <c r="BR365" t="s">
        <v>13858</v>
      </c>
      <c r="BS365">
        <v>25</v>
      </c>
      <c r="BT365" t="s">
        <v>5223</v>
      </c>
      <c r="BU365" t="s">
        <v>15416</v>
      </c>
      <c r="BV365" t="s">
        <v>13339</v>
      </c>
      <c r="BW365" t="s">
        <v>13950</v>
      </c>
      <c r="BX365" t="s">
        <v>6416</v>
      </c>
      <c r="BY365" t="s">
        <v>1744</v>
      </c>
      <c r="BZ365" t="s">
        <v>1547</v>
      </c>
      <c r="CA365" t="s">
        <v>1744</v>
      </c>
      <c r="CB365" t="s">
        <v>1995</v>
      </c>
      <c r="CC365"/>
      <c r="CD365" t="s">
        <v>998</v>
      </c>
      <c r="CE365" t="s">
        <v>1230</v>
      </c>
      <c r="CF365" t="s">
        <v>13955</v>
      </c>
      <c r="CG365" t="s">
        <v>13956</v>
      </c>
      <c r="CH365" t="s">
        <v>1230</v>
      </c>
      <c r="CI365" t="s">
        <v>1547</v>
      </c>
      <c r="CJ365" t="s">
        <v>3592</v>
      </c>
      <c r="CK365" t="s">
        <v>1568</v>
      </c>
      <c r="CL365"/>
      <c r="CM365"/>
      <c r="CN365" t="e">
        <v>#REF!</v>
      </c>
      <c r="CO365" t="s">
        <v>13343</v>
      </c>
      <c r="CP365" t="e">
        <v>#REF!</v>
      </c>
      <c r="CQ365" t="s">
        <v>13343</v>
      </c>
      <c r="CR365" t="s">
        <v>1547</v>
      </c>
      <c r="CS365">
        <v>8</v>
      </c>
      <c r="CT365" t="s">
        <v>13858</v>
      </c>
      <c r="CU365" t="s">
        <v>13858</v>
      </c>
      <c r="CV365" t="s">
        <v>13858</v>
      </c>
      <c r="CW365" t="s">
        <v>1547</v>
      </c>
      <c r="CX365" t="s">
        <v>1547</v>
      </c>
      <c r="CY365">
        <v>363</v>
      </c>
      <c r="CZ365" t="s">
        <v>7434</v>
      </c>
      <c r="DA365" t="s">
        <v>1547</v>
      </c>
      <c r="DB365" t="s">
        <v>1881</v>
      </c>
      <c r="DC365" t="s">
        <v>1882</v>
      </c>
      <c r="DD365" t="s">
        <v>13340</v>
      </c>
      <c r="DE365" t="s">
        <v>3575</v>
      </c>
      <c r="DF365" t="s">
        <v>13342</v>
      </c>
      <c r="DG365" t="s">
        <v>1547</v>
      </c>
      <c r="DH365" t="s">
        <v>1547</v>
      </c>
      <c r="DI365" t="s">
        <v>1892</v>
      </c>
      <c r="DJ365" t="s">
        <v>13949</v>
      </c>
      <c r="DK365"/>
      <c r="DL365" t="s">
        <v>14621</v>
      </c>
      <c r="DM365">
        <v>9</v>
      </c>
      <c r="DN365" t="s">
        <v>1883</v>
      </c>
      <c r="DO365" t="s">
        <v>1568</v>
      </c>
      <c r="DP365" t="b">
        <v>1</v>
      </c>
      <c r="DQ365" t="b">
        <v>0</v>
      </c>
      <c r="DR365" t="b">
        <v>1</v>
      </c>
      <c r="DS365" t="b">
        <v>0</v>
      </c>
      <c r="DT365" t="b">
        <v>1</v>
      </c>
      <c r="DU365" t="b">
        <v>1</v>
      </c>
      <c r="DV365" t="b">
        <v>0</v>
      </c>
      <c r="DW365">
        <v>0</v>
      </c>
      <c r="DX365" t="b">
        <v>0</v>
      </c>
      <c r="DY365" t="b">
        <v>0</v>
      </c>
      <c r="DZ365" t="b">
        <v>0</v>
      </c>
      <c r="EA365" t="b">
        <v>0</v>
      </c>
      <c r="EB365" t="b">
        <v>0</v>
      </c>
      <c r="EC365" t="b">
        <v>0</v>
      </c>
      <c r="ED365" t="b">
        <v>0</v>
      </c>
      <c r="EE365" t="b">
        <v>0</v>
      </c>
      <c r="EF365" t="b">
        <v>0</v>
      </c>
      <c r="EG365" t="b" cm="1">
        <v>0</v>
      </c>
      <c r="EH365" t="b">
        <v>0</v>
      </c>
      <c r="EI365" t="b">
        <v>0</v>
      </c>
      <c r="EJ365" t="b">
        <v>0</v>
      </c>
      <c r="EK365" t="s">
        <v>1547</v>
      </c>
      <c r="EL365">
        <v>0</v>
      </c>
      <c r="EM365">
        <v>28</v>
      </c>
      <c r="EN365" t="b">
        <v>0</v>
      </c>
    </row>
    <row r="366" spans="1:144" ht="15.75">
      <c r="A366" t="s">
        <v>14506</v>
      </c>
      <c r="B366" t="s">
        <v>1568</v>
      </c>
      <c r="C366" t="s">
        <v>1568</v>
      </c>
      <c r="D366" t="s">
        <v>3624</v>
      </c>
      <c r="E366" t="s">
        <v>3625</v>
      </c>
      <c r="F366" t="s">
        <v>13344</v>
      </c>
      <c r="G366" t="s">
        <v>3626</v>
      </c>
      <c r="H366" t="s">
        <v>3837</v>
      </c>
      <c r="I366" t="s">
        <v>1251</v>
      </c>
      <c r="J366"/>
      <c r="K366" t="s">
        <v>902</v>
      </c>
      <c r="L366" t="s">
        <v>3190</v>
      </c>
      <c r="M366" t="s">
        <v>2001</v>
      </c>
      <c r="N366"/>
      <c r="O366" t="s">
        <v>13858</v>
      </c>
      <c r="P366" t="s">
        <v>1568</v>
      </c>
      <c r="Q366" t="s">
        <v>3575</v>
      </c>
      <c r="R366" t="s">
        <v>3592</v>
      </c>
      <c r="S366"/>
      <c r="T366"/>
      <c r="U366" t="e">
        <v>#REF!</v>
      </c>
      <c r="V366" t="s">
        <v>13345</v>
      </c>
      <c r="W366"/>
      <c r="X366"/>
      <c r="Y366"/>
      <c r="Z366"/>
      <c r="AA366"/>
      <c r="AB366"/>
      <c r="AC366"/>
      <c r="AD366"/>
      <c r="AE366"/>
      <c r="AF366"/>
      <c r="AG366"/>
      <c r="AH366"/>
      <c r="AI366"/>
      <c r="AJ366"/>
      <c r="AK366"/>
      <c r="AL366"/>
      <c r="AM366"/>
      <c r="AN366"/>
      <c r="AO366" s="108" t="s">
        <v>43</v>
      </c>
      <c r="AP366" t="s">
        <v>13122</v>
      </c>
      <c r="AQ366">
        <v>27</v>
      </c>
      <c r="AR366" t="s">
        <v>7373</v>
      </c>
      <c r="AS366" t="s">
        <v>1568</v>
      </c>
      <c r="AT366" t="s">
        <v>1885</v>
      </c>
      <c r="AU366" t="s">
        <v>3625</v>
      </c>
      <c r="AV366" t="s">
        <v>7374</v>
      </c>
      <c r="AW366" t="s">
        <v>13957</v>
      </c>
      <c r="AX366" t="s">
        <v>1740</v>
      </c>
      <c r="AY366" t="s">
        <v>7375</v>
      </c>
      <c r="AZ366" t="s">
        <v>3575</v>
      </c>
      <c r="BA366" t="s">
        <v>7376</v>
      </c>
      <c r="BB366" t="s">
        <v>1251</v>
      </c>
      <c r="BC366" t="s">
        <v>3190</v>
      </c>
      <c r="BD366" t="s">
        <v>13958</v>
      </c>
      <c r="BE366" t="s">
        <v>13274</v>
      </c>
      <c r="BF366">
        <v>366</v>
      </c>
      <c r="BG366">
        <v>341</v>
      </c>
      <c r="BH366">
        <v>0</v>
      </c>
      <c r="BI366" t="s">
        <v>1547</v>
      </c>
      <c r="BJ366">
        <v>0</v>
      </c>
      <c r="BK366">
        <v>0</v>
      </c>
      <c r="BL366">
        <v>413</v>
      </c>
      <c r="BM366" t="s">
        <v>7380</v>
      </c>
      <c r="BN366" t="s">
        <v>13275</v>
      </c>
      <c r="BO366" t="s">
        <v>13813</v>
      </c>
      <c r="BP366" t="s" cm="1">
        <v>13812</v>
      </c>
      <c r="BQ366" t="s">
        <v>1547</v>
      </c>
      <c r="BR366" t="s">
        <v>13858</v>
      </c>
      <c r="BS366">
        <v>26</v>
      </c>
      <c r="BT366" t="s">
        <v>5225</v>
      </c>
      <c r="BU366" t="s">
        <v>14506</v>
      </c>
      <c r="BV366" t="s">
        <v>3624</v>
      </c>
      <c r="BW366" t="s">
        <v>7374</v>
      </c>
      <c r="BX366" t="s">
        <v>7996</v>
      </c>
      <c r="BY366" t="s">
        <v>1744</v>
      </c>
      <c r="BZ366" t="s">
        <v>1547</v>
      </c>
      <c r="CA366" t="s">
        <v>1744</v>
      </c>
      <c r="CB366" t="s">
        <v>2001</v>
      </c>
      <c r="CC366"/>
      <c r="CD366" t="s">
        <v>998</v>
      </c>
      <c r="CE366" t="s">
        <v>1251</v>
      </c>
      <c r="CF366" t="s">
        <v>13959</v>
      </c>
      <c r="CG366" t="s">
        <v>13960</v>
      </c>
      <c r="CH366" t="s">
        <v>1251</v>
      </c>
      <c r="CI366" t="s">
        <v>1547</v>
      </c>
      <c r="CJ366" t="s">
        <v>3592</v>
      </c>
      <c r="CK366" t="s">
        <v>1568</v>
      </c>
      <c r="CL366"/>
      <c r="CM366"/>
      <c r="CN366" t="e">
        <v>#REF!</v>
      </c>
      <c r="CO366" t="s">
        <v>13345</v>
      </c>
      <c r="CP366" t="e">
        <v>#REF!</v>
      </c>
      <c r="CQ366" t="s">
        <v>13345</v>
      </c>
      <c r="CR366" t="s">
        <v>1547</v>
      </c>
      <c r="CS366">
        <v>8</v>
      </c>
      <c r="CT366" t="s">
        <v>13858</v>
      </c>
      <c r="CU366" t="s">
        <v>13858</v>
      </c>
      <c r="CV366" t="s">
        <v>3590</v>
      </c>
      <c r="CW366" t="s">
        <v>1547</v>
      </c>
      <c r="CX366" t="s">
        <v>1547</v>
      </c>
      <c r="CY366">
        <v>364</v>
      </c>
      <c r="CZ366" t="s">
        <v>7443</v>
      </c>
      <c r="DA366" t="s">
        <v>1547</v>
      </c>
      <c r="DB366" t="s">
        <v>1881</v>
      </c>
      <c r="DC366" t="s">
        <v>1882</v>
      </c>
      <c r="DD366" t="s">
        <v>3625</v>
      </c>
      <c r="DE366" t="s">
        <v>3575</v>
      </c>
      <c r="DF366" t="s">
        <v>3626</v>
      </c>
      <c r="DG366" t="s">
        <v>1547</v>
      </c>
      <c r="DH366" t="s">
        <v>1547</v>
      </c>
      <c r="DI366" t="s">
        <v>1892</v>
      </c>
      <c r="DJ366" t="s">
        <v>7373</v>
      </c>
      <c r="DK366"/>
      <c r="DL366" t="s">
        <v>1892</v>
      </c>
      <c r="DM366">
        <v>9</v>
      </c>
      <c r="DN366" t="s">
        <v>1883</v>
      </c>
      <c r="DO366" t="s">
        <v>1568</v>
      </c>
      <c r="DP366" t="b">
        <v>1</v>
      </c>
      <c r="DQ366" t="b">
        <v>0</v>
      </c>
      <c r="DR366" t="b">
        <v>1</v>
      </c>
      <c r="DS366" t="b">
        <v>0</v>
      </c>
      <c r="DT366" t="b">
        <v>0</v>
      </c>
      <c r="DU366" t="b">
        <v>1</v>
      </c>
      <c r="DV366" t="b">
        <v>0</v>
      </c>
      <c r="DW366">
        <v>0</v>
      </c>
      <c r="DX366" t="b">
        <v>0</v>
      </c>
      <c r="DY366" t="b">
        <v>0</v>
      </c>
      <c r="DZ366" t="b">
        <v>0</v>
      </c>
      <c r="EA366" t="b">
        <v>0</v>
      </c>
      <c r="EB366" t="b">
        <v>0</v>
      </c>
      <c r="EC366" t="b">
        <v>0</v>
      </c>
      <c r="ED366" t="b">
        <v>1</v>
      </c>
      <c r="EE366" t="b">
        <v>0</v>
      </c>
      <c r="EF366" t="b">
        <v>0</v>
      </c>
      <c r="EG366" t="b" cm="1">
        <v>0</v>
      </c>
      <c r="EH366" t="b">
        <v>0</v>
      </c>
      <c r="EI366" t="b">
        <v>0</v>
      </c>
      <c r="EJ366" t="b">
        <v>1</v>
      </c>
      <c r="EK366" t="s">
        <v>14488</v>
      </c>
      <c r="EL366">
        <v>0</v>
      </c>
      <c r="EM366">
        <v>24</v>
      </c>
      <c r="EN366" t="b">
        <v>0</v>
      </c>
    </row>
    <row r="367" spans="1:144" ht="15.75">
      <c r="A367" t="s">
        <v>14507</v>
      </c>
      <c r="B367" t="s">
        <v>1568</v>
      </c>
      <c r="C367" t="s">
        <v>1568</v>
      </c>
      <c r="D367" t="s">
        <v>3689</v>
      </c>
      <c r="E367" t="s">
        <v>3690</v>
      </c>
      <c r="F367" t="s">
        <v>13346</v>
      </c>
      <c r="G367" t="s">
        <v>3691</v>
      </c>
      <c r="H367"/>
      <c r="I367" t="s">
        <v>1251</v>
      </c>
      <c r="J367"/>
      <c r="K367" t="s">
        <v>902</v>
      </c>
      <c r="L367" t="s">
        <v>3190</v>
      </c>
      <c r="M367" t="s">
        <v>1995</v>
      </c>
      <c r="N367"/>
      <c r="O367" t="s">
        <v>13858</v>
      </c>
      <c r="P367" t="s">
        <v>1568</v>
      </c>
      <c r="Q367" t="s">
        <v>3575</v>
      </c>
      <c r="R367" t="s">
        <v>3592</v>
      </c>
      <c r="S367" t="s">
        <v>14508</v>
      </c>
      <c r="T367"/>
      <c r="U367" t="e">
        <v>#REF!</v>
      </c>
      <c r="V367" t="s">
        <v>13347</v>
      </c>
      <c r="W367"/>
      <c r="X367"/>
      <c r="Y367"/>
      <c r="Z367"/>
      <c r="AA367"/>
      <c r="AB367"/>
      <c r="AC367"/>
      <c r="AD367"/>
      <c r="AE367"/>
      <c r="AF367"/>
      <c r="AG367"/>
      <c r="AH367"/>
      <c r="AI367"/>
      <c r="AJ367"/>
      <c r="AK367"/>
      <c r="AL367"/>
      <c r="AM367"/>
      <c r="AN367"/>
      <c r="AO367" s="108" t="s">
        <v>43</v>
      </c>
      <c r="AP367" t="s">
        <v>13122</v>
      </c>
      <c r="AQ367">
        <v>28</v>
      </c>
      <c r="AR367" t="s">
        <v>7561</v>
      </c>
      <c r="AS367" t="s">
        <v>1568</v>
      </c>
      <c r="AT367" t="s">
        <v>1885</v>
      </c>
      <c r="AU367" t="s">
        <v>3690</v>
      </c>
      <c r="AV367" t="s">
        <v>7562</v>
      </c>
      <c r="AW367" t="s">
        <v>13961</v>
      </c>
      <c r="AX367" t="s">
        <v>1740</v>
      </c>
      <c r="AY367" t="s">
        <v>7563</v>
      </c>
      <c r="AZ367" t="s">
        <v>3575</v>
      </c>
      <c r="BA367" t="s">
        <v>7564</v>
      </c>
      <c r="BB367" t="s">
        <v>1251</v>
      </c>
      <c r="BC367" t="s">
        <v>3190</v>
      </c>
      <c r="BD367" t="s">
        <v>13962</v>
      </c>
      <c r="BE367" t="s">
        <v>13274</v>
      </c>
      <c r="BF367">
        <v>367</v>
      </c>
      <c r="BG367">
        <v>341</v>
      </c>
      <c r="BH367">
        <v>0</v>
      </c>
      <c r="BI367" t="s">
        <v>1547</v>
      </c>
      <c r="BJ367">
        <v>0</v>
      </c>
      <c r="BK367">
        <v>0</v>
      </c>
      <c r="BL367">
        <v>443</v>
      </c>
      <c r="BM367" t="s">
        <v>7568</v>
      </c>
      <c r="BN367" t="s">
        <v>13275</v>
      </c>
      <c r="BO367" t="s">
        <v>13813</v>
      </c>
      <c r="BP367" t="s" cm="1">
        <v>13812</v>
      </c>
      <c r="BQ367" t="s">
        <v>1547</v>
      </c>
      <c r="BR367" t="s">
        <v>13858</v>
      </c>
      <c r="BS367">
        <v>27</v>
      </c>
      <c r="BT367" t="s">
        <v>5229</v>
      </c>
      <c r="BU367" t="s">
        <v>14507</v>
      </c>
      <c r="BV367" t="s">
        <v>3689</v>
      </c>
      <c r="BW367" t="s">
        <v>7562</v>
      </c>
      <c r="BX367" t="s">
        <v>1744</v>
      </c>
      <c r="BY367" t="s">
        <v>1744</v>
      </c>
      <c r="BZ367" t="s">
        <v>1547</v>
      </c>
      <c r="CA367" t="s">
        <v>1744</v>
      </c>
      <c r="CB367" t="s">
        <v>1995</v>
      </c>
      <c r="CC367"/>
      <c r="CD367" t="s">
        <v>998</v>
      </c>
      <c r="CE367" t="s">
        <v>1251</v>
      </c>
      <c r="CF367" t="s">
        <v>13963</v>
      </c>
      <c r="CG367" t="s">
        <v>13964</v>
      </c>
      <c r="CH367" t="s">
        <v>1251</v>
      </c>
      <c r="CI367" t="s">
        <v>1547</v>
      </c>
      <c r="CJ367" t="s">
        <v>3592</v>
      </c>
      <c r="CK367" t="s">
        <v>1568</v>
      </c>
      <c r="CL367"/>
      <c r="CM367"/>
      <c r="CN367" t="e">
        <v>#REF!</v>
      </c>
      <c r="CO367" t="s">
        <v>13347</v>
      </c>
      <c r="CP367" t="e">
        <v>#REF!</v>
      </c>
      <c r="CQ367" t="s">
        <v>13347</v>
      </c>
      <c r="CR367" t="s">
        <v>1547</v>
      </c>
      <c r="CS367">
        <v>8</v>
      </c>
      <c r="CT367" t="s">
        <v>13858</v>
      </c>
      <c r="CU367" t="s">
        <v>13858</v>
      </c>
      <c r="CV367" t="s">
        <v>3590</v>
      </c>
      <c r="CW367" t="s">
        <v>1547</v>
      </c>
      <c r="CX367" t="s">
        <v>1547</v>
      </c>
      <c r="CY367">
        <v>365</v>
      </c>
      <c r="CZ367" t="s">
        <v>7452</v>
      </c>
      <c r="DA367" t="s">
        <v>1547</v>
      </c>
      <c r="DB367" t="s">
        <v>1881</v>
      </c>
      <c r="DC367" t="s">
        <v>1882</v>
      </c>
      <c r="DD367" t="s">
        <v>3690</v>
      </c>
      <c r="DE367" t="s">
        <v>3575</v>
      </c>
      <c r="DF367" t="s">
        <v>3691</v>
      </c>
      <c r="DG367" t="s">
        <v>1547</v>
      </c>
      <c r="DH367" t="s">
        <v>1547</v>
      </c>
      <c r="DI367" t="s">
        <v>1892</v>
      </c>
      <c r="DJ367" t="s">
        <v>7561</v>
      </c>
      <c r="DK367"/>
      <c r="DL367" t="s">
        <v>14622</v>
      </c>
      <c r="DM367">
        <v>9</v>
      </c>
      <c r="DN367" t="s">
        <v>1883</v>
      </c>
      <c r="DO367" t="s">
        <v>1568</v>
      </c>
      <c r="DP367" t="b">
        <v>1</v>
      </c>
      <c r="DQ367" t="b">
        <v>0</v>
      </c>
      <c r="DR367" t="b">
        <v>1</v>
      </c>
      <c r="DS367" t="b">
        <v>0</v>
      </c>
      <c r="DT367" t="b">
        <v>1</v>
      </c>
      <c r="DU367" t="b">
        <v>1</v>
      </c>
      <c r="DV367" t="b">
        <v>0</v>
      </c>
      <c r="DW367">
        <v>0</v>
      </c>
      <c r="DX367" t="b">
        <v>0</v>
      </c>
      <c r="DY367" t="b">
        <v>0</v>
      </c>
      <c r="DZ367" t="b">
        <v>0</v>
      </c>
      <c r="EA367" t="b">
        <v>0</v>
      </c>
      <c r="EB367" t="b">
        <v>0</v>
      </c>
      <c r="EC367" t="b">
        <v>0</v>
      </c>
      <c r="ED367" t="b">
        <v>1</v>
      </c>
      <c r="EE367" t="b">
        <v>0</v>
      </c>
      <c r="EF367" t="b">
        <v>0</v>
      </c>
      <c r="EG367" t="b" cm="1">
        <v>0</v>
      </c>
      <c r="EH367" t="b">
        <v>0</v>
      </c>
      <c r="EI367" t="b">
        <v>0</v>
      </c>
      <c r="EJ367" t="b">
        <v>1</v>
      </c>
      <c r="EK367" t="s">
        <v>14488</v>
      </c>
      <c r="EL367">
        <v>0</v>
      </c>
      <c r="EM367">
        <v>25</v>
      </c>
      <c r="EN367" t="b">
        <v>0</v>
      </c>
    </row>
    <row r="368" spans="1:144" ht="78.75">
      <c r="A368" t="s">
        <v>14509</v>
      </c>
      <c r="B368" t="s">
        <v>1568</v>
      </c>
      <c r="C368" t="s">
        <v>1568</v>
      </c>
      <c r="D368" t="s">
        <v>3621</v>
      </c>
      <c r="E368" t="s">
        <v>3622</v>
      </c>
      <c r="F368" t="s">
        <v>13348</v>
      </c>
      <c r="G368" t="s">
        <v>3622</v>
      </c>
      <c r="H368" s="109" t="s">
        <v>3623</v>
      </c>
      <c r="I368" t="s">
        <v>1251</v>
      </c>
      <c r="J368"/>
      <c r="K368" t="s">
        <v>902</v>
      </c>
      <c r="L368" t="s">
        <v>3190</v>
      </c>
      <c r="M368" t="s">
        <v>1995</v>
      </c>
      <c r="N368"/>
      <c r="O368" t="s">
        <v>13858</v>
      </c>
      <c r="P368" t="s">
        <v>1568</v>
      </c>
      <c r="Q368" t="s">
        <v>3575</v>
      </c>
      <c r="R368" t="s">
        <v>3592</v>
      </c>
      <c r="S368"/>
      <c r="T368"/>
      <c r="U368" t="e">
        <v>#REF!</v>
      </c>
      <c r="V368" t="s">
        <v>13349</v>
      </c>
      <c r="W368"/>
      <c r="X368"/>
      <c r="Y368"/>
      <c r="Z368"/>
      <c r="AA368"/>
      <c r="AB368"/>
      <c r="AC368"/>
      <c r="AD368"/>
      <c r="AE368"/>
      <c r="AF368"/>
      <c r="AG368"/>
      <c r="AH368"/>
      <c r="AI368"/>
      <c r="AJ368"/>
      <c r="AK368"/>
      <c r="AL368"/>
      <c r="AM368"/>
      <c r="AN368"/>
      <c r="AO368" s="108" t="s">
        <v>43</v>
      </c>
      <c r="AP368" t="s">
        <v>13122</v>
      </c>
      <c r="AQ368">
        <v>29</v>
      </c>
      <c r="AR368" t="s">
        <v>7365</v>
      </c>
      <c r="AS368" t="s">
        <v>1568</v>
      </c>
      <c r="AT368" t="s">
        <v>1885</v>
      </c>
      <c r="AU368" t="s">
        <v>3622</v>
      </c>
      <c r="AV368" t="s">
        <v>7366</v>
      </c>
      <c r="AW368" t="s">
        <v>13965</v>
      </c>
      <c r="AX368" t="s">
        <v>1740</v>
      </c>
      <c r="AY368" t="s">
        <v>7366</v>
      </c>
      <c r="AZ368" t="s">
        <v>3575</v>
      </c>
      <c r="BA368" t="s">
        <v>7367</v>
      </c>
      <c r="BB368" t="s">
        <v>1251</v>
      </c>
      <c r="BC368" t="s">
        <v>3190</v>
      </c>
      <c r="BD368" t="s">
        <v>13966</v>
      </c>
      <c r="BE368" t="s">
        <v>13274</v>
      </c>
      <c r="BF368">
        <v>368</v>
      </c>
      <c r="BG368">
        <v>341</v>
      </c>
      <c r="BH368">
        <v>0</v>
      </c>
      <c r="BI368" t="s">
        <v>1547</v>
      </c>
      <c r="BJ368">
        <v>0</v>
      </c>
      <c r="BK368">
        <v>0</v>
      </c>
      <c r="BL368">
        <v>412</v>
      </c>
      <c r="BM368" t="s">
        <v>7371</v>
      </c>
      <c r="BN368" t="s">
        <v>13275</v>
      </c>
      <c r="BO368" t="s">
        <v>13813</v>
      </c>
      <c r="BP368" t="s" cm="1">
        <v>13812</v>
      </c>
      <c r="BQ368" t="s">
        <v>1547</v>
      </c>
      <c r="BR368" t="s">
        <v>13858</v>
      </c>
      <c r="BS368">
        <v>28</v>
      </c>
      <c r="BT368" t="s">
        <v>5235</v>
      </c>
      <c r="BU368" t="s">
        <v>14509</v>
      </c>
      <c r="BV368" t="s">
        <v>3621</v>
      </c>
      <c r="BW368" t="s">
        <v>7366</v>
      </c>
      <c r="BX368" t="s">
        <v>7369</v>
      </c>
      <c r="BY368" t="s">
        <v>1744</v>
      </c>
      <c r="BZ368" t="s">
        <v>1547</v>
      </c>
      <c r="CA368" t="s">
        <v>1744</v>
      </c>
      <c r="CB368" t="s">
        <v>1995</v>
      </c>
      <c r="CC368"/>
      <c r="CD368" t="s">
        <v>998</v>
      </c>
      <c r="CE368" t="s">
        <v>1251</v>
      </c>
      <c r="CF368" t="s">
        <v>13967</v>
      </c>
      <c r="CG368" t="s">
        <v>13968</v>
      </c>
      <c r="CH368" t="s">
        <v>1251</v>
      </c>
      <c r="CI368" t="s">
        <v>1547</v>
      </c>
      <c r="CJ368" t="s">
        <v>3592</v>
      </c>
      <c r="CK368" t="s">
        <v>1568</v>
      </c>
      <c r="CL368"/>
      <c r="CM368"/>
      <c r="CN368" t="e">
        <v>#REF!</v>
      </c>
      <c r="CO368" t="s">
        <v>13349</v>
      </c>
      <c r="CP368" t="e">
        <v>#REF!</v>
      </c>
      <c r="CQ368" t="s">
        <v>13349</v>
      </c>
      <c r="CR368" t="s">
        <v>1547</v>
      </c>
      <c r="CS368">
        <v>8</v>
      </c>
      <c r="CT368" t="s">
        <v>13858</v>
      </c>
      <c r="CU368" t="s">
        <v>13858</v>
      </c>
      <c r="CV368" t="s">
        <v>3590</v>
      </c>
      <c r="CW368" t="s">
        <v>1547</v>
      </c>
      <c r="CX368" t="s">
        <v>1547</v>
      </c>
      <c r="CY368">
        <v>366</v>
      </c>
      <c r="CZ368" t="s">
        <v>7461</v>
      </c>
      <c r="DA368" t="s">
        <v>1547</v>
      </c>
      <c r="DB368" t="s">
        <v>1881</v>
      </c>
      <c r="DC368" t="s">
        <v>1882</v>
      </c>
      <c r="DD368" t="s">
        <v>3622</v>
      </c>
      <c r="DE368" t="s">
        <v>3575</v>
      </c>
      <c r="DF368" t="s">
        <v>3622</v>
      </c>
      <c r="DG368" t="s">
        <v>1547</v>
      </c>
      <c r="DH368" t="s">
        <v>1547</v>
      </c>
      <c r="DI368" t="s">
        <v>1892</v>
      </c>
      <c r="DJ368" t="s">
        <v>7365</v>
      </c>
      <c r="DK368"/>
      <c r="DL368" t="s">
        <v>1892</v>
      </c>
      <c r="DM368">
        <v>9</v>
      </c>
      <c r="DN368" t="s">
        <v>1883</v>
      </c>
      <c r="DO368" t="s">
        <v>1568</v>
      </c>
      <c r="DP368" t="b">
        <v>1</v>
      </c>
      <c r="DQ368" t="b">
        <v>0</v>
      </c>
      <c r="DR368" t="b">
        <v>1</v>
      </c>
      <c r="DS368" t="b">
        <v>0</v>
      </c>
      <c r="DT368" t="b">
        <v>0</v>
      </c>
      <c r="DU368" t="b">
        <v>1</v>
      </c>
      <c r="DV368" t="b">
        <v>0</v>
      </c>
      <c r="DW368">
        <v>0</v>
      </c>
      <c r="DX368" t="b">
        <v>0</v>
      </c>
      <c r="DY368" t="b">
        <v>0</v>
      </c>
      <c r="DZ368" t="b">
        <v>0</v>
      </c>
      <c r="EA368" t="b">
        <v>0</v>
      </c>
      <c r="EB368" t="b">
        <v>0</v>
      </c>
      <c r="EC368" t="b">
        <v>0</v>
      </c>
      <c r="ED368" t="b">
        <v>1</v>
      </c>
      <c r="EE368" t="b">
        <v>0</v>
      </c>
      <c r="EF368" t="b">
        <v>0</v>
      </c>
      <c r="EG368" t="b" cm="1">
        <v>0</v>
      </c>
      <c r="EH368" t="b">
        <v>0</v>
      </c>
      <c r="EI368" t="b">
        <v>0</v>
      </c>
      <c r="EJ368" t="b">
        <v>1</v>
      </c>
      <c r="EK368" t="s">
        <v>14488</v>
      </c>
      <c r="EL368">
        <v>0</v>
      </c>
      <c r="EM368">
        <v>15</v>
      </c>
      <c r="EN368" t="b">
        <v>0</v>
      </c>
    </row>
    <row r="369" spans="1:144" ht="15.75">
      <c r="A369"/>
      <c r="B369" t="s">
        <v>1568</v>
      </c>
      <c r="C369" t="s">
        <v>1568</v>
      </c>
      <c r="D369" t="s">
        <v>13350</v>
      </c>
      <c r="E369" t="s">
        <v>13351</v>
      </c>
      <c r="F369" t="s">
        <v>13352</v>
      </c>
      <c r="G369" t="s">
        <v>13353</v>
      </c>
      <c r="H369" t="s">
        <v>13354</v>
      </c>
      <c r="I369" t="s">
        <v>1230</v>
      </c>
      <c r="J369"/>
      <c r="K369" t="s">
        <v>902</v>
      </c>
      <c r="L369" t="s">
        <v>3190</v>
      </c>
      <c r="M369" t="s">
        <v>1995</v>
      </c>
      <c r="N369"/>
      <c r="O369" t="s">
        <v>13858</v>
      </c>
      <c r="P369" t="s">
        <v>1568</v>
      </c>
      <c r="Q369" t="s">
        <v>3575</v>
      </c>
      <c r="R369" t="s">
        <v>3592</v>
      </c>
      <c r="S369" t="s">
        <v>14510</v>
      </c>
      <c r="T369"/>
      <c r="U369" t="e">
        <v>#REF!</v>
      </c>
      <c r="V369" t="s">
        <v>13355</v>
      </c>
      <c r="W369"/>
      <c r="X369"/>
      <c r="Y369"/>
      <c r="Z369"/>
      <c r="AA369"/>
      <c r="AB369"/>
      <c r="AC369"/>
      <c r="AD369"/>
      <c r="AE369"/>
      <c r="AF369"/>
      <c r="AG369"/>
      <c r="AH369"/>
      <c r="AI369"/>
      <c r="AJ369"/>
      <c r="AK369"/>
      <c r="AL369"/>
      <c r="AM369"/>
      <c r="AN369"/>
      <c r="AO369" s="108" t="s">
        <v>43</v>
      </c>
      <c r="AP369" t="s">
        <v>13122</v>
      </c>
      <c r="AQ369">
        <v>30</v>
      </c>
      <c r="AR369" t="s">
        <v>13969</v>
      </c>
      <c r="AS369" t="s">
        <v>1568</v>
      </c>
      <c r="AT369" t="s">
        <v>1885</v>
      </c>
      <c r="AU369" t="s">
        <v>13351</v>
      </c>
      <c r="AV369" t="s">
        <v>13970</v>
      </c>
      <c r="AW369" t="s">
        <v>13971</v>
      </c>
      <c r="AX369" t="s">
        <v>1740</v>
      </c>
      <c r="AY369" t="s">
        <v>13972</v>
      </c>
      <c r="AZ369" t="s">
        <v>3575</v>
      </c>
      <c r="BA369" t="s">
        <v>13973</v>
      </c>
      <c r="BB369" t="s">
        <v>1230</v>
      </c>
      <c r="BC369" t="s">
        <v>3190</v>
      </c>
      <c r="BD369" t="s">
        <v>13974</v>
      </c>
      <c r="BE369" t="s">
        <v>13274</v>
      </c>
      <c r="BF369">
        <v>369</v>
      </c>
      <c r="BG369">
        <v>341</v>
      </c>
      <c r="BH369">
        <v>0</v>
      </c>
      <c r="BI369" t="s">
        <v>13351</v>
      </c>
      <c r="BJ369">
        <v>1</v>
      </c>
      <c r="BK369">
        <v>0</v>
      </c>
      <c r="BL369">
        <v>0</v>
      </c>
      <c r="BM369" t="s">
        <v>1547</v>
      </c>
      <c r="BN369" t="s">
        <v>13275</v>
      </c>
      <c r="BO369" t="s">
        <v>13813</v>
      </c>
      <c r="BP369" t="s" cm="1">
        <v>13812</v>
      </c>
      <c r="BQ369" t="s">
        <v>1547</v>
      </c>
      <c r="BR369" t="s">
        <v>13858</v>
      </c>
      <c r="BS369">
        <v>29</v>
      </c>
      <c r="BT369" t="s">
        <v>5241</v>
      </c>
      <c r="BU369" t="s">
        <v>15417</v>
      </c>
      <c r="BV369" t="s">
        <v>13350</v>
      </c>
      <c r="BW369" t="s">
        <v>13970</v>
      </c>
      <c r="BX369" t="s">
        <v>13975</v>
      </c>
      <c r="BY369" t="s">
        <v>1744</v>
      </c>
      <c r="BZ369" t="s">
        <v>1547</v>
      </c>
      <c r="CA369" t="s">
        <v>1744</v>
      </c>
      <c r="CB369" t="s">
        <v>1995</v>
      </c>
      <c r="CC369"/>
      <c r="CD369" t="s">
        <v>998</v>
      </c>
      <c r="CE369" t="s">
        <v>1230</v>
      </c>
      <c r="CF369" t="s">
        <v>13976</v>
      </c>
      <c r="CG369" t="s">
        <v>13977</v>
      </c>
      <c r="CH369" t="s">
        <v>1230</v>
      </c>
      <c r="CI369" t="s">
        <v>1547</v>
      </c>
      <c r="CJ369" t="s">
        <v>3592</v>
      </c>
      <c r="CK369" t="s">
        <v>1568</v>
      </c>
      <c r="CL369"/>
      <c r="CM369"/>
      <c r="CN369" t="e">
        <v>#REF!</v>
      </c>
      <c r="CO369" t="s">
        <v>13355</v>
      </c>
      <c r="CP369" t="e">
        <v>#REF!</v>
      </c>
      <c r="CQ369" t="s">
        <v>13355</v>
      </c>
      <c r="CR369" t="s">
        <v>1547</v>
      </c>
      <c r="CS369">
        <v>8</v>
      </c>
      <c r="CT369" t="s">
        <v>13858</v>
      </c>
      <c r="CU369" t="s">
        <v>13858</v>
      </c>
      <c r="CV369" t="s">
        <v>13858</v>
      </c>
      <c r="CW369" t="s">
        <v>1547</v>
      </c>
      <c r="CX369" t="s">
        <v>1547</v>
      </c>
      <c r="CY369">
        <v>367</v>
      </c>
      <c r="CZ369" t="s">
        <v>7470</v>
      </c>
      <c r="DA369" t="s">
        <v>1547</v>
      </c>
      <c r="DB369" t="s">
        <v>1881</v>
      </c>
      <c r="DC369" t="s">
        <v>1882</v>
      </c>
      <c r="DD369" t="s">
        <v>13351</v>
      </c>
      <c r="DE369" t="s">
        <v>3575</v>
      </c>
      <c r="DF369" t="s">
        <v>13353</v>
      </c>
      <c r="DG369" t="s">
        <v>1547</v>
      </c>
      <c r="DH369" t="s">
        <v>1547</v>
      </c>
      <c r="DI369" t="s">
        <v>1892</v>
      </c>
      <c r="DJ369" t="s">
        <v>13969</v>
      </c>
      <c r="DK369"/>
      <c r="DL369" t="s">
        <v>14623</v>
      </c>
      <c r="DM369">
        <v>9</v>
      </c>
      <c r="DN369" t="s">
        <v>1883</v>
      </c>
      <c r="DO369" t="s">
        <v>1568</v>
      </c>
      <c r="DP369" t="b">
        <v>1</v>
      </c>
      <c r="DQ369" t="b">
        <v>0</v>
      </c>
      <c r="DR369" t="b">
        <v>1</v>
      </c>
      <c r="DS369" t="b">
        <v>0</v>
      </c>
      <c r="DT369" t="b">
        <v>1</v>
      </c>
      <c r="DU369" t="b">
        <v>1</v>
      </c>
      <c r="DV369" t="b">
        <v>0</v>
      </c>
      <c r="DW369">
        <v>0</v>
      </c>
      <c r="DX369" t="b">
        <v>0</v>
      </c>
      <c r="DY369" t="b">
        <v>0</v>
      </c>
      <c r="DZ369" t="b">
        <v>0</v>
      </c>
      <c r="EA369" t="b">
        <v>0</v>
      </c>
      <c r="EB369" t="b">
        <v>0</v>
      </c>
      <c r="EC369" t="b">
        <v>1</v>
      </c>
      <c r="ED369" t="b">
        <v>0</v>
      </c>
      <c r="EE369" t="b">
        <v>0</v>
      </c>
      <c r="EF369" t="b">
        <v>0</v>
      </c>
      <c r="EG369" t="b" cm="1">
        <v>0</v>
      </c>
      <c r="EH369" t="b">
        <v>0</v>
      </c>
      <c r="EI369" t="b">
        <v>0</v>
      </c>
      <c r="EJ369" t="b">
        <v>1</v>
      </c>
      <c r="EK369" t="s">
        <v>5327</v>
      </c>
      <c r="EL369">
        <v>0</v>
      </c>
      <c r="EM369">
        <v>32</v>
      </c>
      <c r="EN369" t="b">
        <v>0</v>
      </c>
    </row>
    <row r="370" spans="1:144" ht="15.75">
      <c r="A370"/>
      <c r="B370" t="s">
        <v>1568</v>
      </c>
      <c r="C370" t="s">
        <v>1568</v>
      </c>
      <c r="D370" t="s">
        <v>13356</v>
      </c>
      <c r="E370" t="s">
        <v>13357</v>
      </c>
      <c r="F370" t="s">
        <v>13358</v>
      </c>
      <c r="G370" t="s">
        <v>13359</v>
      </c>
      <c r="H370" t="e">
        <f ca="1">(1+(NRE Revenue+Normal Net profit-NRE Spending/(1-RD sharing%))/(NRE Spending/(1-RD sharing%)))^(1/(預估產品生命週期(月)/12))-1</f>
        <v>#NAME?</v>
      </c>
      <c r="I370" t="s">
        <v>1230</v>
      </c>
      <c r="J370"/>
      <c r="K370" t="s">
        <v>902</v>
      </c>
      <c r="L370" t="s">
        <v>3190</v>
      </c>
      <c r="M370" t="s">
        <v>1995</v>
      </c>
      <c r="N370"/>
      <c r="O370" t="s">
        <v>13858</v>
      </c>
      <c r="P370" t="s">
        <v>1568</v>
      </c>
      <c r="Q370" t="s">
        <v>3575</v>
      </c>
      <c r="R370" t="s">
        <v>3592</v>
      </c>
      <c r="S370"/>
      <c r="T370"/>
      <c r="U370" t="e">
        <v>#REF!</v>
      </c>
      <c r="V370" t="s">
        <v>13360</v>
      </c>
      <c r="W370"/>
      <c r="X370"/>
      <c r="Y370"/>
      <c r="Z370"/>
      <c r="AA370"/>
      <c r="AB370"/>
      <c r="AC370"/>
      <c r="AD370"/>
      <c r="AE370"/>
      <c r="AF370"/>
      <c r="AG370"/>
      <c r="AH370"/>
      <c r="AI370"/>
      <c r="AJ370"/>
      <c r="AK370"/>
      <c r="AL370"/>
      <c r="AM370"/>
      <c r="AN370"/>
      <c r="AO370" s="108" t="s">
        <v>43</v>
      </c>
      <c r="AP370" t="s">
        <v>13122</v>
      </c>
      <c r="AQ370">
        <v>31</v>
      </c>
      <c r="AR370" t="s">
        <v>13978</v>
      </c>
      <c r="AS370" t="s">
        <v>1568</v>
      </c>
      <c r="AT370" t="s">
        <v>1885</v>
      </c>
      <c r="AU370" t="s">
        <v>13357</v>
      </c>
      <c r="AV370" t="s">
        <v>13979</v>
      </c>
      <c r="AW370" t="s">
        <v>13980</v>
      </c>
      <c r="AX370" t="s">
        <v>1740</v>
      </c>
      <c r="AY370" t="s">
        <v>13981</v>
      </c>
      <c r="AZ370" t="s">
        <v>3575</v>
      </c>
      <c r="BA370" t="s">
        <v>13982</v>
      </c>
      <c r="BB370" t="s">
        <v>1230</v>
      </c>
      <c r="BC370" t="s">
        <v>3190</v>
      </c>
      <c r="BD370" t="s">
        <v>13983</v>
      </c>
      <c r="BE370" t="s">
        <v>13274</v>
      </c>
      <c r="BF370">
        <v>370</v>
      </c>
      <c r="BG370">
        <v>341</v>
      </c>
      <c r="BH370">
        <v>0</v>
      </c>
      <c r="BI370" t="s">
        <v>13357</v>
      </c>
      <c r="BJ370">
        <v>1</v>
      </c>
      <c r="BK370">
        <v>0</v>
      </c>
      <c r="BL370">
        <v>0</v>
      </c>
      <c r="BM370" t="s">
        <v>1547</v>
      </c>
      <c r="BN370" t="s">
        <v>13275</v>
      </c>
      <c r="BO370" t="s">
        <v>13813</v>
      </c>
      <c r="BP370" t="s" cm="1">
        <v>13812</v>
      </c>
      <c r="BQ370" t="s">
        <v>1547</v>
      </c>
      <c r="BR370" t="s">
        <v>13858</v>
      </c>
      <c r="BS370">
        <v>30</v>
      </c>
      <c r="BT370" t="s">
        <v>5251</v>
      </c>
      <c r="BU370" t="s">
        <v>15418</v>
      </c>
      <c r="BV370" t="s">
        <v>13356</v>
      </c>
      <c r="BW370" t="s">
        <v>13979</v>
      </c>
      <c r="BX370" t="e">
        <v>#NAME?</v>
      </c>
      <c r="BY370" t="s">
        <v>1744</v>
      </c>
      <c r="BZ370" t="s">
        <v>1547</v>
      </c>
      <c r="CA370" t="s">
        <v>1744</v>
      </c>
      <c r="CB370" t="s">
        <v>1995</v>
      </c>
      <c r="CC370"/>
      <c r="CD370" t="s">
        <v>998</v>
      </c>
      <c r="CE370" t="s">
        <v>1230</v>
      </c>
      <c r="CF370" t="s">
        <v>13984</v>
      </c>
      <c r="CG370" t="s">
        <v>13985</v>
      </c>
      <c r="CH370" t="s">
        <v>1230</v>
      </c>
      <c r="CI370" t="s">
        <v>1547</v>
      </c>
      <c r="CJ370" t="s">
        <v>3592</v>
      </c>
      <c r="CK370" t="s">
        <v>1568</v>
      </c>
      <c r="CL370"/>
      <c r="CM370"/>
      <c r="CN370" t="e">
        <v>#REF!</v>
      </c>
      <c r="CO370" t="s">
        <v>13360</v>
      </c>
      <c r="CP370" t="e">
        <v>#REF!</v>
      </c>
      <c r="CQ370" t="s">
        <v>13360</v>
      </c>
      <c r="CR370" t="s">
        <v>1547</v>
      </c>
      <c r="CS370">
        <v>8</v>
      </c>
      <c r="CT370" t="s">
        <v>13858</v>
      </c>
      <c r="CU370" t="s">
        <v>13858</v>
      </c>
      <c r="CV370" t="s">
        <v>13858</v>
      </c>
      <c r="CW370" t="s">
        <v>1547</v>
      </c>
      <c r="CX370" t="s">
        <v>1547</v>
      </c>
      <c r="CY370">
        <v>368</v>
      </c>
      <c r="CZ370" t="s">
        <v>7475</v>
      </c>
      <c r="DA370" t="s">
        <v>1547</v>
      </c>
      <c r="DB370" t="s">
        <v>1881</v>
      </c>
      <c r="DC370" t="s">
        <v>1882</v>
      </c>
      <c r="DD370" t="s">
        <v>13357</v>
      </c>
      <c r="DE370" t="s">
        <v>3575</v>
      </c>
      <c r="DF370" t="s">
        <v>13359</v>
      </c>
      <c r="DG370" t="s">
        <v>1547</v>
      </c>
      <c r="DH370" t="s">
        <v>1547</v>
      </c>
      <c r="DI370" t="s">
        <v>1892</v>
      </c>
      <c r="DJ370" t="s">
        <v>13978</v>
      </c>
      <c r="DK370"/>
      <c r="DL370" t="s">
        <v>1892</v>
      </c>
      <c r="DM370">
        <v>9</v>
      </c>
      <c r="DN370" t="s">
        <v>1883</v>
      </c>
      <c r="DO370" t="s">
        <v>1568</v>
      </c>
      <c r="DP370" t="b">
        <v>1</v>
      </c>
      <c r="DQ370" t="b">
        <v>0</v>
      </c>
      <c r="DR370" t="b">
        <v>1</v>
      </c>
      <c r="DS370" t="b">
        <v>0</v>
      </c>
      <c r="DT370" t="b">
        <v>0</v>
      </c>
      <c r="DU370" t="b">
        <v>1</v>
      </c>
      <c r="DV370" t="b">
        <v>0</v>
      </c>
      <c r="DW370">
        <v>0</v>
      </c>
      <c r="DX370" t="b">
        <v>0</v>
      </c>
      <c r="DY370" t="b">
        <v>0</v>
      </c>
      <c r="DZ370" t="b">
        <v>0</v>
      </c>
      <c r="EA370" t="b">
        <v>0</v>
      </c>
      <c r="EB370" t="b">
        <v>0</v>
      </c>
      <c r="EC370" t="b">
        <v>1</v>
      </c>
      <c r="ED370" t="b">
        <v>0</v>
      </c>
      <c r="EE370" t="b">
        <v>0</v>
      </c>
      <c r="EF370" t="b">
        <v>0</v>
      </c>
      <c r="EG370" t="b" cm="1">
        <v>0</v>
      </c>
      <c r="EH370" t="b">
        <v>0</v>
      </c>
      <c r="EI370" t="b">
        <v>0</v>
      </c>
      <c r="EJ370" t="b">
        <v>1</v>
      </c>
      <c r="EK370" t="s">
        <v>5327</v>
      </c>
      <c r="EL370">
        <v>0</v>
      </c>
      <c r="EM370">
        <v>29</v>
      </c>
      <c r="EN370" t="b">
        <v>0</v>
      </c>
    </row>
    <row r="371" spans="1:144" ht="15.75">
      <c r="A371"/>
      <c r="B371" t="s">
        <v>1568</v>
      </c>
      <c r="C371" t="s">
        <v>1568</v>
      </c>
      <c r="D371" t="s">
        <v>13361</v>
      </c>
      <c r="E371" t="s">
        <v>13362</v>
      </c>
      <c r="F371" t="s">
        <v>13363</v>
      </c>
      <c r="G371" t="s">
        <v>13361</v>
      </c>
      <c r="H371"/>
      <c r="I371" t="s">
        <v>1230</v>
      </c>
      <c r="J371"/>
      <c r="K371" t="s">
        <v>902</v>
      </c>
      <c r="L371" t="s">
        <v>3190</v>
      </c>
      <c r="M371" t="s">
        <v>1995</v>
      </c>
      <c r="N371"/>
      <c r="O371" t="s">
        <v>13858</v>
      </c>
      <c r="P371" t="s">
        <v>1568</v>
      </c>
      <c r="Q371" t="s">
        <v>3575</v>
      </c>
      <c r="R371" t="s">
        <v>3592</v>
      </c>
      <c r="S371" t="s">
        <v>14511</v>
      </c>
      <c r="T371"/>
      <c r="U371" t="e">
        <v>#REF!</v>
      </c>
      <c r="V371" t="s">
        <v>13364</v>
      </c>
      <c r="W371"/>
      <c r="X371"/>
      <c r="Y371"/>
      <c r="Z371"/>
      <c r="AA371"/>
      <c r="AB371"/>
      <c r="AC371"/>
      <c r="AD371"/>
      <c r="AE371"/>
      <c r="AF371"/>
      <c r="AG371"/>
      <c r="AH371"/>
      <c r="AI371"/>
      <c r="AJ371"/>
      <c r="AK371"/>
      <c r="AL371"/>
      <c r="AM371"/>
      <c r="AN371"/>
      <c r="AO371" s="108" t="s">
        <v>43</v>
      </c>
      <c r="AP371" t="s">
        <v>13122</v>
      </c>
      <c r="AQ371">
        <v>32</v>
      </c>
      <c r="AR371" t="s">
        <v>13986</v>
      </c>
      <c r="AS371" t="s">
        <v>1568</v>
      </c>
      <c r="AT371" t="s">
        <v>1885</v>
      </c>
      <c r="AU371" t="s">
        <v>13362</v>
      </c>
      <c r="AV371" t="s">
        <v>13987</v>
      </c>
      <c r="AW371" t="s">
        <v>13988</v>
      </c>
      <c r="AX371" t="s">
        <v>1740</v>
      </c>
      <c r="AY371" t="s">
        <v>13989</v>
      </c>
      <c r="AZ371" t="s">
        <v>3575</v>
      </c>
      <c r="BA371" t="s">
        <v>13990</v>
      </c>
      <c r="BB371" t="s">
        <v>1230</v>
      </c>
      <c r="BC371" t="s">
        <v>3190</v>
      </c>
      <c r="BD371" t="s">
        <v>13991</v>
      </c>
      <c r="BE371" t="s">
        <v>13274</v>
      </c>
      <c r="BF371">
        <v>371</v>
      </c>
      <c r="BG371">
        <v>341</v>
      </c>
      <c r="BH371">
        <v>0</v>
      </c>
      <c r="BI371" t="s">
        <v>13362</v>
      </c>
      <c r="BJ371">
        <v>1</v>
      </c>
      <c r="BK371">
        <v>0</v>
      </c>
      <c r="BL371">
        <v>0</v>
      </c>
      <c r="BM371" t="s">
        <v>1547</v>
      </c>
      <c r="BN371" t="s">
        <v>13275</v>
      </c>
      <c r="BO371" t="s">
        <v>13813</v>
      </c>
      <c r="BP371" t="s" cm="1">
        <v>13812</v>
      </c>
      <c r="BQ371" t="s">
        <v>1547</v>
      </c>
      <c r="BR371" t="s">
        <v>13858</v>
      </c>
      <c r="BS371">
        <v>31</v>
      </c>
      <c r="BT371" t="s">
        <v>5261</v>
      </c>
      <c r="BU371" t="s">
        <v>15419</v>
      </c>
      <c r="BV371" t="s">
        <v>13361</v>
      </c>
      <c r="BW371" t="s">
        <v>13987</v>
      </c>
      <c r="BX371" t="s">
        <v>1744</v>
      </c>
      <c r="BY371" t="s">
        <v>1744</v>
      </c>
      <c r="BZ371" t="s">
        <v>1547</v>
      </c>
      <c r="CA371" t="s">
        <v>1744</v>
      </c>
      <c r="CB371" t="s">
        <v>1995</v>
      </c>
      <c r="CC371"/>
      <c r="CD371" t="s">
        <v>998</v>
      </c>
      <c r="CE371" t="s">
        <v>1230</v>
      </c>
      <c r="CF371" t="s">
        <v>13992</v>
      </c>
      <c r="CG371" t="s">
        <v>13993</v>
      </c>
      <c r="CH371" t="s">
        <v>1230</v>
      </c>
      <c r="CI371" t="s">
        <v>1547</v>
      </c>
      <c r="CJ371" t="s">
        <v>3592</v>
      </c>
      <c r="CK371" t="s">
        <v>1568</v>
      </c>
      <c r="CL371"/>
      <c r="CM371"/>
      <c r="CN371" t="e">
        <v>#REF!</v>
      </c>
      <c r="CO371" t="s">
        <v>13364</v>
      </c>
      <c r="CP371" t="e">
        <v>#REF!</v>
      </c>
      <c r="CQ371" t="s">
        <v>13364</v>
      </c>
      <c r="CR371" t="s">
        <v>1547</v>
      </c>
      <c r="CS371">
        <v>8</v>
      </c>
      <c r="CT371" t="s">
        <v>13858</v>
      </c>
      <c r="CU371" t="s">
        <v>13858</v>
      </c>
      <c r="CV371" t="s">
        <v>13858</v>
      </c>
      <c r="CW371" t="s">
        <v>1547</v>
      </c>
      <c r="CX371" t="s">
        <v>1547</v>
      </c>
      <c r="CY371">
        <v>369</v>
      </c>
      <c r="CZ371" t="s">
        <v>7484</v>
      </c>
      <c r="DA371" t="s">
        <v>1547</v>
      </c>
      <c r="DB371" t="s">
        <v>1881</v>
      </c>
      <c r="DC371" t="s">
        <v>1882</v>
      </c>
      <c r="DD371" t="s">
        <v>13362</v>
      </c>
      <c r="DE371" t="s">
        <v>3575</v>
      </c>
      <c r="DF371" t="s">
        <v>13361</v>
      </c>
      <c r="DG371" t="s">
        <v>1547</v>
      </c>
      <c r="DH371" t="s">
        <v>1547</v>
      </c>
      <c r="DI371" t="s">
        <v>1892</v>
      </c>
      <c r="DJ371" t="s">
        <v>13986</v>
      </c>
      <c r="DK371"/>
      <c r="DL371" t="s">
        <v>14624</v>
      </c>
      <c r="DM371">
        <v>9</v>
      </c>
      <c r="DN371" t="s">
        <v>1883</v>
      </c>
      <c r="DO371" t="s">
        <v>1568</v>
      </c>
      <c r="DP371" t="b">
        <v>1</v>
      </c>
      <c r="DQ371" t="b">
        <v>0</v>
      </c>
      <c r="DR371" t="b">
        <v>1</v>
      </c>
      <c r="DS371" t="b">
        <v>0</v>
      </c>
      <c r="DT371" t="b">
        <v>1</v>
      </c>
      <c r="DU371" t="b">
        <v>1</v>
      </c>
      <c r="DV371" t="b">
        <v>0</v>
      </c>
      <c r="DW371">
        <v>0</v>
      </c>
      <c r="DX371" t="b">
        <v>0</v>
      </c>
      <c r="DY371" t="b">
        <v>0</v>
      </c>
      <c r="DZ371" t="b">
        <v>0</v>
      </c>
      <c r="EA371" t="b">
        <v>0</v>
      </c>
      <c r="EB371" t="b">
        <v>0</v>
      </c>
      <c r="EC371" t="b">
        <v>0</v>
      </c>
      <c r="ED371" t="b">
        <v>0</v>
      </c>
      <c r="EE371" t="b">
        <v>0</v>
      </c>
      <c r="EF371" t="b">
        <v>0</v>
      </c>
      <c r="EG371" t="b" cm="1">
        <v>0</v>
      </c>
      <c r="EH371" t="b">
        <v>0</v>
      </c>
      <c r="EI371" t="b">
        <v>0</v>
      </c>
      <c r="EJ371" t="b">
        <v>0</v>
      </c>
      <c r="EK371" t="s">
        <v>1547</v>
      </c>
      <c r="EL371">
        <v>0</v>
      </c>
      <c r="EM371">
        <v>27</v>
      </c>
      <c r="EN371" t="b">
        <v>0</v>
      </c>
    </row>
    <row r="372" spans="1:144" ht="15.75">
      <c r="A372"/>
      <c r="B372" t="s">
        <v>1568</v>
      </c>
      <c r="C372" t="s">
        <v>1568</v>
      </c>
      <c r="D372" t="s">
        <v>13365</v>
      </c>
      <c r="E372" t="s">
        <v>13366</v>
      </c>
      <c r="F372" t="s">
        <v>13365</v>
      </c>
      <c r="G372" t="s">
        <v>13365</v>
      </c>
      <c r="H372"/>
      <c r="I372" t="s">
        <v>1230</v>
      </c>
      <c r="J372"/>
      <c r="K372" t="s">
        <v>902</v>
      </c>
      <c r="L372" t="s">
        <v>3190</v>
      </c>
      <c r="M372" t="s">
        <v>1995</v>
      </c>
      <c r="N372"/>
      <c r="O372" t="s">
        <v>13858</v>
      </c>
      <c r="P372" t="s">
        <v>1568</v>
      </c>
      <c r="Q372" t="s">
        <v>3575</v>
      </c>
      <c r="R372" t="s">
        <v>3592</v>
      </c>
      <c r="S372"/>
      <c r="T372"/>
      <c r="U372" t="e">
        <v>#REF!</v>
      </c>
      <c r="V372" t="s">
        <v>13367</v>
      </c>
      <c r="W372"/>
      <c r="X372"/>
      <c r="Y372"/>
      <c r="Z372"/>
      <c r="AA372"/>
      <c r="AB372"/>
      <c r="AC372"/>
      <c r="AD372"/>
      <c r="AE372"/>
      <c r="AF372"/>
      <c r="AG372"/>
      <c r="AH372"/>
      <c r="AI372"/>
      <c r="AJ372"/>
      <c r="AK372"/>
      <c r="AL372"/>
      <c r="AM372"/>
      <c r="AN372"/>
      <c r="AO372" s="108" t="s">
        <v>43</v>
      </c>
      <c r="AP372" t="s">
        <v>13122</v>
      </c>
      <c r="AQ372">
        <v>33</v>
      </c>
      <c r="AR372" t="s">
        <v>13994</v>
      </c>
      <c r="AS372" t="s">
        <v>1568</v>
      </c>
      <c r="AT372" t="s">
        <v>1885</v>
      </c>
      <c r="AU372" t="s">
        <v>13366</v>
      </c>
      <c r="AV372" t="s">
        <v>13995</v>
      </c>
      <c r="AW372" t="s">
        <v>13996</v>
      </c>
      <c r="AX372" t="s">
        <v>1740</v>
      </c>
      <c r="AY372" t="s">
        <v>13996</v>
      </c>
      <c r="AZ372" t="s">
        <v>3575</v>
      </c>
      <c r="BA372" t="s">
        <v>13997</v>
      </c>
      <c r="BB372" t="s">
        <v>1230</v>
      </c>
      <c r="BC372" t="s">
        <v>3190</v>
      </c>
      <c r="BD372" t="s">
        <v>13998</v>
      </c>
      <c r="BE372" t="s">
        <v>13274</v>
      </c>
      <c r="BF372">
        <v>372</v>
      </c>
      <c r="BG372">
        <v>341</v>
      </c>
      <c r="BH372">
        <v>0</v>
      </c>
      <c r="BI372" t="s">
        <v>13366</v>
      </c>
      <c r="BJ372">
        <v>1</v>
      </c>
      <c r="BK372">
        <v>0</v>
      </c>
      <c r="BL372">
        <v>0</v>
      </c>
      <c r="BM372" t="s">
        <v>1547</v>
      </c>
      <c r="BN372" t="s">
        <v>13275</v>
      </c>
      <c r="BO372" t="s">
        <v>13813</v>
      </c>
      <c r="BP372" t="s" cm="1">
        <v>13812</v>
      </c>
      <c r="BQ372" t="s">
        <v>1547</v>
      </c>
      <c r="BR372" t="s">
        <v>13858</v>
      </c>
      <c r="BS372">
        <v>32</v>
      </c>
      <c r="BT372" t="s">
        <v>5271</v>
      </c>
      <c r="BU372" t="s">
        <v>15420</v>
      </c>
      <c r="BV372" t="s">
        <v>13365</v>
      </c>
      <c r="BW372" t="s">
        <v>13995</v>
      </c>
      <c r="BX372" t="s">
        <v>1744</v>
      </c>
      <c r="BY372" t="s">
        <v>1744</v>
      </c>
      <c r="BZ372" t="s">
        <v>1547</v>
      </c>
      <c r="CA372" t="s">
        <v>1744</v>
      </c>
      <c r="CB372" t="s">
        <v>1995</v>
      </c>
      <c r="CC372"/>
      <c r="CD372" t="s">
        <v>998</v>
      </c>
      <c r="CE372" t="s">
        <v>1230</v>
      </c>
      <c r="CF372" t="s">
        <v>13999</v>
      </c>
      <c r="CG372" t="s">
        <v>14000</v>
      </c>
      <c r="CH372" t="s">
        <v>1230</v>
      </c>
      <c r="CI372" t="s">
        <v>1547</v>
      </c>
      <c r="CJ372" t="s">
        <v>3592</v>
      </c>
      <c r="CK372" t="s">
        <v>1568</v>
      </c>
      <c r="CL372"/>
      <c r="CM372"/>
      <c r="CN372" t="e">
        <v>#REF!</v>
      </c>
      <c r="CO372" t="s">
        <v>13367</v>
      </c>
      <c r="CP372" t="e">
        <v>#REF!</v>
      </c>
      <c r="CQ372" t="s">
        <v>13367</v>
      </c>
      <c r="CR372" t="s">
        <v>1547</v>
      </c>
      <c r="CS372">
        <v>8</v>
      </c>
      <c r="CT372" t="s">
        <v>13858</v>
      </c>
      <c r="CU372" t="s">
        <v>13858</v>
      </c>
      <c r="CV372" t="s">
        <v>13858</v>
      </c>
      <c r="CW372" t="s">
        <v>1547</v>
      </c>
      <c r="CX372" t="s">
        <v>1547</v>
      </c>
      <c r="CY372">
        <v>370</v>
      </c>
      <c r="CZ372" t="s">
        <v>7490</v>
      </c>
      <c r="DA372" t="s">
        <v>1547</v>
      </c>
      <c r="DB372" t="s">
        <v>1881</v>
      </c>
      <c r="DC372" t="s">
        <v>1882</v>
      </c>
      <c r="DD372" t="s">
        <v>13366</v>
      </c>
      <c r="DE372" t="s">
        <v>3575</v>
      </c>
      <c r="DF372" t="s">
        <v>13365</v>
      </c>
      <c r="DG372" t="s">
        <v>1547</v>
      </c>
      <c r="DH372" t="s">
        <v>1547</v>
      </c>
      <c r="DI372" t="s">
        <v>1892</v>
      </c>
      <c r="DJ372" t="s">
        <v>13994</v>
      </c>
      <c r="DK372"/>
      <c r="DL372" t="s">
        <v>1892</v>
      </c>
      <c r="DM372">
        <v>9</v>
      </c>
      <c r="DN372" t="s">
        <v>1883</v>
      </c>
      <c r="DO372" t="s">
        <v>1568</v>
      </c>
      <c r="DP372" t="b">
        <v>1</v>
      </c>
      <c r="DQ372" t="b">
        <v>0</v>
      </c>
      <c r="DR372" t="b">
        <v>1</v>
      </c>
      <c r="DS372" t="b">
        <v>0</v>
      </c>
      <c r="DT372" t="b">
        <v>0</v>
      </c>
      <c r="DU372" t="b">
        <v>1</v>
      </c>
      <c r="DV372" t="b">
        <v>0</v>
      </c>
      <c r="DW372">
        <v>0</v>
      </c>
      <c r="DX372" t="b">
        <v>0</v>
      </c>
      <c r="DY372" t="b">
        <v>0</v>
      </c>
      <c r="DZ372" t="b">
        <v>0</v>
      </c>
      <c r="EA372" t="b">
        <v>0</v>
      </c>
      <c r="EB372" t="b">
        <v>0</v>
      </c>
      <c r="EC372" t="b">
        <v>0</v>
      </c>
      <c r="ED372" t="b">
        <v>0</v>
      </c>
      <c r="EE372" t="b">
        <v>0</v>
      </c>
      <c r="EF372" t="b">
        <v>0</v>
      </c>
      <c r="EG372" t="b" cm="1">
        <v>0</v>
      </c>
      <c r="EH372" t="b">
        <v>0</v>
      </c>
      <c r="EI372" t="b">
        <v>0</v>
      </c>
      <c r="EJ372" t="b">
        <v>0</v>
      </c>
      <c r="EK372" t="s">
        <v>1547</v>
      </c>
      <c r="EL372">
        <v>0</v>
      </c>
      <c r="EM372">
        <v>22</v>
      </c>
      <c r="EN372" t="b">
        <v>0</v>
      </c>
    </row>
    <row r="373" spans="1:144" s="119" customFormat="1" ht="15.75">
      <c r="A373"/>
      <c r="B373" t="s">
        <v>1568</v>
      </c>
      <c r="C373" t="s">
        <v>1568</v>
      </c>
      <c r="D373" t="s">
        <v>13368</v>
      </c>
      <c r="E373" t="s">
        <v>14512</v>
      </c>
      <c r="F373" t="s">
        <v>13368</v>
      </c>
      <c r="G373" t="s">
        <v>13368</v>
      </c>
      <c r="H373" t="s">
        <v>14513</v>
      </c>
      <c r="I373" t="s">
        <v>1230</v>
      </c>
      <c r="J373"/>
      <c r="K373" t="s">
        <v>902</v>
      </c>
      <c r="L373" t="s">
        <v>3190</v>
      </c>
      <c r="M373" t="s">
        <v>1995</v>
      </c>
      <c r="N373"/>
      <c r="O373" t="s">
        <v>13858</v>
      </c>
      <c r="P373" t="s">
        <v>1568</v>
      </c>
      <c r="Q373" t="s">
        <v>3575</v>
      </c>
      <c r="R373" t="s">
        <v>3592</v>
      </c>
      <c r="S373"/>
      <c r="T373"/>
      <c r="U373" t="e">
        <v>#REF!</v>
      </c>
      <c r="V373" t="s">
        <v>14514</v>
      </c>
      <c r="W373"/>
      <c r="X373"/>
      <c r="Y373"/>
      <c r="Z373"/>
      <c r="AA373"/>
      <c r="AB373"/>
      <c r="AC373"/>
      <c r="AD373"/>
      <c r="AE373"/>
      <c r="AF373"/>
      <c r="AG373"/>
      <c r="AH373"/>
      <c r="AI373"/>
      <c r="AJ373"/>
      <c r="AK373"/>
      <c r="AL373"/>
      <c r="AM373"/>
      <c r="AN373"/>
      <c r="AO373" s="108" t="s">
        <v>43</v>
      </c>
      <c r="AP373" t="s">
        <v>13122</v>
      </c>
      <c r="AQ373">
        <v>34</v>
      </c>
      <c r="AR373" t="s">
        <v>14625</v>
      </c>
      <c r="AS373" t="s">
        <v>1568</v>
      </c>
      <c r="AT373" t="s">
        <v>1885</v>
      </c>
      <c r="AU373" t="s">
        <v>14512</v>
      </c>
      <c r="AV373" t="s">
        <v>14626</v>
      </c>
      <c r="AW373" t="s">
        <v>14002</v>
      </c>
      <c r="AX373" t="s">
        <v>1740</v>
      </c>
      <c r="AY373" t="s">
        <v>14002</v>
      </c>
      <c r="AZ373" t="s">
        <v>3575</v>
      </c>
      <c r="BA373" t="s">
        <v>14627</v>
      </c>
      <c r="BB373" t="s">
        <v>1230</v>
      </c>
      <c r="BC373" t="s">
        <v>3190</v>
      </c>
      <c r="BD373" t="s">
        <v>14004</v>
      </c>
      <c r="BE373" t="s">
        <v>13274</v>
      </c>
      <c r="BF373">
        <v>373</v>
      </c>
      <c r="BG373">
        <v>341</v>
      </c>
      <c r="BH373">
        <v>0</v>
      </c>
      <c r="BI373" t="s">
        <v>14512</v>
      </c>
      <c r="BJ373">
        <v>1</v>
      </c>
      <c r="BK373">
        <v>0</v>
      </c>
      <c r="BL373">
        <v>0</v>
      </c>
      <c r="BM373" t="s">
        <v>1547</v>
      </c>
      <c r="BN373" t="s">
        <v>13275</v>
      </c>
      <c r="BO373" t="s">
        <v>13813</v>
      </c>
      <c r="BP373" t="s" cm="1">
        <v>13812</v>
      </c>
      <c r="BQ373" t="s">
        <v>1547</v>
      </c>
      <c r="BR373" t="s">
        <v>13858</v>
      </c>
      <c r="BS373">
        <v>33</v>
      </c>
      <c r="BT373" t="s">
        <v>5281</v>
      </c>
      <c r="BU373" t="s">
        <v>15421</v>
      </c>
      <c r="BV373" t="s">
        <v>13368</v>
      </c>
      <c r="BW373" t="s">
        <v>14626</v>
      </c>
      <c r="BX373" t="s">
        <v>14628</v>
      </c>
      <c r="BY373" t="s">
        <v>1744</v>
      </c>
      <c r="BZ373" t="s">
        <v>1547</v>
      </c>
      <c r="CA373" t="s">
        <v>1744</v>
      </c>
      <c r="CB373" t="s">
        <v>1995</v>
      </c>
      <c r="CC373"/>
      <c r="CD373" t="s">
        <v>998</v>
      </c>
      <c r="CE373" t="s">
        <v>1230</v>
      </c>
      <c r="CF373" t="s">
        <v>14629</v>
      </c>
      <c r="CG373" t="s">
        <v>14630</v>
      </c>
      <c r="CH373" t="s">
        <v>1230</v>
      </c>
      <c r="CI373" t="s">
        <v>1547</v>
      </c>
      <c r="CJ373" t="s">
        <v>3592</v>
      </c>
      <c r="CK373" t="s">
        <v>1568</v>
      </c>
      <c r="CL373"/>
      <c r="CM373"/>
      <c r="CN373" t="e">
        <v>#REF!</v>
      </c>
      <c r="CO373" t="s">
        <v>14514</v>
      </c>
      <c r="CP373" t="e">
        <v>#REF!</v>
      </c>
      <c r="CQ373" t="s">
        <v>14514</v>
      </c>
      <c r="CR373" t="s">
        <v>1547</v>
      </c>
      <c r="CS373">
        <v>8</v>
      </c>
      <c r="CT373" t="s">
        <v>13858</v>
      </c>
      <c r="CU373" t="s">
        <v>13858</v>
      </c>
      <c r="CV373" t="s">
        <v>13858</v>
      </c>
      <c r="CW373" t="s">
        <v>1547</v>
      </c>
      <c r="CX373" t="s">
        <v>1547</v>
      </c>
      <c r="CY373">
        <v>371</v>
      </c>
      <c r="CZ373" t="s">
        <v>7493</v>
      </c>
      <c r="DA373" t="s">
        <v>1547</v>
      </c>
      <c r="DB373" t="s">
        <v>1881</v>
      </c>
      <c r="DC373" t="s">
        <v>1882</v>
      </c>
      <c r="DD373" t="s">
        <v>14512</v>
      </c>
      <c r="DE373" t="s">
        <v>3575</v>
      </c>
      <c r="DF373" t="s">
        <v>13368</v>
      </c>
      <c r="DG373" t="s">
        <v>1547</v>
      </c>
      <c r="DH373" t="s">
        <v>1547</v>
      </c>
      <c r="DI373" t="s">
        <v>1892</v>
      </c>
      <c r="DJ373" t="s">
        <v>14625</v>
      </c>
      <c r="DK373"/>
      <c r="DL373" t="s">
        <v>1892</v>
      </c>
      <c r="DM373">
        <v>9</v>
      </c>
      <c r="DN373" t="s">
        <v>1883</v>
      </c>
      <c r="DO373" t="s">
        <v>1568</v>
      </c>
      <c r="DP373" t="b">
        <v>1</v>
      </c>
      <c r="DQ373" t="b">
        <v>0</v>
      </c>
      <c r="DR373" t="b">
        <v>1</v>
      </c>
      <c r="DS373" t="b">
        <v>0</v>
      </c>
      <c r="DT373" t="b">
        <v>0</v>
      </c>
      <c r="DU373" t="b">
        <v>1</v>
      </c>
      <c r="DV373" t="b">
        <v>0</v>
      </c>
      <c r="DW373">
        <v>0</v>
      </c>
      <c r="DX373" t="b">
        <v>0</v>
      </c>
      <c r="DY373" t="b">
        <v>0</v>
      </c>
      <c r="DZ373" t="b">
        <v>0</v>
      </c>
      <c r="EA373" t="b">
        <v>0</v>
      </c>
      <c r="EB373" t="b">
        <v>0</v>
      </c>
      <c r="EC373" t="b">
        <v>1</v>
      </c>
      <c r="ED373" t="b">
        <v>0</v>
      </c>
      <c r="EE373" t="b">
        <v>0</v>
      </c>
      <c r="EF373" t="b">
        <v>0</v>
      </c>
      <c r="EG373" t="b" cm="1">
        <v>0</v>
      </c>
      <c r="EH373" t="b">
        <v>0</v>
      </c>
      <c r="EI373" t="b">
        <v>0</v>
      </c>
      <c r="EJ373" t="b">
        <v>1</v>
      </c>
      <c r="EK373" t="s">
        <v>5327</v>
      </c>
      <c r="EL373">
        <v>0</v>
      </c>
      <c r="EM373">
        <v>26</v>
      </c>
      <c r="EN373" t="b">
        <v>0</v>
      </c>
    </row>
    <row r="374" spans="1:144" s="119" customFormat="1" ht="15.75">
      <c r="A374"/>
      <c r="B374" t="s">
        <v>1568</v>
      </c>
      <c r="C374" t="s">
        <v>1568</v>
      </c>
      <c r="D374" t="s">
        <v>13372</v>
      </c>
      <c r="E374" t="s">
        <v>14515</v>
      </c>
      <c r="F374" t="s">
        <v>13372</v>
      </c>
      <c r="G374" t="s">
        <v>13372</v>
      </c>
      <c r="H374"/>
      <c r="I374" t="s">
        <v>1230</v>
      </c>
      <c r="J374"/>
      <c r="K374" t="s">
        <v>902</v>
      </c>
      <c r="L374" t="s">
        <v>3190</v>
      </c>
      <c r="M374" t="s">
        <v>1995</v>
      </c>
      <c r="N374"/>
      <c r="O374" t="s">
        <v>13858</v>
      </c>
      <c r="P374" t="s">
        <v>1568</v>
      </c>
      <c r="Q374" t="s">
        <v>3575</v>
      </c>
      <c r="R374" t="s">
        <v>3592</v>
      </c>
      <c r="S374" t="s">
        <v>14516</v>
      </c>
      <c r="T374"/>
      <c r="U374" t="e">
        <v>#REF!</v>
      </c>
      <c r="V374" t="s">
        <v>14517</v>
      </c>
      <c r="W374"/>
      <c r="X374"/>
      <c r="Y374"/>
      <c r="Z374"/>
      <c r="AA374"/>
      <c r="AB374"/>
      <c r="AC374"/>
      <c r="AD374"/>
      <c r="AE374"/>
      <c r="AF374"/>
      <c r="AG374"/>
      <c r="AH374"/>
      <c r="AI374"/>
      <c r="AJ374"/>
      <c r="AK374"/>
      <c r="AL374"/>
      <c r="AM374"/>
      <c r="AN374"/>
      <c r="AO374" s="108" t="s">
        <v>43</v>
      </c>
      <c r="AP374" t="s">
        <v>13122</v>
      </c>
      <c r="AQ374">
        <v>35</v>
      </c>
      <c r="AR374" t="s">
        <v>14631</v>
      </c>
      <c r="AS374" t="s">
        <v>1568</v>
      </c>
      <c r="AT374" t="s">
        <v>1885</v>
      </c>
      <c r="AU374" t="s">
        <v>14515</v>
      </c>
      <c r="AV374" t="s">
        <v>14632</v>
      </c>
      <c r="AW374" t="s">
        <v>14006</v>
      </c>
      <c r="AX374" t="s">
        <v>1740</v>
      </c>
      <c r="AY374" t="s">
        <v>14006</v>
      </c>
      <c r="AZ374" t="s">
        <v>3575</v>
      </c>
      <c r="BA374" t="s">
        <v>14633</v>
      </c>
      <c r="BB374" t="s">
        <v>1230</v>
      </c>
      <c r="BC374" t="s">
        <v>3190</v>
      </c>
      <c r="BD374" t="s">
        <v>14007</v>
      </c>
      <c r="BE374" t="s">
        <v>13274</v>
      </c>
      <c r="BF374">
        <v>374</v>
      </c>
      <c r="BG374">
        <v>341</v>
      </c>
      <c r="BH374">
        <v>0</v>
      </c>
      <c r="BI374" t="s">
        <v>14515</v>
      </c>
      <c r="BJ374">
        <v>1</v>
      </c>
      <c r="BK374">
        <v>0</v>
      </c>
      <c r="BL374">
        <v>0</v>
      </c>
      <c r="BM374" t="s">
        <v>1547</v>
      </c>
      <c r="BN374" t="s">
        <v>13275</v>
      </c>
      <c r="BO374" t="s">
        <v>13813</v>
      </c>
      <c r="BP374" t="s" cm="1">
        <v>13812</v>
      </c>
      <c r="BQ374" t="s">
        <v>1547</v>
      </c>
      <c r="BR374" t="s">
        <v>13858</v>
      </c>
      <c r="BS374">
        <v>34</v>
      </c>
      <c r="BT374" t="s">
        <v>5292</v>
      </c>
      <c r="BU374" t="s">
        <v>15422</v>
      </c>
      <c r="BV374" t="s">
        <v>13372</v>
      </c>
      <c r="BW374" t="s">
        <v>14632</v>
      </c>
      <c r="BX374" t="s">
        <v>1744</v>
      </c>
      <c r="BY374" t="s">
        <v>1744</v>
      </c>
      <c r="BZ374" t="s">
        <v>1547</v>
      </c>
      <c r="CA374" t="s">
        <v>1744</v>
      </c>
      <c r="CB374" t="s">
        <v>1995</v>
      </c>
      <c r="CC374"/>
      <c r="CD374" t="s">
        <v>998</v>
      </c>
      <c r="CE374" t="s">
        <v>1230</v>
      </c>
      <c r="CF374" t="s">
        <v>14634</v>
      </c>
      <c r="CG374" t="s">
        <v>14635</v>
      </c>
      <c r="CH374" t="s">
        <v>1230</v>
      </c>
      <c r="CI374" t="s">
        <v>1547</v>
      </c>
      <c r="CJ374" t="s">
        <v>3592</v>
      </c>
      <c r="CK374" t="s">
        <v>1568</v>
      </c>
      <c r="CL374"/>
      <c r="CM374"/>
      <c r="CN374" t="e">
        <v>#REF!</v>
      </c>
      <c r="CO374" t="s">
        <v>14517</v>
      </c>
      <c r="CP374" t="e">
        <v>#REF!</v>
      </c>
      <c r="CQ374" t="s">
        <v>14517</v>
      </c>
      <c r="CR374" t="s">
        <v>1547</v>
      </c>
      <c r="CS374">
        <v>8</v>
      </c>
      <c r="CT374" t="s">
        <v>13858</v>
      </c>
      <c r="CU374" t="s">
        <v>13858</v>
      </c>
      <c r="CV374" t="s">
        <v>13858</v>
      </c>
      <c r="CW374" t="s">
        <v>1547</v>
      </c>
      <c r="CX374" t="s">
        <v>1547</v>
      </c>
      <c r="CY374">
        <v>372</v>
      </c>
      <c r="CZ374" t="s">
        <v>7496</v>
      </c>
      <c r="DA374" t="s">
        <v>1547</v>
      </c>
      <c r="DB374" t="s">
        <v>1881</v>
      </c>
      <c r="DC374" t="s">
        <v>1882</v>
      </c>
      <c r="DD374" t="s">
        <v>14515</v>
      </c>
      <c r="DE374" t="s">
        <v>3575</v>
      </c>
      <c r="DF374" t="s">
        <v>13372</v>
      </c>
      <c r="DG374" t="s">
        <v>1547</v>
      </c>
      <c r="DH374" t="s">
        <v>1547</v>
      </c>
      <c r="DI374" t="s">
        <v>1892</v>
      </c>
      <c r="DJ374" t="s">
        <v>14631</v>
      </c>
      <c r="DK374"/>
      <c r="DL374" t="s">
        <v>14636</v>
      </c>
      <c r="DM374">
        <v>9</v>
      </c>
      <c r="DN374" t="s">
        <v>1883</v>
      </c>
      <c r="DO374" t="s">
        <v>1568</v>
      </c>
      <c r="DP374" t="b">
        <v>1</v>
      </c>
      <c r="DQ374" t="b">
        <v>0</v>
      </c>
      <c r="DR374" t="b">
        <v>1</v>
      </c>
      <c r="DS374" t="b">
        <v>0</v>
      </c>
      <c r="DT374" t="b">
        <v>1</v>
      </c>
      <c r="DU374" t="b">
        <v>1</v>
      </c>
      <c r="DV374" t="b">
        <v>0</v>
      </c>
      <c r="DW374">
        <v>0</v>
      </c>
      <c r="DX374" t="b">
        <v>0</v>
      </c>
      <c r="DY374" t="b">
        <v>0</v>
      </c>
      <c r="DZ374" t="b">
        <v>0</v>
      </c>
      <c r="EA374" t="b">
        <v>0</v>
      </c>
      <c r="EB374" t="b">
        <v>0</v>
      </c>
      <c r="EC374" t="b">
        <v>0</v>
      </c>
      <c r="ED374" t="b">
        <v>0</v>
      </c>
      <c r="EE374" t="b">
        <v>0</v>
      </c>
      <c r="EF374" t="b">
        <v>0</v>
      </c>
      <c r="EG374" t="b" cm="1">
        <v>0</v>
      </c>
      <c r="EH374" t="b">
        <v>0</v>
      </c>
      <c r="EI374" t="b">
        <v>0</v>
      </c>
      <c r="EJ374" t="b">
        <v>0</v>
      </c>
      <c r="EK374" t="s">
        <v>1547</v>
      </c>
      <c r="EL374">
        <v>0</v>
      </c>
      <c r="EM374">
        <v>34</v>
      </c>
      <c r="EN374" t="b">
        <v>0</v>
      </c>
    </row>
    <row r="375" spans="1:144" s="119" customFormat="1" ht="15.75">
      <c r="A375"/>
      <c r="B375" t="s">
        <v>1568</v>
      </c>
      <c r="C375" t="s">
        <v>1568</v>
      </c>
      <c r="D375" t="s">
        <v>13373</v>
      </c>
      <c r="E375" t="s">
        <v>14518</v>
      </c>
      <c r="F375" t="s">
        <v>13373</v>
      </c>
      <c r="G375" t="s">
        <v>13373</v>
      </c>
      <c r="H375" t="s">
        <v>14519</v>
      </c>
      <c r="I375" t="s">
        <v>1230</v>
      </c>
      <c r="J375"/>
      <c r="K375" t="s">
        <v>902</v>
      </c>
      <c r="L375" t="s">
        <v>3190</v>
      </c>
      <c r="M375" t="s">
        <v>1995</v>
      </c>
      <c r="N375"/>
      <c r="O375" t="s">
        <v>13858</v>
      </c>
      <c r="P375" t="s">
        <v>1568</v>
      </c>
      <c r="Q375" t="s">
        <v>3575</v>
      </c>
      <c r="R375" t="s">
        <v>3592</v>
      </c>
      <c r="S375"/>
      <c r="T375"/>
      <c r="U375" t="e">
        <v>#REF!</v>
      </c>
      <c r="V375" t="s">
        <v>14520</v>
      </c>
      <c r="W375"/>
      <c r="X375"/>
      <c r="Y375"/>
      <c r="Z375"/>
      <c r="AA375"/>
      <c r="AB375"/>
      <c r="AC375"/>
      <c r="AD375"/>
      <c r="AE375"/>
      <c r="AF375"/>
      <c r="AG375"/>
      <c r="AH375"/>
      <c r="AI375"/>
      <c r="AJ375"/>
      <c r="AK375"/>
      <c r="AL375"/>
      <c r="AM375"/>
      <c r="AN375"/>
      <c r="AO375" s="108" t="s">
        <v>43</v>
      </c>
      <c r="AP375" t="s">
        <v>13122</v>
      </c>
      <c r="AQ375">
        <v>36</v>
      </c>
      <c r="AR375" t="s">
        <v>14637</v>
      </c>
      <c r="AS375" t="s">
        <v>1568</v>
      </c>
      <c r="AT375" t="s">
        <v>1885</v>
      </c>
      <c r="AU375" t="s">
        <v>14518</v>
      </c>
      <c r="AV375" t="s">
        <v>14638</v>
      </c>
      <c r="AW375" t="s">
        <v>14008</v>
      </c>
      <c r="AX375" t="s">
        <v>1740</v>
      </c>
      <c r="AY375" t="s">
        <v>14008</v>
      </c>
      <c r="AZ375" t="s">
        <v>3575</v>
      </c>
      <c r="BA375" t="s">
        <v>14639</v>
      </c>
      <c r="BB375" t="s">
        <v>1230</v>
      </c>
      <c r="BC375" t="s">
        <v>3190</v>
      </c>
      <c r="BD375" t="s">
        <v>14009</v>
      </c>
      <c r="BE375" t="s">
        <v>13274</v>
      </c>
      <c r="BF375">
        <v>375</v>
      </c>
      <c r="BG375">
        <v>341</v>
      </c>
      <c r="BH375">
        <v>0</v>
      </c>
      <c r="BI375" t="s">
        <v>14518</v>
      </c>
      <c r="BJ375">
        <v>1</v>
      </c>
      <c r="BK375">
        <v>0</v>
      </c>
      <c r="BL375">
        <v>0</v>
      </c>
      <c r="BM375" t="s">
        <v>1547</v>
      </c>
      <c r="BN375" t="s">
        <v>13275</v>
      </c>
      <c r="BO375" t="s">
        <v>13813</v>
      </c>
      <c r="BP375" t="s" cm="1">
        <v>13812</v>
      </c>
      <c r="BQ375" t="s">
        <v>1547</v>
      </c>
      <c r="BR375" t="s">
        <v>13858</v>
      </c>
      <c r="BS375">
        <v>35</v>
      </c>
      <c r="BT375" t="s">
        <v>5303</v>
      </c>
      <c r="BU375" t="s">
        <v>15423</v>
      </c>
      <c r="BV375" t="s">
        <v>13373</v>
      </c>
      <c r="BW375" t="s">
        <v>14638</v>
      </c>
      <c r="BX375" t="s">
        <v>14640</v>
      </c>
      <c r="BY375" t="s">
        <v>1744</v>
      </c>
      <c r="BZ375" t="s">
        <v>1547</v>
      </c>
      <c r="CA375" t="s">
        <v>1744</v>
      </c>
      <c r="CB375" t="s">
        <v>1995</v>
      </c>
      <c r="CC375"/>
      <c r="CD375" t="s">
        <v>998</v>
      </c>
      <c r="CE375" t="s">
        <v>1230</v>
      </c>
      <c r="CF375" t="s">
        <v>14641</v>
      </c>
      <c r="CG375" t="s">
        <v>14642</v>
      </c>
      <c r="CH375" t="s">
        <v>1230</v>
      </c>
      <c r="CI375" t="s">
        <v>1547</v>
      </c>
      <c r="CJ375" t="s">
        <v>3592</v>
      </c>
      <c r="CK375" t="s">
        <v>1568</v>
      </c>
      <c r="CL375"/>
      <c r="CM375"/>
      <c r="CN375" t="e">
        <v>#REF!</v>
      </c>
      <c r="CO375" t="s">
        <v>14520</v>
      </c>
      <c r="CP375" t="e">
        <v>#REF!</v>
      </c>
      <c r="CQ375" t="s">
        <v>14520</v>
      </c>
      <c r="CR375" t="s">
        <v>1547</v>
      </c>
      <c r="CS375">
        <v>8</v>
      </c>
      <c r="CT375" t="s">
        <v>13858</v>
      </c>
      <c r="CU375" t="s">
        <v>13858</v>
      </c>
      <c r="CV375" t="s">
        <v>13858</v>
      </c>
      <c r="CW375" t="s">
        <v>1547</v>
      </c>
      <c r="CX375" t="s">
        <v>1547</v>
      </c>
      <c r="CY375">
        <v>373</v>
      </c>
      <c r="CZ375" t="s">
        <v>7499</v>
      </c>
      <c r="DA375" t="s">
        <v>1547</v>
      </c>
      <c r="DB375" t="s">
        <v>1881</v>
      </c>
      <c r="DC375" t="s">
        <v>1882</v>
      </c>
      <c r="DD375" t="s">
        <v>14518</v>
      </c>
      <c r="DE375" t="s">
        <v>3575</v>
      </c>
      <c r="DF375" t="s">
        <v>13373</v>
      </c>
      <c r="DG375" t="s">
        <v>1547</v>
      </c>
      <c r="DH375" t="s">
        <v>1547</v>
      </c>
      <c r="DI375" t="s">
        <v>1892</v>
      </c>
      <c r="DJ375" t="s">
        <v>14637</v>
      </c>
      <c r="DK375"/>
      <c r="DL375" t="s">
        <v>1892</v>
      </c>
      <c r="DM375">
        <v>9</v>
      </c>
      <c r="DN375" t="s">
        <v>1883</v>
      </c>
      <c r="DO375" t="s">
        <v>1568</v>
      </c>
      <c r="DP375" t="b">
        <v>1</v>
      </c>
      <c r="DQ375" t="b">
        <v>0</v>
      </c>
      <c r="DR375" t="b">
        <v>1</v>
      </c>
      <c r="DS375" t="b">
        <v>0</v>
      </c>
      <c r="DT375" t="b">
        <v>0</v>
      </c>
      <c r="DU375" t="b">
        <v>1</v>
      </c>
      <c r="DV375" t="b">
        <v>0</v>
      </c>
      <c r="DW375">
        <v>0</v>
      </c>
      <c r="DX375" t="b">
        <v>0</v>
      </c>
      <c r="DY375" t="b">
        <v>0</v>
      </c>
      <c r="DZ375" t="b">
        <v>0</v>
      </c>
      <c r="EA375" t="b">
        <v>0</v>
      </c>
      <c r="EB375" t="b">
        <v>0</v>
      </c>
      <c r="EC375" t="b">
        <v>0</v>
      </c>
      <c r="ED375" t="b">
        <v>0</v>
      </c>
      <c r="EE375" t="b">
        <v>0</v>
      </c>
      <c r="EF375" t="b">
        <v>0</v>
      </c>
      <c r="EG375" t="b" cm="1">
        <v>0</v>
      </c>
      <c r="EH375" t="b">
        <v>0</v>
      </c>
      <c r="EI375" t="b">
        <v>0</v>
      </c>
      <c r="EJ375" t="b">
        <v>0</v>
      </c>
      <c r="EK375" t="s">
        <v>1547</v>
      </c>
      <c r="EL375">
        <v>0</v>
      </c>
      <c r="EM375">
        <v>30</v>
      </c>
      <c r="EN375" t="b">
        <v>0</v>
      </c>
    </row>
    <row r="376" spans="1:144" s="119" customFormat="1" ht="15.75">
      <c r="A376"/>
      <c r="B376" t="s">
        <v>1568</v>
      </c>
      <c r="C376" t="s">
        <v>1568</v>
      </c>
      <c r="D376" t="s">
        <v>13374</v>
      </c>
      <c r="E376" t="s">
        <v>14521</v>
      </c>
      <c r="F376" t="s">
        <v>13374</v>
      </c>
      <c r="G376" t="s">
        <v>13374</v>
      </c>
      <c r="H376"/>
      <c r="I376" t="s">
        <v>1230</v>
      </c>
      <c r="J376"/>
      <c r="K376" t="s">
        <v>902</v>
      </c>
      <c r="L376" t="s">
        <v>3190</v>
      </c>
      <c r="M376" t="s">
        <v>1995</v>
      </c>
      <c r="N376"/>
      <c r="O376" t="s">
        <v>13858</v>
      </c>
      <c r="P376" t="s">
        <v>1568</v>
      </c>
      <c r="Q376" t="s">
        <v>3575</v>
      </c>
      <c r="R376" t="s">
        <v>3592</v>
      </c>
      <c r="S376" t="s">
        <v>14522</v>
      </c>
      <c r="T376"/>
      <c r="U376" t="e">
        <v>#REF!</v>
      </c>
      <c r="V376" t="s">
        <v>14523</v>
      </c>
      <c r="W376"/>
      <c r="X376"/>
      <c r="Y376"/>
      <c r="Z376"/>
      <c r="AA376"/>
      <c r="AB376"/>
      <c r="AC376"/>
      <c r="AD376"/>
      <c r="AE376"/>
      <c r="AF376"/>
      <c r="AG376"/>
      <c r="AH376"/>
      <c r="AI376"/>
      <c r="AJ376"/>
      <c r="AK376"/>
      <c r="AL376"/>
      <c r="AM376"/>
      <c r="AN376"/>
      <c r="AO376" s="108" t="s">
        <v>43</v>
      </c>
      <c r="AP376" t="s">
        <v>13122</v>
      </c>
      <c r="AQ376">
        <v>37</v>
      </c>
      <c r="AR376" t="s">
        <v>14643</v>
      </c>
      <c r="AS376" t="s">
        <v>1568</v>
      </c>
      <c r="AT376" t="s">
        <v>1885</v>
      </c>
      <c r="AU376" t="s">
        <v>14521</v>
      </c>
      <c r="AV376" t="s">
        <v>14644</v>
      </c>
      <c r="AW376" t="s">
        <v>14010</v>
      </c>
      <c r="AX376" t="s">
        <v>1740</v>
      </c>
      <c r="AY376" t="s">
        <v>14010</v>
      </c>
      <c r="AZ376" t="s">
        <v>3575</v>
      </c>
      <c r="BA376" t="s">
        <v>14645</v>
      </c>
      <c r="BB376" t="s">
        <v>1230</v>
      </c>
      <c r="BC376" t="s">
        <v>3190</v>
      </c>
      <c r="BD376" t="s">
        <v>14011</v>
      </c>
      <c r="BE376" t="s">
        <v>13274</v>
      </c>
      <c r="BF376">
        <v>376</v>
      </c>
      <c r="BG376">
        <v>341</v>
      </c>
      <c r="BH376">
        <v>0</v>
      </c>
      <c r="BI376" t="s">
        <v>14521</v>
      </c>
      <c r="BJ376">
        <v>1</v>
      </c>
      <c r="BK376">
        <v>0</v>
      </c>
      <c r="BL376">
        <v>0</v>
      </c>
      <c r="BM376" t="s">
        <v>1547</v>
      </c>
      <c r="BN376" t="s">
        <v>13275</v>
      </c>
      <c r="BO376" t="s">
        <v>13813</v>
      </c>
      <c r="BP376" t="s" cm="1">
        <v>13812</v>
      </c>
      <c r="BQ376" t="s">
        <v>1547</v>
      </c>
      <c r="BR376" t="s">
        <v>13858</v>
      </c>
      <c r="BS376">
        <v>36</v>
      </c>
      <c r="BT376" t="s">
        <v>5312</v>
      </c>
      <c r="BU376" t="s">
        <v>15424</v>
      </c>
      <c r="BV376" t="s">
        <v>13374</v>
      </c>
      <c r="BW376" t="s">
        <v>14644</v>
      </c>
      <c r="BX376" t="s">
        <v>1744</v>
      </c>
      <c r="BY376" t="s">
        <v>1744</v>
      </c>
      <c r="BZ376" t="s">
        <v>1547</v>
      </c>
      <c r="CA376" t="s">
        <v>1744</v>
      </c>
      <c r="CB376" t="s">
        <v>1995</v>
      </c>
      <c r="CC376"/>
      <c r="CD376" t="s">
        <v>998</v>
      </c>
      <c r="CE376" t="s">
        <v>1230</v>
      </c>
      <c r="CF376" t="s">
        <v>14646</v>
      </c>
      <c r="CG376" t="s">
        <v>14647</v>
      </c>
      <c r="CH376" t="s">
        <v>1230</v>
      </c>
      <c r="CI376" t="s">
        <v>1547</v>
      </c>
      <c r="CJ376" t="s">
        <v>3592</v>
      </c>
      <c r="CK376" t="s">
        <v>1568</v>
      </c>
      <c r="CL376"/>
      <c r="CM376"/>
      <c r="CN376" t="e">
        <v>#REF!</v>
      </c>
      <c r="CO376" t="s">
        <v>14523</v>
      </c>
      <c r="CP376" t="e">
        <v>#REF!</v>
      </c>
      <c r="CQ376" t="s">
        <v>14523</v>
      </c>
      <c r="CR376" t="s">
        <v>1547</v>
      </c>
      <c r="CS376">
        <v>8</v>
      </c>
      <c r="CT376" t="s">
        <v>13858</v>
      </c>
      <c r="CU376" t="s">
        <v>13858</v>
      </c>
      <c r="CV376" t="s">
        <v>13858</v>
      </c>
      <c r="CW376" t="s">
        <v>1547</v>
      </c>
      <c r="CX376" t="s">
        <v>1547</v>
      </c>
      <c r="CY376">
        <v>374</v>
      </c>
      <c r="CZ376" t="s">
        <v>7502</v>
      </c>
      <c r="DA376" t="s">
        <v>1547</v>
      </c>
      <c r="DB376" t="s">
        <v>1881</v>
      </c>
      <c r="DC376" t="s">
        <v>1882</v>
      </c>
      <c r="DD376" t="s">
        <v>14521</v>
      </c>
      <c r="DE376" t="s">
        <v>3575</v>
      </c>
      <c r="DF376" t="s">
        <v>13374</v>
      </c>
      <c r="DG376" t="s">
        <v>1547</v>
      </c>
      <c r="DH376" t="s">
        <v>1547</v>
      </c>
      <c r="DI376" t="s">
        <v>1892</v>
      </c>
      <c r="DJ376" t="s">
        <v>14643</v>
      </c>
      <c r="DK376"/>
      <c r="DL376" t="s">
        <v>14648</v>
      </c>
      <c r="DM376">
        <v>9</v>
      </c>
      <c r="DN376" t="s">
        <v>1883</v>
      </c>
      <c r="DO376" t="s">
        <v>1568</v>
      </c>
      <c r="DP376" t="b">
        <v>1</v>
      </c>
      <c r="DQ376" t="b">
        <v>0</v>
      </c>
      <c r="DR376" t="b">
        <v>1</v>
      </c>
      <c r="DS376" t="b">
        <v>0</v>
      </c>
      <c r="DT376" t="b">
        <v>1</v>
      </c>
      <c r="DU376" t="b">
        <v>1</v>
      </c>
      <c r="DV376" t="b">
        <v>0</v>
      </c>
      <c r="DW376">
        <v>0</v>
      </c>
      <c r="DX376" t="b">
        <v>0</v>
      </c>
      <c r="DY376" t="b">
        <v>0</v>
      </c>
      <c r="DZ376" t="b">
        <v>0</v>
      </c>
      <c r="EA376" t="b">
        <v>0</v>
      </c>
      <c r="EB376" t="b">
        <v>0</v>
      </c>
      <c r="EC376" t="b">
        <v>0</v>
      </c>
      <c r="ED376" t="b">
        <v>0</v>
      </c>
      <c r="EE376" t="b">
        <v>0</v>
      </c>
      <c r="EF376" t="b">
        <v>0</v>
      </c>
      <c r="EG376" t="b" cm="1">
        <v>0</v>
      </c>
      <c r="EH376" t="b">
        <v>0</v>
      </c>
      <c r="EI376" t="b">
        <v>0</v>
      </c>
      <c r="EJ376" t="b">
        <v>0</v>
      </c>
      <c r="EK376" t="s">
        <v>1547</v>
      </c>
      <c r="EL376">
        <v>0</v>
      </c>
      <c r="EM376">
        <v>32</v>
      </c>
      <c r="EN376" t="b">
        <v>0</v>
      </c>
    </row>
    <row r="377" spans="1:144" ht="15.75">
      <c r="A377"/>
      <c r="B377" t="s">
        <v>1568</v>
      </c>
      <c r="C377" t="s">
        <v>1568</v>
      </c>
      <c r="D377" t="s">
        <v>13375</v>
      </c>
      <c r="E377" t="s">
        <v>14524</v>
      </c>
      <c r="F377" t="s">
        <v>13375</v>
      </c>
      <c r="G377" t="s">
        <v>13375</v>
      </c>
      <c r="H377" t="s">
        <v>14525</v>
      </c>
      <c r="I377" t="s">
        <v>1230</v>
      </c>
      <c r="J377"/>
      <c r="K377" t="s">
        <v>902</v>
      </c>
      <c r="L377" t="s">
        <v>3190</v>
      </c>
      <c r="M377" t="s">
        <v>1995</v>
      </c>
      <c r="N377"/>
      <c r="O377" t="s">
        <v>13858</v>
      </c>
      <c r="P377" t="s">
        <v>1568</v>
      </c>
      <c r="Q377" t="s">
        <v>3575</v>
      </c>
      <c r="R377" t="s">
        <v>3592</v>
      </c>
      <c r="S377"/>
      <c r="T377"/>
      <c r="U377" t="e">
        <v>#REF!</v>
      </c>
      <c r="V377" t="s">
        <v>14526</v>
      </c>
      <c r="W377"/>
      <c r="X377"/>
      <c r="Y377"/>
      <c r="Z377"/>
      <c r="AA377"/>
      <c r="AB377"/>
      <c r="AC377"/>
      <c r="AD377"/>
      <c r="AE377"/>
      <c r="AF377"/>
      <c r="AG377"/>
      <c r="AH377"/>
      <c r="AI377"/>
      <c r="AJ377"/>
      <c r="AK377"/>
      <c r="AL377"/>
      <c r="AM377"/>
      <c r="AN377"/>
      <c r="AO377" s="108" t="s">
        <v>43</v>
      </c>
      <c r="AP377" t="s">
        <v>13122</v>
      </c>
      <c r="AQ377">
        <v>38</v>
      </c>
      <c r="AR377" t="s">
        <v>14649</v>
      </c>
      <c r="AS377" t="s">
        <v>1568</v>
      </c>
      <c r="AT377" t="s">
        <v>1885</v>
      </c>
      <c r="AU377" t="s">
        <v>14524</v>
      </c>
      <c r="AV377" t="s">
        <v>14650</v>
      </c>
      <c r="AW377" t="s">
        <v>14012</v>
      </c>
      <c r="AX377" t="s">
        <v>1740</v>
      </c>
      <c r="AY377" t="s">
        <v>14012</v>
      </c>
      <c r="AZ377" t="s">
        <v>3575</v>
      </c>
      <c r="BA377" t="s">
        <v>14651</v>
      </c>
      <c r="BB377" t="s">
        <v>1230</v>
      </c>
      <c r="BC377" t="s">
        <v>3190</v>
      </c>
      <c r="BD377" t="s">
        <v>14013</v>
      </c>
      <c r="BE377" t="s">
        <v>13274</v>
      </c>
      <c r="BF377">
        <v>377</v>
      </c>
      <c r="BG377">
        <v>341</v>
      </c>
      <c r="BH377">
        <v>0</v>
      </c>
      <c r="BI377" t="s">
        <v>14524</v>
      </c>
      <c r="BJ377">
        <v>1</v>
      </c>
      <c r="BK377">
        <v>0</v>
      </c>
      <c r="BL377">
        <v>0</v>
      </c>
      <c r="BM377" t="s">
        <v>1547</v>
      </c>
      <c r="BN377" t="s">
        <v>13275</v>
      </c>
      <c r="BO377" t="s">
        <v>13813</v>
      </c>
      <c r="BP377" t="s" cm="1">
        <v>13812</v>
      </c>
      <c r="BQ377" t="s">
        <v>1547</v>
      </c>
      <c r="BR377" t="s">
        <v>13858</v>
      </c>
      <c r="BS377">
        <v>37</v>
      </c>
      <c r="BT377" t="s">
        <v>5322</v>
      </c>
      <c r="BU377" t="s">
        <v>15425</v>
      </c>
      <c r="BV377" t="s">
        <v>13375</v>
      </c>
      <c r="BW377" t="s">
        <v>14650</v>
      </c>
      <c r="BX377" t="s">
        <v>14652</v>
      </c>
      <c r="BY377" t="s">
        <v>1744</v>
      </c>
      <c r="BZ377" t="s">
        <v>1547</v>
      </c>
      <c r="CA377" t="s">
        <v>1744</v>
      </c>
      <c r="CB377" t="s">
        <v>1995</v>
      </c>
      <c r="CC377"/>
      <c r="CD377" t="s">
        <v>998</v>
      </c>
      <c r="CE377" t="s">
        <v>1230</v>
      </c>
      <c r="CF377" t="s">
        <v>14653</v>
      </c>
      <c r="CG377" t="s">
        <v>14654</v>
      </c>
      <c r="CH377" t="s">
        <v>1230</v>
      </c>
      <c r="CI377" t="s">
        <v>1547</v>
      </c>
      <c r="CJ377" t="s">
        <v>3592</v>
      </c>
      <c r="CK377" t="s">
        <v>1568</v>
      </c>
      <c r="CL377"/>
      <c r="CM377"/>
      <c r="CN377" t="e">
        <v>#REF!</v>
      </c>
      <c r="CO377" t="s">
        <v>14526</v>
      </c>
      <c r="CP377" t="e">
        <v>#REF!</v>
      </c>
      <c r="CQ377" t="s">
        <v>14526</v>
      </c>
      <c r="CR377" t="s">
        <v>1547</v>
      </c>
      <c r="CS377">
        <v>8</v>
      </c>
      <c r="CT377" t="s">
        <v>13858</v>
      </c>
      <c r="CU377" t="s">
        <v>13858</v>
      </c>
      <c r="CV377" t="s">
        <v>13858</v>
      </c>
      <c r="CW377" t="s">
        <v>1547</v>
      </c>
      <c r="CX377" t="s">
        <v>1547</v>
      </c>
      <c r="CY377">
        <v>375</v>
      </c>
      <c r="CZ377" t="s">
        <v>7506</v>
      </c>
      <c r="DA377" t="s">
        <v>1547</v>
      </c>
      <c r="DB377" t="s">
        <v>1881</v>
      </c>
      <c r="DC377" t="s">
        <v>1882</v>
      </c>
      <c r="DD377" t="s">
        <v>14524</v>
      </c>
      <c r="DE377" t="s">
        <v>3575</v>
      </c>
      <c r="DF377" t="s">
        <v>13375</v>
      </c>
      <c r="DG377" t="s">
        <v>1547</v>
      </c>
      <c r="DH377" t="s">
        <v>1547</v>
      </c>
      <c r="DI377" t="s">
        <v>1892</v>
      </c>
      <c r="DJ377" t="s">
        <v>14649</v>
      </c>
      <c r="DK377"/>
      <c r="DL377" t="s">
        <v>1892</v>
      </c>
      <c r="DM377">
        <v>9</v>
      </c>
      <c r="DN377" t="s">
        <v>1883</v>
      </c>
      <c r="DO377" t="s">
        <v>1568</v>
      </c>
      <c r="DP377" t="b">
        <v>1</v>
      </c>
      <c r="DQ377" t="b">
        <v>0</v>
      </c>
      <c r="DR377" t="b">
        <v>1</v>
      </c>
      <c r="DS377" t="b">
        <v>0</v>
      </c>
      <c r="DT377" t="b">
        <v>0</v>
      </c>
      <c r="DU377" t="b">
        <v>1</v>
      </c>
      <c r="DV377" t="b">
        <v>0</v>
      </c>
      <c r="DW377">
        <v>0</v>
      </c>
      <c r="DX377" t="b">
        <v>0</v>
      </c>
      <c r="DY377" t="b">
        <v>0</v>
      </c>
      <c r="DZ377" t="b">
        <v>0</v>
      </c>
      <c r="EA377" t="b">
        <v>0</v>
      </c>
      <c r="EB377" t="b">
        <v>0</v>
      </c>
      <c r="EC377" t="b">
        <v>0</v>
      </c>
      <c r="ED377" t="b">
        <v>0</v>
      </c>
      <c r="EE377" t="b">
        <v>0</v>
      </c>
      <c r="EF377" t="b">
        <v>0</v>
      </c>
      <c r="EG377" t="b" cm="1">
        <v>0</v>
      </c>
      <c r="EH377" t="b">
        <v>0</v>
      </c>
      <c r="EI377" t="b">
        <v>0</v>
      </c>
      <c r="EJ377" t="b">
        <v>0</v>
      </c>
      <c r="EK377" t="s">
        <v>1547</v>
      </c>
      <c r="EL377">
        <v>0</v>
      </c>
      <c r="EM377">
        <v>29</v>
      </c>
      <c r="EN377" t="b">
        <v>0</v>
      </c>
    </row>
    <row r="378" spans="1:144" ht="15.75">
      <c r="A378"/>
      <c r="B378" t="s">
        <v>1568</v>
      </c>
      <c r="C378" t="s">
        <v>1568</v>
      </c>
      <c r="D378" t="s">
        <v>13376</v>
      </c>
      <c r="E378" t="s">
        <v>14527</v>
      </c>
      <c r="F378" t="s">
        <v>13376</v>
      </c>
      <c r="G378" t="s">
        <v>13376</v>
      </c>
      <c r="H378"/>
      <c r="I378" t="s">
        <v>1230</v>
      </c>
      <c r="J378"/>
      <c r="K378" t="s">
        <v>902</v>
      </c>
      <c r="L378" t="s">
        <v>3190</v>
      </c>
      <c r="M378" t="s">
        <v>1995</v>
      </c>
      <c r="N378"/>
      <c r="O378" t="s">
        <v>13858</v>
      </c>
      <c r="P378" t="s">
        <v>1568</v>
      </c>
      <c r="Q378" t="s">
        <v>3575</v>
      </c>
      <c r="R378" t="s">
        <v>3592</v>
      </c>
      <c r="S378" t="s">
        <v>14528</v>
      </c>
      <c r="T378"/>
      <c r="U378" t="e">
        <v>#REF!</v>
      </c>
      <c r="V378" t="s">
        <v>14529</v>
      </c>
      <c r="W378"/>
      <c r="X378"/>
      <c r="Y378"/>
      <c r="Z378"/>
      <c r="AA378"/>
      <c r="AB378"/>
      <c r="AC378"/>
      <c r="AD378"/>
      <c r="AE378"/>
      <c r="AF378"/>
      <c r="AG378"/>
      <c r="AH378"/>
      <c r="AI378"/>
      <c r="AJ378"/>
      <c r="AK378"/>
      <c r="AL378"/>
      <c r="AM378"/>
      <c r="AN378"/>
      <c r="AO378" s="108" t="s">
        <v>43</v>
      </c>
      <c r="AP378" t="s">
        <v>13122</v>
      </c>
      <c r="AQ378">
        <v>39</v>
      </c>
      <c r="AR378" t="s">
        <v>14655</v>
      </c>
      <c r="AS378" t="s">
        <v>1568</v>
      </c>
      <c r="AT378" t="s">
        <v>1885</v>
      </c>
      <c r="AU378" t="s">
        <v>14527</v>
      </c>
      <c r="AV378" t="s">
        <v>14656</v>
      </c>
      <c r="AW378" t="s">
        <v>14014</v>
      </c>
      <c r="AX378" t="s">
        <v>1740</v>
      </c>
      <c r="AY378" t="s">
        <v>14014</v>
      </c>
      <c r="AZ378" t="s">
        <v>3575</v>
      </c>
      <c r="BA378" t="s">
        <v>14657</v>
      </c>
      <c r="BB378" t="s">
        <v>1230</v>
      </c>
      <c r="BC378" t="s">
        <v>3190</v>
      </c>
      <c r="BD378" t="s">
        <v>14015</v>
      </c>
      <c r="BE378" t="s">
        <v>13274</v>
      </c>
      <c r="BF378">
        <v>378</v>
      </c>
      <c r="BG378">
        <v>341</v>
      </c>
      <c r="BH378">
        <v>0</v>
      </c>
      <c r="BI378" t="s">
        <v>14527</v>
      </c>
      <c r="BJ378">
        <v>1</v>
      </c>
      <c r="BK378">
        <v>0</v>
      </c>
      <c r="BL378">
        <v>0</v>
      </c>
      <c r="BM378" t="s">
        <v>1547</v>
      </c>
      <c r="BN378" t="s">
        <v>13275</v>
      </c>
      <c r="BO378" t="s">
        <v>13813</v>
      </c>
      <c r="BP378" t="s" cm="1">
        <v>13812</v>
      </c>
      <c r="BQ378" t="s">
        <v>1547</v>
      </c>
      <c r="BR378" t="s">
        <v>13858</v>
      </c>
      <c r="BS378">
        <v>38</v>
      </c>
      <c r="BT378" t="s">
        <v>5333</v>
      </c>
      <c r="BU378" t="s">
        <v>15426</v>
      </c>
      <c r="BV378" t="s">
        <v>13376</v>
      </c>
      <c r="BW378" t="s">
        <v>14656</v>
      </c>
      <c r="BX378" t="s">
        <v>1744</v>
      </c>
      <c r="BY378" t="s">
        <v>1744</v>
      </c>
      <c r="BZ378" t="s">
        <v>1547</v>
      </c>
      <c r="CA378" t="s">
        <v>1744</v>
      </c>
      <c r="CB378" t="s">
        <v>1995</v>
      </c>
      <c r="CC378"/>
      <c r="CD378" t="s">
        <v>998</v>
      </c>
      <c r="CE378" t="s">
        <v>1230</v>
      </c>
      <c r="CF378" t="s">
        <v>14658</v>
      </c>
      <c r="CG378" t="s">
        <v>14659</v>
      </c>
      <c r="CH378" t="s">
        <v>1230</v>
      </c>
      <c r="CI378" t="s">
        <v>1547</v>
      </c>
      <c r="CJ378" t="s">
        <v>3592</v>
      </c>
      <c r="CK378" t="s">
        <v>1568</v>
      </c>
      <c r="CL378"/>
      <c r="CM378"/>
      <c r="CN378" t="e">
        <v>#REF!</v>
      </c>
      <c r="CO378" t="s">
        <v>14529</v>
      </c>
      <c r="CP378" t="e">
        <v>#REF!</v>
      </c>
      <c r="CQ378" t="s">
        <v>14529</v>
      </c>
      <c r="CR378" t="s">
        <v>1547</v>
      </c>
      <c r="CS378">
        <v>8</v>
      </c>
      <c r="CT378" t="s">
        <v>13858</v>
      </c>
      <c r="CU378" t="s">
        <v>13858</v>
      </c>
      <c r="CV378" t="s">
        <v>13858</v>
      </c>
      <c r="CW378" t="s">
        <v>1547</v>
      </c>
      <c r="CX378" t="s">
        <v>1547</v>
      </c>
      <c r="CY378">
        <v>376</v>
      </c>
      <c r="CZ378" t="s">
        <v>7511</v>
      </c>
      <c r="DA378" t="s">
        <v>1547</v>
      </c>
      <c r="DB378" t="s">
        <v>1881</v>
      </c>
      <c r="DC378" t="s">
        <v>1882</v>
      </c>
      <c r="DD378" t="s">
        <v>14527</v>
      </c>
      <c r="DE378" t="s">
        <v>3575</v>
      </c>
      <c r="DF378" t="s">
        <v>13376</v>
      </c>
      <c r="DG378" t="s">
        <v>1547</v>
      </c>
      <c r="DH378" t="s">
        <v>1547</v>
      </c>
      <c r="DI378" t="s">
        <v>1892</v>
      </c>
      <c r="DJ378" t="s">
        <v>14655</v>
      </c>
      <c r="DK378"/>
      <c r="DL378" t="s">
        <v>14660</v>
      </c>
      <c r="DM378">
        <v>9</v>
      </c>
      <c r="DN378" t="s">
        <v>1883</v>
      </c>
      <c r="DO378" t="s">
        <v>1568</v>
      </c>
      <c r="DP378" t="b">
        <v>1</v>
      </c>
      <c r="DQ378" t="b">
        <v>0</v>
      </c>
      <c r="DR378" t="b">
        <v>1</v>
      </c>
      <c r="DS378" t="b">
        <v>0</v>
      </c>
      <c r="DT378" t="b">
        <v>1</v>
      </c>
      <c r="DU378" t="b">
        <v>1</v>
      </c>
      <c r="DV378" t="b">
        <v>0</v>
      </c>
      <c r="DW378">
        <v>0</v>
      </c>
      <c r="DX378" t="b">
        <v>0</v>
      </c>
      <c r="DY378" t="b">
        <v>0</v>
      </c>
      <c r="DZ378" t="b">
        <v>0</v>
      </c>
      <c r="EA378" t="b">
        <v>0</v>
      </c>
      <c r="EB378" t="b">
        <v>0</v>
      </c>
      <c r="EC378" t="b">
        <v>0</v>
      </c>
      <c r="ED378" t="b">
        <v>0</v>
      </c>
      <c r="EE378" t="b">
        <v>0</v>
      </c>
      <c r="EF378" t="b">
        <v>0</v>
      </c>
      <c r="EG378" t="b" cm="1">
        <v>0</v>
      </c>
      <c r="EH378" t="b">
        <v>0</v>
      </c>
      <c r="EI378" t="b">
        <v>0</v>
      </c>
      <c r="EJ378" t="b">
        <v>0</v>
      </c>
      <c r="EK378" t="s">
        <v>1547</v>
      </c>
      <c r="EL378">
        <v>0</v>
      </c>
      <c r="EM378">
        <v>33</v>
      </c>
      <c r="EN378" t="b">
        <v>0</v>
      </c>
    </row>
    <row r="379" spans="1:144" ht="15.75">
      <c r="A379"/>
      <c r="B379" t="s">
        <v>1568</v>
      </c>
      <c r="C379" t="s">
        <v>1568</v>
      </c>
      <c r="D379" t="s">
        <v>13377</v>
      </c>
      <c r="E379" t="s">
        <v>14530</v>
      </c>
      <c r="F379" t="s">
        <v>13377</v>
      </c>
      <c r="G379" t="s">
        <v>13377</v>
      </c>
      <c r="H379" t="s">
        <v>14531</v>
      </c>
      <c r="I379" t="s">
        <v>1230</v>
      </c>
      <c r="J379"/>
      <c r="K379" t="s">
        <v>902</v>
      </c>
      <c r="L379" t="s">
        <v>3190</v>
      </c>
      <c r="M379" t="s">
        <v>1995</v>
      </c>
      <c r="N379"/>
      <c r="O379" t="s">
        <v>13858</v>
      </c>
      <c r="P379" t="s">
        <v>1568</v>
      </c>
      <c r="Q379" t="s">
        <v>3575</v>
      </c>
      <c r="R379" t="s">
        <v>3592</v>
      </c>
      <c r="S379"/>
      <c r="T379"/>
      <c r="U379" t="e">
        <v>#REF!</v>
      </c>
      <c r="V379" t="s">
        <v>14532</v>
      </c>
      <c r="W379"/>
      <c r="X379"/>
      <c r="Y379"/>
      <c r="Z379"/>
      <c r="AA379"/>
      <c r="AB379"/>
      <c r="AC379"/>
      <c r="AD379"/>
      <c r="AE379"/>
      <c r="AF379"/>
      <c r="AG379"/>
      <c r="AH379"/>
      <c r="AI379"/>
      <c r="AJ379"/>
      <c r="AK379"/>
      <c r="AL379"/>
      <c r="AM379"/>
      <c r="AN379"/>
      <c r="AO379" s="108" t="s">
        <v>43</v>
      </c>
      <c r="AP379" t="s">
        <v>13122</v>
      </c>
      <c r="AQ379">
        <v>40</v>
      </c>
      <c r="AR379" t="s">
        <v>14661</v>
      </c>
      <c r="AS379" t="s">
        <v>1568</v>
      </c>
      <c r="AT379" t="s">
        <v>1885</v>
      </c>
      <c r="AU379" t="s">
        <v>14530</v>
      </c>
      <c r="AV379" t="s">
        <v>14662</v>
      </c>
      <c r="AW379" t="s">
        <v>14016</v>
      </c>
      <c r="AX379" t="s">
        <v>1740</v>
      </c>
      <c r="AY379" t="s">
        <v>14016</v>
      </c>
      <c r="AZ379" t="s">
        <v>3575</v>
      </c>
      <c r="BA379" t="s">
        <v>14663</v>
      </c>
      <c r="BB379" t="s">
        <v>1230</v>
      </c>
      <c r="BC379" t="s">
        <v>3190</v>
      </c>
      <c r="BD379" t="s">
        <v>14017</v>
      </c>
      <c r="BE379" t="s">
        <v>13274</v>
      </c>
      <c r="BF379">
        <v>379</v>
      </c>
      <c r="BG379">
        <v>341</v>
      </c>
      <c r="BH379">
        <v>0</v>
      </c>
      <c r="BI379" t="s">
        <v>14530</v>
      </c>
      <c r="BJ379">
        <v>1</v>
      </c>
      <c r="BK379">
        <v>0</v>
      </c>
      <c r="BL379">
        <v>0</v>
      </c>
      <c r="BM379" t="s">
        <v>1547</v>
      </c>
      <c r="BN379" t="s">
        <v>13275</v>
      </c>
      <c r="BO379" t="s">
        <v>13813</v>
      </c>
      <c r="BP379" t="s" cm="1">
        <v>13812</v>
      </c>
      <c r="BQ379" t="s">
        <v>1547</v>
      </c>
      <c r="BR379" t="s">
        <v>13858</v>
      </c>
      <c r="BS379">
        <v>39</v>
      </c>
      <c r="BT379" t="s">
        <v>5344</v>
      </c>
      <c r="BU379" t="s">
        <v>15427</v>
      </c>
      <c r="BV379" t="s">
        <v>13377</v>
      </c>
      <c r="BW379" t="s">
        <v>14662</v>
      </c>
      <c r="BX379" t="s">
        <v>14664</v>
      </c>
      <c r="BY379" t="s">
        <v>1744</v>
      </c>
      <c r="BZ379" t="s">
        <v>1547</v>
      </c>
      <c r="CA379" t="s">
        <v>1744</v>
      </c>
      <c r="CB379" t="s">
        <v>1995</v>
      </c>
      <c r="CC379"/>
      <c r="CD379" t="s">
        <v>998</v>
      </c>
      <c r="CE379" t="s">
        <v>1230</v>
      </c>
      <c r="CF379" t="s">
        <v>14665</v>
      </c>
      <c r="CG379" t="s">
        <v>14666</v>
      </c>
      <c r="CH379" t="s">
        <v>1230</v>
      </c>
      <c r="CI379" t="s">
        <v>1547</v>
      </c>
      <c r="CJ379" t="s">
        <v>3592</v>
      </c>
      <c r="CK379" t="s">
        <v>1568</v>
      </c>
      <c r="CL379"/>
      <c r="CM379"/>
      <c r="CN379" t="e">
        <v>#REF!</v>
      </c>
      <c r="CO379" t="s">
        <v>14532</v>
      </c>
      <c r="CP379" t="e">
        <v>#REF!</v>
      </c>
      <c r="CQ379" t="s">
        <v>14532</v>
      </c>
      <c r="CR379" t="s">
        <v>1547</v>
      </c>
      <c r="CS379">
        <v>8</v>
      </c>
      <c r="CT379" t="s">
        <v>13858</v>
      </c>
      <c r="CU379" t="s">
        <v>13858</v>
      </c>
      <c r="CV379" t="s">
        <v>13858</v>
      </c>
      <c r="CW379" t="s">
        <v>1547</v>
      </c>
      <c r="CX379" t="s">
        <v>1547</v>
      </c>
      <c r="CY379">
        <v>377</v>
      </c>
      <c r="CZ379" t="s">
        <v>7520</v>
      </c>
      <c r="DA379" t="s">
        <v>1547</v>
      </c>
      <c r="DB379" t="s">
        <v>1881</v>
      </c>
      <c r="DC379" t="s">
        <v>1882</v>
      </c>
      <c r="DD379" t="s">
        <v>14530</v>
      </c>
      <c r="DE379" t="s">
        <v>3575</v>
      </c>
      <c r="DF379" t="s">
        <v>13377</v>
      </c>
      <c r="DG379" t="s">
        <v>1547</v>
      </c>
      <c r="DH379" t="s">
        <v>1547</v>
      </c>
      <c r="DI379" t="s">
        <v>1892</v>
      </c>
      <c r="DJ379" t="s">
        <v>14661</v>
      </c>
      <c r="DK379"/>
      <c r="DL379" t="s">
        <v>1892</v>
      </c>
      <c r="DM379">
        <v>9</v>
      </c>
      <c r="DN379" t="s">
        <v>1883</v>
      </c>
      <c r="DO379" t="s">
        <v>1568</v>
      </c>
      <c r="DP379" t="b">
        <v>1</v>
      </c>
      <c r="DQ379" t="b">
        <v>0</v>
      </c>
      <c r="DR379" t="b">
        <v>1</v>
      </c>
      <c r="DS379" t="b">
        <v>0</v>
      </c>
      <c r="DT379" t="b">
        <v>0</v>
      </c>
      <c r="DU379" t="b">
        <v>1</v>
      </c>
      <c r="DV379" t="b">
        <v>0</v>
      </c>
      <c r="DW379">
        <v>0</v>
      </c>
      <c r="DX379" t="b">
        <v>0</v>
      </c>
      <c r="DY379" t="b">
        <v>0</v>
      </c>
      <c r="DZ379" t="b">
        <v>0</v>
      </c>
      <c r="EA379" t="b">
        <v>0</v>
      </c>
      <c r="EB379" t="b">
        <v>0</v>
      </c>
      <c r="EC379" t="b">
        <v>0</v>
      </c>
      <c r="ED379" t="b">
        <v>0</v>
      </c>
      <c r="EE379" t="b">
        <v>0</v>
      </c>
      <c r="EF379" t="b">
        <v>0</v>
      </c>
      <c r="EG379" t="b" cm="1">
        <v>0</v>
      </c>
      <c r="EH379" t="b">
        <v>0</v>
      </c>
      <c r="EI379" t="b">
        <v>0</v>
      </c>
      <c r="EJ379" t="b">
        <v>0</v>
      </c>
      <c r="EK379" t="s">
        <v>1547</v>
      </c>
      <c r="EL379">
        <v>0</v>
      </c>
      <c r="EM379">
        <v>30</v>
      </c>
      <c r="EN379" t="b">
        <v>0</v>
      </c>
    </row>
    <row r="380" spans="1:144" ht="15.75">
      <c r="A380"/>
      <c r="B380" t="s">
        <v>1568</v>
      </c>
      <c r="C380" t="s">
        <v>1568</v>
      </c>
      <c r="D380" t="s">
        <v>13378</v>
      </c>
      <c r="E380" t="s">
        <v>13379</v>
      </c>
      <c r="F380"/>
      <c r="G380" t="s">
        <v>13378</v>
      </c>
      <c r="H380" t="s">
        <v>13378</v>
      </c>
      <c r="I380" t="s">
        <v>1244</v>
      </c>
      <c r="J380"/>
      <c r="K380"/>
      <c r="L380"/>
      <c r="M380"/>
      <c r="N380"/>
      <c r="O380" t="s">
        <v>13858</v>
      </c>
      <c r="P380" t="s">
        <v>1568</v>
      </c>
      <c r="Q380" t="s">
        <v>3575</v>
      </c>
      <c r="R380" t="s">
        <v>3592</v>
      </c>
      <c r="S380"/>
      <c r="T380"/>
      <c r="U380" t="s">
        <v>13380</v>
      </c>
      <c r="V380"/>
      <c r="W380"/>
      <c r="X380"/>
      <c r="Y380"/>
      <c r="Z380"/>
      <c r="AA380"/>
      <c r="AB380"/>
      <c r="AC380"/>
      <c r="AD380"/>
      <c r="AE380"/>
      <c r="AF380"/>
      <c r="AG380"/>
      <c r="AH380"/>
      <c r="AI380"/>
      <c r="AJ380"/>
      <c r="AK380"/>
      <c r="AL380"/>
      <c r="AM380"/>
      <c r="AN380"/>
      <c r="AO380" s="108" t="s">
        <v>43</v>
      </c>
      <c r="AP380" t="s">
        <v>13122</v>
      </c>
      <c r="AQ380">
        <v>41</v>
      </c>
      <c r="AR380" t="s">
        <v>14018</v>
      </c>
      <c r="AS380" t="s">
        <v>1568</v>
      </c>
      <c r="AT380" t="s">
        <v>1885</v>
      </c>
      <c r="AU380" t="s">
        <v>13379</v>
      </c>
      <c r="AV380" t="s">
        <v>14019</v>
      </c>
      <c r="AW380" t="s">
        <v>1744</v>
      </c>
      <c r="AX380" t="s">
        <v>1740</v>
      </c>
      <c r="AY380" t="s">
        <v>14020</v>
      </c>
      <c r="AZ380" t="s">
        <v>3575</v>
      </c>
      <c r="BA380" t="s">
        <v>14021</v>
      </c>
      <c r="BB380" t="s">
        <v>1244</v>
      </c>
      <c r="BC380" t="s">
        <v>1547</v>
      </c>
      <c r="BD380" t="s">
        <v>14022</v>
      </c>
      <c r="BE380" t="s">
        <v>13378</v>
      </c>
      <c r="BF380">
        <v>380</v>
      </c>
      <c r="BG380">
        <v>0</v>
      </c>
      <c r="BH380">
        <v>0</v>
      </c>
      <c r="BI380" t="s">
        <v>1547</v>
      </c>
      <c r="BJ380">
        <v>0</v>
      </c>
      <c r="BK380">
        <v>0</v>
      </c>
      <c r="BL380">
        <v>0</v>
      </c>
      <c r="BM380" t="s">
        <v>1547</v>
      </c>
      <c r="BN380" t="s">
        <v>1547</v>
      </c>
      <c r="BO380" t="s">
        <v>1547</v>
      </c>
      <c r="BP380" t="s" cm="1">
        <v>1547</v>
      </c>
      <c r="BQ380" t="s">
        <v>1547</v>
      </c>
      <c r="BR380" t="s">
        <v>13858</v>
      </c>
      <c r="BS380">
        <v>40</v>
      </c>
      <c r="BT380" t="s">
        <v>5355</v>
      </c>
      <c r="BU380" t="s">
        <v>15428</v>
      </c>
      <c r="BV380" t="s">
        <v>13378</v>
      </c>
      <c r="BW380" t="s">
        <v>14019</v>
      </c>
      <c r="BX380" t="s">
        <v>14020</v>
      </c>
      <c r="BY380" t="s">
        <v>1744</v>
      </c>
      <c r="BZ380" t="s">
        <v>1547</v>
      </c>
      <c r="CA380" t="s">
        <v>1744</v>
      </c>
      <c r="CB380" t="s">
        <v>1547</v>
      </c>
      <c r="CC380"/>
      <c r="CD380" t="s">
        <v>998</v>
      </c>
      <c r="CE380" t="s">
        <v>1244</v>
      </c>
      <c r="CF380" t="s">
        <v>13379</v>
      </c>
      <c r="CG380" t="s">
        <v>14019</v>
      </c>
      <c r="CH380" t="s">
        <v>1244</v>
      </c>
      <c r="CI380" t="s">
        <v>1547</v>
      </c>
      <c r="CJ380" t="s">
        <v>3592</v>
      </c>
      <c r="CK380" t="s">
        <v>1568</v>
      </c>
      <c r="CL380"/>
      <c r="CM380"/>
      <c r="CN380" t="s">
        <v>13380</v>
      </c>
      <c r="CO380" t="s">
        <v>1547</v>
      </c>
      <c r="CP380" t="s">
        <v>13380</v>
      </c>
      <c r="CQ380" t="s">
        <v>1547</v>
      </c>
      <c r="CR380" t="s">
        <v>1547</v>
      </c>
      <c r="CS380">
        <v>8</v>
      </c>
      <c r="CT380" t="s">
        <v>13858</v>
      </c>
      <c r="CU380" t="s">
        <v>13858</v>
      </c>
      <c r="CV380" t="s">
        <v>13858</v>
      </c>
      <c r="CW380" t="s">
        <v>1547</v>
      </c>
      <c r="CX380" t="s">
        <v>1547</v>
      </c>
      <c r="CY380">
        <v>378</v>
      </c>
      <c r="CZ380" t="s">
        <v>7529</v>
      </c>
      <c r="DA380" t="s">
        <v>1547</v>
      </c>
      <c r="DB380" t="s">
        <v>1881</v>
      </c>
      <c r="DC380" t="s">
        <v>1882</v>
      </c>
      <c r="DD380" t="s">
        <v>13379</v>
      </c>
      <c r="DE380" t="s">
        <v>3575</v>
      </c>
      <c r="DF380" t="s">
        <v>13378</v>
      </c>
      <c r="DG380" t="s">
        <v>1547</v>
      </c>
      <c r="DH380" t="s">
        <v>1547</v>
      </c>
      <c r="DI380" t="s">
        <v>1892</v>
      </c>
      <c r="DJ380" t="s">
        <v>14018</v>
      </c>
      <c r="DK380"/>
      <c r="DL380" t="s">
        <v>1892</v>
      </c>
      <c r="DM380">
        <v>9</v>
      </c>
      <c r="DN380" t="s">
        <v>1883</v>
      </c>
      <c r="DO380" t="s">
        <v>1568</v>
      </c>
      <c r="DP380" t="b">
        <v>1</v>
      </c>
      <c r="DQ380" t="b">
        <v>0</v>
      </c>
      <c r="DR380" t="b">
        <v>1</v>
      </c>
      <c r="DS380" t="b">
        <v>0</v>
      </c>
      <c r="DT380" t="b">
        <v>0</v>
      </c>
      <c r="DU380" t="b">
        <v>1</v>
      </c>
      <c r="DV380" t="b">
        <v>1</v>
      </c>
      <c r="DW380">
        <v>0</v>
      </c>
      <c r="DX380" t="b">
        <v>0</v>
      </c>
      <c r="DY380" t="b">
        <v>0</v>
      </c>
      <c r="DZ380" t="b">
        <v>0</v>
      </c>
      <c r="EA380" t="b">
        <v>0</v>
      </c>
      <c r="EB380" t="b">
        <v>0</v>
      </c>
      <c r="EC380" t="b">
        <v>0</v>
      </c>
      <c r="ED380" t="b">
        <v>0</v>
      </c>
      <c r="EE380" t="b">
        <v>1</v>
      </c>
      <c r="EF380" t="b">
        <v>0</v>
      </c>
      <c r="EG380" t="b" cm="1">
        <v>0</v>
      </c>
      <c r="EH380" t="b">
        <v>0</v>
      </c>
      <c r="EI380" t="b">
        <v>0</v>
      </c>
      <c r="EJ380" t="b">
        <v>1</v>
      </c>
      <c r="EK380" t="s">
        <v>1956</v>
      </c>
      <c r="EL380">
        <v>1</v>
      </c>
      <c r="EM380">
        <v>17</v>
      </c>
      <c r="EN380" t="b">
        <v>0</v>
      </c>
    </row>
    <row r="381" spans="1:144" ht="15.75">
      <c r="A381"/>
      <c r="B381" t="s">
        <v>1568</v>
      </c>
      <c r="C381" t="s">
        <v>1568</v>
      </c>
      <c r="D381" t="s">
        <v>1249</v>
      </c>
      <c r="E381" t="s">
        <v>1248</v>
      </c>
      <c r="F381" t="s">
        <v>1245</v>
      </c>
      <c r="G381" t="s">
        <v>3603</v>
      </c>
      <c r="H381" t="s">
        <v>3604</v>
      </c>
      <c r="I381" t="s">
        <v>1251</v>
      </c>
      <c r="J381"/>
      <c r="K381" t="s">
        <v>902</v>
      </c>
      <c r="L381" t="s">
        <v>3190</v>
      </c>
      <c r="M381" t="s">
        <v>1754</v>
      </c>
      <c r="N381"/>
      <c r="O381" t="s">
        <v>13858</v>
      </c>
      <c r="P381" t="s">
        <v>1568</v>
      </c>
      <c r="Q381" t="s">
        <v>3575</v>
      </c>
      <c r="R381" t="s">
        <v>3592</v>
      </c>
      <c r="S381" t="s">
        <v>1245</v>
      </c>
      <c r="T381"/>
      <c r="U381" t="s">
        <v>13380</v>
      </c>
      <c r="V381" t="s">
        <v>13126</v>
      </c>
      <c r="W381"/>
      <c r="X381"/>
      <c r="Y381"/>
      <c r="Z381"/>
      <c r="AA381"/>
      <c r="AB381"/>
      <c r="AC381"/>
      <c r="AD381"/>
      <c r="AE381"/>
      <c r="AF381"/>
      <c r="AG381"/>
      <c r="AH381"/>
      <c r="AI381"/>
      <c r="AJ381"/>
      <c r="AK381"/>
      <c r="AL381"/>
      <c r="AM381"/>
      <c r="AN381"/>
      <c r="AO381" s="108" t="s">
        <v>43</v>
      </c>
      <c r="AP381" t="s">
        <v>13122</v>
      </c>
      <c r="AQ381">
        <v>42</v>
      </c>
      <c r="AR381" t="s">
        <v>1895</v>
      </c>
      <c r="AS381" t="s">
        <v>1568</v>
      </c>
      <c r="AT381" t="s">
        <v>1885</v>
      </c>
      <c r="AU381" t="s">
        <v>1248</v>
      </c>
      <c r="AV381" t="s">
        <v>1751</v>
      </c>
      <c r="AW381" t="s">
        <v>1741</v>
      </c>
      <c r="AX381" t="s">
        <v>1740</v>
      </c>
      <c r="AY381" t="s">
        <v>7320</v>
      </c>
      <c r="AZ381" t="s">
        <v>3575</v>
      </c>
      <c r="BA381" t="s">
        <v>1896</v>
      </c>
      <c r="BB381" t="s">
        <v>1251</v>
      </c>
      <c r="BC381" t="s">
        <v>3190</v>
      </c>
      <c r="BD381" t="s">
        <v>1950</v>
      </c>
      <c r="BE381" t="s">
        <v>13378</v>
      </c>
      <c r="BF381">
        <v>4</v>
      </c>
      <c r="BG381">
        <v>380</v>
      </c>
      <c r="BH381">
        <v>0</v>
      </c>
      <c r="BI381" t="s">
        <v>1547</v>
      </c>
      <c r="BJ381">
        <v>0</v>
      </c>
      <c r="BK381">
        <v>0</v>
      </c>
      <c r="BL381">
        <v>4</v>
      </c>
      <c r="BM381" t="s">
        <v>1750</v>
      </c>
      <c r="BN381" t="s">
        <v>13379</v>
      </c>
      <c r="BO381" t="s">
        <v>14019</v>
      </c>
      <c r="BP381" t="s" cm="1">
        <v>14018</v>
      </c>
      <c r="BQ381" t="s">
        <v>1547</v>
      </c>
      <c r="BR381" t="s">
        <v>13858</v>
      </c>
      <c r="BS381">
        <v>41</v>
      </c>
      <c r="BT381" t="s">
        <v>5365</v>
      </c>
      <c r="BU381" t="s">
        <v>15429</v>
      </c>
      <c r="BV381" t="s">
        <v>1249</v>
      </c>
      <c r="BW381" t="s">
        <v>1751</v>
      </c>
      <c r="BX381" t="s">
        <v>7321</v>
      </c>
      <c r="BY381" t="s">
        <v>1744</v>
      </c>
      <c r="BZ381" t="s">
        <v>1547</v>
      </c>
      <c r="CA381" t="s">
        <v>1744</v>
      </c>
      <c r="CB381" t="s">
        <v>1754</v>
      </c>
      <c r="CC381"/>
      <c r="CD381" t="s">
        <v>998</v>
      </c>
      <c r="CE381" t="s">
        <v>1251</v>
      </c>
      <c r="CF381" t="s">
        <v>14023</v>
      </c>
      <c r="CG381" t="s">
        <v>14024</v>
      </c>
      <c r="CH381" t="s">
        <v>1251</v>
      </c>
      <c r="CI381" t="s">
        <v>1547</v>
      </c>
      <c r="CJ381" t="s">
        <v>3592</v>
      </c>
      <c r="CK381" t="s">
        <v>1568</v>
      </c>
      <c r="CL381"/>
      <c r="CM381"/>
      <c r="CN381" t="s">
        <v>13380</v>
      </c>
      <c r="CO381" t="s">
        <v>13126</v>
      </c>
      <c r="CP381" t="s">
        <v>13380</v>
      </c>
      <c r="CQ381" t="s">
        <v>13126</v>
      </c>
      <c r="CR381" t="s">
        <v>1547</v>
      </c>
      <c r="CS381">
        <v>8</v>
      </c>
      <c r="CT381" t="s">
        <v>13858</v>
      </c>
      <c r="CU381" t="s">
        <v>13858</v>
      </c>
      <c r="CV381" t="s">
        <v>1547</v>
      </c>
      <c r="CW381" t="s">
        <v>1547</v>
      </c>
      <c r="CX381" t="s">
        <v>1547</v>
      </c>
      <c r="CY381">
        <v>379</v>
      </c>
      <c r="CZ381" t="s">
        <v>7534</v>
      </c>
      <c r="DA381" t="s">
        <v>1547</v>
      </c>
      <c r="DB381" t="s">
        <v>1881</v>
      </c>
      <c r="DC381" t="s">
        <v>1882</v>
      </c>
      <c r="DD381" t="s">
        <v>1248</v>
      </c>
      <c r="DE381" t="s">
        <v>3575</v>
      </c>
      <c r="DF381" t="s">
        <v>3603</v>
      </c>
      <c r="DG381" t="s">
        <v>1547</v>
      </c>
      <c r="DH381" t="s">
        <v>1547</v>
      </c>
      <c r="DI381" t="s">
        <v>1892</v>
      </c>
      <c r="DJ381" t="s">
        <v>1895</v>
      </c>
      <c r="DK381"/>
      <c r="DL381" t="s">
        <v>14604</v>
      </c>
      <c r="DM381">
        <v>9</v>
      </c>
      <c r="DN381" t="s">
        <v>1883</v>
      </c>
      <c r="DO381" t="s">
        <v>1568</v>
      </c>
      <c r="DP381" t="b">
        <v>1</v>
      </c>
      <c r="DQ381" t="b">
        <v>0</v>
      </c>
      <c r="DR381" t="b">
        <v>0</v>
      </c>
      <c r="DS381" t="b">
        <v>0</v>
      </c>
      <c r="DT381" t="b">
        <v>0</v>
      </c>
      <c r="DU381" t="b">
        <v>1</v>
      </c>
      <c r="DV381" t="b">
        <v>0</v>
      </c>
      <c r="DW381">
        <v>0</v>
      </c>
      <c r="DX381" t="b">
        <v>0</v>
      </c>
      <c r="DY381" t="b">
        <v>0</v>
      </c>
      <c r="DZ381" t="b">
        <v>0</v>
      </c>
      <c r="EA381" t="b">
        <v>0</v>
      </c>
      <c r="EB381" t="b">
        <v>0</v>
      </c>
      <c r="EC381" t="b">
        <v>0</v>
      </c>
      <c r="ED381" t="b">
        <v>0</v>
      </c>
      <c r="EE381" t="b">
        <v>0</v>
      </c>
      <c r="EF381" t="b">
        <v>0</v>
      </c>
      <c r="EG381" t="b" cm="1">
        <v>0</v>
      </c>
      <c r="EH381" t="b">
        <v>0</v>
      </c>
      <c r="EI381" t="b">
        <v>0</v>
      </c>
      <c r="EJ381" t="b">
        <v>0</v>
      </c>
      <c r="EK381" t="s">
        <v>1547</v>
      </c>
      <c r="EL381">
        <v>0</v>
      </c>
      <c r="EM381">
        <v>7</v>
      </c>
      <c r="EN381" t="b">
        <v>0</v>
      </c>
    </row>
    <row r="382" spans="1:144" ht="15.75">
      <c r="A382"/>
      <c r="B382" t="s">
        <v>1568</v>
      </c>
      <c r="C382" t="s">
        <v>1568</v>
      </c>
      <c r="D382" t="s">
        <v>1254</v>
      </c>
      <c r="E382" t="s">
        <v>1253</v>
      </c>
      <c r="F382" t="s">
        <v>1278</v>
      </c>
      <c r="G382" t="s">
        <v>1254</v>
      </c>
      <c r="H382" t="s">
        <v>1946</v>
      </c>
      <c r="I382" t="s">
        <v>1251</v>
      </c>
      <c r="J382"/>
      <c r="K382" t="s">
        <v>902</v>
      </c>
      <c r="L382" t="s">
        <v>3190</v>
      </c>
      <c r="M382" t="s">
        <v>1754</v>
      </c>
      <c r="N382"/>
      <c r="O382" t="s">
        <v>13858</v>
      </c>
      <c r="P382" t="s">
        <v>1568</v>
      </c>
      <c r="Q382" t="s">
        <v>3575</v>
      </c>
      <c r="R382" t="s">
        <v>3592</v>
      </c>
      <c r="S382" t="s">
        <v>1278</v>
      </c>
      <c r="T382"/>
      <c r="U382" t="s">
        <v>13380</v>
      </c>
      <c r="V382" t="s">
        <v>4373</v>
      </c>
      <c r="W382"/>
      <c r="X382"/>
      <c r="Y382"/>
      <c r="Z382"/>
      <c r="AA382"/>
      <c r="AB382"/>
      <c r="AC382"/>
      <c r="AD382"/>
      <c r="AE382"/>
      <c r="AF382"/>
      <c r="AG382"/>
      <c r="AH382"/>
      <c r="AI382"/>
      <c r="AJ382"/>
      <c r="AK382"/>
      <c r="AL382"/>
      <c r="AM382"/>
      <c r="AN382"/>
      <c r="AO382" s="108" t="s">
        <v>43</v>
      </c>
      <c r="AP382" t="s">
        <v>13122</v>
      </c>
      <c r="AQ382">
        <v>43</v>
      </c>
      <c r="AR382" t="s">
        <v>1912</v>
      </c>
      <c r="AS382" t="s">
        <v>1568</v>
      </c>
      <c r="AT382" t="s">
        <v>1885</v>
      </c>
      <c r="AU382" t="s">
        <v>1253</v>
      </c>
      <c r="AV382" t="s">
        <v>1766</v>
      </c>
      <c r="AW382" t="s">
        <v>1787</v>
      </c>
      <c r="AX382" t="s">
        <v>1740</v>
      </c>
      <c r="AY382" t="s">
        <v>1793</v>
      </c>
      <c r="AZ382" t="s">
        <v>3575</v>
      </c>
      <c r="BA382" t="s">
        <v>1913</v>
      </c>
      <c r="BB382" t="s">
        <v>1251</v>
      </c>
      <c r="BC382" t="s">
        <v>3190</v>
      </c>
      <c r="BD382" t="s">
        <v>1914</v>
      </c>
      <c r="BE382" t="s">
        <v>13378</v>
      </c>
      <c r="BF382">
        <v>343</v>
      </c>
      <c r="BG382">
        <v>380</v>
      </c>
      <c r="BH382">
        <v>0</v>
      </c>
      <c r="BI382" t="s">
        <v>1547</v>
      </c>
      <c r="BJ382">
        <v>0</v>
      </c>
      <c r="BK382">
        <v>0</v>
      </c>
      <c r="BL382">
        <v>515</v>
      </c>
      <c r="BM382" t="s">
        <v>1770</v>
      </c>
      <c r="BN382" t="s">
        <v>13379</v>
      </c>
      <c r="BO382" t="s">
        <v>14019</v>
      </c>
      <c r="BP382" t="s" cm="1">
        <v>14018</v>
      </c>
      <c r="BQ382" t="s">
        <v>1547</v>
      </c>
      <c r="BR382" t="s">
        <v>13858</v>
      </c>
      <c r="BS382">
        <v>42</v>
      </c>
      <c r="BT382" t="s">
        <v>5376</v>
      </c>
      <c r="BU382" t="s">
        <v>15430</v>
      </c>
      <c r="BV382" t="s">
        <v>1254</v>
      </c>
      <c r="BW382" t="s">
        <v>1766</v>
      </c>
      <c r="BX382" t="s">
        <v>1794</v>
      </c>
      <c r="BY382" t="s">
        <v>1744</v>
      </c>
      <c r="BZ382" t="s">
        <v>1547</v>
      </c>
      <c r="CA382" t="s">
        <v>1744</v>
      </c>
      <c r="CB382" t="s">
        <v>1754</v>
      </c>
      <c r="CC382"/>
      <c r="CD382" t="s">
        <v>998</v>
      </c>
      <c r="CE382" t="s">
        <v>1251</v>
      </c>
      <c r="CF382" t="s">
        <v>14025</v>
      </c>
      <c r="CG382" t="s">
        <v>14026</v>
      </c>
      <c r="CH382" t="s">
        <v>1251</v>
      </c>
      <c r="CI382" t="s">
        <v>1547</v>
      </c>
      <c r="CJ382" t="s">
        <v>3592</v>
      </c>
      <c r="CK382" t="s">
        <v>1568</v>
      </c>
      <c r="CL382"/>
      <c r="CM382"/>
      <c r="CN382" t="s">
        <v>13380</v>
      </c>
      <c r="CO382" t="s">
        <v>4373</v>
      </c>
      <c r="CP382" t="s">
        <v>13380</v>
      </c>
      <c r="CQ382" t="s">
        <v>4373</v>
      </c>
      <c r="CR382" t="s">
        <v>1547</v>
      </c>
      <c r="CS382">
        <v>8</v>
      </c>
      <c r="CT382" t="s">
        <v>13858</v>
      </c>
      <c r="CU382" t="s">
        <v>13858</v>
      </c>
      <c r="CV382" t="s">
        <v>1547</v>
      </c>
      <c r="CW382" t="s">
        <v>1547</v>
      </c>
      <c r="CX382" t="s">
        <v>1547</v>
      </c>
      <c r="CY382">
        <v>380</v>
      </c>
      <c r="CZ382" t="s">
        <v>7542</v>
      </c>
      <c r="DA382" t="s">
        <v>1547</v>
      </c>
      <c r="DB382" t="s">
        <v>1881</v>
      </c>
      <c r="DC382" t="s">
        <v>1882</v>
      </c>
      <c r="DD382" t="s">
        <v>1253</v>
      </c>
      <c r="DE382" t="s">
        <v>3575</v>
      </c>
      <c r="DF382" t="s">
        <v>1254</v>
      </c>
      <c r="DG382" t="s">
        <v>1547</v>
      </c>
      <c r="DH382" t="s">
        <v>1547</v>
      </c>
      <c r="DI382" t="s">
        <v>1892</v>
      </c>
      <c r="DJ382" t="s">
        <v>1912</v>
      </c>
      <c r="DK382"/>
      <c r="DL382" t="s">
        <v>14605</v>
      </c>
      <c r="DM382">
        <v>9</v>
      </c>
      <c r="DN382" t="s">
        <v>1883</v>
      </c>
      <c r="DO382" t="s">
        <v>1568</v>
      </c>
      <c r="DP382" t="b">
        <v>1</v>
      </c>
      <c r="DQ382" t="b">
        <v>0</v>
      </c>
      <c r="DR382" t="b">
        <v>0</v>
      </c>
      <c r="DS382" t="b">
        <v>0</v>
      </c>
      <c r="DT382" t="b">
        <v>0</v>
      </c>
      <c r="DU382" t="b">
        <v>1</v>
      </c>
      <c r="DV382" t="b">
        <v>0</v>
      </c>
      <c r="DW382">
        <v>0</v>
      </c>
      <c r="DX382" t="b">
        <v>0</v>
      </c>
      <c r="DY382" t="b">
        <v>0</v>
      </c>
      <c r="DZ382" t="b">
        <v>0</v>
      </c>
      <c r="EA382" t="b">
        <v>0</v>
      </c>
      <c r="EB382" t="b">
        <v>0</v>
      </c>
      <c r="EC382" t="b">
        <v>1</v>
      </c>
      <c r="ED382" t="b">
        <v>0</v>
      </c>
      <c r="EE382" t="b">
        <v>0</v>
      </c>
      <c r="EF382" t="b">
        <v>0</v>
      </c>
      <c r="EG382" t="b" cm="1">
        <v>0</v>
      </c>
      <c r="EH382" t="b">
        <v>0</v>
      </c>
      <c r="EI382" t="b">
        <v>0</v>
      </c>
      <c r="EJ382" t="b">
        <v>1</v>
      </c>
      <c r="EK382" t="s">
        <v>5327</v>
      </c>
      <c r="EL382">
        <v>0</v>
      </c>
      <c r="EM382">
        <v>7</v>
      </c>
      <c r="EN382" t="b">
        <v>0</v>
      </c>
    </row>
    <row r="383" spans="1:144" ht="15.75">
      <c r="A383"/>
      <c r="B383" t="s">
        <v>1568</v>
      </c>
      <c r="C383" t="s">
        <v>1568</v>
      </c>
      <c r="D383" t="s">
        <v>1265</v>
      </c>
      <c r="E383" t="s">
        <v>1264</v>
      </c>
      <c r="F383" t="s">
        <v>1261</v>
      </c>
      <c r="G383" t="s">
        <v>1265</v>
      </c>
      <c r="H383" t="s">
        <v>1904</v>
      </c>
      <c r="I383" t="s">
        <v>1251</v>
      </c>
      <c r="J383"/>
      <c r="K383" t="s">
        <v>902</v>
      </c>
      <c r="L383" t="s">
        <v>3190</v>
      </c>
      <c r="M383" t="s">
        <v>1754</v>
      </c>
      <c r="N383"/>
      <c r="O383" t="s">
        <v>13858</v>
      </c>
      <c r="P383" t="s">
        <v>1568</v>
      </c>
      <c r="Q383" t="s">
        <v>3575</v>
      </c>
      <c r="R383" t="s">
        <v>3592</v>
      </c>
      <c r="S383"/>
      <c r="T383"/>
      <c r="U383" t="s">
        <v>13380</v>
      </c>
      <c r="V383" t="s">
        <v>13277</v>
      </c>
      <c r="W383"/>
      <c r="X383"/>
      <c r="Y383"/>
      <c r="Z383"/>
      <c r="AA383"/>
      <c r="AB383"/>
      <c r="AC383"/>
      <c r="AD383"/>
      <c r="AE383"/>
      <c r="AF383"/>
      <c r="AG383"/>
      <c r="AH383"/>
      <c r="AI383"/>
      <c r="AJ383"/>
      <c r="AK383"/>
      <c r="AL383"/>
      <c r="AM383"/>
      <c r="AN383"/>
      <c r="AO383" s="108" t="s">
        <v>43</v>
      </c>
      <c r="AP383" t="s">
        <v>13122</v>
      </c>
      <c r="AQ383">
        <v>44</v>
      </c>
      <c r="AR383" t="s">
        <v>1905</v>
      </c>
      <c r="AS383" t="s">
        <v>1568</v>
      </c>
      <c r="AT383" t="s">
        <v>1885</v>
      </c>
      <c r="AU383" t="s">
        <v>1264</v>
      </c>
      <c r="AV383" t="s">
        <v>1762</v>
      </c>
      <c r="AW383" t="s">
        <v>1758</v>
      </c>
      <c r="AX383" t="s">
        <v>1740</v>
      </c>
      <c r="AY383" t="s">
        <v>1763</v>
      </c>
      <c r="AZ383" t="s">
        <v>3575</v>
      </c>
      <c r="BA383" t="s">
        <v>1906</v>
      </c>
      <c r="BB383" t="s">
        <v>1251</v>
      </c>
      <c r="BC383" t="s">
        <v>3190</v>
      </c>
      <c r="BD383" t="s">
        <v>13821</v>
      </c>
      <c r="BE383" t="s">
        <v>13378</v>
      </c>
      <c r="BF383">
        <v>344</v>
      </c>
      <c r="BG383">
        <v>380</v>
      </c>
      <c r="BH383">
        <v>0</v>
      </c>
      <c r="BI383" t="s">
        <v>1547</v>
      </c>
      <c r="BJ383">
        <v>0</v>
      </c>
      <c r="BK383">
        <v>0</v>
      </c>
      <c r="BL383">
        <v>508</v>
      </c>
      <c r="BM383" t="s">
        <v>1761</v>
      </c>
      <c r="BN383" t="s">
        <v>13379</v>
      </c>
      <c r="BO383" t="s">
        <v>14019</v>
      </c>
      <c r="BP383" t="s" cm="1">
        <v>14018</v>
      </c>
      <c r="BQ383" t="s">
        <v>1547</v>
      </c>
      <c r="BR383" t="s">
        <v>13858</v>
      </c>
      <c r="BS383">
        <v>43</v>
      </c>
      <c r="BT383" t="s">
        <v>5385</v>
      </c>
      <c r="BU383" t="s">
        <v>15431</v>
      </c>
      <c r="BV383" t="s">
        <v>1265</v>
      </c>
      <c r="BW383" t="s">
        <v>1762</v>
      </c>
      <c r="BX383" t="s">
        <v>1764</v>
      </c>
      <c r="BY383" t="s">
        <v>1744</v>
      </c>
      <c r="BZ383" t="s">
        <v>1547</v>
      </c>
      <c r="CA383" t="s">
        <v>1744</v>
      </c>
      <c r="CB383" t="s">
        <v>1754</v>
      </c>
      <c r="CC383"/>
      <c r="CD383" t="s">
        <v>998</v>
      </c>
      <c r="CE383" t="s">
        <v>1251</v>
      </c>
      <c r="CF383" t="s">
        <v>14027</v>
      </c>
      <c r="CG383" t="s">
        <v>14028</v>
      </c>
      <c r="CH383" t="s">
        <v>1251</v>
      </c>
      <c r="CI383" t="s">
        <v>1547</v>
      </c>
      <c r="CJ383" t="s">
        <v>3592</v>
      </c>
      <c r="CK383" t="s">
        <v>1568</v>
      </c>
      <c r="CL383"/>
      <c r="CM383"/>
      <c r="CN383" t="s">
        <v>13380</v>
      </c>
      <c r="CO383" t="s">
        <v>13277</v>
      </c>
      <c r="CP383" t="s">
        <v>13380</v>
      </c>
      <c r="CQ383" t="s">
        <v>13277</v>
      </c>
      <c r="CR383" t="s">
        <v>1547</v>
      </c>
      <c r="CS383">
        <v>8</v>
      </c>
      <c r="CT383" t="s">
        <v>13858</v>
      </c>
      <c r="CU383" t="s">
        <v>13858</v>
      </c>
      <c r="CV383" t="s">
        <v>1547</v>
      </c>
      <c r="CW383" t="s">
        <v>1547</v>
      </c>
      <c r="CX383" t="s">
        <v>1547</v>
      </c>
      <c r="CY383">
        <v>381</v>
      </c>
      <c r="CZ383" t="s">
        <v>7545</v>
      </c>
      <c r="DA383" t="s">
        <v>1547</v>
      </c>
      <c r="DB383" t="s">
        <v>1881</v>
      </c>
      <c r="DC383" t="s">
        <v>1882</v>
      </c>
      <c r="DD383" t="s">
        <v>1264</v>
      </c>
      <c r="DE383" t="s">
        <v>3575</v>
      </c>
      <c r="DF383" t="s">
        <v>1265</v>
      </c>
      <c r="DG383" t="s">
        <v>1547</v>
      </c>
      <c r="DH383" t="s">
        <v>1547</v>
      </c>
      <c r="DI383" t="s">
        <v>1892</v>
      </c>
      <c r="DJ383" t="s">
        <v>1905</v>
      </c>
      <c r="DK383"/>
      <c r="DL383" t="s">
        <v>1892</v>
      </c>
      <c r="DM383">
        <v>9</v>
      </c>
      <c r="DN383" t="s">
        <v>1883</v>
      </c>
      <c r="DO383" t="s">
        <v>1568</v>
      </c>
      <c r="DP383" t="b">
        <v>1</v>
      </c>
      <c r="DQ383" t="b">
        <v>0</v>
      </c>
      <c r="DR383" t="b">
        <v>0</v>
      </c>
      <c r="DS383" t="b">
        <v>0</v>
      </c>
      <c r="DT383" t="b">
        <v>0</v>
      </c>
      <c r="DU383" t="b">
        <v>1</v>
      </c>
      <c r="DV383" t="b">
        <v>0</v>
      </c>
      <c r="DW383">
        <v>0</v>
      </c>
      <c r="DX383" t="b">
        <v>0</v>
      </c>
      <c r="DY383" t="b">
        <v>0</v>
      </c>
      <c r="DZ383" t="b">
        <v>0</v>
      </c>
      <c r="EA383" t="b">
        <v>0</v>
      </c>
      <c r="EB383" t="b">
        <v>0</v>
      </c>
      <c r="EC383" t="b">
        <v>0</v>
      </c>
      <c r="ED383" t="b">
        <v>0</v>
      </c>
      <c r="EE383" t="b">
        <v>0</v>
      </c>
      <c r="EF383" t="b">
        <v>0</v>
      </c>
      <c r="EG383" t="b" cm="1">
        <v>0</v>
      </c>
      <c r="EH383" t="b">
        <v>0</v>
      </c>
      <c r="EI383" t="b">
        <v>0</v>
      </c>
      <c r="EJ383" t="b">
        <v>0</v>
      </c>
      <c r="EK383" t="s">
        <v>1547</v>
      </c>
      <c r="EL383">
        <v>0</v>
      </c>
      <c r="EM383">
        <v>8</v>
      </c>
      <c r="EN383" t="b">
        <v>0</v>
      </c>
    </row>
    <row r="384" spans="1:144" ht="15.75">
      <c r="A384"/>
      <c r="B384" t="s">
        <v>1568</v>
      </c>
      <c r="C384" t="s">
        <v>1568</v>
      </c>
      <c r="D384" t="s">
        <v>4307</v>
      </c>
      <c r="E384" t="s">
        <v>4277</v>
      </c>
      <c r="F384" t="s">
        <v>4141</v>
      </c>
      <c r="G384" t="s">
        <v>4307</v>
      </c>
      <c r="H384" t="s">
        <v>4307</v>
      </c>
      <c r="I384" t="s">
        <v>1251</v>
      </c>
      <c r="J384"/>
      <c r="K384" t="s">
        <v>902</v>
      </c>
      <c r="L384" t="s">
        <v>1743</v>
      </c>
      <c r="M384" t="s">
        <v>1749</v>
      </c>
      <c r="N384"/>
      <c r="O384" t="s">
        <v>13858</v>
      </c>
      <c r="P384" t="s">
        <v>1568</v>
      </c>
      <c r="Q384" t="s">
        <v>3575</v>
      </c>
      <c r="R384" t="s">
        <v>3592</v>
      </c>
      <c r="S384"/>
      <c r="T384"/>
      <c r="U384" t="s">
        <v>13380</v>
      </c>
      <c r="V384" t="s">
        <v>13278</v>
      </c>
      <c r="W384"/>
      <c r="X384"/>
      <c r="Y384"/>
      <c r="Z384"/>
      <c r="AA384"/>
      <c r="AB384"/>
      <c r="AC384"/>
      <c r="AD384"/>
      <c r="AE384"/>
      <c r="AF384"/>
      <c r="AG384"/>
      <c r="AH384"/>
      <c r="AI384"/>
      <c r="AJ384"/>
      <c r="AK384"/>
      <c r="AL384"/>
      <c r="AM384"/>
      <c r="AN384"/>
      <c r="AO384" s="108" t="s">
        <v>43</v>
      </c>
      <c r="AP384" t="s">
        <v>13122</v>
      </c>
      <c r="AQ384">
        <v>45</v>
      </c>
      <c r="AR384" t="s">
        <v>13824</v>
      </c>
      <c r="AS384" t="s">
        <v>1568</v>
      </c>
      <c r="AT384" t="s">
        <v>1885</v>
      </c>
      <c r="AU384" t="s">
        <v>4277</v>
      </c>
      <c r="AV384" t="s">
        <v>9895</v>
      </c>
      <c r="AW384" t="s">
        <v>9471</v>
      </c>
      <c r="AX384" t="s">
        <v>1740</v>
      </c>
      <c r="AY384" t="s">
        <v>10126</v>
      </c>
      <c r="AZ384" t="s">
        <v>3575</v>
      </c>
      <c r="BA384" t="s">
        <v>9896</v>
      </c>
      <c r="BB384" t="s">
        <v>1251</v>
      </c>
      <c r="BC384" t="s">
        <v>1743</v>
      </c>
      <c r="BD384" t="s">
        <v>9981</v>
      </c>
      <c r="BE384" t="s">
        <v>13378</v>
      </c>
      <c r="BF384">
        <v>345</v>
      </c>
      <c r="BG384">
        <v>380</v>
      </c>
      <c r="BH384">
        <v>0</v>
      </c>
      <c r="BI384" t="s">
        <v>1547</v>
      </c>
      <c r="BJ384">
        <v>0</v>
      </c>
      <c r="BK384">
        <v>0</v>
      </c>
      <c r="BL384">
        <v>981</v>
      </c>
      <c r="BM384" t="s">
        <v>9897</v>
      </c>
      <c r="BN384" t="s">
        <v>13379</v>
      </c>
      <c r="BO384" t="s">
        <v>14019</v>
      </c>
      <c r="BP384" t="s" cm="1">
        <v>14018</v>
      </c>
      <c r="BQ384" t="s">
        <v>1547</v>
      </c>
      <c r="BR384" t="s">
        <v>13858</v>
      </c>
      <c r="BS384">
        <v>44</v>
      </c>
      <c r="BT384" t="s">
        <v>5396</v>
      </c>
      <c r="BU384" t="s">
        <v>15432</v>
      </c>
      <c r="BV384" t="s">
        <v>4307</v>
      </c>
      <c r="BW384" t="s">
        <v>9895</v>
      </c>
      <c r="BX384" t="s">
        <v>10126</v>
      </c>
      <c r="BY384" t="s">
        <v>1744</v>
      </c>
      <c r="BZ384" t="s">
        <v>1547</v>
      </c>
      <c r="CA384" t="s">
        <v>1744</v>
      </c>
      <c r="CB384" t="s">
        <v>1749</v>
      </c>
      <c r="CC384"/>
      <c r="CD384" t="s">
        <v>998</v>
      </c>
      <c r="CE384" t="s">
        <v>1251</v>
      </c>
      <c r="CF384" t="s">
        <v>14029</v>
      </c>
      <c r="CG384" t="s">
        <v>14030</v>
      </c>
      <c r="CH384" t="s">
        <v>1251</v>
      </c>
      <c r="CI384" t="s">
        <v>1547</v>
      </c>
      <c r="CJ384" t="s">
        <v>3592</v>
      </c>
      <c r="CK384" t="s">
        <v>1568</v>
      </c>
      <c r="CL384"/>
      <c r="CM384"/>
      <c r="CN384" t="s">
        <v>13380</v>
      </c>
      <c r="CO384" t="s">
        <v>13278</v>
      </c>
      <c r="CP384" t="s">
        <v>13380</v>
      </c>
      <c r="CQ384" t="s">
        <v>13278</v>
      </c>
      <c r="CR384" t="s">
        <v>1547</v>
      </c>
      <c r="CS384">
        <v>8</v>
      </c>
      <c r="CT384" t="s">
        <v>13858</v>
      </c>
      <c r="CU384" t="s">
        <v>13858</v>
      </c>
      <c r="CV384" t="s">
        <v>1547</v>
      </c>
      <c r="CW384" t="s">
        <v>1547</v>
      </c>
      <c r="CX384" t="s">
        <v>1547</v>
      </c>
      <c r="CY384">
        <v>382</v>
      </c>
      <c r="CZ384" t="s">
        <v>7548</v>
      </c>
      <c r="DA384" t="s">
        <v>1547</v>
      </c>
      <c r="DB384" t="s">
        <v>1881</v>
      </c>
      <c r="DC384" t="s">
        <v>1882</v>
      </c>
      <c r="DD384" t="s">
        <v>4277</v>
      </c>
      <c r="DE384" t="s">
        <v>3575</v>
      </c>
      <c r="DF384" t="s">
        <v>4307</v>
      </c>
      <c r="DG384" t="s">
        <v>1547</v>
      </c>
      <c r="DH384" t="s">
        <v>1547</v>
      </c>
      <c r="DI384" t="s">
        <v>1892</v>
      </c>
      <c r="DJ384" t="s">
        <v>13824</v>
      </c>
      <c r="DK384"/>
      <c r="DL384" t="s">
        <v>1892</v>
      </c>
      <c r="DM384">
        <v>9</v>
      </c>
      <c r="DN384" t="s">
        <v>1883</v>
      </c>
      <c r="DO384" t="s">
        <v>1568</v>
      </c>
      <c r="DP384" t="b">
        <v>1</v>
      </c>
      <c r="DQ384" t="b">
        <v>0</v>
      </c>
      <c r="DR384" t="b">
        <v>0</v>
      </c>
      <c r="DS384" t="b">
        <v>0</v>
      </c>
      <c r="DT384" t="b">
        <v>0</v>
      </c>
      <c r="DU384" t="b">
        <v>1</v>
      </c>
      <c r="DV384" t="b">
        <v>0</v>
      </c>
      <c r="DW384">
        <v>0</v>
      </c>
      <c r="DX384" t="b">
        <v>0</v>
      </c>
      <c r="DY384" t="b">
        <v>0</v>
      </c>
      <c r="DZ384" t="b">
        <v>0</v>
      </c>
      <c r="EA384" t="b">
        <v>0</v>
      </c>
      <c r="EB384" t="b">
        <v>0</v>
      </c>
      <c r="EC384" t="b">
        <v>1</v>
      </c>
      <c r="ED384" t="b">
        <v>0</v>
      </c>
      <c r="EE384" t="b">
        <v>0</v>
      </c>
      <c r="EF384" t="b">
        <v>0</v>
      </c>
      <c r="EG384" t="b" cm="1">
        <v>0</v>
      </c>
      <c r="EH384" t="b">
        <v>0</v>
      </c>
      <c r="EI384" t="b">
        <v>0</v>
      </c>
      <c r="EJ384" t="b">
        <v>1</v>
      </c>
      <c r="EK384" t="s">
        <v>5327</v>
      </c>
      <c r="EL384">
        <v>0</v>
      </c>
      <c r="EM384">
        <v>17</v>
      </c>
      <c r="EN384" t="b">
        <v>0</v>
      </c>
    </row>
    <row r="385" spans="1:144" ht="15.75">
      <c r="A385"/>
      <c r="B385" t="s">
        <v>1568</v>
      </c>
      <c r="C385" t="s">
        <v>1568</v>
      </c>
      <c r="D385" t="s">
        <v>3577</v>
      </c>
      <c r="E385" t="s">
        <v>3578</v>
      </c>
      <c r="F385" t="s">
        <v>3579</v>
      </c>
      <c r="G385" t="s">
        <v>3577</v>
      </c>
      <c r="H385" t="s">
        <v>3577</v>
      </c>
      <c r="I385" t="s">
        <v>1251</v>
      </c>
      <c r="J385"/>
      <c r="K385" t="s">
        <v>902</v>
      </c>
      <c r="L385" t="s">
        <v>3190</v>
      </c>
      <c r="M385" t="s">
        <v>1749</v>
      </c>
      <c r="N385"/>
      <c r="O385" t="s">
        <v>13858</v>
      </c>
      <c r="P385" t="s">
        <v>1568</v>
      </c>
      <c r="Q385" t="s">
        <v>3575</v>
      </c>
      <c r="R385" t="s">
        <v>3592</v>
      </c>
      <c r="S385"/>
      <c r="T385"/>
      <c r="U385" t="s">
        <v>13380</v>
      </c>
      <c r="V385" t="s">
        <v>13280</v>
      </c>
      <c r="W385"/>
      <c r="X385"/>
      <c r="Y385"/>
      <c r="Z385"/>
      <c r="AA385"/>
      <c r="AB385"/>
      <c r="AC385"/>
      <c r="AD385"/>
      <c r="AE385"/>
      <c r="AF385"/>
      <c r="AG385"/>
      <c r="AH385"/>
      <c r="AI385"/>
      <c r="AJ385"/>
      <c r="AK385"/>
      <c r="AL385"/>
      <c r="AM385"/>
      <c r="AN385"/>
      <c r="AO385" s="108" t="s">
        <v>43</v>
      </c>
      <c r="AP385" t="s">
        <v>13122</v>
      </c>
      <c r="AQ385">
        <v>46</v>
      </c>
      <c r="AR385" t="s">
        <v>13827</v>
      </c>
      <c r="AS385" t="s">
        <v>1568</v>
      </c>
      <c r="AT385" t="s">
        <v>1885</v>
      </c>
      <c r="AU385" t="s">
        <v>3578</v>
      </c>
      <c r="AV385" t="s">
        <v>7260</v>
      </c>
      <c r="AW385" t="s">
        <v>7261</v>
      </c>
      <c r="AX385" t="s">
        <v>1740</v>
      </c>
      <c r="AY385" t="s">
        <v>7262</v>
      </c>
      <c r="AZ385" t="s">
        <v>3575</v>
      </c>
      <c r="BA385" t="s">
        <v>7263</v>
      </c>
      <c r="BB385" t="s">
        <v>1251</v>
      </c>
      <c r="BC385" t="s">
        <v>3190</v>
      </c>
      <c r="BD385" t="s">
        <v>13828</v>
      </c>
      <c r="BE385" t="s">
        <v>13378</v>
      </c>
      <c r="BF385">
        <v>346</v>
      </c>
      <c r="BG385">
        <v>380</v>
      </c>
      <c r="BH385">
        <v>0</v>
      </c>
      <c r="BI385" t="s">
        <v>1547</v>
      </c>
      <c r="BJ385">
        <v>0</v>
      </c>
      <c r="BK385">
        <v>0</v>
      </c>
      <c r="BL385">
        <v>395</v>
      </c>
      <c r="BM385" t="s">
        <v>15399</v>
      </c>
      <c r="BN385" t="s">
        <v>13379</v>
      </c>
      <c r="BO385" t="s">
        <v>14019</v>
      </c>
      <c r="BP385" t="s" cm="1">
        <v>14018</v>
      </c>
      <c r="BQ385" t="s">
        <v>1547</v>
      </c>
      <c r="BR385" t="s">
        <v>13858</v>
      </c>
      <c r="BS385">
        <v>45</v>
      </c>
      <c r="BT385" t="s">
        <v>5406</v>
      </c>
      <c r="BU385" t="s">
        <v>15433</v>
      </c>
      <c r="BV385" t="s">
        <v>3577</v>
      </c>
      <c r="BW385" t="s">
        <v>7260</v>
      </c>
      <c r="BX385" t="s">
        <v>7262</v>
      </c>
      <c r="BY385" t="s">
        <v>1744</v>
      </c>
      <c r="BZ385" t="s">
        <v>1547</v>
      </c>
      <c r="CA385" t="s">
        <v>1744</v>
      </c>
      <c r="CB385" t="s">
        <v>1749</v>
      </c>
      <c r="CC385"/>
      <c r="CD385" t="s">
        <v>998</v>
      </c>
      <c r="CE385" t="s">
        <v>1251</v>
      </c>
      <c r="CF385" t="s">
        <v>14031</v>
      </c>
      <c r="CG385" t="s">
        <v>14032</v>
      </c>
      <c r="CH385" t="s">
        <v>1251</v>
      </c>
      <c r="CI385" t="s">
        <v>1547</v>
      </c>
      <c r="CJ385" t="s">
        <v>3592</v>
      </c>
      <c r="CK385" t="s">
        <v>1568</v>
      </c>
      <c r="CL385"/>
      <c r="CM385"/>
      <c r="CN385" t="s">
        <v>13380</v>
      </c>
      <c r="CO385" t="s">
        <v>13280</v>
      </c>
      <c r="CP385" t="s">
        <v>13380</v>
      </c>
      <c r="CQ385" t="s">
        <v>13280</v>
      </c>
      <c r="CR385" t="s">
        <v>1547</v>
      </c>
      <c r="CS385">
        <v>8</v>
      </c>
      <c r="CT385" t="s">
        <v>13858</v>
      </c>
      <c r="CU385" t="s">
        <v>13858</v>
      </c>
      <c r="CV385" t="s">
        <v>13858</v>
      </c>
      <c r="CW385" t="s">
        <v>1547</v>
      </c>
      <c r="CX385" t="s">
        <v>1547</v>
      </c>
      <c r="CY385">
        <v>383</v>
      </c>
      <c r="CZ385" t="s">
        <v>7551</v>
      </c>
      <c r="DA385" t="s">
        <v>1547</v>
      </c>
      <c r="DB385" t="s">
        <v>1881</v>
      </c>
      <c r="DC385" t="s">
        <v>1882</v>
      </c>
      <c r="DD385" t="s">
        <v>3578</v>
      </c>
      <c r="DE385" t="s">
        <v>3575</v>
      </c>
      <c r="DF385" t="s">
        <v>3577</v>
      </c>
      <c r="DG385" t="s">
        <v>1547</v>
      </c>
      <c r="DH385" t="s">
        <v>1547</v>
      </c>
      <c r="DI385" t="s">
        <v>1892</v>
      </c>
      <c r="DJ385" t="s">
        <v>13827</v>
      </c>
      <c r="DK385"/>
      <c r="DL385" t="s">
        <v>1892</v>
      </c>
      <c r="DM385">
        <v>9</v>
      </c>
      <c r="DN385" t="s">
        <v>1883</v>
      </c>
      <c r="DO385" t="s">
        <v>1568</v>
      </c>
      <c r="DP385" t="b">
        <v>1</v>
      </c>
      <c r="DQ385" t="b">
        <v>0</v>
      </c>
      <c r="DR385" t="b">
        <v>0</v>
      </c>
      <c r="DS385" t="b">
        <v>0</v>
      </c>
      <c r="DT385" t="b">
        <v>0</v>
      </c>
      <c r="DU385" t="b">
        <v>1</v>
      </c>
      <c r="DV385" t="b">
        <v>0</v>
      </c>
      <c r="DW385">
        <v>0</v>
      </c>
      <c r="DX385" t="b">
        <v>0</v>
      </c>
      <c r="DY385" t="b">
        <v>0</v>
      </c>
      <c r="DZ385" t="b">
        <v>0</v>
      </c>
      <c r="EA385" t="b">
        <v>0</v>
      </c>
      <c r="EB385" t="b">
        <v>0</v>
      </c>
      <c r="EC385" t="b">
        <v>0</v>
      </c>
      <c r="ED385" t="b">
        <v>0</v>
      </c>
      <c r="EE385" t="b">
        <v>0</v>
      </c>
      <c r="EF385" t="b">
        <v>0</v>
      </c>
      <c r="EG385" t="b" cm="1">
        <v>0</v>
      </c>
      <c r="EH385" t="b">
        <v>0</v>
      </c>
      <c r="EI385" t="b">
        <v>0</v>
      </c>
      <c r="EJ385" t="b">
        <v>0</v>
      </c>
      <c r="EK385" t="s">
        <v>1547</v>
      </c>
      <c r="EL385">
        <v>0</v>
      </c>
      <c r="EM385">
        <v>15</v>
      </c>
      <c r="EN385" t="b">
        <v>0</v>
      </c>
    </row>
    <row r="386" spans="1:144" ht="15.75">
      <c r="A386" t="s">
        <v>13286</v>
      </c>
      <c r="B386" t="s">
        <v>1568</v>
      </c>
      <c r="C386" t="s">
        <v>1568</v>
      </c>
      <c r="D386" t="s">
        <v>13287</v>
      </c>
      <c r="E386" t="s">
        <v>13288</v>
      </c>
      <c r="F386"/>
      <c r="G386" t="s">
        <v>13290</v>
      </c>
      <c r="H386"/>
      <c r="I386" t="s">
        <v>1251</v>
      </c>
      <c r="J386"/>
      <c r="K386" t="s">
        <v>902</v>
      </c>
      <c r="L386"/>
      <c r="M386"/>
      <c r="N386"/>
      <c r="O386" t="s">
        <v>13381</v>
      </c>
      <c r="P386" t="s">
        <v>1568</v>
      </c>
      <c r="Q386" t="s">
        <v>3575</v>
      </c>
      <c r="R386" t="s">
        <v>3592</v>
      </c>
      <c r="S386"/>
      <c r="T386"/>
      <c r="U386" t="s">
        <v>13380</v>
      </c>
      <c r="V386" t="s">
        <v>13292</v>
      </c>
      <c r="W386"/>
      <c r="X386"/>
      <c r="Y386"/>
      <c r="Z386"/>
      <c r="AA386"/>
      <c r="AB386"/>
      <c r="AC386"/>
      <c r="AD386"/>
      <c r="AE386"/>
      <c r="AF386"/>
      <c r="AG386"/>
      <c r="AH386"/>
      <c r="AI386"/>
      <c r="AJ386"/>
      <c r="AK386"/>
      <c r="AL386"/>
      <c r="AM386"/>
      <c r="AN386"/>
      <c r="AO386" s="108" t="s">
        <v>43</v>
      </c>
      <c r="AP386" t="s">
        <v>13122</v>
      </c>
      <c r="AQ386">
        <v>47</v>
      </c>
      <c r="AR386" t="s">
        <v>13851</v>
      </c>
      <c r="AS386" t="s">
        <v>1568</v>
      </c>
      <c r="AT386" t="s">
        <v>1885</v>
      </c>
      <c r="AU386" t="s">
        <v>13852</v>
      </c>
      <c r="AV386" t="s">
        <v>13853</v>
      </c>
      <c r="AW386" t="s">
        <v>1744</v>
      </c>
      <c r="AX386" t="s">
        <v>1740</v>
      </c>
      <c r="AY386" t="s">
        <v>13855</v>
      </c>
      <c r="AZ386" t="s">
        <v>3575</v>
      </c>
      <c r="BA386" t="s">
        <v>13856</v>
      </c>
      <c r="BB386" t="s">
        <v>1251</v>
      </c>
      <c r="BC386" t="s">
        <v>1547</v>
      </c>
      <c r="BD386" t="s">
        <v>14033</v>
      </c>
      <c r="BE386" t="s">
        <v>13378</v>
      </c>
      <c r="BF386">
        <v>352</v>
      </c>
      <c r="BG386">
        <v>380</v>
      </c>
      <c r="BH386">
        <v>0</v>
      </c>
      <c r="BI386" t="s">
        <v>1547</v>
      </c>
      <c r="BJ386">
        <v>0</v>
      </c>
      <c r="BK386">
        <v>0</v>
      </c>
      <c r="BL386">
        <v>352</v>
      </c>
      <c r="BM386" t="s">
        <v>13861</v>
      </c>
      <c r="BN386" t="s">
        <v>13379</v>
      </c>
      <c r="BO386" t="s">
        <v>14019</v>
      </c>
      <c r="BP386" t="s" cm="1">
        <v>14018</v>
      </c>
      <c r="BQ386" t="s">
        <v>1547</v>
      </c>
      <c r="BR386" t="s">
        <v>13858</v>
      </c>
      <c r="BS386">
        <v>46</v>
      </c>
      <c r="BT386" t="s">
        <v>5416</v>
      </c>
      <c r="BU386" t="s">
        <v>13286</v>
      </c>
      <c r="BV386" t="s">
        <v>13287</v>
      </c>
      <c r="BW386" t="s">
        <v>13859</v>
      </c>
      <c r="BX386" t="s">
        <v>1744</v>
      </c>
      <c r="BY386" t="s">
        <v>1744</v>
      </c>
      <c r="BZ386" t="s">
        <v>1547</v>
      </c>
      <c r="CA386" t="s">
        <v>1744</v>
      </c>
      <c r="CB386" t="s">
        <v>1547</v>
      </c>
      <c r="CC386"/>
      <c r="CD386" t="s">
        <v>998</v>
      </c>
      <c r="CE386" t="s">
        <v>1251</v>
      </c>
      <c r="CF386" t="s">
        <v>14034</v>
      </c>
      <c r="CG386" t="s">
        <v>14035</v>
      </c>
      <c r="CH386" t="s">
        <v>1251</v>
      </c>
      <c r="CI386" t="s">
        <v>1547</v>
      </c>
      <c r="CJ386" t="s">
        <v>3592</v>
      </c>
      <c r="CK386" t="s">
        <v>1568</v>
      </c>
      <c r="CL386"/>
      <c r="CM386"/>
      <c r="CN386" t="s">
        <v>13380</v>
      </c>
      <c r="CO386" t="s">
        <v>13292</v>
      </c>
      <c r="CP386" t="s">
        <v>13380</v>
      </c>
      <c r="CQ386" t="s">
        <v>13292</v>
      </c>
      <c r="CR386" t="s">
        <v>1547</v>
      </c>
      <c r="CS386">
        <v>8</v>
      </c>
      <c r="CT386" t="s">
        <v>13858</v>
      </c>
      <c r="CU386" t="s">
        <v>13858</v>
      </c>
      <c r="CV386" t="s">
        <v>13858</v>
      </c>
      <c r="CW386" t="s">
        <v>1547</v>
      </c>
      <c r="CX386" t="s">
        <v>1547</v>
      </c>
      <c r="CY386">
        <v>384</v>
      </c>
      <c r="CZ386" t="s">
        <v>7554</v>
      </c>
      <c r="DA386" t="s">
        <v>1547</v>
      </c>
      <c r="DB386" t="s">
        <v>1881</v>
      </c>
      <c r="DC386" t="s">
        <v>1882</v>
      </c>
      <c r="DD386" t="s">
        <v>13852</v>
      </c>
      <c r="DE386" t="s">
        <v>3575</v>
      </c>
      <c r="DF386" t="s">
        <v>13290</v>
      </c>
      <c r="DG386" t="s">
        <v>1547</v>
      </c>
      <c r="DH386" t="s">
        <v>1547</v>
      </c>
      <c r="DI386" t="s">
        <v>1892</v>
      </c>
      <c r="DJ386" t="s">
        <v>13862</v>
      </c>
      <c r="DK386"/>
      <c r="DL386" t="s">
        <v>1892</v>
      </c>
      <c r="DM386">
        <v>9</v>
      </c>
      <c r="DN386" t="s">
        <v>1883</v>
      </c>
      <c r="DO386" t="s">
        <v>1568</v>
      </c>
      <c r="DP386" t="b">
        <v>1</v>
      </c>
      <c r="DQ386" t="b">
        <v>0</v>
      </c>
      <c r="DR386" t="b">
        <v>0</v>
      </c>
      <c r="DS386" t="b">
        <v>0</v>
      </c>
      <c r="DT386" t="b">
        <v>0</v>
      </c>
      <c r="DU386" t="b">
        <v>1</v>
      </c>
      <c r="DV386" t="b">
        <v>0</v>
      </c>
      <c r="DW386">
        <v>0</v>
      </c>
      <c r="DX386" t="b">
        <v>0</v>
      </c>
      <c r="DY386" t="b">
        <v>0</v>
      </c>
      <c r="DZ386" t="b">
        <v>0</v>
      </c>
      <c r="EA386" t="b">
        <v>0</v>
      </c>
      <c r="EB386" t="b">
        <v>0</v>
      </c>
      <c r="EC386" t="b">
        <v>0</v>
      </c>
      <c r="ED386" t="b">
        <v>0</v>
      </c>
      <c r="EE386" t="b">
        <v>1</v>
      </c>
      <c r="EF386" t="b">
        <v>0</v>
      </c>
      <c r="EG386" t="b" cm="1">
        <v>0</v>
      </c>
      <c r="EH386" t="b">
        <v>0</v>
      </c>
      <c r="EI386" t="b">
        <v>1</v>
      </c>
      <c r="EJ386" t="b">
        <v>1</v>
      </c>
      <c r="EK386" t="s">
        <v>13863</v>
      </c>
      <c r="EL386">
        <v>2</v>
      </c>
      <c r="EM386">
        <v>26</v>
      </c>
      <c r="EN386" t="b">
        <v>0</v>
      </c>
    </row>
    <row r="387" spans="1:144" ht="15.75">
      <c r="A387"/>
      <c r="B387" t="s">
        <v>1568</v>
      </c>
      <c r="C387" t="s">
        <v>1568</v>
      </c>
      <c r="D387" t="s">
        <v>3586</v>
      </c>
      <c r="E387" t="s">
        <v>3587</v>
      </c>
      <c r="F387"/>
      <c r="G387" t="s">
        <v>3586</v>
      </c>
      <c r="H387" t="s">
        <v>13382</v>
      </c>
      <c r="I387" t="s">
        <v>1230</v>
      </c>
      <c r="J387"/>
      <c r="K387" t="s">
        <v>902</v>
      </c>
      <c r="L387" t="s">
        <v>3190</v>
      </c>
      <c r="M387" t="s">
        <v>2007</v>
      </c>
      <c r="N387"/>
      <c r="O387" t="s">
        <v>13858</v>
      </c>
      <c r="P387" t="s">
        <v>1568</v>
      </c>
      <c r="Q387" t="s">
        <v>3575</v>
      </c>
      <c r="R387" t="s">
        <v>3592</v>
      </c>
      <c r="S387"/>
      <c r="T387"/>
      <c r="U387" t="s">
        <v>13380</v>
      </c>
      <c r="V387" t="s">
        <v>13383</v>
      </c>
      <c r="W387"/>
      <c r="X387"/>
      <c r="Y387"/>
      <c r="Z387"/>
      <c r="AA387"/>
      <c r="AB387"/>
      <c r="AC387"/>
      <c r="AD387"/>
      <c r="AE387"/>
      <c r="AF387"/>
      <c r="AG387"/>
      <c r="AH387"/>
      <c r="AI387"/>
      <c r="AJ387"/>
      <c r="AK387"/>
      <c r="AL387"/>
      <c r="AM387"/>
      <c r="AN387"/>
      <c r="AO387" s="108" t="s">
        <v>43</v>
      </c>
      <c r="AP387" t="s">
        <v>13122</v>
      </c>
      <c r="AQ387">
        <v>48</v>
      </c>
      <c r="AR387" t="s">
        <v>14036</v>
      </c>
      <c r="AS387" t="s">
        <v>1568</v>
      </c>
      <c r="AT387" t="s">
        <v>1885</v>
      </c>
      <c r="AU387" t="s">
        <v>3587</v>
      </c>
      <c r="AV387" t="s">
        <v>7284</v>
      </c>
      <c r="AW387" t="s">
        <v>1744</v>
      </c>
      <c r="AX387" t="s">
        <v>1740</v>
      </c>
      <c r="AY387" t="s">
        <v>7285</v>
      </c>
      <c r="AZ387" t="s">
        <v>3575</v>
      </c>
      <c r="BA387" t="s">
        <v>7286</v>
      </c>
      <c r="BB387" t="s">
        <v>1230</v>
      </c>
      <c r="BC387" t="s">
        <v>3190</v>
      </c>
      <c r="BD387" t="s">
        <v>14037</v>
      </c>
      <c r="BE387" t="s">
        <v>13378</v>
      </c>
      <c r="BF387">
        <v>387</v>
      </c>
      <c r="BG387">
        <v>380</v>
      </c>
      <c r="BH387">
        <v>0</v>
      </c>
      <c r="BI387" t="s">
        <v>3587</v>
      </c>
      <c r="BJ387">
        <v>1</v>
      </c>
      <c r="BK387">
        <v>0</v>
      </c>
      <c r="BL387">
        <v>0</v>
      </c>
      <c r="BM387" t="s">
        <v>1547</v>
      </c>
      <c r="BN387" t="s">
        <v>13379</v>
      </c>
      <c r="BO387" t="s">
        <v>14019</v>
      </c>
      <c r="BP387" t="s" cm="1">
        <v>14018</v>
      </c>
      <c r="BQ387" t="s">
        <v>1547</v>
      </c>
      <c r="BR387" t="s">
        <v>13858</v>
      </c>
      <c r="BS387">
        <v>47</v>
      </c>
      <c r="BT387" t="s">
        <v>5427</v>
      </c>
      <c r="BU387" t="s">
        <v>15434</v>
      </c>
      <c r="BV387" t="s">
        <v>3586</v>
      </c>
      <c r="BW387" t="s">
        <v>7284</v>
      </c>
      <c r="BX387" t="s">
        <v>14038</v>
      </c>
      <c r="BY387" t="s">
        <v>1744</v>
      </c>
      <c r="BZ387" t="s">
        <v>1547</v>
      </c>
      <c r="CA387" t="s">
        <v>1744</v>
      </c>
      <c r="CB387" t="s">
        <v>2007</v>
      </c>
      <c r="CC387"/>
      <c r="CD387" t="s">
        <v>998</v>
      </c>
      <c r="CE387" t="s">
        <v>1230</v>
      </c>
      <c r="CF387" t="s">
        <v>14039</v>
      </c>
      <c r="CG387" t="s">
        <v>14040</v>
      </c>
      <c r="CH387" t="s">
        <v>1230</v>
      </c>
      <c r="CI387" t="s">
        <v>1547</v>
      </c>
      <c r="CJ387" t="s">
        <v>3592</v>
      </c>
      <c r="CK387" t="s">
        <v>1568</v>
      </c>
      <c r="CL387"/>
      <c r="CM387"/>
      <c r="CN387" t="s">
        <v>13380</v>
      </c>
      <c r="CO387" t="s">
        <v>13383</v>
      </c>
      <c r="CP387" t="s">
        <v>13380</v>
      </c>
      <c r="CQ387" t="s">
        <v>13383</v>
      </c>
      <c r="CR387" t="s">
        <v>1547</v>
      </c>
      <c r="CS387">
        <v>8</v>
      </c>
      <c r="CT387" t="s">
        <v>13858</v>
      </c>
      <c r="CU387" t="s">
        <v>13858</v>
      </c>
      <c r="CV387" t="s">
        <v>13858</v>
      </c>
      <c r="CW387" t="s">
        <v>1547</v>
      </c>
      <c r="CX387" t="s">
        <v>1547</v>
      </c>
      <c r="CY387">
        <v>385</v>
      </c>
      <c r="CZ387" t="s">
        <v>7557</v>
      </c>
      <c r="DA387" t="s">
        <v>1547</v>
      </c>
      <c r="DB387" t="s">
        <v>1881</v>
      </c>
      <c r="DC387" t="s">
        <v>1882</v>
      </c>
      <c r="DD387" t="s">
        <v>3587</v>
      </c>
      <c r="DE387" t="s">
        <v>3575</v>
      </c>
      <c r="DF387" t="s">
        <v>3586</v>
      </c>
      <c r="DG387" t="s">
        <v>1547</v>
      </c>
      <c r="DH387" t="s">
        <v>1547</v>
      </c>
      <c r="DI387" t="s">
        <v>1892</v>
      </c>
      <c r="DJ387" t="s">
        <v>14036</v>
      </c>
      <c r="DK387"/>
      <c r="DL387" t="s">
        <v>1892</v>
      </c>
      <c r="DM387">
        <v>9</v>
      </c>
      <c r="DN387" t="s">
        <v>1883</v>
      </c>
      <c r="DO387" t="s">
        <v>1568</v>
      </c>
      <c r="DP387" t="b">
        <v>1</v>
      </c>
      <c r="DQ387" t="b">
        <v>0</v>
      </c>
      <c r="DR387" t="b">
        <v>1</v>
      </c>
      <c r="DS387" t="b">
        <v>0</v>
      </c>
      <c r="DT387" t="b">
        <v>0</v>
      </c>
      <c r="DU387" t="b">
        <v>1</v>
      </c>
      <c r="DV387" t="b">
        <v>0</v>
      </c>
      <c r="DW387">
        <v>0</v>
      </c>
      <c r="DX387" t="b">
        <v>0</v>
      </c>
      <c r="DY387" t="b">
        <v>0</v>
      </c>
      <c r="DZ387" t="b">
        <v>0</v>
      </c>
      <c r="EA387" t="b">
        <v>0</v>
      </c>
      <c r="EB387" t="b">
        <v>0</v>
      </c>
      <c r="EC387" t="b">
        <v>0</v>
      </c>
      <c r="ED387" t="b">
        <v>0</v>
      </c>
      <c r="EE387" t="b">
        <v>0</v>
      </c>
      <c r="EF387" t="b">
        <v>0</v>
      </c>
      <c r="EG387" t="b" cm="1">
        <v>0</v>
      </c>
      <c r="EH387" t="b">
        <v>0</v>
      </c>
      <c r="EI387" t="b">
        <v>0</v>
      </c>
      <c r="EJ387" t="b">
        <v>0</v>
      </c>
      <c r="EK387" t="s">
        <v>1547</v>
      </c>
      <c r="EL387">
        <v>0</v>
      </c>
      <c r="EM387">
        <v>12</v>
      </c>
      <c r="EN387" t="b">
        <v>0</v>
      </c>
    </row>
    <row r="388" spans="1:144" ht="15.75">
      <c r="A388"/>
      <c r="B388" t="s">
        <v>1568</v>
      </c>
      <c r="C388" t="s">
        <v>1568</v>
      </c>
      <c r="D388" t="s">
        <v>13384</v>
      </c>
      <c r="E388" t="s">
        <v>13385</v>
      </c>
      <c r="F388"/>
      <c r="G388" t="s">
        <v>13384</v>
      </c>
      <c r="H388" t="s">
        <v>13384</v>
      </c>
      <c r="I388" t="s">
        <v>1244</v>
      </c>
      <c r="J388"/>
      <c r="K388"/>
      <c r="L388"/>
      <c r="M388"/>
      <c r="N388"/>
      <c r="O388" t="s">
        <v>13386</v>
      </c>
      <c r="P388" t="s">
        <v>1568</v>
      </c>
      <c r="Q388" t="s">
        <v>3575</v>
      </c>
      <c r="R388" t="s">
        <v>3592</v>
      </c>
      <c r="S388"/>
      <c r="T388"/>
      <c r="U388" t="s">
        <v>13387</v>
      </c>
      <c r="V388"/>
      <c r="W388"/>
      <c r="X388"/>
      <c r="Y388"/>
      <c r="Z388"/>
      <c r="AA388"/>
      <c r="AB388"/>
      <c r="AC388"/>
      <c r="AD388"/>
      <c r="AE388"/>
      <c r="AF388"/>
      <c r="AG388"/>
      <c r="AH388"/>
      <c r="AI388"/>
      <c r="AJ388"/>
      <c r="AK388"/>
      <c r="AL388"/>
      <c r="AM388"/>
      <c r="AN388"/>
      <c r="AO388" s="108" t="s">
        <v>43</v>
      </c>
      <c r="AP388" t="s">
        <v>13122</v>
      </c>
      <c r="AQ388">
        <v>49</v>
      </c>
      <c r="AR388" t="s">
        <v>14041</v>
      </c>
      <c r="AS388" t="s">
        <v>1568</v>
      </c>
      <c r="AT388" t="s">
        <v>1885</v>
      </c>
      <c r="AU388" t="s">
        <v>13385</v>
      </c>
      <c r="AV388" t="s">
        <v>14042</v>
      </c>
      <c r="AW388" t="s">
        <v>1744</v>
      </c>
      <c r="AX388" t="s">
        <v>1740</v>
      </c>
      <c r="AY388" t="s">
        <v>14043</v>
      </c>
      <c r="AZ388" t="s">
        <v>3575</v>
      </c>
      <c r="BA388" t="s">
        <v>14044</v>
      </c>
      <c r="BB388" t="s">
        <v>1244</v>
      </c>
      <c r="BC388" t="s">
        <v>1547</v>
      </c>
      <c r="BD388" t="s">
        <v>14045</v>
      </c>
      <c r="BE388" t="s">
        <v>13384</v>
      </c>
      <c r="BF388">
        <v>388</v>
      </c>
      <c r="BG388">
        <v>0</v>
      </c>
      <c r="BH388">
        <v>0</v>
      </c>
      <c r="BI388" t="s">
        <v>1547</v>
      </c>
      <c r="BJ388">
        <v>0</v>
      </c>
      <c r="BK388">
        <v>0</v>
      </c>
      <c r="BL388">
        <v>0</v>
      </c>
      <c r="BM388" t="s">
        <v>1547</v>
      </c>
      <c r="BN388" t="s">
        <v>1547</v>
      </c>
      <c r="BO388" t="s">
        <v>1547</v>
      </c>
      <c r="BP388" t="s" cm="1">
        <v>1547</v>
      </c>
      <c r="BQ388" t="s">
        <v>1547</v>
      </c>
      <c r="BR388" t="s">
        <v>13858</v>
      </c>
      <c r="BS388">
        <v>48</v>
      </c>
      <c r="BT388" t="s">
        <v>5438</v>
      </c>
      <c r="BU388" t="s">
        <v>15435</v>
      </c>
      <c r="BV388" t="s">
        <v>13384</v>
      </c>
      <c r="BW388" t="s">
        <v>14042</v>
      </c>
      <c r="BX388" t="s">
        <v>14043</v>
      </c>
      <c r="BY388" t="s">
        <v>1744</v>
      </c>
      <c r="BZ388" t="s">
        <v>1547</v>
      </c>
      <c r="CA388" t="s">
        <v>1744</v>
      </c>
      <c r="CB388" t="s">
        <v>1547</v>
      </c>
      <c r="CC388"/>
      <c r="CD388" t="s">
        <v>998</v>
      </c>
      <c r="CE388" t="s">
        <v>1244</v>
      </c>
      <c r="CF388" t="s">
        <v>13385</v>
      </c>
      <c r="CG388" t="s">
        <v>14042</v>
      </c>
      <c r="CH388" t="s">
        <v>1244</v>
      </c>
      <c r="CI388" t="s">
        <v>1547</v>
      </c>
      <c r="CJ388" t="s">
        <v>3592</v>
      </c>
      <c r="CK388" t="s">
        <v>1568</v>
      </c>
      <c r="CL388"/>
      <c r="CM388"/>
      <c r="CN388" t="s">
        <v>13387</v>
      </c>
      <c r="CO388" t="s">
        <v>1547</v>
      </c>
      <c r="CP388" t="s">
        <v>13387</v>
      </c>
      <c r="CQ388" t="s">
        <v>1547</v>
      </c>
      <c r="CR388" t="s">
        <v>1547</v>
      </c>
      <c r="CS388">
        <v>8</v>
      </c>
      <c r="CT388" t="s">
        <v>13858</v>
      </c>
      <c r="CU388" t="s">
        <v>13858</v>
      </c>
      <c r="CV388" t="s">
        <v>13858</v>
      </c>
      <c r="CW388" t="s">
        <v>1547</v>
      </c>
      <c r="CX388" t="s">
        <v>1547</v>
      </c>
      <c r="CY388">
        <v>386</v>
      </c>
      <c r="CZ388" t="s">
        <v>7560</v>
      </c>
      <c r="DA388" t="s">
        <v>1547</v>
      </c>
      <c r="DB388" t="s">
        <v>1881</v>
      </c>
      <c r="DC388" t="s">
        <v>1882</v>
      </c>
      <c r="DD388" t="s">
        <v>13385</v>
      </c>
      <c r="DE388" t="s">
        <v>3575</v>
      </c>
      <c r="DF388" t="s">
        <v>13384</v>
      </c>
      <c r="DG388" t="s">
        <v>1547</v>
      </c>
      <c r="DH388" t="s">
        <v>1547</v>
      </c>
      <c r="DI388" t="s">
        <v>1892</v>
      </c>
      <c r="DJ388" t="s">
        <v>14041</v>
      </c>
      <c r="DK388"/>
      <c r="DL388" t="s">
        <v>1892</v>
      </c>
      <c r="DM388">
        <v>9</v>
      </c>
      <c r="DN388" t="s">
        <v>1883</v>
      </c>
      <c r="DO388" t="s">
        <v>1568</v>
      </c>
      <c r="DP388" t="b">
        <v>1</v>
      </c>
      <c r="DQ388" t="b">
        <v>0</v>
      </c>
      <c r="DR388" t="b">
        <v>1</v>
      </c>
      <c r="DS388" t="b">
        <v>0</v>
      </c>
      <c r="DT388" t="b">
        <v>0</v>
      </c>
      <c r="DU388" t="b">
        <v>1</v>
      </c>
      <c r="DV388" t="b">
        <v>1</v>
      </c>
      <c r="DW388">
        <v>0</v>
      </c>
      <c r="DX388" t="b">
        <v>0</v>
      </c>
      <c r="DY388" t="b">
        <v>0</v>
      </c>
      <c r="DZ388" t="b">
        <v>0</v>
      </c>
      <c r="EA388" t="b">
        <v>0</v>
      </c>
      <c r="EB388" t="b">
        <v>0</v>
      </c>
      <c r="EC388" t="b">
        <v>0</v>
      </c>
      <c r="ED388" t="b">
        <v>0</v>
      </c>
      <c r="EE388" t="b">
        <v>1</v>
      </c>
      <c r="EF388" t="b">
        <v>0</v>
      </c>
      <c r="EG388" t="b" cm="1">
        <v>0</v>
      </c>
      <c r="EH388" t="b">
        <v>0</v>
      </c>
      <c r="EI388" t="b">
        <v>0</v>
      </c>
      <c r="EJ388" t="b">
        <v>1</v>
      </c>
      <c r="EK388" t="s">
        <v>1956</v>
      </c>
      <c r="EL388">
        <v>1</v>
      </c>
      <c r="EM388">
        <v>22</v>
      </c>
      <c r="EN388" t="b">
        <v>0</v>
      </c>
    </row>
    <row r="389" spans="1:144" ht="15.75">
      <c r="A389"/>
      <c r="B389" t="s">
        <v>1568</v>
      </c>
      <c r="C389" t="s">
        <v>1568</v>
      </c>
      <c r="D389" t="s">
        <v>4117</v>
      </c>
      <c r="E389" t="s">
        <v>4118</v>
      </c>
      <c r="F389" t="s">
        <v>4118</v>
      </c>
      <c r="G389" t="s">
        <v>4204</v>
      </c>
      <c r="H389" t="s">
        <v>4205</v>
      </c>
      <c r="I389" t="s">
        <v>1251</v>
      </c>
      <c r="J389"/>
      <c r="K389" t="s">
        <v>902</v>
      </c>
      <c r="L389" t="s">
        <v>1743</v>
      </c>
      <c r="M389" t="s">
        <v>1749</v>
      </c>
      <c r="N389"/>
      <c r="O389" t="s">
        <v>13858</v>
      </c>
      <c r="P389" t="s">
        <v>1568</v>
      </c>
      <c r="Q389" t="s">
        <v>3575</v>
      </c>
      <c r="R389" t="s">
        <v>3592</v>
      </c>
      <c r="S389"/>
      <c r="T389"/>
      <c r="U389" t="s">
        <v>13387</v>
      </c>
      <c r="V389" t="s">
        <v>4155</v>
      </c>
      <c r="W389"/>
      <c r="X389"/>
      <c r="Y389"/>
      <c r="Z389"/>
      <c r="AA389"/>
      <c r="AB389"/>
      <c r="AC389"/>
      <c r="AD389"/>
      <c r="AE389"/>
      <c r="AF389"/>
      <c r="AG389"/>
      <c r="AH389"/>
      <c r="AI389"/>
      <c r="AJ389"/>
      <c r="AK389"/>
      <c r="AL389"/>
      <c r="AM389"/>
      <c r="AN389"/>
      <c r="AO389" s="108" t="s">
        <v>43</v>
      </c>
      <c r="AP389" t="s">
        <v>13122</v>
      </c>
      <c r="AQ389">
        <v>50</v>
      </c>
      <c r="AR389" t="s">
        <v>13842</v>
      </c>
      <c r="AS389" t="s">
        <v>1568</v>
      </c>
      <c r="AT389" t="s">
        <v>1885</v>
      </c>
      <c r="AU389" t="s">
        <v>4118</v>
      </c>
      <c r="AV389" t="s">
        <v>9387</v>
      </c>
      <c r="AW389" t="s">
        <v>9387</v>
      </c>
      <c r="AX389" t="s">
        <v>1740</v>
      </c>
      <c r="AY389" t="s">
        <v>9725</v>
      </c>
      <c r="AZ389" t="s">
        <v>3575</v>
      </c>
      <c r="BA389" t="s">
        <v>9389</v>
      </c>
      <c r="BB389" t="s">
        <v>1251</v>
      </c>
      <c r="BC389" t="s">
        <v>1743</v>
      </c>
      <c r="BD389" t="s">
        <v>9390</v>
      </c>
      <c r="BE389" t="s">
        <v>13384</v>
      </c>
      <c r="BF389">
        <v>350</v>
      </c>
      <c r="BG389">
        <v>388</v>
      </c>
      <c r="BH389">
        <v>0</v>
      </c>
      <c r="BI389" t="s">
        <v>1547</v>
      </c>
      <c r="BJ389">
        <v>0</v>
      </c>
      <c r="BK389">
        <v>0</v>
      </c>
      <c r="BL389">
        <v>949</v>
      </c>
      <c r="BM389" t="s">
        <v>9391</v>
      </c>
      <c r="BN389" t="s">
        <v>13385</v>
      </c>
      <c r="BO389" t="s">
        <v>14042</v>
      </c>
      <c r="BP389" t="s" cm="1">
        <v>14041</v>
      </c>
      <c r="BQ389" t="s">
        <v>1547</v>
      </c>
      <c r="BR389" t="s">
        <v>13858</v>
      </c>
      <c r="BS389">
        <v>49</v>
      </c>
      <c r="BT389" t="s">
        <v>5449</v>
      </c>
      <c r="BU389" t="s">
        <v>15436</v>
      </c>
      <c r="BV389" t="s">
        <v>4117</v>
      </c>
      <c r="BW389" t="s">
        <v>9387</v>
      </c>
      <c r="BX389" t="s">
        <v>9727</v>
      </c>
      <c r="BY389" t="s">
        <v>1744</v>
      </c>
      <c r="BZ389" t="s">
        <v>1547</v>
      </c>
      <c r="CA389" t="s">
        <v>1744</v>
      </c>
      <c r="CB389" t="s">
        <v>1749</v>
      </c>
      <c r="CC389"/>
      <c r="CD389" t="s">
        <v>998</v>
      </c>
      <c r="CE389" t="s">
        <v>1251</v>
      </c>
      <c r="CF389" t="s">
        <v>14046</v>
      </c>
      <c r="CG389" t="s">
        <v>14047</v>
      </c>
      <c r="CH389" t="s">
        <v>1251</v>
      </c>
      <c r="CI389" t="s">
        <v>1547</v>
      </c>
      <c r="CJ389" t="s">
        <v>3592</v>
      </c>
      <c r="CK389" t="s">
        <v>1568</v>
      </c>
      <c r="CL389"/>
      <c r="CM389"/>
      <c r="CN389" t="s">
        <v>13387</v>
      </c>
      <c r="CO389" t="s">
        <v>4155</v>
      </c>
      <c r="CP389" t="s">
        <v>13387</v>
      </c>
      <c r="CQ389" t="s">
        <v>4155</v>
      </c>
      <c r="CR389" t="s">
        <v>1547</v>
      </c>
      <c r="CS389">
        <v>8</v>
      </c>
      <c r="CT389" t="s">
        <v>13858</v>
      </c>
      <c r="CU389" t="s">
        <v>13858</v>
      </c>
      <c r="CV389" t="s">
        <v>1547</v>
      </c>
      <c r="CW389" t="s">
        <v>1547</v>
      </c>
      <c r="CX389" t="s">
        <v>1547</v>
      </c>
      <c r="CY389">
        <v>387</v>
      </c>
      <c r="CZ389" t="s">
        <v>7569</v>
      </c>
      <c r="DA389" t="s">
        <v>1547</v>
      </c>
      <c r="DB389" t="s">
        <v>1881</v>
      </c>
      <c r="DC389" t="s">
        <v>1882</v>
      </c>
      <c r="DD389" t="s">
        <v>4118</v>
      </c>
      <c r="DE389" t="s">
        <v>3575</v>
      </c>
      <c r="DF389" t="s">
        <v>4204</v>
      </c>
      <c r="DG389" t="s">
        <v>1547</v>
      </c>
      <c r="DH389" t="s">
        <v>1547</v>
      </c>
      <c r="DI389" t="s">
        <v>1892</v>
      </c>
      <c r="DJ389" t="s">
        <v>13842</v>
      </c>
      <c r="DK389"/>
      <c r="DL389" t="s">
        <v>1892</v>
      </c>
      <c r="DM389">
        <v>9</v>
      </c>
      <c r="DN389" t="s">
        <v>1883</v>
      </c>
      <c r="DO389" t="s">
        <v>1568</v>
      </c>
      <c r="DP389" t="b">
        <v>1</v>
      </c>
      <c r="DQ389" t="b">
        <v>0</v>
      </c>
      <c r="DR389" t="b">
        <v>0</v>
      </c>
      <c r="DS389" t="b">
        <v>0</v>
      </c>
      <c r="DT389" t="b">
        <v>0</v>
      </c>
      <c r="DU389" t="b">
        <v>1</v>
      </c>
      <c r="DV389" t="b">
        <v>0</v>
      </c>
      <c r="DW389">
        <v>0</v>
      </c>
      <c r="DX389" t="b">
        <v>0</v>
      </c>
      <c r="DY389" t="b">
        <v>0</v>
      </c>
      <c r="DZ389" t="b">
        <v>0</v>
      </c>
      <c r="EA389" t="b">
        <v>0</v>
      </c>
      <c r="EB389" t="b">
        <v>0</v>
      </c>
      <c r="EC389" t="b">
        <v>0</v>
      </c>
      <c r="ED389" t="b">
        <v>0</v>
      </c>
      <c r="EE389" t="b">
        <v>0</v>
      </c>
      <c r="EF389" t="b">
        <v>0</v>
      </c>
      <c r="EG389" t="b" cm="1">
        <v>0</v>
      </c>
      <c r="EH389" t="b">
        <v>0</v>
      </c>
      <c r="EI389" t="b">
        <v>0</v>
      </c>
      <c r="EJ389" t="b">
        <v>0</v>
      </c>
      <c r="EK389" t="s">
        <v>1547</v>
      </c>
      <c r="EL389">
        <v>0</v>
      </c>
      <c r="EM389">
        <v>21</v>
      </c>
      <c r="EN389" t="b">
        <v>0</v>
      </c>
    </row>
    <row r="390" spans="1:144" ht="15.75">
      <c r="A390"/>
      <c r="B390" t="s">
        <v>1568</v>
      </c>
      <c r="C390" t="s">
        <v>1568</v>
      </c>
      <c r="D390" t="s">
        <v>13283</v>
      </c>
      <c r="E390" t="s">
        <v>13284</v>
      </c>
      <c r="F390"/>
      <c r="G390" t="s">
        <v>13283</v>
      </c>
      <c r="H390"/>
      <c r="I390" t="s">
        <v>1251</v>
      </c>
      <c r="J390"/>
      <c r="K390" t="s">
        <v>902</v>
      </c>
      <c r="L390" t="s">
        <v>3190</v>
      </c>
      <c r="M390" t="s">
        <v>1749</v>
      </c>
      <c r="N390"/>
      <c r="O390" t="s">
        <v>13858</v>
      </c>
      <c r="P390" t="s">
        <v>1568</v>
      </c>
      <c r="Q390" t="s">
        <v>3575</v>
      </c>
      <c r="R390" t="s">
        <v>3592</v>
      </c>
      <c r="S390"/>
      <c r="T390"/>
      <c r="U390" t="s">
        <v>13387</v>
      </c>
      <c r="V390" t="s">
        <v>13285</v>
      </c>
      <c r="W390"/>
      <c r="X390"/>
      <c r="Y390"/>
      <c r="Z390"/>
      <c r="AA390"/>
      <c r="AB390"/>
      <c r="AC390"/>
      <c r="AD390"/>
      <c r="AE390"/>
      <c r="AF390"/>
      <c r="AG390"/>
      <c r="AH390"/>
      <c r="AI390"/>
      <c r="AJ390"/>
      <c r="AK390"/>
      <c r="AL390"/>
      <c r="AM390"/>
      <c r="AN390"/>
      <c r="AO390" s="108" t="s">
        <v>43</v>
      </c>
      <c r="AP390" t="s">
        <v>13122</v>
      </c>
      <c r="AQ390">
        <v>51</v>
      </c>
      <c r="AR390" t="s">
        <v>13845</v>
      </c>
      <c r="AS390" t="s">
        <v>1568</v>
      </c>
      <c r="AT390" t="s">
        <v>1885</v>
      </c>
      <c r="AU390" t="s">
        <v>13284</v>
      </c>
      <c r="AV390" t="s">
        <v>13846</v>
      </c>
      <c r="AW390" t="s">
        <v>1744</v>
      </c>
      <c r="AX390" t="s">
        <v>1740</v>
      </c>
      <c r="AY390" t="s">
        <v>13847</v>
      </c>
      <c r="AZ390" t="s">
        <v>3575</v>
      </c>
      <c r="BA390" t="s">
        <v>13848</v>
      </c>
      <c r="BB390" t="s">
        <v>1251</v>
      </c>
      <c r="BC390" t="s">
        <v>3190</v>
      </c>
      <c r="BD390" t="s">
        <v>14048</v>
      </c>
      <c r="BE390" t="s">
        <v>13384</v>
      </c>
      <c r="BF390">
        <v>351</v>
      </c>
      <c r="BG390">
        <v>388</v>
      </c>
      <c r="BH390">
        <v>0</v>
      </c>
      <c r="BI390" t="s">
        <v>1547</v>
      </c>
      <c r="BJ390">
        <v>0</v>
      </c>
      <c r="BK390">
        <v>0</v>
      </c>
      <c r="BL390">
        <v>351</v>
      </c>
      <c r="BM390" t="s">
        <v>13850</v>
      </c>
      <c r="BN390" t="s">
        <v>13385</v>
      </c>
      <c r="BO390" t="s">
        <v>14042</v>
      </c>
      <c r="BP390" t="s" cm="1">
        <v>14041</v>
      </c>
      <c r="BQ390" t="s">
        <v>1547</v>
      </c>
      <c r="BR390" t="s">
        <v>13858</v>
      </c>
      <c r="BS390">
        <v>50</v>
      </c>
      <c r="BT390" t="s">
        <v>5460</v>
      </c>
      <c r="BU390" t="s">
        <v>15437</v>
      </c>
      <c r="BV390" t="s">
        <v>13283</v>
      </c>
      <c r="BW390" t="s">
        <v>13846</v>
      </c>
      <c r="BX390" t="s">
        <v>1744</v>
      </c>
      <c r="BY390" t="s">
        <v>1744</v>
      </c>
      <c r="BZ390" t="s">
        <v>1547</v>
      </c>
      <c r="CA390" t="s">
        <v>1744</v>
      </c>
      <c r="CB390" t="s">
        <v>1749</v>
      </c>
      <c r="CC390"/>
      <c r="CD390" t="s">
        <v>998</v>
      </c>
      <c r="CE390" t="s">
        <v>1251</v>
      </c>
      <c r="CF390" t="s">
        <v>14049</v>
      </c>
      <c r="CG390" t="s">
        <v>14050</v>
      </c>
      <c r="CH390" t="s">
        <v>1251</v>
      </c>
      <c r="CI390" t="s">
        <v>1547</v>
      </c>
      <c r="CJ390" t="s">
        <v>3592</v>
      </c>
      <c r="CK390" t="s">
        <v>1568</v>
      </c>
      <c r="CL390"/>
      <c r="CM390"/>
      <c r="CN390" t="s">
        <v>13387</v>
      </c>
      <c r="CO390" t="s">
        <v>13285</v>
      </c>
      <c r="CP390" t="s">
        <v>13387</v>
      </c>
      <c r="CQ390" t="s">
        <v>13285</v>
      </c>
      <c r="CR390" t="s">
        <v>1547</v>
      </c>
      <c r="CS390">
        <v>8</v>
      </c>
      <c r="CT390" t="s">
        <v>13858</v>
      </c>
      <c r="CU390" t="s">
        <v>13858</v>
      </c>
      <c r="CV390" t="s">
        <v>13858</v>
      </c>
      <c r="CW390" t="s">
        <v>1547</v>
      </c>
      <c r="CX390" t="s">
        <v>1547</v>
      </c>
      <c r="CY390">
        <v>388</v>
      </c>
      <c r="CZ390" t="s">
        <v>7577</v>
      </c>
      <c r="DA390" t="s">
        <v>1547</v>
      </c>
      <c r="DB390" t="s">
        <v>1881</v>
      </c>
      <c r="DC390" t="s">
        <v>1882</v>
      </c>
      <c r="DD390" t="s">
        <v>13284</v>
      </c>
      <c r="DE390" t="s">
        <v>3575</v>
      </c>
      <c r="DF390" t="s">
        <v>13283</v>
      </c>
      <c r="DG390" t="s">
        <v>1547</v>
      </c>
      <c r="DH390" t="s">
        <v>1547</v>
      </c>
      <c r="DI390" t="s">
        <v>1892</v>
      </c>
      <c r="DJ390" t="s">
        <v>13845</v>
      </c>
      <c r="DK390"/>
      <c r="DL390" t="s">
        <v>1892</v>
      </c>
      <c r="DM390">
        <v>9</v>
      </c>
      <c r="DN390" t="s">
        <v>1883</v>
      </c>
      <c r="DO390" t="s">
        <v>1568</v>
      </c>
      <c r="DP390" t="b">
        <v>1</v>
      </c>
      <c r="DQ390" t="b">
        <v>0</v>
      </c>
      <c r="DR390" t="b">
        <v>0</v>
      </c>
      <c r="DS390" t="b">
        <v>0</v>
      </c>
      <c r="DT390" t="b">
        <v>0</v>
      </c>
      <c r="DU390" t="b">
        <v>1</v>
      </c>
      <c r="DV390" t="b">
        <v>0</v>
      </c>
      <c r="DW390">
        <v>0</v>
      </c>
      <c r="DX390" t="b">
        <v>0</v>
      </c>
      <c r="DY390" t="b">
        <v>0</v>
      </c>
      <c r="DZ390" t="b">
        <v>0</v>
      </c>
      <c r="EA390" t="b">
        <v>0</v>
      </c>
      <c r="EB390" t="b">
        <v>0</v>
      </c>
      <c r="EC390" t="b">
        <v>0</v>
      </c>
      <c r="ED390" t="b">
        <v>0</v>
      </c>
      <c r="EE390" t="b">
        <v>0</v>
      </c>
      <c r="EF390" t="b">
        <v>0</v>
      </c>
      <c r="EG390" t="b" cm="1">
        <v>0</v>
      </c>
      <c r="EH390" t="b">
        <v>0</v>
      </c>
      <c r="EI390" t="b">
        <v>0</v>
      </c>
      <c r="EJ390" t="b">
        <v>0</v>
      </c>
      <c r="EK390" t="s">
        <v>1547</v>
      </c>
      <c r="EL390">
        <v>0</v>
      </c>
      <c r="EM390">
        <v>10</v>
      </c>
      <c r="EN390" t="b">
        <v>0</v>
      </c>
    </row>
    <row r="391" spans="1:144" ht="63">
      <c r="A391"/>
      <c r="B391" t="s">
        <v>1568</v>
      </c>
      <c r="C391" t="s">
        <v>1568</v>
      </c>
      <c r="D391" t="s">
        <v>4221</v>
      </c>
      <c r="E391" t="s">
        <v>4222</v>
      </c>
      <c r="F391" t="s">
        <v>13293</v>
      </c>
      <c r="G391" t="s">
        <v>4223</v>
      </c>
      <c r="H391" s="109" t="s">
        <v>4224</v>
      </c>
      <c r="I391" t="s">
        <v>1251</v>
      </c>
      <c r="J391"/>
      <c r="K391" t="s">
        <v>902</v>
      </c>
      <c r="L391" t="s">
        <v>1743</v>
      </c>
      <c r="M391" t="s">
        <v>1754</v>
      </c>
      <c r="N391" t="s">
        <v>4225</v>
      </c>
      <c r="O391" t="s">
        <v>13858</v>
      </c>
      <c r="P391" t="s">
        <v>1568</v>
      </c>
      <c r="Q391" t="s">
        <v>3575</v>
      </c>
      <c r="R391" t="s">
        <v>3592</v>
      </c>
      <c r="S391"/>
      <c r="T391"/>
      <c r="U391" t="e">
        <v>#REF!</v>
      </c>
      <c r="V391" t="s">
        <v>4226</v>
      </c>
      <c r="W391"/>
      <c r="X391"/>
      <c r="Y391"/>
      <c r="Z391"/>
      <c r="AA391"/>
      <c r="AB391"/>
      <c r="AC391"/>
      <c r="AD391"/>
      <c r="AE391"/>
      <c r="AF391"/>
      <c r="AG391"/>
      <c r="AH391"/>
      <c r="AI391"/>
      <c r="AJ391"/>
      <c r="AK391"/>
      <c r="AL391"/>
      <c r="AM391"/>
      <c r="AN391"/>
      <c r="AO391" s="108" t="s">
        <v>43</v>
      </c>
      <c r="AP391" t="s">
        <v>13122</v>
      </c>
      <c r="AQ391">
        <v>52</v>
      </c>
      <c r="AR391" t="s">
        <v>13864</v>
      </c>
      <c r="AS391" t="s">
        <v>1568</v>
      </c>
      <c r="AT391" t="s">
        <v>1885</v>
      </c>
      <c r="AU391" t="s">
        <v>4222</v>
      </c>
      <c r="AV391" t="s">
        <v>9768</v>
      </c>
      <c r="AW391" t="s">
        <v>13865</v>
      </c>
      <c r="AX391" t="s">
        <v>1740</v>
      </c>
      <c r="AY391" t="s">
        <v>9769</v>
      </c>
      <c r="AZ391" t="s">
        <v>3575</v>
      </c>
      <c r="BA391" t="s">
        <v>9770</v>
      </c>
      <c r="BB391" t="s">
        <v>1251</v>
      </c>
      <c r="BC391" t="s">
        <v>1743</v>
      </c>
      <c r="BD391" t="s">
        <v>9868</v>
      </c>
      <c r="BE391" t="s">
        <v>13384</v>
      </c>
      <c r="BF391">
        <v>353</v>
      </c>
      <c r="BG391">
        <v>388</v>
      </c>
      <c r="BH391">
        <v>0</v>
      </c>
      <c r="BI391" t="s">
        <v>1547</v>
      </c>
      <c r="BJ391">
        <v>0</v>
      </c>
      <c r="BK391">
        <v>0</v>
      </c>
      <c r="BL391">
        <v>955</v>
      </c>
      <c r="BM391" t="s">
        <v>9775</v>
      </c>
      <c r="BN391" t="s">
        <v>13385</v>
      </c>
      <c r="BO391" t="s">
        <v>14042</v>
      </c>
      <c r="BP391" t="s" cm="1">
        <v>14041</v>
      </c>
      <c r="BQ391" t="s">
        <v>1547</v>
      </c>
      <c r="BR391" t="s">
        <v>13858</v>
      </c>
      <c r="BS391">
        <v>51</v>
      </c>
      <c r="BT391" t="s">
        <v>5469</v>
      </c>
      <c r="BU391" t="s">
        <v>15438</v>
      </c>
      <c r="BV391" t="s">
        <v>4221</v>
      </c>
      <c r="BW391" t="s">
        <v>9768</v>
      </c>
      <c r="BX391" t="s">
        <v>9772</v>
      </c>
      <c r="BY391" t="s">
        <v>9773</v>
      </c>
      <c r="BZ391" t="s">
        <v>1547</v>
      </c>
      <c r="CA391" t="s">
        <v>1744</v>
      </c>
      <c r="CB391" t="s">
        <v>1754</v>
      </c>
      <c r="CC391"/>
      <c r="CD391" t="s">
        <v>998</v>
      </c>
      <c r="CE391" t="s">
        <v>1251</v>
      </c>
      <c r="CF391" t="s">
        <v>14051</v>
      </c>
      <c r="CG391" t="s">
        <v>14052</v>
      </c>
      <c r="CH391" t="s">
        <v>1251</v>
      </c>
      <c r="CI391" t="s">
        <v>1547</v>
      </c>
      <c r="CJ391" t="s">
        <v>3592</v>
      </c>
      <c r="CK391" t="s">
        <v>1568</v>
      </c>
      <c r="CL391"/>
      <c r="CM391"/>
      <c r="CN391" t="e">
        <v>#REF!</v>
      </c>
      <c r="CO391" t="s">
        <v>4226</v>
      </c>
      <c r="CP391" t="e">
        <v>#REF!</v>
      </c>
      <c r="CQ391" t="s">
        <v>4226</v>
      </c>
      <c r="CR391" t="s">
        <v>1547</v>
      </c>
      <c r="CS391">
        <v>8</v>
      </c>
      <c r="CT391" t="s">
        <v>13858</v>
      </c>
      <c r="CU391" t="s">
        <v>13858</v>
      </c>
      <c r="CV391" t="s">
        <v>1547</v>
      </c>
      <c r="CW391" t="s">
        <v>1547</v>
      </c>
      <c r="CX391" t="s">
        <v>1547</v>
      </c>
      <c r="CY391">
        <v>389</v>
      </c>
      <c r="CZ391" t="s">
        <v>7582</v>
      </c>
      <c r="DA391" t="s">
        <v>1547</v>
      </c>
      <c r="DB391" t="s">
        <v>1881</v>
      </c>
      <c r="DC391" t="s">
        <v>1882</v>
      </c>
      <c r="DD391" t="s">
        <v>4222</v>
      </c>
      <c r="DE391" t="s">
        <v>3575</v>
      </c>
      <c r="DF391" t="s">
        <v>4223</v>
      </c>
      <c r="DG391" t="s">
        <v>1547</v>
      </c>
      <c r="DH391" t="s">
        <v>1547</v>
      </c>
      <c r="DI391" t="s">
        <v>1892</v>
      </c>
      <c r="DJ391" t="s">
        <v>13864</v>
      </c>
      <c r="DK391"/>
      <c r="DL391" t="s">
        <v>1892</v>
      </c>
      <c r="DM391">
        <v>9</v>
      </c>
      <c r="DN391" t="s">
        <v>1883</v>
      </c>
      <c r="DO391" t="s">
        <v>1568</v>
      </c>
      <c r="DP391" t="b">
        <v>1</v>
      </c>
      <c r="DQ391" t="b">
        <v>0</v>
      </c>
      <c r="DR391" t="b">
        <v>0</v>
      </c>
      <c r="DS391" t="b">
        <v>0</v>
      </c>
      <c r="DT391" t="b">
        <v>0</v>
      </c>
      <c r="DU391" t="b">
        <v>1</v>
      </c>
      <c r="DV391" t="b">
        <v>0</v>
      </c>
      <c r="DW391">
        <v>0</v>
      </c>
      <c r="DX391" t="b">
        <v>0</v>
      </c>
      <c r="DY391" t="b">
        <v>0</v>
      </c>
      <c r="DZ391" t="b">
        <v>0</v>
      </c>
      <c r="EA391" t="b">
        <v>0</v>
      </c>
      <c r="EB391" t="b">
        <v>0</v>
      </c>
      <c r="EC391" t="b">
        <v>1</v>
      </c>
      <c r="ED391" t="b">
        <v>0</v>
      </c>
      <c r="EE391" t="b">
        <v>0</v>
      </c>
      <c r="EF391" t="b">
        <v>0</v>
      </c>
      <c r="EG391" t="b" cm="1">
        <v>0</v>
      </c>
      <c r="EH391" t="b">
        <v>0</v>
      </c>
      <c r="EI391" t="b">
        <v>0</v>
      </c>
      <c r="EJ391" t="b">
        <v>1</v>
      </c>
      <c r="EK391" t="s">
        <v>5327</v>
      </c>
      <c r="EL391">
        <v>0</v>
      </c>
      <c r="EM391">
        <v>13</v>
      </c>
      <c r="EN391" t="b">
        <v>0</v>
      </c>
    </row>
    <row r="392" spans="1:144" ht="15.75">
      <c r="A392"/>
      <c r="B392" t="s">
        <v>1568</v>
      </c>
      <c r="C392" t="s">
        <v>1568</v>
      </c>
      <c r="D392" t="s">
        <v>13388</v>
      </c>
      <c r="E392" t="s">
        <v>13389</v>
      </c>
      <c r="F392"/>
      <c r="G392" t="s">
        <v>13388</v>
      </c>
      <c r="H392"/>
      <c r="I392" t="s">
        <v>1230</v>
      </c>
      <c r="J392"/>
      <c r="K392"/>
      <c r="L392" t="s">
        <v>1743</v>
      </c>
      <c r="M392" t="s">
        <v>1779</v>
      </c>
      <c r="N392"/>
      <c r="O392" t="s">
        <v>13386</v>
      </c>
      <c r="P392" t="s">
        <v>1568</v>
      </c>
      <c r="Q392" t="s">
        <v>3575</v>
      </c>
      <c r="R392" t="s">
        <v>3592</v>
      </c>
      <c r="S392"/>
      <c r="T392"/>
      <c r="U392" t="e">
        <v>#REF!</v>
      </c>
      <c r="V392" t="s">
        <v>13390</v>
      </c>
      <c r="W392"/>
      <c r="X392"/>
      <c r="Y392"/>
      <c r="Z392"/>
      <c r="AA392"/>
      <c r="AB392"/>
      <c r="AC392"/>
      <c r="AD392"/>
      <c r="AE392"/>
      <c r="AF392"/>
      <c r="AG392"/>
      <c r="AH392"/>
      <c r="AI392"/>
      <c r="AJ392"/>
      <c r="AK392"/>
      <c r="AL392"/>
      <c r="AM392"/>
      <c r="AN392"/>
      <c r="AO392" s="108" t="s">
        <v>43</v>
      </c>
      <c r="AP392" t="s">
        <v>13122</v>
      </c>
      <c r="AQ392">
        <v>53</v>
      </c>
      <c r="AR392" t="s">
        <v>14053</v>
      </c>
      <c r="AS392" t="s">
        <v>1568</v>
      </c>
      <c r="AT392" t="s">
        <v>1885</v>
      </c>
      <c r="AU392" t="s">
        <v>13389</v>
      </c>
      <c r="AV392" t="s">
        <v>14054</v>
      </c>
      <c r="AW392" t="s">
        <v>1744</v>
      </c>
      <c r="AX392" t="s">
        <v>1740</v>
      </c>
      <c r="AY392" t="s">
        <v>14055</v>
      </c>
      <c r="AZ392" t="s">
        <v>3575</v>
      </c>
      <c r="BA392" t="s">
        <v>14056</v>
      </c>
      <c r="BB392" t="s">
        <v>1230</v>
      </c>
      <c r="BC392" t="s">
        <v>1743</v>
      </c>
      <c r="BD392" t="s">
        <v>14057</v>
      </c>
      <c r="BE392" t="s">
        <v>13384</v>
      </c>
      <c r="BF392">
        <v>392</v>
      </c>
      <c r="BG392">
        <v>388</v>
      </c>
      <c r="BH392">
        <v>0</v>
      </c>
      <c r="BI392" t="s">
        <v>13389</v>
      </c>
      <c r="BJ392">
        <v>1</v>
      </c>
      <c r="BK392">
        <v>0</v>
      </c>
      <c r="BL392">
        <v>0</v>
      </c>
      <c r="BM392" t="s">
        <v>1547</v>
      </c>
      <c r="BN392" t="s">
        <v>13385</v>
      </c>
      <c r="BO392" t="s">
        <v>14042</v>
      </c>
      <c r="BP392" t="s" cm="1">
        <v>14041</v>
      </c>
      <c r="BQ392" t="s">
        <v>1547</v>
      </c>
      <c r="BR392" t="s">
        <v>13858</v>
      </c>
      <c r="BS392">
        <v>52</v>
      </c>
      <c r="BT392" t="s">
        <v>5479</v>
      </c>
      <c r="BU392" t="s">
        <v>15439</v>
      </c>
      <c r="BV392" t="s">
        <v>13388</v>
      </c>
      <c r="BW392" t="s">
        <v>14054</v>
      </c>
      <c r="BX392" t="s">
        <v>1744</v>
      </c>
      <c r="BY392" t="s">
        <v>1744</v>
      </c>
      <c r="BZ392" t="s">
        <v>1547</v>
      </c>
      <c r="CA392" t="s">
        <v>1744</v>
      </c>
      <c r="CB392" t="s">
        <v>1779</v>
      </c>
      <c r="CC392"/>
      <c r="CD392" t="s">
        <v>998</v>
      </c>
      <c r="CE392" t="s">
        <v>1230</v>
      </c>
      <c r="CF392" t="s">
        <v>14058</v>
      </c>
      <c r="CG392" t="s">
        <v>14059</v>
      </c>
      <c r="CH392" t="s">
        <v>1230</v>
      </c>
      <c r="CI392" t="s">
        <v>1547</v>
      </c>
      <c r="CJ392" t="s">
        <v>3592</v>
      </c>
      <c r="CK392" t="s">
        <v>1568</v>
      </c>
      <c r="CL392"/>
      <c r="CM392"/>
      <c r="CN392" t="e">
        <v>#REF!</v>
      </c>
      <c r="CO392" t="s">
        <v>13390</v>
      </c>
      <c r="CP392" t="e">
        <v>#REF!</v>
      </c>
      <c r="CQ392" t="s">
        <v>13390</v>
      </c>
      <c r="CR392" t="s">
        <v>1547</v>
      </c>
      <c r="CS392">
        <v>8</v>
      </c>
      <c r="CT392" t="s">
        <v>13858</v>
      </c>
      <c r="CU392" t="s">
        <v>13858</v>
      </c>
      <c r="CV392" t="s">
        <v>13858</v>
      </c>
      <c r="CW392" t="s">
        <v>1547</v>
      </c>
      <c r="CX392" t="s">
        <v>1547</v>
      </c>
      <c r="CY392">
        <v>390</v>
      </c>
      <c r="CZ392" t="s">
        <v>7590</v>
      </c>
      <c r="DA392" t="s">
        <v>1547</v>
      </c>
      <c r="DB392" t="s">
        <v>1881</v>
      </c>
      <c r="DC392" t="s">
        <v>1882</v>
      </c>
      <c r="DD392" t="s">
        <v>13389</v>
      </c>
      <c r="DE392" t="s">
        <v>3575</v>
      </c>
      <c r="DF392" t="s">
        <v>13388</v>
      </c>
      <c r="DG392" t="s">
        <v>1547</v>
      </c>
      <c r="DH392" t="s">
        <v>1547</v>
      </c>
      <c r="DI392" t="s">
        <v>1892</v>
      </c>
      <c r="DJ392" t="s">
        <v>14053</v>
      </c>
      <c r="DK392"/>
      <c r="DL392" t="s">
        <v>1892</v>
      </c>
      <c r="DM392">
        <v>9</v>
      </c>
      <c r="DN392" t="s">
        <v>1883</v>
      </c>
      <c r="DO392" t="s">
        <v>1568</v>
      </c>
      <c r="DP392" t="b">
        <v>1</v>
      </c>
      <c r="DQ392" t="b">
        <v>0</v>
      </c>
      <c r="DR392" t="b">
        <v>1</v>
      </c>
      <c r="DS392" t="b">
        <v>0</v>
      </c>
      <c r="DT392" t="b">
        <v>0</v>
      </c>
      <c r="DU392" t="b">
        <v>1</v>
      </c>
      <c r="DV392" t="b">
        <v>0</v>
      </c>
      <c r="DW392">
        <v>0</v>
      </c>
      <c r="DX392" t="b">
        <v>0</v>
      </c>
      <c r="DY392" t="b">
        <v>0</v>
      </c>
      <c r="DZ392" t="b">
        <v>0</v>
      </c>
      <c r="EA392" t="b">
        <v>0</v>
      </c>
      <c r="EB392" t="b">
        <v>0</v>
      </c>
      <c r="EC392" t="b">
        <v>0</v>
      </c>
      <c r="ED392" t="b">
        <v>0</v>
      </c>
      <c r="EE392" t="b">
        <v>0</v>
      </c>
      <c r="EF392" t="b">
        <v>0</v>
      </c>
      <c r="EG392" t="b" cm="1">
        <v>0</v>
      </c>
      <c r="EH392" t="b">
        <v>0</v>
      </c>
      <c r="EI392" t="b">
        <v>0</v>
      </c>
      <c r="EJ392" t="b">
        <v>0</v>
      </c>
      <c r="EK392" t="s">
        <v>1547</v>
      </c>
      <c r="EL392">
        <v>0</v>
      </c>
      <c r="EM392">
        <v>34</v>
      </c>
      <c r="EN392" t="b">
        <v>0</v>
      </c>
    </row>
    <row r="393" spans="1:144" ht="15.75">
      <c r="A393"/>
      <c r="B393" t="s">
        <v>1568</v>
      </c>
      <c r="C393" t="s">
        <v>1568</v>
      </c>
      <c r="D393" t="s">
        <v>13391</v>
      </c>
      <c r="E393" t="s">
        <v>13392</v>
      </c>
      <c r="F393"/>
      <c r="G393" t="s">
        <v>13391</v>
      </c>
      <c r="H393" t="s">
        <v>13393</v>
      </c>
      <c r="I393" t="s">
        <v>1230</v>
      </c>
      <c r="J393"/>
      <c r="K393"/>
      <c r="L393" t="s">
        <v>1743</v>
      </c>
      <c r="M393" t="s">
        <v>1779</v>
      </c>
      <c r="N393"/>
      <c r="O393" t="s">
        <v>13386</v>
      </c>
      <c r="P393" t="s">
        <v>1568</v>
      </c>
      <c r="Q393" t="s">
        <v>3575</v>
      </c>
      <c r="R393" t="s">
        <v>3592</v>
      </c>
      <c r="S393"/>
      <c r="T393"/>
      <c r="U393" t="e">
        <v>#REF!</v>
      </c>
      <c r="V393" t="s">
        <v>13394</v>
      </c>
      <c r="W393"/>
      <c r="X393"/>
      <c r="Y393"/>
      <c r="Z393"/>
      <c r="AA393"/>
      <c r="AB393"/>
      <c r="AC393"/>
      <c r="AD393"/>
      <c r="AE393"/>
      <c r="AF393"/>
      <c r="AG393"/>
      <c r="AH393"/>
      <c r="AI393"/>
      <c r="AJ393"/>
      <c r="AK393"/>
      <c r="AL393"/>
      <c r="AM393"/>
      <c r="AN393"/>
      <c r="AO393" s="108" t="s">
        <v>43</v>
      </c>
      <c r="AP393" t="s">
        <v>13122</v>
      </c>
      <c r="AQ393">
        <v>54</v>
      </c>
      <c r="AR393" t="s">
        <v>14060</v>
      </c>
      <c r="AS393" t="s">
        <v>1568</v>
      </c>
      <c r="AT393" t="s">
        <v>1885</v>
      </c>
      <c r="AU393" t="s">
        <v>13392</v>
      </c>
      <c r="AV393" t="s">
        <v>14061</v>
      </c>
      <c r="AW393" t="s">
        <v>1744</v>
      </c>
      <c r="AX393" t="s">
        <v>1740</v>
      </c>
      <c r="AY393" t="s">
        <v>14062</v>
      </c>
      <c r="AZ393" t="s">
        <v>3575</v>
      </c>
      <c r="BA393" t="s">
        <v>14063</v>
      </c>
      <c r="BB393" t="s">
        <v>1230</v>
      </c>
      <c r="BC393" t="s">
        <v>1743</v>
      </c>
      <c r="BD393" t="s">
        <v>14064</v>
      </c>
      <c r="BE393" t="s">
        <v>13384</v>
      </c>
      <c r="BF393">
        <v>393</v>
      </c>
      <c r="BG393">
        <v>388</v>
      </c>
      <c r="BH393">
        <v>0</v>
      </c>
      <c r="BI393" t="s">
        <v>13392</v>
      </c>
      <c r="BJ393">
        <v>1</v>
      </c>
      <c r="BK393">
        <v>0</v>
      </c>
      <c r="BL393">
        <v>0</v>
      </c>
      <c r="BM393" t="s">
        <v>1547</v>
      </c>
      <c r="BN393" t="s">
        <v>13385</v>
      </c>
      <c r="BO393" t="s">
        <v>14042</v>
      </c>
      <c r="BP393" t="s" cm="1">
        <v>14041</v>
      </c>
      <c r="BQ393" t="s">
        <v>1547</v>
      </c>
      <c r="BR393" t="s">
        <v>13858</v>
      </c>
      <c r="BS393">
        <v>53</v>
      </c>
      <c r="BT393" t="s">
        <v>5489</v>
      </c>
      <c r="BU393" t="s">
        <v>15440</v>
      </c>
      <c r="BV393" t="s">
        <v>13391</v>
      </c>
      <c r="BW393" t="s">
        <v>14061</v>
      </c>
      <c r="BX393" t="s">
        <v>14065</v>
      </c>
      <c r="BY393" t="s">
        <v>1744</v>
      </c>
      <c r="BZ393" t="s">
        <v>1547</v>
      </c>
      <c r="CA393" t="s">
        <v>1744</v>
      </c>
      <c r="CB393" t="s">
        <v>1779</v>
      </c>
      <c r="CC393"/>
      <c r="CD393" t="s">
        <v>998</v>
      </c>
      <c r="CE393" t="s">
        <v>1230</v>
      </c>
      <c r="CF393" t="s">
        <v>14066</v>
      </c>
      <c r="CG393" t="s">
        <v>14067</v>
      </c>
      <c r="CH393" t="s">
        <v>1230</v>
      </c>
      <c r="CI393" t="s">
        <v>1547</v>
      </c>
      <c r="CJ393" t="s">
        <v>3592</v>
      </c>
      <c r="CK393" t="s">
        <v>1568</v>
      </c>
      <c r="CL393"/>
      <c r="CM393"/>
      <c r="CN393" t="e">
        <v>#REF!</v>
      </c>
      <c r="CO393" t="s">
        <v>13394</v>
      </c>
      <c r="CP393" t="e">
        <v>#REF!</v>
      </c>
      <c r="CQ393" t="s">
        <v>13394</v>
      </c>
      <c r="CR393" t="s">
        <v>1547</v>
      </c>
      <c r="CS393">
        <v>8</v>
      </c>
      <c r="CT393" t="s">
        <v>13858</v>
      </c>
      <c r="CU393" t="s">
        <v>13858</v>
      </c>
      <c r="CV393" t="s">
        <v>13858</v>
      </c>
      <c r="CW393" t="s">
        <v>1547</v>
      </c>
      <c r="CX393" t="s">
        <v>1547</v>
      </c>
      <c r="CY393">
        <v>391</v>
      </c>
      <c r="CZ393" t="s">
        <v>7593</v>
      </c>
      <c r="DA393" t="s">
        <v>1547</v>
      </c>
      <c r="DB393" t="s">
        <v>1881</v>
      </c>
      <c r="DC393" t="s">
        <v>1882</v>
      </c>
      <c r="DD393" t="s">
        <v>13392</v>
      </c>
      <c r="DE393" t="s">
        <v>3575</v>
      </c>
      <c r="DF393" t="s">
        <v>13391</v>
      </c>
      <c r="DG393" t="s">
        <v>1547</v>
      </c>
      <c r="DH393" t="s">
        <v>1547</v>
      </c>
      <c r="DI393" t="s">
        <v>1892</v>
      </c>
      <c r="DJ393" t="s">
        <v>14060</v>
      </c>
      <c r="DK393"/>
      <c r="DL393" t="s">
        <v>1892</v>
      </c>
      <c r="DM393">
        <v>9</v>
      </c>
      <c r="DN393" t="s">
        <v>1883</v>
      </c>
      <c r="DO393" t="s">
        <v>1568</v>
      </c>
      <c r="DP393" t="b">
        <v>1</v>
      </c>
      <c r="DQ393" t="b">
        <v>0</v>
      </c>
      <c r="DR393" t="b">
        <v>1</v>
      </c>
      <c r="DS393" t="b">
        <v>0</v>
      </c>
      <c r="DT393" t="b">
        <v>0</v>
      </c>
      <c r="DU393" t="b">
        <v>1</v>
      </c>
      <c r="DV393" t="b">
        <v>0</v>
      </c>
      <c r="DW393">
        <v>0</v>
      </c>
      <c r="DX393" t="b">
        <v>0</v>
      </c>
      <c r="DY393" t="b">
        <v>0</v>
      </c>
      <c r="DZ393" t="b">
        <v>0</v>
      </c>
      <c r="EA393" t="b">
        <v>0</v>
      </c>
      <c r="EB393" t="b">
        <v>0</v>
      </c>
      <c r="EC393" t="b">
        <v>0</v>
      </c>
      <c r="ED393" t="b">
        <v>0</v>
      </c>
      <c r="EE393" t="b">
        <v>0</v>
      </c>
      <c r="EF393" t="b">
        <v>0</v>
      </c>
      <c r="EG393" t="b" cm="1">
        <v>0</v>
      </c>
      <c r="EH393" t="b">
        <v>0</v>
      </c>
      <c r="EI393" t="b">
        <v>0</v>
      </c>
      <c r="EJ393" t="b">
        <v>0</v>
      </c>
      <c r="EK393" t="s">
        <v>1547</v>
      </c>
      <c r="EL393">
        <v>0</v>
      </c>
      <c r="EM393">
        <v>32</v>
      </c>
      <c r="EN393" t="b">
        <v>0</v>
      </c>
    </row>
    <row r="394" spans="1:144" ht="15.75">
      <c r="A394"/>
      <c r="B394" t="s">
        <v>1568</v>
      </c>
      <c r="C394" t="s">
        <v>1568</v>
      </c>
      <c r="D394" t="s">
        <v>15046</v>
      </c>
      <c r="E394" t="s">
        <v>15047</v>
      </c>
      <c r="F394"/>
      <c r="G394" t="s">
        <v>15046</v>
      </c>
      <c r="H394" t="s">
        <v>15046</v>
      </c>
      <c r="I394" t="s">
        <v>1244</v>
      </c>
      <c r="J394"/>
      <c r="K394"/>
      <c r="L394"/>
      <c r="M394"/>
      <c r="N394"/>
      <c r="O394" t="s">
        <v>13395</v>
      </c>
      <c r="P394" t="s">
        <v>1568</v>
      </c>
      <c r="Q394" t="s">
        <v>3575</v>
      </c>
      <c r="R394" t="s">
        <v>3592</v>
      </c>
      <c r="S394"/>
      <c r="T394"/>
      <c r="U394" t="s">
        <v>15048</v>
      </c>
      <c r="V394"/>
      <c r="W394"/>
      <c r="X394"/>
      <c r="Y394"/>
      <c r="Z394"/>
      <c r="AA394"/>
      <c r="AB394"/>
      <c r="AC394"/>
      <c r="AD394"/>
      <c r="AE394"/>
      <c r="AF394"/>
      <c r="AG394"/>
      <c r="AH394"/>
      <c r="AI394"/>
      <c r="AJ394"/>
      <c r="AK394"/>
      <c r="AL394"/>
      <c r="AM394"/>
      <c r="AN394"/>
      <c r="AO394" s="108" t="s">
        <v>43</v>
      </c>
      <c r="AP394" t="s">
        <v>13122</v>
      </c>
      <c r="AQ394">
        <v>55</v>
      </c>
      <c r="AR394" t="s">
        <v>15441</v>
      </c>
      <c r="AS394" t="s">
        <v>1568</v>
      </c>
      <c r="AT394" t="s">
        <v>1885</v>
      </c>
      <c r="AU394" t="s">
        <v>15047</v>
      </c>
      <c r="AV394" t="s">
        <v>15442</v>
      </c>
      <c r="AW394" t="s">
        <v>1744</v>
      </c>
      <c r="AX394" t="s">
        <v>1740</v>
      </c>
      <c r="AY394" t="s">
        <v>15443</v>
      </c>
      <c r="AZ394" t="s">
        <v>3575</v>
      </c>
      <c r="BA394" t="s">
        <v>15444</v>
      </c>
      <c r="BB394" t="s">
        <v>1244</v>
      </c>
      <c r="BC394" t="s">
        <v>1547</v>
      </c>
      <c r="BD394" t="s">
        <v>15445</v>
      </c>
      <c r="BE394" t="s">
        <v>15046</v>
      </c>
      <c r="BF394">
        <v>394</v>
      </c>
      <c r="BG394">
        <v>0</v>
      </c>
      <c r="BH394">
        <v>0</v>
      </c>
      <c r="BI394" t="s">
        <v>1547</v>
      </c>
      <c r="BJ394">
        <v>0</v>
      </c>
      <c r="BK394">
        <v>0</v>
      </c>
      <c r="BL394">
        <v>0</v>
      </c>
      <c r="BM394" t="s">
        <v>1547</v>
      </c>
      <c r="BN394" t="s">
        <v>1547</v>
      </c>
      <c r="BO394" t="s">
        <v>1547</v>
      </c>
      <c r="BP394" t="s" cm="1">
        <v>1547</v>
      </c>
      <c r="BQ394" t="s">
        <v>1547</v>
      </c>
      <c r="BR394" t="s">
        <v>13858</v>
      </c>
      <c r="BS394">
        <v>54</v>
      </c>
      <c r="BT394" t="s">
        <v>5499</v>
      </c>
      <c r="BU394" t="s">
        <v>15446</v>
      </c>
      <c r="BV394" t="s">
        <v>15046</v>
      </c>
      <c r="BW394" t="s">
        <v>15442</v>
      </c>
      <c r="BX394" t="s">
        <v>15443</v>
      </c>
      <c r="BY394" t="s">
        <v>1744</v>
      </c>
      <c r="BZ394" t="s">
        <v>1547</v>
      </c>
      <c r="CA394" t="s">
        <v>1744</v>
      </c>
      <c r="CB394" t="s">
        <v>1547</v>
      </c>
      <c r="CC394"/>
      <c r="CD394" t="s">
        <v>998</v>
      </c>
      <c r="CE394" t="s">
        <v>1244</v>
      </c>
      <c r="CF394" t="s">
        <v>15047</v>
      </c>
      <c r="CG394" t="s">
        <v>15442</v>
      </c>
      <c r="CH394" t="s">
        <v>1244</v>
      </c>
      <c r="CI394" t="s">
        <v>1547</v>
      </c>
      <c r="CJ394" t="s">
        <v>3592</v>
      </c>
      <c r="CK394" t="s">
        <v>1568</v>
      </c>
      <c r="CL394"/>
      <c r="CM394"/>
      <c r="CN394" t="s">
        <v>15048</v>
      </c>
      <c r="CO394" t="s">
        <v>1547</v>
      </c>
      <c r="CP394" t="s">
        <v>15048</v>
      </c>
      <c r="CQ394" t="s">
        <v>1547</v>
      </c>
      <c r="CR394" t="s">
        <v>1547</v>
      </c>
      <c r="CS394">
        <v>8</v>
      </c>
      <c r="CT394" t="s">
        <v>13858</v>
      </c>
      <c r="CU394" t="s">
        <v>13858</v>
      </c>
      <c r="CV394" t="s">
        <v>13858</v>
      </c>
      <c r="CW394" t="s">
        <v>1547</v>
      </c>
      <c r="CX394" t="s">
        <v>1547</v>
      </c>
      <c r="CY394">
        <v>392</v>
      </c>
      <c r="CZ394" t="s">
        <v>7596</v>
      </c>
      <c r="DA394" t="s">
        <v>1547</v>
      </c>
      <c r="DB394" t="s">
        <v>1881</v>
      </c>
      <c r="DC394" t="s">
        <v>1882</v>
      </c>
      <c r="DD394" t="s">
        <v>15047</v>
      </c>
      <c r="DE394" t="s">
        <v>3575</v>
      </c>
      <c r="DF394" t="s">
        <v>15046</v>
      </c>
      <c r="DG394" t="s">
        <v>1547</v>
      </c>
      <c r="DH394" t="s">
        <v>1547</v>
      </c>
      <c r="DI394" t="s">
        <v>1892</v>
      </c>
      <c r="DJ394" t="s">
        <v>15441</v>
      </c>
      <c r="DK394"/>
      <c r="DL394" t="s">
        <v>1892</v>
      </c>
      <c r="DM394">
        <v>9</v>
      </c>
      <c r="DN394" t="s">
        <v>1883</v>
      </c>
      <c r="DO394" t="s">
        <v>1568</v>
      </c>
      <c r="DP394" t="b">
        <v>1</v>
      </c>
      <c r="DQ394" t="b">
        <v>0</v>
      </c>
      <c r="DR394" t="b">
        <v>1</v>
      </c>
      <c r="DS394" t="b">
        <v>0</v>
      </c>
      <c r="DT394" t="b">
        <v>0</v>
      </c>
      <c r="DU394" t="b">
        <v>1</v>
      </c>
      <c r="DV394" t="b">
        <v>1</v>
      </c>
      <c r="DW394">
        <v>0</v>
      </c>
      <c r="DX394" t="b">
        <v>0</v>
      </c>
      <c r="DY394" t="b">
        <v>0</v>
      </c>
      <c r="DZ394" t="b">
        <v>0</v>
      </c>
      <c r="EA394" t="b">
        <v>0</v>
      </c>
      <c r="EB394" t="b">
        <v>0</v>
      </c>
      <c r="EC394" t="b">
        <v>0</v>
      </c>
      <c r="ED394" t="b">
        <v>0</v>
      </c>
      <c r="EE394" t="b">
        <v>1</v>
      </c>
      <c r="EF394" t="b">
        <v>0</v>
      </c>
      <c r="EG394" t="b" cm="1">
        <v>0</v>
      </c>
      <c r="EH394" t="b">
        <v>0</v>
      </c>
      <c r="EI394" t="b">
        <v>0</v>
      </c>
      <c r="EJ394" t="b">
        <v>1</v>
      </c>
      <c r="EK394" t="s">
        <v>1956</v>
      </c>
      <c r="EL394">
        <v>1</v>
      </c>
      <c r="EM394">
        <v>22</v>
      </c>
      <c r="EN394" t="b">
        <v>0</v>
      </c>
    </row>
    <row r="395" spans="1:144" ht="15.75">
      <c r="A395"/>
      <c r="B395" t="s">
        <v>1568</v>
      </c>
      <c r="C395" t="s">
        <v>1568</v>
      </c>
      <c r="D395" t="s">
        <v>3577</v>
      </c>
      <c r="E395" t="s">
        <v>3578</v>
      </c>
      <c r="F395" t="s">
        <v>3579</v>
      </c>
      <c r="G395" t="s">
        <v>3577</v>
      </c>
      <c r="H395" t="s">
        <v>3577</v>
      </c>
      <c r="I395" t="s">
        <v>1230</v>
      </c>
      <c r="J395"/>
      <c r="K395" t="s">
        <v>902</v>
      </c>
      <c r="L395" t="s">
        <v>3190</v>
      </c>
      <c r="M395" t="s">
        <v>1749</v>
      </c>
      <c r="N395"/>
      <c r="O395" t="s">
        <v>13858</v>
      </c>
      <c r="P395" t="s">
        <v>1568</v>
      </c>
      <c r="Q395" t="s">
        <v>3575</v>
      </c>
      <c r="R395" t="s">
        <v>3592</v>
      </c>
      <c r="S395"/>
      <c r="T395"/>
      <c r="U395" t="s">
        <v>15048</v>
      </c>
      <c r="V395" t="s">
        <v>13280</v>
      </c>
      <c r="W395"/>
      <c r="X395"/>
      <c r="Y395"/>
      <c r="Z395"/>
      <c r="AA395"/>
      <c r="AB395"/>
      <c r="AC395"/>
      <c r="AD395"/>
      <c r="AE395"/>
      <c r="AF395"/>
      <c r="AG395"/>
      <c r="AH395"/>
      <c r="AI395"/>
      <c r="AJ395"/>
      <c r="AK395"/>
      <c r="AL395"/>
      <c r="AM395"/>
      <c r="AN395"/>
      <c r="AO395" s="108" t="s">
        <v>43</v>
      </c>
      <c r="AP395" t="s">
        <v>13122</v>
      </c>
      <c r="AQ395">
        <v>56</v>
      </c>
      <c r="AR395" t="s">
        <v>13827</v>
      </c>
      <c r="AS395" t="s">
        <v>1568</v>
      </c>
      <c r="AT395" t="s">
        <v>1885</v>
      </c>
      <c r="AU395" t="s">
        <v>3578</v>
      </c>
      <c r="AV395" t="s">
        <v>7260</v>
      </c>
      <c r="AW395" t="s">
        <v>7261</v>
      </c>
      <c r="AX395" t="s">
        <v>1740</v>
      </c>
      <c r="AY395" t="s">
        <v>7262</v>
      </c>
      <c r="AZ395" t="s">
        <v>3575</v>
      </c>
      <c r="BA395" t="s">
        <v>7263</v>
      </c>
      <c r="BB395" t="s">
        <v>1230</v>
      </c>
      <c r="BC395" t="s">
        <v>3190</v>
      </c>
      <c r="BD395" t="s">
        <v>14068</v>
      </c>
      <c r="BE395" t="s">
        <v>15046</v>
      </c>
      <c r="BF395">
        <v>346</v>
      </c>
      <c r="BG395">
        <v>394</v>
      </c>
      <c r="BH395">
        <v>0</v>
      </c>
      <c r="BI395" t="s">
        <v>3578</v>
      </c>
      <c r="BJ395">
        <v>1</v>
      </c>
      <c r="BK395">
        <v>0</v>
      </c>
      <c r="BL395">
        <v>0</v>
      </c>
      <c r="BM395" t="s">
        <v>1547</v>
      </c>
      <c r="BN395" t="s">
        <v>15047</v>
      </c>
      <c r="BO395" t="s">
        <v>15442</v>
      </c>
      <c r="BP395" t="s" cm="1">
        <v>15441</v>
      </c>
      <c r="BQ395" t="s">
        <v>1547</v>
      </c>
      <c r="BR395" t="s">
        <v>13858</v>
      </c>
      <c r="BS395">
        <v>55</v>
      </c>
      <c r="BT395" t="s">
        <v>5511</v>
      </c>
      <c r="BU395" t="s">
        <v>15447</v>
      </c>
      <c r="BV395" t="s">
        <v>3577</v>
      </c>
      <c r="BW395" t="s">
        <v>7260</v>
      </c>
      <c r="BX395" t="s">
        <v>7262</v>
      </c>
      <c r="BY395" t="s">
        <v>1744</v>
      </c>
      <c r="BZ395" t="s">
        <v>1547</v>
      </c>
      <c r="CA395" t="s">
        <v>1744</v>
      </c>
      <c r="CB395" t="s">
        <v>1749</v>
      </c>
      <c r="CC395"/>
      <c r="CD395" t="s">
        <v>998</v>
      </c>
      <c r="CE395" t="s">
        <v>1230</v>
      </c>
      <c r="CF395" t="s">
        <v>15448</v>
      </c>
      <c r="CG395" t="s">
        <v>15399</v>
      </c>
      <c r="CH395" t="s">
        <v>1230</v>
      </c>
      <c r="CI395" t="s">
        <v>1547</v>
      </c>
      <c r="CJ395" t="s">
        <v>3592</v>
      </c>
      <c r="CK395" t="s">
        <v>1568</v>
      </c>
      <c r="CL395"/>
      <c r="CM395"/>
      <c r="CN395" t="s">
        <v>15048</v>
      </c>
      <c r="CO395" t="s">
        <v>13280</v>
      </c>
      <c r="CP395" t="s">
        <v>15048</v>
      </c>
      <c r="CQ395" t="s">
        <v>13280</v>
      </c>
      <c r="CR395" t="s">
        <v>1547</v>
      </c>
      <c r="CS395">
        <v>8</v>
      </c>
      <c r="CT395" t="s">
        <v>13858</v>
      </c>
      <c r="CU395" t="s">
        <v>13858</v>
      </c>
      <c r="CV395" t="s">
        <v>13858</v>
      </c>
      <c r="CW395" t="s">
        <v>1547</v>
      </c>
      <c r="CX395" t="s">
        <v>1547</v>
      </c>
      <c r="CY395">
        <v>393</v>
      </c>
      <c r="CZ395" t="s">
        <v>7599</v>
      </c>
      <c r="DA395" t="s">
        <v>1547</v>
      </c>
      <c r="DB395" t="s">
        <v>1881</v>
      </c>
      <c r="DC395" t="s">
        <v>1882</v>
      </c>
      <c r="DD395" t="s">
        <v>3578</v>
      </c>
      <c r="DE395" t="s">
        <v>3575</v>
      </c>
      <c r="DF395" t="s">
        <v>3577</v>
      </c>
      <c r="DG395" t="s">
        <v>1547</v>
      </c>
      <c r="DH395" t="s">
        <v>1547</v>
      </c>
      <c r="DI395" t="s">
        <v>1892</v>
      </c>
      <c r="DJ395" t="s">
        <v>13827</v>
      </c>
      <c r="DK395"/>
      <c r="DL395" t="s">
        <v>1892</v>
      </c>
      <c r="DM395">
        <v>9</v>
      </c>
      <c r="DN395" t="s">
        <v>1883</v>
      </c>
      <c r="DO395" t="s">
        <v>1568</v>
      </c>
      <c r="DP395" t="b">
        <v>1</v>
      </c>
      <c r="DQ395" t="b">
        <v>0</v>
      </c>
      <c r="DR395" t="b">
        <v>0</v>
      </c>
      <c r="DS395" t="b">
        <v>0</v>
      </c>
      <c r="DT395" t="b">
        <v>0</v>
      </c>
      <c r="DU395" t="b">
        <v>1</v>
      </c>
      <c r="DV395" t="b">
        <v>0</v>
      </c>
      <c r="DW395">
        <v>0</v>
      </c>
      <c r="DX395" t="b">
        <v>0</v>
      </c>
      <c r="DY395" t="b">
        <v>0</v>
      </c>
      <c r="DZ395" t="b">
        <v>0</v>
      </c>
      <c r="EA395" t="b">
        <v>0</v>
      </c>
      <c r="EB395" t="b">
        <v>0</v>
      </c>
      <c r="EC395" t="b">
        <v>0</v>
      </c>
      <c r="ED395" t="b">
        <v>0</v>
      </c>
      <c r="EE395" t="b">
        <v>0</v>
      </c>
      <c r="EF395" t="b">
        <v>0</v>
      </c>
      <c r="EG395" t="b" cm="1">
        <v>0</v>
      </c>
      <c r="EH395" t="b">
        <v>0</v>
      </c>
      <c r="EI395" t="b">
        <v>0</v>
      </c>
      <c r="EJ395" t="b">
        <v>0</v>
      </c>
      <c r="EK395" t="s">
        <v>1547</v>
      </c>
      <c r="EL395">
        <v>0</v>
      </c>
      <c r="EM395">
        <v>15</v>
      </c>
      <c r="EN395" t="b">
        <v>0</v>
      </c>
    </row>
    <row r="396" spans="1:144" ht="15.75">
      <c r="A396"/>
      <c r="B396" t="s">
        <v>1568</v>
      </c>
      <c r="C396" t="s">
        <v>1568</v>
      </c>
      <c r="D396" t="s">
        <v>13356</v>
      </c>
      <c r="E396" t="s">
        <v>13357</v>
      </c>
      <c r="F396"/>
      <c r="G396" t="s">
        <v>13356</v>
      </c>
      <c r="H396" t="s">
        <v>14533</v>
      </c>
      <c r="I396" t="s">
        <v>1244</v>
      </c>
      <c r="J396"/>
      <c r="K396"/>
      <c r="L396"/>
      <c r="M396"/>
      <c r="N396"/>
      <c r="O396" t="s">
        <v>13395</v>
      </c>
      <c r="P396" t="s">
        <v>1568</v>
      </c>
      <c r="Q396" t="s">
        <v>3575</v>
      </c>
      <c r="R396" t="s">
        <v>3592</v>
      </c>
      <c r="S396"/>
      <c r="T396"/>
      <c r="U396" t="s">
        <v>13396</v>
      </c>
      <c r="V396"/>
      <c r="W396"/>
      <c r="X396"/>
      <c r="Y396"/>
      <c r="Z396"/>
      <c r="AA396"/>
      <c r="AB396"/>
      <c r="AC396"/>
      <c r="AD396"/>
      <c r="AE396"/>
      <c r="AF396"/>
      <c r="AG396"/>
      <c r="AH396"/>
      <c r="AI396"/>
      <c r="AJ396"/>
      <c r="AK396"/>
      <c r="AL396"/>
      <c r="AM396"/>
      <c r="AN396"/>
      <c r="AO396" s="108" t="s">
        <v>43</v>
      </c>
      <c r="AP396" t="s">
        <v>13122</v>
      </c>
      <c r="AQ396">
        <v>57</v>
      </c>
      <c r="AR396" t="s">
        <v>13978</v>
      </c>
      <c r="AS396" t="s">
        <v>1568</v>
      </c>
      <c r="AT396" t="s">
        <v>1885</v>
      </c>
      <c r="AU396" t="s">
        <v>13357</v>
      </c>
      <c r="AV396" t="s">
        <v>13979</v>
      </c>
      <c r="AW396" t="s">
        <v>1744</v>
      </c>
      <c r="AX396" t="s">
        <v>1740</v>
      </c>
      <c r="AY396" t="s">
        <v>15449</v>
      </c>
      <c r="AZ396" t="s">
        <v>3575</v>
      </c>
      <c r="BA396" t="s">
        <v>13982</v>
      </c>
      <c r="BB396" t="s">
        <v>1244</v>
      </c>
      <c r="BC396" t="s">
        <v>1547</v>
      </c>
      <c r="BD396" t="s">
        <v>15450</v>
      </c>
      <c r="BE396" t="s">
        <v>13356</v>
      </c>
      <c r="BF396">
        <v>370</v>
      </c>
      <c r="BG396">
        <v>0</v>
      </c>
      <c r="BH396">
        <v>0</v>
      </c>
      <c r="BI396" t="s">
        <v>1547</v>
      </c>
      <c r="BJ396">
        <v>0</v>
      </c>
      <c r="BK396">
        <v>0</v>
      </c>
      <c r="BL396">
        <v>0</v>
      </c>
      <c r="BM396" t="s">
        <v>1547</v>
      </c>
      <c r="BN396" t="s">
        <v>1547</v>
      </c>
      <c r="BO396" t="s">
        <v>1547</v>
      </c>
      <c r="BP396" t="s" cm="1">
        <v>1547</v>
      </c>
      <c r="BQ396" t="s">
        <v>1547</v>
      </c>
      <c r="BR396" t="s">
        <v>13858</v>
      </c>
      <c r="BS396">
        <v>56</v>
      </c>
      <c r="BT396" t="s">
        <v>5523</v>
      </c>
      <c r="BU396" t="s">
        <v>15451</v>
      </c>
      <c r="BV396" t="s">
        <v>13356</v>
      </c>
      <c r="BW396" t="s">
        <v>13979</v>
      </c>
      <c r="BX396" t="s">
        <v>14667</v>
      </c>
      <c r="BY396" t="s">
        <v>1744</v>
      </c>
      <c r="BZ396" t="s">
        <v>1547</v>
      </c>
      <c r="CA396" t="s">
        <v>1744</v>
      </c>
      <c r="CB396" t="s">
        <v>1547</v>
      </c>
      <c r="CC396"/>
      <c r="CD396" t="s">
        <v>998</v>
      </c>
      <c r="CE396" t="s">
        <v>1244</v>
      </c>
      <c r="CF396" t="s">
        <v>13357</v>
      </c>
      <c r="CG396" t="s">
        <v>13979</v>
      </c>
      <c r="CH396" t="s">
        <v>1244</v>
      </c>
      <c r="CI396" t="s">
        <v>1547</v>
      </c>
      <c r="CJ396" t="s">
        <v>3592</v>
      </c>
      <c r="CK396" t="s">
        <v>1568</v>
      </c>
      <c r="CL396"/>
      <c r="CM396"/>
      <c r="CN396" t="s">
        <v>13396</v>
      </c>
      <c r="CO396" t="s">
        <v>1547</v>
      </c>
      <c r="CP396" t="s">
        <v>13396</v>
      </c>
      <c r="CQ396" t="s">
        <v>1547</v>
      </c>
      <c r="CR396" t="s">
        <v>1547</v>
      </c>
      <c r="CS396">
        <v>8</v>
      </c>
      <c r="CT396" t="s">
        <v>13858</v>
      </c>
      <c r="CU396" t="s">
        <v>13858</v>
      </c>
      <c r="CV396" t="s">
        <v>13858</v>
      </c>
      <c r="CW396" t="s">
        <v>1547</v>
      </c>
      <c r="CX396" t="s">
        <v>1547</v>
      </c>
      <c r="CY396">
        <v>394</v>
      </c>
      <c r="CZ396" t="s">
        <v>7602</v>
      </c>
      <c r="DA396" t="s">
        <v>1547</v>
      </c>
      <c r="DB396" t="s">
        <v>1881</v>
      </c>
      <c r="DC396" t="s">
        <v>1882</v>
      </c>
      <c r="DD396" t="s">
        <v>13357</v>
      </c>
      <c r="DE396" t="s">
        <v>3575</v>
      </c>
      <c r="DF396" t="s">
        <v>13356</v>
      </c>
      <c r="DG396" t="s">
        <v>1547</v>
      </c>
      <c r="DH396" t="s">
        <v>1547</v>
      </c>
      <c r="DI396" t="s">
        <v>1892</v>
      </c>
      <c r="DJ396" t="s">
        <v>13978</v>
      </c>
      <c r="DK396"/>
      <c r="DL396" t="s">
        <v>1892</v>
      </c>
      <c r="DM396">
        <v>9</v>
      </c>
      <c r="DN396" t="s">
        <v>1883</v>
      </c>
      <c r="DO396" t="s">
        <v>1568</v>
      </c>
      <c r="DP396" t="b">
        <v>1</v>
      </c>
      <c r="DQ396" t="b">
        <v>0</v>
      </c>
      <c r="DR396" t="b">
        <v>0</v>
      </c>
      <c r="DS396" t="b">
        <v>0</v>
      </c>
      <c r="DT396" t="b">
        <v>0</v>
      </c>
      <c r="DU396" t="b">
        <v>1</v>
      </c>
      <c r="DV396" t="b">
        <v>1</v>
      </c>
      <c r="DW396">
        <v>1</v>
      </c>
      <c r="DX396" t="b">
        <v>0</v>
      </c>
      <c r="DY396" t="b">
        <v>0</v>
      </c>
      <c r="DZ396" t="b">
        <v>0</v>
      </c>
      <c r="EA396" t="b">
        <v>0</v>
      </c>
      <c r="EB396" t="b">
        <v>0</v>
      </c>
      <c r="EC396" t="b">
        <v>1</v>
      </c>
      <c r="ED396" t="b">
        <v>0</v>
      </c>
      <c r="EE396" t="b">
        <v>1</v>
      </c>
      <c r="EF396" t="b">
        <v>0</v>
      </c>
      <c r="EG396" t="b" cm="1">
        <v>0</v>
      </c>
      <c r="EH396" t="b">
        <v>1</v>
      </c>
      <c r="EI396" t="b">
        <v>0</v>
      </c>
      <c r="EJ396" t="b">
        <v>1</v>
      </c>
      <c r="EK396" t="s">
        <v>14069</v>
      </c>
      <c r="EL396">
        <v>2</v>
      </c>
      <c r="EM396">
        <v>29</v>
      </c>
      <c r="EN396" t="b">
        <v>0</v>
      </c>
    </row>
    <row r="397" spans="1:144" ht="47.25">
      <c r="A397"/>
      <c r="B397" t="s">
        <v>1568</v>
      </c>
      <c r="C397" t="s">
        <v>1568</v>
      </c>
      <c r="D397" t="s">
        <v>14534</v>
      </c>
      <c r="E397" t="s">
        <v>14534</v>
      </c>
      <c r="F397"/>
      <c r="G397"/>
      <c r="H397" s="109" t="s">
        <v>14535</v>
      </c>
      <c r="I397" t="s">
        <v>1230</v>
      </c>
      <c r="J397"/>
      <c r="K397"/>
      <c r="L397"/>
      <c r="M397"/>
      <c r="N397"/>
      <c r="O397" t="s">
        <v>13858</v>
      </c>
      <c r="P397"/>
      <c r="Q397"/>
      <c r="R397"/>
      <c r="S397"/>
      <c r="T397"/>
      <c r="U397"/>
      <c r="V397"/>
      <c r="W397"/>
      <c r="X397"/>
      <c r="Y397"/>
      <c r="Z397"/>
      <c r="AA397"/>
      <c r="AB397"/>
      <c r="AC397"/>
      <c r="AD397"/>
      <c r="AE397"/>
      <c r="AF397"/>
      <c r="AG397"/>
      <c r="AH397"/>
      <c r="AI397"/>
      <c r="AJ397"/>
      <c r="AK397"/>
      <c r="AL397"/>
      <c r="AM397"/>
      <c r="AN397"/>
      <c r="AO397" s="108" t="s">
        <v>43</v>
      </c>
      <c r="AP397" t="s">
        <v>13122</v>
      </c>
      <c r="AQ397">
        <v>58</v>
      </c>
      <c r="AR397" t="s">
        <v>14668</v>
      </c>
      <c r="AS397" t="s">
        <v>1568</v>
      </c>
      <c r="AT397" t="s">
        <v>1885</v>
      </c>
      <c r="AU397" t="s">
        <v>14534</v>
      </c>
      <c r="AV397" t="s">
        <v>14669</v>
      </c>
      <c r="AW397" t="s">
        <v>1744</v>
      </c>
      <c r="AX397" t="s">
        <v>1740</v>
      </c>
      <c r="AY397" t="s">
        <v>1744</v>
      </c>
      <c r="AZ397" t="s">
        <v>1547</v>
      </c>
      <c r="BA397" t="s">
        <v>14670</v>
      </c>
      <c r="BB397" t="s">
        <v>1230</v>
      </c>
      <c r="BC397" t="s">
        <v>1547</v>
      </c>
      <c r="BD397" t="s">
        <v>15452</v>
      </c>
      <c r="BE397" t="s">
        <v>13356</v>
      </c>
      <c r="BF397">
        <v>397</v>
      </c>
      <c r="BG397">
        <v>396</v>
      </c>
      <c r="BH397">
        <v>0</v>
      </c>
      <c r="BI397" t="s">
        <v>14534</v>
      </c>
      <c r="BJ397">
        <v>1</v>
      </c>
      <c r="BK397">
        <v>0</v>
      </c>
      <c r="BL397">
        <v>0</v>
      </c>
      <c r="BM397" t="s">
        <v>1547</v>
      </c>
      <c r="BN397" t="s">
        <v>13357</v>
      </c>
      <c r="BO397" t="s">
        <v>13979</v>
      </c>
      <c r="BP397" t="s" cm="1">
        <v>13978</v>
      </c>
      <c r="BQ397" t="s">
        <v>1547</v>
      </c>
      <c r="BR397" t="s">
        <v>13858</v>
      </c>
      <c r="BS397">
        <v>57</v>
      </c>
      <c r="BT397" t="s">
        <v>5534</v>
      </c>
      <c r="BU397" t="s">
        <v>15453</v>
      </c>
      <c r="BV397" t="s">
        <v>14534</v>
      </c>
      <c r="BW397" t="s">
        <v>14669</v>
      </c>
      <c r="BX397" t="s">
        <v>14671</v>
      </c>
      <c r="BY397" t="s">
        <v>1744</v>
      </c>
      <c r="BZ397" t="s">
        <v>1547</v>
      </c>
      <c r="CA397" t="s">
        <v>1744</v>
      </c>
      <c r="CB397" t="s">
        <v>1547</v>
      </c>
      <c r="CC397"/>
      <c r="CD397" t="s">
        <v>998</v>
      </c>
      <c r="CE397" t="s">
        <v>1230</v>
      </c>
      <c r="CF397" t="s">
        <v>14672</v>
      </c>
      <c r="CG397" t="s">
        <v>14673</v>
      </c>
      <c r="CH397" t="s">
        <v>1230</v>
      </c>
      <c r="CI397" t="s">
        <v>1547</v>
      </c>
      <c r="CJ397" t="s">
        <v>1547</v>
      </c>
      <c r="CK397" t="s">
        <v>1568</v>
      </c>
      <c r="CL397"/>
      <c r="CM397"/>
      <c r="CN397" t="s">
        <v>1547</v>
      </c>
      <c r="CO397" t="s">
        <v>1547</v>
      </c>
      <c r="CP397" t="s">
        <v>1547</v>
      </c>
      <c r="CQ397" t="s">
        <v>1547</v>
      </c>
      <c r="CR397" t="s">
        <v>1547</v>
      </c>
      <c r="CS397">
        <v>8</v>
      </c>
      <c r="CT397" t="s">
        <v>13858</v>
      </c>
      <c r="CU397" t="s">
        <v>13858</v>
      </c>
      <c r="CV397" t="s">
        <v>13858</v>
      </c>
      <c r="CW397" t="s">
        <v>1547</v>
      </c>
      <c r="CX397" t="s">
        <v>1547</v>
      </c>
      <c r="CY397">
        <v>395</v>
      </c>
      <c r="CZ397" t="s">
        <v>7605</v>
      </c>
      <c r="DA397" t="s">
        <v>1547</v>
      </c>
      <c r="DB397" t="s">
        <v>1881</v>
      </c>
      <c r="DC397" t="s">
        <v>1882</v>
      </c>
      <c r="DD397" t="s">
        <v>14534</v>
      </c>
      <c r="DE397" t="s">
        <v>1547</v>
      </c>
      <c r="DF397">
        <v>0</v>
      </c>
      <c r="DG397" t="s">
        <v>1547</v>
      </c>
      <c r="DH397" t="s">
        <v>1547</v>
      </c>
      <c r="DI397" t="s">
        <v>1892</v>
      </c>
      <c r="DJ397" t="s">
        <v>14668</v>
      </c>
      <c r="DK397"/>
      <c r="DL397" t="s">
        <v>1892</v>
      </c>
      <c r="DM397">
        <v>9</v>
      </c>
      <c r="DN397" t="s">
        <v>1883</v>
      </c>
      <c r="DO397" t="s">
        <v>1568</v>
      </c>
      <c r="DP397" t="b">
        <v>1</v>
      </c>
      <c r="DQ397" t="b">
        <v>0</v>
      </c>
      <c r="DR397" t="b">
        <v>1</v>
      </c>
      <c r="DS397" t="b">
        <v>0</v>
      </c>
      <c r="DT397" t="b">
        <v>0</v>
      </c>
      <c r="DU397" t="b">
        <v>1</v>
      </c>
      <c r="DV397" t="b">
        <v>0</v>
      </c>
      <c r="DW397">
        <v>0</v>
      </c>
      <c r="DX397" t="b">
        <v>0</v>
      </c>
      <c r="DY397" t="b">
        <v>0</v>
      </c>
      <c r="DZ397" t="b">
        <v>0</v>
      </c>
      <c r="EA397" t="b">
        <v>0</v>
      </c>
      <c r="EB397" t="b">
        <v>0</v>
      </c>
      <c r="EC397" t="b">
        <v>0</v>
      </c>
      <c r="ED397" t="b">
        <v>0</v>
      </c>
      <c r="EE397" t="b">
        <v>1</v>
      </c>
      <c r="EF397" t="b">
        <v>0</v>
      </c>
      <c r="EG397" t="b" cm="1">
        <v>0</v>
      </c>
      <c r="EH397" t="b">
        <v>0</v>
      </c>
      <c r="EI397" t="b">
        <v>0</v>
      </c>
      <c r="EJ397" t="b">
        <v>1</v>
      </c>
      <c r="EK397" t="s">
        <v>1956</v>
      </c>
      <c r="EL397">
        <v>1</v>
      </c>
      <c r="EM397">
        <v>49</v>
      </c>
      <c r="EN397" t="b">
        <v>1</v>
      </c>
    </row>
    <row r="398" spans="1:144" ht="15.75">
      <c r="A398"/>
      <c r="B398" t="s">
        <v>1568</v>
      </c>
      <c r="C398" t="s">
        <v>1568</v>
      </c>
      <c r="D398" t="s">
        <v>14536</v>
      </c>
      <c r="E398" t="s">
        <v>14536</v>
      </c>
      <c r="F398"/>
      <c r="G398"/>
      <c r="H398" t="s">
        <v>14537</v>
      </c>
      <c r="I398" t="s">
        <v>1230</v>
      </c>
      <c r="J398"/>
      <c r="K398"/>
      <c r="L398"/>
      <c r="M398"/>
      <c r="N398"/>
      <c r="O398" t="s">
        <v>13858</v>
      </c>
      <c r="P398"/>
      <c r="Q398"/>
      <c r="R398"/>
      <c r="S398"/>
      <c r="T398"/>
      <c r="U398"/>
      <c r="V398"/>
      <c r="W398"/>
      <c r="X398"/>
      <c r="Y398"/>
      <c r="Z398"/>
      <c r="AA398"/>
      <c r="AB398"/>
      <c r="AC398"/>
      <c r="AD398"/>
      <c r="AE398"/>
      <c r="AF398"/>
      <c r="AG398"/>
      <c r="AH398"/>
      <c r="AI398"/>
      <c r="AJ398"/>
      <c r="AK398"/>
      <c r="AL398"/>
      <c r="AM398"/>
      <c r="AN398"/>
      <c r="AO398" s="108" t="s">
        <v>43</v>
      </c>
      <c r="AP398" t="s">
        <v>13122</v>
      </c>
      <c r="AQ398">
        <v>59</v>
      </c>
      <c r="AR398" t="s">
        <v>14674</v>
      </c>
      <c r="AS398" t="s">
        <v>1568</v>
      </c>
      <c r="AT398" t="s">
        <v>1885</v>
      </c>
      <c r="AU398" t="s">
        <v>14536</v>
      </c>
      <c r="AV398" t="s">
        <v>14675</v>
      </c>
      <c r="AW398" t="s">
        <v>1744</v>
      </c>
      <c r="AX398" t="s">
        <v>1740</v>
      </c>
      <c r="AY398" t="s">
        <v>1744</v>
      </c>
      <c r="AZ398" t="s">
        <v>1547</v>
      </c>
      <c r="BA398" t="s">
        <v>14676</v>
      </c>
      <c r="BB398" t="s">
        <v>1230</v>
      </c>
      <c r="BC398" t="s">
        <v>1547</v>
      </c>
      <c r="BD398" t="s">
        <v>15454</v>
      </c>
      <c r="BE398" t="s">
        <v>13356</v>
      </c>
      <c r="BF398">
        <v>398</v>
      </c>
      <c r="BG398">
        <v>396</v>
      </c>
      <c r="BH398">
        <v>0</v>
      </c>
      <c r="BI398" t="s">
        <v>14536</v>
      </c>
      <c r="BJ398">
        <v>1</v>
      </c>
      <c r="BK398">
        <v>0</v>
      </c>
      <c r="BL398">
        <v>0</v>
      </c>
      <c r="BM398" t="s">
        <v>1547</v>
      </c>
      <c r="BN398" t="s">
        <v>13357</v>
      </c>
      <c r="BO398" t="s">
        <v>13979</v>
      </c>
      <c r="BP398" t="s" cm="1">
        <v>13978</v>
      </c>
      <c r="BQ398" t="s">
        <v>1547</v>
      </c>
      <c r="BR398" t="s">
        <v>13858</v>
      </c>
      <c r="BS398">
        <v>58</v>
      </c>
      <c r="BT398" t="s">
        <v>5545</v>
      </c>
      <c r="BU398" t="s">
        <v>15455</v>
      </c>
      <c r="BV398" t="s">
        <v>14536</v>
      </c>
      <c r="BW398" t="s">
        <v>14675</v>
      </c>
      <c r="BX398" t="s">
        <v>14677</v>
      </c>
      <c r="BY398" t="s">
        <v>1744</v>
      </c>
      <c r="BZ398" t="s">
        <v>1547</v>
      </c>
      <c r="CA398" t="s">
        <v>1744</v>
      </c>
      <c r="CB398" t="s">
        <v>1547</v>
      </c>
      <c r="CC398"/>
      <c r="CD398" t="s">
        <v>998</v>
      </c>
      <c r="CE398" t="s">
        <v>1230</v>
      </c>
      <c r="CF398" t="s">
        <v>14678</v>
      </c>
      <c r="CG398" t="s">
        <v>14679</v>
      </c>
      <c r="CH398" t="s">
        <v>1230</v>
      </c>
      <c r="CI398" t="s">
        <v>1547</v>
      </c>
      <c r="CJ398" t="s">
        <v>1547</v>
      </c>
      <c r="CK398" t="s">
        <v>1568</v>
      </c>
      <c r="CL398"/>
      <c r="CM398"/>
      <c r="CN398" t="s">
        <v>1547</v>
      </c>
      <c r="CO398" t="s">
        <v>1547</v>
      </c>
      <c r="CP398" t="s">
        <v>1547</v>
      </c>
      <c r="CQ398" t="s">
        <v>1547</v>
      </c>
      <c r="CR398" t="s">
        <v>1547</v>
      </c>
      <c r="CS398">
        <v>8</v>
      </c>
      <c r="CT398" t="s">
        <v>13858</v>
      </c>
      <c r="CU398" t="s">
        <v>13858</v>
      </c>
      <c r="CV398" t="s">
        <v>13858</v>
      </c>
      <c r="CW398" t="s">
        <v>1547</v>
      </c>
      <c r="CX398" t="s">
        <v>1547</v>
      </c>
      <c r="CY398">
        <v>396</v>
      </c>
      <c r="CZ398" t="s">
        <v>7608</v>
      </c>
      <c r="DA398" t="s">
        <v>1547</v>
      </c>
      <c r="DB398" t="s">
        <v>1881</v>
      </c>
      <c r="DC398" t="s">
        <v>1882</v>
      </c>
      <c r="DD398" t="s">
        <v>14536</v>
      </c>
      <c r="DE398" t="s">
        <v>1547</v>
      </c>
      <c r="DF398">
        <v>0</v>
      </c>
      <c r="DG398" t="s">
        <v>1547</v>
      </c>
      <c r="DH398" t="s">
        <v>1547</v>
      </c>
      <c r="DI398" t="s">
        <v>1892</v>
      </c>
      <c r="DJ398" t="s">
        <v>14674</v>
      </c>
      <c r="DK398"/>
      <c r="DL398" t="s">
        <v>1892</v>
      </c>
      <c r="DM398">
        <v>9</v>
      </c>
      <c r="DN398" t="s">
        <v>1883</v>
      </c>
      <c r="DO398" t="s">
        <v>1568</v>
      </c>
      <c r="DP398" t="b">
        <v>1</v>
      </c>
      <c r="DQ398" t="b">
        <v>0</v>
      </c>
      <c r="DR398" t="b">
        <v>1</v>
      </c>
      <c r="DS398" t="b">
        <v>0</v>
      </c>
      <c r="DT398" t="b">
        <v>0</v>
      </c>
      <c r="DU398" t="b">
        <v>1</v>
      </c>
      <c r="DV398" t="b">
        <v>0</v>
      </c>
      <c r="DW398">
        <v>0</v>
      </c>
      <c r="DX398" t="b">
        <v>0</v>
      </c>
      <c r="DY398" t="b">
        <v>0</v>
      </c>
      <c r="DZ398" t="b">
        <v>0</v>
      </c>
      <c r="EA398" t="b">
        <v>0</v>
      </c>
      <c r="EB398" t="b">
        <v>0</v>
      </c>
      <c r="EC398" t="b">
        <v>0</v>
      </c>
      <c r="ED398" t="b">
        <v>0</v>
      </c>
      <c r="EE398" t="b">
        <v>1</v>
      </c>
      <c r="EF398" t="b">
        <v>0</v>
      </c>
      <c r="EG398" t="b" cm="1">
        <v>0</v>
      </c>
      <c r="EH398" t="b">
        <v>0</v>
      </c>
      <c r="EI398" t="b">
        <v>0</v>
      </c>
      <c r="EJ398" t="b">
        <v>1</v>
      </c>
      <c r="EK398" t="s">
        <v>1956</v>
      </c>
      <c r="EL398">
        <v>1</v>
      </c>
      <c r="EM398">
        <v>11</v>
      </c>
      <c r="EN398" t="b">
        <v>0</v>
      </c>
    </row>
    <row r="399" spans="1:144" ht="15.75">
      <c r="A399"/>
      <c r="B399" t="s">
        <v>1568</v>
      </c>
      <c r="C399" t="s">
        <v>1568</v>
      </c>
      <c r="D399" t="s">
        <v>14538</v>
      </c>
      <c r="E399" t="s">
        <v>14538</v>
      </c>
      <c r="F399"/>
      <c r="G399"/>
      <c r="H399" t="s">
        <v>13370</v>
      </c>
      <c r="I399" t="s">
        <v>1230</v>
      </c>
      <c r="J399"/>
      <c r="K399"/>
      <c r="L399"/>
      <c r="M399"/>
      <c r="N399"/>
      <c r="O399" t="s">
        <v>13858</v>
      </c>
      <c r="P399"/>
      <c r="Q399"/>
      <c r="R399"/>
      <c r="S399"/>
      <c r="T399"/>
      <c r="U399"/>
      <c r="V399"/>
      <c r="W399"/>
      <c r="X399"/>
      <c r="Y399"/>
      <c r="Z399"/>
      <c r="AA399"/>
      <c r="AB399"/>
      <c r="AC399"/>
      <c r="AD399"/>
      <c r="AE399"/>
      <c r="AF399"/>
      <c r="AG399"/>
      <c r="AH399"/>
      <c r="AI399"/>
      <c r="AJ399"/>
      <c r="AK399"/>
      <c r="AL399"/>
      <c r="AM399"/>
      <c r="AN399"/>
      <c r="AO399" s="108" t="s">
        <v>43</v>
      </c>
      <c r="AP399" t="s">
        <v>13122</v>
      </c>
      <c r="AQ399">
        <v>60</v>
      </c>
      <c r="AR399" t="s">
        <v>14680</v>
      </c>
      <c r="AS399" t="s">
        <v>1568</v>
      </c>
      <c r="AT399" t="s">
        <v>1885</v>
      </c>
      <c r="AU399" t="s">
        <v>14538</v>
      </c>
      <c r="AV399" t="s">
        <v>14681</v>
      </c>
      <c r="AW399" t="s">
        <v>1744</v>
      </c>
      <c r="AX399" t="s">
        <v>1740</v>
      </c>
      <c r="AY399" t="s">
        <v>1744</v>
      </c>
      <c r="AZ399" t="s">
        <v>1547</v>
      </c>
      <c r="BA399" t="s">
        <v>14682</v>
      </c>
      <c r="BB399" t="s">
        <v>1230</v>
      </c>
      <c r="BC399" t="s">
        <v>1547</v>
      </c>
      <c r="BD399" t="s">
        <v>15456</v>
      </c>
      <c r="BE399" t="s">
        <v>13356</v>
      </c>
      <c r="BF399">
        <v>399</v>
      </c>
      <c r="BG399">
        <v>396</v>
      </c>
      <c r="BH399">
        <v>0</v>
      </c>
      <c r="BI399" t="s">
        <v>14538</v>
      </c>
      <c r="BJ399">
        <v>1</v>
      </c>
      <c r="BK399">
        <v>0</v>
      </c>
      <c r="BL399">
        <v>0</v>
      </c>
      <c r="BM399" t="s">
        <v>1547</v>
      </c>
      <c r="BN399" t="s">
        <v>13357</v>
      </c>
      <c r="BO399" t="s">
        <v>13979</v>
      </c>
      <c r="BP399" t="s" cm="1">
        <v>13978</v>
      </c>
      <c r="BQ399" t="s">
        <v>1547</v>
      </c>
      <c r="BR399" t="s">
        <v>13858</v>
      </c>
      <c r="BS399">
        <v>59</v>
      </c>
      <c r="BT399" t="s">
        <v>5555</v>
      </c>
      <c r="BU399" t="s">
        <v>15457</v>
      </c>
      <c r="BV399" t="s">
        <v>14538</v>
      </c>
      <c r="BW399" t="s">
        <v>14681</v>
      </c>
      <c r="BX399" t="s">
        <v>14005</v>
      </c>
      <c r="BY399" t="s">
        <v>1744</v>
      </c>
      <c r="BZ399" t="s">
        <v>1547</v>
      </c>
      <c r="CA399" t="s">
        <v>1744</v>
      </c>
      <c r="CB399" t="s">
        <v>1547</v>
      </c>
      <c r="CC399"/>
      <c r="CD399" t="s">
        <v>998</v>
      </c>
      <c r="CE399" t="s">
        <v>1230</v>
      </c>
      <c r="CF399" t="s">
        <v>14683</v>
      </c>
      <c r="CG399" t="s">
        <v>14684</v>
      </c>
      <c r="CH399" t="s">
        <v>1230</v>
      </c>
      <c r="CI399" t="s">
        <v>1547</v>
      </c>
      <c r="CJ399" t="s">
        <v>1547</v>
      </c>
      <c r="CK399" t="s">
        <v>1568</v>
      </c>
      <c r="CL399"/>
      <c r="CM399"/>
      <c r="CN399" t="s">
        <v>1547</v>
      </c>
      <c r="CO399" t="s">
        <v>1547</v>
      </c>
      <c r="CP399" t="s">
        <v>1547</v>
      </c>
      <c r="CQ399" t="s">
        <v>1547</v>
      </c>
      <c r="CR399" t="s">
        <v>1547</v>
      </c>
      <c r="CS399">
        <v>8</v>
      </c>
      <c r="CT399" t="s">
        <v>13858</v>
      </c>
      <c r="CU399" t="s">
        <v>13858</v>
      </c>
      <c r="CV399" t="s">
        <v>13858</v>
      </c>
      <c r="CW399" t="s">
        <v>1547</v>
      </c>
      <c r="CX399" t="s">
        <v>1547</v>
      </c>
      <c r="CY399">
        <v>397</v>
      </c>
      <c r="CZ399" t="s">
        <v>7611</v>
      </c>
      <c r="DA399" t="s">
        <v>1547</v>
      </c>
      <c r="DB399" t="s">
        <v>1881</v>
      </c>
      <c r="DC399" t="s">
        <v>1882</v>
      </c>
      <c r="DD399" t="s">
        <v>14538</v>
      </c>
      <c r="DE399" t="s">
        <v>1547</v>
      </c>
      <c r="DF399">
        <v>0</v>
      </c>
      <c r="DG399" t="s">
        <v>1547</v>
      </c>
      <c r="DH399" t="s">
        <v>1547</v>
      </c>
      <c r="DI399" t="s">
        <v>1892</v>
      </c>
      <c r="DJ399" t="s">
        <v>14680</v>
      </c>
      <c r="DK399"/>
      <c r="DL399" t="s">
        <v>1892</v>
      </c>
      <c r="DM399">
        <v>9</v>
      </c>
      <c r="DN399" t="s">
        <v>1883</v>
      </c>
      <c r="DO399" t="s">
        <v>1568</v>
      </c>
      <c r="DP399" t="b">
        <v>1</v>
      </c>
      <c r="DQ399" t="b">
        <v>0</v>
      </c>
      <c r="DR399" t="b">
        <v>1</v>
      </c>
      <c r="DS399" t="b">
        <v>0</v>
      </c>
      <c r="DT399" t="b">
        <v>0</v>
      </c>
      <c r="DU399" t="b">
        <v>1</v>
      </c>
      <c r="DV399" t="b">
        <v>0</v>
      </c>
      <c r="DW399">
        <v>0</v>
      </c>
      <c r="DX399" t="b">
        <v>0</v>
      </c>
      <c r="DY399" t="b">
        <v>0</v>
      </c>
      <c r="DZ399" t="b">
        <v>0</v>
      </c>
      <c r="EA399" t="b">
        <v>0</v>
      </c>
      <c r="EB399" t="b">
        <v>0</v>
      </c>
      <c r="EC399" t="b">
        <v>0</v>
      </c>
      <c r="ED399" t="b">
        <v>0</v>
      </c>
      <c r="EE399" t="b">
        <v>1</v>
      </c>
      <c r="EF399" t="b">
        <v>0</v>
      </c>
      <c r="EG399" t="b" cm="1">
        <v>0</v>
      </c>
      <c r="EH399" t="b">
        <v>0</v>
      </c>
      <c r="EI399" t="b">
        <v>0</v>
      </c>
      <c r="EJ399" t="b">
        <v>1</v>
      </c>
      <c r="EK399" t="s">
        <v>1956</v>
      </c>
      <c r="EL399">
        <v>1</v>
      </c>
      <c r="EM399">
        <v>17</v>
      </c>
      <c r="EN399" t="b">
        <v>0</v>
      </c>
    </row>
    <row r="400" spans="1:144" ht="15.75">
      <c r="A400"/>
      <c r="B400" t="s">
        <v>1568</v>
      </c>
      <c r="C400" t="s">
        <v>1568</v>
      </c>
      <c r="D400" t="s">
        <v>14539</v>
      </c>
      <c r="E400" t="s">
        <v>14539</v>
      </c>
      <c r="F400"/>
      <c r="G400"/>
      <c r="H400" t="s">
        <v>14537</v>
      </c>
      <c r="I400" t="s">
        <v>1230</v>
      </c>
      <c r="J400"/>
      <c r="K400"/>
      <c r="L400"/>
      <c r="M400"/>
      <c r="N400"/>
      <c r="O400" t="s">
        <v>13858</v>
      </c>
      <c r="P400"/>
      <c r="Q400"/>
      <c r="R400"/>
      <c r="S400"/>
      <c r="T400"/>
      <c r="U400"/>
      <c r="V400"/>
      <c r="W400"/>
      <c r="X400"/>
      <c r="Y400"/>
      <c r="Z400"/>
      <c r="AA400"/>
      <c r="AB400"/>
      <c r="AC400"/>
      <c r="AD400"/>
      <c r="AE400"/>
      <c r="AF400"/>
      <c r="AG400"/>
      <c r="AH400"/>
      <c r="AI400"/>
      <c r="AJ400"/>
      <c r="AK400"/>
      <c r="AL400"/>
      <c r="AM400"/>
      <c r="AN400"/>
      <c r="AO400" s="108" t="s">
        <v>43</v>
      </c>
      <c r="AP400" t="s">
        <v>13122</v>
      </c>
      <c r="AQ400">
        <v>61</v>
      </c>
      <c r="AR400" t="s">
        <v>14685</v>
      </c>
      <c r="AS400" t="s">
        <v>1568</v>
      </c>
      <c r="AT400" t="s">
        <v>1885</v>
      </c>
      <c r="AU400" t="s">
        <v>14539</v>
      </c>
      <c r="AV400" t="s">
        <v>14686</v>
      </c>
      <c r="AW400" t="s">
        <v>1744</v>
      </c>
      <c r="AX400" t="s">
        <v>1740</v>
      </c>
      <c r="AY400" t="s">
        <v>1744</v>
      </c>
      <c r="AZ400" t="s">
        <v>1547</v>
      </c>
      <c r="BA400" t="s">
        <v>14687</v>
      </c>
      <c r="BB400" t="s">
        <v>1230</v>
      </c>
      <c r="BC400" t="s">
        <v>1547</v>
      </c>
      <c r="BD400" t="s">
        <v>15458</v>
      </c>
      <c r="BE400" t="s">
        <v>13356</v>
      </c>
      <c r="BF400">
        <v>400</v>
      </c>
      <c r="BG400">
        <v>396</v>
      </c>
      <c r="BH400">
        <v>0</v>
      </c>
      <c r="BI400" t="s">
        <v>14539</v>
      </c>
      <c r="BJ400">
        <v>1</v>
      </c>
      <c r="BK400">
        <v>0</v>
      </c>
      <c r="BL400">
        <v>0</v>
      </c>
      <c r="BM400" t="s">
        <v>1547</v>
      </c>
      <c r="BN400" t="s">
        <v>13357</v>
      </c>
      <c r="BO400" t="s">
        <v>13979</v>
      </c>
      <c r="BP400" t="s" cm="1">
        <v>13978</v>
      </c>
      <c r="BQ400" t="s">
        <v>1547</v>
      </c>
      <c r="BR400" t="s">
        <v>13858</v>
      </c>
      <c r="BS400">
        <v>60</v>
      </c>
      <c r="BT400" t="s">
        <v>5564</v>
      </c>
      <c r="BU400" t="s">
        <v>15459</v>
      </c>
      <c r="BV400" t="s">
        <v>14539</v>
      </c>
      <c r="BW400" t="s">
        <v>14686</v>
      </c>
      <c r="BX400" t="s">
        <v>14677</v>
      </c>
      <c r="BY400" t="s">
        <v>1744</v>
      </c>
      <c r="BZ400" t="s">
        <v>1547</v>
      </c>
      <c r="CA400" t="s">
        <v>1744</v>
      </c>
      <c r="CB400" t="s">
        <v>1547</v>
      </c>
      <c r="CC400"/>
      <c r="CD400" t="s">
        <v>998</v>
      </c>
      <c r="CE400" t="s">
        <v>1230</v>
      </c>
      <c r="CF400" t="s">
        <v>14688</v>
      </c>
      <c r="CG400" t="s">
        <v>14689</v>
      </c>
      <c r="CH400" t="s">
        <v>1230</v>
      </c>
      <c r="CI400" t="s">
        <v>1547</v>
      </c>
      <c r="CJ400" t="s">
        <v>1547</v>
      </c>
      <c r="CK400" t="s">
        <v>1568</v>
      </c>
      <c r="CL400"/>
      <c r="CM400"/>
      <c r="CN400" t="s">
        <v>1547</v>
      </c>
      <c r="CO400" t="s">
        <v>1547</v>
      </c>
      <c r="CP400" t="s">
        <v>1547</v>
      </c>
      <c r="CQ400" t="s">
        <v>1547</v>
      </c>
      <c r="CR400" t="s">
        <v>1547</v>
      </c>
      <c r="CS400">
        <v>8</v>
      </c>
      <c r="CT400" t="s">
        <v>13858</v>
      </c>
      <c r="CU400" t="s">
        <v>13858</v>
      </c>
      <c r="CV400" t="s">
        <v>13858</v>
      </c>
      <c r="CW400" t="s">
        <v>1547</v>
      </c>
      <c r="CX400" t="s">
        <v>1547</v>
      </c>
      <c r="CY400">
        <v>398</v>
      </c>
      <c r="CZ400" t="s">
        <v>7620</v>
      </c>
      <c r="DA400" t="s">
        <v>1547</v>
      </c>
      <c r="DB400" t="s">
        <v>1881</v>
      </c>
      <c r="DC400" t="s">
        <v>1882</v>
      </c>
      <c r="DD400" t="s">
        <v>14539</v>
      </c>
      <c r="DE400" t="s">
        <v>1547</v>
      </c>
      <c r="DF400">
        <v>0</v>
      </c>
      <c r="DG400" t="s">
        <v>1547</v>
      </c>
      <c r="DH400" t="s">
        <v>1547</v>
      </c>
      <c r="DI400" t="s">
        <v>1892</v>
      </c>
      <c r="DJ400" t="s">
        <v>14685</v>
      </c>
      <c r="DK400"/>
      <c r="DL400" t="s">
        <v>1892</v>
      </c>
      <c r="DM400">
        <v>9</v>
      </c>
      <c r="DN400" t="s">
        <v>1883</v>
      </c>
      <c r="DO400" t="s">
        <v>1568</v>
      </c>
      <c r="DP400" t="b">
        <v>1</v>
      </c>
      <c r="DQ400" t="b">
        <v>0</v>
      </c>
      <c r="DR400" t="b">
        <v>1</v>
      </c>
      <c r="DS400" t="b">
        <v>0</v>
      </c>
      <c r="DT400" t="b">
        <v>0</v>
      </c>
      <c r="DU400" t="b">
        <v>1</v>
      </c>
      <c r="DV400" t="b">
        <v>0</v>
      </c>
      <c r="DW400">
        <v>0</v>
      </c>
      <c r="DX400" t="b">
        <v>0</v>
      </c>
      <c r="DY400" t="b">
        <v>0</v>
      </c>
      <c r="DZ400" t="b">
        <v>0</v>
      </c>
      <c r="EA400" t="b">
        <v>0</v>
      </c>
      <c r="EB400" t="b">
        <v>0</v>
      </c>
      <c r="EC400" t="b">
        <v>0</v>
      </c>
      <c r="ED400" t="b">
        <v>0</v>
      </c>
      <c r="EE400" t="b">
        <v>1</v>
      </c>
      <c r="EF400" t="b">
        <v>0</v>
      </c>
      <c r="EG400" t="b" cm="1">
        <v>0</v>
      </c>
      <c r="EH400" t="b">
        <v>0</v>
      </c>
      <c r="EI400" t="b">
        <v>0</v>
      </c>
      <c r="EJ400" t="b">
        <v>1</v>
      </c>
      <c r="EK400" t="s">
        <v>1956</v>
      </c>
      <c r="EL400">
        <v>1</v>
      </c>
      <c r="EM400">
        <v>12</v>
      </c>
      <c r="EN400" t="b">
        <v>0</v>
      </c>
    </row>
    <row r="401" spans="1:144" ht="15.75">
      <c r="A401"/>
      <c r="B401" t="s">
        <v>1568</v>
      </c>
      <c r="C401" t="s">
        <v>1568</v>
      </c>
      <c r="D401" t="s">
        <v>14540</v>
      </c>
      <c r="E401" t="s">
        <v>14540</v>
      </c>
      <c r="F401"/>
      <c r="G401"/>
      <c r="H401" t="s">
        <v>14541</v>
      </c>
      <c r="I401" t="s">
        <v>1230</v>
      </c>
      <c r="J401"/>
      <c r="K401"/>
      <c r="L401"/>
      <c r="M401"/>
      <c r="N401"/>
      <c r="O401" t="s">
        <v>13858</v>
      </c>
      <c r="P401"/>
      <c r="Q401"/>
      <c r="R401"/>
      <c r="S401"/>
      <c r="T401"/>
      <c r="U401"/>
      <c r="V401"/>
      <c r="W401"/>
      <c r="X401"/>
      <c r="Y401"/>
      <c r="Z401"/>
      <c r="AA401"/>
      <c r="AB401"/>
      <c r="AC401"/>
      <c r="AD401"/>
      <c r="AE401"/>
      <c r="AF401"/>
      <c r="AG401"/>
      <c r="AH401"/>
      <c r="AI401"/>
      <c r="AJ401"/>
      <c r="AK401"/>
      <c r="AL401"/>
      <c r="AM401"/>
      <c r="AN401"/>
      <c r="AO401" s="108" t="s">
        <v>43</v>
      </c>
      <c r="AP401" t="s">
        <v>13122</v>
      </c>
      <c r="AQ401">
        <v>62</v>
      </c>
      <c r="AR401" t="s">
        <v>14690</v>
      </c>
      <c r="AS401" t="s">
        <v>1568</v>
      </c>
      <c r="AT401" t="s">
        <v>1885</v>
      </c>
      <c r="AU401" t="s">
        <v>14540</v>
      </c>
      <c r="AV401" t="s">
        <v>14691</v>
      </c>
      <c r="AW401" t="s">
        <v>1744</v>
      </c>
      <c r="AX401" t="s">
        <v>1740</v>
      </c>
      <c r="AY401" t="s">
        <v>1744</v>
      </c>
      <c r="AZ401" t="s">
        <v>1547</v>
      </c>
      <c r="BA401" t="s">
        <v>14692</v>
      </c>
      <c r="BB401" t="s">
        <v>1230</v>
      </c>
      <c r="BC401" t="s">
        <v>1547</v>
      </c>
      <c r="BD401" t="s">
        <v>15460</v>
      </c>
      <c r="BE401" t="s">
        <v>13356</v>
      </c>
      <c r="BF401">
        <v>401</v>
      </c>
      <c r="BG401">
        <v>396</v>
      </c>
      <c r="BH401">
        <v>0</v>
      </c>
      <c r="BI401" t="s">
        <v>14540</v>
      </c>
      <c r="BJ401">
        <v>1</v>
      </c>
      <c r="BK401">
        <v>0</v>
      </c>
      <c r="BL401">
        <v>0</v>
      </c>
      <c r="BM401" t="s">
        <v>1547</v>
      </c>
      <c r="BN401" t="s">
        <v>13357</v>
      </c>
      <c r="BO401" t="s">
        <v>13979</v>
      </c>
      <c r="BP401" t="s" cm="1">
        <v>13978</v>
      </c>
      <c r="BQ401" t="s">
        <v>1547</v>
      </c>
      <c r="BR401" t="s">
        <v>13858</v>
      </c>
      <c r="BS401">
        <v>61</v>
      </c>
      <c r="BT401" t="s">
        <v>5575</v>
      </c>
      <c r="BU401" t="s">
        <v>15461</v>
      </c>
      <c r="BV401" t="s">
        <v>14540</v>
      </c>
      <c r="BW401" t="s">
        <v>14691</v>
      </c>
      <c r="BX401" t="s">
        <v>14693</v>
      </c>
      <c r="BY401" t="s">
        <v>1744</v>
      </c>
      <c r="BZ401" t="s">
        <v>1547</v>
      </c>
      <c r="CA401" t="s">
        <v>1744</v>
      </c>
      <c r="CB401" t="s">
        <v>1547</v>
      </c>
      <c r="CC401"/>
      <c r="CD401" t="s">
        <v>998</v>
      </c>
      <c r="CE401" t="s">
        <v>1230</v>
      </c>
      <c r="CF401" t="s">
        <v>14694</v>
      </c>
      <c r="CG401" t="s">
        <v>14695</v>
      </c>
      <c r="CH401" t="s">
        <v>1230</v>
      </c>
      <c r="CI401" t="s">
        <v>1547</v>
      </c>
      <c r="CJ401" t="s">
        <v>1547</v>
      </c>
      <c r="CK401" t="s">
        <v>1568</v>
      </c>
      <c r="CL401"/>
      <c r="CM401"/>
      <c r="CN401" t="s">
        <v>1547</v>
      </c>
      <c r="CO401" t="s">
        <v>1547</v>
      </c>
      <c r="CP401" t="s">
        <v>1547</v>
      </c>
      <c r="CQ401" t="s">
        <v>1547</v>
      </c>
      <c r="CR401" t="s">
        <v>1547</v>
      </c>
      <c r="CS401">
        <v>8</v>
      </c>
      <c r="CT401" t="s">
        <v>13858</v>
      </c>
      <c r="CU401" t="s">
        <v>13858</v>
      </c>
      <c r="CV401" t="s">
        <v>13858</v>
      </c>
      <c r="CW401" t="s">
        <v>1547</v>
      </c>
      <c r="CX401" t="s">
        <v>1547</v>
      </c>
      <c r="CY401">
        <v>399</v>
      </c>
      <c r="CZ401" t="s">
        <v>7628</v>
      </c>
      <c r="DA401" t="s">
        <v>1547</v>
      </c>
      <c r="DB401" t="s">
        <v>1881</v>
      </c>
      <c r="DC401" t="s">
        <v>1882</v>
      </c>
      <c r="DD401" t="s">
        <v>14540</v>
      </c>
      <c r="DE401" t="s">
        <v>1547</v>
      </c>
      <c r="DF401">
        <v>0</v>
      </c>
      <c r="DG401" t="s">
        <v>1547</v>
      </c>
      <c r="DH401" t="s">
        <v>1547</v>
      </c>
      <c r="DI401" t="s">
        <v>1892</v>
      </c>
      <c r="DJ401" t="s">
        <v>14690</v>
      </c>
      <c r="DK401"/>
      <c r="DL401" t="s">
        <v>1892</v>
      </c>
      <c r="DM401">
        <v>9</v>
      </c>
      <c r="DN401" t="s">
        <v>1883</v>
      </c>
      <c r="DO401" t="s">
        <v>1568</v>
      </c>
      <c r="DP401" t="b">
        <v>1</v>
      </c>
      <c r="DQ401" t="b">
        <v>0</v>
      </c>
      <c r="DR401" t="b">
        <v>1</v>
      </c>
      <c r="DS401" t="b">
        <v>0</v>
      </c>
      <c r="DT401" t="b">
        <v>0</v>
      </c>
      <c r="DU401" t="b">
        <v>1</v>
      </c>
      <c r="DV401" t="b">
        <v>0</v>
      </c>
      <c r="DW401">
        <v>0</v>
      </c>
      <c r="DX401" t="b">
        <v>0</v>
      </c>
      <c r="DY401" t="b">
        <v>0</v>
      </c>
      <c r="DZ401" t="b">
        <v>0</v>
      </c>
      <c r="EA401" t="b">
        <v>0</v>
      </c>
      <c r="EB401" t="b">
        <v>0</v>
      </c>
      <c r="EC401" t="b">
        <v>0</v>
      </c>
      <c r="ED401" t="b">
        <v>0</v>
      </c>
      <c r="EE401" t="b">
        <v>1</v>
      </c>
      <c r="EF401" t="b">
        <v>0</v>
      </c>
      <c r="EG401" t="b" cm="1">
        <v>0</v>
      </c>
      <c r="EH401" t="b">
        <v>0</v>
      </c>
      <c r="EI401" t="b">
        <v>0</v>
      </c>
      <c r="EJ401" t="b">
        <v>1</v>
      </c>
      <c r="EK401" t="s">
        <v>1956</v>
      </c>
      <c r="EL401">
        <v>1</v>
      </c>
      <c r="EM401">
        <v>11</v>
      </c>
      <c r="EN401" t="b">
        <v>0</v>
      </c>
    </row>
    <row r="402" spans="1:144" ht="15.75">
      <c r="A402"/>
      <c r="B402" t="s">
        <v>1568</v>
      </c>
      <c r="C402" t="s">
        <v>1568</v>
      </c>
      <c r="D402" t="s">
        <v>14542</v>
      </c>
      <c r="E402" t="s">
        <v>14542</v>
      </c>
      <c r="F402"/>
      <c r="G402"/>
      <c r="H402" t="s">
        <v>14543</v>
      </c>
      <c r="I402" t="s">
        <v>1230</v>
      </c>
      <c r="J402"/>
      <c r="K402"/>
      <c r="L402"/>
      <c r="M402"/>
      <c r="N402"/>
      <c r="O402" t="s">
        <v>13858</v>
      </c>
      <c r="P402"/>
      <c r="Q402"/>
      <c r="R402"/>
      <c r="S402" t="s">
        <v>14544</v>
      </c>
      <c r="T402"/>
      <c r="U402"/>
      <c r="V402"/>
      <c r="W402"/>
      <c r="X402"/>
      <c r="Y402"/>
      <c r="Z402"/>
      <c r="AA402"/>
      <c r="AB402"/>
      <c r="AC402"/>
      <c r="AD402"/>
      <c r="AE402"/>
      <c r="AF402"/>
      <c r="AG402"/>
      <c r="AH402"/>
      <c r="AI402"/>
      <c r="AJ402"/>
      <c r="AK402"/>
      <c r="AL402"/>
      <c r="AM402"/>
      <c r="AN402"/>
      <c r="AO402" s="108" t="s">
        <v>43</v>
      </c>
      <c r="AP402" t="s">
        <v>13122</v>
      </c>
      <c r="AQ402">
        <v>63</v>
      </c>
      <c r="AR402" t="s">
        <v>14696</v>
      </c>
      <c r="AS402" t="s">
        <v>1568</v>
      </c>
      <c r="AT402" t="s">
        <v>1885</v>
      </c>
      <c r="AU402" t="s">
        <v>14542</v>
      </c>
      <c r="AV402" t="s">
        <v>14697</v>
      </c>
      <c r="AW402" t="s">
        <v>1744</v>
      </c>
      <c r="AX402" t="s">
        <v>1740</v>
      </c>
      <c r="AY402" t="s">
        <v>1744</v>
      </c>
      <c r="AZ402" t="s">
        <v>1547</v>
      </c>
      <c r="BA402" t="s">
        <v>14698</v>
      </c>
      <c r="BB402" t="s">
        <v>1230</v>
      </c>
      <c r="BC402" t="s">
        <v>1547</v>
      </c>
      <c r="BD402" t="s">
        <v>15462</v>
      </c>
      <c r="BE402" t="s">
        <v>13356</v>
      </c>
      <c r="BF402">
        <v>402</v>
      </c>
      <c r="BG402">
        <v>396</v>
      </c>
      <c r="BH402">
        <v>0</v>
      </c>
      <c r="BI402" t="s">
        <v>14542</v>
      </c>
      <c r="BJ402">
        <v>1</v>
      </c>
      <c r="BK402">
        <v>0</v>
      </c>
      <c r="BL402">
        <v>0</v>
      </c>
      <c r="BM402" t="s">
        <v>1547</v>
      </c>
      <c r="BN402" t="s">
        <v>13357</v>
      </c>
      <c r="BO402" t="s">
        <v>13979</v>
      </c>
      <c r="BP402" t="s" cm="1">
        <v>13978</v>
      </c>
      <c r="BQ402" t="s">
        <v>1547</v>
      </c>
      <c r="BR402" t="s">
        <v>13858</v>
      </c>
      <c r="BS402">
        <v>62</v>
      </c>
      <c r="BT402" t="s">
        <v>5587</v>
      </c>
      <c r="BU402" t="s">
        <v>15463</v>
      </c>
      <c r="BV402" t="s">
        <v>14542</v>
      </c>
      <c r="BW402" t="s">
        <v>14697</v>
      </c>
      <c r="BX402" t="s">
        <v>14699</v>
      </c>
      <c r="BY402" t="s">
        <v>1744</v>
      </c>
      <c r="BZ402" t="s">
        <v>1547</v>
      </c>
      <c r="CA402" t="s">
        <v>1744</v>
      </c>
      <c r="CB402" t="s">
        <v>1547</v>
      </c>
      <c r="CC402"/>
      <c r="CD402" t="s">
        <v>998</v>
      </c>
      <c r="CE402" t="s">
        <v>1230</v>
      </c>
      <c r="CF402" t="s">
        <v>14700</v>
      </c>
      <c r="CG402" t="s">
        <v>14701</v>
      </c>
      <c r="CH402" t="s">
        <v>1230</v>
      </c>
      <c r="CI402" t="s">
        <v>1547</v>
      </c>
      <c r="CJ402" t="s">
        <v>1547</v>
      </c>
      <c r="CK402" t="s">
        <v>1568</v>
      </c>
      <c r="CL402"/>
      <c r="CM402"/>
      <c r="CN402" t="s">
        <v>1547</v>
      </c>
      <c r="CO402" t="s">
        <v>1547</v>
      </c>
      <c r="CP402" t="s">
        <v>1547</v>
      </c>
      <c r="CQ402" t="s">
        <v>1547</v>
      </c>
      <c r="CR402" t="s">
        <v>1547</v>
      </c>
      <c r="CS402">
        <v>8</v>
      </c>
      <c r="CT402" t="s">
        <v>13858</v>
      </c>
      <c r="CU402" t="s">
        <v>13858</v>
      </c>
      <c r="CV402" t="s">
        <v>13858</v>
      </c>
      <c r="CW402" t="s">
        <v>1547</v>
      </c>
      <c r="CX402" t="s">
        <v>1547</v>
      </c>
      <c r="CY402">
        <v>400</v>
      </c>
      <c r="CZ402" t="s">
        <v>7633</v>
      </c>
      <c r="DA402" t="s">
        <v>1547</v>
      </c>
      <c r="DB402" t="s">
        <v>1881</v>
      </c>
      <c r="DC402" t="s">
        <v>1882</v>
      </c>
      <c r="DD402" t="s">
        <v>14542</v>
      </c>
      <c r="DE402" t="s">
        <v>1547</v>
      </c>
      <c r="DF402">
        <v>0</v>
      </c>
      <c r="DG402" t="s">
        <v>1547</v>
      </c>
      <c r="DH402" t="s">
        <v>1547</v>
      </c>
      <c r="DI402" t="s">
        <v>1892</v>
      </c>
      <c r="DJ402" t="s">
        <v>14696</v>
      </c>
      <c r="DK402"/>
      <c r="DL402" t="s">
        <v>14702</v>
      </c>
      <c r="DM402">
        <v>9</v>
      </c>
      <c r="DN402" t="s">
        <v>1883</v>
      </c>
      <c r="DO402" t="s">
        <v>1568</v>
      </c>
      <c r="DP402" t="b">
        <v>1</v>
      </c>
      <c r="DQ402" t="b">
        <v>0</v>
      </c>
      <c r="DR402" t="b">
        <v>1</v>
      </c>
      <c r="DS402" t="b">
        <v>0</v>
      </c>
      <c r="DT402" t="b">
        <v>1</v>
      </c>
      <c r="DU402" t="b">
        <v>1</v>
      </c>
      <c r="DV402" t="b">
        <v>0</v>
      </c>
      <c r="DW402">
        <v>0</v>
      </c>
      <c r="DX402" t="b">
        <v>0</v>
      </c>
      <c r="DY402" t="b">
        <v>0</v>
      </c>
      <c r="DZ402" t="b">
        <v>0</v>
      </c>
      <c r="EA402" t="b">
        <v>0</v>
      </c>
      <c r="EB402" t="b">
        <v>0</v>
      </c>
      <c r="EC402" t="b">
        <v>0</v>
      </c>
      <c r="ED402" t="b">
        <v>0</v>
      </c>
      <c r="EE402" t="b">
        <v>1</v>
      </c>
      <c r="EF402" t="b">
        <v>0</v>
      </c>
      <c r="EG402" t="b" cm="1">
        <v>0</v>
      </c>
      <c r="EH402" t="b">
        <v>0</v>
      </c>
      <c r="EI402" t="b">
        <v>0</v>
      </c>
      <c r="EJ402" t="b">
        <v>1</v>
      </c>
      <c r="EK402" t="s">
        <v>1956</v>
      </c>
      <c r="EL402">
        <v>1</v>
      </c>
      <c r="EM402">
        <v>28</v>
      </c>
      <c r="EN402" t="b">
        <v>0</v>
      </c>
    </row>
    <row r="403" spans="1:144" ht="15.75">
      <c r="A403"/>
      <c r="B403" t="s">
        <v>1568</v>
      </c>
      <c r="C403" t="s">
        <v>1568</v>
      </c>
      <c r="D403" t="s">
        <v>3588</v>
      </c>
      <c r="E403" t="s">
        <v>3343</v>
      </c>
      <c r="F403" t="s">
        <v>3343</v>
      </c>
      <c r="G403" t="s">
        <v>3589</v>
      </c>
      <c r="H403" t="s">
        <v>3589</v>
      </c>
      <c r="I403" t="s">
        <v>1244</v>
      </c>
      <c r="J403"/>
      <c r="K403" t="s">
        <v>3589</v>
      </c>
      <c r="L403" t="s">
        <v>3190</v>
      </c>
      <c r="M403" t="s">
        <v>3589</v>
      </c>
      <c r="N403" t="s">
        <v>3589</v>
      </c>
      <c r="O403" t="s">
        <v>3590</v>
      </c>
      <c r="P403" t="s">
        <v>1568</v>
      </c>
      <c r="Q403" t="s">
        <v>3591</v>
      </c>
      <c r="R403" t="s">
        <v>3592</v>
      </c>
      <c r="S403" t="s">
        <v>3589</v>
      </c>
      <c r="T403"/>
      <c r="U403" t="s">
        <v>13397</v>
      </c>
      <c r="V403"/>
      <c r="W403"/>
      <c r="X403"/>
      <c r="Y403"/>
      <c r="Z403"/>
      <c r="AA403"/>
      <c r="AB403"/>
      <c r="AC403"/>
      <c r="AD403"/>
      <c r="AE403"/>
      <c r="AF403"/>
      <c r="AG403"/>
      <c r="AH403"/>
      <c r="AI403"/>
      <c r="AJ403"/>
      <c r="AK403"/>
      <c r="AL403"/>
      <c r="AM403"/>
      <c r="AN403"/>
      <c r="AO403" s="108" t="s">
        <v>43</v>
      </c>
      <c r="AP403" t="s">
        <v>2849</v>
      </c>
      <c r="AQ403">
        <v>2</v>
      </c>
      <c r="AR403" t="s">
        <v>7291</v>
      </c>
      <c r="AS403" t="s">
        <v>1568</v>
      </c>
      <c r="AT403" t="s">
        <v>1885</v>
      </c>
      <c r="AU403" t="s">
        <v>3343</v>
      </c>
      <c r="AV403" t="s">
        <v>6479</v>
      </c>
      <c r="AW403" t="s">
        <v>6479</v>
      </c>
      <c r="AX403" t="s">
        <v>1740</v>
      </c>
      <c r="AY403" t="s">
        <v>7292</v>
      </c>
      <c r="AZ403" t="s">
        <v>3591</v>
      </c>
      <c r="BA403" t="s">
        <v>7293</v>
      </c>
      <c r="BB403" t="s">
        <v>1244</v>
      </c>
      <c r="BC403" t="s">
        <v>3190</v>
      </c>
      <c r="BD403" t="s">
        <v>7294</v>
      </c>
      <c r="BE403" t="s">
        <v>3588</v>
      </c>
      <c r="BF403">
        <v>403</v>
      </c>
      <c r="BG403">
        <v>0</v>
      </c>
      <c r="BH403" t="e">
        <v>#N/A</v>
      </c>
      <c r="BI403" t="s">
        <v>1547</v>
      </c>
      <c r="BJ403">
        <v>0</v>
      </c>
      <c r="BK403">
        <v>0</v>
      </c>
      <c r="BL403">
        <v>0</v>
      </c>
      <c r="BM403" t="s">
        <v>1547</v>
      </c>
      <c r="BN403" t="s">
        <v>1547</v>
      </c>
      <c r="BO403" t="s">
        <v>1547</v>
      </c>
      <c r="BP403" t="s" cm="1">
        <v>1547</v>
      </c>
      <c r="BQ403" t="s">
        <v>7292</v>
      </c>
      <c r="BR403" t="s">
        <v>3590</v>
      </c>
      <c r="BS403">
        <v>1</v>
      </c>
      <c r="BT403" t="s">
        <v>1738</v>
      </c>
      <c r="BU403" t="s">
        <v>15464</v>
      </c>
      <c r="BV403" t="s">
        <v>3588</v>
      </c>
      <c r="BW403" t="s">
        <v>6479</v>
      </c>
      <c r="BX403" t="s">
        <v>7292</v>
      </c>
      <c r="BY403" t="s">
        <v>7292</v>
      </c>
      <c r="BZ403" t="s">
        <v>1547</v>
      </c>
      <c r="CA403" t="s">
        <v>1744</v>
      </c>
      <c r="CB403" t="s">
        <v>1547</v>
      </c>
      <c r="CC403"/>
      <c r="CD403" t="s">
        <v>998</v>
      </c>
      <c r="CE403" t="s">
        <v>1244</v>
      </c>
      <c r="CF403" t="s">
        <v>3343</v>
      </c>
      <c r="CG403" t="s">
        <v>6479</v>
      </c>
      <c r="CH403" t="s">
        <v>1244</v>
      </c>
      <c r="CI403" t="s">
        <v>1547</v>
      </c>
      <c r="CJ403" t="s">
        <v>3592</v>
      </c>
      <c r="CK403" t="s">
        <v>1568</v>
      </c>
      <c r="CL403"/>
      <c r="CM403"/>
      <c r="CN403" t="s">
        <v>13397</v>
      </c>
      <c r="CO403" t="s">
        <v>1547</v>
      </c>
      <c r="CP403" t="s">
        <v>13397</v>
      </c>
      <c r="CQ403" t="s">
        <v>1547</v>
      </c>
      <c r="CR403" t="s">
        <v>1547</v>
      </c>
      <c r="CS403">
        <v>8</v>
      </c>
      <c r="CT403" t="s">
        <v>3590</v>
      </c>
      <c r="CU403" t="s">
        <v>3590</v>
      </c>
      <c r="CV403" t="s">
        <v>3590</v>
      </c>
      <c r="CW403" t="s">
        <v>1547</v>
      </c>
      <c r="CX403" t="s">
        <v>1547</v>
      </c>
      <c r="CY403">
        <v>401</v>
      </c>
      <c r="CZ403" t="s">
        <v>7641</v>
      </c>
      <c r="DA403" t="s">
        <v>1547</v>
      </c>
      <c r="DB403" t="s">
        <v>1881</v>
      </c>
      <c r="DC403" t="s">
        <v>1882</v>
      </c>
      <c r="DD403" t="s">
        <v>3343</v>
      </c>
      <c r="DE403" t="s">
        <v>3591</v>
      </c>
      <c r="DF403" t="s">
        <v>3589</v>
      </c>
      <c r="DG403" t="s">
        <v>1547</v>
      </c>
      <c r="DH403" t="s">
        <v>1547</v>
      </c>
      <c r="DI403" t="s">
        <v>1892</v>
      </c>
      <c r="DJ403" t="s">
        <v>7291</v>
      </c>
      <c r="DK403"/>
      <c r="DL403" t="s">
        <v>7296</v>
      </c>
      <c r="DM403">
        <v>9</v>
      </c>
      <c r="DN403" t="s">
        <v>1883</v>
      </c>
      <c r="DO403" t="s">
        <v>1568</v>
      </c>
      <c r="DP403" t="b">
        <v>1</v>
      </c>
      <c r="DQ403" t="b">
        <v>0</v>
      </c>
      <c r="DR403" t="b">
        <v>1</v>
      </c>
      <c r="DS403" t="b">
        <v>0</v>
      </c>
      <c r="DT403" t="b">
        <v>1</v>
      </c>
      <c r="DU403" t="b">
        <v>1</v>
      </c>
      <c r="DV403" t="b">
        <v>1</v>
      </c>
      <c r="DW403">
        <v>0</v>
      </c>
      <c r="DX403" t="b">
        <v>0</v>
      </c>
      <c r="DY403" t="b">
        <v>0</v>
      </c>
      <c r="DZ403" t="b">
        <v>0</v>
      </c>
      <c r="EA403" t="b">
        <v>0</v>
      </c>
      <c r="EB403" t="b">
        <v>0</v>
      </c>
      <c r="EC403" t="b">
        <v>0</v>
      </c>
      <c r="ED403" t="b">
        <v>0</v>
      </c>
      <c r="EE403" t="b">
        <v>0</v>
      </c>
      <c r="EF403" t="b">
        <v>0</v>
      </c>
      <c r="EG403" t="b" cm="1">
        <v>0</v>
      </c>
      <c r="EH403" t="b">
        <v>0</v>
      </c>
      <c r="EI403" t="b">
        <v>0</v>
      </c>
      <c r="EJ403" t="b">
        <v>0</v>
      </c>
      <c r="EK403" t="s">
        <v>1547</v>
      </c>
      <c r="EL403">
        <v>0</v>
      </c>
      <c r="EM403">
        <v>14</v>
      </c>
      <c r="EN403" t="b">
        <v>0</v>
      </c>
    </row>
    <row r="404" spans="1:144" ht="15.75">
      <c r="A404"/>
      <c r="B404" t="s">
        <v>1568</v>
      </c>
      <c r="C404" t="s">
        <v>1568</v>
      </c>
      <c r="D404" t="s">
        <v>3593</v>
      </c>
      <c r="E404" t="s">
        <v>3594</v>
      </c>
      <c r="F404" t="s">
        <v>3595</v>
      </c>
      <c r="G404" t="s">
        <v>3596</v>
      </c>
      <c r="H404" t="s">
        <v>3597</v>
      </c>
      <c r="I404" t="s">
        <v>1230</v>
      </c>
      <c r="J404"/>
      <c r="K404" t="s">
        <v>902</v>
      </c>
      <c r="L404" t="s">
        <v>3190</v>
      </c>
      <c r="M404" t="s">
        <v>1779</v>
      </c>
      <c r="N404"/>
      <c r="O404" t="s">
        <v>3590</v>
      </c>
      <c r="P404" t="s">
        <v>1568</v>
      </c>
      <c r="Q404" t="s">
        <v>3591</v>
      </c>
      <c r="R404" t="s">
        <v>3592</v>
      </c>
      <c r="S404"/>
      <c r="T404" t="s">
        <v>2265</v>
      </c>
      <c r="U404" t="s">
        <v>13397</v>
      </c>
      <c r="V404" t="s">
        <v>13398</v>
      </c>
      <c r="W404"/>
      <c r="X404"/>
      <c r="Y404"/>
      <c r="Z404"/>
      <c r="AA404"/>
      <c r="AB404"/>
      <c r="AC404"/>
      <c r="AD404"/>
      <c r="AE404"/>
      <c r="AF404"/>
      <c r="AG404"/>
      <c r="AH404"/>
      <c r="AI404"/>
      <c r="AJ404"/>
      <c r="AK404"/>
      <c r="AL404"/>
      <c r="AM404"/>
      <c r="AN404"/>
      <c r="AO404" s="108" t="s">
        <v>43</v>
      </c>
      <c r="AP404" t="s">
        <v>2849</v>
      </c>
      <c r="AQ404">
        <v>3</v>
      </c>
      <c r="AR404" t="s">
        <v>7297</v>
      </c>
      <c r="AS404" t="s">
        <v>1568</v>
      </c>
      <c r="AT404" t="s">
        <v>1885</v>
      </c>
      <c r="AU404" t="s">
        <v>3594</v>
      </c>
      <c r="AV404" t="s">
        <v>7298</v>
      </c>
      <c r="AW404" t="s">
        <v>7299</v>
      </c>
      <c r="AX404" t="s">
        <v>1740</v>
      </c>
      <c r="AY404" t="s">
        <v>7300</v>
      </c>
      <c r="AZ404" t="s">
        <v>3591</v>
      </c>
      <c r="BA404" t="s">
        <v>7301</v>
      </c>
      <c r="BB404" t="s">
        <v>1230</v>
      </c>
      <c r="BC404" t="s">
        <v>3190</v>
      </c>
      <c r="BD404" t="s">
        <v>7302</v>
      </c>
      <c r="BE404" t="s">
        <v>3588</v>
      </c>
      <c r="BF404">
        <v>404</v>
      </c>
      <c r="BG404">
        <v>403</v>
      </c>
      <c r="BH404">
        <v>0</v>
      </c>
      <c r="BI404" t="s">
        <v>3594</v>
      </c>
      <c r="BJ404">
        <v>1</v>
      </c>
      <c r="BK404">
        <v>0</v>
      </c>
      <c r="BL404">
        <v>0</v>
      </c>
      <c r="BM404" t="s">
        <v>1547</v>
      </c>
      <c r="BN404" t="s">
        <v>3343</v>
      </c>
      <c r="BO404" t="s">
        <v>6479</v>
      </c>
      <c r="BP404" t="s" cm="1">
        <v>7291</v>
      </c>
      <c r="BQ404" t="s">
        <v>1547</v>
      </c>
      <c r="BR404" t="s">
        <v>3590</v>
      </c>
      <c r="BS404">
        <v>2</v>
      </c>
      <c r="BT404" t="s">
        <v>1712</v>
      </c>
      <c r="BU404" t="s">
        <v>15465</v>
      </c>
      <c r="BV404" t="s">
        <v>3593</v>
      </c>
      <c r="BW404" t="s">
        <v>7298</v>
      </c>
      <c r="BX404" t="s">
        <v>7303</v>
      </c>
      <c r="BY404" t="s">
        <v>1744</v>
      </c>
      <c r="BZ404" t="s">
        <v>2265</v>
      </c>
      <c r="CA404" t="s">
        <v>1744</v>
      </c>
      <c r="CB404" t="s">
        <v>1779</v>
      </c>
      <c r="CC404"/>
      <c r="CD404" t="s">
        <v>998</v>
      </c>
      <c r="CE404" t="s">
        <v>1230</v>
      </c>
      <c r="CF404" t="s">
        <v>3833</v>
      </c>
      <c r="CG404" t="s">
        <v>7304</v>
      </c>
      <c r="CH404" t="s">
        <v>1230</v>
      </c>
      <c r="CI404" t="s">
        <v>1547</v>
      </c>
      <c r="CJ404" t="s">
        <v>3592</v>
      </c>
      <c r="CK404" t="s">
        <v>1568</v>
      </c>
      <c r="CL404"/>
      <c r="CM404"/>
      <c r="CN404" t="s">
        <v>13397</v>
      </c>
      <c r="CO404" t="s">
        <v>13398</v>
      </c>
      <c r="CP404" t="s">
        <v>13397</v>
      </c>
      <c r="CQ404" t="s">
        <v>13398</v>
      </c>
      <c r="CR404" t="s">
        <v>1547</v>
      </c>
      <c r="CS404">
        <v>8</v>
      </c>
      <c r="CT404" t="s">
        <v>3590</v>
      </c>
      <c r="CU404" t="s">
        <v>3590</v>
      </c>
      <c r="CV404" t="s">
        <v>3590</v>
      </c>
      <c r="CW404" t="s">
        <v>1547</v>
      </c>
      <c r="CX404" t="s">
        <v>1547</v>
      </c>
      <c r="CY404">
        <v>402</v>
      </c>
      <c r="CZ404" t="s">
        <v>7644</v>
      </c>
      <c r="DA404" t="s">
        <v>1547</v>
      </c>
      <c r="DB404" t="s">
        <v>1881</v>
      </c>
      <c r="DC404" t="s">
        <v>1882</v>
      </c>
      <c r="DD404" t="s">
        <v>3594</v>
      </c>
      <c r="DE404" t="s">
        <v>3591</v>
      </c>
      <c r="DF404" t="s">
        <v>3596</v>
      </c>
      <c r="DG404" t="s">
        <v>2265</v>
      </c>
      <c r="DH404" t="s">
        <v>2265</v>
      </c>
      <c r="DI404" t="s">
        <v>7306</v>
      </c>
      <c r="DJ404" t="s">
        <v>7297</v>
      </c>
      <c r="DK404"/>
      <c r="DL404" t="s">
        <v>7306</v>
      </c>
      <c r="DM404">
        <v>9</v>
      </c>
      <c r="DN404" t="s">
        <v>1883</v>
      </c>
      <c r="DO404" t="s">
        <v>1568</v>
      </c>
      <c r="DP404" t="b">
        <v>1</v>
      </c>
      <c r="DQ404" t="b">
        <v>0</v>
      </c>
      <c r="DR404" t="b">
        <v>1</v>
      </c>
      <c r="DS404" t="b">
        <v>1</v>
      </c>
      <c r="DT404" t="b">
        <v>1</v>
      </c>
      <c r="DU404" t="b">
        <v>1</v>
      </c>
      <c r="DV404" t="b">
        <v>0</v>
      </c>
      <c r="DW404">
        <v>0</v>
      </c>
      <c r="DX404" t="b">
        <v>0</v>
      </c>
      <c r="DY404" t="b">
        <v>0</v>
      </c>
      <c r="DZ404" t="b">
        <v>0</v>
      </c>
      <c r="EA404" t="b">
        <v>0</v>
      </c>
      <c r="EB404" t="b">
        <v>0</v>
      </c>
      <c r="EC404" t="b">
        <v>0</v>
      </c>
      <c r="ED404" t="b">
        <v>0</v>
      </c>
      <c r="EE404" t="b">
        <v>0</v>
      </c>
      <c r="EF404" t="b">
        <v>0</v>
      </c>
      <c r="EG404" t="b" cm="1">
        <v>0</v>
      </c>
      <c r="EH404" t="b">
        <v>0</v>
      </c>
      <c r="EI404" t="b">
        <v>0</v>
      </c>
      <c r="EJ404" t="b">
        <v>0</v>
      </c>
      <c r="EK404" t="s">
        <v>1547</v>
      </c>
      <c r="EL404">
        <v>0</v>
      </c>
      <c r="EM404">
        <v>20</v>
      </c>
      <c r="EN404" t="b">
        <v>0</v>
      </c>
    </row>
    <row r="405" spans="1:144" ht="47.25">
      <c r="A405"/>
      <c r="B405" t="s">
        <v>1568</v>
      </c>
      <c r="C405" t="s">
        <v>1568</v>
      </c>
      <c r="D405" t="s">
        <v>3598</v>
      </c>
      <c r="E405" t="s">
        <v>3599</v>
      </c>
      <c r="F405" t="s">
        <v>2000</v>
      </c>
      <c r="G405" t="s">
        <v>3599</v>
      </c>
      <c r="H405" s="109" t="s">
        <v>3600</v>
      </c>
      <c r="I405" t="s">
        <v>1230</v>
      </c>
      <c r="J405"/>
      <c r="K405" t="s">
        <v>902</v>
      </c>
      <c r="L405" t="s">
        <v>3190</v>
      </c>
      <c r="M405" t="s">
        <v>1754</v>
      </c>
      <c r="N405"/>
      <c r="O405" t="s">
        <v>3590</v>
      </c>
      <c r="P405" t="s">
        <v>1568</v>
      </c>
      <c r="Q405" t="s">
        <v>3591</v>
      </c>
      <c r="R405" t="s">
        <v>3592</v>
      </c>
      <c r="S405"/>
      <c r="T405" t="s">
        <v>2265</v>
      </c>
      <c r="U405" t="s">
        <v>13397</v>
      </c>
      <c r="V405" t="s">
        <v>13399</v>
      </c>
      <c r="W405"/>
      <c r="X405"/>
      <c r="Y405"/>
      <c r="Z405"/>
      <c r="AA405"/>
      <c r="AB405"/>
      <c r="AC405"/>
      <c r="AD405"/>
      <c r="AE405"/>
      <c r="AF405"/>
      <c r="AG405"/>
      <c r="AH405"/>
      <c r="AI405"/>
      <c r="AJ405"/>
      <c r="AK405"/>
      <c r="AL405"/>
      <c r="AM405"/>
      <c r="AN405"/>
      <c r="AO405" s="108" t="s">
        <v>43</v>
      </c>
      <c r="AP405" t="s">
        <v>2849</v>
      </c>
      <c r="AQ405">
        <v>4</v>
      </c>
      <c r="AR405" t="s">
        <v>7307</v>
      </c>
      <c r="AS405" t="s">
        <v>1568</v>
      </c>
      <c r="AT405" t="s">
        <v>1885</v>
      </c>
      <c r="AU405" t="s">
        <v>3599</v>
      </c>
      <c r="AV405" t="s">
        <v>7308</v>
      </c>
      <c r="AW405" t="s">
        <v>6431</v>
      </c>
      <c r="AX405" t="s">
        <v>1740</v>
      </c>
      <c r="AY405" t="s">
        <v>7308</v>
      </c>
      <c r="AZ405" t="s">
        <v>3591</v>
      </c>
      <c r="BA405" t="s">
        <v>7309</v>
      </c>
      <c r="BB405" t="s">
        <v>1230</v>
      </c>
      <c r="BC405" t="s">
        <v>3190</v>
      </c>
      <c r="BD405" t="s">
        <v>7310</v>
      </c>
      <c r="BE405" t="s">
        <v>3588</v>
      </c>
      <c r="BF405">
        <v>405</v>
      </c>
      <c r="BG405">
        <v>403</v>
      </c>
      <c r="BH405">
        <v>0</v>
      </c>
      <c r="BI405" t="s">
        <v>3599</v>
      </c>
      <c r="BJ405">
        <v>1</v>
      </c>
      <c r="BK405">
        <v>0</v>
      </c>
      <c r="BL405">
        <v>0</v>
      </c>
      <c r="BM405" t="s">
        <v>1547</v>
      </c>
      <c r="BN405" t="s">
        <v>3343</v>
      </c>
      <c r="BO405" t="s">
        <v>6479</v>
      </c>
      <c r="BP405" t="s" cm="1">
        <v>7291</v>
      </c>
      <c r="BQ405" t="s">
        <v>1547</v>
      </c>
      <c r="BR405" t="s">
        <v>3590</v>
      </c>
      <c r="BS405">
        <v>3</v>
      </c>
      <c r="BT405" t="s">
        <v>1715</v>
      </c>
      <c r="BU405" t="s">
        <v>15466</v>
      </c>
      <c r="BV405" t="s">
        <v>3598</v>
      </c>
      <c r="BW405" t="s">
        <v>7308</v>
      </c>
      <c r="BX405" t="s">
        <v>7311</v>
      </c>
      <c r="BY405" t="s">
        <v>1744</v>
      </c>
      <c r="BZ405" t="s">
        <v>2265</v>
      </c>
      <c r="CA405" t="s">
        <v>1744</v>
      </c>
      <c r="CB405" t="s">
        <v>1754</v>
      </c>
      <c r="CC405"/>
      <c r="CD405" t="s">
        <v>998</v>
      </c>
      <c r="CE405" t="s">
        <v>1230</v>
      </c>
      <c r="CF405" t="s">
        <v>7312</v>
      </c>
      <c r="CG405" t="s">
        <v>7313</v>
      </c>
      <c r="CH405" t="s">
        <v>1230</v>
      </c>
      <c r="CI405" t="s">
        <v>1547</v>
      </c>
      <c r="CJ405" t="s">
        <v>3592</v>
      </c>
      <c r="CK405" t="s">
        <v>1568</v>
      </c>
      <c r="CL405"/>
      <c r="CM405"/>
      <c r="CN405" t="s">
        <v>13397</v>
      </c>
      <c r="CO405" t="s">
        <v>13399</v>
      </c>
      <c r="CP405" t="s">
        <v>13397</v>
      </c>
      <c r="CQ405" t="s">
        <v>13399</v>
      </c>
      <c r="CR405" t="s">
        <v>1547</v>
      </c>
      <c r="CS405">
        <v>8</v>
      </c>
      <c r="CT405" t="s">
        <v>3590</v>
      </c>
      <c r="CU405" t="s">
        <v>3590</v>
      </c>
      <c r="CV405" t="s">
        <v>3590</v>
      </c>
      <c r="CW405" t="s">
        <v>1547</v>
      </c>
      <c r="CX405" t="s">
        <v>1547</v>
      </c>
      <c r="CY405">
        <v>403</v>
      </c>
      <c r="CZ405" t="s">
        <v>7647</v>
      </c>
      <c r="DA405" t="s">
        <v>1547</v>
      </c>
      <c r="DB405" t="s">
        <v>1881</v>
      </c>
      <c r="DC405" t="s">
        <v>1882</v>
      </c>
      <c r="DD405" t="s">
        <v>3599</v>
      </c>
      <c r="DE405" t="s">
        <v>3591</v>
      </c>
      <c r="DF405" t="s">
        <v>3599</v>
      </c>
      <c r="DG405" t="s">
        <v>2265</v>
      </c>
      <c r="DH405" t="s">
        <v>2265</v>
      </c>
      <c r="DI405" t="s">
        <v>7306</v>
      </c>
      <c r="DJ405" t="s">
        <v>7307</v>
      </c>
      <c r="DK405"/>
      <c r="DL405" t="s">
        <v>7306</v>
      </c>
      <c r="DM405">
        <v>9</v>
      </c>
      <c r="DN405" t="s">
        <v>1883</v>
      </c>
      <c r="DO405" t="s">
        <v>1568</v>
      </c>
      <c r="DP405" t="b">
        <v>1</v>
      </c>
      <c r="DQ405" t="b">
        <v>0</v>
      </c>
      <c r="DR405" t="b">
        <v>1</v>
      </c>
      <c r="DS405" t="b">
        <v>0</v>
      </c>
      <c r="DT405" t="b">
        <v>0</v>
      </c>
      <c r="DU405" t="b">
        <v>1</v>
      </c>
      <c r="DV405" t="b">
        <v>0</v>
      </c>
      <c r="DW405">
        <v>0</v>
      </c>
      <c r="DX405" t="b">
        <v>0</v>
      </c>
      <c r="DY405" t="b">
        <v>0</v>
      </c>
      <c r="DZ405" t="b">
        <v>0</v>
      </c>
      <c r="EA405" t="b">
        <v>0</v>
      </c>
      <c r="EB405" t="b">
        <v>0</v>
      </c>
      <c r="EC405" t="b">
        <v>0</v>
      </c>
      <c r="ED405" t="b">
        <v>0</v>
      </c>
      <c r="EE405" t="b">
        <v>0</v>
      </c>
      <c r="EF405" t="b">
        <v>0</v>
      </c>
      <c r="EG405" t="b" cm="1">
        <v>0</v>
      </c>
      <c r="EH405" t="b">
        <v>0</v>
      </c>
      <c r="EI405" t="b">
        <v>0</v>
      </c>
      <c r="EJ405" t="b">
        <v>0</v>
      </c>
      <c r="EK405" t="s">
        <v>1547</v>
      </c>
      <c r="EL405">
        <v>0</v>
      </c>
      <c r="EM405">
        <v>19</v>
      </c>
      <c r="EN405" t="b">
        <v>0</v>
      </c>
    </row>
    <row r="406" spans="1:144" ht="31.5">
      <c r="A406"/>
      <c r="B406" t="s">
        <v>1568</v>
      </c>
      <c r="C406" t="s">
        <v>1568</v>
      </c>
      <c r="D406" t="s">
        <v>1254</v>
      </c>
      <c r="E406" t="s">
        <v>1253</v>
      </c>
      <c r="F406" t="s">
        <v>1278</v>
      </c>
      <c r="G406" t="s">
        <v>3601</v>
      </c>
      <c r="H406" s="109" t="s">
        <v>3602</v>
      </c>
      <c r="I406" t="s">
        <v>1251</v>
      </c>
      <c r="J406"/>
      <c r="K406" t="s">
        <v>902</v>
      </c>
      <c r="L406" t="s">
        <v>3190</v>
      </c>
      <c r="M406" t="s">
        <v>1754</v>
      </c>
      <c r="N406"/>
      <c r="O406" t="s">
        <v>3590</v>
      </c>
      <c r="P406" t="s">
        <v>1568</v>
      </c>
      <c r="Q406" t="s">
        <v>3591</v>
      </c>
      <c r="R406" t="s">
        <v>3592</v>
      </c>
      <c r="S406"/>
      <c r="T406" t="s">
        <v>2265</v>
      </c>
      <c r="U406" t="s">
        <v>13397</v>
      </c>
      <c r="V406" t="s">
        <v>4373</v>
      </c>
      <c r="W406"/>
      <c r="X406"/>
      <c r="Y406"/>
      <c r="Z406"/>
      <c r="AA406"/>
      <c r="AB406"/>
      <c r="AC406"/>
      <c r="AD406"/>
      <c r="AE406"/>
      <c r="AF406"/>
      <c r="AG406"/>
      <c r="AH406"/>
      <c r="AI406"/>
      <c r="AJ406"/>
      <c r="AK406"/>
      <c r="AL406"/>
      <c r="AM406"/>
      <c r="AN406"/>
      <c r="AO406" s="108" t="s">
        <v>43</v>
      </c>
      <c r="AP406" t="s">
        <v>2849</v>
      </c>
      <c r="AQ406">
        <v>5</v>
      </c>
      <c r="AR406" t="s">
        <v>1912</v>
      </c>
      <c r="AS406" t="s">
        <v>1568</v>
      </c>
      <c r="AT406" t="s">
        <v>1885</v>
      </c>
      <c r="AU406" t="s">
        <v>1253</v>
      </c>
      <c r="AV406" t="s">
        <v>1766</v>
      </c>
      <c r="AW406" t="s">
        <v>1787</v>
      </c>
      <c r="AX406" t="s">
        <v>1740</v>
      </c>
      <c r="AY406" t="s">
        <v>7315</v>
      </c>
      <c r="AZ406" t="s">
        <v>3591</v>
      </c>
      <c r="BA406" t="s">
        <v>1913</v>
      </c>
      <c r="BB406" t="s">
        <v>1251</v>
      </c>
      <c r="BC406" t="s">
        <v>3190</v>
      </c>
      <c r="BD406" t="s">
        <v>1914</v>
      </c>
      <c r="BE406" t="s">
        <v>3588</v>
      </c>
      <c r="BF406">
        <v>343</v>
      </c>
      <c r="BG406">
        <v>403</v>
      </c>
      <c r="BH406">
        <v>0</v>
      </c>
      <c r="BI406" t="s">
        <v>1547</v>
      </c>
      <c r="BJ406">
        <v>0</v>
      </c>
      <c r="BK406">
        <v>0</v>
      </c>
      <c r="BL406">
        <v>515</v>
      </c>
      <c r="BM406" t="s">
        <v>1770</v>
      </c>
      <c r="BN406" t="s">
        <v>3343</v>
      </c>
      <c r="BO406" t="s">
        <v>6479</v>
      </c>
      <c r="BP406" t="s" cm="1">
        <v>7291</v>
      </c>
      <c r="BQ406" t="s">
        <v>1547</v>
      </c>
      <c r="BR406" t="s">
        <v>3590</v>
      </c>
      <c r="BS406">
        <v>4</v>
      </c>
      <c r="BT406" t="s">
        <v>1756</v>
      </c>
      <c r="BU406" t="s">
        <v>15467</v>
      </c>
      <c r="BV406" t="s">
        <v>1254</v>
      </c>
      <c r="BW406" t="s">
        <v>1766</v>
      </c>
      <c r="BX406" t="s">
        <v>7316</v>
      </c>
      <c r="BY406" t="s">
        <v>1744</v>
      </c>
      <c r="BZ406" t="s">
        <v>2265</v>
      </c>
      <c r="CA406" t="s">
        <v>1744</v>
      </c>
      <c r="CB406" t="s">
        <v>1754</v>
      </c>
      <c r="CC406"/>
      <c r="CD406" t="s">
        <v>998</v>
      </c>
      <c r="CE406" t="s">
        <v>1251</v>
      </c>
      <c r="CF406" t="s">
        <v>7317</v>
      </c>
      <c r="CG406" t="s">
        <v>7318</v>
      </c>
      <c r="CH406" t="s">
        <v>1251</v>
      </c>
      <c r="CI406" t="s">
        <v>1547</v>
      </c>
      <c r="CJ406" t="s">
        <v>3592</v>
      </c>
      <c r="CK406" t="s">
        <v>1568</v>
      </c>
      <c r="CL406"/>
      <c r="CM406"/>
      <c r="CN406" t="s">
        <v>13397</v>
      </c>
      <c r="CO406" t="s">
        <v>4373</v>
      </c>
      <c r="CP406" t="s">
        <v>13397</v>
      </c>
      <c r="CQ406" t="s">
        <v>4373</v>
      </c>
      <c r="CR406" t="s">
        <v>1547</v>
      </c>
      <c r="CS406">
        <v>8</v>
      </c>
      <c r="CT406" t="s">
        <v>3590</v>
      </c>
      <c r="CU406" t="s">
        <v>3590</v>
      </c>
      <c r="CV406" t="s">
        <v>1547</v>
      </c>
      <c r="CW406" t="s">
        <v>1547</v>
      </c>
      <c r="CX406" t="s">
        <v>1547</v>
      </c>
      <c r="CY406">
        <v>404</v>
      </c>
      <c r="CZ406" t="s">
        <v>7650</v>
      </c>
      <c r="DA406" t="s">
        <v>1547</v>
      </c>
      <c r="DB406" t="s">
        <v>1881</v>
      </c>
      <c r="DC406" t="s">
        <v>1882</v>
      </c>
      <c r="DD406" t="s">
        <v>1253</v>
      </c>
      <c r="DE406" t="s">
        <v>3591</v>
      </c>
      <c r="DF406" t="s">
        <v>3601</v>
      </c>
      <c r="DG406" t="s">
        <v>2265</v>
      </c>
      <c r="DH406" t="s">
        <v>2265</v>
      </c>
      <c r="DI406" t="s">
        <v>7306</v>
      </c>
      <c r="DJ406" t="s">
        <v>1912</v>
      </c>
      <c r="DK406"/>
      <c r="DL406" t="s">
        <v>7306</v>
      </c>
      <c r="DM406">
        <v>9</v>
      </c>
      <c r="DN406" t="s">
        <v>1883</v>
      </c>
      <c r="DO406" t="s">
        <v>1568</v>
      </c>
      <c r="DP406" t="b">
        <v>1</v>
      </c>
      <c r="DQ406" t="b">
        <v>0</v>
      </c>
      <c r="DR406" t="b">
        <v>0</v>
      </c>
      <c r="DS406" t="b">
        <v>0</v>
      </c>
      <c r="DT406" t="b">
        <v>0</v>
      </c>
      <c r="DU406" t="b">
        <v>1</v>
      </c>
      <c r="DV406" t="b">
        <v>0</v>
      </c>
      <c r="DW406">
        <v>0</v>
      </c>
      <c r="DX406" t="b">
        <v>0</v>
      </c>
      <c r="DY406" t="b">
        <v>0</v>
      </c>
      <c r="DZ406" t="b">
        <v>0</v>
      </c>
      <c r="EA406" t="b">
        <v>0</v>
      </c>
      <c r="EB406" t="b">
        <v>0</v>
      </c>
      <c r="EC406" t="b">
        <v>1</v>
      </c>
      <c r="ED406" t="b">
        <v>0</v>
      </c>
      <c r="EE406" t="b">
        <v>0</v>
      </c>
      <c r="EF406" t="b">
        <v>0</v>
      </c>
      <c r="EG406" t="b" cm="1">
        <v>0</v>
      </c>
      <c r="EH406" t="b">
        <v>0</v>
      </c>
      <c r="EI406" t="b">
        <v>0</v>
      </c>
      <c r="EJ406" t="b">
        <v>1</v>
      </c>
      <c r="EK406" t="s">
        <v>5327</v>
      </c>
      <c r="EL406">
        <v>0</v>
      </c>
      <c r="EM406">
        <v>7</v>
      </c>
      <c r="EN406" t="b">
        <v>0</v>
      </c>
    </row>
    <row r="407" spans="1:144" ht="15.75">
      <c r="A407"/>
      <c r="B407" t="s">
        <v>1568</v>
      </c>
      <c r="C407" t="s">
        <v>1568</v>
      </c>
      <c r="D407" t="s">
        <v>1249</v>
      </c>
      <c r="E407" t="s">
        <v>1248</v>
      </c>
      <c r="F407" t="s">
        <v>1245</v>
      </c>
      <c r="G407" t="s">
        <v>3603</v>
      </c>
      <c r="H407" t="s">
        <v>3604</v>
      </c>
      <c r="I407" t="s">
        <v>1251</v>
      </c>
      <c r="J407"/>
      <c r="K407" t="s">
        <v>902</v>
      </c>
      <c r="L407" t="s">
        <v>3190</v>
      </c>
      <c r="M407" t="s">
        <v>1754</v>
      </c>
      <c r="N407"/>
      <c r="O407" t="s">
        <v>3590</v>
      </c>
      <c r="P407" t="s">
        <v>1568</v>
      </c>
      <c r="Q407" t="s">
        <v>3591</v>
      </c>
      <c r="R407" t="s">
        <v>3592</v>
      </c>
      <c r="S407"/>
      <c r="T407" t="s">
        <v>2265</v>
      </c>
      <c r="U407" t="s">
        <v>13397</v>
      </c>
      <c r="V407" t="s">
        <v>13126</v>
      </c>
      <c r="W407"/>
      <c r="X407"/>
      <c r="Y407"/>
      <c r="Z407"/>
      <c r="AA407"/>
      <c r="AB407"/>
      <c r="AC407"/>
      <c r="AD407"/>
      <c r="AE407"/>
      <c r="AF407"/>
      <c r="AG407"/>
      <c r="AH407"/>
      <c r="AI407"/>
      <c r="AJ407"/>
      <c r="AK407"/>
      <c r="AL407"/>
      <c r="AM407"/>
      <c r="AN407"/>
      <c r="AO407" s="108" t="s">
        <v>43</v>
      </c>
      <c r="AP407" t="s">
        <v>2849</v>
      </c>
      <c r="AQ407">
        <v>6</v>
      </c>
      <c r="AR407" t="s">
        <v>1895</v>
      </c>
      <c r="AS407" t="s">
        <v>1568</v>
      </c>
      <c r="AT407" t="s">
        <v>1885</v>
      </c>
      <c r="AU407" t="s">
        <v>1248</v>
      </c>
      <c r="AV407" t="s">
        <v>1751</v>
      </c>
      <c r="AW407" t="s">
        <v>1741</v>
      </c>
      <c r="AX407" t="s">
        <v>1740</v>
      </c>
      <c r="AY407" t="s">
        <v>7320</v>
      </c>
      <c r="AZ407" t="s">
        <v>3591</v>
      </c>
      <c r="BA407" t="s">
        <v>1896</v>
      </c>
      <c r="BB407" t="s">
        <v>1251</v>
      </c>
      <c r="BC407" t="s">
        <v>3190</v>
      </c>
      <c r="BD407" t="s">
        <v>1950</v>
      </c>
      <c r="BE407" t="s">
        <v>3588</v>
      </c>
      <c r="BF407">
        <v>4</v>
      </c>
      <c r="BG407">
        <v>403</v>
      </c>
      <c r="BH407">
        <v>0</v>
      </c>
      <c r="BI407" t="s">
        <v>1547</v>
      </c>
      <c r="BJ407">
        <v>0</v>
      </c>
      <c r="BK407">
        <v>0</v>
      </c>
      <c r="BL407">
        <v>4</v>
      </c>
      <c r="BM407" t="s">
        <v>1750</v>
      </c>
      <c r="BN407" t="s">
        <v>3343</v>
      </c>
      <c r="BO407" t="s">
        <v>6479</v>
      </c>
      <c r="BP407" t="s" cm="1">
        <v>7291</v>
      </c>
      <c r="BQ407" t="s">
        <v>1547</v>
      </c>
      <c r="BR407" t="s">
        <v>3590</v>
      </c>
      <c r="BS407">
        <v>5</v>
      </c>
      <c r="BT407" t="s">
        <v>1717</v>
      </c>
      <c r="BU407" t="s">
        <v>15468</v>
      </c>
      <c r="BV407" t="s">
        <v>1249</v>
      </c>
      <c r="BW407" t="s">
        <v>1751</v>
      </c>
      <c r="BX407" t="s">
        <v>7321</v>
      </c>
      <c r="BY407" t="s">
        <v>1744</v>
      </c>
      <c r="BZ407" t="s">
        <v>2265</v>
      </c>
      <c r="CA407" t="s">
        <v>1744</v>
      </c>
      <c r="CB407" t="s">
        <v>1754</v>
      </c>
      <c r="CC407"/>
      <c r="CD407" t="s">
        <v>998</v>
      </c>
      <c r="CE407" t="s">
        <v>1251</v>
      </c>
      <c r="CF407" t="s">
        <v>7322</v>
      </c>
      <c r="CG407" t="s">
        <v>7323</v>
      </c>
      <c r="CH407" t="s">
        <v>1251</v>
      </c>
      <c r="CI407" t="s">
        <v>1547</v>
      </c>
      <c r="CJ407" t="s">
        <v>3592</v>
      </c>
      <c r="CK407" t="s">
        <v>1568</v>
      </c>
      <c r="CL407"/>
      <c r="CM407"/>
      <c r="CN407" t="s">
        <v>13397</v>
      </c>
      <c r="CO407" t="s">
        <v>13126</v>
      </c>
      <c r="CP407" t="s">
        <v>13397</v>
      </c>
      <c r="CQ407" t="s">
        <v>13126</v>
      </c>
      <c r="CR407" t="s">
        <v>1547</v>
      </c>
      <c r="CS407">
        <v>8</v>
      </c>
      <c r="CT407" t="s">
        <v>3590</v>
      </c>
      <c r="CU407" t="s">
        <v>3590</v>
      </c>
      <c r="CV407" t="s">
        <v>1547</v>
      </c>
      <c r="CW407" t="s">
        <v>1547</v>
      </c>
      <c r="CX407" t="s">
        <v>1547</v>
      </c>
      <c r="CY407">
        <v>405</v>
      </c>
      <c r="CZ407" t="s">
        <v>7653</v>
      </c>
      <c r="DA407" t="s">
        <v>1547</v>
      </c>
      <c r="DB407" t="s">
        <v>1881</v>
      </c>
      <c r="DC407" t="s">
        <v>1882</v>
      </c>
      <c r="DD407" t="s">
        <v>1248</v>
      </c>
      <c r="DE407" t="s">
        <v>3591</v>
      </c>
      <c r="DF407" t="s">
        <v>3603</v>
      </c>
      <c r="DG407" t="s">
        <v>2265</v>
      </c>
      <c r="DH407" t="s">
        <v>2265</v>
      </c>
      <c r="DI407" t="s">
        <v>7306</v>
      </c>
      <c r="DJ407" t="s">
        <v>1895</v>
      </c>
      <c r="DK407"/>
      <c r="DL407" t="s">
        <v>7306</v>
      </c>
      <c r="DM407">
        <v>9</v>
      </c>
      <c r="DN407" t="s">
        <v>1883</v>
      </c>
      <c r="DO407" t="s">
        <v>1568</v>
      </c>
      <c r="DP407" t="b">
        <v>1</v>
      </c>
      <c r="DQ407" t="b">
        <v>0</v>
      </c>
      <c r="DR407" t="b">
        <v>0</v>
      </c>
      <c r="DS407" t="b">
        <v>0</v>
      </c>
      <c r="DT407" t="b">
        <v>0</v>
      </c>
      <c r="DU407" t="b">
        <v>1</v>
      </c>
      <c r="DV407" t="b">
        <v>0</v>
      </c>
      <c r="DW407">
        <v>0</v>
      </c>
      <c r="DX407" t="b">
        <v>0</v>
      </c>
      <c r="DY407" t="b">
        <v>0</v>
      </c>
      <c r="DZ407" t="b">
        <v>0</v>
      </c>
      <c r="EA407" t="b">
        <v>0</v>
      </c>
      <c r="EB407" t="b">
        <v>0</v>
      </c>
      <c r="EC407" t="b">
        <v>0</v>
      </c>
      <c r="ED407" t="b">
        <v>0</v>
      </c>
      <c r="EE407" t="b">
        <v>0</v>
      </c>
      <c r="EF407" t="b">
        <v>0</v>
      </c>
      <c r="EG407" t="b" cm="1">
        <v>0</v>
      </c>
      <c r="EH407" t="b">
        <v>0</v>
      </c>
      <c r="EI407" t="b">
        <v>0</v>
      </c>
      <c r="EJ407" t="b">
        <v>0</v>
      </c>
      <c r="EK407" t="s">
        <v>1547</v>
      </c>
      <c r="EL407">
        <v>0</v>
      </c>
      <c r="EM407">
        <v>7</v>
      </c>
      <c r="EN407" t="b">
        <v>0</v>
      </c>
    </row>
    <row r="408" spans="1:144" ht="15.75">
      <c r="A408"/>
      <c r="B408" t="s">
        <v>1568</v>
      </c>
      <c r="C408" t="s">
        <v>1568</v>
      </c>
      <c r="D408" t="s">
        <v>3605</v>
      </c>
      <c r="E408" t="s">
        <v>3606</v>
      </c>
      <c r="F408" t="s">
        <v>3607</v>
      </c>
      <c r="G408" t="s">
        <v>3608</v>
      </c>
      <c r="H408" t="s">
        <v>3609</v>
      </c>
      <c r="I408" t="s">
        <v>1251</v>
      </c>
      <c r="J408"/>
      <c r="K408" t="s">
        <v>902</v>
      </c>
      <c r="L408" t="s">
        <v>3190</v>
      </c>
      <c r="M408" t="s">
        <v>1754</v>
      </c>
      <c r="N408"/>
      <c r="O408" t="s">
        <v>3590</v>
      </c>
      <c r="P408" t="s">
        <v>1568</v>
      </c>
      <c r="Q408" t="s">
        <v>3591</v>
      </c>
      <c r="R408" t="s">
        <v>3592</v>
      </c>
      <c r="S408"/>
      <c r="T408" t="s">
        <v>2265</v>
      </c>
      <c r="U408" t="s">
        <v>13397</v>
      </c>
      <c r="V408" t="s">
        <v>13400</v>
      </c>
      <c r="W408"/>
      <c r="X408"/>
      <c r="Y408"/>
      <c r="Z408"/>
      <c r="AA408"/>
      <c r="AB408"/>
      <c r="AC408"/>
      <c r="AD408"/>
      <c r="AE408"/>
      <c r="AF408"/>
      <c r="AG408"/>
      <c r="AH408"/>
      <c r="AI408"/>
      <c r="AJ408"/>
      <c r="AK408"/>
      <c r="AL408"/>
      <c r="AM408"/>
      <c r="AN408"/>
      <c r="AO408" s="108" t="s">
        <v>43</v>
      </c>
      <c r="AP408" t="s">
        <v>2849</v>
      </c>
      <c r="AQ408">
        <v>7</v>
      </c>
      <c r="AR408" t="s">
        <v>7325</v>
      </c>
      <c r="AS408" t="s">
        <v>1568</v>
      </c>
      <c r="AT408" t="s">
        <v>1885</v>
      </c>
      <c r="AU408" t="s">
        <v>3606</v>
      </c>
      <c r="AV408" t="s">
        <v>7326</v>
      </c>
      <c r="AW408" t="s">
        <v>7327</v>
      </c>
      <c r="AX408" t="s">
        <v>1740</v>
      </c>
      <c r="AY408" t="s">
        <v>7328</v>
      </c>
      <c r="AZ408" t="s">
        <v>3591</v>
      </c>
      <c r="BA408" t="s">
        <v>7329</v>
      </c>
      <c r="BB408" t="s">
        <v>1251</v>
      </c>
      <c r="BC408" t="s">
        <v>3190</v>
      </c>
      <c r="BD408" t="s">
        <v>7330</v>
      </c>
      <c r="BE408" t="s">
        <v>3588</v>
      </c>
      <c r="BF408">
        <v>408</v>
      </c>
      <c r="BG408">
        <v>403</v>
      </c>
      <c r="BH408">
        <v>0</v>
      </c>
      <c r="BI408" t="s">
        <v>1547</v>
      </c>
      <c r="BJ408">
        <v>0</v>
      </c>
      <c r="BK408">
        <v>0</v>
      </c>
      <c r="BL408">
        <v>488</v>
      </c>
      <c r="BM408" t="s">
        <v>7331</v>
      </c>
      <c r="BN408" t="s">
        <v>3343</v>
      </c>
      <c r="BO408" t="s">
        <v>6479</v>
      </c>
      <c r="BP408" t="s" cm="1">
        <v>7291</v>
      </c>
      <c r="BQ408" t="s">
        <v>1547</v>
      </c>
      <c r="BR408" t="s">
        <v>3590</v>
      </c>
      <c r="BS408">
        <v>6</v>
      </c>
      <c r="BT408" t="s">
        <v>1719</v>
      </c>
      <c r="BU408" t="s">
        <v>15469</v>
      </c>
      <c r="BV408" t="s">
        <v>3605</v>
      </c>
      <c r="BW408" t="s">
        <v>7326</v>
      </c>
      <c r="BX408" t="s">
        <v>7332</v>
      </c>
      <c r="BY408" t="s">
        <v>1744</v>
      </c>
      <c r="BZ408" t="s">
        <v>2265</v>
      </c>
      <c r="CA408" t="s">
        <v>1744</v>
      </c>
      <c r="CB408" t="s">
        <v>1754</v>
      </c>
      <c r="CC408"/>
      <c r="CD408" t="s">
        <v>998</v>
      </c>
      <c r="CE408" t="s">
        <v>1251</v>
      </c>
      <c r="CF408" t="s">
        <v>7333</v>
      </c>
      <c r="CG408" t="s">
        <v>7334</v>
      </c>
      <c r="CH408" t="s">
        <v>1251</v>
      </c>
      <c r="CI408" t="s">
        <v>1547</v>
      </c>
      <c r="CJ408" t="s">
        <v>3592</v>
      </c>
      <c r="CK408" t="s">
        <v>1568</v>
      </c>
      <c r="CL408"/>
      <c r="CM408"/>
      <c r="CN408" t="s">
        <v>13397</v>
      </c>
      <c r="CO408" t="s">
        <v>13400</v>
      </c>
      <c r="CP408" t="s">
        <v>13397</v>
      </c>
      <c r="CQ408" t="s">
        <v>13400</v>
      </c>
      <c r="CR408" t="s">
        <v>1547</v>
      </c>
      <c r="CS408">
        <v>8</v>
      </c>
      <c r="CT408" t="s">
        <v>3590</v>
      </c>
      <c r="CU408" t="s">
        <v>3590</v>
      </c>
      <c r="CV408" t="s">
        <v>7335</v>
      </c>
      <c r="CW408" t="s">
        <v>1547</v>
      </c>
      <c r="CX408" t="s">
        <v>1547</v>
      </c>
      <c r="CY408">
        <v>406</v>
      </c>
      <c r="CZ408" t="s">
        <v>7656</v>
      </c>
      <c r="DA408" t="s">
        <v>1547</v>
      </c>
      <c r="DB408" t="s">
        <v>1881</v>
      </c>
      <c r="DC408" t="s">
        <v>1882</v>
      </c>
      <c r="DD408" t="s">
        <v>3606</v>
      </c>
      <c r="DE408" t="s">
        <v>3591</v>
      </c>
      <c r="DF408" t="s">
        <v>3608</v>
      </c>
      <c r="DG408" t="s">
        <v>2265</v>
      </c>
      <c r="DH408" t="s">
        <v>2265</v>
      </c>
      <c r="DI408" t="s">
        <v>7306</v>
      </c>
      <c r="DJ408" t="s">
        <v>7325</v>
      </c>
      <c r="DK408"/>
      <c r="DL408" t="s">
        <v>7306</v>
      </c>
      <c r="DM408">
        <v>9</v>
      </c>
      <c r="DN408" t="s">
        <v>1883</v>
      </c>
      <c r="DO408" t="s">
        <v>1568</v>
      </c>
      <c r="DP408" t="b">
        <v>1</v>
      </c>
      <c r="DQ408" t="b">
        <v>0</v>
      </c>
      <c r="DR408" t="b">
        <v>1</v>
      </c>
      <c r="DS408" t="b">
        <v>0</v>
      </c>
      <c r="DT408" t="b">
        <v>0</v>
      </c>
      <c r="DU408" t="b">
        <v>1</v>
      </c>
      <c r="DV408" t="b">
        <v>0</v>
      </c>
      <c r="DW408">
        <v>0</v>
      </c>
      <c r="DX408" t="b">
        <v>0</v>
      </c>
      <c r="DY408" t="b">
        <v>0</v>
      </c>
      <c r="DZ408" t="b">
        <v>0</v>
      </c>
      <c r="EA408" t="b">
        <v>0</v>
      </c>
      <c r="EB408" t="b">
        <v>1</v>
      </c>
      <c r="EC408" t="b">
        <v>1</v>
      </c>
      <c r="ED408" t="b">
        <v>1</v>
      </c>
      <c r="EE408" t="b">
        <v>0</v>
      </c>
      <c r="EF408" t="b">
        <v>0</v>
      </c>
      <c r="EG408" t="b" cm="1">
        <v>0</v>
      </c>
      <c r="EH408" t="b">
        <v>0</v>
      </c>
      <c r="EI408" t="b">
        <v>0</v>
      </c>
      <c r="EJ408" t="b">
        <v>1</v>
      </c>
      <c r="EK408" t="s">
        <v>14489</v>
      </c>
      <c r="EL408">
        <v>0</v>
      </c>
      <c r="EM408">
        <v>4</v>
      </c>
      <c r="EN408" t="b">
        <v>0</v>
      </c>
    </row>
    <row r="409" spans="1:144" ht="63">
      <c r="A409"/>
      <c r="B409" t="s">
        <v>1568</v>
      </c>
      <c r="C409" t="s">
        <v>1568</v>
      </c>
      <c r="D409" t="s">
        <v>3610</v>
      </c>
      <c r="E409" t="s">
        <v>3610</v>
      </c>
      <c r="F409" t="s">
        <v>1261</v>
      </c>
      <c r="G409" t="s">
        <v>3611</v>
      </c>
      <c r="H409" s="109" t="s">
        <v>3612</v>
      </c>
      <c r="I409" t="s">
        <v>1251</v>
      </c>
      <c r="J409"/>
      <c r="K409" t="s">
        <v>902</v>
      </c>
      <c r="L409" t="s">
        <v>3190</v>
      </c>
      <c r="M409" t="s">
        <v>1754</v>
      </c>
      <c r="N409"/>
      <c r="O409" t="s">
        <v>3590</v>
      </c>
      <c r="P409" t="s">
        <v>1568</v>
      </c>
      <c r="Q409" t="s">
        <v>3591</v>
      </c>
      <c r="R409" t="s">
        <v>3592</v>
      </c>
      <c r="S409"/>
      <c r="T409" t="s">
        <v>2265</v>
      </c>
      <c r="U409" t="s">
        <v>13397</v>
      </c>
      <c r="V409" t="s">
        <v>4370</v>
      </c>
      <c r="W409"/>
      <c r="X409"/>
      <c r="Y409"/>
      <c r="Z409"/>
      <c r="AA409"/>
      <c r="AB409"/>
      <c r="AC409"/>
      <c r="AD409"/>
      <c r="AE409"/>
      <c r="AF409"/>
      <c r="AG409"/>
      <c r="AH409"/>
      <c r="AI409"/>
      <c r="AJ409"/>
      <c r="AK409"/>
      <c r="AL409"/>
      <c r="AM409"/>
      <c r="AN409"/>
      <c r="AO409" s="108" t="s">
        <v>43</v>
      </c>
      <c r="AP409" t="s">
        <v>2849</v>
      </c>
      <c r="AQ409">
        <v>8</v>
      </c>
      <c r="AR409" t="s">
        <v>7337</v>
      </c>
      <c r="AS409" t="s">
        <v>1568</v>
      </c>
      <c r="AT409" t="s">
        <v>1885</v>
      </c>
      <c r="AU409" t="s">
        <v>3610</v>
      </c>
      <c r="AV409" t="s">
        <v>7338</v>
      </c>
      <c r="AW409" t="s">
        <v>1758</v>
      </c>
      <c r="AX409" t="s">
        <v>1740</v>
      </c>
      <c r="AY409" t="s">
        <v>7339</v>
      </c>
      <c r="AZ409" t="s">
        <v>3591</v>
      </c>
      <c r="BA409" t="s">
        <v>7340</v>
      </c>
      <c r="BB409" t="s">
        <v>1251</v>
      </c>
      <c r="BC409" t="s">
        <v>3190</v>
      </c>
      <c r="BD409" t="s">
        <v>7341</v>
      </c>
      <c r="BE409" t="s">
        <v>3588</v>
      </c>
      <c r="BF409">
        <v>409</v>
      </c>
      <c r="BG409">
        <v>403</v>
      </c>
      <c r="BH409">
        <v>0</v>
      </c>
      <c r="BI409" t="s">
        <v>1547</v>
      </c>
      <c r="BJ409">
        <v>0</v>
      </c>
      <c r="BK409">
        <v>0</v>
      </c>
      <c r="BL409">
        <v>1155</v>
      </c>
      <c r="BM409" t="s">
        <v>7342</v>
      </c>
      <c r="BN409" t="s">
        <v>3343</v>
      </c>
      <c r="BO409" t="s">
        <v>6479</v>
      </c>
      <c r="BP409" t="s" cm="1">
        <v>7291</v>
      </c>
      <c r="BQ409" t="s">
        <v>1547</v>
      </c>
      <c r="BR409" t="s">
        <v>3590</v>
      </c>
      <c r="BS409">
        <v>7</v>
      </c>
      <c r="BT409" t="s">
        <v>1722</v>
      </c>
      <c r="BU409" t="s">
        <v>15470</v>
      </c>
      <c r="BV409" t="s">
        <v>3610</v>
      </c>
      <c r="BW409" t="s">
        <v>7338</v>
      </c>
      <c r="BX409" t="s">
        <v>7343</v>
      </c>
      <c r="BY409" t="s">
        <v>1744</v>
      </c>
      <c r="BZ409" t="s">
        <v>2265</v>
      </c>
      <c r="CA409" t="s">
        <v>1744</v>
      </c>
      <c r="CB409" t="s">
        <v>1754</v>
      </c>
      <c r="CC409"/>
      <c r="CD409" t="s">
        <v>998</v>
      </c>
      <c r="CE409" t="s">
        <v>1251</v>
      </c>
      <c r="CF409" t="s">
        <v>7344</v>
      </c>
      <c r="CG409" t="s">
        <v>7345</v>
      </c>
      <c r="CH409" t="s">
        <v>1251</v>
      </c>
      <c r="CI409" t="s">
        <v>1547</v>
      </c>
      <c r="CJ409" t="s">
        <v>3592</v>
      </c>
      <c r="CK409" t="s">
        <v>1568</v>
      </c>
      <c r="CL409"/>
      <c r="CM409"/>
      <c r="CN409" t="s">
        <v>13397</v>
      </c>
      <c r="CO409" t="s">
        <v>4370</v>
      </c>
      <c r="CP409" t="s">
        <v>13397</v>
      </c>
      <c r="CQ409" t="s">
        <v>4370</v>
      </c>
      <c r="CR409" t="s">
        <v>1547</v>
      </c>
      <c r="CS409">
        <v>8</v>
      </c>
      <c r="CT409" t="s">
        <v>3590</v>
      </c>
      <c r="CU409" t="s">
        <v>3590</v>
      </c>
      <c r="CV409" t="s">
        <v>1547</v>
      </c>
      <c r="CW409" t="s">
        <v>1547</v>
      </c>
      <c r="CX409" t="s">
        <v>1547</v>
      </c>
      <c r="CY409">
        <v>407</v>
      </c>
      <c r="CZ409" t="s">
        <v>7659</v>
      </c>
      <c r="DA409" t="s">
        <v>1547</v>
      </c>
      <c r="DB409" t="s">
        <v>1881</v>
      </c>
      <c r="DC409" t="s">
        <v>1882</v>
      </c>
      <c r="DD409" t="s">
        <v>3610</v>
      </c>
      <c r="DE409" t="s">
        <v>3591</v>
      </c>
      <c r="DF409" t="s">
        <v>3611</v>
      </c>
      <c r="DG409" t="s">
        <v>2265</v>
      </c>
      <c r="DH409" t="s">
        <v>2265</v>
      </c>
      <c r="DI409" t="s">
        <v>7306</v>
      </c>
      <c r="DJ409" t="s">
        <v>7337</v>
      </c>
      <c r="DK409"/>
      <c r="DL409" t="s">
        <v>7306</v>
      </c>
      <c r="DM409">
        <v>9</v>
      </c>
      <c r="DN409" t="s">
        <v>1883</v>
      </c>
      <c r="DO409" t="s">
        <v>1568</v>
      </c>
      <c r="DP409" t="b">
        <v>1</v>
      </c>
      <c r="DQ409" t="b">
        <v>0</v>
      </c>
      <c r="DR409" t="b">
        <v>1</v>
      </c>
      <c r="DS409" t="b">
        <v>0</v>
      </c>
      <c r="DT409" t="b">
        <v>0</v>
      </c>
      <c r="DU409" t="b">
        <v>1</v>
      </c>
      <c r="DV409" t="b">
        <v>0</v>
      </c>
      <c r="DW409">
        <v>0</v>
      </c>
      <c r="DX409" t="b">
        <v>0</v>
      </c>
      <c r="DY409" t="b">
        <v>0</v>
      </c>
      <c r="DZ409" t="b">
        <v>0</v>
      </c>
      <c r="EA409" t="b">
        <v>0</v>
      </c>
      <c r="EB409" t="b">
        <v>0</v>
      </c>
      <c r="EC409" t="b">
        <v>0</v>
      </c>
      <c r="ED409" t="b">
        <v>0</v>
      </c>
      <c r="EE409" t="b">
        <v>0</v>
      </c>
      <c r="EF409" t="b">
        <v>0</v>
      </c>
      <c r="EG409" t="b" cm="1">
        <v>1</v>
      </c>
      <c r="EH409" t="b">
        <v>0</v>
      </c>
      <c r="EI409" t="b">
        <v>0</v>
      </c>
      <c r="EJ409" t="b">
        <v>1</v>
      </c>
      <c r="EK409" t="s">
        <v>5887</v>
      </c>
      <c r="EL409">
        <v>1</v>
      </c>
      <c r="EM409">
        <v>6</v>
      </c>
      <c r="EN409" t="b">
        <v>0</v>
      </c>
    </row>
    <row r="410" spans="1:144" ht="15.75">
      <c r="A410"/>
      <c r="B410" t="s">
        <v>1568</v>
      </c>
      <c r="C410" t="s">
        <v>1568</v>
      </c>
      <c r="D410" t="s">
        <v>3613</v>
      </c>
      <c r="E410" t="s">
        <v>3614</v>
      </c>
      <c r="F410" t="s">
        <v>3615</v>
      </c>
      <c r="G410" t="s">
        <v>3614</v>
      </c>
      <c r="H410" t="s">
        <v>3616</v>
      </c>
      <c r="I410" t="s">
        <v>1230</v>
      </c>
      <c r="J410"/>
      <c r="K410" t="s">
        <v>902</v>
      </c>
      <c r="L410" t="s">
        <v>3190</v>
      </c>
      <c r="M410" t="s">
        <v>1749</v>
      </c>
      <c r="N410"/>
      <c r="O410" t="s">
        <v>3590</v>
      </c>
      <c r="P410" t="s">
        <v>1568</v>
      </c>
      <c r="Q410" t="s">
        <v>3591</v>
      </c>
      <c r="R410" t="s">
        <v>3592</v>
      </c>
      <c r="S410"/>
      <c r="T410" t="s">
        <v>2265</v>
      </c>
      <c r="U410" t="s">
        <v>13397</v>
      </c>
      <c r="V410" t="s">
        <v>13401</v>
      </c>
      <c r="W410"/>
      <c r="X410"/>
      <c r="Y410"/>
      <c r="Z410"/>
      <c r="AA410"/>
      <c r="AB410"/>
      <c r="AC410"/>
      <c r="AD410"/>
      <c r="AE410"/>
      <c r="AF410"/>
      <c r="AG410"/>
      <c r="AH410"/>
      <c r="AI410"/>
      <c r="AJ410"/>
      <c r="AK410"/>
      <c r="AL410"/>
      <c r="AM410"/>
      <c r="AN410"/>
      <c r="AO410" s="108" t="s">
        <v>43</v>
      </c>
      <c r="AP410" t="s">
        <v>2849</v>
      </c>
      <c r="AQ410">
        <v>9</v>
      </c>
      <c r="AR410" t="s">
        <v>7347</v>
      </c>
      <c r="AS410" t="s">
        <v>1568</v>
      </c>
      <c r="AT410" t="s">
        <v>1885</v>
      </c>
      <c r="AU410" t="s">
        <v>3614</v>
      </c>
      <c r="AV410" t="s">
        <v>7348</v>
      </c>
      <c r="AW410" t="s">
        <v>7349</v>
      </c>
      <c r="AX410" t="s">
        <v>1740</v>
      </c>
      <c r="AY410" t="s">
        <v>7348</v>
      </c>
      <c r="AZ410" t="s">
        <v>3591</v>
      </c>
      <c r="BA410" t="s">
        <v>7350</v>
      </c>
      <c r="BB410" t="s">
        <v>1230</v>
      </c>
      <c r="BC410" t="s">
        <v>3190</v>
      </c>
      <c r="BD410" t="s">
        <v>7351</v>
      </c>
      <c r="BE410" t="s">
        <v>3588</v>
      </c>
      <c r="BF410">
        <v>410</v>
      </c>
      <c r="BG410">
        <v>403</v>
      </c>
      <c r="BH410">
        <v>0</v>
      </c>
      <c r="BI410" t="s">
        <v>3614</v>
      </c>
      <c r="BJ410">
        <v>1</v>
      </c>
      <c r="BK410">
        <v>0</v>
      </c>
      <c r="BL410">
        <v>0</v>
      </c>
      <c r="BM410" t="s">
        <v>1547</v>
      </c>
      <c r="BN410" t="s">
        <v>3343</v>
      </c>
      <c r="BO410" t="s">
        <v>6479</v>
      </c>
      <c r="BP410" t="s" cm="1">
        <v>7291</v>
      </c>
      <c r="BQ410" t="s">
        <v>1547</v>
      </c>
      <c r="BR410" t="s">
        <v>3590</v>
      </c>
      <c r="BS410">
        <v>8</v>
      </c>
      <c r="BT410" t="s">
        <v>1724</v>
      </c>
      <c r="BU410" t="s">
        <v>15471</v>
      </c>
      <c r="BV410" t="s">
        <v>3613</v>
      </c>
      <c r="BW410" t="s">
        <v>7348</v>
      </c>
      <c r="BX410" t="s">
        <v>7352</v>
      </c>
      <c r="BY410" t="s">
        <v>1744</v>
      </c>
      <c r="BZ410" t="s">
        <v>2265</v>
      </c>
      <c r="CA410" t="s">
        <v>1744</v>
      </c>
      <c r="CB410" t="s">
        <v>1749</v>
      </c>
      <c r="CC410"/>
      <c r="CD410" t="s">
        <v>998</v>
      </c>
      <c r="CE410" t="s">
        <v>1230</v>
      </c>
      <c r="CF410" t="s">
        <v>7353</v>
      </c>
      <c r="CG410" t="s">
        <v>7354</v>
      </c>
      <c r="CH410" t="s">
        <v>1230</v>
      </c>
      <c r="CI410" t="s">
        <v>1547</v>
      </c>
      <c r="CJ410" t="s">
        <v>3592</v>
      </c>
      <c r="CK410" t="s">
        <v>1568</v>
      </c>
      <c r="CL410"/>
      <c r="CM410"/>
      <c r="CN410" t="s">
        <v>13397</v>
      </c>
      <c r="CO410" t="s">
        <v>13401</v>
      </c>
      <c r="CP410" t="s">
        <v>13397</v>
      </c>
      <c r="CQ410" t="s">
        <v>13401</v>
      </c>
      <c r="CR410" t="s">
        <v>1547</v>
      </c>
      <c r="CS410">
        <v>8</v>
      </c>
      <c r="CT410" t="s">
        <v>3590</v>
      </c>
      <c r="CU410" t="s">
        <v>3590</v>
      </c>
      <c r="CV410" t="s">
        <v>3590</v>
      </c>
      <c r="CW410" t="s">
        <v>1547</v>
      </c>
      <c r="CX410" t="s">
        <v>1547</v>
      </c>
      <c r="CY410">
        <v>408</v>
      </c>
      <c r="CZ410" t="s">
        <v>7668</v>
      </c>
      <c r="DA410" t="s">
        <v>1547</v>
      </c>
      <c r="DB410" t="s">
        <v>1881</v>
      </c>
      <c r="DC410" t="s">
        <v>1882</v>
      </c>
      <c r="DD410" t="s">
        <v>3614</v>
      </c>
      <c r="DE410" t="s">
        <v>3591</v>
      </c>
      <c r="DF410" t="s">
        <v>3614</v>
      </c>
      <c r="DG410" t="s">
        <v>2265</v>
      </c>
      <c r="DH410" t="s">
        <v>2265</v>
      </c>
      <c r="DI410" t="s">
        <v>7306</v>
      </c>
      <c r="DJ410" t="s">
        <v>7347</v>
      </c>
      <c r="DK410"/>
      <c r="DL410" t="s">
        <v>7306</v>
      </c>
      <c r="DM410">
        <v>9</v>
      </c>
      <c r="DN410" t="s">
        <v>1883</v>
      </c>
      <c r="DO410" t="s">
        <v>1568</v>
      </c>
      <c r="DP410" t="b">
        <v>1</v>
      </c>
      <c r="DQ410" t="b">
        <v>0</v>
      </c>
      <c r="DR410" t="b">
        <v>1</v>
      </c>
      <c r="DS410" t="b">
        <v>0</v>
      </c>
      <c r="DT410" t="b">
        <v>0</v>
      </c>
      <c r="DU410" t="b">
        <v>1</v>
      </c>
      <c r="DV410" t="b">
        <v>0</v>
      </c>
      <c r="DW410">
        <v>0</v>
      </c>
      <c r="DX410" t="b">
        <v>0</v>
      </c>
      <c r="DY410" t="b">
        <v>0</v>
      </c>
      <c r="DZ410" t="b">
        <v>0</v>
      </c>
      <c r="EA410" t="b">
        <v>0</v>
      </c>
      <c r="EB410" t="b">
        <v>0</v>
      </c>
      <c r="EC410" t="b">
        <v>0</v>
      </c>
      <c r="ED410" t="b">
        <v>0</v>
      </c>
      <c r="EE410" t="b">
        <v>0</v>
      </c>
      <c r="EF410" t="b">
        <v>0</v>
      </c>
      <c r="EG410" t="b" cm="1">
        <v>0</v>
      </c>
      <c r="EH410" t="b">
        <v>0</v>
      </c>
      <c r="EI410" t="b">
        <v>0</v>
      </c>
      <c r="EJ410" t="b">
        <v>0</v>
      </c>
      <c r="EK410" t="s">
        <v>1547</v>
      </c>
      <c r="EL410">
        <v>0</v>
      </c>
      <c r="EM410">
        <v>24</v>
      </c>
      <c r="EN410" t="b">
        <v>0</v>
      </c>
    </row>
    <row r="411" spans="1:144" ht="63">
      <c r="A411"/>
      <c r="B411" t="s">
        <v>1568</v>
      </c>
      <c r="C411" t="s">
        <v>1568</v>
      </c>
      <c r="D411" t="s">
        <v>3617</v>
      </c>
      <c r="E411" t="s">
        <v>3618</v>
      </c>
      <c r="F411" t="s">
        <v>3618</v>
      </c>
      <c r="G411" t="s">
        <v>3619</v>
      </c>
      <c r="H411" s="109" t="s">
        <v>3620</v>
      </c>
      <c r="I411" t="s">
        <v>1230</v>
      </c>
      <c r="J411"/>
      <c r="K411" t="s">
        <v>902</v>
      </c>
      <c r="L411" t="s">
        <v>3190</v>
      </c>
      <c r="M411" t="s">
        <v>1749</v>
      </c>
      <c r="N411"/>
      <c r="O411" t="s">
        <v>3590</v>
      </c>
      <c r="P411" t="s">
        <v>1568</v>
      </c>
      <c r="Q411" t="s">
        <v>3591</v>
      </c>
      <c r="R411" t="s">
        <v>3592</v>
      </c>
      <c r="S411"/>
      <c r="T411" t="s">
        <v>2265</v>
      </c>
      <c r="U411" t="s">
        <v>13397</v>
      </c>
      <c r="V411" t="s">
        <v>13402</v>
      </c>
      <c r="W411"/>
      <c r="X411"/>
      <c r="Y411"/>
      <c r="Z411"/>
      <c r="AA411"/>
      <c r="AB411"/>
      <c r="AC411"/>
      <c r="AD411"/>
      <c r="AE411"/>
      <c r="AF411"/>
      <c r="AG411"/>
      <c r="AH411"/>
      <c r="AI411"/>
      <c r="AJ411"/>
      <c r="AK411"/>
      <c r="AL411"/>
      <c r="AM411"/>
      <c r="AN411"/>
      <c r="AO411" s="108" t="s">
        <v>43</v>
      </c>
      <c r="AP411" t="s">
        <v>2849</v>
      </c>
      <c r="AQ411">
        <v>10</v>
      </c>
      <c r="AR411" t="s">
        <v>7356</v>
      </c>
      <c r="AS411" t="s">
        <v>1568</v>
      </c>
      <c r="AT411" t="s">
        <v>1885</v>
      </c>
      <c r="AU411" t="s">
        <v>3618</v>
      </c>
      <c r="AV411" t="s">
        <v>7357</v>
      </c>
      <c r="AW411" t="s">
        <v>7357</v>
      </c>
      <c r="AX411" t="s">
        <v>1740</v>
      </c>
      <c r="AY411" t="s">
        <v>7358</v>
      </c>
      <c r="AZ411" t="s">
        <v>3591</v>
      </c>
      <c r="BA411" t="s">
        <v>7359</v>
      </c>
      <c r="BB411" t="s">
        <v>1230</v>
      </c>
      <c r="BC411" t="s">
        <v>3190</v>
      </c>
      <c r="BD411" t="s">
        <v>7360</v>
      </c>
      <c r="BE411" t="s">
        <v>3588</v>
      </c>
      <c r="BF411">
        <v>411</v>
      </c>
      <c r="BG411">
        <v>403</v>
      </c>
      <c r="BH411">
        <v>0</v>
      </c>
      <c r="BI411" t="s">
        <v>3618</v>
      </c>
      <c r="BJ411">
        <v>1</v>
      </c>
      <c r="BK411">
        <v>0</v>
      </c>
      <c r="BL411">
        <v>0</v>
      </c>
      <c r="BM411" t="s">
        <v>1547</v>
      </c>
      <c r="BN411" t="s">
        <v>3343</v>
      </c>
      <c r="BO411" t="s">
        <v>6479</v>
      </c>
      <c r="BP411" t="s" cm="1">
        <v>7291</v>
      </c>
      <c r="BQ411" t="s">
        <v>1547</v>
      </c>
      <c r="BR411" t="s">
        <v>3590</v>
      </c>
      <c r="BS411">
        <v>9</v>
      </c>
      <c r="BT411" t="s">
        <v>1726</v>
      </c>
      <c r="BU411" t="s">
        <v>15472</v>
      </c>
      <c r="BV411" t="s">
        <v>3617</v>
      </c>
      <c r="BW411" t="s">
        <v>7357</v>
      </c>
      <c r="BX411" t="s">
        <v>7361</v>
      </c>
      <c r="BY411" t="s">
        <v>1744</v>
      </c>
      <c r="BZ411" t="s">
        <v>2265</v>
      </c>
      <c r="CA411" t="s">
        <v>1744</v>
      </c>
      <c r="CB411" t="s">
        <v>1749</v>
      </c>
      <c r="CC411"/>
      <c r="CD411" t="s">
        <v>998</v>
      </c>
      <c r="CE411" t="s">
        <v>1230</v>
      </c>
      <c r="CF411" t="s">
        <v>7362</v>
      </c>
      <c r="CG411" t="s">
        <v>7363</v>
      </c>
      <c r="CH411" t="s">
        <v>1230</v>
      </c>
      <c r="CI411" t="s">
        <v>1547</v>
      </c>
      <c r="CJ411" t="s">
        <v>3592</v>
      </c>
      <c r="CK411" t="s">
        <v>1568</v>
      </c>
      <c r="CL411"/>
      <c r="CM411"/>
      <c r="CN411" t="s">
        <v>13397</v>
      </c>
      <c r="CO411" t="s">
        <v>13402</v>
      </c>
      <c r="CP411" t="s">
        <v>13397</v>
      </c>
      <c r="CQ411" t="s">
        <v>13402</v>
      </c>
      <c r="CR411" t="s">
        <v>1547</v>
      </c>
      <c r="CS411">
        <v>8</v>
      </c>
      <c r="CT411" t="s">
        <v>3590</v>
      </c>
      <c r="CU411" t="s">
        <v>3590</v>
      </c>
      <c r="CV411" t="s">
        <v>3590</v>
      </c>
      <c r="CW411" t="s">
        <v>1547</v>
      </c>
      <c r="CX411" t="s">
        <v>1547</v>
      </c>
      <c r="CY411">
        <v>409</v>
      </c>
      <c r="CZ411" t="s">
        <v>7676</v>
      </c>
      <c r="DA411" t="s">
        <v>1547</v>
      </c>
      <c r="DB411" t="s">
        <v>1881</v>
      </c>
      <c r="DC411" t="s">
        <v>1882</v>
      </c>
      <c r="DD411" t="s">
        <v>3618</v>
      </c>
      <c r="DE411" t="s">
        <v>3591</v>
      </c>
      <c r="DF411" t="s">
        <v>3619</v>
      </c>
      <c r="DG411" t="s">
        <v>2265</v>
      </c>
      <c r="DH411" t="s">
        <v>2265</v>
      </c>
      <c r="DI411" t="s">
        <v>7306</v>
      </c>
      <c r="DJ411" t="s">
        <v>7356</v>
      </c>
      <c r="DK411"/>
      <c r="DL411" t="s">
        <v>7306</v>
      </c>
      <c r="DM411">
        <v>9</v>
      </c>
      <c r="DN411" t="s">
        <v>1883</v>
      </c>
      <c r="DO411" t="s">
        <v>1568</v>
      </c>
      <c r="DP411" t="b">
        <v>1</v>
      </c>
      <c r="DQ411" t="b">
        <v>0</v>
      </c>
      <c r="DR411" t="b">
        <v>1</v>
      </c>
      <c r="DS411" t="b">
        <v>0</v>
      </c>
      <c r="DT411" t="b">
        <v>0</v>
      </c>
      <c r="DU411" t="b">
        <v>1</v>
      </c>
      <c r="DV411" t="b">
        <v>0</v>
      </c>
      <c r="DW411">
        <v>0</v>
      </c>
      <c r="DX411" t="b">
        <v>0</v>
      </c>
      <c r="DY411" t="b">
        <v>0</v>
      </c>
      <c r="DZ411" t="b">
        <v>0</v>
      </c>
      <c r="EA411" t="b">
        <v>0</v>
      </c>
      <c r="EB411" t="b">
        <v>0</v>
      </c>
      <c r="EC411" t="b">
        <v>0</v>
      </c>
      <c r="ED411" t="b">
        <v>0</v>
      </c>
      <c r="EE411" t="b">
        <v>0</v>
      </c>
      <c r="EF411" t="b">
        <v>0</v>
      </c>
      <c r="EG411" t="b" cm="1">
        <v>0</v>
      </c>
      <c r="EH411" t="b">
        <v>0</v>
      </c>
      <c r="EI411" t="b">
        <v>0</v>
      </c>
      <c r="EJ411" t="b">
        <v>0</v>
      </c>
      <c r="EK411" t="s">
        <v>1547</v>
      </c>
      <c r="EL411">
        <v>0</v>
      </c>
      <c r="EM411">
        <v>15</v>
      </c>
      <c r="EN411" t="b">
        <v>0</v>
      </c>
    </row>
    <row r="412" spans="1:144" ht="78.75">
      <c r="A412"/>
      <c r="B412" t="s">
        <v>1568</v>
      </c>
      <c r="C412" t="s">
        <v>1568</v>
      </c>
      <c r="D412" t="s">
        <v>3621</v>
      </c>
      <c r="E412" t="s">
        <v>3622</v>
      </c>
      <c r="F412" t="s">
        <v>3622</v>
      </c>
      <c r="G412" t="s">
        <v>3622</v>
      </c>
      <c r="H412" s="109" t="s">
        <v>3623</v>
      </c>
      <c r="I412" t="s">
        <v>1230</v>
      </c>
      <c r="J412"/>
      <c r="K412" t="s">
        <v>902</v>
      </c>
      <c r="L412" t="s">
        <v>3190</v>
      </c>
      <c r="M412" t="s">
        <v>1995</v>
      </c>
      <c r="N412"/>
      <c r="O412" t="s">
        <v>3590</v>
      </c>
      <c r="P412" t="s">
        <v>1568</v>
      </c>
      <c r="Q412" t="s">
        <v>3591</v>
      </c>
      <c r="R412" t="s">
        <v>3592</v>
      </c>
      <c r="S412"/>
      <c r="T412" t="s">
        <v>2265</v>
      </c>
      <c r="U412" t="s">
        <v>13397</v>
      </c>
      <c r="V412" t="s">
        <v>13349</v>
      </c>
      <c r="W412"/>
      <c r="X412"/>
      <c r="Y412"/>
      <c r="Z412"/>
      <c r="AA412"/>
      <c r="AB412"/>
      <c r="AC412"/>
      <c r="AD412"/>
      <c r="AE412"/>
      <c r="AF412"/>
      <c r="AG412"/>
      <c r="AH412"/>
      <c r="AI412"/>
      <c r="AJ412"/>
      <c r="AK412"/>
      <c r="AL412"/>
      <c r="AM412"/>
      <c r="AN412"/>
      <c r="AO412" s="108" t="s">
        <v>43</v>
      </c>
      <c r="AP412" t="s">
        <v>2849</v>
      </c>
      <c r="AQ412">
        <v>11</v>
      </c>
      <c r="AR412" t="s">
        <v>7365</v>
      </c>
      <c r="AS412" t="s">
        <v>1568</v>
      </c>
      <c r="AT412" t="s">
        <v>1885</v>
      </c>
      <c r="AU412" t="s">
        <v>3622</v>
      </c>
      <c r="AV412" t="s">
        <v>7366</v>
      </c>
      <c r="AW412" t="s">
        <v>7366</v>
      </c>
      <c r="AX412" t="s">
        <v>1740</v>
      </c>
      <c r="AY412" t="s">
        <v>7366</v>
      </c>
      <c r="AZ412" t="s">
        <v>3591</v>
      </c>
      <c r="BA412" t="s">
        <v>7367</v>
      </c>
      <c r="BB412" t="s">
        <v>1230</v>
      </c>
      <c r="BC412" t="s">
        <v>3190</v>
      </c>
      <c r="BD412" t="s">
        <v>7368</v>
      </c>
      <c r="BE412" t="s">
        <v>3588</v>
      </c>
      <c r="BF412">
        <v>368</v>
      </c>
      <c r="BG412">
        <v>403</v>
      </c>
      <c r="BH412">
        <v>0</v>
      </c>
      <c r="BI412" t="s">
        <v>3622</v>
      </c>
      <c r="BJ412">
        <v>1</v>
      </c>
      <c r="BK412">
        <v>0</v>
      </c>
      <c r="BL412">
        <v>0</v>
      </c>
      <c r="BM412" t="s">
        <v>1547</v>
      </c>
      <c r="BN412" t="s">
        <v>3343</v>
      </c>
      <c r="BO412" t="s">
        <v>6479</v>
      </c>
      <c r="BP412" t="s" cm="1">
        <v>7291</v>
      </c>
      <c r="BQ412" t="s">
        <v>1547</v>
      </c>
      <c r="BR412" t="s">
        <v>3590</v>
      </c>
      <c r="BS412">
        <v>10</v>
      </c>
      <c r="BT412" t="s">
        <v>1785</v>
      </c>
      <c r="BU412" t="s">
        <v>15473</v>
      </c>
      <c r="BV412" t="s">
        <v>3621</v>
      </c>
      <c r="BW412" t="s">
        <v>7366</v>
      </c>
      <c r="BX412" t="s">
        <v>7369</v>
      </c>
      <c r="BY412" t="s">
        <v>1744</v>
      </c>
      <c r="BZ412" t="s">
        <v>2265</v>
      </c>
      <c r="CA412" t="s">
        <v>1744</v>
      </c>
      <c r="CB412" t="s">
        <v>1995</v>
      </c>
      <c r="CC412"/>
      <c r="CD412" t="s">
        <v>998</v>
      </c>
      <c r="CE412" t="s">
        <v>1230</v>
      </c>
      <c r="CF412" t="s">
        <v>7370</v>
      </c>
      <c r="CG412" t="s">
        <v>7371</v>
      </c>
      <c r="CH412" t="s">
        <v>1230</v>
      </c>
      <c r="CI412" t="s">
        <v>1547</v>
      </c>
      <c r="CJ412" t="s">
        <v>3592</v>
      </c>
      <c r="CK412" t="s">
        <v>1568</v>
      </c>
      <c r="CL412"/>
      <c r="CM412"/>
      <c r="CN412" t="s">
        <v>13397</v>
      </c>
      <c r="CO412" t="s">
        <v>13349</v>
      </c>
      <c r="CP412" t="s">
        <v>13397</v>
      </c>
      <c r="CQ412" t="s">
        <v>13349</v>
      </c>
      <c r="CR412" t="s">
        <v>1547</v>
      </c>
      <c r="CS412">
        <v>8</v>
      </c>
      <c r="CT412" t="s">
        <v>3590</v>
      </c>
      <c r="CU412" t="s">
        <v>3590</v>
      </c>
      <c r="CV412" t="s">
        <v>3590</v>
      </c>
      <c r="CW412" t="s">
        <v>1547</v>
      </c>
      <c r="CX412" t="s">
        <v>1547</v>
      </c>
      <c r="CY412">
        <v>410</v>
      </c>
      <c r="CZ412" t="s">
        <v>7683</v>
      </c>
      <c r="DA412" t="s">
        <v>1547</v>
      </c>
      <c r="DB412" t="s">
        <v>1881</v>
      </c>
      <c r="DC412" t="s">
        <v>1882</v>
      </c>
      <c r="DD412" t="s">
        <v>3622</v>
      </c>
      <c r="DE412" t="s">
        <v>3591</v>
      </c>
      <c r="DF412" t="s">
        <v>3622</v>
      </c>
      <c r="DG412" t="s">
        <v>2265</v>
      </c>
      <c r="DH412" t="s">
        <v>2265</v>
      </c>
      <c r="DI412" t="s">
        <v>7306</v>
      </c>
      <c r="DJ412" t="s">
        <v>7365</v>
      </c>
      <c r="DK412"/>
      <c r="DL412" t="s">
        <v>7306</v>
      </c>
      <c r="DM412">
        <v>9</v>
      </c>
      <c r="DN412" t="s">
        <v>1883</v>
      </c>
      <c r="DO412" t="s">
        <v>1568</v>
      </c>
      <c r="DP412" t="b">
        <v>1</v>
      </c>
      <c r="DQ412" t="b">
        <v>0</v>
      </c>
      <c r="DR412" t="b">
        <v>0</v>
      </c>
      <c r="DS412" t="b">
        <v>0</v>
      </c>
      <c r="DT412" t="b">
        <v>0</v>
      </c>
      <c r="DU412" t="b">
        <v>1</v>
      </c>
      <c r="DV412" t="b">
        <v>0</v>
      </c>
      <c r="DW412">
        <v>0</v>
      </c>
      <c r="DX412" t="b">
        <v>0</v>
      </c>
      <c r="DY412" t="b">
        <v>0</v>
      </c>
      <c r="DZ412" t="b">
        <v>0</v>
      </c>
      <c r="EA412" t="b">
        <v>0</v>
      </c>
      <c r="EB412" t="b">
        <v>0</v>
      </c>
      <c r="EC412" t="b">
        <v>0</v>
      </c>
      <c r="ED412" t="b">
        <v>0</v>
      </c>
      <c r="EE412" t="b">
        <v>0</v>
      </c>
      <c r="EF412" t="b">
        <v>0</v>
      </c>
      <c r="EG412" t="b" cm="1">
        <v>0</v>
      </c>
      <c r="EH412" t="b">
        <v>0</v>
      </c>
      <c r="EI412" t="b">
        <v>0</v>
      </c>
      <c r="EJ412" t="b">
        <v>0</v>
      </c>
      <c r="EK412" t="s">
        <v>1547</v>
      </c>
      <c r="EL412">
        <v>0</v>
      </c>
      <c r="EM412">
        <v>15</v>
      </c>
      <c r="EN412" t="b">
        <v>0</v>
      </c>
    </row>
    <row r="413" spans="1:144" ht="47.25">
      <c r="A413"/>
      <c r="B413" t="s">
        <v>1568</v>
      </c>
      <c r="C413" t="s">
        <v>1568</v>
      </c>
      <c r="D413" t="s">
        <v>3624</v>
      </c>
      <c r="E413" t="s">
        <v>3625</v>
      </c>
      <c r="F413" t="s">
        <v>3625</v>
      </c>
      <c r="G413" t="s">
        <v>3626</v>
      </c>
      <c r="H413" s="109" t="s">
        <v>3627</v>
      </c>
      <c r="I413" t="s">
        <v>1230</v>
      </c>
      <c r="J413"/>
      <c r="K413" t="s">
        <v>902</v>
      </c>
      <c r="L413" t="s">
        <v>3190</v>
      </c>
      <c r="M413" t="s">
        <v>2001</v>
      </c>
      <c r="N413"/>
      <c r="O413" t="s">
        <v>3590</v>
      </c>
      <c r="P413" t="s">
        <v>1568</v>
      </c>
      <c r="Q413" t="s">
        <v>3591</v>
      </c>
      <c r="R413" t="s">
        <v>3592</v>
      </c>
      <c r="S413"/>
      <c r="T413" t="s">
        <v>2265</v>
      </c>
      <c r="U413" t="s">
        <v>13397</v>
      </c>
      <c r="V413" t="s">
        <v>13345</v>
      </c>
      <c r="W413"/>
      <c r="X413"/>
      <c r="Y413"/>
      <c r="Z413"/>
      <c r="AA413"/>
      <c r="AB413"/>
      <c r="AC413"/>
      <c r="AD413"/>
      <c r="AE413"/>
      <c r="AF413"/>
      <c r="AG413"/>
      <c r="AH413"/>
      <c r="AI413"/>
      <c r="AJ413"/>
      <c r="AK413"/>
      <c r="AL413"/>
      <c r="AM413"/>
      <c r="AN413"/>
      <c r="AO413" s="108" t="s">
        <v>43</v>
      </c>
      <c r="AP413" t="s">
        <v>2849</v>
      </c>
      <c r="AQ413">
        <v>12</v>
      </c>
      <c r="AR413" t="s">
        <v>7373</v>
      </c>
      <c r="AS413" t="s">
        <v>1568</v>
      </c>
      <c r="AT413" t="s">
        <v>1885</v>
      </c>
      <c r="AU413" t="s">
        <v>3625</v>
      </c>
      <c r="AV413" t="s">
        <v>7374</v>
      </c>
      <c r="AW413" t="s">
        <v>7374</v>
      </c>
      <c r="AX413" t="s">
        <v>1740</v>
      </c>
      <c r="AY413" t="s">
        <v>7375</v>
      </c>
      <c r="AZ413" t="s">
        <v>3591</v>
      </c>
      <c r="BA413" t="s">
        <v>7376</v>
      </c>
      <c r="BB413" t="s">
        <v>1230</v>
      </c>
      <c r="BC413" t="s">
        <v>3190</v>
      </c>
      <c r="BD413" t="s">
        <v>7377</v>
      </c>
      <c r="BE413" t="s">
        <v>3588</v>
      </c>
      <c r="BF413">
        <v>366</v>
      </c>
      <c r="BG413">
        <v>403</v>
      </c>
      <c r="BH413">
        <v>0</v>
      </c>
      <c r="BI413" t="s">
        <v>3625</v>
      </c>
      <c r="BJ413">
        <v>1</v>
      </c>
      <c r="BK413">
        <v>0</v>
      </c>
      <c r="BL413">
        <v>0</v>
      </c>
      <c r="BM413" t="s">
        <v>1547</v>
      </c>
      <c r="BN413" t="s">
        <v>3343</v>
      </c>
      <c r="BO413" t="s">
        <v>6479</v>
      </c>
      <c r="BP413" t="s" cm="1">
        <v>7291</v>
      </c>
      <c r="BQ413" t="s">
        <v>1547</v>
      </c>
      <c r="BR413" t="s">
        <v>3590</v>
      </c>
      <c r="BS413">
        <v>11</v>
      </c>
      <c r="BT413" t="s">
        <v>1729</v>
      </c>
      <c r="BU413" t="s">
        <v>15474</v>
      </c>
      <c r="BV413" t="s">
        <v>3624</v>
      </c>
      <c r="BW413" t="s">
        <v>7374</v>
      </c>
      <c r="BX413" t="s">
        <v>7378</v>
      </c>
      <c r="BY413" t="s">
        <v>1744</v>
      </c>
      <c r="BZ413" t="s">
        <v>2265</v>
      </c>
      <c r="CA413" t="s">
        <v>1744</v>
      </c>
      <c r="CB413" t="s">
        <v>2001</v>
      </c>
      <c r="CC413"/>
      <c r="CD413" t="s">
        <v>998</v>
      </c>
      <c r="CE413" t="s">
        <v>1230</v>
      </c>
      <c r="CF413" t="s">
        <v>7379</v>
      </c>
      <c r="CG413" t="s">
        <v>7380</v>
      </c>
      <c r="CH413" t="s">
        <v>1230</v>
      </c>
      <c r="CI413" t="s">
        <v>1547</v>
      </c>
      <c r="CJ413" t="s">
        <v>3592</v>
      </c>
      <c r="CK413" t="s">
        <v>1568</v>
      </c>
      <c r="CL413"/>
      <c r="CM413"/>
      <c r="CN413" t="s">
        <v>13397</v>
      </c>
      <c r="CO413" t="s">
        <v>13345</v>
      </c>
      <c r="CP413" t="s">
        <v>13397</v>
      </c>
      <c r="CQ413" t="s">
        <v>13345</v>
      </c>
      <c r="CR413" t="s">
        <v>1547</v>
      </c>
      <c r="CS413">
        <v>8</v>
      </c>
      <c r="CT413" t="s">
        <v>3590</v>
      </c>
      <c r="CU413" t="s">
        <v>3590</v>
      </c>
      <c r="CV413" t="s">
        <v>3590</v>
      </c>
      <c r="CW413" t="s">
        <v>1547</v>
      </c>
      <c r="CX413" t="s">
        <v>1547</v>
      </c>
      <c r="CY413">
        <v>411</v>
      </c>
      <c r="CZ413" t="s">
        <v>7693</v>
      </c>
      <c r="DA413" t="s">
        <v>1547</v>
      </c>
      <c r="DB413" t="s">
        <v>1881</v>
      </c>
      <c r="DC413" t="s">
        <v>1882</v>
      </c>
      <c r="DD413" t="s">
        <v>3625</v>
      </c>
      <c r="DE413" t="s">
        <v>3591</v>
      </c>
      <c r="DF413" t="s">
        <v>3626</v>
      </c>
      <c r="DG413" t="s">
        <v>2265</v>
      </c>
      <c r="DH413" t="s">
        <v>2265</v>
      </c>
      <c r="DI413" t="s">
        <v>7306</v>
      </c>
      <c r="DJ413" t="s">
        <v>7373</v>
      </c>
      <c r="DK413"/>
      <c r="DL413" t="s">
        <v>7306</v>
      </c>
      <c r="DM413">
        <v>9</v>
      </c>
      <c r="DN413" t="s">
        <v>1883</v>
      </c>
      <c r="DO413" t="s">
        <v>1568</v>
      </c>
      <c r="DP413" t="b">
        <v>1</v>
      </c>
      <c r="DQ413" t="b">
        <v>0</v>
      </c>
      <c r="DR413" t="b">
        <v>0</v>
      </c>
      <c r="DS413" t="b">
        <v>0</v>
      </c>
      <c r="DT413" t="b">
        <v>0</v>
      </c>
      <c r="DU413" t="b">
        <v>1</v>
      </c>
      <c r="DV413" t="b">
        <v>0</v>
      </c>
      <c r="DW413">
        <v>0</v>
      </c>
      <c r="DX413" t="b">
        <v>0</v>
      </c>
      <c r="DY413" t="b">
        <v>0</v>
      </c>
      <c r="DZ413" t="b">
        <v>0</v>
      </c>
      <c r="EA413" t="b">
        <v>0</v>
      </c>
      <c r="EB413" t="b">
        <v>0</v>
      </c>
      <c r="EC413" t="b">
        <v>0</v>
      </c>
      <c r="ED413" t="b">
        <v>0</v>
      </c>
      <c r="EE413" t="b">
        <v>0</v>
      </c>
      <c r="EF413" t="b">
        <v>0</v>
      </c>
      <c r="EG413" t="b" cm="1">
        <v>0</v>
      </c>
      <c r="EH413" t="b">
        <v>0</v>
      </c>
      <c r="EI413" t="b">
        <v>0</v>
      </c>
      <c r="EJ413" t="b">
        <v>0</v>
      </c>
      <c r="EK413" t="s">
        <v>1547</v>
      </c>
      <c r="EL413">
        <v>0</v>
      </c>
      <c r="EM413">
        <v>24</v>
      </c>
      <c r="EN413" t="b">
        <v>0</v>
      </c>
    </row>
    <row r="414" spans="1:144" ht="15.75">
      <c r="A414"/>
      <c r="B414" t="s">
        <v>1568</v>
      </c>
      <c r="C414" t="s">
        <v>1568</v>
      </c>
      <c r="D414" t="s">
        <v>3628</v>
      </c>
      <c r="E414" t="s">
        <v>3629</v>
      </c>
      <c r="F414" t="s">
        <v>3630</v>
      </c>
      <c r="G414" t="s">
        <v>3631</v>
      </c>
      <c r="H414" t="s">
        <v>3632</v>
      </c>
      <c r="I414" t="s">
        <v>1230</v>
      </c>
      <c r="J414"/>
      <c r="K414" t="s">
        <v>902</v>
      </c>
      <c r="L414" t="s">
        <v>3190</v>
      </c>
      <c r="M414" t="s">
        <v>2007</v>
      </c>
      <c r="N414"/>
      <c r="O414" t="s">
        <v>3590</v>
      </c>
      <c r="P414" t="s">
        <v>1568</v>
      </c>
      <c r="Q414" t="s">
        <v>3591</v>
      </c>
      <c r="R414" t="s">
        <v>3592</v>
      </c>
      <c r="S414"/>
      <c r="T414" t="s">
        <v>2265</v>
      </c>
      <c r="U414" t="s">
        <v>13397</v>
      </c>
      <c r="V414" t="s">
        <v>13403</v>
      </c>
      <c r="W414"/>
      <c r="X414"/>
      <c r="Y414"/>
      <c r="Z414"/>
      <c r="AA414"/>
      <c r="AB414"/>
      <c r="AC414"/>
      <c r="AD414"/>
      <c r="AE414"/>
      <c r="AF414"/>
      <c r="AG414"/>
      <c r="AH414"/>
      <c r="AI414"/>
      <c r="AJ414"/>
      <c r="AK414"/>
      <c r="AL414"/>
      <c r="AM414"/>
      <c r="AN414"/>
      <c r="AO414" s="108" t="s">
        <v>43</v>
      </c>
      <c r="AP414" t="s">
        <v>2849</v>
      </c>
      <c r="AQ414">
        <v>13</v>
      </c>
      <c r="AR414" t="s">
        <v>7382</v>
      </c>
      <c r="AS414" t="s">
        <v>1568</v>
      </c>
      <c r="AT414" t="s">
        <v>1885</v>
      </c>
      <c r="AU414" t="s">
        <v>3629</v>
      </c>
      <c r="AV414" t="s">
        <v>7383</v>
      </c>
      <c r="AW414" t="s">
        <v>7384</v>
      </c>
      <c r="AX414" t="s">
        <v>1740</v>
      </c>
      <c r="AY414" t="s">
        <v>7385</v>
      </c>
      <c r="AZ414" t="s">
        <v>3591</v>
      </c>
      <c r="BA414" t="s">
        <v>7386</v>
      </c>
      <c r="BB414" t="s">
        <v>1230</v>
      </c>
      <c r="BC414" t="s">
        <v>3190</v>
      </c>
      <c r="BD414" t="s">
        <v>7387</v>
      </c>
      <c r="BE414" t="s">
        <v>3588</v>
      </c>
      <c r="BF414">
        <v>414</v>
      </c>
      <c r="BG414">
        <v>403</v>
      </c>
      <c r="BH414">
        <v>0</v>
      </c>
      <c r="BI414" t="s">
        <v>3629</v>
      </c>
      <c r="BJ414">
        <v>1</v>
      </c>
      <c r="BK414">
        <v>0</v>
      </c>
      <c r="BL414">
        <v>0</v>
      </c>
      <c r="BM414" t="s">
        <v>1547</v>
      </c>
      <c r="BN414" t="s">
        <v>3343</v>
      </c>
      <c r="BO414" t="s">
        <v>6479</v>
      </c>
      <c r="BP414" t="s" cm="1">
        <v>7291</v>
      </c>
      <c r="BQ414" t="s">
        <v>1547</v>
      </c>
      <c r="BR414" t="s">
        <v>3590</v>
      </c>
      <c r="BS414">
        <v>12</v>
      </c>
      <c r="BT414" t="s">
        <v>1730</v>
      </c>
      <c r="BU414" t="s">
        <v>15475</v>
      </c>
      <c r="BV414" t="s">
        <v>3628</v>
      </c>
      <c r="BW414" t="s">
        <v>7383</v>
      </c>
      <c r="BX414" t="s">
        <v>7388</v>
      </c>
      <c r="BY414" t="s">
        <v>1744</v>
      </c>
      <c r="BZ414" t="s">
        <v>2265</v>
      </c>
      <c r="CA414" t="s">
        <v>1744</v>
      </c>
      <c r="CB414" t="s">
        <v>2007</v>
      </c>
      <c r="CC414"/>
      <c r="CD414" t="s">
        <v>998</v>
      </c>
      <c r="CE414" t="s">
        <v>1230</v>
      </c>
      <c r="CF414" t="s">
        <v>7389</v>
      </c>
      <c r="CG414" t="s">
        <v>7390</v>
      </c>
      <c r="CH414" t="s">
        <v>1230</v>
      </c>
      <c r="CI414" t="s">
        <v>1547</v>
      </c>
      <c r="CJ414" t="s">
        <v>3592</v>
      </c>
      <c r="CK414" t="s">
        <v>1568</v>
      </c>
      <c r="CL414"/>
      <c r="CM414"/>
      <c r="CN414" t="s">
        <v>13397</v>
      </c>
      <c r="CO414" t="s">
        <v>13403</v>
      </c>
      <c r="CP414" t="s">
        <v>13397</v>
      </c>
      <c r="CQ414" t="s">
        <v>13403</v>
      </c>
      <c r="CR414" t="s">
        <v>1547</v>
      </c>
      <c r="CS414">
        <v>8</v>
      </c>
      <c r="CT414" t="s">
        <v>3590</v>
      </c>
      <c r="CU414" t="s">
        <v>3590</v>
      </c>
      <c r="CV414" t="s">
        <v>3590</v>
      </c>
      <c r="CW414" t="s">
        <v>1547</v>
      </c>
      <c r="CX414" t="s">
        <v>1547</v>
      </c>
      <c r="CY414">
        <v>412</v>
      </c>
      <c r="CZ414" t="s">
        <v>7701</v>
      </c>
      <c r="DA414" t="s">
        <v>1547</v>
      </c>
      <c r="DB414" t="s">
        <v>1881</v>
      </c>
      <c r="DC414" t="s">
        <v>1882</v>
      </c>
      <c r="DD414" t="s">
        <v>3629</v>
      </c>
      <c r="DE414" t="s">
        <v>3591</v>
      </c>
      <c r="DF414" t="s">
        <v>3631</v>
      </c>
      <c r="DG414" t="s">
        <v>2265</v>
      </c>
      <c r="DH414" t="s">
        <v>2265</v>
      </c>
      <c r="DI414" t="s">
        <v>7306</v>
      </c>
      <c r="DJ414" t="s">
        <v>7382</v>
      </c>
      <c r="DK414"/>
      <c r="DL414" t="s">
        <v>7306</v>
      </c>
      <c r="DM414">
        <v>9</v>
      </c>
      <c r="DN414" t="s">
        <v>1883</v>
      </c>
      <c r="DO414" t="s">
        <v>1568</v>
      </c>
      <c r="DP414" t="b">
        <v>1</v>
      </c>
      <c r="DQ414" t="b">
        <v>0</v>
      </c>
      <c r="DR414" t="b">
        <v>1</v>
      </c>
      <c r="DS414" t="b">
        <v>0</v>
      </c>
      <c r="DT414" t="b">
        <v>0</v>
      </c>
      <c r="DU414" t="b">
        <v>1</v>
      </c>
      <c r="DV414" t="b">
        <v>0</v>
      </c>
      <c r="DW414">
        <v>0</v>
      </c>
      <c r="DX414" t="b">
        <v>0</v>
      </c>
      <c r="DY414" t="b">
        <v>0</v>
      </c>
      <c r="DZ414" t="b">
        <v>0</v>
      </c>
      <c r="EA414" t="b">
        <v>0</v>
      </c>
      <c r="EB414" t="b">
        <v>0</v>
      </c>
      <c r="EC414" t="b">
        <v>0</v>
      </c>
      <c r="ED414" t="b">
        <v>0</v>
      </c>
      <c r="EE414" t="b">
        <v>0</v>
      </c>
      <c r="EF414" t="b">
        <v>0</v>
      </c>
      <c r="EG414" t="b" cm="1">
        <v>0</v>
      </c>
      <c r="EH414" t="b">
        <v>0</v>
      </c>
      <c r="EI414" t="b">
        <v>0</v>
      </c>
      <c r="EJ414" t="b">
        <v>0</v>
      </c>
      <c r="EK414" t="s">
        <v>1547</v>
      </c>
      <c r="EL414">
        <v>0</v>
      </c>
      <c r="EM414">
        <v>24</v>
      </c>
      <c r="EN414" t="b">
        <v>0</v>
      </c>
    </row>
    <row r="415" spans="1:144" ht="15.75">
      <c r="A415"/>
      <c r="B415" t="s">
        <v>1568</v>
      </c>
      <c r="C415" t="s">
        <v>1568</v>
      </c>
      <c r="D415" t="s">
        <v>3633</v>
      </c>
      <c r="E415" t="s">
        <v>3634</v>
      </c>
      <c r="F415" t="s">
        <v>3635</v>
      </c>
      <c r="G415" t="s">
        <v>3636</v>
      </c>
      <c r="H415" t="s">
        <v>3636</v>
      </c>
      <c r="I415" t="s">
        <v>1230</v>
      </c>
      <c r="J415"/>
      <c r="K415" t="s">
        <v>902</v>
      </c>
      <c r="L415" t="s">
        <v>3190</v>
      </c>
      <c r="M415" t="s">
        <v>2007</v>
      </c>
      <c r="N415"/>
      <c r="O415" t="s">
        <v>3590</v>
      </c>
      <c r="P415" t="s">
        <v>1568</v>
      </c>
      <c r="Q415" t="s">
        <v>3591</v>
      </c>
      <c r="R415" t="s">
        <v>3592</v>
      </c>
      <c r="S415"/>
      <c r="T415" t="s">
        <v>2265</v>
      </c>
      <c r="U415" t="s">
        <v>13397</v>
      </c>
      <c r="V415" t="s">
        <v>13404</v>
      </c>
      <c r="W415"/>
      <c r="X415"/>
      <c r="Y415"/>
      <c r="Z415"/>
      <c r="AA415"/>
      <c r="AB415"/>
      <c r="AC415"/>
      <c r="AD415"/>
      <c r="AE415"/>
      <c r="AF415"/>
      <c r="AG415"/>
      <c r="AH415"/>
      <c r="AI415"/>
      <c r="AJ415"/>
      <c r="AK415"/>
      <c r="AL415"/>
      <c r="AM415"/>
      <c r="AN415"/>
      <c r="AO415" s="108" t="s">
        <v>43</v>
      </c>
      <c r="AP415" t="s">
        <v>2849</v>
      </c>
      <c r="AQ415">
        <v>14</v>
      </c>
      <c r="AR415" t="s">
        <v>7392</v>
      </c>
      <c r="AS415" t="s">
        <v>1568</v>
      </c>
      <c r="AT415" t="s">
        <v>1885</v>
      </c>
      <c r="AU415" t="s">
        <v>3634</v>
      </c>
      <c r="AV415" t="s">
        <v>7393</v>
      </c>
      <c r="AW415" t="s">
        <v>7394</v>
      </c>
      <c r="AX415" t="s">
        <v>1740</v>
      </c>
      <c r="AY415" t="s">
        <v>7395</v>
      </c>
      <c r="AZ415" t="s">
        <v>3591</v>
      </c>
      <c r="BA415" t="s">
        <v>7396</v>
      </c>
      <c r="BB415" t="s">
        <v>1230</v>
      </c>
      <c r="BC415" t="s">
        <v>3190</v>
      </c>
      <c r="BD415" t="s">
        <v>7397</v>
      </c>
      <c r="BE415" t="s">
        <v>3588</v>
      </c>
      <c r="BF415">
        <v>415</v>
      </c>
      <c r="BG415">
        <v>403</v>
      </c>
      <c r="BH415">
        <v>0</v>
      </c>
      <c r="BI415" t="s">
        <v>3634</v>
      </c>
      <c r="BJ415">
        <v>1</v>
      </c>
      <c r="BK415">
        <v>0</v>
      </c>
      <c r="BL415">
        <v>0</v>
      </c>
      <c r="BM415" t="s">
        <v>1547</v>
      </c>
      <c r="BN415" t="s">
        <v>3343</v>
      </c>
      <c r="BO415" t="s">
        <v>6479</v>
      </c>
      <c r="BP415" t="s" cm="1">
        <v>7291</v>
      </c>
      <c r="BQ415" t="s">
        <v>1547</v>
      </c>
      <c r="BR415" t="s">
        <v>3590</v>
      </c>
      <c r="BS415">
        <v>13</v>
      </c>
      <c r="BT415" t="s">
        <v>1731</v>
      </c>
      <c r="BU415" t="s">
        <v>15476</v>
      </c>
      <c r="BV415" t="s">
        <v>3633</v>
      </c>
      <c r="BW415" t="s">
        <v>7393</v>
      </c>
      <c r="BX415" t="s">
        <v>7395</v>
      </c>
      <c r="BY415" t="s">
        <v>1744</v>
      </c>
      <c r="BZ415" t="s">
        <v>2265</v>
      </c>
      <c r="CA415" t="s">
        <v>1744</v>
      </c>
      <c r="CB415" t="s">
        <v>2007</v>
      </c>
      <c r="CC415"/>
      <c r="CD415" t="s">
        <v>998</v>
      </c>
      <c r="CE415" t="s">
        <v>1230</v>
      </c>
      <c r="CF415" t="s">
        <v>7398</v>
      </c>
      <c r="CG415" t="s">
        <v>7399</v>
      </c>
      <c r="CH415" t="s">
        <v>1230</v>
      </c>
      <c r="CI415" t="s">
        <v>1547</v>
      </c>
      <c r="CJ415" t="s">
        <v>3592</v>
      </c>
      <c r="CK415" t="s">
        <v>1568</v>
      </c>
      <c r="CL415"/>
      <c r="CM415"/>
      <c r="CN415" t="s">
        <v>13397</v>
      </c>
      <c r="CO415" t="s">
        <v>13404</v>
      </c>
      <c r="CP415" t="s">
        <v>13397</v>
      </c>
      <c r="CQ415" t="s">
        <v>13404</v>
      </c>
      <c r="CR415" t="s">
        <v>1547</v>
      </c>
      <c r="CS415">
        <v>8</v>
      </c>
      <c r="CT415" t="s">
        <v>3590</v>
      </c>
      <c r="CU415" t="s">
        <v>3590</v>
      </c>
      <c r="CV415" t="s">
        <v>3590</v>
      </c>
      <c r="CW415" t="s">
        <v>1547</v>
      </c>
      <c r="CX415" t="s">
        <v>1547</v>
      </c>
      <c r="CY415">
        <v>413</v>
      </c>
      <c r="CZ415" t="s">
        <v>7709</v>
      </c>
      <c r="DA415" t="s">
        <v>1547</v>
      </c>
      <c r="DB415" t="s">
        <v>1881</v>
      </c>
      <c r="DC415" t="s">
        <v>1882</v>
      </c>
      <c r="DD415" t="s">
        <v>3634</v>
      </c>
      <c r="DE415" t="s">
        <v>3591</v>
      </c>
      <c r="DF415" t="s">
        <v>3636</v>
      </c>
      <c r="DG415" t="s">
        <v>2265</v>
      </c>
      <c r="DH415" t="s">
        <v>2265</v>
      </c>
      <c r="DI415" t="s">
        <v>7306</v>
      </c>
      <c r="DJ415" t="s">
        <v>7392</v>
      </c>
      <c r="DK415"/>
      <c r="DL415" t="s">
        <v>7306</v>
      </c>
      <c r="DM415">
        <v>9</v>
      </c>
      <c r="DN415" t="s">
        <v>1883</v>
      </c>
      <c r="DO415" t="s">
        <v>1568</v>
      </c>
      <c r="DP415" t="b">
        <v>1</v>
      </c>
      <c r="DQ415" t="b">
        <v>0</v>
      </c>
      <c r="DR415" t="b">
        <v>1</v>
      </c>
      <c r="DS415" t="b">
        <v>0</v>
      </c>
      <c r="DT415" t="b">
        <v>0</v>
      </c>
      <c r="DU415" t="b">
        <v>1</v>
      </c>
      <c r="DV415" t="b">
        <v>0</v>
      </c>
      <c r="DW415">
        <v>0</v>
      </c>
      <c r="DX415" t="b">
        <v>0</v>
      </c>
      <c r="DY415" t="b">
        <v>0</v>
      </c>
      <c r="DZ415" t="b">
        <v>0</v>
      </c>
      <c r="EA415" t="b">
        <v>0</v>
      </c>
      <c r="EB415" t="b">
        <v>0</v>
      </c>
      <c r="EC415" t="b">
        <v>0</v>
      </c>
      <c r="ED415" t="b">
        <v>0</v>
      </c>
      <c r="EE415" t="b">
        <v>0</v>
      </c>
      <c r="EF415" t="b">
        <v>0</v>
      </c>
      <c r="EG415" t="b" cm="1">
        <v>0</v>
      </c>
      <c r="EH415" t="b">
        <v>0</v>
      </c>
      <c r="EI415" t="b">
        <v>0</v>
      </c>
      <c r="EJ415" t="b">
        <v>0</v>
      </c>
      <c r="EK415" t="s">
        <v>1547</v>
      </c>
      <c r="EL415">
        <v>0</v>
      </c>
      <c r="EM415">
        <v>25</v>
      </c>
      <c r="EN415" t="b">
        <v>0</v>
      </c>
    </row>
    <row r="416" spans="1:144" ht="15.75">
      <c r="A416"/>
      <c r="B416" t="s">
        <v>1568</v>
      </c>
      <c r="C416" t="s">
        <v>1568</v>
      </c>
      <c r="D416" t="s">
        <v>3637</v>
      </c>
      <c r="E416" t="s">
        <v>3638</v>
      </c>
      <c r="F416"/>
      <c r="G416" t="s">
        <v>3639</v>
      </c>
      <c r="H416" t="s">
        <v>3640</v>
      </c>
      <c r="I416" t="s">
        <v>1230</v>
      </c>
      <c r="J416"/>
      <c r="K416" t="s">
        <v>902</v>
      </c>
      <c r="L416" t="s">
        <v>3190</v>
      </c>
      <c r="M416" t="s">
        <v>2001</v>
      </c>
      <c r="N416"/>
      <c r="O416" t="s">
        <v>3590</v>
      </c>
      <c r="P416" t="s">
        <v>1568</v>
      </c>
      <c r="Q416" t="s">
        <v>3591</v>
      </c>
      <c r="R416" t="s">
        <v>3592</v>
      </c>
      <c r="S416"/>
      <c r="T416" t="s">
        <v>2265</v>
      </c>
      <c r="U416" t="s">
        <v>13397</v>
      </c>
      <c r="V416" t="s">
        <v>13405</v>
      </c>
      <c r="W416"/>
      <c r="X416"/>
      <c r="Y416"/>
      <c r="Z416"/>
      <c r="AA416"/>
      <c r="AB416"/>
      <c r="AC416"/>
      <c r="AD416"/>
      <c r="AE416"/>
      <c r="AF416"/>
      <c r="AG416"/>
      <c r="AH416"/>
      <c r="AI416"/>
      <c r="AJ416"/>
      <c r="AK416"/>
      <c r="AL416"/>
      <c r="AM416"/>
      <c r="AN416"/>
      <c r="AO416" s="108" t="s">
        <v>43</v>
      </c>
      <c r="AP416" t="s">
        <v>2849</v>
      </c>
      <c r="AQ416">
        <v>15</v>
      </c>
      <c r="AR416" t="s">
        <v>7401</v>
      </c>
      <c r="AS416" t="s">
        <v>1568</v>
      </c>
      <c r="AT416" t="s">
        <v>1885</v>
      </c>
      <c r="AU416" t="s">
        <v>3638</v>
      </c>
      <c r="AV416" t="s">
        <v>7402</v>
      </c>
      <c r="AW416" t="s">
        <v>1744</v>
      </c>
      <c r="AX416" t="s">
        <v>1740</v>
      </c>
      <c r="AY416" t="s">
        <v>7403</v>
      </c>
      <c r="AZ416" t="s">
        <v>3591</v>
      </c>
      <c r="BA416" t="s">
        <v>7404</v>
      </c>
      <c r="BB416" t="s">
        <v>1230</v>
      </c>
      <c r="BC416" t="s">
        <v>3190</v>
      </c>
      <c r="BD416" t="s">
        <v>7405</v>
      </c>
      <c r="BE416" t="s">
        <v>3588</v>
      </c>
      <c r="BF416">
        <v>416</v>
      </c>
      <c r="BG416">
        <v>403</v>
      </c>
      <c r="BH416">
        <v>0</v>
      </c>
      <c r="BI416" t="s">
        <v>3638</v>
      </c>
      <c r="BJ416">
        <v>1</v>
      </c>
      <c r="BK416">
        <v>0</v>
      </c>
      <c r="BL416">
        <v>0</v>
      </c>
      <c r="BM416" t="s">
        <v>1547</v>
      </c>
      <c r="BN416" t="s">
        <v>3343</v>
      </c>
      <c r="BO416" t="s">
        <v>6479</v>
      </c>
      <c r="BP416" t="s" cm="1">
        <v>7291</v>
      </c>
      <c r="BQ416" t="s">
        <v>1547</v>
      </c>
      <c r="BR416" t="s">
        <v>3590</v>
      </c>
      <c r="BS416">
        <v>14</v>
      </c>
      <c r="BT416" t="s">
        <v>5141</v>
      </c>
      <c r="BU416" t="s">
        <v>15477</v>
      </c>
      <c r="BV416" t="s">
        <v>3637</v>
      </c>
      <c r="BW416" t="s">
        <v>7402</v>
      </c>
      <c r="BX416" t="s">
        <v>7406</v>
      </c>
      <c r="BY416" t="s">
        <v>1744</v>
      </c>
      <c r="BZ416" t="s">
        <v>2265</v>
      </c>
      <c r="CA416" t="s">
        <v>1744</v>
      </c>
      <c r="CB416" t="s">
        <v>2001</v>
      </c>
      <c r="CC416"/>
      <c r="CD416" t="s">
        <v>998</v>
      </c>
      <c r="CE416" t="s">
        <v>1230</v>
      </c>
      <c r="CF416" t="s">
        <v>7407</v>
      </c>
      <c r="CG416" t="s">
        <v>7408</v>
      </c>
      <c r="CH416" t="s">
        <v>1230</v>
      </c>
      <c r="CI416" t="s">
        <v>1547</v>
      </c>
      <c r="CJ416" t="s">
        <v>3592</v>
      </c>
      <c r="CK416" t="s">
        <v>1568</v>
      </c>
      <c r="CL416"/>
      <c r="CM416"/>
      <c r="CN416" t="s">
        <v>13397</v>
      </c>
      <c r="CO416" t="s">
        <v>13405</v>
      </c>
      <c r="CP416" t="s">
        <v>13397</v>
      </c>
      <c r="CQ416" t="s">
        <v>13405</v>
      </c>
      <c r="CR416" t="s">
        <v>1547</v>
      </c>
      <c r="CS416">
        <v>8</v>
      </c>
      <c r="CT416" t="s">
        <v>3590</v>
      </c>
      <c r="CU416" t="s">
        <v>3590</v>
      </c>
      <c r="CV416" t="s">
        <v>3590</v>
      </c>
      <c r="CW416" t="s">
        <v>1547</v>
      </c>
      <c r="CX416" t="s">
        <v>1547</v>
      </c>
      <c r="CY416">
        <v>414</v>
      </c>
      <c r="CZ416" t="s">
        <v>7717</v>
      </c>
      <c r="DA416" t="s">
        <v>1547</v>
      </c>
      <c r="DB416" t="s">
        <v>1881</v>
      </c>
      <c r="DC416" t="s">
        <v>1882</v>
      </c>
      <c r="DD416" t="s">
        <v>3638</v>
      </c>
      <c r="DE416" t="s">
        <v>3591</v>
      </c>
      <c r="DF416" t="s">
        <v>3639</v>
      </c>
      <c r="DG416" t="s">
        <v>2265</v>
      </c>
      <c r="DH416" t="s">
        <v>2265</v>
      </c>
      <c r="DI416" t="s">
        <v>7306</v>
      </c>
      <c r="DJ416" t="s">
        <v>7401</v>
      </c>
      <c r="DK416"/>
      <c r="DL416" t="s">
        <v>7306</v>
      </c>
      <c r="DM416">
        <v>9</v>
      </c>
      <c r="DN416" t="s">
        <v>1883</v>
      </c>
      <c r="DO416" t="s">
        <v>1568</v>
      </c>
      <c r="DP416" t="b">
        <v>1</v>
      </c>
      <c r="DQ416" t="b">
        <v>0</v>
      </c>
      <c r="DR416" t="b">
        <v>1</v>
      </c>
      <c r="DS416" t="b">
        <v>0</v>
      </c>
      <c r="DT416" t="b">
        <v>0</v>
      </c>
      <c r="DU416" t="b">
        <v>1</v>
      </c>
      <c r="DV416" t="b">
        <v>0</v>
      </c>
      <c r="DW416">
        <v>0</v>
      </c>
      <c r="DX416" t="b">
        <v>0</v>
      </c>
      <c r="DY416" t="b">
        <v>0</v>
      </c>
      <c r="DZ416" t="b">
        <v>0</v>
      </c>
      <c r="EA416" t="b">
        <v>0</v>
      </c>
      <c r="EB416" t="b">
        <v>0</v>
      </c>
      <c r="EC416" t="b">
        <v>0</v>
      </c>
      <c r="ED416" t="b">
        <v>0</v>
      </c>
      <c r="EE416" t="b">
        <v>0</v>
      </c>
      <c r="EF416" t="b">
        <v>0</v>
      </c>
      <c r="EG416" t="b" cm="1">
        <v>0</v>
      </c>
      <c r="EH416" t="b">
        <v>0</v>
      </c>
      <c r="EI416" t="b">
        <v>0</v>
      </c>
      <c r="EJ416" t="b">
        <v>0</v>
      </c>
      <c r="EK416" t="s">
        <v>1547</v>
      </c>
      <c r="EL416">
        <v>0</v>
      </c>
      <c r="EM416">
        <v>11</v>
      </c>
      <c r="EN416" t="b">
        <v>0</v>
      </c>
    </row>
    <row r="417" spans="1:144" ht="15.75">
      <c r="A417"/>
      <c r="B417" t="s">
        <v>1568</v>
      </c>
      <c r="C417" t="s">
        <v>1568</v>
      </c>
      <c r="D417" t="s">
        <v>3641</v>
      </c>
      <c r="E417" t="s">
        <v>3642</v>
      </c>
      <c r="F417"/>
      <c r="G417" t="s">
        <v>3643</v>
      </c>
      <c r="H417" t="s">
        <v>3644</v>
      </c>
      <c r="I417" t="s">
        <v>1230</v>
      </c>
      <c r="J417"/>
      <c r="K417" t="s">
        <v>902</v>
      </c>
      <c r="L417" t="s">
        <v>3190</v>
      </c>
      <c r="M417" t="s">
        <v>2001</v>
      </c>
      <c r="N417"/>
      <c r="O417" t="s">
        <v>3590</v>
      </c>
      <c r="P417" t="s">
        <v>1568</v>
      </c>
      <c r="Q417" t="s">
        <v>3591</v>
      </c>
      <c r="R417" t="s">
        <v>3592</v>
      </c>
      <c r="S417"/>
      <c r="T417" t="s">
        <v>2265</v>
      </c>
      <c r="U417" t="s">
        <v>13397</v>
      </c>
      <c r="V417" t="s">
        <v>13406</v>
      </c>
      <c r="W417"/>
      <c r="X417"/>
      <c r="Y417"/>
      <c r="Z417"/>
      <c r="AA417"/>
      <c r="AB417"/>
      <c r="AC417"/>
      <c r="AD417"/>
      <c r="AE417"/>
      <c r="AF417"/>
      <c r="AG417"/>
      <c r="AH417"/>
      <c r="AI417"/>
      <c r="AJ417"/>
      <c r="AK417"/>
      <c r="AL417"/>
      <c r="AM417"/>
      <c r="AN417"/>
      <c r="AO417" s="108" t="s">
        <v>43</v>
      </c>
      <c r="AP417" t="s">
        <v>2849</v>
      </c>
      <c r="AQ417">
        <v>16</v>
      </c>
      <c r="AR417" t="s">
        <v>7410</v>
      </c>
      <c r="AS417" t="s">
        <v>1568</v>
      </c>
      <c r="AT417" t="s">
        <v>1885</v>
      </c>
      <c r="AU417" t="s">
        <v>3642</v>
      </c>
      <c r="AV417" t="s">
        <v>7411</v>
      </c>
      <c r="AW417" t="s">
        <v>1744</v>
      </c>
      <c r="AX417" t="s">
        <v>1740</v>
      </c>
      <c r="AY417" t="s">
        <v>7412</v>
      </c>
      <c r="AZ417" t="s">
        <v>3591</v>
      </c>
      <c r="BA417" t="s">
        <v>7413</v>
      </c>
      <c r="BB417" t="s">
        <v>1230</v>
      </c>
      <c r="BC417" t="s">
        <v>3190</v>
      </c>
      <c r="BD417" t="s">
        <v>7414</v>
      </c>
      <c r="BE417" t="s">
        <v>3588</v>
      </c>
      <c r="BF417">
        <v>417</v>
      </c>
      <c r="BG417">
        <v>403</v>
      </c>
      <c r="BH417">
        <v>0</v>
      </c>
      <c r="BI417" t="s">
        <v>3642</v>
      </c>
      <c r="BJ417">
        <v>1</v>
      </c>
      <c r="BK417">
        <v>0</v>
      </c>
      <c r="BL417">
        <v>0</v>
      </c>
      <c r="BM417" t="s">
        <v>1547</v>
      </c>
      <c r="BN417" t="s">
        <v>3343</v>
      </c>
      <c r="BO417" t="s">
        <v>6479</v>
      </c>
      <c r="BP417" t="s" cm="1">
        <v>7291</v>
      </c>
      <c r="BQ417" t="s">
        <v>1547</v>
      </c>
      <c r="BR417" t="s">
        <v>3590</v>
      </c>
      <c r="BS417">
        <v>15</v>
      </c>
      <c r="BT417" t="s">
        <v>5153</v>
      </c>
      <c r="BU417" t="s">
        <v>15478</v>
      </c>
      <c r="BV417" t="s">
        <v>3641</v>
      </c>
      <c r="BW417" t="s">
        <v>7411</v>
      </c>
      <c r="BX417" t="s">
        <v>7415</v>
      </c>
      <c r="BY417" t="s">
        <v>1744</v>
      </c>
      <c r="BZ417" t="s">
        <v>2265</v>
      </c>
      <c r="CA417" t="s">
        <v>1744</v>
      </c>
      <c r="CB417" t="s">
        <v>2001</v>
      </c>
      <c r="CC417"/>
      <c r="CD417" t="s">
        <v>998</v>
      </c>
      <c r="CE417" t="s">
        <v>1230</v>
      </c>
      <c r="CF417" t="s">
        <v>7416</v>
      </c>
      <c r="CG417" t="s">
        <v>7417</v>
      </c>
      <c r="CH417" t="s">
        <v>1230</v>
      </c>
      <c r="CI417" t="s">
        <v>1547</v>
      </c>
      <c r="CJ417" t="s">
        <v>3592</v>
      </c>
      <c r="CK417" t="s">
        <v>1568</v>
      </c>
      <c r="CL417"/>
      <c r="CM417"/>
      <c r="CN417" t="s">
        <v>13397</v>
      </c>
      <c r="CO417" t="s">
        <v>13406</v>
      </c>
      <c r="CP417" t="s">
        <v>13397</v>
      </c>
      <c r="CQ417" t="s">
        <v>13406</v>
      </c>
      <c r="CR417" t="s">
        <v>1547</v>
      </c>
      <c r="CS417">
        <v>8</v>
      </c>
      <c r="CT417" t="s">
        <v>3590</v>
      </c>
      <c r="CU417" t="s">
        <v>3590</v>
      </c>
      <c r="CV417" t="s">
        <v>3590</v>
      </c>
      <c r="CW417" t="s">
        <v>1547</v>
      </c>
      <c r="CX417" t="s">
        <v>1547</v>
      </c>
      <c r="CY417">
        <v>415</v>
      </c>
      <c r="CZ417" t="s">
        <v>7724</v>
      </c>
      <c r="DA417" t="s">
        <v>1547</v>
      </c>
      <c r="DB417" t="s">
        <v>1881</v>
      </c>
      <c r="DC417" t="s">
        <v>1882</v>
      </c>
      <c r="DD417" t="s">
        <v>3642</v>
      </c>
      <c r="DE417" t="s">
        <v>3591</v>
      </c>
      <c r="DF417" t="s">
        <v>3643</v>
      </c>
      <c r="DG417" t="s">
        <v>2265</v>
      </c>
      <c r="DH417" t="s">
        <v>2265</v>
      </c>
      <c r="DI417" t="s">
        <v>7306</v>
      </c>
      <c r="DJ417" t="s">
        <v>7410</v>
      </c>
      <c r="DK417"/>
      <c r="DL417" t="s">
        <v>7306</v>
      </c>
      <c r="DM417">
        <v>9</v>
      </c>
      <c r="DN417" t="s">
        <v>1883</v>
      </c>
      <c r="DO417" t="s">
        <v>1568</v>
      </c>
      <c r="DP417" t="b">
        <v>1</v>
      </c>
      <c r="DQ417" t="b">
        <v>0</v>
      </c>
      <c r="DR417" t="b">
        <v>1</v>
      </c>
      <c r="DS417" t="b">
        <v>0</v>
      </c>
      <c r="DT417" t="b">
        <v>0</v>
      </c>
      <c r="DU417" t="b">
        <v>1</v>
      </c>
      <c r="DV417" t="b">
        <v>0</v>
      </c>
      <c r="DW417">
        <v>0</v>
      </c>
      <c r="DX417" t="b">
        <v>0</v>
      </c>
      <c r="DY417" t="b">
        <v>0</v>
      </c>
      <c r="DZ417" t="b">
        <v>0</v>
      </c>
      <c r="EA417" t="b">
        <v>0</v>
      </c>
      <c r="EB417" t="b">
        <v>0</v>
      </c>
      <c r="EC417" t="b">
        <v>0</v>
      </c>
      <c r="ED417" t="b">
        <v>0</v>
      </c>
      <c r="EE417" t="b">
        <v>0</v>
      </c>
      <c r="EF417" t="b">
        <v>0</v>
      </c>
      <c r="EG417" t="b" cm="1">
        <v>0</v>
      </c>
      <c r="EH417" t="b">
        <v>0</v>
      </c>
      <c r="EI417" t="b">
        <v>0</v>
      </c>
      <c r="EJ417" t="b">
        <v>0</v>
      </c>
      <c r="EK417" t="s">
        <v>1547</v>
      </c>
      <c r="EL417">
        <v>0</v>
      </c>
      <c r="EM417">
        <v>11</v>
      </c>
      <c r="EN417" t="b">
        <v>0</v>
      </c>
    </row>
    <row r="418" spans="1:144" ht="15.75">
      <c r="A418"/>
      <c r="B418" t="s">
        <v>1568</v>
      </c>
      <c r="C418" t="s">
        <v>1568</v>
      </c>
      <c r="D418" t="s">
        <v>3645</v>
      </c>
      <c r="E418" t="s">
        <v>3646</v>
      </c>
      <c r="F418"/>
      <c r="G418" t="s">
        <v>3639</v>
      </c>
      <c r="H418" t="s">
        <v>3640</v>
      </c>
      <c r="I418" t="s">
        <v>1230</v>
      </c>
      <c r="J418"/>
      <c r="K418" t="s">
        <v>902</v>
      </c>
      <c r="L418" t="s">
        <v>3190</v>
      </c>
      <c r="M418" t="s">
        <v>1995</v>
      </c>
      <c r="N418"/>
      <c r="O418" t="s">
        <v>3590</v>
      </c>
      <c r="P418" t="s">
        <v>1568</v>
      </c>
      <c r="Q418" t="s">
        <v>3591</v>
      </c>
      <c r="R418" t="s">
        <v>3592</v>
      </c>
      <c r="S418"/>
      <c r="T418" t="s">
        <v>2265</v>
      </c>
      <c r="U418" t="s">
        <v>13397</v>
      </c>
      <c r="V418" t="s">
        <v>13407</v>
      </c>
      <c r="W418"/>
      <c r="X418"/>
      <c r="Y418"/>
      <c r="Z418"/>
      <c r="AA418"/>
      <c r="AB418"/>
      <c r="AC418"/>
      <c r="AD418"/>
      <c r="AE418"/>
      <c r="AF418"/>
      <c r="AG418"/>
      <c r="AH418"/>
      <c r="AI418"/>
      <c r="AJ418"/>
      <c r="AK418"/>
      <c r="AL418"/>
      <c r="AM418"/>
      <c r="AN418"/>
      <c r="AO418" s="108" t="s">
        <v>43</v>
      </c>
      <c r="AP418" t="s">
        <v>2849</v>
      </c>
      <c r="AQ418">
        <v>17</v>
      </c>
      <c r="AR418" t="s">
        <v>7419</v>
      </c>
      <c r="AS418" t="s">
        <v>1568</v>
      </c>
      <c r="AT418" t="s">
        <v>1885</v>
      </c>
      <c r="AU418" t="s">
        <v>3646</v>
      </c>
      <c r="AV418" t="s">
        <v>7420</v>
      </c>
      <c r="AW418" t="s">
        <v>1744</v>
      </c>
      <c r="AX418" t="s">
        <v>1740</v>
      </c>
      <c r="AY418" t="s">
        <v>7403</v>
      </c>
      <c r="AZ418" t="s">
        <v>3591</v>
      </c>
      <c r="BA418" t="s">
        <v>7421</v>
      </c>
      <c r="BB418" t="s">
        <v>1230</v>
      </c>
      <c r="BC418" t="s">
        <v>3190</v>
      </c>
      <c r="BD418" t="s">
        <v>7422</v>
      </c>
      <c r="BE418" t="s">
        <v>3588</v>
      </c>
      <c r="BF418">
        <v>418</v>
      </c>
      <c r="BG418">
        <v>403</v>
      </c>
      <c r="BH418">
        <v>0</v>
      </c>
      <c r="BI418" t="s">
        <v>3646</v>
      </c>
      <c r="BJ418">
        <v>1</v>
      </c>
      <c r="BK418">
        <v>0</v>
      </c>
      <c r="BL418">
        <v>0</v>
      </c>
      <c r="BM418" t="s">
        <v>1547</v>
      </c>
      <c r="BN418" t="s">
        <v>3343</v>
      </c>
      <c r="BO418" t="s">
        <v>6479</v>
      </c>
      <c r="BP418" t="s" cm="1">
        <v>7291</v>
      </c>
      <c r="BQ418" t="s">
        <v>1547</v>
      </c>
      <c r="BR418" t="s">
        <v>3590</v>
      </c>
      <c r="BS418">
        <v>16</v>
      </c>
      <c r="BT418" t="s">
        <v>5165</v>
      </c>
      <c r="BU418" t="s">
        <v>15479</v>
      </c>
      <c r="BV418" t="s">
        <v>3645</v>
      </c>
      <c r="BW418" t="s">
        <v>7420</v>
      </c>
      <c r="BX418" t="s">
        <v>7406</v>
      </c>
      <c r="BY418" t="s">
        <v>1744</v>
      </c>
      <c r="BZ418" t="s">
        <v>2265</v>
      </c>
      <c r="CA418" t="s">
        <v>1744</v>
      </c>
      <c r="CB418" t="s">
        <v>1995</v>
      </c>
      <c r="CC418"/>
      <c r="CD418" t="s">
        <v>998</v>
      </c>
      <c r="CE418" t="s">
        <v>1230</v>
      </c>
      <c r="CF418" t="s">
        <v>7423</v>
      </c>
      <c r="CG418" t="s">
        <v>7424</v>
      </c>
      <c r="CH418" t="s">
        <v>1230</v>
      </c>
      <c r="CI418" t="s">
        <v>1547</v>
      </c>
      <c r="CJ418" t="s">
        <v>3592</v>
      </c>
      <c r="CK418" t="s">
        <v>1568</v>
      </c>
      <c r="CL418"/>
      <c r="CM418"/>
      <c r="CN418" t="s">
        <v>13397</v>
      </c>
      <c r="CO418" t="s">
        <v>13407</v>
      </c>
      <c r="CP418" t="s">
        <v>13397</v>
      </c>
      <c r="CQ418" t="s">
        <v>13407</v>
      </c>
      <c r="CR418" t="s">
        <v>1547</v>
      </c>
      <c r="CS418">
        <v>8</v>
      </c>
      <c r="CT418" t="s">
        <v>3590</v>
      </c>
      <c r="CU418" t="s">
        <v>3590</v>
      </c>
      <c r="CV418" t="s">
        <v>3590</v>
      </c>
      <c r="CW418" t="s">
        <v>1547</v>
      </c>
      <c r="CX418" t="s">
        <v>1547</v>
      </c>
      <c r="CY418">
        <v>416</v>
      </c>
      <c r="CZ418" t="s">
        <v>7732</v>
      </c>
      <c r="DA418" t="s">
        <v>1547</v>
      </c>
      <c r="DB418" t="s">
        <v>1881</v>
      </c>
      <c r="DC418" t="s">
        <v>1882</v>
      </c>
      <c r="DD418" t="s">
        <v>3646</v>
      </c>
      <c r="DE418" t="s">
        <v>3591</v>
      </c>
      <c r="DF418" t="s">
        <v>3639</v>
      </c>
      <c r="DG418" t="s">
        <v>2265</v>
      </c>
      <c r="DH418" t="s">
        <v>2265</v>
      </c>
      <c r="DI418" t="s">
        <v>7306</v>
      </c>
      <c r="DJ418" t="s">
        <v>7419</v>
      </c>
      <c r="DK418"/>
      <c r="DL418" t="s">
        <v>7306</v>
      </c>
      <c r="DM418">
        <v>9</v>
      </c>
      <c r="DN418" t="s">
        <v>1883</v>
      </c>
      <c r="DO418" t="s">
        <v>1568</v>
      </c>
      <c r="DP418" t="b">
        <v>1</v>
      </c>
      <c r="DQ418" t="b">
        <v>0</v>
      </c>
      <c r="DR418" t="b">
        <v>1</v>
      </c>
      <c r="DS418" t="b">
        <v>0</v>
      </c>
      <c r="DT418" t="b">
        <v>0</v>
      </c>
      <c r="DU418" t="b">
        <v>1</v>
      </c>
      <c r="DV418" t="b">
        <v>0</v>
      </c>
      <c r="DW418">
        <v>0</v>
      </c>
      <c r="DX418" t="b">
        <v>0</v>
      </c>
      <c r="DY418" t="b">
        <v>0</v>
      </c>
      <c r="DZ418" t="b">
        <v>0</v>
      </c>
      <c r="EA418" t="b">
        <v>0</v>
      </c>
      <c r="EB418" t="b">
        <v>0</v>
      </c>
      <c r="EC418" t="b">
        <v>0</v>
      </c>
      <c r="ED418" t="b">
        <v>0</v>
      </c>
      <c r="EE418" t="b">
        <v>0</v>
      </c>
      <c r="EF418" t="b">
        <v>0</v>
      </c>
      <c r="EG418" t="b" cm="1">
        <v>0</v>
      </c>
      <c r="EH418" t="b">
        <v>0</v>
      </c>
      <c r="EI418" t="b">
        <v>0</v>
      </c>
      <c r="EJ418" t="b">
        <v>0</v>
      </c>
      <c r="EK418" t="s">
        <v>1547</v>
      </c>
      <c r="EL418">
        <v>0</v>
      </c>
      <c r="EM418">
        <v>12</v>
      </c>
      <c r="EN418" t="b">
        <v>0</v>
      </c>
    </row>
    <row r="419" spans="1:144" ht="15.75">
      <c r="A419"/>
      <c r="B419" t="s">
        <v>1568</v>
      </c>
      <c r="C419" t="s">
        <v>1568</v>
      </c>
      <c r="D419" t="s">
        <v>3647</v>
      </c>
      <c r="E419" t="s">
        <v>3648</v>
      </c>
      <c r="F419"/>
      <c r="G419" t="s">
        <v>3649</v>
      </c>
      <c r="H419" t="s">
        <v>3650</v>
      </c>
      <c r="I419" t="s">
        <v>1230</v>
      </c>
      <c r="J419"/>
      <c r="K419" t="s">
        <v>902</v>
      </c>
      <c r="L419" t="s">
        <v>3190</v>
      </c>
      <c r="M419" t="s">
        <v>1995</v>
      </c>
      <c r="N419"/>
      <c r="O419" t="s">
        <v>3590</v>
      </c>
      <c r="P419" t="s">
        <v>1568</v>
      </c>
      <c r="Q419" t="s">
        <v>3591</v>
      </c>
      <c r="R419" t="s">
        <v>3592</v>
      </c>
      <c r="S419"/>
      <c r="T419" t="s">
        <v>2265</v>
      </c>
      <c r="U419" t="s">
        <v>13397</v>
      </c>
      <c r="V419" t="s">
        <v>13408</v>
      </c>
      <c r="W419"/>
      <c r="X419"/>
      <c r="Y419"/>
      <c r="Z419"/>
      <c r="AA419"/>
      <c r="AB419"/>
      <c r="AC419"/>
      <c r="AD419"/>
      <c r="AE419"/>
      <c r="AF419"/>
      <c r="AG419"/>
      <c r="AH419"/>
      <c r="AI419"/>
      <c r="AJ419"/>
      <c r="AK419"/>
      <c r="AL419"/>
      <c r="AM419"/>
      <c r="AN419"/>
      <c r="AO419" s="108" t="s">
        <v>43</v>
      </c>
      <c r="AP419" t="s">
        <v>2849</v>
      </c>
      <c r="AQ419">
        <v>18</v>
      </c>
      <c r="AR419" t="s">
        <v>7426</v>
      </c>
      <c r="AS419" t="s">
        <v>1568</v>
      </c>
      <c r="AT419" t="s">
        <v>1885</v>
      </c>
      <c r="AU419" t="s">
        <v>3648</v>
      </c>
      <c r="AV419" t="s">
        <v>7427</v>
      </c>
      <c r="AW419" t="s">
        <v>1744</v>
      </c>
      <c r="AX419" t="s">
        <v>1740</v>
      </c>
      <c r="AY419" t="s">
        <v>7428</v>
      </c>
      <c r="AZ419" t="s">
        <v>3591</v>
      </c>
      <c r="BA419" t="s">
        <v>7429</v>
      </c>
      <c r="BB419" t="s">
        <v>1230</v>
      </c>
      <c r="BC419" t="s">
        <v>3190</v>
      </c>
      <c r="BD419" t="s">
        <v>7430</v>
      </c>
      <c r="BE419" t="s">
        <v>3588</v>
      </c>
      <c r="BF419">
        <v>419</v>
      </c>
      <c r="BG419">
        <v>403</v>
      </c>
      <c r="BH419">
        <v>0</v>
      </c>
      <c r="BI419" t="s">
        <v>3648</v>
      </c>
      <c r="BJ419">
        <v>1</v>
      </c>
      <c r="BK419">
        <v>0</v>
      </c>
      <c r="BL419">
        <v>0</v>
      </c>
      <c r="BM419" t="s">
        <v>1547</v>
      </c>
      <c r="BN419" t="s">
        <v>3343</v>
      </c>
      <c r="BO419" t="s">
        <v>6479</v>
      </c>
      <c r="BP419" t="s" cm="1">
        <v>7291</v>
      </c>
      <c r="BQ419" t="s">
        <v>1547</v>
      </c>
      <c r="BR419" t="s">
        <v>3590</v>
      </c>
      <c r="BS419">
        <v>17</v>
      </c>
      <c r="BT419" t="s">
        <v>5174</v>
      </c>
      <c r="BU419" t="s">
        <v>15480</v>
      </c>
      <c r="BV419" t="s">
        <v>3647</v>
      </c>
      <c r="BW419" t="s">
        <v>7427</v>
      </c>
      <c r="BX419" t="s">
        <v>7431</v>
      </c>
      <c r="BY419" t="s">
        <v>1744</v>
      </c>
      <c r="BZ419" t="s">
        <v>2265</v>
      </c>
      <c r="CA419" t="s">
        <v>1744</v>
      </c>
      <c r="CB419" t="s">
        <v>1995</v>
      </c>
      <c r="CC419"/>
      <c r="CD419" t="s">
        <v>998</v>
      </c>
      <c r="CE419" t="s">
        <v>1230</v>
      </c>
      <c r="CF419" t="s">
        <v>7432</v>
      </c>
      <c r="CG419" t="s">
        <v>7433</v>
      </c>
      <c r="CH419" t="s">
        <v>1230</v>
      </c>
      <c r="CI419" t="s">
        <v>1547</v>
      </c>
      <c r="CJ419" t="s">
        <v>3592</v>
      </c>
      <c r="CK419" t="s">
        <v>1568</v>
      </c>
      <c r="CL419"/>
      <c r="CM419"/>
      <c r="CN419" t="s">
        <v>13397</v>
      </c>
      <c r="CO419" t="s">
        <v>13408</v>
      </c>
      <c r="CP419" t="s">
        <v>13397</v>
      </c>
      <c r="CQ419" t="s">
        <v>13408</v>
      </c>
      <c r="CR419" t="s">
        <v>1547</v>
      </c>
      <c r="CS419">
        <v>8</v>
      </c>
      <c r="CT419" t="s">
        <v>3590</v>
      </c>
      <c r="CU419" t="s">
        <v>3590</v>
      </c>
      <c r="CV419" t="s">
        <v>3590</v>
      </c>
      <c r="CW419" t="s">
        <v>1547</v>
      </c>
      <c r="CX419" t="s">
        <v>1547</v>
      </c>
      <c r="CY419">
        <v>417</v>
      </c>
      <c r="CZ419" t="s">
        <v>7741</v>
      </c>
      <c r="DA419" t="s">
        <v>1547</v>
      </c>
      <c r="DB419" t="s">
        <v>1881</v>
      </c>
      <c r="DC419" t="s">
        <v>1882</v>
      </c>
      <c r="DD419" t="s">
        <v>3648</v>
      </c>
      <c r="DE419" t="s">
        <v>3591</v>
      </c>
      <c r="DF419" t="s">
        <v>3649</v>
      </c>
      <c r="DG419" t="s">
        <v>2265</v>
      </c>
      <c r="DH419" t="s">
        <v>2265</v>
      </c>
      <c r="DI419" t="s">
        <v>7306</v>
      </c>
      <c r="DJ419" t="s">
        <v>7426</v>
      </c>
      <c r="DK419"/>
      <c r="DL419" t="s">
        <v>7306</v>
      </c>
      <c r="DM419">
        <v>9</v>
      </c>
      <c r="DN419" t="s">
        <v>1883</v>
      </c>
      <c r="DO419" t="s">
        <v>1568</v>
      </c>
      <c r="DP419" t="b">
        <v>1</v>
      </c>
      <c r="DQ419" t="b">
        <v>0</v>
      </c>
      <c r="DR419" t="b">
        <v>1</v>
      </c>
      <c r="DS419" t="b">
        <v>0</v>
      </c>
      <c r="DT419" t="b">
        <v>0</v>
      </c>
      <c r="DU419" t="b">
        <v>1</v>
      </c>
      <c r="DV419" t="b">
        <v>0</v>
      </c>
      <c r="DW419">
        <v>0</v>
      </c>
      <c r="DX419" t="b">
        <v>0</v>
      </c>
      <c r="DY419" t="b">
        <v>0</v>
      </c>
      <c r="DZ419" t="b">
        <v>0</v>
      </c>
      <c r="EA419" t="b">
        <v>0</v>
      </c>
      <c r="EB419" t="b">
        <v>0</v>
      </c>
      <c r="EC419" t="b">
        <v>0</v>
      </c>
      <c r="ED419" t="b">
        <v>0</v>
      </c>
      <c r="EE419" t="b">
        <v>0</v>
      </c>
      <c r="EF419" t="b">
        <v>0</v>
      </c>
      <c r="EG419" t="b" cm="1">
        <v>0</v>
      </c>
      <c r="EH419" t="b">
        <v>0</v>
      </c>
      <c r="EI419" t="b">
        <v>0</v>
      </c>
      <c r="EJ419" t="b">
        <v>0</v>
      </c>
      <c r="EK419" t="s">
        <v>1547</v>
      </c>
      <c r="EL419">
        <v>0</v>
      </c>
      <c r="EM419">
        <v>19</v>
      </c>
      <c r="EN419" t="b">
        <v>0</v>
      </c>
    </row>
    <row r="420" spans="1:144" ht="15.75">
      <c r="A420"/>
      <c r="B420" t="s">
        <v>1568</v>
      </c>
      <c r="C420" t="s">
        <v>1568</v>
      </c>
      <c r="D420" t="s">
        <v>3651</v>
      </c>
      <c r="E420" t="s">
        <v>3652</v>
      </c>
      <c r="F420" t="s">
        <v>3653</v>
      </c>
      <c r="G420" t="s">
        <v>3654</v>
      </c>
      <c r="H420" t="s">
        <v>3654</v>
      </c>
      <c r="I420" t="s">
        <v>1230</v>
      </c>
      <c r="J420"/>
      <c r="K420" t="s">
        <v>902</v>
      </c>
      <c r="L420" t="s">
        <v>3190</v>
      </c>
      <c r="M420" t="s">
        <v>1995</v>
      </c>
      <c r="N420"/>
      <c r="O420" t="s">
        <v>3590</v>
      </c>
      <c r="P420" t="s">
        <v>1568</v>
      </c>
      <c r="Q420" t="s">
        <v>3591</v>
      </c>
      <c r="R420" t="s">
        <v>3592</v>
      </c>
      <c r="S420"/>
      <c r="T420" t="s">
        <v>2265</v>
      </c>
      <c r="U420" t="s">
        <v>13397</v>
      </c>
      <c r="V420" t="s">
        <v>13409</v>
      </c>
      <c r="W420"/>
      <c r="X420"/>
      <c r="Y420"/>
      <c r="Z420"/>
      <c r="AA420"/>
      <c r="AB420"/>
      <c r="AC420"/>
      <c r="AD420"/>
      <c r="AE420"/>
      <c r="AF420"/>
      <c r="AG420"/>
      <c r="AH420"/>
      <c r="AI420"/>
      <c r="AJ420"/>
      <c r="AK420"/>
      <c r="AL420"/>
      <c r="AM420"/>
      <c r="AN420"/>
      <c r="AO420" s="108" t="s">
        <v>43</v>
      </c>
      <c r="AP420" t="s">
        <v>2849</v>
      </c>
      <c r="AQ420">
        <v>19</v>
      </c>
      <c r="AR420" t="s">
        <v>7435</v>
      </c>
      <c r="AS420" t="s">
        <v>1568</v>
      </c>
      <c r="AT420" t="s">
        <v>1885</v>
      </c>
      <c r="AU420" t="s">
        <v>3652</v>
      </c>
      <c r="AV420" t="s">
        <v>7436</v>
      </c>
      <c r="AW420" t="s">
        <v>7437</v>
      </c>
      <c r="AX420" t="s">
        <v>1740</v>
      </c>
      <c r="AY420" t="s">
        <v>7438</v>
      </c>
      <c r="AZ420" t="s">
        <v>3591</v>
      </c>
      <c r="BA420" t="s">
        <v>7439</v>
      </c>
      <c r="BB420" t="s">
        <v>1230</v>
      </c>
      <c r="BC420" t="s">
        <v>3190</v>
      </c>
      <c r="BD420" t="s">
        <v>7440</v>
      </c>
      <c r="BE420" t="s">
        <v>3588</v>
      </c>
      <c r="BF420">
        <v>420</v>
      </c>
      <c r="BG420">
        <v>403</v>
      </c>
      <c r="BH420">
        <v>0</v>
      </c>
      <c r="BI420" t="s">
        <v>3652</v>
      </c>
      <c r="BJ420">
        <v>1</v>
      </c>
      <c r="BK420">
        <v>0</v>
      </c>
      <c r="BL420">
        <v>0</v>
      </c>
      <c r="BM420" t="s">
        <v>1547</v>
      </c>
      <c r="BN420" t="s">
        <v>3343</v>
      </c>
      <c r="BO420" t="s">
        <v>6479</v>
      </c>
      <c r="BP420" t="s" cm="1">
        <v>7291</v>
      </c>
      <c r="BQ420" t="s">
        <v>1547</v>
      </c>
      <c r="BR420" t="s">
        <v>3590</v>
      </c>
      <c r="BS420">
        <v>18</v>
      </c>
      <c r="BT420" t="s">
        <v>5176</v>
      </c>
      <c r="BU420" t="s">
        <v>15481</v>
      </c>
      <c r="BV420" t="s">
        <v>3651</v>
      </c>
      <c r="BW420" t="s">
        <v>7436</v>
      </c>
      <c r="BX420" t="s">
        <v>7438</v>
      </c>
      <c r="BY420" t="s">
        <v>1744</v>
      </c>
      <c r="BZ420" t="s">
        <v>2265</v>
      </c>
      <c r="CA420" t="s">
        <v>1744</v>
      </c>
      <c r="CB420" t="s">
        <v>1995</v>
      </c>
      <c r="CC420"/>
      <c r="CD420" t="s">
        <v>998</v>
      </c>
      <c r="CE420" t="s">
        <v>1230</v>
      </c>
      <c r="CF420" t="s">
        <v>7441</v>
      </c>
      <c r="CG420" t="s">
        <v>7442</v>
      </c>
      <c r="CH420" t="s">
        <v>1230</v>
      </c>
      <c r="CI420" t="s">
        <v>1547</v>
      </c>
      <c r="CJ420" t="s">
        <v>3592</v>
      </c>
      <c r="CK420" t="s">
        <v>1568</v>
      </c>
      <c r="CL420"/>
      <c r="CM420"/>
      <c r="CN420" t="s">
        <v>13397</v>
      </c>
      <c r="CO420" t="s">
        <v>13409</v>
      </c>
      <c r="CP420" t="s">
        <v>13397</v>
      </c>
      <c r="CQ420" t="s">
        <v>13409</v>
      </c>
      <c r="CR420" t="s">
        <v>1547</v>
      </c>
      <c r="CS420">
        <v>8</v>
      </c>
      <c r="CT420" t="s">
        <v>3590</v>
      </c>
      <c r="CU420" t="s">
        <v>3590</v>
      </c>
      <c r="CV420" t="s">
        <v>3590</v>
      </c>
      <c r="CW420" t="s">
        <v>1547</v>
      </c>
      <c r="CX420" t="s">
        <v>1547</v>
      </c>
      <c r="CY420">
        <v>418</v>
      </c>
      <c r="CZ420" t="s">
        <v>7750</v>
      </c>
      <c r="DA420" t="s">
        <v>1547</v>
      </c>
      <c r="DB420" t="s">
        <v>1881</v>
      </c>
      <c r="DC420" t="s">
        <v>1882</v>
      </c>
      <c r="DD420" t="s">
        <v>3652</v>
      </c>
      <c r="DE420" t="s">
        <v>3591</v>
      </c>
      <c r="DF420" t="s">
        <v>3654</v>
      </c>
      <c r="DG420" t="s">
        <v>2265</v>
      </c>
      <c r="DH420" t="s">
        <v>2265</v>
      </c>
      <c r="DI420" t="s">
        <v>7306</v>
      </c>
      <c r="DJ420" t="s">
        <v>7435</v>
      </c>
      <c r="DK420"/>
      <c r="DL420" t="s">
        <v>7306</v>
      </c>
      <c r="DM420">
        <v>9</v>
      </c>
      <c r="DN420" t="s">
        <v>1883</v>
      </c>
      <c r="DO420" t="s">
        <v>1568</v>
      </c>
      <c r="DP420" t="b">
        <v>1</v>
      </c>
      <c r="DQ420" t="b">
        <v>0</v>
      </c>
      <c r="DR420" t="b">
        <v>1</v>
      </c>
      <c r="DS420" t="b">
        <v>0</v>
      </c>
      <c r="DT420" t="b">
        <v>0</v>
      </c>
      <c r="DU420" t="b">
        <v>1</v>
      </c>
      <c r="DV420" t="b">
        <v>0</v>
      </c>
      <c r="DW420">
        <v>0</v>
      </c>
      <c r="DX420" t="b">
        <v>0</v>
      </c>
      <c r="DY420" t="b">
        <v>0</v>
      </c>
      <c r="DZ420" t="b">
        <v>0</v>
      </c>
      <c r="EA420" t="b">
        <v>0</v>
      </c>
      <c r="EB420" t="b">
        <v>0</v>
      </c>
      <c r="EC420" t="b">
        <v>0</v>
      </c>
      <c r="ED420" t="b">
        <v>0</v>
      </c>
      <c r="EE420" t="b">
        <v>0</v>
      </c>
      <c r="EF420" t="b">
        <v>0</v>
      </c>
      <c r="EG420" t="b" cm="1">
        <v>0</v>
      </c>
      <c r="EH420" t="b">
        <v>0</v>
      </c>
      <c r="EI420" t="b">
        <v>0</v>
      </c>
      <c r="EJ420" t="b">
        <v>0</v>
      </c>
      <c r="EK420" t="s">
        <v>1547</v>
      </c>
      <c r="EL420">
        <v>0</v>
      </c>
      <c r="EM420">
        <v>15</v>
      </c>
      <c r="EN420" t="b">
        <v>0</v>
      </c>
    </row>
    <row r="421" spans="1:144" ht="15.75">
      <c r="A421"/>
      <c r="B421" t="s">
        <v>1568</v>
      </c>
      <c r="C421" t="s">
        <v>1568</v>
      </c>
      <c r="D421" t="s">
        <v>3655</v>
      </c>
      <c r="E421" t="s">
        <v>3656</v>
      </c>
      <c r="F421" t="s">
        <v>3657</v>
      </c>
      <c r="G421" t="s">
        <v>3657</v>
      </c>
      <c r="H421" t="s">
        <v>3658</v>
      </c>
      <c r="I421" t="s">
        <v>1230</v>
      </c>
      <c r="J421"/>
      <c r="K421" t="s">
        <v>902</v>
      </c>
      <c r="L421" t="s">
        <v>3190</v>
      </c>
      <c r="M421" t="s">
        <v>2001</v>
      </c>
      <c r="N421"/>
      <c r="O421" t="s">
        <v>3590</v>
      </c>
      <c r="P421" t="s">
        <v>1568</v>
      </c>
      <c r="Q421" t="s">
        <v>3591</v>
      </c>
      <c r="R421" t="s">
        <v>3592</v>
      </c>
      <c r="S421"/>
      <c r="T421" t="s">
        <v>2265</v>
      </c>
      <c r="U421" t="s">
        <v>13397</v>
      </c>
      <c r="V421" t="s">
        <v>13410</v>
      </c>
      <c r="W421"/>
      <c r="X421"/>
      <c r="Y421"/>
      <c r="Z421"/>
      <c r="AA421"/>
      <c r="AB421"/>
      <c r="AC421"/>
      <c r="AD421"/>
      <c r="AE421"/>
      <c r="AF421"/>
      <c r="AG421"/>
      <c r="AH421"/>
      <c r="AI421"/>
      <c r="AJ421"/>
      <c r="AK421"/>
      <c r="AL421"/>
      <c r="AM421"/>
      <c r="AN421"/>
      <c r="AO421" s="108" t="s">
        <v>43</v>
      </c>
      <c r="AP421" t="s">
        <v>2849</v>
      </c>
      <c r="AQ421">
        <v>20</v>
      </c>
      <c r="AR421" t="s">
        <v>7444</v>
      </c>
      <c r="AS421" t="s">
        <v>1568</v>
      </c>
      <c r="AT421" t="s">
        <v>1885</v>
      </c>
      <c r="AU421" t="s">
        <v>3656</v>
      </c>
      <c r="AV421" t="s">
        <v>7445</v>
      </c>
      <c r="AW421" t="s">
        <v>7446</v>
      </c>
      <c r="AX421" t="s">
        <v>1740</v>
      </c>
      <c r="AY421" t="s">
        <v>7446</v>
      </c>
      <c r="AZ421" t="s">
        <v>3591</v>
      </c>
      <c r="BA421" t="s">
        <v>7447</v>
      </c>
      <c r="BB421" t="s">
        <v>1230</v>
      </c>
      <c r="BC421" t="s">
        <v>3190</v>
      </c>
      <c r="BD421" t="s">
        <v>7448</v>
      </c>
      <c r="BE421" t="s">
        <v>3588</v>
      </c>
      <c r="BF421">
        <v>421</v>
      </c>
      <c r="BG421">
        <v>403</v>
      </c>
      <c r="BH421">
        <v>0</v>
      </c>
      <c r="BI421" t="s">
        <v>3656</v>
      </c>
      <c r="BJ421">
        <v>1</v>
      </c>
      <c r="BK421">
        <v>0</v>
      </c>
      <c r="BL421">
        <v>0</v>
      </c>
      <c r="BM421" t="s">
        <v>1547</v>
      </c>
      <c r="BN421" t="s">
        <v>3343</v>
      </c>
      <c r="BO421" t="s">
        <v>6479</v>
      </c>
      <c r="BP421" t="s" cm="1">
        <v>7291</v>
      </c>
      <c r="BQ421" t="s">
        <v>1547</v>
      </c>
      <c r="BR421" t="s">
        <v>3590</v>
      </c>
      <c r="BS421">
        <v>19</v>
      </c>
      <c r="BT421" t="s">
        <v>5180</v>
      </c>
      <c r="BU421" t="s">
        <v>15482</v>
      </c>
      <c r="BV421" t="s">
        <v>3655</v>
      </c>
      <c r="BW421" t="s">
        <v>7445</v>
      </c>
      <c r="BX421" t="s">
        <v>7449</v>
      </c>
      <c r="BY421" t="s">
        <v>1744</v>
      </c>
      <c r="BZ421" t="s">
        <v>2265</v>
      </c>
      <c r="CA421" t="s">
        <v>1744</v>
      </c>
      <c r="CB421" t="s">
        <v>2001</v>
      </c>
      <c r="CC421"/>
      <c r="CD421" t="s">
        <v>998</v>
      </c>
      <c r="CE421" t="s">
        <v>1230</v>
      </c>
      <c r="CF421" t="s">
        <v>7450</v>
      </c>
      <c r="CG421" t="s">
        <v>7451</v>
      </c>
      <c r="CH421" t="s">
        <v>1230</v>
      </c>
      <c r="CI421" t="s">
        <v>1547</v>
      </c>
      <c r="CJ421" t="s">
        <v>3592</v>
      </c>
      <c r="CK421" t="s">
        <v>1568</v>
      </c>
      <c r="CL421"/>
      <c r="CM421"/>
      <c r="CN421" t="s">
        <v>13397</v>
      </c>
      <c r="CO421" t="s">
        <v>13410</v>
      </c>
      <c r="CP421" t="s">
        <v>13397</v>
      </c>
      <c r="CQ421" t="s">
        <v>13410</v>
      </c>
      <c r="CR421" t="s">
        <v>1547</v>
      </c>
      <c r="CS421">
        <v>8</v>
      </c>
      <c r="CT421" t="s">
        <v>3590</v>
      </c>
      <c r="CU421" t="s">
        <v>3590</v>
      </c>
      <c r="CV421" t="s">
        <v>3590</v>
      </c>
      <c r="CW421" t="s">
        <v>1547</v>
      </c>
      <c r="CX421" t="s">
        <v>1547</v>
      </c>
      <c r="CY421">
        <v>419</v>
      </c>
      <c r="CZ421" t="s">
        <v>7758</v>
      </c>
      <c r="DA421" t="s">
        <v>1547</v>
      </c>
      <c r="DB421" t="s">
        <v>1881</v>
      </c>
      <c r="DC421" t="s">
        <v>1882</v>
      </c>
      <c r="DD421" t="s">
        <v>3656</v>
      </c>
      <c r="DE421" t="s">
        <v>3591</v>
      </c>
      <c r="DF421" t="s">
        <v>3657</v>
      </c>
      <c r="DG421" t="s">
        <v>2265</v>
      </c>
      <c r="DH421" t="s">
        <v>2265</v>
      </c>
      <c r="DI421" t="s">
        <v>7306</v>
      </c>
      <c r="DJ421" t="s">
        <v>7444</v>
      </c>
      <c r="DK421"/>
      <c r="DL421" t="s">
        <v>7306</v>
      </c>
      <c r="DM421">
        <v>9</v>
      </c>
      <c r="DN421" t="s">
        <v>1883</v>
      </c>
      <c r="DO421" t="s">
        <v>1568</v>
      </c>
      <c r="DP421" t="b">
        <v>1</v>
      </c>
      <c r="DQ421" t="b">
        <v>0</v>
      </c>
      <c r="DR421" t="b">
        <v>1</v>
      </c>
      <c r="DS421" t="b">
        <v>0</v>
      </c>
      <c r="DT421" t="b">
        <v>0</v>
      </c>
      <c r="DU421" t="b">
        <v>1</v>
      </c>
      <c r="DV421" t="b">
        <v>0</v>
      </c>
      <c r="DW421">
        <v>0</v>
      </c>
      <c r="DX421" t="b">
        <v>0</v>
      </c>
      <c r="DY421" t="b">
        <v>0</v>
      </c>
      <c r="DZ421" t="b">
        <v>0</v>
      </c>
      <c r="EA421" t="b">
        <v>0</v>
      </c>
      <c r="EB421" t="b">
        <v>0</v>
      </c>
      <c r="EC421" t="b">
        <v>0</v>
      </c>
      <c r="ED421" t="b">
        <v>0</v>
      </c>
      <c r="EE421" t="b">
        <v>0</v>
      </c>
      <c r="EF421" t="b">
        <v>0</v>
      </c>
      <c r="EG421" t="b" cm="1">
        <v>0</v>
      </c>
      <c r="EH421" t="b">
        <v>0</v>
      </c>
      <c r="EI421" t="b">
        <v>0</v>
      </c>
      <c r="EJ421" t="b">
        <v>0</v>
      </c>
      <c r="EK421" t="s">
        <v>1547</v>
      </c>
      <c r="EL421">
        <v>0</v>
      </c>
      <c r="EM421">
        <v>30</v>
      </c>
      <c r="EN421" t="b">
        <v>0</v>
      </c>
    </row>
    <row r="422" spans="1:144" ht="15.75">
      <c r="A422"/>
      <c r="B422" t="s">
        <v>1568</v>
      </c>
      <c r="C422" t="s">
        <v>1568</v>
      </c>
      <c r="D422" t="s">
        <v>3659</v>
      </c>
      <c r="E422" t="s">
        <v>3660</v>
      </c>
      <c r="F422" t="s">
        <v>3661</v>
      </c>
      <c r="G422" t="s">
        <v>3661</v>
      </c>
      <c r="H422" t="s">
        <v>3662</v>
      </c>
      <c r="I422" t="s">
        <v>1230</v>
      </c>
      <c r="J422"/>
      <c r="K422" t="s">
        <v>902</v>
      </c>
      <c r="L422" t="s">
        <v>3190</v>
      </c>
      <c r="M422" t="s">
        <v>2001</v>
      </c>
      <c r="N422"/>
      <c r="O422" t="s">
        <v>3590</v>
      </c>
      <c r="P422" t="s">
        <v>1568</v>
      </c>
      <c r="Q422" t="s">
        <v>3591</v>
      </c>
      <c r="R422" t="s">
        <v>3592</v>
      </c>
      <c r="S422"/>
      <c r="T422" t="s">
        <v>2265</v>
      </c>
      <c r="U422" t="s">
        <v>13397</v>
      </c>
      <c r="V422" t="s">
        <v>13411</v>
      </c>
      <c r="W422"/>
      <c r="X422"/>
      <c r="Y422"/>
      <c r="Z422"/>
      <c r="AA422"/>
      <c r="AB422"/>
      <c r="AC422"/>
      <c r="AD422"/>
      <c r="AE422"/>
      <c r="AF422"/>
      <c r="AG422"/>
      <c r="AH422"/>
      <c r="AI422"/>
      <c r="AJ422"/>
      <c r="AK422"/>
      <c r="AL422"/>
      <c r="AM422"/>
      <c r="AN422"/>
      <c r="AO422" s="108" t="s">
        <v>43</v>
      </c>
      <c r="AP422" t="s">
        <v>2849</v>
      </c>
      <c r="AQ422">
        <v>21</v>
      </c>
      <c r="AR422" t="s">
        <v>7453</v>
      </c>
      <c r="AS422" t="s">
        <v>1568</v>
      </c>
      <c r="AT422" t="s">
        <v>1885</v>
      </c>
      <c r="AU422" t="s">
        <v>3660</v>
      </c>
      <c r="AV422" t="s">
        <v>7454</v>
      </c>
      <c r="AW422" t="s">
        <v>7455</v>
      </c>
      <c r="AX422" t="s">
        <v>1740</v>
      </c>
      <c r="AY422" t="s">
        <v>7455</v>
      </c>
      <c r="AZ422" t="s">
        <v>3591</v>
      </c>
      <c r="BA422" t="s">
        <v>7456</v>
      </c>
      <c r="BB422" t="s">
        <v>1230</v>
      </c>
      <c r="BC422" t="s">
        <v>3190</v>
      </c>
      <c r="BD422" t="s">
        <v>7457</v>
      </c>
      <c r="BE422" t="s">
        <v>3588</v>
      </c>
      <c r="BF422">
        <v>422</v>
      </c>
      <c r="BG422">
        <v>403</v>
      </c>
      <c r="BH422">
        <v>0</v>
      </c>
      <c r="BI422" t="s">
        <v>3660</v>
      </c>
      <c r="BJ422">
        <v>1</v>
      </c>
      <c r="BK422">
        <v>0</v>
      </c>
      <c r="BL422">
        <v>0</v>
      </c>
      <c r="BM422" t="s">
        <v>1547</v>
      </c>
      <c r="BN422" t="s">
        <v>3343</v>
      </c>
      <c r="BO422" t="s">
        <v>6479</v>
      </c>
      <c r="BP422" t="s" cm="1">
        <v>7291</v>
      </c>
      <c r="BQ422" t="s">
        <v>1547</v>
      </c>
      <c r="BR422" t="s">
        <v>3590</v>
      </c>
      <c r="BS422">
        <v>20</v>
      </c>
      <c r="BT422" t="s">
        <v>5184</v>
      </c>
      <c r="BU422" t="s">
        <v>15483</v>
      </c>
      <c r="BV422" t="s">
        <v>3659</v>
      </c>
      <c r="BW422" t="s">
        <v>7454</v>
      </c>
      <c r="BX422" t="s">
        <v>7458</v>
      </c>
      <c r="BY422" t="s">
        <v>1744</v>
      </c>
      <c r="BZ422" t="s">
        <v>2265</v>
      </c>
      <c r="CA422" t="s">
        <v>1744</v>
      </c>
      <c r="CB422" t="s">
        <v>2001</v>
      </c>
      <c r="CC422"/>
      <c r="CD422" t="s">
        <v>998</v>
      </c>
      <c r="CE422" t="s">
        <v>1230</v>
      </c>
      <c r="CF422" t="s">
        <v>7459</v>
      </c>
      <c r="CG422" t="s">
        <v>7460</v>
      </c>
      <c r="CH422" t="s">
        <v>1230</v>
      </c>
      <c r="CI422" t="s">
        <v>1547</v>
      </c>
      <c r="CJ422" t="s">
        <v>3592</v>
      </c>
      <c r="CK422" t="s">
        <v>1568</v>
      </c>
      <c r="CL422"/>
      <c r="CM422"/>
      <c r="CN422" t="s">
        <v>13397</v>
      </c>
      <c r="CO422" t="s">
        <v>13411</v>
      </c>
      <c r="CP422" t="s">
        <v>13397</v>
      </c>
      <c r="CQ422" t="s">
        <v>13411</v>
      </c>
      <c r="CR422" t="s">
        <v>1547</v>
      </c>
      <c r="CS422">
        <v>8</v>
      </c>
      <c r="CT422" t="s">
        <v>3590</v>
      </c>
      <c r="CU422" t="s">
        <v>3590</v>
      </c>
      <c r="CV422" t="s">
        <v>3590</v>
      </c>
      <c r="CW422" t="s">
        <v>1547</v>
      </c>
      <c r="CX422" t="s">
        <v>1547</v>
      </c>
      <c r="CY422">
        <v>420</v>
      </c>
      <c r="CZ422" t="s">
        <v>7766</v>
      </c>
      <c r="DA422" t="s">
        <v>1547</v>
      </c>
      <c r="DB422" t="s">
        <v>1881</v>
      </c>
      <c r="DC422" t="s">
        <v>1882</v>
      </c>
      <c r="DD422" t="s">
        <v>3660</v>
      </c>
      <c r="DE422" t="s">
        <v>3591</v>
      </c>
      <c r="DF422" t="s">
        <v>3661</v>
      </c>
      <c r="DG422" t="s">
        <v>2265</v>
      </c>
      <c r="DH422" t="s">
        <v>2265</v>
      </c>
      <c r="DI422" t="s">
        <v>7306</v>
      </c>
      <c r="DJ422" t="s">
        <v>7453</v>
      </c>
      <c r="DK422"/>
      <c r="DL422" t="s">
        <v>7306</v>
      </c>
      <c r="DM422">
        <v>9</v>
      </c>
      <c r="DN422" t="s">
        <v>1883</v>
      </c>
      <c r="DO422" t="s">
        <v>1568</v>
      </c>
      <c r="DP422" t="b">
        <v>1</v>
      </c>
      <c r="DQ422" t="b">
        <v>0</v>
      </c>
      <c r="DR422" t="b">
        <v>1</v>
      </c>
      <c r="DS422" t="b">
        <v>0</v>
      </c>
      <c r="DT422" t="b">
        <v>0</v>
      </c>
      <c r="DU422" t="b">
        <v>1</v>
      </c>
      <c r="DV422" t="b">
        <v>0</v>
      </c>
      <c r="DW422">
        <v>0</v>
      </c>
      <c r="DX422" t="b">
        <v>0</v>
      </c>
      <c r="DY422" t="b">
        <v>0</v>
      </c>
      <c r="DZ422" t="b">
        <v>0</v>
      </c>
      <c r="EA422" t="b">
        <v>0</v>
      </c>
      <c r="EB422" t="b">
        <v>0</v>
      </c>
      <c r="EC422" t="b">
        <v>0</v>
      </c>
      <c r="ED422" t="b">
        <v>0</v>
      </c>
      <c r="EE422" t="b">
        <v>0</v>
      </c>
      <c r="EF422" t="b">
        <v>0</v>
      </c>
      <c r="EG422" t="b" cm="1">
        <v>0</v>
      </c>
      <c r="EH422" t="b">
        <v>0</v>
      </c>
      <c r="EI422" t="b">
        <v>0</v>
      </c>
      <c r="EJ422" t="b">
        <v>0</v>
      </c>
      <c r="EK422" t="s">
        <v>1547</v>
      </c>
      <c r="EL422">
        <v>0</v>
      </c>
      <c r="EM422">
        <v>28</v>
      </c>
      <c r="EN422" t="b">
        <v>0</v>
      </c>
    </row>
    <row r="423" spans="1:144" ht="15.75">
      <c r="A423"/>
      <c r="B423" t="s">
        <v>1568</v>
      </c>
      <c r="C423" t="s">
        <v>1568</v>
      </c>
      <c r="D423" t="s">
        <v>3663</v>
      </c>
      <c r="E423" t="s">
        <v>3664</v>
      </c>
      <c r="F423" t="s">
        <v>3665</v>
      </c>
      <c r="G423" t="s">
        <v>3666</v>
      </c>
      <c r="H423" t="s">
        <v>3666</v>
      </c>
      <c r="I423" t="s">
        <v>1230</v>
      </c>
      <c r="J423"/>
      <c r="K423" t="s">
        <v>902</v>
      </c>
      <c r="L423" t="s">
        <v>3190</v>
      </c>
      <c r="M423" t="s">
        <v>2001</v>
      </c>
      <c r="N423"/>
      <c r="O423" t="s">
        <v>3590</v>
      </c>
      <c r="P423" t="s">
        <v>1568</v>
      </c>
      <c r="Q423" t="s">
        <v>3591</v>
      </c>
      <c r="R423" t="s">
        <v>3592</v>
      </c>
      <c r="S423"/>
      <c r="T423" t="s">
        <v>2265</v>
      </c>
      <c r="U423" t="s">
        <v>13397</v>
      </c>
      <c r="V423" t="s">
        <v>13412</v>
      </c>
      <c r="W423"/>
      <c r="X423"/>
      <c r="Y423"/>
      <c r="Z423"/>
      <c r="AA423"/>
      <c r="AB423"/>
      <c r="AC423"/>
      <c r="AD423"/>
      <c r="AE423"/>
      <c r="AF423"/>
      <c r="AG423"/>
      <c r="AH423"/>
      <c r="AI423"/>
      <c r="AJ423"/>
      <c r="AK423"/>
      <c r="AL423"/>
      <c r="AM423"/>
      <c r="AN423"/>
      <c r="AO423" s="108" t="s">
        <v>43</v>
      </c>
      <c r="AP423" t="s">
        <v>2849</v>
      </c>
      <c r="AQ423">
        <v>22</v>
      </c>
      <c r="AR423" t="s">
        <v>7462</v>
      </c>
      <c r="AS423" t="s">
        <v>1568</v>
      </c>
      <c r="AT423" t="s">
        <v>1885</v>
      </c>
      <c r="AU423" t="s">
        <v>3664</v>
      </c>
      <c r="AV423" t="s">
        <v>7463</v>
      </c>
      <c r="AW423" t="s">
        <v>7464</v>
      </c>
      <c r="AX423" t="s">
        <v>1740</v>
      </c>
      <c r="AY423" t="s">
        <v>7465</v>
      </c>
      <c r="AZ423" t="s">
        <v>3591</v>
      </c>
      <c r="BA423" t="s">
        <v>7466</v>
      </c>
      <c r="BB423" t="s">
        <v>1230</v>
      </c>
      <c r="BC423" t="s">
        <v>3190</v>
      </c>
      <c r="BD423" t="s">
        <v>7467</v>
      </c>
      <c r="BE423" t="s">
        <v>3588</v>
      </c>
      <c r="BF423">
        <v>423</v>
      </c>
      <c r="BG423">
        <v>403</v>
      </c>
      <c r="BH423">
        <v>0</v>
      </c>
      <c r="BI423" t="s">
        <v>3664</v>
      </c>
      <c r="BJ423">
        <v>1</v>
      </c>
      <c r="BK423">
        <v>0</v>
      </c>
      <c r="BL423">
        <v>0</v>
      </c>
      <c r="BM423" t="s">
        <v>1547</v>
      </c>
      <c r="BN423" t="s">
        <v>3343</v>
      </c>
      <c r="BO423" t="s">
        <v>6479</v>
      </c>
      <c r="BP423" t="s" cm="1">
        <v>7291</v>
      </c>
      <c r="BQ423" t="s">
        <v>1547</v>
      </c>
      <c r="BR423" t="s">
        <v>3590</v>
      </c>
      <c r="BS423">
        <v>21</v>
      </c>
      <c r="BT423" t="s">
        <v>5188</v>
      </c>
      <c r="BU423" t="s">
        <v>15484</v>
      </c>
      <c r="BV423" t="s">
        <v>3663</v>
      </c>
      <c r="BW423" t="s">
        <v>7463</v>
      </c>
      <c r="BX423" t="s">
        <v>7465</v>
      </c>
      <c r="BY423" t="s">
        <v>1744</v>
      </c>
      <c r="BZ423" t="s">
        <v>2265</v>
      </c>
      <c r="CA423" t="s">
        <v>1744</v>
      </c>
      <c r="CB423" t="s">
        <v>2001</v>
      </c>
      <c r="CC423"/>
      <c r="CD423" t="s">
        <v>998</v>
      </c>
      <c r="CE423" t="s">
        <v>1230</v>
      </c>
      <c r="CF423" t="s">
        <v>7468</v>
      </c>
      <c r="CG423" t="s">
        <v>7469</v>
      </c>
      <c r="CH423" t="s">
        <v>1230</v>
      </c>
      <c r="CI423" t="s">
        <v>1547</v>
      </c>
      <c r="CJ423" t="s">
        <v>3592</v>
      </c>
      <c r="CK423" t="s">
        <v>1568</v>
      </c>
      <c r="CL423"/>
      <c r="CM423"/>
      <c r="CN423" t="s">
        <v>13397</v>
      </c>
      <c r="CO423" t="s">
        <v>13412</v>
      </c>
      <c r="CP423" t="s">
        <v>13397</v>
      </c>
      <c r="CQ423" t="s">
        <v>13412</v>
      </c>
      <c r="CR423" t="s">
        <v>1547</v>
      </c>
      <c r="CS423">
        <v>8</v>
      </c>
      <c r="CT423" t="s">
        <v>3590</v>
      </c>
      <c r="CU423" t="s">
        <v>3590</v>
      </c>
      <c r="CV423" t="s">
        <v>3590</v>
      </c>
      <c r="CW423" t="s">
        <v>1547</v>
      </c>
      <c r="CX423" t="s">
        <v>1547</v>
      </c>
      <c r="CY423">
        <v>421</v>
      </c>
      <c r="CZ423" t="s">
        <v>7774</v>
      </c>
      <c r="DA423" t="s">
        <v>1547</v>
      </c>
      <c r="DB423" t="s">
        <v>1881</v>
      </c>
      <c r="DC423" t="s">
        <v>1882</v>
      </c>
      <c r="DD423" t="s">
        <v>3664</v>
      </c>
      <c r="DE423" t="s">
        <v>3591</v>
      </c>
      <c r="DF423" t="s">
        <v>3666</v>
      </c>
      <c r="DG423" t="s">
        <v>2265</v>
      </c>
      <c r="DH423" t="s">
        <v>2265</v>
      </c>
      <c r="DI423" t="s">
        <v>7306</v>
      </c>
      <c r="DJ423" t="s">
        <v>7462</v>
      </c>
      <c r="DK423"/>
      <c r="DL423" t="s">
        <v>7306</v>
      </c>
      <c r="DM423">
        <v>9</v>
      </c>
      <c r="DN423" t="s">
        <v>1883</v>
      </c>
      <c r="DO423" t="s">
        <v>1568</v>
      </c>
      <c r="DP423" t="b">
        <v>1</v>
      </c>
      <c r="DQ423" t="b">
        <v>0</v>
      </c>
      <c r="DR423" t="b">
        <v>1</v>
      </c>
      <c r="DS423" t="b">
        <v>0</v>
      </c>
      <c r="DT423" t="b">
        <v>0</v>
      </c>
      <c r="DU423" t="b">
        <v>1</v>
      </c>
      <c r="DV423" t="b">
        <v>0</v>
      </c>
      <c r="DW423">
        <v>0</v>
      </c>
      <c r="DX423" t="b">
        <v>0</v>
      </c>
      <c r="DY423" t="b">
        <v>0</v>
      </c>
      <c r="DZ423" t="b">
        <v>0</v>
      </c>
      <c r="EA423" t="b">
        <v>0</v>
      </c>
      <c r="EB423" t="b">
        <v>0</v>
      </c>
      <c r="EC423" t="b">
        <v>0</v>
      </c>
      <c r="ED423" t="b">
        <v>0</v>
      </c>
      <c r="EE423" t="b">
        <v>0</v>
      </c>
      <c r="EF423" t="b">
        <v>0</v>
      </c>
      <c r="EG423" t="b" cm="1">
        <v>0</v>
      </c>
      <c r="EH423" t="b">
        <v>0</v>
      </c>
      <c r="EI423" t="b">
        <v>0</v>
      </c>
      <c r="EJ423" t="b">
        <v>0</v>
      </c>
      <c r="EK423" t="s">
        <v>1547</v>
      </c>
      <c r="EL423">
        <v>0</v>
      </c>
      <c r="EM423">
        <v>10</v>
      </c>
      <c r="EN423" t="b">
        <v>0</v>
      </c>
    </row>
    <row r="424" spans="1:144" ht="15.75">
      <c r="A424"/>
      <c r="B424" t="s">
        <v>1568</v>
      </c>
      <c r="C424" t="s">
        <v>1568</v>
      </c>
      <c r="D424" t="s">
        <v>3667</v>
      </c>
      <c r="E424" t="s">
        <v>3668</v>
      </c>
      <c r="F424" t="s">
        <v>3668</v>
      </c>
      <c r="G424" t="s">
        <v>3589</v>
      </c>
      <c r="H424" t="s">
        <v>3589</v>
      </c>
      <c r="I424" t="s">
        <v>1244</v>
      </c>
      <c r="J424"/>
      <c r="K424" t="s">
        <v>3589</v>
      </c>
      <c r="L424" t="s">
        <v>3190</v>
      </c>
      <c r="M424" t="s">
        <v>3589</v>
      </c>
      <c r="N424" t="s">
        <v>3589</v>
      </c>
      <c r="O424" t="s">
        <v>3590</v>
      </c>
      <c r="P424" t="s">
        <v>1568</v>
      </c>
      <c r="Q424" t="s">
        <v>3591</v>
      </c>
      <c r="R424" t="s">
        <v>3592</v>
      </c>
      <c r="S424" t="s">
        <v>3589</v>
      </c>
      <c r="T424"/>
      <c r="U424" t="s">
        <v>13413</v>
      </c>
      <c r="V424"/>
      <c r="W424" t="s">
        <v>3589</v>
      </c>
      <c r="X424" t="s">
        <v>3589</v>
      </c>
      <c r="Y424" t="s">
        <v>3589</v>
      </c>
      <c r="Z424" t="s">
        <v>3589</v>
      </c>
      <c r="AA424" t="s">
        <v>3589</v>
      </c>
      <c r="AB424"/>
      <c r="AC424" t="s">
        <v>3589</v>
      </c>
      <c r="AD424" t="s">
        <v>3589</v>
      </c>
      <c r="AE424" t="s">
        <v>3589</v>
      </c>
      <c r="AF424" t="s">
        <v>3589</v>
      </c>
      <c r="AG424" t="s">
        <v>3589</v>
      </c>
      <c r="AH424" t="s">
        <v>3589</v>
      </c>
      <c r="AI424" t="s">
        <v>3589</v>
      </c>
      <c r="AJ424" t="s">
        <v>3589</v>
      </c>
      <c r="AK424" t="s">
        <v>3589</v>
      </c>
      <c r="AL424" t="s">
        <v>3589</v>
      </c>
      <c r="AM424" t="s">
        <v>3589</v>
      </c>
      <c r="AN424" t="s">
        <v>3589</v>
      </c>
      <c r="AO424" s="108" t="s">
        <v>43</v>
      </c>
      <c r="AP424" t="s">
        <v>2849</v>
      </c>
      <c r="AQ424">
        <v>23</v>
      </c>
      <c r="AR424" t="s">
        <v>7471</v>
      </c>
      <c r="AS424" t="s">
        <v>1568</v>
      </c>
      <c r="AT424" t="s">
        <v>1885</v>
      </c>
      <c r="AU424" t="s">
        <v>3668</v>
      </c>
      <c r="AV424" t="s">
        <v>7472</v>
      </c>
      <c r="AW424" t="s">
        <v>7472</v>
      </c>
      <c r="AX424" t="s">
        <v>1740</v>
      </c>
      <c r="AY424" t="s">
        <v>7292</v>
      </c>
      <c r="AZ424" t="s">
        <v>3591</v>
      </c>
      <c r="BA424" t="s">
        <v>7473</v>
      </c>
      <c r="BB424" t="s">
        <v>1244</v>
      </c>
      <c r="BC424" t="s">
        <v>3190</v>
      </c>
      <c r="BD424" t="s">
        <v>7474</v>
      </c>
      <c r="BE424" t="s">
        <v>3667</v>
      </c>
      <c r="BF424">
        <v>424</v>
      </c>
      <c r="BG424">
        <v>0</v>
      </c>
      <c r="BH424" t="e">
        <v>#N/A</v>
      </c>
      <c r="BI424" t="s">
        <v>1547</v>
      </c>
      <c r="BJ424">
        <v>0</v>
      </c>
      <c r="BK424">
        <v>0</v>
      </c>
      <c r="BL424">
        <v>0</v>
      </c>
      <c r="BM424" t="s">
        <v>1547</v>
      </c>
      <c r="BN424" t="s">
        <v>1547</v>
      </c>
      <c r="BO424" t="s">
        <v>1547</v>
      </c>
      <c r="BP424" t="s" cm="1">
        <v>1547</v>
      </c>
      <c r="BQ424" t="s">
        <v>7292</v>
      </c>
      <c r="BR424" t="s">
        <v>3590</v>
      </c>
      <c r="BS424">
        <v>22</v>
      </c>
      <c r="BT424" t="s">
        <v>5192</v>
      </c>
      <c r="BU424" t="s">
        <v>15485</v>
      </c>
      <c r="BV424" t="s">
        <v>3667</v>
      </c>
      <c r="BW424" t="s">
        <v>7472</v>
      </c>
      <c r="BX424" t="s">
        <v>7292</v>
      </c>
      <c r="BY424" t="s">
        <v>7292</v>
      </c>
      <c r="BZ424" t="s">
        <v>1547</v>
      </c>
      <c r="CA424" t="s">
        <v>7292</v>
      </c>
      <c r="CB424" t="s">
        <v>1547</v>
      </c>
      <c r="CC424"/>
      <c r="CD424" t="s">
        <v>998</v>
      </c>
      <c r="CE424" t="s">
        <v>1244</v>
      </c>
      <c r="CF424" t="s">
        <v>3668</v>
      </c>
      <c r="CG424" t="s">
        <v>7472</v>
      </c>
      <c r="CH424" t="s">
        <v>1244</v>
      </c>
      <c r="CI424" t="s">
        <v>1547</v>
      </c>
      <c r="CJ424" t="s">
        <v>3592</v>
      </c>
      <c r="CK424" t="s">
        <v>1568</v>
      </c>
      <c r="CL424"/>
      <c r="CM424"/>
      <c r="CN424" t="s">
        <v>13413</v>
      </c>
      <c r="CO424" t="s">
        <v>1547</v>
      </c>
      <c r="CP424" t="s">
        <v>13413</v>
      </c>
      <c r="CQ424" t="s">
        <v>1547</v>
      </c>
      <c r="CR424" t="s">
        <v>1547</v>
      </c>
      <c r="CS424">
        <v>8</v>
      </c>
      <c r="CT424" t="s">
        <v>3590</v>
      </c>
      <c r="CU424" t="s">
        <v>3590</v>
      </c>
      <c r="CV424" t="s">
        <v>3590</v>
      </c>
      <c r="CW424" t="s">
        <v>1547</v>
      </c>
      <c r="CX424" t="s">
        <v>1547</v>
      </c>
      <c r="CY424">
        <v>422</v>
      </c>
      <c r="CZ424" t="s">
        <v>7781</v>
      </c>
      <c r="DA424" t="s">
        <v>1547</v>
      </c>
      <c r="DB424" t="s">
        <v>1881</v>
      </c>
      <c r="DC424" t="s">
        <v>1882</v>
      </c>
      <c r="DD424" t="s">
        <v>3668</v>
      </c>
      <c r="DE424" t="s">
        <v>3591</v>
      </c>
      <c r="DF424" t="s">
        <v>3589</v>
      </c>
      <c r="DG424" t="s">
        <v>1547</v>
      </c>
      <c r="DH424" t="s">
        <v>1547</v>
      </c>
      <c r="DI424" t="s">
        <v>1892</v>
      </c>
      <c r="DJ424" t="s">
        <v>7471</v>
      </c>
      <c r="DK424"/>
      <c r="DL424" t="s">
        <v>7296</v>
      </c>
      <c r="DM424">
        <v>9</v>
      </c>
      <c r="DN424" t="s">
        <v>1883</v>
      </c>
      <c r="DO424" t="s">
        <v>1568</v>
      </c>
      <c r="DP424" t="b">
        <v>1</v>
      </c>
      <c r="DQ424" t="b">
        <v>0</v>
      </c>
      <c r="DR424" t="b">
        <v>1</v>
      </c>
      <c r="DS424" t="b">
        <v>0</v>
      </c>
      <c r="DT424" t="b">
        <v>0</v>
      </c>
      <c r="DU424" t="b">
        <v>1</v>
      </c>
      <c r="DV424" t="b">
        <v>1</v>
      </c>
      <c r="DW424">
        <v>0</v>
      </c>
      <c r="DX424" t="b">
        <v>0</v>
      </c>
      <c r="DY424" t="b">
        <v>0</v>
      </c>
      <c r="DZ424" t="b">
        <v>0</v>
      </c>
      <c r="EA424" t="b">
        <v>0</v>
      </c>
      <c r="EB424" t="b">
        <v>0</v>
      </c>
      <c r="EC424" t="b">
        <v>0</v>
      </c>
      <c r="ED424" t="b">
        <v>0</v>
      </c>
      <c r="EE424" t="b">
        <v>0</v>
      </c>
      <c r="EF424" t="b">
        <v>0</v>
      </c>
      <c r="EG424" t="b" cm="1">
        <v>0</v>
      </c>
      <c r="EH424" t="b">
        <v>0</v>
      </c>
      <c r="EI424" t="b">
        <v>0</v>
      </c>
      <c r="EJ424" t="b">
        <v>0</v>
      </c>
      <c r="EK424" t="s">
        <v>1547</v>
      </c>
      <c r="EL424">
        <v>0</v>
      </c>
      <c r="EM424">
        <v>14</v>
      </c>
      <c r="EN424" t="b">
        <v>0</v>
      </c>
    </row>
    <row r="425" spans="1:144" ht="15.75">
      <c r="A425"/>
      <c r="B425" t="s">
        <v>1568</v>
      </c>
      <c r="C425" t="s">
        <v>1568</v>
      </c>
      <c r="D425" t="s">
        <v>3669</v>
      </c>
      <c r="E425" t="s">
        <v>3670</v>
      </c>
      <c r="F425" t="s">
        <v>3595</v>
      </c>
      <c r="G425" t="s">
        <v>3671</v>
      </c>
      <c r="H425" t="s">
        <v>3672</v>
      </c>
      <c r="I425" t="s">
        <v>1230</v>
      </c>
      <c r="J425"/>
      <c r="K425" t="s">
        <v>902</v>
      </c>
      <c r="L425" t="s">
        <v>3190</v>
      </c>
      <c r="M425" t="s">
        <v>1779</v>
      </c>
      <c r="N425"/>
      <c r="O425" t="s">
        <v>3590</v>
      </c>
      <c r="P425" t="s">
        <v>1568</v>
      </c>
      <c r="Q425" t="s">
        <v>3591</v>
      </c>
      <c r="R425" t="s">
        <v>3592</v>
      </c>
      <c r="S425"/>
      <c r="T425" t="s">
        <v>3673</v>
      </c>
      <c r="U425" t="s">
        <v>13413</v>
      </c>
      <c r="V425" t="s">
        <v>13414</v>
      </c>
      <c r="W425"/>
      <c r="X425"/>
      <c r="Y425"/>
      <c r="Z425"/>
      <c r="AA425"/>
      <c r="AB425"/>
      <c r="AC425"/>
      <c r="AD425"/>
      <c r="AE425"/>
      <c r="AF425"/>
      <c r="AG425"/>
      <c r="AH425"/>
      <c r="AI425"/>
      <c r="AJ425"/>
      <c r="AK425"/>
      <c r="AL425"/>
      <c r="AM425"/>
      <c r="AN425"/>
      <c r="AO425" s="108" t="s">
        <v>43</v>
      </c>
      <c r="AP425" t="s">
        <v>2849</v>
      </c>
      <c r="AQ425">
        <v>24</v>
      </c>
      <c r="AR425" t="s">
        <v>7476</v>
      </c>
      <c r="AS425" t="s">
        <v>1568</v>
      </c>
      <c r="AT425" t="s">
        <v>1885</v>
      </c>
      <c r="AU425" t="s">
        <v>3670</v>
      </c>
      <c r="AV425" t="s">
        <v>7477</v>
      </c>
      <c r="AW425" t="s">
        <v>7299</v>
      </c>
      <c r="AX425" t="s">
        <v>1740</v>
      </c>
      <c r="AY425" t="s">
        <v>7478</v>
      </c>
      <c r="AZ425" t="s">
        <v>3591</v>
      </c>
      <c r="BA425" t="s">
        <v>7479</v>
      </c>
      <c r="BB425" t="s">
        <v>1230</v>
      </c>
      <c r="BC425" t="s">
        <v>3190</v>
      </c>
      <c r="BD425" t="s">
        <v>7480</v>
      </c>
      <c r="BE425" t="s">
        <v>3667</v>
      </c>
      <c r="BF425">
        <v>425</v>
      </c>
      <c r="BG425">
        <v>424</v>
      </c>
      <c r="BH425">
        <v>0</v>
      </c>
      <c r="BI425" t="s">
        <v>3670</v>
      </c>
      <c r="BJ425">
        <v>1</v>
      </c>
      <c r="BK425">
        <v>0</v>
      </c>
      <c r="BL425">
        <v>0</v>
      </c>
      <c r="BM425" t="s">
        <v>1547</v>
      </c>
      <c r="BN425" t="s">
        <v>3668</v>
      </c>
      <c r="BO425" t="s">
        <v>7472</v>
      </c>
      <c r="BP425" t="s" cm="1">
        <v>7471</v>
      </c>
      <c r="BQ425" t="s">
        <v>1547</v>
      </c>
      <c r="BR425" t="s">
        <v>3590</v>
      </c>
      <c r="BS425">
        <v>23</v>
      </c>
      <c r="BT425" t="s">
        <v>5202</v>
      </c>
      <c r="BU425" t="s">
        <v>15486</v>
      </c>
      <c r="BV425" t="s">
        <v>3669</v>
      </c>
      <c r="BW425" t="s">
        <v>7477</v>
      </c>
      <c r="BX425" t="s">
        <v>7481</v>
      </c>
      <c r="BY425" t="s">
        <v>1744</v>
      </c>
      <c r="BZ425" t="s">
        <v>3673</v>
      </c>
      <c r="CA425" t="s">
        <v>1744</v>
      </c>
      <c r="CB425" t="s">
        <v>1779</v>
      </c>
      <c r="CC425"/>
      <c r="CD425" t="s">
        <v>998</v>
      </c>
      <c r="CE425" t="s">
        <v>1230</v>
      </c>
      <c r="CF425" t="s">
        <v>7482</v>
      </c>
      <c r="CG425" t="s">
        <v>7483</v>
      </c>
      <c r="CH425" t="s">
        <v>1230</v>
      </c>
      <c r="CI425" t="s">
        <v>1547</v>
      </c>
      <c r="CJ425" t="s">
        <v>3592</v>
      </c>
      <c r="CK425" t="s">
        <v>1568</v>
      </c>
      <c r="CL425"/>
      <c r="CM425"/>
      <c r="CN425" t="s">
        <v>13413</v>
      </c>
      <c r="CO425" t="s">
        <v>13414</v>
      </c>
      <c r="CP425" t="s">
        <v>13413</v>
      </c>
      <c r="CQ425" t="s">
        <v>13414</v>
      </c>
      <c r="CR425" t="s">
        <v>1547</v>
      </c>
      <c r="CS425">
        <v>8</v>
      </c>
      <c r="CT425" t="s">
        <v>3590</v>
      </c>
      <c r="CU425" t="s">
        <v>3590</v>
      </c>
      <c r="CV425" t="s">
        <v>3590</v>
      </c>
      <c r="CW425" t="s">
        <v>1547</v>
      </c>
      <c r="CX425" t="s">
        <v>1547</v>
      </c>
      <c r="CY425">
        <v>423</v>
      </c>
      <c r="CZ425" t="s">
        <v>7789</v>
      </c>
      <c r="DA425" t="s">
        <v>1547</v>
      </c>
      <c r="DB425" t="s">
        <v>1881</v>
      </c>
      <c r="DC425" t="s">
        <v>1882</v>
      </c>
      <c r="DD425" t="s">
        <v>3670</v>
      </c>
      <c r="DE425" t="s">
        <v>3591</v>
      </c>
      <c r="DF425" t="s">
        <v>3671</v>
      </c>
      <c r="DG425" t="s">
        <v>3673</v>
      </c>
      <c r="DH425" t="s">
        <v>7485</v>
      </c>
      <c r="DI425" t="s">
        <v>7486</v>
      </c>
      <c r="DJ425" t="s">
        <v>7476</v>
      </c>
      <c r="DK425"/>
      <c r="DL425" t="s">
        <v>7486</v>
      </c>
      <c r="DM425">
        <v>9</v>
      </c>
      <c r="DN425" t="s">
        <v>1883</v>
      </c>
      <c r="DO425" t="s">
        <v>1568</v>
      </c>
      <c r="DP425" t="b">
        <v>1</v>
      </c>
      <c r="DQ425" t="b">
        <v>0</v>
      </c>
      <c r="DR425" t="b">
        <v>1</v>
      </c>
      <c r="DS425" t="b">
        <v>1</v>
      </c>
      <c r="DT425" t="b">
        <v>1</v>
      </c>
      <c r="DU425" t="b">
        <v>1</v>
      </c>
      <c r="DV425" t="b">
        <v>0</v>
      </c>
      <c r="DW425">
        <v>0</v>
      </c>
      <c r="DX425" t="b">
        <v>0</v>
      </c>
      <c r="DY425" t="b">
        <v>0</v>
      </c>
      <c r="DZ425" t="b">
        <v>0</v>
      </c>
      <c r="EA425" t="b">
        <v>0</v>
      </c>
      <c r="EB425" t="b">
        <v>0</v>
      </c>
      <c r="EC425" t="b">
        <v>0</v>
      </c>
      <c r="ED425" t="b">
        <v>0</v>
      </c>
      <c r="EE425" t="b">
        <v>0</v>
      </c>
      <c r="EF425" t="b">
        <v>0</v>
      </c>
      <c r="EG425" t="b" cm="1">
        <v>0</v>
      </c>
      <c r="EH425" t="b">
        <v>0</v>
      </c>
      <c r="EI425" t="b">
        <v>0</v>
      </c>
      <c r="EJ425" t="b">
        <v>0</v>
      </c>
      <c r="EK425" t="s">
        <v>1547</v>
      </c>
      <c r="EL425">
        <v>0</v>
      </c>
      <c r="EM425">
        <v>20</v>
      </c>
      <c r="EN425" t="b">
        <v>0</v>
      </c>
    </row>
    <row r="426" spans="1:144" ht="47.25">
      <c r="A426"/>
      <c r="B426" t="s">
        <v>1568</v>
      </c>
      <c r="C426" t="s">
        <v>1568</v>
      </c>
      <c r="D426" t="s">
        <v>3598</v>
      </c>
      <c r="E426" t="s">
        <v>3599</v>
      </c>
      <c r="F426" t="s">
        <v>2000</v>
      </c>
      <c r="G426" t="s">
        <v>3599</v>
      </c>
      <c r="H426" s="109" t="s">
        <v>3600</v>
      </c>
      <c r="I426" t="s">
        <v>1251</v>
      </c>
      <c r="J426"/>
      <c r="K426" t="s">
        <v>902</v>
      </c>
      <c r="L426" t="s">
        <v>3190</v>
      </c>
      <c r="M426" t="s">
        <v>1754</v>
      </c>
      <c r="N426"/>
      <c r="O426" t="s">
        <v>3590</v>
      </c>
      <c r="P426" t="s">
        <v>1568</v>
      </c>
      <c r="Q426" t="s">
        <v>3591</v>
      </c>
      <c r="R426" t="s">
        <v>3592</v>
      </c>
      <c r="S426"/>
      <c r="T426" t="s">
        <v>2265</v>
      </c>
      <c r="U426" t="s">
        <v>13413</v>
      </c>
      <c r="V426" t="s">
        <v>13399</v>
      </c>
      <c r="W426"/>
      <c r="X426"/>
      <c r="Y426"/>
      <c r="Z426"/>
      <c r="AA426"/>
      <c r="AB426"/>
      <c r="AC426"/>
      <c r="AD426"/>
      <c r="AE426"/>
      <c r="AF426"/>
      <c r="AG426"/>
      <c r="AH426"/>
      <c r="AI426"/>
      <c r="AJ426"/>
      <c r="AK426"/>
      <c r="AL426"/>
      <c r="AM426"/>
      <c r="AN426"/>
      <c r="AO426" s="108" t="s">
        <v>43</v>
      </c>
      <c r="AP426" t="s">
        <v>2849</v>
      </c>
      <c r="AQ426">
        <v>25</v>
      </c>
      <c r="AR426" t="s">
        <v>7307</v>
      </c>
      <c r="AS426" t="s">
        <v>1568</v>
      </c>
      <c r="AT426" t="s">
        <v>1885</v>
      </c>
      <c r="AU426" t="s">
        <v>3599</v>
      </c>
      <c r="AV426" t="s">
        <v>7308</v>
      </c>
      <c r="AW426" t="s">
        <v>6431</v>
      </c>
      <c r="AX426" t="s">
        <v>1740</v>
      </c>
      <c r="AY426" t="s">
        <v>7308</v>
      </c>
      <c r="AZ426" t="s">
        <v>3591</v>
      </c>
      <c r="BA426" t="s">
        <v>7309</v>
      </c>
      <c r="BB426" t="s">
        <v>1251</v>
      </c>
      <c r="BC426" t="s">
        <v>3190</v>
      </c>
      <c r="BD426" t="s">
        <v>7487</v>
      </c>
      <c r="BE426" t="s">
        <v>3667</v>
      </c>
      <c r="BF426">
        <v>405</v>
      </c>
      <c r="BG426">
        <v>424</v>
      </c>
      <c r="BH426">
        <v>0</v>
      </c>
      <c r="BI426" t="s">
        <v>1547</v>
      </c>
      <c r="BJ426">
        <v>0</v>
      </c>
      <c r="BK426">
        <v>0</v>
      </c>
      <c r="BL426">
        <v>405</v>
      </c>
      <c r="BM426" t="s">
        <v>7313</v>
      </c>
      <c r="BN426" t="s">
        <v>3668</v>
      </c>
      <c r="BO426" t="s">
        <v>7472</v>
      </c>
      <c r="BP426" t="s" cm="1">
        <v>7471</v>
      </c>
      <c r="BQ426" t="s">
        <v>1547</v>
      </c>
      <c r="BR426" t="s">
        <v>3590</v>
      </c>
      <c r="BS426">
        <v>24</v>
      </c>
      <c r="BT426" t="s">
        <v>5213</v>
      </c>
      <c r="BU426" t="s">
        <v>15487</v>
      </c>
      <c r="BV426" t="s">
        <v>3598</v>
      </c>
      <c r="BW426" t="s">
        <v>7308</v>
      </c>
      <c r="BX426" t="s">
        <v>7311</v>
      </c>
      <c r="BY426" t="s">
        <v>1744</v>
      </c>
      <c r="BZ426" t="s">
        <v>2265</v>
      </c>
      <c r="CA426" t="s">
        <v>1744</v>
      </c>
      <c r="CB426" t="s">
        <v>1754</v>
      </c>
      <c r="CC426"/>
      <c r="CD426" t="s">
        <v>998</v>
      </c>
      <c r="CE426" t="s">
        <v>1251</v>
      </c>
      <c r="CF426" t="s">
        <v>7488</v>
      </c>
      <c r="CG426" t="s">
        <v>7489</v>
      </c>
      <c r="CH426" t="s">
        <v>1251</v>
      </c>
      <c r="CI426" t="s">
        <v>1547</v>
      </c>
      <c r="CJ426" t="s">
        <v>3592</v>
      </c>
      <c r="CK426" t="s">
        <v>1568</v>
      </c>
      <c r="CL426"/>
      <c r="CM426"/>
      <c r="CN426" t="s">
        <v>13413</v>
      </c>
      <c r="CO426" t="s">
        <v>13399</v>
      </c>
      <c r="CP426" t="s">
        <v>13413</v>
      </c>
      <c r="CQ426" t="s">
        <v>13399</v>
      </c>
      <c r="CR426" t="s">
        <v>1547</v>
      </c>
      <c r="CS426">
        <v>8</v>
      </c>
      <c r="CT426" t="s">
        <v>3590</v>
      </c>
      <c r="CU426" t="s">
        <v>3590</v>
      </c>
      <c r="CV426" t="s">
        <v>3590</v>
      </c>
      <c r="CW426" t="s">
        <v>1547</v>
      </c>
      <c r="CX426" t="s">
        <v>1547</v>
      </c>
      <c r="CY426">
        <v>424</v>
      </c>
      <c r="CZ426" t="s">
        <v>7795</v>
      </c>
      <c r="DA426" t="s">
        <v>1547</v>
      </c>
      <c r="DB426" t="s">
        <v>1881</v>
      </c>
      <c r="DC426" t="s">
        <v>1882</v>
      </c>
      <c r="DD426" t="s">
        <v>3599</v>
      </c>
      <c r="DE426" t="s">
        <v>3591</v>
      </c>
      <c r="DF426" t="s">
        <v>3599</v>
      </c>
      <c r="DG426" t="s">
        <v>2265</v>
      </c>
      <c r="DH426" t="s">
        <v>2265</v>
      </c>
      <c r="DI426" t="s">
        <v>7306</v>
      </c>
      <c r="DJ426" t="s">
        <v>7307</v>
      </c>
      <c r="DK426"/>
      <c r="DL426" t="s">
        <v>7306</v>
      </c>
      <c r="DM426">
        <v>9</v>
      </c>
      <c r="DN426" t="s">
        <v>1883</v>
      </c>
      <c r="DO426" t="s">
        <v>1568</v>
      </c>
      <c r="DP426" t="b">
        <v>1</v>
      </c>
      <c r="DQ426" t="b">
        <v>0</v>
      </c>
      <c r="DR426" t="b">
        <v>0</v>
      </c>
      <c r="DS426" t="b">
        <v>0</v>
      </c>
      <c r="DT426" t="b">
        <v>0</v>
      </c>
      <c r="DU426" t="b">
        <v>1</v>
      </c>
      <c r="DV426" t="b">
        <v>0</v>
      </c>
      <c r="DW426">
        <v>0</v>
      </c>
      <c r="DX426" t="b">
        <v>0</v>
      </c>
      <c r="DY426" t="b">
        <v>0</v>
      </c>
      <c r="DZ426" t="b">
        <v>0</v>
      </c>
      <c r="EA426" t="b">
        <v>0</v>
      </c>
      <c r="EB426" t="b">
        <v>0</v>
      </c>
      <c r="EC426" t="b">
        <v>0</v>
      </c>
      <c r="ED426" t="b">
        <v>0</v>
      </c>
      <c r="EE426" t="b">
        <v>0</v>
      </c>
      <c r="EF426" t="b">
        <v>0</v>
      </c>
      <c r="EG426" t="b" cm="1">
        <v>0</v>
      </c>
      <c r="EH426" t="b">
        <v>0</v>
      </c>
      <c r="EI426" t="b">
        <v>0</v>
      </c>
      <c r="EJ426" t="b">
        <v>0</v>
      </c>
      <c r="EK426" t="s">
        <v>1547</v>
      </c>
      <c r="EL426">
        <v>0</v>
      </c>
      <c r="EM426">
        <v>19</v>
      </c>
      <c r="EN426" t="b">
        <v>0</v>
      </c>
    </row>
    <row r="427" spans="1:144" ht="31.5">
      <c r="A427"/>
      <c r="B427" t="s">
        <v>1568</v>
      </c>
      <c r="C427" t="s">
        <v>1568</v>
      </c>
      <c r="D427" t="s">
        <v>1254</v>
      </c>
      <c r="E427" t="s">
        <v>1253</v>
      </c>
      <c r="F427" t="s">
        <v>1278</v>
      </c>
      <c r="G427" t="s">
        <v>3601</v>
      </c>
      <c r="H427" s="109" t="s">
        <v>3602</v>
      </c>
      <c r="I427" t="s">
        <v>1251</v>
      </c>
      <c r="J427"/>
      <c r="K427" t="s">
        <v>902</v>
      </c>
      <c r="L427" t="s">
        <v>3190</v>
      </c>
      <c r="M427" t="s">
        <v>1754</v>
      </c>
      <c r="N427"/>
      <c r="O427" t="s">
        <v>3590</v>
      </c>
      <c r="P427" t="s">
        <v>1568</v>
      </c>
      <c r="Q427" t="s">
        <v>3591</v>
      </c>
      <c r="R427" t="s">
        <v>3592</v>
      </c>
      <c r="S427"/>
      <c r="T427" t="s">
        <v>2265</v>
      </c>
      <c r="U427" t="s">
        <v>13413</v>
      </c>
      <c r="V427" t="s">
        <v>4373</v>
      </c>
      <c r="W427"/>
      <c r="X427"/>
      <c r="Y427"/>
      <c r="Z427"/>
      <c r="AA427"/>
      <c r="AB427"/>
      <c r="AC427"/>
      <c r="AD427"/>
      <c r="AE427"/>
      <c r="AF427"/>
      <c r="AG427"/>
      <c r="AH427"/>
      <c r="AI427"/>
      <c r="AJ427"/>
      <c r="AK427"/>
      <c r="AL427"/>
      <c r="AM427"/>
      <c r="AN427"/>
      <c r="AO427" s="108" t="s">
        <v>43</v>
      </c>
      <c r="AP427" t="s">
        <v>2849</v>
      </c>
      <c r="AQ427">
        <v>26</v>
      </c>
      <c r="AR427" t="s">
        <v>1912</v>
      </c>
      <c r="AS427" t="s">
        <v>1568</v>
      </c>
      <c r="AT427" t="s">
        <v>1885</v>
      </c>
      <c r="AU427" t="s">
        <v>1253</v>
      </c>
      <c r="AV427" t="s">
        <v>1766</v>
      </c>
      <c r="AW427" t="s">
        <v>1787</v>
      </c>
      <c r="AX427" t="s">
        <v>1740</v>
      </c>
      <c r="AY427" t="s">
        <v>7315</v>
      </c>
      <c r="AZ427" t="s">
        <v>3591</v>
      </c>
      <c r="BA427" t="s">
        <v>1913</v>
      </c>
      <c r="BB427" t="s">
        <v>1251</v>
      </c>
      <c r="BC427" t="s">
        <v>3190</v>
      </c>
      <c r="BD427" t="s">
        <v>1914</v>
      </c>
      <c r="BE427" t="s">
        <v>3667</v>
      </c>
      <c r="BF427">
        <v>343</v>
      </c>
      <c r="BG427">
        <v>424</v>
      </c>
      <c r="BH427">
        <v>0</v>
      </c>
      <c r="BI427" t="s">
        <v>1547</v>
      </c>
      <c r="BJ427">
        <v>0</v>
      </c>
      <c r="BK427">
        <v>0</v>
      </c>
      <c r="BL427">
        <v>515</v>
      </c>
      <c r="BM427" t="s">
        <v>1770</v>
      </c>
      <c r="BN427" t="s">
        <v>3668</v>
      </c>
      <c r="BO427" t="s">
        <v>7472</v>
      </c>
      <c r="BP427" t="s" cm="1">
        <v>7471</v>
      </c>
      <c r="BQ427" t="s">
        <v>1547</v>
      </c>
      <c r="BR427" t="s">
        <v>3590</v>
      </c>
      <c r="BS427">
        <v>25</v>
      </c>
      <c r="BT427" t="s">
        <v>5223</v>
      </c>
      <c r="BU427" t="s">
        <v>15488</v>
      </c>
      <c r="BV427" t="s">
        <v>1254</v>
      </c>
      <c r="BW427" t="s">
        <v>1766</v>
      </c>
      <c r="BX427" t="s">
        <v>7316</v>
      </c>
      <c r="BY427" t="s">
        <v>1744</v>
      </c>
      <c r="BZ427" t="s">
        <v>2265</v>
      </c>
      <c r="CA427" t="s">
        <v>1744</v>
      </c>
      <c r="CB427" t="s">
        <v>1754</v>
      </c>
      <c r="CC427"/>
      <c r="CD427" t="s">
        <v>998</v>
      </c>
      <c r="CE427" t="s">
        <v>1251</v>
      </c>
      <c r="CF427" t="s">
        <v>7491</v>
      </c>
      <c r="CG427" t="s">
        <v>7492</v>
      </c>
      <c r="CH427" t="s">
        <v>1251</v>
      </c>
      <c r="CI427" t="s">
        <v>1547</v>
      </c>
      <c r="CJ427" t="s">
        <v>3592</v>
      </c>
      <c r="CK427" t="s">
        <v>1568</v>
      </c>
      <c r="CL427"/>
      <c r="CM427"/>
      <c r="CN427" t="s">
        <v>13413</v>
      </c>
      <c r="CO427" t="s">
        <v>4373</v>
      </c>
      <c r="CP427" t="s">
        <v>13413</v>
      </c>
      <c r="CQ427" t="s">
        <v>4373</v>
      </c>
      <c r="CR427" t="s">
        <v>1547</v>
      </c>
      <c r="CS427">
        <v>8</v>
      </c>
      <c r="CT427" t="s">
        <v>3590</v>
      </c>
      <c r="CU427" t="s">
        <v>3590</v>
      </c>
      <c r="CV427" t="s">
        <v>1547</v>
      </c>
      <c r="CW427" t="s">
        <v>1547</v>
      </c>
      <c r="CX427" t="s">
        <v>1547</v>
      </c>
      <c r="CY427">
        <v>425</v>
      </c>
      <c r="CZ427" t="s">
        <v>7799</v>
      </c>
      <c r="DA427" t="s">
        <v>1547</v>
      </c>
      <c r="DB427" t="s">
        <v>1881</v>
      </c>
      <c r="DC427" t="s">
        <v>1882</v>
      </c>
      <c r="DD427" t="s">
        <v>1253</v>
      </c>
      <c r="DE427" t="s">
        <v>3591</v>
      </c>
      <c r="DF427" t="s">
        <v>3601</v>
      </c>
      <c r="DG427" t="s">
        <v>2265</v>
      </c>
      <c r="DH427" t="s">
        <v>2265</v>
      </c>
      <c r="DI427" t="s">
        <v>7306</v>
      </c>
      <c r="DJ427" t="s">
        <v>1912</v>
      </c>
      <c r="DK427"/>
      <c r="DL427" t="s">
        <v>7306</v>
      </c>
      <c r="DM427">
        <v>9</v>
      </c>
      <c r="DN427" t="s">
        <v>1883</v>
      </c>
      <c r="DO427" t="s">
        <v>1568</v>
      </c>
      <c r="DP427" t="b">
        <v>1</v>
      </c>
      <c r="DQ427" t="b">
        <v>0</v>
      </c>
      <c r="DR427" t="b">
        <v>0</v>
      </c>
      <c r="DS427" t="b">
        <v>0</v>
      </c>
      <c r="DT427" t="b">
        <v>0</v>
      </c>
      <c r="DU427" t="b">
        <v>1</v>
      </c>
      <c r="DV427" t="b">
        <v>0</v>
      </c>
      <c r="DW427">
        <v>0</v>
      </c>
      <c r="DX427" t="b">
        <v>0</v>
      </c>
      <c r="DY427" t="b">
        <v>0</v>
      </c>
      <c r="DZ427" t="b">
        <v>0</v>
      </c>
      <c r="EA427" t="b">
        <v>0</v>
      </c>
      <c r="EB427" t="b">
        <v>0</v>
      </c>
      <c r="EC427" t="b">
        <v>1</v>
      </c>
      <c r="ED427" t="b">
        <v>0</v>
      </c>
      <c r="EE427" t="b">
        <v>0</v>
      </c>
      <c r="EF427" t="b">
        <v>0</v>
      </c>
      <c r="EG427" t="b" cm="1">
        <v>0</v>
      </c>
      <c r="EH427" t="b">
        <v>0</v>
      </c>
      <c r="EI427" t="b">
        <v>0</v>
      </c>
      <c r="EJ427" t="b">
        <v>1</v>
      </c>
      <c r="EK427" t="s">
        <v>5327</v>
      </c>
      <c r="EL427">
        <v>0</v>
      </c>
      <c r="EM427">
        <v>7</v>
      </c>
      <c r="EN427" t="b">
        <v>0</v>
      </c>
    </row>
    <row r="428" spans="1:144" ht="15.75">
      <c r="A428"/>
      <c r="B428" t="s">
        <v>1568</v>
      </c>
      <c r="C428" t="s">
        <v>1568</v>
      </c>
      <c r="D428" t="s">
        <v>1249</v>
      </c>
      <c r="E428" t="s">
        <v>1248</v>
      </c>
      <c r="F428" t="s">
        <v>1245</v>
      </c>
      <c r="G428" t="s">
        <v>3603</v>
      </c>
      <c r="H428" t="s">
        <v>3604</v>
      </c>
      <c r="I428" t="s">
        <v>1251</v>
      </c>
      <c r="J428"/>
      <c r="K428" t="s">
        <v>902</v>
      </c>
      <c r="L428" t="s">
        <v>3190</v>
      </c>
      <c r="M428" t="s">
        <v>1754</v>
      </c>
      <c r="N428"/>
      <c r="O428" t="s">
        <v>3590</v>
      </c>
      <c r="P428" t="s">
        <v>1568</v>
      </c>
      <c r="Q428" t="s">
        <v>3591</v>
      </c>
      <c r="R428" t="s">
        <v>3592</v>
      </c>
      <c r="S428"/>
      <c r="T428" t="s">
        <v>2265</v>
      </c>
      <c r="U428" t="s">
        <v>13413</v>
      </c>
      <c r="V428" t="s">
        <v>13126</v>
      </c>
      <c r="W428"/>
      <c r="X428"/>
      <c r="Y428"/>
      <c r="Z428"/>
      <c r="AA428"/>
      <c r="AB428"/>
      <c r="AC428"/>
      <c r="AD428"/>
      <c r="AE428"/>
      <c r="AF428"/>
      <c r="AG428"/>
      <c r="AH428"/>
      <c r="AI428"/>
      <c r="AJ428"/>
      <c r="AK428"/>
      <c r="AL428"/>
      <c r="AM428"/>
      <c r="AN428"/>
      <c r="AO428" s="108" t="s">
        <v>43</v>
      </c>
      <c r="AP428" t="s">
        <v>2849</v>
      </c>
      <c r="AQ428">
        <v>27</v>
      </c>
      <c r="AR428" t="s">
        <v>1895</v>
      </c>
      <c r="AS428" t="s">
        <v>1568</v>
      </c>
      <c r="AT428" t="s">
        <v>1885</v>
      </c>
      <c r="AU428" t="s">
        <v>1248</v>
      </c>
      <c r="AV428" t="s">
        <v>1751</v>
      </c>
      <c r="AW428" t="s">
        <v>1741</v>
      </c>
      <c r="AX428" t="s">
        <v>1740</v>
      </c>
      <c r="AY428" t="s">
        <v>7320</v>
      </c>
      <c r="AZ428" t="s">
        <v>3591</v>
      </c>
      <c r="BA428" t="s">
        <v>1896</v>
      </c>
      <c r="BB428" t="s">
        <v>1251</v>
      </c>
      <c r="BC428" t="s">
        <v>3190</v>
      </c>
      <c r="BD428" t="s">
        <v>1950</v>
      </c>
      <c r="BE428" t="s">
        <v>3667</v>
      </c>
      <c r="BF428">
        <v>4</v>
      </c>
      <c r="BG428">
        <v>424</v>
      </c>
      <c r="BH428">
        <v>0</v>
      </c>
      <c r="BI428" t="s">
        <v>1547</v>
      </c>
      <c r="BJ428">
        <v>0</v>
      </c>
      <c r="BK428">
        <v>0</v>
      </c>
      <c r="BL428">
        <v>4</v>
      </c>
      <c r="BM428" t="s">
        <v>1750</v>
      </c>
      <c r="BN428" t="s">
        <v>3668</v>
      </c>
      <c r="BO428" t="s">
        <v>7472</v>
      </c>
      <c r="BP428" t="s" cm="1">
        <v>7471</v>
      </c>
      <c r="BQ428" t="s">
        <v>1547</v>
      </c>
      <c r="BR428" t="s">
        <v>3590</v>
      </c>
      <c r="BS428">
        <v>26</v>
      </c>
      <c r="BT428" t="s">
        <v>5225</v>
      </c>
      <c r="BU428" t="s">
        <v>15489</v>
      </c>
      <c r="BV428" t="s">
        <v>1249</v>
      </c>
      <c r="BW428" t="s">
        <v>1751</v>
      </c>
      <c r="BX428" t="s">
        <v>7321</v>
      </c>
      <c r="BY428" t="s">
        <v>1744</v>
      </c>
      <c r="BZ428" t="s">
        <v>2265</v>
      </c>
      <c r="CA428" t="s">
        <v>1744</v>
      </c>
      <c r="CB428" t="s">
        <v>1754</v>
      </c>
      <c r="CC428"/>
      <c r="CD428" t="s">
        <v>998</v>
      </c>
      <c r="CE428" t="s">
        <v>1251</v>
      </c>
      <c r="CF428" t="s">
        <v>7494</v>
      </c>
      <c r="CG428" t="s">
        <v>7495</v>
      </c>
      <c r="CH428" t="s">
        <v>1251</v>
      </c>
      <c r="CI428" t="s">
        <v>1547</v>
      </c>
      <c r="CJ428" t="s">
        <v>3592</v>
      </c>
      <c r="CK428" t="s">
        <v>1568</v>
      </c>
      <c r="CL428"/>
      <c r="CM428"/>
      <c r="CN428" t="s">
        <v>13413</v>
      </c>
      <c r="CO428" t="s">
        <v>13126</v>
      </c>
      <c r="CP428" t="s">
        <v>13413</v>
      </c>
      <c r="CQ428" t="s">
        <v>13126</v>
      </c>
      <c r="CR428" t="s">
        <v>1547</v>
      </c>
      <c r="CS428">
        <v>8</v>
      </c>
      <c r="CT428" t="s">
        <v>3590</v>
      </c>
      <c r="CU428" t="s">
        <v>3590</v>
      </c>
      <c r="CV428" t="s">
        <v>1547</v>
      </c>
      <c r="CW428" t="s">
        <v>1547</v>
      </c>
      <c r="CX428" t="s">
        <v>1547</v>
      </c>
      <c r="CY428">
        <v>426</v>
      </c>
      <c r="CZ428" t="s">
        <v>7808</v>
      </c>
      <c r="DA428" t="s">
        <v>1547</v>
      </c>
      <c r="DB428" t="s">
        <v>1881</v>
      </c>
      <c r="DC428" t="s">
        <v>1882</v>
      </c>
      <c r="DD428" t="s">
        <v>1248</v>
      </c>
      <c r="DE428" t="s">
        <v>3591</v>
      </c>
      <c r="DF428" t="s">
        <v>3603</v>
      </c>
      <c r="DG428" t="s">
        <v>2265</v>
      </c>
      <c r="DH428" t="s">
        <v>2265</v>
      </c>
      <c r="DI428" t="s">
        <v>7306</v>
      </c>
      <c r="DJ428" t="s">
        <v>1895</v>
      </c>
      <c r="DK428"/>
      <c r="DL428" t="s">
        <v>7306</v>
      </c>
      <c r="DM428">
        <v>9</v>
      </c>
      <c r="DN428" t="s">
        <v>1883</v>
      </c>
      <c r="DO428" t="s">
        <v>1568</v>
      </c>
      <c r="DP428" t="b">
        <v>1</v>
      </c>
      <c r="DQ428" t="b">
        <v>0</v>
      </c>
      <c r="DR428" t="b">
        <v>0</v>
      </c>
      <c r="DS428" t="b">
        <v>0</v>
      </c>
      <c r="DT428" t="b">
        <v>0</v>
      </c>
      <c r="DU428" t="b">
        <v>1</v>
      </c>
      <c r="DV428" t="b">
        <v>0</v>
      </c>
      <c r="DW428">
        <v>0</v>
      </c>
      <c r="DX428" t="b">
        <v>0</v>
      </c>
      <c r="DY428" t="b">
        <v>0</v>
      </c>
      <c r="DZ428" t="b">
        <v>0</v>
      </c>
      <c r="EA428" t="b">
        <v>0</v>
      </c>
      <c r="EB428" t="b">
        <v>0</v>
      </c>
      <c r="EC428" t="b">
        <v>0</v>
      </c>
      <c r="ED428" t="b">
        <v>0</v>
      </c>
      <c r="EE428" t="b">
        <v>0</v>
      </c>
      <c r="EF428" t="b">
        <v>0</v>
      </c>
      <c r="EG428" t="b" cm="1">
        <v>0</v>
      </c>
      <c r="EH428" t="b">
        <v>0</v>
      </c>
      <c r="EI428" t="b">
        <v>0</v>
      </c>
      <c r="EJ428" t="b">
        <v>0</v>
      </c>
      <c r="EK428" t="s">
        <v>1547</v>
      </c>
      <c r="EL428">
        <v>0</v>
      </c>
      <c r="EM428">
        <v>7</v>
      </c>
      <c r="EN428" t="b">
        <v>0</v>
      </c>
    </row>
    <row r="429" spans="1:144" ht="15.75">
      <c r="A429"/>
      <c r="B429" t="s">
        <v>1568</v>
      </c>
      <c r="C429" t="s">
        <v>1568</v>
      </c>
      <c r="D429" t="s">
        <v>3605</v>
      </c>
      <c r="E429" t="s">
        <v>3606</v>
      </c>
      <c r="F429" t="s">
        <v>3607</v>
      </c>
      <c r="G429" t="s">
        <v>3608</v>
      </c>
      <c r="H429" t="s">
        <v>3609</v>
      </c>
      <c r="I429" t="s">
        <v>1251</v>
      </c>
      <c r="J429"/>
      <c r="K429" t="s">
        <v>902</v>
      </c>
      <c r="L429" t="s">
        <v>3190</v>
      </c>
      <c r="M429" t="s">
        <v>1754</v>
      </c>
      <c r="N429"/>
      <c r="O429" t="s">
        <v>3590</v>
      </c>
      <c r="P429" t="s">
        <v>1568</v>
      </c>
      <c r="Q429" t="s">
        <v>3591</v>
      </c>
      <c r="R429" t="s">
        <v>3592</v>
      </c>
      <c r="S429"/>
      <c r="T429" t="s">
        <v>2265</v>
      </c>
      <c r="U429" t="s">
        <v>13413</v>
      </c>
      <c r="V429" t="s">
        <v>13400</v>
      </c>
      <c r="W429"/>
      <c r="X429"/>
      <c r="Y429"/>
      <c r="Z429"/>
      <c r="AA429"/>
      <c r="AB429"/>
      <c r="AC429"/>
      <c r="AD429"/>
      <c r="AE429"/>
      <c r="AF429"/>
      <c r="AG429"/>
      <c r="AH429"/>
      <c r="AI429"/>
      <c r="AJ429"/>
      <c r="AK429"/>
      <c r="AL429"/>
      <c r="AM429"/>
      <c r="AN429"/>
      <c r="AO429" s="108" t="s">
        <v>43</v>
      </c>
      <c r="AP429" t="s">
        <v>2849</v>
      </c>
      <c r="AQ429">
        <v>28</v>
      </c>
      <c r="AR429" t="s">
        <v>7325</v>
      </c>
      <c r="AS429" t="s">
        <v>1568</v>
      </c>
      <c r="AT429" t="s">
        <v>1885</v>
      </c>
      <c r="AU429" t="s">
        <v>3606</v>
      </c>
      <c r="AV429" t="s">
        <v>7326</v>
      </c>
      <c r="AW429" t="s">
        <v>7327</v>
      </c>
      <c r="AX429" t="s">
        <v>1740</v>
      </c>
      <c r="AY429" t="s">
        <v>7328</v>
      </c>
      <c r="AZ429" t="s">
        <v>3591</v>
      </c>
      <c r="BA429" t="s">
        <v>7329</v>
      </c>
      <c r="BB429" t="s">
        <v>1251</v>
      </c>
      <c r="BC429" t="s">
        <v>3190</v>
      </c>
      <c r="BD429" t="s">
        <v>7330</v>
      </c>
      <c r="BE429" t="s">
        <v>3667</v>
      </c>
      <c r="BF429">
        <v>408</v>
      </c>
      <c r="BG429">
        <v>424</v>
      </c>
      <c r="BH429">
        <v>0</v>
      </c>
      <c r="BI429" t="s">
        <v>1547</v>
      </c>
      <c r="BJ429">
        <v>0</v>
      </c>
      <c r="BK429">
        <v>0</v>
      </c>
      <c r="BL429">
        <v>488</v>
      </c>
      <c r="BM429" t="s">
        <v>7331</v>
      </c>
      <c r="BN429" t="s">
        <v>3668</v>
      </c>
      <c r="BO429" t="s">
        <v>7472</v>
      </c>
      <c r="BP429" t="s" cm="1">
        <v>7471</v>
      </c>
      <c r="BQ429" t="s">
        <v>1547</v>
      </c>
      <c r="BR429" t="s">
        <v>3590</v>
      </c>
      <c r="BS429">
        <v>27</v>
      </c>
      <c r="BT429" t="s">
        <v>5229</v>
      </c>
      <c r="BU429" t="s">
        <v>15490</v>
      </c>
      <c r="BV429" t="s">
        <v>3605</v>
      </c>
      <c r="BW429" t="s">
        <v>7326</v>
      </c>
      <c r="BX429" t="s">
        <v>7332</v>
      </c>
      <c r="BY429" t="s">
        <v>1744</v>
      </c>
      <c r="BZ429" t="s">
        <v>2265</v>
      </c>
      <c r="CA429" t="s">
        <v>1744</v>
      </c>
      <c r="CB429" t="s">
        <v>1754</v>
      </c>
      <c r="CC429"/>
      <c r="CD429" t="s">
        <v>998</v>
      </c>
      <c r="CE429" t="s">
        <v>1251</v>
      </c>
      <c r="CF429" t="s">
        <v>7497</v>
      </c>
      <c r="CG429" t="s">
        <v>7498</v>
      </c>
      <c r="CH429" t="s">
        <v>1251</v>
      </c>
      <c r="CI429" t="s">
        <v>1547</v>
      </c>
      <c r="CJ429" t="s">
        <v>3592</v>
      </c>
      <c r="CK429" t="s">
        <v>1568</v>
      </c>
      <c r="CL429"/>
      <c r="CM429"/>
      <c r="CN429" t="s">
        <v>13413</v>
      </c>
      <c r="CO429" t="s">
        <v>13400</v>
      </c>
      <c r="CP429" t="s">
        <v>13413</v>
      </c>
      <c r="CQ429" t="s">
        <v>13400</v>
      </c>
      <c r="CR429" t="s">
        <v>1547</v>
      </c>
      <c r="CS429">
        <v>8</v>
      </c>
      <c r="CT429" t="s">
        <v>3590</v>
      </c>
      <c r="CU429" t="s">
        <v>3590</v>
      </c>
      <c r="CV429" t="s">
        <v>7335</v>
      </c>
      <c r="CW429" t="s">
        <v>1547</v>
      </c>
      <c r="CX429" t="s">
        <v>1547</v>
      </c>
      <c r="CY429">
        <v>427</v>
      </c>
      <c r="CZ429" t="s">
        <v>7817</v>
      </c>
      <c r="DA429" t="s">
        <v>1547</v>
      </c>
      <c r="DB429" t="s">
        <v>1881</v>
      </c>
      <c r="DC429" t="s">
        <v>1882</v>
      </c>
      <c r="DD429" t="s">
        <v>3606</v>
      </c>
      <c r="DE429" t="s">
        <v>3591</v>
      </c>
      <c r="DF429" t="s">
        <v>3608</v>
      </c>
      <c r="DG429" t="s">
        <v>2265</v>
      </c>
      <c r="DH429" t="s">
        <v>2265</v>
      </c>
      <c r="DI429" t="s">
        <v>7306</v>
      </c>
      <c r="DJ429" t="s">
        <v>7325</v>
      </c>
      <c r="DK429"/>
      <c r="DL429" t="s">
        <v>7306</v>
      </c>
      <c r="DM429">
        <v>9</v>
      </c>
      <c r="DN429" t="s">
        <v>1883</v>
      </c>
      <c r="DO429" t="s">
        <v>1568</v>
      </c>
      <c r="DP429" t="b">
        <v>1</v>
      </c>
      <c r="DQ429" t="b">
        <v>0</v>
      </c>
      <c r="DR429" t="b">
        <v>0</v>
      </c>
      <c r="DS429" t="b">
        <v>0</v>
      </c>
      <c r="DT429" t="b">
        <v>0</v>
      </c>
      <c r="DU429" t="b">
        <v>1</v>
      </c>
      <c r="DV429" t="b">
        <v>0</v>
      </c>
      <c r="DW429">
        <v>0</v>
      </c>
      <c r="DX429" t="b">
        <v>0</v>
      </c>
      <c r="DY429" t="b">
        <v>0</v>
      </c>
      <c r="DZ429" t="b">
        <v>0</v>
      </c>
      <c r="EA429" t="b">
        <v>0</v>
      </c>
      <c r="EB429" t="b">
        <v>1</v>
      </c>
      <c r="EC429" t="b">
        <v>1</v>
      </c>
      <c r="ED429" t="b">
        <v>1</v>
      </c>
      <c r="EE429" t="b">
        <v>0</v>
      </c>
      <c r="EF429" t="b">
        <v>0</v>
      </c>
      <c r="EG429" t="b" cm="1">
        <v>0</v>
      </c>
      <c r="EH429" t="b">
        <v>0</v>
      </c>
      <c r="EI429" t="b">
        <v>0</v>
      </c>
      <c r="EJ429" t="b">
        <v>1</v>
      </c>
      <c r="EK429" t="s">
        <v>14489</v>
      </c>
      <c r="EL429">
        <v>0</v>
      </c>
      <c r="EM429">
        <v>4</v>
      </c>
      <c r="EN429" t="b">
        <v>0</v>
      </c>
    </row>
    <row r="430" spans="1:144" ht="63">
      <c r="A430"/>
      <c r="B430" t="s">
        <v>1568</v>
      </c>
      <c r="C430" t="s">
        <v>1568</v>
      </c>
      <c r="D430" t="s">
        <v>3610</v>
      </c>
      <c r="E430" t="s">
        <v>3610</v>
      </c>
      <c r="F430" t="s">
        <v>1261</v>
      </c>
      <c r="G430" t="s">
        <v>3611</v>
      </c>
      <c r="H430" s="109" t="s">
        <v>3612</v>
      </c>
      <c r="I430" t="s">
        <v>1251</v>
      </c>
      <c r="J430"/>
      <c r="K430" t="s">
        <v>902</v>
      </c>
      <c r="L430" t="s">
        <v>3190</v>
      </c>
      <c r="M430" t="s">
        <v>1754</v>
      </c>
      <c r="N430"/>
      <c r="O430" t="s">
        <v>3590</v>
      </c>
      <c r="P430" t="s">
        <v>1568</v>
      </c>
      <c r="Q430" t="s">
        <v>3591</v>
      </c>
      <c r="R430" t="s">
        <v>3592</v>
      </c>
      <c r="S430"/>
      <c r="T430" t="s">
        <v>2265</v>
      </c>
      <c r="U430" t="s">
        <v>13413</v>
      </c>
      <c r="V430" t="s">
        <v>4370</v>
      </c>
      <c r="W430"/>
      <c r="X430"/>
      <c r="Y430"/>
      <c r="Z430"/>
      <c r="AA430"/>
      <c r="AB430"/>
      <c r="AC430"/>
      <c r="AD430"/>
      <c r="AE430"/>
      <c r="AF430"/>
      <c r="AG430"/>
      <c r="AH430"/>
      <c r="AI430"/>
      <c r="AJ430"/>
      <c r="AK430"/>
      <c r="AL430"/>
      <c r="AM430"/>
      <c r="AN430"/>
      <c r="AO430" s="108" t="s">
        <v>43</v>
      </c>
      <c r="AP430" t="s">
        <v>2849</v>
      </c>
      <c r="AQ430">
        <v>29</v>
      </c>
      <c r="AR430" t="s">
        <v>7337</v>
      </c>
      <c r="AS430" t="s">
        <v>1568</v>
      </c>
      <c r="AT430" t="s">
        <v>1885</v>
      </c>
      <c r="AU430" t="s">
        <v>3610</v>
      </c>
      <c r="AV430" t="s">
        <v>7338</v>
      </c>
      <c r="AW430" t="s">
        <v>1758</v>
      </c>
      <c r="AX430" t="s">
        <v>1740</v>
      </c>
      <c r="AY430" t="s">
        <v>7339</v>
      </c>
      <c r="AZ430" t="s">
        <v>3591</v>
      </c>
      <c r="BA430" t="s">
        <v>7340</v>
      </c>
      <c r="BB430" t="s">
        <v>1251</v>
      </c>
      <c r="BC430" t="s">
        <v>3190</v>
      </c>
      <c r="BD430" t="s">
        <v>7341</v>
      </c>
      <c r="BE430" t="s">
        <v>3667</v>
      </c>
      <c r="BF430">
        <v>409</v>
      </c>
      <c r="BG430">
        <v>424</v>
      </c>
      <c r="BH430">
        <v>0</v>
      </c>
      <c r="BI430" t="s">
        <v>1547</v>
      </c>
      <c r="BJ430">
        <v>0</v>
      </c>
      <c r="BK430">
        <v>0</v>
      </c>
      <c r="BL430">
        <v>1155</v>
      </c>
      <c r="BM430" t="s">
        <v>7342</v>
      </c>
      <c r="BN430" t="s">
        <v>3668</v>
      </c>
      <c r="BO430" t="s">
        <v>7472</v>
      </c>
      <c r="BP430" t="s" cm="1">
        <v>7471</v>
      </c>
      <c r="BQ430" t="s">
        <v>1547</v>
      </c>
      <c r="BR430" t="s">
        <v>3590</v>
      </c>
      <c r="BS430">
        <v>28</v>
      </c>
      <c r="BT430" t="s">
        <v>5235</v>
      </c>
      <c r="BU430" t="s">
        <v>15491</v>
      </c>
      <c r="BV430" t="s">
        <v>3610</v>
      </c>
      <c r="BW430" t="s">
        <v>7338</v>
      </c>
      <c r="BX430" t="s">
        <v>7343</v>
      </c>
      <c r="BY430" t="s">
        <v>1744</v>
      </c>
      <c r="BZ430" t="s">
        <v>2265</v>
      </c>
      <c r="CA430" t="s">
        <v>1744</v>
      </c>
      <c r="CB430" t="s">
        <v>1754</v>
      </c>
      <c r="CC430"/>
      <c r="CD430" t="s">
        <v>998</v>
      </c>
      <c r="CE430" t="s">
        <v>1251</v>
      </c>
      <c r="CF430" t="s">
        <v>7500</v>
      </c>
      <c r="CG430" t="s">
        <v>7501</v>
      </c>
      <c r="CH430" t="s">
        <v>1251</v>
      </c>
      <c r="CI430" t="s">
        <v>1547</v>
      </c>
      <c r="CJ430" t="s">
        <v>3592</v>
      </c>
      <c r="CK430" t="s">
        <v>1568</v>
      </c>
      <c r="CL430"/>
      <c r="CM430"/>
      <c r="CN430" t="s">
        <v>13413</v>
      </c>
      <c r="CO430" t="s">
        <v>4370</v>
      </c>
      <c r="CP430" t="s">
        <v>13413</v>
      </c>
      <c r="CQ430" t="s">
        <v>4370</v>
      </c>
      <c r="CR430" t="s">
        <v>1547</v>
      </c>
      <c r="CS430">
        <v>8</v>
      </c>
      <c r="CT430" t="s">
        <v>3590</v>
      </c>
      <c r="CU430" t="s">
        <v>3590</v>
      </c>
      <c r="CV430" t="s">
        <v>1547</v>
      </c>
      <c r="CW430" t="s">
        <v>1547</v>
      </c>
      <c r="CX430" t="s">
        <v>1547</v>
      </c>
      <c r="CY430">
        <v>428</v>
      </c>
      <c r="CZ430" t="s">
        <v>7826</v>
      </c>
      <c r="DA430" t="s">
        <v>1547</v>
      </c>
      <c r="DB430" t="s">
        <v>1881</v>
      </c>
      <c r="DC430" t="s">
        <v>1882</v>
      </c>
      <c r="DD430" t="s">
        <v>3610</v>
      </c>
      <c r="DE430" t="s">
        <v>3591</v>
      </c>
      <c r="DF430" t="s">
        <v>3611</v>
      </c>
      <c r="DG430" t="s">
        <v>2265</v>
      </c>
      <c r="DH430" t="s">
        <v>2265</v>
      </c>
      <c r="DI430" t="s">
        <v>7306</v>
      </c>
      <c r="DJ430" t="s">
        <v>7337</v>
      </c>
      <c r="DK430"/>
      <c r="DL430" t="s">
        <v>7306</v>
      </c>
      <c r="DM430">
        <v>9</v>
      </c>
      <c r="DN430" t="s">
        <v>1883</v>
      </c>
      <c r="DO430" t="s">
        <v>1568</v>
      </c>
      <c r="DP430" t="b">
        <v>1</v>
      </c>
      <c r="DQ430" t="b">
        <v>0</v>
      </c>
      <c r="DR430" t="b">
        <v>0</v>
      </c>
      <c r="DS430" t="b">
        <v>0</v>
      </c>
      <c r="DT430" t="b">
        <v>0</v>
      </c>
      <c r="DU430" t="b">
        <v>1</v>
      </c>
      <c r="DV430" t="b">
        <v>0</v>
      </c>
      <c r="DW430">
        <v>0</v>
      </c>
      <c r="DX430" t="b">
        <v>0</v>
      </c>
      <c r="DY430" t="b">
        <v>0</v>
      </c>
      <c r="DZ430" t="b">
        <v>0</v>
      </c>
      <c r="EA430" t="b">
        <v>0</v>
      </c>
      <c r="EB430" t="b">
        <v>0</v>
      </c>
      <c r="EC430" t="b">
        <v>0</v>
      </c>
      <c r="ED430" t="b">
        <v>0</v>
      </c>
      <c r="EE430" t="b">
        <v>0</v>
      </c>
      <c r="EF430" t="b">
        <v>0</v>
      </c>
      <c r="EG430" t="b" cm="1">
        <v>1</v>
      </c>
      <c r="EH430" t="b">
        <v>0</v>
      </c>
      <c r="EI430" t="b">
        <v>0</v>
      </c>
      <c r="EJ430" t="b">
        <v>1</v>
      </c>
      <c r="EK430" t="s">
        <v>5887</v>
      </c>
      <c r="EL430">
        <v>1</v>
      </c>
      <c r="EM430">
        <v>6</v>
      </c>
      <c r="EN430" t="b">
        <v>0</v>
      </c>
    </row>
    <row r="431" spans="1:144" ht="15.75">
      <c r="A431"/>
      <c r="B431" t="s">
        <v>1568</v>
      </c>
      <c r="C431" t="s">
        <v>1568</v>
      </c>
      <c r="D431" t="s">
        <v>3613</v>
      </c>
      <c r="E431" t="s">
        <v>3614</v>
      </c>
      <c r="F431" t="s">
        <v>3615</v>
      </c>
      <c r="G431" t="s">
        <v>3614</v>
      </c>
      <c r="H431" t="s">
        <v>3616</v>
      </c>
      <c r="I431" t="s">
        <v>1251</v>
      </c>
      <c r="J431"/>
      <c r="K431" t="s">
        <v>902</v>
      </c>
      <c r="L431" t="s">
        <v>3190</v>
      </c>
      <c r="M431" t="s">
        <v>1749</v>
      </c>
      <c r="N431"/>
      <c r="O431" t="s">
        <v>3590</v>
      </c>
      <c r="P431" t="s">
        <v>1568</v>
      </c>
      <c r="Q431" t="s">
        <v>3591</v>
      </c>
      <c r="R431" t="s">
        <v>3592</v>
      </c>
      <c r="S431"/>
      <c r="T431" t="s">
        <v>2265</v>
      </c>
      <c r="U431" t="s">
        <v>13413</v>
      </c>
      <c r="V431" t="s">
        <v>13401</v>
      </c>
      <c r="W431"/>
      <c r="X431"/>
      <c r="Y431"/>
      <c r="Z431"/>
      <c r="AA431"/>
      <c r="AB431"/>
      <c r="AC431"/>
      <c r="AD431"/>
      <c r="AE431"/>
      <c r="AF431"/>
      <c r="AG431"/>
      <c r="AH431"/>
      <c r="AI431"/>
      <c r="AJ431"/>
      <c r="AK431"/>
      <c r="AL431"/>
      <c r="AM431"/>
      <c r="AN431"/>
      <c r="AO431" s="108" t="s">
        <v>43</v>
      </c>
      <c r="AP431" t="s">
        <v>2849</v>
      </c>
      <c r="AQ431">
        <v>30</v>
      </c>
      <c r="AR431" t="s">
        <v>7347</v>
      </c>
      <c r="AS431" t="s">
        <v>1568</v>
      </c>
      <c r="AT431" t="s">
        <v>1885</v>
      </c>
      <c r="AU431" t="s">
        <v>3614</v>
      </c>
      <c r="AV431" t="s">
        <v>7348</v>
      </c>
      <c r="AW431" t="s">
        <v>7349</v>
      </c>
      <c r="AX431" t="s">
        <v>1740</v>
      </c>
      <c r="AY431" t="s">
        <v>7348</v>
      </c>
      <c r="AZ431" t="s">
        <v>3591</v>
      </c>
      <c r="BA431" t="s">
        <v>7350</v>
      </c>
      <c r="BB431" t="s">
        <v>1251</v>
      </c>
      <c r="BC431" t="s">
        <v>3190</v>
      </c>
      <c r="BD431" t="s">
        <v>7503</v>
      </c>
      <c r="BE431" t="s">
        <v>3667</v>
      </c>
      <c r="BF431">
        <v>410</v>
      </c>
      <c r="BG431">
        <v>424</v>
      </c>
      <c r="BH431">
        <v>0</v>
      </c>
      <c r="BI431" t="s">
        <v>1547</v>
      </c>
      <c r="BJ431">
        <v>0</v>
      </c>
      <c r="BK431">
        <v>0</v>
      </c>
      <c r="BL431">
        <v>410</v>
      </c>
      <c r="BM431" t="s">
        <v>7354</v>
      </c>
      <c r="BN431" t="s">
        <v>3668</v>
      </c>
      <c r="BO431" t="s">
        <v>7472</v>
      </c>
      <c r="BP431" t="s" cm="1">
        <v>7471</v>
      </c>
      <c r="BQ431" t="s">
        <v>1547</v>
      </c>
      <c r="BR431" t="s">
        <v>3590</v>
      </c>
      <c r="BS431">
        <v>29</v>
      </c>
      <c r="BT431" t="s">
        <v>5241</v>
      </c>
      <c r="BU431" t="s">
        <v>15492</v>
      </c>
      <c r="BV431" t="s">
        <v>3613</v>
      </c>
      <c r="BW431" t="s">
        <v>7348</v>
      </c>
      <c r="BX431" t="s">
        <v>7352</v>
      </c>
      <c r="BY431" t="s">
        <v>1744</v>
      </c>
      <c r="BZ431" t="s">
        <v>2265</v>
      </c>
      <c r="CA431" t="s">
        <v>1744</v>
      </c>
      <c r="CB431" t="s">
        <v>1749</v>
      </c>
      <c r="CC431"/>
      <c r="CD431" t="s">
        <v>998</v>
      </c>
      <c r="CE431" t="s">
        <v>1251</v>
      </c>
      <c r="CF431" t="s">
        <v>7504</v>
      </c>
      <c r="CG431" t="s">
        <v>7505</v>
      </c>
      <c r="CH431" t="s">
        <v>1251</v>
      </c>
      <c r="CI431" t="s">
        <v>1547</v>
      </c>
      <c r="CJ431" t="s">
        <v>3592</v>
      </c>
      <c r="CK431" t="s">
        <v>1568</v>
      </c>
      <c r="CL431"/>
      <c r="CM431"/>
      <c r="CN431" t="s">
        <v>13413</v>
      </c>
      <c r="CO431" t="s">
        <v>13401</v>
      </c>
      <c r="CP431" t="s">
        <v>13413</v>
      </c>
      <c r="CQ431" t="s">
        <v>13401</v>
      </c>
      <c r="CR431" t="s">
        <v>1547</v>
      </c>
      <c r="CS431">
        <v>8</v>
      </c>
      <c r="CT431" t="s">
        <v>3590</v>
      </c>
      <c r="CU431" t="s">
        <v>3590</v>
      </c>
      <c r="CV431" t="s">
        <v>3590</v>
      </c>
      <c r="CW431" t="s">
        <v>1547</v>
      </c>
      <c r="CX431" t="s">
        <v>1547</v>
      </c>
      <c r="CY431">
        <v>429</v>
      </c>
      <c r="CZ431" t="s">
        <v>7835</v>
      </c>
      <c r="DA431" t="s">
        <v>1547</v>
      </c>
      <c r="DB431" t="s">
        <v>1881</v>
      </c>
      <c r="DC431" t="s">
        <v>1882</v>
      </c>
      <c r="DD431" t="s">
        <v>3614</v>
      </c>
      <c r="DE431" t="s">
        <v>3591</v>
      </c>
      <c r="DF431" t="s">
        <v>3614</v>
      </c>
      <c r="DG431" t="s">
        <v>2265</v>
      </c>
      <c r="DH431" t="s">
        <v>2265</v>
      </c>
      <c r="DI431" t="s">
        <v>7306</v>
      </c>
      <c r="DJ431" t="s">
        <v>7347</v>
      </c>
      <c r="DK431"/>
      <c r="DL431" t="s">
        <v>7306</v>
      </c>
      <c r="DM431">
        <v>9</v>
      </c>
      <c r="DN431" t="s">
        <v>1883</v>
      </c>
      <c r="DO431" t="s">
        <v>1568</v>
      </c>
      <c r="DP431" t="b">
        <v>1</v>
      </c>
      <c r="DQ431" t="b">
        <v>0</v>
      </c>
      <c r="DR431" t="b">
        <v>0</v>
      </c>
      <c r="DS431" t="b">
        <v>0</v>
      </c>
      <c r="DT431" t="b">
        <v>0</v>
      </c>
      <c r="DU431" t="b">
        <v>1</v>
      </c>
      <c r="DV431" t="b">
        <v>0</v>
      </c>
      <c r="DW431">
        <v>0</v>
      </c>
      <c r="DX431" t="b">
        <v>0</v>
      </c>
      <c r="DY431" t="b">
        <v>0</v>
      </c>
      <c r="DZ431" t="b">
        <v>0</v>
      </c>
      <c r="EA431" t="b">
        <v>0</v>
      </c>
      <c r="EB431" t="b">
        <v>0</v>
      </c>
      <c r="EC431" t="b">
        <v>0</v>
      </c>
      <c r="ED431" t="b">
        <v>0</v>
      </c>
      <c r="EE431" t="b">
        <v>0</v>
      </c>
      <c r="EF431" t="b">
        <v>0</v>
      </c>
      <c r="EG431" t="b" cm="1">
        <v>0</v>
      </c>
      <c r="EH431" t="b">
        <v>0</v>
      </c>
      <c r="EI431" t="b">
        <v>0</v>
      </c>
      <c r="EJ431" t="b">
        <v>0</v>
      </c>
      <c r="EK431" t="s">
        <v>1547</v>
      </c>
      <c r="EL431">
        <v>0</v>
      </c>
      <c r="EM431">
        <v>24</v>
      </c>
      <c r="EN431" t="b">
        <v>0</v>
      </c>
    </row>
    <row r="432" spans="1:144" ht="63">
      <c r="A432"/>
      <c r="B432" t="s">
        <v>1568</v>
      </c>
      <c r="C432" t="s">
        <v>1568</v>
      </c>
      <c r="D432" t="s">
        <v>3617</v>
      </c>
      <c r="E432" t="s">
        <v>3618</v>
      </c>
      <c r="F432" t="s">
        <v>3618</v>
      </c>
      <c r="G432" t="s">
        <v>3674</v>
      </c>
      <c r="H432" s="109" t="s">
        <v>3620</v>
      </c>
      <c r="I432" t="s">
        <v>1251</v>
      </c>
      <c r="J432"/>
      <c r="K432" t="s">
        <v>902</v>
      </c>
      <c r="L432" t="s">
        <v>3190</v>
      </c>
      <c r="M432" t="s">
        <v>1749</v>
      </c>
      <c r="N432"/>
      <c r="O432" t="s">
        <v>3590</v>
      </c>
      <c r="P432" t="s">
        <v>1568</v>
      </c>
      <c r="Q432" t="s">
        <v>3591</v>
      </c>
      <c r="R432" t="s">
        <v>3592</v>
      </c>
      <c r="S432"/>
      <c r="T432" t="s">
        <v>2265</v>
      </c>
      <c r="U432" t="s">
        <v>13413</v>
      </c>
      <c r="V432" t="s">
        <v>13402</v>
      </c>
      <c r="W432"/>
      <c r="X432"/>
      <c r="Y432"/>
      <c r="Z432"/>
      <c r="AA432"/>
      <c r="AB432"/>
      <c r="AC432"/>
      <c r="AD432"/>
      <c r="AE432"/>
      <c r="AF432"/>
      <c r="AG432"/>
      <c r="AH432"/>
      <c r="AI432"/>
      <c r="AJ432"/>
      <c r="AK432"/>
      <c r="AL432"/>
      <c r="AM432"/>
      <c r="AN432"/>
      <c r="AO432" s="108" t="s">
        <v>43</v>
      </c>
      <c r="AP432" t="s">
        <v>2849</v>
      </c>
      <c r="AQ432">
        <v>31</v>
      </c>
      <c r="AR432" t="s">
        <v>7356</v>
      </c>
      <c r="AS432" t="s">
        <v>1568</v>
      </c>
      <c r="AT432" t="s">
        <v>1885</v>
      </c>
      <c r="AU432" t="s">
        <v>3618</v>
      </c>
      <c r="AV432" t="s">
        <v>7357</v>
      </c>
      <c r="AW432" t="s">
        <v>7357</v>
      </c>
      <c r="AX432" t="s">
        <v>1740</v>
      </c>
      <c r="AY432" t="s">
        <v>7507</v>
      </c>
      <c r="AZ432" t="s">
        <v>3591</v>
      </c>
      <c r="BA432" t="s">
        <v>7359</v>
      </c>
      <c r="BB432" t="s">
        <v>1251</v>
      </c>
      <c r="BC432" t="s">
        <v>3190</v>
      </c>
      <c r="BD432" t="s">
        <v>7508</v>
      </c>
      <c r="BE432" t="s">
        <v>3667</v>
      </c>
      <c r="BF432">
        <v>411</v>
      </c>
      <c r="BG432">
        <v>424</v>
      </c>
      <c r="BH432">
        <v>0</v>
      </c>
      <c r="BI432" t="s">
        <v>1547</v>
      </c>
      <c r="BJ432">
        <v>0</v>
      </c>
      <c r="BK432">
        <v>0</v>
      </c>
      <c r="BL432">
        <v>411</v>
      </c>
      <c r="BM432" t="s">
        <v>7363</v>
      </c>
      <c r="BN432" t="s">
        <v>3668</v>
      </c>
      <c r="BO432" t="s">
        <v>7472</v>
      </c>
      <c r="BP432" t="s" cm="1">
        <v>7471</v>
      </c>
      <c r="BQ432" t="s">
        <v>1547</v>
      </c>
      <c r="BR432" t="s">
        <v>3590</v>
      </c>
      <c r="BS432">
        <v>30</v>
      </c>
      <c r="BT432" t="s">
        <v>5251</v>
      </c>
      <c r="BU432" t="s">
        <v>15493</v>
      </c>
      <c r="BV432" t="s">
        <v>3617</v>
      </c>
      <c r="BW432" t="s">
        <v>7357</v>
      </c>
      <c r="BX432" t="s">
        <v>7361</v>
      </c>
      <c r="BY432" t="s">
        <v>1744</v>
      </c>
      <c r="BZ432" t="s">
        <v>2265</v>
      </c>
      <c r="CA432" t="s">
        <v>1744</v>
      </c>
      <c r="CB432" t="s">
        <v>1749</v>
      </c>
      <c r="CC432"/>
      <c r="CD432" t="s">
        <v>998</v>
      </c>
      <c r="CE432" t="s">
        <v>1251</v>
      </c>
      <c r="CF432" t="s">
        <v>7509</v>
      </c>
      <c r="CG432" t="s">
        <v>7510</v>
      </c>
      <c r="CH432" t="s">
        <v>1251</v>
      </c>
      <c r="CI432" t="s">
        <v>1547</v>
      </c>
      <c r="CJ432" t="s">
        <v>3592</v>
      </c>
      <c r="CK432" t="s">
        <v>1568</v>
      </c>
      <c r="CL432"/>
      <c r="CM432"/>
      <c r="CN432" t="s">
        <v>13413</v>
      </c>
      <c r="CO432" t="s">
        <v>13402</v>
      </c>
      <c r="CP432" t="s">
        <v>13413</v>
      </c>
      <c r="CQ432" t="s">
        <v>13402</v>
      </c>
      <c r="CR432" t="s">
        <v>1547</v>
      </c>
      <c r="CS432">
        <v>8</v>
      </c>
      <c r="CT432" t="s">
        <v>3590</v>
      </c>
      <c r="CU432" t="s">
        <v>3590</v>
      </c>
      <c r="CV432" t="s">
        <v>3590</v>
      </c>
      <c r="CW432" t="s">
        <v>1547</v>
      </c>
      <c r="CX432" t="s">
        <v>1547</v>
      </c>
      <c r="CY432">
        <v>430</v>
      </c>
      <c r="CZ432" t="s">
        <v>7844</v>
      </c>
      <c r="DA432" t="s">
        <v>1547</v>
      </c>
      <c r="DB432" t="s">
        <v>1881</v>
      </c>
      <c r="DC432" t="s">
        <v>1882</v>
      </c>
      <c r="DD432" t="s">
        <v>3618</v>
      </c>
      <c r="DE432" t="s">
        <v>3591</v>
      </c>
      <c r="DF432" t="s">
        <v>3674</v>
      </c>
      <c r="DG432" t="s">
        <v>2265</v>
      </c>
      <c r="DH432" t="s">
        <v>2265</v>
      </c>
      <c r="DI432" t="s">
        <v>7306</v>
      </c>
      <c r="DJ432" t="s">
        <v>7356</v>
      </c>
      <c r="DK432"/>
      <c r="DL432" t="s">
        <v>7306</v>
      </c>
      <c r="DM432">
        <v>9</v>
      </c>
      <c r="DN432" t="s">
        <v>1883</v>
      </c>
      <c r="DO432" t="s">
        <v>1568</v>
      </c>
      <c r="DP432" t="b">
        <v>1</v>
      </c>
      <c r="DQ432" t="b">
        <v>0</v>
      </c>
      <c r="DR432" t="b">
        <v>0</v>
      </c>
      <c r="DS432" t="b">
        <v>0</v>
      </c>
      <c r="DT432" t="b">
        <v>0</v>
      </c>
      <c r="DU432" t="b">
        <v>1</v>
      </c>
      <c r="DV432" t="b">
        <v>0</v>
      </c>
      <c r="DW432">
        <v>0</v>
      </c>
      <c r="DX432" t="b">
        <v>0</v>
      </c>
      <c r="DY432" t="b">
        <v>0</v>
      </c>
      <c r="DZ432" t="b">
        <v>0</v>
      </c>
      <c r="EA432" t="b">
        <v>0</v>
      </c>
      <c r="EB432" t="b">
        <v>0</v>
      </c>
      <c r="EC432" t="b">
        <v>0</v>
      </c>
      <c r="ED432" t="b">
        <v>0</v>
      </c>
      <c r="EE432" t="b">
        <v>0</v>
      </c>
      <c r="EF432" t="b">
        <v>0</v>
      </c>
      <c r="EG432" t="b" cm="1">
        <v>0</v>
      </c>
      <c r="EH432" t="b">
        <v>0</v>
      </c>
      <c r="EI432" t="b">
        <v>0</v>
      </c>
      <c r="EJ432" t="b">
        <v>0</v>
      </c>
      <c r="EK432" t="s">
        <v>1547</v>
      </c>
      <c r="EL432">
        <v>0</v>
      </c>
      <c r="EM432">
        <v>15</v>
      </c>
      <c r="EN432" t="b">
        <v>0</v>
      </c>
    </row>
    <row r="433" spans="1:144" ht="15.75">
      <c r="A433"/>
      <c r="B433" t="s">
        <v>1568</v>
      </c>
      <c r="C433" t="s">
        <v>1568</v>
      </c>
      <c r="D433" t="s">
        <v>3675</v>
      </c>
      <c r="E433" t="s">
        <v>3676</v>
      </c>
      <c r="F433" t="s">
        <v>3676</v>
      </c>
      <c r="G433" t="s">
        <v>3677</v>
      </c>
      <c r="H433" t="s">
        <v>3678</v>
      </c>
      <c r="I433" t="s">
        <v>1230</v>
      </c>
      <c r="J433"/>
      <c r="K433" t="s">
        <v>902</v>
      </c>
      <c r="L433" t="s">
        <v>3190</v>
      </c>
      <c r="M433" t="s">
        <v>2001</v>
      </c>
      <c r="N433"/>
      <c r="O433" t="s">
        <v>3590</v>
      </c>
      <c r="P433" t="s">
        <v>1568</v>
      </c>
      <c r="Q433" t="s">
        <v>3591</v>
      </c>
      <c r="R433" t="s">
        <v>3592</v>
      </c>
      <c r="S433"/>
      <c r="T433" t="s">
        <v>3673</v>
      </c>
      <c r="U433" t="s">
        <v>13413</v>
      </c>
      <c r="V433" t="s">
        <v>13415</v>
      </c>
      <c r="W433"/>
      <c r="X433"/>
      <c r="Y433"/>
      <c r="Z433"/>
      <c r="AA433"/>
      <c r="AB433"/>
      <c r="AC433"/>
      <c r="AD433"/>
      <c r="AE433"/>
      <c r="AF433"/>
      <c r="AG433"/>
      <c r="AH433"/>
      <c r="AI433"/>
      <c r="AJ433"/>
      <c r="AK433"/>
      <c r="AL433"/>
      <c r="AM433"/>
      <c r="AN433"/>
      <c r="AO433" s="108" t="s">
        <v>43</v>
      </c>
      <c r="AP433" t="s">
        <v>2849</v>
      </c>
      <c r="AQ433">
        <v>32</v>
      </c>
      <c r="AR433" t="s">
        <v>7512</v>
      </c>
      <c r="AS433" t="s">
        <v>1568</v>
      </c>
      <c r="AT433" t="s">
        <v>1885</v>
      </c>
      <c r="AU433" t="s">
        <v>3676</v>
      </c>
      <c r="AV433" t="s">
        <v>7513</v>
      </c>
      <c r="AW433" t="s">
        <v>7513</v>
      </c>
      <c r="AX433" t="s">
        <v>1740</v>
      </c>
      <c r="AY433" t="s">
        <v>7514</v>
      </c>
      <c r="AZ433" t="s">
        <v>3591</v>
      </c>
      <c r="BA433" t="s">
        <v>7515</v>
      </c>
      <c r="BB433" t="s">
        <v>1230</v>
      </c>
      <c r="BC433" t="s">
        <v>3190</v>
      </c>
      <c r="BD433" t="s">
        <v>7516</v>
      </c>
      <c r="BE433" t="s">
        <v>3667</v>
      </c>
      <c r="BF433">
        <v>433</v>
      </c>
      <c r="BG433">
        <v>424</v>
      </c>
      <c r="BH433">
        <v>0</v>
      </c>
      <c r="BI433" t="s">
        <v>3676</v>
      </c>
      <c r="BJ433">
        <v>1</v>
      </c>
      <c r="BK433">
        <v>0</v>
      </c>
      <c r="BL433">
        <v>0</v>
      </c>
      <c r="BM433" t="s">
        <v>1547</v>
      </c>
      <c r="BN433" t="s">
        <v>3668</v>
      </c>
      <c r="BO433" t="s">
        <v>7472</v>
      </c>
      <c r="BP433" t="s" cm="1">
        <v>7471</v>
      </c>
      <c r="BQ433" t="s">
        <v>1547</v>
      </c>
      <c r="BR433" t="s">
        <v>3590</v>
      </c>
      <c r="BS433">
        <v>31</v>
      </c>
      <c r="BT433" t="s">
        <v>5261</v>
      </c>
      <c r="BU433" t="s">
        <v>15494</v>
      </c>
      <c r="BV433" t="s">
        <v>3675</v>
      </c>
      <c r="BW433" t="s">
        <v>7513</v>
      </c>
      <c r="BX433" t="s">
        <v>7517</v>
      </c>
      <c r="BY433" t="s">
        <v>1744</v>
      </c>
      <c r="BZ433" t="s">
        <v>3673</v>
      </c>
      <c r="CA433" t="s">
        <v>1744</v>
      </c>
      <c r="CB433" t="s">
        <v>2001</v>
      </c>
      <c r="CC433"/>
      <c r="CD433" t="s">
        <v>998</v>
      </c>
      <c r="CE433" t="s">
        <v>1230</v>
      </c>
      <c r="CF433" t="s">
        <v>7518</v>
      </c>
      <c r="CG433" t="s">
        <v>7519</v>
      </c>
      <c r="CH433" t="s">
        <v>1230</v>
      </c>
      <c r="CI433" t="s">
        <v>1547</v>
      </c>
      <c r="CJ433" t="s">
        <v>3592</v>
      </c>
      <c r="CK433" t="s">
        <v>1568</v>
      </c>
      <c r="CL433"/>
      <c r="CM433"/>
      <c r="CN433" t="s">
        <v>13413</v>
      </c>
      <c r="CO433" t="s">
        <v>13415</v>
      </c>
      <c r="CP433" t="s">
        <v>13413</v>
      </c>
      <c r="CQ433" t="s">
        <v>13415</v>
      </c>
      <c r="CR433" t="s">
        <v>1547</v>
      </c>
      <c r="CS433">
        <v>8</v>
      </c>
      <c r="CT433" t="s">
        <v>3590</v>
      </c>
      <c r="CU433" t="s">
        <v>3590</v>
      </c>
      <c r="CV433" t="s">
        <v>3590</v>
      </c>
      <c r="CW433" t="s">
        <v>1547</v>
      </c>
      <c r="CX433" t="s">
        <v>1547</v>
      </c>
      <c r="CY433">
        <v>431</v>
      </c>
      <c r="CZ433" t="s">
        <v>7853</v>
      </c>
      <c r="DA433" t="s">
        <v>1547</v>
      </c>
      <c r="DB433" t="s">
        <v>1881</v>
      </c>
      <c r="DC433" t="s">
        <v>1882</v>
      </c>
      <c r="DD433" t="s">
        <v>3676</v>
      </c>
      <c r="DE433" t="s">
        <v>3591</v>
      </c>
      <c r="DF433" t="s">
        <v>3677</v>
      </c>
      <c r="DG433" t="s">
        <v>3673</v>
      </c>
      <c r="DH433" t="s">
        <v>7485</v>
      </c>
      <c r="DI433" t="s">
        <v>7486</v>
      </c>
      <c r="DJ433" t="s">
        <v>7512</v>
      </c>
      <c r="DK433"/>
      <c r="DL433" t="s">
        <v>7486</v>
      </c>
      <c r="DM433">
        <v>9</v>
      </c>
      <c r="DN433" t="s">
        <v>1883</v>
      </c>
      <c r="DO433" t="s">
        <v>1568</v>
      </c>
      <c r="DP433" t="b">
        <v>1</v>
      </c>
      <c r="DQ433" t="b">
        <v>0</v>
      </c>
      <c r="DR433" t="b">
        <v>1</v>
      </c>
      <c r="DS433" t="b">
        <v>0</v>
      </c>
      <c r="DT433" t="b">
        <v>0</v>
      </c>
      <c r="DU433" t="b">
        <v>1</v>
      </c>
      <c r="DV433" t="b">
        <v>0</v>
      </c>
      <c r="DW433">
        <v>0</v>
      </c>
      <c r="DX433" t="b">
        <v>0</v>
      </c>
      <c r="DY433" t="b">
        <v>0</v>
      </c>
      <c r="DZ433" t="b">
        <v>0</v>
      </c>
      <c r="EA433" t="b">
        <v>0</v>
      </c>
      <c r="EB433" t="b">
        <v>0</v>
      </c>
      <c r="EC433" t="b">
        <v>1</v>
      </c>
      <c r="ED433" t="b">
        <v>0</v>
      </c>
      <c r="EE433" t="b">
        <v>0</v>
      </c>
      <c r="EF433" t="b">
        <v>0</v>
      </c>
      <c r="EG433" t="b" cm="1">
        <v>0</v>
      </c>
      <c r="EH433" t="b">
        <v>0</v>
      </c>
      <c r="EI433" t="b">
        <v>0</v>
      </c>
      <c r="EJ433" t="b">
        <v>1</v>
      </c>
      <c r="EK433" t="s">
        <v>5327</v>
      </c>
      <c r="EL433">
        <v>0</v>
      </c>
      <c r="EM433">
        <v>24</v>
      </c>
      <c r="EN433" t="b">
        <v>0</v>
      </c>
    </row>
    <row r="434" spans="1:144" ht="15.75">
      <c r="A434"/>
      <c r="B434" t="s">
        <v>1568</v>
      </c>
      <c r="C434" t="s">
        <v>1568</v>
      </c>
      <c r="D434" t="s">
        <v>3679</v>
      </c>
      <c r="E434" t="s">
        <v>3680</v>
      </c>
      <c r="F434" t="s">
        <v>3680</v>
      </c>
      <c r="G434" t="s">
        <v>3681</v>
      </c>
      <c r="H434" t="s">
        <v>3682</v>
      </c>
      <c r="I434" t="s">
        <v>1230</v>
      </c>
      <c r="J434"/>
      <c r="K434" t="s">
        <v>902</v>
      </c>
      <c r="L434" t="s">
        <v>3190</v>
      </c>
      <c r="M434" t="s">
        <v>2007</v>
      </c>
      <c r="N434"/>
      <c r="O434" t="s">
        <v>3590</v>
      </c>
      <c r="P434"/>
      <c r="Q434" t="s">
        <v>3591</v>
      </c>
      <c r="R434" t="s">
        <v>3592</v>
      </c>
      <c r="S434"/>
      <c r="T434" t="s">
        <v>3673</v>
      </c>
      <c r="U434" t="s">
        <v>13413</v>
      </c>
      <c r="V434" t="s">
        <v>13416</v>
      </c>
      <c r="W434"/>
      <c r="X434"/>
      <c r="Y434"/>
      <c r="Z434"/>
      <c r="AA434"/>
      <c r="AB434"/>
      <c r="AC434"/>
      <c r="AD434"/>
      <c r="AE434"/>
      <c r="AF434"/>
      <c r="AG434"/>
      <c r="AH434"/>
      <c r="AI434"/>
      <c r="AJ434"/>
      <c r="AK434"/>
      <c r="AL434"/>
      <c r="AM434"/>
      <c r="AN434"/>
      <c r="AO434" s="108" t="s">
        <v>43</v>
      </c>
      <c r="AP434" t="s">
        <v>2849</v>
      </c>
      <c r="AQ434">
        <v>33</v>
      </c>
      <c r="AR434" t="s">
        <v>7521</v>
      </c>
      <c r="AS434" t="s">
        <v>1568</v>
      </c>
      <c r="AT434" t="s">
        <v>1885</v>
      </c>
      <c r="AU434" t="s">
        <v>3680</v>
      </c>
      <c r="AV434" t="s">
        <v>7522</v>
      </c>
      <c r="AW434" t="s">
        <v>7522</v>
      </c>
      <c r="AX434" t="s">
        <v>1740</v>
      </c>
      <c r="AY434" t="s">
        <v>7523</v>
      </c>
      <c r="AZ434" t="s">
        <v>3591</v>
      </c>
      <c r="BA434" t="s">
        <v>7524</v>
      </c>
      <c r="BB434" t="s">
        <v>1230</v>
      </c>
      <c r="BC434" t="s">
        <v>3190</v>
      </c>
      <c r="BD434" t="s">
        <v>7525</v>
      </c>
      <c r="BE434" t="s">
        <v>3667</v>
      </c>
      <c r="BF434">
        <v>434</v>
      </c>
      <c r="BG434">
        <v>424</v>
      </c>
      <c r="BH434">
        <v>0</v>
      </c>
      <c r="BI434" t="s">
        <v>3680</v>
      </c>
      <c r="BJ434">
        <v>1</v>
      </c>
      <c r="BK434">
        <v>0</v>
      </c>
      <c r="BL434">
        <v>0</v>
      </c>
      <c r="BM434" t="s">
        <v>1547</v>
      </c>
      <c r="BN434" t="s">
        <v>3668</v>
      </c>
      <c r="BO434" t="s">
        <v>7472</v>
      </c>
      <c r="BP434" t="s" cm="1">
        <v>7471</v>
      </c>
      <c r="BQ434" t="s">
        <v>1547</v>
      </c>
      <c r="BR434" t="s">
        <v>3590</v>
      </c>
      <c r="BS434">
        <v>32</v>
      </c>
      <c r="BT434" t="s">
        <v>5271</v>
      </c>
      <c r="BU434" t="s">
        <v>15495</v>
      </c>
      <c r="BV434" t="s">
        <v>3679</v>
      </c>
      <c r="BW434" t="s">
        <v>7522</v>
      </c>
      <c r="BX434" t="s">
        <v>7526</v>
      </c>
      <c r="BY434" t="s">
        <v>1744</v>
      </c>
      <c r="BZ434" t="s">
        <v>3673</v>
      </c>
      <c r="CA434" t="s">
        <v>1744</v>
      </c>
      <c r="CB434" t="s">
        <v>2007</v>
      </c>
      <c r="CC434"/>
      <c r="CD434" t="s">
        <v>998</v>
      </c>
      <c r="CE434" t="s">
        <v>1230</v>
      </c>
      <c r="CF434" t="s">
        <v>7527</v>
      </c>
      <c r="CG434" t="s">
        <v>7528</v>
      </c>
      <c r="CH434" t="s">
        <v>1230</v>
      </c>
      <c r="CI434" t="s">
        <v>1547</v>
      </c>
      <c r="CJ434" t="s">
        <v>3592</v>
      </c>
      <c r="CK434" t="s">
        <v>1568</v>
      </c>
      <c r="CL434"/>
      <c r="CM434"/>
      <c r="CN434" t="s">
        <v>13413</v>
      </c>
      <c r="CO434" t="s">
        <v>13416</v>
      </c>
      <c r="CP434" t="s">
        <v>13413</v>
      </c>
      <c r="CQ434" t="s">
        <v>13416</v>
      </c>
      <c r="CR434" t="s">
        <v>1547</v>
      </c>
      <c r="CS434">
        <v>8</v>
      </c>
      <c r="CT434" t="s">
        <v>3590</v>
      </c>
      <c r="CU434" t="s">
        <v>3590</v>
      </c>
      <c r="CV434" t="s">
        <v>3590</v>
      </c>
      <c r="CW434" t="s">
        <v>1547</v>
      </c>
      <c r="CX434" t="s">
        <v>1547</v>
      </c>
      <c r="CY434">
        <v>432</v>
      </c>
      <c r="CZ434" t="s">
        <v>7860</v>
      </c>
      <c r="DA434" t="s">
        <v>1547</v>
      </c>
      <c r="DB434" t="s">
        <v>1881</v>
      </c>
      <c r="DC434" t="s">
        <v>1882</v>
      </c>
      <c r="DD434" t="s">
        <v>3680</v>
      </c>
      <c r="DE434" t="s">
        <v>3591</v>
      </c>
      <c r="DF434" t="s">
        <v>3681</v>
      </c>
      <c r="DG434" t="s">
        <v>3673</v>
      </c>
      <c r="DH434" t="s">
        <v>7485</v>
      </c>
      <c r="DI434" t="s">
        <v>7486</v>
      </c>
      <c r="DJ434" t="s">
        <v>7521</v>
      </c>
      <c r="DK434"/>
      <c r="DL434" t="s">
        <v>7486</v>
      </c>
      <c r="DM434">
        <v>9</v>
      </c>
      <c r="DN434" t="s">
        <v>1883</v>
      </c>
      <c r="DO434" t="s">
        <v>1568</v>
      </c>
      <c r="DP434" t="b">
        <v>1</v>
      </c>
      <c r="DQ434" t="b">
        <v>0</v>
      </c>
      <c r="DR434" t="b">
        <v>1</v>
      </c>
      <c r="DS434" t="b">
        <v>0</v>
      </c>
      <c r="DT434" t="b">
        <v>0</v>
      </c>
      <c r="DU434" t="b">
        <v>1</v>
      </c>
      <c r="DV434" t="b">
        <v>0</v>
      </c>
      <c r="DW434">
        <v>0</v>
      </c>
      <c r="DX434" t="b">
        <v>0</v>
      </c>
      <c r="DY434" t="b">
        <v>0</v>
      </c>
      <c r="DZ434" t="b">
        <v>0</v>
      </c>
      <c r="EA434" t="b">
        <v>0</v>
      </c>
      <c r="EB434" t="b">
        <v>0</v>
      </c>
      <c r="EC434" t="b">
        <v>0</v>
      </c>
      <c r="ED434" t="b">
        <v>0</v>
      </c>
      <c r="EE434" t="b">
        <v>0</v>
      </c>
      <c r="EF434" t="b">
        <v>0</v>
      </c>
      <c r="EG434" t="b" cm="1">
        <v>0</v>
      </c>
      <c r="EH434" t="b">
        <v>0</v>
      </c>
      <c r="EI434" t="b">
        <v>0</v>
      </c>
      <c r="EJ434" t="b">
        <v>0</v>
      </c>
      <c r="EK434" t="s">
        <v>1547</v>
      </c>
      <c r="EL434">
        <v>0</v>
      </c>
      <c r="EM434">
        <v>43</v>
      </c>
      <c r="EN434" t="b">
        <v>0</v>
      </c>
    </row>
    <row r="435" spans="1:144" ht="15.75">
      <c r="A435"/>
      <c r="B435" t="s">
        <v>1568</v>
      </c>
      <c r="C435" t="s">
        <v>1568</v>
      </c>
      <c r="D435" t="s">
        <v>3683</v>
      </c>
      <c r="E435" t="s">
        <v>3684</v>
      </c>
      <c r="F435" t="s">
        <v>3684</v>
      </c>
      <c r="G435" t="s">
        <v>3589</v>
      </c>
      <c r="H435" t="s">
        <v>3589</v>
      </c>
      <c r="I435" t="s">
        <v>1244</v>
      </c>
      <c r="J435"/>
      <c r="K435" t="s">
        <v>3589</v>
      </c>
      <c r="L435" t="s">
        <v>3190</v>
      </c>
      <c r="M435" t="s">
        <v>3589</v>
      </c>
      <c r="N435" t="s">
        <v>3589</v>
      </c>
      <c r="O435" t="s">
        <v>3590</v>
      </c>
      <c r="P435" t="s">
        <v>1568</v>
      </c>
      <c r="Q435" t="s">
        <v>3591</v>
      </c>
      <c r="R435" t="s">
        <v>3592</v>
      </c>
      <c r="S435" t="s">
        <v>3589</v>
      </c>
      <c r="T435"/>
      <c r="U435" t="s">
        <v>13417</v>
      </c>
      <c r="V435"/>
      <c r="W435" t="s">
        <v>3589</v>
      </c>
      <c r="X435" t="s">
        <v>3589</v>
      </c>
      <c r="Y435" t="s">
        <v>3589</v>
      </c>
      <c r="Z435" t="s">
        <v>3589</v>
      </c>
      <c r="AA435" t="s">
        <v>3589</v>
      </c>
      <c r="AB435"/>
      <c r="AC435" t="s">
        <v>3589</v>
      </c>
      <c r="AD435" t="s">
        <v>3589</v>
      </c>
      <c r="AE435" t="s">
        <v>3589</v>
      </c>
      <c r="AF435" t="s">
        <v>3589</v>
      </c>
      <c r="AG435" t="s">
        <v>3589</v>
      </c>
      <c r="AH435" t="s">
        <v>3589</v>
      </c>
      <c r="AI435" t="s">
        <v>3589</v>
      </c>
      <c r="AJ435" t="s">
        <v>3589</v>
      </c>
      <c r="AK435" t="s">
        <v>3589</v>
      </c>
      <c r="AL435" t="s">
        <v>3589</v>
      </c>
      <c r="AM435" t="s">
        <v>3589</v>
      </c>
      <c r="AN435" t="s">
        <v>3589</v>
      </c>
      <c r="AO435" s="108" t="s">
        <v>43</v>
      </c>
      <c r="AP435" t="s">
        <v>2849</v>
      </c>
      <c r="AQ435">
        <v>34</v>
      </c>
      <c r="AR435" t="s">
        <v>7530</v>
      </c>
      <c r="AS435" t="s">
        <v>1568</v>
      </c>
      <c r="AT435" t="s">
        <v>1885</v>
      </c>
      <c r="AU435" t="s">
        <v>3684</v>
      </c>
      <c r="AV435" t="s">
        <v>7531</v>
      </c>
      <c r="AW435" t="s">
        <v>7531</v>
      </c>
      <c r="AX435" t="s">
        <v>1740</v>
      </c>
      <c r="AY435" t="s">
        <v>7292</v>
      </c>
      <c r="AZ435" t="s">
        <v>3591</v>
      </c>
      <c r="BA435" t="s">
        <v>7532</v>
      </c>
      <c r="BB435" t="s">
        <v>1244</v>
      </c>
      <c r="BC435" t="s">
        <v>3190</v>
      </c>
      <c r="BD435" t="s">
        <v>7533</v>
      </c>
      <c r="BE435" t="s">
        <v>3683</v>
      </c>
      <c r="BF435">
        <v>435</v>
      </c>
      <c r="BG435">
        <v>0</v>
      </c>
      <c r="BH435" t="e">
        <v>#N/A</v>
      </c>
      <c r="BI435" t="s">
        <v>1547</v>
      </c>
      <c r="BJ435">
        <v>0</v>
      </c>
      <c r="BK435">
        <v>0</v>
      </c>
      <c r="BL435">
        <v>0</v>
      </c>
      <c r="BM435" t="s">
        <v>1547</v>
      </c>
      <c r="BN435" t="s">
        <v>1547</v>
      </c>
      <c r="BO435" t="s">
        <v>1547</v>
      </c>
      <c r="BP435" t="s" cm="1">
        <v>1547</v>
      </c>
      <c r="BQ435" t="s">
        <v>7292</v>
      </c>
      <c r="BR435" t="s">
        <v>3590</v>
      </c>
      <c r="BS435">
        <v>33</v>
      </c>
      <c r="BT435" t="s">
        <v>5281</v>
      </c>
      <c r="BU435" t="s">
        <v>15496</v>
      </c>
      <c r="BV435" t="s">
        <v>3683</v>
      </c>
      <c r="BW435" t="s">
        <v>7531</v>
      </c>
      <c r="BX435" t="s">
        <v>7292</v>
      </c>
      <c r="BY435" t="s">
        <v>7292</v>
      </c>
      <c r="BZ435" t="s">
        <v>1547</v>
      </c>
      <c r="CA435" t="s">
        <v>7292</v>
      </c>
      <c r="CB435" t="s">
        <v>1547</v>
      </c>
      <c r="CC435"/>
      <c r="CD435" t="s">
        <v>998</v>
      </c>
      <c r="CE435" t="s">
        <v>1244</v>
      </c>
      <c r="CF435" t="s">
        <v>3684</v>
      </c>
      <c r="CG435" t="s">
        <v>7531</v>
      </c>
      <c r="CH435" t="s">
        <v>1244</v>
      </c>
      <c r="CI435" t="s">
        <v>1547</v>
      </c>
      <c r="CJ435" t="s">
        <v>3592</v>
      </c>
      <c r="CK435" t="s">
        <v>1568</v>
      </c>
      <c r="CL435"/>
      <c r="CM435"/>
      <c r="CN435" t="s">
        <v>13417</v>
      </c>
      <c r="CO435" t="s">
        <v>1547</v>
      </c>
      <c r="CP435" t="s">
        <v>13417</v>
      </c>
      <c r="CQ435" t="s">
        <v>1547</v>
      </c>
      <c r="CR435" t="s">
        <v>1547</v>
      </c>
      <c r="CS435">
        <v>8</v>
      </c>
      <c r="CT435" t="s">
        <v>3590</v>
      </c>
      <c r="CU435" t="s">
        <v>3590</v>
      </c>
      <c r="CV435" t="s">
        <v>3590</v>
      </c>
      <c r="CW435" t="s">
        <v>1547</v>
      </c>
      <c r="CX435" t="s">
        <v>1547</v>
      </c>
      <c r="CY435">
        <v>433</v>
      </c>
      <c r="CZ435" t="s">
        <v>7870</v>
      </c>
      <c r="DA435" t="s">
        <v>1547</v>
      </c>
      <c r="DB435" t="s">
        <v>1881</v>
      </c>
      <c r="DC435" t="s">
        <v>1882</v>
      </c>
      <c r="DD435" t="s">
        <v>3684</v>
      </c>
      <c r="DE435" t="s">
        <v>3591</v>
      </c>
      <c r="DF435" t="s">
        <v>3589</v>
      </c>
      <c r="DG435" t="s">
        <v>1547</v>
      </c>
      <c r="DH435" t="s">
        <v>1547</v>
      </c>
      <c r="DI435" t="s">
        <v>1892</v>
      </c>
      <c r="DJ435" t="s">
        <v>7530</v>
      </c>
      <c r="DK435"/>
      <c r="DL435" t="s">
        <v>7296</v>
      </c>
      <c r="DM435">
        <v>9</v>
      </c>
      <c r="DN435" t="s">
        <v>1883</v>
      </c>
      <c r="DO435" t="s">
        <v>1568</v>
      </c>
      <c r="DP435" t="b">
        <v>1</v>
      </c>
      <c r="DQ435" t="b">
        <v>0</v>
      </c>
      <c r="DR435" t="b">
        <v>1</v>
      </c>
      <c r="DS435" t="b">
        <v>0</v>
      </c>
      <c r="DT435" t="b">
        <v>0</v>
      </c>
      <c r="DU435" t="b">
        <v>1</v>
      </c>
      <c r="DV435" t="b">
        <v>1</v>
      </c>
      <c r="DW435">
        <v>0</v>
      </c>
      <c r="DX435" t="b">
        <v>0</v>
      </c>
      <c r="DY435" t="b">
        <v>0</v>
      </c>
      <c r="DZ435" t="b">
        <v>0</v>
      </c>
      <c r="EA435" t="b">
        <v>0</v>
      </c>
      <c r="EB435" t="b">
        <v>0</v>
      </c>
      <c r="EC435" t="b">
        <v>0</v>
      </c>
      <c r="ED435" t="b">
        <v>0</v>
      </c>
      <c r="EE435" t="b">
        <v>0</v>
      </c>
      <c r="EF435" t="b">
        <v>0</v>
      </c>
      <c r="EG435" t="b" cm="1">
        <v>0</v>
      </c>
      <c r="EH435" t="b">
        <v>0</v>
      </c>
      <c r="EI435" t="b">
        <v>0</v>
      </c>
      <c r="EJ435" t="b">
        <v>0</v>
      </c>
      <c r="EK435" t="s">
        <v>1547</v>
      </c>
      <c r="EL435">
        <v>0</v>
      </c>
      <c r="EM435">
        <v>15</v>
      </c>
      <c r="EN435" t="b">
        <v>0</v>
      </c>
    </row>
    <row r="436" spans="1:144" ht="15.75">
      <c r="A436"/>
      <c r="B436" t="s">
        <v>1568</v>
      </c>
      <c r="C436" t="s">
        <v>1568</v>
      </c>
      <c r="D436" t="s">
        <v>3685</v>
      </c>
      <c r="E436" t="s">
        <v>3686</v>
      </c>
      <c r="F436" t="s">
        <v>3595</v>
      </c>
      <c r="G436" t="s">
        <v>3687</v>
      </c>
      <c r="H436" t="s">
        <v>3688</v>
      </c>
      <c r="I436" t="s">
        <v>1230</v>
      </c>
      <c r="J436"/>
      <c r="K436" t="s">
        <v>902</v>
      </c>
      <c r="L436" t="s">
        <v>3190</v>
      </c>
      <c r="M436" t="s">
        <v>1779</v>
      </c>
      <c r="N436"/>
      <c r="O436" t="s">
        <v>3590</v>
      </c>
      <c r="P436" t="s">
        <v>1568</v>
      </c>
      <c r="Q436" t="s">
        <v>3591</v>
      </c>
      <c r="R436" t="s">
        <v>3592</v>
      </c>
      <c r="S436"/>
      <c r="T436" t="s">
        <v>3673</v>
      </c>
      <c r="U436" t="s">
        <v>13417</v>
      </c>
      <c r="V436" t="s">
        <v>13418</v>
      </c>
      <c r="W436"/>
      <c r="X436"/>
      <c r="Y436"/>
      <c r="Z436"/>
      <c r="AA436"/>
      <c r="AB436"/>
      <c r="AC436"/>
      <c r="AD436"/>
      <c r="AE436"/>
      <c r="AF436"/>
      <c r="AG436"/>
      <c r="AH436"/>
      <c r="AI436"/>
      <c r="AJ436"/>
      <c r="AK436"/>
      <c r="AL436"/>
      <c r="AM436"/>
      <c r="AN436"/>
      <c r="AO436" s="108" t="s">
        <v>43</v>
      </c>
      <c r="AP436" t="s">
        <v>2849</v>
      </c>
      <c r="AQ436">
        <v>35</v>
      </c>
      <c r="AR436" t="s">
        <v>7535</v>
      </c>
      <c r="AS436" t="s">
        <v>1568</v>
      </c>
      <c r="AT436" t="s">
        <v>1885</v>
      </c>
      <c r="AU436" t="s">
        <v>3686</v>
      </c>
      <c r="AV436" t="s">
        <v>7536</v>
      </c>
      <c r="AW436" t="s">
        <v>7299</v>
      </c>
      <c r="AX436" t="s">
        <v>1740</v>
      </c>
      <c r="AY436" t="s">
        <v>7537</v>
      </c>
      <c r="AZ436" t="s">
        <v>3591</v>
      </c>
      <c r="BA436" t="s">
        <v>7538</v>
      </c>
      <c r="BB436" t="s">
        <v>1230</v>
      </c>
      <c r="BC436" t="s">
        <v>3190</v>
      </c>
      <c r="BD436" t="s">
        <v>7539</v>
      </c>
      <c r="BE436" t="s">
        <v>3683</v>
      </c>
      <c r="BF436">
        <v>436</v>
      </c>
      <c r="BG436">
        <v>435</v>
      </c>
      <c r="BH436">
        <v>0</v>
      </c>
      <c r="BI436" t="s">
        <v>3686</v>
      </c>
      <c r="BJ436">
        <v>1</v>
      </c>
      <c r="BK436">
        <v>0</v>
      </c>
      <c r="BL436">
        <v>0</v>
      </c>
      <c r="BM436" t="s">
        <v>1547</v>
      </c>
      <c r="BN436" t="s">
        <v>3684</v>
      </c>
      <c r="BO436" t="s">
        <v>7531</v>
      </c>
      <c r="BP436" t="s" cm="1">
        <v>7530</v>
      </c>
      <c r="BQ436" t="s">
        <v>1547</v>
      </c>
      <c r="BR436" t="s">
        <v>3590</v>
      </c>
      <c r="BS436">
        <v>34</v>
      </c>
      <c r="BT436" t="s">
        <v>5292</v>
      </c>
      <c r="BU436" t="s">
        <v>15497</v>
      </c>
      <c r="BV436" t="s">
        <v>3685</v>
      </c>
      <c r="BW436" t="s">
        <v>7536</v>
      </c>
      <c r="BX436" t="s">
        <v>7540</v>
      </c>
      <c r="BY436" t="s">
        <v>1744</v>
      </c>
      <c r="BZ436" t="s">
        <v>3673</v>
      </c>
      <c r="CA436" t="s">
        <v>1744</v>
      </c>
      <c r="CB436" t="s">
        <v>1779</v>
      </c>
      <c r="CC436"/>
      <c r="CD436" t="s">
        <v>998</v>
      </c>
      <c r="CE436" t="s">
        <v>1230</v>
      </c>
      <c r="CF436" t="s">
        <v>3846</v>
      </c>
      <c r="CG436" t="s">
        <v>7541</v>
      </c>
      <c r="CH436" t="s">
        <v>1230</v>
      </c>
      <c r="CI436" t="s">
        <v>1547</v>
      </c>
      <c r="CJ436" t="s">
        <v>3592</v>
      </c>
      <c r="CK436" t="s">
        <v>1568</v>
      </c>
      <c r="CL436"/>
      <c r="CM436"/>
      <c r="CN436" t="s">
        <v>13417</v>
      </c>
      <c r="CO436" t="s">
        <v>13418</v>
      </c>
      <c r="CP436" t="s">
        <v>13417</v>
      </c>
      <c r="CQ436" t="s">
        <v>13418</v>
      </c>
      <c r="CR436" t="s">
        <v>1547</v>
      </c>
      <c r="CS436">
        <v>8</v>
      </c>
      <c r="CT436" t="s">
        <v>3590</v>
      </c>
      <c r="CU436" t="s">
        <v>3590</v>
      </c>
      <c r="CV436" t="s">
        <v>3590</v>
      </c>
      <c r="CW436" t="s">
        <v>1547</v>
      </c>
      <c r="CX436" t="s">
        <v>1547</v>
      </c>
      <c r="CY436">
        <v>434</v>
      </c>
      <c r="CZ436" t="s">
        <v>7880</v>
      </c>
      <c r="DA436" t="s">
        <v>1547</v>
      </c>
      <c r="DB436" t="s">
        <v>1881</v>
      </c>
      <c r="DC436" t="s">
        <v>1882</v>
      </c>
      <c r="DD436" t="s">
        <v>3686</v>
      </c>
      <c r="DE436" t="s">
        <v>3591</v>
      </c>
      <c r="DF436" t="s">
        <v>3687</v>
      </c>
      <c r="DG436" t="s">
        <v>3673</v>
      </c>
      <c r="DH436" t="s">
        <v>7485</v>
      </c>
      <c r="DI436" t="s">
        <v>7486</v>
      </c>
      <c r="DJ436" t="s">
        <v>7535</v>
      </c>
      <c r="DK436"/>
      <c r="DL436" t="s">
        <v>7486</v>
      </c>
      <c r="DM436">
        <v>9</v>
      </c>
      <c r="DN436" t="s">
        <v>1883</v>
      </c>
      <c r="DO436" t="s">
        <v>1568</v>
      </c>
      <c r="DP436" t="b">
        <v>1</v>
      </c>
      <c r="DQ436" t="b">
        <v>0</v>
      </c>
      <c r="DR436" t="b">
        <v>1</v>
      </c>
      <c r="DS436" t="b">
        <v>0</v>
      </c>
      <c r="DT436" t="b">
        <v>0</v>
      </c>
      <c r="DU436" t="b">
        <v>1</v>
      </c>
      <c r="DV436" t="b">
        <v>0</v>
      </c>
      <c r="DW436">
        <v>0</v>
      </c>
      <c r="DX436" t="b">
        <v>0</v>
      </c>
      <c r="DY436" t="b">
        <v>0</v>
      </c>
      <c r="DZ436" t="b">
        <v>0</v>
      </c>
      <c r="EA436" t="b">
        <v>0</v>
      </c>
      <c r="EB436" t="b">
        <v>0</v>
      </c>
      <c r="EC436" t="b">
        <v>0</v>
      </c>
      <c r="ED436" t="b">
        <v>0</v>
      </c>
      <c r="EE436" t="b">
        <v>0</v>
      </c>
      <c r="EF436" t="b">
        <v>0</v>
      </c>
      <c r="EG436" t="b" cm="1">
        <v>0</v>
      </c>
      <c r="EH436" t="b">
        <v>0</v>
      </c>
      <c r="EI436" t="b">
        <v>0</v>
      </c>
      <c r="EJ436" t="b">
        <v>0</v>
      </c>
      <c r="EK436" t="s">
        <v>1547</v>
      </c>
      <c r="EL436">
        <v>0</v>
      </c>
      <c r="EM436">
        <v>21</v>
      </c>
      <c r="EN436" t="b">
        <v>0</v>
      </c>
    </row>
    <row r="437" spans="1:144" ht="31.5">
      <c r="A437"/>
      <c r="B437" t="s">
        <v>1568</v>
      </c>
      <c r="C437" t="s">
        <v>1568</v>
      </c>
      <c r="D437" t="s">
        <v>1254</v>
      </c>
      <c r="E437" t="s">
        <v>1253</v>
      </c>
      <c r="F437" t="s">
        <v>1278</v>
      </c>
      <c r="G437" t="s">
        <v>3601</v>
      </c>
      <c r="H437" s="109" t="s">
        <v>3602</v>
      </c>
      <c r="I437" t="s">
        <v>1251</v>
      </c>
      <c r="J437"/>
      <c r="K437" t="s">
        <v>902</v>
      </c>
      <c r="L437" t="s">
        <v>3190</v>
      </c>
      <c r="M437" t="s">
        <v>1754</v>
      </c>
      <c r="N437"/>
      <c r="O437" t="s">
        <v>3590</v>
      </c>
      <c r="P437" t="s">
        <v>1568</v>
      </c>
      <c r="Q437" t="s">
        <v>3591</v>
      </c>
      <c r="R437" t="s">
        <v>3592</v>
      </c>
      <c r="S437"/>
      <c r="T437" t="s">
        <v>2265</v>
      </c>
      <c r="U437" t="s">
        <v>13417</v>
      </c>
      <c r="V437" t="s">
        <v>4373</v>
      </c>
      <c r="W437"/>
      <c r="X437"/>
      <c r="Y437"/>
      <c r="Z437"/>
      <c r="AA437"/>
      <c r="AB437"/>
      <c r="AC437"/>
      <c r="AD437"/>
      <c r="AE437"/>
      <c r="AF437"/>
      <c r="AG437"/>
      <c r="AH437"/>
      <c r="AI437"/>
      <c r="AJ437"/>
      <c r="AK437"/>
      <c r="AL437"/>
      <c r="AM437"/>
      <c r="AN437"/>
      <c r="AO437" s="108" t="s">
        <v>43</v>
      </c>
      <c r="AP437" t="s">
        <v>2849</v>
      </c>
      <c r="AQ437">
        <v>36</v>
      </c>
      <c r="AR437" t="s">
        <v>1912</v>
      </c>
      <c r="AS437" t="s">
        <v>1568</v>
      </c>
      <c r="AT437" t="s">
        <v>1885</v>
      </c>
      <c r="AU437" t="s">
        <v>1253</v>
      </c>
      <c r="AV437" t="s">
        <v>1766</v>
      </c>
      <c r="AW437" t="s">
        <v>1787</v>
      </c>
      <c r="AX437" t="s">
        <v>1740</v>
      </c>
      <c r="AY437" t="s">
        <v>7315</v>
      </c>
      <c r="AZ437" t="s">
        <v>3591</v>
      </c>
      <c r="BA437" t="s">
        <v>1913</v>
      </c>
      <c r="BB437" t="s">
        <v>1251</v>
      </c>
      <c r="BC437" t="s">
        <v>3190</v>
      </c>
      <c r="BD437" t="s">
        <v>1914</v>
      </c>
      <c r="BE437" t="s">
        <v>3683</v>
      </c>
      <c r="BF437">
        <v>343</v>
      </c>
      <c r="BG437">
        <v>435</v>
      </c>
      <c r="BH437">
        <v>0</v>
      </c>
      <c r="BI437" t="s">
        <v>1547</v>
      </c>
      <c r="BJ437">
        <v>0</v>
      </c>
      <c r="BK437">
        <v>0</v>
      </c>
      <c r="BL437">
        <v>515</v>
      </c>
      <c r="BM437" t="s">
        <v>1770</v>
      </c>
      <c r="BN437" t="s">
        <v>3684</v>
      </c>
      <c r="BO437" t="s">
        <v>7531</v>
      </c>
      <c r="BP437" t="s" cm="1">
        <v>7530</v>
      </c>
      <c r="BQ437" t="s">
        <v>1547</v>
      </c>
      <c r="BR437" t="s">
        <v>3590</v>
      </c>
      <c r="BS437">
        <v>35</v>
      </c>
      <c r="BT437" t="s">
        <v>5303</v>
      </c>
      <c r="BU437" t="s">
        <v>15498</v>
      </c>
      <c r="BV437" t="s">
        <v>1254</v>
      </c>
      <c r="BW437" t="s">
        <v>1766</v>
      </c>
      <c r="BX437" t="s">
        <v>7316</v>
      </c>
      <c r="BY437" t="s">
        <v>1744</v>
      </c>
      <c r="BZ437" t="s">
        <v>2265</v>
      </c>
      <c r="CA437" t="s">
        <v>1744</v>
      </c>
      <c r="CB437" t="s">
        <v>1754</v>
      </c>
      <c r="CC437"/>
      <c r="CD437" t="s">
        <v>998</v>
      </c>
      <c r="CE437" t="s">
        <v>1251</v>
      </c>
      <c r="CF437" t="s">
        <v>7543</v>
      </c>
      <c r="CG437" t="s">
        <v>7544</v>
      </c>
      <c r="CH437" t="s">
        <v>1251</v>
      </c>
      <c r="CI437" t="s">
        <v>1547</v>
      </c>
      <c r="CJ437" t="s">
        <v>3592</v>
      </c>
      <c r="CK437" t="s">
        <v>1568</v>
      </c>
      <c r="CL437"/>
      <c r="CM437"/>
      <c r="CN437" t="s">
        <v>13417</v>
      </c>
      <c r="CO437" t="s">
        <v>4373</v>
      </c>
      <c r="CP437" t="s">
        <v>13417</v>
      </c>
      <c r="CQ437" t="s">
        <v>4373</v>
      </c>
      <c r="CR437" t="s">
        <v>1547</v>
      </c>
      <c r="CS437">
        <v>8</v>
      </c>
      <c r="CT437" t="s">
        <v>3590</v>
      </c>
      <c r="CU437" t="s">
        <v>3590</v>
      </c>
      <c r="CV437" t="s">
        <v>1547</v>
      </c>
      <c r="CW437" t="s">
        <v>1547</v>
      </c>
      <c r="CX437" t="s">
        <v>1547</v>
      </c>
      <c r="CY437">
        <v>435</v>
      </c>
      <c r="CZ437" t="s">
        <v>7889</v>
      </c>
      <c r="DA437" t="s">
        <v>1547</v>
      </c>
      <c r="DB437" t="s">
        <v>1881</v>
      </c>
      <c r="DC437" t="s">
        <v>1882</v>
      </c>
      <c r="DD437" t="s">
        <v>1253</v>
      </c>
      <c r="DE437" t="s">
        <v>3591</v>
      </c>
      <c r="DF437" t="s">
        <v>3601</v>
      </c>
      <c r="DG437" t="s">
        <v>2265</v>
      </c>
      <c r="DH437" t="s">
        <v>2265</v>
      </c>
      <c r="DI437" t="s">
        <v>7306</v>
      </c>
      <c r="DJ437" t="s">
        <v>1912</v>
      </c>
      <c r="DK437"/>
      <c r="DL437" t="s">
        <v>7306</v>
      </c>
      <c r="DM437">
        <v>9</v>
      </c>
      <c r="DN437" t="s">
        <v>1883</v>
      </c>
      <c r="DO437" t="s">
        <v>1568</v>
      </c>
      <c r="DP437" t="b">
        <v>1</v>
      </c>
      <c r="DQ437" t="b">
        <v>0</v>
      </c>
      <c r="DR437" t="b">
        <v>0</v>
      </c>
      <c r="DS437" t="b">
        <v>0</v>
      </c>
      <c r="DT437" t="b">
        <v>0</v>
      </c>
      <c r="DU437" t="b">
        <v>1</v>
      </c>
      <c r="DV437" t="b">
        <v>0</v>
      </c>
      <c r="DW437">
        <v>0</v>
      </c>
      <c r="DX437" t="b">
        <v>0</v>
      </c>
      <c r="DY437" t="b">
        <v>0</v>
      </c>
      <c r="DZ437" t="b">
        <v>0</v>
      </c>
      <c r="EA437" t="b">
        <v>0</v>
      </c>
      <c r="EB437" t="b">
        <v>0</v>
      </c>
      <c r="EC437" t="b">
        <v>1</v>
      </c>
      <c r="ED437" t="b">
        <v>0</v>
      </c>
      <c r="EE437" t="b">
        <v>0</v>
      </c>
      <c r="EF437" t="b">
        <v>0</v>
      </c>
      <c r="EG437" t="b" cm="1">
        <v>0</v>
      </c>
      <c r="EH437" t="b">
        <v>0</v>
      </c>
      <c r="EI437" t="b">
        <v>0</v>
      </c>
      <c r="EJ437" t="b">
        <v>1</v>
      </c>
      <c r="EK437" t="s">
        <v>5327</v>
      </c>
      <c r="EL437">
        <v>0</v>
      </c>
      <c r="EM437">
        <v>7</v>
      </c>
      <c r="EN437" t="b">
        <v>0</v>
      </c>
    </row>
    <row r="438" spans="1:144" ht="15.75">
      <c r="A438"/>
      <c r="B438" t="s">
        <v>1568</v>
      </c>
      <c r="C438" t="s">
        <v>1568</v>
      </c>
      <c r="D438" t="s">
        <v>1249</v>
      </c>
      <c r="E438" t="s">
        <v>1248</v>
      </c>
      <c r="F438" t="s">
        <v>1245</v>
      </c>
      <c r="G438" t="s">
        <v>3603</v>
      </c>
      <c r="H438" t="s">
        <v>3604</v>
      </c>
      <c r="I438" t="s">
        <v>1251</v>
      </c>
      <c r="J438"/>
      <c r="K438" t="s">
        <v>902</v>
      </c>
      <c r="L438" t="s">
        <v>3190</v>
      </c>
      <c r="M438" t="s">
        <v>1754</v>
      </c>
      <c r="N438"/>
      <c r="O438" t="s">
        <v>3590</v>
      </c>
      <c r="P438" t="s">
        <v>1568</v>
      </c>
      <c r="Q438" t="s">
        <v>3591</v>
      </c>
      <c r="R438" t="s">
        <v>3592</v>
      </c>
      <c r="S438"/>
      <c r="T438" t="s">
        <v>2265</v>
      </c>
      <c r="U438" t="s">
        <v>13417</v>
      </c>
      <c r="V438" t="s">
        <v>13126</v>
      </c>
      <c r="W438"/>
      <c r="X438"/>
      <c r="Y438"/>
      <c r="Z438"/>
      <c r="AA438"/>
      <c r="AB438"/>
      <c r="AC438"/>
      <c r="AD438"/>
      <c r="AE438"/>
      <c r="AF438"/>
      <c r="AG438"/>
      <c r="AH438"/>
      <c r="AI438"/>
      <c r="AJ438"/>
      <c r="AK438"/>
      <c r="AL438"/>
      <c r="AM438"/>
      <c r="AN438"/>
      <c r="AO438" s="108" t="s">
        <v>43</v>
      </c>
      <c r="AP438" t="s">
        <v>2849</v>
      </c>
      <c r="AQ438">
        <v>37</v>
      </c>
      <c r="AR438" t="s">
        <v>1895</v>
      </c>
      <c r="AS438" t="s">
        <v>1568</v>
      </c>
      <c r="AT438" t="s">
        <v>1885</v>
      </c>
      <c r="AU438" t="s">
        <v>1248</v>
      </c>
      <c r="AV438" t="s">
        <v>1751</v>
      </c>
      <c r="AW438" t="s">
        <v>1741</v>
      </c>
      <c r="AX438" t="s">
        <v>1740</v>
      </c>
      <c r="AY438" t="s">
        <v>7320</v>
      </c>
      <c r="AZ438" t="s">
        <v>3591</v>
      </c>
      <c r="BA438" t="s">
        <v>1896</v>
      </c>
      <c r="BB438" t="s">
        <v>1251</v>
      </c>
      <c r="BC438" t="s">
        <v>3190</v>
      </c>
      <c r="BD438" t="s">
        <v>1950</v>
      </c>
      <c r="BE438" t="s">
        <v>3683</v>
      </c>
      <c r="BF438">
        <v>4</v>
      </c>
      <c r="BG438">
        <v>435</v>
      </c>
      <c r="BH438">
        <v>0</v>
      </c>
      <c r="BI438" t="s">
        <v>1547</v>
      </c>
      <c r="BJ438">
        <v>0</v>
      </c>
      <c r="BK438">
        <v>0</v>
      </c>
      <c r="BL438">
        <v>4</v>
      </c>
      <c r="BM438" t="s">
        <v>1750</v>
      </c>
      <c r="BN438" t="s">
        <v>3684</v>
      </c>
      <c r="BO438" t="s">
        <v>7531</v>
      </c>
      <c r="BP438" t="s" cm="1">
        <v>7530</v>
      </c>
      <c r="BQ438" t="s">
        <v>1547</v>
      </c>
      <c r="BR438" t="s">
        <v>3590</v>
      </c>
      <c r="BS438">
        <v>36</v>
      </c>
      <c r="BT438" t="s">
        <v>5312</v>
      </c>
      <c r="BU438" t="s">
        <v>15499</v>
      </c>
      <c r="BV438" t="s">
        <v>1249</v>
      </c>
      <c r="BW438" t="s">
        <v>1751</v>
      </c>
      <c r="BX438" t="s">
        <v>7321</v>
      </c>
      <c r="BY438" t="s">
        <v>1744</v>
      </c>
      <c r="BZ438" t="s">
        <v>2265</v>
      </c>
      <c r="CA438" t="s">
        <v>1744</v>
      </c>
      <c r="CB438" t="s">
        <v>1754</v>
      </c>
      <c r="CC438"/>
      <c r="CD438" t="s">
        <v>998</v>
      </c>
      <c r="CE438" t="s">
        <v>1251</v>
      </c>
      <c r="CF438" t="s">
        <v>7546</v>
      </c>
      <c r="CG438" t="s">
        <v>7547</v>
      </c>
      <c r="CH438" t="s">
        <v>1251</v>
      </c>
      <c r="CI438" t="s">
        <v>1547</v>
      </c>
      <c r="CJ438" t="s">
        <v>3592</v>
      </c>
      <c r="CK438" t="s">
        <v>1568</v>
      </c>
      <c r="CL438"/>
      <c r="CM438"/>
      <c r="CN438" t="s">
        <v>13417</v>
      </c>
      <c r="CO438" t="s">
        <v>13126</v>
      </c>
      <c r="CP438" t="s">
        <v>13417</v>
      </c>
      <c r="CQ438" t="s">
        <v>13126</v>
      </c>
      <c r="CR438" t="s">
        <v>1547</v>
      </c>
      <c r="CS438">
        <v>8</v>
      </c>
      <c r="CT438" t="s">
        <v>3590</v>
      </c>
      <c r="CU438" t="s">
        <v>3590</v>
      </c>
      <c r="CV438" t="s">
        <v>1547</v>
      </c>
      <c r="CW438" t="s">
        <v>1547</v>
      </c>
      <c r="CX438" t="s">
        <v>1547</v>
      </c>
      <c r="CY438">
        <v>436</v>
      </c>
      <c r="CZ438" t="s">
        <v>7898</v>
      </c>
      <c r="DA438" t="s">
        <v>1547</v>
      </c>
      <c r="DB438" t="s">
        <v>1881</v>
      </c>
      <c r="DC438" t="s">
        <v>1882</v>
      </c>
      <c r="DD438" t="s">
        <v>1248</v>
      </c>
      <c r="DE438" t="s">
        <v>3591</v>
      </c>
      <c r="DF438" t="s">
        <v>3603</v>
      </c>
      <c r="DG438" t="s">
        <v>2265</v>
      </c>
      <c r="DH438" t="s">
        <v>2265</v>
      </c>
      <c r="DI438" t="s">
        <v>7306</v>
      </c>
      <c r="DJ438" t="s">
        <v>1895</v>
      </c>
      <c r="DK438"/>
      <c r="DL438" t="s">
        <v>7306</v>
      </c>
      <c r="DM438">
        <v>9</v>
      </c>
      <c r="DN438" t="s">
        <v>1883</v>
      </c>
      <c r="DO438" t="s">
        <v>1568</v>
      </c>
      <c r="DP438" t="b">
        <v>1</v>
      </c>
      <c r="DQ438" t="b">
        <v>0</v>
      </c>
      <c r="DR438" t="b">
        <v>0</v>
      </c>
      <c r="DS438" t="b">
        <v>0</v>
      </c>
      <c r="DT438" t="b">
        <v>0</v>
      </c>
      <c r="DU438" t="b">
        <v>1</v>
      </c>
      <c r="DV438" t="b">
        <v>0</v>
      </c>
      <c r="DW438">
        <v>0</v>
      </c>
      <c r="DX438" t="b">
        <v>0</v>
      </c>
      <c r="DY438" t="b">
        <v>0</v>
      </c>
      <c r="DZ438" t="b">
        <v>0</v>
      </c>
      <c r="EA438" t="b">
        <v>0</v>
      </c>
      <c r="EB438" t="b">
        <v>0</v>
      </c>
      <c r="EC438" t="b">
        <v>0</v>
      </c>
      <c r="ED438" t="b">
        <v>0</v>
      </c>
      <c r="EE438" t="b">
        <v>0</v>
      </c>
      <c r="EF438" t="b">
        <v>0</v>
      </c>
      <c r="EG438" t="b" cm="1">
        <v>0</v>
      </c>
      <c r="EH438" t="b">
        <v>0</v>
      </c>
      <c r="EI438" t="b">
        <v>0</v>
      </c>
      <c r="EJ438" t="b">
        <v>0</v>
      </c>
      <c r="EK438" t="s">
        <v>1547</v>
      </c>
      <c r="EL438">
        <v>0</v>
      </c>
      <c r="EM438">
        <v>7</v>
      </c>
      <c r="EN438" t="b">
        <v>0</v>
      </c>
    </row>
    <row r="439" spans="1:144" ht="15.75">
      <c r="A439"/>
      <c r="B439" t="s">
        <v>1568</v>
      </c>
      <c r="C439" t="s">
        <v>1568</v>
      </c>
      <c r="D439" t="s">
        <v>3605</v>
      </c>
      <c r="E439" t="s">
        <v>3606</v>
      </c>
      <c r="F439" t="s">
        <v>3607</v>
      </c>
      <c r="G439" t="s">
        <v>3608</v>
      </c>
      <c r="H439" t="s">
        <v>3609</v>
      </c>
      <c r="I439" t="s">
        <v>1251</v>
      </c>
      <c r="J439"/>
      <c r="K439" t="s">
        <v>902</v>
      </c>
      <c r="L439" t="s">
        <v>3190</v>
      </c>
      <c r="M439" t="s">
        <v>1754</v>
      </c>
      <c r="N439"/>
      <c r="O439" t="s">
        <v>3590</v>
      </c>
      <c r="P439" t="s">
        <v>1568</v>
      </c>
      <c r="Q439" t="s">
        <v>3591</v>
      </c>
      <c r="R439" t="s">
        <v>3592</v>
      </c>
      <c r="S439"/>
      <c r="T439" t="s">
        <v>2265</v>
      </c>
      <c r="U439" t="s">
        <v>13417</v>
      </c>
      <c r="V439" t="s">
        <v>13400</v>
      </c>
      <c r="W439"/>
      <c r="X439"/>
      <c r="Y439"/>
      <c r="Z439"/>
      <c r="AA439"/>
      <c r="AB439"/>
      <c r="AC439"/>
      <c r="AD439"/>
      <c r="AE439"/>
      <c r="AF439"/>
      <c r="AG439"/>
      <c r="AH439"/>
      <c r="AI439"/>
      <c r="AJ439"/>
      <c r="AK439"/>
      <c r="AL439"/>
      <c r="AM439"/>
      <c r="AN439"/>
      <c r="AO439" s="108" t="s">
        <v>43</v>
      </c>
      <c r="AP439" t="s">
        <v>2849</v>
      </c>
      <c r="AQ439">
        <v>38</v>
      </c>
      <c r="AR439" t="s">
        <v>7325</v>
      </c>
      <c r="AS439" t="s">
        <v>1568</v>
      </c>
      <c r="AT439" t="s">
        <v>1885</v>
      </c>
      <c r="AU439" t="s">
        <v>3606</v>
      </c>
      <c r="AV439" t="s">
        <v>7326</v>
      </c>
      <c r="AW439" t="s">
        <v>7327</v>
      </c>
      <c r="AX439" t="s">
        <v>1740</v>
      </c>
      <c r="AY439" t="s">
        <v>7328</v>
      </c>
      <c r="AZ439" t="s">
        <v>3591</v>
      </c>
      <c r="BA439" t="s">
        <v>7329</v>
      </c>
      <c r="BB439" t="s">
        <v>1251</v>
      </c>
      <c r="BC439" t="s">
        <v>3190</v>
      </c>
      <c r="BD439" t="s">
        <v>7330</v>
      </c>
      <c r="BE439" t="s">
        <v>3683</v>
      </c>
      <c r="BF439">
        <v>408</v>
      </c>
      <c r="BG439">
        <v>435</v>
      </c>
      <c r="BH439">
        <v>0</v>
      </c>
      <c r="BI439" t="s">
        <v>1547</v>
      </c>
      <c r="BJ439">
        <v>0</v>
      </c>
      <c r="BK439">
        <v>0</v>
      </c>
      <c r="BL439">
        <v>488</v>
      </c>
      <c r="BM439" t="s">
        <v>7331</v>
      </c>
      <c r="BN439" t="s">
        <v>3684</v>
      </c>
      <c r="BO439" t="s">
        <v>7531</v>
      </c>
      <c r="BP439" t="s" cm="1">
        <v>7530</v>
      </c>
      <c r="BQ439" t="s">
        <v>1547</v>
      </c>
      <c r="BR439" t="s">
        <v>3590</v>
      </c>
      <c r="BS439">
        <v>37</v>
      </c>
      <c r="BT439" t="s">
        <v>5322</v>
      </c>
      <c r="BU439" t="s">
        <v>15500</v>
      </c>
      <c r="BV439" t="s">
        <v>3605</v>
      </c>
      <c r="BW439" t="s">
        <v>7326</v>
      </c>
      <c r="BX439" t="s">
        <v>7332</v>
      </c>
      <c r="BY439" t="s">
        <v>1744</v>
      </c>
      <c r="BZ439" t="s">
        <v>2265</v>
      </c>
      <c r="CA439" t="s">
        <v>1744</v>
      </c>
      <c r="CB439" t="s">
        <v>1754</v>
      </c>
      <c r="CC439"/>
      <c r="CD439" t="s">
        <v>998</v>
      </c>
      <c r="CE439" t="s">
        <v>1251</v>
      </c>
      <c r="CF439" t="s">
        <v>7549</v>
      </c>
      <c r="CG439" t="s">
        <v>7550</v>
      </c>
      <c r="CH439" t="s">
        <v>1251</v>
      </c>
      <c r="CI439" t="s">
        <v>1547</v>
      </c>
      <c r="CJ439" t="s">
        <v>3592</v>
      </c>
      <c r="CK439" t="s">
        <v>1568</v>
      </c>
      <c r="CL439"/>
      <c r="CM439"/>
      <c r="CN439" t="s">
        <v>13417</v>
      </c>
      <c r="CO439" t="s">
        <v>13400</v>
      </c>
      <c r="CP439" t="s">
        <v>13417</v>
      </c>
      <c r="CQ439" t="s">
        <v>13400</v>
      </c>
      <c r="CR439" t="s">
        <v>1547</v>
      </c>
      <c r="CS439">
        <v>8</v>
      </c>
      <c r="CT439" t="s">
        <v>3590</v>
      </c>
      <c r="CU439" t="s">
        <v>3590</v>
      </c>
      <c r="CV439" t="s">
        <v>7335</v>
      </c>
      <c r="CW439" t="s">
        <v>1547</v>
      </c>
      <c r="CX439" t="s">
        <v>1547</v>
      </c>
      <c r="CY439">
        <v>437</v>
      </c>
      <c r="CZ439" t="s">
        <v>7906</v>
      </c>
      <c r="DA439" t="s">
        <v>1547</v>
      </c>
      <c r="DB439" t="s">
        <v>1881</v>
      </c>
      <c r="DC439" t="s">
        <v>1882</v>
      </c>
      <c r="DD439" t="s">
        <v>3606</v>
      </c>
      <c r="DE439" t="s">
        <v>3591</v>
      </c>
      <c r="DF439" t="s">
        <v>3608</v>
      </c>
      <c r="DG439" t="s">
        <v>2265</v>
      </c>
      <c r="DH439" t="s">
        <v>2265</v>
      </c>
      <c r="DI439" t="s">
        <v>7306</v>
      </c>
      <c r="DJ439" t="s">
        <v>7325</v>
      </c>
      <c r="DK439"/>
      <c r="DL439" t="s">
        <v>7306</v>
      </c>
      <c r="DM439">
        <v>9</v>
      </c>
      <c r="DN439" t="s">
        <v>1883</v>
      </c>
      <c r="DO439" t="s">
        <v>1568</v>
      </c>
      <c r="DP439" t="b">
        <v>1</v>
      </c>
      <c r="DQ439" t="b">
        <v>0</v>
      </c>
      <c r="DR439" t="b">
        <v>0</v>
      </c>
      <c r="DS439" t="b">
        <v>0</v>
      </c>
      <c r="DT439" t="b">
        <v>0</v>
      </c>
      <c r="DU439" t="b">
        <v>1</v>
      </c>
      <c r="DV439" t="b">
        <v>0</v>
      </c>
      <c r="DW439">
        <v>0</v>
      </c>
      <c r="DX439" t="b">
        <v>0</v>
      </c>
      <c r="DY439" t="b">
        <v>0</v>
      </c>
      <c r="DZ439" t="b">
        <v>0</v>
      </c>
      <c r="EA439" t="b">
        <v>0</v>
      </c>
      <c r="EB439" t="b">
        <v>1</v>
      </c>
      <c r="EC439" t="b">
        <v>1</v>
      </c>
      <c r="ED439" t="b">
        <v>1</v>
      </c>
      <c r="EE439" t="b">
        <v>0</v>
      </c>
      <c r="EF439" t="b">
        <v>0</v>
      </c>
      <c r="EG439" t="b" cm="1">
        <v>0</v>
      </c>
      <c r="EH439" t="b">
        <v>0</v>
      </c>
      <c r="EI439" t="b">
        <v>0</v>
      </c>
      <c r="EJ439" t="b">
        <v>1</v>
      </c>
      <c r="EK439" t="s">
        <v>14489</v>
      </c>
      <c r="EL439">
        <v>0</v>
      </c>
      <c r="EM439">
        <v>4</v>
      </c>
      <c r="EN439" t="b">
        <v>0</v>
      </c>
    </row>
    <row r="440" spans="1:144" ht="63">
      <c r="A440"/>
      <c r="B440" t="s">
        <v>1568</v>
      </c>
      <c r="C440" t="s">
        <v>1568</v>
      </c>
      <c r="D440" t="s">
        <v>3610</v>
      </c>
      <c r="E440" t="s">
        <v>3610</v>
      </c>
      <c r="F440" t="s">
        <v>1261</v>
      </c>
      <c r="G440" t="s">
        <v>3611</v>
      </c>
      <c r="H440" s="109" t="s">
        <v>3612</v>
      </c>
      <c r="I440" t="s">
        <v>1251</v>
      </c>
      <c r="J440"/>
      <c r="K440" t="s">
        <v>902</v>
      </c>
      <c r="L440" t="s">
        <v>3190</v>
      </c>
      <c r="M440" t="s">
        <v>1754</v>
      </c>
      <c r="N440"/>
      <c r="O440" t="s">
        <v>3590</v>
      </c>
      <c r="P440" t="s">
        <v>1568</v>
      </c>
      <c r="Q440" t="s">
        <v>3591</v>
      </c>
      <c r="R440" t="s">
        <v>3592</v>
      </c>
      <c r="S440"/>
      <c r="T440" t="s">
        <v>2265</v>
      </c>
      <c r="U440" t="s">
        <v>13417</v>
      </c>
      <c r="V440" t="s">
        <v>4370</v>
      </c>
      <c r="W440"/>
      <c r="X440"/>
      <c r="Y440"/>
      <c r="Z440"/>
      <c r="AA440"/>
      <c r="AB440"/>
      <c r="AC440"/>
      <c r="AD440"/>
      <c r="AE440"/>
      <c r="AF440"/>
      <c r="AG440"/>
      <c r="AH440"/>
      <c r="AI440"/>
      <c r="AJ440"/>
      <c r="AK440"/>
      <c r="AL440"/>
      <c r="AM440"/>
      <c r="AN440"/>
      <c r="AO440" s="108" t="s">
        <v>43</v>
      </c>
      <c r="AP440" t="s">
        <v>2849</v>
      </c>
      <c r="AQ440">
        <v>39</v>
      </c>
      <c r="AR440" t="s">
        <v>7337</v>
      </c>
      <c r="AS440" t="s">
        <v>1568</v>
      </c>
      <c r="AT440" t="s">
        <v>1885</v>
      </c>
      <c r="AU440" t="s">
        <v>3610</v>
      </c>
      <c r="AV440" t="s">
        <v>7338</v>
      </c>
      <c r="AW440" t="s">
        <v>1758</v>
      </c>
      <c r="AX440" t="s">
        <v>1740</v>
      </c>
      <c r="AY440" t="s">
        <v>7339</v>
      </c>
      <c r="AZ440" t="s">
        <v>3591</v>
      </c>
      <c r="BA440" t="s">
        <v>7340</v>
      </c>
      <c r="BB440" t="s">
        <v>1251</v>
      </c>
      <c r="BC440" t="s">
        <v>3190</v>
      </c>
      <c r="BD440" t="s">
        <v>7341</v>
      </c>
      <c r="BE440" t="s">
        <v>3683</v>
      </c>
      <c r="BF440">
        <v>409</v>
      </c>
      <c r="BG440">
        <v>435</v>
      </c>
      <c r="BH440">
        <v>0</v>
      </c>
      <c r="BI440" t="s">
        <v>1547</v>
      </c>
      <c r="BJ440">
        <v>0</v>
      </c>
      <c r="BK440">
        <v>0</v>
      </c>
      <c r="BL440">
        <v>1155</v>
      </c>
      <c r="BM440" t="s">
        <v>7342</v>
      </c>
      <c r="BN440" t="s">
        <v>3684</v>
      </c>
      <c r="BO440" t="s">
        <v>7531</v>
      </c>
      <c r="BP440" t="s" cm="1">
        <v>7530</v>
      </c>
      <c r="BQ440" t="s">
        <v>1547</v>
      </c>
      <c r="BR440" t="s">
        <v>3590</v>
      </c>
      <c r="BS440">
        <v>38</v>
      </c>
      <c r="BT440" t="s">
        <v>5333</v>
      </c>
      <c r="BU440" t="s">
        <v>15501</v>
      </c>
      <c r="BV440" t="s">
        <v>3610</v>
      </c>
      <c r="BW440" t="s">
        <v>7338</v>
      </c>
      <c r="BX440" t="s">
        <v>7343</v>
      </c>
      <c r="BY440" t="s">
        <v>1744</v>
      </c>
      <c r="BZ440" t="s">
        <v>2265</v>
      </c>
      <c r="CA440" t="s">
        <v>1744</v>
      </c>
      <c r="CB440" t="s">
        <v>1754</v>
      </c>
      <c r="CC440"/>
      <c r="CD440" t="s">
        <v>998</v>
      </c>
      <c r="CE440" t="s">
        <v>1251</v>
      </c>
      <c r="CF440" t="s">
        <v>7552</v>
      </c>
      <c r="CG440" t="s">
        <v>7553</v>
      </c>
      <c r="CH440" t="s">
        <v>1251</v>
      </c>
      <c r="CI440" t="s">
        <v>1547</v>
      </c>
      <c r="CJ440" t="s">
        <v>3592</v>
      </c>
      <c r="CK440" t="s">
        <v>1568</v>
      </c>
      <c r="CL440"/>
      <c r="CM440"/>
      <c r="CN440" t="s">
        <v>13417</v>
      </c>
      <c r="CO440" t="s">
        <v>4370</v>
      </c>
      <c r="CP440" t="s">
        <v>13417</v>
      </c>
      <c r="CQ440" t="s">
        <v>4370</v>
      </c>
      <c r="CR440" t="s">
        <v>1547</v>
      </c>
      <c r="CS440">
        <v>8</v>
      </c>
      <c r="CT440" t="s">
        <v>3590</v>
      </c>
      <c r="CU440" t="s">
        <v>3590</v>
      </c>
      <c r="CV440" t="s">
        <v>1547</v>
      </c>
      <c r="CW440" t="s">
        <v>1547</v>
      </c>
      <c r="CX440" t="s">
        <v>1547</v>
      </c>
      <c r="CY440">
        <v>438</v>
      </c>
      <c r="CZ440" t="s">
        <v>7914</v>
      </c>
      <c r="DA440" t="s">
        <v>1547</v>
      </c>
      <c r="DB440" t="s">
        <v>1881</v>
      </c>
      <c r="DC440" t="s">
        <v>1882</v>
      </c>
      <c r="DD440" t="s">
        <v>3610</v>
      </c>
      <c r="DE440" t="s">
        <v>3591</v>
      </c>
      <c r="DF440" t="s">
        <v>3611</v>
      </c>
      <c r="DG440" t="s">
        <v>2265</v>
      </c>
      <c r="DH440" t="s">
        <v>2265</v>
      </c>
      <c r="DI440" t="s">
        <v>7306</v>
      </c>
      <c r="DJ440" t="s">
        <v>7337</v>
      </c>
      <c r="DK440"/>
      <c r="DL440" t="s">
        <v>7306</v>
      </c>
      <c r="DM440">
        <v>9</v>
      </c>
      <c r="DN440" t="s">
        <v>1883</v>
      </c>
      <c r="DO440" t="s">
        <v>1568</v>
      </c>
      <c r="DP440" t="b">
        <v>1</v>
      </c>
      <c r="DQ440" t="b">
        <v>0</v>
      </c>
      <c r="DR440" t="b">
        <v>0</v>
      </c>
      <c r="DS440" t="b">
        <v>0</v>
      </c>
      <c r="DT440" t="b">
        <v>0</v>
      </c>
      <c r="DU440" t="b">
        <v>1</v>
      </c>
      <c r="DV440" t="b">
        <v>0</v>
      </c>
      <c r="DW440">
        <v>0</v>
      </c>
      <c r="DX440" t="b">
        <v>0</v>
      </c>
      <c r="DY440" t="b">
        <v>0</v>
      </c>
      <c r="DZ440" t="b">
        <v>0</v>
      </c>
      <c r="EA440" t="b">
        <v>0</v>
      </c>
      <c r="EB440" t="b">
        <v>0</v>
      </c>
      <c r="EC440" t="b">
        <v>0</v>
      </c>
      <c r="ED440" t="b">
        <v>0</v>
      </c>
      <c r="EE440" t="b">
        <v>0</v>
      </c>
      <c r="EF440" t="b">
        <v>0</v>
      </c>
      <c r="EG440" t="b" cm="1">
        <v>1</v>
      </c>
      <c r="EH440" t="b">
        <v>0</v>
      </c>
      <c r="EI440" t="b">
        <v>0</v>
      </c>
      <c r="EJ440" t="b">
        <v>1</v>
      </c>
      <c r="EK440" t="s">
        <v>5887</v>
      </c>
      <c r="EL440">
        <v>1</v>
      </c>
      <c r="EM440">
        <v>6</v>
      </c>
      <c r="EN440" t="b">
        <v>0</v>
      </c>
    </row>
    <row r="441" spans="1:144" ht="15.75">
      <c r="A441"/>
      <c r="B441" t="s">
        <v>1568</v>
      </c>
      <c r="C441" t="s">
        <v>1568</v>
      </c>
      <c r="D441" t="s">
        <v>3613</v>
      </c>
      <c r="E441" t="s">
        <v>3614</v>
      </c>
      <c r="F441" t="s">
        <v>3615</v>
      </c>
      <c r="G441" t="s">
        <v>3614</v>
      </c>
      <c r="H441" t="s">
        <v>3616</v>
      </c>
      <c r="I441" t="s">
        <v>1251</v>
      </c>
      <c r="J441"/>
      <c r="K441" t="s">
        <v>902</v>
      </c>
      <c r="L441" t="s">
        <v>3190</v>
      </c>
      <c r="M441" t="s">
        <v>1749</v>
      </c>
      <c r="N441"/>
      <c r="O441" t="s">
        <v>3590</v>
      </c>
      <c r="P441" t="s">
        <v>1568</v>
      </c>
      <c r="Q441" t="s">
        <v>3591</v>
      </c>
      <c r="R441" t="s">
        <v>3592</v>
      </c>
      <c r="S441"/>
      <c r="T441" t="s">
        <v>2265</v>
      </c>
      <c r="U441" t="s">
        <v>13417</v>
      </c>
      <c r="V441" t="s">
        <v>13401</v>
      </c>
      <c r="W441"/>
      <c r="X441"/>
      <c r="Y441"/>
      <c r="Z441"/>
      <c r="AA441"/>
      <c r="AB441"/>
      <c r="AC441"/>
      <c r="AD441"/>
      <c r="AE441"/>
      <c r="AF441"/>
      <c r="AG441"/>
      <c r="AH441"/>
      <c r="AI441"/>
      <c r="AJ441"/>
      <c r="AK441"/>
      <c r="AL441"/>
      <c r="AM441"/>
      <c r="AN441"/>
      <c r="AO441" s="108" t="s">
        <v>43</v>
      </c>
      <c r="AP441" t="s">
        <v>2849</v>
      </c>
      <c r="AQ441">
        <v>40</v>
      </c>
      <c r="AR441" t="s">
        <v>7347</v>
      </c>
      <c r="AS441" t="s">
        <v>1568</v>
      </c>
      <c r="AT441" t="s">
        <v>1885</v>
      </c>
      <c r="AU441" t="s">
        <v>3614</v>
      </c>
      <c r="AV441" t="s">
        <v>7348</v>
      </c>
      <c r="AW441" t="s">
        <v>7349</v>
      </c>
      <c r="AX441" t="s">
        <v>1740</v>
      </c>
      <c r="AY441" t="s">
        <v>7348</v>
      </c>
      <c r="AZ441" t="s">
        <v>3591</v>
      </c>
      <c r="BA441" t="s">
        <v>7350</v>
      </c>
      <c r="BB441" t="s">
        <v>1251</v>
      </c>
      <c r="BC441" t="s">
        <v>3190</v>
      </c>
      <c r="BD441" t="s">
        <v>7503</v>
      </c>
      <c r="BE441" t="s">
        <v>3683</v>
      </c>
      <c r="BF441">
        <v>410</v>
      </c>
      <c r="BG441">
        <v>435</v>
      </c>
      <c r="BH441">
        <v>0</v>
      </c>
      <c r="BI441" t="s">
        <v>1547</v>
      </c>
      <c r="BJ441">
        <v>0</v>
      </c>
      <c r="BK441">
        <v>0</v>
      </c>
      <c r="BL441">
        <v>410</v>
      </c>
      <c r="BM441" t="s">
        <v>7354</v>
      </c>
      <c r="BN441" t="s">
        <v>3684</v>
      </c>
      <c r="BO441" t="s">
        <v>7531</v>
      </c>
      <c r="BP441" t="s" cm="1">
        <v>7530</v>
      </c>
      <c r="BQ441" t="s">
        <v>1547</v>
      </c>
      <c r="BR441" t="s">
        <v>3590</v>
      </c>
      <c r="BS441">
        <v>39</v>
      </c>
      <c r="BT441" t="s">
        <v>5344</v>
      </c>
      <c r="BU441" t="s">
        <v>15502</v>
      </c>
      <c r="BV441" t="s">
        <v>3613</v>
      </c>
      <c r="BW441" t="s">
        <v>7348</v>
      </c>
      <c r="BX441" t="s">
        <v>7352</v>
      </c>
      <c r="BY441" t="s">
        <v>1744</v>
      </c>
      <c r="BZ441" t="s">
        <v>2265</v>
      </c>
      <c r="CA441" t="s">
        <v>1744</v>
      </c>
      <c r="CB441" t="s">
        <v>1749</v>
      </c>
      <c r="CC441"/>
      <c r="CD441" t="s">
        <v>998</v>
      </c>
      <c r="CE441" t="s">
        <v>1251</v>
      </c>
      <c r="CF441" t="s">
        <v>7555</v>
      </c>
      <c r="CG441" t="s">
        <v>7556</v>
      </c>
      <c r="CH441" t="s">
        <v>1251</v>
      </c>
      <c r="CI441" t="s">
        <v>1547</v>
      </c>
      <c r="CJ441" t="s">
        <v>3592</v>
      </c>
      <c r="CK441" t="s">
        <v>1568</v>
      </c>
      <c r="CL441"/>
      <c r="CM441"/>
      <c r="CN441" t="s">
        <v>13417</v>
      </c>
      <c r="CO441" t="s">
        <v>13401</v>
      </c>
      <c r="CP441" t="s">
        <v>13417</v>
      </c>
      <c r="CQ441" t="s">
        <v>13401</v>
      </c>
      <c r="CR441" t="s">
        <v>1547</v>
      </c>
      <c r="CS441">
        <v>8</v>
      </c>
      <c r="CT441" t="s">
        <v>3590</v>
      </c>
      <c r="CU441" t="s">
        <v>3590</v>
      </c>
      <c r="CV441" t="s">
        <v>3590</v>
      </c>
      <c r="CW441" t="s">
        <v>1547</v>
      </c>
      <c r="CX441" t="s">
        <v>1547</v>
      </c>
      <c r="CY441">
        <v>439</v>
      </c>
      <c r="CZ441" t="s">
        <v>7922</v>
      </c>
      <c r="DA441" t="s">
        <v>1547</v>
      </c>
      <c r="DB441" t="s">
        <v>1881</v>
      </c>
      <c r="DC441" t="s">
        <v>1882</v>
      </c>
      <c r="DD441" t="s">
        <v>3614</v>
      </c>
      <c r="DE441" t="s">
        <v>3591</v>
      </c>
      <c r="DF441" t="s">
        <v>3614</v>
      </c>
      <c r="DG441" t="s">
        <v>2265</v>
      </c>
      <c r="DH441" t="s">
        <v>2265</v>
      </c>
      <c r="DI441" t="s">
        <v>7306</v>
      </c>
      <c r="DJ441" t="s">
        <v>7347</v>
      </c>
      <c r="DK441"/>
      <c r="DL441" t="s">
        <v>7306</v>
      </c>
      <c r="DM441">
        <v>9</v>
      </c>
      <c r="DN441" t="s">
        <v>1883</v>
      </c>
      <c r="DO441" t="s">
        <v>1568</v>
      </c>
      <c r="DP441" t="b">
        <v>1</v>
      </c>
      <c r="DQ441" t="b">
        <v>0</v>
      </c>
      <c r="DR441" t="b">
        <v>0</v>
      </c>
      <c r="DS441" t="b">
        <v>0</v>
      </c>
      <c r="DT441" t="b">
        <v>0</v>
      </c>
      <c r="DU441" t="b">
        <v>1</v>
      </c>
      <c r="DV441" t="b">
        <v>0</v>
      </c>
      <c r="DW441">
        <v>0</v>
      </c>
      <c r="DX441" t="b">
        <v>0</v>
      </c>
      <c r="DY441" t="b">
        <v>0</v>
      </c>
      <c r="DZ441" t="b">
        <v>0</v>
      </c>
      <c r="EA441" t="b">
        <v>0</v>
      </c>
      <c r="EB441" t="b">
        <v>0</v>
      </c>
      <c r="EC441" t="b">
        <v>0</v>
      </c>
      <c r="ED441" t="b">
        <v>0</v>
      </c>
      <c r="EE441" t="b">
        <v>0</v>
      </c>
      <c r="EF441" t="b">
        <v>0</v>
      </c>
      <c r="EG441" t="b" cm="1">
        <v>0</v>
      </c>
      <c r="EH441" t="b">
        <v>0</v>
      </c>
      <c r="EI441" t="b">
        <v>0</v>
      </c>
      <c r="EJ441" t="b">
        <v>0</v>
      </c>
      <c r="EK441" t="s">
        <v>1547</v>
      </c>
      <c r="EL441">
        <v>0</v>
      </c>
      <c r="EM441">
        <v>24</v>
      </c>
      <c r="EN441" t="b">
        <v>0</v>
      </c>
    </row>
    <row r="442" spans="1:144" ht="63">
      <c r="A442"/>
      <c r="B442" t="s">
        <v>1568</v>
      </c>
      <c r="C442" t="s">
        <v>1568</v>
      </c>
      <c r="D442" t="s">
        <v>3617</v>
      </c>
      <c r="E442" t="s">
        <v>3618</v>
      </c>
      <c r="F442" t="s">
        <v>3618</v>
      </c>
      <c r="G442" t="s">
        <v>3674</v>
      </c>
      <c r="H442" s="109" t="s">
        <v>3620</v>
      </c>
      <c r="I442" t="s">
        <v>1251</v>
      </c>
      <c r="J442"/>
      <c r="K442" t="s">
        <v>902</v>
      </c>
      <c r="L442" t="s">
        <v>3190</v>
      </c>
      <c r="M442" t="s">
        <v>1749</v>
      </c>
      <c r="N442"/>
      <c r="O442" t="s">
        <v>3590</v>
      </c>
      <c r="P442" t="s">
        <v>1568</v>
      </c>
      <c r="Q442" t="s">
        <v>3591</v>
      </c>
      <c r="R442" t="s">
        <v>3592</v>
      </c>
      <c r="S442"/>
      <c r="T442" t="s">
        <v>2265</v>
      </c>
      <c r="U442" t="s">
        <v>13417</v>
      </c>
      <c r="V442" t="s">
        <v>13402</v>
      </c>
      <c r="W442"/>
      <c r="X442"/>
      <c r="Y442"/>
      <c r="Z442"/>
      <c r="AA442"/>
      <c r="AB442"/>
      <c r="AC442"/>
      <c r="AD442"/>
      <c r="AE442"/>
      <c r="AF442"/>
      <c r="AG442"/>
      <c r="AH442"/>
      <c r="AI442"/>
      <c r="AJ442"/>
      <c r="AK442"/>
      <c r="AL442"/>
      <c r="AM442"/>
      <c r="AN442"/>
      <c r="AO442" s="108" t="s">
        <v>43</v>
      </c>
      <c r="AP442" t="s">
        <v>2849</v>
      </c>
      <c r="AQ442">
        <v>41</v>
      </c>
      <c r="AR442" t="s">
        <v>7356</v>
      </c>
      <c r="AS442" t="s">
        <v>1568</v>
      </c>
      <c r="AT442" t="s">
        <v>1885</v>
      </c>
      <c r="AU442" t="s">
        <v>3618</v>
      </c>
      <c r="AV442" t="s">
        <v>7357</v>
      </c>
      <c r="AW442" t="s">
        <v>7357</v>
      </c>
      <c r="AX442" t="s">
        <v>1740</v>
      </c>
      <c r="AY442" t="s">
        <v>7507</v>
      </c>
      <c r="AZ442" t="s">
        <v>3591</v>
      </c>
      <c r="BA442" t="s">
        <v>7359</v>
      </c>
      <c r="BB442" t="s">
        <v>1251</v>
      </c>
      <c r="BC442" t="s">
        <v>3190</v>
      </c>
      <c r="BD442" t="s">
        <v>7508</v>
      </c>
      <c r="BE442" t="s">
        <v>3683</v>
      </c>
      <c r="BF442">
        <v>411</v>
      </c>
      <c r="BG442">
        <v>435</v>
      </c>
      <c r="BH442">
        <v>0</v>
      </c>
      <c r="BI442" t="s">
        <v>1547</v>
      </c>
      <c r="BJ442">
        <v>0</v>
      </c>
      <c r="BK442">
        <v>0</v>
      </c>
      <c r="BL442">
        <v>411</v>
      </c>
      <c r="BM442" t="s">
        <v>7363</v>
      </c>
      <c r="BN442" t="s">
        <v>3684</v>
      </c>
      <c r="BO442" t="s">
        <v>7531</v>
      </c>
      <c r="BP442" t="s" cm="1">
        <v>7530</v>
      </c>
      <c r="BQ442" t="s">
        <v>1547</v>
      </c>
      <c r="BR442" t="s">
        <v>3590</v>
      </c>
      <c r="BS442">
        <v>40</v>
      </c>
      <c r="BT442" t="s">
        <v>5355</v>
      </c>
      <c r="BU442" t="s">
        <v>15503</v>
      </c>
      <c r="BV442" t="s">
        <v>3617</v>
      </c>
      <c r="BW442" t="s">
        <v>7357</v>
      </c>
      <c r="BX442" t="s">
        <v>7361</v>
      </c>
      <c r="BY442" t="s">
        <v>1744</v>
      </c>
      <c r="BZ442" t="s">
        <v>2265</v>
      </c>
      <c r="CA442" t="s">
        <v>1744</v>
      </c>
      <c r="CB442" t="s">
        <v>1749</v>
      </c>
      <c r="CC442"/>
      <c r="CD442" t="s">
        <v>998</v>
      </c>
      <c r="CE442" t="s">
        <v>1251</v>
      </c>
      <c r="CF442" t="s">
        <v>7558</v>
      </c>
      <c r="CG442" t="s">
        <v>7559</v>
      </c>
      <c r="CH442" t="s">
        <v>1251</v>
      </c>
      <c r="CI442" t="s">
        <v>1547</v>
      </c>
      <c r="CJ442" t="s">
        <v>3592</v>
      </c>
      <c r="CK442" t="s">
        <v>1568</v>
      </c>
      <c r="CL442"/>
      <c r="CM442"/>
      <c r="CN442" t="s">
        <v>13417</v>
      </c>
      <c r="CO442" t="s">
        <v>13402</v>
      </c>
      <c r="CP442" t="s">
        <v>13417</v>
      </c>
      <c r="CQ442" t="s">
        <v>13402</v>
      </c>
      <c r="CR442" t="s">
        <v>1547</v>
      </c>
      <c r="CS442">
        <v>8</v>
      </c>
      <c r="CT442" t="s">
        <v>3590</v>
      </c>
      <c r="CU442" t="s">
        <v>3590</v>
      </c>
      <c r="CV442" t="s">
        <v>3590</v>
      </c>
      <c r="CW442" t="s">
        <v>1547</v>
      </c>
      <c r="CX442" t="s">
        <v>1547</v>
      </c>
      <c r="CY442">
        <v>440</v>
      </c>
      <c r="CZ442" t="s">
        <v>7928</v>
      </c>
      <c r="DA442" t="s">
        <v>1547</v>
      </c>
      <c r="DB442" t="s">
        <v>1881</v>
      </c>
      <c r="DC442" t="s">
        <v>1882</v>
      </c>
      <c r="DD442" t="s">
        <v>3618</v>
      </c>
      <c r="DE442" t="s">
        <v>3591</v>
      </c>
      <c r="DF442" t="s">
        <v>3674</v>
      </c>
      <c r="DG442" t="s">
        <v>2265</v>
      </c>
      <c r="DH442" t="s">
        <v>2265</v>
      </c>
      <c r="DI442" t="s">
        <v>7306</v>
      </c>
      <c r="DJ442" t="s">
        <v>7356</v>
      </c>
      <c r="DK442"/>
      <c r="DL442" t="s">
        <v>7306</v>
      </c>
      <c r="DM442">
        <v>9</v>
      </c>
      <c r="DN442" t="s">
        <v>1883</v>
      </c>
      <c r="DO442" t="s">
        <v>1568</v>
      </c>
      <c r="DP442" t="b">
        <v>1</v>
      </c>
      <c r="DQ442" t="b">
        <v>0</v>
      </c>
      <c r="DR442" t="b">
        <v>0</v>
      </c>
      <c r="DS442" t="b">
        <v>0</v>
      </c>
      <c r="DT442" t="b">
        <v>0</v>
      </c>
      <c r="DU442" t="b">
        <v>1</v>
      </c>
      <c r="DV442" t="b">
        <v>0</v>
      </c>
      <c r="DW442">
        <v>0</v>
      </c>
      <c r="DX442" t="b">
        <v>0</v>
      </c>
      <c r="DY442" t="b">
        <v>0</v>
      </c>
      <c r="DZ442" t="b">
        <v>0</v>
      </c>
      <c r="EA442" t="b">
        <v>0</v>
      </c>
      <c r="EB442" t="b">
        <v>0</v>
      </c>
      <c r="EC442" t="b">
        <v>0</v>
      </c>
      <c r="ED442" t="b">
        <v>0</v>
      </c>
      <c r="EE442" t="b">
        <v>0</v>
      </c>
      <c r="EF442" t="b">
        <v>0</v>
      </c>
      <c r="EG442" t="b" cm="1">
        <v>0</v>
      </c>
      <c r="EH442" t="b">
        <v>0</v>
      </c>
      <c r="EI442" t="b">
        <v>0</v>
      </c>
      <c r="EJ442" t="b">
        <v>0</v>
      </c>
      <c r="EK442" t="s">
        <v>1547</v>
      </c>
      <c r="EL442">
        <v>0</v>
      </c>
      <c r="EM442">
        <v>15</v>
      </c>
      <c r="EN442" t="b">
        <v>0</v>
      </c>
    </row>
    <row r="443" spans="1:144" ht="15.75">
      <c r="A443"/>
      <c r="B443" t="s">
        <v>1568</v>
      </c>
      <c r="C443" t="s">
        <v>1568</v>
      </c>
      <c r="D443" t="s">
        <v>3689</v>
      </c>
      <c r="E443" t="s">
        <v>3690</v>
      </c>
      <c r="F443" t="s">
        <v>3690</v>
      </c>
      <c r="G443" t="s">
        <v>3691</v>
      </c>
      <c r="H443" t="s">
        <v>3692</v>
      </c>
      <c r="I443" t="s">
        <v>1230</v>
      </c>
      <c r="J443"/>
      <c r="K443" t="s">
        <v>902</v>
      </c>
      <c r="L443" t="s">
        <v>3190</v>
      </c>
      <c r="M443" t="s">
        <v>1995</v>
      </c>
      <c r="N443"/>
      <c r="O443" t="s">
        <v>3590</v>
      </c>
      <c r="P443" t="s">
        <v>1568</v>
      </c>
      <c r="Q443" t="s">
        <v>3591</v>
      </c>
      <c r="R443" t="s">
        <v>3592</v>
      </c>
      <c r="S443"/>
      <c r="T443" t="s">
        <v>3673</v>
      </c>
      <c r="U443" t="s">
        <v>13417</v>
      </c>
      <c r="V443" t="s">
        <v>13347</v>
      </c>
      <c r="W443"/>
      <c r="X443"/>
      <c r="Y443"/>
      <c r="Z443"/>
      <c r="AA443"/>
      <c r="AB443"/>
      <c r="AC443"/>
      <c r="AD443"/>
      <c r="AE443"/>
      <c r="AF443"/>
      <c r="AG443"/>
      <c r="AH443"/>
      <c r="AI443"/>
      <c r="AJ443"/>
      <c r="AK443"/>
      <c r="AL443"/>
      <c r="AM443"/>
      <c r="AN443"/>
      <c r="AO443" s="108" t="s">
        <v>43</v>
      </c>
      <c r="AP443" t="s">
        <v>2849</v>
      </c>
      <c r="AQ443">
        <v>42</v>
      </c>
      <c r="AR443" t="s">
        <v>7561</v>
      </c>
      <c r="AS443" t="s">
        <v>1568</v>
      </c>
      <c r="AT443" t="s">
        <v>1885</v>
      </c>
      <c r="AU443" t="s">
        <v>3690</v>
      </c>
      <c r="AV443" t="s">
        <v>7562</v>
      </c>
      <c r="AW443" t="s">
        <v>7562</v>
      </c>
      <c r="AX443" t="s">
        <v>1740</v>
      </c>
      <c r="AY443" t="s">
        <v>7563</v>
      </c>
      <c r="AZ443" t="s">
        <v>3591</v>
      </c>
      <c r="BA443" t="s">
        <v>7564</v>
      </c>
      <c r="BB443" t="s">
        <v>1230</v>
      </c>
      <c r="BC443" t="s">
        <v>3190</v>
      </c>
      <c r="BD443" t="s">
        <v>7565</v>
      </c>
      <c r="BE443" t="s">
        <v>3683</v>
      </c>
      <c r="BF443">
        <v>367</v>
      </c>
      <c r="BG443">
        <v>435</v>
      </c>
      <c r="BH443">
        <v>0</v>
      </c>
      <c r="BI443" t="s">
        <v>3690</v>
      </c>
      <c r="BJ443">
        <v>1</v>
      </c>
      <c r="BK443">
        <v>0</v>
      </c>
      <c r="BL443">
        <v>0</v>
      </c>
      <c r="BM443" t="s">
        <v>1547</v>
      </c>
      <c r="BN443" t="s">
        <v>3684</v>
      </c>
      <c r="BO443" t="s">
        <v>7531</v>
      </c>
      <c r="BP443" t="s" cm="1">
        <v>7530</v>
      </c>
      <c r="BQ443" t="s">
        <v>1547</v>
      </c>
      <c r="BR443" t="s">
        <v>3590</v>
      </c>
      <c r="BS443">
        <v>41</v>
      </c>
      <c r="BT443" t="s">
        <v>5365</v>
      </c>
      <c r="BU443" t="s">
        <v>15504</v>
      </c>
      <c r="BV443" t="s">
        <v>3689</v>
      </c>
      <c r="BW443" t="s">
        <v>7562</v>
      </c>
      <c r="BX443" t="s">
        <v>7566</v>
      </c>
      <c r="BY443" t="s">
        <v>1744</v>
      </c>
      <c r="BZ443" t="s">
        <v>3673</v>
      </c>
      <c r="CA443" t="s">
        <v>1744</v>
      </c>
      <c r="CB443" t="s">
        <v>1995</v>
      </c>
      <c r="CC443"/>
      <c r="CD443" t="s">
        <v>998</v>
      </c>
      <c r="CE443" t="s">
        <v>1230</v>
      </c>
      <c r="CF443" t="s">
        <v>7567</v>
      </c>
      <c r="CG443" t="s">
        <v>7568</v>
      </c>
      <c r="CH443" t="s">
        <v>1230</v>
      </c>
      <c r="CI443" t="s">
        <v>1547</v>
      </c>
      <c r="CJ443" t="s">
        <v>3592</v>
      </c>
      <c r="CK443" t="s">
        <v>1568</v>
      </c>
      <c r="CL443"/>
      <c r="CM443"/>
      <c r="CN443" t="s">
        <v>13417</v>
      </c>
      <c r="CO443" t="s">
        <v>13347</v>
      </c>
      <c r="CP443" t="s">
        <v>13417</v>
      </c>
      <c r="CQ443" t="s">
        <v>13347</v>
      </c>
      <c r="CR443" t="s">
        <v>1547</v>
      </c>
      <c r="CS443">
        <v>8</v>
      </c>
      <c r="CT443" t="s">
        <v>3590</v>
      </c>
      <c r="CU443" t="s">
        <v>3590</v>
      </c>
      <c r="CV443" t="s">
        <v>3590</v>
      </c>
      <c r="CW443" t="s">
        <v>1547</v>
      </c>
      <c r="CX443" t="s">
        <v>1547</v>
      </c>
      <c r="CY443">
        <v>441</v>
      </c>
      <c r="CZ443" t="s">
        <v>7937</v>
      </c>
      <c r="DA443" t="s">
        <v>1547</v>
      </c>
      <c r="DB443" t="s">
        <v>1881</v>
      </c>
      <c r="DC443" t="s">
        <v>1882</v>
      </c>
      <c r="DD443" t="s">
        <v>3690</v>
      </c>
      <c r="DE443" t="s">
        <v>3591</v>
      </c>
      <c r="DF443" t="s">
        <v>3691</v>
      </c>
      <c r="DG443" t="s">
        <v>3673</v>
      </c>
      <c r="DH443" t="s">
        <v>7485</v>
      </c>
      <c r="DI443" t="s">
        <v>7486</v>
      </c>
      <c r="DJ443" t="s">
        <v>7561</v>
      </c>
      <c r="DK443"/>
      <c r="DL443" t="s">
        <v>7486</v>
      </c>
      <c r="DM443">
        <v>9</v>
      </c>
      <c r="DN443" t="s">
        <v>1883</v>
      </c>
      <c r="DO443" t="s">
        <v>1568</v>
      </c>
      <c r="DP443" t="b">
        <v>1</v>
      </c>
      <c r="DQ443" t="b">
        <v>0</v>
      </c>
      <c r="DR443" t="b">
        <v>0</v>
      </c>
      <c r="DS443" t="b">
        <v>0</v>
      </c>
      <c r="DT443" t="b">
        <v>0</v>
      </c>
      <c r="DU443" t="b">
        <v>1</v>
      </c>
      <c r="DV443" t="b">
        <v>0</v>
      </c>
      <c r="DW443">
        <v>0</v>
      </c>
      <c r="DX443" t="b">
        <v>0</v>
      </c>
      <c r="DY443" t="b">
        <v>0</v>
      </c>
      <c r="DZ443" t="b">
        <v>0</v>
      </c>
      <c r="EA443" t="b">
        <v>0</v>
      </c>
      <c r="EB443" t="b">
        <v>0</v>
      </c>
      <c r="EC443" t="b">
        <v>0</v>
      </c>
      <c r="ED443" t="b">
        <v>0</v>
      </c>
      <c r="EE443" t="b">
        <v>0</v>
      </c>
      <c r="EF443" t="b">
        <v>0</v>
      </c>
      <c r="EG443" t="b" cm="1">
        <v>0</v>
      </c>
      <c r="EH443" t="b">
        <v>0</v>
      </c>
      <c r="EI443" t="b">
        <v>0</v>
      </c>
      <c r="EJ443" t="b">
        <v>0</v>
      </c>
      <c r="EK443" t="s">
        <v>1547</v>
      </c>
      <c r="EL443">
        <v>0</v>
      </c>
      <c r="EM443">
        <v>25</v>
      </c>
      <c r="EN443" t="b">
        <v>0</v>
      </c>
    </row>
    <row r="444" spans="1:144" s="119" customFormat="1" ht="15.75">
      <c r="A444"/>
      <c r="B444" t="s">
        <v>1568</v>
      </c>
      <c r="C444" t="s">
        <v>1568</v>
      </c>
      <c r="D444" t="s">
        <v>3693</v>
      </c>
      <c r="E444" t="s">
        <v>3694</v>
      </c>
      <c r="F444" t="s">
        <v>3694</v>
      </c>
      <c r="G444" t="s">
        <v>3695</v>
      </c>
      <c r="H444" t="s">
        <v>3639</v>
      </c>
      <c r="I444" t="s">
        <v>1230</v>
      </c>
      <c r="J444"/>
      <c r="K444" t="s">
        <v>902</v>
      </c>
      <c r="L444" t="s">
        <v>3190</v>
      </c>
      <c r="M444" t="s">
        <v>2007</v>
      </c>
      <c r="N444"/>
      <c r="O444" t="s">
        <v>3590</v>
      </c>
      <c r="P444"/>
      <c r="Q444" t="s">
        <v>3591</v>
      </c>
      <c r="R444" t="s">
        <v>3592</v>
      </c>
      <c r="S444"/>
      <c r="T444" t="s">
        <v>3673</v>
      </c>
      <c r="U444" t="s">
        <v>13417</v>
      </c>
      <c r="V444" t="s">
        <v>13419</v>
      </c>
      <c r="W444"/>
      <c r="X444"/>
      <c r="Y444"/>
      <c r="Z444"/>
      <c r="AA444"/>
      <c r="AB444"/>
      <c r="AC444"/>
      <c r="AD444"/>
      <c r="AE444"/>
      <c r="AF444"/>
      <c r="AG444"/>
      <c r="AH444"/>
      <c r="AI444"/>
      <c r="AJ444"/>
      <c r="AK444"/>
      <c r="AL444"/>
      <c r="AM444"/>
      <c r="AN444"/>
      <c r="AO444" s="108" t="s">
        <v>43</v>
      </c>
      <c r="AP444" t="s">
        <v>2849</v>
      </c>
      <c r="AQ444">
        <v>43</v>
      </c>
      <c r="AR444" t="s">
        <v>7570</v>
      </c>
      <c r="AS444" t="s">
        <v>1568</v>
      </c>
      <c r="AT444" t="s">
        <v>1885</v>
      </c>
      <c r="AU444" t="s">
        <v>3694</v>
      </c>
      <c r="AV444" t="s">
        <v>7571</v>
      </c>
      <c r="AW444" t="s">
        <v>7571</v>
      </c>
      <c r="AX444" t="s">
        <v>1740</v>
      </c>
      <c r="AY444" t="s">
        <v>7572</v>
      </c>
      <c r="AZ444" t="s">
        <v>3591</v>
      </c>
      <c r="BA444" t="s">
        <v>7573</v>
      </c>
      <c r="BB444" t="s">
        <v>1230</v>
      </c>
      <c r="BC444" t="s">
        <v>3190</v>
      </c>
      <c r="BD444" t="s">
        <v>7574</v>
      </c>
      <c r="BE444" t="s">
        <v>3683</v>
      </c>
      <c r="BF444">
        <v>444</v>
      </c>
      <c r="BG444">
        <v>435</v>
      </c>
      <c r="BH444">
        <v>0</v>
      </c>
      <c r="BI444" t="s">
        <v>3694</v>
      </c>
      <c r="BJ444">
        <v>1</v>
      </c>
      <c r="BK444">
        <v>0</v>
      </c>
      <c r="BL444">
        <v>0</v>
      </c>
      <c r="BM444" t="s">
        <v>1547</v>
      </c>
      <c r="BN444" t="s">
        <v>3684</v>
      </c>
      <c r="BO444" t="s">
        <v>7531</v>
      </c>
      <c r="BP444" t="s" cm="1">
        <v>7530</v>
      </c>
      <c r="BQ444" t="s">
        <v>1547</v>
      </c>
      <c r="BR444" t="s">
        <v>3590</v>
      </c>
      <c r="BS444">
        <v>42</v>
      </c>
      <c r="BT444" t="s">
        <v>5376</v>
      </c>
      <c r="BU444" t="s">
        <v>15505</v>
      </c>
      <c r="BV444" t="s">
        <v>3693</v>
      </c>
      <c r="BW444" t="s">
        <v>7571</v>
      </c>
      <c r="BX444" t="s">
        <v>7403</v>
      </c>
      <c r="BY444" t="s">
        <v>1744</v>
      </c>
      <c r="BZ444" t="s">
        <v>3673</v>
      </c>
      <c r="CA444" t="s">
        <v>1744</v>
      </c>
      <c r="CB444" t="s">
        <v>2007</v>
      </c>
      <c r="CC444"/>
      <c r="CD444" t="s">
        <v>998</v>
      </c>
      <c r="CE444" t="s">
        <v>1230</v>
      </c>
      <c r="CF444" t="s">
        <v>7575</v>
      </c>
      <c r="CG444" t="s">
        <v>7576</v>
      </c>
      <c r="CH444" t="s">
        <v>1230</v>
      </c>
      <c r="CI444" t="s">
        <v>1547</v>
      </c>
      <c r="CJ444" t="s">
        <v>3592</v>
      </c>
      <c r="CK444" t="s">
        <v>1568</v>
      </c>
      <c r="CL444"/>
      <c r="CM444"/>
      <c r="CN444" t="s">
        <v>13417</v>
      </c>
      <c r="CO444" t="s">
        <v>13419</v>
      </c>
      <c r="CP444" t="s">
        <v>13417</v>
      </c>
      <c r="CQ444" t="s">
        <v>13419</v>
      </c>
      <c r="CR444" t="s">
        <v>1547</v>
      </c>
      <c r="CS444">
        <v>8</v>
      </c>
      <c r="CT444" t="s">
        <v>3590</v>
      </c>
      <c r="CU444" t="s">
        <v>3590</v>
      </c>
      <c r="CV444" t="s">
        <v>3590</v>
      </c>
      <c r="CW444" t="s">
        <v>1547</v>
      </c>
      <c r="CX444" t="s">
        <v>1547</v>
      </c>
      <c r="CY444">
        <v>442</v>
      </c>
      <c r="CZ444" t="s">
        <v>7946</v>
      </c>
      <c r="DA444" t="s">
        <v>1547</v>
      </c>
      <c r="DB444" t="s">
        <v>1881</v>
      </c>
      <c r="DC444" t="s">
        <v>1882</v>
      </c>
      <c r="DD444" t="s">
        <v>3694</v>
      </c>
      <c r="DE444" t="s">
        <v>3591</v>
      </c>
      <c r="DF444" t="s">
        <v>3695</v>
      </c>
      <c r="DG444" t="s">
        <v>3673</v>
      </c>
      <c r="DH444" t="s">
        <v>7485</v>
      </c>
      <c r="DI444" t="s">
        <v>7486</v>
      </c>
      <c r="DJ444" t="s">
        <v>7570</v>
      </c>
      <c r="DK444"/>
      <c r="DL444" t="s">
        <v>7486</v>
      </c>
      <c r="DM444">
        <v>9</v>
      </c>
      <c r="DN444" t="s">
        <v>1883</v>
      </c>
      <c r="DO444" t="s">
        <v>1568</v>
      </c>
      <c r="DP444" t="b">
        <v>1</v>
      </c>
      <c r="DQ444" t="b">
        <v>0</v>
      </c>
      <c r="DR444" t="b">
        <v>1</v>
      </c>
      <c r="DS444" t="b">
        <v>0</v>
      </c>
      <c r="DT444" t="b">
        <v>0</v>
      </c>
      <c r="DU444" t="b">
        <v>1</v>
      </c>
      <c r="DV444" t="b">
        <v>0</v>
      </c>
      <c r="DW444">
        <v>0</v>
      </c>
      <c r="DX444" t="b">
        <v>0</v>
      </c>
      <c r="DY444" t="b">
        <v>0</v>
      </c>
      <c r="DZ444" t="b">
        <v>0</v>
      </c>
      <c r="EA444" t="b">
        <v>0</v>
      </c>
      <c r="EB444" t="b">
        <v>0</v>
      </c>
      <c r="EC444" t="b">
        <v>0</v>
      </c>
      <c r="ED444" t="b">
        <v>0</v>
      </c>
      <c r="EE444" t="b">
        <v>0</v>
      </c>
      <c r="EF444" t="b">
        <v>0</v>
      </c>
      <c r="EG444" t="b" cm="1">
        <v>0</v>
      </c>
      <c r="EH444" t="b">
        <v>0</v>
      </c>
      <c r="EI444" t="b">
        <v>0</v>
      </c>
      <c r="EJ444" t="b">
        <v>0</v>
      </c>
      <c r="EK444" t="s">
        <v>1547</v>
      </c>
      <c r="EL444">
        <v>0</v>
      </c>
      <c r="EM444">
        <v>44</v>
      </c>
      <c r="EN444" t="b">
        <v>0</v>
      </c>
    </row>
    <row r="445" spans="1:144" ht="15.75">
      <c r="A445"/>
      <c r="B445" t="s">
        <v>1568</v>
      </c>
      <c r="C445" t="s">
        <v>1568</v>
      </c>
      <c r="D445" t="s">
        <v>3696</v>
      </c>
      <c r="E445" t="s">
        <v>3697</v>
      </c>
      <c r="F445" t="s">
        <v>3697</v>
      </c>
      <c r="G445" t="s">
        <v>3589</v>
      </c>
      <c r="H445" t="s">
        <v>3589</v>
      </c>
      <c r="I445" t="s">
        <v>1244</v>
      </c>
      <c r="J445"/>
      <c r="K445" t="s">
        <v>3589</v>
      </c>
      <c r="L445" t="s">
        <v>3190</v>
      </c>
      <c r="M445" t="s">
        <v>3589</v>
      </c>
      <c r="N445" t="s">
        <v>3589</v>
      </c>
      <c r="O445" t="s">
        <v>3590</v>
      </c>
      <c r="P445" t="s">
        <v>1568</v>
      </c>
      <c r="Q445" t="s">
        <v>3591</v>
      </c>
      <c r="R445" t="s">
        <v>3592</v>
      </c>
      <c r="S445" t="s">
        <v>3589</v>
      </c>
      <c r="T445"/>
      <c r="U445" t="s">
        <v>13420</v>
      </c>
      <c r="V445"/>
      <c r="W445" t="s">
        <v>3589</v>
      </c>
      <c r="X445" t="s">
        <v>3589</v>
      </c>
      <c r="Y445" t="s">
        <v>3589</v>
      </c>
      <c r="Z445" t="s">
        <v>3589</v>
      </c>
      <c r="AA445" t="s">
        <v>3589</v>
      </c>
      <c r="AB445"/>
      <c r="AC445" t="s">
        <v>3589</v>
      </c>
      <c r="AD445" t="s">
        <v>3589</v>
      </c>
      <c r="AE445" t="s">
        <v>3589</v>
      </c>
      <c r="AF445" t="s">
        <v>3589</v>
      </c>
      <c r="AG445" t="s">
        <v>3589</v>
      </c>
      <c r="AH445" t="s">
        <v>3589</v>
      </c>
      <c r="AI445" t="s">
        <v>3589</v>
      </c>
      <c r="AJ445" t="s">
        <v>3589</v>
      </c>
      <c r="AK445" t="s">
        <v>3589</v>
      </c>
      <c r="AL445" t="s">
        <v>3589</v>
      </c>
      <c r="AM445" t="s">
        <v>3589</v>
      </c>
      <c r="AN445" t="s">
        <v>3589</v>
      </c>
      <c r="AO445" s="108" t="s">
        <v>43</v>
      </c>
      <c r="AP445" t="s">
        <v>2849</v>
      </c>
      <c r="AQ445">
        <v>44</v>
      </c>
      <c r="AR445" t="s">
        <v>7578</v>
      </c>
      <c r="AS445" t="s">
        <v>1568</v>
      </c>
      <c r="AT445" t="s">
        <v>1885</v>
      </c>
      <c r="AU445" t="s">
        <v>3697</v>
      </c>
      <c r="AV445" t="s">
        <v>7579</v>
      </c>
      <c r="AW445" t="s">
        <v>7579</v>
      </c>
      <c r="AX445" t="s">
        <v>1740</v>
      </c>
      <c r="AY445" t="s">
        <v>7292</v>
      </c>
      <c r="AZ445" t="s">
        <v>3591</v>
      </c>
      <c r="BA445" t="s">
        <v>7580</v>
      </c>
      <c r="BB445" t="s">
        <v>1244</v>
      </c>
      <c r="BC445" t="s">
        <v>3190</v>
      </c>
      <c r="BD445" t="s">
        <v>7581</v>
      </c>
      <c r="BE445" t="s">
        <v>3696</v>
      </c>
      <c r="BF445">
        <v>445</v>
      </c>
      <c r="BG445">
        <v>0</v>
      </c>
      <c r="BH445" t="e">
        <v>#N/A</v>
      </c>
      <c r="BI445" t="s">
        <v>1547</v>
      </c>
      <c r="BJ445">
        <v>0</v>
      </c>
      <c r="BK445">
        <v>0</v>
      </c>
      <c r="BL445">
        <v>0</v>
      </c>
      <c r="BM445" t="s">
        <v>1547</v>
      </c>
      <c r="BN445" t="s">
        <v>1547</v>
      </c>
      <c r="BO445" t="s">
        <v>1547</v>
      </c>
      <c r="BP445" t="s" cm="1">
        <v>1547</v>
      </c>
      <c r="BQ445" t="s">
        <v>7292</v>
      </c>
      <c r="BR445" t="s">
        <v>3590</v>
      </c>
      <c r="BS445">
        <v>43</v>
      </c>
      <c r="BT445" t="s">
        <v>5385</v>
      </c>
      <c r="BU445" t="s">
        <v>15506</v>
      </c>
      <c r="BV445" t="s">
        <v>3696</v>
      </c>
      <c r="BW445" t="s">
        <v>7579</v>
      </c>
      <c r="BX445" t="s">
        <v>7292</v>
      </c>
      <c r="BY445" t="s">
        <v>7292</v>
      </c>
      <c r="BZ445" t="s">
        <v>1547</v>
      </c>
      <c r="CA445" t="s">
        <v>7292</v>
      </c>
      <c r="CB445" t="s">
        <v>1547</v>
      </c>
      <c r="CC445"/>
      <c r="CD445" t="s">
        <v>998</v>
      </c>
      <c r="CE445" t="s">
        <v>1244</v>
      </c>
      <c r="CF445" t="s">
        <v>3697</v>
      </c>
      <c r="CG445" t="s">
        <v>7579</v>
      </c>
      <c r="CH445" t="s">
        <v>1244</v>
      </c>
      <c r="CI445" t="s">
        <v>1547</v>
      </c>
      <c r="CJ445" t="s">
        <v>3592</v>
      </c>
      <c r="CK445" t="s">
        <v>1568</v>
      </c>
      <c r="CL445"/>
      <c r="CM445"/>
      <c r="CN445" t="s">
        <v>13420</v>
      </c>
      <c r="CO445" t="s">
        <v>1547</v>
      </c>
      <c r="CP445" t="s">
        <v>13420</v>
      </c>
      <c r="CQ445" t="s">
        <v>1547</v>
      </c>
      <c r="CR445" t="s">
        <v>1547</v>
      </c>
      <c r="CS445">
        <v>8</v>
      </c>
      <c r="CT445" t="s">
        <v>3590</v>
      </c>
      <c r="CU445" t="s">
        <v>3590</v>
      </c>
      <c r="CV445" t="s">
        <v>3590</v>
      </c>
      <c r="CW445" t="s">
        <v>1547</v>
      </c>
      <c r="CX445" t="s">
        <v>1547</v>
      </c>
      <c r="CY445">
        <v>443</v>
      </c>
      <c r="CZ445" t="s">
        <v>7955</v>
      </c>
      <c r="DA445" t="s">
        <v>1547</v>
      </c>
      <c r="DB445" t="s">
        <v>1881</v>
      </c>
      <c r="DC445" t="s">
        <v>1882</v>
      </c>
      <c r="DD445" t="s">
        <v>3697</v>
      </c>
      <c r="DE445" t="s">
        <v>3591</v>
      </c>
      <c r="DF445" t="s">
        <v>3589</v>
      </c>
      <c r="DG445" t="s">
        <v>1547</v>
      </c>
      <c r="DH445" t="s">
        <v>1547</v>
      </c>
      <c r="DI445" t="s">
        <v>1892</v>
      </c>
      <c r="DJ445" t="s">
        <v>7578</v>
      </c>
      <c r="DK445"/>
      <c r="DL445" t="s">
        <v>7296</v>
      </c>
      <c r="DM445">
        <v>9</v>
      </c>
      <c r="DN445" t="s">
        <v>1883</v>
      </c>
      <c r="DO445" t="s">
        <v>1568</v>
      </c>
      <c r="DP445" t="b">
        <v>1</v>
      </c>
      <c r="DQ445" t="b">
        <v>0</v>
      </c>
      <c r="DR445" t="b">
        <v>1</v>
      </c>
      <c r="DS445" t="b">
        <v>0</v>
      </c>
      <c r="DT445" t="b">
        <v>0</v>
      </c>
      <c r="DU445" t="b">
        <v>1</v>
      </c>
      <c r="DV445" t="b">
        <v>1</v>
      </c>
      <c r="DW445">
        <v>0</v>
      </c>
      <c r="DX445" t="b">
        <v>0</v>
      </c>
      <c r="DY445" t="b">
        <v>0</v>
      </c>
      <c r="DZ445" t="b">
        <v>0</v>
      </c>
      <c r="EA445" t="b">
        <v>0</v>
      </c>
      <c r="EB445" t="b">
        <v>0</v>
      </c>
      <c r="EC445" t="b">
        <v>0</v>
      </c>
      <c r="ED445" t="b">
        <v>0</v>
      </c>
      <c r="EE445" t="b">
        <v>0</v>
      </c>
      <c r="EF445" t="b">
        <v>0</v>
      </c>
      <c r="EG445" t="b" cm="1">
        <v>0</v>
      </c>
      <c r="EH445" t="b">
        <v>0</v>
      </c>
      <c r="EI445" t="b">
        <v>0</v>
      </c>
      <c r="EJ445" t="b">
        <v>0</v>
      </c>
      <c r="EK445" t="s">
        <v>1547</v>
      </c>
      <c r="EL445">
        <v>0</v>
      </c>
      <c r="EM445">
        <v>19</v>
      </c>
      <c r="EN445" t="b">
        <v>0</v>
      </c>
    </row>
    <row r="446" spans="1:144" ht="15.75">
      <c r="A446"/>
      <c r="B446" t="s">
        <v>1568</v>
      </c>
      <c r="C446" t="s">
        <v>1568</v>
      </c>
      <c r="D446" t="s">
        <v>3698</v>
      </c>
      <c r="E446" t="s">
        <v>3699</v>
      </c>
      <c r="F446" t="s">
        <v>3595</v>
      </c>
      <c r="G446" t="s">
        <v>3596</v>
      </c>
      <c r="H446" t="s">
        <v>3700</v>
      </c>
      <c r="I446" t="s">
        <v>1230</v>
      </c>
      <c r="J446"/>
      <c r="K446" t="s">
        <v>902</v>
      </c>
      <c r="L446" t="s">
        <v>3190</v>
      </c>
      <c r="M446" t="s">
        <v>1779</v>
      </c>
      <c r="N446"/>
      <c r="O446" t="s">
        <v>3590</v>
      </c>
      <c r="P446" t="s">
        <v>1568</v>
      </c>
      <c r="Q446" t="s">
        <v>3591</v>
      </c>
      <c r="R446" t="s">
        <v>3592</v>
      </c>
      <c r="S446"/>
      <c r="T446" t="s">
        <v>3673</v>
      </c>
      <c r="U446" t="s">
        <v>13420</v>
      </c>
      <c r="V446" t="s">
        <v>13421</v>
      </c>
      <c r="W446"/>
      <c r="X446"/>
      <c r="Y446"/>
      <c r="Z446"/>
      <c r="AA446"/>
      <c r="AB446"/>
      <c r="AC446"/>
      <c r="AD446"/>
      <c r="AE446"/>
      <c r="AF446"/>
      <c r="AG446"/>
      <c r="AH446"/>
      <c r="AI446"/>
      <c r="AJ446"/>
      <c r="AK446"/>
      <c r="AL446"/>
      <c r="AM446"/>
      <c r="AN446"/>
      <c r="AO446" s="108" t="s">
        <v>43</v>
      </c>
      <c r="AP446" t="s">
        <v>2849</v>
      </c>
      <c r="AQ446">
        <v>45</v>
      </c>
      <c r="AR446" t="s">
        <v>7583</v>
      </c>
      <c r="AS446" t="s">
        <v>1568</v>
      </c>
      <c r="AT446" t="s">
        <v>1885</v>
      </c>
      <c r="AU446" t="s">
        <v>3699</v>
      </c>
      <c r="AV446" t="s">
        <v>7584</v>
      </c>
      <c r="AW446" t="s">
        <v>7299</v>
      </c>
      <c r="AX446" t="s">
        <v>1740</v>
      </c>
      <c r="AY446" t="s">
        <v>7300</v>
      </c>
      <c r="AZ446" t="s">
        <v>3591</v>
      </c>
      <c r="BA446" t="s">
        <v>7585</v>
      </c>
      <c r="BB446" t="s">
        <v>1230</v>
      </c>
      <c r="BC446" t="s">
        <v>3190</v>
      </c>
      <c r="BD446" t="s">
        <v>7586</v>
      </c>
      <c r="BE446" t="s">
        <v>3696</v>
      </c>
      <c r="BF446">
        <v>446</v>
      </c>
      <c r="BG446">
        <v>445</v>
      </c>
      <c r="BH446">
        <v>0</v>
      </c>
      <c r="BI446" t="s">
        <v>3699</v>
      </c>
      <c r="BJ446">
        <v>1</v>
      </c>
      <c r="BK446">
        <v>0</v>
      </c>
      <c r="BL446">
        <v>0</v>
      </c>
      <c r="BM446" t="s">
        <v>1547</v>
      </c>
      <c r="BN446" t="s">
        <v>3697</v>
      </c>
      <c r="BO446" t="s">
        <v>7579</v>
      </c>
      <c r="BP446" t="s" cm="1">
        <v>7578</v>
      </c>
      <c r="BQ446" t="s">
        <v>1547</v>
      </c>
      <c r="BR446" t="s">
        <v>3590</v>
      </c>
      <c r="BS446">
        <v>44</v>
      </c>
      <c r="BT446" t="s">
        <v>5396</v>
      </c>
      <c r="BU446" t="s">
        <v>15507</v>
      </c>
      <c r="BV446" t="s">
        <v>3698</v>
      </c>
      <c r="BW446" t="s">
        <v>7584</v>
      </c>
      <c r="BX446" t="s">
        <v>7587</v>
      </c>
      <c r="BY446" t="s">
        <v>1744</v>
      </c>
      <c r="BZ446" t="s">
        <v>3673</v>
      </c>
      <c r="CA446" t="s">
        <v>1744</v>
      </c>
      <c r="CB446" t="s">
        <v>1779</v>
      </c>
      <c r="CC446"/>
      <c r="CD446" t="s">
        <v>998</v>
      </c>
      <c r="CE446" t="s">
        <v>1230</v>
      </c>
      <c r="CF446" t="s">
        <v>7588</v>
      </c>
      <c r="CG446" t="s">
        <v>7589</v>
      </c>
      <c r="CH446" t="s">
        <v>1230</v>
      </c>
      <c r="CI446" t="s">
        <v>1547</v>
      </c>
      <c r="CJ446" t="s">
        <v>3592</v>
      </c>
      <c r="CK446" t="s">
        <v>1568</v>
      </c>
      <c r="CL446"/>
      <c r="CM446"/>
      <c r="CN446" t="s">
        <v>13420</v>
      </c>
      <c r="CO446" t="s">
        <v>13421</v>
      </c>
      <c r="CP446" t="s">
        <v>13420</v>
      </c>
      <c r="CQ446" t="s">
        <v>13421</v>
      </c>
      <c r="CR446" t="s">
        <v>1547</v>
      </c>
      <c r="CS446">
        <v>8</v>
      </c>
      <c r="CT446" t="s">
        <v>3590</v>
      </c>
      <c r="CU446" t="s">
        <v>3590</v>
      </c>
      <c r="CV446" t="s">
        <v>3590</v>
      </c>
      <c r="CW446" t="s">
        <v>1547</v>
      </c>
      <c r="CX446" t="s">
        <v>1547</v>
      </c>
      <c r="CY446">
        <v>444</v>
      </c>
      <c r="CZ446" t="s">
        <v>7956</v>
      </c>
      <c r="DA446" t="s">
        <v>1547</v>
      </c>
      <c r="DB446" t="s">
        <v>1881</v>
      </c>
      <c r="DC446" t="s">
        <v>1882</v>
      </c>
      <c r="DD446" t="s">
        <v>3699</v>
      </c>
      <c r="DE446" t="s">
        <v>3591</v>
      </c>
      <c r="DF446" t="s">
        <v>3596</v>
      </c>
      <c r="DG446" t="s">
        <v>3673</v>
      </c>
      <c r="DH446" t="s">
        <v>7485</v>
      </c>
      <c r="DI446" t="s">
        <v>7486</v>
      </c>
      <c r="DJ446" t="s">
        <v>7583</v>
      </c>
      <c r="DK446"/>
      <c r="DL446" t="s">
        <v>7486</v>
      </c>
      <c r="DM446">
        <v>9</v>
      </c>
      <c r="DN446" t="s">
        <v>1883</v>
      </c>
      <c r="DO446" t="s">
        <v>1568</v>
      </c>
      <c r="DP446" t="b">
        <v>1</v>
      </c>
      <c r="DQ446" t="b">
        <v>0</v>
      </c>
      <c r="DR446" t="b">
        <v>1</v>
      </c>
      <c r="DS446" t="b">
        <v>0</v>
      </c>
      <c r="DT446" t="b">
        <v>0</v>
      </c>
      <c r="DU446" t="b">
        <v>1</v>
      </c>
      <c r="DV446" t="b">
        <v>0</v>
      </c>
      <c r="DW446">
        <v>0</v>
      </c>
      <c r="DX446" t="b">
        <v>0</v>
      </c>
      <c r="DY446" t="b">
        <v>0</v>
      </c>
      <c r="DZ446" t="b">
        <v>0</v>
      </c>
      <c r="EA446" t="b">
        <v>0</v>
      </c>
      <c r="EB446" t="b">
        <v>0</v>
      </c>
      <c r="EC446" t="b">
        <v>0</v>
      </c>
      <c r="ED446" t="b">
        <v>0</v>
      </c>
      <c r="EE446" t="b">
        <v>0</v>
      </c>
      <c r="EF446" t="b">
        <v>0</v>
      </c>
      <c r="EG446" t="b" cm="1">
        <v>0</v>
      </c>
      <c r="EH446" t="b">
        <v>0</v>
      </c>
      <c r="EI446" t="b">
        <v>0</v>
      </c>
      <c r="EJ446" t="b">
        <v>0</v>
      </c>
      <c r="EK446" t="s">
        <v>1547</v>
      </c>
      <c r="EL446">
        <v>0</v>
      </c>
      <c r="EM446">
        <v>25</v>
      </c>
      <c r="EN446" t="b">
        <v>0</v>
      </c>
    </row>
    <row r="447" spans="1:144" ht="47.25">
      <c r="A447"/>
      <c r="B447" t="s">
        <v>1568</v>
      </c>
      <c r="C447" t="s">
        <v>1568</v>
      </c>
      <c r="D447" t="s">
        <v>3598</v>
      </c>
      <c r="E447" t="s">
        <v>3599</v>
      </c>
      <c r="F447" t="s">
        <v>2000</v>
      </c>
      <c r="G447" t="s">
        <v>3599</v>
      </c>
      <c r="H447" s="109" t="s">
        <v>3600</v>
      </c>
      <c r="I447" t="s">
        <v>1251</v>
      </c>
      <c r="J447"/>
      <c r="K447" t="s">
        <v>902</v>
      </c>
      <c r="L447" t="s">
        <v>3190</v>
      </c>
      <c r="M447" t="s">
        <v>1754</v>
      </c>
      <c r="N447"/>
      <c r="O447" t="s">
        <v>3590</v>
      </c>
      <c r="P447" t="s">
        <v>1568</v>
      </c>
      <c r="Q447" t="s">
        <v>3591</v>
      </c>
      <c r="R447" t="s">
        <v>3592</v>
      </c>
      <c r="S447"/>
      <c r="T447" t="s">
        <v>2265</v>
      </c>
      <c r="U447" t="s">
        <v>13420</v>
      </c>
      <c r="V447" t="s">
        <v>13399</v>
      </c>
      <c r="W447"/>
      <c r="X447"/>
      <c r="Y447"/>
      <c r="Z447"/>
      <c r="AA447"/>
      <c r="AB447"/>
      <c r="AC447"/>
      <c r="AD447"/>
      <c r="AE447"/>
      <c r="AF447"/>
      <c r="AG447"/>
      <c r="AH447"/>
      <c r="AI447"/>
      <c r="AJ447"/>
      <c r="AK447"/>
      <c r="AL447"/>
      <c r="AM447"/>
      <c r="AN447"/>
      <c r="AO447" s="108" t="s">
        <v>43</v>
      </c>
      <c r="AP447" t="s">
        <v>2849</v>
      </c>
      <c r="AQ447">
        <v>46</v>
      </c>
      <c r="AR447" t="s">
        <v>7307</v>
      </c>
      <c r="AS447" t="s">
        <v>1568</v>
      </c>
      <c r="AT447" t="s">
        <v>1885</v>
      </c>
      <c r="AU447" t="s">
        <v>3599</v>
      </c>
      <c r="AV447" t="s">
        <v>7308</v>
      </c>
      <c r="AW447" t="s">
        <v>6431</v>
      </c>
      <c r="AX447" t="s">
        <v>1740</v>
      </c>
      <c r="AY447" t="s">
        <v>7308</v>
      </c>
      <c r="AZ447" t="s">
        <v>3591</v>
      </c>
      <c r="BA447" t="s">
        <v>7309</v>
      </c>
      <c r="BB447" t="s">
        <v>1251</v>
      </c>
      <c r="BC447" t="s">
        <v>3190</v>
      </c>
      <c r="BD447" t="s">
        <v>7487</v>
      </c>
      <c r="BE447" t="s">
        <v>3696</v>
      </c>
      <c r="BF447">
        <v>405</v>
      </c>
      <c r="BG447">
        <v>445</v>
      </c>
      <c r="BH447">
        <v>0</v>
      </c>
      <c r="BI447" t="s">
        <v>1547</v>
      </c>
      <c r="BJ447">
        <v>0</v>
      </c>
      <c r="BK447">
        <v>0</v>
      </c>
      <c r="BL447">
        <v>405</v>
      </c>
      <c r="BM447" t="s">
        <v>7313</v>
      </c>
      <c r="BN447" t="s">
        <v>3697</v>
      </c>
      <c r="BO447" t="s">
        <v>7579</v>
      </c>
      <c r="BP447" t="s" cm="1">
        <v>7578</v>
      </c>
      <c r="BQ447" t="s">
        <v>1547</v>
      </c>
      <c r="BR447" t="s">
        <v>3590</v>
      </c>
      <c r="BS447">
        <v>45</v>
      </c>
      <c r="BT447" t="s">
        <v>5406</v>
      </c>
      <c r="BU447" t="s">
        <v>15508</v>
      </c>
      <c r="BV447" t="s">
        <v>3598</v>
      </c>
      <c r="BW447" t="s">
        <v>7308</v>
      </c>
      <c r="BX447" t="s">
        <v>7311</v>
      </c>
      <c r="BY447" t="s">
        <v>1744</v>
      </c>
      <c r="BZ447" t="s">
        <v>2265</v>
      </c>
      <c r="CA447" t="s">
        <v>1744</v>
      </c>
      <c r="CB447" t="s">
        <v>1754</v>
      </c>
      <c r="CC447"/>
      <c r="CD447" t="s">
        <v>998</v>
      </c>
      <c r="CE447" t="s">
        <v>1251</v>
      </c>
      <c r="CF447" t="s">
        <v>7591</v>
      </c>
      <c r="CG447" t="s">
        <v>7592</v>
      </c>
      <c r="CH447" t="s">
        <v>1251</v>
      </c>
      <c r="CI447" t="s">
        <v>1547</v>
      </c>
      <c r="CJ447" t="s">
        <v>3592</v>
      </c>
      <c r="CK447" t="s">
        <v>1568</v>
      </c>
      <c r="CL447"/>
      <c r="CM447"/>
      <c r="CN447" t="s">
        <v>13420</v>
      </c>
      <c r="CO447" t="s">
        <v>13399</v>
      </c>
      <c r="CP447" t="s">
        <v>13420</v>
      </c>
      <c r="CQ447" t="s">
        <v>13399</v>
      </c>
      <c r="CR447" t="s">
        <v>1547</v>
      </c>
      <c r="CS447">
        <v>8</v>
      </c>
      <c r="CT447" t="s">
        <v>3590</v>
      </c>
      <c r="CU447" t="s">
        <v>3590</v>
      </c>
      <c r="CV447" t="s">
        <v>3590</v>
      </c>
      <c r="CW447" t="s">
        <v>1547</v>
      </c>
      <c r="CX447" t="s">
        <v>1547</v>
      </c>
      <c r="CY447">
        <v>445</v>
      </c>
      <c r="CZ447" t="s">
        <v>7957</v>
      </c>
      <c r="DA447" t="s">
        <v>1547</v>
      </c>
      <c r="DB447" t="s">
        <v>1881</v>
      </c>
      <c r="DC447" t="s">
        <v>1882</v>
      </c>
      <c r="DD447" t="s">
        <v>3599</v>
      </c>
      <c r="DE447" t="s">
        <v>3591</v>
      </c>
      <c r="DF447" t="s">
        <v>3599</v>
      </c>
      <c r="DG447" t="s">
        <v>2265</v>
      </c>
      <c r="DH447" t="s">
        <v>2265</v>
      </c>
      <c r="DI447" t="s">
        <v>7306</v>
      </c>
      <c r="DJ447" t="s">
        <v>7307</v>
      </c>
      <c r="DK447"/>
      <c r="DL447" t="s">
        <v>7306</v>
      </c>
      <c r="DM447">
        <v>9</v>
      </c>
      <c r="DN447" t="s">
        <v>1883</v>
      </c>
      <c r="DO447" t="s">
        <v>1568</v>
      </c>
      <c r="DP447" t="b">
        <v>1</v>
      </c>
      <c r="DQ447" t="b">
        <v>0</v>
      </c>
      <c r="DR447" t="b">
        <v>0</v>
      </c>
      <c r="DS447" t="b">
        <v>0</v>
      </c>
      <c r="DT447" t="b">
        <v>0</v>
      </c>
      <c r="DU447" t="b">
        <v>1</v>
      </c>
      <c r="DV447" t="b">
        <v>0</v>
      </c>
      <c r="DW447">
        <v>0</v>
      </c>
      <c r="DX447" t="b">
        <v>0</v>
      </c>
      <c r="DY447" t="b">
        <v>0</v>
      </c>
      <c r="DZ447" t="b">
        <v>0</v>
      </c>
      <c r="EA447" t="b">
        <v>0</v>
      </c>
      <c r="EB447" t="b">
        <v>0</v>
      </c>
      <c r="EC447" t="b">
        <v>0</v>
      </c>
      <c r="ED447" t="b">
        <v>0</v>
      </c>
      <c r="EE447" t="b">
        <v>0</v>
      </c>
      <c r="EF447" t="b">
        <v>0</v>
      </c>
      <c r="EG447" t="b" cm="1">
        <v>0</v>
      </c>
      <c r="EH447" t="b">
        <v>0</v>
      </c>
      <c r="EI447" t="b">
        <v>0</v>
      </c>
      <c r="EJ447" t="b">
        <v>0</v>
      </c>
      <c r="EK447" t="s">
        <v>1547</v>
      </c>
      <c r="EL447">
        <v>0</v>
      </c>
      <c r="EM447">
        <v>19</v>
      </c>
      <c r="EN447" t="b">
        <v>0</v>
      </c>
    </row>
    <row r="448" spans="1:144" ht="31.5">
      <c r="A448"/>
      <c r="B448" t="s">
        <v>1568</v>
      </c>
      <c r="C448" t="s">
        <v>1568</v>
      </c>
      <c r="D448" t="s">
        <v>1254</v>
      </c>
      <c r="E448" t="s">
        <v>1253</v>
      </c>
      <c r="F448" t="s">
        <v>1278</v>
      </c>
      <c r="G448" t="s">
        <v>3601</v>
      </c>
      <c r="H448" s="109" t="s">
        <v>3602</v>
      </c>
      <c r="I448" t="s">
        <v>1251</v>
      </c>
      <c r="J448"/>
      <c r="K448" t="s">
        <v>902</v>
      </c>
      <c r="L448" t="s">
        <v>3190</v>
      </c>
      <c r="M448" t="s">
        <v>1754</v>
      </c>
      <c r="N448"/>
      <c r="O448" t="s">
        <v>3590</v>
      </c>
      <c r="P448" t="s">
        <v>1568</v>
      </c>
      <c r="Q448" t="s">
        <v>3591</v>
      </c>
      <c r="R448" t="s">
        <v>3592</v>
      </c>
      <c r="S448"/>
      <c r="T448" t="s">
        <v>2265</v>
      </c>
      <c r="U448" t="s">
        <v>13420</v>
      </c>
      <c r="V448" t="s">
        <v>4373</v>
      </c>
      <c r="W448"/>
      <c r="X448"/>
      <c r="Y448"/>
      <c r="Z448"/>
      <c r="AA448"/>
      <c r="AB448"/>
      <c r="AC448"/>
      <c r="AD448"/>
      <c r="AE448"/>
      <c r="AF448"/>
      <c r="AG448"/>
      <c r="AH448"/>
      <c r="AI448"/>
      <c r="AJ448"/>
      <c r="AK448"/>
      <c r="AL448"/>
      <c r="AM448"/>
      <c r="AN448"/>
      <c r="AO448" s="108" t="s">
        <v>43</v>
      </c>
      <c r="AP448" t="s">
        <v>2849</v>
      </c>
      <c r="AQ448">
        <v>47</v>
      </c>
      <c r="AR448" t="s">
        <v>1912</v>
      </c>
      <c r="AS448" t="s">
        <v>1568</v>
      </c>
      <c r="AT448" t="s">
        <v>1885</v>
      </c>
      <c r="AU448" t="s">
        <v>1253</v>
      </c>
      <c r="AV448" t="s">
        <v>1766</v>
      </c>
      <c r="AW448" t="s">
        <v>1787</v>
      </c>
      <c r="AX448" t="s">
        <v>1740</v>
      </c>
      <c r="AY448" t="s">
        <v>7315</v>
      </c>
      <c r="AZ448" t="s">
        <v>3591</v>
      </c>
      <c r="BA448" t="s">
        <v>1913</v>
      </c>
      <c r="BB448" t="s">
        <v>1251</v>
      </c>
      <c r="BC448" t="s">
        <v>3190</v>
      </c>
      <c r="BD448" t="s">
        <v>1914</v>
      </c>
      <c r="BE448" t="s">
        <v>3696</v>
      </c>
      <c r="BF448">
        <v>343</v>
      </c>
      <c r="BG448">
        <v>445</v>
      </c>
      <c r="BH448">
        <v>0</v>
      </c>
      <c r="BI448" t="s">
        <v>1547</v>
      </c>
      <c r="BJ448">
        <v>0</v>
      </c>
      <c r="BK448">
        <v>0</v>
      </c>
      <c r="BL448">
        <v>515</v>
      </c>
      <c r="BM448" t="s">
        <v>1770</v>
      </c>
      <c r="BN448" t="s">
        <v>3697</v>
      </c>
      <c r="BO448" t="s">
        <v>7579</v>
      </c>
      <c r="BP448" t="s" cm="1">
        <v>7578</v>
      </c>
      <c r="BQ448" t="s">
        <v>1547</v>
      </c>
      <c r="BR448" t="s">
        <v>3590</v>
      </c>
      <c r="BS448">
        <v>46</v>
      </c>
      <c r="BT448" t="s">
        <v>5416</v>
      </c>
      <c r="BU448" t="s">
        <v>15509</v>
      </c>
      <c r="BV448" t="s">
        <v>1254</v>
      </c>
      <c r="BW448" t="s">
        <v>1766</v>
      </c>
      <c r="BX448" t="s">
        <v>7316</v>
      </c>
      <c r="BY448" t="s">
        <v>1744</v>
      </c>
      <c r="BZ448" t="s">
        <v>2265</v>
      </c>
      <c r="CA448" t="s">
        <v>1744</v>
      </c>
      <c r="CB448" t="s">
        <v>1754</v>
      </c>
      <c r="CC448"/>
      <c r="CD448" t="s">
        <v>998</v>
      </c>
      <c r="CE448" t="s">
        <v>1251</v>
      </c>
      <c r="CF448" t="s">
        <v>7594</v>
      </c>
      <c r="CG448" t="s">
        <v>7595</v>
      </c>
      <c r="CH448" t="s">
        <v>1251</v>
      </c>
      <c r="CI448" t="s">
        <v>1547</v>
      </c>
      <c r="CJ448" t="s">
        <v>3592</v>
      </c>
      <c r="CK448" t="s">
        <v>1568</v>
      </c>
      <c r="CL448"/>
      <c r="CM448"/>
      <c r="CN448" t="s">
        <v>13420</v>
      </c>
      <c r="CO448" t="s">
        <v>4373</v>
      </c>
      <c r="CP448" t="s">
        <v>13420</v>
      </c>
      <c r="CQ448" t="s">
        <v>4373</v>
      </c>
      <c r="CR448" t="s">
        <v>1547</v>
      </c>
      <c r="CS448">
        <v>8</v>
      </c>
      <c r="CT448" t="s">
        <v>3590</v>
      </c>
      <c r="CU448" t="s">
        <v>3590</v>
      </c>
      <c r="CV448" t="s">
        <v>1547</v>
      </c>
      <c r="CW448" t="s">
        <v>1547</v>
      </c>
      <c r="CX448" t="s">
        <v>1547</v>
      </c>
      <c r="CY448">
        <v>446</v>
      </c>
      <c r="CZ448" t="s">
        <v>7958</v>
      </c>
      <c r="DA448" t="s">
        <v>1547</v>
      </c>
      <c r="DB448" t="s">
        <v>1881</v>
      </c>
      <c r="DC448" t="s">
        <v>1882</v>
      </c>
      <c r="DD448" t="s">
        <v>1253</v>
      </c>
      <c r="DE448" t="s">
        <v>3591</v>
      </c>
      <c r="DF448" t="s">
        <v>3601</v>
      </c>
      <c r="DG448" t="s">
        <v>2265</v>
      </c>
      <c r="DH448" t="s">
        <v>2265</v>
      </c>
      <c r="DI448" t="s">
        <v>7306</v>
      </c>
      <c r="DJ448" t="s">
        <v>1912</v>
      </c>
      <c r="DK448"/>
      <c r="DL448" t="s">
        <v>7306</v>
      </c>
      <c r="DM448">
        <v>9</v>
      </c>
      <c r="DN448" t="s">
        <v>1883</v>
      </c>
      <c r="DO448" t="s">
        <v>1568</v>
      </c>
      <c r="DP448" t="b">
        <v>1</v>
      </c>
      <c r="DQ448" t="b">
        <v>0</v>
      </c>
      <c r="DR448" t="b">
        <v>0</v>
      </c>
      <c r="DS448" t="b">
        <v>0</v>
      </c>
      <c r="DT448" t="b">
        <v>0</v>
      </c>
      <c r="DU448" t="b">
        <v>1</v>
      </c>
      <c r="DV448" t="b">
        <v>0</v>
      </c>
      <c r="DW448">
        <v>0</v>
      </c>
      <c r="DX448" t="b">
        <v>0</v>
      </c>
      <c r="DY448" t="b">
        <v>0</v>
      </c>
      <c r="DZ448" t="b">
        <v>0</v>
      </c>
      <c r="EA448" t="b">
        <v>0</v>
      </c>
      <c r="EB448" t="b">
        <v>0</v>
      </c>
      <c r="EC448" t="b">
        <v>1</v>
      </c>
      <c r="ED448" t="b">
        <v>0</v>
      </c>
      <c r="EE448" t="b">
        <v>0</v>
      </c>
      <c r="EF448" t="b">
        <v>0</v>
      </c>
      <c r="EG448" t="b" cm="1">
        <v>0</v>
      </c>
      <c r="EH448" t="b">
        <v>0</v>
      </c>
      <c r="EI448" t="b">
        <v>0</v>
      </c>
      <c r="EJ448" t="b">
        <v>1</v>
      </c>
      <c r="EK448" t="s">
        <v>5327</v>
      </c>
      <c r="EL448">
        <v>0</v>
      </c>
      <c r="EM448">
        <v>7</v>
      </c>
      <c r="EN448" t="b">
        <v>0</v>
      </c>
    </row>
    <row r="449" spans="1:144" ht="15.75">
      <c r="A449"/>
      <c r="B449" t="s">
        <v>1568</v>
      </c>
      <c r="C449" t="s">
        <v>1568</v>
      </c>
      <c r="D449" t="s">
        <v>1249</v>
      </c>
      <c r="E449" t="s">
        <v>1248</v>
      </c>
      <c r="F449" t="s">
        <v>1245</v>
      </c>
      <c r="G449" t="s">
        <v>3603</v>
      </c>
      <c r="H449" t="s">
        <v>3604</v>
      </c>
      <c r="I449" t="s">
        <v>1251</v>
      </c>
      <c r="J449"/>
      <c r="K449" t="s">
        <v>902</v>
      </c>
      <c r="L449" t="s">
        <v>3190</v>
      </c>
      <c r="M449" t="s">
        <v>1754</v>
      </c>
      <c r="N449"/>
      <c r="O449" t="s">
        <v>3590</v>
      </c>
      <c r="P449" t="s">
        <v>1568</v>
      </c>
      <c r="Q449" t="s">
        <v>3591</v>
      </c>
      <c r="R449" t="s">
        <v>3592</v>
      </c>
      <c r="S449"/>
      <c r="T449" t="s">
        <v>2265</v>
      </c>
      <c r="U449" t="s">
        <v>13420</v>
      </c>
      <c r="V449" t="s">
        <v>13126</v>
      </c>
      <c r="W449"/>
      <c r="X449"/>
      <c r="Y449"/>
      <c r="Z449"/>
      <c r="AA449"/>
      <c r="AB449"/>
      <c r="AC449"/>
      <c r="AD449"/>
      <c r="AE449"/>
      <c r="AF449"/>
      <c r="AG449"/>
      <c r="AH449"/>
      <c r="AI449"/>
      <c r="AJ449"/>
      <c r="AK449"/>
      <c r="AL449"/>
      <c r="AM449"/>
      <c r="AN449"/>
      <c r="AO449" s="108" t="s">
        <v>43</v>
      </c>
      <c r="AP449" t="s">
        <v>2849</v>
      </c>
      <c r="AQ449">
        <v>48</v>
      </c>
      <c r="AR449" t="s">
        <v>1895</v>
      </c>
      <c r="AS449" t="s">
        <v>1568</v>
      </c>
      <c r="AT449" t="s">
        <v>1885</v>
      </c>
      <c r="AU449" t="s">
        <v>1248</v>
      </c>
      <c r="AV449" t="s">
        <v>1751</v>
      </c>
      <c r="AW449" t="s">
        <v>1741</v>
      </c>
      <c r="AX449" t="s">
        <v>1740</v>
      </c>
      <c r="AY449" t="s">
        <v>7320</v>
      </c>
      <c r="AZ449" t="s">
        <v>3591</v>
      </c>
      <c r="BA449" t="s">
        <v>1896</v>
      </c>
      <c r="BB449" t="s">
        <v>1251</v>
      </c>
      <c r="BC449" t="s">
        <v>3190</v>
      </c>
      <c r="BD449" t="s">
        <v>1950</v>
      </c>
      <c r="BE449" t="s">
        <v>3696</v>
      </c>
      <c r="BF449">
        <v>4</v>
      </c>
      <c r="BG449">
        <v>445</v>
      </c>
      <c r="BH449">
        <v>0</v>
      </c>
      <c r="BI449" t="s">
        <v>1547</v>
      </c>
      <c r="BJ449">
        <v>0</v>
      </c>
      <c r="BK449">
        <v>0</v>
      </c>
      <c r="BL449">
        <v>4</v>
      </c>
      <c r="BM449" t="s">
        <v>1750</v>
      </c>
      <c r="BN449" t="s">
        <v>3697</v>
      </c>
      <c r="BO449" t="s">
        <v>7579</v>
      </c>
      <c r="BP449" t="s" cm="1">
        <v>7578</v>
      </c>
      <c r="BQ449" t="s">
        <v>1547</v>
      </c>
      <c r="BR449" t="s">
        <v>3590</v>
      </c>
      <c r="BS449">
        <v>47</v>
      </c>
      <c r="BT449" t="s">
        <v>5427</v>
      </c>
      <c r="BU449" t="s">
        <v>15510</v>
      </c>
      <c r="BV449" t="s">
        <v>1249</v>
      </c>
      <c r="BW449" t="s">
        <v>1751</v>
      </c>
      <c r="BX449" t="s">
        <v>7321</v>
      </c>
      <c r="BY449" t="s">
        <v>1744</v>
      </c>
      <c r="BZ449" t="s">
        <v>2265</v>
      </c>
      <c r="CA449" t="s">
        <v>1744</v>
      </c>
      <c r="CB449" t="s">
        <v>1754</v>
      </c>
      <c r="CC449"/>
      <c r="CD449" t="s">
        <v>998</v>
      </c>
      <c r="CE449" t="s">
        <v>1251</v>
      </c>
      <c r="CF449" t="s">
        <v>7597</v>
      </c>
      <c r="CG449" t="s">
        <v>7598</v>
      </c>
      <c r="CH449" t="s">
        <v>1251</v>
      </c>
      <c r="CI449" t="s">
        <v>1547</v>
      </c>
      <c r="CJ449" t="s">
        <v>3592</v>
      </c>
      <c r="CK449" t="s">
        <v>1568</v>
      </c>
      <c r="CL449"/>
      <c r="CM449"/>
      <c r="CN449" t="s">
        <v>13420</v>
      </c>
      <c r="CO449" t="s">
        <v>13126</v>
      </c>
      <c r="CP449" t="s">
        <v>13420</v>
      </c>
      <c r="CQ449" t="s">
        <v>13126</v>
      </c>
      <c r="CR449" t="s">
        <v>1547</v>
      </c>
      <c r="CS449">
        <v>8</v>
      </c>
      <c r="CT449" t="s">
        <v>3590</v>
      </c>
      <c r="CU449" t="s">
        <v>3590</v>
      </c>
      <c r="CV449" t="s">
        <v>1547</v>
      </c>
      <c r="CW449" t="s">
        <v>1547</v>
      </c>
      <c r="CX449" t="s">
        <v>1547</v>
      </c>
      <c r="CY449">
        <v>447</v>
      </c>
      <c r="CZ449" t="s">
        <v>7959</v>
      </c>
      <c r="DA449" t="s">
        <v>1547</v>
      </c>
      <c r="DB449" t="s">
        <v>1881</v>
      </c>
      <c r="DC449" t="s">
        <v>1882</v>
      </c>
      <c r="DD449" t="s">
        <v>1248</v>
      </c>
      <c r="DE449" t="s">
        <v>3591</v>
      </c>
      <c r="DF449" t="s">
        <v>3603</v>
      </c>
      <c r="DG449" t="s">
        <v>2265</v>
      </c>
      <c r="DH449" t="s">
        <v>2265</v>
      </c>
      <c r="DI449" t="s">
        <v>7306</v>
      </c>
      <c r="DJ449" t="s">
        <v>1895</v>
      </c>
      <c r="DK449"/>
      <c r="DL449" t="s">
        <v>7306</v>
      </c>
      <c r="DM449">
        <v>9</v>
      </c>
      <c r="DN449" t="s">
        <v>1883</v>
      </c>
      <c r="DO449" t="s">
        <v>1568</v>
      </c>
      <c r="DP449" t="b">
        <v>1</v>
      </c>
      <c r="DQ449" t="b">
        <v>0</v>
      </c>
      <c r="DR449" t="b">
        <v>0</v>
      </c>
      <c r="DS449" t="b">
        <v>0</v>
      </c>
      <c r="DT449" t="b">
        <v>0</v>
      </c>
      <c r="DU449" t="b">
        <v>1</v>
      </c>
      <c r="DV449" t="b">
        <v>0</v>
      </c>
      <c r="DW449">
        <v>0</v>
      </c>
      <c r="DX449" t="b">
        <v>0</v>
      </c>
      <c r="DY449" t="b">
        <v>0</v>
      </c>
      <c r="DZ449" t="b">
        <v>0</v>
      </c>
      <c r="EA449" t="b">
        <v>0</v>
      </c>
      <c r="EB449" t="b">
        <v>0</v>
      </c>
      <c r="EC449" t="b">
        <v>0</v>
      </c>
      <c r="ED449" t="b">
        <v>0</v>
      </c>
      <c r="EE449" t="b">
        <v>0</v>
      </c>
      <c r="EF449" t="b">
        <v>0</v>
      </c>
      <c r="EG449" t="b" cm="1">
        <v>0</v>
      </c>
      <c r="EH449" t="b">
        <v>0</v>
      </c>
      <c r="EI449" t="b">
        <v>0</v>
      </c>
      <c r="EJ449" t="b">
        <v>0</v>
      </c>
      <c r="EK449" t="s">
        <v>1547</v>
      </c>
      <c r="EL449">
        <v>0</v>
      </c>
      <c r="EM449">
        <v>7</v>
      </c>
      <c r="EN449" t="b">
        <v>0</v>
      </c>
    </row>
    <row r="450" spans="1:144" ht="15.75">
      <c r="A450"/>
      <c r="B450" t="s">
        <v>1568</v>
      </c>
      <c r="C450" t="s">
        <v>1568</v>
      </c>
      <c r="D450" t="s">
        <v>3605</v>
      </c>
      <c r="E450" t="s">
        <v>3606</v>
      </c>
      <c r="F450" t="s">
        <v>3607</v>
      </c>
      <c r="G450" t="s">
        <v>3608</v>
      </c>
      <c r="H450" t="s">
        <v>3609</v>
      </c>
      <c r="I450" t="s">
        <v>1251</v>
      </c>
      <c r="J450"/>
      <c r="K450" t="s">
        <v>902</v>
      </c>
      <c r="L450" t="s">
        <v>3190</v>
      </c>
      <c r="M450" t="s">
        <v>1754</v>
      </c>
      <c r="N450"/>
      <c r="O450" t="s">
        <v>3590</v>
      </c>
      <c r="P450" t="s">
        <v>1568</v>
      </c>
      <c r="Q450" t="s">
        <v>3591</v>
      </c>
      <c r="R450" t="s">
        <v>3592</v>
      </c>
      <c r="S450"/>
      <c r="T450" t="s">
        <v>2265</v>
      </c>
      <c r="U450" t="s">
        <v>13420</v>
      </c>
      <c r="V450" t="s">
        <v>13400</v>
      </c>
      <c r="W450"/>
      <c r="X450"/>
      <c r="Y450"/>
      <c r="Z450"/>
      <c r="AA450"/>
      <c r="AB450"/>
      <c r="AC450"/>
      <c r="AD450"/>
      <c r="AE450"/>
      <c r="AF450"/>
      <c r="AG450"/>
      <c r="AH450"/>
      <c r="AI450"/>
      <c r="AJ450"/>
      <c r="AK450"/>
      <c r="AL450"/>
      <c r="AM450"/>
      <c r="AN450"/>
      <c r="AO450" s="108" t="s">
        <v>43</v>
      </c>
      <c r="AP450" t="s">
        <v>2849</v>
      </c>
      <c r="AQ450">
        <v>49</v>
      </c>
      <c r="AR450" t="s">
        <v>7325</v>
      </c>
      <c r="AS450" t="s">
        <v>1568</v>
      </c>
      <c r="AT450" t="s">
        <v>1885</v>
      </c>
      <c r="AU450" t="s">
        <v>3606</v>
      </c>
      <c r="AV450" t="s">
        <v>7326</v>
      </c>
      <c r="AW450" t="s">
        <v>7327</v>
      </c>
      <c r="AX450" t="s">
        <v>1740</v>
      </c>
      <c r="AY450" t="s">
        <v>7328</v>
      </c>
      <c r="AZ450" t="s">
        <v>3591</v>
      </c>
      <c r="BA450" t="s">
        <v>7329</v>
      </c>
      <c r="BB450" t="s">
        <v>1251</v>
      </c>
      <c r="BC450" t="s">
        <v>3190</v>
      </c>
      <c r="BD450" t="s">
        <v>7330</v>
      </c>
      <c r="BE450" t="s">
        <v>3696</v>
      </c>
      <c r="BF450">
        <v>408</v>
      </c>
      <c r="BG450">
        <v>445</v>
      </c>
      <c r="BH450">
        <v>0</v>
      </c>
      <c r="BI450" t="s">
        <v>1547</v>
      </c>
      <c r="BJ450">
        <v>0</v>
      </c>
      <c r="BK450">
        <v>0</v>
      </c>
      <c r="BL450">
        <v>488</v>
      </c>
      <c r="BM450" t="s">
        <v>7331</v>
      </c>
      <c r="BN450" t="s">
        <v>3697</v>
      </c>
      <c r="BO450" t="s">
        <v>7579</v>
      </c>
      <c r="BP450" t="s" cm="1">
        <v>7578</v>
      </c>
      <c r="BQ450" t="s">
        <v>1547</v>
      </c>
      <c r="BR450" t="s">
        <v>3590</v>
      </c>
      <c r="BS450">
        <v>48</v>
      </c>
      <c r="BT450" t="s">
        <v>5438</v>
      </c>
      <c r="BU450" t="s">
        <v>15511</v>
      </c>
      <c r="BV450" t="s">
        <v>3605</v>
      </c>
      <c r="BW450" t="s">
        <v>7326</v>
      </c>
      <c r="BX450" t="s">
        <v>7332</v>
      </c>
      <c r="BY450" t="s">
        <v>1744</v>
      </c>
      <c r="BZ450" t="s">
        <v>2265</v>
      </c>
      <c r="CA450" t="s">
        <v>1744</v>
      </c>
      <c r="CB450" t="s">
        <v>1754</v>
      </c>
      <c r="CC450"/>
      <c r="CD450" t="s">
        <v>998</v>
      </c>
      <c r="CE450" t="s">
        <v>1251</v>
      </c>
      <c r="CF450" t="s">
        <v>7600</v>
      </c>
      <c r="CG450" t="s">
        <v>7601</v>
      </c>
      <c r="CH450" t="s">
        <v>1251</v>
      </c>
      <c r="CI450" t="s">
        <v>1547</v>
      </c>
      <c r="CJ450" t="s">
        <v>3592</v>
      </c>
      <c r="CK450" t="s">
        <v>1568</v>
      </c>
      <c r="CL450"/>
      <c r="CM450"/>
      <c r="CN450" t="s">
        <v>13420</v>
      </c>
      <c r="CO450" t="s">
        <v>13400</v>
      </c>
      <c r="CP450" t="s">
        <v>13420</v>
      </c>
      <c r="CQ450" t="s">
        <v>13400</v>
      </c>
      <c r="CR450" t="s">
        <v>1547</v>
      </c>
      <c r="CS450">
        <v>8</v>
      </c>
      <c r="CT450" t="s">
        <v>3590</v>
      </c>
      <c r="CU450" t="s">
        <v>3590</v>
      </c>
      <c r="CV450" t="s">
        <v>7335</v>
      </c>
      <c r="CW450" t="s">
        <v>1547</v>
      </c>
      <c r="CX450" t="s">
        <v>1547</v>
      </c>
      <c r="CY450">
        <v>448</v>
      </c>
      <c r="CZ450" t="s">
        <v>7960</v>
      </c>
      <c r="DA450" t="s">
        <v>1547</v>
      </c>
      <c r="DB450" t="s">
        <v>1881</v>
      </c>
      <c r="DC450" t="s">
        <v>1882</v>
      </c>
      <c r="DD450" t="s">
        <v>3606</v>
      </c>
      <c r="DE450" t="s">
        <v>3591</v>
      </c>
      <c r="DF450" t="s">
        <v>3608</v>
      </c>
      <c r="DG450" t="s">
        <v>2265</v>
      </c>
      <c r="DH450" t="s">
        <v>2265</v>
      </c>
      <c r="DI450" t="s">
        <v>7306</v>
      </c>
      <c r="DJ450" t="s">
        <v>7325</v>
      </c>
      <c r="DK450"/>
      <c r="DL450" t="s">
        <v>7306</v>
      </c>
      <c r="DM450">
        <v>9</v>
      </c>
      <c r="DN450" t="s">
        <v>1883</v>
      </c>
      <c r="DO450" t="s">
        <v>1568</v>
      </c>
      <c r="DP450" t="b">
        <v>1</v>
      </c>
      <c r="DQ450" t="b">
        <v>0</v>
      </c>
      <c r="DR450" t="b">
        <v>0</v>
      </c>
      <c r="DS450" t="b">
        <v>0</v>
      </c>
      <c r="DT450" t="b">
        <v>0</v>
      </c>
      <c r="DU450" t="b">
        <v>1</v>
      </c>
      <c r="DV450" t="b">
        <v>0</v>
      </c>
      <c r="DW450">
        <v>0</v>
      </c>
      <c r="DX450" t="b">
        <v>0</v>
      </c>
      <c r="DY450" t="b">
        <v>0</v>
      </c>
      <c r="DZ450" t="b">
        <v>0</v>
      </c>
      <c r="EA450" t="b">
        <v>0</v>
      </c>
      <c r="EB450" t="b">
        <v>1</v>
      </c>
      <c r="EC450" t="b">
        <v>1</v>
      </c>
      <c r="ED450" t="b">
        <v>1</v>
      </c>
      <c r="EE450" t="b">
        <v>0</v>
      </c>
      <c r="EF450" t="b">
        <v>0</v>
      </c>
      <c r="EG450" t="b" cm="1">
        <v>0</v>
      </c>
      <c r="EH450" t="b">
        <v>0</v>
      </c>
      <c r="EI450" t="b">
        <v>0</v>
      </c>
      <c r="EJ450" t="b">
        <v>1</v>
      </c>
      <c r="EK450" t="s">
        <v>14489</v>
      </c>
      <c r="EL450">
        <v>0</v>
      </c>
      <c r="EM450">
        <v>4</v>
      </c>
      <c r="EN450" t="b">
        <v>0</v>
      </c>
    </row>
    <row r="451" spans="1:144" ht="63">
      <c r="A451"/>
      <c r="B451" t="s">
        <v>1568</v>
      </c>
      <c r="C451" t="s">
        <v>1568</v>
      </c>
      <c r="D451" t="s">
        <v>3610</v>
      </c>
      <c r="E451" t="s">
        <v>3610</v>
      </c>
      <c r="F451" t="s">
        <v>1261</v>
      </c>
      <c r="G451" t="s">
        <v>3611</v>
      </c>
      <c r="H451" s="109" t="s">
        <v>3612</v>
      </c>
      <c r="I451" t="s">
        <v>1251</v>
      </c>
      <c r="J451"/>
      <c r="K451" t="s">
        <v>902</v>
      </c>
      <c r="L451" t="s">
        <v>3190</v>
      </c>
      <c r="M451" t="s">
        <v>1754</v>
      </c>
      <c r="N451"/>
      <c r="O451" t="s">
        <v>3590</v>
      </c>
      <c r="P451" t="s">
        <v>1568</v>
      </c>
      <c r="Q451" t="s">
        <v>3591</v>
      </c>
      <c r="R451" t="s">
        <v>3592</v>
      </c>
      <c r="S451"/>
      <c r="T451" t="s">
        <v>2265</v>
      </c>
      <c r="U451" t="s">
        <v>13420</v>
      </c>
      <c r="V451" t="s">
        <v>4370</v>
      </c>
      <c r="W451"/>
      <c r="X451"/>
      <c r="Y451"/>
      <c r="Z451"/>
      <c r="AA451"/>
      <c r="AB451"/>
      <c r="AC451"/>
      <c r="AD451"/>
      <c r="AE451"/>
      <c r="AF451"/>
      <c r="AG451"/>
      <c r="AH451"/>
      <c r="AI451"/>
      <c r="AJ451"/>
      <c r="AK451"/>
      <c r="AL451"/>
      <c r="AM451"/>
      <c r="AN451"/>
      <c r="AO451" s="108" t="s">
        <v>43</v>
      </c>
      <c r="AP451" t="s">
        <v>2849</v>
      </c>
      <c r="AQ451">
        <v>50</v>
      </c>
      <c r="AR451" t="s">
        <v>7337</v>
      </c>
      <c r="AS451" t="s">
        <v>1568</v>
      </c>
      <c r="AT451" t="s">
        <v>1885</v>
      </c>
      <c r="AU451" t="s">
        <v>3610</v>
      </c>
      <c r="AV451" t="s">
        <v>7338</v>
      </c>
      <c r="AW451" t="s">
        <v>1758</v>
      </c>
      <c r="AX451" t="s">
        <v>1740</v>
      </c>
      <c r="AY451" t="s">
        <v>7339</v>
      </c>
      <c r="AZ451" t="s">
        <v>3591</v>
      </c>
      <c r="BA451" t="s">
        <v>7340</v>
      </c>
      <c r="BB451" t="s">
        <v>1251</v>
      </c>
      <c r="BC451" t="s">
        <v>3190</v>
      </c>
      <c r="BD451" t="s">
        <v>7341</v>
      </c>
      <c r="BE451" t="s">
        <v>3696</v>
      </c>
      <c r="BF451">
        <v>409</v>
      </c>
      <c r="BG451">
        <v>445</v>
      </c>
      <c r="BH451">
        <v>0</v>
      </c>
      <c r="BI451" t="s">
        <v>1547</v>
      </c>
      <c r="BJ451">
        <v>0</v>
      </c>
      <c r="BK451">
        <v>0</v>
      </c>
      <c r="BL451">
        <v>1155</v>
      </c>
      <c r="BM451" t="s">
        <v>7342</v>
      </c>
      <c r="BN451" t="s">
        <v>3697</v>
      </c>
      <c r="BO451" t="s">
        <v>7579</v>
      </c>
      <c r="BP451" t="s" cm="1">
        <v>7578</v>
      </c>
      <c r="BQ451" t="s">
        <v>1547</v>
      </c>
      <c r="BR451" t="s">
        <v>3590</v>
      </c>
      <c r="BS451">
        <v>49</v>
      </c>
      <c r="BT451" t="s">
        <v>5449</v>
      </c>
      <c r="BU451" t="s">
        <v>15512</v>
      </c>
      <c r="BV451" t="s">
        <v>3610</v>
      </c>
      <c r="BW451" t="s">
        <v>7338</v>
      </c>
      <c r="BX451" t="s">
        <v>7343</v>
      </c>
      <c r="BY451" t="s">
        <v>1744</v>
      </c>
      <c r="BZ451" t="s">
        <v>2265</v>
      </c>
      <c r="CA451" t="s">
        <v>1744</v>
      </c>
      <c r="CB451" t="s">
        <v>1754</v>
      </c>
      <c r="CC451"/>
      <c r="CD451" t="s">
        <v>998</v>
      </c>
      <c r="CE451" t="s">
        <v>1251</v>
      </c>
      <c r="CF451" t="s">
        <v>7603</v>
      </c>
      <c r="CG451" t="s">
        <v>7604</v>
      </c>
      <c r="CH451" t="s">
        <v>1251</v>
      </c>
      <c r="CI451" t="s">
        <v>1547</v>
      </c>
      <c r="CJ451" t="s">
        <v>3592</v>
      </c>
      <c r="CK451" t="s">
        <v>1568</v>
      </c>
      <c r="CL451"/>
      <c r="CM451"/>
      <c r="CN451" t="s">
        <v>13420</v>
      </c>
      <c r="CO451" t="s">
        <v>4370</v>
      </c>
      <c r="CP451" t="s">
        <v>13420</v>
      </c>
      <c r="CQ451" t="s">
        <v>4370</v>
      </c>
      <c r="CR451" t="s">
        <v>1547</v>
      </c>
      <c r="CS451">
        <v>8</v>
      </c>
      <c r="CT451" t="s">
        <v>3590</v>
      </c>
      <c r="CU451" t="s">
        <v>3590</v>
      </c>
      <c r="CV451" t="s">
        <v>1547</v>
      </c>
      <c r="CW451" t="s">
        <v>1547</v>
      </c>
      <c r="CX451" t="s">
        <v>1547</v>
      </c>
      <c r="CY451">
        <v>449</v>
      </c>
      <c r="CZ451" t="s">
        <v>7961</v>
      </c>
      <c r="DA451" t="s">
        <v>1547</v>
      </c>
      <c r="DB451" t="s">
        <v>1881</v>
      </c>
      <c r="DC451" t="s">
        <v>1882</v>
      </c>
      <c r="DD451" t="s">
        <v>3610</v>
      </c>
      <c r="DE451" t="s">
        <v>3591</v>
      </c>
      <c r="DF451" t="s">
        <v>3611</v>
      </c>
      <c r="DG451" t="s">
        <v>2265</v>
      </c>
      <c r="DH451" t="s">
        <v>2265</v>
      </c>
      <c r="DI451" t="s">
        <v>7306</v>
      </c>
      <c r="DJ451" t="s">
        <v>7337</v>
      </c>
      <c r="DK451"/>
      <c r="DL451" t="s">
        <v>7306</v>
      </c>
      <c r="DM451">
        <v>9</v>
      </c>
      <c r="DN451" t="s">
        <v>1883</v>
      </c>
      <c r="DO451" t="s">
        <v>1568</v>
      </c>
      <c r="DP451" t="b">
        <v>1</v>
      </c>
      <c r="DQ451" t="b">
        <v>0</v>
      </c>
      <c r="DR451" t="b">
        <v>0</v>
      </c>
      <c r="DS451" t="b">
        <v>0</v>
      </c>
      <c r="DT451" t="b">
        <v>0</v>
      </c>
      <c r="DU451" t="b">
        <v>1</v>
      </c>
      <c r="DV451" t="b">
        <v>0</v>
      </c>
      <c r="DW451">
        <v>0</v>
      </c>
      <c r="DX451" t="b">
        <v>0</v>
      </c>
      <c r="DY451" t="b">
        <v>0</v>
      </c>
      <c r="DZ451" t="b">
        <v>0</v>
      </c>
      <c r="EA451" t="b">
        <v>0</v>
      </c>
      <c r="EB451" t="b">
        <v>0</v>
      </c>
      <c r="EC451" t="b">
        <v>0</v>
      </c>
      <c r="ED451" t="b">
        <v>0</v>
      </c>
      <c r="EE451" t="b">
        <v>0</v>
      </c>
      <c r="EF451" t="b">
        <v>0</v>
      </c>
      <c r="EG451" t="b" cm="1">
        <v>1</v>
      </c>
      <c r="EH451" t="b">
        <v>0</v>
      </c>
      <c r="EI451" t="b">
        <v>0</v>
      </c>
      <c r="EJ451" t="b">
        <v>1</v>
      </c>
      <c r="EK451" t="s">
        <v>5887</v>
      </c>
      <c r="EL451">
        <v>1</v>
      </c>
      <c r="EM451">
        <v>6</v>
      </c>
      <c r="EN451" t="b">
        <v>0</v>
      </c>
    </row>
    <row r="452" spans="1:144" ht="15.75">
      <c r="A452"/>
      <c r="B452" t="s">
        <v>1568</v>
      </c>
      <c r="C452" t="s">
        <v>1568</v>
      </c>
      <c r="D452" t="s">
        <v>3613</v>
      </c>
      <c r="E452" t="s">
        <v>3614</v>
      </c>
      <c r="F452" t="s">
        <v>3615</v>
      </c>
      <c r="G452" t="s">
        <v>3614</v>
      </c>
      <c r="H452" t="s">
        <v>3616</v>
      </c>
      <c r="I452" t="s">
        <v>1251</v>
      </c>
      <c r="J452"/>
      <c r="K452" t="s">
        <v>902</v>
      </c>
      <c r="L452" t="s">
        <v>3190</v>
      </c>
      <c r="M452" t="s">
        <v>1749</v>
      </c>
      <c r="N452"/>
      <c r="O452" t="s">
        <v>3590</v>
      </c>
      <c r="P452" t="s">
        <v>1568</v>
      </c>
      <c r="Q452" t="s">
        <v>3591</v>
      </c>
      <c r="R452" t="s">
        <v>3592</v>
      </c>
      <c r="S452"/>
      <c r="T452" t="s">
        <v>2265</v>
      </c>
      <c r="U452" t="s">
        <v>13420</v>
      </c>
      <c r="V452" t="s">
        <v>13401</v>
      </c>
      <c r="W452"/>
      <c r="X452"/>
      <c r="Y452"/>
      <c r="Z452"/>
      <c r="AA452"/>
      <c r="AB452"/>
      <c r="AC452"/>
      <c r="AD452"/>
      <c r="AE452"/>
      <c r="AF452"/>
      <c r="AG452"/>
      <c r="AH452"/>
      <c r="AI452"/>
      <c r="AJ452"/>
      <c r="AK452"/>
      <c r="AL452"/>
      <c r="AM452"/>
      <c r="AN452"/>
      <c r="AO452" s="108" t="s">
        <v>43</v>
      </c>
      <c r="AP452" t="s">
        <v>2849</v>
      </c>
      <c r="AQ452">
        <v>51</v>
      </c>
      <c r="AR452" t="s">
        <v>7347</v>
      </c>
      <c r="AS452" t="s">
        <v>1568</v>
      </c>
      <c r="AT452" t="s">
        <v>1885</v>
      </c>
      <c r="AU452" t="s">
        <v>3614</v>
      </c>
      <c r="AV452" t="s">
        <v>7348</v>
      </c>
      <c r="AW452" t="s">
        <v>7349</v>
      </c>
      <c r="AX452" t="s">
        <v>1740</v>
      </c>
      <c r="AY452" t="s">
        <v>7348</v>
      </c>
      <c r="AZ452" t="s">
        <v>3591</v>
      </c>
      <c r="BA452" t="s">
        <v>7350</v>
      </c>
      <c r="BB452" t="s">
        <v>1251</v>
      </c>
      <c r="BC452" t="s">
        <v>3190</v>
      </c>
      <c r="BD452" t="s">
        <v>7503</v>
      </c>
      <c r="BE452" t="s">
        <v>3696</v>
      </c>
      <c r="BF452">
        <v>410</v>
      </c>
      <c r="BG452">
        <v>445</v>
      </c>
      <c r="BH452">
        <v>0</v>
      </c>
      <c r="BI452" t="s">
        <v>1547</v>
      </c>
      <c r="BJ452">
        <v>0</v>
      </c>
      <c r="BK452">
        <v>0</v>
      </c>
      <c r="BL452">
        <v>410</v>
      </c>
      <c r="BM452" t="s">
        <v>7354</v>
      </c>
      <c r="BN452" t="s">
        <v>3697</v>
      </c>
      <c r="BO452" t="s">
        <v>7579</v>
      </c>
      <c r="BP452" t="s" cm="1">
        <v>7578</v>
      </c>
      <c r="BQ452" t="s">
        <v>1547</v>
      </c>
      <c r="BR452" t="s">
        <v>3590</v>
      </c>
      <c r="BS452">
        <v>50</v>
      </c>
      <c r="BT452" t="s">
        <v>5460</v>
      </c>
      <c r="BU452" t="s">
        <v>15513</v>
      </c>
      <c r="BV452" t="s">
        <v>3613</v>
      </c>
      <c r="BW452" t="s">
        <v>7348</v>
      </c>
      <c r="BX452" t="s">
        <v>7352</v>
      </c>
      <c r="BY452" t="s">
        <v>1744</v>
      </c>
      <c r="BZ452" t="s">
        <v>2265</v>
      </c>
      <c r="CA452" t="s">
        <v>1744</v>
      </c>
      <c r="CB452" t="s">
        <v>1749</v>
      </c>
      <c r="CC452"/>
      <c r="CD452" t="s">
        <v>998</v>
      </c>
      <c r="CE452" t="s">
        <v>1251</v>
      </c>
      <c r="CF452" t="s">
        <v>7606</v>
      </c>
      <c r="CG452" t="s">
        <v>7607</v>
      </c>
      <c r="CH452" t="s">
        <v>1251</v>
      </c>
      <c r="CI452" t="s">
        <v>1547</v>
      </c>
      <c r="CJ452" t="s">
        <v>3592</v>
      </c>
      <c r="CK452" t="s">
        <v>1568</v>
      </c>
      <c r="CL452"/>
      <c r="CM452"/>
      <c r="CN452" t="s">
        <v>13420</v>
      </c>
      <c r="CO452" t="s">
        <v>13401</v>
      </c>
      <c r="CP452" t="s">
        <v>13420</v>
      </c>
      <c r="CQ452" t="s">
        <v>13401</v>
      </c>
      <c r="CR452" t="s">
        <v>1547</v>
      </c>
      <c r="CS452">
        <v>8</v>
      </c>
      <c r="CT452" t="s">
        <v>3590</v>
      </c>
      <c r="CU452" t="s">
        <v>3590</v>
      </c>
      <c r="CV452" t="s">
        <v>3590</v>
      </c>
      <c r="CW452" t="s">
        <v>1547</v>
      </c>
      <c r="CX452" t="s">
        <v>1547</v>
      </c>
      <c r="CY452">
        <v>450</v>
      </c>
      <c r="CZ452" t="s">
        <v>7962</v>
      </c>
      <c r="DA452" t="s">
        <v>1547</v>
      </c>
      <c r="DB452" t="s">
        <v>1881</v>
      </c>
      <c r="DC452" t="s">
        <v>1882</v>
      </c>
      <c r="DD452" t="s">
        <v>3614</v>
      </c>
      <c r="DE452" t="s">
        <v>3591</v>
      </c>
      <c r="DF452" t="s">
        <v>3614</v>
      </c>
      <c r="DG452" t="s">
        <v>2265</v>
      </c>
      <c r="DH452" t="s">
        <v>2265</v>
      </c>
      <c r="DI452" t="s">
        <v>7306</v>
      </c>
      <c r="DJ452" t="s">
        <v>7347</v>
      </c>
      <c r="DK452"/>
      <c r="DL452" t="s">
        <v>7306</v>
      </c>
      <c r="DM452">
        <v>9</v>
      </c>
      <c r="DN452" t="s">
        <v>1883</v>
      </c>
      <c r="DO452" t="s">
        <v>1568</v>
      </c>
      <c r="DP452" t="b">
        <v>1</v>
      </c>
      <c r="DQ452" t="b">
        <v>0</v>
      </c>
      <c r="DR452" t="b">
        <v>0</v>
      </c>
      <c r="DS452" t="b">
        <v>0</v>
      </c>
      <c r="DT452" t="b">
        <v>0</v>
      </c>
      <c r="DU452" t="b">
        <v>1</v>
      </c>
      <c r="DV452" t="b">
        <v>0</v>
      </c>
      <c r="DW452">
        <v>0</v>
      </c>
      <c r="DX452" t="b">
        <v>0</v>
      </c>
      <c r="DY452" t="b">
        <v>0</v>
      </c>
      <c r="DZ452" t="b">
        <v>0</v>
      </c>
      <c r="EA452" t="b">
        <v>0</v>
      </c>
      <c r="EB452" t="b">
        <v>0</v>
      </c>
      <c r="EC452" t="b">
        <v>0</v>
      </c>
      <c r="ED452" t="b">
        <v>0</v>
      </c>
      <c r="EE452" t="b">
        <v>0</v>
      </c>
      <c r="EF452" t="b">
        <v>0</v>
      </c>
      <c r="EG452" t="b" cm="1">
        <v>0</v>
      </c>
      <c r="EH452" t="b">
        <v>0</v>
      </c>
      <c r="EI452" t="b">
        <v>0</v>
      </c>
      <c r="EJ452" t="b">
        <v>0</v>
      </c>
      <c r="EK452" t="s">
        <v>1547</v>
      </c>
      <c r="EL452">
        <v>0</v>
      </c>
      <c r="EM452">
        <v>24</v>
      </c>
      <c r="EN452" t="b">
        <v>0</v>
      </c>
    </row>
    <row r="453" spans="1:144" ht="63">
      <c r="A453"/>
      <c r="B453" t="s">
        <v>1568</v>
      </c>
      <c r="C453" t="s">
        <v>1568</v>
      </c>
      <c r="D453" t="s">
        <v>3617</v>
      </c>
      <c r="E453" t="s">
        <v>3618</v>
      </c>
      <c r="F453" t="s">
        <v>3618</v>
      </c>
      <c r="G453" t="s">
        <v>3674</v>
      </c>
      <c r="H453" s="109" t="s">
        <v>3620</v>
      </c>
      <c r="I453" t="s">
        <v>1251</v>
      </c>
      <c r="J453"/>
      <c r="K453" t="s">
        <v>902</v>
      </c>
      <c r="L453" t="s">
        <v>3190</v>
      </c>
      <c r="M453" t="s">
        <v>1749</v>
      </c>
      <c r="N453"/>
      <c r="O453" t="s">
        <v>3590</v>
      </c>
      <c r="P453" t="s">
        <v>1568</v>
      </c>
      <c r="Q453" t="s">
        <v>3591</v>
      </c>
      <c r="R453" t="s">
        <v>3592</v>
      </c>
      <c r="S453"/>
      <c r="T453" t="s">
        <v>2265</v>
      </c>
      <c r="U453" t="s">
        <v>13420</v>
      </c>
      <c r="V453" t="s">
        <v>13402</v>
      </c>
      <c r="W453"/>
      <c r="X453"/>
      <c r="Y453"/>
      <c r="Z453"/>
      <c r="AA453"/>
      <c r="AB453"/>
      <c r="AC453"/>
      <c r="AD453"/>
      <c r="AE453"/>
      <c r="AF453"/>
      <c r="AG453"/>
      <c r="AH453"/>
      <c r="AI453"/>
      <c r="AJ453"/>
      <c r="AK453"/>
      <c r="AL453"/>
      <c r="AM453"/>
      <c r="AN453"/>
      <c r="AO453" s="108" t="s">
        <v>43</v>
      </c>
      <c r="AP453" t="s">
        <v>2849</v>
      </c>
      <c r="AQ453">
        <v>52</v>
      </c>
      <c r="AR453" t="s">
        <v>7356</v>
      </c>
      <c r="AS453" t="s">
        <v>1568</v>
      </c>
      <c r="AT453" t="s">
        <v>1885</v>
      </c>
      <c r="AU453" t="s">
        <v>3618</v>
      </c>
      <c r="AV453" t="s">
        <v>7357</v>
      </c>
      <c r="AW453" t="s">
        <v>7357</v>
      </c>
      <c r="AX453" t="s">
        <v>1740</v>
      </c>
      <c r="AY453" t="s">
        <v>7507</v>
      </c>
      <c r="AZ453" t="s">
        <v>3591</v>
      </c>
      <c r="BA453" t="s">
        <v>7359</v>
      </c>
      <c r="BB453" t="s">
        <v>1251</v>
      </c>
      <c r="BC453" t="s">
        <v>3190</v>
      </c>
      <c r="BD453" t="s">
        <v>7508</v>
      </c>
      <c r="BE453" t="s">
        <v>3696</v>
      </c>
      <c r="BF453">
        <v>411</v>
      </c>
      <c r="BG453">
        <v>445</v>
      </c>
      <c r="BH453">
        <v>0</v>
      </c>
      <c r="BI453" t="s">
        <v>1547</v>
      </c>
      <c r="BJ453">
        <v>0</v>
      </c>
      <c r="BK453">
        <v>0</v>
      </c>
      <c r="BL453">
        <v>411</v>
      </c>
      <c r="BM453" t="s">
        <v>7363</v>
      </c>
      <c r="BN453" t="s">
        <v>3697</v>
      </c>
      <c r="BO453" t="s">
        <v>7579</v>
      </c>
      <c r="BP453" t="s" cm="1">
        <v>7578</v>
      </c>
      <c r="BQ453" t="s">
        <v>1547</v>
      </c>
      <c r="BR453" t="s">
        <v>3590</v>
      </c>
      <c r="BS453">
        <v>51</v>
      </c>
      <c r="BT453" t="s">
        <v>5469</v>
      </c>
      <c r="BU453" t="s">
        <v>15514</v>
      </c>
      <c r="BV453" t="s">
        <v>3617</v>
      </c>
      <c r="BW453" t="s">
        <v>7357</v>
      </c>
      <c r="BX453" t="s">
        <v>7361</v>
      </c>
      <c r="BY453" t="s">
        <v>1744</v>
      </c>
      <c r="BZ453" t="s">
        <v>2265</v>
      </c>
      <c r="CA453" t="s">
        <v>1744</v>
      </c>
      <c r="CB453" t="s">
        <v>1749</v>
      </c>
      <c r="CC453"/>
      <c r="CD453" t="s">
        <v>998</v>
      </c>
      <c r="CE453" t="s">
        <v>1251</v>
      </c>
      <c r="CF453" t="s">
        <v>7609</v>
      </c>
      <c r="CG453" t="s">
        <v>7610</v>
      </c>
      <c r="CH453" t="s">
        <v>1251</v>
      </c>
      <c r="CI453" t="s">
        <v>1547</v>
      </c>
      <c r="CJ453" t="s">
        <v>3592</v>
      </c>
      <c r="CK453" t="s">
        <v>1568</v>
      </c>
      <c r="CL453"/>
      <c r="CM453"/>
      <c r="CN453" t="s">
        <v>13420</v>
      </c>
      <c r="CO453" t="s">
        <v>13402</v>
      </c>
      <c r="CP453" t="s">
        <v>13420</v>
      </c>
      <c r="CQ453" t="s">
        <v>13402</v>
      </c>
      <c r="CR453" t="s">
        <v>1547</v>
      </c>
      <c r="CS453">
        <v>8</v>
      </c>
      <c r="CT453" t="s">
        <v>3590</v>
      </c>
      <c r="CU453" t="s">
        <v>3590</v>
      </c>
      <c r="CV453" t="s">
        <v>3590</v>
      </c>
      <c r="CW453" t="s">
        <v>1547</v>
      </c>
      <c r="CX453" t="s">
        <v>1547</v>
      </c>
      <c r="CY453">
        <v>451</v>
      </c>
      <c r="CZ453" t="s">
        <v>7963</v>
      </c>
      <c r="DA453" t="s">
        <v>1547</v>
      </c>
      <c r="DB453" t="s">
        <v>1881</v>
      </c>
      <c r="DC453" t="s">
        <v>1882</v>
      </c>
      <c r="DD453" t="s">
        <v>3618</v>
      </c>
      <c r="DE453" t="s">
        <v>3591</v>
      </c>
      <c r="DF453" t="s">
        <v>3674</v>
      </c>
      <c r="DG453" t="s">
        <v>2265</v>
      </c>
      <c r="DH453" t="s">
        <v>2265</v>
      </c>
      <c r="DI453" t="s">
        <v>7306</v>
      </c>
      <c r="DJ453" t="s">
        <v>7356</v>
      </c>
      <c r="DK453"/>
      <c r="DL453" t="s">
        <v>7306</v>
      </c>
      <c r="DM453">
        <v>9</v>
      </c>
      <c r="DN453" t="s">
        <v>1883</v>
      </c>
      <c r="DO453" t="s">
        <v>1568</v>
      </c>
      <c r="DP453" t="b">
        <v>1</v>
      </c>
      <c r="DQ453" t="b">
        <v>0</v>
      </c>
      <c r="DR453" t="b">
        <v>0</v>
      </c>
      <c r="DS453" t="b">
        <v>0</v>
      </c>
      <c r="DT453" t="b">
        <v>0</v>
      </c>
      <c r="DU453" t="b">
        <v>1</v>
      </c>
      <c r="DV453" t="b">
        <v>0</v>
      </c>
      <c r="DW453">
        <v>0</v>
      </c>
      <c r="DX453" t="b">
        <v>0</v>
      </c>
      <c r="DY453" t="b">
        <v>0</v>
      </c>
      <c r="DZ453" t="b">
        <v>0</v>
      </c>
      <c r="EA453" t="b">
        <v>0</v>
      </c>
      <c r="EB453" t="b">
        <v>0</v>
      </c>
      <c r="EC453" t="b">
        <v>0</v>
      </c>
      <c r="ED453" t="b">
        <v>0</v>
      </c>
      <c r="EE453" t="b">
        <v>0</v>
      </c>
      <c r="EF453" t="b">
        <v>0</v>
      </c>
      <c r="EG453" t="b" cm="1">
        <v>0</v>
      </c>
      <c r="EH453" t="b">
        <v>0</v>
      </c>
      <c r="EI453" t="b">
        <v>0</v>
      </c>
      <c r="EJ453" t="b">
        <v>0</v>
      </c>
      <c r="EK453" t="s">
        <v>1547</v>
      </c>
      <c r="EL453">
        <v>0</v>
      </c>
      <c r="EM453">
        <v>15</v>
      </c>
      <c r="EN453" t="b">
        <v>0</v>
      </c>
    </row>
    <row r="454" spans="1:144" ht="15.75">
      <c r="A454"/>
      <c r="B454" t="s">
        <v>1568</v>
      </c>
      <c r="C454" t="s">
        <v>1568</v>
      </c>
      <c r="D454" t="s">
        <v>3701</v>
      </c>
      <c r="E454" t="s">
        <v>3702</v>
      </c>
      <c r="F454" t="s">
        <v>3702</v>
      </c>
      <c r="G454" t="s">
        <v>3703</v>
      </c>
      <c r="H454" t="s">
        <v>3704</v>
      </c>
      <c r="I454" t="s">
        <v>1230</v>
      </c>
      <c r="J454"/>
      <c r="K454" t="s">
        <v>902</v>
      </c>
      <c r="L454" t="s">
        <v>3190</v>
      </c>
      <c r="M454" t="s">
        <v>2001</v>
      </c>
      <c r="N454"/>
      <c r="O454" t="s">
        <v>3590</v>
      </c>
      <c r="P454" t="s">
        <v>1568</v>
      </c>
      <c r="Q454" t="s">
        <v>3591</v>
      </c>
      <c r="R454" t="s">
        <v>3592</v>
      </c>
      <c r="S454"/>
      <c r="T454" t="s">
        <v>3673</v>
      </c>
      <c r="U454" t="s">
        <v>13420</v>
      </c>
      <c r="V454" t="s">
        <v>13422</v>
      </c>
      <c r="W454"/>
      <c r="X454"/>
      <c r="Y454"/>
      <c r="Z454"/>
      <c r="AA454"/>
      <c r="AB454"/>
      <c r="AC454"/>
      <c r="AD454"/>
      <c r="AE454"/>
      <c r="AF454"/>
      <c r="AG454"/>
      <c r="AH454"/>
      <c r="AI454"/>
      <c r="AJ454"/>
      <c r="AK454"/>
      <c r="AL454"/>
      <c r="AM454"/>
      <c r="AN454"/>
      <c r="AO454" s="108" t="s">
        <v>43</v>
      </c>
      <c r="AP454" t="s">
        <v>2849</v>
      </c>
      <c r="AQ454">
        <v>53</v>
      </c>
      <c r="AR454" t="s">
        <v>7612</v>
      </c>
      <c r="AS454" t="s">
        <v>1568</v>
      </c>
      <c r="AT454" t="s">
        <v>1885</v>
      </c>
      <c r="AU454" t="s">
        <v>3702</v>
      </c>
      <c r="AV454" t="s">
        <v>7613</v>
      </c>
      <c r="AW454" t="s">
        <v>7613</v>
      </c>
      <c r="AX454" t="s">
        <v>1740</v>
      </c>
      <c r="AY454" t="s">
        <v>7614</v>
      </c>
      <c r="AZ454" t="s">
        <v>3591</v>
      </c>
      <c r="BA454" t="s">
        <v>7615</v>
      </c>
      <c r="BB454" t="s">
        <v>1230</v>
      </c>
      <c r="BC454" t="s">
        <v>3190</v>
      </c>
      <c r="BD454" t="s">
        <v>7616</v>
      </c>
      <c r="BE454" t="s">
        <v>3696</v>
      </c>
      <c r="BF454">
        <v>454</v>
      </c>
      <c r="BG454">
        <v>445</v>
      </c>
      <c r="BH454">
        <v>0</v>
      </c>
      <c r="BI454" t="s">
        <v>3702</v>
      </c>
      <c r="BJ454">
        <v>1</v>
      </c>
      <c r="BK454">
        <v>0</v>
      </c>
      <c r="BL454">
        <v>0</v>
      </c>
      <c r="BM454" t="s">
        <v>1547</v>
      </c>
      <c r="BN454" t="s">
        <v>3697</v>
      </c>
      <c r="BO454" t="s">
        <v>7579</v>
      </c>
      <c r="BP454" t="s" cm="1">
        <v>7578</v>
      </c>
      <c r="BQ454" t="s">
        <v>1547</v>
      </c>
      <c r="BR454" t="s">
        <v>3590</v>
      </c>
      <c r="BS454">
        <v>52</v>
      </c>
      <c r="BT454" t="s">
        <v>5479</v>
      </c>
      <c r="BU454" t="s">
        <v>15515</v>
      </c>
      <c r="BV454" t="s">
        <v>3701</v>
      </c>
      <c r="BW454" t="s">
        <v>7613</v>
      </c>
      <c r="BX454" t="s">
        <v>7617</v>
      </c>
      <c r="BY454" t="s">
        <v>1744</v>
      </c>
      <c r="BZ454" t="s">
        <v>3673</v>
      </c>
      <c r="CA454" t="s">
        <v>1744</v>
      </c>
      <c r="CB454" t="s">
        <v>2001</v>
      </c>
      <c r="CC454"/>
      <c r="CD454" t="s">
        <v>998</v>
      </c>
      <c r="CE454" t="s">
        <v>1230</v>
      </c>
      <c r="CF454" t="s">
        <v>7618</v>
      </c>
      <c r="CG454" t="s">
        <v>7619</v>
      </c>
      <c r="CH454" t="s">
        <v>1230</v>
      </c>
      <c r="CI454" t="s">
        <v>1547</v>
      </c>
      <c r="CJ454" t="s">
        <v>3592</v>
      </c>
      <c r="CK454" t="s">
        <v>1568</v>
      </c>
      <c r="CL454"/>
      <c r="CM454"/>
      <c r="CN454" t="s">
        <v>13420</v>
      </c>
      <c r="CO454" t="s">
        <v>13422</v>
      </c>
      <c r="CP454" t="s">
        <v>13420</v>
      </c>
      <c r="CQ454" t="s">
        <v>13422</v>
      </c>
      <c r="CR454" t="s">
        <v>1547</v>
      </c>
      <c r="CS454">
        <v>8</v>
      </c>
      <c r="CT454" t="s">
        <v>3590</v>
      </c>
      <c r="CU454" t="s">
        <v>3590</v>
      </c>
      <c r="CV454" t="s">
        <v>3590</v>
      </c>
      <c r="CW454" t="s">
        <v>1547</v>
      </c>
      <c r="CX454" t="s">
        <v>1547</v>
      </c>
      <c r="CY454">
        <v>452</v>
      </c>
      <c r="CZ454" t="s">
        <v>7964</v>
      </c>
      <c r="DA454" t="s">
        <v>1547</v>
      </c>
      <c r="DB454" t="s">
        <v>1881</v>
      </c>
      <c r="DC454" t="s">
        <v>1882</v>
      </c>
      <c r="DD454" t="s">
        <v>3702</v>
      </c>
      <c r="DE454" t="s">
        <v>3591</v>
      </c>
      <c r="DF454" t="s">
        <v>3703</v>
      </c>
      <c r="DG454" t="s">
        <v>3673</v>
      </c>
      <c r="DH454" t="s">
        <v>7485</v>
      </c>
      <c r="DI454" t="s">
        <v>7486</v>
      </c>
      <c r="DJ454" t="s">
        <v>7612</v>
      </c>
      <c r="DK454"/>
      <c r="DL454" t="s">
        <v>7486</v>
      </c>
      <c r="DM454">
        <v>9</v>
      </c>
      <c r="DN454" t="s">
        <v>1883</v>
      </c>
      <c r="DO454" t="s">
        <v>1568</v>
      </c>
      <c r="DP454" t="b">
        <v>1</v>
      </c>
      <c r="DQ454" t="b">
        <v>0</v>
      </c>
      <c r="DR454" t="b">
        <v>1</v>
      </c>
      <c r="DS454" t="b">
        <v>0</v>
      </c>
      <c r="DT454" t="b">
        <v>0</v>
      </c>
      <c r="DU454" t="b">
        <v>1</v>
      </c>
      <c r="DV454" t="b">
        <v>0</v>
      </c>
      <c r="DW454">
        <v>0</v>
      </c>
      <c r="DX454" t="b">
        <v>0</v>
      </c>
      <c r="DY454" t="b">
        <v>0</v>
      </c>
      <c r="DZ454" t="b">
        <v>0</v>
      </c>
      <c r="EA454" t="b">
        <v>0</v>
      </c>
      <c r="EB454" t="b">
        <v>0</v>
      </c>
      <c r="EC454" t="b">
        <v>0</v>
      </c>
      <c r="ED454" t="b">
        <v>0</v>
      </c>
      <c r="EE454" t="b">
        <v>0</v>
      </c>
      <c r="EF454" t="b">
        <v>0</v>
      </c>
      <c r="EG454" t="b" cm="1">
        <v>0</v>
      </c>
      <c r="EH454" t="b">
        <v>0</v>
      </c>
      <c r="EI454" t="b">
        <v>0</v>
      </c>
      <c r="EJ454" t="b">
        <v>0</v>
      </c>
      <c r="EK454" t="s">
        <v>1547</v>
      </c>
      <c r="EL454">
        <v>0</v>
      </c>
      <c r="EM454">
        <v>29</v>
      </c>
      <c r="EN454" t="b">
        <v>0</v>
      </c>
    </row>
    <row r="455" spans="1:144" ht="15.75">
      <c r="A455"/>
      <c r="B455" t="s">
        <v>1568</v>
      </c>
      <c r="C455" t="s">
        <v>1568</v>
      </c>
      <c r="D455" t="s">
        <v>3705</v>
      </c>
      <c r="E455" t="s">
        <v>3706</v>
      </c>
      <c r="F455" t="s">
        <v>3706</v>
      </c>
      <c r="G455" t="s">
        <v>3707</v>
      </c>
      <c r="H455" t="s">
        <v>3682</v>
      </c>
      <c r="I455" t="s">
        <v>1230</v>
      </c>
      <c r="J455"/>
      <c r="K455" t="s">
        <v>902</v>
      </c>
      <c r="L455" t="s">
        <v>3190</v>
      </c>
      <c r="M455" t="s">
        <v>2007</v>
      </c>
      <c r="N455"/>
      <c r="O455" t="s">
        <v>3590</v>
      </c>
      <c r="P455"/>
      <c r="Q455" t="s">
        <v>3591</v>
      </c>
      <c r="R455" t="s">
        <v>3592</v>
      </c>
      <c r="S455"/>
      <c r="T455" t="s">
        <v>3673</v>
      </c>
      <c r="U455" t="s">
        <v>13420</v>
      </c>
      <c r="V455" t="s">
        <v>13423</v>
      </c>
      <c r="W455"/>
      <c r="X455"/>
      <c r="Y455"/>
      <c r="Z455"/>
      <c r="AA455"/>
      <c r="AB455"/>
      <c r="AC455"/>
      <c r="AD455"/>
      <c r="AE455"/>
      <c r="AF455"/>
      <c r="AG455"/>
      <c r="AH455"/>
      <c r="AI455"/>
      <c r="AJ455"/>
      <c r="AK455"/>
      <c r="AL455"/>
      <c r="AM455"/>
      <c r="AN455"/>
      <c r="AO455" s="108" t="s">
        <v>43</v>
      </c>
      <c r="AP455" t="s">
        <v>2849</v>
      </c>
      <c r="AQ455">
        <v>54</v>
      </c>
      <c r="AR455" t="s">
        <v>7621</v>
      </c>
      <c r="AS455" t="s">
        <v>1568</v>
      </c>
      <c r="AT455" t="s">
        <v>1885</v>
      </c>
      <c r="AU455" t="s">
        <v>3706</v>
      </c>
      <c r="AV455" t="s">
        <v>7622</v>
      </c>
      <c r="AW455" t="s">
        <v>7622</v>
      </c>
      <c r="AX455" t="s">
        <v>1740</v>
      </c>
      <c r="AY455" t="s">
        <v>7623</v>
      </c>
      <c r="AZ455" t="s">
        <v>3591</v>
      </c>
      <c r="BA455" t="s">
        <v>7624</v>
      </c>
      <c r="BB455" t="s">
        <v>1230</v>
      </c>
      <c r="BC455" t="s">
        <v>3190</v>
      </c>
      <c r="BD455" t="s">
        <v>7625</v>
      </c>
      <c r="BE455" t="s">
        <v>3696</v>
      </c>
      <c r="BF455">
        <v>455</v>
      </c>
      <c r="BG455">
        <v>445</v>
      </c>
      <c r="BH455">
        <v>0</v>
      </c>
      <c r="BI455" t="s">
        <v>3706</v>
      </c>
      <c r="BJ455">
        <v>1</v>
      </c>
      <c r="BK455">
        <v>0</v>
      </c>
      <c r="BL455">
        <v>0</v>
      </c>
      <c r="BM455" t="s">
        <v>1547</v>
      </c>
      <c r="BN455" t="s">
        <v>3697</v>
      </c>
      <c r="BO455" t="s">
        <v>7579</v>
      </c>
      <c r="BP455" t="s" cm="1">
        <v>7578</v>
      </c>
      <c r="BQ455" t="s">
        <v>1547</v>
      </c>
      <c r="BR455" t="s">
        <v>3590</v>
      </c>
      <c r="BS455">
        <v>53</v>
      </c>
      <c r="BT455" t="s">
        <v>5489</v>
      </c>
      <c r="BU455" t="s">
        <v>15516</v>
      </c>
      <c r="BV455" t="s">
        <v>3705</v>
      </c>
      <c r="BW455" t="s">
        <v>7622</v>
      </c>
      <c r="BX455" t="s">
        <v>7526</v>
      </c>
      <c r="BY455" t="s">
        <v>1744</v>
      </c>
      <c r="BZ455" t="s">
        <v>3673</v>
      </c>
      <c r="CA455" t="s">
        <v>1744</v>
      </c>
      <c r="CB455" t="s">
        <v>2007</v>
      </c>
      <c r="CC455"/>
      <c r="CD455" t="s">
        <v>998</v>
      </c>
      <c r="CE455" t="s">
        <v>1230</v>
      </c>
      <c r="CF455" t="s">
        <v>7626</v>
      </c>
      <c r="CG455" t="s">
        <v>7627</v>
      </c>
      <c r="CH455" t="s">
        <v>1230</v>
      </c>
      <c r="CI455" t="s">
        <v>1547</v>
      </c>
      <c r="CJ455" t="s">
        <v>3592</v>
      </c>
      <c r="CK455" t="s">
        <v>1568</v>
      </c>
      <c r="CL455"/>
      <c r="CM455"/>
      <c r="CN455" t="s">
        <v>13420</v>
      </c>
      <c r="CO455" t="s">
        <v>13423</v>
      </c>
      <c r="CP455" t="s">
        <v>13420</v>
      </c>
      <c r="CQ455" t="s">
        <v>13423</v>
      </c>
      <c r="CR455" t="s">
        <v>1547</v>
      </c>
      <c r="CS455">
        <v>8</v>
      </c>
      <c r="CT455" t="s">
        <v>3590</v>
      </c>
      <c r="CU455" t="s">
        <v>3590</v>
      </c>
      <c r="CV455" t="s">
        <v>3590</v>
      </c>
      <c r="CW455" t="s">
        <v>1547</v>
      </c>
      <c r="CX455" t="s">
        <v>1547</v>
      </c>
      <c r="CY455">
        <v>453</v>
      </c>
      <c r="CZ455" t="s">
        <v>7965</v>
      </c>
      <c r="DA455" t="s">
        <v>1547</v>
      </c>
      <c r="DB455" t="s">
        <v>1881</v>
      </c>
      <c r="DC455" t="s">
        <v>1882</v>
      </c>
      <c r="DD455" t="s">
        <v>3706</v>
      </c>
      <c r="DE455" t="s">
        <v>3591</v>
      </c>
      <c r="DF455" t="s">
        <v>3707</v>
      </c>
      <c r="DG455" t="s">
        <v>3673</v>
      </c>
      <c r="DH455" t="s">
        <v>7485</v>
      </c>
      <c r="DI455" t="s">
        <v>7486</v>
      </c>
      <c r="DJ455" t="s">
        <v>7621</v>
      </c>
      <c r="DK455"/>
      <c r="DL455" t="s">
        <v>7486</v>
      </c>
      <c r="DM455">
        <v>9</v>
      </c>
      <c r="DN455" t="s">
        <v>1883</v>
      </c>
      <c r="DO455" t="s">
        <v>1568</v>
      </c>
      <c r="DP455" t="b">
        <v>1</v>
      </c>
      <c r="DQ455" t="b">
        <v>0</v>
      </c>
      <c r="DR455" t="b">
        <v>1</v>
      </c>
      <c r="DS455" t="b">
        <v>0</v>
      </c>
      <c r="DT455" t="b">
        <v>0</v>
      </c>
      <c r="DU455" t="b">
        <v>1</v>
      </c>
      <c r="DV455" t="b">
        <v>0</v>
      </c>
      <c r="DW455">
        <v>0</v>
      </c>
      <c r="DX455" t="b">
        <v>0</v>
      </c>
      <c r="DY455" t="b">
        <v>0</v>
      </c>
      <c r="DZ455" t="b">
        <v>0</v>
      </c>
      <c r="EA455" t="b">
        <v>0</v>
      </c>
      <c r="EB455" t="b">
        <v>0</v>
      </c>
      <c r="EC455" t="b">
        <v>0</v>
      </c>
      <c r="ED455" t="b">
        <v>0</v>
      </c>
      <c r="EE455" t="b">
        <v>0</v>
      </c>
      <c r="EF455" t="b">
        <v>0</v>
      </c>
      <c r="EG455" t="b" cm="1">
        <v>0</v>
      </c>
      <c r="EH455" t="b">
        <v>0</v>
      </c>
      <c r="EI455" t="b">
        <v>0</v>
      </c>
      <c r="EJ455" t="b">
        <v>0</v>
      </c>
      <c r="EK455" t="s">
        <v>1547</v>
      </c>
      <c r="EL455">
        <v>0</v>
      </c>
      <c r="EM455">
        <v>48</v>
      </c>
      <c r="EN455" t="b">
        <v>1</v>
      </c>
    </row>
    <row r="456" spans="1:144" ht="15.75">
      <c r="A456"/>
      <c r="B456" t="s">
        <v>1568</v>
      </c>
      <c r="C456" t="s">
        <v>1568</v>
      </c>
      <c r="D456" t="s">
        <v>3708</v>
      </c>
      <c r="E456" t="s">
        <v>3709</v>
      </c>
      <c r="F456" t="s">
        <v>3709</v>
      </c>
      <c r="G456" t="s">
        <v>3589</v>
      </c>
      <c r="H456" t="s">
        <v>3589</v>
      </c>
      <c r="I456" t="s">
        <v>1244</v>
      </c>
      <c r="J456"/>
      <c r="K456" t="s">
        <v>3589</v>
      </c>
      <c r="L456" t="s">
        <v>3190</v>
      </c>
      <c r="M456" t="s">
        <v>3589</v>
      </c>
      <c r="N456" t="s">
        <v>3589</v>
      </c>
      <c r="O456" t="s">
        <v>3590</v>
      </c>
      <c r="P456" t="s">
        <v>1568</v>
      </c>
      <c r="Q456" t="s">
        <v>3591</v>
      </c>
      <c r="R456" t="s">
        <v>3592</v>
      </c>
      <c r="S456" t="s">
        <v>3589</v>
      </c>
      <c r="T456"/>
      <c r="U456" t="s">
        <v>13424</v>
      </c>
      <c r="V456"/>
      <c r="W456" t="s">
        <v>3589</v>
      </c>
      <c r="X456" t="s">
        <v>3589</v>
      </c>
      <c r="Y456" t="s">
        <v>3589</v>
      </c>
      <c r="Z456" t="s">
        <v>3589</v>
      </c>
      <c r="AA456" t="s">
        <v>3589</v>
      </c>
      <c r="AB456"/>
      <c r="AC456" t="s">
        <v>3589</v>
      </c>
      <c r="AD456" t="s">
        <v>3589</v>
      </c>
      <c r="AE456" t="s">
        <v>3589</v>
      </c>
      <c r="AF456" t="s">
        <v>3589</v>
      </c>
      <c r="AG456" t="s">
        <v>3589</v>
      </c>
      <c r="AH456" t="s">
        <v>3589</v>
      </c>
      <c r="AI456" t="s">
        <v>3589</v>
      </c>
      <c r="AJ456" t="s">
        <v>3589</v>
      </c>
      <c r="AK456" t="s">
        <v>3589</v>
      </c>
      <c r="AL456" t="s">
        <v>3589</v>
      </c>
      <c r="AM456" t="s">
        <v>3589</v>
      </c>
      <c r="AN456" t="s">
        <v>3589</v>
      </c>
      <c r="AO456" s="108" t="s">
        <v>43</v>
      </c>
      <c r="AP456" t="s">
        <v>2849</v>
      </c>
      <c r="AQ456">
        <v>55</v>
      </c>
      <c r="AR456" t="s">
        <v>7629</v>
      </c>
      <c r="AS456" t="s">
        <v>1568</v>
      </c>
      <c r="AT456" t="s">
        <v>1885</v>
      </c>
      <c r="AU456" t="s">
        <v>3709</v>
      </c>
      <c r="AV456" t="s">
        <v>7630</v>
      </c>
      <c r="AW456" t="s">
        <v>7630</v>
      </c>
      <c r="AX456" t="s">
        <v>1740</v>
      </c>
      <c r="AY456" t="s">
        <v>7292</v>
      </c>
      <c r="AZ456" t="s">
        <v>3591</v>
      </c>
      <c r="BA456" t="s">
        <v>7631</v>
      </c>
      <c r="BB456" t="s">
        <v>1244</v>
      </c>
      <c r="BC456" t="s">
        <v>3190</v>
      </c>
      <c r="BD456" t="s">
        <v>7632</v>
      </c>
      <c r="BE456" t="s">
        <v>3708</v>
      </c>
      <c r="BF456">
        <v>456</v>
      </c>
      <c r="BG456">
        <v>0</v>
      </c>
      <c r="BH456" t="e">
        <v>#N/A</v>
      </c>
      <c r="BI456" t="s">
        <v>1547</v>
      </c>
      <c r="BJ456">
        <v>0</v>
      </c>
      <c r="BK456">
        <v>0</v>
      </c>
      <c r="BL456">
        <v>0</v>
      </c>
      <c r="BM456" t="s">
        <v>1547</v>
      </c>
      <c r="BN456" t="s">
        <v>1547</v>
      </c>
      <c r="BO456" t="s">
        <v>1547</v>
      </c>
      <c r="BP456" t="s" cm="1">
        <v>1547</v>
      </c>
      <c r="BQ456" t="s">
        <v>7292</v>
      </c>
      <c r="BR456" t="s">
        <v>3590</v>
      </c>
      <c r="BS456">
        <v>54</v>
      </c>
      <c r="BT456" t="s">
        <v>5499</v>
      </c>
      <c r="BU456" t="s">
        <v>15517</v>
      </c>
      <c r="BV456" t="s">
        <v>3708</v>
      </c>
      <c r="BW456" t="s">
        <v>7630</v>
      </c>
      <c r="BX456" t="s">
        <v>7292</v>
      </c>
      <c r="BY456" t="s">
        <v>7292</v>
      </c>
      <c r="BZ456" t="s">
        <v>1547</v>
      </c>
      <c r="CA456" t="s">
        <v>7292</v>
      </c>
      <c r="CB456" t="s">
        <v>1547</v>
      </c>
      <c r="CC456"/>
      <c r="CD456" t="s">
        <v>998</v>
      </c>
      <c r="CE456" t="s">
        <v>1244</v>
      </c>
      <c r="CF456" t="s">
        <v>3709</v>
      </c>
      <c r="CG456" t="s">
        <v>7630</v>
      </c>
      <c r="CH456" t="s">
        <v>1244</v>
      </c>
      <c r="CI456" t="s">
        <v>1547</v>
      </c>
      <c r="CJ456" t="s">
        <v>3592</v>
      </c>
      <c r="CK456" t="s">
        <v>1568</v>
      </c>
      <c r="CL456"/>
      <c r="CM456"/>
      <c r="CN456" t="s">
        <v>13424</v>
      </c>
      <c r="CO456" t="s">
        <v>1547</v>
      </c>
      <c r="CP456" t="s">
        <v>13424</v>
      </c>
      <c r="CQ456" t="s">
        <v>1547</v>
      </c>
      <c r="CR456" t="s">
        <v>1547</v>
      </c>
      <c r="CS456">
        <v>8</v>
      </c>
      <c r="CT456" t="s">
        <v>3590</v>
      </c>
      <c r="CU456" t="s">
        <v>3590</v>
      </c>
      <c r="CV456" t="s">
        <v>3590</v>
      </c>
      <c r="CW456" t="s">
        <v>1547</v>
      </c>
      <c r="CX456" t="s">
        <v>1547</v>
      </c>
      <c r="CY456">
        <v>454</v>
      </c>
      <c r="CZ456" t="s">
        <v>7969</v>
      </c>
      <c r="DA456" t="s">
        <v>1547</v>
      </c>
      <c r="DB456" t="s">
        <v>1881</v>
      </c>
      <c r="DC456" t="s">
        <v>1882</v>
      </c>
      <c r="DD456" t="s">
        <v>3709</v>
      </c>
      <c r="DE456" t="s">
        <v>3591</v>
      </c>
      <c r="DF456" t="s">
        <v>3589</v>
      </c>
      <c r="DG456" t="s">
        <v>1547</v>
      </c>
      <c r="DH456" t="s">
        <v>1547</v>
      </c>
      <c r="DI456" t="s">
        <v>1892</v>
      </c>
      <c r="DJ456" t="s">
        <v>7629</v>
      </c>
      <c r="DK456"/>
      <c r="DL456" t="s">
        <v>7296</v>
      </c>
      <c r="DM456">
        <v>9</v>
      </c>
      <c r="DN456" t="s">
        <v>1883</v>
      </c>
      <c r="DO456" t="s">
        <v>1568</v>
      </c>
      <c r="DP456" t="b">
        <v>1</v>
      </c>
      <c r="DQ456" t="b">
        <v>0</v>
      </c>
      <c r="DR456" t="b">
        <v>1</v>
      </c>
      <c r="DS456" t="b">
        <v>0</v>
      </c>
      <c r="DT456" t="b">
        <v>0</v>
      </c>
      <c r="DU456" t="b">
        <v>1</v>
      </c>
      <c r="DV456" t="b">
        <v>1</v>
      </c>
      <c r="DW456">
        <v>0</v>
      </c>
      <c r="DX456" t="b">
        <v>0</v>
      </c>
      <c r="DY456" t="b">
        <v>0</v>
      </c>
      <c r="DZ456" t="b">
        <v>0</v>
      </c>
      <c r="EA456" t="b">
        <v>0</v>
      </c>
      <c r="EB456" t="b">
        <v>0</v>
      </c>
      <c r="EC456" t="b">
        <v>0</v>
      </c>
      <c r="ED456" t="b">
        <v>0</v>
      </c>
      <c r="EE456" t="b">
        <v>0</v>
      </c>
      <c r="EF456" t="b">
        <v>0</v>
      </c>
      <c r="EG456" t="b" cm="1">
        <v>0</v>
      </c>
      <c r="EH456" t="b">
        <v>0</v>
      </c>
      <c r="EI456" t="b">
        <v>0</v>
      </c>
      <c r="EJ456" t="b">
        <v>0</v>
      </c>
      <c r="EK456" t="s">
        <v>1547</v>
      </c>
      <c r="EL456">
        <v>0</v>
      </c>
      <c r="EM456">
        <v>20</v>
      </c>
      <c r="EN456" t="b">
        <v>0</v>
      </c>
    </row>
    <row r="457" spans="1:144" ht="15.75">
      <c r="A457"/>
      <c r="B457" t="s">
        <v>1568</v>
      </c>
      <c r="C457" t="s">
        <v>1568</v>
      </c>
      <c r="D457" t="s">
        <v>3710</v>
      </c>
      <c r="E457" t="s">
        <v>3711</v>
      </c>
      <c r="F457" t="s">
        <v>3595</v>
      </c>
      <c r="G457" t="s">
        <v>3712</v>
      </c>
      <c r="H457" t="s">
        <v>3713</v>
      </c>
      <c r="I457" t="s">
        <v>1230</v>
      </c>
      <c r="J457"/>
      <c r="K457" t="s">
        <v>902</v>
      </c>
      <c r="L457" t="s">
        <v>3190</v>
      </c>
      <c r="M457" t="s">
        <v>1779</v>
      </c>
      <c r="N457"/>
      <c r="O457" t="s">
        <v>3590</v>
      </c>
      <c r="P457" t="s">
        <v>1568</v>
      </c>
      <c r="Q457" t="s">
        <v>3591</v>
      </c>
      <c r="R457" t="s">
        <v>3592</v>
      </c>
      <c r="S457"/>
      <c r="T457" t="s">
        <v>3673</v>
      </c>
      <c r="U457" t="s">
        <v>13424</v>
      </c>
      <c r="V457" t="s">
        <v>13425</v>
      </c>
      <c r="W457"/>
      <c r="X457"/>
      <c r="Y457"/>
      <c r="Z457"/>
      <c r="AA457"/>
      <c r="AB457"/>
      <c r="AC457"/>
      <c r="AD457"/>
      <c r="AE457"/>
      <c r="AF457"/>
      <c r="AG457"/>
      <c r="AH457"/>
      <c r="AI457"/>
      <c r="AJ457"/>
      <c r="AK457"/>
      <c r="AL457"/>
      <c r="AM457"/>
      <c r="AN457"/>
      <c r="AO457" s="108" t="s">
        <v>43</v>
      </c>
      <c r="AP457" t="s">
        <v>2849</v>
      </c>
      <c r="AQ457">
        <v>56</v>
      </c>
      <c r="AR457" t="s">
        <v>7634</v>
      </c>
      <c r="AS457" t="s">
        <v>1568</v>
      </c>
      <c r="AT457" t="s">
        <v>1885</v>
      </c>
      <c r="AU457" t="s">
        <v>3711</v>
      </c>
      <c r="AV457" t="s">
        <v>7635</v>
      </c>
      <c r="AW457" t="s">
        <v>7299</v>
      </c>
      <c r="AX457" t="s">
        <v>1740</v>
      </c>
      <c r="AY457" t="s">
        <v>7636</v>
      </c>
      <c r="AZ457" t="s">
        <v>3591</v>
      </c>
      <c r="BA457" t="s">
        <v>7637</v>
      </c>
      <c r="BB457" t="s">
        <v>1230</v>
      </c>
      <c r="BC457" t="s">
        <v>3190</v>
      </c>
      <c r="BD457" t="s">
        <v>7638</v>
      </c>
      <c r="BE457" t="s">
        <v>3708</v>
      </c>
      <c r="BF457">
        <v>457</v>
      </c>
      <c r="BG457">
        <v>456</v>
      </c>
      <c r="BH457">
        <v>0</v>
      </c>
      <c r="BI457" t="s">
        <v>3711</v>
      </c>
      <c r="BJ457">
        <v>1</v>
      </c>
      <c r="BK457">
        <v>0</v>
      </c>
      <c r="BL457">
        <v>0</v>
      </c>
      <c r="BM457" t="s">
        <v>1547</v>
      </c>
      <c r="BN457" t="s">
        <v>3709</v>
      </c>
      <c r="BO457" t="s">
        <v>7630</v>
      </c>
      <c r="BP457" t="s" cm="1">
        <v>7629</v>
      </c>
      <c r="BQ457" t="s">
        <v>1547</v>
      </c>
      <c r="BR457" t="s">
        <v>3590</v>
      </c>
      <c r="BS457">
        <v>55</v>
      </c>
      <c r="BT457" t="s">
        <v>5511</v>
      </c>
      <c r="BU457" t="s">
        <v>15518</v>
      </c>
      <c r="BV457" t="s">
        <v>3710</v>
      </c>
      <c r="BW457" t="s">
        <v>7635</v>
      </c>
      <c r="BX457" t="s">
        <v>7639</v>
      </c>
      <c r="BY457" t="s">
        <v>1744</v>
      </c>
      <c r="BZ457" t="s">
        <v>3673</v>
      </c>
      <c r="CA457" t="s">
        <v>1744</v>
      </c>
      <c r="CB457" t="s">
        <v>1779</v>
      </c>
      <c r="CC457"/>
      <c r="CD457" t="s">
        <v>998</v>
      </c>
      <c r="CE457" t="s">
        <v>1230</v>
      </c>
      <c r="CF457" t="s">
        <v>3847</v>
      </c>
      <c r="CG457" t="s">
        <v>7640</v>
      </c>
      <c r="CH457" t="s">
        <v>1230</v>
      </c>
      <c r="CI457" t="s">
        <v>1547</v>
      </c>
      <c r="CJ457" t="s">
        <v>3592</v>
      </c>
      <c r="CK457" t="s">
        <v>1568</v>
      </c>
      <c r="CL457"/>
      <c r="CM457"/>
      <c r="CN457" t="s">
        <v>13424</v>
      </c>
      <c r="CO457" t="s">
        <v>13425</v>
      </c>
      <c r="CP457" t="s">
        <v>13424</v>
      </c>
      <c r="CQ457" t="s">
        <v>13425</v>
      </c>
      <c r="CR457" t="s">
        <v>1547</v>
      </c>
      <c r="CS457">
        <v>8</v>
      </c>
      <c r="CT457" t="s">
        <v>3590</v>
      </c>
      <c r="CU457" t="s">
        <v>3590</v>
      </c>
      <c r="CV457" t="s">
        <v>3590</v>
      </c>
      <c r="CW457" t="s">
        <v>1547</v>
      </c>
      <c r="CX457" t="s">
        <v>1547</v>
      </c>
      <c r="CY457">
        <v>455</v>
      </c>
      <c r="CZ457" t="s">
        <v>7972</v>
      </c>
      <c r="DA457" t="s">
        <v>1547</v>
      </c>
      <c r="DB457" t="s">
        <v>1881</v>
      </c>
      <c r="DC457" t="s">
        <v>1882</v>
      </c>
      <c r="DD457" t="s">
        <v>3711</v>
      </c>
      <c r="DE457" t="s">
        <v>3591</v>
      </c>
      <c r="DF457" t="s">
        <v>3712</v>
      </c>
      <c r="DG457" t="s">
        <v>3673</v>
      </c>
      <c r="DH457" t="s">
        <v>7485</v>
      </c>
      <c r="DI457" t="s">
        <v>7486</v>
      </c>
      <c r="DJ457" t="s">
        <v>7634</v>
      </c>
      <c r="DK457"/>
      <c r="DL457" t="s">
        <v>7486</v>
      </c>
      <c r="DM457">
        <v>9</v>
      </c>
      <c r="DN457" t="s">
        <v>1883</v>
      </c>
      <c r="DO457" t="s">
        <v>1568</v>
      </c>
      <c r="DP457" t="b">
        <v>1</v>
      </c>
      <c r="DQ457" t="b">
        <v>0</v>
      </c>
      <c r="DR457" t="b">
        <v>1</v>
      </c>
      <c r="DS457" t="b">
        <v>0</v>
      </c>
      <c r="DT457" t="b">
        <v>0</v>
      </c>
      <c r="DU457" t="b">
        <v>1</v>
      </c>
      <c r="DV457" t="b">
        <v>0</v>
      </c>
      <c r="DW457">
        <v>0</v>
      </c>
      <c r="DX457" t="b">
        <v>0</v>
      </c>
      <c r="DY457" t="b">
        <v>0</v>
      </c>
      <c r="DZ457" t="b">
        <v>0</v>
      </c>
      <c r="EA457" t="b">
        <v>0</v>
      </c>
      <c r="EB457" t="b">
        <v>0</v>
      </c>
      <c r="EC457" t="b">
        <v>0</v>
      </c>
      <c r="ED457" t="b">
        <v>0</v>
      </c>
      <c r="EE457" t="b">
        <v>0</v>
      </c>
      <c r="EF457" t="b">
        <v>0</v>
      </c>
      <c r="EG457" t="b" cm="1">
        <v>0</v>
      </c>
      <c r="EH457" t="b">
        <v>0</v>
      </c>
      <c r="EI457" t="b">
        <v>0</v>
      </c>
      <c r="EJ457" t="b">
        <v>0</v>
      </c>
      <c r="EK457" t="s">
        <v>1547</v>
      </c>
      <c r="EL457">
        <v>0</v>
      </c>
      <c r="EM457">
        <v>26</v>
      </c>
      <c r="EN457" t="b">
        <v>0</v>
      </c>
    </row>
    <row r="458" spans="1:144" ht="31.5">
      <c r="A458"/>
      <c r="B458" t="s">
        <v>1568</v>
      </c>
      <c r="C458" t="s">
        <v>1568</v>
      </c>
      <c r="D458" t="s">
        <v>1254</v>
      </c>
      <c r="E458" t="s">
        <v>1253</v>
      </c>
      <c r="F458" t="s">
        <v>1278</v>
      </c>
      <c r="G458" t="s">
        <v>3601</v>
      </c>
      <c r="H458" s="109" t="s">
        <v>3602</v>
      </c>
      <c r="I458" t="s">
        <v>1251</v>
      </c>
      <c r="J458"/>
      <c r="K458" t="s">
        <v>902</v>
      </c>
      <c r="L458" t="s">
        <v>3190</v>
      </c>
      <c r="M458" t="s">
        <v>1754</v>
      </c>
      <c r="N458"/>
      <c r="O458" t="s">
        <v>3590</v>
      </c>
      <c r="P458" t="s">
        <v>1568</v>
      </c>
      <c r="Q458" t="s">
        <v>3591</v>
      </c>
      <c r="R458" t="s">
        <v>3592</v>
      </c>
      <c r="S458"/>
      <c r="T458" t="s">
        <v>2265</v>
      </c>
      <c r="U458" t="s">
        <v>13424</v>
      </c>
      <c r="V458" t="s">
        <v>4373</v>
      </c>
      <c r="W458"/>
      <c r="X458"/>
      <c r="Y458"/>
      <c r="Z458"/>
      <c r="AA458"/>
      <c r="AB458"/>
      <c r="AC458"/>
      <c r="AD458"/>
      <c r="AE458"/>
      <c r="AF458"/>
      <c r="AG458"/>
      <c r="AH458"/>
      <c r="AI458"/>
      <c r="AJ458"/>
      <c r="AK458"/>
      <c r="AL458"/>
      <c r="AM458"/>
      <c r="AN458"/>
      <c r="AO458" s="108" t="s">
        <v>43</v>
      </c>
      <c r="AP458" t="s">
        <v>2849</v>
      </c>
      <c r="AQ458">
        <v>57</v>
      </c>
      <c r="AR458" t="s">
        <v>1912</v>
      </c>
      <c r="AS458" t="s">
        <v>1568</v>
      </c>
      <c r="AT458" t="s">
        <v>1885</v>
      </c>
      <c r="AU458" t="s">
        <v>1253</v>
      </c>
      <c r="AV458" t="s">
        <v>1766</v>
      </c>
      <c r="AW458" t="s">
        <v>1787</v>
      </c>
      <c r="AX458" t="s">
        <v>1740</v>
      </c>
      <c r="AY458" t="s">
        <v>7315</v>
      </c>
      <c r="AZ458" t="s">
        <v>3591</v>
      </c>
      <c r="BA458" t="s">
        <v>1913</v>
      </c>
      <c r="BB458" t="s">
        <v>1251</v>
      </c>
      <c r="BC458" t="s">
        <v>3190</v>
      </c>
      <c r="BD458" t="s">
        <v>1914</v>
      </c>
      <c r="BE458" t="s">
        <v>3708</v>
      </c>
      <c r="BF458">
        <v>343</v>
      </c>
      <c r="BG458">
        <v>456</v>
      </c>
      <c r="BH458">
        <v>0</v>
      </c>
      <c r="BI458" t="s">
        <v>1547</v>
      </c>
      <c r="BJ458">
        <v>0</v>
      </c>
      <c r="BK458">
        <v>0</v>
      </c>
      <c r="BL458">
        <v>515</v>
      </c>
      <c r="BM458" t="s">
        <v>1770</v>
      </c>
      <c r="BN458" t="s">
        <v>3709</v>
      </c>
      <c r="BO458" t="s">
        <v>7630</v>
      </c>
      <c r="BP458" t="s" cm="1">
        <v>7629</v>
      </c>
      <c r="BQ458" t="s">
        <v>1547</v>
      </c>
      <c r="BR458" t="s">
        <v>3590</v>
      </c>
      <c r="BS458">
        <v>56</v>
      </c>
      <c r="BT458" t="s">
        <v>5523</v>
      </c>
      <c r="BU458" t="s">
        <v>15519</v>
      </c>
      <c r="BV458" t="s">
        <v>1254</v>
      </c>
      <c r="BW458" t="s">
        <v>1766</v>
      </c>
      <c r="BX458" t="s">
        <v>7316</v>
      </c>
      <c r="BY458" t="s">
        <v>1744</v>
      </c>
      <c r="BZ458" t="s">
        <v>2265</v>
      </c>
      <c r="CA458" t="s">
        <v>1744</v>
      </c>
      <c r="CB458" t="s">
        <v>1754</v>
      </c>
      <c r="CC458"/>
      <c r="CD458" t="s">
        <v>998</v>
      </c>
      <c r="CE458" t="s">
        <v>1251</v>
      </c>
      <c r="CF458" t="s">
        <v>7642</v>
      </c>
      <c r="CG458" t="s">
        <v>7643</v>
      </c>
      <c r="CH458" t="s">
        <v>1251</v>
      </c>
      <c r="CI458" t="s">
        <v>1547</v>
      </c>
      <c r="CJ458" t="s">
        <v>3592</v>
      </c>
      <c r="CK458" t="s">
        <v>1568</v>
      </c>
      <c r="CL458"/>
      <c r="CM458"/>
      <c r="CN458" t="s">
        <v>13424</v>
      </c>
      <c r="CO458" t="s">
        <v>4373</v>
      </c>
      <c r="CP458" t="s">
        <v>13424</v>
      </c>
      <c r="CQ458" t="s">
        <v>4373</v>
      </c>
      <c r="CR458" t="s">
        <v>1547</v>
      </c>
      <c r="CS458">
        <v>8</v>
      </c>
      <c r="CT458" t="s">
        <v>3590</v>
      </c>
      <c r="CU458" t="s">
        <v>3590</v>
      </c>
      <c r="CV458" t="s">
        <v>1547</v>
      </c>
      <c r="CW458" t="s">
        <v>1547</v>
      </c>
      <c r="CX458" t="s">
        <v>1547</v>
      </c>
      <c r="CY458">
        <v>456</v>
      </c>
      <c r="CZ458" t="s">
        <v>7975</v>
      </c>
      <c r="DA458" t="s">
        <v>1547</v>
      </c>
      <c r="DB458" t="s">
        <v>1881</v>
      </c>
      <c r="DC458" t="s">
        <v>1882</v>
      </c>
      <c r="DD458" t="s">
        <v>1253</v>
      </c>
      <c r="DE458" t="s">
        <v>3591</v>
      </c>
      <c r="DF458" t="s">
        <v>3601</v>
      </c>
      <c r="DG458" t="s">
        <v>2265</v>
      </c>
      <c r="DH458" t="s">
        <v>2265</v>
      </c>
      <c r="DI458" t="s">
        <v>7306</v>
      </c>
      <c r="DJ458" t="s">
        <v>1912</v>
      </c>
      <c r="DK458"/>
      <c r="DL458" t="s">
        <v>7306</v>
      </c>
      <c r="DM458">
        <v>9</v>
      </c>
      <c r="DN458" t="s">
        <v>1883</v>
      </c>
      <c r="DO458" t="s">
        <v>1568</v>
      </c>
      <c r="DP458" t="b">
        <v>1</v>
      </c>
      <c r="DQ458" t="b">
        <v>0</v>
      </c>
      <c r="DR458" t="b">
        <v>0</v>
      </c>
      <c r="DS458" t="b">
        <v>0</v>
      </c>
      <c r="DT458" t="b">
        <v>0</v>
      </c>
      <c r="DU458" t="b">
        <v>1</v>
      </c>
      <c r="DV458" t="b">
        <v>0</v>
      </c>
      <c r="DW458">
        <v>0</v>
      </c>
      <c r="DX458" t="b">
        <v>0</v>
      </c>
      <c r="DY458" t="b">
        <v>0</v>
      </c>
      <c r="DZ458" t="b">
        <v>0</v>
      </c>
      <c r="EA458" t="b">
        <v>0</v>
      </c>
      <c r="EB458" t="b">
        <v>0</v>
      </c>
      <c r="EC458" t="b">
        <v>1</v>
      </c>
      <c r="ED458" t="b">
        <v>0</v>
      </c>
      <c r="EE458" t="b">
        <v>0</v>
      </c>
      <c r="EF458" t="b">
        <v>0</v>
      </c>
      <c r="EG458" t="b" cm="1">
        <v>0</v>
      </c>
      <c r="EH458" t="b">
        <v>0</v>
      </c>
      <c r="EI458" t="b">
        <v>0</v>
      </c>
      <c r="EJ458" t="b">
        <v>1</v>
      </c>
      <c r="EK458" t="s">
        <v>5327</v>
      </c>
      <c r="EL458">
        <v>0</v>
      </c>
      <c r="EM458">
        <v>7</v>
      </c>
      <c r="EN458" t="b">
        <v>0</v>
      </c>
    </row>
    <row r="459" spans="1:144" ht="15.75">
      <c r="A459"/>
      <c r="B459" t="s">
        <v>1568</v>
      </c>
      <c r="C459" t="s">
        <v>1568</v>
      </c>
      <c r="D459" t="s">
        <v>1249</v>
      </c>
      <c r="E459" t="s">
        <v>1248</v>
      </c>
      <c r="F459" t="s">
        <v>1245</v>
      </c>
      <c r="G459" t="s">
        <v>3603</v>
      </c>
      <c r="H459" t="s">
        <v>3604</v>
      </c>
      <c r="I459" t="s">
        <v>1251</v>
      </c>
      <c r="J459"/>
      <c r="K459" t="s">
        <v>902</v>
      </c>
      <c r="L459" t="s">
        <v>3190</v>
      </c>
      <c r="M459" t="s">
        <v>1754</v>
      </c>
      <c r="N459"/>
      <c r="O459" t="s">
        <v>3590</v>
      </c>
      <c r="P459" t="s">
        <v>1568</v>
      </c>
      <c r="Q459" t="s">
        <v>3591</v>
      </c>
      <c r="R459" t="s">
        <v>3592</v>
      </c>
      <c r="S459"/>
      <c r="T459" t="s">
        <v>2265</v>
      </c>
      <c r="U459" t="s">
        <v>13424</v>
      </c>
      <c r="V459" t="s">
        <v>13126</v>
      </c>
      <c r="W459"/>
      <c r="X459"/>
      <c r="Y459"/>
      <c r="Z459"/>
      <c r="AA459"/>
      <c r="AB459"/>
      <c r="AC459"/>
      <c r="AD459"/>
      <c r="AE459"/>
      <c r="AF459"/>
      <c r="AG459"/>
      <c r="AH459"/>
      <c r="AI459"/>
      <c r="AJ459"/>
      <c r="AK459"/>
      <c r="AL459"/>
      <c r="AM459"/>
      <c r="AN459"/>
      <c r="AO459" s="108" t="s">
        <v>43</v>
      </c>
      <c r="AP459" t="s">
        <v>2849</v>
      </c>
      <c r="AQ459">
        <v>58</v>
      </c>
      <c r="AR459" t="s">
        <v>1895</v>
      </c>
      <c r="AS459" t="s">
        <v>1568</v>
      </c>
      <c r="AT459" t="s">
        <v>1885</v>
      </c>
      <c r="AU459" t="s">
        <v>1248</v>
      </c>
      <c r="AV459" t="s">
        <v>1751</v>
      </c>
      <c r="AW459" t="s">
        <v>1741</v>
      </c>
      <c r="AX459" t="s">
        <v>1740</v>
      </c>
      <c r="AY459" t="s">
        <v>7320</v>
      </c>
      <c r="AZ459" t="s">
        <v>3591</v>
      </c>
      <c r="BA459" t="s">
        <v>1896</v>
      </c>
      <c r="BB459" t="s">
        <v>1251</v>
      </c>
      <c r="BC459" t="s">
        <v>3190</v>
      </c>
      <c r="BD459" t="s">
        <v>1950</v>
      </c>
      <c r="BE459" t="s">
        <v>3708</v>
      </c>
      <c r="BF459">
        <v>4</v>
      </c>
      <c r="BG459">
        <v>456</v>
      </c>
      <c r="BH459">
        <v>0</v>
      </c>
      <c r="BI459" t="s">
        <v>1547</v>
      </c>
      <c r="BJ459">
        <v>0</v>
      </c>
      <c r="BK459">
        <v>0</v>
      </c>
      <c r="BL459">
        <v>4</v>
      </c>
      <c r="BM459" t="s">
        <v>1750</v>
      </c>
      <c r="BN459" t="s">
        <v>3709</v>
      </c>
      <c r="BO459" t="s">
        <v>7630</v>
      </c>
      <c r="BP459" t="s" cm="1">
        <v>7629</v>
      </c>
      <c r="BQ459" t="s">
        <v>1547</v>
      </c>
      <c r="BR459" t="s">
        <v>3590</v>
      </c>
      <c r="BS459">
        <v>57</v>
      </c>
      <c r="BT459" t="s">
        <v>5534</v>
      </c>
      <c r="BU459" t="s">
        <v>15520</v>
      </c>
      <c r="BV459" t="s">
        <v>1249</v>
      </c>
      <c r="BW459" t="s">
        <v>1751</v>
      </c>
      <c r="BX459" t="s">
        <v>7321</v>
      </c>
      <c r="BY459" t="s">
        <v>1744</v>
      </c>
      <c r="BZ459" t="s">
        <v>2265</v>
      </c>
      <c r="CA459" t="s">
        <v>1744</v>
      </c>
      <c r="CB459" t="s">
        <v>1754</v>
      </c>
      <c r="CC459"/>
      <c r="CD459" t="s">
        <v>998</v>
      </c>
      <c r="CE459" t="s">
        <v>1251</v>
      </c>
      <c r="CF459" t="s">
        <v>7645</v>
      </c>
      <c r="CG459" t="s">
        <v>7646</v>
      </c>
      <c r="CH459" t="s">
        <v>1251</v>
      </c>
      <c r="CI459" t="s">
        <v>1547</v>
      </c>
      <c r="CJ459" t="s">
        <v>3592</v>
      </c>
      <c r="CK459" t="s">
        <v>1568</v>
      </c>
      <c r="CL459"/>
      <c r="CM459"/>
      <c r="CN459" t="s">
        <v>13424</v>
      </c>
      <c r="CO459" t="s">
        <v>13126</v>
      </c>
      <c r="CP459" t="s">
        <v>13424</v>
      </c>
      <c r="CQ459" t="s">
        <v>13126</v>
      </c>
      <c r="CR459" t="s">
        <v>1547</v>
      </c>
      <c r="CS459">
        <v>8</v>
      </c>
      <c r="CT459" t="s">
        <v>3590</v>
      </c>
      <c r="CU459" t="s">
        <v>3590</v>
      </c>
      <c r="CV459" t="s">
        <v>1547</v>
      </c>
      <c r="CW459" t="s">
        <v>1547</v>
      </c>
      <c r="CX459" t="s">
        <v>1547</v>
      </c>
      <c r="CY459">
        <v>457</v>
      </c>
      <c r="CZ459" t="s">
        <v>7984</v>
      </c>
      <c r="DA459" t="s">
        <v>1547</v>
      </c>
      <c r="DB459" t="s">
        <v>1881</v>
      </c>
      <c r="DC459" t="s">
        <v>1882</v>
      </c>
      <c r="DD459" t="s">
        <v>1248</v>
      </c>
      <c r="DE459" t="s">
        <v>3591</v>
      </c>
      <c r="DF459" t="s">
        <v>3603</v>
      </c>
      <c r="DG459" t="s">
        <v>2265</v>
      </c>
      <c r="DH459" t="s">
        <v>2265</v>
      </c>
      <c r="DI459" t="s">
        <v>7306</v>
      </c>
      <c r="DJ459" t="s">
        <v>1895</v>
      </c>
      <c r="DK459"/>
      <c r="DL459" t="s">
        <v>7306</v>
      </c>
      <c r="DM459">
        <v>9</v>
      </c>
      <c r="DN459" t="s">
        <v>1883</v>
      </c>
      <c r="DO459" t="s">
        <v>1568</v>
      </c>
      <c r="DP459" t="b">
        <v>1</v>
      </c>
      <c r="DQ459" t="b">
        <v>0</v>
      </c>
      <c r="DR459" t="b">
        <v>0</v>
      </c>
      <c r="DS459" t="b">
        <v>0</v>
      </c>
      <c r="DT459" t="b">
        <v>0</v>
      </c>
      <c r="DU459" t="b">
        <v>1</v>
      </c>
      <c r="DV459" t="b">
        <v>0</v>
      </c>
      <c r="DW459">
        <v>0</v>
      </c>
      <c r="DX459" t="b">
        <v>0</v>
      </c>
      <c r="DY459" t="b">
        <v>0</v>
      </c>
      <c r="DZ459" t="b">
        <v>0</v>
      </c>
      <c r="EA459" t="b">
        <v>0</v>
      </c>
      <c r="EB459" t="b">
        <v>0</v>
      </c>
      <c r="EC459" t="b">
        <v>0</v>
      </c>
      <c r="ED459" t="b">
        <v>0</v>
      </c>
      <c r="EE459" t="b">
        <v>0</v>
      </c>
      <c r="EF459" t="b">
        <v>0</v>
      </c>
      <c r="EG459" t="b" cm="1">
        <v>0</v>
      </c>
      <c r="EH459" t="b">
        <v>0</v>
      </c>
      <c r="EI459" t="b">
        <v>0</v>
      </c>
      <c r="EJ459" t="b">
        <v>0</v>
      </c>
      <c r="EK459" t="s">
        <v>1547</v>
      </c>
      <c r="EL459">
        <v>0</v>
      </c>
      <c r="EM459">
        <v>7</v>
      </c>
      <c r="EN459" t="b">
        <v>0</v>
      </c>
    </row>
    <row r="460" spans="1:144" ht="15.75">
      <c r="A460"/>
      <c r="B460" t="s">
        <v>1568</v>
      </c>
      <c r="C460" t="s">
        <v>1568</v>
      </c>
      <c r="D460" t="s">
        <v>3605</v>
      </c>
      <c r="E460" t="s">
        <v>3606</v>
      </c>
      <c r="F460" t="s">
        <v>3607</v>
      </c>
      <c r="G460" t="s">
        <v>3608</v>
      </c>
      <c r="H460" t="s">
        <v>3609</v>
      </c>
      <c r="I460" t="s">
        <v>1251</v>
      </c>
      <c r="J460"/>
      <c r="K460" t="s">
        <v>902</v>
      </c>
      <c r="L460" t="s">
        <v>3190</v>
      </c>
      <c r="M460" t="s">
        <v>1754</v>
      </c>
      <c r="N460"/>
      <c r="O460" t="s">
        <v>3590</v>
      </c>
      <c r="P460" t="s">
        <v>1568</v>
      </c>
      <c r="Q460" t="s">
        <v>3591</v>
      </c>
      <c r="R460" t="s">
        <v>3592</v>
      </c>
      <c r="S460"/>
      <c r="T460" t="s">
        <v>2265</v>
      </c>
      <c r="U460" t="s">
        <v>13424</v>
      </c>
      <c r="V460" t="s">
        <v>13400</v>
      </c>
      <c r="W460"/>
      <c r="X460"/>
      <c r="Y460"/>
      <c r="Z460"/>
      <c r="AA460"/>
      <c r="AB460"/>
      <c r="AC460"/>
      <c r="AD460"/>
      <c r="AE460"/>
      <c r="AF460"/>
      <c r="AG460"/>
      <c r="AH460"/>
      <c r="AI460"/>
      <c r="AJ460"/>
      <c r="AK460"/>
      <c r="AL460"/>
      <c r="AM460"/>
      <c r="AN460"/>
      <c r="AO460" s="108" t="s">
        <v>43</v>
      </c>
      <c r="AP460" t="s">
        <v>2849</v>
      </c>
      <c r="AQ460">
        <v>59</v>
      </c>
      <c r="AR460" t="s">
        <v>7325</v>
      </c>
      <c r="AS460" t="s">
        <v>1568</v>
      </c>
      <c r="AT460" t="s">
        <v>1885</v>
      </c>
      <c r="AU460" t="s">
        <v>3606</v>
      </c>
      <c r="AV460" t="s">
        <v>7326</v>
      </c>
      <c r="AW460" t="s">
        <v>7327</v>
      </c>
      <c r="AX460" t="s">
        <v>1740</v>
      </c>
      <c r="AY460" t="s">
        <v>7328</v>
      </c>
      <c r="AZ460" t="s">
        <v>3591</v>
      </c>
      <c r="BA460" t="s">
        <v>7329</v>
      </c>
      <c r="BB460" t="s">
        <v>1251</v>
      </c>
      <c r="BC460" t="s">
        <v>3190</v>
      </c>
      <c r="BD460" t="s">
        <v>7330</v>
      </c>
      <c r="BE460" t="s">
        <v>3708</v>
      </c>
      <c r="BF460">
        <v>408</v>
      </c>
      <c r="BG460">
        <v>456</v>
      </c>
      <c r="BH460">
        <v>0</v>
      </c>
      <c r="BI460" t="s">
        <v>1547</v>
      </c>
      <c r="BJ460">
        <v>0</v>
      </c>
      <c r="BK460">
        <v>0</v>
      </c>
      <c r="BL460">
        <v>488</v>
      </c>
      <c r="BM460" t="s">
        <v>7331</v>
      </c>
      <c r="BN460" t="s">
        <v>3709</v>
      </c>
      <c r="BO460" t="s">
        <v>7630</v>
      </c>
      <c r="BP460" t="s" cm="1">
        <v>7629</v>
      </c>
      <c r="BQ460" t="s">
        <v>1547</v>
      </c>
      <c r="BR460" t="s">
        <v>3590</v>
      </c>
      <c r="BS460">
        <v>58</v>
      </c>
      <c r="BT460" t="s">
        <v>5545</v>
      </c>
      <c r="BU460" t="s">
        <v>15521</v>
      </c>
      <c r="BV460" t="s">
        <v>3605</v>
      </c>
      <c r="BW460" t="s">
        <v>7326</v>
      </c>
      <c r="BX460" t="s">
        <v>7332</v>
      </c>
      <c r="BY460" t="s">
        <v>1744</v>
      </c>
      <c r="BZ460" t="s">
        <v>2265</v>
      </c>
      <c r="CA460" t="s">
        <v>1744</v>
      </c>
      <c r="CB460" t="s">
        <v>1754</v>
      </c>
      <c r="CC460"/>
      <c r="CD460" t="s">
        <v>998</v>
      </c>
      <c r="CE460" t="s">
        <v>1251</v>
      </c>
      <c r="CF460" t="s">
        <v>7648</v>
      </c>
      <c r="CG460" t="s">
        <v>7649</v>
      </c>
      <c r="CH460" t="s">
        <v>1251</v>
      </c>
      <c r="CI460" t="s">
        <v>1547</v>
      </c>
      <c r="CJ460" t="s">
        <v>3592</v>
      </c>
      <c r="CK460" t="s">
        <v>1568</v>
      </c>
      <c r="CL460"/>
      <c r="CM460"/>
      <c r="CN460" t="s">
        <v>13424</v>
      </c>
      <c r="CO460" t="s">
        <v>13400</v>
      </c>
      <c r="CP460" t="s">
        <v>13424</v>
      </c>
      <c r="CQ460" t="s">
        <v>13400</v>
      </c>
      <c r="CR460" t="s">
        <v>1547</v>
      </c>
      <c r="CS460">
        <v>8</v>
      </c>
      <c r="CT460" t="s">
        <v>3590</v>
      </c>
      <c r="CU460" t="s">
        <v>3590</v>
      </c>
      <c r="CV460" t="s">
        <v>7335</v>
      </c>
      <c r="CW460" t="s">
        <v>1547</v>
      </c>
      <c r="CX460" t="s">
        <v>1547</v>
      </c>
      <c r="CY460">
        <v>458</v>
      </c>
      <c r="CZ460" t="s">
        <v>7988</v>
      </c>
      <c r="DA460" t="s">
        <v>1547</v>
      </c>
      <c r="DB460" t="s">
        <v>1881</v>
      </c>
      <c r="DC460" t="s">
        <v>1882</v>
      </c>
      <c r="DD460" t="s">
        <v>3606</v>
      </c>
      <c r="DE460" t="s">
        <v>3591</v>
      </c>
      <c r="DF460" t="s">
        <v>3608</v>
      </c>
      <c r="DG460" t="s">
        <v>2265</v>
      </c>
      <c r="DH460" t="s">
        <v>2265</v>
      </c>
      <c r="DI460" t="s">
        <v>7306</v>
      </c>
      <c r="DJ460" t="s">
        <v>7325</v>
      </c>
      <c r="DK460"/>
      <c r="DL460" t="s">
        <v>7306</v>
      </c>
      <c r="DM460">
        <v>9</v>
      </c>
      <c r="DN460" t="s">
        <v>1883</v>
      </c>
      <c r="DO460" t="s">
        <v>1568</v>
      </c>
      <c r="DP460" t="b">
        <v>1</v>
      </c>
      <c r="DQ460" t="b">
        <v>0</v>
      </c>
      <c r="DR460" t="b">
        <v>0</v>
      </c>
      <c r="DS460" t="b">
        <v>0</v>
      </c>
      <c r="DT460" t="b">
        <v>0</v>
      </c>
      <c r="DU460" t="b">
        <v>1</v>
      </c>
      <c r="DV460" t="b">
        <v>0</v>
      </c>
      <c r="DW460">
        <v>0</v>
      </c>
      <c r="DX460" t="b">
        <v>0</v>
      </c>
      <c r="DY460" t="b">
        <v>0</v>
      </c>
      <c r="DZ460" t="b">
        <v>0</v>
      </c>
      <c r="EA460" t="b">
        <v>0</v>
      </c>
      <c r="EB460" t="b">
        <v>1</v>
      </c>
      <c r="EC460" t="b">
        <v>1</v>
      </c>
      <c r="ED460" t="b">
        <v>1</v>
      </c>
      <c r="EE460" t="b">
        <v>0</v>
      </c>
      <c r="EF460" t="b">
        <v>0</v>
      </c>
      <c r="EG460" t="b" cm="1">
        <v>0</v>
      </c>
      <c r="EH460" t="b">
        <v>0</v>
      </c>
      <c r="EI460" t="b">
        <v>0</v>
      </c>
      <c r="EJ460" t="b">
        <v>1</v>
      </c>
      <c r="EK460" t="s">
        <v>14489</v>
      </c>
      <c r="EL460">
        <v>0</v>
      </c>
      <c r="EM460">
        <v>4</v>
      </c>
      <c r="EN460" t="b">
        <v>0</v>
      </c>
    </row>
    <row r="461" spans="1:144" ht="63">
      <c r="A461"/>
      <c r="B461" t="s">
        <v>1568</v>
      </c>
      <c r="C461" t="s">
        <v>1568</v>
      </c>
      <c r="D461" t="s">
        <v>3610</v>
      </c>
      <c r="E461" t="s">
        <v>3610</v>
      </c>
      <c r="F461" t="s">
        <v>1261</v>
      </c>
      <c r="G461" t="s">
        <v>3611</v>
      </c>
      <c r="H461" s="109" t="s">
        <v>3612</v>
      </c>
      <c r="I461" t="s">
        <v>1251</v>
      </c>
      <c r="J461"/>
      <c r="K461" t="s">
        <v>902</v>
      </c>
      <c r="L461" t="s">
        <v>3190</v>
      </c>
      <c r="M461" t="s">
        <v>1754</v>
      </c>
      <c r="N461"/>
      <c r="O461" t="s">
        <v>3590</v>
      </c>
      <c r="P461" t="s">
        <v>1568</v>
      </c>
      <c r="Q461" t="s">
        <v>3591</v>
      </c>
      <c r="R461" t="s">
        <v>3592</v>
      </c>
      <c r="S461"/>
      <c r="T461" t="s">
        <v>2265</v>
      </c>
      <c r="U461" t="s">
        <v>13424</v>
      </c>
      <c r="V461" t="s">
        <v>4370</v>
      </c>
      <c r="W461"/>
      <c r="X461"/>
      <c r="Y461"/>
      <c r="Z461"/>
      <c r="AA461"/>
      <c r="AB461"/>
      <c r="AC461"/>
      <c r="AD461"/>
      <c r="AE461"/>
      <c r="AF461"/>
      <c r="AG461"/>
      <c r="AH461"/>
      <c r="AI461"/>
      <c r="AJ461"/>
      <c r="AK461"/>
      <c r="AL461"/>
      <c r="AM461"/>
      <c r="AN461"/>
      <c r="AO461" s="108" t="s">
        <v>43</v>
      </c>
      <c r="AP461" t="s">
        <v>2849</v>
      </c>
      <c r="AQ461">
        <v>60</v>
      </c>
      <c r="AR461" t="s">
        <v>7337</v>
      </c>
      <c r="AS461" t="s">
        <v>1568</v>
      </c>
      <c r="AT461" t="s">
        <v>1885</v>
      </c>
      <c r="AU461" t="s">
        <v>3610</v>
      </c>
      <c r="AV461" t="s">
        <v>7338</v>
      </c>
      <c r="AW461" t="s">
        <v>1758</v>
      </c>
      <c r="AX461" t="s">
        <v>1740</v>
      </c>
      <c r="AY461" t="s">
        <v>7339</v>
      </c>
      <c r="AZ461" t="s">
        <v>3591</v>
      </c>
      <c r="BA461" t="s">
        <v>7340</v>
      </c>
      <c r="BB461" t="s">
        <v>1251</v>
      </c>
      <c r="BC461" t="s">
        <v>3190</v>
      </c>
      <c r="BD461" t="s">
        <v>7341</v>
      </c>
      <c r="BE461" t="s">
        <v>3708</v>
      </c>
      <c r="BF461">
        <v>409</v>
      </c>
      <c r="BG461">
        <v>456</v>
      </c>
      <c r="BH461">
        <v>0</v>
      </c>
      <c r="BI461" t="s">
        <v>1547</v>
      </c>
      <c r="BJ461">
        <v>0</v>
      </c>
      <c r="BK461">
        <v>0</v>
      </c>
      <c r="BL461">
        <v>1155</v>
      </c>
      <c r="BM461" t="s">
        <v>7342</v>
      </c>
      <c r="BN461" t="s">
        <v>3709</v>
      </c>
      <c r="BO461" t="s">
        <v>7630</v>
      </c>
      <c r="BP461" t="s" cm="1">
        <v>7629</v>
      </c>
      <c r="BQ461" t="s">
        <v>1547</v>
      </c>
      <c r="BR461" t="s">
        <v>3590</v>
      </c>
      <c r="BS461">
        <v>59</v>
      </c>
      <c r="BT461" t="s">
        <v>5555</v>
      </c>
      <c r="BU461" t="s">
        <v>15522</v>
      </c>
      <c r="BV461" t="s">
        <v>3610</v>
      </c>
      <c r="BW461" t="s">
        <v>7338</v>
      </c>
      <c r="BX461" t="s">
        <v>7343</v>
      </c>
      <c r="BY461" t="s">
        <v>1744</v>
      </c>
      <c r="BZ461" t="s">
        <v>2265</v>
      </c>
      <c r="CA461" t="s">
        <v>1744</v>
      </c>
      <c r="CB461" t="s">
        <v>1754</v>
      </c>
      <c r="CC461"/>
      <c r="CD461" t="s">
        <v>998</v>
      </c>
      <c r="CE461" t="s">
        <v>1251</v>
      </c>
      <c r="CF461" t="s">
        <v>7651</v>
      </c>
      <c r="CG461" t="s">
        <v>7652</v>
      </c>
      <c r="CH461" t="s">
        <v>1251</v>
      </c>
      <c r="CI461" t="s">
        <v>1547</v>
      </c>
      <c r="CJ461" t="s">
        <v>3592</v>
      </c>
      <c r="CK461" t="s">
        <v>1568</v>
      </c>
      <c r="CL461"/>
      <c r="CM461"/>
      <c r="CN461" t="s">
        <v>13424</v>
      </c>
      <c r="CO461" t="s">
        <v>4370</v>
      </c>
      <c r="CP461" t="s">
        <v>13424</v>
      </c>
      <c r="CQ461" t="s">
        <v>4370</v>
      </c>
      <c r="CR461" t="s">
        <v>1547</v>
      </c>
      <c r="CS461">
        <v>8</v>
      </c>
      <c r="CT461" t="s">
        <v>3590</v>
      </c>
      <c r="CU461" t="s">
        <v>3590</v>
      </c>
      <c r="CV461" t="s">
        <v>1547</v>
      </c>
      <c r="CW461" t="s">
        <v>1547</v>
      </c>
      <c r="CX461" t="s">
        <v>1547</v>
      </c>
      <c r="CY461">
        <v>459</v>
      </c>
      <c r="CZ461" t="s">
        <v>7994</v>
      </c>
      <c r="DA461" t="s">
        <v>1547</v>
      </c>
      <c r="DB461" t="s">
        <v>1881</v>
      </c>
      <c r="DC461" t="s">
        <v>1882</v>
      </c>
      <c r="DD461" t="s">
        <v>3610</v>
      </c>
      <c r="DE461" t="s">
        <v>3591</v>
      </c>
      <c r="DF461" t="s">
        <v>3611</v>
      </c>
      <c r="DG461" t="s">
        <v>2265</v>
      </c>
      <c r="DH461" t="s">
        <v>2265</v>
      </c>
      <c r="DI461" t="s">
        <v>7306</v>
      </c>
      <c r="DJ461" t="s">
        <v>7337</v>
      </c>
      <c r="DK461"/>
      <c r="DL461" t="s">
        <v>7306</v>
      </c>
      <c r="DM461">
        <v>9</v>
      </c>
      <c r="DN461" t="s">
        <v>1883</v>
      </c>
      <c r="DO461" t="s">
        <v>1568</v>
      </c>
      <c r="DP461" t="b">
        <v>1</v>
      </c>
      <c r="DQ461" t="b">
        <v>0</v>
      </c>
      <c r="DR461" t="b">
        <v>0</v>
      </c>
      <c r="DS461" t="b">
        <v>0</v>
      </c>
      <c r="DT461" t="b">
        <v>0</v>
      </c>
      <c r="DU461" t="b">
        <v>1</v>
      </c>
      <c r="DV461" t="b">
        <v>0</v>
      </c>
      <c r="DW461">
        <v>0</v>
      </c>
      <c r="DX461" t="b">
        <v>0</v>
      </c>
      <c r="DY461" t="b">
        <v>0</v>
      </c>
      <c r="DZ461" t="b">
        <v>0</v>
      </c>
      <c r="EA461" t="b">
        <v>0</v>
      </c>
      <c r="EB461" t="b">
        <v>0</v>
      </c>
      <c r="EC461" t="b">
        <v>0</v>
      </c>
      <c r="ED461" t="b">
        <v>0</v>
      </c>
      <c r="EE461" t="b">
        <v>0</v>
      </c>
      <c r="EF461" t="b">
        <v>0</v>
      </c>
      <c r="EG461" t="b" cm="1">
        <v>1</v>
      </c>
      <c r="EH461" t="b">
        <v>0</v>
      </c>
      <c r="EI461" t="b">
        <v>0</v>
      </c>
      <c r="EJ461" t="b">
        <v>1</v>
      </c>
      <c r="EK461" t="s">
        <v>5887</v>
      </c>
      <c r="EL461">
        <v>1</v>
      </c>
      <c r="EM461">
        <v>6</v>
      </c>
      <c r="EN461" t="b">
        <v>0</v>
      </c>
    </row>
    <row r="462" spans="1:144" ht="15.75">
      <c r="A462"/>
      <c r="B462" t="s">
        <v>1568</v>
      </c>
      <c r="C462" t="s">
        <v>1568</v>
      </c>
      <c r="D462" t="s">
        <v>3613</v>
      </c>
      <c r="E462" t="s">
        <v>3614</v>
      </c>
      <c r="F462" t="s">
        <v>3615</v>
      </c>
      <c r="G462" t="s">
        <v>3614</v>
      </c>
      <c r="H462" t="s">
        <v>3616</v>
      </c>
      <c r="I462" t="s">
        <v>1251</v>
      </c>
      <c r="J462"/>
      <c r="K462" t="s">
        <v>902</v>
      </c>
      <c r="L462" t="s">
        <v>3190</v>
      </c>
      <c r="M462" t="s">
        <v>1749</v>
      </c>
      <c r="N462"/>
      <c r="O462" t="s">
        <v>3590</v>
      </c>
      <c r="P462" t="s">
        <v>1568</v>
      </c>
      <c r="Q462" t="s">
        <v>3591</v>
      </c>
      <c r="R462" t="s">
        <v>3592</v>
      </c>
      <c r="S462"/>
      <c r="T462" t="s">
        <v>2265</v>
      </c>
      <c r="U462" t="s">
        <v>13424</v>
      </c>
      <c r="V462" t="s">
        <v>13401</v>
      </c>
      <c r="W462"/>
      <c r="X462"/>
      <c r="Y462"/>
      <c r="Z462"/>
      <c r="AA462"/>
      <c r="AB462"/>
      <c r="AC462"/>
      <c r="AD462"/>
      <c r="AE462"/>
      <c r="AF462"/>
      <c r="AG462"/>
      <c r="AH462"/>
      <c r="AI462"/>
      <c r="AJ462"/>
      <c r="AK462"/>
      <c r="AL462"/>
      <c r="AM462"/>
      <c r="AN462"/>
      <c r="AO462" s="108" t="s">
        <v>43</v>
      </c>
      <c r="AP462" t="s">
        <v>2849</v>
      </c>
      <c r="AQ462">
        <v>61</v>
      </c>
      <c r="AR462" t="s">
        <v>7347</v>
      </c>
      <c r="AS462" t="s">
        <v>1568</v>
      </c>
      <c r="AT462" t="s">
        <v>1885</v>
      </c>
      <c r="AU462" t="s">
        <v>3614</v>
      </c>
      <c r="AV462" t="s">
        <v>7348</v>
      </c>
      <c r="AW462" t="s">
        <v>7349</v>
      </c>
      <c r="AX462" t="s">
        <v>1740</v>
      </c>
      <c r="AY462" t="s">
        <v>7348</v>
      </c>
      <c r="AZ462" t="s">
        <v>3591</v>
      </c>
      <c r="BA462" t="s">
        <v>7350</v>
      </c>
      <c r="BB462" t="s">
        <v>1251</v>
      </c>
      <c r="BC462" t="s">
        <v>3190</v>
      </c>
      <c r="BD462" t="s">
        <v>7503</v>
      </c>
      <c r="BE462" t="s">
        <v>3708</v>
      </c>
      <c r="BF462">
        <v>410</v>
      </c>
      <c r="BG462">
        <v>456</v>
      </c>
      <c r="BH462">
        <v>0</v>
      </c>
      <c r="BI462" t="s">
        <v>1547</v>
      </c>
      <c r="BJ462">
        <v>0</v>
      </c>
      <c r="BK462">
        <v>0</v>
      </c>
      <c r="BL462">
        <v>410</v>
      </c>
      <c r="BM462" t="s">
        <v>7354</v>
      </c>
      <c r="BN462" t="s">
        <v>3709</v>
      </c>
      <c r="BO462" t="s">
        <v>7630</v>
      </c>
      <c r="BP462" t="s" cm="1">
        <v>7629</v>
      </c>
      <c r="BQ462" t="s">
        <v>1547</v>
      </c>
      <c r="BR462" t="s">
        <v>3590</v>
      </c>
      <c r="BS462">
        <v>60</v>
      </c>
      <c r="BT462" t="s">
        <v>5564</v>
      </c>
      <c r="BU462" t="s">
        <v>15523</v>
      </c>
      <c r="BV462" t="s">
        <v>3613</v>
      </c>
      <c r="BW462" t="s">
        <v>7348</v>
      </c>
      <c r="BX462" t="s">
        <v>7352</v>
      </c>
      <c r="BY462" t="s">
        <v>1744</v>
      </c>
      <c r="BZ462" t="s">
        <v>2265</v>
      </c>
      <c r="CA462" t="s">
        <v>1744</v>
      </c>
      <c r="CB462" t="s">
        <v>1749</v>
      </c>
      <c r="CC462"/>
      <c r="CD462" t="s">
        <v>998</v>
      </c>
      <c r="CE462" t="s">
        <v>1251</v>
      </c>
      <c r="CF462" t="s">
        <v>7654</v>
      </c>
      <c r="CG462" t="s">
        <v>7655</v>
      </c>
      <c r="CH462" t="s">
        <v>1251</v>
      </c>
      <c r="CI462" t="s">
        <v>1547</v>
      </c>
      <c r="CJ462" t="s">
        <v>3592</v>
      </c>
      <c r="CK462" t="s">
        <v>1568</v>
      </c>
      <c r="CL462"/>
      <c r="CM462"/>
      <c r="CN462" t="s">
        <v>13424</v>
      </c>
      <c r="CO462" t="s">
        <v>13401</v>
      </c>
      <c r="CP462" t="s">
        <v>13424</v>
      </c>
      <c r="CQ462" t="s">
        <v>13401</v>
      </c>
      <c r="CR462" t="s">
        <v>1547</v>
      </c>
      <c r="CS462">
        <v>8</v>
      </c>
      <c r="CT462" t="s">
        <v>3590</v>
      </c>
      <c r="CU462" t="s">
        <v>3590</v>
      </c>
      <c r="CV462" t="s">
        <v>3590</v>
      </c>
      <c r="CW462" t="s">
        <v>1547</v>
      </c>
      <c r="CX462" t="s">
        <v>1547</v>
      </c>
      <c r="CY462">
        <v>460</v>
      </c>
      <c r="CZ462" t="s">
        <v>7999</v>
      </c>
      <c r="DA462" t="s">
        <v>1547</v>
      </c>
      <c r="DB462" t="s">
        <v>1881</v>
      </c>
      <c r="DC462" t="s">
        <v>1882</v>
      </c>
      <c r="DD462" t="s">
        <v>3614</v>
      </c>
      <c r="DE462" t="s">
        <v>3591</v>
      </c>
      <c r="DF462" t="s">
        <v>3614</v>
      </c>
      <c r="DG462" t="s">
        <v>2265</v>
      </c>
      <c r="DH462" t="s">
        <v>2265</v>
      </c>
      <c r="DI462" t="s">
        <v>7306</v>
      </c>
      <c r="DJ462" t="s">
        <v>7347</v>
      </c>
      <c r="DK462"/>
      <c r="DL462" t="s">
        <v>7306</v>
      </c>
      <c r="DM462">
        <v>9</v>
      </c>
      <c r="DN462" t="s">
        <v>1883</v>
      </c>
      <c r="DO462" t="s">
        <v>1568</v>
      </c>
      <c r="DP462" t="b">
        <v>1</v>
      </c>
      <c r="DQ462" t="b">
        <v>0</v>
      </c>
      <c r="DR462" t="b">
        <v>0</v>
      </c>
      <c r="DS462" t="b">
        <v>0</v>
      </c>
      <c r="DT462" t="b">
        <v>0</v>
      </c>
      <c r="DU462" t="b">
        <v>1</v>
      </c>
      <c r="DV462" t="b">
        <v>0</v>
      </c>
      <c r="DW462">
        <v>0</v>
      </c>
      <c r="DX462" t="b">
        <v>0</v>
      </c>
      <c r="DY462" t="b">
        <v>0</v>
      </c>
      <c r="DZ462" t="b">
        <v>0</v>
      </c>
      <c r="EA462" t="b">
        <v>0</v>
      </c>
      <c r="EB462" t="b">
        <v>0</v>
      </c>
      <c r="EC462" t="b">
        <v>0</v>
      </c>
      <c r="ED462" t="b">
        <v>0</v>
      </c>
      <c r="EE462" t="b">
        <v>0</v>
      </c>
      <c r="EF462" t="b">
        <v>0</v>
      </c>
      <c r="EG462" t="b" cm="1">
        <v>0</v>
      </c>
      <c r="EH462" t="b">
        <v>0</v>
      </c>
      <c r="EI462" t="b">
        <v>0</v>
      </c>
      <c r="EJ462" t="b">
        <v>0</v>
      </c>
      <c r="EK462" t="s">
        <v>1547</v>
      </c>
      <c r="EL462">
        <v>0</v>
      </c>
      <c r="EM462">
        <v>24</v>
      </c>
      <c r="EN462" t="b">
        <v>0</v>
      </c>
    </row>
    <row r="463" spans="1:144" ht="63">
      <c r="A463"/>
      <c r="B463" t="s">
        <v>1568</v>
      </c>
      <c r="C463" t="s">
        <v>1568</v>
      </c>
      <c r="D463" t="s">
        <v>3617</v>
      </c>
      <c r="E463" t="s">
        <v>3618</v>
      </c>
      <c r="F463" t="s">
        <v>3618</v>
      </c>
      <c r="G463" t="s">
        <v>3674</v>
      </c>
      <c r="H463" s="109" t="s">
        <v>3620</v>
      </c>
      <c r="I463" t="s">
        <v>1251</v>
      </c>
      <c r="J463"/>
      <c r="K463" t="s">
        <v>902</v>
      </c>
      <c r="L463" t="s">
        <v>3190</v>
      </c>
      <c r="M463" t="s">
        <v>1749</v>
      </c>
      <c r="N463"/>
      <c r="O463" t="s">
        <v>3590</v>
      </c>
      <c r="P463" t="s">
        <v>1568</v>
      </c>
      <c r="Q463" t="s">
        <v>3591</v>
      </c>
      <c r="R463" t="s">
        <v>3592</v>
      </c>
      <c r="S463"/>
      <c r="T463" t="s">
        <v>2265</v>
      </c>
      <c r="U463" t="s">
        <v>13424</v>
      </c>
      <c r="V463" t="s">
        <v>13402</v>
      </c>
      <c r="W463"/>
      <c r="X463"/>
      <c r="Y463"/>
      <c r="Z463"/>
      <c r="AA463"/>
      <c r="AB463"/>
      <c r="AC463"/>
      <c r="AD463"/>
      <c r="AE463"/>
      <c r="AF463"/>
      <c r="AG463"/>
      <c r="AH463"/>
      <c r="AI463"/>
      <c r="AJ463"/>
      <c r="AK463"/>
      <c r="AL463"/>
      <c r="AM463"/>
      <c r="AN463"/>
      <c r="AO463" s="108" t="s">
        <v>43</v>
      </c>
      <c r="AP463" t="s">
        <v>2849</v>
      </c>
      <c r="AQ463">
        <v>62</v>
      </c>
      <c r="AR463" t="s">
        <v>7356</v>
      </c>
      <c r="AS463" t="s">
        <v>1568</v>
      </c>
      <c r="AT463" t="s">
        <v>1885</v>
      </c>
      <c r="AU463" t="s">
        <v>3618</v>
      </c>
      <c r="AV463" t="s">
        <v>7357</v>
      </c>
      <c r="AW463" t="s">
        <v>7357</v>
      </c>
      <c r="AX463" t="s">
        <v>1740</v>
      </c>
      <c r="AY463" t="s">
        <v>7507</v>
      </c>
      <c r="AZ463" t="s">
        <v>3591</v>
      </c>
      <c r="BA463" t="s">
        <v>7359</v>
      </c>
      <c r="BB463" t="s">
        <v>1251</v>
      </c>
      <c r="BC463" t="s">
        <v>3190</v>
      </c>
      <c r="BD463" t="s">
        <v>7508</v>
      </c>
      <c r="BE463" t="s">
        <v>3708</v>
      </c>
      <c r="BF463">
        <v>411</v>
      </c>
      <c r="BG463">
        <v>456</v>
      </c>
      <c r="BH463">
        <v>0</v>
      </c>
      <c r="BI463" t="s">
        <v>1547</v>
      </c>
      <c r="BJ463">
        <v>0</v>
      </c>
      <c r="BK463">
        <v>0</v>
      </c>
      <c r="BL463">
        <v>411</v>
      </c>
      <c r="BM463" t="s">
        <v>7363</v>
      </c>
      <c r="BN463" t="s">
        <v>3709</v>
      </c>
      <c r="BO463" t="s">
        <v>7630</v>
      </c>
      <c r="BP463" t="s" cm="1">
        <v>7629</v>
      </c>
      <c r="BQ463" t="s">
        <v>1547</v>
      </c>
      <c r="BR463" t="s">
        <v>3590</v>
      </c>
      <c r="BS463">
        <v>61</v>
      </c>
      <c r="BT463" t="s">
        <v>5575</v>
      </c>
      <c r="BU463" t="s">
        <v>15524</v>
      </c>
      <c r="BV463" t="s">
        <v>3617</v>
      </c>
      <c r="BW463" t="s">
        <v>7357</v>
      </c>
      <c r="BX463" t="s">
        <v>7361</v>
      </c>
      <c r="BY463" t="s">
        <v>1744</v>
      </c>
      <c r="BZ463" t="s">
        <v>2265</v>
      </c>
      <c r="CA463" t="s">
        <v>1744</v>
      </c>
      <c r="CB463" t="s">
        <v>1749</v>
      </c>
      <c r="CC463"/>
      <c r="CD463" t="s">
        <v>998</v>
      </c>
      <c r="CE463" t="s">
        <v>1251</v>
      </c>
      <c r="CF463" t="s">
        <v>7657</v>
      </c>
      <c r="CG463" t="s">
        <v>7658</v>
      </c>
      <c r="CH463" t="s">
        <v>1251</v>
      </c>
      <c r="CI463" t="s">
        <v>1547</v>
      </c>
      <c r="CJ463" t="s">
        <v>3592</v>
      </c>
      <c r="CK463" t="s">
        <v>1568</v>
      </c>
      <c r="CL463"/>
      <c r="CM463"/>
      <c r="CN463" t="s">
        <v>13424</v>
      </c>
      <c r="CO463" t="s">
        <v>13402</v>
      </c>
      <c r="CP463" t="s">
        <v>13424</v>
      </c>
      <c r="CQ463" t="s">
        <v>13402</v>
      </c>
      <c r="CR463" t="s">
        <v>1547</v>
      </c>
      <c r="CS463">
        <v>8</v>
      </c>
      <c r="CT463" t="s">
        <v>3590</v>
      </c>
      <c r="CU463" t="s">
        <v>3590</v>
      </c>
      <c r="CV463" t="s">
        <v>3590</v>
      </c>
      <c r="CW463" t="s">
        <v>1547</v>
      </c>
      <c r="CX463" t="s">
        <v>1547</v>
      </c>
      <c r="CY463">
        <v>461</v>
      </c>
      <c r="CZ463" t="s">
        <v>8003</v>
      </c>
      <c r="DA463" t="s">
        <v>1547</v>
      </c>
      <c r="DB463" t="s">
        <v>1881</v>
      </c>
      <c r="DC463" t="s">
        <v>1882</v>
      </c>
      <c r="DD463" t="s">
        <v>3618</v>
      </c>
      <c r="DE463" t="s">
        <v>3591</v>
      </c>
      <c r="DF463" t="s">
        <v>3674</v>
      </c>
      <c r="DG463" t="s">
        <v>2265</v>
      </c>
      <c r="DH463" t="s">
        <v>2265</v>
      </c>
      <c r="DI463" t="s">
        <v>7306</v>
      </c>
      <c r="DJ463" t="s">
        <v>7356</v>
      </c>
      <c r="DK463"/>
      <c r="DL463" t="s">
        <v>7306</v>
      </c>
      <c r="DM463">
        <v>9</v>
      </c>
      <c r="DN463" t="s">
        <v>1883</v>
      </c>
      <c r="DO463" t="s">
        <v>1568</v>
      </c>
      <c r="DP463" t="b">
        <v>1</v>
      </c>
      <c r="DQ463" t="b">
        <v>0</v>
      </c>
      <c r="DR463" t="b">
        <v>0</v>
      </c>
      <c r="DS463" t="b">
        <v>0</v>
      </c>
      <c r="DT463" t="b">
        <v>0</v>
      </c>
      <c r="DU463" t="b">
        <v>1</v>
      </c>
      <c r="DV463" t="b">
        <v>0</v>
      </c>
      <c r="DW463">
        <v>0</v>
      </c>
      <c r="DX463" t="b">
        <v>0</v>
      </c>
      <c r="DY463" t="b">
        <v>0</v>
      </c>
      <c r="DZ463" t="b">
        <v>0</v>
      </c>
      <c r="EA463" t="b">
        <v>0</v>
      </c>
      <c r="EB463" t="b">
        <v>0</v>
      </c>
      <c r="EC463" t="b">
        <v>0</v>
      </c>
      <c r="ED463" t="b">
        <v>0</v>
      </c>
      <c r="EE463" t="b">
        <v>0</v>
      </c>
      <c r="EF463" t="b">
        <v>0</v>
      </c>
      <c r="EG463" t="b" cm="1">
        <v>0</v>
      </c>
      <c r="EH463" t="b">
        <v>0</v>
      </c>
      <c r="EI463" t="b">
        <v>0</v>
      </c>
      <c r="EJ463" t="b">
        <v>0</v>
      </c>
      <c r="EK463" t="s">
        <v>1547</v>
      </c>
      <c r="EL463">
        <v>0</v>
      </c>
      <c r="EM463">
        <v>15</v>
      </c>
      <c r="EN463" t="b">
        <v>0</v>
      </c>
    </row>
    <row r="464" spans="1:144" ht="15.75">
      <c r="A464"/>
      <c r="B464" t="s">
        <v>1568</v>
      </c>
      <c r="C464" t="s">
        <v>1568</v>
      </c>
      <c r="D464" t="s">
        <v>3714</v>
      </c>
      <c r="E464" t="s">
        <v>3715</v>
      </c>
      <c r="F464" t="s">
        <v>3715</v>
      </c>
      <c r="G464" t="s">
        <v>3716</v>
      </c>
      <c r="H464" t="s">
        <v>3717</v>
      </c>
      <c r="I464" t="s">
        <v>1230</v>
      </c>
      <c r="J464"/>
      <c r="K464" t="s">
        <v>902</v>
      </c>
      <c r="L464" t="s">
        <v>3190</v>
      </c>
      <c r="M464" t="s">
        <v>1995</v>
      </c>
      <c r="N464"/>
      <c r="O464" t="s">
        <v>3590</v>
      </c>
      <c r="P464" t="s">
        <v>1568</v>
      </c>
      <c r="Q464" t="s">
        <v>3591</v>
      </c>
      <c r="R464" t="s">
        <v>3592</v>
      </c>
      <c r="S464"/>
      <c r="T464" t="s">
        <v>3673</v>
      </c>
      <c r="U464" t="s">
        <v>13424</v>
      </c>
      <c r="V464" t="s">
        <v>13426</v>
      </c>
      <c r="W464"/>
      <c r="X464"/>
      <c r="Y464"/>
      <c r="Z464"/>
      <c r="AA464"/>
      <c r="AB464"/>
      <c r="AC464"/>
      <c r="AD464"/>
      <c r="AE464"/>
      <c r="AF464"/>
      <c r="AG464"/>
      <c r="AH464"/>
      <c r="AI464"/>
      <c r="AJ464"/>
      <c r="AK464"/>
      <c r="AL464"/>
      <c r="AM464"/>
      <c r="AN464"/>
      <c r="AO464" s="108" t="s">
        <v>43</v>
      </c>
      <c r="AP464" t="s">
        <v>2849</v>
      </c>
      <c r="AQ464">
        <v>63</v>
      </c>
      <c r="AR464" t="s">
        <v>7660</v>
      </c>
      <c r="AS464" t="s">
        <v>1568</v>
      </c>
      <c r="AT464" t="s">
        <v>1885</v>
      </c>
      <c r="AU464" t="s">
        <v>3715</v>
      </c>
      <c r="AV464" t="s">
        <v>7661</v>
      </c>
      <c r="AW464" t="s">
        <v>7661</v>
      </c>
      <c r="AX464" t="s">
        <v>1740</v>
      </c>
      <c r="AY464" t="s">
        <v>7662</v>
      </c>
      <c r="AZ464" t="s">
        <v>3591</v>
      </c>
      <c r="BA464" t="s">
        <v>7663</v>
      </c>
      <c r="BB464" t="s">
        <v>1230</v>
      </c>
      <c r="BC464" t="s">
        <v>3190</v>
      </c>
      <c r="BD464" t="s">
        <v>7664</v>
      </c>
      <c r="BE464" t="s">
        <v>3708</v>
      </c>
      <c r="BF464">
        <v>464</v>
      </c>
      <c r="BG464">
        <v>456</v>
      </c>
      <c r="BH464">
        <v>0</v>
      </c>
      <c r="BI464" t="s">
        <v>3715</v>
      </c>
      <c r="BJ464">
        <v>1</v>
      </c>
      <c r="BK464">
        <v>0</v>
      </c>
      <c r="BL464">
        <v>0</v>
      </c>
      <c r="BM464" t="s">
        <v>1547</v>
      </c>
      <c r="BN464" t="s">
        <v>3709</v>
      </c>
      <c r="BO464" t="s">
        <v>7630</v>
      </c>
      <c r="BP464" t="s" cm="1">
        <v>7629</v>
      </c>
      <c r="BQ464" t="s">
        <v>1547</v>
      </c>
      <c r="BR464" t="s">
        <v>3590</v>
      </c>
      <c r="BS464">
        <v>62</v>
      </c>
      <c r="BT464" t="s">
        <v>5587</v>
      </c>
      <c r="BU464" t="s">
        <v>15525</v>
      </c>
      <c r="BV464" t="s">
        <v>3714</v>
      </c>
      <c r="BW464" t="s">
        <v>7661</v>
      </c>
      <c r="BX464" t="s">
        <v>7665</v>
      </c>
      <c r="BY464" t="s">
        <v>1744</v>
      </c>
      <c r="BZ464" t="s">
        <v>3673</v>
      </c>
      <c r="CA464" t="s">
        <v>1744</v>
      </c>
      <c r="CB464" t="s">
        <v>1995</v>
      </c>
      <c r="CC464"/>
      <c r="CD464" t="s">
        <v>998</v>
      </c>
      <c r="CE464" t="s">
        <v>1230</v>
      </c>
      <c r="CF464" t="s">
        <v>7666</v>
      </c>
      <c r="CG464" t="s">
        <v>7667</v>
      </c>
      <c r="CH464" t="s">
        <v>1230</v>
      </c>
      <c r="CI464" t="s">
        <v>1547</v>
      </c>
      <c r="CJ464" t="s">
        <v>3592</v>
      </c>
      <c r="CK464" t="s">
        <v>1568</v>
      </c>
      <c r="CL464"/>
      <c r="CM464"/>
      <c r="CN464" t="s">
        <v>13424</v>
      </c>
      <c r="CO464" t="s">
        <v>13426</v>
      </c>
      <c r="CP464" t="s">
        <v>13424</v>
      </c>
      <c r="CQ464" t="s">
        <v>13426</v>
      </c>
      <c r="CR464" t="s">
        <v>1547</v>
      </c>
      <c r="CS464">
        <v>8</v>
      </c>
      <c r="CT464" t="s">
        <v>3590</v>
      </c>
      <c r="CU464" t="s">
        <v>3590</v>
      </c>
      <c r="CV464" t="s">
        <v>3590</v>
      </c>
      <c r="CW464" t="s">
        <v>1547</v>
      </c>
      <c r="CX464" t="s">
        <v>1547</v>
      </c>
      <c r="CY464">
        <v>462</v>
      </c>
      <c r="CZ464" t="s">
        <v>8007</v>
      </c>
      <c r="DA464" t="s">
        <v>1547</v>
      </c>
      <c r="DB464" t="s">
        <v>1881</v>
      </c>
      <c r="DC464" t="s">
        <v>1882</v>
      </c>
      <c r="DD464" t="s">
        <v>3715</v>
      </c>
      <c r="DE464" t="s">
        <v>3591</v>
      </c>
      <c r="DF464" t="s">
        <v>3716</v>
      </c>
      <c r="DG464" t="s">
        <v>3673</v>
      </c>
      <c r="DH464" t="s">
        <v>7485</v>
      </c>
      <c r="DI464" t="s">
        <v>7486</v>
      </c>
      <c r="DJ464" t="s">
        <v>7660</v>
      </c>
      <c r="DK464"/>
      <c r="DL464" t="s">
        <v>7486</v>
      </c>
      <c r="DM464">
        <v>9</v>
      </c>
      <c r="DN464" t="s">
        <v>1883</v>
      </c>
      <c r="DO464" t="s">
        <v>1568</v>
      </c>
      <c r="DP464" t="b">
        <v>1</v>
      </c>
      <c r="DQ464" t="b">
        <v>0</v>
      </c>
      <c r="DR464" t="b">
        <v>1</v>
      </c>
      <c r="DS464" t="b">
        <v>0</v>
      </c>
      <c r="DT464" t="b">
        <v>0</v>
      </c>
      <c r="DU464" t="b">
        <v>1</v>
      </c>
      <c r="DV464" t="b">
        <v>0</v>
      </c>
      <c r="DW464">
        <v>0</v>
      </c>
      <c r="DX464" t="b">
        <v>0</v>
      </c>
      <c r="DY464" t="b">
        <v>0</v>
      </c>
      <c r="DZ464" t="b">
        <v>0</v>
      </c>
      <c r="EA464" t="b">
        <v>0</v>
      </c>
      <c r="EB464" t="b">
        <v>0</v>
      </c>
      <c r="EC464" t="b">
        <v>0</v>
      </c>
      <c r="ED464" t="b">
        <v>0</v>
      </c>
      <c r="EE464" t="b">
        <v>0</v>
      </c>
      <c r="EF464" t="b">
        <v>0</v>
      </c>
      <c r="EG464" t="b" cm="1">
        <v>0</v>
      </c>
      <c r="EH464" t="b">
        <v>0</v>
      </c>
      <c r="EI464" t="b">
        <v>0</v>
      </c>
      <c r="EJ464" t="b">
        <v>0</v>
      </c>
      <c r="EK464" t="s">
        <v>1547</v>
      </c>
      <c r="EL464">
        <v>0</v>
      </c>
      <c r="EM464">
        <v>30</v>
      </c>
      <c r="EN464" t="b">
        <v>0</v>
      </c>
    </row>
    <row r="465" spans="1:144" ht="15.75">
      <c r="A465"/>
      <c r="B465" t="s">
        <v>1568</v>
      </c>
      <c r="C465" t="s">
        <v>1568</v>
      </c>
      <c r="D465" t="s">
        <v>3718</v>
      </c>
      <c r="E465" t="s">
        <v>3719</v>
      </c>
      <c r="F465" t="s">
        <v>3719</v>
      </c>
      <c r="G465" t="s">
        <v>3720</v>
      </c>
      <c r="H465" t="s">
        <v>3639</v>
      </c>
      <c r="I465" t="s">
        <v>1230</v>
      </c>
      <c r="J465"/>
      <c r="K465" t="s">
        <v>902</v>
      </c>
      <c r="L465" t="s">
        <v>3190</v>
      </c>
      <c r="M465" t="s">
        <v>2007</v>
      </c>
      <c r="N465"/>
      <c r="O465" t="s">
        <v>3590</v>
      </c>
      <c r="P465"/>
      <c r="Q465" t="s">
        <v>3591</v>
      </c>
      <c r="R465" t="s">
        <v>3592</v>
      </c>
      <c r="S465"/>
      <c r="T465" t="s">
        <v>3673</v>
      </c>
      <c r="U465" t="s">
        <v>13424</v>
      </c>
      <c r="V465" t="s">
        <v>13427</v>
      </c>
      <c r="W465"/>
      <c r="X465"/>
      <c r="Y465"/>
      <c r="Z465"/>
      <c r="AA465"/>
      <c r="AB465"/>
      <c r="AC465"/>
      <c r="AD465"/>
      <c r="AE465"/>
      <c r="AF465"/>
      <c r="AG465"/>
      <c r="AH465"/>
      <c r="AI465"/>
      <c r="AJ465"/>
      <c r="AK465"/>
      <c r="AL465"/>
      <c r="AM465"/>
      <c r="AN465"/>
      <c r="AO465" s="108" t="s">
        <v>43</v>
      </c>
      <c r="AP465" t="s">
        <v>2849</v>
      </c>
      <c r="AQ465">
        <v>64</v>
      </c>
      <c r="AR465" t="s">
        <v>7669</v>
      </c>
      <c r="AS465" t="s">
        <v>1568</v>
      </c>
      <c r="AT465" t="s">
        <v>1885</v>
      </c>
      <c r="AU465" t="s">
        <v>3719</v>
      </c>
      <c r="AV465" t="s">
        <v>7670</v>
      </c>
      <c r="AW465" t="s">
        <v>7670</v>
      </c>
      <c r="AX465" t="s">
        <v>1740</v>
      </c>
      <c r="AY465" t="s">
        <v>7671</v>
      </c>
      <c r="AZ465" t="s">
        <v>3591</v>
      </c>
      <c r="BA465" t="s">
        <v>7672</v>
      </c>
      <c r="BB465" t="s">
        <v>1230</v>
      </c>
      <c r="BC465" t="s">
        <v>3190</v>
      </c>
      <c r="BD465" t="s">
        <v>7673</v>
      </c>
      <c r="BE465" t="s">
        <v>3708</v>
      </c>
      <c r="BF465">
        <v>465</v>
      </c>
      <c r="BG465">
        <v>456</v>
      </c>
      <c r="BH465">
        <v>0</v>
      </c>
      <c r="BI465" t="s">
        <v>3719</v>
      </c>
      <c r="BJ465">
        <v>1</v>
      </c>
      <c r="BK465">
        <v>0</v>
      </c>
      <c r="BL465">
        <v>0</v>
      </c>
      <c r="BM465" t="s">
        <v>1547</v>
      </c>
      <c r="BN465" t="s">
        <v>3709</v>
      </c>
      <c r="BO465" t="s">
        <v>7630</v>
      </c>
      <c r="BP465" t="s" cm="1">
        <v>7629</v>
      </c>
      <c r="BQ465" t="s">
        <v>1547</v>
      </c>
      <c r="BR465" t="s">
        <v>3590</v>
      </c>
      <c r="BS465">
        <v>63</v>
      </c>
      <c r="BT465" t="s">
        <v>5599</v>
      </c>
      <c r="BU465" t="s">
        <v>15526</v>
      </c>
      <c r="BV465" t="s">
        <v>3718</v>
      </c>
      <c r="BW465" t="s">
        <v>7670</v>
      </c>
      <c r="BX465" t="s">
        <v>7403</v>
      </c>
      <c r="BY465" t="s">
        <v>1744</v>
      </c>
      <c r="BZ465" t="s">
        <v>3673</v>
      </c>
      <c r="CA465" t="s">
        <v>1744</v>
      </c>
      <c r="CB465" t="s">
        <v>2007</v>
      </c>
      <c r="CC465"/>
      <c r="CD465" t="s">
        <v>998</v>
      </c>
      <c r="CE465" t="s">
        <v>1230</v>
      </c>
      <c r="CF465" t="s">
        <v>7674</v>
      </c>
      <c r="CG465" t="s">
        <v>7675</v>
      </c>
      <c r="CH465" t="s">
        <v>1230</v>
      </c>
      <c r="CI465" t="s">
        <v>1547</v>
      </c>
      <c r="CJ465" t="s">
        <v>3592</v>
      </c>
      <c r="CK465" t="s">
        <v>1568</v>
      </c>
      <c r="CL465"/>
      <c r="CM465"/>
      <c r="CN465" t="s">
        <v>13424</v>
      </c>
      <c r="CO465" t="s">
        <v>13427</v>
      </c>
      <c r="CP465" t="s">
        <v>13424</v>
      </c>
      <c r="CQ465" t="s">
        <v>13427</v>
      </c>
      <c r="CR465" t="s">
        <v>1547</v>
      </c>
      <c r="CS465">
        <v>8</v>
      </c>
      <c r="CT465" t="s">
        <v>3590</v>
      </c>
      <c r="CU465" t="s">
        <v>3590</v>
      </c>
      <c r="CV465" t="s">
        <v>3590</v>
      </c>
      <c r="CW465" t="s">
        <v>1547</v>
      </c>
      <c r="CX465" t="s">
        <v>1547</v>
      </c>
      <c r="CY465">
        <v>463</v>
      </c>
      <c r="CZ465" t="s">
        <v>8011</v>
      </c>
      <c r="DA465" t="s">
        <v>1547</v>
      </c>
      <c r="DB465" t="s">
        <v>1881</v>
      </c>
      <c r="DC465" t="s">
        <v>1882</v>
      </c>
      <c r="DD465" t="s">
        <v>3719</v>
      </c>
      <c r="DE465" t="s">
        <v>3591</v>
      </c>
      <c r="DF465" t="s">
        <v>3720</v>
      </c>
      <c r="DG465" t="s">
        <v>3673</v>
      </c>
      <c r="DH465" t="s">
        <v>7485</v>
      </c>
      <c r="DI465" t="s">
        <v>7486</v>
      </c>
      <c r="DJ465" t="s">
        <v>7669</v>
      </c>
      <c r="DK465"/>
      <c r="DL465" t="s">
        <v>7486</v>
      </c>
      <c r="DM465">
        <v>9</v>
      </c>
      <c r="DN465" t="s">
        <v>1883</v>
      </c>
      <c r="DO465" t="s">
        <v>1568</v>
      </c>
      <c r="DP465" t="b">
        <v>1</v>
      </c>
      <c r="DQ465" t="b">
        <v>0</v>
      </c>
      <c r="DR465" t="b">
        <v>1</v>
      </c>
      <c r="DS465" t="b">
        <v>0</v>
      </c>
      <c r="DT465" t="b">
        <v>0</v>
      </c>
      <c r="DU465" t="b">
        <v>1</v>
      </c>
      <c r="DV465" t="b">
        <v>0</v>
      </c>
      <c r="DW465">
        <v>0</v>
      </c>
      <c r="DX465" t="b">
        <v>0</v>
      </c>
      <c r="DY465" t="b">
        <v>0</v>
      </c>
      <c r="DZ465" t="b">
        <v>0</v>
      </c>
      <c r="EA465" t="b">
        <v>0</v>
      </c>
      <c r="EB465" t="b">
        <v>0</v>
      </c>
      <c r="EC465" t="b">
        <v>0</v>
      </c>
      <c r="ED465" t="b">
        <v>0</v>
      </c>
      <c r="EE465" t="b">
        <v>0</v>
      </c>
      <c r="EF465" t="b">
        <v>0</v>
      </c>
      <c r="EG465" t="b" cm="1">
        <v>0</v>
      </c>
      <c r="EH465" t="b">
        <v>0</v>
      </c>
      <c r="EI465" t="b">
        <v>0</v>
      </c>
      <c r="EJ465" t="b">
        <v>0</v>
      </c>
      <c r="EK465" t="s">
        <v>1547</v>
      </c>
      <c r="EL465">
        <v>0</v>
      </c>
      <c r="EM465">
        <v>49</v>
      </c>
      <c r="EN465" t="b">
        <v>1</v>
      </c>
    </row>
    <row r="466" spans="1:144" ht="15.75">
      <c r="A466"/>
      <c r="B466" t="s">
        <v>1568</v>
      </c>
      <c r="C466" t="s">
        <v>1568</v>
      </c>
      <c r="D466" t="s">
        <v>13428</v>
      </c>
      <c r="E466" t="s">
        <v>13429</v>
      </c>
      <c r="F466" t="s">
        <v>13429</v>
      </c>
      <c r="G466" t="s">
        <v>3589</v>
      </c>
      <c r="H466" t="s">
        <v>3589</v>
      </c>
      <c r="I466" t="s">
        <v>1244</v>
      </c>
      <c r="J466"/>
      <c r="K466" t="s">
        <v>3589</v>
      </c>
      <c r="L466" t="s">
        <v>3190</v>
      </c>
      <c r="M466" t="s">
        <v>3589</v>
      </c>
      <c r="N466" t="s">
        <v>3589</v>
      </c>
      <c r="O466" t="s">
        <v>3590</v>
      </c>
      <c r="P466" t="s">
        <v>1568</v>
      </c>
      <c r="Q466" t="s">
        <v>3591</v>
      </c>
      <c r="R466" t="s">
        <v>3592</v>
      </c>
      <c r="S466" t="s">
        <v>3589</v>
      </c>
      <c r="T466"/>
      <c r="U466" t="s">
        <v>13430</v>
      </c>
      <c r="V466"/>
      <c r="W466"/>
      <c r="X466"/>
      <c r="Y466"/>
      <c r="Z466"/>
      <c r="AA466"/>
      <c r="AB466"/>
      <c r="AC466"/>
      <c r="AD466"/>
      <c r="AE466"/>
      <c r="AF466"/>
      <c r="AG466"/>
      <c r="AH466"/>
      <c r="AI466"/>
      <c r="AJ466"/>
      <c r="AK466"/>
      <c r="AL466"/>
      <c r="AM466"/>
      <c r="AN466"/>
      <c r="AO466" s="108" t="s">
        <v>43</v>
      </c>
      <c r="AP466" t="s">
        <v>2849</v>
      </c>
      <c r="AQ466">
        <v>65</v>
      </c>
      <c r="AR466" t="s">
        <v>14070</v>
      </c>
      <c r="AS466" t="s">
        <v>1568</v>
      </c>
      <c r="AT466" t="s">
        <v>1885</v>
      </c>
      <c r="AU466" t="s">
        <v>13429</v>
      </c>
      <c r="AV466" t="s">
        <v>14071</v>
      </c>
      <c r="AW466" t="s">
        <v>14071</v>
      </c>
      <c r="AX466" t="s">
        <v>1740</v>
      </c>
      <c r="AY466" t="s">
        <v>7292</v>
      </c>
      <c r="AZ466" t="s">
        <v>3591</v>
      </c>
      <c r="BA466" t="s">
        <v>14072</v>
      </c>
      <c r="BB466" t="s">
        <v>1244</v>
      </c>
      <c r="BC466" t="s">
        <v>3190</v>
      </c>
      <c r="BD466" t="s">
        <v>14073</v>
      </c>
      <c r="BE466" t="s">
        <v>13428</v>
      </c>
      <c r="BF466">
        <v>466</v>
      </c>
      <c r="BG466">
        <v>0</v>
      </c>
      <c r="BH466" t="e">
        <v>#N/A</v>
      </c>
      <c r="BI466" t="s">
        <v>1547</v>
      </c>
      <c r="BJ466">
        <v>0</v>
      </c>
      <c r="BK466">
        <v>0</v>
      </c>
      <c r="BL466">
        <v>0</v>
      </c>
      <c r="BM466" t="s">
        <v>1547</v>
      </c>
      <c r="BN466" t="s">
        <v>1547</v>
      </c>
      <c r="BO466" t="s">
        <v>1547</v>
      </c>
      <c r="BP466" t="s" cm="1">
        <v>1547</v>
      </c>
      <c r="BQ466" t="s">
        <v>7292</v>
      </c>
      <c r="BR466" t="s">
        <v>3590</v>
      </c>
      <c r="BS466">
        <v>64</v>
      </c>
      <c r="BT466" t="s">
        <v>5610</v>
      </c>
      <c r="BU466" t="s">
        <v>15527</v>
      </c>
      <c r="BV466" t="s">
        <v>13428</v>
      </c>
      <c r="BW466" t="s">
        <v>14071</v>
      </c>
      <c r="BX466" t="s">
        <v>7292</v>
      </c>
      <c r="BY466" t="s">
        <v>7292</v>
      </c>
      <c r="BZ466" t="s">
        <v>1547</v>
      </c>
      <c r="CA466" t="s">
        <v>1744</v>
      </c>
      <c r="CB466" t="s">
        <v>1547</v>
      </c>
      <c r="CC466"/>
      <c r="CD466" t="s">
        <v>998</v>
      </c>
      <c r="CE466" t="s">
        <v>1244</v>
      </c>
      <c r="CF466" t="s">
        <v>13429</v>
      </c>
      <c r="CG466" t="s">
        <v>14071</v>
      </c>
      <c r="CH466" t="s">
        <v>1244</v>
      </c>
      <c r="CI466" t="s">
        <v>1547</v>
      </c>
      <c r="CJ466" t="s">
        <v>3592</v>
      </c>
      <c r="CK466" t="s">
        <v>1568</v>
      </c>
      <c r="CL466"/>
      <c r="CM466"/>
      <c r="CN466" t="s">
        <v>13430</v>
      </c>
      <c r="CO466" t="s">
        <v>1547</v>
      </c>
      <c r="CP466" t="s">
        <v>13430</v>
      </c>
      <c r="CQ466" t="s">
        <v>1547</v>
      </c>
      <c r="CR466" t="s">
        <v>1547</v>
      </c>
      <c r="CS466">
        <v>8</v>
      </c>
      <c r="CT466" t="s">
        <v>3590</v>
      </c>
      <c r="CU466" t="s">
        <v>3590</v>
      </c>
      <c r="CV466" t="s">
        <v>3590</v>
      </c>
      <c r="CW466" t="s">
        <v>1547</v>
      </c>
      <c r="CX466" t="s">
        <v>1547</v>
      </c>
      <c r="CY466">
        <v>464</v>
      </c>
      <c r="CZ466" t="s">
        <v>8014</v>
      </c>
      <c r="DA466" t="s">
        <v>1547</v>
      </c>
      <c r="DB466" t="s">
        <v>1881</v>
      </c>
      <c r="DC466" t="s">
        <v>1882</v>
      </c>
      <c r="DD466" t="s">
        <v>13429</v>
      </c>
      <c r="DE466" t="s">
        <v>3591</v>
      </c>
      <c r="DF466" t="s">
        <v>3589</v>
      </c>
      <c r="DG466" t="s">
        <v>1547</v>
      </c>
      <c r="DH466" t="s">
        <v>1547</v>
      </c>
      <c r="DI466" t="s">
        <v>1892</v>
      </c>
      <c r="DJ466" t="s">
        <v>14070</v>
      </c>
      <c r="DK466"/>
      <c r="DL466" t="s">
        <v>7296</v>
      </c>
      <c r="DM466">
        <v>9</v>
      </c>
      <c r="DN466" t="s">
        <v>1883</v>
      </c>
      <c r="DO466" t="s">
        <v>1568</v>
      </c>
      <c r="DP466" t="b">
        <v>1</v>
      </c>
      <c r="DQ466" t="b">
        <v>0</v>
      </c>
      <c r="DR466" t="b">
        <v>1</v>
      </c>
      <c r="DS466" t="b">
        <v>0</v>
      </c>
      <c r="DT466" t="b">
        <v>0</v>
      </c>
      <c r="DU466" t="b">
        <v>1</v>
      </c>
      <c r="DV466" t="b">
        <v>1</v>
      </c>
      <c r="DW466">
        <v>0</v>
      </c>
      <c r="DX466" t="b">
        <v>0</v>
      </c>
      <c r="DY466" t="b">
        <v>0</v>
      </c>
      <c r="DZ466" t="b">
        <v>0</v>
      </c>
      <c r="EA466" t="b">
        <v>0</v>
      </c>
      <c r="EB466" t="b">
        <v>0</v>
      </c>
      <c r="EC466" t="b">
        <v>0</v>
      </c>
      <c r="ED466" t="b">
        <v>0</v>
      </c>
      <c r="EE466" t="b">
        <v>0</v>
      </c>
      <c r="EF466" t="b">
        <v>0</v>
      </c>
      <c r="EG466" t="b" cm="1">
        <v>0</v>
      </c>
      <c r="EH466" t="b">
        <v>0</v>
      </c>
      <c r="EI466" t="b">
        <v>0</v>
      </c>
      <c r="EJ466" t="b">
        <v>0</v>
      </c>
      <c r="EK466" t="s">
        <v>1547</v>
      </c>
      <c r="EL466">
        <v>0</v>
      </c>
      <c r="EM466">
        <v>20</v>
      </c>
      <c r="EN466" t="b">
        <v>0</v>
      </c>
    </row>
    <row r="467" spans="1:144" s="119" customFormat="1" ht="15.75">
      <c r="A467"/>
      <c r="B467" t="s">
        <v>1568</v>
      </c>
      <c r="C467" t="s">
        <v>1568</v>
      </c>
      <c r="D467" t="s">
        <v>13431</v>
      </c>
      <c r="E467" t="s">
        <v>13432</v>
      </c>
      <c r="F467" t="s">
        <v>13433</v>
      </c>
      <c r="G467" t="s">
        <v>13434</v>
      </c>
      <c r="H467" t="s">
        <v>13435</v>
      </c>
      <c r="I467" t="s">
        <v>1230</v>
      </c>
      <c r="J467"/>
      <c r="K467" t="s">
        <v>902</v>
      </c>
      <c r="L467" t="s">
        <v>3190</v>
      </c>
      <c r="M467" t="s">
        <v>1779</v>
      </c>
      <c r="N467"/>
      <c r="O467" t="s">
        <v>3590</v>
      </c>
      <c r="P467" t="s">
        <v>1568</v>
      </c>
      <c r="Q467" t="s">
        <v>3591</v>
      </c>
      <c r="R467" t="s">
        <v>3592</v>
      </c>
      <c r="S467"/>
      <c r="T467" t="s">
        <v>2265</v>
      </c>
      <c r="U467" t="s">
        <v>13430</v>
      </c>
      <c r="V467" t="s">
        <v>13436</v>
      </c>
      <c r="W467"/>
      <c r="X467"/>
      <c r="Y467"/>
      <c r="Z467"/>
      <c r="AA467"/>
      <c r="AB467"/>
      <c r="AC467"/>
      <c r="AD467"/>
      <c r="AE467"/>
      <c r="AF467"/>
      <c r="AG467"/>
      <c r="AH467"/>
      <c r="AI467"/>
      <c r="AJ467"/>
      <c r="AK467"/>
      <c r="AL467"/>
      <c r="AM467"/>
      <c r="AN467"/>
      <c r="AO467" s="108" t="s">
        <v>43</v>
      </c>
      <c r="AP467" t="s">
        <v>2849</v>
      </c>
      <c r="AQ467">
        <v>66</v>
      </c>
      <c r="AR467" t="s">
        <v>14074</v>
      </c>
      <c r="AS467" t="s">
        <v>1568</v>
      </c>
      <c r="AT467" t="s">
        <v>1885</v>
      </c>
      <c r="AU467" t="s">
        <v>13432</v>
      </c>
      <c r="AV467" t="s">
        <v>14075</v>
      </c>
      <c r="AW467" t="s">
        <v>14076</v>
      </c>
      <c r="AX467" t="s">
        <v>1740</v>
      </c>
      <c r="AY467" t="s">
        <v>14077</v>
      </c>
      <c r="AZ467" t="s">
        <v>3591</v>
      </c>
      <c r="BA467" t="s">
        <v>14078</v>
      </c>
      <c r="BB467" t="s">
        <v>1230</v>
      </c>
      <c r="BC467" t="s">
        <v>3190</v>
      </c>
      <c r="BD467" t="s">
        <v>14079</v>
      </c>
      <c r="BE467" t="s">
        <v>13428</v>
      </c>
      <c r="BF467">
        <v>467</v>
      </c>
      <c r="BG467">
        <v>466</v>
      </c>
      <c r="BH467">
        <v>0</v>
      </c>
      <c r="BI467" t="s">
        <v>13432</v>
      </c>
      <c r="BJ467">
        <v>1</v>
      </c>
      <c r="BK467">
        <v>0</v>
      </c>
      <c r="BL467">
        <v>0</v>
      </c>
      <c r="BM467" t="s">
        <v>1547</v>
      </c>
      <c r="BN467" t="s">
        <v>13429</v>
      </c>
      <c r="BO467" t="s">
        <v>14071</v>
      </c>
      <c r="BP467" t="s" cm="1">
        <v>14070</v>
      </c>
      <c r="BQ467" t="s">
        <v>1547</v>
      </c>
      <c r="BR467" t="s">
        <v>3590</v>
      </c>
      <c r="BS467">
        <v>65</v>
      </c>
      <c r="BT467" t="s">
        <v>5621</v>
      </c>
      <c r="BU467" t="s">
        <v>15528</v>
      </c>
      <c r="BV467" t="s">
        <v>13431</v>
      </c>
      <c r="BW467" t="s">
        <v>14075</v>
      </c>
      <c r="BX467" t="s">
        <v>14080</v>
      </c>
      <c r="BY467" t="s">
        <v>1744</v>
      </c>
      <c r="BZ467" t="s">
        <v>2265</v>
      </c>
      <c r="CA467" t="s">
        <v>1744</v>
      </c>
      <c r="CB467" t="s">
        <v>1779</v>
      </c>
      <c r="CC467"/>
      <c r="CD467" t="s">
        <v>998</v>
      </c>
      <c r="CE467" t="s">
        <v>1230</v>
      </c>
      <c r="CF467" t="s">
        <v>14081</v>
      </c>
      <c r="CG467" t="s">
        <v>14082</v>
      </c>
      <c r="CH467" t="s">
        <v>1230</v>
      </c>
      <c r="CI467" t="s">
        <v>1547</v>
      </c>
      <c r="CJ467" t="s">
        <v>3592</v>
      </c>
      <c r="CK467" t="s">
        <v>1568</v>
      </c>
      <c r="CL467"/>
      <c r="CM467"/>
      <c r="CN467" t="s">
        <v>13430</v>
      </c>
      <c r="CO467" t="s">
        <v>13436</v>
      </c>
      <c r="CP467" t="s">
        <v>13430</v>
      </c>
      <c r="CQ467" t="s">
        <v>13436</v>
      </c>
      <c r="CR467" t="s">
        <v>1547</v>
      </c>
      <c r="CS467">
        <v>8</v>
      </c>
      <c r="CT467" t="s">
        <v>3590</v>
      </c>
      <c r="CU467" t="s">
        <v>3590</v>
      </c>
      <c r="CV467" t="s">
        <v>3590</v>
      </c>
      <c r="CW467" t="s">
        <v>1547</v>
      </c>
      <c r="CX467" t="s">
        <v>1547</v>
      </c>
      <c r="CY467">
        <v>465</v>
      </c>
      <c r="CZ467" t="s">
        <v>8017</v>
      </c>
      <c r="DA467" t="s">
        <v>1547</v>
      </c>
      <c r="DB467" t="s">
        <v>1881</v>
      </c>
      <c r="DC467" t="s">
        <v>1882</v>
      </c>
      <c r="DD467" t="s">
        <v>13432</v>
      </c>
      <c r="DE467" t="s">
        <v>3591</v>
      </c>
      <c r="DF467" t="s">
        <v>13434</v>
      </c>
      <c r="DG467" t="s">
        <v>2265</v>
      </c>
      <c r="DH467" t="s">
        <v>2265</v>
      </c>
      <c r="DI467" t="s">
        <v>7306</v>
      </c>
      <c r="DJ467" t="s">
        <v>14074</v>
      </c>
      <c r="DK467"/>
      <c r="DL467" t="s">
        <v>7306</v>
      </c>
      <c r="DM467">
        <v>9</v>
      </c>
      <c r="DN467" t="s">
        <v>1883</v>
      </c>
      <c r="DO467" t="s">
        <v>1568</v>
      </c>
      <c r="DP467" t="b">
        <v>1</v>
      </c>
      <c r="DQ467" t="b">
        <v>0</v>
      </c>
      <c r="DR467" t="b">
        <v>1</v>
      </c>
      <c r="DS467" t="b">
        <v>0</v>
      </c>
      <c r="DT467" t="b">
        <v>0</v>
      </c>
      <c r="DU467" t="b">
        <v>1</v>
      </c>
      <c r="DV467" t="b">
        <v>0</v>
      </c>
      <c r="DW467">
        <v>0</v>
      </c>
      <c r="DX467" t="b">
        <v>0</v>
      </c>
      <c r="DY467" t="b">
        <v>0</v>
      </c>
      <c r="DZ467" t="b">
        <v>0</v>
      </c>
      <c r="EA467" t="b">
        <v>0</v>
      </c>
      <c r="EB467" t="b">
        <v>0</v>
      </c>
      <c r="EC467" t="b">
        <v>0</v>
      </c>
      <c r="ED467" t="b">
        <v>0</v>
      </c>
      <c r="EE467" t="b">
        <v>0</v>
      </c>
      <c r="EF467" t="b">
        <v>0</v>
      </c>
      <c r="EG467" t="b" cm="1">
        <v>0</v>
      </c>
      <c r="EH467" t="b">
        <v>0</v>
      </c>
      <c r="EI467" t="b">
        <v>0</v>
      </c>
      <c r="EJ467" t="b">
        <v>0</v>
      </c>
      <c r="EK467" t="s">
        <v>1547</v>
      </c>
      <c r="EL467">
        <v>0</v>
      </c>
      <c r="EM467">
        <v>19</v>
      </c>
      <c r="EN467" t="b">
        <v>0</v>
      </c>
    </row>
    <row r="468" spans="1:144" ht="47.25">
      <c r="A468"/>
      <c r="B468" t="s">
        <v>1568</v>
      </c>
      <c r="C468" t="s">
        <v>1568</v>
      </c>
      <c r="D468" t="s">
        <v>3598</v>
      </c>
      <c r="E468" t="s">
        <v>3599</v>
      </c>
      <c r="F468" t="s">
        <v>2000</v>
      </c>
      <c r="G468" t="s">
        <v>3599</v>
      </c>
      <c r="H468" s="109" t="s">
        <v>3600</v>
      </c>
      <c r="I468" t="s">
        <v>1251</v>
      </c>
      <c r="J468"/>
      <c r="K468" t="s">
        <v>902</v>
      </c>
      <c r="L468" t="s">
        <v>3190</v>
      </c>
      <c r="M468" t="s">
        <v>1754</v>
      </c>
      <c r="N468"/>
      <c r="O468" t="s">
        <v>3590</v>
      </c>
      <c r="P468" t="s">
        <v>1568</v>
      </c>
      <c r="Q468" t="s">
        <v>3591</v>
      </c>
      <c r="R468" t="s">
        <v>3592</v>
      </c>
      <c r="S468"/>
      <c r="T468" t="s">
        <v>2265</v>
      </c>
      <c r="U468" t="s">
        <v>13430</v>
      </c>
      <c r="V468" t="s">
        <v>13399</v>
      </c>
      <c r="W468"/>
      <c r="X468"/>
      <c r="Y468"/>
      <c r="Z468"/>
      <c r="AA468"/>
      <c r="AB468"/>
      <c r="AC468"/>
      <c r="AD468"/>
      <c r="AE468"/>
      <c r="AF468"/>
      <c r="AG468"/>
      <c r="AH468"/>
      <c r="AI468"/>
      <c r="AJ468"/>
      <c r="AK468"/>
      <c r="AL468"/>
      <c r="AM468"/>
      <c r="AN468"/>
      <c r="AO468" s="108" t="s">
        <v>43</v>
      </c>
      <c r="AP468" t="s">
        <v>2849</v>
      </c>
      <c r="AQ468">
        <v>67</v>
      </c>
      <c r="AR468" t="s">
        <v>7307</v>
      </c>
      <c r="AS468" t="s">
        <v>1568</v>
      </c>
      <c r="AT468" t="s">
        <v>1885</v>
      </c>
      <c r="AU468" t="s">
        <v>3599</v>
      </c>
      <c r="AV468" t="s">
        <v>7308</v>
      </c>
      <c r="AW468" t="s">
        <v>6431</v>
      </c>
      <c r="AX468" t="s">
        <v>1740</v>
      </c>
      <c r="AY468" t="s">
        <v>7308</v>
      </c>
      <c r="AZ468" t="s">
        <v>3591</v>
      </c>
      <c r="BA468" t="s">
        <v>7309</v>
      </c>
      <c r="BB468" t="s">
        <v>1251</v>
      </c>
      <c r="BC468" t="s">
        <v>3190</v>
      </c>
      <c r="BD468" t="s">
        <v>7487</v>
      </c>
      <c r="BE468" t="s">
        <v>13428</v>
      </c>
      <c r="BF468">
        <v>405</v>
      </c>
      <c r="BG468">
        <v>466</v>
      </c>
      <c r="BH468">
        <v>0</v>
      </c>
      <c r="BI468" t="s">
        <v>1547</v>
      </c>
      <c r="BJ468">
        <v>0</v>
      </c>
      <c r="BK468">
        <v>0</v>
      </c>
      <c r="BL468">
        <v>405</v>
      </c>
      <c r="BM468" t="s">
        <v>7313</v>
      </c>
      <c r="BN468" t="s">
        <v>13429</v>
      </c>
      <c r="BO468" t="s">
        <v>14071</v>
      </c>
      <c r="BP468" t="s" cm="1">
        <v>14070</v>
      </c>
      <c r="BQ468" t="s">
        <v>1547</v>
      </c>
      <c r="BR468" t="s">
        <v>3590</v>
      </c>
      <c r="BS468">
        <v>66</v>
      </c>
      <c r="BT468" t="s">
        <v>5632</v>
      </c>
      <c r="BU468" t="s">
        <v>15529</v>
      </c>
      <c r="BV468" t="s">
        <v>3598</v>
      </c>
      <c r="BW468" t="s">
        <v>7308</v>
      </c>
      <c r="BX468" t="s">
        <v>7311</v>
      </c>
      <c r="BY468" t="s">
        <v>1744</v>
      </c>
      <c r="BZ468" t="s">
        <v>2265</v>
      </c>
      <c r="CA468" t="s">
        <v>1744</v>
      </c>
      <c r="CB468" t="s">
        <v>1754</v>
      </c>
      <c r="CC468"/>
      <c r="CD468" t="s">
        <v>998</v>
      </c>
      <c r="CE468" t="s">
        <v>1251</v>
      </c>
      <c r="CF468" t="s">
        <v>14083</v>
      </c>
      <c r="CG468" t="s">
        <v>14084</v>
      </c>
      <c r="CH468" t="s">
        <v>1251</v>
      </c>
      <c r="CI468" t="s">
        <v>1547</v>
      </c>
      <c r="CJ468" t="s">
        <v>3592</v>
      </c>
      <c r="CK468" t="s">
        <v>1568</v>
      </c>
      <c r="CL468"/>
      <c r="CM468"/>
      <c r="CN468" t="s">
        <v>13430</v>
      </c>
      <c r="CO468" t="s">
        <v>13399</v>
      </c>
      <c r="CP468" t="s">
        <v>13430</v>
      </c>
      <c r="CQ468" t="s">
        <v>13399</v>
      </c>
      <c r="CR468" t="s">
        <v>1547</v>
      </c>
      <c r="CS468">
        <v>8</v>
      </c>
      <c r="CT468" t="s">
        <v>3590</v>
      </c>
      <c r="CU468" t="s">
        <v>3590</v>
      </c>
      <c r="CV468" t="s">
        <v>3590</v>
      </c>
      <c r="CW468" t="s">
        <v>1547</v>
      </c>
      <c r="CX468" t="s">
        <v>1547</v>
      </c>
      <c r="CY468">
        <v>466</v>
      </c>
      <c r="CZ468" t="s">
        <v>8020</v>
      </c>
      <c r="DA468" t="s">
        <v>1547</v>
      </c>
      <c r="DB468" t="s">
        <v>1881</v>
      </c>
      <c r="DC468" t="s">
        <v>1882</v>
      </c>
      <c r="DD468" t="s">
        <v>3599</v>
      </c>
      <c r="DE468" t="s">
        <v>3591</v>
      </c>
      <c r="DF468" t="s">
        <v>3599</v>
      </c>
      <c r="DG468" t="s">
        <v>2265</v>
      </c>
      <c r="DH468" t="s">
        <v>2265</v>
      </c>
      <c r="DI468" t="s">
        <v>7306</v>
      </c>
      <c r="DJ468" t="s">
        <v>7307</v>
      </c>
      <c r="DK468"/>
      <c r="DL468" t="s">
        <v>7306</v>
      </c>
      <c r="DM468">
        <v>9</v>
      </c>
      <c r="DN468" t="s">
        <v>1883</v>
      </c>
      <c r="DO468" t="s">
        <v>1568</v>
      </c>
      <c r="DP468" t="b">
        <v>1</v>
      </c>
      <c r="DQ468" t="b">
        <v>0</v>
      </c>
      <c r="DR468" t="b">
        <v>0</v>
      </c>
      <c r="DS468" t="b">
        <v>0</v>
      </c>
      <c r="DT468" t="b">
        <v>0</v>
      </c>
      <c r="DU468" t="b">
        <v>1</v>
      </c>
      <c r="DV468" t="b">
        <v>0</v>
      </c>
      <c r="DW468">
        <v>0</v>
      </c>
      <c r="DX468" t="b">
        <v>0</v>
      </c>
      <c r="DY468" t="b">
        <v>0</v>
      </c>
      <c r="DZ468" t="b">
        <v>0</v>
      </c>
      <c r="EA468" t="b">
        <v>0</v>
      </c>
      <c r="EB468" t="b">
        <v>0</v>
      </c>
      <c r="EC468" t="b">
        <v>0</v>
      </c>
      <c r="ED468" t="b">
        <v>0</v>
      </c>
      <c r="EE468" t="b">
        <v>0</v>
      </c>
      <c r="EF468" t="b">
        <v>0</v>
      </c>
      <c r="EG468" t="b" cm="1">
        <v>0</v>
      </c>
      <c r="EH468" t="b">
        <v>0</v>
      </c>
      <c r="EI468" t="b">
        <v>0</v>
      </c>
      <c r="EJ468" t="b">
        <v>0</v>
      </c>
      <c r="EK468" t="s">
        <v>1547</v>
      </c>
      <c r="EL468">
        <v>0</v>
      </c>
      <c r="EM468">
        <v>19</v>
      </c>
      <c r="EN468" t="b">
        <v>0</v>
      </c>
    </row>
    <row r="469" spans="1:144" ht="31.5">
      <c r="A469"/>
      <c r="B469" t="s">
        <v>1568</v>
      </c>
      <c r="C469" t="s">
        <v>1568</v>
      </c>
      <c r="D469" t="s">
        <v>1254</v>
      </c>
      <c r="E469" t="s">
        <v>1253</v>
      </c>
      <c r="F469" t="s">
        <v>1278</v>
      </c>
      <c r="G469" t="s">
        <v>3601</v>
      </c>
      <c r="H469" s="109" t="s">
        <v>3602</v>
      </c>
      <c r="I469" t="s">
        <v>1251</v>
      </c>
      <c r="J469"/>
      <c r="K469" t="s">
        <v>902</v>
      </c>
      <c r="L469" t="s">
        <v>3190</v>
      </c>
      <c r="M469" t="s">
        <v>1754</v>
      </c>
      <c r="N469"/>
      <c r="O469" t="s">
        <v>3590</v>
      </c>
      <c r="P469" t="s">
        <v>1568</v>
      </c>
      <c r="Q469" t="s">
        <v>3591</v>
      </c>
      <c r="R469" t="s">
        <v>3592</v>
      </c>
      <c r="S469"/>
      <c r="T469" t="s">
        <v>2265</v>
      </c>
      <c r="U469" t="s">
        <v>13430</v>
      </c>
      <c r="V469" t="s">
        <v>4373</v>
      </c>
      <c r="W469"/>
      <c r="X469"/>
      <c r="Y469"/>
      <c r="Z469"/>
      <c r="AA469"/>
      <c r="AB469"/>
      <c r="AC469"/>
      <c r="AD469"/>
      <c r="AE469"/>
      <c r="AF469"/>
      <c r="AG469"/>
      <c r="AH469"/>
      <c r="AI469"/>
      <c r="AJ469"/>
      <c r="AK469"/>
      <c r="AL469"/>
      <c r="AM469"/>
      <c r="AN469"/>
      <c r="AO469" s="108" t="s">
        <v>43</v>
      </c>
      <c r="AP469" t="s">
        <v>2849</v>
      </c>
      <c r="AQ469">
        <v>68</v>
      </c>
      <c r="AR469" t="s">
        <v>1912</v>
      </c>
      <c r="AS469" t="s">
        <v>1568</v>
      </c>
      <c r="AT469" t="s">
        <v>1885</v>
      </c>
      <c r="AU469" t="s">
        <v>1253</v>
      </c>
      <c r="AV469" t="s">
        <v>1766</v>
      </c>
      <c r="AW469" t="s">
        <v>1787</v>
      </c>
      <c r="AX469" t="s">
        <v>1740</v>
      </c>
      <c r="AY469" t="s">
        <v>7315</v>
      </c>
      <c r="AZ469" t="s">
        <v>3591</v>
      </c>
      <c r="BA469" t="s">
        <v>1913</v>
      </c>
      <c r="BB469" t="s">
        <v>1251</v>
      </c>
      <c r="BC469" t="s">
        <v>3190</v>
      </c>
      <c r="BD469" t="s">
        <v>1914</v>
      </c>
      <c r="BE469" t="s">
        <v>13428</v>
      </c>
      <c r="BF469">
        <v>343</v>
      </c>
      <c r="BG469">
        <v>466</v>
      </c>
      <c r="BH469">
        <v>0</v>
      </c>
      <c r="BI469" t="s">
        <v>1547</v>
      </c>
      <c r="BJ469">
        <v>0</v>
      </c>
      <c r="BK469">
        <v>0</v>
      </c>
      <c r="BL469">
        <v>515</v>
      </c>
      <c r="BM469" t="s">
        <v>1770</v>
      </c>
      <c r="BN469" t="s">
        <v>13429</v>
      </c>
      <c r="BO469" t="s">
        <v>14071</v>
      </c>
      <c r="BP469" t="s" cm="1">
        <v>14070</v>
      </c>
      <c r="BQ469" t="s">
        <v>1547</v>
      </c>
      <c r="BR469" t="s">
        <v>3590</v>
      </c>
      <c r="BS469">
        <v>67</v>
      </c>
      <c r="BT469" t="s">
        <v>5643</v>
      </c>
      <c r="BU469" t="s">
        <v>15530</v>
      </c>
      <c r="BV469" t="s">
        <v>1254</v>
      </c>
      <c r="BW469" t="s">
        <v>1766</v>
      </c>
      <c r="BX469" t="s">
        <v>7316</v>
      </c>
      <c r="BY469" t="s">
        <v>1744</v>
      </c>
      <c r="BZ469" t="s">
        <v>2265</v>
      </c>
      <c r="CA469" t="s">
        <v>1744</v>
      </c>
      <c r="CB469" t="s">
        <v>1754</v>
      </c>
      <c r="CC469"/>
      <c r="CD469" t="s">
        <v>998</v>
      </c>
      <c r="CE469" t="s">
        <v>1251</v>
      </c>
      <c r="CF469" t="s">
        <v>14085</v>
      </c>
      <c r="CG469" t="s">
        <v>14086</v>
      </c>
      <c r="CH469" t="s">
        <v>1251</v>
      </c>
      <c r="CI469" t="s">
        <v>1547</v>
      </c>
      <c r="CJ469" t="s">
        <v>3592</v>
      </c>
      <c r="CK469" t="s">
        <v>1568</v>
      </c>
      <c r="CL469"/>
      <c r="CM469"/>
      <c r="CN469" t="s">
        <v>13430</v>
      </c>
      <c r="CO469" t="s">
        <v>4373</v>
      </c>
      <c r="CP469" t="s">
        <v>13430</v>
      </c>
      <c r="CQ469" t="s">
        <v>4373</v>
      </c>
      <c r="CR469" t="s">
        <v>1547</v>
      </c>
      <c r="CS469">
        <v>8</v>
      </c>
      <c r="CT469" t="s">
        <v>3590</v>
      </c>
      <c r="CU469" t="s">
        <v>3590</v>
      </c>
      <c r="CV469" t="s">
        <v>1547</v>
      </c>
      <c r="CW469" t="s">
        <v>1547</v>
      </c>
      <c r="CX469" t="s">
        <v>1547</v>
      </c>
      <c r="CY469">
        <v>467</v>
      </c>
      <c r="CZ469" t="s">
        <v>8023</v>
      </c>
      <c r="DA469" t="s">
        <v>1547</v>
      </c>
      <c r="DB469" t="s">
        <v>1881</v>
      </c>
      <c r="DC469" t="s">
        <v>1882</v>
      </c>
      <c r="DD469" t="s">
        <v>1253</v>
      </c>
      <c r="DE469" t="s">
        <v>3591</v>
      </c>
      <c r="DF469" t="s">
        <v>3601</v>
      </c>
      <c r="DG469" t="s">
        <v>2265</v>
      </c>
      <c r="DH469" t="s">
        <v>2265</v>
      </c>
      <c r="DI469" t="s">
        <v>7306</v>
      </c>
      <c r="DJ469" t="s">
        <v>1912</v>
      </c>
      <c r="DK469"/>
      <c r="DL469" t="s">
        <v>7306</v>
      </c>
      <c r="DM469">
        <v>9</v>
      </c>
      <c r="DN469" t="s">
        <v>1883</v>
      </c>
      <c r="DO469" t="s">
        <v>1568</v>
      </c>
      <c r="DP469" t="b">
        <v>1</v>
      </c>
      <c r="DQ469" t="b">
        <v>0</v>
      </c>
      <c r="DR469" t="b">
        <v>0</v>
      </c>
      <c r="DS469" t="b">
        <v>0</v>
      </c>
      <c r="DT469" t="b">
        <v>0</v>
      </c>
      <c r="DU469" t="b">
        <v>1</v>
      </c>
      <c r="DV469" t="b">
        <v>0</v>
      </c>
      <c r="DW469">
        <v>0</v>
      </c>
      <c r="DX469" t="b">
        <v>0</v>
      </c>
      <c r="DY469" t="b">
        <v>0</v>
      </c>
      <c r="DZ469" t="b">
        <v>0</v>
      </c>
      <c r="EA469" t="b">
        <v>0</v>
      </c>
      <c r="EB469" t="b">
        <v>0</v>
      </c>
      <c r="EC469" t="b">
        <v>1</v>
      </c>
      <c r="ED469" t="b">
        <v>0</v>
      </c>
      <c r="EE469" t="b">
        <v>0</v>
      </c>
      <c r="EF469" t="b">
        <v>0</v>
      </c>
      <c r="EG469" t="b" cm="1">
        <v>0</v>
      </c>
      <c r="EH469" t="b">
        <v>0</v>
      </c>
      <c r="EI469" t="b">
        <v>0</v>
      </c>
      <c r="EJ469" t="b">
        <v>1</v>
      </c>
      <c r="EK469" t="s">
        <v>5327</v>
      </c>
      <c r="EL469">
        <v>0</v>
      </c>
      <c r="EM469">
        <v>7</v>
      </c>
      <c r="EN469" t="b">
        <v>0</v>
      </c>
    </row>
    <row r="470" spans="1:144" ht="15.75">
      <c r="A470"/>
      <c r="B470" t="s">
        <v>1568</v>
      </c>
      <c r="C470" t="s">
        <v>1568</v>
      </c>
      <c r="D470" t="s">
        <v>1249</v>
      </c>
      <c r="E470" t="s">
        <v>1248</v>
      </c>
      <c r="F470" t="s">
        <v>1245</v>
      </c>
      <c r="G470" t="s">
        <v>3603</v>
      </c>
      <c r="H470" t="s">
        <v>3604</v>
      </c>
      <c r="I470" t="s">
        <v>1251</v>
      </c>
      <c r="J470"/>
      <c r="K470" t="s">
        <v>902</v>
      </c>
      <c r="L470" t="s">
        <v>3190</v>
      </c>
      <c r="M470" t="s">
        <v>1754</v>
      </c>
      <c r="N470"/>
      <c r="O470" t="s">
        <v>3590</v>
      </c>
      <c r="P470" t="s">
        <v>1568</v>
      </c>
      <c r="Q470" t="s">
        <v>3591</v>
      </c>
      <c r="R470" t="s">
        <v>3592</v>
      </c>
      <c r="S470"/>
      <c r="T470" t="s">
        <v>2265</v>
      </c>
      <c r="U470" t="s">
        <v>13430</v>
      </c>
      <c r="V470" t="s">
        <v>13126</v>
      </c>
      <c r="W470"/>
      <c r="X470"/>
      <c r="Y470"/>
      <c r="Z470"/>
      <c r="AA470"/>
      <c r="AB470"/>
      <c r="AC470"/>
      <c r="AD470"/>
      <c r="AE470"/>
      <c r="AF470"/>
      <c r="AG470"/>
      <c r="AH470"/>
      <c r="AI470"/>
      <c r="AJ470"/>
      <c r="AK470"/>
      <c r="AL470"/>
      <c r="AM470"/>
      <c r="AN470"/>
      <c r="AO470" s="108" t="s">
        <v>43</v>
      </c>
      <c r="AP470" t="s">
        <v>2849</v>
      </c>
      <c r="AQ470">
        <v>69</v>
      </c>
      <c r="AR470" t="s">
        <v>1895</v>
      </c>
      <c r="AS470" t="s">
        <v>1568</v>
      </c>
      <c r="AT470" t="s">
        <v>1885</v>
      </c>
      <c r="AU470" t="s">
        <v>1248</v>
      </c>
      <c r="AV470" t="s">
        <v>1751</v>
      </c>
      <c r="AW470" t="s">
        <v>1741</v>
      </c>
      <c r="AX470" t="s">
        <v>1740</v>
      </c>
      <c r="AY470" t="s">
        <v>7320</v>
      </c>
      <c r="AZ470" t="s">
        <v>3591</v>
      </c>
      <c r="BA470" t="s">
        <v>1896</v>
      </c>
      <c r="BB470" t="s">
        <v>1251</v>
      </c>
      <c r="BC470" t="s">
        <v>3190</v>
      </c>
      <c r="BD470" t="s">
        <v>1950</v>
      </c>
      <c r="BE470" t="s">
        <v>13428</v>
      </c>
      <c r="BF470">
        <v>4</v>
      </c>
      <c r="BG470">
        <v>466</v>
      </c>
      <c r="BH470">
        <v>0</v>
      </c>
      <c r="BI470" t="s">
        <v>1547</v>
      </c>
      <c r="BJ470">
        <v>0</v>
      </c>
      <c r="BK470">
        <v>0</v>
      </c>
      <c r="BL470">
        <v>4</v>
      </c>
      <c r="BM470" t="s">
        <v>1750</v>
      </c>
      <c r="BN470" t="s">
        <v>13429</v>
      </c>
      <c r="BO470" t="s">
        <v>14071</v>
      </c>
      <c r="BP470" t="s" cm="1">
        <v>14070</v>
      </c>
      <c r="BQ470" t="s">
        <v>1547</v>
      </c>
      <c r="BR470" t="s">
        <v>3590</v>
      </c>
      <c r="BS470">
        <v>68</v>
      </c>
      <c r="BT470" t="s">
        <v>5655</v>
      </c>
      <c r="BU470" t="s">
        <v>15531</v>
      </c>
      <c r="BV470" t="s">
        <v>1249</v>
      </c>
      <c r="BW470" t="s">
        <v>1751</v>
      </c>
      <c r="BX470" t="s">
        <v>7321</v>
      </c>
      <c r="BY470" t="s">
        <v>1744</v>
      </c>
      <c r="BZ470" t="s">
        <v>2265</v>
      </c>
      <c r="CA470" t="s">
        <v>1744</v>
      </c>
      <c r="CB470" t="s">
        <v>1754</v>
      </c>
      <c r="CC470"/>
      <c r="CD470" t="s">
        <v>998</v>
      </c>
      <c r="CE470" t="s">
        <v>1251</v>
      </c>
      <c r="CF470" t="s">
        <v>14087</v>
      </c>
      <c r="CG470" t="s">
        <v>14088</v>
      </c>
      <c r="CH470" t="s">
        <v>1251</v>
      </c>
      <c r="CI470" t="s">
        <v>1547</v>
      </c>
      <c r="CJ470" t="s">
        <v>3592</v>
      </c>
      <c r="CK470" t="s">
        <v>1568</v>
      </c>
      <c r="CL470"/>
      <c r="CM470"/>
      <c r="CN470" t="s">
        <v>13430</v>
      </c>
      <c r="CO470" t="s">
        <v>13126</v>
      </c>
      <c r="CP470" t="s">
        <v>13430</v>
      </c>
      <c r="CQ470" t="s">
        <v>13126</v>
      </c>
      <c r="CR470" t="s">
        <v>1547</v>
      </c>
      <c r="CS470">
        <v>8</v>
      </c>
      <c r="CT470" t="s">
        <v>3590</v>
      </c>
      <c r="CU470" t="s">
        <v>3590</v>
      </c>
      <c r="CV470" t="s">
        <v>1547</v>
      </c>
      <c r="CW470" t="s">
        <v>1547</v>
      </c>
      <c r="CX470" t="s">
        <v>1547</v>
      </c>
      <c r="CY470">
        <v>468</v>
      </c>
      <c r="CZ470" t="s">
        <v>8027</v>
      </c>
      <c r="DA470" t="s">
        <v>1547</v>
      </c>
      <c r="DB470" t="s">
        <v>1881</v>
      </c>
      <c r="DC470" t="s">
        <v>1882</v>
      </c>
      <c r="DD470" t="s">
        <v>1248</v>
      </c>
      <c r="DE470" t="s">
        <v>3591</v>
      </c>
      <c r="DF470" t="s">
        <v>3603</v>
      </c>
      <c r="DG470" t="s">
        <v>2265</v>
      </c>
      <c r="DH470" t="s">
        <v>2265</v>
      </c>
      <c r="DI470" t="s">
        <v>7306</v>
      </c>
      <c r="DJ470" t="s">
        <v>1895</v>
      </c>
      <c r="DK470"/>
      <c r="DL470" t="s">
        <v>7306</v>
      </c>
      <c r="DM470">
        <v>9</v>
      </c>
      <c r="DN470" t="s">
        <v>1883</v>
      </c>
      <c r="DO470" t="s">
        <v>1568</v>
      </c>
      <c r="DP470" t="b">
        <v>1</v>
      </c>
      <c r="DQ470" t="b">
        <v>0</v>
      </c>
      <c r="DR470" t="b">
        <v>0</v>
      </c>
      <c r="DS470" t="b">
        <v>0</v>
      </c>
      <c r="DT470" t="b">
        <v>0</v>
      </c>
      <c r="DU470" t="b">
        <v>1</v>
      </c>
      <c r="DV470" t="b">
        <v>0</v>
      </c>
      <c r="DW470">
        <v>0</v>
      </c>
      <c r="DX470" t="b">
        <v>0</v>
      </c>
      <c r="DY470" t="b">
        <v>0</v>
      </c>
      <c r="DZ470" t="b">
        <v>0</v>
      </c>
      <c r="EA470" t="b">
        <v>0</v>
      </c>
      <c r="EB470" t="b">
        <v>0</v>
      </c>
      <c r="EC470" t="b">
        <v>0</v>
      </c>
      <c r="ED470" t="b">
        <v>0</v>
      </c>
      <c r="EE470" t="b">
        <v>0</v>
      </c>
      <c r="EF470" t="b">
        <v>0</v>
      </c>
      <c r="EG470" t="b" cm="1">
        <v>0</v>
      </c>
      <c r="EH470" t="b">
        <v>0</v>
      </c>
      <c r="EI470" t="b">
        <v>0</v>
      </c>
      <c r="EJ470" t="b">
        <v>0</v>
      </c>
      <c r="EK470" t="s">
        <v>1547</v>
      </c>
      <c r="EL470">
        <v>0</v>
      </c>
      <c r="EM470">
        <v>7</v>
      </c>
      <c r="EN470" t="b">
        <v>0</v>
      </c>
    </row>
    <row r="471" spans="1:144" ht="63">
      <c r="A471"/>
      <c r="B471" t="s">
        <v>1568</v>
      </c>
      <c r="C471" t="s">
        <v>1568</v>
      </c>
      <c r="D471" t="s">
        <v>3617</v>
      </c>
      <c r="E471" t="s">
        <v>3618</v>
      </c>
      <c r="F471" t="s">
        <v>3618</v>
      </c>
      <c r="G471" t="s">
        <v>3619</v>
      </c>
      <c r="H471" s="109" t="s">
        <v>3620</v>
      </c>
      <c r="I471" t="s">
        <v>1251</v>
      </c>
      <c r="J471"/>
      <c r="K471" t="s">
        <v>902</v>
      </c>
      <c r="L471" t="s">
        <v>3190</v>
      </c>
      <c r="M471" t="s">
        <v>1749</v>
      </c>
      <c r="N471"/>
      <c r="O471" t="s">
        <v>3590</v>
      </c>
      <c r="P471" t="s">
        <v>1568</v>
      </c>
      <c r="Q471" t="s">
        <v>3591</v>
      </c>
      <c r="R471" t="s">
        <v>3592</v>
      </c>
      <c r="S471"/>
      <c r="T471" t="s">
        <v>2265</v>
      </c>
      <c r="U471" t="s">
        <v>13430</v>
      </c>
      <c r="V471" t="s">
        <v>13402</v>
      </c>
      <c r="W471"/>
      <c r="X471"/>
      <c r="Y471"/>
      <c r="Z471"/>
      <c r="AA471"/>
      <c r="AB471"/>
      <c r="AC471"/>
      <c r="AD471"/>
      <c r="AE471"/>
      <c r="AF471"/>
      <c r="AG471"/>
      <c r="AH471"/>
      <c r="AI471"/>
      <c r="AJ471"/>
      <c r="AK471"/>
      <c r="AL471"/>
      <c r="AM471"/>
      <c r="AN471"/>
      <c r="AO471" s="108" t="s">
        <v>43</v>
      </c>
      <c r="AP471" t="s">
        <v>2849</v>
      </c>
      <c r="AQ471">
        <v>70</v>
      </c>
      <c r="AR471" t="s">
        <v>7356</v>
      </c>
      <c r="AS471" t="s">
        <v>1568</v>
      </c>
      <c r="AT471" t="s">
        <v>1885</v>
      </c>
      <c r="AU471" t="s">
        <v>3618</v>
      </c>
      <c r="AV471" t="s">
        <v>7357</v>
      </c>
      <c r="AW471" t="s">
        <v>7357</v>
      </c>
      <c r="AX471" t="s">
        <v>1740</v>
      </c>
      <c r="AY471" t="s">
        <v>7358</v>
      </c>
      <c r="AZ471" t="s">
        <v>3591</v>
      </c>
      <c r="BA471" t="s">
        <v>7359</v>
      </c>
      <c r="BB471" t="s">
        <v>1251</v>
      </c>
      <c r="BC471" t="s">
        <v>3190</v>
      </c>
      <c r="BD471" t="s">
        <v>7508</v>
      </c>
      <c r="BE471" t="s">
        <v>13428</v>
      </c>
      <c r="BF471">
        <v>411</v>
      </c>
      <c r="BG471">
        <v>466</v>
      </c>
      <c r="BH471">
        <v>0</v>
      </c>
      <c r="BI471" t="s">
        <v>1547</v>
      </c>
      <c r="BJ471">
        <v>0</v>
      </c>
      <c r="BK471">
        <v>0</v>
      </c>
      <c r="BL471">
        <v>411</v>
      </c>
      <c r="BM471" t="s">
        <v>7363</v>
      </c>
      <c r="BN471" t="s">
        <v>13429</v>
      </c>
      <c r="BO471" t="s">
        <v>14071</v>
      </c>
      <c r="BP471" t="s" cm="1">
        <v>14070</v>
      </c>
      <c r="BQ471" t="s">
        <v>1547</v>
      </c>
      <c r="BR471" t="s">
        <v>3590</v>
      </c>
      <c r="BS471">
        <v>69</v>
      </c>
      <c r="BT471" t="s">
        <v>6043</v>
      </c>
      <c r="BU471" t="s">
        <v>15532</v>
      </c>
      <c r="BV471" t="s">
        <v>3617</v>
      </c>
      <c r="BW471" t="s">
        <v>7357</v>
      </c>
      <c r="BX471" t="s">
        <v>7361</v>
      </c>
      <c r="BY471" t="s">
        <v>1744</v>
      </c>
      <c r="BZ471" t="s">
        <v>2265</v>
      </c>
      <c r="CA471" t="s">
        <v>1744</v>
      </c>
      <c r="CB471" t="s">
        <v>1749</v>
      </c>
      <c r="CC471"/>
      <c r="CD471" t="s">
        <v>998</v>
      </c>
      <c r="CE471" t="s">
        <v>1251</v>
      </c>
      <c r="CF471" t="s">
        <v>14089</v>
      </c>
      <c r="CG471" t="s">
        <v>14090</v>
      </c>
      <c r="CH471" t="s">
        <v>1251</v>
      </c>
      <c r="CI471" t="s">
        <v>1547</v>
      </c>
      <c r="CJ471" t="s">
        <v>3592</v>
      </c>
      <c r="CK471" t="s">
        <v>1568</v>
      </c>
      <c r="CL471"/>
      <c r="CM471"/>
      <c r="CN471" t="s">
        <v>13430</v>
      </c>
      <c r="CO471" t="s">
        <v>13402</v>
      </c>
      <c r="CP471" t="s">
        <v>13430</v>
      </c>
      <c r="CQ471" t="s">
        <v>13402</v>
      </c>
      <c r="CR471" t="s">
        <v>1547</v>
      </c>
      <c r="CS471">
        <v>8</v>
      </c>
      <c r="CT471" t="s">
        <v>3590</v>
      </c>
      <c r="CU471" t="s">
        <v>3590</v>
      </c>
      <c r="CV471" t="s">
        <v>3590</v>
      </c>
      <c r="CW471" t="s">
        <v>1547</v>
      </c>
      <c r="CX471" t="s">
        <v>1547</v>
      </c>
      <c r="CY471">
        <v>469</v>
      </c>
      <c r="CZ471" t="s">
        <v>8030</v>
      </c>
      <c r="DA471" t="s">
        <v>1547</v>
      </c>
      <c r="DB471" t="s">
        <v>1881</v>
      </c>
      <c r="DC471" t="s">
        <v>1882</v>
      </c>
      <c r="DD471" t="s">
        <v>3618</v>
      </c>
      <c r="DE471" t="s">
        <v>3591</v>
      </c>
      <c r="DF471" t="s">
        <v>3619</v>
      </c>
      <c r="DG471" t="s">
        <v>2265</v>
      </c>
      <c r="DH471" t="s">
        <v>2265</v>
      </c>
      <c r="DI471" t="s">
        <v>7306</v>
      </c>
      <c r="DJ471" t="s">
        <v>7356</v>
      </c>
      <c r="DK471"/>
      <c r="DL471" t="s">
        <v>7306</v>
      </c>
      <c r="DM471">
        <v>9</v>
      </c>
      <c r="DN471" t="s">
        <v>1883</v>
      </c>
      <c r="DO471" t="s">
        <v>1568</v>
      </c>
      <c r="DP471" t="b">
        <v>1</v>
      </c>
      <c r="DQ471" t="b">
        <v>0</v>
      </c>
      <c r="DR471" t="b">
        <v>0</v>
      </c>
      <c r="DS471" t="b">
        <v>0</v>
      </c>
      <c r="DT471" t="b">
        <v>0</v>
      </c>
      <c r="DU471" t="b">
        <v>1</v>
      </c>
      <c r="DV471" t="b">
        <v>0</v>
      </c>
      <c r="DW471">
        <v>0</v>
      </c>
      <c r="DX471" t="b">
        <v>0</v>
      </c>
      <c r="DY471" t="b">
        <v>0</v>
      </c>
      <c r="DZ471" t="b">
        <v>0</v>
      </c>
      <c r="EA471" t="b">
        <v>0</v>
      </c>
      <c r="EB471" t="b">
        <v>0</v>
      </c>
      <c r="EC471" t="b">
        <v>0</v>
      </c>
      <c r="ED471" t="b">
        <v>0</v>
      </c>
      <c r="EE471" t="b">
        <v>0</v>
      </c>
      <c r="EF471" t="b">
        <v>0</v>
      </c>
      <c r="EG471" t="b" cm="1">
        <v>0</v>
      </c>
      <c r="EH471" t="b">
        <v>0</v>
      </c>
      <c r="EI471" t="b">
        <v>0</v>
      </c>
      <c r="EJ471" t="b">
        <v>0</v>
      </c>
      <c r="EK471" t="s">
        <v>1547</v>
      </c>
      <c r="EL471">
        <v>0</v>
      </c>
      <c r="EM471">
        <v>15</v>
      </c>
      <c r="EN471" t="b">
        <v>0</v>
      </c>
    </row>
    <row r="472" spans="1:144" ht="47.25">
      <c r="A472"/>
      <c r="B472" t="s">
        <v>1568</v>
      </c>
      <c r="C472" t="s">
        <v>1568</v>
      </c>
      <c r="D472" t="s">
        <v>3624</v>
      </c>
      <c r="E472" t="s">
        <v>3625</v>
      </c>
      <c r="F472" t="s">
        <v>3625</v>
      </c>
      <c r="G472" t="s">
        <v>3626</v>
      </c>
      <c r="H472" s="109" t="s">
        <v>3627</v>
      </c>
      <c r="I472" t="s">
        <v>1251</v>
      </c>
      <c r="J472"/>
      <c r="K472" t="s">
        <v>902</v>
      </c>
      <c r="L472" t="s">
        <v>3190</v>
      </c>
      <c r="M472" t="s">
        <v>2001</v>
      </c>
      <c r="N472"/>
      <c r="O472" t="s">
        <v>3590</v>
      </c>
      <c r="P472" t="s">
        <v>1568</v>
      </c>
      <c r="Q472" t="s">
        <v>3591</v>
      </c>
      <c r="R472" t="s">
        <v>3592</v>
      </c>
      <c r="S472"/>
      <c r="T472" t="s">
        <v>2265</v>
      </c>
      <c r="U472" t="s">
        <v>13430</v>
      </c>
      <c r="V472" t="s">
        <v>13345</v>
      </c>
      <c r="W472"/>
      <c r="X472"/>
      <c r="Y472"/>
      <c r="Z472"/>
      <c r="AA472"/>
      <c r="AB472"/>
      <c r="AC472"/>
      <c r="AD472"/>
      <c r="AE472"/>
      <c r="AF472"/>
      <c r="AG472"/>
      <c r="AH472"/>
      <c r="AI472"/>
      <c r="AJ472"/>
      <c r="AK472"/>
      <c r="AL472"/>
      <c r="AM472"/>
      <c r="AN472"/>
      <c r="AO472" s="108" t="s">
        <v>43</v>
      </c>
      <c r="AP472" t="s">
        <v>2849</v>
      </c>
      <c r="AQ472">
        <v>71</v>
      </c>
      <c r="AR472" t="s">
        <v>7373</v>
      </c>
      <c r="AS472" t="s">
        <v>1568</v>
      </c>
      <c r="AT472" t="s">
        <v>1885</v>
      </c>
      <c r="AU472" t="s">
        <v>3625</v>
      </c>
      <c r="AV472" t="s">
        <v>7374</v>
      </c>
      <c r="AW472" t="s">
        <v>7374</v>
      </c>
      <c r="AX472" t="s">
        <v>1740</v>
      </c>
      <c r="AY472" t="s">
        <v>7375</v>
      </c>
      <c r="AZ472" t="s">
        <v>3591</v>
      </c>
      <c r="BA472" t="s">
        <v>7376</v>
      </c>
      <c r="BB472" t="s">
        <v>1251</v>
      </c>
      <c r="BC472" t="s">
        <v>3190</v>
      </c>
      <c r="BD472" t="s">
        <v>13958</v>
      </c>
      <c r="BE472" t="s">
        <v>13428</v>
      </c>
      <c r="BF472">
        <v>366</v>
      </c>
      <c r="BG472">
        <v>466</v>
      </c>
      <c r="BH472">
        <v>0</v>
      </c>
      <c r="BI472" t="s">
        <v>1547</v>
      </c>
      <c r="BJ472">
        <v>0</v>
      </c>
      <c r="BK472">
        <v>0</v>
      </c>
      <c r="BL472">
        <v>413</v>
      </c>
      <c r="BM472" t="s">
        <v>7380</v>
      </c>
      <c r="BN472" t="s">
        <v>13429</v>
      </c>
      <c r="BO472" t="s">
        <v>14071</v>
      </c>
      <c r="BP472" t="s" cm="1">
        <v>14070</v>
      </c>
      <c r="BQ472" t="s">
        <v>1547</v>
      </c>
      <c r="BR472" t="s">
        <v>3590</v>
      </c>
      <c r="BS472">
        <v>70</v>
      </c>
      <c r="BT472" t="s">
        <v>6052</v>
      </c>
      <c r="BU472" t="s">
        <v>15533</v>
      </c>
      <c r="BV472" t="s">
        <v>3624</v>
      </c>
      <c r="BW472" t="s">
        <v>7374</v>
      </c>
      <c r="BX472" t="s">
        <v>7378</v>
      </c>
      <c r="BY472" t="s">
        <v>1744</v>
      </c>
      <c r="BZ472" t="s">
        <v>2265</v>
      </c>
      <c r="CA472" t="s">
        <v>1744</v>
      </c>
      <c r="CB472" t="s">
        <v>2001</v>
      </c>
      <c r="CC472"/>
      <c r="CD472" t="s">
        <v>998</v>
      </c>
      <c r="CE472" t="s">
        <v>1251</v>
      </c>
      <c r="CF472" t="s">
        <v>14091</v>
      </c>
      <c r="CG472" t="s">
        <v>14092</v>
      </c>
      <c r="CH472" t="s">
        <v>1251</v>
      </c>
      <c r="CI472" t="s">
        <v>1547</v>
      </c>
      <c r="CJ472" t="s">
        <v>3592</v>
      </c>
      <c r="CK472" t="s">
        <v>1568</v>
      </c>
      <c r="CL472"/>
      <c r="CM472"/>
      <c r="CN472" t="s">
        <v>13430</v>
      </c>
      <c r="CO472" t="s">
        <v>13345</v>
      </c>
      <c r="CP472" t="s">
        <v>13430</v>
      </c>
      <c r="CQ472" t="s">
        <v>13345</v>
      </c>
      <c r="CR472" t="s">
        <v>1547</v>
      </c>
      <c r="CS472">
        <v>8</v>
      </c>
      <c r="CT472" t="s">
        <v>3590</v>
      </c>
      <c r="CU472" t="s">
        <v>3590</v>
      </c>
      <c r="CV472" t="s">
        <v>3590</v>
      </c>
      <c r="CW472" t="s">
        <v>1547</v>
      </c>
      <c r="CX472" t="s">
        <v>1547</v>
      </c>
      <c r="CY472">
        <v>470</v>
      </c>
      <c r="CZ472" t="s">
        <v>8033</v>
      </c>
      <c r="DA472" t="s">
        <v>1547</v>
      </c>
      <c r="DB472" t="s">
        <v>1881</v>
      </c>
      <c r="DC472" t="s">
        <v>1882</v>
      </c>
      <c r="DD472" t="s">
        <v>3625</v>
      </c>
      <c r="DE472" t="s">
        <v>3591</v>
      </c>
      <c r="DF472" t="s">
        <v>3626</v>
      </c>
      <c r="DG472" t="s">
        <v>2265</v>
      </c>
      <c r="DH472" t="s">
        <v>2265</v>
      </c>
      <c r="DI472" t="s">
        <v>7306</v>
      </c>
      <c r="DJ472" t="s">
        <v>7373</v>
      </c>
      <c r="DK472"/>
      <c r="DL472" t="s">
        <v>7306</v>
      </c>
      <c r="DM472">
        <v>9</v>
      </c>
      <c r="DN472" t="s">
        <v>1883</v>
      </c>
      <c r="DO472" t="s">
        <v>1568</v>
      </c>
      <c r="DP472" t="b">
        <v>1</v>
      </c>
      <c r="DQ472" t="b">
        <v>0</v>
      </c>
      <c r="DR472" t="b">
        <v>0</v>
      </c>
      <c r="DS472" t="b">
        <v>0</v>
      </c>
      <c r="DT472" t="b">
        <v>0</v>
      </c>
      <c r="DU472" t="b">
        <v>1</v>
      </c>
      <c r="DV472" t="b">
        <v>0</v>
      </c>
      <c r="DW472">
        <v>0</v>
      </c>
      <c r="DX472" t="b">
        <v>0</v>
      </c>
      <c r="DY472" t="b">
        <v>0</v>
      </c>
      <c r="DZ472" t="b">
        <v>0</v>
      </c>
      <c r="EA472" t="b">
        <v>0</v>
      </c>
      <c r="EB472" t="b">
        <v>0</v>
      </c>
      <c r="EC472" t="b">
        <v>0</v>
      </c>
      <c r="ED472" t="b">
        <v>0</v>
      </c>
      <c r="EE472" t="b">
        <v>0</v>
      </c>
      <c r="EF472" t="b">
        <v>0</v>
      </c>
      <c r="EG472" t="b" cm="1">
        <v>0</v>
      </c>
      <c r="EH472" t="b">
        <v>0</v>
      </c>
      <c r="EI472" t="b">
        <v>0</v>
      </c>
      <c r="EJ472" t="b">
        <v>0</v>
      </c>
      <c r="EK472" t="s">
        <v>1547</v>
      </c>
      <c r="EL472">
        <v>0</v>
      </c>
      <c r="EM472">
        <v>24</v>
      </c>
      <c r="EN472" t="b">
        <v>0</v>
      </c>
    </row>
    <row r="473" spans="1:144" ht="15.75">
      <c r="A473" t="s">
        <v>3721</v>
      </c>
      <c r="B473" t="s">
        <v>1568</v>
      </c>
      <c r="C473" t="s">
        <v>1568</v>
      </c>
      <c r="D473" t="s">
        <v>3722</v>
      </c>
      <c r="E473" t="s">
        <v>3723</v>
      </c>
      <c r="F473" t="s">
        <v>3724</v>
      </c>
      <c r="G473" t="s">
        <v>3722</v>
      </c>
      <c r="H473" t="s">
        <v>3722</v>
      </c>
      <c r="I473" t="s">
        <v>1244</v>
      </c>
      <c r="J473"/>
      <c r="K473"/>
      <c r="L473" t="s">
        <v>3190</v>
      </c>
      <c r="M473"/>
      <c r="N473"/>
      <c r="O473" t="s">
        <v>3725</v>
      </c>
      <c r="P473" t="s">
        <v>1568</v>
      </c>
      <c r="Q473" t="s">
        <v>1228</v>
      </c>
      <c r="R473" t="s">
        <v>1760</v>
      </c>
      <c r="S473"/>
      <c r="T473"/>
      <c r="U473" t="s">
        <v>13437</v>
      </c>
      <c r="V473"/>
      <c r="W473"/>
      <c r="X473"/>
      <c r="Y473"/>
      <c r="Z473"/>
      <c r="AA473"/>
      <c r="AB473"/>
      <c r="AC473"/>
      <c r="AD473"/>
      <c r="AE473"/>
      <c r="AF473"/>
      <c r="AG473"/>
      <c r="AH473"/>
      <c r="AI473"/>
      <c r="AJ473"/>
      <c r="AK473"/>
      <c r="AL473"/>
      <c r="AM473"/>
      <c r="AN473"/>
      <c r="AO473" s="108" t="s">
        <v>43</v>
      </c>
      <c r="AP473" t="s">
        <v>2850</v>
      </c>
      <c r="AQ473">
        <v>2</v>
      </c>
      <c r="AR473" t="s">
        <v>7677</v>
      </c>
      <c r="AS473" t="s">
        <v>1568</v>
      </c>
      <c r="AT473" t="s">
        <v>1885</v>
      </c>
      <c r="AU473" t="s">
        <v>3723</v>
      </c>
      <c r="AV473" t="s">
        <v>7678</v>
      </c>
      <c r="AW473" t="s">
        <v>7679</v>
      </c>
      <c r="AX473" t="s">
        <v>1740</v>
      </c>
      <c r="AY473" t="s">
        <v>7680</v>
      </c>
      <c r="AZ473" t="s">
        <v>1228</v>
      </c>
      <c r="BA473" t="s">
        <v>7681</v>
      </c>
      <c r="BB473" t="s">
        <v>1244</v>
      </c>
      <c r="BC473" t="s">
        <v>3190</v>
      </c>
      <c r="BD473" t="s">
        <v>7682</v>
      </c>
      <c r="BE473" t="s">
        <v>3722</v>
      </c>
      <c r="BF473">
        <v>473</v>
      </c>
      <c r="BG473">
        <v>0</v>
      </c>
      <c r="BH473">
        <v>0</v>
      </c>
      <c r="BI473" t="s">
        <v>1547</v>
      </c>
      <c r="BJ473">
        <v>0</v>
      </c>
      <c r="BK473">
        <v>0</v>
      </c>
      <c r="BL473">
        <v>0</v>
      </c>
      <c r="BM473" t="s">
        <v>1547</v>
      </c>
      <c r="BN473" t="s">
        <v>1547</v>
      </c>
      <c r="BO473" t="s">
        <v>1547</v>
      </c>
      <c r="BP473" t="s" cm="1">
        <v>1547</v>
      </c>
      <c r="BQ473" t="s">
        <v>1547</v>
      </c>
      <c r="BR473" t="s">
        <v>7335</v>
      </c>
      <c r="BS473">
        <v>1</v>
      </c>
      <c r="BT473" t="s">
        <v>1738</v>
      </c>
      <c r="BU473" t="s">
        <v>3721</v>
      </c>
      <c r="BV473" t="s">
        <v>3722</v>
      </c>
      <c r="BW473" t="s">
        <v>7678</v>
      </c>
      <c r="BX473" t="s">
        <v>7680</v>
      </c>
      <c r="BY473" t="s">
        <v>1744</v>
      </c>
      <c r="BZ473" t="s">
        <v>1547</v>
      </c>
      <c r="CA473" t="s">
        <v>1744</v>
      </c>
      <c r="CB473" t="s">
        <v>1547</v>
      </c>
      <c r="CC473"/>
      <c r="CD473" t="s">
        <v>998</v>
      </c>
      <c r="CE473" t="s">
        <v>1244</v>
      </c>
      <c r="CF473" t="s">
        <v>3723</v>
      </c>
      <c r="CG473" t="s">
        <v>7678</v>
      </c>
      <c r="CH473" t="s">
        <v>1244</v>
      </c>
      <c r="CI473" t="s">
        <v>1547</v>
      </c>
      <c r="CJ473" t="s">
        <v>1760</v>
      </c>
      <c r="CK473" t="s">
        <v>1568</v>
      </c>
      <c r="CL473"/>
      <c r="CM473"/>
      <c r="CN473" t="s">
        <v>13437</v>
      </c>
      <c r="CO473" t="s">
        <v>1547</v>
      </c>
      <c r="CP473" t="s">
        <v>13437</v>
      </c>
      <c r="CQ473" t="s">
        <v>1547</v>
      </c>
      <c r="CR473" t="s">
        <v>1547</v>
      </c>
      <c r="CS473">
        <v>9</v>
      </c>
      <c r="CT473" t="s">
        <v>7335</v>
      </c>
      <c r="CU473" t="s">
        <v>7335</v>
      </c>
      <c r="CV473" t="s">
        <v>7335</v>
      </c>
      <c r="CW473" t="s">
        <v>1547</v>
      </c>
      <c r="CX473" t="s">
        <v>1547</v>
      </c>
      <c r="CY473">
        <v>471</v>
      </c>
      <c r="CZ473" t="s">
        <v>8036</v>
      </c>
      <c r="DA473" t="s">
        <v>1547</v>
      </c>
      <c r="DB473" t="s">
        <v>1881</v>
      </c>
      <c r="DC473" t="s">
        <v>1882</v>
      </c>
      <c r="DD473" t="s">
        <v>3723</v>
      </c>
      <c r="DE473" t="s">
        <v>1228</v>
      </c>
      <c r="DF473" t="s">
        <v>3722</v>
      </c>
      <c r="DG473" t="s">
        <v>1547</v>
      </c>
      <c r="DH473" t="s">
        <v>1547</v>
      </c>
      <c r="DI473" t="s">
        <v>1892</v>
      </c>
      <c r="DJ473" t="s">
        <v>7677</v>
      </c>
      <c r="DK473"/>
      <c r="DL473" t="s">
        <v>1892</v>
      </c>
      <c r="DM473">
        <v>9</v>
      </c>
      <c r="DN473" t="s">
        <v>1883</v>
      </c>
      <c r="DO473" t="s">
        <v>1568</v>
      </c>
      <c r="DP473" t="b">
        <v>1</v>
      </c>
      <c r="DQ473" t="b">
        <v>0</v>
      </c>
      <c r="DR473" t="b">
        <v>1</v>
      </c>
      <c r="DS473" t="b">
        <v>0</v>
      </c>
      <c r="DT473" t="b">
        <v>0</v>
      </c>
      <c r="DU473" t="b">
        <v>1</v>
      </c>
      <c r="DV473" t="b">
        <v>1</v>
      </c>
      <c r="DW473">
        <v>0</v>
      </c>
      <c r="DX473" t="b">
        <v>0</v>
      </c>
      <c r="DY473" t="b">
        <v>0</v>
      </c>
      <c r="DZ473" t="b">
        <v>0</v>
      </c>
      <c r="EA473" t="b">
        <v>0</v>
      </c>
      <c r="EB473" t="b">
        <v>0</v>
      </c>
      <c r="EC473" t="b">
        <v>0</v>
      </c>
      <c r="ED473" t="b">
        <v>0</v>
      </c>
      <c r="EE473" t="b">
        <v>0</v>
      </c>
      <c r="EF473" t="b">
        <v>0</v>
      </c>
      <c r="EG473" t="b" cm="1">
        <v>0</v>
      </c>
      <c r="EH473" t="b">
        <v>0</v>
      </c>
      <c r="EI473" t="b">
        <v>0</v>
      </c>
      <c r="EJ473" t="b">
        <v>0</v>
      </c>
      <c r="EK473" t="s">
        <v>1547</v>
      </c>
      <c r="EL473">
        <v>0</v>
      </c>
      <c r="EM473">
        <v>13</v>
      </c>
      <c r="EN473" t="b">
        <v>0</v>
      </c>
    </row>
    <row r="474" spans="1:144" ht="15.75">
      <c r="A474" t="s">
        <v>3721</v>
      </c>
      <c r="B474" t="s">
        <v>1568</v>
      </c>
      <c r="C474" t="s">
        <v>1568</v>
      </c>
      <c r="D474" t="s">
        <v>3726</v>
      </c>
      <c r="E474" t="s">
        <v>3727</v>
      </c>
      <c r="F474"/>
      <c r="G474" t="s">
        <v>3726</v>
      </c>
      <c r="H474" t="s">
        <v>3728</v>
      </c>
      <c r="I474" t="s">
        <v>1230</v>
      </c>
      <c r="J474"/>
      <c r="K474"/>
      <c r="L474" t="s">
        <v>1743</v>
      </c>
      <c r="M474" t="s">
        <v>1754</v>
      </c>
      <c r="N474" t="s">
        <v>3729</v>
      </c>
      <c r="O474" t="s">
        <v>3725</v>
      </c>
      <c r="P474" t="s">
        <v>1568</v>
      </c>
      <c r="Q474" t="s">
        <v>1228</v>
      </c>
      <c r="R474" t="s">
        <v>1760</v>
      </c>
      <c r="S474"/>
      <c r="T474"/>
      <c r="U474" t="s">
        <v>13438</v>
      </c>
      <c r="V474" t="s">
        <v>13438</v>
      </c>
      <c r="W474"/>
      <c r="X474"/>
      <c r="Y474"/>
      <c r="Z474"/>
      <c r="AA474"/>
      <c r="AB474"/>
      <c r="AC474"/>
      <c r="AD474"/>
      <c r="AE474"/>
      <c r="AF474"/>
      <c r="AG474"/>
      <c r="AH474"/>
      <c r="AI474"/>
      <c r="AJ474"/>
      <c r="AK474"/>
      <c r="AL474"/>
      <c r="AM474"/>
      <c r="AN474"/>
      <c r="AO474" s="108" t="s">
        <v>43</v>
      </c>
      <c r="AP474" t="s">
        <v>2850</v>
      </c>
      <c r="AQ474">
        <v>3</v>
      </c>
      <c r="AR474" t="s">
        <v>7684</v>
      </c>
      <c r="AS474" t="s">
        <v>1568</v>
      </c>
      <c r="AT474" t="s">
        <v>1885</v>
      </c>
      <c r="AU474" t="s">
        <v>3727</v>
      </c>
      <c r="AV474" t="s">
        <v>7685</v>
      </c>
      <c r="AW474" t="s">
        <v>1744</v>
      </c>
      <c r="AX474" t="s">
        <v>1740</v>
      </c>
      <c r="AY474" t="s">
        <v>7686</v>
      </c>
      <c r="AZ474" t="s">
        <v>1228</v>
      </c>
      <c r="BA474" t="s">
        <v>7687</v>
      </c>
      <c r="BB474" t="s">
        <v>1230</v>
      </c>
      <c r="BC474" t="s">
        <v>1743</v>
      </c>
      <c r="BD474" t="s">
        <v>7688</v>
      </c>
      <c r="BE474" t="s">
        <v>3722</v>
      </c>
      <c r="BF474">
        <v>474</v>
      </c>
      <c r="BG474">
        <v>473</v>
      </c>
      <c r="BH474">
        <v>0</v>
      </c>
      <c r="BI474" t="s">
        <v>3727</v>
      </c>
      <c r="BJ474">
        <v>1</v>
      </c>
      <c r="BK474">
        <v>0</v>
      </c>
      <c r="BL474">
        <v>0</v>
      </c>
      <c r="BM474" t="s">
        <v>1547</v>
      </c>
      <c r="BN474" t="s">
        <v>3723</v>
      </c>
      <c r="BO474" t="s">
        <v>7678</v>
      </c>
      <c r="BP474" t="s" cm="1">
        <v>7677</v>
      </c>
      <c r="BQ474" t="s">
        <v>1547</v>
      </c>
      <c r="BR474" t="s">
        <v>7335</v>
      </c>
      <c r="BS474">
        <v>2</v>
      </c>
      <c r="BT474" t="s">
        <v>1712</v>
      </c>
      <c r="BU474" t="s">
        <v>3721</v>
      </c>
      <c r="BV474" t="s">
        <v>3726</v>
      </c>
      <c r="BW474" t="s">
        <v>7685</v>
      </c>
      <c r="BX474" t="s">
        <v>7689</v>
      </c>
      <c r="BY474" t="s">
        <v>7690</v>
      </c>
      <c r="BZ474" t="s">
        <v>1547</v>
      </c>
      <c r="CA474" t="s">
        <v>1744</v>
      </c>
      <c r="CB474" t="s">
        <v>1754</v>
      </c>
      <c r="CC474"/>
      <c r="CD474" t="s">
        <v>998</v>
      </c>
      <c r="CE474" t="s">
        <v>1230</v>
      </c>
      <c r="CF474" t="s">
        <v>7691</v>
      </c>
      <c r="CG474" t="s">
        <v>7692</v>
      </c>
      <c r="CH474" t="s">
        <v>1230</v>
      </c>
      <c r="CI474" t="s">
        <v>1547</v>
      </c>
      <c r="CJ474" t="s">
        <v>1760</v>
      </c>
      <c r="CK474" t="s">
        <v>1568</v>
      </c>
      <c r="CL474"/>
      <c r="CM474"/>
      <c r="CN474" t="s">
        <v>13438</v>
      </c>
      <c r="CO474" t="s">
        <v>13438</v>
      </c>
      <c r="CP474" t="s">
        <v>13438</v>
      </c>
      <c r="CQ474" t="s">
        <v>13438</v>
      </c>
      <c r="CR474" t="s">
        <v>1547</v>
      </c>
      <c r="CS474">
        <v>9</v>
      </c>
      <c r="CT474" t="s">
        <v>7335</v>
      </c>
      <c r="CU474" t="s">
        <v>7335</v>
      </c>
      <c r="CV474" t="s">
        <v>7335</v>
      </c>
      <c r="CW474" t="s">
        <v>1547</v>
      </c>
      <c r="CX474" t="s">
        <v>1547</v>
      </c>
      <c r="CY474">
        <v>472</v>
      </c>
      <c r="CZ474" t="s">
        <v>8039</v>
      </c>
      <c r="DA474" t="s">
        <v>1547</v>
      </c>
      <c r="DB474" t="s">
        <v>1881</v>
      </c>
      <c r="DC474" t="s">
        <v>1882</v>
      </c>
      <c r="DD474" t="s">
        <v>3727</v>
      </c>
      <c r="DE474" t="s">
        <v>1228</v>
      </c>
      <c r="DF474" t="s">
        <v>3726</v>
      </c>
      <c r="DG474" t="s">
        <v>1547</v>
      </c>
      <c r="DH474" t="s">
        <v>1547</v>
      </c>
      <c r="DI474" t="s">
        <v>1892</v>
      </c>
      <c r="DJ474" t="s">
        <v>7684</v>
      </c>
      <c r="DK474"/>
      <c r="DL474" t="s">
        <v>1892</v>
      </c>
      <c r="DM474">
        <v>9</v>
      </c>
      <c r="DN474" t="s">
        <v>1883</v>
      </c>
      <c r="DO474" t="s">
        <v>1568</v>
      </c>
      <c r="DP474" t="b">
        <v>1</v>
      </c>
      <c r="DQ474" t="b">
        <v>0</v>
      </c>
      <c r="DR474" t="b">
        <v>1</v>
      </c>
      <c r="DS474" t="b">
        <v>0</v>
      </c>
      <c r="DT474" t="b">
        <v>0</v>
      </c>
      <c r="DU474" t="b">
        <v>1</v>
      </c>
      <c r="DV474" t="b">
        <v>0</v>
      </c>
      <c r="DW474">
        <v>0</v>
      </c>
      <c r="DX474" t="b">
        <v>0</v>
      </c>
      <c r="DY474" t="b">
        <v>0</v>
      </c>
      <c r="DZ474" t="b">
        <v>0</v>
      </c>
      <c r="EA474" t="b">
        <v>0</v>
      </c>
      <c r="EB474" t="b">
        <v>0</v>
      </c>
      <c r="EC474" t="b">
        <v>0</v>
      </c>
      <c r="ED474" t="b">
        <v>0</v>
      </c>
      <c r="EE474" t="b">
        <v>0</v>
      </c>
      <c r="EF474" t="b">
        <v>0</v>
      </c>
      <c r="EG474" t="b" cm="1">
        <v>0</v>
      </c>
      <c r="EH474" t="b">
        <v>0</v>
      </c>
      <c r="EI474" t="b">
        <v>0</v>
      </c>
      <c r="EJ474" t="b">
        <v>0</v>
      </c>
      <c r="EK474" t="s">
        <v>1547</v>
      </c>
      <c r="EL474">
        <v>0</v>
      </c>
      <c r="EM474">
        <v>7</v>
      </c>
      <c r="EN474" t="b">
        <v>0</v>
      </c>
    </row>
    <row r="475" spans="1:144" ht="15.75">
      <c r="A475" t="s">
        <v>3721</v>
      </c>
      <c r="B475" t="s">
        <v>1568</v>
      </c>
      <c r="C475" t="s">
        <v>1568</v>
      </c>
      <c r="D475" t="s">
        <v>3730</v>
      </c>
      <c r="E475" t="s">
        <v>3731</v>
      </c>
      <c r="F475"/>
      <c r="G475" t="s">
        <v>3730</v>
      </c>
      <c r="H475"/>
      <c r="I475" t="s">
        <v>1230</v>
      </c>
      <c r="J475"/>
      <c r="K475"/>
      <c r="L475" t="s">
        <v>1743</v>
      </c>
      <c r="M475" t="s">
        <v>1995</v>
      </c>
      <c r="N475"/>
      <c r="O475" t="s">
        <v>3725</v>
      </c>
      <c r="P475" t="s">
        <v>1568</v>
      </c>
      <c r="Q475" t="s">
        <v>1228</v>
      </c>
      <c r="R475" t="s">
        <v>1760</v>
      </c>
      <c r="S475"/>
      <c r="T475"/>
      <c r="U475" t="s">
        <v>3732</v>
      </c>
      <c r="V475" t="s">
        <v>3732</v>
      </c>
      <c r="W475"/>
      <c r="X475"/>
      <c r="Y475"/>
      <c r="Z475"/>
      <c r="AA475"/>
      <c r="AB475"/>
      <c r="AC475"/>
      <c r="AD475"/>
      <c r="AE475"/>
      <c r="AF475"/>
      <c r="AG475"/>
      <c r="AH475"/>
      <c r="AI475"/>
      <c r="AJ475"/>
      <c r="AK475"/>
      <c r="AL475"/>
      <c r="AM475"/>
      <c r="AN475"/>
      <c r="AO475" s="108" t="s">
        <v>43</v>
      </c>
      <c r="AP475" t="s">
        <v>2850</v>
      </c>
      <c r="AQ475">
        <v>4</v>
      </c>
      <c r="AR475" t="s">
        <v>7694</v>
      </c>
      <c r="AS475" t="s">
        <v>1568</v>
      </c>
      <c r="AT475" t="s">
        <v>1885</v>
      </c>
      <c r="AU475" t="s">
        <v>3731</v>
      </c>
      <c r="AV475" t="s">
        <v>7695</v>
      </c>
      <c r="AW475" t="s">
        <v>1744</v>
      </c>
      <c r="AX475" t="s">
        <v>1740</v>
      </c>
      <c r="AY475" t="s">
        <v>7696</v>
      </c>
      <c r="AZ475" t="s">
        <v>1228</v>
      </c>
      <c r="BA475" t="s">
        <v>7697</v>
      </c>
      <c r="BB475" t="s">
        <v>1230</v>
      </c>
      <c r="BC475" t="s">
        <v>1743</v>
      </c>
      <c r="BD475" t="s">
        <v>7698</v>
      </c>
      <c r="BE475" t="s">
        <v>3722</v>
      </c>
      <c r="BF475">
        <v>475</v>
      </c>
      <c r="BG475">
        <v>473</v>
      </c>
      <c r="BH475">
        <v>0</v>
      </c>
      <c r="BI475" t="s">
        <v>3731</v>
      </c>
      <c r="BJ475">
        <v>1</v>
      </c>
      <c r="BK475">
        <v>0</v>
      </c>
      <c r="BL475">
        <v>0</v>
      </c>
      <c r="BM475" t="s">
        <v>1547</v>
      </c>
      <c r="BN475" t="s">
        <v>3723</v>
      </c>
      <c r="BO475" t="s">
        <v>7678</v>
      </c>
      <c r="BP475" t="s" cm="1">
        <v>7677</v>
      </c>
      <c r="BQ475" t="s">
        <v>1547</v>
      </c>
      <c r="BR475" t="s">
        <v>7335</v>
      </c>
      <c r="BS475">
        <v>3</v>
      </c>
      <c r="BT475" t="s">
        <v>1715</v>
      </c>
      <c r="BU475" t="s">
        <v>3721</v>
      </c>
      <c r="BV475" t="s">
        <v>3730</v>
      </c>
      <c r="BW475" t="s">
        <v>7695</v>
      </c>
      <c r="BX475" t="s">
        <v>1744</v>
      </c>
      <c r="BY475" t="s">
        <v>1744</v>
      </c>
      <c r="BZ475" t="s">
        <v>1547</v>
      </c>
      <c r="CA475" t="s">
        <v>1744</v>
      </c>
      <c r="CB475" t="s">
        <v>1995</v>
      </c>
      <c r="CC475"/>
      <c r="CD475" t="s">
        <v>998</v>
      </c>
      <c r="CE475" t="s">
        <v>1230</v>
      </c>
      <c r="CF475" t="s">
        <v>7699</v>
      </c>
      <c r="CG475" t="s">
        <v>7700</v>
      </c>
      <c r="CH475" t="s">
        <v>1230</v>
      </c>
      <c r="CI475" t="s">
        <v>1547</v>
      </c>
      <c r="CJ475" t="s">
        <v>1760</v>
      </c>
      <c r="CK475" t="s">
        <v>1568</v>
      </c>
      <c r="CL475"/>
      <c r="CM475"/>
      <c r="CN475" t="s">
        <v>3732</v>
      </c>
      <c r="CO475" t="s">
        <v>3732</v>
      </c>
      <c r="CP475" t="s">
        <v>3732</v>
      </c>
      <c r="CQ475" t="s">
        <v>3732</v>
      </c>
      <c r="CR475" t="s">
        <v>1547</v>
      </c>
      <c r="CS475">
        <v>9</v>
      </c>
      <c r="CT475" t="s">
        <v>7335</v>
      </c>
      <c r="CU475" t="s">
        <v>7335</v>
      </c>
      <c r="CV475" t="s">
        <v>7335</v>
      </c>
      <c r="CW475" t="s">
        <v>1547</v>
      </c>
      <c r="CX475" t="s">
        <v>1547</v>
      </c>
      <c r="CY475">
        <v>473</v>
      </c>
      <c r="CZ475" t="s">
        <v>8043</v>
      </c>
      <c r="DA475" t="s">
        <v>1547</v>
      </c>
      <c r="DB475" t="s">
        <v>1881</v>
      </c>
      <c r="DC475" t="s">
        <v>1882</v>
      </c>
      <c r="DD475" t="s">
        <v>3731</v>
      </c>
      <c r="DE475" t="s">
        <v>1228</v>
      </c>
      <c r="DF475" t="s">
        <v>3730</v>
      </c>
      <c r="DG475" t="s">
        <v>1547</v>
      </c>
      <c r="DH475" t="s">
        <v>1547</v>
      </c>
      <c r="DI475" t="s">
        <v>1892</v>
      </c>
      <c r="DJ475" t="s">
        <v>7694</v>
      </c>
      <c r="DK475"/>
      <c r="DL475" t="s">
        <v>1892</v>
      </c>
      <c r="DM475">
        <v>9</v>
      </c>
      <c r="DN475" t="s">
        <v>1883</v>
      </c>
      <c r="DO475" t="s">
        <v>1568</v>
      </c>
      <c r="DP475" t="b">
        <v>1</v>
      </c>
      <c r="DQ475" t="b">
        <v>0</v>
      </c>
      <c r="DR475" t="b">
        <v>1</v>
      </c>
      <c r="DS475" t="b">
        <v>0</v>
      </c>
      <c r="DT475" t="b">
        <v>0</v>
      </c>
      <c r="DU475" t="b">
        <v>1</v>
      </c>
      <c r="DV475" t="b">
        <v>0</v>
      </c>
      <c r="DW475">
        <v>0</v>
      </c>
      <c r="DX475" t="b">
        <v>0</v>
      </c>
      <c r="DY475" t="b">
        <v>0</v>
      </c>
      <c r="DZ475" t="b">
        <v>0</v>
      </c>
      <c r="EA475" t="b">
        <v>0</v>
      </c>
      <c r="EB475" t="b">
        <v>0</v>
      </c>
      <c r="EC475" t="b">
        <v>0</v>
      </c>
      <c r="ED475" t="b">
        <v>0</v>
      </c>
      <c r="EE475" t="b">
        <v>0</v>
      </c>
      <c r="EF475" t="b">
        <v>0</v>
      </c>
      <c r="EG475" t="b" cm="1">
        <v>0</v>
      </c>
      <c r="EH475" t="b">
        <v>0</v>
      </c>
      <c r="EI475" t="b">
        <v>0</v>
      </c>
      <c r="EJ475" t="b">
        <v>0</v>
      </c>
      <c r="EK475" t="s">
        <v>1547</v>
      </c>
      <c r="EL475">
        <v>0</v>
      </c>
      <c r="EM475">
        <v>9</v>
      </c>
      <c r="EN475" t="b">
        <v>0</v>
      </c>
    </row>
    <row r="476" spans="1:144" ht="15.75">
      <c r="A476" t="s">
        <v>3721</v>
      </c>
      <c r="B476" t="s">
        <v>1568</v>
      </c>
      <c r="C476" t="s">
        <v>1568</v>
      </c>
      <c r="D476" t="s">
        <v>3733</v>
      </c>
      <c r="E476" t="s">
        <v>3734</v>
      </c>
      <c r="F476"/>
      <c r="G476" t="s">
        <v>3733</v>
      </c>
      <c r="H476"/>
      <c r="I476" t="s">
        <v>1230</v>
      </c>
      <c r="J476"/>
      <c r="K476"/>
      <c r="L476" t="s">
        <v>1743</v>
      </c>
      <c r="M476" t="s">
        <v>2001</v>
      </c>
      <c r="N476"/>
      <c r="O476" t="s">
        <v>3725</v>
      </c>
      <c r="P476" t="s">
        <v>1568</v>
      </c>
      <c r="Q476" t="s">
        <v>1228</v>
      </c>
      <c r="R476" t="s">
        <v>1760</v>
      </c>
      <c r="S476"/>
      <c r="T476"/>
      <c r="U476" t="s">
        <v>3735</v>
      </c>
      <c r="V476" t="s">
        <v>3735</v>
      </c>
      <c r="W476"/>
      <c r="X476"/>
      <c r="Y476"/>
      <c r="Z476"/>
      <c r="AA476"/>
      <c r="AB476"/>
      <c r="AC476"/>
      <c r="AD476"/>
      <c r="AE476"/>
      <c r="AF476"/>
      <c r="AG476"/>
      <c r="AH476"/>
      <c r="AI476"/>
      <c r="AJ476"/>
      <c r="AK476"/>
      <c r="AL476"/>
      <c r="AM476"/>
      <c r="AN476"/>
      <c r="AO476" s="108" t="s">
        <v>43</v>
      </c>
      <c r="AP476" t="s">
        <v>2850</v>
      </c>
      <c r="AQ476">
        <v>5</v>
      </c>
      <c r="AR476" t="s">
        <v>7702</v>
      </c>
      <c r="AS476" t="s">
        <v>1568</v>
      </c>
      <c r="AT476" t="s">
        <v>1885</v>
      </c>
      <c r="AU476" t="s">
        <v>3734</v>
      </c>
      <c r="AV476" t="s">
        <v>7703</v>
      </c>
      <c r="AW476" t="s">
        <v>1744</v>
      </c>
      <c r="AX476" t="s">
        <v>1740</v>
      </c>
      <c r="AY476" t="s">
        <v>7704</v>
      </c>
      <c r="AZ476" t="s">
        <v>1228</v>
      </c>
      <c r="BA476" t="s">
        <v>7705</v>
      </c>
      <c r="BB476" t="s">
        <v>1230</v>
      </c>
      <c r="BC476" t="s">
        <v>1743</v>
      </c>
      <c r="BD476" t="s">
        <v>7706</v>
      </c>
      <c r="BE476" t="s">
        <v>3722</v>
      </c>
      <c r="BF476">
        <v>476</v>
      </c>
      <c r="BG476">
        <v>473</v>
      </c>
      <c r="BH476">
        <v>0</v>
      </c>
      <c r="BI476" t="s">
        <v>3734</v>
      </c>
      <c r="BJ476">
        <v>1</v>
      </c>
      <c r="BK476">
        <v>0</v>
      </c>
      <c r="BL476">
        <v>0</v>
      </c>
      <c r="BM476" t="s">
        <v>1547</v>
      </c>
      <c r="BN476" t="s">
        <v>3723</v>
      </c>
      <c r="BO476" t="s">
        <v>7678</v>
      </c>
      <c r="BP476" t="s" cm="1">
        <v>7677</v>
      </c>
      <c r="BQ476" t="s">
        <v>1547</v>
      </c>
      <c r="BR476" t="s">
        <v>7335</v>
      </c>
      <c r="BS476">
        <v>4</v>
      </c>
      <c r="BT476" t="s">
        <v>1756</v>
      </c>
      <c r="BU476" t="s">
        <v>3721</v>
      </c>
      <c r="BV476" t="s">
        <v>3733</v>
      </c>
      <c r="BW476" t="s">
        <v>7703</v>
      </c>
      <c r="BX476" t="s">
        <v>1744</v>
      </c>
      <c r="BY476" t="s">
        <v>1744</v>
      </c>
      <c r="BZ476" t="s">
        <v>1547</v>
      </c>
      <c r="CA476" t="s">
        <v>1744</v>
      </c>
      <c r="CB476" t="s">
        <v>2001</v>
      </c>
      <c r="CC476"/>
      <c r="CD476" t="s">
        <v>998</v>
      </c>
      <c r="CE476" t="s">
        <v>1230</v>
      </c>
      <c r="CF476" t="s">
        <v>7707</v>
      </c>
      <c r="CG476" t="s">
        <v>7708</v>
      </c>
      <c r="CH476" t="s">
        <v>1230</v>
      </c>
      <c r="CI476" t="s">
        <v>1547</v>
      </c>
      <c r="CJ476" t="s">
        <v>1760</v>
      </c>
      <c r="CK476" t="s">
        <v>1568</v>
      </c>
      <c r="CL476"/>
      <c r="CM476"/>
      <c r="CN476" t="s">
        <v>3735</v>
      </c>
      <c r="CO476" t="s">
        <v>3735</v>
      </c>
      <c r="CP476" t="s">
        <v>3735</v>
      </c>
      <c r="CQ476" t="s">
        <v>3735</v>
      </c>
      <c r="CR476" t="s">
        <v>1547</v>
      </c>
      <c r="CS476">
        <v>9</v>
      </c>
      <c r="CT476" t="s">
        <v>7335</v>
      </c>
      <c r="CU476" t="s">
        <v>7335</v>
      </c>
      <c r="CV476" t="s">
        <v>7335</v>
      </c>
      <c r="CW476" t="s">
        <v>1547</v>
      </c>
      <c r="CX476" t="s">
        <v>1547</v>
      </c>
      <c r="CY476">
        <v>474</v>
      </c>
      <c r="CZ476" t="s">
        <v>8048</v>
      </c>
      <c r="DA476" t="s">
        <v>1547</v>
      </c>
      <c r="DB476" t="s">
        <v>1881</v>
      </c>
      <c r="DC476" t="s">
        <v>1882</v>
      </c>
      <c r="DD476" t="s">
        <v>3734</v>
      </c>
      <c r="DE476" t="s">
        <v>1228</v>
      </c>
      <c r="DF476" t="s">
        <v>3733</v>
      </c>
      <c r="DG476" t="s">
        <v>1547</v>
      </c>
      <c r="DH476" t="s">
        <v>1547</v>
      </c>
      <c r="DI476" t="s">
        <v>1892</v>
      </c>
      <c r="DJ476" t="s">
        <v>7702</v>
      </c>
      <c r="DK476"/>
      <c r="DL476" t="s">
        <v>1892</v>
      </c>
      <c r="DM476">
        <v>9</v>
      </c>
      <c r="DN476" t="s">
        <v>1883</v>
      </c>
      <c r="DO476" t="s">
        <v>1568</v>
      </c>
      <c r="DP476" t="b">
        <v>1</v>
      </c>
      <c r="DQ476" t="b">
        <v>0</v>
      </c>
      <c r="DR476" t="b">
        <v>1</v>
      </c>
      <c r="DS476" t="b">
        <v>0</v>
      </c>
      <c r="DT476" t="b">
        <v>0</v>
      </c>
      <c r="DU476" t="b">
        <v>1</v>
      </c>
      <c r="DV476" t="b">
        <v>0</v>
      </c>
      <c r="DW476">
        <v>0</v>
      </c>
      <c r="DX476" t="b">
        <v>0</v>
      </c>
      <c r="DY476" t="b">
        <v>0</v>
      </c>
      <c r="DZ476" t="b">
        <v>0</v>
      </c>
      <c r="EA476" t="b">
        <v>0</v>
      </c>
      <c r="EB476" t="b">
        <v>0</v>
      </c>
      <c r="EC476" t="b">
        <v>0</v>
      </c>
      <c r="ED476" t="b">
        <v>0</v>
      </c>
      <c r="EE476" t="b">
        <v>0</v>
      </c>
      <c r="EF476" t="b">
        <v>0</v>
      </c>
      <c r="EG476" t="b" cm="1">
        <v>0</v>
      </c>
      <c r="EH476" t="b">
        <v>0</v>
      </c>
      <c r="EI476" t="b">
        <v>0</v>
      </c>
      <c r="EJ476" t="b">
        <v>0</v>
      </c>
      <c r="EK476" t="s">
        <v>1547</v>
      </c>
      <c r="EL476">
        <v>0</v>
      </c>
      <c r="EM476">
        <v>12</v>
      </c>
      <c r="EN476" t="b">
        <v>0</v>
      </c>
    </row>
    <row r="477" spans="1:144" s="119" customFormat="1" ht="15.75">
      <c r="A477" t="s">
        <v>3721</v>
      </c>
      <c r="B477" t="s">
        <v>1568</v>
      </c>
      <c r="C477" t="s">
        <v>1568</v>
      </c>
      <c r="D477" t="s">
        <v>3736</v>
      </c>
      <c r="E477" t="s">
        <v>3737</v>
      </c>
      <c r="F477"/>
      <c r="G477" t="s">
        <v>3736</v>
      </c>
      <c r="H477"/>
      <c r="I477" t="s">
        <v>1230</v>
      </c>
      <c r="J477"/>
      <c r="K477"/>
      <c r="L477" t="s">
        <v>1743</v>
      </c>
      <c r="M477" t="s">
        <v>2001</v>
      </c>
      <c r="N477"/>
      <c r="O477" t="s">
        <v>3725</v>
      </c>
      <c r="P477" t="s">
        <v>1568</v>
      </c>
      <c r="Q477" t="s">
        <v>1228</v>
      </c>
      <c r="R477" t="s">
        <v>1760</v>
      </c>
      <c r="S477"/>
      <c r="T477"/>
      <c r="U477" t="s">
        <v>3738</v>
      </c>
      <c r="V477" t="s">
        <v>3738</v>
      </c>
      <c r="W477"/>
      <c r="X477"/>
      <c r="Y477"/>
      <c r="Z477"/>
      <c r="AA477"/>
      <c r="AB477"/>
      <c r="AC477"/>
      <c r="AD477"/>
      <c r="AE477"/>
      <c r="AF477"/>
      <c r="AG477"/>
      <c r="AH477"/>
      <c r="AI477"/>
      <c r="AJ477"/>
      <c r="AK477"/>
      <c r="AL477"/>
      <c r="AM477"/>
      <c r="AN477"/>
      <c r="AO477" s="108" t="s">
        <v>43</v>
      </c>
      <c r="AP477" t="s">
        <v>2850</v>
      </c>
      <c r="AQ477">
        <v>6</v>
      </c>
      <c r="AR477" t="s">
        <v>7710</v>
      </c>
      <c r="AS477" t="s">
        <v>1568</v>
      </c>
      <c r="AT477" t="s">
        <v>1885</v>
      </c>
      <c r="AU477" t="s">
        <v>3737</v>
      </c>
      <c r="AV477" t="s">
        <v>7711</v>
      </c>
      <c r="AW477" t="s">
        <v>1744</v>
      </c>
      <c r="AX477" t="s">
        <v>1740</v>
      </c>
      <c r="AY477" t="s">
        <v>7712</v>
      </c>
      <c r="AZ477" t="s">
        <v>1228</v>
      </c>
      <c r="BA477" t="s">
        <v>7713</v>
      </c>
      <c r="BB477" t="s">
        <v>1230</v>
      </c>
      <c r="BC477" t="s">
        <v>1743</v>
      </c>
      <c r="BD477" t="s">
        <v>7714</v>
      </c>
      <c r="BE477" t="s">
        <v>3722</v>
      </c>
      <c r="BF477">
        <v>477</v>
      </c>
      <c r="BG477">
        <v>473</v>
      </c>
      <c r="BH477">
        <v>0</v>
      </c>
      <c r="BI477" t="s">
        <v>3737</v>
      </c>
      <c r="BJ477">
        <v>1</v>
      </c>
      <c r="BK477">
        <v>0</v>
      </c>
      <c r="BL477">
        <v>0</v>
      </c>
      <c r="BM477" t="s">
        <v>1547</v>
      </c>
      <c r="BN477" t="s">
        <v>3723</v>
      </c>
      <c r="BO477" t="s">
        <v>7678</v>
      </c>
      <c r="BP477" t="s" cm="1">
        <v>7677</v>
      </c>
      <c r="BQ477" t="s">
        <v>1547</v>
      </c>
      <c r="BR477" t="s">
        <v>7335</v>
      </c>
      <c r="BS477">
        <v>5</v>
      </c>
      <c r="BT477" t="s">
        <v>1717</v>
      </c>
      <c r="BU477" t="s">
        <v>3721</v>
      </c>
      <c r="BV477" t="s">
        <v>3736</v>
      </c>
      <c r="BW477" t="s">
        <v>7711</v>
      </c>
      <c r="BX477" t="s">
        <v>1744</v>
      </c>
      <c r="BY477" t="s">
        <v>1744</v>
      </c>
      <c r="BZ477" t="s">
        <v>1547</v>
      </c>
      <c r="CA477" t="s">
        <v>1744</v>
      </c>
      <c r="CB477" t="s">
        <v>2001</v>
      </c>
      <c r="CC477"/>
      <c r="CD477" t="s">
        <v>998</v>
      </c>
      <c r="CE477" t="s">
        <v>1230</v>
      </c>
      <c r="CF477" t="s">
        <v>7715</v>
      </c>
      <c r="CG477" t="s">
        <v>7716</v>
      </c>
      <c r="CH477" t="s">
        <v>1230</v>
      </c>
      <c r="CI477" t="s">
        <v>1547</v>
      </c>
      <c r="CJ477" t="s">
        <v>1760</v>
      </c>
      <c r="CK477" t="s">
        <v>1568</v>
      </c>
      <c r="CL477"/>
      <c r="CM477"/>
      <c r="CN477" t="s">
        <v>3738</v>
      </c>
      <c r="CO477" t="s">
        <v>3738</v>
      </c>
      <c r="CP477" t="s">
        <v>3738</v>
      </c>
      <c r="CQ477" t="s">
        <v>3738</v>
      </c>
      <c r="CR477" t="s">
        <v>1547</v>
      </c>
      <c r="CS477">
        <v>9</v>
      </c>
      <c r="CT477" t="s">
        <v>7335</v>
      </c>
      <c r="CU477" t="s">
        <v>7335</v>
      </c>
      <c r="CV477" t="s">
        <v>7335</v>
      </c>
      <c r="CW477" t="s">
        <v>1547</v>
      </c>
      <c r="CX477" t="s">
        <v>1547</v>
      </c>
      <c r="CY477">
        <v>475</v>
      </c>
      <c r="CZ477" t="s">
        <v>8052</v>
      </c>
      <c r="DA477" t="s">
        <v>1547</v>
      </c>
      <c r="DB477" t="s">
        <v>1881</v>
      </c>
      <c r="DC477" t="s">
        <v>1882</v>
      </c>
      <c r="DD477" t="s">
        <v>3737</v>
      </c>
      <c r="DE477" t="s">
        <v>1228</v>
      </c>
      <c r="DF477" t="s">
        <v>3736</v>
      </c>
      <c r="DG477" t="s">
        <v>1547</v>
      </c>
      <c r="DH477" t="s">
        <v>1547</v>
      </c>
      <c r="DI477" t="s">
        <v>1892</v>
      </c>
      <c r="DJ477" t="s">
        <v>7710</v>
      </c>
      <c r="DK477"/>
      <c r="DL477" t="s">
        <v>1892</v>
      </c>
      <c r="DM477">
        <v>9</v>
      </c>
      <c r="DN477" t="s">
        <v>1883</v>
      </c>
      <c r="DO477" t="s">
        <v>1568</v>
      </c>
      <c r="DP477" t="b">
        <v>1</v>
      </c>
      <c r="DQ477" t="b">
        <v>0</v>
      </c>
      <c r="DR477" t="b">
        <v>1</v>
      </c>
      <c r="DS477" t="b">
        <v>0</v>
      </c>
      <c r="DT477" t="b">
        <v>0</v>
      </c>
      <c r="DU477" t="b">
        <v>1</v>
      </c>
      <c r="DV477" t="b">
        <v>0</v>
      </c>
      <c r="DW477">
        <v>0</v>
      </c>
      <c r="DX477" t="b">
        <v>0</v>
      </c>
      <c r="DY477" t="b">
        <v>0</v>
      </c>
      <c r="DZ477" t="b">
        <v>0</v>
      </c>
      <c r="EA477" t="b">
        <v>0</v>
      </c>
      <c r="EB477" t="b">
        <v>0</v>
      </c>
      <c r="EC477" t="b">
        <v>0</v>
      </c>
      <c r="ED477" t="b">
        <v>0</v>
      </c>
      <c r="EE477" t="b">
        <v>0</v>
      </c>
      <c r="EF477" t="b">
        <v>0</v>
      </c>
      <c r="EG477" t="b" cm="1">
        <v>0</v>
      </c>
      <c r="EH477" t="b">
        <v>0</v>
      </c>
      <c r="EI477" t="b">
        <v>0</v>
      </c>
      <c r="EJ477" t="b">
        <v>0</v>
      </c>
      <c r="EK477" t="s">
        <v>1547</v>
      </c>
      <c r="EL477">
        <v>0</v>
      </c>
      <c r="EM477">
        <v>14</v>
      </c>
      <c r="EN477" t="b">
        <v>0</v>
      </c>
    </row>
    <row r="478" spans="1:144" s="119" customFormat="1" ht="15.75">
      <c r="A478" t="s">
        <v>3721</v>
      </c>
      <c r="B478" t="s">
        <v>1568</v>
      </c>
      <c r="C478" t="s">
        <v>1568</v>
      </c>
      <c r="D478" t="s">
        <v>3739</v>
      </c>
      <c r="E478" t="s">
        <v>3740</v>
      </c>
      <c r="F478" t="s">
        <v>3741</v>
      </c>
      <c r="G478" t="s">
        <v>3739</v>
      </c>
      <c r="H478" t="s">
        <v>3739</v>
      </c>
      <c r="I478" t="s">
        <v>1244</v>
      </c>
      <c r="J478"/>
      <c r="K478"/>
      <c r="L478" t="s">
        <v>3190</v>
      </c>
      <c r="M478"/>
      <c r="N478"/>
      <c r="O478" t="s">
        <v>3725</v>
      </c>
      <c r="P478" t="s">
        <v>1568</v>
      </c>
      <c r="Q478" t="s">
        <v>1228</v>
      </c>
      <c r="R478" t="s">
        <v>1760</v>
      </c>
      <c r="S478"/>
      <c r="T478"/>
      <c r="U478" t="s">
        <v>13439</v>
      </c>
      <c r="V478"/>
      <c r="W478"/>
      <c r="X478"/>
      <c r="Y478"/>
      <c r="Z478"/>
      <c r="AA478"/>
      <c r="AB478"/>
      <c r="AC478"/>
      <c r="AD478"/>
      <c r="AE478"/>
      <c r="AF478"/>
      <c r="AG478"/>
      <c r="AH478"/>
      <c r="AI478"/>
      <c r="AJ478"/>
      <c r="AK478"/>
      <c r="AL478"/>
      <c r="AM478"/>
      <c r="AN478"/>
      <c r="AO478" s="108" t="s">
        <v>43</v>
      </c>
      <c r="AP478" t="s">
        <v>2850</v>
      </c>
      <c r="AQ478">
        <v>7</v>
      </c>
      <c r="AR478" t="s">
        <v>7718</v>
      </c>
      <c r="AS478" t="s">
        <v>1568</v>
      </c>
      <c r="AT478" t="s">
        <v>1885</v>
      </c>
      <c r="AU478" t="s">
        <v>3740</v>
      </c>
      <c r="AV478" t="s">
        <v>7719</v>
      </c>
      <c r="AW478" t="s">
        <v>7720</v>
      </c>
      <c r="AX478" t="s">
        <v>1740</v>
      </c>
      <c r="AY478" t="s">
        <v>7721</v>
      </c>
      <c r="AZ478" t="s">
        <v>1228</v>
      </c>
      <c r="BA478" t="s">
        <v>7722</v>
      </c>
      <c r="BB478" t="s">
        <v>1244</v>
      </c>
      <c r="BC478" t="s">
        <v>3190</v>
      </c>
      <c r="BD478" t="s">
        <v>7723</v>
      </c>
      <c r="BE478" t="s">
        <v>3739</v>
      </c>
      <c r="BF478">
        <v>478</v>
      </c>
      <c r="BG478">
        <v>0</v>
      </c>
      <c r="BH478">
        <v>0</v>
      </c>
      <c r="BI478" t="s">
        <v>1547</v>
      </c>
      <c r="BJ478">
        <v>0</v>
      </c>
      <c r="BK478">
        <v>0</v>
      </c>
      <c r="BL478">
        <v>0</v>
      </c>
      <c r="BM478" t="s">
        <v>1547</v>
      </c>
      <c r="BN478" t="s">
        <v>1547</v>
      </c>
      <c r="BO478" t="s">
        <v>1547</v>
      </c>
      <c r="BP478" t="s" cm="1">
        <v>1547</v>
      </c>
      <c r="BQ478" t="s">
        <v>1547</v>
      </c>
      <c r="BR478" t="s">
        <v>7335</v>
      </c>
      <c r="BS478">
        <v>6</v>
      </c>
      <c r="BT478" t="s">
        <v>1719</v>
      </c>
      <c r="BU478" t="s">
        <v>3721</v>
      </c>
      <c r="BV478" t="s">
        <v>3739</v>
      </c>
      <c r="BW478" t="s">
        <v>7719</v>
      </c>
      <c r="BX478" t="s">
        <v>7721</v>
      </c>
      <c r="BY478" t="s">
        <v>1744</v>
      </c>
      <c r="BZ478" t="s">
        <v>1547</v>
      </c>
      <c r="CA478" t="s">
        <v>1744</v>
      </c>
      <c r="CB478" t="s">
        <v>1547</v>
      </c>
      <c r="CC478"/>
      <c r="CD478" t="s">
        <v>998</v>
      </c>
      <c r="CE478" t="s">
        <v>1244</v>
      </c>
      <c r="CF478" t="s">
        <v>3740</v>
      </c>
      <c r="CG478" t="s">
        <v>7719</v>
      </c>
      <c r="CH478" t="s">
        <v>1244</v>
      </c>
      <c r="CI478" t="s">
        <v>1547</v>
      </c>
      <c r="CJ478" t="s">
        <v>1760</v>
      </c>
      <c r="CK478" t="s">
        <v>1568</v>
      </c>
      <c r="CL478"/>
      <c r="CM478"/>
      <c r="CN478" t="s">
        <v>13439</v>
      </c>
      <c r="CO478" t="s">
        <v>1547</v>
      </c>
      <c r="CP478" t="s">
        <v>13439</v>
      </c>
      <c r="CQ478" t="s">
        <v>1547</v>
      </c>
      <c r="CR478" t="s">
        <v>1547</v>
      </c>
      <c r="CS478">
        <v>9</v>
      </c>
      <c r="CT478" t="s">
        <v>7335</v>
      </c>
      <c r="CU478" t="s">
        <v>7335</v>
      </c>
      <c r="CV478" t="s">
        <v>7335</v>
      </c>
      <c r="CW478" t="s">
        <v>1547</v>
      </c>
      <c r="CX478" t="s">
        <v>1547</v>
      </c>
      <c r="CY478">
        <v>476</v>
      </c>
      <c r="CZ478" t="s">
        <v>8056</v>
      </c>
      <c r="DA478" t="s">
        <v>1547</v>
      </c>
      <c r="DB478" t="s">
        <v>1881</v>
      </c>
      <c r="DC478" t="s">
        <v>1882</v>
      </c>
      <c r="DD478" t="s">
        <v>3740</v>
      </c>
      <c r="DE478" t="s">
        <v>1228</v>
      </c>
      <c r="DF478" t="s">
        <v>3739</v>
      </c>
      <c r="DG478" t="s">
        <v>1547</v>
      </c>
      <c r="DH478" t="s">
        <v>1547</v>
      </c>
      <c r="DI478" t="s">
        <v>1892</v>
      </c>
      <c r="DJ478" t="s">
        <v>7718</v>
      </c>
      <c r="DK478"/>
      <c r="DL478" t="s">
        <v>1892</v>
      </c>
      <c r="DM478">
        <v>9</v>
      </c>
      <c r="DN478" t="s">
        <v>1883</v>
      </c>
      <c r="DO478" t="s">
        <v>1568</v>
      </c>
      <c r="DP478" t="b">
        <v>1</v>
      </c>
      <c r="DQ478" t="b">
        <v>0</v>
      </c>
      <c r="DR478" t="b">
        <v>1</v>
      </c>
      <c r="DS478" t="b">
        <v>0</v>
      </c>
      <c r="DT478" t="b">
        <v>0</v>
      </c>
      <c r="DU478" t="b">
        <v>1</v>
      </c>
      <c r="DV478" t="b">
        <v>1</v>
      </c>
      <c r="DW478">
        <v>0</v>
      </c>
      <c r="DX478" t="b">
        <v>0</v>
      </c>
      <c r="DY478" t="b">
        <v>0</v>
      </c>
      <c r="DZ478" t="b">
        <v>0</v>
      </c>
      <c r="EA478" t="b">
        <v>0</v>
      </c>
      <c r="EB478" t="b">
        <v>0</v>
      </c>
      <c r="EC478" t="b">
        <v>0</v>
      </c>
      <c r="ED478" t="b">
        <v>0</v>
      </c>
      <c r="EE478" t="b">
        <v>0</v>
      </c>
      <c r="EF478" t="b">
        <v>0</v>
      </c>
      <c r="EG478" t="b" cm="1">
        <v>0</v>
      </c>
      <c r="EH478" t="b">
        <v>0</v>
      </c>
      <c r="EI478" t="b">
        <v>0</v>
      </c>
      <c r="EJ478" t="b">
        <v>0</v>
      </c>
      <c r="EK478" t="s">
        <v>1547</v>
      </c>
      <c r="EL478">
        <v>0</v>
      </c>
      <c r="EM478">
        <v>25</v>
      </c>
      <c r="EN478" t="b">
        <v>0</v>
      </c>
    </row>
    <row r="479" spans="1:144" ht="15.75">
      <c r="A479" t="s">
        <v>3721</v>
      </c>
      <c r="B479" t="s">
        <v>1568</v>
      </c>
      <c r="C479" t="s">
        <v>1568</v>
      </c>
      <c r="D479" t="s">
        <v>3742</v>
      </c>
      <c r="E479" t="s">
        <v>3313</v>
      </c>
      <c r="F479"/>
      <c r="G479" t="s">
        <v>3742</v>
      </c>
      <c r="H479" t="s">
        <v>3743</v>
      </c>
      <c r="I479" t="s">
        <v>1230</v>
      </c>
      <c r="J479"/>
      <c r="K479"/>
      <c r="L479" t="s">
        <v>1743</v>
      </c>
      <c r="M479" t="s">
        <v>1779</v>
      </c>
      <c r="N479"/>
      <c r="O479" t="s">
        <v>3725</v>
      </c>
      <c r="P479" t="s">
        <v>1568</v>
      </c>
      <c r="Q479" t="s">
        <v>1228</v>
      </c>
      <c r="R479" t="s">
        <v>1760</v>
      </c>
      <c r="S479"/>
      <c r="T479"/>
      <c r="U479" t="s">
        <v>3337</v>
      </c>
      <c r="V479" t="s">
        <v>3337</v>
      </c>
      <c r="W479"/>
      <c r="X479"/>
      <c r="Y479"/>
      <c r="Z479"/>
      <c r="AA479"/>
      <c r="AB479"/>
      <c r="AC479"/>
      <c r="AD479"/>
      <c r="AE479"/>
      <c r="AF479"/>
      <c r="AG479"/>
      <c r="AH479"/>
      <c r="AI479"/>
      <c r="AJ479"/>
      <c r="AK479"/>
      <c r="AL479"/>
      <c r="AM479"/>
      <c r="AN479"/>
      <c r="AO479" s="108" t="s">
        <v>43</v>
      </c>
      <c r="AP479" t="s">
        <v>2850</v>
      </c>
      <c r="AQ479">
        <v>8</v>
      </c>
      <c r="AR479" t="s">
        <v>7725</v>
      </c>
      <c r="AS479" t="s">
        <v>1568</v>
      </c>
      <c r="AT479" t="s">
        <v>1885</v>
      </c>
      <c r="AU479" t="s">
        <v>3313</v>
      </c>
      <c r="AV479" t="s">
        <v>6397</v>
      </c>
      <c r="AW479" t="s">
        <v>1744</v>
      </c>
      <c r="AX479" t="s">
        <v>1740</v>
      </c>
      <c r="AY479" t="s">
        <v>7726</v>
      </c>
      <c r="AZ479" t="s">
        <v>1228</v>
      </c>
      <c r="BA479" t="s">
        <v>7727</v>
      </c>
      <c r="BB479" t="s">
        <v>1230</v>
      </c>
      <c r="BC479" t="s">
        <v>1743</v>
      </c>
      <c r="BD479" t="s">
        <v>7728</v>
      </c>
      <c r="BE479" t="s">
        <v>3739</v>
      </c>
      <c r="BF479">
        <v>479</v>
      </c>
      <c r="BG479">
        <v>478</v>
      </c>
      <c r="BH479">
        <v>0</v>
      </c>
      <c r="BI479" t="s">
        <v>3313</v>
      </c>
      <c r="BJ479">
        <v>1</v>
      </c>
      <c r="BK479">
        <v>0</v>
      </c>
      <c r="BL479">
        <v>0</v>
      </c>
      <c r="BM479" t="s">
        <v>1547</v>
      </c>
      <c r="BN479" t="s">
        <v>3740</v>
      </c>
      <c r="BO479" t="s">
        <v>7719</v>
      </c>
      <c r="BP479" t="s" cm="1">
        <v>7718</v>
      </c>
      <c r="BQ479" t="s">
        <v>1547</v>
      </c>
      <c r="BR479" t="s">
        <v>7335</v>
      </c>
      <c r="BS479">
        <v>7</v>
      </c>
      <c r="BT479" t="s">
        <v>1722</v>
      </c>
      <c r="BU479" t="s">
        <v>3721</v>
      </c>
      <c r="BV479" t="s">
        <v>3742</v>
      </c>
      <c r="BW479" t="s">
        <v>6397</v>
      </c>
      <c r="BX479" t="s">
        <v>7729</v>
      </c>
      <c r="BY479" t="s">
        <v>1744</v>
      </c>
      <c r="BZ479" t="s">
        <v>1547</v>
      </c>
      <c r="CA479" t="s">
        <v>1744</v>
      </c>
      <c r="CB479" t="s">
        <v>1779</v>
      </c>
      <c r="CC479"/>
      <c r="CD479" t="s">
        <v>998</v>
      </c>
      <c r="CE479" t="s">
        <v>1230</v>
      </c>
      <c r="CF479" t="s">
        <v>7730</v>
      </c>
      <c r="CG479" t="s">
        <v>7731</v>
      </c>
      <c r="CH479" t="s">
        <v>1230</v>
      </c>
      <c r="CI479" t="s">
        <v>1547</v>
      </c>
      <c r="CJ479" t="s">
        <v>1760</v>
      </c>
      <c r="CK479" t="s">
        <v>1568</v>
      </c>
      <c r="CL479"/>
      <c r="CM479"/>
      <c r="CN479" t="s">
        <v>3337</v>
      </c>
      <c r="CO479" t="s">
        <v>3337</v>
      </c>
      <c r="CP479" t="s">
        <v>3337</v>
      </c>
      <c r="CQ479" t="s">
        <v>3337</v>
      </c>
      <c r="CR479" t="s">
        <v>1547</v>
      </c>
      <c r="CS479">
        <v>9</v>
      </c>
      <c r="CT479" t="s">
        <v>7335</v>
      </c>
      <c r="CU479" t="s">
        <v>7335</v>
      </c>
      <c r="CV479" t="s">
        <v>7335</v>
      </c>
      <c r="CW479" t="s">
        <v>1547</v>
      </c>
      <c r="CX479" t="s">
        <v>1547</v>
      </c>
      <c r="CY479">
        <v>477</v>
      </c>
      <c r="CZ479" t="s">
        <v>8060</v>
      </c>
      <c r="DA479" t="s">
        <v>1547</v>
      </c>
      <c r="DB479" t="s">
        <v>1881</v>
      </c>
      <c r="DC479" t="s">
        <v>1882</v>
      </c>
      <c r="DD479" t="s">
        <v>3313</v>
      </c>
      <c r="DE479" t="s">
        <v>1228</v>
      </c>
      <c r="DF479" t="s">
        <v>3742</v>
      </c>
      <c r="DG479" t="s">
        <v>1547</v>
      </c>
      <c r="DH479" t="s">
        <v>1547</v>
      </c>
      <c r="DI479" t="s">
        <v>1892</v>
      </c>
      <c r="DJ479" t="s">
        <v>7725</v>
      </c>
      <c r="DK479"/>
      <c r="DL479" t="s">
        <v>1892</v>
      </c>
      <c r="DM479">
        <v>9</v>
      </c>
      <c r="DN479" t="s">
        <v>1883</v>
      </c>
      <c r="DO479" t="s">
        <v>1568</v>
      </c>
      <c r="DP479" t="b">
        <v>1</v>
      </c>
      <c r="DQ479" t="b">
        <v>0</v>
      </c>
      <c r="DR479" t="b">
        <v>1</v>
      </c>
      <c r="DS479" t="b">
        <v>0</v>
      </c>
      <c r="DT479" t="b">
        <v>0</v>
      </c>
      <c r="DU479" t="b">
        <v>1</v>
      </c>
      <c r="DV479" t="b">
        <v>0</v>
      </c>
      <c r="DW479">
        <v>0</v>
      </c>
      <c r="DX479" t="b">
        <v>0</v>
      </c>
      <c r="DY479" t="b">
        <v>0</v>
      </c>
      <c r="DZ479" t="b">
        <v>0</v>
      </c>
      <c r="EA479" t="b">
        <v>0</v>
      </c>
      <c r="EB479" t="b">
        <v>0</v>
      </c>
      <c r="EC479" t="b">
        <v>0</v>
      </c>
      <c r="ED479" t="b">
        <v>0</v>
      </c>
      <c r="EE479" t="b">
        <v>0</v>
      </c>
      <c r="EF479" t="b">
        <v>0</v>
      </c>
      <c r="EG479" t="b" cm="1">
        <v>0</v>
      </c>
      <c r="EH479" t="b">
        <v>0</v>
      </c>
      <c r="EI479" t="b">
        <v>0</v>
      </c>
      <c r="EJ479" t="b">
        <v>0</v>
      </c>
      <c r="EK479" t="s">
        <v>1547</v>
      </c>
      <c r="EL479">
        <v>0</v>
      </c>
      <c r="EM479">
        <v>4</v>
      </c>
      <c r="EN479" t="b">
        <v>0</v>
      </c>
    </row>
    <row r="480" spans="1:144" ht="15.75">
      <c r="A480" t="s">
        <v>3721</v>
      </c>
      <c r="B480" t="s">
        <v>1568</v>
      </c>
      <c r="C480" t="s">
        <v>1568</v>
      </c>
      <c r="D480" t="s">
        <v>3745</v>
      </c>
      <c r="E480" t="s">
        <v>3746</v>
      </c>
      <c r="F480"/>
      <c r="G480" t="s">
        <v>3745</v>
      </c>
      <c r="H480" t="s">
        <v>3747</v>
      </c>
      <c r="I480" t="s">
        <v>1230</v>
      </c>
      <c r="J480"/>
      <c r="K480"/>
      <c r="L480" t="s">
        <v>1743</v>
      </c>
      <c r="M480" t="s">
        <v>2001</v>
      </c>
      <c r="N480"/>
      <c r="O480" t="s">
        <v>3725</v>
      </c>
      <c r="P480" t="s">
        <v>1568</v>
      </c>
      <c r="Q480" t="s">
        <v>1228</v>
      </c>
      <c r="R480" t="s">
        <v>1760</v>
      </c>
      <c r="S480"/>
      <c r="T480"/>
      <c r="U480" t="s">
        <v>13440</v>
      </c>
      <c r="V480" t="s">
        <v>13440</v>
      </c>
      <c r="W480"/>
      <c r="X480"/>
      <c r="Y480"/>
      <c r="Z480"/>
      <c r="AA480"/>
      <c r="AB480"/>
      <c r="AC480"/>
      <c r="AD480"/>
      <c r="AE480"/>
      <c r="AF480"/>
      <c r="AG480"/>
      <c r="AH480"/>
      <c r="AI480"/>
      <c r="AJ480"/>
      <c r="AK480"/>
      <c r="AL480"/>
      <c r="AM480"/>
      <c r="AN480"/>
      <c r="AO480" s="108" t="s">
        <v>43</v>
      </c>
      <c r="AP480" t="s">
        <v>2850</v>
      </c>
      <c r="AQ480">
        <v>9</v>
      </c>
      <c r="AR480" t="s">
        <v>7733</v>
      </c>
      <c r="AS480" t="s">
        <v>1568</v>
      </c>
      <c r="AT480" t="s">
        <v>1885</v>
      </c>
      <c r="AU480" t="s">
        <v>3746</v>
      </c>
      <c r="AV480" t="s">
        <v>7734</v>
      </c>
      <c r="AW480" t="s">
        <v>1744</v>
      </c>
      <c r="AX480" t="s">
        <v>1740</v>
      </c>
      <c r="AY480" t="s">
        <v>7735</v>
      </c>
      <c r="AZ480" t="s">
        <v>1228</v>
      </c>
      <c r="BA480" t="s">
        <v>7736</v>
      </c>
      <c r="BB480" t="s">
        <v>1230</v>
      </c>
      <c r="BC480" t="s">
        <v>1743</v>
      </c>
      <c r="BD480" t="s">
        <v>7737</v>
      </c>
      <c r="BE480" t="s">
        <v>3739</v>
      </c>
      <c r="BF480">
        <v>480</v>
      </c>
      <c r="BG480">
        <v>478</v>
      </c>
      <c r="BH480">
        <v>0</v>
      </c>
      <c r="BI480" t="s">
        <v>3746</v>
      </c>
      <c r="BJ480">
        <v>1</v>
      </c>
      <c r="BK480">
        <v>0</v>
      </c>
      <c r="BL480">
        <v>0</v>
      </c>
      <c r="BM480" t="s">
        <v>1547</v>
      </c>
      <c r="BN480" t="s">
        <v>3740</v>
      </c>
      <c r="BO480" t="s">
        <v>7719</v>
      </c>
      <c r="BP480" t="s" cm="1">
        <v>7718</v>
      </c>
      <c r="BQ480" t="s">
        <v>1547</v>
      </c>
      <c r="BR480" t="s">
        <v>7335</v>
      </c>
      <c r="BS480">
        <v>8</v>
      </c>
      <c r="BT480" t="s">
        <v>1724</v>
      </c>
      <c r="BU480" t="s">
        <v>3721</v>
      </c>
      <c r="BV480" t="s">
        <v>3745</v>
      </c>
      <c r="BW480" t="s">
        <v>7734</v>
      </c>
      <c r="BX480" t="s">
        <v>7738</v>
      </c>
      <c r="BY480" t="s">
        <v>1744</v>
      </c>
      <c r="BZ480" t="s">
        <v>1547</v>
      </c>
      <c r="CA480" t="s">
        <v>1744</v>
      </c>
      <c r="CB480" t="s">
        <v>2001</v>
      </c>
      <c r="CC480"/>
      <c r="CD480" t="s">
        <v>998</v>
      </c>
      <c r="CE480" t="s">
        <v>1230</v>
      </c>
      <c r="CF480" t="s">
        <v>7739</v>
      </c>
      <c r="CG480" t="s">
        <v>7740</v>
      </c>
      <c r="CH480" t="s">
        <v>1230</v>
      </c>
      <c r="CI480" t="s">
        <v>1547</v>
      </c>
      <c r="CJ480" t="s">
        <v>1760</v>
      </c>
      <c r="CK480" t="s">
        <v>1568</v>
      </c>
      <c r="CL480"/>
      <c r="CM480"/>
      <c r="CN480" t="s">
        <v>13440</v>
      </c>
      <c r="CO480" t="s">
        <v>13440</v>
      </c>
      <c r="CP480" t="s">
        <v>13440</v>
      </c>
      <c r="CQ480" t="s">
        <v>13440</v>
      </c>
      <c r="CR480" t="s">
        <v>1547</v>
      </c>
      <c r="CS480">
        <v>9</v>
      </c>
      <c r="CT480" t="s">
        <v>7335</v>
      </c>
      <c r="CU480" t="s">
        <v>7335</v>
      </c>
      <c r="CV480" t="s">
        <v>7335</v>
      </c>
      <c r="CW480" t="s">
        <v>1547</v>
      </c>
      <c r="CX480" t="s">
        <v>1547</v>
      </c>
      <c r="CY480">
        <v>478</v>
      </c>
      <c r="CZ480" t="s">
        <v>8063</v>
      </c>
      <c r="DA480" t="s">
        <v>1547</v>
      </c>
      <c r="DB480" t="s">
        <v>1881</v>
      </c>
      <c r="DC480" t="s">
        <v>1882</v>
      </c>
      <c r="DD480" t="s">
        <v>3746</v>
      </c>
      <c r="DE480" t="s">
        <v>1228</v>
      </c>
      <c r="DF480" t="s">
        <v>3745</v>
      </c>
      <c r="DG480" t="s">
        <v>1547</v>
      </c>
      <c r="DH480" t="s">
        <v>1547</v>
      </c>
      <c r="DI480" t="s">
        <v>1892</v>
      </c>
      <c r="DJ480" t="s">
        <v>7733</v>
      </c>
      <c r="DK480"/>
      <c r="DL480" t="s">
        <v>1892</v>
      </c>
      <c r="DM480">
        <v>9</v>
      </c>
      <c r="DN480" t="s">
        <v>1883</v>
      </c>
      <c r="DO480" t="s">
        <v>1568</v>
      </c>
      <c r="DP480" t="b">
        <v>1</v>
      </c>
      <c r="DQ480" t="b">
        <v>0</v>
      </c>
      <c r="DR480" t="b">
        <v>1</v>
      </c>
      <c r="DS480" t="b">
        <v>0</v>
      </c>
      <c r="DT480" t="b">
        <v>0</v>
      </c>
      <c r="DU480" t="b">
        <v>1</v>
      </c>
      <c r="DV480" t="b">
        <v>0</v>
      </c>
      <c r="DW480">
        <v>0</v>
      </c>
      <c r="DX480" t="b">
        <v>0</v>
      </c>
      <c r="DY480" t="b">
        <v>0</v>
      </c>
      <c r="DZ480" t="b">
        <v>0</v>
      </c>
      <c r="EA480" t="b">
        <v>0</v>
      </c>
      <c r="EB480" t="b">
        <v>0</v>
      </c>
      <c r="EC480" t="b">
        <v>0</v>
      </c>
      <c r="ED480" t="b">
        <v>0</v>
      </c>
      <c r="EE480" t="b">
        <v>0</v>
      </c>
      <c r="EF480" t="b">
        <v>0</v>
      </c>
      <c r="EG480" t="b" cm="1">
        <v>0</v>
      </c>
      <c r="EH480" t="b">
        <v>0</v>
      </c>
      <c r="EI480" t="b">
        <v>0</v>
      </c>
      <c r="EJ480" t="b">
        <v>0</v>
      </c>
      <c r="EK480" t="s">
        <v>1547</v>
      </c>
      <c r="EL480">
        <v>0</v>
      </c>
      <c r="EM480">
        <v>16</v>
      </c>
      <c r="EN480" t="b">
        <v>0</v>
      </c>
    </row>
    <row r="481" spans="1:144" ht="15.75">
      <c r="A481" t="s">
        <v>3721</v>
      </c>
      <c r="B481" t="s">
        <v>1568</v>
      </c>
      <c r="C481" t="s">
        <v>1568</v>
      </c>
      <c r="D481" t="s">
        <v>3748</v>
      </c>
      <c r="E481" t="s">
        <v>3749</v>
      </c>
      <c r="F481"/>
      <c r="G481" t="s">
        <v>3748</v>
      </c>
      <c r="H481" t="s">
        <v>3750</v>
      </c>
      <c r="I481" t="s">
        <v>1230</v>
      </c>
      <c r="J481"/>
      <c r="K481"/>
      <c r="L481" t="s">
        <v>1743</v>
      </c>
      <c r="M481" t="s">
        <v>2001</v>
      </c>
      <c r="N481"/>
      <c r="O481" t="s">
        <v>3725</v>
      </c>
      <c r="P481" t="s">
        <v>1568</v>
      </c>
      <c r="Q481" t="s">
        <v>1228</v>
      </c>
      <c r="R481" t="s">
        <v>1760</v>
      </c>
      <c r="S481"/>
      <c r="T481"/>
      <c r="U481" t="s">
        <v>13441</v>
      </c>
      <c r="V481" t="s">
        <v>13441</v>
      </c>
      <c r="W481"/>
      <c r="X481"/>
      <c r="Y481"/>
      <c r="Z481"/>
      <c r="AA481"/>
      <c r="AB481"/>
      <c r="AC481"/>
      <c r="AD481"/>
      <c r="AE481"/>
      <c r="AF481"/>
      <c r="AG481"/>
      <c r="AH481"/>
      <c r="AI481"/>
      <c r="AJ481"/>
      <c r="AK481"/>
      <c r="AL481"/>
      <c r="AM481"/>
      <c r="AN481"/>
      <c r="AO481" s="108" t="s">
        <v>43</v>
      </c>
      <c r="AP481" t="s">
        <v>2850</v>
      </c>
      <c r="AQ481">
        <v>10</v>
      </c>
      <c r="AR481" t="s">
        <v>7742</v>
      </c>
      <c r="AS481" t="s">
        <v>1568</v>
      </c>
      <c r="AT481" t="s">
        <v>1885</v>
      </c>
      <c r="AU481" t="s">
        <v>3749</v>
      </c>
      <c r="AV481" t="s">
        <v>7743</v>
      </c>
      <c r="AW481" t="s">
        <v>1744</v>
      </c>
      <c r="AX481" t="s">
        <v>1740</v>
      </c>
      <c r="AY481" t="s">
        <v>7744</v>
      </c>
      <c r="AZ481" t="s">
        <v>1228</v>
      </c>
      <c r="BA481" t="s">
        <v>7745</v>
      </c>
      <c r="BB481" t="s">
        <v>1230</v>
      </c>
      <c r="BC481" t="s">
        <v>1743</v>
      </c>
      <c r="BD481" t="s">
        <v>7746</v>
      </c>
      <c r="BE481" t="s">
        <v>3739</v>
      </c>
      <c r="BF481">
        <v>481</v>
      </c>
      <c r="BG481">
        <v>478</v>
      </c>
      <c r="BH481">
        <v>0</v>
      </c>
      <c r="BI481" t="s">
        <v>3749</v>
      </c>
      <c r="BJ481">
        <v>1</v>
      </c>
      <c r="BK481">
        <v>0</v>
      </c>
      <c r="BL481">
        <v>0</v>
      </c>
      <c r="BM481" t="s">
        <v>1547</v>
      </c>
      <c r="BN481" t="s">
        <v>3740</v>
      </c>
      <c r="BO481" t="s">
        <v>7719</v>
      </c>
      <c r="BP481" t="s" cm="1">
        <v>7718</v>
      </c>
      <c r="BQ481" t="s">
        <v>1547</v>
      </c>
      <c r="BR481" t="s">
        <v>7335</v>
      </c>
      <c r="BS481">
        <v>9</v>
      </c>
      <c r="BT481" t="s">
        <v>1726</v>
      </c>
      <c r="BU481" t="s">
        <v>3721</v>
      </c>
      <c r="BV481" t="s">
        <v>3748</v>
      </c>
      <c r="BW481" t="s">
        <v>7743</v>
      </c>
      <c r="BX481" t="s">
        <v>7747</v>
      </c>
      <c r="BY481" t="s">
        <v>1744</v>
      </c>
      <c r="BZ481" t="s">
        <v>1547</v>
      </c>
      <c r="CA481" t="s">
        <v>1744</v>
      </c>
      <c r="CB481" t="s">
        <v>2001</v>
      </c>
      <c r="CC481"/>
      <c r="CD481" t="s">
        <v>998</v>
      </c>
      <c r="CE481" t="s">
        <v>1230</v>
      </c>
      <c r="CF481" t="s">
        <v>7748</v>
      </c>
      <c r="CG481" t="s">
        <v>7749</v>
      </c>
      <c r="CH481" t="s">
        <v>1230</v>
      </c>
      <c r="CI481" t="s">
        <v>1547</v>
      </c>
      <c r="CJ481" t="s">
        <v>1760</v>
      </c>
      <c r="CK481" t="s">
        <v>1568</v>
      </c>
      <c r="CL481"/>
      <c r="CM481"/>
      <c r="CN481" t="s">
        <v>13441</v>
      </c>
      <c r="CO481" t="s">
        <v>13441</v>
      </c>
      <c r="CP481" t="s">
        <v>13441</v>
      </c>
      <c r="CQ481" t="s">
        <v>13441</v>
      </c>
      <c r="CR481" t="s">
        <v>1547</v>
      </c>
      <c r="CS481">
        <v>9</v>
      </c>
      <c r="CT481" t="s">
        <v>7335</v>
      </c>
      <c r="CU481" t="s">
        <v>7335</v>
      </c>
      <c r="CV481" t="s">
        <v>7335</v>
      </c>
      <c r="CW481" t="s">
        <v>1547</v>
      </c>
      <c r="CX481" t="s">
        <v>1547</v>
      </c>
      <c r="CY481">
        <v>479</v>
      </c>
      <c r="CZ481" t="s">
        <v>8066</v>
      </c>
      <c r="DA481" t="s">
        <v>1547</v>
      </c>
      <c r="DB481" t="s">
        <v>1881</v>
      </c>
      <c r="DC481" t="s">
        <v>1882</v>
      </c>
      <c r="DD481" t="s">
        <v>3749</v>
      </c>
      <c r="DE481" t="s">
        <v>1228</v>
      </c>
      <c r="DF481" t="s">
        <v>3748</v>
      </c>
      <c r="DG481" t="s">
        <v>1547</v>
      </c>
      <c r="DH481" t="s">
        <v>1547</v>
      </c>
      <c r="DI481" t="s">
        <v>1892</v>
      </c>
      <c r="DJ481" t="s">
        <v>7742</v>
      </c>
      <c r="DK481"/>
      <c r="DL481" t="s">
        <v>1892</v>
      </c>
      <c r="DM481">
        <v>9</v>
      </c>
      <c r="DN481" t="s">
        <v>1883</v>
      </c>
      <c r="DO481" t="s">
        <v>1568</v>
      </c>
      <c r="DP481" t="b">
        <v>1</v>
      </c>
      <c r="DQ481" t="b">
        <v>0</v>
      </c>
      <c r="DR481" t="b">
        <v>1</v>
      </c>
      <c r="DS481" t="b">
        <v>0</v>
      </c>
      <c r="DT481" t="b">
        <v>0</v>
      </c>
      <c r="DU481" t="b">
        <v>1</v>
      </c>
      <c r="DV481" t="b">
        <v>0</v>
      </c>
      <c r="DW481">
        <v>0</v>
      </c>
      <c r="DX481" t="b">
        <v>0</v>
      </c>
      <c r="DY481" t="b">
        <v>0</v>
      </c>
      <c r="DZ481" t="b">
        <v>0</v>
      </c>
      <c r="EA481" t="b">
        <v>0</v>
      </c>
      <c r="EB481" t="b">
        <v>0</v>
      </c>
      <c r="EC481" t="b">
        <v>0</v>
      </c>
      <c r="ED481" t="b">
        <v>0</v>
      </c>
      <c r="EE481" t="b">
        <v>0</v>
      </c>
      <c r="EF481" t="b">
        <v>0</v>
      </c>
      <c r="EG481" t="b" cm="1">
        <v>0</v>
      </c>
      <c r="EH481" t="b">
        <v>0</v>
      </c>
      <c r="EI481" t="b">
        <v>0</v>
      </c>
      <c r="EJ481" t="b">
        <v>0</v>
      </c>
      <c r="EK481" t="s">
        <v>1547</v>
      </c>
      <c r="EL481">
        <v>0</v>
      </c>
      <c r="EM481">
        <v>8</v>
      </c>
      <c r="EN481" t="b">
        <v>0</v>
      </c>
    </row>
    <row r="482" spans="1:144" ht="15.75">
      <c r="A482" t="s">
        <v>3721</v>
      </c>
      <c r="B482" t="s">
        <v>1568</v>
      </c>
      <c r="C482" t="s">
        <v>1568</v>
      </c>
      <c r="D482" t="s">
        <v>3751</v>
      </c>
      <c r="E482" t="s">
        <v>3752</v>
      </c>
      <c r="F482"/>
      <c r="G482" t="s">
        <v>3751</v>
      </c>
      <c r="H482" t="s">
        <v>3750</v>
      </c>
      <c r="I482" t="s">
        <v>1230</v>
      </c>
      <c r="J482"/>
      <c r="K482"/>
      <c r="L482" t="s">
        <v>1743</v>
      </c>
      <c r="M482" t="s">
        <v>2001</v>
      </c>
      <c r="N482"/>
      <c r="O482" t="s">
        <v>3725</v>
      </c>
      <c r="P482" t="s">
        <v>1568</v>
      </c>
      <c r="Q482" t="s">
        <v>1228</v>
      </c>
      <c r="R482" t="s">
        <v>1760</v>
      </c>
      <c r="S482"/>
      <c r="T482"/>
      <c r="U482" t="s">
        <v>13442</v>
      </c>
      <c r="V482" t="s">
        <v>13442</v>
      </c>
      <c r="W482"/>
      <c r="X482"/>
      <c r="Y482"/>
      <c r="Z482"/>
      <c r="AA482"/>
      <c r="AB482"/>
      <c r="AC482"/>
      <c r="AD482"/>
      <c r="AE482"/>
      <c r="AF482"/>
      <c r="AG482"/>
      <c r="AH482"/>
      <c r="AI482"/>
      <c r="AJ482"/>
      <c r="AK482"/>
      <c r="AL482"/>
      <c r="AM482"/>
      <c r="AN482"/>
      <c r="AO482" s="108" t="s">
        <v>43</v>
      </c>
      <c r="AP482" t="s">
        <v>2850</v>
      </c>
      <c r="AQ482">
        <v>11</v>
      </c>
      <c r="AR482" t="s">
        <v>7751</v>
      </c>
      <c r="AS482" t="s">
        <v>1568</v>
      </c>
      <c r="AT482" t="s">
        <v>1885</v>
      </c>
      <c r="AU482" t="s">
        <v>3752</v>
      </c>
      <c r="AV482" t="s">
        <v>7752</v>
      </c>
      <c r="AW482" t="s">
        <v>1744</v>
      </c>
      <c r="AX482" t="s">
        <v>1740</v>
      </c>
      <c r="AY482" t="s">
        <v>7753</v>
      </c>
      <c r="AZ482" t="s">
        <v>1228</v>
      </c>
      <c r="BA482" t="s">
        <v>7754</v>
      </c>
      <c r="BB482" t="s">
        <v>1230</v>
      </c>
      <c r="BC482" t="s">
        <v>1743</v>
      </c>
      <c r="BD482" t="s">
        <v>7755</v>
      </c>
      <c r="BE482" t="s">
        <v>3739</v>
      </c>
      <c r="BF482">
        <v>482</v>
      </c>
      <c r="BG482">
        <v>478</v>
      </c>
      <c r="BH482">
        <v>0</v>
      </c>
      <c r="BI482" t="s">
        <v>3752</v>
      </c>
      <c r="BJ482">
        <v>1</v>
      </c>
      <c r="BK482">
        <v>0</v>
      </c>
      <c r="BL482">
        <v>0</v>
      </c>
      <c r="BM482" t="s">
        <v>1547</v>
      </c>
      <c r="BN482" t="s">
        <v>3740</v>
      </c>
      <c r="BO482" t="s">
        <v>7719</v>
      </c>
      <c r="BP482" t="s" cm="1">
        <v>7718</v>
      </c>
      <c r="BQ482" t="s">
        <v>1547</v>
      </c>
      <c r="BR482" t="s">
        <v>7335</v>
      </c>
      <c r="BS482">
        <v>10</v>
      </c>
      <c r="BT482" t="s">
        <v>1785</v>
      </c>
      <c r="BU482" t="s">
        <v>3721</v>
      </c>
      <c r="BV482" t="s">
        <v>3751</v>
      </c>
      <c r="BW482" t="s">
        <v>7752</v>
      </c>
      <c r="BX482" t="s">
        <v>7747</v>
      </c>
      <c r="BY482" t="s">
        <v>1744</v>
      </c>
      <c r="BZ482" t="s">
        <v>1547</v>
      </c>
      <c r="CA482" t="s">
        <v>1744</v>
      </c>
      <c r="CB482" t="s">
        <v>2001</v>
      </c>
      <c r="CC482"/>
      <c r="CD482" t="s">
        <v>998</v>
      </c>
      <c r="CE482" t="s">
        <v>1230</v>
      </c>
      <c r="CF482" t="s">
        <v>7756</v>
      </c>
      <c r="CG482" t="s">
        <v>7757</v>
      </c>
      <c r="CH482" t="s">
        <v>1230</v>
      </c>
      <c r="CI482" t="s">
        <v>1547</v>
      </c>
      <c r="CJ482" t="s">
        <v>1760</v>
      </c>
      <c r="CK482" t="s">
        <v>1568</v>
      </c>
      <c r="CL482"/>
      <c r="CM482"/>
      <c r="CN482" t="s">
        <v>13442</v>
      </c>
      <c r="CO482" t="s">
        <v>13442</v>
      </c>
      <c r="CP482" t="s">
        <v>13442</v>
      </c>
      <c r="CQ482" t="s">
        <v>13442</v>
      </c>
      <c r="CR482" t="s">
        <v>1547</v>
      </c>
      <c r="CS482">
        <v>9</v>
      </c>
      <c r="CT482" t="s">
        <v>7335</v>
      </c>
      <c r="CU482" t="s">
        <v>7335</v>
      </c>
      <c r="CV482" t="s">
        <v>7335</v>
      </c>
      <c r="CW482" t="s">
        <v>1547</v>
      </c>
      <c r="CX482" t="s">
        <v>1547</v>
      </c>
      <c r="CY482">
        <v>480</v>
      </c>
      <c r="CZ482" t="s">
        <v>8074</v>
      </c>
      <c r="DA482" t="s">
        <v>1547</v>
      </c>
      <c r="DB482" t="s">
        <v>1881</v>
      </c>
      <c r="DC482" t="s">
        <v>1882</v>
      </c>
      <c r="DD482" t="s">
        <v>3752</v>
      </c>
      <c r="DE482" t="s">
        <v>1228</v>
      </c>
      <c r="DF482" t="s">
        <v>3751</v>
      </c>
      <c r="DG482" t="s">
        <v>1547</v>
      </c>
      <c r="DH482" t="s">
        <v>1547</v>
      </c>
      <c r="DI482" t="s">
        <v>1892</v>
      </c>
      <c r="DJ482" t="s">
        <v>7751</v>
      </c>
      <c r="DK482"/>
      <c r="DL482" t="s">
        <v>1892</v>
      </c>
      <c r="DM482">
        <v>9</v>
      </c>
      <c r="DN482" t="s">
        <v>1883</v>
      </c>
      <c r="DO482" t="s">
        <v>1568</v>
      </c>
      <c r="DP482" t="b">
        <v>1</v>
      </c>
      <c r="DQ482" t="b">
        <v>0</v>
      </c>
      <c r="DR482" t="b">
        <v>1</v>
      </c>
      <c r="DS482" t="b">
        <v>0</v>
      </c>
      <c r="DT482" t="b">
        <v>0</v>
      </c>
      <c r="DU482" t="b">
        <v>1</v>
      </c>
      <c r="DV482" t="b">
        <v>0</v>
      </c>
      <c r="DW482">
        <v>0</v>
      </c>
      <c r="DX482" t="b">
        <v>0</v>
      </c>
      <c r="DY482" t="b">
        <v>0</v>
      </c>
      <c r="DZ482" t="b">
        <v>0</v>
      </c>
      <c r="EA482" t="b">
        <v>0</v>
      </c>
      <c r="EB482" t="b">
        <v>0</v>
      </c>
      <c r="EC482" t="b">
        <v>0</v>
      </c>
      <c r="ED482" t="b">
        <v>0</v>
      </c>
      <c r="EE482" t="b">
        <v>0</v>
      </c>
      <c r="EF482" t="b">
        <v>0</v>
      </c>
      <c r="EG482" t="b" cm="1">
        <v>0</v>
      </c>
      <c r="EH482" t="b">
        <v>0</v>
      </c>
      <c r="EI482" t="b">
        <v>0</v>
      </c>
      <c r="EJ482" t="b">
        <v>0</v>
      </c>
      <c r="EK482" t="s">
        <v>1547</v>
      </c>
      <c r="EL482">
        <v>0</v>
      </c>
      <c r="EM482">
        <v>8</v>
      </c>
      <c r="EN482" t="b">
        <v>0</v>
      </c>
    </row>
    <row r="483" spans="1:144" ht="15.75">
      <c r="A483" t="s">
        <v>3721</v>
      </c>
      <c r="B483" t="s">
        <v>1568</v>
      </c>
      <c r="C483" t="s">
        <v>1568</v>
      </c>
      <c r="D483" t="s">
        <v>3753</v>
      </c>
      <c r="E483" t="s">
        <v>3754</v>
      </c>
      <c r="F483"/>
      <c r="G483" t="s">
        <v>3753</v>
      </c>
      <c r="H483" t="s">
        <v>3750</v>
      </c>
      <c r="I483" t="s">
        <v>1230</v>
      </c>
      <c r="J483"/>
      <c r="K483"/>
      <c r="L483" t="s">
        <v>1743</v>
      </c>
      <c r="M483" t="s">
        <v>2001</v>
      </c>
      <c r="N483"/>
      <c r="O483" t="s">
        <v>3725</v>
      </c>
      <c r="P483" t="s">
        <v>1568</v>
      </c>
      <c r="Q483" t="s">
        <v>1228</v>
      </c>
      <c r="R483" t="s">
        <v>1760</v>
      </c>
      <c r="S483"/>
      <c r="T483"/>
      <c r="U483" t="s">
        <v>13443</v>
      </c>
      <c r="V483" t="s">
        <v>13443</v>
      </c>
      <c r="W483"/>
      <c r="X483"/>
      <c r="Y483"/>
      <c r="Z483"/>
      <c r="AA483"/>
      <c r="AB483"/>
      <c r="AC483"/>
      <c r="AD483"/>
      <c r="AE483"/>
      <c r="AF483"/>
      <c r="AG483"/>
      <c r="AH483"/>
      <c r="AI483"/>
      <c r="AJ483"/>
      <c r="AK483"/>
      <c r="AL483"/>
      <c r="AM483"/>
      <c r="AN483"/>
      <c r="AO483" s="108" t="s">
        <v>43</v>
      </c>
      <c r="AP483" t="s">
        <v>2850</v>
      </c>
      <c r="AQ483">
        <v>12</v>
      </c>
      <c r="AR483" t="s">
        <v>7759</v>
      </c>
      <c r="AS483" t="s">
        <v>1568</v>
      </c>
      <c r="AT483" t="s">
        <v>1885</v>
      </c>
      <c r="AU483" t="s">
        <v>3754</v>
      </c>
      <c r="AV483" t="s">
        <v>7760</v>
      </c>
      <c r="AW483" t="s">
        <v>1744</v>
      </c>
      <c r="AX483" t="s">
        <v>1740</v>
      </c>
      <c r="AY483" t="s">
        <v>7761</v>
      </c>
      <c r="AZ483" t="s">
        <v>1228</v>
      </c>
      <c r="BA483" t="s">
        <v>7762</v>
      </c>
      <c r="BB483" t="s">
        <v>1230</v>
      </c>
      <c r="BC483" t="s">
        <v>1743</v>
      </c>
      <c r="BD483" t="s">
        <v>7763</v>
      </c>
      <c r="BE483" t="s">
        <v>3739</v>
      </c>
      <c r="BF483">
        <v>483</v>
      </c>
      <c r="BG483">
        <v>478</v>
      </c>
      <c r="BH483">
        <v>0</v>
      </c>
      <c r="BI483" t="s">
        <v>3754</v>
      </c>
      <c r="BJ483">
        <v>1</v>
      </c>
      <c r="BK483">
        <v>0</v>
      </c>
      <c r="BL483">
        <v>0</v>
      </c>
      <c r="BM483" t="s">
        <v>1547</v>
      </c>
      <c r="BN483" t="s">
        <v>3740</v>
      </c>
      <c r="BO483" t="s">
        <v>7719</v>
      </c>
      <c r="BP483" t="s" cm="1">
        <v>7718</v>
      </c>
      <c r="BQ483" t="s">
        <v>1547</v>
      </c>
      <c r="BR483" t="s">
        <v>7335</v>
      </c>
      <c r="BS483">
        <v>11</v>
      </c>
      <c r="BT483" t="s">
        <v>1729</v>
      </c>
      <c r="BU483" t="s">
        <v>3721</v>
      </c>
      <c r="BV483" t="s">
        <v>3753</v>
      </c>
      <c r="BW483" t="s">
        <v>7760</v>
      </c>
      <c r="BX483" t="s">
        <v>7747</v>
      </c>
      <c r="BY483" t="s">
        <v>1744</v>
      </c>
      <c r="BZ483" t="s">
        <v>1547</v>
      </c>
      <c r="CA483" t="s">
        <v>1744</v>
      </c>
      <c r="CB483" t="s">
        <v>2001</v>
      </c>
      <c r="CC483"/>
      <c r="CD483" t="s">
        <v>998</v>
      </c>
      <c r="CE483" t="s">
        <v>1230</v>
      </c>
      <c r="CF483" t="s">
        <v>7764</v>
      </c>
      <c r="CG483" t="s">
        <v>7765</v>
      </c>
      <c r="CH483" t="s">
        <v>1230</v>
      </c>
      <c r="CI483" t="s">
        <v>1547</v>
      </c>
      <c r="CJ483" t="s">
        <v>1760</v>
      </c>
      <c r="CK483" t="s">
        <v>1568</v>
      </c>
      <c r="CL483"/>
      <c r="CM483"/>
      <c r="CN483" t="s">
        <v>13443</v>
      </c>
      <c r="CO483" t="s">
        <v>13443</v>
      </c>
      <c r="CP483" t="s">
        <v>13443</v>
      </c>
      <c r="CQ483" t="s">
        <v>13443</v>
      </c>
      <c r="CR483" t="s">
        <v>1547</v>
      </c>
      <c r="CS483">
        <v>9</v>
      </c>
      <c r="CT483" t="s">
        <v>7335</v>
      </c>
      <c r="CU483" t="s">
        <v>7335</v>
      </c>
      <c r="CV483" t="s">
        <v>7335</v>
      </c>
      <c r="CW483" t="s">
        <v>1547</v>
      </c>
      <c r="CX483" t="s">
        <v>1547</v>
      </c>
      <c r="CY483">
        <v>481</v>
      </c>
      <c r="CZ483" t="s">
        <v>8077</v>
      </c>
      <c r="DA483" t="s">
        <v>1547</v>
      </c>
      <c r="DB483" t="s">
        <v>1881</v>
      </c>
      <c r="DC483" t="s">
        <v>1882</v>
      </c>
      <c r="DD483" t="s">
        <v>3754</v>
      </c>
      <c r="DE483" t="s">
        <v>1228</v>
      </c>
      <c r="DF483" t="s">
        <v>3753</v>
      </c>
      <c r="DG483" t="s">
        <v>1547</v>
      </c>
      <c r="DH483" t="s">
        <v>1547</v>
      </c>
      <c r="DI483" t="s">
        <v>1892</v>
      </c>
      <c r="DJ483" t="s">
        <v>7759</v>
      </c>
      <c r="DK483"/>
      <c r="DL483" t="s">
        <v>1892</v>
      </c>
      <c r="DM483">
        <v>9</v>
      </c>
      <c r="DN483" t="s">
        <v>1883</v>
      </c>
      <c r="DO483" t="s">
        <v>1568</v>
      </c>
      <c r="DP483" t="b">
        <v>1</v>
      </c>
      <c r="DQ483" t="b">
        <v>0</v>
      </c>
      <c r="DR483" t="b">
        <v>1</v>
      </c>
      <c r="DS483" t="b">
        <v>0</v>
      </c>
      <c r="DT483" t="b">
        <v>0</v>
      </c>
      <c r="DU483" t="b">
        <v>1</v>
      </c>
      <c r="DV483" t="b">
        <v>0</v>
      </c>
      <c r="DW483">
        <v>0</v>
      </c>
      <c r="DX483" t="b">
        <v>0</v>
      </c>
      <c r="DY483" t="b">
        <v>0</v>
      </c>
      <c r="DZ483" t="b">
        <v>0</v>
      </c>
      <c r="EA483" t="b">
        <v>0</v>
      </c>
      <c r="EB483" t="b">
        <v>0</v>
      </c>
      <c r="EC483" t="b">
        <v>0</v>
      </c>
      <c r="ED483" t="b">
        <v>0</v>
      </c>
      <c r="EE483" t="b">
        <v>0</v>
      </c>
      <c r="EF483" t="b">
        <v>0</v>
      </c>
      <c r="EG483" t="b" cm="1">
        <v>0</v>
      </c>
      <c r="EH483" t="b">
        <v>0</v>
      </c>
      <c r="EI483" t="b">
        <v>0</v>
      </c>
      <c r="EJ483" t="b">
        <v>0</v>
      </c>
      <c r="EK483" t="s">
        <v>1547</v>
      </c>
      <c r="EL483">
        <v>0</v>
      </c>
      <c r="EM483">
        <v>9</v>
      </c>
      <c r="EN483" t="b">
        <v>0</v>
      </c>
    </row>
    <row r="484" spans="1:144" ht="15.75">
      <c r="A484" t="s">
        <v>3721</v>
      </c>
      <c r="B484" t="s">
        <v>1568</v>
      </c>
      <c r="C484" t="s">
        <v>1568</v>
      </c>
      <c r="D484" t="s">
        <v>3755</v>
      </c>
      <c r="E484" t="s">
        <v>3756</v>
      </c>
      <c r="F484"/>
      <c r="G484" t="s">
        <v>3755</v>
      </c>
      <c r="H484" t="s">
        <v>3750</v>
      </c>
      <c r="I484" t="s">
        <v>1230</v>
      </c>
      <c r="J484"/>
      <c r="K484"/>
      <c r="L484" t="s">
        <v>1743</v>
      </c>
      <c r="M484" t="s">
        <v>2001</v>
      </c>
      <c r="N484"/>
      <c r="O484" t="s">
        <v>3725</v>
      </c>
      <c r="P484" t="s">
        <v>1568</v>
      </c>
      <c r="Q484" t="s">
        <v>1228</v>
      </c>
      <c r="R484" t="s">
        <v>1760</v>
      </c>
      <c r="S484"/>
      <c r="T484"/>
      <c r="U484" t="s">
        <v>13444</v>
      </c>
      <c r="V484" t="s">
        <v>13444</v>
      </c>
      <c r="W484"/>
      <c r="X484"/>
      <c r="Y484"/>
      <c r="Z484"/>
      <c r="AA484"/>
      <c r="AB484"/>
      <c r="AC484"/>
      <c r="AD484"/>
      <c r="AE484"/>
      <c r="AF484"/>
      <c r="AG484"/>
      <c r="AH484"/>
      <c r="AI484"/>
      <c r="AJ484"/>
      <c r="AK484"/>
      <c r="AL484"/>
      <c r="AM484"/>
      <c r="AN484"/>
      <c r="AO484" s="108" t="s">
        <v>43</v>
      </c>
      <c r="AP484" t="s">
        <v>2850</v>
      </c>
      <c r="AQ484">
        <v>13</v>
      </c>
      <c r="AR484" t="s">
        <v>7767</v>
      </c>
      <c r="AS484" t="s">
        <v>1568</v>
      </c>
      <c r="AT484" t="s">
        <v>1885</v>
      </c>
      <c r="AU484" t="s">
        <v>3756</v>
      </c>
      <c r="AV484" t="s">
        <v>7768</v>
      </c>
      <c r="AW484" t="s">
        <v>1744</v>
      </c>
      <c r="AX484" t="s">
        <v>1740</v>
      </c>
      <c r="AY484" t="s">
        <v>7769</v>
      </c>
      <c r="AZ484" t="s">
        <v>1228</v>
      </c>
      <c r="BA484" t="s">
        <v>7770</v>
      </c>
      <c r="BB484" t="s">
        <v>1230</v>
      </c>
      <c r="BC484" t="s">
        <v>1743</v>
      </c>
      <c r="BD484" t="s">
        <v>7771</v>
      </c>
      <c r="BE484" t="s">
        <v>3739</v>
      </c>
      <c r="BF484">
        <v>484</v>
      </c>
      <c r="BG484">
        <v>478</v>
      </c>
      <c r="BH484">
        <v>0</v>
      </c>
      <c r="BI484" t="s">
        <v>3756</v>
      </c>
      <c r="BJ484">
        <v>1</v>
      </c>
      <c r="BK484">
        <v>0</v>
      </c>
      <c r="BL484">
        <v>0</v>
      </c>
      <c r="BM484" t="s">
        <v>1547</v>
      </c>
      <c r="BN484" t="s">
        <v>3740</v>
      </c>
      <c r="BO484" t="s">
        <v>7719</v>
      </c>
      <c r="BP484" t="s" cm="1">
        <v>7718</v>
      </c>
      <c r="BQ484" t="s">
        <v>1547</v>
      </c>
      <c r="BR484" t="s">
        <v>7335</v>
      </c>
      <c r="BS484">
        <v>12</v>
      </c>
      <c r="BT484" t="s">
        <v>1730</v>
      </c>
      <c r="BU484" t="s">
        <v>3721</v>
      </c>
      <c r="BV484" t="s">
        <v>3755</v>
      </c>
      <c r="BW484" t="s">
        <v>7768</v>
      </c>
      <c r="BX484" t="s">
        <v>7747</v>
      </c>
      <c r="BY484" t="s">
        <v>1744</v>
      </c>
      <c r="BZ484" t="s">
        <v>1547</v>
      </c>
      <c r="CA484" t="s">
        <v>1744</v>
      </c>
      <c r="CB484" t="s">
        <v>2001</v>
      </c>
      <c r="CC484"/>
      <c r="CD484" t="s">
        <v>998</v>
      </c>
      <c r="CE484" t="s">
        <v>1230</v>
      </c>
      <c r="CF484" t="s">
        <v>7772</v>
      </c>
      <c r="CG484" t="s">
        <v>7773</v>
      </c>
      <c r="CH484" t="s">
        <v>1230</v>
      </c>
      <c r="CI484" t="s">
        <v>1547</v>
      </c>
      <c r="CJ484" t="s">
        <v>1760</v>
      </c>
      <c r="CK484" t="s">
        <v>1568</v>
      </c>
      <c r="CL484"/>
      <c r="CM484"/>
      <c r="CN484" t="s">
        <v>13444</v>
      </c>
      <c r="CO484" t="s">
        <v>13444</v>
      </c>
      <c r="CP484" t="s">
        <v>13444</v>
      </c>
      <c r="CQ484" t="s">
        <v>13444</v>
      </c>
      <c r="CR484" t="s">
        <v>1547</v>
      </c>
      <c r="CS484">
        <v>9</v>
      </c>
      <c r="CT484" t="s">
        <v>7335</v>
      </c>
      <c r="CU484" t="s">
        <v>7335</v>
      </c>
      <c r="CV484" t="s">
        <v>7335</v>
      </c>
      <c r="CW484" t="s">
        <v>1547</v>
      </c>
      <c r="CX484" t="s">
        <v>1547</v>
      </c>
      <c r="CY484">
        <v>482</v>
      </c>
      <c r="CZ484" t="s">
        <v>8080</v>
      </c>
      <c r="DA484" t="s">
        <v>1547</v>
      </c>
      <c r="DB484" t="s">
        <v>1881</v>
      </c>
      <c r="DC484" t="s">
        <v>1882</v>
      </c>
      <c r="DD484" t="s">
        <v>3756</v>
      </c>
      <c r="DE484" t="s">
        <v>1228</v>
      </c>
      <c r="DF484" t="s">
        <v>3755</v>
      </c>
      <c r="DG484" t="s">
        <v>1547</v>
      </c>
      <c r="DH484" t="s">
        <v>1547</v>
      </c>
      <c r="DI484" t="s">
        <v>1892</v>
      </c>
      <c r="DJ484" t="s">
        <v>7767</v>
      </c>
      <c r="DK484"/>
      <c r="DL484" t="s">
        <v>1892</v>
      </c>
      <c r="DM484">
        <v>9</v>
      </c>
      <c r="DN484" t="s">
        <v>1883</v>
      </c>
      <c r="DO484" t="s">
        <v>1568</v>
      </c>
      <c r="DP484" t="b">
        <v>1</v>
      </c>
      <c r="DQ484" t="b">
        <v>0</v>
      </c>
      <c r="DR484" t="b">
        <v>1</v>
      </c>
      <c r="DS484" t="b">
        <v>0</v>
      </c>
      <c r="DT484" t="b">
        <v>0</v>
      </c>
      <c r="DU484" t="b">
        <v>1</v>
      </c>
      <c r="DV484" t="b">
        <v>0</v>
      </c>
      <c r="DW484">
        <v>0</v>
      </c>
      <c r="DX484" t="b">
        <v>0</v>
      </c>
      <c r="DY484" t="b">
        <v>0</v>
      </c>
      <c r="DZ484" t="b">
        <v>0</v>
      </c>
      <c r="EA484" t="b">
        <v>0</v>
      </c>
      <c r="EB484" t="b">
        <v>0</v>
      </c>
      <c r="EC484" t="b">
        <v>0</v>
      </c>
      <c r="ED484" t="b">
        <v>0</v>
      </c>
      <c r="EE484" t="b">
        <v>0</v>
      </c>
      <c r="EF484" t="b">
        <v>0</v>
      </c>
      <c r="EG484" t="b" cm="1">
        <v>0</v>
      </c>
      <c r="EH484" t="b">
        <v>0</v>
      </c>
      <c r="EI484" t="b">
        <v>0</v>
      </c>
      <c r="EJ484" t="b">
        <v>0</v>
      </c>
      <c r="EK484" t="s">
        <v>1547</v>
      </c>
      <c r="EL484">
        <v>0</v>
      </c>
      <c r="EM484">
        <v>9</v>
      </c>
      <c r="EN484" t="b">
        <v>0</v>
      </c>
    </row>
    <row r="485" spans="1:144" ht="15.75">
      <c r="A485" t="s">
        <v>3721</v>
      </c>
      <c r="B485" t="s">
        <v>1568</v>
      </c>
      <c r="C485" t="s">
        <v>1568</v>
      </c>
      <c r="D485" t="s">
        <v>3757</v>
      </c>
      <c r="E485" t="s">
        <v>3758</v>
      </c>
      <c r="F485" t="s">
        <v>3759</v>
      </c>
      <c r="G485" t="s">
        <v>3757</v>
      </c>
      <c r="H485" t="s">
        <v>3757</v>
      </c>
      <c r="I485" t="s">
        <v>1244</v>
      </c>
      <c r="J485"/>
      <c r="K485"/>
      <c r="L485" t="s">
        <v>3190</v>
      </c>
      <c r="M485"/>
      <c r="N485"/>
      <c r="O485" t="s">
        <v>3725</v>
      </c>
      <c r="P485" t="s">
        <v>1568</v>
      </c>
      <c r="Q485" t="s">
        <v>1228</v>
      </c>
      <c r="R485" t="s">
        <v>1760</v>
      </c>
      <c r="S485"/>
      <c r="T485"/>
      <c r="U485" t="s">
        <v>13445</v>
      </c>
      <c r="V485"/>
      <c r="W485"/>
      <c r="X485"/>
      <c r="Y485"/>
      <c r="Z485"/>
      <c r="AA485"/>
      <c r="AB485"/>
      <c r="AC485"/>
      <c r="AD485"/>
      <c r="AE485"/>
      <c r="AF485"/>
      <c r="AG485"/>
      <c r="AH485"/>
      <c r="AI485"/>
      <c r="AJ485"/>
      <c r="AK485"/>
      <c r="AL485"/>
      <c r="AM485"/>
      <c r="AN485"/>
      <c r="AO485" s="108" t="s">
        <v>43</v>
      </c>
      <c r="AP485" t="s">
        <v>2850</v>
      </c>
      <c r="AQ485">
        <v>14</v>
      </c>
      <c r="AR485" t="s">
        <v>7775</v>
      </c>
      <c r="AS485" t="s">
        <v>1568</v>
      </c>
      <c r="AT485" t="s">
        <v>1885</v>
      </c>
      <c r="AU485" t="s">
        <v>3758</v>
      </c>
      <c r="AV485" t="s">
        <v>7776</v>
      </c>
      <c r="AW485" t="s">
        <v>7777</v>
      </c>
      <c r="AX485" t="s">
        <v>1740</v>
      </c>
      <c r="AY485" t="s">
        <v>7778</v>
      </c>
      <c r="AZ485" t="s">
        <v>1228</v>
      </c>
      <c r="BA485" t="s">
        <v>7779</v>
      </c>
      <c r="BB485" t="s">
        <v>1244</v>
      </c>
      <c r="BC485" t="s">
        <v>3190</v>
      </c>
      <c r="BD485" t="s">
        <v>7780</v>
      </c>
      <c r="BE485" t="s">
        <v>3757</v>
      </c>
      <c r="BF485">
        <v>485</v>
      </c>
      <c r="BG485">
        <v>0</v>
      </c>
      <c r="BH485">
        <v>0</v>
      </c>
      <c r="BI485" t="s">
        <v>1547</v>
      </c>
      <c r="BJ485">
        <v>0</v>
      </c>
      <c r="BK485">
        <v>0</v>
      </c>
      <c r="BL485">
        <v>0</v>
      </c>
      <c r="BM485" t="s">
        <v>1547</v>
      </c>
      <c r="BN485" t="s">
        <v>1547</v>
      </c>
      <c r="BO485" t="s">
        <v>1547</v>
      </c>
      <c r="BP485" t="s" cm="1">
        <v>1547</v>
      </c>
      <c r="BQ485" t="s">
        <v>1547</v>
      </c>
      <c r="BR485" t="s">
        <v>7335</v>
      </c>
      <c r="BS485">
        <v>13</v>
      </c>
      <c r="BT485" t="s">
        <v>1731</v>
      </c>
      <c r="BU485" t="s">
        <v>3721</v>
      </c>
      <c r="BV485" t="s">
        <v>3757</v>
      </c>
      <c r="BW485" t="s">
        <v>7776</v>
      </c>
      <c r="BX485" t="s">
        <v>7778</v>
      </c>
      <c r="BY485" t="s">
        <v>1744</v>
      </c>
      <c r="BZ485" t="s">
        <v>1547</v>
      </c>
      <c r="CA485" t="s">
        <v>1744</v>
      </c>
      <c r="CB485" t="s">
        <v>1547</v>
      </c>
      <c r="CC485"/>
      <c r="CD485" t="s">
        <v>998</v>
      </c>
      <c r="CE485" t="s">
        <v>1244</v>
      </c>
      <c r="CF485" t="s">
        <v>3758</v>
      </c>
      <c r="CG485" t="s">
        <v>7776</v>
      </c>
      <c r="CH485" t="s">
        <v>1244</v>
      </c>
      <c r="CI485" t="s">
        <v>1547</v>
      </c>
      <c r="CJ485" t="s">
        <v>1760</v>
      </c>
      <c r="CK485" t="s">
        <v>1568</v>
      </c>
      <c r="CL485"/>
      <c r="CM485"/>
      <c r="CN485" t="s">
        <v>13445</v>
      </c>
      <c r="CO485" t="s">
        <v>1547</v>
      </c>
      <c r="CP485" t="s">
        <v>13445</v>
      </c>
      <c r="CQ485" t="s">
        <v>1547</v>
      </c>
      <c r="CR485" t="s">
        <v>1547</v>
      </c>
      <c r="CS485">
        <v>9</v>
      </c>
      <c r="CT485" t="s">
        <v>7335</v>
      </c>
      <c r="CU485" t="s">
        <v>7335</v>
      </c>
      <c r="CV485" t="s">
        <v>7335</v>
      </c>
      <c r="CW485" t="s">
        <v>1547</v>
      </c>
      <c r="CX485" t="s">
        <v>1547</v>
      </c>
      <c r="CY485">
        <v>483</v>
      </c>
      <c r="CZ485" t="s">
        <v>8084</v>
      </c>
      <c r="DA485" t="s">
        <v>1547</v>
      </c>
      <c r="DB485" t="s">
        <v>1881</v>
      </c>
      <c r="DC485" t="s">
        <v>1882</v>
      </c>
      <c r="DD485" t="s">
        <v>3758</v>
      </c>
      <c r="DE485" t="s">
        <v>1228</v>
      </c>
      <c r="DF485" t="s">
        <v>3757</v>
      </c>
      <c r="DG485" t="s">
        <v>1547</v>
      </c>
      <c r="DH485" t="s">
        <v>1547</v>
      </c>
      <c r="DI485" t="s">
        <v>1892</v>
      </c>
      <c r="DJ485" t="s">
        <v>7775</v>
      </c>
      <c r="DK485"/>
      <c r="DL485" t="s">
        <v>1892</v>
      </c>
      <c r="DM485">
        <v>9</v>
      </c>
      <c r="DN485" t="s">
        <v>1883</v>
      </c>
      <c r="DO485" t="s">
        <v>1568</v>
      </c>
      <c r="DP485" t="b">
        <v>1</v>
      </c>
      <c r="DQ485" t="b">
        <v>0</v>
      </c>
      <c r="DR485" t="b">
        <v>1</v>
      </c>
      <c r="DS485" t="b">
        <v>0</v>
      </c>
      <c r="DT485" t="b">
        <v>0</v>
      </c>
      <c r="DU485" t="b">
        <v>1</v>
      </c>
      <c r="DV485" t="b">
        <v>1</v>
      </c>
      <c r="DW485">
        <v>0</v>
      </c>
      <c r="DX485" t="b">
        <v>0</v>
      </c>
      <c r="DY485" t="b">
        <v>0</v>
      </c>
      <c r="DZ485" t="b">
        <v>0</v>
      </c>
      <c r="EA485" t="b">
        <v>0</v>
      </c>
      <c r="EB485" t="b">
        <v>0</v>
      </c>
      <c r="EC485" t="b">
        <v>0</v>
      </c>
      <c r="ED485" t="b">
        <v>0</v>
      </c>
      <c r="EE485" t="b">
        <v>0</v>
      </c>
      <c r="EF485" t="b">
        <v>0</v>
      </c>
      <c r="EG485" t="b" cm="1">
        <v>0</v>
      </c>
      <c r="EH485" t="b">
        <v>0</v>
      </c>
      <c r="EI485" t="b">
        <v>0</v>
      </c>
      <c r="EJ485" t="b">
        <v>0</v>
      </c>
      <c r="EK485" t="s">
        <v>1547</v>
      </c>
      <c r="EL485">
        <v>0</v>
      </c>
      <c r="EM485">
        <v>17</v>
      </c>
      <c r="EN485" t="b">
        <v>0</v>
      </c>
    </row>
    <row r="486" spans="1:144" ht="15.75">
      <c r="A486" t="s">
        <v>3721</v>
      </c>
      <c r="B486" t="s">
        <v>1568</v>
      </c>
      <c r="C486" t="s">
        <v>1568</v>
      </c>
      <c r="D486" t="s">
        <v>3760</v>
      </c>
      <c r="E486" t="s">
        <v>3761</v>
      </c>
      <c r="F486"/>
      <c r="G486" t="s">
        <v>3760</v>
      </c>
      <c r="H486"/>
      <c r="I486" t="s">
        <v>1230</v>
      </c>
      <c r="J486"/>
      <c r="K486"/>
      <c r="L486" t="s">
        <v>1743</v>
      </c>
      <c r="M486" t="s">
        <v>1995</v>
      </c>
      <c r="N486"/>
      <c r="O486" t="s">
        <v>3725</v>
      </c>
      <c r="P486" t="s">
        <v>1568</v>
      </c>
      <c r="Q486" t="s">
        <v>1228</v>
      </c>
      <c r="R486" t="s">
        <v>1760</v>
      </c>
      <c r="S486"/>
      <c r="T486"/>
      <c r="U486" t="s">
        <v>3762</v>
      </c>
      <c r="V486" t="s">
        <v>3762</v>
      </c>
      <c r="W486"/>
      <c r="X486"/>
      <c r="Y486"/>
      <c r="Z486"/>
      <c r="AA486"/>
      <c r="AB486"/>
      <c r="AC486"/>
      <c r="AD486"/>
      <c r="AE486"/>
      <c r="AF486"/>
      <c r="AG486"/>
      <c r="AH486"/>
      <c r="AI486"/>
      <c r="AJ486"/>
      <c r="AK486"/>
      <c r="AL486"/>
      <c r="AM486"/>
      <c r="AN486"/>
      <c r="AO486" s="108" t="s">
        <v>43</v>
      </c>
      <c r="AP486" t="s">
        <v>2850</v>
      </c>
      <c r="AQ486">
        <v>15</v>
      </c>
      <c r="AR486" t="s">
        <v>7782</v>
      </c>
      <c r="AS486" t="s">
        <v>1568</v>
      </c>
      <c r="AT486" t="s">
        <v>1885</v>
      </c>
      <c r="AU486" t="s">
        <v>3761</v>
      </c>
      <c r="AV486" t="s">
        <v>7783</v>
      </c>
      <c r="AW486" t="s">
        <v>1744</v>
      </c>
      <c r="AX486" t="s">
        <v>1740</v>
      </c>
      <c r="AY486" t="s">
        <v>7784</v>
      </c>
      <c r="AZ486" t="s">
        <v>1228</v>
      </c>
      <c r="BA486" t="s">
        <v>7785</v>
      </c>
      <c r="BB486" t="s">
        <v>1230</v>
      </c>
      <c r="BC486" t="s">
        <v>1743</v>
      </c>
      <c r="BD486" t="s">
        <v>7786</v>
      </c>
      <c r="BE486" t="s">
        <v>3757</v>
      </c>
      <c r="BF486">
        <v>486</v>
      </c>
      <c r="BG486">
        <v>485</v>
      </c>
      <c r="BH486">
        <v>0</v>
      </c>
      <c r="BI486" t="s">
        <v>3761</v>
      </c>
      <c r="BJ486">
        <v>1</v>
      </c>
      <c r="BK486">
        <v>0</v>
      </c>
      <c r="BL486">
        <v>0</v>
      </c>
      <c r="BM486" t="s">
        <v>1547</v>
      </c>
      <c r="BN486" t="s">
        <v>3758</v>
      </c>
      <c r="BO486" t="s">
        <v>7776</v>
      </c>
      <c r="BP486" t="s" cm="1">
        <v>7775</v>
      </c>
      <c r="BQ486" t="s">
        <v>1547</v>
      </c>
      <c r="BR486" t="s">
        <v>7335</v>
      </c>
      <c r="BS486">
        <v>14</v>
      </c>
      <c r="BT486" t="s">
        <v>5141</v>
      </c>
      <c r="BU486" t="s">
        <v>3721</v>
      </c>
      <c r="BV486" t="s">
        <v>3760</v>
      </c>
      <c r="BW486" t="s">
        <v>7783</v>
      </c>
      <c r="BX486" t="s">
        <v>1744</v>
      </c>
      <c r="BY486" t="s">
        <v>1744</v>
      </c>
      <c r="BZ486" t="s">
        <v>1547</v>
      </c>
      <c r="CA486" t="s">
        <v>1744</v>
      </c>
      <c r="CB486" t="s">
        <v>1995</v>
      </c>
      <c r="CC486"/>
      <c r="CD486" t="s">
        <v>998</v>
      </c>
      <c r="CE486" t="s">
        <v>1230</v>
      </c>
      <c r="CF486" t="s">
        <v>7787</v>
      </c>
      <c r="CG486" t="s">
        <v>7788</v>
      </c>
      <c r="CH486" t="s">
        <v>1230</v>
      </c>
      <c r="CI486" t="s">
        <v>1547</v>
      </c>
      <c r="CJ486" t="s">
        <v>1760</v>
      </c>
      <c r="CK486" t="s">
        <v>1568</v>
      </c>
      <c r="CL486"/>
      <c r="CM486"/>
      <c r="CN486" t="s">
        <v>3762</v>
      </c>
      <c r="CO486" t="s">
        <v>3762</v>
      </c>
      <c r="CP486" t="s">
        <v>3762</v>
      </c>
      <c r="CQ486" t="s">
        <v>3762</v>
      </c>
      <c r="CR486" t="s">
        <v>1547</v>
      </c>
      <c r="CS486">
        <v>9</v>
      </c>
      <c r="CT486" t="s">
        <v>7335</v>
      </c>
      <c r="CU486" t="s">
        <v>7335</v>
      </c>
      <c r="CV486" t="s">
        <v>7335</v>
      </c>
      <c r="CW486" t="s">
        <v>1547</v>
      </c>
      <c r="CX486" t="s">
        <v>1547</v>
      </c>
      <c r="CY486">
        <v>484</v>
      </c>
      <c r="CZ486" t="s">
        <v>8087</v>
      </c>
      <c r="DA486" t="s">
        <v>1547</v>
      </c>
      <c r="DB486" t="s">
        <v>1881</v>
      </c>
      <c r="DC486" t="s">
        <v>1882</v>
      </c>
      <c r="DD486" t="s">
        <v>3761</v>
      </c>
      <c r="DE486" t="s">
        <v>1228</v>
      </c>
      <c r="DF486" t="s">
        <v>3760</v>
      </c>
      <c r="DG486" t="s">
        <v>1547</v>
      </c>
      <c r="DH486" t="s">
        <v>1547</v>
      </c>
      <c r="DI486" t="s">
        <v>1892</v>
      </c>
      <c r="DJ486" t="s">
        <v>7782</v>
      </c>
      <c r="DK486"/>
      <c r="DL486" t="s">
        <v>1892</v>
      </c>
      <c r="DM486">
        <v>9</v>
      </c>
      <c r="DN486" t="s">
        <v>1883</v>
      </c>
      <c r="DO486" t="s">
        <v>1568</v>
      </c>
      <c r="DP486" t="b">
        <v>1</v>
      </c>
      <c r="DQ486" t="b">
        <v>0</v>
      </c>
      <c r="DR486" t="b">
        <v>1</v>
      </c>
      <c r="DS486" t="b">
        <v>0</v>
      </c>
      <c r="DT486" t="b">
        <v>0</v>
      </c>
      <c r="DU486" t="b">
        <v>1</v>
      </c>
      <c r="DV486" t="b">
        <v>0</v>
      </c>
      <c r="DW486">
        <v>0</v>
      </c>
      <c r="DX486" t="b">
        <v>0</v>
      </c>
      <c r="DY486" t="b">
        <v>0</v>
      </c>
      <c r="DZ486" t="b">
        <v>0</v>
      </c>
      <c r="EA486" t="b">
        <v>0</v>
      </c>
      <c r="EB486" t="b">
        <v>0</v>
      </c>
      <c r="EC486" t="b">
        <v>0</v>
      </c>
      <c r="ED486" t="b">
        <v>0</v>
      </c>
      <c r="EE486" t="b">
        <v>0</v>
      </c>
      <c r="EF486" t="b">
        <v>0</v>
      </c>
      <c r="EG486" t="b" cm="1">
        <v>0</v>
      </c>
      <c r="EH486" t="b">
        <v>0</v>
      </c>
      <c r="EI486" t="b">
        <v>0</v>
      </c>
      <c r="EJ486" t="b">
        <v>0</v>
      </c>
      <c r="EK486" t="s">
        <v>1547</v>
      </c>
      <c r="EL486">
        <v>0</v>
      </c>
      <c r="EM486">
        <v>9</v>
      </c>
      <c r="EN486" t="b">
        <v>0</v>
      </c>
    </row>
    <row r="487" spans="1:144" ht="15.75">
      <c r="A487" t="s">
        <v>3721</v>
      </c>
      <c r="B487" t="s">
        <v>1568</v>
      </c>
      <c r="C487" t="s">
        <v>1568</v>
      </c>
      <c r="D487" t="s">
        <v>3763</v>
      </c>
      <c r="E487" t="s">
        <v>3764</v>
      </c>
      <c r="F487" t="s">
        <v>3764</v>
      </c>
      <c r="G487" t="s">
        <v>3763</v>
      </c>
      <c r="H487"/>
      <c r="I487" t="s">
        <v>1244</v>
      </c>
      <c r="J487"/>
      <c r="K487"/>
      <c r="L487" t="s">
        <v>1743</v>
      </c>
      <c r="M487"/>
      <c r="N487"/>
      <c r="O487" t="s">
        <v>3725</v>
      </c>
      <c r="P487" t="s">
        <v>1568</v>
      </c>
      <c r="Q487" t="s">
        <v>1228</v>
      </c>
      <c r="R487" t="s">
        <v>1760</v>
      </c>
      <c r="S487"/>
      <c r="T487"/>
      <c r="U487" t="s">
        <v>3765</v>
      </c>
      <c r="V487"/>
      <c r="W487"/>
      <c r="X487"/>
      <c r="Y487"/>
      <c r="Z487"/>
      <c r="AA487"/>
      <c r="AB487"/>
      <c r="AC487"/>
      <c r="AD487"/>
      <c r="AE487"/>
      <c r="AF487"/>
      <c r="AG487"/>
      <c r="AH487"/>
      <c r="AI487"/>
      <c r="AJ487"/>
      <c r="AK487"/>
      <c r="AL487"/>
      <c r="AM487"/>
      <c r="AN487"/>
      <c r="AO487" s="108" t="s">
        <v>43</v>
      </c>
      <c r="AP487" t="s">
        <v>2850</v>
      </c>
      <c r="AQ487">
        <v>16</v>
      </c>
      <c r="AR487" t="s">
        <v>7790</v>
      </c>
      <c r="AS487" t="s">
        <v>1568</v>
      </c>
      <c r="AT487" t="s">
        <v>1885</v>
      </c>
      <c r="AU487" t="s">
        <v>3764</v>
      </c>
      <c r="AV487" t="s">
        <v>7791</v>
      </c>
      <c r="AW487" t="s">
        <v>7791</v>
      </c>
      <c r="AX487" t="s">
        <v>1740</v>
      </c>
      <c r="AY487" t="s">
        <v>7792</v>
      </c>
      <c r="AZ487" t="s">
        <v>1228</v>
      </c>
      <c r="BA487" t="s">
        <v>7793</v>
      </c>
      <c r="BB487" t="s">
        <v>1244</v>
      </c>
      <c r="BC487" t="s">
        <v>1743</v>
      </c>
      <c r="BD487" t="s">
        <v>7794</v>
      </c>
      <c r="BE487" t="s">
        <v>3763</v>
      </c>
      <c r="BF487">
        <v>487</v>
      </c>
      <c r="BG487">
        <v>0</v>
      </c>
      <c r="BH487">
        <v>0</v>
      </c>
      <c r="BI487" t="s">
        <v>1547</v>
      </c>
      <c r="BJ487">
        <v>0</v>
      </c>
      <c r="BK487">
        <v>0</v>
      </c>
      <c r="BL487">
        <v>0</v>
      </c>
      <c r="BM487" t="s">
        <v>1547</v>
      </c>
      <c r="BN487" t="s">
        <v>1547</v>
      </c>
      <c r="BO487" t="s">
        <v>1547</v>
      </c>
      <c r="BP487" t="s" cm="1">
        <v>1547</v>
      </c>
      <c r="BQ487" t="s">
        <v>1547</v>
      </c>
      <c r="BR487" t="s">
        <v>7335</v>
      </c>
      <c r="BS487">
        <v>15</v>
      </c>
      <c r="BT487" t="s">
        <v>5153</v>
      </c>
      <c r="BU487" t="s">
        <v>3721</v>
      </c>
      <c r="BV487" t="s">
        <v>3763</v>
      </c>
      <c r="BW487" t="s">
        <v>7791</v>
      </c>
      <c r="BX487" t="s">
        <v>1744</v>
      </c>
      <c r="BY487" t="s">
        <v>1744</v>
      </c>
      <c r="BZ487" t="s">
        <v>1547</v>
      </c>
      <c r="CA487" t="s">
        <v>1744</v>
      </c>
      <c r="CB487" t="s">
        <v>1547</v>
      </c>
      <c r="CC487"/>
      <c r="CD487" t="s">
        <v>998</v>
      </c>
      <c r="CE487" t="s">
        <v>1244</v>
      </c>
      <c r="CF487" t="s">
        <v>3764</v>
      </c>
      <c r="CG487" t="s">
        <v>7791</v>
      </c>
      <c r="CH487" t="s">
        <v>1244</v>
      </c>
      <c r="CI487" t="s">
        <v>1547</v>
      </c>
      <c r="CJ487" t="s">
        <v>1760</v>
      </c>
      <c r="CK487" t="s">
        <v>1568</v>
      </c>
      <c r="CL487"/>
      <c r="CM487"/>
      <c r="CN487" t="s">
        <v>3765</v>
      </c>
      <c r="CO487" t="s">
        <v>1547</v>
      </c>
      <c r="CP487" t="s">
        <v>3765</v>
      </c>
      <c r="CQ487" t="s">
        <v>1547</v>
      </c>
      <c r="CR487" t="s">
        <v>1547</v>
      </c>
      <c r="CS487">
        <v>9</v>
      </c>
      <c r="CT487" t="s">
        <v>7335</v>
      </c>
      <c r="CU487" t="s">
        <v>7335</v>
      </c>
      <c r="CV487" t="s">
        <v>7335</v>
      </c>
      <c r="CW487" t="s">
        <v>1547</v>
      </c>
      <c r="CX487" t="s">
        <v>1547</v>
      </c>
      <c r="CY487">
        <v>485</v>
      </c>
      <c r="CZ487" t="s">
        <v>8090</v>
      </c>
      <c r="DA487" t="s">
        <v>1547</v>
      </c>
      <c r="DB487" t="s">
        <v>1881</v>
      </c>
      <c r="DC487" t="s">
        <v>1882</v>
      </c>
      <c r="DD487" t="s">
        <v>3764</v>
      </c>
      <c r="DE487" t="s">
        <v>1228</v>
      </c>
      <c r="DF487" t="s">
        <v>3763</v>
      </c>
      <c r="DG487" t="s">
        <v>1547</v>
      </c>
      <c r="DH487" t="s">
        <v>1547</v>
      </c>
      <c r="DI487" t="s">
        <v>1892</v>
      </c>
      <c r="DJ487" t="s">
        <v>7790</v>
      </c>
      <c r="DK487"/>
      <c r="DL487" t="s">
        <v>1892</v>
      </c>
      <c r="DM487">
        <v>9</v>
      </c>
      <c r="DN487" t="s">
        <v>1883</v>
      </c>
      <c r="DO487" t="s">
        <v>1568</v>
      </c>
      <c r="DP487" t="b">
        <v>1</v>
      </c>
      <c r="DQ487" t="b">
        <v>0</v>
      </c>
      <c r="DR487" t="b">
        <v>1</v>
      </c>
      <c r="DS487" t="b">
        <v>0</v>
      </c>
      <c r="DT487" t="b">
        <v>0</v>
      </c>
      <c r="DU487" t="b">
        <v>1</v>
      </c>
      <c r="DV487" t="b">
        <v>1</v>
      </c>
      <c r="DW487">
        <v>0</v>
      </c>
      <c r="DX487" t="b">
        <v>0</v>
      </c>
      <c r="DY487" t="b">
        <v>0</v>
      </c>
      <c r="DZ487" t="b">
        <v>0</v>
      </c>
      <c r="EA487" t="b">
        <v>0</v>
      </c>
      <c r="EB487" t="b">
        <v>0</v>
      </c>
      <c r="EC487" t="b">
        <v>0</v>
      </c>
      <c r="ED487" t="b">
        <v>0</v>
      </c>
      <c r="EE487" t="b">
        <v>0</v>
      </c>
      <c r="EF487" t="b">
        <v>0</v>
      </c>
      <c r="EG487" t="b" cm="1">
        <v>0</v>
      </c>
      <c r="EH487" t="b">
        <v>0</v>
      </c>
      <c r="EI487" t="b">
        <v>0</v>
      </c>
      <c r="EJ487" t="b">
        <v>0</v>
      </c>
      <c r="EK487" t="s">
        <v>1547</v>
      </c>
      <c r="EL487">
        <v>0</v>
      </c>
      <c r="EM487">
        <v>19</v>
      </c>
      <c r="EN487" t="b">
        <v>0</v>
      </c>
    </row>
    <row r="488" spans="1:144" ht="15.75">
      <c r="A488" t="s">
        <v>3721</v>
      </c>
      <c r="B488" t="s">
        <v>1568</v>
      </c>
      <c r="C488" t="s">
        <v>1568</v>
      </c>
      <c r="D488" t="s">
        <v>3605</v>
      </c>
      <c r="E488" t="s">
        <v>3606</v>
      </c>
      <c r="F488"/>
      <c r="G488" t="s">
        <v>3605</v>
      </c>
      <c r="H488" t="s">
        <v>3766</v>
      </c>
      <c r="I488" t="s">
        <v>1230</v>
      </c>
      <c r="J488"/>
      <c r="K488"/>
      <c r="L488" t="s">
        <v>1743</v>
      </c>
      <c r="M488" t="s">
        <v>1754</v>
      </c>
      <c r="N488" t="s">
        <v>3766</v>
      </c>
      <c r="O488" t="s">
        <v>3725</v>
      </c>
      <c r="P488" t="s">
        <v>1568</v>
      </c>
      <c r="Q488" t="s">
        <v>1228</v>
      </c>
      <c r="R488" t="s">
        <v>1760</v>
      </c>
      <c r="S488"/>
      <c r="T488"/>
      <c r="U488" t="s">
        <v>13400</v>
      </c>
      <c r="V488" t="s">
        <v>13400</v>
      </c>
      <c r="W488"/>
      <c r="X488"/>
      <c r="Y488"/>
      <c r="Z488"/>
      <c r="AA488"/>
      <c r="AB488"/>
      <c r="AC488"/>
      <c r="AD488"/>
      <c r="AE488"/>
      <c r="AF488"/>
      <c r="AG488"/>
      <c r="AH488"/>
      <c r="AI488"/>
      <c r="AJ488"/>
      <c r="AK488"/>
      <c r="AL488"/>
      <c r="AM488"/>
      <c r="AN488"/>
      <c r="AO488" s="108" t="s">
        <v>43</v>
      </c>
      <c r="AP488" t="s">
        <v>2850</v>
      </c>
      <c r="AQ488">
        <v>17</v>
      </c>
      <c r="AR488" t="s">
        <v>7325</v>
      </c>
      <c r="AS488" t="s">
        <v>1568</v>
      </c>
      <c r="AT488" t="s">
        <v>1885</v>
      </c>
      <c r="AU488" t="s">
        <v>3606</v>
      </c>
      <c r="AV488" t="s">
        <v>7326</v>
      </c>
      <c r="AW488" t="s">
        <v>1744</v>
      </c>
      <c r="AX488" t="s">
        <v>1740</v>
      </c>
      <c r="AY488" t="s">
        <v>7796</v>
      </c>
      <c r="AZ488" t="s">
        <v>1228</v>
      </c>
      <c r="BA488" t="s">
        <v>7329</v>
      </c>
      <c r="BB488" t="s">
        <v>1230</v>
      </c>
      <c r="BC488" t="s">
        <v>1743</v>
      </c>
      <c r="BD488" t="s">
        <v>7797</v>
      </c>
      <c r="BE488" t="s">
        <v>3763</v>
      </c>
      <c r="BF488">
        <v>408</v>
      </c>
      <c r="BG488">
        <v>487</v>
      </c>
      <c r="BH488">
        <v>0</v>
      </c>
      <c r="BI488" t="s">
        <v>3606</v>
      </c>
      <c r="BJ488">
        <v>4</v>
      </c>
      <c r="BK488">
        <v>0</v>
      </c>
      <c r="BL488">
        <v>0</v>
      </c>
      <c r="BM488" t="s">
        <v>1547</v>
      </c>
      <c r="BN488" t="s">
        <v>3764</v>
      </c>
      <c r="BO488" t="s">
        <v>7791</v>
      </c>
      <c r="BP488" t="s" cm="1">
        <v>7790</v>
      </c>
      <c r="BQ488" t="s">
        <v>1547</v>
      </c>
      <c r="BR488" t="s">
        <v>7335</v>
      </c>
      <c r="BS488">
        <v>16</v>
      </c>
      <c r="BT488" t="s">
        <v>5165</v>
      </c>
      <c r="BU488" t="s">
        <v>3721</v>
      </c>
      <c r="BV488" t="s">
        <v>3605</v>
      </c>
      <c r="BW488" t="s">
        <v>7326</v>
      </c>
      <c r="BX488" t="s">
        <v>7798</v>
      </c>
      <c r="BY488" t="s">
        <v>7798</v>
      </c>
      <c r="BZ488" t="s">
        <v>1547</v>
      </c>
      <c r="CA488" t="s">
        <v>1744</v>
      </c>
      <c r="CB488" t="s">
        <v>1754</v>
      </c>
      <c r="CC488"/>
      <c r="CD488" t="s">
        <v>998</v>
      </c>
      <c r="CE488" t="s">
        <v>1230</v>
      </c>
      <c r="CF488" t="s">
        <v>3884</v>
      </c>
      <c r="CG488" t="s">
        <v>7331</v>
      </c>
      <c r="CH488" t="s">
        <v>1230</v>
      </c>
      <c r="CI488" t="s">
        <v>1547</v>
      </c>
      <c r="CJ488" t="s">
        <v>1760</v>
      </c>
      <c r="CK488" t="s">
        <v>1568</v>
      </c>
      <c r="CL488"/>
      <c r="CM488"/>
      <c r="CN488" t="s">
        <v>13400</v>
      </c>
      <c r="CO488" t="s">
        <v>13400</v>
      </c>
      <c r="CP488" t="s">
        <v>13400</v>
      </c>
      <c r="CQ488" t="s">
        <v>13400</v>
      </c>
      <c r="CR488" t="s">
        <v>1547</v>
      </c>
      <c r="CS488">
        <v>9</v>
      </c>
      <c r="CT488" t="s">
        <v>7335</v>
      </c>
      <c r="CU488" t="s">
        <v>7335</v>
      </c>
      <c r="CV488" t="s">
        <v>7335</v>
      </c>
      <c r="CW488" t="s">
        <v>1547</v>
      </c>
      <c r="CX488" t="s">
        <v>1547</v>
      </c>
      <c r="CY488">
        <v>486</v>
      </c>
      <c r="CZ488" t="s">
        <v>8093</v>
      </c>
      <c r="DA488" t="s">
        <v>1547</v>
      </c>
      <c r="DB488" t="s">
        <v>1881</v>
      </c>
      <c r="DC488" t="s">
        <v>1882</v>
      </c>
      <c r="DD488" t="s">
        <v>3606</v>
      </c>
      <c r="DE488" t="s">
        <v>1228</v>
      </c>
      <c r="DF488" t="s">
        <v>3605</v>
      </c>
      <c r="DG488" t="s">
        <v>1547</v>
      </c>
      <c r="DH488" t="s">
        <v>1547</v>
      </c>
      <c r="DI488" t="s">
        <v>1892</v>
      </c>
      <c r="DJ488" t="s">
        <v>7325</v>
      </c>
      <c r="DK488"/>
      <c r="DL488" t="s">
        <v>1892</v>
      </c>
      <c r="DM488">
        <v>9</v>
      </c>
      <c r="DN488" t="s">
        <v>1883</v>
      </c>
      <c r="DO488" t="s">
        <v>1568</v>
      </c>
      <c r="DP488" t="b">
        <v>1</v>
      </c>
      <c r="DQ488" t="b">
        <v>0</v>
      </c>
      <c r="DR488" t="b">
        <v>0</v>
      </c>
      <c r="DS488" t="b">
        <v>0</v>
      </c>
      <c r="DT488" t="b">
        <v>0</v>
      </c>
      <c r="DU488" t="b">
        <v>1</v>
      </c>
      <c r="DV488" t="b">
        <v>0</v>
      </c>
      <c r="DW488">
        <v>0</v>
      </c>
      <c r="DX488" t="b">
        <v>0</v>
      </c>
      <c r="DY488" t="b">
        <v>0</v>
      </c>
      <c r="DZ488" t="b">
        <v>0</v>
      </c>
      <c r="EA488" t="b">
        <v>0</v>
      </c>
      <c r="EB488" t="b">
        <v>0</v>
      </c>
      <c r="EC488" t="b">
        <v>1</v>
      </c>
      <c r="ED488" t="b">
        <v>0</v>
      </c>
      <c r="EE488" t="b">
        <v>0</v>
      </c>
      <c r="EF488" t="b">
        <v>0</v>
      </c>
      <c r="EG488" t="b" cm="1">
        <v>0</v>
      </c>
      <c r="EH488" t="b">
        <v>0</v>
      </c>
      <c r="EI488" t="b">
        <v>0</v>
      </c>
      <c r="EJ488" t="b">
        <v>1</v>
      </c>
      <c r="EK488" t="s">
        <v>5327</v>
      </c>
      <c r="EL488">
        <v>0</v>
      </c>
      <c r="EM488">
        <v>4</v>
      </c>
      <c r="EN488" t="b">
        <v>0</v>
      </c>
    </row>
    <row r="489" spans="1:144" ht="15.75">
      <c r="A489" t="s">
        <v>3721</v>
      </c>
      <c r="B489" t="s">
        <v>1568</v>
      </c>
      <c r="C489" t="s">
        <v>1568</v>
      </c>
      <c r="D489" t="s">
        <v>3767</v>
      </c>
      <c r="E489" t="s">
        <v>3768</v>
      </c>
      <c r="F489"/>
      <c r="G489" t="s">
        <v>3767</v>
      </c>
      <c r="H489" t="s">
        <v>3769</v>
      </c>
      <c r="I489" t="s">
        <v>1230</v>
      </c>
      <c r="J489"/>
      <c r="K489"/>
      <c r="L489" t="s">
        <v>1743</v>
      </c>
      <c r="M489" t="s">
        <v>1754</v>
      </c>
      <c r="N489" t="s">
        <v>3769</v>
      </c>
      <c r="O489" t="s">
        <v>3725</v>
      </c>
      <c r="P489" t="s">
        <v>1568</v>
      </c>
      <c r="Q489" t="s">
        <v>1228</v>
      </c>
      <c r="R489" t="s">
        <v>1760</v>
      </c>
      <c r="S489"/>
      <c r="T489"/>
      <c r="U489" t="s">
        <v>3887</v>
      </c>
      <c r="V489" t="s">
        <v>3887</v>
      </c>
      <c r="W489"/>
      <c r="X489"/>
      <c r="Y489"/>
      <c r="Z489"/>
      <c r="AA489"/>
      <c r="AB489"/>
      <c r="AC489"/>
      <c r="AD489"/>
      <c r="AE489"/>
      <c r="AF489"/>
      <c r="AG489"/>
      <c r="AH489"/>
      <c r="AI489"/>
      <c r="AJ489"/>
      <c r="AK489"/>
      <c r="AL489"/>
      <c r="AM489"/>
      <c r="AN489"/>
      <c r="AO489" s="108" t="s">
        <v>43</v>
      </c>
      <c r="AP489" t="s">
        <v>2850</v>
      </c>
      <c r="AQ489">
        <v>18</v>
      </c>
      <c r="AR489" t="s">
        <v>7800</v>
      </c>
      <c r="AS489" t="s">
        <v>1568</v>
      </c>
      <c r="AT489" t="s">
        <v>1885</v>
      </c>
      <c r="AU489" t="s">
        <v>3768</v>
      </c>
      <c r="AV489" t="s">
        <v>7801</v>
      </c>
      <c r="AW489" t="s">
        <v>1744</v>
      </c>
      <c r="AX489" t="s">
        <v>1740</v>
      </c>
      <c r="AY489" t="s">
        <v>7802</v>
      </c>
      <c r="AZ489" t="s">
        <v>1228</v>
      </c>
      <c r="BA489" t="s">
        <v>7803</v>
      </c>
      <c r="BB489" t="s">
        <v>1230</v>
      </c>
      <c r="BC489" t="s">
        <v>1743</v>
      </c>
      <c r="BD489" t="s">
        <v>7804</v>
      </c>
      <c r="BE489" t="s">
        <v>3763</v>
      </c>
      <c r="BF489">
        <v>489</v>
      </c>
      <c r="BG489">
        <v>487</v>
      </c>
      <c r="BH489">
        <v>0</v>
      </c>
      <c r="BI489" t="s">
        <v>3768</v>
      </c>
      <c r="BJ489">
        <v>1</v>
      </c>
      <c r="BK489">
        <v>0</v>
      </c>
      <c r="BL489">
        <v>0</v>
      </c>
      <c r="BM489" t="s">
        <v>1547</v>
      </c>
      <c r="BN489" t="s">
        <v>3764</v>
      </c>
      <c r="BO489" t="s">
        <v>7791</v>
      </c>
      <c r="BP489" t="s" cm="1">
        <v>7790</v>
      </c>
      <c r="BQ489" t="s">
        <v>1547</v>
      </c>
      <c r="BR489" t="s">
        <v>7335</v>
      </c>
      <c r="BS489">
        <v>17</v>
      </c>
      <c r="BT489" t="s">
        <v>5174</v>
      </c>
      <c r="BU489" t="s">
        <v>3721</v>
      </c>
      <c r="BV489" t="s">
        <v>3767</v>
      </c>
      <c r="BW489" t="s">
        <v>7801</v>
      </c>
      <c r="BX489" t="s">
        <v>7805</v>
      </c>
      <c r="BY489" t="s">
        <v>7805</v>
      </c>
      <c r="BZ489" t="s">
        <v>1547</v>
      </c>
      <c r="CA489" t="s">
        <v>1744</v>
      </c>
      <c r="CB489" t="s">
        <v>1754</v>
      </c>
      <c r="CC489"/>
      <c r="CD489" t="s">
        <v>998</v>
      </c>
      <c r="CE489" t="s">
        <v>1230</v>
      </c>
      <c r="CF489" t="s">
        <v>7806</v>
      </c>
      <c r="CG489" t="s">
        <v>7807</v>
      </c>
      <c r="CH489" t="s">
        <v>1230</v>
      </c>
      <c r="CI489" t="s">
        <v>1547</v>
      </c>
      <c r="CJ489" t="s">
        <v>1760</v>
      </c>
      <c r="CK489" t="s">
        <v>1568</v>
      </c>
      <c r="CL489"/>
      <c r="CM489"/>
      <c r="CN489" t="s">
        <v>3887</v>
      </c>
      <c r="CO489" t="s">
        <v>3887</v>
      </c>
      <c r="CP489" t="s">
        <v>3887</v>
      </c>
      <c r="CQ489" t="s">
        <v>3887</v>
      </c>
      <c r="CR489" t="s">
        <v>1547</v>
      </c>
      <c r="CS489">
        <v>9</v>
      </c>
      <c r="CT489" t="s">
        <v>7335</v>
      </c>
      <c r="CU489" t="s">
        <v>7335</v>
      </c>
      <c r="CV489" t="s">
        <v>7335</v>
      </c>
      <c r="CW489" t="s">
        <v>1547</v>
      </c>
      <c r="CX489" t="s">
        <v>1547</v>
      </c>
      <c r="CY489">
        <v>487</v>
      </c>
      <c r="CZ489" t="s">
        <v>8098</v>
      </c>
      <c r="DA489" t="s">
        <v>1547</v>
      </c>
      <c r="DB489" t="s">
        <v>1881</v>
      </c>
      <c r="DC489" t="s">
        <v>1882</v>
      </c>
      <c r="DD489" t="s">
        <v>3768</v>
      </c>
      <c r="DE489" t="s">
        <v>1228</v>
      </c>
      <c r="DF489" t="s">
        <v>3767</v>
      </c>
      <c r="DG489" t="s">
        <v>1547</v>
      </c>
      <c r="DH489" t="s">
        <v>1547</v>
      </c>
      <c r="DI489" t="s">
        <v>1892</v>
      </c>
      <c r="DJ489" t="s">
        <v>7800</v>
      </c>
      <c r="DK489"/>
      <c r="DL489" t="s">
        <v>1892</v>
      </c>
      <c r="DM489">
        <v>9</v>
      </c>
      <c r="DN489" t="s">
        <v>1883</v>
      </c>
      <c r="DO489" t="s">
        <v>1568</v>
      </c>
      <c r="DP489" t="b">
        <v>1</v>
      </c>
      <c r="DQ489" t="b">
        <v>0</v>
      </c>
      <c r="DR489" t="b">
        <v>1</v>
      </c>
      <c r="DS489" t="b">
        <v>0</v>
      </c>
      <c r="DT489" t="b">
        <v>0</v>
      </c>
      <c r="DU489" t="b">
        <v>1</v>
      </c>
      <c r="DV489" t="b">
        <v>0</v>
      </c>
      <c r="DW489">
        <v>0</v>
      </c>
      <c r="DX489" t="b">
        <v>0</v>
      </c>
      <c r="DY489" t="b">
        <v>0</v>
      </c>
      <c r="DZ489" t="b">
        <v>0</v>
      </c>
      <c r="EA489" t="b">
        <v>0</v>
      </c>
      <c r="EB489" t="b">
        <v>0</v>
      </c>
      <c r="EC489" t="b">
        <v>0</v>
      </c>
      <c r="ED489" t="b">
        <v>0</v>
      </c>
      <c r="EE489" t="b">
        <v>0</v>
      </c>
      <c r="EF489" t="b">
        <v>0</v>
      </c>
      <c r="EG489" t="b" cm="1">
        <v>0</v>
      </c>
      <c r="EH489" t="b">
        <v>0</v>
      </c>
      <c r="EI489" t="b">
        <v>0</v>
      </c>
      <c r="EJ489" t="b">
        <v>0</v>
      </c>
      <c r="EK489" t="s">
        <v>1547</v>
      </c>
      <c r="EL489">
        <v>0</v>
      </c>
      <c r="EM489">
        <v>9</v>
      </c>
      <c r="EN489" t="b">
        <v>0</v>
      </c>
    </row>
    <row r="490" spans="1:144" ht="15.75">
      <c r="A490" t="s">
        <v>3721</v>
      </c>
      <c r="B490" t="s">
        <v>1568</v>
      </c>
      <c r="C490" t="s">
        <v>1568</v>
      </c>
      <c r="D490" t="s">
        <v>3770</v>
      </c>
      <c r="E490" t="s">
        <v>3771</v>
      </c>
      <c r="F490"/>
      <c r="G490" t="s">
        <v>3770</v>
      </c>
      <c r="H490" t="s">
        <v>3772</v>
      </c>
      <c r="I490" t="s">
        <v>1230</v>
      </c>
      <c r="J490"/>
      <c r="K490"/>
      <c r="L490" t="s">
        <v>1743</v>
      </c>
      <c r="M490" t="s">
        <v>1754</v>
      </c>
      <c r="N490" t="s">
        <v>3772</v>
      </c>
      <c r="O490" t="s">
        <v>3725</v>
      </c>
      <c r="P490" t="s">
        <v>1568</v>
      </c>
      <c r="Q490" t="s">
        <v>1228</v>
      </c>
      <c r="R490" t="s">
        <v>1760</v>
      </c>
      <c r="S490"/>
      <c r="T490"/>
      <c r="U490" t="s">
        <v>3888</v>
      </c>
      <c r="V490" t="s">
        <v>3888</v>
      </c>
      <c r="W490"/>
      <c r="X490"/>
      <c r="Y490"/>
      <c r="Z490"/>
      <c r="AA490"/>
      <c r="AB490"/>
      <c r="AC490"/>
      <c r="AD490"/>
      <c r="AE490"/>
      <c r="AF490"/>
      <c r="AG490"/>
      <c r="AH490"/>
      <c r="AI490"/>
      <c r="AJ490"/>
      <c r="AK490"/>
      <c r="AL490"/>
      <c r="AM490"/>
      <c r="AN490"/>
      <c r="AO490" s="108" t="s">
        <v>43</v>
      </c>
      <c r="AP490" t="s">
        <v>2850</v>
      </c>
      <c r="AQ490">
        <v>19</v>
      </c>
      <c r="AR490" t="s">
        <v>7809</v>
      </c>
      <c r="AS490" t="s">
        <v>1568</v>
      </c>
      <c r="AT490" t="s">
        <v>1885</v>
      </c>
      <c r="AU490" t="s">
        <v>3771</v>
      </c>
      <c r="AV490" t="s">
        <v>7810</v>
      </c>
      <c r="AW490" t="s">
        <v>1744</v>
      </c>
      <c r="AX490" t="s">
        <v>1740</v>
      </c>
      <c r="AY490" t="s">
        <v>7811</v>
      </c>
      <c r="AZ490" t="s">
        <v>1228</v>
      </c>
      <c r="BA490" t="s">
        <v>7812</v>
      </c>
      <c r="BB490" t="s">
        <v>1230</v>
      </c>
      <c r="BC490" t="s">
        <v>1743</v>
      </c>
      <c r="BD490" t="s">
        <v>7813</v>
      </c>
      <c r="BE490" t="s">
        <v>3763</v>
      </c>
      <c r="BF490">
        <v>490</v>
      </c>
      <c r="BG490">
        <v>487</v>
      </c>
      <c r="BH490">
        <v>0</v>
      </c>
      <c r="BI490" t="s">
        <v>3771</v>
      </c>
      <c r="BJ490">
        <v>1</v>
      </c>
      <c r="BK490">
        <v>0</v>
      </c>
      <c r="BL490">
        <v>0</v>
      </c>
      <c r="BM490" t="s">
        <v>1547</v>
      </c>
      <c r="BN490" t="s">
        <v>3764</v>
      </c>
      <c r="BO490" t="s">
        <v>7791</v>
      </c>
      <c r="BP490" t="s" cm="1">
        <v>7790</v>
      </c>
      <c r="BQ490" t="s">
        <v>1547</v>
      </c>
      <c r="BR490" t="s">
        <v>7335</v>
      </c>
      <c r="BS490">
        <v>18</v>
      </c>
      <c r="BT490" t="s">
        <v>5176</v>
      </c>
      <c r="BU490" t="s">
        <v>3721</v>
      </c>
      <c r="BV490" t="s">
        <v>3770</v>
      </c>
      <c r="BW490" t="s">
        <v>7810</v>
      </c>
      <c r="BX490" t="s">
        <v>7814</v>
      </c>
      <c r="BY490" t="s">
        <v>7814</v>
      </c>
      <c r="BZ490" t="s">
        <v>1547</v>
      </c>
      <c r="CA490" t="s">
        <v>1744</v>
      </c>
      <c r="CB490" t="s">
        <v>1754</v>
      </c>
      <c r="CC490"/>
      <c r="CD490" t="s">
        <v>998</v>
      </c>
      <c r="CE490" t="s">
        <v>1230</v>
      </c>
      <c r="CF490" t="s">
        <v>7815</v>
      </c>
      <c r="CG490" t="s">
        <v>7816</v>
      </c>
      <c r="CH490" t="s">
        <v>1230</v>
      </c>
      <c r="CI490" t="s">
        <v>1547</v>
      </c>
      <c r="CJ490" t="s">
        <v>1760</v>
      </c>
      <c r="CK490" t="s">
        <v>1568</v>
      </c>
      <c r="CL490"/>
      <c r="CM490"/>
      <c r="CN490" t="s">
        <v>3888</v>
      </c>
      <c r="CO490" t="s">
        <v>3888</v>
      </c>
      <c r="CP490" t="s">
        <v>3888</v>
      </c>
      <c r="CQ490" t="s">
        <v>3888</v>
      </c>
      <c r="CR490" t="s">
        <v>1547</v>
      </c>
      <c r="CS490">
        <v>9</v>
      </c>
      <c r="CT490" t="s">
        <v>7335</v>
      </c>
      <c r="CU490" t="s">
        <v>7335</v>
      </c>
      <c r="CV490" t="s">
        <v>7335</v>
      </c>
      <c r="CW490" t="s">
        <v>1547</v>
      </c>
      <c r="CX490" t="s">
        <v>1547</v>
      </c>
      <c r="CY490">
        <v>488</v>
      </c>
      <c r="CZ490" t="s">
        <v>8101</v>
      </c>
      <c r="DA490" t="s">
        <v>1547</v>
      </c>
      <c r="DB490" t="s">
        <v>1881</v>
      </c>
      <c r="DC490" t="s">
        <v>1882</v>
      </c>
      <c r="DD490" t="s">
        <v>3771</v>
      </c>
      <c r="DE490" t="s">
        <v>1228</v>
      </c>
      <c r="DF490" t="s">
        <v>3770</v>
      </c>
      <c r="DG490" t="s">
        <v>1547</v>
      </c>
      <c r="DH490" t="s">
        <v>1547</v>
      </c>
      <c r="DI490" t="s">
        <v>1892</v>
      </c>
      <c r="DJ490" t="s">
        <v>7809</v>
      </c>
      <c r="DK490"/>
      <c r="DL490" t="s">
        <v>1892</v>
      </c>
      <c r="DM490">
        <v>9</v>
      </c>
      <c r="DN490" t="s">
        <v>1883</v>
      </c>
      <c r="DO490" t="s">
        <v>1568</v>
      </c>
      <c r="DP490" t="b">
        <v>1</v>
      </c>
      <c r="DQ490" t="b">
        <v>0</v>
      </c>
      <c r="DR490" t="b">
        <v>1</v>
      </c>
      <c r="DS490" t="b">
        <v>0</v>
      </c>
      <c r="DT490" t="b">
        <v>0</v>
      </c>
      <c r="DU490" t="b">
        <v>1</v>
      </c>
      <c r="DV490" t="b">
        <v>0</v>
      </c>
      <c r="DW490">
        <v>0</v>
      </c>
      <c r="DX490" t="b">
        <v>0</v>
      </c>
      <c r="DY490" t="b">
        <v>0</v>
      </c>
      <c r="DZ490" t="b">
        <v>0</v>
      </c>
      <c r="EA490" t="b">
        <v>0</v>
      </c>
      <c r="EB490" t="b">
        <v>0</v>
      </c>
      <c r="EC490" t="b">
        <v>0</v>
      </c>
      <c r="ED490" t="b">
        <v>0</v>
      </c>
      <c r="EE490" t="b">
        <v>0</v>
      </c>
      <c r="EF490" t="b">
        <v>0</v>
      </c>
      <c r="EG490" t="b" cm="1">
        <v>0</v>
      </c>
      <c r="EH490" t="b">
        <v>0</v>
      </c>
      <c r="EI490" t="b">
        <v>0</v>
      </c>
      <c r="EJ490" t="b">
        <v>0</v>
      </c>
      <c r="EK490" t="s">
        <v>1547</v>
      </c>
      <c r="EL490">
        <v>0</v>
      </c>
      <c r="EM490">
        <v>9</v>
      </c>
      <c r="EN490" t="b">
        <v>0</v>
      </c>
    </row>
    <row r="491" spans="1:144" ht="15.75">
      <c r="A491" t="s">
        <v>3721</v>
      </c>
      <c r="B491" t="s">
        <v>1568</v>
      </c>
      <c r="C491" t="s">
        <v>1568</v>
      </c>
      <c r="D491" t="s">
        <v>3773</v>
      </c>
      <c r="E491" t="s">
        <v>3774</v>
      </c>
      <c r="F491"/>
      <c r="G491" t="s">
        <v>3773</v>
      </c>
      <c r="H491" t="s">
        <v>3775</v>
      </c>
      <c r="I491" t="s">
        <v>1230</v>
      </c>
      <c r="J491"/>
      <c r="K491"/>
      <c r="L491" t="s">
        <v>1743</v>
      </c>
      <c r="M491" t="s">
        <v>1754</v>
      </c>
      <c r="N491" t="s">
        <v>3775</v>
      </c>
      <c r="O491" t="s">
        <v>3725</v>
      </c>
      <c r="P491" t="s">
        <v>1568</v>
      </c>
      <c r="Q491" t="s">
        <v>1228</v>
      </c>
      <c r="R491" t="s">
        <v>1760</v>
      </c>
      <c r="S491"/>
      <c r="T491"/>
      <c r="U491" t="s">
        <v>3886</v>
      </c>
      <c r="V491" t="s">
        <v>3886</v>
      </c>
      <c r="W491"/>
      <c r="X491"/>
      <c r="Y491"/>
      <c r="Z491"/>
      <c r="AA491"/>
      <c r="AB491"/>
      <c r="AC491"/>
      <c r="AD491"/>
      <c r="AE491"/>
      <c r="AF491"/>
      <c r="AG491"/>
      <c r="AH491"/>
      <c r="AI491"/>
      <c r="AJ491"/>
      <c r="AK491"/>
      <c r="AL491"/>
      <c r="AM491"/>
      <c r="AN491"/>
      <c r="AO491" s="108" t="s">
        <v>43</v>
      </c>
      <c r="AP491" t="s">
        <v>2850</v>
      </c>
      <c r="AQ491">
        <v>20</v>
      </c>
      <c r="AR491" t="s">
        <v>7818</v>
      </c>
      <c r="AS491" t="s">
        <v>1568</v>
      </c>
      <c r="AT491" t="s">
        <v>1885</v>
      </c>
      <c r="AU491" t="s">
        <v>3774</v>
      </c>
      <c r="AV491" t="s">
        <v>7819</v>
      </c>
      <c r="AW491" t="s">
        <v>1744</v>
      </c>
      <c r="AX491" t="s">
        <v>1740</v>
      </c>
      <c r="AY491" t="s">
        <v>7820</v>
      </c>
      <c r="AZ491" t="s">
        <v>1228</v>
      </c>
      <c r="BA491" t="s">
        <v>7821</v>
      </c>
      <c r="BB491" t="s">
        <v>1230</v>
      </c>
      <c r="BC491" t="s">
        <v>1743</v>
      </c>
      <c r="BD491" t="s">
        <v>7822</v>
      </c>
      <c r="BE491" t="s">
        <v>3763</v>
      </c>
      <c r="BF491">
        <v>491</v>
      </c>
      <c r="BG491">
        <v>487</v>
      </c>
      <c r="BH491">
        <v>0</v>
      </c>
      <c r="BI491" t="s">
        <v>3774</v>
      </c>
      <c r="BJ491">
        <v>1</v>
      </c>
      <c r="BK491">
        <v>0</v>
      </c>
      <c r="BL491">
        <v>0</v>
      </c>
      <c r="BM491" t="s">
        <v>1547</v>
      </c>
      <c r="BN491" t="s">
        <v>3764</v>
      </c>
      <c r="BO491" t="s">
        <v>7791</v>
      </c>
      <c r="BP491" t="s" cm="1">
        <v>7790</v>
      </c>
      <c r="BQ491" t="s">
        <v>1547</v>
      </c>
      <c r="BR491" t="s">
        <v>7335</v>
      </c>
      <c r="BS491">
        <v>19</v>
      </c>
      <c r="BT491" t="s">
        <v>5180</v>
      </c>
      <c r="BU491" t="s">
        <v>3721</v>
      </c>
      <c r="BV491" t="s">
        <v>3773</v>
      </c>
      <c r="BW491" t="s">
        <v>7819</v>
      </c>
      <c r="BX491" t="s">
        <v>7823</v>
      </c>
      <c r="BY491" t="s">
        <v>7823</v>
      </c>
      <c r="BZ491" t="s">
        <v>1547</v>
      </c>
      <c r="CA491" t="s">
        <v>1744</v>
      </c>
      <c r="CB491" t="s">
        <v>1754</v>
      </c>
      <c r="CC491"/>
      <c r="CD491" t="s">
        <v>998</v>
      </c>
      <c r="CE491" t="s">
        <v>1230</v>
      </c>
      <c r="CF491" t="s">
        <v>7824</v>
      </c>
      <c r="CG491" t="s">
        <v>7825</v>
      </c>
      <c r="CH491" t="s">
        <v>1230</v>
      </c>
      <c r="CI491" t="s">
        <v>1547</v>
      </c>
      <c r="CJ491" t="s">
        <v>1760</v>
      </c>
      <c r="CK491" t="s">
        <v>1568</v>
      </c>
      <c r="CL491"/>
      <c r="CM491"/>
      <c r="CN491" t="s">
        <v>3886</v>
      </c>
      <c r="CO491" t="s">
        <v>3886</v>
      </c>
      <c r="CP491" t="s">
        <v>3886</v>
      </c>
      <c r="CQ491" t="s">
        <v>3886</v>
      </c>
      <c r="CR491" t="s">
        <v>1547</v>
      </c>
      <c r="CS491">
        <v>9</v>
      </c>
      <c r="CT491" t="s">
        <v>7335</v>
      </c>
      <c r="CU491" t="s">
        <v>7335</v>
      </c>
      <c r="CV491" t="s">
        <v>7335</v>
      </c>
      <c r="CW491" t="s">
        <v>1547</v>
      </c>
      <c r="CX491" t="s">
        <v>1547</v>
      </c>
      <c r="CY491">
        <v>489</v>
      </c>
      <c r="CZ491" t="s">
        <v>8104</v>
      </c>
      <c r="DA491" t="s">
        <v>1547</v>
      </c>
      <c r="DB491" t="s">
        <v>1881</v>
      </c>
      <c r="DC491" t="s">
        <v>1882</v>
      </c>
      <c r="DD491" t="s">
        <v>3774</v>
      </c>
      <c r="DE491" t="s">
        <v>1228</v>
      </c>
      <c r="DF491" t="s">
        <v>3773</v>
      </c>
      <c r="DG491" t="s">
        <v>1547</v>
      </c>
      <c r="DH491" t="s">
        <v>1547</v>
      </c>
      <c r="DI491" t="s">
        <v>1892</v>
      </c>
      <c r="DJ491" t="s">
        <v>7818</v>
      </c>
      <c r="DK491"/>
      <c r="DL491" t="s">
        <v>1892</v>
      </c>
      <c r="DM491">
        <v>9</v>
      </c>
      <c r="DN491" t="s">
        <v>1883</v>
      </c>
      <c r="DO491" t="s">
        <v>1568</v>
      </c>
      <c r="DP491" t="b">
        <v>1</v>
      </c>
      <c r="DQ491" t="b">
        <v>0</v>
      </c>
      <c r="DR491" t="b">
        <v>1</v>
      </c>
      <c r="DS491" t="b">
        <v>0</v>
      </c>
      <c r="DT491" t="b">
        <v>0</v>
      </c>
      <c r="DU491" t="b">
        <v>1</v>
      </c>
      <c r="DV491" t="b">
        <v>0</v>
      </c>
      <c r="DW491">
        <v>0</v>
      </c>
      <c r="DX491" t="b">
        <v>0</v>
      </c>
      <c r="DY491" t="b">
        <v>0</v>
      </c>
      <c r="DZ491" t="b">
        <v>0</v>
      </c>
      <c r="EA491" t="b">
        <v>0</v>
      </c>
      <c r="EB491" t="b">
        <v>0</v>
      </c>
      <c r="EC491" t="b">
        <v>0</v>
      </c>
      <c r="ED491" t="b">
        <v>0</v>
      </c>
      <c r="EE491" t="b">
        <v>0</v>
      </c>
      <c r="EF491" t="b">
        <v>0</v>
      </c>
      <c r="EG491" t="b" cm="1">
        <v>0</v>
      </c>
      <c r="EH491" t="b">
        <v>0</v>
      </c>
      <c r="EI491" t="b">
        <v>0</v>
      </c>
      <c r="EJ491" t="b">
        <v>0</v>
      </c>
      <c r="EK491" t="s">
        <v>1547</v>
      </c>
      <c r="EL491">
        <v>0</v>
      </c>
      <c r="EM491">
        <v>13</v>
      </c>
      <c r="EN491" t="b">
        <v>0</v>
      </c>
    </row>
    <row r="492" spans="1:144" ht="15.75">
      <c r="A492" t="s">
        <v>3721</v>
      </c>
      <c r="B492" t="s">
        <v>1568</v>
      </c>
      <c r="C492" t="s">
        <v>1568</v>
      </c>
      <c r="D492" t="s">
        <v>3776</v>
      </c>
      <c r="E492" t="s">
        <v>3777</v>
      </c>
      <c r="F492"/>
      <c r="G492" t="s">
        <v>3776</v>
      </c>
      <c r="H492" t="s">
        <v>3778</v>
      </c>
      <c r="I492" t="s">
        <v>1230</v>
      </c>
      <c r="J492"/>
      <c r="K492"/>
      <c r="L492" t="s">
        <v>1743</v>
      </c>
      <c r="M492" t="s">
        <v>1779</v>
      </c>
      <c r="N492" t="s">
        <v>3778</v>
      </c>
      <c r="O492" t="s">
        <v>3725</v>
      </c>
      <c r="P492" t="s">
        <v>1568</v>
      </c>
      <c r="Q492" t="s">
        <v>1228</v>
      </c>
      <c r="R492" t="s">
        <v>1760</v>
      </c>
      <c r="S492"/>
      <c r="T492"/>
      <c r="U492" t="s">
        <v>13446</v>
      </c>
      <c r="V492" t="s">
        <v>13446</v>
      </c>
      <c r="W492"/>
      <c r="X492"/>
      <c r="Y492"/>
      <c r="Z492"/>
      <c r="AA492"/>
      <c r="AB492"/>
      <c r="AC492"/>
      <c r="AD492"/>
      <c r="AE492"/>
      <c r="AF492"/>
      <c r="AG492"/>
      <c r="AH492"/>
      <c r="AI492"/>
      <c r="AJ492"/>
      <c r="AK492"/>
      <c r="AL492"/>
      <c r="AM492"/>
      <c r="AN492"/>
      <c r="AO492" s="108" t="s">
        <v>43</v>
      </c>
      <c r="AP492" t="s">
        <v>2850</v>
      </c>
      <c r="AQ492">
        <v>21</v>
      </c>
      <c r="AR492" t="s">
        <v>7827</v>
      </c>
      <c r="AS492" t="s">
        <v>1568</v>
      </c>
      <c r="AT492" t="s">
        <v>1885</v>
      </c>
      <c r="AU492" t="s">
        <v>3777</v>
      </c>
      <c r="AV492" t="s">
        <v>7828</v>
      </c>
      <c r="AW492" t="s">
        <v>1744</v>
      </c>
      <c r="AX492" t="s">
        <v>1740</v>
      </c>
      <c r="AY492" t="s">
        <v>7829</v>
      </c>
      <c r="AZ492" t="s">
        <v>1228</v>
      </c>
      <c r="BA492" t="s">
        <v>7830</v>
      </c>
      <c r="BB492" t="s">
        <v>1230</v>
      </c>
      <c r="BC492" t="s">
        <v>1743</v>
      </c>
      <c r="BD492" t="s">
        <v>7831</v>
      </c>
      <c r="BE492" t="s">
        <v>3763</v>
      </c>
      <c r="BF492">
        <v>492</v>
      </c>
      <c r="BG492">
        <v>487</v>
      </c>
      <c r="BH492">
        <v>0</v>
      </c>
      <c r="BI492" t="s">
        <v>3777</v>
      </c>
      <c r="BJ492">
        <v>1</v>
      </c>
      <c r="BK492">
        <v>0</v>
      </c>
      <c r="BL492">
        <v>0</v>
      </c>
      <c r="BM492" t="s">
        <v>1547</v>
      </c>
      <c r="BN492" t="s">
        <v>3764</v>
      </c>
      <c r="BO492" t="s">
        <v>7791</v>
      </c>
      <c r="BP492" t="s" cm="1">
        <v>7790</v>
      </c>
      <c r="BQ492" t="s">
        <v>1547</v>
      </c>
      <c r="BR492" t="s">
        <v>7335</v>
      </c>
      <c r="BS492">
        <v>20</v>
      </c>
      <c r="BT492" t="s">
        <v>5184</v>
      </c>
      <c r="BU492" t="s">
        <v>3721</v>
      </c>
      <c r="BV492" t="s">
        <v>3776</v>
      </c>
      <c r="BW492" t="s">
        <v>7828</v>
      </c>
      <c r="BX492" t="s">
        <v>7832</v>
      </c>
      <c r="BY492" t="s">
        <v>7832</v>
      </c>
      <c r="BZ492" t="s">
        <v>1547</v>
      </c>
      <c r="CA492" t="s">
        <v>1744</v>
      </c>
      <c r="CB492" t="s">
        <v>1779</v>
      </c>
      <c r="CC492"/>
      <c r="CD492" t="s">
        <v>998</v>
      </c>
      <c r="CE492" t="s">
        <v>1230</v>
      </c>
      <c r="CF492" t="s">
        <v>7833</v>
      </c>
      <c r="CG492" t="s">
        <v>7834</v>
      </c>
      <c r="CH492" t="s">
        <v>1230</v>
      </c>
      <c r="CI492" t="s">
        <v>1547</v>
      </c>
      <c r="CJ492" t="s">
        <v>1760</v>
      </c>
      <c r="CK492" t="s">
        <v>1568</v>
      </c>
      <c r="CL492"/>
      <c r="CM492"/>
      <c r="CN492" t="s">
        <v>13446</v>
      </c>
      <c r="CO492" t="s">
        <v>13446</v>
      </c>
      <c r="CP492" t="s">
        <v>13446</v>
      </c>
      <c r="CQ492" t="s">
        <v>13446</v>
      </c>
      <c r="CR492" t="s">
        <v>1547</v>
      </c>
      <c r="CS492">
        <v>9</v>
      </c>
      <c r="CT492" t="s">
        <v>7335</v>
      </c>
      <c r="CU492" t="s">
        <v>7335</v>
      </c>
      <c r="CV492" t="s">
        <v>7335</v>
      </c>
      <c r="CW492" t="s">
        <v>1547</v>
      </c>
      <c r="CX492" t="s">
        <v>1547</v>
      </c>
      <c r="CY492">
        <v>490</v>
      </c>
      <c r="CZ492" t="s">
        <v>8107</v>
      </c>
      <c r="DA492" t="s">
        <v>1547</v>
      </c>
      <c r="DB492" t="s">
        <v>1881</v>
      </c>
      <c r="DC492" t="s">
        <v>1882</v>
      </c>
      <c r="DD492" t="s">
        <v>3777</v>
      </c>
      <c r="DE492" t="s">
        <v>1228</v>
      </c>
      <c r="DF492" t="s">
        <v>3776</v>
      </c>
      <c r="DG492" t="s">
        <v>1547</v>
      </c>
      <c r="DH492" t="s">
        <v>1547</v>
      </c>
      <c r="DI492" t="s">
        <v>1892</v>
      </c>
      <c r="DJ492" t="s">
        <v>7827</v>
      </c>
      <c r="DK492"/>
      <c r="DL492" t="s">
        <v>1892</v>
      </c>
      <c r="DM492">
        <v>9</v>
      </c>
      <c r="DN492" t="s">
        <v>1883</v>
      </c>
      <c r="DO492" t="s">
        <v>1568</v>
      </c>
      <c r="DP492" t="b">
        <v>1</v>
      </c>
      <c r="DQ492" t="b">
        <v>0</v>
      </c>
      <c r="DR492" t="b">
        <v>1</v>
      </c>
      <c r="DS492" t="b">
        <v>0</v>
      </c>
      <c r="DT492" t="b">
        <v>0</v>
      </c>
      <c r="DU492" t="b">
        <v>1</v>
      </c>
      <c r="DV492" t="b">
        <v>0</v>
      </c>
      <c r="DW492">
        <v>0</v>
      </c>
      <c r="DX492" t="b">
        <v>0</v>
      </c>
      <c r="DY492" t="b">
        <v>0</v>
      </c>
      <c r="DZ492" t="b">
        <v>0</v>
      </c>
      <c r="EA492" t="b">
        <v>0</v>
      </c>
      <c r="EB492" t="b">
        <v>0</v>
      </c>
      <c r="EC492" t="b">
        <v>0</v>
      </c>
      <c r="ED492" t="b">
        <v>0</v>
      </c>
      <c r="EE492" t="b">
        <v>0</v>
      </c>
      <c r="EF492" t="b">
        <v>0</v>
      </c>
      <c r="EG492" t="b" cm="1">
        <v>0</v>
      </c>
      <c r="EH492" t="b">
        <v>0</v>
      </c>
      <c r="EI492" t="b">
        <v>0</v>
      </c>
      <c r="EJ492" t="b">
        <v>0</v>
      </c>
      <c r="EK492" t="s">
        <v>1547</v>
      </c>
      <c r="EL492">
        <v>0</v>
      </c>
      <c r="EM492">
        <v>10</v>
      </c>
      <c r="EN492" t="b">
        <v>0</v>
      </c>
    </row>
    <row r="493" spans="1:144" ht="15.75">
      <c r="A493" t="s">
        <v>3721</v>
      </c>
      <c r="B493" t="s">
        <v>1568</v>
      </c>
      <c r="C493" t="s">
        <v>1568</v>
      </c>
      <c r="D493" t="s">
        <v>3779</v>
      </c>
      <c r="E493" t="s">
        <v>3780</v>
      </c>
      <c r="F493"/>
      <c r="G493" t="s">
        <v>3779</v>
      </c>
      <c r="H493" t="s">
        <v>3781</v>
      </c>
      <c r="I493" t="s">
        <v>1230</v>
      </c>
      <c r="J493"/>
      <c r="K493"/>
      <c r="L493" t="s">
        <v>1743</v>
      </c>
      <c r="M493" t="s">
        <v>2001</v>
      </c>
      <c r="N493" t="s">
        <v>3781</v>
      </c>
      <c r="O493" t="s">
        <v>3725</v>
      </c>
      <c r="P493" t="s">
        <v>1568</v>
      </c>
      <c r="Q493" t="s">
        <v>1228</v>
      </c>
      <c r="R493" t="s">
        <v>1760</v>
      </c>
      <c r="S493"/>
      <c r="T493"/>
      <c r="U493" t="s">
        <v>3782</v>
      </c>
      <c r="V493" t="s">
        <v>3782</v>
      </c>
      <c r="W493"/>
      <c r="X493"/>
      <c r="Y493"/>
      <c r="Z493"/>
      <c r="AA493"/>
      <c r="AB493"/>
      <c r="AC493"/>
      <c r="AD493"/>
      <c r="AE493"/>
      <c r="AF493"/>
      <c r="AG493"/>
      <c r="AH493"/>
      <c r="AI493"/>
      <c r="AJ493"/>
      <c r="AK493"/>
      <c r="AL493"/>
      <c r="AM493"/>
      <c r="AN493"/>
      <c r="AO493" s="108" t="s">
        <v>43</v>
      </c>
      <c r="AP493" t="s">
        <v>2850</v>
      </c>
      <c r="AQ493">
        <v>22</v>
      </c>
      <c r="AR493" t="s">
        <v>7836</v>
      </c>
      <c r="AS493" t="s">
        <v>1568</v>
      </c>
      <c r="AT493" t="s">
        <v>1885</v>
      </c>
      <c r="AU493" t="s">
        <v>3780</v>
      </c>
      <c r="AV493" t="s">
        <v>7837</v>
      </c>
      <c r="AW493" t="s">
        <v>1744</v>
      </c>
      <c r="AX493" t="s">
        <v>1740</v>
      </c>
      <c r="AY493" t="s">
        <v>7838</v>
      </c>
      <c r="AZ493" t="s">
        <v>1228</v>
      </c>
      <c r="BA493" t="s">
        <v>7839</v>
      </c>
      <c r="BB493" t="s">
        <v>1230</v>
      </c>
      <c r="BC493" t="s">
        <v>1743</v>
      </c>
      <c r="BD493" t="s">
        <v>7840</v>
      </c>
      <c r="BE493" t="s">
        <v>3763</v>
      </c>
      <c r="BF493">
        <v>493</v>
      </c>
      <c r="BG493">
        <v>487</v>
      </c>
      <c r="BH493">
        <v>0</v>
      </c>
      <c r="BI493" t="s">
        <v>3780</v>
      </c>
      <c r="BJ493">
        <v>1</v>
      </c>
      <c r="BK493">
        <v>0</v>
      </c>
      <c r="BL493">
        <v>0</v>
      </c>
      <c r="BM493" t="s">
        <v>1547</v>
      </c>
      <c r="BN493" t="s">
        <v>3764</v>
      </c>
      <c r="BO493" t="s">
        <v>7791</v>
      </c>
      <c r="BP493" t="s" cm="1">
        <v>7790</v>
      </c>
      <c r="BQ493" t="s">
        <v>1547</v>
      </c>
      <c r="BR493" t="s">
        <v>7335</v>
      </c>
      <c r="BS493">
        <v>21</v>
      </c>
      <c r="BT493" t="s">
        <v>5188</v>
      </c>
      <c r="BU493" t="s">
        <v>3721</v>
      </c>
      <c r="BV493" t="s">
        <v>3779</v>
      </c>
      <c r="BW493" t="s">
        <v>7837</v>
      </c>
      <c r="BX493" t="s">
        <v>7841</v>
      </c>
      <c r="BY493" t="s">
        <v>7841</v>
      </c>
      <c r="BZ493" t="s">
        <v>1547</v>
      </c>
      <c r="CA493" t="s">
        <v>1744</v>
      </c>
      <c r="CB493" t="s">
        <v>2001</v>
      </c>
      <c r="CC493"/>
      <c r="CD493" t="s">
        <v>998</v>
      </c>
      <c r="CE493" t="s">
        <v>1230</v>
      </c>
      <c r="CF493" t="s">
        <v>7842</v>
      </c>
      <c r="CG493" t="s">
        <v>7843</v>
      </c>
      <c r="CH493" t="s">
        <v>1230</v>
      </c>
      <c r="CI493" t="s">
        <v>1547</v>
      </c>
      <c r="CJ493" t="s">
        <v>1760</v>
      </c>
      <c r="CK493" t="s">
        <v>1568</v>
      </c>
      <c r="CL493"/>
      <c r="CM493"/>
      <c r="CN493" t="s">
        <v>3782</v>
      </c>
      <c r="CO493" t="s">
        <v>3782</v>
      </c>
      <c r="CP493" t="s">
        <v>3782</v>
      </c>
      <c r="CQ493" t="s">
        <v>3782</v>
      </c>
      <c r="CR493" t="s">
        <v>1547</v>
      </c>
      <c r="CS493">
        <v>9</v>
      </c>
      <c r="CT493" t="s">
        <v>7335</v>
      </c>
      <c r="CU493" t="s">
        <v>7335</v>
      </c>
      <c r="CV493" t="s">
        <v>7335</v>
      </c>
      <c r="CW493" t="s">
        <v>1547</v>
      </c>
      <c r="CX493" t="s">
        <v>1547</v>
      </c>
      <c r="CY493">
        <v>491</v>
      </c>
      <c r="CZ493" t="s">
        <v>8110</v>
      </c>
      <c r="DA493" t="s">
        <v>1547</v>
      </c>
      <c r="DB493" t="s">
        <v>1881</v>
      </c>
      <c r="DC493" t="s">
        <v>1882</v>
      </c>
      <c r="DD493" t="s">
        <v>3780</v>
      </c>
      <c r="DE493" t="s">
        <v>1228</v>
      </c>
      <c r="DF493" t="s">
        <v>3779</v>
      </c>
      <c r="DG493" t="s">
        <v>1547</v>
      </c>
      <c r="DH493" t="s">
        <v>1547</v>
      </c>
      <c r="DI493" t="s">
        <v>1892</v>
      </c>
      <c r="DJ493" t="s">
        <v>7836</v>
      </c>
      <c r="DK493"/>
      <c r="DL493" t="s">
        <v>1892</v>
      </c>
      <c r="DM493">
        <v>9</v>
      </c>
      <c r="DN493" t="s">
        <v>1883</v>
      </c>
      <c r="DO493" t="s">
        <v>1568</v>
      </c>
      <c r="DP493" t="b">
        <v>1</v>
      </c>
      <c r="DQ493" t="b">
        <v>0</v>
      </c>
      <c r="DR493" t="b">
        <v>1</v>
      </c>
      <c r="DS493" t="b">
        <v>0</v>
      </c>
      <c r="DT493" t="b">
        <v>0</v>
      </c>
      <c r="DU493" t="b">
        <v>1</v>
      </c>
      <c r="DV493" t="b">
        <v>0</v>
      </c>
      <c r="DW493">
        <v>0</v>
      </c>
      <c r="DX493" t="b">
        <v>0</v>
      </c>
      <c r="DY493" t="b">
        <v>0</v>
      </c>
      <c r="DZ493" t="b">
        <v>0</v>
      </c>
      <c r="EA493" t="b">
        <v>0</v>
      </c>
      <c r="EB493" t="b">
        <v>0</v>
      </c>
      <c r="EC493" t="b">
        <v>0</v>
      </c>
      <c r="ED493" t="b">
        <v>0</v>
      </c>
      <c r="EE493" t="b">
        <v>0</v>
      </c>
      <c r="EF493" t="b">
        <v>0</v>
      </c>
      <c r="EG493" t="b" cm="1">
        <v>0</v>
      </c>
      <c r="EH493" t="b">
        <v>0</v>
      </c>
      <c r="EI493" t="b">
        <v>0</v>
      </c>
      <c r="EJ493" t="b">
        <v>0</v>
      </c>
      <c r="EK493" t="s">
        <v>1547</v>
      </c>
      <c r="EL493">
        <v>0</v>
      </c>
      <c r="EM493">
        <v>11</v>
      </c>
      <c r="EN493" t="b">
        <v>0</v>
      </c>
    </row>
    <row r="494" spans="1:144" ht="15.75">
      <c r="A494" t="s">
        <v>3721</v>
      </c>
      <c r="B494" t="s">
        <v>1568</v>
      </c>
      <c r="C494" t="s">
        <v>1568</v>
      </c>
      <c r="D494" t="s">
        <v>3783</v>
      </c>
      <c r="E494" t="s">
        <v>3784</v>
      </c>
      <c r="F494"/>
      <c r="G494" t="s">
        <v>3783</v>
      </c>
      <c r="H494" t="s">
        <v>3785</v>
      </c>
      <c r="I494" t="s">
        <v>1230</v>
      </c>
      <c r="J494"/>
      <c r="K494"/>
      <c r="L494" t="s">
        <v>1743</v>
      </c>
      <c r="M494" t="s">
        <v>2001</v>
      </c>
      <c r="N494" t="s">
        <v>3785</v>
      </c>
      <c r="O494" t="s">
        <v>3725</v>
      </c>
      <c r="P494" t="s">
        <v>1568</v>
      </c>
      <c r="Q494" t="s">
        <v>1228</v>
      </c>
      <c r="R494" t="s">
        <v>1760</v>
      </c>
      <c r="S494"/>
      <c r="T494"/>
      <c r="U494" t="s">
        <v>3786</v>
      </c>
      <c r="V494" t="s">
        <v>3786</v>
      </c>
      <c r="W494"/>
      <c r="X494"/>
      <c r="Y494"/>
      <c r="Z494"/>
      <c r="AA494"/>
      <c r="AB494"/>
      <c r="AC494"/>
      <c r="AD494"/>
      <c r="AE494"/>
      <c r="AF494"/>
      <c r="AG494"/>
      <c r="AH494"/>
      <c r="AI494"/>
      <c r="AJ494"/>
      <c r="AK494"/>
      <c r="AL494"/>
      <c r="AM494"/>
      <c r="AN494"/>
      <c r="AO494" s="108" t="s">
        <v>43</v>
      </c>
      <c r="AP494" t="s">
        <v>2850</v>
      </c>
      <c r="AQ494">
        <v>23</v>
      </c>
      <c r="AR494" t="s">
        <v>7845</v>
      </c>
      <c r="AS494" t="s">
        <v>1568</v>
      </c>
      <c r="AT494" t="s">
        <v>1885</v>
      </c>
      <c r="AU494" t="s">
        <v>3784</v>
      </c>
      <c r="AV494" t="s">
        <v>7846</v>
      </c>
      <c r="AW494" t="s">
        <v>1744</v>
      </c>
      <c r="AX494" t="s">
        <v>1740</v>
      </c>
      <c r="AY494" t="s">
        <v>7847</v>
      </c>
      <c r="AZ494" t="s">
        <v>1228</v>
      </c>
      <c r="BA494" t="s">
        <v>7848</v>
      </c>
      <c r="BB494" t="s">
        <v>1230</v>
      </c>
      <c r="BC494" t="s">
        <v>1743</v>
      </c>
      <c r="BD494" t="s">
        <v>7849</v>
      </c>
      <c r="BE494" t="s">
        <v>3763</v>
      </c>
      <c r="BF494">
        <v>494</v>
      </c>
      <c r="BG494">
        <v>487</v>
      </c>
      <c r="BH494">
        <v>0</v>
      </c>
      <c r="BI494" t="s">
        <v>3784</v>
      </c>
      <c r="BJ494">
        <v>1</v>
      </c>
      <c r="BK494">
        <v>0</v>
      </c>
      <c r="BL494">
        <v>0</v>
      </c>
      <c r="BM494" t="s">
        <v>1547</v>
      </c>
      <c r="BN494" t="s">
        <v>3764</v>
      </c>
      <c r="BO494" t="s">
        <v>7791</v>
      </c>
      <c r="BP494" t="s" cm="1">
        <v>7790</v>
      </c>
      <c r="BQ494" t="s">
        <v>1547</v>
      </c>
      <c r="BR494" t="s">
        <v>7335</v>
      </c>
      <c r="BS494">
        <v>22</v>
      </c>
      <c r="BT494" t="s">
        <v>5192</v>
      </c>
      <c r="BU494" t="s">
        <v>3721</v>
      </c>
      <c r="BV494" t="s">
        <v>3783</v>
      </c>
      <c r="BW494" t="s">
        <v>7846</v>
      </c>
      <c r="BX494" t="s">
        <v>7850</v>
      </c>
      <c r="BY494" t="s">
        <v>7850</v>
      </c>
      <c r="BZ494" t="s">
        <v>1547</v>
      </c>
      <c r="CA494" t="s">
        <v>1744</v>
      </c>
      <c r="CB494" t="s">
        <v>2001</v>
      </c>
      <c r="CC494"/>
      <c r="CD494" t="s">
        <v>998</v>
      </c>
      <c r="CE494" t="s">
        <v>1230</v>
      </c>
      <c r="CF494" t="s">
        <v>7851</v>
      </c>
      <c r="CG494" t="s">
        <v>7852</v>
      </c>
      <c r="CH494" t="s">
        <v>1230</v>
      </c>
      <c r="CI494" t="s">
        <v>1547</v>
      </c>
      <c r="CJ494" t="s">
        <v>1760</v>
      </c>
      <c r="CK494" t="s">
        <v>1568</v>
      </c>
      <c r="CL494"/>
      <c r="CM494"/>
      <c r="CN494" t="s">
        <v>3786</v>
      </c>
      <c r="CO494" t="s">
        <v>3786</v>
      </c>
      <c r="CP494" t="s">
        <v>3786</v>
      </c>
      <c r="CQ494" t="s">
        <v>3786</v>
      </c>
      <c r="CR494" t="s">
        <v>1547</v>
      </c>
      <c r="CS494">
        <v>9</v>
      </c>
      <c r="CT494" t="s">
        <v>7335</v>
      </c>
      <c r="CU494" t="s">
        <v>7335</v>
      </c>
      <c r="CV494" t="s">
        <v>7335</v>
      </c>
      <c r="CW494" t="s">
        <v>1547</v>
      </c>
      <c r="CX494" t="s">
        <v>1547</v>
      </c>
      <c r="CY494">
        <v>492</v>
      </c>
      <c r="CZ494" t="s">
        <v>8115</v>
      </c>
      <c r="DA494" t="s">
        <v>1547</v>
      </c>
      <c r="DB494" t="s">
        <v>1881</v>
      </c>
      <c r="DC494" t="s">
        <v>1882</v>
      </c>
      <c r="DD494" t="s">
        <v>3784</v>
      </c>
      <c r="DE494" t="s">
        <v>1228</v>
      </c>
      <c r="DF494" t="s">
        <v>3783</v>
      </c>
      <c r="DG494" t="s">
        <v>1547</v>
      </c>
      <c r="DH494" t="s">
        <v>1547</v>
      </c>
      <c r="DI494" t="s">
        <v>1892</v>
      </c>
      <c r="DJ494" t="s">
        <v>7845</v>
      </c>
      <c r="DK494"/>
      <c r="DL494" t="s">
        <v>1892</v>
      </c>
      <c r="DM494">
        <v>9</v>
      </c>
      <c r="DN494" t="s">
        <v>1883</v>
      </c>
      <c r="DO494" t="s">
        <v>1568</v>
      </c>
      <c r="DP494" t="b">
        <v>1</v>
      </c>
      <c r="DQ494" t="b">
        <v>0</v>
      </c>
      <c r="DR494" t="b">
        <v>1</v>
      </c>
      <c r="DS494" t="b">
        <v>0</v>
      </c>
      <c r="DT494" t="b">
        <v>0</v>
      </c>
      <c r="DU494" t="b">
        <v>1</v>
      </c>
      <c r="DV494" t="b">
        <v>0</v>
      </c>
      <c r="DW494">
        <v>0</v>
      </c>
      <c r="DX494" t="b">
        <v>0</v>
      </c>
      <c r="DY494" t="b">
        <v>0</v>
      </c>
      <c r="DZ494" t="b">
        <v>0</v>
      </c>
      <c r="EA494" t="b">
        <v>0</v>
      </c>
      <c r="EB494" t="b">
        <v>0</v>
      </c>
      <c r="EC494" t="b">
        <v>0</v>
      </c>
      <c r="ED494" t="b">
        <v>0</v>
      </c>
      <c r="EE494" t="b">
        <v>0</v>
      </c>
      <c r="EF494" t="b">
        <v>0</v>
      </c>
      <c r="EG494" t="b" cm="1">
        <v>0</v>
      </c>
      <c r="EH494" t="b">
        <v>0</v>
      </c>
      <c r="EI494" t="b">
        <v>0</v>
      </c>
      <c r="EJ494" t="b">
        <v>0</v>
      </c>
      <c r="EK494" t="s">
        <v>1547</v>
      </c>
      <c r="EL494">
        <v>0</v>
      </c>
      <c r="EM494">
        <v>15</v>
      </c>
      <c r="EN494" t="b">
        <v>0</v>
      </c>
    </row>
    <row r="495" spans="1:144" ht="15.75">
      <c r="A495" t="s">
        <v>3721</v>
      </c>
      <c r="B495" t="s">
        <v>1568</v>
      </c>
      <c r="C495" t="s">
        <v>1568</v>
      </c>
      <c r="D495" t="s">
        <v>3787</v>
      </c>
      <c r="E495" t="s">
        <v>3788</v>
      </c>
      <c r="F495" t="s">
        <v>3789</v>
      </c>
      <c r="G495" t="s">
        <v>3787</v>
      </c>
      <c r="H495"/>
      <c r="I495" t="s">
        <v>1244</v>
      </c>
      <c r="J495"/>
      <c r="K495"/>
      <c r="L495" t="s">
        <v>1743</v>
      </c>
      <c r="M495"/>
      <c r="N495"/>
      <c r="O495" t="s">
        <v>3725</v>
      </c>
      <c r="P495" t="s">
        <v>1568</v>
      </c>
      <c r="Q495" t="s">
        <v>1228</v>
      </c>
      <c r="R495" t="s">
        <v>1760</v>
      </c>
      <c r="S495"/>
      <c r="T495"/>
      <c r="U495" t="s">
        <v>13447</v>
      </c>
      <c r="V495"/>
      <c r="W495"/>
      <c r="X495"/>
      <c r="Y495"/>
      <c r="Z495"/>
      <c r="AA495"/>
      <c r="AB495"/>
      <c r="AC495"/>
      <c r="AD495"/>
      <c r="AE495"/>
      <c r="AF495"/>
      <c r="AG495"/>
      <c r="AH495"/>
      <c r="AI495"/>
      <c r="AJ495"/>
      <c r="AK495"/>
      <c r="AL495"/>
      <c r="AM495"/>
      <c r="AN495"/>
      <c r="AO495" s="108" t="s">
        <v>43</v>
      </c>
      <c r="AP495" t="s">
        <v>2850</v>
      </c>
      <c r="AQ495">
        <v>24</v>
      </c>
      <c r="AR495" t="s">
        <v>7854</v>
      </c>
      <c r="AS495" t="s">
        <v>1568</v>
      </c>
      <c r="AT495" t="s">
        <v>1885</v>
      </c>
      <c r="AU495" t="s">
        <v>3788</v>
      </c>
      <c r="AV495" t="s">
        <v>7855</v>
      </c>
      <c r="AW495" t="s">
        <v>7856</v>
      </c>
      <c r="AX495" t="s">
        <v>1740</v>
      </c>
      <c r="AY495" t="s">
        <v>7857</v>
      </c>
      <c r="AZ495" t="s">
        <v>1228</v>
      </c>
      <c r="BA495" t="s">
        <v>7858</v>
      </c>
      <c r="BB495" t="s">
        <v>1244</v>
      </c>
      <c r="BC495" t="s">
        <v>1743</v>
      </c>
      <c r="BD495" t="s">
        <v>7859</v>
      </c>
      <c r="BE495" t="s">
        <v>3787</v>
      </c>
      <c r="BF495">
        <v>495</v>
      </c>
      <c r="BG495">
        <v>0</v>
      </c>
      <c r="BH495">
        <v>0</v>
      </c>
      <c r="BI495" t="s">
        <v>1547</v>
      </c>
      <c r="BJ495">
        <v>0</v>
      </c>
      <c r="BK495">
        <v>0</v>
      </c>
      <c r="BL495">
        <v>0</v>
      </c>
      <c r="BM495" t="s">
        <v>1547</v>
      </c>
      <c r="BN495" t="s">
        <v>1547</v>
      </c>
      <c r="BO495" t="s">
        <v>1547</v>
      </c>
      <c r="BP495" t="s" cm="1">
        <v>1547</v>
      </c>
      <c r="BQ495" t="s">
        <v>1547</v>
      </c>
      <c r="BR495" t="s">
        <v>7335</v>
      </c>
      <c r="BS495">
        <v>23</v>
      </c>
      <c r="BT495" t="s">
        <v>5202</v>
      </c>
      <c r="BU495" t="s">
        <v>3721</v>
      </c>
      <c r="BV495" t="s">
        <v>3787</v>
      </c>
      <c r="BW495" t="s">
        <v>7855</v>
      </c>
      <c r="BX495" t="s">
        <v>1744</v>
      </c>
      <c r="BY495" t="s">
        <v>1744</v>
      </c>
      <c r="BZ495" t="s">
        <v>1547</v>
      </c>
      <c r="CA495" t="s">
        <v>1744</v>
      </c>
      <c r="CB495" t="s">
        <v>1547</v>
      </c>
      <c r="CC495"/>
      <c r="CD495" t="s">
        <v>998</v>
      </c>
      <c r="CE495" t="s">
        <v>1244</v>
      </c>
      <c r="CF495" t="s">
        <v>3788</v>
      </c>
      <c r="CG495" t="s">
        <v>7855</v>
      </c>
      <c r="CH495" t="s">
        <v>1244</v>
      </c>
      <c r="CI495" t="s">
        <v>1547</v>
      </c>
      <c r="CJ495" t="s">
        <v>1760</v>
      </c>
      <c r="CK495" t="s">
        <v>1568</v>
      </c>
      <c r="CL495"/>
      <c r="CM495"/>
      <c r="CN495" t="s">
        <v>13447</v>
      </c>
      <c r="CO495" t="s">
        <v>1547</v>
      </c>
      <c r="CP495" t="s">
        <v>13447</v>
      </c>
      <c r="CQ495" t="s">
        <v>1547</v>
      </c>
      <c r="CR495" t="s">
        <v>1547</v>
      </c>
      <c r="CS495">
        <v>9</v>
      </c>
      <c r="CT495" t="s">
        <v>7335</v>
      </c>
      <c r="CU495" t="s">
        <v>7335</v>
      </c>
      <c r="CV495" t="s">
        <v>7335</v>
      </c>
      <c r="CW495" t="s">
        <v>1547</v>
      </c>
      <c r="CX495" t="s">
        <v>1547</v>
      </c>
      <c r="CY495">
        <v>493</v>
      </c>
      <c r="CZ495" t="s">
        <v>8119</v>
      </c>
      <c r="DA495" t="s">
        <v>1547</v>
      </c>
      <c r="DB495" t="s">
        <v>1881</v>
      </c>
      <c r="DC495" t="s">
        <v>1882</v>
      </c>
      <c r="DD495" t="s">
        <v>3788</v>
      </c>
      <c r="DE495" t="s">
        <v>1228</v>
      </c>
      <c r="DF495" t="s">
        <v>3787</v>
      </c>
      <c r="DG495" t="s">
        <v>1547</v>
      </c>
      <c r="DH495" t="s">
        <v>1547</v>
      </c>
      <c r="DI495" t="s">
        <v>1892</v>
      </c>
      <c r="DJ495" t="s">
        <v>7854</v>
      </c>
      <c r="DK495"/>
      <c r="DL495" t="s">
        <v>1892</v>
      </c>
      <c r="DM495">
        <v>9</v>
      </c>
      <c r="DN495" t="s">
        <v>1883</v>
      </c>
      <c r="DO495" t="s">
        <v>1568</v>
      </c>
      <c r="DP495" t="b">
        <v>1</v>
      </c>
      <c r="DQ495" t="b">
        <v>0</v>
      </c>
      <c r="DR495" t="b">
        <v>1</v>
      </c>
      <c r="DS495" t="b">
        <v>0</v>
      </c>
      <c r="DT495" t="b">
        <v>0</v>
      </c>
      <c r="DU495" t="b">
        <v>1</v>
      </c>
      <c r="DV495" t="b">
        <v>1</v>
      </c>
      <c r="DW495">
        <v>0</v>
      </c>
      <c r="DX495" t="b">
        <v>0</v>
      </c>
      <c r="DY495" t="b">
        <v>0</v>
      </c>
      <c r="DZ495" t="b">
        <v>0</v>
      </c>
      <c r="EA495" t="b">
        <v>0</v>
      </c>
      <c r="EB495" t="b">
        <v>0</v>
      </c>
      <c r="EC495" t="b">
        <v>0</v>
      </c>
      <c r="ED495" t="b">
        <v>0</v>
      </c>
      <c r="EE495" t="b">
        <v>0</v>
      </c>
      <c r="EF495" t="b">
        <v>0</v>
      </c>
      <c r="EG495" t="b" cm="1">
        <v>0</v>
      </c>
      <c r="EH495" t="b">
        <v>0</v>
      </c>
      <c r="EI495" t="b">
        <v>0</v>
      </c>
      <c r="EJ495" t="b">
        <v>0</v>
      </c>
      <c r="EK495" t="s">
        <v>1547</v>
      </c>
      <c r="EL495">
        <v>0</v>
      </c>
      <c r="EM495">
        <v>11</v>
      </c>
      <c r="EN495" t="b">
        <v>0</v>
      </c>
    </row>
    <row r="496" spans="1:144" ht="15.75">
      <c r="A496" t="s">
        <v>3721</v>
      </c>
      <c r="B496" t="s">
        <v>1568</v>
      </c>
      <c r="C496" t="s">
        <v>1568</v>
      </c>
      <c r="D496" t="s">
        <v>3790</v>
      </c>
      <c r="E496" t="s">
        <v>3791</v>
      </c>
      <c r="F496" t="s">
        <v>3792</v>
      </c>
      <c r="G496" t="s">
        <v>3790</v>
      </c>
      <c r="H496" t="s">
        <v>3793</v>
      </c>
      <c r="I496" t="s">
        <v>1230</v>
      </c>
      <c r="J496"/>
      <c r="K496"/>
      <c r="L496" t="s">
        <v>1743</v>
      </c>
      <c r="M496" t="s">
        <v>1995</v>
      </c>
      <c r="N496" t="s">
        <v>3793</v>
      </c>
      <c r="O496" t="s">
        <v>3725</v>
      </c>
      <c r="P496" t="s">
        <v>1568</v>
      </c>
      <c r="Q496" t="s">
        <v>1228</v>
      </c>
      <c r="R496" t="s">
        <v>1760</v>
      </c>
      <c r="S496"/>
      <c r="T496"/>
      <c r="U496" t="s">
        <v>13448</v>
      </c>
      <c r="V496" t="s">
        <v>13448</v>
      </c>
      <c r="W496"/>
      <c r="X496"/>
      <c r="Y496"/>
      <c r="Z496"/>
      <c r="AA496"/>
      <c r="AB496"/>
      <c r="AC496"/>
      <c r="AD496"/>
      <c r="AE496"/>
      <c r="AF496"/>
      <c r="AG496"/>
      <c r="AH496"/>
      <c r="AI496"/>
      <c r="AJ496"/>
      <c r="AK496"/>
      <c r="AL496"/>
      <c r="AM496"/>
      <c r="AN496"/>
      <c r="AO496" s="108" t="s">
        <v>43</v>
      </c>
      <c r="AP496" t="s">
        <v>2850</v>
      </c>
      <c r="AQ496">
        <v>25</v>
      </c>
      <c r="AR496" t="s">
        <v>7861</v>
      </c>
      <c r="AS496" t="s">
        <v>1568</v>
      </c>
      <c r="AT496" t="s">
        <v>1885</v>
      </c>
      <c r="AU496" t="s">
        <v>3791</v>
      </c>
      <c r="AV496" t="s">
        <v>7862</v>
      </c>
      <c r="AW496" t="s">
        <v>7863</v>
      </c>
      <c r="AX496" t="s">
        <v>1740</v>
      </c>
      <c r="AY496" t="s">
        <v>7864</v>
      </c>
      <c r="AZ496" t="s">
        <v>1228</v>
      </c>
      <c r="BA496" t="s">
        <v>7865</v>
      </c>
      <c r="BB496" t="s">
        <v>1230</v>
      </c>
      <c r="BC496" t="s">
        <v>1743</v>
      </c>
      <c r="BD496" t="s">
        <v>7866</v>
      </c>
      <c r="BE496" t="s">
        <v>3787</v>
      </c>
      <c r="BF496">
        <v>496</v>
      </c>
      <c r="BG496">
        <v>495</v>
      </c>
      <c r="BH496">
        <v>0</v>
      </c>
      <c r="BI496" t="s">
        <v>3791</v>
      </c>
      <c r="BJ496">
        <v>1</v>
      </c>
      <c r="BK496">
        <v>0</v>
      </c>
      <c r="BL496">
        <v>0</v>
      </c>
      <c r="BM496" t="s">
        <v>1547</v>
      </c>
      <c r="BN496" t="s">
        <v>3788</v>
      </c>
      <c r="BO496" t="s">
        <v>7855</v>
      </c>
      <c r="BP496" t="s" cm="1">
        <v>7854</v>
      </c>
      <c r="BQ496" t="s">
        <v>1547</v>
      </c>
      <c r="BR496" t="s">
        <v>7335</v>
      </c>
      <c r="BS496">
        <v>24</v>
      </c>
      <c r="BT496" t="s">
        <v>5213</v>
      </c>
      <c r="BU496" t="s">
        <v>3721</v>
      </c>
      <c r="BV496" t="s">
        <v>3790</v>
      </c>
      <c r="BW496" t="s">
        <v>7862</v>
      </c>
      <c r="BX496" t="s">
        <v>7867</v>
      </c>
      <c r="BY496" t="s">
        <v>7867</v>
      </c>
      <c r="BZ496" t="s">
        <v>1547</v>
      </c>
      <c r="CA496" t="s">
        <v>1744</v>
      </c>
      <c r="CB496" t="s">
        <v>1995</v>
      </c>
      <c r="CC496"/>
      <c r="CD496" t="s">
        <v>998</v>
      </c>
      <c r="CE496" t="s">
        <v>1230</v>
      </c>
      <c r="CF496" t="s">
        <v>7868</v>
      </c>
      <c r="CG496" t="s">
        <v>7869</v>
      </c>
      <c r="CH496" t="s">
        <v>1230</v>
      </c>
      <c r="CI496" t="s">
        <v>1547</v>
      </c>
      <c r="CJ496" t="s">
        <v>1760</v>
      </c>
      <c r="CK496" t="s">
        <v>1568</v>
      </c>
      <c r="CL496"/>
      <c r="CM496"/>
      <c r="CN496" t="s">
        <v>13448</v>
      </c>
      <c r="CO496" t="s">
        <v>13448</v>
      </c>
      <c r="CP496" t="s">
        <v>13448</v>
      </c>
      <c r="CQ496" t="s">
        <v>13448</v>
      </c>
      <c r="CR496" t="s">
        <v>1547</v>
      </c>
      <c r="CS496">
        <v>9</v>
      </c>
      <c r="CT496" t="s">
        <v>7335</v>
      </c>
      <c r="CU496" t="s">
        <v>7335</v>
      </c>
      <c r="CV496" t="s">
        <v>7335</v>
      </c>
      <c r="CW496" t="s">
        <v>1547</v>
      </c>
      <c r="CX496" t="s">
        <v>1547</v>
      </c>
      <c r="CY496">
        <v>494</v>
      </c>
      <c r="CZ496" t="s">
        <v>8122</v>
      </c>
      <c r="DA496" t="s">
        <v>1547</v>
      </c>
      <c r="DB496" t="s">
        <v>1881</v>
      </c>
      <c r="DC496" t="s">
        <v>1882</v>
      </c>
      <c r="DD496" t="s">
        <v>3791</v>
      </c>
      <c r="DE496" t="s">
        <v>1228</v>
      </c>
      <c r="DF496" t="s">
        <v>3790</v>
      </c>
      <c r="DG496" t="s">
        <v>1547</v>
      </c>
      <c r="DH496" t="s">
        <v>1547</v>
      </c>
      <c r="DI496" t="s">
        <v>1892</v>
      </c>
      <c r="DJ496" t="s">
        <v>7861</v>
      </c>
      <c r="DK496"/>
      <c r="DL496" t="s">
        <v>1892</v>
      </c>
      <c r="DM496">
        <v>9</v>
      </c>
      <c r="DN496" t="s">
        <v>1883</v>
      </c>
      <c r="DO496" t="s">
        <v>1568</v>
      </c>
      <c r="DP496" t="b">
        <v>1</v>
      </c>
      <c r="DQ496" t="b">
        <v>0</v>
      </c>
      <c r="DR496" t="b">
        <v>1</v>
      </c>
      <c r="DS496" t="b">
        <v>0</v>
      </c>
      <c r="DT496" t="b">
        <v>0</v>
      </c>
      <c r="DU496" t="b">
        <v>1</v>
      </c>
      <c r="DV496" t="b">
        <v>0</v>
      </c>
      <c r="DW496">
        <v>0</v>
      </c>
      <c r="DX496" t="b">
        <v>0</v>
      </c>
      <c r="DY496" t="b">
        <v>0</v>
      </c>
      <c r="DZ496" t="b">
        <v>0</v>
      </c>
      <c r="EA496" t="b">
        <v>0</v>
      </c>
      <c r="EB496" t="b">
        <v>0</v>
      </c>
      <c r="EC496" t="b">
        <v>0</v>
      </c>
      <c r="ED496" t="b">
        <v>0</v>
      </c>
      <c r="EE496" t="b">
        <v>0</v>
      </c>
      <c r="EF496" t="b">
        <v>0</v>
      </c>
      <c r="EG496" t="b" cm="1">
        <v>0</v>
      </c>
      <c r="EH496" t="b">
        <v>0</v>
      </c>
      <c r="EI496" t="b">
        <v>0</v>
      </c>
      <c r="EJ496" t="b">
        <v>0</v>
      </c>
      <c r="EK496" t="s">
        <v>1547</v>
      </c>
      <c r="EL496">
        <v>0</v>
      </c>
      <c r="EM496">
        <v>14</v>
      </c>
      <c r="EN496" t="b">
        <v>0</v>
      </c>
    </row>
    <row r="497" spans="1:144" ht="15.75">
      <c r="A497" t="s">
        <v>3721</v>
      </c>
      <c r="B497" t="s">
        <v>1568</v>
      </c>
      <c r="C497" t="s">
        <v>1568</v>
      </c>
      <c r="D497" t="s">
        <v>3794</v>
      </c>
      <c r="E497" t="s">
        <v>3795</v>
      </c>
      <c r="F497" t="s">
        <v>3796</v>
      </c>
      <c r="G497" t="s">
        <v>3794</v>
      </c>
      <c r="H497" t="s">
        <v>3797</v>
      </c>
      <c r="I497" t="s">
        <v>1230</v>
      </c>
      <c r="J497"/>
      <c r="K497"/>
      <c r="L497" t="s">
        <v>1743</v>
      </c>
      <c r="M497" t="s">
        <v>1995</v>
      </c>
      <c r="N497" t="s">
        <v>3797</v>
      </c>
      <c r="O497" t="s">
        <v>3725</v>
      </c>
      <c r="P497" t="s">
        <v>1568</v>
      </c>
      <c r="Q497" t="s">
        <v>1228</v>
      </c>
      <c r="R497" t="s">
        <v>1760</v>
      </c>
      <c r="S497"/>
      <c r="T497"/>
      <c r="U497" t="s">
        <v>13449</v>
      </c>
      <c r="V497" t="s">
        <v>13449</v>
      </c>
      <c r="W497"/>
      <c r="X497"/>
      <c r="Y497"/>
      <c r="Z497"/>
      <c r="AA497"/>
      <c r="AB497"/>
      <c r="AC497"/>
      <c r="AD497"/>
      <c r="AE497"/>
      <c r="AF497"/>
      <c r="AG497"/>
      <c r="AH497"/>
      <c r="AI497"/>
      <c r="AJ497"/>
      <c r="AK497"/>
      <c r="AL497"/>
      <c r="AM497"/>
      <c r="AN497"/>
      <c r="AO497" s="108" t="s">
        <v>43</v>
      </c>
      <c r="AP497" t="s">
        <v>2850</v>
      </c>
      <c r="AQ497">
        <v>26</v>
      </c>
      <c r="AR497" t="s">
        <v>7871</v>
      </c>
      <c r="AS497" t="s">
        <v>1568</v>
      </c>
      <c r="AT497" t="s">
        <v>1885</v>
      </c>
      <c r="AU497" t="s">
        <v>3795</v>
      </c>
      <c r="AV497" t="s">
        <v>7872</v>
      </c>
      <c r="AW497" t="s">
        <v>7873</v>
      </c>
      <c r="AX497" t="s">
        <v>1740</v>
      </c>
      <c r="AY497" t="s">
        <v>7874</v>
      </c>
      <c r="AZ497" t="s">
        <v>1228</v>
      </c>
      <c r="BA497" t="s">
        <v>7875</v>
      </c>
      <c r="BB497" t="s">
        <v>1230</v>
      </c>
      <c r="BC497" t="s">
        <v>1743</v>
      </c>
      <c r="BD497" t="s">
        <v>7876</v>
      </c>
      <c r="BE497" t="s">
        <v>3787</v>
      </c>
      <c r="BF497">
        <v>497</v>
      </c>
      <c r="BG497">
        <v>495</v>
      </c>
      <c r="BH497">
        <v>0</v>
      </c>
      <c r="BI497" t="s">
        <v>3795</v>
      </c>
      <c r="BJ497">
        <v>1</v>
      </c>
      <c r="BK497">
        <v>0</v>
      </c>
      <c r="BL497">
        <v>0</v>
      </c>
      <c r="BM497" t="s">
        <v>1547</v>
      </c>
      <c r="BN497" t="s">
        <v>3788</v>
      </c>
      <c r="BO497" t="s">
        <v>7855</v>
      </c>
      <c r="BP497" t="s" cm="1">
        <v>7854</v>
      </c>
      <c r="BQ497" t="s">
        <v>1547</v>
      </c>
      <c r="BR497" t="s">
        <v>7335</v>
      </c>
      <c r="BS497">
        <v>25</v>
      </c>
      <c r="BT497" t="s">
        <v>5223</v>
      </c>
      <c r="BU497" t="s">
        <v>3721</v>
      </c>
      <c r="BV497" t="s">
        <v>3794</v>
      </c>
      <c r="BW497" t="s">
        <v>7872</v>
      </c>
      <c r="BX497" t="s">
        <v>7877</v>
      </c>
      <c r="BY497" t="s">
        <v>7877</v>
      </c>
      <c r="BZ497" t="s">
        <v>1547</v>
      </c>
      <c r="CA497" t="s">
        <v>1744</v>
      </c>
      <c r="CB497" t="s">
        <v>1995</v>
      </c>
      <c r="CC497"/>
      <c r="CD497" t="s">
        <v>998</v>
      </c>
      <c r="CE497" t="s">
        <v>1230</v>
      </c>
      <c r="CF497" t="s">
        <v>7878</v>
      </c>
      <c r="CG497" t="s">
        <v>7879</v>
      </c>
      <c r="CH497" t="s">
        <v>1230</v>
      </c>
      <c r="CI497" t="s">
        <v>1547</v>
      </c>
      <c r="CJ497" t="s">
        <v>1760</v>
      </c>
      <c r="CK497" t="s">
        <v>1568</v>
      </c>
      <c r="CL497"/>
      <c r="CM497"/>
      <c r="CN497" t="s">
        <v>13449</v>
      </c>
      <c r="CO497" t="s">
        <v>13449</v>
      </c>
      <c r="CP497" t="s">
        <v>13449</v>
      </c>
      <c r="CQ497" t="s">
        <v>13449</v>
      </c>
      <c r="CR497" t="s">
        <v>1547</v>
      </c>
      <c r="CS497">
        <v>9</v>
      </c>
      <c r="CT497" t="s">
        <v>7335</v>
      </c>
      <c r="CU497" t="s">
        <v>7335</v>
      </c>
      <c r="CV497" t="s">
        <v>7335</v>
      </c>
      <c r="CW497" t="s">
        <v>1547</v>
      </c>
      <c r="CX497" t="s">
        <v>1547</v>
      </c>
      <c r="CY497">
        <v>495</v>
      </c>
      <c r="CZ497" t="s">
        <v>8125</v>
      </c>
      <c r="DA497" t="s">
        <v>1547</v>
      </c>
      <c r="DB497" t="s">
        <v>1881</v>
      </c>
      <c r="DC497" t="s">
        <v>1882</v>
      </c>
      <c r="DD497" t="s">
        <v>3795</v>
      </c>
      <c r="DE497" t="s">
        <v>1228</v>
      </c>
      <c r="DF497" t="s">
        <v>3794</v>
      </c>
      <c r="DG497" t="s">
        <v>1547</v>
      </c>
      <c r="DH497" t="s">
        <v>1547</v>
      </c>
      <c r="DI497" t="s">
        <v>1892</v>
      </c>
      <c r="DJ497" t="s">
        <v>7871</v>
      </c>
      <c r="DK497"/>
      <c r="DL497" t="s">
        <v>1892</v>
      </c>
      <c r="DM497">
        <v>9</v>
      </c>
      <c r="DN497" t="s">
        <v>1883</v>
      </c>
      <c r="DO497" t="s">
        <v>1568</v>
      </c>
      <c r="DP497" t="b">
        <v>1</v>
      </c>
      <c r="DQ497" t="b">
        <v>0</v>
      </c>
      <c r="DR497" t="b">
        <v>1</v>
      </c>
      <c r="DS497" t="b">
        <v>0</v>
      </c>
      <c r="DT497" t="b">
        <v>0</v>
      </c>
      <c r="DU497" t="b">
        <v>1</v>
      </c>
      <c r="DV497" t="b">
        <v>0</v>
      </c>
      <c r="DW497">
        <v>0</v>
      </c>
      <c r="DX497" t="b">
        <v>0</v>
      </c>
      <c r="DY497" t="b">
        <v>0</v>
      </c>
      <c r="DZ497" t="b">
        <v>0</v>
      </c>
      <c r="EA497" t="b">
        <v>0</v>
      </c>
      <c r="EB497" t="b">
        <v>0</v>
      </c>
      <c r="EC497" t="b">
        <v>0</v>
      </c>
      <c r="ED497" t="b">
        <v>0</v>
      </c>
      <c r="EE497" t="b">
        <v>0</v>
      </c>
      <c r="EF497" t="b">
        <v>0</v>
      </c>
      <c r="EG497" t="b" cm="1">
        <v>0</v>
      </c>
      <c r="EH497" t="b">
        <v>0</v>
      </c>
      <c r="EI497" t="b">
        <v>0</v>
      </c>
      <c r="EJ497" t="b">
        <v>0</v>
      </c>
      <c r="EK497" t="s">
        <v>1547</v>
      </c>
      <c r="EL497">
        <v>0</v>
      </c>
      <c r="EM497">
        <v>13</v>
      </c>
      <c r="EN497" t="b">
        <v>0</v>
      </c>
    </row>
    <row r="498" spans="1:144" ht="15.75">
      <c r="A498" t="s">
        <v>3721</v>
      </c>
      <c r="B498" t="s">
        <v>1568</v>
      </c>
      <c r="C498" t="s">
        <v>1568</v>
      </c>
      <c r="D498" t="s">
        <v>3798</v>
      </c>
      <c r="E498" t="s">
        <v>3799</v>
      </c>
      <c r="F498"/>
      <c r="G498" t="s">
        <v>3798</v>
      </c>
      <c r="H498" t="s">
        <v>3800</v>
      </c>
      <c r="I498" t="s">
        <v>1230</v>
      </c>
      <c r="J498"/>
      <c r="K498"/>
      <c r="L498" t="s">
        <v>3190</v>
      </c>
      <c r="M498" t="s">
        <v>2001</v>
      </c>
      <c r="N498"/>
      <c r="O498" t="s">
        <v>3725</v>
      </c>
      <c r="P498" t="s">
        <v>1568</v>
      </c>
      <c r="Q498" t="s">
        <v>1228</v>
      </c>
      <c r="R498" t="s">
        <v>1760</v>
      </c>
      <c r="S498"/>
      <c r="T498"/>
      <c r="U498" t="s">
        <v>3801</v>
      </c>
      <c r="V498" t="s">
        <v>3801</v>
      </c>
      <c r="W498"/>
      <c r="X498"/>
      <c r="Y498"/>
      <c r="Z498"/>
      <c r="AA498"/>
      <c r="AB498"/>
      <c r="AC498"/>
      <c r="AD498"/>
      <c r="AE498"/>
      <c r="AF498"/>
      <c r="AG498"/>
      <c r="AH498"/>
      <c r="AI498"/>
      <c r="AJ498"/>
      <c r="AK498"/>
      <c r="AL498"/>
      <c r="AM498"/>
      <c r="AN498"/>
      <c r="AO498" s="108" t="s">
        <v>43</v>
      </c>
      <c r="AP498" t="s">
        <v>2850</v>
      </c>
      <c r="AQ498">
        <v>27</v>
      </c>
      <c r="AR498" t="s">
        <v>7881</v>
      </c>
      <c r="AS498" t="s">
        <v>1568</v>
      </c>
      <c r="AT498" t="s">
        <v>1885</v>
      </c>
      <c r="AU498" t="s">
        <v>3799</v>
      </c>
      <c r="AV498" t="s">
        <v>7882</v>
      </c>
      <c r="AW498" t="s">
        <v>1744</v>
      </c>
      <c r="AX498" t="s">
        <v>1740</v>
      </c>
      <c r="AY498" t="s">
        <v>7883</v>
      </c>
      <c r="AZ498" t="s">
        <v>1228</v>
      </c>
      <c r="BA498" t="s">
        <v>7884</v>
      </c>
      <c r="BB498" t="s">
        <v>1230</v>
      </c>
      <c r="BC498" t="s">
        <v>3190</v>
      </c>
      <c r="BD498" t="s">
        <v>7885</v>
      </c>
      <c r="BE498" t="s">
        <v>3787</v>
      </c>
      <c r="BF498">
        <v>498</v>
      </c>
      <c r="BG498">
        <v>495</v>
      </c>
      <c r="BH498">
        <v>0</v>
      </c>
      <c r="BI498" t="s">
        <v>3799</v>
      </c>
      <c r="BJ498">
        <v>1</v>
      </c>
      <c r="BK498">
        <v>0</v>
      </c>
      <c r="BL498">
        <v>0</v>
      </c>
      <c r="BM498" t="s">
        <v>1547</v>
      </c>
      <c r="BN498" t="s">
        <v>3788</v>
      </c>
      <c r="BO498" t="s">
        <v>7855</v>
      </c>
      <c r="BP498" t="s" cm="1">
        <v>7854</v>
      </c>
      <c r="BQ498" t="s">
        <v>1547</v>
      </c>
      <c r="BR498" t="s">
        <v>7335</v>
      </c>
      <c r="BS498">
        <v>26</v>
      </c>
      <c r="BT498" t="s">
        <v>5225</v>
      </c>
      <c r="BU498" t="s">
        <v>3721</v>
      </c>
      <c r="BV498" t="s">
        <v>3798</v>
      </c>
      <c r="BW498" t="s">
        <v>7882</v>
      </c>
      <c r="BX498" t="s">
        <v>7886</v>
      </c>
      <c r="BY498" t="s">
        <v>1744</v>
      </c>
      <c r="BZ498" t="s">
        <v>1547</v>
      </c>
      <c r="CA498" t="s">
        <v>1744</v>
      </c>
      <c r="CB498" t="s">
        <v>2001</v>
      </c>
      <c r="CC498"/>
      <c r="CD498" t="s">
        <v>998</v>
      </c>
      <c r="CE498" t="s">
        <v>1230</v>
      </c>
      <c r="CF498" t="s">
        <v>7887</v>
      </c>
      <c r="CG498" t="s">
        <v>7888</v>
      </c>
      <c r="CH498" t="s">
        <v>1230</v>
      </c>
      <c r="CI498" t="s">
        <v>1547</v>
      </c>
      <c r="CJ498" t="s">
        <v>1760</v>
      </c>
      <c r="CK498" t="s">
        <v>1568</v>
      </c>
      <c r="CL498"/>
      <c r="CM498"/>
      <c r="CN498" t="s">
        <v>3801</v>
      </c>
      <c r="CO498" t="s">
        <v>3801</v>
      </c>
      <c r="CP498" t="s">
        <v>3801</v>
      </c>
      <c r="CQ498" t="s">
        <v>3801</v>
      </c>
      <c r="CR498" t="s">
        <v>1547</v>
      </c>
      <c r="CS498">
        <v>9</v>
      </c>
      <c r="CT498" t="s">
        <v>7335</v>
      </c>
      <c r="CU498" t="s">
        <v>7335</v>
      </c>
      <c r="CV498" t="s">
        <v>7335</v>
      </c>
      <c r="CW498" t="s">
        <v>1547</v>
      </c>
      <c r="CX498" t="s">
        <v>1547</v>
      </c>
      <c r="CY498">
        <v>496</v>
      </c>
      <c r="CZ498" t="s">
        <v>8129</v>
      </c>
      <c r="DA498" t="s">
        <v>1547</v>
      </c>
      <c r="DB498" t="s">
        <v>1881</v>
      </c>
      <c r="DC498" t="s">
        <v>1882</v>
      </c>
      <c r="DD498" t="s">
        <v>3799</v>
      </c>
      <c r="DE498" t="s">
        <v>1228</v>
      </c>
      <c r="DF498" t="s">
        <v>3798</v>
      </c>
      <c r="DG498" t="s">
        <v>1547</v>
      </c>
      <c r="DH498" t="s">
        <v>1547</v>
      </c>
      <c r="DI498" t="s">
        <v>1892</v>
      </c>
      <c r="DJ498" t="s">
        <v>7881</v>
      </c>
      <c r="DK498"/>
      <c r="DL498" t="s">
        <v>1892</v>
      </c>
      <c r="DM498">
        <v>9</v>
      </c>
      <c r="DN498" t="s">
        <v>1883</v>
      </c>
      <c r="DO498" t="s">
        <v>1568</v>
      </c>
      <c r="DP498" t="b">
        <v>1</v>
      </c>
      <c r="DQ498" t="b">
        <v>0</v>
      </c>
      <c r="DR498" t="b">
        <v>1</v>
      </c>
      <c r="DS498" t="b">
        <v>0</v>
      </c>
      <c r="DT498" t="b">
        <v>0</v>
      </c>
      <c r="DU498" t="b">
        <v>1</v>
      </c>
      <c r="DV498" t="b">
        <v>0</v>
      </c>
      <c r="DW498">
        <v>0</v>
      </c>
      <c r="DX498" t="b">
        <v>0</v>
      </c>
      <c r="DY498" t="b">
        <v>0</v>
      </c>
      <c r="DZ498" t="b">
        <v>0</v>
      </c>
      <c r="EA498" t="b">
        <v>0</v>
      </c>
      <c r="EB498" t="b">
        <v>0</v>
      </c>
      <c r="EC498" t="b">
        <v>0</v>
      </c>
      <c r="ED498" t="b">
        <v>0</v>
      </c>
      <c r="EE498" t="b">
        <v>0</v>
      </c>
      <c r="EF498" t="b">
        <v>0</v>
      </c>
      <c r="EG498" t="b" cm="1">
        <v>0</v>
      </c>
      <c r="EH498" t="b">
        <v>0</v>
      </c>
      <c r="EI498" t="b">
        <v>0</v>
      </c>
      <c r="EJ498" t="b">
        <v>0</v>
      </c>
      <c r="EK498" t="s">
        <v>1547</v>
      </c>
      <c r="EL498">
        <v>0</v>
      </c>
      <c r="EM498">
        <v>12</v>
      </c>
      <c r="EN498" t="b">
        <v>0</v>
      </c>
    </row>
    <row r="499" spans="1:144" ht="15.75">
      <c r="A499" t="s">
        <v>3721</v>
      </c>
      <c r="B499" t="s">
        <v>1568</v>
      </c>
      <c r="C499" t="s">
        <v>1568</v>
      </c>
      <c r="D499" t="s">
        <v>3802</v>
      </c>
      <c r="E499" t="s">
        <v>3803</v>
      </c>
      <c r="F499"/>
      <c r="G499" t="s">
        <v>3802</v>
      </c>
      <c r="H499" t="s">
        <v>3804</v>
      </c>
      <c r="I499" t="s">
        <v>1230</v>
      </c>
      <c r="J499"/>
      <c r="K499"/>
      <c r="L499" t="s">
        <v>3190</v>
      </c>
      <c r="M499" t="s">
        <v>1995</v>
      </c>
      <c r="N499"/>
      <c r="O499" t="s">
        <v>3725</v>
      </c>
      <c r="P499" t="s">
        <v>1568</v>
      </c>
      <c r="Q499" t="s">
        <v>1228</v>
      </c>
      <c r="R499" t="s">
        <v>1760</v>
      </c>
      <c r="S499"/>
      <c r="T499"/>
      <c r="U499" t="s">
        <v>3805</v>
      </c>
      <c r="V499" t="s">
        <v>3805</v>
      </c>
      <c r="W499"/>
      <c r="X499"/>
      <c r="Y499"/>
      <c r="Z499"/>
      <c r="AA499"/>
      <c r="AB499"/>
      <c r="AC499"/>
      <c r="AD499"/>
      <c r="AE499"/>
      <c r="AF499"/>
      <c r="AG499"/>
      <c r="AH499"/>
      <c r="AI499"/>
      <c r="AJ499"/>
      <c r="AK499"/>
      <c r="AL499"/>
      <c r="AM499"/>
      <c r="AN499"/>
      <c r="AO499" s="108" t="s">
        <v>43</v>
      </c>
      <c r="AP499" t="s">
        <v>2850</v>
      </c>
      <c r="AQ499">
        <v>28</v>
      </c>
      <c r="AR499" t="s">
        <v>7890</v>
      </c>
      <c r="AS499" t="s">
        <v>1568</v>
      </c>
      <c r="AT499" t="s">
        <v>1885</v>
      </c>
      <c r="AU499" t="s">
        <v>3803</v>
      </c>
      <c r="AV499" t="s">
        <v>7891</v>
      </c>
      <c r="AW499" t="s">
        <v>1744</v>
      </c>
      <c r="AX499" t="s">
        <v>1740</v>
      </c>
      <c r="AY499" t="s">
        <v>7892</v>
      </c>
      <c r="AZ499" t="s">
        <v>1228</v>
      </c>
      <c r="BA499" t="s">
        <v>7893</v>
      </c>
      <c r="BB499" t="s">
        <v>1230</v>
      </c>
      <c r="BC499" t="s">
        <v>3190</v>
      </c>
      <c r="BD499" t="s">
        <v>7894</v>
      </c>
      <c r="BE499" t="s">
        <v>3787</v>
      </c>
      <c r="BF499">
        <v>499</v>
      </c>
      <c r="BG499">
        <v>495</v>
      </c>
      <c r="BH499">
        <v>0</v>
      </c>
      <c r="BI499" t="s">
        <v>3803</v>
      </c>
      <c r="BJ499">
        <v>1</v>
      </c>
      <c r="BK499">
        <v>0</v>
      </c>
      <c r="BL499">
        <v>0</v>
      </c>
      <c r="BM499" t="s">
        <v>1547</v>
      </c>
      <c r="BN499" t="s">
        <v>3788</v>
      </c>
      <c r="BO499" t="s">
        <v>7855</v>
      </c>
      <c r="BP499" t="s" cm="1">
        <v>7854</v>
      </c>
      <c r="BQ499" t="s">
        <v>1547</v>
      </c>
      <c r="BR499" t="s">
        <v>7335</v>
      </c>
      <c r="BS499">
        <v>27</v>
      </c>
      <c r="BT499" t="s">
        <v>5229</v>
      </c>
      <c r="BU499" t="s">
        <v>3721</v>
      </c>
      <c r="BV499" t="s">
        <v>3802</v>
      </c>
      <c r="BW499" t="s">
        <v>7891</v>
      </c>
      <c r="BX499" t="s">
        <v>7895</v>
      </c>
      <c r="BY499" t="s">
        <v>1744</v>
      </c>
      <c r="BZ499" t="s">
        <v>1547</v>
      </c>
      <c r="CA499" t="s">
        <v>1744</v>
      </c>
      <c r="CB499" t="s">
        <v>1995</v>
      </c>
      <c r="CC499"/>
      <c r="CD499" t="s">
        <v>998</v>
      </c>
      <c r="CE499" t="s">
        <v>1230</v>
      </c>
      <c r="CF499" t="s">
        <v>7896</v>
      </c>
      <c r="CG499" t="s">
        <v>7897</v>
      </c>
      <c r="CH499" t="s">
        <v>1230</v>
      </c>
      <c r="CI499" t="s">
        <v>1547</v>
      </c>
      <c r="CJ499" t="s">
        <v>1760</v>
      </c>
      <c r="CK499" t="s">
        <v>1568</v>
      </c>
      <c r="CL499"/>
      <c r="CM499"/>
      <c r="CN499" t="s">
        <v>3805</v>
      </c>
      <c r="CO499" t="s">
        <v>3805</v>
      </c>
      <c r="CP499" t="s">
        <v>3805</v>
      </c>
      <c r="CQ499" t="s">
        <v>3805</v>
      </c>
      <c r="CR499" t="s">
        <v>1547</v>
      </c>
      <c r="CS499">
        <v>9</v>
      </c>
      <c r="CT499" t="s">
        <v>7335</v>
      </c>
      <c r="CU499" t="s">
        <v>7335</v>
      </c>
      <c r="CV499" t="s">
        <v>7335</v>
      </c>
      <c r="CW499" t="s">
        <v>1547</v>
      </c>
      <c r="CX499" t="s">
        <v>1547</v>
      </c>
      <c r="CY499">
        <v>497</v>
      </c>
      <c r="CZ499" t="s">
        <v>8132</v>
      </c>
      <c r="DA499" t="s">
        <v>1547</v>
      </c>
      <c r="DB499" t="s">
        <v>1881</v>
      </c>
      <c r="DC499" t="s">
        <v>1882</v>
      </c>
      <c r="DD499" t="s">
        <v>3803</v>
      </c>
      <c r="DE499" t="s">
        <v>1228</v>
      </c>
      <c r="DF499" t="s">
        <v>3802</v>
      </c>
      <c r="DG499" t="s">
        <v>1547</v>
      </c>
      <c r="DH499" t="s">
        <v>1547</v>
      </c>
      <c r="DI499" t="s">
        <v>1892</v>
      </c>
      <c r="DJ499" t="s">
        <v>7890</v>
      </c>
      <c r="DK499"/>
      <c r="DL499" t="s">
        <v>1892</v>
      </c>
      <c r="DM499">
        <v>9</v>
      </c>
      <c r="DN499" t="s">
        <v>1883</v>
      </c>
      <c r="DO499" t="s">
        <v>1568</v>
      </c>
      <c r="DP499" t="b">
        <v>1</v>
      </c>
      <c r="DQ499" t="b">
        <v>0</v>
      </c>
      <c r="DR499" t="b">
        <v>1</v>
      </c>
      <c r="DS499" t="b">
        <v>0</v>
      </c>
      <c r="DT499" t="b">
        <v>0</v>
      </c>
      <c r="DU499" t="b">
        <v>1</v>
      </c>
      <c r="DV499" t="b">
        <v>0</v>
      </c>
      <c r="DW499">
        <v>0</v>
      </c>
      <c r="DX499" t="b">
        <v>0</v>
      </c>
      <c r="DY499" t="b">
        <v>0</v>
      </c>
      <c r="DZ499" t="b">
        <v>0</v>
      </c>
      <c r="EA499" t="b">
        <v>0</v>
      </c>
      <c r="EB499" t="b">
        <v>0</v>
      </c>
      <c r="EC499" t="b">
        <v>0</v>
      </c>
      <c r="ED499" t="b">
        <v>0</v>
      </c>
      <c r="EE499" t="b">
        <v>0</v>
      </c>
      <c r="EF499" t="b">
        <v>0</v>
      </c>
      <c r="EG499" t="b" cm="1">
        <v>0</v>
      </c>
      <c r="EH499" t="b">
        <v>0</v>
      </c>
      <c r="EI499" t="b">
        <v>0</v>
      </c>
      <c r="EJ499" t="b">
        <v>0</v>
      </c>
      <c r="EK499" t="s">
        <v>1547</v>
      </c>
      <c r="EL499">
        <v>0</v>
      </c>
      <c r="EM499">
        <v>25</v>
      </c>
      <c r="EN499" t="b">
        <v>0</v>
      </c>
    </row>
    <row r="500" spans="1:144" s="119" customFormat="1" ht="15.75">
      <c r="A500" t="s">
        <v>3721</v>
      </c>
      <c r="B500" t="s">
        <v>1568</v>
      </c>
      <c r="C500" t="s">
        <v>1568</v>
      </c>
      <c r="D500" t="s">
        <v>3806</v>
      </c>
      <c r="E500" t="s">
        <v>3807</v>
      </c>
      <c r="F500"/>
      <c r="G500" t="s">
        <v>3806</v>
      </c>
      <c r="H500" t="s">
        <v>3800</v>
      </c>
      <c r="I500" t="s">
        <v>1230</v>
      </c>
      <c r="J500"/>
      <c r="K500"/>
      <c r="L500" t="s">
        <v>3190</v>
      </c>
      <c r="M500" t="s">
        <v>2001</v>
      </c>
      <c r="N500"/>
      <c r="O500" t="s">
        <v>3725</v>
      </c>
      <c r="P500" t="s">
        <v>1568</v>
      </c>
      <c r="Q500" t="s">
        <v>1228</v>
      </c>
      <c r="R500" t="s">
        <v>1760</v>
      </c>
      <c r="S500"/>
      <c r="T500"/>
      <c r="U500" t="s">
        <v>13450</v>
      </c>
      <c r="V500" t="s">
        <v>13450</v>
      </c>
      <c r="W500"/>
      <c r="X500"/>
      <c r="Y500"/>
      <c r="Z500"/>
      <c r="AA500"/>
      <c r="AB500"/>
      <c r="AC500"/>
      <c r="AD500"/>
      <c r="AE500"/>
      <c r="AF500"/>
      <c r="AG500"/>
      <c r="AH500"/>
      <c r="AI500"/>
      <c r="AJ500"/>
      <c r="AK500"/>
      <c r="AL500"/>
      <c r="AM500"/>
      <c r="AN500"/>
      <c r="AO500" s="108" t="s">
        <v>43</v>
      </c>
      <c r="AP500" t="s">
        <v>2850</v>
      </c>
      <c r="AQ500">
        <v>29</v>
      </c>
      <c r="AR500" t="s">
        <v>7899</v>
      </c>
      <c r="AS500" t="s">
        <v>1568</v>
      </c>
      <c r="AT500" t="s">
        <v>1885</v>
      </c>
      <c r="AU500" t="s">
        <v>3807</v>
      </c>
      <c r="AV500" t="s">
        <v>7900</v>
      </c>
      <c r="AW500" t="s">
        <v>1744</v>
      </c>
      <c r="AX500" t="s">
        <v>1740</v>
      </c>
      <c r="AY500" t="s">
        <v>7901</v>
      </c>
      <c r="AZ500" t="s">
        <v>1228</v>
      </c>
      <c r="BA500" t="s">
        <v>7902</v>
      </c>
      <c r="BB500" t="s">
        <v>1230</v>
      </c>
      <c r="BC500" t="s">
        <v>3190</v>
      </c>
      <c r="BD500" t="s">
        <v>7903</v>
      </c>
      <c r="BE500" t="s">
        <v>3787</v>
      </c>
      <c r="BF500">
        <v>500</v>
      </c>
      <c r="BG500">
        <v>495</v>
      </c>
      <c r="BH500">
        <v>0</v>
      </c>
      <c r="BI500" t="s">
        <v>3807</v>
      </c>
      <c r="BJ500">
        <v>1</v>
      </c>
      <c r="BK500">
        <v>0</v>
      </c>
      <c r="BL500">
        <v>0</v>
      </c>
      <c r="BM500" t="s">
        <v>1547</v>
      </c>
      <c r="BN500" t="s">
        <v>3788</v>
      </c>
      <c r="BO500" t="s">
        <v>7855</v>
      </c>
      <c r="BP500" t="s" cm="1">
        <v>7854</v>
      </c>
      <c r="BQ500" t="s">
        <v>1547</v>
      </c>
      <c r="BR500" t="s">
        <v>7335</v>
      </c>
      <c r="BS500">
        <v>28</v>
      </c>
      <c r="BT500" t="s">
        <v>5235</v>
      </c>
      <c r="BU500" t="s">
        <v>3721</v>
      </c>
      <c r="BV500" t="s">
        <v>3806</v>
      </c>
      <c r="BW500" t="s">
        <v>7900</v>
      </c>
      <c r="BX500" t="s">
        <v>7886</v>
      </c>
      <c r="BY500" t="s">
        <v>1744</v>
      </c>
      <c r="BZ500" t="s">
        <v>1547</v>
      </c>
      <c r="CA500" t="s">
        <v>1744</v>
      </c>
      <c r="CB500" t="s">
        <v>2001</v>
      </c>
      <c r="CC500"/>
      <c r="CD500" t="s">
        <v>998</v>
      </c>
      <c r="CE500" t="s">
        <v>1230</v>
      </c>
      <c r="CF500" t="s">
        <v>7904</v>
      </c>
      <c r="CG500" t="s">
        <v>7905</v>
      </c>
      <c r="CH500" t="s">
        <v>1230</v>
      </c>
      <c r="CI500" t="s">
        <v>1547</v>
      </c>
      <c r="CJ500" t="s">
        <v>1760</v>
      </c>
      <c r="CK500" t="s">
        <v>1568</v>
      </c>
      <c r="CL500"/>
      <c r="CM500"/>
      <c r="CN500" t="s">
        <v>13450</v>
      </c>
      <c r="CO500" t="s">
        <v>13450</v>
      </c>
      <c r="CP500" t="s">
        <v>13450</v>
      </c>
      <c r="CQ500" t="s">
        <v>13450</v>
      </c>
      <c r="CR500" t="s">
        <v>1547</v>
      </c>
      <c r="CS500">
        <v>9</v>
      </c>
      <c r="CT500" t="s">
        <v>7335</v>
      </c>
      <c r="CU500" t="s">
        <v>7335</v>
      </c>
      <c r="CV500" t="s">
        <v>7335</v>
      </c>
      <c r="CW500" t="s">
        <v>1547</v>
      </c>
      <c r="CX500" t="s">
        <v>1547</v>
      </c>
      <c r="CY500">
        <v>498</v>
      </c>
      <c r="CZ500" t="s">
        <v>8135</v>
      </c>
      <c r="DA500" t="s">
        <v>1547</v>
      </c>
      <c r="DB500" t="s">
        <v>1881</v>
      </c>
      <c r="DC500" t="s">
        <v>1882</v>
      </c>
      <c r="DD500" t="s">
        <v>3807</v>
      </c>
      <c r="DE500" t="s">
        <v>1228</v>
      </c>
      <c r="DF500" t="s">
        <v>3806</v>
      </c>
      <c r="DG500" t="s">
        <v>1547</v>
      </c>
      <c r="DH500" t="s">
        <v>1547</v>
      </c>
      <c r="DI500" t="s">
        <v>1892</v>
      </c>
      <c r="DJ500" t="s">
        <v>7899</v>
      </c>
      <c r="DK500"/>
      <c r="DL500" t="s">
        <v>1892</v>
      </c>
      <c r="DM500">
        <v>9</v>
      </c>
      <c r="DN500" t="s">
        <v>1883</v>
      </c>
      <c r="DO500" t="s">
        <v>1568</v>
      </c>
      <c r="DP500" t="b">
        <v>1</v>
      </c>
      <c r="DQ500" t="b">
        <v>0</v>
      </c>
      <c r="DR500" t="b">
        <v>1</v>
      </c>
      <c r="DS500" t="b">
        <v>0</v>
      </c>
      <c r="DT500" t="b">
        <v>0</v>
      </c>
      <c r="DU500" t="b">
        <v>1</v>
      </c>
      <c r="DV500" t="b">
        <v>0</v>
      </c>
      <c r="DW500">
        <v>0</v>
      </c>
      <c r="DX500" t="b">
        <v>0</v>
      </c>
      <c r="DY500" t="b">
        <v>0</v>
      </c>
      <c r="DZ500" t="b">
        <v>0</v>
      </c>
      <c r="EA500" t="b">
        <v>0</v>
      </c>
      <c r="EB500" t="b">
        <v>0</v>
      </c>
      <c r="EC500" t="b">
        <v>0</v>
      </c>
      <c r="ED500" t="b">
        <v>0</v>
      </c>
      <c r="EE500" t="b">
        <v>0</v>
      </c>
      <c r="EF500" t="b">
        <v>0</v>
      </c>
      <c r="EG500" t="b" cm="1">
        <v>0</v>
      </c>
      <c r="EH500" t="b">
        <v>0</v>
      </c>
      <c r="EI500" t="b">
        <v>0</v>
      </c>
      <c r="EJ500" t="b">
        <v>0</v>
      </c>
      <c r="EK500" t="s">
        <v>1547</v>
      </c>
      <c r="EL500">
        <v>0</v>
      </c>
      <c r="EM500">
        <v>18</v>
      </c>
      <c r="EN500" t="b">
        <v>0</v>
      </c>
    </row>
    <row r="501" spans="1:144" ht="15.75">
      <c r="A501" t="s">
        <v>3721</v>
      </c>
      <c r="B501" t="s">
        <v>1568</v>
      </c>
      <c r="C501" t="s">
        <v>1568</v>
      </c>
      <c r="D501" t="s">
        <v>3810</v>
      </c>
      <c r="E501" t="s">
        <v>3811</v>
      </c>
      <c r="F501"/>
      <c r="G501" t="s">
        <v>3810</v>
      </c>
      <c r="H501" t="s">
        <v>3800</v>
      </c>
      <c r="I501" t="s">
        <v>1230</v>
      </c>
      <c r="J501"/>
      <c r="K501"/>
      <c r="L501" t="s">
        <v>3190</v>
      </c>
      <c r="M501" t="s">
        <v>2001</v>
      </c>
      <c r="N501"/>
      <c r="O501" t="s">
        <v>3725</v>
      </c>
      <c r="P501" t="s">
        <v>1568</v>
      </c>
      <c r="Q501" t="s">
        <v>1228</v>
      </c>
      <c r="R501" t="s">
        <v>1760</v>
      </c>
      <c r="S501"/>
      <c r="T501"/>
      <c r="U501" t="s">
        <v>13451</v>
      </c>
      <c r="V501" t="s">
        <v>13451</v>
      </c>
      <c r="W501"/>
      <c r="X501"/>
      <c r="Y501"/>
      <c r="Z501"/>
      <c r="AA501"/>
      <c r="AB501"/>
      <c r="AC501"/>
      <c r="AD501"/>
      <c r="AE501"/>
      <c r="AF501"/>
      <c r="AG501"/>
      <c r="AH501"/>
      <c r="AI501"/>
      <c r="AJ501"/>
      <c r="AK501"/>
      <c r="AL501"/>
      <c r="AM501"/>
      <c r="AN501"/>
      <c r="AO501" s="108" t="s">
        <v>43</v>
      </c>
      <c r="AP501" t="s">
        <v>2850</v>
      </c>
      <c r="AQ501">
        <v>30</v>
      </c>
      <c r="AR501" t="s">
        <v>7907</v>
      </c>
      <c r="AS501" t="s">
        <v>1568</v>
      </c>
      <c r="AT501" t="s">
        <v>1885</v>
      </c>
      <c r="AU501" t="s">
        <v>3811</v>
      </c>
      <c r="AV501" t="s">
        <v>7908</v>
      </c>
      <c r="AW501" t="s">
        <v>1744</v>
      </c>
      <c r="AX501" t="s">
        <v>1740</v>
      </c>
      <c r="AY501" t="s">
        <v>7909</v>
      </c>
      <c r="AZ501" t="s">
        <v>1228</v>
      </c>
      <c r="BA501" t="s">
        <v>7910</v>
      </c>
      <c r="BB501" t="s">
        <v>1230</v>
      </c>
      <c r="BC501" t="s">
        <v>3190</v>
      </c>
      <c r="BD501" t="s">
        <v>7911</v>
      </c>
      <c r="BE501" t="s">
        <v>3787</v>
      </c>
      <c r="BF501">
        <v>501</v>
      </c>
      <c r="BG501">
        <v>495</v>
      </c>
      <c r="BH501">
        <v>0</v>
      </c>
      <c r="BI501" t="s">
        <v>3811</v>
      </c>
      <c r="BJ501">
        <v>1</v>
      </c>
      <c r="BK501">
        <v>0</v>
      </c>
      <c r="BL501">
        <v>0</v>
      </c>
      <c r="BM501" t="s">
        <v>1547</v>
      </c>
      <c r="BN501" t="s">
        <v>3788</v>
      </c>
      <c r="BO501" t="s">
        <v>7855</v>
      </c>
      <c r="BP501" t="s" cm="1">
        <v>7854</v>
      </c>
      <c r="BQ501" t="s">
        <v>1547</v>
      </c>
      <c r="BR501" t="s">
        <v>7335</v>
      </c>
      <c r="BS501">
        <v>29</v>
      </c>
      <c r="BT501" t="s">
        <v>5241</v>
      </c>
      <c r="BU501" t="s">
        <v>3721</v>
      </c>
      <c r="BV501" t="s">
        <v>3810</v>
      </c>
      <c r="BW501" t="s">
        <v>7908</v>
      </c>
      <c r="BX501" t="s">
        <v>7886</v>
      </c>
      <c r="BY501" t="s">
        <v>1744</v>
      </c>
      <c r="BZ501" t="s">
        <v>1547</v>
      </c>
      <c r="CA501" t="s">
        <v>1744</v>
      </c>
      <c r="CB501" t="s">
        <v>2001</v>
      </c>
      <c r="CC501"/>
      <c r="CD501" t="s">
        <v>998</v>
      </c>
      <c r="CE501" t="s">
        <v>1230</v>
      </c>
      <c r="CF501" t="s">
        <v>7912</v>
      </c>
      <c r="CG501" t="s">
        <v>7913</v>
      </c>
      <c r="CH501" t="s">
        <v>1230</v>
      </c>
      <c r="CI501" t="s">
        <v>1547</v>
      </c>
      <c r="CJ501" t="s">
        <v>1760</v>
      </c>
      <c r="CK501" t="s">
        <v>1568</v>
      </c>
      <c r="CL501"/>
      <c r="CM501"/>
      <c r="CN501" t="s">
        <v>13451</v>
      </c>
      <c r="CO501" t="s">
        <v>13451</v>
      </c>
      <c r="CP501" t="s">
        <v>13451</v>
      </c>
      <c r="CQ501" t="s">
        <v>13451</v>
      </c>
      <c r="CR501" t="s">
        <v>1547</v>
      </c>
      <c r="CS501">
        <v>9</v>
      </c>
      <c r="CT501" t="s">
        <v>7335</v>
      </c>
      <c r="CU501" t="s">
        <v>7335</v>
      </c>
      <c r="CV501" t="s">
        <v>7335</v>
      </c>
      <c r="CW501" t="s">
        <v>1547</v>
      </c>
      <c r="CX501" t="s">
        <v>1547</v>
      </c>
      <c r="CY501">
        <v>499</v>
      </c>
      <c r="CZ501" t="s">
        <v>8138</v>
      </c>
      <c r="DA501" t="s">
        <v>1547</v>
      </c>
      <c r="DB501" t="s">
        <v>1881</v>
      </c>
      <c r="DC501" t="s">
        <v>1882</v>
      </c>
      <c r="DD501" t="s">
        <v>3811</v>
      </c>
      <c r="DE501" t="s">
        <v>1228</v>
      </c>
      <c r="DF501" t="s">
        <v>3810</v>
      </c>
      <c r="DG501" t="s">
        <v>1547</v>
      </c>
      <c r="DH501" t="s">
        <v>1547</v>
      </c>
      <c r="DI501" t="s">
        <v>1892</v>
      </c>
      <c r="DJ501" t="s">
        <v>7907</v>
      </c>
      <c r="DK501"/>
      <c r="DL501" t="s">
        <v>1892</v>
      </c>
      <c r="DM501">
        <v>9</v>
      </c>
      <c r="DN501" t="s">
        <v>1883</v>
      </c>
      <c r="DO501" t="s">
        <v>1568</v>
      </c>
      <c r="DP501" t="b">
        <v>1</v>
      </c>
      <c r="DQ501" t="b">
        <v>0</v>
      </c>
      <c r="DR501" t="b">
        <v>1</v>
      </c>
      <c r="DS501" t="b">
        <v>0</v>
      </c>
      <c r="DT501" t="b">
        <v>0</v>
      </c>
      <c r="DU501" t="b">
        <v>1</v>
      </c>
      <c r="DV501" t="b">
        <v>0</v>
      </c>
      <c r="DW501">
        <v>0</v>
      </c>
      <c r="DX501" t="b">
        <v>0</v>
      </c>
      <c r="DY501" t="b">
        <v>0</v>
      </c>
      <c r="DZ501" t="b">
        <v>0</v>
      </c>
      <c r="EA501" t="b">
        <v>0</v>
      </c>
      <c r="EB501" t="b">
        <v>0</v>
      </c>
      <c r="EC501" t="b">
        <v>0</v>
      </c>
      <c r="ED501" t="b">
        <v>0</v>
      </c>
      <c r="EE501" t="b">
        <v>0</v>
      </c>
      <c r="EF501" t="b">
        <v>0</v>
      </c>
      <c r="EG501" t="b" cm="1">
        <v>0</v>
      </c>
      <c r="EH501" t="b">
        <v>0</v>
      </c>
      <c r="EI501" t="b">
        <v>0</v>
      </c>
      <c r="EJ501" t="b">
        <v>0</v>
      </c>
      <c r="EK501" t="s">
        <v>1547</v>
      </c>
      <c r="EL501">
        <v>0</v>
      </c>
      <c r="EM501">
        <v>21</v>
      </c>
      <c r="EN501" t="b">
        <v>0</v>
      </c>
    </row>
    <row r="502" spans="1:144" ht="15.75">
      <c r="A502" t="s">
        <v>3721</v>
      </c>
      <c r="B502" t="s">
        <v>1568</v>
      </c>
      <c r="C502" t="s">
        <v>1568</v>
      </c>
      <c r="D502" t="s">
        <v>3812</v>
      </c>
      <c r="E502" t="s">
        <v>3813</v>
      </c>
      <c r="F502"/>
      <c r="G502" t="s">
        <v>3812</v>
      </c>
      <c r="H502" t="s">
        <v>3804</v>
      </c>
      <c r="I502" t="s">
        <v>1230</v>
      </c>
      <c r="J502"/>
      <c r="K502"/>
      <c r="L502" t="s">
        <v>3190</v>
      </c>
      <c r="M502" t="s">
        <v>2001</v>
      </c>
      <c r="N502"/>
      <c r="O502" t="s">
        <v>3725</v>
      </c>
      <c r="P502" t="s">
        <v>1568</v>
      </c>
      <c r="Q502" t="s">
        <v>1228</v>
      </c>
      <c r="R502" t="s">
        <v>1760</v>
      </c>
      <c r="S502"/>
      <c r="T502"/>
      <c r="U502" t="s">
        <v>3814</v>
      </c>
      <c r="V502" t="s">
        <v>3814</v>
      </c>
      <c r="W502"/>
      <c r="X502"/>
      <c r="Y502"/>
      <c r="Z502"/>
      <c r="AA502"/>
      <c r="AB502"/>
      <c r="AC502"/>
      <c r="AD502"/>
      <c r="AE502"/>
      <c r="AF502"/>
      <c r="AG502"/>
      <c r="AH502"/>
      <c r="AI502"/>
      <c r="AJ502"/>
      <c r="AK502"/>
      <c r="AL502"/>
      <c r="AM502"/>
      <c r="AN502"/>
      <c r="AO502" s="108" t="s">
        <v>43</v>
      </c>
      <c r="AP502" t="s">
        <v>2850</v>
      </c>
      <c r="AQ502">
        <v>31</v>
      </c>
      <c r="AR502" t="s">
        <v>7915</v>
      </c>
      <c r="AS502" t="s">
        <v>1568</v>
      </c>
      <c r="AT502" t="s">
        <v>1885</v>
      </c>
      <c r="AU502" t="s">
        <v>3813</v>
      </c>
      <c r="AV502" t="s">
        <v>7916</v>
      </c>
      <c r="AW502" t="s">
        <v>1744</v>
      </c>
      <c r="AX502" t="s">
        <v>1740</v>
      </c>
      <c r="AY502" t="s">
        <v>7917</v>
      </c>
      <c r="AZ502" t="s">
        <v>1228</v>
      </c>
      <c r="BA502" t="s">
        <v>7918</v>
      </c>
      <c r="BB502" t="s">
        <v>1230</v>
      </c>
      <c r="BC502" t="s">
        <v>3190</v>
      </c>
      <c r="BD502" t="s">
        <v>7919</v>
      </c>
      <c r="BE502" t="s">
        <v>3787</v>
      </c>
      <c r="BF502">
        <v>502</v>
      </c>
      <c r="BG502">
        <v>495</v>
      </c>
      <c r="BH502">
        <v>0</v>
      </c>
      <c r="BI502" t="s">
        <v>3813</v>
      </c>
      <c r="BJ502">
        <v>1</v>
      </c>
      <c r="BK502">
        <v>0</v>
      </c>
      <c r="BL502">
        <v>0</v>
      </c>
      <c r="BM502" t="s">
        <v>1547</v>
      </c>
      <c r="BN502" t="s">
        <v>3788</v>
      </c>
      <c r="BO502" t="s">
        <v>7855</v>
      </c>
      <c r="BP502" t="s" cm="1">
        <v>7854</v>
      </c>
      <c r="BQ502" t="s">
        <v>1547</v>
      </c>
      <c r="BR502" t="s">
        <v>7335</v>
      </c>
      <c r="BS502">
        <v>30</v>
      </c>
      <c r="BT502" t="s">
        <v>5251</v>
      </c>
      <c r="BU502" t="s">
        <v>3721</v>
      </c>
      <c r="BV502" t="s">
        <v>3812</v>
      </c>
      <c r="BW502" t="s">
        <v>7916</v>
      </c>
      <c r="BX502" t="s">
        <v>7895</v>
      </c>
      <c r="BY502" t="s">
        <v>1744</v>
      </c>
      <c r="BZ502" t="s">
        <v>1547</v>
      </c>
      <c r="CA502" t="s">
        <v>1744</v>
      </c>
      <c r="CB502" t="s">
        <v>2001</v>
      </c>
      <c r="CC502"/>
      <c r="CD502" t="s">
        <v>998</v>
      </c>
      <c r="CE502" t="s">
        <v>1230</v>
      </c>
      <c r="CF502" t="s">
        <v>7920</v>
      </c>
      <c r="CG502" t="s">
        <v>7921</v>
      </c>
      <c r="CH502" t="s">
        <v>1230</v>
      </c>
      <c r="CI502" t="s">
        <v>1547</v>
      </c>
      <c r="CJ502" t="s">
        <v>1760</v>
      </c>
      <c r="CK502" t="s">
        <v>1568</v>
      </c>
      <c r="CL502"/>
      <c r="CM502"/>
      <c r="CN502" t="s">
        <v>3814</v>
      </c>
      <c r="CO502" t="s">
        <v>3814</v>
      </c>
      <c r="CP502" t="s">
        <v>3814</v>
      </c>
      <c r="CQ502" t="s">
        <v>3814</v>
      </c>
      <c r="CR502" t="s">
        <v>1547</v>
      </c>
      <c r="CS502">
        <v>9</v>
      </c>
      <c r="CT502" t="s">
        <v>7335</v>
      </c>
      <c r="CU502" t="s">
        <v>7335</v>
      </c>
      <c r="CV502" t="s">
        <v>7335</v>
      </c>
      <c r="CW502" t="s">
        <v>1547</v>
      </c>
      <c r="CX502" t="s">
        <v>1547</v>
      </c>
      <c r="CY502">
        <v>500</v>
      </c>
      <c r="CZ502" t="s">
        <v>8141</v>
      </c>
      <c r="DA502" t="s">
        <v>1547</v>
      </c>
      <c r="DB502" t="s">
        <v>1881</v>
      </c>
      <c r="DC502" t="s">
        <v>1882</v>
      </c>
      <c r="DD502" t="s">
        <v>3813</v>
      </c>
      <c r="DE502" t="s">
        <v>1228</v>
      </c>
      <c r="DF502" t="s">
        <v>3812</v>
      </c>
      <c r="DG502" t="s">
        <v>1547</v>
      </c>
      <c r="DH502" t="s">
        <v>1547</v>
      </c>
      <c r="DI502" t="s">
        <v>1892</v>
      </c>
      <c r="DJ502" t="s">
        <v>7915</v>
      </c>
      <c r="DK502"/>
      <c r="DL502" t="s">
        <v>1892</v>
      </c>
      <c r="DM502">
        <v>9</v>
      </c>
      <c r="DN502" t="s">
        <v>1883</v>
      </c>
      <c r="DO502" t="s">
        <v>1568</v>
      </c>
      <c r="DP502" t="b">
        <v>1</v>
      </c>
      <c r="DQ502" t="b">
        <v>0</v>
      </c>
      <c r="DR502" t="b">
        <v>1</v>
      </c>
      <c r="DS502" t="b">
        <v>0</v>
      </c>
      <c r="DT502" t="b">
        <v>0</v>
      </c>
      <c r="DU502" t="b">
        <v>1</v>
      </c>
      <c r="DV502" t="b">
        <v>0</v>
      </c>
      <c r="DW502">
        <v>0</v>
      </c>
      <c r="DX502" t="b">
        <v>0</v>
      </c>
      <c r="DY502" t="b">
        <v>0</v>
      </c>
      <c r="DZ502" t="b">
        <v>0</v>
      </c>
      <c r="EA502" t="b">
        <v>0</v>
      </c>
      <c r="EB502" t="b">
        <v>0</v>
      </c>
      <c r="EC502" t="b">
        <v>0</v>
      </c>
      <c r="ED502" t="b">
        <v>0</v>
      </c>
      <c r="EE502" t="b">
        <v>0</v>
      </c>
      <c r="EF502" t="b">
        <v>0</v>
      </c>
      <c r="EG502" t="b" cm="1">
        <v>0</v>
      </c>
      <c r="EH502" t="b">
        <v>0</v>
      </c>
      <c r="EI502" t="b">
        <v>0</v>
      </c>
      <c r="EJ502" t="b">
        <v>0</v>
      </c>
      <c r="EK502" t="s">
        <v>1547</v>
      </c>
      <c r="EL502">
        <v>0</v>
      </c>
      <c r="EM502">
        <v>17</v>
      </c>
      <c r="EN502" t="b">
        <v>0</v>
      </c>
    </row>
    <row r="503" spans="1:144" ht="15.75">
      <c r="A503" t="s">
        <v>3721</v>
      </c>
      <c r="B503" t="s">
        <v>1568</v>
      </c>
      <c r="C503" t="s">
        <v>1568</v>
      </c>
      <c r="D503" t="s">
        <v>3815</v>
      </c>
      <c r="E503" t="s">
        <v>3816</v>
      </c>
      <c r="F503"/>
      <c r="G503" t="s">
        <v>3817</v>
      </c>
      <c r="H503"/>
      <c r="I503" t="s">
        <v>1244</v>
      </c>
      <c r="J503"/>
      <c r="K503"/>
      <c r="L503" t="s">
        <v>1743</v>
      </c>
      <c r="M503"/>
      <c r="N503"/>
      <c r="O503" t="s">
        <v>3725</v>
      </c>
      <c r="P503" t="s">
        <v>1568</v>
      </c>
      <c r="Q503" t="s">
        <v>1228</v>
      </c>
      <c r="R503" t="s">
        <v>1760</v>
      </c>
      <c r="S503"/>
      <c r="T503"/>
      <c r="U503" t="s">
        <v>13452</v>
      </c>
      <c r="V503"/>
      <c r="W503"/>
      <c r="X503"/>
      <c r="Y503"/>
      <c r="Z503"/>
      <c r="AA503"/>
      <c r="AB503"/>
      <c r="AC503"/>
      <c r="AD503"/>
      <c r="AE503"/>
      <c r="AF503"/>
      <c r="AG503"/>
      <c r="AH503"/>
      <c r="AI503"/>
      <c r="AJ503"/>
      <c r="AK503"/>
      <c r="AL503"/>
      <c r="AM503"/>
      <c r="AN503"/>
      <c r="AO503" s="108" t="s">
        <v>43</v>
      </c>
      <c r="AP503" t="s">
        <v>2850</v>
      </c>
      <c r="AQ503">
        <v>32</v>
      </c>
      <c r="AR503" t="s">
        <v>7923</v>
      </c>
      <c r="AS503" t="s">
        <v>1568</v>
      </c>
      <c r="AT503" t="s">
        <v>1885</v>
      </c>
      <c r="AU503" t="s">
        <v>3816</v>
      </c>
      <c r="AV503" t="s">
        <v>7924</v>
      </c>
      <c r="AW503" t="s">
        <v>1744</v>
      </c>
      <c r="AX503" t="s">
        <v>1740</v>
      </c>
      <c r="AY503" t="s">
        <v>7925</v>
      </c>
      <c r="AZ503" t="s">
        <v>1228</v>
      </c>
      <c r="BA503" t="s">
        <v>7926</v>
      </c>
      <c r="BB503" t="s">
        <v>1244</v>
      </c>
      <c r="BC503" t="s">
        <v>1743</v>
      </c>
      <c r="BD503" t="s">
        <v>7927</v>
      </c>
      <c r="BE503" t="s">
        <v>3815</v>
      </c>
      <c r="BF503">
        <v>503</v>
      </c>
      <c r="BG503">
        <v>0</v>
      </c>
      <c r="BH503">
        <v>0</v>
      </c>
      <c r="BI503" t="s">
        <v>1547</v>
      </c>
      <c r="BJ503">
        <v>0</v>
      </c>
      <c r="BK503">
        <v>0</v>
      </c>
      <c r="BL503">
        <v>0</v>
      </c>
      <c r="BM503" t="s">
        <v>1547</v>
      </c>
      <c r="BN503" t="s">
        <v>1547</v>
      </c>
      <c r="BO503" t="s">
        <v>1547</v>
      </c>
      <c r="BP503" t="s" cm="1">
        <v>1547</v>
      </c>
      <c r="BQ503" t="s">
        <v>1547</v>
      </c>
      <c r="BR503" t="s">
        <v>7335</v>
      </c>
      <c r="BS503">
        <v>31</v>
      </c>
      <c r="BT503" t="s">
        <v>5261</v>
      </c>
      <c r="BU503" t="s">
        <v>3721</v>
      </c>
      <c r="BV503" t="s">
        <v>3815</v>
      </c>
      <c r="BW503" t="s">
        <v>7924</v>
      </c>
      <c r="BX503" t="s">
        <v>1744</v>
      </c>
      <c r="BY503" t="s">
        <v>1744</v>
      </c>
      <c r="BZ503" t="s">
        <v>1547</v>
      </c>
      <c r="CA503" t="s">
        <v>1744</v>
      </c>
      <c r="CB503" t="s">
        <v>1547</v>
      </c>
      <c r="CC503"/>
      <c r="CD503" t="s">
        <v>998</v>
      </c>
      <c r="CE503" t="s">
        <v>1244</v>
      </c>
      <c r="CF503" t="s">
        <v>3816</v>
      </c>
      <c r="CG503" t="s">
        <v>7924</v>
      </c>
      <c r="CH503" t="s">
        <v>1244</v>
      </c>
      <c r="CI503" t="s">
        <v>1547</v>
      </c>
      <c r="CJ503" t="s">
        <v>1760</v>
      </c>
      <c r="CK503" t="s">
        <v>1568</v>
      </c>
      <c r="CL503"/>
      <c r="CM503"/>
      <c r="CN503" t="s">
        <v>13452</v>
      </c>
      <c r="CO503" t="s">
        <v>1547</v>
      </c>
      <c r="CP503" t="s">
        <v>13452</v>
      </c>
      <c r="CQ503" t="s">
        <v>1547</v>
      </c>
      <c r="CR503" t="s">
        <v>1547</v>
      </c>
      <c r="CS503">
        <v>9</v>
      </c>
      <c r="CT503" t="s">
        <v>7335</v>
      </c>
      <c r="CU503" t="s">
        <v>7335</v>
      </c>
      <c r="CV503" t="s">
        <v>7335</v>
      </c>
      <c r="CW503" t="s">
        <v>1547</v>
      </c>
      <c r="CX503" t="s">
        <v>1547</v>
      </c>
      <c r="CY503">
        <v>501</v>
      </c>
      <c r="CZ503" t="s">
        <v>8144</v>
      </c>
      <c r="DA503" t="s">
        <v>1547</v>
      </c>
      <c r="DB503" t="s">
        <v>1881</v>
      </c>
      <c r="DC503" t="s">
        <v>1882</v>
      </c>
      <c r="DD503" t="s">
        <v>3816</v>
      </c>
      <c r="DE503" t="s">
        <v>1228</v>
      </c>
      <c r="DF503" t="s">
        <v>3817</v>
      </c>
      <c r="DG503" t="s">
        <v>1547</v>
      </c>
      <c r="DH503" t="s">
        <v>1547</v>
      </c>
      <c r="DI503" t="s">
        <v>1892</v>
      </c>
      <c r="DJ503" t="s">
        <v>7923</v>
      </c>
      <c r="DK503"/>
      <c r="DL503" t="s">
        <v>1892</v>
      </c>
      <c r="DM503">
        <v>9</v>
      </c>
      <c r="DN503" t="s">
        <v>1883</v>
      </c>
      <c r="DO503" t="s">
        <v>1568</v>
      </c>
      <c r="DP503" t="b">
        <v>1</v>
      </c>
      <c r="DQ503" t="b">
        <v>0</v>
      </c>
      <c r="DR503" t="b">
        <v>1</v>
      </c>
      <c r="DS503" t="b">
        <v>0</v>
      </c>
      <c r="DT503" t="b">
        <v>0</v>
      </c>
      <c r="DU503" t="b">
        <v>1</v>
      </c>
      <c r="DV503" t="b">
        <v>1</v>
      </c>
      <c r="DW503">
        <v>0</v>
      </c>
      <c r="DX503" t="b">
        <v>0</v>
      </c>
      <c r="DY503" t="b">
        <v>0</v>
      </c>
      <c r="DZ503" t="b">
        <v>0</v>
      </c>
      <c r="EA503" t="b">
        <v>0</v>
      </c>
      <c r="EB503" t="b">
        <v>0</v>
      </c>
      <c r="EC503" t="b">
        <v>0</v>
      </c>
      <c r="ED503" t="b">
        <v>0</v>
      </c>
      <c r="EE503" t="b">
        <v>0</v>
      </c>
      <c r="EF503" t="b">
        <v>0</v>
      </c>
      <c r="EG503" t="b" cm="1">
        <v>0</v>
      </c>
      <c r="EH503" t="b">
        <v>0</v>
      </c>
      <c r="EI503" t="b">
        <v>0</v>
      </c>
      <c r="EJ503" t="b">
        <v>0</v>
      </c>
      <c r="EK503" t="s">
        <v>1547</v>
      </c>
      <c r="EL503">
        <v>0</v>
      </c>
      <c r="EM503">
        <v>28</v>
      </c>
      <c r="EN503" t="b">
        <v>0</v>
      </c>
    </row>
    <row r="504" spans="1:144" ht="15.75">
      <c r="A504" t="s">
        <v>3721</v>
      </c>
      <c r="B504" t="s">
        <v>1568</v>
      </c>
      <c r="C504" t="s">
        <v>1568</v>
      </c>
      <c r="D504" t="s">
        <v>3818</v>
      </c>
      <c r="E504" t="s">
        <v>3819</v>
      </c>
      <c r="F504" t="s">
        <v>3820</v>
      </c>
      <c r="G504" t="s">
        <v>3818</v>
      </c>
      <c r="H504" t="s">
        <v>3800</v>
      </c>
      <c r="I504" t="s">
        <v>1230</v>
      </c>
      <c r="J504"/>
      <c r="K504"/>
      <c r="L504" t="s">
        <v>3190</v>
      </c>
      <c r="M504" t="s">
        <v>2001</v>
      </c>
      <c r="N504"/>
      <c r="O504" t="s">
        <v>3725</v>
      </c>
      <c r="P504" t="s">
        <v>1568</v>
      </c>
      <c r="Q504" t="s">
        <v>1228</v>
      </c>
      <c r="R504" t="s">
        <v>1760</v>
      </c>
      <c r="S504"/>
      <c r="T504"/>
      <c r="U504" t="s">
        <v>13453</v>
      </c>
      <c r="V504" t="s">
        <v>13453</v>
      </c>
      <c r="W504"/>
      <c r="X504"/>
      <c r="Y504"/>
      <c r="Z504"/>
      <c r="AA504"/>
      <c r="AB504"/>
      <c r="AC504"/>
      <c r="AD504"/>
      <c r="AE504"/>
      <c r="AF504"/>
      <c r="AG504"/>
      <c r="AH504"/>
      <c r="AI504"/>
      <c r="AJ504"/>
      <c r="AK504"/>
      <c r="AL504"/>
      <c r="AM504"/>
      <c r="AN504"/>
      <c r="AO504" s="108" t="s">
        <v>43</v>
      </c>
      <c r="AP504" t="s">
        <v>2850</v>
      </c>
      <c r="AQ504">
        <v>33</v>
      </c>
      <c r="AR504" t="s">
        <v>7929</v>
      </c>
      <c r="AS504" t="s">
        <v>1568</v>
      </c>
      <c r="AT504" t="s">
        <v>1885</v>
      </c>
      <c r="AU504" t="s">
        <v>3819</v>
      </c>
      <c r="AV504" t="s">
        <v>7930</v>
      </c>
      <c r="AW504" t="s">
        <v>7931</v>
      </c>
      <c r="AX504" t="s">
        <v>1740</v>
      </c>
      <c r="AY504" t="s">
        <v>7932</v>
      </c>
      <c r="AZ504" t="s">
        <v>1228</v>
      </c>
      <c r="BA504" t="s">
        <v>7933</v>
      </c>
      <c r="BB504" t="s">
        <v>1230</v>
      </c>
      <c r="BC504" t="s">
        <v>3190</v>
      </c>
      <c r="BD504" t="s">
        <v>7934</v>
      </c>
      <c r="BE504" t="s">
        <v>3815</v>
      </c>
      <c r="BF504">
        <v>504</v>
      </c>
      <c r="BG504">
        <v>503</v>
      </c>
      <c r="BH504">
        <v>0</v>
      </c>
      <c r="BI504" t="s">
        <v>3819</v>
      </c>
      <c r="BJ504">
        <v>1</v>
      </c>
      <c r="BK504">
        <v>0</v>
      </c>
      <c r="BL504">
        <v>0</v>
      </c>
      <c r="BM504" t="s">
        <v>1547</v>
      </c>
      <c r="BN504" t="s">
        <v>3816</v>
      </c>
      <c r="BO504" t="s">
        <v>7924</v>
      </c>
      <c r="BP504" t="s" cm="1">
        <v>7923</v>
      </c>
      <c r="BQ504" t="s">
        <v>1547</v>
      </c>
      <c r="BR504" t="s">
        <v>7335</v>
      </c>
      <c r="BS504">
        <v>32</v>
      </c>
      <c r="BT504" t="s">
        <v>5271</v>
      </c>
      <c r="BU504" t="s">
        <v>3721</v>
      </c>
      <c r="BV504" t="s">
        <v>3818</v>
      </c>
      <c r="BW504" t="s">
        <v>7930</v>
      </c>
      <c r="BX504" t="s">
        <v>7886</v>
      </c>
      <c r="BY504" t="s">
        <v>1744</v>
      </c>
      <c r="BZ504" t="s">
        <v>1547</v>
      </c>
      <c r="CA504" t="s">
        <v>1744</v>
      </c>
      <c r="CB504" t="s">
        <v>2001</v>
      </c>
      <c r="CC504"/>
      <c r="CD504" t="s">
        <v>998</v>
      </c>
      <c r="CE504" t="s">
        <v>1230</v>
      </c>
      <c r="CF504" t="s">
        <v>7935</v>
      </c>
      <c r="CG504" t="s">
        <v>7936</v>
      </c>
      <c r="CH504" t="s">
        <v>1230</v>
      </c>
      <c r="CI504" t="s">
        <v>1547</v>
      </c>
      <c r="CJ504" t="s">
        <v>1760</v>
      </c>
      <c r="CK504" t="s">
        <v>1568</v>
      </c>
      <c r="CL504"/>
      <c r="CM504"/>
      <c r="CN504" t="s">
        <v>13453</v>
      </c>
      <c r="CO504" t="s">
        <v>13453</v>
      </c>
      <c r="CP504" t="s">
        <v>13453</v>
      </c>
      <c r="CQ504" t="s">
        <v>13453</v>
      </c>
      <c r="CR504" t="s">
        <v>1547</v>
      </c>
      <c r="CS504">
        <v>9</v>
      </c>
      <c r="CT504" t="s">
        <v>7335</v>
      </c>
      <c r="CU504" t="s">
        <v>7335</v>
      </c>
      <c r="CV504" t="s">
        <v>7335</v>
      </c>
      <c r="CW504" t="s">
        <v>1547</v>
      </c>
      <c r="CX504" t="s">
        <v>1547</v>
      </c>
      <c r="CY504">
        <v>502</v>
      </c>
      <c r="CZ504" t="s">
        <v>8147</v>
      </c>
      <c r="DA504" t="s">
        <v>1547</v>
      </c>
      <c r="DB504" t="s">
        <v>1881</v>
      </c>
      <c r="DC504" t="s">
        <v>1882</v>
      </c>
      <c r="DD504" t="s">
        <v>3819</v>
      </c>
      <c r="DE504" t="s">
        <v>1228</v>
      </c>
      <c r="DF504" t="s">
        <v>3818</v>
      </c>
      <c r="DG504" t="s">
        <v>1547</v>
      </c>
      <c r="DH504" t="s">
        <v>1547</v>
      </c>
      <c r="DI504" t="s">
        <v>1892</v>
      </c>
      <c r="DJ504" t="s">
        <v>7929</v>
      </c>
      <c r="DK504"/>
      <c r="DL504" t="s">
        <v>1892</v>
      </c>
      <c r="DM504">
        <v>9</v>
      </c>
      <c r="DN504" t="s">
        <v>1883</v>
      </c>
      <c r="DO504" t="s">
        <v>1568</v>
      </c>
      <c r="DP504" t="b">
        <v>1</v>
      </c>
      <c r="DQ504" t="b">
        <v>0</v>
      </c>
      <c r="DR504" t="b">
        <v>1</v>
      </c>
      <c r="DS504" t="b">
        <v>0</v>
      </c>
      <c r="DT504" t="b">
        <v>0</v>
      </c>
      <c r="DU504" t="b">
        <v>1</v>
      </c>
      <c r="DV504" t="b">
        <v>0</v>
      </c>
      <c r="DW504">
        <v>0</v>
      </c>
      <c r="DX504" t="b">
        <v>0</v>
      </c>
      <c r="DY504" t="b">
        <v>0</v>
      </c>
      <c r="DZ504" t="b">
        <v>0</v>
      </c>
      <c r="EA504" t="b">
        <v>0</v>
      </c>
      <c r="EB504" t="b">
        <v>0</v>
      </c>
      <c r="EC504" t="b">
        <v>0</v>
      </c>
      <c r="ED504" t="b">
        <v>0</v>
      </c>
      <c r="EE504" t="b">
        <v>0</v>
      </c>
      <c r="EF504" t="b">
        <v>0</v>
      </c>
      <c r="EG504" t="b" cm="1">
        <v>0</v>
      </c>
      <c r="EH504" t="b">
        <v>0</v>
      </c>
      <c r="EI504" t="b">
        <v>0</v>
      </c>
      <c r="EJ504" t="b">
        <v>0</v>
      </c>
      <c r="EK504" t="s">
        <v>1547</v>
      </c>
      <c r="EL504">
        <v>0</v>
      </c>
      <c r="EM504">
        <v>22</v>
      </c>
      <c r="EN504" t="b">
        <v>0</v>
      </c>
    </row>
    <row r="505" spans="1:144" ht="15.75">
      <c r="A505" t="s">
        <v>3721</v>
      </c>
      <c r="B505" t="s">
        <v>1568</v>
      </c>
      <c r="C505" t="s">
        <v>1568</v>
      </c>
      <c r="D505" t="s">
        <v>3821</v>
      </c>
      <c r="E505" t="s">
        <v>3822</v>
      </c>
      <c r="F505" t="s">
        <v>3809</v>
      </c>
      <c r="G505" t="s">
        <v>3821</v>
      </c>
      <c r="H505" t="s">
        <v>3800</v>
      </c>
      <c r="I505" t="s">
        <v>1230</v>
      </c>
      <c r="J505"/>
      <c r="K505"/>
      <c r="L505" t="s">
        <v>3190</v>
      </c>
      <c r="M505" t="s">
        <v>2001</v>
      </c>
      <c r="N505"/>
      <c r="O505" t="s">
        <v>3725</v>
      </c>
      <c r="P505" t="s">
        <v>1568</v>
      </c>
      <c r="Q505" t="s">
        <v>1228</v>
      </c>
      <c r="R505" t="s">
        <v>1760</v>
      </c>
      <c r="S505"/>
      <c r="T505"/>
      <c r="U505" t="s">
        <v>13454</v>
      </c>
      <c r="V505" t="s">
        <v>13454</v>
      </c>
      <c r="W505"/>
      <c r="X505"/>
      <c r="Y505"/>
      <c r="Z505"/>
      <c r="AA505"/>
      <c r="AB505"/>
      <c r="AC505"/>
      <c r="AD505"/>
      <c r="AE505"/>
      <c r="AF505"/>
      <c r="AG505"/>
      <c r="AH505"/>
      <c r="AI505"/>
      <c r="AJ505"/>
      <c r="AK505"/>
      <c r="AL505"/>
      <c r="AM505"/>
      <c r="AN505"/>
      <c r="AO505" s="108" t="s">
        <v>43</v>
      </c>
      <c r="AP505" t="s">
        <v>2850</v>
      </c>
      <c r="AQ505">
        <v>34</v>
      </c>
      <c r="AR505" t="s">
        <v>7938</v>
      </c>
      <c r="AS505" t="s">
        <v>1568</v>
      </c>
      <c r="AT505" t="s">
        <v>1885</v>
      </c>
      <c r="AU505" t="s">
        <v>3822</v>
      </c>
      <c r="AV505" t="s">
        <v>7939</v>
      </c>
      <c r="AW505" t="s">
        <v>7940</v>
      </c>
      <c r="AX505" t="s">
        <v>1740</v>
      </c>
      <c r="AY505" t="s">
        <v>7941</v>
      </c>
      <c r="AZ505" t="s">
        <v>1228</v>
      </c>
      <c r="BA505" t="s">
        <v>7942</v>
      </c>
      <c r="BB505" t="s">
        <v>1230</v>
      </c>
      <c r="BC505" t="s">
        <v>3190</v>
      </c>
      <c r="BD505" t="s">
        <v>7943</v>
      </c>
      <c r="BE505" t="s">
        <v>3815</v>
      </c>
      <c r="BF505">
        <v>505</v>
      </c>
      <c r="BG505">
        <v>503</v>
      </c>
      <c r="BH505">
        <v>0</v>
      </c>
      <c r="BI505" t="s">
        <v>3822</v>
      </c>
      <c r="BJ505">
        <v>1</v>
      </c>
      <c r="BK505">
        <v>0</v>
      </c>
      <c r="BL505">
        <v>0</v>
      </c>
      <c r="BM505" t="s">
        <v>1547</v>
      </c>
      <c r="BN505" t="s">
        <v>3816</v>
      </c>
      <c r="BO505" t="s">
        <v>7924</v>
      </c>
      <c r="BP505" t="s" cm="1">
        <v>7923</v>
      </c>
      <c r="BQ505" t="s">
        <v>1547</v>
      </c>
      <c r="BR505" t="s">
        <v>7335</v>
      </c>
      <c r="BS505">
        <v>33</v>
      </c>
      <c r="BT505" t="s">
        <v>5281</v>
      </c>
      <c r="BU505" t="s">
        <v>3721</v>
      </c>
      <c r="BV505" t="s">
        <v>3821</v>
      </c>
      <c r="BW505" t="s">
        <v>7939</v>
      </c>
      <c r="BX505" t="s">
        <v>7886</v>
      </c>
      <c r="BY505" t="s">
        <v>1744</v>
      </c>
      <c r="BZ505" t="s">
        <v>1547</v>
      </c>
      <c r="CA505" t="s">
        <v>1744</v>
      </c>
      <c r="CB505" t="s">
        <v>2001</v>
      </c>
      <c r="CC505"/>
      <c r="CD505" t="s">
        <v>998</v>
      </c>
      <c r="CE505" t="s">
        <v>1230</v>
      </c>
      <c r="CF505" t="s">
        <v>7944</v>
      </c>
      <c r="CG505" t="s">
        <v>7945</v>
      </c>
      <c r="CH505" t="s">
        <v>1230</v>
      </c>
      <c r="CI505" t="s">
        <v>1547</v>
      </c>
      <c r="CJ505" t="s">
        <v>1760</v>
      </c>
      <c r="CK505" t="s">
        <v>1568</v>
      </c>
      <c r="CL505"/>
      <c r="CM505"/>
      <c r="CN505" t="s">
        <v>13454</v>
      </c>
      <c r="CO505" t="s">
        <v>13454</v>
      </c>
      <c r="CP505" t="s">
        <v>13454</v>
      </c>
      <c r="CQ505" t="s">
        <v>13454</v>
      </c>
      <c r="CR505" t="s">
        <v>1547</v>
      </c>
      <c r="CS505">
        <v>9</v>
      </c>
      <c r="CT505" t="s">
        <v>7335</v>
      </c>
      <c r="CU505" t="s">
        <v>7335</v>
      </c>
      <c r="CV505" t="s">
        <v>7335</v>
      </c>
      <c r="CW505" t="s">
        <v>1547</v>
      </c>
      <c r="CX505" t="s">
        <v>1547</v>
      </c>
      <c r="CY505">
        <v>503</v>
      </c>
      <c r="CZ505" t="s">
        <v>8151</v>
      </c>
      <c r="DA505" t="s">
        <v>1547</v>
      </c>
      <c r="DB505" t="s">
        <v>1881</v>
      </c>
      <c r="DC505" t="s">
        <v>1882</v>
      </c>
      <c r="DD505" t="s">
        <v>3822</v>
      </c>
      <c r="DE505" t="s">
        <v>1228</v>
      </c>
      <c r="DF505" t="s">
        <v>3821</v>
      </c>
      <c r="DG505" t="s">
        <v>1547</v>
      </c>
      <c r="DH505" t="s">
        <v>1547</v>
      </c>
      <c r="DI505" t="s">
        <v>1892</v>
      </c>
      <c r="DJ505" t="s">
        <v>7938</v>
      </c>
      <c r="DK505"/>
      <c r="DL505" t="s">
        <v>1892</v>
      </c>
      <c r="DM505">
        <v>9</v>
      </c>
      <c r="DN505" t="s">
        <v>1883</v>
      </c>
      <c r="DO505" t="s">
        <v>1568</v>
      </c>
      <c r="DP505" t="b">
        <v>1</v>
      </c>
      <c r="DQ505" t="b">
        <v>0</v>
      </c>
      <c r="DR505" t="b">
        <v>1</v>
      </c>
      <c r="DS505" t="b">
        <v>0</v>
      </c>
      <c r="DT505" t="b">
        <v>0</v>
      </c>
      <c r="DU505" t="b">
        <v>1</v>
      </c>
      <c r="DV505" t="b">
        <v>0</v>
      </c>
      <c r="DW505">
        <v>0</v>
      </c>
      <c r="DX505" t="b">
        <v>0</v>
      </c>
      <c r="DY505" t="b">
        <v>0</v>
      </c>
      <c r="DZ505" t="b">
        <v>0</v>
      </c>
      <c r="EA505" t="b">
        <v>0</v>
      </c>
      <c r="EB505" t="b">
        <v>0</v>
      </c>
      <c r="EC505" t="b">
        <v>0</v>
      </c>
      <c r="ED505" t="b">
        <v>0</v>
      </c>
      <c r="EE505" t="b">
        <v>0</v>
      </c>
      <c r="EF505" t="b">
        <v>0</v>
      </c>
      <c r="EG505" t="b" cm="1">
        <v>0</v>
      </c>
      <c r="EH505" t="b">
        <v>0</v>
      </c>
      <c r="EI505" t="b">
        <v>0</v>
      </c>
      <c r="EJ505" t="b">
        <v>0</v>
      </c>
      <c r="EK505" t="s">
        <v>1547</v>
      </c>
      <c r="EL505">
        <v>0</v>
      </c>
      <c r="EM505">
        <v>24</v>
      </c>
      <c r="EN505" t="b">
        <v>0</v>
      </c>
    </row>
    <row r="506" spans="1:144" ht="15.75">
      <c r="A506" t="s">
        <v>3721</v>
      </c>
      <c r="B506" t="s">
        <v>1568</v>
      </c>
      <c r="C506" t="s">
        <v>1568</v>
      </c>
      <c r="D506" t="s">
        <v>3823</v>
      </c>
      <c r="E506" t="s">
        <v>3824</v>
      </c>
      <c r="F506" t="s">
        <v>3825</v>
      </c>
      <c r="G506" t="s">
        <v>3823</v>
      </c>
      <c r="H506" t="s">
        <v>3800</v>
      </c>
      <c r="I506" t="s">
        <v>1230</v>
      </c>
      <c r="J506"/>
      <c r="K506"/>
      <c r="L506" t="s">
        <v>3190</v>
      </c>
      <c r="M506" t="s">
        <v>2001</v>
      </c>
      <c r="N506"/>
      <c r="O506" t="s">
        <v>3725</v>
      </c>
      <c r="P506" t="s">
        <v>1568</v>
      </c>
      <c r="Q506" t="s">
        <v>1228</v>
      </c>
      <c r="R506" t="s">
        <v>1760</v>
      </c>
      <c r="S506"/>
      <c r="T506"/>
      <c r="U506" t="s">
        <v>13455</v>
      </c>
      <c r="V506" t="s">
        <v>13455</v>
      </c>
      <c r="W506"/>
      <c r="X506"/>
      <c r="Y506"/>
      <c r="Z506"/>
      <c r="AA506"/>
      <c r="AB506"/>
      <c r="AC506"/>
      <c r="AD506"/>
      <c r="AE506"/>
      <c r="AF506"/>
      <c r="AG506"/>
      <c r="AH506"/>
      <c r="AI506"/>
      <c r="AJ506"/>
      <c r="AK506"/>
      <c r="AL506"/>
      <c r="AM506"/>
      <c r="AN506"/>
      <c r="AO506" s="108" t="s">
        <v>43</v>
      </c>
      <c r="AP506" t="s">
        <v>2850</v>
      </c>
      <c r="AQ506">
        <v>35</v>
      </c>
      <c r="AR506" t="s">
        <v>7947</v>
      </c>
      <c r="AS506" t="s">
        <v>1568</v>
      </c>
      <c r="AT506" t="s">
        <v>1885</v>
      </c>
      <c r="AU506" t="s">
        <v>3824</v>
      </c>
      <c r="AV506" t="s">
        <v>7948</v>
      </c>
      <c r="AW506" t="s">
        <v>7949</v>
      </c>
      <c r="AX506" t="s">
        <v>1740</v>
      </c>
      <c r="AY506" t="s">
        <v>7950</v>
      </c>
      <c r="AZ506" t="s">
        <v>1228</v>
      </c>
      <c r="BA506" t="s">
        <v>7951</v>
      </c>
      <c r="BB506" t="s">
        <v>1230</v>
      </c>
      <c r="BC506" t="s">
        <v>3190</v>
      </c>
      <c r="BD506" t="s">
        <v>7952</v>
      </c>
      <c r="BE506" t="s">
        <v>3815</v>
      </c>
      <c r="BF506">
        <v>506</v>
      </c>
      <c r="BG506">
        <v>503</v>
      </c>
      <c r="BH506">
        <v>0</v>
      </c>
      <c r="BI506" t="s">
        <v>3824</v>
      </c>
      <c r="BJ506">
        <v>1</v>
      </c>
      <c r="BK506">
        <v>0</v>
      </c>
      <c r="BL506">
        <v>0</v>
      </c>
      <c r="BM506" t="s">
        <v>1547</v>
      </c>
      <c r="BN506" t="s">
        <v>3816</v>
      </c>
      <c r="BO506" t="s">
        <v>7924</v>
      </c>
      <c r="BP506" t="s" cm="1">
        <v>7923</v>
      </c>
      <c r="BQ506" t="s">
        <v>1547</v>
      </c>
      <c r="BR506" t="s">
        <v>7335</v>
      </c>
      <c r="BS506">
        <v>34</v>
      </c>
      <c r="BT506" t="s">
        <v>5292</v>
      </c>
      <c r="BU506" t="s">
        <v>3721</v>
      </c>
      <c r="BV506" t="s">
        <v>3823</v>
      </c>
      <c r="BW506" t="s">
        <v>7948</v>
      </c>
      <c r="BX506" t="s">
        <v>7886</v>
      </c>
      <c r="BY506" t="s">
        <v>1744</v>
      </c>
      <c r="BZ506" t="s">
        <v>1547</v>
      </c>
      <c r="CA506" t="s">
        <v>1744</v>
      </c>
      <c r="CB506" t="s">
        <v>2001</v>
      </c>
      <c r="CC506"/>
      <c r="CD506" t="s">
        <v>998</v>
      </c>
      <c r="CE506" t="s">
        <v>1230</v>
      </c>
      <c r="CF506" t="s">
        <v>7953</v>
      </c>
      <c r="CG506" t="s">
        <v>7954</v>
      </c>
      <c r="CH506" t="s">
        <v>1230</v>
      </c>
      <c r="CI506" t="s">
        <v>1547</v>
      </c>
      <c r="CJ506" t="s">
        <v>1760</v>
      </c>
      <c r="CK506" t="s">
        <v>1568</v>
      </c>
      <c r="CL506"/>
      <c r="CM506"/>
      <c r="CN506" t="s">
        <v>13455</v>
      </c>
      <c r="CO506" t="s">
        <v>13455</v>
      </c>
      <c r="CP506" t="s">
        <v>13455</v>
      </c>
      <c r="CQ506" t="s">
        <v>13455</v>
      </c>
      <c r="CR506" t="s">
        <v>1547</v>
      </c>
      <c r="CS506">
        <v>9</v>
      </c>
      <c r="CT506" t="s">
        <v>7335</v>
      </c>
      <c r="CU506" t="s">
        <v>7335</v>
      </c>
      <c r="CV506" t="s">
        <v>7335</v>
      </c>
      <c r="CW506" t="s">
        <v>1547</v>
      </c>
      <c r="CX506" t="s">
        <v>1547</v>
      </c>
      <c r="CY506">
        <v>504</v>
      </c>
      <c r="CZ506" t="s">
        <v>8155</v>
      </c>
      <c r="DA506" t="s">
        <v>1547</v>
      </c>
      <c r="DB506" t="s">
        <v>1881</v>
      </c>
      <c r="DC506" t="s">
        <v>1882</v>
      </c>
      <c r="DD506" t="s">
        <v>3824</v>
      </c>
      <c r="DE506" t="s">
        <v>1228</v>
      </c>
      <c r="DF506" t="s">
        <v>3823</v>
      </c>
      <c r="DG506" t="s">
        <v>1547</v>
      </c>
      <c r="DH506" t="s">
        <v>1547</v>
      </c>
      <c r="DI506" t="s">
        <v>1892</v>
      </c>
      <c r="DJ506" t="s">
        <v>7947</v>
      </c>
      <c r="DK506"/>
      <c r="DL506" t="s">
        <v>1892</v>
      </c>
      <c r="DM506">
        <v>9</v>
      </c>
      <c r="DN506" t="s">
        <v>1883</v>
      </c>
      <c r="DO506" t="s">
        <v>1568</v>
      </c>
      <c r="DP506" t="b">
        <v>1</v>
      </c>
      <c r="DQ506" t="b">
        <v>0</v>
      </c>
      <c r="DR506" t="b">
        <v>1</v>
      </c>
      <c r="DS506" t="b">
        <v>0</v>
      </c>
      <c r="DT506" t="b">
        <v>0</v>
      </c>
      <c r="DU506" t="b">
        <v>1</v>
      </c>
      <c r="DV506" t="b">
        <v>0</v>
      </c>
      <c r="DW506">
        <v>0</v>
      </c>
      <c r="DX506" t="b">
        <v>0</v>
      </c>
      <c r="DY506" t="b">
        <v>0</v>
      </c>
      <c r="DZ506" t="b">
        <v>0</v>
      </c>
      <c r="EA506" t="b">
        <v>0</v>
      </c>
      <c r="EB506" t="b">
        <v>0</v>
      </c>
      <c r="EC506" t="b">
        <v>0</v>
      </c>
      <c r="ED506" t="b">
        <v>0</v>
      </c>
      <c r="EE506" t="b">
        <v>0</v>
      </c>
      <c r="EF506" t="b">
        <v>0</v>
      </c>
      <c r="EG506" t="b" cm="1">
        <v>0</v>
      </c>
      <c r="EH506" t="b">
        <v>0</v>
      </c>
      <c r="EI506" t="b">
        <v>0</v>
      </c>
      <c r="EJ506" t="b">
        <v>0</v>
      </c>
      <c r="EK506" t="s">
        <v>1547</v>
      </c>
      <c r="EL506">
        <v>0</v>
      </c>
      <c r="EM506">
        <v>23</v>
      </c>
      <c r="EN506" t="b">
        <v>0</v>
      </c>
    </row>
    <row r="507" spans="1:144" ht="15.75">
      <c r="A507"/>
      <c r="B507" t="s">
        <v>1568</v>
      </c>
      <c r="C507" t="s">
        <v>1568</v>
      </c>
      <c r="D507" t="s">
        <v>1260</v>
      </c>
      <c r="E507" t="s">
        <v>1259</v>
      </c>
      <c r="F507" t="s">
        <v>1261</v>
      </c>
      <c r="G507" t="s">
        <v>1260</v>
      </c>
      <c r="H507" t="s">
        <v>1260</v>
      </c>
      <c r="I507" t="s">
        <v>1244</v>
      </c>
      <c r="J507"/>
      <c r="K507" t="s">
        <v>902</v>
      </c>
      <c r="L507" t="s">
        <v>1743</v>
      </c>
      <c r="M507"/>
      <c r="N507"/>
      <c r="O507"/>
      <c r="P507" t="s">
        <v>1568</v>
      </c>
      <c r="Q507" t="s">
        <v>1228</v>
      </c>
      <c r="R507" t="s">
        <v>1760</v>
      </c>
      <c r="S507"/>
      <c r="T507"/>
      <c r="U507" t="s">
        <v>13456</v>
      </c>
      <c r="V507"/>
      <c r="W507"/>
      <c r="X507"/>
      <c r="Y507"/>
      <c r="Z507"/>
      <c r="AA507"/>
      <c r="AB507"/>
      <c r="AC507"/>
      <c r="AD507"/>
      <c r="AE507"/>
      <c r="AF507"/>
      <c r="AG507"/>
      <c r="AH507"/>
      <c r="AI507"/>
      <c r="AJ507"/>
      <c r="AK507"/>
      <c r="AL507"/>
      <c r="AM507"/>
      <c r="AN507"/>
      <c r="AO507" s="108" t="s">
        <v>43</v>
      </c>
      <c r="AP507" t="s">
        <v>1237</v>
      </c>
      <c r="AQ507">
        <v>2</v>
      </c>
      <c r="AR507" t="s">
        <v>1900</v>
      </c>
      <c r="AS507" t="s">
        <v>1568</v>
      </c>
      <c r="AT507" t="s">
        <v>1885</v>
      </c>
      <c r="AU507" t="s">
        <v>1259</v>
      </c>
      <c r="AV507" t="s">
        <v>1757</v>
      </c>
      <c r="AW507" t="s">
        <v>1758</v>
      </c>
      <c r="AX507" t="s">
        <v>1740</v>
      </c>
      <c r="AY507" t="s">
        <v>1759</v>
      </c>
      <c r="AZ507" t="s">
        <v>1228</v>
      </c>
      <c r="BA507" t="s">
        <v>1901</v>
      </c>
      <c r="BB507" t="s">
        <v>1244</v>
      </c>
      <c r="BC507" t="s">
        <v>1743</v>
      </c>
      <c r="BD507" t="s">
        <v>1902</v>
      </c>
      <c r="BE507" t="s">
        <v>1260</v>
      </c>
      <c r="BF507">
        <v>507</v>
      </c>
      <c r="BG507">
        <v>0</v>
      </c>
      <c r="BH507">
        <v>0</v>
      </c>
      <c r="BI507" t="s">
        <v>1547</v>
      </c>
      <c r="BJ507">
        <v>0</v>
      </c>
      <c r="BK507">
        <v>0</v>
      </c>
      <c r="BL507">
        <v>0</v>
      </c>
      <c r="BM507" t="s">
        <v>1547</v>
      </c>
      <c r="BN507" t="s">
        <v>1547</v>
      </c>
      <c r="BO507" t="s">
        <v>1547</v>
      </c>
      <c r="BP507" t="s" cm="1">
        <v>1547</v>
      </c>
      <c r="BQ507" t="s">
        <v>1547</v>
      </c>
      <c r="BR507" t="s">
        <v>1889</v>
      </c>
      <c r="BS507">
        <v>4</v>
      </c>
      <c r="BT507" t="s">
        <v>1756</v>
      </c>
      <c r="BU507" t="s">
        <v>15534</v>
      </c>
      <c r="BV507" t="s">
        <v>1260</v>
      </c>
      <c r="BW507" t="s">
        <v>1757</v>
      </c>
      <c r="BX507" t="s">
        <v>1759</v>
      </c>
      <c r="BY507" t="s">
        <v>1744</v>
      </c>
      <c r="BZ507" t="s">
        <v>1547</v>
      </c>
      <c r="CA507" t="s">
        <v>1744</v>
      </c>
      <c r="CB507" t="s">
        <v>1547</v>
      </c>
      <c r="CC507"/>
      <c r="CD507" t="s">
        <v>998</v>
      </c>
      <c r="CE507" t="s">
        <v>1244</v>
      </c>
      <c r="CF507" t="s">
        <v>1259</v>
      </c>
      <c r="CG507" t="s">
        <v>1757</v>
      </c>
      <c r="CH507" t="s">
        <v>1244</v>
      </c>
      <c r="CI507" t="s">
        <v>1547</v>
      </c>
      <c r="CJ507" t="s">
        <v>1760</v>
      </c>
      <c r="CK507" t="s">
        <v>1568</v>
      </c>
      <c r="CL507"/>
      <c r="CM507"/>
      <c r="CN507" t="s">
        <v>13456</v>
      </c>
      <c r="CO507" t="s">
        <v>1547</v>
      </c>
      <c r="CP507" t="s">
        <v>13456</v>
      </c>
      <c r="CQ507" t="s">
        <v>1547</v>
      </c>
      <c r="CR507" t="s">
        <v>1547</v>
      </c>
      <c r="CS507">
        <v>0</v>
      </c>
      <c r="CT507" t="s">
        <v>1547</v>
      </c>
      <c r="CU507" t="s">
        <v>1547</v>
      </c>
      <c r="CV507" t="s">
        <v>1547</v>
      </c>
      <c r="CW507" t="s">
        <v>1547</v>
      </c>
      <c r="CX507" t="s">
        <v>1547</v>
      </c>
      <c r="CY507">
        <v>505</v>
      </c>
      <c r="CZ507" t="s">
        <v>8159</v>
      </c>
      <c r="DA507" t="s">
        <v>1547</v>
      </c>
      <c r="DB507" t="s">
        <v>1881</v>
      </c>
      <c r="DC507" t="s">
        <v>1882</v>
      </c>
      <c r="DD507" t="s">
        <v>1259</v>
      </c>
      <c r="DE507" t="s">
        <v>1228</v>
      </c>
      <c r="DF507" t="s">
        <v>1260</v>
      </c>
      <c r="DG507" t="s">
        <v>1547</v>
      </c>
      <c r="DH507" t="s">
        <v>1547</v>
      </c>
      <c r="DI507" t="s">
        <v>1892</v>
      </c>
      <c r="DJ507" t="s">
        <v>1900</v>
      </c>
      <c r="DK507"/>
      <c r="DL507" t="s">
        <v>1892</v>
      </c>
      <c r="DM507">
        <v>9</v>
      </c>
      <c r="DN507" t="s">
        <v>1883</v>
      </c>
      <c r="DO507" t="s">
        <v>1568</v>
      </c>
      <c r="DP507" t="b">
        <v>1</v>
      </c>
      <c r="DQ507" t="b">
        <v>0</v>
      </c>
      <c r="DR507" t="b">
        <v>1</v>
      </c>
      <c r="DS507" t="b">
        <v>0</v>
      </c>
      <c r="DT507" t="b">
        <v>0</v>
      </c>
      <c r="DU507" t="b">
        <v>1</v>
      </c>
      <c r="DV507" t="b">
        <v>1</v>
      </c>
      <c r="DW507">
        <v>0</v>
      </c>
      <c r="DX507" t="b">
        <v>0</v>
      </c>
      <c r="DY507" t="b">
        <v>0</v>
      </c>
      <c r="DZ507" t="b">
        <v>0</v>
      </c>
      <c r="EA507" t="b">
        <v>0</v>
      </c>
      <c r="EB507" t="b">
        <v>0</v>
      </c>
      <c r="EC507" t="b">
        <v>0</v>
      </c>
      <c r="ED507" t="b">
        <v>0</v>
      </c>
      <c r="EE507" t="b">
        <v>0</v>
      </c>
      <c r="EF507" t="b">
        <v>0</v>
      </c>
      <c r="EG507" t="b" cm="1">
        <v>0</v>
      </c>
      <c r="EH507" t="b">
        <v>0</v>
      </c>
      <c r="EI507" t="b">
        <v>0</v>
      </c>
      <c r="EJ507" t="b">
        <v>0</v>
      </c>
      <c r="EK507" t="s">
        <v>1547</v>
      </c>
      <c r="EL507">
        <v>0</v>
      </c>
      <c r="EM507">
        <v>16</v>
      </c>
      <c r="EN507" t="b">
        <v>0</v>
      </c>
    </row>
    <row r="508" spans="1:144" ht="15.75">
      <c r="A508"/>
      <c r="B508" t="s">
        <v>1568</v>
      </c>
      <c r="C508" t="s">
        <v>1568</v>
      </c>
      <c r="D508" t="s">
        <v>1265</v>
      </c>
      <c r="E508" t="s">
        <v>1264</v>
      </c>
      <c r="F508"/>
      <c r="G508" t="s">
        <v>1265</v>
      </c>
      <c r="H508" t="s">
        <v>1904</v>
      </c>
      <c r="I508" t="s">
        <v>1230</v>
      </c>
      <c r="J508"/>
      <c r="K508" t="s">
        <v>902</v>
      </c>
      <c r="L508" t="s">
        <v>1743</v>
      </c>
      <c r="M508" t="s">
        <v>1754</v>
      </c>
      <c r="N508" t="s">
        <v>1904</v>
      </c>
      <c r="O508"/>
      <c r="P508" t="s">
        <v>1568</v>
      </c>
      <c r="Q508" t="s">
        <v>1228</v>
      </c>
      <c r="R508" t="s">
        <v>1760</v>
      </c>
      <c r="S508"/>
      <c r="T508"/>
      <c r="U508" t="s">
        <v>13456</v>
      </c>
      <c r="V508" t="s">
        <v>13277</v>
      </c>
      <c r="W508"/>
      <c r="X508"/>
      <c r="Y508"/>
      <c r="Z508"/>
      <c r="AA508"/>
      <c r="AB508"/>
      <c r="AC508"/>
      <c r="AD508"/>
      <c r="AE508"/>
      <c r="AF508"/>
      <c r="AG508"/>
      <c r="AH508"/>
      <c r="AI508"/>
      <c r="AJ508"/>
      <c r="AK508"/>
      <c r="AL508"/>
      <c r="AM508"/>
      <c r="AN508"/>
      <c r="AO508" s="108" t="s">
        <v>43</v>
      </c>
      <c r="AP508" t="s">
        <v>1237</v>
      </c>
      <c r="AQ508">
        <v>3</v>
      </c>
      <c r="AR508" t="s">
        <v>1905</v>
      </c>
      <c r="AS508" t="s">
        <v>1568</v>
      </c>
      <c r="AT508" t="s">
        <v>1885</v>
      </c>
      <c r="AU508" t="s">
        <v>1264</v>
      </c>
      <c r="AV508" t="s">
        <v>1762</v>
      </c>
      <c r="AW508" t="s">
        <v>1744</v>
      </c>
      <c r="AX508" t="s">
        <v>1740</v>
      </c>
      <c r="AY508" t="s">
        <v>1763</v>
      </c>
      <c r="AZ508" t="s">
        <v>1228</v>
      </c>
      <c r="BA508" t="s">
        <v>1906</v>
      </c>
      <c r="BB508" t="s">
        <v>1230</v>
      </c>
      <c r="BC508" t="s">
        <v>1743</v>
      </c>
      <c r="BD508" t="s">
        <v>1907</v>
      </c>
      <c r="BE508" t="s">
        <v>1260</v>
      </c>
      <c r="BF508">
        <v>344</v>
      </c>
      <c r="BG508">
        <v>507</v>
      </c>
      <c r="BH508">
        <v>0</v>
      </c>
      <c r="BI508" t="s">
        <v>1264</v>
      </c>
      <c r="BJ508">
        <v>1</v>
      </c>
      <c r="BK508">
        <v>0</v>
      </c>
      <c r="BL508">
        <v>0</v>
      </c>
      <c r="BM508" t="s">
        <v>1547</v>
      </c>
      <c r="BN508" t="s">
        <v>1259</v>
      </c>
      <c r="BO508" t="s">
        <v>1757</v>
      </c>
      <c r="BP508" t="s" cm="1">
        <v>1900</v>
      </c>
      <c r="BQ508" t="s">
        <v>1547</v>
      </c>
      <c r="BR508" t="s">
        <v>1889</v>
      </c>
      <c r="BS508">
        <v>5</v>
      </c>
      <c r="BT508" t="s">
        <v>1717</v>
      </c>
      <c r="BU508" t="s">
        <v>15535</v>
      </c>
      <c r="BV508" t="s">
        <v>1265</v>
      </c>
      <c r="BW508" t="s">
        <v>1762</v>
      </c>
      <c r="BX508" t="s">
        <v>1764</v>
      </c>
      <c r="BY508" t="s">
        <v>1764</v>
      </c>
      <c r="BZ508" t="s">
        <v>1547</v>
      </c>
      <c r="CA508" t="s">
        <v>1744</v>
      </c>
      <c r="CB508" t="s">
        <v>1754</v>
      </c>
      <c r="CC508"/>
      <c r="CD508" t="s">
        <v>998</v>
      </c>
      <c r="CE508" t="s">
        <v>1230</v>
      </c>
      <c r="CF508" t="s">
        <v>1908</v>
      </c>
      <c r="CG508" t="s">
        <v>1761</v>
      </c>
      <c r="CH508" t="s">
        <v>1230</v>
      </c>
      <c r="CI508" t="s">
        <v>1547</v>
      </c>
      <c r="CJ508" t="s">
        <v>1760</v>
      </c>
      <c r="CK508" t="s">
        <v>1568</v>
      </c>
      <c r="CL508"/>
      <c r="CM508"/>
      <c r="CN508" t="s">
        <v>13456</v>
      </c>
      <c r="CO508" t="s">
        <v>13277</v>
      </c>
      <c r="CP508" t="s">
        <v>13456</v>
      </c>
      <c r="CQ508" t="s">
        <v>13277</v>
      </c>
      <c r="CR508" t="s">
        <v>1547</v>
      </c>
      <c r="CS508">
        <v>0</v>
      </c>
      <c r="CT508" t="s">
        <v>1547</v>
      </c>
      <c r="CU508" t="s">
        <v>1547</v>
      </c>
      <c r="CV508" t="s">
        <v>1547</v>
      </c>
      <c r="CW508" t="s">
        <v>1547</v>
      </c>
      <c r="CX508" t="s">
        <v>1547</v>
      </c>
      <c r="CY508">
        <v>506</v>
      </c>
      <c r="CZ508" t="s">
        <v>8164</v>
      </c>
      <c r="DA508" t="s">
        <v>1547</v>
      </c>
      <c r="DB508" t="s">
        <v>1881</v>
      </c>
      <c r="DC508" t="s">
        <v>1882</v>
      </c>
      <c r="DD508" t="s">
        <v>1264</v>
      </c>
      <c r="DE508" t="s">
        <v>1228</v>
      </c>
      <c r="DF508" t="s">
        <v>1265</v>
      </c>
      <c r="DG508" t="s">
        <v>1547</v>
      </c>
      <c r="DH508" t="s">
        <v>1547</v>
      </c>
      <c r="DI508" t="s">
        <v>1892</v>
      </c>
      <c r="DJ508" t="s">
        <v>1905</v>
      </c>
      <c r="DK508"/>
      <c r="DL508" t="s">
        <v>1892</v>
      </c>
      <c r="DM508">
        <v>9</v>
      </c>
      <c r="DN508" t="s">
        <v>1883</v>
      </c>
      <c r="DO508" t="s">
        <v>1568</v>
      </c>
      <c r="DP508" t="b">
        <v>1</v>
      </c>
      <c r="DQ508" t="b">
        <v>0</v>
      </c>
      <c r="DR508" t="b">
        <v>0</v>
      </c>
      <c r="DS508" t="b">
        <v>0</v>
      </c>
      <c r="DT508" t="b">
        <v>0</v>
      </c>
      <c r="DU508" t="b">
        <v>1</v>
      </c>
      <c r="DV508" t="b">
        <v>0</v>
      </c>
      <c r="DW508">
        <v>0</v>
      </c>
      <c r="DX508" t="b">
        <v>0</v>
      </c>
      <c r="DY508" t="b">
        <v>0</v>
      </c>
      <c r="DZ508" t="b">
        <v>0</v>
      </c>
      <c r="EA508" t="b">
        <v>0</v>
      </c>
      <c r="EB508" t="b">
        <v>0</v>
      </c>
      <c r="EC508" t="b">
        <v>0</v>
      </c>
      <c r="ED508" t="b">
        <v>0</v>
      </c>
      <c r="EE508" t="b">
        <v>0</v>
      </c>
      <c r="EF508" t="b">
        <v>0</v>
      </c>
      <c r="EG508" t="b" cm="1">
        <v>0</v>
      </c>
      <c r="EH508" t="b">
        <v>0</v>
      </c>
      <c r="EI508" t="b">
        <v>0</v>
      </c>
      <c r="EJ508" t="b">
        <v>0</v>
      </c>
      <c r="EK508" t="s">
        <v>1547</v>
      </c>
      <c r="EL508">
        <v>0</v>
      </c>
      <c r="EM508">
        <v>8</v>
      </c>
      <c r="EN508" t="b">
        <v>0</v>
      </c>
    </row>
    <row r="509" spans="1:144" ht="15.75">
      <c r="A509"/>
      <c r="B509" t="s">
        <v>1568</v>
      </c>
      <c r="C509" t="s">
        <v>1568</v>
      </c>
      <c r="D509" t="s">
        <v>1254</v>
      </c>
      <c r="E509" t="s">
        <v>1253</v>
      </c>
      <c r="F509"/>
      <c r="G509" t="s">
        <v>1720</v>
      </c>
      <c r="H509" t="s">
        <v>1910</v>
      </c>
      <c r="I509" t="s">
        <v>1251</v>
      </c>
      <c r="J509"/>
      <c r="K509" t="s">
        <v>902</v>
      </c>
      <c r="L509" t="s">
        <v>1743</v>
      </c>
      <c r="M509" t="s">
        <v>1754</v>
      </c>
      <c r="N509" t="s">
        <v>1911</v>
      </c>
      <c r="O509"/>
      <c r="P509" t="s">
        <v>1568</v>
      </c>
      <c r="Q509" t="s">
        <v>1228</v>
      </c>
      <c r="R509" t="s">
        <v>1760</v>
      </c>
      <c r="S509"/>
      <c r="T509"/>
      <c r="U509" t="s">
        <v>13456</v>
      </c>
      <c r="V509" t="s">
        <v>4373</v>
      </c>
      <c r="W509"/>
      <c r="X509"/>
      <c r="Y509"/>
      <c r="Z509"/>
      <c r="AA509"/>
      <c r="AB509"/>
      <c r="AC509"/>
      <c r="AD509"/>
      <c r="AE509"/>
      <c r="AF509"/>
      <c r="AG509"/>
      <c r="AH509"/>
      <c r="AI509"/>
      <c r="AJ509"/>
      <c r="AK509"/>
      <c r="AL509"/>
      <c r="AM509"/>
      <c r="AN509"/>
      <c r="AO509" s="108" t="s">
        <v>43</v>
      </c>
      <c r="AP509" t="s">
        <v>1237</v>
      </c>
      <c r="AQ509">
        <v>4</v>
      </c>
      <c r="AR509" t="s">
        <v>1912</v>
      </c>
      <c r="AS509" t="s">
        <v>1568</v>
      </c>
      <c r="AT509" t="s">
        <v>1885</v>
      </c>
      <c r="AU509" t="s">
        <v>1253</v>
      </c>
      <c r="AV509" t="s">
        <v>1766</v>
      </c>
      <c r="AW509" t="s">
        <v>1744</v>
      </c>
      <c r="AX509" t="s">
        <v>1740</v>
      </c>
      <c r="AY509" t="s">
        <v>1767</v>
      </c>
      <c r="AZ509" t="s">
        <v>1228</v>
      </c>
      <c r="BA509" t="s">
        <v>1913</v>
      </c>
      <c r="BB509" t="s">
        <v>1251</v>
      </c>
      <c r="BC509" t="s">
        <v>1743</v>
      </c>
      <c r="BD509" t="s">
        <v>1914</v>
      </c>
      <c r="BE509" t="s">
        <v>1260</v>
      </c>
      <c r="BF509">
        <v>343</v>
      </c>
      <c r="BG509">
        <v>507</v>
      </c>
      <c r="BH509">
        <v>0</v>
      </c>
      <c r="BI509" t="s">
        <v>1547</v>
      </c>
      <c r="BJ509">
        <v>0</v>
      </c>
      <c r="BK509">
        <v>0</v>
      </c>
      <c r="BL509">
        <v>515</v>
      </c>
      <c r="BM509" t="s">
        <v>1770</v>
      </c>
      <c r="BN509" t="s">
        <v>1259</v>
      </c>
      <c r="BO509" t="s">
        <v>1757</v>
      </c>
      <c r="BP509" t="s" cm="1">
        <v>1900</v>
      </c>
      <c r="BQ509" t="s">
        <v>1547</v>
      </c>
      <c r="BR509" t="s">
        <v>1889</v>
      </c>
      <c r="BS509">
        <v>6</v>
      </c>
      <c r="BT509" t="s">
        <v>1719</v>
      </c>
      <c r="BU509" t="s">
        <v>15536</v>
      </c>
      <c r="BV509" t="s">
        <v>1254</v>
      </c>
      <c r="BW509" t="s">
        <v>1766</v>
      </c>
      <c r="BX509" t="s">
        <v>1768</v>
      </c>
      <c r="BY509" t="s">
        <v>1769</v>
      </c>
      <c r="BZ509" t="s">
        <v>1547</v>
      </c>
      <c r="CA509" t="s">
        <v>1744</v>
      </c>
      <c r="CB509" t="s">
        <v>1754</v>
      </c>
      <c r="CC509"/>
      <c r="CD509" t="s">
        <v>998</v>
      </c>
      <c r="CE509" t="s">
        <v>1251</v>
      </c>
      <c r="CF509" t="s">
        <v>1915</v>
      </c>
      <c r="CG509" t="s">
        <v>1765</v>
      </c>
      <c r="CH509" t="s">
        <v>1251</v>
      </c>
      <c r="CI509" t="s">
        <v>1547</v>
      </c>
      <c r="CJ509" t="s">
        <v>1760</v>
      </c>
      <c r="CK509" t="s">
        <v>1568</v>
      </c>
      <c r="CL509"/>
      <c r="CM509"/>
      <c r="CN509" t="s">
        <v>13456</v>
      </c>
      <c r="CO509" t="s">
        <v>4373</v>
      </c>
      <c r="CP509" t="s">
        <v>13456</v>
      </c>
      <c r="CQ509" t="s">
        <v>4373</v>
      </c>
      <c r="CR509" t="s">
        <v>1547</v>
      </c>
      <c r="CS509">
        <v>0</v>
      </c>
      <c r="CT509" t="s">
        <v>1547</v>
      </c>
      <c r="CU509" t="s">
        <v>1547</v>
      </c>
      <c r="CV509" t="s">
        <v>1547</v>
      </c>
      <c r="CW509" t="s">
        <v>1547</v>
      </c>
      <c r="CX509" t="s">
        <v>1547</v>
      </c>
      <c r="CY509">
        <v>507</v>
      </c>
      <c r="CZ509" t="s">
        <v>8169</v>
      </c>
      <c r="DA509" t="s">
        <v>1547</v>
      </c>
      <c r="DB509" t="s">
        <v>1881</v>
      </c>
      <c r="DC509" t="s">
        <v>1882</v>
      </c>
      <c r="DD509" t="s">
        <v>1253</v>
      </c>
      <c r="DE509" t="s">
        <v>1228</v>
      </c>
      <c r="DF509" t="s">
        <v>1720</v>
      </c>
      <c r="DG509" t="s">
        <v>1547</v>
      </c>
      <c r="DH509" t="s">
        <v>1547</v>
      </c>
      <c r="DI509" t="s">
        <v>1892</v>
      </c>
      <c r="DJ509" t="s">
        <v>1912</v>
      </c>
      <c r="DK509"/>
      <c r="DL509" t="s">
        <v>1892</v>
      </c>
      <c r="DM509">
        <v>9</v>
      </c>
      <c r="DN509" t="s">
        <v>1883</v>
      </c>
      <c r="DO509" t="s">
        <v>1568</v>
      </c>
      <c r="DP509" t="b">
        <v>1</v>
      </c>
      <c r="DQ509" t="b">
        <v>0</v>
      </c>
      <c r="DR509" t="b">
        <v>0</v>
      </c>
      <c r="DS509" t="b">
        <v>0</v>
      </c>
      <c r="DT509" t="b">
        <v>0</v>
      </c>
      <c r="DU509" t="b">
        <v>1</v>
      </c>
      <c r="DV509" t="b">
        <v>0</v>
      </c>
      <c r="DW509">
        <v>0</v>
      </c>
      <c r="DX509" t="b">
        <v>0</v>
      </c>
      <c r="DY509" t="b">
        <v>0</v>
      </c>
      <c r="DZ509" t="b">
        <v>0</v>
      </c>
      <c r="EA509" t="b">
        <v>0</v>
      </c>
      <c r="EB509" t="b">
        <v>0</v>
      </c>
      <c r="EC509" t="b">
        <v>1</v>
      </c>
      <c r="ED509" t="b">
        <v>0</v>
      </c>
      <c r="EE509" t="b">
        <v>0</v>
      </c>
      <c r="EF509" t="b">
        <v>0</v>
      </c>
      <c r="EG509" t="b" cm="1">
        <v>0</v>
      </c>
      <c r="EH509" t="b">
        <v>0</v>
      </c>
      <c r="EI509" t="b">
        <v>0</v>
      </c>
      <c r="EJ509" t="b">
        <v>1</v>
      </c>
      <c r="EK509" t="s">
        <v>5327</v>
      </c>
      <c r="EL509">
        <v>0</v>
      </c>
      <c r="EM509">
        <v>7</v>
      </c>
      <c r="EN509" t="b">
        <v>0</v>
      </c>
    </row>
    <row r="510" spans="1:144" ht="15.75">
      <c r="A510"/>
      <c r="B510" t="s">
        <v>1568</v>
      </c>
      <c r="C510" t="s">
        <v>1568</v>
      </c>
      <c r="D510" t="s">
        <v>1268</v>
      </c>
      <c r="E510" t="s">
        <v>1267</v>
      </c>
      <c r="F510"/>
      <c r="G510" t="s">
        <v>1268</v>
      </c>
      <c r="H510" t="s">
        <v>1917</v>
      </c>
      <c r="I510" t="s">
        <v>1230</v>
      </c>
      <c r="J510"/>
      <c r="K510" t="s">
        <v>902</v>
      </c>
      <c r="L510" t="s">
        <v>1743</v>
      </c>
      <c r="M510" t="s">
        <v>1749</v>
      </c>
      <c r="N510"/>
      <c r="O510"/>
      <c r="P510" t="s">
        <v>1568</v>
      </c>
      <c r="Q510" t="s">
        <v>1228</v>
      </c>
      <c r="R510" t="s">
        <v>1918</v>
      </c>
      <c r="S510"/>
      <c r="T510"/>
      <c r="U510" t="s">
        <v>13456</v>
      </c>
      <c r="V510" t="s">
        <v>13457</v>
      </c>
      <c r="W510"/>
      <c r="X510"/>
      <c r="Y510"/>
      <c r="Z510"/>
      <c r="AA510"/>
      <c r="AB510"/>
      <c r="AC510"/>
      <c r="AD510"/>
      <c r="AE510"/>
      <c r="AF510"/>
      <c r="AG510"/>
      <c r="AH510"/>
      <c r="AI510"/>
      <c r="AJ510"/>
      <c r="AK510"/>
      <c r="AL510"/>
      <c r="AM510"/>
      <c r="AN510"/>
      <c r="AO510" s="108" t="s">
        <v>43</v>
      </c>
      <c r="AP510" t="s">
        <v>1237</v>
      </c>
      <c r="AQ510">
        <v>5</v>
      </c>
      <c r="AR510" t="s">
        <v>1919</v>
      </c>
      <c r="AS510" t="s">
        <v>1568</v>
      </c>
      <c r="AT510" t="s">
        <v>1885</v>
      </c>
      <c r="AU510" t="s">
        <v>1267</v>
      </c>
      <c r="AV510" t="s">
        <v>1772</v>
      </c>
      <c r="AW510" t="s">
        <v>1744</v>
      </c>
      <c r="AX510" t="s">
        <v>1740</v>
      </c>
      <c r="AY510" t="s">
        <v>1773</v>
      </c>
      <c r="AZ510" t="s">
        <v>1228</v>
      </c>
      <c r="BA510" t="s">
        <v>1920</v>
      </c>
      <c r="BB510" t="s">
        <v>1230</v>
      </c>
      <c r="BC510" t="s">
        <v>1743</v>
      </c>
      <c r="BD510" t="s">
        <v>1921</v>
      </c>
      <c r="BE510" t="s">
        <v>1260</v>
      </c>
      <c r="BF510">
        <v>510</v>
      </c>
      <c r="BG510">
        <v>507</v>
      </c>
      <c r="BH510">
        <v>0</v>
      </c>
      <c r="BI510" t="s">
        <v>1267</v>
      </c>
      <c r="BJ510">
        <v>1</v>
      </c>
      <c r="BK510">
        <v>0</v>
      </c>
      <c r="BL510">
        <v>0</v>
      </c>
      <c r="BM510" t="s">
        <v>1547</v>
      </c>
      <c r="BN510" t="s">
        <v>1259</v>
      </c>
      <c r="BO510" t="s">
        <v>1757</v>
      </c>
      <c r="BP510" t="s" cm="1">
        <v>1900</v>
      </c>
      <c r="BQ510" t="s">
        <v>1547</v>
      </c>
      <c r="BR510" t="s">
        <v>1889</v>
      </c>
      <c r="BS510">
        <v>7</v>
      </c>
      <c r="BT510" t="s">
        <v>1722</v>
      </c>
      <c r="BU510" t="s">
        <v>15537</v>
      </c>
      <c r="BV510" t="s">
        <v>1268</v>
      </c>
      <c r="BW510" t="s">
        <v>1772</v>
      </c>
      <c r="BX510" t="s">
        <v>1774</v>
      </c>
      <c r="BY510" t="s">
        <v>1744</v>
      </c>
      <c r="BZ510" t="s">
        <v>1547</v>
      </c>
      <c r="CA510" t="s">
        <v>1744</v>
      </c>
      <c r="CB510" t="s">
        <v>1749</v>
      </c>
      <c r="CC510"/>
      <c r="CD510" t="s">
        <v>998</v>
      </c>
      <c r="CE510" t="s">
        <v>1230</v>
      </c>
      <c r="CF510" t="s">
        <v>1922</v>
      </c>
      <c r="CG510" t="s">
        <v>1771</v>
      </c>
      <c r="CH510" t="s">
        <v>1230</v>
      </c>
      <c r="CI510" t="s">
        <v>1547</v>
      </c>
      <c r="CJ510" t="s">
        <v>1918</v>
      </c>
      <c r="CK510" t="s">
        <v>1568</v>
      </c>
      <c r="CL510"/>
      <c r="CM510"/>
      <c r="CN510" t="s">
        <v>13456</v>
      </c>
      <c r="CO510" t="s">
        <v>13457</v>
      </c>
      <c r="CP510" t="s">
        <v>13456</v>
      </c>
      <c r="CQ510" t="s">
        <v>13457</v>
      </c>
      <c r="CR510" t="s">
        <v>1547</v>
      </c>
      <c r="CS510">
        <v>0</v>
      </c>
      <c r="CT510" t="s">
        <v>1547</v>
      </c>
      <c r="CU510" t="s">
        <v>1547</v>
      </c>
      <c r="CV510" t="s">
        <v>1547</v>
      </c>
      <c r="CW510" t="s">
        <v>1547</v>
      </c>
      <c r="CX510" t="s">
        <v>1547</v>
      </c>
      <c r="CY510">
        <v>508</v>
      </c>
      <c r="CZ510" t="s">
        <v>8174</v>
      </c>
      <c r="DA510" t="s">
        <v>1547</v>
      </c>
      <c r="DB510" t="s">
        <v>1881</v>
      </c>
      <c r="DC510" t="s">
        <v>1882</v>
      </c>
      <c r="DD510" t="s">
        <v>1267</v>
      </c>
      <c r="DE510" t="s">
        <v>1228</v>
      </c>
      <c r="DF510" t="s">
        <v>1268</v>
      </c>
      <c r="DG510" t="s">
        <v>1547</v>
      </c>
      <c r="DH510" t="s">
        <v>1547</v>
      </c>
      <c r="DI510" t="s">
        <v>1892</v>
      </c>
      <c r="DJ510" t="s">
        <v>1919</v>
      </c>
      <c r="DK510"/>
      <c r="DL510" t="s">
        <v>1892</v>
      </c>
      <c r="DM510">
        <v>9</v>
      </c>
      <c r="DN510" t="s">
        <v>1883</v>
      </c>
      <c r="DO510" t="s">
        <v>1568</v>
      </c>
      <c r="DP510" t="b">
        <v>1</v>
      </c>
      <c r="DQ510" t="b">
        <v>0</v>
      </c>
      <c r="DR510" t="b">
        <v>1</v>
      </c>
      <c r="DS510" t="b">
        <v>0</v>
      </c>
      <c r="DT510" t="b">
        <v>0</v>
      </c>
      <c r="DU510" t="b">
        <v>1</v>
      </c>
      <c r="DV510" t="b">
        <v>0</v>
      </c>
      <c r="DW510">
        <v>0</v>
      </c>
      <c r="DX510" t="b">
        <v>0</v>
      </c>
      <c r="DY510" t="b">
        <v>0</v>
      </c>
      <c r="DZ510" t="b">
        <v>0</v>
      </c>
      <c r="EA510" t="b">
        <v>0</v>
      </c>
      <c r="EB510" t="b">
        <v>0</v>
      </c>
      <c r="EC510" t="b">
        <v>0</v>
      </c>
      <c r="ED510" t="b">
        <v>0</v>
      </c>
      <c r="EE510" t="b">
        <v>0</v>
      </c>
      <c r="EF510" t="b">
        <v>0</v>
      </c>
      <c r="EG510" t="b" cm="1">
        <v>0</v>
      </c>
      <c r="EH510" t="b">
        <v>0</v>
      </c>
      <c r="EI510" t="b">
        <v>0</v>
      </c>
      <c r="EJ510" t="b">
        <v>0</v>
      </c>
      <c r="EK510" t="s">
        <v>1547</v>
      </c>
      <c r="EL510">
        <v>0</v>
      </c>
      <c r="EM510">
        <v>12</v>
      </c>
      <c r="EN510" t="b">
        <v>0</v>
      </c>
    </row>
    <row r="511" spans="1:144" ht="15.75">
      <c r="A511"/>
      <c r="B511" t="s">
        <v>1568</v>
      </c>
      <c r="C511" t="s">
        <v>1568</v>
      </c>
      <c r="D511" t="s">
        <v>1271</v>
      </c>
      <c r="E511" t="s">
        <v>1270</v>
      </c>
      <c r="F511"/>
      <c r="G511" t="s">
        <v>1271</v>
      </c>
      <c r="H511" t="s">
        <v>1924</v>
      </c>
      <c r="I511" t="s">
        <v>1230</v>
      </c>
      <c r="J511"/>
      <c r="K511" t="s">
        <v>902</v>
      </c>
      <c r="L511" t="s">
        <v>1743</v>
      </c>
      <c r="M511" t="s">
        <v>1779</v>
      </c>
      <c r="N511" t="s">
        <v>1924</v>
      </c>
      <c r="O511"/>
      <c r="P511" t="s">
        <v>1568</v>
      </c>
      <c r="Q511" t="s">
        <v>1228</v>
      </c>
      <c r="R511" t="s">
        <v>1918</v>
      </c>
      <c r="S511"/>
      <c r="T511"/>
      <c r="U511" t="s">
        <v>13456</v>
      </c>
      <c r="V511" t="s">
        <v>13458</v>
      </c>
      <c r="W511"/>
      <c r="X511"/>
      <c r="Y511"/>
      <c r="Z511"/>
      <c r="AA511"/>
      <c r="AB511"/>
      <c r="AC511"/>
      <c r="AD511"/>
      <c r="AE511"/>
      <c r="AF511"/>
      <c r="AG511"/>
      <c r="AH511"/>
      <c r="AI511"/>
      <c r="AJ511"/>
      <c r="AK511"/>
      <c r="AL511"/>
      <c r="AM511"/>
      <c r="AN511"/>
      <c r="AO511" s="108" t="s">
        <v>43</v>
      </c>
      <c r="AP511" t="s">
        <v>1237</v>
      </c>
      <c r="AQ511">
        <v>6</v>
      </c>
      <c r="AR511" t="s">
        <v>1925</v>
      </c>
      <c r="AS511" t="s">
        <v>1568</v>
      </c>
      <c r="AT511" t="s">
        <v>1885</v>
      </c>
      <c r="AU511" t="s">
        <v>1270</v>
      </c>
      <c r="AV511" t="s">
        <v>1776</v>
      </c>
      <c r="AW511" t="s">
        <v>1744</v>
      </c>
      <c r="AX511" t="s">
        <v>1740</v>
      </c>
      <c r="AY511" t="s">
        <v>1777</v>
      </c>
      <c r="AZ511" t="s">
        <v>1228</v>
      </c>
      <c r="BA511" t="s">
        <v>1926</v>
      </c>
      <c r="BB511" t="s">
        <v>1230</v>
      </c>
      <c r="BC511" t="s">
        <v>1743</v>
      </c>
      <c r="BD511" t="s">
        <v>1927</v>
      </c>
      <c r="BE511" t="s">
        <v>1260</v>
      </c>
      <c r="BF511">
        <v>511</v>
      </c>
      <c r="BG511">
        <v>507</v>
      </c>
      <c r="BH511">
        <v>0</v>
      </c>
      <c r="BI511" t="s">
        <v>1270</v>
      </c>
      <c r="BJ511">
        <v>1</v>
      </c>
      <c r="BK511">
        <v>0</v>
      </c>
      <c r="BL511">
        <v>0</v>
      </c>
      <c r="BM511" t="s">
        <v>1547</v>
      </c>
      <c r="BN511" t="s">
        <v>1259</v>
      </c>
      <c r="BO511" t="s">
        <v>1757</v>
      </c>
      <c r="BP511" t="s" cm="1">
        <v>1900</v>
      </c>
      <c r="BQ511" t="s">
        <v>1547</v>
      </c>
      <c r="BR511" t="s">
        <v>1889</v>
      </c>
      <c r="BS511">
        <v>8</v>
      </c>
      <c r="BT511" t="s">
        <v>1724</v>
      </c>
      <c r="BU511" t="s">
        <v>15538</v>
      </c>
      <c r="BV511" t="s">
        <v>1271</v>
      </c>
      <c r="BW511" t="s">
        <v>1776</v>
      </c>
      <c r="BX511" t="s">
        <v>1778</v>
      </c>
      <c r="BY511" t="s">
        <v>1778</v>
      </c>
      <c r="BZ511" t="s">
        <v>1547</v>
      </c>
      <c r="CA511" t="s">
        <v>1744</v>
      </c>
      <c r="CB511" t="s">
        <v>1779</v>
      </c>
      <c r="CC511"/>
      <c r="CD511" t="s">
        <v>998</v>
      </c>
      <c r="CE511" t="s">
        <v>1230</v>
      </c>
      <c r="CF511" t="s">
        <v>1928</v>
      </c>
      <c r="CG511" t="s">
        <v>1775</v>
      </c>
      <c r="CH511" t="s">
        <v>1230</v>
      </c>
      <c r="CI511" t="s">
        <v>1547</v>
      </c>
      <c r="CJ511" t="s">
        <v>1918</v>
      </c>
      <c r="CK511" t="s">
        <v>1568</v>
      </c>
      <c r="CL511"/>
      <c r="CM511"/>
      <c r="CN511" t="s">
        <v>13456</v>
      </c>
      <c r="CO511" t="s">
        <v>13458</v>
      </c>
      <c r="CP511" t="s">
        <v>13456</v>
      </c>
      <c r="CQ511" t="s">
        <v>13458</v>
      </c>
      <c r="CR511" t="s">
        <v>1547</v>
      </c>
      <c r="CS511">
        <v>0</v>
      </c>
      <c r="CT511" t="s">
        <v>1547</v>
      </c>
      <c r="CU511" t="s">
        <v>1547</v>
      </c>
      <c r="CV511" t="s">
        <v>1547</v>
      </c>
      <c r="CW511" t="s">
        <v>1547</v>
      </c>
      <c r="CX511" t="s">
        <v>1547</v>
      </c>
      <c r="CY511">
        <v>509</v>
      </c>
      <c r="CZ511" t="s">
        <v>8178</v>
      </c>
      <c r="DA511" t="s">
        <v>1547</v>
      </c>
      <c r="DB511" t="s">
        <v>1881</v>
      </c>
      <c r="DC511" t="s">
        <v>1882</v>
      </c>
      <c r="DD511" t="s">
        <v>1270</v>
      </c>
      <c r="DE511" t="s">
        <v>1228</v>
      </c>
      <c r="DF511" t="s">
        <v>1271</v>
      </c>
      <c r="DG511" t="s">
        <v>1547</v>
      </c>
      <c r="DH511" t="s">
        <v>1547</v>
      </c>
      <c r="DI511" t="s">
        <v>1892</v>
      </c>
      <c r="DJ511" t="s">
        <v>1925</v>
      </c>
      <c r="DK511"/>
      <c r="DL511" t="s">
        <v>1892</v>
      </c>
      <c r="DM511">
        <v>9</v>
      </c>
      <c r="DN511" t="s">
        <v>1883</v>
      </c>
      <c r="DO511" t="s">
        <v>1568</v>
      </c>
      <c r="DP511" t="b">
        <v>1</v>
      </c>
      <c r="DQ511" t="b">
        <v>0</v>
      </c>
      <c r="DR511" t="b">
        <v>1</v>
      </c>
      <c r="DS511" t="b">
        <v>0</v>
      </c>
      <c r="DT511" t="b">
        <v>0</v>
      </c>
      <c r="DU511" t="b">
        <v>1</v>
      </c>
      <c r="DV511" t="b">
        <v>0</v>
      </c>
      <c r="DW511">
        <v>0</v>
      </c>
      <c r="DX511" t="b">
        <v>0</v>
      </c>
      <c r="DY511" t="b">
        <v>0</v>
      </c>
      <c r="DZ511" t="b">
        <v>0</v>
      </c>
      <c r="EA511" t="b">
        <v>0</v>
      </c>
      <c r="EB511" t="b">
        <v>0</v>
      </c>
      <c r="EC511" t="b">
        <v>0</v>
      </c>
      <c r="ED511" t="b">
        <v>0</v>
      </c>
      <c r="EE511" t="b">
        <v>0</v>
      </c>
      <c r="EF511" t="b">
        <v>0</v>
      </c>
      <c r="EG511" t="b" cm="1">
        <v>0</v>
      </c>
      <c r="EH511" t="b">
        <v>0</v>
      </c>
      <c r="EI511" t="b">
        <v>0</v>
      </c>
      <c r="EJ511" t="b">
        <v>0</v>
      </c>
      <c r="EK511" t="s">
        <v>1547</v>
      </c>
      <c r="EL511">
        <v>0</v>
      </c>
      <c r="EM511">
        <v>21</v>
      </c>
      <c r="EN511" t="b">
        <v>0</v>
      </c>
    </row>
    <row r="512" spans="1:144" ht="15.75">
      <c r="A512"/>
      <c r="B512" t="s">
        <v>1568</v>
      </c>
      <c r="C512" t="s">
        <v>1568</v>
      </c>
      <c r="D512" t="s">
        <v>1274</v>
      </c>
      <c r="E512" t="s">
        <v>1273</v>
      </c>
      <c r="F512"/>
      <c r="G512" t="s">
        <v>1727</v>
      </c>
      <c r="H512" t="s">
        <v>1930</v>
      </c>
      <c r="I512" t="s">
        <v>1230</v>
      </c>
      <c r="J512"/>
      <c r="K512" t="s">
        <v>902</v>
      </c>
      <c r="L512" t="s">
        <v>1743</v>
      </c>
      <c r="M512" t="s">
        <v>1784</v>
      </c>
      <c r="N512" t="s">
        <v>1930</v>
      </c>
      <c r="O512"/>
      <c r="P512" t="s">
        <v>1568</v>
      </c>
      <c r="Q512" t="s">
        <v>1228</v>
      </c>
      <c r="R512" t="s">
        <v>1760</v>
      </c>
      <c r="S512"/>
      <c r="T512"/>
      <c r="U512" t="s">
        <v>13456</v>
      </c>
      <c r="V512" t="s">
        <v>13459</v>
      </c>
      <c r="W512"/>
      <c r="X512"/>
      <c r="Y512"/>
      <c r="Z512"/>
      <c r="AA512"/>
      <c r="AB512"/>
      <c r="AC512"/>
      <c r="AD512"/>
      <c r="AE512"/>
      <c r="AF512"/>
      <c r="AG512"/>
      <c r="AH512"/>
      <c r="AI512"/>
      <c r="AJ512"/>
      <c r="AK512"/>
      <c r="AL512"/>
      <c r="AM512"/>
      <c r="AN512"/>
      <c r="AO512" s="108" t="s">
        <v>43</v>
      </c>
      <c r="AP512" t="s">
        <v>1237</v>
      </c>
      <c r="AQ512">
        <v>7</v>
      </c>
      <c r="AR512" t="s">
        <v>1931</v>
      </c>
      <c r="AS512" t="s">
        <v>1568</v>
      </c>
      <c r="AT512" t="s">
        <v>1885</v>
      </c>
      <c r="AU512" t="s">
        <v>1273</v>
      </c>
      <c r="AV512" t="s">
        <v>1781</v>
      </c>
      <c r="AW512" t="s">
        <v>1744</v>
      </c>
      <c r="AX512" t="s">
        <v>1740</v>
      </c>
      <c r="AY512" t="s">
        <v>1782</v>
      </c>
      <c r="AZ512" t="s">
        <v>1228</v>
      </c>
      <c r="BA512" t="s">
        <v>1932</v>
      </c>
      <c r="BB512" t="s">
        <v>1230</v>
      </c>
      <c r="BC512" t="s">
        <v>1743</v>
      </c>
      <c r="BD512" t="s">
        <v>1933</v>
      </c>
      <c r="BE512" t="s">
        <v>1260</v>
      </c>
      <c r="BF512">
        <v>512</v>
      </c>
      <c r="BG512">
        <v>507</v>
      </c>
      <c r="BH512">
        <v>0</v>
      </c>
      <c r="BI512" t="s">
        <v>1273</v>
      </c>
      <c r="BJ512">
        <v>1</v>
      </c>
      <c r="BK512">
        <v>0</v>
      </c>
      <c r="BL512">
        <v>0</v>
      </c>
      <c r="BM512" t="s">
        <v>1547</v>
      </c>
      <c r="BN512" t="s">
        <v>1259</v>
      </c>
      <c r="BO512" t="s">
        <v>1757</v>
      </c>
      <c r="BP512" t="s" cm="1">
        <v>1900</v>
      </c>
      <c r="BQ512" t="s">
        <v>1547</v>
      </c>
      <c r="BR512" t="s">
        <v>1889</v>
      </c>
      <c r="BS512">
        <v>9</v>
      </c>
      <c r="BT512" t="s">
        <v>1726</v>
      </c>
      <c r="BU512" t="s">
        <v>15539</v>
      </c>
      <c r="BV512" t="s">
        <v>1274</v>
      </c>
      <c r="BW512" t="s">
        <v>1781</v>
      </c>
      <c r="BX512" t="s">
        <v>1783</v>
      </c>
      <c r="BY512" t="s">
        <v>1783</v>
      </c>
      <c r="BZ512" t="s">
        <v>1547</v>
      </c>
      <c r="CA512" t="s">
        <v>1744</v>
      </c>
      <c r="CB512" t="s">
        <v>1784</v>
      </c>
      <c r="CC512"/>
      <c r="CD512" t="s">
        <v>998</v>
      </c>
      <c r="CE512" t="s">
        <v>1230</v>
      </c>
      <c r="CF512" t="s">
        <v>1934</v>
      </c>
      <c r="CG512" t="s">
        <v>1780</v>
      </c>
      <c r="CH512" t="s">
        <v>1230</v>
      </c>
      <c r="CI512" t="s">
        <v>1547</v>
      </c>
      <c r="CJ512" t="s">
        <v>1760</v>
      </c>
      <c r="CK512" t="s">
        <v>1568</v>
      </c>
      <c r="CL512"/>
      <c r="CM512"/>
      <c r="CN512" t="s">
        <v>13456</v>
      </c>
      <c r="CO512" t="s">
        <v>13459</v>
      </c>
      <c r="CP512" t="s">
        <v>13456</v>
      </c>
      <c r="CQ512" t="s">
        <v>13459</v>
      </c>
      <c r="CR512" t="s">
        <v>1547</v>
      </c>
      <c r="CS512">
        <v>0</v>
      </c>
      <c r="CT512" t="s">
        <v>1547</v>
      </c>
      <c r="CU512" t="s">
        <v>1547</v>
      </c>
      <c r="CV512" t="s">
        <v>1547</v>
      </c>
      <c r="CW512" t="s">
        <v>1547</v>
      </c>
      <c r="CX512" t="s">
        <v>1547</v>
      </c>
      <c r="CY512">
        <v>510</v>
      </c>
      <c r="CZ512" t="s">
        <v>8182</v>
      </c>
      <c r="DA512" t="s">
        <v>1547</v>
      </c>
      <c r="DB512" t="s">
        <v>1881</v>
      </c>
      <c r="DC512" t="s">
        <v>1882</v>
      </c>
      <c r="DD512" t="s">
        <v>1273</v>
      </c>
      <c r="DE512" t="s">
        <v>1228</v>
      </c>
      <c r="DF512" t="s">
        <v>1727</v>
      </c>
      <c r="DG512" t="s">
        <v>1547</v>
      </c>
      <c r="DH512" t="s">
        <v>1547</v>
      </c>
      <c r="DI512" t="s">
        <v>1892</v>
      </c>
      <c r="DJ512" t="s">
        <v>1931</v>
      </c>
      <c r="DK512"/>
      <c r="DL512" t="s">
        <v>1892</v>
      </c>
      <c r="DM512">
        <v>9</v>
      </c>
      <c r="DN512" t="s">
        <v>1883</v>
      </c>
      <c r="DO512" t="s">
        <v>1568</v>
      </c>
      <c r="DP512" t="b">
        <v>1</v>
      </c>
      <c r="DQ512" t="b">
        <v>0</v>
      </c>
      <c r="DR512" t="b">
        <v>1</v>
      </c>
      <c r="DS512" t="b">
        <v>0</v>
      </c>
      <c r="DT512" t="b">
        <v>0</v>
      </c>
      <c r="DU512" t="b">
        <v>1</v>
      </c>
      <c r="DV512" t="b">
        <v>0</v>
      </c>
      <c r="DW512">
        <v>0</v>
      </c>
      <c r="DX512" t="b">
        <v>0</v>
      </c>
      <c r="DY512" t="b">
        <v>0</v>
      </c>
      <c r="DZ512" t="b">
        <v>0</v>
      </c>
      <c r="EA512" t="b">
        <v>0</v>
      </c>
      <c r="EB512" t="b">
        <v>0</v>
      </c>
      <c r="EC512" t="b">
        <v>0</v>
      </c>
      <c r="ED512" t="b">
        <v>0</v>
      </c>
      <c r="EE512" t="b">
        <v>0</v>
      </c>
      <c r="EF512" t="b">
        <v>0</v>
      </c>
      <c r="EG512" t="b" cm="1">
        <v>0</v>
      </c>
      <c r="EH512" t="b">
        <v>0</v>
      </c>
      <c r="EI512" t="b">
        <v>0</v>
      </c>
      <c r="EJ512" t="b">
        <v>0</v>
      </c>
      <c r="EK512" t="s">
        <v>1547</v>
      </c>
      <c r="EL512">
        <v>0</v>
      </c>
      <c r="EM512">
        <v>18</v>
      </c>
      <c r="EN512" t="b">
        <v>0</v>
      </c>
    </row>
    <row r="513" spans="1:144" ht="15.75">
      <c r="A513"/>
      <c r="B513" t="s">
        <v>1568</v>
      </c>
      <c r="C513" t="s">
        <v>1568</v>
      </c>
      <c r="D513" t="s">
        <v>1277</v>
      </c>
      <c r="E513" t="s">
        <v>1276</v>
      </c>
      <c r="F513" t="s">
        <v>1278</v>
      </c>
      <c r="G513" t="s">
        <v>1277</v>
      </c>
      <c r="H513" t="s">
        <v>1277</v>
      </c>
      <c r="I513" t="s">
        <v>1244</v>
      </c>
      <c r="J513"/>
      <c r="K513" t="s">
        <v>902</v>
      </c>
      <c r="L513" t="s">
        <v>1743</v>
      </c>
      <c r="M513"/>
      <c r="N513"/>
      <c r="O513"/>
      <c r="P513" t="s">
        <v>1568</v>
      </c>
      <c r="Q513" t="s">
        <v>1228</v>
      </c>
      <c r="R513" t="s">
        <v>1760</v>
      </c>
      <c r="S513"/>
      <c r="T513"/>
      <c r="U513" t="s">
        <v>13460</v>
      </c>
      <c r="V513"/>
      <c r="W513"/>
      <c r="X513"/>
      <c r="Y513"/>
      <c r="Z513"/>
      <c r="AA513"/>
      <c r="AB513"/>
      <c r="AC513"/>
      <c r="AD513"/>
      <c r="AE513"/>
      <c r="AF513"/>
      <c r="AG513"/>
      <c r="AH513"/>
      <c r="AI513"/>
      <c r="AJ513"/>
      <c r="AK513"/>
      <c r="AL513"/>
      <c r="AM513"/>
      <c r="AN513"/>
      <c r="AO513" s="108" t="s">
        <v>43</v>
      </c>
      <c r="AP513" t="s">
        <v>1237</v>
      </c>
      <c r="AQ513">
        <v>8</v>
      </c>
      <c r="AR513" t="s">
        <v>1936</v>
      </c>
      <c r="AS513" t="s">
        <v>1568</v>
      </c>
      <c r="AT513" t="s">
        <v>1885</v>
      </c>
      <c r="AU513" t="s">
        <v>1276</v>
      </c>
      <c r="AV513" t="s">
        <v>1786</v>
      </c>
      <c r="AW513" t="s">
        <v>1787</v>
      </c>
      <c r="AX513" t="s">
        <v>1740</v>
      </c>
      <c r="AY513" t="s">
        <v>1788</v>
      </c>
      <c r="AZ513" t="s">
        <v>1228</v>
      </c>
      <c r="BA513" t="s">
        <v>1937</v>
      </c>
      <c r="BB513" t="s">
        <v>1244</v>
      </c>
      <c r="BC513" t="s">
        <v>1743</v>
      </c>
      <c r="BD513" t="s">
        <v>1938</v>
      </c>
      <c r="BE513" t="s">
        <v>1277</v>
      </c>
      <c r="BF513">
        <v>513</v>
      </c>
      <c r="BG513">
        <v>0</v>
      </c>
      <c r="BH513">
        <v>0</v>
      </c>
      <c r="BI513" t="s">
        <v>1547</v>
      </c>
      <c r="BJ513">
        <v>0</v>
      </c>
      <c r="BK513">
        <v>0</v>
      </c>
      <c r="BL513">
        <v>0</v>
      </c>
      <c r="BM513" t="s">
        <v>1547</v>
      </c>
      <c r="BN513" t="s">
        <v>1547</v>
      </c>
      <c r="BO513" t="s">
        <v>1547</v>
      </c>
      <c r="BP513" t="s" cm="1">
        <v>1547</v>
      </c>
      <c r="BQ513" t="s">
        <v>1547</v>
      </c>
      <c r="BR513" t="s">
        <v>1889</v>
      </c>
      <c r="BS513">
        <v>10</v>
      </c>
      <c r="BT513" t="s">
        <v>1785</v>
      </c>
      <c r="BU513" t="s">
        <v>15540</v>
      </c>
      <c r="BV513" t="s">
        <v>1277</v>
      </c>
      <c r="BW513" t="s">
        <v>1786</v>
      </c>
      <c r="BX513" t="s">
        <v>1788</v>
      </c>
      <c r="BY513" t="s">
        <v>1744</v>
      </c>
      <c r="BZ513" t="s">
        <v>1547</v>
      </c>
      <c r="CA513" t="s">
        <v>1744</v>
      </c>
      <c r="CB513" t="s">
        <v>1547</v>
      </c>
      <c r="CC513"/>
      <c r="CD513" t="s">
        <v>998</v>
      </c>
      <c r="CE513" t="s">
        <v>1244</v>
      </c>
      <c r="CF513" t="s">
        <v>1276</v>
      </c>
      <c r="CG513" t="s">
        <v>1786</v>
      </c>
      <c r="CH513" t="s">
        <v>1244</v>
      </c>
      <c r="CI513" t="s">
        <v>1547</v>
      </c>
      <c r="CJ513" t="s">
        <v>1760</v>
      </c>
      <c r="CK513" t="s">
        <v>1568</v>
      </c>
      <c r="CL513"/>
      <c r="CM513"/>
      <c r="CN513" t="s">
        <v>13460</v>
      </c>
      <c r="CO513" t="s">
        <v>1547</v>
      </c>
      <c r="CP513" t="s">
        <v>13460</v>
      </c>
      <c r="CQ513" t="s">
        <v>1547</v>
      </c>
      <c r="CR513" t="s">
        <v>1547</v>
      </c>
      <c r="CS513">
        <v>0</v>
      </c>
      <c r="CT513" t="s">
        <v>1547</v>
      </c>
      <c r="CU513" t="s">
        <v>1547</v>
      </c>
      <c r="CV513" t="s">
        <v>1547</v>
      </c>
      <c r="CW513" t="s">
        <v>1547</v>
      </c>
      <c r="CX513" t="s">
        <v>1547</v>
      </c>
      <c r="CY513">
        <v>511</v>
      </c>
      <c r="CZ513" t="s">
        <v>8186</v>
      </c>
      <c r="DA513" t="s">
        <v>1547</v>
      </c>
      <c r="DB513" t="s">
        <v>1881</v>
      </c>
      <c r="DC513" t="s">
        <v>1882</v>
      </c>
      <c r="DD513" t="s">
        <v>1276</v>
      </c>
      <c r="DE513" t="s">
        <v>1228</v>
      </c>
      <c r="DF513" t="s">
        <v>1277</v>
      </c>
      <c r="DG513" t="s">
        <v>1547</v>
      </c>
      <c r="DH513" t="s">
        <v>1547</v>
      </c>
      <c r="DI513" t="s">
        <v>1892</v>
      </c>
      <c r="DJ513" t="s">
        <v>1936</v>
      </c>
      <c r="DK513"/>
      <c r="DL513" t="s">
        <v>1892</v>
      </c>
      <c r="DM513">
        <v>9</v>
      </c>
      <c r="DN513" t="s">
        <v>1883</v>
      </c>
      <c r="DO513" t="s">
        <v>1568</v>
      </c>
      <c r="DP513" t="b">
        <v>1</v>
      </c>
      <c r="DQ513" t="b">
        <v>0</v>
      </c>
      <c r="DR513" t="b">
        <v>1</v>
      </c>
      <c r="DS513" t="b">
        <v>0</v>
      </c>
      <c r="DT513" t="b">
        <v>0</v>
      </c>
      <c r="DU513" t="b">
        <v>1</v>
      </c>
      <c r="DV513" t="b">
        <v>1</v>
      </c>
      <c r="DW513">
        <v>0</v>
      </c>
      <c r="DX513" t="b">
        <v>0</v>
      </c>
      <c r="DY513" t="b">
        <v>0</v>
      </c>
      <c r="DZ513" t="b">
        <v>0</v>
      </c>
      <c r="EA513" t="b">
        <v>0</v>
      </c>
      <c r="EB513" t="b">
        <v>0</v>
      </c>
      <c r="EC513" t="b">
        <v>1</v>
      </c>
      <c r="ED513" t="b">
        <v>0</v>
      </c>
      <c r="EE513" t="b">
        <v>0</v>
      </c>
      <c r="EF513" t="b">
        <v>0</v>
      </c>
      <c r="EG513" t="b" cm="1">
        <v>0</v>
      </c>
      <c r="EH513" t="b">
        <v>0</v>
      </c>
      <c r="EI513" t="b">
        <v>0</v>
      </c>
      <c r="EJ513" t="b">
        <v>1</v>
      </c>
      <c r="EK513" t="s">
        <v>5327</v>
      </c>
      <c r="EL513">
        <v>0</v>
      </c>
      <c r="EM513">
        <v>13</v>
      </c>
      <c r="EN513" t="b">
        <v>0</v>
      </c>
    </row>
    <row r="514" spans="1:144" ht="15.75">
      <c r="A514"/>
      <c r="B514" t="s">
        <v>1568</v>
      </c>
      <c r="C514" t="s">
        <v>1568</v>
      </c>
      <c r="D514" t="s">
        <v>1236</v>
      </c>
      <c r="E514" t="s">
        <v>1235</v>
      </c>
      <c r="F514"/>
      <c r="G514" t="s">
        <v>1236</v>
      </c>
      <c r="H514" t="s">
        <v>1940</v>
      </c>
      <c r="I514" t="s">
        <v>1230</v>
      </c>
      <c r="J514"/>
      <c r="K514" t="s">
        <v>902</v>
      </c>
      <c r="L514" t="s">
        <v>1743</v>
      </c>
      <c r="M514" t="s">
        <v>1749</v>
      </c>
      <c r="N514"/>
      <c r="O514"/>
      <c r="P514" t="s">
        <v>1568</v>
      </c>
      <c r="Q514" t="s">
        <v>1228</v>
      </c>
      <c r="R514" t="s">
        <v>1760</v>
      </c>
      <c r="S514"/>
      <c r="T514"/>
      <c r="U514" t="s">
        <v>13460</v>
      </c>
      <c r="V514" t="s">
        <v>13461</v>
      </c>
      <c r="W514"/>
      <c r="X514"/>
      <c r="Y514"/>
      <c r="Z514"/>
      <c r="AA514"/>
      <c r="AB514"/>
      <c r="AC514"/>
      <c r="AD514"/>
      <c r="AE514"/>
      <c r="AF514"/>
      <c r="AG514"/>
      <c r="AH514"/>
      <c r="AI514"/>
      <c r="AJ514"/>
      <c r="AK514"/>
      <c r="AL514"/>
      <c r="AM514"/>
      <c r="AN514"/>
      <c r="AO514" s="108" t="s">
        <v>43</v>
      </c>
      <c r="AP514" t="s">
        <v>1237</v>
      </c>
      <c r="AQ514">
        <v>9</v>
      </c>
      <c r="AR514" t="s">
        <v>1941</v>
      </c>
      <c r="AS514" t="s">
        <v>1568</v>
      </c>
      <c r="AT514" t="s">
        <v>1885</v>
      </c>
      <c r="AU514" t="s">
        <v>1235</v>
      </c>
      <c r="AV514" t="s">
        <v>1790</v>
      </c>
      <c r="AW514" t="s">
        <v>1744</v>
      </c>
      <c r="AX514" t="s">
        <v>1740</v>
      </c>
      <c r="AY514" t="s">
        <v>1791</v>
      </c>
      <c r="AZ514" t="s">
        <v>1228</v>
      </c>
      <c r="BA514" t="s">
        <v>1942</v>
      </c>
      <c r="BB514" t="s">
        <v>1230</v>
      </c>
      <c r="BC514" t="s">
        <v>1743</v>
      </c>
      <c r="BD514" t="s">
        <v>1943</v>
      </c>
      <c r="BE514" t="s">
        <v>1277</v>
      </c>
      <c r="BF514">
        <v>514</v>
      </c>
      <c r="BG514">
        <v>513</v>
      </c>
      <c r="BH514">
        <v>0</v>
      </c>
      <c r="BI514" t="s">
        <v>1235</v>
      </c>
      <c r="BJ514">
        <v>1</v>
      </c>
      <c r="BK514">
        <v>0</v>
      </c>
      <c r="BL514">
        <v>0</v>
      </c>
      <c r="BM514" t="s">
        <v>1547</v>
      </c>
      <c r="BN514" t="s">
        <v>1276</v>
      </c>
      <c r="BO514" t="s">
        <v>1786</v>
      </c>
      <c r="BP514" t="s" cm="1">
        <v>1936</v>
      </c>
      <c r="BQ514" t="s">
        <v>1547</v>
      </c>
      <c r="BR514" t="s">
        <v>1889</v>
      </c>
      <c r="BS514">
        <v>11</v>
      </c>
      <c r="BT514" t="s">
        <v>1729</v>
      </c>
      <c r="BU514" t="s">
        <v>15541</v>
      </c>
      <c r="BV514" t="s">
        <v>1236</v>
      </c>
      <c r="BW514" t="s">
        <v>1790</v>
      </c>
      <c r="BX514" t="s">
        <v>1792</v>
      </c>
      <c r="BY514" t="s">
        <v>1744</v>
      </c>
      <c r="BZ514" t="s">
        <v>1547</v>
      </c>
      <c r="CA514" t="s">
        <v>1744</v>
      </c>
      <c r="CB514" t="s">
        <v>1749</v>
      </c>
      <c r="CC514"/>
      <c r="CD514" t="s">
        <v>998</v>
      </c>
      <c r="CE514" t="s">
        <v>1230</v>
      </c>
      <c r="CF514" t="s">
        <v>1944</v>
      </c>
      <c r="CG514" t="s">
        <v>1789</v>
      </c>
      <c r="CH514" t="s">
        <v>1230</v>
      </c>
      <c r="CI514" t="s">
        <v>1547</v>
      </c>
      <c r="CJ514" t="s">
        <v>1760</v>
      </c>
      <c r="CK514" t="s">
        <v>1568</v>
      </c>
      <c r="CL514"/>
      <c r="CM514"/>
      <c r="CN514" t="s">
        <v>13460</v>
      </c>
      <c r="CO514" t="s">
        <v>13461</v>
      </c>
      <c r="CP514" t="s">
        <v>13460</v>
      </c>
      <c r="CQ514" t="s">
        <v>13461</v>
      </c>
      <c r="CR514" t="s">
        <v>1547</v>
      </c>
      <c r="CS514">
        <v>0</v>
      </c>
      <c r="CT514" t="s">
        <v>1547</v>
      </c>
      <c r="CU514" t="s">
        <v>1547</v>
      </c>
      <c r="CV514" t="s">
        <v>1547</v>
      </c>
      <c r="CW514" t="s">
        <v>1547</v>
      </c>
      <c r="CX514" t="s">
        <v>1547</v>
      </c>
      <c r="CY514">
        <v>512</v>
      </c>
      <c r="CZ514" t="s">
        <v>8190</v>
      </c>
      <c r="DA514" t="s">
        <v>1547</v>
      </c>
      <c r="DB514" t="s">
        <v>1881</v>
      </c>
      <c r="DC514" t="s">
        <v>1882</v>
      </c>
      <c r="DD514" t="s">
        <v>1235</v>
      </c>
      <c r="DE514" t="s">
        <v>1228</v>
      </c>
      <c r="DF514" t="s">
        <v>1236</v>
      </c>
      <c r="DG514" t="s">
        <v>1547</v>
      </c>
      <c r="DH514" t="s">
        <v>1547</v>
      </c>
      <c r="DI514" t="s">
        <v>1892</v>
      </c>
      <c r="DJ514" t="s">
        <v>1941</v>
      </c>
      <c r="DK514"/>
      <c r="DL514" t="s">
        <v>1892</v>
      </c>
      <c r="DM514">
        <v>9</v>
      </c>
      <c r="DN514" t="s">
        <v>1883</v>
      </c>
      <c r="DO514" t="s">
        <v>1568</v>
      </c>
      <c r="DP514" t="b">
        <v>1</v>
      </c>
      <c r="DQ514" t="b">
        <v>0</v>
      </c>
      <c r="DR514" t="b">
        <v>1</v>
      </c>
      <c r="DS514" t="b">
        <v>0</v>
      </c>
      <c r="DT514" t="b">
        <v>0</v>
      </c>
      <c r="DU514" t="b">
        <v>1</v>
      </c>
      <c r="DV514" t="b">
        <v>0</v>
      </c>
      <c r="DW514">
        <v>0</v>
      </c>
      <c r="DX514" t="b">
        <v>0</v>
      </c>
      <c r="DY514" t="b">
        <v>0</v>
      </c>
      <c r="DZ514" t="b">
        <v>0</v>
      </c>
      <c r="EA514" t="b">
        <v>0</v>
      </c>
      <c r="EB514" t="b">
        <v>0</v>
      </c>
      <c r="EC514" t="b">
        <v>0</v>
      </c>
      <c r="ED514" t="b">
        <v>0</v>
      </c>
      <c r="EE514" t="b">
        <v>0</v>
      </c>
      <c r="EF514" t="b">
        <v>0</v>
      </c>
      <c r="EG514" t="b" cm="1">
        <v>0</v>
      </c>
      <c r="EH514" t="b">
        <v>0</v>
      </c>
      <c r="EI514" t="b">
        <v>0</v>
      </c>
      <c r="EJ514" t="b">
        <v>0</v>
      </c>
      <c r="EK514" t="s">
        <v>1547</v>
      </c>
      <c r="EL514">
        <v>0</v>
      </c>
      <c r="EM514">
        <v>7</v>
      </c>
      <c r="EN514" t="b">
        <v>0</v>
      </c>
    </row>
    <row r="515" spans="1:144" ht="15.75">
      <c r="A515"/>
      <c r="B515" t="s">
        <v>1568</v>
      </c>
      <c r="C515" t="s">
        <v>1568</v>
      </c>
      <c r="D515" t="s">
        <v>1254</v>
      </c>
      <c r="E515" t="s">
        <v>1253</v>
      </c>
      <c r="F515"/>
      <c r="G515" t="s">
        <v>1254</v>
      </c>
      <c r="H515" t="s">
        <v>1946</v>
      </c>
      <c r="I515" t="s">
        <v>1230</v>
      </c>
      <c r="J515"/>
      <c r="K515" t="s">
        <v>902</v>
      </c>
      <c r="L515" t="s">
        <v>1743</v>
      </c>
      <c r="M515" t="s">
        <v>1754</v>
      </c>
      <c r="N515" t="s">
        <v>1946</v>
      </c>
      <c r="O515"/>
      <c r="P515" t="s">
        <v>1568</v>
      </c>
      <c r="Q515" t="s">
        <v>1228</v>
      </c>
      <c r="R515" t="s">
        <v>1760</v>
      </c>
      <c r="S515"/>
      <c r="T515"/>
      <c r="U515" t="s">
        <v>13460</v>
      </c>
      <c r="V515" t="s">
        <v>4373</v>
      </c>
      <c r="W515"/>
      <c r="X515"/>
      <c r="Y515"/>
      <c r="Z515"/>
      <c r="AA515"/>
      <c r="AB515"/>
      <c r="AC515"/>
      <c r="AD515"/>
      <c r="AE515"/>
      <c r="AF515"/>
      <c r="AG515"/>
      <c r="AH515"/>
      <c r="AI515"/>
      <c r="AJ515"/>
      <c r="AK515"/>
      <c r="AL515"/>
      <c r="AM515"/>
      <c r="AN515"/>
      <c r="AO515" s="108" t="s">
        <v>43</v>
      </c>
      <c r="AP515" t="s">
        <v>1237</v>
      </c>
      <c r="AQ515">
        <v>10</v>
      </c>
      <c r="AR515" t="s">
        <v>1912</v>
      </c>
      <c r="AS515" t="s">
        <v>1568</v>
      </c>
      <c r="AT515" t="s">
        <v>1885</v>
      </c>
      <c r="AU515" t="s">
        <v>1253</v>
      </c>
      <c r="AV515" t="s">
        <v>1766</v>
      </c>
      <c r="AW515" t="s">
        <v>1744</v>
      </c>
      <c r="AX515" t="s">
        <v>1740</v>
      </c>
      <c r="AY515" t="s">
        <v>1793</v>
      </c>
      <c r="AZ515" t="s">
        <v>1228</v>
      </c>
      <c r="BA515" t="s">
        <v>1913</v>
      </c>
      <c r="BB515" t="s">
        <v>1230</v>
      </c>
      <c r="BC515" t="s">
        <v>1743</v>
      </c>
      <c r="BD515" t="s">
        <v>1947</v>
      </c>
      <c r="BE515" t="s">
        <v>1277</v>
      </c>
      <c r="BF515">
        <v>343</v>
      </c>
      <c r="BG515">
        <v>513</v>
      </c>
      <c r="BH515">
        <v>0</v>
      </c>
      <c r="BI515" t="s">
        <v>1253</v>
      </c>
      <c r="BJ515">
        <v>1</v>
      </c>
      <c r="BK515">
        <v>0</v>
      </c>
      <c r="BL515">
        <v>0</v>
      </c>
      <c r="BM515" t="s">
        <v>1547</v>
      </c>
      <c r="BN515" t="s">
        <v>1276</v>
      </c>
      <c r="BO515" t="s">
        <v>1786</v>
      </c>
      <c r="BP515" t="s" cm="1">
        <v>1936</v>
      </c>
      <c r="BQ515" t="s">
        <v>1547</v>
      </c>
      <c r="BR515" t="s">
        <v>1889</v>
      </c>
      <c r="BS515">
        <v>12</v>
      </c>
      <c r="BT515" t="s">
        <v>1730</v>
      </c>
      <c r="BU515" t="s">
        <v>15542</v>
      </c>
      <c r="BV515" t="s">
        <v>1254</v>
      </c>
      <c r="BW515" t="s">
        <v>1766</v>
      </c>
      <c r="BX515" t="s">
        <v>1794</v>
      </c>
      <c r="BY515" t="s">
        <v>1794</v>
      </c>
      <c r="BZ515" t="s">
        <v>1547</v>
      </c>
      <c r="CA515" t="s">
        <v>1744</v>
      </c>
      <c r="CB515" t="s">
        <v>1754</v>
      </c>
      <c r="CC515"/>
      <c r="CD515" t="s">
        <v>998</v>
      </c>
      <c r="CE515" t="s">
        <v>1230</v>
      </c>
      <c r="CF515" t="s">
        <v>1948</v>
      </c>
      <c r="CG515" t="s">
        <v>1770</v>
      </c>
      <c r="CH515" t="s">
        <v>1230</v>
      </c>
      <c r="CI515" t="s">
        <v>1547</v>
      </c>
      <c r="CJ515" t="s">
        <v>1760</v>
      </c>
      <c r="CK515" t="s">
        <v>1568</v>
      </c>
      <c r="CL515"/>
      <c r="CM515"/>
      <c r="CN515" t="s">
        <v>13460</v>
      </c>
      <c r="CO515" t="s">
        <v>4373</v>
      </c>
      <c r="CP515" t="s">
        <v>13460</v>
      </c>
      <c r="CQ515" t="s">
        <v>4373</v>
      </c>
      <c r="CR515" t="s">
        <v>1547</v>
      </c>
      <c r="CS515">
        <v>0</v>
      </c>
      <c r="CT515" t="s">
        <v>1547</v>
      </c>
      <c r="CU515" t="s">
        <v>1547</v>
      </c>
      <c r="CV515" t="s">
        <v>1547</v>
      </c>
      <c r="CW515" t="s">
        <v>1547</v>
      </c>
      <c r="CX515" t="s">
        <v>1547</v>
      </c>
      <c r="CY515">
        <v>513</v>
      </c>
      <c r="CZ515" t="s">
        <v>8195</v>
      </c>
      <c r="DA515" t="s">
        <v>1547</v>
      </c>
      <c r="DB515" t="s">
        <v>1881</v>
      </c>
      <c r="DC515" t="s">
        <v>1882</v>
      </c>
      <c r="DD515" t="s">
        <v>1253</v>
      </c>
      <c r="DE515" t="s">
        <v>1228</v>
      </c>
      <c r="DF515" t="s">
        <v>1254</v>
      </c>
      <c r="DG515" t="s">
        <v>1547</v>
      </c>
      <c r="DH515" t="s">
        <v>1547</v>
      </c>
      <c r="DI515" t="s">
        <v>1892</v>
      </c>
      <c r="DJ515" t="s">
        <v>1912</v>
      </c>
      <c r="DK515"/>
      <c r="DL515" t="s">
        <v>1892</v>
      </c>
      <c r="DM515">
        <v>9</v>
      </c>
      <c r="DN515" t="s">
        <v>1883</v>
      </c>
      <c r="DO515" t="s">
        <v>1568</v>
      </c>
      <c r="DP515" t="b">
        <v>1</v>
      </c>
      <c r="DQ515" t="b">
        <v>0</v>
      </c>
      <c r="DR515" t="b">
        <v>0</v>
      </c>
      <c r="DS515" t="b">
        <v>0</v>
      </c>
      <c r="DT515" t="b">
        <v>0</v>
      </c>
      <c r="DU515" t="b">
        <v>1</v>
      </c>
      <c r="DV515" t="b">
        <v>0</v>
      </c>
      <c r="DW515">
        <v>0</v>
      </c>
      <c r="DX515" t="b">
        <v>0</v>
      </c>
      <c r="DY515" t="b">
        <v>0</v>
      </c>
      <c r="DZ515" t="b">
        <v>0</v>
      </c>
      <c r="EA515" t="b">
        <v>0</v>
      </c>
      <c r="EB515" t="b">
        <v>0</v>
      </c>
      <c r="EC515" t="b">
        <v>1</v>
      </c>
      <c r="ED515" t="b">
        <v>0</v>
      </c>
      <c r="EE515" t="b">
        <v>0</v>
      </c>
      <c r="EF515" t="b">
        <v>0</v>
      </c>
      <c r="EG515" t="b" cm="1">
        <v>0</v>
      </c>
      <c r="EH515" t="b">
        <v>0</v>
      </c>
      <c r="EI515" t="b">
        <v>0</v>
      </c>
      <c r="EJ515" t="b">
        <v>1</v>
      </c>
      <c r="EK515" t="s">
        <v>5327</v>
      </c>
      <c r="EL515">
        <v>0</v>
      </c>
      <c r="EM515">
        <v>7</v>
      </c>
      <c r="EN515" t="b">
        <v>0</v>
      </c>
    </row>
    <row r="516" spans="1:144" ht="15.75">
      <c r="A516"/>
      <c r="B516" t="s">
        <v>1568</v>
      </c>
      <c r="C516" t="s">
        <v>1568</v>
      </c>
      <c r="D516" t="s">
        <v>1249</v>
      </c>
      <c r="E516" t="s">
        <v>1248</v>
      </c>
      <c r="F516"/>
      <c r="G516" t="s">
        <v>1249</v>
      </c>
      <c r="H516" t="s">
        <v>1893</v>
      </c>
      <c r="I516" t="s">
        <v>1251</v>
      </c>
      <c r="J516"/>
      <c r="K516" t="s">
        <v>902</v>
      </c>
      <c r="L516" t="s">
        <v>1743</v>
      </c>
      <c r="M516" t="s">
        <v>1754</v>
      </c>
      <c r="N516" t="s">
        <v>1894</v>
      </c>
      <c r="O516"/>
      <c r="P516" t="s">
        <v>1568</v>
      </c>
      <c r="Q516" t="s">
        <v>1228</v>
      </c>
      <c r="R516" t="s">
        <v>1760</v>
      </c>
      <c r="S516"/>
      <c r="T516"/>
      <c r="U516" t="s">
        <v>13460</v>
      </c>
      <c r="V516" t="s">
        <v>13126</v>
      </c>
      <c r="W516"/>
      <c r="X516"/>
      <c r="Y516"/>
      <c r="Z516"/>
      <c r="AA516"/>
      <c r="AB516"/>
      <c r="AC516"/>
      <c r="AD516"/>
      <c r="AE516"/>
      <c r="AF516"/>
      <c r="AG516"/>
      <c r="AH516"/>
      <c r="AI516"/>
      <c r="AJ516"/>
      <c r="AK516"/>
      <c r="AL516"/>
      <c r="AM516"/>
      <c r="AN516"/>
      <c r="AO516" s="108" t="s">
        <v>43</v>
      </c>
      <c r="AP516" t="s">
        <v>1237</v>
      </c>
      <c r="AQ516">
        <v>11</v>
      </c>
      <c r="AR516" t="s">
        <v>1895</v>
      </c>
      <c r="AS516" t="s">
        <v>1568</v>
      </c>
      <c r="AT516" t="s">
        <v>1885</v>
      </c>
      <c r="AU516" t="s">
        <v>1248</v>
      </c>
      <c r="AV516" t="s">
        <v>1751</v>
      </c>
      <c r="AW516" t="s">
        <v>1744</v>
      </c>
      <c r="AX516" t="s">
        <v>1740</v>
      </c>
      <c r="AY516" t="s">
        <v>1752</v>
      </c>
      <c r="AZ516" t="s">
        <v>1228</v>
      </c>
      <c r="BA516" t="s">
        <v>1896</v>
      </c>
      <c r="BB516" t="s">
        <v>1251</v>
      </c>
      <c r="BC516" t="s">
        <v>1743</v>
      </c>
      <c r="BD516" t="s">
        <v>1950</v>
      </c>
      <c r="BE516" t="s">
        <v>1277</v>
      </c>
      <c r="BF516">
        <v>4</v>
      </c>
      <c r="BG516">
        <v>513</v>
      </c>
      <c r="BH516">
        <v>0</v>
      </c>
      <c r="BI516" t="s">
        <v>1547</v>
      </c>
      <c r="BJ516">
        <v>0</v>
      </c>
      <c r="BK516">
        <v>0</v>
      </c>
      <c r="BL516">
        <v>4</v>
      </c>
      <c r="BM516" t="s">
        <v>1750</v>
      </c>
      <c r="BN516" t="s">
        <v>1276</v>
      </c>
      <c r="BO516" t="s">
        <v>1786</v>
      </c>
      <c r="BP516" t="s" cm="1">
        <v>1936</v>
      </c>
      <c r="BQ516" t="s">
        <v>1547</v>
      </c>
      <c r="BR516" t="s">
        <v>1889</v>
      </c>
      <c r="BS516">
        <v>13</v>
      </c>
      <c r="BT516" t="s">
        <v>1731</v>
      </c>
      <c r="BU516" t="s">
        <v>15543</v>
      </c>
      <c r="BV516" t="s">
        <v>1249</v>
      </c>
      <c r="BW516" t="s">
        <v>1751</v>
      </c>
      <c r="BX516" t="s">
        <v>1753</v>
      </c>
      <c r="BY516" t="s">
        <v>1755</v>
      </c>
      <c r="BZ516" t="s">
        <v>1547</v>
      </c>
      <c r="CA516" t="s">
        <v>1744</v>
      </c>
      <c r="CB516" t="s">
        <v>1754</v>
      </c>
      <c r="CC516"/>
      <c r="CD516" t="s">
        <v>998</v>
      </c>
      <c r="CE516" t="s">
        <v>1251</v>
      </c>
      <c r="CF516" t="s">
        <v>1951</v>
      </c>
      <c r="CG516" t="s">
        <v>1795</v>
      </c>
      <c r="CH516" t="s">
        <v>1251</v>
      </c>
      <c r="CI516" t="s">
        <v>1547</v>
      </c>
      <c r="CJ516" t="s">
        <v>1760</v>
      </c>
      <c r="CK516" t="s">
        <v>1568</v>
      </c>
      <c r="CL516"/>
      <c r="CM516"/>
      <c r="CN516" t="s">
        <v>13460</v>
      </c>
      <c r="CO516" t="s">
        <v>13126</v>
      </c>
      <c r="CP516" t="s">
        <v>13460</v>
      </c>
      <c r="CQ516" t="s">
        <v>13126</v>
      </c>
      <c r="CR516" t="s">
        <v>1547</v>
      </c>
      <c r="CS516">
        <v>0</v>
      </c>
      <c r="CT516" t="s">
        <v>1547</v>
      </c>
      <c r="CU516" t="s">
        <v>1547</v>
      </c>
      <c r="CV516" t="s">
        <v>1547</v>
      </c>
      <c r="CW516" t="s">
        <v>1547</v>
      </c>
      <c r="CX516" t="s">
        <v>1547</v>
      </c>
      <c r="CY516">
        <v>514</v>
      </c>
      <c r="CZ516" t="s">
        <v>8199</v>
      </c>
      <c r="DA516" t="s">
        <v>1547</v>
      </c>
      <c r="DB516" t="s">
        <v>1881</v>
      </c>
      <c r="DC516" t="s">
        <v>1882</v>
      </c>
      <c r="DD516" t="s">
        <v>1248</v>
      </c>
      <c r="DE516" t="s">
        <v>1228</v>
      </c>
      <c r="DF516" t="s">
        <v>1249</v>
      </c>
      <c r="DG516" t="s">
        <v>1547</v>
      </c>
      <c r="DH516" t="s">
        <v>1547</v>
      </c>
      <c r="DI516" t="s">
        <v>1892</v>
      </c>
      <c r="DJ516" t="s">
        <v>1895</v>
      </c>
      <c r="DK516"/>
      <c r="DL516" t="s">
        <v>1892</v>
      </c>
      <c r="DM516">
        <v>9</v>
      </c>
      <c r="DN516" t="s">
        <v>1883</v>
      </c>
      <c r="DO516" t="s">
        <v>1568</v>
      </c>
      <c r="DP516" t="b">
        <v>1</v>
      </c>
      <c r="DQ516" t="b">
        <v>0</v>
      </c>
      <c r="DR516" t="b">
        <v>0</v>
      </c>
      <c r="DS516" t="b">
        <v>0</v>
      </c>
      <c r="DT516" t="b">
        <v>0</v>
      </c>
      <c r="DU516" t="b">
        <v>1</v>
      </c>
      <c r="DV516" t="b">
        <v>0</v>
      </c>
      <c r="DW516">
        <v>0</v>
      </c>
      <c r="DX516" t="b">
        <v>0</v>
      </c>
      <c r="DY516" t="b">
        <v>0</v>
      </c>
      <c r="DZ516" t="b">
        <v>0</v>
      </c>
      <c r="EA516" t="b">
        <v>0</v>
      </c>
      <c r="EB516" t="b">
        <v>0</v>
      </c>
      <c r="EC516" t="b">
        <v>0</v>
      </c>
      <c r="ED516" t="b">
        <v>0</v>
      </c>
      <c r="EE516" t="b">
        <v>0</v>
      </c>
      <c r="EF516" t="b">
        <v>0</v>
      </c>
      <c r="EG516" t="b" cm="1">
        <v>0</v>
      </c>
      <c r="EH516" t="b">
        <v>0</v>
      </c>
      <c r="EI516" t="b">
        <v>0</v>
      </c>
      <c r="EJ516" t="b">
        <v>0</v>
      </c>
      <c r="EK516" t="s">
        <v>1547</v>
      </c>
      <c r="EL516">
        <v>0</v>
      </c>
      <c r="EM516">
        <v>7</v>
      </c>
      <c r="EN516" t="b">
        <v>0</v>
      </c>
    </row>
    <row r="517" spans="1:144" ht="157.5">
      <c r="A517"/>
      <c r="B517" t="s">
        <v>1568</v>
      </c>
      <c r="C517" t="s">
        <v>3573</v>
      </c>
      <c r="D517" t="s">
        <v>3574</v>
      </c>
      <c r="E517" t="s">
        <v>3574</v>
      </c>
      <c r="F517"/>
      <c r="G517" t="s">
        <v>3574</v>
      </c>
      <c r="H517" t="s">
        <v>3574</v>
      </c>
      <c r="I517" t="s">
        <v>1244</v>
      </c>
      <c r="J517"/>
      <c r="K517" t="s">
        <v>902</v>
      </c>
      <c r="L517" t="s">
        <v>3190</v>
      </c>
      <c r="M517" t="s">
        <v>902</v>
      </c>
      <c r="N517"/>
      <c r="O517" s="109" t="s">
        <v>13462</v>
      </c>
      <c r="P517" t="s">
        <v>1568</v>
      </c>
      <c r="Q517" t="s">
        <v>3575</v>
      </c>
      <c r="R517" t="s">
        <v>3592</v>
      </c>
      <c r="S517"/>
      <c r="T517"/>
      <c r="U517" t="s">
        <v>13463</v>
      </c>
      <c r="V517"/>
      <c r="W517"/>
      <c r="X517"/>
      <c r="Y517"/>
      <c r="Z517"/>
      <c r="AA517"/>
      <c r="AB517"/>
      <c r="AC517"/>
      <c r="AD517"/>
      <c r="AE517"/>
      <c r="AF517"/>
      <c r="AG517"/>
      <c r="AH517"/>
      <c r="AI517"/>
      <c r="AJ517"/>
      <c r="AK517"/>
      <c r="AL517"/>
      <c r="AM517"/>
      <c r="AN517"/>
      <c r="AO517" s="108" t="s">
        <v>43</v>
      </c>
      <c r="AP517" t="s">
        <v>2848</v>
      </c>
      <c r="AQ517">
        <v>2</v>
      </c>
      <c r="AR517" t="e">
        <v>#N/A</v>
      </c>
      <c r="AS517" t="s">
        <v>3573</v>
      </c>
      <c r="AT517" t="e">
        <v>#N/A</v>
      </c>
      <c r="AU517" t="s">
        <v>3574</v>
      </c>
      <c r="AV517" t="s">
        <v>7247</v>
      </c>
      <c r="AW517" t="s">
        <v>1744</v>
      </c>
      <c r="AX517" t="s">
        <v>1740</v>
      </c>
      <c r="AY517" t="s">
        <v>7247</v>
      </c>
      <c r="AZ517" t="s">
        <v>3575</v>
      </c>
      <c r="BA517" t="s">
        <v>7248</v>
      </c>
      <c r="BB517" t="s">
        <v>1244</v>
      </c>
      <c r="BC517" t="s">
        <v>3190</v>
      </c>
      <c r="BD517" t="s">
        <v>7249</v>
      </c>
      <c r="BE517" t="s">
        <v>3574</v>
      </c>
      <c r="BF517">
        <v>517</v>
      </c>
      <c r="BG517">
        <v>0</v>
      </c>
      <c r="BH517">
        <v>0</v>
      </c>
      <c r="BI517" t="s">
        <v>1547</v>
      </c>
      <c r="BJ517">
        <v>0</v>
      </c>
      <c r="BK517">
        <v>0</v>
      </c>
      <c r="BL517">
        <v>0</v>
      </c>
      <c r="BM517" t="s">
        <v>1547</v>
      </c>
      <c r="BN517" t="s">
        <v>1547</v>
      </c>
      <c r="BO517" t="s">
        <v>1547</v>
      </c>
      <c r="BP517" t="s" cm="1">
        <v>1547</v>
      </c>
      <c r="BQ517" t="s">
        <v>1547</v>
      </c>
      <c r="BR517" t="s">
        <v>13858</v>
      </c>
      <c r="BS517">
        <v>63</v>
      </c>
      <c r="BT517" t="s">
        <v>5599</v>
      </c>
      <c r="BU517" t="s">
        <v>15544</v>
      </c>
      <c r="BV517" t="s">
        <v>3574</v>
      </c>
      <c r="BW517" t="s">
        <v>7247</v>
      </c>
      <c r="BX517" t="s">
        <v>7247</v>
      </c>
      <c r="BY517" t="s">
        <v>1744</v>
      </c>
      <c r="BZ517" t="s">
        <v>1547</v>
      </c>
      <c r="CA517" t="s">
        <v>1744</v>
      </c>
      <c r="CB517" t="s">
        <v>902</v>
      </c>
      <c r="CC517"/>
      <c r="CD517" t="s">
        <v>998</v>
      </c>
      <c r="CE517" t="s">
        <v>1244</v>
      </c>
      <c r="CF517" t="s">
        <v>3574</v>
      </c>
      <c r="CG517" t="s">
        <v>7247</v>
      </c>
      <c r="CH517" t="s">
        <v>1244</v>
      </c>
      <c r="CI517" t="s">
        <v>1547</v>
      </c>
      <c r="CJ517" t="s">
        <v>3592</v>
      </c>
      <c r="CK517" t="s">
        <v>1568</v>
      </c>
      <c r="CL517"/>
      <c r="CM517"/>
      <c r="CN517" t="s">
        <v>13463</v>
      </c>
      <c r="CO517" t="s">
        <v>1547</v>
      </c>
      <c r="CP517" t="s">
        <v>13463</v>
      </c>
      <c r="CQ517" t="s">
        <v>1547</v>
      </c>
      <c r="CR517" t="s">
        <v>1547</v>
      </c>
      <c r="CS517">
        <v>8</v>
      </c>
      <c r="CT517" t="s">
        <v>13858</v>
      </c>
      <c r="CU517" t="s">
        <v>13858</v>
      </c>
      <c r="CV517" t="s">
        <v>13858</v>
      </c>
      <c r="CW517" t="s">
        <v>1547</v>
      </c>
      <c r="CX517" t="s">
        <v>1547</v>
      </c>
      <c r="CY517">
        <v>515</v>
      </c>
      <c r="CZ517" t="s">
        <v>8203</v>
      </c>
      <c r="DA517" t="s">
        <v>1547</v>
      </c>
      <c r="DB517" t="s">
        <v>1881</v>
      </c>
      <c r="DC517" t="s">
        <v>1882</v>
      </c>
      <c r="DD517" t="s">
        <v>3574</v>
      </c>
      <c r="DE517" t="s">
        <v>3575</v>
      </c>
      <c r="DF517" t="s">
        <v>3574</v>
      </c>
      <c r="DG517" t="s">
        <v>1547</v>
      </c>
      <c r="DH517" t="s">
        <v>1547</v>
      </c>
      <c r="DI517" t="s">
        <v>1892</v>
      </c>
      <c r="DJ517" t="e">
        <v>#N/A</v>
      </c>
      <c r="DK517"/>
      <c r="DL517" t="s">
        <v>1892</v>
      </c>
      <c r="DM517">
        <v>9</v>
      </c>
      <c r="DN517" t="s">
        <v>1883</v>
      </c>
      <c r="DO517" t="s">
        <v>1568</v>
      </c>
      <c r="DP517" t="b">
        <v>1</v>
      </c>
      <c r="DQ517" t="b">
        <v>0</v>
      </c>
      <c r="DR517" t="b">
        <v>1</v>
      </c>
      <c r="DS517" t="b">
        <v>0</v>
      </c>
      <c r="DT517" t="b">
        <v>0</v>
      </c>
      <c r="DU517" t="b">
        <v>0</v>
      </c>
      <c r="DV517" t="b">
        <v>1</v>
      </c>
      <c r="DW517">
        <v>0</v>
      </c>
      <c r="DX517" t="b">
        <v>0</v>
      </c>
      <c r="DY517" t="b">
        <v>0</v>
      </c>
      <c r="DZ517" t="b">
        <v>0</v>
      </c>
      <c r="EA517" t="b">
        <v>0</v>
      </c>
      <c r="EB517" t="b">
        <v>0</v>
      </c>
      <c r="EC517" t="b">
        <v>0</v>
      </c>
      <c r="ED517" t="b">
        <v>0</v>
      </c>
      <c r="EE517" t="b">
        <v>0</v>
      </c>
      <c r="EF517" t="b">
        <v>0</v>
      </c>
      <c r="EG517" t="b" cm="1">
        <v>0</v>
      </c>
      <c r="EH517" t="b">
        <v>0</v>
      </c>
      <c r="EI517" t="b">
        <v>0</v>
      </c>
      <c r="EJ517" t="b">
        <v>0</v>
      </c>
      <c r="EK517" t="s">
        <v>1547</v>
      </c>
      <c r="EL517">
        <v>0</v>
      </c>
      <c r="EM517">
        <v>16</v>
      </c>
      <c r="EN517" t="b">
        <v>0</v>
      </c>
    </row>
    <row r="518" spans="1:144" ht="15.75">
      <c r="A518"/>
      <c r="B518" t="s">
        <v>1568</v>
      </c>
      <c r="C518" t="s">
        <v>3573</v>
      </c>
      <c r="D518" t="s">
        <v>1249</v>
      </c>
      <c r="E518" t="s">
        <v>1248</v>
      </c>
      <c r="F518" t="s">
        <v>1245</v>
      </c>
      <c r="G518" t="s">
        <v>3603</v>
      </c>
      <c r="H518" t="s">
        <v>3604</v>
      </c>
      <c r="I518" t="s">
        <v>2799</v>
      </c>
      <c r="J518"/>
      <c r="K518" t="s">
        <v>902</v>
      </c>
      <c r="L518" t="s">
        <v>3190</v>
      </c>
      <c r="M518" t="s">
        <v>1754</v>
      </c>
      <c r="N518"/>
      <c r="O518" t="s">
        <v>13858</v>
      </c>
      <c r="P518" t="s">
        <v>1568</v>
      </c>
      <c r="Q518" t="s">
        <v>3575</v>
      </c>
      <c r="R518" t="s">
        <v>3592</v>
      </c>
      <c r="S518"/>
      <c r="T518"/>
      <c r="U518" t="s">
        <v>13463</v>
      </c>
      <c r="V518" t="s">
        <v>13126</v>
      </c>
      <c r="W518"/>
      <c r="X518"/>
      <c r="Y518"/>
      <c r="Z518"/>
      <c r="AA518"/>
      <c r="AB518"/>
      <c r="AC518"/>
      <c r="AD518"/>
      <c r="AE518"/>
      <c r="AF518"/>
      <c r="AG518"/>
      <c r="AH518"/>
      <c r="AI518"/>
      <c r="AJ518"/>
      <c r="AK518"/>
      <c r="AL518"/>
      <c r="AM518"/>
      <c r="AN518"/>
      <c r="AO518" s="108" t="s">
        <v>43</v>
      </c>
      <c r="AP518" t="s">
        <v>2848</v>
      </c>
      <c r="AQ518">
        <v>3</v>
      </c>
      <c r="AR518" t="e">
        <v>#N/A</v>
      </c>
      <c r="AS518" t="s">
        <v>3573</v>
      </c>
      <c r="AT518" t="e">
        <v>#N/A</v>
      </c>
      <c r="AU518" t="s">
        <v>1248</v>
      </c>
      <c r="AV518" t="s">
        <v>1751</v>
      </c>
      <c r="AW518" t="s">
        <v>1741</v>
      </c>
      <c r="AX518" t="s">
        <v>1740</v>
      </c>
      <c r="AY518" t="s">
        <v>7320</v>
      </c>
      <c r="AZ518" t="s">
        <v>3575</v>
      </c>
      <c r="BA518" t="s">
        <v>1896</v>
      </c>
      <c r="BB518" t="s">
        <v>2799</v>
      </c>
      <c r="BC518" t="s">
        <v>3190</v>
      </c>
      <c r="BD518" t="s">
        <v>5682</v>
      </c>
      <c r="BE518" t="s">
        <v>3574</v>
      </c>
      <c r="BF518">
        <v>4</v>
      </c>
      <c r="BG518">
        <v>517</v>
      </c>
      <c r="BH518">
        <v>0</v>
      </c>
      <c r="BI518" t="s">
        <v>1547</v>
      </c>
      <c r="BJ518">
        <v>0</v>
      </c>
      <c r="BK518">
        <v>0</v>
      </c>
      <c r="BL518">
        <v>4</v>
      </c>
      <c r="BM518" t="s">
        <v>1750</v>
      </c>
      <c r="BN518" t="s">
        <v>3574</v>
      </c>
      <c r="BO518" t="s">
        <v>7247</v>
      </c>
      <c r="BP518" t="e" cm="1">
        <v>#N/A</v>
      </c>
      <c r="BQ518" t="s">
        <v>1547</v>
      </c>
      <c r="BR518" t="s">
        <v>13858</v>
      </c>
      <c r="BS518">
        <v>64</v>
      </c>
      <c r="BT518" t="s">
        <v>5610</v>
      </c>
      <c r="BU518" t="s">
        <v>15545</v>
      </c>
      <c r="BV518" t="s">
        <v>1249</v>
      </c>
      <c r="BW518" t="s">
        <v>1751</v>
      </c>
      <c r="BX518" t="s">
        <v>7321</v>
      </c>
      <c r="BY518" t="s">
        <v>1744</v>
      </c>
      <c r="BZ518" t="s">
        <v>1547</v>
      </c>
      <c r="CA518" t="s">
        <v>1744</v>
      </c>
      <c r="CB518" t="s">
        <v>1754</v>
      </c>
      <c r="CC518"/>
      <c r="CD518" t="s">
        <v>998</v>
      </c>
      <c r="CE518" t="s">
        <v>2799</v>
      </c>
      <c r="CF518" t="s">
        <v>7251</v>
      </c>
      <c r="CG518" t="s">
        <v>7252</v>
      </c>
      <c r="CH518" t="s">
        <v>2799</v>
      </c>
      <c r="CI518" t="s">
        <v>1547</v>
      </c>
      <c r="CJ518" t="s">
        <v>3592</v>
      </c>
      <c r="CK518" t="s">
        <v>1568</v>
      </c>
      <c r="CL518"/>
      <c r="CM518"/>
      <c r="CN518" t="s">
        <v>13463</v>
      </c>
      <c r="CO518" t="s">
        <v>13126</v>
      </c>
      <c r="CP518" t="s">
        <v>13463</v>
      </c>
      <c r="CQ518" t="s">
        <v>13126</v>
      </c>
      <c r="CR518" t="s">
        <v>1547</v>
      </c>
      <c r="CS518">
        <v>8</v>
      </c>
      <c r="CT518" t="s">
        <v>13858</v>
      </c>
      <c r="CU518" t="s">
        <v>13858</v>
      </c>
      <c r="CV518" t="s">
        <v>1547</v>
      </c>
      <c r="CW518" t="s">
        <v>1547</v>
      </c>
      <c r="CX518" t="s">
        <v>1547</v>
      </c>
      <c r="CY518">
        <v>516</v>
      </c>
      <c r="CZ518" t="s">
        <v>8207</v>
      </c>
      <c r="DA518" t="s">
        <v>1547</v>
      </c>
      <c r="DB518" t="s">
        <v>1881</v>
      </c>
      <c r="DC518" t="s">
        <v>1882</v>
      </c>
      <c r="DD518" t="s">
        <v>1248</v>
      </c>
      <c r="DE518" t="s">
        <v>3575</v>
      </c>
      <c r="DF518" t="s">
        <v>3603</v>
      </c>
      <c r="DG518" t="s">
        <v>1547</v>
      </c>
      <c r="DH518" t="s">
        <v>1547</v>
      </c>
      <c r="DI518" t="s">
        <v>1892</v>
      </c>
      <c r="DJ518" t="e">
        <v>#N/A</v>
      </c>
      <c r="DK518"/>
      <c r="DL518" t="s">
        <v>1892</v>
      </c>
      <c r="DM518">
        <v>9</v>
      </c>
      <c r="DN518" t="s">
        <v>1883</v>
      </c>
      <c r="DO518" t="s">
        <v>1568</v>
      </c>
      <c r="DP518" t="b">
        <v>1</v>
      </c>
      <c r="DQ518" t="b">
        <v>0</v>
      </c>
      <c r="DR518" t="b">
        <v>0</v>
      </c>
      <c r="DS518" t="b">
        <v>0</v>
      </c>
      <c r="DT518" t="b">
        <v>0</v>
      </c>
      <c r="DU518" t="b">
        <v>0</v>
      </c>
      <c r="DV518" t="b">
        <v>0</v>
      </c>
      <c r="DW518">
        <v>0</v>
      </c>
      <c r="DX518" t="b">
        <v>0</v>
      </c>
      <c r="DY518" t="b">
        <v>0</v>
      </c>
      <c r="DZ518" t="b">
        <v>0</v>
      </c>
      <c r="EA518" t="b">
        <v>0</v>
      </c>
      <c r="EB518" t="b">
        <v>0</v>
      </c>
      <c r="EC518" t="b">
        <v>0</v>
      </c>
      <c r="ED518" t="b">
        <v>0</v>
      </c>
      <c r="EE518" t="b">
        <v>0</v>
      </c>
      <c r="EF518" t="b">
        <v>0</v>
      </c>
      <c r="EG518" t="b" cm="1">
        <v>0</v>
      </c>
      <c r="EH518" t="b">
        <v>0</v>
      </c>
      <c r="EI518" t="b">
        <v>0</v>
      </c>
      <c r="EJ518" t="b">
        <v>0</v>
      </c>
      <c r="EK518" t="s">
        <v>1547</v>
      </c>
      <c r="EL518">
        <v>0</v>
      </c>
      <c r="EM518">
        <v>7</v>
      </c>
      <c r="EN518" t="b">
        <v>0</v>
      </c>
    </row>
    <row r="519" spans="1:144" ht="15.75">
      <c r="A519"/>
      <c r="B519" t="s">
        <v>1568</v>
      </c>
      <c r="C519" t="s">
        <v>3573</v>
      </c>
      <c r="D519" t="s">
        <v>1254</v>
      </c>
      <c r="E519" t="s">
        <v>1253</v>
      </c>
      <c r="F519" t="s">
        <v>1278</v>
      </c>
      <c r="G519" t="s">
        <v>1254</v>
      </c>
      <c r="H519" t="s">
        <v>1946</v>
      </c>
      <c r="I519" t="s">
        <v>2799</v>
      </c>
      <c r="J519"/>
      <c r="K519" t="s">
        <v>902</v>
      </c>
      <c r="L519" t="s">
        <v>3190</v>
      </c>
      <c r="M519" t="s">
        <v>1754</v>
      </c>
      <c r="N519"/>
      <c r="O519" t="s">
        <v>13858</v>
      </c>
      <c r="P519" t="s">
        <v>1568</v>
      </c>
      <c r="Q519" t="s">
        <v>3575</v>
      </c>
      <c r="R519" t="s">
        <v>3592</v>
      </c>
      <c r="S519"/>
      <c r="T519"/>
      <c r="U519" t="s">
        <v>13463</v>
      </c>
      <c r="V519" t="s">
        <v>4373</v>
      </c>
      <c r="W519"/>
      <c r="X519"/>
      <c r="Y519"/>
      <c r="Z519"/>
      <c r="AA519"/>
      <c r="AB519"/>
      <c r="AC519"/>
      <c r="AD519"/>
      <c r="AE519"/>
      <c r="AF519"/>
      <c r="AG519"/>
      <c r="AH519"/>
      <c r="AI519"/>
      <c r="AJ519"/>
      <c r="AK519"/>
      <c r="AL519"/>
      <c r="AM519"/>
      <c r="AN519"/>
      <c r="AO519" s="108" t="s">
        <v>43</v>
      </c>
      <c r="AP519" t="s">
        <v>2848</v>
      </c>
      <c r="AQ519">
        <v>4</v>
      </c>
      <c r="AR519" t="e">
        <v>#N/A</v>
      </c>
      <c r="AS519" t="s">
        <v>3573</v>
      </c>
      <c r="AT519" t="e">
        <v>#N/A</v>
      </c>
      <c r="AU519" t="s">
        <v>1253</v>
      </c>
      <c r="AV519" t="s">
        <v>1766</v>
      </c>
      <c r="AW519" t="s">
        <v>1787</v>
      </c>
      <c r="AX519" t="s">
        <v>1740</v>
      </c>
      <c r="AY519" t="s">
        <v>1793</v>
      </c>
      <c r="AZ519" t="s">
        <v>3575</v>
      </c>
      <c r="BA519" t="s">
        <v>1913</v>
      </c>
      <c r="BB519" t="s">
        <v>2799</v>
      </c>
      <c r="BC519" t="s">
        <v>3190</v>
      </c>
      <c r="BD519" t="s">
        <v>7254</v>
      </c>
      <c r="BE519" t="s">
        <v>3574</v>
      </c>
      <c r="BF519">
        <v>343</v>
      </c>
      <c r="BG519">
        <v>517</v>
      </c>
      <c r="BH519">
        <v>0</v>
      </c>
      <c r="BI519" t="s">
        <v>1547</v>
      </c>
      <c r="BJ519">
        <v>0</v>
      </c>
      <c r="BK519">
        <v>0</v>
      </c>
      <c r="BL519">
        <v>515</v>
      </c>
      <c r="BM519" t="s">
        <v>1770</v>
      </c>
      <c r="BN519" t="s">
        <v>3574</v>
      </c>
      <c r="BO519" t="s">
        <v>7247</v>
      </c>
      <c r="BP519" t="e" cm="1">
        <v>#N/A</v>
      </c>
      <c r="BQ519" t="s">
        <v>1547</v>
      </c>
      <c r="BR519" t="s">
        <v>13858</v>
      </c>
      <c r="BS519">
        <v>65</v>
      </c>
      <c r="BT519" t="s">
        <v>5621</v>
      </c>
      <c r="BU519" t="s">
        <v>15546</v>
      </c>
      <c r="BV519" t="s">
        <v>1254</v>
      </c>
      <c r="BW519" t="s">
        <v>1766</v>
      </c>
      <c r="BX519" t="s">
        <v>1794</v>
      </c>
      <c r="BY519" t="s">
        <v>1744</v>
      </c>
      <c r="BZ519" t="s">
        <v>1547</v>
      </c>
      <c r="CA519" t="s">
        <v>1744</v>
      </c>
      <c r="CB519" t="s">
        <v>1754</v>
      </c>
      <c r="CC519"/>
      <c r="CD519" t="s">
        <v>998</v>
      </c>
      <c r="CE519" t="s">
        <v>2799</v>
      </c>
      <c r="CF519" t="s">
        <v>7255</v>
      </c>
      <c r="CG519" t="s">
        <v>7256</v>
      </c>
      <c r="CH519" t="s">
        <v>2799</v>
      </c>
      <c r="CI519" t="s">
        <v>1547</v>
      </c>
      <c r="CJ519" t="s">
        <v>3592</v>
      </c>
      <c r="CK519" t="s">
        <v>1568</v>
      </c>
      <c r="CL519"/>
      <c r="CM519"/>
      <c r="CN519" t="s">
        <v>13463</v>
      </c>
      <c r="CO519" t="s">
        <v>4373</v>
      </c>
      <c r="CP519" t="s">
        <v>13463</v>
      </c>
      <c r="CQ519" t="s">
        <v>4373</v>
      </c>
      <c r="CR519" t="s">
        <v>1547</v>
      </c>
      <c r="CS519">
        <v>8</v>
      </c>
      <c r="CT519" t="s">
        <v>13858</v>
      </c>
      <c r="CU519" t="s">
        <v>13858</v>
      </c>
      <c r="CV519" t="s">
        <v>1547</v>
      </c>
      <c r="CW519" t="s">
        <v>1547</v>
      </c>
      <c r="CX519" t="s">
        <v>1547</v>
      </c>
      <c r="CY519">
        <v>517</v>
      </c>
      <c r="CZ519" t="s">
        <v>8211</v>
      </c>
      <c r="DA519" t="s">
        <v>1547</v>
      </c>
      <c r="DB519" t="s">
        <v>1881</v>
      </c>
      <c r="DC519" t="s">
        <v>1882</v>
      </c>
      <c r="DD519" t="s">
        <v>1253</v>
      </c>
      <c r="DE519" t="s">
        <v>3575</v>
      </c>
      <c r="DF519" t="s">
        <v>1254</v>
      </c>
      <c r="DG519" t="s">
        <v>1547</v>
      </c>
      <c r="DH519" t="s">
        <v>1547</v>
      </c>
      <c r="DI519" t="s">
        <v>1892</v>
      </c>
      <c r="DJ519" t="e">
        <v>#N/A</v>
      </c>
      <c r="DK519"/>
      <c r="DL519" t="s">
        <v>1892</v>
      </c>
      <c r="DM519">
        <v>9</v>
      </c>
      <c r="DN519" t="s">
        <v>1883</v>
      </c>
      <c r="DO519" t="s">
        <v>1568</v>
      </c>
      <c r="DP519" t="b">
        <v>1</v>
      </c>
      <c r="DQ519" t="b">
        <v>0</v>
      </c>
      <c r="DR519" t="b">
        <v>0</v>
      </c>
      <c r="DS519" t="b">
        <v>0</v>
      </c>
      <c r="DT519" t="b">
        <v>0</v>
      </c>
      <c r="DU519" t="b">
        <v>0</v>
      </c>
      <c r="DV519" t="b">
        <v>0</v>
      </c>
      <c r="DW519">
        <v>0</v>
      </c>
      <c r="DX519" t="b">
        <v>0</v>
      </c>
      <c r="DY519" t="b">
        <v>0</v>
      </c>
      <c r="DZ519" t="b">
        <v>0</v>
      </c>
      <c r="EA519" t="b">
        <v>0</v>
      </c>
      <c r="EB519" t="b">
        <v>0</v>
      </c>
      <c r="EC519" t="b">
        <v>1</v>
      </c>
      <c r="ED519" t="b">
        <v>0</v>
      </c>
      <c r="EE519" t="b">
        <v>0</v>
      </c>
      <c r="EF519" t="b">
        <v>0</v>
      </c>
      <c r="EG519" t="b" cm="1">
        <v>0</v>
      </c>
      <c r="EH519" t="b">
        <v>0</v>
      </c>
      <c r="EI519" t="b">
        <v>0</v>
      </c>
      <c r="EJ519" t="b">
        <v>1</v>
      </c>
      <c r="EK519" t="s">
        <v>5327</v>
      </c>
      <c r="EL519">
        <v>0</v>
      </c>
      <c r="EM519">
        <v>7</v>
      </c>
      <c r="EN519" t="b">
        <v>0</v>
      </c>
    </row>
    <row r="520" spans="1:144" ht="15.75">
      <c r="A520"/>
      <c r="B520" t="s">
        <v>1568</v>
      </c>
      <c r="C520" t="s">
        <v>3573</v>
      </c>
      <c r="D520" t="s">
        <v>1265</v>
      </c>
      <c r="E520" t="s">
        <v>1264</v>
      </c>
      <c r="F520" t="s">
        <v>1261</v>
      </c>
      <c r="G520" t="s">
        <v>1265</v>
      </c>
      <c r="H520" t="s">
        <v>1904</v>
      </c>
      <c r="I520" t="s">
        <v>2799</v>
      </c>
      <c r="J520"/>
      <c r="K520" t="s">
        <v>902</v>
      </c>
      <c r="L520" t="s">
        <v>3190</v>
      </c>
      <c r="M520" t="s">
        <v>1754</v>
      </c>
      <c r="N520"/>
      <c r="O520" t="s">
        <v>13858</v>
      </c>
      <c r="P520" t="s">
        <v>1568</v>
      </c>
      <c r="Q520" t="s">
        <v>3575</v>
      </c>
      <c r="R520" t="s">
        <v>3592</v>
      </c>
      <c r="S520"/>
      <c r="T520"/>
      <c r="U520" t="s">
        <v>13463</v>
      </c>
      <c r="V520" t="s">
        <v>13277</v>
      </c>
      <c r="W520"/>
      <c r="X520"/>
      <c r="Y520"/>
      <c r="Z520"/>
      <c r="AA520"/>
      <c r="AB520"/>
      <c r="AC520"/>
      <c r="AD520"/>
      <c r="AE520"/>
      <c r="AF520"/>
      <c r="AG520"/>
      <c r="AH520"/>
      <c r="AI520"/>
      <c r="AJ520"/>
      <c r="AK520"/>
      <c r="AL520"/>
      <c r="AM520"/>
      <c r="AN520"/>
      <c r="AO520" s="108" t="s">
        <v>43</v>
      </c>
      <c r="AP520" t="s">
        <v>2848</v>
      </c>
      <c r="AQ520">
        <v>5</v>
      </c>
      <c r="AR520" t="e">
        <v>#N/A</v>
      </c>
      <c r="AS520" t="s">
        <v>3573</v>
      </c>
      <c r="AT520" t="e">
        <v>#N/A</v>
      </c>
      <c r="AU520" t="s">
        <v>1264</v>
      </c>
      <c r="AV520" t="s">
        <v>1762</v>
      </c>
      <c r="AW520" t="s">
        <v>1758</v>
      </c>
      <c r="AX520" t="s">
        <v>1740</v>
      </c>
      <c r="AY520" t="s">
        <v>1763</v>
      </c>
      <c r="AZ520" t="s">
        <v>3575</v>
      </c>
      <c r="BA520" t="s">
        <v>1906</v>
      </c>
      <c r="BB520" t="s">
        <v>2799</v>
      </c>
      <c r="BC520" t="s">
        <v>3190</v>
      </c>
      <c r="BD520" t="s">
        <v>14093</v>
      </c>
      <c r="BE520" t="s">
        <v>3574</v>
      </c>
      <c r="BF520">
        <v>344</v>
      </c>
      <c r="BG520">
        <v>517</v>
      </c>
      <c r="BH520">
        <v>0</v>
      </c>
      <c r="BI520" t="s">
        <v>1547</v>
      </c>
      <c r="BJ520">
        <v>0</v>
      </c>
      <c r="BK520">
        <v>0</v>
      </c>
      <c r="BL520">
        <v>508</v>
      </c>
      <c r="BM520" t="s">
        <v>1761</v>
      </c>
      <c r="BN520" t="s">
        <v>3574</v>
      </c>
      <c r="BO520" t="s">
        <v>7247</v>
      </c>
      <c r="BP520" t="e" cm="1">
        <v>#N/A</v>
      </c>
      <c r="BQ520" t="s">
        <v>1547</v>
      </c>
      <c r="BR520" t="s">
        <v>13858</v>
      </c>
      <c r="BS520">
        <v>66</v>
      </c>
      <c r="BT520" t="s">
        <v>5632</v>
      </c>
      <c r="BU520" t="s">
        <v>15547</v>
      </c>
      <c r="BV520" t="s">
        <v>1265</v>
      </c>
      <c r="BW520" t="s">
        <v>1762</v>
      </c>
      <c r="BX520" t="s">
        <v>1764</v>
      </c>
      <c r="BY520" t="s">
        <v>1744</v>
      </c>
      <c r="BZ520" t="s">
        <v>1547</v>
      </c>
      <c r="CA520" t="s">
        <v>1744</v>
      </c>
      <c r="CB520" t="s">
        <v>1754</v>
      </c>
      <c r="CC520"/>
      <c r="CD520" t="s">
        <v>998</v>
      </c>
      <c r="CE520" t="s">
        <v>2799</v>
      </c>
      <c r="CF520" t="s">
        <v>14094</v>
      </c>
      <c r="CG520" t="s">
        <v>14095</v>
      </c>
      <c r="CH520" t="s">
        <v>2799</v>
      </c>
      <c r="CI520" t="s">
        <v>1547</v>
      </c>
      <c r="CJ520" t="s">
        <v>3592</v>
      </c>
      <c r="CK520" t="s">
        <v>1568</v>
      </c>
      <c r="CL520"/>
      <c r="CM520"/>
      <c r="CN520" t="s">
        <v>13463</v>
      </c>
      <c r="CO520" t="s">
        <v>13277</v>
      </c>
      <c r="CP520" t="s">
        <v>13463</v>
      </c>
      <c r="CQ520" t="s">
        <v>13277</v>
      </c>
      <c r="CR520" t="s">
        <v>1547</v>
      </c>
      <c r="CS520">
        <v>8</v>
      </c>
      <c r="CT520" t="s">
        <v>13858</v>
      </c>
      <c r="CU520" t="s">
        <v>13858</v>
      </c>
      <c r="CV520" t="s">
        <v>1547</v>
      </c>
      <c r="CW520" t="s">
        <v>1547</v>
      </c>
      <c r="CX520" t="s">
        <v>1547</v>
      </c>
      <c r="CY520">
        <v>518</v>
      </c>
      <c r="CZ520" t="s">
        <v>8215</v>
      </c>
      <c r="DA520" t="s">
        <v>1547</v>
      </c>
      <c r="DB520" t="s">
        <v>1881</v>
      </c>
      <c r="DC520" t="s">
        <v>1882</v>
      </c>
      <c r="DD520" t="s">
        <v>1264</v>
      </c>
      <c r="DE520" t="s">
        <v>3575</v>
      </c>
      <c r="DF520" t="s">
        <v>1265</v>
      </c>
      <c r="DG520" t="s">
        <v>1547</v>
      </c>
      <c r="DH520" t="s">
        <v>1547</v>
      </c>
      <c r="DI520" t="s">
        <v>1892</v>
      </c>
      <c r="DJ520" t="e">
        <v>#N/A</v>
      </c>
      <c r="DK520"/>
      <c r="DL520" t="s">
        <v>1892</v>
      </c>
      <c r="DM520">
        <v>9</v>
      </c>
      <c r="DN520" t="s">
        <v>1883</v>
      </c>
      <c r="DO520" t="s">
        <v>1568</v>
      </c>
      <c r="DP520" t="b">
        <v>1</v>
      </c>
      <c r="DQ520" t="b">
        <v>0</v>
      </c>
      <c r="DR520" t="b">
        <v>0</v>
      </c>
      <c r="DS520" t="b">
        <v>0</v>
      </c>
      <c r="DT520" t="b">
        <v>0</v>
      </c>
      <c r="DU520" t="b">
        <v>0</v>
      </c>
      <c r="DV520" t="b">
        <v>0</v>
      </c>
      <c r="DW520">
        <v>0</v>
      </c>
      <c r="DX520" t="b">
        <v>0</v>
      </c>
      <c r="DY520" t="b">
        <v>0</v>
      </c>
      <c r="DZ520" t="b">
        <v>0</v>
      </c>
      <c r="EA520" t="b">
        <v>0</v>
      </c>
      <c r="EB520" t="b">
        <v>0</v>
      </c>
      <c r="EC520" t="b">
        <v>0</v>
      </c>
      <c r="ED520" t="b">
        <v>0</v>
      </c>
      <c r="EE520" t="b">
        <v>0</v>
      </c>
      <c r="EF520" t="b">
        <v>0</v>
      </c>
      <c r="EG520" t="b" cm="1">
        <v>0</v>
      </c>
      <c r="EH520" t="b">
        <v>0</v>
      </c>
      <c r="EI520" t="b">
        <v>0</v>
      </c>
      <c r="EJ520" t="b">
        <v>0</v>
      </c>
      <c r="EK520" t="s">
        <v>1547</v>
      </c>
      <c r="EL520">
        <v>0</v>
      </c>
      <c r="EM520">
        <v>8</v>
      </c>
      <c r="EN520" t="b">
        <v>0</v>
      </c>
    </row>
    <row r="521" spans="1:144" ht="126">
      <c r="A521" t="s">
        <v>13286</v>
      </c>
      <c r="B521" t="s">
        <v>1568</v>
      </c>
      <c r="C521" t="s">
        <v>3573</v>
      </c>
      <c r="D521" t="s">
        <v>13287</v>
      </c>
      <c r="E521" t="s">
        <v>13288</v>
      </c>
      <c r="F521" t="s">
        <v>3576</v>
      </c>
      <c r="G521" t="s">
        <v>3576</v>
      </c>
      <c r="H521" t="s">
        <v>3576</v>
      </c>
      <c r="I521" t="s">
        <v>2799</v>
      </c>
      <c r="J521"/>
      <c r="K521" t="s">
        <v>902</v>
      </c>
      <c r="L521" t="s">
        <v>3190</v>
      </c>
      <c r="M521" t="s">
        <v>1995</v>
      </c>
      <c r="N521"/>
      <c r="O521" s="109" t="s">
        <v>13291</v>
      </c>
      <c r="P521" t="s">
        <v>1568</v>
      </c>
      <c r="Q521" t="s">
        <v>3575</v>
      </c>
      <c r="R521" t="s">
        <v>3592</v>
      </c>
      <c r="S521"/>
      <c r="T521"/>
      <c r="U521" t="s">
        <v>13463</v>
      </c>
      <c r="V521" t="s">
        <v>13292</v>
      </c>
      <c r="W521"/>
      <c r="X521"/>
      <c r="Y521"/>
      <c r="Z521"/>
      <c r="AA521"/>
      <c r="AB521"/>
      <c r="AC521"/>
      <c r="AD521"/>
      <c r="AE521"/>
      <c r="AF521"/>
      <c r="AG521"/>
      <c r="AH521"/>
      <c r="AI521"/>
      <c r="AJ521"/>
      <c r="AK521"/>
      <c r="AL521"/>
      <c r="AM521"/>
      <c r="AN521"/>
      <c r="AO521" s="108" t="s">
        <v>43</v>
      </c>
      <c r="AP521" t="s">
        <v>2848</v>
      </c>
      <c r="AQ521">
        <v>6</v>
      </c>
      <c r="AR521" t="e">
        <v>#N/A</v>
      </c>
      <c r="AS521" t="s">
        <v>3573</v>
      </c>
      <c r="AT521" t="e">
        <v>#N/A</v>
      </c>
      <c r="AU521" t="s">
        <v>13852</v>
      </c>
      <c r="AV521" t="s">
        <v>13853</v>
      </c>
      <c r="AW521" t="s">
        <v>7258</v>
      </c>
      <c r="AX521" t="s">
        <v>1740</v>
      </c>
      <c r="AY521" t="s">
        <v>7258</v>
      </c>
      <c r="AZ521" t="s">
        <v>3575</v>
      </c>
      <c r="BA521" t="s">
        <v>13856</v>
      </c>
      <c r="BB521" t="s">
        <v>2799</v>
      </c>
      <c r="BC521" t="s">
        <v>3190</v>
      </c>
      <c r="BD521" t="s">
        <v>14112</v>
      </c>
      <c r="BE521" t="s">
        <v>3574</v>
      </c>
      <c r="BF521">
        <v>352</v>
      </c>
      <c r="BG521">
        <v>517</v>
      </c>
      <c r="BH521">
        <v>0</v>
      </c>
      <c r="BI521" t="s">
        <v>1547</v>
      </c>
      <c r="BJ521">
        <v>0</v>
      </c>
      <c r="BK521">
        <v>0</v>
      </c>
      <c r="BL521">
        <v>352</v>
      </c>
      <c r="BM521" t="s">
        <v>13861</v>
      </c>
      <c r="BN521" t="s">
        <v>3574</v>
      </c>
      <c r="BO521" t="s">
        <v>7247</v>
      </c>
      <c r="BP521" t="e" cm="1">
        <v>#N/A</v>
      </c>
      <c r="BQ521" t="s">
        <v>1547</v>
      </c>
      <c r="BR521" t="s">
        <v>13858</v>
      </c>
      <c r="BS521">
        <v>67</v>
      </c>
      <c r="BT521" t="s">
        <v>5643</v>
      </c>
      <c r="BU521" t="s">
        <v>13286</v>
      </c>
      <c r="BV521" t="s">
        <v>13287</v>
      </c>
      <c r="BW521" t="s">
        <v>13859</v>
      </c>
      <c r="BX521" t="s">
        <v>7258</v>
      </c>
      <c r="BY521" t="s">
        <v>1744</v>
      </c>
      <c r="BZ521" t="s">
        <v>1547</v>
      </c>
      <c r="CA521" t="s">
        <v>1744</v>
      </c>
      <c r="CB521" t="s">
        <v>1995</v>
      </c>
      <c r="CC521"/>
      <c r="CD521" t="s">
        <v>998</v>
      </c>
      <c r="CE521" t="s">
        <v>2799</v>
      </c>
      <c r="CF521" t="s">
        <v>14703</v>
      </c>
      <c r="CG521" t="s">
        <v>14704</v>
      </c>
      <c r="CH521" t="s">
        <v>2799</v>
      </c>
      <c r="CI521" t="s">
        <v>1547</v>
      </c>
      <c r="CJ521" t="s">
        <v>3592</v>
      </c>
      <c r="CK521" t="s">
        <v>1568</v>
      </c>
      <c r="CL521"/>
      <c r="CM521"/>
      <c r="CN521" t="s">
        <v>13463</v>
      </c>
      <c r="CO521" t="s">
        <v>13292</v>
      </c>
      <c r="CP521" t="s">
        <v>13463</v>
      </c>
      <c r="CQ521" t="s">
        <v>13292</v>
      </c>
      <c r="CR521" t="s">
        <v>1547</v>
      </c>
      <c r="CS521">
        <v>8</v>
      </c>
      <c r="CT521" t="s">
        <v>13858</v>
      </c>
      <c r="CU521" t="s">
        <v>13858</v>
      </c>
      <c r="CV521" t="s">
        <v>13858</v>
      </c>
      <c r="CW521" t="s">
        <v>1547</v>
      </c>
      <c r="CX521" t="s">
        <v>1547</v>
      </c>
      <c r="CY521">
        <v>519</v>
      </c>
      <c r="CZ521" t="s">
        <v>8219</v>
      </c>
      <c r="DA521" t="s">
        <v>1547</v>
      </c>
      <c r="DB521" t="s">
        <v>1881</v>
      </c>
      <c r="DC521" t="s">
        <v>1882</v>
      </c>
      <c r="DD521" t="s">
        <v>13852</v>
      </c>
      <c r="DE521" t="s">
        <v>3575</v>
      </c>
      <c r="DF521" t="s">
        <v>3576</v>
      </c>
      <c r="DG521" t="s">
        <v>1547</v>
      </c>
      <c r="DH521" t="s">
        <v>1547</v>
      </c>
      <c r="DI521" t="s">
        <v>1892</v>
      </c>
      <c r="DJ521" t="e">
        <v>#N/A</v>
      </c>
      <c r="DK521"/>
      <c r="DL521" t="s">
        <v>1892</v>
      </c>
      <c r="DM521">
        <v>9</v>
      </c>
      <c r="DN521" t="s">
        <v>1883</v>
      </c>
      <c r="DO521" t="s">
        <v>1568</v>
      </c>
      <c r="DP521" t="b">
        <v>1</v>
      </c>
      <c r="DQ521" t="b">
        <v>0</v>
      </c>
      <c r="DR521" t="b">
        <v>0</v>
      </c>
      <c r="DS521" t="b">
        <v>0</v>
      </c>
      <c r="DT521" t="b">
        <v>0</v>
      </c>
      <c r="DU521" t="b">
        <v>0</v>
      </c>
      <c r="DV521" t="b">
        <v>0</v>
      </c>
      <c r="DW521">
        <v>0</v>
      </c>
      <c r="DX521" t="b">
        <v>0</v>
      </c>
      <c r="DY521" t="b">
        <v>0</v>
      </c>
      <c r="DZ521" t="b">
        <v>0</v>
      </c>
      <c r="EA521" t="b">
        <v>0</v>
      </c>
      <c r="EB521" t="b">
        <v>0</v>
      </c>
      <c r="EC521" t="b">
        <v>0</v>
      </c>
      <c r="ED521" t="b">
        <v>0</v>
      </c>
      <c r="EE521" t="b">
        <v>0</v>
      </c>
      <c r="EF521" t="b">
        <v>0</v>
      </c>
      <c r="EG521" t="b" cm="1">
        <v>1</v>
      </c>
      <c r="EH521" t="b">
        <v>0</v>
      </c>
      <c r="EI521" t="b">
        <v>1</v>
      </c>
      <c r="EJ521" t="b">
        <v>1</v>
      </c>
      <c r="EK521" t="s">
        <v>14705</v>
      </c>
      <c r="EL521">
        <v>2</v>
      </c>
      <c r="EM521">
        <v>26</v>
      </c>
      <c r="EN521" t="b">
        <v>0</v>
      </c>
    </row>
    <row r="522" spans="1:144" s="119" customFormat="1" ht="47.25">
      <c r="A522"/>
      <c r="B522" t="s">
        <v>1568</v>
      </c>
      <c r="C522" t="s">
        <v>3573</v>
      </c>
      <c r="D522" t="s">
        <v>3577</v>
      </c>
      <c r="E522" t="s">
        <v>3578</v>
      </c>
      <c r="F522" t="s">
        <v>3579</v>
      </c>
      <c r="G522" t="s">
        <v>3577</v>
      </c>
      <c r="H522" s="109" t="s">
        <v>13279</v>
      </c>
      <c r="I522" t="s">
        <v>2799</v>
      </c>
      <c r="J522"/>
      <c r="K522" t="s">
        <v>902</v>
      </c>
      <c r="L522" t="s">
        <v>3190</v>
      </c>
      <c r="M522" t="s">
        <v>1749</v>
      </c>
      <c r="N522"/>
      <c r="O522" t="s">
        <v>13858</v>
      </c>
      <c r="P522" t="s">
        <v>1568</v>
      </c>
      <c r="Q522" t="s">
        <v>3575</v>
      </c>
      <c r="R522" t="s">
        <v>3592</v>
      </c>
      <c r="S522"/>
      <c r="T522"/>
      <c r="U522" t="s">
        <v>13463</v>
      </c>
      <c r="V522" t="s">
        <v>13280</v>
      </c>
      <c r="W522"/>
      <c r="X522"/>
      <c r="Y522"/>
      <c r="Z522"/>
      <c r="AA522"/>
      <c r="AB522"/>
      <c r="AC522"/>
      <c r="AD522"/>
      <c r="AE522"/>
      <c r="AF522"/>
      <c r="AG522"/>
      <c r="AH522"/>
      <c r="AI522"/>
      <c r="AJ522"/>
      <c r="AK522"/>
      <c r="AL522"/>
      <c r="AM522"/>
      <c r="AN522"/>
      <c r="AO522" s="108" t="s">
        <v>43</v>
      </c>
      <c r="AP522" t="s">
        <v>2848</v>
      </c>
      <c r="AQ522">
        <v>7</v>
      </c>
      <c r="AR522" t="e">
        <v>#N/A</v>
      </c>
      <c r="AS522" t="s">
        <v>3573</v>
      </c>
      <c r="AT522" t="e">
        <v>#N/A</v>
      </c>
      <c r="AU522" t="s">
        <v>3578</v>
      </c>
      <c r="AV522" t="s">
        <v>7260</v>
      </c>
      <c r="AW522" t="s">
        <v>7261</v>
      </c>
      <c r="AX522" t="s">
        <v>1740</v>
      </c>
      <c r="AY522" t="s">
        <v>7262</v>
      </c>
      <c r="AZ522" t="s">
        <v>3575</v>
      </c>
      <c r="BA522" t="s">
        <v>7263</v>
      </c>
      <c r="BB522" t="s">
        <v>2799</v>
      </c>
      <c r="BC522" t="s">
        <v>3190</v>
      </c>
      <c r="BD522" t="s">
        <v>7264</v>
      </c>
      <c r="BE522" t="s">
        <v>3574</v>
      </c>
      <c r="BF522">
        <v>346</v>
      </c>
      <c r="BG522">
        <v>517</v>
      </c>
      <c r="BH522">
        <v>0</v>
      </c>
      <c r="BI522" t="s">
        <v>1547</v>
      </c>
      <c r="BJ522">
        <v>0</v>
      </c>
      <c r="BK522">
        <v>0</v>
      </c>
      <c r="BL522">
        <v>395</v>
      </c>
      <c r="BM522" t="s">
        <v>15399</v>
      </c>
      <c r="BN522" t="s">
        <v>3574</v>
      </c>
      <c r="BO522" t="s">
        <v>7247</v>
      </c>
      <c r="BP522" t="e" cm="1">
        <v>#N/A</v>
      </c>
      <c r="BQ522" t="s">
        <v>1547</v>
      </c>
      <c r="BR522" t="s">
        <v>13858</v>
      </c>
      <c r="BS522">
        <v>68</v>
      </c>
      <c r="BT522" t="s">
        <v>5655</v>
      </c>
      <c r="BU522" t="s">
        <v>15548</v>
      </c>
      <c r="BV522" t="s">
        <v>3577</v>
      </c>
      <c r="BW522" t="s">
        <v>7260</v>
      </c>
      <c r="BX522" t="s">
        <v>13829</v>
      </c>
      <c r="BY522" t="s">
        <v>1744</v>
      </c>
      <c r="BZ522" t="s">
        <v>1547</v>
      </c>
      <c r="CA522" t="s">
        <v>1744</v>
      </c>
      <c r="CB522" t="s">
        <v>1749</v>
      </c>
      <c r="CC522"/>
      <c r="CD522" t="s">
        <v>998</v>
      </c>
      <c r="CE522" t="s">
        <v>2799</v>
      </c>
      <c r="CF522" t="s">
        <v>7265</v>
      </c>
      <c r="CG522" t="s">
        <v>7266</v>
      </c>
      <c r="CH522" t="s">
        <v>2799</v>
      </c>
      <c r="CI522" t="s">
        <v>1547</v>
      </c>
      <c r="CJ522" t="s">
        <v>3592</v>
      </c>
      <c r="CK522" t="s">
        <v>1568</v>
      </c>
      <c r="CL522"/>
      <c r="CM522"/>
      <c r="CN522" t="s">
        <v>13463</v>
      </c>
      <c r="CO522" t="s">
        <v>13280</v>
      </c>
      <c r="CP522" t="s">
        <v>13463</v>
      </c>
      <c r="CQ522" t="s">
        <v>13280</v>
      </c>
      <c r="CR522" t="s">
        <v>1547</v>
      </c>
      <c r="CS522">
        <v>8</v>
      </c>
      <c r="CT522" t="s">
        <v>13858</v>
      </c>
      <c r="CU522" t="s">
        <v>13858</v>
      </c>
      <c r="CV522" t="s">
        <v>13858</v>
      </c>
      <c r="CW522" t="s">
        <v>1547</v>
      </c>
      <c r="CX522" t="s">
        <v>1547</v>
      </c>
      <c r="CY522">
        <v>520</v>
      </c>
      <c r="CZ522" t="s">
        <v>8223</v>
      </c>
      <c r="DA522" t="s">
        <v>1547</v>
      </c>
      <c r="DB522" t="s">
        <v>1881</v>
      </c>
      <c r="DC522" t="s">
        <v>1882</v>
      </c>
      <c r="DD522" t="s">
        <v>3578</v>
      </c>
      <c r="DE522" t="s">
        <v>3575</v>
      </c>
      <c r="DF522" t="s">
        <v>3577</v>
      </c>
      <c r="DG522" t="s">
        <v>1547</v>
      </c>
      <c r="DH522" t="s">
        <v>1547</v>
      </c>
      <c r="DI522" t="s">
        <v>1892</v>
      </c>
      <c r="DJ522" t="e">
        <v>#N/A</v>
      </c>
      <c r="DK522"/>
      <c r="DL522" t="s">
        <v>1892</v>
      </c>
      <c r="DM522">
        <v>9</v>
      </c>
      <c r="DN522" t="s">
        <v>1883</v>
      </c>
      <c r="DO522" t="s">
        <v>1568</v>
      </c>
      <c r="DP522" t="b">
        <v>1</v>
      </c>
      <c r="DQ522" t="b">
        <v>0</v>
      </c>
      <c r="DR522" t="b">
        <v>0</v>
      </c>
      <c r="DS522" t="b">
        <v>0</v>
      </c>
      <c r="DT522" t="b">
        <v>0</v>
      </c>
      <c r="DU522" t="b">
        <v>0</v>
      </c>
      <c r="DV522" t="b">
        <v>0</v>
      </c>
      <c r="DW522">
        <v>0</v>
      </c>
      <c r="DX522" t="b">
        <v>0</v>
      </c>
      <c r="DY522" t="b">
        <v>0</v>
      </c>
      <c r="DZ522" t="b">
        <v>0</v>
      </c>
      <c r="EA522" t="b">
        <v>0</v>
      </c>
      <c r="EB522" t="b">
        <v>0</v>
      </c>
      <c r="EC522" t="b">
        <v>0</v>
      </c>
      <c r="ED522" t="b">
        <v>0</v>
      </c>
      <c r="EE522" t="b">
        <v>0</v>
      </c>
      <c r="EF522" t="b">
        <v>0</v>
      </c>
      <c r="EG522" t="b" cm="1">
        <v>0</v>
      </c>
      <c r="EH522" t="b">
        <v>0</v>
      </c>
      <c r="EI522" t="b">
        <v>0</v>
      </c>
      <c r="EJ522" t="b">
        <v>0</v>
      </c>
      <c r="EK522" t="s">
        <v>1547</v>
      </c>
      <c r="EL522">
        <v>0</v>
      </c>
      <c r="EM522">
        <v>15</v>
      </c>
      <c r="EN522" t="b">
        <v>0</v>
      </c>
    </row>
    <row r="523" spans="1:144" ht="15.75">
      <c r="A523"/>
      <c r="B523" t="s">
        <v>1568</v>
      </c>
      <c r="C523" t="s">
        <v>3573</v>
      </c>
      <c r="D523" t="s">
        <v>13283</v>
      </c>
      <c r="E523" t="s">
        <v>13284</v>
      </c>
      <c r="F523"/>
      <c r="G523" t="s">
        <v>13283</v>
      </c>
      <c r="H523" t="s">
        <v>13464</v>
      </c>
      <c r="I523" t="s">
        <v>2799</v>
      </c>
      <c r="J523"/>
      <c r="K523" t="s">
        <v>902</v>
      </c>
      <c r="L523" t="s">
        <v>3190</v>
      </c>
      <c r="M523" t="s">
        <v>1749</v>
      </c>
      <c r="N523"/>
      <c r="O523" t="s">
        <v>13858</v>
      </c>
      <c r="P523" t="s">
        <v>1568</v>
      </c>
      <c r="Q523" t="s">
        <v>3575</v>
      </c>
      <c r="R523" t="s">
        <v>3592</v>
      </c>
      <c r="S523"/>
      <c r="T523"/>
      <c r="U523" t="s">
        <v>13463</v>
      </c>
      <c r="V523" t="s">
        <v>13285</v>
      </c>
      <c r="W523"/>
      <c r="X523"/>
      <c r="Y523"/>
      <c r="Z523"/>
      <c r="AA523"/>
      <c r="AB523"/>
      <c r="AC523"/>
      <c r="AD523"/>
      <c r="AE523"/>
      <c r="AF523"/>
      <c r="AG523"/>
      <c r="AH523"/>
      <c r="AI523"/>
      <c r="AJ523"/>
      <c r="AK523"/>
      <c r="AL523"/>
      <c r="AM523"/>
      <c r="AN523"/>
      <c r="AO523" s="108" t="s">
        <v>43</v>
      </c>
      <c r="AP523" t="s">
        <v>2848</v>
      </c>
      <c r="AQ523">
        <v>8</v>
      </c>
      <c r="AR523" t="e">
        <v>#N/A</v>
      </c>
      <c r="AS523" t="s">
        <v>3573</v>
      </c>
      <c r="AT523" t="e">
        <v>#N/A</v>
      </c>
      <c r="AU523" t="s">
        <v>13284</v>
      </c>
      <c r="AV523" t="s">
        <v>13846</v>
      </c>
      <c r="AW523" t="s">
        <v>1744</v>
      </c>
      <c r="AX523" t="s">
        <v>1740</v>
      </c>
      <c r="AY523" t="s">
        <v>13847</v>
      </c>
      <c r="AZ523" t="s">
        <v>3575</v>
      </c>
      <c r="BA523" t="s">
        <v>13848</v>
      </c>
      <c r="BB523" t="s">
        <v>2799</v>
      </c>
      <c r="BC523" t="s">
        <v>3190</v>
      </c>
      <c r="BD523" t="s">
        <v>14096</v>
      </c>
      <c r="BE523" t="s">
        <v>3574</v>
      </c>
      <c r="BF523">
        <v>351</v>
      </c>
      <c r="BG523">
        <v>517</v>
      </c>
      <c r="BH523">
        <v>0</v>
      </c>
      <c r="BI523" t="s">
        <v>1547</v>
      </c>
      <c r="BJ523">
        <v>0</v>
      </c>
      <c r="BK523">
        <v>0</v>
      </c>
      <c r="BL523">
        <v>351</v>
      </c>
      <c r="BM523" t="s">
        <v>13850</v>
      </c>
      <c r="BN523" t="s">
        <v>3574</v>
      </c>
      <c r="BO523" t="s">
        <v>7247</v>
      </c>
      <c r="BP523" t="e" cm="1">
        <v>#N/A</v>
      </c>
      <c r="BQ523" t="s">
        <v>1547</v>
      </c>
      <c r="BR523" t="s">
        <v>13858</v>
      </c>
      <c r="BS523">
        <v>69</v>
      </c>
      <c r="BT523" t="s">
        <v>6043</v>
      </c>
      <c r="BU523" t="s">
        <v>15549</v>
      </c>
      <c r="BV523" t="s">
        <v>13283</v>
      </c>
      <c r="BW523" t="s">
        <v>13846</v>
      </c>
      <c r="BX523" t="s">
        <v>14097</v>
      </c>
      <c r="BY523" t="s">
        <v>1744</v>
      </c>
      <c r="BZ523" t="s">
        <v>1547</v>
      </c>
      <c r="CA523" t="s">
        <v>1744</v>
      </c>
      <c r="CB523" t="s">
        <v>1749</v>
      </c>
      <c r="CC523"/>
      <c r="CD523" t="s">
        <v>998</v>
      </c>
      <c r="CE523" t="s">
        <v>2799</v>
      </c>
      <c r="CF523" t="s">
        <v>14098</v>
      </c>
      <c r="CG523" t="s">
        <v>14099</v>
      </c>
      <c r="CH523" t="s">
        <v>2799</v>
      </c>
      <c r="CI523" t="s">
        <v>1547</v>
      </c>
      <c r="CJ523" t="s">
        <v>3592</v>
      </c>
      <c r="CK523" t="s">
        <v>1568</v>
      </c>
      <c r="CL523"/>
      <c r="CM523"/>
      <c r="CN523" t="s">
        <v>13463</v>
      </c>
      <c r="CO523" t="s">
        <v>13285</v>
      </c>
      <c r="CP523" t="s">
        <v>13463</v>
      </c>
      <c r="CQ523" t="s">
        <v>13285</v>
      </c>
      <c r="CR523" t="s">
        <v>1547</v>
      </c>
      <c r="CS523">
        <v>8</v>
      </c>
      <c r="CT523" t="s">
        <v>13858</v>
      </c>
      <c r="CU523" t="s">
        <v>13858</v>
      </c>
      <c r="CV523" t="s">
        <v>13858</v>
      </c>
      <c r="CW523" t="s">
        <v>1547</v>
      </c>
      <c r="CX523" t="s">
        <v>1547</v>
      </c>
      <c r="CY523">
        <v>521</v>
      </c>
      <c r="CZ523" t="s">
        <v>8227</v>
      </c>
      <c r="DA523" t="s">
        <v>1547</v>
      </c>
      <c r="DB523" t="s">
        <v>1881</v>
      </c>
      <c r="DC523" t="s">
        <v>1882</v>
      </c>
      <c r="DD523" t="s">
        <v>13284</v>
      </c>
      <c r="DE523" t="s">
        <v>3575</v>
      </c>
      <c r="DF523" t="s">
        <v>13283</v>
      </c>
      <c r="DG523" t="s">
        <v>1547</v>
      </c>
      <c r="DH523" t="s">
        <v>1547</v>
      </c>
      <c r="DI523" t="s">
        <v>1892</v>
      </c>
      <c r="DJ523" t="e">
        <v>#N/A</v>
      </c>
      <c r="DK523"/>
      <c r="DL523" t="s">
        <v>1892</v>
      </c>
      <c r="DM523">
        <v>9</v>
      </c>
      <c r="DN523" t="s">
        <v>1883</v>
      </c>
      <c r="DO523" t="s">
        <v>1568</v>
      </c>
      <c r="DP523" t="b">
        <v>1</v>
      </c>
      <c r="DQ523" t="b">
        <v>0</v>
      </c>
      <c r="DR523" t="b">
        <v>0</v>
      </c>
      <c r="DS523" t="b">
        <v>0</v>
      </c>
      <c r="DT523" t="b">
        <v>0</v>
      </c>
      <c r="DU523" t="b">
        <v>0</v>
      </c>
      <c r="DV523" t="b">
        <v>0</v>
      </c>
      <c r="DW523">
        <v>0</v>
      </c>
      <c r="DX523" t="b">
        <v>0</v>
      </c>
      <c r="DY523" t="b">
        <v>0</v>
      </c>
      <c r="DZ523" t="b">
        <v>0</v>
      </c>
      <c r="EA523" t="b">
        <v>0</v>
      </c>
      <c r="EB523" t="b">
        <v>0</v>
      </c>
      <c r="EC523" t="b">
        <v>0</v>
      </c>
      <c r="ED523" t="b">
        <v>0</v>
      </c>
      <c r="EE523" t="b">
        <v>0</v>
      </c>
      <c r="EF523" t="b">
        <v>0</v>
      </c>
      <c r="EG523" t="b" cm="1">
        <v>0</v>
      </c>
      <c r="EH523" t="b">
        <v>0</v>
      </c>
      <c r="EI523" t="b">
        <v>0</v>
      </c>
      <c r="EJ523" t="b">
        <v>0</v>
      </c>
      <c r="EK523" t="s">
        <v>1547</v>
      </c>
      <c r="EL523">
        <v>0</v>
      </c>
      <c r="EM523">
        <v>10</v>
      </c>
      <c r="EN523" t="b">
        <v>0</v>
      </c>
    </row>
    <row r="524" spans="1:144" ht="15.75">
      <c r="A524"/>
      <c r="B524" t="s">
        <v>1568</v>
      </c>
      <c r="C524" t="s">
        <v>3573</v>
      </c>
      <c r="D524" t="s">
        <v>4307</v>
      </c>
      <c r="E524" t="s">
        <v>4277</v>
      </c>
      <c r="F524" t="s">
        <v>4141</v>
      </c>
      <c r="G524" t="s">
        <v>4307</v>
      </c>
      <c r="H524" t="s">
        <v>4307</v>
      </c>
      <c r="I524" t="s">
        <v>2799</v>
      </c>
      <c r="J524"/>
      <c r="K524"/>
      <c r="L524" t="s">
        <v>1743</v>
      </c>
      <c r="M524" t="s">
        <v>1749</v>
      </c>
      <c r="N524"/>
      <c r="O524" t="s">
        <v>13858</v>
      </c>
      <c r="P524" t="s">
        <v>1568</v>
      </c>
      <c r="Q524" t="s">
        <v>3575</v>
      </c>
      <c r="R524" t="s">
        <v>3592</v>
      </c>
      <c r="S524"/>
      <c r="T524"/>
      <c r="U524" t="s">
        <v>13463</v>
      </c>
      <c r="V524" t="s">
        <v>13278</v>
      </c>
      <c r="W524"/>
      <c r="X524"/>
      <c r="Y524"/>
      <c r="Z524"/>
      <c r="AA524"/>
      <c r="AB524"/>
      <c r="AC524"/>
      <c r="AD524"/>
      <c r="AE524"/>
      <c r="AF524"/>
      <c r="AG524"/>
      <c r="AH524"/>
      <c r="AI524"/>
      <c r="AJ524"/>
      <c r="AK524"/>
      <c r="AL524"/>
      <c r="AM524"/>
      <c r="AN524"/>
      <c r="AO524" s="108" t="s">
        <v>43</v>
      </c>
      <c r="AP524" t="s">
        <v>2848</v>
      </c>
      <c r="AQ524">
        <v>9</v>
      </c>
      <c r="AR524" t="e">
        <v>#N/A</v>
      </c>
      <c r="AS524" t="s">
        <v>3573</v>
      </c>
      <c r="AT524" t="e">
        <v>#N/A</v>
      </c>
      <c r="AU524" t="s">
        <v>4277</v>
      </c>
      <c r="AV524" t="s">
        <v>9895</v>
      </c>
      <c r="AW524" t="s">
        <v>9471</v>
      </c>
      <c r="AX524" t="s">
        <v>1740</v>
      </c>
      <c r="AY524" t="s">
        <v>10126</v>
      </c>
      <c r="AZ524" t="s">
        <v>3575</v>
      </c>
      <c r="BA524" t="s">
        <v>9896</v>
      </c>
      <c r="BB524" t="s">
        <v>2799</v>
      </c>
      <c r="BC524" t="s">
        <v>1743</v>
      </c>
      <c r="BD524" t="s">
        <v>10127</v>
      </c>
      <c r="BE524" t="s">
        <v>3574</v>
      </c>
      <c r="BF524">
        <v>345</v>
      </c>
      <c r="BG524">
        <v>517</v>
      </c>
      <c r="BH524">
        <v>0</v>
      </c>
      <c r="BI524" t="s">
        <v>1547</v>
      </c>
      <c r="BJ524">
        <v>0</v>
      </c>
      <c r="BK524">
        <v>0</v>
      </c>
      <c r="BL524">
        <v>981</v>
      </c>
      <c r="BM524" t="s">
        <v>9897</v>
      </c>
      <c r="BN524" t="s">
        <v>3574</v>
      </c>
      <c r="BO524" t="s">
        <v>7247</v>
      </c>
      <c r="BP524" t="e" cm="1">
        <v>#N/A</v>
      </c>
      <c r="BQ524" t="s">
        <v>1547</v>
      </c>
      <c r="BR524" t="s">
        <v>13858</v>
      </c>
      <c r="BS524">
        <v>70</v>
      </c>
      <c r="BT524" t="s">
        <v>6052</v>
      </c>
      <c r="BU524" t="s">
        <v>15550</v>
      </c>
      <c r="BV524" t="s">
        <v>4307</v>
      </c>
      <c r="BW524" t="s">
        <v>9895</v>
      </c>
      <c r="BX524" t="s">
        <v>10126</v>
      </c>
      <c r="BY524" t="s">
        <v>1744</v>
      </c>
      <c r="BZ524" t="s">
        <v>1547</v>
      </c>
      <c r="CA524" t="s">
        <v>1744</v>
      </c>
      <c r="CB524" t="s">
        <v>1749</v>
      </c>
      <c r="CC524"/>
      <c r="CD524" t="s">
        <v>998</v>
      </c>
      <c r="CE524" t="s">
        <v>2799</v>
      </c>
      <c r="CF524" t="s">
        <v>14100</v>
      </c>
      <c r="CG524" t="s">
        <v>14101</v>
      </c>
      <c r="CH524" t="s">
        <v>2799</v>
      </c>
      <c r="CI524" t="s">
        <v>1547</v>
      </c>
      <c r="CJ524" t="s">
        <v>3592</v>
      </c>
      <c r="CK524" t="s">
        <v>1568</v>
      </c>
      <c r="CL524"/>
      <c r="CM524"/>
      <c r="CN524" t="s">
        <v>13463</v>
      </c>
      <c r="CO524" t="s">
        <v>13278</v>
      </c>
      <c r="CP524" t="s">
        <v>13463</v>
      </c>
      <c r="CQ524" t="s">
        <v>13278</v>
      </c>
      <c r="CR524" t="s">
        <v>1547</v>
      </c>
      <c r="CS524">
        <v>8</v>
      </c>
      <c r="CT524" t="s">
        <v>13858</v>
      </c>
      <c r="CU524" t="s">
        <v>13858</v>
      </c>
      <c r="CV524" t="s">
        <v>1547</v>
      </c>
      <c r="CW524" t="s">
        <v>1547</v>
      </c>
      <c r="CX524" t="s">
        <v>1547</v>
      </c>
      <c r="CY524">
        <v>522</v>
      </c>
      <c r="CZ524" t="s">
        <v>8231</v>
      </c>
      <c r="DA524" t="s">
        <v>1547</v>
      </c>
      <c r="DB524" t="s">
        <v>1881</v>
      </c>
      <c r="DC524" t="s">
        <v>1882</v>
      </c>
      <c r="DD524" t="s">
        <v>4277</v>
      </c>
      <c r="DE524" t="s">
        <v>3575</v>
      </c>
      <c r="DF524" t="s">
        <v>4307</v>
      </c>
      <c r="DG524" t="s">
        <v>1547</v>
      </c>
      <c r="DH524" t="s">
        <v>1547</v>
      </c>
      <c r="DI524" t="s">
        <v>1892</v>
      </c>
      <c r="DJ524" t="e">
        <v>#N/A</v>
      </c>
      <c r="DK524"/>
      <c r="DL524" t="s">
        <v>1892</v>
      </c>
      <c r="DM524">
        <v>9</v>
      </c>
      <c r="DN524" t="s">
        <v>1883</v>
      </c>
      <c r="DO524" t="s">
        <v>1568</v>
      </c>
      <c r="DP524" t="b">
        <v>1</v>
      </c>
      <c r="DQ524" t="b">
        <v>0</v>
      </c>
      <c r="DR524" t="b">
        <v>0</v>
      </c>
      <c r="DS524" t="b">
        <v>0</v>
      </c>
      <c r="DT524" t="b">
        <v>0</v>
      </c>
      <c r="DU524" t="b">
        <v>0</v>
      </c>
      <c r="DV524" t="b">
        <v>0</v>
      </c>
      <c r="DW524">
        <v>0</v>
      </c>
      <c r="DX524" t="b">
        <v>0</v>
      </c>
      <c r="DY524" t="b">
        <v>0</v>
      </c>
      <c r="DZ524" t="b">
        <v>0</v>
      </c>
      <c r="EA524" t="b">
        <v>0</v>
      </c>
      <c r="EB524" t="b">
        <v>0</v>
      </c>
      <c r="EC524" t="b">
        <v>1</v>
      </c>
      <c r="ED524" t="b">
        <v>0</v>
      </c>
      <c r="EE524" t="b">
        <v>0</v>
      </c>
      <c r="EF524" t="b">
        <v>0</v>
      </c>
      <c r="EG524" t="b" cm="1">
        <v>0</v>
      </c>
      <c r="EH524" t="b">
        <v>0</v>
      </c>
      <c r="EI524" t="b">
        <v>0</v>
      </c>
      <c r="EJ524" t="b">
        <v>1</v>
      </c>
      <c r="EK524" t="s">
        <v>5327</v>
      </c>
      <c r="EL524">
        <v>0</v>
      </c>
      <c r="EM524">
        <v>17</v>
      </c>
      <c r="EN524" t="b">
        <v>0</v>
      </c>
    </row>
    <row r="525" spans="1:144" ht="15.75">
      <c r="A525"/>
      <c r="B525" t="s">
        <v>1568</v>
      </c>
      <c r="C525" t="s">
        <v>3573</v>
      </c>
      <c r="D525" t="s">
        <v>3580</v>
      </c>
      <c r="E525" t="s">
        <v>3581</v>
      </c>
      <c r="F525" t="s">
        <v>3582</v>
      </c>
      <c r="G525" t="s">
        <v>3580</v>
      </c>
      <c r="H525" t="s">
        <v>13465</v>
      </c>
      <c r="I525" t="s">
        <v>2798</v>
      </c>
      <c r="J525" t="s">
        <v>13466</v>
      </c>
      <c r="K525" t="s">
        <v>902</v>
      </c>
      <c r="L525" t="s">
        <v>3190</v>
      </c>
      <c r="M525" t="s">
        <v>1995</v>
      </c>
      <c r="N525"/>
      <c r="O525" t="s">
        <v>13858</v>
      </c>
      <c r="P525" t="s">
        <v>1568</v>
      </c>
      <c r="Q525" t="s">
        <v>3575</v>
      </c>
      <c r="R525" t="s">
        <v>3592</v>
      </c>
      <c r="S525"/>
      <c r="T525"/>
      <c r="U525" t="s">
        <v>13463</v>
      </c>
      <c r="V525" t="s">
        <v>13467</v>
      </c>
      <c r="W525"/>
      <c r="X525"/>
      <c r="Y525"/>
      <c r="Z525"/>
      <c r="AA525"/>
      <c r="AB525"/>
      <c r="AC525"/>
      <c r="AD525"/>
      <c r="AE525"/>
      <c r="AF525"/>
      <c r="AG525"/>
      <c r="AH525"/>
      <c r="AI525"/>
      <c r="AJ525"/>
      <c r="AK525"/>
      <c r="AL525"/>
      <c r="AM525"/>
      <c r="AN525"/>
      <c r="AO525" s="108" t="s">
        <v>43</v>
      </c>
      <c r="AP525" t="s">
        <v>2848</v>
      </c>
      <c r="AQ525">
        <v>10</v>
      </c>
      <c r="AR525" t="e">
        <v>#N/A</v>
      </c>
      <c r="AS525" t="s">
        <v>3573</v>
      </c>
      <c r="AT525" t="e">
        <v>#N/A</v>
      </c>
      <c r="AU525" t="s">
        <v>3581</v>
      </c>
      <c r="AV525" t="s">
        <v>7268</v>
      </c>
      <c r="AW525" t="s">
        <v>7269</v>
      </c>
      <c r="AX525" t="s">
        <v>1740</v>
      </c>
      <c r="AY525" t="s">
        <v>7270</v>
      </c>
      <c r="AZ525" t="s">
        <v>3575</v>
      </c>
      <c r="BA525" t="s">
        <v>7271</v>
      </c>
      <c r="BB525" t="s">
        <v>2798</v>
      </c>
      <c r="BC525" t="s">
        <v>3190</v>
      </c>
      <c r="BD525" t="s">
        <v>7272</v>
      </c>
      <c r="BE525" t="s">
        <v>3574</v>
      </c>
      <c r="BF525">
        <v>525</v>
      </c>
      <c r="BG525">
        <v>517</v>
      </c>
      <c r="BH525">
        <v>0</v>
      </c>
      <c r="BI525" t="s">
        <v>1547</v>
      </c>
      <c r="BJ525">
        <v>0</v>
      </c>
      <c r="BK525" t="e" cm="1">
        <v>#N/A</v>
      </c>
      <c r="BL525" t="e" cm="1">
        <v>#N/A</v>
      </c>
      <c r="BM525" t="s">
        <v>13466</v>
      </c>
      <c r="BN525" t="s">
        <v>3574</v>
      </c>
      <c r="BO525" t="s">
        <v>7247</v>
      </c>
      <c r="BP525" t="e" cm="1">
        <v>#N/A</v>
      </c>
      <c r="BQ525" t="s">
        <v>1547</v>
      </c>
      <c r="BR525" t="s">
        <v>13858</v>
      </c>
      <c r="BS525">
        <v>71</v>
      </c>
      <c r="BT525" t="s">
        <v>6573</v>
      </c>
      <c r="BU525" t="s">
        <v>15551</v>
      </c>
      <c r="BV525" t="s">
        <v>3580</v>
      </c>
      <c r="BW525" t="s">
        <v>7268</v>
      </c>
      <c r="BX525" t="s">
        <v>14102</v>
      </c>
      <c r="BY525" t="s">
        <v>1744</v>
      </c>
      <c r="BZ525" t="s">
        <v>1547</v>
      </c>
      <c r="CA525" t="s">
        <v>1744</v>
      </c>
      <c r="CB525" t="s">
        <v>1995</v>
      </c>
      <c r="CC525"/>
      <c r="CD525" t="s">
        <v>998</v>
      </c>
      <c r="CE525" t="s">
        <v>2798</v>
      </c>
      <c r="CF525" t="s">
        <v>7273</v>
      </c>
      <c r="CG525" t="s">
        <v>7274</v>
      </c>
      <c r="CH525" t="s">
        <v>2798</v>
      </c>
      <c r="CI525" t="s">
        <v>1547</v>
      </c>
      <c r="CJ525" t="s">
        <v>3592</v>
      </c>
      <c r="CK525" t="s">
        <v>1568</v>
      </c>
      <c r="CL525"/>
      <c r="CM525"/>
      <c r="CN525" t="s">
        <v>13463</v>
      </c>
      <c r="CO525" t="s">
        <v>13467</v>
      </c>
      <c r="CP525" t="s">
        <v>13463</v>
      </c>
      <c r="CQ525" t="s">
        <v>13467</v>
      </c>
      <c r="CR525" t="s">
        <v>1547</v>
      </c>
      <c r="CS525">
        <v>8</v>
      </c>
      <c r="CT525" t="s">
        <v>13858</v>
      </c>
      <c r="CU525" t="s">
        <v>13858</v>
      </c>
      <c r="CV525" t="e">
        <v>#N/A</v>
      </c>
      <c r="CW525" t="s">
        <v>1547</v>
      </c>
      <c r="CX525" t="s">
        <v>1547</v>
      </c>
      <c r="CY525">
        <v>523</v>
      </c>
      <c r="CZ525" t="s">
        <v>8237</v>
      </c>
      <c r="DA525" t="s">
        <v>1547</v>
      </c>
      <c r="DB525" t="s">
        <v>1881</v>
      </c>
      <c r="DC525" t="s">
        <v>1882</v>
      </c>
      <c r="DD525" t="s">
        <v>3581</v>
      </c>
      <c r="DE525" t="s">
        <v>3575</v>
      </c>
      <c r="DF525" t="s">
        <v>3580</v>
      </c>
      <c r="DG525" t="s">
        <v>1547</v>
      </c>
      <c r="DH525" t="s">
        <v>1547</v>
      </c>
      <c r="DI525" t="s">
        <v>1892</v>
      </c>
      <c r="DJ525" t="e">
        <v>#N/A</v>
      </c>
      <c r="DK525"/>
      <c r="DL525" t="s">
        <v>1892</v>
      </c>
      <c r="DM525">
        <v>9</v>
      </c>
      <c r="DN525" t="s">
        <v>1883</v>
      </c>
      <c r="DO525" t="s">
        <v>1568</v>
      </c>
      <c r="DP525" t="b">
        <v>1</v>
      </c>
      <c r="DQ525" t="b">
        <v>0</v>
      </c>
      <c r="DR525" t="b">
        <v>1</v>
      </c>
      <c r="DS525" t="b">
        <v>0</v>
      </c>
      <c r="DT525" t="b">
        <v>0</v>
      </c>
      <c r="DU525" t="b">
        <v>0</v>
      </c>
      <c r="DV525" t="b">
        <v>0</v>
      </c>
      <c r="DW525">
        <v>0</v>
      </c>
      <c r="DX525" t="b">
        <v>0</v>
      </c>
      <c r="DY525" t="b">
        <v>0</v>
      </c>
      <c r="DZ525" t="b">
        <v>0</v>
      </c>
      <c r="EA525" t="b">
        <v>0</v>
      </c>
      <c r="EB525" t="b">
        <v>0</v>
      </c>
      <c r="EC525" t="b">
        <v>0</v>
      </c>
      <c r="ED525" t="b">
        <v>0</v>
      </c>
      <c r="EE525" t="b">
        <v>0</v>
      </c>
      <c r="EF525" t="b">
        <v>0</v>
      </c>
      <c r="EG525" t="b" cm="1">
        <v>1</v>
      </c>
      <c r="EH525" t="b">
        <v>0</v>
      </c>
      <c r="EI525" t="b">
        <v>0</v>
      </c>
      <c r="EJ525" t="b">
        <v>1</v>
      </c>
      <c r="EK525" t="s">
        <v>5887</v>
      </c>
      <c r="EL525">
        <v>1</v>
      </c>
      <c r="EM525">
        <v>23</v>
      </c>
      <c r="EN525" t="b">
        <v>0</v>
      </c>
    </row>
    <row r="526" spans="1:144" ht="15.75">
      <c r="A526"/>
      <c r="B526" t="s">
        <v>1568</v>
      </c>
      <c r="C526" t="s">
        <v>3573</v>
      </c>
      <c r="D526" t="s">
        <v>3583</v>
      </c>
      <c r="E526" t="s">
        <v>3584</v>
      </c>
      <c r="F526" t="s">
        <v>3585</v>
      </c>
      <c r="G526" t="s">
        <v>3583</v>
      </c>
      <c r="H526" t="s">
        <v>13468</v>
      </c>
      <c r="I526" t="s">
        <v>2798</v>
      </c>
      <c r="J526" t="s">
        <v>13466</v>
      </c>
      <c r="K526" t="s">
        <v>902</v>
      </c>
      <c r="L526" t="s">
        <v>3190</v>
      </c>
      <c r="M526" t="s">
        <v>1995</v>
      </c>
      <c r="N526"/>
      <c r="O526" t="s">
        <v>13858</v>
      </c>
      <c r="P526" t="s">
        <v>1568</v>
      </c>
      <c r="Q526" t="s">
        <v>3575</v>
      </c>
      <c r="R526" t="s">
        <v>3592</v>
      </c>
      <c r="S526"/>
      <c r="T526"/>
      <c r="U526" t="s">
        <v>13463</v>
      </c>
      <c r="V526" t="s">
        <v>13469</v>
      </c>
      <c r="W526"/>
      <c r="X526"/>
      <c r="Y526"/>
      <c r="Z526"/>
      <c r="AA526"/>
      <c r="AB526"/>
      <c r="AC526"/>
      <c r="AD526"/>
      <c r="AE526"/>
      <c r="AF526"/>
      <c r="AG526"/>
      <c r="AH526"/>
      <c r="AI526"/>
      <c r="AJ526"/>
      <c r="AK526"/>
      <c r="AL526"/>
      <c r="AM526"/>
      <c r="AN526"/>
      <c r="AO526" s="108" t="s">
        <v>43</v>
      </c>
      <c r="AP526" t="s">
        <v>2848</v>
      </c>
      <c r="AQ526">
        <v>11</v>
      </c>
      <c r="AR526" t="e">
        <v>#N/A</v>
      </c>
      <c r="AS526" t="s">
        <v>3573</v>
      </c>
      <c r="AT526" t="e">
        <v>#N/A</v>
      </c>
      <c r="AU526" t="s">
        <v>3584</v>
      </c>
      <c r="AV526" t="s">
        <v>7276</v>
      </c>
      <c r="AW526" t="s">
        <v>7277</v>
      </c>
      <c r="AX526" t="s">
        <v>1740</v>
      </c>
      <c r="AY526" t="s">
        <v>7278</v>
      </c>
      <c r="AZ526" t="s">
        <v>3575</v>
      </c>
      <c r="BA526" t="s">
        <v>7279</v>
      </c>
      <c r="BB526" t="s">
        <v>2798</v>
      </c>
      <c r="BC526" t="s">
        <v>3190</v>
      </c>
      <c r="BD526" t="s">
        <v>7280</v>
      </c>
      <c r="BE526" t="s">
        <v>3574</v>
      </c>
      <c r="BF526">
        <v>526</v>
      </c>
      <c r="BG526">
        <v>517</v>
      </c>
      <c r="BH526">
        <v>0</v>
      </c>
      <c r="BI526" t="s">
        <v>1547</v>
      </c>
      <c r="BJ526">
        <v>0</v>
      </c>
      <c r="BK526" t="e" cm="1">
        <v>#N/A</v>
      </c>
      <c r="BL526" t="e" cm="1">
        <v>#N/A</v>
      </c>
      <c r="BM526" t="s">
        <v>13466</v>
      </c>
      <c r="BN526" t="s">
        <v>3574</v>
      </c>
      <c r="BO526" t="s">
        <v>7247</v>
      </c>
      <c r="BP526" t="e" cm="1">
        <v>#N/A</v>
      </c>
      <c r="BQ526" t="s">
        <v>1547</v>
      </c>
      <c r="BR526" t="s">
        <v>13858</v>
      </c>
      <c r="BS526">
        <v>72</v>
      </c>
      <c r="BT526" t="s">
        <v>6583</v>
      </c>
      <c r="BU526" t="s">
        <v>15552</v>
      </c>
      <c r="BV526" t="s">
        <v>3583</v>
      </c>
      <c r="BW526" t="s">
        <v>7276</v>
      </c>
      <c r="BX526" t="s">
        <v>14103</v>
      </c>
      <c r="BY526" t="s">
        <v>1744</v>
      </c>
      <c r="BZ526" t="s">
        <v>1547</v>
      </c>
      <c r="CA526" t="s">
        <v>1744</v>
      </c>
      <c r="CB526" t="s">
        <v>1995</v>
      </c>
      <c r="CC526"/>
      <c r="CD526" t="s">
        <v>998</v>
      </c>
      <c r="CE526" t="s">
        <v>2798</v>
      </c>
      <c r="CF526" t="s">
        <v>7281</v>
      </c>
      <c r="CG526" t="s">
        <v>7282</v>
      </c>
      <c r="CH526" t="s">
        <v>2798</v>
      </c>
      <c r="CI526" t="s">
        <v>1547</v>
      </c>
      <c r="CJ526" t="s">
        <v>3592</v>
      </c>
      <c r="CK526" t="s">
        <v>1568</v>
      </c>
      <c r="CL526"/>
      <c r="CM526"/>
      <c r="CN526" t="s">
        <v>13463</v>
      </c>
      <c r="CO526" t="s">
        <v>13469</v>
      </c>
      <c r="CP526" t="s">
        <v>13463</v>
      </c>
      <c r="CQ526" t="s">
        <v>13469</v>
      </c>
      <c r="CR526" t="s">
        <v>1547</v>
      </c>
      <c r="CS526">
        <v>8</v>
      </c>
      <c r="CT526" t="s">
        <v>13858</v>
      </c>
      <c r="CU526" t="s">
        <v>13858</v>
      </c>
      <c r="CV526" t="e">
        <v>#N/A</v>
      </c>
      <c r="CW526" t="s">
        <v>1547</v>
      </c>
      <c r="CX526" t="s">
        <v>1547</v>
      </c>
      <c r="CY526">
        <v>524</v>
      </c>
      <c r="CZ526" t="s">
        <v>8241</v>
      </c>
      <c r="DA526" t="s">
        <v>1547</v>
      </c>
      <c r="DB526" t="s">
        <v>1881</v>
      </c>
      <c r="DC526" t="s">
        <v>1882</v>
      </c>
      <c r="DD526" t="s">
        <v>3584</v>
      </c>
      <c r="DE526" t="s">
        <v>3575</v>
      </c>
      <c r="DF526" t="s">
        <v>3583</v>
      </c>
      <c r="DG526" t="s">
        <v>1547</v>
      </c>
      <c r="DH526" t="s">
        <v>1547</v>
      </c>
      <c r="DI526" t="s">
        <v>1892</v>
      </c>
      <c r="DJ526" t="e">
        <v>#N/A</v>
      </c>
      <c r="DK526"/>
      <c r="DL526" t="s">
        <v>1892</v>
      </c>
      <c r="DM526">
        <v>9</v>
      </c>
      <c r="DN526" t="s">
        <v>1883</v>
      </c>
      <c r="DO526" t="s">
        <v>1568</v>
      </c>
      <c r="DP526" t="b">
        <v>1</v>
      </c>
      <c r="DQ526" t="b">
        <v>0</v>
      </c>
      <c r="DR526" t="b">
        <v>1</v>
      </c>
      <c r="DS526" t="b">
        <v>0</v>
      </c>
      <c r="DT526" t="b">
        <v>0</v>
      </c>
      <c r="DU526" t="b">
        <v>0</v>
      </c>
      <c r="DV526" t="b">
        <v>0</v>
      </c>
      <c r="DW526">
        <v>0</v>
      </c>
      <c r="DX526" t="b">
        <v>0</v>
      </c>
      <c r="DY526" t="b">
        <v>0</v>
      </c>
      <c r="DZ526" t="b">
        <v>0</v>
      </c>
      <c r="EA526" t="b">
        <v>0</v>
      </c>
      <c r="EB526" t="b">
        <v>0</v>
      </c>
      <c r="EC526" t="b">
        <v>0</v>
      </c>
      <c r="ED526" t="b">
        <v>0</v>
      </c>
      <c r="EE526" t="b">
        <v>0</v>
      </c>
      <c r="EF526" t="b">
        <v>0</v>
      </c>
      <c r="EG526" t="b" cm="1">
        <v>1</v>
      </c>
      <c r="EH526" t="b">
        <v>0</v>
      </c>
      <c r="EI526" t="b">
        <v>0</v>
      </c>
      <c r="EJ526" t="b">
        <v>1</v>
      </c>
      <c r="EK526" t="s">
        <v>5887</v>
      </c>
      <c r="EL526">
        <v>1</v>
      </c>
      <c r="EM526">
        <v>22</v>
      </c>
      <c r="EN526" t="b">
        <v>0</v>
      </c>
    </row>
    <row r="527" spans="1:144" ht="15.75">
      <c r="A527"/>
      <c r="B527" t="s">
        <v>1568</v>
      </c>
      <c r="C527" t="s">
        <v>3573</v>
      </c>
      <c r="D527" t="s">
        <v>3586</v>
      </c>
      <c r="E527" t="s">
        <v>3587</v>
      </c>
      <c r="F527"/>
      <c r="G527" t="s">
        <v>3586</v>
      </c>
      <c r="H527" t="s">
        <v>13382</v>
      </c>
      <c r="I527" t="s">
        <v>2798</v>
      </c>
      <c r="J527"/>
      <c r="K527" t="s">
        <v>902</v>
      </c>
      <c r="L527" t="s">
        <v>3190</v>
      </c>
      <c r="M527" t="s">
        <v>2007</v>
      </c>
      <c r="N527"/>
      <c r="O527" t="s">
        <v>13470</v>
      </c>
      <c r="P527" t="s">
        <v>1568</v>
      </c>
      <c r="Q527" t="s">
        <v>3575</v>
      </c>
      <c r="R527" t="s">
        <v>3592</v>
      </c>
      <c r="S527"/>
      <c r="T527"/>
      <c r="U527" t="s">
        <v>13463</v>
      </c>
      <c r="V527" t="s">
        <v>13383</v>
      </c>
      <c r="W527"/>
      <c r="X527"/>
      <c r="Y527"/>
      <c r="Z527"/>
      <c r="AA527"/>
      <c r="AB527"/>
      <c r="AC527"/>
      <c r="AD527"/>
      <c r="AE527"/>
      <c r="AF527"/>
      <c r="AG527"/>
      <c r="AH527"/>
      <c r="AI527"/>
      <c r="AJ527"/>
      <c r="AK527"/>
      <c r="AL527"/>
      <c r="AM527"/>
      <c r="AN527"/>
      <c r="AO527" s="108" t="s">
        <v>43</v>
      </c>
      <c r="AP527" t="s">
        <v>2848</v>
      </c>
      <c r="AQ527">
        <v>12</v>
      </c>
      <c r="AR527" t="e">
        <v>#N/A</v>
      </c>
      <c r="AS527" t="s">
        <v>3573</v>
      </c>
      <c r="AT527" t="e">
        <v>#N/A</v>
      </c>
      <c r="AU527" t="s">
        <v>3587</v>
      </c>
      <c r="AV527" t="s">
        <v>7284</v>
      </c>
      <c r="AW527" t="s">
        <v>1744</v>
      </c>
      <c r="AX527" t="s">
        <v>1740</v>
      </c>
      <c r="AY527" t="s">
        <v>7285</v>
      </c>
      <c r="AZ527" t="s">
        <v>3575</v>
      </c>
      <c r="BA527" t="s">
        <v>7286</v>
      </c>
      <c r="BB527" t="s">
        <v>2798</v>
      </c>
      <c r="BC527" t="s">
        <v>3190</v>
      </c>
      <c r="BD527" t="s">
        <v>7287</v>
      </c>
      <c r="BE527" t="s">
        <v>3574</v>
      </c>
      <c r="BF527">
        <v>387</v>
      </c>
      <c r="BG527">
        <v>517</v>
      </c>
      <c r="BH527">
        <v>0</v>
      </c>
      <c r="BI527" t="s">
        <v>1547</v>
      </c>
      <c r="BJ527">
        <v>0</v>
      </c>
      <c r="BK527">
        <v>0</v>
      </c>
      <c r="BL527">
        <v>387</v>
      </c>
      <c r="BM527" t="s">
        <v>14040</v>
      </c>
      <c r="BN527" t="s">
        <v>3574</v>
      </c>
      <c r="BO527" t="s">
        <v>7247</v>
      </c>
      <c r="BP527" t="e" cm="1">
        <v>#N/A</v>
      </c>
      <c r="BQ527" t="s">
        <v>1547</v>
      </c>
      <c r="BR527" t="s">
        <v>13858</v>
      </c>
      <c r="BS527">
        <v>73</v>
      </c>
      <c r="BT527" t="s">
        <v>6593</v>
      </c>
      <c r="BU527" t="s">
        <v>15553</v>
      </c>
      <c r="BV527" t="s">
        <v>3586</v>
      </c>
      <c r="BW527" t="s">
        <v>7284</v>
      </c>
      <c r="BX527" t="s">
        <v>14038</v>
      </c>
      <c r="BY527" t="s">
        <v>1744</v>
      </c>
      <c r="BZ527" t="s">
        <v>1547</v>
      </c>
      <c r="CA527" t="s">
        <v>1744</v>
      </c>
      <c r="CB527" t="s">
        <v>2007</v>
      </c>
      <c r="CC527"/>
      <c r="CD527" t="s">
        <v>998</v>
      </c>
      <c r="CE527" t="s">
        <v>2798</v>
      </c>
      <c r="CF527" t="s">
        <v>7288</v>
      </c>
      <c r="CG527" t="s">
        <v>7289</v>
      </c>
      <c r="CH527" t="s">
        <v>2798</v>
      </c>
      <c r="CI527" t="s">
        <v>1547</v>
      </c>
      <c r="CJ527" t="s">
        <v>3592</v>
      </c>
      <c r="CK527" t="s">
        <v>1568</v>
      </c>
      <c r="CL527"/>
      <c r="CM527"/>
      <c r="CN527" t="s">
        <v>13463</v>
      </c>
      <c r="CO527" t="s">
        <v>13383</v>
      </c>
      <c r="CP527" t="s">
        <v>13463</v>
      </c>
      <c r="CQ527" t="s">
        <v>13383</v>
      </c>
      <c r="CR527" t="s">
        <v>1547</v>
      </c>
      <c r="CS527">
        <v>8</v>
      </c>
      <c r="CT527" t="s">
        <v>13858</v>
      </c>
      <c r="CU527" t="s">
        <v>13858</v>
      </c>
      <c r="CV527" t="s">
        <v>13858</v>
      </c>
      <c r="CW527" t="s">
        <v>1547</v>
      </c>
      <c r="CX527" t="s">
        <v>1547</v>
      </c>
      <c r="CY527">
        <v>525</v>
      </c>
      <c r="CZ527" t="s">
        <v>8245</v>
      </c>
      <c r="DA527" t="s">
        <v>1547</v>
      </c>
      <c r="DB527" t="s">
        <v>1881</v>
      </c>
      <c r="DC527" t="s">
        <v>1882</v>
      </c>
      <c r="DD527" t="s">
        <v>3587</v>
      </c>
      <c r="DE527" t="s">
        <v>3575</v>
      </c>
      <c r="DF527" t="s">
        <v>3586</v>
      </c>
      <c r="DG527" t="s">
        <v>1547</v>
      </c>
      <c r="DH527" t="s">
        <v>1547</v>
      </c>
      <c r="DI527" t="s">
        <v>1892</v>
      </c>
      <c r="DJ527" t="e">
        <v>#N/A</v>
      </c>
      <c r="DK527"/>
      <c r="DL527" t="s">
        <v>1892</v>
      </c>
      <c r="DM527">
        <v>9</v>
      </c>
      <c r="DN527" t="s">
        <v>1883</v>
      </c>
      <c r="DO527" t="s">
        <v>1568</v>
      </c>
      <c r="DP527" t="b">
        <v>1</v>
      </c>
      <c r="DQ527" t="b">
        <v>0</v>
      </c>
      <c r="DR527" t="b">
        <v>0</v>
      </c>
      <c r="DS527" t="b">
        <v>0</v>
      </c>
      <c r="DT527" t="b">
        <v>0</v>
      </c>
      <c r="DU527" t="b">
        <v>0</v>
      </c>
      <c r="DV527" t="b">
        <v>0</v>
      </c>
      <c r="DW527">
        <v>0</v>
      </c>
      <c r="DX527" t="b">
        <v>0</v>
      </c>
      <c r="DY527" t="b">
        <v>0</v>
      </c>
      <c r="DZ527" t="b">
        <v>0</v>
      </c>
      <c r="EA527" t="b">
        <v>0</v>
      </c>
      <c r="EB527" t="b">
        <v>0</v>
      </c>
      <c r="EC527" t="b">
        <v>0</v>
      </c>
      <c r="ED527" t="b">
        <v>0</v>
      </c>
      <c r="EE527" t="b">
        <v>0</v>
      </c>
      <c r="EF527" t="b">
        <v>0</v>
      </c>
      <c r="EG527" t="b" cm="1">
        <v>0</v>
      </c>
      <c r="EH527" t="b">
        <v>0</v>
      </c>
      <c r="EI527" t="b">
        <v>0</v>
      </c>
      <c r="EJ527" t="b">
        <v>0</v>
      </c>
      <c r="EK527" t="s">
        <v>1547</v>
      </c>
      <c r="EL527">
        <v>0</v>
      </c>
      <c r="EM527">
        <v>12</v>
      </c>
      <c r="EN527" t="b">
        <v>0</v>
      </c>
    </row>
    <row r="528" spans="1:144" ht="15.75">
      <c r="A528"/>
      <c r="B528" t="s">
        <v>1568</v>
      </c>
      <c r="C528" t="s">
        <v>3573</v>
      </c>
      <c r="D528" t="s">
        <v>13471</v>
      </c>
      <c r="E528" t="s">
        <v>13472</v>
      </c>
      <c r="F528"/>
      <c r="G528" t="s">
        <v>13471</v>
      </c>
      <c r="H528" t="s">
        <v>13471</v>
      </c>
      <c r="I528" t="s">
        <v>1244</v>
      </c>
      <c r="J528"/>
      <c r="K528"/>
      <c r="L528"/>
      <c r="M528"/>
      <c r="N528"/>
      <c r="O528" t="s">
        <v>13858</v>
      </c>
      <c r="P528" t="s">
        <v>1568</v>
      </c>
      <c r="Q528" t="s">
        <v>3575</v>
      </c>
      <c r="R528" t="s">
        <v>3592</v>
      </c>
      <c r="S528"/>
      <c r="T528"/>
      <c r="U528" t="s">
        <v>13473</v>
      </c>
      <c r="V528"/>
      <c r="W528"/>
      <c r="X528"/>
      <c r="Y528"/>
      <c r="Z528"/>
      <c r="AA528"/>
      <c r="AB528"/>
      <c r="AC528"/>
      <c r="AD528"/>
      <c r="AE528"/>
      <c r="AF528"/>
      <c r="AG528"/>
      <c r="AH528"/>
      <c r="AI528"/>
      <c r="AJ528"/>
      <c r="AK528"/>
      <c r="AL528"/>
      <c r="AM528"/>
      <c r="AN528"/>
      <c r="AO528" s="108" t="s">
        <v>43</v>
      </c>
      <c r="AP528" t="s">
        <v>2848</v>
      </c>
      <c r="AQ528">
        <v>13</v>
      </c>
      <c r="AR528" t="e">
        <v>#N/A</v>
      </c>
      <c r="AS528" t="s">
        <v>3573</v>
      </c>
      <c r="AT528" t="e">
        <v>#N/A</v>
      </c>
      <c r="AU528" t="s">
        <v>13472</v>
      </c>
      <c r="AV528" t="s">
        <v>14104</v>
      </c>
      <c r="AW528" t="s">
        <v>1744</v>
      </c>
      <c r="AX528" t="s">
        <v>1740</v>
      </c>
      <c r="AY528" t="s">
        <v>14105</v>
      </c>
      <c r="AZ528" t="s">
        <v>3575</v>
      </c>
      <c r="BA528" t="s">
        <v>14106</v>
      </c>
      <c r="BB528" t="s">
        <v>1244</v>
      </c>
      <c r="BC528" t="s">
        <v>1547</v>
      </c>
      <c r="BD528" t="s">
        <v>14107</v>
      </c>
      <c r="BE528" t="s">
        <v>13471</v>
      </c>
      <c r="BF528">
        <v>528</v>
      </c>
      <c r="BG528">
        <v>0</v>
      </c>
      <c r="BH528">
        <v>0</v>
      </c>
      <c r="BI528" t="s">
        <v>1547</v>
      </c>
      <c r="BJ528">
        <v>0</v>
      </c>
      <c r="BK528">
        <v>0</v>
      </c>
      <c r="BL528">
        <v>0</v>
      </c>
      <c r="BM528" t="s">
        <v>1547</v>
      </c>
      <c r="BN528" t="s">
        <v>1547</v>
      </c>
      <c r="BO528" t="s">
        <v>1547</v>
      </c>
      <c r="BP528" t="s" cm="1">
        <v>1547</v>
      </c>
      <c r="BQ528" t="s">
        <v>1547</v>
      </c>
      <c r="BR528" t="s">
        <v>13858</v>
      </c>
      <c r="BS528">
        <v>74</v>
      </c>
      <c r="BT528" t="s">
        <v>6602</v>
      </c>
      <c r="BU528" t="s">
        <v>15554</v>
      </c>
      <c r="BV528" t="s">
        <v>13471</v>
      </c>
      <c r="BW528" t="s">
        <v>14104</v>
      </c>
      <c r="BX528" t="s">
        <v>14105</v>
      </c>
      <c r="BY528" t="s">
        <v>1744</v>
      </c>
      <c r="BZ528" t="s">
        <v>1547</v>
      </c>
      <c r="CA528" t="s">
        <v>1744</v>
      </c>
      <c r="CB528" t="s">
        <v>1547</v>
      </c>
      <c r="CC528"/>
      <c r="CD528" t="s">
        <v>998</v>
      </c>
      <c r="CE528" t="s">
        <v>1244</v>
      </c>
      <c r="CF528" t="s">
        <v>13472</v>
      </c>
      <c r="CG528" t="s">
        <v>14104</v>
      </c>
      <c r="CH528" t="s">
        <v>1244</v>
      </c>
      <c r="CI528" t="s">
        <v>1547</v>
      </c>
      <c r="CJ528" t="s">
        <v>3592</v>
      </c>
      <c r="CK528" t="s">
        <v>1568</v>
      </c>
      <c r="CL528"/>
      <c r="CM528"/>
      <c r="CN528" t="s">
        <v>13473</v>
      </c>
      <c r="CO528" t="s">
        <v>1547</v>
      </c>
      <c r="CP528" t="s">
        <v>13473</v>
      </c>
      <c r="CQ528" t="s">
        <v>1547</v>
      </c>
      <c r="CR528" t="s">
        <v>1547</v>
      </c>
      <c r="CS528">
        <v>8</v>
      </c>
      <c r="CT528" t="s">
        <v>13858</v>
      </c>
      <c r="CU528" t="s">
        <v>13858</v>
      </c>
      <c r="CV528" t="s">
        <v>13858</v>
      </c>
      <c r="CW528" t="s">
        <v>1547</v>
      </c>
      <c r="CX528" t="s">
        <v>1547</v>
      </c>
      <c r="CY528">
        <v>526</v>
      </c>
      <c r="CZ528" t="s">
        <v>8249</v>
      </c>
      <c r="DA528" t="s">
        <v>1547</v>
      </c>
      <c r="DB528" t="s">
        <v>1881</v>
      </c>
      <c r="DC528" t="s">
        <v>1882</v>
      </c>
      <c r="DD528" t="s">
        <v>13472</v>
      </c>
      <c r="DE528" t="s">
        <v>3575</v>
      </c>
      <c r="DF528" t="s">
        <v>13471</v>
      </c>
      <c r="DG528" t="s">
        <v>1547</v>
      </c>
      <c r="DH528" t="s">
        <v>1547</v>
      </c>
      <c r="DI528" t="s">
        <v>1892</v>
      </c>
      <c r="DJ528" t="e">
        <v>#N/A</v>
      </c>
      <c r="DK528"/>
      <c r="DL528" t="s">
        <v>1892</v>
      </c>
      <c r="DM528">
        <v>9</v>
      </c>
      <c r="DN528" t="s">
        <v>1883</v>
      </c>
      <c r="DO528" t="s">
        <v>1568</v>
      </c>
      <c r="DP528" t="b">
        <v>1</v>
      </c>
      <c r="DQ528" t="b">
        <v>0</v>
      </c>
      <c r="DR528" t="b">
        <v>1</v>
      </c>
      <c r="DS528" t="b">
        <v>0</v>
      </c>
      <c r="DT528" t="b">
        <v>0</v>
      </c>
      <c r="DU528" t="b">
        <v>0</v>
      </c>
      <c r="DV528" t="b">
        <v>1</v>
      </c>
      <c r="DW528">
        <v>0</v>
      </c>
      <c r="DX528" t="b">
        <v>0</v>
      </c>
      <c r="DY528" t="b">
        <v>0</v>
      </c>
      <c r="DZ528" t="b">
        <v>0</v>
      </c>
      <c r="EA528" t="b">
        <v>0</v>
      </c>
      <c r="EB528" t="b">
        <v>0</v>
      </c>
      <c r="EC528" t="b">
        <v>0</v>
      </c>
      <c r="ED528" t="b">
        <v>0</v>
      </c>
      <c r="EE528" t="b">
        <v>1</v>
      </c>
      <c r="EF528" t="b">
        <v>0</v>
      </c>
      <c r="EG528" t="b" cm="1">
        <v>0</v>
      </c>
      <c r="EH528" t="b">
        <v>0</v>
      </c>
      <c r="EI528" t="b">
        <v>0</v>
      </c>
      <c r="EJ528" t="b">
        <v>1</v>
      </c>
      <c r="EK528" t="s">
        <v>1956</v>
      </c>
      <c r="EL528">
        <v>1</v>
      </c>
      <c r="EM528">
        <v>16</v>
      </c>
      <c r="EN528" t="b">
        <v>0</v>
      </c>
    </row>
    <row r="529" spans="1:144" ht="15.75">
      <c r="A529"/>
      <c r="B529" t="s">
        <v>1568</v>
      </c>
      <c r="C529" t="s">
        <v>3573</v>
      </c>
      <c r="D529" t="s">
        <v>1249</v>
      </c>
      <c r="E529" t="s">
        <v>1248</v>
      </c>
      <c r="F529" t="s">
        <v>1245</v>
      </c>
      <c r="G529" t="s">
        <v>3603</v>
      </c>
      <c r="H529" t="s">
        <v>3604</v>
      </c>
      <c r="I529" t="s">
        <v>2799</v>
      </c>
      <c r="J529"/>
      <c r="K529" t="s">
        <v>902</v>
      </c>
      <c r="L529" t="s">
        <v>3190</v>
      </c>
      <c r="M529" t="s">
        <v>1754</v>
      </c>
      <c r="N529"/>
      <c r="O529" t="s">
        <v>13858</v>
      </c>
      <c r="P529" t="s">
        <v>1568</v>
      </c>
      <c r="Q529" t="s">
        <v>3575</v>
      </c>
      <c r="R529" t="s">
        <v>3592</v>
      </c>
      <c r="S529"/>
      <c r="T529"/>
      <c r="U529" t="s">
        <v>13473</v>
      </c>
      <c r="V529" t="s">
        <v>13126</v>
      </c>
      <c r="W529"/>
      <c r="X529"/>
      <c r="Y529"/>
      <c r="Z529"/>
      <c r="AA529"/>
      <c r="AB529"/>
      <c r="AC529"/>
      <c r="AD529"/>
      <c r="AE529"/>
      <c r="AF529"/>
      <c r="AG529"/>
      <c r="AH529"/>
      <c r="AI529"/>
      <c r="AJ529"/>
      <c r="AK529"/>
      <c r="AL529"/>
      <c r="AM529"/>
      <c r="AN529"/>
      <c r="AO529" s="108" t="s">
        <v>43</v>
      </c>
      <c r="AP529" t="s">
        <v>2848</v>
      </c>
      <c r="AQ529">
        <v>14</v>
      </c>
      <c r="AR529" t="e">
        <v>#N/A</v>
      </c>
      <c r="AS529" t="s">
        <v>3573</v>
      </c>
      <c r="AT529" t="e">
        <v>#N/A</v>
      </c>
      <c r="AU529" t="s">
        <v>1248</v>
      </c>
      <c r="AV529" t="s">
        <v>1751</v>
      </c>
      <c r="AW529" t="s">
        <v>1741</v>
      </c>
      <c r="AX529" t="s">
        <v>1740</v>
      </c>
      <c r="AY529" t="s">
        <v>7320</v>
      </c>
      <c r="AZ529" t="s">
        <v>3575</v>
      </c>
      <c r="BA529" t="s">
        <v>1896</v>
      </c>
      <c r="BB529" t="s">
        <v>2799</v>
      </c>
      <c r="BC529" t="s">
        <v>3190</v>
      </c>
      <c r="BD529" t="s">
        <v>5682</v>
      </c>
      <c r="BE529" t="s">
        <v>13471</v>
      </c>
      <c r="BF529">
        <v>4</v>
      </c>
      <c r="BG529">
        <v>528</v>
      </c>
      <c r="BH529">
        <v>0</v>
      </c>
      <c r="BI529" t="s">
        <v>1547</v>
      </c>
      <c r="BJ529">
        <v>0</v>
      </c>
      <c r="BK529">
        <v>0</v>
      </c>
      <c r="BL529">
        <v>4</v>
      </c>
      <c r="BM529" t="s">
        <v>1750</v>
      </c>
      <c r="BN529" t="s">
        <v>13472</v>
      </c>
      <c r="BO529" t="s">
        <v>14104</v>
      </c>
      <c r="BP529" t="e" cm="1">
        <v>#N/A</v>
      </c>
      <c r="BQ529" t="s">
        <v>1547</v>
      </c>
      <c r="BR529" t="s">
        <v>13858</v>
      </c>
      <c r="BS529">
        <v>75</v>
      </c>
      <c r="BT529" t="s">
        <v>6872</v>
      </c>
      <c r="BU529" t="s">
        <v>15555</v>
      </c>
      <c r="BV529" t="s">
        <v>1249</v>
      </c>
      <c r="BW529" t="s">
        <v>1751</v>
      </c>
      <c r="BX529" t="s">
        <v>7321</v>
      </c>
      <c r="BY529" t="s">
        <v>1744</v>
      </c>
      <c r="BZ529" t="s">
        <v>1547</v>
      </c>
      <c r="CA529" t="s">
        <v>1744</v>
      </c>
      <c r="CB529" t="s">
        <v>1754</v>
      </c>
      <c r="CC529"/>
      <c r="CD529" t="s">
        <v>998</v>
      </c>
      <c r="CE529" t="s">
        <v>2799</v>
      </c>
      <c r="CF529" t="s">
        <v>14108</v>
      </c>
      <c r="CG529" t="s">
        <v>14109</v>
      </c>
      <c r="CH529" t="s">
        <v>2799</v>
      </c>
      <c r="CI529" t="s">
        <v>1547</v>
      </c>
      <c r="CJ529" t="s">
        <v>3592</v>
      </c>
      <c r="CK529" t="s">
        <v>1568</v>
      </c>
      <c r="CL529"/>
      <c r="CM529"/>
      <c r="CN529" t="s">
        <v>13473</v>
      </c>
      <c r="CO529" t="s">
        <v>13126</v>
      </c>
      <c r="CP529" t="s">
        <v>13473</v>
      </c>
      <c r="CQ529" t="s">
        <v>13126</v>
      </c>
      <c r="CR529" t="s">
        <v>1547</v>
      </c>
      <c r="CS529">
        <v>8</v>
      </c>
      <c r="CT529" t="s">
        <v>13858</v>
      </c>
      <c r="CU529" t="s">
        <v>13858</v>
      </c>
      <c r="CV529" t="s">
        <v>1547</v>
      </c>
      <c r="CW529" t="s">
        <v>1547</v>
      </c>
      <c r="CX529" t="s">
        <v>1547</v>
      </c>
      <c r="CY529">
        <v>527</v>
      </c>
      <c r="CZ529" t="s">
        <v>8253</v>
      </c>
      <c r="DA529" t="s">
        <v>1547</v>
      </c>
      <c r="DB529" t="s">
        <v>1881</v>
      </c>
      <c r="DC529" t="s">
        <v>1882</v>
      </c>
      <c r="DD529" t="s">
        <v>1248</v>
      </c>
      <c r="DE529" t="s">
        <v>3575</v>
      </c>
      <c r="DF529" t="s">
        <v>3603</v>
      </c>
      <c r="DG529" t="s">
        <v>1547</v>
      </c>
      <c r="DH529" t="s">
        <v>1547</v>
      </c>
      <c r="DI529" t="s">
        <v>1892</v>
      </c>
      <c r="DJ529" t="e">
        <v>#N/A</v>
      </c>
      <c r="DK529"/>
      <c r="DL529" t="s">
        <v>1892</v>
      </c>
      <c r="DM529">
        <v>9</v>
      </c>
      <c r="DN529" t="s">
        <v>1883</v>
      </c>
      <c r="DO529" t="s">
        <v>1568</v>
      </c>
      <c r="DP529" t="b">
        <v>1</v>
      </c>
      <c r="DQ529" t="b">
        <v>0</v>
      </c>
      <c r="DR529" t="b">
        <v>0</v>
      </c>
      <c r="DS529" t="b">
        <v>0</v>
      </c>
      <c r="DT529" t="b">
        <v>0</v>
      </c>
      <c r="DU529" t="b">
        <v>0</v>
      </c>
      <c r="DV529" t="b">
        <v>0</v>
      </c>
      <c r="DW529">
        <v>0</v>
      </c>
      <c r="DX529" t="b">
        <v>0</v>
      </c>
      <c r="DY529" t="b">
        <v>0</v>
      </c>
      <c r="DZ529" t="b">
        <v>0</v>
      </c>
      <c r="EA529" t="b">
        <v>0</v>
      </c>
      <c r="EB529" t="b">
        <v>0</v>
      </c>
      <c r="EC529" t="b">
        <v>0</v>
      </c>
      <c r="ED529" t="b">
        <v>0</v>
      </c>
      <c r="EE529" t="b">
        <v>0</v>
      </c>
      <c r="EF529" t="b">
        <v>0</v>
      </c>
      <c r="EG529" t="b" cm="1">
        <v>0</v>
      </c>
      <c r="EH529" t="b">
        <v>0</v>
      </c>
      <c r="EI529" t="b">
        <v>0</v>
      </c>
      <c r="EJ529" t="b">
        <v>0</v>
      </c>
      <c r="EK529" t="s">
        <v>1547</v>
      </c>
      <c r="EL529">
        <v>0</v>
      </c>
      <c r="EM529">
        <v>7</v>
      </c>
      <c r="EN529" t="b">
        <v>0</v>
      </c>
    </row>
    <row r="530" spans="1:144" ht="15.75">
      <c r="A530"/>
      <c r="B530" t="s">
        <v>1568</v>
      </c>
      <c r="C530" t="s">
        <v>3573</v>
      </c>
      <c r="D530" t="s">
        <v>1254</v>
      </c>
      <c r="E530" t="s">
        <v>1253</v>
      </c>
      <c r="F530" t="s">
        <v>1278</v>
      </c>
      <c r="G530" t="s">
        <v>1254</v>
      </c>
      <c r="H530" t="s">
        <v>1946</v>
      </c>
      <c r="I530" t="s">
        <v>2799</v>
      </c>
      <c r="J530"/>
      <c r="K530" t="s">
        <v>902</v>
      </c>
      <c r="L530" t="s">
        <v>3190</v>
      </c>
      <c r="M530" t="s">
        <v>1754</v>
      </c>
      <c r="N530"/>
      <c r="O530" t="s">
        <v>13858</v>
      </c>
      <c r="P530" t="s">
        <v>1568</v>
      </c>
      <c r="Q530" t="s">
        <v>3575</v>
      </c>
      <c r="R530" t="s">
        <v>3592</v>
      </c>
      <c r="S530"/>
      <c r="T530"/>
      <c r="U530" t="s">
        <v>13473</v>
      </c>
      <c r="V530" t="s">
        <v>4373</v>
      </c>
      <c r="W530"/>
      <c r="X530"/>
      <c r="Y530"/>
      <c r="Z530"/>
      <c r="AA530"/>
      <c r="AB530"/>
      <c r="AC530"/>
      <c r="AD530"/>
      <c r="AE530"/>
      <c r="AF530"/>
      <c r="AG530"/>
      <c r="AH530"/>
      <c r="AI530"/>
      <c r="AJ530"/>
      <c r="AK530"/>
      <c r="AL530"/>
      <c r="AM530"/>
      <c r="AN530"/>
      <c r="AO530" s="108" t="s">
        <v>43</v>
      </c>
      <c r="AP530" t="s">
        <v>2848</v>
      </c>
      <c r="AQ530">
        <v>15</v>
      </c>
      <c r="AR530" t="e">
        <v>#N/A</v>
      </c>
      <c r="AS530" t="s">
        <v>3573</v>
      </c>
      <c r="AT530" t="e">
        <v>#N/A</v>
      </c>
      <c r="AU530" t="s">
        <v>1253</v>
      </c>
      <c r="AV530" t="s">
        <v>1766</v>
      </c>
      <c r="AW530" t="s">
        <v>1787</v>
      </c>
      <c r="AX530" t="s">
        <v>1740</v>
      </c>
      <c r="AY530" t="s">
        <v>1793</v>
      </c>
      <c r="AZ530" t="s">
        <v>3575</v>
      </c>
      <c r="BA530" t="s">
        <v>1913</v>
      </c>
      <c r="BB530" t="s">
        <v>2799</v>
      </c>
      <c r="BC530" t="s">
        <v>3190</v>
      </c>
      <c r="BD530" t="s">
        <v>7254</v>
      </c>
      <c r="BE530" t="s">
        <v>13471</v>
      </c>
      <c r="BF530">
        <v>343</v>
      </c>
      <c r="BG530">
        <v>528</v>
      </c>
      <c r="BH530">
        <v>0</v>
      </c>
      <c r="BI530" t="s">
        <v>1547</v>
      </c>
      <c r="BJ530">
        <v>0</v>
      </c>
      <c r="BK530">
        <v>0</v>
      </c>
      <c r="BL530">
        <v>515</v>
      </c>
      <c r="BM530" t="s">
        <v>1770</v>
      </c>
      <c r="BN530" t="s">
        <v>13472</v>
      </c>
      <c r="BO530" t="s">
        <v>14104</v>
      </c>
      <c r="BP530" t="e" cm="1">
        <v>#N/A</v>
      </c>
      <c r="BQ530" t="s">
        <v>1547</v>
      </c>
      <c r="BR530" t="s">
        <v>13858</v>
      </c>
      <c r="BS530">
        <v>76</v>
      </c>
      <c r="BT530" t="s">
        <v>6875</v>
      </c>
      <c r="BU530" t="s">
        <v>15556</v>
      </c>
      <c r="BV530" t="s">
        <v>1254</v>
      </c>
      <c r="BW530" t="s">
        <v>1766</v>
      </c>
      <c r="BX530" t="s">
        <v>1794</v>
      </c>
      <c r="BY530" t="s">
        <v>1744</v>
      </c>
      <c r="BZ530" t="s">
        <v>1547</v>
      </c>
      <c r="CA530" t="s">
        <v>1744</v>
      </c>
      <c r="CB530" t="s">
        <v>1754</v>
      </c>
      <c r="CC530"/>
      <c r="CD530" t="s">
        <v>998</v>
      </c>
      <c r="CE530" t="s">
        <v>2799</v>
      </c>
      <c r="CF530" t="s">
        <v>14110</v>
      </c>
      <c r="CG530" t="s">
        <v>14111</v>
      </c>
      <c r="CH530" t="s">
        <v>2799</v>
      </c>
      <c r="CI530" t="s">
        <v>1547</v>
      </c>
      <c r="CJ530" t="s">
        <v>3592</v>
      </c>
      <c r="CK530" t="s">
        <v>1568</v>
      </c>
      <c r="CL530"/>
      <c r="CM530"/>
      <c r="CN530" t="s">
        <v>13473</v>
      </c>
      <c r="CO530" t="s">
        <v>4373</v>
      </c>
      <c r="CP530" t="s">
        <v>13473</v>
      </c>
      <c r="CQ530" t="s">
        <v>4373</v>
      </c>
      <c r="CR530" t="s">
        <v>1547</v>
      </c>
      <c r="CS530">
        <v>8</v>
      </c>
      <c r="CT530" t="s">
        <v>13858</v>
      </c>
      <c r="CU530" t="s">
        <v>13858</v>
      </c>
      <c r="CV530" t="s">
        <v>1547</v>
      </c>
      <c r="CW530" t="s">
        <v>1547</v>
      </c>
      <c r="CX530" t="s">
        <v>1547</v>
      </c>
      <c r="CY530">
        <v>528</v>
      </c>
      <c r="CZ530" t="s">
        <v>8257</v>
      </c>
      <c r="DA530" t="s">
        <v>1547</v>
      </c>
      <c r="DB530" t="s">
        <v>1881</v>
      </c>
      <c r="DC530" t="s">
        <v>1882</v>
      </c>
      <c r="DD530" t="s">
        <v>1253</v>
      </c>
      <c r="DE530" t="s">
        <v>3575</v>
      </c>
      <c r="DF530" t="s">
        <v>1254</v>
      </c>
      <c r="DG530" t="s">
        <v>1547</v>
      </c>
      <c r="DH530" t="s">
        <v>1547</v>
      </c>
      <c r="DI530" t="s">
        <v>1892</v>
      </c>
      <c r="DJ530" t="e">
        <v>#N/A</v>
      </c>
      <c r="DK530"/>
      <c r="DL530" t="s">
        <v>1892</v>
      </c>
      <c r="DM530">
        <v>9</v>
      </c>
      <c r="DN530" t="s">
        <v>1883</v>
      </c>
      <c r="DO530" t="s">
        <v>1568</v>
      </c>
      <c r="DP530" t="b">
        <v>1</v>
      </c>
      <c r="DQ530" t="b">
        <v>0</v>
      </c>
      <c r="DR530" t="b">
        <v>0</v>
      </c>
      <c r="DS530" t="b">
        <v>0</v>
      </c>
      <c r="DT530" t="b">
        <v>0</v>
      </c>
      <c r="DU530" t="b">
        <v>0</v>
      </c>
      <c r="DV530" t="b">
        <v>0</v>
      </c>
      <c r="DW530">
        <v>0</v>
      </c>
      <c r="DX530" t="b">
        <v>0</v>
      </c>
      <c r="DY530" t="b">
        <v>0</v>
      </c>
      <c r="DZ530" t="b">
        <v>0</v>
      </c>
      <c r="EA530" t="b">
        <v>0</v>
      </c>
      <c r="EB530" t="b">
        <v>0</v>
      </c>
      <c r="EC530" t="b">
        <v>1</v>
      </c>
      <c r="ED530" t="b">
        <v>0</v>
      </c>
      <c r="EE530" t="b">
        <v>0</v>
      </c>
      <c r="EF530" t="b">
        <v>0</v>
      </c>
      <c r="EG530" t="b" cm="1">
        <v>0</v>
      </c>
      <c r="EH530" t="b">
        <v>0</v>
      </c>
      <c r="EI530" t="b">
        <v>0</v>
      </c>
      <c r="EJ530" t="b">
        <v>1</v>
      </c>
      <c r="EK530" t="s">
        <v>5327</v>
      </c>
      <c r="EL530">
        <v>0</v>
      </c>
      <c r="EM530">
        <v>7</v>
      </c>
      <c r="EN530" t="b">
        <v>0</v>
      </c>
    </row>
    <row r="531" spans="1:144" ht="126">
      <c r="A531" t="s">
        <v>13286</v>
      </c>
      <c r="B531" t="s">
        <v>1568</v>
      </c>
      <c r="C531" t="s">
        <v>3573</v>
      </c>
      <c r="D531" t="s">
        <v>13287</v>
      </c>
      <c r="E531" t="s">
        <v>13288</v>
      </c>
      <c r="F531" t="s">
        <v>13289</v>
      </c>
      <c r="G531" t="s">
        <v>13290</v>
      </c>
      <c r="H531"/>
      <c r="I531" t="s">
        <v>2799</v>
      </c>
      <c r="J531"/>
      <c r="K531"/>
      <c r="L531"/>
      <c r="M531"/>
      <c r="N531"/>
      <c r="O531" s="109" t="s">
        <v>13291</v>
      </c>
      <c r="P531" t="s">
        <v>1568</v>
      </c>
      <c r="Q531" t="s">
        <v>3575</v>
      </c>
      <c r="R531" t="s">
        <v>3592</v>
      </c>
      <c r="S531"/>
      <c r="T531"/>
      <c r="U531" t="s">
        <v>13473</v>
      </c>
      <c r="V531" t="s">
        <v>13292</v>
      </c>
      <c r="W531"/>
      <c r="X531"/>
      <c r="Y531"/>
      <c r="Z531"/>
      <c r="AA531"/>
      <c r="AB531"/>
      <c r="AC531"/>
      <c r="AD531"/>
      <c r="AE531"/>
      <c r="AF531"/>
      <c r="AG531"/>
      <c r="AH531"/>
      <c r="AI531"/>
      <c r="AJ531"/>
      <c r="AK531"/>
      <c r="AL531"/>
      <c r="AM531"/>
      <c r="AN531"/>
      <c r="AO531" s="108" t="s">
        <v>43</v>
      </c>
      <c r="AP531" t="s">
        <v>2848</v>
      </c>
      <c r="AQ531">
        <v>16</v>
      </c>
      <c r="AR531" t="e">
        <v>#N/A</v>
      </c>
      <c r="AS531" t="s">
        <v>3573</v>
      </c>
      <c r="AT531" t="e">
        <v>#N/A</v>
      </c>
      <c r="AU531" t="s">
        <v>13852</v>
      </c>
      <c r="AV531" t="s">
        <v>13853</v>
      </c>
      <c r="AW531" t="s">
        <v>13854</v>
      </c>
      <c r="AX531" t="s">
        <v>1740</v>
      </c>
      <c r="AY531" t="s">
        <v>13855</v>
      </c>
      <c r="AZ531" t="s">
        <v>3575</v>
      </c>
      <c r="BA531" t="s">
        <v>13856</v>
      </c>
      <c r="BB531" t="s">
        <v>2799</v>
      </c>
      <c r="BC531" t="s">
        <v>1547</v>
      </c>
      <c r="BD531" t="s">
        <v>14112</v>
      </c>
      <c r="BE531" t="s">
        <v>13471</v>
      </c>
      <c r="BF531">
        <v>352</v>
      </c>
      <c r="BG531">
        <v>528</v>
      </c>
      <c r="BH531">
        <v>0</v>
      </c>
      <c r="BI531" t="s">
        <v>1547</v>
      </c>
      <c r="BJ531">
        <v>0</v>
      </c>
      <c r="BK531">
        <v>0</v>
      </c>
      <c r="BL531">
        <v>352</v>
      </c>
      <c r="BM531" t="s">
        <v>13861</v>
      </c>
      <c r="BN531" t="s">
        <v>13472</v>
      </c>
      <c r="BO531" t="s">
        <v>14104</v>
      </c>
      <c r="BP531" t="e" cm="1">
        <v>#N/A</v>
      </c>
      <c r="BQ531" t="s">
        <v>1547</v>
      </c>
      <c r="BR531" t="s">
        <v>13858</v>
      </c>
      <c r="BS531">
        <v>77</v>
      </c>
      <c r="BT531" t="s">
        <v>6880</v>
      </c>
      <c r="BU531" t="s">
        <v>13286</v>
      </c>
      <c r="BV531" t="s">
        <v>13287</v>
      </c>
      <c r="BW531" t="s">
        <v>13859</v>
      </c>
      <c r="BX531" t="s">
        <v>1744</v>
      </c>
      <c r="BY531" t="s">
        <v>1744</v>
      </c>
      <c r="BZ531" t="s">
        <v>1547</v>
      </c>
      <c r="CA531" t="s">
        <v>1744</v>
      </c>
      <c r="CB531" t="s">
        <v>1547</v>
      </c>
      <c r="CC531"/>
      <c r="CD531" t="s">
        <v>998</v>
      </c>
      <c r="CE531" t="s">
        <v>2799</v>
      </c>
      <c r="CF531" t="s">
        <v>14113</v>
      </c>
      <c r="CG531" t="s">
        <v>14114</v>
      </c>
      <c r="CH531" t="s">
        <v>2799</v>
      </c>
      <c r="CI531" t="s">
        <v>1547</v>
      </c>
      <c r="CJ531" t="s">
        <v>3592</v>
      </c>
      <c r="CK531" t="s">
        <v>1568</v>
      </c>
      <c r="CL531"/>
      <c r="CM531"/>
      <c r="CN531" t="s">
        <v>13473</v>
      </c>
      <c r="CO531" t="s">
        <v>13292</v>
      </c>
      <c r="CP531" t="s">
        <v>13473</v>
      </c>
      <c r="CQ531" t="s">
        <v>13292</v>
      </c>
      <c r="CR531" t="s">
        <v>1547</v>
      </c>
      <c r="CS531">
        <v>8</v>
      </c>
      <c r="CT531" t="s">
        <v>13858</v>
      </c>
      <c r="CU531" t="s">
        <v>13858</v>
      </c>
      <c r="CV531" t="s">
        <v>13858</v>
      </c>
      <c r="CW531" t="s">
        <v>1547</v>
      </c>
      <c r="CX531" t="s">
        <v>1547</v>
      </c>
      <c r="CY531">
        <v>529</v>
      </c>
      <c r="CZ531" t="s">
        <v>8261</v>
      </c>
      <c r="DA531" t="s">
        <v>1547</v>
      </c>
      <c r="DB531" t="s">
        <v>1881</v>
      </c>
      <c r="DC531" t="s">
        <v>1882</v>
      </c>
      <c r="DD531" t="s">
        <v>13852</v>
      </c>
      <c r="DE531" t="s">
        <v>3575</v>
      </c>
      <c r="DF531" t="s">
        <v>13290</v>
      </c>
      <c r="DG531" t="s">
        <v>1547</v>
      </c>
      <c r="DH531" t="s">
        <v>1547</v>
      </c>
      <c r="DI531" t="s">
        <v>1892</v>
      </c>
      <c r="DJ531" t="e">
        <v>#N/A</v>
      </c>
      <c r="DK531"/>
      <c r="DL531" t="s">
        <v>1892</v>
      </c>
      <c r="DM531">
        <v>9</v>
      </c>
      <c r="DN531" t="s">
        <v>1883</v>
      </c>
      <c r="DO531" t="s">
        <v>1568</v>
      </c>
      <c r="DP531" t="b">
        <v>1</v>
      </c>
      <c r="DQ531" t="b">
        <v>0</v>
      </c>
      <c r="DR531" t="b">
        <v>0</v>
      </c>
      <c r="DS531" t="b">
        <v>0</v>
      </c>
      <c r="DT531" t="b">
        <v>0</v>
      </c>
      <c r="DU531" t="b">
        <v>0</v>
      </c>
      <c r="DV531" t="b">
        <v>0</v>
      </c>
      <c r="DW531">
        <v>0</v>
      </c>
      <c r="DX531" t="b">
        <v>0</v>
      </c>
      <c r="DY531" t="b">
        <v>0</v>
      </c>
      <c r="DZ531" t="b">
        <v>0</v>
      </c>
      <c r="EA531" t="b">
        <v>0</v>
      </c>
      <c r="EB531" t="b">
        <v>0</v>
      </c>
      <c r="EC531" t="b">
        <v>0</v>
      </c>
      <c r="ED531" t="b">
        <v>0</v>
      </c>
      <c r="EE531" t="b">
        <v>1</v>
      </c>
      <c r="EF531" t="b">
        <v>0</v>
      </c>
      <c r="EG531" t="b" cm="1">
        <v>0</v>
      </c>
      <c r="EH531" t="b">
        <v>0</v>
      </c>
      <c r="EI531" t="b">
        <v>1</v>
      </c>
      <c r="EJ531" t="b">
        <v>1</v>
      </c>
      <c r="EK531" t="s">
        <v>13863</v>
      </c>
      <c r="EL531">
        <v>2</v>
      </c>
      <c r="EM531">
        <v>26</v>
      </c>
      <c r="EN531" t="b">
        <v>0</v>
      </c>
    </row>
    <row r="532" spans="1:144" ht="15.75">
      <c r="A532"/>
      <c r="B532" t="s">
        <v>1568</v>
      </c>
      <c r="C532" t="s">
        <v>3573</v>
      </c>
      <c r="D532" t="s">
        <v>13283</v>
      </c>
      <c r="E532" t="s">
        <v>13284</v>
      </c>
      <c r="F532"/>
      <c r="G532" t="s">
        <v>13283</v>
      </c>
      <c r="H532" t="s">
        <v>13464</v>
      </c>
      <c r="I532" t="s">
        <v>2799</v>
      </c>
      <c r="J532"/>
      <c r="K532" t="s">
        <v>902</v>
      </c>
      <c r="L532" t="s">
        <v>3190</v>
      </c>
      <c r="M532" t="s">
        <v>1749</v>
      </c>
      <c r="N532"/>
      <c r="O532" t="s">
        <v>13858</v>
      </c>
      <c r="P532" t="s">
        <v>1568</v>
      </c>
      <c r="Q532" t="s">
        <v>3575</v>
      </c>
      <c r="R532" t="s">
        <v>3592</v>
      </c>
      <c r="S532"/>
      <c r="T532"/>
      <c r="U532" t="s">
        <v>13473</v>
      </c>
      <c r="V532" t="s">
        <v>13285</v>
      </c>
      <c r="W532"/>
      <c r="X532"/>
      <c r="Y532"/>
      <c r="Z532"/>
      <c r="AA532"/>
      <c r="AB532"/>
      <c r="AC532"/>
      <c r="AD532"/>
      <c r="AE532"/>
      <c r="AF532"/>
      <c r="AG532"/>
      <c r="AH532"/>
      <c r="AI532"/>
      <c r="AJ532"/>
      <c r="AK532"/>
      <c r="AL532"/>
      <c r="AM532"/>
      <c r="AN532"/>
      <c r="AO532" s="108" t="s">
        <v>43</v>
      </c>
      <c r="AP532" t="s">
        <v>2848</v>
      </c>
      <c r="AQ532">
        <v>17</v>
      </c>
      <c r="AR532" t="e">
        <v>#N/A</v>
      </c>
      <c r="AS532" t="s">
        <v>3573</v>
      </c>
      <c r="AT532" t="e">
        <v>#N/A</v>
      </c>
      <c r="AU532" t="s">
        <v>13284</v>
      </c>
      <c r="AV532" t="s">
        <v>13846</v>
      </c>
      <c r="AW532" t="s">
        <v>1744</v>
      </c>
      <c r="AX532" t="s">
        <v>1740</v>
      </c>
      <c r="AY532" t="s">
        <v>13847</v>
      </c>
      <c r="AZ532" t="s">
        <v>3575</v>
      </c>
      <c r="BA532" t="s">
        <v>13848</v>
      </c>
      <c r="BB532" t="s">
        <v>2799</v>
      </c>
      <c r="BC532" t="s">
        <v>3190</v>
      </c>
      <c r="BD532" t="s">
        <v>14096</v>
      </c>
      <c r="BE532" t="s">
        <v>13471</v>
      </c>
      <c r="BF532">
        <v>351</v>
      </c>
      <c r="BG532">
        <v>528</v>
      </c>
      <c r="BH532">
        <v>0</v>
      </c>
      <c r="BI532" t="s">
        <v>1547</v>
      </c>
      <c r="BJ532">
        <v>0</v>
      </c>
      <c r="BK532">
        <v>0</v>
      </c>
      <c r="BL532">
        <v>351</v>
      </c>
      <c r="BM532" t="s">
        <v>13850</v>
      </c>
      <c r="BN532" t="s">
        <v>13472</v>
      </c>
      <c r="BO532" t="s">
        <v>14104</v>
      </c>
      <c r="BP532" t="e" cm="1">
        <v>#N/A</v>
      </c>
      <c r="BQ532" t="s">
        <v>1547</v>
      </c>
      <c r="BR532" t="s">
        <v>13858</v>
      </c>
      <c r="BS532">
        <v>78</v>
      </c>
      <c r="BT532" t="s">
        <v>6885</v>
      </c>
      <c r="BU532" t="s">
        <v>15557</v>
      </c>
      <c r="BV532" t="s">
        <v>13283</v>
      </c>
      <c r="BW532" t="s">
        <v>13846</v>
      </c>
      <c r="BX532" t="s">
        <v>14097</v>
      </c>
      <c r="BY532" t="s">
        <v>1744</v>
      </c>
      <c r="BZ532" t="s">
        <v>1547</v>
      </c>
      <c r="CA532" t="s">
        <v>1744</v>
      </c>
      <c r="CB532" t="s">
        <v>1749</v>
      </c>
      <c r="CC532"/>
      <c r="CD532" t="s">
        <v>998</v>
      </c>
      <c r="CE532" t="s">
        <v>2799</v>
      </c>
      <c r="CF532" t="s">
        <v>14115</v>
      </c>
      <c r="CG532" t="s">
        <v>14116</v>
      </c>
      <c r="CH532" t="s">
        <v>2799</v>
      </c>
      <c r="CI532" t="s">
        <v>1547</v>
      </c>
      <c r="CJ532" t="s">
        <v>3592</v>
      </c>
      <c r="CK532" t="s">
        <v>1568</v>
      </c>
      <c r="CL532"/>
      <c r="CM532"/>
      <c r="CN532" t="s">
        <v>13473</v>
      </c>
      <c r="CO532" t="s">
        <v>13285</v>
      </c>
      <c r="CP532" t="s">
        <v>13473</v>
      </c>
      <c r="CQ532" t="s">
        <v>13285</v>
      </c>
      <c r="CR532" t="s">
        <v>1547</v>
      </c>
      <c r="CS532">
        <v>8</v>
      </c>
      <c r="CT532" t="s">
        <v>13858</v>
      </c>
      <c r="CU532" t="s">
        <v>13858</v>
      </c>
      <c r="CV532" t="s">
        <v>13858</v>
      </c>
      <c r="CW532" t="s">
        <v>1547</v>
      </c>
      <c r="CX532" t="s">
        <v>1547</v>
      </c>
      <c r="CY532">
        <v>530</v>
      </c>
      <c r="CZ532" t="s">
        <v>8265</v>
      </c>
      <c r="DA532" t="s">
        <v>1547</v>
      </c>
      <c r="DB532" t="s">
        <v>1881</v>
      </c>
      <c r="DC532" t="s">
        <v>1882</v>
      </c>
      <c r="DD532" t="s">
        <v>13284</v>
      </c>
      <c r="DE532" t="s">
        <v>3575</v>
      </c>
      <c r="DF532" t="s">
        <v>13283</v>
      </c>
      <c r="DG532" t="s">
        <v>1547</v>
      </c>
      <c r="DH532" t="s">
        <v>1547</v>
      </c>
      <c r="DI532" t="s">
        <v>1892</v>
      </c>
      <c r="DJ532" t="e">
        <v>#N/A</v>
      </c>
      <c r="DK532"/>
      <c r="DL532" t="s">
        <v>1892</v>
      </c>
      <c r="DM532">
        <v>9</v>
      </c>
      <c r="DN532" t="s">
        <v>1883</v>
      </c>
      <c r="DO532" t="s">
        <v>1568</v>
      </c>
      <c r="DP532" t="b">
        <v>1</v>
      </c>
      <c r="DQ532" t="b">
        <v>0</v>
      </c>
      <c r="DR532" t="b">
        <v>0</v>
      </c>
      <c r="DS532" t="b">
        <v>0</v>
      </c>
      <c r="DT532" t="b">
        <v>0</v>
      </c>
      <c r="DU532" t="b">
        <v>0</v>
      </c>
      <c r="DV532" t="b">
        <v>0</v>
      </c>
      <c r="DW532">
        <v>0</v>
      </c>
      <c r="DX532" t="b">
        <v>0</v>
      </c>
      <c r="DY532" t="b">
        <v>0</v>
      </c>
      <c r="DZ532" t="b">
        <v>0</v>
      </c>
      <c r="EA532" t="b">
        <v>0</v>
      </c>
      <c r="EB532" t="b">
        <v>0</v>
      </c>
      <c r="EC532" t="b">
        <v>0</v>
      </c>
      <c r="ED532" t="b">
        <v>0</v>
      </c>
      <c r="EE532" t="b">
        <v>0</v>
      </c>
      <c r="EF532" t="b">
        <v>0</v>
      </c>
      <c r="EG532" t="b" cm="1">
        <v>0</v>
      </c>
      <c r="EH532" t="b">
        <v>0</v>
      </c>
      <c r="EI532" t="b">
        <v>0</v>
      </c>
      <c r="EJ532" t="b">
        <v>0</v>
      </c>
      <c r="EK532" t="s">
        <v>1547</v>
      </c>
      <c r="EL532">
        <v>0</v>
      </c>
      <c r="EM532">
        <v>10</v>
      </c>
      <c r="EN532" t="b">
        <v>0</v>
      </c>
    </row>
    <row r="533" spans="1:144" ht="15.75">
      <c r="A533"/>
      <c r="B533" t="s">
        <v>1568</v>
      </c>
      <c r="C533" t="s">
        <v>3573</v>
      </c>
      <c r="D533" t="s">
        <v>1265</v>
      </c>
      <c r="E533" t="s">
        <v>1264</v>
      </c>
      <c r="F533" t="s">
        <v>1261</v>
      </c>
      <c r="G533" t="s">
        <v>1265</v>
      </c>
      <c r="H533" t="s">
        <v>1904</v>
      </c>
      <c r="I533" t="s">
        <v>2799</v>
      </c>
      <c r="J533"/>
      <c r="K533" t="s">
        <v>902</v>
      </c>
      <c r="L533" t="s">
        <v>3190</v>
      </c>
      <c r="M533" t="s">
        <v>1754</v>
      </c>
      <c r="N533"/>
      <c r="O533" t="s">
        <v>13858</v>
      </c>
      <c r="P533" t="s">
        <v>1568</v>
      </c>
      <c r="Q533" t="s">
        <v>3575</v>
      </c>
      <c r="R533" t="s">
        <v>3592</v>
      </c>
      <c r="S533"/>
      <c r="T533"/>
      <c r="U533" t="s">
        <v>13473</v>
      </c>
      <c r="V533" t="s">
        <v>13277</v>
      </c>
      <c r="W533"/>
      <c r="X533"/>
      <c r="Y533"/>
      <c r="Z533"/>
      <c r="AA533"/>
      <c r="AB533"/>
      <c r="AC533"/>
      <c r="AD533"/>
      <c r="AE533"/>
      <c r="AF533"/>
      <c r="AG533"/>
      <c r="AH533"/>
      <c r="AI533"/>
      <c r="AJ533"/>
      <c r="AK533"/>
      <c r="AL533"/>
      <c r="AM533"/>
      <c r="AN533"/>
      <c r="AO533" s="108" t="s">
        <v>43</v>
      </c>
      <c r="AP533" t="s">
        <v>2848</v>
      </c>
      <c r="AQ533">
        <v>18</v>
      </c>
      <c r="AR533" t="e">
        <v>#N/A</v>
      </c>
      <c r="AS533" t="s">
        <v>3573</v>
      </c>
      <c r="AT533" t="e">
        <v>#N/A</v>
      </c>
      <c r="AU533" t="s">
        <v>1264</v>
      </c>
      <c r="AV533" t="s">
        <v>1762</v>
      </c>
      <c r="AW533" t="s">
        <v>1758</v>
      </c>
      <c r="AX533" t="s">
        <v>1740</v>
      </c>
      <c r="AY533" t="s">
        <v>1763</v>
      </c>
      <c r="AZ533" t="s">
        <v>3575</v>
      </c>
      <c r="BA533" t="s">
        <v>1906</v>
      </c>
      <c r="BB533" t="s">
        <v>2799</v>
      </c>
      <c r="BC533" t="s">
        <v>3190</v>
      </c>
      <c r="BD533" t="s">
        <v>14093</v>
      </c>
      <c r="BE533" t="s">
        <v>13471</v>
      </c>
      <c r="BF533">
        <v>344</v>
      </c>
      <c r="BG533">
        <v>528</v>
      </c>
      <c r="BH533">
        <v>0</v>
      </c>
      <c r="BI533" t="s">
        <v>1547</v>
      </c>
      <c r="BJ533">
        <v>0</v>
      </c>
      <c r="BK533">
        <v>0</v>
      </c>
      <c r="BL533">
        <v>508</v>
      </c>
      <c r="BM533" t="s">
        <v>1761</v>
      </c>
      <c r="BN533" t="s">
        <v>13472</v>
      </c>
      <c r="BO533" t="s">
        <v>14104</v>
      </c>
      <c r="BP533" t="e" cm="1">
        <v>#N/A</v>
      </c>
      <c r="BQ533" t="s">
        <v>1547</v>
      </c>
      <c r="BR533" t="s">
        <v>13858</v>
      </c>
      <c r="BS533">
        <v>79</v>
      </c>
      <c r="BT533" t="s">
        <v>6890</v>
      </c>
      <c r="BU533" t="s">
        <v>15558</v>
      </c>
      <c r="BV533" t="s">
        <v>1265</v>
      </c>
      <c r="BW533" t="s">
        <v>1762</v>
      </c>
      <c r="BX533" t="s">
        <v>1764</v>
      </c>
      <c r="BY533" t="s">
        <v>1744</v>
      </c>
      <c r="BZ533" t="s">
        <v>1547</v>
      </c>
      <c r="CA533" t="s">
        <v>1744</v>
      </c>
      <c r="CB533" t="s">
        <v>1754</v>
      </c>
      <c r="CC533"/>
      <c r="CD533" t="s">
        <v>998</v>
      </c>
      <c r="CE533" t="s">
        <v>2799</v>
      </c>
      <c r="CF533" t="s">
        <v>14117</v>
      </c>
      <c r="CG533" t="s">
        <v>14118</v>
      </c>
      <c r="CH533" t="s">
        <v>2799</v>
      </c>
      <c r="CI533" t="s">
        <v>1547</v>
      </c>
      <c r="CJ533" t="s">
        <v>3592</v>
      </c>
      <c r="CK533" t="s">
        <v>1568</v>
      </c>
      <c r="CL533"/>
      <c r="CM533"/>
      <c r="CN533" t="s">
        <v>13473</v>
      </c>
      <c r="CO533" t="s">
        <v>13277</v>
      </c>
      <c r="CP533" t="s">
        <v>13473</v>
      </c>
      <c r="CQ533" t="s">
        <v>13277</v>
      </c>
      <c r="CR533" t="s">
        <v>1547</v>
      </c>
      <c r="CS533">
        <v>8</v>
      </c>
      <c r="CT533" t="s">
        <v>13858</v>
      </c>
      <c r="CU533" t="s">
        <v>13858</v>
      </c>
      <c r="CV533" t="s">
        <v>1547</v>
      </c>
      <c r="CW533" t="s">
        <v>1547</v>
      </c>
      <c r="CX533" t="s">
        <v>1547</v>
      </c>
      <c r="CY533">
        <v>531</v>
      </c>
      <c r="CZ533" t="s">
        <v>8269</v>
      </c>
      <c r="DA533" t="s">
        <v>1547</v>
      </c>
      <c r="DB533" t="s">
        <v>1881</v>
      </c>
      <c r="DC533" t="s">
        <v>1882</v>
      </c>
      <c r="DD533" t="s">
        <v>1264</v>
      </c>
      <c r="DE533" t="s">
        <v>3575</v>
      </c>
      <c r="DF533" t="s">
        <v>1265</v>
      </c>
      <c r="DG533" t="s">
        <v>1547</v>
      </c>
      <c r="DH533" t="s">
        <v>1547</v>
      </c>
      <c r="DI533" t="s">
        <v>1892</v>
      </c>
      <c r="DJ533" t="e">
        <v>#N/A</v>
      </c>
      <c r="DK533"/>
      <c r="DL533" t="s">
        <v>1892</v>
      </c>
      <c r="DM533">
        <v>9</v>
      </c>
      <c r="DN533" t="s">
        <v>1883</v>
      </c>
      <c r="DO533" t="s">
        <v>1568</v>
      </c>
      <c r="DP533" t="b">
        <v>1</v>
      </c>
      <c r="DQ533" t="b">
        <v>0</v>
      </c>
      <c r="DR533" t="b">
        <v>0</v>
      </c>
      <c r="DS533" t="b">
        <v>0</v>
      </c>
      <c r="DT533" t="b">
        <v>0</v>
      </c>
      <c r="DU533" t="b">
        <v>0</v>
      </c>
      <c r="DV533" t="b">
        <v>0</v>
      </c>
      <c r="DW533">
        <v>0</v>
      </c>
      <c r="DX533" t="b">
        <v>0</v>
      </c>
      <c r="DY533" t="b">
        <v>0</v>
      </c>
      <c r="DZ533" t="b">
        <v>0</v>
      </c>
      <c r="EA533" t="b">
        <v>0</v>
      </c>
      <c r="EB533" t="b">
        <v>0</v>
      </c>
      <c r="EC533" t="b">
        <v>0</v>
      </c>
      <c r="ED533" t="b">
        <v>0</v>
      </c>
      <c r="EE533" t="b">
        <v>0</v>
      </c>
      <c r="EF533" t="b">
        <v>0</v>
      </c>
      <c r="EG533" t="b" cm="1">
        <v>0</v>
      </c>
      <c r="EH533" t="b">
        <v>0</v>
      </c>
      <c r="EI533" t="b">
        <v>0</v>
      </c>
      <c r="EJ533" t="b">
        <v>0</v>
      </c>
      <c r="EK533" t="s">
        <v>1547</v>
      </c>
      <c r="EL533">
        <v>0</v>
      </c>
      <c r="EM533">
        <v>8</v>
      </c>
      <c r="EN533" t="b">
        <v>0</v>
      </c>
    </row>
    <row r="534" spans="1:144" ht="15.75">
      <c r="A534"/>
      <c r="B534" t="s">
        <v>1568</v>
      </c>
      <c r="C534" t="s">
        <v>3573</v>
      </c>
      <c r="D534" t="s">
        <v>4307</v>
      </c>
      <c r="E534" t="s">
        <v>4277</v>
      </c>
      <c r="F534" t="s">
        <v>4141</v>
      </c>
      <c r="G534" t="s">
        <v>4307</v>
      </c>
      <c r="H534" t="s">
        <v>4307</v>
      </c>
      <c r="I534" t="s">
        <v>2799</v>
      </c>
      <c r="J534"/>
      <c r="K534"/>
      <c r="L534" t="s">
        <v>1743</v>
      </c>
      <c r="M534" t="s">
        <v>1749</v>
      </c>
      <c r="N534"/>
      <c r="O534" t="s">
        <v>13858</v>
      </c>
      <c r="P534" t="s">
        <v>1568</v>
      </c>
      <c r="Q534" t="s">
        <v>3575</v>
      </c>
      <c r="R534" t="s">
        <v>3592</v>
      </c>
      <c r="S534"/>
      <c r="T534"/>
      <c r="U534" t="s">
        <v>13473</v>
      </c>
      <c r="V534" t="s">
        <v>13278</v>
      </c>
      <c r="W534"/>
      <c r="X534"/>
      <c r="Y534"/>
      <c r="Z534"/>
      <c r="AA534"/>
      <c r="AB534"/>
      <c r="AC534"/>
      <c r="AD534"/>
      <c r="AE534"/>
      <c r="AF534"/>
      <c r="AG534"/>
      <c r="AH534"/>
      <c r="AI534"/>
      <c r="AJ534"/>
      <c r="AK534"/>
      <c r="AL534"/>
      <c r="AM534"/>
      <c r="AN534"/>
      <c r="AO534" s="108" t="s">
        <v>43</v>
      </c>
      <c r="AP534" t="s">
        <v>2848</v>
      </c>
      <c r="AQ534">
        <v>19</v>
      </c>
      <c r="AR534" t="e">
        <v>#N/A</v>
      </c>
      <c r="AS534" t="s">
        <v>3573</v>
      </c>
      <c r="AT534" t="e">
        <v>#N/A</v>
      </c>
      <c r="AU534" t="s">
        <v>4277</v>
      </c>
      <c r="AV534" t="s">
        <v>9895</v>
      </c>
      <c r="AW534" t="s">
        <v>9471</v>
      </c>
      <c r="AX534" t="s">
        <v>1740</v>
      </c>
      <c r="AY534" t="s">
        <v>10126</v>
      </c>
      <c r="AZ534" t="s">
        <v>3575</v>
      </c>
      <c r="BA534" t="s">
        <v>9896</v>
      </c>
      <c r="BB534" t="s">
        <v>2799</v>
      </c>
      <c r="BC534" t="s">
        <v>1743</v>
      </c>
      <c r="BD534" t="s">
        <v>10127</v>
      </c>
      <c r="BE534" t="s">
        <v>13471</v>
      </c>
      <c r="BF534">
        <v>345</v>
      </c>
      <c r="BG534">
        <v>528</v>
      </c>
      <c r="BH534">
        <v>0</v>
      </c>
      <c r="BI534" t="s">
        <v>1547</v>
      </c>
      <c r="BJ534">
        <v>0</v>
      </c>
      <c r="BK534">
        <v>0</v>
      </c>
      <c r="BL534">
        <v>981</v>
      </c>
      <c r="BM534" t="s">
        <v>9897</v>
      </c>
      <c r="BN534" t="s">
        <v>13472</v>
      </c>
      <c r="BO534" t="s">
        <v>14104</v>
      </c>
      <c r="BP534" t="e" cm="1">
        <v>#N/A</v>
      </c>
      <c r="BQ534" t="s">
        <v>1547</v>
      </c>
      <c r="BR534" t="s">
        <v>13858</v>
      </c>
      <c r="BS534">
        <v>80</v>
      </c>
      <c r="BT534" t="s">
        <v>6895</v>
      </c>
      <c r="BU534" t="s">
        <v>15559</v>
      </c>
      <c r="BV534" t="s">
        <v>4307</v>
      </c>
      <c r="BW534" t="s">
        <v>9895</v>
      </c>
      <c r="BX534" t="s">
        <v>10126</v>
      </c>
      <c r="BY534" t="s">
        <v>1744</v>
      </c>
      <c r="BZ534" t="s">
        <v>1547</v>
      </c>
      <c r="CA534" t="s">
        <v>1744</v>
      </c>
      <c r="CB534" t="s">
        <v>1749</v>
      </c>
      <c r="CC534"/>
      <c r="CD534" t="s">
        <v>998</v>
      </c>
      <c r="CE534" t="s">
        <v>2799</v>
      </c>
      <c r="CF534" t="s">
        <v>14119</v>
      </c>
      <c r="CG534" t="s">
        <v>14120</v>
      </c>
      <c r="CH534" t="s">
        <v>2799</v>
      </c>
      <c r="CI534" t="s">
        <v>1547</v>
      </c>
      <c r="CJ534" t="s">
        <v>3592</v>
      </c>
      <c r="CK534" t="s">
        <v>1568</v>
      </c>
      <c r="CL534"/>
      <c r="CM534"/>
      <c r="CN534" t="s">
        <v>13473</v>
      </c>
      <c r="CO534" t="s">
        <v>13278</v>
      </c>
      <c r="CP534" t="s">
        <v>13473</v>
      </c>
      <c r="CQ534" t="s">
        <v>13278</v>
      </c>
      <c r="CR534" t="s">
        <v>1547</v>
      </c>
      <c r="CS534">
        <v>8</v>
      </c>
      <c r="CT534" t="s">
        <v>13858</v>
      </c>
      <c r="CU534" t="s">
        <v>13858</v>
      </c>
      <c r="CV534" t="s">
        <v>1547</v>
      </c>
      <c r="CW534" t="s">
        <v>1547</v>
      </c>
      <c r="CX534" t="s">
        <v>1547</v>
      </c>
      <c r="CY534">
        <v>532</v>
      </c>
      <c r="CZ534" t="s">
        <v>8274</v>
      </c>
      <c r="DA534" t="s">
        <v>1547</v>
      </c>
      <c r="DB534" t="s">
        <v>1881</v>
      </c>
      <c r="DC534" t="s">
        <v>1882</v>
      </c>
      <c r="DD534" t="s">
        <v>4277</v>
      </c>
      <c r="DE534" t="s">
        <v>3575</v>
      </c>
      <c r="DF534" t="s">
        <v>4307</v>
      </c>
      <c r="DG534" t="s">
        <v>1547</v>
      </c>
      <c r="DH534" t="s">
        <v>1547</v>
      </c>
      <c r="DI534" t="s">
        <v>1892</v>
      </c>
      <c r="DJ534" t="e">
        <v>#N/A</v>
      </c>
      <c r="DK534"/>
      <c r="DL534" t="s">
        <v>1892</v>
      </c>
      <c r="DM534">
        <v>9</v>
      </c>
      <c r="DN534" t="s">
        <v>1883</v>
      </c>
      <c r="DO534" t="s">
        <v>1568</v>
      </c>
      <c r="DP534" t="b">
        <v>1</v>
      </c>
      <c r="DQ534" t="b">
        <v>0</v>
      </c>
      <c r="DR534" t="b">
        <v>0</v>
      </c>
      <c r="DS534" t="b">
        <v>0</v>
      </c>
      <c r="DT534" t="b">
        <v>0</v>
      </c>
      <c r="DU534" t="b">
        <v>0</v>
      </c>
      <c r="DV534" t="b">
        <v>0</v>
      </c>
      <c r="DW534">
        <v>0</v>
      </c>
      <c r="DX534" t="b">
        <v>0</v>
      </c>
      <c r="DY534" t="b">
        <v>0</v>
      </c>
      <c r="DZ534" t="b">
        <v>0</v>
      </c>
      <c r="EA534" t="b">
        <v>0</v>
      </c>
      <c r="EB534" t="b">
        <v>0</v>
      </c>
      <c r="EC534" t="b">
        <v>1</v>
      </c>
      <c r="ED534" t="b">
        <v>0</v>
      </c>
      <c r="EE534" t="b">
        <v>0</v>
      </c>
      <c r="EF534" t="b">
        <v>0</v>
      </c>
      <c r="EG534" t="b" cm="1">
        <v>0</v>
      </c>
      <c r="EH534" t="b">
        <v>0</v>
      </c>
      <c r="EI534" t="b">
        <v>0</v>
      </c>
      <c r="EJ534" t="b">
        <v>1</v>
      </c>
      <c r="EK534" t="s">
        <v>5327</v>
      </c>
      <c r="EL534">
        <v>0</v>
      </c>
      <c r="EM534">
        <v>17</v>
      </c>
      <c r="EN534" t="b">
        <v>0</v>
      </c>
    </row>
    <row r="535" spans="1:144" ht="47.25">
      <c r="A535"/>
      <c r="B535" t="s">
        <v>1568</v>
      </c>
      <c r="C535" t="s">
        <v>3573</v>
      </c>
      <c r="D535" t="s">
        <v>3577</v>
      </c>
      <c r="E535" t="s">
        <v>3578</v>
      </c>
      <c r="F535" t="s">
        <v>3579</v>
      </c>
      <c r="G535" t="s">
        <v>3577</v>
      </c>
      <c r="H535" s="109" t="s">
        <v>13279</v>
      </c>
      <c r="I535" t="s">
        <v>2799</v>
      </c>
      <c r="J535"/>
      <c r="K535" t="s">
        <v>902</v>
      </c>
      <c r="L535" t="s">
        <v>3190</v>
      </c>
      <c r="M535" t="s">
        <v>1749</v>
      </c>
      <c r="N535"/>
      <c r="O535" t="s">
        <v>13858</v>
      </c>
      <c r="P535" t="s">
        <v>1568</v>
      </c>
      <c r="Q535" t="s">
        <v>3575</v>
      </c>
      <c r="R535" t="s">
        <v>3592</v>
      </c>
      <c r="S535"/>
      <c r="T535"/>
      <c r="U535" t="s">
        <v>13473</v>
      </c>
      <c r="V535" t="s">
        <v>13280</v>
      </c>
      <c r="W535"/>
      <c r="X535"/>
      <c r="Y535"/>
      <c r="Z535"/>
      <c r="AA535"/>
      <c r="AB535"/>
      <c r="AC535"/>
      <c r="AD535"/>
      <c r="AE535"/>
      <c r="AF535"/>
      <c r="AG535"/>
      <c r="AH535"/>
      <c r="AI535"/>
      <c r="AJ535"/>
      <c r="AK535"/>
      <c r="AL535"/>
      <c r="AM535"/>
      <c r="AN535"/>
      <c r="AO535" s="108" t="s">
        <v>43</v>
      </c>
      <c r="AP535" t="s">
        <v>2848</v>
      </c>
      <c r="AQ535">
        <v>20</v>
      </c>
      <c r="AR535" t="e">
        <v>#N/A</v>
      </c>
      <c r="AS535" t="s">
        <v>3573</v>
      </c>
      <c r="AT535" t="e">
        <v>#N/A</v>
      </c>
      <c r="AU535" t="s">
        <v>3578</v>
      </c>
      <c r="AV535" t="s">
        <v>7260</v>
      </c>
      <c r="AW535" t="s">
        <v>7261</v>
      </c>
      <c r="AX535" t="s">
        <v>1740</v>
      </c>
      <c r="AY535" t="s">
        <v>7262</v>
      </c>
      <c r="AZ535" t="s">
        <v>3575</v>
      </c>
      <c r="BA535" t="s">
        <v>7263</v>
      </c>
      <c r="BB535" t="s">
        <v>2799</v>
      </c>
      <c r="BC535" t="s">
        <v>3190</v>
      </c>
      <c r="BD535" t="s">
        <v>7264</v>
      </c>
      <c r="BE535" t="s">
        <v>13471</v>
      </c>
      <c r="BF535">
        <v>346</v>
      </c>
      <c r="BG535">
        <v>528</v>
      </c>
      <c r="BH535">
        <v>0</v>
      </c>
      <c r="BI535" t="s">
        <v>1547</v>
      </c>
      <c r="BJ535">
        <v>0</v>
      </c>
      <c r="BK535">
        <v>0</v>
      </c>
      <c r="BL535">
        <v>395</v>
      </c>
      <c r="BM535" t="s">
        <v>15399</v>
      </c>
      <c r="BN535" t="s">
        <v>13472</v>
      </c>
      <c r="BO535" t="s">
        <v>14104</v>
      </c>
      <c r="BP535" t="e" cm="1">
        <v>#N/A</v>
      </c>
      <c r="BQ535" t="s">
        <v>1547</v>
      </c>
      <c r="BR535" t="s">
        <v>13858</v>
      </c>
      <c r="BS535">
        <v>81</v>
      </c>
      <c r="BT535" t="s">
        <v>6901</v>
      </c>
      <c r="BU535" t="s">
        <v>15560</v>
      </c>
      <c r="BV535" t="s">
        <v>3577</v>
      </c>
      <c r="BW535" t="s">
        <v>7260</v>
      </c>
      <c r="BX535" t="s">
        <v>13829</v>
      </c>
      <c r="BY535" t="s">
        <v>1744</v>
      </c>
      <c r="BZ535" t="s">
        <v>1547</v>
      </c>
      <c r="CA535" t="s">
        <v>1744</v>
      </c>
      <c r="CB535" t="s">
        <v>1749</v>
      </c>
      <c r="CC535"/>
      <c r="CD535" t="s">
        <v>998</v>
      </c>
      <c r="CE535" t="s">
        <v>2799</v>
      </c>
      <c r="CF535" t="s">
        <v>14121</v>
      </c>
      <c r="CG535" t="s">
        <v>14122</v>
      </c>
      <c r="CH535" t="s">
        <v>2799</v>
      </c>
      <c r="CI535" t="s">
        <v>1547</v>
      </c>
      <c r="CJ535" t="s">
        <v>3592</v>
      </c>
      <c r="CK535" t="s">
        <v>1568</v>
      </c>
      <c r="CL535"/>
      <c r="CM535"/>
      <c r="CN535" t="s">
        <v>13473</v>
      </c>
      <c r="CO535" t="s">
        <v>13280</v>
      </c>
      <c r="CP535" t="s">
        <v>13473</v>
      </c>
      <c r="CQ535" t="s">
        <v>13280</v>
      </c>
      <c r="CR535" t="s">
        <v>1547</v>
      </c>
      <c r="CS535">
        <v>8</v>
      </c>
      <c r="CT535" t="s">
        <v>13858</v>
      </c>
      <c r="CU535" t="s">
        <v>13858</v>
      </c>
      <c r="CV535" t="s">
        <v>13858</v>
      </c>
      <c r="CW535" t="s">
        <v>1547</v>
      </c>
      <c r="CX535" t="s">
        <v>1547</v>
      </c>
      <c r="CY535">
        <v>533</v>
      </c>
      <c r="CZ535" t="s">
        <v>8278</v>
      </c>
      <c r="DA535" t="s">
        <v>1547</v>
      </c>
      <c r="DB535" t="s">
        <v>1881</v>
      </c>
      <c r="DC535" t="s">
        <v>1882</v>
      </c>
      <c r="DD535" t="s">
        <v>3578</v>
      </c>
      <c r="DE535" t="s">
        <v>3575</v>
      </c>
      <c r="DF535" t="s">
        <v>3577</v>
      </c>
      <c r="DG535" t="s">
        <v>1547</v>
      </c>
      <c r="DH535" t="s">
        <v>1547</v>
      </c>
      <c r="DI535" t="s">
        <v>1892</v>
      </c>
      <c r="DJ535" t="e">
        <v>#N/A</v>
      </c>
      <c r="DK535"/>
      <c r="DL535" t="s">
        <v>1892</v>
      </c>
      <c r="DM535">
        <v>9</v>
      </c>
      <c r="DN535" t="s">
        <v>1883</v>
      </c>
      <c r="DO535" t="s">
        <v>1568</v>
      </c>
      <c r="DP535" t="b">
        <v>1</v>
      </c>
      <c r="DQ535" t="b">
        <v>0</v>
      </c>
      <c r="DR535" t="b">
        <v>0</v>
      </c>
      <c r="DS535" t="b">
        <v>0</v>
      </c>
      <c r="DT535" t="b">
        <v>0</v>
      </c>
      <c r="DU535" t="b">
        <v>0</v>
      </c>
      <c r="DV535" t="b">
        <v>0</v>
      </c>
      <c r="DW535">
        <v>0</v>
      </c>
      <c r="DX535" t="b">
        <v>0</v>
      </c>
      <c r="DY535" t="b">
        <v>0</v>
      </c>
      <c r="DZ535" t="b">
        <v>0</v>
      </c>
      <c r="EA535" t="b">
        <v>0</v>
      </c>
      <c r="EB535" t="b">
        <v>0</v>
      </c>
      <c r="EC535" t="b">
        <v>0</v>
      </c>
      <c r="ED535" t="b">
        <v>0</v>
      </c>
      <c r="EE535" t="b">
        <v>0</v>
      </c>
      <c r="EF535" t="b">
        <v>0</v>
      </c>
      <c r="EG535" t="b" cm="1">
        <v>0</v>
      </c>
      <c r="EH535" t="b">
        <v>0</v>
      </c>
      <c r="EI535" t="b">
        <v>0</v>
      </c>
      <c r="EJ535" t="b">
        <v>0</v>
      </c>
      <c r="EK535" t="s">
        <v>1547</v>
      </c>
      <c r="EL535">
        <v>0</v>
      </c>
      <c r="EM535">
        <v>15</v>
      </c>
      <c r="EN535" t="b">
        <v>0</v>
      </c>
    </row>
    <row r="536" spans="1:144" ht="15.75">
      <c r="A536"/>
      <c r="B536" t="s">
        <v>1568</v>
      </c>
      <c r="C536" t="s">
        <v>3573</v>
      </c>
      <c r="D536" t="s">
        <v>4134</v>
      </c>
      <c r="E536" t="s">
        <v>4135</v>
      </c>
      <c r="F536" t="s">
        <v>4135</v>
      </c>
      <c r="G536" t="s">
        <v>4134</v>
      </c>
      <c r="H536" t="s">
        <v>4206</v>
      </c>
      <c r="I536" t="s">
        <v>2799</v>
      </c>
      <c r="J536"/>
      <c r="K536"/>
      <c r="L536" t="s">
        <v>1743</v>
      </c>
      <c r="M536" t="s">
        <v>1749</v>
      </c>
      <c r="N536" t="s">
        <v>4207</v>
      </c>
      <c r="O536" t="s">
        <v>13858</v>
      </c>
      <c r="P536" t="s">
        <v>1568</v>
      </c>
      <c r="Q536" t="s">
        <v>3575</v>
      </c>
      <c r="R536" t="s">
        <v>3592</v>
      </c>
      <c r="S536"/>
      <c r="T536"/>
      <c r="U536" t="s">
        <v>13473</v>
      </c>
      <c r="V536" t="s">
        <v>4158</v>
      </c>
      <c r="W536"/>
      <c r="X536"/>
      <c r="Y536"/>
      <c r="Z536"/>
      <c r="AA536"/>
      <c r="AB536"/>
      <c r="AC536"/>
      <c r="AD536"/>
      <c r="AE536"/>
      <c r="AF536"/>
      <c r="AG536"/>
      <c r="AH536"/>
      <c r="AI536"/>
      <c r="AJ536"/>
      <c r="AK536"/>
      <c r="AL536"/>
      <c r="AM536"/>
      <c r="AN536"/>
      <c r="AO536" s="108" t="s">
        <v>43</v>
      </c>
      <c r="AP536" t="s">
        <v>2848</v>
      </c>
      <c r="AQ536">
        <v>21</v>
      </c>
      <c r="AR536" t="e">
        <v>#N/A</v>
      </c>
      <c r="AS536" t="s">
        <v>3573</v>
      </c>
      <c r="AT536" t="e">
        <v>#N/A</v>
      </c>
      <c r="AU536" t="s">
        <v>4135</v>
      </c>
      <c r="AV536" t="s">
        <v>9452</v>
      </c>
      <c r="AW536" t="s">
        <v>9452</v>
      </c>
      <c r="AX536" t="s">
        <v>1740</v>
      </c>
      <c r="AY536" t="s">
        <v>9453</v>
      </c>
      <c r="AZ536" t="s">
        <v>3575</v>
      </c>
      <c r="BA536" t="s">
        <v>9454</v>
      </c>
      <c r="BB536" t="s">
        <v>2799</v>
      </c>
      <c r="BC536" t="s">
        <v>1743</v>
      </c>
      <c r="BD536" t="s">
        <v>9578</v>
      </c>
      <c r="BE536" t="s">
        <v>13471</v>
      </c>
      <c r="BF536">
        <v>347</v>
      </c>
      <c r="BG536">
        <v>528</v>
      </c>
      <c r="BH536">
        <v>0</v>
      </c>
      <c r="BI536" t="s">
        <v>1547</v>
      </c>
      <c r="BJ536">
        <v>0</v>
      </c>
      <c r="BK536">
        <v>0</v>
      </c>
      <c r="BL536">
        <v>950</v>
      </c>
      <c r="BM536" t="s">
        <v>9456</v>
      </c>
      <c r="BN536" t="s">
        <v>13472</v>
      </c>
      <c r="BO536" t="s">
        <v>14104</v>
      </c>
      <c r="BP536" t="e" cm="1">
        <v>#N/A</v>
      </c>
      <c r="BQ536" t="s">
        <v>1547</v>
      </c>
      <c r="BR536" t="s">
        <v>13858</v>
      </c>
      <c r="BS536">
        <v>82</v>
      </c>
      <c r="BT536" t="s">
        <v>6907</v>
      </c>
      <c r="BU536" t="s">
        <v>15561</v>
      </c>
      <c r="BV536" t="s">
        <v>4134</v>
      </c>
      <c r="BW536" t="s">
        <v>9452</v>
      </c>
      <c r="BX536" t="s">
        <v>9732</v>
      </c>
      <c r="BY536" t="s">
        <v>9733</v>
      </c>
      <c r="BZ536" t="s">
        <v>1547</v>
      </c>
      <c r="CA536" t="s">
        <v>1744</v>
      </c>
      <c r="CB536" t="s">
        <v>1749</v>
      </c>
      <c r="CC536"/>
      <c r="CD536" t="s">
        <v>998</v>
      </c>
      <c r="CE536" t="s">
        <v>2799</v>
      </c>
      <c r="CF536" t="s">
        <v>14123</v>
      </c>
      <c r="CG536" t="s">
        <v>14124</v>
      </c>
      <c r="CH536" t="s">
        <v>2799</v>
      </c>
      <c r="CI536" t="s">
        <v>1547</v>
      </c>
      <c r="CJ536" t="s">
        <v>3592</v>
      </c>
      <c r="CK536" t="s">
        <v>1568</v>
      </c>
      <c r="CL536"/>
      <c r="CM536"/>
      <c r="CN536" t="s">
        <v>13473</v>
      </c>
      <c r="CO536" t="s">
        <v>4158</v>
      </c>
      <c r="CP536" t="s">
        <v>13473</v>
      </c>
      <c r="CQ536" t="s">
        <v>4158</v>
      </c>
      <c r="CR536" t="s">
        <v>1547</v>
      </c>
      <c r="CS536">
        <v>8</v>
      </c>
      <c r="CT536" t="s">
        <v>13858</v>
      </c>
      <c r="CU536" t="s">
        <v>13858</v>
      </c>
      <c r="CV536" t="s">
        <v>1547</v>
      </c>
      <c r="CW536" t="s">
        <v>1547</v>
      </c>
      <c r="CX536" t="s">
        <v>1547</v>
      </c>
      <c r="CY536">
        <v>534</v>
      </c>
      <c r="CZ536" t="s">
        <v>8283</v>
      </c>
      <c r="DA536" t="s">
        <v>1547</v>
      </c>
      <c r="DB536" t="s">
        <v>1881</v>
      </c>
      <c r="DC536" t="s">
        <v>1882</v>
      </c>
      <c r="DD536" t="s">
        <v>4135</v>
      </c>
      <c r="DE536" t="s">
        <v>3575</v>
      </c>
      <c r="DF536" t="s">
        <v>4134</v>
      </c>
      <c r="DG536" t="s">
        <v>1547</v>
      </c>
      <c r="DH536" t="s">
        <v>1547</v>
      </c>
      <c r="DI536" t="s">
        <v>1892</v>
      </c>
      <c r="DJ536" t="e">
        <v>#N/A</v>
      </c>
      <c r="DK536"/>
      <c r="DL536" t="s">
        <v>1892</v>
      </c>
      <c r="DM536">
        <v>9</v>
      </c>
      <c r="DN536" t="s">
        <v>1883</v>
      </c>
      <c r="DO536" t="s">
        <v>1568</v>
      </c>
      <c r="DP536" t="b">
        <v>1</v>
      </c>
      <c r="DQ536" t="b">
        <v>0</v>
      </c>
      <c r="DR536" t="b">
        <v>0</v>
      </c>
      <c r="DS536" t="b">
        <v>0</v>
      </c>
      <c r="DT536" t="b">
        <v>0</v>
      </c>
      <c r="DU536" t="b">
        <v>0</v>
      </c>
      <c r="DV536" t="b">
        <v>0</v>
      </c>
      <c r="DW536">
        <v>0</v>
      </c>
      <c r="DX536" t="b">
        <v>0</v>
      </c>
      <c r="DY536" t="b">
        <v>0</v>
      </c>
      <c r="DZ536" t="b">
        <v>0</v>
      </c>
      <c r="EA536" t="b">
        <v>0</v>
      </c>
      <c r="EB536" t="b">
        <v>0</v>
      </c>
      <c r="EC536" t="b">
        <v>0</v>
      </c>
      <c r="ED536" t="b">
        <v>0</v>
      </c>
      <c r="EE536" t="b">
        <v>0</v>
      </c>
      <c r="EF536" t="b">
        <v>0</v>
      </c>
      <c r="EG536" t="b" cm="1">
        <v>0</v>
      </c>
      <c r="EH536" t="b">
        <v>0</v>
      </c>
      <c r="EI536" t="b">
        <v>0</v>
      </c>
      <c r="EJ536" t="b">
        <v>0</v>
      </c>
      <c r="EK536" t="s">
        <v>1547</v>
      </c>
      <c r="EL536">
        <v>0</v>
      </c>
      <c r="EM536">
        <v>14</v>
      </c>
      <c r="EN536" t="b">
        <v>0</v>
      </c>
    </row>
    <row r="537" spans="1:144" ht="15.75">
      <c r="A537"/>
      <c r="B537" t="s">
        <v>1568</v>
      </c>
      <c r="C537" t="s">
        <v>3573</v>
      </c>
      <c r="D537" t="s">
        <v>4132</v>
      </c>
      <c r="E537" t="s">
        <v>4133</v>
      </c>
      <c r="F537" t="s">
        <v>4133</v>
      </c>
      <c r="G537" t="s">
        <v>4132</v>
      </c>
      <c r="H537" t="s">
        <v>4208</v>
      </c>
      <c r="I537" t="s">
        <v>2799</v>
      </c>
      <c r="J537"/>
      <c r="K537"/>
      <c r="L537" t="s">
        <v>1743</v>
      </c>
      <c r="M537" t="s">
        <v>1749</v>
      </c>
      <c r="N537" t="s">
        <v>4209</v>
      </c>
      <c r="O537" t="s">
        <v>13858</v>
      </c>
      <c r="P537" t="s">
        <v>1568</v>
      </c>
      <c r="Q537" t="s">
        <v>3575</v>
      </c>
      <c r="R537" t="s">
        <v>3592</v>
      </c>
      <c r="S537"/>
      <c r="T537"/>
      <c r="U537" t="s">
        <v>13473</v>
      </c>
      <c r="V537" t="s">
        <v>4157</v>
      </c>
      <c r="W537"/>
      <c r="X537"/>
      <c r="Y537"/>
      <c r="Z537"/>
      <c r="AA537"/>
      <c r="AB537"/>
      <c r="AC537"/>
      <c r="AD537"/>
      <c r="AE537"/>
      <c r="AF537"/>
      <c r="AG537"/>
      <c r="AH537"/>
      <c r="AI537"/>
      <c r="AJ537"/>
      <c r="AK537"/>
      <c r="AL537"/>
      <c r="AM537"/>
      <c r="AN537"/>
      <c r="AO537" s="108" t="s">
        <v>43</v>
      </c>
      <c r="AP537" t="s">
        <v>2848</v>
      </c>
      <c r="AQ537">
        <v>22</v>
      </c>
      <c r="AR537" t="e">
        <v>#N/A</v>
      </c>
      <c r="AS537" t="s">
        <v>3573</v>
      </c>
      <c r="AT537" t="e">
        <v>#N/A</v>
      </c>
      <c r="AU537" t="s">
        <v>4133</v>
      </c>
      <c r="AV537" t="s">
        <v>9443</v>
      </c>
      <c r="AW537" t="s">
        <v>9443</v>
      </c>
      <c r="AX537" t="s">
        <v>1740</v>
      </c>
      <c r="AY537" t="s">
        <v>9444</v>
      </c>
      <c r="AZ537" t="s">
        <v>3575</v>
      </c>
      <c r="BA537" t="s">
        <v>9445</v>
      </c>
      <c r="BB537" t="s">
        <v>2799</v>
      </c>
      <c r="BC537" t="s">
        <v>1743</v>
      </c>
      <c r="BD537" t="s">
        <v>9583</v>
      </c>
      <c r="BE537" t="s">
        <v>13471</v>
      </c>
      <c r="BF537">
        <v>348</v>
      </c>
      <c r="BG537">
        <v>528</v>
      </c>
      <c r="BH537">
        <v>0</v>
      </c>
      <c r="BI537" t="s">
        <v>1547</v>
      </c>
      <c r="BJ537">
        <v>0</v>
      </c>
      <c r="BK537">
        <v>0</v>
      </c>
      <c r="BL537">
        <v>951</v>
      </c>
      <c r="BM537" t="s">
        <v>9447</v>
      </c>
      <c r="BN537" t="s">
        <v>13472</v>
      </c>
      <c r="BO537" t="s">
        <v>14104</v>
      </c>
      <c r="BP537" t="e" cm="1">
        <v>#N/A</v>
      </c>
      <c r="BQ537" t="s">
        <v>1547</v>
      </c>
      <c r="BR537" t="s">
        <v>13858</v>
      </c>
      <c r="BS537">
        <v>83</v>
      </c>
      <c r="BT537" t="s">
        <v>6913</v>
      </c>
      <c r="BU537" t="s">
        <v>15562</v>
      </c>
      <c r="BV537" t="s">
        <v>4132</v>
      </c>
      <c r="BW537" t="s">
        <v>9443</v>
      </c>
      <c r="BX537" t="s">
        <v>9738</v>
      </c>
      <c r="BY537" t="s">
        <v>9739</v>
      </c>
      <c r="BZ537" t="s">
        <v>1547</v>
      </c>
      <c r="CA537" t="s">
        <v>1744</v>
      </c>
      <c r="CB537" t="s">
        <v>1749</v>
      </c>
      <c r="CC537"/>
      <c r="CD537" t="s">
        <v>998</v>
      </c>
      <c r="CE537" t="s">
        <v>2799</v>
      </c>
      <c r="CF537" t="s">
        <v>14125</v>
      </c>
      <c r="CG537" t="s">
        <v>14126</v>
      </c>
      <c r="CH537" t="s">
        <v>2799</v>
      </c>
      <c r="CI537" t="s">
        <v>1547</v>
      </c>
      <c r="CJ537" t="s">
        <v>3592</v>
      </c>
      <c r="CK537" t="s">
        <v>1568</v>
      </c>
      <c r="CL537"/>
      <c r="CM537"/>
      <c r="CN537" t="s">
        <v>13473</v>
      </c>
      <c r="CO537" t="s">
        <v>4157</v>
      </c>
      <c r="CP537" t="s">
        <v>13473</v>
      </c>
      <c r="CQ537" t="s">
        <v>4157</v>
      </c>
      <c r="CR537" t="s">
        <v>1547</v>
      </c>
      <c r="CS537">
        <v>8</v>
      </c>
      <c r="CT537" t="s">
        <v>13858</v>
      </c>
      <c r="CU537" t="s">
        <v>13858</v>
      </c>
      <c r="CV537" t="s">
        <v>1547</v>
      </c>
      <c r="CW537" t="s">
        <v>1547</v>
      </c>
      <c r="CX537" t="s">
        <v>1547</v>
      </c>
      <c r="CY537">
        <v>535</v>
      </c>
      <c r="CZ537" t="s">
        <v>8288</v>
      </c>
      <c r="DA537" t="s">
        <v>1547</v>
      </c>
      <c r="DB537" t="s">
        <v>1881</v>
      </c>
      <c r="DC537" t="s">
        <v>1882</v>
      </c>
      <c r="DD537" t="s">
        <v>4133</v>
      </c>
      <c r="DE537" t="s">
        <v>3575</v>
      </c>
      <c r="DF537" t="s">
        <v>4132</v>
      </c>
      <c r="DG537" t="s">
        <v>1547</v>
      </c>
      <c r="DH537" t="s">
        <v>1547</v>
      </c>
      <c r="DI537" t="s">
        <v>1892</v>
      </c>
      <c r="DJ537" t="e">
        <v>#N/A</v>
      </c>
      <c r="DK537"/>
      <c r="DL537" t="s">
        <v>1892</v>
      </c>
      <c r="DM537">
        <v>9</v>
      </c>
      <c r="DN537" t="s">
        <v>1883</v>
      </c>
      <c r="DO537" t="s">
        <v>1568</v>
      </c>
      <c r="DP537" t="b">
        <v>1</v>
      </c>
      <c r="DQ537" t="b">
        <v>0</v>
      </c>
      <c r="DR537" t="b">
        <v>0</v>
      </c>
      <c r="DS537" t="b">
        <v>0</v>
      </c>
      <c r="DT537" t="b">
        <v>0</v>
      </c>
      <c r="DU537" t="b">
        <v>0</v>
      </c>
      <c r="DV537" t="b">
        <v>0</v>
      </c>
      <c r="DW537">
        <v>0</v>
      </c>
      <c r="DX537" t="b">
        <v>0</v>
      </c>
      <c r="DY537" t="b">
        <v>0</v>
      </c>
      <c r="DZ537" t="b">
        <v>0</v>
      </c>
      <c r="EA537" t="b">
        <v>0</v>
      </c>
      <c r="EB537" t="b">
        <v>0</v>
      </c>
      <c r="EC537" t="b">
        <v>0</v>
      </c>
      <c r="ED537" t="b">
        <v>0</v>
      </c>
      <c r="EE537" t="b">
        <v>0</v>
      </c>
      <c r="EF537" t="b">
        <v>0</v>
      </c>
      <c r="EG537" t="b" cm="1">
        <v>0</v>
      </c>
      <c r="EH537" t="b">
        <v>0</v>
      </c>
      <c r="EI537" t="b">
        <v>0</v>
      </c>
      <c r="EJ537" t="b">
        <v>0</v>
      </c>
      <c r="EK537" t="s">
        <v>1547</v>
      </c>
      <c r="EL537">
        <v>0</v>
      </c>
      <c r="EM537">
        <v>18</v>
      </c>
      <c r="EN537" t="b">
        <v>0</v>
      </c>
    </row>
    <row r="538" spans="1:144" ht="63">
      <c r="A538"/>
      <c r="B538" t="s">
        <v>1568</v>
      </c>
      <c r="C538" t="s">
        <v>3573</v>
      </c>
      <c r="D538" t="s">
        <v>4221</v>
      </c>
      <c r="E538" t="s">
        <v>4222</v>
      </c>
      <c r="F538" t="s">
        <v>13293</v>
      </c>
      <c r="G538" t="s">
        <v>4223</v>
      </c>
      <c r="H538" s="109" t="s">
        <v>4224</v>
      </c>
      <c r="I538" t="s">
        <v>2799</v>
      </c>
      <c r="J538"/>
      <c r="K538"/>
      <c r="L538"/>
      <c r="M538" t="s">
        <v>1754</v>
      </c>
      <c r="N538" t="s">
        <v>4225</v>
      </c>
      <c r="O538" t="s">
        <v>13858</v>
      </c>
      <c r="P538" t="s">
        <v>1568</v>
      </c>
      <c r="Q538" t="s">
        <v>3575</v>
      </c>
      <c r="R538" t="s">
        <v>3592</v>
      </c>
      <c r="S538"/>
      <c r="T538"/>
      <c r="U538" t="s">
        <v>13473</v>
      </c>
      <c r="V538" t="s">
        <v>4226</v>
      </c>
      <c r="W538"/>
      <c r="X538"/>
      <c r="Y538"/>
      <c r="Z538"/>
      <c r="AA538"/>
      <c r="AB538"/>
      <c r="AC538"/>
      <c r="AD538"/>
      <c r="AE538"/>
      <c r="AF538"/>
      <c r="AG538"/>
      <c r="AH538"/>
      <c r="AI538"/>
      <c r="AJ538"/>
      <c r="AK538"/>
      <c r="AL538"/>
      <c r="AM538"/>
      <c r="AN538"/>
      <c r="AO538" s="108" t="s">
        <v>43</v>
      </c>
      <c r="AP538" t="s">
        <v>2848</v>
      </c>
      <c r="AQ538">
        <v>23</v>
      </c>
      <c r="AR538" t="e">
        <v>#N/A</v>
      </c>
      <c r="AS538" t="s">
        <v>3573</v>
      </c>
      <c r="AT538" t="e">
        <v>#N/A</v>
      </c>
      <c r="AU538" t="s">
        <v>4222</v>
      </c>
      <c r="AV538" t="s">
        <v>9768</v>
      </c>
      <c r="AW538" t="s">
        <v>13865</v>
      </c>
      <c r="AX538" t="s">
        <v>1740</v>
      </c>
      <c r="AY538" t="s">
        <v>9769</v>
      </c>
      <c r="AZ538" t="s">
        <v>3575</v>
      </c>
      <c r="BA538" t="s">
        <v>9770</v>
      </c>
      <c r="BB538" t="s">
        <v>2799</v>
      </c>
      <c r="BC538" t="s">
        <v>1547</v>
      </c>
      <c r="BD538" t="s">
        <v>11497</v>
      </c>
      <c r="BE538" t="s">
        <v>13471</v>
      </c>
      <c r="BF538">
        <v>353</v>
      </c>
      <c r="BG538">
        <v>528</v>
      </c>
      <c r="BH538">
        <v>0</v>
      </c>
      <c r="BI538" t="s">
        <v>1547</v>
      </c>
      <c r="BJ538">
        <v>0</v>
      </c>
      <c r="BK538">
        <v>0</v>
      </c>
      <c r="BL538">
        <v>955</v>
      </c>
      <c r="BM538" t="s">
        <v>9775</v>
      </c>
      <c r="BN538" t="s">
        <v>13472</v>
      </c>
      <c r="BO538" t="s">
        <v>14104</v>
      </c>
      <c r="BP538" t="e" cm="1">
        <v>#N/A</v>
      </c>
      <c r="BQ538" t="s">
        <v>1547</v>
      </c>
      <c r="BR538" t="s">
        <v>13858</v>
      </c>
      <c r="BS538">
        <v>84</v>
      </c>
      <c r="BT538" t="s">
        <v>6919</v>
      </c>
      <c r="BU538" t="s">
        <v>15563</v>
      </c>
      <c r="BV538" t="s">
        <v>4221</v>
      </c>
      <c r="BW538" t="s">
        <v>9768</v>
      </c>
      <c r="BX538" t="s">
        <v>9772</v>
      </c>
      <c r="BY538" t="s">
        <v>9773</v>
      </c>
      <c r="BZ538" t="s">
        <v>1547</v>
      </c>
      <c r="CA538" t="s">
        <v>1744</v>
      </c>
      <c r="CB538" t="s">
        <v>1754</v>
      </c>
      <c r="CC538"/>
      <c r="CD538" t="s">
        <v>998</v>
      </c>
      <c r="CE538" t="s">
        <v>2799</v>
      </c>
      <c r="CF538" t="s">
        <v>14127</v>
      </c>
      <c r="CG538" t="s">
        <v>14128</v>
      </c>
      <c r="CH538" t="s">
        <v>2799</v>
      </c>
      <c r="CI538" t="s">
        <v>1547</v>
      </c>
      <c r="CJ538" t="s">
        <v>3592</v>
      </c>
      <c r="CK538" t="s">
        <v>1568</v>
      </c>
      <c r="CL538"/>
      <c r="CM538"/>
      <c r="CN538" t="s">
        <v>13473</v>
      </c>
      <c r="CO538" t="s">
        <v>4226</v>
      </c>
      <c r="CP538" t="s">
        <v>13473</v>
      </c>
      <c r="CQ538" t="s">
        <v>4226</v>
      </c>
      <c r="CR538" t="s">
        <v>1547</v>
      </c>
      <c r="CS538">
        <v>8</v>
      </c>
      <c r="CT538" t="s">
        <v>13858</v>
      </c>
      <c r="CU538" t="s">
        <v>13858</v>
      </c>
      <c r="CV538" t="s">
        <v>1547</v>
      </c>
      <c r="CW538" t="s">
        <v>1547</v>
      </c>
      <c r="CX538" t="s">
        <v>1547</v>
      </c>
      <c r="CY538">
        <v>536</v>
      </c>
      <c r="CZ538" t="s">
        <v>8293</v>
      </c>
      <c r="DA538" t="s">
        <v>1547</v>
      </c>
      <c r="DB538" t="s">
        <v>1881</v>
      </c>
      <c r="DC538" t="s">
        <v>1882</v>
      </c>
      <c r="DD538" t="s">
        <v>4222</v>
      </c>
      <c r="DE538" t="s">
        <v>3575</v>
      </c>
      <c r="DF538" t="s">
        <v>4223</v>
      </c>
      <c r="DG538" t="s">
        <v>1547</v>
      </c>
      <c r="DH538" t="s">
        <v>1547</v>
      </c>
      <c r="DI538" t="s">
        <v>1892</v>
      </c>
      <c r="DJ538" t="e">
        <v>#N/A</v>
      </c>
      <c r="DK538"/>
      <c r="DL538" t="s">
        <v>1892</v>
      </c>
      <c r="DM538">
        <v>9</v>
      </c>
      <c r="DN538" t="s">
        <v>1883</v>
      </c>
      <c r="DO538" t="s">
        <v>1568</v>
      </c>
      <c r="DP538" t="b">
        <v>1</v>
      </c>
      <c r="DQ538" t="b">
        <v>0</v>
      </c>
      <c r="DR538" t="b">
        <v>0</v>
      </c>
      <c r="DS538" t="b">
        <v>0</v>
      </c>
      <c r="DT538" t="b">
        <v>0</v>
      </c>
      <c r="DU538" t="b">
        <v>0</v>
      </c>
      <c r="DV538" t="b">
        <v>0</v>
      </c>
      <c r="DW538">
        <v>0</v>
      </c>
      <c r="DX538" t="b">
        <v>0</v>
      </c>
      <c r="DY538" t="b">
        <v>0</v>
      </c>
      <c r="DZ538" t="b">
        <v>0</v>
      </c>
      <c r="EA538" t="b">
        <v>0</v>
      </c>
      <c r="EB538" t="b">
        <v>0</v>
      </c>
      <c r="EC538" t="b">
        <v>1</v>
      </c>
      <c r="ED538" t="b">
        <v>0</v>
      </c>
      <c r="EE538" t="b">
        <v>1</v>
      </c>
      <c r="EF538" t="b">
        <v>0</v>
      </c>
      <c r="EG538" t="b" cm="1">
        <v>0</v>
      </c>
      <c r="EH538" t="b">
        <v>0</v>
      </c>
      <c r="EI538" t="b">
        <v>0</v>
      </c>
      <c r="EJ538" t="b">
        <v>1</v>
      </c>
      <c r="EK538" t="s">
        <v>14490</v>
      </c>
      <c r="EL538">
        <v>1</v>
      </c>
      <c r="EM538">
        <v>13</v>
      </c>
      <c r="EN538" t="b">
        <v>0</v>
      </c>
    </row>
    <row r="539" spans="1:144" ht="15.75">
      <c r="A539"/>
      <c r="B539" t="s">
        <v>1568</v>
      </c>
      <c r="C539" t="s">
        <v>3573</v>
      </c>
      <c r="D539" t="s">
        <v>4609</v>
      </c>
      <c r="E539" t="s">
        <v>4610</v>
      </c>
      <c r="F539" t="s">
        <v>13281</v>
      </c>
      <c r="G539" t="s">
        <v>4612</v>
      </c>
      <c r="H539" t="s">
        <v>4613</v>
      </c>
      <c r="I539" t="s">
        <v>2799</v>
      </c>
      <c r="J539"/>
      <c r="K539"/>
      <c r="L539"/>
      <c r="M539"/>
      <c r="N539"/>
      <c r="O539" t="s">
        <v>13858</v>
      </c>
      <c r="P539" t="s">
        <v>1568</v>
      </c>
      <c r="Q539" t="s">
        <v>3575</v>
      </c>
      <c r="R539" t="s">
        <v>3592</v>
      </c>
      <c r="S539"/>
      <c r="T539"/>
      <c r="U539" t="s">
        <v>13473</v>
      </c>
      <c r="V539" t="s">
        <v>13282</v>
      </c>
      <c r="W539"/>
      <c r="X539"/>
      <c r="Y539"/>
      <c r="Z539"/>
      <c r="AA539"/>
      <c r="AB539"/>
      <c r="AC539"/>
      <c r="AD539"/>
      <c r="AE539"/>
      <c r="AF539"/>
      <c r="AG539"/>
      <c r="AH539"/>
      <c r="AI539"/>
      <c r="AJ539"/>
      <c r="AK539"/>
      <c r="AL539"/>
      <c r="AM539"/>
      <c r="AN539"/>
      <c r="AO539" s="108" t="s">
        <v>43</v>
      </c>
      <c r="AP539" t="s">
        <v>2848</v>
      </c>
      <c r="AQ539">
        <v>24</v>
      </c>
      <c r="AR539" t="e">
        <v>#N/A</v>
      </c>
      <c r="AS539" t="s">
        <v>3573</v>
      </c>
      <c r="AT539" t="e">
        <v>#N/A</v>
      </c>
      <c r="AU539" t="s">
        <v>4610</v>
      </c>
      <c r="AV539" t="s">
        <v>11111</v>
      </c>
      <c r="AW539" t="s">
        <v>13839</v>
      </c>
      <c r="AX539" t="s">
        <v>1740</v>
      </c>
      <c r="AY539" t="s">
        <v>11113</v>
      </c>
      <c r="AZ539" t="s">
        <v>3575</v>
      </c>
      <c r="BA539" t="s">
        <v>11114</v>
      </c>
      <c r="BB539" t="s">
        <v>2799</v>
      </c>
      <c r="BC539" t="s">
        <v>1547</v>
      </c>
      <c r="BD539" t="s">
        <v>14129</v>
      </c>
      <c r="BE539" t="s">
        <v>13471</v>
      </c>
      <c r="BF539">
        <v>349</v>
      </c>
      <c r="BG539">
        <v>528</v>
      </c>
      <c r="BH539">
        <v>0</v>
      </c>
      <c r="BI539" t="s">
        <v>1547</v>
      </c>
      <c r="BJ539">
        <v>0</v>
      </c>
      <c r="BK539">
        <v>0</v>
      </c>
      <c r="BL539">
        <v>1148</v>
      </c>
      <c r="BM539" t="s">
        <v>11111</v>
      </c>
      <c r="BN539" t="s">
        <v>13472</v>
      </c>
      <c r="BO539" t="s">
        <v>14104</v>
      </c>
      <c r="BP539" t="e" cm="1">
        <v>#N/A</v>
      </c>
      <c r="BQ539" t="s">
        <v>1547</v>
      </c>
      <c r="BR539" t="s">
        <v>13858</v>
      </c>
      <c r="BS539">
        <v>85</v>
      </c>
      <c r="BT539" t="s">
        <v>6924</v>
      </c>
      <c r="BU539" t="s">
        <v>15564</v>
      </c>
      <c r="BV539" t="s">
        <v>4609</v>
      </c>
      <c r="BW539" t="s">
        <v>11111</v>
      </c>
      <c r="BX539" t="s">
        <v>11116</v>
      </c>
      <c r="BY539" t="s">
        <v>1744</v>
      </c>
      <c r="BZ539" t="s">
        <v>1547</v>
      </c>
      <c r="CA539" t="s">
        <v>1744</v>
      </c>
      <c r="CB539" t="s">
        <v>1547</v>
      </c>
      <c r="CC539"/>
      <c r="CD539" t="s">
        <v>998</v>
      </c>
      <c r="CE539" t="s">
        <v>2799</v>
      </c>
      <c r="CF539" t="s">
        <v>14130</v>
      </c>
      <c r="CG539" t="s">
        <v>14131</v>
      </c>
      <c r="CH539" t="s">
        <v>2799</v>
      </c>
      <c r="CI539" t="s">
        <v>1547</v>
      </c>
      <c r="CJ539" t="s">
        <v>3592</v>
      </c>
      <c r="CK539" t="s">
        <v>1568</v>
      </c>
      <c r="CL539"/>
      <c r="CM539"/>
      <c r="CN539" t="s">
        <v>13473</v>
      </c>
      <c r="CO539" t="s">
        <v>13282</v>
      </c>
      <c r="CP539" t="s">
        <v>13473</v>
      </c>
      <c r="CQ539" t="s">
        <v>13282</v>
      </c>
      <c r="CR539" t="s">
        <v>1547</v>
      </c>
      <c r="CS539">
        <v>8</v>
      </c>
      <c r="CT539" t="s">
        <v>13858</v>
      </c>
      <c r="CU539" t="s">
        <v>13858</v>
      </c>
      <c r="CV539" t="s">
        <v>1547</v>
      </c>
      <c r="CW539" t="s">
        <v>1547</v>
      </c>
      <c r="CX539" t="s">
        <v>1547</v>
      </c>
      <c r="CY539">
        <v>537</v>
      </c>
      <c r="CZ539" t="s">
        <v>8298</v>
      </c>
      <c r="DA539" t="s">
        <v>1547</v>
      </c>
      <c r="DB539" t="s">
        <v>1881</v>
      </c>
      <c r="DC539" t="s">
        <v>1882</v>
      </c>
      <c r="DD539" t="s">
        <v>4610</v>
      </c>
      <c r="DE539" t="s">
        <v>3575</v>
      </c>
      <c r="DF539" t="s">
        <v>4612</v>
      </c>
      <c r="DG539" t="s">
        <v>1547</v>
      </c>
      <c r="DH539" t="s">
        <v>1547</v>
      </c>
      <c r="DI539" t="s">
        <v>1892</v>
      </c>
      <c r="DJ539" t="e">
        <v>#N/A</v>
      </c>
      <c r="DK539"/>
      <c r="DL539" t="s">
        <v>1892</v>
      </c>
      <c r="DM539">
        <v>9</v>
      </c>
      <c r="DN539" t="s">
        <v>1883</v>
      </c>
      <c r="DO539" t="s">
        <v>1568</v>
      </c>
      <c r="DP539" t="b">
        <v>1</v>
      </c>
      <c r="DQ539" t="b">
        <v>0</v>
      </c>
      <c r="DR539" t="b">
        <v>0</v>
      </c>
      <c r="DS539" t="b">
        <v>0</v>
      </c>
      <c r="DT539" t="b">
        <v>0</v>
      </c>
      <c r="DU539" t="b">
        <v>0</v>
      </c>
      <c r="DV539" t="b">
        <v>0</v>
      </c>
      <c r="DW539">
        <v>0</v>
      </c>
      <c r="DX539" t="b">
        <v>0</v>
      </c>
      <c r="DY539" t="b">
        <v>0</v>
      </c>
      <c r="DZ539" t="b">
        <v>0</v>
      </c>
      <c r="EA539" t="b">
        <v>0</v>
      </c>
      <c r="EB539" t="b">
        <v>0</v>
      </c>
      <c r="EC539" t="b">
        <v>0</v>
      </c>
      <c r="ED539" t="b">
        <v>0</v>
      </c>
      <c r="EE539" t="b">
        <v>1</v>
      </c>
      <c r="EF539" t="b">
        <v>0</v>
      </c>
      <c r="EG539" t="b" cm="1">
        <v>1</v>
      </c>
      <c r="EH539" t="b">
        <v>0</v>
      </c>
      <c r="EI539" t="b">
        <v>0</v>
      </c>
      <c r="EJ539" t="b">
        <v>1</v>
      </c>
      <c r="EK539" t="s">
        <v>14132</v>
      </c>
      <c r="EL539">
        <v>2</v>
      </c>
      <c r="EM539">
        <v>22</v>
      </c>
      <c r="EN539" t="b">
        <v>0</v>
      </c>
    </row>
    <row r="540" spans="1:144" ht="15.75">
      <c r="A540"/>
      <c r="B540" t="s">
        <v>1568</v>
      </c>
      <c r="C540" t="s">
        <v>3573</v>
      </c>
      <c r="D540" t="s">
        <v>13294</v>
      </c>
      <c r="E540" t="s">
        <v>13295</v>
      </c>
      <c r="F540" t="s">
        <v>13295</v>
      </c>
      <c r="G540" t="s">
        <v>13295</v>
      </c>
      <c r="H540" t="s">
        <v>13296</v>
      </c>
      <c r="I540" t="s">
        <v>2799</v>
      </c>
      <c r="J540"/>
      <c r="K540"/>
      <c r="L540"/>
      <c r="M540" t="s">
        <v>1749</v>
      </c>
      <c r="N540"/>
      <c r="O540" t="s">
        <v>13858</v>
      </c>
      <c r="P540" t="s">
        <v>1568</v>
      </c>
      <c r="Q540" t="s">
        <v>3575</v>
      </c>
      <c r="R540" t="s">
        <v>3592</v>
      </c>
      <c r="S540"/>
      <c r="T540"/>
      <c r="U540" t="s">
        <v>13473</v>
      </c>
      <c r="V540" t="s">
        <v>13297</v>
      </c>
      <c r="W540"/>
      <c r="X540"/>
      <c r="Y540"/>
      <c r="Z540"/>
      <c r="AA540"/>
      <c r="AB540"/>
      <c r="AC540"/>
      <c r="AD540"/>
      <c r="AE540"/>
      <c r="AF540"/>
      <c r="AG540"/>
      <c r="AH540"/>
      <c r="AI540"/>
      <c r="AJ540"/>
      <c r="AK540"/>
      <c r="AL540"/>
      <c r="AM540"/>
      <c r="AN540"/>
      <c r="AO540" s="108" t="s">
        <v>43</v>
      </c>
      <c r="AP540" t="s">
        <v>2848</v>
      </c>
      <c r="AQ540">
        <v>25</v>
      </c>
      <c r="AR540" t="e">
        <v>#N/A</v>
      </c>
      <c r="AS540" t="s">
        <v>3573</v>
      </c>
      <c r="AT540" t="e">
        <v>#N/A</v>
      </c>
      <c r="AU540" t="s">
        <v>13295</v>
      </c>
      <c r="AV540" t="s">
        <v>13869</v>
      </c>
      <c r="AW540" t="s">
        <v>13869</v>
      </c>
      <c r="AX540" t="s">
        <v>1740</v>
      </c>
      <c r="AY540" t="s">
        <v>13869</v>
      </c>
      <c r="AZ540" t="s">
        <v>3575</v>
      </c>
      <c r="BA540" t="s">
        <v>13870</v>
      </c>
      <c r="BB540" t="s">
        <v>2799</v>
      </c>
      <c r="BC540" t="s">
        <v>1547</v>
      </c>
      <c r="BD540" t="s">
        <v>14133</v>
      </c>
      <c r="BE540" t="s">
        <v>13471</v>
      </c>
      <c r="BF540">
        <v>354</v>
      </c>
      <c r="BG540">
        <v>528</v>
      </c>
      <c r="BH540">
        <v>0</v>
      </c>
      <c r="BI540" t="s">
        <v>1547</v>
      </c>
      <c r="BJ540">
        <v>0</v>
      </c>
      <c r="BK540">
        <v>0</v>
      </c>
      <c r="BL540">
        <v>354</v>
      </c>
      <c r="BM540" t="s">
        <v>13874</v>
      </c>
      <c r="BN540" t="s">
        <v>13472</v>
      </c>
      <c r="BO540" t="s">
        <v>14104</v>
      </c>
      <c r="BP540" t="e" cm="1">
        <v>#N/A</v>
      </c>
      <c r="BQ540" t="s">
        <v>1547</v>
      </c>
      <c r="BR540" t="s">
        <v>13858</v>
      </c>
      <c r="BS540">
        <v>86</v>
      </c>
      <c r="BT540" t="s">
        <v>6929</v>
      </c>
      <c r="BU540" t="s">
        <v>15565</v>
      </c>
      <c r="BV540" t="s">
        <v>13294</v>
      </c>
      <c r="BW540" t="s">
        <v>13869</v>
      </c>
      <c r="BX540" t="s">
        <v>13872</v>
      </c>
      <c r="BY540" t="s">
        <v>1744</v>
      </c>
      <c r="BZ540" t="s">
        <v>1547</v>
      </c>
      <c r="CA540" t="s">
        <v>1744</v>
      </c>
      <c r="CB540" t="s">
        <v>1749</v>
      </c>
      <c r="CC540"/>
      <c r="CD540" t="s">
        <v>998</v>
      </c>
      <c r="CE540" t="s">
        <v>2799</v>
      </c>
      <c r="CF540" t="s">
        <v>14134</v>
      </c>
      <c r="CG540" t="s">
        <v>14135</v>
      </c>
      <c r="CH540" t="s">
        <v>2799</v>
      </c>
      <c r="CI540" t="s">
        <v>1547</v>
      </c>
      <c r="CJ540" t="s">
        <v>3592</v>
      </c>
      <c r="CK540" t="s">
        <v>1568</v>
      </c>
      <c r="CL540"/>
      <c r="CM540"/>
      <c r="CN540" t="s">
        <v>13473</v>
      </c>
      <c r="CO540" t="s">
        <v>13297</v>
      </c>
      <c r="CP540" t="s">
        <v>13473</v>
      </c>
      <c r="CQ540" t="s">
        <v>13297</v>
      </c>
      <c r="CR540" t="s">
        <v>1547</v>
      </c>
      <c r="CS540">
        <v>8</v>
      </c>
      <c r="CT540" t="s">
        <v>13858</v>
      </c>
      <c r="CU540" t="s">
        <v>13858</v>
      </c>
      <c r="CV540" t="s">
        <v>13858</v>
      </c>
      <c r="CW540" t="s">
        <v>1547</v>
      </c>
      <c r="CX540" t="s">
        <v>1547</v>
      </c>
      <c r="CY540">
        <v>538</v>
      </c>
      <c r="CZ540" t="s">
        <v>8303</v>
      </c>
      <c r="DA540" t="s">
        <v>1547</v>
      </c>
      <c r="DB540" t="s">
        <v>1881</v>
      </c>
      <c r="DC540" t="s">
        <v>1882</v>
      </c>
      <c r="DD540" t="s">
        <v>13295</v>
      </c>
      <c r="DE540" t="s">
        <v>3575</v>
      </c>
      <c r="DF540" t="s">
        <v>13295</v>
      </c>
      <c r="DG540" t="s">
        <v>1547</v>
      </c>
      <c r="DH540" t="s">
        <v>1547</v>
      </c>
      <c r="DI540" t="s">
        <v>1892</v>
      </c>
      <c r="DJ540" t="e">
        <v>#N/A</v>
      </c>
      <c r="DK540"/>
      <c r="DL540" t="s">
        <v>1892</v>
      </c>
      <c r="DM540">
        <v>9</v>
      </c>
      <c r="DN540" t="s">
        <v>1883</v>
      </c>
      <c r="DO540" t="s">
        <v>1568</v>
      </c>
      <c r="DP540" t="b">
        <v>1</v>
      </c>
      <c r="DQ540" t="b">
        <v>0</v>
      </c>
      <c r="DR540" t="b">
        <v>0</v>
      </c>
      <c r="DS540" t="b">
        <v>0</v>
      </c>
      <c r="DT540" t="b">
        <v>0</v>
      </c>
      <c r="DU540" t="b">
        <v>0</v>
      </c>
      <c r="DV540" t="b">
        <v>0</v>
      </c>
      <c r="DW540">
        <v>0</v>
      </c>
      <c r="DX540" t="b">
        <v>0</v>
      </c>
      <c r="DY540" t="b">
        <v>0</v>
      </c>
      <c r="DZ540" t="b">
        <v>0</v>
      </c>
      <c r="EA540" t="b">
        <v>0</v>
      </c>
      <c r="EB540" t="b">
        <v>0</v>
      </c>
      <c r="EC540" t="b">
        <v>0</v>
      </c>
      <c r="ED540" t="b">
        <v>0</v>
      </c>
      <c r="EE540" t="b">
        <v>1</v>
      </c>
      <c r="EF540" t="b">
        <v>0</v>
      </c>
      <c r="EG540" t="b" cm="1">
        <v>0</v>
      </c>
      <c r="EH540" t="b">
        <v>0</v>
      </c>
      <c r="EI540" t="b">
        <v>0</v>
      </c>
      <c r="EJ540" t="b">
        <v>1</v>
      </c>
      <c r="EK540" t="s">
        <v>1956</v>
      </c>
      <c r="EL540">
        <v>1</v>
      </c>
      <c r="EM540">
        <v>12</v>
      </c>
      <c r="EN540" t="b">
        <v>0</v>
      </c>
    </row>
    <row r="541" spans="1:144" ht="15.75">
      <c r="A541"/>
      <c r="B541" t="s">
        <v>1568</v>
      </c>
      <c r="C541" t="s">
        <v>3573</v>
      </c>
      <c r="D541" t="s">
        <v>4117</v>
      </c>
      <c r="E541" t="s">
        <v>4118</v>
      </c>
      <c r="F541" t="s">
        <v>4118</v>
      </c>
      <c r="G541" t="s">
        <v>4204</v>
      </c>
      <c r="H541" t="s">
        <v>4205</v>
      </c>
      <c r="I541" t="s">
        <v>2799</v>
      </c>
      <c r="J541"/>
      <c r="K541"/>
      <c r="L541" t="s">
        <v>1743</v>
      </c>
      <c r="M541" t="s">
        <v>1749</v>
      </c>
      <c r="N541"/>
      <c r="O541" t="s">
        <v>13858</v>
      </c>
      <c r="P541" t="s">
        <v>1568</v>
      </c>
      <c r="Q541" t="s">
        <v>3575</v>
      </c>
      <c r="R541" t="s">
        <v>3592</v>
      </c>
      <c r="S541"/>
      <c r="T541"/>
      <c r="U541" t="s">
        <v>13473</v>
      </c>
      <c r="V541" t="s">
        <v>4155</v>
      </c>
      <c r="W541"/>
      <c r="X541"/>
      <c r="Y541"/>
      <c r="Z541"/>
      <c r="AA541"/>
      <c r="AB541"/>
      <c r="AC541"/>
      <c r="AD541"/>
      <c r="AE541"/>
      <c r="AF541"/>
      <c r="AG541"/>
      <c r="AH541"/>
      <c r="AI541"/>
      <c r="AJ541"/>
      <c r="AK541"/>
      <c r="AL541"/>
      <c r="AM541"/>
      <c r="AN541"/>
      <c r="AO541" s="108" t="s">
        <v>43</v>
      </c>
      <c r="AP541" t="s">
        <v>2848</v>
      </c>
      <c r="AQ541">
        <v>26</v>
      </c>
      <c r="AR541" t="e">
        <v>#N/A</v>
      </c>
      <c r="AS541" t="s">
        <v>3573</v>
      </c>
      <c r="AT541" t="e">
        <v>#N/A</v>
      </c>
      <c r="AU541" t="s">
        <v>4118</v>
      </c>
      <c r="AV541" t="s">
        <v>9387</v>
      </c>
      <c r="AW541" t="s">
        <v>9387</v>
      </c>
      <c r="AX541" t="s">
        <v>1740</v>
      </c>
      <c r="AY541" t="s">
        <v>9725</v>
      </c>
      <c r="AZ541" t="s">
        <v>3575</v>
      </c>
      <c r="BA541" t="s">
        <v>9389</v>
      </c>
      <c r="BB541" t="s">
        <v>2799</v>
      </c>
      <c r="BC541" t="s">
        <v>1743</v>
      </c>
      <c r="BD541" t="s">
        <v>9568</v>
      </c>
      <c r="BE541" t="s">
        <v>13471</v>
      </c>
      <c r="BF541">
        <v>350</v>
      </c>
      <c r="BG541">
        <v>528</v>
      </c>
      <c r="BH541">
        <v>0</v>
      </c>
      <c r="BI541" t="s">
        <v>1547</v>
      </c>
      <c r="BJ541">
        <v>0</v>
      </c>
      <c r="BK541">
        <v>0</v>
      </c>
      <c r="BL541">
        <v>949</v>
      </c>
      <c r="BM541" t="s">
        <v>9391</v>
      </c>
      <c r="BN541" t="s">
        <v>13472</v>
      </c>
      <c r="BO541" t="s">
        <v>14104</v>
      </c>
      <c r="BP541" t="e" cm="1">
        <v>#N/A</v>
      </c>
      <c r="BQ541" t="s">
        <v>1547</v>
      </c>
      <c r="BR541" t="s">
        <v>13858</v>
      </c>
      <c r="BS541">
        <v>87</v>
      </c>
      <c r="BT541" t="s">
        <v>6935</v>
      </c>
      <c r="BU541" t="s">
        <v>15566</v>
      </c>
      <c r="BV541" t="s">
        <v>4117</v>
      </c>
      <c r="BW541" t="s">
        <v>9387</v>
      </c>
      <c r="BX541" t="s">
        <v>9727</v>
      </c>
      <c r="BY541" t="s">
        <v>1744</v>
      </c>
      <c r="BZ541" t="s">
        <v>1547</v>
      </c>
      <c r="CA541" t="s">
        <v>1744</v>
      </c>
      <c r="CB541" t="s">
        <v>1749</v>
      </c>
      <c r="CC541"/>
      <c r="CD541" t="s">
        <v>998</v>
      </c>
      <c r="CE541" t="s">
        <v>2799</v>
      </c>
      <c r="CF541" t="s">
        <v>14136</v>
      </c>
      <c r="CG541" t="s">
        <v>14137</v>
      </c>
      <c r="CH541" t="s">
        <v>2799</v>
      </c>
      <c r="CI541" t="s">
        <v>1547</v>
      </c>
      <c r="CJ541" t="s">
        <v>3592</v>
      </c>
      <c r="CK541" t="s">
        <v>1568</v>
      </c>
      <c r="CL541"/>
      <c r="CM541"/>
      <c r="CN541" t="s">
        <v>13473</v>
      </c>
      <c r="CO541" t="s">
        <v>4155</v>
      </c>
      <c r="CP541" t="s">
        <v>13473</v>
      </c>
      <c r="CQ541" t="s">
        <v>4155</v>
      </c>
      <c r="CR541" t="s">
        <v>1547</v>
      </c>
      <c r="CS541">
        <v>8</v>
      </c>
      <c r="CT541" t="s">
        <v>13858</v>
      </c>
      <c r="CU541" t="s">
        <v>13858</v>
      </c>
      <c r="CV541" t="s">
        <v>1547</v>
      </c>
      <c r="CW541" t="s">
        <v>1547</v>
      </c>
      <c r="CX541" t="s">
        <v>1547</v>
      </c>
      <c r="CY541">
        <v>539</v>
      </c>
      <c r="CZ541" t="s">
        <v>8308</v>
      </c>
      <c r="DA541" t="s">
        <v>1547</v>
      </c>
      <c r="DB541" t="s">
        <v>1881</v>
      </c>
      <c r="DC541" t="s">
        <v>1882</v>
      </c>
      <c r="DD541" t="s">
        <v>4118</v>
      </c>
      <c r="DE541" t="s">
        <v>3575</v>
      </c>
      <c r="DF541" t="s">
        <v>4204</v>
      </c>
      <c r="DG541" t="s">
        <v>1547</v>
      </c>
      <c r="DH541" t="s">
        <v>1547</v>
      </c>
      <c r="DI541" t="s">
        <v>1892</v>
      </c>
      <c r="DJ541" t="e">
        <v>#N/A</v>
      </c>
      <c r="DK541"/>
      <c r="DL541" t="s">
        <v>1892</v>
      </c>
      <c r="DM541">
        <v>9</v>
      </c>
      <c r="DN541" t="s">
        <v>1883</v>
      </c>
      <c r="DO541" t="s">
        <v>1568</v>
      </c>
      <c r="DP541" t="b">
        <v>1</v>
      </c>
      <c r="DQ541" t="b">
        <v>0</v>
      </c>
      <c r="DR541" t="b">
        <v>0</v>
      </c>
      <c r="DS541" t="b">
        <v>0</v>
      </c>
      <c r="DT541" t="b">
        <v>0</v>
      </c>
      <c r="DU541" t="b">
        <v>0</v>
      </c>
      <c r="DV541" t="b">
        <v>0</v>
      </c>
      <c r="DW541">
        <v>0</v>
      </c>
      <c r="DX541" t="b">
        <v>0</v>
      </c>
      <c r="DY541" t="b">
        <v>0</v>
      </c>
      <c r="DZ541" t="b">
        <v>0</v>
      </c>
      <c r="EA541" t="b">
        <v>0</v>
      </c>
      <c r="EB541" t="b">
        <v>0</v>
      </c>
      <c r="EC541" t="b">
        <v>0</v>
      </c>
      <c r="ED541" t="b">
        <v>0</v>
      </c>
      <c r="EE541" t="b">
        <v>0</v>
      </c>
      <c r="EF541" t="b">
        <v>0</v>
      </c>
      <c r="EG541" t="b" cm="1">
        <v>0</v>
      </c>
      <c r="EH541" t="b">
        <v>0</v>
      </c>
      <c r="EI541" t="b">
        <v>0</v>
      </c>
      <c r="EJ541" t="b">
        <v>0</v>
      </c>
      <c r="EK541" t="s">
        <v>1547</v>
      </c>
      <c r="EL541">
        <v>0</v>
      </c>
      <c r="EM541">
        <v>21</v>
      </c>
      <c r="EN541" t="b">
        <v>0</v>
      </c>
    </row>
    <row r="542" spans="1:144" ht="15.75">
      <c r="A542"/>
      <c r="B542" t="s">
        <v>1568</v>
      </c>
      <c r="C542" t="s">
        <v>3573</v>
      </c>
      <c r="D542" t="s">
        <v>13298</v>
      </c>
      <c r="E542" t="s">
        <v>13299</v>
      </c>
      <c r="F542" t="s">
        <v>13300</v>
      </c>
      <c r="G542" t="s">
        <v>13299</v>
      </c>
      <c r="H542" t="s">
        <v>13301</v>
      </c>
      <c r="I542" t="s">
        <v>2799</v>
      </c>
      <c r="J542"/>
      <c r="K542" t="s">
        <v>902</v>
      </c>
      <c r="L542" t="s">
        <v>3190</v>
      </c>
      <c r="M542" t="s">
        <v>1749</v>
      </c>
      <c r="N542"/>
      <c r="O542" t="s">
        <v>13858</v>
      </c>
      <c r="P542" t="s">
        <v>1568</v>
      </c>
      <c r="Q542" t="s">
        <v>3575</v>
      </c>
      <c r="R542" t="s">
        <v>3592</v>
      </c>
      <c r="S542"/>
      <c r="T542"/>
      <c r="U542" t="s">
        <v>13473</v>
      </c>
      <c r="V542" t="s">
        <v>13302</v>
      </c>
      <c r="W542"/>
      <c r="X542"/>
      <c r="Y542"/>
      <c r="Z542"/>
      <c r="AA542"/>
      <c r="AB542"/>
      <c r="AC542"/>
      <c r="AD542"/>
      <c r="AE542"/>
      <c r="AF542"/>
      <c r="AG542"/>
      <c r="AH542"/>
      <c r="AI542"/>
      <c r="AJ542"/>
      <c r="AK542"/>
      <c r="AL542"/>
      <c r="AM542"/>
      <c r="AN542"/>
      <c r="AO542" s="108" t="s">
        <v>43</v>
      </c>
      <c r="AP542" t="s">
        <v>2848</v>
      </c>
      <c r="AQ542">
        <v>27</v>
      </c>
      <c r="AR542" t="e">
        <v>#N/A</v>
      </c>
      <c r="AS542" t="s">
        <v>3573</v>
      </c>
      <c r="AT542" t="e">
        <v>#N/A</v>
      </c>
      <c r="AU542" t="s">
        <v>13299</v>
      </c>
      <c r="AV542" t="s">
        <v>13876</v>
      </c>
      <c r="AW542" t="s">
        <v>13877</v>
      </c>
      <c r="AX542" t="s">
        <v>1740</v>
      </c>
      <c r="AY542" t="s">
        <v>13876</v>
      </c>
      <c r="AZ542" t="s">
        <v>3575</v>
      </c>
      <c r="BA542" t="s">
        <v>13878</v>
      </c>
      <c r="BB542" t="s">
        <v>2799</v>
      </c>
      <c r="BC542" t="s">
        <v>3190</v>
      </c>
      <c r="BD542" t="s">
        <v>14138</v>
      </c>
      <c r="BE542" t="s">
        <v>13471</v>
      </c>
      <c r="BF542">
        <v>355</v>
      </c>
      <c r="BG542">
        <v>528</v>
      </c>
      <c r="BH542">
        <v>0</v>
      </c>
      <c r="BI542" t="s">
        <v>1547</v>
      </c>
      <c r="BJ542">
        <v>0</v>
      </c>
      <c r="BK542">
        <v>0</v>
      </c>
      <c r="BL542">
        <v>355</v>
      </c>
      <c r="BM542" t="s">
        <v>13882</v>
      </c>
      <c r="BN542" t="s">
        <v>13472</v>
      </c>
      <c r="BO542" t="s">
        <v>14104</v>
      </c>
      <c r="BP542" t="e" cm="1">
        <v>#N/A</v>
      </c>
      <c r="BQ542" t="s">
        <v>1547</v>
      </c>
      <c r="BR542" t="s">
        <v>13858</v>
      </c>
      <c r="BS542">
        <v>88</v>
      </c>
      <c r="BT542" t="s">
        <v>6943</v>
      </c>
      <c r="BU542" t="s">
        <v>15567</v>
      </c>
      <c r="BV542" t="s">
        <v>13298</v>
      </c>
      <c r="BW542" t="s">
        <v>13876</v>
      </c>
      <c r="BX542" t="s">
        <v>13880</v>
      </c>
      <c r="BY542" t="s">
        <v>1744</v>
      </c>
      <c r="BZ542" t="s">
        <v>1547</v>
      </c>
      <c r="CA542" t="s">
        <v>1744</v>
      </c>
      <c r="CB542" t="s">
        <v>1749</v>
      </c>
      <c r="CC542"/>
      <c r="CD542" t="s">
        <v>998</v>
      </c>
      <c r="CE542" t="s">
        <v>2799</v>
      </c>
      <c r="CF542" t="s">
        <v>14139</v>
      </c>
      <c r="CG542" t="s">
        <v>14140</v>
      </c>
      <c r="CH542" t="s">
        <v>2799</v>
      </c>
      <c r="CI542" t="s">
        <v>1547</v>
      </c>
      <c r="CJ542" t="s">
        <v>3592</v>
      </c>
      <c r="CK542" t="s">
        <v>1568</v>
      </c>
      <c r="CL542"/>
      <c r="CM542"/>
      <c r="CN542" t="s">
        <v>13473</v>
      </c>
      <c r="CO542" t="s">
        <v>13302</v>
      </c>
      <c r="CP542" t="s">
        <v>13473</v>
      </c>
      <c r="CQ542" t="s">
        <v>13302</v>
      </c>
      <c r="CR542" t="s">
        <v>1547</v>
      </c>
      <c r="CS542">
        <v>8</v>
      </c>
      <c r="CT542" t="s">
        <v>13858</v>
      </c>
      <c r="CU542" t="s">
        <v>13858</v>
      </c>
      <c r="CV542" t="s">
        <v>13858</v>
      </c>
      <c r="CW542" t="s">
        <v>1547</v>
      </c>
      <c r="CX542" t="s">
        <v>1547</v>
      </c>
      <c r="CY542">
        <v>540</v>
      </c>
      <c r="CZ542" t="s">
        <v>8312</v>
      </c>
      <c r="DA542" t="s">
        <v>1547</v>
      </c>
      <c r="DB542" t="s">
        <v>1881</v>
      </c>
      <c r="DC542" t="s">
        <v>1882</v>
      </c>
      <c r="DD542" t="s">
        <v>13299</v>
      </c>
      <c r="DE542" t="s">
        <v>3575</v>
      </c>
      <c r="DF542" t="s">
        <v>13299</v>
      </c>
      <c r="DG542" t="s">
        <v>1547</v>
      </c>
      <c r="DH542" t="s">
        <v>1547</v>
      </c>
      <c r="DI542" t="s">
        <v>1892</v>
      </c>
      <c r="DJ542" t="e">
        <v>#N/A</v>
      </c>
      <c r="DK542"/>
      <c r="DL542" t="s">
        <v>1892</v>
      </c>
      <c r="DM542">
        <v>9</v>
      </c>
      <c r="DN542" t="s">
        <v>1883</v>
      </c>
      <c r="DO542" t="s">
        <v>1568</v>
      </c>
      <c r="DP542" t="b">
        <v>1</v>
      </c>
      <c r="DQ542" t="b">
        <v>0</v>
      </c>
      <c r="DR542" t="b">
        <v>0</v>
      </c>
      <c r="DS542" t="b">
        <v>0</v>
      </c>
      <c r="DT542" t="b">
        <v>0</v>
      </c>
      <c r="DU542" t="b">
        <v>0</v>
      </c>
      <c r="DV542" t="b">
        <v>0</v>
      </c>
      <c r="DW542">
        <v>0</v>
      </c>
      <c r="DX542" t="b">
        <v>0</v>
      </c>
      <c r="DY542" t="b">
        <v>0</v>
      </c>
      <c r="DZ542" t="b">
        <v>0</v>
      </c>
      <c r="EA542" t="b">
        <v>0</v>
      </c>
      <c r="EB542" t="b">
        <v>0</v>
      </c>
      <c r="EC542" t="b">
        <v>0</v>
      </c>
      <c r="ED542" t="b">
        <v>0</v>
      </c>
      <c r="EE542" t="b">
        <v>0</v>
      </c>
      <c r="EF542" t="b">
        <v>0</v>
      </c>
      <c r="EG542" t="b" cm="1">
        <v>0</v>
      </c>
      <c r="EH542" t="b">
        <v>0</v>
      </c>
      <c r="EI542" t="b">
        <v>0</v>
      </c>
      <c r="EJ542" t="b">
        <v>0</v>
      </c>
      <c r="EK542" t="s">
        <v>1547</v>
      </c>
      <c r="EL542">
        <v>0</v>
      </c>
      <c r="EM542">
        <v>16</v>
      </c>
      <c r="EN542" t="b">
        <v>0</v>
      </c>
    </row>
    <row r="543" spans="1:144" ht="47.25">
      <c r="A543"/>
      <c r="B543" t="s">
        <v>1568</v>
      </c>
      <c r="C543" t="s">
        <v>3573</v>
      </c>
      <c r="D543" t="s">
        <v>13303</v>
      </c>
      <c r="E543" t="s">
        <v>13304</v>
      </c>
      <c r="F543"/>
      <c r="G543" t="s">
        <v>13303</v>
      </c>
      <c r="H543" s="109" t="s">
        <v>13305</v>
      </c>
      <c r="I543" t="s">
        <v>2799</v>
      </c>
      <c r="J543"/>
      <c r="K543" t="s">
        <v>902</v>
      </c>
      <c r="L543" t="s">
        <v>3190</v>
      </c>
      <c r="M543" t="s">
        <v>1749</v>
      </c>
      <c r="N543"/>
      <c r="O543" t="s">
        <v>13858</v>
      </c>
      <c r="P543" t="s">
        <v>1568</v>
      </c>
      <c r="Q543" t="s">
        <v>3575</v>
      </c>
      <c r="R543" t="s">
        <v>3592</v>
      </c>
      <c r="S543"/>
      <c r="T543"/>
      <c r="U543" t="s">
        <v>13473</v>
      </c>
      <c r="V543" t="s">
        <v>13306</v>
      </c>
      <c r="W543"/>
      <c r="X543"/>
      <c r="Y543"/>
      <c r="Z543"/>
      <c r="AA543"/>
      <c r="AB543"/>
      <c r="AC543"/>
      <c r="AD543"/>
      <c r="AE543"/>
      <c r="AF543"/>
      <c r="AG543"/>
      <c r="AH543"/>
      <c r="AI543"/>
      <c r="AJ543"/>
      <c r="AK543"/>
      <c r="AL543"/>
      <c r="AM543"/>
      <c r="AN543"/>
      <c r="AO543" s="108" t="s">
        <v>43</v>
      </c>
      <c r="AP543" t="s">
        <v>2848</v>
      </c>
      <c r="AQ543">
        <v>28</v>
      </c>
      <c r="AR543" t="e">
        <v>#N/A</v>
      </c>
      <c r="AS543" t="s">
        <v>3573</v>
      </c>
      <c r="AT543" t="e">
        <v>#N/A</v>
      </c>
      <c r="AU543" t="s">
        <v>13304</v>
      </c>
      <c r="AV543" t="s">
        <v>13884</v>
      </c>
      <c r="AW543" t="s">
        <v>1744</v>
      </c>
      <c r="AX543" t="s">
        <v>1740</v>
      </c>
      <c r="AY543" t="s">
        <v>13885</v>
      </c>
      <c r="AZ543" t="s">
        <v>3575</v>
      </c>
      <c r="BA543" t="s">
        <v>13886</v>
      </c>
      <c r="BB543" t="s">
        <v>2799</v>
      </c>
      <c r="BC543" t="s">
        <v>3190</v>
      </c>
      <c r="BD543" t="s">
        <v>14169</v>
      </c>
      <c r="BE543" t="s">
        <v>13471</v>
      </c>
      <c r="BF543">
        <v>356</v>
      </c>
      <c r="BG543">
        <v>528</v>
      </c>
      <c r="BH543">
        <v>0</v>
      </c>
      <c r="BI543" t="s">
        <v>1547</v>
      </c>
      <c r="BJ543">
        <v>0</v>
      </c>
      <c r="BK543">
        <v>0</v>
      </c>
      <c r="BL543">
        <v>356</v>
      </c>
      <c r="BM543" t="s">
        <v>13890</v>
      </c>
      <c r="BN543" t="s">
        <v>13472</v>
      </c>
      <c r="BO543" t="s">
        <v>14104</v>
      </c>
      <c r="BP543" t="e" cm="1">
        <v>#N/A</v>
      </c>
      <c r="BQ543" t="s">
        <v>1547</v>
      </c>
      <c r="BR543" t="s">
        <v>13858</v>
      </c>
      <c r="BS543">
        <v>89</v>
      </c>
      <c r="BT543" t="s">
        <v>6945</v>
      </c>
      <c r="BU543" t="s">
        <v>15568</v>
      </c>
      <c r="BV543" t="s">
        <v>13303</v>
      </c>
      <c r="BW543" t="s">
        <v>13884</v>
      </c>
      <c r="BX543" t="s">
        <v>13888</v>
      </c>
      <c r="BY543" t="s">
        <v>1744</v>
      </c>
      <c r="BZ543" t="s">
        <v>1547</v>
      </c>
      <c r="CA543" t="s">
        <v>1744</v>
      </c>
      <c r="CB543" t="s">
        <v>1749</v>
      </c>
      <c r="CC543"/>
      <c r="CD543" t="s">
        <v>998</v>
      </c>
      <c r="CE543" t="s">
        <v>2799</v>
      </c>
      <c r="CF543" t="s">
        <v>14170</v>
      </c>
      <c r="CG543" t="s">
        <v>14171</v>
      </c>
      <c r="CH543" t="s">
        <v>2799</v>
      </c>
      <c r="CI543" t="s">
        <v>1547</v>
      </c>
      <c r="CJ543" t="s">
        <v>3592</v>
      </c>
      <c r="CK543" t="s">
        <v>1568</v>
      </c>
      <c r="CL543"/>
      <c r="CM543"/>
      <c r="CN543" t="s">
        <v>13473</v>
      </c>
      <c r="CO543" t="s">
        <v>13306</v>
      </c>
      <c r="CP543" t="s">
        <v>13473</v>
      </c>
      <c r="CQ543" t="s">
        <v>13306</v>
      </c>
      <c r="CR543" t="s">
        <v>1547</v>
      </c>
      <c r="CS543">
        <v>8</v>
      </c>
      <c r="CT543" t="s">
        <v>13858</v>
      </c>
      <c r="CU543" t="s">
        <v>13858</v>
      </c>
      <c r="CV543" t="s">
        <v>13858</v>
      </c>
      <c r="CW543" t="s">
        <v>1547</v>
      </c>
      <c r="CX543" t="s">
        <v>1547</v>
      </c>
      <c r="CY543">
        <v>541</v>
      </c>
      <c r="CZ543" t="s">
        <v>8316</v>
      </c>
      <c r="DA543" t="s">
        <v>1547</v>
      </c>
      <c r="DB543" t="s">
        <v>1881</v>
      </c>
      <c r="DC543" t="s">
        <v>1882</v>
      </c>
      <c r="DD543" t="s">
        <v>13304</v>
      </c>
      <c r="DE543" t="s">
        <v>3575</v>
      </c>
      <c r="DF543" t="s">
        <v>13303</v>
      </c>
      <c r="DG543" t="s">
        <v>1547</v>
      </c>
      <c r="DH543" t="s">
        <v>1547</v>
      </c>
      <c r="DI543" t="s">
        <v>1892</v>
      </c>
      <c r="DJ543" t="e">
        <v>#N/A</v>
      </c>
      <c r="DK543"/>
      <c r="DL543" t="s">
        <v>1892</v>
      </c>
      <c r="DM543">
        <v>9</v>
      </c>
      <c r="DN543" t="s">
        <v>1883</v>
      </c>
      <c r="DO543" t="s">
        <v>1568</v>
      </c>
      <c r="DP543" t="b">
        <v>1</v>
      </c>
      <c r="DQ543" t="b">
        <v>0</v>
      </c>
      <c r="DR543" t="b">
        <v>0</v>
      </c>
      <c r="DS543" t="b">
        <v>0</v>
      </c>
      <c r="DT543" t="b">
        <v>0</v>
      </c>
      <c r="DU543" t="b">
        <v>0</v>
      </c>
      <c r="DV543" t="b">
        <v>0</v>
      </c>
      <c r="DW543">
        <v>0</v>
      </c>
      <c r="DX543" t="b">
        <v>0</v>
      </c>
      <c r="DY543" t="b">
        <v>0</v>
      </c>
      <c r="DZ543" t="b">
        <v>0</v>
      </c>
      <c r="EA543" t="b">
        <v>0</v>
      </c>
      <c r="EB543" t="b">
        <v>0</v>
      </c>
      <c r="EC543" t="b">
        <v>0</v>
      </c>
      <c r="ED543" t="b">
        <v>0</v>
      </c>
      <c r="EE543" t="b">
        <v>0</v>
      </c>
      <c r="EF543" t="b">
        <v>0</v>
      </c>
      <c r="EG543" t="b" cm="1">
        <v>0</v>
      </c>
      <c r="EH543" t="b">
        <v>0</v>
      </c>
      <c r="EI543" t="b">
        <v>0</v>
      </c>
      <c r="EJ543" t="b">
        <v>0</v>
      </c>
      <c r="EK543" t="s">
        <v>1547</v>
      </c>
      <c r="EL543">
        <v>0</v>
      </c>
      <c r="EM543">
        <v>20</v>
      </c>
      <c r="EN543" t="b">
        <v>0</v>
      </c>
    </row>
    <row r="544" spans="1:144" ht="15.75">
      <c r="A544"/>
      <c r="B544" t="s">
        <v>1568</v>
      </c>
      <c r="C544" t="s">
        <v>3573</v>
      </c>
      <c r="D544" t="s">
        <v>13307</v>
      </c>
      <c r="E544" t="s">
        <v>13308</v>
      </c>
      <c r="F544" t="s">
        <v>13308</v>
      </c>
      <c r="G544" t="s">
        <v>13309</v>
      </c>
      <c r="H544"/>
      <c r="I544" t="s">
        <v>2799</v>
      </c>
      <c r="J544"/>
      <c r="K544"/>
      <c r="L544"/>
      <c r="M544"/>
      <c r="N544"/>
      <c r="O544" t="s">
        <v>13858</v>
      </c>
      <c r="P544" t="s">
        <v>1568</v>
      </c>
      <c r="Q544" t="s">
        <v>3575</v>
      </c>
      <c r="R544" t="s">
        <v>3592</v>
      </c>
      <c r="S544"/>
      <c r="T544"/>
      <c r="U544" t="s">
        <v>13473</v>
      </c>
      <c r="V544" t="s">
        <v>13310</v>
      </c>
      <c r="W544"/>
      <c r="X544"/>
      <c r="Y544"/>
      <c r="Z544"/>
      <c r="AA544"/>
      <c r="AB544"/>
      <c r="AC544"/>
      <c r="AD544"/>
      <c r="AE544"/>
      <c r="AF544"/>
      <c r="AG544"/>
      <c r="AH544"/>
      <c r="AI544"/>
      <c r="AJ544"/>
      <c r="AK544"/>
      <c r="AL544"/>
      <c r="AM544"/>
      <c r="AN544"/>
      <c r="AO544" s="108" t="s">
        <v>43</v>
      </c>
      <c r="AP544" t="s">
        <v>2848</v>
      </c>
      <c r="AQ544">
        <v>29</v>
      </c>
      <c r="AR544" t="e">
        <v>#N/A</v>
      </c>
      <c r="AS544" t="s">
        <v>3573</v>
      </c>
      <c r="AT544" t="e">
        <v>#N/A</v>
      </c>
      <c r="AU544" t="s">
        <v>13308</v>
      </c>
      <c r="AV544" t="s">
        <v>13892</v>
      </c>
      <c r="AW544" t="s">
        <v>13892</v>
      </c>
      <c r="AX544" t="s">
        <v>1740</v>
      </c>
      <c r="AY544" t="s">
        <v>13893</v>
      </c>
      <c r="AZ544" t="s">
        <v>3575</v>
      </c>
      <c r="BA544" t="s">
        <v>13894</v>
      </c>
      <c r="BB544" t="s">
        <v>2799</v>
      </c>
      <c r="BC544" t="s">
        <v>1547</v>
      </c>
      <c r="BD544" t="s">
        <v>14141</v>
      </c>
      <c r="BE544" t="s">
        <v>13471</v>
      </c>
      <c r="BF544">
        <v>357</v>
      </c>
      <c r="BG544">
        <v>528</v>
      </c>
      <c r="BH544">
        <v>0</v>
      </c>
      <c r="BI544" t="s">
        <v>1547</v>
      </c>
      <c r="BJ544">
        <v>0</v>
      </c>
      <c r="BK544">
        <v>0</v>
      </c>
      <c r="BL544">
        <v>357</v>
      </c>
      <c r="BM544" t="s">
        <v>13897</v>
      </c>
      <c r="BN544" t="s">
        <v>13472</v>
      </c>
      <c r="BO544" t="s">
        <v>14104</v>
      </c>
      <c r="BP544" t="e" cm="1">
        <v>#N/A</v>
      </c>
      <c r="BQ544" t="s">
        <v>1547</v>
      </c>
      <c r="BR544" t="s">
        <v>13858</v>
      </c>
      <c r="BS544">
        <v>90</v>
      </c>
      <c r="BT544" t="s">
        <v>6950</v>
      </c>
      <c r="BU544" t="s">
        <v>15569</v>
      </c>
      <c r="BV544" t="s">
        <v>13307</v>
      </c>
      <c r="BW544" t="s">
        <v>13892</v>
      </c>
      <c r="BX544" t="s">
        <v>1744</v>
      </c>
      <c r="BY544" t="s">
        <v>1744</v>
      </c>
      <c r="BZ544" t="s">
        <v>1547</v>
      </c>
      <c r="CA544" t="s">
        <v>1744</v>
      </c>
      <c r="CB544" t="s">
        <v>1547</v>
      </c>
      <c r="CC544"/>
      <c r="CD544" t="s">
        <v>998</v>
      </c>
      <c r="CE544" t="s">
        <v>2799</v>
      </c>
      <c r="CF544" t="s">
        <v>14142</v>
      </c>
      <c r="CG544" t="s">
        <v>14143</v>
      </c>
      <c r="CH544" t="s">
        <v>2799</v>
      </c>
      <c r="CI544" t="s">
        <v>1547</v>
      </c>
      <c r="CJ544" t="s">
        <v>3592</v>
      </c>
      <c r="CK544" t="s">
        <v>1568</v>
      </c>
      <c r="CL544"/>
      <c r="CM544"/>
      <c r="CN544" t="s">
        <v>13473</v>
      </c>
      <c r="CO544" t="s">
        <v>13310</v>
      </c>
      <c r="CP544" t="s">
        <v>13473</v>
      </c>
      <c r="CQ544" t="s">
        <v>13310</v>
      </c>
      <c r="CR544" t="s">
        <v>1547</v>
      </c>
      <c r="CS544">
        <v>8</v>
      </c>
      <c r="CT544" t="s">
        <v>13858</v>
      </c>
      <c r="CU544" t="s">
        <v>13858</v>
      </c>
      <c r="CV544" t="s">
        <v>13858</v>
      </c>
      <c r="CW544" t="s">
        <v>1547</v>
      </c>
      <c r="CX544" t="s">
        <v>1547</v>
      </c>
      <c r="CY544">
        <v>542</v>
      </c>
      <c r="CZ544" t="s">
        <v>8320</v>
      </c>
      <c r="DA544" t="s">
        <v>1547</v>
      </c>
      <c r="DB544" t="s">
        <v>1881</v>
      </c>
      <c r="DC544" t="s">
        <v>1882</v>
      </c>
      <c r="DD544" t="s">
        <v>13308</v>
      </c>
      <c r="DE544" t="s">
        <v>3575</v>
      </c>
      <c r="DF544" t="s">
        <v>13309</v>
      </c>
      <c r="DG544" t="s">
        <v>1547</v>
      </c>
      <c r="DH544" t="s">
        <v>1547</v>
      </c>
      <c r="DI544" t="s">
        <v>1892</v>
      </c>
      <c r="DJ544" t="e">
        <v>#N/A</v>
      </c>
      <c r="DK544"/>
      <c r="DL544" t="s">
        <v>1892</v>
      </c>
      <c r="DM544">
        <v>9</v>
      </c>
      <c r="DN544" t="s">
        <v>1883</v>
      </c>
      <c r="DO544" t="s">
        <v>1568</v>
      </c>
      <c r="DP544" t="b">
        <v>1</v>
      </c>
      <c r="DQ544" t="b">
        <v>0</v>
      </c>
      <c r="DR544" t="b">
        <v>0</v>
      </c>
      <c r="DS544" t="b">
        <v>0</v>
      </c>
      <c r="DT544" t="b">
        <v>0</v>
      </c>
      <c r="DU544" t="b">
        <v>0</v>
      </c>
      <c r="DV544" t="b">
        <v>0</v>
      </c>
      <c r="DW544">
        <v>0</v>
      </c>
      <c r="DX544" t="b">
        <v>0</v>
      </c>
      <c r="DY544" t="b">
        <v>0</v>
      </c>
      <c r="DZ544" t="b">
        <v>0</v>
      </c>
      <c r="EA544" t="b">
        <v>0</v>
      </c>
      <c r="EB544" t="b">
        <v>0</v>
      </c>
      <c r="EC544" t="b">
        <v>0</v>
      </c>
      <c r="ED544" t="b">
        <v>0</v>
      </c>
      <c r="EE544" t="b">
        <v>1</v>
      </c>
      <c r="EF544" t="b">
        <v>0</v>
      </c>
      <c r="EG544" t="b" cm="1">
        <v>0</v>
      </c>
      <c r="EH544" t="b">
        <v>0</v>
      </c>
      <c r="EI544" t="b">
        <v>0</v>
      </c>
      <c r="EJ544" t="b">
        <v>1</v>
      </c>
      <c r="EK544" t="s">
        <v>1956</v>
      </c>
      <c r="EL544">
        <v>1</v>
      </c>
      <c r="EM544">
        <v>15</v>
      </c>
      <c r="EN544" t="b">
        <v>0</v>
      </c>
    </row>
    <row r="545" spans="1:144" ht="47.25">
      <c r="A545"/>
      <c r="B545" t="s">
        <v>1568</v>
      </c>
      <c r="C545" t="s">
        <v>3573</v>
      </c>
      <c r="D545" t="s">
        <v>13339</v>
      </c>
      <c r="E545" t="s">
        <v>13340</v>
      </c>
      <c r="F545" t="s">
        <v>13341</v>
      </c>
      <c r="G545" s="109" t="s">
        <v>13342</v>
      </c>
      <c r="H545" t="s">
        <v>3319</v>
      </c>
      <c r="I545" t="s">
        <v>2798</v>
      </c>
      <c r="J545"/>
      <c r="K545"/>
      <c r="L545"/>
      <c r="M545"/>
      <c r="N545"/>
      <c r="O545" t="s">
        <v>15049</v>
      </c>
      <c r="P545" t="s">
        <v>1568</v>
      </c>
      <c r="Q545" t="s">
        <v>3575</v>
      </c>
      <c r="R545" t="s">
        <v>3592</v>
      </c>
      <c r="S545"/>
      <c r="T545"/>
      <c r="U545" t="s">
        <v>13473</v>
      </c>
      <c r="V545" t="s">
        <v>13343</v>
      </c>
      <c r="W545"/>
      <c r="X545"/>
      <c r="Y545"/>
      <c r="Z545"/>
      <c r="AA545"/>
      <c r="AB545"/>
      <c r="AC545"/>
      <c r="AD545"/>
      <c r="AE545"/>
      <c r="AF545"/>
      <c r="AG545"/>
      <c r="AH545"/>
      <c r="AI545"/>
      <c r="AJ545"/>
      <c r="AK545"/>
      <c r="AL545"/>
      <c r="AM545"/>
      <c r="AN545"/>
      <c r="AO545" s="108" t="s">
        <v>43</v>
      </c>
      <c r="AP545" t="s">
        <v>2848</v>
      </c>
      <c r="AQ545">
        <v>30</v>
      </c>
      <c r="AR545" t="e">
        <v>#N/A</v>
      </c>
      <c r="AS545" t="s">
        <v>3573</v>
      </c>
      <c r="AT545" t="e">
        <v>#N/A</v>
      </c>
      <c r="AU545" t="s">
        <v>13340</v>
      </c>
      <c r="AV545" t="s">
        <v>13950</v>
      </c>
      <c r="AW545" t="s">
        <v>13951</v>
      </c>
      <c r="AX545" t="s">
        <v>1740</v>
      </c>
      <c r="AY545" t="s">
        <v>13952</v>
      </c>
      <c r="AZ545" t="s">
        <v>3575</v>
      </c>
      <c r="BA545" t="s">
        <v>13953</v>
      </c>
      <c r="BB545" t="s">
        <v>2798</v>
      </c>
      <c r="BC545" t="s">
        <v>1547</v>
      </c>
      <c r="BD545" t="s">
        <v>14144</v>
      </c>
      <c r="BE545" t="s">
        <v>13471</v>
      </c>
      <c r="BF545">
        <v>365</v>
      </c>
      <c r="BG545">
        <v>528</v>
      </c>
      <c r="BH545">
        <v>0</v>
      </c>
      <c r="BI545" t="s">
        <v>1547</v>
      </c>
      <c r="BJ545">
        <v>0</v>
      </c>
      <c r="BK545">
        <v>0</v>
      </c>
      <c r="BL545">
        <v>365</v>
      </c>
      <c r="BM545" t="s">
        <v>13956</v>
      </c>
      <c r="BN545" t="s">
        <v>13472</v>
      </c>
      <c r="BO545" t="s">
        <v>14104</v>
      </c>
      <c r="BP545" t="e" cm="1">
        <v>#N/A</v>
      </c>
      <c r="BQ545" t="s">
        <v>1547</v>
      </c>
      <c r="BR545" t="s">
        <v>13858</v>
      </c>
      <c r="BS545">
        <v>91</v>
      </c>
      <c r="BT545" t="s">
        <v>6955</v>
      </c>
      <c r="BU545" t="s">
        <v>15570</v>
      </c>
      <c r="BV545" t="s">
        <v>13339</v>
      </c>
      <c r="BW545" t="s">
        <v>13950</v>
      </c>
      <c r="BX545" t="s">
        <v>6416</v>
      </c>
      <c r="BY545" t="s">
        <v>1744</v>
      </c>
      <c r="BZ545" t="s">
        <v>1547</v>
      </c>
      <c r="CA545" t="s">
        <v>1744</v>
      </c>
      <c r="CB545" t="s">
        <v>1547</v>
      </c>
      <c r="CC545"/>
      <c r="CD545" t="s">
        <v>998</v>
      </c>
      <c r="CE545" t="s">
        <v>2798</v>
      </c>
      <c r="CF545" t="s">
        <v>14145</v>
      </c>
      <c r="CG545" t="s">
        <v>14146</v>
      </c>
      <c r="CH545" t="s">
        <v>2798</v>
      </c>
      <c r="CI545" t="s">
        <v>1547</v>
      </c>
      <c r="CJ545" t="s">
        <v>3592</v>
      </c>
      <c r="CK545" t="s">
        <v>1568</v>
      </c>
      <c r="CL545"/>
      <c r="CM545"/>
      <c r="CN545" t="s">
        <v>13473</v>
      </c>
      <c r="CO545" t="s">
        <v>13343</v>
      </c>
      <c r="CP545" t="s">
        <v>13473</v>
      </c>
      <c r="CQ545" t="s">
        <v>13343</v>
      </c>
      <c r="CR545" t="s">
        <v>1547</v>
      </c>
      <c r="CS545">
        <v>8</v>
      </c>
      <c r="CT545" t="s">
        <v>13858</v>
      </c>
      <c r="CU545" t="s">
        <v>13858</v>
      </c>
      <c r="CV545" t="s">
        <v>13858</v>
      </c>
      <c r="CW545" t="s">
        <v>1547</v>
      </c>
      <c r="CX545" t="s">
        <v>1547</v>
      </c>
      <c r="CY545">
        <v>543</v>
      </c>
      <c r="CZ545" t="s">
        <v>8324</v>
      </c>
      <c r="DA545" t="s">
        <v>1547</v>
      </c>
      <c r="DB545" t="s">
        <v>1881</v>
      </c>
      <c r="DC545" t="s">
        <v>1882</v>
      </c>
      <c r="DD545" t="s">
        <v>13340</v>
      </c>
      <c r="DE545" t="s">
        <v>3575</v>
      </c>
      <c r="DF545" t="s">
        <v>13342</v>
      </c>
      <c r="DG545" t="s">
        <v>1547</v>
      </c>
      <c r="DH545" t="s">
        <v>1547</v>
      </c>
      <c r="DI545" t="s">
        <v>1892</v>
      </c>
      <c r="DJ545" t="e">
        <v>#N/A</v>
      </c>
      <c r="DK545"/>
      <c r="DL545" t="s">
        <v>1892</v>
      </c>
      <c r="DM545">
        <v>9</v>
      </c>
      <c r="DN545" t="s">
        <v>1883</v>
      </c>
      <c r="DO545" t="s">
        <v>1568</v>
      </c>
      <c r="DP545" t="b">
        <v>1</v>
      </c>
      <c r="DQ545" t="b">
        <v>0</v>
      </c>
      <c r="DR545" t="b">
        <v>0</v>
      </c>
      <c r="DS545" t="b">
        <v>0</v>
      </c>
      <c r="DT545" t="b">
        <v>0</v>
      </c>
      <c r="DU545" t="b">
        <v>0</v>
      </c>
      <c r="DV545" t="b">
        <v>0</v>
      </c>
      <c r="DW545">
        <v>0</v>
      </c>
      <c r="DX545" t="b">
        <v>0</v>
      </c>
      <c r="DY545" t="b">
        <v>0</v>
      </c>
      <c r="DZ545" t="b">
        <v>0</v>
      </c>
      <c r="EA545" t="b">
        <v>0</v>
      </c>
      <c r="EB545" t="b">
        <v>0</v>
      </c>
      <c r="EC545" t="b">
        <v>0</v>
      </c>
      <c r="ED545" t="b">
        <v>0</v>
      </c>
      <c r="EE545" t="b">
        <v>1</v>
      </c>
      <c r="EF545" t="b">
        <v>0</v>
      </c>
      <c r="EG545" t="b" cm="1">
        <v>1</v>
      </c>
      <c r="EH545" t="b">
        <v>0</v>
      </c>
      <c r="EI545" t="b">
        <v>0</v>
      </c>
      <c r="EJ545" t="b">
        <v>1</v>
      </c>
      <c r="EK545" t="s">
        <v>14132</v>
      </c>
      <c r="EL545">
        <v>2</v>
      </c>
      <c r="EM545">
        <v>28</v>
      </c>
      <c r="EN545" t="b">
        <v>0</v>
      </c>
    </row>
    <row r="546" spans="1:144" ht="15.75">
      <c r="A546"/>
      <c r="B546" t="s">
        <v>1568</v>
      </c>
      <c r="C546" t="s">
        <v>3573</v>
      </c>
      <c r="D546" t="s">
        <v>3624</v>
      </c>
      <c r="E546" t="s">
        <v>3625</v>
      </c>
      <c r="F546" t="s">
        <v>13344</v>
      </c>
      <c r="G546" t="s">
        <v>3626</v>
      </c>
      <c r="H546" t="s">
        <v>3837</v>
      </c>
      <c r="I546" t="s">
        <v>2798</v>
      </c>
      <c r="J546"/>
      <c r="K546" t="s">
        <v>902</v>
      </c>
      <c r="L546" t="s">
        <v>3190</v>
      </c>
      <c r="M546" t="s">
        <v>2001</v>
      </c>
      <c r="N546"/>
      <c r="O546" t="s">
        <v>13858</v>
      </c>
      <c r="P546" t="s">
        <v>1568</v>
      </c>
      <c r="Q546" t="s">
        <v>3575</v>
      </c>
      <c r="R546" t="s">
        <v>3592</v>
      </c>
      <c r="S546"/>
      <c r="T546"/>
      <c r="U546" t="s">
        <v>13473</v>
      </c>
      <c r="V546" t="s">
        <v>13345</v>
      </c>
      <c r="W546"/>
      <c r="X546"/>
      <c r="Y546"/>
      <c r="Z546"/>
      <c r="AA546"/>
      <c r="AB546"/>
      <c r="AC546"/>
      <c r="AD546"/>
      <c r="AE546"/>
      <c r="AF546"/>
      <c r="AG546"/>
      <c r="AH546"/>
      <c r="AI546"/>
      <c r="AJ546"/>
      <c r="AK546"/>
      <c r="AL546"/>
      <c r="AM546"/>
      <c r="AN546"/>
      <c r="AO546" s="108" t="s">
        <v>43</v>
      </c>
      <c r="AP546" t="s">
        <v>2848</v>
      </c>
      <c r="AQ546">
        <v>31</v>
      </c>
      <c r="AR546" t="e">
        <v>#N/A</v>
      </c>
      <c r="AS546" t="s">
        <v>3573</v>
      </c>
      <c r="AT546" t="e">
        <v>#N/A</v>
      </c>
      <c r="AU546" t="s">
        <v>3625</v>
      </c>
      <c r="AV546" t="s">
        <v>7374</v>
      </c>
      <c r="AW546" t="s">
        <v>13957</v>
      </c>
      <c r="AX546" t="s">
        <v>1740</v>
      </c>
      <c r="AY546" t="s">
        <v>7375</v>
      </c>
      <c r="AZ546" t="s">
        <v>3575</v>
      </c>
      <c r="BA546" t="s">
        <v>7376</v>
      </c>
      <c r="BB546" t="s">
        <v>2798</v>
      </c>
      <c r="BC546" t="s">
        <v>3190</v>
      </c>
      <c r="BD546" t="s">
        <v>7995</v>
      </c>
      <c r="BE546" t="s">
        <v>13471</v>
      </c>
      <c r="BF546">
        <v>366</v>
      </c>
      <c r="BG546">
        <v>528</v>
      </c>
      <c r="BH546">
        <v>0</v>
      </c>
      <c r="BI546" t="s">
        <v>1547</v>
      </c>
      <c r="BJ546">
        <v>0</v>
      </c>
      <c r="BK546">
        <v>0</v>
      </c>
      <c r="BL546">
        <v>413</v>
      </c>
      <c r="BM546" t="s">
        <v>7380</v>
      </c>
      <c r="BN546" t="s">
        <v>13472</v>
      </c>
      <c r="BO546" t="s">
        <v>14104</v>
      </c>
      <c r="BP546" t="e" cm="1">
        <v>#N/A</v>
      </c>
      <c r="BQ546" t="s">
        <v>1547</v>
      </c>
      <c r="BR546" t="s">
        <v>13858</v>
      </c>
      <c r="BS546">
        <v>92</v>
      </c>
      <c r="BT546" t="s">
        <v>6960</v>
      </c>
      <c r="BU546" t="s">
        <v>15571</v>
      </c>
      <c r="BV546" t="s">
        <v>3624</v>
      </c>
      <c r="BW546" t="s">
        <v>7374</v>
      </c>
      <c r="BX546" t="s">
        <v>7996</v>
      </c>
      <c r="BY546" t="s">
        <v>1744</v>
      </c>
      <c r="BZ546" t="s">
        <v>1547</v>
      </c>
      <c r="CA546" t="s">
        <v>1744</v>
      </c>
      <c r="CB546" t="s">
        <v>2001</v>
      </c>
      <c r="CC546"/>
      <c r="CD546" t="s">
        <v>998</v>
      </c>
      <c r="CE546" t="s">
        <v>2798</v>
      </c>
      <c r="CF546" t="s">
        <v>14147</v>
      </c>
      <c r="CG546" t="s">
        <v>14148</v>
      </c>
      <c r="CH546" t="s">
        <v>2798</v>
      </c>
      <c r="CI546" t="s">
        <v>1547</v>
      </c>
      <c r="CJ546" t="s">
        <v>3592</v>
      </c>
      <c r="CK546" t="s">
        <v>1568</v>
      </c>
      <c r="CL546"/>
      <c r="CM546"/>
      <c r="CN546" t="s">
        <v>13473</v>
      </c>
      <c r="CO546" t="s">
        <v>13345</v>
      </c>
      <c r="CP546" t="s">
        <v>13473</v>
      </c>
      <c r="CQ546" t="s">
        <v>13345</v>
      </c>
      <c r="CR546" t="s">
        <v>1547</v>
      </c>
      <c r="CS546">
        <v>8</v>
      </c>
      <c r="CT546" t="s">
        <v>13858</v>
      </c>
      <c r="CU546" t="s">
        <v>13858</v>
      </c>
      <c r="CV546" t="s">
        <v>3590</v>
      </c>
      <c r="CW546" t="s">
        <v>1547</v>
      </c>
      <c r="CX546" t="s">
        <v>1547</v>
      </c>
      <c r="CY546">
        <v>544</v>
      </c>
      <c r="CZ546" t="s">
        <v>8328</v>
      </c>
      <c r="DA546" t="s">
        <v>1547</v>
      </c>
      <c r="DB546" t="s">
        <v>1881</v>
      </c>
      <c r="DC546" t="s">
        <v>1882</v>
      </c>
      <c r="DD546" t="s">
        <v>3625</v>
      </c>
      <c r="DE546" t="s">
        <v>3575</v>
      </c>
      <c r="DF546" t="s">
        <v>3626</v>
      </c>
      <c r="DG546" t="s">
        <v>1547</v>
      </c>
      <c r="DH546" t="s">
        <v>1547</v>
      </c>
      <c r="DI546" t="s">
        <v>1892</v>
      </c>
      <c r="DJ546" t="e">
        <v>#N/A</v>
      </c>
      <c r="DK546"/>
      <c r="DL546" t="s">
        <v>1892</v>
      </c>
      <c r="DM546">
        <v>9</v>
      </c>
      <c r="DN546" t="s">
        <v>1883</v>
      </c>
      <c r="DO546" t="s">
        <v>1568</v>
      </c>
      <c r="DP546" t="b">
        <v>1</v>
      </c>
      <c r="DQ546" t="b">
        <v>0</v>
      </c>
      <c r="DR546" t="b">
        <v>0</v>
      </c>
      <c r="DS546" t="b">
        <v>0</v>
      </c>
      <c r="DT546" t="b">
        <v>0</v>
      </c>
      <c r="DU546" t="b">
        <v>0</v>
      </c>
      <c r="DV546" t="b">
        <v>0</v>
      </c>
      <c r="DW546">
        <v>0</v>
      </c>
      <c r="DX546" t="b">
        <v>0</v>
      </c>
      <c r="DY546" t="b">
        <v>0</v>
      </c>
      <c r="DZ546" t="b">
        <v>0</v>
      </c>
      <c r="EA546" t="b">
        <v>0</v>
      </c>
      <c r="EB546" t="b">
        <v>0</v>
      </c>
      <c r="EC546" t="b">
        <v>0</v>
      </c>
      <c r="ED546" t="b">
        <v>1</v>
      </c>
      <c r="EE546" t="b">
        <v>0</v>
      </c>
      <c r="EF546" t="b">
        <v>0</v>
      </c>
      <c r="EG546" t="b" cm="1">
        <v>0</v>
      </c>
      <c r="EH546" t="b">
        <v>0</v>
      </c>
      <c r="EI546" t="b">
        <v>0</v>
      </c>
      <c r="EJ546" t="b">
        <v>1</v>
      </c>
      <c r="EK546" t="s">
        <v>14488</v>
      </c>
      <c r="EL546">
        <v>0</v>
      </c>
      <c r="EM546">
        <v>24</v>
      </c>
      <c r="EN546" t="b">
        <v>0</v>
      </c>
    </row>
    <row r="547" spans="1:144" ht="15.75">
      <c r="A547"/>
      <c r="B547" t="s">
        <v>1568</v>
      </c>
      <c r="C547" t="s">
        <v>3573</v>
      </c>
      <c r="D547" t="s">
        <v>3689</v>
      </c>
      <c r="E547" t="s">
        <v>3690</v>
      </c>
      <c r="F547" t="s">
        <v>13346</v>
      </c>
      <c r="G547" t="s">
        <v>3691</v>
      </c>
      <c r="H547"/>
      <c r="I547" t="s">
        <v>2798</v>
      </c>
      <c r="J547"/>
      <c r="K547"/>
      <c r="L547"/>
      <c r="M547"/>
      <c r="N547"/>
      <c r="O547" t="s">
        <v>13858</v>
      </c>
      <c r="P547" t="s">
        <v>1568</v>
      </c>
      <c r="Q547" t="s">
        <v>3575</v>
      </c>
      <c r="R547" t="s">
        <v>3592</v>
      </c>
      <c r="S547"/>
      <c r="T547"/>
      <c r="U547" t="s">
        <v>13473</v>
      </c>
      <c r="V547" t="s">
        <v>13347</v>
      </c>
      <c r="W547"/>
      <c r="X547"/>
      <c r="Y547"/>
      <c r="Z547"/>
      <c r="AA547"/>
      <c r="AB547"/>
      <c r="AC547"/>
      <c r="AD547"/>
      <c r="AE547"/>
      <c r="AF547"/>
      <c r="AG547"/>
      <c r="AH547"/>
      <c r="AI547"/>
      <c r="AJ547"/>
      <c r="AK547"/>
      <c r="AL547"/>
      <c r="AM547"/>
      <c r="AN547"/>
      <c r="AO547" s="108" t="s">
        <v>43</v>
      </c>
      <c r="AP547" t="s">
        <v>2848</v>
      </c>
      <c r="AQ547">
        <v>32</v>
      </c>
      <c r="AR547" t="e">
        <v>#N/A</v>
      </c>
      <c r="AS547" t="s">
        <v>3573</v>
      </c>
      <c r="AT547" t="e">
        <v>#N/A</v>
      </c>
      <c r="AU547" t="s">
        <v>3690</v>
      </c>
      <c r="AV547" t="s">
        <v>7562</v>
      </c>
      <c r="AW547" t="s">
        <v>13961</v>
      </c>
      <c r="AX547" t="s">
        <v>1740</v>
      </c>
      <c r="AY547" t="s">
        <v>7563</v>
      </c>
      <c r="AZ547" t="s">
        <v>3575</v>
      </c>
      <c r="BA547" t="s">
        <v>7564</v>
      </c>
      <c r="BB547" t="s">
        <v>2798</v>
      </c>
      <c r="BC547" t="s">
        <v>1547</v>
      </c>
      <c r="BD547" t="s">
        <v>8049</v>
      </c>
      <c r="BE547" t="s">
        <v>13471</v>
      </c>
      <c r="BF547">
        <v>367</v>
      </c>
      <c r="BG547">
        <v>528</v>
      </c>
      <c r="BH547">
        <v>0</v>
      </c>
      <c r="BI547" t="s">
        <v>1547</v>
      </c>
      <c r="BJ547">
        <v>0</v>
      </c>
      <c r="BK547">
        <v>0</v>
      </c>
      <c r="BL547">
        <v>443</v>
      </c>
      <c r="BM547" t="s">
        <v>7568</v>
      </c>
      <c r="BN547" t="s">
        <v>13472</v>
      </c>
      <c r="BO547" t="s">
        <v>14104</v>
      </c>
      <c r="BP547" t="e" cm="1">
        <v>#N/A</v>
      </c>
      <c r="BQ547" t="s">
        <v>1547</v>
      </c>
      <c r="BR547" t="s">
        <v>13858</v>
      </c>
      <c r="BS547">
        <v>93</v>
      </c>
      <c r="BT547" t="s">
        <v>6965</v>
      </c>
      <c r="BU547" t="s">
        <v>15572</v>
      </c>
      <c r="BV547" t="s">
        <v>3689</v>
      </c>
      <c r="BW547" t="s">
        <v>7562</v>
      </c>
      <c r="BX547" t="s">
        <v>1744</v>
      </c>
      <c r="BY547" t="s">
        <v>1744</v>
      </c>
      <c r="BZ547" t="s">
        <v>1547</v>
      </c>
      <c r="CA547" t="s">
        <v>1744</v>
      </c>
      <c r="CB547" t="s">
        <v>1547</v>
      </c>
      <c r="CC547"/>
      <c r="CD547" t="s">
        <v>998</v>
      </c>
      <c r="CE547" t="s">
        <v>2798</v>
      </c>
      <c r="CF547" t="s">
        <v>14149</v>
      </c>
      <c r="CG547" t="s">
        <v>14150</v>
      </c>
      <c r="CH547" t="s">
        <v>2798</v>
      </c>
      <c r="CI547" t="s">
        <v>1547</v>
      </c>
      <c r="CJ547" t="s">
        <v>3592</v>
      </c>
      <c r="CK547" t="s">
        <v>1568</v>
      </c>
      <c r="CL547"/>
      <c r="CM547"/>
      <c r="CN547" t="s">
        <v>13473</v>
      </c>
      <c r="CO547" t="s">
        <v>13347</v>
      </c>
      <c r="CP547" t="s">
        <v>13473</v>
      </c>
      <c r="CQ547" t="s">
        <v>13347</v>
      </c>
      <c r="CR547" t="s">
        <v>1547</v>
      </c>
      <c r="CS547">
        <v>8</v>
      </c>
      <c r="CT547" t="s">
        <v>13858</v>
      </c>
      <c r="CU547" t="s">
        <v>13858</v>
      </c>
      <c r="CV547" t="s">
        <v>3590</v>
      </c>
      <c r="CW547" t="s">
        <v>1547</v>
      </c>
      <c r="CX547" t="s">
        <v>1547</v>
      </c>
      <c r="CY547">
        <v>545</v>
      </c>
      <c r="CZ547" t="s">
        <v>8332</v>
      </c>
      <c r="DA547" t="s">
        <v>1547</v>
      </c>
      <c r="DB547" t="s">
        <v>1881</v>
      </c>
      <c r="DC547" t="s">
        <v>1882</v>
      </c>
      <c r="DD547" t="s">
        <v>3690</v>
      </c>
      <c r="DE547" t="s">
        <v>3575</v>
      </c>
      <c r="DF547" t="s">
        <v>3691</v>
      </c>
      <c r="DG547" t="s">
        <v>1547</v>
      </c>
      <c r="DH547" t="s">
        <v>1547</v>
      </c>
      <c r="DI547" t="s">
        <v>1892</v>
      </c>
      <c r="DJ547" t="e">
        <v>#N/A</v>
      </c>
      <c r="DK547"/>
      <c r="DL547" t="s">
        <v>1892</v>
      </c>
      <c r="DM547">
        <v>9</v>
      </c>
      <c r="DN547" t="s">
        <v>1883</v>
      </c>
      <c r="DO547" t="s">
        <v>1568</v>
      </c>
      <c r="DP547" t="b">
        <v>1</v>
      </c>
      <c r="DQ547" t="b">
        <v>0</v>
      </c>
      <c r="DR547" t="b">
        <v>0</v>
      </c>
      <c r="DS547" t="b">
        <v>0</v>
      </c>
      <c r="DT547" t="b">
        <v>0</v>
      </c>
      <c r="DU547" t="b">
        <v>0</v>
      </c>
      <c r="DV547" t="b">
        <v>0</v>
      </c>
      <c r="DW547">
        <v>0</v>
      </c>
      <c r="DX547" t="b">
        <v>0</v>
      </c>
      <c r="DY547" t="b">
        <v>0</v>
      </c>
      <c r="DZ547" t="b">
        <v>0</v>
      </c>
      <c r="EA547" t="b">
        <v>0</v>
      </c>
      <c r="EB547" t="b">
        <v>0</v>
      </c>
      <c r="EC547" t="b">
        <v>0</v>
      </c>
      <c r="ED547" t="b">
        <v>1</v>
      </c>
      <c r="EE547" t="b">
        <v>1</v>
      </c>
      <c r="EF547" t="b">
        <v>0</v>
      </c>
      <c r="EG547" t="b" cm="1">
        <v>1</v>
      </c>
      <c r="EH547" t="b">
        <v>0</v>
      </c>
      <c r="EI547" t="b">
        <v>0</v>
      </c>
      <c r="EJ547" t="b">
        <v>1</v>
      </c>
      <c r="EK547" t="s">
        <v>15573</v>
      </c>
      <c r="EL547">
        <v>2</v>
      </c>
      <c r="EM547">
        <v>25</v>
      </c>
      <c r="EN547" t="b">
        <v>0</v>
      </c>
    </row>
    <row r="548" spans="1:144" ht="78.75">
      <c r="A548"/>
      <c r="B548" t="s">
        <v>1568</v>
      </c>
      <c r="C548" t="s">
        <v>3573</v>
      </c>
      <c r="D548" t="s">
        <v>3621</v>
      </c>
      <c r="E548" t="s">
        <v>3622</v>
      </c>
      <c r="F548" t="s">
        <v>13348</v>
      </c>
      <c r="G548" t="s">
        <v>3622</v>
      </c>
      <c r="H548" s="109" t="s">
        <v>3623</v>
      </c>
      <c r="I548" t="s">
        <v>2798</v>
      </c>
      <c r="J548"/>
      <c r="K548" t="s">
        <v>902</v>
      </c>
      <c r="L548" t="s">
        <v>3190</v>
      </c>
      <c r="M548" t="s">
        <v>1995</v>
      </c>
      <c r="N548"/>
      <c r="O548" t="s">
        <v>13858</v>
      </c>
      <c r="P548" t="s">
        <v>1568</v>
      </c>
      <c r="Q548" t="s">
        <v>3575</v>
      </c>
      <c r="R548" t="s">
        <v>3592</v>
      </c>
      <c r="S548"/>
      <c r="T548"/>
      <c r="U548" t="s">
        <v>13473</v>
      </c>
      <c r="V548" t="s">
        <v>13349</v>
      </c>
      <c r="W548"/>
      <c r="X548"/>
      <c r="Y548"/>
      <c r="Z548"/>
      <c r="AA548"/>
      <c r="AB548"/>
      <c r="AC548"/>
      <c r="AD548"/>
      <c r="AE548"/>
      <c r="AF548"/>
      <c r="AG548"/>
      <c r="AH548"/>
      <c r="AI548"/>
      <c r="AJ548"/>
      <c r="AK548"/>
      <c r="AL548"/>
      <c r="AM548"/>
      <c r="AN548"/>
      <c r="AO548" s="108" t="s">
        <v>43</v>
      </c>
      <c r="AP548" t="s">
        <v>2848</v>
      </c>
      <c r="AQ548">
        <v>33</v>
      </c>
      <c r="AR548" t="e">
        <v>#N/A</v>
      </c>
      <c r="AS548" t="s">
        <v>3573</v>
      </c>
      <c r="AT548" t="e">
        <v>#N/A</v>
      </c>
      <c r="AU548" t="s">
        <v>3622</v>
      </c>
      <c r="AV548" t="s">
        <v>7366</v>
      </c>
      <c r="AW548" t="s">
        <v>13965</v>
      </c>
      <c r="AX548" t="s">
        <v>1740</v>
      </c>
      <c r="AY548" t="s">
        <v>7366</v>
      </c>
      <c r="AZ548" t="s">
        <v>3575</v>
      </c>
      <c r="BA548" t="s">
        <v>7367</v>
      </c>
      <c r="BB548" t="s">
        <v>2798</v>
      </c>
      <c r="BC548" t="s">
        <v>3190</v>
      </c>
      <c r="BD548" t="s">
        <v>8044</v>
      </c>
      <c r="BE548" t="s">
        <v>13471</v>
      </c>
      <c r="BF548">
        <v>368</v>
      </c>
      <c r="BG548">
        <v>528</v>
      </c>
      <c r="BH548">
        <v>0</v>
      </c>
      <c r="BI548" t="s">
        <v>1547</v>
      </c>
      <c r="BJ548">
        <v>0</v>
      </c>
      <c r="BK548">
        <v>0</v>
      </c>
      <c r="BL548">
        <v>412</v>
      </c>
      <c r="BM548" t="s">
        <v>7371</v>
      </c>
      <c r="BN548" t="s">
        <v>13472</v>
      </c>
      <c r="BO548" t="s">
        <v>14104</v>
      </c>
      <c r="BP548" t="e" cm="1">
        <v>#N/A</v>
      </c>
      <c r="BQ548" t="s">
        <v>1547</v>
      </c>
      <c r="BR548" t="s">
        <v>13858</v>
      </c>
      <c r="BS548">
        <v>94</v>
      </c>
      <c r="BT548" t="s">
        <v>6970</v>
      </c>
      <c r="BU548" t="s">
        <v>15574</v>
      </c>
      <c r="BV548" t="s">
        <v>3621</v>
      </c>
      <c r="BW548" t="s">
        <v>7366</v>
      </c>
      <c r="BX548" t="s">
        <v>7369</v>
      </c>
      <c r="BY548" t="s">
        <v>1744</v>
      </c>
      <c r="BZ548" t="s">
        <v>1547</v>
      </c>
      <c r="CA548" t="s">
        <v>1744</v>
      </c>
      <c r="CB548" t="s">
        <v>1995</v>
      </c>
      <c r="CC548"/>
      <c r="CD548" t="s">
        <v>998</v>
      </c>
      <c r="CE548" t="s">
        <v>2798</v>
      </c>
      <c r="CF548" t="s">
        <v>14151</v>
      </c>
      <c r="CG548" t="s">
        <v>14152</v>
      </c>
      <c r="CH548" t="s">
        <v>2798</v>
      </c>
      <c r="CI548" t="s">
        <v>1547</v>
      </c>
      <c r="CJ548" t="s">
        <v>3592</v>
      </c>
      <c r="CK548" t="s">
        <v>1568</v>
      </c>
      <c r="CL548"/>
      <c r="CM548"/>
      <c r="CN548" t="s">
        <v>13473</v>
      </c>
      <c r="CO548" t="s">
        <v>13349</v>
      </c>
      <c r="CP548" t="s">
        <v>13473</v>
      </c>
      <c r="CQ548" t="s">
        <v>13349</v>
      </c>
      <c r="CR548" t="s">
        <v>1547</v>
      </c>
      <c r="CS548">
        <v>8</v>
      </c>
      <c r="CT548" t="s">
        <v>13858</v>
      </c>
      <c r="CU548" t="s">
        <v>13858</v>
      </c>
      <c r="CV548" t="s">
        <v>3590</v>
      </c>
      <c r="CW548" t="s">
        <v>1547</v>
      </c>
      <c r="CX548" t="s">
        <v>1547</v>
      </c>
      <c r="CY548">
        <v>546</v>
      </c>
      <c r="CZ548" t="s">
        <v>8336</v>
      </c>
      <c r="DA548" t="s">
        <v>1547</v>
      </c>
      <c r="DB548" t="s">
        <v>1881</v>
      </c>
      <c r="DC548" t="s">
        <v>1882</v>
      </c>
      <c r="DD548" t="s">
        <v>3622</v>
      </c>
      <c r="DE548" t="s">
        <v>3575</v>
      </c>
      <c r="DF548" t="s">
        <v>3622</v>
      </c>
      <c r="DG548" t="s">
        <v>1547</v>
      </c>
      <c r="DH548" t="s">
        <v>1547</v>
      </c>
      <c r="DI548" t="s">
        <v>1892</v>
      </c>
      <c r="DJ548" t="e">
        <v>#N/A</v>
      </c>
      <c r="DK548"/>
      <c r="DL548" t="s">
        <v>1892</v>
      </c>
      <c r="DM548">
        <v>9</v>
      </c>
      <c r="DN548" t="s">
        <v>1883</v>
      </c>
      <c r="DO548" t="s">
        <v>1568</v>
      </c>
      <c r="DP548" t="b">
        <v>1</v>
      </c>
      <c r="DQ548" t="b">
        <v>0</v>
      </c>
      <c r="DR548" t="b">
        <v>0</v>
      </c>
      <c r="DS548" t="b">
        <v>0</v>
      </c>
      <c r="DT548" t="b">
        <v>0</v>
      </c>
      <c r="DU548" t="b">
        <v>0</v>
      </c>
      <c r="DV548" t="b">
        <v>0</v>
      </c>
      <c r="DW548">
        <v>0</v>
      </c>
      <c r="DX548" t="b">
        <v>0</v>
      </c>
      <c r="DY548" t="b">
        <v>0</v>
      </c>
      <c r="DZ548" t="b">
        <v>0</v>
      </c>
      <c r="EA548" t="b">
        <v>0</v>
      </c>
      <c r="EB548" t="b">
        <v>0</v>
      </c>
      <c r="EC548" t="b">
        <v>0</v>
      </c>
      <c r="ED548" t="b">
        <v>1</v>
      </c>
      <c r="EE548" t="b">
        <v>0</v>
      </c>
      <c r="EF548" t="b">
        <v>0</v>
      </c>
      <c r="EG548" t="b" cm="1">
        <v>0</v>
      </c>
      <c r="EH548" t="b">
        <v>0</v>
      </c>
      <c r="EI548" t="b">
        <v>0</v>
      </c>
      <c r="EJ548" t="b">
        <v>1</v>
      </c>
      <c r="EK548" t="s">
        <v>14488</v>
      </c>
      <c r="EL548">
        <v>0</v>
      </c>
      <c r="EM548">
        <v>15</v>
      </c>
      <c r="EN548" t="b">
        <v>0</v>
      </c>
    </row>
    <row r="549" spans="1:144" ht="15.75">
      <c r="A549"/>
      <c r="B549" t="s">
        <v>1568</v>
      </c>
      <c r="C549" t="s">
        <v>3573</v>
      </c>
      <c r="D549" t="s">
        <v>13350</v>
      </c>
      <c r="E549" t="s">
        <v>13474</v>
      </c>
      <c r="F549" t="s">
        <v>13352</v>
      </c>
      <c r="G549" t="s">
        <v>13353</v>
      </c>
      <c r="H549" t="s">
        <v>13354</v>
      </c>
      <c r="I549" t="s">
        <v>2798</v>
      </c>
      <c r="J549"/>
      <c r="K549"/>
      <c r="L549"/>
      <c r="M549"/>
      <c r="N549"/>
      <c r="O549" t="s">
        <v>13858</v>
      </c>
      <c r="P549" t="s">
        <v>1568</v>
      </c>
      <c r="Q549" t="s">
        <v>3575</v>
      </c>
      <c r="R549" t="s">
        <v>3592</v>
      </c>
      <c r="S549"/>
      <c r="T549"/>
      <c r="U549" t="s">
        <v>13473</v>
      </c>
      <c r="V549" t="s">
        <v>13475</v>
      </c>
      <c r="W549"/>
      <c r="X549"/>
      <c r="Y549"/>
      <c r="Z549"/>
      <c r="AA549"/>
      <c r="AB549"/>
      <c r="AC549"/>
      <c r="AD549"/>
      <c r="AE549"/>
      <c r="AF549"/>
      <c r="AG549"/>
      <c r="AH549"/>
      <c r="AI549"/>
      <c r="AJ549"/>
      <c r="AK549"/>
      <c r="AL549"/>
      <c r="AM549"/>
      <c r="AN549"/>
      <c r="AO549" s="108" t="s">
        <v>43</v>
      </c>
      <c r="AP549" t="s">
        <v>2848</v>
      </c>
      <c r="AQ549">
        <v>34</v>
      </c>
      <c r="AR549" t="e">
        <v>#N/A</v>
      </c>
      <c r="AS549" t="s">
        <v>3573</v>
      </c>
      <c r="AT549" t="e">
        <v>#N/A</v>
      </c>
      <c r="AU549" t="s">
        <v>13474</v>
      </c>
      <c r="AV549" t="s">
        <v>14153</v>
      </c>
      <c r="AW549" t="s">
        <v>13971</v>
      </c>
      <c r="AX549" t="s">
        <v>1740</v>
      </c>
      <c r="AY549" t="s">
        <v>13972</v>
      </c>
      <c r="AZ549" t="s">
        <v>3575</v>
      </c>
      <c r="BA549" t="s">
        <v>14154</v>
      </c>
      <c r="BB549" t="s">
        <v>2798</v>
      </c>
      <c r="BC549" t="s">
        <v>1547</v>
      </c>
      <c r="BD549" t="s">
        <v>14155</v>
      </c>
      <c r="BE549" t="s">
        <v>13471</v>
      </c>
      <c r="BF549">
        <v>549</v>
      </c>
      <c r="BG549">
        <v>528</v>
      </c>
      <c r="BH549">
        <v>0</v>
      </c>
      <c r="BI549" t="s">
        <v>1547</v>
      </c>
      <c r="BJ549">
        <v>0</v>
      </c>
      <c r="BK549">
        <v>0</v>
      </c>
      <c r="BL549" t="e" cm="1">
        <v>#N/A</v>
      </c>
      <c r="BM549" t="s">
        <v>1547</v>
      </c>
      <c r="BN549" t="s">
        <v>13472</v>
      </c>
      <c r="BO549" t="s">
        <v>14104</v>
      </c>
      <c r="BP549" t="e" cm="1">
        <v>#N/A</v>
      </c>
      <c r="BQ549" t="s">
        <v>1547</v>
      </c>
      <c r="BR549" t="s">
        <v>13858</v>
      </c>
      <c r="BS549">
        <v>95</v>
      </c>
      <c r="BT549" t="s">
        <v>6975</v>
      </c>
      <c r="BU549" t="s">
        <v>15575</v>
      </c>
      <c r="BV549" t="s">
        <v>13350</v>
      </c>
      <c r="BW549" t="s">
        <v>14153</v>
      </c>
      <c r="BX549" t="s">
        <v>13975</v>
      </c>
      <c r="BY549" t="s">
        <v>1744</v>
      </c>
      <c r="BZ549" t="s">
        <v>1547</v>
      </c>
      <c r="CA549" t="s">
        <v>1744</v>
      </c>
      <c r="CB549" t="s">
        <v>1547</v>
      </c>
      <c r="CC549"/>
      <c r="CD549" t="s">
        <v>998</v>
      </c>
      <c r="CE549" t="s">
        <v>2798</v>
      </c>
      <c r="CF549" t="s">
        <v>14156</v>
      </c>
      <c r="CG549" t="s">
        <v>14157</v>
      </c>
      <c r="CH549" t="s">
        <v>2798</v>
      </c>
      <c r="CI549" t="s">
        <v>1547</v>
      </c>
      <c r="CJ549" t="s">
        <v>3592</v>
      </c>
      <c r="CK549" t="s">
        <v>1568</v>
      </c>
      <c r="CL549"/>
      <c r="CM549"/>
      <c r="CN549" t="s">
        <v>13473</v>
      </c>
      <c r="CO549" t="s">
        <v>13475</v>
      </c>
      <c r="CP549" t="s">
        <v>13473</v>
      </c>
      <c r="CQ549" t="s">
        <v>13475</v>
      </c>
      <c r="CR549" t="s">
        <v>1547</v>
      </c>
      <c r="CS549">
        <v>8</v>
      </c>
      <c r="CT549" t="s">
        <v>13858</v>
      </c>
      <c r="CU549" t="s">
        <v>13858</v>
      </c>
      <c r="CV549" t="e">
        <v>#N/A</v>
      </c>
      <c r="CW549" t="s">
        <v>1547</v>
      </c>
      <c r="CX549" t="s">
        <v>1547</v>
      </c>
      <c r="CY549">
        <v>547</v>
      </c>
      <c r="CZ549" t="s">
        <v>8340</v>
      </c>
      <c r="DA549" t="s">
        <v>1547</v>
      </c>
      <c r="DB549" t="s">
        <v>1881</v>
      </c>
      <c r="DC549" t="s">
        <v>1882</v>
      </c>
      <c r="DD549" t="s">
        <v>13474</v>
      </c>
      <c r="DE549" t="s">
        <v>3575</v>
      </c>
      <c r="DF549" t="s">
        <v>13353</v>
      </c>
      <c r="DG549" t="s">
        <v>1547</v>
      </c>
      <c r="DH549" t="s">
        <v>1547</v>
      </c>
      <c r="DI549" t="s">
        <v>1892</v>
      </c>
      <c r="DJ549" t="e">
        <v>#N/A</v>
      </c>
      <c r="DK549"/>
      <c r="DL549" t="s">
        <v>1892</v>
      </c>
      <c r="DM549">
        <v>9</v>
      </c>
      <c r="DN549" t="s">
        <v>1883</v>
      </c>
      <c r="DO549" t="s">
        <v>1568</v>
      </c>
      <c r="DP549" t="b">
        <v>1</v>
      </c>
      <c r="DQ549" t="b">
        <v>0</v>
      </c>
      <c r="DR549" t="b">
        <v>1</v>
      </c>
      <c r="DS549" t="b">
        <v>0</v>
      </c>
      <c r="DT549" t="b">
        <v>0</v>
      </c>
      <c r="DU549" t="b">
        <v>0</v>
      </c>
      <c r="DV549" t="b">
        <v>0</v>
      </c>
      <c r="DW549">
        <v>0</v>
      </c>
      <c r="DX549" t="b">
        <v>0</v>
      </c>
      <c r="DY549" t="b">
        <v>0</v>
      </c>
      <c r="DZ549" t="b">
        <v>0</v>
      </c>
      <c r="EA549" t="b">
        <v>1</v>
      </c>
      <c r="EB549" t="b">
        <v>0</v>
      </c>
      <c r="EC549" t="b">
        <v>1</v>
      </c>
      <c r="ED549" t="b">
        <v>0</v>
      </c>
      <c r="EE549" t="b">
        <v>1</v>
      </c>
      <c r="EF549" t="b">
        <v>0</v>
      </c>
      <c r="EG549" t="b" cm="1">
        <v>1</v>
      </c>
      <c r="EH549" t="b">
        <v>0</v>
      </c>
      <c r="EI549" t="b">
        <v>0</v>
      </c>
      <c r="EJ549" t="b">
        <v>1</v>
      </c>
      <c r="EK549" t="s">
        <v>14457</v>
      </c>
      <c r="EL549">
        <v>2</v>
      </c>
      <c r="EM549">
        <v>32</v>
      </c>
      <c r="EN549" t="b">
        <v>0</v>
      </c>
    </row>
    <row r="550" spans="1:144" ht="15.75">
      <c r="A550"/>
      <c r="B550" t="s">
        <v>1568</v>
      </c>
      <c r="C550" t="s">
        <v>3573</v>
      </c>
      <c r="D550" t="s">
        <v>13356</v>
      </c>
      <c r="E550" t="s">
        <v>13476</v>
      </c>
      <c r="F550" t="s">
        <v>13358</v>
      </c>
      <c r="G550" t="s">
        <v>13359</v>
      </c>
      <c r="H550" t="e">
        <f ca="1">(1+(NRE Revenue+Normal Net profit-NRE Spending/(1-RD sharing%))/(NRE Spending/(1-RD sharing%)))^(1/(預估產品生命週期(月)/12))-1</f>
        <v>#NAME?</v>
      </c>
      <c r="I550" t="s">
        <v>2798</v>
      </c>
      <c r="J550"/>
      <c r="K550"/>
      <c r="L550"/>
      <c r="M550"/>
      <c r="N550"/>
      <c r="O550" t="s">
        <v>13858</v>
      </c>
      <c r="P550" t="s">
        <v>1568</v>
      </c>
      <c r="Q550" t="s">
        <v>3575</v>
      </c>
      <c r="R550" t="s">
        <v>3592</v>
      </c>
      <c r="S550"/>
      <c r="T550"/>
      <c r="U550" t="s">
        <v>13473</v>
      </c>
      <c r="V550" t="s">
        <v>13477</v>
      </c>
      <c r="W550"/>
      <c r="X550"/>
      <c r="Y550"/>
      <c r="Z550"/>
      <c r="AA550"/>
      <c r="AB550"/>
      <c r="AC550"/>
      <c r="AD550"/>
      <c r="AE550"/>
      <c r="AF550"/>
      <c r="AG550"/>
      <c r="AH550"/>
      <c r="AI550"/>
      <c r="AJ550"/>
      <c r="AK550"/>
      <c r="AL550"/>
      <c r="AM550"/>
      <c r="AN550"/>
      <c r="AO550" s="108" t="s">
        <v>43</v>
      </c>
      <c r="AP550" t="s">
        <v>2848</v>
      </c>
      <c r="AQ550">
        <v>35</v>
      </c>
      <c r="AR550" t="e">
        <v>#N/A</v>
      </c>
      <c r="AS550" t="s">
        <v>3573</v>
      </c>
      <c r="AT550" t="e">
        <v>#N/A</v>
      </c>
      <c r="AU550" t="s">
        <v>13476</v>
      </c>
      <c r="AV550" t="s">
        <v>14158</v>
      </c>
      <c r="AW550" t="s">
        <v>13980</v>
      </c>
      <c r="AX550" t="s">
        <v>1740</v>
      </c>
      <c r="AY550" t="s">
        <v>13981</v>
      </c>
      <c r="AZ550" t="s">
        <v>3575</v>
      </c>
      <c r="BA550" t="s">
        <v>14159</v>
      </c>
      <c r="BB550" t="s">
        <v>2798</v>
      </c>
      <c r="BC550" t="s">
        <v>1547</v>
      </c>
      <c r="BD550" t="s">
        <v>14160</v>
      </c>
      <c r="BE550" t="s">
        <v>13471</v>
      </c>
      <c r="BF550">
        <v>550</v>
      </c>
      <c r="BG550">
        <v>528</v>
      </c>
      <c r="BH550">
        <v>0</v>
      </c>
      <c r="BI550" t="s">
        <v>1547</v>
      </c>
      <c r="BJ550">
        <v>0</v>
      </c>
      <c r="BK550">
        <v>0</v>
      </c>
      <c r="BL550" t="e" cm="1">
        <v>#N/A</v>
      </c>
      <c r="BM550" t="s">
        <v>1547</v>
      </c>
      <c r="BN550" t="s">
        <v>13472</v>
      </c>
      <c r="BO550" t="s">
        <v>14104</v>
      </c>
      <c r="BP550" t="e" cm="1">
        <v>#N/A</v>
      </c>
      <c r="BQ550" t="s">
        <v>1547</v>
      </c>
      <c r="BR550" t="s">
        <v>13858</v>
      </c>
      <c r="BS550">
        <v>96</v>
      </c>
      <c r="BT550" t="s">
        <v>6983</v>
      </c>
      <c r="BU550" t="s">
        <v>15576</v>
      </c>
      <c r="BV550" t="s">
        <v>13356</v>
      </c>
      <c r="BW550" t="s">
        <v>14158</v>
      </c>
      <c r="BX550" t="e">
        <v>#NAME?</v>
      </c>
      <c r="BY550" t="s">
        <v>1744</v>
      </c>
      <c r="BZ550" t="s">
        <v>1547</v>
      </c>
      <c r="CA550" t="s">
        <v>1744</v>
      </c>
      <c r="CB550" t="s">
        <v>1547</v>
      </c>
      <c r="CC550"/>
      <c r="CD550" t="s">
        <v>998</v>
      </c>
      <c r="CE550" t="s">
        <v>2798</v>
      </c>
      <c r="CF550" t="s">
        <v>14161</v>
      </c>
      <c r="CG550" t="s">
        <v>14162</v>
      </c>
      <c r="CH550" t="s">
        <v>2798</v>
      </c>
      <c r="CI550" t="s">
        <v>1547</v>
      </c>
      <c r="CJ550" t="s">
        <v>3592</v>
      </c>
      <c r="CK550" t="s">
        <v>1568</v>
      </c>
      <c r="CL550"/>
      <c r="CM550"/>
      <c r="CN550" t="s">
        <v>13473</v>
      </c>
      <c r="CO550" t="s">
        <v>13477</v>
      </c>
      <c r="CP550" t="s">
        <v>13473</v>
      </c>
      <c r="CQ550" t="s">
        <v>13477</v>
      </c>
      <c r="CR550" t="s">
        <v>1547</v>
      </c>
      <c r="CS550">
        <v>8</v>
      </c>
      <c r="CT550" t="s">
        <v>13858</v>
      </c>
      <c r="CU550" t="s">
        <v>13858</v>
      </c>
      <c r="CV550" t="e">
        <v>#N/A</v>
      </c>
      <c r="CW550" t="s">
        <v>1547</v>
      </c>
      <c r="CX550" t="s">
        <v>1547</v>
      </c>
      <c r="CY550">
        <v>548</v>
      </c>
      <c r="CZ550" t="s">
        <v>8344</v>
      </c>
      <c r="DA550" t="s">
        <v>1547</v>
      </c>
      <c r="DB550" t="s">
        <v>1881</v>
      </c>
      <c r="DC550" t="s">
        <v>1882</v>
      </c>
      <c r="DD550" t="s">
        <v>13476</v>
      </c>
      <c r="DE550" t="s">
        <v>3575</v>
      </c>
      <c r="DF550" t="s">
        <v>13359</v>
      </c>
      <c r="DG550" t="s">
        <v>1547</v>
      </c>
      <c r="DH550" t="s">
        <v>1547</v>
      </c>
      <c r="DI550" t="s">
        <v>1892</v>
      </c>
      <c r="DJ550" t="e">
        <v>#N/A</v>
      </c>
      <c r="DK550"/>
      <c r="DL550" t="s">
        <v>1892</v>
      </c>
      <c r="DM550">
        <v>9</v>
      </c>
      <c r="DN550" t="s">
        <v>1883</v>
      </c>
      <c r="DO550" t="s">
        <v>1568</v>
      </c>
      <c r="DP550" t="b">
        <v>1</v>
      </c>
      <c r="DQ550" t="b">
        <v>0</v>
      </c>
      <c r="DR550" t="b">
        <v>1</v>
      </c>
      <c r="DS550" t="b">
        <v>0</v>
      </c>
      <c r="DT550" t="b">
        <v>0</v>
      </c>
      <c r="DU550" t="b">
        <v>0</v>
      </c>
      <c r="DV550" t="b">
        <v>0</v>
      </c>
      <c r="DW550">
        <v>0</v>
      </c>
      <c r="DX550" t="b">
        <v>0</v>
      </c>
      <c r="DY550" t="b">
        <v>0</v>
      </c>
      <c r="DZ550" t="b">
        <v>0</v>
      </c>
      <c r="EA550" t="b">
        <v>1</v>
      </c>
      <c r="EB550" t="b">
        <v>0</v>
      </c>
      <c r="EC550" t="b">
        <v>1</v>
      </c>
      <c r="ED550" t="b">
        <v>0</v>
      </c>
      <c r="EE550" t="b">
        <v>1</v>
      </c>
      <c r="EF550" t="b">
        <v>0</v>
      </c>
      <c r="EG550" t="b" cm="1">
        <v>1</v>
      </c>
      <c r="EH550" t="b">
        <v>0</v>
      </c>
      <c r="EI550" t="b">
        <v>0</v>
      </c>
      <c r="EJ550" t="b">
        <v>1</v>
      </c>
      <c r="EK550" t="s">
        <v>14457</v>
      </c>
      <c r="EL550">
        <v>2</v>
      </c>
      <c r="EM550">
        <v>28</v>
      </c>
      <c r="EN550" t="b">
        <v>0</v>
      </c>
    </row>
    <row r="551" spans="1:144" ht="15.75">
      <c r="A551"/>
      <c r="B551" t="s">
        <v>1568</v>
      </c>
      <c r="C551" t="s">
        <v>3573</v>
      </c>
      <c r="D551" t="s">
        <v>13361</v>
      </c>
      <c r="E551" t="s">
        <v>13362</v>
      </c>
      <c r="F551" t="s">
        <v>13363</v>
      </c>
      <c r="G551" t="s">
        <v>13361</v>
      </c>
      <c r="H551"/>
      <c r="I551" t="s">
        <v>2798</v>
      </c>
      <c r="J551"/>
      <c r="K551"/>
      <c r="L551"/>
      <c r="M551"/>
      <c r="N551"/>
      <c r="O551" t="s">
        <v>13858</v>
      </c>
      <c r="P551" t="s">
        <v>1568</v>
      </c>
      <c r="Q551" t="s">
        <v>3575</v>
      </c>
      <c r="R551" t="s">
        <v>3592</v>
      </c>
      <c r="S551"/>
      <c r="T551"/>
      <c r="U551" t="s">
        <v>13473</v>
      </c>
      <c r="V551" t="s">
        <v>13364</v>
      </c>
      <c r="W551"/>
      <c r="X551"/>
      <c r="Y551"/>
      <c r="Z551"/>
      <c r="AA551"/>
      <c r="AB551"/>
      <c r="AC551"/>
      <c r="AD551"/>
      <c r="AE551"/>
      <c r="AF551"/>
      <c r="AG551"/>
      <c r="AH551"/>
      <c r="AI551"/>
      <c r="AJ551"/>
      <c r="AK551"/>
      <c r="AL551"/>
      <c r="AM551"/>
      <c r="AN551"/>
      <c r="AO551" s="108" t="s">
        <v>43</v>
      </c>
      <c r="AP551" t="s">
        <v>2848</v>
      </c>
      <c r="AQ551">
        <v>36</v>
      </c>
      <c r="AR551" t="e">
        <v>#N/A</v>
      </c>
      <c r="AS551" t="s">
        <v>3573</v>
      </c>
      <c r="AT551" t="e">
        <v>#N/A</v>
      </c>
      <c r="AU551" t="s">
        <v>13362</v>
      </c>
      <c r="AV551" t="s">
        <v>13987</v>
      </c>
      <c r="AW551" t="s">
        <v>13988</v>
      </c>
      <c r="AX551" t="s">
        <v>1740</v>
      </c>
      <c r="AY551" t="s">
        <v>13989</v>
      </c>
      <c r="AZ551" t="s">
        <v>3575</v>
      </c>
      <c r="BA551" t="s">
        <v>13990</v>
      </c>
      <c r="BB551" t="s">
        <v>2798</v>
      </c>
      <c r="BC551" t="s">
        <v>1547</v>
      </c>
      <c r="BD551" t="s">
        <v>14163</v>
      </c>
      <c r="BE551" t="s">
        <v>13471</v>
      </c>
      <c r="BF551">
        <v>371</v>
      </c>
      <c r="BG551">
        <v>528</v>
      </c>
      <c r="BH551">
        <v>0</v>
      </c>
      <c r="BI551" t="s">
        <v>1547</v>
      </c>
      <c r="BJ551">
        <v>0</v>
      </c>
      <c r="BK551">
        <v>0</v>
      </c>
      <c r="BL551">
        <v>371</v>
      </c>
      <c r="BM551" t="s">
        <v>13993</v>
      </c>
      <c r="BN551" t="s">
        <v>13472</v>
      </c>
      <c r="BO551" t="s">
        <v>14104</v>
      </c>
      <c r="BP551" t="e" cm="1">
        <v>#N/A</v>
      </c>
      <c r="BQ551" t="s">
        <v>1547</v>
      </c>
      <c r="BR551" t="s">
        <v>13858</v>
      </c>
      <c r="BS551">
        <v>97</v>
      </c>
      <c r="BT551" t="s">
        <v>6985</v>
      </c>
      <c r="BU551" t="s">
        <v>15577</v>
      </c>
      <c r="BV551" t="s">
        <v>13361</v>
      </c>
      <c r="BW551" t="s">
        <v>13987</v>
      </c>
      <c r="BX551" t="s">
        <v>1744</v>
      </c>
      <c r="BY551" t="s">
        <v>1744</v>
      </c>
      <c r="BZ551" t="s">
        <v>1547</v>
      </c>
      <c r="CA551" t="s">
        <v>1744</v>
      </c>
      <c r="CB551" t="s">
        <v>1547</v>
      </c>
      <c r="CC551"/>
      <c r="CD551" t="s">
        <v>998</v>
      </c>
      <c r="CE551" t="s">
        <v>2798</v>
      </c>
      <c r="CF551" t="s">
        <v>14164</v>
      </c>
      <c r="CG551" t="s">
        <v>14165</v>
      </c>
      <c r="CH551" t="s">
        <v>2798</v>
      </c>
      <c r="CI551" t="s">
        <v>1547</v>
      </c>
      <c r="CJ551" t="s">
        <v>3592</v>
      </c>
      <c r="CK551" t="s">
        <v>1568</v>
      </c>
      <c r="CL551"/>
      <c r="CM551"/>
      <c r="CN551" t="s">
        <v>13473</v>
      </c>
      <c r="CO551" t="s">
        <v>13364</v>
      </c>
      <c r="CP551" t="s">
        <v>13473</v>
      </c>
      <c r="CQ551" t="s">
        <v>13364</v>
      </c>
      <c r="CR551" t="s">
        <v>1547</v>
      </c>
      <c r="CS551">
        <v>8</v>
      </c>
      <c r="CT551" t="s">
        <v>13858</v>
      </c>
      <c r="CU551" t="s">
        <v>13858</v>
      </c>
      <c r="CV551" t="s">
        <v>13858</v>
      </c>
      <c r="CW551" t="s">
        <v>1547</v>
      </c>
      <c r="CX551" t="s">
        <v>1547</v>
      </c>
      <c r="CY551">
        <v>549</v>
      </c>
      <c r="CZ551" t="s">
        <v>8348</v>
      </c>
      <c r="DA551" t="s">
        <v>1547</v>
      </c>
      <c r="DB551" t="s">
        <v>1881</v>
      </c>
      <c r="DC551" t="s">
        <v>1882</v>
      </c>
      <c r="DD551" t="s">
        <v>13362</v>
      </c>
      <c r="DE551" t="s">
        <v>3575</v>
      </c>
      <c r="DF551" t="s">
        <v>13361</v>
      </c>
      <c r="DG551" t="s">
        <v>1547</v>
      </c>
      <c r="DH551" t="s">
        <v>1547</v>
      </c>
      <c r="DI551" t="s">
        <v>1892</v>
      </c>
      <c r="DJ551" t="e">
        <v>#N/A</v>
      </c>
      <c r="DK551"/>
      <c r="DL551" t="s">
        <v>1892</v>
      </c>
      <c r="DM551">
        <v>9</v>
      </c>
      <c r="DN551" t="s">
        <v>1883</v>
      </c>
      <c r="DO551" t="s">
        <v>1568</v>
      </c>
      <c r="DP551" t="b">
        <v>1</v>
      </c>
      <c r="DQ551" t="b">
        <v>0</v>
      </c>
      <c r="DR551" t="b">
        <v>0</v>
      </c>
      <c r="DS551" t="b">
        <v>0</v>
      </c>
      <c r="DT551" t="b">
        <v>0</v>
      </c>
      <c r="DU551" t="b">
        <v>0</v>
      </c>
      <c r="DV551" t="b">
        <v>0</v>
      </c>
      <c r="DW551">
        <v>0</v>
      </c>
      <c r="DX551" t="b">
        <v>0</v>
      </c>
      <c r="DY551" t="b">
        <v>0</v>
      </c>
      <c r="DZ551" t="b">
        <v>0</v>
      </c>
      <c r="EA551" t="b">
        <v>0</v>
      </c>
      <c r="EB551" t="b">
        <v>0</v>
      </c>
      <c r="EC551" t="b">
        <v>0</v>
      </c>
      <c r="ED551" t="b">
        <v>0</v>
      </c>
      <c r="EE551" t="b">
        <v>1</v>
      </c>
      <c r="EF551" t="b">
        <v>0</v>
      </c>
      <c r="EG551" t="b" cm="1">
        <v>1</v>
      </c>
      <c r="EH551" t="b">
        <v>0</v>
      </c>
      <c r="EI551" t="b">
        <v>0</v>
      </c>
      <c r="EJ551" t="b">
        <v>1</v>
      </c>
      <c r="EK551" t="s">
        <v>14132</v>
      </c>
      <c r="EL551">
        <v>2</v>
      </c>
      <c r="EM551">
        <v>27</v>
      </c>
      <c r="EN551" t="b">
        <v>0</v>
      </c>
    </row>
    <row r="552" spans="1:144" ht="15.75">
      <c r="A552"/>
      <c r="B552" t="s">
        <v>1568</v>
      </c>
      <c r="C552" t="s">
        <v>3573</v>
      </c>
      <c r="D552" t="s">
        <v>13368</v>
      </c>
      <c r="E552" t="s">
        <v>13369</v>
      </c>
      <c r="F552" t="s">
        <v>13368</v>
      </c>
      <c r="G552" t="s">
        <v>13368</v>
      </c>
      <c r="H552" t="s">
        <v>13370</v>
      </c>
      <c r="I552" t="s">
        <v>2798</v>
      </c>
      <c r="J552"/>
      <c r="K552"/>
      <c r="L552"/>
      <c r="M552"/>
      <c r="N552"/>
      <c r="O552" t="s">
        <v>13858</v>
      </c>
      <c r="P552" t="s">
        <v>1568</v>
      </c>
      <c r="Q552" t="s">
        <v>3575</v>
      </c>
      <c r="R552" t="s">
        <v>3592</v>
      </c>
      <c r="S552"/>
      <c r="T552"/>
      <c r="U552" t="s">
        <v>13473</v>
      </c>
      <c r="V552" t="s">
        <v>13371</v>
      </c>
      <c r="W552"/>
      <c r="X552"/>
      <c r="Y552"/>
      <c r="Z552"/>
      <c r="AA552"/>
      <c r="AB552"/>
      <c r="AC552"/>
      <c r="AD552"/>
      <c r="AE552"/>
      <c r="AF552"/>
      <c r="AG552"/>
      <c r="AH552"/>
      <c r="AI552"/>
      <c r="AJ552"/>
      <c r="AK552"/>
      <c r="AL552"/>
      <c r="AM552"/>
      <c r="AN552"/>
      <c r="AO552" s="108" t="s">
        <v>43</v>
      </c>
      <c r="AP552" t="s">
        <v>2848</v>
      </c>
      <c r="AQ552">
        <v>37</v>
      </c>
      <c r="AR552" t="e">
        <v>#N/A</v>
      </c>
      <c r="AS552" t="s">
        <v>3573</v>
      </c>
      <c r="AT552" t="e">
        <v>#N/A</v>
      </c>
      <c r="AU552" t="s">
        <v>13369</v>
      </c>
      <c r="AV552" t="s">
        <v>14001</v>
      </c>
      <c r="AW552" t="s">
        <v>14002</v>
      </c>
      <c r="AX552" t="s">
        <v>1740</v>
      </c>
      <c r="AY552" t="s">
        <v>14002</v>
      </c>
      <c r="AZ552" t="s">
        <v>3575</v>
      </c>
      <c r="BA552" t="s">
        <v>14003</v>
      </c>
      <c r="BB552" t="s">
        <v>2798</v>
      </c>
      <c r="BC552" t="s">
        <v>1547</v>
      </c>
      <c r="BD552" t="s">
        <v>14166</v>
      </c>
      <c r="BE552" t="s">
        <v>13471</v>
      </c>
      <c r="BF552">
        <v>552</v>
      </c>
      <c r="BG552">
        <v>528</v>
      </c>
      <c r="BH552">
        <v>0</v>
      </c>
      <c r="BI552" t="s">
        <v>1547</v>
      </c>
      <c r="BJ552">
        <v>0</v>
      </c>
      <c r="BK552">
        <v>0</v>
      </c>
      <c r="BL552" t="e" cm="1">
        <v>#N/A</v>
      </c>
      <c r="BM552" t="s">
        <v>1547</v>
      </c>
      <c r="BN552" t="s">
        <v>13472</v>
      </c>
      <c r="BO552" t="s">
        <v>14104</v>
      </c>
      <c r="BP552" t="e" cm="1">
        <v>#N/A</v>
      </c>
      <c r="BQ552" t="s">
        <v>1547</v>
      </c>
      <c r="BR552" t="s">
        <v>13858</v>
      </c>
      <c r="BS552">
        <v>98</v>
      </c>
      <c r="BT552" t="s">
        <v>6990</v>
      </c>
      <c r="BU552" t="s">
        <v>15578</v>
      </c>
      <c r="BV552" t="s">
        <v>13368</v>
      </c>
      <c r="BW552" t="s">
        <v>14001</v>
      </c>
      <c r="BX552" t="s">
        <v>14005</v>
      </c>
      <c r="BY552" t="s">
        <v>1744</v>
      </c>
      <c r="BZ552" t="s">
        <v>1547</v>
      </c>
      <c r="CA552" t="s">
        <v>1744</v>
      </c>
      <c r="CB552" t="s">
        <v>1547</v>
      </c>
      <c r="CC552"/>
      <c r="CD552" t="s">
        <v>998</v>
      </c>
      <c r="CE552" t="s">
        <v>2798</v>
      </c>
      <c r="CF552" t="s">
        <v>14167</v>
      </c>
      <c r="CG552" t="s">
        <v>14168</v>
      </c>
      <c r="CH552" t="s">
        <v>2798</v>
      </c>
      <c r="CI552" t="s">
        <v>1547</v>
      </c>
      <c r="CJ552" t="s">
        <v>3592</v>
      </c>
      <c r="CK552" t="s">
        <v>1568</v>
      </c>
      <c r="CL552"/>
      <c r="CM552"/>
      <c r="CN552" t="s">
        <v>13473</v>
      </c>
      <c r="CO552" t="s">
        <v>13371</v>
      </c>
      <c r="CP552" t="s">
        <v>13473</v>
      </c>
      <c r="CQ552" t="s">
        <v>13371</v>
      </c>
      <c r="CR552" t="s">
        <v>1547</v>
      </c>
      <c r="CS552">
        <v>8</v>
      </c>
      <c r="CT552" t="s">
        <v>13858</v>
      </c>
      <c r="CU552" t="s">
        <v>13858</v>
      </c>
      <c r="CV552" t="e">
        <v>#N/A</v>
      </c>
      <c r="CW552" t="s">
        <v>1547</v>
      </c>
      <c r="CX552" t="s">
        <v>1547</v>
      </c>
      <c r="CY552">
        <v>550</v>
      </c>
      <c r="CZ552" t="s">
        <v>8352</v>
      </c>
      <c r="DA552" t="s">
        <v>1547</v>
      </c>
      <c r="DB552" t="s">
        <v>1881</v>
      </c>
      <c r="DC552" t="s">
        <v>1882</v>
      </c>
      <c r="DD552" t="s">
        <v>13369</v>
      </c>
      <c r="DE552" t="s">
        <v>3575</v>
      </c>
      <c r="DF552" t="s">
        <v>13368</v>
      </c>
      <c r="DG552" t="s">
        <v>1547</v>
      </c>
      <c r="DH552" t="s">
        <v>1547</v>
      </c>
      <c r="DI552" t="s">
        <v>1892</v>
      </c>
      <c r="DJ552" t="e">
        <v>#N/A</v>
      </c>
      <c r="DK552"/>
      <c r="DL552" t="s">
        <v>1892</v>
      </c>
      <c r="DM552">
        <v>9</v>
      </c>
      <c r="DN552" t="s">
        <v>1883</v>
      </c>
      <c r="DO552" t="s">
        <v>1568</v>
      </c>
      <c r="DP552" t="b">
        <v>1</v>
      </c>
      <c r="DQ552" t="b">
        <v>0</v>
      </c>
      <c r="DR552" t="b">
        <v>1</v>
      </c>
      <c r="DS552" t="b">
        <v>0</v>
      </c>
      <c r="DT552" t="b">
        <v>0</v>
      </c>
      <c r="DU552" t="b">
        <v>0</v>
      </c>
      <c r="DV552" t="b">
        <v>0</v>
      </c>
      <c r="DW552">
        <v>0</v>
      </c>
      <c r="DX552" t="b">
        <v>0</v>
      </c>
      <c r="DY552" t="b">
        <v>0</v>
      </c>
      <c r="DZ552" t="b">
        <v>0</v>
      </c>
      <c r="EA552" t="b">
        <v>1</v>
      </c>
      <c r="EB552" t="b">
        <v>0</v>
      </c>
      <c r="EC552" t="b">
        <v>1</v>
      </c>
      <c r="ED552" t="b">
        <v>0</v>
      </c>
      <c r="EE552" t="b">
        <v>1</v>
      </c>
      <c r="EF552" t="b">
        <v>0</v>
      </c>
      <c r="EG552" t="b" cm="1">
        <v>1</v>
      </c>
      <c r="EH552" t="b">
        <v>0</v>
      </c>
      <c r="EI552" t="b">
        <v>0</v>
      </c>
      <c r="EJ552" t="b">
        <v>1</v>
      </c>
      <c r="EK552" t="s">
        <v>14457</v>
      </c>
      <c r="EL552">
        <v>2</v>
      </c>
      <c r="EM552">
        <v>24</v>
      </c>
      <c r="EN552" t="b">
        <v>0</v>
      </c>
    </row>
    <row r="553" spans="1:144" ht="15.75">
      <c r="A553"/>
      <c r="B553" t="s">
        <v>1568</v>
      </c>
      <c r="C553" t="s">
        <v>3573</v>
      </c>
      <c r="D553" t="s">
        <v>13372</v>
      </c>
      <c r="E553" t="s">
        <v>14515</v>
      </c>
      <c r="F553" t="s">
        <v>13372</v>
      </c>
      <c r="G553" t="s">
        <v>13372</v>
      </c>
      <c r="H553"/>
      <c r="I553" t="s">
        <v>2798</v>
      </c>
      <c r="J553"/>
      <c r="K553"/>
      <c r="L553"/>
      <c r="M553"/>
      <c r="N553"/>
      <c r="O553" t="s">
        <v>13858</v>
      </c>
      <c r="P553" t="s">
        <v>1568</v>
      </c>
      <c r="Q553" t="s">
        <v>3575</v>
      </c>
      <c r="R553" t="s">
        <v>3592</v>
      </c>
      <c r="S553"/>
      <c r="T553"/>
      <c r="U553" t="s">
        <v>13473</v>
      </c>
      <c r="V553" t="s">
        <v>14517</v>
      </c>
      <c r="W553"/>
      <c r="X553"/>
      <c r="Y553"/>
      <c r="Z553"/>
      <c r="AA553"/>
      <c r="AB553"/>
      <c r="AC553"/>
      <c r="AD553"/>
      <c r="AE553"/>
      <c r="AF553"/>
      <c r="AG553"/>
      <c r="AH553"/>
      <c r="AI553"/>
      <c r="AJ553"/>
      <c r="AK553"/>
      <c r="AL553"/>
      <c r="AM553"/>
      <c r="AN553"/>
      <c r="AO553" s="108" t="s">
        <v>43</v>
      </c>
      <c r="AP553" t="s">
        <v>2848</v>
      </c>
      <c r="AQ553">
        <v>38</v>
      </c>
      <c r="AR553" t="e">
        <v>#N/A</v>
      </c>
      <c r="AS553" t="s">
        <v>3573</v>
      </c>
      <c r="AT553" t="e">
        <v>#N/A</v>
      </c>
      <c r="AU553" t="s">
        <v>14515</v>
      </c>
      <c r="AV553" t="s">
        <v>14632</v>
      </c>
      <c r="AW553" t="s">
        <v>14006</v>
      </c>
      <c r="AX553" t="s">
        <v>1740</v>
      </c>
      <c r="AY553" t="s">
        <v>14006</v>
      </c>
      <c r="AZ553" t="s">
        <v>3575</v>
      </c>
      <c r="BA553" t="s">
        <v>14633</v>
      </c>
      <c r="BB553" t="s">
        <v>2798</v>
      </c>
      <c r="BC553" t="s">
        <v>1547</v>
      </c>
      <c r="BD553" t="s">
        <v>14172</v>
      </c>
      <c r="BE553" t="s">
        <v>13471</v>
      </c>
      <c r="BF553">
        <v>374</v>
      </c>
      <c r="BG553">
        <v>528</v>
      </c>
      <c r="BH553">
        <v>0</v>
      </c>
      <c r="BI553" t="s">
        <v>1547</v>
      </c>
      <c r="BJ553">
        <v>0</v>
      </c>
      <c r="BK553">
        <v>0</v>
      </c>
      <c r="BL553">
        <v>374</v>
      </c>
      <c r="BM553" t="s">
        <v>14635</v>
      </c>
      <c r="BN553" t="s">
        <v>13472</v>
      </c>
      <c r="BO553" t="s">
        <v>14104</v>
      </c>
      <c r="BP553" t="e" cm="1">
        <v>#N/A</v>
      </c>
      <c r="BQ553" t="s">
        <v>1547</v>
      </c>
      <c r="BR553" t="s">
        <v>13858</v>
      </c>
      <c r="BS553">
        <v>99</v>
      </c>
      <c r="BT553" t="s">
        <v>6995</v>
      </c>
      <c r="BU553" t="s">
        <v>15579</v>
      </c>
      <c r="BV553" t="s">
        <v>13372</v>
      </c>
      <c r="BW553" t="s">
        <v>14632</v>
      </c>
      <c r="BX553" t="s">
        <v>1744</v>
      </c>
      <c r="BY553" t="s">
        <v>1744</v>
      </c>
      <c r="BZ553" t="s">
        <v>1547</v>
      </c>
      <c r="CA553" t="s">
        <v>1744</v>
      </c>
      <c r="CB553" t="s">
        <v>1547</v>
      </c>
      <c r="CC553"/>
      <c r="CD553" t="s">
        <v>998</v>
      </c>
      <c r="CE553" t="s">
        <v>2798</v>
      </c>
      <c r="CF553" t="s">
        <v>14706</v>
      </c>
      <c r="CG553" t="s">
        <v>14707</v>
      </c>
      <c r="CH553" t="s">
        <v>2798</v>
      </c>
      <c r="CI553" t="s">
        <v>1547</v>
      </c>
      <c r="CJ553" t="s">
        <v>3592</v>
      </c>
      <c r="CK553" t="s">
        <v>1568</v>
      </c>
      <c r="CL553"/>
      <c r="CM553"/>
      <c r="CN553" t="s">
        <v>13473</v>
      </c>
      <c r="CO553" t="s">
        <v>14517</v>
      </c>
      <c r="CP553" t="s">
        <v>13473</v>
      </c>
      <c r="CQ553" t="s">
        <v>14517</v>
      </c>
      <c r="CR553" t="s">
        <v>1547</v>
      </c>
      <c r="CS553">
        <v>8</v>
      </c>
      <c r="CT553" t="s">
        <v>13858</v>
      </c>
      <c r="CU553" t="s">
        <v>13858</v>
      </c>
      <c r="CV553" t="s">
        <v>13858</v>
      </c>
      <c r="CW553" t="s">
        <v>1547</v>
      </c>
      <c r="CX553" t="s">
        <v>1547</v>
      </c>
      <c r="CY553">
        <v>551</v>
      </c>
      <c r="CZ553" t="s">
        <v>8356</v>
      </c>
      <c r="DA553" t="s">
        <v>1547</v>
      </c>
      <c r="DB553" t="s">
        <v>1881</v>
      </c>
      <c r="DC553" t="s">
        <v>1882</v>
      </c>
      <c r="DD553" t="s">
        <v>14515</v>
      </c>
      <c r="DE553" t="s">
        <v>3575</v>
      </c>
      <c r="DF553" t="s">
        <v>13372</v>
      </c>
      <c r="DG553" t="s">
        <v>1547</v>
      </c>
      <c r="DH553" t="s">
        <v>1547</v>
      </c>
      <c r="DI553" t="s">
        <v>1892</v>
      </c>
      <c r="DJ553" t="e">
        <v>#N/A</v>
      </c>
      <c r="DK553"/>
      <c r="DL553" t="s">
        <v>1892</v>
      </c>
      <c r="DM553">
        <v>9</v>
      </c>
      <c r="DN553" t="s">
        <v>1883</v>
      </c>
      <c r="DO553" t="s">
        <v>1568</v>
      </c>
      <c r="DP553" t="b">
        <v>1</v>
      </c>
      <c r="DQ553" t="b">
        <v>0</v>
      </c>
      <c r="DR553" t="b">
        <v>0</v>
      </c>
      <c r="DS553" t="b">
        <v>0</v>
      </c>
      <c r="DT553" t="b">
        <v>0</v>
      </c>
      <c r="DU553" t="b">
        <v>0</v>
      </c>
      <c r="DV553" t="b">
        <v>0</v>
      </c>
      <c r="DW553">
        <v>0</v>
      </c>
      <c r="DX553" t="b">
        <v>0</v>
      </c>
      <c r="DY553" t="b">
        <v>0</v>
      </c>
      <c r="DZ553" t="b">
        <v>0</v>
      </c>
      <c r="EA553" t="b">
        <v>0</v>
      </c>
      <c r="EB553" t="b">
        <v>0</v>
      </c>
      <c r="EC553" t="b">
        <v>0</v>
      </c>
      <c r="ED553" t="b">
        <v>0</v>
      </c>
      <c r="EE553" t="b">
        <v>1</v>
      </c>
      <c r="EF553" t="b">
        <v>0</v>
      </c>
      <c r="EG553" t="b" cm="1">
        <v>1</v>
      </c>
      <c r="EH553" t="b">
        <v>0</v>
      </c>
      <c r="EI553" t="b">
        <v>0</v>
      </c>
      <c r="EJ553" t="b">
        <v>1</v>
      </c>
      <c r="EK553" t="s">
        <v>14132</v>
      </c>
      <c r="EL553">
        <v>2</v>
      </c>
      <c r="EM553">
        <v>34</v>
      </c>
      <c r="EN553" t="b">
        <v>0</v>
      </c>
    </row>
    <row r="554" spans="1:144" ht="15.75">
      <c r="A554"/>
      <c r="B554" t="s">
        <v>1568</v>
      </c>
      <c r="C554" t="s">
        <v>3573</v>
      </c>
      <c r="D554" t="s">
        <v>13373</v>
      </c>
      <c r="E554" t="s">
        <v>14518</v>
      </c>
      <c r="F554" t="s">
        <v>13373</v>
      </c>
      <c r="G554" t="s">
        <v>13373</v>
      </c>
      <c r="H554" t="s">
        <v>13370</v>
      </c>
      <c r="I554" t="s">
        <v>2798</v>
      </c>
      <c r="J554"/>
      <c r="K554"/>
      <c r="L554"/>
      <c r="M554"/>
      <c r="N554"/>
      <c r="O554" t="s">
        <v>13858</v>
      </c>
      <c r="P554" t="s">
        <v>1568</v>
      </c>
      <c r="Q554" t="s">
        <v>3575</v>
      </c>
      <c r="R554" t="s">
        <v>3592</v>
      </c>
      <c r="S554"/>
      <c r="T554"/>
      <c r="U554" t="s">
        <v>13473</v>
      </c>
      <c r="V554" t="s">
        <v>14520</v>
      </c>
      <c r="W554"/>
      <c r="X554"/>
      <c r="Y554"/>
      <c r="Z554"/>
      <c r="AA554"/>
      <c r="AB554"/>
      <c r="AC554"/>
      <c r="AD554"/>
      <c r="AE554"/>
      <c r="AF554"/>
      <c r="AG554"/>
      <c r="AH554"/>
      <c r="AI554"/>
      <c r="AJ554"/>
      <c r="AK554"/>
      <c r="AL554"/>
      <c r="AM554"/>
      <c r="AN554"/>
      <c r="AO554" s="108" t="s">
        <v>43</v>
      </c>
      <c r="AP554" t="s">
        <v>2848</v>
      </c>
      <c r="AQ554">
        <v>39</v>
      </c>
      <c r="AR554" t="e">
        <v>#N/A</v>
      </c>
      <c r="AS554" t="s">
        <v>3573</v>
      </c>
      <c r="AT554" t="e">
        <v>#N/A</v>
      </c>
      <c r="AU554" t="s">
        <v>14518</v>
      </c>
      <c r="AV554" t="s">
        <v>14638</v>
      </c>
      <c r="AW554" t="s">
        <v>14008</v>
      </c>
      <c r="AX554" t="s">
        <v>1740</v>
      </c>
      <c r="AY554" t="s">
        <v>14008</v>
      </c>
      <c r="AZ554" t="s">
        <v>3575</v>
      </c>
      <c r="BA554" t="s">
        <v>14639</v>
      </c>
      <c r="BB554" t="s">
        <v>2798</v>
      </c>
      <c r="BC554" t="s">
        <v>1547</v>
      </c>
      <c r="BD554" t="s">
        <v>14173</v>
      </c>
      <c r="BE554" t="s">
        <v>13471</v>
      </c>
      <c r="BF554">
        <v>375</v>
      </c>
      <c r="BG554">
        <v>528</v>
      </c>
      <c r="BH554">
        <v>0</v>
      </c>
      <c r="BI554" t="s">
        <v>1547</v>
      </c>
      <c r="BJ554">
        <v>0</v>
      </c>
      <c r="BK554">
        <v>0</v>
      </c>
      <c r="BL554">
        <v>375</v>
      </c>
      <c r="BM554" t="s">
        <v>14642</v>
      </c>
      <c r="BN554" t="s">
        <v>13472</v>
      </c>
      <c r="BO554" t="s">
        <v>14104</v>
      </c>
      <c r="BP554" t="e" cm="1">
        <v>#N/A</v>
      </c>
      <c r="BQ554" t="s">
        <v>1547</v>
      </c>
      <c r="BR554" t="s">
        <v>13858</v>
      </c>
      <c r="BS554">
        <v>100</v>
      </c>
      <c r="BT554" t="s">
        <v>7000</v>
      </c>
      <c r="BU554" t="s">
        <v>15580</v>
      </c>
      <c r="BV554" t="s">
        <v>13373</v>
      </c>
      <c r="BW554" t="s">
        <v>14638</v>
      </c>
      <c r="BX554" t="s">
        <v>14005</v>
      </c>
      <c r="BY554" t="s">
        <v>1744</v>
      </c>
      <c r="BZ554" t="s">
        <v>1547</v>
      </c>
      <c r="CA554" t="s">
        <v>1744</v>
      </c>
      <c r="CB554" t="s">
        <v>1547</v>
      </c>
      <c r="CC554"/>
      <c r="CD554" t="s">
        <v>998</v>
      </c>
      <c r="CE554" t="s">
        <v>2798</v>
      </c>
      <c r="CF554" t="s">
        <v>14708</v>
      </c>
      <c r="CG554" t="s">
        <v>14709</v>
      </c>
      <c r="CH554" t="s">
        <v>2798</v>
      </c>
      <c r="CI554" t="s">
        <v>1547</v>
      </c>
      <c r="CJ554" t="s">
        <v>3592</v>
      </c>
      <c r="CK554" t="s">
        <v>1568</v>
      </c>
      <c r="CL554"/>
      <c r="CM554"/>
      <c r="CN554" t="s">
        <v>13473</v>
      </c>
      <c r="CO554" t="s">
        <v>14520</v>
      </c>
      <c r="CP554" t="s">
        <v>13473</v>
      </c>
      <c r="CQ554" t="s">
        <v>14520</v>
      </c>
      <c r="CR554" t="s">
        <v>1547</v>
      </c>
      <c r="CS554">
        <v>8</v>
      </c>
      <c r="CT554" t="s">
        <v>13858</v>
      </c>
      <c r="CU554" t="s">
        <v>13858</v>
      </c>
      <c r="CV554" t="s">
        <v>13858</v>
      </c>
      <c r="CW554" t="s">
        <v>1547</v>
      </c>
      <c r="CX554" t="s">
        <v>1547</v>
      </c>
      <c r="CY554">
        <v>552</v>
      </c>
      <c r="CZ554" t="s">
        <v>8360</v>
      </c>
      <c r="DA554" t="s">
        <v>1547</v>
      </c>
      <c r="DB554" t="s">
        <v>1881</v>
      </c>
      <c r="DC554" t="s">
        <v>1882</v>
      </c>
      <c r="DD554" t="s">
        <v>14518</v>
      </c>
      <c r="DE554" t="s">
        <v>3575</v>
      </c>
      <c r="DF554" t="s">
        <v>13373</v>
      </c>
      <c r="DG554" t="s">
        <v>1547</v>
      </c>
      <c r="DH554" t="s">
        <v>1547</v>
      </c>
      <c r="DI554" t="s">
        <v>1892</v>
      </c>
      <c r="DJ554" t="e">
        <v>#N/A</v>
      </c>
      <c r="DK554"/>
      <c r="DL554" t="s">
        <v>1892</v>
      </c>
      <c r="DM554">
        <v>9</v>
      </c>
      <c r="DN554" t="s">
        <v>1883</v>
      </c>
      <c r="DO554" t="s">
        <v>1568</v>
      </c>
      <c r="DP554" t="b">
        <v>1</v>
      </c>
      <c r="DQ554" t="b">
        <v>0</v>
      </c>
      <c r="DR554" t="b">
        <v>0</v>
      </c>
      <c r="DS554" t="b">
        <v>0</v>
      </c>
      <c r="DT554" t="b">
        <v>0</v>
      </c>
      <c r="DU554" t="b">
        <v>0</v>
      </c>
      <c r="DV554" t="b">
        <v>0</v>
      </c>
      <c r="DW554">
        <v>0</v>
      </c>
      <c r="DX554" t="b">
        <v>0</v>
      </c>
      <c r="DY554" t="b">
        <v>0</v>
      </c>
      <c r="DZ554" t="b">
        <v>0</v>
      </c>
      <c r="EA554" t="b">
        <v>0</v>
      </c>
      <c r="EB554" t="b">
        <v>0</v>
      </c>
      <c r="EC554" t="b">
        <v>0</v>
      </c>
      <c r="ED554" t="b">
        <v>0</v>
      </c>
      <c r="EE554" t="b">
        <v>1</v>
      </c>
      <c r="EF554" t="b">
        <v>0</v>
      </c>
      <c r="EG554" t="b" cm="1">
        <v>1</v>
      </c>
      <c r="EH554" t="b">
        <v>0</v>
      </c>
      <c r="EI554" t="b">
        <v>0</v>
      </c>
      <c r="EJ554" t="b">
        <v>1</v>
      </c>
      <c r="EK554" t="s">
        <v>14132</v>
      </c>
      <c r="EL554">
        <v>2</v>
      </c>
      <c r="EM554">
        <v>30</v>
      </c>
      <c r="EN554" t="b">
        <v>0</v>
      </c>
    </row>
    <row r="555" spans="1:144" ht="15.75">
      <c r="A555"/>
      <c r="B555" t="s">
        <v>1568</v>
      </c>
      <c r="C555" t="s">
        <v>3573</v>
      </c>
      <c r="D555" t="s">
        <v>13374</v>
      </c>
      <c r="E555" t="s">
        <v>14521</v>
      </c>
      <c r="F555" t="s">
        <v>13374</v>
      </c>
      <c r="G555" t="s">
        <v>13374</v>
      </c>
      <c r="H555"/>
      <c r="I555" t="s">
        <v>2798</v>
      </c>
      <c r="J555"/>
      <c r="K555"/>
      <c r="L555"/>
      <c r="M555"/>
      <c r="N555"/>
      <c r="O555" t="s">
        <v>13858</v>
      </c>
      <c r="P555" t="s">
        <v>1568</v>
      </c>
      <c r="Q555" t="s">
        <v>3575</v>
      </c>
      <c r="R555" t="s">
        <v>3592</v>
      </c>
      <c r="S555"/>
      <c r="T555"/>
      <c r="U555" t="s">
        <v>13473</v>
      </c>
      <c r="V555" t="s">
        <v>14523</v>
      </c>
      <c r="W555"/>
      <c r="X555"/>
      <c r="Y555"/>
      <c r="Z555"/>
      <c r="AA555"/>
      <c r="AB555"/>
      <c r="AC555"/>
      <c r="AD555"/>
      <c r="AE555"/>
      <c r="AF555"/>
      <c r="AG555"/>
      <c r="AH555"/>
      <c r="AI555"/>
      <c r="AJ555"/>
      <c r="AK555"/>
      <c r="AL555"/>
      <c r="AM555"/>
      <c r="AN555"/>
      <c r="AO555" s="108" t="s">
        <v>43</v>
      </c>
      <c r="AP555" t="s">
        <v>2848</v>
      </c>
      <c r="AQ555">
        <v>40</v>
      </c>
      <c r="AR555" t="e">
        <v>#N/A</v>
      </c>
      <c r="AS555" t="s">
        <v>3573</v>
      </c>
      <c r="AT555" t="e">
        <v>#N/A</v>
      </c>
      <c r="AU555" t="s">
        <v>14521</v>
      </c>
      <c r="AV555" t="s">
        <v>14644</v>
      </c>
      <c r="AW555" t="s">
        <v>14010</v>
      </c>
      <c r="AX555" t="s">
        <v>1740</v>
      </c>
      <c r="AY555" t="s">
        <v>14010</v>
      </c>
      <c r="AZ555" t="s">
        <v>3575</v>
      </c>
      <c r="BA555" t="s">
        <v>14645</v>
      </c>
      <c r="BB555" t="s">
        <v>2798</v>
      </c>
      <c r="BC555" t="s">
        <v>1547</v>
      </c>
      <c r="BD555" t="s">
        <v>14174</v>
      </c>
      <c r="BE555" t="s">
        <v>13471</v>
      </c>
      <c r="BF555">
        <v>376</v>
      </c>
      <c r="BG555">
        <v>528</v>
      </c>
      <c r="BH555">
        <v>0</v>
      </c>
      <c r="BI555" t="s">
        <v>1547</v>
      </c>
      <c r="BJ555">
        <v>0</v>
      </c>
      <c r="BK555">
        <v>0</v>
      </c>
      <c r="BL555">
        <v>376</v>
      </c>
      <c r="BM555" t="s">
        <v>14647</v>
      </c>
      <c r="BN555" t="s">
        <v>13472</v>
      </c>
      <c r="BO555" t="s">
        <v>14104</v>
      </c>
      <c r="BP555" t="e" cm="1">
        <v>#N/A</v>
      </c>
      <c r="BQ555" t="s">
        <v>1547</v>
      </c>
      <c r="BR555" t="s">
        <v>13858</v>
      </c>
      <c r="BS555">
        <v>101</v>
      </c>
      <c r="BT555" t="s">
        <v>7005</v>
      </c>
      <c r="BU555" t="s">
        <v>15581</v>
      </c>
      <c r="BV555" t="s">
        <v>13374</v>
      </c>
      <c r="BW555" t="s">
        <v>14644</v>
      </c>
      <c r="BX555" t="s">
        <v>1744</v>
      </c>
      <c r="BY555" t="s">
        <v>1744</v>
      </c>
      <c r="BZ555" t="s">
        <v>1547</v>
      </c>
      <c r="CA555" t="s">
        <v>1744</v>
      </c>
      <c r="CB555" t="s">
        <v>1547</v>
      </c>
      <c r="CC555"/>
      <c r="CD555" t="s">
        <v>998</v>
      </c>
      <c r="CE555" t="s">
        <v>2798</v>
      </c>
      <c r="CF555" t="s">
        <v>14710</v>
      </c>
      <c r="CG555" t="s">
        <v>14711</v>
      </c>
      <c r="CH555" t="s">
        <v>2798</v>
      </c>
      <c r="CI555" t="s">
        <v>1547</v>
      </c>
      <c r="CJ555" t="s">
        <v>3592</v>
      </c>
      <c r="CK555" t="s">
        <v>1568</v>
      </c>
      <c r="CL555"/>
      <c r="CM555"/>
      <c r="CN555" t="s">
        <v>13473</v>
      </c>
      <c r="CO555" t="s">
        <v>14523</v>
      </c>
      <c r="CP555" t="s">
        <v>13473</v>
      </c>
      <c r="CQ555" t="s">
        <v>14523</v>
      </c>
      <c r="CR555" t="s">
        <v>1547</v>
      </c>
      <c r="CS555">
        <v>8</v>
      </c>
      <c r="CT555" t="s">
        <v>13858</v>
      </c>
      <c r="CU555" t="s">
        <v>13858</v>
      </c>
      <c r="CV555" t="s">
        <v>13858</v>
      </c>
      <c r="CW555" t="s">
        <v>1547</v>
      </c>
      <c r="CX555" t="s">
        <v>1547</v>
      </c>
      <c r="CY555">
        <v>553</v>
      </c>
      <c r="CZ555" t="s">
        <v>8366</v>
      </c>
      <c r="DA555" t="s">
        <v>1547</v>
      </c>
      <c r="DB555" t="s">
        <v>1881</v>
      </c>
      <c r="DC555" t="s">
        <v>1882</v>
      </c>
      <c r="DD555" t="s">
        <v>14521</v>
      </c>
      <c r="DE555" t="s">
        <v>3575</v>
      </c>
      <c r="DF555" t="s">
        <v>13374</v>
      </c>
      <c r="DG555" t="s">
        <v>1547</v>
      </c>
      <c r="DH555" t="s">
        <v>1547</v>
      </c>
      <c r="DI555" t="s">
        <v>1892</v>
      </c>
      <c r="DJ555" t="e">
        <v>#N/A</v>
      </c>
      <c r="DK555"/>
      <c r="DL555" t="s">
        <v>1892</v>
      </c>
      <c r="DM555">
        <v>9</v>
      </c>
      <c r="DN555" t="s">
        <v>1883</v>
      </c>
      <c r="DO555" t="s">
        <v>1568</v>
      </c>
      <c r="DP555" t="b">
        <v>1</v>
      </c>
      <c r="DQ555" t="b">
        <v>0</v>
      </c>
      <c r="DR555" t="b">
        <v>0</v>
      </c>
      <c r="DS555" t="b">
        <v>0</v>
      </c>
      <c r="DT555" t="b">
        <v>0</v>
      </c>
      <c r="DU555" t="b">
        <v>0</v>
      </c>
      <c r="DV555" t="b">
        <v>0</v>
      </c>
      <c r="DW555">
        <v>0</v>
      </c>
      <c r="DX555" t="b">
        <v>0</v>
      </c>
      <c r="DY555" t="b">
        <v>0</v>
      </c>
      <c r="DZ555" t="b">
        <v>0</v>
      </c>
      <c r="EA555" t="b">
        <v>0</v>
      </c>
      <c r="EB555" t="b">
        <v>0</v>
      </c>
      <c r="EC555" t="b">
        <v>0</v>
      </c>
      <c r="ED555" t="b">
        <v>0</v>
      </c>
      <c r="EE555" t="b">
        <v>1</v>
      </c>
      <c r="EF555" t="b">
        <v>0</v>
      </c>
      <c r="EG555" t="b" cm="1">
        <v>1</v>
      </c>
      <c r="EH555" t="b">
        <v>0</v>
      </c>
      <c r="EI555" t="b">
        <v>0</v>
      </c>
      <c r="EJ555" t="b">
        <v>1</v>
      </c>
      <c r="EK555" t="s">
        <v>14132</v>
      </c>
      <c r="EL555">
        <v>2</v>
      </c>
      <c r="EM555">
        <v>32</v>
      </c>
      <c r="EN555" t="b">
        <v>0</v>
      </c>
    </row>
    <row r="556" spans="1:144" ht="15.75">
      <c r="A556"/>
      <c r="B556" t="s">
        <v>1568</v>
      </c>
      <c r="C556" t="s">
        <v>3573</v>
      </c>
      <c r="D556" t="s">
        <v>13375</v>
      </c>
      <c r="E556" t="s">
        <v>14524</v>
      </c>
      <c r="F556" t="s">
        <v>13375</v>
      </c>
      <c r="G556" t="s">
        <v>13375</v>
      </c>
      <c r="H556" t="s">
        <v>13370</v>
      </c>
      <c r="I556" t="s">
        <v>2798</v>
      </c>
      <c r="J556"/>
      <c r="K556"/>
      <c r="L556"/>
      <c r="M556"/>
      <c r="N556"/>
      <c r="O556" t="s">
        <v>13858</v>
      </c>
      <c r="P556" t="s">
        <v>1568</v>
      </c>
      <c r="Q556" t="s">
        <v>3575</v>
      </c>
      <c r="R556" t="s">
        <v>3592</v>
      </c>
      <c r="S556"/>
      <c r="T556"/>
      <c r="U556" t="s">
        <v>13473</v>
      </c>
      <c r="V556" t="s">
        <v>14526</v>
      </c>
      <c r="W556"/>
      <c r="X556"/>
      <c r="Y556"/>
      <c r="Z556"/>
      <c r="AA556"/>
      <c r="AB556"/>
      <c r="AC556"/>
      <c r="AD556"/>
      <c r="AE556"/>
      <c r="AF556"/>
      <c r="AG556"/>
      <c r="AH556"/>
      <c r="AI556"/>
      <c r="AJ556"/>
      <c r="AK556"/>
      <c r="AL556"/>
      <c r="AM556"/>
      <c r="AN556"/>
      <c r="AO556" s="108" t="s">
        <v>43</v>
      </c>
      <c r="AP556" t="s">
        <v>2848</v>
      </c>
      <c r="AQ556">
        <v>41</v>
      </c>
      <c r="AR556" t="e">
        <v>#N/A</v>
      </c>
      <c r="AS556" t="s">
        <v>3573</v>
      </c>
      <c r="AT556" t="e">
        <v>#N/A</v>
      </c>
      <c r="AU556" t="s">
        <v>14524</v>
      </c>
      <c r="AV556" t="s">
        <v>14650</v>
      </c>
      <c r="AW556" t="s">
        <v>14012</v>
      </c>
      <c r="AX556" t="s">
        <v>1740</v>
      </c>
      <c r="AY556" t="s">
        <v>14012</v>
      </c>
      <c r="AZ556" t="s">
        <v>3575</v>
      </c>
      <c r="BA556" t="s">
        <v>14651</v>
      </c>
      <c r="BB556" t="s">
        <v>2798</v>
      </c>
      <c r="BC556" t="s">
        <v>1547</v>
      </c>
      <c r="BD556" t="s">
        <v>14175</v>
      </c>
      <c r="BE556" t="s">
        <v>13471</v>
      </c>
      <c r="BF556">
        <v>377</v>
      </c>
      <c r="BG556">
        <v>528</v>
      </c>
      <c r="BH556">
        <v>0</v>
      </c>
      <c r="BI556" t="s">
        <v>1547</v>
      </c>
      <c r="BJ556">
        <v>0</v>
      </c>
      <c r="BK556">
        <v>0</v>
      </c>
      <c r="BL556">
        <v>377</v>
      </c>
      <c r="BM556" t="s">
        <v>14654</v>
      </c>
      <c r="BN556" t="s">
        <v>13472</v>
      </c>
      <c r="BO556" t="s">
        <v>14104</v>
      </c>
      <c r="BP556" t="e" cm="1">
        <v>#N/A</v>
      </c>
      <c r="BQ556" t="s">
        <v>1547</v>
      </c>
      <c r="BR556" t="s">
        <v>13858</v>
      </c>
      <c r="BS556">
        <v>102</v>
      </c>
      <c r="BT556" t="s">
        <v>7010</v>
      </c>
      <c r="BU556" t="s">
        <v>15582</v>
      </c>
      <c r="BV556" t="s">
        <v>13375</v>
      </c>
      <c r="BW556" t="s">
        <v>14650</v>
      </c>
      <c r="BX556" t="s">
        <v>14005</v>
      </c>
      <c r="BY556" t="s">
        <v>1744</v>
      </c>
      <c r="BZ556" t="s">
        <v>1547</v>
      </c>
      <c r="CA556" t="s">
        <v>1744</v>
      </c>
      <c r="CB556" t="s">
        <v>1547</v>
      </c>
      <c r="CC556"/>
      <c r="CD556" t="s">
        <v>998</v>
      </c>
      <c r="CE556" t="s">
        <v>2798</v>
      </c>
      <c r="CF556" t="s">
        <v>14712</v>
      </c>
      <c r="CG556" t="s">
        <v>14713</v>
      </c>
      <c r="CH556" t="s">
        <v>2798</v>
      </c>
      <c r="CI556" t="s">
        <v>1547</v>
      </c>
      <c r="CJ556" t="s">
        <v>3592</v>
      </c>
      <c r="CK556" t="s">
        <v>1568</v>
      </c>
      <c r="CL556"/>
      <c r="CM556"/>
      <c r="CN556" t="s">
        <v>13473</v>
      </c>
      <c r="CO556" t="s">
        <v>14526</v>
      </c>
      <c r="CP556" t="s">
        <v>13473</v>
      </c>
      <c r="CQ556" t="s">
        <v>14526</v>
      </c>
      <c r="CR556" t="s">
        <v>1547</v>
      </c>
      <c r="CS556">
        <v>8</v>
      </c>
      <c r="CT556" t="s">
        <v>13858</v>
      </c>
      <c r="CU556" t="s">
        <v>13858</v>
      </c>
      <c r="CV556" t="s">
        <v>13858</v>
      </c>
      <c r="CW556" t="s">
        <v>1547</v>
      </c>
      <c r="CX556" t="s">
        <v>1547</v>
      </c>
      <c r="CY556">
        <v>554</v>
      </c>
      <c r="CZ556" t="s">
        <v>8370</v>
      </c>
      <c r="DA556" t="s">
        <v>1547</v>
      </c>
      <c r="DB556" t="s">
        <v>1881</v>
      </c>
      <c r="DC556" t="s">
        <v>1882</v>
      </c>
      <c r="DD556" t="s">
        <v>14524</v>
      </c>
      <c r="DE556" t="s">
        <v>3575</v>
      </c>
      <c r="DF556" t="s">
        <v>13375</v>
      </c>
      <c r="DG556" t="s">
        <v>1547</v>
      </c>
      <c r="DH556" t="s">
        <v>1547</v>
      </c>
      <c r="DI556" t="s">
        <v>1892</v>
      </c>
      <c r="DJ556" t="e">
        <v>#N/A</v>
      </c>
      <c r="DK556"/>
      <c r="DL556" t="s">
        <v>1892</v>
      </c>
      <c r="DM556">
        <v>9</v>
      </c>
      <c r="DN556" t="s">
        <v>1883</v>
      </c>
      <c r="DO556" t="s">
        <v>1568</v>
      </c>
      <c r="DP556" t="b">
        <v>1</v>
      </c>
      <c r="DQ556" t="b">
        <v>0</v>
      </c>
      <c r="DR556" t="b">
        <v>0</v>
      </c>
      <c r="DS556" t="b">
        <v>0</v>
      </c>
      <c r="DT556" t="b">
        <v>0</v>
      </c>
      <c r="DU556" t="b">
        <v>0</v>
      </c>
      <c r="DV556" t="b">
        <v>0</v>
      </c>
      <c r="DW556">
        <v>0</v>
      </c>
      <c r="DX556" t="b">
        <v>0</v>
      </c>
      <c r="DY556" t="b">
        <v>0</v>
      </c>
      <c r="DZ556" t="b">
        <v>0</v>
      </c>
      <c r="EA556" t="b">
        <v>0</v>
      </c>
      <c r="EB556" t="b">
        <v>0</v>
      </c>
      <c r="EC556" t="b">
        <v>0</v>
      </c>
      <c r="ED556" t="b">
        <v>0</v>
      </c>
      <c r="EE556" t="b">
        <v>1</v>
      </c>
      <c r="EF556" t="b">
        <v>0</v>
      </c>
      <c r="EG556" t="b" cm="1">
        <v>1</v>
      </c>
      <c r="EH556" t="b">
        <v>0</v>
      </c>
      <c r="EI556" t="b">
        <v>0</v>
      </c>
      <c r="EJ556" t="b">
        <v>1</v>
      </c>
      <c r="EK556" t="s">
        <v>14132</v>
      </c>
      <c r="EL556">
        <v>2</v>
      </c>
      <c r="EM556">
        <v>29</v>
      </c>
      <c r="EN556" t="b">
        <v>0</v>
      </c>
    </row>
    <row r="557" spans="1:144" ht="15.75">
      <c r="A557"/>
      <c r="B557" t="s">
        <v>1568</v>
      </c>
      <c r="C557" t="s">
        <v>3573</v>
      </c>
      <c r="D557" t="s">
        <v>13376</v>
      </c>
      <c r="E557" t="s">
        <v>14527</v>
      </c>
      <c r="F557" t="s">
        <v>13376</v>
      </c>
      <c r="G557" t="s">
        <v>13376</v>
      </c>
      <c r="H557"/>
      <c r="I557" t="s">
        <v>2798</v>
      </c>
      <c r="J557"/>
      <c r="K557"/>
      <c r="L557"/>
      <c r="M557"/>
      <c r="N557"/>
      <c r="O557" t="s">
        <v>13858</v>
      </c>
      <c r="P557" t="s">
        <v>1568</v>
      </c>
      <c r="Q557" t="s">
        <v>3575</v>
      </c>
      <c r="R557" t="s">
        <v>3592</v>
      </c>
      <c r="S557"/>
      <c r="T557"/>
      <c r="U557" t="s">
        <v>13473</v>
      </c>
      <c r="V557" t="s">
        <v>14529</v>
      </c>
      <c r="W557"/>
      <c r="X557"/>
      <c r="Y557"/>
      <c r="Z557"/>
      <c r="AA557"/>
      <c r="AB557"/>
      <c r="AC557"/>
      <c r="AD557"/>
      <c r="AE557"/>
      <c r="AF557"/>
      <c r="AG557"/>
      <c r="AH557"/>
      <c r="AI557"/>
      <c r="AJ557"/>
      <c r="AK557"/>
      <c r="AL557"/>
      <c r="AM557"/>
      <c r="AN557"/>
      <c r="AO557" s="108" t="s">
        <v>43</v>
      </c>
      <c r="AP557" t="s">
        <v>2848</v>
      </c>
      <c r="AQ557">
        <v>42</v>
      </c>
      <c r="AR557" t="e">
        <v>#N/A</v>
      </c>
      <c r="AS557" t="s">
        <v>3573</v>
      </c>
      <c r="AT557" t="e">
        <v>#N/A</v>
      </c>
      <c r="AU557" t="s">
        <v>14527</v>
      </c>
      <c r="AV557" t="s">
        <v>14656</v>
      </c>
      <c r="AW557" t="s">
        <v>14014</v>
      </c>
      <c r="AX557" t="s">
        <v>1740</v>
      </c>
      <c r="AY557" t="s">
        <v>14014</v>
      </c>
      <c r="AZ557" t="s">
        <v>3575</v>
      </c>
      <c r="BA557" t="s">
        <v>14657</v>
      </c>
      <c r="BB557" t="s">
        <v>2798</v>
      </c>
      <c r="BC557" t="s">
        <v>1547</v>
      </c>
      <c r="BD557" t="s">
        <v>14176</v>
      </c>
      <c r="BE557" t="s">
        <v>13471</v>
      </c>
      <c r="BF557">
        <v>378</v>
      </c>
      <c r="BG557">
        <v>528</v>
      </c>
      <c r="BH557">
        <v>0</v>
      </c>
      <c r="BI557" t="s">
        <v>1547</v>
      </c>
      <c r="BJ557">
        <v>0</v>
      </c>
      <c r="BK557">
        <v>0</v>
      </c>
      <c r="BL557">
        <v>378</v>
      </c>
      <c r="BM557" t="s">
        <v>14659</v>
      </c>
      <c r="BN557" t="s">
        <v>13472</v>
      </c>
      <c r="BO557" t="s">
        <v>14104</v>
      </c>
      <c r="BP557" t="e" cm="1">
        <v>#N/A</v>
      </c>
      <c r="BQ557" t="s">
        <v>1547</v>
      </c>
      <c r="BR557" t="s">
        <v>13858</v>
      </c>
      <c r="BS557">
        <v>103</v>
      </c>
      <c r="BT557" t="s">
        <v>7015</v>
      </c>
      <c r="BU557" t="s">
        <v>15583</v>
      </c>
      <c r="BV557" t="s">
        <v>13376</v>
      </c>
      <c r="BW557" t="s">
        <v>14656</v>
      </c>
      <c r="BX557" t="s">
        <v>1744</v>
      </c>
      <c r="BY557" t="s">
        <v>1744</v>
      </c>
      <c r="BZ557" t="s">
        <v>1547</v>
      </c>
      <c r="CA557" t="s">
        <v>1744</v>
      </c>
      <c r="CB557" t="s">
        <v>1547</v>
      </c>
      <c r="CC557"/>
      <c r="CD557" t="s">
        <v>998</v>
      </c>
      <c r="CE557" t="s">
        <v>2798</v>
      </c>
      <c r="CF557" t="s">
        <v>14714</v>
      </c>
      <c r="CG557" t="s">
        <v>14715</v>
      </c>
      <c r="CH557" t="s">
        <v>2798</v>
      </c>
      <c r="CI557" t="s">
        <v>1547</v>
      </c>
      <c r="CJ557" t="s">
        <v>3592</v>
      </c>
      <c r="CK557" t="s">
        <v>1568</v>
      </c>
      <c r="CL557"/>
      <c r="CM557"/>
      <c r="CN557" t="s">
        <v>13473</v>
      </c>
      <c r="CO557" t="s">
        <v>14529</v>
      </c>
      <c r="CP557" t="s">
        <v>13473</v>
      </c>
      <c r="CQ557" t="s">
        <v>14529</v>
      </c>
      <c r="CR557" t="s">
        <v>1547</v>
      </c>
      <c r="CS557">
        <v>8</v>
      </c>
      <c r="CT557" t="s">
        <v>13858</v>
      </c>
      <c r="CU557" t="s">
        <v>13858</v>
      </c>
      <c r="CV557" t="s">
        <v>13858</v>
      </c>
      <c r="CW557" t="s">
        <v>1547</v>
      </c>
      <c r="CX557" t="s">
        <v>1547</v>
      </c>
      <c r="CY557">
        <v>555</v>
      </c>
      <c r="CZ557" t="s">
        <v>8374</v>
      </c>
      <c r="DA557" t="s">
        <v>1547</v>
      </c>
      <c r="DB557" t="s">
        <v>1881</v>
      </c>
      <c r="DC557" t="s">
        <v>1882</v>
      </c>
      <c r="DD557" t="s">
        <v>14527</v>
      </c>
      <c r="DE557" t="s">
        <v>3575</v>
      </c>
      <c r="DF557" t="s">
        <v>13376</v>
      </c>
      <c r="DG557" t="s">
        <v>1547</v>
      </c>
      <c r="DH557" t="s">
        <v>1547</v>
      </c>
      <c r="DI557" t="s">
        <v>1892</v>
      </c>
      <c r="DJ557" t="e">
        <v>#N/A</v>
      </c>
      <c r="DK557"/>
      <c r="DL557" t="s">
        <v>1892</v>
      </c>
      <c r="DM557">
        <v>9</v>
      </c>
      <c r="DN557" t="s">
        <v>1883</v>
      </c>
      <c r="DO557" t="s">
        <v>1568</v>
      </c>
      <c r="DP557" t="b">
        <v>1</v>
      </c>
      <c r="DQ557" t="b">
        <v>0</v>
      </c>
      <c r="DR557" t="b">
        <v>0</v>
      </c>
      <c r="DS557" t="b">
        <v>0</v>
      </c>
      <c r="DT557" t="b">
        <v>0</v>
      </c>
      <c r="DU557" t="b">
        <v>0</v>
      </c>
      <c r="DV557" t="b">
        <v>0</v>
      </c>
      <c r="DW557">
        <v>0</v>
      </c>
      <c r="DX557" t="b">
        <v>0</v>
      </c>
      <c r="DY557" t="b">
        <v>0</v>
      </c>
      <c r="DZ557" t="b">
        <v>0</v>
      </c>
      <c r="EA557" t="b">
        <v>0</v>
      </c>
      <c r="EB557" t="b">
        <v>0</v>
      </c>
      <c r="EC557" t="b">
        <v>0</v>
      </c>
      <c r="ED557" t="b">
        <v>0</v>
      </c>
      <c r="EE557" t="b">
        <v>1</v>
      </c>
      <c r="EF557" t="b">
        <v>0</v>
      </c>
      <c r="EG557" t="b" cm="1">
        <v>1</v>
      </c>
      <c r="EH557" t="b">
        <v>0</v>
      </c>
      <c r="EI557" t="b">
        <v>0</v>
      </c>
      <c r="EJ557" t="b">
        <v>1</v>
      </c>
      <c r="EK557" t="s">
        <v>14132</v>
      </c>
      <c r="EL557">
        <v>2</v>
      </c>
      <c r="EM557">
        <v>33</v>
      </c>
      <c r="EN557" t="b">
        <v>0</v>
      </c>
    </row>
    <row r="558" spans="1:144" ht="15.75">
      <c r="A558"/>
      <c r="B558" t="s">
        <v>1568</v>
      </c>
      <c r="C558" t="s">
        <v>3573</v>
      </c>
      <c r="D558" t="s">
        <v>13377</v>
      </c>
      <c r="E558" t="s">
        <v>14530</v>
      </c>
      <c r="F558" t="s">
        <v>13377</v>
      </c>
      <c r="G558" t="s">
        <v>13377</v>
      </c>
      <c r="H558" t="s">
        <v>13370</v>
      </c>
      <c r="I558" t="s">
        <v>2798</v>
      </c>
      <c r="J558"/>
      <c r="K558"/>
      <c r="L558"/>
      <c r="M558"/>
      <c r="N558"/>
      <c r="O558" t="s">
        <v>13858</v>
      </c>
      <c r="P558" t="s">
        <v>1568</v>
      </c>
      <c r="Q558" t="s">
        <v>3575</v>
      </c>
      <c r="R558" t="s">
        <v>3592</v>
      </c>
      <c r="S558"/>
      <c r="T558"/>
      <c r="U558" t="s">
        <v>13473</v>
      </c>
      <c r="V558" t="s">
        <v>14532</v>
      </c>
      <c r="W558"/>
      <c r="X558"/>
      <c r="Y558"/>
      <c r="Z558"/>
      <c r="AA558"/>
      <c r="AB558"/>
      <c r="AC558"/>
      <c r="AD558"/>
      <c r="AE558"/>
      <c r="AF558"/>
      <c r="AG558"/>
      <c r="AH558"/>
      <c r="AI558"/>
      <c r="AJ558"/>
      <c r="AK558"/>
      <c r="AL558"/>
      <c r="AM558"/>
      <c r="AN558"/>
      <c r="AO558" s="108" t="s">
        <v>43</v>
      </c>
      <c r="AP558" t="s">
        <v>2848</v>
      </c>
      <c r="AQ558">
        <v>43</v>
      </c>
      <c r="AR558" t="e">
        <v>#N/A</v>
      </c>
      <c r="AS558" t="s">
        <v>3573</v>
      </c>
      <c r="AT558" t="e">
        <v>#N/A</v>
      </c>
      <c r="AU558" t="s">
        <v>14530</v>
      </c>
      <c r="AV558" t="s">
        <v>14662</v>
      </c>
      <c r="AW558" t="s">
        <v>14016</v>
      </c>
      <c r="AX558" t="s">
        <v>1740</v>
      </c>
      <c r="AY558" t="s">
        <v>14016</v>
      </c>
      <c r="AZ558" t="s">
        <v>3575</v>
      </c>
      <c r="BA558" t="s">
        <v>14663</v>
      </c>
      <c r="BB558" t="s">
        <v>2798</v>
      </c>
      <c r="BC558" t="s">
        <v>1547</v>
      </c>
      <c r="BD558" t="s">
        <v>14177</v>
      </c>
      <c r="BE558" t="s">
        <v>13471</v>
      </c>
      <c r="BF558">
        <v>379</v>
      </c>
      <c r="BG558">
        <v>528</v>
      </c>
      <c r="BH558">
        <v>0</v>
      </c>
      <c r="BI558" t="s">
        <v>1547</v>
      </c>
      <c r="BJ558">
        <v>0</v>
      </c>
      <c r="BK558">
        <v>0</v>
      </c>
      <c r="BL558">
        <v>379</v>
      </c>
      <c r="BM558" t="s">
        <v>14666</v>
      </c>
      <c r="BN558" t="s">
        <v>13472</v>
      </c>
      <c r="BO558" t="s">
        <v>14104</v>
      </c>
      <c r="BP558" t="e" cm="1">
        <v>#N/A</v>
      </c>
      <c r="BQ558" t="s">
        <v>1547</v>
      </c>
      <c r="BR558" t="s">
        <v>13858</v>
      </c>
      <c r="BS558">
        <v>104</v>
      </c>
      <c r="BT558" t="s">
        <v>7020</v>
      </c>
      <c r="BU558" t="s">
        <v>15584</v>
      </c>
      <c r="BV558" t="s">
        <v>13377</v>
      </c>
      <c r="BW558" t="s">
        <v>14662</v>
      </c>
      <c r="BX558" t="s">
        <v>14005</v>
      </c>
      <c r="BY558" t="s">
        <v>1744</v>
      </c>
      <c r="BZ558" t="s">
        <v>1547</v>
      </c>
      <c r="CA558" t="s">
        <v>1744</v>
      </c>
      <c r="CB558" t="s">
        <v>1547</v>
      </c>
      <c r="CC558"/>
      <c r="CD558" t="s">
        <v>998</v>
      </c>
      <c r="CE558" t="s">
        <v>2798</v>
      </c>
      <c r="CF558" t="s">
        <v>14716</v>
      </c>
      <c r="CG558" t="s">
        <v>14717</v>
      </c>
      <c r="CH558" t="s">
        <v>2798</v>
      </c>
      <c r="CI558" t="s">
        <v>1547</v>
      </c>
      <c r="CJ558" t="s">
        <v>3592</v>
      </c>
      <c r="CK558" t="s">
        <v>1568</v>
      </c>
      <c r="CL558"/>
      <c r="CM558"/>
      <c r="CN558" t="s">
        <v>13473</v>
      </c>
      <c r="CO558" t="s">
        <v>14532</v>
      </c>
      <c r="CP558" t="s">
        <v>13473</v>
      </c>
      <c r="CQ558" t="s">
        <v>14532</v>
      </c>
      <c r="CR558" t="s">
        <v>1547</v>
      </c>
      <c r="CS558">
        <v>8</v>
      </c>
      <c r="CT558" t="s">
        <v>13858</v>
      </c>
      <c r="CU558" t="s">
        <v>13858</v>
      </c>
      <c r="CV558" t="s">
        <v>13858</v>
      </c>
      <c r="CW558" t="s">
        <v>1547</v>
      </c>
      <c r="CX558" t="s">
        <v>1547</v>
      </c>
      <c r="CY558">
        <v>556</v>
      </c>
      <c r="CZ558" t="s">
        <v>8378</v>
      </c>
      <c r="DA558" t="s">
        <v>1547</v>
      </c>
      <c r="DB558" t="s">
        <v>1881</v>
      </c>
      <c r="DC558" t="s">
        <v>1882</v>
      </c>
      <c r="DD558" t="s">
        <v>14530</v>
      </c>
      <c r="DE558" t="s">
        <v>3575</v>
      </c>
      <c r="DF558" t="s">
        <v>13377</v>
      </c>
      <c r="DG558" t="s">
        <v>1547</v>
      </c>
      <c r="DH558" t="s">
        <v>1547</v>
      </c>
      <c r="DI558" t="s">
        <v>1892</v>
      </c>
      <c r="DJ558" t="e">
        <v>#N/A</v>
      </c>
      <c r="DK558"/>
      <c r="DL558" t="s">
        <v>1892</v>
      </c>
      <c r="DM558">
        <v>9</v>
      </c>
      <c r="DN558" t="s">
        <v>1883</v>
      </c>
      <c r="DO558" t="s">
        <v>1568</v>
      </c>
      <c r="DP558" t="b">
        <v>1</v>
      </c>
      <c r="DQ558" t="b">
        <v>0</v>
      </c>
      <c r="DR558" t="b">
        <v>0</v>
      </c>
      <c r="DS558" t="b">
        <v>0</v>
      </c>
      <c r="DT558" t="b">
        <v>0</v>
      </c>
      <c r="DU558" t="b">
        <v>0</v>
      </c>
      <c r="DV558" t="b">
        <v>0</v>
      </c>
      <c r="DW558">
        <v>0</v>
      </c>
      <c r="DX558" t="b">
        <v>0</v>
      </c>
      <c r="DY558" t="b">
        <v>0</v>
      </c>
      <c r="DZ558" t="b">
        <v>0</v>
      </c>
      <c r="EA558" t="b">
        <v>0</v>
      </c>
      <c r="EB558" t="b">
        <v>0</v>
      </c>
      <c r="EC558" t="b">
        <v>0</v>
      </c>
      <c r="ED558" t="b">
        <v>0</v>
      </c>
      <c r="EE558" t="b">
        <v>1</v>
      </c>
      <c r="EF558" t="b">
        <v>0</v>
      </c>
      <c r="EG558" t="b" cm="1">
        <v>1</v>
      </c>
      <c r="EH558" t="b">
        <v>0</v>
      </c>
      <c r="EI558" t="b">
        <v>0</v>
      </c>
      <c r="EJ558" t="b">
        <v>1</v>
      </c>
      <c r="EK558" t="s">
        <v>14132</v>
      </c>
      <c r="EL558">
        <v>2</v>
      </c>
      <c r="EM558">
        <v>30</v>
      </c>
      <c r="EN558" t="b">
        <v>0</v>
      </c>
    </row>
    <row r="559" spans="1:144" ht="15.75">
      <c r="A559"/>
      <c r="B559" t="s">
        <v>1568</v>
      </c>
      <c r="C559" t="s">
        <v>3573</v>
      </c>
      <c r="D559" t="s">
        <v>13478</v>
      </c>
      <c r="E559" t="s">
        <v>13479</v>
      </c>
      <c r="F559"/>
      <c r="G559" t="s">
        <v>13478</v>
      </c>
      <c r="H559" t="s">
        <v>13478</v>
      </c>
      <c r="I559" t="s">
        <v>1244</v>
      </c>
      <c r="J559"/>
      <c r="K559"/>
      <c r="L559"/>
      <c r="M559"/>
      <c r="N559"/>
      <c r="O559" t="s">
        <v>13858</v>
      </c>
      <c r="P559" t="s">
        <v>1568</v>
      </c>
      <c r="Q559" t="s">
        <v>3575</v>
      </c>
      <c r="R559" t="s">
        <v>3592</v>
      </c>
      <c r="S559"/>
      <c r="T559"/>
      <c r="U559" t="s">
        <v>13480</v>
      </c>
      <c r="V559"/>
      <c r="W559"/>
      <c r="X559"/>
      <c r="Y559"/>
      <c r="Z559"/>
      <c r="AA559"/>
      <c r="AB559"/>
      <c r="AC559"/>
      <c r="AD559"/>
      <c r="AE559"/>
      <c r="AF559"/>
      <c r="AG559"/>
      <c r="AH559"/>
      <c r="AI559"/>
      <c r="AJ559"/>
      <c r="AK559"/>
      <c r="AL559"/>
      <c r="AM559"/>
      <c r="AN559"/>
      <c r="AO559" s="108" t="s">
        <v>43</v>
      </c>
      <c r="AP559" t="s">
        <v>2848</v>
      </c>
      <c r="AQ559">
        <v>44</v>
      </c>
      <c r="AR559" t="e">
        <v>#N/A</v>
      </c>
      <c r="AS559" t="s">
        <v>3573</v>
      </c>
      <c r="AT559" t="e">
        <v>#N/A</v>
      </c>
      <c r="AU559" t="s">
        <v>13479</v>
      </c>
      <c r="AV559" t="s">
        <v>14178</v>
      </c>
      <c r="AW559" t="s">
        <v>1744</v>
      </c>
      <c r="AX559" t="s">
        <v>1740</v>
      </c>
      <c r="AY559" t="s">
        <v>14179</v>
      </c>
      <c r="AZ559" t="s">
        <v>3575</v>
      </c>
      <c r="BA559" t="s">
        <v>14180</v>
      </c>
      <c r="BB559" t="s">
        <v>1244</v>
      </c>
      <c r="BC559" t="s">
        <v>1547</v>
      </c>
      <c r="BD559" t="s">
        <v>14181</v>
      </c>
      <c r="BE559" t="s">
        <v>13478</v>
      </c>
      <c r="BF559">
        <v>559</v>
      </c>
      <c r="BG559">
        <v>0</v>
      </c>
      <c r="BH559">
        <v>0</v>
      </c>
      <c r="BI559" t="s">
        <v>1547</v>
      </c>
      <c r="BJ559">
        <v>0</v>
      </c>
      <c r="BK559">
        <v>0</v>
      </c>
      <c r="BL559">
        <v>0</v>
      </c>
      <c r="BM559" t="s">
        <v>1547</v>
      </c>
      <c r="BN559" t="s">
        <v>1547</v>
      </c>
      <c r="BO559" t="s">
        <v>1547</v>
      </c>
      <c r="BP559" t="s" cm="1">
        <v>1547</v>
      </c>
      <c r="BQ559" t="s">
        <v>1547</v>
      </c>
      <c r="BR559" t="s">
        <v>13858</v>
      </c>
      <c r="BS559">
        <v>105</v>
      </c>
      <c r="BT559" t="s">
        <v>7026</v>
      </c>
      <c r="BU559" t="s">
        <v>15585</v>
      </c>
      <c r="BV559" t="s">
        <v>13478</v>
      </c>
      <c r="BW559" t="s">
        <v>14178</v>
      </c>
      <c r="BX559" t="s">
        <v>14179</v>
      </c>
      <c r="BY559" t="s">
        <v>1744</v>
      </c>
      <c r="BZ559" t="s">
        <v>1547</v>
      </c>
      <c r="CA559" t="s">
        <v>1744</v>
      </c>
      <c r="CB559" t="s">
        <v>1547</v>
      </c>
      <c r="CC559"/>
      <c r="CD559" t="s">
        <v>998</v>
      </c>
      <c r="CE559" t="s">
        <v>1244</v>
      </c>
      <c r="CF559" t="s">
        <v>13479</v>
      </c>
      <c r="CG559" t="s">
        <v>14178</v>
      </c>
      <c r="CH559" t="s">
        <v>1244</v>
      </c>
      <c r="CI559" t="s">
        <v>1547</v>
      </c>
      <c r="CJ559" t="s">
        <v>3592</v>
      </c>
      <c r="CK559" t="s">
        <v>1568</v>
      </c>
      <c r="CL559"/>
      <c r="CM559"/>
      <c r="CN559" t="s">
        <v>13480</v>
      </c>
      <c r="CO559" t="s">
        <v>1547</v>
      </c>
      <c r="CP559" t="s">
        <v>13480</v>
      </c>
      <c r="CQ559" t="s">
        <v>1547</v>
      </c>
      <c r="CR559" t="s">
        <v>1547</v>
      </c>
      <c r="CS559">
        <v>8</v>
      </c>
      <c r="CT559" t="s">
        <v>13858</v>
      </c>
      <c r="CU559" t="s">
        <v>13858</v>
      </c>
      <c r="CV559" t="s">
        <v>13858</v>
      </c>
      <c r="CW559" t="s">
        <v>1547</v>
      </c>
      <c r="CX559" t="s">
        <v>1547</v>
      </c>
      <c r="CY559">
        <v>557</v>
      </c>
      <c r="CZ559" t="s">
        <v>8382</v>
      </c>
      <c r="DA559" t="s">
        <v>1547</v>
      </c>
      <c r="DB559" t="s">
        <v>1881</v>
      </c>
      <c r="DC559" t="s">
        <v>1882</v>
      </c>
      <c r="DD559" t="s">
        <v>13479</v>
      </c>
      <c r="DE559" t="s">
        <v>3575</v>
      </c>
      <c r="DF559" t="s">
        <v>13478</v>
      </c>
      <c r="DG559" t="s">
        <v>1547</v>
      </c>
      <c r="DH559" t="s">
        <v>1547</v>
      </c>
      <c r="DI559" t="s">
        <v>1892</v>
      </c>
      <c r="DJ559" t="e">
        <v>#N/A</v>
      </c>
      <c r="DK559"/>
      <c r="DL559" t="s">
        <v>1892</v>
      </c>
      <c r="DM559">
        <v>9</v>
      </c>
      <c r="DN559" t="s">
        <v>1883</v>
      </c>
      <c r="DO559" t="s">
        <v>1568</v>
      </c>
      <c r="DP559" t="b">
        <v>1</v>
      </c>
      <c r="DQ559" t="b">
        <v>0</v>
      </c>
      <c r="DR559" t="b">
        <v>1</v>
      </c>
      <c r="DS559" t="b">
        <v>0</v>
      </c>
      <c r="DT559" t="b">
        <v>0</v>
      </c>
      <c r="DU559" t="b">
        <v>0</v>
      </c>
      <c r="DV559" t="b">
        <v>1</v>
      </c>
      <c r="DW559">
        <v>0</v>
      </c>
      <c r="DX559" t="b">
        <v>0</v>
      </c>
      <c r="DY559" t="b">
        <v>0</v>
      </c>
      <c r="DZ559" t="b">
        <v>0</v>
      </c>
      <c r="EA559" t="b">
        <v>0</v>
      </c>
      <c r="EB559" t="b">
        <v>0</v>
      </c>
      <c r="EC559" t="b">
        <v>0</v>
      </c>
      <c r="ED559" t="b">
        <v>0</v>
      </c>
      <c r="EE559" t="b">
        <v>1</v>
      </c>
      <c r="EF559" t="b">
        <v>0</v>
      </c>
      <c r="EG559" t="b" cm="1">
        <v>0</v>
      </c>
      <c r="EH559" t="b">
        <v>0</v>
      </c>
      <c r="EI559" t="b">
        <v>0</v>
      </c>
      <c r="EJ559" t="b">
        <v>1</v>
      </c>
      <c r="EK559" t="s">
        <v>1956</v>
      </c>
      <c r="EL559">
        <v>1</v>
      </c>
      <c r="EM559">
        <v>15</v>
      </c>
      <c r="EN559" t="b">
        <v>0</v>
      </c>
    </row>
    <row r="560" spans="1:144" ht="15.75">
      <c r="A560"/>
      <c r="B560" t="s">
        <v>1568</v>
      </c>
      <c r="C560" t="s">
        <v>3573</v>
      </c>
      <c r="D560" t="s">
        <v>1249</v>
      </c>
      <c r="E560" t="s">
        <v>1248</v>
      </c>
      <c r="F560" t="s">
        <v>1245</v>
      </c>
      <c r="G560" t="s">
        <v>3603</v>
      </c>
      <c r="H560" t="s">
        <v>3604</v>
      </c>
      <c r="I560" t="s">
        <v>2799</v>
      </c>
      <c r="J560"/>
      <c r="K560" t="s">
        <v>902</v>
      </c>
      <c r="L560" t="s">
        <v>3190</v>
      </c>
      <c r="M560" t="s">
        <v>1754</v>
      </c>
      <c r="N560"/>
      <c r="O560" t="s">
        <v>13858</v>
      </c>
      <c r="P560" t="s">
        <v>1568</v>
      </c>
      <c r="Q560" t="s">
        <v>3575</v>
      </c>
      <c r="R560" t="s">
        <v>3592</v>
      </c>
      <c r="S560"/>
      <c r="T560"/>
      <c r="U560" t="s">
        <v>13480</v>
      </c>
      <c r="V560" t="s">
        <v>13126</v>
      </c>
      <c r="W560"/>
      <c r="X560"/>
      <c r="Y560"/>
      <c r="Z560"/>
      <c r="AA560"/>
      <c r="AB560"/>
      <c r="AC560"/>
      <c r="AD560"/>
      <c r="AE560"/>
      <c r="AF560"/>
      <c r="AG560"/>
      <c r="AH560"/>
      <c r="AI560"/>
      <c r="AJ560"/>
      <c r="AK560"/>
      <c r="AL560"/>
      <c r="AM560"/>
      <c r="AN560"/>
      <c r="AO560" s="108" t="s">
        <v>43</v>
      </c>
      <c r="AP560" t="s">
        <v>2848</v>
      </c>
      <c r="AQ560">
        <v>45</v>
      </c>
      <c r="AR560" t="e">
        <v>#N/A</v>
      </c>
      <c r="AS560" t="s">
        <v>3573</v>
      </c>
      <c r="AT560" t="e">
        <v>#N/A</v>
      </c>
      <c r="AU560" t="s">
        <v>1248</v>
      </c>
      <c r="AV560" t="s">
        <v>1751</v>
      </c>
      <c r="AW560" t="s">
        <v>1741</v>
      </c>
      <c r="AX560" t="s">
        <v>1740</v>
      </c>
      <c r="AY560" t="s">
        <v>7320</v>
      </c>
      <c r="AZ560" t="s">
        <v>3575</v>
      </c>
      <c r="BA560" t="s">
        <v>1896</v>
      </c>
      <c r="BB560" t="s">
        <v>2799</v>
      </c>
      <c r="BC560" t="s">
        <v>3190</v>
      </c>
      <c r="BD560" t="s">
        <v>5682</v>
      </c>
      <c r="BE560" t="s">
        <v>13478</v>
      </c>
      <c r="BF560">
        <v>4</v>
      </c>
      <c r="BG560">
        <v>559</v>
      </c>
      <c r="BH560">
        <v>0</v>
      </c>
      <c r="BI560" t="s">
        <v>1547</v>
      </c>
      <c r="BJ560">
        <v>0</v>
      </c>
      <c r="BK560">
        <v>0</v>
      </c>
      <c r="BL560">
        <v>4</v>
      </c>
      <c r="BM560" t="s">
        <v>1750</v>
      </c>
      <c r="BN560" t="s">
        <v>13479</v>
      </c>
      <c r="BO560" t="s">
        <v>14178</v>
      </c>
      <c r="BP560" t="e" cm="1">
        <v>#N/A</v>
      </c>
      <c r="BQ560" t="s">
        <v>1547</v>
      </c>
      <c r="BR560" t="s">
        <v>13858</v>
      </c>
      <c r="BS560">
        <v>106</v>
      </c>
      <c r="BT560" t="s">
        <v>7031</v>
      </c>
      <c r="BU560" t="s">
        <v>15586</v>
      </c>
      <c r="BV560" t="s">
        <v>1249</v>
      </c>
      <c r="BW560" t="s">
        <v>1751</v>
      </c>
      <c r="BX560" t="s">
        <v>7321</v>
      </c>
      <c r="BY560" t="s">
        <v>1744</v>
      </c>
      <c r="BZ560" t="s">
        <v>1547</v>
      </c>
      <c r="CA560" t="s">
        <v>1744</v>
      </c>
      <c r="CB560" t="s">
        <v>1754</v>
      </c>
      <c r="CC560"/>
      <c r="CD560" t="s">
        <v>998</v>
      </c>
      <c r="CE560" t="s">
        <v>2799</v>
      </c>
      <c r="CF560" t="s">
        <v>14182</v>
      </c>
      <c r="CG560" t="s">
        <v>14183</v>
      </c>
      <c r="CH560" t="s">
        <v>2799</v>
      </c>
      <c r="CI560" t="s">
        <v>1547</v>
      </c>
      <c r="CJ560" t="s">
        <v>3592</v>
      </c>
      <c r="CK560" t="s">
        <v>1568</v>
      </c>
      <c r="CL560"/>
      <c r="CM560"/>
      <c r="CN560" t="s">
        <v>13480</v>
      </c>
      <c r="CO560" t="s">
        <v>13126</v>
      </c>
      <c r="CP560" t="s">
        <v>13480</v>
      </c>
      <c r="CQ560" t="s">
        <v>13126</v>
      </c>
      <c r="CR560" t="s">
        <v>1547</v>
      </c>
      <c r="CS560">
        <v>8</v>
      </c>
      <c r="CT560" t="s">
        <v>13858</v>
      </c>
      <c r="CU560" t="s">
        <v>13858</v>
      </c>
      <c r="CV560" t="s">
        <v>1547</v>
      </c>
      <c r="CW560" t="s">
        <v>1547</v>
      </c>
      <c r="CX560" t="s">
        <v>1547</v>
      </c>
      <c r="CY560">
        <v>558</v>
      </c>
      <c r="CZ560" t="s">
        <v>8386</v>
      </c>
      <c r="DA560" t="s">
        <v>1547</v>
      </c>
      <c r="DB560" t="s">
        <v>1881</v>
      </c>
      <c r="DC560" t="s">
        <v>1882</v>
      </c>
      <c r="DD560" t="s">
        <v>1248</v>
      </c>
      <c r="DE560" t="s">
        <v>3575</v>
      </c>
      <c r="DF560" t="s">
        <v>3603</v>
      </c>
      <c r="DG560" t="s">
        <v>1547</v>
      </c>
      <c r="DH560" t="s">
        <v>1547</v>
      </c>
      <c r="DI560" t="s">
        <v>1892</v>
      </c>
      <c r="DJ560" t="e">
        <v>#N/A</v>
      </c>
      <c r="DK560"/>
      <c r="DL560" t="s">
        <v>1892</v>
      </c>
      <c r="DM560">
        <v>9</v>
      </c>
      <c r="DN560" t="s">
        <v>1883</v>
      </c>
      <c r="DO560" t="s">
        <v>1568</v>
      </c>
      <c r="DP560" t="b">
        <v>1</v>
      </c>
      <c r="DQ560" t="b">
        <v>0</v>
      </c>
      <c r="DR560" t="b">
        <v>0</v>
      </c>
      <c r="DS560" t="b">
        <v>0</v>
      </c>
      <c r="DT560" t="b">
        <v>0</v>
      </c>
      <c r="DU560" t="b">
        <v>0</v>
      </c>
      <c r="DV560" t="b">
        <v>0</v>
      </c>
      <c r="DW560">
        <v>0</v>
      </c>
      <c r="DX560" t="b">
        <v>0</v>
      </c>
      <c r="DY560" t="b">
        <v>0</v>
      </c>
      <c r="DZ560" t="b">
        <v>0</v>
      </c>
      <c r="EA560" t="b">
        <v>0</v>
      </c>
      <c r="EB560" t="b">
        <v>0</v>
      </c>
      <c r="EC560" t="b">
        <v>0</v>
      </c>
      <c r="ED560" t="b">
        <v>0</v>
      </c>
      <c r="EE560" t="b">
        <v>0</v>
      </c>
      <c r="EF560" t="b">
        <v>0</v>
      </c>
      <c r="EG560" t="b" cm="1">
        <v>0</v>
      </c>
      <c r="EH560" t="b">
        <v>0</v>
      </c>
      <c r="EI560" t="b">
        <v>0</v>
      </c>
      <c r="EJ560" t="b">
        <v>0</v>
      </c>
      <c r="EK560" t="s">
        <v>1547</v>
      </c>
      <c r="EL560">
        <v>0</v>
      </c>
      <c r="EM560">
        <v>7</v>
      </c>
      <c r="EN560" t="b">
        <v>0</v>
      </c>
    </row>
    <row r="561" spans="1:144" ht="15.75">
      <c r="A561"/>
      <c r="B561" t="s">
        <v>1568</v>
      </c>
      <c r="C561" t="s">
        <v>3573</v>
      </c>
      <c r="D561" t="s">
        <v>1254</v>
      </c>
      <c r="E561" t="s">
        <v>1253</v>
      </c>
      <c r="F561" t="s">
        <v>1278</v>
      </c>
      <c r="G561" t="s">
        <v>1254</v>
      </c>
      <c r="H561" t="s">
        <v>1946</v>
      </c>
      <c r="I561" t="s">
        <v>2799</v>
      </c>
      <c r="J561"/>
      <c r="K561" t="s">
        <v>902</v>
      </c>
      <c r="L561" t="s">
        <v>3190</v>
      </c>
      <c r="M561" t="s">
        <v>1754</v>
      </c>
      <c r="N561"/>
      <c r="O561" t="s">
        <v>13858</v>
      </c>
      <c r="P561" t="s">
        <v>1568</v>
      </c>
      <c r="Q561" t="s">
        <v>3575</v>
      </c>
      <c r="R561" t="s">
        <v>3592</v>
      </c>
      <c r="S561"/>
      <c r="T561"/>
      <c r="U561" t="s">
        <v>13480</v>
      </c>
      <c r="V561" t="s">
        <v>4373</v>
      </c>
      <c r="W561"/>
      <c r="X561"/>
      <c r="Y561"/>
      <c r="Z561"/>
      <c r="AA561"/>
      <c r="AB561"/>
      <c r="AC561"/>
      <c r="AD561"/>
      <c r="AE561"/>
      <c r="AF561"/>
      <c r="AG561"/>
      <c r="AH561"/>
      <c r="AI561"/>
      <c r="AJ561"/>
      <c r="AK561"/>
      <c r="AL561"/>
      <c r="AM561"/>
      <c r="AN561"/>
      <c r="AO561" s="108" t="s">
        <v>43</v>
      </c>
      <c r="AP561" t="s">
        <v>2848</v>
      </c>
      <c r="AQ561">
        <v>46</v>
      </c>
      <c r="AR561" t="e">
        <v>#N/A</v>
      </c>
      <c r="AS561" t="s">
        <v>3573</v>
      </c>
      <c r="AT561" t="e">
        <v>#N/A</v>
      </c>
      <c r="AU561" t="s">
        <v>1253</v>
      </c>
      <c r="AV561" t="s">
        <v>1766</v>
      </c>
      <c r="AW561" t="s">
        <v>1787</v>
      </c>
      <c r="AX561" t="s">
        <v>1740</v>
      </c>
      <c r="AY561" t="s">
        <v>1793</v>
      </c>
      <c r="AZ561" t="s">
        <v>3575</v>
      </c>
      <c r="BA561" t="s">
        <v>1913</v>
      </c>
      <c r="BB561" t="s">
        <v>2799</v>
      </c>
      <c r="BC561" t="s">
        <v>3190</v>
      </c>
      <c r="BD561" t="s">
        <v>7254</v>
      </c>
      <c r="BE561" t="s">
        <v>13478</v>
      </c>
      <c r="BF561">
        <v>343</v>
      </c>
      <c r="BG561">
        <v>559</v>
      </c>
      <c r="BH561">
        <v>0</v>
      </c>
      <c r="BI561" t="s">
        <v>1547</v>
      </c>
      <c r="BJ561">
        <v>0</v>
      </c>
      <c r="BK561">
        <v>0</v>
      </c>
      <c r="BL561">
        <v>515</v>
      </c>
      <c r="BM561" t="s">
        <v>1770</v>
      </c>
      <c r="BN561" t="s">
        <v>13479</v>
      </c>
      <c r="BO561" t="s">
        <v>14178</v>
      </c>
      <c r="BP561" t="e" cm="1">
        <v>#N/A</v>
      </c>
      <c r="BQ561" t="s">
        <v>1547</v>
      </c>
      <c r="BR561" t="s">
        <v>13858</v>
      </c>
      <c r="BS561">
        <v>107</v>
      </c>
      <c r="BT561" t="s">
        <v>7039</v>
      </c>
      <c r="BU561" t="s">
        <v>15587</v>
      </c>
      <c r="BV561" t="s">
        <v>1254</v>
      </c>
      <c r="BW561" t="s">
        <v>1766</v>
      </c>
      <c r="BX561" t="s">
        <v>1794</v>
      </c>
      <c r="BY561" t="s">
        <v>1744</v>
      </c>
      <c r="BZ561" t="s">
        <v>1547</v>
      </c>
      <c r="CA561" t="s">
        <v>1744</v>
      </c>
      <c r="CB561" t="s">
        <v>1754</v>
      </c>
      <c r="CC561"/>
      <c r="CD561" t="s">
        <v>998</v>
      </c>
      <c r="CE561" t="s">
        <v>2799</v>
      </c>
      <c r="CF561" t="s">
        <v>14184</v>
      </c>
      <c r="CG561" t="s">
        <v>14185</v>
      </c>
      <c r="CH561" t="s">
        <v>2799</v>
      </c>
      <c r="CI561" t="s">
        <v>1547</v>
      </c>
      <c r="CJ561" t="s">
        <v>3592</v>
      </c>
      <c r="CK561" t="s">
        <v>1568</v>
      </c>
      <c r="CL561"/>
      <c r="CM561"/>
      <c r="CN561" t="s">
        <v>13480</v>
      </c>
      <c r="CO561" t="s">
        <v>4373</v>
      </c>
      <c r="CP561" t="s">
        <v>13480</v>
      </c>
      <c r="CQ561" t="s">
        <v>4373</v>
      </c>
      <c r="CR561" t="s">
        <v>1547</v>
      </c>
      <c r="CS561">
        <v>8</v>
      </c>
      <c r="CT561" t="s">
        <v>13858</v>
      </c>
      <c r="CU561" t="s">
        <v>13858</v>
      </c>
      <c r="CV561" t="s">
        <v>1547</v>
      </c>
      <c r="CW561" t="s">
        <v>1547</v>
      </c>
      <c r="CX561" t="s">
        <v>1547</v>
      </c>
      <c r="CY561">
        <v>559</v>
      </c>
      <c r="CZ561" t="s">
        <v>8390</v>
      </c>
      <c r="DA561" t="s">
        <v>1547</v>
      </c>
      <c r="DB561" t="s">
        <v>1881</v>
      </c>
      <c r="DC561" t="s">
        <v>1882</v>
      </c>
      <c r="DD561" t="s">
        <v>1253</v>
      </c>
      <c r="DE561" t="s">
        <v>3575</v>
      </c>
      <c r="DF561" t="s">
        <v>1254</v>
      </c>
      <c r="DG561" t="s">
        <v>1547</v>
      </c>
      <c r="DH561" t="s">
        <v>1547</v>
      </c>
      <c r="DI561" t="s">
        <v>1892</v>
      </c>
      <c r="DJ561" t="e">
        <v>#N/A</v>
      </c>
      <c r="DK561"/>
      <c r="DL561" t="s">
        <v>1892</v>
      </c>
      <c r="DM561">
        <v>9</v>
      </c>
      <c r="DN561" t="s">
        <v>1883</v>
      </c>
      <c r="DO561" t="s">
        <v>1568</v>
      </c>
      <c r="DP561" t="b">
        <v>1</v>
      </c>
      <c r="DQ561" t="b">
        <v>0</v>
      </c>
      <c r="DR561" t="b">
        <v>0</v>
      </c>
      <c r="DS561" t="b">
        <v>0</v>
      </c>
      <c r="DT561" t="b">
        <v>0</v>
      </c>
      <c r="DU561" t="b">
        <v>0</v>
      </c>
      <c r="DV561" t="b">
        <v>0</v>
      </c>
      <c r="DW561">
        <v>0</v>
      </c>
      <c r="DX561" t="b">
        <v>0</v>
      </c>
      <c r="DY561" t="b">
        <v>0</v>
      </c>
      <c r="DZ561" t="b">
        <v>0</v>
      </c>
      <c r="EA561" t="b">
        <v>0</v>
      </c>
      <c r="EB561" t="b">
        <v>0</v>
      </c>
      <c r="EC561" t="b">
        <v>1</v>
      </c>
      <c r="ED561" t="b">
        <v>0</v>
      </c>
      <c r="EE561" t="b">
        <v>0</v>
      </c>
      <c r="EF561" t="b">
        <v>0</v>
      </c>
      <c r="EG561" t="b" cm="1">
        <v>0</v>
      </c>
      <c r="EH561" t="b">
        <v>0</v>
      </c>
      <c r="EI561" t="b">
        <v>0</v>
      </c>
      <c r="EJ561" t="b">
        <v>1</v>
      </c>
      <c r="EK561" t="s">
        <v>5327</v>
      </c>
      <c r="EL561">
        <v>0</v>
      </c>
      <c r="EM561">
        <v>7</v>
      </c>
      <c r="EN561" t="b">
        <v>0</v>
      </c>
    </row>
    <row r="562" spans="1:144" ht="15.75">
      <c r="A562" t="s">
        <v>13286</v>
      </c>
      <c r="B562" t="s">
        <v>1568</v>
      </c>
      <c r="C562" t="s">
        <v>3573</v>
      </c>
      <c r="D562" t="s">
        <v>13287</v>
      </c>
      <c r="E562" t="s">
        <v>13288</v>
      </c>
      <c r="F562" t="s">
        <v>13481</v>
      </c>
      <c r="G562" t="s">
        <v>13481</v>
      </c>
      <c r="H562"/>
      <c r="I562" t="s">
        <v>2799</v>
      </c>
      <c r="J562"/>
      <c r="K562"/>
      <c r="L562"/>
      <c r="M562"/>
      <c r="N562"/>
      <c r="O562" t="s">
        <v>13381</v>
      </c>
      <c r="P562" t="s">
        <v>1568</v>
      </c>
      <c r="Q562" t="s">
        <v>3575</v>
      </c>
      <c r="R562" t="s">
        <v>3592</v>
      </c>
      <c r="S562"/>
      <c r="T562"/>
      <c r="U562" t="s">
        <v>13480</v>
      </c>
      <c r="V562" t="s">
        <v>13292</v>
      </c>
      <c r="W562"/>
      <c r="X562"/>
      <c r="Y562"/>
      <c r="Z562"/>
      <c r="AA562"/>
      <c r="AB562"/>
      <c r="AC562"/>
      <c r="AD562"/>
      <c r="AE562"/>
      <c r="AF562"/>
      <c r="AG562"/>
      <c r="AH562"/>
      <c r="AI562"/>
      <c r="AJ562"/>
      <c r="AK562"/>
      <c r="AL562"/>
      <c r="AM562"/>
      <c r="AN562"/>
      <c r="AO562" s="108" t="s">
        <v>43</v>
      </c>
      <c r="AP562" t="s">
        <v>2848</v>
      </c>
      <c r="AQ562">
        <v>47</v>
      </c>
      <c r="AR562" t="e">
        <v>#N/A</v>
      </c>
      <c r="AS562" t="s">
        <v>3573</v>
      </c>
      <c r="AT562" t="e">
        <v>#N/A</v>
      </c>
      <c r="AU562" t="s">
        <v>13852</v>
      </c>
      <c r="AV562" t="s">
        <v>13853</v>
      </c>
      <c r="AW562" t="s">
        <v>14186</v>
      </c>
      <c r="AX562" t="s">
        <v>1740</v>
      </c>
      <c r="AY562" t="s">
        <v>14186</v>
      </c>
      <c r="AZ562" t="s">
        <v>3575</v>
      </c>
      <c r="BA562" t="s">
        <v>13856</v>
      </c>
      <c r="BB562" t="s">
        <v>2799</v>
      </c>
      <c r="BC562" t="s">
        <v>1547</v>
      </c>
      <c r="BD562" t="s">
        <v>14112</v>
      </c>
      <c r="BE562" t="s">
        <v>13478</v>
      </c>
      <c r="BF562">
        <v>352</v>
      </c>
      <c r="BG562">
        <v>559</v>
      </c>
      <c r="BH562">
        <v>0</v>
      </c>
      <c r="BI562" t="s">
        <v>1547</v>
      </c>
      <c r="BJ562">
        <v>0</v>
      </c>
      <c r="BK562">
        <v>0</v>
      </c>
      <c r="BL562">
        <v>352</v>
      </c>
      <c r="BM562" t="s">
        <v>13861</v>
      </c>
      <c r="BN562" t="s">
        <v>13479</v>
      </c>
      <c r="BO562" t="s">
        <v>14178</v>
      </c>
      <c r="BP562" t="e" cm="1">
        <v>#N/A</v>
      </c>
      <c r="BQ562" t="s">
        <v>1547</v>
      </c>
      <c r="BR562" t="s">
        <v>13858</v>
      </c>
      <c r="BS562">
        <v>108</v>
      </c>
      <c r="BT562" t="s">
        <v>7041</v>
      </c>
      <c r="BU562" t="s">
        <v>13286</v>
      </c>
      <c r="BV562" t="s">
        <v>13287</v>
      </c>
      <c r="BW562" t="s">
        <v>13859</v>
      </c>
      <c r="BX562" t="s">
        <v>1744</v>
      </c>
      <c r="BY562" t="s">
        <v>1744</v>
      </c>
      <c r="BZ562" t="s">
        <v>1547</v>
      </c>
      <c r="CA562" t="s">
        <v>1744</v>
      </c>
      <c r="CB562" t="s">
        <v>1547</v>
      </c>
      <c r="CC562"/>
      <c r="CD562" t="s">
        <v>998</v>
      </c>
      <c r="CE562" t="s">
        <v>2799</v>
      </c>
      <c r="CF562" t="s">
        <v>14718</v>
      </c>
      <c r="CG562" t="s">
        <v>14719</v>
      </c>
      <c r="CH562" t="s">
        <v>2799</v>
      </c>
      <c r="CI562" t="s">
        <v>1547</v>
      </c>
      <c r="CJ562" t="s">
        <v>3592</v>
      </c>
      <c r="CK562" t="s">
        <v>1568</v>
      </c>
      <c r="CL562"/>
      <c r="CM562"/>
      <c r="CN562" t="s">
        <v>13480</v>
      </c>
      <c r="CO562" t="s">
        <v>13292</v>
      </c>
      <c r="CP562" t="s">
        <v>13480</v>
      </c>
      <c r="CQ562" t="s">
        <v>13292</v>
      </c>
      <c r="CR562" t="s">
        <v>1547</v>
      </c>
      <c r="CS562">
        <v>8</v>
      </c>
      <c r="CT562" t="s">
        <v>13858</v>
      </c>
      <c r="CU562" t="s">
        <v>13858</v>
      </c>
      <c r="CV562" t="s">
        <v>13858</v>
      </c>
      <c r="CW562" t="s">
        <v>1547</v>
      </c>
      <c r="CX562" t="s">
        <v>1547</v>
      </c>
      <c r="CY562">
        <v>560</v>
      </c>
      <c r="CZ562" t="s">
        <v>8394</v>
      </c>
      <c r="DA562" t="s">
        <v>1547</v>
      </c>
      <c r="DB562" t="s">
        <v>1881</v>
      </c>
      <c r="DC562" t="s">
        <v>1882</v>
      </c>
      <c r="DD562" t="s">
        <v>13852</v>
      </c>
      <c r="DE562" t="s">
        <v>3575</v>
      </c>
      <c r="DF562" t="s">
        <v>13481</v>
      </c>
      <c r="DG562" t="s">
        <v>1547</v>
      </c>
      <c r="DH562" t="s">
        <v>1547</v>
      </c>
      <c r="DI562" t="s">
        <v>1892</v>
      </c>
      <c r="DJ562" t="e">
        <v>#N/A</v>
      </c>
      <c r="DK562"/>
      <c r="DL562" t="s">
        <v>1892</v>
      </c>
      <c r="DM562">
        <v>9</v>
      </c>
      <c r="DN562" t="s">
        <v>1883</v>
      </c>
      <c r="DO562" t="s">
        <v>1568</v>
      </c>
      <c r="DP562" t="b">
        <v>1</v>
      </c>
      <c r="DQ562" t="b">
        <v>0</v>
      </c>
      <c r="DR562" t="b">
        <v>0</v>
      </c>
      <c r="DS562" t="b">
        <v>0</v>
      </c>
      <c r="DT562" t="b">
        <v>0</v>
      </c>
      <c r="DU562" t="b">
        <v>0</v>
      </c>
      <c r="DV562" t="b">
        <v>0</v>
      </c>
      <c r="DW562">
        <v>0</v>
      </c>
      <c r="DX562" t="b">
        <v>0</v>
      </c>
      <c r="DY562" t="b">
        <v>0</v>
      </c>
      <c r="DZ562" t="b">
        <v>0</v>
      </c>
      <c r="EA562" t="b">
        <v>0</v>
      </c>
      <c r="EB562" t="b">
        <v>0</v>
      </c>
      <c r="EC562" t="b">
        <v>0</v>
      </c>
      <c r="ED562" t="b">
        <v>0</v>
      </c>
      <c r="EE562" t="b">
        <v>1</v>
      </c>
      <c r="EF562" t="b">
        <v>0</v>
      </c>
      <c r="EG562" t="b" cm="1">
        <v>0</v>
      </c>
      <c r="EH562" t="b">
        <v>0</v>
      </c>
      <c r="EI562" t="b">
        <v>1</v>
      </c>
      <c r="EJ562" t="b">
        <v>1</v>
      </c>
      <c r="EK562" t="s">
        <v>13863</v>
      </c>
      <c r="EL562">
        <v>2</v>
      </c>
      <c r="EM562">
        <v>26</v>
      </c>
      <c r="EN562" t="b">
        <v>0</v>
      </c>
    </row>
    <row r="563" spans="1:144" ht="15.75">
      <c r="A563"/>
      <c r="B563" t="s">
        <v>1568</v>
      </c>
      <c r="C563" t="s">
        <v>3573</v>
      </c>
      <c r="D563" t="s">
        <v>13283</v>
      </c>
      <c r="E563" t="s">
        <v>13284</v>
      </c>
      <c r="F563"/>
      <c r="G563" t="s">
        <v>13283</v>
      </c>
      <c r="H563" t="s">
        <v>13482</v>
      </c>
      <c r="I563" t="s">
        <v>2799</v>
      </c>
      <c r="J563"/>
      <c r="K563" t="s">
        <v>902</v>
      </c>
      <c r="L563" t="s">
        <v>3190</v>
      </c>
      <c r="M563" t="s">
        <v>1749</v>
      </c>
      <c r="N563"/>
      <c r="O563" t="s">
        <v>13858</v>
      </c>
      <c r="P563" t="s">
        <v>1568</v>
      </c>
      <c r="Q563" t="s">
        <v>3575</v>
      </c>
      <c r="R563" t="s">
        <v>3592</v>
      </c>
      <c r="S563"/>
      <c r="T563"/>
      <c r="U563" t="s">
        <v>13480</v>
      </c>
      <c r="V563" t="s">
        <v>13285</v>
      </c>
      <c r="W563"/>
      <c r="X563"/>
      <c r="Y563"/>
      <c r="Z563"/>
      <c r="AA563"/>
      <c r="AB563"/>
      <c r="AC563"/>
      <c r="AD563"/>
      <c r="AE563"/>
      <c r="AF563"/>
      <c r="AG563"/>
      <c r="AH563"/>
      <c r="AI563"/>
      <c r="AJ563"/>
      <c r="AK563"/>
      <c r="AL563"/>
      <c r="AM563"/>
      <c r="AN563"/>
      <c r="AO563" s="108" t="s">
        <v>43</v>
      </c>
      <c r="AP563" t="s">
        <v>2848</v>
      </c>
      <c r="AQ563">
        <v>48</v>
      </c>
      <c r="AR563" t="e">
        <v>#N/A</v>
      </c>
      <c r="AS563" t="s">
        <v>3573</v>
      </c>
      <c r="AT563" t="e">
        <v>#N/A</v>
      </c>
      <c r="AU563" t="s">
        <v>13284</v>
      </c>
      <c r="AV563" t="s">
        <v>13846</v>
      </c>
      <c r="AW563" t="s">
        <v>1744</v>
      </c>
      <c r="AX563" t="s">
        <v>1740</v>
      </c>
      <c r="AY563" t="s">
        <v>13847</v>
      </c>
      <c r="AZ563" t="s">
        <v>3575</v>
      </c>
      <c r="BA563" t="s">
        <v>13848</v>
      </c>
      <c r="BB563" t="s">
        <v>2799</v>
      </c>
      <c r="BC563" t="s">
        <v>3190</v>
      </c>
      <c r="BD563" t="s">
        <v>14096</v>
      </c>
      <c r="BE563" t="s">
        <v>13478</v>
      </c>
      <c r="BF563">
        <v>351</v>
      </c>
      <c r="BG563">
        <v>559</v>
      </c>
      <c r="BH563">
        <v>0</v>
      </c>
      <c r="BI563" t="s">
        <v>1547</v>
      </c>
      <c r="BJ563">
        <v>0</v>
      </c>
      <c r="BK563">
        <v>0</v>
      </c>
      <c r="BL563">
        <v>351</v>
      </c>
      <c r="BM563" t="s">
        <v>13850</v>
      </c>
      <c r="BN563" t="s">
        <v>13479</v>
      </c>
      <c r="BO563" t="s">
        <v>14178</v>
      </c>
      <c r="BP563" t="e" cm="1">
        <v>#N/A</v>
      </c>
      <c r="BQ563" t="s">
        <v>1547</v>
      </c>
      <c r="BR563" t="s">
        <v>13858</v>
      </c>
      <c r="BS563">
        <v>109</v>
      </c>
      <c r="BT563" t="s">
        <v>7046</v>
      </c>
      <c r="BU563" t="s">
        <v>15588</v>
      </c>
      <c r="BV563" t="s">
        <v>13283</v>
      </c>
      <c r="BW563" t="s">
        <v>13846</v>
      </c>
      <c r="BX563" t="s">
        <v>14187</v>
      </c>
      <c r="BY563" t="s">
        <v>1744</v>
      </c>
      <c r="BZ563" t="s">
        <v>1547</v>
      </c>
      <c r="CA563" t="s">
        <v>1744</v>
      </c>
      <c r="CB563" t="s">
        <v>1749</v>
      </c>
      <c r="CC563"/>
      <c r="CD563" t="s">
        <v>998</v>
      </c>
      <c r="CE563" t="s">
        <v>2799</v>
      </c>
      <c r="CF563" t="s">
        <v>14188</v>
      </c>
      <c r="CG563" t="s">
        <v>14189</v>
      </c>
      <c r="CH563" t="s">
        <v>2799</v>
      </c>
      <c r="CI563" t="s">
        <v>1547</v>
      </c>
      <c r="CJ563" t="s">
        <v>3592</v>
      </c>
      <c r="CK563" t="s">
        <v>1568</v>
      </c>
      <c r="CL563"/>
      <c r="CM563"/>
      <c r="CN563" t="s">
        <v>13480</v>
      </c>
      <c r="CO563" t="s">
        <v>13285</v>
      </c>
      <c r="CP563" t="s">
        <v>13480</v>
      </c>
      <c r="CQ563" t="s">
        <v>13285</v>
      </c>
      <c r="CR563" t="s">
        <v>1547</v>
      </c>
      <c r="CS563">
        <v>8</v>
      </c>
      <c r="CT563" t="s">
        <v>13858</v>
      </c>
      <c r="CU563" t="s">
        <v>13858</v>
      </c>
      <c r="CV563" t="s">
        <v>13858</v>
      </c>
      <c r="CW563" t="s">
        <v>1547</v>
      </c>
      <c r="CX563" t="s">
        <v>1547</v>
      </c>
      <c r="CY563">
        <v>561</v>
      </c>
      <c r="CZ563" t="s">
        <v>8398</v>
      </c>
      <c r="DA563" t="s">
        <v>1547</v>
      </c>
      <c r="DB563" t="s">
        <v>1881</v>
      </c>
      <c r="DC563" t="s">
        <v>1882</v>
      </c>
      <c r="DD563" t="s">
        <v>13284</v>
      </c>
      <c r="DE563" t="s">
        <v>3575</v>
      </c>
      <c r="DF563" t="s">
        <v>13283</v>
      </c>
      <c r="DG563" t="s">
        <v>1547</v>
      </c>
      <c r="DH563" t="s">
        <v>1547</v>
      </c>
      <c r="DI563" t="s">
        <v>1892</v>
      </c>
      <c r="DJ563" t="e">
        <v>#N/A</v>
      </c>
      <c r="DK563"/>
      <c r="DL563" t="s">
        <v>1892</v>
      </c>
      <c r="DM563">
        <v>9</v>
      </c>
      <c r="DN563" t="s">
        <v>1883</v>
      </c>
      <c r="DO563" t="s">
        <v>1568</v>
      </c>
      <c r="DP563" t="b">
        <v>1</v>
      </c>
      <c r="DQ563" t="b">
        <v>0</v>
      </c>
      <c r="DR563" t="b">
        <v>0</v>
      </c>
      <c r="DS563" t="b">
        <v>0</v>
      </c>
      <c r="DT563" t="b">
        <v>0</v>
      </c>
      <c r="DU563" t="b">
        <v>0</v>
      </c>
      <c r="DV563" t="b">
        <v>0</v>
      </c>
      <c r="DW563">
        <v>0</v>
      </c>
      <c r="DX563" t="b">
        <v>0</v>
      </c>
      <c r="DY563" t="b">
        <v>0</v>
      </c>
      <c r="DZ563" t="b">
        <v>0</v>
      </c>
      <c r="EA563" t="b">
        <v>0</v>
      </c>
      <c r="EB563" t="b">
        <v>0</v>
      </c>
      <c r="EC563" t="b">
        <v>0</v>
      </c>
      <c r="ED563" t="b">
        <v>0</v>
      </c>
      <c r="EE563" t="b">
        <v>0</v>
      </c>
      <c r="EF563" t="b">
        <v>0</v>
      </c>
      <c r="EG563" t="b" cm="1">
        <v>0</v>
      </c>
      <c r="EH563" t="b">
        <v>0</v>
      </c>
      <c r="EI563" t="b">
        <v>0</v>
      </c>
      <c r="EJ563" t="b">
        <v>0</v>
      </c>
      <c r="EK563" t="s">
        <v>1547</v>
      </c>
      <c r="EL563">
        <v>0</v>
      </c>
      <c r="EM563">
        <v>10</v>
      </c>
      <c r="EN563" t="b">
        <v>0</v>
      </c>
    </row>
    <row r="564" spans="1:144" ht="15.75">
      <c r="A564"/>
      <c r="B564" t="s">
        <v>1568</v>
      </c>
      <c r="C564" t="s">
        <v>3573</v>
      </c>
      <c r="D564" t="s">
        <v>1265</v>
      </c>
      <c r="E564" t="s">
        <v>1264</v>
      </c>
      <c r="F564" t="s">
        <v>1261</v>
      </c>
      <c r="G564" t="s">
        <v>1265</v>
      </c>
      <c r="H564" t="s">
        <v>1904</v>
      </c>
      <c r="I564" t="s">
        <v>2799</v>
      </c>
      <c r="J564"/>
      <c r="K564" t="s">
        <v>902</v>
      </c>
      <c r="L564" t="s">
        <v>3190</v>
      </c>
      <c r="M564" t="s">
        <v>1754</v>
      </c>
      <c r="N564"/>
      <c r="O564" t="s">
        <v>13858</v>
      </c>
      <c r="P564" t="s">
        <v>1568</v>
      </c>
      <c r="Q564" t="s">
        <v>3575</v>
      </c>
      <c r="R564" t="s">
        <v>3592</v>
      </c>
      <c r="S564"/>
      <c r="T564"/>
      <c r="U564" t="s">
        <v>13480</v>
      </c>
      <c r="V564" t="s">
        <v>13277</v>
      </c>
      <c r="W564"/>
      <c r="X564"/>
      <c r="Y564"/>
      <c r="Z564"/>
      <c r="AA564"/>
      <c r="AB564"/>
      <c r="AC564"/>
      <c r="AD564"/>
      <c r="AE564"/>
      <c r="AF564"/>
      <c r="AG564"/>
      <c r="AH564"/>
      <c r="AI564"/>
      <c r="AJ564"/>
      <c r="AK564"/>
      <c r="AL564"/>
      <c r="AM564"/>
      <c r="AN564"/>
      <c r="AO564" s="108" t="s">
        <v>43</v>
      </c>
      <c r="AP564" t="s">
        <v>2848</v>
      </c>
      <c r="AQ564">
        <v>49</v>
      </c>
      <c r="AR564" t="e">
        <v>#N/A</v>
      </c>
      <c r="AS564" t="s">
        <v>3573</v>
      </c>
      <c r="AT564" t="e">
        <v>#N/A</v>
      </c>
      <c r="AU564" t="s">
        <v>1264</v>
      </c>
      <c r="AV564" t="s">
        <v>1762</v>
      </c>
      <c r="AW564" t="s">
        <v>1758</v>
      </c>
      <c r="AX564" t="s">
        <v>1740</v>
      </c>
      <c r="AY564" t="s">
        <v>1763</v>
      </c>
      <c r="AZ564" t="s">
        <v>3575</v>
      </c>
      <c r="BA564" t="s">
        <v>1906</v>
      </c>
      <c r="BB564" t="s">
        <v>2799</v>
      </c>
      <c r="BC564" t="s">
        <v>3190</v>
      </c>
      <c r="BD564" t="s">
        <v>14093</v>
      </c>
      <c r="BE564" t="s">
        <v>13478</v>
      </c>
      <c r="BF564">
        <v>344</v>
      </c>
      <c r="BG564">
        <v>559</v>
      </c>
      <c r="BH564">
        <v>0</v>
      </c>
      <c r="BI564" t="s">
        <v>1547</v>
      </c>
      <c r="BJ564">
        <v>0</v>
      </c>
      <c r="BK564">
        <v>0</v>
      </c>
      <c r="BL564">
        <v>508</v>
      </c>
      <c r="BM564" t="s">
        <v>1761</v>
      </c>
      <c r="BN564" t="s">
        <v>13479</v>
      </c>
      <c r="BO564" t="s">
        <v>14178</v>
      </c>
      <c r="BP564" t="e" cm="1">
        <v>#N/A</v>
      </c>
      <c r="BQ564" t="s">
        <v>1547</v>
      </c>
      <c r="BR564" t="s">
        <v>13858</v>
      </c>
      <c r="BS564">
        <v>110</v>
      </c>
      <c r="BT564" t="s">
        <v>7052</v>
      </c>
      <c r="BU564" t="s">
        <v>15589</v>
      </c>
      <c r="BV564" t="s">
        <v>1265</v>
      </c>
      <c r="BW564" t="s">
        <v>1762</v>
      </c>
      <c r="BX564" t="s">
        <v>1764</v>
      </c>
      <c r="BY564" t="s">
        <v>1744</v>
      </c>
      <c r="BZ564" t="s">
        <v>1547</v>
      </c>
      <c r="CA564" t="s">
        <v>1744</v>
      </c>
      <c r="CB564" t="s">
        <v>1754</v>
      </c>
      <c r="CC564"/>
      <c r="CD564" t="s">
        <v>998</v>
      </c>
      <c r="CE564" t="s">
        <v>2799</v>
      </c>
      <c r="CF564" t="s">
        <v>14190</v>
      </c>
      <c r="CG564" t="s">
        <v>14191</v>
      </c>
      <c r="CH564" t="s">
        <v>2799</v>
      </c>
      <c r="CI564" t="s">
        <v>1547</v>
      </c>
      <c r="CJ564" t="s">
        <v>3592</v>
      </c>
      <c r="CK564" t="s">
        <v>1568</v>
      </c>
      <c r="CL564"/>
      <c r="CM564"/>
      <c r="CN564" t="s">
        <v>13480</v>
      </c>
      <c r="CO564" t="s">
        <v>13277</v>
      </c>
      <c r="CP564" t="s">
        <v>13480</v>
      </c>
      <c r="CQ564" t="s">
        <v>13277</v>
      </c>
      <c r="CR564" t="s">
        <v>1547</v>
      </c>
      <c r="CS564">
        <v>8</v>
      </c>
      <c r="CT564" t="s">
        <v>13858</v>
      </c>
      <c r="CU564" t="s">
        <v>13858</v>
      </c>
      <c r="CV564" t="s">
        <v>1547</v>
      </c>
      <c r="CW564" t="s">
        <v>1547</v>
      </c>
      <c r="CX564" t="s">
        <v>1547</v>
      </c>
      <c r="CY564">
        <v>562</v>
      </c>
      <c r="CZ564" t="s">
        <v>8402</v>
      </c>
      <c r="DA564" t="s">
        <v>1547</v>
      </c>
      <c r="DB564" t="s">
        <v>1881</v>
      </c>
      <c r="DC564" t="s">
        <v>1882</v>
      </c>
      <c r="DD564" t="s">
        <v>1264</v>
      </c>
      <c r="DE564" t="s">
        <v>3575</v>
      </c>
      <c r="DF564" t="s">
        <v>1265</v>
      </c>
      <c r="DG564" t="s">
        <v>1547</v>
      </c>
      <c r="DH564" t="s">
        <v>1547</v>
      </c>
      <c r="DI564" t="s">
        <v>1892</v>
      </c>
      <c r="DJ564" t="e">
        <v>#N/A</v>
      </c>
      <c r="DK564"/>
      <c r="DL564" t="s">
        <v>1892</v>
      </c>
      <c r="DM564">
        <v>9</v>
      </c>
      <c r="DN564" t="s">
        <v>1883</v>
      </c>
      <c r="DO564" t="s">
        <v>1568</v>
      </c>
      <c r="DP564" t="b">
        <v>1</v>
      </c>
      <c r="DQ564" t="b">
        <v>0</v>
      </c>
      <c r="DR564" t="b">
        <v>0</v>
      </c>
      <c r="DS564" t="b">
        <v>0</v>
      </c>
      <c r="DT564" t="b">
        <v>0</v>
      </c>
      <c r="DU564" t="b">
        <v>0</v>
      </c>
      <c r="DV564" t="b">
        <v>0</v>
      </c>
      <c r="DW564">
        <v>0</v>
      </c>
      <c r="DX564" t="b">
        <v>0</v>
      </c>
      <c r="DY564" t="b">
        <v>0</v>
      </c>
      <c r="DZ564" t="b">
        <v>0</v>
      </c>
      <c r="EA564" t="b">
        <v>0</v>
      </c>
      <c r="EB564" t="b">
        <v>0</v>
      </c>
      <c r="EC564" t="b">
        <v>0</v>
      </c>
      <c r="ED564" t="b">
        <v>0</v>
      </c>
      <c r="EE564" t="b">
        <v>0</v>
      </c>
      <c r="EF564" t="b">
        <v>0</v>
      </c>
      <c r="EG564" t="b" cm="1">
        <v>0</v>
      </c>
      <c r="EH564" t="b">
        <v>0</v>
      </c>
      <c r="EI564" t="b">
        <v>0</v>
      </c>
      <c r="EJ564" t="b">
        <v>0</v>
      </c>
      <c r="EK564" t="s">
        <v>1547</v>
      </c>
      <c r="EL564">
        <v>0</v>
      </c>
      <c r="EM564">
        <v>8</v>
      </c>
      <c r="EN564" t="b">
        <v>0</v>
      </c>
    </row>
    <row r="565" spans="1:144" ht="15.75">
      <c r="A565"/>
      <c r="B565" t="s">
        <v>1568</v>
      </c>
      <c r="C565" t="s">
        <v>3573</v>
      </c>
      <c r="D565" t="s">
        <v>4307</v>
      </c>
      <c r="E565" t="s">
        <v>4277</v>
      </c>
      <c r="F565" t="s">
        <v>4141</v>
      </c>
      <c r="G565" t="s">
        <v>4307</v>
      </c>
      <c r="H565" t="s">
        <v>4307</v>
      </c>
      <c r="I565" t="s">
        <v>2799</v>
      </c>
      <c r="J565"/>
      <c r="K565"/>
      <c r="L565" t="s">
        <v>1743</v>
      </c>
      <c r="M565" t="s">
        <v>1749</v>
      </c>
      <c r="N565"/>
      <c r="O565" t="s">
        <v>13858</v>
      </c>
      <c r="P565" t="s">
        <v>1568</v>
      </c>
      <c r="Q565" t="s">
        <v>3575</v>
      </c>
      <c r="R565" t="s">
        <v>3592</v>
      </c>
      <c r="S565"/>
      <c r="T565"/>
      <c r="U565" t="s">
        <v>13480</v>
      </c>
      <c r="V565" t="s">
        <v>13278</v>
      </c>
      <c r="W565"/>
      <c r="X565"/>
      <c r="Y565"/>
      <c r="Z565"/>
      <c r="AA565"/>
      <c r="AB565"/>
      <c r="AC565"/>
      <c r="AD565"/>
      <c r="AE565"/>
      <c r="AF565"/>
      <c r="AG565"/>
      <c r="AH565"/>
      <c r="AI565"/>
      <c r="AJ565"/>
      <c r="AK565"/>
      <c r="AL565"/>
      <c r="AM565"/>
      <c r="AN565"/>
      <c r="AO565" s="108" t="s">
        <v>43</v>
      </c>
      <c r="AP565" t="s">
        <v>2848</v>
      </c>
      <c r="AQ565">
        <v>50</v>
      </c>
      <c r="AR565" t="e">
        <v>#N/A</v>
      </c>
      <c r="AS565" t="s">
        <v>3573</v>
      </c>
      <c r="AT565" t="e">
        <v>#N/A</v>
      </c>
      <c r="AU565" t="s">
        <v>4277</v>
      </c>
      <c r="AV565" t="s">
        <v>9895</v>
      </c>
      <c r="AW565" t="s">
        <v>9471</v>
      </c>
      <c r="AX565" t="s">
        <v>1740</v>
      </c>
      <c r="AY565" t="s">
        <v>10126</v>
      </c>
      <c r="AZ565" t="s">
        <v>3575</v>
      </c>
      <c r="BA565" t="s">
        <v>9896</v>
      </c>
      <c r="BB565" t="s">
        <v>2799</v>
      </c>
      <c r="BC565" t="s">
        <v>1743</v>
      </c>
      <c r="BD565" t="s">
        <v>10127</v>
      </c>
      <c r="BE565" t="s">
        <v>13478</v>
      </c>
      <c r="BF565">
        <v>345</v>
      </c>
      <c r="BG565">
        <v>559</v>
      </c>
      <c r="BH565">
        <v>0</v>
      </c>
      <c r="BI565" t="s">
        <v>1547</v>
      </c>
      <c r="BJ565">
        <v>0</v>
      </c>
      <c r="BK565">
        <v>0</v>
      </c>
      <c r="BL565">
        <v>981</v>
      </c>
      <c r="BM565" t="s">
        <v>9897</v>
      </c>
      <c r="BN565" t="s">
        <v>13479</v>
      </c>
      <c r="BO565" t="s">
        <v>14178</v>
      </c>
      <c r="BP565" t="e" cm="1">
        <v>#N/A</v>
      </c>
      <c r="BQ565" t="s">
        <v>1547</v>
      </c>
      <c r="BR565" t="s">
        <v>13858</v>
      </c>
      <c r="BS565">
        <v>111</v>
      </c>
      <c r="BT565" t="s">
        <v>7058</v>
      </c>
      <c r="BU565" t="s">
        <v>15590</v>
      </c>
      <c r="BV565" t="s">
        <v>4307</v>
      </c>
      <c r="BW565" t="s">
        <v>9895</v>
      </c>
      <c r="BX565" t="s">
        <v>10126</v>
      </c>
      <c r="BY565" t="s">
        <v>1744</v>
      </c>
      <c r="BZ565" t="s">
        <v>1547</v>
      </c>
      <c r="CA565" t="s">
        <v>1744</v>
      </c>
      <c r="CB565" t="s">
        <v>1749</v>
      </c>
      <c r="CC565"/>
      <c r="CD565" t="s">
        <v>998</v>
      </c>
      <c r="CE565" t="s">
        <v>2799</v>
      </c>
      <c r="CF565" t="s">
        <v>14192</v>
      </c>
      <c r="CG565" t="s">
        <v>14193</v>
      </c>
      <c r="CH565" t="s">
        <v>2799</v>
      </c>
      <c r="CI565" t="s">
        <v>1547</v>
      </c>
      <c r="CJ565" t="s">
        <v>3592</v>
      </c>
      <c r="CK565" t="s">
        <v>1568</v>
      </c>
      <c r="CL565"/>
      <c r="CM565"/>
      <c r="CN565" t="s">
        <v>13480</v>
      </c>
      <c r="CO565" t="s">
        <v>13278</v>
      </c>
      <c r="CP565" t="s">
        <v>13480</v>
      </c>
      <c r="CQ565" t="s">
        <v>13278</v>
      </c>
      <c r="CR565" t="s">
        <v>1547</v>
      </c>
      <c r="CS565">
        <v>8</v>
      </c>
      <c r="CT565" t="s">
        <v>13858</v>
      </c>
      <c r="CU565" t="s">
        <v>13858</v>
      </c>
      <c r="CV565" t="s">
        <v>1547</v>
      </c>
      <c r="CW565" t="s">
        <v>1547</v>
      </c>
      <c r="CX565" t="s">
        <v>1547</v>
      </c>
      <c r="CY565">
        <v>563</v>
      </c>
      <c r="CZ565" t="s">
        <v>8406</v>
      </c>
      <c r="DA565" t="s">
        <v>1547</v>
      </c>
      <c r="DB565" t="s">
        <v>1881</v>
      </c>
      <c r="DC565" t="s">
        <v>1882</v>
      </c>
      <c r="DD565" t="s">
        <v>4277</v>
      </c>
      <c r="DE565" t="s">
        <v>3575</v>
      </c>
      <c r="DF565" t="s">
        <v>4307</v>
      </c>
      <c r="DG565" t="s">
        <v>1547</v>
      </c>
      <c r="DH565" t="s">
        <v>1547</v>
      </c>
      <c r="DI565" t="s">
        <v>1892</v>
      </c>
      <c r="DJ565" t="e">
        <v>#N/A</v>
      </c>
      <c r="DK565"/>
      <c r="DL565" t="s">
        <v>1892</v>
      </c>
      <c r="DM565">
        <v>9</v>
      </c>
      <c r="DN565" t="s">
        <v>1883</v>
      </c>
      <c r="DO565" t="s">
        <v>1568</v>
      </c>
      <c r="DP565" t="b">
        <v>1</v>
      </c>
      <c r="DQ565" t="b">
        <v>0</v>
      </c>
      <c r="DR565" t="b">
        <v>0</v>
      </c>
      <c r="DS565" t="b">
        <v>0</v>
      </c>
      <c r="DT565" t="b">
        <v>0</v>
      </c>
      <c r="DU565" t="b">
        <v>0</v>
      </c>
      <c r="DV565" t="b">
        <v>0</v>
      </c>
      <c r="DW565">
        <v>0</v>
      </c>
      <c r="DX565" t="b">
        <v>0</v>
      </c>
      <c r="DY565" t="b">
        <v>0</v>
      </c>
      <c r="DZ565" t="b">
        <v>0</v>
      </c>
      <c r="EA565" t="b">
        <v>0</v>
      </c>
      <c r="EB565" t="b">
        <v>0</v>
      </c>
      <c r="EC565" t="b">
        <v>1</v>
      </c>
      <c r="ED565" t="b">
        <v>0</v>
      </c>
      <c r="EE565" t="b">
        <v>0</v>
      </c>
      <c r="EF565" t="b">
        <v>0</v>
      </c>
      <c r="EG565" t="b" cm="1">
        <v>0</v>
      </c>
      <c r="EH565" t="b">
        <v>0</v>
      </c>
      <c r="EI565" t="b">
        <v>0</v>
      </c>
      <c r="EJ565" t="b">
        <v>1</v>
      </c>
      <c r="EK565" t="s">
        <v>5327</v>
      </c>
      <c r="EL565">
        <v>0</v>
      </c>
      <c r="EM565">
        <v>17</v>
      </c>
      <c r="EN565" t="b">
        <v>0</v>
      </c>
    </row>
    <row r="566" spans="1:144" ht="15.75">
      <c r="A566"/>
      <c r="B566" t="s">
        <v>1568</v>
      </c>
      <c r="C566" t="s">
        <v>3573</v>
      </c>
      <c r="D566" t="s">
        <v>3577</v>
      </c>
      <c r="E566" t="s">
        <v>3578</v>
      </c>
      <c r="F566" t="s">
        <v>3579</v>
      </c>
      <c r="G566" t="s">
        <v>3577</v>
      </c>
      <c r="H566" t="s">
        <v>3577</v>
      </c>
      <c r="I566" t="s">
        <v>2799</v>
      </c>
      <c r="J566"/>
      <c r="K566" t="s">
        <v>902</v>
      </c>
      <c r="L566" t="s">
        <v>3190</v>
      </c>
      <c r="M566" t="s">
        <v>1749</v>
      </c>
      <c r="N566"/>
      <c r="O566" t="s">
        <v>13858</v>
      </c>
      <c r="P566" t="s">
        <v>1568</v>
      </c>
      <c r="Q566" t="s">
        <v>3575</v>
      </c>
      <c r="R566" t="s">
        <v>3592</v>
      </c>
      <c r="S566"/>
      <c r="T566"/>
      <c r="U566" t="s">
        <v>13480</v>
      </c>
      <c r="V566" t="s">
        <v>13280</v>
      </c>
      <c r="W566"/>
      <c r="X566"/>
      <c r="Y566"/>
      <c r="Z566"/>
      <c r="AA566"/>
      <c r="AB566"/>
      <c r="AC566"/>
      <c r="AD566"/>
      <c r="AE566"/>
      <c r="AF566"/>
      <c r="AG566"/>
      <c r="AH566"/>
      <c r="AI566"/>
      <c r="AJ566"/>
      <c r="AK566"/>
      <c r="AL566"/>
      <c r="AM566"/>
      <c r="AN566"/>
      <c r="AO566" s="108" t="s">
        <v>43</v>
      </c>
      <c r="AP566" t="s">
        <v>2848</v>
      </c>
      <c r="AQ566">
        <v>51</v>
      </c>
      <c r="AR566" t="e">
        <v>#N/A</v>
      </c>
      <c r="AS566" t="s">
        <v>3573</v>
      </c>
      <c r="AT566" t="e">
        <v>#N/A</v>
      </c>
      <c r="AU566" t="s">
        <v>3578</v>
      </c>
      <c r="AV566" t="s">
        <v>7260</v>
      </c>
      <c r="AW566" t="s">
        <v>7261</v>
      </c>
      <c r="AX566" t="s">
        <v>1740</v>
      </c>
      <c r="AY566" t="s">
        <v>7262</v>
      </c>
      <c r="AZ566" t="s">
        <v>3575</v>
      </c>
      <c r="BA566" t="s">
        <v>7263</v>
      </c>
      <c r="BB566" t="s">
        <v>2799</v>
      </c>
      <c r="BC566" t="s">
        <v>3190</v>
      </c>
      <c r="BD566" t="s">
        <v>7264</v>
      </c>
      <c r="BE566" t="s">
        <v>13478</v>
      </c>
      <c r="BF566">
        <v>346</v>
      </c>
      <c r="BG566">
        <v>559</v>
      </c>
      <c r="BH566">
        <v>0</v>
      </c>
      <c r="BI566" t="s">
        <v>1547</v>
      </c>
      <c r="BJ566">
        <v>0</v>
      </c>
      <c r="BK566">
        <v>0</v>
      </c>
      <c r="BL566">
        <v>395</v>
      </c>
      <c r="BM566" t="s">
        <v>15399</v>
      </c>
      <c r="BN566" t="s">
        <v>13479</v>
      </c>
      <c r="BO566" t="s">
        <v>14178</v>
      </c>
      <c r="BP566" t="e" cm="1">
        <v>#N/A</v>
      </c>
      <c r="BQ566" t="s">
        <v>1547</v>
      </c>
      <c r="BR566" t="s">
        <v>13858</v>
      </c>
      <c r="BS566">
        <v>112</v>
      </c>
      <c r="BT566" t="s">
        <v>7065</v>
      </c>
      <c r="BU566" t="s">
        <v>15591</v>
      </c>
      <c r="BV566" t="s">
        <v>3577</v>
      </c>
      <c r="BW566" t="s">
        <v>7260</v>
      </c>
      <c r="BX566" t="s">
        <v>7262</v>
      </c>
      <c r="BY566" t="s">
        <v>1744</v>
      </c>
      <c r="BZ566" t="s">
        <v>1547</v>
      </c>
      <c r="CA566" t="s">
        <v>1744</v>
      </c>
      <c r="CB566" t="s">
        <v>1749</v>
      </c>
      <c r="CC566"/>
      <c r="CD566" t="s">
        <v>998</v>
      </c>
      <c r="CE566" t="s">
        <v>2799</v>
      </c>
      <c r="CF566" t="s">
        <v>14194</v>
      </c>
      <c r="CG566" t="s">
        <v>14195</v>
      </c>
      <c r="CH566" t="s">
        <v>2799</v>
      </c>
      <c r="CI566" t="s">
        <v>1547</v>
      </c>
      <c r="CJ566" t="s">
        <v>3592</v>
      </c>
      <c r="CK566" t="s">
        <v>1568</v>
      </c>
      <c r="CL566"/>
      <c r="CM566"/>
      <c r="CN566" t="s">
        <v>13480</v>
      </c>
      <c r="CO566" t="s">
        <v>13280</v>
      </c>
      <c r="CP566" t="s">
        <v>13480</v>
      </c>
      <c r="CQ566" t="s">
        <v>13280</v>
      </c>
      <c r="CR566" t="s">
        <v>1547</v>
      </c>
      <c r="CS566">
        <v>8</v>
      </c>
      <c r="CT566" t="s">
        <v>13858</v>
      </c>
      <c r="CU566" t="s">
        <v>13858</v>
      </c>
      <c r="CV566" t="s">
        <v>13858</v>
      </c>
      <c r="CW566" t="s">
        <v>1547</v>
      </c>
      <c r="CX566" t="s">
        <v>1547</v>
      </c>
      <c r="CY566">
        <v>564</v>
      </c>
      <c r="CZ566" t="s">
        <v>8410</v>
      </c>
      <c r="DA566" t="s">
        <v>1547</v>
      </c>
      <c r="DB566" t="s">
        <v>1881</v>
      </c>
      <c r="DC566" t="s">
        <v>1882</v>
      </c>
      <c r="DD566" t="s">
        <v>3578</v>
      </c>
      <c r="DE566" t="s">
        <v>3575</v>
      </c>
      <c r="DF566" t="s">
        <v>3577</v>
      </c>
      <c r="DG566" t="s">
        <v>1547</v>
      </c>
      <c r="DH566" t="s">
        <v>1547</v>
      </c>
      <c r="DI566" t="s">
        <v>1892</v>
      </c>
      <c r="DJ566" t="e">
        <v>#N/A</v>
      </c>
      <c r="DK566"/>
      <c r="DL566" t="s">
        <v>1892</v>
      </c>
      <c r="DM566">
        <v>9</v>
      </c>
      <c r="DN566" t="s">
        <v>1883</v>
      </c>
      <c r="DO566" t="s">
        <v>1568</v>
      </c>
      <c r="DP566" t="b">
        <v>1</v>
      </c>
      <c r="DQ566" t="b">
        <v>0</v>
      </c>
      <c r="DR566" t="b">
        <v>0</v>
      </c>
      <c r="DS566" t="b">
        <v>0</v>
      </c>
      <c r="DT566" t="b">
        <v>0</v>
      </c>
      <c r="DU566" t="b">
        <v>0</v>
      </c>
      <c r="DV566" t="b">
        <v>0</v>
      </c>
      <c r="DW566">
        <v>0</v>
      </c>
      <c r="DX566" t="b">
        <v>0</v>
      </c>
      <c r="DY566" t="b">
        <v>0</v>
      </c>
      <c r="DZ566" t="b">
        <v>0</v>
      </c>
      <c r="EA566" t="b">
        <v>0</v>
      </c>
      <c r="EB566" t="b">
        <v>0</v>
      </c>
      <c r="EC566" t="b">
        <v>0</v>
      </c>
      <c r="ED566" t="b">
        <v>0</v>
      </c>
      <c r="EE566" t="b">
        <v>0</v>
      </c>
      <c r="EF566" t="b">
        <v>0</v>
      </c>
      <c r="EG566" t="b" cm="1">
        <v>0</v>
      </c>
      <c r="EH566" t="b">
        <v>0</v>
      </c>
      <c r="EI566" t="b">
        <v>0</v>
      </c>
      <c r="EJ566" t="b">
        <v>0</v>
      </c>
      <c r="EK566" t="s">
        <v>1547</v>
      </c>
      <c r="EL566">
        <v>0</v>
      </c>
      <c r="EM566">
        <v>15</v>
      </c>
      <c r="EN566" t="b">
        <v>0</v>
      </c>
    </row>
    <row r="567" spans="1:144" ht="15.75">
      <c r="A567"/>
      <c r="B567" t="s">
        <v>1568</v>
      </c>
      <c r="C567" t="s">
        <v>3573</v>
      </c>
      <c r="D567" t="s">
        <v>4134</v>
      </c>
      <c r="E567" t="s">
        <v>4135</v>
      </c>
      <c r="F567" t="s">
        <v>4135</v>
      </c>
      <c r="G567" t="s">
        <v>4134</v>
      </c>
      <c r="H567" t="s">
        <v>4206</v>
      </c>
      <c r="I567" t="s">
        <v>2799</v>
      </c>
      <c r="J567"/>
      <c r="K567"/>
      <c r="L567" t="s">
        <v>1743</v>
      </c>
      <c r="M567" t="s">
        <v>1749</v>
      </c>
      <c r="N567" t="s">
        <v>4207</v>
      </c>
      <c r="O567" t="s">
        <v>13858</v>
      </c>
      <c r="P567" t="s">
        <v>1568</v>
      </c>
      <c r="Q567" t="s">
        <v>3575</v>
      </c>
      <c r="R567" t="s">
        <v>3592</v>
      </c>
      <c r="S567"/>
      <c r="T567"/>
      <c r="U567" t="s">
        <v>13480</v>
      </c>
      <c r="V567" t="s">
        <v>4158</v>
      </c>
      <c r="W567"/>
      <c r="X567"/>
      <c r="Y567"/>
      <c r="Z567"/>
      <c r="AA567"/>
      <c r="AB567"/>
      <c r="AC567"/>
      <c r="AD567"/>
      <c r="AE567"/>
      <c r="AF567"/>
      <c r="AG567"/>
      <c r="AH567"/>
      <c r="AI567"/>
      <c r="AJ567"/>
      <c r="AK567"/>
      <c r="AL567"/>
      <c r="AM567"/>
      <c r="AN567"/>
      <c r="AO567" s="108" t="s">
        <v>43</v>
      </c>
      <c r="AP567" t="s">
        <v>2848</v>
      </c>
      <c r="AQ567">
        <v>52</v>
      </c>
      <c r="AR567" t="e">
        <v>#N/A</v>
      </c>
      <c r="AS567" t="s">
        <v>3573</v>
      </c>
      <c r="AT567" t="e">
        <v>#N/A</v>
      </c>
      <c r="AU567" t="s">
        <v>4135</v>
      </c>
      <c r="AV567" t="s">
        <v>9452</v>
      </c>
      <c r="AW567" t="s">
        <v>9452</v>
      </c>
      <c r="AX567" t="s">
        <v>1740</v>
      </c>
      <c r="AY567" t="s">
        <v>9453</v>
      </c>
      <c r="AZ567" t="s">
        <v>3575</v>
      </c>
      <c r="BA567" t="s">
        <v>9454</v>
      </c>
      <c r="BB567" t="s">
        <v>2799</v>
      </c>
      <c r="BC567" t="s">
        <v>1743</v>
      </c>
      <c r="BD567" t="s">
        <v>9578</v>
      </c>
      <c r="BE567" t="s">
        <v>13478</v>
      </c>
      <c r="BF567">
        <v>347</v>
      </c>
      <c r="BG567">
        <v>559</v>
      </c>
      <c r="BH567">
        <v>0</v>
      </c>
      <c r="BI567" t="s">
        <v>1547</v>
      </c>
      <c r="BJ567">
        <v>0</v>
      </c>
      <c r="BK567">
        <v>0</v>
      </c>
      <c r="BL567">
        <v>950</v>
      </c>
      <c r="BM567" t="s">
        <v>9456</v>
      </c>
      <c r="BN567" t="s">
        <v>13479</v>
      </c>
      <c r="BO567" t="s">
        <v>14178</v>
      </c>
      <c r="BP567" t="e" cm="1">
        <v>#N/A</v>
      </c>
      <c r="BQ567" t="s">
        <v>1547</v>
      </c>
      <c r="BR567" t="s">
        <v>13858</v>
      </c>
      <c r="BS567">
        <v>113</v>
      </c>
      <c r="BT567" t="s">
        <v>7072</v>
      </c>
      <c r="BU567" t="s">
        <v>15592</v>
      </c>
      <c r="BV567" t="s">
        <v>4134</v>
      </c>
      <c r="BW567" t="s">
        <v>9452</v>
      </c>
      <c r="BX567" t="s">
        <v>9732</v>
      </c>
      <c r="BY567" t="s">
        <v>9733</v>
      </c>
      <c r="BZ567" t="s">
        <v>1547</v>
      </c>
      <c r="CA567" t="s">
        <v>1744</v>
      </c>
      <c r="CB567" t="s">
        <v>1749</v>
      </c>
      <c r="CC567"/>
      <c r="CD567" t="s">
        <v>998</v>
      </c>
      <c r="CE567" t="s">
        <v>2799</v>
      </c>
      <c r="CF567" t="s">
        <v>14196</v>
      </c>
      <c r="CG567" t="s">
        <v>14197</v>
      </c>
      <c r="CH567" t="s">
        <v>2799</v>
      </c>
      <c r="CI567" t="s">
        <v>1547</v>
      </c>
      <c r="CJ567" t="s">
        <v>3592</v>
      </c>
      <c r="CK567" t="s">
        <v>1568</v>
      </c>
      <c r="CL567"/>
      <c r="CM567"/>
      <c r="CN567" t="s">
        <v>13480</v>
      </c>
      <c r="CO567" t="s">
        <v>4158</v>
      </c>
      <c r="CP567" t="s">
        <v>13480</v>
      </c>
      <c r="CQ567" t="s">
        <v>4158</v>
      </c>
      <c r="CR567" t="s">
        <v>1547</v>
      </c>
      <c r="CS567">
        <v>8</v>
      </c>
      <c r="CT567" t="s">
        <v>13858</v>
      </c>
      <c r="CU567" t="s">
        <v>13858</v>
      </c>
      <c r="CV567" t="s">
        <v>1547</v>
      </c>
      <c r="CW567" t="s">
        <v>1547</v>
      </c>
      <c r="CX567" t="s">
        <v>1547</v>
      </c>
      <c r="CY567">
        <v>565</v>
      </c>
      <c r="CZ567" t="s">
        <v>8414</v>
      </c>
      <c r="DA567" t="s">
        <v>1547</v>
      </c>
      <c r="DB567" t="s">
        <v>1881</v>
      </c>
      <c r="DC567" t="s">
        <v>1882</v>
      </c>
      <c r="DD567" t="s">
        <v>4135</v>
      </c>
      <c r="DE567" t="s">
        <v>3575</v>
      </c>
      <c r="DF567" t="s">
        <v>4134</v>
      </c>
      <c r="DG567" t="s">
        <v>1547</v>
      </c>
      <c r="DH567" t="s">
        <v>1547</v>
      </c>
      <c r="DI567" t="s">
        <v>1892</v>
      </c>
      <c r="DJ567" t="e">
        <v>#N/A</v>
      </c>
      <c r="DK567"/>
      <c r="DL567" t="s">
        <v>1892</v>
      </c>
      <c r="DM567">
        <v>9</v>
      </c>
      <c r="DN567" t="s">
        <v>1883</v>
      </c>
      <c r="DO567" t="s">
        <v>1568</v>
      </c>
      <c r="DP567" t="b">
        <v>1</v>
      </c>
      <c r="DQ567" t="b">
        <v>0</v>
      </c>
      <c r="DR567" t="b">
        <v>0</v>
      </c>
      <c r="DS567" t="b">
        <v>0</v>
      </c>
      <c r="DT567" t="b">
        <v>0</v>
      </c>
      <c r="DU567" t="b">
        <v>0</v>
      </c>
      <c r="DV567" t="b">
        <v>0</v>
      </c>
      <c r="DW567">
        <v>0</v>
      </c>
      <c r="DX567" t="b">
        <v>0</v>
      </c>
      <c r="DY567" t="b">
        <v>0</v>
      </c>
      <c r="DZ567" t="b">
        <v>0</v>
      </c>
      <c r="EA567" t="b">
        <v>0</v>
      </c>
      <c r="EB567" t="b">
        <v>0</v>
      </c>
      <c r="EC567" t="b">
        <v>0</v>
      </c>
      <c r="ED567" t="b">
        <v>0</v>
      </c>
      <c r="EE567" t="b">
        <v>0</v>
      </c>
      <c r="EF567" t="b">
        <v>0</v>
      </c>
      <c r="EG567" t="b" cm="1">
        <v>0</v>
      </c>
      <c r="EH567" t="b">
        <v>0</v>
      </c>
      <c r="EI567" t="b">
        <v>0</v>
      </c>
      <c r="EJ567" t="b">
        <v>0</v>
      </c>
      <c r="EK567" t="s">
        <v>1547</v>
      </c>
      <c r="EL567">
        <v>0</v>
      </c>
      <c r="EM567">
        <v>14</v>
      </c>
      <c r="EN567" t="b">
        <v>0</v>
      </c>
    </row>
    <row r="568" spans="1:144" ht="15.75">
      <c r="A568"/>
      <c r="B568" t="s">
        <v>1568</v>
      </c>
      <c r="C568" t="s">
        <v>3573</v>
      </c>
      <c r="D568" t="s">
        <v>4132</v>
      </c>
      <c r="E568" t="s">
        <v>4133</v>
      </c>
      <c r="F568" t="s">
        <v>4133</v>
      </c>
      <c r="G568" t="s">
        <v>4132</v>
      </c>
      <c r="H568" t="s">
        <v>4208</v>
      </c>
      <c r="I568" t="s">
        <v>2799</v>
      </c>
      <c r="J568"/>
      <c r="K568"/>
      <c r="L568" t="s">
        <v>1743</v>
      </c>
      <c r="M568" t="s">
        <v>1749</v>
      </c>
      <c r="N568" t="s">
        <v>4209</v>
      </c>
      <c r="O568" t="s">
        <v>13858</v>
      </c>
      <c r="P568" t="s">
        <v>1568</v>
      </c>
      <c r="Q568" t="s">
        <v>3575</v>
      </c>
      <c r="R568" t="s">
        <v>3592</v>
      </c>
      <c r="S568"/>
      <c r="T568"/>
      <c r="U568" t="s">
        <v>13480</v>
      </c>
      <c r="V568" t="s">
        <v>4157</v>
      </c>
      <c r="W568"/>
      <c r="X568"/>
      <c r="Y568"/>
      <c r="Z568"/>
      <c r="AA568"/>
      <c r="AB568"/>
      <c r="AC568"/>
      <c r="AD568"/>
      <c r="AE568"/>
      <c r="AF568"/>
      <c r="AG568"/>
      <c r="AH568"/>
      <c r="AI568"/>
      <c r="AJ568"/>
      <c r="AK568"/>
      <c r="AL568"/>
      <c r="AM568"/>
      <c r="AN568"/>
      <c r="AO568" s="108" t="s">
        <v>43</v>
      </c>
      <c r="AP568" t="s">
        <v>2848</v>
      </c>
      <c r="AQ568">
        <v>53</v>
      </c>
      <c r="AR568" t="e">
        <v>#N/A</v>
      </c>
      <c r="AS568" t="s">
        <v>3573</v>
      </c>
      <c r="AT568" t="e">
        <v>#N/A</v>
      </c>
      <c r="AU568" t="s">
        <v>4133</v>
      </c>
      <c r="AV568" t="s">
        <v>9443</v>
      </c>
      <c r="AW568" t="s">
        <v>9443</v>
      </c>
      <c r="AX568" t="s">
        <v>1740</v>
      </c>
      <c r="AY568" t="s">
        <v>9444</v>
      </c>
      <c r="AZ568" t="s">
        <v>3575</v>
      </c>
      <c r="BA568" t="s">
        <v>9445</v>
      </c>
      <c r="BB568" t="s">
        <v>2799</v>
      </c>
      <c r="BC568" t="s">
        <v>1743</v>
      </c>
      <c r="BD568" t="s">
        <v>9583</v>
      </c>
      <c r="BE568" t="s">
        <v>13478</v>
      </c>
      <c r="BF568">
        <v>348</v>
      </c>
      <c r="BG568">
        <v>559</v>
      </c>
      <c r="BH568">
        <v>0</v>
      </c>
      <c r="BI568" t="s">
        <v>1547</v>
      </c>
      <c r="BJ568">
        <v>0</v>
      </c>
      <c r="BK568">
        <v>0</v>
      </c>
      <c r="BL568">
        <v>951</v>
      </c>
      <c r="BM568" t="s">
        <v>9447</v>
      </c>
      <c r="BN568" t="s">
        <v>13479</v>
      </c>
      <c r="BO568" t="s">
        <v>14178</v>
      </c>
      <c r="BP568" t="e" cm="1">
        <v>#N/A</v>
      </c>
      <c r="BQ568" t="s">
        <v>1547</v>
      </c>
      <c r="BR568" t="s">
        <v>13858</v>
      </c>
      <c r="BS568">
        <v>114</v>
      </c>
      <c r="BT568" t="s">
        <v>7077</v>
      </c>
      <c r="BU568" t="s">
        <v>15593</v>
      </c>
      <c r="BV568" t="s">
        <v>4132</v>
      </c>
      <c r="BW568" t="s">
        <v>9443</v>
      </c>
      <c r="BX568" t="s">
        <v>9738</v>
      </c>
      <c r="BY568" t="s">
        <v>9739</v>
      </c>
      <c r="BZ568" t="s">
        <v>1547</v>
      </c>
      <c r="CA568" t="s">
        <v>1744</v>
      </c>
      <c r="CB568" t="s">
        <v>1749</v>
      </c>
      <c r="CC568"/>
      <c r="CD568" t="s">
        <v>998</v>
      </c>
      <c r="CE568" t="s">
        <v>2799</v>
      </c>
      <c r="CF568" t="s">
        <v>14198</v>
      </c>
      <c r="CG568" t="s">
        <v>14199</v>
      </c>
      <c r="CH568" t="s">
        <v>2799</v>
      </c>
      <c r="CI568" t="s">
        <v>1547</v>
      </c>
      <c r="CJ568" t="s">
        <v>3592</v>
      </c>
      <c r="CK568" t="s">
        <v>1568</v>
      </c>
      <c r="CL568"/>
      <c r="CM568"/>
      <c r="CN568" t="s">
        <v>13480</v>
      </c>
      <c r="CO568" t="s">
        <v>4157</v>
      </c>
      <c r="CP568" t="s">
        <v>13480</v>
      </c>
      <c r="CQ568" t="s">
        <v>4157</v>
      </c>
      <c r="CR568" t="s">
        <v>1547</v>
      </c>
      <c r="CS568">
        <v>8</v>
      </c>
      <c r="CT568" t="s">
        <v>13858</v>
      </c>
      <c r="CU568" t="s">
        <v>13858</v>
      </c>
      <c r="CV568" t="s">
        <v>1547</v>
      </c>
      <c r="CW568" t="s">
        <v>1547</v>
      </c>
      <c r="CX568" t="s">
        <v>1547</v>
      </c>
      <c r="CY568">
        <v>566</v>
      </c>
      <c r="CZ568" t="s">
        <v>8418</v>
      </c>
      <c r="DA568" t="s">
        <v>1547</v>
      </c>
      <c r="DB568" t="s">
        <v>1881</v>
      </c>
      <c r="DC568" t="s">
        <v>1882</v>
      </c>
      <c r="DD568" t="s">
        <v>4133</v>
      </c>
      <c r="DE568" t="s">
        <v>3575</v>
      </c>
      <c r="DF568" t="s">
        <v>4132</v>
      </c>
      <c r="DG568" t="s">
        <v>1547</v>
      </c>
      <c r="DH568" t="s">
        <v>1547</v>
      </c>
      <c r="DI568" t="s">
        <v>1892</v>
      </c>
      <c r="DJ568" t="e">
        <v>#N/A</v>
      </c>
      <c r="DK568"/>
      <c r="DL568" t="s">
        <v>1892</v>
      </c>
      <c r="DM568">
        <v>9</v>
      </c>
      <c r="DN568" t="s">
        <v>1883</v>
      </c>
      <c r="DO568" t="s">
        <v>1568</v>
      </c>
      <c r="DP568" t="b">
        <v>1</v>
      </c>
      <c r="DQ568" t="b">
        <v>0</v>
      </c>
      <c r="DR568" t="b">
        <v>0</v>
      </c>
      <c r="DS568" t="b">
        <v>0</v>
      </c>
      <c r="DT568" t="b">
        <v>0</v>
      </c>
      <c r="DU568" t="b">
        <v>0</v>
      </c>
      <c r="DV568" t="b">
        <v>0</v>
      </c>
      <c r="DW568">
        <v>0</v>
      </c>
      <c r="DX568" t="b">
        <v>0</v>
      </c>
      <c r="DY568" t="b">
        <v>0</v>
      </c>
      <c r="DZ568" t="b">
        <v>0</v>
      </c>
      <c r="EA568" t="b">
        <v>0</v>
      </c>
      <c r="EB568" t="b">
        <v>0</v>
      </c>
      <c r="EC568" t="b">
        <v>0</v>
      </c>
      <c r="ED568" t="b">
        <v>0</v>
      </c>
      <c r="EE568" t="b">
        <v>0</v>
      </c>
      <c r="EF568" t="b">
        <v>0</v>
      </c>
      <c r="EG568" t="b" cm="1">
        <v>0</v>
      </c>
      <c r="EH568" t="b">
        <v>0</v>
      </c>
      <c r="EI568" t="b">
        <v>0</v>
      </c>
      <c r="EJ568" t="b">
        <v>0</v>
      </c>
      <c r="EK568" t="s">
        <v>1547</v>
      </c>
      <c r="EL568">
        <v>0</v>
      </c>
      <c r="EM568">
        <v>18</v>
      </c>
      <c r="EN568" t="b">
        <v>0</v>
      </c>
    </row>
    <row r="569" spans="1:144" ht="15.75">
      <c r="A569"/>
      <c r="B569" t="s">
        <v>1568</v>
      </c>
      <c r="C569" t="s">
        <v>3573</v>
      </c>
      <c r="D569" t="s">
        <v>4609</v>
      </c>
      <c r="E569" t="s">
        <v>4610</v>
      </c>
      <c r="F569" t="s">
        <v>13281</v>
      </c>
      <c r="G569" t="s">
        <v>4612</v>
      </c>
      <c r="H569" t="s">
        <v>4613</v>
      </c>
      <c r="I569" t="s">
        <v>2799</v>
      </c>
      <c r="J569"/>
      <c r="K569"/>
      <c r="L569"/>
      <c r="M569"/>
      <c r="N569"/>
      <c r="O569" t="s">
        <v>13858</v>
      </c>
      <c r="P569" t="s">
        <v>1568</v>
      </c>
      <c r="Q569" t="s">
        <v>3575</v>
      </c>
      <c r="R569" t="s">
        <v>3592</v>
      </c>
      <c r="S569"/>
      <c r="T569"/>
      <c r="U569" t="s">
        <v>13480</v>
      </c>
      <c r="V569" t="s">
        <v>13282</v>
      </c>
      <c r="W569"/>
      <c r="X569"/>
      <c r="Y569"/>
      <c r="Z569"/>
      <c r="AA569"/>
      <c r="AB569"/>
      <c r="AC569"/>
      <c r="AD569"/>
      <c r="AE569"/>
      <c r="AF569"/>
      <c r="AG569"/>
      <c r="AH569"/>
      <c r="AI569"/>
      <c r="AJ569"/>
      <c r="AK569"/>
      <c r="AL569"/>
      <c r="AM569"/>
      <c r="AN569"/>
      <c r="AO569" s="108" t="s">
        <v>43</v>
      </c>
      <c r="AP569" t="s">
        <v>2848</v>
      </c>
      <c r="AQ569">
        <v>54</v>
      </c>
      <c r="AR569" t="e">
        <v>#N/A</v>
      </c>
      <c r="AS569" t="s">
        <v>3573</v>
      </c>
      <c r="AT569" t="e">
        <v>#N/A</v>
      </c>
      <c r="AU569" t="s">
        <v>4610</v>
      </c>
      <c r="AV569" t="s">
        <v>11111</v>
      </c>
      <c r="AW569" t="s">
        <v>13839</v>
      </c>
      <c r="AX569" t="s">
        <v>1740</v>
      </c>
      <c r="AY569" t="s">
        <v>11113</v>
      </c>
      <c r="AZ569" t="s">
        <v>3575</v>
      </c>
      <c r="BA569" t="s">
        <v>11114</v>
      </c>
      <c r="BB569" t="s">
        <v>2799</v>
      </c>
      <c r="BC569" t="s">
        <v>1547</v>
      </c>
      <c r="BD569" t="s">
        <v>14129</v>
      </c>
      <c r="BE569" t="s">
        <v>13478</v>
      </c>
      <c r="BF569">
        <v>349</v>
      </c>
      <c r="BG569">
        <v>559</v>
      </c>
      <c r="BH569">
        <v>0</v>
      </c>
      <c r="BI569" t="s">
        <v>1547</v>
      </c>
      <c r="BJ569">
        <v>0</v>
      </c>
      <c r="BK569">
        <v>0</v>
      </c>
      <c r="BL569">
        <v>1148</v>
      </c>
      <c r="BM569" t="s">
        <v>11111</v>
      </c>
      <c r="BN569" t="s">
        <v>13479</v>
      </c>
      <c r="BO569" t="s">
        <v>14178</v>
      </c>
      <c r="BP569" t="e" cm="1">
        <v>#N/A</v>
      </c>
      <c r="BQ569" t="s">
        <v>1547</v>
      </c>
      <c r="BR569" t="s">
        <v>13858</v>
      </c>
      <c r="BS569">
        <v>115</v>
      </c>
      <c r="BT569" t="s">
        <v>7084</v>
      </c>
      <c r="BU569" t="s">
        <v>15594</v>
      </c>
      <c r="BV569" t="s">
        <v>4609</v>
      </c>
      <c r="BW569" t="s">
        <v>11111</v>
      </c>
      <c r="BX569" t="s">
        <v>11116</v>
      </c>
      <c r="BY569" t="s">
        <v>1744</v>
      </c>
      <c r="BZ569" t="s">
        <v>1547</v>
      </c>
      <c r="CA569" t="s">
        <v>1744</v>
      </c>
      <c r="CB569" t="s">
        <v>1547</v>
      </c>
      <c r="CC569"/>
      <c r="CD569" t="s">
        <v>998</v>
      </c>
      <c r="CE569" t="s">
        <v>2799</v>
      </c>
      <c r="CF569" t="s">
        <v>14200</v>
      </c>
      <c r="CG569" t="s">
        <v>14201</v>
      </c>
      <c r="CH569" t="s">
        <v>2799</v>
      </c>
      <c r="CI569" t="s">
        <v>1547</v>
      </c>
      <c r="CJ569" t="s">
        <v>3592</v>
      </c>
      <c r="CK569" t="s">
        <v>1568</v>
      </c>
      <c r="CL569"/>
      <c r="CM569"/>
      <c r="CN569" t="s">
        <v>13480</v>
      </c>
      <c r="CO569" t="s">
        <v>13282</v>
      </c>
      <c r="CP569" t="s">
        <v>13480</v>
      </c>
      <c r="CQ569" t="s">
        <v>13282</v>
      </c>
      <c r="CR569" t="s">
        <v>1547</v>
      </c>
      <c r="CS569">
        <v>8</v>
      </c>
      <c r="CT569" t="s">
        <v>13858</v>
      </c>
      <c r="CU569" t="s">
        <v>13858</v>
      </c>
      <c r="CV569" t="s">
        <v>1547</v>
      </c>
      <c r="CW569" t="s">
        <v>1547</v>
      </c>
      <c r="CX569" t="s">
        <v>1547</v>
      </c>
      <c r="CY569">
        <v>567</v>
      </c>
      <c r="CZ569" t="s">
        <v>8422</v>
      </c>
      <c r="DA569" t="s">
        <v>1547</v>
      </c>
      <c r="DB569" t="s">
        <v>1881</v>
      </c>
      <c r="DC569" t="s">
        <v>1882</v>
      </c>
      <c r="DD569" t="s">
        <v>4610</v>
      </c>
      <c r="DE569" t="s">
        <v>3575</v>
      </c>
      <c r="DF569" t="s">
        <v>4612</v>
      </c>
      <c r="DG569" t="s">
        <v>1547</v>
      </c>
      <c r="DH569" t="s">
        <v>1547</v>
      </c>
      <c r="DI569" t="s">
        <v>1892</v>
      </c>
      <c r="DJ569" t="e">
        <v>#N/A</v>
      </c>
      <c r="DK569"/>
      <c r="DL569" t="s">
        <v>1892</v>
      </c>
      <c r="DM569">
        <v>9</v>
      </c>
      <c r="DN569" t="s">
        <v>1883</v>
      </c>
      <c r="DO569" t="s">
        <v>1568</v>
      </c>
      <c r="DP569" t="b">
        <v>1</v>
      </c>
      <c r="DQ569" t="b">
        <v>0</v>
      </c>
      <c r="DR569" t="b">
        <v>0</v>
      </c>
      <c r="DS569" t="b">
        <v>0</v>
      </c>
      <c r="DT569" t="b">
        <v>0</v>
      </c>
      <c r="DU569" t="b">
        <v>0</v>
      </c>
      <c r="DV569" t="b">
        <v>0</v>
      </c>
      <c r="DW569">
        <v>0</v>
      </c>
      <c r="DX569" t="b">
        <v>0</v>
      </c>
      <c r="DY569" t="b">
        <v>0</v>
      </c>
      <c r="DZ569" t="b">
        <v>0</v>
      </c>
      <c r="EA569" t="b">
        <v>0</v>
      </c>
      <c r="EB569" t="b">
        <v>0</v>
      </c>
      <c r="EC569" t="b">
        <v>0</v>
      </c>
      <c r="ED569" t="b">
        <v>0</v>
      </c>
      <c r="EE569" t="b">
        <v>1</v>
      </c>
      <c r="EF569" t="b">
        <v>0</v>
      </c>
      <c r="EG569" t="b" cm="1">
        <v>1</v>
      </c>
      <c r="EH569" t="b">
        <v>0</v>
      </c>
      <c r="EI569" t="b">
        <v>0</v>
      </c>
      <c r="EJ569" t="b">
        <v>1</v>
      </c>
      <c r="EK569" t="s">
        <v>14132</v>
      </c>
      <c r="EL569">
        <v>2</v>
      </c>
      <c r="EM569">
        <v>22</v>
      </c>
      <c r="EN569" t="b">
        <v>0</v>
      </c>
    </row>
    <row r="570" spans="1:144" ht="15.75">
      <c r="A570"/>
      <c r="B570" t="s">
        <v>1568</v>
      </c>
      <c r="C570" t="s">
        <v>3573</v>
      </c>
      <c r="D570" t="s">
        <v>13294</v>
      </c>
      <c r="E570" t="s">
        <v>13295</v>
      </c>
      <c r="F570" t="s">
        <v>13295</v>
      </c>
      <c r="G570" t="s">
        <v>13295</v>
      </c>
      <c r="H570" t="s">
        <v>13296</v>
      </c>
      <c r="I570" t="s">
        <v>2799</v>
      </c>
      <c r="J570"/>
      <c r="K570"/>
      <c r="L570"/>
      <c r="M570"/>
      <c r="N570"/>
      <c r="O570" t="s">
        <v>13858</v>
      </c>
      <c r="P570" t="s">
        <v>1568</v>
      </c>
      <c r="Q570" t="s">
        <v>3575</v>
      </c>
      <c r="R570" t="s">
        <v>3592</v>
      </c>
      <c r="S570"/>
      <c r="T570"/>
      <c r="U570" t="s">
        <v>13480</v>
      </c>
      <c r="V570" t="s">
        <v>13297</v>
      </c>
      <c r="W570"/>
      <c r="X570"/>
      <c r="Y570"/>
      <c r="Z570"/>
      <c r="AA570"/>
      <c r="AB570"/>
      <c r="AC570"/>
      <c r="AD570"/>
      <c r="AE570"/>
      <c r="AF570"/>
      <c r="AG570"/>
      <c r="AH570"/>
      <c r="AI570"/>
      <c r="AJ570"/>
      <c r="AK570"/>
      <c r="AL570"/>
      <c r="AM570"/>
      <c r="AN570"/>
      <c r="AO570" s="108" t="s">
        <v>43</v>
      </c>
      <c r="AP570" t="s">
        <v>2848</v>
      </c>
      <c r="AQ570">
        <v>55</v>
      </c>
      <c r="AR570" t="e">
        <v>#N/A</v>
      </c>
      <c r="AS570" t="s">
        <v>3573</v>
      </c>
      <c r="AT570" t="e">
        <v>#N/A</v>
      </c>
      <c r="AU570" t="s">
        <v>13295</v>
      </c>
      <c r="AV570" t="s">
        <v>13869</v>
      </c>
      <c r="AW570" t="s">
        <v>13869</v>
      </c>
      <c r="AX570" t="s">
        <v>1740</v>
      </c>
      <c r="AY570" t="s">
        <v>13869</v>
      </c>
      <c r="AZ570" t="s">
        <v>3575</v>
      </c>
      <c r="BA570" t="s">
        <v>13870</v>
      </c>
      <c r="BB570" t="s">
        <v>2799</v>
      </c>
      <c r="BC570" t="s">
        <v>1547</v>
      </c>
      <c r="BD570" t="s">
        <v>14133</v>
      </c>
      <c r="BE570" t="s">
        <v>13478</v>
      </c>
      <c r="BF570">
        <v>354</v>
      </c>
      <c r="BG570">
        <v>559</v>
      </c>
      <c r="BH570">
        <v>0</v>
      </c>
      <c r="BI570" t="s">
        <v>1547</v>
      </c>
      <c r="BJ570">
        <v>0</v>
      </c>
      <c r="BK570">
        <v>0</v>
      </c>
      <c r="BL570">
        <v>354</v>
      </c>
      <c r="BM570" t="s">
        <v>13874</v>
      </c>
      <c r="BN570" t="s">
        <v>13479</v>
      </c>
      <c r="BO570" t="s">
        <v>14178</v>
      </c>
      <c r="BP570" t="e" cm="1">
        <v>#N/A</v>
      </c>
      <c r="BQ570" t="s">
        <v>1547</v>
      </c>
      <c r="BR570" t="s">
        <v>13858</v>
      </c>
      <c r="BS570">
        <v>116</v>
      </c>
      <c r="BT570" t="s">
        <v>8161</v>
      </c>
      <c r="BU570" t="s">
        <v>15595</v>
      </c>
      <c r="BV570" t="s">
        <v>13294</v>
      </c>
      <c r="BW570" t="s">
        <v>13869</v>
      </c>
      <c r="BX570" t="s">
        <v>13872</v>
      </c>
      <c r="BY570" t="s">
        <v>1744</v>
      </c>
      <c r="BZ570" t="s">
        <v>1547</v>
      </c>
      <c r="CA570" t="s">
        <v>1744</v>
      </c>
      <c r="CB570" t="s">
        <v>1547</v>
      </c>
      <c r="CC570"/>
      <c r="CD570" t="s">
        <v>998</v>
      </c>
      <c r="CE570" t="s">
        <v>2799</v>
      </c>
      <c r="CF570" t="s">
        <v>14202</v>
      </c>
      <c r="CG570" t="s">
        <v>14203</v>
      </c>
      <c r="CH570" t="s">
        <v>2799</v>
      </c>
      <c r="CI570" t="s">
        <v>1547</v>
      </c>
      <c r="CJ570" t="s">
        <v>3592</v>
      </c>
      <c r="CK570" t="s">
        <v>1568</v>
      </c>
      <c r="CL570"/>
      <c r="CM570"/>
      <c r="CN570" t="s">
        <v>13480</v>
      </c>
      <c r="CO570" t="s">
        <v>13297</v>
      </c>
      <c r="CP570" t="s">
        <v>13480</v>
      </c>
      <c r="CQ570" t="s">
        <v>13297</v>
      </c>
      <c r="CR570" t="s">
        <v>1547</v>
      </c>
      <c r="CS570">
        <v>8</v>
      </c>
      <c r="CT570" t="s">
        <v>13858</v>
      </c>
      <c r="CU570" t="s">
        <v>13858</v>
      </c>
      <c r="CV570" t="s">
        <v>13858</v>
      </c>
      <c r="CW570" t="s">
        <v>1547</v>
      </c>
      <c r="CX570" t="s">
        <v>1547</v>
      </c>
      <c r="CY570">
        <v>568</v>
      </c>
      <c r="CZ570" t="s">
        <v>8426</v>
      </c>
      <c r="DA570" t="s">
        <v>1547</v>
      </c>
      <c r="DB570" t="s">
        <v>1881</v>
      </c>
      <c r="DC570" t="s">
        <v>1882</v>
      </c>
      <c r="DD570" t="s">
        <v>13295</v>
      </c>
      <c r="DE570" t="s">
        <v>3575</v>
      </c>
      <c r="DF570" t="s">
        <v>13295</v>
      </c>
      <c r="DG570" t="s">
        <v>1547</v>
      </c>
      <c r="DH570" t="s">
        <v>1547</v>
      </c>
      <c r="DI570" t="s">
        <v>1892</v>
      </c>
      <c r="DJ570" t="e">
        <v>#N/A</v>
      </c>
      <c r="DK570"/>
      <c r="DL570" t="s">
        <v>1892</v>
      </c>
      <c r="DM570">
        <v>9</v>
      </c>
      <c r="DN570" t="s">
        <v>1883</v>
      </c>
      <c r="DO570" t="s">
        <v>1568</v>
      </c>
      <c r="DP570" t="b">
        <v>1</v>
      </c>
      <c r="DQ570" t="b">
        <v>0</v>
      </c>
      <c r="DR570" t="b">
        <v>0</v>
      </c>
      <c r="DS570" t="b">
        <v>0</v>
      </c>
      <c r="DT570" t="b">
        <v>0</v>
      </c>
      <c r="DU570" t="b">
        <v>0</v>
      </c>
      <c r="DV570" t="b">
        <v>0</v>
      </c>
      <c r="DW570">
        <v>0</v>
      </c>
      <c r="DX570" t="b">
        <v>0</v>
      </c>
      <c r="DY570" t="b">
        <v>0</v>
      </c>
      <c r="DZ570" t="b">
        <v>0</v>
      </c>
      <c r="EA570" t="b">
        <v>0</v>
      </c>
      <c r="EB570" t="b">
        <v>0</v>
      </c>
      <c r="EC570" t="b">
        <v>0</v>
      </c>
      <c r="ED570" t="b">
        <v>0</v>
      </c>
      <c r="EE570" t="b">
        <v>1</v>
      </c>
      <c r="EF570" t="b">
        <v>0</v>
      </c>
      <c r="EG570" t="b" cm="1">
        <v>1</v>
      </c>
      <c r="EH570" t="b">
        <v>0</v>
      </c>
      <c r="EI570" t="b">
        <v>0</v>
      </c>
      <c r="EJ570" t="b">
        <v>1</v>
      </c>
      <c r="EK570" t="s">
        <v>14132</v>
      </c>
      <c r="EL570">
        <v>2</v>
      </c>
      <c r="EM570">
        <v>12</v>
      </c>
      <c r="EN570" t="b">
        <v>0</v>
      </c>
    </row>
    <row r="571" spans="1:144" ht="15.75">
      <c r="A571"/>
      <c r="B571" t="s">
        <v>1568</v>
      </c>
      <c r="C571" t="s">
        <v>3573</v>
      </c>
      <c r="D571" t="s">
        <v>4117</v>
      </c>
      <c r="E571" t="s">
        <v>4118</v>
      </c>
      <c r="F571" t="s">
        <v>4118</v>
      </c>
      <c r="G571" t="s">
        <v>4204</v>
      </c>
      <c r="H571" t="s">
        <v>4205</v>
      </c>
      <c r="I571" t="s">
        <v>2799</v>
      </c>
      <c r="J571"/>
      <c r="K571"/>
      <c r="L571" t="s">
        <v>1743</v>
      </c>
      <c r="M571" t="s">
        <v>1749</v>
      </c>
      <c r="N571"/>
      <c r="O571" t="s">
        <v>13858</v>
      </c>
      <c r="P571" t="s">
        <v>1568</v>
      </c>
      <c r="Q571" t="s">
        <v>3575</v>
      </c>
      <c r="R571" t="s">
        <v>3592</v>
      </c>
      <c r="S571"/>
      <c r="T571"/>
      <c r="U571" t="s">
        <v>13480</v>
      </c>
      <c r="V571" t="s">
        <v>4155</v>
      </c>
      <c r="W571"/>
      <c r="X571"/>
      <c r="Y571"/>
      <c r="Z571"/>
      <c r="AA571"/>
      <c r="AB571"/>
      <c r="AC571"/>
      <c r="AD571"/>
      <c r="AE571"/>
      <c r="AF571"/>
      <c r="AG571"/>
      <c r="AH571"/>
      <c r="AI571"/>
      <c r="AJ571"/>
      <c r="AK571"/>
      <c r="AL571"/>
      <c r="AM571"/>
      <c r="AN571"/>
      <c r="AO571" s="108" t="s">
        <v>43</v>
      </c>
      <c r="AP571" t="s">
        <v>2848</v>
      </c>
      <c r="AQ571">
        <v>56</v>
      </c>
      <c r="AR571" t="e">
        <v>#N/A</v>
      </c>
      <c r="AS571" t="s">
        <v>3573</v>
      </c>
      <c r="AT571" t="e">
        <v>#N/A</v>
      </c>
      <c r="AU571" t="s">
        <v>4118</v>
      </c>
      <c r="AV571" t="s">
        <v>9387</v>
      </c>
      <c r="AW571" t="s">
        <v>9387</v>
      </c>
      <c r="AX571" t="s">
        <v>1740</v>
      </c>
      <c r="AY571" t="s">
        <v>9725</v>
      </c>
      <c r="AZ571" t="s">
        <v>3575</v>
      </c>
      <c r="BA571" t="s">
        <v>9389</v>
      </c>
      <c r="BB571" t="s">
        <v>2799</v>
      </c>
      <c r="BC571" t="s">
        <v>1743</v>
      </c>
      <c r="BD571" t="s">
        <v>9568</v>
      </c>
      <c r="BE571" t="s">
        <v>13478</v>
      </c>
      <c r="BF571">
        <v>350</v>
      </c>
      <c r="BG571">
        <v>559</v>
      </c>
      <c r="BH571">
        <v>0</v>
      </c>
      <c r="BI571" t="s">
        <v>1547</v>
      </c>
      <c r="BJ571">
        <v>0</v>
      </c>
      <c r="BK571">
        <v>0</v>
      </c>
      <c r="BL571">
        <v>949</v>
      </c>
      <c r="BM571" t="s">
        <v>9391</v>
      </c>
      <c r="BN571" t="s">
        <v>13479</v>
      </c>
      <c r="BO571" t="s">
        <v>14178</v>
      </c>
      <c r="BP571" t="e" cm="1">
        <v>#N/A</v>
      </c>
      <c r="BQ571" t="s">
        <v>1547</v>
      </c>
      <c r="BR571" t="s">
        <v>13858</v>
      </c>
      <c r="BS571">
        <v>117</v>
      </c>
      <c r="BT571" t="s">
        <v>8166</v>
      </c>
      <c r="BU571" t="s">
        <v>15596</v>
      </c>
      <c r="BV571" t="s">
        <v>4117</v>
      </c>
      <c r="BW571" t="s">
        <v>9387</v>
      </c>
      <c r="BX571" t="s">
        <v>9727</v>
      </c>
      <c r="BY571" t="s">
        <v>1744</v>
      </c>
      <c r="BZ571" t="s">
        <v>1547</v>
      </c>
      <c r="CA571" t="s">
        <v>1744</v>
      </c>
      <c r="CB571" t="s">
        <v>1749</v>
      </c>
      <c r="CC571"/>
      <c r="CD571" t="s">
        <v>998</v>
      </c>
      <c r="CE571" t="s">
        <v>2799</v>
      </c>
      <c r="CF571" t="s">
        <v>14204</v>
      </c>
      <c r="CG571" t="s">
        <v>14205</v>
      </c>
      <c r="CH571" t="s">
        <v>2799</v>
      </c>
      <c r="CI571" t="s">
        <v>1547</v>
      </c>
      <c r="CJ571" t="s">
        <v>3592</v>
      </c>
      <c r="CK571" t="s">
        <v>1568</v>
      </c>
      <c r="CL571"/>
      <c r="CM571"/>
      <c r="CN571" t="s">
        <v>13480</v>
      </c>
      <c r="CO571" t="s">
        <v>4155</v>
      </c>
      <c r="CP571" t="s">
        <v>13480</v>
      </c>
      <c r="CQ571" t="s">
        <v>4155</v>
      </c>
      <c r="CR571" t="s">
        <v>1547</v>
      </c>
      <c r="CS571">
        <v>8</v>
      </c>
      <c r="CT571" t="s">
        <v>13858</v>
      </c>
      <c r="CU571" t="s">
        <v>13858</v>
      </c>
      <c r="CV571" t="s">
        <v>1547</v>
      </c>
      <c r="CW571" t="s">
        <v>1547</v>
      </c>
      <c r="CX571" t="s">
        <v>1547</v>
      </c>
      <c r="CY571">
        <v>569</v>
      </c>
      <c r="CZ571" t="s">
        <v>8431</v>
      </c>
      <c r="DA571" t="s">
        <v>1547</v>
      </c>
      <c r="DB571" t="s">
        <v>1881</v>
      </c>
      <c r="DC571" t="s">
        <v>1882</v>
      </c>
      <c r="DD571" t="s">
        <v>4118</v>
      </c>
      <c r="DE571" t="s">
        <v>3575</v>
      </c>
      <c r="DF571" t="s">
        <v>4204</v>
      </c>
      <c r="DG571" t="s">
        <v>1547</v>
      </c>
      <c r="DH571" t="s">
        <v>1547</v>
      </c>
      <c r="DI571" t="s">
        <v>1892</v>
      </c>
      <c r="DJ571" t="e">
        <v>#N/A</v>
      </c>
      <c r="DK571"/>
      <c r="DL571" t="s">
        <v>1892</v>
      </c>
      <c r="DM571">
        <v>9</v>
      </c>
      <c r="DN571" t="s">
        <v>1883</v>
      </c>
      <c r="DO571" t="s">
        <v>1568</v>
      </c>
      <c r="DP571" t="b">
        <v>1</v>
      </c>
      <c r="DQ571" t="b">
        <v>0</v>
      </c>
      <c r="DR571" t="b">
        <v>0</v>
      </c>
      <c r="DS571" t="b">
        <v>0</v>
      </c>
      <c r="DT571" t="b">
        <v>0</v>
      </c>
      <c r="DU571" t="b">
        <v>0</v>
      </c>
      <c r="DV571" t="b">
        <v>0</v>
      </c>
      <c r="DW571">
        <v>0</v>
      </c>
      <c r="DX571" t="b">
        <v>0</v>
      </c>
      <c r="DY571" t="b">
        <v>0</v>
      </c>
      <c r="DZ571" t="b">
        <v>0</v>
      </c>
      <c r="EA571" t="b">
        <v>0</v>
      </c>
      <c r="EB571" t="b">
        <v>0</v>
      </c>
      <c r="EC571" t="b">
        <v>0</v>
      </c>
      <c r="ED571" t="b">
        <v>0</v>
      </c>
      <c r="EE571" t="b">
        <v>0</v>
      </c>
      <c r="EF571" t="b">
        <v>0</v>
      </c>
      <c r="EG571" t="b" cm="1">
        <v>0</v>
      </c>
      <c r="EH571" t="b">
        <v>0</v>
      </c>
      <c r="EI571" t="b">
        <v>0</v>
      </c>
      <c r="EJ571" t="b">
        <v>0</v>
      </c>
      <c r="EK571" t="s">
        <v>1547</v>
      </c>
      <c r="EL571">
        <v>0</v>
      </c>
      <c r="EM571">
        <v>21</v>
      </c>
      <c r="EN571" t="b">
        <v>0</v>
      </c>
    </row>
    <row r="572" spans="1:144" ht="15.75">
      <c r="A572"/>
      <c r="B572" t="s">
        <v>1568</v>
      </c>
      <c r="C572" t="s">
        <v>3573</v>
      </c>
      <c r="D572" t="s">
        <v>13298</v>
      </c>
      <c r="E572" t="s">
        <v>13299</v>
      </c>
      <c r="F572" t="s">
        <v>13300</v>
      </c>
      <c r="G572" t="s">
        <v>13299</v>
      </c>
      <c r="H572" t="s">
        <v>13301</v>
      </c>
      <c r="I572" t="s">
        <v>2799</v>
      </c>
      <c r="J572"/>
      <c r="K572" t="s">
        <v>902</v>
      </c>
      <c r="L572" t="s">
        <v>3190</v>
      </c>
      <c r="M572" t="s">
        <v>1749</v>
      </c>
      <c r="N572"/>
      <c r="O572" t="s">
        <v>13858</v>
      </c>
      <c r="P572" t="s">
        <v>1568</v>
      </c>
      <c r="Q572" t="s">
        <v>3575</v>
      </c>
      <c r="R572" t="s">
        <v>3592</v>
      </c>
      <c r="S572"/>
      <c r="T572"/>
      <c r="U572" t="s">
        <v>13480</v>
      </c>
      <c r="V572" t="s">
        <v>13302</v>
      </c>
      <c r="W572"/>
      <c r="X572"/>
      <c r="Y572"/>
      <c r="Z572"/>
      <c r="AA572"/>
      <c r="AB572"/>
      <c r="AC572"/>
      <c r="AD572"/>
      <c r="AE572"/>
      <c r="AF572"/>
      <c r="AG572"/>
      <c r="AH572"/>
      <c r="AI572"/>
      <c r="AJ572"/>
      <c r="AK572"/>
      <c r="AL572"/>
      <c r="AM572"/>
      <c r="AN572"/>
      <c r="AO572" s="108" t="s">
        <v>43</v>
      </c>
      <c r="AP572" t="s">
        <v>2848</v>
      </c>
      <c r="AQ572">
        <v>57</v>
      </c>
      <c r="AR572" t="e">
        <v>#N/A</v>
      </c>
      <c r="AS572" t="s">
        <v>3573</v>
      </c>
      <c r="AT572" t="e">
        <v>#N/A</v>
      </c>
      <c r="AU572" t="s">
        <v>13299</v>
      </c>
      <c r="AV572" t="s">
        <v>13876</v>
      </c>
      <c r="AW572" t="s">
        <v>13877</v>
      </c>
      <c r="AX572" t="s">
        <v>1740</v>
      </c>
      <c r="AY572" t="s">
        <v>13876</v>
      </c>
      <c r="AZ572" t="s">
        <v>3575</v>
      </c>
      <c r="BA572" t="s">
        <v>13878</v>
      </c>
      <c r="BB572" t="s">
        <v>2799</v>
      </c>
      <c r="BC572" t="s">
        <v>3190</v>
      </c>
      <c r="BD572" t="s">
        <v>14138</v>
      </c>
      <c r="BE572" t="s">
        <v>13478</v>
      </c>
      <c r="BF572">
        <v>355</v>
      </c>
      <c r="BG572">
        <v>559</v>
      </c>
      <c r="BH572">
        <v>0</v>
      </c>
      <c r="BI572" t="s">
        <v>1547</v>
      </c>
      <c r="BJ572">
        <v>0</v>
      </c>
      <c r="BK572">
        <v>0</v>
      </c>
      <c r="BL572">
        <v>355</v>
      </c>
      <c r="BM572" t="s">
        <v>13882</v>
      </c>
      <c r="BN572" t="s">
        <v>13479</v>
      </c>
      <c r="BO572" t="s">
        <v>14178</v>
      </c>
      <c r="BP572" t="e" cm="1">
        <v>#N/A</v>
      </c>
      <c r="BQ572" t="s">
        <v>1547</v>
      </c>
      <c r="BR572" t="s">
        <v>13858</v>
      </c>
      <c r="BS572">
        <v>118</v>
      </c>
      <c r="BT572" t="s">
        <v>8173</v>
      </c>
      <c r="BU572" t="s">
        <v>15597</v>
      </c>
      <c r="BV572" t="s">
        <v>13298</v>
      </c>
      <c r="BW572" t="s">
        <v>13876</v>
      </c>
      <c r="BX572" t="s">
        <v>13880</v>
      </c>
      <c r="BY572" t="s">
        <v>1744</v>
      </c>
      <c r="BZ572" t="s">
        <v>1547</v>
      </c>
      <c r="CA572" t="s">
        <v>1744</v>
      </c>
      <c r="CB572" t="s">
        <v>1749</v>
      </c>
      <c r="CC572"/>
      <c r="CD572" t="s">
        <v>998</v>
      </c>
      <c r="CE572" t="s">
        <v>2799</v>
      </c>
      <c r="CF572" t="s">
        <v>14206</v>
      </c>
      <c r="CG572" t="s">
        <v>14207</v>
      </c>
      <c r="CH572" t="s">
        <v>2799</v>
      </c>
      <c r="CI572" t="s">
        <v>1547</v>
      </c>
      <c r="CJ572" t="s">
        <v>3592</v>
      </c>
      <c r="CK572" t="s">
        <v>1568</v>
      </c>
      <c r="CL572"/>
      <c r="CM572"/>
      <c r="CN572" t="s">
        <v>13480</v>
      </c>
      <c r="CO572" t="s">
        <v>13302</v>
      </c>
      <c r="CP572" t="s">
        <v>13480</v>
      </c>
      <c r="CQ572" t="s">
        <v>13302</v>
      </c>
      <c r="CR572" t="s">
        <v>1547</v>
      </c>
      <c r="CS572">
        <v>8</v>
      </c>
      <c r="CT572" t="s">
        <v>13858</v>
      </c>
      <c r="CU572" t="s">
        <v>13858</v>
      </c>
      <c r="CV572" t="s">
        <v>13858</v>
      </c>
      <c r="CW572" t="s">
        <v>1547</v>
      </c>
      <c r="CX572" t="s">
        <v>1547</v>
      </c>
      <c r="CY572">
        <v>570</v>
      </c>
      <c r="CZ572" t="s">
        <v>8435</v>
      </c>
      <c r="DA572" t="s">
        <v>1547</v>
      </c>
      <c r="DB572" t="s">
        <v>1881</v>
      </c>
      <c r="DC572" t="s">
        <v>1882</v>
      </c>
      <c r="DD572" t="s">
        <v>13299</v>
      </c>
      <c r="DE572" t="s">
        <v>3575</v>
      </c>
      <c r="DF572" t="s">
        <v>13299</v>
      </c>
      <c r="DG572" t="s">
        <v>1547</v>
      </c>
      <c r="DH572" t="s">
        <v>1547</v>
      </c>
      <c r="DI572" t="s">
        <v>1892</v>
      </c>
      <c r="DJ572" t="e">
        <v>#N/A</v>
      </c>
      <c r="DK572"/>
      <c r="DL572" t="s">
        <v>1892</v>
      </c>
      <c r="DM572">
        <v>9</v>
      </c>
      <c r="DN572" t="s">
        <v>1883</v>
      </c>
      <c r="DO572" t="s">
        <v>1568</v>
      </c>
      <c r="DP572" t="b">
        <v>1</v>
      </c>
      <c r="DQ572" t="b">
        <v>0</v>
      </c>
      <c r="DR572" t="b">
        <v>0</v>
      </c>
      <c r="DS572" t="b">
        <v>0</v>
      </c>
      <c r="DT572" t="b">
        <v>0</v>
      </c>
      <c r="DU572" t="b">
        <v>0</v>
      </c>
      <c r="DV572" t="b">
        <v>0</v>
      </c>
      <c r="DW572">
        <v>0</v>
      </c>
      <c r="DX572" t="b">
        <v>0</v>
      </c>
      <c r="DY572" t="b">
        <v>0</v>
      </c>
      <c r="DZ572" t="b">
        <v>0</v>
      </c>
      <c r="EA572" t="b">
        <v>0</v>
      </c>
      <c r="EB572" t="b">
        <v>0</v>
      </c>
      <c r="EC572" t="b">
        <v>0</v>
      </c>
      <c r="ED572" t="b">
        <v>0</v>
      </c>
      <c r="EE572" t="b">
        <v>0</v>
      </c>
      <c r="EF572" t="b">
        <v>0</v>
      </c>
      <c r="EG572" t="b" cm="1">
        <v>0</v>
      </c>
      <c r="EH572" t="b">
        <v>0</v>
      </c>
      <c r="EI572" t="b">
        <v>0</v>
      </c>
      <c r="EJ572" t="b">
        <v>0</v>
      </c>
      <c r="EK572" t="s">
        <v>1547</v>
      </c>
      <c r="EL572">
        <v>0</v>
      </c>
      <c r="EM572">
        <v>16</v>
      </c>
      <c r="EN572" t="b">
        <v>0</v>
      </c>
    </row>
    <row r="573" spans="1:144" ht="110.25">
      <c r="A573"/>
      <c r="B573" t="s">
        <v>1568</v>
      </c>
      <c r="C573" t="s">
        <v>3573</v>
      </c>
      <c r="D573" t="s">
        <v>13335</v>
      </c>
      <c r="E573" t="s">
        <v>13336</v>
      </c>
      <c r="F573" t="s">
        <v>13335</v>
      </c>
      <c r="G573" t="s">
        <v>13335</v>
      </c>
      <c r="H573" s="109" t="s">
        <v>13337</v>
      </c>
      <c r="I573" t="s">
        <v>2799</v>
      </c>
      <c r="J573"/>
      <c r="K573"/>
      <c r="L573"/>
      <c r="M573"/>
      <c r="N573"/>
      <c r="O573" t="s">
        <v>13858</v>
      </c>
      <c r="P573" t="s">
        <v>1568</v>
      </c>
      <c r="Q573" t="s">
        <v>3575</v>
      </c>
      <c r="R573" t="s">
        <v>3592</v>
      </c>
      <c r="S573"/>
      <c r="T573"/>
      <c r="U573" t="s">
        <v>13480</v>
      </c>
      <c r="V573" t="s">
        <v>13338</v>
      </c>
      <c r="W573"/>
      <c r="X573"/>
      <c r="Y573"/>
      <c r="Z573"/>
      <c r="AA573"/>
      <c r="AB573"/>
      <c r="AC573"/>
      <c r="AD573"/>
      <c r="AE573"/>
      <c r="AF573"/>
      <c r="AG573"/>
      <c r="AH573"/>
      <c r="AI573"/>
      <c r="AJ573"/>
      <c r="AK573"/>
      <c r="AL573"/>
      <c r="AM573"/>
      <c r="AN573"/>
      <c r="AO573" s="108" t="s">
        <v>43</v>
      </c>
      <c r="AP573" t="s">
        <v>2848</v>
      </c>
      <c r="AQ573">
        <v>58</v>
      </c>
      <c r="AR573" t="e">
        <v>#N/A</v>
      </c>
      <c r="AS573" t="s">
        <v>3573</v>
      </c>
      <c r="AT573" t="e">
        <v>#N/A</v>
      </c>
      <c r="AU573" t="s">
        <v>13336</v>
      </c>
      <c r="AV573" t="s">
        <v>13942</v>
      </c>
      <c r="AW573" t="s">
        <v>13943</v>
      </c>
      <c r="AX573" t="s">
        <v>1740</v>
      </c>
      <c r="AY573" t="s">
        <v>13943</v>
      </c>
      <c r="AZ573" t="s">
        <v>3575</v>
      </c>
      <c r="BA573" t="s">
        <v>13944</v>
      </c>
      <c r="BB573" t="s">
        <v>2799</v>
      </c>
      <c r="BC573" t="s">
        <v>1547</v>
      </c>
      <c r="BD573" t="s">
        <v>14208</v>
      </c>
      <c r="BE573" t="s">
        <v>13478</v>
      </c>
      <c r="BF573">
        <v>364</v>
      </c>
      <c r="BG573">
        <v>559</v>
      </c>
      <c r="BH573">
        <v>0</v>
      </c>
      <c r="BI573" t="s">
        <v>1547</v>
      </c>
      <c r="BJ573">
        <v>0</v>
      </c>
      <c r="BK573">
        <v>0</v>
      </c>
      <c r="BL573">
        <v>364</v>
      </c>
      <c r="BM573" t="s">
        <v>13948</v>
      </c>
      <c r="BN573" t="s">
        <v>13479</v>
      </c>
      <c r="BO573" t="s">
        <v>14178</v>
      </c>
      <c r="BP573" t="e" cm="1">
        <v>#N/A</v>
      </c>
      <c r="BQ573" t="s">
        <v>1547</v>
      </c>
      <c r="BR573" t="s">
        <v>13858</v>
      </c>
      <c r="BS573">
        <v>119</v>
      </c>
      <c r="BT573" t="s">
        <v>8175</v>
      </c>
      <c r="BU573" t="s">
        <v>15598</v>
      </c>
      <c r="BV573" t="s">
        <v>13335</v>
      </c>
      <c r="BW573" t="s">
        <v>13942</v>
      </c>
      <c r="BX573" t="s">
        <v>13946</v>
      </c>
      <c r="BY573" t="s">
        <v>1744</v>
      </c>
      <c r="BZ573" t="s">
        <v>1547</v>
      </c>
      <c r="CA573" t="s">
        <v>1744</v>
      </c>
      <c r="CB573" t="s">
        <v>1547</v>
      </c>
      <c r="CC573"/>
      <c r="CD573" t="s">
        <v>998</v>
      </c>
      <c r="CE573" t="s">
        <v>2799</v>
      </c>
      <c r="CF573" t="s">
        <v>14209</v>
      </c>
      <c r="CG573" t="s">
        <v>14210</v>
      </c>
      <c r="CH573" t="s">
        <v>2799</v>
      </c>
      <c r="CI573" t="s">
        <v>1547</v>
      </c>
      <c r="CJ573" t="s">
        <v>3592</v>
      </c>
      <c r="CK573" t="s">
        <v>1568</v>
      </c>
      <c r="CL573"/>
      <c r="CM573"/>
      <c r="CN573" t="s">
        <v>13480</v>
      </c>
      <c r="CO573" t="s">
        <v>13338</v>
      </c>
      <c r="CP573" t="s">
        <v>13480</v>
      </c>
      <c r="CQ573" t="s">
        <v>13338</v>
      </c>
      <c r="CR573" t="s">
        <v>1547</v>
      </c>
      <c r="CS573">
        <v>8</v>
      </c>
      <c r="CT573" t="s">
        <v>13858</v>
      </c>
      <c r="CU573" t="s">
        <v>13858</v>
      </c>
      <c r="CV573" t="s">
        <v>13858</v>
      </c>
      <c r="CW573" t="s">
        <v>1547</v>
      </c>
      <c r="CX573" t="s">
        <v>1547</v>
      </c>
      <c r="CY573">
        <v>571</v>
      </c>
      <c r="CZ573" t="s">
        <v>8439</v>
      </c>
      <c r="DA573" t="s">
        <v>1547</v>
      </c>
      <c r="DB573" t="s">
        <v>1881</v>
      </c>
      <c r="DC573" t="s">
        <v>1882</v>
      </c>
      <c r="DD573" t="s">
        <v>13336</v>
      </c>
      <c r="DE573" t="s">
        <v>3575</v>
      </c>
      <c r="DF573" t="s">
        <v>13335</v>
      </c>
      <c r="DG573" t="s">
        <v>1547</v>
      </c>
      <c r="DH573" t="s">
        <v>1547</v>
      </c>
      <c r="DI573" t="s">
        <v>1892</v>
      </c>
      <c r="DJ573" t="e">
        <v>#N/A</v>
      </c>
      <c r="DK573"/>
      <c r="DL573" t="s">
        <v>1892</v>
      </c>
      <c r="DM573">
        <v>9</v>
      </c>
      <c r="DN573" t="s">
        <v>1883</v>
      </c>
      <c r="DO573" t="s">
        <v>1568</v>
      </c>
      <c r="DP573" t="b">
        <v>1</v>
      </c>
      <c r="DQ573" t="b">
        <v>0</v>
      </c>
      <c r="DR573" t="b">
        <v>0</v>
      </c>
      <c r="DS573" t="b">
        <v>0</v>
      </c>
      <c r="DT573" t="b">
        <v>0</v>
      </c>
      <c r="DU573" t="b">
        <v>0</v>
      </c>
      <c r="DV573" t="b">
        <v>0</v>
      </c>
      <c r="DW573">
        <v>0</v>
      </c>
      <c r="DX573" t="b">
        <v>0</v>
      </c>
      <c r="DY573" t="b">
        <v>0</v>
      </c>
      <c r="DZ573" t="b">
        <v>0</v>
      </c>
      <c r="EA573" t="b">
        <v>0</v>
      </c>
      <c r="EB573" t="b">
        <v>0</v>
      </c>
      <c r="EC573" t="b">
        <v>0</v>
      </c>
      <c r="ED573" t="b">
        <v>0</v>
      </c>
      <c r="EE573" t="b">
        <v>1</v>
      </c>
      <c r="EF573" t="b">
        <v>0</v>
      </c>
      <c r="EG573" t="b" cm="1">
        <v>0</v>
      </c>
      <c r="EH573" t="b">
        <v>0</v>
      </c>
      <c r="EI573" t="b">
        <v>0</v>
      </c>
      <c r="EJ573" t="b">
        <v>1</v>
      </c>
      <c r="EK573" t="s">
        <v>1956</v>
      </c>
      <c r="EL573">
        <v>1</v>
      </c>
      <c r="EM573">
        <v>11</v>
      </c>
      <c r="EN573" t="b">
        <v>0</v>
      </c>
    </row>
    <row r="574" spans="1:144" ht="15.75">
      <c r="A574"/>
      <c r="B574" t="s">
        <v>1568</v>
      </c>
      <c r="C574" t="s">
        <v>3573</v>
      </c>
      <c r="D574" t="s">
        <v>13307</v>
      </c>
      <c r="E574" t="s">
        <v>13308</v>
      </c>
      <c r="F574" t="s">
        <v>13308</v>
      </c>
      <c r="G574" t="s">
        <v>13309</v>
      </c>
      <c r="H574"/>
      <c r="I574" t="s">
        <v>2799</v>
      </c>
      <c r="J574"/>
      <c r="K574"/>
      <c r="L574"/>
      <c r="M574"/>
      <c r="N574"/>
      <c r="O574" t="s">
        <v>13858</v>
      </c>
      <c r="P574" t="s">
        <v>1568</v>
      </c>
      <c r="Q574" t="s">
        <v>3575</v>
      </c>
      <c r="R574" t="s">
        <v>3592</v>
      </c>
      <c r="S574"/>
      <c r="T574"/>
      <c r="U574" t="s">
        <v>13480</v>
      </c>
      <c r="V574" t="s">
        <v>13310</v>
      </c>
      <c r="W574"/>
      <c r="X574"/>
      <c r="Y574"/>
      <c r="Z574"/>
      <c r="AA574"/>
      <c r="AB574"/>
      <c r="AC574"/>
      <c r="AD574"/>
      <c r="AE574"/>
      <c r="AF574"/>
      <c r="AG574"/>
      <c r="AH574"/>
      <c r="AI574"/>
      <c r="AJ574"/>
      <c r="AK574"/>
      <c r="AL574"/>
      <c r="AM574"/>
      <c r="AN574"/>
      <c r="AO574" s="108" t="s">
        <v>43</v>
      </c>
      <c r="AP574" t="s">
        <v>2848</v>
      </c>
      <c r="AQ574">
        <v>59</v>
      </c>
      <c r="AR574" t="e">
        <v>#N/A</v>
      </c>
      <c r="AS574" t="s">
        <v>3573</v>
      </c>
      <c r="AT574" t="e">
        <v>#N/A</v>
      </c>
      <c r="AU574" t="s">
        <v>13308</v>
      </c>
      <c r="AV574" t="s">
        <v>13892</v>
      </c>
      <c r="AW574" t="s">
        <v>13892</v>
      </c>
      <c r="AX574" t="s">
        <v>1740</v>
      </c>
      <c r="AY574" t="s">
        <v>13893</v>
      </c>
      <c r="AZ574" t="s">
        <v>3575</v>
      </c>
      <c r="BA574" t="s">
        <v>13894</v>
      </c>
      <c r="BB574" t="s">
        <v>2799</v>
      </c>
      <c r="BC574" t="s">
        <v>1547</v>
      </c>
      <c r="BD574" t="s">
        <v>14141</v>
      </c>
      <c r="BE574" t="s">
        <v>13478</v>
      </c>
      <c r="BF574">
        <v>357</v>
      </c>
      <c r="BG574">
        <v>559</v>
      </c>
      <c r="BH574">
        <v>0</v>
      </c>
      <c r="BI574" t="s">
        <v>1547</v>
      </c>
      <c r="BJ574">
        <v>0</v>
      </c>
      <c r="BK574">
        <v>0</v>
      </c>
      <c r="BL574">
        <v>357</v>
      </c>
      <c r="BM574" t="s">
        <v>13897</v>
      </c>
      <c r="BN574" t="s">
        <v>13479</v>
      </c>
      <c r="BO574" t="s">
        <v>14178</v>
      </c>
      <c r="BP574" t="e" cm="1">
        <v>#N/A</v>
      </c>
      <c r="BQ574" t="s">
        <v>1547</v>
      </c>
      <c r="BR574" t="s">
        <v>13858</v>
      </c>
      <c r="BS574">
        <v>120</v>
      </c>
      <c r="BT574" t="s">
        <v>8179</v>
      </c>
      <c r="BU574" t="s">
        <v>15599</v>
      </c>
      <c r="BV574" t="s">
        <v>13307</v>
      </c>
      <c r="BW574" t="s">
        <v>13892</v>
      </c>
      <c r="BX574" t="s">
        <v>1744</v>
      </c>
      <c r="BY574" t="s">
        <v>1744</v>
      </c>
      <c r="BZ574" t="s">
        <v>1547</v>
      </c>
      <c r="CA574" t="s">
        <v>1744</v>
      </c>
      <c r="CB574" t="s">
        <v>1547</v>
      </c>
      <c r="CC574"/>
      <c r="CD574" t="s">
        <v>998</v>
      </c>
      <c r="CE574" t="s">
        <v>2799</v>
      </c>
      <c r="CF574" t="s">
        <v>14211</v>
      </c>
      <c r="CG574" t="s">
        <v>14212</v>
      </c>
      <c r="CH574" t="s">
        <v>2799</v>
      </c>
      <c r="CI574" t="s">
        <v>1547</v>
      </c>
      <c r="CJ574" t="s">
        <v>3592</v>
      </c>
      <c r="CK574" t="s">
        <v>1568</v>
      </c>
      <c r="CL574"/>
      <c r="CM574"/>
      <c r="CN574" t="s">
        <v>13480</v>
      </c>
      <c r="CO574" t="s">
        <v>13310</v>
      </c>
      <c r="CP574" t="s">
        <v>13480</v>
      </c>
      <c r="CQ574" t="s">
        <v>13310</v>
      </c>
      <c r="CR574" t="s">
        <v>1547</v>
      </c>
      <c r="CS574">
        <v>8</v>
      </c>
      <c r="CT574" t="s">
        <v>13858</v>
      </c>
      <c r="CU574" t="s">
        <v>13858</v>
      </c>
      <c r="CV574" t="s">
        <v>13858</v>
      </c>
      <c r="CW574" t="s">
        <v>1547</v>
      </c>
      <c r="CX574" t="s">
        <v>1547</v>
      </c>
      <c r="CY574">
        <v>572</v>
      </c>
      <c r="CZ574" t="s">
        <v>8443</v>
      </c>
      <c r="DA574" t="s">
        <v>1547</v>
      </c>
      <c r="DB574" t="s">
        <v>1881</v>
      </c>
      <c r="DC574" t="s">
        <v>1882</v>
      </c>
      <c r="DD574" t="s">
        <v>13308</v>
      </c>
      <c r="DE574" t="s">
        <v>3575</v>
      </c>
      <c r="DF574" t="s">
        <v>13309</v>
      </c>
      <c r="DG574" t="s">
        <v>1547</v>
      </c>
      <c r="DH574" t="s">
        <v>1547</v>
      </c>
      <c r="DI574" t="s">
        <v>1892</v>
      </c>
      <c r="DJ574" t="e">
        <v>#N/A</v>
      </c>
      <c r="DK574"/>
      <c r="DL574" t="s">
        <v>1892</v>
      </c>
      <c r="DM574">
        <v>9</v>
      </c>
      <c r="DN574" t="s">
        <v>1883</v>
      </c>
      <c r="DO574" t="s">
        <v>1568</v>
      </c>
      <c r="DP574" t="b">
        <v>1</v>
      </c>
      <c r="DQ574" t="b">
        <v>0</v>
      </c>
      <c r="DR574" t="b">
        <v>0</v>
      </c>
      <c r="DS574" t="b">
        <v>0</v>
      </c>
      <c r="DT574" t="b">
        <v>0</v>
      </c>
      <c r="DU574" t="b">
        <v>0</v>
      </c>
      <c r="DV574" t="b">
        <v>0</v>
      </c>
      <c r="DW574">
        <v>0</v>
      </c>
      <c r="DX574" t="b">
        <v>0</v>
      </c>
      <c r="DY574" t="b">
        <v>0</v>
      </c>
      <c r="DZ574" t="b">
        <v>0</v>
      </c>
      <c r="EA574" t="b">
        <v>0</v>
      </c>
      <c r="EB574" t="b">
        <v>0</v>
      </c>
      <c r="EC574" t="b">
        <v>0</v>
      </c>
      <c r="ED574" t="b">
        <v>0</v>
      </c>
      <c r="EE574" t="b">
        <v>1</v>
      </c>
      <c r="EF574" t="b">
        <v>0</v>
      </c>
      <c r="EG574" t="b" cm="1">
        <v>0</v>
      </c>
      <c r="EH574" t="b">
        <v>0</v>
      </c>
      <c r="EI574" t="b">
        <v>0</v>
      </c>
      <c r="EJ574" t="b">
        <v>1</v>
      </c>
      <c r="EK574" t="s">
        <v>1956</v>
      </c>
      <c r="EL574">
        <v>1</v>
      </c>
      <c r="EM574">
        <v>15</v>
      </c>
      <c r="EN574" t="b">
        <v>0</v>
      </c>
    </row>
    <row r="575" spans="1:144" ht="15.75">
      <c r="A575"/>
      <c r="B575" t="s">
        <v>1568</v>
      </c>
      <c r="C575" t="s">
        <v>3573</v>
      </c>
      <c r="D575" t="s">
        <v>3689</v>
      </c>
      <c r="E575" t="s">
        <v>3690</v>
      </c>
      <c r="F575" t="s">
        <v>13346</v>
      </c>
      <c r="G575" t="s">
        <v>3691</v>
      </c>
      <c r="H575"/>
      <c r="I575" t="s">
        <v>2798</v>
      </c>
      <c r="J575"/>
      <c r="K575"/>
      <c r="L575"/>
      <c r="M575"/>
      <c r="N575"/>
      <c r="O575" t="s">
        <v>13858</v>
      </c>
      <c r="P575" t="s">
        <v>1568</v>
      </c>
      <c r="Q575" t="s">
        <v>3575</v>
      </c>
      <c r="R575" t="s">
        <v>3592</v>
      </c>
      <c r="S575"/>
      <c r="T575"/>
      <c r="U575" t="s">
        <v>13480</v>
      </c>
      <c r="V575" t="s">
        <v>13347</v>
      </c>
      <c r="W575"/>
      <c r="X575"/>
      <c r="Y575"/>
      <c r="Z575"/>
      <c r="AA575"/>
      <c r="AB575"/>
      <c r="AC575"/>
      <c r="AD575"/>
      <c r="AE575"/>
      <c r="AF575"/>
      <c r="AG575"/>
      <c r="AH575"/>
      <c r="AI575"/>
      <c r="AJ575"/>
      <c r="AK575"/>
      <c r="AL575"/>
      <c r="AM575"/>
      <c r="AN575"/>
      <c r="AO575" s="108" t="s">
        <v>43</v>
      </c>
      <c r="AP575" t="s">
        <v>2848</v>
      </c>
      <c r="AQ575">
        <v>60</v>
      </c>
      <c r="AR575" t="e">
        <v>#N/A</v>
      </c>
      <c r="AS575" t="s">
        <v>3573</v>
      </c>
      <c r="AT575" t="e">
        <v>#N/A</v>
      </c>
      <c r="AU575" t="s">
        <v>3690</v>
      </c>
      <c r="AV575" t="s">
        <v>7562</v>
      </c>
      <c r="AW575" t="s">
        <v>13961</v>
      </c>
      <c r="AX575" t="s">
        <v>1740</v>
      </c>
      <c r="AY575" t="s">
        <v>7563</v>
      </c>
      <c r="AZ575" t="s">
        <v>3575</v>
      </c>
      <c r="BA575" t="s">
        <v>7564</v>
      </c>
      <c r="BB575" t="s">
        <v>2798</v>
      </c>
      <c r="BC575" t="s">
        <v>1547</v>
      </c>
      <c r="BD575" t="s">
        <v>8049</v>
      </c>
      <c r="BE575" t="s">
        <v>13478</v>
      </c>
      <c r="BF575">
        <v>367</v>
      </c>
      <c r="BG575">
        <v>559</v>
      </c>
      <c r="BH575">
        <v>0</v>
      </c>
      <c r="BI575" t="s">
        <v>1547</v>
      </c>
      <c r="BJ575">
        <v>0</v>
      </c>
      <c r="BK575">
        <v>0</v>
      </c>
      <c r="BL575">
        <v>443</v>
      </c>
      <c r="BM575" t="s">
        <v>7568</v>
      </c>
      <c r="BN575" t="s">
        <v>13479</v>
      </c>
      <c r="BO575" t="s">
        <v>14178</v>
      </c>
      <c r="BP575" t="e" cm="1">
        <v>#N/A</v>
      </c>
      <c r="BQ575" t="s">
        <v>1547</v>
      </c>
      <c r="BR575" t="s">
        <v>13858</v>
      </c>
      <c r="BS575">
        <v>121</v>
      </c>
      <c r="BT575" t="s">
        <v>8183</v>
      </c>
      <c r="BU575" t="s">
        <v>15600</v>
      </c>
      <c r="BV575" t="s">
        <v>3689</v>
      </c>
      <c r="BW575" t="s">
        <v>7562</v>
      </c>
      <c r="BX575" t="s">
        <v>1744</v>
      </c>
      <c r="BY575" t="s">
        <v>1744</v>
      </c>
      <c r="BZ575" t="s">
        <v>1547</v>
      </c>
      <c r="CA575" t="s">
        <v>1744</v>
      </c>
      <c r="CB575" t="s">
        <v>1547</v>
      </c>
      <c r="CC575"/>
      <c r="CD575" t="s">
        <v>998</v>
      </c>
      <c r="CE575" t="s">
        <v>2798</v>
      </c>
      <c r="CF575" t="s">
        <v>14213</v>
      </c>
      <c r="CG575" t="s">
        <v>14214</v>
      </c>
      <c r="CH575" t="s">
        <v>2798</v>
      </c>
      <c r="CI575" t="s">
        <v>1547</v>
      </c>
      <c r="CJ575" t="s">
        <v>3592</v>
      </c>
      <c r="CK575" t="s">
        <v>1568</v>
      </c>
      <c r="CL575"/>
      <c r="CM575"/>
      <c r="CN575" t="s">
        <v>13480</v>
      </c>
      <c r="CO575" t="s">
        <v>13347</v>
      </c>
      <c r="CP575" t="s">
        <v>13480</v>
      </c>
      <c r="CQ575" t="s">
        <v>13347</v>
      </c>
      <c r="CR575" t="s">
        <v>1547</v>
      </c>
      <c r="CS575">
        <v>8</v>
      </c>
      <c r="CT575" t="s">
        <v>13858</v>
      </c>
      <c r="CU575" t="s">
        <v>13858</v>
      </c>
      <c r="CV575" t="s">
        <v>3590</v>
      </c>
      <c r="CW575" t="s">
        <v>1547</v>
      </c>
      <c r="CX575" t="s">
        <v>1547</v>
      </c>
      <c r="CY575">
        <v>573</v>
      </c>
      <c r="CZ575" t="s">
        <v>8447</v>
      </c>
      <c r="DA575" t="s">
        <v>1547</v>
      </c>
      <c r="DB575" t="s">
        <v>1881</v>
      </c>
      <c r="DC575" t="s">
        <v>1882</v>
      </c>
      <c r="DD575" t="s">
        <v>3690</v>
      </c>
      <c r="DE575" t="s">
        <v>3575</v>
      </c>
      <c r="DF575" t="s">
        <v>3691</v>
      </c>
      <c r="DG575" t="s">
        <v>1547</v>
      </c>
      <c r="DH575" t="s">
        <v>1547</v>
      </c>
      <c r="DI575" t="s">
        <v>1892</v>
      </c>
      <c r="DJ575" t="e">
        <v>#N/A</v>
      </c>
      <c r="DK575"/>
      <c r="DL575" t="s">
        <v>1892</v>
      </c>
      <c r="DM575">
        <v>9</v>
      </c>
      <c r="DN575" t="s">
        <v>1883</v>
      </c>
      <c r="DO575" t="s">
        <v>1568</v>
      </c>
      <c r="DP575" t="b">
        <v>1</v>
      </c>
      <c r="DQ575" t="b">
        <v>0</v>
      </c>
      <c r="DR575" t="b">
        <v>0</v>
      </c>
      <c r="DS575" t="b">
        <v>0</v>
      </c>
      <c r="DT575" t="b">
        <v>0</v>
      </c>
      <c r="DU575" t="b">
        <v>0</v>
      </c>
      <c r="DV575" t="b">
        <v>0</v>
      </c>
      <c r="DW575">
        <v>0</v>
      </c>
      <c r="DX575" t="b">
        <v>0</v>
      </c>
      <c r="DY575" t="b">
        <v>0</v>
      </c>
      <c r="DZ575" t="b">
        <v>0</v>
      </c>
      <c r="EA575" t="b">
        <v>0</v>
      </c>
      <c r="EB575" t="b">
        <v>0</v>
      </c>
      <c r="EC575" t="b">
        <v>0</v>
      </c>
      <c r="ED575" t="b">
        <v>1</v>
      </c>
      <c r="EE575" t="b">
        <v>1</v>
      </c>
      <c r="EF575" t="b">
        <v>0</v>
      </c>
      <c r="EG575" t="b" cm="1">
        <v>1</v>
      </c>
      <c r="EH575" t="b">
        <v>0</v>
      </c>
      <c r="EI575" t="b">
        <v>0</v>
      </c>
      <c r="EJ575" t="b">
        <v>1</v>
      </c>
      <c r="EK575" t="s">
        <v>15573</v>
      </c>
      <c r="EL575">
        <v>2</v>
      </c>
      <c r="EM575">
        <v>25</v>
      </c>
      <c r="EN575" t="b">
        <v>0</v>
      </c>
    </row>
    <row r="576" spans="1:144" ht="47.25">
      <c r="A576"/>
      <c r="B576" t="s">
        <v>1568</v>
      </c>
      <c r="C576" t="s">
        <v>3573</v>
      </c>
      <c r="D576" t="s">
        <v>13339</v>
      </c>
      <c r="E576" t="s">
        <v>13340</v>
      </c>
      <c r="F576" t="s">
        <v>13341</v>
      </c>
      <c r="G576" s="109" t="s">
        <v>13342</v>
      </c>
      <c r="H576" t="s">
        <v>3319</v>
      </c>
      <c r="I576" t="s">
        <v>2798</v>
      </c>
      <c r="J576"/>
      <c r="K576"/>
      <c r="L576"/>
      <c r="M576"/>
      <c r="N576"/>
      <c r="O576" t="s">
        <v>13858</v>
      </c>
      <c r="P576" t="s">
        <v>1568</v>
      </c>
      <c r="Q576" t="s">
        <v>3575</v>
      </c>
      <c r="R576" t="s">
        <v>3592</v>
      </c>
      <c r="S576"/>
      <c r="T576"/>
      <c r="U576" t="s">
        <v>13480</v>
      </c>
      <c r="V576" t="s">
        <v>13343</v>
      </c>
      <c r="W576"/>
      <c r="X576"/>
      <c r="Y576"/>
      <c r="Z576"/>
      <c r="AA576"/>
      <c r="AB576"/>
      <c r="AC576"/>
      <c r="AD576"/>
      <c r="AE576"/>
      <c r="AF576"/>
      <c r="AG576"/>
      <c r="AH576"/>
      <c r="AI576"/>
      <c r="AJ576"/>
      <c r="AK576"/>
      <c r="AL576"/>
      <c r="AM576"/>
      <c r="AN576"/>
      <c r="AO576" s="108" t="s">
        <v>43</v>
      </c>
      <c r="AP576" t="s">
        <v>2848</v>
      </c>
      <c r="AQ576">
        <v>61</v>
      </c>
      <c r="AR576" t="e">
        <v>#N/A</v>
      </c>
      <c r="AS576" t="s">
        <v>3573</v>
      </c>
      <c r="AT576" t="e">
        <v>#N/A</v>
      </c>
      <c r="AU576" t="s">
        <v>13340</v>
      </c>
      <c r="AV576" t="s">
        <v>13950</v>
      </c>
      <c r="AW576" t="s">
        <v>13951</v>
      </c>
      <c r="AX576" t="s">
        <v>1740</v>
      </c>
      <c r="AY576" t="s">
        <v>13952</v>
      </c>
      <c r="AZ576" t="s">
        <v>3575</v>
      </c>
      <c r="BA576" t="s">
        <v>13953</v>
      </c>
      <c r="BB576" t="s">
        <v>2798</v>
      </c>
      <c r="BC576" t="s">
        <v>1547</v>
      </c>
      <c r="BD576" t="s">
        <v>14144</v>
      </c>
      <c r="BE576" t="s">
        <v>13478</v>
      </c>
      <c r="BF576">
        <v>365</v>
      </c>
      <c r="BG576">
        <v>559</v>
      </c>
      <c r="BH576">
        <v>0</v>
      </c>
      <c r="BI576" t="s">
        <v>1547</v>
      </c>
      <c r="BJ576">
        <v>0</v>
      </c>
      <c r="BK576">
        <v>0</v>
      </c>
      <c r="BL576">
        <v>365</v>
      </c>
      <c r="BM576" t="s">
        <v>13956</v>
      </c>
      <c r="BN576" t="s">
        <v>13479</v>
      </c>
      <c r="BO576" t="s">
        <v>14178</v>
      </c>
      <c r="BP576" t="e" cm="1">
        <v>#N/A</v>
      </c>
      <c r="BQ576" t="s">
        <v>1547</v>
      </c>
      <c r="BR576" t="s">
        <v>13858</v>
      </c>
      <c r="BS576">
        <v>122</v>
      </c>
      <c r="BT576" t="s">
        <v>8187</v>
      </c>
      <c r="BU576" t="s">
        <v>15601</v>
      </c>
      <c r="BV576" t="s">
        <v>13339</v>
      </c>
      <c r="BW576" t="s">
        <v>13950</v>
      </c>
      <c r="BX576" t="s">
        <v>6416</v>
      </c>
      <c r="BY576" t="s">
        <v>1744</v>
      </c>
      <c r="BZ576" t="s">
        <v>1547</v>
      </c>
      <c r="CA576" t="s">
        <v>1744</v>
      </c>
      <c r="CB576" t="s">
        <v>1547</v>
      </c>
      <c r="CC576"/>
      <c r="CD576" t="s">
        <v>998</v>
      </c>
      <c r="CE576" t="s">
        <v>2798</v>
      </c>
      <c r="CF576" t="s">
        <v>14215</v>
      </c>
      <c r="CG576" t="s">
        <v>14216</v>
      </c>
      <c r="CH576" t="s">
        <v>2798</v>
      </c>
      <c r="CI576" t="s">
        <v>1547</v>
      </c>
      <c r="CJ576" t="s">
        <v>3592</v>
      </c>
      <c r="CK576" t="s">
        <v>1568</v>
      </c>
      <c r="CL576"/>
      <c r="CM576"/>
      <c r="CN576" t="s">
        <v>13480</v>
      </c>
      <c r="CO576" t="s">
        <v>13343</v>
      </c>
      <c r="CP576" t="s">
        <v>13480</v>
      </c>
      <c r="CQ576" t="s">
        <v>13343</v>
      </c>
      <c r="CR576" t="s">
        <v>1547</v>
      </c>
      <c r="CS576">
        <v>8</v>
      </c>
      <c r="CT576" t="s">
        <v>13858</v>
      </c>
      <c r="CU576" t="s">
        <v>13858</v>
      </c>
      <c r="CV576" t="s">
        <v>13858</v>
      </c>
      <c r="CW576" t="s">
        <v>1547</v>
      </c>
      <c r="CX576" t="s">
        <v>1547</v>
      </c>
      <c r="CY576">
        <v>574</v>
      </c>
      <c r="CZ576" t="s">
        <v>8451</v>
      </c>
      <c r="DA576" t="s">
        <v>1547</v>
      </c>
      <c r="DB576" t="s">
        <v>1881</v>
      </c>
      <c r="DC576" t="s">
        <v>1882</v>
      </c>
      <c r="DD576" t="s">
        <v>13340</v>
      </c>
      <c r="DE576" t="s">
        <v>3575</v>
      </c>
      <c r="DF576" t="s">
        <v>13342</v>
      </c>
      <c r="DG576" t="s">
        <v>1547</v>
      </c>
      <c r="DH576" t="s">
        <v>1547</v>
      </c>
      <c r="DI576" t="s">
        <v>1892</v>
      </c>
      <c r="DJ576" t="e">
        <v>#N/A</v>
      </c>
      <c r="DK576"/>
      <c r="DL576" t="s">
        <v>1892</v>
      </c>
      <c r="DM576">
        <v>9</v>
      </c>
      <c r="DN576" t="s">
        <v>1883</v>
      </c>
      <c r="DO576" t="s">
        <v>1568</v>
      </c>
      <c r="DP576" t="b">
        <v>1</v>
      </c>
      <c r="DQ576" t="b">
        <v>0</v>
      </c>
      <c r="DR576" t="b">
        <v>0</v>
      </c>
      <c r="DS576" t="b">
        <v>0</v>
      </c>
      <c r="DT576" t="b">
        <v>0</v>
      </c>
      <c r="DU576" t="b">
        <v>0</v>
      </c>
      <c r="DV576" t="b">
        <v>0</v>
      </c>
      <c r="DW576">
        <v>0</v>
      </c>
      <c r="DX576" t="b">
        <v>0</v>
      </c>
      <c r="DY576" t="b">
        <v>0</v>
      </c>
      <c r="DZ576" t="b">
        <v>0</v>
      </c>
      <c r="EA576" t="b">
        <v>0</v>
      </c>
      <c r="EB576" t="b">
        <v>0</v>
      </c>
      <c r="EC576" t="b">
        <v>0</v>
      </c>
      <c r="ED576" t="b">
        <v>0</v>
      </c>
      <c r="EE576" t="b">
        <v>1</v>
      </c>
      <c r="EF576" t="b">
        <v>0</v>
      </c>
      <c r="EG576" t="b" cm="1">
        <v>1</v>
      </c>
      <c r="EH576" t="b">
        <v>0</v>
      </c>
      <c r="EI576" t="b">
        <v>0</v>
      </c>
      <c r="EJ576" t="b">
        <v>1</v>
      </c>
      <c r="EK576" t="s">
        <v>14132</v>
      </c>
      <c r="EL576">
        <v>2</v>
      </c>
      <c r="EM576">
        <v>28</v>
      </c>
      <c r="EN576" t="b">
        <v>0</v>
      </c>
    </row>
    <row r="577" spans="1:144" ht="126">
      <c r="A577"/>
      <c r="B577" t="s">
        <v>1568</v>
      </c>
      <c r="C577" t="s">
        <v>3573</v>
      </c>
      <c r="D577" t="s">
        <v>14545</v>
      </c>
      <c r="E577" t="s">
        <v>14546</v>
      </c>
      <c r="F577"/>
      <c r="G577" t="s">
        <v>14545</v>
      </c>
      <c r="H577" t="s">
        <v>14545</v>
      </c>
      <c r="I577" t="s">
        <v>1244</v>
      </c>
      <c r="J577"/>
      <c r="K577"/>
      <c r="L577"/>
      <c r="M577"/>
      <c r="N577"/>
      <c r="O577" s="109" t="s">
        <v>13483</v>
      </c>
      <c r="P577" t="s">
        <v>1568</v>
      </c>
      <c r="Q577" t="s">
        <v>3575</v>
      </c>
      <c r="R577" t="s">
        <v>3592</v>
      </c>
      <c r="S577"/>
      <c r="T577"/>
      <c r="U577" t="s">
        <v>14547</v>
      </c>
      <c r="V577"/>
      <c r="W577"/>
      <c r="X577"/>
      <c r="Y577"/>
      <c r="Z577"/>
      <c r="AA577"/>
      <c r="AB577"/>
      <c r="AC577"/>
      <c r="AD577"/>
      <c r="AE577"/>
      <c r="AF577"/>
      <c r="AG577"/>
      <c r="AH577"/>
      <c r="AI577"/>
      <c r="AJ577"/>
      <c r="AK577"/>
      <c r="AL577"/>
      <c r="AM577"/>
      <c r="AN577"/>
      <c r="AO577" s="108" t="s">
        <v>43</v>
      </c>
      <c r="AP577" t="s">
        <v>2848</v>
      </c>
      <c r="AQ577">
        <v>62</v>
      </c>
      <c r="AR577" t="e">
        <v>#N/A</v>
      </c>
      <c r="AS577" t="s">
        <v>3573</v>
      </c>
      <c r="AT577" t="e">
        <v>#N/A</v>
      </c>
      <c r="AU577" t="s">
        <v>14546</v>
      </c>
      <c r="AV577" t="s">
        <v>14720</v>
      </c>
      <c r="AW577" t="s">
        <v>1744</v>
      </c>
      <c r="AX577" t="s">
        <v>1740</v>
      </c>
      <c r="AY577" t="s">
        <v>14721</v>
      </c>
      <c r="AZ577" t="s">
        <v>3575</v>
      </c>
      <c r="BA577" t="s">
        <v>14722</v>
      </c>
      <c r="BB577" t="s">
        <v>1244</v>
      </c>
      <c r="BC577" t="s">
        <v>1547</v>
      </c>
      <c r="BD577" t="s">
        <v>14723</v>
      </c>
      <c r="BE577" t="s">
        <v>14545</v>
      </c>
      <c r="BF577">
        <v>577</v>
      </c>
      <c r="BG577">
        <v>0</v>
      </c>
      <c r="BH577">
        <v>0</v>
      </c>
      <c r="BI577" t="s">
        <v>1547</v>
      </c>
      <c r="BJ577">
        <v>0</v>
      </c>
      <c r="BK577">
        <v>0</v>
      </c>
      <c r="BL577">
        <v>0</v>
      </c>
      <c r="BM577" t="s">
        <v>1547</v>
      </c>
      <c r="BN577" t="s">
        <v>1547</v>
      </c>
      <c r="BO577" t="s">
        <v>1547</v>
      </c>
      <c r="BP577" t="s" cm="1">
        <v>1547</v>
      </c>
      <c r="BQ577" t="s">
        <v>1547</v>
      </c>
      <c r="BR577" t="s">
        <v>13858</v>
      </c>
      <c r="BS577">
        <v>123</v>
      </c>
      <c r="BT577" t="s">
        <v>8191</v>
      </c>
      <c r="BU577" t="s">
        <v>15602</v>
      </c>
      <c r="BV577" t="s">
        <v>14545</v>
      </c>
      <c r="BW577" t="s">
        <v>14720</v>
      </c>
      <c r="BX577" t="s">
        <v>14721</v>
      </c>
      <c r="BY577" t="s">
        <v>1744</v>
      </c>
      <c r="BZ577" t="s">
        <v>1547</v>
      </c>
      <c r="CA577" t="s">
        <v>1744</v>
      </c>
      <c r="CB577" t="s">
        <v>1547</v>
      </c>
      <c r="CC577"/>
      <c r="CD577" t="s">
        <v>998</v>
      </c>
      <c r="CE577" t="s">
        <v>1244</v>
      </c>
      <c r="CF577" t="s">
        <v>14546</v>
      </c>
      <c r="CG577" t="s">
        <v>14720</v>
      </c>
      <c r="CH577" t="s">
        <v>1244</v>
      </c>
      <c r="CI577" t="s">
        <v>1547</v>
      </c>
      <c r="CJ577" t="s">
        <v>3592</v>
      </c>
      <c r="CK577" t="s">
        <v>1568</v>
      </c>
      <c r="CL577"/>
      <c r="CM577"/>
      <c r="CN577" t="s">
        <v>14547</v>
      </c>
      <c r="CO577" t="s">
        <v>1547</v>
      </c>
      <c r="CP577" t="s">
        <v>14547</v>
      </c>
      <c r="CQ577" t="s">
        <v>1547</v>
      </c>
      <c r="CR577" t="s">
        <v>1547</v>
      </c>
      <c r="CS577">
        <v>8</v>
      </c>
      <c r="CT577" t="s">
        <v>13858</v>
      </c>
      <c r="CU577" t="s">
        <v>13858</v>
      </c>
      <c r="CV577" t="s">
        <v>13858</v>
      </c>
      <c r="CW577" t="s">
        <v>1547</v>
      </c>
      <c r="CX577" t="s">
        <v>1547</v>
      </c>
      <c r="CY577">
        <v>575</v>
      </c>
      <c r="CZ577" t="s">
        <v>8455</v>
      </c>
      <c r="DA577" t="s">
        <v>1547</v>
      </c>
      <c r="DB577" t="s">
        <v>1881</v>
      </c>
      <c r="DC577" t="s">
        <v>1882</v>
      </c>
      <c r="DD577" t="s">
        <v>14546</v>
      </c>
      <c r="DE577" t="s">
        <v>3575</v>
      </c>
      <c r="DF577" t="s">
        <v>14545</v>
      </c>
      <c r="DG577" t="s">
        <v>1547</v>
      </c>
      <c r="DH577" t="s">
        <v>1547</v>
      </c>
      <c r="DI577" t="s">
        <v>1892</v>
      </c>
      <c r="DJ577" t="e">
        <v>#N/A</v>
      </c>
      <c r="DK577"/>
      <c r="DL577" t="s">
        <v>1892</v>
      </c>
      <c r="DM577">
        <v>9</v>
      </c>
      <c r="DN577" t="s">
        <v>1883</v>
      </c>
      <c r="DO577" t="s">
        <v>1568</v>
      </c>
      <c r="DP577" t="b">
        <v>1</v>
      </c>
      <c r="DQ577" t="b">
        <v>0</v>
      </c>
      <c r="DR577" t="b">
        <v>1</v>
      </c>
      <c r="DS577" t="b">
        <v>0</v>
      </c>
      <c r="DT577" t="b">
        <v>0</v>
      </c>
      <c r="DU577" t="b">
        <v>0</v>
      </c>
      <c r="DV577" t="b">
        <v>1</v>
      </c>
      <c r="DW577">
        <v>0</v>
      </c>
      <c r="DX577" t="b">
        <v>0</v>
      </c>
      <c r="DY577" t="b">
        <v>0</v>
      </c>
      <c r="DZ577" t="b">
        <v>0</v>
      </c>
      <c r="EA577" t="b">
        <v>0</v>
      </c>
      <c r="EB577" t="b">
        <v>0</v>
      </c>
      <c r="EC577" t="b">
        <v>0</v>
      </c>
      <c r="ED577" t="b">
        <v>0</v>
      </c>
      <c r="EE577" t="b">
        <v>1</v>
      </c>
      <c r="EF577" t="b">
        <v>0</v>
      </c>
      <c r="EG577" t="b" cm="1">
        <v>0</v>
      </c>
      <c r="EH577" t="b">
        <v>0</v>
      </c>
      <c r="EI577" t="b">
        <v>0</v>
      </c>
      <c r="EJ577" t="b">
        <v>1</v>
      </c>
      <c r="EK577" t="s">
        <v>1956</v>
      </c>
      <c r="EL577">
        <v>1</v>
      </c>
      <c r="EM577">
        <v>12</v>
      </c>
      <c r="EN577" t="b">
        <v>0</v>
      </c>
    </row>
    <row r="578" spans="1:144" ht="15.75">
      <c r="A578"/>
      <c r="B578" t="s">
        <v>1568</v>
      </c>
      <c r="C578" t="s">
        <v>3573</v>
      </c>
      <c r="D578" t="s">
        <v>1249</v>
      </c>
      <c r="E578" t="s">
        <v>1248</v>
      </c>
      <c r="F578" t="s">
        <v>1245</v>
      </c>
      <c r="G578" t="s">
        <v>3603</v>
      </c>
      <c r="H578" t="s">
        <v>3604</v>
      </c>
      <c r="I578" t="s">
        <v>2799</v>
      </c>
      <c r="J578"/>
      <c r="K578" t="s">
        <v>902</v>
      </c>
      <c r="L578" t="s">
        <v>3190</v>
      </c>
      <c r="M578" t="s">
        <v>1754</v>
      </c>
      <c r="N578"/>
      <c r="O578" t="s">
        <v>13858</v>
      </c>
      <c r="P578" t="s">
        <v>1568</v>
      </c>
      <c r="Q578" t="s">
        <v>3575</v>
      </c>
      <c r="R578" t="s">
        <v>3592</v>
      </c>
      <c r="S578"/>
      <c r="T578"/>
      <c r="U578" t="s">
        <v>14547</v>
      </c>
      <c r="V578" t="s">
        <v>13126</v>
      </c>
      <c r="W578"/>
      <c r="X578"/>
      <c r="Y578"/>
      <c r="Z578"/>
      <c r="AA578"/>
      <c r="AB578"/>
      <c r="AC578"/>
      <c r="AD578"/>
      <c r="AE578"/>
      <c r="AF578"/>
      <c r="AG578"/>
      <c r="AH578"/>
      <c r="AI578"/>
      <c r="AJ578"/>
      <c r="AK578"/>
      <c r="AL578"/>
      <c r="AM578"/>
      <c r="AN578"/>
      <c r="AO578" s="108" t="s">
        <v>43</v>
      </c>
      <c r="AP578" t="s">
        <v>2848</v>
      </c>
      <c r="AQ578">
        <v>63</v>
      </c>
      <c r="AR578" t="e">
        <v>#N/A</v>
      </c>
      <c r="AS578" t="s">
        <v>3573</v>
      </c>
      <c r="AT578" t="e">
        <v>#N/A</v>
      </c>
      <c r="AU578" t="s">
        <v>1248</v>
      </c>
      <c r="AV578" t="s">
        <v>1751</v>
      </c>
      <c r="AW578" t="s">
        <v>1741</v>
      </c>
      <c r="AX578" t="s">
        <v>1740</v>
      </c>
      <c r="AY578" t="s">
        <v>7320</v>
      </c>
      <c r="AZ578" t="s">
        <v>3575</v>
      </c>
      <c r="BA578" t="s">
        <v>1896</v>
      </c>
      <c r="BB578" t="s">
        <v>2799</v>
      </c>
      <c r="BC578" t="s">
        <v>3190</v>
      </c>
      <c r="BD578" t="s">
        <v>5682</v>
      </c>
      <c r="BE578" t="s">
        <v>14545</v>
      </c>
      <c r="BF578">
        <v>4</v>
      </c>
      <c r="BG578">
        <v>577</v>
      </c>
      <c r="BH578">
        <v>0</v>
      </c>
      <c r="BI578" t="s">
        <v>1547</v>
      </c>
      <c r="BJ578">
        <v>0</v>
      </c>
      <c r="BK578">
        <v>0</v>
      </c>
      <c r="BL578">
        <v>4</v>
      </c>
      <c r="BM578" t="s">
        <v>1750</v>
      </c>
      <c r="BN578" t="s">
        <v>14546</v>
      </c>
      <c r="BO578" t="s">
        <v>14720</v>
      </c>
      <c r="BP578" t="e" cm="1">
        <v>#N/A</v>
      </c>
      <c r="BQ578" t="s">
        <v>1547</v>
      </c>
      <c r="BR578" t="s">
        <v>13858</v>
      </c>
      <c r="BS578">
        <v>124</v>
      </c>
      <c r="BT578" t="s">
        <v>8196</v>
      </c>
      <c r="BU578" t="s">
        <v>15603</v>
      </c>
      <c r="BV578" t="s">
        <v>1249</v>
      </c>
      <c r="BW578" t="s">
        <v>1751</v>
      </c>
      <c r="BX578" t="s">
        <v>7321</v>
      </c>
      <c r="BY578" t="s">
        <v>1744</v>
      </c>
      <c r="BZ578" t="s">
        <v>1547</v>
      </c>
      <c r="CA578" t="s">
        <v>1744</v>
      </c>
      <c r="CB578" t="s">
        <v>1754</v>
      </c>
      <c r="CC578"/>
      <c r="CD578" t="s">
        <v>998</v>
      </c>
      <c r="CE578" t="s">
        <v>2799</v>
      </c>
      <c r="CF578" t="s">
        <v>14724</v>
      </c>
      <c r="CG578" t="s">
        <v>14725</v>
      </c>
      <c r="CH578" t="s">
        <v>2799</v>
      </c>
      <c r="CI578" t="s">
        <v>1547</v>
      </c>
      <c r="CJ578" t="s">
        <v>3592</v>
      </c>
      <c r="CK578" t="s">
        <v>1568</v>
      </c>
      <c r="CL578"/>
      <c r="CM578"/>
      <c r="CN578" t="s">
        <v>14547</v>
      </c>
      <c r="CO578" t="s">
        <v>13126</v>
      </c>
      <c r="CP578" t="s">
        <v>14547</v>
      </c>
      <c r="CQ578" t="s">
        <v>13126</v>
      </c>
      <c r="CR578" t="s">
        <v>1547</v>
      </c>
      <c r="CS578">
        <v>8</v>
      </c>
      <c r="CT578" t="s">
        <v>13858</v>
      </c>
      <c r="CU578" t="s">
        <v>13858</v>
      </c>
      <c r="CV578" t="s">
        <v>1547</v>
      </c>
      <c r="CW578" t="s">
        <v>1547</v>
      </c>
      <c r="CX578" t="s">
        <v>1547</v>
      </c>
      <c r="CY578">
        <v>576</v>
      </c>
      <c r="CZ578" t="s">
        <v>8459</v>
      </c>
      <c r="DA578" t="s">
        <v>1547</v>
      </c>
      <c r="DB578" t="s">
        <v>1881</v>
      </c>
      <c r="DC578" t="s">
        <v>1882</v>
      </c>
      <c r="DD578" t="s">
        <v>1248</v>
      </c>
      <c r="DE578" t="s">
        <v>3575</v>
      </c>
      <c r="DF578" t="s">
        <v>3603</v>
      </c>
      <c r="DG578" t="s">
        <v>1547</v>
      </c>
      <c r="DH578" t="s">
        <v>1547</v>
      </c>
      <c r="DI578" t="s">
        <v>1892</v>
      </c>
      <c r="DJ578" t="e">
        <v>#N/A</v>
      </c>
      <c r="DK578"/>
      <c r="DL578" t="s">
        <v>1892</v>
      </c>
      <c r="DM578">
        <v>9</v>
      </c>
      <c r="DN578" t="s">
        <v>1883</v>
      </c>
      <c r="DO578" t="s">
        <v>1568</v>
      </c>
      <c r="DP578" t="b">
        <v>1</v>
      </c>
      <c r="DQ578" t="b">
        <v>0</v>
      </c>
      <c r="DR578" t="b">
        <v>0</v>
      </c>
      <c r="DS578" t="b">
        <v>0</v>
      </c>
      <c r="DT578" t="b">
        <v>0</v>
      </c>
      <c r="DU578" t="b">
        <v>0</v>
      </c>
      <c r="DV578" t="b">
        <v>0</v>
      </c>
      <c r="DW578">
        <v>0</v>
      </c>
      <c r="DX578" t="b">
        <v>0</v>
      </c>
      <c r="DY578" t="b">
        <v>0</v>
      </c>
      <c r="DZ578" t="b">
        <v>0</v>
      </c>
      <c r="EA578" t="b">
        <v>0</v>
      </c>
      <c r="EB578" t="b">
        <v>0</v>
      </c>
      <c r="EC578" t="b">
        <v>0</v>
      </c>
      <c r="ED578" t="b">
        <v>0</v>
      </c>
      <c r="EE578" t="b">
        <v>0</v>
      </c>
      <c r="EF578" t="b">
        <v>0</v>
      </c>
      <c r="EG578" t="b" cm="1">
        <v>0</v>
      </c>
      <c r="EH578" t="b">
        <v>0</v>
      </c>
      <c r="EI578" t="b">
        <v>0</v>
      </c>
      <c r="EJ578" t="b">
        <v>0</v>
      </c>
      <c r="EK578" t="s">
        <v>1547</v>
      </c>
      <c r="EL578">
        <v>0</v>
      </c>
      <c r="EM578">
        <v>7</v>
      </c>
      <c r="EN578" t="b">
        <v>0</v>
      </c>
    </row>
    <row r="579" spans="1:144" ht="15.75">
      <c r="A579"/>
      <c r="B579" t="s">
        <v>1568</v>
      </c>
      <c r="C579" t="s">
        <v>3573</v>
      </c>
      <c r="D579" t="s">
        <v>1254</v>
      </c>
      <c r="E579" t="s">
        <v>1253</v>
      </c>
      <c r="F579" t="s">
        <v>1278</v>
      </c>
      <c r="G579" t="s">
        <v>1254</v>
      </c>
      <c r="H579" t="s">
        <v>1946</v>
      </c>
      <c r="I579" t="s">
        <v>2799</v>
      </c>
      <c r="J579"/>
      <c r="K579" t="s">
        <v>902</v>
      </c>
      <c r="L579" t="s">
        <v>3190</v>
      </c>
      <c r="M579" t="s">
        <v>1754</v>
      </c>
      <c r="N579"/>
      <c r="O579" t="s">
        <v>13858</v>
      </c>
      <c r="P579" t="s">
        <v>1568</v>
      </c>
      <c r="Q579" t="s">
        <v>3575</v>
      </c>
      <c r="R579" t="s">
        <v>3592</v>
      </c>
      <c r="S579"/>
      <c r="T579"/>
      <c r="U579" t="s">
        <v>14547</v>
      </c>
      <c r="V579" t="s">
        <v>4373</v>
      </c>
      <c r="W579"/>
      <c r="X579"/>
      <c r="Y579"/>
      <c r="Z579"/>
      <c r="AA579"/>
      <c r="AB579"/>
      <c r="AC579"/>
      <c r="AD579"/>
      <c r="AE579"/>
      <c r="AF579"/>
      <c r="AG579"/>
      <c r="AH579"/>
      <c r="AI579"/>
      <c r="AJ579"/>
      <c r="AK579"/>
      <c r="AL579"/>
      <c r="AM579"/>
      <c r="AN579"/>
      <c r="AO579" s="108" t="s">
        <v>43</v>
      </c>
      <c r="AP579" t="s">
        <v>2848</v>
      </c>
      <c r="AQ579">
        <v>64</v>
      </c>
      <c r="AR579" t="e">
        <v>#N/A</v>
      </c>
      <c r="AS579" t="s">
        <v>3573</v>
      </c>
      <c r="AT579" t="e">
        <v>#N/A</v>
      </c>
      <c r="AU579" t="s">
        <v>1253</v>
      </c>
      <c r="AV579" t="s">
        <v>1766</v>
      </c>
      <c r="AW579" t="s">
        <v>1787</v>
      </c>
      <c r="AX579" t="s">
        <v>1740</v>
      </c>
      <c r="AY579" t="s">
        <v>1793</v>
      </c>
      <c r="AZ579" t="s">
        <v>3575</v>
      </c>
      <c r="BA579" t="s">
        <v>1913</v>
      </c>
      <c r="BB579" t="s">
        <v>2799</v>
      </c>
      <c r="BC579" t="s">
        <v>3190</v>
      </c>
      <c r="BD579" t="s">
        <v>7254</v>
      </c>
      <c r="BE579" t="s">
        <v>14545</v>
      </c>
      <c r="BF579">
        <v>343</v>
      </c>
      <c r="BG579">
        <v>577</v>
      </c>
      <c r="BH579">
        <v>0</v>
      </c>
      <c r="BI579" t="s">
        <v>1547</v>
      </c>
      <c r="BJ579">
        <v>0</v>
      </c>
      <c r="BK579">
        <v>0</v>
      </c>
      <c r="BL579">
        <v>515</v>
      </c>
      <c r="BM579" t="s">
        <v>1770</v>
      </c>
      <c r="BN579" t="s">
        <v>14546</v>
      </c>
      <c r="BO579" t="s">
        <v>14720</v>
      </c>
      <c r="BP579" t="e" cm="1">
        <v>#N/A</v>
      </c>
      <c r="BQ579" t="s">
        <v>1547</v>
      </c>
      <c r="BR579" t="s">
        <v>13858</v>
      </c>
      <c r="BS579">
        <v>125</v>
      </c>
      <c r="BT579" t="s">
        <v>8200</v>
      </c>
      <c r="BU579" t="s">
        <v>15604</v>
      </c>
      <c r="BV579" t="s">
        <v>1254</v>
      </c>
      <c r="BW579" t="s">
        <v>1766</v>
      </c>
      <c r="BX579" t="s">
        <v>1794</v>
      </c>
      <c r="BY579" t="s">
        <v>1744</v>
      </c>
      <c r="BZ579" t="s">
        <v>1547</v>
      </c>
      <c r="CA579" t="s">
        <v>1744</v>
      </c>
      <c r="CB579" t="s">
        <v>1754</v>
      </c>
      <c r="CC579"/>
      <c r="CD579" t="s">
        <v>998</v>
      </c>
      <c r="CE579" t="s">
        <v>2799</v>
      </c>
      <c r="CF579" t="s">
        <v>14726</v>
      </c>
      <c r="CG579" t="s">
        <v>14727</v>
      </c>
      <c r="CH579" t="s">
        <v>2799</v>
      </c>
      <c r="CI579" t="s">
        <v>1547</v>
      </c>
      <c r="CJ579" t="s">
        <v>3592</v>
      </c>
      <c r="CK579" t="s">
        <v>1568</v>
      </c>
      <c r="CL579"/>
      <c r="CM579"/>
      <c r="CN579" t="s">
        <v>14547</v>
      </c>
      <c r="CO579" t="s">
        <v>4373</v>
      </c>
      <c r="CP579" t="s">
        <v>14547</v>
      </c>
      <c r="CQ579" t="s">
        <v>4373</v>
      </c>
      <c r="CR579" t="s">
        <v>1547</v>
      </c>
      <c r="CS579">
        <v>8</v>
      </c>
      <c r="CT579" t="s">
        <v>13858</v>
      </c>
      <c r="CU579" t="s">
        <v>13858</v>
      </c>
      <c r="CV579" t="s">
        <v>1547</v>
      </c>
      <c r="CW579" t="s">
        <v>1547</v>
      </c>
      <c r="CX579" t="s">
        <v>1547</v>
      </c>
      <c r="CY579">
        <v>577</v>
      </c>
      <c r="CZ579" t="s">
        <v>8463</v>
      </c>
      <c r="DA579" t="s">
        <v>1547</v>
      </c>
      <c r="DB579" t="s">
        <v>1881</v>
      </c>
      <c r="DC579" t="s">
        <v>1882</v>
      </c>
      <c r="DD579" t="s">
        <v>1253</v>
      </c>
      <c r="DE579" t="s">
        <v>3575</v>
      </c>
      <c r="DF579" t="s">
        <v>1254</v>
      </c>
      <c r="DG579" t="s">
        <v>1547</v>
      </c>
      <c r="DH579" t="s">
        <v>1547</v>
      </c>
      <c r="DI579" t="s">
        <v>1892</v>
      </c>
      <c r="DJ579" t="e">
        <v>#N/A</v>
      </c>
      <c r="DK579"/>
      <c r="DL579" t="s">
        <v>1892</v>
      </c>
      <c r="DM579">
        <v>9</v>
      </c>
      <c r="DN579" t="s">
        <v>1883</v>
      </c>
      <c r="DO579" t="s">
        <v>1568</v>
      </c>
      <c r="DP579" t="b">
        <v>1</v>
      </c>
      <c r="DQ579" t="b">
        <v>0</v>
      </c>
      <c r="DR579" t="b">
        <v>0</v>
      </c>
      <c r="DS579" t="b">
        <v>0</v>
      </c>
      <c r="DT579" t="b">
        <v>0</v>
      </c>
      <c r="DU579" t="b">
        <v>0</v>
      </c>
      <c r="DV579" t="b">
        <v>0</v>
      </c>
      <c r="DW579">
        <v>0</v>
      </c>
      <c r="DX579" t="b">
        <v>0</v>
      </c>
      <c r="DY579" t="b">
        <v>0</v>
      </c>
      <c r="DZ579" t="b">
        <v>0</v>
      </c>
      <c r="EA579" t="b">
        <v>0</v>
      </c>
      <c r="EB579" t="b">
        <v>0</v>
      </c>
      <c r="EC579" t="b">
        <v>1</v>
      </c>
      <c r="ED579" t="b">
        <v>0</v>
      </c>
      <c r="EE579" t="b">
        <v>0</v>
      </c>
      <c r="EF579" t="b">
        <v>0</v>
      </c>
      <c r="EG579" t="b" cm="1">
        <v>0</v>
      </c>
      <c r="EH579" t="b">
        <v>0</v>
      </c>
      <c r="EI579" t="b">
        <v>0</v>
      </c>
      <c r="EJ579" t="b">
        <v>1</v>
      </c>
      <c r="EK579" t="s">
        <v>5327</v>
      </c>
      <c r="EL579">
        <v>0</v>
      </c>
      <c r="EM579">
        <v>7</v>
      </c>
      <c r="EN579" t="b">
        <v>0</v>
      </c>
    </row>
    <row r="580" spans="1:144" ht="15.75">
      <c r="A580"/>
      <c r="B580" t="s">
        <v>1568</v>
      </c>
      <c r="C580" t="s">
        <v>3573</v>
      </c>
      <c r="D580" t="s">
        <v>4307</v>
      </c>
      <c r="E580" t="s">
        <v>4277</v>
      </c>
      <c r="F580" t="s">
        <v>4141</v>
      </c>
      <c r="G580" t="s">
        <v>4307</v>
      </c>
      <c r="H580" t="s">
        <v>4307</v>
      </c>
      <c r="I580" t="s">
        <v>2799</v>
      </c>
      <c r="J580"/>
      <c r="K580"/>
      <c r="L580" t="s">
        <v>1743</v>
      </c>
      <c r="M580" t="s">
        <v>1749</v>
      </c>
      <c r="N580"/>
      <c r="O580" t="s">
        <v>13858</v>
      </c>
      <c r="P580" t="s">
        <v>1568</v>
      </c>
      <c r="Q580" t="s">
        <v>3575</v>
      </c>
      <c r="R580" t="s">
        <v>3592</v>
      </c>
      <c r="S580"/>
      <c r="T580"/>
      <c r="U580" t="s">
        <v>14547</v>
      </c>
      <c r="V580" t="s">
        <v>13278</v>
      </c>
      <c r="W580"/>
      <c r="X580"/>
      <c r="Y580"/>
      <c r="Z580"/>
      <c r="AA580"/>
      <c r="AB580"/>
      <c r="AC580"/>
      <c r="AD580"/>
      <c r="AE580"/>
      <c r="AF580"/>
      <c r="AG580"/>
      <c r="AH580"/>
      <c r="AI580"/>
      <c r="AJ580"/>
      <c r="AK580"/>
      <c r="AL580"/>
      <c r="AM580"/>
      <c r="AN580"/>
      <c r="AO580" s="108" t="s">
        <v>43</v>
      </c>
      <c r="AP580" t="s">
        <v>2848</v>
      </c>
      <c r="AQ580">
        <v>65</v>
      </c>
      <c r="AR580" t="e">
        <v>#N/A</v>
      </c>
      <c r="AS580" t="s">
        <v>3573</v>
      </c>
      <c r="AT580" t="e">
        <v>#N/A</v>
      </c>
      <c r="AU580" t="s">
        <v>4277</v>
      </c>
      <c r="AV580" t="s">
        <v>9895</v>
      </c>
      <c r="AW580" t="s">
        <v>9471</v>
      </c>
      <c r="AX580" t="s">
        <v>1740</v>
      </c>
      <c r="AY580" t="s">
        <v>10126</v>
      </c>
      <c r="AZ580" t="s">
        <v>3575</v>
      </c>
      <c r="BA580" t="s">
        <v>9896</v>
      </c>
      <c r="BB580" t="s">
        <v>2799</v>
      </c>
      <c r="BC580" t="s">
        <v>1743</v>
      </c>
      <c r="BD580" t="s">
        <v>10127</v>
      </c>
      <c r="BE580" t="s">
        <v>14545</v>
      </c>
      <c r="BF580">
        <v>345</v>
      </c>
      <c r="BG580">
        <v>577</v>
      </c>
      <c r="BH580">
        <v>0</v>
      </c>
      <c r="BI580" t="s">
        <v>1547</v>
      </c>
      <c r="BJ580">
        <v>0</v>
      </c>
      <c r="BK580">
        <v>0</v>
      </c>
      <c r="BL580">
        <v>981</v>
      </c>
      <c r="BM580" t="s">
        <v>9897</v>
      </c>
      <c r="BN580" t="s">
        <v>14546</v>
      </c>
      <c r="BO580" t="s">
        <v>14720</v>
      </c>
      <c r="BP580" t="e" cm="1">
        <v>#N/A</v>
      </c>
      <c r="BQ580" t="s">
        <v>1547</v>
      </c>
      <c r="BR580" t="s">
        <v>13858</v>
      </c>
      <c r="BS580">
        <v>126</v>
      </c>
      <c r="BT580" t="s">
        <v>8204</v>
      </c>
      <c r="BU580" t="s">
        <v>15605</v>
      </c>
      <c r="BV580" t="s">
        <v>4307</v>
      </c>
      <c r="BW580" t="s">
        <v>9895</v>
      </c>
      <c r="BX580" t="s">
        <v>10126</v>
      </c>
      <c r="BY580" t="s">
        <v>1744</v>
      </c>
      <c r="BZ580" t="s">
        <v>1547</v>
      </c>
      <c r="CA580" t="s">
        <v>1744</v>
      </c>
      <c r="CB580" t="s">
        <v>1749</v>
      </c>
      <c r="CC580"/>
      <c r="CD580" t="s">
        <v>998</v>
      </c>
      <c r="CE580" t="s">
        <v>2799</v>
      </c>
      <c r="CF580" t="s">
        <v>14728</v>
      </c>
      <c r="CG580" t="s">
        <v>14729</v>
      </c>
      <c r="CH580" t="s">
        <v>2799</v>
      </c>
      <c r="CI580" t="s">
        <v>1547</v>
      </c>
      <c r="CJ580" t="s">
        <v>3592</v>
      </c>
      <c r="CK580" t="s">
        <v>1568</v>
      </c>
      <c r="CL580"/>
      <c r="CM580"/>
      <c r="CN580" t="s">
        <v>14547</v>
      </c>
      <c r="CO580" t="s">
        <v>13278</v>
      </c>
      <c r="CP580" t="s">
        <v>14547</v>
      </c>
      <c r="CQ580" t="s">
        <v>13278</v>
      </c>
      <c r="CR580" t="s">
        <v>1547</v>
      </c>
      <c r="CS580">
        <v>8</v>
      </c>
      <c r="CT580" t="s">
        <v>13858</v>
      </c>
      <c r="CU580" t="s">
        <v>13858</v>
      </c>
      <c r="CV580" t="s">
        <v>1547</v>
      </c>
      <c r="CW580" t="s">
        <v>1547</v>
      </c>
      <c r="CX580" t="s">
        <v>1547</v>
      </c>
      <c r="CY580">
        <v>578</v>
      </c>
      <c r="CZ580" t="s">
        <v>8467</v>
      </c>
      <c r="DA580" t="s">
        <v>1547</v>
      </c>
      <c r="DB580" t="s">
        <v>1881</v>
      </c>
      <c r="DC580" t="s">
        <v>1882</v>
      </c>
      <c r="DD580" t="s">
        <v>4277</v>
      </c>
      <c r="DE580" t="s">
        <v>3575</v>
      </c>
      <c r="DF580" t="s">
        <v>4307</v>
      </c>
      <c r="DG580" t="s">
        <v>1547</v>
      </c>
      <c r="DH580" t="s">
        <v>1547</v>
      </c>
      <c r="DI580" t="s">
        <v>1892</v>
      </c>
      <c r="DJ580" t="e">
        <v>#N/A</v>
      </c>
      <c r="DK580"/>
      <c r="DL580" t="s">
        <v>1892</v>
      </c>
      <c r="DM580">
        <v>9</v>
      </c>
      <c r="DN580" t="s">
        <v>1883</v>
      </c>
      <c r="DO580" t="s">
        <v>1568</v>
      </c>
      <c r="DP580" t="b">
        <v>1</v>
      </c>
      <c r="DQ580" t="b">
        <v>0</v>
      </c>
      <c r="DR580" t="b">
        <v>0</v>
      </c>
      <c r="DS580" t="b">
        <v>0</v>
      </c>
      <c r="DT580" t="b">
        <v>0</v>
      </c>
      <c r="DU580" t="b">
        <v>0</v>
      </c>
      <c r="DV580" t="b">
        <v>0</v>
      </c>
      <c r="DW580">
        <v>0</v>
      </c>
      <c r="DX580" t="b">
        <v>0</v>
      </c>
      <c r="DY580" t="b">
        <v>0</v>
      </c>
      <c r="DZ580" t="b">
        <v>0</v>
      </c>
      <c r="EA580" t="b">
        <v>0</v>
      </c>
      <c r="EB580" t="b">
        <v>0</v>
      </c>
      <c r="EC580" t="b">
        <v>1</v>
      </c>
      <c r="ED580" t="b">
        <v>0</v>
      </c>
      <c r="EE580" t="b">
        <v>0</v>
      </c>
      <c r="EF580" t="b">
        <v>0</v>
      </c>
      <c r="EG580" t="b" cm="1">
        <v>0</v>
      </c>
      <c r="EH580" t="b">
        <v>0</v>
      </c>
      <c r="EI580" t="b">
        <v>0</v>
      </c>
      <c r="EJ580" t="b">
        <v>1</v>
      </c>
      <c r="EK580" t="s">
        <v>5327</v>
      </c>
      <c r="EL580">
        <v>0</v>
      </c>
      <c r="EM580">
        <v>17</v>
      </c>
      <c r="EN580" t="b">
        <v>0</v>
      </c>
    </row>
    <row r="581" spans="1:144" ht="15.75">
      <c r="A581"/>
      <c r="B581" t="s">
        <v>1568</v>
      </c>
      <c r="C581" t="s">
        <v>3573</v>
      </c>
      <c r="D581" t="s">
        <v>3577</v>
      </c>
      <c r="E581" t="s">
        <v>3578</v>
      </c>
      <c r="F581" t="s">
        <v>3579</v>
      </c>
      <c r="G581" t="s">
        <v>3577</v>
      </c>
      <c r="H581" t="s">
        <v>3577</v>
      </c>
      <c r="I581" t="s">
        <v>2799</v>
      </c>
      <c r="J581"/>
      <c r="K581" t="s">
        <v>902</v>
      </c>
      <c r="L581" t="s">
        <v>3190</v>
      </c>
      <c r="M581" t="s">
        <v>1749</v>
      </c>
      <c r="N581"/>
      <c r="O581" t="s">
        <v>13858</v>
      </c>
      <c r="P581" t="s">
        <v>1568</v>
      </c>
      <c r="Q581" t="s">
        <v>3575</v>
      </c>
      <c r="R581" t="s">
        <v>3592</v>
      </c>
      <c r="S581"/>
      <c r="T581"/>
      <c r="U581" t="s">
        <v>14547</v>
      </c>
      <c r="V581" t="s">
        <v>13280</v>
      </c>
      <c r="W581"/>
      <c r="X581"/>
      <c r="Y581"/>
      <c r="Z581"/>
      <c r="AA581"/>
      <c r="AB581"/>
      <c r="AC581"/>
      <c r="AD581"/>
      <c r="AE581"/>
      <c r="AF581"/>
      <c r="AG581"/>
      <c r="AH581"/>
      <c r="AI581"/>
      <c r="AJ581"/>
      <c r="AK581"/>
      <c r="AL581"/>
      <c r="AM581"/>
      <c r="AN581"/>
      <c r="AO581" s="108" t="s">
        <v>43</v>
      </c>
      <c r="AP581" t="s">
        <v>2848</v>
      </c>
      <c r="AQ581">
        <v>66</v>
      </c>
      <c r="AR581" t="e">
        <v>#N/A</v>
      </c>
      <c r="AS581" t="s">
        <v>3573</v>
      </c>
      <c r="AT581" t="e">
        <v>#N/A</v>
      </c>
      <c r="AU581" t="s">
        <v>3578</v>
      </c>
      <c r="AV581" t="s">
        <v>7260</v>
      </c>
      <c r="AW581" t="s">
        <v>7261</v>
      </c>
      <c r="AX581" t="s">
        <v>1740</v>
      </c>
      <c r="AY581" t="s">
        <v>7262</v>
      </c>
      <c r="AZ581" t="s">
        <v>3575</v>
      </c>
      <c r="BA581" t="s">
        <v>7263</v>
      </c>
      <c r="BB581" t="s">
        <v>2799</v>
      </c>
      <c r="BC581" t="s">
        <v>3190</v>
      </c>
      <c r="BD581" t="s">
        <v>7264</v>
      </c>
      <c r="BE581" t="s">
        <v>14545</v>
      </c>
      <c r="BF581">
        <v>346</v>
      </c>
      <c r="BG581">
        <v>577</v>
      </c>
      <c r="BH581">
        <v>0</v>
      </c>
      <c r="BI581" t="s">
        <v>1547</v>
      </c>
      <c r="BJ581">
        <v>0</v>
      </c>
      <c r="BK581">
        <v>0</v>
      </c>
      <c r="BL581">
        <v>395</v>
      </c>
      <c r="BM581" t="s">
        <v>15399</v>
      </c>
      <c r="BN581" t="s">
        <v>14546</v>
      </c>
      <c r="BO581" t="s">
        <v>14720</v>
      </c>
      <c r="BP581" t="e" cm="1">
        <v>#N/A</v>
      </c>
      <c r="BQ581" t="s">
        <v>1547</v>
      </c>
      <c r="BR581" t="s">
        <v>13858</v>
      </c>
      <c r="BS581">
        <v>127</v>
      </c>
      <c r="BT581" t="s">
        <v>8208</v>
      </c>
      <c r="BU581" t="s">
        <v>15606</v>
      </c>
      <c r="BV581" t="s">
        <v>3577</v>
      </c>
      <c r="BW581" t="s">
        <v>7260</v>
      </c>
      <c r="BX581" t="s">
        <v>7262</v>
      </c>
      <c r="BY581" t="s">
        <v>1744</v>
      </c>
      <c r="BZ581" t="s">
        <v>1547</v>
      </c>
      <c r="CA581" t="s">
        <v>1744</v>
      </c>
      <c r="CB581" t="s">
        <v>1749</v>
      </c>
      <c r="CC581"/>
      <c r="CD581" t="s">
        <v>998</v>
      </c>
      <c r="CE581" t="s">
        <v>2799</v>
      </c>
      <c r="CF581" t="s">
        <v>14730</v>
      </c>
      <c r="CG581" t="s">
        <v>14731</v>
      </c>
      <c r="CH581" t="s">
        <v>2799</v>
      </c>
      <c r="CI581" t="s">
        <v>1547</v>
      </c>
      <c r="CJ581" t="s">
        <v>3592</v>
      </c>
      <c r="CK581" t="s">
        <v>1568</v>
      </c>
      <c r="CL581"/>
      <c r="CM581"/>
      <c r="CN581" t="s">
        <v>14547</v>
      </c>
      <c r="CO581" t="s">
        <v>13280</v>
      </c>
      <c r="CP581" t="s">
        <v>14547</v>
      </c>
      <c r="CQ581" t="s">
        <v>13280</v>
      </c>
      <c r="CR581" t="s">
        <v>1547</v>
      </c>
      <c r="CS581">
        <v>8</v>
      </c>
      <c r="CT581" t="s">
        <v>13858</v>
      </c>
      <c r="CU581" t="s">
        <v>13858</v>
      </c>
      <c r="CV581" t="s">
        <v>13858</v>
      </c>
      <c r="CW581" t="s">
        <v>1547</v>
      </c>
      <c r="CX581" t="s">
        <v>1547</v>
      </c>
      <c r="CY581">
        <v>579</v>
      </c>
      <c r="CZ581" t="s">
        <v>8471</v>
      </c>
      <c r="DA581" t="s">
        <v>1547</v>
      </c>
      <c r="DB581" t="s">
        <v>1881</v>
      </c>
      <c r="DC581" t="s">
        <v>1882</v>
      </c>
      <c r="DD581" t="s">
        <v>3578</v>
      </c>
      <c r="DE581" t="s">
        <v>3575</v>
      </c>
      <c r="DF581" t="s">
        <v>3577</v>
      </c>
      <c r="DG581" t="s">
        <v>1547</v>
      </c>
      <c r="DH581" t="s">
        <v>1547</v>
      </c>
      <c r="DI581" t="s">
        <v>1892</v>
      </c>
      <c r="DJ581" t="e">
        <v>#N/A</v>
      </c>
      <c r="DK581"/>
      <c r="DL581" t="s">
        <v>1892</v>
      </c>
      <c r="DM581">
        <v>9</v>
      </c>
      <c r="DN581" t="s">
        <v>1883</v>
      </c>
      <c r="DO581" t="s">
        <v>1568</v>
      </c>
      <c r="DP581" t="b">
        <v>1</v>
      </c>
      <c r="DQ581" t="b">
        <v>0</v>
      </c>
      <c r="DR581" t="b">
        <v>0</v>
      </c>
      <c r="DS581" t="b">
        <v>0</v>
      </c>
      <c r="DT581" t="b">
        <v>0</v>
      </c>
      <c r="DU581" t="b">
        <v>0</v>
      </c>
      <c r="DV581" t="b">
        <v>0</v>
      </c>
      <c r="DW581">
        <v>0</v>
      </c>
      <c r="DX581" t="b">
        <v>0</v>
      </c>
      <c r="DY581" t="b">
        <v>0</v>
      </c>
      <c r="DZ581" t="b">
        <v>0</v>
      </c>
      <c r="EA581" t="b">
        <v>0</v>
      </c>
      <c r="EB581" t="b">
        <v>0</v>
      </c>
      <c r="EC581" t="b">
        <v>0</v>
      </c>
      <c r="ED581" t="b">
        <v>0</v>
      </c>
      <c r="EE581" t="b">
        <v>0</v>
      </c>
      <c r="EF581" t="b">
        <v>0</v>
      </c>
      <c r="EG581" t="b" cm="1">
        <v>0</v>
      </c>
      <c r="EH581" t="b">
        <v>0</v>
      </c>
      <c r="EI581" t="b">
        <v>0</v>
      </c>
      <c r="EJ581" t="b">
        <v>0</v>
      </c>
      <c r="EK581" t="s">
        <v>1547</v>
      </c>
      <c r="EL581">
        <v>0</v>
      </c>
      <c r="EM581">
        <v>15</v>
      </c>
      <c r="EN581" t="b">
        <v>0</v>
      </c>
    </row>
    <row r="582" spans="1:144" ht="15.75">
      <c r="A582"/>
      <c r="B582" t="s">
        <v>1568</v>
      </c>
      <c r="C582" t="s">
        <v>3573</v>
      </c>
      <c r="D582" t="s">
        <v>4132</v>
      </c>
      <c r="E582" t="s">
        <v>4133</v>
      </c>
      <c r="F582" t="s">
        <v>13484</v>
      </c>
      <c r="G582" t="s">
        <v>4132</v>
      </c>
      <c r="H582" t="s">
        <v>4208</v>
      </c>
      <c r="I582" t="s">
        <v>2799</v>
      </c>
      <c r="J582"/>
      <c r="K582"/>
      <c r="L582" t="s">
        <v>1743</v>
      </c>
      <c r="M582" t="s">
        <v>1749</v>
      </c>
      <c r="N582" t="s">
        <v>4209</v>
      </c>
      <c r="O582" t="s">
        <v>13858</v>
      </c>
      <c r="P582" t="s">
        <v>1568</v>
      </c>
      <c r="Q582" t="s">
        <v>3575</v>
      </c>
      <c r="R582" t="s">
        <v>3592</v>
      </c>
      <c r="S582"/>
      <c r="T582"/>
      <c r="U582" t="s">
        <v>14547</v>
      </c>
      <c r="V582" t="s">
        <v>4157</v>
      </c>
      <c r="W582"/>
      <c r="X582"/>
      <c r="Y582"/>
      <c r="Z582"/>
      <c r="AA582"/>
      <c r="AB582"/>
      <c r="AC582"/>
      <c r="AD582"/>
      <c r="AE582"/>
      <c r="AF582"/>
      <c r="AG582"/>
      <c r="AH582"/>
      <c r="AI582"/>
      <c r="AJ582"/>
      <c r="AK582"/>
      <c r="AL582"/>
      <c r="AM582"/>
      <c r="AN582"/>
      <c r="AO582" s="108" t="s">
        <v>43</v>
      </c>
      <c r="AP582" t="s">
        <v>2848</v>
      </c>
      <c r="AQ582">
        <v>67</v>
      </c>
      <c r="AR582" t="e">
        <v>#N/A</v>
      </c>
      <c r="AS582" t="s">
        <v>3573</v>
      </c>
      <c r="AT582" t="e">
        <v>#N/A</v>
      </c>
      <c r="AU582" t="s">
        <v>4133</v>
      </c>
      <c r="AV582" t="s">
        <v>9443</v>
      </c>
      <c r="AW582" t="s">
        <v>14217</v>
      </c>
      <c r="AX582" t="s">
        <v>1740</v>
      </c>
      <c r="AY582" t="s">
        <v>9444</v>
      </c>
      <c r="AZ582" t="s">
        <v>3575</v>
      </c>
      <c r="BA582" t="s">
        <v>9445</v>
      </c>
      <c r="BB582" t="s">
        <v>2799</v>
      </c>
      <c r="BC582" t="s">
        <v>1743</v>
      </c>
      <c r="BD582" t="s">
        <v>9583</v>
      </c>
      <c r="BE582" t="s">
        <v>14545</v>
      </c>
      <c r="BF582">
        <v>348</v>
      </c>
      <c r="BG582">
        <v>577</v>
      </c>
      <c r="BH582">
        <v>0</v>
      </c>
      <c r="BI582" t="s">
        <v>1547</v>
      </c>
      <c r="BJ582">
        <v>0</v>
      </c>
      <c r="BK582">
        <v>0</v>
      </c>
      <c r="BL582">
        <v>951</v>
      </c>
      <c r="BM582" t="s">
        <v>9447</v>
      </c>
      <c r="BN582" t="s">
        <v>14546</v>
      </c>
      <c r="BO582" t="s">
        <v>14720</v>
      </c>
      <c r="BP582" t="e" cm="1">
        <v>#N/A</v>
      </c>
      <c r="BQ582" t="s">
        <v>1547</v>
      </c>
      <c r="BR582" t="s">
        <v>13858</v>
      </c>
      <c r="BS582">
        <v>128</v>
      </c>
      <c r="BT582" t="s">
        <v>8212</v>
      </c>
      <c r="BU582" t="s">
        <v>15607</v>
      </c>
      <c r="BV582" t="s">
        <v>4132</v>
      </c>
      <c r="BW582" t="s">
        <v>9443</v>
      </c>
      <c r="BX582" t="s">
        <v>9738</v>
      </c>
      <c r="BY582" t="s">
        <v>9739</v>
      </c>
      <c r="BZ582" t="s">
        <v>1547</v>
      </c>
      <c r="CA582" t="s">
        <v>1744</v>
      </c>
      <c r="CB582" t="s">
        <v>1749</v>
      </c>
      <c r="CC582"/>
      <c r="CD582" t="s">
        <v>998</v>
      </c>
      <c r="CE582" t="s">
        <v>2799</v>
      </c>
      <c r="CF582" t="s">
        <v>14732</v>
      </c>
      <c r="CG582" t="s">
        <v>14733</v>
      </c>
      <c r="CH582" t="s">
        <v>2799</v>
      </c>
      <c r="CI582" t="s">
        <v>1547</v>
      </c>
      <c r="CJ582" t="s">
        <v>3592</v>
      </c>
      <c r="CK582" t="s">
        <v>1568</v>
      </c>
      <c r="CL582"/>
      <c r="CM582"/>
      <c r="CN582" t="s">
        <v>14547</v>
      </c>
      <c r="CO582" t="s">
        <v>4157</v>
      </c>
      <c r="CP582" t="s">
        <v>14547</v>
      </c>
      <c r="CQ582" t="s">
        <v>4157</v>
      </c>
      <c r="CR582" t="s">
        <v>1547</v>
      </c>
      <c r="CS582">
        <v>8</v>
      </c>
      <c r="CT582" t="s">
        <v>13858</v>
      </c>
      <c r="CU582" t="s">
        <v>13858</v>
      </c>
      <c r="CV582" t="s">
        <v>1547</v>
      </c>
      <c r="CW582" t="s">
        <v>1547</v>
      </c>
      <c r="CX582" t="s">
        <v>1547</v>
      </c>
      <c r="CY582">
        <v>580</v>
      </c>
      <c r="CZ582" t="s">
        <v>8475</v>
      </c>
      <c r="DA582" t="s">
        <v>1547</v>
      </c>
      <c r="DB582" t="s">
        <v>1881</v>
      </c>
      <c r="DC582" t="s">
        <v>1882</v>
      </c>
      <c r="DD582" t="s">
        <v>4133</v>
      </c>
      <c r="DE582" t="s">
        <v>3575</v>
      </c>
      <c r="DF582" t="s">
        <v>4132</v>
      </c>
      <c r="DG582" t="s">
        <v>1547</v>
      </c>
      <c r="DH582" t="s">
        <v>1547</v>
      </c>
      <c r="DI582" t="s">
        <v>1892</v>
      </c>
      <c r="DJ582" t="e">
        <v>#N/A</v>
      </c>
      <c r="DK582"/>
      <c r="DL582" t="s">
        <v>1892</v>
      </c>
      <c r="DM582">
        <v>9</v>
      </c>
      <c r="DN582" t="s">
        <v>1883</v>
      </c>
      <c r="DO582" t="s">
        <v>1568</v>
      </c>
      <c r="DP582" t="b">
        <v>1</v>
      </c>
      <c r="DQ582" t="b">
        <v>0</v>
      </c>
      <c r="DR582" t="b">
        <v>0</v>
      </c>
      <c r="DS582" t="b">
        <v>0</v>
      </c>
      <c r="DT582" t="b">
        <v>0</v>
      </c>
      <c r="DU582" t="b">
        <v>0</v>
      </c>
      <c r="DV582" t="b">
        <v>0</v>
      </c>
      <c r="DW582">
        <v>0</v>
      </c>
      <c r="DX582" t="b">
        <v>0</v>
      </c>
      <c r="DY582" t="b">
        <v>0</v>
      </c>
      <c r="DZ582" t="b">
        <v>0</v>
      </c>
      <c r="EA582" t="b">
        <v>0</v>
      </c>
      <c r="EB582" t="b">
        <v>0</v>
      </c>
      <c r="EC582" t="b">
        <v>0</v>
      </c>
      <c r="ED582" t="b">
        <v>0</v>
      </c>
      <c r="EE582" t="b">
        <v>0</v>
      </c>
      <c r="EF582" t="b">
        <v>0</v>
      </c>
      <c r="EG582" t="b" cm="1">
        <v>0</v>
      </c>
      <c r="EH582" t="b">
        <v>0</v>
      </c>
      <c r="EI582" t="b">
        <v>0</v>
      </c>
      <c r="EJ582" t="b">
        <v>0</v>
      </c>
      <c r="EK582" t="s">
        <v>1547</v>
      </c>
      <c r="EL582">
        <v>0</v>
      </c>
      <c r="EM582">
        <v>18</v>
      </c>
      <c r="EN582" t="b">
        <v>0</v>
      </c>
    </row>
    <row r="583" spans="1:144" ht="15.75">
      <c r="A583"/>
      <c r="B583" t="s">
        <v>1568</v>
      </c>
      <c r="C583" t="s">
        <v>3573</v>
      </c>
      <c r="D583" t="s">
        <v>4134</v>
      </c>
      <c r="E583" t="s">
        <v>4135</v>
      </c>
      <c r="F583" t="s">
        <v>4135</v>
      </c>
      <c r="G583" t="s">
        <v>4134</v>
      </c>
      <c r="H583" t="s">
        <v>4206</v>
      </c>
      <c r="I583" t="s">
        <v>2799</v>
      </c>
      <c r="J583"/>
      <c r="K583"/>
      <c r="L583" t="s">
        <v>1743</v>
      </c>
      <c r="M583" t="s">
        <v>1749</v>
      </c>
      <c r="N583" t="s">
        <v>4207</v>
      </c>
      <c r="O583" t="s">
        <v>13858</v>
      </c>
      <c r="P583" t="s">
        <v>1568</v>
      </c>
      <c r="Q583" t="s">
        <v>3575</v>
      </c>
      <c r="R583" t="s">
        <v>3592</v>
      </c>
      <c r="S583"/>
      <c r="T583"/>
      <c r="U583" t="s">
        <v>14547</v>
      </c>
      <c r="V583" t="s">
        <v>4158</v>
      </c>
      <c r="W583"/>
      <c r="X583"/>
      <c r="Y583"/>
      <c r="Z583"/>
      <c r="AA583"/>
      <c r="AB583"/>
      <c r="AC583"/>
      <c r="AD583"/>
      <c r="AE583"/>
      <c r="AF583"/>
      <c r="AG583"/>
      <c r="AH583"/>
      <c r="AI583"/>
      <c r="AJ583"/>
      <c r="AK583"/>
      <c r="AL583"/>
      <c r="AM583"/>
      <c r="AN583"/>
      <c r="AO583" s="108" t="s">
        <v>43</v>
      </c>
      <c r="AP583" t="s">
        <v>2848</v>
      </c>
      <c r="AQ583">
        <v>68</v>
      </c>
      <c r="AR583" t="e">
        <v>#N/A</v>
      </c>
      <c r="AS583" t="s">
        <v>3573</v>
      </c>
      <c r="AT583" t="e">
        <v>#N/A</v>
      </c>
      <c r="AU583" t="s">
        <v>4135</v>
      </c>
      <c r="AV583" t="s">
        <v>9452</v>
      </c>
      <c r="AW583" t="s">
        <v>9452</v>
      </c>
      <c r="AX583" t="s">
        <v>1740</v>
      </c>
      <c r="AY583" t="s">
        <v>9453</v>
      </c>
      <c r="AZ583" t="s">
        <v>3575</v>
      </c>
      <c r="BA583" t="s">
        <v>9454</v>
      </c>
      <c r="BB583" t="s">
        <v>2799</v>
      </c>
      <c r="BC583" t="s">
        <v>1743</v>
      </c>
      <c r="BD583" t="s">
        <v>9578</v>
      </c>
      <c r="BE583" t="s">
        <v>14545</v>
      </c>
      <c r="BF583">
        <v>347</v>
      </c>
      <c r="BG583">
        <v>577</v>
      </c>
      <c r="BH583">
        <v>0</v>
      </c>
      <c r="BI583" t="s">
        <v>1547</v>
      </c>
      <c r="BJ583">
        <v>0</v>
      </c>
      <c r="BK583">
        <v>0</v>
      </c>
      <c r="BL583">
        <v>950</v>
      </c>
      <c r="BM583" t="s">
        <v>9456</v>
      </c>
      <c r="BN583" t="s">
        <v>14546</v>
      </c>
      <c r="BO583" t="s">
        <v>14720</v>
      </c>
      <c r="BP583" t="e" cm="1">
        <v>#N/A</v>
      </c>
      <c r="BQ583" t="s">
        <v>1547</v>
      </c>
      <c r="BR583" t="s">
        <v>13858</v>
      </c>
      <c r="BS583">
        <v>129</v>
      </c>
      <c r="BT583" t="s">
        <v>8216</v>
      </c>
      <c r="BU583" t="s">
        <v>15608</v>
      </c>
      <c r="BV583" t="s">
        <v>4134</v>
      </c>
      <c r="BW583" t="s">
        <v>9452</v>
      </c>
      <c r="BX583" t="s">
        <v>9732</v>
      </c>
      <c r="BY583" t="s">
        <v>9733</v>
      </c>
      <c r="BZ583" t="s">
        <v>1547</v>
      </c>
      <c r="CA583" t="s">
        <v>1744</v>
      </c>
      <c r="CB583" t="s">
        <v>1749</v>
      </c>
      <c r="CC583"/>
      <c r="CD583" t="s">
        <v>998</v>
      </c>
      <c r="CE583" t="s">
        <v>2799</v>
      </c>
      <c r="CF583" t="s">
        <v>14734</v>
      </c>
      <c r="CG583" t="s">
        <v>14735</v>
      </c>
      <c r="CH583" t="s">
        <v>2799</v>
      </c>
      <c r="CI583" t="s">
        <v>1547</v>
      </c>
      <c r="CJ583" t="s">
        <v>3592</v>
      </c>
      <c r="CK583" t="s">
        <v>1568</v>
      </c>
      <c r="CL583"/>
      <c r="CM583"/>
      <c r="CN583" t="s">
        <v>14547</v>
      </c>
      <c r="CO583" t="s">
        <v>4158</v>
      </c>
      <c r="CP583" t="s">
        <v>14547</v>
      </c>
      <c r="CQ583" t="s">
        <v>4158</v>
      </c>
      <c r="CR583" t="s">
        <v>1547</v>
      </c>
      <c r="CS583">
        <v>8</v>
      </c>
      <c r="CT583" t="s">
        <v>13858</v>
      </c>
      <c r="CU583" t="s">
        <v>13858</v>
      </c>
      <c r="CV583" t="s">
        <v>1547</v>
      </c>
      <c r="CW583" t="s">
        <v>1547</v>
      </c>
      <c r="CX583" t="s">
        <v>1547</v>
      </c>
      <c r="CY583">
        <v>581</v>
      </c>
      <c r="CZ583" t="s">
        <v>8479</v>
      </c>
      <c r="DA583" t="s">
        <v>1547</v>
      </c>
      <c r="DB583" t="s">
        <v>1881</v>
      </c>
      <c r="DC583" t="s">
        <v>1882</v>
      </c>
      <c r="DD583" t="s">
        <v>4135</v>
      </c>
      <c r="DE583" t="s">
        <v>3575</v>
      </c>
      <c r="DF583" t="s">
        <v>4134</v>
      </c>
      <c r="DG583" t="s">
        <v>1547</v>
      </c>
      <c r="DH583" t="s">
        <v>1547</v>
      </c>
      <c r="DI583" t="s">
        <v>1892</v>
      </c>
      <c r="DJ583" t="e">
        <v>#N/A</v>
      </c>
      <c r="DK583"/>
      <c r="DL583" t="s">
        <v>1892</v>
      </c>
      <c r="DM583">
        <v>9</v>
      </c>
      <c r="DN583" t="s">
        <v>1883</v>
      </c>
      <c r="DO583" t="s">
        <v>1568</v>
      </c>
      <c r="DP583" t="b">
        <v>1</v>
      </c>
      <c r="DQ583" t="b">
        <v>0</v>
      </c>
      <c r="DR583" t="b">
        <v>0</v>
      </c>
      <c r="DS583" t="b">
        <v>0</v>
      </c>
      <c r="DT583" t="b">
        <v>0</v>
      </c>
      <c r="DU583" t="b">
        <v>0</v>
      </c>
      <c r="DV583" t="b">
        <v>0</v>
      </c>
      <c r="DW583">
        <v>0</v>
      </c>
      <c r="DX583" t="b">
        <v>0</v>
      </c>
      <c r="DY583" t="b">
        <v>0</v>
      </c>
      <c r="DZ583" t="b">
        <v>0</v>
      </c>
      <c r="EA583" t="b">
        <v>0</v>
      </c>
      <c r="EB583" t="b">
        <v>0</v>
      </c>
      <c r="EC583" t="b">
        <v>0</v>
      </c>
      <c r="ED583" t="b">
        <v>0</v>
      </c>
      <c r="EE583" t="b">
        <v>0</v>
      </c>
      <c r="EF583" t="b">
        <v>0</v>
      </c>
      <c r="EG583" t="b" cm="1">
        <v>0</v>
      </c>
      <c r="EH583" t="b">
        <v>0</v>
      </c>
      <c r="EI583" t="b">
        <v>0</v>
      </c>
      <c r="EJ583" t="b">
        <v>0</v>
      </c>
      <c r="EK583" t="s">
        <v>1547</v>
      </c>
      <c r="EL583">
        <v>0</v>
      </c>
      <c r="EM583">
        <v>14</v>
      </c>
      <c r="EN583" t="b">
        <v>0</v>
      </c>
    </row>
    <row r="584" spans="1:144" ht="15.75">
      <c r="A584"/>
      <c r="B584" t="s">
        <v>1568</v>
      </c>
      <c r="C584" t="s">
        <v>3573</v>
      </c>
      <c r="D584" t="s">
        <v>4609</v>
      </c>
      <c r="E584" t="s">
        <v>4610</v>
      </c>
      <c r="F584" t="s">
        <v>13281</v>
      </c>
      <c r="G584" t="s">
        <v>4612</v>
      </c>
      <c r="H584" t="s">
        <v>4613</v>
      </c>
      <c r="I584" t="s">
        <v>2799</v>
      </c>
      <c r="J584"/>
      <c r="K584"/>
      <c r="L584"/>
      <c r="M584"/>
      <c r="N584"/>
      <c r="O584" t="s">
        <v>13858</v>
      </c>
      <c r="P584" t="s">
        <v>1568</v>
      </c>
      <c r="Q584" t="s">
        <v>3575</v>
      </c>
      <c r="R584" t="s">
        <v>3592</v>
      </c>
      <c r="S584"/>
      <c r="T584"/>
      <c r="U584" t="s">
        <v>14547</v>
      </c>
      <c r="V584" t="s">
        <v>13282</v>
      </c>
      <c r="W584"/>
      <c r="X584"/>
      <c r="Y584"/>
      <c r="Z584"/>
      <c r="AA584"/>
      <c r="AB584"/>
      <c r="AC584"/>
      <c r="AD584"/>
      <c r="AE584"/>
      <c r="AF584"/>
      <c r="AG584"/>
      <c r="AH584"/>
      <c r="AI584"/>
      <c r="AJ584"/>
      <c r="AK584"/>
      <c r="AL584"/>
      <c r="AM584"/>
      <c r="AN584"/>
      <c r="AO584" s="108" t="s">
        <v>43</v>
      </c>
      <c r="AP584" t="s">
        <v>2848</v>
      </c>
      <c r="AQ584">
        <v>69</v>
      </c>
      <c r="AR584" t="e">
        <v>#N/A</v>
      </c>
      <c r="AS584" t="s">
        <v>3573</v>
      </c>
      <c r="AT584" t="e">
        <v>#N/A</v>
      </c>
      <c r="AU584" t="s">
        <v>4610</v>
      </c>
      <c r="AV584" t="s">
        <v>11111</v>
      </c>
      <c r="AW584" t="s">
        <v>13839</v>
      </c>
      <c r="AX584" t="s">
        <v>1740</v>
      </c>
      <c r="AY584" t="s">
        <v>11113</v>
      </c>
      <c r="AZ584" t="s">
        <v>3575</v>
      </c>
      <c r="BA584" t="s">
        <v>11114</v>
      </c>
      <c r="BB584" t="s">
        <v>2799</v>
      </c>
      <c r="BC584" t="s">
        <v>1547</v>
      </c>
      <c r="BD584" t="s">
        <v>14129</v>
      </c>
      <c r="BE584" t="s">
        <v>14545</v>
      </c>
      <c r="BF584">
        <v>349</v>
      </c>
      <c r="BG584">
        <v>577</v>
      </c>
      <c r="BH584">
        <v>0</v>
      </c>
      <c r="BI584" t="s">
        <v>1547</v>
      </c>
      <c r="BJ584">
        <v>0</v>
      </c>
      <c r="BK584">
        <v>0</v>
      </c>
      <c r="BL584">
        <v>1148</v>
      </c>
      <c r="BM584" t="s">
        <v>11111</v>
      </c>
      <c r="BN584" t="s">
        <v>14546</v>
      </c>
      <c r="BO584" t="s">
        <v>14720</v>
      </c>
      <c r="BP584" t="e" cm="1">
        <v>#N/A</v>
      </c>
      <c r="BQ584" t="s">
        <v>1547</v>
      </c>
      <c r="BR584" t="s">
        <v>13858</v>
      </c>
      <c r="BS584">
        <v>130</v>
      </c>
      <c r="BT584" t="s">
        <v>8220</v>
      </c>
      <c r="BU584" t="s">
        <v>15609</v>
      </c>
      <c r="BV584" t="s">
        <v>4609</v>
      </c>
      <c r="BW584" t="s">
        <v>11111</v>
      </c>
      <c r="BX584" t="s">
        <v>11116</v>
      </c>
      <c r="BY584" t="s">
        <v>1744</v>
      </c>
      <c r="BZ584" t="s">
        <v>1547</v>
      </c>
      <c r="CA584" t="s">
        <v>1744</v>
      </c>
      <c r="CB584" t="s">
        <v>1547</v>
      </c>
      <c r="CC584"/>
      <c r="CD584" t="s">
        <v>998</v>
      </c>
      <c r="CE584" t="s">
        <v>2799</v>
      </c>
      <c r="CF584" t="s">
        <v>14736</v>
      </c>
      <c r="CG584" t="s">
        <v>14737</v>
      </c>
      <c r="CH584" t="s">
        <v>2799</v>
      </c>
      <c r="CI584" t="s">
        <v>1547</v>
      </c>
      <c r="CJ584" t="s">
        <v>3592</v>
      </c>
      <c r="CK584" t="s">
        <v>1568</v>
      </c>
      <c r="CL584"/>
      <c r="CM584"/>
      <c r="CN584" t="s">
        <v>14547</v>
      </c>
      <c r="CO584" t="s">
        <v>13282</v>
      </c>
      <c r="CP584" t="s">
        <v>14547</v>
      </c>
      <c r="CQ584" t="s">
        <v>13282</v>
      </c>
      <c r="CR584" t="s">
        <v>1547</v>
      </c>
      <c r="CS584">
        <v>8</v>
      </c>
      <c r="CT584" t="s">
        <v>13858</v>
      </c>
      <c r="CU584" t="s">
        <v>13858</v>
      </c>
      <c r="CV584" t="s">
        <v>1547</v>
      </c>
      <c r="CW584" t="s">
        <v>1547</v>
      </c>
      <c r="CX584" t="s">
        <v>1547</v>
      </c>
      <c r="CY584">
        <v>582</v>
      </c>
      <c r="CZ584" t="s">
        <v>8483</v>
      </c>
      <c r="DA584" t="s">
        <v>1547</v>
      </c>
      <c r="DB584" t="s">
        <v>1881</v>
      </c>
      <c r="DC584" t="s">
        <v>1882</v>
      </c>
      <c r="DD584" t="s">
        <v>4610</v>
      </c>
      <c r="DE584" t="s">
        <v>3575</v>
      </c>
      <c r="DF584" t="s">
        <v>4612</v>
      </c>
      <c r="DG584" t="s">
        <v>1547</v>
      </c>
      <c r="DH584" t="s">
        <v>1547</v>
      </c>
      <c r="DI584" t="s">
        <v>1892</v>
      </c>
      <c r="DJ584" t="e">
        <v>#N/A</v>
      </c>
      <c r="DK584"/>
      <c r="DL584" t="s">
        <v>1892</v>
      </c>
      <c r="DM584">
        <v>9</v>
      </c>
      <c r="DN584" t="s">
        <v>1883</v>
      </c>
      <c r="DO584" t="s">
        <v>1568</v>
      </c>
      <c r="DP584" t="b">
        <v>1</v>
      </c>
      <c r="DQ584" t="b">
        <v>0</v>
      </c>
      <c r="DR584" t="b">
        <v>0</v>
      </c>
      <c r="DS584" t="b">
        <v>0</v>
      </c>
      <c r="DT584" t="b">
        <v>0</v>
      </c>
      <c r="DU584" t="b">
        <v>0</v>
      </c>
      <c r="DV584" t="b">
        <v>0</v>
      </c>
      <c r="DW584">
        <v>0</v>
      </c>
      <c r="DX584" t="b">
        <v>0</v>
      </c>
      <c r="DY584" t="b">
        <v>0</v>
      </c>
      <c r="DZ584" t="b">
        <v>0</v>
      </c>
      <c r="EA584" t="b">
        <v>0</v>
      </c>
      <c r="EB584" t="b">
        <v>0</v>
      </c>
      <c r="EC584" t="b">
        <v>0</v>
      </c>
      <c r="ED584" t="b">
        <v>0</v>
      </c>
      <c r="EE584" t="b">
        <v>1</v>
      </c>
      <c r="EF584" t="b">
        <v>0</v>
      </c>
      <c r="EG584" t="b" cm="1">
        <v>1</v>
      </c>
      <c r="EH584" t="b">
        <v>0</v>
      </c>
      <c r="EI584" t="b">
        <v>0</v>
      </c>
      <c r="EJ584" t="b">
        <v>1</v>
      </c>
      <c r="EK584" t="s">
        <v>14132</v>
      </c>
      <c r="EL584">
        <v>2</v>
      </c>
      <c r="EM584">
        <v>22</v>
      </c>
      <c r="EN584" t="b">
        <v>0</v>
      </c>
    </row>
    <row r="585" spans="1:144" ht="15.75">
      <c r="A585"/>
      <c r="B585" t="s">
        <v>1568</v>
      </c>
      <c r="C585" t="s">
        <v>3573</v>
      </c>
      <c r="D585" t="s">
        <v>13294</v>
      </c>
      <c r="E585" t="s">
        <v>13295</v>
      </c>
      <c r="F585" t="s">
        <v>13295</v>
      </c>
      <c r="G585" t="s">
        <v>13295</v>
      </c>
      <c r="H585" t="s">
        <v>13296</v>
      </c>
      <c r="I585" t="s">
        <v>2799</v>
      </c>
      <c r="J585"/>
      <c r="K585"/>
      <c r="L585"/>
      <c r="M585"/>
      <c r="N585"/>
      <c r="O585" t="s">
        <v>13858</v>
      </c>
      <c r="P585" t="s">
        <v>1568</v>
      </c>
      <c r="Q585" t="s">
        <v>3575</v>
      </c>
      <c r="R585" t="s">
        <v>3592</v>
      </c>
      <c r="S585"/>
      <c r="T585"/>
      <c r="U585" t="s">
        <v>14547</v>
      </c>
      <c r="V585" t="s">
        <v>13297</v>
      </c>
      <c r="W585"/>
      <c r="X585"/>
      <c r="Y585"/>
      <c r="Z585"/>
      <c r="AA585"/>
      <c r="AB585"/>
      <c r="AC585"/>
      <c r="AD585"/>
      <c r="AE585"/>
      <c r="AF585"/>
      <c r="AG585"/>
      <c r="AH585"/>
      <c r="AI585"/>
      <c r="AJ585"/>
      <c r="AK585"/>
      <c r="AL585"/>
      <c r="AM585"/>
      <c r="AN585"/>
      <c r="AO585" s="108" t="s">
        <v>43</v>
      </c>
      <c r="AP585" t="s">
        <v>2848</v>
      </c>
      <c r="AQ585">
        <v>70</v>
      </c>
      <c r="AR585" t="e">
        <v>#N/A</v>
      </c>
      <c r="AS585" t="s">
        <v>3573</v>
      </c>
      <c r="AT585" t="e">
        <v>#N/A</v>
      </c>
      <c r="AU585" t="s">
        <v>13295</v>
      </c>
      <c r="AV585" t="s">
        <v>13869</v>
      </c>
      <c r="AW585" t="s">
        <v>13869</v>
      </c>
      <c r="AX585" t="s">
        <v>1740</v>
      </c>
      <c r="AY585" t="s">
        <v>13869</v>
      </c>
      <c r="AZ585" t="s">
        <v>3575</v>
      </c>
      <c r="BA585" t="s">
        <v>13870</v>
      </c>
      <c r="BB585" t="s">
        <v>2799</v>
      </c>
      <c r="BC585" t="s">
        <v>1547</v>
      </c>
      <c r="BD585" t="s">
        <v>14133</v>
      </c>
      <c r="BE585" t="s">
        <v>14545</v>
      </c>
      <c r="BF585">
        <v>354</v>
      </c>
      <c r="BG585">
        <v>577</v>
      </c>
      <c r="BH585">
        <v>0</v>
      </c>
      <c r="BI585" t="s">
        <v>1547</v>
      </c>
      <c r="BJ585">
        <v>0</v>
      </c>
      <c r="BK585">
        <v>0</v>
      </c>
      <c r="BL585">
        <v>354</v>
      </c>
      <c r="BM585" t="s">
        <v>13874</v>
      </c>
      <c r="BN585" t="s">
        <v>14546</v>
      </c>
      <c r="BO585" t="s">
        <v>14720</v>
      </c>
      <c r="BP585" t="e" cm="1">
        <v>#N/A</v>
      </c>
      <c r="BQ585" t="s">
        <v>1547</v>
      </c>
      <c r="BR585" t="s">
        <v>13858</v>
      </c>
      <c r="BS585">
        <v>131</v>
      </c>
      <c r="BT585" t="s">
        <v>8224</v>
      </c>
      <c r="BU585" t="s">
        <v>15610</v>
      </c>
      <c r="BV585" t="s">
        <v>13294</v>
      </c>
      <c r="BW585" t="s">
        <v>13869</v>
      </c>
      <c r="BX585" t="s">
        <v>13872</v>
      </c>
      <c r="BY585" t="s">
        <v>1744</v>
      </c>
      <c r="BZ585" t="s">
        <v>1547</v>
      </c>
      <c r="CA585" t="s">
        <v>1744</v>
      </c>
      <c r="CB585" t="s">
        <v>1547</v>
      </c>
      <c r="CC585"/>
      <c r="CD585" t="s">
        <v>998</v>
      </c>
      <c r="CE585" t="s">
        <v>2799</v>
      </c>
      <c r="CF585" t="s">
        <v>14738</v>
      </c>
      <c r="CG585" t="s">
        <v>14739</v>
      </c>
      <c r="CH585" t="s">
        <v>2799</v>
      </c>
      <c r="CI585" t="s">
        <v>1547</v>
      </c>
      <c r="CJ585" t="s">
        <v>3592</v>
      </c>
      <c r="CK585" t="s">
        <v>1568</v>
      </c>
      <c r="CL585"/>
      <c r="CM585"/>
      <c r="CN585" t="s">
        <v>14547</v>
      </c>
      <c r="CO585" t="s">
        <v>13297</v>
      </c>
      <c r="CP585" t="s">
        <v>14547</v>
      </c>
      <c r="CQ585" t="s">
        <v>13297</v>
      </c>
      <c r="CR585" t="s">
        <v>1547</v>
      </c>
      <c r="CS585">
        <v>8</v>
      </c>
      <c r="CT585" t="s">
        <v>13858</v>
      </c>
      <c r="CU585" t="s">
        <v>13858</v>
      </c>
      <c r="CV585" t="s">
        <v>13858</v>
      </c>
      <c r="CW585" t="s">
        <v>1547</v>
      </c>
      <c r="CX585" t="s">
        <v>1547</v>
      </c>
      <c r="CY585">
        <v>583</v>
      </c>
      <c r="CZ585" t="s">
        <v>8489</v>
      </c>
      <c r="DA585" t="s">
        <v>1547</v>
      </c>
      <c r="DB585" t="s">
        <v>1881</v>
      </c>
      <c r="DC585" t="s">
        <v>1882</v>
      </c>
      <c r="DD585" t="s">
        <v>13295</v>
      </c>
      <c r="DE585" t="s">
        <v>3575</v>
      </c>
      <c r="DF585" t="s">
        <v>13295</v>
      </c>
      <c r="DG585" t="s">
        <v>1547</v>
      </c>
      <c r="DH585" t="s">
        <v>1547</v>
      </c>
      <c r="DI585" t="s">
        <v>1892</v>
      </c>
      <c r="DJ585" t="e">
        <v>#N/A</v>
      </c>
      <c r="DK585"/>
      <c r="DL585" t="s">
        <v>1892</v>
      </c>
      <c r="DM585">
        <v>9</v>
      </c>
      <c r="DN585" t="s">
        <v>1883</v>
      </c>
      <c r="DO585" t="s">
        <v>1568</v>
      </c>
      <c r="DP585" t="b">
        <v>1</v>
      </c>
      <c r="DQ585" t="b">
        <v>0</v>
      </c>
      <c r="DR585" t="b">
        <v>0</v>
      </c>
      <c r="DS585" t="b">
        <v>0</v>
      </c>
      <c r="DT585" t="b">
        <v>0</v>
      </c>
      <c r="DU585" t="b">
        <v>0</v>
      </c>
      <c r="DV585" t="b">
        <v>0</v>
      </c>
      <c r="DW585">
        <v>0</v>
      </c>
      <c r="DX585" t="b">
        <v>0</v>
      </c>
      <c r="DY585" t="b">
        <v>0</v>
      </c>
      <c r="DZ585" t="b">
        <v>0</v>
      </c>
      <c r="EA585" t="b">
        <v>0</v>
      </c>
      <c r="EB585" t="b">
        <v>0</v>
      </c>
      <c r="EC585" t="b">
        <v>0</v>
      </c>
      <c r="ED585" t="b">
        <v>0</v>
      </c>
      <c r="EE585" t="b">
        <v>1</v>
      </c>
      <c r="EF585" t="b">
        <v>0</v>
      </c>
      <c r="EG585" t="b" cm="1">
        <v>1</v>
      </c>
      <c r="EH585" t="b">
        <v>0</v>
      </c>
      <c r="EI585" t="b">
        <v>0</v>
      </c>
      <c r="EJ585" t="b">
        <v>1</v>
      </c>
      <c r="EK585" t="s">
        <v>14132</v>
      </c>
      <c r="EL585">
        <v>2</v>
      </c>
      <c r="EM585">
        <v>12</v>
      </c>
      <c r="EN585" t="b">
        <v>0</v>
      </c>
    </row>
    <row r="586" spans="1:144" ht="15.75">
      <c r="A586"/>
      <c r="B586" t="s">
        <v>1568</v>
      </c>
      <c r="C586" t="s">
        <v>3573</v>
      </c>
      <c r="D586" t="s">
        <v>4117</v>
      </c>
      <c r="E586" t="s">
        <v>4118</v>
      </c>
      <c r="F586" t="s">
        <v>4118</v>
      </c>
      <c r="G586" t="s">
        <v>4204</v>
      </c>
      <c r="H586" t="s">
        <v>4205</v>
      </c>
      <c r="I586" t="s">
        <v>2799</v>
      </c>
      <c r="J586"/>
      <c r="K586"/>
      <c r="L586" t="s">
        <v>1743</v>
      </c>
      <c r="M586" t="s">
        <v>1749</v>
      </c>
      <c r="N586"/>
      <c r="O586" t="s">
        <v>13858</v>
      </c>
      <c r="P586" t="s">
        <v>1568</v>
      </c>
      <c r="Q586" t="s">
        <v>3575</v>
      </c>
      <c r="R586" t="s">
        <v>3592</v>
      </c>
      <c r="S586"/>
      <c r="T586"/>
      <c r="U586" t="s">
        <v>14547</v>
      </c>
      <c r="V586" t="s">
        <v>4155</v>
      </c>
      <c r="W586"/>
      <c r="X586"/>
      <c r="Y586"/>
      <c r="Z586"/>
      <c r="AA586"/>
      <c r="AB586"/>
      <c r="AC586"/>
      <c r="AD586"/>
      <c r="AE586"/>
      <c r="AF586"/>
      <c r="AG586"/>
      <c r="AH586"/>
      <c r="AI586"/>
      <c r="AJ586"/>
      <c r="AK586"/>
      <c r="AL586"/>
      <c r="AM586"/>
      <c r="AN586"/>
      <c r="AO586" s="108" t="s">
        <v>43</v>
      </c>
      <c r="AP586" t="s">
        <v>2848</v>
      </c>
      <c r="AQ586">
        <v>71</v>
      </c>
      <c r="AR586" t="e">
        <v>#N/A</v>
      </c>
      <c r="AS586" t="s">
        <v>3573</v>
      </c>
      <c r="AT586" t="e">
        <v>#N/A</v>
      </c>
      <c r="AU586" t="s">
        <v>4118</v>
      </c>
      <c r="AV586" t="s">
        <v>9387</v>
      </c>
      <c r="AW586" t="s">
        <v>9387</v>
      </c>
      <c r="AX586" t="s">
        <v>1740</v>
      </c>
      <c r="AY586" t="s">
        <v>9725</v>
      </c>
      <c r="AZ586" t="s">
        <v>3575</v>
      </c>
      <c r="BA586" t="s">
        <v>9389</v>
      </c>
      <c r="BB586" t="s">
        <v>2799</v>
      </c>
      <c r="BC586" t="s">
        <v>1743</v>
      </c>
      <c r="BD586" t="s">
        <v>9568</v>
      </c>
      <c r="BE586" t="s">
        <v>14545</v>
      </c>
      <c r="BF586">
        <v>350</v>
      </c>
      <c r="BG586">
        <v>577</v>
      </c>
      <c r="BH586">
        <v>0</v>
      </c>
      <c r="BI586" t="s">
        <v>1547</v>
      </c>
      <c r="BJ586">
        <v>0</v>
      </c>
      <c r="BK586">
        <v>0</v>
      </c>
      <c r="BL586">
        <v>949</v>
      </c>
      <c r="BM586" t="s">
        <v>9391</v>
      </c>
      <c r="BN586" t="s">
        <v>14546</v>
      </c>
      <c r="BO586" t="s">
        <v>14720</v>
      </c>
      <c r="BP586" t="e" cm="1">
        <v>#N/A</v>
      </c>
      <c r="BQ586" t="s">
        <v>1547</v>
      </c>
      <c r="BR586" t="s">
        <v>13858</v>
      </c>
      <c r="BS586">
        <v>132</v>
      </c>
      <c r="BT586" t="s">
        <v>8228</v>
      </c>
      <c r="BU586" t="s">
        <v>15611</v>
      </c>
      <c r="BV586" t="s">
        <v>4117</v>
      </c>
      <c r="BW586" t="s">
        <v>9387</v>
      </c>
      <c r="BX586" t="s">
        <v>9727</v>
      </c>
      <c r="BY586" t="s">
        <v>1744</v>
      </c>
      <c r="BZ586" t="s">
        <v>1547</v>
      </c>
      <c r="CA586" t="s">
        <v>1744</v>
      </c>
      <c r="CB586" t="s">
        <v>1749</v>
      </c>
      <c r="CC586"/>
      <c r="CD586" t="s">
        <v>998</v>
      </c>
      <c r="CE586" t="s">
        <v>2799</v>
      </c>
      <c r="CF586" t="s">
        <v>14740</v>
      </c>
      <c r="CG586" t="s">
        <v>14741</v>
      </c>
      <c r="CH586" t="s">
        <v>2799</v>
      </c>
      <c r="CI586" t="s">
        <v>1547</v>
      </c>
      <c r="CJ586" t="s">
        <v>3592</v>
      </c>
      <c r="CK586" t="s">
        <v>1568</v>
      </c>
      <c r="CL586"/>
      <c r="CM586"/>
      <c r="CN586" t="s">
        <v>14547</v>
      </c>
      <c r="CO586" t="s">
        <v>4155</v>
      </c>
      <c r="CP586" t="s">
        <v>14547</v>
      </c>
      <c r="CQ586" t="s">
        <v>4155</v>
      </c>
      <c r="CR586" t="s">
        <v>1547</v>
      </c>
      <c r="CS586">
        <v>8</v>
      </c>
      <c r="CT586" t="s">
        <v>13858</v>
      </c>
      <c r="CU586" t="s">
        <v>13858</v>
      </c>
      <c r="CV586" t="s">
        <v>1547</v>
      </c>
      <c r="CW586" t="s">
        <v>1547</v>
      </c>
      <c r="CX586" t="s">
        <v>1547</v>
      </c>
      <c r="CY586">
        <v>584</v>
      </c>
      <c r="CZ586" t="s">
        <v>8493</v>
      </c>
      <c r="DA586" t="s">
        <v>1547</v>
      </c>
      <c r="DB586" t="s">
        <v>1881</v>
      </c>
      <c r="DC586" t="s">
        <v>1882</v>
      </c>
      <c r="DD586" t="s">
        <v>4118</v>
      </c>
      <c r="DE586" t="s">
        <v>3575</v>
      </c>
      <c r="DF586" t="s">
        <v>4204</v>
      </c>
      <c r="DG586" t="s">
        <v>1547</v>
      </c>
      <c r="DH586" t="s">
        <v>1547</v>
      </c>
      <c r="DI586" t="s">
        <v>1892</v>
      </c>
      <c r="DJ586" t="e">
        <v>#N/A</v>
      </c>
      <c r="DK586"/>
      <c r="DL586" t="s">
        <v>1892</v>
      </c>
      <c r="DM586">
        <v>9</v>
      </c>
      <c r="DN586" t="s">
        <v>1883</v>
      </c>
      <c r="DO586" t="s">
        <v>1568</v>
      </c>
      <c r="DP586" t="b">
        <v>1</v>
      </c>
      <c r="DQ586" t="b">
        <v>0</v>
      </c>
      <c r="DR586" t="b">
        <v>0</v>
      </c>
      <c r="DS586" t="b">
        <v>0</v>
      </c>
      <c r="DT586" t="b">
        <v>0</v>
      </c>
      <c r="DU586" t="b">
        <v>0</v>
      </c>
      <c r="DV586" t="b">
        <v>0</v>
      </c>
      <c r="DW586">
        <v>0</v>
      </c>
      <c r="DX586" t="b">
        <v>0</v>
      </c>
      <c r="DY586" t="b">
        <v>0</v>
      </c>
      <c r="DZ586" t="b">
        <v>0</v>
      </c>
      <c r="EA586" t="b">
        <v>0</v>
      </c>
      <c r="EB586" t="b">
        <v>0</v>
      </c>
      <c r="EC586" t="b">
        <v>0</v>
      </c>
      <c r="ED586" t="b">
        <v>0</v>
      </c>
      <c r="EE586" t="b">
        <v>0</v>
      </c>
      <c r="EF586" t="b">
        <v>0</v>
      </c>
      <c r="EG586" t="b" cm="1">
        <v>0</v>
      </c>
      <c r="EH586" t="b">
        <v>0</v>
      </c>
      <c r="EI586" t="b">
        <v>0</v>
      </c>
      <c r="EJ586" t="b">
        <v>0</v>
      </c>
      <c r="EK586" t="s">
        <v>1547</v>
      </c>
      <c r="EL586">
        <v>0</v>
      </c>
      <c r="EM586">
        <v>21</v>
      </c>
      <c r="EN586" t="b">
        <v>0</v>
      </c>
    </row>
    <row r="587" spans="1:144" ht="15.75">
      <c r="A587"/>
      <c r="B587" t="s">
        <v>1568</v>
      </c>
      <c r="C587" t="s">
        <v>3573</v>
      </c>
      <c r="D587" t="s">
        <v>13298</v>
      </c>
      <c r="E587" t="s">
        <v>13299</v>
      </c>
      <c r="F587" t="s">
        <v>13300</v>
      </c>
      <c r="G587" t="s">
        <v>13299</v>
      </c>
      <c r="H587" t="s">
        <v>13301</v>
      </c>
      <c r="I587" t="s">
        <v>2799</v>
      </c>
      <c r="J587"/>
      <c r="K587" t="s">
        <v>902</v>
      </c>
      <c r="L587" t="s">
        <v>3190</v>
      </c>
      <c r="M587" t="s">
        <v>1749</v>
      </c>
      <c r="N587"/>
      <c r="O587" t="s">
        <v>13858</v>
      </c>
      <c r="P587" t="s">
        <v>1568</v>
      </c>
      <c r="Q587" t="s">
        <v>3575</v>
      </c>
      <c r="R587" t="s">
        <v>3592</v>
      </c>
      <c r="S587"/>
      <c r="T587"/>
      <c r="U587" t="s">
        <v>14547</v>
      </c>
      <c r="V587" t="s">
        <v>13302</v>
      </c>
      <c r="W587"/>
      <c r="X587"/>
      <c r="Y587"/>
      <c r="Z587"/>
      <c r="AA587"/>
      <c r="AB587"/>
      <c r="AC587"/>
      <c r="AD587"/>
      <c r="AE587"/>
      <c r="AF587"/>
      <c r="AG587"/>
      <c r="AH587"/>
      <c r="AI587"/>
      <c r="AJ587"/>
      <c r="AK587"/>
      <c r="AL587"/>
      <c r="AM587"/>
      <c r="AN587"/>
      <c r="AO587" s="108" t="s">
        <v>43</v>
      </c>
      <c r="AP587" t="s">
        <v>2848</v>
      </c>
      <c r="AQ587">
        <v>72</v>
      </c>
      <c r="AR587" t="e">
        <v>#N/A</v>
      </c>
      <c r="AS587" t="s">
        <v>3573</v>
      </c>
      <c r="AT587" t="e">
        <v>#N/A</v>
      </c>
      <c r="AU587" t="s">
        <v>13299</v>
      </c>
      <c r="AV587" t="s">
        <v>13876</v>
      </c>
      <c r="AW587" t="s">
        <v>13877</v>
      </c>
      <c r="AX587" t="s">
        <v>1740</v>
      </c>
      <c r="AY587" t="s">
        <v>13876</v>
      </c>
      <c r="AZ587" t="s">
        <v>3575</v>
      </c>
      <c r="BA587" t="s">
        <v>13878</v>
      </c>
      <c r="BB587" t="s">
        <v>2799</v>
      </c>
      <c r="BC587" t="s">
        <v>3190</v>
      </c>
      <c r="BD587" t="s">
        <v>14138</v>
      </c>
      <c r="BE587" t="s">
        <v>14545</v>
      </c>
      <c r="BF587">
        <v>355</v>
      </c>
      <c r="BG587">
        <v>577</v>
      </c>
      <c r="BH587">
        <v>0</v>
      </c>
      <c r="BI587" t="s">
        <v>1547</v>
      </c>
      <c r="BJ587">
        <v>0</v>
      </c>
      <c r="BK587">
        <v>0</v>
      </c>
      <c r="BL587">
        <v>355</v>
      </c>
      <c r="BM587" t="s">
        <v>13882</v>
      </c>
      <c r="BN587" t="s">
        <v>14546</v>
      </c>
      <c r="BO587" t="s">
        <v>14720</v>
      </c>
      <c r="BP587" t="e" cm="1">
        <v>#N/A</v>
      </c>
      <c r="BQ587" t="s">
        <v>1547</v>
      </c>
      <c r="BR587" t="s">
        <v>13858</v>
      </c>
      <c r="BS587">
        <v>133</v>
      </c>
      <c r="BT587" t="s">
        <v>8236</v>
      </c>
      <c r="BU587" t="s">
        <v>15612</v>
      </c>
      <c r="BV587" t="s">
        <v>13298</v>
      </c>
      <c r="BW587" t="s">
        <v>13876</v>
      </c>
      <c r="BX587" t="s">
        <v>13880</v>
      </c>
      <c r="BY587" t="s">
        <v>1744</v>
      </c>
      <c r="BZ587" t="s">
        <v>1547</v>
      </c>
      <c r="CA587" t="s">
        <v>1744</v>
      </c>
      <c r="CB587" t="s">
        <v>1749</v>
      </c>
      <c r="CC587"/>
      <c r="CD587" t="s">
        <v>998</v>
      </c>
      <c r="CE587" t="s">
        <v>2799</v>
      </c>
      <c r="CF587" t="s">
        <v>14742</v>
      </c>
      <c r="CG587" t="s">
        <v>14743</v>
      </c>
      <c r="CH587" t="s">
        <v>2799</v>
      </c>
      <c r="CI587" t="s">
        <v>1547</v>
      </c>
      <c r="CJ587" t="s">
        <v>3592</v>
      </c>
      <c r="CK587" t="s">
        <v>1568</v>
      </c>
      <c r="CL587"/>
      <c r="CM587"/>
      <c r="CN587" t="s">
        <v>14547</v>
      </c>
      <c r="CO587" t="s">
        <v>13302</v>
      </c>
      <c r="CP587" t="s">
        <v>14547</v>
      </c>
      <c r="CQ587" t="s">
        <v>13302</v>
      </c>
      <c r="CR587" t="s">
        <v>1547</v>
      </c>
      <c r="CS587">
        <v>8</v>
      </c>
      <c r="CT587" t="s">
        <v>13858</v>
      </c>
      <c r="CU587" t="s">
        <v>13858</v>
      </c>
      <c r="CV587" t="s">
        <v>13858</v>
      </c>
      <c r="CW587" t="s">
        <v>1547</v>
      </c>
      <c r="CX587" t="s">
        <v>1547</v>
      </c>
      <c r="CY587">
        <v>585</v>
      </c>
      <c r="CZ587" t="s">
        <v>8497</v>
      </c>
      <c r="DA587" t="s">
        <v>1547</v>
      </c>
      <c r="DB587" t="s">
        <v>1881</v>
      </c>
      <c r="DC587" t="s">
        <v>1882</v>
      </c>
      <c r="DD587" t="s">
        <v>13299</v>
      </c>
      <c r="DE587" t="s">
        <v>3575</v>
      </c>
      <c r="DF587" t="s">
        <v>13299</v>
      </c>
      <c r="DG587" t="s">
        <v>1547</v>
      </c>
      <c r="DH587" t="s">
        <v>1547</v>
      </c>
      <c r="DI587" t="s">
        <v>1892</v>
      </c>
      <c r="DJ587" t="e">
        <v>#N/A</v>
      </c>
      <c r="DK587"/>
      <c r="DL587" t="s">
        <v>1892</v>
      </c>
      <c r="DM587">
        <v>9</v>
      </c>
      <c r="DN587" t="s">
        <v>1883</v>
      </c>
      <c r="DO587" t="s">
        <v>1568</v>
      </c>
      <c r="DP587" t="b">
        <v>1</v>
      </c>
      <c r="DQ587" t="b">
        <v>0</v>
      </c>
      <c r="DR587" t="b">
        <v>0</v>
      </c>
      <c r="DS587" t="b">
        <v>0</v>
      </c>
      <c r="DT587" t="b">
        <v>0</v>
      </c>
      <c r="DU587" t="b">
        <v>0</v>
      </c>
      <c r="DV587" t="b">
        <v>0</v>
      </c>
      <c r="DW587">
        <v>0</v>
      </c>
      <c r="DX587" t="b">
        <v>0</v>
      </c>
      <c r="DY587" t="b">
        <v>0</v>
      </c>
      <c r="DZ587" t="b">
        <v>0</v>
      </c>
      <c r="EA587" t="b">
        <v>0</v>
      </c>
      <c r="EB587" t="b">
        <v>0</v>
      </c>
      <c r="EC587" t="b">
        <v>0</v>
      </c>
      <c r="ED587" t="b">
        <v>0</v>
      </c>
      <c r="EE587" t="b">
        <v>0</v>
      </c>
      <c r="EF587" t="b">
        <v>0</v>
      </c>
      <c r="EG587" t="b" cm="1">
        <v>0</v>
      </c>
      <c r="EH587" t="b">
        <v>0</v>
      </c>
      <c r="EI587" t="b">
        <v>0</v>
      </c>
      <c r="EJ587" t="b">
        <v>0</v>
      </c>
      <c r="EK587" t="s">
        <v>1547</v>
      </c>
      <c r="EL587">
        <v>0</v>
      </c>
      <c r="EM587">
        <v>16</v>
      </c>
      <c r="EN587" t="b">
        <v>0</v>
      </c>
    </row>
    <row r="588" spans="1:144" ht="15.75">
      <c r="A588"/>
      <c r="B588" t="s">
        <v>1568</v>
      </c>
      <c r="C588" t="s">
        <v>3573</v>
      </c>
      <c r="D588" t="s">
        <v>13307</v>
      </c>
      <c r="E588" t="s">
        <v>13308</v>
      </c>
      <c r="F588" t="s">
        <v>13308</v>
      </c>
      <c r="G588" t="s">
        <v>13309</v>
      </c>
      <c r="H588"/>
      <c r="I588" t="s">
        <v>2799</v>
      </c>
      <c r="J588"/>
      <c r="K588"/>
      <c r="L588"/>
      <c r="M588"/>
      <c r="N588"/>
      <c r="O588" t="s">
        <v>13858</v>
      </c>
      <c r="P588" t="s">
        <v>1568</v>
      </c>
      <c r="Q588" t="s">
        <v>3575</v>
      </c>
      <c r="R588" t="s">
        <v>3592</v>
      </c>
      <c r="S588"/>
      <c r="T588"/>
      <c r="U588" t="s">
        <v>14547</v>
      </c>
      <c r="V588" t="s">
        <v>13310</v>
      </c>
      <c r="W588"/>
      <c r="X588"/>
      <c r="Y588"/>
      <c r="Z588"/>
      <c r="AA588"/>
      <c r="AB588"/>
      <c r="AC588"/>
      <c r="AD588"/>
      <c r="AE588"/>
      <c r="AF588"/>
      <c r="AG588"/>
      <c r="AH588"/>
      <c r="AI588"/>
      <c r="AJ588"/>
      <c r="AK588"/>
      <c r="AL588"/>
      <c r="AM588"/>
      <c r="AN588"/>
      <c r="AO588" s="108" t="s">
        <v>43</v>
      </c>
      <c r="AP588" t="s">
        <v>2848</v>
      </c>
      <c r="AQ588">
        <v>73</v>
      </c>
      <c r="AR588" t="e">
        <v>#N/A</v>
      </c>
      <c r="AS588" t="s">
        <v>3573</v>
      </c>
      <c r="AT588" t="e">
        <v>#N/A</v>
      </c>
      <c r="AU588" t="s">
        <v>13308</v>
      </c>
      <c r="AV588" t="s">
        <v>13892</v>
      </c>
      <c r="AW588" t="s">
        <v>13892</v>
      </c>
      <c r="AX588" t="s">
        <v>1740</v>
      </c>
      <c r="AY588" t="s">
        <v>13893</v>
      </c>
      <c r="AZ588" t="s">
        <v>3575</v>
      </c>
      <c r="BA588" t="s">
        <v>13894</v>
      </c>
      <c r="BB588" t="s">
        <v>2799</v>
      </c>
      <c r="BC588" t="s">
        <v>1547</v>
      </c>
      <c r="BD588" t="s">
        <v>14141</v>
      </c>
      <c r="BE588" t="s">
        <v>14545</v>
      </c>
      <c r="BF588">
        <v>357</v>
      </c>
      <c r="BG588">
        <v>577</v>
      </c>
      <c r="BH588">
        <v>0</v>
      </c>
      <c r="BI588" t="s">
        <v>1547</v>
      </c>
      <c r="BJ588">
        <v>0</v>
      </c>
      <c r="BK588">
        <v>0</v>
      </c>
      <c r="BL588">
        <v>357</v>
      </c>
      <c r="BM588" t="s">
        <v>13897</v>
      </c>
      <c r="BN588" t="s">
        <v>14546</v>
      </c>
      <c r="BO588" t="s">
        <v>14720</v>
      </c>
      <c r="BP588" t="e" cm="1">
        <v>#N/A</v>
      </c>
      <c r="BQ588" t="s">
        <v>1547</v>
      </c>
      <c r="BR588" t="s">
        <v>13858</v>
      </c>
      <c r="BS588">
        <v>134</v>
      </c>
      <c r="BT588" t="s">
        <v>8238</v>
      </c>
      <c r="BU588" t="s">
        <v>15613</v>
      </c>
      <c r="BV588" t="s">
        <v>13307</v>
      </c>
      <c r="BW588" t="s">
        <v>13892</v>
      </c>
      <c r="BX588" t="s">
        <v>1744</v>
      </c>
      <c r="BY588" t="s">
        <v>1744</v>
      </c>
      <c r="BZ588" t="s">
        <v>1547</v>
      </c>
      <c r="CA588" t="s">
        <v>1744</v>
      </c>
      <c r="CB588" t="s">
        <v>1547</v>
      </c>
      <c r="CC588"/>
      <c r="CD588" t="s">
        <v>998</v>
      </c>
      <c r="CE588" t="s">
        <v>2799</v>
      </c>
      <c r="CF588" t="s">
        <v>14756</v>
      </c>
      <c r="CG588" t="s">
        <v>14757</v>
      </c>
      <c r="CH588" t="s">
        <v>2799</v>
      </c>
      <c r="CI588" t="s">
        <v>1547</v>
      </c>
      <c r="CJ588" t="s">
        <v>3592</v>
      </c>
      <c r="CK588" t="s">
        <v>1568</v>
      </c>
      <c r="CL588"/>
      <c r="CM588"/>
      <c r="CN588" t="s">
        <v>14547</v>
      </c>
      <c r="CO588" t="s">
        <v>13310</v>
      </c>
      <c r="CP588" t="s">
        <v>14547</v>
      </c>
      <c r="CQ588" t="s">
        <v>13310</v>
      </c>
      <c r="CR588" t="s">
        <v>1547</v>
      </c>
      <c r="CS588">
        <v>8</v>
      </c>
      <c r="CT588" t="s">
        <v>13858</v>
      </c>
      <c r="CU588" t="s">
        <v>13858</v>
      </c>
      <c r="CV588" t="s">
        <v>13858</v>
      </c>
      <c r="CW588" t="s">
        <v>1547</v>
      </c>
      <c r="CX588" t="s">
        <v>1547</v>
      </c>
      <c r="CY588">
        <v>586</v>
      </c>
      <c r="CZ588" t="s">
        <v>8503</v>
      </c>
      <c r="DA588" t="s">
        <v>1547</v>
      </c>
      <c r="DB588" t="s">
        <v>1881</v>
      </c>
      <c r="DC588" t="s">
        <v>1882</v>
      </c>
      <c r="DD588" t="s">
        <v>13308</v>
      </c>
      <c r="DE588" t="s">
        <v>3575</v>
      </c>
      <c r="DF588" t="s">
        <v>13309</v>
      </c>
      <c r="DG588" t="s">
        <v>1547</v>
      </c>
      <c r="DH588" t="s">
        <v>1547</v>
      </c>
      <c r="DI588" t="s">
        <v>1892</v>
      </c>
      <c r="DJ588" t="e">
        <v>#N/A</v>
      </c>
      <c r="DK588"/>
      <c r="DL588" t="s">
        <v>1892</v>
      </c>
      <c r="DM588">
        <v>9</v>
      </c>
      <c r="DN588" t="s">
        <v>1883</v>
      </c>
      <c r="DO588" t="s">
        <v>1568</v>
      </c>
      <c r="DP588" t="b">
        <v>1</v>
      </c>
      <c r="DQ588" t="b">
        <v>0</v>
      </c>
      <c r="DR588" t="b">
        <v>0</v>
      </c>
      <c r="DS588" t="b">
        <v>0</v>
      </c>
      <c r="DT588" t="b">
        <v>0</v>
      </c>
      <c r="DU588" t="b">
        <v>0</v>
      </c>
      <c r="DV588" t="b">
        <v>0</v>
      </c>
      <c r="DW588">
        <v>0</v>
      </c>
      <c r="DX588" t="b">
        <v>0</v>
      </c>
      <c r="DY588" t="b">
        <v>0</v>
      </c>
      <c r="DZ588" t="b">
        <v>0</v>
      </c>
      <c r="EA588" t="b">
        <v>0</v>
      </c>
      <c r="EB588" t="b">
        <v>0</v>
      </c>
      <c r="EC588" t="b">
        <v>0</v>
      </c>
      <c r="ED588" t="b">
        <v>0</v>
      </c>
      <c r="EE588" t="b">
        <v>1</v>
      </c>
      <c r="EF588" t="b">
        <v>0</v>
      </c>
      <c r="EG588" t="b" cm="1">
        <v>0</v>
      </c>
      <c r="EH588" t="b">
        <v>0</v>
      </c>
      <c r="EI588" t="b">
        <v>0</v>
      </c>
      <c r="EJ588" t="b">
        <v>1</v>
      </c>
      <c r="EK588" t="s">
        <v>1956</v>
      </c>
      <c r="EL588">
        <v>1</v>
      </c>
      <c r="EM588">
        <v>15</v>
      </c>
      <c r="EN588" t="b">
        <v>0</v>
      </c>
    </row>
    <row r="589" spans="1:144" ht="63">
      <c r="A589"/>
      <c r="B589" t="s">
        <v>1568</v>
      </c>
      <c r="C589" t="s">
        <v>3573</v>
      </c>
      <c r="D589" t="s">
        <v>4221</v>
      </c>
      <c r="E589" t="s">
        <v>4222</v>
      </c>
      <c r="F589" t="s">
        <v>13486</v>
      </c>
      <c r="G589" t="s">
        <v>4223</v>
      </c>
      <c r="H589" s="109" t="s">
        <v>4224</v>
      </c>
      <c r="I589" t="s">
        <v>2799</v>
      </c>
      <c r="J589"/>
      <c r="K589"/>
      <c r="L589"/>
      <c r="M589" t="s">
        <v>1754</v>
      </c>
      <c r="N589" t="s">
        <v>4225</v>
      </c>
      <c r="O589" t="s">
        <v>13858</v>
      </c>
      <c r="P589" t="s">
        <v>1568</v>
      </c>
      <c r="Q589" t="s">
        <v>3575</v>
      </c>
      <c r="R589" t="s">
        <v>3592</v>
      </c>
      <c r="S589"/>
      <c r="T589"/>
      <c r="U589" t="s">
        <v>14547</v>
      </c>
      <c r="V589" t="s">
        <v>4226</v>
      </c>
      <c r="W589"/>
      <c r="X589"/>
      <c r="Y589"/>
      <c r="Z589"/>
      <c r="AA589"/>
      <c r="AB589"/>
      <c r="AC589"/>
      <c r="AD589"/>
      <c r="AE589"/>
      <c r="AF589"/>
      <c r="AG589"/>
      <c r="AH589"/>
      <c r="AI589"/>
      <c r="AJ589"/>
      <c r="AK589"/>
      <c r="AL589"/>
      <c r="AM589"/>
      <c r="AN589"/>
      <c r="AO589" s="108" t="s">
        <v>43</v>
      </c>
      <c r="AP589" t="s">
        <v>2848</v>
      </c>
      <c r="AQ589">
        <v>74</v>
      </c>
      <c r="AR589" t="e">
        <v>#N/A</v>
      </c>
      <c r="AS589" t="s">
        <v>3573</v>
      </c>
      <c r="AT589" t="e">
        <v>#N/A</v>
      </c>
      <c r="AU589" t="s">
        <v>4222</v>
      </c>
      <c r="AV589" t="s">
        <v>9768</v>
      </c>
      <c r="AW589" t="s">
        <v>14221</v>
      </c>
      <c r="AX589" t="s">
        <v>1740</v>
      </c>
      <c r="AY589" t="s">
        <v>9769</v>
      </c>
      <c r="AZ589" t="s">
        <v>3575</v>
      </c>
      <c r="BA589" t="s">
        <v>9770</v>
      </c>
      <c r="BB589" t="s">
        <v>2799</v>
      </c>
      <c r="BC589" t="s">
        <v>1547</v>
      </c>
      <c r="BD589" t="s">
        <v>11497</v>
      </c>
      <c r="BE589" t="s">
        <v>14545</v>
      </c>
      <c r="BF589">
        <v>353</v>
      </c>
      <c r="BG589">
        <v>577</v>
      </c>
      <c r="BH589">
        <v>0</v>
      </c>
      <c r="BI589" t="s">
        <v>1547</v>
      </c>
      <c r="BJ589">
        <v>0</v>
      </c>
      <c r="BK589">
        <v>0</v>
      </c>
      <c r="BL589">
        <v>955</v>
      </c>
      <c r="BM589" t="s">
        <v>9775</v>
      </c>
      <c r="BN589" t="s">
        <v>14546</v>
      </c>
      <c r="BO589" t="s">
        <v>14720</v>
      </c>
      <c r="BP589" t="e" cm="1">
        <v>#N/A</v>
      </c>
      <c r="BQ589" t="s">
        <v>1547</v>
      </c>
      <c r="BR589" t="s">
        <v>13858</v>
      </c>
      <c r="BS589">
        <v>135</v>
      </c>
      <c r="BT589" t="s">
        <v>8242</v>
      </c>
      <c r="BU589" t="s">
        <v>15614</v>
      </c>
      <c r="BV589" t="s">
        <v>4221</v>
      </c>
      <c r="BW589" t="s">
        <v>9768</v>
      </c>
      <c r="BX589" t="s">
        <v>9772</v>
      </c>
      <c r="BY589" t="s">
        <v>9773</v>
      </c>
      <c r="BZ589" t="s">
        <v>1547</v>
      </c>
      <c r="CA589" t="s">
        <v>1744</v>
      </c>
      <c r="CB589" t="s">
        <v>1754</v>
      </c>
      <c r="CC589"/>
      <c r="CD589" t="s">
        <v>998</v>
      </c>
      <c r="CE589" t="s">
        <v>2799</v>
      </c>
      <c r="CF589" t="s">
        <v>14758</v>
      </c>
      <c r="CG589" t="s">
        <v>14759</v>
      </c>
      <c r="CH589" t="s">
        <v>2799</v>
      </c>
      <c r="CI589" t="s">
        <v>1547</v>
      </c>
      <c r="CJ589" t="s">
        <v>3592</v>
      </c>
      <c r="CK589" t="s">
        <v>1568</v>
      </c>
      <c r="CL589"/>
      <c r="CM589"/>
      <c r="CN589" t="s">
        <v>14547</v>
      </c>
      <c r="CO589" t="s">
        <v>4226</v>
      </c>
      <c r="CP589" t="s">
        <v>14547</v>
      </c>
      <c r="CQ589" t="s">
        <v>4226</v>
      </c>
      <c r="CR589" t="s">
        <v>1547</v>
      </c>
      <c r="CS589">
        <v>8</v>
      </c>
      <c r="CT589" t="s">
        <v>13858</v>
      </c>
      <c r="CU589" t="s">
        <v>13858</v>
      </c>
      <c r="CV589" t="s">
        <v>1547</v>
      </c>
      <c r="CW589" t="s">
        <v>1547</v>
      </c>
      <c r="CX589" t="s">
        <v>1547</v>
      </c>
      <c r="CY589">
        <v>587</v>
      </c>
      <c r="CZ589" t="s">
        <v>8507</v>
      </c>
      <c r="DA589" t="s">
        <v>1547</v>
      </c>
      <c r="DB589" t="s">
        <v>1881</v>
      </c>
      <c r="DC589" t="s">
        <v>1882</v>
      </c>
      <c r="DD589" t="s">
        <v>4222</v>
      </c>
      <c r="DE589" t="s">
        <v>3575</v>
      </c>
      <c r="DF589" t="s">
        <v>4223</v>
      </c>
      <c r="DG589" t="s">
        <v>1547</v>
      </c>
      <c r="DH589" t="s">
        <v>1547</v>
      </c>
      <c r="DI589" t="s">
        <v>1892</v>
      </c>
      <c r="DJ589" t="e">
        <v>#N/A</v>
      </c>
      <c r="DK589"/>
      <c r="DL589" t="s">
        <v>1892</v>
      </c>
      <c r="DM589">
        <v>9</v>
      </c>
      <c r="DN589" t="s">
        <v>1883</v>
      </c>
      <c r="DO589" t="s">
        <v>1568</v>
      </c>
      <c r="DP589" t="b">
        <v>1</v>
      </c>
      <c r="DQ589" t="b">
        <v>0</v>
      </c>
      <c r="DR589" t="b">
        <v>0</v>
      </c>
      <c r="DS589" t="b">
        <v>0</v>
      </c>
      <c r="DT589" t="b">
        <v>0</v>
      </c>
      <c r="DU589" t="b">
        <v>0</v>
      </c>
      <c r="DV589" t="b">
        <v>0</v>
      </c>
      <c r="DW589">
        <v>0</v>
      </c>
      <c r="DX589" t="b">
        <v>0</v>
      </c>
      <c r="DY589" t="b">
        <v>0</v>
      </c>
      <c r="DZ589" t="b">
        <v>0</v>
      </c>
      <c r="EA589" t="b">
        <v>0</v>
      </c>
      <c r="EB589" t="b">
        <v>0</v>
      </c>
      <c r="EC589" t="b">
        <v>1</v>
      </c>
      <c r="ED589" t="b">
        <v>0</v>
      </c>
      <c r="EE589" t="b">
        <v>1</v>
      </c>
      <c r="EF589" t="b">
        <v>0</v>
      </c>
      <c r="EG589" t="b" cm="1">
        <v>0</v>
      </c>
      <c r="EH589" t="b">
        <v>0</v>
      </c>
      <c r="EI589" t="b">
        <v>0</v>
      </c>
      <c r="EJ589" t="b">
        <v>1</v>
      </c>
      <c r="EK589" t="s">
        <v>14490</v>
      </c>
      <c r="EL589">
        <v>1</v>
      </c>
      <c r="EM589">
        <v>13</v>
      </c>
      <c r="EN589" t="b">
        <v>0</v>
      </c>
    </row>
    <row r="590" spans="1:144" ht="94.5">
      <c r="A590"/>
      <c r="B590" t="s">
        <v>1568</v>
      </c>
      <c r="C590" t="s">
        <v>3573</v>
      </c>
      <c r="D590" t="s">
        <v>13311</v>
      </c>
      <c r="E590" t="s">
        <v>13312</v>
      </c>
      <c r="F590" t="s">
        <v>13313</v>
      </c>
      <c r="G590" t="s">
        <v>13313</v>
      </c>
      <c r="H590"/>
      <c r="I590" t="s">
        <v>2798</v>
      </c>
      <c r="J590"/>
      <c r="K590"/>
      <c r="L590"/>
      <c r="M590"/>
      <c r="N590"/>
      <c r="O590" s="109" t="s">
        <v>15050</v>
      </c>
      <c r="P590" t="s">
        <v>1568</v>
      </c>
      <c r="Q590" t="s">
        <v>3575</v>
      </c>
      <c r="R590" t="s">
        <v>3592</v>
      </c>
      <c r="S590"/>
      <c r="T590"/>
      <c r="U590" t="s">
        <v>14547</v>
      </c>
      <c r="V590" t="s">
        <v>13314</v>
      </c>
      <c r="W590"/>
      <c r="X590"/>
      <c r="Y590"/>
      <c r="Z590"/>
      <c r="AA590"/>
      <c r="AB590"/>
      <c r="AC590"/>
      <c r="AD590"/>
      <c r="AE590"/>
      <c r="AF590"/>
      <c r="AG590"/>
      <c r="AH590"/>
      <c r="AI590"/>
      <c r="AJ590"/>
      <c r="AK590"/>
      <c r="AL590"/>
      <c r="AM590"/>
      <c r="AN590"/>
      <c r="AO590" s="108" t="s">
        <v>43</v>
      </c>
      <c r="AP590" t="s">
        <v>2848</v>
      </c>
      <c r="AQ590">
        <v>75</v>
      </c>
      <c r="AR590" t="e">
        <v>#N/A</v>
      </c>
      <c r="AS590" t="s">
        <v>3573</v>
      </c>
      <c r="AT590" t="e">
        <v>#N/A</v>
      </c>
      <c r="AU590" t="s">
        <v>13312</v>
      </c>
      <c r="AV590" t="s">
        <v>13899</v>
      </c>
      <c r="AW590" t="s">
        <v>13900</v>
      </c>
      <c r="AX590" t="s">
        <v>1740</v>
      </c>
      <c r="AY590" t="s">
        <v>13900</v>
      </c>
      <c r="AZ590" t="s">
        <v>3575</v>
      </c>
      <c r="BA590" t="s">
        <v>13901</v>
      </c>
      <c r="BB590" t="s">
        <v>2798</v>
      </c>
      <c r="BC590" t="s">
        <v>1547</v>
      </c>
      <c r="BD590" t="s">
        <v>15615</v>
      </c>
      <c r="BE590" t="s">
        <v>14545</v>
      </c>
      <c r="BF590">
        <v>358</v>
      </c>
      <c r="BG590">
        <v>577</v>
      </c>
      <c r="BH590">
        <v>0</v>
      </c>
      <c r="BI590" t="s">
        <v>1547</v>
      </c>
      <c r="BJ590">
        <v>0</v>
      </c>
      <c r="BK590">
        <v>0</v>
      </c>
      <c r="BL590">
        <v>358</v>
      </c>
      <c r="BM590" t="s">
        <v>13904</v>
      </c>
      <c r="BN590" t="s">
        <v>14546</v>
      </c>
      <c r="BO590" t="s">
        <v>14720</v>
      </c>
      <c r="BP590" t="e" cm="1">
        <v>#N/A</v>
      </c>
      <c r="BQ590" t="s">
        <v>1547</v>
      </c>
      <c r="BR590" t="s">
        <v>13858</v>
      </c>
      <c r="BS590">
        <v>136</v>
      </c>
      <c r="BT590" t="s">
        <v>8246</v>
      </c>
      <c r="BU590" t="s">
        <v>15616</v>
      </c>
      <c r="BV590" t="s">
        <v>13311</v>
      </c>
      <c r="BW590" t="s">
        <v>13899</v>
      </c>
      <c r="BX590" t="s">
        <v>1744</v>
      </c>
      <c r="BY590" t="s">
        <v>1744</v>
      </c>
      <c r="BZ590" t="s">
        <v>1547</v>
      </c>
      <c r="CA590" t="s">
        <v>1744</v>
      </c>
      <c r="CB590" t="s">
        <v>1547</v>
      </c>
      <c r="CC590"/>
      <c r="CD590" t="s">
        <v>998</v>
      </c>
      <c r="CE590" t="s">
        <v>2798</v>
      </c>
      <c r="CF590" t="s">
        <v>14744</v>
      </c>
      <c r="CG590" t="s">
        <v>14745</v>
      </c>
      <c r="CH590" t="s">
        <v>2798</v>
      </c>
      <c r="CI590" t="s">
        <v>1547</v>
      </c>
      <c r="CJ590" t="s">
        <v>3592</v>
      </c>
      <c r="CK590" t="s">
        <v>1568</v>
      </c>
      <c r="CL590"/>
      <c r="CM590"/>
      <c r="CN590" t="s">
        <v>14547</v>
      </c>
      <c r="CO590" t="s">
        <v>13314</v>
      </c>
      <c r="CP590" t="s">
        <v>14547</v>
      </c>
      <c r="CQ590" t="s">
        <v>13314</v>
      </c>
      <c r="CR590" t="s">
        <v>1547</v>
      </c>
      <c r="CS590">
        <v>8</v>
      </c>
      <c r="CT590" t="s">
        <v>13858</v>
      </c>
      <c r="CU590" t="s">
        <v>13858</v>
      </c>
      <c r="CV590" t="s">
        <v>13858</v>
      </c>
      <c r="CW590" t="s">
        <v>1547</v>
      </c>
      <c r="CX590" t="s">
        <v>1547</v>
      </c>
      <c r="CY590">
        <v>588</v>
      </c>
      <c r="CZ590" t="s">
        <v>8511</v>
      </c>
      <c r="DA590" t="s">
        <v>1547</v>
      </c>
      <c r="DB590" t="s">
        <v>1881</v>
      </c>
      <c r="DC590" t="s">
        <v>1882</v>
      </c>
      <c r="DD590" t="s">
        <v>13312</v>
      </c>
      <c r="DE590" t="s">
        <v>3575</v>
      </c>
      <c r="DF590" t="s">
        <v>13313</v>
      </c>
      <c r="DG590" t="s">
        <v>1547</v>
      </c>
      <c r="DH590" t="s">
        <v>1547</v>
      </c>
      <c r="DI590" t="s">
        <v>1892</v>
      </c>
      <c r="DJ590" t="e">
        <v>#N/A</v>
      </c>
      <c r="DK590"/>
      <c r="DL590" t="s">
        <v>1892</v>
      </c>
      <c r="DM590">
        <v>9</v>
      </c>
      <c r="DN590" t="s">
        <v>1883</v>
      </c>
      <c r="DO590" t="s">
        <v>1568</v>
      </c>
      <c r="DP590" t="b">
        <v>1</v>
      </c>
      <c r="DQ590" t="b">
        <v>0</v>
      </c>
      <c r="DR590" t="b">
        <v>0</v>
      </c>
      <c r="DS590" t="b">
        <v>0</v>
      </c>
      <c r="DT590" t="b">
        <v>0</v>
      </c>
      <c r="DU590" t="b">
        <v>0</v>
      </c>
      <c r="DV590" t="b">
        <v>0</v>
      </c>
      <c r="DW590">
        <v>0</v>
      </c>
      <c r="DX590" t="b">
        <v>0</v>
      </c>
      <c r="DY590" t="b">
        <v>0</v>
      </c>
      <c r="DZ590" t="b">
        <v>1</v>
      </c>
      <c r="EA590" t="b">
        <v>0</v>
      </c>
      <c r="EB590" t="b">
        <v>0</v>
      </c>
      <c r="EC590" t="b">
        <v>0</v>
      </c>
      <c r="ED590" t="b">
        <v>0</v>
      </c>
      <c r="EE590" t="b">
        <v>1</v>
      </c>
      <c r="EF590" t="b">
        <v>0</v>
      </c>
      <c r="EG590" t="b" cm="1">
        <v>0</v>
      </c>
      <c r="EH590" t="b">
        <v>0</v>
      </c>
      <c r="EI590" t="b">
        <v>0</v>
      </c>
      <c r="EJ590" t="b">
        <v>1</v>
      </c>
      <c r="EK590" t="s">
        <v>13905</v>
      </c>
      <c r="EL590">
        <v>1</v>
      </c>
      <c r="EM590">
        <v>23</v>
      </c>
      <c r="EN590" t="b">
        <v>0</v>
      </c>
    </row>
    <row r="591" spans="1:144" ht="94.5">
      <c r="A591"/>
      <c r="B591" t="s">
        <v>1568</v>
      </c>
      <c r="C591" t="s">
        <v>3573</v>
      </c>
      <c r="D591" t="s">
        <v>13315</v>
      </c>
      <c r="E591" t="s">
        <v>13316</v>
      </c>
      <c r="F591" t="s">
        <v>13317</v>
      </c>
      <c r="G591" t="s">
        <v>13317</v>
      </c>
      <c r="H591"/>
      <c r="I591" t="s">
        <v>2798</v>
      </c>
      <c r="J591"/>
      <c r="K591"/>
      <c r="L591"/>
      <c r="M591"/>
      <c r="N591"/>
      <c r="O591" s="109" t="s">
        <v>15051</v>
      </c>
      <c r="P591" t="s">
        <v>1568</v>
      </c>
      <c r="Q591" t="s">
        <v>3575</v>
      </c>
      <c r="R591" t="s">
        <v>3592</v>
      </c>
      <c r="S591"/>
      <c r="T591"/>
      <c r="U591" t="s">
        <v>14547</v>
      </c>
      <c r="V591" t="s">
        <v>13318</v>
      </c>
      <c r="W591"/>
      <c r="X591"/>
      <c r="Y591"/>
      <c r="Z591"/>
      <c r="AA591"/>
      <c r="AB591"/>
      <c r="AC591"/>
      <c r="AD591"/>
      <c r="AE591"/>
      <c r="AF591"/>
      <c r="AG591"/>
      <c r="AH591"/>
      <c r="AI591"/>
      <c r="AJ591"/>
      <c r="AK591"/>
      <c r="AL591"/>
      <c r="AM591"/>
      <c r="AN591"/>
      <c r="AO591" s="108" t="s">
        <v>43</v>
      </c>
      <c r="AP591" t="s">
        <v>2848</v>
      </c>
      <c r="AQ591">
        <v>76</v>
      </c>
      <c r="AR591" t="e">
        <v>#N/A</v>
      </c>
      <c r="AS591" t="s">
        <v>3573</v>
      </c>
      <c r="AT591" t="e">
        <v>#N/A</v>
      </c>
      <c r="AU591" t="s">
        <v>13316</v>
      </c>
      <c r="AV591" t="s">
        <v>13907</v>
      </c>
      <c r="AW591" t="s">
        <v>13908</v>
      </c>
      <c r="AX591" t="s">
        <v>1740</v>
      </c>
      <c r="AY591" t="s">
        <v>13908</v>
      </c>
      <c r="AZ591" t="s">
        <v>3575</v>
      </c>
      <c r="BA591" t="s">
        <v>13909</v>
      </c>
      <c r="BB591" t="s">
        <v>2798</v>
      </c>
      <c r="BC591" t="s">
        <v>1547</v>
      </c>
      <c r="BD591" t="s">
        <v>15617</v>
      </c>
      <c r="BE591" t="s">
        <v>14545</v>
      </c>
      <c r="BF591">
        <v>359</v>
      </c>
      <c r="BG591">
        <v>577</v>
      </c>
      <c r="BH591">
        <v>0</v>
      </c>
      <c r="BI591" t="s">
        <v>1547</v>
      </c>
      <c r="BJ591">
        <v>0</v>
      </c>
      <c r="BK591">
        <v>0</v>
      </c>
      <c r="BL591">
        <v>359</v>
      </c>
      <c r="BM591" t="s">
        <v>13912</v>
      </c>
      <c r="BN591" t="s">
        <v>14546</v>
      </c>
      <c r="BO591" t="s">
        <v>14720</v>
      </c>
      <c r="BP591" t="e" cm="1">
        <v>#N/A</v>
      </c>
      <c r="BQ591" t="s">
        <v>1547</v>
      </c>
      <c r="BR591" t="s">
        <v>15618</v>
      </c>
      <c r="BS591">
        <v>1</v>
      </c>
      <c r="BT591" t="s">
        <v>1738</v>
      </c>
      <c r="BU591" t="s">
        <v>15619</v>
      </c>
      <c r="BV591" t="s">
        <v>13315</v>
      </c>
      <c r="BW591" t="s">
        <v>13907</v>
      </c>
      <c r="BX591" t="s">
        <v>1744</v>
      </c>
      <c r="BY591" t="s">
        <v>1744</v>
      </c>
      <c r="BZ591" t="s">
        <v>1547</v>
      </c>
      <c r="CA591" t="s">
        <v>1744</v>
      </c>
      <c r="CB591" t="s">
        <v>1547</v>
      </c>
      <c r="CC591"/>
      <c r="CD591" t="s">
        <v>998</v>
      </c>
      <c r="CE591" t="s">
        <v>2798</v>
      </c>
      <c r="CF591" t="s">
        <v>14746</v>
      </c>
      <c r="CG591" t="s">
        <v>14747</v>
      </c>
      <c r="CH591" t="s">
        <v>2798</v>
      </c>
      <c r="CI591" t="s">
        <v>1547</v>
      </c>
      <c r="CJ591" t="s">
        <v>3592</v>
      </c>
      <c r="CK591" t="s">
        <v>1568</v>
      </c>
      <c r="CL591"/>
      <c r="CM591"/>
      <c r="CN591" t="s">
        <v>14547</v>
      </c>
      <c r="CO591" t="s">
        <v>13318</v>
      </c>
      <c r="CP591" t="s">
        <v>14547</v>
      </c>
      <c r="CQ591" t="s">
        <v>13318</v>
      </c>
      <c r="CR591" t="s">
        <v>1547</v>
      </c>
      <c r="CS591">
        <v>8</v>
      </c>
      <c r="CT591" t="s">
        <v>15618</v>
      </c>
      <c r="CU591" t="s">
        <v>15618</v>
      </c>
      <c r="CV591" t="s">
        <v>13858</v>
      </c>
      <c r="CW591" t="s">
        <v>1547</v>
      </c>
      <c r="CX591" t="s">
        <v>1547</v>
      </c>
      <c r="CY591">
        <v>589</v>
      </c>
      <c r="CZ591" t="s">
        <v>8515</v>
      </c>
      <c r="DA591" t="s">
        <v>1547</v>
      </c>
      <c r="DB591" t="s">
        <v>1881</v>
      </c>
      <c r="DC591" t="s">
        <v>1882</v>
      </c>
      <c r="DD591" t="s">
        <v>13316</v>
      </c>
      <c r="DE591" t="s">
        <v>3575</v>
      </c>
      <c r="DF591" t="s">
        <v>13317</v>
      </c>
      <c r="DG591" t="s">
        <v>1547</v>
      </c>
      <c r="DH591" t="s">
        <v>1547</v>
      </c>
      <c r="DI591" t="s">
        <v>1892</v>
      </c>
      <c r="DJ591" t="e">
        <v>#N/A</v>
      </c>
      <c r="DK591"/>
      <c r="DL591" t="s">
        <v>1892</v>
      </c>
      <c r="DM591">
        <v>9</v>
      </c>
      <c r="DN591" t="s">
        <v>1883</v>
      </c>
      <c r="DO591" t="s">
        <v>1568</v>
      </c>
      <c r="DP591" t="b">
        <v>1</v>
      </c>
      <c r="DQ591" t="b">
        <v>0</v>
      </c>
      <c r="DR591" t="b">
        <v>0</v>
      </c>
      <c r="DS591" t="b">
        <v>0</v>
      </c>
      <c r="DT591" t="b">
        <v>0</v>
      </c>
      <c r="DU591" t="b">
        <v>0</v>
      </c>
      <c r="DV591" t="b">
        <v>0</v>
      </c>
      <c r="DW591">
        <v>0</v>
      </c>
      <c r="DX591" t="b">
        <v>0</v>
      </c>
      <c r="DY591" t="b">
        <v>0</v>
      </c>
      <c r="DZ591" t="b">
        <v>1</v>
      </c>
      <c r="EA591" t="b">
        <v>0</v>
      </c>
      <c r="EB591" t="b">
        <v>0</v>
      </c>
      <c r="EC591" t="b">
        <v>0</v>
      </c>
      <c r="ED591" t="b">
        <v>1</v>
      </c>
      <c r="EE591" t="b">
        <v>1</v>
      </c>
      <c r="EF591" t="b">
        <v>0</v>
      </c>
      <c r="EG591" t="b" cm="1">
        <v>0</v>
      </c>
      <c r="EH591" t="b">
        <v>0</v>
      </c>
      <c r="EI591" t="b">
        <v>0</v>
      </c>
      <c r="EJ591" t="b">
        <v>1</v>
      </c>
      <c r="EK591" t="s">
        <v>15620</v>
      </c>
      <c r="EL591">
        <v>1</v>
      </c>
      <c r="EM591">
        <v>22</v>
      </c>
      <c r="EN591" t="b">
        <v>0</v>
      </c>
    </row>
    <row r="592" spans="1:144" ht="94.5">
      <c r="A592"/>
      <c r="B592" t="s">
        <v>1568</v>
      </c>
      <c r="C592" t="s">
        <v>3573</v>
      </c>
      <c r="D592" t="s">
        <v>13319</v>
      </c>
      <c r="E592" t="s">
        <v>13320</v>
      </c>
      <c r="F592" t="s">
        <v>13321</v>
      </c>
      <c r="G592" t="s">
        <v>13321</v>
      </c>
      <c r="H592"/>
      <c r="I592" t="s">
        <v>2798</v>
      </c>
      <c r="J592"/>
      <c r="K592"/>
      <c r="L592"/>
      <c r="M592"/>
      <c r="N592"/>
      <c r="O592" s="109" t="s">
        <v>15052</v>
      </c>
      <c r="P592" t="s">
        <v>1568</v>
      </c>
      <c r="Q592" t="s">
        <v>3575</v>
      </c>
      <c r="R592" t="s">
        <v>3592</v>
      </c>
      <c r="S592"/>
      <c r="T592"/>
      <c r="U592" t="s">
        <v>14547</v>
      </c>
      <c r="V592" t="s">
        <v>13322</v>
      </c>
      <c r="W592"/>
      <c r="X592"/>
      <c r="Y592"/>
      <c r="Z592"/>
      <c r="AA592"/>
      <c r="AB592"/>
      <c r="AC592"/>
      <c r="AD592"/>
      <c r="AE592"/>
      <c r="AF592"/>
      <c r="AG592"/>
      <c r="AH592"/>
      <c r="AI592"/>
      <c r="AJ592"/>
      <c r="AK592"/>
      <c r="AL592"/>
      <c r="AM592"/>
      <c r="AN592"/>
      <c r="AO592" s="108" t="s">
        <v>43</v>
      </c>
      <c r="AP592" t="s">
        <v>2848</v>
      </c>
      <c r="AQ592">
        <v>77</v>
      </c>
      <c r="AR592" t="e">
        <v>#N/A</v>
      </c>
      <c r="AS592" t="s">
        <v>3573</v>
      </c>
      <c r="AT592" t="e">
        <v>#N/A</v>
      </c>
      <c r="AU592" t="s">
        <v>13320</v>
      </c>
      <c r="AV592" t="s">
        <v>13914</v>
      </c>
      <c r="AW592" t="s">
        <v>13915</v>
      </c>
      <c r="AX592" t="s">
        <v>1740</v>
      </c>
      <c r="AY592" t="s">
        <v>13915</v>
      </c>
      <c r="AZ592" t="s">
        <v>3575</v>
      </c>
      <c r="BA592" t="s">
        <v>13916</v>
      </c>
      <c r="BB592" t="s">
        <v>2798</v>
      </c>
      <c r="BC592" t="s">
        <v>1547</v>
      </c>
      <c r="BD592" t="s">
        <v>15621</v>
      </c>
      <c r="BE592" t="s">
        <v>14545</v>
      </c>
      <c r="BF592">
        <v>360</v>
      </c>
      <c r="BG592">
        <v>577</v>
      </c>
      <c r="BH592">
        <v>0</v>
      </c>
      <c r="BI592" t="s">
        <v>1547</v>
      </c>
      <c r="BJ592">
        <v>0</v>
      </c>
      <c r="BK592">
        <v>0</v>
      </c>
      <c r="BL592">
        <v>360</v>
      </c>
      <c r="BM592" t="s">
        <v>13919</v>
      </c>
      <c r="BN592" t="s">
        <v>14546</v>
      </c>
      <c r="BO592" t="s">
        <v>14720</v>
      </c>
      <c r="BP592" t="e" cm="1">
        <v>#N/A</v>
      </c>
      <c r="BQ592" t="s">
        <v>1547</v>
      </c>
      <c r="BR592" t="s">
        <v>15622</v>
      </c>
      <c r="BS592">
        <v>1</v>
      </c>
      <c r="BT592" t="s">
        <v>1738</v>
      </c>
      <c r="BU592" t="s">
        <v>15623</v>
      </c>
      <c r="BV592" t="s">
        <v>13319</v>
      </c>
      <c r="BW592" t="s">
        <v>13914</v>
      </c>
      <c r="BX592" t="s">
        <v>1744</v>
      </c>
      <c r="BY592" t="s">
        <v>1744</v>
      </c>
      <c r="BZ592" t="s">
        <v>1547</v>
      </c>
      <c r="CA592" t="s">
        <v>1744</v>
      </c>
      <c r="CB592" t="s">
        <v>1547</v>
      </c>
      <c r="CC592"/>
      <c r="CD592" t="s">
        <v>998</v>
      </c>
      <c r="CE592" t="s">
        <v>2798</v>
      </c>
      <c r="CF592" t="s">
        <v>14748</v>
      </c>
      <c r="CG592" t="s">
        <v>14749</v>
      </c>
      <c r="CH592" t="s">
        <v>2798</v>
      </c>
      <c r="CI592" t="s">
        <v>1547</v>
      </c>
      <c r="CJ592" t="s">
        <v>3592</v>
      </c>
      <c r="CK592" t="s">
        <v>1568</v>
      </c>
      <c r="CL592"/>
      <c r="CM592"/>
      <c r="CN592" t="s">
        <v>14547</v>
      </c>
      <c r="CO592" t="s">
        <v>13322</v>
      </c>
      <c r="CP592" t="s">
        <v>14547</v>
      </c>
      <c r="CQ592" t="s">
        <v>13322</v>
      </c>
      <c r="CR592" t="s">
        <v>1547</v>
      </c>
      <c r="CS592">
        <v>8</v>
      </c>
      <c r="CT592" t="s">
        <v>15622</v>
      </c>
      <c r="CU592" t="s">
        <v>15622</v>
      </c>
      <c r="CV592" t="s">
        <v>13858</v>
      </c>
      <c r="CW592" t="s">
        <v>1547</v>
      </c>
      <c r="CX592" t="s">
        <v>1547</v>
      </c>
      <c r="CY592">
        <v>590</v>
      </c>
      <c r="CZ592" t="s">
        <v>8519</v>
      </c>
      <c r="DA592" t="s">
        <v>1547</v>
      </c>
      <c r="DB592" t="s">
        <v>1881</v>
      </c>
      <c r="DC592" t="s">
        <v>1882</v>
      </c>
      <c r="DD592" t="s">
        <v>13320</v>
      </c>
      <c r="DE592" t="s">
        <v>3575</v>
      </c>
      <c r="DF592" t="s">
        <v>13321</v>
      </c>
      <c r="DG592" t="s">
        <v>1547</v>
      </c>
      <c r="DH592" t="s">
        <v>1547</v>
      </c>
      <c r="DI592" t="s">
        <v>1892</v>
      </c>
      <c r="DJ592" t="e">
        <v>#N/A</v>
      </c>
      <c r="DK592"/>
      <c r="DL592" t="s">
        <v>1892</v>
      </c>
      <c r="DM592">
        <v>9</v>
      </c>
      <c r="DN592" t="s">
        <v>1883</v>
      </c>
      <c r="DO592" t="s">
        <v>1568</v>
      </c>
      <c r="DP592" t="b">
        <v>1</v>
      </c>
      <c r="DQ592" t="b">
        <v>0</v>
      </c>
      <c r="DR592" t="b">
        <v>0</v>
      </c>
      <c r="DS592" t="b">
        <v>0</v>
      </c>
      <c r="DT592" t="b">
        <v>0</v>
      </c>
      <c r="DU592" t="b">
        <v>0</v>
      </c>
      <c r="DV592" t="b">
        <v>0</v>
      </c>
      <c r="DW592">
        <v>0</v>
      </c>
      <c r="DX592" t="b">
        <v>0</v>
      </c>
      <c r="DY592" t="b">
        <v>0</v>
      </c>
      <c r="DZ592" t="b">
        <v>1</v>
      </c>
      <c r="EA592" t="b">
        <v>0</v>
      </c>
      <c r="EB592" t="b">
        <v>0</v>
      </c>
      <c r="EC592" t="b">
        <v>0</v>
      </c>
      <c r="ED592" t="b">
        <v>1</v>
      </c>
      <c r="EE592" t="b">
        <v>1</v>
      </c>
      <c r="EF592" t="b">
        <v>0</v>
      </c>
      <c r="EG592" t="b" cm="1">
        <v>0</v>
      </c>
      <c r="EH592" t="b">
        <v>0</v>
      </c>
      <c r="EI592" t="b">
        <v>0</v>
      </c>
      <c r="EJ592" t="b">
        <v>1</v>
      </c>
      <c r="EK592" t="s">
        <v>15620</v>
      </c>
      <c r="EL592">
        <v>1</v>
      </c>
      <c r="EM592">
        <v>23</v>
      </c>
      <c r="EN592" t="b">
        <v>0</v>
      </c>
    </row>
    <row r="593" spans="1:144" ht="94.5">
      <c r="A593"/>
      <c r="B593" t="s">
        <v>1568</v>
      </c>
      <c r="C593" t="s">
        <v>3573</v>
      </c>
      <c r="D593" t="s">
        <v>13323</v>
      </c>
      <c r="E593" t="s">
        <v>13324</v>
      </c>
      <c r="F593" t="s">
        <v>13325</v>
      </c>
      <c r="G593" t="s">
        <v>13325</v>
      </c>
      <c r="H593"/>
      <c r="I593" t="s">
        <v>2798</v>
      </c>
      <c r="J593"/>
      <c r="K593"/>
      <c r="L593"/>
      <c r="M593"/>
      <c r="N593"/>
      <c r="O593" s="109" t="s">
        <v>15053</v>
      </c>
      <c r="P593" t="s">
        <v>1568</v>
      </c>
      <c r="Q593" t="s">
        <v>3575</v>
      </c>
      <c r="R593" t="s">
        <v>3592</v>
      </c>
      <c r="S593"/>
      <c r="T593"/>
      <c r="U593" t="s">
        <v>14547</v>
      </c>
      <c r="V593" t="s">
        <v>13326</v>
      </c>
      <c r="W593"/>
      <c r="X593"/>
      <c r="Y593"/>
      <c r="Z593"/>
      <c r="AA593"/>
      <c r="AB593"/>
      <c r="AC593"/>
      <c r="AD593"/>
      <c r="AE593"/>
      <c r="AF593"/>
      <c r="AG593"/>
      <c r="AH593"/>
      <c r="AI593"/>
      <c r="AJ593"/>
      <c r="AK593"/>
      <c r="AL593"/>
      <c r="AM593"/>
      <c r="AN593"/>
      <c r="AO593" s="108" t="s">
        <v>43</v>
      </c>
      <c r="AP593" t="s">
        <v>2848</v>
      </c>
      <c r="AQ593">
        <v>78</v>
      </c>
      <c r="AR593" t="e">
        <v>#N/A</v>
      </c>
      <c r="AS593" t="s">
        <v>3573</v>
      </c>
      <c r="AT593" t="e">
        <v>#N/A</v>
      </c>
      <c r="AU593" t="s">
        <v>13324</v>
      </c>
      <c r="AV593" t="s">
        <v>13921</v>
      </c>
      <c r="AW593" t="s">
        <v>13922</v>
      </c>
      <c r="AX593" t="s">
        <v>1740</v>
      </c>
      <c r="AY593" t="s">
        <v>13922</v>
      </c>
      <c r="AZ593" t="s">
        <v>3575</v>
      </c>
      <c r="BA593" t="s">
        <v>13923</v>
      </c>
      <c r="BB593" t="s">
        <v>2798</v>
      </c>
      <c r="BC593" t="s">
        <v>1547</v>
      </c>
      <c r="BD593" t="s">
        <v>15624</v>
      </c>
      <c r="BE593" t="s">
        <v>14545</v>
      </c>
      <c r="BF593">
        <v>361</v>
      </c>
      <c r="BG593">
        <v>577</v>
      </c>
      <c r="BH593">
        <v>0</v>
      </c>
      <c r="BI593" t="s">
        <v>1547</v>
      </c>
      <c r="BJ593">
        <v>0</v>
      </c>
      <c r="BK593">
        <v>0</v>
      </c>
      <c r="BL593">
        <v>361</v>
      </c>
      <c r="BM593" t="s">
        <v>13926</v>
      </c>
      <c r="BN593" t="s">
        <v>14546</v>
      </c>
      <c r="BO593" t="s">
        <v>14720</v>
      </c>
      <c r="BP593" t="e" cm="1">
        <v>#N/A</v>
      </c>
      <c r="BQ593" t="s">
        <v>1547</v>
      </c>
      <c r="BR593" t="s">
        <v>15625</v>
      </c>
      <c r="BS593">
        <v>1</v>
      </c>
      <c r="BT593" t="s">
        <v>1738</v>
      </c>
      <c r="BU593" t="s">
        <v>15626</v>
      </c>
      <c r="BV593" t="s">
        <v>13323</v>
      </c>
      <c r="BW593" t="s">
        <v>13921</v>
      </c>
      <c r="BX593" t="s">
        <v>1744</v>
      </c>
      <c r="BY593" t="s">
        <v>1744</v>
      </c>
      <c r="BZ593" t="s">
        <v>1547</v>
      </c>
      <c r="CA593" t="s">
        <v>1744</v>
      </c>
      <c r="CB593" t="s">
        <v>1547</v>
      </c>
      <c r="CC593"/>
      <c r="CD593" t="s">
        <v>998</v>
      </c>
      <c r="CE593" t="s">
        <v>2798</v>
      </c>
      <c r="CF593" t="s">
        <v>14750</v>
      </c>
      <c r="CG593" t="s">
        <v>14751</v>
      </c>
      <c r="CH593" t="s">
        <v>2798</v>
      </c>
      <c r="CI593" t="s">
        <v>1547</v>
      </c>
      <c r="CJ593" t="s">
        <v>3592</v>
      </c>
      <c r="CK593" t="s">
        <v>1568</v>
      </c>
      <c r="CL593"/>
      <c r="CM593"/>
      <c r="CN593" t="s">
        <v>14547</v>
      </c>
      <c r="CO593" t="s">
        <v>13326</v>
      </c>
      <c r="CP593" t="s">
        <v>14547</v>
      </c>
      <c r="CQ593" t="s">
        <v>13326</v>
      </c>
      <c r="CR593" t="s">
        <v>1547</v>
      </c>
      <c r="CS593">
        <v>8</v>
      </c>
      <c r="CT593" t="s">
        <v>15625</v>
      </c>
      <c r="CU593" t="s">
        <v>15625</v>
      </c>
      <c r="CV593" t="s">
        <v>13858</v>
      </c>
      <c r="CW593" t="s">
        <v>1547</v>
      </c>
      <c r="CX593" t="s">
        <v>1547</v>
      </c>
      <c r="CY593">
        <v>591</v>
      </c>
      <c r="CZ593" t="s">
        <v>8524</v>
      </c>
      <c r="DA593" t="s">
        <v>1547</v>
      </c>
      <c r="DB593" t="s">
        <v>1881</v>
      </c>
      <c r="DC593" t="s">
        <v>1882</v>
      </c>
      <c r="DD593" t="s">
        <v>13324</v>
      </c>
      <c r="DE593" t="s">
        <v>3575</v>
      </c>
      <c r="DF593" t="s">
        <v>13325</v>
      </c>
      <c r="DG593" t="s">
        <v>1547</v>
      </c>
      <c r="DH593" t="s">
        <v>1547</v>
      </c>
      <c r="DI593" t="s">
        <v>1892</v>
      </c>
      <c r="DJ593" t="e">
        <v>#N/A</v>
      </c>
      <c r="DK593"/>
      <c r="DL593" t="s">
        <v>1892</v>
      </c>
      <c r="DM593">
        <v>9</v>
      </c>
      <c r="DN593" t="s">
        <v>1883</v>
      </c>
      <c r="DO593" t="s">
        <v>1568</v>
      </c>
      <c r="DP593" t="b">
        <v>1</v>
      </c>
      <c r="DQ593" t="b">
        <v>0</v>
      </c>
      <c r="DR593" t="b">
        <v>0</v>
      </c>
      <c r="DS593" t="b">
        <v>0</v>
      </c>
      <c r="DT593" t="b">
        <v>0</v>
      </c>
      <c r="DU593" t="b">
        <v>0</v>
      </c>
      <c r="DV593" t="b">
        <v>0</v>
      </c>
      <c r="DW593">
        <v>0</v>
      </c>
      <c r="DX593" t="b">
        <v>0</v>
      </c>
      <c r="DY593" t="b">
        <v>0</v>
      </c>
      <c r="DZ593" t="b">
        <v>1</v>
      </c>
      <c r="EA593" t="b">
        <v>0</v>
      </c>
      <c r="EB593" t="b">
        <v>0</v>
      </c>
      <c r="EC593" t="b">
        <v>0</v>
      </c>
      <c r="ED593" t="b">
        <v>1</v>
      </c>
      <c r="EE593" t="b">
        <v>1</v>
      </c>
      <c r="EF593" t="b">
        <v>0</v>
      </c>
      <c r="EG593" t="b" cm="1">
        <v>0</v>
      </c>
      <c r="EH593" t="b">
        <v>0</v>
      </c>
      <c r="EI593" t="b">
        <v>0</v>
      </c>
      <c r="EJ593" t="b">
        <v>1</v>
      </c>
      <c r="EK593" t="s">
        <v>15620</v>
      </c>
      <c r="EL593">
        <v>1</v>
      </c>
      <c r="EM593">
        <v>23</v>
      </c>
      <c r="EN593" t="b">
        <v>0</v>
      </c>
    </row>
    <row r="594" spans="1:144" ht="94.5">
      <c r="A594"/>
      <c r="B594" t="s">
        <v>1568</v>
      </c>
      <c r="C594" t="s">
        <v>3573</v>
      </c>
      <c r="D594" t="s">
        <v>13327</v>
      </c>
      <c r="E594" t="s">
        <v>13328</v>
      </c>
      <c r="F594" t="s">
        <v>13329</v>
      </c>
      <c r="G594" t="s">
        <v>13329</v>
      </c>
      <c r="H594"/>
      <c r="I594" t="s">
        <v>2798</v>
      </c>
      <c r="J594"/>
      <c r="K594"/>
      <c r="L594"/>
      <c r="M594"/>
      <c r="N594"/>
      <c r="O594" s="109" t="s">
        <v>15054</v>
      </c>
      <c r="P594" t="s">
        <v>1568</v>
      </c>
      <c r="Q594" t="s">
        <v>3575</v>
      </c>
      <c r="R594" t="s">
        <v>3592</v>
      </c>
      <c r="S594"/>
      <c r="T594"/>
      <c r="U594" t="s">
        <v>14547</v>
      </c>
      <c r="V594" t="s">
        <v>13330</v>
      </c>
      <c r="W594"/>
      <c r="X594"/>
      <c r="Y594"/>
      <c r="Z594"/>
      <c r="AA594"/>
      <c r="AB594"/>
      <c r="AC594"/>
      <c r="AD594"/>
      <c r="AE594"/>
      <c r="AF594"/>
      <c r="AG594"/>
      <c r="AH594"/>
      <c r="AI594"/>
      <c r="AJ594"/>
      <c r="AK594"/>
      <c r="AL594"/>
      <c r="AM594"/>
      <c r="AN594"/>
      <c r="AO594" s="108" t="s">
        <v>43</v>
      </c>
      <c r="AP594" t="s">
        <v>2848</v>
      </c>
      <c r="AQ594">
        <v>79</v>
      </c>
      <c r="AR594" t="e">
        <v>#N/A</v>
      </c>
      <c r="AS594" t="s">
        <v>3573</v>
      </c>
      <c r="AT594" t="e">
        <v>#N/A</v>
      </c>
      <c r="AU594" t="s">
        <v>13328</v>
      </c>
      <c r="AV594" t="s">
        <v>13928</v>
      </c>
      <c r="AW594" t="s">
        <v>13929</v>
      </c>
      <c r="AX594" t="s">
        <v>1740</v>
      </c>
      <c r="AY594" t="s">
        <v>13929</v>
      </c>
      <c r="AZ594" t="s">
        <v>3575</v>
      </c>
      <c r="BA594" t="s">
        <v>13930</v>
      </c>
      <c r="BB594" t="s">
        <v>2798</v>
      </c>
      <c r="BC594" t="s">
        <v>1547</v>
      </c>
      <c r="BD594" t="s">
        <v>15627</v>
      </c>
      <c r="BE594" t="s">
        <v>14545</v>
      </c>
      <c r="BF594">
        <v>362</v>
      </c>
      <c r="BG594">
        <v>577</v>
      </c>
      <c r="BH594">
        <v>0</v>
      </c>
      <c r="BI594" t="s">
        <v>1547</v>
      </c>
      <c r="BJ594">
        <v>0</v>
      </c>
      <c r="BK594">
        <v>0</v>
      </c>
      <c r="BL594">
        <v>362</v>
      </c>
      <c r="BM594" t="s">
        <v>13933</v>
      </c>
      <c r="BN594" t="s">
        <v>14546</v>
      </c>
      <c r="BO594" t="s">
        <v>14720</v>
      </c>
      <c r="BP594" t="e" cm="1">
        <v>#N/A</v>
      </c>
      <c r="BQ594" t="s">
        <v>1547</v>
      </c>
      <c r="BR594" t="s">
        <v>15628</v>
      </c>
      <c r="BS594">
        <v>1</v>
      </c>
      <c r="BT594" t="s">
        <v>1738</v>
      </c>
      <c r="BU594" t="s">
        <v>15629</v>
      </c>
      <c r="BV594" t="s">
        <v>13327</v>
      </c>
      <c r="BW594" t="s">
        <v>13928</v>
      </c>
      <c r="BX594" t="s">
        <v>1744</v>
      </c>
      <c r="BY594" t="s">
        <v>1744</v>
      </c>
      <c r="BZ594" t="s">
        <v>1547</v>
      </c>
      <c r="CA594" t="s">
        <v>1744</v>
      </c>
      <c r="CB594" t="s">
        <v>1547</v>
      </c>
      <c r="CC594"/>
      <c r="CD594" t="s">
        <v>998</v>
      </c>
      <c r="CE594" t="s">
        <v>2798</v>
      </c>
      <c r="CF594" t="s">
        <v>14752</v>
      </c>
      <c r="CG594" t="s">
        <v>14753</v>
      </c>
      <c r="CH594" t="s">
        <v>2798</v>
      </c>
      <c r="CI594" t="s">
        <v>1547</v>
      </c>
      <c r="CJ594" t="s">
        <v>3592</v>
      </c>
      <c r="CK594" t="s">
        <v>1568</v>
      </c>
      <c r="CL594"/>
      <c r="CM594"/>
      <c r="CN594" t="s">
        <v>14547</v>
      </c>
      <c r="CO594" t="s">
        <v>13330</v>
      </c>
      <c r="CP594" t="s">
        <v>14547</v>
      </c>
      <c r="CQ594" t="s">
        <v>13330</v>
      </c>
      <c r="CR594" t="s">
        <v>1547</v>
      </c>
      <c r="CS594">
        <v>8</v>
      </c>
      <c r="CT594" t="s">
        <v>15628</v>
      </c>
      <c r="CU594" t="s">
        <v>15628</v>
      </c>
      <c r="CV594" t="s">
        <v>13858</v>
      </c>
      <c r="CW594" t="s">
        <v>1547</v>
      </c>
      <c r="CX594" t="s">
        <v>1547</v>
      </c>
      <c r="CY594">
        <v>592</v>
      </c>
      <c r="CZ594" t="s">
        <v>8528</v>
      </c>
      <c r="DA594" t="s">
        <v>1547</v>
      </c>
      <c r="DB594" t="s">
        <v>1881</v>
      </c>
      <c r="DC594" t="s">
        <v>1882</v>
      </c>
      <c r="DD594" t="s">
        <v>13328</v>
      </c>
      <c r="DE594" t="s">
        <v>3575</v>
      </c>
      <c r="DF594" t="s">
        <v>13329</v>
      </c>
      <c r="DG594" t="s">
        <v>1547</v>
      </c>
      <c r="DH594" t="s">
        <v>1547</v>
      </c>
      <c r="DI594" t="s">
        <v>1892</v>
      </c>
      <c r="DJ594" t="e">
        <v>#N/A</v>
      </c>
      <c r="DK594"/>
      <c r="DL594" t="s">
        <v>1892</v>
      </c>
      <c r="DM594">
        <v>9</v>
      </c>
      <c r="DN594" t="s">
        <v>1883</v>
      </c>
      <c r="DO594" t="s">
        <v>1568</v>
      </c>
      <c r="DP594" t="b">
        <v>1</v>
      </c>
      <c r="DQ594" t="b">
        <v>0</v>
      </c>
      <c r="DR594" t="b">
        <v>0</v>
      </c>
      <c r="DS594" t="b">
        <v>0</v>
      </c>
      <c r="DT594" t="b">
        <v>0</v>
      </c>
      <c r="DU594" t="b">
        <v>0</v>
      </c>
      <c r="DV594" t="b">
        <v>0</v>
      </c>
      <c r="DW594">
        <v>0</v>
      </c>
      <c r="DX594" t="b">
        <v>0</v>
      </c>
      <c r="DY594" t="b">
        <v>0</v>
      </c>
      <c r="DZ594" t="b">
        <v>1</v>
      </c>
      <c r="EA594" t="b">
        <v>0</v>
      </c>
      <c r="EB594" t="b">
        <v>0</v>
      </c>
      <c r="EC594" t="b">
        <v>0</v>
      </c>
      <c r="ED594" t="b">
        <v>1</v>
      </c>
      <c r="EE594" t="b">
        <v>1</v>
      </c>
      <c r="EF594" t="b">
        <v>0</v>
      </c>
      <c r="EG594" t="b" cm="1">
        <v>0</v>
      </c>
      <c r="EH594" t="b">
        <v>0</v>
      </c>
      <c r="EI594" t="b">
        <v>0</v>
      </c>
      <c r="EJ594" t="b">
        <v>1</v>
      </c>
      <c r="EK594" t="s">
        <v>15620</v>
      </c>
      <c r="EL594">
        <v>1</v>
      </c>
      <c r="EM594">
        <v>23</v>
      </c>
      <c r="EN594" t="b">
        <v>0</v>
      </c>
    </row>
    <row r="595" spans="1:144" ht="94.5">
      <c r="A595"/>
      <c r="B595" t="s">
        <v>1568</v>
      </c>
      <c r="C595" t="s">
        <v>3573</v>
      </c>
      <c r="D595" t="s">
        <v>13331</v>
      </c>
      <c r="E595" t="s">
        <v>13332</v>
      </c>
      <c r="F595" t="s">
        <v>13333</v>
      </c>
      <c r="G595" t="s">
        <v>13333</v>
      </c>
      <c r="H595"/>
      <c r="I595" t="s">
        <v>2798</v>
      </c>
      <c r="J595"/>
      <c r="K595"/>
      <c r="L595"/>
      <c r="M595"/>
      <c r="N595"/>
      <c r="O595" s="109" t="s">
        <v>15055</v>
      </c>
      <c r="P595" t="s">
        <v>1568</v>
      </c>
      <c r="Q595" t="s">
        <v>3575</v>
      </c>
      <c r="R595" t="s">
        <v>3592</v>
      </c>
      <c r="S595"/>
      <c r="T595"/>
      <c r="U595" t="s">
        <v>14547</v>
      </c>
      <c r="V595" t="s">
        <v>13334</v>
      </c>
      <c r="W595"/>
      <c r="X595"/>
      <c r="Y595"/>
      <c r="Z595"/>
      <c r="AA595"/>
      <c r="AB595"/>
      <c r="AC595"/>
      <c r="AD595"/>
      <c r="AE595"/>
      <c r="AF595"/>
      <c r="AG595"/>
      <c r="AH595"/>
      <c r="AI595"/>
      <c r="AJ595"/>
      <c r="AK595"/>
      <c r="AL595"/>
      <c r="AM595"/>
      <c r="AN595"/>
      <c r="AO595" s="108" t="s">
        <v>43</v>
      </c>
      <c r="AP595" t="s">
        <v>2848</v>
      </c>
      <c r="AQ595">
        <v>80</v>
      </c>
      <c r="AR595" t="e">
        <v>#N/A</v>
      </c>
      <c r="AS595" t="s">
        <v>3573</v>
      </c>
      <c r="AT595" t="e">
        <v>#N/A</v>
      </c>
      <c r="AU595" t="s">
        <v>13332</v>
      </c>
      <c r="AV595" t="s">
        <v>13935</v>
      </c>
      <c r="AW595" t="s">
        <v>13936</v>
      </c>
      <c r="AX595" t="s">
        <v>1740</v>
      </c>
      <c r="AY595" t="s">
        <v>13936</v>
      </c>
      <c r="AZ595" t="s">
        <v>3575</v>
      </c>
      <c r="BA595" t="s">
        <v>13937</v>
      </c>
      <c r="BB595" t="s">
        <v>2798</v>
      </c>
      <c r="BC595" t="s">
        <v>1547</v>
      </c>
      <c r="BD595" t="s">
        <v>15630</v>
      </c>
      <c r="BE595" t="s">
        <v>14545</v>
      </c>
      <c r="BF595">
        <v>363</v>
      </c>
      <c r="BG595">
        <v>577</v>
      </c>
      <c r="BH595">
        <v>0</v>
      </c>
      <c r="BI595" t="s">
        <v>1547</v>
      </c>
      <c r="BJ595">
        <v>0</v>
      </c>
      <c r="BK595">
        <v>0</v>
      </c>
      <c r="BL595">
        <v>363</v>
      </c>
      <c r="BM595" t="s">
        <v>13940</v>
      </c>
      <c r="BN595" t="s">
        <v>14546</v>
      </c>
      <c r="BO595" t="s">
        <v>14720</v>
      </c>
      <c r="BP595" t="e" cm="1">
        <v>#N/A</v>
      </c>
      <c r="BQ595" t="s">
        <v>1547</v>
      </c>
      <c r="BR595" t="s">
        <v>15631</v>
      </c>
      <c r="BS595">
        <v>1</v>
      </c>
      <c r="BT595" t="s">
        <v>1738</v>
      </c>
      <c r="BU595" t="s">
        <v>15632</v>
      </c>
      <c r="BV595" t="s">
        <v>13331</v>
      </c>
      <c r="BW595" t="s">
        <v>13935</v>
      </c>
      <c r="BX595" t="s">
        <v>1744</v>
      </c>
      <c r="BY595" t="s">
        <v>1744</v>
      </c>
      <c r="BZ595" t="s">
        <v>1547</v>
      </c>
      <c r="CA595" t="s">
        <v>1744</v>
      </c>
      <c r="CB595" t="s">
        <v>1547</v>
      </c>
      <c r="CC595"/>
      <c r="CD595" t="s">
        <v>998</v>
      </c>
      <c r="CE595" t="s">
        <v>2798</v>
      </c>
      <c r="CF595" t="s">
        <v>14754</v>
      </c>
      <c r="CG595" t="s">
        <v>14755</v>
      </c>
      <c r="CH595" t="s">
        <v>2798</v>
      </c>
      <c r="CI595" t="s">
        <v>1547</v>
      </c>
      <c r="CJ595" t="s">
        <v>3592</v>
      </c>
      <c r="CK595" t="s">
        <v>1568</v>
      </c>
      <c r="CL595"/>
      <c r="CM595"/>
      <c r="CN595" t="s">
        <v>14547</v>
      </c>
      <c r="CO595" t="s">
        <v>13334</v>
      </c>
      <c r="CP595" t="s">
        <v>14547</v>
      </c>
      <c r="CQ595" t="s">
        <v>13334</v>
      </c>
      <c r="CR595" t="s">
        <v>1547</v>
      </c>
      <c r="CS595">
        <v>8</v>
      </c>
      <c r="CT595" t="s">
        <v>15631</v>
      </c>
      <c r="CU595" t="s">
        <v>15631</v>
      </c>
      <c r="CV595" t="s">
        <v>13858</v>
      </c>
      <c r="CW595" t="s">
        <v>1547</v>
      </c>
      <c r="CX595" t="s">
        <v>1547</v>
      </c>
      <c r="CY595">
        <v>593</v>
      </c>
      <c r="CZ595" t="s">
        <v>8532</v>
      </c>
      <c r="DA595" t="s">
        <v>1547</v>
      </c>
      <c r="DB595" t="s">
        <v>1881</v>
      </c>
      <c r="DC595" t="s">
        <v>1882</v>
      </c>
      <c r="DD595" t="s">
        <v>13332</v>
      </c>
      <c r="DE595" t="s">
        <v>3575</v>
      </c>
      <c r="DF595" t="s">
        <v>13333</v>
      </c>
      <c r="DG595" t="s">
        <v>1547</v>
      </c>
      <c r="DH595" t="s">
        <v>1547</v>
      </c>
      <c r="DI595" t="s">
        <v>1892</v>
      </c>
      <c r="DJ595" t="e">
        <v>#N/A</v>
      </c>
      <c r="DK595"/>
      <c r="DL595" t="s">
        <v>1892</v>
      </c>
      <c r="DM595">
        <v>9</v>
      </c>
      <c r="DN595" t="s">
        <v>1883</v>
      </c>
      <c r="DO595" t="s">
        <v>1568</v>
      </c>
      <c r="DP595" t="b">
        <v>1</v>
      </c>
      <c r="DQ595" t="b">
        <v>0</v>
      </c>
      <c r="DR595" t="b">
        <v>0</v>
      </c>
      <c r="DS595" t="b">
        <v>0</v>
      </c>
      <c r="DT595" t="b">
        <v>0</v>
      </c>
      <c r="DU595" t="b">
        <v>0</v>
      </c>
      <c r="DV595" t="b">
        <v>0</v>
      </c>
      <c r="DW595">
        <v>0</v>
      </c>
      <c r="DX595" t="b">
        <v>0</v>
      </c>
      <c r="DY595" t="b">
        <v>0</v>
      </c>
      <c r="DZ595" t="b">
        <v>1</v>
      </c>
      <c r="EA595" t="b">
        <v>0</v>
      </c>
      <c r="EB595" t="b">
        <v>0</v>
      </c>
      <c r="EC595" t="b">
        <v>0</v>
      </c>
      <c r="ED595" t="b">
        <v>1</v>
      </c>
      <c r="EE595" t="b">
        <v>1</v>
      </c>
      <c r="EF595" t="b">
        <v>0</v>
      </c>
      <c r="EG595" t="b" cm="1">
        <v>0</v>
      </c>
      <c r="EH595" t="b">
        <v>0</v>
      </c>
      <c r="EI595" t="b">
        <v>0</v>
      </c>
      <c r="EJ595" t="b">
        <v>1</v>
      </c>
      <c r="EK595" t="s">
        <v>15620</v>
      </c>
      <c r="EL595">
        <v>1</v>
      </c>
      <c r="EM595">
        <v>19</v>
      </c>
      <c r="EN595" t="b">
        <v>0</v>
      </c>
    </row>
    <row r="596" spans="1:144" ht="15.75">
      <c r="A596"/>
      <c r="B596" t="s">
        <v>1568</v>
      </c>
      <c r="C596" t="s">
        <v>3573</v>
      </c>
      <c r="D596" t="s">
        <v>13365</v>
      </c>
      <c r="E596" t="s">
        <v>13366</v>
      </c>
      <c r="F596" t="s">
        <v>13365</v>
      </c>
      <c r="G596" t="s">
        <v>13365</v>
      </c>
      <c r="H596"/>
      <c r="I596" t="s">
        <v>2798</v>
      </c>
      <c r="J596"/>
      <c r="K596"/>
      <c r="L596"/>
      <c r="M596"/>
      <c r="N596"/>
      <c r="O596" t="s">
        <v>13858</v>
      </c>
      <c r="P596" t="s">
        <v>1568</v>
      </c>
      <c r="Q596" t="s">
        <v>3575</v>
      </c>
      <c r="R596" t="s">
        <v>3592</v>
      </c>
      <c r="S596"/>
      <c r="T596"/>
      <c r="U596" t="s">
        <v>14547</v>
      </c>
      <c r="V596" t="s">
        <v>13367</v>
      </c>
      <c r="W596"/>
      <c r="X596"/>
      <c r="Y596"/>
      <c r="Z596"/>
      <c r="AA596"/>
      <c r="AB596"/>
      <c r="AC596"/>
      <c r="AD596"/>
      <c r="AE596"/>
      <c r="AF596"/>
      <c r="AG596"/>
      <c r="AH596"/>
      <c r="AI596"/>
      <c r="AJ596"/>
      <c r="AK596"/>
      <c r="AL596"/>
      <c r="AM596"/>
      <c r="AN596"/>
      <c r="AO596" s="108" t="s">
        <v>43</v>
      </c>
      <c r="AP596" t="s">
        <v>2848</v>
      </c>
      <c r="AQ596">
        <v>81</v>
      </c>
      <c r="AR596" t="e">
        <v>#N/A</v>
      </c>
      <c r="AS596" t="s">
        <v>3573</v>
      </c>
      <c r="AT596" t="e">
        <v>#N/A</v>
      </c>
      <c r="AU596" t="s">
        <v>13366</v>
      </c>
      <c r="AV596" t="s">
        <v>13995</v>
      </c>
      <c r="AW596" t="s">
        <v>13996</v>
      </c>
      <c r="AX596" t="s">
        <v>1740</v>
      </c>
      <c r="AY596" t="s">
        <v>13996</v>
      </c>
      <c r="AZ596" t="s">
        <v>3575</v>
      </c>
      <c r="BA596" t="s">
        <v>13997</v>
      </c>
      <c r="BB596" t="s">
        <v>2798</v>
      </c>
      <c r="BC596" t="s">
        <v>1547</v>
      </c>
      <c r="BD596" t="s">
        <v>14218</v>
      </c>
      <c r="BE596" t="s">
        <v>14545</v>
      </c>
      <c r="BF596">
        <v>372</v>
      </c>
      <c r="BG596">
        <v>577</v>
      </c>
      <c r="BH596">
        <v>0</v>
      </c>
      <c r="BI596" t="s">
        <v>1547</v>
      </c>
      <c r="BJ596">
        <v>0</v>
      </c>
      <c r="BK596">
        <v>0</v>
      </c>
      <c r="BL596">
        <v>372</v>
      </c>
      <c r="BM596" t="s">
        <v>14000</v>
      </c>
      <c r="BN596" t="s">
        <v>14546</v>
      </c>
      <c r="BO596" t="s">
        <v>14720</v>
      </c>
      <c r="BP596" t="e" cm="1">
        <v>#N/A</v>
      </c>
      <c r="BQ596" t="s">
        <v>1547</v>
      </c>
      <c r="BR596" t="s">
        <v>13858</v>
      </c>
      <c r="BS596">
        <v>137</v>
      </c>
      <c r="BT596" t="s">
        <v>8250</v>
      </c>
      <c r="BU596" t="s">
        <v>15633</v>
      </c>
      <c r="BV596" t="s">
        <v>13365</v>
      </c>
      <c r="BW596" t="s">
        <v>13995</v>
      </c>
      <c r="BX596" t="s">
        <v>1744</v>
      </c>
      <c r="BY596" t="s">
        <v>1744</v>
      </c>
      <c r="BZ596" t="s">
        <v>1547</v>
      </c>
      <c r="CA596" t="s">
        <v>1744</v>
      </c>
      <c r="CB596" t="s">
        <v>1547</v>
      </c>
      <c r="CC596"/>
      <c r="CD596" t="s">
        <v>998</v>
      </c>
      <c r="CE596" t="s">
        <v>2798</v>
      </c>
      <c r="CF596" t="s">
        <v>14760</v>
      </c>
      <c r="CG596" t="s">
        <v>14761</v>
      </c>
      <c r="CH596" t="s">
        <v>2798</v>
      </c>
      <c r="CI596" t="s">
        <v>1547</v>
      </c>
      <c r="CJ596" t="s">
        <v>3592</v>
      </c>
      <c r="CK596" t="s">
        <v>1568</v>
      </c>
      <c r="CL596"/>
      <c r="CM596"/>
      <c r="CN596" t="s">
        <v>14547</v>
      </c>
      <c r="CO596" t="s">
        <v>13367</v>
      </c>
      <c r="CP596" t="s">
        <v>14547</v>
      </c>
      <c r="CQ596" t="s">
        <v>13367</v>
      </c>
      <c r="CR596" t="s">
        <v>1547</v>
      </c>
      <c r="CS596">
        <v>8</v>
      </c>
      <c r="CT596" t="s">
        <v>13858</v>
      </c>
      <c r="CU596" t="s">
        <v>13858</v>
      </c>
      <c r="CV596" t="s">
        <v>13858</v>
      </c>
      <c r="CW596" t="s">
        <v>1547</v>
      </c>
      <c r="CX596" t="s">
        <v>1547</v>
      </c>
      <c r="CY596">
        <v>594</v>
      </c>
      <c r="CZ596" t="s">
        <v>8538</v>
      </c>
      <c r="DA596" t="s">
        <v>1547</v>
      </c>
      <c r="DB596" t="s">
        <v>1881</v>
      </c>
      <c r="DC596" t="s">
        <v>1882</v>
      </c>
      <c r="DD596" t="s">
        <v>13366</v>
      </c>
      <c r="DE596" t="s">
        <v>3575</v>
      </c>
      <c r="DF596" t="s">
        <v>13365</v>
      </c>
      <c r="DG596" t="s">
        <v>1547</v>
      </c>
      <c r="DH596" t="s">
        <v>1547</v>
      </c>
      <c r="DI596" t="s">
        <v>1892</v>
      </c>
      <c r="DJ596" t="e">
        <v>#N/A</v>
      </c>
      <c r="DK596"/>
      <c r="DL596" t="s">
        <v>1892</v>
      </c>
      <c r="DM596">
        <v>9</v>
      </c>
      <c r="DN596" t="s">
        <v>1883</v>
      </c>
      <c r="DO596" t="s">
        <v>1568</v>
      </c>
      <c r="DP596" t="b">
        <v>1</v>
      </c>
      <c r="DQ596" t="b">
        <v>0</v>
      </c>
      <c r="DR596" t="b">
        <v>0</v>
      </c>
      <c r="DS596" t="b">
        <v>0</v>
      </c>
      <c r="DT596" t="b">
        <v>0</v>
      </c>
      <c r="DU596" t="b">
        <v>0</v>
      </c>
      <c r="DV596" t="b">
        <v>0</v>
      </c>
      <c r="DW596">
        <v>0</v>
      </c>
      <c r="DX596" t="b">
        <v>0</v>
      </c>
      <c r="DY596" t="b">
        <v>0</v>
      </c>
      <c r="DZ596" t="b">
        <v>0</v>
      </c>
      <c r="EA596" t="b">
        <v>0</v>
      </c>
      <c r="EB596" t="b">
        <v>0</v>
      </c>
      <c r="EC596" t="b">
        <v>0</v>
      </c>
      <c r="ED596" t="b">
        <v>0</v>
      </c>
      <c r="EE596" t="b">
        <v>1</v>
      </c>
      <c r="EF596" t="b">
        <v>0</v>
      </c>
      <c r="EG596" t="b" cm="1">
        <v>1</v>
      </c>
      <c r="EH596" t="b">
        <v>0</v>
      </c>
      <c r="EI596" t="b">
        <v>0</v>
      </c>
      <c r="EJ596" t="b">
        <v>1</v>
      </c>
      <c r="EK596" t="s">
        <v>14132</v>
      </c>
      <c r="EL596">
        <v>2</v>
      </c>
      <c r="EM596">
        <v>22</v>
      </c>
      <c r="EN596" t="b">
        <v>0</v>
      </c>
    </row>
    <row r="597" spans="1:144" ht="15.75">
      <c r="A597"/>
      <c r="B597" t="s">
        <v>1568</v>
      </c>
      <c r="C597" t="s">
        <v>3573</v>
      </c>
      <c r="D597" t="s">
        <v>13350</v>
      </c>
      <c r="E597" t="s">
        <v>13351</v>
      </c>
      <c r="F597" t="s">
        <v>13352</v>
      </c>
      <c r="G597" t="s">
        <v>13353</v>
      </c>
      <c r="H597" t="s">
        <v>13354</v>
      </c>
      <c r="I597" t="s">
        <v>2798</v>
      </c>
      <c r="J597"/>
      <c r="K597"/>
      <c r="L597"/>
      <c r="M597"/>
      <c r="N597"/>
      <c r="O597" t="s">
        <v>13858</v>
      </c>
      <c r="P597" t="s">
        <v>1568</v>
      </c>
      <c r="Q597" t="s">
        <v>3575</v>
      </c>
      <c r="R597" t="s">
        <v>3592</v>
      </c>
      <c r="S597"/>
      <c r="T597"/>
      <c r="U597" t="s">
        <v>14547</v>
      </c>
      <c r="V597" t="s">
        <v>13355</v>
      </c>
      <c r="W597"/>
      <c r="X597"/>
      <c r="Y597"/>
      <c r="Z597"/>
      <c r="AA597"/>
      <c r="AB597"/>
      <c r="AC597"/>
      <c r="AD597"/>
      <c r="AE597"/>
      <c r="AF597"/>
      <c r="AG597"/>
      <c r="AH597"/>
      <c r="AI597"/>
      <c r="AJ597"/>
      <c r="AK597"/>
      <c r="AL597"/>
      <c r="AM597"/>
      <c r="AN597"/>
      <c r="AO597" s="108" t="s">
        <v>43</v>
      </c>
      <c r="AP597" t="s">
        <v>2848</v>
      </c>
      <c r="AQ597">
        <v>82</v>
      </c>
      <c r="AR597" t="e">
        <v>#N/A</v>
      </c>
      <c r="AS597" t="s">
        <v>3573</v>
      </c>
      <c r="AT597" t="e">
        <v>#N/A</v>
      </c>
      <c r="AU597" t="s">
        <v>13351</v>
      </c>
      <c r="AV597" t="s">
        <v>13970</v>
      </c>
      <c r="AW597" t="s">
        <v>13971</v>
      </c>
      <c r="AX597" t="s">
        <v>1740</v>
      </c>
      <c r="AY597" t="s">
        <v>13972</v>
      </c>
      <c r="AZ597" t="s">
        <v>3575</v>
      </c>
      <c r="BA597" t="s">
        <v>13973</v>
      </c>
      <c r="BB597" t="s">
        <v>2798</v>
      </c>
      <c r="BC597" t="s">
        <v>1547</v>
      </c>
      <c r="BD597" t="s">
        <v>14155</v>
      </c>
      <c r="BE597" t="s">
        <v>14545</v>
      </c>
      <c r="BF597">
        <v>369</v>
      </c>
      <c r="BG597">
        <v>577</v>
      </c>
      <c r="BH597">
        <v>0</v>
      </c>
      <c r="BI597" t="s">
        <v>1547</v>
      </c>
      <c r="BJ597">
        <v>0</v>
      </c>
      <c r="BK597">
        <v>0</v>
      </c>
      <c r="BL597">
        <v>369</v>
      </c>
      <c r="BM597" t="s">
        <v>13977</v>
      </c>
      <c r="BN597" t="s">
        <v>14546</v>
      </c>
      <c r="BO597" t="s">
        <v>14720</v>
      </c>
      <c r="BP597" t="e" cm="1">
        <v>#N/A</v>
      </c>
      <c r="BQ597" t="s">
        <v>1547</v>
      </c>
      <c r="BR597" t="s">
        <v>13858</v>
      </c>
      <c r="BS597">
        <v>138</v>
      </c>
      <c r="BT597" t="s">
        <v>8254</v>
      </c>
      <c r="BU597" t="s">
        <v>15634</v>
      </c>
      <c r="BV597" t="s">
        <v>13350</v>
      </c>
      <c r="BW597" t="s">
        <v>13970</v>
      </c>
      <c r="BX597" t="s">
        <v>13975</v>
      </c>
      <c r="BY597" t="s">
        <v>1744</v>
      </c>
      <c r="BZ597" t="s">
        <v>1547</v>
      </c>
      <c r="CA597" t="s">
        <v>1744</v>
      </c>
      <c r="CB597" t="s">
        <v>1547</v>
      </c>
      <c r="CC597"/>
      <c r="CD597" t="s">
        <v>998</v>
      </c>
      <c r="CE597" t="s">
        <v>2798</v>
      </c>
      <c r="CF597" t="s">
        <v>14762</v>
      </c>
      <c r="CG597" t="s">
        <v>14763</v>
      </c>
      <c r="CH597" t="s">
        <v>2798</v>
      </c>
      <c r="CI597" t="s">
        <v>1547</v>
      </c>
      <c r="CJ597" t="s">
        <v>3592</v>
      </c>
      <c r="CK597" t="s">
        <v>1568</v>
      </c>
      <c r="CL597"/>
      <c r="CM597"/>
      <c r="CN597" t="s">
        <v>14547</v>
      </c>
      <c r="CO597" t="s">
        <v>13355</v>
      </c>
      <c r="CP597" t="s">
        <v>14547</v>
      </c>
      <c r="CQ597" t="s">
        <v>13355</v>
      </c>
      <c r="CR597" t="s">
        <v>1547</v>
      </c>
      <c r="CS597">
        <v>8</v>
      </c>
      <c r="CT597" t="s">
        <v>13858</v>
      </c>
      <c r="CU597" t="s">
        <v>13858</v>
      </c>
      <c r="CV597" t="s">
        <v>13858</v>
      </c>
      <c r="CW597" t="s">
        <v>1547</v>
      </c>
      <c r="CX597" t="s">
        <v>1547</v>
      </c>
      <c r="CY597">
        <v>595</v>
      </c>
      <c r="CZ597" t="s">
        <v>8544</v>
      </c>
      <c r="DA597" t="s">
        <v>1547</v>
      </c>
      <c r="DB597" t="s">
        <v>1881</v>
      </c>
      <c r="DC597" t="s">
        <v>1882</v>
      </c>
      <c r="DD597" t="s">
        <v>13351</v>
      </c>
      <c r="DE597" t="s">
        <v>3575</v>
      </c>
      <c r="DF597" t="s">
        <v>13353</v>
      </c>
      <c r="DG597" t="s">
        <v>1547</v>
      </c>
      <c r="DH597" t="s">
        <v>1547</v>
      </c>
      <c r="DI597" t="s">
        <v>1892</v>
      </c>
      <c r="DJ597" t="e">
        <v>#N/A</v>
      </c>
      <c r="DK597"/>
      <c r="DL597" t="s">
        <v>1892</v>
      </c>
      <c r="DM597">
        <v>9</v>
      </c>
      <c r="DN597" t="s">
        <v>1883</v>
      </c>
      <c r="DO597" t="s">
        <v>1568</v>
      </c>
      <c r="DP597" t="b">
        <v>1</v>
      </c>
      <c r="DQ597" t="b">
        <v>0</v>
      </c>
      <c r="DR597" t="b">
        <v>0</v>
      </c>
      <c r="DS597" t="b">
        <v>0</v>
      </c>
      <c r="DT597" t="b">
        <v>0</v>
      </c>
      <c r="DU597" t="b">
        <v>0</v>
      </c>
      <c r="DV597" t="b">
        <v>0</v>
      </c>
      <c r="DW597">
        <v>0</v>
      </c>
      <c r="DX597" t="b">
        <v>0</v>
      </c>
      <c r="DY597" t="b">
        <v>0</v>
      </c>
      <c r="DZ597" t="b">
        <v>0</v>
      </c>
      <c r="EA597" t="b">
        <v>0</v>
      </c>
      <c r="EB597" t="b">
        <v>0</v>
      </c>
      <c r="EC597" t="b">
        <v>1</v>
      </c>
      <c r="ED597" t="b">
        <v>0</v>
      </c>
      <c r="EE597" t="b">
        <v>1</v>
      </c>
      <c r="EF597" t="b">
        <v>0</v>
      </c>
      <c r="EG597" t="b" cm="1">
        <v>1</v>
      </c>
      <c r="EH597" t="b">
        <v>0</v>
      </c>
      <c r="EI597" t="b">
        <v>0</v>
      </c>
      <c r="EJ597" t="b">
        <v>1</v>
      </c>
      <c r="EK597" t="s">
        <v>14219</v>
      </c>
      <c r="EL597">
        <v>2</v>
      </c>
      <c r="EM597">
        <v>32</v>
      </c>
      <c r="EN597" t="b">
        <v>0</v>
      </c>
    </row>
    <row r="598" spans="1:144" ht="15.75">
      <c r="A598"/>
      <c r="B598" t="s">
        <v>1568</v>
      </c>
      <c r="C598" t="s">
        <v>3573</v>
      </c>
      <c r="D598" t="s">
        <v>3689</v>
      </c>
      <c r="E598" t="s">
        <v>3690</v>
      </c>
      <c r="F598" t="s">
        <v>13346</v>
      </c>
      <c r="G598" t="s">
        <v>3691</v>
      </c>
      <c r="H598"/>
      <c r="I598" t="s">
        <v>2798</v>
      </c>
      <c r="J598"/>
      <c r="K598"/>
      <c r="L598"/>
      <c r="M598"/>
      <c r="N598"/>
      <c r="O598" t="s">
        <v>13858</v>
      </c>
      <c r="P598" t="s">
        <v>1568</v>
      </c>
      <c r="Q598" t="s">
        <v>3575</v>
      </c>
      <c r="R598" t="s">
        <v>3592</v>
      </c>
      <c r="S598"/>
      <c r="T598"/>
      <c r="U598" t="s">
        <v>14547</v>
      </c>
      <c r="V598" t="s">
        <v>13347</v>
      </c>
      <c r="W598"/>
      <c r="X598"/>
      <c r="Y598"/>
      <c r="Z598"/>
      <c r="AA598"/>
      <c r="AB598"/>
      <c r="AC598"/>
      <c r="AD598"/>
      <c r="AE598"/>
      <c r="AF598"/>
      <c r="AG598"/>
      <c r="AH598"/>
      <c r="AI598"/>
      <c r="AJ598"/>
      <c r="AK598"/>
      <c r="AL598"/>
      <c r="AM598"/>
      <c r="AN598"/>
      <c r="AO598" s="108" t="s">
        <v>43</v>
      </c>
      <c r="AP598" t="s">
        <v>2848</v>
      </c>
      <c r="AQ598">
        <v>83</v>
      </c>
      <c r="AR598" t="e">
        <v>#N/A</v>
      </c>
      <c r="AS598" t="s">
        <v>3573</v>
      </c>
      <c r="AT598" t="e">
        <v>#N/A</v>
      </c>
      <c r="AU598" t="s">
        <v>3690</v>
      </c>
      <c r="AV598" t="s">
        <v>7562</v>
      </c>
      <c r="AW598" t="s">
        <v>13961</v>
      </c>
      <c r="AX598" t="s">
        <v>1740</v>
      </c>
      <c r="AY598" t="s">
        <v>7563</v>
      </c>
      <c r="AZ598" t="s">
        <v>3575</v>
      </c>
      <c r="BA598" t="s">
        <v>7564</v>
      </c>
      <c r="BB598" t="s">
        <v>2798</v>
      </c>
      <c r="BC598" t="s">
        <v>1547</v>
      </c>
      <c r="BD598" t="s">
        <v>8049</v>
      </c>
      <c r="BE598" t="s">
        <v>14545</v>
      </c>
      <c r="BF598">
        <v>367</v>
      </c>
      <c r="BG598">
        <v>577</v>
      </c>
      <c r="BH598">
        <v>0</v>
      </c>
      <c r="BI598" t="s">
        <v>1547</v>
      </c>
      <c r="BJ598">
        <v>0</v>
      </c>
      <c r="BK598">
        <v>0</v>
      </c>
      <c r="BL598">
        <v>443</v>
      </c>
      <c r="BM598" t="s">
        <v>7568</v>
      </c>
      <c r="BN598" t="s">
        <v>14546</v>
      </c>
      <c r="BO598" t="s">
        <v>14720</v>
      </c>
      <c r="BP598" t="e" cm="1">
        <v>#N/A</v>
      </c>
      <c r="BQ598" t="s">
        <v>1547</v>
      </c>
      <c r="BR598" t="s">
        <v>13858</v>
      </c>
      <c r="BS598">
        <v>139</v>
      </c>
      <c r="BT598" t="s">
        <v>8258</v>
      </c>
      <c r="BU598" t="s">
        <v>15635</v>
      </c>
      <c r="BV598" t="s">
        <v>3689</v>
      </c>
      <c r="BW598" t="s">
        <v>7562</v>
      </c>
      <c r="BX598" t="s">
        <v>1744</v>
      </c>
      <c r="BY598" t="s">
        <v>1744</v>
      </c>
      <c r="BZ598" t="s">
        <v>1547</v>
      </c>
      <c r="CA598" t="s">
        <v>1744</v>
      </c>
      <c r="CB598" t="s">
        <v>1547</v>
      </c>
      <c r="CC598"/>
      <c r="CD598" t="s">
        <v>998</v>
      </c>
      <c r="CE598" t="s">
        <v>2798</v>
      </c>
      <c r="CF598" t="s">
        <v>14764</v>
      </c>
      <c r="CG598" t="s">
        <v>14765</v>
      </c>
      <c r="CH598" t="s">
        <v>2798</v>
      </c>
      <c r="CI598" t="s">
        <v>1547</v>
      </c>
      <c r="CJ598" t="s">
        <v>3592</v>
      </c>
      <c r="CK598" t="s">
        <v>1568</v>
      </c>
      <c r="CL598"/>
      <c r="CM598"/>
      <c r="CN598" t="s">
        <v>14547</v>
      </c>
      <c r="CO598" t="s">
        <v>13347</v>
      </c>
      <c r="CP598" t="s">
        <v>14547</v>
      </c>
      <c r="CQ598" t="s">
        <v>13347</v>
      </c>
      <c r="CR598" t="s">
        <v>1547</v>
      </c>
      <c r="CS598">
        <v>8</v>
      </c>
      <c r="CT598" t="s">
        <v>13858</v>
      </c>
      <c r="CU598" t="s">
        <v>13858</v>
      </c>
      <c r="CV598" t="s">
        <v>3590</v>
      </c>
      <c r="CW598" t="s">
        <v>1547</v>
      </c>
      <c r="CX598" t="s">
        <v>1547</v>
      </c>
      <c r="CY598">
        <v>596</v>
      </c>
      <c r="CZ598" t="s">
        <v>8549</v>
      </c>
      <c r="DA598" t="s">
        <v>1547</v>
      </c>
      <c r="DB598" t="s">
        <v>1881</v>
      </c>
      <c r="DC598" t="s">
        <v>1882</v>
      </c>
      <c r="DD598" t="s">
        <v>3690</v>
      </c>
      <c r="DE598" t="s">
        <v>3575</v>
      </c>
      <c r="DF598" t="s">
        <v>3691</v>
      </c>
      <c r="DG598" t="s">
        <v>1547</v>
      </c>
      <c r="DH598" t="s">
        <v>1547</v>
      </c>
      <c r="DI598" t="s">
        <v>1892</v>
      </c>
      <c r="DJ598" t="e">
        <v>#N/A</v>
      </c>
      <c r="DK598"/>
      <c r="DL598" t="s">
        <v>1892</v>
      </c>
      <c r="DM598">
        <v>9</v>
      </c>
      <c r="DN598" t="s">
        <v>1883</v>
      </c>
      <c r="DO598" t="s">
        <v>1568</v>
      </c>
      <c r="DP598" t="b">
        <v>1</v>
      </c>
      <c r="DQ598" t="b">
        <v>0</v>
      </c>
      <c r="DR598" t="b">
        <v>0</v>
      </c>
      <c r="DS598" t="b">
        <v>0</v>
      </c>
      <c r="DT598" t="b">
        <v>0</v>
      </c>
      <c r="DU598" t="b">
        <v>0</v>
      </c>
      <c r="DV598" t="b">
        <v>0</v>
      </c>
      <c r="DW598">
        <v>0</v>
      </c>
      <c r="DX598" t="b">
        <v>0</v>
      </c>
      <c r="DY598" t="b">
        <v>0</v>
      </c>
      <c r="DZ598" t="b">
        <v>0</v>
      </c>
      <c r="EA598" t="b">
        <v>0</v>
      </c>
      <c r="EB598" t="b">
        <v>0</v>
      </c>
      <c r="EC598" t="b">
        <v>0</v>
      </c>
      <c r="ED598" t="b">
        <v>1</v>
      </c>
      <c r="EE598" t="b">
        <v>1</v>
      </c>
      <c r="EF598" t="b">
        <v>0</v>
      </c>
      <c r="EG598" t="b" cm="1">
        <v>1</v>
      </c>
      <c r="EH598" t="b">
        <v>0</v>
      </c>
      <c r="EI598" t="b">
        <v>0</v>
      </c>
      <c r="EJ598" t="b">
        <v>1</v>
      </c>
      <c r="EK598" t="s">
        <v>15573</v>
      </c>
      <c r="EL598">
        <v>2</v>
      </c>
      <c r="EM598">
        <v>25</v>
      </c>
      <c r="EN598" t="b">
        <v>0</v>
      </c>
    </row>
    <row r="599" spans="1:144" ht="47.25">
      <c r="A599"/>
      <c r="B599" t="s">
        <v>1568</v>
      </c>
      <c r="C599" t="s">
        <v>3573</v>
      </c>
      <c r="D599" t="s">
        <v>13339</v>
      </c>
      <c r="E599" t="s">
        <v>13340</v>
      </c>
      <c r="F599" t="s">
        <v>13341</v>
      </c>
      <c r="G599" s="109" t="s">
        <v>13342</v>
      </c>
      <c r="H599" t="s">
        <v>3319</v>
      </c>
      <c r="I599" t="s">
        <v>2798</v>
      </c>
      <c r="J599"/>
      <c r="K599"/>
      <c r="L599"/>
      <c r="M599"/>
      <c r="N599"/>
      <c r="O599" t="s">
        <v>13858</v>
      </c>
      <c r="P599" t="s">
        <v>1568</v>
      </c>
      <c r="Q599" t="s">
        <v>3575</v>
      </c>
      <c r="R599" t="s">
        <v>3592</v>
      </c>
      <c r="S599"/>
      <c r="T599"/>
      <c r="U599" t="s">
        <v>14547</v>
      </c>
      <c r="V599" t="s">
        <v>13343</v>
      </c>
      <c r="W599"/>
      <c r="X599"/>
      <c r="Y599"/>
      <c r="Z599"/>
      <c r="AA599"/>
      <c r="AB599"/>
      <c r="AC599"/>
      <c r="AD599"/>
      <c r="AE599"/>
      <c r="AF599"/>
      <c r="AG599"/>
      <c r="AH599"/>
      <c r="AI599"/>
      <c r="AJ599"/>
      <c r="AK599"/>
      <c r="AL599"/>
      <c r="AM599"/>
      <c r="AN599"/>
      <c r="AO599" s="108" t="s">
        <v>43</v>
      </c>
      <c r="AP599" t="s">
        <v>2848</v>
      </c>
      <c r="AQ599">
        <v>84</v>
      </c>
      <c r="AR599" t="e">
        <v>#N/A</v>
      </c>
      <c r="AS599" t="s">
        <v>3573</v>
      </c>
      <c r="AT599" t="e">
        <v>#N/A</v>
      </c>
      <c r="AU599" t="s">
        <v>13340</v>
      </c>
      <c r="AV599" t="s">
        <v>13950</v>
      </c>
      <c r="AW599" t="s">
        <v>13951</v>
      </c>
      <c r="AX599" t="s">
        <v>1740</v>
      </c>
      <c r="AY599" t="s">
        <v>13952</v>
      </c>
      <c r="AZ599" t="s">
        <v>3575</v>
      </c>
      <c r="BA599" t="s">
        <v>13953</v>
      </c>
      <c r="BB599" t="s">
        <v>2798</v>
      </c>
      <c r="BC599" t="s">
        <v>1547</v>
      </c>
      <c r="BD599" t="s">
        <v>14144</v>
      </c>
      <c r="BE599" t="s">
        <v>14545</v>
      </c>
      <c r="BF599">
        <v>365</v>
      </c>
      <c r="BG599">
        <v>577</v>
      </c>
      <c r="BH599">
        <v>0</v>
      </c>
      <c r="BI599" t="s">
        <v>1547</v>
      </c>
      <c r="BJ599">
        <v>0</v>
      </c>
      <c r="BK599">
        <v>0</v>
      </c>
      <c r="BL599">
        <v>365</v>
      </c>
      <c r="BM599" t="s">
        <v>13956</v>
      </c>
      <c r="BN599" t="s">
        <v>14546</v>
      </c>
      <c r="BO599" t="s">
        <v>14720</v>
      </c>
      <c r="BP599" t="e" cm="1">
        <v>#N/A</v>
      </c>
      <c r="BQ599" t="s">
        <v>1547</v>
      </c>
      <c r="BR599" t="s">
        <v>13858</v>
      </c>
      <c r="BS599">
        <v>140</v>
      </c>
      <c r="BT599" t="s">
        <v>8262</v>
      </c>
      <c r="BU599" t="s">
        <v>15636</v>
      </c>
      <c r="BV599" t="s">
        <v>13339</v>
      </c>
      <c r="BW599" t="s">
        <v>13950</v>
      </c>
      <c r="BX599" t="s">
        <v>6416</v>
      </c>
      <c r="BY599" t="s">
        <v>1744</v>
      </c>
      <c r="BZ599" t="s">
        <v>1547</v>
      </c>
      <c r="CA599" t="s">
        <v>1744</v>
      </c>
      <c r="CB599" t="s">
        <v>1547</v>
      </c>
      <c r="CC599"/>
      <c r="CD599" t="s">
        <v>998</v>
      </c>
      <c r="CE599" t="s">
        <v>2798</v>
      </c>
      <c r="CF599" t="s">
        <v>14766</v>
      </c>
      <c r="CG599" t="s">
        <v>14767</v>
      </c>
      <c r="CH599" t="s">
        <v>2798</v>
      </c>
      <c r="CI599" t="s">
        <v>1547</v>
      </c>
      <c r="CJ599" t="s">
        <v>3592</v>
      </c>
      <c r="CK599" t="s">
        <v>1568</v>
      </c>
      <c r="CL599"/>
      <c r="CM599"/>
      <c r="CN599" t="s">
        <v>14547</v>
      </c>
      <c r="CO599" t="s">
        <v>13343</v>
      </c>
      <c r="CP599" t="s">
        <v>14547</v>
      </c>
      <c r="CQ599" t="s">
        <v>13343</v>
      </c>
      <c r="CR599" t="s">
        <v>1547</v>
      </c>
      <c r="CS599">
        <v>8</v>
      </c>
      <c r="CT599" t="s">
        <v>13858</v>
      </c>
      <c r="CU599" t="s">
        <v>13858</v>
      </c>
      <c r="CV599" t="s">
        <v>13858</v>
      </c>
      <c r="CW599" t="s">
        <v>1547</v>
      </c>
      <c r="CX599" t="s">
        <v>1547</v>
      </c>
      <c r="CY599">
        <v>597</v>
      </c>
      <c r="CZ599" t="s">
        <v>8555</v>
      </c>
      <c r="DA599" t="s">
        <v>1547</v>
      </c>
      <c r="DB599" t="s">
        <v>1881</v>
      </c>
      <c r="DC599" t="s">
        <v>1882</v>
      </c>
      <c r="DD599" t="s">
        <v>13340</v>
      </c>
      <c r="DE599" t="s">
        <v>3575</v>
      </c>
      <c r="DF599" t="s">
        <v>13342</v>
      </c>
      <c r="DG599" t="s">
        <v>1547</v>
      </c>
      <c r="DH599" t="s">
        <v>1547</v>
      </c>
      <c r="DI599" t="s">
        <v>1892</v>
      </c>
      <c r="DJ599" t="e">
        <v>#N/A</v>
      </c>
      <c r="DK599"/>
      <c r="DL599" t="s">
        <v>1892</v>
      </c>
      <c r="DM599">
        <v>9</v>
      </c>
      <c r="DN599" t="s">
        <v>1883</v>
      </c>
      <c r="DO599" t="s">
        <v>1568</v>
      </c>
      <c r="DP599" t="b">
        <v>1</v>
      </c>
      <c r="DQ599" t="b">
        <v>0</v>
      </c>
      <c r="DR599" t="b">
        <v>0</v>
      </c>
      <c r="DS599" t="b">
        <v>0</v>
      </c>
      <c r="DT599" t="b">
        <v>0</v>
      </c>
      <c r="DU599" t="b">
        <v>0</v>
      </c>
      <c r="DV599" t="b">
        <v>0</v>
      </c>
      <c r="DW599">
        <v>0</v>
      </c>
      <c r="DX599" t="b">
        <v>0</v>
      </c>
      <c r="DY599" t="b">
        <v>0</v>
      </c>
      <c r="DZ599" t="b">
        <v>0</v>
      </c>
      <c r="EA599" t="b">
        <v>0</v>
      </c>
      <c r="EB599" t="b">
        <v>0</v>
      </c>
      <c r="EC599" t="b">
        <v>0</v>
      </c>
      <c r="ED599" t="b">
        <v>0</v>
      </c>
      <c r="EE599" t="b">
        <v>1</v>
      </c>
      <c r="EF599" t="b">
        <v>0</v>
      </c>
      <c r="EG599" t="b" cm="1">
        <v>1</v>
      </c>
      <c r="EH599" t="b">
        <v>0</v>
      </c>
      <c r="EI599" t="b">
        <v>0</v>
      </c>
      <c r="EJ599" t="b">
        <v>1</v>
      </c>
      <c r="EK599" t="s">
        <v>14132</v>
      </c>
      <c r="EL599">
        <v>2</v>
      </c>
      <c r="EM599">
        <v>28</v>
      </c>
      <c r="EN599" t="b">
        <v>0</v>
      </c>
    </row>
    <row r="600" spans="1:144" ht="15.75">
      <c r="A600"/>
      <c r="B600" t="s">
        <v>1568</v>
      </c>
      <c r="C600" t="s">
        <v>3573</v>
      </c>
      <c r="D600" t="s">
        <v>13361</v>
      </c>
      <c r="E600" t="s">
        <v>13362</v>
      </c>
      <c r="F600" t="s">
        <v>13485</v>
      </c>
      <c r="G600" t="s">
        <v>13361</v>
      </c>
      <c r="H600"/>
      <c r="I600" t="s">
        <v>2798</v>
      </c>
      <c r="J600"/>
      <c r="K600"/>
      <c r="L600"/>
      <c r="M600"/>
      <c r="N600"/>
      <c r="O600" t="s">
        <v>13858</v>
      </c>
      <c r="P600" t="s">
        <v>1568</v>
      </c>
      <c r="Q600" t="s">
        <v>3575</v>
      </c>
      <c r="R600" t="s">
        <v>3592</v>
      </c>
      <c r="S600"/>
      <c r="T600"/>
      <c r="U600" t="s">
        <v>14547</v>
      </c>
      <c r="V600" t="s">
        <v>13364</v>
      </c>
      <c r="W600"/>
      <c r="X600"/>
      <c r="Y600"/>
      <c r="Z600"/>
      <c r="AA600"/>
      <c r="AB600"/>
      <c r="AC600"/>
      <c r="AD600"/>
      <c r="AE600"/>
      <c r="AF600"/>
      <c r="AG600"/>
      <c r="AH600"/>
      <c r="AI600"/>
      <c r="AJ600"/>
      <c r="AK600"/>
      <c r="AL600"/>
      <c r="AM600"/>
      <c r="AN600"/>
      <c r="AO600" s="108" t="s">
        <v>43</v>
      </c>
      <c r="AP600" t="s">
        <v>2848</v>
      </c>
      <c r="AQ600">
        <v>85</v>
      </c>
      <c r="AR600" t="e">
        <v>#N/A</v>
      </c>
      <c r="AS600" t="s">
        <v>3573</v>
      </c>
      <c r="AT600" t="e">
        <v>#N/A</v>
      </c>
      <c r="AU600" t="s">
        <v>13362</v>
      </c>
      <c r="AV600" t="s">
        <v>13987</v>
      </c>
      <c r="AW600" t="s">
        <v>14220</v>
      </c>
      <c r="AX600" t="s">
        <v>1740</v>
      </c>
      <c r="AY600" t="s">
        <v>13989</v>
      </c>
      <c r="AZ600" t="s">
        <v>3575</v>
      </c>
      <c r="BA600" t="s">
        <v>13990</v>
      </c>
      <c r="BB600" t="s">
        <v>2798</v>
      </c>
      <c r="BC600" t="s">
        <v>1547</v>
      </c>
      <c r="BD600" t="s">
        <v>14163</v>
      </c>
      <c r="BE600" t="s">
        <v>14545</v>
      </c>
      <c r="BF600">
        <v>371</v>
      </c>
      <c r="BG600">
        <v>577</v>
      </c>
      <c r="BH600">
        <v>0</v>
      </c>
      <c r="BI600" t="s">
        <v>1547</v>
      </c>
      <c r="BJ600">
        <v>0</v>
      </c>
      <c r="BK600">
        <v>0</v>
      </c>
      <c r="BL600">
        <v>371</v>
      </c>
      <c r="BM600" t="s">
        <v>13993</v>
      </c>
      <c r="BN600" t="s">
        <v>14546</v>
      </c>
      <c r="BO600" t="s">
        <v>14720</v>
      </c>
      <c r="BP600" t="e" cm="1">
        <v>#N/A</v>
      </c>
      <c r="BQ600" t="s">
        <v>1547</v>
      </c>
      <c r="BR600" t="s">
        <v>13858</v>
      </c>
      <c r="BS600">
        <v>141</v>
      </c>
      <c r="BT600" t="s">
        <v>8266</v>
      </c>
      <c r="BU600" t="s">
        <v>15637</v>
      </c>
      <c r="BV600" t="s">
        <v>13361</v>
      </c>
      <c r="BW600" t="s">
        <v>13987</v>
      </c>
      <c r="BX600" t="s">
        <v>1744</v>
      </c>
      <c r="BY600" t="s">
        <v>1744</v>
      </c>
      <c r="BZ600" t="s">
        <v>1547</v>
      </c>
      <c r="CA600" t="s">
        <v>1744</v>
      </c>
      <c r="CB600" t="s">
        <v>1547</v>
      </c>
      <c r="CC600"/>
      <c r="CD600" t="s">
        <v>998</v>
      </c>
      <c r="CE600" t="s">
        <v>2798</v>
      </c>
      <c r="CF600" t="s">
        <v>14768</v>
      </c>
      <c r="CG600" t="s">
        <v>14769</v>
      </c>
      <c r="CH600" t="s">
        <v>2798</v>
      </c>
      <c r="CI600" t="s">
        <v>1547</v>
      </c>
      <c r="CJ600" t="s">
        <v>3592</v>
      </c>
      <c r="CK600" t="s">
        <v>1568</v>
      </c>
      <c r="CL600"/>
      <c r="CM600"/>
      <c r="CN600" t="s">
        <v>14547</v>
      </c>
      <c r="CO600" t="s">
        <v>13364</v>
      </c>
      <c r="CP600" t="s">
        <v>14547</v>
      </c>
      <c r="CQ600" t="s">
        <v>13364</v>
      </c>
      <c r="CR600" t="s">
        <v>1547</v>
      </c>
      <c r="CS600">
        <v>8</v>
      </c>
      <c r="CT600" t="s">
        <v>13858</v>
      </c>
      <c r="CU600" t="s">
        <v>13858</v>
      </c>
      <c r="CV600" t="s">
        <v>13858</v>
      </c>
      <c r="CW600" t="s">
        <v>1547</v>
      </c>
      <c r="CX600" t="s">
        <v>1547</v>
      </c>
      <c r="CY600">
        <v>598</v>
      </c>
      <c r="CZ600" t="s">
        <v>8559</v>
      </c>
      <c r="DA600" t="s">
        <v>1547</v>
      </c>
      <c r="DB600" t="s">
        <v>1881</v>
      </c>
      <c r="DC600" t="s">
        <v>1882</v>
      </c>
      <c r="DD600" t="s">
        <v>13362</v>
      </c>
      <c r="DE600" t="s">
        <v>3575</v>
      </c>
      <c r="DF600" t="s">
        <v>13361</v>
      </c>
      <c r="DG600" t="s">
        <v>1547</v>
      </c>
      <c r="DH600" t="s">
        <v>1547</v>
      </c>
      <c r="DI600" t="s">
        <v>1892</v>
      </c>
      <c r="DJ600" t="e">
        <v>#N/A</v>
      </c>
      <c r="DK600"/>
      <c r="DL600" t="s">
        <v>1892</v>
      </c>
      <c r="DM600">
        <v>9</v>
      </c>
      <c r="DN600" t="s">
        <v>1883</v>
      </c>
      <c r="DO600" t="s">
        <v>1568</v>
      </c>
      <c r="DP600" t="b">
        <v>1</v>
      </c>
      <c r="DQ600" t="b">
        <v>0</v>
      </c>
      <c r="DR600" t="b">
        <v>0</v>
      </c>
      <c r="DS600" t="b">
        <v>0</v>
      </c>
      <c r="DT600" t="b">
        <v>0</v>
      </c>
      <c r="DU600" t="b">
        <v>0</v>
      </c>
      <c r="DV600" t="b">
        <v>0</v>
      </c>
      <c r="DW600">
        <v>0</v>
      </c>
      <c r="DX600" t="b">
        <v>0</v>
      </c>
      <c r="DY600" t="b">
        <v>0</v>
      </c>
      <c r="DZ600" t="b">
        <v>0</v>
      </c>
      <c r="EA600" t="b">
        <v>0</v>
      </c>
      <c r="EB600" t="b">
        <v>0</v>
      </c>
      <c r="EC600" t="b">
        <v>0</v>
      </c>
      <c r="ED600" t="b">
        <v>0</v>
      </c>
      <c r="EE600" t="b">
        <v>1</v>
      </c>
      <c r="EF600" t="b">
        <v>0</v>
      </c>
      <c r="EG600" t="b" cm="1">
        <v>1</v>
      </c>
      <c r="EH600" t="b">
        <v>0</v>
      </c>
      <c r="EI600" t="b">
        <v>0</v>
      </c>
      <c r="EJ600" t="b">
        <v>1</v>
      </c>
      <c r="EK600" t="s">
        <v>14132</v>
      </c>
      <c r="EL600">
        <v>2</v>
      </c>
      <c r="EM600">
        <v>27</v>
      </c>
      <c r="EN600" t="b">
        <v>0</v>
      </c>
    </row>
    <row r="601" spans="1:144" ht="15.75">
      <c r="A601"/>
      <c r="B601" t="s">
        <v>1568</v>
      </c>
      <c r="C601" t="s">
        <v>3826</v>
      </c>
      <c r="D601" t="s">
        <v>3827</v>
      </c>
      <c r="E601" t="s">
        <v>3828</v>
      </c>
      <c r="F601"/>
      <c r="G601" t="s">
        <v>3589</v>
      </c>
      <c r="H601" t="s">
        <v>3589</v>
      </c>
      <c r="I601" t="s">
        <v>1244</v>
      </c>
      <c r="J601"/>
      <c r="K601" t="s">
        <v>3589</v>
      </c>
      <c r="L601" t="s">
        <v>3190</v>
      </c>
      <c r="M601" t="s">
        <v>3589</v>
      </c>
      <c r="N601" t="s">
        <v>3589</v>
      </c>
      <c r="O601" t="s">
        <v>3590</v>
      </c>
      <c r="P601" t="s">
        <v>1568</v>
      </c>
      <c r="Q601" t="s">
        <v>3591</v>
      </c>
      <c r="R601" t="s">
        <v>3592</v>
      </c>
      <c r="S601" t="s">
        <v>3589</v>
      </c>
      <c r="T601"/>
      <c r="U601" t="s">
        <v>13487</v>
      </c>
      <c r="V601"/>
      <c r="W601"/>
      <c r="X601"/>
      <c r="Y601"/>
      <c r="Z601"/>
      <c r="AA601"/>
      <c r="AB601"/>
      <c r="AC601"/>
      <c r="AD601"/>
      <c r="AE601"/>
      <c r="AF601"/>
      <c r="AG601"/>
      <c r="AH601"/>
      <c r="AI601"/>
      <c r="AJ601"/>
      <c r="AK601"/>
      <c r="AL601"/>
      <c r="AM601"/>
      <c r="AN601"/>
      <c r="AO601" s="108" t="s">
        <v>43</v>
      </c>
      <c r="AP601" t="s">
        <v>2851</v>
      </c>
      <c r="AQ601">
        <v>2</v>
      </c>
      <c r="AR601" t="e">
        <v>#N/A</v>
      </c>
      <c r="AS601" t="s">
        <v>3826</v>
      </c>
      <c r="AT601" t="e">
        <v>#N/A</v>
      </c>
      <c r="AU601" t="s">
        <v>3828</v>
      </c>
      <c r="AV601" t="s">
        <v>7966</v>
      </c>
      <c r="AW601" t="s">
        <v>1744</v>
      </c>
      <c r="AX601" t="s">
        <v>1740</v>
      </c>
      <c r="AY601" t="s">
        <v>7292</v>
      </c>
      <c r="AZ601" t="s">
        <v>3591</v>
      </c>
      <c r="BA601" t="s">
        <v>7967</v>
      </c>
      <c r="BB601" t="s">
        <v>1244</v>
      </c>
      <c r="BC601" t="s">
        <v>3190</v>
      </c>
      <c r="BD601" t="s">
        <v>7968</v>
      </c>
      <c r="BE601" t="s">
        <v>3827</v>
      </c>
      <c r="BF601">
        <v>601</v>
      </c>
      <c r="BG601">
        <v>0</v>
      </c>
      <c r="BH601" t="e">
        <v>#N/A</v>
      </c>
      <c r="BI601" t="s">
        <v>1547</v>
      </c>
      <c r="BJ601">
        <v>0</v>
      </c>
      <c r="BK601">
        <v>0</v>
      </c>
      <c r="BL601">
        <v>0</v>
      </c>
      <c r="BM601" t="s">
        <v>1547</v>
      </c>
      <c r="BN601" t="s">
        <v>1547</v>
      </c>
      <c r="BO601" t="s">
        <v>1547</v>
      </c>
      <c r="BP601" t="s" cm="1">
        <v>1547</v>
      </c>
      <c r="BQ601" t="s">
        <v>7292</v>
      </c>
      <c r="BR601" t="s">
        <v>3590</v>
      </c>
      <c r="BS601">
        <v>71</v>
      </c>
      <c r="BT601" t="s">
        <v>6573</v>
      </c>
      <c r="BU601" t="s">
        <v>15638</v>
      </c>
      <c r="BV601" t="s">
        <v>3827</v>
      </c>
      <c r="BW601" t="s">
        <v>7966</v>
      </c>
      <c r="BX601" t="s">
        <v>7292</v>
      </c>
      <c r="BY601" t="s">
        <v>7292</v>
      </c>
      <c r="BZ601" t="s">
        <v>1547</v>
      </c>
      <c r="CA601" t="s">
        <v>1744</v>
      </c>
      <c r="CB601" t="s">
        <v>1547</v>
      </c>
      <c r="CC601"/>
      <c r="CD601" t="s">
        <v>998</v>
      </c>
      <c r="CE601" t="s">
        <v>1244</v>
      </c>
      <c r="CF601" t="s">
        <v>3828</v>
      </c>
      <c r="CG601" t="s">
        <v>7966</v>
      </c>
      <c r="CH601" t="s">
        <v>1244</v>
      </c>
      <c r="CI601" t="s">
        <v>1547</v>
      </c>
      <c r="CJ601" t="s">
        <v>3592</v>
      </c>
      <c r="CK601" t="s">
        <v>1568</v>
      </c>
      <c r="CL601"/>
      <c r="CM601"/>
      <c r="CN601" t="s">
        <v>13487</v>
      </c>
      <c r="CO601" t="s">
        <v>1547</v>
      </c>
      <c r="CP601" t="s">
        <v>13487</v>
      </c>
      <c r="CQ601" t="s">
        <v>1547</v>
      </c>
      <c r="CR601" t="s">
        <v>1547</v>
      </c>
      <c r="CS601">
        <v>8</v>
      </c>
      <c r="CT601" t="s">
        <v>3590</v>
      </c>
      <c r="CU601" t="s">
        <v>3590</v>
      </c>
      <c r="CV601" t="s">
        <v>3590</v>
      </c>
      <c r="CW601" t="s">
        <v>1547</v>
      </c>
      <c r="CX601" t="s">
        <v>1547</v>
      </c>
      <c r="CY601">
        <v>599</v>
      </c>
      <c r="CZ601" t="s">
        <v>8563</v>
      </c>
      <c r="DA601" t="s">
        <v>1547</v>
      </c>
      <c r="DB601" t="s">
        <v>1881</v>
      </c>
      <c r="DC601" t="s">
        <v>1882</v>
      </c>
      <c r="DD601" t="s">
        <v>3828</v>
      </c>
      <c r="DE601" t="s">
        <v>3591</v>
      </c>
      <c r="DF601" t="s">
        <v>3589</v>
      </c>
      <c r="DG601" t="s">
        <v>1547</v>
      </c>
      <c r="DH601" t="s">
        <v>1547</v>
      </c>
      <c r="DI601" t="s">
        <v>1892</v>
      </c>
      <c r="DJ601" t="e">
        <v>#N/A</v>
      </c>
      <c r="DK601"/>
      <c r="DL601" t="s">
        <v>7296</v>
      </c>
      <c r="DM601">
        <v>9</v>
      </c>
      <c r="DN601" t="s">
        <v>1883</v>
      </c>
      <c r="DO601" t="s">
        <v>1568</v>
      </c>
      <c r="DP601" t="b">
        <v>1</v>
      </c>
      <c r="DQ601" t="b">
        <v>0</v>
      </c>
      <c r="DR601" t="b">
        <v>1</v>
      </c>
      <c r="DS601" t="b">
        <v>0</v>
      </c>
      <c r="DT601" t="b">
        <v>0</v>
      </c>
      <c r="DU601" t="b">
        <v>0</v>
      </c>
      <c r="DV601" t="b">
        <v>1</v>
      </c>
      <c r="DW601">
        <v>0</v>
      </c>
      <c r="DX601" t="b">
        <v>0</v>
      </c>
      <c r="DY601" t="b">
        <v>0</v>
      </c>
      <c r="DZ601" t="b">
        <v>0</v>
      </c>
      <c r="EA601" t="b">
        <v>0</v>
      </c>
      <c r="EB601" t="b">
        <v>0</v>
      </c>
      <c r="EC601" t="b">
        <v>0</v>
      </c>
      <c r="ED601" t="b">
        <v>0</v>
      </c>
      <c r="EE601" t="b">
        <v>0</v>
      </c>
      <c r="EF601" t="b">
        <v>0</v>
      </c>
      <c r="EG601" t="b" cm="1">
        <v>0</v>
      </c>
      <c r="EH601" t="b">
        <v>0</v>
      </c>
      <c r="EI601" t="b">
        <v>0</v>
      </c>
      <c r="EJ601" t="b">
        <v>0</v>
      </c>
      <c r="EK601" t="s">
        <v>1547</v>
      </c>
      <c r="EL601">
        <v>0</v>
      </c>
      <c r="EM601">
        <v>40</v>
      </c>
      <c r="EN601" t="b">
        <v>0</v>
      </c>
    </row>
    <row r="602" spans="1:144" ht="31.5">
      <c r="A602"/>
      <c r="B602" t="s">
        <v>1568</v>
      </c>
      <c r="C602" t="s">
        <v>3826</v>
      </c>
      <c r="D602" t="s">
        <v>1254</v>
      </c>
      <c r="E602" t="s">
        <v>1253</v>
      </c>
      <c r="F602" t="s">
        <v>1278</v>
      </c>
      <c r="G602" t="s">
        <v>3601</v>
      </c>
      <c r="H602" s="109" t="s">
        <v>3602</v>
      </c>
      <c r="I602" t="s">
        <v>2799</v>
      </c>
      <c r="J602"/>
      <c r="K602" t="s">
        <v>902</v>
      </c>
      <c r="L602" t="s">
        <v>3190</v>
      </c>
      <c r="M602" t="s">
        <v>1754</v>
      </c>
      <c r="N602"/>
      <c r="O602" t="s">
        <v>3590</v>
      </c>
      <c r="P602" t="s">
        <v>1568</v>
      </c>
      <c r="Q602" t="s">
        <v>3591</v>
      </c>
      <c r="R602" t="s">
        <v>3592</v>
      </c>
      <c r="S602"/>
      <c r="T602" t="s">
        <v>2265</v>
      </c>
      <c r="U602" t="s">
        <v>13487</v>
      </c>
      <c r="V602" t="s">
        <v>4373</v>
      </c>
      <c r="W602"/>
      <c r="X602"/>
      <c r="Y602"/>
      <c r="Z602"/>
      <c r="AA602"/>
      <c r="AB602"/>
      <c r="AC602"/>
      <c r="AD602"/>
      <c r="AE602"/>
      <c r="AF602"/>
      <c r="AG602"/>
      <c r="AH602"/>
      <c r="AI602"/>
      <c r="AJ602"/>
      <c r="AK602"/>
      <c r="AL602"/>
      <c r="AM602"/>
      <c r="AN602"/>
      <c r="AO602" s="108" t="s">
        <v>43</v>
      </c>
      <c r="AP602" t="s">
        <v>2851</v>
      </c>
      <c r="AQ602">
        <v>3</v>
      </c>
      <c r="AR602" t="e">
        <v>#N/A</v>
      </c>
      <c r="AS602" t="s">
        <v>3826</v>
      </c>
      <c r="AT602" t="e">
        <v>#N/A</v>
      </c>
      <c r="AU602" t="s">
        <v>1253</v>
      </c>
      <c r="AV602" t="s">
        <v>1766</v>
      </c>
      <c r="AW602" t="s">
        <v>1787</v>
      </c>
      <c r="AX602" t="s">
        <v>1740</v>
      </c>
      <c r="AY602" t="s">
        <v>7315</v>
      </c>
      <c r="AZ602" t="s">
        <v>3591</v>
      </c>
      <c r="BA602" t="s">
        <v>1913</v>
      </c>
      <c r="BB602" t="s">
        <v>2799</v>
      </c>
      <c r="BC602" t="s">
        <v>3190</v>
      </c>
      <c r="BD602" t="s">
        <v>7254</v>
      </c>
      <c r="BE602" t="s">
        <v>3827</v>
      </c>
      <c r="BF602">
        <v>343</v>
      </c>
      <c r="BG602">
        <v>601</v>
      </c>
      <c r="BH602">
        <v>0</v>
      </c>
      <c r="BI602" t="s">
        <v>1547</v>
      </c>
      <c r="BJ602">
        <v>0</v>
      </c>
      <c r="BK602">
        <v>0</v>
      </c>
      <c r="BL602">
        <v>515</v>
      </c>
      <c r="BM602" t="s">
        <v>1770</v>
      </c>
      <c r="BN602" t="s">
        <v>3828</v>
      </c>
      <c r="BO602" t="s">
        <v>7966</v>
      </c>
      <c r="BP602" t="e" cm="1">
        <v>#N/A</v>
      </c>
      <c r="BQ602" t="s">
        <v>1547</v>
      </c>
      <c r="BR602" t="s">
        <v>3590</v>
      </c>
      <c r="BS602">
        <v>72</v>
      </c>
      <c r="BT602" t="s">
        <v>6583</v>
      </c>
      <c r="BU602" t="s">
        <v>15639</v>
      </c>
      <c r="BV602" t="s">
        <v>1254</v>
      </c>
      <c r="BW602" t="s">
        <v>1766</v>
      </c>
      <c r="BX602" t="s">
        <v>7316</v>
      </c>
      <c r="BY602" t="s">
        <v>1744</v>
      </c>
      <c r="BZ602" t="s">
        <v>2265</v>
      </c>
      <c r="CA602" t="s">
        <v>1744</v>
      </c>
      <c r="CB602" t="s">
        <v>1754</v>
      </c>
      <c r="CC602"/>
      <c r="CD602" t="s">
        <v>998</v>
      </c>
      <c r="CE602" t="s">
        <v>2799</v>
      </c>
      <c r="CF602" t="s">
        <v>7970</v>
      </c>
      <c r="CG602" t="s">
        <v>7971</v>
      </c>
      <c r="CH602" t="s">
        <v>2799</v>
      </c>
      <c r="CI602" t="s">
        <v>1547</v>
      </c>
      <c r="CJ602" t="s">
        <v>3592</v>
      </c>
      <c r="CK602" t="s">
        <v>1568</v>
      </c>
      <c r="CL602"/>
      <c r="CM602"/>
      <c r="CN602" t="s">
        <v>13487</v>
      </c>
      <c r="CO602" t="s">
        <v>4373</v>
      </c>
      <c r="CP602" t="s">
        <v>13487</v>
      </c>
      <c r="CQ602" t="s">
        <v>4373</v>
      </c>
      <c r="CR602" t="s">
        <v>1547</v>
      </c>
      <c r="CS602">
        <v>8</v>
      </c>
      <c r="CT602" t="s">
        <v>3590</v>
      </c>
      <c r="CU602" t="s">
        <v>3590</v>
      </c>
      <c r="CV602" t="s">
        <v>1547</v>
      </c>
      <c r="CW602" t="s">
        <v>1547</v>
      </c>
      <c r="CX602" t="s">
        <v>1547</v>
      </c>
      <c r="CY602">
        <v>600</v>
      </c>
      <c r="CZ602" t="s">
        <v>8567</v>
      </c>
      <c r="DA602" t="s">
        <v>1547</v>
      </c>
      <c r="DB602" t="s">
        <v>1881</v>
      </c>
      <c r="DC602" t="s">
        <v>1882</v>
      </c>
      <c r="DD602" t="s">
        <v>1253</v>
      </c>
      <c r="DE602" t="s">
        <v>3591</v>
      </c>
      <c r="DF602" t="s">
        <v>3601</v>
      </c>
      <c r="DG602" t="s">
        <v>2265</v>
      </c>
      <c r="DH602" t="s">
        <v>2265</v>
      </c>
      <c r="DI602" t="s">
        <v>7306</v>
      </c>
      <c r="DJ602" t="e">
        <v>#N/A</v>
      </c>
      <c r="DK602"/>
      <c r="DL602" t="s">
        <v>7306</v>
      </c>
      <c r="DM602">
        <v>9</v>
      </c>
      <c r="DN602" t="s">
        <v>1883</v>
      </c>
      <c r="DO602" t="s">
        <v>1568</v>
      </c>
      <c r="DP602" t="b">
        <v>1</v>
      </c>
      <c r="DQ602" t="b">
        <v>0</v>
      </c>
      <c r="DR602" t="b">
        <v>0</v>
      </c>
      <c r="DS602" t="b">
        <v>0</v>
      </c>
      <c r="DT602" t="b">
        <v>0</v>
      </c>
      <c r="DU602" t="b">
        <v>0</v>
      </c>
      <c r="DV602" t="b">
        <v>0</v>
      </c>
      <c r="DW602">
        <v>0</v>
      </c>
      <c r="DX602" t="b">
        <v>0</v>
      </c>
      <c r="DY602" t="b">
        <v>0</v>
      </c>
      <c r="DZ602" t="b">
        <v>0</v>
      </c>
      <c r="EA602" t="b">
        <v>0</v>
      </c>
      <c r="EB602" t="b">
        <v>0</v>
      </c>
      <c r="EC602" t="b">
        <v>1</v>
      </c>
      <c r="ED602" t="b">
        <v>0</v>
      </c>
      <c r="EE602" t="b">
        <v>0</v>
      </c>
      <c r="EF602" t="b">
        <v>0</v>
      </c>
      <c r="EG602" t="b" cm="1">
        <v>0</v>
      </c>
      <c r="EH602" t="b">
        <v>0</v>
      </c>
      <c r="EI602" t="b">
        <v>0</v>
      </c>
      <c r="EJ602" t="b">
        <v>1</v>
      </c>
      <c r="EK602" t="s">
        <v>5327</v>
      </c>
      <c r="EL602">
        <v>0</v>
      </c>
      <c r="EM602">
        <v>7</v>
      </c>
      <c r="EN602" t="b">
        <v>0</v>
      </c>
    </row>
    <row r="603" spans="1:144" ht="15.75">
      <c r="A603"/>
      <c r="B603" t="s">
        <v>1568</v>
      </c>
      <c r="C603" t="s">
        <v>3826</v>
      </c>
      <c r="D603" t="s">
        <v>1249</v>
      </c>
      <c r="E603" t="s">
        <v>1248</v>
      </c>
      <c r="F603" t="s">
        <v>1245</v>
      </c>
      <c r="G603" t="s">
        <v>3603</v>
      </c>
      <c r="H603" t="s">
        <v>3604</v>
      </c>
      <c r="I603" t="s">
        <v>2799</v>
      </c>
      <c r="J603"/>
      <c r="K603" t="s">
        <v>902</v>
      </c>
      <c r="L603" t="s">
        <v>3190</v>
      </c>
      <c r="M603" t="s">
        <v>1754</v>
      </c>
      <c r="N603"/>
      <c r="O603" t="s">
        <v>3590</v>
      </c>
      <c r="P603" t="s">
        <v>1568</v>
      </c>
      <c r="Q603" t="s">
        <v>3591</v>
      </c>
      <c r="R603" t="s">
        <v>3592</v>
      </c>
      <c r="S603"/>
      <c r="T603" t="s">
        <v>2265</v>
      </c>
      <c r="U603" t="s">
        <v>13487</v>
      </c>
      <c r="V603" t="s">
        <v>13126</v>
      </c>
      <c r="W603"/>
      <c r="X603"/>
      <c r="Y603"/>
      <c r="Z603"/>
      <c r="AA603"/>
      <c r="AB603"/>
      <c r="AC603"/>
      <c r="AD603"/>
      <c r="AE603"/>
      <c r="AF603"/>
      <c r="AG603"/>
      <c r="AH603"/>
      <c r="AI603"/>
      <c r="AJ603"/>
      <c r="AK603"/>
      <c r="AL603"/>
      <c r="AM603"/>
      <c r="AN603"/>
      <c r="AO603" s="108" t="s">
        <v>43</v>
      </c>
      <c r="AP603" t="s">
        <v>2851</v>
      </c>
      <c r="AQ603">
        <v>4</v>
      </c>
      <c r="AR603" t="e">
        <v>#N/A</v>
      </c>
      <c r="AS603" t="s">
        <v>3826</v>
      </c>
      <c r="AT603" t="e">
        <v>#N/A</v>
      </c>
      <c r="AU603" t="s">
        <v>1248</v>
      </c>
      <c r="AV603" t="s">
        <v>1751</v>
      </c>
      <c r="AW603" t="s">
        <v>1741</v>
      </c>
      <c r="AX603" t="s">
        <v>1740</v>
      </c>
      <c r="AY603" t="s">
        <v>7320</v>
      </c>
      <c r="AZ603" t="s">
        <v>3591</v>
      </c>
      <c r="BA603" t="s">
        <v>1896</v>
      </c>
      <c r="BB603" t="s">
        <v>2799</v>
      </c>
      <c r="BC603" t="s">
        <v>3190</v>
      </c>
      <c r="BD603" t="s">
        <v>5682</v>
      </c>
      <c r="BE603" t="s">
        <v>3827</v>
      </c>
      <c r="BF603">
        <v>4</v>
      </c>
      <c r="BG603">
        <v>601</v>
      </c>
      <c r="BH603">
        <v>0</v>
      </c>
      <c r="BI603" t="s">
        <v>1547</v>
      </c>
      <c r="BJ603">
        <v>0</v>
      </c>
      <c r="BK603">
        <v>0</v>
      </c>
      <c r="BL603">
        <v>4</v>
      </c>
      <c r="BM603" t="s">
        <v>1750</v>
      </c>
      <c r="BN603" t="s">
        <v>3828</v>
      </c>
      <c r="BO603" t="s">
        <v>7966</v>
      </c>
      <c r="BP603" t="e" cm="1">
        <v>#N/A</v>
      </c>
      <c r="BQ603" t="s">
        <v>1547</v>
      </c>
      <c r="BR603" t="s">
        <v>3590</v>
      </c>
      <c r="BS603">
        <v>73</v>
      </c>
      <c r="BT603" t="s">
        <v>6593</v>
      </c>
      <c r="BU603" t="s">
        <v>15640</v>
      </c>
      <c r="BV603" t="s">
        <v>1249</v>
      </c>
      <c r="BW603" t="s">
        <v>1751</v>
      </c>
      <c r="BX603" t="s">
        <v>7321</v>
      </c>
      <c r="BY603" t="s">
        <v>1744</v>
      </c>
      <c r="BZ603" t="s">
        <v>2265</v>
      </c>
      <c r="CA603" t="s">
        <v>1744</v>
      </c>
      <c r="CB603" t="s">
        <v>1754</v>
      </c>
      <c r="CC603"/>
      <c r="CD603" t="s">
        <v>998</v>
      </c>
      <c r="CE603" t="s">
        <v>2799</v>
      </c>
      <c r="CF603" t="s">
        <v>7973</v>
      </c>
      <c r="CG603" t="s">
        <v>7974</v>
      </c>
      <c r="CH603" t="s">
        <v>2799</v>
      </c>
      <c r="CI603" t="s">
        <v>1547</v>
      </c>
      <c r="CJ603" t="s">
        <v>3592</v>
      </c>
      <c r="CK603" t="s">
        <v>1568</v>
      </c>
      <c r="CL603"/>
      <c r="CM603"/>
      <c r="CN603" t="s">
        <v>13487</v>
      </c>
      <c r="CO603" t="s">
        <v>13126</v>
      </c>
      <c r="CP603" t="s">
        <v>13487</v>
      </c>
      <c r="CQ603" t="s">
        <v>13126</v>
      </c>
      <c r="CR603" t="s">
        <v>1547</v>
      </c>
      <c r="CS603">
        <v>8</v>
      </c>
      <c r="CT603" t="s">
        <v>3590</v>
      </c>
      <c r="CU603" t="s">
        <v>3590</v>
      </c>
      <c r="CV603" t="s">
        <v>1547</v>
      </c>
      <c r="CW603" t="s">
        <v>1547</v>
      </c>
      <c r="CX603" t="s">
        <v>1547</v>
      </c>
      <c r="CY603">
        <v>601</v>
      </c>
      <c r="CZ603" t="s">
        <v>8571</v>
      </c>
      <c r="DA603" t="s">
        <v>1547</v>
      </c>
      <c r="DB603" t="s">
        <v>1881</v>
      </c>
      <c r="DC603" t="s">
        <v>1882</v>
      </c>
      <c r="DD603" t="s">
        <v>1248</v>
      </c>
      <c r="DE603" t="s">
        <v>3591</v>
      </c>
      <c r="DF603" t="s">
        <v>3603</v>
      </c>
      <c r="DG603" t="s">
        <v>2265</v>
      </c>
      <c r="DH603" t="s">
        <v>2265</v>
      </c>
      <c r="DI603" t="s">
        <v>7306</v>
      </c>
      <c r="DJ603" t="e">
        <v>#N/A</v>
      </c>
      <c r="DK603"/>
      <c r="DL603" t="s">
        <v>7306</v>
      </c>
      <c r="DM603">
        <v>9</v>
      </c>
      <c r="DN603" t="s">
        <v>1883</v>
      </c>
      <c r="DO603" t="s">
        <v>1568</v>
      </c>
      <c r="DP603" t="b">
        <v>1</v>
      </c>
      <c r="DQ603" t="b">
        <v>0</v>
      </c>
      <c r="DR603" t="b">
        <v>0</v>
      </c>
      <c r="DS603" t="b">
        <v>0</v>
      </c>
      <c r="DT603" t="b">
        <v>0</v>
      </c>
      <c r="DU603" t="b">
        <v>0</v>
      </c>
      <c r="DV603" t="b">
        <v>0</v>
      </c>
      <c r="DW603">
        <v>0</v>
      </c>
      <c r="DX603" t="b">
        <v>0</v>
      </c>
      <c r="DY603" t="b">
        <v>0</v>
      </c>
      <c r="DZ603" t="b">
        <v>0</v>
      </c>
      <c r="EA603" t="b">
        <v>0</v>
      </c>
      <c r="EB603" t="b">
        <v>0</v>
      </c>
      <c r="EC603" t="b">
        <v>0</v>
      </c>
      <c r="ED603" t="b">
        <v>0</v>
      </c>
      <c r="EE603" t="b">
        <v>0</v>
      </c>
      <c r="EF603" t="b">
        <v>0</v>
      </c>
      <c r="EG603" t="b" cm="1">
        <v>0</v>
      </c>
      <c r="EH603" t="b">
        <v>0</v>
      </c>
      <c r="EI603" t="b">
        <v>0</v>
      </c>
      <c r="EJ603" t="b">
        <v>0</v>
      </c>
      <c r="EK603" t="s">
        <v>1547</v>
      </c>
      <c r="EL603">
        <v>0</v>
      </c>
      <c r="EM603">
        <v>7</v>
      </c>
      <c r="EN603" t="b">
        <v>0</v>
      </c>
    </row>
    <row r="604" spans="1:144" ht="15.75">
      <c r="A604"/>
      <c r="B604" t="s">
        <v>1568</v>
      </c>
      <c r="C604" t="s">
        <v>3826</v>
      </c>
      <c r="D604" t="s">
        <v>3829</v>
      </c>
      <c r="E604" t="s">
        <v>3830</v>
      </c>
      <c r="F604" t="s">
        <v>3595</v>
      </c>
      <c r="G604" t="s">
        <v>3831</v>
      </c>
      <c r="H604" t="s">
        <v>3832</v>
      </c>
      <c r="I604" t="s">
        <v>2799</v>
      </c>
      <c r="J604" t="s">
        <v>3833</v>
      </c>
      <c r="K604" t="s">
        <v>3834</v>
      </c>
      <c r="L604" t="s">
        <v>3190</v>
      </c>
      <c r="M604" t="s">
        <v>1779</v>
      </c>
      <c r="N604"/>
      <c r="O604" t="s">
        <v>3590</v>
      </c>
      <c r="P604" t="s">
        <v>1568</v>
      </c>
      <c r="Q604" t="s">
        <v>3591</v>
      </c>
      <c r="R604" t="s">
        <v>3592</v>
      </c>
      <c r="S604"/>
      <c r="T604" t="s">
        <v>2265</v>
      </c>
      <c r="U604" t="s">
        <v>13487</v>
      </c>
      <c r="V604" t="s">
        <v>13488</v>
      </c>
      <c r="W604"/>
      <c r="X604"/>
      <c r="Y604"/>
      <c r="Z604"/>
      <c r="AA604"/>
      <c r="AB604"/>
      <c r="AC604"/>
      <c r="AD604"/>
      <c r="AE604"/>
      <c r="AF604"/>
      <c r="AG604"/>
      <c r="AH604"/>
      <c r="AI604"/>
      <c r="AJ604"/>
      <c r="AK604"/>
      <c r="AL604"/>
      <c r="AM604"/>
      <c r="AN604"/>
      <c r="AO604" s="108" t="s">
        <v>43</v>
      </c>
      <c r="AP604" t="s">
        <v>2851</v>
      </c>
      <c r="AQ604">
        <v>5</v>
      </c>
      <c r="AR604" t="e">
        <v>#N/A</v>
      </c>
      <c r="AS604" t="s">
        <v>3826</v>
      </c>
      <c r="AT604" t="e">
        <v>#N/A</v>
      </c>
      <c r="AU604" t="s">
        <v>3830</v>
      </c>
      <c r="AV604" t="s">
        <v>7976</v>
      </c>
      <c r="AW604" t="s">
        <v>7299</v>
      </c>
      <c r="AX604" t="s">
        <v>1740</v>
      </c>
      <c r="AY604" t="s">
        <v>7977</v>
      </c>
      <c r="AZ604" t="s">
        <v>3591</v>
      </c>
      <c r="BA604" t="s">
        <v>7978</v>
      </c>
      <c r="BB604" t="s">
        <v>2799</v>
      </c>
      <c r="BC604" t="s">
        <v>3190</v>
      </c>
      <c r="BD604" t="s">
        <v>7979</v>
      </c>
      <c r="BE604" t="s">
        <v>3827</v>
      </c>
      <c r="BF604">
        <v>604</v>
      </c>
      <c r="BG604">
        <v>601</v>
      </c>
      <c r="BH604" t="e">
        <v>#N/A</v>
      </c>
      <c r="BI604" t="s">
        <v>1547</v>
      </c>
      <c r="BJ604">
        <v>0</v>
      </c>
      <c r="BK604" t="e" cm="1">
        <v>#N/A</v>
      </c>
      <c r="BL604" t="e" cm="1">
        <v>#N/A</v>
      </c>
      <c r="BM604" t="s">
        <v>3833</v>
      </c>
      <c r="BN604" t="s">
        <v>3828</v>
      </c>
      <c r="BO604" t="s">
        <v>7966</v>
      </c>
      <c r="BP604" t="e" cm="1">
        <v>#N/A</v>
      </c>
      <c r="BQ604" t="s">
        <v>7980</v>
      </c>
      <c r="BR604" t="s">
        <v>3590</v>
      </c>
      <c r="BS604">
        <v>74</v>
      </c>
      <c r="BT604" t="s">
        <v>6602</v>
      </c>
      <c r="BU604" t="s">
        <v>15641</v>
      </c>
      <c r="BV604" t="s">
        <v>3829</v>
      </c>
      <c r="BW604" t="s">
        <v>7976</v>
      </c>
      <c r="BX604" t="s">
        <v>7981</v>
      </c>
      <c r="BY604" t="s">
        <v>1744</v>
      </c>
      <c r="BZ604" t="s">
        <v>2265</v>
      </c>
      <c r="CA604" t="s">
        <v>1744</v>
      </c>
      <c r="CB604" t="s">
        <v>1779</v>
      </c>
      <c r="CC604"/>
      <c r="CD604" t="s">
        <v>998</v>
      </c>
      <c r="CE604" t="s">
        <v>2799</v>
      </c>
      <c r="CF604" t="s">
        <v>7982</v>
      </c>
      <c r="CG604" t="s">
        <v>7983</v>
      </c>
      <c r="CH604" t="s">
        <v>2799</v>
      </c>
      <c r="CI604" t="s">
        <v>1547</v>
      </c>
      <c r="CJ604" t="s">
        <v>3592</v>
      </c>
      <c r="CK604" t="s">
        <v>1568</v>
      </c>
      <c r="CL604"/>
      <c r="CM604"/>
      <c r="CN604" t="s">
        <v>13487</v>
      </c>
      <c r="CO604" t="s">
        <v>13488</v>
      </c>
      <c r="CP604" t="s">
        <v>13487</v>
      </c>
      <c r="CQ604" t="s">
        <v>13488</v>
      </c>
      <c r="CR604" t="s">
        <v>1547</v>
      </c>
      <c r="CS604">
        <v>8</v>
      </c>
      <c r="CT604" t="s">
        <v>3590</v>
      </c>
      <c r="CU604" t="s">
        <v>3590</v>
      </c>
      <c r="CV604" t="e">
        <v>#N/A</v>
      </c>
      <c r="CW604" t="s">
        <v>1547</v>
      </c>
      <c r="CX604" t="s">
        <v>1547</v>
      </c>
      <c r="CY604">
        <v>602</v>
      </c>
      <c r="CZ604" t="s">
        <v>8575</v>
      </c>
      <c r="DA604" t="s">
        <v>1547</v>
      </c>
      <c r="DB604" t="s">
        <v>1881</v>
      </c>
      <c r="DC604" t="s">
        <v>1882</v>
      </c>
      <c r="DD604" t="s">
        <v>3830</v>
      </c>
      <c r="DE604" t="s">
        <v>3591</v>
      </c>
      <c r="DF604" t="s">
        <v>3831</v>
      </c>
      <c r="DG604" t="s">
        <v>2265</v>
      </c>
      <c r="DH604" t="s">
        <v>2265</v>
      </c>
      <c r="DI604" t="s">
        <v>7306</v>
      </c>
      <c r="DJ604" t="e">
        <v>#N/A</v>
      </c>
      <c r="DK604"/>
      <c r="DL604" t="s">
        <v>7306</v>
      </c>
      <c r="DM604">
        <v>9</v>
      </c>
      <c r="DN604" t="s">
        <v>1883</v>
      </c>
      <c r="DO604" t="s">
        <v>1568</v>
      </c>
      <c r="DP604" t="b">
        <v>1</v>
      </c>
      <c r="DQ604" t="b">
        <v>0</v>
      </c>
      <c r="DR604" t="b">
        <v>1</v>
      </c>
      <c r="DS604" t="b">
        <v>0</v>
      </c>
      <c r="DT604" t="b">
        <v>0</v>
      </c>
      <c r="DU604" t="b">
        <v>0</v>
      </c>
      <c r="DV604" t="b">
        <v>0</v>
      </c>
      <c r="DW604">
        <v>0</v>
      </c>
      <c r="DX604" t="b">
        <v>0</v>
      </c>
      <c r="DY604" t="b">
        <v>0</v>
      </c>
      <c r="DZ604" t="b">
        <v>0</v>
      </c>
      <c r="EA604" t="b">
        <v>0</v>
      </c>
      <c r="EB604" t="b">
        <v>0</v>
      </c>
      <c r="EC604" t="b">
        <v>0</v>
      </c>
      <c r="ED604" t="b">
        <v>0</v>
      </c>
      <c r="EE604" t="b">
        <v>0</v>
      </c>
      <c r="EF604" t="b">
        <v>0</v>
      </c>
      <c r="EG604" t="b" cm="1">
        <v>1</v>
      </c>
      <c r="EH604" t="b">
        <v>0</v>
      </c>
      <c r="EI604" t="b">
        <v>0</v>
      </c>
      <c r="EJ604" t="b">
        <v>1</v>
      </c>
      <c r="EK604" t="s">
        <v>5887</v>
      </c>
      <c r="EL604">
        <v>1</v>
      </c>
      <c r="EM604">
        <v>12</v>
      </c>
      <c r="EN604" t="b">
        <v>0</v>
      </c>
    </row>
    <row r="605" spans="1:144" ht="47.25">
      <c r="A605"/>
      <c r="B605" t="s">
        <v>1568</v>
      </c>
      <c r="C605" t="s">
        <v>3826</v>
      </c>
      <c r="D605" t="s">
        <v>3598</v>
      </c>
      <c r="E605" t="s">
        <v>3599</v>
      </c>
      <c r="F605" t="s">
        <v>2000</v>
      </c>
      <c r="G605" t="s">
        <v>3599</v>
      </c>
      <c r="H605" s="109" t="s">
        <v>3600</v>
      </c>
      <c r="I605" t="s">
        <v>2799</v>
      </c>
      <c r="J605"/>
      <c r="K605" t="s">
        <v>902</v>
      </c>
      <c r="L605" t="s">
        <v>3190</v>
      </c>
      <c r="M605" t="s">
        <v>1754</v>
      </c>
      <c r="N605"/>
      <c r="O605" t="s">
        <v>3590</v>
      </c>
      <c r="P605" t="s">
        <v>1568</v>
      </c>
      <c r="Q605" t="s">
        <v>3591</v>
      </c>
      <c r="R605" t="s">
        <v>3592</v>
      </c>
      <c r="S605"/>
      <c r="T605" t="s">
        <v>2265</v>
      </c>
      <c r="U605" t="s">
        <v>13487</v>
      </c>
      <c r="V605" t="s">
        <v>13399</v>
      </c>
      <c r="W605"/>
      <c r="X605"/>
      <c r="Y605"/>
      <c r="Z605"/>
      <c r="AA605"/>
      <c r="AB605"/>
      <c r="AC605"/>
      <c r="AD605"/>
      <c r="AE605"/>
      <c r="AF605"/>
      <c r="AG605"/>
      <c r="AH605"/>
      <c r="AI605"/>
      <c r="AJ605"/>
      <c r="AK605"/>
      <c r="AL605"/>
      <c r="AM605"/>
      <c r="AN605"/>
      <c r="AO605" s="108" t="s">
        <v>43</v>
      </c>
      <c r="AP605" t="s">
        <v>2851</v>
      </c>
      <c r="AQ605">
        <v>6</v>
      </c>
      <c r="AR605" t="e">
        <v>#N/A</v>
      </c>
      <c r="AS605" t="s">
        <v>3826</v>
      </c>
      <c r="AT605" t="e">
        <v>#N/A</v>
      </c>
      <c r="AU605" t="s">
        <v>3599</v>
      </c>
      <c r="AV605" t="s">
        <v>7308</v>
      </c>
      <c r="AW605" t="s">
        <v>6431</v>
      </c>
      <c r="AX605" t="s">
        <v>1740</v>
      </c>
      <c r="AY605" t="s">
        <v>7308</v>
      </c>
      <c r="AZ605" t="s">
        <v>3591</v>
      </c>
      <c r="BA605" t="s">
        <v>7309</v>
      </c>
      <c r="BB605" t="s">
        <v>2799</v>
      </c>
      <c r="BC605" t="s">
        <v>3190</v>
      </c>
      <c r="BD605" t="s">
        <v>7985</v>
      </c>
      <c r="BE605" t="s">
        <v>3827</v>
      </c>
      <c r="BF605">
        <v>405</v>
      </c>
      <c r="BG605">
        <v>601</v>
      </c>
      <c r="BH605">
        <v>0</v>
      </c>
      <c r="BI605" t="s">
        <v>1547</v>
      </c>
      <c r="BJ605">
        <v>0</v>
      </c>
      <c r="BK605">
        <v>0</v>
      </c>
      <c r="BL605">
        <v>405</v>
      </c>
      <c r="BM605" t="s">
        <v>7313</v>
      </c>
      <c r="BN605" t="s">
        <v>3828</v>
      </c>
      <c r="BO605" t="s">
        <v>7966</v>
      </c>
      <c r="BP605" t="e" cm="1">
        <v>#N/A</v>
      </c>
      <c r="BQ605" t="s">
        <v>1547</v>
      </c>
      <c r="BR605" t="s">
        <v>3590</v>
      </c>
      <c r="BS605">
        <v>75</v>
      </c>
      <c r="BT605" t="s">
        <v>6872</v>
      </c>
      <c r="BU605" t="s">
        <v>15642</v>
      </c>
      <c r="BV605" t="s">
        <v>3598</v>
      </c>
      <c r="BW605" t="s">
        <v>7308</v>
      </c>
      <c r="BX605" t="s">
        <v>7311</v>
      </c>
      <c r="BY605" t="s">
        <v>1744</v>
      </c>
      <c r="BZ605" t="s">
        <v>2265</v>
      </c>
      <c r="CA605" t="s">
        <v>1744</v>
      </c>
      <c r="CB605" t="s">
        <v>1754</v>
      </c>
      <c r="CC605"/>
      <c r="CD605" t="s">
        <v>998</v>
      </c>
      <c r="CE605" t="s">
        <v>2799</v>
      </c>
      <c r="CF605" t="s">
        <v>7986</v>
      </c>
      <c r="CG605" t="s">
        <v>7987</v>
      </c>
      <c r="CH605" t="s">
        <v>2799</v>
      </c>
      <c r="CI605" t="s">
        <v>1547</v>
      </c>
      <c r="CJ605" t="s">
        <v>3592</v>
      </c>
      <c r="CK605" t="s">
        <v>1568</v>
      </c>
      <c r="CL605"/>
      <c r="CM605"/>
      <c r="CN605" t="s">
        <v>13487</v>
      </c>
      <c r="CO605" t="s">
        <v>13399</v>
      </c>
      <c r="CP605" t="s">
        <v>13487</v>
      </c>
      <c r="CQ605" t="s">
        <v>13399</v>
      </c>
      <c r="CR605" t="s">
        <v>1547</v>
      </c>
      <c r="CS605">
        <v>8</v>
      </c>
      <c r="CT605" t="s">
        <v>3590</v>
      </c>
      <c r="CU605" t="s">
        <v>3590</v>
      </c>
      <c r="CV605" t="s">
        <v>3590</v>
      </c>
      <c r="CW605" t="s">
        <v>1547</v>
      </c>
      <c r="CX605" t="s">
        <v>1547</v>
      </c>
      <c r="CY605">
        <v>603</v>
      </c>
      <c r="CZ605" t="s">
        <v>8579</v>
      </c>
      <c r="DA605" t="s">
        <v>1547</v>
      </c>
      <c r="DB605" t="s">
        <v>1881</v>
      </c>
      <c r="DC605" t="s">
        <v>1882</v>
      </c>
      <c r="DD605" t="s">
        <v>3599</v>
      </c>
      <c r="DE605" t="s">
        <v>3591</v>
      </c>
      <c r="DF605" t="s">
        <v>3599</v>
      </c>
      <c r="DG605" t="s">
        <v>2265</v>
      </c>
      <c r="DH605" t="s">
        <v>2265</v>
      </c>
      <c r="DI605" t="s">
        <v>7306</v>
      </c>
      <c r="DJ605" t="e">
        <v>#N/A</v>
      </c>
      <c r="DK605"/>
      <c r="DL605" t="s">
        <v>7306</v>
      </c>
      <c r="DM605">
        <v>9</v>
      </c>
      <c r="DN605" t="s">
        <v>1883</v>
      </c>
      <c r="DO605" t="s">
        <v>1568</v>
      </c>
      <c r="DP605" t="b">
        <v>1</v>
      </c>
      <c r="DQ605" t="b">
        <v>0</v>
      </c>
      <c r="DR605" t="b">
        <v>0</v>
      </c>
      <c r="DS605" t="b">
        <v>0</v>
      </c>
      <c r="DT605" t="b">
        <v>0</v>
      </c>
      <c r="DU605" t="b">
        <v>0</v>
      </c>
      <c r="DV605" t="b">
        <v>0</v>
      </c>
      <c r="DW605">
        <v>0</v>
      </c>
      <c r="DX605" t="b">
        <v>0</v>
      </c>
      <c r="DY605" t="b">
        <v>0</v>
      </c>
      <c r="DZ605" t="b">
        <v>0</v>
      </c>
      <c r="EA605" t="b">
        <v>0</v>
      </c>
      <c r="EB605" t="b">
        <v>0</v>
      </c>
      <c r="EC605" t="b">
        <v>0</v>
      </c>
      <c r="ED605" t="b">
        <v>0</v>
      </c>
      <c r="EE605" t="b">
        <v>0</v>
      </c>
      <c r="EF605" t="b">
        <v>0</v>
      </c>
      <c r="EG605" t="b" cm="1">
        <v>0</v>
      </c>
      <c r="EH605" t="b">
        <v>0</v>
      </c>
      <c r="EI605" t="b">
        <v>0</v>
      </c>
      <c r="EJ605" t="b">
        <v>0</v>
      </c>
      <c r="EK605" t="s">
        <v>1547</v>
      </c>
      <c r="EL605">
        <v>0</v>
      </c>
      <c r="EM605">
        <v>19</v>
      </c>
      <c r="EN605" t="b">
        <v>0</v>
      </c>
    </row>
    <row r="606" spans="1:144" ht="47.25">
      <c r="A606"/>
      <c r="B606" t="s">
        <v>1568</v>
      </c>
      <c r="C606" t="s">
        <v>3826</v>
      </c>
      <c r="D606" t="s">
        <v>3617</v>
      </c>
      <c r="E606" t="s">
        <v>3618</v>
      </c>
      <c r="F606" t="s">
        <v>3674</v>
      </c>
      <c r="G606" t="s">
        <v>3835</v>
      </c>
      <c r="H606" s="109" t="s">
        <v>3836</v>
      </c>
      <c r="I606" t="s">
        <v>2799</v>
      </c>
      <c r="J606"/>
      <c r="K606" t="s">
        <v>902</v>
      </c>
      <c r="L606" t="s">
        <v>3190</v>
      </c>
      <c r="M606" t="s">
        <v>1749</v>
      </c>
      <c r="N606"/>
      <c r="O606" t="s">
        <v>3590</v>
      </c>
      <c r="P606" t="s">
        <v>1568</v>
      </c>
      <c r="Q606" t="s">
        <v>3591</v>
      </c>
      <c r="R606" t="s">
        <v>3592</v>
      </c>
      <c r="S606"/>
      <c r="T606" t="s">
        <v>2265</v>
      </c>
      <c r="U606" t="s">
        <v>13487</v>
      </c>
      <c r="V606" t="s">
        <v>13402</v>
      </c>
      <c r="W606"/>
      <c r="X606"/>
      <c r="Y606"/>
      <c r="Z606"/>
      <c r="AA606"/>
      <c r="AB606"/>
      <c r="AC606"/>
      <c r="AD606"/>
      <c r="AE606"/>
      <c r="AF606"/>
      <c r="AG606"/>
      <c r="AH606"/>
      <c r="AI606"/>
      <c r="AJ606"/>
      <c r="AK606"/>
      <c r="AL606"/>
      <c r="AM606"/>
      <c r="AN606"/>
      <c r="AO606" s="108" t="s">
        <v>43</v>
      </c>
      <c r="AP606" t="s">
        <v>2851</v>
      </c>
      <c r="AQ606">
        <v>7</v>
      </c>
      <c r="AR606" t="e">
        <v>#N/A</v>
      </c>
      <c r="AS606" t="s">
        <v>3826</v>
      </c>
      <c r="AT606" t="e">
        <v>#N/A</v>
      </c>
      <c r="AU606" t="s">
        <v>3618</v>
      </c>
      <c r="AV606" t="s">
        <v>7357</v>
      </c>
      <c r="AW606" t="s">
        <v>7507</v>
      </c>
      <c r="AX606" t="s">
        <v>1740</v>
      </c>
      <c r="AY606" t="s">
        <v>7989</v>
      </c>
      <c r="AZ606" t="s">
        <v>3591</v>
      </c>
      <c r="BA606" t="s">
        <v>7359</v>
      </c>
      <c r="BB606" t="s">
        <v>2799</v>
      </c>
      <c r="BC606" t="s">
        <v>3190</v>
      </c>
      <c r="BD606" t="s">
        <v>7990</v>
      </c>
      <c r="BE606" t="s">
        <v>3827</v>
      </c>
      <c r="BF606">
        <v>411</v>
      </c>
      <c r="BG606">
        <v>601</v>
      </c>
      <c r="BH606">
        <v>0</v>
      </c>
      <c r="BI606" t="s">
        <v>1547</v>
      </c>
      <c r="BJ606">
        <v>0</v>
      </c>
      <c r="BK606">
        <v>0</v>
      </c>
      <c r="BL606">
        <v>411</v>
      </c>
      <c r="BM606" t="s">
        <v>7363</v>
      </c>
      <c r="BN606" t="s">
        <v>3828</v>
      </c>
      <c r="BO606" t="s">
        <v>7966</v>
      </c>
      <c r="BP606" t="e" cm="1">
        <v>#N/A</v>
      </c>
      <c r="BQ606" t="s">
        <v>1547</v>
      </c>
      <c r="BR606" t="s">
        <v>3590</v>
      </c>
      <c r="BS606">
        <v>76</v>
      </c>
      <c r="BT606" t="s">
        <v>6875</v>
      </c>
      <c r="BU606" t="s">
        <v>15643</v>
      </c>
      <c r="BV606" t="s">
        <v>3617</v>
      </c>
      <c r="BW606" t="s">
        <v>7357</v>
      </c>
      <c r="BX606" t="s">
        <v>7991</v>
      </c>
      <c r="BY606" t="s">
        <v>1744</v>
      </c>
      <c r="BZ606" t="s">
        <v>2265</v>
      </c>
      <c r="CA606" t="s">
        <v>1744</v>
      </c>
      <c r="CB606" t="s">
        <v>1749</v>
      </c>
      <c r="CC606"/>
      <c r="CD606" t="s">
        <v>998</v>
      </c>
      <c r="CE606" t="s">
        <v>2799</v>
      </c>
      <c r="CF606" t="s">
        <v>7992</v>
      </c>
      <c r="CG606" t="s">
        <v>7993</v>
      </c>
      <c r="CH606" t="s">
        <v>2799</v>
      </c>
      <c r="CI606" t="s">
        <v>1547</v>
      </c>
      <c r="CJ606" t="s">
        <v>3592</v>
      </c>
      <c r="CK606" t="s">
        <v>1568</v>
      </c>
      <c r="CL606"/>
      <c r="CM606"/>
      <c r="CN606" t="s">
        <v>13487</v>
      </c>
      <c r="CO606" t="s">
        <v>13402</v>
      </c>
      <c r="CP606" t="s">
        <v>13487</v>
      </c>
      <c r="CQ606" t="s">
        <v>13402</v>
      </c>
      <c r="CR606" t="s">
        <v>1547</v>
      </c>
      <c r="CS606">
        <v>8</v>
      </c>
      <c r="CT606" t="s">
        <v>3590</v>
      </c>
      <c r="CU606" t="s">
        <v>3590</v>
      </c>
      <c r="CV606" t="s">
        <v>3590</v>
      </c>
      <c r="CW606" t="s">
        <v>1547</v>
      </c>
      <c r="CX606" t="s">
        <v>1547</v>
      </c>
      <c r="CY606">
        <v>604</v>
      </c>
      <c r="CZ606" t="s">
        <v>8583</v>
      </c>
      <c r="DA606" t="s">
        <v>1547</v>
      </c>
      <c r="DB606" t="s">
        <v>1881</v>
      </c>
      <c r="DC606" t="s">
        <v>1882</v>
      </c>
      <c r="DD606" t="s">
        <v>3618</v>
      </c>
      <c r="DE606" t="s">
        <v>3591</v>
      </c>
      <c r="DF606" t="s">
        <v>3835</v>
      </c>
      <c r="DG606" t="s">
        <v>2265</v>
      </c>
      <c r="DH606" t="s">
        <v>2265</v>
      </c>
      <c r="DI606" t="s">
        <v>7306</v>
      </c>
      <c r="DJ606" t="e">
        <v>#N/A</v>
      </c>
      <c r="DK606"/>
      <c r="DL606" t="s">
        <v>7306</v>
      </c>
      <c r="DM606">
        <v>9</v>
      </c>
      <c r="DN606" t="s">
        <v>1883</v>
      </c>
      <c r="DO606" t="s">
        <v>1568</v>
      </c>
      <c r="DP606" t="b">
        <v>1</v>
      </c>
      <c r="DQ606" t="b">
        <v>0</v>
      </c>
      <c r="DR606" t="b">
        <v>0</v>
      </c>
      <c r="DS606" t="b">
        <v>0</v>
      </c>
      <c r="DT606" t="b">
        <v>0</v>
      </c>
      <c r="DU606" t="b">
        <v>0</v>
      </c>
      <c r="DV606" t="b">
        <v>0</v>
      </c>
      <c r="DW606">
        <v>0</v>
      </c>
      <c r="DX606" t="b">
        <v>0</v>
      </c>
      <c r="DY606" t="b">
        <v>0</v>
      </c>
      <c r="DZ606" t="b">
        <v>0</v>
      </c>
      <c r="EA606" t="b">
        <v>0</v>
      </c>
      <c r="EB606" t="b">
        <v>0</v>
      </c>
      <c r="EC606" t="b">
        <v>0</v>
      </c>
      <c r="ED606" t="b">
        <v>0</v>
      </c>
      <c r="EE606" t="b">
        <v>0</v>
      </c>
      <c r="EF606" t="b">
        <v>0</v>
      </c>
      <c r="EG606" t="b" cm="1">
        <v>0</v>
      </c>
      <c r="EH606" t="b">
        <v>0</v>
      </c>
      <c r="EI606" t="b">
        <v>0</v>
      </c>
      <c r="EJ606" t="b">
        <v>0</v>
      </c>
      <c r="EK606" t="s">
        <v>1547</v>
      </c>
      <c r="EL606">
        <v>0</v>
      </c>
      <c r="EM606">
        <v>15</v>
      </c>
      <c r="EN606" t="b">
        <v>0</v>
      </c>
    </row>
    <row r="607" spans="1:144" ht="15.75">
      <c r="A607"/>
      <c r="B607" t="s">
        <v>1568</v>
      </c>
      <c r="C607" t="s">
        <v>3826</v>
      </c>
      <c r="D607" t="s">
        <v>3624</v>
      </c>
      <c r="E607" t="s">
        <v>3625</v>
      </c>
      <c r="F607" t="s">
        <v>3625</v>
      </c>
      <c r="G607" t="s">
        <v>3626</v>
      </c>
      <c r="H607" t="s">
        <v>3837</v>
      </c>
      <c r="I607" t="s">
        <v>2798</v>
      </c>
      <c r="J607" t="s">
        <v>3548</v>
      </c>
      <c r="K607" t="s">
        <v>902</v>
      </c>
      <c r="L607" t="s">
        <v>3190</v>
      </c>
      <c r="M607" t="s">
        <v>2001</v>
      </c>
      <c r="N607"/>
      <c r="O607" t="s">
        <v>3590</v>
      </c>
      <c r="P607" t="s">
        <v>1568</v>
      </c>
      <c r="Q607" t="s">
        <v>3591</v>
      </c>
      <c r="R607" t="s">
        <v>3592</v>
      </c>
      <c r="S607"/>
      <c r="T607" t="s">
        <v>2265</v>
      </c>
      <c r="U607" t="s">
        <v>13487</v>
      </c>
      <c r="V607" t="s">
        <v>13345</v>
      </c>
      <c r="W607"/>
      <c r="X607"/>
      <c r="Y607"/>
      <c r="Z607"/>
      <c r="AA607"/>
      <c r="AB607"/>
      <c r="AC607"/>
      <c r="AD607"/>
      <c r="AE607"/>
      <c r="AF607"/>
      <c r="AG607"/>
      <c r="AH607"/>
      <c r="AI607"/>
      <c r="AJ607"/>
      <c r="AK607"/>
      <c r="AL607"/>
      <c r="AM607"/>
      <c r="AN607"/>
      <c r="AO607" s="108" t="s">
        <v>43</v>
      </c>
      <c r="AP607" t="s">
        <v>2851</v>
      </c>
      <c r="AQ607">
        <v>8</v>
      </c>
      <c r="AR607" t="e">
        <v>#N/A</v>
      </c>
      <c r="AS607" t="s">
        <v>3826</v>
      </c>
      <c r="AT607" t="e">
        <v>#N/A</v>
      </c>
      <c r="AU607" t="s">
        <v>3625</v>
      </c>
      <c r="AV607" t="s">
        <v>7374</v>
      </c>
      <c r="AW607" t="s">
        <v>7374</v>
      </c>
      <c r="AX607" t="s">
        <v>1740</v>
      </c>
      <c r="AY607" t="s">
        <v>7375</v>
      </c>
      <c r="AZ607" t="s">
        <v>3591</v>
      </c>
      <c r="BA607" t="s">
        <v>7376</v>
      </c>
      <c r="BB607" t="s">
        <v>2798</v>
      </c>
      <c r="BC607" t="s">
        <v>3190</v>
      </c>
      <c r="BD607" t="s">
        <v>7995</v>
      </c>
      <c r="BE607" t="s">
        <v>3827</v>
      </c>
      <c r="BF607">
        <v>366</v>
      </c>
      <c r="BG607">
        <v>601</v>
      </c>
      <c r="BH607">
        <v>0</v>
      </c>
      <c r="BI607" t="s">
        <v>1547</v>
      </c>
      <c r="BJ607">
        <v>0</v>
      </c>
      <c r="BK607" t="e" cm="1">
        <v>#N/A</v>
      </c>
      <c r="BL607" t="e" cm="1">
        <v>#N/A</v>
      </c>
      <c r="BM607" t="s">
        <v>3548</v>
      </c>
      <c r="BN607" t="s">
        <v>3828</v>
      </c>
      <c r="BO607" t="s">
        <v>7966</v>
      </c>
      <c r="BP607" t="e" cm="1">
        <v>#N/A</v>
      </c>
      <c r="BQ607" t="s">
        <v>1547</v>
      </c>
      <c r="BR607" t="s">
        <v>3590</v>
      </c>
      <c r="BS607">
        <v>77</v>
      </c>
      <c r="BT607" t="s">
        <v>6880</v>
      </c>
      <c r="BU607" t="s">
        <v>15644</v>
      </c>
      <c r="BV607" t="s">
        <v>3624</v>
      </c>
      <c r="BW607" t="s">
        <v>7374</v>
      </c>
      <c r="BX607" t="s">
        <v>7996</v>
      </c>
      <c r="BY607" t="s">
        <v>1744</v>
      </c>
      <c r="BZ607" t="s">
        <v>2265</v>
      </c>
      <c r="CA607" t="s">
        <v>1744</v>
      </c>
      <c r="CB607" t="s">
        <v>2001</v>
      </c>
      <c r="CC607"/>
      <c r="CD607" t="s">
        <v>998</v>
      </c>
      <c r="CE607" t="s">
        <v>2798</v>
      </c>
      <c r="CF607" t="s">
        <v>7997</v>
      </c>
      <c r="CG607" t="s">
        <v>7998</v>
      </c>
      <c r="CH607" t="s">
        <v>2798</v>
      </c>
      <c r="CI607" t="s">
        <v>1547</v>
      </c>
      <c r="CJ607" t="s">
        <v>3592</v>
      </c>
      <c r="CK607" t="s">
        <v>1568</v>
      </c>
      <c r="CL607"/>
      <c r="CM607"/>
      <c r="CN607" t="s">
        <v>13487</v>
      </c>
      <c r="CO607" t="s">
        <v>13345</v>
      </c>
      <c r="CP607" t="s">
        <v>13487</v>
      </c>
      <c r="CQ607" t="s">
        <v>13345</v>
      </c>
      <c r="CR607" t="s">
        <v>1547</v>
      </c>
      <c r="CS607">
        <v>8</v>
      </c>
      <c r="CT607" t="s">
        <v>3590</v>
      </c>
      <c r="CU607" t="s">
        <v>3590</v>
      </c>
      <c r="CV607" t="e">
        <v>#N/A</v>
      </c>
      <c r="CW607" t="s">
        <v>1547</v>
      </c>
      <c r="CX607" t="s">
        <v>1547</v>
      </c>
      <c r="CY607">
        <v>605</v>
      </c>
      <c r="CZ607" t="s">
        <v>8587</v>
      </c>
      <c r="DA607" t="s">
        <v>1547</v>
      </c>
      <c r="DB607" t="s">
        <v>1881</v>
      </c>
      <c r="DC607" t="s">
        <v>1882</v>
      </c>
      <c r="DD607" t="s">
        <v>3625</v>
      </c>
      <c r="DE607" t="s">
        <v>3591</v>
      </c>
      <c r="DF607" t="s">
        <v>3626</v>
      </c>
      <c r="DG607" t="s">
        <v>2265</v>
      </c>
      <c r="DH607" t="s">
        <v>2265</v>
      </c>
      <c r="DI607" t="s">
        <v>7306</v>
      </c>
      <c r="DJ607" t="e">
        <v>#N/A</v>
      </c>
      <c r="DK607"/>
      <c r="DL607" t="s">
        <v>7306</v>
      </c>
      <c r="DM607">
        <v>9</v>
      </c>
      <c r="DN607" t="s">
        <v>1883</v>
      </c>
      <c r="DO607" t="s">
        <v>1568</v>
      </c>
      <c r="DP607" t="b">
        <v>1</v>
      </c>
      <c r="DQ607" t="b">
        <v>0</v>
      </c>
      <c r="DR607" t="b">
        <v>0</v>
      </c>
      <c r="DS607" t="b">
        <v>0</v>
      </c>
      <c r="DT607" t="b">
        <v>0</v>
      </c>
      <c r="DU607" t="b">
        <v>0</v>
      </c>
      <c r="DV607" t="b">
        <v>0</v>
      </c>
      <c r="DW607">
        <v>0</v>
      </c>
      <c r="DX607" t="b">
        <v>0</v>
      </c>
      <c r="DY607" t="b">
        <v>0</v>
      </c>
      <c r="DZ607" t="b">
        <v>0</v>
      </c>
      <c r="EA607" t="b">
        <v>0</v>
      </c>
      <c r="EB607" t="b">
        <v>0</v>
      </c>
      <c r="EC607" t="b">
        <v>0</v>
      </c>
      <c r="ED607" t="b">
        <v>0</v>
      </c>
      <c r="EE607" t="b">
        <v>0</v>
      </c>
      <c r="EF607" t="b">
        <v>0</v>
      </c>
      <c r="EG607" t="b" cm="1">
        <v>1</v>
      </c>
      <c r="EH607" t="b">
        <v>0</v>
      </c>
      <c r="EI607" t="b">
        <v>0</v>
      </c>
      <c r="EJ607" t="b">
        <v>1</v>
      </c>
      <c r="EK607" t="s">
        <v>5887</v>
      </c>
      <c r="EL607">
        <v>1</v>
      </c>
      <c r="EM607">
        <v>24</v>
      </c>
      <c r="EN607" t="b">
        <v>0</v>
      </c>
    </row>
    <row r="608" spans="1:144" ht="15.75">
      <c r="A608"/>
      <c r="B608" t="s">
        <v>1568</v>
      </c>
      <c r="C608" t="s">
        <v>3826</v>
      </c>
      <c r="D608" t="s">
        <v>3675</v>
      </c>
      <c r="E608" t="s">
        <v>3676</v>
      </c>
      <c r="F608" t="s">
        <v>3676</v>
      </c>
      <c r="G608" t="s">
        <v>3677</v>
      </c>
      <c r="H608" t="s">
        <v>3678</v>
      </c>
      <c r="I608" t="s">
        <v>2798</v>
      </c>
      <c r="J608"/>
      <c r="K608" t="s">
        <v>902</v>
      </c>
      <c r="L608" t="s">
        <v>3190</v>
      </c>
      <c r="M608" t="s">
        <v>2001</v>
      </c>
      <c r="N608"/>
      <c r="O608" t="s">
        <v>3590</v>
      </c>
      <c r="P608" t="s">
        <v>1568</v>
      </c>
      <c r="Q608" t="s">
        <v>3591</v>
      </c>
      <c r="R608" t="s">
        <v>3592</v>
      </c>
      <c r="S608"/>
      <c r="T608" t="s">
        <v>3673</v>
      </c>
      <c r="U608" t="s">
        <v>13487</v>
      </c>
      <c r="V608" t="s">
        <v>13415</v>
      </c>
      <c r="W608"/>
      <c r="X608"/>
      <c r="Y608"/>
      <c r="Z608"/>
      <c r="AA608"/>
      <c r="AB608"/>
      <c r="AC608"/>
      <c r="AD608"/>
      <c r="AE608"/>
      <c r="AF608"/>
      <c r="AG608"/>
      <c r="AH608"/>
      <c r="AI608"/>
      <c r="AJ608"/>
      <c r="AK608"/>
      <c r="AL608"/>
      <c r="AM608"/>
      <c r="AN608"/>
      <c r="AO608" s="108" t="s">
        <v>43</v>
      </c>
      <c r="AP608" t="s">
        <v>2851</v>
      </c>
      <c r="AQ608">
        <v>9</v>
      </c>
      <c r="AR608" t="e">
        <v>#N/A</v>
      </c>
      <c r="AS608" t="s">
        <v>3826</v>
      </c>
      <c r="AT608" t="e">
        <v>#N/A</v>
      </c>
      <c r="AU608" t="s">
        <v>3676</v>
      </c>
      <c r="AV608" t="s">
        <v>7513</v>
      </c>
      <c r="AW608" t="s">
        <v>7513</v>
      </c>
      <c r="AX608" t="s">
        <v>1740</v>
      </c>
      <c r="AY608" t="s">
        <v>7514</v>
      </c>
      <c r="AZ608" t="s">
        <v>3591</v>
      </c>
      <c r="BA608" t="s">
        <v>7515</v>
      </c>
      <c r="BB608" t="s">
        <v>2798</v>
      </c>
      <c r="BC608" t="s">
        <v>3190</v>
      </c>
      <c r="BD608" t="s">
        <v>8000</v>
      </c>
      <c r="BE608" t="s">
        <v>3827</v>
      </c>
      <c r="BF608">
        <v>433</v>
      </c>
      <c r="BG608">
        <v>601</v>
      </c>
      <c r="BH608">
        <v>0</v>
      </c>
      <c r="BI608" t="s">
        <v>1547</v>
      </c>
      <c r="BJ608">
        <v>0</v>
      </c>
      <c r="BK608">
        <v>0</v>
      </c>
      <c r="BL608">
        <v>433</v>
      </c>
      <c r="BM608" t="s">
        <v>7519</v>
      </c>
      <c r="BN608" t="s">
        <v>3828</v>
      </c>
      <c r="BO608" t="s">
        <v>7966</v>
      </c>
      <c r="BP608" t="e" cm="1">
        <v>#N/A</v>
      </c>
      <c r="BQ608" t="s">
        <v>1547</v>
      </c>
      <c r="BR608" t="s">
        <v>3590</v>
      </c>
      <c r="BS608">
        <v>78</v>
      </c>
      <c r="BT608" t="s">
        <v>6885</v>
      </c>
      <c r="BU608" t="s">
        <v>15645</v>
      </c>
      <c r="BV608" t="s">
        <v>3675</v>
      </c>
      <c r="BW608" t="s">
        <v>7513</v>
      </c>
      <c r="BX608" t="s">
        <v>7517</v>
      </c>
      <c r="BY608" t="s">
        <v>1744</v>
      </c>
      <c r="BZ608" t="s">
        <v>3673</v>
      </c>
      <c r="CA608" t="s">
        <v>1744</v>
      </c>
      <c r="CB608" t="s">
        <v>2001</v>
      </c>
      <c r="CC608"/>
      <c r="CD608" t="s">
        <v>998</v>
      </c>
      <c r="CE608" t="s">
        <v>2798</v>
      </c>
      <c r="CF608" t="s">
        <v>8001</v>
      </c>
      <c r="CG608" t="s">
        <v>8002</v>
      </c>
      <c r="CH608" t="s">
        <v>2798</v>
      </c>
      <c r="CI608" t="s">
        <v>1547</v>
      </c>
      <c r="CJ608" t="s">
        <v>3592</v>
      </c>
      <c r="CK608" t="s">
        <v>1568</v>
      </c>
      <c r="CL608"/>
      <c r="CM608"/>
      <c r="CN608" t="s">
        <v>13487</v>
      </c>
      <c r="CO608" t="s">
        <v>13415</v>
      </c>
      <c r="CP608" t="s">
        <v>13487</v>
      </c>
      <c r="CQ608" t="s">
        <v>13415</v>
      </c>
      <c r="CR608" t="s">
        <v>1547</v>
      </c>
      <c r="CS608">
        <v>8</v>
      </c>
      <c r="CT608" t="s">
        <v>3590</v>
      </c>
      <c r="CU608" t="s">
        <v>3590</v>
      </c>
      <c r="CV608" t="s">
        <v>3590</v>
      </c>
      <c r="CW608" t="s">
        <v>1547</v>
      </c>
      <c r="CX608" t="s">
        <v>1547</v>
      </c>
      <c r="CY608">
        <v>606</v>
      </c>
      <c r="CZ608" t="s">
        <v>8590</v>
      </c>
      <c r="DA608" t="s">
        <v>1547</v>
      </c>
      <c r="DB608" t="s">
        <v>1881</v>
      </c>
      <c r="DC608" t="s">
        <v>1882</v>
      </c>
      <c r="DD608" t="s">
        <v>3676</v>
      </c>
      <c r="DE608" t="s">
        <v>3591</v>
      </c>
      <c r="DF608" t="s">
        <v>3677</v>
      </c>
      <c r="DG608" t="s">
        <v>3673</v>
      </c>
      <c r="DH608" t="s">
        <v>7485</v>
      </c>
      <c r="DI608" t="s">
        <v>7486</v>
      </c>
      <c r="DJ608" t="e">
        <v>#N/A</v>
      </c>
      <c r="DK608"/>
      <c r="DL608" t="s">
        <v>7486</v>
      </c>
      <c r="DM608">
        <v>9</v>
      </c>
      <c r="DN608" t="s">
        <v>1883</v>
      </c>
      <c r="DO608" t="s">
        <v>1568</v>
      </c>
      <c r="DP608" t="b">
        <v>1</v>
      </c>
      <c r="DQ608" t="b">
        <v>0</v>
      </c>
      <c r="DR608" t="b">
        <v>0</v>
      </c>
      <c r="DS608" t="b">
        <v>0</v>
      </c>
      <c r="DT608" t="b">
        <v>0</v>
      </c>
      <c r="DU608" t="b">
        <v>0</v>
      </c>
      <c r="DV608" t="b">
        <v>0</v>
      </c>
      <c r="DW608">
        <v>0</v>
      </c>
      <c r="DX608" t="b">
        <v>0</v>
      </c>
      <c r="DY608" t="b">
        <v>0</v>
      </c>
      <c r="DZ608" t="b">
        <v>0</v>
      </c>
      <c r="EA608" t="b">
        <v>0</v>
      </c>
      <c r="EB608" t="b">
        <v>0</v>
      </c>
      <c r="EC608" t="b">
        <v>1</v>
      </c>
      <c r="ED608" t="b">
        <v>0</v>
      </c>
      <c r="EE608" t="b">
        <v>0</v>
      </c>
      <c r="EF608" t="b">
        <v>0</v>
      </c>
      <c r="EG608" t="b" cm="1">
        <v>0</v>
      </c>
      <c r="EH608" t="b">
        <v>0</v>
      </c>
      <c r="EI608" t="b">
        <v>0</v>
      </c>
      <c r="EJ608" t="b">
        <v>1</v>
      </c>
      <c r="EK608" t="s">
        <v>5327</v>
      </c>
      <c r="EL608">
        <v>0</v>
      </c>
      <c r="EM608">
        <v>24</v>
      </c>
      <c r="EN608" t="b">
        <v>0</v>
      </c>
    </row>
    <row r="609" spans="1:144" ht="15.75">
      <c r="A609"/>
      <c r="B609" t="s">
        <v>1568</v>
      </c>
      <c r="C609" t="s">
        <v>3826</v>
      </c>
      <c r="D609" t="s">
        <v>3628</v>
      </c>
      <c r="E609" t="s">
        <v>3629</v>
      </c>
      <c r="F609" t="s">
        <v>3630</v>
      </c>
      <c r="G609" t="s">
        <v>3631</v>
      </c>
      <c r="H609" t="s">
        <v>3632</v>
      </c>
      <c r="I609" t="s">
        <v>2798</v>
      </c>
      <c r="J609"/>
      <c r="K609" t="s">
        <v>902</v>
      </c>
      <c r="L609" t="s">
        <v>3190</v>
      </c>
      <c r="M609" t="s">
        <v>2007</v>
      </c>
      <c r="N609"/>
      <c r="O609" t="s">
        <v>3590</v>
      </c>
      <c r="P609" t="s">
        <v>1568</v>
      </c>
      <c r="Q609" t="s">
        <v>3591</v>
      </c>
      <c r="R609" t="s">
        <v>3592</v>
      </c>
      <c r="S609"/>
      <c r="T609"/>
      <c r="U609" t="s">
        <v>13487</v>
      </c>
      <c r="V609" t="s">
        <v>13403</v>
      </c>
      <c r="W609"/>
      <c r="X609"/>
      <c r="Y609"/>
      <c r="Z609"/>
      <c r="AA609"/>
      <c r="AB609"/>
      <c r="AC609"/>
      <c r="AD609"/>
      <c r="AE609"/>
      <c r="AF609"/>
      <c r="AG609"/>
      <c r="AH609"/>
      <c r="AI609"/>
      <c r="AJ609"/>
      <c r="AK609"/>
      <c r="AL609"/>
      <c r="AM609"/>
      <c r="AN609"/>
      <c r="AO609" s="108" t="s">
        <v>43</v>
      </c>
      <c r="AP609" t="s">
        <v>2851</v>
      </c>
      <c r="AQ609">
        <v>10</v>
      </c>
      <c r="AR609" t="e">
        <v>#N/A</v>
      </c>
      <c r="AS609" t="s">
        <v>3826</v>
      </c>
      <c r="AT609" t="e">
        <v>#N/A</v>
      </c>
      <c r="AU609" t="s">
        <v>3629</v>
      </c>
      <c r="AV609" t="s">
        <v>7383</v>
      </c>
      <c r="AW609" t="s">
        <v>7384</v>
      </c>
      <c r="AX609" t="s">
        <v>1740</v>
      </c>
      <c r="AY609" t="s">
        <v>7385</v>
      </c>
      <c r="AZ609" t="s">
        <v>3591</v>
      </c>
      <c r="BA609" t="s">
        <v>7386</v>
      </c>
      <c r="BB609" t="s">
        <v>2798</v>
      </c>
      <c r="BC609" t="s">
        <v>3190</v>
      </c>
      <c r="BD609" t="s">
        <v>8004</v>
      </c>
      <c r="BE609" t="s">
        <v>3827</v>
      </c>
      <c r="BF609">
        <v>414</v>
      </c>
      <c r="BG609">
        <v>601</v>
      </c>
      <c r="BH609">
        <v>0</v>
      </c>
      <c r="BI609" t="s">
        <v>1547</v>
      </c>
      <c r="BJ609">
        <v>0</v>
      </c>
      <c r="BK609">
        <v>0</v>
      </c>
      <c r="BL609">
        <v>414</v>
      </c>
      <c r="BM609" t="s">
        <v>7390</v>
      </c>
      <c r="BN609" t="s">
        <v>3828</v>
      </c>
      <c r="BO609" t="s">
        <v>7966</v>
      </c>
      <c r="BP609" t="e" cm="1">
        <v>#N/A</v>
      </c>
      <c r="BQ609" t="s">
        <v>1547</v>
      </c>
      <c r="BR609" t="s">
        <v>3590</v>
      </c>
      <c r="BS609">
        <v>79</v>
      </c>
      <c r="BT609" t="s">
        <v>6890</v>
      </c>
      <c r="BU609" t="s">
        <v>15646</v>
      </c>
      <c r="BV609" t="s">
        <v>3628</v>
      </c>
      <c r="BW609" t="s">
        <v>7383</v>
      </c>
      <c r="BX609" t="s">
        <v>7388</v>
      </c>
      <c r="BY609" t="s">
        <v>1744</v>
      </c>
      <c r="BZ609" t="s">
        <v>1547</v>
      </c>
      <c r="CA609" t="s">
        <v>1744</v>
      </c>
      <c r="CB609" t="s">
        <v>2007</v>
      </c>
      <c r="CC609"/>
      <c r="CD609" t="s">
        <v>998</v>
      </c>
      <c r="CE609" t="s">
        <v>2798</v>
      </c>
      <c r="CF609" t="s">
        <v>8005</v>
      </c>
      <c r="CG609" t="s">
        <v>8006</v>
      </c>
      <c r="CH609" t="s">
        <v>2798</v>
      </c>
      <c r="CI609" t="s">
        <v>1547</v>
      </c>
      <c r="CJ609" t="s">
        <v>3592</v>
      </c>
      <c r="CK609" t="s">
        <v>1568</v>
      </c>
      <c r="CL609"/>
      <c r="CM609"/>
      <c r="CN609" t="s">
        <v>13487</v>
      </c>
      <c r="CO609" t="s">
        <v>13403</v>
      </c>
      <c r="CP609" t="s">
        <v>13487</v>
      </c>
      <c r="CQ609" t="s">
        <v>13403</v>
      </c>
      <c r="CR609" t="s">
        <v>1547</v>
      </c>
      <c r="CS609">
        <v>8</v>
      </c>
      <c r="CT609" t="s">
        <v>3590</v>
      </c>
      <c r="CU609" t="s">
        <v>3590</v>
      </c>
      <c r="CV609" t="s">
        <v>3590</v>
      </c>
      <c r="CW609" t="s">
        <v>1547</v>
      </c>
      <c r="CX609" t="s">
        <v>1547</v>
      </c>
      <c r="CY609">
        <v>607</v>
      </c>
      <c r="CZ609" t="s">
        <v>8596</v>
      </c>
      <c r="DA609" t="s">
        <v>1547</v>
      </c>
      <c r="DB609" t="s">
        <v>1881</v>
      </c>
      <c r="DC609" t="s">
        <v>1882</v>
      </c>
      <c r="DD609" t="s">
        <v>3629</v>
      </c>
      <c r="DE609" t="s">
        <v>3591</v>
      </c>
      <c r="DF609" t="s">
        <v>3631</v>
      </c>
      <c r="DG609" t="s">
        <v>1547</v>
      </c>
      <c r="DH609" t="s">
        <v>1547</v>
      </c>
      <c r="DI609" t="s">
        <v>1892</v>
      </c>
      <c r="DJ609" t="e">
        <v>#N/A</v>
      </c>
      <c r="DK609"/>
      <c r="DL609" t="s">
        <v>1892</v>
      </c>
      <c r="DM609">
        <v>9</v>
      </c>
      <c r="DN609" t="s">
        <v>1883</v>
      </c>
      <c r="DO609" t="s">
        <v>1568</v>
      </c>
      <c r="DP609" t="b">
        <v>1</v>
      </c>
      <c r="DQ609" t="b">
        <v>0</v>
      </c>
      <c r="DR609" t="b">
        <v>0</v>
      </c>
      <c r="DS609" t="b">
        <v>0</v>
      </c>
      <c r="DT609" t="b">
        <v>0</v>
      </c>
      <c r="DU609" t="b">
        <v>0</v>
      </c>
      <c r="DV609" t="b">
        <v>0</v>
      </c>
      <c r="DW609">
        <v>0</v>
      </c>
      <c r="DX609" t="b">
        <v>0</v>
      </c>
      <c r="DY609" t="b">
        <v>0</v>
      </c>
      <c r="DZ609" t="b">
        <v>0</v>
      </c>
      <c r="EA609" t="b">
        <v>0</v>
      </c>
      <c r="EB609" t="b">
        <v>0</v>
      </c>
      <c r="EC609" t="b">
        <v>0</v>
      </c>
      <c r="ED609" t="b">
        <v>0</v>
      </c>
      <c r="EE609" t="b">
        <v>0</v>
      </c>
      <c r="EF609" t="b">
        <v>0</v>
      </c>
      <c r="EG609" t="b" cm="1">
        <v>0</v>
      </c>
      <c r="EH609" t="b">
        <v>0</v>
      </c>
      <c r="EI609" t="b">
        <v>0</v>
      </c>
      <c r="EJ609" t="b">
        <v>0</v>
      </c>
      <c r="EK609" t="s">
        <v>1547</v>
      </c>
      <c r="EL609">
        <v>0</v>
      </c>
      <c r="EM609">
        <v>24</v>
      </c>
      <c r="EN609" t="b">
        <v>0</v>
      </c>
    </row>
    <row r="610" spans="1:144" ht="15.75">
      <c r="A610"/>
      <c r="B610" t="s">
        <v>1568</v>
      </c>
      <c r="C610" t="s">
        <v>3826</v>
      </c>
      <c r="D610" t="s">
        <v>3838</v>
      </c>
      <c r="E610" t="s">
        <v>3839</v>
      </c>
      <c r="F610"/>
      <c r="G610" t="s">
        <v>3589</v>
      </c>
      <c r="H610" t="s">
        <v>3589</v>
      </c>
      <c r="I610" t="s">
        <v>1244</v>
      </c>
      <c r="J610"/>
      <c r="K610" t="s">
        <v>3589</v>
      </c>
      <c r="L610" t="s">
        <v>3190</v>
      </c>
      <c r="M610" t="s">
        <v>3589</v>
      </c>
      <c r="N610" t="s">
        <v>3589</v>
      </c>
      <c r="O610" t="s">
        <v>3590</v>
      </c>
      <c r="P610" t="s">
        <v>1568</v>
      </c>
      <c r="Q610" t="s">
        <v>3591</v>
      </c>
      <c r="R610" t="s">
        <v>3592</v>
      </c>
      <c r="S610"/>
      <c r="T610"/>
      <c r="U610" t="s">
        <v>13489</v>
      </c>
      <c r="V610"/>
      <c r="W610"/>
      <c r="X610"/>
      <c r="Y610"/>
      <c r="Z610"/>
      <c r="AA610"/>
      <c r="AB610"/>
      <c r="AC610"/>
      <c r="AD610"/>
      <c r="AE610"/>
      <c r="AF610"/>
      <c r="AG610"/>
      <c r="AH610"/>
      <c r="AI610"/>
      <c r="AJ610"/>
      <c r="AK610"/>
      <c r="AL610"/>
      <c r="AM610"/>
      <c r="AN610"/>
      <c r="AO610" s="108" t="s">
        <v>43</v>
      </c>
      <c r="AP610" t="s">
        <v>2851</v>
      </c>
      <c r="AQ610">
        <v>11</v>
      </c>
      <c r="AR610" t="e">
        <v>#N/A</v>
      </c>
      <c r="AS610" t="s">
        <v>3826</v>
      </c>
      <c r="AT610" t="e">
        <v>#N/A</v>
      </c>
      <c r="AU610" t="s">
        <v>3839</v>
      </c>
      <c r="AV610" t="s">
        <v>8008</v>
      </c>
      <c r="AW610" t="s">
        <v>1744</v>
      </c>
      <c r="AX610" t="s">
        <v>1740</v>
      </c>
      <c r="AY610" t="s">
        <v>7292</v>
      </c>
      <c r="AZ610" t="s">
        <v>3591</v>
      </c>
      <c r="BA610" t="s">
        <v>8009</v>
      </c>
      <c r="BB610" t="s">
        <v>1244</v>
      </c>
      <c r="BC610" t="s">
        <v>3190</v>
      </c>
      <c r="BD610" t="s">
        <v>8010</v>
      </c>
      <c r="BE610" t="s">
        <v>3838</v>
      </c>
      <c r="BF610">
        <v>610</v>
      </c>
      <c r="BG610">
        <v>0</v>
      </c>
      <c r="BH610" t="e">
        <v>#N/A</v>
      </c>
      <c r="BI610" t="s">
        <v>1547</v>
      </c>
      <c r="BJ610">
        <v>0</v>
      </c>
      <c r="BK610">
        <v>0</v>
      </c>
      <c r="BL610">
        <v>0</v>
      </c>
      <c r="BM610" t="s">
        <v>1547</v>
      </c>
      <c r="BN610" t="s">
        <v>1547</v>
      </c>
      <c r="BO610" t="s">
        <v>1547</v>
      </c>
      <c r="BP610" t="s" cm="1">
        <v>1547</v>
      </c>
      <c r="BQ610" t="s">
        <v>7292</v>
      </c>
      <c r="BR610" t="s">
        <v>3590</v>
      </c>
      <c r="BS610">
        <v>80</v>
      </c>
      <c r="BT610" t="s">
        <v>6895</v>
      </c>
      <c r="BU610" t="s">
        <v>15647</v>
      </c>
      <c r="BV610" t="s">
        <v>3838</v>
      </c>
      <c r="BW610" t="s">
        <v>8008</v>
      </c>
      <c r="BX610" t="s">
        <v>7292</v>
      </c>
      <c r="BY610" t="s">
        <v>7292</v>
      </c>
      <c r="BZ610" t="s">
        <v>1547</v>
      </c>
      <c r="CA610" t="s">
        <v>1744</v>
      </c>
      <c r="CB610" t="s">
        <v>1547</v>
      </c>
      <c r="CC610"/>
      <c r="CD610" t="s">
        <v>998</v>
      </c>
      <c r="CE610" t="s">
        <v>1244</v>
      </c>
      <c r="CF610" t="s">
        <v>3839</v>
      </c>
      <c r="CG610" t="s">
        <v>8008</v>
      </c>
      <c r="CH610" t="s">
        <v>1244</v>
      </c>
      <c r="CI610" t="s">
        <v>1547</v>
      </c>
      <c r="CJ610" t="s">
        <v>3592</v>
      </c>
      <c r="CK610" t="s">
        <v>1568</v>
      </c>
      <c r="CL610"/>
      <c r="CM610"/>
      <c r="CN610" t="s">
        <v>13489</v>
      </c>
      <c r="CO610" t="s">
        <v>1547</v>
      </c>
      <c r="CP610" t="s">
        <v>13489</v>
      </c>
      <c r="CQ610" t="s">
        <v>1547</v>
      </c>
      <c r="CR610" t="s">
        <v>1547</v>
      </c>
      <c r="CS610">
        <v>8</v>
      </c>
      <c r="CT610" t="s">
        <v>3590</v>
      </c>
      <c r="CU610" t="s">
        <v>3590</v>
      </c>
      <c r="CV610" t="s">
        <v>3590</v>
      </c>
      <c r="CW610" t="s">
        <v>1547</v>
      </c>
      <c r="CX610" t="s">
        <v>1547</v>
      </c>
      <c r="CY610">
        <v>608</v>
      </c>
      <c r="CZ610" t="s">
        <v>8601</v>
      </c>
      <c r="DA610" t="s">
        <v>1547</v>
      </c>
      <c r="DB610" t="s">
        <v>1881</v>
      </c>
      <c r="DC610" t="s">
        <v>1882</v>
      </c>
      <c r="DD610" t="s">
        <v>3839</v>
      </c>
      <c r="DE610" t="s">
        <v>3591</v>
      </c>
      <c r="DF610" t="s">
        <v>3589</v>
      </c>
      <c r="DG610" t="s">
        <v>1547</v>
      </c>
      <c r="DH610" t="s">
        <v>1547</v>
      </c>
      <c r="DI610" t="s">
        <v>1892</v>
      </c>
      <c r="DJ610" t="e">
        <v>#N/A</v>
      </c>
      <c r="DK610"/>
      <c r="DL610" t="s">
        <v>1892</v>
      </c>
      <c r="DM610">
        <v>9</v>
      </c>
      <c r="DN610" t="s">
        <v>1883</v>
      </c>
      <c r="DO610" t="s">
        <v>1568</v>
      </c>
      <c r="DP610" t="b">
        <v>1</v>
      </c>
      <c r="DQ610" t="b">
        <v>0</v>
      </c>
      <c r="DR610" t="b">
        <v>1</v>
      </c>
      <c r="DS610" t="b">
        <v>0</v>
      </c>
      <c r="DT610" t="b">
        <v>0</v>
      </c>
      <c r="DU610" t="b">
        <v>0</v>
      </c>
      <c r="DV610" t="b">
        <v>1</v>
      </c>
      <c r="DW610">
        <v>0</v>
      </c>
      <c r="DX610" t="b">
        <v>0</v>
      </c>
      <c r="DY610" t="b">
        <v>0</v>
      </c>
      <c r="DZ610" t="b">
        <v>0</v>
      </c>
      <c r="EA610" t="b">
        <v>0</v>
      </c>
      <c r="EB610" t="b">
        <v>0</v>
      </c>
      <c r="EC610" t="b">
        <v>0</v>
      </c>
      <c r="ED610" t="b">
        <v>0</v>
      </c>
      <c r="EE610" t="b">
        <v>0</v>
      </c>
      <c r="EF610" t="b">
        <v>0</v>
      </c>
      <c r="EG610" t="b" cm="1">
        <v>0</v>
      </c>
      <c r="EH610" t="b">
        <v>0</v>
      </c>
      <c r="EI610" t="b">
        <v>0</v>
      </c>
      <c r="EJ610" t="b">
        <v>0</v>
      </c>
      <c r="EK610" t="s">
        <v>1547</v>
      </c>
      <c r="EL610">
        <v>0</v>
      </c>
      <c r="EM610">
        <v>37</v>
      </c>
      <c r="EN610" t="b">
        <v>0</v>
      </c>
    </row>
    <row r="611" spans="1:144" ht="31.5">
      <c r="A611"/>
      <c r="B611" t="s">
        <v>1568</v>
      </c>
      <c r="C611" t="s">
        <v>3826</v>
      </c>
      <c r="D611" t="s">
        <v>1254</v>
      </c>
      <c r="E611" t="s">
        <v>1253</v>
      </c>
      <c r="F611" t="s">
        <v>1278</v>
      </c>
      <c r="G611" t="s">
        <v>3601</v>
      </c>
      <c r="H611" s="109" t="s">
        <v>3602</v>
      </c>
      <c r="I611" t="s">
        <v>2799</v>
      </c>
      <c r="J611"/>
      <c r="K611" t="s">
        <v>902</v>
      </c>
      <c r="L611" t="s">
        <v>3190</v>
      </c>
      <c r="M611" t="s">
        <v>1754</v>
      </c>
      <c r="N611"/>
      <c r="O611" t="s">
        <v>3590</v>
      </c>
      <c r="P611" t="s">
        <v>1568</v>
      </c>
      <c r="Q611" t="s">
        <v>3591</v>
      </c>
      <c r="R611" t="s">
        <v>3592</v>
      </c>
      <c r="S611"/>
      <c r="T611" t="s">
        <v>2265</v>
      </c>
      <c r="U611" t="s">
        <v>13489</v>
      </c>
      <c r="V611" t="s">
        <v>4373</v>
      </c>
      <c r="W611"/>
      <c r="X611"/>
      <c r="Y611"/>
      <c r="Z611"/>
      <c r="AA611"/>
      <c r="AB611"/>
      <c r="AC611"/>
      <c r="AD611"/>
      <c r="AE611"/>
      <c r="AF611"/>
      <c r="AG611"/>
      <c r="AH611"/>
      <c r="AI611"/>
      <c r="AJ611"/>
      <c r="AK611"/>
      <c r="AL611"/>
      <c r="AM611"/>
      <c r="AN611"/>
      <c r="AO611" s="108" t="s">
        <v>43</v>
      </c>
      <c r="AP611" t="s">
        <v>2851</v>
      </c>
      <c r="AQ611">
        <v>12</v>
      </c>
      <c r="AR611" t="e">
        <v>#N/A</v>
      </c>
      <c r="AS611" t="s">
        <v>3826</v>
      </c>
      <c r="AT611" t="e">
        <v>#N/A</v>
      </c>
      <c r="AU611" t="s">
        <v>1253</v>
      </c>
      <c r="AV611" t="s">
        <v>1766</v>
      </c>
      <c r="AW611" t="s">
        <v>1787</v>
      </c>
      <c r="AX611" t="s">
        <v>1740</v>
      </c>
      <c r="AY611" t="s">
        <v>7315</v>
      </c>
      <c r="AZ611" t="s">
        <v>3591</v>
      </c>
      <c r="BA611" t="s">
        <v>1913</v>
      </c>
      <c r="BB611" t="s">
        <v>2799</v>
      </c>
      <c r="BC611" t="s">
        <v>3190</v>
      </c>
      <c r="BD611" t="s">
        <v>7254</v>
      </c>
      <c r="BE611" t="s">
        <v>3838</v>
      </c>
      <c r="BF611">
        <v>343</v>
      </c>
      <c r="BG611">
        <v>610</v>
      </c>
      <c r="BH611">
        <v>0</v>
      </c>
      <c r="BI611" t="s">
        <v>1547</v>
      </c>
      <c r="BJ611">
        <v>0</v>
      </c>
      <c r="BK611">
        <v>0</v>
      </c>
      <c r="BL611">
        <v>515</v>
      </c>
      <c r="BM611" t="s">
        <v>1770</v>
      </c>
      <c r="BN611" t="s">
        <v>3839</v>
      </c>
      <c r="BO611" t="s">
        <v>8008</v>
      </c>
      <c r="BP611" t="e" cm="1">
        <v>#N/A</v>
      </c>
      <c r="BQ611" t="s">
        <v>1547</v>
      </c>
      <c r="BR611" t="s">
        <v>3590</v>
      </c>
      <c r="BS611">
        <v>81</v>
      </c>
      <c r="BT611" t="s">
        <v>6901</v>
      </c>
      <c r="BU611" t="s">
        <v>15648</v>
      </c>
      <c r="BV611" t="s">
        <v>1254</v>
      </c>
      <c r="BW611" t="s">
        <v>1766</v>
      </c>
      <c r="BX611" t="s">
        <v>7316</v>
      </c>
      <c r="BY611" t="s">
        <v>1744</v>
      </c>
      <c r="BZ611" t="s">
        <v>2265</v>
      </c>
      <c r="CA611" t="s">
        <v>1744</v>
      </c>
      <c r="CB611" t="s">
        <v>1754</v>
      </c>
      <c r="CC611"/>
      <c r="CD611" t="s">
        <v>998</v>
      </c>
      <c r="CE611" t="s">
        <v>2799</v>
      </c>
      <c r="CF611" t="s">
        <v>8012</v>
      </c>
      <c r="CG611" t="s">
        <v>8013</v>
      </c>
      <c r="CH611" t="s">
        <v>2799</v>
      </c>
      <c r="CI611" t="s">
        <v>1547</v>
      </c>
      <c r="CJ611" t="s">
        <v>3592</v>
      </c>
      <c r="CK611" t="s">
        <v>1568</v>
      </c>
      <c r="CL611"/>
      <c r="CM611"/>
      <c r="CN611" t="s">
        <v>13489</v>
      </c>
      <c r="CO611" t="s">
        <v>4373</v>
      </c>
      <c r="CP611" t="s">
        <v>13489</v>
      </c>
      <c r="CQ611" t="s">
        <v>4373</v>
      </c>
      <c r="CR611" t="s">
        <v>1547</v>
      </c>
      <c r="CS611">
        <v>8</v>
      </c>
      <c r="CT611" t="s">
        <v>3590</v>
      </c>
      <c r="CU611" t="s">
        <v>3590</v>
      </c>
      <c r="CV611" t="s">
        <v>1547</v>
      </c>
      <c r="CW611" t="s">
        <v>1547</v>
      </c>
      <c r="CX611" t="s">
        <v>1547</v>
      </c>
      <c r="CY611">
        <v>609</v>
      </c>
      <c r="CZ611" t="s">
        <v>8605</v>
      </c>
      <c r="DA611" t="s">
        <v>1547</v>
      </c>
      <c r="DB611" t="s">
        <v>1881</v>
      </c>
      <c r="DC611" t="s">
        <v>1882</v>
      </c>
      <c r="DD611" t="s">
        <v>1253</v>
      </c>
      <c r="DE611" t="s">
        <v>3591</v>
      </c>
      <c r="DF611" t="s">
        <v>3601</v>
      </c>
      <c r="DG611" t="s">
        <v>2265</v>
      </c>
      <c r="DH611" t="s">
        <v>2265</v>
      </c>
      <c r="DI611" t="s">
        <v>7306</v>
      </c>
      <c r="DJ611" t="e">
        <v>#N/A</v>
      </c>
      <c r="DK611"/>
      <c r="DL611" t="s">
        <v>7306</v>
      </c>
      <c r="DM611">
        <v>9</v>
      </c>
      <c r="DN611" t="s">
        <v>1883</v>
      </c>
      <c r="DO611" t="s">
        <v>1568</v>
      </c>
      <c r="DP611" t="b">
        <v>1</v>
      </c>
      <c r="DQ611" t="b">
        <v>0</v>
      </c>
      <c r="DR611" t="b">
        <v>0</v>
      </c>
      <c r="DS611" t="b">
        <v>0</v>
      </c>
      <c r="DT611" t="b">
        <v>0</v>
      </c>
      <c r="DU611" t="b">
        <v>0</v>
      </c>
      <c r="DV611" t="b">
        <v>0</v>
      </c>
      <c r="DW611">
        <v>0</v>
      </c>
      <c r="DX611" t="b">
        <v>0</v>
      </c>
      <c r="DY611" t="b">
        <v>0</v>
      </c>
      <c r="DZ611" t="b">
        <v>0</v>
      </c>
      <c r="EA611" t="b">
        <v>0</v>
      </c>
      <c r="EB611" t="b">
        <v>0</v>
      </c>
      <c r="EC611" t="b">
        <v>1</v>
      </c>
      <c r="ED611" t="b">
        <v>0</v>
      </c>
      <c r="EE611" t="b">
        <v>0</v>
      </c>
      <c r="EF611" t="b">
        <v>0</v>
      </c>
      <c r="EG611" t="b" cm="1">
        <v>0</v>
      </c>
      <c r="EH611" t="b">
        <v>0</v>
      </c>
      <c r="EI611" t="b">
        <v>0</v>
      </c>
      <c r="EJ611" t="b">
        <v>1</v>
      </c>
      <c r="EK611" t="s">
        <v>5327</v>
      </c>
      <c r="EL611">
        <v>0</v>
      </c>
      <c r="EM611">
        <v>7</v>
      </c>
      <c r="EN611" t="b">
        <v>0</v>
      </c>
    </row>
    <row r="612" spans="1:144" ht="15.75">
      <c r="A612"/>
      <c r="B612" t="s">
        <v>1568</v>
      </c>
      <c r="C612" t="s">
        <v>3826</v>
      </c>
      <c r="D612" t="s">
        <v>1249</v>
      </c>
      <c r="E612" t="s">
        <v>1248</v>
      </c>
      <c r="F612" t="s">
        <v>1245</v>
      </c>
      <c r="G612" t="s">
        <v>3603</v>
      </c>
      <c r="H612" t="s">
        <v>3604</v>
      </c>
      <c r="I612" t="s">
        <v>2799</v>
      </c>
      <c r="J612"/>
      <c r="K612" t="s">
        <v>902</v>
      </c>
      <c r="L612" t="s">
        <v>3190</v>
      </c>
      <c r="M612" t="s">
        <v>1754</v>
      </c>
      <c r="N612"/>
      <c r="O612" t="s">
        <v>3590</v>
      </c>
      <c r="P612" t="s">
        <v>1568</v>
      </c>
      <c r="Q612" t="s">
        <v>3591</v>
      </c>
      <c r="R612" t="s">
        <v>3592</v>
      </c>
      <c r="S612"/>
      <c r="T612" t="s">
        <v>2265</v>
      </c>
      <c r="U612" t="s">
        <v>13489</v>
      </c>
      <c r="V612" t="s">
        <v>13126</v>
      </c>
      <c r="W612"/>
      <c r="X612"/>
      <c r="Y612"/>
      <c r="Z612"/>
      <c r="AA612"/>
      <c r="AB612"/>
      <c r="AC612"/>
      <c r="AD612"/>
      <c r="AE612"/>
      <c r="AF612"/>
      <c r="AG612"/>
      <c r="AH612"/>
      <c r="AI612"/>
      <c r="AJ612"/>
      <c r="AK612"/>
      <c r="AL612"/>
      <c r="AM612"/>
      <c r="AN612"/>
      <c r="AO612" s="108" t="s">
        <v>43</v>
      </c>
      <c r="AP612" t="s">
        <v>2851</v>
      </c>
      <c r="AQ612">
        <v>13</v>
      </c>
      <c r="AR612" t="e">
        <v>#N/A</v>
      </c>
      <c r="AS612" t="s">
        <v>3826</v>
      </c>
      <c r="AT612" t="e">
        <v>#N/A</v>
      </c>
      <c r="AU612" t="s">
        <v>1248</v>
      </c>
      <c r="AV612" t="s">
        <v>1751</v>
      </c>
      <c r="AW612" t="s">
        <v>1741</v>
      </c>
      <c r="AX612" t="s">
        <v>1740</v>
      </c>
      <c r="AY612" t="s">
        <v>7320</v>
      </c>
      <c r="AZ612" t="s">
        <v>3591</v>
      </c>
      <c r="BA612" t="s">
        <v>1896</v>
      </c>
      <c r="BB612" t="s">
        <v>2799</v>
      </c>
      <c r="BC612" t="s">
        <v>3190</v>
      </c>
      <c r="BD612" t="s">
        <v>5682</v>
      </c>
      <c r="BE612" t="s">
        <v>3838</v>
      </c>
      <c r="BF612">
        <v>4</v>
      </c>
      <c r="BG612">
        <v>610</v>
      </c>
      <c r="BH612">
        <v>0</v>
      </c>
      <c r="BI612" t="s">
        <v>1547</v>
      </c>
      <c r="BJ612">
        <v>0</v>
      </c>
      <c r="BK612">
        <v>0</v>
      </c>
      <c r="BL612">
        <v>4</v>
      </c>
      <c r="BM612" t="s">
        <v>1750</v>
      </c>
      <c r="BN612" t="s">
        <v>3839</v>
      </c>
      <c r="BO612" t="s">
        <v>8008</v>
      </c>
      <c r="BP612" t="e" cm="1">
        <v>#N/A</v>
      </c>
      <c r="BQ612" t="s">
        <v>1547</v>
      </c>
      <c r="BR612" t="s">
        <v>3590</v>
      </c>
      <c r="BS612">
        <v>82</v>
      </c>
      <c r="BT612" t="s">
        <v>6907</v>
      </c>
      <c r="BU612" t="s">
        <v>15649</v>
      </c>
      <c r="BV612" t="s">
        <v>1249</v>
      </c>
      <c r="BW612" t="s">
        <v>1751</v>
      </c>
      <c r="BX612" t="s">
        <v>7321</v>
      </c>
      <c r="BY612" t="s">
        <v>1744</v>
      </c>
      <c r="BZ612" t="s">
        <v>2265</v>
      </c>
      <c r="CA612" t="s">
        <v>1744</v>
      </c>
      <c r="CB612" t="s">
        <v>1754</v>
      </c>
      <c r="CC612"/>
      <c r="CD612" t="s">
        <v>998</v>
      </c>
      <c r="CE612" t="s">
        <v>2799</v>
      </c>
      <c r="CF612" t="s">
        <v>8015</v>
      </c>
      <c r="CG612" t="s">
        <v>8016</v>
      </c>
      <c r="CH612" t="s">
        <v>2799</v>
      </c>
      <c r="CI612" t="s">
        <v>1547</v>
      </c>
      <c r="CJ612" t="s">
        <v>3592</v>
      </c>
      <c r="CK612" t="s">
        <v>1568</v>
      </c>
      <c r="CL612"/>
      <c r="CM612"/>
      <c r="CN612" t="s">
        <v>13489</v>
      </c>
      <c r="CO612" t="s">
        <v>13126</v>
      </c>
      <c r="CP612" t="s">
        <v>13489</v>
      </c>
      <c r="CQ612" t="s">
        <v>13126</v>
      </c>
      <c r="CR612" t="s">
        <v>1547</v>
      </c>
      <c r="CS612">
        <v>8</v>
      </c>
      <c r="CT612" t="s">
        <v>3590</v>
      </c>
      <c r="CU612" t="s">
        <v>3590</v>
      </c>
      <c r="CV612" t="s">
        <v>1547</v>
      </c>
      <c r="CW612" t="s">
        <v>1547</v>
      </c>
      <c r="CX612" t="s">
        <v>1547</v>
      </c>
      <c r="CY612">
        <v>610</v>
      </c>
      <c r="CZ612" t="s">
        <v>8609</v>
      </c>
      <c r="DA612" t="s">
        <v>1547</v>
      </c>
      <c r="DB612" t="s">
        <v>1881</v>
      </c>
      <c r="DC612" t="s">
        <v>1882</v>
      </c>
      <c r="DD612" t="s">
        <v>1248</v>
      </c>
      <c r="DE612" t="s">
        <v>3591</v>
      </c>
      <c r="DF612" t="s">
        <v>3603</v>
      </c>
      <c r="DG612" t="s">
        <v>2265</v>
      </c>
      <c r="DH612" t="s">
        <v>2265</v>
      </c>
      <c r="DI612" t="s">
        <v>7306</v>
      </c>
      <c r="DJ612" t="e">
        <v>#N/A</v>
      </c>
      <c r="DK612"/>
      <c r="DL612" t="s">
        <v>7306</v>
      </c>
      <c r="DM612">
        <v>9</v>
      </c>
      <c r="DN612" t="s">
        <v>1883</v>
      </c>
      <c r="DO612" t="s">
        <v>1568</v>
      </c>
      <c r="DP612" t="b">
        <v>1</v>
      </c>
      <c r="DQ612" t="b">
        <v>0</v>
      </c>
      <c r="DR612" t="b">
        <v>0</v>
      </c>
      <c r="DS612" t="b">
        <v>0</v>
      </c>
      <c r="DT612" t="b">
        <v>0</v>
      </c>
      <c r="DU612" t="b">
        <v>0</v>
      </c>
      <c r="DV612" t="b">
        <v>0</v>
      </c>
      <c r="DW612">
        <v>0</v>
      </c>
      <c r="DX612" t="b">
        <v>0</v>
      </c>
      <c r="DY612" t="b">
        <v>0</v>
      </c>
      <c r="DZ612" t="b">
        <v>0</v>
      </c>
      <c r="EA612" t="b">
        <v>0</v>
      </c>
      <c r="EB612" t="b">
        <v>0</v>
      </c>
      <c r="EC612" t="b">
        <v>0</v>
      </c>
      <c r="ED612" t="b">
        <v>0</v>
      </c>
      <c r="EE612" t="b">
        <v>0</v>
      </c>
      <c r="EF612" t="b">
        <v>0</v>
      </c>
      <c r="EG612" t="b" cm="1">
        <v>0</v>
      </c>
      <c r="EH612" t="b">
        <v>0</v>
      </c>
      <c r="EI612" t="b">
        <v>0</v>
      </c>
      <c r="EJ612" t="b">
        <v>0</v>
      </c>
      <c r="EK612" t="s">
        <v>1547</v>
      </c>
      <c r="EL612">
        <v>0</v>
      </c>
      <c r="EM612">
        <v>7</v>
      </c>
      <c r="EN612" t="b">
        <v>0</v>
      </c>
    </row>
    <row r="613" spans="1:144" ht="15.75">
      <c r="A613"/>
      <c r="B613" t="s">
        <v>1568</v>
      </c>
      <c r="C613" t="s">
        <v>3826</v>
      </c>
      <c r="D613" t="s">
        <v>3829</v>
      </c>
      <c r="E613" t="s">
        <v>3830</v>
      </c>
      <c r="F613" t="s">
        <v>3595</v>
      </c>
      <c r="G613" t="s">
        <v>3831</v>
      </c>
      <c r="H613" t="s">
        <v>3832</v>
      </c>
      <c r="I613" t="s">
        <v>2799</v>
      </c>
      <c r="J613" t="s">
        <v>3833</v>
      </c>
      <c r="K613" t="s">
        <v>3834</v>
      </c>
      <c r="L613" t="s">
        <v>3190</v>
      </c>
      <c r="M613" t="s">
        <v>1779</v>
      </c>
      <c r="N613"/>
      <c r="O613" t="s">
        <v>3590</v>
      </c>
      <c r="P613" t="s">
        <v>1568</v>
      </c>
      <c r="Q613" t="s">
        <v>3591</v>
      </c>
      <c r="R613" t="s">
        <v>3592</v>
      </c>
      <c r="S613"/>
      <c r="T613" t="s">
        <v>2265</v>
      </c>
      <c r="U613" t="s">
        <v>13489</v>
      </c>
      <c r="V613" t="s">
        <v>13488</v>
      </c>
      <c r="W613"/>
      <c r="X613"/>
      <c r="Y613"/>
      <c r="Z613"/>
      <c r="AA613"/>
      <c r="AB613"/>
      <c r="AC613"/>
      <c r="AD613"/>
      <c r="AE613"/>
      <c r="AF613"/>
      <c r="AG613"/>
      <c r="AH613"/>
      <c r="AI613"/>
      <c r="AJ613"/>
      <c r="AK613"/>
      <c r="AL613"/>
      <c r="AM613"/>
      <c r="AN613"/>
      <c r="AO613" s="108" t="s">
        <v>43</v>
      </c>
      <c r="AP613" t="s">
        <v>2851</v>
      </c>
      <c r="AQ613">
        <v>14</v>
      </c>
      <c r="AR613" t="e">
        <v>#N/A</v>
      </c>
      <c r="AS613" t="s">
        <v>3826</v>
      </c>
      <c r="AT613" t="e">
        <v>#N/A</v>
      </c>
      <c r="AU613" t="s">
        <v>3830</v>
      </c>
      <c r="AV613" t="s">
        <v>7976</v>
      </c>
      <c r="AW613" t="s">
        <v>7299</v>
      </c>
      <c r="AX613" t="s">
        <v>1740</v>
      </c>
      <c r="AY613" t="s">
        <v>7977</v>
      </c>
      <c r="AZ613" t="s">
        <v>3591</v>
      </c>
      <c r="BA613" t="s">
        <v>7978</v>
      </c>
      <c r="BB613" t="s">
        <v>2799</v>
      </c>
      <c r="BC613" t="s">
        <v>3190</v>
      </c>
      <c r="BD613" t="s">
        <v>7979</v>
      </c>
      <c r="BE613" t="s">
        <v>3838</v>
      </c>
      <c r="BF613">
        <v>604</v>
      </c>
      <c r="BG613">
        <v>610</v>
      </c>
      <c r="BH613" t="e">
        <v>#N/A</v>
      </c>
      <c r="BI613" t="s">
        <v>1547</v>
      </c>
      <c r="BJ613">
        <v>0</v>
      </c>
      <c r="BK613" t="e" cm="1">
        <v>#N/A</v>
      </c>
      <c r="BL613" t="e" cm="1">
        <v>#N/A</v>
      </c>
      <c r="BM613" t="s">
        <v>3833</v>
      </c>
      <c r="BN613" t="s">
        <v>3839</v>
      </c>
      <c r="BO613" t="s">
        <v>8008</v>
      </c>
      <c r="BP613" t="e" cm="1">
        <v>#N/A</v>
      </c>
      <c r="BQ613" t="s">
        <v>7980</v>
      </c>
      <c r="BR613" t="s">
        <v>3590</v>
      </c>
      <c r="BS613">
        <v>83</v>
      </c>
      <c r="BT613" t="s">
        <v>6913</v>
      </c>
      <c r="BU613" t="s">
        <v>15650</v>
      </c>
      <c r="BV613" t="s">
        <v>3829</v>
      </c>
      <c r="BW613" t="s">
        <v>7976</v>
      </c>
      <c r="BX613" t="s">
        <v>7981</v>
      </c>
      <c r="BY613" t="s">
        <v>1744</v>
      </c>
      <c r="BZ613" t="s">
        <v>2265</v>
      </c>
      <c r="CA613" t="s">
        <v>1744</v>
      </c>
      <c r="CB613" t="s">
        <v>1779</v>
      </c>
      <c r="CC613"/>
      <c r="CD613" t="s">
        <v>998</v>
      </c>
      <c r="CE613" t="s">
        <v>2799</v>
      </c>
      <c r="CF613" t="s">
        <v>8018</v>
      </c>
      <c r="CG613" t="s">
        <v>8019</v>
      </c>
      <c r="CH613" t="s">
        <v>2799</v>
      </c>
      <c r="CI613" t="s">
        <v>1547</v>
      </c>
      <c r="CJ613" t="s">
        <v>3592</v>
      </c>
      <c r="CK613" t="s">
        <v>1568</v>
      </c>
      <c r="CL613"/>
      <c r="CM613"/>
      <c r="CN613" t="s">
        <v>13489</v>
      </c>
      <c r="CO613" t="s">
        <v>13488</v>
      </c>
      <c r="CP613" t="s">
        <v>13489</v>
      </c>
      <c r="CQ613" t="s">
        <v>13488</v>
      </c>
      <c r="CR613" t="s">
        <v>1547</v>
      </c>
      <c r="CS613">
        <v>8</v>
      </c>
      <c r="CT613" t="s">
        <v>3590</v>
      </c>
      <c r="CU613" t="s">
        <v>3590</v>
      </c>
      <c r="CV613" t="e">
        <v>#N/A</v>
      </c>
      <c r="CW613" t="s">
        <v>1547</v>
      </c>
      <c r="CX613" t="s">
        <v>1547</v>
      </c>
      <c r="CY613">
        <v>611</v>
      </c>
      <c r="CZ613" t="s">
        <v>8613</v>
      </c>
      <c r="DA613" t="s">
        <v>1547</v>
      </c>
      <c r="DB613" t="s">
        <v>1881</v>
      </c>
      <c r="DC613" t="s">
        <v>1882</v>
      </c>
      <c r="DD613" t="s">
        <v>3830</v>
      </c>
      <c r="DE613" t="s">
        <v>3591</v>
      </c>
      <c r="DF613" t="s">
        <v>3831</v>
      </c>
      <c r="DG613" t="s">
        <v>2265</v>
      </c>
      <c r="DH613" t="s">
        <v>2265</v>
      </c>
      <c r="DI613" t="s">
        <v>7306</v>
      </c>
      <c r="DJ613" t="e">
        <v>#N/A</v>
      </c>
      <c r="DK613"/>
      <c r="DL613" t="s">
        <v>7306</v>
      </c>
      <c r="DM613">
        <v>9</v>
      </c>
      <c r="DN613" t="s">
        <v>1883</v>
      </c>
      <c r="DO613" t="s">
        <v>1568</v>
      </c>
      <c r="DP613" t="b">
        <v>1</v>
      </c>
      <c r="DQ613" t="b">
        <v>0</v>
      </c>
      <c r="DR613" t="b">
        <v>0</v>
      </c>
      <c r="DS613" t="b">
        <v>0</v>
      </c>
      <c r="DT613" t="b">
        <v>0</v>
      </c>
      <c r="DU613" t="b">
        <v>0</v>
      </c>
      <c r="DV613" t="b">
        <v>0</v>
      </c>
      <c r="DW613">
        <v>0</v>
      </c>
      <c r="DX613" t="b">
        <v>0</v>
      </c>
      <c r="DY613" t="b">
        <v>0</v>
      </c>
      <c r="DZ613" t="b">
        <v>0</v>
      </c>
      <c r="EA613" t="b">
        <v>0</v>
      </c>
      <c r="EB613" t="b">
        <v>0</v>
      </c>
      <c r="EC613" t="b">
        <v>0</v>
      </c>
      <c r="ED613" t="b">
        <v>0</v>
      </c>
      <c r="EE613" t="b">
        <v>0</v>
      </c>
      <c r="EF613" t="b">
        <v>0</v>
      </c>
      <c r="EG613" t="b" cm="1">
        <v>1</v>
      </c>
      <c r="EH613" t="b">
        <v>0</v>
      </c>
      <c r="EI613" t="b">
        <v>0</v>
      </c>
      <c r="EJ613" t="b">
        <v>1</v>
      </c>
      <c r="EK613" t="s">
        <v>5887</v>
      </c>
      <c r="EL613">
        <v>1</v>
      </c>
      <c r="EM613">
        <v>12</v>
      </c>
      <c r="EN613" t="b">
        <v>0</v>
      </c>
    </row>
    <row r="614" spans="1:144" ht="47.25">
      <c r="A614"/>
      <c r="B614" t="s">
        <v>1568</v>
      </c>
      <c r="C614" t="s">
        <v>3826</v>
      </c>
      <c r="D614" t="s">
        <v>3598</v>
      </c>
      <c r="E614" t="s">
        <v>3599</v>
      </c>
      <c r="F614" t="s">
        <v>2000</v>
      </c>
      <c r="G614" t="s">
        <v>3599</v>
      </c>
      <c r="H614" s="109" t="s">
        <v>3600</v>
      </c>
      <c r="I614" t="s">
        <v>2799</v>
      </c>
      <c r="J614"/>
      <c r="K614" t="s">
        <v>902</v>
      </c>
      <c r="L614" t="s">
        <v>3190</v>
      </c>
      <c r="M614" t="s">
        <v>1754</v>
      </c>
      <c r="N614"/>
      <c r="O614" t="s">
        <v>3590</v>
      </c>
      <c r="P614" t="s">
        <v>1568</v>
      </c>
      <c r="Q614" t="s">
        <v>3591</v>
      </c>
      <c r="R614" t="s">
        <v>3592</v>
      </c>
      <c r="S614"/>
      <c r="T614" t="s">
        <v>2265</v>
      </c>
      <c r="U614" t="s">
        <v>13489</v>
      </c>
      <c r="V614" t="s">
        <v>13399</v>
      </c>
      <c r="W614"/>
      <c r="X614"/>
      <c r="Y614"/>
      <c r="Z614"/>
      <c r="AA614"/>
      <c r="AB614"/>
      <c r="AC614"/>
      <c r="AD614"/>
      <c r="AE614"/>
      <c r="AF614"/>
      <c r="AG614"/>
      <c r="AH614"/>
      <c r="AI614"/>
      <c r="AJ614"/>
      <c r="AK614"/>
      <c r="AL614"/>
      <c r="AM614"/>
      <c r="AN614"/>
      <c r="AO614" s="108" t="s">
        <v>43</v>
      </c>
      <c r="AP614" t="s">
        <v>2851</v>
      </c>
      <c r="AQ614">
        <v>15</v>
      </c>
      <c r="AR614" t="e">
        <v>#N/A</v>
      </c>
      <c r="AS614" t="s">
        <v>3826</v>
      </c>
      <c r="AT614" t="e">
        <v>#N/A</v>
      </c>
      <c r="AU614" t="s">
        <v>3599</v>
      </c>
      <c r="AV614" t="s">
        <v>7308</v>
      </c>
      <c r="AW614" t="s">
        <v>6431</v>
      </c>
      <c r="AX614" t="s">
        <v>1740</v>
      </c>
      <c r="AY614" t="s">
        <v>7308</v>
      </c>
      <c r="AZ614" t="s">
        <v>3591</v>
      </c>
      <c r="BA614" t="s">
        <v>7309</v>
      </c>
      <c r="BB614" t="s">
        <v>2799</v>
      </c>
      <c r="BC614" t="s">
        <v>3190</v>
      </c>
      <c r="BD614" t="s">
        <v>7985</v>
      </c>
      <c r="BE614" t="s">
        <v>3838</v>
      </c>
      <c r="BF614">
        <v>405</v>
      </c>
      <c r="BG614">
        <v>610</v>
      </c>
      <c r="BH614">
        <v>0</v>
      </c>
      <c r="BI614" t="s">
        <v>1547</v>
      </c>
      <c r="BJ614">
        <v>0</v>
      </c>
      <c r="BK614">
        <v>0</v>
      </c>
      <c r="BL614">
        <v>405</v>
      </c>
      <c r="BM614" t="s">
        <v>7313</v>
      </c>
      <c r="BN614" t="s">
        <v>3839</v>
      </c>
      <c r="BO614" t="s">
        <v>8008</v>
      </c>
      <c r="BP614" t="e" cm="1">
        <v>#N/A</v>
      </c>
      <c r="BQ614" t="s">
        <v>1547</v>
      </c>
      <c r="BR614" t="s">
        <v>3590</v>
      </c>
      <c r="BS614">
        <v>84</v>
      </c>
      <c r="BT614" t="s">
        <v>6919</v>
      </c>
      <c r="BU614" t="s">
        <v>15651</v>
      </c>
      <c r="BV614" t="s">
        <v>3598</v>
      </c>
      <c r="BW614" t="s">
        <v>7308</v>
      </c>
      <c r="BX614" t="s">
        <v>7311</v>
      </c>
      <c r="BY614" t="s">
        <v>1744</v>
      </c>
      <c r="BZ614" t="s">
        <v>2265</v>
      </c>
      <c r="CA614" t="s">
        <v>1744</v>
      </c>
      <c r="CB614" t="s">
        <v>1754</v>
      </c>
      <c r="CC614"/>
      <c r="CD614" t="s">
        <v>998</v>
      </c>
      <c r="CE614" t="s">
        <v>2799</v>
      </c>
      <c r="CF614" t="s">
        <v>8021</v>
      </c>
      <c r="CG614" t="s">
        <v>8022</v>
      </c>
      <c r="CH614" t="s">
        <v>2799</v>
      </c>
      <c r="CI614" t="s">
        <v>1547</v>
      </c>
      <c r="CJ614" t="s">
        <v>3592</v>
      </c>
      <c r="CK614" t="s">
        <v>1568</v>
      </c>
      <c r="CL614"/>
      <c r="CM614"/>
      <c r="CN614" t="s">
        <v>13489</v>
      </c>
      <c r="CO614" t="s">
        <v>13399</v>
      </c>
      <c r="CP614" t="s">
        <v>13489</v>
      </c>
      <c r="CQ614" t="s">
        <v>13399</v>
      </c>
      <c r="CR614" t="s">
        <v>1547</v>
      </c>
      <c r="CS614">
        <v>8</v>
      </c>
      <c r="CT614" t="s">
        <v>3590</v>
      </c>
      <c r="CU614" t="s">
        <v>3590</v>
      </c>
      <c r="CV614" t="s">
        <v>3590</v>
      </c>
      <c r="CW614" t="s">
        <v>1547</v>
      </c>
      <c r="CX614" t="s">
        <v>1547</v>
      </c>
      <c r="CY614">
        <v>612</v>
      </c>
      <c r="CZ614" t="s">
        <v>8617</v>
      </c>
      <c r="DA614" t="s">
        <v>1547</v>
      </c>
      <c r="DB614" t="s">
        <v>1881</v>
      </c>
      <c r="DC614" t="s">
        <v>1882</v>
      </c>
      <c r="DD614" t="s">
        <v>3599</v>
      </c>
      <c r="DE614" t="s">
        <v>3591</v>
      </c>
      <c r="DF614" t="s">
        <v>3599</v>
      </c>
      <c r="DG614" t="s">
        <v>2265</v>
      </c>
      <c r="DH614" t="s">
        <v>2265</v>
      </c>
      <c r="DI614" t="s">
        <v>7306</v>
      </c>
      <c r="DJ614" t="e">
        <v>#N/A</v>
      </c>
      <c r="DK614"/>
      <c r="DL614" t="s">
        <v>7306</v>
      </c>
      <c r="DM614">
        <v>9</v>
      </c>
      <c r="DN614" t="s">
        <v>1883</v>
      </c>
      <c r="DO614" t="s">
        <v>1568</v>
      </c>
      <c r="DP614" t="b">
        <v>1</v>
      </c>
      <c r="DQ614" t="b">
        <v>0</v>
      </c>
      <c r="DR614" t="b">
        <v>0</v>
      </c>
      <c r="DS614" t="b">
        <v>0</v>
      </c>
      <c r="DT614" t="b">
        <v>0</v>
      </c>
      <c r="DU614" t="b">
        <v>0</v>
      </c>
      <c r="DV614" t="b">
        <v>0</v>
      </c>
      <c r="DW614">
        <v>0</v>
      </c>
      <c r="DX614" t="b">
        <v>0</v>
      </c>
      <c r="DY614" t="b">
        <v>0</v>
      </c>
      <c r="DZ614" t="b">
        <v>0</v>
      </c>
      <c r="EA614" t="b">
        <v>0</v>
      </c>
      <c r="EB614" t="b">
        <v>0</v>
      </c>
      <c r="EC614" t="b">
        <v>0</v>
      </c>
      <c r="ED614" t="b">
        <v>0</v>
      </c>
      <c r="EE614" t="b">
        <v>0</v>
      </c>
      <c r="EF614" t="b">
        <v>0</v>
      </c>
      <c r="EG614" t="b" cm="1">
        <v>0</v>
      </c>
      <c r="EH614" t="b">
        <v>0</v>
      </c>
      <c r="EI614" t="b">
        <v>0</v>
      </c>
      <c r="EJ614" t="b">
        <v>0</v>
      </c>
      <c r="EK614" t="s">
        <v>1547</v>
      </c>
      <c r="EL614">
        <v>0</v>
      </c>
      <c r="EM614">
        <v>19</v>
      </c>
      <c r="EN614" t="b">
        <v>0</v>
      </c>
    </row>
    <row r="615" spans="1:144" ht="63">
      <c r="A615"/>
      <c r="B615" t="s">
        <v>1568</v>
      </c>
      <c r="C615" t="s">
        <v>3826</v>
      </c>
      <c r="D615" t="s">
        <v>3610</v>
      </c>
      <c r="E615" t="s">
        <v>3610</v>
      </c>
      <c r="F615" t="s">
        <v>1261</v>
      </c>
      <c r="G615" t="s">
        <v>3611</v>
      </c>
      <c r="H615" s="109" t="s">
        <v>3612</v>
      </c>
      <c r="I615" t="s">
        <v>2799</v>
      </c>
      <c r="J615"/>
      <c r="K615" t="s">
        <v>902</v>
      </c>
      <c r="L615" t="s">
        <v>3190</v>
      </c>
      <c r="M615" t="s">
        <v>1754</v>
      </c>
      <c r="N615"/>
      <c r="O615" t="s">
        <v>3590</v>
      </c>
      <c r="P615" t="s">
        <v>1568</v>
      </c>
      <c r="Q615" t="s">
        <v>3591</v>
      </c>
      <c r="R615" t="s">
        <v>3592</v>
      </c>
      <c r="S615"/>
      <c r="T615" t="s">
        <v>2265</v>
      </c>
      <c r="U615" t="s">
        <v>13489</v>
      </c>
      <c r="V615" t="s">
        <v>4370</v>
      </c>
      <c r="W615"/>
      <c r="X615"/>
      <c r="Y615"/>
      <c r="Z615"/>
      <c r="AA615"/>
      <c r="AB615"/>
      <c r="AC615"/>
      <c r="AD615"/>
      <c r="AE615"/>
      <c r="AF615"/>
      <c r="AG615"/>
      <c r="AH615"/>
      <c r="AI615"/>
      <c r="AJ615"/>
      <c r="AK615"/>
      <c r="AL615"/>
      <c r="AM615"/>
      <c r="AN615"/>
      <c r="AO615" s="108" t="s">
        <v>43</v>
      </c>
      <c r="AP615" t="s">
        <v>2851</v>
      </c>
      <c r="AQ615">
        <v>16</v>
      </c>
      <c r="AR615" t="e">
        <v>#N/A</v>
      </c>
      <c r="AS615" t="s">
        <v>3826</v>
      </c>
      <c r="AT615" t="e">
        <v>#N/A</v>
      </c>
      <c r="AU615" t="s">
        <v>3610</v>
      </c>
      <c r="AV615" t="s">
        <v>7338</v>
      </c>
      <c r="AW615" t="s">
        <v>1758</v>
      </c>
      <c r="AX615" t="s">
        <v>1740</v>
      </c>
      <c r="AY615" t="s">
        <v>7339</v>
      </c>
      <c r="AZ615" t="s">
        <v>3591</v>
      </c>
      <c r="BA615" t="s">
        <v>7340</v>
      </c>
      <c r="BB615" t="s">
        <v>2799</v>
      </c>
      <c r="BC615" t="s">
        <v>3190</v>
      </c>
      <c r="BD615" t="s">
        <v>8024</v>
      </c>
      <c r="BE615" t="s">
        <v>3838</v>
      </c>
      <c r="BF615">
        <v>409</v>
      </c>
      <c r="BG615">
        <v>610</v>
      </c>
      <c r="BH615">
        <v>0</v>
      </c>
      <c r="BI615" t="s">
        <v>1547</v>
      </c>
      <c r="BJ615">
        <v>0</v>
      </c>
      <c r="BK615">
        <v>0</v>
      </c>
      <c r="BL615">
        <v>1155</v>
      </c>
      <c r="BM615" t="s">
        <v>7342</v>
      </c>
      <c r="BN615" t="s">
        <v>3839</v>
      </c>
      <c r="BO615" t="s">
        <v>8008</v>
      </c>
      <c r="BP615" t="e" cm="1">
        <v>#N/A</v>
      </c>
      <c r="BQ615" t="s">
        <v>1547</v>
      </c>
      <c r="BR615" t="s">
        <v>3590</v>
      </c>
      <c r="BS615">
        <v>85</v>
      </c>
      <c r="BT615" t="s">
        <v>6924</v>
      </c>
      <c r="BU615" t="s">
        <v>15652</v>
      </c>
      <c r="BV615" t="s">
        <v>3610</v>
      </c>
      <c r="BW615" t="s">
        <v>7338</v>
      </c>
      <c r="BX615" t="s">
        <v>7343</v>
      </c>
      <c r="BY615" t="s">
        <v>1744</v>
      </c>
      <c r="BZ615" t="s">
        <v>2265</v>
      </c>
      <c r="CA615" t="s">
        <v>1744</v>
      </c>
      <c r="CB615" t="s">
        <v>1754</v>
      </c>
      <c r="CC615"/>
      <c r="CD615" t="s">
        <v>998</v>
      </c>
      <c r="CE615" t="s">
        <v>2799</v>
      </c>
      <c r="CF615" t="s">
        <v>8025</v>
      </c>
      <c r="CG615" t="s">
        <v>8026</v>
      </c>
      <c r="CH615" t="s">
        <v>2799</v>
      </c>
      <c r="CI615" t="s">
        <v>1547</v>
      </c>
      <c r="CJ615" t="s">
        <v>3592</v>
      </c>
      <c r="CK615" t="s">
        <v>1568</v>
      </c>
      <c r="CL615"/>
      <c r="CM615"/>
      <c r="CN615" t="s">
        <v>13489</v>
      </c>
      <c r="CO615" t="s">
        <v>4370</v>
      </c>
      <c r="CP615" t="s">
        <v>13489</v>
      </c>
      <c r="CQ615" t="s">
        <v>4370</v>
      </c>
      <c r="CR615" t="s">
        <v>1547</v>
      </c>
      <c r="CS615">
        <v>8</v>
      </c>
      <c r="CT615" t="s">
        <v>3590</v>
      </c>
      <c r="CU615" t="s">
        <v>3590</v>
      </c>
      <c r="CV615" t="s">
        <v>1547</v>
      </c>
      <c r="CW615" t="s">
        <v>1547</v>
      </c>
      <c r="CX615" t="s">
        <v>1547</v>
      </c>
      <c r="CY615">
        <v>613</v>
      </c>
      <c r="CZ615" t="s">
        <v>8621</v>
      </c>
      <c r="DA615" t="s">
        <v>1547</v>
      </c>
      <c r="DB615" t="s">
        <v>1881</v>
      </c>
      <c r="DC615" t="s">
        <v>1882</v>
      </c>
      <c r="DD615" t="s">
        <v>3610</v>
      </c>
      <c r="DE615" t="s">
        <v>3591</v>
      </c>
      <c r="DF615" t="s">
        <v>3611</v>
      </c>
      <c r="DG615" t="s">
        <v>2265</v>
      </c>
      <c r="DH615" t="s">
        <v>2265</v>
      </c>
      <c r="DI615" t="s">
        <v>7306</v>
      </c>
      <c r="DJ615" t="e">
        <v>#N/A</v>
      </c>
      <c r="DK615"/>
      <c r="DL615" t="s">
        <v>7306</v>
      </c>
      <c r="DM615">
        <v>9</v>
      </c>
      <c r="DN615" t="s">
        <v>1883</v>
      </c>
      <c r="DO615" t="s">
        <v>1568</v>
      </c>
      <c r="DP615" t="b">
        <v>1</v>
      </c>
      <c r="DQ615" t="b">
        <v>0</v>
      </c>
      <c r="DR615" t="b">
        <v>0</v>
      </c>
      <c r="DS615" t="b">
        <v>0</v>
      </c>
      <c r="DT615" t="b">
        <v>0</v>
      </c>
      <c r="DU615" t="b">
        <v>0</v>
      </c>
      <c r="DV615" t="b">
        <v>0</v>
      </c>
      <c r="DW615">
        <v>0</v>
      </c>
      <c r="DX615" t="b">
        <v>0</v>
      </c>
      <c r="DY615" t="b">
        <v>0</v>
      </c>
      <c r="DZ615" t="b">
        <v>0</v>
      </c>
      <c r="EA615" t="b">
        <v>0</v>
      </c>
      <c r="EB615" t="b">
        <v>0</v>
      </c>
      <c r="EC615" t="b">
        <v>0</v>
      </c>
      <c r="ED615" t="b">
        <v>0</v>
      </c>
      <c r="EE615" t="b">
        <v>0</v>
      </c>
      <c r="EF615" t="b">
        <v>0</v>
      </c>
      <c r="EG615" t="b" cm="1">
        <v>1</v>
      </c>
      <c r="EH615" t="b">
        <v>0</v>
      </c>
      <c r="EI615" t="b">
        <v>0</v>
      </c>
      <c r="EJ615" t="b">
        <v>1</v>
      </c>
      <c r="EK615" t="s">
        <v>5887</v>
      </c>
      <c r="EL615">
        <v>1</v>
      </c>
      <c r="EM615">
        <v>6</v>
      </c>
      <c r="EN615" t="b">
        <v>0</v>
      </c>
    </row>
    <row r="616" spans="1:144" ht="47.25">
      <c r="A616"/>
      <c r="B616" t="s">
        <v>1568</v>
      </c>
      <c r="C616" t="s">
        <v>3826</v>
      </c>
      <c r="D616" t="s">
        <v>3617</v>
      </c>
      <c r="E616" t="s">
        <v>3618</v>
      </c>
      <c r="F616" t="s">
        <v>3674</v>
      </c>
      <c r="G616" t="s">
        <v>3835</v>
      </c>
      <c r="H616" s="109" t="s">
        <v>3836</v>
      </c>
      <c r="I616" t="s">
        <v>2799</v>
      </c>
      <c r="J616"/>
      <c r="K616" t="s">
        <v>902</v>
      </c>
      <c r="L616" t="s">
        <v>3190</v>
      </c>
      <c r="M616" t="s">
        <v>1749</v>
      </c>
      <c r="N616"/>
      <c r="O616" t="s">
        <v>3590</v>
      </c>
      <c r="P616" t="s">
        <v>1568</v>
      </c>
      <c r="Q616" t="s">
        <v>3591</v>
      </c>
      <c r="R616" t="s">
        <v>3592</v>
      </c>
      <c r="S616"/>
      <c r="T616" t="s">
        <v>2265</v>
      </c>
      <c r="U616" t="s">
        <v>13489</v>
      </c>
      <c r="V616" t="s">
        <v>13402</v>
      </c>
      <c r="W616"/>
      <c r="X616"/>
      <c r="Y616"/>
      <c r="Z616"/>
      <c r="AA616"/>
      <c r="AB616"/>
      <c r="AC616"/>
      <c r="AD616"/>
      <c r="AE616"/>
      <c r="AF616"/>
      <c r="AG616"/>
      <c r="AH616"/>
      <c r="AI616"/>
      <c r="AJ616"/>
      <c r="AK616"/>
      <c r="AL616"/>
      <c r="AM616"/>
      <c r="AN616"/>
      <c r="AO616" s="108" t="s">
        <v>43</v>
      </c>
      <c r="AP616" t="s">
        <v>2851</v>
      </c>
      <c r="AQ616">
        <v>17</v>
      </c>
      <c r="AR616" t="e">
        <v>#N/A</v>
      </c>
      <c r="AS616" t="s">
        <v>3826</v>
      </c>
      <c r="AT616" t="e">
        <v>#N/A</v>
      </c>
      <c r="AU616" t="s">
        <v>3618</v>
      </c>
      <c r="AV616" t="s">
        <v>7357</v>
      </c>
      <c r="AW616" t="s">
        <v>7507</v>
      </c>
      <c r="AX616" t="s">
        <v>1740</v>
      </c>
      <c r="AY616" t="s">
        <v>7989</v>
      </c>
      <c r="AZ616" t="s">
        <v>3591</v>
      </c>
      <c r="BA616" t="s">
        <v>7359</v>
      </c>
      <c r="BB616" t="s">
        <v>2799</v>
      </c>
      <c r="BC616" t="s">
        <v>3190</v>
      </c>
      <c r="BD616" t="s">
        <v>7990</v>
      </c>
      <c r="BE616" t="s">
        <v>3838</v>
      </c>
      <c r="BF616">
        <v>411</v>
      </c>
      <c r="BG616">
        <v>610</v>
      </c>
      <c r="BH616">
        <v>0</v>
      </c>
      <c r="BI616" t="s">
        <v>1547</v>
      </c>
      <c r="BJ616">
        <v>0</v>
      </c>
      <c r="BK616">
        <v>0</v>
      </c>
      <c r="BL616">
        <v>411</v>
      </c>
      <c r="BM616" t="s">
        <v>7363</v>
      </c>
      <c r="BN616" t="s">
        <v>3839</v>
      </c>
      <c r="BO616" t="s">
        <v>8008</v>
      </c>
      <c r="BP616" t="e" cm="1">
        <v>#N/A</v>
      </c>
      <c r="BQ616" t="s">
        <v>1547</v>
      </c>
      <c r="BR616" t="s">
        <v>3590</v>
      </c>
      <c r="BS616">
        <v>86</v>
      </c>
      <c r="BT616" t="s">
        <v>6929</v>
      </c>
      <c r="BU616" t="s">
        <v>15653</v>
      </c>
      <c r="BV616" t="s">
        <v>3617</v>
      </c>
      <c r="BW616" t="s">
        <v>7357</v>
      </c>
      <c r="BX616" t="s">
        <v>7991</v>
      </c>
      <c r="BY616" t="s">
        <v>1744</v>
      </c>
      <c r="BZ616" t="s">
        <v>2265</v>
      </c>
      <c r="CA616" t="s">
        <v>1744</v>
      </c>
      <c r="CB616" t="s">
        <v>1749</v>
      </c>
      <c r="CC616"/>
      <c r="CD616" t="s">
        <v>998</v>
      </c>
      <c r="CE616" t="s">
        <v>2799</v>
      </c>
      <c r="CF616" t="s">
        <v>8028</v>
      </c>
      <c r="CG616" t="s">
        <v>8029</v>
      </c>
      <c r="CH616" t="s">
        <v>2799</v>
      </c>
      <c r="CI616" t="s">
        <v>1547</v>
      </c>
      <c r="CJ616" t="s">
        <v>3592</v>
      </c>
      <c r="CK616" t="s">
        <v>1568</v>
      </c>
      <c r="CL616"/>
      <c r="CM616"/>
      <c r="CN616" t="s">
        <v>13489</v>
      </c>
      <c r="CO616" t="s">
        <v>13402</v>
      </c>
      <c r="CP616" t="s">
        <v>13489</v>
      </c>
      <c r="CQ616" t="s">
        <v>13402</v>
      </c>
      <c r="CR616" t="s">
        <v>1547</v>
      </c>
      <c r="CS616">
        <v>8</v>
      </c>
      <c r="CT616" t="s">
        <v>3590</v>
      </c>
      <c r="CU616" t="s">
        <v>3590</v>
      </c>
      <c r="CV616" t="s">
        <v>3590</v>
      </c>
      <c r="CW616" t="s">
        <v>1547</v>
      </c>
      <c r="CX616" t="s">
        <v>1547</v>
      </c>
      <c r="CY616">
        <v>614</v>
      </c>
      <c r="CZ616" t="s">
        <v>8626</v>
      </c>
      <c r="DA616" t="s">
        <v>1547</v>
      </c>
      <c r="DB616" t="s">
        <v>1881</v>
      </c>
      <c r="DC616" t="s">
        <v>1882</v>
      </c>
      <c r="DD616" t="s">
        <v>3618</v>
      </c>
      <c r="DE616" t="s">
        <v>3591</v>
      </c>
      <c r="DF616" t="s">
        <v>3835</v>
      </c>
      <c r="DG616" t="s">
        <v>2265</v>
      </c>
      <c r="DH616" t="s">
        <v>2265</v>
      </c>
      <c r="DI616" t="s">
        <v>7306</v>
      </c>
      <c r="DJ616" t="e">
        <v>#N/A</v>
      </c>
      <c r="DK616"/>
      <c r="DL616" t="s">
        <v>7306</v>
      </c>
      <c r="DM616">
        <v>9</v>
      </c>
      <c r="DN616" t="s">
        <v>1883</v>
      </c>
      <c r="DO616" t="s">
        <v>1568</v>
      </c>
      <c r="DP616" t="b">
        <v>1</v>
      </c>
      <c r="DQ616" t="b">
        <v>0</v>
      </c>
      <c r="DR616" t="b">
        <v>0</v>
      </c>
      <c r="DS616" t="b">
        <v>0</v>
      </c>
      <c r="DT616" t="b">
        <v>0</v>
      </c>
      <c r="DU616" t="b">
        <v>0</v>
      </c>
      <c r="DV616" t="b">
        <v>0</v>
      </c>
      <c r="DW616">
        <v>0</v>
      </c>
      <c r="DX616" t="b">
        <v>0</v>
      </c>
      <c r="DY616" t="b">
        <v>0</v>
      </c>
      <c r="DZ616" t="b">
        <v>0</v>
      </c>
      <c r="EA616" t="b">
        <v>0</v>
      </c>
      <c r="EB616" t="b">
        <v>0</v>
      </c>
      <c r="EC616" t="b">
        <v>0</v>
      </c>
      <c r="ED616" t="b">
        <v>0</v>
      </c>
      <c r="EE616" t="b">
        <v>0</v>
      </c>
      <c r="EF616" t="b">
        <v>0</v>
      </c>
      <c r="EG616" t="b" cm="1">
        <v>0</v>
      </c>
      <c r="EH616" t="b">
        <v>0</v>
      </c>
      <c r="EI616" t="b">
        <v>0</v>
      </c>
      <c r="EJ616" t="b">
        <v>0</v>
      </c>
      <c r="EK616" t="s">
        <v>1547</v>
      </c>
      <c r="EL616">
        <v>0</v>
      </c>
      <c r="EM616">
        <v>15</v>
      </c>
      <c r="EN616" t="b">
        <v>0</v>
      </c>
    </row>
    <row r="617" spans="1:144" ht="15.75">
      <c r="A617"/>
      <c r="B617" t="s">
        <v>1568</v>
      </c>
      <c r="C617" t="s">
        <v>3826</v>
      </c>
      <c r="D617" t="s">
        <v>3624</v>
      </c>
      <c r="E617" t="s">
        <v>3625</v>
      </c>
      <c r="F617" t="s">
        <v>3625</v>
      </c>
      <c r="G617" t="s">
        <v>3626</v>
      </c>
      <c r="H617" t="s">
        <v>3837</v>
      </c>
      <c r="I617" t="s">
        <v>2798</v>
      </c>
      <c r="J617"/>
      <c r="K617" t="s">
        <v>902</v>
      </c>
      <c r="L617" t="s">
        <v>3190</v>
      </c>
      <c r="M617" t="s">
        <v>2001</v>
      </c>
      <c r="N617"/>
      <c r="O617" t="s">
        <v>3590</v>
      </c>
      <c r="P617" t="s">
        <v>1568</v>
      </c>
      <c r="Q617" t="s">
        <v>3591</v>
      </c>
      <c r="R617" t="s">
        <v>3592</v>
      </c>
      <c r="S617"/>
      <c r="T617" t="s">
        <v>2265</v>
      </c>
      <c r="U617" t="s">
        <v>13489</v>
      </c>
      <c r="V617" t="s">
        <v>13345</v>
      </c>
      <c r="W617"/>
      <c r="X617"/>
      <c r="Y617"/>
      <c r="Z617"/>
      <c r="AA617"/>
      <c r="AB617"/>
      <c r="AC617"/>
      <c r="AD617"/>
      <c r="AE617"/>
      <c r="AF617"/>
      <c r="AG617"/>
      <c r="AH617"/>
      <c r="AI617"/>
      <c r="AJ617"/>
      <c r="AK617"/>
      <c r="AL617"/>
      <c r="AM617"/>
      <c r="AN617"/>
      <c r="AO617" s="108" t="s">
        <v>43</v>
      </c>
      <c r="AP617" t="s">
        <v>2851</v>
      </c>
      <c r="AQ617">
        <v>18</v>
      </c>
      <c r="AR617" t="e">
        <v>#N/A</v>
      </c>
      <c r="AS617" t="s">
        <v>3826</v>
      </c>
      <c r="AT617" t="e">
        <v>#N/A</v>
      </c>
      <c r="AU617" t="s">
        <v>3625</v>
      </c>
      <c r="AV617" t="s">
        <v>7374</v>
      </c>
      <c r="AW617" t="s">
        <v>7374</v>
      </c>
      <c r="AX617" t="s">
        <v>1740</v>
      </c>
      <c r="AY617" t="s">
        <v>7375</v>
      </c>
      <c r="AZ617" t="s">
        <v>3591</v>
      </c>
      <c r="BA617" t="s">
        <v>7376</v>
      </c>
      <c r="BB617" t="s">
        <v>2798</v>
      </c>
      <c r="BC617" t="s">
        <v>3190</v>
      </c>
      <c r="BD617" t="s">
        <v>7995</v>
      </c>
      <c r="BE617" t="s">
        <v>3838</v>
      </c>
      <c r="BF617">
        <v>366</v>
      </c>
      <c r="BG617">
        <v>610</v>
      </c>
      <c r="BH617">
        <v>0</v>
      </c>
      <c r="BI617" t="s">
        <v>1547</v>
      </c>
      <c r="BJ617">
        <v>0</v>
      </c>
      <c r="BK617">
        <v>0</v>
      </c>
      <c r="BL617">
        <v>413</v>
      </c>
      <c r="BM617" t="s">
        <v>7380</v>
      </c>
      <c r="BN617" t="s">
        <v>3839</v>
      </c>
      <c r="BO617" t="s">
        <v>8008</v>
      </c>
      <c r="BP617" t="e" cm="1">
        <v>#N/A</v>
      </c>
      <c r="BQ617" t="s">
        <v>1547</v>
      </c>
      <c r="BR617" t="s">
        <v>3590</v>
      </c>
      <c r="BS617">
        <v>87</v>
      </c>
      <c r="BT617" t="s">
        <v>6935</v>
      </c>
      <c r="BU617" t="s">
        <v>15654</v>
      </c>
      <c r="BV617" t="s">
        <v>3624</v>
      </c>
      <c r="BW617" t="s">
        <v>7374</v>
      </c>
      <c r="BX617" t="s">
        <v>7996</v>
      </c>
      <c r="BY617" t="s">
        <v>1744</v>
      </c>
      <c r="BZ617" t="s">
        <v>2265</v>
      </c>
      <c r="CA617" t="s">
        <v>1744</v>
      </c>
      <c r="CB617" t="s">
        <v>2001</v>
      </c>
      <c r="CC617"/>
      <c r="CD617" t="s">
        <v>998</v>
      </c>
      <c r="CE617" t="s">
        <v>2798</v>
      </c>
      <c r="CF617" t="s">
        <v>8031</v>
      </c>
      <c r="CG617" t="s">
        <v>8032</v>
      </c>
      <c r="CH617" t="s">
        <v>2798</v>
      </c>
      <c r="CI617" t="s">
        <v>1547</v>
      </c>
      <c r="CJ617" t="s">
        <v>3592</v>
      </c>
      <c r="CK617" t="s">
        <v>1568</v>
      </c>
      <c r="CL617"/>
      <c r="CM617"/>
      <c r="CN617" t="s">
        <v>13489</v>
      </c>
      <c r="CO617" t="s">
        <v>13345</v>
      </c>
      <c r="CP617" t="s">
        <v>13489</v>
      </c>
      <c r="CQ617" t="s">
        <v>13345</v>
      </c>
      <c r="CR617" t="s">
        <v>1547</v>
      </c>
      <c r="CS617">
        <v>8</v>
      </c>
      <c r="CT617" t="s">
        <v>3590</v>
      </c>
      <c r="CU617" t="s">
        <v>3590</v>
      </c>
      <c r="CV617" t="s">
        <v>3590</v>
      </c>
      <c r="CW617" t="s">
        <v>1547</v>
      </c>
      <c r="CX617" t="s">
        <v>1547</v>
      </c>
      <c r="CY617">
        <v>615</v>
      </c>
      <c r="CZ617" t="s">
        <v>8629</v>
      </c>
      <c r="DA617" t="s">
        <v>1547</v>
      </c>
      <c r="DB617" t="s">
        <v>1881</v>
      </c>
      <c r="DC617" t="s">
        <v>1882</v>
      </c>
      <c r="DD617" t="s">
        <v>3625</v>
      </c>
      <c r="DE617" t="s">
        <v>3591</v>
      </c>
      <c r="DF617" t="s">
        <v>3626</v>
      </c>
      <c r="DG617" t="s">
        <v>2265</v>
      </c>
      <c r="DH617" t="s">
        <v>2265</v>
      </c>
      <c r="DI617" t="s">
        <v>7306</v>
      </c>
      <c r="DJ617" t="e">
        <v>#N/A</v>
      </c>
      <c r="DK617"/>
      <c r="DL617" t="s">
        <v>7306</v>
      </c>
      <c r="DM617">
        <v>9</v>
      </c>
      <c r="DN617" t="s">
        <v>1883</v>
      </c>
      <c r="DO617" t="s">
        <v>1568</v>
      </c>
      <c r="DP617" t="b">
        <v>1</v>
      </c>
      <c r="DQ617" t="b">
        <v>0</v>
      </c>
      <c r="DR617" t="b">
        <v>0</v>
      </c>
      <c r="DS617" t="b">
        <v>0</v>
      </c>
      <c r="DT617" t="b">
        <v>0</v>
      </c>
      <c r="DU617" t="b">
        <v>0</v>
      </c>
      <c r="DV617" t="b">
        <v>0</v>
      </c>
      <c r="DW617">
        <v>0</v>
      </c>
      <c r="DX617" t="b">
        <v>0</v>
      </c>
      <c r="DY617" t="b">
        <v>0</v>
      </c>
      <c r="DZ617" t="b">
        <v>0</v>
      </c>
      <c r="EA617" t="b">
        <v>0</v>
      </c>
      <c r="EB617" t="b">
        <v>0</v>
      </c>
      <c r="EC617" t="b">
        <v>0</v>
      </c>
      <c r="ED617" t="b">
        <v>0</v>
      </c>
      <c r="EE617" t="b">
        <v>0</v>
      </c>
      <c r="EF617" t="b">
        <v>0</v>
      </c>
      <c r="EG617" t="b" cm="1">
        <v>0</v>
      </c>
      <c r="EH617" t="b">
        <v>0</v>
      </c>
      <c r="EI617" t="b">
        <v>0</v>
      </c>
      <c r="EJ617" t="b">
        <v>0</v>
      </c>
      <c r="EK617" t="s">
        <v>1547</v>
      </c>
      <c r="EL617">
        <v>0</v>
      </c>
      <c r="EM617">
        <v>24</v>
      </c>
      <c r="EN617" t="b">
        <v>0</v>
      </c>
    </row>
    <row r="618" spans="1:144" ht="15.75">
      <c r="A618"/>
      <c r="B618" t="s">
        <v>1568</v>
      </c>
      <c r="C618" t="s">
        <v>3826</v>
      </c>
      <c r="D618" t="s">
        <v>3675</v>
      </c>
      <c r="E618" t="s">
        <v>3676</v>
      </c>
      <c r="F618" t="s">
        <v>3676</v>
      </c>
      <c r="G618" t="s">
        <v>3677</v>
      </c>
      <c r="H618" t="s">
        <v>3678</v>
      </c>
      <c r="I618" t="s">
        <v>2798</v>
      </c>
      <c r="J618"/>
      <c r="K618" t="s">
        <v>902</v>
      </c>
      <c r="L618" t="s">
        <v>3190</v>
      </c>
      <c r="M618" t="s">
        <v>2001</v>
      </c>
      <c r="N618"/>
      <c r="O618" t="s">
        <v>3590</v>
      </c>
      <c r="P618" t="s">
        <v>1568</v>
      </c>
      <c r="Q618" t="s">
        <v>3591</v>
      </c>
      <c r="R618" t="s">
        <v>3592</v>
      </c>
      <c r="S618"/>
      <c r="T618" t="s">
        <v>3673</v>
      </c>
      <c r="U618" t="s">
        <v>13489</v>
      </c>
      <c r="V618" t="s">
        <v>13415</v>
      </c>
      <c r="W618"/>
      <c r="X618"/>
      <c r="Y618"/>
      <c r="Z618"/>
      <c r="AA618"/>
      <c r="AB618"/>
      <c r="AC618"/>
      <c r="AD618"/>
      <c r="AE618"/>
      <c r="AF618"/>
      <c r="AG618"/>
      <c r="AH618"/>
      <c r="AI618"/>
      <c r="AJ618"/>
      <c r="AK618"/>
      <c r="AL618"/>
      <c r="AM618"/>
      <c r="AN618"/>
      <c r="AO618" s="108" t="s">
        <v>43</v>
      </c>
      <c r="AP618" t="s">
        <v>2851</v>
      </c>
      <c r="AQ618">
        <v>19</v>
      </c>
      <c r="AR618" t="e">
        <v>#N/A</v>
      </c>
      <c r="AS618" t="s">
        <v>3826</v>
      </c>
      <c r="AT618" t="e">
        <v>#N/A</v>
      </c>
      <c r="AU618" t="s">
        <v>3676</v>
      </c>
      <c r="AV618" t="s">
        <v>7513</v>
      </c>
      <c r="AW618" t="s">
        <v>7513</v>
      </c>
      <c r="AX618" t="s">
        <v>1740</v>
      </c>
      <c r="AY618" t="s">
        <v>7514</v>
      </c>
      <c r="AZ618" t="s">
        <v>3591</v>
      </c>
      <c r="BA618" t="s">
        <v>7515</v>
      </c>
      <c r="BB618" t="s">
        <v>2798</v>
      </c>
      <c r="BC618" t="s">
        <v>3190</v>
      </c>
      <c r="BD618" t="s">
        <v>8000</v>
      </c>
      <c r="BE618" t="s">
        <v>3838</v>
      </c>
      <c r="BF618">
        <v>433</v>
      </c>
      <c r="BG618">
        <v>610</v>
      </c>
      <c r="BH618">
        <v>0</v>
      </c>
      <c r="BI618" t="s">
        <v>1547</v>
      </c>
      <c r="BJ618">
        <v>0</v>
      </c>
      <c r="BK618">
        <v>0</v>
      </c>
      <c r="BL618">
        <v>433</v>
      </c>
      <c r="BM618" t="s">
        <v>7519</v>
      </c>
      <c r="BN618" t="s">
        <v>3839</v>
      </c>
      <c r="BO618" t="s">
        <v>8008</v>
      </c>
      <c r="BP618" t="e" cm="1">
        <v>#N/A</v>
      </c>
      <c r="BQ618" t="s">
        <v>1547</v>
      </c>
      <c r="BR618" t="s">
        <v>3590</v>
      </c>
      <c r="BS618">
        <v>88</v>
      </c>
      <c r="BT618" t="s">
        <v>6943</v>
      </c>
      <c r="BU618" t="s">
        <v>15655</v>
      </c>
      <c r="BV618" t="s">
        <v>3675</v>
      </c>
      <c r="BW618" t="s">
        <v>7513</v>
      </c>
      <c r="BX618" t="s">
        <v>7517</v>
      </c>
      <c r="BY618" t="s">
        <v>1744</v>
      </c>
      <c r="BZ618" t="s">
        <v>3673</v>
      </c>
      <c r="CA618" t="s">
        <v>1744</v>
      </c>
      <c r="CB618" t="s">
        <v>2001</v>
      </c>
      <c r="CC618"/>
      <c r="CD618" t="s">
        <v>998</v>
      </c>
      <c r="CE618" t="s">
        <v>2798</v>
      </c>
      <c r="CF618" t="s">
        <v>8034</v>
      </c>
      <c r="CG618" t="s">
        <v>8035</v>
      </c>
      <c r="CH618" t="s">
        <v>2798</v>
      </c>
      <c r="CI618" t="s">
        <v>1547</v>
      </c>
      <c r="CJ618" t="s">
        <v>3592</v>
      </c>
      <c r="CK618" t="s">
        <v>1568</v>
      </c>
      <c r="CL618"/>
      <c r="CM618"/>
      <c r="CN618" t="s">
        <v>13489</v>
      </c>
      <c r="CO618" t="s">
        <v>13415</v>
      </c>
      <c r="CP618" t="s">
        <v>13489</v>
      </c>
      <c r="CQ618" t="s">
        <v>13415</v>
      </c>
      <c r="CR618" t="s">
        <v>1547</v>
      </c>
      <c r="CS618">
        <v>8</v>
      </c>
      <c r="CT618" t="s">
        <v>3590</v>
      </c>
      <c r="CU618" t="s">
        <v>3590</v>
      </c>
      <c r="CV618" t="s">
        <v>3590</v>
      </c>
      <c r="CW618" t="s">
        <v>1547</v>
      </c>
      <c r="CX618" t="s">
        <v>1547</v>
      </c>
      <c r="CY618">
        <v>616</v>
      </c>
      <c r="CZ618" t="s">
        <v>8633</v>
      </c>
      <c r="DA618" t="s">
        <v>1547</v>
      </c>
      <c r="DB618" t="s">
        <v>1881</v>
      </c>
      <c r="DC618" t="s">
        <v>1882</v>
      </c>
      <c r="DD618" t="s">
        <v>3676</v>
      </c>
      <c r="DE618" t="s">
        <v>3591</v>
      </c>
      <c r="DF618" t="s">
        <v>3677</v>
      </c>
      <c r="DG618" t="s">
        <v>3673</v>
      </c>
      <c r="DH618" t="s">
        <v>7485</v>
      </c>
      <c r="DI618" t="s">
        <v>7486</v>
      </c>
      <c r="DJ618" t="e">
        <v>#N/A</v>
      </c>
      <c r="DK618"/>
      <c r="DL618" t="s">
        <v>7486</v>
      </c>
      <c r="DM618">
        <v>9</v>
      </c>
      <c r="DN618" t="s">
        <v>1883</v>
      </c>
      <c r="DO618" t="s">
        <v>1568</v>
      </c>
      <c r="DP618" t="b">
        <v>1</v>
      </c>
      <c r="DQ618" t="b">
        <v>0</v>
      </c>
      <c r="DR618" t="b">
        <v>0</v>
      </c>
      <c r="DS618" t="b">
        <v>0</v>
      </c>
      <c r="DT618" t="b">
        <v>0</v>
      </c>
      <c r="DU618" t="b">
        <v>0</v>
      </c>
      <c r="DV618" t="b">
        <v>0</v>
      </c>
      <c r="DW618">
        <v>0</v>
      </c>
      <c r="DX618" t="b">
        <v>0</v>
      </c>
      <c r="DY618" t="b">
        <v>0</v>
      </c>
      <c r="DZ618" t="b">
        <v>0</v>
      </c>
      <c r="EA618" t="b">
        <v>0</v>
      </c>
      <c r="EB618" t="b">
        <v>0</v>
      </c>
      <c r="EC618" t="b">
        <v>1</v>
      </c>
      <c r="ED618" t="b">
        <v>0</v>
      </c>
      <c r="EE618" t="b">
        <v>0</v>
      </c>
      <c r="EF618" t="b">
        <v>0</v>
      </c>
      <c r="EG618" t="b" cm="1">
        <v>0</v>
      </c>
      <c r="EH618" t="b">
        <v>0</v>
      </c>
      <c r="EI618" t="b">
        <v>0</v>
      </c>
      <c r="EJ618" t="b">
        <v>1</v>
      </c>
      <c r="EK618" t="s">
        <v>5327</v>
      </c>
      <c r="EL618">
        <v>0</v>
      </c>
      <c r="EM618">
        <v>24</v>
      </c>
      <c r="EN618" t="b">
        <v>0</v>
      </c>
    </row>
    <row r="619" spans="1:144" ht="15.75">
      <c r="A619"/>
      <c r="B619" t="s">
        <v>1568</v>
      </c>
      <c r="C619" t="s">
        <v>3826</v>
      </c>
      <c r="D619" t="s">
        <v>3628</v>
      </c>
      <c r="E619" t="s">
        <v>3629</v>
      </c>
      <c r="F619" t="s">
        <v>3630</v>
      </c>
      <c r="G619" t="s">
        <v>3631</v>
      </c>
      <c r="H619" t="s">
        <v>3632</v>
      </c>
      <c r="I619" t="s">
        <v>2798</v>
      </c>
      <c r="J619"/>
      <c r="K619" t="s">
        <v>902</v>
      </c>
      <c r="L619" t="s">
        <v>3190</v>
      </c>
      <c r="M619" t="s">
        <v>2007</v>
      </c>
      <c r="N619"/>
      <c r="O619" t="s">
        <v>3590</v>
      </c>
      <c r="P619" t="s">
        <v>1568</v>
      </c>
      <c r="Q619" t="s">
        <v>3591</v>
      </c>
      <c r="R619" t="s">
        <v>3592</v>
      </c>
      <c r="S619"/>
      <c r="T619"/>
      <c r="U619" t="s">
        <v>13489</v>
      </c>
      <c r="V619" t="s">
        <v>13403</v>
      </c>
      <c r="W619"/>
      <c r="X619"/>
      <c r="Y619"/>
      <c r="Z619"/>
      <c r="AA619"/>
      <c r="AB619"/>
      <c r="AC619"/>
      <c r="AD619"/>
      <c r="AE619"/>
      <c r="AF619"/>
      <c r="AG619"/>
      <c r="AH619"/>
      <c r="AI619"/>
      <c r="AJ619"/>
      <c r="AK619"/>
      <c r="AL619"/>
      <c r="AM619"/>
      <c r="AN619"/>
      <c r="AO619" s="108" t="s">
        <v>43</v>
      </c>
      <c r="AP619" t="s">
        <v>2851</v>
      </c>
      <c r="AQ619">
        <v>20</v>
      </c>
      <c r="AR619" t="e">
        <v>#N/A</v>
      </c>
      <c r="AS619" t="s">
        <v>3826</v>
      </c>
      <c r="AT619" t="e">
        <v>#N/A</v>
      </c>
      <c r="AU619" t="s">
        <v>3629</v>
      </c>
      <c r="AV619" t="s">
        <v>7383</v>
      </c>
      <c r="AW619" t="s">
        <v>7384</v>
      </c>
      <c r="AX619" t="s">
        <v>1740</v>
      </c>
      <c r="AY619" t="s">
        <v>7385</v>
      </c>
      <c r="AZ619" t="s">
        <v>3591</v>
      </c>
      <c r="BA619" t="s">
        <v>7386</v>
      </c>
      <c r="BB619" t="s">
        <v>2798</v>
      </c>
      <c r="BC619" t="s">
        <v>3190</v>
      </c>
      <c r="BD619" t="s">
        <v>8004</v>
      </c>
      <c r="BE619" t="s">
        <v>3838</v>
      </c>
      <c r="BF619">
        <v>414</v>
      </c>
      <c r="BG619">
        <v>610</v>
      </c>
      <c r="BH619">
        <v>0</v>
      </c>
      <c r="BI619" t="s">
        <v>1547</v>
      </c>
      <c r="BJ619">
        <v>0</v>
      </c>
      <c r="BK619">
        <v>0</v>
      </c>
      <c r="BL619">
        <v>414</v>
      </c>
      <c r="BM619" t="s">
        <v>7390</v>
      </c>
      <c r="BN619" t="s">
        <v>3839</v>
      </c>
      <c r="BO619" t="s">
        <v>8008</v>
      </c>
      <c r="BP619" t="e" cm="1">
        <v>#N/A</v>
      </c>
      <c r="BQ619" t="s">
        <v>1547</v>
      </c>
      <c r="BR619" t="s">
        <v>3590</v>
      </c>
      <c r="BS619">
        <v>89</v>
      </c>
      <c r="BT619" t="s">
        <v>6945</v>
      </c>
      <c r="BU619" t="s">
        <v>15656</v>
      </c>
      <c r="BV619" t="s">
        <v>3628</v>
      </c>
      <c r="BW619" t="s">
        <v>7383</v>
      </c>
      <c r="BX619" t="s">
        <v>7388</v>
      </c>
      <c r="BY619" t="s">
        <v>1744</v>
      </c>
      <c r="BZ619" t="s">
        <v>1547</v>
      </c>
      <c r="CA619" t="s">
        <v>1744</v>
      </c>
      <c r="CB619" t="s">
        <v>2007</v>
      </c>
      <c r="CC619"/>
      <c r="CD619" t="s">
        <v>998</v>
      </c>
      <c r="CE619" t="s">
        <v>2798</v>
      </c>
      <c r="CF619" t="s">
        <v>8037</v>
      </c>
      <c r="CG619" t="s">
        <v>8038</v>
      </c>
      <c r="CH619" t="s">
        <v>2798</v>
      </c>
      <c r="CI619" t="s">
        <v>1547</v>
      </c>
      <c r="CJ619" t="s">
        <v>3592</v>
      </c>
      <c r="CK619" t="s">
        <v>1568</v>
      </c>
      <c r="CL619"/>
      <c r="CM619"/>
      <c r="CN619" t="s">
        <v>13489</v>
      </c>
      <c r="CO619" t="s">
        <v>13403</v>
      </c>
      <c r="CP619" t="s">
        <v>13489</v>
      </c>
      <c r="CQ619" t="s">
        <v>13403</v>
      </c>
      <c r="CR619" t="s">
        <v>1547</v>
      </c>
      <c r="CS619">
        <v>8</v>
      </c>
      <c r="CT619" t="s">
        <v>3590</v>
      </c>
      <c r="CU619" t="s">
        <v>3590</v>
      </c>
      <c r="CV619" t="s">
        <v>3590</v>
      </c>
      <c r="CW619" t="s">
        <v>1547</v>
      </c>
      <c r="CX619" t="s">
        <v>1547</v>
      </c>
      <c r="CY619">
        <v>617</v>
      </c>
      <c r="CZ619" t="s">
        <v>8636</v>
      </c>
      <c r="DA619" t="s">
        <v>1547</v>
      </c>
      <c r="DB619" t="s">
        <v>1881</v>
      </c>
      <c r="DC619" t="s">
        <v>1882</v>
      </c>
      <c r="DD619" t="s">
        <v>3629</v>
      </c>
      <c r="DE619" t="s">
        <v>3591</v>
      </c>
      <c r="DF619" t="s">
        <v>3631</v>
      </c>
      <c r="DG619" t="s">
        <v>1547</v>
      </c>
      <c r="DH619" t="s">
        <v>1547</v>
      </c>
      <c r="DI619" t="s">
        <v>1892</v>
      </c>
      <c r="DJ619" t="e">
        <v>#N/A</v>
      </c>
      <c r="DK619"/>
      <c r="DL619" t="s">
        <v>1892</v>
      </c>
      <c r="DM619">
        <v>9</v>
      </c>
      <c r="DN619" t="s">
        <v>1883</v>
      </c>
      <c r="DO619" t="s">
        <v>1568</v>
      </c>
      <c r="DP619" t="b">
        <v>1</v>
      </c>
      <c r="DQ619" t="b">
        <v>0</v>
      </c>
      <c r="DR619" t="b">
        <v>0</v>
      </c>
      <c r="DS619" t="b">
        <v>0</v>
      </c>
      <c r="DT619" t="b">
        <v>0</v>
      </c>
      <c r="DU619" t="b">
        <v>0</v>
      </c>
      <c r="DV619" t="b">
        <v>0</v>
      </c>
      <c r="DW619">
        <v>0</v>
      </c>
      <c r="DX619" t="b">
        <v>0</v>
      </c>
      <c r="DY619" t="b">
        <v>0</v>
      </c>
      <c r="DZ619" t="b">
        <v>0</v>
      </c>
      <c r="EA619" t="b">
        <v>0</v>
      </c>
      <c r="EB619" t="b">
        <v>0</v>
      </c>
      <c r="EC619" t="b">
        <v>0</v>
      </c>
      <c r="ED619" t="b">
        <v>0</v>
      </c>
      <c r="EE619" t="b">
        <v>0</v>
      </c>
      <c r="EF619" t="b">
        <v>0</v>
      </c>
      <c r="EG619" t="b" cm="1">
        <v>0</v>
      </c>
      <c r="EH619" t="b">
        <v>0</v>
      </c>
      <c r="EI619" t="b">
        <v>0</v>
      </c>
      <c r="EJ619" t="b">
        <v>0</v>
      </c>
      <c r="EK619" t="s">
        <v>1547</v>
      </c>
      <c r="EL619">
        <v>0</v>
      </c>
      <c r="EM619">
        <v>24</v>
      </c>
      <c r="EN619" t="b">
        <v>0</v>
      </c>
    </row>
    <row r="620" spans="1:144" ht="15.75">
      <c r="A620"/>
      <c r="B620" t="s">
        <v>1568</v>
      </c>
      <c r="C620" t="s">
        <v>3826</v>
      </c>
      <c r="D620" t="s">
        <v>3613</v>
      </c>
      <c r="E620" t="s">
        <v>3614</v>
      </c>
      <c r="F620" t="s">
        <v>3615</v>
      </c>
      <c r="G620" t="s">
        <v>3614</v>
      </c>
      <c r="H620" t="s">
        <v>3616</v>
      </c>
      <c r="I620" t="s">
        <v>2799</v>
      </c>
      <c r="J620"/>
      <c r="K620" t="s">
        <v>902</v>
      </c>
      <c r="L620" t="s">
        <v>3190</v>
      </c>
      <c r="M620" t="s">
        <v>1749</v>
      </c>
      <c r="N620"/>
      <c r="O620" t="s">
        <v>3590</v>
      </c>
      <c r="P620" t="s">
        <v>1568</v>
      </c>
      <c r="Q620" t="s">
        <v>3591</v>
      </c>
      <c r="R620" t="s">
        <v>3592</v>
      </c>
      <c r="S620"/>
      <c r="T620" t="s">
        <v>2265</v>
      </c>
      <c r="U620" t="s">
        <v>13489</v>
      </c>
      <c r="V620" t="s">
        <v>13401</v>
      </c>
      <c r="W620"/>
      <c r="X620"/>
      <c r="Y620"/>
      <c r="Z620"/>
      <c r="AA620"/>
      <c r="AB620"/>
      <c r="AC620"/>
      <c r="AD620"/>
      <c r="AE620"/>
      <c r="AF620"/>
      <c r="AG620"/>
      <c r="AH620"/>
      <c r="AI620"/>
      <c r="AJ620"/>
      <c r="AK620"/>
      <c r="AL620"/>
      <c r="AM620"/>
      <c r="AN620"/>
      <c r="AO620" s="108" t="s">
        <v>43</v>
      </c>
      <c r="AP620" t="s">
        <v>2851</v>
      </c>
      <c r="AQ620">
        <v>21</v>
      </c>
      <c r="AR620" t="e">
        <v>#N/A</v>
      </c>
      <c r="AS620" t="s">
        <v>3826</v>
      </c>
      <c r="AT620" t="e">
        <v>#N/A</v>
      </c>
      <c r="AU620" t="s">
        <v>3614</v>
      </c>
      <c r="AV620" t="s">
        <v>7348</v>
      </c>
      <c r="AW620" t="s">
        <v>7349</v>
      </c>
      <c r="AX620" t="s">
        <v>1740</v>
      </c>
      <c r="AY620" t="s">
        <v>7348</v>
      </c>
      <c r="AZ620" t="s">
        <v>3591</v>
      </c>
      <c r="BA620" t="s">
        <v>7350</v>
      </c>
      <c r="BB620" t="s">
        <v>2799</v>
      </c>
      <c r="BC620" t="s">
        <v>3190</v>
      </c>
      <c r="BD620" t="s">
        <v>8040</v>
      </c>
      <c r="BE620" t="s">
        <v>3838</v>
      </c>
      <c r="BF620">
        <v>410</v>
      </c>
      <c r="BG620">
        <v>610</v>
      </c>
      <c r="BH620">
        <v>0</v>
      </c>
      <c r="BI620" t="s">
        <v>1547</v>
      </c>
      <c r="BJ620">
        <v>0</v>
      </c>
      <c r="BK620">
        <v>0</v>
      </c>
      <c r="BL620">
        <v>410</v>
      </c>
      <c r="BM620" t="s">
        <v>7354</v>
      </c>
      <c r="BN620" t="s">
        <v>3839</v>
      </c>
      <c r="BO620" t="s">
        <v>8008</v>
      </c>
      <c r="BP620" t="e" cm="1">
        <v>#N/A</v>
      </c>
      <c r="BQ620" t="s">
        <v>1547</v>
      </c>
      <c r="BR620" t="s">
        <v>3590</v>
      </c>
      <c r="BS620">
        <v>90</v>
      </c>
      <c r="BT620" t="s">
        <v>6950</v>
      </c>
      <c r="BU620" t="s">
        <v>15657</v>
      </c>
      <c r="BV620" t="s">
        <v>3613</v>
      </c>
      <c r="BW620" t="s">
        <v>7348</v>
      </c>
      <c r="BX620" t="s">
        <v>7352</v>
      </c>
      <c r="BY620" t="s">
        <v>1744</v>
      </c>
      <c r="BZ620" t="s">
        <v>2265</v>
      </c>
      <c r="CA620" t="s">
        <v>1744</v>
      </c>
      <c r="CB620" t="s">
        <v>1749</v>
      </c>
      <c r="CC620"/>
      <c r="CD620" t="s">
        <v>998</v>
      </c>
      <c r="CE620" t="s">
        <v>2799</v>
      </c>
      <c r="CF620" t="s">
        <v>8041</v>
      </c>
      <c r="CG620" t="s">
        <v>8042</v>
      </c>
      <c r="CH620" t="s">
        <v>2799</v>
      </c>
      <c r="CI620" t="s">
        <v>1547</v>
      </c>
      <c r="CJ620" t="s">
        <v>3592</v>
      </c>
      <c r="CK620" t="s">
        <v>1568</v>
      </c>
      <c r="CL620"/>
      <c r="CM620"/>
      <c r="CN620" t="s">
        <v>13489</v>
      </c>
      <c r="CO620" t="s">
        <v>13401</v>
      </c>
      <c r="CP620" t="s">
        <v>13489</v>
      </c>
      <c r="CQ620" t="s">
        <v>13401</v>
      </c>
      <c r="CR620" t="s">
        <v>1547</v>
      </c>
      <c r="CS620">
        <v>8</v>
      </c>
      <c r="CT620" t="s">
        <v>3590</v>
      </c>
      <c r="CU620" t="s">
        <v>3590</v>
      </c>
      <c r="CV620" t="s">
        <v>3590</v>
      </c>
      <c r="CW620" t="s">
        <v>1547</v>
      </c>
      <c r="CX620" t="s">
        <v>1547</v>
      </c>
      <c r="CY620">
        <v>618</v>
      </c>
      <c r="CZ620" t="s">
        <v>8640</v>
      </c>
      <c r="DA620" t="s">
        <v>1547</v>
      </c>
      <c r="DB620" t="s">
        <v>1881</v>
      </c>
      <c r="DC620" t="s">
        <v>1882</v>
      </c>
      <c r="DD620" t="s">
        <v>3614</v>
      </c>
      <c r="DE620" t="s">
        <v>3591</v>
      </c>
      <c r="DF620" t="s">
        <v>3614</v>
      </c>
      <c r="DG620" t="s">
        <v>2265</v>
      </c>
      <c r="DH620" t="s">
        <v>2265</v>
      </c>
      <c r="DI620" t="s">
        <v>7306</v>
      </c>
      <c r="DJ620" t="e">
        <v>#N/A</v>
      </c>
      <c r="DK620"/>
      <c r="DL620" t="s">
        <v>7306</v>
      </c>
      <c r="DM620">
        <v>9</v>
      </c>
      <c r="DN620" t="s">
        <v>1883</v>
      </c>
      <c r="DO620" t="s">
        <v>1568</v>
      </c>
      <c r="DP620" t="b">
        <v>1</v>
      </c>
      <c r="DQ620" t="b">
        <v>0</v>
      </c>
      <c r="DR620" t="b">
        <v>0</v>
      </c>
      <c r="DS620" t="b">
        <v>0</v>
      </c>
      <c r="DT620" t="b">
        <v>0</v>
      </c>
      <c r="DU620" t="b">
        <v>0</v>
      </c>
      <c r="DV620" t="b">
        <v>0</v>
      </c>
      <c r="DW620">
        <v>0</v>
      </c>
      <c r="DX620" t="b">
        <v>0</v>
      </c>
      <c r="DY620" t="b">
        <v>0</v>
      </c>
      <c r="DZ620" t="b">
        <v>0</v>
      </c>
      <c r="EA620" t="b">
        <v>0</v>
      </c>
      <c r="EB620" t="b">
        <v>0</v>
      </c>
      <c r="EC620" t="b">
        <v>0</v>
      </c>
      <c r="ED620" t="b">
        <v>0</v>
      </c>
      <c r="EE620" t="b">
        <v>0</v>
      </c>
      <c r="EF620" t="b">
        <v>0</v>
      </c>
      <c r="EG620" t="b" cm="1">
        <v>0</v>
      </c>
      <c r="EH620" t="b">
        <v>0</v>
      </c>
      <c r="EI620" t="b">
        <v>0</v>
      </c>
      <c r="EJ620" t="b">
        <v>0</v>
      </c>
      <c r="EK620" t="s">
        <v>1547</v>
      </c>
      <c r="EL620">
        <v>0</v>
      </c>
      <c r="EM620">
        <v>24</v>
      </c>
      <c r="EN620" t="b">
        <v>0</v>
      </c>
    </row>
    <row r="621" spans="1:144" ht="15.75">
      <c r="A621"/>
      <c r="B621" t="s">
        <v>1568</v>
      </c>
      <c r="C621" t="s">
        <v>3826</v>
      </c>
      <c r="D621" t="s">
        <v>3621</v>
      </c>
      <c r="E621" t="s">
        <v>3622</v>
      </c>
      <c r="F621" t="s">
        <v>3622</v>
      </c>
      <c r="G621" t="s">
        <v>3622</v>
      </c>
      <c r="H621" t="s">
        <v>3840</v>
      </c>
      <c r="I621" t="s">
        <v>2798</v>
      </c>
      <c r="J621"/>
      <c r="K621" t="s">
        <v>902</v>
      </c>
      <c r="L621" t="s">
        <v>3190</v>
      </c>
      <c r="M621" t="s">
        <v>1995</v>
      </c>
      <c r="N621"/>
      <c r="O621" t="s">
        <v>3590</v>
      </c>
      <c r="P621" t="s">
        <v>1568</v>
      </c>
      <c r="Q621" t="s">
        <v>3591</v>
      </c>
      <c r="R621" t="s">
        <v>3592</v>
      </c>
      <c r="S621"/>
      <c r="T621" t="s">
        <v>2265</v>
      </c>
      <c r="U621" t="s">
        <v>13489</v>
      </c>
      <c r="V621" t="s">
        <v>13349</v>
      </c>
      <c r="W621"/>
      <c r="X621"/>
      <c r="Y621"/>
      <c r="Z621"/>
      <c r="AA621"/>
      <c r="AB621"/>
      <c r="AC621"/>
      <c r="AD621"/>
      <c r="AE621"/>
      <c r="AF621"/>
      <c r="AG621"/>
      <c r="AH621"/>
      <c r="AI621"/>
      <c r="AJ621"/>
      <c r="AK621"/>
      <c r="AL621"/>
      <c r="AM621"/>
      <c r="AN621"/>
      <c r="AO621" s="108" t="s">
        <v>43</v>
      </c>
      <c r="AP621" t="s">
        <v>2851</v>
      </c>
      <c r="AQ621">
        <v>22</v>
      </c>
      <c r="AR621" t="e">
        <v>#N/A</v>
      </c>
      <c r="AS621" t="s">
        <v>3826</v>
      </c>
      <c r="AT621" t="e">
        <v>#N/A</v>
      </c>
      <c r="AU621" t="s">
        <v>3622</v>
      </c>
      <c r="AV621" t="s">
        <v>7366</v>
      </c>
      <c r="AW621" t="s">
        <v>7366</v>
      </c>
      <c r="AX621" t="s">
        <v>1740</v>
      </c>
      <c r="AY621" t="s">
        <v>7366</v>
      </c>
      <c r="AZ621" t="s">
        <v>3591</v>
      </c>
      <c r="BA621" t="s">
        <v>7367</v>
      </c>
      <c r="BB621" t="s">
        <v>2798</v>
      </c>
      <c r="BC621" t="s">
        <v>3190</v>
      </c>
      <c r="BD621" t="s">
        <v>8044</v>
      </c>
      <c r="BE621" t="s">
        <v>3838</v>
      </c>
      <c r="BF621">
        <v>368</v>
      </c>
      <c r="BG621">
        <v>610</v>
      </c>
      <c r="BH621">
        <v>0</v>
      </c>
      <c r="BI621" t="s">
        <v>1547</v>
      </c>
      <c r="BJ621">
        <v>0</v>
      </c>
      <c r="BK621">
        <v>0</v>
      </c>
      <c r="BL621">
        <v>412</v>
      </c>
      <c r="BM621" t="s">
        <v>7371</v>
      </c>
      <c r="BN621" t="s">
        <v>3839</v>
      </c>
      <c r="BO621" t="s">
        <v>8008</v>
      </c>
      <c r="BP621" t="e" cm="1">
        <v>#N/A</v>
      </c>
      <c r="BQ621" t="s">
        <v>1547</v>
      </c>
      <c r="BR621" t="s">
        <v>3590</v>
      </c>
      <c r="BS621">
        <v>91</v>
      </c>
      <c r="BT621" t="s">
        <v>6955</v>
      </c>
      <c r="BU621" t="s">
        <v>15658</v>
      </c>
      <c r="BV621" t="s">
        <v>3621</v>
      </c>
      <c r="BW621" t="s">
        <v>7366</v>
      </c>
      <c r="BX621" t="s">
        <v>8045</v>
      </c>
      <c r="BY621" t="s">
        <v>1744</v>
      </c>
      <c r="BZ621" t="s">
        <v>2265</v>
      </c>
      <c r="CA621" t="s">
        <v>1744</v>
      </c>
      <c r="CB621" t="s">
        <v>1995</v>
      </c>
      <c r="CC621"/>
      <c r="CD621" t="s">
        <v>998</v>
      </c>
      <c r="CE621" t="s">
        <v>2798</v>
      </c>
      <c r="CF621" t="s">
        <v>8046</v>
      </c>
      <c r="CG621" t="s">
        <v>8047</v>
      </c>
      <c r="CH621" t="s">
        <v>2798</v>
      </c>
      <c r="CI621" t="s">
        <v>1547</v>
      </c>
      <c r="CJ621" t="s">
        <v>3592</v>
      </c>
      <c r="CK621" t="s">
        <v>1568</v>
      </c>
      <c r="CL621"/>
      <c r="CM621"/>
      <c r="CN621" t="s">
        <v>13489</v>
      </c>
      <c r="CO621" t="s">
        <v>13349</v>
      </c>
      <c r="CP621" t="s">
        <v>13489</v>
      </c>
      <c r="CQ621" t="s">
        <v>13349</v>
      </c>
      <c r="CR621" t="s">
        <v>1547</v>
      </c>
      <c r="CS621">
        <v>8</v>
      </c>
      <c r="CT621" t="s">
        <v>3590</v>
      </c>
      <c r="CU621" t="s">
        <v>3590</v>
      </c>
      <c r="CV621" t="s">
        <v>3590</v>
      </c>
      <c r="CW621" t="s">
        <v>1547</v>
      </c>
      <c r="CX621" t="s">
        <v>1547</v>
      </c>
      <c r="CY621">
        <v>619</v>
      </c>
      <c r="CZ621" t="s">
        <v>8644</v>
      </c>
      <c r="DA621" t="s">
        <v>1547</v>
      </c>
      <c r="DB621" t="s">
        <v>1881</v>
      </c>
      <c r="DC621" t="s">
        <v>1882</v>
      </c>
      <c r="DD621" t="s">
        <v>3622</v>
      </c>
      <c r="DE621" t="s">
        <v>3591</v>
      </c>
      <c r="DF621" t="s">
        <v>3622</v>
      </c>
      <c r="DG621" t="s">
        <v>2265</v>
      </c>
      <c r="DH621" t="s">
        <v>2265</v>
      </c>
      <c r="DI621" t="s">
        <v>7306</v>
      </c>
      <c r="DJ621" t="e">
        <v>#N/A</v>
      </c>
      <c r="DK621"/>
      <c r="DL621" t="s">
        <v>7306</v>
      </c>
      <c r="DM621">
        <v>9</v>
      </c>
      <c r="DN621" t="s">
        <v>1883</v>
      </c>
      <c r="DO621" t="s">
        <v>1568</v>
      </c>
      <c r="DP621" t="b">
        <v>1</v>
      </c>
      <c r="DQ621" t="b">
        <v>0</v>
      </c>
      <c r="DR621" t="b">
        <v>0</v>
      </c>
      <c r="DS621" t="b">
        <v>0</v>
      </c>
      <c r="DT621" t="b">
        <v>0</v>
      </c>
      <c r="DU621" t="b">
        <v>0</v>
      </c>
      <c r="DV621" t="b">
        <v>0</v>
      </c>
      <c r="DW621">
        <v>0</v>
      </c>
      <c r="DX621" t="b">
        <v>0</v>
      </c>
      <c r="DY621" t="b">
        <v>0</v>
      </c>
      <c r="DZ621" t="b">
        <v>0</v>
      </c>
      <c r="EA621" t="b">
        <v>0</v>
      </c>
      <c r="EB621" t="b">
        <v>0</v>
      </c>
      <c r="EC621" t="b">
        <v>0</v>
      </c>
      <c r="ED621" t="b">
        <v>0</v>
      </c>
      <c r="EE621" t="b">
        <v>0</v>
      </c>
      <c r="EF621" t="b">
        <v>0</v>
      </c>
      <c r="EG621" t="b" cm="1">
        <v>0</v>
      </c>
      <c r="EH621" t="b">
        <v>0</v>
      </c>
      <c r="EI621" t="b">
        <v>0</v>
      </c>
      <c r="EJ621" t="b">
        <v>0</v>
      </c>
      <c r="EK621" t="s">
        <v>1547</v>
      </c>
      <c r="EL621">
        <v>0</v>
      </c>
      <c r="EM621">
        <v>15</v>
      </c>
      <c r="EN621" t="b">
        <v>0</v>
      </c>
    </row>
    <row r="622" spans="1:144" ht="15.75">
      <c r="A622"/>
      <c r="B622" t="s">
        <v>1568</v>
      </c>
      <c r="C622" t="s">
        <v>3826</v>
      </c>
      <c r="D622" t="s">
        <v>3689</v>
      </c>
      <c r="E622" t="s">
        <v>3690</v>
      </c>
      <c r="F622" t="s">
        <v>3690</v>
      </c>
      <c r="G622" t="s">
        <v>3691</v>
      </c>
      <c r="H622" t="s">
        <v>3840</v>
      </c>
      <c r="I622" t="s">
        <v>2798</v>
      </c>
      <c r="J622"/>
      <c r="K622" t="s">
        <v>902</v>
      </c>
      <c r="L622" t="s">
        <v>3190</v>
      </c>
      <c r="M622" t="s">
        <v>1995</v>
      </c>
      <c r="N622"/>
      <c r="O622" t="s">
        <v>3590</v>
      </c>
      <c r="P622" t="s">
        <v>1568</v>
      </c>
      <c r="Q622" t="s">
        <v>3591</v>
      </c>
      <c r="R622" t="s">
        <v>3592</v>
      </c>
      <c r="S622"/>
      <c r="T622" t="s">
        <v>3673</v>
      </c>
      <c r="U622" t="s">
        <v>13489</v>
      </c>
      <c r="V622" t="s">
        <v>13347</v>
      </c>
      <c r="W622"/>
      <c r="X622"/>
      <c r="Y622"/>
      <c r="Z622"/>
      <c r="AA622"/>
      <c r="AB622"/>
      <c r="AC622"/>
      <c r="AD622"/>
      <c r="AE622"/>
      <c r="AF622"/>
      <c r="AG622"/>
      <c r="AH622"/>
      <c r="AI622"/>
      <c r="AJ622"/>
      <c r="AK622"/>
      <c r="AL622"/>
      <c r="AM622"/>
      <c r="AN622"/>
      <c r="AO622" s="108" t="s">
        <v>43</v>
      </c>
      <c r="AP622" t="s">
        <v>2851</v>
      </c>
      <c r="AQ622">
        <v>23</v>
      </c>
      <c r="AR622" t="e">
        <v>#N/A</v>
      </c>
      <c r="AS622" t="s">
        <v>3826</v>
      </c>
      <c r="AT622" t="e">
        <v>#N/A</v>
      </c>
      <c r="AU622" t="s">
        <v>3690</v>
      </c>
      <c r="AV622" t="s">
        <v>7562</v>
      </c>
      <c r="AW622" t="s">
        <v>7562</v>
      </c>
      <c r="AX622" t="s">
        <v>1740</v>
      </c>
      <c r="AY622" t="s">
        <v>7563</v>
      </c>
      <c r="AZ622" t="s">
        <v>3591</v>
      </c>
      <c r="BA622" t="s">
        <v>7564</v>
      </c>
      <c r="BB622" t="s">
        <v>2798</v>
      </c>
      <c r="BC622" t="s">
        <v>3190</v>
      </c>
      <c r="BD622" t="s">
        <v>8049</v>
      </c>
      <c r="BE622" t="s">
        <v>3838</v>
      </c>
      <c r="BF622">
        <v>367</v>
      </c>
      <c r="BG622">
        <v>610</v>
      </c>
      <c r="BH622">
        <v>0</v>
      </c>
      <c r="BI622" t="s">
        <v>1547</v>
      </c>
      <c r="BJ622">
        <v>0</v>
      </c>
      <c r="BK622">
        <v>0</v>
      </c>
      <c r="BL622">
        <v>443</v>
      </c>
      <c r="BM622" t="s">
        <v>7568</v>
      </c>
      <c r="BN622" t="s">
        <v>3839</v>
      </c>
      <c r="BO622" t="s">
        <v>8008</v>
      </c>
      <c r="BP622" t="e" cm="1">
        <v>#N/A</v>
      </c>
      <c r="BQ622" t="s">
        <v>1547</v>
      </c>
      <c r="BR622" t="s">
        <v>3590</v>
      </c>
      <c r="BS622">
        <v>92</v>
      </c>
      <c r="BT622" t="s">
        <v>6960</v>
      </c>
      <c r="BU622" t="s">
        <v>15659</v>
      </c>
      <c r="BV622" t="s">
        <v>3689</v>
      </c>
      <c r="BW622" t="s">
        <v>7562</v>
      </c>
      <c r="BX622" t="s">
        <v>8045</v>
      </c>
      <c r="BY622" t="s">
        <v>1744</v>
      </c>
      <c r="BZ622" t="s">
        <v>3673</v>
      </c>
      <c r="CA622" t="s">
        <v>1744</v>
      </c>
      <c r="CB622" t="s">
        <v>1995</v>
      </c>
      <c r="CC622"/>
      <c r="CD622" t="s">
        <v>998</v>
      </c>
      <c r="CE622" t="s">
        <v>2798</v>
      </c>
      <c r="CF622" t="s">
        <v>8050</v>
      </c>
      <c r="CG622" t="s">
        <v>8051</v>
      </c>
      <c r="CH622" t="s">
        <v>2798</v>
      </c>
      <c r="CI622" t="s">
        <v>1547</v>
      </c>
      <c r="CJ622" t="s">
        <v>3592</v>
      </c>
      <c r="CK622" t="s">
        <v>1568</v>
      </c>
      <c r="CL622"/>
      <c r="CM622"/>
      <c r="CN622" t="s">
        <v>13489</v>
      </c>
      <c r="CO622" t="s">
        <v>13347</v>
      </c>
      <c r="CP622" t="s">
        <v>13489</v>
      </c>
      <c r="CQ622" t="s">
        <v>13347</v>
      </c>
      <c r="CR622" t="s">
        <v>1547</v>
      </c>
      <c r="CS622">
        <v>8</v>
      </c>
      <c r="CT622" t="s">
        <v>3590</v>
      </c>
      <c r="CU622" t="s">
        <v>3590</v>
      </c>
      <c r="CV622" t="s">
        <v>3590</v>
      </c>
      <c r="CW622" t="s">
        <v>1547</v>
      </c>
      <c r="CX622" t="s">
        <v>1547</v>
      </c>
      <c r="CY622">
        <v>620</v>
      </c>
      <c r="CZ622" t="s">
        <v>8648</v>
      </c>
      <c r="DA622" t="s">
        <v>1547</v>
      </c>
      <c r="DB622" t="s">
        <v>1881</v>
      </c>
      <c r="DC622" t="s">
        <v>1882</v>
      </c>
      <c r="DD622" t="s">
        <v>3690</v>
      </c>
      <c r="DE622" t="s">
        <v>3591</v>
      </c>
      <c r="DF622" t="s">
        <v>3691</v>
      </c>
      <c r="DG622" t="s">
        <v>3673</v>
      </c>
      <c r="DH622" t="s">
        <v>7485</v>
      </c>
      <c r="DI622" t="s">
        <v>7486</v>
      </c>
      <c r="DJ622" t="e">
        <v>#N/A</v>
      </c>
      <c r="DK622"/>
      <c r="DL622" t="s">
        <v>7486</v>
      </c>
      <c r="DM622">
        <v>9</v>
      </c>
      <c r="DN622" t="s">
        <v>1883</v>
      </c>
      <c r="DO622" t="s">
        <v>1568</v>
      </c>
      <c r="DP622" t="b">
        <v>1</v>
      </c>
      <c r="DQ622" t="b">
        <v>0</v>
      </c>
      <c r="DR622" t="b">
        <v>0</v>
      </c>
      <c r="DS622" t="b">
        <v>0</v>
      </c>
      <c r="DT622" t="b">
        <v>0</v>
      </c>
      <c r="DU622" t="b">
        <v>0</v>
      </c>
      <c r="DV622" t="b">
        <v>0</v>
      </c>
      <c r="DW622">
        <v>0</v>
      </c>
      <c r="DX622" t="b">
        <v>0</v>
      </c>
      <c r="DY622" t="b">
        <v>0</v>
      </c>
      <c r="DZ622" t="b">
        <v>0</v>
      </c>
      <c r="EA622" t="b">
        <v>0</v>
      </c>
      <c r="EB622" t="b">
        <v>0</v>
      </c>
      <c r="EC622" t="b">
        <v>0</v>
      </c>
      <c r="ED622" t="b">
        <v>0</v>
      </c>
      <c r="EE622" t="b">
        <v>0</v>
      </c>
      <c r="EF622" t="b">
        <v>0</v>
      </c>
      <c r="EG622" t="b" cm="1">
        <v>0</v>
      </c>
      <c r="EH622" t="b">
        <v>0</v>
      </c>
      <c r="EI622" t="b">
        <v>0</v>
      </c>
      <c r="EJ622" t="b">
        <v>0</v>
      </c>
      <c r="EK622" t="s">
        <v>1547</v>
      </c>
      <c r="EL622">
        <v>0</v>
      </c>
      <c r="EM622">
        <v>25</v>
      </c>
      <c r="EN622" t="b">
        <v>0</v>
      </c>
    </row>
    <row r="623" spans="1:144" s="119" customFormat="1" ht="15.75">
      <c r="A623"/>
      <c r="B623" t="s">
        <v>1568</v>
      </c>
      <c r="C623" t="s">
        <v>3826</v>
      </c>
      <c r="D623" t="s">
        <v>3633</v>
      </c>
      <c r="E623" t="s">
        <v>3634</v>
      </c>
      <c r="F623" t="s">
        <v>3635</v>
      </c>
      <c r="G623" t="s">
        <v>3636</v>
      </c>
      <c r="H623" t="s">
        <v>3636</v>
      </c>
      <c r="I623" t="s">
        <v>2798</v>
      </c>
      <c r="J623"/>
      <c r="K623" t="s">
        <v>902</v>
      </c>
      <c r="L623" t="s">
        <v>3190</v>
      </c>
      <c r="M623" t="s">
        <v>2007</v>
      </c>
      <c r="N623"/>
      <c r="O623" t="s">
        <v>3590</v>
      </c>
      <c r="P623" t="s">
        <v>1568</v>
      </c>
      <c r="Q623" t="s">
        <v>3591</v>
      </c>
      <c r="R623" t="s">
        <v>3592</v>
      </c>
      <c r="S623"/>
      <c r="T623"/>
      <c r="U623" t="s">
        <v>13489</v>
      </c>
      <c r="V623" t="s">
        <v>13404</v>
      </c>
      <c r="W623"/>
      <c r="X623"/>
      <c r="Y623"/>
      <c r="Z623"/>
      <c r="AA623"/>
      <c r="AB623"/>
      <c r="AC623"/>
      <c r="AD623"/>
      <c r="AE623"/>
      <c r="AF623"/>
      <c r="AG623"/>
      <c r="AH623"/>
      <c r="AI623"/>
      <c r="AJ623"/>
      <c r="AK623"/>
      <c r="AL623"/>
      <c r="AM623"/>
      <c r="AN623"/>
      <c r="AO623" s="108" t="s">
        <v>43</v>
      </c>
      <c r="AP623" t="s">
        <v>2851</v>
      </c>
      <c r="AQ623">
        <v>24</v>
      </c>
      <c r="AR623" t="e">
        <v>#N/A</v>
      </c>
      <c r="AS623" t="s">
        <v>3826</v>
      </c>
      <c r="AT623" t="e">
        <v>#N/A</v>
      </c>
      <c r="AU623" t="s">
        <v>3634</v>
      </c>
      <c r="AV623" t="s">
        <v>7393</v>
      </c>
      <c r="AW623" t="s">
        <v>7394</v>
      </c>
      <c r="AX623" t="s">
        <v>1740</v>
      </c>
      <c r="AY623" t="s">
        <v>7395</v>
      </c>
      <c r="AZ623" t="s">
        <v>3591</v>
      </c>
      <c r="BA623" t="s">
        <v>7396</v>
      </c>
      <c r="BB623" t="s">
        <v>2798</v>
      </c>
      <c r="BC623" t="s">
        <v>3190</v>
      </c>
      <c r="BD623" t="s">
        <v>8053</v>
      </c>
      <c r="BE623" t="s">
        <v>3838</v>
      </c>
      <c r="BF623">
        <v>415</v>
      </c>
      <c r="BG623">
        <v>610</v>
      </c>
      <c r="BH623">
        <v>0</v>
      </c>
      <c r="BI623" t="s">
        <v>1547</v>
      </c>
      <c r="BJ623">
        <v>0</v>
      </c>
      <c r="BK623">
        <v>0</v>
      </c>
      <c r="BL623">
        <v>415</v>
      </c>
      <c r="BM623" t="s">
        <v>7399</v>
      </c>
      <c r="BN623" t="s">
        <v>3839</v>
      </c>
      <c r="BO623" t="s">
        <v>8008</v>
      </c>
      <c r="BP623" t="e" cm="1">
        <v>#N/A</v>
      </c>
      <c r="BQ623" t="s">
        <v>1547</v>
      </c>
      <c r="BR623" t="s">
        <v>3590</v>
      </c>
      <c r="BS623">
        <v>93</v>
      </c>
      <c r="BT623" t="s">
        <v>6965</v>
      </c>
      <c r="BU623" t="s">
        <v>15660</v>
      </c>
      <c r="BV623" t="s">
        <v>3633</v>
      </c>
      <c r="BW623" t="s">
        <v>7393</v>
      </c>
      <c r="BX623" t="s">
        <v>7395</v>
      </c>
      <c r="BY623" t="s">
        <v>1744</v>
      </c>
      <c r="BZ623" t="s">
        <v>1547</v>
      </c>
      <c r="CA623" t="s">
        <v>1744</v>
      </c>
      <c r="CB623" t="s">
        <v>2007</v>
      </c>
      <c r="CC623"/>
      <c r="CD623" t="s">
        <v>998</v>
      </c>
      <c r="CE623" t="s">
        <v>2798</v>
      </c>
      <c r="CF623" t="s">
        <v>8054</v>
      </c>
      <c r="CG623" t="s">
        <v>8055</v>
      </c>
      <c r="CH623" t="s">
        <v>2798</v>
      </c>
      <c r="CI623" t="s">
        <v>1547</v>
      </c>
      <c r="CJ623" t="s">
        <v>3592</v>
      </c>
      <c r="CK623" t="s">
        <v>1568</v>
      </c>
      <c r="CL623"/>
      <c r="CM623"/>
      <c r="CN623" t="s">
        <v>13489</v>
      </c>
      <c r="CO623" t="s">
        <v>13404</v>
      </c>
      <c r="CP623" t="s">
        <v>13489</v>
      </c>
      <c r="CQ623" t="s">
        <v>13404</v>
      </c>
      <c r="CR623" t="s">
        <v>1547</v>
      </c>
      <c r="CS623">
        <v>8</v>
      </c>
      <c r="CT623" t="s">
        <v>3590</v>
      </c>
      <c r="CU623" t="s">
        <v>3590</v>
      </c>
      <c r="CV623" t="s">
        <v>3590</v>
      </c>
      <c r="CW623" t="s">
        <v>1547</v>
      </c>
      <c r="CX623" t="s">
        <v>1547</v>
      </c>
      <c r="CY623">
        <v>621</v>
      </c>
      <c r="CZ623" t="s">
        <v>8655</v>
      </c>
      <c r="DA623" t="s">
        <v>1547</v>
      </c>
      <c r="DB623" t="s">
        <v>1881</v>
      </c>
      <c r="DC623" t="s">
        <v>1882</v>
      </c>
      <c r="DD623" t="s">
        <v>3634</v>
      </c>
      <c r="DE623" t="s">
        <v>3591</v>
      </c>
      <c r="DF623" t="s">
        <v>3636</v>
      </c>
      <c r="DG623" t="s">
        <v>1547</v>
      </c>
      <c r="DH623" t="s">
        <v>1547</v>
      </c>
      <c r="DI623" t="s">
        <v>1892</v>
      </c>
      <c r="DJ623" t="e">
        <v>#N/A</v>
      </c>
      <c r="DK623"/>
      <c r="DL623" t="s">
        <v>1892</v>
      </c>
      <c r="DM623">
        <v>9</v>
      </c>
      <c r="DN623" t="s">
        <v>1883</v>
      </c>
      <c r="DO623" t="s">
        <v>1568</v>
      </c>
      <c r="DP623" t="b">
        <v>1</v>
      </c>
      <c r="DQ623" t="b">
        <v>0</v>
      </c>
      <c r="DR623" t="b">
        <v>0</v>
      </c>
      <c r="DS623" t="b">
        <v>0</v>
      </c>
      <c r="DT623" t="b">
        <v>0</v>
      </c>
      <c r="DU623" t="b">
        <v>0</v>
      </c>
      <c r="DV623" t="b">
        <v>0</v>
      </c>
      <c r="DW623">
        <v>0</v>
      </c>
      <c r="DX623" t="b">
        <v>0</v>
      </c>
      <c r="DY623" t="b">
        <v>0</v>
      </c>
      <c r="DZ623" t="b">
        <v>0</v>
      </c>
      <c r="EA623" t="b">
        <v>0</v>
      </c>
      <c r="EB623" t="b">
        <v>0</v>
      </c>
      <c r="EC623" t="b">
        <v>0</v>
      </c>
      <c r="ED623" t="b">
        <v>0</v>
      </c>
      <c r="EE623" t="b">
        <v>0</v>
      </c>
      <c r="EF623" t="b">
        <v>0</v>
      </c>
      <c r="EG623" t="b" cm="1">
        <v>0</v>
      </c>
      <c r="EH623" t="b">
        <v>0</v>
      </c>
      <c r="EI623" t="b">
        <v>0</v>
      </c>
      <c r="EJ623" t="b">
        <v>0</v>
      </c>
      <c r="EK623" t="s">
        <v>1547</v>
      </c>
      <c r="EL623">
        <v>0</v>
      </c>
      <c r="EM623">
        <v>25</v>
      </c>
      <c r="EN623" t="b">
        <v>0</v>
      </c>
    </row>
    <row r="624" spans="1:144" ht="15.75">
      <c r="A624"/>
      <c r="B624" t="s">
        <v>1568</v>
      </c>
      <c r="C624" t="s">
        <v>3826</v>
      </c>
      <c r="D624" t="s">
        <v>3841</v>
      </c>
      <c r="E624" t="s">
        <v>3842</v>
      </c>
      <c r="F624"/>
      <c r="G624" t="s">
        <v>3589</v>
      </c>
      <c r="H624" t="s">
        <v>3589</v>
      </c>
      <c r="I624" t="s">
        <v>1244</v>
      </c>
      <c r="J624"/>
      <c r="K624" t="s">
        <v>3589</v>
      </c>
      <c r="L624" t="s">
        <v>3190</v>
      </c>
      <c r="M624" t="s">
        <v>3589</v>
      </c>
      <c r="N624" t="s">
        <v>3589</v>
      </c>
      <c r="O624" t="s">
        <v>3590</v>
      </c>
      <c r="P624" t="s">
        <v>1568</v>
      </c>
      <c r="Q624" t="s">
        <v>3591</v>
      </c>
      <c r="R624" t="s">
        <v>3592</v>
      </c>
      <c r="S624"/>
      <c r="T624"/>
      <c r="U624" t="s">
        <v>13490</v>
      </c>
      <c r="V624"/>
      <c r="W624"/>
      <c r="X624"/>
      <c r="Y624"/>
      <c r="Z624"/>
      <c r="AA624"/>
      <c r="AB624"/>
      <c r="AC624"/>
      <c r="AD624"/>
      <c r="AE624"/>
      <c r="AF624"/>
      <c r="AG624"/>
      <c r="AH624"/>
      <c r="AI624"/>
      <c r="AJ624"/>
      <c r="AK624"/>
      <c r="AL624"/>
      <c r="AM624"/>
      <c r="AN624"/>
      <c r="AO624" s="108" t="s">
        <v>43</v>
      </c>
      <c r="AP624" t="s">
        <v>2851</v>
      </c>
      <c r="AQ624">
        <v>25</v>
      </c>
      <c r="AR624" t="e">
        <v>#N/A</v>
      </c>
      <c r="AS624" t="s">
        <v>3826</v>
      </c>
      <c r="AT624" t="e">
        <v>#N/A</v>
      </c>
      <c r="AU624" t="s">
        <v>3842</v>
      </c>
      <c r="AV624" t="s">
        <v>8057</v>
      </c>
      <c r="AW624" t="s">
        <v>1744</v>
      </c>
      <c r="AX624" t="s">
        <v>1740</v>
      </c>
      <c r="AY624" t="s">
        <v>7292</v>
      </c>
      <c r="AZ624" t="s">
        <v>3591</v>
      </c>
      <c r="BA624" t="s">
        <v>8058</v>
      </c>
      <c r="BB624" t="s">
        <v>1244</v>
      </c>
      <c r="BC624" t="s">
        <v>3190</v>
      </c>
      <c r="BD624" t="s">
        <v>8059</v>
      </c>
      <c r="BE624" t="s">
        <v>3841</v>
      </c>
      <c r="BF624">
        <v>624</v>
      </c>
      <c r="BG624">
        <v>0</v>
      </c>
      <c r="BH624" t="e">
        <v>#N/A</v>
      </c>
      <c r="BI624" t="s">
        <v>1547</v>
      </c>
      <c r="BJ624">
        <v>0</v>
      </c>
      <c r="BK624">
        <v>0</v>
      </c>
      <c r="BL624">
        <v>0</v>
      </c>
      <c r="BM624" t="s">
        <v>1547</v>
      </c>
      <c r="BN624" t="s">
        <v>1547</v>
      </c>
      <c r="BO624" t="s">
        <v>1547</v>
      </c>
      <c r="BP624" t="s" cm="1">
        <v>1547</v>
      </c>
      <c r="BQ624" t="s">
        <v>7292</v>
      </c>
      <c r="BR624" t="s">
        <v>3590</v>
      </c>
      <c r="BS624">
        <v>94</v>
      </c>
      <c r="BT624" t="s">
        <v>6970</v>
      </c>
      <c r="BU624" t="s">
        <v>15661</v>
      </c>
      <c r="BV624" t="s">
        <v>3841</v>
      </c>
      <c r="BW624" t="s">
        <v>8057</v>
      </c>
      <c r="BX624" t="s">
        <v>7292</v>
      </c>
      <c r="BY624" t="s">
        <v>7292</v>
      </c>
      <c r="BZ624" t="s">
        <v>1547</v>
      </c>
      <c r="CA624" t="s">
        <v>1744</v>
      </c>
      <c r="CB624" t="s">
        <v>1547</v>
      </c>
      <c r="CC624"/>
      <c r="CD624" t="s">
        <v>998</v>
      </c>
      <c r="CE624" t="s">
        <v>1244</v>
      </c>
      <c r="CF624" t="s">
        <v>3842</v>
      </c>
      <c r="CG624" t="s">
        <v>8057</v>
      </c>
      <c r="CH624" t="s">
        <v>1244</v>
      </c>
      <c r="CI624" t="s">
        <v>1547</v>
      </c>
      <c r="CJ624" t="s">
        <v>3592</v>
      </c>
      <c r="CK624" t="s">
        <v>1568</v>
      </c>
      <c r="CL624"/>
      <c r="CM624"/>
      <c r="CN624" t="s">
        <v>13490</v>
      </c>
      <c r="CO624" t="s">
        <v>1547</v>
      </c>
      <c r="CP624" t="s">
        <v>13490</v>
      </c>
      <c r="CQ624" t="s">
        <v>1547</v>
      </c>
      <c r="CR624" t="s">
        <v>1547</v>
      </c>
      <c r="CS624">
        <v>8</v>
      </c>
      <c r="CT624" t="s">
        <v>3590</v>
      </c>
      <c r="CU624" t="s">
        <v>3590</v>
      </c>
      <c r="CV624" t="s">
        <v>3590</v>
      </c>
      <c r="CW624" t="s">
        <v>1547</v>
      </c>
      <c r="CX624" t="s">
        <v>1547</v>
      </c>
      <c r="CY624">
        <v>622</v>
      </c>
      <c r="CZ624" t="s">
        <v>8658</v>
      </c>
      <c r="DA624" t="s">
        <v>1547</v>
      </c>
      <c r="DB624" t="s">
        <v>1881</v>
      </c>
      <c r="DC624" t="s">
        <v>1882</v>
      </c>
      <c r="DD624" t="s">
        <v>3842</v>
      </c>
      <c r="DE624" t="s">
        <v>3591</v>
      </c>
      <c r="DF624" t="s">
        <v>3589</v>
      </c>
      <c r="DG624" t="s">
        <v>1547</v>
      </c>
      <c r="DH624" t="s">
        <v>1547</v>
      </c>
      <c r="DI624" t="s">
        <v>1892</v>
      </c>
      <c r="DJ624" t="e">
        <v>#N/A</v>
      </c>
      <c r="DK624"/>
      <c r="DL624" t="s">
        <v>1892</v>
      </c>
      <c r="DM624">
        <v>9</v>
      </c>
      <c r="DN624" t="s">
        <v>1883</v>
      </c>
      <c r="DO624" t="s">
        <v>1568</v>
      </c>
      <c r="DP624" t="b">
        <v>1</v>
      </c>
      <c r="DQ624" t="b">
        <v>0</v>
      </c>
      <c r="DR624" t="b">
        <v>1</v>
      </c>
      <c r="DS624" t="b">
        <v>0</v>
      </c>
      <c r="DT624" t="b">
        <v>0</v>
      </c>
      <c r="DU624" t="b">
        <v>0</v>
      </c>
      <c r="DV624" t="b">
        <v>1</v>
      </c>
      <c r="DW624">
        <v>0</v>
      </c>
      <c r="DX624" t="b">
        <v>0</v>
      </c>
      <c r="DY624" t="b">
        <v>0</v>
      </c>
      <c r="DZ624" t="b">
        <v>0</v>
      </c>
      <c r="EA624" t="b">
        <v>0</v>
      </c>
      <c r="EB624" t="b">
        <v>0</v>
      </c>
      <c r="EC624" t="b">
        <v>0</v>
      </c>
      <c r="ED624" t="b">
        <v>0</v>
      </c>
      <c r="EE624" t="b">
        <v>0</v>
      </c>
      <c r="EF624" t="b">
        <v>0</v>
      </c>
      <c r="EG624" t="b" cm="1">
        <v>0</v>
      </c>
      <c r="EH624" t="b">
        <v>0</v>
      </c>
      <c r="EI624" t="b">
        <v>0</v>
      </c>
      <c r="EJ624" t="b">
        <v>0</v>
      </c>
      <c r="EK624" t="s">
        <v>1547</v>
      </c>
      <c r="EL624">
        <v>0</v>
      </c>
      <c r="EM624">
        <v>39</v>
      </c>
      <c r="EN624" t="b">
        <v>0</v>
      </c>
    </row>
    <row r="625" spans="1:144" ht="31.5">
      <c r="A625"/>
      <c r="B625" t="s">
        <v>1568</v>
      </c>
      <c r="C625" t="s">
        <v>3826</v>
      </c>
      <c r="D625" t="s">
        <v>1254</v>
      </c>
      <c r="E625" t="s">
        <v>1253</v>
      </c>
      <c r="F625" t="s">
        <v>1278</v>
      </c>
      <c r="G625" t="s">
        <v>3601</v>
      </c>
      <c r="H625" s="109" t="s">
        <v>3602</v>
      </c>
      <c r="I625" t="s">
        <v>2799</v>
      </c>
      <c r="J625"/>
      <c r="K625" t="s">
        <v>902</v>
      </c>
      <c r="L625" t="s">
        <v>3190</v>
      </c>
      <c r="M625" t="s">
        <v>1754</v>
      </c>
      <c r="N625"/>
      <c r="O625" t="s">
        <v>3590</v>
      </c>
      <c r="P625" t="s">
        <v>1568</v>
      </c>
      <c r="Q625" t="s">
        <v>3591</v>
      </c>
      <c r="R625" t="s">
        <v>3592</v>
      </c>
      <c r="S625"/>
      <c r="T625" t="s">
        <v>2265</v>
      </c>
      <c r="U625" t="s">
        <v>13490</v>
      </c>
      <c r="V625" t="s">
        <v>4373</v>
      </c>
      <c r="W625"/>
      <c r="X625"/>
      <c r="Y625"/>
      <c r="Z625"/>
      <c r="AA625"/>
      <c r="AB625"/>
      <c r="AC625"/>
      <c r="AD625"/>
      <c r="AE625"/>
      <c r="AF625"/>
      <c r="AG625"/>
      <c r="AH625"/>
      <c r="AI625"/>
      <c r="AJ625"/>
      <c r="AK625"/>
      <c r="AL625"/>
      <c r="AM625"/>
      <c r="AN625"/>
      <c r="AO625" s="108" t="s">
        <v>43</v>
      </c>
      <c r="AP625" t="s">
        <v>2851</v>
      </c>
      <c r="AQ625">
        <v>26</v>
      </c>
      <c r="AR625" t="e">
        <v>#N/A</v>
      </c>
      <c r="AS625" t="s">
        <v>3826</v>
      </c>
      <c r="AT625" t="e">
        <v>#N/A</v>
      </c>
      <c r="AU625" t="s">
        <v>1253</v>
      </c>
      <c r="AV625" t="s">
        <v>1766</v>
      </c>
      <c r="AW625" t="s">
        <v>1787</v>
      </c>
      <c r="AX625" t="s">
        <v>1740</v>
      </c>
      <c r="AY625" t="s">
        <v>7315</v>
      </c>
      <c r="AZ625" t="s">
        <v>3591</v>
      </c>
      <c r="BA625" t="s">
        <v>1913</v>
      </c>
      <c r="BB625" t="s">
        <v>2799</v>
      </c>
      <c r="BC625" t="s">
        <v>3190</v>
      </c>
      <c r="BD625" t="s">
        <v>7254</v>
      </c>
      <c r="BE625" t="s">
        <v>3841</v>
      </c>
      <c r="BF625">
        <v>343</v>
      </c>
      <c r="BG625">
        <v>624</v>
      </c>
      <c r="BH625">
        <v>0</v>
      </c>
      <c r="BI625" t="s">
        <v>1547</v>
      </c>
      <c r="BJ625">
        <v>0</v>
      </c>
      <c r="BK625">
        <v>0</v>
      </c>
      <c r="BL625">
        <v>515</v>
      </c>
      <c r="BM625" t="s">
        <v>1770</v>
      </c>
      <c r="BN625" t="s">
        <v>3842</v>
      </c>
      <c r="BO625" t="s">
        <v>8057</v>
      </c>
      <c r="BP625" t="e" cm="1">
        <v>#N/A</v>
      </c>
      <c r="BQ625" t="s">
        <v>1547</v>
      </c>
      <c r="BR625" t="s">
        <v>3590</v>
      </c>
      <c r="BS625">
        <v>95</v>
      </c>
      <c r="BT625" t="s">
        <v>6975</v>
      </c>
      <c r="BU625" t="s">
        <v>15662</v>
      </c>
      <c r="BV625" t="s">
        <v>1254</v>
      </c>
      <c r="BW625" t="s">
        <v>1766</v>
      </c>
      <c r="BX625" t="s">
        <v>7316</v>
      </c>
      <c r="BY625" t="s">
        <v>1744</v>
      </c>
      <c r="BZ625" t="s">
        <v>2265</v>
      </c>
      <c r="CA625" t="s">
        <v>1744</v>
      </c>
      <c r="CB625" t="s">
        <v>1754</v>
      </c>
      <c r="CC625"/>
      <c r="CD625" t="s">
        <v>998</v>
      </c>
      <c r="CE625" t="s">
        <v>2799</v>
      </c>
      <c r="CF625" t="s">
        <v>8061</v>
      </c>
      <c r="CG625" t="s">
        <v>8062</v>
      </c>
      <c r="CH625" t="s">
        <v>2799</v>
      </c>
      <c r="CI625" t="s">
        <v>1547</v>
      </c>
      <c r="CJ625" t="s">
        <v>3592</v>
      </c>
      <c r="CK625" t="s">
        <v>1568</v>
      </c>
      <c r="CL625"/>
      <c r="CM625"/>
      <c r="CN625" t="s">
        <v>13490</v>
      </c>
      <c r="CO625" t="s">
        <v>4373</v>
      </c>
      <c r="CP625" t="s">
        <v>13490</v>
      </c>
      <c r="CQ625" t="s">
        <v>4373</v>
      </c>
      <c r="CR625" t="s">
        <v>1547</v>
      </c>
      <c r="CS625">
        <v>8</v>
      </c>
      <c r="CT625" t="s">
        <v>3590</v>
      </c>
      <c r="CU625" t="s">
        <v>3590</v>
      </c>
      <c r="CV625" t="s">
        <v>1547</v>
      </c>
      <c r="CW625" t="s">
        <v>1547</v>
      </c>
      <c r="CX625" t="s">
        <v>1547</v>
      </c>
      <c r="CY625">
        <v>623</v>
      </c>
      <c r="CZ625" t="s">
        <v>8661</v>
      </c>
      <c r="DA625" t="s">
        <v>1547</v>
      </c>
      <c r="DB625" t="s">
        <v>1881</v>
      </c>
      <c r="DC625" t="s">
        <v>1882</v>
      </c>
      <c r="DD625" t="s">
        <v>1253</v>
      </c>
      <c r="DE625" t="s">
        <v>3591</v>
      </c>
      <c r="DF625" t="s">
        <v>3601</v>
      </c>
      <c r="DG625" t="s">
        <v>2265</v>
      </c>
      <c r="DH625" t="s">
        <v>2265</v>
      </c>
      <c r="DI625" t="s">
        <v>7306</v>
      </c>
      <c r="DJ625" t="e">
        <v>#N/A</v>
      </c>
      <c r="DK625"/>
      <c r="DL625" t="s">
        <v>7306</v>
      </c>
      <c r="DM625">
        <v>9</v>
      </c>
      <c r="DN625" t="s">
        <v>1883</v>
      </c>
      <c r="DO625" t="s">
        <v>1568</v>
      </c>
      <c r="DP625" t="b">
        <v>1</v>
      </c>
      <c r="DQ625" t="b">
        <v>0</v>
      </c>
      <c r="DR625" t="b">
        <v>0</v>
      </c>
      <c r="DS625" t="b">
        <v>0</v>
      </c>
      <c r="DT625" t="b">
        <v>0</v>
      </c>
      <c r="DU625" t="b">
        <v>0</v>
      </c>
      <c r="DV625" t="b">
        <v>0</v>
      </c>
      <c r="DW625">
        <v>0</v>
      </c>
      <c r="DX625" t="b">
        <v>0</v>
      </c>
      <c r="DY625" t="b">
        <v>0</v>
      </c>
      <c r="DZ625" t="b">
        <v>0</v>
      </c>
      <c r="EA625" t="b">
        <v>0</v>
      </c>
      <c r="EB625" t="b">
        <v>0</v>
      </c>
      <c r="EC625" t="b">
        <v>1</v>
      </c>
      <c r="ED625" t="b">
        <v>0</v>
      </c>
      <c r="EE625" t="b">
        <v>0</v>
      </c>
      <c r="EF625" t="b">
        <v>0</v>
      </c>
      <c r="EG625" t="b" cm="1">
        <v>0</v>
      </c>
      <c r="EH625" t="b">
        <v>0</v>
      </c>
      <c r="EI625" t="b">
        <v>0</v>
      </c>
      <c r="EJ625" t="b">
        <v>1</v>
      </c>
      <c r="EK625" t="s">
        <v>5327</v>
      </c>
      <c r="EL625">
        <v>0</v>
      </c>
      <c r="EM625">
        <v>7</v>
      </c>
      <c r="EN625" t="b">
        <v>0</v>
      </c>
    </row>
    <row r="626" spans="1:144" ht="15.75">
      <c r="A626"/>
      <c r="B626" t="s">
        <v>1568</v>
      </c>
      <c r="C626" t="s">
        <v>3826</v>
      </c>
      <c r="D626" t="s">
        <v>1249</v>
      </c>
      <c r="E626" t="s">
        <v>1248</v>
      </c>
      <c r="F626" t="s">
        <v>1245</v>
      </c>
      <c r="G626" t="s">
        <v>3603</v>
      </c>
      <c r="H626" t="s">
        <v>3604</v>
      </c>
      <c r="I626" t="s">
        <v>2799</v>
      </c>
      <c r="J626"/>
      <c r="K626" t="s">
        <v>902</v>
      </c>
      <c r="L626" t="s">
        <v>3190</v>
      </c>
      <c r="M626" t="s">
        <v>1754</v>
      </c>
      <c r="N626"/>
      <c r="O626" t="s">
        <v>3590</v>
      </c>
      <c r="P626" t="s">
        <v>1568</v>
      </c>
      <c r="Q626" t="s">
        <v>3591</v>
      </c>
      <c r="R626" t="s">
        <v>3592</v>
      </c>
      <c r="S626"/>
      <c r="T626" t="s">
        <v>2265</v>
      </c>
      <c r="U626" t="s">
        <v>13490</v>
      </c>
      <c r="V626" t="s">
        <v>13126</v>
      </c>
      <c r="W626"/>
      <c r="X626"/>
      <c r="Y626"/>
      <c r="Z626"/>
      <c r="AA626"/>
      <c r="AB626"/>
      <c r="AC626"/>
      <c r="AD626"/>
      <c r="AE626"/>
      <c r="AF626"/>
      <c r="AG626"/>
      <c r="AH626"/>
      <c r="AI626"/>
      <c r="AJ626"/>
      <c r="AK626"/>
      <c r="AL626"/>
      <c r="AM626"/>
      <c r="AN626"/>
      <c r="AO626" s="108" t="s">
        <v>43</v>
      </c>
      <c r="AP626" t="s">
        <v>2851</v>
      </c>
      <c r="AQ626">
        <v>27</v>
      </c>
      <c r="AR626" t="e">
        <v>#N/A</v>
      </c>
      <c r="AS626" t="s">
        <v>3826</v>
      </c>
      <c r="AT626" t="e">
        <v>#N/A</v>
      </c>
      <c r="AU626" t="s">
        <v>1248</v>
      </c>
      <c r="AV626" t="s">
        <v>1751</v>
      </c>
      <c r="AW626" t="s">
        <v>1741</v>
      </c>
      <c r="AX626" t="s">
        <v>1740</v>
      </c>
      <c r="AY626" t="s">
        <v>7320</v>
      </c>
      <c r="AZ626" t="s">
        <v>3591</v>
      </c>
      <c r="BA626" t="s">
        <v>1896</v>
      </c>
      <c r="BB626" t="s">
        <v>2799</v>
      </c>
      <c r="BC626" t="s">
        <v>3190</v>
      </c>
      <c r="BD626" t="s">
        <v>5682</v>
      </c>
      <c r="BE626" t="s">
        <v>3841</v>
      </c>
      <c r="BF626">
        <v>4</v>
      </c>
      <c r="BG626">
        <v>624</v>
      </c>
      <c r="BH626">
        <v>0</v>
      </c>
      <c r="BI626" t="s">
        <v>1547</v>
      </c>
      <c r="BJ626">
        <v>0</v>
      </c>
      <c r="BK626">
        <v>0</v>
      </c>
      <c r="BL626">
        <v>4</v>
      </c>
      <c r="BM626" t="s">
        <v>1750</v>
      </c>
      <c r="BN626" t="s">
        <v>3842</v>
      </c>
      <c r="BO626" t="s">
        <v>8057</v>
      </c>
      <c r="BP626" t="e" cm="1">
        <v>#N/A</v>
      </c>
      <c r="BQ626" t="s">
        <v>1547</v>
      </c>
      <c r="BR626" t="s">
        <v>3590</v>
      </c>
      <c r="BS626">
        <v>96</v>
      </c>
      <c r="BT626" t="s">
        <v>6983</v>
      </c>
      <c r="BU626" t="s">
        <v>15663</v>
      </c>
      <c r="BV626" t="s">
        <v>1249</v>
      </c>
      <c r="BW626" t="s">
        <v>1751</v>
      </c>
      <c r="BX626" t="s">
        <v>7321</v>
      </c>
      <c r="BY626" t="s">
        <v>1744</v>
      </c>
      <c r="BZ626" t="s">
        <v>2265</v>
      </c>
      <c r="CA626" t="s">
        <v>1744</v>
      </c>
      <c r="CB626" t="s">
        <v>1754</v>
      </c>
      <c r="CC626"/>
      <c r="CD626" t="s">
        <v>998</v>
      </c>
      <c r="CE626" t="s">
        <v>2799</v>
      </c>
      <c r="CF626" t="s">
        <v>8064</v>
      </c>
      <c r="CG626" t="s">
        <v>8065</v>
      </c>
      <c r="CH626" t="s">
        <v>2799</v>
      </c>
      <c r="CI626" t="s">
        <v>1547</v>
      </c>
      <c r="CJ626" t="s">
        <v>3592</v>
      </c>
      <c r="CK626" t="s">
        <v>1568</v>
      </c>
      <c r="CL626"/>
      <c r="CM626"/>
      <c r="CN626" t="s">
        <v>13490</v>
      </c>
      <c r="CO626" t="s">
        <v>13126</v>
      </c>
      <c r="CP626" t="s">
        <v>13490</v>
      </c>
      <c r="CQ626" t="s">
        <v>13126</v>
      </c>
      <c r="CR626" t="s">
        <v>1547</v>
      </c>
      <c r="CS626">
        <v>8</v>
      </c>
      <c r="CT626" t="s">
        <v>3590</v>
      </c>
      <c r="CU626" t="s">
        <v>3590</v>
      </c>
      <c r="CV626" t="s">
        <v>1547</v>
      </c>
      <c r="CW626" t="s">
        <v>1547</v>
      </c>
      <c r="CX626" t="s">
        <v>1547</v>
      </c>
      <c r="CY626">
        <v>624</v>
      </c>
      <c r="CZ626" t="s">
        <v>8664</v>
      </c>
      <c r="DA626" t="s">
        <v>1547</v>
      </c>
      <c r="DB626" t="s">
        <v>1881</v>
      </c>
      <c r="DC626" t="s">
        <v>1882</v>
      </c>
      <c r="DD626" t="s">
        <v>1248</v>
      </c>
      <c r="DE626" t="s">
        <v>3591</v>
      </c>
      <c r="DF626" t="s">
        <v>3603</v>
      </c>
      <c r="DG626" t="s">
        <v>2265</v>
      </c>
      <c r="DH626" t="s">
        <v>2265</v>
      </c>
      <c r="DI626" t="s">
        <v>7306</v>
      </c>
      <c r="DJ626" t="e">
        <v>#N/A</v>
      </c>
      <c r="DK626"/>
      <c r="DL626" t="s">
        <v>7306</v>
      </c>
      <c r="DM626">
        <v>9</v>
      </c>
      <c r="DN626" t="s">
        <v>1883</v>
      </c>
      <c r="DO626" t="s">
        <v>1568</v>
      </c>
      <c r="DP626" t="b">
        <v>1</v>
      </c>
      <c r="DQ626" t="b">
        <v>0</v>
      </c>
      <c r="DR626" t="b">
        <v>0</v>
      </c>
      <c r="DS626" t="b">
        <v>0</v>
      </c>
      <c r="DT626" t="b">
        <v>0</v>
      </c>
      <c r="DU626" t="b">
        <v>0</v>
      </c>
      <c r="DV626" t="b">
        <v>0</v>
      </c>
      <c r="DW626">
        <v>0</v>
      </c>
      <c r="DX626" t="b">
        <v>0</v>
      </c>
      <c r="DY626" t="b">
        <v>0</v>
      </c>
      <c r="DZ626" t="b">
        <v>0</v>
      </c>
      <c r="EA626" t="b">
        <v>0</v>
      </c>
      <c r="EB626" t="b">
        <v>0</v>
      </c>
      <c r="EC626" t="b">
        <v>0</v>
      </c>
      <c r="ED626" t="b">
        <v>0</v>
      </c>
      <c r="EE626" t="b">
        <v>0</v>
      </c>
      <c r="EF626" t="b">
        <v>0</v>
      </c>
      <c r="EG626" t="b" cm="1">
        <v>0</v>
      </c>
      <c r="EH626" t="b">
        <v>0</v>
      </c>
      <c r="EI626" t="b">
        <v>0</v>
      </c>
      <c r="EJ626" t="b">
        <v>0</v>
      </c>
      <c r="EK626" t="s">
        <v>1547</v>
      </c>
      <c r="EL626">
        <v>0</v>
      </c>
      <c r="EM626">
        <v>7</v>
      </c>
      <c r="EN626" t="b">
        <v>0</v>
      </c>
    </row>
    <row r="627" spans="1:144" ht="15.75">
      <c r="A627"/>
      <c r="B627" t="s">
        <v>1568</v>
      </c>
      <c r="C627" t="s">
        <v>3826</v>
      </c>
      <c r="D627" t="s">
        <v>3843</v>
      </c>
      <c r="E627" t="s">
        <v>3844</v>
      </c>
      <c r="F627" t="s">
        <v>1883</v>
      </c>
      <c r="G627" t="s">
        <v>3845</v>
      </c>
      <c r="H627" t="s">
        <v>3845</v>
      </c>
      <c r="I627" t="s">
        <v>2799</v>
      </c>
      <c r="J627" t="s">
        <v>3846</v>
      </c>
      <c r="K627" t="s">
        <v>3847</v>
      </c>
      <c r="L627" t="s">
        <v>3190</v>
      </c>
      <c r="M627" t="s">
        <v>1779</v>
      </c>
      <c r="N627"/>
      <c r="O627" t="s">
        <v>3590</v>
      </c>
      <c r="P627" t="s">
        <v>1568</v>
      </c>
      <c r="Q627" t="s">
        <v>3591</v>
      </c>
      <c r="R627" t="s">
        <v>3592</v>
      </c>
      <c r="S627"/>
      <c r="T627" t="s">
        <v>2265</v>
      </c>
      <c r="U627" t="s">
        <v>13490</v>
      </c>
      <c r="V627" t="s">
        <v>13491</v>
      </c>
      <c r="W627"/>
      <c r="X627"/>
      <c r="Y627"/>
      <c r="Z627"/>
      <c r="AA627"/>
      <c r="AB627"/>
      <c r="AC627"/>
      <c r="AD627"/>
      <c r="AE627"/>
      <c r="AF627"/>
      <c r="AG627"/>
      <c r="AH627"/>
      <c r="AI627"/>
      <c r="AJ627"/>
      <c r="AK627"/>
      <c r="AL627"/>
      <c r="AM627"/>
      <c r="AN627"/>
      <c r="AO627" s="108" t="s">
        <v>43</v>
      </c>
      <c r="AP627" t="s">
        <v>2851</v>
      </c>
      <c r="AQ627">
        <v>28</v>
      </c>
      <c r="AR627" t="e">
        <v>#N/A</v>
      </c>
      <c r="AS627" t="s">
        <v>3826</v>
      </c>
      <c r="AT627" t="e">
        <v>#N/A</v>
      </c>
      <c r="AU627" t="s">
        <v>3844</v>
      </c>
      <c r="AV627" t="s">
        <v>8067</v>
      </c>
      <c r="AW627" t="s">
        <v>8068</v>
      </c>
      <c r="AX627" t="s">
        <v>1740</v>
      </c>
      <c r="AY627" t="s">
        <v>8069</v>
      </c>
      <c r="AZ627" t="s">
        <v>3591</v>
      </c>
      <c r="BA627" t="s">
        <v>8070</v>
      </c>
      <c r="BB627" t="s">
        <v>2799</v>
      </c>
      <c r="BC627" t="s">
        <v>3190</v>
      </c>
      <c r="BD627" t="s">
        <v>8071</v>
      </c>
      <c r="BE627" t="s">
        <v>3841</v>
      </c>
      <c r="BF627">
        <v>627</v>
      </c>
      <c r="BG627">
        <v>624</v>
      </c>
      <c r="BH627" t="e">
        <v>#N/A</v>
      </c>
      <c r="BI627" t="s">
        <v>1547</v>
      </c>
      <c r="BJ627">
        <v>0</v>
      </c>
      <c r="BK627" t="e" cm="1">
        <v>#N/A</v>
      </c>
      <c r="BL627" t="e" cm="1">
        <v>#N/A</v>
      </c>
      <c r="BM627" t="s">
        <v>3846</v>
      </c>
      <c r="BN627" t="s">
        <v>3842</v>
      </c>
      <c r="BO627" t="s">
        <v>8057</v>
      </c>
      <c r="BP627" t="e" cm="1">
        <v>#N/A</v>
      </c>
      <c r="BQ627" t="s">
        <v>7640</v>
      </c>
      <c r="BR627" t="s">
        <v>3590</v>
      </c>
      <c r="BS627">
        <v>97</v>
      </c>
      <c r="BT627" t="s">
        <v>6985</v>
      </c>
      <c r="BU627" t="s">
        <v>15664</v>
      </c>
      <c r="BV627" t="s">
        <v>3843</v>
      </c>
      <c r="BW627" t="s">
        <v>8067</v>
      </c>
      <c r="BX627" t="s">
        <v>8069</v>
      </c>
      <c r="BY627" t="s">
        <v>1744</v>
      </c>
      <c r="BZ627" t="s">
        <v>2265</v>
      </c>
      <c r="CA627" t="s">
        <v>1744</v>
      </c>
      <c r="CB627" t="s">
        <v>1779</v>
      </c>
      <c r="CC627"/>
      <c r="CD627" t="s">
        <v>998</v>
      </c>
      <c r="CE627" t="s">
        <v>2799</v>
      </c>
      <c r="CF627" t="s">
        <v>8072</v>
      </c>
      <c r="CG627" t="s">
        <v>8073</v>
      </c>
      <c r="CH627" t="s">
        <v>2799</v>
      </c>
      <c r="CI627" t="s">
        <v>1547</v>
      </c>
      <c r="CJ627" t="s">
        <v>3592</v>
      </c>
      <c r="CK627" t="s">
        <v>1568</v>
      </c>
      <c r="CL627"/>
      <c r="CM627"/>
      <c r="CN627" t="s">
        <v>13490</v>
      </c>
      <c r="CO627" t="s">
        <v>13491</v>
      </c>
      <c r="CP627" t="s">
        <v>13490</v>
      </c>
      <c r="CQ627" t="s">
        <v>13491</v>
      </c>
      <c r="CR627" t="s">
        <v>1547</v>
      </c>
      <c r="CS627">
        <v>8</v>
      </c>
      <c r="CT627" t="s">
        <v>3590</v>
      </c>
      <c r="CU627" t="s">
        <v>3590</v>
      </c>
      <c r="CV627" t="e">
        <v>#N/A</v>
      </c>
      <c r="CW627" t="s">
        <v>1547</v>
      </c>
      <c r="CX627" t="s">
        <v>1547</v>
      </c>
      <c r="CY627">
        <v>625</v>
      </c>
      <c r="CZ627" t="s">
        <v>8667</v>
      </c>
      <c r="DA627" t="s">
        <v>1547</v>
      </c>
      <c r="DB627" t="s">
        <v>1881</v>
      </c>
      <c r="DC627" t="s">
        <v>1882</v>
      </c>
      <c r="DD627" t="s">
        <v>3844</v>
      </c>
      <c r="DE627" t="s">
        <v>3591</v>
      </c>
      <c r="DF627" t="s">
        <v>3845</v>
      </c>
      <c r="DG627" t="s">
        <v>2265</v>
      </c>
      <c r="DH627" t="s">
        <v>2265</v>
      </c>
      <c r="DI627" t="s">
        <v>7306</v>
      </c>
      <c r="DJ627" t="e">
        <v>#N/A</v>
      </c>
      <c r="DK627"/>
      <c r="DL627" t="s">
        <v>7306</v>
      </c>
      <c r="DM627">
        <v>9</v>
      </c>
      <c r="DN627" t="s">
        <v>1883</v>
      </c>
      <c r="DO627" t="s">
        <v>1568</v>
      </c>
      <c r="DP627" t="b">
        <v>1</v>
      </c>
      <c r="DQ627" t="b">
        <v>0</v>
      </c>
      <c r="DR627" t="b">
        <v>1</v>
      </c>
      <c r="DS627" t="b">
        <v>0</v>
      </c>
      <c r="DT627" t="b">
        <v>0</v>
      </c>
      <c r="DU627" t="b">
        <v>0</v>
      </c>
      <c r="DV627" t="b">
        <v>0</v>
      </c>
      <c r="DW627">
        <v>0</v>
      </c>
      <c r="DX627" t="b">
        <v>0</v>
      </c>
      <c r="DY627" t="b">
        <v>0</v>
      </c>
      <c r="DZ627" t="b">
        <v>0</v>
      </c>
      <c r="EA627" t="b">
        <v>0</v>
      </c>
      <c r="EB627" t="b">
        <v>0</v>
      </c>
      <c r="EC627" t="b">
        <v>1</v>
      </c>
      <c r="ED627" t="b">
        <v>0</v>
      </c>
      <c r="EE627" t="b">
        <v>0</v>
      </c>
      <c r="EF627" t="b">
        <v>0</v>
      </c>
      <c r="EG627" t="b" cm="1">
        <v>1</v>
      </c>
      <c r="EH627" t="b">
        <v>0</v>
      </c>
      <c r="EI627" t="b">
        <v>0</v>
      </c>
      <c r="EJ627" t="b">
        <v>1</v>
      </c>
      <c r="EK627" t="s">
        <v>5981</v>
      </c>
      <c r="EL627">
        <v>1</v>
      </c>
      <c r="EM627">
        <v>13</v>
      </c>
      <c r="EN627" t="b">
        <v>0</v>
      </c>
    </row>
    <row r="628" spans="1:144" ht="47.25">
      <c r="A628"/>
      <c r="B628" t="s">
        <v>1568</v>
      </c>
      <c r="C628" t="s">
        <v>3826</v>
      </c>
      <c r="D628" t="s">
        <v>3598</v>
      </c>
      <c r="E628" t="s">
        <v>3599</v>
      </c>
      <c r="F628" t="s">
        <v>2000</v>
      </c>
      <c r="G628" t="s">
        <v>3599</v>
      </c>
      <c r="H628" s="109" t="s">
        <v>3600</v>
      </c>
      <c r="I628" t="s">
        <v>2799</v>
      </c>
      <c r="J628"/>
      <c r="K628" t="s">
        <v>902</v>
      </c>
      <c r="L628" t="s">
        <v>3190</v>
      </c>
      <c r="M628" t="s">
        <v>1754</v>
      </c>
      <c r="N628"/>
      <c r="O628" t="s">
        <v>3590</v>
      </c>
      <c r="P628" t="s">
        <v>1568</v>
      </c>
      <c r="Q628" t="s">
        <v>3591</v>
      </c>
      <c r="R628" t="s">
        <v>3592</v>
      </c>
      <c r="S628"/>
      <c r="T628" t="s">
        <v>2265</v>
      </c>
      <c r="U628" t="s">
        <v>13490</v>
      </c>
      <c r="V628" t="s">
        <v>13399</v>
      </c>
      <c r="W628"/>
      <c r="X628"/>
      <c r="Y628"/>
      <c r="Z628"/>
      <c r="AA628"/>
      <c r="AB628"/>
      <c r="AC628"/>
      <c r="AD628"/>
      <c r="AE628"/>
      <c r="AF628"/>
      <c r="AG628"/>
      <c r="AH628"/>
      <c r="AI628"/>
      <c r="AJ628"/>
      <c r="AK628"/>
      <c r="AL628"/>
      <c r="AM628"/>
      <c r="AN628"/>
      <c r="AO628" s="108" t="s">
        <v>43</v>
      </c>
      <c r="AP628" t="s">
        <v>2851</v>
      </c>
      <c r="AQ628">
        <v>29</v>
      </c>
      <c r="AR628" t="e">
        <v>#N/A</v>
      </c>
      <c r="AS628" t="s">
        <v>3826</v>
      </c>
      <c r="AT628" t="e">
        <v>#N/A</v>
      </c>
      <c r="AU628" t="s">
        <v>3599</v>
      </c>
      <c r="AV628" t="s">
        <v>7308</v>
      </c>
      <c r="AW628" t="s">
        <v>6431</v>
      </c>
      <c r="AX628" t="s">
        <v>1740</v>
      </c>
      <c r="AY628" t="s">
        <v>7308</v>
      </c>
      <c r="AZ628" t="s">
        <v>3591</v>
      </c>
      <c r="BA628" t="s">
        <v>7309</v>
      </c>
      <c r="BB628" t="s">
        <v>2799</v>
      </c>
      <c r="BC628" t="s">
        <v>3190</v>
      </c>
      <c r="BD628" t="s">
        <v>7985</v>
      </c>
      <c r="BE628" t="s">
        <v>3841</v>
      </c>
      <c r="BF628">
        <v>405</v>
      </c>
      <c r="BG628">
        <v>624</v>
      </c>
      <c r="BH628">
        <v>0</v>
      </c>
      <c r="BI628" t="s">
        <v>1547</v>
      </c>
      <c r="BJ628">
        <v>0</v>
      </c>
      <c r="BK628">
        <v>0</v>
      </c>
      <c r="BL628">
        <v>405</v>
      </c>
      <c r="BM628" t="s">
        <v>7313</v>
      </c>
      <c r="BN628" t="s">
        <v>3842</v>
      </c>
      <c r="BO628" t="s">
        <v>8057</v>
      </c>
      <c r="BP628" t="e" cm="1">
        <v>#N/A</v>
      </c>
      <c r="BQ628" t="s">
        <v>1547</v>
      </c>
      <c r="BR628" t="s">
        <v>3590</v>
      </c>
      <c r="BS628">
        <v>98</v>
      </c>
      <c r="BT628" t="s">
        <v>6990</v>
      </c>
      <c r="BU628" t="s">
        <v>15665</v>
      </c>
      <c r="BV628" t="s">
        <v>3598</v>
      </c>
      <c r="BW628" t="s">
        <v>7308</v>
      </c>
      <c r="BX628" t="s">
        <v>7311</v>
      </c>
      <c r="BY628" t="s">
        <v>1744</v>
      </c>
      <c r="BZ628" t="s">
        <v>2265</v>
      </c>
      <c r="CA628" t="s">
        <v>1744</v>
      </c>
      <c r="CB628" t="s">
        <v>1754</v>
      </c>
      <c r="CC628"/>
      <c r="CD628" t="s">
        <v>998</v>
      </c>
      <c r="CE628" t="s">
        <v>2799</v>
      </c>
      <c r="CF628" t="s">
        <v>8075</v>
      </c>
      <c r="CG628" t="s">
        <v>8076</v>
      </c>
      <c r="CH628" t="s">
        <v>2799</v>
      </c>
      <c r="CI628" t="s">
        <v>1547</v>
      </c>
      <c r="CJ628" t="s">
        <v>3592</v>
      </c>
      <c r="CK628" t="s">
        <v>1568</v>
      </c>
      <c r="CL628"/>
      <c r="CM628"/>
      <c r="CN628" t="s">
        <v>13490</v>
      </c>
      <c r="CO628" t="s">
        <v>13399</v>
      </c>
      <c r="CP628" t="s">
        <v>13490</v>
      </c>
      <c r="CQ628" t="s">
        <v>13399</v>
      </c>
      <c r="CR628" t="s">
        <v>1547</v>
      </c>
      <c r="CS628">
        <v>8</v>
      </c>
      <c r="CT628" t="s">
        <v>3590</v>
      </c>
      <c r="CU628" t="s">
        <v>3590</v>
      </c>
      <c r="CV628" t="s">
        <v>3590</v>
      </c>
      <c r="CW628" t="s">
        <v>1547</v>
      </c>
      <c r="CX628" t="s">
        <v>1547</v>
      </c>
      <c r="CY628">
        <v>626</v>
      </c>
      <c r="CZ628" t="s">
        <v>8670</v>
      </c>
      <c r="DA628" t="s">
        <v>1547</v>
      </c>
      <c r="DB628" t="s">
        <v>1881</v>
      </c>
      <c r="DC628" t="s">
        <v>1882</v>
      </c>
      <c r="DD628" t="s">
        <v>3599</v>
      </c>
      <c r="DE628" t="s">
        <v>3591</v>
      </c>
      <c r="DF628" t="s">
        <v>3599</v>
      </c>
      <c r="DG628" t="s">
        <v>2265</v>
      </c>
      <c r="DH628" t="s">
        <v>2265</v>
      </c>
      <c r="DI628" t="s">
        <v>7306</v>
      </c>
      <c r="DJ628" t="e">
        <v>#N/A</v>
      </c>
      <c r="DK628"/>
      <c r="DL628" t="s">
        <v>7306</v>
      </c>
      <c r="DM628">
        <v>9</v>
      </c>
      <c r="DN628" t="s">
        <v>1883</v>
      </c>
      <c r="DO628" t="s">
        <v>1568</v>
      </c>
      <c r="DP628" t="b">
        <v>1</v>
      </c>
      <c r="DQ628" t="b">
        <v>0</v>
      </c>
      <c r="DR628" t="b">
        <v>0</v>
      </c>
      <c r="DS628" t="b">
        <v>0</v>
      </c>
      <c r="DT628" t="b">
        <v>0</v>
      </c>
      <c r="DU628" t="b">
        <v>0</v>
      </c>
      <c r="DV628" t="b">
        <v>0</v>
      </c>
      <c r="DW628">
        <v>0</v>
      </c>
      <c r="DX628" t="b">
        <v>0</v>
      </c>
      <c r="DY628" t="b">
        <v>0</v>
      </c>
      <c r="DZ628" t="b">
        <v>0</v>
      </c>
      <c r="EA628" t="b">
        <v>0</v>
      </c>
      <c r="EB628" t="b">
        <v>0</v>
      </c>
      <c r="EC628" t="b">
        <v>0</v>
      </c>
      <c r="ED628" t="b">
        <v>0</v>
      </c>
      <c r="EE628" t="b">
        <v>0</v>
      </c>
      <c r="EF628" t="b">
        <v>0</v>
      </c>
      <c r="EG628" t="b" cm="1">
        <v>0</v>
      </c>
      <c r="EH628" t="b">
        <v>0</v>
      </c>
      <c r="EI628" t="b">
        <v>0</v>
      </c>
      <c r="EJ628" t="b">
        <v>0</v>
      </c>
      <c r="EK628" t="s">
        <v>1547</v>
      </c>
      <c r="EL628">
        <v>0</v>
      </c>
      <c r="EM628">
        <v>19</v>
      </c>
      <c r="EN628" t="b">
        <v>0</v>
      </c>
    </row>
    <row r="629" spans="1:144" ht="63">
      <c r="A629"/>
      <c r="B629" t="s">
        <v>1568</v>
      </c>
      <c r="C629" t="s">
        <v>3826</v>
      </c>
      <c r="D629" t="s">
        <v>3610</v>
      </c>
      <c r="E629" t="s">
        <v>3610</v>
      </c>
      <c r="F629" t="s">
        <v>1261</v>
      </c>
      <c r="G629" t="s">
        <v>3611</v>
      </c>
      <c r="H629" s="109" t="s">
        <v>3612</v>
      </c>
      <c r="I629" t="s">
        <v>2799</v>
      </c>
      <c r="J629"/>
      <c r="K629" t="s">
        <v>902</v>
      </c>
      <c r="L629" t="s">
        <v>3190</v>
      </c>
      <c r="M629" t="s">
        <v>1754</v>
      </c>
      <c r="N629"/>
      <c r="O629" t="s">
        <v>3590</v>
      </c>
      <c r="P629" t="s">
        <v>1568</v>
      </c>
      <c r="Q629" t="s">
        <v>3591</v>
      </c>
      <c r="R629" t="s">
        <v>3592</v>
      </c>
      <c r="S629"/>
      <c r="T629" t="s">
        <v>2265</v>
      </c>
      <c r="U629" t="s">
        <v>13490</v>
      </c>
      <c r="V629" t="s">
        <v>4370</v>
      </c>
      <c r="W629"/>
      <c r="X629"/>
      <c r="Y629"/>
      <c r="Z629"/>
      <c r="AA629"/>
      <c r="AB629"/>
      <c r="AC629"/>
      <c r="AD629"/>
      <c r="AE629"/>
      <c r="AF629"/>
      <c r="AG629"/>
      <c r="AH629"/>
      <c r="AI629"/>
      <c r="AJ629"/>
      <c r="AK629"/>
      <c r="AL629"/>
      <c r="AM629"/>
      <c r="AN629"/>
      <c r="AO629" s="108" t="s">
        <v>43</v>
      </c>
      <c r="AP629" t="s">
        <v>2851</v>
      </c>
      <c r="AQ629">
        <v>30</v>
      </c>
      <c r="AR629" t="e">
        <v>#N/A</v>
      </c>
      <c r="AS629" t="s">
        <v>3826</v>
      </c>
      <c r="AT629" t="e">
        <v>#N/A</v>
      </c>
      <c r="AU629" t="s">
        <v>3610</v>
      </c>
      <c r="AV629" t="s">
        <v>7338</v>
      </c>
      <c r="AW629" t="s">
        <v>1758</v>
      </c>
      <c r="AX629" t="s">
        <v>1740</v>
      </c>
      <c r="AY629" t="s">
        <v>7339</v>
      </c>
      <c r="AZ629" t="s">
        <v>3591</v>
      </c>
      <c r="BA629" t="s">
        <v>7340</v>
      </c>
      <c r="BB629" t="s">
        <v>2799</v>
      </c>
      <c r="BC629" t="s">
        <v>3190</v>
      </c>
      <c r="BD629" t="s">
        <v>8024</v>
      </c>
      <c r="BE629" t="s">
        <v>3841</v>
      </c>
      <c r="BF629">
        <v>409</v>
      </c>
      <c r="BG629">
        <v>624</v>
      </c>
      <c r="BH629">
        <v>0</v>
      </c>
      <c r="BI629" t="s">
        <v>1547</v>
      </c>
      <c r="BJ629">
        <v>0</v>
      </c>
      <c r="BK629">
        <v>0</v>
      </c>
      <c r="BL629">
        <v>1155</v>
      </c>
      <c r="BM629" t="s">
        <v>7342</v>
      </c>
      <c r="BN629" t="s">
        <v>3842</v>
      </c>
      <c r="BO629" t="s">
        <v>8057</v>
      </c>
      <c r="BP629" t="e" cm="1">
        <v>#N/A</v>
      </c>
      <c r="BQ629" t="s">
        <v>1547</v>
      </c>
      <c r="BR629" t="s">
        <v>3590</v>
      </c>
      <c r="BS629">
        <v>99</v>
      </c>
      <c r="BT629" t="s">
        <v>6995</v>
      </c>
      <c r="BU629" t="s">
        <v>15666</v>
      </c>
      <c r="BV629" t="s">
        <v>3610</v>
      </c>
      <c r="BW629" t="s">
        <v>7338</v>
      </c>
      <c r="BX629" t="s">
        <v>7343</v>
      </c>
      <c r="BY629" t="s">
        <v>1744</v>
      </c>
      <c r="BZ629" t="s">
        <v>2265</v>
      </c>
      <c r="CA629" t="s">
        <v>1744</v>
      </c>
      <c r="CB629" t="s">
        <v>1754</v>
      </c>
      <c r="CC629"/>
      <c r="CD629" t="s">
        <v>998</v>
      </c>
      <c r="CE629" t="s">
        <v>2799</v>
      </c>
      <c r="CF629" t="s">
        <v>8078</v>
      </c>
      <c r="CG629" t="s">
        <v>8079</v>
      </c>
      <c r="CH629" t="s">
        <v>2799</v>
      </c>
      <c r="CI629" t="s">
        <v>1547</v>
      </c>
      <c r="CJ629" t="s">
        <v>3592</v>
      </c>
      <c r="CK629" t="s">
        <v>1568</v>
      </c>
      <c r="CL629"/>
      <c r="CM629"/>
      <c r="CN629" t="s">
        <v>13490</v>
      </c>
      <c r="CO629" t="s">
        <v>4370</v>
      </c>
      <c r="CP629" t="s">
        <v>13490</v>
      </c>
      <c r="CQ629" t="s">
        <v>4370</v>
      </c>
      <c r="CR629" t="s">
        <v>1547</v>
      </c>
      <c r="CS629">
        <v>8</v>
      </c>
      <c r="CT629" t="s">
        <v>3590</v>
      </c>
      <c r="CU629" t="s">
        <v>3590</v>
      </c>
      <c r="CV629" t="s">
        <v>1547</v>
      </c>
      <c r="CW629" t="s">
        <v>1547</v>
      </c>
      <c r="CX629" t="s">
        <v>1547</v>
      </c>
      <c r="CY629">
        <v>627</v>
      </c>
      <c r="CZ629" t="s">
        <v>8675</v>
      </c>
      <c r="DA629" t="s">
        <v>1547</v>
      </c>
      <c r="DB629" t="s">
        <v>1881</v>
      </c>
      <c r="DC629" t="s">
        <v>1882</v>
      </c>
      <c r="DD629" t="s">
        <v>3610</v>
      </c>
      <c r="DE629" t="s">
        <v>3591</v>
      </c>
      <c r="DF629" t="s">
        <v>3611</v>
      </c>
      <c r="DG629" t="s">
        <v>2265</v>
      </c>
      <c r="DH629" t="s">
        <v>2265</v>
      </c>
      <c r="DI629" t="s">
        <v>7306</v>
      </c>
      <c r="DJ629" t="e">
        <v>#N/A</v>
      </c>
      <c r="DK629"/>
      <c r="DL629" t="s">
        <v>7306</v>
      </c>
      <c r="DM629">
        <v>9</v>
      </c>
      <c r="DN629" t="s">
        <v>1883</v>
      </c>
      <c r="DO629" t="s">
        <v>1568</v>
      </c>
      <c r="DP629" t="b">
        <v>1</v>
      </c>
      <c r="DQ629" t="b">
        <v>0</v>
      </c>
      <c r="DR629" t="b">
        <v>0</v>
      </c>
      <c r="DS629" t="b">
        <v>0</v>
      </c>
      <c r="DT629" t="b">
        <v>0</v>
      </c>
      <c r="DU629" t="b">
        <v>0</v>
      </c>
      <c r="DV629" t="b">
        <v>0</v>
      </c>
      <c r="DW629">
        <v>0</v>
      </c>
      <c r="DX629" t="b">
        <v>0</v>
      </c>
      <c r="DY629" t="b">
        <v>0</v>
      </c>
      <c r="DZ629" t="b">
        <v>0</v>
      </c>
      <c r="EA629" t="b">
        <v>0</v>
      </c>
      <c r="EB629" t="b">
        <v>0</v>
      </c>
      <c r="EC629" t="b">
        <v>0</v>
      </c>
      <c r="ED629" t="b">
        <v>0</v>
      </c>
      <c r="EE629" t="b">
        <v>0</v>
      </c>
      <c r="EF629" t="b">
        <v>0</v>
      </c>
      <c r="EG629" t="b" cm="1">
        <v>1</v>
      </c>
      <c r="EH629" t="b">
        <v>0</v>
      </c>
      <c r="EI629" t="b">
        <v>0</v>
      </c>
      <c r="EJ629" t="b">
        <v>1</v>
      </c>
      <c r="EK629" t="s">
        <v>5887</v>
      </c>
      <c r="EL629">
        <v>1</v>
      </c>
      <c r="EM629">
        <v>6</v>
      </c>
      <c r="EN629" t="b">
        <v>0</v>
      </c>
    </row>
    <row r="630" spans="1:144" ht="15.75">
      <c r="A630"/>
      <c r="B630" t="s">
        <v>1568</v>
      </c>
      <c r="C630" t="s">
        <v>3826</v>
      </c>
      <c r="D630" t="s">
        <v>3605</v>
      </c>
      <c r="E630" t="s">
        <v>3606</v>
      </c>
      <c r="F630" t="s">
        <v>3607</v>
      </c>
      <c r="G630" t="s">
        <v>3608</v>
      </c>
      <c r="H630" t="s">
        <v>3609</v>
      </c>
      <c r="I630" t="s">
        <v>2799</v>
      </c>
      <c r="J630"/>
      <c r="K630" t="s">
        <v>902</v>
      </c>
      <c r="L630" t="s">
        <v>3190</v>
      </c>
      <c r="M630" t="s">
        <v>1754</v>
      </c>
      <c r="N630"/>
      <c r="O630" t="s">
        <v>3590</v>
      </c>
      <c r="P630" t="s">
        <v>1568</v>
      </c>
      <c r="Q630" t="s">
        <v>3591</v>
      </c>
      <c r="R630" t="s">
        <v>3592</v>
      </c>
      <c r="S630"/>
      <c r="T630" t="s">
        <v>2265</v>
      </c>
      <c r="U630" t="s">
        <v>13490</v>
      </c>
      <c r="V630" t="s">
        <v>13400</v>
      </c>
      <c r="W630"/>
      <c r="X630"/>
      <c r="Y630"/>
      <c r="Z630"/>
      <c r="AA630"/>
      <c r="AB630"/>
      <c r="AC630"/>
      <c r="AD630"/>
      <c r="AE630"/>
      <c r="AF630"/>
      <c r="AG630"/>
      <c r="AH630"/>
      <c r="AI630"/>
      <c r="AJ630"/>
      <c r="AK630"/>
      <c r="AL630"/>
      <c r="AM630"/>
      <c r="AN630"/>
      <c r="AO630" s="108" t="s">
        <v>43</v>
      </c>
      <c r="AP630" t="s">
        <v>2851</v>
      </c>
      <c r="AQ630">
        <v>31</v>
      </c>
      <c r="AR630" t="e">
        <v>#N/A</v>
      </c>
      <c r="AS630" t="s">
        <v>3826</v>
      </c>
      <c r="AT630" t="e">
        <v>#N/A</v>
      </c>
      <c r="AU630" t="s">
        <v>3606</v>
      </c>
      <c r="AV630" t="s">
        <v>7326</v>
      </c>
      <c r="AW630" t="s">
        <v>7327</v>
      </c>
      <c r="AX630" t="s">
        <v>1740</v>
      </c>
      <c r="AY630" t="s">
        <v>7328</v>
      </c>
      <c r="AZ630" t="s">
        <v>3591</v>
      </c>
      <c r="BA630" t="s">
        <v>7329</v>
      </c>
      <c r="BB630" t="s">
        <v>2799</v>
      </c>
      <c r="BC630" t="s">
        <v>3190</v>
      </c>
      <c r="BD630" t="s">
        <v>8081</v>
      </c>
      <c r="BE630" t="s">
        <v>3841</v>
      </c>
      <c r="BF630">
        <v>408</v>
      </c>
      <c r="BG630">
        <v>624</v>
      </c>
      <c r="BH630">
        <v>0</v>
      </c>
      <c r="BI630" t="s">
        <v>1547</v>
      </c>
      <c r="BJ630">
        <v>0</v>
      </c>
      <c r="BK630">
        <v>0</v>
      </c>
      <c r="BL630">
        <v>488</v>
      </c>
      <c r="BM630" t="s">
        <v>7331</v>
      </c>
      <c r="BN630" t="s">
        <v>3842</v>
      </c>
      <c r="BO630" t="s">
        <v>8057</v>
      </c>
      <c r="BP630" t="e" cm="1">
        <v>#N/A</v>
      </c>
      <c r="BQ630" t="s">
        <v>1547</v>
      </c>
      <c r="BR630" t="s">
        <v>3590</v>
      </c>
      <c r="BS630">
        <v>100</v>
      </c>
      <c r="BT630" t="s">
        <v>7000</v>
      </c>
      <c r="BU630" t="s">
        <v>15667</v>
      </c>
      <c r="BV630" t="s">
        <v>3605</v>
      </c>
      <c r="BW630" t="s">
        <v>7326</v>
      </c>
      <c r="BX630" t="s">
        <v>7332</v>
      </c>
      <c r="BY630" t="s">
        <v>1744</v>
      </c>
      <c r="BZ630" t="s">
        <v>2265</v>
      </c>
      <c r="CA630" t="s">
        <v>1744</v>
      </c>
      <c r="CB630" t="s">
        <v>1754</v>
      </c>
      <c r="CC630"/>
      <c r="CD630" t="s">
        <v>998</v>
      </c>
      <c r="CE630" t="s">
        <v>2799</v>
      </c>
      <c r="CF630" t="s">
        <v>8082</v>
      </c>
      <c r="CG630" t="s">
        <v>8083</v>
      </c>
      <c r="CH630" t="s">
        <v>2799</v>
      </c>
      <c r="CI630" t="s">
        <v>1547</v>
      </c>
      <c r="CJ630" t="s">
        <v>3592</v>
      </c>
      <c r="CK630" t="s">
        <v>1568</v>
      </c>
      <c r="CL630"/>
      <c r="CM630"/>
      <c r="CN630" t="s">
        <v>13490</v>
      </c>
      <c r="CO630" t="s">
        <v>13400</v>
      </c>
      <c r="CP630" t="s">
        <v>13490</v>
      </c>
      <c r="CQ630" t="s">
        <v>13400</v>
      </c>
      <c r="CR630" t="s">
        <v>1547</v>
      </c>
      <c r="CS630">
        <v>8</v>
      </c>
      <c r="CT630" t="s">
        <v>3590</v>
      </c>
      <c r="CU630" t="s">
        <v>3590</v>
      </c>
      <c r="CV630" t="s">
        <v>7335</v>
      </c>
      <c r="CW630" t="s">
        <v>1547</v>
      </c>
      <c r="CX630" t="s">
        <v>1547</v>
      </c>
      <c r="CY630">
        <v>628</v>
      </c>
      <c r="CZ630" t="s">
        <v>8679</v>
      </c>
      <c r="DA630" t="s">
        <v>1547</v>
      </c>
      <c r="DB630" t="s">
        <v>1881</v>
      </c>
      <c r="DC630" t="s">
        <v>1882</v>
      </c>
      <c r="DD630" t="s">
        <v>3606</v>
      </c>
      <c r="DE630" t="s">
        <v>3591</v>
      </c>
      <c r="DF630" t="s">
        <v>3608</v>
      </c>
      <c r="DG630" t="s">
        <v>2265</v>
      </c>
      <c r="DH630" t="s">
        <v>2265</v>
      </c>
      <c r="DI630" t="s">
        <v>7306</v>
      </c>
      <c r="DJ630" t="e">
        <v>#N/A</v>
      </c>
      <c r="DK630"/>
      <c r="DL630" t="s">
        <v>7306</v>
      </c>
      <c r="DM630">
        <v>9</v>
      </c>
      <c r="DN630" t="s">
        <v>1883</v>
      </c>
      <c r="DO630" t="s">
        <v>1568</v>
      </c>
      <c r="DP630" t="b">
        <v>1</v>
      </c>
      <c r="DQ630" t="b">
        <v>0</v>
      </c>
      <c r="DR630" t="b">
        <v>0</v>
      </c>
      <c r="DS630" t="b">
        <v>0</v>
      </c>
      <c r="DT630" t="b">
        <v>0</v>
      </c>
      <c r="DU630" t="b">
        <v>0</v>
      </c>
      <c r="DV630" t="b">
        <v>0</v>
      </c>
      <c r="DW630">
        <v>0</v>
      </c>
      <c r="DX630" t="b">
        <v>0</v>
      </c>
      <c r="DY630" t="b">
        <v>0</v>
      </c>
      <c r="DZ630" t="b">
        <v>0</v>
      </c>
      <c r="EA630" t="b">
        <v>0</v>
      </c>
      <c r="EB630" t="b">
        <v>1</v>
      </c>
      <c r="EC630" t="b">
        <v>1</v>
      </c>
      <c r="ED630" t="b">
        <v>1</v>
      </c>
      <c r="EE630" t="b">
        <v>0</v>
      </c>
      <c r="EF630" t="b">
        <v>0</v>
      </c>
      <c r="EG630" t="b" cm="1">
        <v>0</v>
      </c>
      <c r="EH630" t="b">
        <v>0</v>
      </c>
      <c r="EI630" t="b">
        <v>0</v>
      </c>
      <c r="EJ630" t="b">
        <v>1</v>
      </c>
      <c r="EK630" t="s">
        <v>14489</v>
      </c>
      <c r="EL630">
        <v>0</v>
      </c>
      <c r="EM630">
        <v>4</v>
      </c>
      <c r="EN630" t="b">
        <v>0</v>
      </c>
    </row>
    <row r="631" spans="1:144" ht="15.75">
      <c r="A631"/>
      <c r="B631" t="s">
        <v>1568</v>
      </c>
      <c r="C631" t="s">
        <v>3826</v>
      </c>
      <c r="D631" t="s">
        <v>3613</v>
      </c>
      <c r="E631" t="s">
        <v>3614</v>
      </c>
      <c r="F631" t="s">
        <v>3615</v>
      </c>
      <c r="G631" t="s">
        <v>3614</v>
      </c>
      <c r="H631" t="s">
        <v>3616</v>
      </c>
      <c r="I631" t="s">
        <v>2799</v>
      </c>
      <c r="J631"/>
      <c r="K631" t="s">
        <v>902</v>
      </c>
      <c r="L631" t="s">
        <v>3190</v>
      </c>
      <c r="M631" t="s">
        <v>1749</v>
      </c>
      <c r="N631"/>
      <c r="O631" t="s">
        <v>3590</v>
      </c>
      <c r="P631" t="s">
        <v>1568</v>
      </c>
      <c r="Q631" t="s">
        <v>3591</v>
      </c>
      <c r="R631" t="s">
        <v>3592</v>
      </c>
      <c r="S631"/>
      <c r="T631" t="s">
        <v>2265</v>
      </c>
      <c r="U631" t="s">
        <v>13490</v>
      </c>
      <c r="V631" t="s">
        <v>13401</v>
      </c>
      <c r="W631"/>
      <c r="X631"/>
      <c r="Y631"/>
      <c r="Z631"/>
      <c r="AA631"/>
      <c r="AB631"/>
      <c r="AC631"/>
      <c r="AD631"/>
      <c r="AE631"/>
      <c r="AF631"/>
      <c r="AG631"/>
      <c r="AH631"/>
      <c r="AI631"/>
      <c r="AJ631"/>
      <c r="AK631"/>
      <c r="AL631"/>
      <c r="AM631"/>
      <c r="AN631"/>
      <c r="AO631" s="108" t="s">
        <v>43</v>
      </c>
      <c r="AP631" t="s">
        <v>2851</v>
      </c>
      <c r="AQ631">
        <v>32</v>
      </c>
      <c r="AR631" t="e">
        <v>#N/A</v>
      </c>
      <c r="AS631" t="s">
        <v>3826</v>
      </c>
      <c r="AT631" t="e">
        <v>#N/A</v>
      </c>
      <c r="AU631" t="s">
        <v>3614</v>
      </c>
      <c r="AV631" t="s">
        <v>7348</v>
      </c>
      <c r="AW631" t="s">
        <v>7349</v>
      </c>
      <c r="AX631" t="s">
        <v>1740</v>
      </c>
      <c r="AY631" t="s">
        <v>7348</v>
      </c>
      <c r="AZ631" t="s">
        <v>3591</v>
      </c>
      <c r="BA631" t="s">
        <v>7350</v>
      </c>
      <c r="BB631" t="s">
        <v>2799</v>
      </c>
      <c r="BC631" t="s">
        <v>3190</v>
      </c>
      <c r="BD631" t="s">
        <v>8040</v>
      </c>
      <c r="BE631" t="s">
        <v>3841</v>
      </c>
      <c r="BF631">
        <v>410</v>
      </c>
      <c r="BG631">
        <v>624</v>
      </c>
      <c r="BH631">
        <v>0</v>
      </c>
      <c r="BI631" t="s">
        <v>1547</v>
      </c>
      <c r="BJ631">
        <v>0</v>
      </c>
      <c r="BK631">
        <v>0</v>
      </c>
      <c r="BL631">
        <v>410</v>
      </c>
      <c r="BM631" t="s">
        <v>7354</v>
      </c>
      <c r="BN631" t="s">
        <v>3842</v>
      </c>
      <c r="BO631" t="s">
        <v>8057</v>
      </c>
      <c r="BP631" t="e" cm="1">
        <v>#N/A</v>
      </c>
      <c r="BQ631" t="s">
        <v>1547</v>
      </c>
      <c r="BR631" t="s">
        <v>3590</v>
      </c>
      <c r="BS631">
        <v>101</v>
      </c>
      <c r="BT631" t="s">
        <v>7005</v>
      </c>
      <c r="BU631" t="s">
        <v>15668</v>
      </c>
      <c r="BV631" t="s">
        <v>3613</v>
      </c>
      <c r="BW631" t="s">
        <v>7348</v>
      </c>
      <c r="BX631" t="s">
        <v>7352</v>
      </c>
      <c r="BY631" t="s">
        <v>1744</v>
      </c>
      <c r="BZ631" t="s">
        <v>2265</v>
      </c>
      <c r="CA631" t="s">
        <v>1744</v>
      </c>
      <c r="CB631" t="s">
        <v>1749</v>
      </c>
      <c r="CC631"/>
      <c r="CD631" t="s">
        <v>998</v>
      </c>
      <c r="CE631" t="s">
        <v>2799</v>
      </c>
      <c r="CF631" t="s">
        <v>8085</v>
      </c>
      <c r="CG631" t="s">
        <v>8086</v>
      </c>
      <c r="CH631" t="s">
        <v>2799</v>
      </c>
      <c r="CI631" t="s">
        <v>1547</v>
      </c>
      <c r="CJ631" t="s">
        <v>3592</v>
      </c>
      <c r="CK631" t="s">
        <v>1568</v>
      </c>
      <c r="CL631"/>
      <c r="CM631"/>
      <c r="CN631" t="s">
        <v>13490</v>
      </c>
      <c r="CO631" t="s">
        <v>13401</v>
      </c>
      <c r="CP631" t="s">
        <v>13490</v>
      </c>
      <c r="CQ631" t="s">
        <v>13401</v>
      </c>
      <c r="CR631" t="s">
        <v>1547</v>
      </c>
      <c r="CS631">
        <v>8</v>
      </c>
      <c r="CT631" t="s">
        <v>3590</v>
      </c>
      <c r="CU631" t="s">
        <v>3590</v>
      </c>
      <c r="CV631" t="s">
        <v>3590</v>
      </c>
      <c r="CW631" t="s">
        <v>1547</v>
      </c>
      <c r="CX631" t="s">
        <v>1547</v>
      </c>
      <c r="CY631">
        <v>629</v>
      </c>
      <c r="CZ631" t="s">
        <v>8683</v>
      </c>
      <c r="DA631" t="s">
        <v>1547</v>
      </c>
      <c r="DB631" t="s">
        <v>1881</v>
      </c>
      <c r="DC631" t="s">
        <v>1882</v>
      </c>
      <c r="DD631" t="s">
        <v>3614</v>
      </c>
      <c r="DE631" t="s">
        <v>3591</v>
      </c>
      <c r="DF631" t="s">
        <v>3614</v>
      </c>
      <c r="DG631" t="s">
        <v>2265</v>
      </c>
      <c r="DH631" t="s">
        <v>2265</v>
      </c>
      <c r="DI631" t="s">
        <v>7306</v>
      </c>
      <c r="DJ631" t="e">
        <v>#N/A</v>
      </c>
      <c r="DK631"/>
      <c r="DL631" t="s">
        <v>7306</v>
      </c>
      <c r="DM631">
        <v>9</v>
      </c>
      <c r="DN631" t="s">
        <v>1883</v>
      </c>
      <c r="DO631" t="s">
        <v>1568</v>
      </c>
      <c r="DP631" t="b">
        <v>1</v>
      </c>
      <c r="DQ631" t="b">
        <v>0</v>
      </c>
      <c r="DR631" t="b">
        <v>0</v>
      </c>
      <c r="DS631" t="b">
        <v>0</v>
      </c>
      <c r="DT631" t="b">
        <v>0</v>
      </c>
      <c r="DU631" t="b">
        <v>0</v>
      </c>
      <c r="DV631" t="b">
        <v>0</v>
      </c>
      <c r="DW631">
        <v>0</v>
      </c>
      <c r="DX631" t="b">
        <v>0</v>
      </c>
      <c r="DY631" t="b">
        <v>0</v>
      </c>
      <c r="DZ631" t="b">
        <v>0</v>
      </c>
      <c r="EA631" t="b">
        <v>0</v>
      </c>
      <c r="EB631" t="b">
        <v>0</v>
      </c>
      <c r="EC631" t="b">
        <v>0</v>
      </c>
      <c r="ED631" t="b">
        <v>0</v>
      </c>
      <c r="EE631" t="b">
        <v>0</v>
      </c>
      <c r="EF631" t="b">
        <v>0</v>
      </c>
      <c r="EG631" t="b" cm="1">
        <v>0</v>
      </c>
      <c r="EH631" t="b">
        <v>0</v>
      </c>
      <c r="EI631" t="b">
        <v>0</v>
      </c>
      <c r="EJ631" t="b">
        <v>0</v>
      </c>
      <c r="EK631" t="s">
        <v>1547</v>
      </c>
      <c r="EL631">
        <v>0</v>
      </c>
      <c r="EM631">
        <v>24</v>
      </c>
      <c r="EN631" t="b">
        <v>0</v>
      </c>
    </row>
    <row r="632" spans="1:144" ht="47.25">
      <c r="A632"/>
      <c r="B632" t="s">
        <v>1568</v>
      </c>
      <c r="C632" t="s">
        <v>3826</v>
      </c>
      <c r="D632" t="s">
        <v>3617</v>
      </c>
      <c r="E632" t="s">
        <v>3618</v>
      </c>
      <c r="F632" t="s">
        <v>3674</v>
      </c>
      <c r="G632" t="s">
        <v>3835</v>
      </c>
      <c r="H632" s="109" t="s">
        <v>3836</v>
      </c>
      <c r="I632" t="s">
        <v>2799</v>
      </c>
      <c r="J632"/>
      <c r="K632" t="s">
        <v>902</v>
      </c>
      <c r="L632" t="s">
        <v>3190</v>
      </c>
      <c r="M632" t="s">
        <v>1749</v>
      </c>
      <c r="N632"/>
      <c r="O632" t="s">
        <v>3590</v>
      </c>
      <c r="P632" t="s">
        <v>1568</v>
      </c>
      <c r="Q632" t="s">
        <v>3591</v>
      </c>
      <c r="R632" t="s">
        <v>3592</v>
      </c>
      <c r="S632"/>
      <c r="T632" t="s">
        <v>2265</v>
      </c>
      <c r="U632" t="s">
        <v>13490</v>
      </c>
      <c r="V632" t="s">
        <v>13402</v>
      </c>
      <c r="W632"/>
      <c r="X632"/>
      <c r="Y632"/>
      <c r="Z632"/>
      <c r="AA632"/>
      <c r="AB632"/>
      <c r="AC632"/>
      <c r="AD632"/>
      <c r="AE632"/>
      <c r="AF632"/>
      <c r="AG632"/>
      <c r="AH632"/>
      <c r="AI632"/>
      <c r="AJ632"/>
      <c r="AK632"/>
      <c r="AL632"/>
      <c r="AM632"/>
      <c r="AN632"/>
      <c r="AO632" s="108" t="s">
        <v>43</v>
      </c>
      <c r="AP632" t="s">
        <v>2851</v>
      </c>
      <c r="AQ632">
        <v>33</v>
      </c>
      <c r="AR632" t="e">
        <v>#N/A</v>
      </c>
      <c r="AS632" t="s">
        <v>3826</v>
      </c>
      <c r="AT632" t="e">
        <v>#N/A</v>
      </c>
      <c r="AU632" t="s">
        <v>3618</v>
      </c>
      <c r="AV632" t="s">
        <v>7357</v>
      </c>
      <c r="AW632" t="s">
        <v>7507</v>
      </c>
      <c r="AX632" t="s">
        <v>1740</v>
      </c>
      <c r="AY632" t="s">
        <v>7989</v>
      </c>
      <c r="AZ632" t="s">
        <v>3591</v>
      </c>
      <c r="BA632" t="s">
        <v>7359</v>
      </c>
      <c r="BB632" t="s">
        <v>2799</v>
      </c>
      <c r="BC632" t="s">
        <v>3190</v>
      </c>
      <c r="BD632" t="s">
        <v>7990</v>
      </c>
      <c r="BE632" t="s">
        <v>3841</v>
      </c>
      <c r="BF632">
        <v>411</v>
      </c>
      <c r="BG632">
        <v>624</v>
      </c>
      <c r="BH632">
        <v>0</v>
      </c>
      <c r="BI632" t="s">
        <v>1547</v>
      </c>
      <c r="BJ632">
        <v>0</v>
      </c>
      <c r="BK632">
        <v>0</v>
      </c>
      <c r="BL632">
        <v>411</v>
      </c>
      <c r="BM632" t="s">
        <v>7363</v>
      </c>
      <c r="BN632" t="s">
        <v>3842</v>
      </c>
      <c r="BO632" t="s">
        <v>8057</v>
      </c>
      <c r="BP632" t="e" cm="1">
        <v>#N/A</v>
      </c>
      <c r="BQ632" t="s">
        <v>1547</v>
      </c>
      <c r="BR632" t="s">
        <v>3590</v>
      </c>
      <c r="BS632">
        <v>102</v>
      </c>
      <c r="BT632" t="s">
        <v>7010</v>
      </c>
      <c r="BU632" t="s">
        <v>15669</v>
      </c>
      <c r="BV632" t="s">
        <v>3617</v>
      </c>
      <c r="BW632" t="s">
        <v>7357</v>
      </c>
      <c r="BX632" t="s">
        <v>7991</v>
      </c>
      <c r="BY632" t="s">
        <v>1744</v>
      </c>
      <c r="BZ632" t="s">
        <v>2265</v>
      </c>
      <c r="CA632" t="s">
        <v>1744</v>
      </c>
      <c r="CB632" t="s">
        <v>1749</v>
      </c>
      <c r="CC632"/>
      <c r="CD632" t="s">
        <v>998</v>
      </c>
      <c r="CE632" t="s">
        <v>2799</v>
      </c>
      <c r="CF632" t="s">
        <v>8088</v>
      </c>
      <c r="CG632" t="s">
        <v>8089</v>
      </c>
      <c r="CH632" t="s">
        <v>2799</v>
      </c>
      <c r="CI632" t="s">
        <v>1547</v>
      </c>
      <c r="CJ632" t="s">
        <v>3592</v>
      </c>
      <c r="CK632" t="s">
        <v>1568</v>
      </c>
      <c r="CL632"/>
      <c r="CM632"/>
      <c r="CN632" t="s">
        <v>13490</v>
      </c>
      <c r="CO632" t="s">
        <v>13402</v>
      </c>
      <c r="CP632" t="s">
        <v>13490</v>
      </c>
      <c r="CQ632" t="s">
        <v>13402</v>
      </c>
      <c r="CR632" t="s">
        <v>1547</v>
      </c>
      <c r="CS632">
        <v>8</v>
      </c>
      <c r="CT632" t="s">
        <v>3590</v>
      </c>
      <c r="CU632" t="s">
        <v>3590</v>
      </c>
      <c r="CV632" t="s">
        <v>3590</v>
      </c>
      <c r="CW632" t="s">
        <v>1547</v>
      </c>
      <c r="CX632" t="s">
        <v>1547</v>
      </c>
      <c r="CY632">
        <v>630</v>
      </c>
      <c r="CZ632" t="s">
        <v>8689</v>
      </c>
      <c r="DA632" t="s">
        <v>1547</v>
      </c>
      <c r="DB632" t="s">
        <v>1881</v>
      </c>
      <c r="DC632" t="s">
        <v>1882</v>
      </c>
      <c r="DD632" t="s">
        <v>3618</v>
      </c>
      <c r="DE632" t="s">
        <v>3591</v>
      </c>
      <c r="DF632" t="s">
        <v>3835</v>
      </c>
      <c r="DG632" t="s">
        <v>2265</v>
      </c>
      <c r="DH632" t="s">
        <v>2265</v>
      </c>
      <c r="DI632" t="s">
        <v>7306</v>
      </c>
      <c r="DJ632" t="e">
        <v>#N/A</v>
      </c>
      <c r="DK632"/>
      <c r="DL632" t="s">
        <v>7306</v>
      </c>
      <c r="DM632">
        <v>9</v>
      </c>
      <c r="DN632" t="s">
        <v>1883</v>
      </c>
      <c r="DO632" t="s">
        <v>1568</v>
      </c>
      <c r="DP632" t="b">
        <v>1</v>
      </c>
      <c r="DQ632" t="b">
        <v>0</v>
      </c>
      <c r="DR632" t="b">
        <v>0</v>
      </c>
      <c r="DS632" t="b">
        <v>0</v>
      </c>
      <c r="DT632" t="b">
        <v>0</v>
      </c>
      <c r="DU632" t="b">
        <v>0</v>
      </c>
      <c r="DV632" t="b">
        <v>0</v>
      </c>
      <c r="DW632">
        <v>0</v>
      </c>
      <c r="DX632" t="b">
        <v>0</v>
      </c>
      <c r="DY632" t="b">
        <v>0</v>
      </c>
      <c r="DZ632" t="b">
        <v>0</v>
      </c>
      <c r="EA632" t="b">
        <v>0</v>
      </c>
      <c r="EB632" t="b">
        <v>0</v>
      </c>
      <c r="EC632" t="b">
        <v>0</v>
      </c>
      <c r="ED632" t="b">
        <v>0</v>
      </c>
      <c r="EE632" t="b">
        <v>0</v>
      </c>
      <c r="EF632" t="b">
        <v>0</v>
      </c>
      <c r="EG632" t="b" cm="1">
        <v>0</v>
      </c>
      <c r="EH632" t="b">
        <v>0</v>
      </c>
      <c r="EI632" t="b">
        <v>0</v>
      </c>
      <c r="EJ632" t="b">
        <v>0</v>
      </c>
      <c r="EK632" t="s">
        <v>1547</v>
      </c>
      <c r="EL632">
        <v>0</v>
      </c>
      <c r="EM632">
        <v>15</v>
      </c>
      <c r="EN632" t="b">
        <v>0</v>
      </c>
    </row>
    <row r="633" spans="1:144" ht="15.75">
      <c r="A633"/>
      <c r="B633" t="s">
        <v>1568</v>
      </c>
      <c r="C633" t="s">
        <v>3826</v>
      </c>
      <c r="D633" t="s">
        <v>3624</v>
      </c>
      <c r="E633" t="s">
        <v>3625</v>
      </c>
      <c r="F633" t="s">
        <v>3625</v>
      </c>
      <c r="G633" t="s">
        <v>3626</v>
      </c>
      <c r="H633" t="s">
        <v>3837</v>
      </c>
      <c r="I633" t="s">
        <v>2798</v>
      </c>
      <c r="J633"/>
      <c r="K633" t="s">
        <v>902</v>
      </c>
      <c r="L633" t="s">
        <v>3190</v>
      </c>
      <c r="M633" t="s">
        <v>2001</v>
      </c>
      <c r="N633"/>
      <c r="O633" t="s">
        <v>3590</v>
      </c>
      <c r="P633" t="s">
        <v>1568</v>
      </c>
      <c r="Q633" t="s">
        <v>3591</v>
      </c>
      <c r="R633" t="s">
        <v>3592</v>
      </c>
      <c r="S633"/>
      <c r="T633" t="s">
        <v>2265</v>
      </c>
      <c r="U633" t="s">
        <v>13490</v>
      </c>
      <c r="V633" t="s">
        <v>13345</v>
      </c>
      <c r="W633"/>
      <c r="X633"/>
      <c r="Y633"/>
      <c r="Z633"/>
      <c r="AA633"/>
      <c r="AB633"/>
      <c r="AC633"/>
      <c r="AD633"/>
      <c r="AE633"/>
      <c r="AF633"/>
      <c r="AG633"/>
      <c r="AH633"/>
      <c r="AI633"/>
      <c r="AJ633"/>
      <c r="AK633"/>
      <c r="AL633"/>
      <c r="AM633"/>
      <c r="AN633"/>
      <c r="AO633" s="108" t="s">
        <v>43</v>
      </c>
      <c r="AP633" t="s">
        <v>2851</v>
      </c>
      <c r="AQ633">
        <v>34</v>
      </c>
      <c r="AR633" t="e">
        <v>#N/A</v>
      </c>
      <c r="AS633" t="s">
        <v>3826</v>
      </c>
      <c r="AT633" t="e">
        <v>#N/A</v>
      </c>
      <c r="AU633" t="s">
        <v>3625</v>
      </c>
      <c r="AV633" t="s">
        <v>7374</v>
      </c>
      <c r="AW633" t="s">
        <v>7374</v>
      </c>
      <c r="AX633" t="s">
        <v>1740</v>
      </c>
      <c r="AY633" t="s">
        <v>7375</v>
      </c>
      <c r="AZ633" t="s">
        <v>3591</v>
      </c>
      <c r="BA633" t="s">
        <v>7376</v>
      </c>
      <c r="BB633" t="s">
        <v>2798</v>
      </c>
      <c r="BC633" t="s">
        <v>3190</v>
      </c>
      <c r="BD633" t="s">
        <v>7995</v>
      </c>
      <c r="BE633" t="s">
        <v>3841</v>
      </c>
      <c r="BF633">
        <v>366</v>
      </c>
      <c r="BG633">
        <v>624</v>
      </c>
      <c r="BH633">
        <v>0</v>
      </c>
      <c r="BI633" t="s">
        <v>1547</v>
      </c>
      <c r="BJ633">
        <v>0</v>
      </c>
      <c r="BK633">
        <v>0</v>
      </c>
      <c r="BL633">
        <v>413</v>
      </c>
      <c r="BM633" t="s">
        <v>7380</v>
      </c>
      <c r="BN633" t="s">
        <v>3842</v>
      </c>
      <c r="BO633" t="s">
        <v>8057</v>
      </c>
      <c r="BP633" t="e" cm="1">
        <v>#N/A</v>
      </c>
      <c r="BQ633" t="s">
        <v>1547</v>
      </c>
      <c r="BR633" t="s">
        <v>3590</v>
      </c>
      <c r="BS633">
        <v>103</v>
      </c>
      <c r="BT633" t="s">
        <v>7015</v>
      </c>
      <c r="BU633" t="s">
        <v>15670</v>
      </c>
      <c r="BV633" t="s">
        <v>3624</v>
      </c>
      <c r="BW633" t="s">
        <v>7374</v>
      </c>
      <c r="BX633" t="s">
        <v>7996</v>
      </c>
      <c r="BY633" t="s">
        <v>1744</v>
      </c>
      <c r="BZ633" t="s">
        <v>2265</v>
      </c>
      <c r="CA633" t="s">
        <v>1744</v>
      </c>
      <c r="CB633" t="s">
        <v>2001</v>
      </c>
      <c r="CC633"/>
      <c r="CD633" t="s">
        <v>998</v>
      </c>
      <c r="CE633" t="s">
        <v>2798</v>
      </c>
      <c r="CF633" t="s">
        <v>8091</v>
      </c>
      <c r="CG633" t="s">
        <v>8092</v>
      </c>
      <c r="CH633" t="s">
        <v>2798</v>
      </c>
      <c r="CI633" t="s">
        <v>1547</v>
      </c>
      <c r="CJ633" t="s">
        <v>3592</v>
      </c>
      <c r="CK633" t="s">
        <v>1568</v>
      </c>
      <c r="CL633"/>
      <c r="CM633"/>
      <c r="CN633" t="s">
        <v>13490</v>
      </c>
      <c r="CO633" t="s">
        <v>13345</v>
      </c>
      <c r="CP633" t="s">
        <v>13490</v>
      </c>
      <c r="CQ633" t="s">
        <v>13345</v>
      </c>
      <c r="CR633" t="s">
        <v>1547</v>
      </c>
      <c r="CS633">
        <v>8</v>
      </c>
      <c r="CT633" t="s">
        <v>3590</v>
      </c>
      <c r="CU633" t="s">
        <v>3590</v>
      </c>
      <c r="CV633" t="s">
        <v>3590</v>
      </c>
      <c r="CW633" t="s">
        <v>1547</v>
      </c>
      <c r="CX633" t="s">
        <v>1547</v>
      </c>
      <c r="CY633">
        <v>631</v>
      </c>
      <c r="CZ633" t="s">
        <v>8692</v>
      </c>
      <c r="DA633" t="s">
        <v>1547</v>
      </c>
      <c r="DB633" t="s">
        <v>1881</v>
      </c>
      <c r="DC633" t="s">
        <v>1882</v>
      </c>
      <c r="DD633" t="s">
        <v>3625</v>
      </c>
      <c r="DE633" t="s">
        <v>3591</v>
      </c>
      <c r="DF633" t="s">
        <v>3626</v>
      </c>
      <c r="DG633" t="s">
        <v>2265</v>
      </c>
      <c r="DH633" t="s">
        <v>2265</v>
      </c>
      <c r="DI633" t="s">
        <v>7306</v>
      </c>
      <c r="DJ633" t="e">
        <v>#N/A</v>
      </c>
      <c r="DK633"/>
      <c r="DL633" t="s">
        <v>7306</v>
      </c>
      <c r="DM633">
        <v>9</v>
      </c>
      <c r="DN633" t="s">
        <v>1883</v>
      </c>
      <c r="DO633" t="s">
        <v>1568</v>
      </c>
      <c r="DP633" t="b">
        <v>1</v>
      </c>
      <c r="DQ633" t="b">
        <v>0</v>
      </c>
      <c r="DR633" t="b">
        <v>0</v>
      </c>
      <c r="DS633" t="b">
        <v>0</v>
      </c>
      <c r="DT633" t="b">
        <v>0</v>
      </c>
      <c r="DU633" t="b">
        <v>0</v>
      </c>
      <c r="DV633" t="b">
        <v>0</v>
      </c>
      <c r="DW633">
        <v>0</v>
      </c>
      <c r="DX633" t="b">
        <v>0</v>
      </c>
      <c r="DY633" t="b">
        <v>0</v>
      </c>
      <c r="DZ633" t="b">
        <v>0</v>
      </c>
      <c r="EA633" t="b">
        <v>0</v>
      </c>
      <c r="EB633" t="b">
        <v>0</v>
      </c>
      <c r="EC633" t="b">
        <v>0</v>
      </c>
      <c r="ED633" t="b">
        <v>0</v>
      </c>
      <c r="EE633" t="b">
        <v>0</v>
      </c>
      <c r="EF633" t="b">
        <v>0</v>
      </c>
      <c r="EG633" t="b" cm="1">
        <v>0</v>
      </c>
      <c r="EH633" t="b">
        <v>0</v>
      </c>
      <c r="EI633" t="b">
        <v>0</v>
      </c>
      <c r="EJ633" t="b">
        <v>0</v>
      </c>
      <c r="EK633" t="s">
        <v>1547</v>
      </c>
      <c r="EL633">
        <v>0</v>
      </c>
      <c r="EM633">
        <v>24</v>
      </c>
      <c r="EN633" t="b">
        <v>0</v>
      </c>
    </row>
    <row r="634" spans="1:144" ht="15.75">
      <c r="A634"/>
      <c r="B634" t="s">
        <v>1568</v>
      </c>
      <c r="C634" t="s">
        <v>3826</v>
      </c>
      <c r="D634" t="s">
        <v>3675</v>
      </c>
      <c r="E634" t="s">
        <v>3676</v>
      </c>
      <c r="F634" t="s">
        <v>3676</v>
      </c>
      <c r="G634" t="s">
        <v>3848</v>
      </c>
      <c r="H634" t="s">
        <v>3849</v>
      </c>
      <c r="I634" t="s">
        <v>2798</v>
      </c>
      <c r="J634"/>
      <c r="K634" t="s">
        <v>902</v>
      </c>
      <c r="L634" t="s">
        <v>3190</v>
      </c>
      <c r="M634" t="s">
        <v>2001</v>
      </c>
      <c r="N634"/>
      <c r="O634" t="s">
        <v>3590</v>
      </c>
      <c r="P634" t="s">
        <v>1568</v>
      </c>
      <c r="Q634" t="s">
        <v>3591</v>
      </c>
      <c r="R634" t="s">
        <v>3592</v>
      </c>
      <c r="S634"/>
      <c r="T634" t="s">
        <v>3673</v>
      </c>
      <c r="U634" t="s">
        <v>13490</v>
      </c>
      <c r="V634" t="s">
        <v>13415</v>
      </c>
      <c r="W634"/>
      <c r="X634"/>
      <c r="Y634"/>
      <c r="Z634"/>
      <c r="AA634"/>
      <c r="AB634"/>
      <c r="AC634"/>
      <c r="AD634"/>
      <c r="AE634"/>
      <c r="AF634"/>
      <c r="AG634"/>
      <c r="AH634"/>
      <c r="AI634"/>
      <c r="AJ634"/>
      <c r="AK634"/>
      <c r="AL634"/>
      <c r="AM634"/>
      <c r="AN634"/>
      <c r="AO634" s="108" t="s">
        <v>43</v>
      </c>
      <c r="AP634" t="s">
        <v>2851</v>
      </c>
      <c r="AQ634">
        <v>35</v>
      </c>
      <c r="AR634" t="e">
        <v>#N/A</v>
      </c>
      <c r="AS634" t="s">
        <v>3826</v>
      </c>
      <c r="AT634" t="e">
        <v>#N/A</v>
      </c>
      <c r="AU634" t="s">
        <v>3676</v>
      </c>
      <c r="AV634" t="s">
        <v>7513</v>
      </c>
      <c r="AW634" t="s">
        <v>7513</v>
      </c>
      <c r="AX634" t="s">
        <v>1740</v>
      </c>
      <c r="AY634" t="s">
        <v>8094</v>
      </c>
      <c r="AZ634" t="s">
        <v>3591</v>
      </c>
      <c r="BA634" t="s">
        <v>7515</v>
      </c>
      <c r="BB634" t="s">
        <v>2798</v>
      </c>
      <c r="BC634" t="s">
        <v>3190</v>
      </c>
      <c r="BD634" t="s">
        <v>8000</v>
      </c>
      <c r="BE634" t="s">
        <v>3841</v>
      </c>
      <c r="BF634">
        <v>433</v>
      </c>
      <c r="BG634">
        <v>624</v>
      </c>
      <c r="BH634">
        <v>0</v>
      </c>
      <c r="BI634" t="s">
        <v>1547</v>
      </c>
      <c r="BJ634">
        <v>0</v>
      </c>
      <c r="BK634">
        <v>0</v>
      </c>
      <c r="BL634">
        <v>433</v>
      </c>
      <c r="BM634" t="s">
        <v>7519</v>
      </c>
      <c r="BN634" t="s">
        <v>3842</v>
      </c>
      <c r="BO634" t="s">
        <v>8057</v>
      </c>
      <c r="BP634" t="e" cm="1">
        <v>#N/A</v>
      </c>
      <c r="BQ634" t="s">
        <v>1547</v>
      </c>
      <c r="BR634" t="s">
        <v>3590</v>
      </c>
      <c r="BS634">
        <v>104</v>
      </c>
      <c r="BT634" t="s">
        <v>7020</v>
      </c>
      <c r="BU634" t="s">
        <v>15671</v>
      </c>
      <c r="BV634" t="s">
        <v>3675</v>
      </c>
      <c r="BW634" t="s">
        <v>7513</v>
      </c>
      <c r="BX634" t="s">
        <v>8095</v>
      </c>
      <c r="BY634" t="s">
        <v>1744</v>
      </c>
      <c r="BZ634" t="s">
        <v>3673</v>
      </c>
      <c r="CA634" t="s">
        <v>1744</v>
      </c>
      <c r="CB634" t="s">
        <v>2001</v>
      </c>
      <c r="CC634"/>
      <c r="CD634" t="s">
        <v>998</v>
      </c>
      <c r="CE634" t="s">
        <v>2798</v>
      </c>
      <c r="CF634" t="s">
        <v>8096</v>
      </c>
      <c r="CG634" t="s">
        <v>8097</v>
      </c>
      <c r="CH634" t="s">
        <v>2798</v>
      </c>
      <c r="CI634" t="s">
        <v>1547</v>
      </c>
      <c r="CJ634" t="s">
        <v>3592</v>
      </c>
      <c r="CK634" t="s">
        <v>1568</v>
      </c>
      <c r="CL634"/>
      <c r="CM634"/>
      <c r="CN634" t="s">
        <v>13490</v>
      </c>
      <c r="CO634" t="s">
        <v>13415</v>
      </c>
      <c r="CP634" t="s">
        <v>13490</v>
      </c>
      <c r="CQ634" t="s">
        <v>13415</v>
      </c>
      <c r="CR634" t="s">
        <v>1547</v>
      </c>
      <c r="CS634">
        <v>8</v>
      </c>
      <c r="CT634" t="s">
        <v>3590</v>
      </c>
      <c r="CU634" t="s">
        <v>3590</v>
      </c>
      <c r="CV634" t="s">
        <v>3590</v>
      </c>
      <c r="CW634" t="s">
        <v>1547</v>
      </c>
      <c r="CX634" t="s">
        <v>1547</v>
      </c>
      <c r="CY634">
        <v>632</v>
      </c>
      <c r="CZ634" t="s">
        <v>8695</v>
      </c>
      <c r="DA634" t="s">
        <v>1547</v>
      </c>
      <c r="DB634" t="s">
        <v>1881</v>
      </c>
      <c r="DC634" t="s">
        <v>1882</v>
      </c>
      <c r="DD634" t="s">
        <v>3676</v>
      </c>
      <c r="DE634" t="s">
        <v>3591</v>
      </c>
      <c r="DF634" t="s">
        <v>3848</v>
      </c>
      <c r="DG634" t="s">
        <v>3673</v>
      </c>
      <c r="DH634" t="s">
        <v>7485</v>
      </c>
      <c r="DI634" t="s">
        <v>7486</v>
      </c>
      <c r="DJ634" t="e">
        <v>#N/A</v>
      </c>
      <c r="DK634"/>
      <c r="DL634" t="s">
        <v>7486</v>
      </c>
      <c r="DM634">
        <v>9</v>
      </c>
      <c r="DN634" t="s">
        <v>1883</v>
      </c>
      <c r="DO634" t="s">
        <v>1568</v>
      </c>
      <c r="DP634" t="b">
        <v>1</v>
      </c>
      <c r="DQ634" t="b">
        <v>0</v>
      </c>
      <c r="DR634" t="b">
        <v>0</v>
      </c>
      <c r="DS634" t="b">
        <v>0</v>
      </c>
      <c r="DT634" t="b">
        <v>0</v>
      </c>
      <c r="DU634" t="b">
        <v>0</v>
      </c>
      <c r="DV634" t="b">
        <v>0</v>
      </c>
      <c r="DW634">
        <v>0</v>
      </c>
      <c r="DX634" t="b">
        <v>0</v>
      </c>
      <c r="DY634" t="b">
        <v>0</v>
      </c>
      <c r="DZ634" t="b">
        <v>0</v>
      </c>
      <c r="EA634" t="b">
        <v>0</v>
      </c>
      <c r="EB634" t="b">
        <v>0</v>
      </c>
      <c r="EC634" t="b">
        <v>1</v>
      </c>
      <c r="ED634" t="b">
        <v>0</v>
      </c>
      <c r="EE634" t="b">
        <v>0</v>
      </c>
      <c r="EF634" t="b">
        <v>0</v>
      </c>
      <c r="EG634" t="b" cm="1">
        <v>0</v>
      </c>
      <c r="EH634" t="b">
        <v>0</v>
      </c>
      <c r="EI634" t="b">
        <v>0</v>
      </c>
      <c r="EJ634" t="b">
        <v>1</v>
      </c>
      <c r="EK634" t="s">
        <v>5327</v>
      </c>
      <c r="EL634">
        <v>0</v>
      </c>
      <c r="EM634">
        <v>24</v>
      </c>
      <c r="EN634" t="b">
        <v>0</v>
      </c>
    </row>
    <row r="635" spans="1:144" ht="15.75">
      <c r="A635"/>
      <c r="B635" t="s">
        <v>1568</v>
      </c>
      <c r="C635" t="s">
        <v>3826</v>
      </c>
      <c r="D635" t="s">
        <v>3628</v>
      </c>
      <c r="E635" t="s">
        <v>3629</v>
      </c>
      <c r="F635" t="s">
        <v>3630</v>
      </c>
      <c r="G635" t="s">
        <v>3631</v>
      </c>
      <c r="H635" t="s">
        <v>3632</v>
      </c>
      <c r="I635" t="s">
        <v>2798</v>
      </c>
      <c r="J635"/>
      <c r="K635" t="s">
        <v>902</v>
      </c>
      <c r="L635" t="s">
        <v>3190</v>
      </c>
      <c r="M635" t="s">
        <v>2007</v>
      </c>
      <c r="N635"/>
      <c r="O635" t="s">
        <v>3590</v>
      </c>
      <c r="P635" t="s">
        <v>1568</v>
      </c>
      <c r="Q635" t="s">
        <v>3591</v>
      </c>
      <c r="R635" t="s">
        <v>3592</v>
      </c>
      <c r="S635"/>
      <c r="T635"/>
      <c r="U635" t="s">
        <v>13490</v>
      </c>
      <c r="V635" t="s">
        <v>13403</v>
      </c>
      <c r="W635"/>
      <c r="X635"/>
      <c r="Y635"/>
      <c r="Z635"/>
      <c r="AA635"/>
      <c r="AB635"/>
      <c r="AC635"/>
      <c r="AD635"/>
      <c r="AE635"/>
      <c r="AF635"/>
      <c r="AG635"/>
      <c r="AH635"/>
      <c r="AI635"/>
      <c r="AJ635"/>
      <c r="AK635"/>
      <c r="AL635"/>
      <c r="AM635"/>
      <c r="AN635"/>
      <c r="AO635" s="108" t="s">
        <v>43</v>
      </c>
      <c r="AP635" t="s">
        <v>2851</v>
      </c>
      <c r="AQ635">
        <v>36</v>
      </c>
      <c r="AR635" t="e">
        <v>#N/A</v>
      </c>
      <c r="AS635" t="s">
        <v>3826</v>
      </c>
      <c r="AT635" t="e">
        <v>#N/A</v>
      </c>
      <c r="AU635" t="s">
        <v>3629</v>
      </c>
      <c r="AV635" t="s">
        <v>7383</v>
      </c>
      <c r="AW635" t="s">
        <v>7384</v>
      </c>
      <c r="AX635" t="s">
        <v>1740</v>
      </c>
      <c r="AY635" t="s">
        <v>7385</v>
      </c>
      <c r="AZ635" t="s">
        <v>3591</v>
      </c>
      <c r="BA635" t="s">
        <v>7386</v>
      </c>
      <c r="BB635" t="s">
        <v>2798</v>
      </c>
      <c r="BC635" t="s">
        <v>3190</v>
      </c>
      <c r="BD635" t="s">
        <v>8004</v>
      </c>
      <c r="BE635" t="s">
        <v>3841</v>
      </c>
      <c r="BF635">
        <v>414</v>
      </c>
      <c r="BG635">
        <v>624</v>
      </c>
      <c r="BH635">
        <v>0</v>
      </c>
      <c r="BI635" t="s">
        <v>1547</v>
      </c>
      <c r="BJ635">
        <v>0</v>
      </c>
      <c r="BK635">
        <v>0</v>
      </c>
      <c r="BL635">
        <v>414</v>
      </c>
      <c r="BM635" t="s">
        <v>7390</v>
      </c>
      <c r="BN635" t="s">
        <v>3842</v>
      </c>
      <c r="BO635" t="s">
        <v>8057</v>
      </c>
      <c r="BP635" t="e" cm="1">
        <v>#N/A</v>
      </c>
      <c r="BQ635" t="s">
        <v>1547</v>
      </c>
      <c r="BR635" t="s">
        <v>3590</v>
      </c>
      <c r="BS635">
        <v>105</v>
      </c>
      <c r="BT635" t="s">
        <v>7026</v>
      </c>
      <c r="BU635" t="s">
        <v>15672</v>
      </c>
      <c r="BV635" t="s">
        <v>3628</v>
      </c>
      <c r="BW635" t="s">
        <v>7383</v>
      </c>
      <c r="BX635" t="s">
        <v>7388</v>
      </c>
      <c r="BY635" t="s">
        <v>1744</v>
      </c>
      <c r="BZ635" t="s">
        <v>1547</v>
      </c>
      <c r="CA635" t="s">
        <v>1744</v>
      </c>
      <c r="CB635" t="s">
        <v>2007</v>
      </c>
      <c r="CC635"/>
      <c r="CD635" t="s">
        <v>998</v>
      </c>
      <c r="CE635" t="s">
        <v>2798</v>
      </c>
      <c r="CF635" t="s">
        <v>8099</v>
      </c>
      <c r="CG635" t="s">
        <v>8100</v>
      </c>
      <c r="CH635" t="s">
        <v>2798</v>
      </c>
      <c r="CI635" t="s">
        <v>1547</v>
      </c>
      <c r="CJ635" t="s">
        <v>3592</v>
      </c>
      <c r="CK635" t="s">
        <v>1568</v>
      </c>
      <c r="CL635"/>
      <c r="CM635"/>
      <c r="CN635" t="s">
        <v>13490</v>
      </c>
      <c r="CO635" t="s">
        <v>13403</v>
      </c>
      <c r="CP635" t="s">
        <v>13490</v>
      </c>
      <c r="CQ635" t="s">
        <v>13403</v>
      </c>
      <c r="CR635" t="s">
        <v>1547</v>
      </c>
      <c r="CS635">
        <v>8</v>
      </c>
      <c r="CT635" t="s">
        <v>3590</v>
      </c>
      <c r="CU635" t="s">
        <v>3590</v>
      </c>
      <c r="CV635" t="s">
        <v>3590</v>
      </c>
      <c r="CW635" t="s">
        <v>1547</v>
      </c>
      <c r="CX635" t="s">
        <v>1547</v>
      </c>
      <c r="CY635">
        <v>633</v>
      </c>
      <c r="CZ635" t="s">
        <v>8698</v>
      </c>
      <c r="DA635" t="s">
        <v>1547</v>
      </c>
      <c r="DB635" t="s">
        <v>1881</v>
      </c>
      <c r="DC635" t="s">
        <v>1882</v>
      </c>
      <c r="DD635" t="s">
        <v>3629</v>
      </c>
      <c r="DE635" t="s">
        <v>3591</v>
      </c>
      <c r="DF635" t="s">
        <v>3631</v>
      </c>
      <c r="DG635" t="s">
        <v>1547</v>
      </c>
      <c r="DH635" t="s">
        <v>1547</v>
      </c>
      <c r="DI635" t="s">
        <v>1892</v>
      </c>
      <c r="DJ635" t="e">
        <v>#N/A</v>
      </c>
      <c r="DK635"/>
      <c r="DL635" t="s">
        <v>1892</v>
      </c>
      <c r="DM635">
        <v>9</v>
      </c>
      <c r="DN635" t="s">
        <v>1883</v>
      </c>
      <c r="DO635" t="s">
        <v>1568</v>
      </c>
      <c r="DP635" t="b">
        <v>1</v>
      </c>
      <c r="DQ635" t="b">
        <v>0</v>
      </c>
      <c r="DR635" t="b">
        <v>0</v>
      </c>
      <c r="DS635" t="b">
        <v>0</v>
      </c>
      <c r="DT635" t="b">
        <v>0</v>
      </c>
      <c r="DU635" t="b">
        <v>0</v>
      </c>
      <c r="DV635" t="b">
        <v>0</v>
      </c>
      <c r="DW635">
        <v>0</v>
      </c>
      <c r="DX635" t="b">
        <v>0</v>
      </c>
      <c r="DY635" t="b">
        <v>0</v>
      </c>
      <c r="DZ635" t="b">
        <v>0</v>
      </c>
      <c r="EA635" t="b">
        <v>0</v>
      </c>
      <c r="EB635" t="b">
        <v>0</v>
      </c>
      <c r="EC635" t="b">
        <v>0</v>
      </c>
      <c r="ED635" t="b">
        <v>0</v>
      </c>
      <c r="EE635" t="b">
        <v>0</v>
      </c>
      <c r="EF635" t="b">
        <v>0</v>
      </c>
      <c r="EG635" t="b" cm="1">
        <v>0</v>
      </c>
      <c r="EH635" t="b">
        <v>0</v>
      </c>
      <c r="EI635" t="b">
        <v>0</v>
      </c>
      <c r="EJ635" t="b">
        <v>0</v>
      </c>
      <c r="EK635" t="s">
        <v>1547</v>
      </c>
      <c r="EL635">
        <v>0</v>
      </c>
      <c r="EM635">
        <v>24</v>
      </c>
      <c r="EN635" t="b">
        <v>0</v>
      </c>
    </row>
    <row r="636" spans="1:144" ht="15.75">
      <c r="A636"/>
      <c r="B636" t="s">
        <v>1568</v>
      </c>
      <c r="C636" t="s">
        <v>3826</v>
      </c>
      <c r="D636" t="s">
        <v>3621</v>
      </c>
      <c r="E636" t="s">
        <v>3622</v>
      </c>
      <c r="F636" t="s">
        <v>3622</v>
      </c>
      <c r="G636" t="s">
        <v>3622</v>
      </c>
      <c r="H636" t="s">
        <v>3840</v>
      </c>
      <c r="I636" t="s">
        <v>2798</v>
      </c>
      <c r="J636"/>
      <c r="K636" t="s">
        <v>902</v>
      </c>
      <c r="L636" t="s">
        <v>3190</v>
      </c>
      <c r="M636" t="s">
        <v>1995</v>
      </c>
      <c r="N636"/>
      <c r="O636" t="s">
        <v>3590</v>
      </c>
      <c r="P636" t="s">
        <v>1568</v>
      </c>
      <c r="Q636" t="s">
        <v>3591</v>
      </c>
      <c r="R636" t="s">
        <v>3592</v>
      </c>
      <c r="S636"/>
      <c r="T636" t="s">
        <v>2265</v>
      </c>
      <c r="U636" t="s">
        <v>13490</v>
      </c>
      <c r="V636" t="s">
        <v>13349</v>
      </c>
      <c r="W636"/>
      <c r="X636"/>
      <c r="Y636"/>
      <c r="Z636"/>
      <c r="AA636"/>
      <c r="AB636"/>
      <c r="AC636"/>
      <c r="AD636"/>
      <c r="AE636"/>
      <c r="AF636"/>
      <c r="AG636"/>
      <c r="AH636"/>
      <c r="AI636"/>
      <c r="AJ636"/>
      <c r="AK636"/>
      <c r="AL636"/>
      <c r="AM636"/>
      <c r="AN636"/>
      <c r="AO636" s="108" t="s">
        <v>43</v>
      </c>
      <c r="AP636" t="s">
        <v>2851</v>
      </c>
      <c r="AQ636">
        <v>37</v>
      </c>
      <c r="AR636" t="e">
        <v>#N/A</v>
      </c>
      <c r="AS636" t="s">
        <v>3826</v>
      </c>
      <c r="AT636" t="e">
        <v>#N/A</v>
      </c>
      <c r="AU636" t="s">
        <v>3622</v>
      </c>
      <c r="AV636" t="s">
        <v>7366</v>
      </c>
      <c r="AW636" t="s">
        <v>7366</v>
      </c>
      <c r="AX636" t="s">
        <v>1740</v>
      </c>
      <c r="AY636" t="s">
        <v>7366</v>
      </c>
      <c r="AZ636" t="s">
        <v>3591</v>
      </c>
      <c r="BA636" t="s">
        <v>7367</v>
      </c>
      <c r="BB636" t="s">
        <v>2798</v>
      </c>
      <c r="BC636" t="s">
        <v>3190</v>
      </c>
      <c r="BD636" t="s">
        <v>8044</v>
      </c>
      <c r="BE636" t="s">
        <v>3841</v>
      </c>
      <c r="BF636">
        <v>368</v>
      </c>
      <c r="BG636">
        <v>624</v>
      </c>
      <c r="BH636">
        <v>0</v>
      </c>
      <c r="BI636" t="s">
        <v>1547</v>
      </c>
      <c r="BJ636">
        <v>0</v>
      </c>
      <c r="BK636">
        <v>0</v>
      </c>
      <c r="BL636">
        <v>412</v>
      </c>
      <c r="BM636" t="s">
        <v>7371</v>
      </c>
      <c r="BN636" t="s">
        <v>3842</v>
      </c>
      <c r="BO636" t="s">
        <v>8057</v>
      </c>
      <c r="BP636" t="e" cm="1">
        <v>#N/A</v>
      </c>
      <c r="BQ636" t="s">
        <v>1547</v>
      </c>
      <c r="BR636" t="s">
        <v>3590</v>
      </c>
      <c r="BS636">
        <v>106</v>
      </c>
      <c r="BT636" t="s">
        <v>7031</v>
      </c>
      <c r="BU636" t="s">
        <v>15673</v>
      </c>
      <c r="BV636" t="s">
        <v>3621</v>
      </c>
      <c r="BW636" t="s">
        <v>7366</v>
      </c>
      <c r="BX636" t="s">
        <v>8045</v>
      </c>
      <c r="BY636" t="s">
        <v>1744</v>
      </c>
      <c r="BZ636" t="s">
        <v>2265</v>
      </c>
      <c r="CA636" t="s">
        <v>1744</v>
      </c>
      <c r="CB636" t="s">
        <v>1995</v>
      </c>
      <c r="CC636"/>
      <c r="CD636" t="s">
        <v>998</v>
      </c>
      <c r="CE636" t="s">
        <v>2798</v>
      </c>
      <c r="CF636" t="s">
        <v>8102</v>
      </c>
      <c r="CG636" t="s">
        <v>8103</v>
      </c>
      <c r="CH636" t="s">
        <v>2798</v>
      </c>
      <c r="CI636" t="s">
        <v>1547</v>
      </c>
      <c r="CJ636" t="s">
        <v>3592</v>
      </c>
      <c r="CK636" t="s">
        <v>1568</v>
      </c>
      <c r="CL636"/>
      <c r="CM636"/>
      <c r="CN636" t="s">
        <v>13490</v>
      </c>
      <c r="CO636" t="s">
        <v>13349</v>
      </c>
      <c r="CP636" t="s">
        <v>13490</v>
      </c>
      <c r="CQ636" t="s">
        <v>13349</v>
      </c>
      <c r="CR636" t="s">
        <v>1547</v>
      </c>
      <c r="CS636">
        <v>8</v>
      </c>
      <c r="CT636" t="s">
        <v>3590</v>
      </c>
      <c r="CU636" t="s">
        <v>3590</v>
      </c>
      <c r="CV636" t="s">
        <v>3590</v>
      </c>
      <c r="CW636" t="s">
        <v>1547</v>
      </c>
      <c r="CX636" t="s">
        <v>1547</v>
      </c>
      <c r="CY636">
        <v>634</v>
      </c>
      <c r="CZ636" t="s">
        <v>8702</v>
      </c>
      <c r="DA636" t="s">
        <v>1547</v>
      </c>
      <c r="DB636" t="s">
        <v>1881</v>
      </c>
      <c r="DC636" t="s">
        <v>1882</v>
      </c>
      <c r="DD636" t="s">
        <v>3622</v>
      </c>
      <c r="DE636" t="s">
        <v>3591</v>
      </c>
      <c r="DF636" t="s">
        <v>3622</v>
      </c>
      <c r="DG636" t="s">
        <v>2265</v>
      </c>
      <c r="DH636" t="s">
        <v>2265</v>
      </c>
      <c r="DI636" t="s">
        <v>7306</v>
      </c>
      <c r="DJ636" t="e">
        <v>#N/A</v>
      </c>
      <c r="DK636"/>
      <c r="DL636" t="s">
        <v>7306</v>
      </c>
      <c r="DM636">
        <v>9</v>
      </c>
      <c r="DN636" t="s">
        <v>1883</v>
      </c>
      <c r="DO636" t="s">
        <v>1568</v>
      </c>
      <c r="DP636" t="b">
        <v>1</v>
      </c>
      <c r="DQ636" t="b">
        <v>0</v>
      </c>
      <c r="DR636" t="b">
        <v>0</v>
      </c>
      <c r="DS636" t="b">
        <v>0</v>
      </c>
      <c r="DT636" t="b">
        <v>0</v>
      </c>
      <c r="DU636" t="b">
        <v>0</v>
      </c>
      <c r="DV636" t="b">
        <v>0</v>
      </c>
      <c r="DW636">
        <v>0</v>
      </c>
      <c r="DX636" t="b">
        <v>0</v>
      </c>
      <c r="DY636" t="b">
        <v>0</v>
      </c>
      <c r="DZ636" t="b">
        <v>0</v>
      </c>
      <c r="EA636" t="b">
        <v>0</v>
      </c>
      <c r="EB636" t="b">
        <v>0</v>
      </c>
      <c r="EC636" t="b">
        <v>0</v>
      </c>
      <c r="ED636" t="b">
        <v>0</v>
      </c>
      <c r="EE636" t="b">
        <v>0</v>
      </c>
      <c r="EF636" t="b">
        <v>0</v>
      </c>
      <c r="EG636" t="b" cm="1">
        <v>0</v>
      </c>
      <c r="EH636" t="b">
        <v>0</v>
      </c>
      <c r="EI636" t="b">
        <v>0</v>
      </c>
      <c r="EJ636" t="b">
        <v>0</v>
      </c>
      <c r="EK636" t="s">
        <v>1547</v>
      </c>
      <c r="EL636">
        <v>0</v>
      </c>
      <c r="EM636">
        <v>15</v>
      </c>
      <c r="EN636" t="b">
        <v>0</v>
      </c>
    </row>
    <row r="637" spans="1:144" ht="15.75">
      <c r="A637"/>
      <c r="B637" t="s">
        <v>1568</v>
      </c>
      <c r="C637" t="s">
        <v>3826</v>
      </c>
      <c r="D637" t="s">
        <v>3689</v>
      </c>
      <c r="E637" t="s">
        <v>3690</v>
      </c>
      <c r="F637" t="s">
        <v>3690</v>
      </c>
      <c r="G637" t="s">
        <v>3691</v>
      </c>
      <c r="H637" t="s">
        <v>3840</v>
      </c>
      <c r="I637" t="s">
        <v>2798</v>
      </c>
      <c r="J637"/>
      <c r="K637" t="s">
        <v>902</v>
      </c>
      <c r="L637" t="s">
        <v>3190</v>
      </c>
      <c r="M637" t="s">
        <v>1995</v>
      </c>
      <c r="N637"/>
      <c r="O637" t="s">
        <v>3590</v>
      </c>
      <c r="P637" t="s">
        <v>1568</v>
      </c>
      <c r="Q637" t="s">
        <v>3591</v>
      </c>
      <c r="R637" t="s">
        <v>3592</v>
      </c>
      <c r="S637"/>
      <c r="T637" t="s">
        <v>3673</v>
      </c>
      <c r="U637" t="s">
        <v>13490</v>
      </c>
      <c r="V637" t="s">
        <v>13347</v>
      </c>
      <c r="W637"/>
      <c r="X637"/>
      <c r="Y637"/>
      <c r="Z637"/>
      <c r="AA637"/>
      <c r="AB637"/>
      <c r="AC637"/>
      <c r="AD637"/>
      <c r="AE637"/>
      <c r="AF637"/>
      <c r="AG637"/>
      <c r="AH637"/>
      <c r="AI637"/>
      <c r="AJ637"/>
      <c r="AK637"/>
      <c r="AL637"/>
      <c r="AM637"/>
      <c r="AN637"/>
      <c r="AO637" s="108" t="s">
        <v>43</v>
      </c>
      <c r="AP637" t="s">
        <v>2851</v>
      </c>
      <c r="AQ637">
        <v>38</v>
      </c>
      <c r="AR637" t="e">
        <v>#N/A</v>
      </c>
      <c r="AS637" t="s">
        <v>3826</v>
      </c>
      <c r="AT637" t="e">
        <v>#N/A</v>
      </c>
      <c r="AU637" t="s">
        <v>3690</v>
      </c>
      <c r="AV637" t="s">
        <v>7562</v>
      </c>
      <c r="AW637" t="s">
        <v>7562</v>
      </c>
      <c r="AX637" t="s">
        <v>1740</v>
      </c>
      <c r="AY637" t="s">
        <v>7563</v>
      </c>
      <c r="AZ637" t="s">
        <v>3591</v>
      </c>
      <c r="BA637" t="s">
        <v>7564</v>
      </c>
      <c r="BB637" t="s">
        <v>2798</v>
      </c>
      <c r="BC637" t="s">
        <v>3190</v>
      </c>
      <c r="BD637" t="s">
        <v>8049</v>
      </c>
      <c r="BE637" t="s">
        <v>3841</v>
      </c>
      <c r="BF637">
        <v>367</v>
      </c>
      <c r="BG637">
        <v>624</v>
      </c>
      <c r="BH637">
        <v>0</v>
      </c>
      <c r="BI637" t="s">
        <v>1547</v>
      </c>
      <c r="BJ637">
        <v>0</v>
      </c>
      <c r="BK637">
        <v>0</v>
      </c>
      <c r="BL637">
        <v>443</v>
      </c>
      <c r="BM637" t="s">
        <v>7568</v>
      </c>
      <c r="BN637" t="s">
        <v>3842</v>
      </c>
      <c r="BO637" t="s">
        <v>8057</v>
      </c>
      <c r="BP637" t="e" cm="1">
        <v>#N/A</v>
      </c>
      <c r="BQ637" t="s">
        <v>1547</v>
      </c>
      <c r="BR637" t="s">
        <v>3590</v>
      </c>
      <c r="BS637">
        <v>107</v>
      </c>
      <c r="BT637" t="s">
        <v>7039</v>
      </c>
      <c r="BU637" t="s">
        <v>15674</v>
      </c>
      <c r="BV637" t="s">
        <v>3689</v>
      </c>
      <c r="BW637" t="s">
        <v>7562</v>
      </c>
      <c r="BX637" t="s">
        <v>8045</v>
      </c>
      <c r="BY637" t="s">
        <v>1744</v>
      </c>
      <c r="BZ637" t="s">
        <v>3673</v>
      </c>
      <c r="CA637" t="s">
        <v>1744</v>
      </c>
      <c r="CB637" t="s">
        <v>1995</v>
      </c>
      <c r="CC637"/>
      <c r="CD637" t="s">
        <v>998</v>
      </c>
      <c r="CE637" t="s">
        <v>2798</v>
      </c>
      <c r="CF637" t="s">
        <v>8105</v>
      </c>
      <c r="CG637" t="s">
        <v>8106</v>
      </c>
      <c r="CH637" t="s">
        <v>2798</v>
      </c>
      <c r="CI637" t="s">
        <v>1547</v>
      </c>
      <c r="CJ637" t="s">
        <v>3592</v>
      </c>
      <c r="CK637" t="s">
        <v>1568</v>
      </c>
      <c r="CL637"/>
      <c r="CM637"/>
      <c r="CN637" t="s">
        <v>13490</v>
      </c>
      <c r="CO637" t="s">
        <v>13347</v>
      </c>
      <c r="CP637" t="s">
        <v>13490</v>
      </c>
      <c r="CQ637" t="s">
        <v>13347</v>
      </c>
      <c r="CR637" t="s">
        <v>1547</v>
      </c>
      <c r="CS637">
        <v>8</v>
      </c>
      <c r="CT637" t="s">
        <v>3590</v>
      </c>
      <c r="CU637" t="s">
        <v>3590</v>
      </c>
      <c r="CV637" t="s">
        <v>3590</v>
      </c>
      <c r="CW637" t="s">
        <v>1547</v>
      </c>
      <c r="CX637" t="s">
        <v>1547</v>
      </c>
      <c r="CY637">
        <v>635</v>
      </c>
      <c r="CZ637" t="s">
        <v>8706</v>
      </c>
      <c r="DA637" t="s">
        <v>1547</v>
      </c>
      <c r="DB637" t="s">
        <v>1881</v>
      </c>
      <c r="DC637" t="s">
        <v>1882</v>
      </c>
      <c r="DD637" t="s">
        <v>3690</v>
      </c>
      <c r="DE637" t="s">
        <v>3591</v>
      </c>
      <c r="DF637" t="s">
        <v>3691</v>
      </c>
      <c r="DG637" t="s">
        <v>3673</v>
      </c>
      <c r="DH637" t="s">
        <v>7485</v>
      </c>
      <c r="DI637" t="s">
        <v>7486</v>
      </c>
      <c r="DJ637" t="e">
        <v>#N/A</v>
      </c>
      <c r="DK637"/>
      <c r="DL637" t="s">
        <v>7486</v>
      </c>
      <c r="DM637">
        <v>9</v>
      </c>
      <c r="DN637" t="s">
        <v>1883</v>
      </c>
      <c r="DO637" t="s">
        <v>1568</v>
      </c>
      <c r="DP637" t="b">
        <v>1</v>
      </c>
      <c r="DQ637" t="b">
        <v>0</v>
      </c>
      <c r="DR637" t="b">
        <v>0</v>
      </c>
      <c r="DS637" t="b">
        <v>0</v>
      </c>
      <c r="DT637" t="b">
        <v>0</v>
      </c>
      <c r="DU637" t="b">
        <v>0</v>
      </c>
      <c r="DV637" t="b">
        <v>0</v>
      </c>
      <c r="DW637">
        <v>0</v>
      </c>
      <c r="DX637" t="b">
        <v>0</v>
      </c>
      <c r="DY637" t="b">
        <v>0</v>
      </c>
      <c r="DZ637" t="b">
        <v>0</v>
      </c>
      <c r="EA637" t="b">
        <v>0</v>
      </c>
      <c r="EB637" t="b">
        <v>0</v>
      </c>
      <c r="EC637" t="b">
        <v>0</v>
      </c>
      <c r="ED637" t="b">
        <v>0</v>
      </c>
      <c r="EE637" t="b">
        <v>0</v>
      </c>
      <c r="EF637" t="b">
        <v>0</v>
      </c>
      <c r="EG637" t="b" cm="1">
        <v>0</v>
      </c>
      <c r="EH637" t="b">
        <v>0</v>
      </c>
      <c r="EI637" t="b">
        <v>0</v>
      </c>
      <c r="EJ637" t="b">
        <v>0</v>
      </c>
      <c r="EK637" t="s">
        <v>1547</v>
      </c>
      <c r="EL637">
        <v>0</v>
      </c>
      <c r="EM637">
        <v>25</v>
      </c>
      <c r="EN637" t="b">
        <v>0</v>
      </c>
    </row>
    <row r="638" spans="1:144" ht="15.75">
      <c r="A638"/>
      <c r="B638" t="s">
        <v>1568</v>
      </c>
      <c r="C638" t="s">
        <v>3826</v>
      </c>
      <c r="D638" t="s">
        <v>3633</v>
      </c>
      <c r="E638" t="s">
        <v>3634</v>
      </c>
      <c r="F638" t="s">
        <v>3635</v>
      </c>
      <c r="G638" t="s">
        <v>3636</v>
      </c>
      <c r="H638" t="s">
        <v>3636</v>
      </c>
      <c r="I638" t="s">
        <v>2798</v>
      </c>
      <c r="J638"/>
      <c r="K638" t="s">
        <v>902</v>
      </c>
      <c r="L638" t="s">
        <v>3190</v>
      </c>
      <c r="M638" t="s">
        <v>2007</v>
      </c>
      <c r="N638"/>
      <c r="O638" t="s">
        <v>3590</v>
      </c>
      <c r="P638" t="s">
        <v>1568</v>
      </c>
      <c r="Q638" t="s">
        <v>3591</v>
      </c>
      <c r="R638" t="s">
        <v>3592</v>
      </c>
      <c r="S638"/>
      <c r="T638"/>
      <c r="U638" t="s">
        <v>13490</v>
      </c>
      <c r="V638" t="s">
        <v>13404</v>
      </c>
      <c r="W638"/>
      <c r="X638"/>
      <c r="Y638"/>
      <c r="Z638"/>
      <c r="AA638"/>
      <c r="AB638"/>
      <c r="AC638"/>
      <c r="AD638"/>
      <c r="AE638"/>
      <c r="AF638"/>
      <c r="AG638"/>
      <c r="AH638"/>
      <c r="AI638"/>
      <c r="AJ638"/>
      <c r="AK638"/>
      <c r="AL638"/>
      <c r="AM638"/>
      <c r="AN638"/>
      <c r="AO638" s="108" t="s">
        <v>43</v>
      </c>
      <c r="AP638" t="s">
        <v>2851</v>
      </c>
      <c r="AQ638">
        <v>39</v>
      </c>
      <c r="AR638" t="e">
        <v>#N/A</v>
      </c>
      <c r="AS638" t="s">
        <v>3826</v>
      </c>
      <c r="AT638" t="e">
        <v>#N/A</v>
      </c>
      <c r="AU638" t="s">
        <v>3634</v>
      </c>
      <c r="AV638" t="s">
        <v>7393</v>
      </c>
      <c r="AW638" t="s">
        <v>7394</v>
      </c>
      <c r="AX638" t="s">
        <v>1740</v>
      </c>
      <c r="AY638" t="s">
        <v>7395</v>
      </c>
      <c r="AZ638" t="s">
        <v>3591</v>
      </c>
      <c r="BA638" t="s">
        <v>7396</v>
      </c>
      <c r="BB638" t="s">
        <v>2798</v>
      </c>
      <c r="BC638" t="s">
        <v>3190</v>
      </c>
      <c r="BD638" t="s">
        <v>8053</v>
      </c>
      <c r="BE638" t="s">
        <v>3841</v>
      </c>
      <c r="BF638">
        <v>415</v>
      </c>
      <c r="BG638">
        <v>624</v>
      </c>
      <c r="BH638">
        <v>0</v>
      </c>
      <c r="BI638" t="s">
        <v>1547</v>
      </c>
      <c r="BJ638">
        <v>0</v>
      </c>
      <c r="BK638">
        <v>0</v>
      </c>
      <c r="BL638">
        <v>415</v>
      </c>
      <c r="BM638" t="s">
        <v>7399</v>
      </c>
      <c r="BN638" t="s">
        <v>3842</v>
      </c>
      <c r="BO638" t="s">
        <v>8057</v>
      </c>
      <c r="BP638" t="e" cm="1">
        <v>#N/A</v>
      </c>
      <c r="BQ638" t="s">
        <v>1547</v>
      </c>
      <c r="BR638" t="s">
        <v>3590</v>
      </c>
      <c r="BS638">
        <v>108</v>
      </c>
      <c r="BT638" t="s">
        <v>7041</v>
      </c>
      <c r="BU638" t="s">
        <v>15675</v>
      </c>
      <c r="BV638" t="s">
        <v>3633</v>
      </c>
      <c r="BW638" t="s">
        <v>7393</v>
      </c>
      <c r="BX638" t="s">
        <v>7395</v>
      </c>
      <c r="BY638" t="s">
        <v>1744</v>
      </c>
      <c r="BZ638" t="s">
        <v>1547</v>
      </c>
      <c r="CA638" t="s">
        <v>1744</v>
      </c>
      <c r="CB638" t="s">
        <v>2007</v>
      </c>
      <c r="CC638"/>
      <c r="CD638" t="s">
        <v>998</v>
      </c>
      <c r="CE638" t="s">
        <v>2798</v>
      </c>
      <c r="CF638" t="s">
        <v>8108</v>
      </c>
      <c r="CG638" t="s">
        <v>8109</v>
      </c>
      <c r="CH638" t="s">
        <v>2798</v>
      </c>
      <c r="CI638" t="s">
        <v>1547</v>
      </c>
      <c r="CJ638" t="s">
        <v>3592</v>
      </c>
      <c r="CK638" t="s">
        <v>1568</v>
      </c>
      <c r="CL638"/>
      <c r="CM638"/>
      <c r="CN638" t="s">
        <v>13490</v>
      </c>
      <c r="CO638" t="s">
        <v>13404</v>
      </c>
      <c r="CP638" t="s">
        <v>13490</v>
      </c>
      <c r="CQ638" t="s">
        <v>13404</v>
      </c>
      <c r="CR638" t="s">
        <v>1547</v>
      </c>
      <c r="CS638">
        <v>8</v>
      </c>
      <c r="CT638" t="s">
        <v>3590</v>
      </c>
      <c r="CU638" t="s">
        <v>3590</v>
      </c>
      <c r="CV638" t="s">
        <v>3590</v>
      </c>
      <c r="CW638" t="s">
        <v>1547</v>
      </c>
      <c r="CX638" t="s">
        <v>1547</v>
      </c>
      <c r="CY638">
        <v>636</v>
      </c>
      <c r="CZ638" t="s">
        <v>8712</v>
      </c>
      <c r="DA638" t="s">
        <v>1547</v>
      </c>
      <c r="DB638" t="s">
        <v>1881</v>
      </c>
      <c r="DC638" t="s">
        <v>1882</v>
      </c>
      <c r="DD638" t="s">
        <v>3634</v>
      </c>
      <c r="DE638" t="s">
        <v>3591</v>
      </c>
      <c r="DF638" t="s">
        <v>3636</v>
      </c>
      <c r="DG638" t="s">
        <v>1547</v>
      </c>
      <c r="DH638" t="s">
        <v>1547</v>
      </c>
      <c r="DI638" t="s">
        <v>1892</v>
      </c>
      <c r="DJ638" t="e">
        <v>#N/A</v>
      </c>
      <c r="DK638"/>
      <c r="DL638" t="s">
        <v>1892</v>
      </c>
      <c r="DM638">
        <v>9</v>
      </c>
      <c r="DN638" t="s">
        <v>1883</v>
      </c>
      <c r="DO638" t="s">
        <v>1568</v>
      </c>
      <c r="DP638" t="b">
        <v>1</v>
      </c>
      <c r="DQ638" t="b">
        <v>0</v>
      </c>
      <c r="DR638" t="b">
        <v>0</v>
      </c>
      <c r="DS638" t="b">
        <v>0</v>
      </c>
      <c r="DT638" t="b">
        <v>0</v>
      </c>
      <c r="DU638" t="b">
        <v>0</v>
      </c>
      <c r="DV638" t="b">
        <v>0</v>
      </c>
      <c r="DW638">
        <v>0</v>
      </c>
      <c r="DX638" t="b">
        <v>0</v>
      </c>
      <c r="DY638" t="b">
        <v>0</v>
      </c>
      <c r="DZ638" t="b">
        <v>0</v>
      </c>
      <c r="EA638" t="b">
        <v>0</v>
      </c>
      <c r="EB638" t="b">
        <v>0</v>
      </c>
      <c r="EC638" t="b">
        <v>0</v>
      </c>
      <c r="ED638" t="b">
        <v>0</v>
      </c>
      <c r="EE638" t="b">
        <v>0</v>
      </c>
      <c r="EF638" t="b">
        <v>0</v>
      </c>
      <c r="EG638" t="b" cm="1">
        <v>0</v>
      </c>
      <c r="EH638" t="b">
        <v>0</v>
      </c>
      <c r="EI638" t="b">
        <v>0</v>
      </c>
      <c r="EJ638" t="b">
        <v>0</v>
      </c>
      <c r="EK638" t="s">
        <v>1547</v>
      </c>
      <c r="EL638">
        <v>0</v>
      </c>
      <c r="EM638">
        <v>25</v>
      </c>
      <c r="EN638" t="b">
        <v>0</v>
      </c>
    </row>
    <row r="639" spans="1:144" ht="15.75">
      <c r="A639"/>
      <c r="B639" t="s">
        <v>1568</v>
      </c>
      <c r="C639" t="s">
        <v>3826</v>
      </c>
      <c r="D639" t="s">
        <v>3850</v>
      </c>
      <c r="E639" t="s">
        <v>3851</v>
      </c>
      <c r="F639"/>
      <c r="G639" t="s">
        <v>3852</v>
      </c>
      <c r="H639" t="s">
        <v>3852</v>
      </c>
      <c r="I639" t="s">
        <v>1244</v>
      </c>
      <c r="J639"/>
      <c r="K639" t="s">
        <v>3589</v>
      </c>
      <c r="L639" t="s">
        <v>3190</v>
      </c>
      <c r="M639" t="s">
        <v>3589</v>
      </c>
      <c r="N639" t="s">
        <v>3589</v>
      </c>
      <c r="O639" t="s">
        <v>3590</v>
      </c>
      <c r="P639" t="s">
        <v>1568</v>
      </c>
      <c r="Q639" t="s">
        <v>3591</v>
      </c>
      <c r="R639" t="s">
        <v>3592</v>
      </c>
      <c r="S639"/>
      <c r="T639"/>
      <c r="U639" t="s">
        <v>13492</v>
      </c>
      <c r="V639"/>
      <c r="W639"/>
      <c r="X639"/>
      <c r="Y639"/>
      <c r="Z639"/>
      <c r="AA639"/>
      <c r="AB639"/>
      <c r="AC639"/>
      <c r="AD639"/>
      <c r="AE639"/>
      <c r="AF639"/>
      <c r="AG639"/>
      <c r="AH639"/>
      <c r="AI639"/>
      <c r="AJ639"/>
      <c r="AK639"/>
      <c r="AL639"/>
      <c r="AM639"/>
      <c r="AN639"/>
      <c r="AO639" s="108" t="s">
        <v>43</v>
      </c>
      <c r="AP639" t="s">
        <v>2851</v>
      </c>
      <c r="AQ639">
        <v>40</v>
      </c>
      <c r="AR639" t="e">
        <v>#N/A</v>
      </c>
      <c r="AS639" t="s">
        <v>3826</v>
      </c>
      <c r="AT639" t="e">
        <v>#N/A</v>
      </c>
      <c r="AU639" t="s">
        <v>3851</v>
      </c>
      <c r="AV639" t="s">
        <v>8111</v>
      </c>
      <c r="AW639" t="s">
        <v>1744</v>
      </c>
      <c r="AX639" t="s">
        <v>1740</v>
      </c>
      <c r="AY639" t="s">
        <v>8112</v>
      </c>
      <c r="AZ639" t="s">
        <v>3591</v>
      </c>
      <c r="BA639" t="s">
        <v>8113</v>
      </c>
      <c r="BB639" t="s">
        <v>1244</v>
      </c>
      <c r="BC639" t="s">
        <v>3190</v>
      </c>
      <c r="BD639" t="s">
        <v>8114</v>
      </c>
      <c r="BE639" t="s">
        <v>3850</v>
      </c>
      <c r="BF639">
        <v>639</v>
      </c>
      <c r="BG639">
        <v>0</v>
      </c>
      <c r="BH639" t="e">
        <v>#N/A</v>
      </c>
      <c r="BI639" t="s">
        <v>1547</v>
      </c>
      <c r="BJ639">
        <v>0</v>
      </c>
      <c r="BK639">
        <v>0</v>
      </c>
      <c r="BL639">
        <v>0</v>
      </c>
      <c r="BM639" t="s">
        <v>1547</v>
      </c>
      <c r="BN639" t="s">
        <v>1547</v>
      </c>
      <c r="BO639" t="s">
        <v>1547</v>
      </c>
      <c r="BP639" t="s" cm="1">
        <v>1547</v>
      </c>
      <c r="BQ639" t="s">
        <v>7292</v>
      </c>
      <c r="BR639" t="s">
        <v>3590</v>
      </c>
      <c r="BS639">
        <v>109</v>
      </c>
      <c r="BT639" t="s">
        <v>7046</v>
      </c>
      <c r="BU639" t="s">
        <v>15676</v>
      </c>
      <c r="BV639" t="s">
        <v>3850</v>
      </c>
      <c r="BW639" t="s">
        <v>8111</v>
      </c>
      <c r="BX639" t="s">
        <v>8112</v>
      </c>
      <c r="BY639" t="s">
        <v>7292</v>
      </c>
      <c r="BZ639" t="s">
        <v>1547</v>
      </c>
      <c r="CA639" t="s">
        <v>1744</v>
      </c>
      <c r="CB639" t="s">
        <v>1547</v>
      </c>
      <c r="CC639"/>
      <c r="CD639" t="s">
        <v>998</v>
      </c>
      <c r="CE639" t="s">
        <v>1244</v>
      </c>
      <c r="CF639" t="s">
        <v>3851</v>
      </c>
      <c r="CG639" t="s">
        <v>8111</v>
      </c>
      <c r="CH639" t="s">
        <v>1244</v>
      </c>
      <c r="CI639" t="s">
        <v>1547</v>
      </c>
      <c r="CJ639" t="s">
        <v>3592</v>
      </c>
      <c r="CK639" t="s">
        <v>1568</v>
      </c>
      <c r="CL639"/>
      <c r="CM639"/>
      <c r="CN639" t="s">
        <v>13492</v>
      </c>
      <c r="CO639" t="s">
        <v>1547</v>
      </c>
      <c r="CP639" t="s">
        <v>13492</v>
      </c>
      <c r="CQ639" t="s">
        <v>1547</v>
      </c>
      <c r="CR639" t="s">
        <v>1547</v>
      </c>
      <c r="CS639">
        <v>8</v>
      </c>
      <c r="CT639" t="s">
        <v>3590</v>
      </c>
      <c r="CU639" t="s">
        <v>3590</v>
      </c>
      <c r="CV639" t="s">
        <v>3590</v>
      </c>
      <c r="CW639" t="s">
        <v>1547</v>
      </c>
      <c r="CX639" t="s">
        <v>1547</v>
      </c>
      <c r="CY639">
        <v>637</v>
      </c>
      <c r="CZ639" t="s">
        <v>8715</v>
      </c>
      <c r="DA639" t="s">
        <v>1547</v>
      </c>
      <c r="DB639" t="s">
        <v>1881</v>
      </c>
      <c r="DC639" t="s">
        <v>1882</v>
      </c>
      <c r="DD639" t="s">
        <v>3851</v>
      </c>
      <c r="DE639" t="s">
        <v>3591</v>
      </c>
      <c r="DF639" t="s">
        <v>3852</v>
      </c>
      <c r="DG639" t="s">
        <v>1547</v>
      </c>
      <c r="DH639" t="s">
        <v>1547</v>
      </c>
      <c r="DI639" t="s">
        <v>1892</v>
      </c>
      <c r="DJ639" t="e">
        <v>#N/A</v>
      </c>
      <c r="DK639"/>
      <c r="DL639" t="s">
        <v>1892</v>
      </c>
      <c r="DM639">
        <v>9</v>
      </c>
      <c r="DN639" t="s">
        <v>1883</v>
      </c>
      <c r="DO639" t="s">
        <v>1568</v>
      </c>
      <c r="DP639" t="b">
        <v>1</v>
      </c>
      <c r="DQ639" t="b">
        <v>0</v>
      </c>
      <c r="DR639" t="b">
        <v>1</v>
      </c>
      <c r="DS639" t="b">
        <v>0</v>
      </c>
      <c r="DT639" t="b">
        <v>0</v>
      </c>
      <c r="DU639" t="b">
        <v>0</v>
      </c>
      <c r="DV639" t="b">
        <v>1</v>
      </c>
      <c r="DW639">
        <v>0</v>
      </c>
      <c r="DX639" t="b">
        <v>0</v>
      </c>
      <c r="DY639" t="b">
        <v>0</v>
      </c>
      <c r="DZ639" t="b">
        <v>0</v>
      </c>
      <c r="EA639" t="b">
        <v>0</v>
      </c>
      <c r="EB639" t="b">
        <v>0</v>
      </c>
      <c r="EC639" t="b">
        <v>0</v>
      </c>
      <c r="ED639" t="b">
        <v>0</v>
      </c>
      <c r="EE639" t="b">
        <v>0</v>
      </c>
      <c r="EF639" t="b">
        <v>0</v>
      </c>
      <c r="EG639" t="b" cm="1">
        <v>0</v>
      </c>
      <c r="EH639" t="b">
        <v>0</v>
      </c>
      <c r="EI639" t="b">
        <v>0</v>
      </c>
      <c r="EJ639" t="b">
        <v>0</v>
      </c>
      <c r="EK639" t="s">
        <v>1547</v>
      </c>
      <c r="EL639">
        <v>0</v>
      </c>
      <c r="EM639">
        <v>40</v>
      </c>
      <c r="EN639" t="b">
        <v>0</v>
      </c>
    </row>
    <row r="640" spans="1:144" ht="15.75">
      <c r="A640"/>
      <c r="B640" t="s">
        <v>1568</v>
      </c>
      <c r="C640" t="s">
        <v>3826</v>
      </c>
      <c r="D640" t="s">
        <v>3617</v>
      </c>
      <c r="E640" t="s">
        <v>3618</v>
      </c>
      <c r="F640" t="s">
        <v>3674</v>
      </c>
      <c r="G640" t="s">
        <v>3835</v>
      </c>
      <c r="H640" t="s">
        <v>3853</v>
      </c>
      <c r="I640" t="s">
        <v>2799</v>
      </c>
      <c r="J640"/>
      <c r="K640" t="s">
        <v>902</v>
      </c>
      <c r="L640" t="s">
        <v>3190</v>
      </c>
      <c r="M640" t="s">
        <v>1749</v>
      </c>
      <c r="N640"/>
      <c r="O640" t="s">
        <v>3590</v>
      </c>
      <c r="P640" t="s">
        <v>1568</v>
      </c>
      <c r="Q640" t="s">
        <v>3591</v>
      </c>
      <c r="R640" t="s">
        <v>3592</v>
      </c>
      <c r="S640"/>
      <c r="T640" t="s">
        <v>2265</v>
      </c>
      <c r="U640" t="s">
        <v>13492</v>
      </c>
      <c r="V640" t="s">
        <v>13402</v>
      </c>
      <c r="W640"/>
      <c r="X640"/>
      <c r="Y640"/>
      <c r="Z640"/>
      <c r="AA640"/>
      <c r="AB640"/>
      <c r="AC640"/>
      <c r="AD640"/>
      <c r="AE640"/>
      <c r="AF640"/>
      <c r="AG640"/>
      <c r="AH640"/>
      <c r="AI640"/>
      <c r="AJ640"/>
      <c r="AK640"/>
      <c r="AL640"/>
      <c r="AM640"/>
      <c r="AN640"/>
      <c r="AO640" s="108" t="s">
        <v>43</v>
      </c>
      <c r="AP640" t="s">
        <v>2851</v>
      </c>
      <c r="AQ640">
        <v>41</v>
      </c>
      <c r="AR640" t="e">
        <v>#N/A</v>
      </c>
      <c r="AS640" t="s">
        <v>3826</v>
      </c>
      <c r="AT640" t="e">
        <v>#N/A</v>
      </c>
      <c r="AU640" t="s">
        <v>3618</v>
      </c>
      <c r="AV640" t="s">
        <v>7357</v>
      </c>
      <c r="AW640" t="s">
        <v>7507</v>
      </c>
      <c r="AX640" t="s">
        <v>1740</v>
      </c>
      <c r="AY640" t="s">
        <v>7989</v>
      </c>
      <c r="AZ640" t="s">
        <v>3591</v>
      </c>
      <c r="BA640" t="s">
        <v>7359</v>
      </c>
      <c r="BB640" t="s">
        <v>2799</v>
      </c>
      <c r="BC640" t="s">
        <v>3190</v>
      </c>
      <c r="BD640" t="s">
        <v>7990</v>
      </c>
      <c r="BE640" t="s">
        <v>3850</v>
      </c>
      <c r="BF640">
        <v>411</v>
      </c>
      <c r="BG640">
        <v>639</v>
      </c>
      <c r="BH640">
        <v>0</v>
      </c>
      <c r="BI640" t="s">
        <v>1547</v>
      </c>
      <c r="BJ640">
        <v>0</v>
      </c>
      <c r="BK640">
        <v>0</v>
      </c>
      <c r="BL640">
        <v>411</v>
      </c>
      <c r="BM640" t="s">
        <v>7363</v>
      </c>
      <c r="BN640" t="s">
        <v>3851</v>
      </c>
      <c r="BO640" t="s">
        <v>8111</v>
      </c>
      <c r="BP640" t="e" cm="1">
        <v>#N/A</v>
      </c>
      <c r="BQ640" t="s">
        <v>1547</v>
      </c>
      <c r="BR640" t="s">
        <v>3590</v>
      </c>
      <c r="BS640">
        <v>110</v>
      </c>
      <c r="BT640" t="s">
        <v>7052</v>
      </c>
      <c r="BU640" t="s">
        <v>15677</v>
      </c>
      <c r="BV640" t="s">
        <v>3617</v>
      </c>
      <c r="BW640" t="s">
        <v>7357</v>
      </c>
      <c r="BX640" t="s">
        <v>8116</v>
      </c>
      <c r="BY640" t="s">
        <v>1744</v>
      </c>
      <c r="BZ640" t="s">
        <v>2265</v>
      </c>
      <c r="CA640" t="s">
        <v>1744</v>
      </c>
      <c r="CB640" t="s">
        <v>1749</v>
      </c>
      <c r="CC640"/>
      <c r="CD640" t="s">
        <v>998</v>
      </c>
      <c r="CE640" t="s">
        <v>2799</v>
      </c>
      <c r="CF640" t="s">
        <v>8117</v>
      </c>
      <c r="CG640" t="s">
        <v>8118</v>
      </c>
      <c r="CH640" t="s">
        <v>2799</v>
      </c>
      <c r="CI640" t="s">
        <v>1547</v>
      </c>
      <c r="CJ640" t="s">
        <v>3592</v>
      </c>
      <c r="CK640" t="s">
        <v>1568</v>
      </c>
      <c r="CL640"/>
      <c r="CM640"/>
      <c r="CN640" t="s">
        <v>13492</v>
      </c>
      <c r="CO640" t="s">
        <v>13402</v>
      </c>
      <c r="CP640" t="s">
        <v>13492</v>
      </c>
      <c r="CQ640" t="s">
        <v>13402</v>
      </c>
      <c r="CR640" t="s">
        <v>1547</v>
      </c>
      <c r="CS640">
        <v>8</v>
      </c>
      <c r="CT640" t="s">
        <v>3590</v>
      </c>
      <c r="CU640" t="s">
        <v>3590</v>
      </c>
      <c r="CV640" t="s">
        <v>3590</v>
      </c>
      <c r="CW640" t="s">
        <v>1547</v>
      </c>
      <c r="CX640" t="s">
        <v>1547</v>
      </c>
      <c r="CY640">
        <v>638</v>
      </c>
      <c r="CZ640" t="s">
        <v>8718</v>
      </c>
      <c r="DA640" t="s">
        <v>1547</v>
      </c>
      <c r="DB640" t="s">
        <v>1881</v>
      </c>
      <c r="DC640" t="s">
        <v>1882</v>
      </c>
      <c r="DD640" t="s">
        <v>3618</v>
      </c>
      <c r="DE640" t="s">
        <v>3591</v>
      </c>
      <c r="DF640" t="s">
        <v>3835</v>
      </c>
      <c r="DG640" t="s">
        <v>2265</v>
      </c>
      <c r="DH640" t="s">
        <v>2265</v>
      </c>
      <c r="DI640" t="s">
        <v>7306</v>
      </c>
      <c r="DJ640" t="e">
        <v>#N/A</v>
      </c>
      <c r="DK640"/>
      <c r="DL640" t="s">
        <v>7306</v>
      </c>
      <c r="DM640">
        <v>9</v>
      </c>
      <c r="DN640" t="s">
        <v>1883</v>
      </c>
      <c r="DO640" t="s">
        <v>1568</v>
      </c>
      <c r="DP640" t="b">
        <v>1</v>
      </c>
      <c r="DQ640" t="b">
        <v>0</v>
      </c>
      <c r="DR640" t="b">
        <v>0</v>
      </c>
      <c r="DS640" t="b">
        <v>0</v>
      </c>
      <c r="DT640" t="b">
        <v>0</v>
      </c>
      <c r="DU640" t="b">
        <v>0</v>
      </c>
      <c r="DV640" t="b">
        <v>0</v>
      </c>
      <c r="DW640">
        <v>0</v>
      </c>
      <c r="DX640" t="b">
        <v>0</v>
      </c>
      <c r="DY640" t="b">
        <v>0</v>
      </c>
      <c r="DZ640" t="b">
        <v>0</v>
      </c>
      <c r="EA640" t="b">
        <v>0</v>
      </c>
      <c r="EB640" t="b">
        <v>0</v>
      </c>
      <c r="EC640" t="b">
        <v>0</v>
      </c>
      <c r="ED640" t="b">
        <v>0</v>
      </c>
      <c r="EE640" t="b">
        <v>0</v>
      </c>
      <c r="EF640" t="b">
        <v>0</v>
      </c>
      <c r="EG640" t="b" cm="1">
        <v>0</v>
      </c>
      <c r="EH640" t="b">
        <v>0</v>
      </c>
      <c r="EI640" t="b">
        <v>0</v>
      </c>
      <c r="EJ640" t="b">
        <v>0</v>
      </c>
      <c r="EK640" t="s">
        <v>1547</v>
      </c>
      <c r="EL640">
        <v>0</v>
      </c>
      <c r="EM640">
        <v>15</v>
      </c>
      <c r="EN640" t="b">
        <v>0</v>
      </c>
    </row>
    <row r="641" spans="1:144" ht="31.5">
      <c r="A641"/>
      <c r="B641" t="s">
        <v>1568</v>
      </c>
      <c r="C641" t="s">
        <v>3826</v>
      </c>
      <c r="D641" t="s">
        <v>1254</v>
      </c>
      <c r="E641" t="s">
        <v>1253</v>
      </c>
      <c r="F641" t="s">
        <v>1278</v>
      </c>
      <c r="G641" t="s">
        <v>3601</v>
      </c>
      <c r="H641" s="109" t="s">
        <v>3602</v>
      </c>
      <c r="I641" t="s">
        <v>2799</v>
      </c>
      <c r="J641"/>
      <c r="K641" t="s">
        <v>902</v>
      </c>
      <c r="L641" t="s">
        <v>3190</v>
      </c>
      <c r="M641" t="s">
        <v>1754</v>
      </c>
      <c r="N641"/>
      <c r="O641" t="s">
        <v>3590</v>
      </c>
      <c r="P641" t="s">
        <v>1568</v>
      </c>
      <c r="Q641" t="s">
        <v>3591</v>
      </c>
      <c r="R641" t="s">
        <v>3592</v>
      </c>
      <c r="S641"/>
      <c r="T641" t="s">
        <v>2265</v>
      </c>
      <c r="U641" t="s">
        <v>13492</v>
      </c>
      <c r="V641" t="s">
        <v>4373</v>
      </c>
      <c r="W641"/>
      <c r="X641"/>
      <c r="Y641"/>
      <c r="Z641"/>
      <c r="AA641"/>
      <c r="AB641"/>
      <c r="AC641"/>
      <c r="AD641"/>
      <c r="AE641"/>
      <c r="AF641"/>
      <c r="AG641"/>
      <c r="AH641"/>
      <c r="AI641"/>
      <c r="AJ641"/>
      <c r="AK641"/>
      <c r="AL641"/>
      <c r="AM641"/>
      <c r="AN641"/>
      <c r="AO641" s="108" t="s">
        <v>43</v>
      </c>
      <c r="AP641" t="s">
        <v>2851</v>
      </c>
      <c r="AQ641">
        <v>42</v>
      </c>
      <c r="AR641" t="e">
        <v>#N/A</v>
      </c>
      <c r="AS641" t="s">
        <v>3826</v>
      </c>
      <c r="AT641" t="e">
        <v>#N/A</v>
      </c>
      <c r="AU641" t="s">
        <v>1253</v>
      </c>
      <c r="AV641" t="s">
        <v>1766</v>
      </c>
      <c r="AW641" t="s">
        <v>1787</v>
      </c>
      <c r="AX641" t="s">
        <v>1740</v>
      </c>
      <c r="AY641" t="s">
        <v>7315</v>
      </c>
      <c r="AZ641" t="s">
        <v>3591</v>
      </c>
      <c r="BA641" t="s">
        <v>1913</v>
      </c>
      <c r="BB641" t="s">
        <v>2799</v>
      </c>
      <c r="BC641" t="s">
        <v>3190</v>
      </c>
      <c r="BD641" t="s">
        <v>7254</v>
      </c>
      <c r="BE641" t="s">
        <v>3850</v>
      </c>
      <c r="BF641">
        <v>343</v>
      </c>
      <c r="BG641">
        <v>639</v>
      </c>
      <c r="BH641">
        <v>0</v>
      </c>
      <c r="BI641" t="s">
        <v>1547</v>
      </c>
      <c r="BJ641">
        <v>0</v>
      </c>
      <c r="BK641">
        <v>0</v>
      </c>
      <c r="BL641">
        <v>515</v>
      </c>
      <c r="BM641" t="s">
        <v>1770</v>
      </c>
      <c r="BN641" t="s">
        <v>3851</v>
      </c>
      <c r="BO641" t="s">
        <v>8111</v>
      </c>
      <c r="BP641" t="e" cm="1">
        <v>#N/A</v>
      </c>
      <c r="BQ641" t="s">
        <v>1547</v>
      </c>
      <c r="BR641" t="s">
        <v>3590</v>
      </c>
      <c r="BS641">
        <v>111</v>
      </c>
      <c r="BT641" t="s">
        <v>7058</v>
      </c>
      <c r="BU641" t="s">
        <v>15678</v>
      </c>
      <c r="BV641" t="s">
        <v>1254</v>
      </c>
      <c r="BW641" t="s">
        <v>1766</v>
      </c>
      <c r="BX641" t="s">
        <v>7316</v>
      </c>
      <c r="BY641" t="s">
        <v>1744</v>
      </c>
      <c r="BZ641" t="s">
        <v>2265</v>
      </c>
      <c r="CA641" t="s">
        <v>1744</v>
      </c>
      <c r="CB641" t="s">
        <v>1754</v>
      </c>
      <c r="CC641"/>
      <c r="CD641" t="s">
        <v>998</v>
      </c>
      <c r="CE641" t="s">
        <v>2799</v>
      </c>
      <c r="CF641" t="s">
        <v>8120</v>
      </c>
      <c r="CG641" t="s">
        <v>8121</v>
      </c>
      <c r="CH641" t="s">
        <v>2799</v>
      </c>
      <c r="CI641" t="s">
        <v>1547</v>
      </c>
      <c r="CJ641" t="s">
        <v>3592</v>
      </c>
      <c r="CK641" t="s">
        <v>1568</v>
      </c>
      <c r="CL641"/>
      <c r="CM641"/>
      <c r="CN641" t="s">
        <v>13492</v>
      </c>
      <c r="CO641" t="s">
        <v>4373</v>
      </c>
      <c r="CP641" t="s">
        <v>13492</v>
      </c>
      <c r="CQ641" t="s">
        <v>4373</v>
      </c>
      <c r="CR641" t="s">
        <v>1547</v>
      </c>
      <c r="CS641">
        <v>8</v>
      </c>
      <c r="CT641" t="s">
        <v>3590</v>
      </c>
      <c r="CU641" t="s">
        <v>3590</v>
      </c>
      <c r="CV641" t="s">
        <v>1547</v>
      </c>
      <c r="CW641" t="s">
        <v>1547</v>
      </c>
      <c r="CX641" t="s">
        <v>1547</v>
      </c>
      <c r="CY641">
        <v>639</v>
      </c>
      <c r="CZ641" t="s">
        <v>8721</v>
      </c>
      <c r="DA641" t="s">
        <v>1547</v>
      </c>
      <c r="DB641" t="s">
        <v>1881</v>
      </c>
      <c r="DC641" t="s">
        <v>1882</v>
      </c>
      <c r="DD641" t="s">
        <v>1253</v>
      </c>
      <c r="DE641" t="s">
        <v>3591</v>
      </c>
      <c r="DF641" t="s">
        <v>3601</v>
      </c>
      <c r="DG641" t="s">
        <v>2265</v>
      </c>
      <c r="DH641" t="s">
        <v>2265</v>
      </c>
      <c r="DI641" t="s">
        <v>7306</v>
      </c>
      <c r="DJ641" t="e">
        <v>#N/A</v>
      </c>
      <c r="DK641"/>
      <c r="DL641" t="s">
        <v>7306</v>
      </c>
      <c r="DM641">
        <v>9</v>
      </c>
      <c r="DN641" t="s">
        <v>1883</v>
      </c>
      <c r="DO641" t="s">
        <v>1568</v>
      </c>
      <c r="DP641" t="b">
        <v>1</v>
      </c>
      <c r="DQ641" t="b">
        <v>0</v>
      </c>
      <c r="DR641" t="b">
        <v>0</v>
      </c>
      <c r="DS641" t="b">
        <v>0</v>
      </c>
      <c r="DT641" t="b">
        <v>0</v>
      </c>
      <c r="DU641" t="b">
        <v>0</v>
      </c>
      <c r="DV641" t="b">
        <v>0</v>
      </c>
      <c r="DW641">
        <v>0</v>
      </c>
      <c r="DX641" t="b">
        <v>0</v>
      </c>
      <c r="DY641" t="b">
        <v>0</v>
      </c>
      <c r="DZ641" t="b">
        <v>0</v>
      </c>
      <c r="EA641" t="b">
        <v>0</v>
      </c>
      <c r="EB641" t="b">
        <v>0</v>
      </c>
      <c r="EC641" t="b">
        <v>1</v>
      </c>
      <c r="ED641" t="b">
        <v>0</v>
      </c>
      <c r="EE641" t="b">
        <v>0</v>
      </c>
      <c r="EF641" t="b">
        <v>0</v>
      </c>
      <c r="EG641" t="b" cm="1">
        <v>0</v>
      </c>
      <c r="EH641" t="b">
        <v>0</v>
      </c>
      <c r="EI641" t="b">
        <v>0</v>
      </c>
      <c r="EJ641" t="b">
        <v>1</v>
      </c>
      <c r="EK641" t="s">
        <v>5327</v>
      </c>
      <c r="EL641">
        <v>0</v>
      </c>
      <c r="EM641">
        <v>7</v>
      </c>
      <c r="EN641" t="b">
        <v>0</v>
      </c>
    </row>
    <row r="642" spans="1:144" ht="15.75">
      <c r="A642"/>
      <c r="B642" t="s">
        <v>1568</v>
      </c>
      <c r="C642" t="s">
        <v>3826</v>
      </c>
      <c r="D642" t="s">
        <v>1249</v>
      </c>
      <c r="E642" t="s">
        <v>1248</v>
      </c>
      <c r="F642" t="s">
        <v>1245</v>
      </c>
      <c r="G642" t="s">
        <v>3603</v>
      </c>
      <c r="H642" t="s">
        <v>3604</v>
      </c>
      <c r="I642" t="s">
        <v>2799</v>
      </c>
      <c r="J642"/>
      <c r="K642" t="s">
        <v>902</v>
      </c>
      <c r="L642" t="s">
        <v>3190</v>
      </c>
      <c r="M642" t="s">
        <v>1754</v>
      </c>
      <c r="N642"/>
      <c r="O642" t="s">
        <v>3590</v>
      </c>
      <c r="P642" t="s">
        <v>1568</v>
      </c>
      <c r="Q642" t="s">
        <v>3591</v>
      </c>
      <c r="R642" t="s">
        <v>3592</v>
      </c>
      <c r="S642"/>
      <c r="T642" t="s">
        <v>2265</v>
      </c>
      <c r="U642" t="s">
        <v>13492</v>
      </c>
      <c r="V642" t="s">
        <v>13126</v>
      </c>
      <c r="W642"/>
      <c r="X642"/>
      <c r="Y642"/>
      <c r="Z642"/>
      <c r="AA642"/>
      <c r="AB642"/>
      <c r="AC642"/>
      <c r="AD642"/>
      <c r="AE642"/>
      <c r="AF642"/>
      <c r="AG642"/>
      <c r="AH642"/>
      <c r="AI642"/>
      <c r="AJ642"/>
      <c r="AK642"/>
      <c r="AL642"/>
      <c r="AM642"/>
      <c r="AN642"/>
      <c r="AO642" s="108" t="s">
        <v>43</v>
      </c>
      <c r="AP642" t="s">
        <v>2851</v>
      </c>
      <c r="AQ642">
        <v>43</v>
      </c>
      <c r="AR642" t="e">
        <v>#N/A</v>
      </c>
      <c r="AS642" t="s">
        <v>3826</v>
      </c>
      <c r="AT642" t="e">
        <v>#N/A</v>
      </c>
      <c r="AU642" t="s">
        <v>1248</v>
      </c>
      <c r="AV642" t="s">
        <v>1751</v>
      </c>
      <c r="AW642" t="s">
        <v>1741</v>
      </c>
      <c r="AX642" t="s">
        <v>1740</v>
      </c>
      <c r="AY642" t="s">
        <v>7320</v>
      </c>
      <c r="AZ642" t="s">
        <v>3591</v>
      </c>
      <c r="BA642" t="s">
        <v>1896</v>
      </c>
      <c r="BB642" t="s">
        <v>2799</v>
      </c>
      <c r="BC642" t="s">
        <v>3190</v>
      </c>
      <c r="BD642" t="s">
        <v>5682</v>
      </c>
      <c r="BE642" t="s">
        <v>3850</v>
      </c>
      <c r="BF642">
        <v>4</v>
      </c>
      <c r="BG642">
        <v>639</v>
      </c>
      <c r="BH642">
        <v>0</v>
      </c>
      <c r="BI642" t="s">
        <v>1547</v>
      </c>
      <c r="BJ642">
        <v>0</v>
      </c>
      <c r="BK642">
        <v>0</v>
      </c>
      <c r="BL642">
        <v>4</v>
      </c>
      <c r="BM642" t="s">
        <v>1750</v>
      </c>
      <c r="BN642" t="s">
        <v>3851</v>
      </c>
      <c r="BO642" t="s">
        <v>8111</v>
      </c>
      <c r="BP642" t="e" cm="1">
        <v>#N/A</v>
      </c>
      <c r="BQ642" t="s">
        <v>1547</v>
      </c>
      <c r="BR642" t="s">
        <v>3590</v>
      </c>
      <c r="BS642">
        <v>112</v>
      </c>
      <c r="BT642" t="s">
        <v>7065</v>
      </c>
      <c r="BU642" t="s">
        <v>15679</v>
      </c>
      <c r="BV642" t="s">
        <v>1249</v>
      </c>
      <c r="BW642" t="s">
        <v>1751</v>
      </c>
      <c r="BX642" t="s">
        <v>7321</v>
      </c>
      <c r="BY642" t="s">
        <v>1744</v>
      </c>
      <c r="BZ642" t="s">
        <v>2265</v>
      </c>
      <c r="CA642" t="s">
        <v>1744</v>
      </c>
      <c r="CB642" t="s">
        <v>1754</v>
      </c>
      <c r="CC642"/>
      <c r="CD642" t="s">
        <v>998</v>
      </c>
      <c r="CE642" t="s">
        <v>2799</v>
      </c>
      <c r="CF642" t="s">
        <v>8123</v>
      </c>
      <c r="CG642" t="s">
        <v>8124</v>
      </c>
      <c r="CH642" t="s">
        <v>2799</v>
      </c>
      <c r="CI642" t="s">
        <v>1547</v>
      </c>
      <c r="CJ642" t="s">
        <v>3592</v>
      </c>
      <c r="CK642" t="s">
        <v>1568</v>
      </c>
      <c r="CL642"/>
      <c r="CM642"/>
      <c r="CN642" t="s">
        <v>13492</v>
      </c>
      <c r="CO642" t="s">
        <v>13126</v>
      </c>
      <c r="CP642" t="s">
        <v>13492</v>
      </c>
      <c r="CQ642" t="s">
        <v>13126</v>
      </c>
      <c r="CR642" t="s">
        <v>1547</v>
      </c>
      <c r="CS642">
        <v>8</v>
      </c>
      <c r="CT642" t="s">
        <v>3590</v>
      </c>
      <c r="CU642" t="s">
        <v>3590</v>
      </c>
      <c r="CV642" t="s">
        <v>1547</v>
      </c>
      <c r="CW642" t="s">
        <v>1547</v>
      </c>
      <c r="CX642" t="s">
        <v>1547</v>
      </c>
      <c r="CY642">
        <v>640</v>
      </c>
      <c r="CZ642" t="s">
        <v>8724</v>
      </c>
      <c r="DA642" t="s">
        <v>1547</v>
      </c>
      <c r="DB642" t="s">
        <v>1881</v>
      </c>
      <c r="DC642" t="s">
        <v>1882</v>
      </c>
      <c r="DD642" t="s">
        <v>1248</v>
      </c>
      <c r="DE642" t="s">
        <v>3591</v>
      </c>
      <c r="DF642" t="s">
        <v>3603</v>
      </c>
      <c r="DG642" t="s">
        <v>2265</v>
      </c>
      <c r="DH642" t="s">
        <v>2265</v>
      </c>
      <c r="DI642" t="s">
        <v>7306</v>
      </c>
      <c r="DJ642" t="e">
        <v>#N/A</v>
      </c>
      <c r="DK642"/>
      <c r="DL642" t="s">
        <v>7306</v>
      </c>
      <c r="DM642">
        <v>9</v>
      </c>
      <c r="DN642" t="s">
        <v>1883</v>
      </c>
      <c r="DO642" t="s">
        <v>1568</v>
      </c>
      <c r="DP642" t="b">
        <v>1</v>
      </c>
      <c r="DQ642" t="b">
        <v>0</v>
      </c>
      <c r="DR642" t="b">
        <v>0</v>
      </c>
      <c r="DS642" t="b">
        <v>0</v>
      </c>
      <c r="DT642" t="b">
        <v>0</v>
      </c>
      <c r="DU642" t="b">
        <v>0</v>
      </c>
      <c r="DV642" t="b">
        <v>0</v>
      </c>
      <c r="DW642">
        <v>0</v>
      </c>
      <c r="DX642" t="b">
        <v>0</v>
      </c>
      <c r="DY642" t="b">
        <v>0</v>
      </c>
      <c r="DZ642" t="b">
        <v>0</v>
      </c>
      <c r="EA642" t="b">
        <v>0</v>
      </c>
      <c r="EB642" t="b">
        <v>0</v>
      </c>
      <c r="EC642" t="b">
        <v>0</v>
      </c>
      <c r="ED642" t="b">
        <v>0</v>
      </c>
      <c r="EE642" t="b">
        <v>0</v>
      </c>
      <c r="EF642" t="b">
        <v>0</v>
      </c>
      <c r="EG642" t="b" cm="1">
        <v>0</v>
      </c>
      <c r="EH642" t="b">
        <v>0</v>
      </c>
      <c r="EI642" t="b">
        <v>0</v>
      </c>
      <c r="EJ642" t="b">
        <v>0</v>
      </c>
      <c r="EK642" t="s">
        <v>1547</v>
      </c>
      <c r="EL642">
        <v>0</v>
      </c>
      <c r="EM642">
        <v>7</v>
      </c>
      <c r="EN642" t="b">
        <v>0</v>
      </c>
    </row>
    <row r="643" spans="1:144" ht="15.75">
      <c r="A643"/>
      <c r="B643" t="s">
        <v>1568</v>
      </c>
      <c r="C643" t="s">
        <v>3826</v>
      </c>
      <c r="D643" t="s">
        <v>3605</v>
      </c>
      <c r="E643" t="s">
        <v>3606</v>
      </c>
      <c r="F643" t="s">
        <v>3607</v>
      </c>
      <c r="G643" t="s">
        <v>3854</v>
      </c>
      <c r="H643" t="s">
        <v>3609</v>
      </c>
      <c r="I643" t="s">
        <v>2799</v>
      </c>
      <c r="J643"/>
      <c r="K643" t="s">
        <v>902</v>
      </c>
      <c r="L643" t="s">
        <v>3190</v>
      </c>
      <c r="M643" t="s">
        <v>1754</v>
      </c>
      <c r="N643"/>
      <c r="O643" t="s">
        <v>3590</v>
      </c>
      <c r="P643" t="s">
        <v>1568</v>
      </c>
      <c r="Q643" t="s">
        <v>3591</v>
      </c>
      <c r="R643" t="s">
        <v>3592</v>
      </c>
      <c r="S643"/>
      <c r="T643" t="s">
        <v>2265</v>
      </c>
      <c r="U643" t="s">
        <v>13492</v>
      </c>
      <c r="V643" t="s">
        <v>13400</v>
      </c>
      <c r="W643"/>
      <c r="X643"/>
      <c r="Y643"/>
      <c r="Z643"/>
      <c r="AA643"/>
      <c r="AB643"/>
      <c r="AC643"/>
      <c r="AD643"/>
      <c r="AE643"/>
      <c r="AF643"/>
      <c r="AG643"/>
      <c r="AH643"/>
      <c r="AI643"/>
      <c r="AJ643"/>
      <c r="AK643"/>
      <c r="AL643"/>
      <c r="AM643"/>
      <c r="AN643"/>
      <c r="AO643" s="108" t="s">
        <v>43</v>
      </c>
      <c r="AP643" t="s">
        <v>2851</v>
      </c>
      <c r="AQ643">
        <v>44</v>
      </c>
      <c r="AR643" t="e">
        <v>#N/A</v>
      </c>
      <c r="AS643" t="s">
        <v>3826</v>
      </c>
      <c r="AT643" t="e">
        <v>#N/A</v>
      </c>
      <c r="AU643" t="s">
        <v>3606</v>
      </c>
      <c r="AV643" t="s">
        <v>7326</v>
      </c>
      <c r="AW643" t="s">
        <v>7327</v>
      </c>
      <c r="AX643" t="s">
        <v>1740</v>
      </c>
      <c r="AY643" t="s">
        <v>8126</v>
      </c>
      <c r="AZ643" t="s">
        <v>3591</v>
      </c>
      <c r="BA643" t="s">
        <v>7329</v>
      </c>
      <c r="BB643" t="s">
        <v>2799</v>
      </c>
      <c r="BC643" t="s">
        <v>3190</v>
      </c>
      <c r="BD643" t="s">
        <v>8081</v>
      </c>
      <c r="BE643" t="s">
        <v>3850</v>
      </c>
      <c r="BF643">
        <v>408</v>
      </c>
      <c r="BG643">
        <v>639</v>
      </c>
      <c r="BH643">
        <v>0</v>
      </c>
      <c r="BI643" t="s">
        <v>1547</v>
      </c>
      <c r="BJ643">
        <v>0</v>
      </c>
      <c r="BK643">
        <v>0</v>
      </c>
      <c r="BL643">
        <v>488</v>
      </c>
      <c r="BM643" t="s">
        <v>7331</v>
      </c>
      <c r="BN643" t="s">
        <v>3851</v>
      </c>
      <c r="BO643" t="s">
        <v>8111</v>
      </c>
      <c r="BP643" t="e" cm="1">
        <v>#N/A</v>
      </c>
      <c r="BQ643" t="s">
        <v>1547</v>
      </c>
      <c r="BR643" t="s">
        <v>3590</v>
      </c>
      <c r="BS643">
        <v>113</v>
      </c>
      <c r="BT643" t="s">
        <v>7072</v>
      </c>
      <c r="BU643" t="s">
        <v>15680</v>
      </c>
      <c r="BV643" t="s">
        <v>3605</v>
      </c>
      <c r="BW643" t="s">
        <v>7326</v>
      </c>
      <c r="BX643" t="s">
        <v>7332</v>
      </c>
      <c r="BY643" t="s">
        <v>1744</v>
      </c>
      <c r="BZ643" t="s">
        <v>2265</v>
      </c>
      <c r="CA643" t="s">
        <v>1744</v>
      </c>
      <c r="CB643" t="s">
        <v>1754</v>
      </c>
      <c r="CC643"/>
      <c r="CD643" t="s">
        <v>998</v>
      </c>
      <c r="CE643" t="s">
        <v>2799</v>
      </c>
      <c r="CF643" t="s">
        <v>8127</v>
      </c>
      <c r="CG643" t="s">
        <v>8128</v>
      </c>
      <c r="CH643" t="s">
        <v>2799</v>
      </c>
      <c r="CI643" t="s">
        <v>1547</v>
      </c>
      <c r="CJ643" t="s">
        <v>3592</v>
      </c>
      <c r="CK643" t="s">
        <v>1568</v>
      </c>
      <c r="CL643"/>
      <c r="CM643"/>
      <c r="CN643" t="s">
        <v>13492</v>
      </c>
      <c r="CO643" t="s">
        <v>13400</v>
      </c>
      <c r="CP643" t="s">
        <v>13492</v>
      </c>
      <c r="CQ643" t="s">
        <v>13400</v>
      </c>
      <c r="CR643" t="s">
        <v>1547</v>
      </c>
      <c r="CS643">
        <v>8</v>
      </c>
      <c r="CT643" t="s">
        <v>3590</v>
      </c>
      <c r="CU643" t="s">
        <v>3590</v>
      </c>
      <c r="CV643" t="s">
        <v>7335</v>
      </c>
      <c r="CW643" t="s">
        <v>1547</v>
      </c>
      <c r="CX643" t="s">
        <v>1547</v>
      </c>
      <c r="CY643">
        <v>641</v>
      </c>
      <c r="CZ643" t="s">
        <v>8728</v>
      </c>
      <c r="DA643" t="s">
        <v>1547</v>
      </c>
      <c r="DB643" t="s">
        <v>1881</v>
      </c>
      <c r="DC643" t="s">
        <v>1882</v>
      </c>
      <c r="DD643" t="s">
        <v>3606</v>
      </c>
      <c r="DE643" t="s">
        <v>3591</v>
      </c>
      <c r="DF643" t="s">
        <v>3854</v>
      </c>
      <c r="DG643" t="s">
        <v>2265</v>
      </c>
      <c r="DH643" t="s">
        <v>2265</v>
      </c>
      <c r="DI643" t="s">
        <v>7306</v>
      </c>
      <c r="DJ643" t="e">
        <v>#N/A</v>
      </c>
      <c r="DK643"/>
      <c r="DL643" t="s">
        <v>7306</v>
      </c>
      <c r="DM643">
        <v>9</v>
      </c>
      <c r="DN643" t="s">
        <v>1883</v>
      </c>
      <c r="DO643" t="s">
        <v>1568</v>
      </c>
      <c r="DP643" t="b">
        <v>1</v>
      </c>
      <c r="DQ643" t="b">
        <v>0</v>
      </c>
      <c r="DR643" t="b">
        <v>0</v>
      </c>
      <c r="DS643" t="b">
        <v>0</v>
      </c>
      <c r="DT643" t="b">
        <v>0</v>
      </c>
      <c r="DU643" t="b">
        <v>0</v>
      </c>
      <c r="DV643" t="b">
        <v>0</v>
      </c>
      <c r="DW643">
        <v>0</v>
      </c>
      <c r="DX643" t="b">
        <v>0</v>
      </c>
      <c r="DY643" t="b">
        <v>0</v>
      </c>
      <c r="DZ643" t="b">
        <v>0</v>
      </c>
      <c r="EA643" t="b">
        <v>0</v>
      </c>
      <c r="EB643" t="b">
        <v>1</v>
      </c>
      <c r="EC643" t="b">
        <v>1</v>
      </c>
      <c r="ED643" t="b">
        <v>1</v>
      </c>
      <c r="EE643" t="b">
        <v>0</v>
      </c>
      <c r="EF643" t="b">
        <v>0</v>
      </c>
      <c r="EG643" t="b" cm="1">
        <v>0</v>
      </c>
      <c r="EH643" t="b">
        <v>0</v>
      </c>
      <c r="EI643" t="b">
        <v>0</v>
      </c>
      <c r="EJ643" t="b">
        <v>1</v>
      </c>
      <c r="EK643" t="s">
        <v>14489</v>
      </c>
      <c r="EL643">
        <v>0</v>
      </c>
      <c r="EM643">
        <v>4</v>
      </c>
      <c r="EN643" t="b">
        <v>0</v>
      </c>
    </row>
    <row r="644" spans="1:144" ht="15.75">
      <c r="A644"/>
      <c r="B644" t="s">
        <v>1568</v>
      </c>
      <c r="C644" t="s">
        <v>3826</v>
      </c>
      <c r="D644" t="s">
        <v>3829</v>
      </c>
      <c r="E644" t="s">
        <v>3830</v>
      </c>
      <c r="F644" t="s">
        <v>3595</v>
      </c>
      <c r="G644" t="s">
        <v>3831</v>
      </c>
      <c r="H644" t="s">
        <v>3832</v>
      </c>
      <c r="I644" t="s">
        <v>2799</v>
      </c>
      <c r="J644" t="s">
        <v>3833</v>
      </c>
      <c r="K644" t="s">
        <v>3834</v>
      </c>
      <c r="L644" t="s">
        <v>3190</v>
      </c>
      <c r="M644" t="s">
        <v>1779</v>
      </c>
      <c r="N644"/>
      <c r="O644" t="s">
        <v>3590</v>
      </c>
      <c r="P644" t="s">
        <v>1568</v>
      </c>
      <c r="Q644" t="s">
        <v>3591</v>
      </c>
      <c r="R644" t="s">
        <v>3592</v>
      </c>
      <c r="S644"/>
      <c r="T644" t="s">
        <v>2265</v>
      </c>
      <c r="U644" t="s">
        <v>13492</v>
      </c>
      <c r="V644" t="s">
        <v>13488</v>
      </c>
      <c r="W644"/>
      <c r="X644"/>
      <c r="Y644"/>
      <c r="Z644"/>
      <c r="AA644"/>
      <c r="AB644"/>
      <c r="AC644"/>
      <c r="AD644"/>
      <c r="AE644"/>
      <c r="AF644"/>
      <c r="AG644"/>
      <c r="AH644"/>
      <c r="AI644"/>
      <c r="AJ644"/>
      <c r="AK644"/>
      <c r="AL644"/>
      <c r="AM644"/>
      <c r="AN644"/>
      <c r="AO644" s="108" t="s">
        <v>43</v>
      </c>
      <c r="AP644" t="s">
        <v>2851</v>
      </c>
      <c r="AQ644">
        <v>45</v>
      </c>
      <c r="AR644" t="e">
        <v>#N/A</v>
      </c>
      <c r="AS644" t="s">
        <v>3826</v>
      </c>
      <c r="AT644" t="e">
        <v>#N/A</v>
      </c>
      <c r="AU644" t="s">
        <v>3830</v>
      </c>
      <c r="AV644" t="s">
        <v>7976</v>
      </c>
      <c r="AW644" t="s">
        <v>7299</v>
      </c>
      <c r="AX644" t="s">
        <v>1740</v>
      </c>
      <c r="AY644" t="s">
        <v>7977</v>
      </c>
      <c r="AZ644" t="s">
        <v>3591</v>
      </c>
      <c r="BA644" t="s">
        <v>7978</v>
      </c>
      <c r="BB644" t="s">
        <v>2799</v>
      </c>
      <c r="BC644" t="s">
        <v>3190</v>
      </c>
      <c r="BD644" t="s">
        <v>7979</v>
      </c>
      <c r="BE644" t="s">
        <v>3850</v>
      </c>
      <c r="BF644">
        <v>604</v>
      </c>
      <c r="BG644">
        <v>639</v>
      </c>
      <c r="BH644" t="e">
        <v>#N/A</v>
      </c>
      <c r="BI644" t="s">
        <v>1547</v>
      </c>
      <c r="BJ644">
        <v>0</v>
      </c>
      <c r="BK644" t="e" cm="1">
        <v>#N/A</v>
      </c>
      <c r="BL644" t="e" cm="1">
        <v>#N/A</v>
      </c>
      <c r="BM644" t="s">
        <v>3833</v>
      </c>
      <c r="BN644" t="s">
        <v>3851</v>
      </c>
      <c r="BO644" t="s">
        <v>8111</v>
      </c>
      <c r="BP644" t="e" cm="1">
        <v>#N/A</v>
      </c>
      <c r="BQ644" t="s">
        <v>7980</v>
      </c>
      <c r="BR644" t="s">
        <v>3590</v>
      </c>
      <c r="BS644">
        <v>114</v>
      </c>
      <c r="BT644" t="s">
        <v>7077</v>
      </c>
      <c r="BU644" t="s">
        <v>15681</v>
      </c>
      <c r="BV644" t="s">
        <v>3829</v>
      </c>
      <c r="BW644" t="s">
        <v>7976</v>
      </c>
      <c r="BX644" t="s">
        <v>7981</v>
      </c>
      <c r="BY644" t="s">
        <v>1744</v>
      </c>
      <c r="BZ644" t="s">
        <v>2265</v>
      </c>
      <c r="CA644" t="s">
        <v>1744</v>
      </c>
      <c r="CB644" t="s">
        <v>1779</v>
      </c>
      <c r="CC644"/>
      <c r="CD644" t="s">
        <v>998</v>
      </c>
      <c r="CE644" t="s">
        <v>2799</v>
      </c>
      <c r="CF644" t="s">
        <v>8130</v>
      </c>
      <c r="CG644" t="s">
        <v>8131</v>
      </c>
      <c r="CH644" t="s">
        <v>2799</v>
      </c>
      <c r="CI644" t="s">
        <v>1547</v>
      </c>
      <c r="CJ644" t="s">
        <v>3592</v>
      </c>
      <c r="CK644" t="s">
        <v>1568</v>
      </c>
      <c r="CL644"/>
      <c r="CM644"/>
      <c r="CN644" t="s">
        <v>13492</v>
      </c>
      <c r="CO644" t="s">
        <v>13488</v>
      </c>
      <c r="CP644" t="s">
        <v>13492</v>
      </c>
      <c r="CQ644" t="s">
        <v>13488</v>
      </c>
      <c r="CR644" t="s">
        <v>1547</v>
      </c>
      <c r="CS644">
        <v>8</v>
      </c>
      <c r="CT644" t="s">
        <v>3590</v>
      </c>
      <c r="CU644" t="s">
        <v>3590</v>
      </c>
      <c r="CV644" t="e">
        <v>#N/A</v>
      </c>
      <c r="CW644" t="s">
        <v>1547</v>
      </c>
      <c r="CX644" t="s">
        <v>1547</v>
      </c>
      <c r="CY644">
        <v>642</v>
      </c>
      <c r="CZ644" t="s">
        <v>8732</v>
      </c>
      <c r="DA644" t="s">
        <v>1547</v>
      </c>
      <c r="DB644" t="s">
        <v>1881</v>
      </c>
      <c r="DC644" t="s">
        <v>1882</v>
      </c>
      <c r="DD644" t="s">
        <v>3830</v>
      </c>
      <c r="DE644" t="s">
        <v>3591</v>
      </c>
      <c r="DF644" t="s">
        <v>3831</v>
      </c>
      <c r="DG644" t="s">
        <v>2265</v>
      </c>
      <c r="DH644" t="s">
        <v>2265</v>
      </c>
      <c r="DI644" t="s">
        <v>7306</v>
      </c>
      <c r="DJ644" t="e">
        <v>#N/A</v>
      </c>
      <c r="DK644"/>
      <c r="DL644" t="s">
        <v>7306</v>
      </c>
      <c r="DM644">
        <v>9</v>
      </c>
      <c r="DN644" t="s">
        <v>1883</v>
      </c>
      <c r="DO644" t="s">
        <v>1568</v>
      </c>
      <c r="DP644" t="b">
        <v>1</v>
      </c>
      <c r="DQ644" t="b">
        <v>0</v>
      </c>
      <c r="DR644" t="b">
        <v>0</v>
      </c>
      <c r="DS644" t="b">
        <v>0</v>
      </c>
      <c r="DT644" t="b">
        <v>0</v>
      </c>
      <c r="DU644" t="b">
        <v>0</v>
      </c>
      <c r="DV644" t="b">
        <v>0</v>
      </c>
      <c r="DW644">
        <v>0</v>
      </c>
      <c r="DX644" t="b">
        <v>0</v>
      </c>
      <c r="DY644" t="b">
        <v>0</v>
      </c>
      <c r="DZ644" t="b">
        <v>0</v>
      </c>
      <c r="EA644" t="b">
        <v>0</v>
      </c>
      <c r="EB644" t="b">
        <v>0</v>
      </c>
      <c r="EC644" t="b">
        <v>0</v>
      </c>
      <c r="ED644" t="b">
        <v>0</v>
      </c>
      <c r="EE644" t="b">
        <v>0</v>
      </c>
      <c r="EF644" t="b">
        <v>0</v>
      </c>
      <c r="EG644" t="b" cm="1">
        <v>1</v>
      </c>
      <c r="EH644" t="b">
        <v>0</v>
      </c>
      <c r="EI644" t="b">
        <v>0</v>
      </c>
      <c r="EJ644" t="b">
        <v>1</v>
      </c>
      <c r="EK644" t="s">
        <v>5887</v>
      </c>
      <c r="EL644">
        <v>1</v>
      </c>
      <c r="EM644">
        <v>12</v>
      </c>
      <c r="EN644" t="b">
        <v>0</v>
      </c>
    </row>
    <row r="645" spans="1:144" ht="47.25">
      <c r="A645"/>
      <c r="B645" t="s">
        <v>1568</v>
      </c>
      <c r="C645" t="s">
        <v>3826</v>
      </c>
      <c r="D645" t="s">
        <v>3598</v>
      </c>
      <c r="E645" t="s">
        <v>3599</v>
      </c>
      <c r="F645" t="s">
        <v>2000</v>
      </c>
      <c r="G645" t="s">
        <v>3599</v>
      </c>
      <c r="H645" s="109" t="s">
        <v>3600</v>
      </c>
      <c r="I645" t="s">
        <v>2799</v>
      </c>
      <c r="J645"/>
      <c r="K645" t="s">
        <v>902</v>
      </c>
      <c r="L645" t="s">
        <v>3190</v>
      </c>
      <c r="M645" t="s">
        <v>1754</v>
      </c>
      <c r="N645"/>
      <c r="O645" t="s">
        <v>3590</v>
      </c>
      <c r="P645" t="s">
        <v>1568</v>
      </c>
      <c r="Q645" t="s">
        <v>3591</v>
      </c>
      <c r="R645" t="s">
        <v>3592</v>
      </c>
      <c r="S645"/>
      <c r="T645" t="s">
        <v>2265</v>
      </c>
      <c r="U645" t="s">
        <v>13492</v>
      </c>
      <c r="V645" t="s">
        <v>13399</v>
      </c>
      <c r="W645"/>
      <c r="X645"/>
      <c r="Y645"/>
      <c r="Z645"/>
      <c r="AA645"/>
      <c r="AB645"/>
      <c r="AC645"/>
      <c r="AD645"/>
      <c r="AE645"/>
      <c r="AF645"/>
      <c r="AG645"/>
      <c r="AH645"/>
      <c r="AI645"/>
      <c r="AJ645"/>
      <c r="AK645"/>
      <c r="AL645"/>
      <c r="AM645"/>
      <c r="AN645"/>
      <c r="AO645" s="108" t="s">
        <v>43</v>
      </c>
      <c r="AP645" t="s">
        <v>2851</v>
      </c>
      <c r="AQ645">
        <v>46</v>
      </c>
      <c r="AR645" t="e">
        <v>#N/A</v>
      </c>
      <c r="AS645" t="s">
        <v>3826</v>
      </c>
      <c r="AT645" t="e">
        <v>#N/A</v>
      </c>
      <c r="AU645" t="s">
        <v>3599</v>
      </c>
      <c r="AV645" t="s">
        <v>7308</v>
      </c>
      <c r="AW645" t="s">
        <v>6431</v>
      </c>
      <c r="AX645" t="s">
        <v>1740</v>
      </c>
      <c r="AY645" t="s">
        <v>7308</v>
      </c>
      <c r="AZ645" t="s">
        <v>3591</v>
      </c>
      <c r="BA645" t="s">
        <v>7309</v>
      </c>
      <c r="BB645" t="s">
        <v>2799</v>
      </c>
      <c r="BC645" t="s">
        <v>3190</v>
      </c>
      <c r="BD645" t="s">
        <v>7985</v>
      </c>
      <c r="BE645" t="s">
        <v>3850</v>
      </c>
      <c r="BF645">
        <v>405</v>
      </c>
      <c r="BG645">
        <v>639</v>
      </c>
      <c r="BH645">
        <v>0</v>
      </c>
      <c r="BI645" t="s">
        <v>1547</v>
      </c>
      <c r="BJ645">
        <v>0</v>
      </c>
      <c r="BK645">
        <v>0</v>
      </c>
      <c r="BL645">
        <v>405</v>
      </c>
      <c r="BM645" t="s">
        <v>7313</v>
      </c>
      <c r="BN645" t="s">
        <v>3851</v>
      </c>
      <c r="BO645" t="s">
        <v>8111</v>
      </c>
      <c r="BP645" t="e" cm="1">
        <v>#N/A</v>
      </c>
      <c r="BQ645" t="s">
        <v>1547</v>
      </c>
      <c r="BR645" t="s">
        <v>3590</v>
      </c>
      <c r="BS645">
        <v>115</v>
      </c>
      <c r="BT645" t="s">
        <v>7084</v>
      </c>
      <c r="BU645" t="s">
        <v>15682</v>
      </c>
      <c r="BV645" t="s">
        <v>3598</v>
      </c>
      <c r="BW645" t="s">
        <v>7308</v>
      </c>
      <c r="BX645" t="s">
        <v>7311</v>
      </c>
      <c r="BY645" t="s">
        <v>1744</v>
      </c>
      <c r="BZ645" t="s">
        <v>2265</v>
      </c>
      <c r="CA645" t="s">
        <v>1744</v>
      </c>
      <c r="CB645" t="s">
        <v>1754</v>
      </c>
      <c r="CC645"/>
      <c r="CD645" t="s">
        <v>998</v>
      </c>
      <c r="CE645" t="s">
        <v>2799</v>
      </c>
      <c r="CF645" t="s">
        <v>8133</v>
      </c>
      <c r="CG645" t="s">
        <v>8134</v>
      </c>
      <c r="CH645" t="s">
        <v>2799</v>
      </c>
      <c r="CI645" t="s">
        <v>1547</v>
      </c>
      <c r="CJ645" t="s">
        <v>3592</v>
      </c>
      <c r="CK645" t="s">
        <v>1568</v>
      </c>
      <c r="CL645"/>
      <c r="CM645"/>
      <c r="CN645" t="s">
        <v>13492</v>
      </c>
      <c r="CO645" t="s">
        <v>13399</v>
      </c>
      <c r="CP645" t="s">
        <v>13492</v>
      </c>
      <c r="CQ645" t="s">
        <v>13399</v>
      </c>
      <c r="CR645" t="s">
        <v>1547</v>
      </c>
      <c r="CS645">
        <v>8</v>
      </c>
      <c r="CT645" t="s">
        <v>3590</v>
      </c>
      <c r="CU645" t="s">
        <v>3590</v>
      </c>
      <c r="CV645" t="s">
        <v>3590</v>
      </c>
      <c r="CW645" t="s">
        <v>1547</v>
      </c>
      <c r="CX645" t="s">
        <v>1547</v>
      </c>
      <c r="CY645">
        <v>643</v>
      </c>
      <c r="CZ645" t="s">
        <v>8737</v>
      </c>
      <c r="DA645" t="s">
        <v>1547</v>
      </c>
      <c r="DB645" t="s">
        <v>1881</v>
      </c>
      <c r="DC645" t="s">
        <v>1882</v>
      </c>
      <c r="DD645" t="s">
        <v>3599</v>
      </c>
      <c r="DE645" t="s">
        <v>3591</v>
      </c>
      <c r="DF645" t="s">
        <v>3599</v>
      </c>
      <c r="DG645" t="s">
        <v>2265</v>
      </c>
      <c r="DH645" t="s">
        <v>2265</v>
      </c>
      <c r="DI645" t="s">
        <v>7306</v>
      </c>
      <c r="DJ645" t="e">
        <v>#N/A</v>
      </c>
      <c r="DK645"/>
      <c r="DL645" t="s">
        <v>7306</v>
      </c>
      <c r="DM645">
        <v>9</v>
      </c>
      <c r="DN645" t="s">
        <v>1883</v>
      </c>
      <c r="DO645" t="s">
        <v>1568</v>
      </c>
      <c r="DP645" t="b">
        <v>1</v>
      </c>
      <c r="DQ645" t="b">
        <v>0</v>
      </c>
      <c r="DR645" t="b">
        <v>0</v>
      </c>
      <c r="DS645" t="b">
        <v>0</v>
      </c>
      <c r="DT645" t="b">
        <v>0</v>
      </c>
      <c r="DU645" t="b">
        <v>0</v>
      </c>
      <c r="DV645" t="b">
        <v>0</v>
      </c>
      <c r="DW645">
        <v>0</v>
      </c>
      <c r="DX645" t="b">
        <v>0</v>
      </c>
      <c r="DY645" t="b">
        <v>0</v>
      </c>
      <c r="DZ645" t="b">
        <v>0</v>
      </c>
      <c r="EA645" t="b">
        <v>0</v>
      </c>
      <c r="EB645" t="b">
        <v>0</v>
      </c>
      <c r="EC645" t="b">
        <v>0</v>
      </c>
      <c r="ED645" t="b">
        <v>0</v>
      </c>
      <c r="EE645" t="b">
        <v>0</v>
      </c>
      <c r="EF645" t="b">
        <v>0</v>
      </c>
      <c r="EG645" t="b" cm="1">
        <v>0</v>
      </c>
      <c r="EH645" t="b">
        <v>0</v>
      </c>
      <c r="EI645" t="b">
        <v>0</v>
      </c>
      <c r="EJ645" t="b">
        <v>0</v>
      </c>
      <c r="EK645" t="s">
        <v>1547</v>
      </c>
      <c r="EL645">
        <v>0</v>
      </c>
      <c r="EM645">
        <v>19</v>
      </c>
      <c r="EN645" t="b">
        <v>0</v>
      </c>
    </row>
    <row r="646" spans="1:144" ht="63">
      <c r="A646"/>
      <c r="B646" t="s">
        <v>1568</v>
      </c>
      <c r="C646" t="s">
        <v>3826</v>
      </c>
      <c r="D646" t="s">
        <v>3610</v>
      </c>
      <c r="E646" t="s">
        <v>3610</v>
      </c>
      <c r="F646" t="s">
        <v>1261</v>
      </c>
      <c r="G646" t="s">
        <v>3611</v>
      </c>
      <c r="H646" s="109" t="s">
        <v>3612</v>
      </c>
      <c r="I646" t="s">
        <v>2799</v>
      </c>
      <c r="J646"/>
      <c r="K646" t="s">
        <v>902</v>
      </c>
      <c r="L646" t="s">
        <v>3190</v>
      </c>
      <c r="M646" t="s">
        <v>1754</v>
      </c>
      <c r="N646"/>
      <c r="O646" t="s">
        <v>3590</v>
      </c>
      <c r="P646" t="s">
        <v>1568</v>
      </c>
      <c r="Q646" t="s">
        <v>3591</v>
      </c>
      <c r="R646" t="s">
        <v>3592</v>
      </c>
      <c r="S646"/>
      <c r="T646" t="s">
        <v>2265</v>
      </c>
      <c r="U646" t="s">
        <v>13492</v>
      </c>
      <c r="V646" t="s">
        <v>4370</v>
      </c>
      <c r="W646"/>
      <c r="X646"/>
      <c r="Y646"/>
      <c r="Z646"/>
      <c r="AA646"/>
      <c r="AB646"/>
      <c r="AC646"/>
      <c r="AD646"/>
      <c r="AE646"/>
      <c r="AF646"/>
      <c r="AG646"/>
      <c r="AH646"/>
      <c r="AI646"/>
      <c r="AJ646"/>
      <c r="AK646"/>
      <c r="AL646"/>
      <c r="AM646"/>
      <c r="AN646"/>
      <c r="AO646" s="108" t="s">
        <v>43</v>
      </c>
      <c r="AP646" t="s">
        <v>2851</v>
      </c>
      <c r="AQ646">
        <v>47</v>
      </c>
      <c r="AR646" t="e">
        <v>#N/A</v>
      </c>
      <c r="AS646" t="s">
        <v>3826</v>
      </c>
      <c r="AT646" t="e">
        <v>#N/A</v>
      </c>
      <c r="AU646" t="s">
        <v>3610</v>
      </c>
      <c r="AV646" t="s">
        <v>7338</v>
      </c>
      <c r="AW646" t="s">
        <v>1758</v>
      </c>
      <c r="AX646" t="s">
        <v>1740</v>
      </c>
      <c r="AY646" t="s">
        <v>7339</v>
      </c>
      <c r="AZ646" t="s">
        <v>3591</v>
      </c>
      <c r="BA646" t="s">
        <v>7340</v>
      </c>
      <c r="BB646" t="s">
        <v>2799</v>
      </c>
      <c r="BC646" t="s">
        <v>3190</v>
      </c>
      <c r="BD646" t="s">
        <v>8024</v>
      </c>
      <c r="BE646" t="s">
        <v>3850</v>
      </c>
      <c r="BF646">
        <v>409</v>
      </c>
      <c r="BG646">
        <v>639</v>
      </c>
      <c r="BH646">
        <v>0</v>
      </c>
      <c r="BI646" t="s">
        <v>1547</v>
      </c>
      <c r="BJ646">
        <v>0</v>
      </c>
      <c r="BK646">
        <v>0</v>
      </c>
      <c r="BL646">
        <v>1155</v>
      </c>
      <c r="BM646" t="s">
        <v>7342</v>
      </c>
      <c r="BN646" t="s">
        <v>3851</v>
      </c>
      <c r="BO646" t="s">
        <v>8111</v>
      </c>
      <c r="BP646" t="e" cm="1">
        <v>#N/A</v>
      </c>
      <c r="BQ646" t="s">
        <v>1547</v>
      </c>
      <c r="BR646" t="s">
        <v>3590</v>
      </c>
      <c r="BS646">
        <v>116</v>
      </c>
      <c r="BT646" t="s">
        <v>8161</v>
      </c>
      <c r="BU646" t="s">
        <v>15683</v>
      </c>
      <c r="BV646" t="s">
        <v>3610</v>
      </c>
      <c r="BW646" t="s">
        <v>7338</v>
      </c>
      <c r="BX646" t="s">
        <v>7343</v>
      </c>
      <c r="BY646" t="s">
        <v>1744</v>
      </c>
      <c r="BZ646" t="s">
        <v>2265</v>
      </c>
      <c r="CA646" t="s">
        <v>1744</v>
      </c>
      <c r="CB646" t="s">
        <v>1754</v>
      </c>
      <c r="CC646"/>
      <c r="CD646" t="s">
        <v>998</v>
      </c>
      <c r="CE646" t="s">
        <v>2799</v>
      </c>
      <c r="CF646" t="s">
        <v>8136</v>
      </c>
      <c r="CG646" t="s">
        <v>8137</v>
      </c>
      <c r="CH646" t="s">
        <v>2799</v>
      </c>
      <c r="CI646" t="s">
        <v>1547</v>
      </c>
      <c r="CJ646" t="s">
        <v>3592</v>
      </c>
      <c r="CK646" t="s">
        <v>1568</v>
      </c>
      <c r="CL646"/>
      <c r="CM646"/>
      <c r="CN646" t="s">
        <v>13492</v>
      </c>
      <c r="CO646" t="s">
        <v>4370</v>
      </c>
      <c r="CP646" t="s">
        <v>13492</v>
      </c>
      <c r="CQ646" t="s">
        <v>4370</v>
      </c>
      <c r="CR646" t="s">
        <v>1547</v>
      </c>
      <c r="CS646">
        <v>8</v>
      </c>
      <c r="CT646" t="s">
        <v>3590</v>
      </c>
      <c r="CU646" t="s">
        <v>3590</v>
      </c>
      <c r="CV646" t="s">
        <v>1547</v>
      </c>
      <c r="CW646" t="s">
        <v>1547</v>
      </c>
      <c r="CX646" t="s">
        <v>1547</v>
      </c>
      <c r="CY646">
        <v>644</v>
      </c>
      <c r="CZ646" t="s">
        <v>8740</v>
      </c>
      <c r="DA646" t="s">
        <v>1547</v>
      </c>
      <c r="DB646" t="s">
        <v>1881</v>
      </c>
      <c r="DC646" t="s">
        <v>1882</v>
      </c>
      <c r="DD646" t="s">
        <v>3610</v>
      </c>
      <c r="DE646" t="s">
        <v>3591</v>
      </c>
      <c r="DF646" t="s">
        <v>3611</v>
      </c>
      <c r="DG646" t="s">
        <v>2265</v>
      </c>
      <c r="DH646" t="s">
        <v>2265</v>
      </c>
      <c r="DI646" t="s">
        <v>7306</v>
      </c>
      <c r="DJ646" t="e">
        <v>#N/A</v>
      </c>
      <c r="DK646"/>
      <c r="DL646" t="s">
        <v>7306</v>
      </c>
      <c r="DM646">
        <v>9</v>
      </c>
      <c r="DN646" t="s">
        <v>1883</v>
      </c>
      <c r="DO646" t="s">
        <v>1568</v>
      </c>
      <c r="DP646" t="b">
        <v>1</v>
      </c>
      <c r="DQ646" t="b">
        <v>0</v>
      </c>
      <c r="DR646" t="b">
        <v>0</v>
      </c>
      <c r="DS646" t="b">
        <v>0</v>
      </c>
      <c r="DT646" t="b">
        <v>0</v>
      </c>
      <c r="DU646" t="b">
        <v>0</v>
      </c>
      <c r="DV646" t="b">
        <v>0</v>
      </c>
      <c r="DW646">
        <v>0</v>
      </c>
      <c r="DX646" t="b">
        <v>0</v>
      </c>
      <c r="DY646" t="b">
        <v>0</v>
      </c>
      <c r="DZ646" t="b">
        <v>0</v>
      </c>
      <c r="EA646" t="b">
        <v>0</v>
      </c>
      <c r="EB646" t="b">
        <v>0</v>
      </c>
      <c r="EC646" t="b">
        <v>0</v>
      </c>
      <c r="ED646" t="b">
        <v>0</v>
      </c>
      <c r="EE646" t="b">
        <v>0</v>
      </c>
      <c r="EF646" t="b">
        <v>0</v>
      </c>
      <c r="EG646" t="b" cm="1">
        <v>1</v>
      </c>
      <c r="EH646" t="b">
        <v>0</v>
      </c>
      <c r="EI646" t="b">
        <v>0</v>
      </c>
      <c r="EJ646" t="b">
        <v>1</v>
      </c>
      <c r="EK646" t="s">
        <v>5887</v>
      </c>
      <c r="EL646">
        <v>1</v>
      </c>
      <c r="EM646">
        <v>6</v>
      </c>
      <c r="EN646" t="b">
        <v>0</v>
      </c>
    </row>
    <row r="647" spans="1:144" ht="15.75">
      <c r="A647"/>
      <c r="B647" t="s">
        <v>1568</v>
      </c>
      <c r="C647" t="s">
        <v>3826</v>
      </c>
      <c r="D647" t="s">
        <v>3613</v>
      </c>
      <c r="E647" t="s">
        <v>3614</v>
      </c>
      <c r="F647" t="s">
        <v>3615</v>
      </c>
      <c r="G647" t="s">
        <v>3614</v>
      </c>
      <c r="H647" t="s">
        <v>3616</v>
      </c>
      <c r="I647" t="s">
        <v>2799</v>
      </c>
      <c r="J647"/>
      <c r="K647" t="s">
        <v>902</v>
      </c>
      <c r="L647" t="s">
        <v>3190</v>
      </c>
      <c r="M647" t="s">
        <v>1749</v>
      </c>
      <c r="N647"/>
      <c r="O647" t="s">
        <v>3590</v>
      </c>
      <c r="P647" t="s">
        <v>1568</v>
      </c>
      <c r="Q647" t="s">
        <v>3591</v>
      </c>
      <c r="R647" t="s">
        <v>3592</v>
      </c>
      <c r="S647"/>
      <c r="T647" t="s">
        <v>2265</v>
      </c>
      <c r="U647" t="s">
        <v>13492</v>
      </c>
      <c r="V647" t="s">
        <v>13401</v>
      </c>
      <c r="W647"/>
      <c r="X647"/>
      <c r="Y647"/>
      <c r="Z647"/>
      <c r="AA647"/>
      <c r="AB647"/>
      <c r="AC647"/>
      <c r="AD647"/>
      <c r="AE647"/>
      <c r="AF647"/>
      <c r="AG647"/>
      <c r="AH647"/>
      <c r="AI647"/>
      <c r="AJ647"/>
      <c r="AK647"/>
      <c r="AL647"/>
      <c r="AM647"/>
      <c r="AN647"/>
      <c r="AO647" s="108" t="s">
        <v>43</v>
      </c>
      <c r="AP647" t="s">
        <v>2851</v>
      </c>
      <c r="AQ647">
        <v>48</v>
      </c>
      <c r="AR647" t="e">
        <v>#N/A</v>
      </c>
      <c r="AS647" t="s">
        <v>3826</v>
      </c>
      <c r="AT647" t="e">
        <v>#N/A</v>
      </c>
      <c r="AU647" t="s">
        <v>3614</v>
      </c>
      <c r="AV647" t="s">
        <v>7348</v>
      </c>
      <c r="AW647" t="s">
        <v>7349</v>
      </c>
      <c r="AX647" t="s">
        <v>1740</v>
      </c>
      <c r="AY647" t="s">
        <v>7348</v>
      </c>
      <c r="AZ647" t="s">
        <v>3591</v>
      </c>
      <c r="BA647" t="s">
        <v>7350</v>
      </c>
      <c r="BB647" t="s">
        <v>2799</v>
      </c>
      <c r="BC647" t="s">
        <v>3190</v>
      </c>
      <c r="BD647" t="s">
        <v>8040</v>
      </c>
      <c r="BE647" t="s">
        <v>3850</v>
      </c>
      <c r="BF647">
        <v>410</v>
      </c>
      <c r="BG647">
        <v>639</v>
      </c>
      <c r="BH647">
        <v>0</v>
      </c>
      <c r="BI647" t="s">
        <v>1547</v>
      </c>
      <c r="BJ647">
        <v>0</v>
      </c>
      <c r="BK647">
        <v>0</v>
      </c>
      <c r="BL647">
        <v>410</v>
      </c>
      <c r="BM647" t="s">
        <v>7354</v>
      </c>
      <c r="BN647" t="s">
        <v>3851</v>
      </c>
      <c r="BO647" t="s">
        <v>8111</v>
      </c>
      <c r="BP647" t="e" cm="1">
        <v>#N/A</v>
      </c>
      <c r="BQ647" t="s">
        <v>1547</v>
      </c>
      <c r="BR647" t="s">
        <v>3590</v>
      </c>
      <c r="BS647">
        <v>117</v>
      </c>
      <c r="BT647" t="s">
        <v>8166</v>
      </c>
      <c r="BU647" t="s">
        <v>15684</v>
      </c>
      <c r="BV647" t="s">
        <v>3613</v>
      </c>
      <c r="BW647" t="s">
        <v>7348</v>
      </c>
      <c r="BX647" t="s">
        <v>7352</v>
      </c>
      <c r="BY647" t="s">
        <v>1744</v>
      </c>
      <c r="BZ647" t="s">
        <v>2265</v>
      </c>
      <c r="CA647" t="s">
        <v>1744</v>
      </c>
      <c r="CB647" t="s">
        <v>1749</v>
      </c>
      <c r="CC647"/>
      <c r="CD647" t="s">
        <v>998</v>
      </c>
      <c r="CE647" t="s">
        <v>2799</v>
      </c>
      <c r="CF647" t="s">
        <v>8139</v>
      </c>
      <c r="CG647" t="s">
        <v>8140</v>
      </c>
      <c r="CH647" t="s">
        <v>2799</v>
      </c>
      <c r="CI647" t="s">
        <v>1547</v>
      </c>
      <c r="CJ647" t="s">
        <v>3592</v>
      </c>
      <c r="CK647" t="s">
        <v>1568</v>
      </c>
      <c r="CL647"/>
      <c r="CM647"/>
      <c r="CN647" t="s">
        <v>13492</v>
      </c>
      <c r="CO647" t="s">
        <v>13401</v>
      </c>
      <c r="CP647" t="s">
        <v>13492</v>
      </c>
      <c r="CQ647" t="s">
        <v>13401</v>
      </c>
      <c r="CR647" t="s">
        <v>1547</v>
      </c>
      <c r="CS647">
        <v>8</v>
      </c>
      <c r="CT647" t="s">
        <v>3590</v>
      </c>
      <c r="CU647" t="s">
        <v>3590</v>
      </c>
      <c r="CV647" t="s">
        <v>3590</v>
      </c>
      <c r="CW647" t="s">
        <v>1547</v>
      </c>
      <c r="CX647" t="s">
        <v>1547</v>
      </c>
      <c r="CY647">
        <v>645</v>
      </c>
      <c r="CZ647" t="s">
        <v>8743</v>
      </c>
      <c r="DA647" t="s">
        <v>1547</v>
      </c>
      <c r="DB647" t="s">
        <v>1881</v>
      </c>
      <c r="DC647" t="s">
        <v>1882</v>
      </c>
      <c r="DD647" t="s">
        <v>3614</v>
      </c>
      <c r="DE647" t="s">
        <v>3591</v>
      </c>
      <c r="DF647" t="s">
        <v>3614</v>
      </c>
      <c r="DG647" t="s">
        <v>2265</v>
      </c>
      <c r="DH647" t="s">
        <v>2265</v>
      </c>
      <c r="DI647" t="s">
        <v>7306</v>
      </c>
      <c r="DJ647" t="e">
        <v>#N/A</v>
      </c>
      <c r="DK647"/>
      <c r="DL647" t="s">
        <v>7306</v>
      </c>
      <c r="DM647">
        <v>9</v>
      </c>
      <c r="DN647" t="s">
        <v>1883</v>
      </c>
      <c r="DO647" t="s">
        <v>1568</v>
      </c>
      <c r="DP647" t="b">
        <v>1</v>
      </c>
      <c r="DQ647" t="b">
        <v>0</v>
      </c>
      <c r="DR647" t="b">
        <v>0</v>
      </c>
      <c r="DS647" t="b">
        <v>0</v>
      </c>
      <c r="DT647" t="b">
        <v>0</v>
      </c>
      <c r="DU647" t="b">
        <v>0</v>
      </c>
      <c r="DV647" t="b">
        <v>0</v>
      </c>
      <c r="DW647">
        <v>0</v>
      </c>
      <c r="DX647" t="b">
        <v>0</v>
      </c>
      <c r="DY647" t="b">
        <v>0</v>
      </c>
      <c r="DZ647" t="b">
        <v>0</v>
      </c>
      <c r="EA647" t="b">
        <v>0</v>
      </c>
      <c r="EB647" t="b">
        <v>0</v>
      </c>
      <c r="EC647" t="b">
        <v>0</v>
      </c>
      <c r="ED647" t="b">
        <v>0</v>
      </c>
      <c r="EE647" t="b">
        <v>0</v>
      </c>
      <c r="EF647" t="b">
        <v>0</v>
      </c>
      <c r="EG647" t="b" cm="1">
        <v>0</v>
      </c>
      <c r="EH647" t="b">
        <v>0</v>
      </c>
      <c r="EI647" t="b">
        <v>0</v>
      </c>
      <c r="EJ647" t="b">
        <v>0</v>
      </c>
      <c r="EK647" t="s">
        <v>1547</v>
      </c>
      <c r="EL647">
        <v>0</v>
      </c>
      <c r="EM647">
        <v>24</v>
      </c>
      <c r="EN647" t="b">
        <v>0</v>
      </c>
    </row>
    <row r="648" spans="1:144" ht="15.75">
      <c r="A648"/>
      <c r="B648" t="s">
        <v>1568</v>
      </c>
      <c r="C648" t="s">
        <v>3826</v>
      </c>
      <c r="D648" t="s">
        <v>3624</v>
      </c>
      <c r="E648" t="s">
        <v>3625</v>
      </c>
      <c r="F648" t="s">
        <v>3625</v>
      </c>
      <c r="G648" t="s">
        <v>3626</v>
      </c>
      <c r="H648" t="s">
        <v>3837</v>
      </c>
      <c r="I648" t="s">
        <v>2798</v>
      </c>
      <c r="J648"/>
      <c r="K648" t="s">
        <v>902</v>
      </c>
      <c r="L648" t="s">
        <v>3190</v>
      </c>
      <c r="M648" t="s">
        <v>2001</v>
      </c>
      <c r="N648"/>
      <c r="O648" t="s">
        <v>3590</v>
      </c>
      <c r="P648" t="s">
        <v>1568</v>
      </c>
      <c r="Q648" t="s">
        <v>3591</v>
      </c>
      <c r="R648" t="s">
        <v>3592</v>
      </c>
      <c r="S648"/>
      <c r="T648" t="s">
        <v>2265</v>
      </c>
      <c r="U648" t="s">
        <v>13492</v>
      </c>
      <c r="V648" t="s">
        <v>13345</v>
      </c>
      <c r="W648"/>
      <c r="X648"/>
      <c r="Y648"/>
      <c r="Z648"/>
      <c r="AA648"/>
      <c r="AB648"/>
      <c r="AC648"/>
      <c r="AD648"/>
      <c r="AE648"/>
      <c r="AF648"/>
      <c r="AG648"/>
      <c r="AH648"/>
      <c r="AI648"/>
      <c r="AJ648"/>
      <c r="AK648"/>
      <c r="AL648"/>
      <c r="AM648"/>
      <c r="AN648"/>
      <c r="AO648" s="108" t="s">
        <v>43</v>
      </c>
      <c r="AP648" t="s">
        <v>2851</v>
      </c>
      <c r="AQ648">
        <v>49</v>
      </c>
      <c r="AR648" t="e">
        <v>#N/A</v>
      </c>
      <c r="AS648" t="s">
        <v>3826</v>
      </c>
      <c r="AT648" t="e">
        <v>#N/A</v>
      </c>
      <c r="AU648" t="s">
        <v>3625</v>
      </c>
      <c r="AV648" t="s">
        <v>7374</v>
      </c>
      <c r="AW648" t="s">
        <v>7374</v>
      </c>
      <c r="AX648" t="s">
        <v>1740</v>
      </c>
      <c r="AY648" t="s">
        <v>7375</v>
      </c>
      <c r="AZ648" t="s">
        <v>3591</v>
      </c>
      <c r="BA648" t="s">
        <v>7376</v>
      </c>
      <c r="BB648" t="s">
        <v>2798</v>
      </c>
      <c r="BC648" t="s">
        <v>3190</v>
      </c>
      <c r="BD648" t="s">
        <v>7995</v>
      </c>
      <c r="BE648" t="s">
        <v>3850</v>
      </c>
      <c r="BF648">
        <v>366</v>
      </c>
      <c r="BG648">
        <v>639</v>
      </c>
      <c r="BH648">
        <v>0</v>
      </c>
      <c r="BI648" t="s">
        <v>1547</v>
      </c>
      <c r="BJ648">
        <v>0</v>
      </c>
      <c r="BK648">
        <v>0</v>
      </c>
      <c r="BL648">
        <v>413</v>
      </c>
      <c r="BM648" t="s">
        <v>7380</v>
      </c>
      <c r="BN648" t="s">
        <v>3851</v>
      </c>
      <c r="BO648" t="s">
        <v>8111</v>
      </c>
      <c r="BP648" t="e" cm="1">
        <v>#N/A</v>
      </c>
      <c r="BQ648" t="s">
        <v>1547</v>
      </c>
      <c r="BR648" t="s">
        <v>3590</v>
      </c>
      <c r="BS648">
        <v>118</v>
      </c>
      <c r="BT648" t="s">
        <v>8173</v>
      </c>
      <c r="BU648" t="s">
        <v>15685</v>
      </c>
      <c r="BV648" t="s">
        <v>3624</v>
      </c>
      <c r="BW648" t="s">
        <v>7374</v>
      </c>
      <c r="BX648" t="s">
        <v>7996</v>
      </c>
      <c r="BY648" t="s">
        <v>1744</v>
      </c>
      <c r="BZ648" t="s">
        <v>2265</v>
      </c>
      <c r="CA648" t="s">
        <v>1744</v>
      </c>
      <c r="CB648" t="s">
        <v>2001</v>
      </c>
      <c r="CC648"/>
      <c r="CD648" t="s">
        <v>998</v>
      </c>
      <c r="CE648" t="s">
        <v>2798</v>
      </c>
      <c r="CF648" t="s">
        <v>8142</v>
      </c>
      <c r="CG648" t="s">
        <v>8143</v>
      </c>
      <c r="CH648" t="s">
        <v>2798</v>
      </c>
      <c r="CI648" t="s">
        <v>1547</v>
      </c>
      <c r="CJ648" t="s">
        <v>3592</v>
      </c>
      <c r="CK648" t="s">
        <v>1568</v>
      </c>
      <c r="CL648"/>
      <c r="CM648"/>
      <c r="CN648" t="s">
        <v>13492</v>
      </c>
      <c r="CO648" t="s">
        <v>13345</v>
      </c>
      <c r="CP648" t="s">
        <v>13492</v>
      </c>
      <c r="CQ648" t="s">
        <v>13345</v>
      </c>
      <c r="CR648" t="s">
        <v>1547</v>
      </c>
      <c r="CS648">
        <v>8</v>
      </c>
      <c r="CT648" t="s">
        <v>3590</v>
      </c>
      <c r="CU648" t="s">
        <v>3590</v>
      </c>
      <c r="CV648" t="s">
        <v>3590</v>
      </c>
      <c r="CW648" t="s">
        <v>1547</v>
      </c>
      <c r="CX648" t="s">
        <v>1547</v>
      </c>
      <c r="CY648">
        <v>646</v>
      </c>
      <c r="CZ648" t="s">
        <v>8746</v>
      </c>
      <c r="DA648" t="s">
        <v>1547</v>
      </c>
      <c r="DB648" t="s">
        <v>1881</v>
      </c>
      <c r="DC648" t="s">
        <v>1882</v>
      </c>
      <c r="DD648" t="s">
        <v>3625</v>
      </c>
      <c r="DE648" t="s">
        <v>3591</v>
      </c>
      <c r="DF648" t="s">
        <v>3626</v>
      </c>
      <c r="DG648" t="s">
        <v>2265</v>
      </c>
      <c r="DH648" t="s">
        <v>2265</v>
      </c>
      <c r="DI648" t="s">
        <v>7306</v>
      </c>
      <c r="DJ648" t="e">
        <v>#N/A</v>
      </c>
      <c r="DK648"/>
      <c r="DL648" t="s">
        <v>7306</v>
      </c>
      <c r="DM648">
        <v>9</v>
      </c>
      <c r="DN648" t="s">
        <v>1883</v>
      </c>
      <c r="DO648" t="s">
        <v>1568</v>
      </c>
      <c r="DP648" t="b">
        <v>1</v>
      </c>
      <c r="DQ648" t="b">
        <v>0</v>
      </c>
      <c r="DR648" t="b">
        <v>0</v>
      </c>
      <c r="DS648" t="b">
        <v>0</v>
      </c>
      <c r="DT648" t="b">
        <v>0</v>
      </c>
      <c r="DU648" t="b">
        <v>0</v>
      </c>
      <c r="DV648" t="b">
        <v>0</v>
      </c>
      <c r="DW648">
        <v>0</v>
      </c>
      <c r="DX648" t="b">
        <v>0</v>
      </c>
      <c r="DY648" t="b">
        <v>0</v>
      </c>
      <c r="DZ648" t="b">
        <v>0</v>
      </c>
      <c r="EA648" t="b">
        <v>0</v>
      </c>
      <c r="EB648" t="b">
        <v>0</v>
      </c>
      <c r="EC648" t="b">
        <v>0</v>
      </c>
      <c r="ED648" t="b">
        <v>0</v>
      </c>
      <c r="EE648" t="b">
        <v>0</v>
      </c>
      <c r="EF648" t="b">
        <v>0</v>
      </c>
      <c r="EG648" t="b" cm="1">
        <v>0</v>
      </c>
      <c r="EH648" t="b">
        <v>0</v>
      </c>
      <c r="EI648" t="b">
        <v>0</v>
      </c>
      <c r="EJ648" t="b">
        <v>0</v>
      </c>
      <c r="EK648" t="s">
        <v>1547</v>
      </c>
      <c r="EL648">
        <v>0</v>
      </c>
      <c r="EM648">
        <v>24</v>
      </c>
      <c r="EN648" t="b">
        <v>0</v>
      </c>
    </row>
    <row r="649" spans="1:144" ht="15.75">
      <c r="A649"/>
      <c r="B649" t="s">
        <v>1568</v>
      </c>
      <c r="C649" t="s">
        <v>3826</v>
      </c>
      <c r="D649" t="s">
        <v>3675</v>
      </c>
      <c r="E649" t="s">
        <v>3676</v>
      </c>
      <c r="F649" t="s">
        <v>3676</v>
      </c>
      <c r="G649" t="s">
        <v>3848</v>
      </c>
      <c r="H649" t="s">
        <v>3849</v>
      </c>
      <c r="I649" t="s">
        <v>2798</v>
      </c>
      <c r="J649"/>
      <c r="K649" t="s">
        <v>902</v>
      </c>
      <c r="L649" t="s">
        <v>3190</v>
      </c>
      <c r="M649" t="s">
        <v>2001</v>
      </c>
      <c r="N649"/>
      <c r="O649" t="s">
        <v>3590</v>
      </c>
      <c r="P649" t="s">
        <v>1568</v>
      </c>
      <c r="Q649" t="s">
        <v>3591</v>
      </c>
      <c r="R649" t="s">
        <v>3592</v>
      </c>
      <c r="S649"/>
      <c r="T649" t="s">
        <v>3673</v>
      </c>
      <c r="U649" t="s">
        <v>13492</v>
      </c>
      <c r="V649" t="s">
        <v>13415</v>
      </c>
      <c r="W649"/>
      <c r="X649"/>
      <c r="Y649"/>
      <c r="Z649"/>
      <c r="AA649"/>
      <c r="AB649"/>
      <c r="AC649"/>
      <c r="AD649"/>
      <c r="AE649"/>
      <c r="AF649"/>
      <c r="AG649"/>
      <c r="AH649"/>
      <c r="AI649"/>
      <c r="AJ649"/>
      <c r="AK649"/>
      <c r="AL649"/>
      <c r="AM649"/>
      <c r="AN649"/>
      <c r="AO649" s="108" t="s">
        <v>43</v>
      </c>
      <c r="AP649" t="s">
        <v>2851</v>
      </c>
      <c r="AQ649">
        <v>50</v>
      </c>
      <c r="AR649" t="e">
        <v>#N/A</v>
      </c>
      <c r="AS649" t="s">
        <v>3826</v>
      </c>
      <c r="AT649" t="e">
        <v>#N/A</v>
      </c>
      <c r="AU649" t="s">
        <v>3676</v>
      </c>
      <c r="AV649" t="s">
        <v>7513</v>
      </c>
      <c r="AW649" t="s">
        <v>7513</v>
      </c>
      <c r="AX649" t="s">
        <v>1740</v>
      </c>
      <c r="AY649" t="s">
        <v>8094</v>
      </c>
      <c r="AZ649" t="s">
        <v>3591</v>
      </c>
      <c r="BA649" t="s">
        <v>7515</v>
      </c>
      <c r="BB649" t="s">
        <v>2798</v>
      </c>
      <c r="BC649" t="s">
        <v>3190</v>
      </c>
      <c r="BD649" t="s">
        <v>8000</v>
      </c>
      <c r="BE649" t="s">
        <v>3850</v>
      </c>
      <c r="BF649">
        <v>433</v>
      </c>
      <c r="BG649">
        <v>639</v>
      </c>
      <c r="BH649">
        <v>0</v>
      </c>
      <c r="BI649" t="s">
        <v>1547</v>
      </c>
      <c r="BJ649">
        <v>0</v>
      </c>
      <c r="BK649">
        <v>0</v>
      </c>
      <c r="BL649">
        <v>433</v>
      </c>
      <c r="BM649" t="s">
        <v>7519</v>
      </c>
      <c r="BN649" t="s">
        <v>3851</v>
      </c>
      <c r="BO649" t="s">
        <v>8111</v>
      </c>
      <c r="BP649" t="e" cm="1">
        <v>#N/A</v>
      </c>
      <c r="BQ649" t="s">
        <v>1547</v>
      </c>
      <c r="BR649" t="s">
        <v>3590</v>
      </c>
      <c r="BS649">
        <v>119</v>
      </c>
      <c r="BT649" t="s">
        <v>8175</v>
      </c>
      <c r="BU649" t="s">
        <v>15686</v>
      </c>
      <c r="BV649" t="s">
        <v>3675</v>
      </c>
      <c r="BW649" t="s">
        <v>7513</v>
      </c>
      <c r="BX649" t="s">
        <v>8095</v>
      </c>
      <c r="BY649" t="s">
        <v>1744</v>
      </c>
      <c r="BZ649" t="s">
        <v>3673</v>
      </c>
      <c r="CA649" t="s">
        <v>1744</v>
      </c>
      <c r="CB649" t="s">
        <v>2001</v>
      </c>
      <c r="CC649"/>
      <c r="CD649" t="s">
        <v>998</v>
      </c>
      <c r="CE649" t="s">
        <v>2798</v>
      </c>
      <c r="CF649" t="s">
        <v>8145</v>
      </c>
      <c r="CG649" t="s">
        <v>8146</v>
      </c>
      <c r="CH649" t="s">
        <v>2798</v>
      </c>
      <c r="CI649" t="s">
        <v>1547</v>
      </c>
      <c r="CJ649" t="s">
        <v>3592</v>
      </c>
      <c r="CK649" t="s">
        <v>1568</v>
      </c>
      <c r="CL649"/>
      <c r="CM649"/>
      <c r="CN649" t="s">
        <v>13492</v>
      </c>
      <c r="CO649" t="s">
        <v>13415</v>
      </c>
      <c r="CP649" t="s">
        <v>13492</v>
      </c>
      <c r="CQ649" t="s">
        <v>13415</v>
      </c>
      <c r="CR649" t="s">
        <v>1547</v>
      </c>
      <c r="CS649">
        <v>8</v>
      </c>
      <c r="CT649" t="s">
        <v>3590</v>
      </c>
      <c r="CU649" t="s">
        <v>3590</v>
      </c>
      <c r="CV649" t="s">
        <v>3590</v>
      </c>
      <c r="CW649" t="s">
        <v>1547</v>
      </c>
      <c r="CX649" t="s">
        <v>1547</v>
      </c>
      <c r="CY649">
        <v>647</v>
      </c>
      <c r="CZ649" t="s">
        <v>8751</v>
      </c>
      <c r="DA649" t="s">
        <v>1547</v>
      </c>
      <c r="DB649" t="s">
        <v>1881</v>
      </c>
      <c r="DC649" t="s">
        <v>1882</v>
      </c>
      <c r="DD649" t="s">
        <v>3676</v>
      </c>
      <c r="DE649" t="s">
        <v>3591</v>
      </c>
      <c r="DF649" t="s">
        <v>3848</v>
      </c>
      <c r="DG649" t="s">
        <v>3673</v>
      </c>
      <c r="DH649" t="s">
        <v>7485</v>
      </c>
      <c r="DI649" t="s">
        <v>7486</v>
      </c>
      <c r="DJ649" t="e">
        <v>#N/A</v>
      </c>
      <c r="DK649"/>
      <c r="DL649" t="s">
        <v>7486</v>
      </c>
      <c r="DM649">
        <v>9</v>
      </c>
      <c r="DN649" t="s">
        <v>1883</v>
      </c>
      <c r="DO649" t="s">
        <v>1568</v>
      </c>
      <c r="DP649" t="b">
        <v>1</v>
      </c>
      <c r="DQ649" t="b">
        <v>0</v>
      </c>
      <c r="DR649" t="b">
        <v>0</v>
      </c>
      <c r="DS649" t="b">
        <v>0</v>
      </c>
      <c r="DT649" t="b">
        <v>0</v>
      </c>
      <c r="DU649" t="b">
        <v>0</v>
      </c>
      <c r="DV649" t="b">
        <v>0</v>
      </c>
      <c r="DW649">
        <v>0</v>
      </c>
      <c r="DX649" t="b">
        <v>0</v>
      </c>
      <c r="DY649" t="b">
        <v>0</v>
      </c>
      <c r="DZ649" t="b">
        <v>0</v>
      </c>
      <c r="EA649" t="b">
        <v>0</v>
      </c>
      <c r="EB649" t="b">
        <v>0</v>
      </c>
      <c r="EC649" t="b">
        <v>1</v>
      </c>
      <c r="ED649" t="b">
        <v>0</v>
      </c>
      <c r="EE649" t="b">
        <v>0</v>
      </c>
      <c r="EF649" t="b">
        <v>0</v>
      </c>
      <c r="EG649" t="b" cm="1">
        <v>0</v>
      </c>
      <c r="EH649" t="b">
        <v>0</v>
      </c>
      <c r="EI649" t="b">
        <v>0</v>
      </c>
      <c r="EJ649" t="b">
        <v>1</v>
      </c>
      <c r="EK649" t="s">
        <v>5327</v>
      </c>
      <c r="EL649">
        <v>0</v>
      </c>
      <c r="EM649">
        <v>24</v>
      </c>
      <c r="EN649" t="b">
        <v>0</v>
      </c>
    </row>
    <row r="650" spans="1:144" ht="15.75">
      <c r="A650"/>
      <c r="B650" t="s">
        <v>1568</v>
      </c>
      <c r="C650" t="s">
        <v>3826</v>
      </c>
      <c r="D650" t="s">
        <v>3701</v>
      </c>
      <c r="E650" t="s">
        <v>3702</v>
      </c>
      <c r="F650" t="s">
        <v>3702</v>
      </c>
      <c r="G650" t="s">
        <v>3703</v>
      </c>
      <c r="H650" t="s">
        <v>3692</v>
      </c>
      <c r="I650" t="s">
        <v>2798</v>
      </c>
      <c r="J650"/>
      <c r="K650" t="s">
        <v>902</v>
      </c>
      <c r="L650" t="s">
        <v>3190</v>
      </c>
      <c r="M650" t="s">
        <v>2001</v>
      </c>
      <c r="N650"/>
      <c r="O650" t="s">
        <v>3590</v>
      </c>
      <c r="P650" t="s">
        <v>1568</v>
      </c>
      <c r="Q650" t="s">
        <v>3591</v>
      </c>
      <c r="R650" t="s">
        <v>3592</v>
      </c>
      <c r="S650"/>
      <c r="T650" t="s">
        <v>3673</v>
      </c>
      <c r="U650" t="s">
        <v>13492</v>
      </c>
      <c r="V650" t="s">
        <v>13422</v>
      </c>
      <c r="W650"/>
      <c r="X650"/>
      <c r="Y650"/>
      <c r="Z650"/>
      <c r="AA650"/>
      <c r="AB650"/>
      <c r="AC650"/>
      <c r="AD650"/>
      <c r="AE650"/>
      <c r="AF650"/>
      <c r="AG650"/>
      <c r="AH650"/>
      <c r="AI650"/>
      <c r="AJ650"/>
      <c r="AK650"/>
      <c r="AL650"/>
      <c r="AM650"/>
      <c r="AN650"/>
      <c r="AO650" s="108" t="s">
        <v>43</v>
      </c>
      <c r="AP650" t="s">
        <v>2851</v>
      </c>
      <c r="AQ650">
        <v>51</v>
      </c>
      <c r="AR650" t="e">
        <v>#N/A</v>
      </c>
      <c r="AS650" t="s">
        <v>3826</v>
      </c>
      <c r="AT650" t="e">
        <v>#N/A</v>
      </c>
      <c r="AU650" t="s">
        <v>3702</v>
      </c>
      <c r="AV650" t="s">
        <v>7613</v>
      </c>
      <c r="AW650" t="s">
        <v>7613</v>
      </c>
      <c r="AX650" t="s">
        <v>1740</v>
      </c>
      <c r="AY650" t="s">
        <v>7614</v>
      </c>
      <c r="AZ650" t="s">
        <v>3591</v>
      </c>
      <c r="BA650" t="s">
        <v>7615</v>
      </c>
      <c r="BB650" t="s">
        <v>2798</v>
      </c>
      <c r="BC650" t="s">
        <v>3190</v>
      </c>
      <c r="BD650" t="s">
        <v>8148</v>
      </c>
      <c r="BE650" t="s">
        <v>3850</v>
      </c>
      <c r="BF650">
        <v>454</v>
      </c>
      <c r="BG650">
        <v>639</v>
      </c>
      <c r="BH650">
        <v>0</v>
      </c>
      <c r="BI650" t="s">
        <v>1547</v>
      </c>
      <c r="BJ650">
        <v>0</v>
      </c>
      <c r="BK650">
        <v>0</v>
      </c>
      <c r="BL650">
        <v>454</v>
      </c>
      <c r="BM650" t="s">
        <v>7619</v>
      </c>
      <c r="BN650" t="s">
        <v>3851</v>
      </c>
      <c r="BO650" t="s">
        <v>8111</v>
      </c>
      <c r="BP650" t="e" cm="1">
        <v>#N/A</v>
      </c>
      <c r="BQ650" t="s">
        <v>1547</v>
      </c>
      <c r="BR650" t="s">
        <v>3590</v>
      </c>
      <c r="BS650">
        <v>120</v>
      </c>
      <c r="BT650" t="s">
        <v>8179</v>
      </c>
      <c r="BU650" t="s">
        <v>15687</v>
      </c>
      <c r="BV650" t="s">
        <v>3701</v>
      </c>
      <c r="BW650" t="s">
        <v>7613</v>
      </c>
      <c r="BX650" t="s">
        <v>7566</v>
      </c>
      <c r="BY650" t="s">
        <v>1744</v>
      </c>
      <c r="BZ650" t="s">
        <v>3673</v>
      </c>
      <c r="CA650" t="s">
        <v>1744</v>
      </c>
      <c r="CB650" t="s">
        <v>2001</v>
      </c>
      <c r="CC650"/>
      <c r="CD650" t="s">
        <v>998</v>
      </c>
      <c r="CE650" t="s">
        <v>2798</v>
      </c>
      <c r="CF650" t="s">
        <v>8149</v>
      </c>
      <c r="CG650" t="s">
        <v>8150</v>
      </c>
      <c r="CH650" t="s">
        <v>2798</v>
      </c>
      <c r="CI650" t="s">
        <v>1547</v>
      </c>
      <c r="CJ650" t="s">
        <v>3592</v>
      </c>
      <c r="CK650" t="s">
        <v>1568</v>
      </c>
      <c r="CL650"/>
      <c r="CM650"/>
      <c r="CN650" t="s">
        <v>13492</v>
      </c>
      <c r="CO650" t="s">
        <v>13422</v>
      </c>
      <c r="CP650" t="s">
        <v>13492</v>
      </c>
      <c r="CQ650" t="s">
        <v>13422</v>
      </c>
      <c r="CR650" t="s">
        <v>1547</v>
      </c>
      <c r="CS650">
        <v>8</v>
      </c>
      <c r="CT650" t="s">
        <v>3590</v>
      </c>
      <c r="CU650" t="s">
        <v>3590</v>
      </c>
      <c r="CV650" t="s">
        <v>3590</v>
      </c>
      <c r="CW650" t="s">
        <v>1547</v>
      </c>
      <c r="CX650" t="s">
        <v>1547</v>
      </c>
      <c r="CY650">
        <v>648</v>
      </c>
      <c r="CZ650" t="s">
        <v>8755</v>
      </c>
      <c r="DA650" t="s">
        <v>1547</v>
      </c>
      <c r="DB650" t="s">
        <v>1881</v>
      </c>
      <c r="DC650" t="s">
        <v>1882</v>
      </c>
      <c r="DD650" t="s">
        <v>3702</v>
      </c>
      <c r="DE650" t="s">
        <v>3591</v>
      </c>
      <c r="DF650" t="s">
        <v>3703</v>
      </c>
      <c r="DG650" t="s">
        <v>3673</v>
      </c>
      <c r="DH650" t="s">
        <v>7485</v>
      </c>
      <c r="DI650" t="s">
        <v>7486</v>
      </c>
      <c r="DJ650" t="e">
        <v>#N/A</v>
      </c>
      <c r="DK650"/>
      <c r="DL650" t="s">
        <v>7486</v>
      </c>
      <c r="DM650">
        <v>9</v>
      </c>
      <c r="DN650" t="s">
        <v>1883</v>
      </c>
      <c r="DO650" t="s">
        <v>1568</v>
      </c>
      <c r="DP650" t="b">
        <v>1</v>
      </c>
      <c r="DQ650" t="b">
        <v>0</v>
      </c>
      <c r="DR650" t="b">
        <v>0</v>
      </c>
      <c r="DS650" t="b">
        <v>0</v>
      </c>
      <c r="DT650" t="b">
        <v>0</v>
      </c>
      <c r="DU650" t="b">
        <v>0</v>
      </c>
      <c r="DV650" t="b">
        <v>0</v>
      </c>
      <c r="DW650">
        <v>0</v>
      </c>
      <c r="DX650" t="b">
        <v>0</v>
      </c>
      <c r="DY650" t="b">
        <v>0</v>
      </c>
      <c r="DZ650" t="b">
        <v>0</v>
      </c>
      <c r="EA650" t="b">
        <v>0</v>
      </c>
      <c r="EB650" t="b">
        <v>0</v>
      </c>
      <c r="EC650" t="b">
        <v>0</v>
      </c>
      <c r="ED650" t="b">
        <v>0</v>
      </c>
      <c r="EE650" t="b">
        <v>0</v>
      </c>
      <c r="EF650" t="b">
        <v>0</v>
      </c>
      <c r="EG650" t="b" cm="1">
        <v>0</v>
      </c>
      <c r="EH650" t="b">
        <v>0</v>
      </c>
      <c r="EI650" t="b">
        <v>0</v>
      </c>
      <c r="EJ650" t="b">
        <v>0</v>
      </c>
      <c r="EK650" t="s">
        <v>1547</v>
      </c>
      <c r="EL650">
        <v>0</v>
      </c>
      <c r="EM650">
        <v>29</v>
      </c>
      <c r="EN650" t="b">
        <v>0</v>
      </c>
    </row>
    <row r="651" spans="1:144" ht="15.75">
      <c r="A651"/>
      <c r="B651" t="s">
        <v>1568</v>
      </c>
      <c r="C651" t="s">
        <v>3826</v>
      </c>
      <c r="D651" t="s">
        <v>3679</v>
      </c>
      <c r="E651" t="s">
        <v>3680</v>
      </c>
      <c r="F651" t="s">
        <v>3680</v>
      </c>
      <c r="G651" t="s">
        <v>3681</v>
      </c>
      <c r="H651" t="s">
        <v>3639</v>
      </c>
      <c r="I651" t="s">
        <v>2798</v>
      </c>
      <c r="J651"/>
      <c r="K651" t="s">
        <v>902</v>
      </c>
      <c r="L651" t="s">
        <v>3190</v>
      </c>
      <c r="M651" t="s">
        <v>2007</v>
      </c>
      <c r="N651"/>
      <c r="O651" t="s">
        <v>3590</v>
      </c>
      <c r="P651" t="s">
        <v>1568</v>
      </c>
      <c r="Q651" t="s">
        <v>3591</v>
      </c>
      <c r="R651" t="s">
        <v>3592</v>
      </c>
      <c r="S651"/>
      <c r="T651"/>
      <c r="U651" t="s">
        <v>13492</v>
      </c>
      <c r="V651" t="s">
        <v>13416</v>
      </c>
      <c r="W651"/>
      <c r="X651"/>
      <c r="Y651"/>
      <c r="Z651"/>
      <c r="AA651"/>
      <c r="AB651"/>
      <c r="AC651"/>
      <c r="AD651"/>
      <c r="AE651"/>
      <c r="AF651"/>
      <c r="AG651"/>
      <c r="AH651"/>
      <c r="AI651"/>
      <c r="AJ651"/>
      <c r="AK651"/>
      <c r="AL651"/>
      <c r="AM651"/>
      <c r="AN651"/>
      <c r="AO651" s="108" t="s">
        <v>43</v>
      </c>
      <c r="AP651" t="s">
        <v>2851</v>
      </c>
      <c r="AQ651">
        <v>52</v>
      </c>
      <c r="AR651" t="e">
        <v>#N/A</v>
      </c>
      <c r="AS651" t="s">
        <v>3826</v>
      </c>
      <c r="AT651" t="e">
        <v>#N/A</v>
      </c>
      <c r="AU651" t="s">
        <v>3680</v>
      </c>
      <c r="AV651" t="s">
        <v>7522</v>
      </c>
      <c r="AW651" t="s">
        <v>7522</v>
      </c>
      <c r="AX651" t="s">
        <v>1740</v>
      </c>
      <c r="AY651" t="s">
        <v>7523</v>
      </c>
      <c r="AZ651" t="s">
        <v>3591</v>
      </c>
      <c r="BA651" t="s">
        <v>7524</v>
      </c>
      <c r="BB651" t="s">
        <v>2798</v>
      </c>
      <c r="BC651" t="s">
        <v>3190</v>
      </c>
      <c r="BD651" t="s">
        <v>8152</v>
      </c>
      <c r="BE651" t="s">
        <v>3850</v>
      </c>
      <c r="BF651">
        <v>434</v>
      </c>
      <c r="BG651">
        <v>639</v>
      </c>
      <c r="BH651">
        <v>0</v>
      </c>
      <c r="BI651" t="s">
        <v>1547</v>
      </c>
      <c r="BJ651">
        <v>0</v>
      </c>
      <c r="BK651">
        <v>0</v>
      </c>
      <c r="BL651">
        <v>434</v>
      </c>
      <c r="BM651" t="s">
        <v>7528</v>
      </c>
      <c r="BN651" t="s">
        <v>3851</v>
      </c>
      <c r="BO651" t="s">
        <v>8111</v>
      </c>
      <c r="BP651" t="e" cm="1">
        <v>#N/A</v>
      </c>
      <c r="BQ651" t="s">
        <v>1547</v>
      </c>
      <c r="BR651" t="s">
        <v>3590</v>
      </c>
      <c r="BS651">
        <v>121</v>
      </c>
      <c r="BT651" t="s">
        <v>8183</v>
      </c>
      <c r="BU651" t="s">
        <v>15688</v>
      </c>
      <c r="BV651" t="s">
        <v>3679</v>
      </c>
      <c r="BW651" t="s">
        <v>7522</v>
      </c>
      <c r="BX651" t="s">
        <v>7403</v>
      </c>
      <c r="BY651" t="s">
        <v>1744</v>
      </c>
      <c r="BZ651" t="s">
        <v>1547</v>
      </c>
      <c r="CA651" t="s">
        <v>1744</v>
      </c>
      <c r="CB651" t="s">
        <v>2007</v>
      </c>
      <c r="CC651"/>
      <c r="CD651" t="s">
        <v>998</v>
      </c>
      <c r="CE651" t="s">
        <v>2798</v>
      </c>
      <c r="CF651" t="s">
        <v>8153</v>
      </c>
      <c r="CG651" t="s">
        <v>8154</v>
      </c>
      <c r="CH651" t="s">
        <v>2798</v>
      </c>
      <c r="CI651" t="s">
        <v>1547</v>
      </c>
      <c r="CJ651" t="s">
        <v>3592</v>
      </c>
      <c r="CK651" t="s">
        <v>1568</v>
      </c>
      <c r="CL651"/>
      <c r="CM651"/>
      <c r="CN651" t="s">
        <v>13492</v>
      </c>
      <c r="CO651" t="s">
        <v>13416</v>
      </c>
      <c r="CP651" t="s">
        <v>13492</v>
      </c>
      <c r="CQ651" t="s">
        <v>13416</v>
      </c>
      <c r="CR651" t="s">
        <v>1547</v>
      </c>
      <c r="CS651">
        <v>8</v>
      </c>
      <c r="CT651" t="s">
        <v>3590</v>
      </c>
      <c r="CU651" t="s">
        <v>3590</v>
      </c>
      <c r="CV651" t="s">
        <v>3590</v>
      </c>
      <c r="CW651" t="s">
        <v>1547</v>
      </c>
      <c r="CX651" t="s">
        <v>1547</v>
      </c>
      <c r="CY651">
        <v>649</v>
      </c>
      <c r="CZ651" t="s">
        <v>8760</v>
      </c>
      <c r="DA651" t="s">
        <v>1547</v>
      </c>
      <c r="DB651" t="s">
        <v>1881</v>
      </c>
      <c r="DC651" t="s">
        <v>1882</v>
      </c>
      <c r="DD651" t="s">
        <v>3680</v>
      </c>
      <c r="DE651" t="s">
        <v>3591</v>
      </c>
      <c r="DF651" t="s">
        <v>3681</v>
      </c>
      <c r="DG651" t="s">
        <v>1547</v>
      </c>
      <c r="DH651" t="s">
        <v>1547</v>
      </c>
      <c r="DI651" t="s">
        <v>1892</v>
      </c>
      <c r="DJ651" t="e">
        <v>#N/A</v>
      </c>
      <c r="DK651"/>
      <c r="DL651" t="s">
        <v>1892</v>
      </c>
      <c r="DM651">
        <v>9</v>
      </c>
      <c r="DN651" t="s">
        <v>1883</v>
      </c>
      <c r="DO651" t="s">
        <v>1568</v>
      </c>
      <c r="DP651" t="b">
        <v>1</v>
      </c>
      <c r="DQ651" t="b">
        <v>0</v>
      </c>
      <c r="DR651" t="b">
        <v>0</v>
      </c>
      <c r="DS651" t="b">
        <v>0</v>
      </c>
      <c r="DT651" t="b">
        <v>0</v>
      </c>
      <c r="DU651" t="b">
        <v>0</v>
      </c>
      <c r="DV651" t="b">
        <v>0</v>
      </c>
      <c r="DW651">
        <v>0</v>
      </c>
      <c r="DX651" t="b">
        <v>0</v>
      </c>
      <c r="DY651" t="b">
        <v>0</v>
      </c>
      <c r="DZ651" t="b">
        <v>0</v>
      </c>
      <c r="EA651" t="b">
        <v>0</v>
      </c>
      <c r="EB651" t="b">
        <v>0</v>
      </c>
      <c r="EC651" t="b">
        <v>0</v>
      </c>
      <c r="ED651" t="b">
        <v>0</v>
      </c>
      <c r="EE651" t="b">
        <v>0</v>
      </c>
      <c r="EF651" t="b">
        <v>0</v>
      </c>
      <c r="EG651" t="b" cm="1">
        <v>0</v>
      </c>
      <c r="EH651" t="b">
        <v>0</v>
      </c>
      <c r="EI651" t="b">
        <v>0</v>
      </c>
      <c r="EJ651" t="b">
        <v>0</v>
      </c>
      <c r="EK651" t="s">
        <v>1547</v>
      </c>
      <c r="EL651">
        <v>0</v>
      </c>
      <c r="EM651">
        <v>43</v>
      </c>
      <c r="EN651" t="b">
        <v>0</v>
      </c>
    </row>
    <row r="652" spans="1:144" ht="15.75">
      <c r="A652"/>
      <c r="B652" t="s">
        <v>1568</v>
      </c>
      <c r="C652" t="s">
        <v>3826</v>
      </c>
      <c r="D652" t="s">
        <v>3705</v>
      </c>
      <c r="E652" t="s">
        <v>3706</v>
      </c>
      <c r="F652" t="s">
        <v>3706</v>
      </c>
      <c r="G652" t="s">
        <v>3707</v>
      </c>
      <c r="H652" t="s">
        <v>3639</v>
      </c>
      <c r="I652" t="s">
        <v>2798</v>
      </c>
      <c r="J652"/>
      <c r="K652" t="s">
        <v>902</v>
      </c>
      <c r="L652" t="s">
        <v>3190</v>
      </c>
      <c r="M652" t="s">
        <v>2007</v>
      </c>
      <c r="N652"/>
      <c r="O652" t="s">
        <v>3590</v>
      </c>
      <c r="P652" t="s">
        <v>1568</v>
      </c>
      <c r="Q652" t="s">
        <v>3591</v>
      </c>
      <c r="R652" t="s">
        <v>3592</v>
      </c>
      <c r="S652"/>
      <c r="T652"/>
      <c r="U652" t="s">
        <v>13492</v>
      </c>
      <c r="V652" t="s">
        <v>13423</v>
      </c>
      <c r="W652"/>
      <c r="X652"/>
      <c r="Y652"/>
      <c r="Z652"/>
      <c r="AA652"/>
      <c r="AB652"/>
      <c r="AC652"/>
      <c r="AD652"/>
      <c r="AE652"/>
      <c r="AF652"/>
      <c r="AG652"/>
      <c r="AH652"/>
      <c r="AI652"/>
      <c r="AJ652"/>
      <c r="AK652"/>
      <c r="AL652"/>
      <c r="AM652"/>
      <c r="AN652"/>
      <c r="AO652" s="108" t="s">
        <v>43</v>
      </c>
      <c r="AP652" t="s">
        <v>2851</v>
      </c>
      <c r="AQ652">
        <v>53</v>
      </c>
      <c r="AR652" t="e">
        <v>#N/A</v>
      </c>
      <c r="AS652" t="s">
        <v>3826</v>
      </c>
      <c r="AT652" t="e">
        <v>#N/A</v>
      </c>
      <c r="AU652" t="s">
        <v>3706</v>
      </c>
      <c r="AV652" t="s">
        <v>7622</v>
      </c>
      <c r="AW652" t="s">
        <v>7622</v>
      </c>
      <c r="AX652" t="s">
        <v>1740</v>
      </c>
      <c r="AY652" t="s">
        <v>7623</v>
      </c>
      <c r="AZ652" t="s">
        <v>3591</v>
      </c>
      <c r="BA652" t="s">
        <v>7624</v>
      </c>
      <c r="BB652" t="s">
        <v>2798</v>
      </c>
      <c r="BC652" t="s">
        <v>3190</v>
      </c>
      <c r="BD652" t="s">
        <v>8156</v>
      </c>
      <c r="BE652" t="s">
        <v>3850</v>
      </c>
      <c r="BF652">
        <v>455</v>
      </c>
      <c r="BG652">
        <v>639</v>
      </c>
      <c r="BH652">
        <v>0</v>
      </c>
      <c r="BI652" t="s">
        <v>1547</v>
      </c>
      <c r="BJ652">
        <v>0</v>
      </c>
      <c r="BK652">
        <v>0</v>
      </c>
      <c r="BL652">
        <v>455</v>
      </c>
      <c r="BM652" t="s">
        <v>7627</v>
      </c>
      <c r="BN652" t="s">
        <v>3851</v>
      </c>
      <c r="BO652" t="s">
        <v>8111</v>
      </c>
      <c r="BP652" t="e" cm="1">
        <v>#N/A</v>
      </c>
      <c r="BQ652" t="s">
        <v>1547</v>
      </c>
      <c r="BR652" t="s">
        <v>3590</v>
      </c>
      <c r="BS652">
        <v>122</v>
      </c>
      <c r="BT652" t="s">
        <v>8187</v>
      </c>
      <c r="BU652" t="s">
        <v>15689</v>
      </c>
      <c r="BV652" t="s">
        <v>3705</v>
      </c>
      <c r="BW652" t="s">
        <v>7622</v>
      </c>
      <c r="BX652" t="s">
        <v>7403</v>
      </c>
      <c r="BY652" t="s">
        <v>1744</v>
      </c>
      <c r="BZ652" t="s">
        <v>1547</v>
      </c>
      <c r="CA652" t="s">
        <v>1744</v>
      </c>
      <c r="CB652" t="s">
        <v>2007</v>
      </c>
      <c r="CC652"/>
      <c r="CD652" t="s">
        <v>998</v>
      </c>
      <c r="CE652" t="s">
        <v>2798</v>
      </c>
      <c r="CF652" t="s">
        <v>8157</v>
      </c>
      <c r="CG652" t="s">
        <v>8158</v>
      </c>
      <c r="CH652" t="s">
        <v>2798</v>
      </c>
      <c r="CI652" t="s">
        <v>1547</v>
      </c>
      <c r="CJ652" t="s">
        <v>3592</v>
      </c>
      <c r="CK652" t="s">
        <v>1568</v>
      </c>
      <c r="CL652"/>
      <c r="CM652"/>
      <c r="CN652" t="s">
        <v>13492</v>
      </c>
      <c r="CO652" t="s">
        <v>13423</v>
      </c>
      <c r="CP652" t="s">
        <v>13492</v>
      </c>
      <c r="CQ652" t="s">
        <v>13423</v>
      </c>
      <c r="CR652" t="s">
        <v>1547</v>
      </c>
      <c r="CS652">
        <v>8</v>
      </c>
      <c r="CT652" t="s">
        <v>3590</v>
      </c>
      <c r="CU652" t="s">
        <v>3590</v>
      </c>
      <c r="CV652" t="s">
        <v>3590</v>
      </c>
      <c r="CW652" t="s">
        <v>1547</v>
      </c>
      <c r="CX652" t="s">
        <v>1547</v>
      </c>
      <c r="CY652">
        <v>650</v>
      </c>
      <c r="CZ652" t="s">
        <v>8763</v>
      </c>
      <c r="DA652" t="s">
        <v>1547</v>
      </c>
      <c r="DB652" t="s">
        <v>1881</v>
      </c>
      <c r="DC652" t="s">
        <v>1882</v>
      </c>
      <c r="DD652" t="s">
        <v>3706</v>
      </c>
      <c r="DE652" t="s">
        <v>3591</v>
      </c>
      <c r="DF652" t="s">
        <v>3707</v>
      </c>
      <c r="DG652" t="s">
        <v>1547</v>
      </c>
      <c r="DH652" t="s">
        <v>1547</v>
      </c>
      <c r="DI652" t="s">
        <v>1892</v>
      </c>
      <c r="DJ652" t="e">
        <v>#N/A</v>
      </c>
      <c r="DK652"/>
      <c r="DL652" t="s">
        <v>1892</v>
      </c>
      <c r="DM652">
        <v>9</v>
      </c>
      <c r="DN652" t="s">
        <v>1883</v>
      </c>
      <c r="DO652" t="s">
        <v>1568</v>
      </c>
      <c r="DP652" t="b">
        <v>1</v>
      </c>
      <c r="DQ652" t="b">
        <v>0</v>
      </c>
      <c r="DR652" t="b">
        <v>0</v>
      </c>
      <c r="DS652" t="b">
        <v>0</v>
      </c>
      <c r="DT652" t="b">
        <v>0</v>
      </c>
      <c r="DU652" t="b">
        <v>0</v>
      </c>
      <c r="DV652" t="b">
        <v>0</v>
      </c>
      <c r="DW652">
        <v>0</v>
      </c>
      <c r="DX652" t="b">
        <v>0</v>
      </c>
      <c r="DY652" t="b">
        <v>0</v>
      </c>
      <c r="DZ652" t="b">
        <v>0</v>
      </c>
      <c r="EA652" t="b">
        <v>0</v>
      </c>
      <c r="EB652" t="b">
        <v>0</v>
      </c>
      <c r="EC652" t="b">
        <v>0</v>
      </c>
      <c r="ED652" t="b">
        <v>0</v>
      </c>
      <c r="EE652" t="b">
        <v>0</v>
      </c>
      <c r="EF652" t="b">
        <v>0</v>
      </c>
      <c r="EG652" t="b" cm="1">
        <v>0</v>
      </c>
      <c r="EH652" t="b">
        <v>0</v>
      </c>
      <c r="EI652" t="b">
        <v>0</v>
      </c>
      <c r="EJ652" t="b">
        <v>0</v>
      </c>
      <c r="EK652" t="s">
        <v>1547</v>
      </c>
      <c r="EL652">
        <v>0</v>
      </c>
      <c r="EM652">
        <v>48</v>
      </c>
      <c r="EN652" t="b">
        <v>1</v>
      </c>
    </row>
    <row r="653" spans="1:144" ht="15.75">
      <c r="A653"/>
      <c r="B653" t="s">
        <v>1568</v>
      </c>
      <c r="C653" t="s">
        <v>3826</v>
      </c>
      <c r="D653" t="s">
        <v>3637</v>
      </c>
      <c r="E653" t="s">
        <v>3638</v>
      </c>
      <c r="F653"/>
      <c r="G653" t="s">
        <v>3639</v>
      </c>
      <c r="H653" t="s">
        <v>3640</v>
      </c>
      <c r="I653" t="s">
        <v>2798</v>
      </c>
      <c r="J653"/>
      <c r="K653" t="s">
        <v>902</v>
      </c>
      <c r="L653" t="s">
        <v>3190</v>
      </c>
      <c r="M653" t="s">
        <v>2001</v>
      </c>
      <c r="N653"/>
      <c r="O653" t="s">
        <v>3590</v>
      </c>
      <c r="P653" t="s">
        <v>1568</v>
      </c>
      <c r="Q653" t="s">
        <v>3591</v>
      </c>
      <c r="R653" t="s">
        <v>3592</v>
      </c>
      <c r="S653"/>
      <c r="T653"/>
      <c r="U653" t="s">
        <v>13492</v>
      </c>
      <c r="V653" t="s">
        <v>13405</v>
      </c>
      <c r="W653"/>
      <c r="X653"/>
      <c r="Y653"/>
      <c r="Z653"/>
      <c r="AA653"/>
      <c r="AB653"/>
      <c r="AC653"/>
      <c r="AD653"/>
      <c r="AE653"/>
      <c r="AF653"/>
      <c r="AG653"/>
      <c r="AH653"/>
      <c r="AI653"/>
      <c r="AJ653"/>
      <c r="AK653"/>
      <c r="AL653"/>
      <c r="AM653"/>
      <c r="AN653"/>
      <c r="AO653" s="108" t="s">
        <v>43</v>
      </c>
      <c r="AP653" t="s">
        <v>2851</v>
      </c>
      <c r="AQ653">
        <v>54</v>
      </c>
      <c r="AR653" t="e">
        <v>#N/A</v>
      </c>
      <c r="AS653" t="s">
        <v>3826</v>
      </c>
      <c r="AT653" t="e">
        <v>#N/A</v>
      </c>
      <c r="AU653" t="s">
        <v>3638</v>
      </c>
      <c r="AV653" t="s">
        <v>7402</v>
      </c>
      <c r="AW653" t="s">
        <v>1744</v>
      </c>
      <c r="AX653" t="s">
        <v>1740</v>
      </c>
      <c r="AY653" t="s">
        <v>7403</v>
      </c>
      <c r="AZ653" t="s">
        <v>3591</v>
      </c>
      <c r="BA653" t="s">
        <v>7404</v>
      </c>
      <c r="BB653" t="s">
        <v>2798</v>
      </c>
      <c r="BC653" t="s">
        <v>3190</v>
      </c>
      <c r="BD653" t="s">
        <v>8160</v>
      </c>
      <c r="BE653" t="s">
        <v>3850</v>
      </c>
      <c r="BF653">
        <v>416</v>
      </c>
      <c r="BG653">
        <v>639</v>
      </c>
      <c r="BH653">
        <v>0</v>
      </c>
      <c r="BI653" t="s">
        <v>1547</v>
      </c>
      <c r="BJ653">
        <v>0</v>
      </c>
      <c r="BK653">
        <v>0</v>
      </c>
      <c r="BL653">
        <v>416</v>
      </c>
      <c r="BM653" t="s">
        <v>7408</v>
      </c>
      <c r="BN653" t="s">
        <v>3851</v>
      </c>
      <c r="BO653" t="s">
        <v>8111</v>
      </c>
      <c r="BP653" t="e" cm="1">
        <v>#N/A</v>
      </c>
      <c r="BQ653" t="s">
        <v>1547</v>
      </c>
      <c r="BR653" t="s">
        <v>3590</v>
      </c>
      <c r="BS653">
        <v>123</v>
      </c>
      <c r="BT653" t="s">
        <v>8191</v>
      </c>
      <c r="BU653" t="s">
        <v>15690</v>
      </c>
      <c r="BV653" t="s">
        <v>3637</v>
      </c>
      <c r="BW653" t="s">
        <v>7402</v>
      </c>
      <c r="BX653" t="s">
        <v>7406</v>
      </c>
      <c r="BY653" t="s">
        <v>1744</v>
      </c>
      <c r="BZ653" t="s">
        <v>1547</v>
      </c>
      <c r="CA653" t="s">
        <v>1744</v>
      </c>
      <c r="CB653" t="s">
        <v>2001</v>
      </c>
      <c r="CC653"/>
      <c r="CD653" t="s">
        <v>998</v>
      </c>
      <c r="CE653" t="s">
        <v>2798</v>
      </c>
      <c r="CF653" t="s">
        <v>8162</v>
      </c>
      <c r="CG653" t="s">
        <v>8163</v>
      </c>
      <c r="CH653" t="s">
        <v>2798</v>
      </c>
      <c r="CI653" t="s">
        <v>1547</v>
      </c>
      <c r="CJ653" t="s">
        <v>3592</v>
      </c>
      <c r="CK653" t="s">
        <v>1568</v>
      </c>
      <c r="CL653"/>
      <c r="CM653"/>
      <c r="CN653" t="s">
        <v>13492</v>
      </c>
      <c r="CO653" t="s">
        <v>13405</v>
      </c>
      <c r="CP653" t="s">
        <v>13492</v>
      </c>
      <c r="CQ653" t="s">
        <v>13405</v>
      </c>
      <c r="CR653" t="s">
        <v>1547</v>
      </c>
      <c r="CS653">
        <v>8</v>
      </c>
      <c r="CT653" t="s">
        <v>3590</v>
      </c>
      <c r="CU653" t="s">
        <v>3590</v>
      </c>
      <c r="CV653" t="s">
        <v>3590</v>
      </c>
      <c r="CW653" t="s">
        <v>1547</v>
      </c>
      <c r="CX653" t="s">
        <v>1547</v>
      </c>
      <c r="CY653">
        <v>651</v>
      </c>
      <c r="CZ653" t="s">
        <v>8766</v>
      </c>
      <c r="DA653" t="s">
        <v>1547</v>
      </c>
      <c r="DB653" t="s">
        <v>1881</v>
      </c>
      <c r="DC653" t="s">
        <v>1882</v>
      </c>
      <c r="DD653" t="s">
        <v>3638</v>
      </c>
      <c r="DE653" t="s">
        <v>3591</v>
      </c>
      <c r="DF653" t="s">
        <v>3639</v>
      </c>
      <c r="DG653" t="s">
        <v>1547</v>
      </c>
      <c r="DH653" t="s">
        <v>1547</v>
      </c>
      <c r="DI653" t="s">
        <v>1892</v>
      </c>
      <c r="DJ653" t="e">
        <v>#N/A</v>
      </c>
      <c r="DK653"/>
      <c r="DL653" t="s">
        <v>1892</v>
      </c>
      <c r="DM653">
        <v>9</v>
      </c>
      <c r="DN653" t="s">
        <v>1883</v>
      </c>
      <c r="DO653" t="s">
        <v>1568</v>
      </c>
      <c r="DP653" t="b">
        <v>1</v>
      </c>
      <c r="DQ653" t="b">
        <v>0</v>
      </c>
      <c r="DR653" t="b">
        <v>0</v>
      </c>
      <c r="DS653" t="b">
        <v>0</v>
      </c>
      <c r="DT653" t="b">
        <v>0</v>
      </c>
      <c r="DU653" t="b">
        <v>0</v>
      </c>
      <c r="DV653" t="b">
        <v>0</v>
      </c>
      <c r="DW653">
        <v>0</v>
      </c>
      <c r="DX653" t="b">
        <v>0</v>
      </c>
      <c r="DY653" t="b">
        <v>0</v>
      </c>
      <c r="DZ653" t="b">
        <v>0</v>
      </c>
      <c r="EA653" t="b">
        <v>0</v>
      </c>
      <c r="EB653" t="b">
        <v>0</v>
      </c>
      <c r="EC653" t="b">
        <v>0</v>
      </c>
      <c r="ED653" t="b">
        <v>0</v>
      </c>
      <c r="EE653" t="b">
        <v>0</v>
      </c>
      <c r="EF653" t="b">
        <v>0</v>
      </c>
      <c r="EG653" t="b" cm="1">
        <v>0</v>
      </c>
      <c r="EH653" t="b">
        <v>0</v>
      </c>
      <c r="EI653" t="b">
        <v>0</v>
      </c>
      <c r="EJ653" t="b">
        <v>0</v>
      </c>
      <c r="EK653" t="s">
        <v>1547</v>
      </c>
      <c r="EL653">
        <v>0</v>
      </c>
      <c r="EM653">
        <v>11</v>
      </c>
      <c r="EN653" t="b">
        <v>0</v>
      </c>
    </row>
    <row r="654" spans="1:144" ht="15.75">
      <c r="A654"/>
      <c r="B654" t="s">
        <v>1568</v>
      </c>
      <c r="C654" t="s">
        <v>3826</v>
      </c>
      <c r="D654" t="s">
        <v>3641</v>
      </c>
      <c r="E654" t="s">
        <v>3642</v>
      </c>
      <c r="F654"/>
      <c r="G654" t="s">
        <v>3643</v>
      </c>
      <c r="H654" t="s">
        <v>3644</v>
      </c>
      <c r="I654" t="s">
        <v>2798</v>
      </c>
      <c r="J654"/>
      <c r="K654" t="s">
        <v>902</v>
      </c>
      <c r="L654" t="s">
        <v>3190</v>
      </c>
      <c r="M654" t="s">
        <v>2001</v>
      </c>
      <c r="N654"/>
      <c r="O654" t="s">
        <v>3590</v>
      </c>
      <c r="P654" t="s">
        <v>1568</v>
      </c>
      <c r="Q654" t="s">
        <v>3591</v>
      </c>
      <c r="R654" t="s">
        <v>3592</v>
      </c>
      <c r="S654"/>
      <c r="T654"/>
      <c r="U654" t="s">
        <v>13492</v>
      </c>
      <c r="V654" t="s">
        <v>13406</v>
      </c>
      <c r="W654"/>
      <c r="X654"/>
      <c r="Y654"/>
      <c r="Z654"/>
      <c r="AA654"/>
      <c r="AB654"/>
      <c r="AC654"/>
      <c r="AD654"/>
      <c r="AE654"/>
      <c r="AF654"/>
      <c r="AG654"/>
      <c r="AH654"/>
      <c r="AI654"/>
      <c r="AJ654"/>
      <c r="AK654"/>
      <c r="AL654"/>
      <c r="AM654"/>
      <c r="AN654"/>
      <c r="AO654" s="108" t="s">
        <v>43</v>
      </c>
      <c r="AP654" t="s">
        <v>2851</v>
      </c>
      <c r="AQ654">
        <v>55</v>
      </c>
      <c r="AR654" t="e">
        <v>#N/A</v>
      </c>
      <c r="AS654" t="s">
        <v>3826</v>
      </c>
      <c r="AT654" t="e">
        <v>#N/A</v>
      </c>
      <c r="AU654" t="s">
        <v>3642</v>
      </c>
      <c r="AV654" t="s">
        <v>7411</v>
      </c>
      <c r="AW654" t="s">
        <v>1744</v>
      </c>
      <c r="AX654" t="s">
        <v>1740</v>
      </c>
      <c r="AY654" t="s">
        <v>7412</v>
      </c>
      <c r="AZ654" t="s">
        <v>3591</v>
      </c>
      <c r="BA654" t="s">
        <v>7413</v>
      </c>
      <c r="BB654" t="s">
        <v>2798</v>
      </c>
      <c r="BC654" t="s">
        <v>3190</v>
      </c>
      <c r="BD654" t="s">
        <v>8165</v>
      </c>
      <c r="BE654" t="s">
        <v>3850</v>
      </c>
      <c r="BF654">
        <v>417</v>
      </c>
      <c r="BG654">
        <v>639</v>
      </c>
      <c r="BH654">
        <v>0</v>
      </c>
      <c r="BI654" t="s">
        <v>1547</v>
      </c>
      <c r="BJ654">
        <v>0</v>
      </c>
      <c r="BK654">
        <v>0</v>
      </c>
      <c r="BL654">
        <v>417</v>
      </c>
      <c r="BM654" t="s">
        <v>7417</v>
      </c>
      <c r="BN654" t="s">
        <v>3851</v>
      </c>
      <c r="BO654" t="s">
        <v>8111</v>
      </c>
      <c r="BP654" t="e" cm="1">
        <v>#N/A</v>
      </c>
      <c r="BQ654" t="s">
        <v>1547</v>
      </c>
      <c r="BR654" t="s">
        <v>3590</v>
      </c>
      <c r="BS654">
        <v>124</v>
      </c>
      <c r="BT654" t="s">
        <v>8196</v>
      </c>
      <c r="BU654" t="s">
        <v>15691</v>
      </c>
      <c r="BV654" t="s">
        <v>3641</v>
      </c>
      <c r="BW654" t="s">
        <v>7411</v>
      </c>
      <c r="BX654" t="s">
        <v>7415</v>
      </c>
      <c r="BY654" t="s">
        <v>1744</v>
      </c>
      <c r="BZ654" t="s">
        <v>1547</v>
      </c>
      <c r="CA654" t="s">
        <v>1744</v>
      </c>
      <c r="CB654" t="s">
        <v>2001</v>
      </c>
      <c r="CC654"/>
      <c r="CD654" t="s">
        <v>998</v>
      </c>
      <c r="CE654" t="s">
        <v>2798</v>
      </c>
      <c r="CF654" t="s">
        <v>8167</v>
      </c>
      <c r="CG654" t="s">
        <v>8168</v>
      </c>
      <c r="CH654" t="s">
        <v>2798</v>
      </c>
      <c r="CI654" t="s">
        <v>1547</v>
      </c>
      <c r="CJ654" t="s">
        <v>3592</v>
      </c>
      <c r="CK654" t="s">
        <v>1568</v>
      </c>
      <c r="CL654"/>
      <c r="CM654"/>
      <c r="CN654" t="s">
        <v>13492</v>
      </c>
      <c r="CO654" t="s">
        <v>13406</v>
      </c>
      <c r="CP654" t="s">
        <v>13492</v>
      </c>
      <c r="CQ654" t="s">
        <v>13406</v>
      </c>
      <c r="CR654" t="s">
        <v>1547</v>
      </c>
      <c r="CS654">
        <v>8</v>
      </c>
      <c r="CT654" t="s">
        <v>3590</v>
      </c>
      <c r="CU654" t="s">
        <v>3590</v>
      </c>
      <c r="CV654" t="s">
        <v>3590</v>
      </c>
      <c r="CW654" t="s">
        <v>1547</v>
      </c>
      <c r="CX654" t="s">
        <v>1547</v>
      </c>
      <c r="CY654">
        <v>652</v>
      </c>
      <c r="CZ654" t="s">
        <v>8770</v>
      </c>
      <c r="DA654" t="s">
        <v>1547</v>
      </c>
      <c r="DB654" t="s">
        <v>1881</v>
      </c>
      <c r="DC654" t="s">
        <v>1882</v>
      </c>
      <c r="DD654" t="s">
        <v>3642</v>
      </c>
      <c r="DE654" t="s">
        <v>3591</v>
      </c>
      <c r="DF654" t="s">
        <v>3643</v>
      </c>
      <c r="DG654" t="s">
        <v>1547</v>
      </c>
      <c r="DH654" t="s">
        <v>1547</v>
      </c>
      <c r="DI654" t="s">
        <v>1892</v>
      </c>
      <c r="DJ654" t="e">
        <v>#N/A</v>
      </c>
      <c r="DK654"/>
      <c r="DL654" t="s">
        <v>1892</v>
      </c>
      <c r="DM654">
        <v>9</v>
      </c>
      <c r="DN654" t="s">
        <v>1883</v>
      </c>
      <c r="DO654" t="s">
        <v>1568</v>
      </c>
      <c r="DP654" t="b">
        <v>1</v>
      </c>
      <c r="DQ654" t="b">
        <v>0</v>
      </c>
      <c r="DR654" t="b">
        <v>0</v>
      </c>
      <c r="DS654" t="b">
        <v>0</v>
      </c>
      <c r="DT654" t="b">
        <v>0</v>
      </c>
      <c r="DU654" t="b">
        <v>0</v>
      </c>
      <c r="DV654" t="b">
        <v>0</v>
      </c>
      <c r="DW654">
        <v>0</v>
      </c>
      <c r="DX654" t="b">
        <v>0</v>
      </c>
      <c r="DY654" t="b">
        <v>0</v>
      </c>
      <c r="DZ654" t="b">
        <v>0</v>
      </c>
      <c r="EA654" t="b">
        <v>0</v>
      </c>
      <c r="EB654" t="b">
        <v>0</v>
      </c>
      <c r="EC654" t="b">
        <v>0</v>
      </c>
      <c r="ED654" t="b">
        <v>0</v>
      </c>
      <c r="EE654" t="b">
        <v>0</v>
      </c>
      <c r="EF654" t="b">
        <v>0</v>
      </c>
      <c r="EG654" t="b" cm="1">
        <v>0</v>
      </c>
      <c r="EH654" t="b">
        <v>0</v>
      </c>
      <c r="EI654" t="b">
        <v>0</v>
      </c>
      <c r="EJ654" t="b">
        <v>0</v>
      </c>
      <c r="EK654" t="s">
        <v>1547</v>
      </c>
      <c r="EL654">
        <v>0</v>
      </c>
      <c r="EM654">
        <v>11</v>
      </c>
      <c r="EN654" t="b">
        <v>0</v>
      </c>
    </row>
    <row r="655" spans="1:144" ht="15.75">
      <c r="A655"/>
      <c r="B655" t="s">
        <v>1568</v>
      </c>
      <c r="C655" t="s">
        <v>3826</v>
      </c>
      <c r="D655" t="s">
        <v>3855</v>
      </c>
      <c r="E655" t="s">
        <v>3856</v>
      </c>
      <c r="F655"/>
      <c r="G655" t="s">
        <v>3589</v>
      </c>
      <c r="H655" t="s">
        <v>3589</v>
      </c>
      <c r="I655" t="s">
        <v>1244</v>
      </c>
      <c r="J655"/>
      <c r="K655" t="s">
        <v>3589</v>
      </c>
      <c r="L655" t="s">
        <v>3190</v>
      </c>
      <c r="M655" t="s">
        <v>3589</v>
      </c>
      <c r="N655" t="s">
        <v>3589</v>
      </c>
      <c r="O655" t="s">
        <v>3590</v>
      </c>
      <c r="P655" t="s">
        <v>1568</v>
      </c>
      <c r="Q655" t="s">
        <v>3591</v>
      </c>
      <c r="R655" t="s">
        <v>3592</v>
      </c>
      <c r="S655"/>
      <c r="T655"/>
      <c r="U655" t="s">
        <v>13493</v>
      </c>
      <c r="V655"/>
      <c r="W655"/>
      <c r="X655"/>
      <c r="Y655"/>
      <c r="Z655"/>
      <c r="AA655"/>
      <c r="AB655"/>
      <c r="AC655"/>
      <c r="AD655"/>
      <c r="AE655"/>
      <c r="AF655"/>
      <c r="AG655"/>
      <c r="AH655"/>
      <c r="AI655"/>
      <c r="AJ655"/>
      <c r="AK655"/>
      <c r="AL655"/>
      <c r="AM655"/>
      <c r="AN655"/>
      <c r="AO655" s="108" t="s">
        <v>43</v>
      </c>
      <c r="AP655" t="s">
        <v>2851</v>
      </c>
      <c r="AQ655">
        <v>56</v>
      </c>
      <c r="AR655" t="e">
        <v>#N/A</v>
      </c>
      <c r="AS655" t="s">
        <v>3826</v>
      </c>
      <c r="AT655" t="e">
        <v>#N/A</v>
      </c>
      <c r="AU655" t="s">
        <v>3856</v>
      </c>
      <c r="AV655" t="s">
        <v>8170</v>
      </c>
      <c r="AW655" t="s">
        <v>1744</v>
      </c>
      <c r="AX655" t="s">
        <v>1740</v>
      </c>
      <c r="AY655" t="s">
        <v>7292</v>
      </c>
      <c r="AZ655" t="s">
        <v>3591</v>
      </c>
      <c r="BA655" t="s">
        <v>8171</v>
      </c>
      <c r="BB655" t="s">
        <v>1244</v>
      </c>
      <c r="BC655" t="s">
        <v>3190</v>
      </c>
      <c r="BD655" t="s">
        <v>8172</v>
      </c>
      <c r="BE655" t="s">
        <v>3855</v>
      </c>
      <c r="BF655">
        <v>655</v>
      </c>
      <c r="BG655">
        <v>0</v>
      </c>
      <c r="BH655" t="e">
        <v>#N/A</v>
      </c>
      <c r="BI655" t="s">
        <v>1547</v>
      </c>
      <c r="BJ655">
        <v>0</v>
      </c>
      <c r="BK655">
        <v>0</v>
      </c>
      <c r="BL655">
        <v>0</v>
      </c>
      <c r="BM655" t="s">
        <v>1547</v>
      </c>
      <c r="BN655" t="s">
        <v>1547</v>
      </c>
      <c r="BO655" t="s">
        <v>1547</v>
      </c>
      <c r="BP655" t="s" cm="1">
        <v>1547</v>
      </c>
      <c r="BQ655" t="s">
        <v>7292</v>
      </c>
      <c r="BR655" t="s">
        <v>3590</v>
      </c>
      <c r="BS655">
        <v>125</v>
      </c>
      <c r="BT655" t="s">
        <v>8200</v>
      </c>
      <c r="BU655" t="s">
        <v>15692</v>
      </c>
      <c r="BV655" t="s">
        <v>3855</v>
      </c>
      <c r="BW655" t="s">
        <v>8170</v>
      </c>
      <c r="BX655" t="s">
        <v>7292</v>
      </c>
      <c r="BY655" t="s">
        <v>7292</v>
      </c>
      <c r="BZ655" t="s">
        <v>1547</v>
      </c>
      <c r="CA655" t="s">
        <v>1744</v>
      </c>
      <c r="CB655" t="s">
        <v>1547</v>
      </c>
      <c r="CC655"/>
      <c r="CD655" t="s">
        <v>998</v>
      </c>
      <c r="CE655" t="s">
        <v>1244</v>
      </c>
      <c r="CF655" t="s">
        <v>3856</v>
      </c>
      <c r="CG655" t="s">
        <v>8170</v>
      </c>
      <c r="CH655" t="s">
        <v>1244</v>
      </c>
      <c r="CI655" t="s">
        <v>1547</v>
      </c>
      <c r="CJ655" t="s">
        <v>3592</v>
      </c>
      <c r="CK655" t="s">
        <v>1568</v>
      </c>
      <c r="CL655"/>
      <c r="CM655"/>
      <c r="CN655" t="s">
        <v>13493</v>
      </c>
      <c r="CO655" t="s">
        <v>1547</v>
      </c>
      <c r="CP655" t="s">
        <v>13493</v>
      </c>
      <c r="CQ655" t="s">
        <v>1547</v>
      </c>
      <c r="CR655" t="s">
        <v>1547</v>
      </c>
      <c r="CS655">
        <v>8</v>
      </c>
      <c r="CT655" t="s">
        <v>3590</v>
      </c>
      <c r="CU655" t="s">
        <v>3590</v>
      </c>
      <c r="CV655" t="s">
        <v>3590</v>
      </c>
      <c r="CW655" t="s">
        <v>1547</v>
      </c>
      <c r="CX655" t="s">
        <v>1547</v>
      </c>
      <c r="CY655">
        <v>653</v>
      </c>
      <c r="CZ655" t="s">
        <v>8774</v>
      </c>
      <c r="DA655" t="s">
        <v>1547</v>
      </c>
      <c r="DB655" t="s">
        <v>1881</v>
      </c>
      <c r="DC655" t="s">
        <v>1882</v>
      </c>
      <c r="DD655" t="s">
        <v>3856</v>
      </c>
      <c r="DE655" t="s">
        <v>3591</v>
      </c>
      <c r="DF655" t="s">
        <v>3589</v>
      </c>
      <c r="DG655" t="s">
        <v>1547</v>
      </c>
      <c r="DH655" t="s">
        <v>1547</v>
      </c>
      <c r="DI655" t="s">
        <v>1892</v>
      </c>
      <c r="DJ655" t="e">
        <v>#N/A</v>
      </c>
      <c r="DK655"/>
      <c r="DL655" t="s">
        <v>1892</v>
      </c>
      <c r="DM655">
        <v>9</v>
      </c>
      <c r="DN655" t="s">
        <v>1883</v>
      </c>
      <c r="DO655" t="s">
        <v>1568</v>
      </c>
      <c r="DP655" t="b">
        <v>1</v>
      </c>
      <c r="DQ655" t="b">
        <v>0</v>
      </c>
      <c r="DR655" t="b">
        <v>1</v>
      </c>
      <c r="DS655" t="b">
        <v>0</v>
      </c>
      <c r="DT655" t="b">
        <v>0</v>
      </c>
      <c r="DU655" t="b">
        <v>0</v>
      </c>
      <c r="DV655" t="b">
        <v>1</v>
      </c>
      <c r="DW655">
        <v>0</v>
      </c>
      <c r="DX655" t="b">
        <v>0</v>
      </c>
      <c r="DY655" t="b">
        <v>0</v>
      </c>
      <c r="DZ655" t="b">
        <v>0</v>
      </c>
      <c r="EA655" t="b">
        <v>0</v>
      </c>
      <c r="EB655" t="b">
        <v>0</v>
      </c>
      <c r="EC655" t="b">
        <v>0</v>
      </c>
      <c r="ED655" t="b">
        <v>0</v>
      </c>
      <c r="EE655" t="b">
        <v>0</v>
      </c>
      <c r="EF655" t="b">
        <v>0</v>
      </c>
      <c r="EG655" t="b" cm="1">
        <v>0</v>
      </c>
      <c r="EH655" t="b">
        <v>0</v>
      </c>
      <c r="EI655" t="b">
        <v>0</v>
      </c>
      <c r="EJ655" t="b">
        <v>0</v>
      </c>
      <c r="EK655" t="s">
        <v>1547</v>
      </c>
      <c r="EL655">
        <v>0</v>
      </c>
      <c r="EM655">
        <v>38</v>
      </c>
      <c r="EN655" t="b">
        <v>0</v>
      </c>
    </row>
    <row r="656" spans="1:144" ht="47.25">
      <c r="A656"/>
      <c r="B656" t="s">
        <v>1568</v>
      </c>
      <c r="C656" t="s">
        <v>3826</v>
      </c>
      <c r="D656" t="s">
        <v>3617</v>
      </c>
      <c r="E656" t="s">
        <v>3618</v>
      </c>
      <c r="F656" t="s">
        <v>3674</v>
      </c>
      <c r="G656" t="s">
        <v>3835</v>
      </c>
      <c r="H656" s="109" t="s">
        <v>3836</v>
      </c>
      <c r="I656" t="s">
        <v>2799</v>
      </c>
      <c r="J656"/>
      <c r="K656" t="s">
        <v>902</v>
      </c>
      <c r="L656" t="s">
        <v>3190</v>
      </c>
      <c r="M656" t="s">
        <v>1749</v>
      </c>
      <c r="N656"/>
      <c r="O656" t="s">
        <v>3590</v>
      </c>
      <c r="P656" t="s">
        <v>1568</v>
      </c>
      <c r="Q656" t="s">
        <v>3591</v>
      </c>
      <c r="R656" t="s">
        <v>3592</v>
      </c>
      <c r="S656"/>
      <c r="T656" t="s">
        <v>2265</v>
      </c>
      <c r="U656" t="s">
        <v>13493</v>
      </c>
      <c r="V656" t="s">
        <v>13402</v>
      </c>
      <c r="W656"/>
      <c r="X656"/>
      <c r="Y656"/>
      <c r="Z656"/>
      <c r="AA656"/>
      <c r="AB656"/>
      <c r="AC656"/>
      <c r="AD656"/>
      <c r="AE656"/>
      <c r="AF656"/>
      <c r="AG656"/>
      <c r="AH656"/>
      <c r="AI656"/>
      <c r="AJ656"/>
      <c r="AK656"/>
      <c r="AL656"/>
      <c r="AM656"/>
      <c r="AN656"/>
      <c r="AO656" s="108" t="s">
        <v>43</v>
      </c>
      <c r="AP656" t="s">
        <v>2851</v>
      </c>
      <c r="AQ656">
        <v>57</v>
      </c>
      <c r="AR656" t="e">
        <v>#N/A</v>
      </c>
      <c r="AS656" t="s">
        <v>3826</v>
      </c>
      <c r="AT656" t="e">
        <v>#N/A</v>
      </c>
      <c r="AU656" t="s">
        <v>3618</v>
      </c>
      <c r="AV656" t="s">
        <v>7357</v>
      </c>
      <c r="AW656" t="s">
        <v>7507</v>
      </c>
      <c r="AX656" t="s">
        <v>1740</v>
      </c>
      <c r="AY656" t="s">
        <v>7989</v>
      </c>
      <c r="AZ656" t="s">
        <v>3591</v>
      </c>
      <c r="BA656" t="s">
        <v>7359</v>
      </c>
      <c r="BB656" t="s">
        <v>2799</v>
      </c>
      <c r="BC656" t="s">
        <v>3190</v>
      </c>
      <c r="BD656" t="s">
        <v>7990</v>
      </c>
      <c r="BE656" t="s">
        <v>3855</v>
      </c>
      <c r="BF656">
        <v>411</v>
      </c>
      <c r="BG656">
        <v>655</v>
      </c>
      <c r="BH656">
        <v>0</v>
      </c>
      <c r="BI656" t="s">
        <v>1547</v>
      </c>
      <c r="BJ656">
        <v>0</v>
      </c>
      <c r="BK656">
        <v>0</v>
      </c>
      <c r="BL656">
        <v>411</v>
      </c>
      <c r="BM656" t="s">
        <v>7363</v>
      </c>
      <c r="BN656" t="s">
        <v>3856</v>
      </c>
      <c r="BO656" t="s">
        <v>8170</v>
      </c>
      <c r="BP656" t="e" cm="1">
        <v>#N/A</v>
      </c>
      <c r="BQ656" t="s">
        <v>1547</v>
      </c>
      <c r="BR656" t="s">
        <v>3590</v>
      </c>
      <c r="BS656">
        <v>126</v>
      </c>
      <c r="BT656" t="s">
        <v>8204</v>
      </c>
      <c r="BU656" t="s">
        <v>15693</v>
      </c>
      <c r="BV656" t="s">
        <v>3617</v>
      </c>
      <c r="BW656" t="s">
        <v>7357</v>
      </c>
      <c r="BX656" t="s">
        <v>7991</v>
      </c>
      <c r="BY656" t="s">
        <v>1744</v>
      </c>
      <c r="BZ656" t="s">
        <v>2265</v>
      </c>
      <c r="CA656" t="s">
        <v>1744</v>
      </c>
      <c r="CB656" t="s">
        <v>1749</v>
      </c>
      <c r="CC656"/>
      <c r="CD656" t="s">
        <v>998</v>
      </c>
      <c r="CE656" t="s">
        <v>2799</v>
      </c>
      <c r="CF656" t="s">
        <v>8176</v>
      </c>
      <c r="CG656" t="s">
        <v>8177</v>
      </c>
      <c r="CH656" t="s">
        <v>2799</v>
      </c>
      <c r="CI656" t="s">
        <v>1547</v>
      </c>
      <c r="CJ656" t="s">
        <v>3592</v>
      </c>
      <c r="CK656" t="s">
        <v>1568</v>
      </c>
      <c r="CL656"/>
      <c r="CM656"/>
      <c r="CN656" t="s">
        <v>13493</v>
      </c>
      <c r="CO656" t="s">
        <v>13402</v>
      </c>
      <c r="CP656" t="s">
        <v>13493</v>
      </c>
      <c r="CQ656" t="s">
        <v>13402</v>
      </c>
      <c r="CR656" t="s">
        <v>1547</v>
      </c>
      <c r="CS656">
        <v>8</v>
      </c>
      <c r="CT656" t="s">
        <v>3590</v>
      </c>
      <c r="CU656" t="s">
        <v>3590</v>
      </c>
      <c r="CV656" t="s">
        <v>3590</v>
      </c>
      <c r="CW656" t="s">
        <v>1547</v>
      </c>
      <c r="CX656" t="s">
        <v>1547</v>
      </c>
      <c r="CY656">
        <v>654</v>
      </c>
      <c r="CZ656" t="s">
        <v>8778</v>
      </c>
      <c r="DA656" t="s">
        <v>1547</v>
      </c>
      <c r="DB656" t="s">
        <v>1881</v>
      </c>
      <c r="DC656" t="s">
        <v>1882</v>
      </c>
      <c r="DD656" t="s">
        <v>3618</v>
      </c>
      <c r="DE656" t="s">
        <v>3591</v>
      </c>
      <c r="DF656" t="s">
        <v>3835</v>
      </c>
      <c r="DG656" t="s">
        <v>2265</v>
      </c>
      <c r="DH656" t="s">
        <v>2265</v>
      </c>
      <c r="DI656" t="s">
        <v>7306</v>
      </c>
      <c r="DJ656" t="e">
        <v>#N/A</v>
      </c>
      <c r="DK656"/>
      <c r="DL656" t="s">
        <v>7306</v>
      </c>
      <c r="DM656">
        <v>9</v>
      </c>
      <c r="DN656" t="s">
        <v>1883</v>
      </c>
      <c r="DO656" t="s">
        <v>1568</v>
      </c>
      <c r="DP656" t="b">
        <v>1</v>
      </c>
      <c r="DQ656" t="b">
        <v>0</v>
      </c>
      <c r="DR656" t="b">
        <v>0</v>
      </c>
      <c r="DS656" t="b">
        <v>0</v>
      </c>
      <c r="DT656" t="b">
        <v>0</v>
      </c>
      <c r="DU656" t="b">
        <v>0</v>
      </c>
      <c r="DV656" t="b">
        <v>0</v>
      </c>
      <c r="DW656">
        <v>0</v>
      </c>
      <c r="DX656" t="b">
        <v>0</v>
      </c>
      <c r="DY656" t="b">
        <v>0</v>
      </c>
      <c r="DZ656" t="b">
        <v>0</v>
      </c>
      <c r="EA656" t="b">
        <v>0</v>
      </c>
      <c r="EB656" t="b">
        <v>0</v>
      </c>
      <c r="EC656" t="b">
        <v>0</v>
      </c>
      <c r="ED656" t="b">
        <v>0</v>
      </c>
      <c r="EE656" t="b">
        <v>0</v>
      </c>
      <c r="EF656" t="b">
        <v>0</v>
      </c>
      <c r="EG656" t="b" cm="1">
        <v>0</v>
      </c>
      <c r="EH656" t="b">
        <v>0</v>
      </c>
      <c r="EI656" t="b">
        <v>0</v>
      </c>
      <c r="EJ656" t="b">
        <v>0</v>
      </c>
      <c r="EK656" t="s">
        <v>1547</v>
      </c>
      <c r="EL656">
        <v>0</v>
      </c>
      <c r="EM656">
        <v>15</v>
      </c>
      <c r="EN656" t="b">
        <v>0</v>
      </c>
    </row>
    <row r="657" spans="1:144" ht="31.5">
      <c r="A657"/>
      <c r="B657" t="s">
        <v>1568</v>
      </c>
      <c r="C657" t="s">
        <v>3826</v>
      </c>
      <c r="D657" t="s">
        <v>1254</v>
      </c>
      <c r="E657" t="s">
        <v>1253</v>
      </c>
      <c r="F657" t="s">
        <v>1278</v>
      </c>
      <c r="G657" t="s">
        <v>3601</v>
      </c>
      <c r="H657" s="109" t="s">
        <v>3602</v>
      </c>
      <c r="I657" t="s">
        <v>2799</v>
      </c>
      <c r="J657"/>
      <c r="K657" t="s">
        <v>902</v>
      </c>
      <c r="L657" t="s">
        <v>3190</v>
      </c>
      <c r="M657" t="s">
        <v>1754</v>
      </c>
      <c r="N657"/>
      <c r="O657" t="s">
        <v>3590</v>
      </c>
      <c r="P657" t="s">
        <v>1568</v>
      </c>
      <c r="Q657" t="s">
        <v>3591</v>
      </c>
      <c r="R657" t="s">
        <v>3592</v>
      </c>
      <c r="S657"/>
      <c r="T657" t="s">
        <v>2265</v>
      </c>
      <c r="U657" t="s">
        <v>13493</v>
      </c>
      <c r="V657" t="s">
        <v>4373</v>
      </c>
      <c r="W657"/>
      <c r="X657"/>
      <c r="Y657"/>
      <c r="Z657"/>
      <c r="AA657"/>
      <c r="AB657"/>
      <c r="AC657"/>
      <c r="AD657"/>
      <c r="AE657"/>
      <c r="AF657"/>
      <c r="AG657"/>
      <c r="AH657"/>
      <c r="AI657"/>
      <c r="AJ657"/>
      <c r="AK657"/>
      <c r="AL657"/>
      <c r="AM657"/>
      <c r="AN657"/>
      <c r="AO657" s="108" t="s">
        <v>43</v>
      </c>
      <c r="AP657" t="s">
        <v>2851</v>
      </c>
      <c r="AQ657">
        <v>58</v>
      </c>
      <c r="AR657" t="e">
        <v>#N/A</v>
      </c>
      <c r="AS657" t="s">
        <v>3826</v>
      </c>
      <c r="AT657" t="e">
        <v>#N/A</v>
      </c>
      <c r="AU657" t="s">
        <v>1253</v>
      </c>
      <c r="AV657" t="s">
        <v>1766</v>
      </c>
      <c r="AW657" t="s">
        <v>1787</v>
      </c>
      <c r="AX657" t="s">
        <v>1740</v>
      </c>
      <c r="AY657" t="s">
        <v>7315</v>
      </c>
      <c r="AZ657" t="s">
        <v>3591</v>
      </c>
      <c r="BA657" t="s">
        <v>1913</v>
      </c>
      <c r="BB657" t="s">
        <v>2799</v>
      </c>
      <c r="BC657" t="s">
        <v>3190</v>
      </c>
      <c r="BD657" t="s">
        <v>7254</v>
      </c>
      <c r="BE657" t="s">
        <v>3855</v>
      </c>
      <c r="BF657">
        <v>343</v>
      </c>
      <c r="BG657">
        <v>655</v>
      </c>
      <c r="BH657">
        <v>0</v>
      </c>
      <c r="BI657" t="s">
        <v>1547</v>
      </c>
      <c r="BJ657">
        <v>0</v>
      </c>
      <c r="BK657">
        <v>0</v>
      </c>
      <c r="BL657">
        <v>515</v>
      </c>
      <c r="BM657" t="s">
        <v>1770</v>
      </c>
      <c r="BN657" t="s">
        <v>3856</v>
      </c>
      <c r="BO657" t="s">
        <v>8170</v>
      </c>
      <c r="BP657" t="e" cm="1">
        <v>#N/A</v>
      </c>
      <c r="BQ657" t="s">
        <v>1547</v>
      </c>
      <c r="BR657" t="s">
        <v>3590</v>
      </c>
      <c r="BS657">
        <v>127</v>
      </c>
      <c r="BT657" t="s">
        <v>8208</v>
      </c>
      <c r="BU657" t="s">
        <v>15694</v>
      </c>
      <c r="BV657" t="s">
        <v>1254</v>
      </c>
      <c r="BW657" t="s">
        <v>1766</v>
      </c>
      <c r="BX657" t="s">
        <v>7316</v>
      </c>
      <c r="BY657" t="s">
        <v>1744</v>
      </c>
      <c r="BZ657" t="s">
        <v>2265</v>
      </c>
      <c r="CA657" t="s">
        <v>1744</v>
      </c>
      <c r="CB657" t="s">
        <v>1754</v>
      </c>
      <c r="CC657"/>
      <c r="CD657" t="s">
        <v>998</v>
      </c>
      <c r="CE657" t="s">
        <v>2799</v>
      </c>
      <c r="CF657" t="s">
        <v>8180</v>
      </c>
      <c r="CG657" t="s">
        <v>8181</v>
      </c>
      <c r="CH657" t="s">
        <v>2799</v>
      </c>
      <c r="CI657" t="s">
        <v>1547</v>
      </c>
      <c r="CJ657" t="s">
        <v>3592</v>
      </c>
      <c r="CK657" t="s">
        <v>1568</v>
      </c>
      <c r="CL657"/>
      <c r="CM657"/>
      <c r="CN657" t="s">
        <v>13493</v>
      </c>
      <c r="CO657" t="s">
        <v>4373</v>
      </c>
      <c r="CP657" t="s">
        <v>13493</v>
      </c>
      <c r="CQ657" t="s">
        <v>4373</v>
      </c>
      <c r="CR657" t="s">
        <v>1547</v>
      </c>
      <c r="CS657">
        <v>8</v>
      </c>
      <c r="CT657" t="s">
        <v>3590</v>
      </c>
      <c r="CU657" t="s">
        <v>3590</v>
      </c>
      <c r="CV657" t="s">
        <v>1547</v>
      </c>
      <c r="CW657" t="s">
        <v>1547</v>
      </c>
      <c r="CX657" t="s">
        <v>1547</v>
      </c>
      <c r="CY657">
        <v>655</v>
      </c>
      <c r="CZ657" t="s">
        <v>8782</v>
      </c>
      <c r="DA657" t="s">
        <v>1547</v>
      </c>
      <c r="DB657" t="s">
        <v>1881</v>
      </c>
      <c r="DC657" t="s">
        <v>1882</v>
      </c>
      <c r="DD657" t="s">
        <v>1253</v>
      </c>
      <c r="DE657" t="s">
        <v>3591</v>
      </c>
      <c r="DF657" t="s">
        <v>3601</v>
      </c>
      <c r="DG657" t="s">
        <v>2265</v>
      </c>
      <c r="DH657" t="s">
        <v>2265</v>
      </c>
      <c r="DI657" t="s">
        <v>7306</v>
      </c>
      <c r="DJ657" t="e">
        <v>#N/A</v>
      </c>
      <c r="DK657"/>
      <c r="DL657" t="s">
        <v>7306</v>
      </c>
      <c r="DM657">
        <v>9</v>
      </c>
      <c r="DN657" t="s">
        <v>1883</v>
      </c>
      <c r="DO657" t="s">
        <v>1568</v>
      </c>
      <c r="DP657" t="b">
        <v>1</v>
      </c>
      <c r="DQ657" t="b">
        <v>0</v>
      </c>
      <c r="DR657" t="b">
        <v>0</v>
      </c>
      <c r="DS657" t="b">
        <v>0</v>
      </c>
      <c r="DT657" t="b">
        <v>0</v>
      </c>
      <c r="DU657" t="b">
        <v>0</v>
      </c>
      <c r="DV657" t="b">
        <v>0</v>
      </c>
      <c r="DW657">
        <v>0</v>
      </c>
      <c r="DX657" t="b">
        <v>0</v>
      </c>
      <c r="DY657" t="b">
        <v>0</v>
      </c>
      <c r="DZ657" t="b">
        <v>0</v>
      </c>
      <c r="EA657" t="b">
        <v>0</v>
      </c>
      <c r="EB657" t="b">
        <v>0</v>
      </c>
      <c r="EC657" t="b">
        <v>1</v>
      </c>
      <c r="ED657" t="b">
        <v>0</v>
      </c>
      <c r="EE657" t="b">
        <v>0</v>
      </c>
      <c r="EF657" t="b">
        <v>0</v>
      </c>
      <c r="EG657" t="b" cm="1">
        <v>0</v>
      </c>
      <c r="EH657" t="b">
        <v>0</v>
      </c>
      <c r="EI657" t="b">
        <v>0</v>
      </c>
      <c r="EJ657" t="b">
        <v>1</v>
      </c>
      <c r="EK657" t="s">
        <v>5327</v>
      </c>
      <c r="EL657">
        <v>0</v>
      </c>
      <c r="EM657">
        <v>7</v>
      </c>
      <c r="EN657" t="b">
        <v>0</v>
      </c>
    </row>
    <row r="658" spans="1:144" ht="15.75">
      <c r="A658"/>
      <c r="B658" t="s">
        <v>1568</v>
      </c>
      <c r="C658" t="s">
        <v>3826</v>
      </c>
      <c r="D658" t="s">
        <v>1249</v>
      </c>
      <c r="E658" t="s">
        <v>1248</v>
      </c>
      <c r="F658" t="s">
        <v>1245</v>
      </c>
      <c r="G658" t="s">
        <v>3603</v>
      </c>
      <c r="H658" t="s">
        <v>3604</v>
      </c>
      <c r="I658" t="s">
        <v>2799</v>
      </c>
      <c r="J658"/>
      <c r="K658" t="s">
        <v>902</v>
      </c>
      <c r="L658" t="s">
        <v>3190</v>
      </c>
      <c r="M658" t="s">
        <v>1754</v>
      </c>
      <c r="N658"/>
      <c r="O658" t="s">
        <v>3590</v>
      </c>
      <c r="P658" t="s">
        <v>1568</v>
      </c>
      <c r="Q658" t="s">
        <v>3591</v>
      </c>
      <c r="R658" t="s">
        <v>3592</v>
      </c>
      <c r="S658"/>
      <c r="T658" t="s">
        <v>2265</v>
      </c>
      <c r="U658" t="s">
        <v>13493</v>
      </c>
      <c r="V658" t="s">
        <v>13126</v>
      </c>
      <c r="W658"/>
      <c r="X658"/>
      <c r="Y658"/>
      <c r="Z658"/>
      <c r="AA658"/>
      <c r="AB658"/>
      <c r="AC658"/>
      <c r="AD658"/>
      <c r="AE658"/>
      <c r="AF658"/>
      <c r="AG658"/>
      <c r="AH658"/>
      <c r="AI658"/>
      <c r="AJ658"/>
      <c r="AK658"/>
      <c r="AL658"/>
      <c r="AM658"/>
      <c r="AN658"/>
      <c r="AO658" s="108" t="s">
        <v>43</v>
      </c>
      <c r="AP658" t="s">
        <v>2851</v>
      </c>
      <c r="AQ658">
        <v>59</v>
      </c>
      <c r="AR658" t="e">
        <v>#N/A</v>
      </c>
      <c r="AS658" t="s">
        <v>3826</v>
      </c>
      <c r="AT658" t="e">
        <v>#N/A</v>
      </c>
      <c r="AU658" t="s">
        <v>1248</v>
      </c>
      <c r="AV658" t="s">
        <v>1751</v>
      </c>
      <c r="AW658" t="s">
        <v>1741</v>
      </c>
      <c r="AX658" t="s">
        <v>1740</v>
      </c>
      <c r="AY658" t="s">
        <v>7320</v>
      </c>
      <c r="AZ658" t="s">
        <v>3591</v>
      </c>
      <c r="BA658" t="s">
        <v>1896</v>
      </c>
      <c r="BB658" t="s">
        <v>2799</v>
      </c>
      <c r="BC658" t="s">
        <v>3190</v>
      </c>
      <c r="BD658" t="s">
        <v>5682</v>
      </c>
      <c r="BE658" t="s">
        <v>3855</v>
      </c>
      <c r="BF658">
        <v>4</v>
      </c>
      <c r="BG658">
        <v>655</v>
      </c>
      <c r="BH658">
        <v>0</v>
      </c>
      <c r="BI658" t="s">
        <v>1547</v>
      </c>
      <c r="BJ658">
        <v>0</v>
      </c>
      <c r="BK658">
        <v>0</v>
      </c>
      <c r="BL658">
        <v>4</v>
      </c>
      <c r="BM658" t="s">
        <v>1750</v>
      </c>
      <c r="BN658" t="s">
        <v>3856</v>
      </c>
      <c r="BO658" t="s">
        <v>8170</v>
      </c>
      <c r="BP658" t="e" cm="1">
        <v>#N/A</v>
      </c>
      <c r="BQ658" t="s">
        <v>1547</v>
      </c>
      <c r="BR658" t="s">
        <v>3590</v>
      </c>
      <c r="BS658">
        <v>128</v>
      </c>
      <c r="BT658" t="s">
        <v>8212</v>
      </c>
      <c r="BU658" t="s">
        <v>15695</v>
      </c>
      <c r="BV658" t="s">
        <v>1249</v>
      </c>
      <c r="BW658" t="s">
        <v>1751</v>
      </c>
      <c r="BX658" t="s">
        <v>7321</v>
      </c>
      <c r="BY658" t="s">
        <v>1744</v>
      </c>
      <c r="BZ658" t="s">
        <v>2265</v>
      </c>
      <c r="CA658" t="s">
        <v>1744</v>
      </c>
      <c r="CB658" t="s">
        <v>1754</v>
      </c>
      <c r="CC658"/>
      <c r="CD658" t="s">
        <v>998</v>
      </c>
      <c r="CE658" t="s">
        <v>2799</v>
      </c>
      <c r="CF658" t="s">
        <v>8184</v>
      </c>
      <c r="CG658" t="s">
        <v>8185</v>
      </c>
      <c r="CH658" t="s">
        <v>2799</v>
      </c>
      <c r="CI658" t="s">
        <v>1547</v>
      </c>
      <c r="CJ658" t="s">
        <v>3592</v>
      </c>
      <c r="CK658" t="s">
        <v>1568</v>
      </c>
      <c r="CL658"/>
      <c r="CM658"/>
      <c r="CN658" t="s">
        <v>13493</v>
      </c>
      <c r="CO658" t="s">
        <v>13126</v>
      </c>
      <c r="CP658" t="s">
        <v>13493</v>
      </c>
      <c r="CQ658" t="s">
        <v>13126</v>
      </c>
      <c r="CR658" t="s">
        <v>1547</v>
      </c>
      <c r="CS658">
        <v>8</v>
      </c>
      <c r="CT658" t="s">
        <v>3590</v>
      </c>
      <c r="CU658" t="s">
        <v>3590</v>
      </c>
      <c r="CV658" t="s">
        <v>1547</v>
      </c>
      <c r="CW658" t="s">
        <v>1547</v>
      </c>
      <c r="CX658" t="s">
        <v>1547</v>
      </c>
      <c r="CY658">
        <v>656</v>
      </c>
      <c r="CZ658" t="s">
        <v>8786</v>
      </c>
      <c r="DA658" t="s">
        <v>1547</v>
      </c>
      <c r="DB658" t="s">
        <v>1881</v>
      </c>
      <c r="DC658" t="s">
        <v>1882</v>
      </c>
      <c r="DD658" t="s">
        <v>1248</v>
      </c>
      <c r="DE658" t="s">
        <v>3591</v>
      </c>
      <c r="DF658" t="s">
        <v>3603</v>
      </c>
      <c r="DG658" t="s">
        <v>2265</v>
      </c>
      <c r="DH658" t="s">
        <v>2265</v>
      </c>
      <c r="DI658" t="s">
        <v>7306</v>
      </c>
      <c r="DJ658" t="e">
        <v>#N/A</v>
      </c>
      <c r="DK658"/>
      <c r="DL658" t="s">
        <v>7306</v>
      </c>
      <c r="DM658">
        <v>9</v>
      </c>
      <c r="DN658" t="s">
        <v>1883</v>
      </c>
      <c r="DO658" t="s">
        <v>1568</v>
      </c>
      <c r="DP658" t="b">
        <v>1</v>
      </c>
      <c r="DQ658" t="b">
        <v>0</v>
      </c>
      <c r="DR658" t="b">
        <v>0</v>
      </c>
      <c r="DS658" t="b">
        <v>0</v>
      </c>
      <c r="DT658" t="b">
        <v>0</v>
      </c>
      <c r="DU658" t="b">
        <v>0</v>
      </c>
      <c r="DV658" t="b">
        <v>0</v>
      </c>
      <c r="DW658">
        <v>0</v>
      </c>
      <c r="DX658" t="b">
        <v>0</v>
      </c>
      <c r="DY658" t="b">
        <v>0</v>
      </c>
      <c r="DZ658" t="b">
        <v>0</v>
      </c>
      <c r="EA658" t="b">
        <v>0</v>
      </c>
      <c r="EB658" t="b">
        <v>0</v>
      </c>
      <c r="EC658" t="b">
        <v>0</v>
      </c>
      <c r="ED658" t="b">
        <v>0</v>
      </c>
      <c r="EE658" t="b">
        <v>0</v>
      </c>
      <c r="EF658" t="b">
        <v>0</v>
      </c>
      <c r="EG658" t="b" cm="1">
        <v>0</v>
      </c>
      <c r="EH658" t="b">
        <v>0</v>
      </c>
      <c r="EI658" t="b">
        <v>0</v>
      </c>
      <c r="EJ658" t="b">
        <v>0</v>
      </c>
      <c r="EK658" t="s">
        <v>1547</v>
      </c>
      <c r="EL658">
        <v>0</v>
      </c>
      <c r="EM658">
        <v>7</v>
      </c>
      <c r="EN658" t="b">
        <v>0</v>
      </c>
    </row>
    <row r="659" spans="1:144" ht="15.75">
      <c r="A659"/>
      <c r="B659" t="s">
        <v>1568</v>
      </c>
      <c r="C659" t="s">
        <v>3826</v>
      </c>
      <c r="D659" t="s">
        <v>3605</v>
      </c>
      <c r="E659" t="s">
        <v>3606</v>
      </c>
      <c r="F659" t="s">
        <v>3607</v>
      </c>
      <c r="G659" t="s">
        <v>3854</v>
      </c>
      <c r="H659" t="s">
        <v>3609</v>
      </c>
      <c r="I659" t="s">
        <v>2799</v>
      </c>
      <c r="J659"/>
      <c r="K659" t="s">
        <v>902</v>
      </c>
      <c r="L659" t="s">
        <v>3190</v>
      </c>
      <c r="M659" t="s">
        <v>1754</v>
      </c>
      <c r="N659"/>
      <c r="O659" t="s">
        <v>3590</v>
      </c>
      <c r="P659" t="s">
        <v>1568</v>
      </c>
      <c r="Q659" t="s">
        <v>3591</v>
      </c>
      <c r="R659" t="s">
        <v>3592</v>
      </c>
      <c r="S659"/>
      <c r="T659" t="s">
        <v>2265</v>
      </c>
      <c r="U659" t="s">
        <v>13493</v>
      </c>
      <c r="V659" t="s">
        <v>13400</v>
      </c>
      <c r="W659"/>
      <c r="X659"/>
      <c r="Y659"/>
      <c r="Z659"/>
      <c r="AA659"/>
      <c r="AB659"/>
      <c r="AC659"/>
      <c r="AD659"/>
      <c r="AE659"/>
      <c r="AF659"/>
      <c r="AG659"/>
      <c r="AH659"/>
      <c r="AI659"/>
      <c r="AJ659"/>
      <c r="AK659"/>
      <c r="AL659"/>
      <c r="AM659"/>
      <c r="AN659"/>
      <c r="AO659" s="108" t="s">
        <v>43</v>
      </c>
      <c r="AP659" t="s">
        <v>2851</v>
      </c>
      <c r="AQ659">
        <v>60</v>
      </c>
      <c r="AR659" t="e">
        <v>#N/A</v>
      </c>
      <c r="AS659" t="s">
        <v>3826</v>
      </c>
      <c r="AT659" t="e">
        <v>#N/A</v>
      </c>
      <c r="AU659" t="s">
        <v>3606</v>
      </c>
      <c r="AV659" t="s">
        <v>7326</v>
      </c>
      <c r="AW659" t="s">
        <v>7327</v>
      </c>
      <c r="AX659" t="s">
        <v>1740</v>
      </c>
      <c r="AY659" t="s">
        <v>8126</v>
      </c>
      <c r="AZ659" t="s">
        <v>3591</v>
      </c>
      <c r="BA659" t="s">
        <v>7329</v>
      </c>
      <c r="BB659" t="s">
        <v>2799</v>
      </c>
      <c r="BC659" t="s">
        <v>3190</v>
      </c>
      <c r="BD659" t="s">
        <v>8081</v>
      </c>
      <c r="BE659" t="s">
        <v>3855</v>
      </c>
      <c r="BF659">
        <v>408</v>
      </c>
      <c r="BG659">
        <v>655</v>
      </c>
      <c r="BH659">
        <v>0</v>
      </c>
      <c r="BI659" t="s">
        <v>1547</v>
      </c>
      <c r="BJ659">
        <v>0</v>
      </c>
      <c r="BK659">
        <v>0</v>
      </c>
      <c r="BL659">
        <v>488</v>
      </c>
      <c r="BM659" t="s">
        <v>7331</v>
      </c>
      <c r="BN659" t="s">
        <v>3856</v>
      </c>
      <c r="BO659" t="s">
        <v>8170</v>
      </c>
      <c r="BP659" t="e" cm="1">
        <v>#N/A</v>
      </c>
      <c r="BQ659" t="s">
        <v>1547</v>
      </c>
      <c r="BR659" t="s">
        <v>3590</v>
      </c>
      <c r="BS659">
        <v>129</v>
      </c>
      <c r="BT659" t="s">
        <v>8216</v>
      </c>
      <c r="BU659" t="s">
        <v>15696</v>
      </c>
      <c r="BV659" t="s">
        <v>3605</v>
      </c>
      <c r="BW659" t="s">
        <v>7326</v>
      </c>
      <c r="BX659" t="s">
        <v>7332</v>
      </c>
      <c r="BY659" t="s">
        <v>1744</v>
      </c>
      <c r="BZ659" t="s">
        <v>2265</v>
      </c>
      <c r="CA659" t="s">
        <v>1744</v>
      </c>
      <c r="CB659" t="s">
        <v>1754</v>
      </c>
      <c r="CC659"/>
      <c r="CD659" t="s">
        <v>998</v>
      </c>
      <c r="CE659" t="s">
        <v>2799</v>
      </c>
      <c r="CF659" t="s">
        <v>8188</v>
      </c>
      <c r="CG659" t="s">
        <v>8189</v>
      </c>
      <c r="CH659" t="s">
        <v>2799</v>
      </c>
      <c r="CI659" t="s">
        <v>1547</v>
      </c>
      <c r="CJ659" t="s">
        <v>3592</v>
      </c>
      <c r="CK659" t="s">
        <v>1568</v>
      </c>
      <c r="CL659"/>
      <c r="CM659"/>
      <c r="CN659" t="s">
        <v>13493</v>
      </c>
      <c r="CO659" t="s">
        <v>13400</v>
      </c>
      <c r="CP659" t="s">
        <v>13493</v>
      </c>
      <c r="CQ659" t="s">
        <v>13400</v>
      </c>
      <c r="CR659" t="s">
        <v>1547</v>
      </c>
      <c r="CS659">
        <v>8</v>
      </c>
      <c r="CT659" t="s">
        <v>3590</v>
      </c>
      <c r="CU659" t="s">
        <v>3590</v>
      </c>
      <c r="CV659" t="s">
        <v>7335</v>
      </c>
      <c r="CW659" t="s">
        <v>1547</v>
      </c>
      <c r="CX659" t="s">
        <v>1547</v>
      </c>
      <c r="CY659">
        <v>657</v>
      </c>
      <c r="CZ659" t="s">
        <v>8790</v>
      </c>
      <c r="DA659" t="s">
        <v>1547</v>
      </c>
      <c r="DB659" t="s">
        <v>1881</v>
      </c>
      <c r="DC659" t="s">
        <v>1882</v>
      </c>
      <c r="DD659" t="s">
        <v>3606</v>
      </c>
      <c r="DE659" t="s">
        <v>3591</v>
      </c>
      <c r="DF659" t="s">
        <v>3854</v>
      </c>
      <c r="DG659" t="s">
        <v>2265</v>
      </c>
      <c r="DH659" t="s">
        <v>2265</v>
      </c>
      <c r="DI659" t="s">
        <v>7306</v>
      </c>
      <c r="DJ659" t="e">
        <v>#N/A</v>
      </c>
      <c r="DK659"/>
      <c r="DL659" t="s">
        <v>7306</v>
      </c>
      <c r="DM659">
        <v>9</v>
      </c>
      <c r="DN659" t="s">
        <v>1883</v>
      </c>
      <c r="DO659" t="s">
        <v>1568</v>
      </c>
      <c r="DP659" t="b">
        <v>1</v>
      </c>
      <c r="DQ659" t="b">
        <v>0</v>
      </c>
      <c r="DR659" t="b">
        <v>0</v>
      </c>
      <c r="DS659" t="b">
        <v>0</v>
      </c>
      <c r="DT659" t="b">
        <v>0</v>
      </c>
      <c r="DU659" t="b">
        <v>0</v>
      </c>
      <c r="DV659" t="b">
        <v>0</v>
      </c>
      <c r="DW659">
        <v>0</v>
      </c>
      <c r="DX659" t="b">
        <v>0</v>
      </c>
      <c r="DY659" t="b">
        <v>0</v>
      </c>
      <c r="DZ659" t="b">
        <v>0</v>
      </c>
      <c r="EA659" t="b">
        <v>0</v>
      </c>
      <c r="EB659" t="b">
        <v>1</v>
      </c>
      <c r="EC659" t="b">
        <v>1</v>
      </c>
      <c r="ED659" t="b">
        <v>1</v>
      </c>
      <c r="EE659" t="b">
        <v>0</v>
      </c>
      <c r="EF659" t="b">
        <v>0</v>
      </c>
      <c r="EG659" t="b" cm="1">
        <v>0</v>
      </c>
      <c r="EH659" t="b">
        <v>0</v>
      </c>
      <c r="EI659" t="b">
        <v>0</v>
      </c>
      <c r="EJ659" t="b">
        <v>1</v>
      </c>
      <c r="EK659" t="s">
        <v>14489</v>
      </c>
      <c r="EL659">
        <v>0</v>
      </c>
      <c r="EM659">
        <v>4</v>
      </c>
      <c r="EN659" t="b">
        <v>0</v>
      </c>
    </row>
    <row r="660" spans="1:144" ht="15.75">
      <c r="A660"/>
      <c r="B660" t="s">
        <v>1568</v>
      </c>
      <c r="C660" t="s">
        <v>3826</v>
      </c>
      <c r="D660" t="s">
        <v>3829</v>
      </c>
      <c r="E660" t="s">
        <v>3830</v>
      </c>
      <c r="F660" t="s">
        <v>3595</v>
      </c>
      <c r="G660" t="s">
        <v>3831</v>
      </c>
      <c r="H660" t="s">
        <v>3857</v>
      </c>
      <c r="I660" t="s">
        <v>2799</v>
      </c>
      <c r="J660" t="s">
        <v>3833</v>
      </c>
      <c r="K660" t="s">
        <v>3834</v>
      </c>
      <c r="L660" t="s">
        <v>3190</v>
      </c>
      <c r="M660" t="s">
        <v>1779</v>
      </c>
      <c r="N660"/>
      <c r="O660" t="s">
        <v>3590</v>
      </c>
      <c r="P660" t="s">
        <v>1568</v>
      </c>
      <c r="Q660" t="s">
        <v>3591</v>
      </c>
      <c r="R660" t="s">
        <v>3592</v>
      </c>
      <c r="S660"/>
      <c r="T660" t="s">
        <v>2265</v>
      </c>
      <c r="U660" t="s">
        <v>13493</v>
      </c>
      <c r="V660" t="s">
        <v>13488</v>
      </c>
      <c r="W660"/>
      <c r="X660"/>
      <c r="Y660"/>
      <c r="Z660"/>
      <c r="AA660"/>
      <c r="AB660"/>
      <c r="AC660"/>
      <c r="AD660"/>
      <c r="AE660"/>
      <c r="AF660"/>
      <c r="AG660"/>
      <c r="AH660"/>
      <c r="AI660"/>
      <c r="AJ660"/>
      <c r="AK660"/>
      <c r="AL660"/>
      <c r="AM660"/>
      <c r="AN660"/>
      <c r="AO660" s="108" t="s">
        <v>43</v>
      </c>
      <c r="AP660" t="s">
        <v>2851</v>
      </c>
      <c r="AQ660">
        <v>61</v>
      </c>
      <c r="AR660" t="e">
        <v>#N/A</v>
      </c>
      <c r="AS660" t="s">
        <v>3826</v>
      </c>
      <c r="AT660" t="e">
        <v>#N/A</v>
      </c>
      <c r="AU660" t="s">
        <v>3830</v>
      </c>
      <c r="AV660" t="s">
        <v>7976</v>
      </c>
      <c r="AW660" t="s">
        <v>7299</v>
      </c>
      <c r="AX660" t="s">
        <v>1740</v>
      </c>
      <c r="AY660" t="s">
        <v>7977</v>
      </c>
      <c r="AZ660" t="s">
        <v>3591</v>
      </c>
      <c r="BA660" t="s">
        <v>7978</v>
      </c>
      <c r="BB660" t="s">
        <v>2799</v>
      </c>
      <c r="BC660" t="s">
        <v>3190</v>
      </c>
      <c r="BD660" t="s">
        <v>7979</v>
      </c>
      <c r="BE660" t="s">
        <v>3855</v>
      </c>
      <c r="BF660">
        <v>604</v>
      </c>
      <c r="BG660">
        <v>655</v>
      </c>
      <c r="BH660" t="e">
        <v>#N/A</v>
      </c>
      <c r="BI660" t="s">
        <v>1547</v>
      </c>
      <c r="BJ660">
        <v>0</v>
      </c>
      <c r="BK660" t="e" cm="1">
        <v>#N/A</v>
      </c>
      <c r="BL660" t="e" cm="1">
        <v>#N/A</v>
      </c>
      <c r="BM660" t="s">
        <v>3833</v>
      </c>
      <c r="BN660" t="s">
        <v>3856</v>
      </c>
      <c r="BO660" t="s">
        <v>8170</v>
      </c>
      <c r="BP660" t="e" cm="1">
        <v>#N/A</v>
      </c>
      <c r="BQ660" t="s">
        <v>7980</v>
      </c>
      <c r="BR660" t="s">
        <v>3590</v>
      </c>
      <c r="BS660">
        <v>130</v>
      </c>
      <c r="BT660" t="s">
        <v>8220</v>
      </c>
      <c r="BU660" t="s">
        <v>15697</v>
      </c>
      <c r="BV660" t="s">
        <v>3829</v>
      </c>
      <c r="BW660" t="s">
        <v>7976</v>
      </c>
      <c r="BX660" t="s">
        <v>8192</v>
      </c>
      <c r="BY660" t="s">
        <v>1744</v>
      </c>
      <c r="BZ660" t="s">
        <v>2265</v>
      </c>
      <c r="CA660" t="s">
        <v>1744</v>
      </c>
      <c r="CB660" t="s">
        <v>1779</v>
      </c>
      <c r="CC660"/>
      <c r="CD660" t="s">
        <v>998</v>
      </c>
      <c r="CE660" t="s">
        <v>2799</v>
      </c>
      <c r="CF660" t="s">
        <v>8193</v>
      </c>
      <c r="CG660" t="s">
        <v>8194</v>
      </c>
      <c r="CH660" t="s">
        <v>2799</v>
      </c>
      <c r="CI660" t="s">
        <v>1547</v>
      </c>
      <c r="CJ660" t="s">
        <v>3592</v>
      </c>
      <c r="CK660" t="s">
        <v>1568</v>
      </c>
      <c r="CL660"/>
      <c r="CM660"/>
      <c r="CN660" t="s">
        <v>13493</v>
      </c>
      <c r="CO660" t="s">
        <v>13488</v>
      </c>
      <c r="CP660" t="s">
        <v>13493</v>
      </c>
      <c r="CQ660" t="s">
        <v>13488</v>
      </c>
      <c r="CR660" t="s">
        <v>1547</v>
      </c>
      <c r="CS660">
        <v>8</v>
      </c>
      <c r="CT660" t="s">
        <v>3590</v>
      </c>
      <c r="CU660" t="s">
        <v>3590</v>
      </c>
      <c r="CV660" t="e">
        <v>#N/A</v>
      </c>
      <c r="CW660" t="s">
        <v>1547</v>
      </c>
      <c r="CX660" t="s">
        <v>1547</v>
      </c>
      <c r="CY660">
        <v>658</v>
      </c>
      <c r="CZ660" t="s">
        <v>8793</v>
      </c>
      <c r="DA660" t="s">
        <v>1547</v>
      </c>
      <c r="DB660" t="s">
        <v>1881</v>
      </c>
      <c r="DC660" t="s">
        <v>1882</v>
      </c>
      <c r="DD660" t="s">
        <v>3830</v>
      </c>
      <c r="DE660" t="s">
        <v>3591</v>
      </c>
      <c r="DF660" t="s">
        <v>3831</v>
      </c>
      <c r="DG660" t="s">
        <v>2265</v>
      </c>
      <c r="DH660" t="s">
        <v>2265</v>
      </c>
      <c r="DI660" t="s">
        <v>7306</v>
      </c>
      <c r="DJ660" t="e">
        <v>#N/A</v>
      </c>
      <c r="DK660"/>
      <c r="DL660" t="s">
        <v>7306</v>
      </c>
      <c r="DM660">
        <v>9</v>
      </c>
      <c r="DN660" t="s">
        <v>1883</v>
      </c>
      <c r="DO660" t="s">
        <v>1568</v>
      </c>
      <c r="DP660" t="b">
        <v>1</v>
      </c>
      <c r="DQ660" t="b">
        <v>0</v>
      </c>
      <c r="DR660" t="b">
        <v>0</v>
      </c>
      <c r="DS660" t="b">
        <v>0</v>
      </c>
      <c r="DT660" t="b">
        <v>0</v>
      </c>
      <c r="DU660" t="b">
        <v>0</v>
      </c>
      <c r="DV660" t="b">
        <v>0</v>
      </c>
      <c r="DW660">
        <v>0</v>
      </c>
      <c r="DX660" t="b">
        <v>0</v>
      </c>
      <c r="DY660" t="b">
        <v>0</v>
      </c>
      <c r="DZ660" t="b">
        <v>0</v>
      </c>
      <c r="EA660" t="b">
        <v>0</v>
      </c>
      <c r="EB660" t="b">
        <v>0</v>
      </c>
      <c r="EC660" t="b">
        <v>0</v>
      </c>
      <c r="ED660" t="b">
        <v>0</v>
      </c>
      <c r="EE660" t="b">
        <v>0</v>
      </c>
      <c r="EF660" t="b">
        <v>0</v>
      </c>
      <c r="EG660" t="b" cm="1">
        <v>1</v>
      </c>
      <c r="EH660" t="b">
        <v>0</v>
      </c>
      <c r="EI660" t="b">
        <v>0</v>
      </c>
      <c r="EJ660" t="b">
        <v>1</v>
      </c>
      <c r="EK660" t="s">
        <v>5887</v>
      </c>
      <c r="EL660">
        <v>1</v>
      </c>
      <c r="EM660">
        <v>12</v>
      </c>
      <c r="EN660" t="b">
        <v>0</v>
      </c>
    </row>
    <row r="661" spans="1:144" ht="47.25">
      <c r="A661"/>
      <c r="B661" t="s">
        <v>1568</v>
      </c>
      <c r="C661" t="s">
        <v>3826</v>
      </c>
      <c r="D661" t="s">
        <v>3598</v>
      </c>
      <c r="E661" t="s">
        <v>3599</v>
      </c>
      <c r="F661" t="s">
        <v>2000</v>
      </c>
      <c r="G661" t="s">
        <v>3599</v>
      </c>
      <c r="H661" s="109" t="s">
        <v>3600</v>
      </c>
      <c r="I661" t="s">
        <v>2799</v>
      </c>
      <c r="J661"/>
      <c r="K661" t="s">
        <v>902</v>
      </c>
      <c r="L661" t="s">
        <v>3190</v>
      </c>
      <c r="M661" t="s">
        <v>1754</v>
      </c>
      <c r="N661"/>
      <c r="O661" t="s">
        <v>3590</v>
      </c>
      <c r="P661" t="s">
        <v>1568</v>
      </c>
      <c r="Q661" t="s">
        <v>3591</v>
      </c>
      <c r="R661" t="s">
        <v>3592</v>
      </c>
      <c r="S661"/>
      <c r="T661" t="s">
        <v>2265</v>
      </c>
      <c r="U661" t="s">
        <v>13493</v>
      </c>
      <c r="V661" t="s">
        <v>13399</v>
      </c>
      <c r="W661"/>
      <c r="X661"/>
      <c r="Y661"/>
      <c r="Z661"/>
      <c r="AA661"/>
      <c r="AB661"/>
      <c r="AC661"/>
      <c r="AD661"/>
      <c r="AE661"/>
      <c r="AF661"/>
      <c r="AG661"/>
      <c r="AH661"/>
      <c r="AI661"/>
      <c r="AJ661"/>
      <c r="AK661"/>
      <c r="AL661"/>
      <c r="AM661"/>
      <c r="AN661"/>
      <c r="AO661" s="108" t="s">
        <v>43</v>
      </c>
      <c r="AP661" t="s">
        <v>2851</v>
      </c>
      <c r="AQ661">
        <v>62</v>
      </c>
      <c r="AR661" t="e">
        <v>#N/A</v>
      </c>
      <c r="AS661" t="s">
        <v>3826</v>
      </c>
      <c r="AT661" t="e">
        <v>#N/A</v>
      </c>
      <c r="AU661" t="s">
        <v>3599</v>
      </c>
      <c r="AV661" t="s">
        <v>7308</v>
      </c>
      <c r="AW661" t="s">
        <v>6431</v>
      </c>
      <c r="AX661" t="s">
        <v>1740</v>
      </c>
      <c r="AY661" t="s">
        <v>7308</v>
      </c>
      <c r="AZ661" t="s">
        <v>3591</v>
      </c>
      <c r="BA661" t="s">
        <v>7309</v>
      </c>
      <c r="BB661" t="s">
        <v>2799</v>
      </c>
      <c r="BC661" t="s">
        <v>3190</v>
      </c>
      <c r="BD661" t="s">
        <v>7985</v>
      </c>
      <c r="BE661" t="s">
        <v>3855</v>
      </c>
      <c r="BF661">
        <v>405</v>
      </c>
      <c r="BG661">
        <v>655</v>
      </c>
      <c r="BH661">
        <v>0</v>
      </c>
      <c r="BI661" t="s">
        <v>1547</v>
      </c>
      <c r="BJ661">
        <v>0</v>
      </c>
      <c r="BK661">
        <v>0</v>
      </c>
      <c r="BL661">
        <v>405</v>
      </c>
      <c r="BM661" t="s">
        <v>7313</v>
      </c>
      <c r="BN661" t="s">
        <v>3856</v>
      </c>
      <c r="BO661" t="s">
        <v>8170</v>
      </c>
      <c r="BP661" t="e" cm="1">
        <v>#N/A</v>
      </c>
      <c r="BQ661" t="s">
        <v>1547</v>
      </c>
      <c r="BR661" t="s">
        <v>3590</v>
      </c>
      <c r="BS661">
        <v>131</v>
      </c>
      <c r="BT661" t="s">
        <v>8224</v>
      </c>
      <c r="BU661" t="s">
        <v>15698</v>
      </c>
      <c r="BV661" t="s">
        <v>3598</v>
      </c>
      <c r="BW661" t="s">
        <v>7308</v>
      </c>
      <c r="BX661" t="s">
        <v>7311</v>
      </c>
      <c r="BY661" t="s">
        <v>1744</v>
      </c>
      <c r="BZ661" t="s">
        <v>2265</v>
      </c>
      <c r="CA661" t="s">
        <v>1744</v>
      </c>
      <c r="CB661" t="s">
        <v>1754</v>
      </c>
      <c r="CC661"/>
      <c r="CD661" t="s">
        <v>998</v>
      </c>
      <c r="CE661" t="s">
        <v>2799</v>
      </c>
      <c r="CF661" t="s">
        <v>8197</v>
      </c>
      <c r="CG661" t="s">
        <v>8198</v>
      </c>
      <c r="CH661" t="s">
        <v>2799</v>
      </c>
      <c r="CI661" t="s">
        <v>1547</v>
      </c>
      <c r="CJ661" t="s">
        <v>3592</v>
      </c>
      <c r="CK661" t="s">
        <v>1568</v>
      </c>
      <c r="CL661"/>
      <c r="CM661"/>
      <c r="CN661" t="s">
        <v>13493</v>
      </c>
      <c r="CO661" t="s">
        <v>13399</v>
      </c>
      <c r="CP661" t="s">
        <v>13493</v>
      </c>
      <c r="CQ661" t="s">
        <v>13399</v>
      </c>
      <c r="CR661" t="s">
        <v>1547</v>
      </c>
      <c r="CS661">
        <v>8</v>
      </c>
      <c r="CT661" t="s">
        <v>3590</v>
      </c>
      <c r="CU661" t="s">
        <v>3590</v>
      </c>
      <c r="CV661" t="s">
        <v>3590</v>
      </c>
      <c r="CW661" t="s">
        <v>1547</v>
      </c>
      <c r="CX661" t="s">
        <v>1547</v>
      </c>
      <c r="CY661">
        <v>659</v>
      </c>
      <c r="CZ661" t="s">
        <v>8796</v>
      </c>
      <c r="DA661" t="s">
        <v>1547</v>
      </c>
      <c r="DB661" t="s">
        <v>1881</v>
      </c>
      <c r="DC661" t="s">
        <v>1882</v>
      </c>
      <c r="DD661" t="s">
        <v>3599</v>
      </c>
      <c r="DE661" t="s">
        <v>3591</v>
      </c>
      <c r="DF661" t="s">
        <v>3599</v>
      </c>
      <c r="DG661" t="s">
        <v>2265</v>
      </c>
      <c r="DH661" t="s">
        <v>2265</v>
      </c>
      <c r="DI661" t="s">
        <v>7306</v>
      </c>
      <c r="DJ661" t="e">
        <v>#N/A</v>
      </c>
      <c r="DK661"/>
      <c r="DL661" t="s">
        <v>7306</v>
      </c>
      <c r="DM661">
        <v>9</v>
      </c>
      <c r="DN661" t="s">
        <v>1883</v>
      </c>
      <c r="DO661" t="s">
        <v>1568</v>
      </c>
      <c r="DP661" t="b">
        <v>1</v>
      </c>
      <c r="DQ661" t="b">
        <v>0</v>
      </c>
      <c r="DR661" t="b">
        <v>0</v>
      </c>
      <c r="DS661" t="b">
        <v>0</v>
      </c>
      <c r="DT661" t="b">
        <v>0</v>
      </c>
      <c r="DU661" t="b">
        <v>0</v>
      </c>
      <c r="DV661" t="b">
        <v>0</v>
      </c>
      <c r="DW661">
        <v>0</v>
      </c>
      <c r="DX661" t="b">
        <v>0</v>
      </c>
      <c r="DY661" t="b">
        <v>0</v>
      </c>
      <c r="DZ661" t="b">
        <v>0</v>
      </c>
      <c r="EA661" t="b">
        <v>0</v>
      </c>
      <c r="EB661" t="b">
        <v>0</v>
      </c>
      <c r="EC661" t="b">
        <v>0</v>
      </c>
      <c r="ED661" t="b">
        <v>0</v>
      </c>
      <c r="EE661" t="b">
        <v>0</v>
      </c>
      <c r="EF661" t="b">
        <v>0</v>
      </c>
      <c r="EG661" t="b" cm="1">
        <v>0</v>
      </c>
      <c r="EH661" t="b">
        <v>0</v>
      </c>
      <c r="EI661" t="b">
        <v>0</v>
      </c>
      <c r="EJ661" t="b">
        <v>0</v>
      </c>
      <c r="EK661" t="s">
        <v>1547</v>
      </c>
      <c r="EL661">
        <v>0</v>
      </c>
      <c r="EM661">
        <v>19</v>
      </c>
      <c r="EN661" t="b">
        <v>0</v>
      </c>
    </row>
    <row r="662" spans="1:144" ht="63">
      <c r="A662"/>
      <c r="B662" t="s">
        <v>1568</v>
      </c>
      <c r="C662" t="s">
        <v>3826</v>
      </c>
      <c r="D662" t="s">
        <v>3610</v>
      </c>
      <c r="E662" t="s">
        <v>3610</v>
      </c>
      <c r="F662" t="s">
        <v>1261</v>
      </c>
      <c r="G662" t="s">
        <v>3611</v>
      </c>
      <c r="H662" s="109" t="s">
        <v>3612</v>
      </c>
      <c r="I662" t="s">
        <v>2799</v>
      </c>
      <c r="J662"/>
      <c r="K662" t="s">
        <v>902</v>
      </c>
      <c r="L662" t="s">
        <v>3190</v>
      </c>
      <c r="M662" t="s">
        <v>1754</v>
      </c>
      <c r="N662"/>
      <c r="O662" t="s">
        <v>3590</v>
      </c>
      <c r="P662" t="s">
        <v>1568</v>
      </c>
      <c r="Q662" t="s">
        <v>3591</v>
      </c>
      <c r="R662" t="s">
        <v>3592</v>
      </c>
      <c r="S662"/>
      <c r="T662" t="s">
        <v>2265</v>
      </c>
      <c r="U662" t="s">
        <v>13493</v>
      </c>
      <c r="V662" t="s">
        <v>4370</v>
      </c>
      <c r="W662"/>
      <c r="X662"/>
      <c r="Y662"/>
      <c r="Z662"/>
      <c r="AA662"/>
      <c r="AB662"/>
      <c r="AC662"/>
      <c r="AD662"/>
      <c r="AE662"/>
      <c r="AF662"/>
      <c r="AG662"/>
      <c r="AH662"/>
      <c r="AI662"/>
      <c r="AJ662"/>
      <c r="AK662"/>
      <c r="AL662"/>
      <c r="AM662"/>
      <c r="AN662"/>
      <c r="AO662" s="108" t="s">
        <v>43</v>
      </c>
      <c r="AP662" t="s">
        <v>2851</v>
      </c>
      <c r="AQ662">
        <v>63</v>
      </c>
      <c r="AR662" t="e">
        <v>#N/A</v>
      </c>
      <c r="AS662" t="s">
        <v>3826</v>
      </c>
      <c r="AT662" t="e">
        <v>#N/A</v>
      </c>
      <c r="AU662" t="s">
        <v>3610</v>
      </c>
      <c r="AV662" t="s">
        <v>7338</v>
      </c>
      <c r="AW662" t="s">
        <v>1758</v>
      </c>
      <c r="AX662" t="s">
        <v>1740</v>
      </c>
      <c r="AY662" t="s">
        <v>7339</v>
      </c>
      <c r="AZ662" t="s">
        <v>3591</v>
      </c>
      <c r="BA662" t="s">
        <v>7340</v>
      </c>
      <c r="BB662" t="s">
        <v>2799</v>
      </c>
      <c r="BC662" t="s">
        <v>3190</v>
      </c>
      <c r="BD662" t="s">
        <v>8024</v>
      </c>
      <c r="BE662" t="s">
        <v>3855</v>
      </c>
      <c r="BF662">
        <v>409</v>
      </c>
      <c r="BG662">
        <v>655</v>
      </c>
      <c r="BH662">
        <v>0</v>
      </c>
      <c r="BI662" t="s">
        <v>1547</v>
      </c>
      <c r="BJ662">
        <v>0</v>
      </c>
      <c r="BK662">
        <v>0</v>
      </c>
      <c r="BL662">
        <v>1155</v>
      </c>
      <c r="BM662" t="s">
        <v>7342</v>
      </c>
      <c r="BN662" t="s">
        <v>3856</v>
      </c>
      <c r="BO662" t="s">
        <v>8170</v>
      </c>
      <c r="BP662" t="e" cm="1">
        <v>#N/A</v>
      </c>
      <c r="BQ662" t="s">
        <v>1547</v>
      </c>
      <c r="BR662" t="s">
        <v>3590</v>
      </c>
      <c r="BS662">
        <v>132</v>
      </c>
      <c r="BT662" t="s">
        <v>8228</v>
      </c>
      <c r="BU662" t="s">
        <v>15699</v>
      </c>
      <c r="BV662" t="s">
        <v>3610</v>
      </c>
      <c r="BW662" t="s">
        <v>7338</v>
      </c>
      <c r="BX662" t="s">
        <v>7343</v>
      </c>
      <c r="BY662" t="s">
        <v>1744</v>
      </c>
      <c r="BZ662" t="s">
        <v>2265</v>
      </c>
      <c r="CA662" t="s">
        <v>1744</v>
      </c>
      <c r="CB662" t="s">
        <v>1754</v>
      </c>
      <c r="CC662"/>
      <c r="CD662" t="s">
        <v>998</v>
      </c>
      <c r="CE662" t="s">
        <v>2799</v>
      </c>
      <c r="CF662" t="s">
        <v>8201</v>
      </c>
      <c r="CG662" t="s">
        <v>8202</v>
      </c>
      <c r="CH662" t="s">
        <v>2799</v>
      </c>
      <c r="CI662" t="s">
        <v>1547</v>
      </c>
      <c r="CJ662" t="s">
        <v>3592</v>
      </c>
      <c r="CK662" t="s">
        <v>1568</v>
      </c>
      <c r="CL662"/>
      <c r="CM662"/>
      <c r="CN662" t="s">
        <v>13493</v>
      </c>
      <c r="CO662" t="s">
        <v>4370</v>
      </c>
      <c r="CP662" t="s">
        <v>13493</v>
      </c>
      <c r="CQ662" t="s">
        <v>4370</v>
      </c>
      <c r="CR662" t="s">
        <v>1547</v>
      </c>
      <c r="CS662">
        <v>8</v>
      </c>
      <c r="CT662" t="s">
        <v>3590</v>
      </c>
      <c r="CU662" t="s">
        <v>3590</v>
      </c>
      <c r="CV662" t="s">
        <v>1547</v>
      </c>
      <c r="CW662" t="s">
        <v>1547</v>
      </c>
      <c r="CX662" t="s">
        <v>1547</v>
      </c>
      <c r="CY662">
        <v>660</v>
      </c>
      <c r="CZ662" t="s">
        <v>8799</v>
      </c>
      <c r="DA662" t="s">
        <v>1547</v>
      </c>
      <c r="DB662" t="s">
        <v>1881</v>
      </c>
      <c r="DC662" t="s">
        <v>1882</v>
      </c>
      <c r="DD662" t="s">
        <v>3610</v>
      </c>
      <c r="DE662" t="s">
        <v>3591</v>
      </c>
      <c r="DF662" t="s">
        <v>3611</v>
      </c>
      <c r="DG662" t="s">
        <v>2265</v>
      </c>
      <c r="DH662" t="s">
        <v>2265</v>
      </c>
      <c r="DI662" t="s">
        <v>7306</v>
      </c>
      <c r="DJ662" t="e">
        <v>#N/A</v>
      </c>
      <c r="DK662"/>
      <c r="DL662" t="s">
        <v>7306</v>
      </c>
      <c r="DM662">
        <v>9</v>
      </c>
      <c r="DN662" t="s">
        <v>1883</v>
      </c>
      <c r="DO662" t="s">
        <v>1568</v>
      </c>
      <c r="DP662" t="b">
        <v>1</v>
      </c>
      <c r="DQ662" t="b">
        <v>0</v>
      </c>
      <c r="DR662" t="b">
        <v>0</v>
      </c>
      <c r="DS662" t="b">
        <v>0</v>
      </c>
      <c r="DT662" t="b">
        <v>0</v>
      </c>
      <c r="DU662" t="b">
        <v>0</v>
      </c>
      <c r="DV662" t="b">
        <v>0</v>
      </c>
      <c r="DW662">
        <v>0</v>
      </c>
      <c r="DX662" t="b">
        <v>0</v>
      </c>
      <c r="DY662" t="b">
        <v>0</v>
      </c>
      <c r="DZ662" t="b">
        <v>0</v>
      </c>
      <c r="EA662" t="b">
        <v>0</v>
      </c>
      <c r="EB662" t="b">
        <v>0</v>
      </c>
      <c r="EC662" t="b">
        <v>0</v>
      </c>
      <c r="ED662" t="b">
        <v>0</v>
      </c>
      <c r="EE662" t="b">
        <v>0</v>
      </c>
      <c r="EF662" t="b">
        <v>0</v>
      </c>
      <c r="EG662" t="b" cm="1">
        <v>1</v>
      </c>
      <c r="EH662" t="b">
        <v>0</v>
      </c>
      <c r="EI662" t="b">
        <v>0</v>
      </c>
      <c r="EJ662" t="b">
        <v>1</v>
      </c>
      <c r="EK662" t="s">
        <v>5887</v>
      </c>
      <c r="EL662">
        <v>1</v>
      </c>
      <c r="EM662">
        <v>6</v>
      </c>
      <c r="EN662" t="b">
        <v>0</v>
      </c>
    </row>
    <row r="663" spans="1:144" ht="15.75">
      <c r="A663"/>
      <c r="B663" t="s">
        <v>1568</v>
      </c>
      <c r="C663" t="s">
        <v>3826</v>
      </c>
      <c r="D663" t="s">
        <v>3613</v>
      </c>
      <c r="E663" t="s">
        <v>3614</v>
      </c>
      <c r="F663" t="s">
        <v>3615</v>
      </c>
      <c r="G663" t="s">
        <v>3614</v>
      </c>
      <c r="H663" t="s">
        <v>3616</v>
      </c>
      <c r="I663" t="s">
        <v>2799</v>
      </c>
      <c r="J663"/>
      <c r="K663" t="s">
        <v>902</v>
      </c>
      <c r="L663" t="s">
        <v>3190</v>
      </c>
      <c r="M663" t="s">
        <v>1749</v>
      </c>
      <c r="N663"/>
      <c r="O663" t="s">
        <v>3590</v>
      </c>
      <c r="P663" t="s">
        <v>1568</v>
      </c>
      <c r="Q663" t="s">
        <v>3591</v>
      </c>
      <c r="R663" t="s">
        <v>3592</v>
      </c>
      <c r="S663"/>
      <c r="T663" t="s">
        <v>2265</v>
      </c>
      <c r="U663" t="s">
        <v>13493</v>
      </c>
      <c r="V663" t="s">
        <v>13401</v>
      </c>
      <c r="W663"/>
      <c r="X663"/>
      <c r="Y663"/>
      <c r="Z663"/>
      <c r="AA663"/>
      <c r="AB663"/>
      <c r="AC663"/>
      <c r="AD663"/>
      <c r="AE663"/>
      <c r="AF663"/>
      <c r="AG663"/>
      <c r="AH663"/>
      <c r="AI663"/>
      <c r="AJ663"/>
      <c r="AK663"/>
      <c r="AL663"/>
      <c r="AM663"/>
      <c r="AN663"/>
      <c r="AO663" s="108" t="s">
        <v>43</v>
      </c>
      <c r="AP663" t="s">
        <v>2851</v>
      </c>
      <c r="AQ663">
        <v>64</v>
      </c>
      <c r="AR663" t="e">
        <v>#N/A</v>
      </c>
      <c r="AS663" t="s">
        <v>3826</v>
      </c>
      <c r="AT663" t="e">
        <v>#N/A</v>
      </c>
      <c r="AU663" t="s">
        <v>3614</v>
      </c>
      <c r="AV663" t="s">
        <v>7348</v>
      </c>
      <c r="AW663" t="s">
        <v>7349</v>
      </c>
      <c r="AX663" t="s">
        <v>1740</v>
      </c>
      <c r="AY663" t="s">
        <v>7348</v>
      </c>
      <c r="AZ663" t="s">
        <v>3591</v>
      </c>
      <c r="BA663" t="s">
        <v>7350</v>
      </c>
      <c r="BB663" t="s">
        <v>2799</v>
      </c>
      <c r="BC663" t="s">
        <v>3190</v>
      </c>
      <c r="BD663" t="s">
        <v>8040</v>
      </c>
      <c r="BE663" t="s">
        <v>3855</v>
      </c>
      <c r="BF663">
        <v>410</v>
      </c>
      <c r="BG663">
        <v>655</v>
      </c>
      <c r="BH663">
        <v>0</v>
      </c>
      <c r="BI663" t="s">
        <v>1547</v>
      </c>
      <c r="BJ663">
        <v>0</v>
      </c>
      <c r="BK663">
        <v>0</v>
      </c>
      <c r="BL663">
        <v>410</v>
      </c>
      <c r="BM663" t="s">
        <v>7354</v>
      </c>
      <c r="BN663" t="s">
        <v>3856</v>
      </c>
      <c r="BO663" t="s">
        <v>8170</v>
      </c>
      <c r="BP663" t="e" cm="1">
        <v>#N/A</v>
      </c>
      <c r="BQ663" t="s">
        <v>1547</v>
      </c>
      <c r="BR663" t="s">
        <v>3590</v>
      </c>
      <c r="BS663">
        <v>133</v>
      </c>
      <c r="BT663" t="s">
        <v>8236</v>
      </c>
      <c r="BU663" t="s">
        <v>15700</v>
      </c>
      <c r="BV663" t="s">
        <v>3613</v>
      </c>
      <c r="BW663" t="s">
        <v>7348</v>
      </c>
      <c r="BX663" t="s">
        <v>7352</v>
      </c>
      <c r="BY663" t="s">
        <v>1744</v>
      </c>
      <c r="BZ663" t="s">
        <v>2265</v>
      </c>
      <c r="CA663" t="s">
        <v>1744</v>
      </c>
      <c r="CB663" t="s">
        <v>1749</v>
      </c>
      <c r="CC663"/>
      <c r="CD663" t="s">
        <v>998</v>
      </c>
      <c r="CE663" t="s">
        <v>2799</v>
      </c>
      <c r="CF663" t="s">
        <v>8205</v>
      </c>
      <c r="CG663" t="s">
        <v>8206</v>
      </c>
      <c r="CH663" t="s">
        <v>2799</v>
      </c>
      <c r="CI663" t="s">
        <v>1547</v>
      </c>
      <c r="CJ663" t="s">
        <v>3592</v>
      </c>
      <c r="CK663" t="s">
        <v>1568</v>
      </c>
      <c r="CL663"/>
      <c r="CM663"/>
      <c r="CN663" t="s">
        <v>13493</v>
      </c>
      <c r="CO663" t="s">
        <v>13401</v>
      </c>
      <c r="CP663" t="s">
        <v>13493</v>
      </c>
      <c r="CQ663" t="s">
        <v>13401</v>
      </c>
      <c r="CR663" t="s">
        <v>1547</v>
      </c>
      <c r="CS663">
        <v>8</v>
      </c>
      <c r="CT663" t="s">
        <v>3590</v>
      </c>
      <c r="CU663" t="s">
        <v>3590</v>
      </c>
      <c r="CV663" t="s">
        <v>3590</v>
      </c>
      <c r="CW663" t="s">
        <v>1547</v>
      </c>
      <c r="CX663" t="s">
        <v>1547</v>
      </c>
      <c r="CY663">
        <v>661</v>
      </c>
      <c r="CZ663" t="s">
        <v>8803</v>
      </c>
      <c r="DA663" t="s">
        <v>1547</v>
      </c>
      <c r="DB663" t="s">
        <v>1881</v>
      </c>
      <c r="DC663" t="s">
        <v>1882</v>
      </c>
      <c r="DD663" t="s">
        <v>3614</v>
      </c>
      <c r="DE663" t="s">
        <v>3591</v>
      </c>
      <c r="DF663" t="s">
        <v>3614</v>
      </c>
      <c r="DG663" t="s">
        <v>2265</v>
      </c>
      <c r="DH663" t="s">
        <v>2265</v>
      </c>
      <c r="DI663" t="s">
        <v>7306</v>
      </c>
      <c r="DJ663" t="e">
        <v>#N/A</v>
      </c>
      <c r="DK663"/>
      <c r="DL663" t="s">
        <v>7306</v>
      </c>
      <c r="DM663">
        <v>9</v>
      </c>
      <c r="DN663" t="s">
        <v>1883</v>
      </c>
      <c r="DO663" t="s">
        <v>1568</v>
      </c>
      <c r="DP663" t="b">
        <v>1</v>
      </c>
      <c r="DQ663" t="b">
        <v>0</v>
      </c>
      <c r="DR663" t="b">
        <v>0</v>
      </c>
      <c r="DS663" t="b">
        <v>0</v>
      </c>
      <c r="DT663" t="b">
        <v>0</v>
      </c>
      <c r="DU663" t="b">
        <v>0</v>
      </c>
      <c r="DV663" t="b">
        <v>0</v>
      </c>
      <c r="DW663">
        <v>0</v>
      </c>
      <c r="DX663" t="b">
        <v>0</v>
      </c>
      <c r="DY663" t="b">
        <v>0</v>
      </c>
      <c r="DZ663" t="b">
        <v>0</v>
      </c>
      <c r="EA663" t="b">
        <v>0</v>
      </c>
      <c r="EB663" t="b">
        <v>0</v>
      </c>
      <c r="EC663" t="b">
        <v>0</v>
      </c>
      <c r="ED663" t="b">
        <v>0</v>
      </c>
      <c r="EE663" t="b">
        <v>0</v>
      </c>
      <c r="EF663" t="b">
        <v>0</v>
      </c>
      <c r="EG663" t="b" cm="1">
        <v>0</v>
      </c>
      <c r="EH663" t="b">
        <v>0</v>
      </c>
      <c r="EI663" t="b">
        <v>0</v>
      </c>
      <c r="EJ663" t="b">
        <v>0</v>
      </c>
      <c r="EK663" t="s">
        <v>1547</v>
      </c>
      <c r="EL663">
        <v>0</v>
      </c>
      <c r="EM663">
        <v>24</v>
      </c>
      <c r="EN663" t="b">
        <v>0</v>
      </c>
    </row>
    <row r="664" spans="1:144" ht="15.75">
      <c r="A664"/>
      <c r="B664" t="s">
        <v>1568</v>
      </c>
      <c r="C664" t="s">
        <v>3826</v>
      </c>
      <c r="D664" t="s">
        <v>3624</v>
      </c>
      <c r="E664" t="s">
        <v>3625</v>
      </c>
      <c r="F664" t="s">
        <v>3625</v>
      </c>
      <c r="G664" t="s">
        <v>3626</v>
      </c>
      <c r="H664" t="s">
        <v>3837</v>
      </c>
      <c r="I664" t="s">
        <v>2798</v>
      </c>
      <c r="J664"/>
      <c r="K664" t="s">
        <v>902</v>
      </c>
      <c r="L664" t="s">
        <v>3190</v>
      </c>
      <c r="M664" t="s">
        <v>2001</v>
      </c>
      <c r="N664"/>
      <c r="O664" t="s">
        <v>3590</v>
      </c>
      <c r="P664" t="s">
        <v>1568</v>
      </c>
      <c r="Q664" t="s">
        <v>3591</v>
      </c>
      <c r="R664" t="s">
        <v>3592</v>
      </c>
      <c r="S664"/>
      <c r="T664" t="s">
        <v>2265</v>
      </c>
      <c r="U664" t="s">
        <v>13493</v>
      </c>
      <c r="V664" t="s">
        <v>13345</v>
      </c>
      <c r="W664"/>
      <c r="X664"/>
      <c r="Y664"/>
      <c r="Z664"/>
      <c r="AA664"/>
      <c r="AB664"/>
      <c r="AC664"/>
      <c r="AD664"/>
      <c r="AE664"/>
      <c r="AF664"/>
      <c r="AG664"/>
      <c r="AH664"/>
      <c r="AI664"/>
      <c r="AJ664"/>
      <c r="AK664"/>
      <c r="AL664"/>
      <c r="AM664"/>
      <c r="AN664"/>
      <c r="AO664" s="108" t="s">
        <v>43</v>
      </c>
      <c r="AP664" t="s">
        <v>2851</v>
      </c>
      <c r="AQ664">
        <v>65</v>
      </c>
      <c r="AR664" t="e">
        <v>#N/A</v>
      </c>
      <c r="AS664" t="s">
        <v>3826</v>
      </c>
      <c r="AT664" t="e">
        <v>#N/A</v>
      </c>
      <c r="AU664" t="s">
        <v>3625</v>
      </c>
      <c r="AV664" t="s">
        <v>7374</v>
      </c>
      <c r="AW664" t="s">
        <v>7374</v>
      </c>
      <c r="AX664" t="s">
        <v>1740</v>
      </c>
      <c r="AY664" t="s">
        <v>7375</v>
      </c>
      <c r="AZ664" t="s">
        <v>3591</v>
      </c>
      <c r="BA664" t="s">
        <v>7376</v>
      </c>
      <c r="BB664" t="s">
        <v>2798</v>
      </c>
      <c r="BC664" t="s">
        <v>3190</v>
      </c>
      <c r="BD664" t="s">
        <v>7995</v>
      </c>
      <c r="BE664" t="s">
        <v>3855</v>
      </c>
      <c r="BF664">
        <v>366</v>
      </c>
      <c r="BG664">
        <v>655</v>
      </c>
      <c r="BH664">
        <v>0</v>
      </c>
      <c r="BI664" t="s">
        <v>1547</v>
      </c>
      <c r="BJ664">
        <v>0</v>
      </c>
      <c r="BK664">
        <v>0</v>
      </c>
      <c r="BL664">
        <v>413</v>
      </c>
      <c r="BM664" t="s">
        <v>7380</v>
      </c>
      <c r="BN664" t="s">
        <v>3856</v>
      </c>
      <c r="BO664" t="s">
        <v>8170</v>
      </c>
      <c r="BP664" t="e" cm="1">
        <v>#N/A</v>
      </c>
      <c r="BQ664" t="s">
        <v>1547</v>
      </c>
      <c r="BR664" t="s">
        <v>3590</v>
      </c>
      <c r="BS664">
        <v>134</v>
      </c>
      <c r="BT664" t="s">
        <v>8238</v>
      </c>
      <c r="BU664" t="s">
        <v>15701</v>
      </c>
      <c r="BV664" t="s">
        <v>3624</v>
      </c>
      <c r="BW664" t="s">
        <v>7374</v>
      </c>
      <c r="BX664" t="s">
        <v>7996</v>
      </c>
      <c r="BY664" t="s">
        <v>1744</v>
      </c>
      <c r="BZ664" t="s">
        <v>2265</v>
      </c>
      <c r="CA664" t="s">
        <v>1744</v>
      </c>
      <c r="CB664" t="s">
        <v>2001</v>
      </c>
      <c r="CC664"/>
      <c r="CD664" t="s">
        <v>998</v>
      </c>
      <c r="CE664" t="s">
        <v>2798</v>
      </c>
      <c r="CF664" t="s">
        <v>8209</v>
      </c>
      <c r="CG664" t="s">
        <v>8210</v>
      </c>
      <c r="CH664" t="s">
        <v>2798</v>
      </c>
      <c r="CI664" t="s">
        <v>1547</v>
      </c>
      <c r="CJ664" t="s">
        <v>3592</v>
      </c>
      <c r="CK664" t="s">
        <v>1568</v>
      </c>
      <c r="CL664"/>
      <c r="CM664"/>
      <c r="CN664" t="s">
        <v>13493</v>
      </c>
      <c r="CO664" t="s">
        <v>13345</v>
      </c>
      <c r="CP664" t="s">
        <v>13493</v>
      </c>
      <c r="CQ664" t="s">
        <v>13345</v>
      </c>
      <c r="CR664" t="s">
        <v>1547</v>
      </c>
      <c r="CS664">
        <v>8</v>
      </c>
      <c r="CT664" t="s">
        <v>3590</v>
      </c>
      <c r="CU664" t="s">
        <v>3590</v>
      </c>
      <c r="CV664" t="s">
        <v>3590</v>
      </c>
      <c r="CW664" t="s">
        <v>1547</v>
      </c>
      <c r="CX664" t="s">
        <v>1547</v>
      </c>
      <c r="CY664">
        <v>662</v>
      </c>
      <c r="CZ664" t="s">
        <v>8807</v>
      </c>
      <c r="DA664" t="s">
        <v>1547</v>
      </c>
      <c r="DB664" t="s">
        <v>1881</v>
      </c>
      <c r="DC664" t="s">
        <v>1882</v>
      </c>
      <c r="DD664" t="s">
        <v>3625</v>
      </c>
      <c r="DE664" t="s">
        <v>3591</v>
      </c>
      <c r="DF664" t="s">
        <v>3626</v>
      </c>
      <c r="DG664" t="s">
        <v>2265</v>
      </c>
      <c r="DH664" t="s">
        <v>2265</v>
      </c>
      <c r="DI664" t="s">
        <v>7306</v>
      </c>
      <c r="DJ664" t="e">
        <v>#N/A</v>
      </c>
      <c r="DK664"/>
      <c r="DL664" t="s">
        <v>7306</v>
      </c>
      <c r="DM664">
        <v>9</v>
      </c>
      <c r="DN664" t="s">
        <v>1883</v>
      </c>
      <c r="DO664" t="s">
        <v>1568</v>
      </c>
      <c r="DP664" t="b">
        <v>1</v>
      </c>
      <c r="DQ664" t="b">
        <v>0</v>
      </c>
      <c r="DR664" t="b">
        <v>0</v>
      </c>
      <c r="DS664" t="b">
        <v>0</v>
      </c>
      <c r="DT664" t="b">
        <v>0</v>
      </c>
      <c r="DU664" t="b">
        <v>0</v>
      </c>
      <c r="DV664" t="b">
        <v>0</v>
      </c>
      <c r="DW664">
        <v>0</v>
      </c>
      <c r="DX664" t="b">
        <v>0</v>
      </c>
      <c r="DY664" t="b">
        <v>0</v>
      </c>
      <c r="DZ664" t="b">
        <v>0</v>
      </c>
      <c r="EA664" t="b">
        <v>0</v>
      </c>
      <c r="EB664" t="b">
        <v>0</v>
      </c>
      <c r="EC664" t="b">
        <v>0</v>
      </c>
      <c r="ED664" t="b">
        <v>0</v>
      </c>
      <c r="EE664" t="b">
        <v>0</v>
      </c>
      <c r="EF664" t="b">
        <v>0</v>
      </c>
      <c r="EG664" t="b" cm="1">
        <v>0</v>
      </c>
      <c r="EH664" t="b">
        <v>0</v>
      </c>
      <c r="EI664" t="b">
        <v>0</v>
      </c>
      <c r="EJ664" t="b">
        <v>0</v>
      </c>
      <c r="EK664" t="s">
        <v>1547</v>
      </c>
      <c r="EL664">
        <v>0</v>
      </c>
      <c r="EM664">
        <v>24</v>
      </c>
      <c r="EN664" t="b">
        <v>0</v>
      </c>
    </row>
    <row r="665" spans="1:144" ht="15.75">
      <c r="A665"/>
      <c r="B665" t="s">
        <v>1568</v>
      </c>
      <c r="C665" t="s">
        <v>3826</v>
      </c>
      <c r="D665" t="s">
        <v>3675</v>
      </c>
      <c r="E665" t="s">
        <v>3676</v>
      </c>
      <c r="F665" t="s">
        <v>3676</v>
      </c>
      <c r="G665" t="s">
        <v>3848</v>
      </c>
      <c r="H665" t="s">
        <v>3849</v>
      </c>
      <c r="I665" t="s">
        <v>2798</v>
      </c>
      <c r="J665"/>
      <c r="K665" t="s">
        <v>902</v>
      </c>
      <c r="L665" t="s">
        <v>3190</v>
      </c>
      <c r="M665" t="s">
        <v>2001</v>
      </c>
      <c r="N665"/>
      <c r="O665" t="s">
        <v>3590</v>
      </c>
      <c r="P665" t="s">
        <v>1568</v>
      </c>
      <c r="Q665" t="s">
        <v>3591</v>
      </c>
      <c r="R665" t="s">
        <v>3592</v>
      </c>
      <c r="S665"/>
      <c r="T665" t="s">
        <v>3673</v>
      </c>
      <c r="U665" t="s">
        <v>13493</v>
      </c>
      <c r="V665" t="s">
        <v>13415</v>
      </c>
      <c r="W665"/>
      <c r="X665"/>
      <c r="Y665"/>
      <c r="Z665"/>
      <c r="AA665"/>
      <c r="AB665"/>
      <c r="AC665"/>
      <c r="AD665"/>
      <c r="AE665"/>
      <c r="AF665"/>
      <c r="AG665"/>
      <c r="AH665"/>
      <c r="AI665"/>
      <c r="AJ665"/>
      <c r="AK665"/>
      <c r="AL665"/>
      <c r="AM665"/>
      <c r="AN665"/>
      <c r="AO665" s="108" t="s">
        <v>43</v>
      </c>
      <c r="AP665" t="s">
        <v>2851</v>
      </c>
      <c r="AQ665">
        <v>66</v>
      </c>
      <c r="AR665" t="e">
        <v>#N/A</v>
      </c>
      <c r="AS665" t="s">
        <v>3826</v>
      </c>
      <c r="AT665" t="e">
        <v>#N/A</v>
      </c>
      <c r="AU665" t="s">
        <v>3676</v>
      </c>
      <c r="AV665" t="s">
        <v>7513</v>
      </c>
      <c r="AW665" t="s">
        <v>7513</v>
      </c>
      <c r="AX665" t="s">
        <v>1740</v>
      </c>
      <c r="AY665" t="s">
        <v>8094</v>
      </c>
      <c r="AZ665" t="s">
        <v>3591</v>
      </c>
      <c r="BA665" t="s">
        <v>7515</v>
      </c>
      <c r="BB665" t="s">
        <v>2798</v>
      </c>
      <c r="BC665" t="s">
        <v>3190</v>
      </c>
      <c r="BD665" t="s">
        <v>8000</v>
      </c>
      <c r="BE665" t="s">
        <v>3855</v>
      </c>
      <c r="BF665">
        <v>433</v>
      </c>
      <c r="BG665">
        <v>655</v>
      </c>
      <c r="BH665">
        <v>0</v>
      </c>
      <c r="BI665" t="s">
        <v>1547</v>
      </c>
      <c r="BJ665">
        <v>0</v>
      </c>
      <c r="BK665">
        <v>0</v>
      </c>
      <c r="BL665">
        <v>433</v>
      </c>
      <c r="BM665" t="s">
        <v>7519</v>
      </c>
      <c r="BN665" t="s">
        <v>3856</v>
      </c>
      <c r="BO665" t="s">
        <v>8170</v>
      </c>
      <c r="BP665" t="e" cm="1">
        <v>#N/A</v>
      </c>
      <c r="BQ665" t="s">
        <v>1547</v>
      </c>
      <c r="BR665" t="s">
        <v>3590</v>
      </c>
      <c r="BS665">
        <v>135</v>
      </c>
      <c r="BT665" t="s">
        <v>8242</v>
      </c>
      <c r="BU665" t="s">
        <v>15702</v>
      </c>
      <c r="BV665" t="s">
        <v>3675</v>
      </c>
      <c r="BW665" t="s">
        <v>7513</v>
      </c>
      <c r="BX665" t="s">
        <v>8095</v>
      </c>
      <c r="BY665" t="s">
        <v>1744</v>
      </c>
      <c r="BZ665" t="s">
        <v>3673</v>
      </c>
      <c r="CA665" t="s">
        <v>1744</v>
      </c>
      <c r="CB665" t="s">
        <v>2001</v>
      </c>
      <c r="CC665"/>
      <c r="CD665" t="s">
        <v>998</v>
      </c>
      <c r="CE665" t="s">
        <v>2798</v>
      </c>
      <c r="CF665" t="s">
        <v>8213</v>
      </c>
      <c r="CG665" t="s">
        <v>8214</v>
      </c>
      <c r="CH665" t="s">
        <v>2798</v>
      </c>
      <c r="CI665" t="s">
        <v>1547</v>
      </c>
      <c r="CJ665" t="s">
        <v>3592</v>
      </c>
      <c r="CK665" t="s">
        <v>1568</v>
      </c>
      <c r="CL665"/>
      <c r="CM665"/>
      <c r="CN665" t="s">
        <v>13493</v>
      </c>
      <c r="CO665" t="s">
        <v>13415</v>
      </c>
      <c r="CP665" t="s">
        <v>13493</v>
      </c>
      <c r="CQ665" t="s">
        <v>13415</v>
      </c>
      <c r="CR665" t="s">
        <v>1547</v>
      </c>
      <c r="CS665">
        <v>8</v>
      </c>
      <c r="CT665" t="s">
        <v>3590</v>
      </c>
      <c r="CU665" t="s">
        <v>3590</v>
      </c>
      <c r="CV665" t="s">
        <v>3590</v>
      </c>
      <c r="CW665" t="s">
        <v>1547</v>
      </c>
      <c r="CX665" t="s">
        <v>1547</v>
      </c>
      <c r="CY665">
        <v>663</v>
      </c>
      <c r="CZ665" t="s">
        <v>8811</v>
      </c>
      <c r="DA665" t="s">
        <v>1547</v>
      </c>
      <c r="DB665" t="s">
        <v>1881</v>
      </c>
      <c r="DC665" t="s">
        <v>1882</v>
      </c>
      <c r="DD665" t="s">
        <v>3676</v>
      </c>
      <c r="DE665" t="s">
        <v>3591</v>
      </c>
      <c r="DF665" t="s">
        <v>3848</v>
      </c>
      <c r="DG665" t="s">
        <v>3673</v>
      </c>
      <c r="DH665" t="s">
        <v>7485</v>
      </c>
      <c r="DI665" t="s">
        <v>7486</v>
      </c>
      <c r="DJ665" t="e">
        <v>#N/A</v>
      </c>
      <c r="DK665"/>
      <c r="DL665" t="s">
        <v>7486</v>
      </c>
      <c r="DM665">
        <v>9</v>
      </c>
      <c r="DN665" t="s">
        <v>1883</v>
      </c>
      <c r="DO665" t="s">
        <v>1568</v>
      </c>
      <c r="DP665" t="b">
        <v>1</v>
      </c>
      <c r="DQ665" t="b">
        <v>0</v>
      </c>
      <c r="DR665" t="b">
        <v>0</v>
      </c>
      <c r="DS665" t="b">
        <v>0</v>
      </c>
      <c r="DT665" t="b">
        <v>0</v>
      </c>
      <c r="DU665" t="b">
        <v>0</v>
      </c>
      <c r="DV665" t="b">
        <v>0</v>
      </c>
      <c r="DW665">
        <v>0</v>
      </c>
      <c r="DX665" t="b">
        <v>0</v>
      </c>
      <c r="DY665" t="b">
        <v>0</v>
      </c>
      <c r="DZ665" t="b">
        <v>0</v>
      </c>
      <c r="EA665" t="b">
        <v>0</v>
      </c>
      <c r="EB665" t="b">
        <v>0</v>
      </c>
      <c r="EC665" t="b">
        <v>1</v>
      </c>
      <c r="ED665" t="b">
        <v>0</v>
      </c>
      <c r="EE665" t="b">
        <v>0</v>
      </c>
      <c r="EF665" t="b">
        <v>0</v>
      </c>
      <c r="EG665" t="b" cm="1">
        <v>0</v>
      </c>
      <c r="EH665" t="b">
        <v>0</v>
      </c>
      <c r="EI665" t="b">
        <v>0</v>
      </c>
      <c r="EJ665" t="b">
        <v>1</v>
      </c>
      <c r="EK665" t="s">
        <v>5327</v>
      </c>
      <c r="EL665">
        <v>0</v>
      </c>
      <c r="EM665">
        <v>24</v>
      </c>
      <c r="EN665" t="b">
        <v>0</v>
      </c>
    </row>
    <row r="666" spans="1:144" ht="15.75">
      <c r="A666"/>
      <c r="B666" t="s">
        <v>1568</v>
      </c>
      <c r="C666" t="s">
        <v>3826</v>
      </c>
      <c r="D666" t="s">
        <v>3701</v>
      </c>
      <c r="E666" t="s">
        <v>3702</v>
      </c>
      <c r="F666" t="s">
        <v>3702</v>
      </c>
      <c r="G666" t="s">
        <v>3703</v>
      </c>
      <c r="H666" t="s">
        <v>3692</v>
      </c>
      <c r="I666" t="s">
        <v>2798</v>
      </c>
      <c r="J666"/>
      <c r="K666" t="s">
        <v>902</v>
      </c>
      <c r="L666" t="s">
        <v>3190</v>
      </c>
      <c r="M666" t="s">
        <v>2001</v>
      </c>
      <c r="N666"/>
      <c r="O666" t="s">
        <v>3590</v>
      </c>
      <c r="P666" t="s">
        <v>1568</v>
      </c>
      <c r="Q666" t="s">
        <v>3591</v>
      </c>
      <c r="R666" t="s">
        <v>3592</v>
      </c>
      <c r="S666"/>
      <c r="T666" t="s">
        <v>3673</v>
      </c>
      <c r="U666" t="s">
        <v>13493</v>
      </c>
      <c r="V666" t="s">
        <v>13422</v>
      </c>
      <c r="W666"/>
      <c r="X666"/>
      <c r="Y666"/>
      <c r="Z666"/>
      <c r="AA666"/>
      <c r="AB666"/>
      <c r="AC666"/>
      <c r="AD666"/>
      <c r="AE666"/>
      <c r="AF666"/>
      <c r="AG666"/>
      <c r="AH666"/>
      <c r="AI666"/>
      <c r="AJ666"/>
      <c r="AK666"/>
      <c r="AL666"/>
      <c r="AM666"/>
      <c r="AN666"/>
      <c r="AO666" s="108" t="s">
        <v>43</v>
      </c>
      <c r="AP666" t="s">
        <v>2851</v>
      </c>
      <c r="AQ666">
        <v>67</v>
      </c>
      <c r="AR666" t="e">
        <v>#N/A</v>
      </c>
      <c r="AS666" t="s">
        <v>3826</v>
      </c>
      <c r="AT666" t="e">
        <v>#N/A</v>
      </c>
      <c r="AU666" t="s">
        <v>3702</v>
      </c>
      <c r="AV666" t="s">
        <v>7613</v>
      </c>
      <c r="AW666" t="s">
        <v>7613</v>
      </c>
      <c r="AX666" t="s">
        <v>1740</v>
      </c>
      <c r="AY666" t="s">
        <v>7614</v>
      </c>
      <c r="AZ666" t="s">
        <v>3591</v>
      </c>
      <c r="BA666" t="s">
        <v>7615</v>
      </c>
      <c r="BB666" t="s">
        <v>2798</v>
      </c>
      <c r="BC666" t="s">
        <v>3190</v>
      </c>
      <c r="BD666" t="s">
        <v>8148</v>
      </c>
      <c r="BE666" t="s">
        <v>3855</v>
      </c>
      <c r="BF666">
        <v>454</v>
      </c>
      <c r="BG666">
        <v>655</v>
      </c>
      <c r="BH666">
        <v>0</v>
      </c>
      <c r="BI666" t="s">
        <v>1547</v>
      </c>
      <c r="BJ666">
        <v>0</v>
      </c>
      <c r="BK666">
        <v>0</v>
      </c>
      <c r="BL666">
        <v>454</v>
      </c>
      <c r="BM666" t="s">
        <v>7619</v>
      </c>
      <c r="BN666" t="s">
        <v>3856</v>
      </c>
      <c r="BO666" t="s">
        <v>8170</v>
      </c>
      <c r="BP666" t="e" cm="1">
        <v>#N/A</v>
      </c>
      <c r="BQ666" t="s">
        <v>1547</v>
      </c>
      <c r="BR666" t="s">
        <v>3590</v>
      </c>
      <c r="BS666">
        <v>136</v>
      </c>
      <c r="BT666" t="s">
        <v>8246</v>
      </c>
      <c r="BU666" t="s">
        <v>15703</v>
      </c>
      <c r="BV666" t="s">
        <v>3701</v>
      </c>
      <c r="BW666" t="s">
        <v>7613</v>
      </c>
      <c r="BX666" t="s">
        <v>7566</v>
      </c>
      <c r="BY666" t="s">
        <v>1744</v>
      </c>
      <c r="BZ666" t="s">
        <v>3673</v>
      </c>
      <c r="CA666" t="s">
        <v>1744</v>
      </c>
      <c r="CB666" t="s">
        <v>2001</v>
      </c>
      <c r="CC666"/>
      <c r="CD666" t="s">
        <v>998</v>
      </c>
      <c r="CE666" t="s">
        <v>2798</v>
      </c>
      <c r="CF666" t="s">
        <v>8217</v>
      </c>
      <c r="CG666" t="s">
        <v>8218</v>
      </c>
      <c r="CH666" t="s">
        <v>2798</v>
      </c>
      <c r="CI666" t="s">
        <v>1547</v>
      </c>
      <c r="CJ666" t="s">
        <v>3592</v>
      </c>
      <c r="CK666" t="s">
        <v>1568</v>
      </c>
      <c r="CL666"/>
      <c r="CM666"/>
      <c r="CN666" t="s">
        <v>13493</v>
      </c>
      <c r="CO666" t="s">
        <v>13422</v>
      </c>
      <c r="CP666" t="s">
        <v>13493</v>
      </c>
      <c r="CQ666" t="s">
        <v>13422</v>
      </c>
      <c r="CR666" t="s">
        <v>1547</v>
      </c>
      <c r="CS666">
        <v>8</v>
      </c>
      <c r="CT666" t="s">
        <v>3590</v>
      </c>
      <c r="CU666" t="s">
        <v>3590</v>
      </c>
      <c r="CV666" t="s">
        <v>3590</v>
      </c>
      <c r="CW666" t="s">
        <v>1547</v>
      </c>
      <c r="CX666" t="s">
        <v>1547</v>
      </c>
      <c r="CY666">
        <v>664</v>
      </c>
      <c r="CZ666" t="s">
        <v>8815</v>
      </c>
      <c r="DA666" t="s">
        <v>1547</v>
      </c>
      <c r="DB666" t="s">
        <v>1881</v>
      </c>
      <c r="DC666" t="s">
        <v>1882</v>
      </c>
      <c r="DD666" t="s">
        <v>3702</v>
      </c>
      <c r="DE666" t="s">
        <v>3591</v>
      </c>
      <c r="DF666" t="s">
        <v>3703</v>
      </c>
      <c r="DG666" t="s">
        <v>3673</v>
      </c>
      <c r="DH666" t="s">
        <v>7485</v>
      </c>
      <c r="DI666" t="s">
        <v>7486</v>
      </c>
      <c r="DJ666" t="e">
        <v>#N/A</v>
      </c>
      <c r="DK666"/>
      <c r="DL666" t="s">
        <v>7486</v>
      </c>
      <c r="DM666">
        <v>9</v>
      </c>
      <c r="DN666" t="s">
        <v>1883</v>
      </c>
      <c r="DO666" t="s">
        <v>1568</v>
      </c>
      <c r="DP666" t="b">
        <v>1</v>
      </c>
      <c r="DQ666" t="b">
        <v>0</v>
      </c>
      <c r="DR666" t="b">
        <v>0</v>
      </c>
      <c r="DS666" t="b">
        <v>0</v>
      </c>
      <c r="DT666" t="b">
        <v>0</v>
      </c>
      <c r="DU666" t="b">
        <v>0</v>
      </c>
      <c r="DV666" t="b">
        <v>0</v>
      </c>
      <c r="DW666">
        <v>0</v>
      </c>
      <c r="DX666" t="b">
        <v>0</v>
      </c>
      <c r="DY666" t="b">
        <v>0</v>
      </c>
      <c r="DZ666" t="b">
        <v>0</v>
      </c>
      <c r="EA666" t="b">
        <v>0</v>
      </c>
      <c r="EB666" t="b">
        <v>0</v>
      </c>
      <c r="EC666" t="b">
        <v>0</v>
      </c>
      <c r="ED666" t="b">
        <v>0</v>
      </c>
      <c r="EE666" t="b">
        <v>0</v>
      </c>
      <c r="EF666" t="b">
        <v>0</v>
      </c>
      <c r="EG666" t="b" cm="1">
        <v>0</v>
      </c>
      <c r="EH666" t="b">
        <v>0</v>
      </c>
      <c r="EI666" t="b">
        <v>0</v>
      </c>
      <c r="EJ666" t="b">
        <v>0</v>
      </c>
      <c r="EK666" t="s">
        <v>1547</v>
      </c>
      <c r="EL666">
        <v>0</v>
      </c>
      <c r="EM666">
        <v>29</v>
      </c>
      <c r="EN666" t="b">
        <v>0</v>
      </c>
    </row>
    <row r="667" spans="1:144" ht="15.75">
      <c r="A667"/>
      <c r="B667" t="s">
        <v>1568</v>
      </c>
      <c r="C667" t="s">
        <v>3826</v>
      </c>
      <c r="D667" t="s">
        <v>3679</v>
      </c>
      <c r="E667" t="s">
        <v>3680</v>
      </c>
      <c r="F667" t="s">
        <v>3680</v>
      </c>
      <c r="G667" t="s">
        <v>3681</v>
      </c>
      <c r="H667" t="s">
        <v>3682</v>
      </c>
      <c r="I667" t="s">
        <v>2798</v>
      </c>
      <c r="J667"/>
      <c r="K667" t="s">
        <v>902</v>
      </c>
      <c r="L667" t="s">
        <v>3190</v>
      </c>
      <c r="M667" t="s">
        <v>2007</v>
      </c>
      <c r="N667"/>
      <c r="O667" t="s">
        <v>3590</v>
      </c>
      <c r="P667" t="s">
        <v>1568</v>
      </c>
      <c r="Q667" t="s">
        <v>3591</v>
      </c>
      <c r="R667" t="s">
        <v>3592</v>
      </c>
      <c r="S667"/>
      <c r="T667"/>
      <c r="U667" t="s">
        <v>13493</v>
      </c>
      <c r="V667" t="s">
        <v>13416</v>
      </c>
      <c r="W667"/>
      <c r="X667"/>
      <c r="Y667"/>
      <c r="Z667"/>
      <c r="AA667"/>
      <c r="AB667"/>
      <c r="AC667"/>
      <c r="AD667"/>
      <c r="AE667"/>
      <c r="AF667"/>
      <c r="AG667"/>
      <c r="AH667"/>
      <c r="AI667"/>
      <c r="AJ667"/>
      <c r="AK667"/>
      <c r="AL667"/>
      <c r="AM667"/>
      <c r="AN667"/>
      <c r="AO667" s="108" t="s">
        <v>43</v>
      </c>
      <c r="AP667" t="s">
        <v>2851</v>
      </c>
      <c r="AQ667">
        <v>68</v>
      </c>
      <c r="AR667" t="e">
        <v>#N/A</v>
      </c>
      <c r="AS667" t="s">
        <v>3826</v>
      </c>
      <c r="AT667" t="e">
        <v>#N/A</v>
      </c>
      <c r="AU667" t="s">
        <v>3680</v>
      </c>
      <c r="AV667" t="s">
        <v>7522</v>
      </c>
      <c r="AW667" t="s">
        <v>7522</v>
      </c>
      <c r="AX667" t="s">
        <v>1740</v>
      </c>
      <c r="AY667" t="s">
        <v>7523</v>
      </c>
      <c r="AZ667" t="s">
        <v>3591</v>
      </c>
      <c r="BA667" t="s">
        <v>7524</v>
      </c>
      <c r="BB667" t="s">
        <v>2798</v>
      </c>
      <c r="BC667" t="s">
        <v>3190</v>
      </c>
      <c r="BD667" t="s">
        <v>8152</v>
      </c>
      <c r="BE667" t="s">
        <v>3855</v>
      </c>
      <c r="BF667">
        <v>434</v>
      </c>
      <c r="BG667">
        <v>655</v>
      </c>
      <c r="BH667">
        <v>0</v>
      </c>
      <c r="BI667" t="s">
        <v>1547</v>
      </c>
      <c r="BJ667">
        <v>0</v>
      </c>
      <c r="BK667">
        <v>0</v>
      </c>
      <c r="BL667">
        <v>434</v>
      </c>
      <c r="BM667" t="s">
        <v>7528</v>
      </c>
      <c r="BN667" t="s">
        <v>3856</v>
      </c>
      <c r="BO667" t="s">
        <v>8170</v>
      </c>
      <c r="BP667" t="e" cm="1">
        <v>#N/A</v>
      </c>
      <c r="BQ667" t="s">
        <v>1547</v>
      </c>
      <c r="BR667" t="s">
        <v>3590</v>
      </c>
      <c r="BS667">
        <v>137</v>
      </c>
      <c r="BT667" t="s">
        <v>8250</v>
      </c>
      <c r="BU667" t="s">
        <v>15704</v>
      </c>
      <c r="BV667" t="s">
        <v>3679</v>
      </c>
      <c r="BW667" t="s">
        <v>7522</v>
      </c>
      <c r="BX667" t="s">
        <v>7526</v>
      </c>
      <c r="BY667" t="s">
        <v>1744</v>
      </c>
      <c r="BZ667" t="s">
        <v>1547</v>
      </c>
      <c r="CA667" t="s">
        <v>1744</v>
      </c>
      <c r="CB667" t="s">
        <v>2007</v>
      </c>
      <c r="CC667"/>
      <c r="CD667" t="s">
        <v>998</v>
      </c>
      <c r="CE667" t="s">
        <v>2798</v>
      </c>
      <c r="CF667" t="s">
        <v>8221</v>
      </c>
      <c r="CG667" t="s">
        <v>8222</v>
      </c>
      <c r="CH667" t="s">
        <v>2798</v>
      </c>
      <c r="CI667" t="s">
        <v>1547</v>
      </c>
      <c r="CJ667" t="s">
        <v>3592</v>
      </c>
      <c r="CK667" t="s">
        <v>1568</v>
      </c>
      <c r="CL667"/>
      <c r="CM667"/>
      <c r="CN667" t="s">
        <v>13493</v>
      </c>
      <c r="CO667" t="s">
        <v>13416</v>
      </c>
      <c r="CP667" t="s">
        <v>13493</v>
      </c>
      <c r="CQ667" t="s">
        <v>13416</v>
      </c>
      <c r="CR667" t="s">
        <v>1547</v>
      </c>
      <c r="CS667">
        <v>8</v>
      </c>
      <c r="CT667" t="s">
        <v>3590</v>
      </c>
      <c r="CU667" t="s">
        <v>3590</v>
      </c>
      <c r="CV667" t="s">
        <v>3590</v>
      </c>
      <c r="CW667" t="s">
        <v>1547</v>
      </c>
      <c r="CX667" t="s">
        <v>1547</v>
      </c>
      <c r="CY667">
        <v>665</v>
      </c>
      <c r="CZ667" t="s">
        <v>8824</v>
      </c>
      <c r="DA667" t="s">
        <v>1547</v>
      </c>
      <c r="DB667" t="s">
        <v>1881</v>
      </c>
      <c r="DC667" t="s">
        <v>1882</v>
      </c>
      <c r="DD667" t="s">
        <v>3680</v>
      </c>
      <c r="DE667" t="s">
        <v>3591</v>
      </c>
      <c r="DF667" t="s">
        <v>3681</v>
      </c>
      <c r="DG667" t="s">
        <v>1547</v>
      </c>
      <c r="DH667" t="s">
        <v>1547</v>
      </c>
      <c r="DI667" t="s">
        <v>1892</v>
      </c>
      <c r="DJ667" t="e">
        <v>#N/A</v>
      </c>
      <c r="DK667"/>
      <c r="DL667" t="s">
        <v>1892</v>
      </c>
      <c r="DM667">
        <v>9</v>
      </c>
      <c r="DN667" t="s">
        <v>1883</v>
      </c>
      <c r="DO667" t="s">
        <v>1568</v>
      </c>
      <c r="DP667" t="b">
        <v>1</v>
      </c>
      <c r="DQ667" t="b">
        <v>0</v>
      </c>
      <c r="DR667" t="b">
        <v>0</v>
      </c>
      <c r="DS667" t="b">
        <v>0</v>
      </c>
      <c r="DT667" t="b">
        <v>0</v>
      </c>
      <c r="DU667" t="b">
        <v>0</v>
      </c>
      <c r="DV667" t="b">
        <v>0</v>
      </c>
      <c r="DW667">
        <v>0</v>
      </c>
      <c r="DX667" t="b">
        <v>0</v>
      </c>
      <c r="DY667" t="b">
        <v>0</v>
      </c>
      <c r="DZ667" t="b">
        <v>0</v>
      </c>
      <c r="EA667" t="b">
        <v>0</v>
      </c>
      <c r="EB667" t="b">
        <v>0</v>
      </c>
      <c r="EC667" t="b">
        <v>0</v>
      </c>
      <c r="ED667" t="b">
        <v>0</v>
      </c>
      <c r="EE667" t="b">
        <v>0</v>
      </c>
      <c r="EF667" t="b">
        <v>0</v>
      </c>
      <c r="EG667" t="b" cm="1">
        <v>0</v>
      </c>
      <c r="EH667" t="b">
        <v>0</v>
      </c>
      <c r="EI667" t="b">
        <v>0</v>
      </c>
      <c r="EJ667" t="b">
        <v>0</v>
      </c>
      <c r="EK667" t="s">
        <v>1547</v>
      </c>
      <c r="EL667">
        <v>0</v>
      </c>
      <c r="EM667">
        <v>43</v>
      </c>
      <c r="EN667" t="b">
        <v>0</v>
      </c>
    </row>
    <row r="668" spans="1:144" ht="15.75">
      <c r="A668"/>
      <c r="B668" t="s">
        <v>1568</v>
      </c>
      <c r="C668" t="s">
        <v>3826</v>
      </c>
      <c r="D668" t="s">
        <v>3705</v>
      </c>
      <c r="E668" t="s">
        <v>3706</v>
      </c>
      <c r="F668" t="s">
        <v>3706</v>
      </c>
      <c r="G668" t="s">
        <v>3707</v>
      </c>
      <c r="H668" t="s">
        <v>3682</v>
      </c>
      <c r="I668" t="s">
        <v>2798</v>
      </c>
      <c r="J668"/>
      <c r="K668" t="s">
        <v>902</v>
      </c>
      <c r="L668" t="s">
        <v>3190</v>
      </c>
      <c r="M668" t="s">
        <v>2007</v>
      </c>
      <c r="N668"/>
      <c r="O668" t="s">
        <v>3590</v>
      </c>
      <c r="P668" t="s">
        <v>1568</v>
      </c>
      <c r="Q668" t="s">
        <v>3591</v>
      </c>
      <c r="R668" t="s">
        <v>3592</v>
      </c>
      <c r="S668"/>
      <c r="T668"/>
      <c r="U668" t="s">
        <v>13493</v>
      </c>
      <c r="V668" t="s">
        <v>13423</v>
      </c>
      <c r="W668"/>
      <c r="X668"/>
      <c r="Y668"/>
      <c r="Z668"/>
      <c r="AA668"/>
      <c r="AB668"/>
      <c r="AC668"/>
      <c r="AD668"/>
      <c r="AE668"/>
      <c r="AF668"/>
      <c r="AG668"/>
      <c r="AH668"/>
      <c r="AI668"/>
      <c r="AJ668"/>
      <c r="AK668"/>
      <c r="AL668"/>
      <c r="AM668"/>
      <c r="AN668"/>
      <c r="AO668" s="108" t="s">
        <v>43</v>
      </c>
      <c r="AP668" t="s">
        <v>2851</v>
      </c>
      <c r="AQ668">
        <v>69</v>
      </c>
      <c r="AR668" t="e">
        <v>#N/A</v>
      </c>
      <c r="AS668" t="s">
        <v>3826</v>
      </c>
      <c r="AT668" t="e">
        <v>#N/A</v>
      </c>
      <c r="AU668" t="s">
        <v>3706</v>
      </c>
      <c r="AV668" t="s">
        <v>7622</v>
      </c>
      <c r="AW668" t="s">
        <v>7622</v>
      </c>
      <c r="AX668" t="s">
        <v>1740</v>
      </c>
      <c r="AY668" t="s">
        <v>7623</v>
      </c>
      <c r="AZ668" t="s">
        <v>3591</v>
      </c>
      <c r="BA668" t="s">
        <v>7624</v>
      </c>
      <c r="BB668" t="s">
        <v>2798</v>
      </c>
      <c r="BC668" t="s">
        <v>3190</v>
      </c>
      <c r="BD668" t="s">
        <v>8156</v>
      </c>
      <c r="BE668" t="s">
        <v>3855</v>
      </c>
      <c r="BF668">
        <v>455</v>
      </c>
      <c r="BG668">
        <v>655</v>
      </c>
      <c r="BH668">
        <v>0</v>
      </c>
      <c r="BI668" t="s">
        <v>1547</v>
      </c>
      <c r="BJ668">
        <v>0</v>
      </c>
      <c r="BK668">
        <v>0</v>
      </c>
      <c r="BL668">
        <v>455</v>
      </c>
      <c r="BM668" t="s">
        <v>7627</v>
      </c>
      <c r="BN668" t="s">
        <v>3856</v>
      </c>
      <c r="BO668" t="s">
        <v>8170</v>
      </c>
      <c r="BP668" t="e" cm="1">
        <v>#N/A</v>
      </c>
      <c r="BQ668" t="s">
        <v>1547</v>
      </c>
      <c r="BR668" t="s">
        <v>3590</v>
      </c>
      <c r="BS668">
        <v>138</v>
      </c>
      <c r="BT668" t="s">
        <v>8254</v>
      </c>
      <c r="BU668" t="s">
        <v>15705</v>
      </c>
      <c r="BV668" t="s">
        <v>3705</v>
      </c>
      <c r="BW668" t="s">
        <v>7622</v>
      </c>
      <c r="BX668" t="s">
        <v>7526</v>
      </c>
      <c r="BY668" t="s">
        <v>1744</v>
      </c>
      <c r="BZ668" t="s">
        <v>1547</v>
      </c>
      <c r="CA668" t="s">
        <v>1744</v>
      </c>
      <c r="CB668" t="s">
        <v>2007</v>
      </c>
      <c r="CC668"/>
      <c r="CD668" t="s">
        <v>998</v>
      </c>
      <c r="CE668" t="s">
        <v>2798</v>
      </c>
      <c r="CF668" t="s">
        <v>8225</v>
      </c>
      <c r="CG668" t="s">
        <v>8226</v>
      </c>
      <c r="CH668" t="s">
        <v>2798</v>
      </c>
      <c r="CI668" t="s">
        <v>1547</v>
      </c>
      <c r="CJ668" t="s">
        <v>3592</v>
      </c>
      <c r="CK668" t="s">
        <v>1568</v>
      </c>
      <c r="CL668"/>
      <c r="CM668"/>
      <c r="CN668" t="s">
        <v>13493</v>
      </c>
      <c r="CO668" t="s">
        <v>13423</v>
      </c>
      <c r="CP668" t="s">
        <v>13493</v>
      </c>
      <c r="CQ668" t="s">
        <v>13423</v>
      </c>
      <c r="CR668" t="s">
        <v>1547</v>
      </c>
      <c r="CS668">
        <v>8</v>
      </c>
      <c r="CT668" t="s">
        <v>3590</v>
      </c>
      <c r="CU668" t="s">
        <v>3590</v>
      </c>
      <c r="CV668" t="s">
        <v>3590</v>
      </c>
      <c r="CW668" t="s">
        <v>1547</v>
      </c>
      <c r="CX668" t="s">
        <v>1547</v>
      </c>
      <c r="CY668">
        <v>666</v>
      </c>
      <c r="CZ668" t="s">
        <v>8833</v>
      </c>
      <c r="DA668" t="s">
        <v>1547</v>
      </c>
      <c r="DB668" t="s">
        <v>1881</v>
      </c>
      <c r="DC668" t="s">
        <v>1882</v>
      </c>
      <c r="DD668" t="s">
        <v>3706</v>
      </c>
      <c r="DE668" t="s">
        <v>3591</v>
      </c>
      <c r="DF668" t="s">
        <v>3707</v>
      </c>
      <c r="DG668" t="s">
        <v>1547</v>
      </c>
      <c r="DH668" t="s">
        <v>1547</v>
      </c>
      <c r="DI668" t="s">
        <v>1892</v>
      </c>
      <c r="DJ668" t="e">
        <v>#N/A</v>
      </c>
      <c r="DK668"/>
      <c r="DL668" t="s">
        <v>1892</v>
      </c>
      <c r="DM668">
        <v>9</v>
      </c>
      <c r="DN668" t="s">
        <v>1883</v>
      </c>
      <c r="DO668" t="s">
        <v>1568</v>
      </c>
      <c r="DP668" t="b">
        <v>1</v>
      </c>
      <c r="DQ668" t="b">
        <v>0</v>
      </c>
      <c r="DR668" t="b">
        <v>0</v>
      </c>
      <c r="DS668" t="b">
        <v>0</v>
      </c>
      <c r="DT668" t="b">
        <v>0</v>
      </c>
      <c r="DU668" t="b">
        <v>0</v>
      </c>
      <c r="DV668" t="b">
        <v>0</v>
      </c>
      <c r="DW668">
        <v>0</v>
      </c>
      <c r="DX668" t="b">
        <v>0</v>
      </c>
      <c r="DY668" t="b">
        <v>0</v>
      </c>
      <c r="DZ668" t="b">
        <v>0</v>
      </c>
      <c r="EA668" t="b">
        <v>0</v>
      </c>
      <c r="EB668" t="b">
        <v>0</v>
      </c>
      <c r="EC668" t="b">
        <v>0</v>
      </c>
      <c r="ED668" t="b">
        <v>0</v>
      </c>
      <c r="EE668" t="b">
        <v>0</v>
      </c>
      <c r="EF668" t="b">
        <v>0</v>
      </c>
      <c r="EG668" t="b" cm="1">
        <v>0</v>
      </c>
      <c r="EH668" t="b">
        <v>0</v>
      </c>
      <c r="EI668" t="b">
        <v>0</v>
      </c>
      <c r="EJ668" t="b">
        <v>0</v>
      </c>
      <c r="EK668" t="s">
        <v>1547</v>
      </c>
      <c r="EL668">
        <v>0</v>
      </c>
      <c r="EM668">
        <v>48</v>
      </c>
      <c r="EN668" t="b">
        <v>1</v>
      </c>
    </row>
    <row r="669" spans="1:144" ht="15.75">
      <c r="A669"/>
      <c r="B669" t="s">
        <v>1568</v>
      </c>
      <c r="C669" t="s">
        <v>3826</v>
      </c>
      <c r="D669" t="s">
        <v>3637</v>
      </c>
      <c r="E669" t="s">
        <v>3638</v>
      </c>
      <c r="F669"/>
      <c r="G669" t="s">
        <v>3639</v>
      </c>
      <c r="H669" t="s">
        <v>3640</v>
      </c>
      <c r="I669" t="s">
        <v>2798</v>
      </c>
      <c r="J669"/>
      <c r="K669" t="s">
        <v>902</v>
      </c>
      <c r="L669" t="s">
        <v>3190</v>
      </c>
      <c r="M669" t="s">
        <v>2001</v>
      </c>
      <c r="N669"/>
      <c r="O669" t="s">
        <v>3590</v>
      </c>
      <c r="P669" t="s">
        <v>1568</v>
      </c>
      <c r="Q669" t="s">
        <v>3591</v>
      </c>
      <c r="R669" t="s">
        <v>3592</v>
      </c>
      <c r="S669"/>
      <c r="T669"/>
      <c r="U669" t="s">
        <v>13493</v>
      </c>
      <c r="V669" t="s">
        <v>13405</v>
      </c>
      <c r="W669"/>
      <c r="X669"/>
      <c r="Y669"/>
      <c r="Z669"/>
      <c r="AA669"/>
      <c r="AB669"/>
      <c r="AC669"/>
      <c r="AD669"/>
      <c r="AE669"/>
      <c r="AF669"/>
      <c r="AG669"/>
      <c r="AH669"/>
      <c r="AI669"/>
      <c r="AJ669"/>
      <c r="AK669"/>
      <c r="AL669"/>
      <c r="AM669"/>
      <c r="AN669"/>
      <c r="AO669" s="108" t="s">
        <v>43</v>
      </c>
      <c r="AP669" t="s">
        <v>2851</v>
      </c>
      <c r="AQ669">
        <v>70</v>
      </c>
      <c r="AR669" t="e">
        <v>#N/A</v>
      </c>
      <c r="AS669" t="s">
        <v>3826</v>
      </c>
      <c r="AT669" t="e">
        <v>#N/A</v>
      </c>
      <c r="AU669" t="s">
        <v>3638</v>
      </c>
      <c r="AV669" t="s">
        <v>7402</v>
      </c>
      <c r="AW669" t="s">
        <v>1744</v>
      </c>
      <c r="AX669" t="s">
        <v>1740</v>
      </c>
      <c r="AY669" t="s">
        <v>7403</v>
      </c>
      <c r="AZ669" t="s">
        <v>3591</v>
      </c>
      <c r="BA669" t="s">
        <v>7404</v>
      </c>
      <c r="BB669" t="s">
        <v>2798</v>
      </c>
      <c r="BC669" t="s">
        <v>3190</v>
      </c>
      <c r="BD669" t="s">
        <v>8160</v>
      </c>
      <c r="BE669" t="s">
        <v>3855</v>
      </c>
      <c r="BF669">
        <v>416</v>
      </c>
      <c r="BG669">
        <v>655</v>
      </c>
      <c r="BH669">
        <v>0</v>
      </c>
      <c r="BI669" t="s">
        <v>1547</v>
      </c>
      <c r="BJ669">
        <v>0</v>
      </c>
      <c r="BK669">
        <v>0</v>
      </c>
      <c r="BL669">
        <v>416</v>
      </c>
      <c r="BM669" t="s">
        <v>7408</v>
      </c>
      <c r="BN669" t="s">
        <v>3856</v>
      </c>
      <c r="BO669" t="s">
        <v>8170</v>
      </c>
      <c r="BP669" t="e" cm="1">
        <v>#N/A</v>
      </c>
      <c r="BQ669" t="s">
        <v>1547</v>
      </c>
      <c r="BR669" t="s">
        <v>3590</v>
      </c>
      <c r="BS669">
        <v>139</v>
      </c>
      <c r="BT669" t="s">
        <v>8258</v>
      </c>
      <c r="BU669" t="s">
        <v>15706</v>
      </c>
      <c r="BV669" t="s">
        <v>3637</v>
      </c>
      <c r="BW669" t="s">
        <v>7402</v>
      </c>
      <c r="BX669" t="s">
        <v>7406</v>
      </c>
      <c r="BY669" t="s">
        <v>1744</v>
      </c>
      <c r="BZ669" t="s">
        <v>1547</v>
      </c>
      <c r="CA669" t="s">
        <v>1744</v>
      </c>
      <c r="CB669" t="s">
        <v>2001</v>
      </c>
      <c r="CC669"/>
      <c r="CD669" t="s">
        <v>998</v>
      </c>
      <c r="CE669" t="s">
        <v>2798</v>
      </c>
      <c r="CF669" t="s">
        <v>8229</v>
      </c>
      <c r="CG669" t="s">
        <v>8230</v>
      </c>
      <c r="CH669" t="s">
        <v>2798</v>
      </c>
      <c r="CI669" t="s">
        <v>1547</v>
      </c>
      <c r="CJ669" t="s">
        <v>3592</v>
      </c>
      <c r="CK669" t="s">
        <v>1568</v>
      </c>
      <c r="CL669"/>
      <c r="CM669"/>
      <c r="CN669" t="s">
        <v>13493</v>
      </c>
      <c r="CO669" t="s">
        <v>13405</v>
      </c>
      <c r="CP669" t="s">
        <v>13493</v>
      </c>
      <c r="CQ669" t="s">
        <v>13405</v>
      </c>
      <c r="CR669" t="s">
        <v>1547</v>
      </c>
      <c r="CS669">
        <v>8</v>
      </c>
      <c r="CT669" t="s">
        <v>3590</v>
      </c>
      <c r="CU669" t="s">
        <v>3590</v>
      </c>
      <c r="CV669" t="s">
        <v>3590</v>
      </c>
      <c r="CW669" t="s">
        <v>1547</v>
      </c>
      <c r="CX669" t="s">
        <v>1547</v>
      </c>
      <c r="CY669">
        <v>667</v>
      </c>
      <c r="CZ669" t="s">
        <v>8840</v>
      </c>
      <c r="DA669" t="s">
        <v>1547</v>
      </c>
      <c r="DB669" t="s">
        <v>1881</v>
      </c>
      <c r="DC669" t="s">
        <v>1882</v>
      </c>
      <c r="DD669" t="s">
        <v>3638</v>
      </c>
      <c r="DE669" t="s">
        <v>3591</v>
      </c>
      <c r="DF669" t="s">
        <v>3639</v>
      </c>
      <c r="DG669" t="s">
        <v>1547</v>
      </c>
      <c r="DH669" t="s">
        <v>1547</v>
      </c>
      <c r="DI669" t="s">
        <v>1892</v>
      </c>
      <c r="DJ669" t="e">
        <v>#N/A</v>
      </c>
      <c r="DK669"/>
      <c r="DL669" t="s">
        <v>1892</v>
      </c>
      <c r="DM669">
        <v>9</v>
      </c>
      <c r="DN669" t="s">
        <v>1883</v>
      </c>
      <c r="DO669" t="s">
        <v>1568</v>
      </c>
      <c r="DP669" t="b">
        <v>1</v>
      </c>
      <c r="DQ669" t="b">
        <v>0</v>
      </c>
      <c r="DR669" t="b">
        <v>0</v>
      </c>
      <c r="DS669" t="b">
        <v>0</v>
      </c>
      <c r="DT669" t="b">
        <v>0</v>
      </c>
      <c r="DU669" t="b">
        <v>0</v>
      </c>
      <c r="DV669" t="b">
        <v>0</v>
      </c>
      <c r="DW669">
        <v>0</v>
      </c>
      <c r="DX669" t="b">
        <v>0</v>
      </c>
      <c r="DY669" t="b">
        <v>0</v>
      </c>
      <c r="DZ669" t="b">
        <v>0</v>
      </c>
      <c r="EA669" t="b">
        <v>0</v>
      </c>
      <c r="EB669" t="b">
        <v>0</v>
      </c>
      <c r="EC669" t="b">
        <v>0</v>
      </c>
      <c r="ED669" t="b">
        <v>0</v>
      </c>
      <c r="EE669" t="b">
        <v>0</v>
      </c>
      <c r="EF669" t="b">
        <v>0</v>
      </c>
      <c r="EG669" t="b" cm="1">
        <v>0</v>
      </c>
      <c r="EH669" t="b">
        <v>0</v>
      </c>
      <c r="EI669" t="b">
        <v>0</v>
      </c>
      <c r="EJ669" t="b">
        <v>0</v>
      </c>
      <c r="EK669" t="s">
        <v>1547</v>
      </c>
      <c r="EL669">
        <v>0</v>
      </c>
      <c r="EM669">
        <v>11</v>
      </c>
      <c r="EN669" t="b">
        <v>0</v>
      </c>
    </row>
    <row r="670" spans="1:144" ht="15.75">
      <c r="A670"/>
      <c r="B670" t="s">
        <v>1568</v>
      </c>
      <c r="C670" t="s">
        <v>3826</v>
      </c>
      <c r="D670" t="s">
        <v>3858</v>
      </c>
      <c r="E670" t="s">
        <v>3859</v>
      </c>
      <c r="F670"/>
      <c r="G670" t="s">
        <v>3860</v>
      </c>
      <c r="H670" t="s">
        <v>3860</v>
      </c>
      <c r="I670" t="s">
        <v>1244</v>
      </c>
      <c r="J670"/>
      <c r="K670" t="s">
        <v>3589</v>
      </c>
      <c r="L670" t="s">
        <v>3190</v>
      </c>
      <c r="M670" t="s">
        <v>3589</v>
      </c>
      <c r="N670" t="s">
        <v>3589</v>
      </c>
      <c r="O670" t="s">
        <v>3590</v>
      </c>
      <c r="P670" t="s">
        <v>1568</v>
      </c>
      <c r="Q670" t="s">
        <v>3591</v>
      </c>
      <c r="R670" t="s">
        <v>3592</v>
      </c>
      <c r="S670"/>
      <c r="T670"/>
      <c r="U670" t="s">
        <v>13494</v>
      </c>
      <c r="V670"/>
      <c r="W670"/>
      <c r="X670"/>
      <c r="Y670"/>
      <c r="Z670"/>
      <c r="AA670"/>
      <c r="AB670"/>
      <c r="AC670"/>
      <c r="AD670"/>
      <c r="AE670"/>
      <c r="AF670"/>
      <c r="AG670"/>
      <c r="AH670"/>
      <c r="AI670"/>
      <c r="AJ670"/>
      <c r="AK670"/>
      <c r="AL670"/>
      <c r="AM670"/>
      <c r="AN670"/>
      <c r="AO670" s="108" t="s">
        <v>43</v>
      </c>
      <c r="AP670" t="s">
        <v>2851</v>
      </c>
      <c r="AQ670">
        <v>71</v>
      </c>
      <c r="AR670" t="e">
        <v>#N/A</v>
      </c>
      <c r="AS670" t="s">
        <v>3826</v>
      </c>
      <c r="AT670" t="e">
        <v>#N/A</v>
      </c>
      <c r="AU670" t="s">
        <v>3859</v>
      </c>
      <c r="AV670" t="s">
        <v>8232</v>
      </c>
      <c r="AW670" t="s">
        <v>1744</v>
      </c>
      <c r="AX670" t="s">
        <v>1740</v>
      </c>
      <c r="AY670" t="s">
        <v>8233</v>
      </c>
      <c r="AZ670" t="s">
        <v>3591</v>
      </c>
      <c r="BA670" t="s">
        <v>8234</v>
      </c>
      <c r="BB670" t="s">
        <v>1244</v>
      </c>
      <c r="BC670" t="s">
        <v>3190</v>
      </c>
      <c r="BD670" t="s">
        <v>8235</v>
      </c>
      <c r="BE670" t="s">
        <v>3858</v>
      </c>
      <c r="BF670">
        <v>670</v>
      </c>
      <c r="BG670">
        <v>0</v>
      </c>
      <c r="BH670" t="e">
        <v>#N/A</v>
      </c>
      <c r="BI670" t="s">
        <v>1547</v>
      </c>
      <c r="BJ670">
        <v>0</v>
      </c>
      <c r="BK670">
        <v>0</v>
      </c>
      <c r="BL670">
        <v>0</v>
      </c>
      <c r="BM670" t="s">
        <v>1547</v>
      </c>
      <c r="BN670" t="s">
        <v>1547</v>
      </c>
      <c r="BO670" t="s">
        <v>1547</v>
      </c>
      <c r="BP670" t="s" cm="1">
        <v>1547</v>
      </c>
      <c r="BQ670" t="s">
        <v>7292</v>
      </c>
      <c r="BR670" t="s">
        <v>3590</v>
      </c>
      <c r="BS670">
        <v>140</v>
      </c>
      <c r="BT670" t="s">
        <v>8262</v>
      </c>
      <c r="BU670" t="s">
        <v>15707</v>
      </c>
      <c r="BV670" t="s">
        <v>3858</v>
      </c>
      <c r="BW670" t="s">
        <v>8232</v>
      </c>
      <c r="BX670" t="s">
        <v>8233</v>
      </c>
      <c r="BY670" t="s">
        <v>7292</v>
      </c>
      <c r="BZ670" t="s">
        <v>1547</v>
      </c>
      <c r="CA670" t="s">
        <v>1744</v>
      </c>
      <c r="CB670" t="s">
        <v>1547</v>
      </c>
      <c r="CC670"/>
      <c r="CD670" t="s">
        <v>998</v>
      </c>
      <c r="CE670" t="s">
        <v>1244</v>
      </c>
      <c r="CF670" t="s">
        <v>3859</v>
      </c>
      <c r="CG670" t="s">
        <v>8232</v>
      </c>
      <c r="CH670" t="s">
        <v>1244</v>
      </c>
      <c r="CI670" t="s">
        <v>1547</v>
      </c>
      <c r="CJ670" t="s">
        <v>3592</v>
      </c>
      <c r="CK670" t="s">
        <v>1568</v>
      </c>
      <c r="CL670"/>
      <c r="CM670"/>
      <c r="CN670" t="s">
        <v>13494</v>
      </c>
      <c r="CO670" t="s">
        <v>1547</v>
      </c>
      <c r="CP670" t="s">
        <v>13494</v>
      </c>
      <c r="CQ670" t="s">
        <v>1547</v>
      </c>
      <c r="CR670" t="s">
        <v>1547</v>
      </c>
      <c r="CS670">
        <v>8</v>
      </c>
      <c r="CT670" t="s">
        <v>3590</v>
      </c>
      <c r="CU670" t="s">
        <v>3590</v>
      </c>
      <c r="CV670" t="s">
        <v>3590</v>
      </c>
      <c r="CW670" t="s">
        <v>1547</v>
      </c>
      <c r="CX670" t="s">
        <v>1547</v>
      </c>
      <c r="CY670">
        <v>668</v>
      </c>
      <c r="CZ670" t="s">
        <v>8850</v>
      </c>
      <c r="DA670" t="s">
        <v>1547</v>
      </c>
      <c r="DB670" t="s">
        <v>1881</v>
      </c>
      <c r="DC670" t="s">
        <v>1882</v>
      </c>
      <c r="DD670" t="s">
        <v>3859</v>
      </c>
      <c r="DE670" t="s">
        <v>3591</v>
      </c>
      <c r="DF670" t="s">
        <v>3860</v>
      </c>
      <c r="DG670" t="s">
        <v>1547</v>
      </c>
      <c r="DH670" t="s">
        <v>1547</v>
      </c>
      <c r="DI670" t="s">
        <v>1892</v>
      </c>
      <c r="DJ670" t="e">
        <v>#N/A</v>
      </c>
      <c r="DK670"/>
      <c r="DL670" t="s">
        <v>1892</v>
      </c>
      <c r="DM670">
        <v>9</v>
      </c>
      <c r="DN670" t="s">
        <v>1883</v>
      </c>
      <c r="DO670" t="s">
        <v>1568</v>
      </c>
      <c r="DP670" t="b">
        <v>1</v>
      </c>
      <c r="DQ670" t="b">
        <v>0</v>
      </c>
      <c r="DR670" t="b">
        <v>1</v>
      </c>
      <c r="DS670" t="b">
        <v>0</v>
      </c>
      <c r="DT670" t="b">
        <v>0</v>
      </c>
      <c r="DU670" t="b">
        <v>0</v>
      </c>
      <c r="DV670" t="b">
        <v>1</v>
      </c>
      <c r="DW670">
        <v>0</v>
      </c>
      <c r="DX670" t="b">
        <v>0</v>
      </c>
      <c r="DY670" t="b">
        <v>0</v>
      </c>
      <c r="DZ670" t="b">
        <v>0</v>
      </c>
      <c r="EA670" t="b">
        <v>0</v>
      </c>
      <c r="EB670" t="b">
        <v>0</v>
      </c>
      <c r="EC670" t="b">
        <v>0</v>
      </c>
      <c r="ED670" t="b">
        <v>0</v>
      </c>
      <c r="EE670" t="b">
        <v>0</v>
      </c>
      <c r="EF670" t="b">
        <v>0</v>
      </c>
      <c r="EG670" t="b" cm="1">
        <v>0</v>
      </c>
      <c r="EH670" t="b">
        <v>0</v>
      </c>
      <c r="EI670" t="b">
        <v>0</v>
      </c>
      <c r="EJ670" t="b">
        <v>0</v>
      </c>
      <c r="EK670" t="s">
        <v>1547</v>
      </c>
      <c r="EL670">
        <v>0</v>
      </c>
      <c r="EM670">
        <v>53</v>
      </c>
      <c r="EN670" t="b">
        <v>1</v>
      </c>
    </row>
    <row r="671" spans="1:144" ht="15.75">
      <c r="A671"/>
      <c r="B671" t="s">
        <v>1568</v>
      </c>
      <c r="C671" t="s">
        <v>3826</v>
      </c>
      <c r="D671" t="s">
        <v>3617</v>
      </c>
      <c r="E671" t="s">
        <v>3618</v>
      </c>
      <c r="F671" t="s">
        <v>3674</v>
      </c>
      <c r="G671" t="s">
        <v>3835</v>
      </c>
      <c r="H671" t="s">
        <v>3853</v>
      </c>
      <c r="I671" t="s">
        <v>2799</v>
      </c>
      <c r="J671"/>
      <c r="K671" t="s">
        <v>902</v>
      </c>
      <c r="L671" t="s">
        <v>3190</v>
      </c>
      <c r="M671" t="s">
        <v>1749</v>
      </c>
      <c r="N671"/>
      <c r="O671" t="s">
        <v>3590</v>
      </c>
      <c r="P671" t="s">
        <v>1568</v>
      </c>
      <c r="Q671" t="s">
        <v>3591</v>
      </c>
      <c r="R671" t="s">
        <v>3592</v>
      </c>
      <c r="S671"/>
      <c r="T671" t="s">
        <v>2265</v>
      </c>
      <c r="U671" t="s">
        <v>13494</v>
      </c>
      <c r="V671" t="s">
        <v>13402</v>
      </c>
      <c r="W671"/>
      <c r="X671"/>
      <c r="Y671"/>
      <c r="Z671"/>
      <c r="AA671"/>
      <c r="AB671"/>
      <c r="AC671"/>
      <c r="AD671"/>
      <c r="AE671"/>
      <c r="AF671"/>
      <c r="AG671"/>
      <c r="AH671"/>
      <c r="AI671"/>
      <c r="AJ671"/>
      <c r="AK671"/>
      <c r="AL671"/>
      <c r="AM671"/>
      <c r="AN671"/>
      <c r="AO671" s="108" t="s">
        <v>43</v>
      </c>
      <c r="AP671" t="s">
        <v>2851</v>
      </c>
      <c r="AQ671">
        <v>72</v>
      </c>
      <c r="AR671" t="e">
        <v>#N/A</v>
      </c>
      <c r="AS671" t="s">
        <v>3826</v>
      </c>
      <c r="AT671" t="e">
        <v>#N/A</v>
      </c>
      <c r="AU671" t="s">
        <v>3618</v>
      </c>
      <c r="AV671" t="s">
        <v>7357</v>
      </c>
      <c r="AW671" t="s">
        <v>7507</v>
      </c>
      <c r="AX671" t="s">
        <v>1740</v>
      </c>
      <c r="AY671" t="s">
        <v>7989</v>
      </c>
      <c r="AZ671" t="s">
        <v>3591</v>
      </c>
      <c r="BA671" t="s">
        <v>7359</v>
      </c>
      <c r="BB671" t="s">
        <v>2799</v>
      </c>
      <c r="BC671" t="s">
        <v>3190</v>
      </c>
      <c r="BD671" t="s">
        <v>7990</v>
      </c>
      <c r="BE671" t="s">
        <v>3858</v>
      </c>
      <c r="BF671">
        <v>411</v>
      </c>
      <c r="BG671">
        <v>670</v>
      </c>
      <c r="BH671">
        <v>0</v>
      </c>
      <c r="BI671" t="s">
        <v>1547</v>
      </c>
      <c r="BJ671">
        <v>0</v>
      </c>
      <c r="BK671">
        <v>0</v>
      </c>
      <c r="BL671">
        <v>411</v>
      </c>
      <c r="BM671" t="s">
        <v>7363</v>
      </c>
      <c r="BN671" t="s">
        <v>3859</v>
      </c>
      <c r="BO671" t="s">
        <v>8232</v>
      </c>
      <c r="BP671" t="e" cm="1">
        <v>#N/A</v>
      </c>
      <c r="BQ671" t="s">
        <v>1547</v>
      </c>
      <c r="BR671" t="s">
        <v>3590</v>
      </c>
      <c r="BS671">
        <v>141</v>
      </c>
      <c r="BT671" t="s">
        <v>8266</v>
      </c>
      <c r="BU671" t="s">
        <v>15708</v>
      </c>
      <c r="BV671" t="s">
        <v>3617</v>
      </c>
      <c r="BW671" t="s">
        <v>7357</v>
      </c>
      <c r="BX671" t="s">
        <v>8116</v>
      </c>
      <c r="BY671" t="s">
        <v>1744</v>
      </c>
      <c r="BZ671" t="s">
        <v>2265</v>
      </c>
      <c r="CA671" t="s">
        <v>1744</v>
      </c>
      <c r="CB671" t="s">
        <v>1749</v>
      </c>
      <c r="CC671"/>
      <c r="CD671" t="s">
        <v>998</v>
      </c>
      <c r="CE671" t="s">
        <v>2799</v>
      </c>
      <c r="CF671" t="s">
        <v>8239</v>
      </c>
      <c r="CG671" t="s">
        <v>8240</v>
      </c>
      <c r="CH671" t="s">
        <v>2799</v>
      </c>
      <c r="CI671" t="s">
        <v>1547</v>
      </c>
      <c r="CJ671" t="s">
        <v>3592</v>
      </c>
      <c r="CK671" t="s">
        <v>1568</v>
      </c>
      <c r="CL671"/>
      <c r="CM671"/>
      <c r="CN671" t="s">
        <v>13494</v>
      </c>
      <c r="CO671" t="s">
        <v>13402</v>
      </c>
      <c r="CP671" t="s">
        <v>13494</v>
      </c>
      <c r="CQ671" t="s">
        <v>13402</v>
      </c>
      <c r="CR671" t="s">
        <v>1547</v>
      </c>
      <c r="CS671">
        <v>8</v>
      </c>
      <c r="CT671" t="s">
        <v>3590</v>
      </c>
      <c r="CU671" t="s">
        <v>3590</v>
      </c>
      <c r="CV671" t="s">
        <v>3590</v>
      </c>
      <c r="CW671" t="s">
        <v>1547</v>
      </c>
      <c r="CX671" t="s">
        <v>1547</v>
      </c>
      <c r="CY671">
        <v>669</v>
      </c>
      <c r="CZ671" t="s">
        <v>8861</v>
      </c>
      <c r="DA671" t="s">
        <v>1547</v>
      </c>
      <c r="DB671" t="s">
        <v>1881</v>
      </c>
      <c r="DC671" t="s">
        <v>1882</v>
      </c>
      <c r="DD671" t="s">
        <v>3618</v>
      </c>
      <c r="DE671" t="s">
        <v>3591</v>
      </c>
      <c r="DF671" t="s">
        <v>3835</v>
      </c>
      <c r="DG671" t="s">
        <v>2265</v>
      </c>
      <c r="DH671" t="s">
        <v>2265</v>
      </c>
      <c r="DI671" t="s">
        <v>7306</v>
      </c>
      <c r="DJ671" t="e">
        <v>#N/A</v>
      </c>
      <c r="DK671"/>
      <c r="DL671" t="s">
        <v>7306</v>
      </c>
      <c r="DM671">
        <v>9</v>
      </c>
      <c r="DN671" t="s">
        <v>1883</v>
      </c>
      <c r="DO671" t="s">
        <v>1568</v>
      </c>
      <c r="DP671" t="b">
        <v>1</v>
      </c>
      <c r="DQ671" t="b">
        <v>0</v>
      </c>
      <c r="DR671" t="b">
        <v>0</v>
      </c>
      <c r="DS671" t="b">
        <v>0</v>
      </c>
      <c r="DT671" t="b">
        <v>0</v>
      </c>
      <c r="DU671" t="b">
        <v>0</v>
      </c>
      <c r="DV671" t="b">
        <v>0</v>
      </c>
      <c r="DW671">
        <v>0</v>
      </c>
      <c r="DX671" t="b">
        <v>0</v>
      </c>
      <c r="DY671" t="b">
        <v>0</v>
      </c>
      <c r="DZ671" t="b">
        <v>0</v>
      </c>
      <c r="EA671" t="b">
        <v>0</v>
      </c>
      <c r="EB671" t="b">
        <v>0</v>
      </c>
      <c r="EC671" t="b">
        <v>0</v>
      </c>
      <c r="ED671" t="b">
        <v>0</v>
      </c>
      <c r="EE671" t="b">
        <v>0</v>
      </c>
      <c r="EF671" t="b">
        <v>0</v>
      </c>
      <c r="EG671" t="b" cm="1">
        <v>0</v>
      </c>
      <c r="EH671" t="b">
        <v>0</v>
      </c>
      <c r="EI671" t="b">
        <v>0</v>
      </c>
      <c r="EJ671" t="b">
        <v>0</v>
      </c>
      <c r="EK671" t="s">
        <v>1547</v>
      </c>
      <c r="EL671">
        <v>0</v>
      </c>
      <c r="EM671">
        <v>15</v>
      </c>
      <c r="EN671" t="b">
        <v>0</v>
      </c>
    </row>
    <row r="672" spans="1:144" ht="31.5">
      <c r="A672"/>
      <c r="B672" t="s">
        <v>1568</v>
      </c>
      <c r="C672" t="s">
        <v>3826</v>
      </c>
      <c r="D672" t="s">
        <v>1254</v>
      </c>
      <c r="E672" t="s">
        <v>1253</v>
      </c>
      <c r="F672" t="s">
        <v>1278</v>
      </c>
      <c r="G672" t="s">
        <v>3601</v>
      </c>
      <c r="H672" s="109" t="s">
        <v>3602</v>
      </c>
      <c r="I672" t="s">
        <v>2799</v>
      </c>
      <c r="J672"/>
      <c r="K672" t="s">
        <v>902</v>
      </c>
      <c r="L672" t="s">
        <v>3190</v>
      </c>
      <c r="M672" t="s">
        <v>1754</v>
      </c>
      <c r="N672"/>
      <c r="O672" t="s">
        <v>3590</v>
      </c>
      <c r="P672" t="s">
        <v>1568</v>
      </c>
      <c r="Q672" t="s">
        <v>3591</v>
      </c>
      <c r="R672" t="s">
        <v>3592</v>
      </c>
      <c r="S672"/>
      <c r="T672" t="s">
        <v>2265</v>
      </c>
      <c r="U672" t="s">
        <v>13494</v>
      </c>
      <c r="V672" t="s">
        <v>4373</v>
      </c>
      <c r="W672"/>
      <c r="X672"/>
      <c r="Y672"/>
      <c r="Z672"/>
      <c r="AA672"/>
      <c r="AB672"/>
      <c r="AC672"/>
      <c r="AD672"/>
      <c r="AE672"/>
      <c r="AF672"/>
      <c r="AG672"/>
      <c r="AH672"/>
      <c r="AI672"/>
      <c r="AJ672"/>
      <c r="AK672"/>
      <c r="AL672"/>
      <c r="AM672"/>
      <c r="AN672"/>
      <c r="AO672" s="108" t="s">
        <v>43</v>
      </c>
      <c r="AP672" t="s">
        <v>2851</v>
      </c>
      <c r="AQ672">
        <v>73</v>
      </c>
      <c r="AR672" t="e">
        <v>#N/A</v>
      </c>
      <c r="AS672" t="s">
        <v>3826</v>
      </c>
      <c r="AT672" t="e">
        <v>#N/A</v>
      </c>
      <c r="AU672" t="s">
        <v>1253</v>
      </c>
      <c r="AV672" t="s">
        <v>1766</v>
      </c>
      <c r="AW672" t="s">
        <v>1787</v>
      </c>
      <c r="AX672" t="s">
        <v>1740</v>
      </c>
      <c r="AY672" t="s">
        <v>7315</v>
      </c>
      <c r="AZ672" t="s">
        <v>3591</v>
      </c>
      <c r="BA672" t="s">
        <v>1913</v>
      </c>
      <c r="BB672" t="s">
        <v>2799</v>
      </c>
      <c r="BC672" t="s">
        <v>3190</v>
      </c>
      <c r="BD672" t="s">
        <v>7254</v>
      </c>
      <c r="BE672" t="s">
        <v>3858</v>
      </c>
      <c r="BF672">
        <v>343</v>
      </c>
      <c r="BG672">
        <v>670</v>
      </c>
      <c r="BH672">
        <v>0</v>
      </c>
      <c r="BI672" t="s">
        <v>1547</v>
      </c>
      <c r="BJ672">
        <v>0</v>
      </c>
      <c r="BK672">
        <v>0</v>
      </c>
      <c r="BL672">
        <v>515</v>
      </c>
      <c r="BM672" t="s">
        <v>1770</v>
      </c>
      <c r="BN672" t="s">
        <v>3859</v>
      </c>
      <c r="BO672" t="s">
        <v>8232</v>
      </c>
      <c r="BP672" t="e" cm="1">
        <v>#N/A</v>
      </c>
      <c r="BQ672" t="s">
        <v>1547</v>
      </c>
      <c r="BR672" t="s">
        <v>3590</v>
      </c>
      <c r="BS672">
        <v>142</v>
      </c>
      <c r="BT672" t="s">
        <v>8270</v>
      </c>
      <c r="BU672" t="s">
        <v>15709</v>
      </c>
      <c r="BV672" t="s">
        <v>1254</v>
      </c>
      <c r="BW672" t="s">
        <v>1766</v>
      </c>
      <c r="BX672" t="s">
        <v>7316</v>
      </c>
      <c r="BY672" t="s">
        <v>1744</v>
      </c>
      <c r="BZ672" t="s">
        <v>2265</v>
      </c>
      <c r="CA672" t="s">
        <v>1744</v>
      </c>
      <c r="CB672" t="s">
        <v>1754</v>
      </c>
      <c r="CC672"/>
      <c r="CD672" t="s">
        <v>998</v>
      </c>
      <c r="CE672" t="s">
        <v>2799</v>
      </c>
      <c r="CF672" t="s">
        <v>8243</v>
      </c>
      <c r="CG672" t="s">
        <v>8244</v>
      </c>
      <c r="CH672" t="s">
        <v>2799</v>
      </c>
      <c r="CI672" t="s">
        <v>1547</v>
      </c>
      <c r="CJ672" t="s">
        <v>3592</v>
      </c>
      <c r="CK672" t="s">
        <v>1568</v>
      </c>
      <c r="CL672"/>
      <c r="CM672"/>
      <c r="CN672" t="s">
        <v>13494</v>
      </c>
      <c r="CO672" t="s">
        <v>4373</v>
      </c>
      <c r="CP672" t="s">
        <v>13494</v>
      </c>
      <c r="CQ672" t="s">
        <v>4373</v>
      </c>
      <c r="CR672" t="s">
        <v>1547</v>
      </c>
      <c r="CS672">
        <v>8</v>
      </c>
      <c r="CT672" t="s">
        <v>3590</v>
      </c>
      <c r="CU672" t="s">
        <v>3590</v>
      </c>
      <c r="CV672" t="s">
        <v>1547</v>
      </c>
      <c r="CW672" t="s">
        <v>1547</v>
      </c>
      <c r="CX672" t="s">
        <v>1547</v>
      </c>
      <c r="CY672">
        <v>670</v>
      </c>
      <c r="CZ672" t="s">
        <v>8872</v>
      </c>
      <c r="DA672" t="s">
        <v>1547</v>
      </c>
      <c r="DB672" t="s">
        <v>1881</v>
      </c>
      <c r="DC672" t="s">
        <v>1882</v>
      </c>
      <c r="DD672" t="s">
        <v>1253</v>
      </c>
      <c r="DE672" t="s">
        <v>3591</v>
      </c>
      <c r="DF672" t="s">
        <v>3601</v>
      </c>
      <c r="DG672" t="s">
        <v>2265</v>
      </c>
      <c r="DH672" t="s">
        <v>2265</v>
      </c>
      <c r="DI672" t="s">
        <v>7306</v>
      </c>
      <c r="DJ672" t="e">
        <v>#N/A</v>
      </c>
      <c r="DK672"/>
      <c r="DL672" t="s">
        <v>7306</v>
      </c>
      <c r="DM672">
        <v>9</v>
      </c>
      <c r="DN672" t="s">
        <v>1883</v>
      </c>
      <c r="DO672" t="s">
        <v>1568</v>
      </c>
      <c r="DP672" t="b">
        <v>1</v>
      </c>
      <c r="DQ672" t="b">
        <v>0</v>
      </c>
      <c r="DR672" t="b">
        <v>0</v>
      </c>
      <c r="DS672" t="b">
        <v>0</v>
      </c>
      <c r="DT672" t="b">
        <v>0</v>
      </c>
      <c r="DU672" t="b">
        <v>0</v>
      </c>
      <c r="DV672" t="b">
        <v>0</v>
      </c>
      <c r="DW672">
        <v>0</v>
      </c>
      <c r="DX672" t="b">
        <v>0</v>
      </c>
      <c r="DY672" t="b">
        <v>0</v>
      </c>
      <c r="DZ672" t="b">
        <v>0</v>
      </c>
      <c r="EA672" t="b">
        <v>0</v>
      </c>
      <c r="EB672" t="b">
        <v>0</v>
      </c>
      <c r="EC672" t="b">
        <v>1</v>
      </c>
      <c r="ED672" t="b">
        <v>0</v>
      </c>
      <c r="EE672" t="b">
        <v>0</v>
      </c>
      <c r="EF672" t="b">
        <v>0</v>
      </c>
      <c r="EG672" t="b" cm="1">
        <v>0</v>
      </c>
      <c r="EH672" t="b">
        <v>0</v>
      </c>
      <c r="EI672" t="b">
        <v>0</v>
      </c>
      <c r="EJ672" t="b">
        <v>1</v>
      </c>
      <c r="EK672" t="s">
        <v>5327</v>
      </c>
      <c r="EL672">
        <v>0</v>
      </c>
      <c r="EM672">
        <v>7</v>
      </c>
      <c r="EN672" t="b">
        <v>0</v>
      </c>
    </row>
    <row r="673" spans="1:144" ht="15.75">
      <c r="A673"/>
      <c r="B673" t="s">
        <v>1568</v>
      </c>
      <c r="C673" t="s">
        <v>3826</v>
      </c>
      <c r="D673" t="s">
        <v>1249</v>
      </c>
      <c r="E673" t="s">
        <v>1248</v>
      </c>
      <c r="F673" t="s">
        <v>1245</v>
      </c>
      <c r="G673" t="s">
        <v>3603</v>
      </c>
      <c r="H673" t="s">
        <v>3604</v>
      </c>
      <c r="I673" t="s">
        <v>2799</v>
      </c>
      <c r="J673"/>
      <c r="K673" t="s">
        <v>902</v>
      </c>
      <c r="L673" t="s">
        <v>3190</v>
      </c>
      <c r="M673" t="s">
        <v>1754</v>
      </c>
      <c r="N673"/>
      <c r="O673" t="s">
        <v>3590</v>
      </c>
      <c r="P673" t="s">
        <v>1568</v>
      </c>
      <c r="Q673" t="s">
        <v>3591</v>
      </c>
      <c r="R673" t="s">
        <v>3592</v>
      </c>
      <c r="S673"/>
      <c r="T673" t="s">
        <v>2265</v>
      </c>
      <c r="U673" t="s">
        <v>13494</v>
      </c>
      <c r="V673" t="s">
        <v>13126</v>
      </c>
      <c r="W673"/>
      <c r="X673"/>
      <c r="Y673"/>
      <c r="Z673"/>
      <c r="AA673"/>
      <c r="AB673"/>
      <c r="AC673"/>
      <c r="AD673"/>
      <c r="AE673"/>
      <c r="AF673"/>
      <c r="AG673"/>
      <c r="AH673"/>
      <c r="AI673"/>
      <c r="AJ673"/>
      <c r="AK673"/>
      <c r="AL673"/>
      <c r="AM673"/>
      <c r="AN673"/>
      <c r="AO673" s="108" t="s">
        <v>43</v>
      </c>
      <c r="AP673" t="s">
        <v>2851</v>
      </c>
      <c r="AQ673">
        <v>74</v>
      </c>
      <c r="AR673" t="e">
        <v>#N/A</v>
      </c>
      <c r="AS673" t="s">
        <v>3826</v>
      </c>
      <c r="AT673" t="e">
        <v>#N/A</v>
      </c>
      <c r="AU673" t="s">
        <v>1248</v>
      </c>
      <c r="AV673" t="s">
        <v>1751</v>
      </c>
      <c r="AW673" t="s">
        <v>1741</v>
      </c>
      <c r="AX673" t="s">
        <v>1740</v>
      </c>
      <c r="AY673" t="s">
        <v>7320</v>
      </c>
      <c r="AZ673" t="s">
        <v>3591</v>
      </c>
      <c r="BA673" t="s">
        <v>1896</v>
      </c>
      <c r="BB673" t="s">
        <v>2799</v>
      </c>
      <c r="BC673" t="s">
        <v>3190</v>
      </c>
      <c r="BD673" t="s">
        <v>5682</v>
      </c>
      <c r="BE673" t="s">
        <v>3858</v>
      </c>
      <c r="BF673">
        <v>4</v>
      </c>
      <c r="BG673">
        <v>670</v>
      </c>
      <c r="BH673">
        <v>0</v>
      </c>
      <c r="BI673" t="s">
        <v>1547</v>
      </c>
      <c r="BJ673">
        <v>0</v>
      </c>
      <c r="BK673">
        <v>0</v>
      </c>
      <c r="BL673">
        <v>4</v>
      </c>
      <c r="BM673" t="s">
        <v>1750</v>
      </c>
      <c r="BN673" t="s">
        <v>3859</v>
      </c>
      <c r="BO673" t="s">
        <v>8232</v>
      </c>
      <c r="BP673" t="e" cm="1">
        <v>#N/A</v>
      </c>
      <c r="BQ673" t="s">
        <v>1547</v>
      </c>
      <c r="BR673" t="s">
        <v>3590</v>
      </c>
      <c r="BS673">
        <v>143</v>
      </c>
      <c r="BT673" t="s">
        <v>8275</v>
      </c>
      <c r="BU673" t="s">
        <v>15710</v>
      </c>
      <c r="BV673" t="s">
        <v>1249</v>
      </c>
      <c r="BW673" t="s">
        <v>1751</v>
      </c>
      <c r="BX673" t="s">
        <v>7321</v>
      </c>
      <c r="BY673" t="s">
        <v>1744</v>
      </c>
      <c r="BZ673" t="s">
        <v>2265</v>
      </c>
      <c r="CA673" t="s">
        <v>1744</v>
      </c>
      <c r="CB673" t="s">
        <v>1754</v>
      </c>
      <c r="CC673"/>
      <c r="CD673" t="s">
        <v>998</v>
      </c>
      <c r="CE673" t="s">
        <v>2799</v>
      </c>
      <c r="CF673" t="s">
        <v>8247</v>
      </c>
      <c r="CG673" t="s">
        <v>8248</v>
      </c>
      <c r="CH673" t="s">
        <v>2799</v>
      </c>
      <c r="CI673" t="s">
        <v>1547</v>
      </c>
      <c r="CJ673" t="s">
        <v>3592</v>
      </c>
      <c r="CK673" t="s">
        <v>1568</v>
      </c>
      <c r="CL673"/>
      <c r="CM673"/>
      <c r="CN673" t="s">
        <v>13494</v>
      </c>
      <c r="CO673" t="s">
        <v>13126</v>
      </c>
      <c r="CP673" t="s">
        <v>13494</v>
      </c>
      <c r="CQ673" t="s">
        <v>13126</v>
      </c>
      <c r="CR673" t="s">
        <v>1547</v>
      </c>
      <c r="CS673">
        <v>8</v>
      </c>
      <c r="CT673" t="s">
        <v>3590</v>
      </c>
      <c r="CU673" t="s">
        <v>3590</v>
      </c>
      <c r="CV673" t="s">
        <v>1547</v>
      </c>
      <c r="CW673" t="s">
        <v>1547</v>
      </c>
      <c r="CX673" t="s">
        <v>1547</v>
      </c>
      <c r="CY673">
        <v>671</v>
      </c>
      <c r="CZ673" t="s">
        <v>8881</v>
      </c>
      <c r="DA673" t="s">
        <v>1547</v>
      </c>
      <c r="DB673" t="s">
        <v>1881</v>
      </c>
      <c r="DC673" t="s">
        <v>1882</v>
      </c>
      <c r="DD673" t="s">
        <v>1248</v>
      </c>
      <c r="DE673" t="s">
        <v>3591</v>
      </c>
      <c r="DF673" t="s">
        <v>3603</v>
      </c>
      <c r="DG673" t="s">
        <v>2265</v>
      </c>
      <c r="DH673" t="s">
        <v>2265</v>
      </c>
      <c r="DI673" t="s">
        <v>7306</v>
      </c>
      <c r="DJ673" t="e">
        <v>#N/A</v>
      </c>
      <c r="DK673"/>
      <c r="DL673" t="s">
        <v>7306</v>
      </c>
      <c r="DM673">
        <v>9</v>
      </c>
      <c r="DN673" t="s">
        <v>1883</v>
      </c>
      <c r="DO673" t="s">
        <v>1568</v>
      </c>
      <c r="DP673" t="b">
        <v>1</v>
      </c>
      <c r="DQ673" t="b">
        <v>0</v>
      </c>
      <c r="DR673" t="b">
        <v>0</v>
      </c>
      <c r="DS673" t="b">
        <v>0</v>
      </c>
      <c r="DT673" t="b">
        <v>0</v>
      </c>
      <c r="DU673" t="b">
        <v>0</v>
      </c>
      <c r="DV673" t="b">
        <v>0</v>
      </c>
      <c r="DW673">
        <v>0</v>
      </c>
      <c r="DX673" t="b">
        <v>0</v>
      </c>
      <c r="DY673" t="b">
        <v>0</v>
      </c>
      <c r="DZ673" t="b">
        <v>0</v>
      </c>
      <c r="EA673" t="b">
        <v>0</v>
      </c>
      <c r="EB673" t="b">
        <v>0</v>
      </c>
      <c r="EC673" t="b">
        <v>0</v>
      </c>
      <c r="ED673" t="b">
        <v>0</v>
      </c>
      <c r="EE673" t="b">
        <v>0</v>
      </c>
      <c r="EF673" t="b">
        <v>0</v>
      </c>
      <c r="EG673" t="b" cm="1">
        <v>0</v>
      </c>
      <c r="EH673" t="b">
        <v>0</v>
      </c>
      <c r="EI673" t="b">
        <v>0</v>
      </c>
      <c r="EJ673" t="b">
        <v>0</v>
      </c>
      <c r="EK673" t="s">
        <v>1547</v>
      </c>
      <c r="EL673">
        <v>0</v>
      </c>
      <c r="EM673">
        <v>7</v>
      </c>
      <c r="EN673" t="b">
        <v>0</v>
      </c>
    </row>
    <row r="674" spans="1:144" ht="15.75">
      <c r="A674"/>
      <c r="B674" t="s">
        <v>1568</v>
      </c>
      <c r="C674" t="s">
        <v>3826</v>
      </c>
      <c r="D674" t="s">
        <v>3605</v>
      </c>
      <c r="E674" t="s">
        <v>3606</v>
      </c>
      <c r="F674" t="s">
        <v>3607</v>
      </c>
      <c r="G674" t="s">
        <v>3854</v>
      </c>
      <c r="H674" t="s">
        <v>3609</v>
      </c>
      <c r="I674" t="s">
        <v>2799</v>
      </c>
      <c r="J674"/>
      <c r="K674" t="s">
        <v>902</v>
      </c>
      <c r="L674" t="s">
        <v>3190</v>
      </c>
      <c r="M674" t="s">
        <v>1754</v>
      </c>
      <c r="N674"/>
      <c r="O674" t="s">
        <v>3590</v>
      </c>
      <c r="P674" t="s">
        <v>1568</v>
      </c>
      <c r="Q674" t="s">
        <v>3591</v>
      </c>
      <c r="R674" t="s">
        <v>3592</v>
      </c>
      <c r="S674"/>
      <c r="T674" t="s">
        <v>2265</v>
      </c>
      <c r="U674" t="s">
        <v>13494</v>
      </c>
      <c r="V674" t="s">
        <v>13400</v>
      </c>
      <c r="W674"/>
      <c r="X674"/>
      <c r="Y674"/>
      <c r="Z674"/>
      <c r="AA674"/>
      <c r="AB674"/>
      <c r="AC674"/>
      <c r="AD674"/>
      <c r="AE674"/>
      <c r="AF674"/>
      <c r="AG674"/>
      <c r="AH674"/>
      <c r="AI674"/>
      <c r="AJ674"/>
      <c r="AK674"/>
      <c r="AL674"/>
      <c r="AM674"/>
      <c r="AN674"/>
      <c r="AO674" s="108" t="s">
        <v>43</v>
      </c>
      <c r="AP674" t="s">
        <v>2851</v>
      </c>
      <c r="AQ674">
        <v>75</v>
      </c>
      <c r="AR674" t="e">
        <v>#N/A</v>
      </c>
      <c r="AS674" t="s">
        <v>3826</v>
      </c>
      <c r="AT674" t="e">
        <v>#N/A</v>
      </c>
      <c r="AU674" t="s">
        <v>3606</v>
      </c>
      <c r="AV674" t="s">
        <v>7326</v>
      </c>
      <c r="AW674" t="s">
        <v>7327</v>
      </c>
      <c r="AX674" t="s">
        <v>1740</v>
      </c>
      <c r="AY674" t="s">
        <v>8126</v>
      </c>
      <c r="AZ674" t="s">
        <v>3591</v>
      </c>
      <c r="BA674" t="s">
        <v>7329</v>
      </c>
      <c r="BB674" t="s">
        <v>2799</v>
      </c>
      <c r="BC674" t="s">
        <v>3190</v>
      </c>
      <c r="BD674" t="s">
        <v>8081</v>
      </c>
      <c r="BE674" t="s">
        <v>3858</v>
      </c>
      <c r="BF674">
        <v>408</v>
      </c>
      <c r="BG674">
        <v>670</v>
      </c>
      <c r="BH674">
        <v>0</v>
      </c>
      <c r="BI674" t="s">
        <v>1547</v>
      </c>
      <c r="BJ674">
        <v>0</v>
      </c>
      <c r="BK674">
        <v>0</v>
      </c>
      <c r="BL674">
        <v>488</v>
      </c>
      <c r="BM674" t="s">
        <v>7331</v>
      </c>
      <c r="BN674" t="s">
        <v>3859</v>
      </c>
      <c r="BO674" t="s">
        <v>8232</v>
      </c>
      <c r="BP674" t="e" cm="1">
        <v>#N/A</v>
      </c>
      <c r="BQ674" t="s">
        <v>1547</v>
      </c>
      <c r="BR674" t="s">
        <v>3590</v>
      </c>
      <c r="BS674">
        <v>144</v>
      </c>
      <c r="BT674" t="s">
        <v>8280</v>
      </c>
      <c r="BU674" t="s">
        <v>15711</v>
      </c>
      <c r="BV674" t="s">
        <v>3605</v>
      </c>
      <c r="BW674" t="s">
        <v>7326</v>
      </c>
      <c r="BX674" t="s">
        <v>7332</v>
      </c>
      <c r="BY674" t="s">
        <v>1744</v>
      </c>
      <c r="BZ674" t="s">
        <v>2265</v>
      </c>
      <c r="CA674" t="s">
        <v>1744</v>
      </c>
      <c r="CB674" t="s">
        <v>1754</v>
      </c>
      <c r="CC674"/>
      <c r="CD674" t="s">
        <v>998</v>
      </c>
      <c r="CE674" t="s">
        <v>2799</v>
      </c>
      <c r="CF674" t="s">
        <v>8251</v>
      </c>
      <c r="CG674" t="s">
        <v>8252</v>
      </c>
      <c r="CH674" t="s">
        <v>2799</v>
      </c>
      <c r="CI674" t="s">
        <v>1547</v>
      </c>
      <c r="CJ674" t="s">
        <v>3592</v>
      </c>
      <c r="CK674" t="s">
        <v>1568</v>
      </c>
      <c r="CL674"/>
      <c r="CM674"/>
      <c r="CN674" t="s">
        <v>13494</v>
      </c>
      <c r="CO674" t="s">
        <v>13400</v>
      </c>
      <c r="CP674" t="s">
        <v>13494</v>
      </c>
      <c r="CQ674" t="s">
        <v>13400</v>
      </c>
      <c r="CR674" t="s">
        <v>1547</v>
      </c>
      <c r="CS674">
        <v>8</v>
      </c>
      <c r="CT674" t="s">
        <v>3590</v>
      </c>
      <c r="CU674" t="s">
        <v>3590</v>
      </c>
      <c r="CV674" t="s">
        <v>7335</v>
      </c>
      <c r="CW674" t="s">
        <v>1547</v>
      </c>
      <c r="CX674" t="s">
        <v>1547</v>
      </c>
      <c r="CY674">
        <v>672</v>
      </c>
      <c r="CZ674" t="s">
        <v>8892</v>
      </c>
      <c r="DA674" t="s">
        <v>1547</v>
      </c>
      <c r="DB674" t="s">
        <v>1881</v>
      </c>
      <c r="DC674" t="s">
        <v>1882</v>
      </c>
      <c r="DD674" t="s">
        <v>3606</v>
      </c>
      <c r="DE674" t="s">
        <v>3591</v>
      </c>
      <c r="DF674" t="s">
        <v>3854</v>
      </c>
      <c r="DG674" t="s">
        <v>2265</v>
      </c>
      <c r="DH674" t="s">
        <v>2265</v>
      </c>
      <c r="DI674" t="s">
        <v>7306</v>
      </c>
      <c r="DJ674" t="e">
        <v>#N/A</v>
      </c>
      <c r="DK674"/>
      <c r="DL674" t="s">
        <v>7306</v>
      </c>
      <c r="DM674">
        <v>9</v>
      </c>
      <c r="DN674" t="s">
        <v>1883</v>
      </c>
      <c r="DO674" t="s">
        <v>1568</v>
      </c>
      <c r="DP674" t="b">
        <v>1</v>
      </c>
      <c r="DQ674" t="b">
        <v>0</v>
      </c>
      <c r="DR674" t="b">
        <v>0</v>
      </c>
      <c r="DS674" t="b">
        <v>0</v>
      </c>
      <c r="DT674" t="b">
        <v>0</v>
      </c>
      <c r="DU674" t="b">
        <v>0</v>
      </c>
      <c r="DV674" t="b">
        <v>0</v>
      </c>
      <c r="DW674">
        <v>0</v>
      </c>
      <c r="DX674" t="b">
        <v>0</v>
      </c>
      <c r="DY674" t="b">
        <v>0</v>
      </c>
      <c r="DZ674" t="b">
        <v>0</v>
      </c>
      <c r="EA674" t="b">
        <v>0</v>
      </c>
      <c r="EB674" t="b">
        <v>1</v>
      </c>
      <c r="EC674" t="b">
        <v>1</v>
      </c>
      <c r="ED674" t="b">
        <v>1</v>
      </c>
      <c r="EE674" t="b">
        <v>0</v>
      </c>
      <c r="EF674" t="b">
        <v>0</v>
      </c>
      <c r="EG674" t="b" cm="1">
        <v>0</v>
      </c>
      <c r="EH674" t="b">
        <v>0</v>
      </c>
      <c r="EI674" t="b">
        <v>0</v>
      </c>
      <c r="EJ674" t="b">
        <v>1</v>
      </c>
      <c r="EK674" t="s">
        <v>14489</v>
      </c>
      <c r="EL674">
        <v>0</v>
      </c>
      <c r="EM674">
        <v>4</v>
      </c>
      <c r="EN674" t="b">
        <v>0</v>
      </c>
    </row>
    <row r="675" spans="1:144" ht="15.75">
      <c r="A675"/>
      <c r="B675" t="s">
        <v>1568</v>
      </c>
      <c r="C675" t="s">
        <v>3826</v>
      </c>
      <c r="D675" t="s">
        <v>3843</v>
      </c>
      <c r="E675" t="s">
        <v>3844</v>
      </c>
      <c r="F675" t="s">
        <v>1883</v>
      </c>
      <c r="G675" t="s">
        <v>3845</v>
      </c>
      <c r="H675" t="s">
        <v>3845</v>
      </c>
      <c r="I675" t="s">
        <v>2799</v>
      </c>
      <c r="J675" t="s">
        <v>3846</v>
      </c>
      <c r="K675" t="s">
        <v>3847</v>
      </c>
      <c r="L675" t="s">
        <v>3190</v>
      </c>
      <c r="M675" t="s">
        <v>1779</v>
      </c>
      <c r="N675"/>
      <c r="O675" t="s">
        <v>3590</v>
      </c>
      <c r="P675" t="s">
        <v>1568</v>
      </c>
      <c r="Q675" t="s">
        <v>3591</v>
      </c>
      <c r="R675" t="s">
        <v>3592</v>
      </c>
      <c r="S675"/>
      <c r="T675" t="s">
        <v>2265</v>
      </c>
      <c r="U675" t="s">
        <v>13494</v>
      </c>
      <c r="V675" t="s">
        <v>13491</v>
      </c>
      <c r="W675"/>
      <c r="X675"/>
      <c r="Y675"/>
      <c r="Z675"/>
      <c r="AA675"/>
      <c r="AB675"/>
      <c r="AC675"/>
      <c r="AD675"/>
      <c r="AE675"/>
      <c r="AF675"/>
      <c r="AG675"/>
      <c r="AH675"/>
      <c r="AI675"/>
      <c r="AJ675"/>
      <c r="AK675"/>
      <c r="AL675"/>
      <c r="AM675"/>
      <c r="AN675"/>
      <c r="AO675" s="108" t="s">
        <v>43</v>
      </c>
      <c r="AP675" t="s">
        <v>2851</v>
      </c>
      <c r="AQ675">
        <v>76</v>
      </c>
      <c r="AR675" t="e">
        <v>#N/A</v>
      </c>
      <c r="AS675" t="s">
        <v>3826</v>
      </c>
      <c r="AT675" t="e">
        <v>#N/A</v>
      </c>
      <c r="AU675" t="s">
        <v>3844</v>
      </c>
      <c r="AV675" t="s">
        <v>8067</v>
      </c>
      <c r="AW675" t="s">
        <v>8068</v>
      </c>
      <c r="AX675" t="s">
        <v>1740</v>
      </c>
      <c r="AY675" t="s">
        <v>8069</v>
      </c>
      <c r="AZ675" t="s">
        <v>3591</v>
      </c>
      <c r="BA675" t="s">
        <v>8070</v>
      </c>
      <c r="BB675" t="s">
        <v>2799</v>
      </c>
      <c r="BC675" t="s">
        <v>3190</v>
      </c>
      <c r="BD675" t="s">
        <v>8071</v>
      </c>
      <c r="BE675" t="s">
        <v>3858</v>
      </c>
      <c r="BF675">
        <v>627</v>
      </c>
      <c r="BG675">
        <v>670</v>
      </c>
      <c r="BH675" t="e">
        <v>#N/A</v>
      </c>
      <c r="BI675" t="s">
        <v>1547</v>
      </c>
      <c r="BJ675">
        <v>0</v>
      </c>
      <c r="BK675" t="e" cm="1">
        <v>#N/A</v>
      </c>
      <c r="BL675" t="e" cm="1">
        <v>#N/A</v>
      </c>
      <c r="BM675" t="s">
        <v>3846</v>
      </c>
      <c r="BN675" t="s">
        <v>3859</v>
      </c>
      <c r="BO675" t="s">
        <v>8232</v>
      </c>
      <c r="BP675" t="e" cm="1">
        <v>#N/A</v>
      </c>
      <c r="BQ675" t="s">
        <v>7640</v>
      </c>
      <c r="BR675" t="s">
        <v>3590</v>
      </c>
      <c r="BS675">
        <v>145</v>
      </c>
      <c r="BT675" t="s">
        <v>8285</v>
      </c>
      <c r="BU675" t="s">
        <v>15712</v>
      </c>
      <c r="BV675" t="s">
        <v>3843</v>
      </c>
      <c r="BW675" t="s">
        <v>8067</v>
      </c>
      <c r="BX675" t="s">
        <v>8069</v>
      </c>
      <c r="BY675" t="s">
        <v>1744</v>
      </c>
      <c r="BZ675" t="s">
        <v>2265</v>
      </c>
      <c r="CA675" t="s">
        <v>1744</v>
      </c>
      <c r="CB675" t="s">
        <v>1779</v>
      </c>
      <c r="CC675"/>
      <c r="CD675" t="s">
        <v>998</v>
      </c>
      <c r="CE675" t="s">
        <v>2799</v>
      </c>
      <c r="CF675" t="s">
        <v>8255</v>
      </c>
      <c r="CG675" t="s">
        <v>8256</v>
      </c>
      <c r="CH675" t="s">
        <v>2799</v>
      </c>
      <c r="CI675" t="s">
        <v>1547</v>
      </c>
      <c r="CJ675" t="s">
        <v>3592</v>
      </c>
      <c r="CK675" t="s">
        <v>1568</v>
      </c>
      <c r="CL675"/>
      <c r="CM675"/>
      <c r="CN675" t="s">
        <v>13494</v>
      </c>
      <c r="CO675" t="s">
        <v>13491</v>
      </c>
      <c r="CP675" t="s">
        <v>13494</v>
      </c>
      <c r="CQ675" t="s">
        <v>13491</v>
      </c>
      <c r="CR675" t="s">
        <v>1547</v>
      </c>
      <c r="CS675">
        <v>8</v>
      </c>
      <c r="CT675" t="s">
        <v>3590</v>
      </c>
      <c r="CU675" t="s">
        <v>3590</v>
      </c>
      <c r="CV675" t="e">
        <v>#N/A</v>
      </c>
      <c r="CW675" t="s">
        <v>1547</v>
      </c>
      <c r="CX675" t="s">
        <v>1547</v>
      </c>
      <c r="CY675">
        <v>673</v>
      </c>
      <c r="CZ675" t="s">
        <v>8903</v>
      </c>
      <c r="DA675" t="s">
        <v>1547</v>
      </c>
      <c r="DB675" t="s">
        <v>1881</v>
      </c>
      <c r="DC675" t="s">
        <v>1882</v>
      </c>
      <c r="DD675" t="s">
        <v>3844</v>
      </c>
      <c r="DE675" t="s">
        <v>3591</v>
      </c>
      <c r="DF675" t="s">
        <v>3845</v>
      </c>
      <c r="DG675" t="s">
        <v>2265</v>
      </c>
      <c r="DH675" t="s">
        <v>2265</v>
      </c>
      <c r="DI675" t="s">
        <v>7306</v>
      </c>
      <c r="DJ675" t="e">
        <v>#N/A</v>
      </c>
      <c r="DK675"/>
      <c r="DL675" t="s">
        <v>7306</v>
      </c>
      <c r="DM675">
        <v>9</v>
      </c>
      <c r="DN675" t="s">
        <v>1883</v>
      </c>
      <c r="DO675" t="s">
        <v>1568</v>
      </c>
      <c r="DP675" t="b">
        <v>1</v>
      </c>
      <c r="DQ675" t="b">
        <v>0</v>
      </c>
      <c r="DR675" t="b">
        <v>0</v>
      </c>
      <c r="DS675" t="b">
        <v>0</v>
      </c>
      <c r="DT675" t="b">
        <v>0</v>
      </c>
      <c r="DU675" t="b">
        <v>0</v>
      </c>
      <c r="DV675" t="b">
        <v>0</v>
      </c>
      <c r="DW675">
        <v>0</v>
      </c>
      <c r="DX675" t="b">
        <v>0</v>
      </c>
      <c r="DY675" t="b">
        <v>0</v>
      </c>
      <c r="DZ675" t="b">
        <v>0</v>
      </c>
      <c r="EA675" t="b">
        <v>0</v>
      </c>
      <c r="EB675" t="b">
        <v>0</v>
      </c>
      <c r="EC675" t="b">
        <v>1</v>
      </c>
      <c r="ED675" t="b">
        <v>0</v>
      </c>
      <c r="EE675" t="b">
        <v>0</v>
      </c>
      <c r="EF675" t="b">
        <v>0</v>
      </c>
      <c r="EG675" t="b" cm="1">
        <v>1</v>
      </c>
      <c r="EH675" t="b">
        <v>0</v>
      </c>
      <c r="EI675" t="b">
        <v>0</v>
      </c>
      <c r="EJ675" t="b">
        <v>1</v>
      </c>
      <c r="EK675" t="s">
        <v>5981</v>
      </c>
      <c r="EL675">
        <v>1</v>
      </c>
      <c r="EM675">
        <v>13</v>
      </c>
      <c r="EN675" t="b">
        <v>0</v>
      </c>
    </row>
    <row r="676" spans="1:144" ht="47.25">
      <c r="A676"/>
      <c r="B676" t="s">
        <v>1568</v>
      </c>
      <c r="C676" t="s">
        <v>3826</v>
      </c>
      <c r="D676" t="s">
        <v>3598</v>
      </c>
      <c r="E676" t="s">
        <v>3599</v>
      </c>
      <c r="F676" t="s">
        <v>2000</v>
      </c>
      <c r="G676" t="s">
        <v>3599</v>
      </c>
      <c r="H676" s="109" t="s">
        <v>3600</v>
      </c>
      <c r="I676" t="s">
        <v>2799</v>
      </c>
      <c r="J676"/>
      <c r="K676" t="s">
        <v>902</v>
      </c>
      <c r="L676" t="s">
        <v>3190</v>
      </c>
      <c r="M676" t="s">
        <v>1754</v>
      </c>
      <c r="N676"/>
      <c r="O676" t="s">
        <v>3590</v>
      </c>
      <c r="P676" t="s">
        <v>1568</v>
      </c>
      <c r="Q676" t="s">
        <v>3591</v>
      </c>
      <c r="R676" t="s">
        <v>3592</v>
      </c>
      <c r="S676"/>
      <c r="T676" t="s">
        <v>2265</v>
      </c>
      <c r="U676" t="s">
        <v>13494</v>
      </c>
      <c r="V676" t="s">
        <v>13399</v>
      </c>
      <c r="W676"/>
      <c r="X676"/>
      <c r="Y676"/>
      <c r="Z676"/>
      <c r="AA676"/>
      <c r="AB676"/>
      <c r="AC676"/>
      <c r="AD676"/>
      <c r="AE676"/>
      <c r="AF676"/>
      <c r="AG676"/>
      <c r="AH676"/>
      <c r="AI676"/>
      <c r="AJ676"/>
      <c r="AK676"/>
      <c r="AL676"/>
      <c r="AM676"/>
      <c r="AN676"/>
      <c r="AO676" s="108" t="s">
        <v>43</v>
      </c>
      <c r="AP676" t="s">
        <v>2851</v>
      </c>
      <c r="AQ676">
        <v>77</v>
      </c>
      <c r="AR676" t="e">
        <v>#N/A</v>
      </c>
      <c r="AS676" t="s">
        <v>3826</v>
      </c>
      <c r="AT676" t="e">
        <v>#N/A</v>
      </c>
      <c r="AU676" t="s">
        <v>3599</v>
      </c>
      <c r="AV676" t="s">
        <v>7308</v>
      </c>
      <c r="AW676" t="s">
        <v>6431</v>
      </c>
      <c r="AX676" t="s">
        <v>1740</v>
      </c>
      <c r="AY676" t="s">
        <v>7308</v>
      </c>
      <c r="AZ676" t="s">
        <v>3591</v>
      </c>
      <c r="BA676" t="s">
        <v>7309</v>
      </c>
      <c r="BB676" t="s">
        <v>2799</v>
      </c>
      <c r="BC676" t="s">
        <v>3190</v>
      </c>
      <c r="BD676" t="s">
        <v>7985</v>
      </c>
      <c r="BE676" t="s">
        <v>3858</v>
      </c>
      <c r="BF676">
        <v>405</v>
      </c>
      <c r="BG676">
        <v>670</v>
      </c>
      <c r="BH676">
        <v>0</v>
      </c>
      <c r="BI676" t="s">
        <v>1547</v>
      </c>
      <c r="BJ676">
        <v>0</v>
      </c>
      <c r="BK676">
        <v>0</v>
      </c>
      <c r="BL676">
        <v>405</v>
      </c>
      <c r="BM676" t="s">
        <v>7313</v>
      </c>
      <c r="BN676" t="s">
        <v>3859</v>
      </c>
      <c r="BO676" t="s">
        <v>8232</v>
      </c>
      <c r="BP676" t="e" cm="1">
        <v>#N/A</v>
      </c>
      <c r="BQ676" t="s">
        <v>1547</v>
      </c>
      <c r="BR676" t="s">
        <v>3590</v>
      </c>
      <c r="BS676">
        <v>146</v>
      </c>
      <c r="BT676" t="s">
        <v>8290</v>
      </c>
      <c r="BU676" t="s">
        <v>15713</v>
      </c>
      <c r="BV676" t="s">
        <v>3598</v>
      </c>
      <c r="BW676" t="s">
        <v>7308</v>
      </c>
      <c r="BX676" t="s">
        <v>7311</v>
      </c>
      <c r="BY676" t="s">
        <v>1744</v>
      </c>
      <c r="BZ676" t="s">
        <v>2265</v>
      </c>
      <c r="CA676" t="s">
        <v>1744</v>
      </c>
      <c r="CB676" t="s">
        <v>1754</v>
      </c>
      <c r="CC676"/>
      <c r="CD676" t="s">
        <v>998</v>
      </c>
      <c r="CE676" t="s">
        <v>2799</v>
      </c>
      <c r="CF676" t="s">
        <v>8259</v>
      </c>
      <c r="CG676" t="s">
        <v>8260</v>
      </c>
      <c r="CH676" t="s">
        <v>2799</v>
      </c>
      <c r="CI676" t="s">
        <v>1547</v>
      </c>
      <c r="CJ676" t="s">
        <v>3592</v>
      </c>
      <c r="CK676" t="s">
        <v>1568</v>
      </c>
      <c r="CL676"/>
      <c r="CM676"/>
      <c r="CN676" t="s">
        <v>13494</v>
      </c>
      <c r="CO676" t="s">
        <v>13399</v>
      </c>
      <c r="CP676" t="s">
        <v>13494</v>
      </c>
      <c r="CQ676" t="s">
        <v>13399</v>
      </c>
      <c r="CR676" t="s">
        <v>1547</v>
      </c>
      <c r="CS676">
        <v>8</v>
      </c>
      <c r="CT676" t="s">
        <v>3590</v>
      </c>
      <c r="CU676" t="s">
        <v>3590</v>
      </c>
      <c r="CV676" t="s">
        <v>3590</v>
      </c>
      <c r="CW676" t="s">
        <v>1547</v>
      </c>
      <c r="CX676" t="s">
        <v>1547</v>
      </c>
      <c r="CY676">
        <v>674</v>
      </c>
      <c r="CZ676" t="s">
        <v>8914</v>
      </c>
      <c r="DA676" t="s">
        <v>1547</v>
      </c>
      <c r="DB676" t="s">
        <v>1881</v>
      </c>
      <c r="DC676" t="s">
        <v>1882</v>
      </c>
      <c r="DD676" t="s">
        <v>3599</v>
      </c>
      <c r="DE676" t="s">
        <v>3591</v>
      </c>
      <c r="DF676" t="s">
        <v>3599</v>
      </c>
      <c r="DG676" t="s">
        <v>2265</v>
      </c>
      <c r="DH676" t="s">
        <v>2265</v>
      </c>
      <c r="DI676" t="s">
        <v>7306</v>
      </c>
      <c r="DJ676" t="e">
        <v>#N/A</v>
      </c>
      <c r="DK676"/>
      <c r="DL676" t="s">
        <v>7306</v>
      </c>
      <c r="DM676">
        <v>9</v>
      </c>
      <c r="DN676" t="s">
        <v>1883</v>
      </c>
      <c r="DO676" t="s">
        <v>1568</v>
      </c>
      <c r="DP676" t="b">
        <v>1</v>
      </c>
      <c r="DQ676" t="b">
        <v>0</v>
      </c>
      <c r="DR676" t="b">
        <v>0</v>
      </c>
      <c r="DS676" t="b">
        <v>0</v>
      </c>
      <c r="DT676" t="b">
        <v>0</v>
      </c>
      <c r="DU676" t="b">
        <v>0</v>
      </c>
      <c r="DV676" t="b">
        <v>0</v>
      </c>
      <c r="DW676">
        <v>0</v>
      </c>
      <c r="DX676" t="b">
        <v>0</v>
      </c>
      <c r="DY676" t="b">
        <v>0</v>
      </c>
      <c r="DZ676" t="b">
        <v>0</v>
      </c>
      <c r="EA676" t="b">
        <v>0</v>
      </c>
      <c r="EB676" t="b">
        <v>0</v>
      </c>
      <c r="EC676" t="b">
        <v>0</v>
      </c>
      <c r="ED676" t="b">
        <v>0</v>
      </c>
      <c r="EE676" t="b">
        <v>0</v>
      </c>
      <c r="EF676" t="b">
        <v>0</v>
      </c>
      <c r="EG676" t="b" cm="1">
        <v>0</v>
      </c>
      <c r="EH676" t="b">
        <v>0</v>
      </c>
      <c r="EI676" t="b">
        <v>0</v>
      </c>
      <c r="EJ676" t="b">
        <v>0</v>
      </c>
      <c r="EK676" t="s">
        <v>1547</v>
      </c>
      <c r="EL676">
        <v>0</v>
      </c>
      <c r="EM676">
        <v>19</v>
      </c>
      <c r="EN676" t="b">
        <v>0</v>
      </c>
    </row>
    <row r="677" spans="1:144" ht="63">
      <c r="A677"/>
      <c r="B677" t="s">
        <v>1568</v>
      </c>
      <c r="C677" t="s">
        <v>3826</v>
      </c>
      <c r="D677" t="s">
        <v>3610</v>
      </c>
      <c r="E677" t="s">
        <v>3610</v>
      </c>
      <c r="F677" t="s">
        <v>1261</v>
      </c>
      <c r="G677" t="s">
        <v>3611</v>
      </c>
      <c r="H677" s="109" t="s">
        <v>3612</v>
      </c>
      <c r="I677" t="s">
        <v>2799</v>
      </c>
      <c r="J677"/>
      <c r="K677" t="s">
        <v>902</v>
      </c>
      <c r="L677" t="s">
        <v>3190</v>
      </c>
      <c r="M677" t="s">
        <v>1754</v>
      </c>
      <c r="N677"/>
      <c r="O677" t="s">
        <v>3590</v>
      </c>
      <c r="P677" t="s">
        <v>1568</v>
      </c>
      <c r="Q677" t="s">
        <v>3591</v>
      </c>
      <c r="R677" t="s">
        <v>3592</v>
      </c>
      <c r="S677"/>
      <c r="T677" t="s">
        <v>2265</v>
      </c>
      <c r="U677" t="s">
        <v>13494</v>
      </c>
      <c r="V677" t="s">
        <v>4370</v>
      </c>
      <c r="W677"/>
      <c r="X677"/>
      <c r="Y677"/>
      <c r="Z677"/>
      <c r="AA677"/>
      <c r="AB677"/>
      <c r="AC677"/>
      <c r="AD677"/>
      <c r="AE677"/>
      <c r="AF677"/>
      <c r="AG677"/>
      <c r="AH677"/>
      <c r="AI677"/>
      <c r="AJ677"/>
      <c r="AK677"/>
      <c r="AL677"/>
      <c r="AM677"/>
      <c r="AN677"/>
      <c r="AO677" s="108" t="s">
        <v>43</v>
      </c>
      <c r="AP677" t="s">
        <v>2851</v>
      </c>
      <c r="AQ677">
        <v>78</v>
      </c>
      <c r="AR677" t="e">
        <v>#N/A</v>
      </c>
      <c r="AS677" t="s">
        <v>3826</v>
      </c>
      <c r="AT677" t="e">
        <v>#N/A</v>
      </c>
      <c r="AU677" t="s">
        <v>3610</v>
      </c>
      <c r="AV677" t="s">
        <v>7338</v>
      </c>
      <c r="AW677" t="s">
        <v>1758</v>
      </c>
      <c r="AX677" t="s">
        <v>1740</v>
      </c>
      <c r="AY677" t="s">
        <v>7339</v>
      </c>
      <c r="AZ677" t="s">
        <v>3591</v>
      </c>
      <c r="BA677" t="s">
        <v>7340</v>
      </c>
      <c r="BB677" t="s">
        <v>2799</v>
      </c>
      <c r="BC677" t="s">
        <v>3190</v>
      </c>
      <c r="BD677" t="s">
        <v>8024</v>
      </c>
      <c r="BE677" t="s">
        <v>3858</v>
      </c>
      <c r="BF677">
        <v>409</v>
      </c>
      <c r="BG677">
        <v>670</v>
      </c>
      <c r="BH677">
        <v>0</v>
      </c>
      <c r="BI677" t="s">
        <v>1547</v>
      </c>
      <c r="BJ677">
        <v>0</v>
      </c>
      <c r="BK677">
        <v>0</v>
      </c>
      <c r="BL677">
        <v>1155</v>
      </c>
      <c r="BM677" t="s">
        <v>7342</v>
      </c>
      <c r="BN677" t="s">
        <v>3859</v>
      </c>
      <c r="BO677" t="s">
        <v>8232</v>
      </c>
      <c r="BP677" t="e" cm="1">
        <v>#N/A</v>
      </c>
      <c r="BQ677" t="s">
        <v>1547</v>
      </c>
      <c r="BR677" t="s">
        <v>3590</v>
      </c>
      <c r="BS677">
        <v>147</v>
      </c>
      <c r="BT677" t="s">
        <v>8295</v>
      </c>
      <c r="BU677" t="s">
        <v>15714</v>
      </c>
      <c r="BV677" t="s">
        <v>3610</v>
      </c>
      <c r="BW677" t="s">
        <v>7338</v>
      </c>
      <c r="BX677" t="s">
        <v>7343</v>
      </c>
      <c r="BY677" t="s">
        <v>1744</v>
      </c>
      <c r="BZ677" t="s">
        <v>2265</v>
      </c>
      <c r="CA677" t="s">
        <v>1744</v>
      </c>
      <c r="CB677" t="s">
        <v>1754</v>
      </c>
      <c r="CC677"/>
      <c r="CD677" t="s">
        <v>998</v>
      </c>
      <c r="CE677" t="s">
        <v>2799</v>
      </c>
      <c r="CF677" t="s">
        <v>8263</v>
      </c>
      <c r="CG677" t="s">
        <v>8264</v>
      </c>
      <c r="CH677" t="s">
        <v>2799</v>
      </c>
      <c r="CI677" t="s">
        <v>1547</v>
      </c>
      <c r="CJ677" t="s">
        <v>3592</v>
      </c>
      <c r="CK677" t="s">
        <v>1568</v>
      </c>
      <c r="CL677"/>
      <c r="CM677"/>
      <c r="CN677" t="s">
        <v>13494</v>
      </c>
      <c r="CO677" t="s">
        <v>4370</v>
      </c>
      <c r="CP677" t="s">
        <v>13494</v>
      </c>
      <c r="CQ677" t="s">
        <v>4370</v>
      </c>
      <c r="CR677" t="s">
        <v>1547</v>
      </c>
      <c r="CS677">
        <v>8</v>
      </c>
      <c r="CT677" t="s">
        <v>3590</v>
      </c>
      <c r="CU677" t="s">
        <v>3590</v>
      </c>
      <c r="CV677" t="s">
        <v>1547</v>
      </c>
      <c r="CW677" t="s">
        <v>1547</v>
      </c>
      <c r="CX677" t="s">
        <v>1547</v>
      </c>
      <c r="CY677">
        <v>675</v>
      </c>
      <c r="CZ677" t="s">
        <v>8924</v>
      </c>
      <c r="DA677" t="s">
        <v>1547</v>
      </c>
      <c r="DB677" t="s">
        <v>1881</v>
      </c>
      <c r="DC677" t="s">
        <v>1882</v>
      </c>
      <c r="DD677" t="s">
        <v>3610</v>
      </c>
      <c r="DE677" t="s">
        <v>3591</v>
      </c>
      <c r="DF677" t="s">
        <v>3611</v>
      </c>
      <c r="DG677" t="s">
        <v>2265</v>
      </c>
      <c r="DH677" t="s">
        <v>2265</v>
      </c>
      <c r="DI677" t="s">
        <v>7306</v>
      </c>
      <c r="DJ677" t="e">
        <v>#N/A</v>
      </c>
      <c r="DK677"/>
      <c r="DL677" t="s">
        <v>7306</v>
      </c>
      <c r="DM677">
        <v>9</v>
      </c>
      <c r="DN677" t="s">
        <v>1883</v>
      </c>
      <c r="DO677" t="s">
        <v>1568</v>
      </c>
      <c r="DP677" t="b">
        <v>1</v>
      </c>
      <c r="DQ677" t="b">
        <v>0</v>
      </c>
      <c r="DR677" t="b">
        <v>0</v>
      </c>
      <c r="DS677" t="b">
        <v>0</v>
      </c>
      <c r="DT677" t="b">
        <v>0</v>
      </c>
      <c r="DU677" t="b">
        <v>0</v>
      </c>
      <c r="DV677" t="b">
        <v>0</v>
      </c>
      <c r="DW677">
        <v>0</v>
      </c>
      <c r="DX677" t="b">
        <v>0</v>
      </c>
      <c r="DY677" t="b">
        <v>0</v>
      </c>
      <c r="DZ677" t="b">
        <v>0</v>
      </c>
      <c r="EA677" t="b">
        <v>0</v>
      </c>
      <c r="EB677" t="b">
        <v>0</v>
      </c>
      <c r="EC677" t="b">
        <v>0</v>
      </c>
      <c r="ED677" t="b">
        <v>0</v>
      </c>
      <c r="EE677" t="b">
        <v>0</v>
      </c>
      <c r="EF677" t="b">
        <v>0</v>
      </c>
      <c r="EG677" t="b" cm="1">
        <v>1</v>
      </c>
      <c r="EH677" t="b">
        <v>0</v>
      </c>
      <c r="EI677" t="b">
        <v>0</v>
      </c>
      <c r="EJ677" t="b">
        <v>1</v>
      </c>
      <c r="EK677" t="s">
        <v>5887</v>
      </c>
      <c r="EL677">
        <v>1</v>
      </c>
      <c r="EM677">
        <v>6</v>
      </c>
      <c r="EN677" t="b">
        <v>0</v>
      </c>
    </row>
    <row r="678" spans="1:144" ht="15.75">
      <c r="A678"/>
      <c r="B678" t="s">
        <v>1568</v>
      </c>
      <c r="C678" t="s">
        <v>3826</v>
      </c>
      <c r="D678" t="s">
        <v>3613</v>
      </c>
      <c r="E678" t="s">
        <v>3614</v>
      </c>
      <c r="F678" t="s">
        <v>3615</v>
      </c>
      <c r="G678" t="s">
        <v>3614</v>
      </c>
      <c r="H678" t="s">
        <v>3616</v>
      </c>
      <c r="I678" t="s">
        <v>2799</v>
      </c>
      <c r="J678"/>
      <c r="K678" t="s">
        <v>902</v>
      </c>
      <c r="L678" t="s">
        <v>3190</v>
      </c>
      <c r="M678" t="s">
        <v>1749</v>
      </c>
      <c r="N678"/>
      <c r="O678" t="s">
        <v>3590</v>
      </c>
      <c r="P678" t="s">
        <v>1568</v>
      </c>
      <c r="Q678" t="s">
        <v>3591</v>
      </c>
      <c r="R678" t="s">
        <v>3592</v>
      </c>
      <c r="S678"/>
      <c r="T678" t="s">
        <v>2265</v>
      </c>
      <c r="U678" t="s">
        <v>13494</v>
      </c>
      <c r="V678" t="s">
        <v>13401</v>
      </c>
      <c r="W678"/>
      <c r="X678"/>
      <c r="Y678"/>
      <c r="Z678"/>
      <c r="AA678"/>
      <c r="AB678"/>
      <c r="AC678"/>
      <c r="AD678"/>
      <c r="AE678"/>
      <c r="AF678"/>
      <c r="AG678"/>
      <c r="AH678"/>
      <c r="AI678"/>
      <c r="AJ678"/>
      <c r="AK678"/>
      <c r="AL678"/>
      <c r="AM678"/>
      <c r="AN678"/>
      <c r="AO678" s="108" t="s">
        <v>43</v>
      </c>
      <c r="AP678" t="s">
        <v>2851</v>
      </c>
      <c r="AQ678">
        <v>79</v>
      </c>
      <c r="AR678" t="e">
        <v>#N/A</v>
      </c>
      <c r="AS678" t="s">
        <v>3826</v>
      </c>
      <c r="AT678" t="e">
        <v>#N/A</v>
      </c>
      <c r="AU678" t="s">
        <v>3614</v>
      </c>
      <c r="AV678" t="s">
        <v>7348</v>
      </c>
      <c r="AW678" t="s">
        <v>7349</v>
      </c>
      <c r="AX678" t="s">
        <v>1740</v>
      </c>
      <c r="AY678" t="s">
        <v>7348</v>
      </c>
      <c r="AZ678" t="s">
        <v>3591</v>
      </c>
      <c r="BA678" t="s">
        <v>7350</v>
      </c>
      <c r="BB678" t="s">
        <v>2799</v>
      </c>
      <c r="BC678" t="s">
        <v>3190</v>
      </c>
      <c r="BD678" t="s">
        <v>8040</v>
      </c>
      <c r="BE678" t="s">
        <v>3858</v>
      </c>
      <c r="BF678">
        <v>410</v>
      </c>
      <c r="BG678">
        <v>670</v>
      </c>
      <c r="BH678">
        <v>0</v>
      </c>
      <c r="BI678" t="s">
        <v>1547</v>
      </c>
      <c r="BJ678">
        <v>0</v>
      </c>
      <c r="BK678">
        <v>0</v>
      </c>
      <c r="BL678">
        <v>410</v>
      </c>
      <c r="BM678" t="s">
        <v>7354</v>
      </c>
      <c r="BN678" t="s">
        <v>3859</v>
      </c>
      <c r="BO678" t="s">
        <v>8232</v>
      </c>
      <c r="BP678" t="e" cm="1">
        <v>#N/A</v>
      </c>
      <c r="BQ678" t="s">
        <v>1547</v>
      </c>
      <c r="BR678" t="s">
        <v>3590</v>
      </c>
      <c r="BS678">
        <v>148</v>
      </c>
      <c r="BT678" t="s">
        <v>8300</v>
      </c>
      <c r="BU678" t="s">
        <v>15715</v>
      </c>
      <c r="BV678" t="s">
        <v>3613</v>
      </c>
      <c r="BW678" t="s">
        <v>7348</v>
      </c>
      <c r="BX678" t="s">
        <v>7352</v>
      </c>
      <c r="BY678" t="s">
        <v>1744</v>
      </c>
      <c r="BZ678" t="s">
        <v>2265</v>
      </c>
      <c r="CA678" t="s">
        <v>1744</v>
      </c>
      <c r="CB678" t="s">
        <v>1749</v>
      </c>
      <c r="CC678"/>
      <c r="CD678" t="s">
        <v>998</v>
      </c>
      <c r="CE678" t="s">
        <v>2799</v>
      </c>
      <c r="CF678" t="s">
        <v>8267</v>
      </c>
      <c r="CG678" t="s">
        <v>8268</v>
      </c>
      <c r="CH678" t="s">
        <v>2799</v>
      </c>
      <c r="CI678" t="s">
        <v>1547</v>
      </c>
      <c r="CJ678" t="s">
        <v>3592</v>
      </c>
      <c r="CK678" t="s">
        <v>1568</v>
      </c>
      <c r="CL678"/>
      <c r="CM678"/>
      <c r="CN678" t="s">
        <v>13494</v>
      </c>
      <c r="CO678" t="s">
        <v>13401</v>
      </c>
      <c r="CP678" t="s">
        <v>13494</v>
      </c>
      <c r="CQ678" t="s">
        <v>13401</v>
      </c>
      <c r="CR678" t="s">
        <v>1547</v>
      </c>
      <c r="CS678">
        <v>8</v>
      </c>
      <c r="CT678" t="s">
        <v>3590</v>
      </c>
      <c r="CU678" t="s">
        <v>3590</v>
      </c>
      <c r="CV678" t="s">
        <v>3590</v>
      </c>
      <c r="CW678" t="s">
        <v>1547</v>
      </c>
      <c r="CX678" t="s">
        <v>1547</v>
      </c>
      <c r="CY678">
        <v>676</v>
      </c>
      <c r="CZ678" t="s">
        <v>8930</v>
      </c>
      <c r="DA678" t="s">
        <v>1547</v>
      </c>
      <c r="DB678" t="s">
        <v>1881</v>
      </c>
      <c r="DC678" t="s">
        <v>1882</v>
      </c>
      <c r="DD678" t="s">
        <v>3614</v>
      </c>
      <c r="DE678" t="s">
        <v>3591</v>
      </c>
      <c r="DF678" t="s">
        <v>3614</v>
      </c>
      <c r="DG678" t="s">
        <v>2265</v>
      </c>
      <c r="DH678" t="s">
        <v>2265</v>
      </c>
      <c r="DI678" t="s">
        <v>7306</v>
      </c>
      <c r="DJ678" t="e">
        <v>#N/A</v>
      </c>
      <c r="DK678"/>
      <c r="DL678" t="s">
        <v>7306</v>
      </c>
      <c r="DM678">
        <v>9</v>
      </c>
      <c r="DN678" t="s">
        <v>1883</v>
      </c>
      <c r="DO678" t="s">
        <v>1568</v>
      </c>
      <c r="DP678" t="b">
        <v>1</v>
      </c>
      <c r="DQ678" t="b">
        <v>0</v>
      </c>
      <c r="DR678" t="b">
        <v>0</v>
      </c>
      <c r="DS678" t="b">
        <v>0</v>
      </c>
      <c r="DT678" t="b">
        <v>0</v>
      </c>
      <c r="DU678" t="b">
        <v>0</v>
      </c>
      <c r="DV678" t="b">
        <v>0</v>
      </c>
      <c r="DW678">
        <v>0</v>
      </c>
      <c r="DX678" t="b">
        <v>0</v>
      </c>
      <c r="DY678" t="b">
        <v>0</v>
      </c>
      <c r="DZ678" t="b">
        <v>0</v>
      </c>
      <c r="EA678" t="b">
        <v>0</v>
      </c>
      <c r="EB678" t="b">
        <v>0</v>
      </c>
      <c r="EC678" t="b">
        <v>0</v>
      </c>
      <c r="ED678" t="b">
        <v>0</v>
      </c>
      <c r="EE678" t="b">
        <v>0</v>
      </c>
      <c r="EF678" t="b">
        <v>0</v>
      </c>
      <c r="EG678" t="b" cm="1">
        <v>0</v>
      </c>
      <c r="EH678" t="b">
        <v>0</v>
      </c>
      <c r="EI678" t="b">
        <v>0</v>
      </c>
      <c r="EJ678" t="b">
        <v>0</v>
      </c>
      <c r="EK678" t="s">
        <v>1547</v>
      </c>
      <c r="EL678">
        <v>0</v>
      </c>
      <c r="EM678">
        <v>24</v>
      </c>
      <c r="EN678" t="b">
        <v>0</v>
      </c>
    </row>
    <row r="679" spans="1:144" ht="15.75">
      <c r="A679"/>
      <c r="B679" t="s">
        <v>1568</v>
      </c>
      <c r="C679" t="s">
        <v>3826</v>
      </c>
      <c r="D679" t="s">
        <v>3621</v>
      </c>
      <c r="E679" t="s">
        <v>3622</v>
      </c>
      <c r="F679" t="s">
        <v>3622</v>
      </c>
      <c r="G679" t="s">
        <v>3622</v>
      </c>
      <c r="H679" t="s">
        <v>3861</v>
      </c>
      <c r="I679" t="s">
        <v>2798</v>
      </c>
      <c r="J679"/>
      <c r="K679" t="s">
        <v>902</v>
      </c>
      <c r="L679" t="s">
        <v>3190</v>
      </c>
      <c r="M679" t="s">
        <v>1995</v>
      </c>
      <c r="N679"/>
      <c r="O679" t="s">
        <v>3590</v>
      </c>
      <c r="P679" t="s">
        <v>1568</v>
      </c>
      <c r="Q679" t="s">
        <v>3591</v>
      </c>
      <c r="R679" t="s">
        <v>3592</v>
      </c>
      <c r="S679"/>
      <c r="T679" t="s">
        <v>2265</v>
      </c>
      <c r="U679" t="s">
        <v>13494</v>
      </c>
      <c r="V679" t="s">
        <v>13349</v>
      </c>
      <c r="W679"/>
      <c r="X679"/>
      <c r="Y679"/>
      <c r="Z679"/>
      <c r="AA679"/>
      <c r="AB679"/>
      <c r="AC679"/>
      <c r="AD679"/>
      <c r="AE679"/>
      <c r="AF679"/>
      <c r="AG679"/>
      <c r="AH679"/>
      <c r="AI679"/>
      <c r="AJ679"/>
      <c r="AK679"/>
      <c r="AL679"/>
      <c r="AM679"/>
      <c r="AN679"/>
      <c r="AO679" s="108" t="s">
        <v>43</v>
      </c>
      <c r="AP679" t="s">
        <v>2851</v>
      </c>
      <c r="AQ679">
        <v>80</v>
      </c>
      <c r="AR679" t="e">
        <v>#N/A</v>
      </c>
      <c r="AS679" t="s">
        <v>3826</v>
      </c>
      <c r="AT679" t="e">
        <v>#N/A</v>
      </c>
      <c r="AU679" t="s">
        <v>3622</v>
      </c>
      <c r="AV679" t="s">
        <v>7366</v>
      </c>
      <c r="AW679" t="s">
        <v>7366</v>
      </c>
      <c r="AX679" t="s">
        <v>1740</v>
      </c>
      <c r="AY679" t="s">
        <v>7366</v>
      </c>
      <c r="AZ679" t="s">
        <v>3591</v>
      </c>
      <c r="BA679" t="s">
        <v>7367</v>
      </c>
      <c r="BB679" t="s">
        <v>2798</v>
      </c>
      <c r="BC679" t="s">
        <v>3190</v>
      </c>
      <c r="BD679" t="s">
        <v>8044</v>
      </c>
      <c r="BE679" t="s">
        <v>3858</v>
      </c>
      <c r="BF679">
        <v>368</v>
      </c>
      <c r="BG679">
        <v>670</v>
      </c>
      <c r="BH679">
        <v>0</v>
      </c>
      <c r="BI679" t="s">
        <v>1547</v>
      </c>
      <c r="BJ679">
        <v>0</v>
      </c>
      <c r="BK679">
        <v>0</v>
      </c>
      <c r="BL679">
        <v>412</v>
      </c>
      <c r="BM679" t="s">
        <v>7371</v>
      </c>
      <c r="BN679" t="s">
        <v>3859</v>
      </c>
      <c r="BO679" t="s">
        <v>8232</v>
      </c>
      <c r="BP679" t="e" cm="1">
        <v>#N/A</v>
      </c>
      <c r="BQ679" t="s">
        <v>1547</v>
      </c>
      <c r="BR679" t="s">
        <v>3590</v>
      </c>
      <c r="BS679">
        <v>149</v>
      </c>
      <c r="BT679" t="s">
        <v>8307</v>
      </c>
      <c r="BU679" t="s">
        <v>15716</v>
      </c>
      <c r="BV679" t="s">
        <v>3621</v>
      </c>
      <c r="BW679" t="s">
        <v>7366</v>
      </c>
      <c r="BX679" t="s">
        <v>8271</v>
      </c>
      <c r="BY679" t="s">
        <v>1744</v>
      </c>
      <c r="BZ679" t="s">
        <v>2265</v>
      </c>
      <c r="CA679" t="s">
        <v>1744</v>
      </c>
      <c r="CB679" t="s">
        <v>1995</v>
      </c>
      <c r="CC679"/>
      <c r="CD679" t="s">
        <v>998</v>
      </c>
      <c r="CE679" t="s">
        <v>2798</v>
      </c>
      <c r="CF679" t="s">
        <v>8272</v>
      </c>
      <c r="CG679" t="s">
        <v>8273</v>
      </c>
      <c r="CH679" t="s">
        <v>2798</v>
      </c>
      <c r="CI679" t="s">
        <v>1547</v>
      </c>
      <c r="CJ679" t="s">
        <v>3592</v>
      </c>
      <c r="CK679" t="s">
        <v>1568</v>
      </c>
      <c r="CL679"/>
      <c r="CM679"/>
      <c r="CN679" t="s">
        <v>13494</v>
      </c>
      <c r="CO679" t="s">
        <v>13349</v>
      </c>
      <c r="CP679" t="s">
        <v>13494</v>
      </c>
      <c r="CQ679" t="s">
        <v>13349</v>
      </c>
      <c r="CR679" t="s">
        <v>1547</v>
      </c>
      <c r="CS679">
        <v>8</v>
      </c>
      <c r="CT679" t="s">
        <v>3590</v>
      </c>
      <c r="CU679" t="s">
        <v>3590</v>
      </c>
      <c r="CV679" t="s">
        <v>3590</v>
      </c>
      <c r="CW679" t="s">
        <v>1547</v>
      </c>
      <c r="CX679" t="s">
        <v>1547</v>
      </c>
      <c r="CY679">
        <v>677</v>
      </c>
      <c r="CZ679" t="s">
        <v>8936</v>
      </c>
      <c r="DA679" t="s">
        <v>1547</v>
      </c>
      <c r="DB679" t="s">
        <v>1881</v>
      </c>
      <c r="DC679" t="s">
        <v>1882</v>
      </c>
      <c r="DD679" t="s">
        <v>3622</v>
      </c>
      <c r="DE679" t="s">
        <v>3591</v>
      </c>
      <c r="DF679" t="s">
        <v>3622</v>
      </c>
      <c r="DG679" t="s">
        <v>2265</v>
      </c>
      <c r="DH679" t="s">
        <v>2265</v>
      </c>
      <c r="DI679" t="s">
        <v>7306</v>
      </c>
      <c r="DJ679" t="e">
        <v>#N/A</v>
      </c>
      <c r="DK679"/>
      <c r="DL679" t="s">
        <v>7306</v>
      </c>
      <c r="DM679">
        <v>9</v>
      </c>
      <c r="DN679" t="s">
        <v>1883</v>
      </c>
      <c r="DO679" t="s">
        <v>1568</v>
      </c>
      <c r="DP679" t="b">
        <v>1</v>
      </c>
      <c r="DQ679" t="b">
        <v>0</v>
      </c>
      <c r="DR679" t="b">
        <v>0</v>
      </c>
      <c r="DS679" t="b">
        <v>0</v>
      </c>
      <c r="DT679" t="b">
        <v>0</v>
      </c>
      <c r="DU679" t="b">
        <v>0</v>
      </c>
      <c r="DV679" t="b">
        <v>0</v>
      </c>
      <c r="DW679">
        <v>0</v>
      </c>
      <c r="DX679" t="b">
        <v>0</v>
      </c>
      <c r="DY679" t="b">
        <v>0</v>
      </c>
      <c r="DZ679" t="b">
        <v>0</v>
      </c>
      <c r="EA679" t="b">
        <v>0</v>
      </c>
      <c r="EB679" t="b">
        <v>0</v>
      </c>
      <c r="EC679" t="b">
        <v>0</v>
      </c>
      <c r="ED679" t="b">
        <v>0</v>
      </c>
      <c r="EE679" t="b">
        <v>0</v>
      </c>
      <c r="EF679" t="b">
        <v>0</v>
      </c>
      <c r="EG679" t="b" cm="1">
        <v>0</v>
      </c>
      <c r="EH679" t="b">
        <v>0</v>
      </c>
      <c r="EI679" t="b">
        <v>0</v>
      </c>
      <c r="EJ679" t="b">
        <v>0</v>
      </c>
      <c r="EK679" t="s">
        <v>1547</v>
      </c>
      <c r="EL679">
        <v>0</v>
      </c>
      <c r="EM679">
        <v>15</v>
      </c>
      <c r="EN679" t="b">
        <v>0</v>
      </c>
    </row>
    <row r="680" spans="1:144" ht="15.75">
      <c r="A680"/>
      <c r="B680" t="s">
        <v>1568</v>
      </c>
      <c r="C680" t="s">
        <v>3826</v>
      </c>
      <c r="D680" t="s">
        <v>3689</v>
      </c>
      <c r="E680" t="s">
        <v>3690</v>
      </c>
      <c r="F680" t="s">
        <v>3690</v>
      </c>
      <c r="G680" t="s">
        <v>3691</v>
      </c>
      <c r="H680" t="s">
        <v>3692</v>
      </c>
      <c r="I680" t="s">
        <v>2798</v>
      </c>
      <c r="J680"/>
      <c r="K680" t="s">
        <v>902</v>
      </c>
      <c r="L680" t="s">
        <v>3190</v>
      </c>
      <c r="M680" t="s">
        <v>1995</v>
      </c>
      <c r="N680"/>
      <c r="O680" t="s">
        <v>3590</v>
      </c>
      <c r="P680" t="s">
        <v>1568</v>
      </c>
      <c r="Q680" t="s">
        <v>3591</v>
      </c>
      <c r="R680" t="s">
        <v>3592</v>
      </c>
      <c r="S680"/>
      <c r="T680" t="s">
        <v>3673</v>
      </c>
      <c r="U680" t="s">
        <v>13494</v>
      </c>
      <c r="V680" t="s">
        <v>13347</v>
      </c>
      <c r="W680"/>
      <c r="X680"/>
      <c r="Y680"/>
      <c r="Z680"/>
      <c r="AA680"/>
      <c r="AB680"/>
      <c r="AC680"/>
      <c r="AD680"/>
      <c r="AE680"/>
      <c r="AF680"/>
      <c r="AG680"/>
      <c r="AH680"/>
      <c r="AI680"/>
      <c r="AJ680"/>
      <c r="AK680"/>
      <c r="AL680"/>
      <c r="AM680"/>
      <c r="AN680"/>
      <c r="AO680" s="108" t="s">
        <v>43</v>
      </c>
      <c r="AP680" t="s">
        <v>2851</v>
      </c>
      <c r="AQ680">
        <v>81</v>
      </c>
      <c r="AR680" t="e">
        <v>#N/A</v>
      </c>
      <c r="AS680" t="s">
        <v>3826</v>
      </c>
      <c r="AT680" t="e">
        <v>#N/A</v>
      </c>
      <c r="AU680" t="s">
        <v>3690</v>
      </c>
      <c r="AV680" t="s">
        <v>7562</v>
      </c>
      <c r="AW680" t="s">
        <v>7562</v>
      </c>
      <c r="AX680" t="s">
        <v>1740</v>
      </c>
      <c r="AY680" t="s">
        <v>7563</v>
      </c>
      <c r="AZ680" t="s">
        <v>3591</v>
      </c>
      <c r="BA680" t="s">
        <v>7564</v>
      </c>
      <c r="BB680" t="s">
        <v>2798</v>
      </c>
      <c r="BC680" t="s">
        <v>3190</v>
      </c>
      <c r="BD680" t="s">
        <v>8049</v>
      </c>
      <c r="BE680" t="s">
        <v>3858</v>
      </c>
      <c r="BF680">
        <v>367</v>
      </c>
      <c r="BG680">
        <v>670</v>
      </c>
      <c r="BH680">
        <v>0</v>
      </c>
      <c r="BI680" t="s">
        <v>1547</v>
      </c>
      <c r="BJ680">
        <v>0</v>
      </c>
      <c r="BK680">
        <v>0</v>
      </c>
      <c r="BL680">
        <v>443</v>
      </c>
      <c r="BM680" t="s">
        <v>7568</v>
      </c>
      <c r="BN680" t="s">
        <v>3859</v>
      </c>
      <c r="BO680" t="s">
        <v>8232</v>
      </c>
      <c r="BP680" t="e" cm="1">
        <v>#N/A</v>
      </c>
      <c r="BQ680" t="s">
        <v>1547</v>
      </c>
      <c r="BR680" t="s">
        <v>3590</v>
      </c>
      <c r="BS680">
        <v>150</v>
      </c>
      <c r="BT680" t="s">
        <v>8309</v>
      </c>
      <c r="BU680" t="s">
        <v>15717</v>
      </c>
      <c r="BV680" t="s">
        <v>3689</v>
      </c>
      <c r="BW680" t="s">
        <v>7562</v>
      </c>
      <c r="BX680" t="s">
        <v>7566</v>
      </c>
      <c r="BY680" t="s">
        <v>1744</v>
      </c>
      <c r="BZ680" t="s">
        <v>3673</v>
      </c>
      <c r="CA680" t="s">
        <v>1744</v>
      </c>
      <c r="CB680" t="s">
        <v>1995</v>
      </c>
      <c r="CC680"/>
      <c r="CD680" t="s">
        <v>998</v>
      </c>
      <c r="CE680" t="s">
        <v>2798</v>
      </c>
      <c r="CF680" t="s">
        <v>8276</v>
      </c>
      <c r="CG680" t="s">
        <v>8277</v>
      </c>
      <c r="CH680" t="s">
        <v>2798</v>
      </c>
      <c r="CI680" t="s">
        <v>1547</v>
      </c>
      <c r="CJ680" t="s">
        <v>3592</v>
      </c>
      <c r="CK680" t="s">
        <v>1568</v>
      </c>
      <c r="CL680"/>
      <c r="CM680"/>
      <c r="CN680" t="s">
        <v>13494</v>
      </c>
      <c r="CO680" t="s">
        <v>13347</v>
      </c>
      <c r="CP680" t="s">
        <v>13494</v>
      </c>
      <c r="CQ680" t="s">
        <v>13347</v>
      </c>
      <c r="CR680" t="s">
        <v>1547</v>
      </c>
      <c r="CS680">
        <v>8</v>
      </c>
      <c r="CT680" t="s">
        <v>3590</v>
      </c>
      <c r="CU680" t="s">
        <v>3590</v>
      </c>
      <c r="CV680" t="s">
        <v>3590</v>
      </c>
      <c r="CW680" t="s">
        <v>1547</v>
      </c>
      <c r="CX680" t="s">
        <v>1547</v>
      </c>
      <c r="CY680">
        <v>678</v>
      </c>
      <c r="CZ680" t="s">
        <v>8941</v>
      </c>
      <c r="DA680" t="s">
        <v>1547</v>
      </c>
      <c r="DB680" t="s">
        <v>1881</v>
      </c>
      <c r="DC680" t="s">
        <v>1882</v>
      </c>
      <c r="DD680" t="s">
        <v>3690</v>
      </c>
      <c r="DE680" t="s">
        <v>3591</v>
      </c>
      <c r="DF680" t="s">
        <v>3691</v>
      </c>
      <c r="DG680" t="s">
        <v>3673</v>
      </c>
      <c r="DH680" t="s">
        <v>7485</v>
      </c>
      <c r="DI680" t="s">
        <v>7486</v>
      </c>
      <c r="DJ680" t="e">
        <v>#N/A</v>
      </c>
      <c r="DK680"/>
      <c r="DL680" t="s">
        <v>7486</v>
      </c>
      <c r="DM680">
        <v>9</v>
      </c>
      <c r="DN680" t="s">
        <v>1883</v>
      </c>
      <c r="DO680" t="s">
        <v>1568</v>
      </c>
      <c r="DP680" t="b">
        <v>1</v>
      </c>
      <c r="DQ680" t="b">
        <v>0</v>
      </c>
      <c r="DR680" t="b">
        <v>0</v>
      </c>
      <c r="DS680" t="b">
        <v>0</v>
      </c>
      <c r="DT680" t="b">
        <v>0</v>
      </c>
      <c r="DU680" t="b">
        <v>0</v>
      </c>
      <c r="DV680" t="b">
        <v>0</v>
      </c>
      <c r="DW680">
        <v>0</v>
      </c>
      <c r="DX680" t="b">
        <v>0</v>
      </c>
      <c r="DY680" t="b">
        <v>0</v>
      </c>
      <c r="DZ680" t="b">
        <v>0</v>
      </c>
      <c r="EA680" t="b">
        <v>0</v>
      </c>
      <c r="EB680" t="b">
        <v>0</v>
      </c>
      <c r="EC680" t="b">
        <v>0</v>
      </c>
      <c r="ED680" t="b">
        <v>0</v>
      </c>
      <c r="EE680" t="b">
        <v>0</v>
      </c>
      <c r="EF680" t="b">
        <v>0</v>
      </c>
      <c r="EG680" t="b" cm="1">
        <v>0</v>
      </c>
      <c r="EH680" t="b">
        <v>0</v>
      </c>
      <c r="EI680" t="b">
        <v>0</v>
      </c>
      <c r="EJ680" t="b">
        <v>0</v>
      </c>
      <c r="EK680" t="s">
        <v>1547</v>
      </c>
      <c r="EL680">
        <v>0</v>
      </c>
      <c r="EM680">
        <v>25</v>
      </c>
      <c r="EN680" t="b">
        <v>0</v>
      </c>
    </row>
    <row r="681" spans="1:144" ht="15.75">
      <c r="A681"/>
      <c r="B681" t="s">
        <v>1568</v>
      </c>
      <c r="C681" t="s">
        <v>3826</v>
      </c>
      <c r="D681" t="s">
        <v>3714</v>
      </c>
      <c r="E681" t="s">
        <v>3715</v>
      </c>
      <c r="F681"/>
      <c r="G681" t="s">
        <v>3716</v>
      </c>
      <c r="H681" t="s">
        <v>3692</v>
      </c>
      <c r="I681" t="s">
        <v>2798</v>
      </c>
      <c r="J681"/>
      <c r="K681" t="s">
        <v>902</v>
      </c>
      <c r="L681" t="s">
        <v>3190</v>
      </c>
      <c r="M681" t="s">
        <v>1995</v>
      </c>
      <c r="N681"/>
      <c r="O681" t="s">
        <v>3590</v>
      </c>
      <c r="P681" t="s">
        <v>1568</v>
      </c>
      <c r="Q681" t="s">
        <v>3591</v>
      </c>
      <c r="R681" t="s">
        <v>3592</v>
      </c>
      <c r="S681"/>
      <c r="T681" t="s">
        <v>3673</v>
      </c>
      <c r="U681" t="s">
        <v>13494</v>
      </c>
      <c r="V681" t="s">
        <v>13426</v>
      </c>
      <c r="W681"/>
      <c r="X681"/>
      <c r="Y681"/>
      <c r="Z681"/>
      <c r="AA681"/>
      <c r="AB681"/>
      <c r="AC681"/>
      <c r="AD681"/>
      <c r="AE681"/>
      <c r="AF681"/>
      <c r="AG681"/>
      <c r="AH681"/>
      <c r="AI681"/>
      <c r="AJ681"/>
      <c r="AK681"/>
      <c r="AL681"/>
      <c r="AM681"/>
      <c r="AN681"/>
      <c r="AO681" s="108" t="s">
        <v>43</v>
      </c>
      <c r="AP681" t="s">
        <v>2851</v>
      </c>
      <c r="AQ681">
        <v>82</v>
      </c>
      <c r="AR681" t="e">
        <v>#N/A</v>
      </c>
      <c r="AS681" t="s">
        <v>3826</v>
      </c>
      <c r="AT681" t="e">
        <v>#N/A</v>
      </c>
      <c r="AU681" t="s">
        <v>3715</v>
      </c>
      <c r="AV681" t="s">
        <v>7661</v>
      </c>
      <c r="AW681" t="s">
        <v>1744</v>
      </c>
      <c r="AX681" t="s">
        <v>1740</v>
      </c>
      <c r="AY681" t="s">
        <v>7662</v>
      </c>
      <c r="AZ681" t="s">
        <v>3591</v>
      </c>
      <c r="BA681" t="s">
        <v>7663</v>
      </c>
      <c r="BB681" t="s">
        <v>2798</v>
      </c>
      <c r="BC681" t="s">
        <v>3190</v>
      </c>
      <c r="BD681" t="s">
        <v>8279</v>
      </c>
      <c r="BE681" t="s">
        <v>3858</v>
      </c>
      <c r="BF681">
        <v>464</v>
      </c>
      <c r="BG681">
        <v>670</v>
      </c>
      <c r="BH681">
        <v>0</v>
      </c>
      <c r="BI681" t="s">
        <v>1547</v>
      </c>
      <c r="BJ681">
        <v>0</v>
      </c>
      <c r="BK681">
        <v>0</v>
      </c>
      <c r="BL681">
        <v>464</v>
      </c>
      <c r="BM681" t="s">
        <v>7667</v>
      </c>
      <c r="BN681" t="s">
        <v>3859</v>
      </c>
      <c r="BO681" t="s">
        <v>8232</v>
      </c>
      <c r="BP681" t="e" cm="1">
        <v>#N/A</v>
      </c>
      <c r="BQ681" t="s">
        <v>1547</v>
      </c>
      <c r="BR681" t="s">
        <v>3590</v>
      </c>
      <c r="BS681">
        <v>151</v>
      </c>
      <c r="BT681" t="s">
        <v>8313</v>
      </c>
      <c r="BU681" t="s">
        <v>15718</v>
      </c>
      <c r="BV681" t="s">
        <v>3714</v>
      </c>
      <c r="BW681" t="s">
        <v>7661</v>
      </c>
      <c r="BX681" t="s">
        <v>7566</v>
      </c>
      <c r="BY681" t="s">
        <v>1744</v>
      </c>
      <c r="BZ681" t="s">
        <v>3673</v>
      </c>
      <c r="CA681" t="s">
        <v>1744</v>
      </c>
      <c r="CB681" t="s">
        <v>1995</v>
      </c>
      <c r="CC681"/>
      <c r="CD681" t="s">
        <v>998</v>
      </c>
      <c r="CE681" t="s">
        <v>2798</v>
      </c>
      <c r="CF681" t="s">
        <v>8281</v>
      </c>
      <c r="CG681" t="s">
        <v>8282</v>
      </c>
      <c r="CH681" t="s">
        <v>2798</v>
      </c>
      <c r="CI681" t="s">
        <v>1547</v>
      </c>
      <c r="CJ681" t="s">
        <v>3592</v>
      </c>
      <c r="CK681" t="s">
        <v>1568</v>
      </c>
      <c r="CL681"/>
      <c r="CM681"/>
      <c r="CN681" t="s">
        <v>13494</v>
      </c>
      <c r="CO681" t="s">
        <v>13426</v>
      </c>
      <c r="CP681" t="s">
        <v>13494</v>
      </c>
      <c r="CQ681" t="s">
        <v>13426</v>
      </c>
      <c r="CR681" t="s">
        <v>1547</v>
      </c>
      <c r="CS681">
        <v>8</v>
      </c>
      <c r="CT681" t="s">
        <v>3590</v>
      </c>
      <c r="CU681" t="s">
        <v>3590</v>
      </c>
      <c r="CV681" t="s">
        <v>3590</v>
      </c>
      <c r="CW681" t="s">
        <v>1547</v>
      </c>
      <c r="CX681" t="s">
        <v>1547</v>
      </c>
      <c r="CY681">
        <v>679</v>
      </c>
      <c r="CZ681" t="s">
        <v>8950</v>
      </c>
      <c r="DA681" t="s">
        <v>1547</v>
      </c>
      <c r="DB681" t="s">
        <v>1881</v>
      </c>
      <c r="DC681" t="s">
        <v>1882</v>
      </c>
      <c r="DD681" t="s">
        <v>3715</v>
      </c>
      <c r="DE681" t="s">
        <v>3591</v>
      </c>
      <c r="DF681" t="s">
        <v>3716</v>
      </c>
      <c r="DG681" t="s">
        <v>3673</v>
      </c>
      <c r="DH681" t="s">
        <v>7485</v>
      </c>
      <c r="DI681" t="s">
        <v>7486</v>
      </c>
      <c r="DJ681" t="e">
        <v>#N/A</v>
      </c>
      <c r="DK681"/>
      <c r="DL681" t="s">
        <v>7486</v>
      </c>
      <c r="DM681">
        <v>9</v>
      </c>
      <c r="DN681" t="s">
        <v>1883</v>
      </c>
      <c r="DO681" t="s">
        <v>1568</v>
      </c>
      <c r="DP681" t="b">
        <v>1</v>
      </c>
      <c r="DQ681" t="b">
        <v>0</v>
      </c>
      <c r="DR681" t="b">
        <v>0</v>
      </c>
      <c r="DS681" t="b">
        <v>0</v>
      </c>
      <c r="DT681" t="b">
        <v>0</v>
      </c>
      <c r="DU681" t="b">
        <v>0</v>
      </c>
      <c r="DV681" t="b">
        <v>0</v>
      </c>
      <c r="DW681">
        <v>0</v>
      </c>
      <c r="DX681" t="b">
        <v>0</v>
      </c>
      <c r="DY681" t="b">
        <v>0</v>
      </c>
      <c r="DZ681" t="b">
        <v>0</v>
      </c>
      <c r="EA681" t="b">
        <v>0</v>
      </c>
      <c r="EB681" t="b">
        <v>0</v>
      </c>
      <c r="EC681" t="b">
        <v>0</v>
      </c>
      <c r="ED681" t="b">
        <v>0</v>
      </c>
      <c r="EE681" t="b">
        <v>0</v>
      </c>
      <c r="EF681" t="b">
        <v>0</v>
      </c>
      <c r="EG681" t="b" cm="1">
        <v>0</v>
      </c>
      <c r="EH681" t="b">
        <v>0</v>
      </c>
      <c r="EI681" t="b">
        <v>0</v>
      </c>
      <c r="EJ681" t="b">
        <v>0</v>
      </c>
      <c r="EK681" t="s">
        <v>1547</v>
      </c>
      <c r="EL681">
        <v>0</v>
      </c>
      <c r="EM681">
        <v>30</v>
      </c>
      <c r="EN681" t="b">
        <v>0</v>
      </c>
    </row>
    <row r="682" spans="1:144" ht="15.75">
      <c r="A682"/>
      <c r="B682" t="s">
        <v>1568</v>
      </c>
      <c r="C682" t="s">
        <v>3826</v>
      </c>
      <c r="D682" t="s">
        <v>3693</v>
      </c>
      <c r="E682" t="s">
        <v>3694</v>
      </c>
      <c r="F682" t="s">
        <v>3694</v>
      </c>
      <c r="G682" t="s">
        <v>3695</v>
      </c>
      <c r="H682" t="s">
        <v>3639</v>
      </c>
      <c r="I682" t="s">
        <v>2798</v>
      </c>
      <c r="J682"/>
      <c r="K682" t="s">
        <v>902</v>
      </c>
      <c r="L682" t="s">
        <v>3190</v>
      </c>
      <c r="M682" t="s">
        <v>2007</v>
      </c>
      <c r="N682"/>
      <c r="O682" t="s">
        <v>3590</v>
      </c>
      <c r="P682" t="s">
        <v>1568</v>
      </c>
      <c r="Q682" t="s">
        <v>3591</v>
      </c>
      <c r="R682" t="s">
        <v>3592</v>
      </c>
      <c r="S682"/>
      <c r="T682"/>
      <c r="U682" t="s">
        <v>13494</v>
      </c>
      <c r="V682" t="s">
        <v>13419</v>
      </c>
      <c r="W682"/>
      <c r="X682"/>
      <c r="Y682"/>
      <c r="Z682"/>
      <c r="AA682"/>
      <c r="AB682"/>
      <c r="AC682"/>
      <c r="AD682"/>
      <c r="AE682"/>
      <c r="AF682"/>
      <c r="AG682"/>
      <c r="AH682"/>
      <c r="AI682"/>
      <c r="AJ682"/>
      <c r="AK682"/>
      <c r="AL682"/>
      <c r="AM682"/>
      <c r="AN682"/>
      <c r="AO682" s="108" t="s">
        <v>43</v>
      </c>
      <c r="AP682" t="s">
        <v>2851</v>
      </c>
      <c r="AQ682">
        <v>83</v>
      </c>
      <c r="AR682" t="e">
        <v>#N/A</v>
      </c>
      <c r="AS682" t="s">
        <v>3826</v>
      </c>
      <c r="AT682" t="e">
        <v>#N/A</v>
      </c>
      <c r="AU682" t="s">
        <v>3694</v>
      </c>
      <c r="AV682" t="s">
        <v>7571</v>
      </c>
      <c r="AW682" t="s">
        <v>7571</v>
      </c>
      <c r="AX682" t="s">
        <v>1740</v>
      </c>
      <c r="AY682" t="s">
        <v>7572</v>
      </c>
      <c r="AZ682" t="s">
        <v>3591</v>
      </c>
      <c r="BA682" t="s">
        <v>7573</v>
      </c>
      <c r="BB682" t="s">
        <v>2798</v>
      </c>
      <c r="BC682" t="s">
        <v>3190</v>
      </c>
      <c r="BD682" t="s">
        <v>8284</v>
      </c>
      <c r="BE682" t="s">
        <v>3858</v>
      </c>
      <c r="BF682">
        <v>444</v>
      </c>
      <c r="BG682">
        <v>670</v>
      </c>
      <c r="BH682">
        <v>0</v>
      </c>
      <c r="BI682" t="s">
        <v>1547</v>
      </c>
      <c r="BJ682">
        <v>0</v>
      </c>
      <c r="BK682">
        <v>0</v>
      </c>
      <c r="BL682">
        <v>444</v>
      </c>
      <c r="BM682" t="s">
        <v>7576</v>
      </c>
      <c r="BN682" t="s">
        <v>3859</v>
      </c>
      <c r="BO682" t="s">
        <v>8232</v>
      </c>
      <c r="BP682" t="e" cm="1">
        <v>#N/A</v>
      </c>
      <c r="BQ682" t="s">
        <v>1547</v>
      </c>
      <c r="BR682" t="s">
        <v>3590</v>
      </c>
      <c r="BS682">
        <v>152</v>
      </c>
      <c r="BT682" t="s">
        <v>8317</v>
      </c>
      <c r="BU682" t="s">
        <v>15719</v>
      </c>
      <c r="BV682" t="s">
        <v>3693</v>
      </c>
      <c r="BW682" t="s">
        <v>7571</v>
      </c>
      <c r="BX682" t="s">
        <v>7403</v>
      </c>
      <c r="BY682" t="s">
        <v>1744</v>
      </c>
      <c r="BZ682" t="s">
        <v>1547</v>
      </c>
      <c r="CA682" t="s">
        <v>1744</v>
      </c>
      <c r="CB682" t="s">
        <v>2007</v>
      </c>
      <c r="CC682"/>
      <c r="CD682" t="s">
        <v>998</v>
      </c>
      <c r="CE682" t="s">
        <v>2798</v>
      </c>
      <c r="CF682" t="s">
        <v>8286</v>
      </c>
      <c r="CG682" t="s">
        <v>8287</v>
      </c>
      <c r="CH682" t="s">
        <v>2798</v>
      </c>
      <c r="CI682" t="s">
        <v>1547</v>
      </c>
      <c r="CJ682" t="s">
        <v>3592</v>
      </c>
      <c r="CK682" t="s">
        <v>1568</v>
      </c>
      <c r="CL682"/>
      <c r="CM682"/>
      <c r="CN682" t="s">
        <v>13494</v>
      </c>
      <c r="CO682" t="s">
        <v>13419</v>
      </c>
      <c r="CP682" t="s">
        <v>13494</v>
      </c>
      <c r="CQ682" t="s">
        <v>13419</v>
      </c>
      <c r="CR682" t="s">
        <v>1547</v>
      </c>
      <c r="CS682">
        <v>8</v>
      </c>
      <c r="CT682" t="s">
        <v>3590</v>
      </c>
      <c r="CU682" t="s">
        <v>3590</v>
      </c>
      <c r="CV682" t="s">
        <v>3590</v>
      </c>
      <c r="CW682" t="s">
        <v>1547</v>
      </c>
      <c r="CX682" t="s">
        <v>1547</v>
      </c>
      <c r="CY682">
        <v>680</v>
      </c>
      <c r="CZ682" t="s">
        <v>8959</v>
      </c>
      <c r="DA682" t="s">
        <v>1547</v>
      </c>
      <c r="DB682" t="s">
        <v>1881</v>
      </c>
      <c r="DC682" t="s">
        <v>1882</v>
      </c>
      <c r="DD682" t="s">
        <v>3694</v>
      </c>
      <c r="DE682" t="s">
        <v>3591</v>
      </c>
      <c r="DF682" t="s">
        <v>3695</v>
      </c>
      <c r="DG682" t="s">
        <v>1547</v>
      </c>
      <c r="DH682" t="s">
        <v>1547</v>
      </c>
      <c r="DI682" t="s">
        <v>1892</v>
      </c>
      <c r="DJ682" t="e">
        <v>#N/A</v>
      </c>
      <c r="DK682"/>
      <c r="DL682" t="s">
        <v>1892</v>
      </c>
      <c r="DM682">
        <v>9</v>
      </c>
      <c r="DN682" t="s">
        <v>1883</v>
      </c>
      <c r="DO682" t="s">
        <v>1568</v>
      </c>
      <c r="DP682" t="b">
        <v>1</v>
      </c>
      <c r="DQ682" t="b">
        <v>0</v>
      </c>
      <c r="DR682" t="b">
        <v>0</v>
      </c>
      <c r="DS682" t="b">
        <v>0</v>
      </c>
      <c r="DT682" t="b">
        <v>0</v>
      </c>
      <c r="DU682" t="b">
        <v>0</v>
      </c>
      <c r="DV682" t="b">
        <v>0</v>
      </c>
      <c r="DW682">
        <v>0</v>
      </c>
      <c r="DX682" t="b">
        <v>0</v>
      </c>
      <c r="DY682" t="b">
        <v>0</v>
      </c>
      <c r="DZ682" t="b">
        <v>0</v>
      </c>
      <c r="EA682" t="b">
        <v>0</v>
      </c>
      <c r="EB682" t="b">
        <v>0</v>
      </c>
      <c r="EC682" t="b">
        <v>0</v>
      </c>
      <c r="ED682" t="b">
        <v>0</v>
      </c>
      <c r="EE682" t="b">
        <v>0</v>
      </c>
      <c r="EF682" t="b">
        <v>0</v>
      </c>
      <c r="EG682" t="b" cm="1">
        <v>0</v>
      </c>
      <c r="EH682" t="b">
        <v>0</v>
      </c>
      <c r="EI682" t="b">
        <v>0</v>
      </c>
      <c r="EJ682" t="b">
        <v>0</v>
      </c>
      <c r="EK682" t="s">
        <v>1547</v>
      </c>
      <c r="EL682">
        <v>0</v>
      </c>
      <c r="EM682">
        <v>44</v>
      </c>
      <c r="EN682" t="b">
        <v>0</v>
      </c>
    </row>
    <row r="683" spans="1:144" ht="15.75">
      <c r="A683"/>
      <c r="B683" t="s">
        <v>1568</v>
      </c>
      <c r="C683" t="s">
        <v>3826</v>
      </c>
      <c r="D683" t="s">
        <v>3718</v>
      </c>
      <c r="E683" t="s">
        <v>3719</v>
      </c>
      <c r="F683" t="s">
        <v>3719</v>
      </c>
      <c r="G683" t="s">
        <v>3720</v>
      </c>
      <c r="H683" t="s">
        <v>3639</v>
      </c>
      <c r="I683" t="s">
        <v>2798</v>
      </c>
      <c r="J683"/>
      <c r="K683" t="s">
        <v>902</v>
      </c>
      <c r="L683" t="s">
        <v>3190</v>
      </c>
      <c r="M683" t="s">
        <v>2007</v>
      </c>
      <c r="N683"/>
      <c r="O683" t="s">
        <v>3590</v>
      </c>
      <c r="P683" t="s">
        <v>1568</v>
      </c>
      <c r="Q683" t="s">
        <v>3591</v>
      </c>
      <c r="R683" t="s">
        <v>3592</v>
      </c>
      <c r="S683"/>
      <c r="T683"/>
      <c r="U683" t="s">
        <v>13494</v>
      </c>
      <c r="V683" t="s">
        <v>13427</v>
      </c>
      <c r="W683"/>
      <c r="X683"/>
      <c r="Y683"/>
      <c r="Z683"/>
      <c r="AA683"/>
      <c r="AB683"/>
      <c r="AC683"/>
      <c r="AD683"/>
      <c r="AE683"/>
      <c r="AF683"/>
      <c r="AG683"/>
      <c r="AH683"/>
      <c r="AI683"/>
      <c r="AJ683"/>
      <c r="AK683"/>
      <c r="AL683"/>
      <c r="AM683"/>
      <c r="AN683"/>
      <c r="AO683" s="108" t="s">
        <v>43</v>
      </c>
      <c r="AP683" t="s">
        <v>2851</v>
      </c>
      <c r="AQ683">
        <v>84</v>
      </c>
      <c r="AR683" t="e">
        <v>#N/A</v>
      </c>
      <c r="AS683" t="s">
        <v>3826</v>
      </c>
      <c r="AT683" t="e">
        <v>#N/A</v>
      </c>
      <c r="AU683" t="s">
        <v>3719</v>
      </c>
      <c r="AV683" t="s">
        <v>7670</v>
      </c>
      <c r="AW683" t="s">
        <v>7670</v>
      </c>
      <c r="AX683" t="s">
        <v>1740</v>
      </c>
      <c r="AY683" t="s">
        <v>7671</v>
      </c>
      <c r="AZ683" t="s">
        <v>3591</v>
      </c>
      <c r="BA683" t="s">
        <v>7672</v>
      </c>
      <c r="BB683" t="s">
        <v>2798</v>
      </c>
      <c r="BC683" t="s">
        <v>3190</v>
      </c>
      <c r="BD683" t="s">
        <v>8289</v>
      </c>
      <c r="BE683" t="s">
        <v>3858</v>
      </c>
      <c r="BF683">
        <v>465</v>
      </c>
      <c r="BG683">
        <v>670</v>
      </c>
      <c r="BH683">
        <v>0</v>
      </c>
      <c r="BI683" t="s">
        <v>1547</v>
      </c>
      <c r="BJ683">
        <v>0</v>
      </c>
      <c r="BK683">
        <v>0</v>
      </c>
      <c r="BL683">
        <v>465</v>
      </c>
      <c r="BM683" t="s">
        <v>7675</v>
      </c>
      <c r="BN683" t="s">
        <v>3859</v>
      </c>
      <c r="BO683" t="s">
        <v>8232</v>
      </c>
      <c r="BP683" t="e" cm="1">
        <v>#N/A</v>
      </c>
      <c r="BQ683" t="s">
        <v>1547</v>
      </c>
      <c r="BR683" t="s">
        <v>3590</v>
      </c>
      <c r="BS683">
        <v>153</v>
      </c>
      <c r="BT683" t="s">
        <v>8321</v>
      </c>
      <c r="BU683" t="s">
        <v>15720</v>
      </c>
      <c r="BV683" t="s">
        <v>3718</v>
      </c>
      <c r="BW683" t="s">
        <v>7670</v>
      </c>
      <c r="BX683" t="s">
        <v>7403</v>
      </c>
      <c r="BY683" t="s">
        <v>1744</v>
      </c>
      <c r="BZ683" t="s">
        <v>1547</v>
      </c>
      <c r="CA683" t="s">
        <v>1744</v>
      </c>
      <c r="CB683" t="s">
        <v>2007</v>
      </c>
      <c r="CC683"/>
      <c r="CD683" t="s">
        <v>998</v>
      </c>
      <c r="CE683" t="s">
        <v>2798</v>
      </c>
      <c r="CF683" t="s">
        <v>8291</v>
      </c>
      <c r="CG683" t="s">
        <v>8292</v>
      </c>
      <c r="CH683" t="s">
        <v>2798</v>
      </c>
      <c r="CI683" t="s">
        <v>1547</v>
      </c>
      <c r="CJ683" t="s">
        <v>3592</v>
      </c>
      <c r="CK683" t="s">
        <v>1568</v>
      </c>
      <c r="CL683"/>
      <c r="CM683"/>
      <c r="CN683" t="s">
        <v>13494</v>
      </c>
      <c r="CO683" t="s">
        <v>13427</v>
      </c>
      <c r="CP683" t="s">
        <v>13494</v>
      </c>
      <c r="CQ683" t="s">
        <v>13427</v>
      </c>
      <c r="CR683" t="s">
        <v>1547</v>
      </c>
      <c r="CS683">
        <v>8</v>
      </c>
      <c r="CT683" t="s">
        <v>3590</v>
      </c>
      <c r="CU683" t="s">
        <v>3590</v>
      </c>
      <c r="CV683" t="s">
        <v>3590</v>
      </c>
      <c r="CW683" t="s">
        <v>1547</v>
      </c>
      <c r="CX683" t="s">
        <v>1547</v>
      </c>
      <c r="CY683">
        <v>681</v>
      </c>
      <c r="CZ683" t="s">
        <v>8966</v>
      </c>
      <c r="DA683" t="s">
        <v>1547</v>
      </c>
      <c r="DB683" t="s">
        <v>1881</v>
      </c>
      <c r="DC683" t="s">
        <v>1882</v>
      </c>
      <c r="DD683" t="s">
        <v>3719</v>
      </c>
      <c r="DE683" t="s">
        <v>3591</v>
      </c>
      <c r="DF683" t="s">
        <v>3720</v>
      </c>
      <c r="DG683" t="s">
        <v>1547</v>
      </c>
      <c r="DH683" t="s">
        <v>1547</v>
      </c>
      <c r="DI683" t="s">
        <v>1892</v>
      </c>
      <c r="DJ683" t="e">
        <v>#N/A</v>
      </c>
      <c r="DK683"/>
      <c r="DL683" t="s">
        <v>1892</v>
      </c>
      <c r="DM683">
        <v>9</v>
      </c>
      <c r="DN683" t="s">
        <v>1883</v>
      </c>
      <c r="DO683" t="s">
        <v>1568</v>
      </c>
      <c r="DP683" t="b">
        <v>1</v>
      </c>
      <c r="DQ683" t="b">
        <v>0</v>
      </c>
      <c r="DR683" t="b">
        <v>0</v>
      </c>
      <c r="DS683" t="b">
        <v>0</v>
      </c>
      <c r="DT683" t="b">
        <v>0</v>
      </c>
      <c r="DU683" t="b">
        <v>0</v>
      </c>
      <c r="DV683" t="b">
        <v>0</v>
      </c>
      <c r="DW683">
        <v>0</v>
      </c>
      <c r="DX683" t="b">
        <v>0</v>
      </c>
      <c r="DY683" t="b">
        <v>0</v>
      </c>
      <c r="DZ683" t="b">
        <v>0</v>
      </c>
      <c r="EA683" t="b">
        <v>0</v>
      </c>
      <c r="EB683" t="b">
        <v>0</v>
      </c>
      <c r="EC683" t="b">
        <v>0</v>
      </c>
      <c r="ED683" t="b">
        <v>0</v>
      </c>
      <c r="EE683" t="b">
        <v>0</v>
      </c>
      <c r="EF683" t="b">
        <v>0</v>
      </c>
      <c r="EG683" t="b" cm="1">
        <v>0</v>
      </c>
      <c r="EH683" t="b">
        <v>0</v>
      </c>
      <c r="EI683" t="b">
        <v>0</v>
      </c>
      <c r="EJ683" t="b">
        <v>0</v>
      </c>
      <c r="EK683" t="s">
        <v>1547</v>
      </c>
      <c r="EL683">
        <v>0</v>
      </c>
      <c r="EM683">
        <v>49</v>
      </c>
      <c r="EN683" t="b">
        <v>1</v>
      </c>
    </row>
    <row r="684" spans="1:144" ht="15.75">
      <c r="A684"/>
      <c r="B684" t="s">
        <v>1568</v>
      </c>
      <c r="C684" t="s">
        <v>3826</v>
      </c>
      <c r="D684" t="s">
        <v>3645</v>
      </c>
      <c r="E684" t="s">
        <v>3646</v>
      </c>
      <c r="F684"/>
      <c r="G684" t="s">
        <v>3639</v>
      </c>
      <c r="H684" t="s">
        <v>3640</v>
      </c>
      <c r="I684" t="s">
        <v>2798</v>
      </c>
      <c r="J684"/>
      <c r="K684" t="s">
        <v>902</v>
      </c>
      <c r="L684" t="s">
        <v>3190</v>
      </c>
      <c r="M684" t="s">
        <v>1995</v>
      </c>
      <c r="N684"/>
      <c r="O684" t="s">
        <v>3590</v>
      </c>
      <c r="P684" t="s">
        <v>1568</v>
      </c>
      <c r="Q684" t="s">
        <v>3591</v>
      </c>
      <c r="R684" t="s">
        <v>3592</v>
      </c>
      <c r="S684"/>
      <c r="T684"/>
      <c r="U684" t="s">
        <v>13494</v>
      </c>
      <c r="V684" t="s">
        <v>13407</v>
      </c>
      <c r="W684"/>
      <c r="X684"/>
      <c r="Y684"/>
      <c r="Z684"/>
      <c r="AA684"/>
      <c r="AB684"/>
      <c r="AC684"/>
      <c r="AD684"/>
      <c r="AE684"/>
      <c r="AF684"/>
      <c r="AG684"/>
      <c r="AH684"/>
      <c r="AI684"/>
      <c r="AJ684"/>
      <c r="AK684"/>
      <c r="AL684"/>
      <c r="AM684"/>
      <c r="AN684"/>
      <c r="AO684" s="108" t="s">
        <v>43</v>
      </c>
      <c r="AP684" t="s">
        <v>2851</v>
      </c>
      <c r="AQ684">
        <v>85</v>
      </c>
      <c r="AR684" t="e">
        <v>#N/A</v>
      </c>
      <c r="AS684" t="s">
        <v>3826</v>
      </c>
      <c r="AT684" t="e">
        <v>#N/A</v>
      </c>
      <c r="AU684" t="s">
        <v>3646</v>
      </c>
      <c r="AV684" t="s">
        <v>7420</v>
      </c>
      <c r="AW684" t="s">
        <v>1744</v>
      </c>
      <c r="AX684" t="s">
        <v>1740</v>
      </c>
      <c r="AY684" t="s">
        <v>7403</v>
      </c>
      <c r="AZ684" t="s">
        <v>3591</v>
      </c>
      <c r="BA684" t="s">
        <v>7421</v>
      </c>
      <c r="BB684" t="s">
        <v>2798</v>
      </c>
      <c r="BC684" t="s">
        <v>3190</v>
      </c>
      <c r="BD684" t="s">
        <v>8294</v>
      </c>
      <c r="BE684" t="s">
        <v>3858</v>
      </c>
      <c r="BF684">
        <v>418</v>
      </c>
      <c r="BG684">
        <v>670</v>
      </c>
      <c r="BH684">
        <v>0</v>
      </c>
      <c r="BI684" t="s">
        <v>1547</v>
      </c>
      <c r="BJ684">
        <v>0</v>
      </c>
      <c r="BK684">
        <v>0</v>
      </c>
      <c r="BL684">
        <v>418</v>
      </c>
      <c r="BM684" t="s">
        <v>7424</v>
      </c>
      <c r="BN684" t="s">
        <v>3859</v>
      </c>
      <c r="BO684" t="s">
        <v>8232</v>
      </c>
      <c r="BP684" t="e" cm="1">
        <v>#N/A</v>
      </c>
      <c r="BQ684" t="s">
        <v>1547</v>
      </c>
      <c r="BR684" t="s">
        <v>3590</v>
      </c>
      <c r="BS684">
        <v>154</v>
      </c>
      <c r="BT684" t="s">
        <v>8325</v>
      </c>
      <c r="BU684" t="s">
        <v>15721</v>
      </c>
      <c r="BV684" t="s">
        <v>3645</v>
      </c>
      <c r="BW684" t="s">
        <v>7420</v>
      </c>
      <c r="BX684" t="s">
        <v>7406</v>
      </c>
      <c r="BY684" t="s">
        <v>1744</v>
      </c>
      <c r="BZ684" t="s">
        <v>1547</v>
      </c>
      <c r="CA684" t="s">
        <v>1744</v>
      </c>
      <c r="CB684" t="s">
        <v>1995</v>
      </c>
      <c r="CC684"/>
      <c r="CD684" t="s">
        <v>998</v>
      </c>
      <c r="CE684" t="s">
        <v>2798</v>
      </c>
      <c r="CF684" t="s">
        <v>8296</v>
      </c>
      <c r="CG684" t="s">
        <v>8297</v>
      </c>
      <c r="CH684" t="s">
        <v>2798</v>
      </c>
      <c r="CI684" t="s">
        <v>1547</v>
      </c>
      <c r="CJ684" t="s">
        <v>3592</v>
      </c>
      <c r="CK684" t="s">
        <v>1568</v>
      </c>
      <c r="CL684"/>
      <c r="CM684"/>
      <c r="CN684" t="s">
        <v>13494</v>
      </c>
      <c r="CO684" t="s">
        <v>13407</v>
      </c>
      <c r="CP684" t="s">
        <v>13494</v>
      </c>
      <c r="CQ684" t="s">
        <v>13407</v>
      </c>
      <c r="CR684" t="s">
        <v>1547</v>
      </c>
      <c r="CS684">
        <v>8</v>
      </c>
      <c r="CT684" t="s">
        <v>3590</v>
      </c>
      <c r="CU684" t="s">
        <v>3590</v>
      </c>
      <c r="CV684" t="s">
        <v>3590</v>
      </c>
      <c r="CW684" t="s">
        <v>1547</v>
      </c>
      <c r="CX684" t="s">
        <v>1547</v>
      </c>
      <c r="CY684">
        <v>682</v>
      </c>
      <c r="CZ684" t="s">
        <v>8975</v>
      </c>
      <c r="DA684" t="s">
        <v>1547</v>
      </c>
      <c r="DB684" t="s">
        <v>1881</v>
      </c>
      <c r="DC684" t="s">
        <v>1882</v>
      </c>
      <c r="DD684" t="s">
        <v>3646</v>
      </c>
      <c r="DE684" t="s">
        <v>3591</v>
      </c>
      <c r="DF684" t="s">
        <v>3639</v>
      </c>
      <c r="DG684" t="s">
        <v>1547</v>
      </c>
      <c r="DH684" t="s">
        <v>1547</v>
      </c>
      <c r="DI684" t="s">
        <v>1892</v>
      </c>
      <c r="DJ684" t="e">
        <v>#N/A</v>
      </c>
      <c r="DK684"/>
      <c r="DL684" t="s">
        <v>1892</v>
      </c>
      <c r="DM684">
        <v>9</v>
      </c>
      <c r="DN684" t="s">
        <v>1883</v>
      </c>
      <c r="DO684" t="s">
        <v>1568</v>
      </c>
      <c r="DP684" t="b">
        <v>1</v>
      </c>
      <c r="DQ684" t="b">
        <v>0</v>
      </c>
      <c r="DR684" t="b">
        <v>0</v>
      </c>
      <c r="DS684" t="b">
        <v>0</v>
      </c>
      <c r="DT684" t="b">
        <v>0</v>
      </c>
      <c r="DU684" t="b">
        <v>0</v>
      </c>
      <c r="DV684" t="b">
        <v>0</v>
      </c>
      <c r="DW684">
        <v>0</v>
      </c>
      <c r="DX684" t="b">
        <v>0</v>
      </c>
      <c r="DY684" t="b">
        <v>0</v>
      </c>
      <c r="DZ684" t="b">
        <v>0</v>
      </c>
      <c r="EA684" t="b">
        <v>0</v>
      </c>
      <c r="EB684" t="b">
        <v>0</v>
      </c>
      <c r="EC684" t="b">
        <v>0</v>
      </c>
      <c r="ED684" t="b">
        <v>0</v>
      </c>
      <c r="EE684" t="b">
        <v>0</v>
      </c>
      <c r="EF684" t="b">
        <v>0</v>
      </c>
      <c r="EG684" t="b" cm="1">
        <v>0</v>
      </c>
      <c r="EH684" t="b">
        <v>0</v>
      </c>
      <c r="EI684" t="b">
        <v>0</v>
      </c>
      <c r="EJ684" t="b">
        <v>0</v>
      </c>
      <c r="EK684" t="s">
        <v>1547</v>
      </c>
      <c r="EL684">
        <v>0</v>
      </c>
      <c r="EM684">
        <v>12</v>
      </c>
      <c r="EN684" t="b">
        <v>0</v>
      </c>
    </row>
    <row r="685" spans="1:144" ht="15.75">
      <c r="A685"/>
      <c r="B685" t="s">
        <v>1568</v>
      </c>
      <c r="C685" t="s">
        <v>3826</v>
      </c>
      <c r="D685" t="s">
        <v>3647</v>
      </c>
      <c r="E685" t="s">
        <v>3648</v>
      </c>
      <c r="F685"/>
      <c r="G685" t="s">
        <v>3649</v>
      </c>
      <c r="H685" t="s">
        <v>3650</v>
      </c>
      <c r="I685" t="s">
        <v>2798</v>
      </c>
      <c r="J685"/>
      <c r="K685" t="s">
        <v>902</v>
      </c>
      <c r="L685" t="s">
        <v>3190</v>
      </c>
      <c r="M685" t="s">
        <v>1995</v>
      </c>
      <c r="N685"/>
      <c r="O685" t="s">
        <v>3590</v>
      </c>
      <c r="P685" t="s">
        <v>1568</v>
      </c>
      <c r="Q685" t="s">
        <v>3591</v>
      </c>
      <c r="R685" t="s">
        <v>3592</v>
      </c>
      <c r="S685"/>
      <c r="T685"/>
      <c r="U685" t="s">
        <v>13494</v>
      </c>
      <c r="V685" t="s">
        <v>13408</v>
      </c>
      <c r="W685"/>
      <c r="X685"/>
      <c r="Y685"/>
      <c r="Z685"/>
      <c r="AA685"/>
      <c r="AB685"/>
      <c r="AC685"/>
      <c r="AD685"/>
      <c r="AE685"/>
      <c r="AF685"/>
      <c r="AG685"/>
      <c r="AH685"/>
      <c r="AI685"/>
      <c r="AJ685"/>
      <c r="AK685"/>
      <c r="AL685"/>
      <c r="AM685"/>
      <c r="AN685"/>
      <c r="AO685" s="108" t="s">
        <v>43</v>
      </c>
      <c r="AP685" t="s">
        <v>2851</v>
      </c>
      <c r="AQ685">
        <v>86</v>
      </c>
      <c r="AR685" t="e">
        <v>#N/A</v>
      </c>
      <c r="AS685" t="s">
        <v>3826</v>
      </c>
      <c r="AT685" t="e">
        <v>#N/A</v>
      </c>
      <c r="AU685" t="s">
        <v>3648</v>
      </c>
      <c r="AV685" t="s">
        <v>7427</v>
      </c>
      <c r="AW685" t="s">
        <v>1744</v>
      </c>
      <c r="AX685" t="s">
        <v>1740</v>
      </c>
      <c r="AY685" t="s">
        <v>7428</v>
      </c>
      <c r="AZ685" t="s">
        <v>3591</v>
      </c>
      <c r="BA685" t="s">
        <v>7429</v>
      </c>
      <c r="BB685" t="s">
        <v>2798</v>
      </c>
      <c r="BC685" t="s">
        <v>3190</v>
      </c>
      <c r="BD685" t="s">
        <v>8299</v>
      </c>
      <c r="BE685" t="s">
        <v>3858</v>
      </c>
      <c r="BF685">
        <v>419</v>
      </c>
      <c r="BG685">
        <v>670</v>
      </c>
      <c r="BH685">
        <v>0</v>
      </c>
      <c r="BI685" t="s">
        <v>1547</v>
      </c>
      <c r="BJ685">
        <v>0</v>
      </c>
      <c r="BK685">
        <v>0</v>
      </c>
      <c r="BL685">
        <v>419</v>
      </c>
      <c r="BM685" t="s">
        <v>7433</v>
      </c>
      <c r="BN685" t="s">
        <v>3859</v>
      </c>
      <c r="BO685" t="s">
        <v>8232</v>
      </c>
      <c r="BP685" t="e" cm="1">
        <v>#N/A</v>
      </c>
      <c r="BQ685" t="s">
        <v>1547</v>
      </c>
      <c r="BR685" t="s">
        <v>3590</v>
      </c>
      <c r="BS685">
        <v>155</v>
      </c>
      <c r="BT685" t="s">
        <v>8329</v>
      </c>
      <c r="BU685" t="s">
        <v>15722</v>
      </c>
      <c r="BV685" t="s">
        <v>3647</v>
      </c>
      <c r="BW685" t="s">
        <v>7427</v>
      </c>
      <c r="BX685" t="s">
        <v>7431</v>
      </c>
      <c r="BY685" t="s">
        <v>1744</v>
      </c>
      <c r="BZ685" t="s">
        <v>1547</v>
      </c>
      <c r="CA685" t="s">
        <v>1744</v>
      </c>
      <c r="CB685" t="s">
        <v>1995</v>
      </c>
      <c r="CC685"/>
      <c r="CD685" t="s">
        <v>998</v>
      </c>
      <c r="CE685" t="s">
        <v>2798</v>
      </c>
      <c r="CF685" t="s">
        <v>8301</v>
      </c>
      <c r="CG685" t="s">
        <v>8302</v>
      </c>
      <c r="CH685" t="s">
        <v>2798</v>
      </c>
      <c r="CI685" t="s">
        <v>1547</v>
      </c>
      <c r="CJ685" t="s">
        <v>3592</v>
      </c>
      <c r="CK685" t="s">
        <v>1568</v>
      </c>
      <c r="CL685"/>
      <c r="CM685"/>
      <c r="CN685" t="s">
        <v>13494</v>
      </c>
      <c r="CO685" t="s">
        <v>13408</v>
      </c>
      <c r="CP685" t="s">
        <v>13494</v>
      </c>
      <c r="CQ685" t="s">
        <v>13408</v>
      </c>
      <c r="CR685" t="s">
        <v>1547</v>
      </c>
      <c r="CS685">
        <v>8</v>
      </c>
      <c r="CT685" t="s">
        <v>3590</v>
      </c>
      <c r="CU685" t="s">
        <v>3590</v>
      </c>
      <c r="CV685" t="s">
        <v>3590</v>
      </c>
      <c r="CW685" t="s">
        <v>1547</v>
      </c>
      <c r="CX685" t="s">
        <v>1547</v>
      </c>
      <c r="CY685">
        <v>683</v>
      </c>
      <c r="CZ685" t="s">
        <v>8985</v>
      </c>
      <c r="DA685" t="s">
        <v>1547</v>
      </c>
      <c r="DB685" t="s">
        <v>1881</v>
      </c>
      <c r="DC685" t="s">
        <v>1882</v>
      </c>
      <c r="DD685" t="s">
        <v>3648</v>
      </c>
      <c r="DE685" t="s">
        <v>3591</v>
      </c>
      <c r="DF685" t="s">
        <v>3649</v>
      </c>
      <c r="DG685" t="s">
        <v>1547</v>
      </c>
      <c r="DH685" t="s">
        <v>1547</v>
      </c>
      <c r="DI685" t="s">
        <v>1892</v>
      </c>
      <c r="DJ685" t="e">
        <v>#N/A</v>
      </c>
      <c r="DK685"/>
      <c r="DL685" t="s">
        <v>1892</v>
      </c>
      <c r="DM685">
        <v>9</v>
      </c>
      <c r="DN685" t="s">
        <v>1883</v>
      </c>
      <c r="DO685" t="s">
        <v>1568</v>
      </c>
      <c r="DP685" t="b">
        <v>1</v>
      </c>
      <c r="DQ685" t="b">
        <v>0</v>
      </c>
      <c r="DR685" t="b">
        <v>0</v>
      </c>
      <c r="DS685" t="b">
        <v>0</v>
      </c>
      <c r="DT685" t="b">
        <v>0</v>
      </c>
      <c r="DU685" t="b">
        <v>0</v>
      </c>
      <c r="DV685" t="b">
        <v>0</v>
      </c>
      <c r="DW685">
        <v>0</v>
      </c>
      <c r="DX685" t="b">
        <v>0</v>
      </c>
      <c r="DY685" t="b">
        <v>0</v>
      </c>
      <c r="DZ685" t="b">
        <v>0</v>
      </c>
      <c r="EA685" t="b">
        <v>0</v>
      </c>
      <c r="EB685" t="b">
        <v>0</v>
      </c>
      <c r="EC685" t="b">
        <v>0</v>
      </c>
      <c r="ED685" t="b">
        <v>0</v>
      </c>
      <c r="EE685" t="b">
        <v>0</v>
      </c>
      <c r="EF685" t="b">
        <v>0</v>
      </c>
      <c r="EG685" t="b" cm="1">
        <v>0</v>
      </c>
      <c r="EH685" t="b">
        <v>0</v>
      </c>
      <c r="EI685" t="b">
        <v>0</v>
      </c>
      <c r="EJ685" t="b">
        <v>0</v>
      </c>
      <c r="EK685" t="s">
        <v>1547</v>
      </c>
      <c r="EL685">
        <v>0</v>
      </c>
      <c r="EM685">
        <v>19</v>
      </c>
      <c r="EN685" t="b">
        <v>0</v>
      </c>
    </row>
    <row r="686" spans="1:144" ht="15.75">
      <c r="A686"/>
      <c r="B686" t="s">
        <v>1568</v>
      </c>
      <c r="C686" t="s">
        <v>3826</v>
      </c>
      <c r="D686" t="s">
        <v>3862</v>
      </c>
      <c r="E686" t="s">
        <v>3863</v>
      </c>
      <c r="F686"/>
      <c r="G686" t="s">
        <v>3589</v>
      </c>
      <c r="H686" t="s">
        <v>3589</v>
      </c>
      <c r="I686" t="s">
        <v>1244</v>
      </c>
      <c r="J686"/>
      <c r="K686" t="s">
        <v>3589</v>
      </c>
      <c r="L686" t="s">
        <v>3190</v>
      </c>
      <c r="M686" t="s">
        <v>3589</v>
      </c>
      <c r="N686" t="s">
        <v>3589</v>
      </c>
      <c r="O686" t="s">
        <v>3590</v>
      </c>
      <c r="P686" t="s">
        <v>1568</v>
      </c>
      <c r="Q686" t="s">
        <v>3591</v>
      </c>
      <c r="R686" t="s">
        <v>3592</v>
      </c>
      <c r="S686"/>
      <c r="T686"/>
      <c r="U686" t="s">
        <v>13495</v>
      </c>
      <c r="V686"/>
      <c r="W686"/>
      <c r="X686"/>
      <c r="Y686"/>
      <c r="Z686"/>
      <c r="AA686"/>
      <c r="AB686"/>
      <c r="AC686"/>
      <c r="AD686"/>
      <c r="AE686"/>
      <c r="AF686"/>
      <c r="AG686"/>
      <c r="AH686"/>
      <c r="AI686"/>
      <c r="AJ686"/>
      <c r="AK686"/>
      <c r="AL686"/>
      <c r="AM686"/>
      <c r="AN686"/>
      <c r="AO686" s="108" t="s">
        <v>43</v>
      </c>
      <c r="AP686" t="s">
        <v>2851</v>
      </c>
      <c r="AQ686">
        <v>87</v>
      </c>
      <c r="AR686" t="e">
        <v>#N/A</v>
      </c>
      <c r="AS686" t="s">
        <v>3826</v>
      </c>
      <c r="AT686" t="e">
        <v>#N/A</v>
      </c>
      <c r="AU686" t="s">
        <v>3863</v>
      </c>
      <c r="AV686" t="s">
        <v>8304</v>
      </c>
      <c r="AW686" t="s">
        <v>1744</v>
      </c>
      <c r="AX686" t="s">
        <v>1740</v>
      </c>
      <c r="AY686" t="s">
        <v>7292</v>
      </c>
      <c r="AZ686" t="s">
        <v>3591</v>
      </c>
      <c r="BA686" t="s">
        <v>8305</v>
      </c>
      <c r="BB686" t="s">
        <v>1244</v>
      </c>
      <c r="BC686" t="s">
        <v>3190</v>
      </c>
      <c r="BD686" t="s">
        <v>8306</v>
      </c>
      <c r="BE686" t="s">
        <v>3862</v>
      </c>
      <c r="BF686">
        <v>686</v>
      </c>
      <c r="BG686">
        <v>0</v>
      </c>
      <c r="BH686" t="e">
        <v>#N/A</v>
      </c>
      <c r="BI686" t="s">
        <v>1547</v>
      </c>
      <c r="BJ686">
        <v>0</v>
      </c>
      <c r="BK686">
        <v>0</v>
      </c>
      <c r="BL686">
        <v>0</v>
      </c>
      <c r="BM686" t="s">
        <v>1547</v>
      </c>
      <c r="BN686" t="s">
        <v>1547</v>
      </c>
      <c r="BO686" t="s">
        <v>1547</v>
      </c>
      <c r="BP686" t="s" cm="1">
        <v>1547</v>
      </c>
      <c r="BQ686" t="s">
        <v>7292</v>
      </c>
      <c r="BR686" t="s">
        <v>3590</v>
      </c>
      <c r="BS686">
        <v>156</v>
      </c>
      <c r="BT686" t="s">
        <v>8333</v>
      </c>
      <c r="BU686" t="s">
        <v>15723</v>
      </c>
      <c r="BV686" t="s">
        <v>3862</v>
      </c>
      <c r="BW686" t="s">
        <v>8304</v>
      </c>
      <c r="BX686" t="s">
        <v>7292</v>
      </c>
      <c r="BY686" t="s">
        <v>7292</v>
      </c>
      <c r="BZ686" t="s">
        <v>1547</v>
      </c>
      <c r="CA686" t="s">
        <v>1744</v>
      </c>
      <c r="CB686" t="s">
        <v>1547</v>
      </c>
      <c r="CC686"/>
      <c r="CD686" t="s">
        <v>998</v>
      </c>
      <c r="CE686" t="s">
        <v>1244</v>
      </c>
      <c r="CF686" t="s">
        <v>3863</v>
      </c>
      <c r="CG686" t="s">
        <v>8304</v>
      </c>
      <c r="CH686" t="s">
        <v>1244</v>
      </c>
      <c r="CI686" t="s">
        <v>1547</v>
      </c>
      <c r="CJ686" t="s">
        <v>3592</v>
      </c>
      <c r="CK686" t="s">
        <v>1568</v>
      </c>
      <c r="CL686"/>
      <c r="CM686"/>
      <c r="CN686" t="s">
        <v>13495</v>
      </c>
      <c r="CO686" t="s">
        <v>1547</v>
      </c>
      <c r="CP686" t="s">
        <v>13495</v>
      </c>
      <c r="CQ686" t="s">
        <v>1547</v>
      </c>
      <c r="CR686" t="s">
        <v>1547</v>
      </c>
      <c r="CS686">
        <v>8</v>
      </c>
      <c r="CT686" t="s">
        <v>3590</v>
      </c>
      <c r="CU686" t="s">
        <v>3590</v>
      </c>
      <c r="CV686" t="s">
        <v>3590</v>
      </c>
      <c r="CW686" t="s">
        <v>1547</v>
      </c>
      <c r="CX686" t="s">
        <v>1547</v>
      </c>
      <c r="CY686">
        <v>684</v>
      </c>
      <c r="CZ686" t="s">
        <v>8994</v>
      </c>
      <c r="DA686" t="s">
        <v>1547</v>
      </c>
      <c r="DB686" t="s">
        <v>1881</v>
      </c>
      <c r="DC686" t="s">
        <v>1882</v>
      </c>
      <c r="DD686" t="s">
        <v>3863</v>
      </c>
      <c r="DE686" t="s">
        <v>3591</v>
      </c>
      <c r="DF686" t="s">
        <v>3589</v>
      </c>
      <c r="DG686" t="s">
        <v>1547</v>
      </c>
      <c r="DH686" t="s">
        <v>1547</v>
      </c>
      <c r="DI686" t="s">
        <v>1892</v>
      </c>
      <c r="DJ686" t="e">
        <v>#N/A</v>
      </c>
      <c r="DK686"/>
      <c r="DL686" t="s">
        <v>1892</v>
      </c>
      <c r="DM686">
        <v>9</v>
      </c>
      <c r="DN686" t="s">
        <v>1883</v>
      </c>
      <c r="DO686" t="s">
        <v>1568</v>
      </c>
      <c r="DP686" t="b">
        <v>1</v>
      </c>
      <c r="DQ686" t="b">
        <v>0</v>
      </c>
      <c r="DR686" t="b">
        <v>1</v>
      </c>
      <c r="DS686" t="b">
        <v>0</v>
      </c>
      <c r="DT686" t="b">
        <v>0</v>
      </c>
      <c r="DU686" t="b">
        <v>0</v>
      </c>
      <c r="DV686" t="b">
        <v>1</v>
      </c>
      <c r="DW686">
        <v>0</v>
      </c>
      <c r="DX686" t="b">
        <v>0</v>
      </c>
      <c r="DY686" t="b">
        <v>0</v>
      </c>
      <c r="DZ686" t="b">
        <v>0</v>
      </c>
      <c r="EA686" t="b">
        <v>0</v>
      </c>
      <c r="EB686" t="b">
        <v>0</v>
      </c>
      <c r="EC686" t="b">
        <v>0</v>
      </c>
      <c r="ED686" t="b">
        <v>0</v>
      </c>
      <c r="EE686" t="b">
        <v>0</v>
      </c>
      <c r="EF686" t="b">
        <v>0</v>
      </c>
      <c r="EG686" t="b" cm="1">
        <v>0</v>
      </c>
      <c r="EH686" t="b">
        <v>0</v>
      </c>
      <c r="EI686" t="b">
        <v>0</v>
      </c>
      <c r="EJ686" t="b">
        <v>0</v>
      </c>
      <c r="EK686" t="s">
        <v>1547</v>
      </c>
      <c r="EL686">
        <v>0</v>
      </c>
      <c r="EM686">
        <v>51</v>
      </c>
      <c r="EN686" t="b">
        <v>1</v>
      </c>
    </row>
    <row r="687" spans="1:144" ht="47.25">
      <c r="A687"/>
      <c r="B687" t="s">
        <v>1568</v>
      </c>
      <c r="C687" t="s">
        <v>3826</v>
      </c>
      <c r="D687" t="s">
        <v>3617</v>
      </c>
      <c r="E687" t="s">
        <v>3618</v>
      </c>
      <c r="F687" t="s">
        <v>3674</v>
      </c>
      <c r="G687" t="s">
        <v>3835</v>
      </c>
      <c r="H687" s="109" t="s">
        <v>3836</v>
      </c>
      <c r="I687" t="s">
        <v>2799</v>
      </c>
      <c r="J687"/>
      <c r="K687" t="s">
        <v>902</v>
      </c>
      <c r="L687" t="s">
        <v>3190</v>
      </c>
      <c r="M687" t="s">
        <v>1749</v>
      </c>
      <c r="N687"/>
      <c r="O687" t="s">
        <v>3590</v>
      </c>
      <c r="P687" t="s">
        <v>1568</v>
      </c>
      <c r="Q687" t="s">
        <v>3591</v>
      </c>
      <c r="R687" t="s">
        <v>3592</v>
      </c>
      <c r="S687"/>
      <c r="T687" t="s">
        <v>2265</v>
      </c>
      <c r="U687" t="s">
        <v>13495</v>
      </c>
      <c r="V687" t="s">
        <v>13402</v>
      </c>
      <c r="W687"/>
      <c r="X687"/>
      <c r="Y687"/>
      <c r="Z687"/>
      <c r="AA687"/>
      <c r="AB687"/>
      <c r="AC687"/>
      <c r="AD687"/>
      <c r="AE687"/>
      <c r="AF687"/>
      <c r="AG687"/>
      <c r="AH687"/>
      <c r="AI687"/>
      <c r="AJ687"/>
      <c r="AK687"/>
      <c r="AL687"/>
      <c r="AM687"/>
      <c r="AN687"/>
      <c r="AO687" s="108" t="s">
        <v>43</v>
      </c>
      <c r="AP687" t="s">
        <v>2851</v>
      </c>
      <c r="AQ687">
        <v>88</v>
      </c>
      <c r="AR687" t="e">
        <v>#N/A</v>
      </c>
      <c r="AS687" t="s">
        <v>3826</v>
      </c>
      <c r="AT687" t="e">
        <v>#N/A</v>
      </c>
      <c r="AU687" t="s">
        <v>3618</v>
      </c>
      <c r="AV687" t="s">
        <v>7357</v>
      </c>
      <c r="AW687" t="s">
        <v>7507</v>
      </c>
      <c r="AX687" t="s">
        <v>1740</v>
      </c>
      <c r="AY687" t="s">
        <v>7989</v>
      </c>
      <c r="AZ687" t="s">
        <v>3591</v>
      </c>
      <c r="BA687" t="s">
        <v>7359</v>
      </c>
      <c r="BB687" t="s">
        <v>2799</v>
      </c>
      <c r="BC687" t="s">
        <v>3190</v>
      </c>
      <c r="BD687" t="s">
        <v>7990</v>
      </c>
      <c r="BE687" t="s">
        <v>3862</v>
      </c>
      <c r="BF687">
        <v>411</v>
      </c>
      <c r="BG687">
        <v>686</v>
      </c>
      <c r="BH687">
        <v>0</v>
      </c>
      <c r="BI687" t="s">
        <v>1547</v>
      </c>
      <c r="BJ687">
        <v>0</v>
      </c>
      <c r="BK687">
        <v>0</v>
      </c>
      <c r="BL687">
        <v>411</v>
      </c>
      <c r="BM687" t="s">
        <v>7363</v>
      </c>
      <c r="BN687" t="s">
        <v>3863</v>
      </c>
      <c r="BO687" t="s">
        <v>8304</v>
      </c>
      <c r="BP687" t="e" cm="1">
        <v>#N/A</v>
      </c>
      <c r="BQ687" t="s">
        <v>1547</v>
      </c>
      <c r="BR687" t="s">
        <v>3590</v>
      </c>
      <c r="BS687">
        <v>157</v>
      </c>
      <c r="BT687" t="s">
        <v>8337</v>
      </c>
      <c r="BU687" t="s">
        <v>15724</v>
      </c>
      <c r="BV687" t="s">
        <v>3617</v>
      </c>
      <c r="BW687" t="s">
        <v>7357</v>
      </c>
      <c r="BX687" t="s">
        <v>7991</v>
      </c>
      <c r="BY687" t="s">
        <v>1744</v>
      </c>
      <c r="BZ687" t="s">
        <v>2265</v>
      </c>
      <c r="CA687" t="s">
        <v>1744</v>
      </c>
      <c r="CB687" t="s">
        <v>1749</v>
      </c>
      <c r="CC687"/>
      <c r="CD687" t="s">
        <v>998</v>
      </c>
      <c r="CE687" t="s">
        <v>2799</v>
      </c>
      <c r="CF687" t="s">
        <v>8310</v>
      </c>
      <c r="CG687" t="s">
        <v>8311</v>
      </c>
      <c r="CH687" t="s">
        <v>2799</v>
      </c>
      <c r="CI687" t="s">
        <v>1547</v>
      </c>
      <c r="CJ687" t="s">
        <v>3592</v>
      </c>
      <c r="CK687" t="s">
        <v>1568</v>
      </c>
      <c r="CL687"/>
      <c r="CM687"/>
      <c r="CN687" t="s">
        <v>13495</v>
      </c>
      <c r="CO687" t="s">
        <v>13402</v>
      </c>
      <c r="CP687" t="s">
        <v>13495</v>
      </c>
      <c r="CQ687" t="s">
        <v>13402</v>
      </c>
      <c r="CR687" t="s">
        <v>1547</v>
      </c>
      <c r="CS687">
        <v>8</v>
      </c>
      <c r="CT687" t="s">
        <v>3590</v>
      </c>
      <c r="CU687" t="s">
        <v>3590</v>
      </c>
      <c r="CV687" t="s">
        <v>3590</v>
      </c>
      <c r="CW687" t="s">
        <v>1547</v>
      </c>
      <c r="CX687" t="s">
        <v>1547</v>
      </c>
      <c r="CY687">
        <v>685</v>
      </c>
      <c r="CZ687" t="s">
        <v>9003</v>
      </c>
      <c r="DA687" t="s">
        <v>1547</v>
      </c>
      <c r="DB687" t="s">
        <v>1881</v>
      </c>
      <c r="DC687" t="s">
        <v>1882</v>
      </c>
      <c r="DD687" t="s">
        <v>3618</v>
      </c>
      <c r="DE687" t="s">
        <v>3591</v>
      </c>
      <c r="DF687" t="s">
        <v>3835</v>
      </c>
      <c r="DG687" t="s">
        <v>2265</v>
      </c>
      <c r="DH687" t="s">
        <v>2265</v>
      </c>
      <c r="DI687" t="s">
        <v>7306</v>
      </c>
      <c r="DJ687" t="e">
        <v>#N/A</v>
      </c>
      <c r="DK687"/>
      <c r="DL687" t="s">
        <v>7306</v>
      </c>
      <c r="DM687">
        <v>9</v>
      </c>
      <c r="DN687" t="s">
        <v>1883</v>
      </c>
      <c r="DO687" t="s">
        <v>1568</v>
      </c>
      <c r="DP687" t="b">
        <v>1</v>
      </c>
      <c r="DQ687" t="b">
        <v>0</v>
      </c>
      <c r="DR687" t="b">
        <v>0</v>
      </c>
      <c r="DS687" t="b">
        <v>0</v>
      </c>
      <c r="DT687" t="b">
        <v>0</v>
      </c>
      <c r="DU687" t="b">
        <v>0</v>
      </c>
      <c r="DV687" t="b">
        <v>0</v>
      </c>
      <c r="DW687">
        <v>0</v>
      </c>
      <c r="DX687" t="b">
        <v>0</v>
      </c>
      <c r="DY687" t="b">
        <v>0</v>
      </c>
      <c r="DZ687" t="b">
        <v>0</v>
      </c>
      <c r="EA687" t="b">
        <v>0</v>
      </c>
      <c r="EB687" t="b">
        <v>0</v>
      </c>
      <c r="EC687" t="b">
        <v>0</v>
      </c>
      <c r="ED687" t="b">
        <v>0</v>
      </c>
      <c r="EE687" t="b">
        <v>0</v>
      </c>
      <c r="EF687" t="b">
        <v>0</v>
      </c>
      <c r="EG687" t="b" cm="1">
        <v>0</v>
      </c>
      <c r="EH687" t="b">
        <v>0</v>
      </c>
      <c r="EI687" t="b">
        <v>0</v>
      </c>
      <c r="EJ687" t="b">
        <v>0</v>
      </c>
      <c r="EK687" t="s">
        <v>1547</v>
      </c>
      <c r="EL687">
        <v>0</v>
      </c>
      <c r="EM687">
        <v>15</v>
      </c>
      <c r="EN687" t="b">
        <v>0</v>
      </c>
    </row>
    <row r="688" spans="1:144" ht="31.5">
      <c r="A688"/>
      <c r="B688" t="s">
        <v>1568</v>
      </c>
      <c r="C688" t="s">
        <v>3826</v>
      </c>
      <c r="D688" t="s">
        <v>1254</v>
      </c>
      <c r="E688" t="s">
        <v>1253</v>
      </c>
      <c r="F688" t="s">
        <v>1278</v>
      </c>
      <c r="G688" t="s">
        <v>3601</v>
      </c>
      <c r="H688" s="109" t="s">
        <v>3602</v>
      </c>
      <c r="I688" t="s">
        <v>2799</v>
      </c>
      <c r="J688"/>
      <c r="K688" t="s">
        <v>902</v>
      </c>
      <c r="L688" t="s">
        <v>3190</v>
      </c>
      <c r="M688" t="s">
        <v>1754</v>
      </c>
      <c r="N688"/>
      <c r="O688" t="s">
        <v>3590</v>
      </c>
      <c r="P688" t="s">
        <v>1568</v>
      </c>
      <c r="Q688" t="s">
        <v>3591</v>
      </c>
      <c r="R688" t="s">
        <v>3592</v>
      </c>
      <c r="S688"/>
      <c r="T688" t="s">
        <v>2265</v>
      </c>
      <c r="U688" t="s">
        <v>13495</v>
      </c>
      <c r="V688" t="s">
        <v>4373</v>
      </c>
      <c r="W688"/>
      <c r="X688"/>
      <c r="Y688"/>
      <c r="Z688"/>
      <c r="AA688"/>
      <c r="AB688"/>
      <c r="AC688"/>
      <c r="AD688"/>
      <c r="AE688"/>
      <c r="AF688"/>
      <c r="AG688"/>
      <c r="AH688"/>
      <c r="AI688"/>
      <c r="AJ688"/>
      <c r="AK688"/>
      <c r="AL688"/>
      <c r="AM688"/>
      <c r="AN688"/>
      <c r="AO688" s="108" t="s">
        <v>43</v>
      </c>
      <c r="AP688" t="s">
        <v>2851</v>
      </c>
      <c r="AQ688">
        <v>89</v>
      </c>
      <c r="AR688" t="e">
        <v>#N/A</v>
      </c>
      <c r="AS688" t="s">
        <v>3826</v>
      </c>
      <c r="AT688" t="e">
        <v>#N/A</v>
      </c>
      <c r="AU688" t="s">
        <v>1253</v>
      </c>
      <c r="AV688" t="s">
        <v>1766</v>
      </c>
      <c r="AW688" t="s">
        <v>1787</v>
      </c>
      <c r="AX688" t="s">
        <v>1740</v>
      </c>
      <c r="AY688" t="s">
        <v>7315</v>
      </c>
      <c r="AZ688" t="s">
        <v>3591</v>
      </c>
      <c r="BA688" t="s">
        <v>1913</v>
      </c>
      <c r="BB688" t="s">
        <v>2799</v>
      </c>
      <c r="BC688" t="s">
        <v>3190</v>
      </c>
      <c r="BD688" t="s">
        <v>7254</v>
      </c>
      <c r="BE688" t="s">
        <v>3862</v>
      </c>
      <c r="BF688">
        <v>343</v>
      </c>
      <c r="BG688">
        <v>686</v>
      </c>
      <c r="BH688">
        <v>0</v>
      </c>
      <c r="BI688" t="s">
        <v>1547</v>
      </c>
      <c r="BJ688">
        <v>0</v>
      </c>
      <c r="BK688">
        <v>0</v>
      </c>
      <c r="BL688">
        <v>515</v>
      </c>
      <c r="BM688" t="s">
        <v>1770</v>
      </c>
      <c r="BN688" t="s">
        <v>3863</v>
      </c>
      <c r="BO688" t="s">
        <v>8304</v>
      </c>
      <c r="BP688" t="e" cm="1">
        <v>#N/A</v>
      </c>
      <c r="BQ688" t="s">
        <v>1547</v>
      </c>
      <c r="BR688" t="s">
        <v>3590</v>
      </c>
      <c r="BS688">
        <v>158</v>
      </c>
      <c r="BT688" t="s">
        <v>8341</v>
      </c>
      <c r="BU688" t="s">
        <v>15725</v>
      </c>
      <c r="BV688" t="s">
        <v>1254</v>
      </c>
      <c r="BW688" t="s">
        <v>1766</v>
      </c>
      <c r="BX688" t="s">
        <v>7316</v>
      </c>
      <c r="BY688" t="s">
        <v>1744</v>
      </c>
      <c r="BZ688" t="s">
        <v>2265</v>
      </c>
      <c r="CA688" t="s">
        <v>1744</v>
      </c>
      <c r="CB688" t="s">
        <v>1754</v>
      </c>
      <c r="CC688"/>
      <c r="CD688" t="s">
        <v>998</v>
      </c>
      <c r="CE688" t="s">
        <v>2799</v>
      </c>
      <c r="CF688" t="s">
        <v>8314</v>
      </c>
      <c r="CG688" t="s">
        <v>8315</v>
      </c>
      <c r="CH688" t="s">
        <v>2799</v>
      </c>
      <c r="CI688" t="s">
        <v>1547</v>
      </c>
      <c r="CJ688" t="s">
        <v>3592</v>
      </c>
      <c r="CK688" t="s">
        <v>1568</v>
      </c>
      <c r="CL688"/>
      <c r="CM688"/>
      <c r="CN688" t="s">
        <v>13495</v>
      </c>
      <c r="CO688" t="s">
        <v>4373</v>
      </c>
      <c r="CP688" t="s">
        <v>13495</v>
      </c>
      <c r="CQ688" t="s">
        <v>4373</v>
      </c>
      <c r="CR688" t="s">
        <v>1547</v>
      </c>
      <c r="CS688">
        <v>8</v>
      </c>
      <c r="CT688" t="s">
        <v>3590</v>
      </c>
      <c r="CU688" t="s">
        <v>3590</v>
      </c>
      <c r="CV688" t="s">
        <v>1547</v>
      </c>
      <c r="CW688" t="s">
        <v>1547</v>
      </c>
      <c r="CX688" t="s">
        <v>1547</v>
      </c>
      <c r="CY688">
        <v>686</v>
      </c>
      <c r="CZ688" t="s">
        <v>9013</v>
      </c>
      <c r="DA688" t="s">
        <v>1547</v>
      </c>
      <c r="DB688" t="s">
        <v>1881</v>
      </c>
      <c r="DC688" t="s">
        <v>1882</v>
      </c>
      <c r="DD688" t="s">
        <v>1253</v>
      </c>
      <c r="DE688" t="s">
        <v>3591</v>
      </c>
      <c r="DF688" t="s">
        <v>3601</v>
      </c>
      <c r="DG688" t="s">
        <v>2265</v>
      </c>
      <c r="DH688" t="s">
        <v>2265</v>
      </c>
      <c r="DI688" t="s">
        <v>7306</v>
      </c>
      <c r="DJ688" t="e">
        <v>#N/A</v>
      </c>
      <c r="DK688"/>
      <c r="DL688" t="s">
        <v>7306</v>
      </c>
      <c r="DM688">
        <v>9</v>
      </c>
      <c r="DN688" t="s">
        <v>1883</v>
      </c>
      <c r="DO688" t="s">
        <v>1568</v>
      </c>
      <c r="DP688" t="b">
        <v>1</v>
      </c>
      <c r="DQ688" t="b">
        <v>0</v>
      </c>
      <c r="DR688" t="b">
        <v>0</v>
      </c>
      <c r="DS688" t="b">
        <v>0</v>
      </c>
      <c r="DT688" t="b">
        <v>0</v>
      </c>
      <c r="DU688" t="b">
        <v>0</v>
      </c>
      <c r="DV688" t="b">
        <v>0</v>
      </c>
      <c r="DW688">
        <v>0</v>
      </c>
      <c r="DX688" t="b">
        <v>0</v>
      </c>
      <c r="DY688" t="b">
        <v>0</v>
      </c>
      <c r="DZ688" t="b">
        <v>0</v>
      </c>
      <c r="EA688" t="b">
        <v>0</v>
      </c>
      <c r="EB688" t="b">
        <v>0</v>
      </c>
      <c r="EC688" t="b">
        <v>1</v>
      </c>
      <c r="ED688" t="b">
        <v>0</v>
      </c>
      <c r="EE688" t="b">
        <v>0</v>
      </c>
      <c r="EF688" t="b">
        <v>0</v>
      </c>
      <c r="EG688" t="b" cm="1">
        <v>0</v>
      </c>
      <c r="EH688" t="b">
        <v>0</v>
      </c>
      <c r="EI688" t="b">
        <v>0</v>
      </c>
      <c r="EJ688" t="b">
        <v>1</v>
      </c>
      <c r="EK688" t="s">
        <v>5327</v>
      </c>
      <c r="EL688">
        <v>0</v>
      </c>
      <c r="EM688">
        <v>7</v>
      </c>
      <c r="EN688" t="b">
        <v>0</v>
      </c>
    </row>
    <row r="689" spans="1:144" ht="15.75">
      <c r="A689"/>
      <c r="B689" t="s">
        <v>1568</v>
      </c>
      <c r="C689" t="s">
        <v>3826</v>
      </c>
      <c r="D689" t="s">
        <v>1249</v>
      </c>
      <c r="E689" t="s">
        <v>1248</v>
      </c>
      <c r="F689" t="s">
        <v>1245</v>
      </c>
      <c r="G689" t="s">
        <v>3603</v>
      </c>
      <c r="H689" t="s">
        <v>3604</v>
      </c>
      <c r="I689" t="s">
        <v>2799</v>
      </c>
      <c r="J689"/>
      <c r="K689" t="s">
        <v>902</v>
      </c>
      <c r="L689" t="s">
        <v>3190</v>
      </c>
      <c r="M689" t="s">
        <v>1754</v>
      </c>
      <c r="N689"/>
      <c r="O689" t="s">
        <v>3590</v>
      </c>
      <c r="P689" t="s">
        <v>1568</v>
      </c>
      <c r="Q689" t="s">
        <v>3591</v>
      </c>
      <c r="R689" t="s">
        <v>3592</v>
      </c>
      <c r="S689"/>
      <c r="T689" t="s">
        <v>2265</v>
      </c>
      <c r="U689" t="s">
        <v>13495</v>
      </c>
      <c r="V689" t="s">
        <v>13126</v>
      </c>
      <c r="W689"/>
      <c r="X689"/>
      <c r="Y689"/>
      <c r="Z689"/>
      <c r="AA689"/>
      <c r="AB689"/>
      <c r="AC689"/>
      <c r="AD689"/>
      <c r="AE689"/>
      <c r="AF689"/>
      <c r="AG689"/>
      <c r="AH689"/>
      <c r="AI689"/>
      <c r="AJ689"/>
      <c r="AK689"/>
      <c r="AL689"/>
      <c r="AM689"/>
      <c r="AN689"/>
      <c r="AO689" s="108" t="s">
        <v>43</v>
      </c>
      <c r="AP689" t="s">
        <v>2851</v>
      </c>
      <c r="AQ689">
        <v>90</v>
      </c>
      <c r="AR689" t="e">
        <v>#N/A</v>
      </c>
      <c r="AS689" t="s">
        <v>3826</v>
      </c>
      <c r="AT689" t="e">
        <v>#N/A</v>
      </c>
      <c r="AU689" t="s">
        <v>1248</v>
      </c>
      <c r="AV689" t="s">
        <v>1751</v>
      </c>
      <c r="AW689" t="s">
        <v>1741</v>
      </c>
      <c r="AX689" t="s">
        <v>1740</v>
      </c>
      <c r="AY689" t="s">
        <v>7320</v>
      </c>
      <c r="AZ689" t="s">
        <v>3591</v>
      </c>
      <c r="BA689" t="s">
        <v>1896</v>
      </c>
      <c r="BB689" t="s">
        <v>2799</v>
      </c>
      <c r="BC689" t="s">
        <v>3190</v>
      </c>
      <c r="BD689" t="s">
        <v>5682</v>
      </c>
      <c r="BE689" t="s">
        <v>3862</v>
      </c>
      <c r="BF689">
        <v>4</v>
      </c>
      <c r="BG689">
        <v>686</v>
      </c>
      <c r="BH689">
        <v>0</v>
      </c>
      <c r="BI689" t="s">
        <v>1547</v>
      </c>
      <c r="BJ689">
        <v>0</v>
      </c>
      <c r="BK689">
        <v>0</v>
      </c>
      <c r="BL689">
        <v>4</v>
      </c>
      <c r="BM689" t="s">
        <v>1750</v>
      </c>
      <c r="BN689" t="s">
        <v>3863</v>
      </c>
      <c r="BO689" t="s">
        <v>8304</v>
      </c>
      <c r="BP689" t="e" cm="1">
        <v>#N/A</v>
      </c>
      <c r="BQ689" t="s">
        <v>1547</v>
      </c>
      <c r="BR689" t="s">
        <v>3590</v>
      </c>
      <c r="BS689">
        <v>159</v>
      </c>
      <c r="BT689" t="s">
        <v>8345</v>
      </c>
      <c r="BU689" t="s">
        <v>15726</v>
      </c>
      <c r="BV689" t="s">
        <v>1249</v>
      </c>
      <c r="BW689" t="s">
        <v>1751</v>
      </c>
      <c r="BX689" t="s">
        <v>7321</v>
      </c>
      <c r="BY689" t="s">
        <v>1744</v>
      </c>
      <c r="BZ689" t="s">
        <v>2265</v>
      </c>
      <c r="CA689" t="s">
        <v>1744</v>
      </c>
      <c r="CB689" t="s">
        <v>1754</v>
      </c>
      <c r="CC689"/>
      <c r="CD689" t="s">
        <v>998</v>
      </c>
      <c r="CE689" t="s">
        <v>2799</v>
      </c>
      <c r="CF689" t="s">
        <v>8318</v>
      </c>
      <c r="CG689" t="s">
        <v>8319</v>
      </c>
      <c r="CH689" t="s">
        <v>2799</v>
      </c>
      <c r="CI689" t="s">
        <v>1547</v>
      </c>
      <c r="CJ689" t="s">
        <v>3592</v>
      </c>
      <c r="CK689" t="s">
        <v>1568</v>
      </c>
      <c r="CL689"/>
      <c r="CM689"/>
      <c r="CN689" t="s">
        <v>13495</v>
      </c>
      <c r="CO689" t="s">
        <v>13126</v>
      </c>
      <c r="CP689" t="s">
        <v>13495</v>
      </c>
      <c r="CQ689" t="s">
        <v>13126</v>
      </c>
      <c r="CR689" t="s">
        <v>1547</v>
      </c>
      <c r="CS689">
        <v>8</v>
      </c>
      <c r="CT689" t="s">
        <v>3590</v>
      </c>
      <c r="CU689" t="s">
        <v>3590</v>
      </c>
      <c r="CV689" t="s">
        <v>1547</v>
      </c>
      <c r="CW689" t="s">
        <v>1547</v>
      </c>
      <c r="CX689" t="s">
        <v>1547</v>
      </c>
      <c r="CY689">
        <v>687</v>
      </c>
      <c r="CZ689" t="s">
        <v>9022</v>
      </c>
      <c r="DA689" t="s">
        <v>1547</v>
      </c>
      <c r="DB689" t="s">
        <v>1881</v>
      </c>
      <c r="DC689" t="s">
        <v>1882</v>
      </c>
      <c r="DD689" t="s">
        <v>1248</v>
      </c>
      <c r="DE689" t="s">
        <v>3591</v>
      </c>
      <c r="DF689" t="s">
        <v>3603</v>
      </c>
      <c r="DG689" t="s">
        <v>2265</v>
      </c>
      <c r="DH689" t="s">
        <v>2265</v>
      </c>
      <c r="DI689" t="s">
        <v>7306</v>
      </c>
      <c r="DJ689" t="e">
        <v>#N/A</v>
      </c>
      <c r="DK689"/>
      <c r="DL689" t="s">
        <v>7306</v>
      </c>
      <c r="DM689">
        <v>9</v>
      </c>
      <c r="DN689" t="s">
        <v>1883</v>
      </c>
      <c r="DO689" t="s">
        <v>1568</v>
      </c>
      <c r="DP689" t="b">
        <v>1</v>
      </c>
      <c r="DQ689" t="b">
        <v>0</v>
      </c>
      <c r="DR689" t="b">
        <v>0</v>
      </c>
      <c r="DS689" t="b">
        <v>0</v>
      </c>
      <c r="DT689" t="b">
        <v>0</v>
      </c>
      <c r="DU689" t="b">
        <v>0</v>
      </c>
      <c r="DV689" t="b">
        <v>0</v>
      </c>
      <c r="DW689">
        <v>0</v>
      </c>
      <c r="DX689" t="b">
        <v>0</v>
      </c>
      <c r="DY689" t="b">
        <v>0</v>
      </c>
      <c r="DZ689" t="b">
        <v>0</v>
      </c>
      <c r="EA689" t="b">
        <v>0</v>
      </c>
      <c r="EB689" t="b">
        <v>0</v>
      </c>
      <c r="EC689" t="b">
        <v>0</v>
      </c>
      <c r="ED689" t="b">
        <v>0</v>
      </c>
      <c r="EE689" t="b">
        <v>0</v>
      </c>
      <c r="EF689" t="b">
        <v>0</v>
      </c>
      <c r="EG689" t="b" cm="1">
        <v>0</v>
      </c>
      <c r="EH689" t="b">
        <v>0</v>
      </c>
      <c r="EI689" t="b">
        <v>0</v>
      </c>
      <c r="EJ689" t="b">
        <v>0</v>
      </c>
      <c r="EK689" t="s">
        <v>1547</v>
      </c>
      <c r="EL689">
        <v>0</v>
      </c>
      <c r="EM689">
        <v>7</v>
      </c>
      <c r="EN689" t="b">
        <v>0</v>
      </c>
    </row>
    <row r="690" spans="1:144" ht="15.75">
      <c r="A690"/>
      <c r="B690" t="s">
        <v>1568</v>
      </c>
      <c r="C690" t="s">
        <v>3826</v>
      </c>
      <c r="D690" t="s">
        <v>3605</v>
      </c>
      <c r="E690" t="s">
        <v>3606</v>
      </c>
      <c r="F690" t="s">
        <v>3607</v>
      </c>
      <c r="G690" t="s">
        <v>3854</v>
      </c>
      <c r="H690" t="s">
        <v>3609</v>
      </c>
      <c r="I690" t="s">
        <v>2799</v>
      </c>
      <c r="J690"/>
      <c r="K690" t="s">
        <v>902</v>
      </c>
      <c r="L690" t="s">
        <v>3190</v>
      </c>
      <c r="M690" t="s">
        <v>1754</v>
      </c>
      <c r="N690"/>
      <c r="O690" t="s">
        <v>3590</v>
      </c>
      <c r="P690" t="s">
        <v>1568</v>
      </c>
      <c r="Q690" t="s">
        <v>3591</v>
      </c>
      <c r="R690" t="s">
        <v>3592</v>
      </c>
      <c r="S690"/>
      <c r="T690" t="s">
        <v>2265</v>
      </c>
      <c r="U690" t="s">
        <v>13495</v>
      </c>
      <c r="V690" t="s">
        <v>13400</v>
      </c>
      <c r="W690"/>
      <c r="X690"/>
      <c r="Y690"/>
      <c r="Z690"/>
      <c r="AA690"/>
      <c r="AB690"/>
      <c r="AC690"/>
      <c r="AD690"/>
      <c r="AE690"/>
      <c r="AF690"/>
      <c r="AG690"/>
      <c r="AH690"/>
      <c r="AI690"/>
      <c r="AJ690"/>
      <c r="AK690"/>
      <c r="AL690"/>
      <c r="AM690"/>
      <c r="AN690"/>
      <c r="AO690" s="108" t="s">
        <v>43</v>
      </c>
      <c r="AP690" t="s">
        <v>2851</v>
      </c>
      <c r="AQ690">
        <v>91</v>
      </c>
      <c r="AR690" t="e">
        <v>#N/A</v>
      </c>
      <c r="AS690" t="s">
        <v>3826</v>
      </c>
      <c r="AT690" t="e">
        <v>#N/A</v>
      </c>
      <c r="AU690" t="s">
        <v>3606</v>
      </c>
      <c r="AV690" t="s">
        <v>7326</v>
      </c>
      <c r="AW690" t="s">
        <v>7327</v>
      </c>
      <c r="AX690" t="s">
        <v>1740</v>
      </c>
      <c r="AY690" t="s">
        <v>8126</v>
      </c>
      <c r="AZ690" t="s">
        <v>3591</v>
      </c>
      <c r="BA690" t="s">
        <v>7329</v>
      </c>
      <c r="BB690" t="s">
        <v>2799</v>
      </c>
      <c r="BC690" t="s">
        <v>3190</v>
      </c>
      <c r="BD690" t="s">
        <v>8081</v>
      </c>
      <c r="BE690" t="s">
        <v>3862</v>
      </c>
      <c r="BF690">
        <v>408</v>
      </c>
      <c r="BG690">
        <v>686</v>
      </c>
      <c r="BH690">
        <v>0</v>
      </c>
      <c r="BI690" t="s">
        <v>1547</v>
      </c>
      <c r="BJ690">
        <v>0</v>
      </c>
      <c r="BK690">
        <v>0</v>
      </c>
      <c r="BL690">
        <v>488</v>
      </c>
      <c r="BM690" t="s">
        <v>7331</v>
      </c>
      <c r="BN690" t="s">
        <v>3863</v>
      </c>
      <c r="BO690" t="s">
        <v>8304</v>
      </c>
      <c r="BP690" t="e" cm="1">
        <v>#N/A</v>
      </c>
      <c r="BQ690" t="s">
        <v>1547</v>
      </c>
      <c r="BR690" t="s">
        <v>3590</v>
      </c>
      <c r="BS690">
        <v>160</v>
      </c>
      <c r="BT690" t="s">
        <v>8349</v>
      </c>
      <c r="BU690" t="s">
        <v>15727</v>
      </c>
      <c r="BV690" t="s">
        <v>3605</v>
      </c>
      <c r="BW690" t="s">
        <v>7326</v>
      </c>
      <c r="BX690" t="s">
        <v>7332</v>
      </c>
      <c r="BY690" t="s">
        <v>1744</v>
      </c>
      <c r="BZ690" t="s">
        <v>2265</v>
      </c>
      <c r="CA690" t="s">
        <v>1744</v>
      </c>
      <c r="CB690" t="s">
        <v>1754</v>
      </c>
      <c r="CC690"/>
      <c r="CD690" t="s">
        <v>998</v>
      </c>
      <c r="CE690" t="s">
        <v>2799</v>
      </c>
      <c r="CF690" t="s">
        <v>8322</v>
      </c>
      <c r="CG690" t="s">
        <v>8323</v>
      </c>
      <c r="CH690" t="s">
        <v>2799</v>
      </c>
      <c r="CI690" t="s">
        <v>1547</v>
      </c>
      <c r="CJ690" t="s">
        <v>3592</v>
      </c>
      <c r="CK690" t="s">
        <v>1568</v>
      </c>
      <c r="CL690"/>
      <c r="CM690"/>
      <c r="CN690" t="s">
        <v>13495</v>
      </c>
      <c r="CO690" t="s">
        <v>13400</v>
      </c>
      <c r="CP690" t="s">
        <v>13495</v>
      </c>
      <c r="CQ690" t="s">
        <v>13400</v>
      </c>
      <c r="CR690" t="s">
        <v>1547</v>
      </c>
      <c r="CS690">
        <v>8</v>
      </c>
      <c r="CT690" t="s">
        <v>3590</v>
      </c>
      <c r="CU690" t="s">
        <v>3590</v>
      </c>
      <c r="CV690" t="s">
        <v>7335</v>
      </c>
      <c r="CW690" t="s">
        <v>1547</v>
      </c>
      <c r="CX690" t="s">
        <v>1547</v>
      </c>
      <c r="CY690">
        <v>688</v>
      </c>
      <c r="CZ690" t="s">
        <v>9031</v>
      </c>
      <c r="DA690" t="s">
        <v>1547</v>
      </c>
      <c r="DB690" t="s">
        <v>1881</v>
      </c>
      <c r="DC690" t="s">
        <v>1882</v>
      </c>
      <c r="DD690" t="s">
        <v>3606</v>
      </c>
      <c r="DE690" t="s">
        <v>3591</v>
      </c>
      <c r="DF690" t="s">
        <v>3854</v>
      </c>
      <c r="DG690" t="s">
        <v>2265</v>
      </c>
      <c r="DH690" t="s">
        <v>2265</v>
      </c>
      <c r="DI690" t="s">
        <v>7306</v>
      </c>
      <c r="DJ690" t="e">
        <v>#N/A</v>
      </c>
      <c r="DK690"/>
      <c r="DL690" t="s">
        <v>7306</v>
      </c>
      <c r="DM690">
        <v>9</v>
      </c>
      <c r="DN690" t="s">
        <v>1883</v>
      </c>
      <c r="DO690" t="s">
        <v>1568</v>
      </c>
      <c r="DP690" t="b">
        <v>1</v>
      </c>
      <c r="DQ690" t="b">
        <v>0</v>
      </c>
      <c r="DR690" t="b">
        <v>0</v>
      </c>
      <c r="DS690" t="b">
        <v>0</v>
      </c>
      <c r="DT690" t="b">
        <v>0</v>
      </c>
      <c r="DU690" t="b">
        <v>0</v>
      </c>
      <c r="DV690" t="b">
        <v>0</v>
      </c>
      <c r="DW690">
        <v>0</v>
      </c>
      <c r="DX690" t="b">
        <v>0</v>
      </c>
      <c r="DY690" t="b">
        <v>0</v>
      </c>
      <c r="DZ690" t="b">
        <v>0</v>
      </c>
      <c r="EA690" t="b">
        <v>0</v>
      </c>
      <c r="EB690" t="b">
        <v>1</v>
      </c>
      <c r="EC690" t="b">
        <v>1</v>
      </c>
      <c r="ED690" t="b">
        <v>1</v>
      </c>
      <c r="EE690" t="b">
        <v>0</v>
      </c>
      <c r="EF690" t="b">
        <v>0</v>
      </c>
      <c r="EG690" t="b" cm="1">
        <v>0</v>
      </c>
      <c r="EH690" t="b">
        <v>0</v>
      </c>
      <c r="EI690" t="b">
        <v>0</v>
      </c>
      <c r="EJ690" t="b">
        <v>1</v>
      </c>
      <c r="EK690" t="s">
        <v>14489</v>
      </c>
      <c r="EL690">
        <v>0</v>
      </c>
      <c r="EM690">
        <v>4</v>
      </c>
      <c r="EN690" t="b">
        <v>0</v>
      </c>
    </row>
    <row r="691" spans="1:144" ht="15.75">
      <c r="A691"/>
      <c r="B691" t="s">
        <v>1568</v>
      </c>
      <c r="C691" t="s">
        <v>3826</v>
      </c>
      <c r="D691" t="s">
        <v>3843</v>
      </c>
      <c r="E691" t="s">
        <v>3844</v>
      </c>
      <c r="F691" t="s">
        <v>1883</v>
      </c>
      <c r="G691" t="s">
        <v>3845</v>
      </c>
      <c r="H691" t="s">
        <v>3845</v>
      </c>
      <c r="I691" t="s">
        <v>2799</v>
      </c>
      <c r="J691" t="s">
        <v>3846</v>
      </c>
      <c r="K691" t="s">
        <v>3847</v>
      </c>
      <c r="L691" t="s">
        <v>3190</v>
      </c>
      <c r="M691" t="s">
        <v>1779</v>
      </c>
      <c r="N691"/>
      <c r="O691" t="s">
        <v>3590</v>
      </c>
      <c r="P691" t="s">
        <v>1568</v>
      </c>
      <c r="Q691" t="s">
        <v>3591</v>
      </c>
      <c r="R691" t="s">
        <v>3592</v>
      </c>
      <c r="S691"/>
      <c r="T691" t="s">
        <v>2265</v>
      </c>
      <c r="U691" t="s">
        <v>13495</v>
      </c>
      <c r="V691" t="s">
        <v>13491</v>
      </c>
      <c r="W691"/>
      <c r="X691"/>
      <c r="Y691"/>
      <c r="Z691"/>
      <c r="AA691"/>
      <c r="AB691"/>
      <c r="AC691"/>
      <c r="AD691"/>
      <c r="AE691"/>
      <c r="AF691"/>
      <c r="AG691"/>
      <c r="AH691"/>
      <c r="AI691"/>
      <c r="AJ691"/>
      <c r="AK691"/>
      <c r="AL691"/>
      <c r="AM691"/>
      <c r="AN691"/>
      <c r="AO691" s="108" t="s">
        <v>43</v>
      </c>
      <c r="AP691" t="s">
        <v>2851</v>
      </c>
      <c r="AQ691">
        <v>92</v>
      </c>
      <c r="AR691" t="e">
        <v>#N/A</v>
      </c>
      <c r="AS691" t="s">
        <v>3826</v>
      </c>
      <c r="AT691" t="e">
        <v>#N/A</v>
      </c>
      <c r="AU691" t="s">
        <v>3844</v>
      </c>
      <c r="AV691" t="s">
        <v>8067</v>
      </c>
      <c r="AW691" t="s">
        <v>8068</v>
      </c>
      <c r="AX691" t="s">
        <v>1740</v>
      </c>
      <c r="AY691" t="s">
        <v>8069</v>
      </c>
      <c r="AZ691" t="s">
        <v>3591</v>
      </c>
      <c r="BA691" t="s">
        <v>8070</v>
      </c>
      <c r="BB691" t="s">
        <v>2799</v>
      </c>
      <c r="BC691" t="s">
        <v>3190</v>
      </c>
      <c r="BD691" t="s">
        <v>8071</v>
      </c>
      <c r="BE691" t="s">
        <v>3862</v>
      </c>
      <c r="BF691">
        <v>627</v>
      </c>
      <c r="BG691">
        <v>686</v>
      </c>
      <c r="BH691" t="e">
        <v>#N/A</v>
      </c>
      <c r="BI691" t="s">
        <v>1547</v>
      </c>
      <c r="BJ691">
        <v>0</v>
      </c>
      <c r="BK691" t="e" cm="1">
        <v>#N/A</v>
      </c>
      <c r="BL691" t="e" cm="1">
        <v>#N/A</v>
      </c>
      <c r="BM691" t="s">
        <v>3846</v>
      </c>
      <c r="BN691" t="s">
        <v>3863</v>
      </c>
      <c r="BO691" t="s">
        <v>8304</v>
      </c>
      <c r="BP691" t="e" cm="1">
        <v>#N/A</v>
      </c>
      <c r="BQ691" t="s">
        <v>7640</v>
      </c>
      <c r="BR691" t="s">
        <v>3590</v>
      </c>
      <c r="BS691">
        <v>161</v>
      </c>
      <c r="BT691" t="s">
        <v>8353</v>
      </c>
      <c r="BU691" t="s">
        <v>15728</v>
      </c>
      <c r="BV691" t="s">
        <v>3843</v>
      </c>
      <c r="BW691" t="s">
        <v>8067</v>
      </c>
      <c r="BX691" t="s">
        <v>8069</v>
      </c>
      <c r="BY691" t="s">
        <v>1744</v>
      </c>
      <c r="BZ691" t="s">
        <v>2265</v>
      </c>
      <c r="CA691" t="s">
        <v>1744</v>
      </c>
      <c r="CB691" t="s">
        <v>1779</v>
      </c>
      <c r="CC691"/>
      <c r="CD691" t="s">
        <v>998</v>
      </c>
      <c r="CE691" t="s">
        <v>2799</v>
      </c>
      <c r="CF691" t="s">
        <v>8326</v>
      </c>
      <c r="CG691" t="s">
        <v>8327</v>
      </c>
      <c r="CH691" t="s">
        <v>2799</v>
      </c>
      <c r="CI691" t="s">
        <v>1547</v>
      </c>
      <c r="CJ691" t="s">
        <v>3592</v>
      </c>
      <c r="CK691" t="s">
        <v>1568</v>
      </c>
      <c r="CL691"/>
      <c r="CM691"/>
      <c r="CN691" t="s">
        <v>13495</v>
      </c>
      <c r="CO691" t="s">
        <v>13491</v>
      </c>
      <c r="CP691" t="s">
        <v>13495</v>
      </c>
      <c r="CQ691" t="s">
        <v>13491</v>
      </c>
      <c r="CR691" t="s">
        <v>1547</v>
      </c>
      <c r="CS691">
        <v>8</v>
      </c>
      <c r="CT691" t="s">
        <v>3590</v>
      </c>
      <c r="CU691" t="s">
        <v>3590</v>
      </c>
      <c r="CV691" t="e">
        <v>#N/A</v>
      </c>
      <c r="CW691" t="s">
        <v>1547</v>
      </c>
      <c r="CX691" t="s">
        <v>1547</v>
      </c>
      <c r="CY691">
        <v>689</v>
      </c>
      <c r="CZ691" t="s">
        <v>9041</v>
      </c>
      <c r="DA691" t="s">
        <v>1547</v>
      </c>
      <c r="DB691" t="s">
        <v>1881</v>
      </c>
      <c r="DC691" t="s">
        <v>1882</v>
      </c>
      <c r="DD691" t="s">
        <v>3844</v>
      </c>
      <c r="DE691" t="s">
        <v>3591</v>
      </c>
      <c r="DF691" t="s">
        <v>3845</v>
      </c>
      <c r="DG691" t="s">
        <v>2265</v>
      </c>
      <c r="DH691" t="s">
        <v>2265</v>
      </c>
      <c r="DI691" t="s">
        <v>7306</v>
      </c>
      <c r="DJ691" t="e">
        <v>#N/A</v>
      </c>
      <c r="DK691"/>
      <c r="DL691" t="s">
        <v>7306</v>
      </c>
      <c r="DM691">
        <v>9</v>
      </c>
      <c r="DN691" t="s">
        <v>1883</v>
      </c>
      <c r="DO691" t="s">
        <v>1568</v>
      </c>
      <c r="DP691" t="b">
        <v>1</v>
      </c>
      <c r="DQ691" t="b">
        <v>0</v>
      </c>
      <c r="DR691" t="b">
        <v>0</v>
      </c>
      <c r="DS691" t="b">
        <v>0</v>
      </c>
      <c r="DT691" t="b">
        <v>0</v>
      </c>
      <c r="DU691" t="b">
        <v>0</v>
      </c>
      <c r="DV691" t="b">
        <v>0</v>
      </c>
      <c r="DW691">
        <v>0</v>
      </c>
      <c r="DX691" t="b">
        <v>0</v>
      </c>
      <c r="DY691" t="b">
        <v>0</v>
      </c>
      <c r="DZ691" t="b">
        <v>0</v>
      </c>
      <c r="EA691" t="b">
        <v>0</v>
      </c>
      <c r="EB691" t="b">
        <v>0</v>
      </c>
      <c r="EC691" t="b">
        <v>1</v>
      </c>
      <c r="ED691" t="b">
        <v>0</v>
      </c>
      <c r="EE691" t="b">
        <v>0</v>
      </c>
      <c r="EF691" t="b">
        <v>0</v>
      </c>
      <c r="EG691" t="b" cm="1">
        <v>1</v>
      </c>
      <c r="EH691" t="b">
        <v>0</v>
      </c>
      <c r="EI691" t="b">
        <v>0</v>
      </c>
      <c r="EJ691" t="b">
        <v>1</v>
      </c>
      <c r="EK691" t="s">
        <v>5981</v>
      </c>
      <c r="EL691">
        <v>1</v>
      </c>
      <c r="EM691">
        <v>13</v>
      </c>
      <c r="EN691" t="b">
        <v>0</v>
      </c>
    </row>
    <row r="692" spans="1:144" ht="63">
      <c r="A692"/>
      <c r="B692" t="s">
        <v>1568</v>
      </c>
      <c r="C692" t="s">
        <v>3826</v>
      </c>
      <c r="D692" t="s">
        <v>3610</v>
      </c>
      <c r="E692" t="s">
        <v>3610</v>
      </c>
      <c r="F692" t="s">
        <v>1261</v>
      </c>
      <c r="G692" t="s">
        <v>3611</v>
      </c>
      <c r="H692" s="109" t="s">
        <v>3612</v>
      </c>
      <c r="I692" t="s">
        <v>2799</v>
      </c>
      <c r="J692"/>
      <c r="K692" t="s">
        <v>902</v>
      </c>
      <c r="L692" t="s">
        <v>3190</v>
      </c>
      <c r="M692" t="s">
        <v>1754</v>
      </c>
      <c r="N692"/>
      <c r="O692" t="s">
        <v>3590</v>
      </c>
      <c r="P692" t="s">
        <v>1568</v>
      </c>
      <c r="Q692" t="s">
        <v>3591</v>
      </c>
      <c r="R692" t="s">
        <v>3592</v>
      </c>
      <c r="S692"/>
      <c r="T692" t="s">
        <v>2265</v>
      </c>
      <c r="U692" t="s">
        <v>13495</v>
      </c>
      <c r="V692" t="s">
        <v>4370</v>
      </c>
      <c r="W692"/>
      <c r="X692"/>
      <c r="Y692"/>
      <c r="Z692"/>
      <c r="AA692"/>
      <c r="AB692"/>
      <c r="AC692"/>
      <c r="AD692"/>
      <c r="AE692"/>
      <c r="AF692"/>
      <c r="AG692"/>
      <c r="AH692"/>
      <c r="AI692"/>
      <c r="AJ692"/>
      <c r="AK692"/>
      <c r="AL692"/>
      <c r="AM692"/>
      <c r="AN692"/>
      <c r="AO692" s="108" t="s">
        <v>43</v>
      </c>
      <c r="AP692" t="s">
        <v>2851</v>
      </c>
      <c r="AQ692">
        <v>93</v>
      </c>
      <c r="AR692" t="e">
        <v>#N/A</v>
      </c>
      <c r="AS692" t="s">
        <v>3826</v>
      </c>
      <c r="AT692" t="e">
        <v>#N/A</v>
      </c>
      <c r="AU692" t="s">
        <v>3610</v>
      </c>
      <c r="AV692" t="s">
        <v>7338</v>
      </c>
      <c r="AW692" t="s">
        <v>1758</v>
      </c>
      <c r="AX692" t="s">
        <v>1740</v>
      </c>
      <c r="AY692" t="s">
        <v>7339</v>
      </c>
      <c r="AZ692" t="s">
        <v>3591</v>
      </c>
      <c r="BA692" t="s">
        <v>7340</v>
      </c>
      <c r="BB692" t="s">
        <v>2799</v>
      </c>
      <c r="BC692" t="s">
        <v>3190</v>
      </c>
      <c r="BD692" t="s">
        <v>8024</v>
      </c>
      <c r="BE692" t="s">
        <v>3862</v>
      </c>
      <c r="BF692">
        <v>409</v>
      </c>
      <c r="BG692">
        <v>686</v>
      </c>
      <c r="BH692">
        <v>0</v>
      </c>
      <c r="BI692" t="s">
        <v>1547</v>
      </c>
      <c r="BJ692">
        <v>0</v>
      </c>
      <c r="BK692">
        <v>0</v>
      </c>
      <c r="BL692">
        <v>1155</v>
      </c>
      <c r="BM692" t="s">
        <v>7342</v>
      </c>
      <c r="BN692" t="s">
        <v>3863</v>
      </c>
      <c r="BO692" t="s">
        <v>8304</v>
      </c>
      <c r="BP692" t="e" cm="1">
        <v>#N/A</v>
      </c>
      <c r="BQ692" t="s">
        <v>1547</v>
      </c>
      <c r="BR692" t="s">
        <v>3590</v>
      </c>
      <c r="BS692">
        <v>162</v>
      </c>
      <c r="BT692" t="s">
        <v>8357</v>
      </c>
      <c r="BU692" t="s">
        <v>15729</v>
      </c>
      <c r="BV692" t="s">
        <v>3610</v>
      </c>
      <c r="BW692" t="s">
        <v>7338</v>
      </c>
      <c r="BX692" t="s">
        <v>7343</v>
      </c>
      <c r="BY692" t="s">
        <v>1744</v>
      </c>
      <c r="BZ692" t="s">
        <v>2265</v>
      </c>
      <c r="CA692" t="s">
        <v>1744</v>
      </c>
      <c r="CB692" t="s">
        <v>1754</v>
      </c>
      <c r="CC692"/>
      <c r="CD692" t="s">
        <v>998</v>
      </c>
      <c r="CE692" t="s">
        <v>2799</v>
      </c>
      <c r="CF692" t="s">
        <v>8330</v>
      </c>
      <c r="CG692" t="s">
        <v>8331</v>
      </c>
      <c r="CH692" t="s">
        <v>2799</v>
      </c>
      <c r="CI692" t="s">
        <v>1547</v>
      </c>
      <c r="CJ692" t="s">
        <v>3592</v>
      </c>
      <c r="CK692" t="s">
        <v>1568</v>
      </c>
      <c r="CL692"/>
      <c r="CM692"/>
      <c r="CN692" t="s">
        <v>13495</v>
      </c>
      <c r="CO692" t="s">
        <v>4370</v>
      </c>
      <c r="CP692" t="s">
        <v>13495</v>
      </c>
      <c r="CQ692" t="s">
        <v>4370</v>
      </c>
      <c r="CR692" t="s">
        <v>1547</v>
      </c>
      <c r="CS692">
        <v>8</v>
      </c>
      <c r="CT692" t="s">
        <v>3590</v>
      </c>
      <c r="CU692" t="s">
        <v>3590</v>
      </c>
      <c r="CV692" t="s">
        <v>1547</v>
      </c>
      <c r="CW692" t="s">
        <v>1547</v>
      </c>
      <c r="CX692" t="s">
        <v>1547</v>
      </c>
      <c r="CY692">
        <v>690</v>
      </c>
      <c r="CZ692" t="s">
        <v>9050</v>
      </c>
      <c r="DA692" t="s">
        <v>1547</v>
      </c>
      <c r="DB692" t="s">
        <v>1881</v>
      </c>
      <c r="DC692" t="s">
        <v>1882</v>
      </c>
      <c r="DD692" t="s">
        <v>3610</v>
      </c>
      <c r="DE692" t="s">
        <v>3591</v>
      </c>
      <c r="DF692" t="s">
        <v>3611</v>
      </c>
      <c r="DG692" t="s">
        <v>2265</v>
      </c>
      <c r="DH692" t="s">
        <v>2265</v>
      </c>
      <c r="DI692" t="s">
        <v>7306</v>
      </c>
      <c r="DJ692" t="e">
        <v>#N/A</v>
      </c>
      <c r="DK692"/>
      <c r="DL692" t="s">
        <v>7306</v>
      </c>
      <c r="DM692">
        <v>9</v>
      </c>
      <c r="DN692" t="s">
        <v>1883</v>
      </c>
      <c r="DO692" t="s">
        <v>1568</v>
      </c>
      <c r="DP692" t="b">
        <v>1</v>
      </c>
      <c r="DQ692" t="b">
        <v>0</v>
      </c>
      <c r="DR692" t="b">
        <v>0</v>
      </c>
      <c r="DS692" t="b">
        <v>0</v>
      </c>
      <c r="DT692" t="b">
        <v>0</v>
      </c>
      <c r="DU692" t="b">
        <v>0</v>
      </c>
      <c r="DV692" t="b">
        <v>0</v>
      </c>
      <c r="DW692">
        <v>0</v>
      </c>
      <c r="DX692" t="b">
        <v>0</v>
      </c>
      <c r="DY692" t="b">
        <v>0</v>
      </c>
      <c r="DZ692" t="b">
        <v>0</v>
      </c>
      <c r="EA692" t="b">
        <v>0</v>
      </c>
      <c r="EB692" t="b">
        <v>0</v>
      </c>
      <c r="EC692" t="b">
        <v>0</v>
      </c>
      <c r="ED692" t="b">
        <v>0</v>
      </c>
      <c r="EE692" t="b">
        <v>0</v>
      </c>
      <c r="EF692" t="b">
        <v>0</v>
      </c>
      <c r="EG692" t="b" cm="1">
        <v>1</v>
      </c>
      <c r="EH692" t="b">
        <v>0</v>
      </c>
      <c r="EI692" t="b">
        <v>0</v>
      </c>
      <c r="EJ692" t="b">
        <v>1</v>
      </c>
      <c r="EK692" t="s">
        <v>5887</v>
      </c>
      <c r="EL692">
        <v>1</v>
      </c>
      <c r="EM692">
        <v>6</v>
      </c>
      <c r="EN692" t="b">
        <v>0</v>
      </c>
    </row>
    <row r="693" spans="1:144" ht="15.75">
      <c r="A693"/>
      <c r="B693" t="s">
        <v>1568</v>
      </c>
      <c r="C693" t="s">
        <v>3826</v>
      </c>
      <c r="D693" t="s">
        <v>3613</v>
      </c>
      <c r="E693" t="s">
        <v>3614</v>
      </c>
      <c r="F693" t="s">
        <v>3615</v>
      </c>
      <c r="G693" t="s">
        <v>3614</v>
      </c>
      <c r="H693" t="s">
        <v>3616</v>
      </c>
      <c r="I693" t="s">
        <v>2799</v>
      </c>
      <c r="J693"/>
      <c r="K693" t="s">
        <v>902</v>
      </c>
      <c r="L693" t="s">
        <v>3190</v>
      </c>
      <c r="M693" t="s">
        <v>1749</v>
      </c>
      <c r="N693"/>
      <c r="O693" t="s">
        <v>3590</v>
      </c>
      <c r="P693" t="s">
        <v>1568</v>
      </c>
      <c r="Q693" t="s">
        <v>3591</v>
      </c>
      <c r="R693" t="s">
        <v>3592</v>
      </c>
      <c r="S693"/>
      <c r="T693" t="s">
        <v>2265</v>
      </c>
      <c r="U693" t="s">
        <v>13495</v>
      </c>
      <c r="V693" t="s">
        <v>13401</v>
      </c>
      <c r="W693"/>
      <c r="X693"/>
      <c r="Y693"/>
      <c r="Z693"/>
      <c r="AA693"/>
      <c r="AB693"/>
      <c r="AC693"/>
      <c r="AD693"/>
      <c r="AE693"/>
      <c r="AF693"/>
      <c r="AG693"/>
      <c r="AH693"/>
      <c r="AI693"/>
      <c r="AJ693"/>
      <c r="AK693"/>
      <c r="AL693"/>
      <c r="AM693"/>
      <c r="AN693"/>
      <c r="AO693" s="108" t="s">
        <v>43</v>
      </c>
      <c r="AP693" t="s">
        <v>2851</v>
      </c>
      <c r="AQ693">
        <v>94</v>
      </c>
      <c r="AR693" t="e">
        <v>#N/A</v>
      </c>
      <c r="AS693" t="s">
        <v>3826</v>
      </c>
      <c r="AT693" t="e">
        <v>#N/A</v>
      </c>
      <c r="AU693" t="s">
        <v>3614</v>
      </c>
      <c r="AV693" t="s">
        <v>7348</v>
      </c>
      <c r="AW693" t="s">
        <v>7349</v>
      </c>
      <c r="AX693" t="s">
        <v>1740</v>
      </c>
      <c r="AY693" t="s">
        <v>7348</v>
      </c>
      <c r="AZ693" t="s">
        <v>3591</v>
      </c>
      <c r="BA693" t="s">
        <v>7350</v>
      </c>
      <c r="BB693" t="s">
        <v>2799</v>
      </c>
      <c r="BC693" t="s">
        <v>3190</v>
      </c>
      <c r="BD693" t="s">
        <v>8040</v>
      </c>
      <c r="BE693" t="s">
        <v>3862</v>
      </c>
      <c r="BF693">
        <v>410</v>
      </c>
      <c r="BG693">
        <v>686</v>
      </c>
      <c r="BH693">
        <v>0</v>
      </c>
      <c r="BI693" t="s">
        <v>1547</v>
      </c>
      <c r="BJ693">
        <v>0</v>
      </c>
      <c r="BK693">
        <v>0</v>
      </c>
      <c r="BL693">
        <v>410</v>
      </c>
      <c r="BM693" t="s">
        <v>7354</v>
      </c>
      <c r="BN693" t="s">
        <v>3863</v>
      </c>
      <c r="BO693" t="s">
        <v>8304</v>
      </c>
      <c r="BP693" t="e" cm="1">
        <v>#N/A</v>
      </c>
      <c r="BQ693" t="s">
        <v>1547</v>
      </c>
      <c r="BR693" t="s">
        <v>3590</v>
      </c>
      <c r="BS693">
        <v>163</v>
      </c>
      <c r="BT693" t="s">
        <v>8365</v>
      </c>
      <c r="BU693" t="s">
        <v>15730</v>
      </c>
      <c r="BV693" t="s">
        <v>3613</v>
      </c>
      <c r="BW693" t="s">
        <v>7348</v>
      </c>
      <c r="BX693" t="s">
        <v>7352</v>
      </c>
      <c r="BY693" t="s">
        <v>1744</v>
      </c>
      <c r="BZ693" t="s">
        <v>2265</v>
      </c>
      <c r="CA693" t="s">
        <v>1744</v>
      </c>
      <c r="CB693" t="s">
        <v>1749</v>
      </c>
      <c r="CC693"/>
      <c r="CD693" t="s">
        <v>998</v>
      </c>
      <c r="CE693" t="s">
        <v>2799</v>
      </c>
      <c r="CF693" t="s">
        <v>8334</v>
      </c>
      <c r="CG693" t="s">
        <v>8335</v>
      </c>
      <c r="CH693" t="s">
        <v>2799</v>
      </c>
      <c r="CI693" t="s">
        <v>1547</v>
      </c>
      <c r="CJ693" t="s">
        <v>3592</v>
      </c>
      <c r="CK693" t="s">
        <v>1568</v>
      </c>
      <c r="CL693"/>
      <c r="CM693"/>
      <c r="CN693" t="s">
        <v>13495</v>
      </c>
      <c r="CO693" t="s">
        <v>13401</v>
      </c>
      <c r="CP693" t="s">
        <v>13495</v>
      </c>
      <c r="CQ693" t="s">
        <v>13401</v>
      </c>
      <c r="CR693" t="s">
        <v>1547</v>
      </c>
      <c r="CS693">
        <v>8</v>
      </c>
      <c r="CT693" t="s">
        <v>3590</v>
      </c>
      <c r="CU693" t="s">
        <v>3590</v>
      </c>
      <c r="CV693" t="s">
        <v>3590</v>
      </c>
      <c r="CW693" t="s">
        <v>1547</v>
      </c>
      <c r="CX693" t="s">
        <v>1547</v>
      </c>
      <c r="CY693">
        <v>691</v>
      </c>
      <c r="CZ693" t="s">
        <v>9061</v>
      </c>
      <c r="DA693" t="s">
        <v>1547</v>
      </c>
      <c r="DB693" t="s">
        <v>1881</v>
      </c>
      <c r="DC693" t="s">
        <v>1882</v>
      </c>
      <c r="DD693" t="s">
        <v>3614</v>
      </c>
      <c r="DE693" t="s">
        <v>3591</v>
      </c>
      <c r="DF693" t="s">
        <v>3614</v>
      </c>
      <c r="DG693" t="s">
        <v>2265</v>
      </c>
      <c r="DH693" t="s">
        <v>2265</v>
      </c>
      <c r="DI693" t="s">
        <v>7306</v>
      </c>
      <c r="DJ693" t="e">
        <v>#N/A</v>
      </c>
      <c r="DK693"/>
      <c r="DL693" t="s">
        <v>7306</v>
      </c>
      <c r="DM693">
        <v>9</v>
      </c>
      <c r="DN693" t="s">
        <v>1883</v>
      </c>
      <c r="DO693" t="s">
        <v>1568</v>
      </c>
      <c r="DP693" t="b">
        <v>1</v>
      </c>
      <c r="DQ693" t="b">
        <v>0</v>
      </c>
      <c r="DR693" t="b">
        <v>0</v>
      </c>
      <c r="DS693" t="b">
        <v>0</v>
      </c>
      <c r="DT693" t="b">
        <v>0</v>
      </c>
      <c r="DU693" t="b">
        <v>0</v>
      </c>
      <c r="DV693" t="b">
        <v>0</v>
      </c>
      <c r="DW693">
        <v>0</v>
      </c>
      <c r="DX693" t="b">
        <v>0</v>
      </c>
      <c r="DY693" t="b">
        <v>0</v>
      </c>
      <c r="DZ693" t="b">
        <v>0</v>
      </c>
      <c r="EA693" t="b">
        <v>0</v>
      </c>
      <c r="EB693" t="b">
        <v>0</v>
      </c>
      <c r="EC693" t="b">
        <v>0</v>
      </c>
      <c r="ED693" t="b">
        <v>0</v>
      </c>
      <c r="EE693" t="b">
        <v>0</v>
      </c>
      <c r="EF693" t="b">
        <v>0</v>
      </c>
      <c r="EG693" t="b" cm="1">
        <v>0</v>
      </c>
      <c r="EH693" t="b">
        <v>0</v>
      </c>
      <c r="EI693" t="b">
        <v>0</v>
      </c>
      <c r="EJ693" t="b">
        <v>0</v>
      </c>
      <c r="EK693" t="s">
        <v>1547</v>
      </c>
      <c r="EL693">
        <v>0</v>
      </c>
      <c r="EM693">
        <v>24</v>
      </c>
      <c r="EN693" t="b">
        <v>0</v>
      </c>
    </row>
    <row r="694" spans="1:144" ht="15.75">
      <c r="A694"/>
      <c r="B694" t="s">
        <v>1568</v>
      </c>
      <c r="C694" t="s">
        <v>3826</v>
      </c>
      <c r="D694" t="s">
        <v>3621</v>
      </c>
      <c r="E694" t="s">
        <v>3622</v>
      </c>
      <c r="F694" t="s">
        <v>3622</v>
      </c>
      <c r="G694" t="s">
        <v>3622</v>
      </c>
      <c r="H694" t="s">
        <v>3861</v>
      </c>
      <c r="I694" t="s">
        <v>2798</v>
      </c>
      <c r="J694"/>
      <c r="K694" t="s">
        <v>902</v>
      </c>
      <c r="L694" t="s">
        <v>3190</v>
      </c>
      <c r="M694" t="s">
        <v>1995</v>
      </c>
      <c r="N694"/>
      <c r="O694" t="s">
        <v>3590</v>
      </c>
      <c r="P694" t="s">
        <v>1568</v>
      </c>
      <c r="Q694" t="s">
        <v>3591</v>
      </c>
      <c r="R694" t="s">
        <v>3592</v>
      </c>
      <c r="S694"/>
      <c r="T694" t="s">
        <v>2265</v>
      </c>
      <c r="U694" t="s">
        <v>13495</v>
      </c>
      <c r="V694" t="s">
        <v>13349</v>
      </c>
      <c r="W694"/>
      <c r="X694"/>
      <c r="Y694"/>
      <c r="Z694"/>
      <c r="AA694"/>
      <c r="AB694"/>
      <c r="AC694"/>
      <c r="AD694"/>
      <c r="AE694"/>
      <c r="AF694"/>
      <c r="AG694"/>
      <c r="AH694"/>
      <c r="AI694"/>
      <c r="AJ694"/>
      <c r="AK694"/>
      <c r="AL694"/>
      <c r="AM694"/>
      <c r="AN694"/>
      <c r="AO694" s="108" t="s">
        <v>43</v>
      </c>
      <c r="AP694" t="s">
        <v>2851</v>
      </c>
      <c r="AQ694">
        <v>95</v>
      </c>
      <c r="AR694" t="e">
        <v>#N/A</v>
      </c>
      <c r="AS694" t="s">
        <v>3826</v>
      </c>
      <c r="AT694" t="e">
        <v>#N/A</v>
      </c>
      <c r="AU694" t="s">
        <v>3622</v>
      </c>
      <c r="AV694" t="s">
        <v>7366</v>
      </c>
      <c r="AW694" t="s">
        <v>7366</v>
      </c>
      <c r="AX694" t="s">
        <v>1740</v>
      </c>
      <c r="AY694" t="s">
        <v>7366</v>
      </c>
      <c r="AZ694" t="s">
        <v>3591</v>
      </c>
      <c r="BA694" t="s">
        <v>7367</v>
      </c>
      <c r="BB694" t="s">
        <v>2798</v>
      </c>
      <c r="BC694" t="s">
        <v>3190</v>
      </c>
      <c r="BD694" t="s">
        <v>8044</v>
      </c>
      <c r="BE694" t="s">
        <v>3862</v>
      </c>
      <c r="BF694">
        <v>368</v>
      </c>
      <c r="BG694">
        <v>686</v>
      </c>
      <c r="BH694">
        <v>0</v>
      </c>
      <c r="BI694" t="s">
        <v>1547</v>
      </c>
      <c r="BJ694">
        <v>0</v>
      </c>
      <c r="BK694">
        <v>0</v>
      </c>
      <c r="BL694">
        <v>412</v>
      </c>
      <c r="BM694" t="s">
        <v>7371</v>
      </c>
      <c r="BN694" t="s">
        <v>3863</v>
      </c>
      <c r="BO694" t="s">
        <v>8304</v>
      </c>
      <c r="BP694" t="e" cm="1">
        <v>#N/A</v>
      </c>
      <c r="BQ694" t="s">
        <v>1547</v>
      </c>
      <c r="BR694" t="s">
        <v>3590</v>
      </c>
      <c r="BS694">
        <v>164</v>
      </c>
      <c r="BT694" t="s">
        <v>8367</v>
      </c>
      <c r="BU694" t="s">
        <v>15731</v>
      </c>
      <c r="BV694" t="s">
        <v>3621</v>
      </c>
      <c r="BW694" t="s">
        <v>7366</v>
      </c>
      <c r="BX694" t="s">
        <v>8271</v>
      </c>
      <c r="BY694" t="s">
        <v>1744</v>
      </c>
      <c r="BZ694" t="s">
        <v>2265</v>
      </c>
      <c r="CA694" t="s">
        <v>1744</v>
      </c>
      <c r="CB694" t="s">
        <v>1995</v>
      </c>
      <c r="CC694"/>
      <c r="CD694" t="s">
        <v>998</v>
      </c>
      <c r="CE694" t="s">
        <v>2798</v>
      </c>
      <c r="CF694" t="s">
        <v>8338</v>
      </c>
      <c r="CG694" t="s">
        <v>8339</v>
      </c>
      <c r="CH694" t="s">
        <v>2798</v>
      </c>
      <c r="CI694" t="s">
        <v>1547</v>
      </c>
      <c r="CJ694" t="s">
        <v>3592</v>
      </c>
      <c r="CK694" t="s">
        <v>1568</v>
      </c>
      <c r="CL694"/>
      <c r="CM694"/>
      <c r="CN694" t="s">
        <v>13495</v>
      </c>
      <c r="CO694" t="s">
        <v>13349</v>
      </c>
      <c r="CP694" t="s">
        <v>13495</v>
      </c>
      <c r="CQ694" t="s">
        <v>13349</v>
      </c>
      <c r="CR694" t="s">
        <v>1547</v>
      </c>
      <c r="CS694">
        <v>8</v>
      </c>
      <c r="CT694" t="s">
        <v>3590</v>
      </c>
      <c r="CU694" t="s">
        <v>3590</v>
      </c>
      <c r="CV694" t="s">
        <v>3590</v>
      </c>
      <c r="CW694" t="s">
        <v>1547</v>
      </c>
      <c r="CX694" t="s">
        <v>1547</v>
      </c>
      <c r="CY694">
        <v>692</v>
      </c>
      <c r="CZ694" t="s">
        <v>9070</v>
      </c>
      <c r="DA694" t="s">
        <v>1547</v>
      </c>
      <c r="DB694" t="s">
        <v>1881</v>
      </c>
      <c r="DC694" t="s">
        <v>1882</v>
      </c>
      <c r="DD694" t="s">
        <v>3622</v>
      </c>
      <c r="DE694" t="s">
        <v>3591</v>
      </c>
      <c r="DF694" t="s">
        <v>3622</v>
      </c>
      <c r="DG694" t="s">
        <v>2265</v>
      </c>
      <c r="DH694" t="s">
        <v>2265</v>
      </c>
      <c r="DI694" t="s">
        <v>7306</v>
      </c>
      <c r="DJ694" t="e">
        <v>#N/A</v>
      </c>
      <c r="DK694"/>
      <c r="DL694" t="s">
        <v>7306</v>
      </c>
      <c r="DM694">
        <v>9</v>
      </c>
      <c r="DN694" t="s">
        <v>1883</v>
      </c>
      <c r="DO694" t="s">
        <v>1568</v>
      </c>
      <c r="DP694" t="b">
        <v>1</v>
      </c>
      <c r="DQ694" t="b">
        <v>0</v>
      </c>
      <c r="DR694" t="b">
        <v>0</v>
      </c>
      <c r="DS694" t="b">
        <v>0</v>
      </c>
      <c r="DT694" t="b">
        <v>0</v>
      </c>
      <c r="DU694" t="b">
        <v>0</v>
      </c>
      <c r="DV694" t="b">
        <v>0</v>
      </c>
      <c r="DW694">
        <v>0</v>
      </c>
      <c r="DX694" t="b">
        <v>0</v>
      </c>
      <c r="DY694" t="b">
        <v>0</v>
      </c>
      <c r="DZ694" t="b">
        <v>0</v>
      </c>
      <c r="EA694" t="b">
        <v>0</v>
      </c>
      <c r="EB694" t="b">
        <v>0</v>
      </c>
      <c r="EC694" t="b">
        <v>0</v>
      </c>
      <c r="ED694" t="b">
        <v>0</v>
      </c>
      <c r="EE694" t="b">
        <v>0</v>
      </c>
      <c r="EF694" t="b">
        <v>0</v>
      </c>
      <c r="EG694" t="b" cm="1">
        <v>0</v>
      </c>
      <c r="EH694" t="b">
        <v>0</v>
      </c>
      <c r="EI694" t="b">
        <v>0</v>
      </c>
      <c r="EJ694" t="b">
        <v>0</v>
      </c>
      <c r="EK694" t="s">
        <v>1547</v>
      </c>
      <c r="EL694">
        <v>0</v>
      </c>
      <c r="EM694">
        <v>15</v>
      </c>
      <c r="EN694" t="b">
        <v>0</v>
      </c>
    </row>
    <row r="695" spans="1:144" ht="15.75">
      <c r="A695"/>
      <c r="B695" t="s">
        <v>1568</v>
      </c>
      <c r="C695" t="s">
        <v>3826</v>
      </c>
      <c r="D695" t="s">
        <v>3689</v>
      </c>
      <c r="E695" t="s">
        <v>3690</v>
      </c>
      <c r="F695" t="s">
        <v>3690</v>
      </c>
      <c r="G695" t="s">
        <v>3691</v>
      </c>
      <c r="H695" t="s">
        <v>3692</v>
      </c>
      <c r="I695" t="s">
        <v>2798</v>
      </c>
      <c r="J695"/>
      <c r="K695" t="s">
        <v>902</v>
      </c>
      <c r="L695" t="s">
        <v>3190</v>
      </c>
      <c r="M695" t="s">
        <v>1995</v>
      </c>
      <c r="N695"/>
      <c r="O695" t="s">
        <v>3590</v>
      </c>
      <c r="P695" t="s">
        <v>1568</v>
      </c>
      <c r="Q695" t="s">
        <v>3591</v>
      </c>
      <c r="R695" t="s">
        <v>3592</v>
      </c>
      <c r="S695"/>
      <c r="T695" t="s">
        <v>3673</v>
      </c>
      <c r="U695" t="s">
        <v>13495</v>
      </c>
      <c r="V695" t="s">
        <v>13347</v>
      </c>
      <c r="W695"/>
      <c r="X695"/>
      <c r="Y695"/>
      <c r="Z695"/>
      <c r="AA695"/>
      <c r="AB695"/>
      <c r="AC695"/>
      <c r="AD695"/>
      <c r="AE695"/>
      <c r="AF695"/>
      <c r="AG695"/>
      <c r="AH695"/>
      <c r="AI695"/>
      <c r="AJ695"/>
      <c r="AK695"/>
      <c r="AL695"/>
      <c r="AM695"/>
      <c r="AN695"/>
      <c r="AO695" s="108" t="s">
        <v>43</v>
      </c>
      <c r="AP695" t="s">
        <v>2851</v>
      </c>
      <c r="AQ695">
        <v>96</v>
      </c>
      <c r="AR695" t="e">
        <v>#N/A</v>
      </c>
      <c r="AS695" t="s">
        <v>3826</v>
      </c>
      <c r="AT695" t="e">
        <v>#N/A</v>
      </c>
      <c r="AU695" t="s">
        <v>3690</v>
      </c>
      <c r="AV695" t="s">
        <v>7562</v>
      </c>
      <c r="AW695" t="s">
        <v>7562</v>
      </c>
      <c r="AX695" t="s">
        <v>1740</v>
      </c>
      <c r="AY695" t="s">
        <v>7563</v>
      </c>
      <c r="AZ695" t="s">
        <v>3591</v>
      </c>
      <c r="BA695" t="s">
        <v>7564</v>
      </c>
      <c r="BB695" t="s">
        <v>2798</v>
      </c>
      <c r="BC695" t="s">
        <v>3190</v>
      </c>
      <c r="BD695" t="s">
        <v>8049</v>
      </c>
      <c r="BE695" t="s">
        <v>3862</v>
      </c>
      <c r="BF695">
        <v>367</v>
      </c>
      <c r="BG695">
        <v>686</v>
      </c>
      <c r="BH695">
        <v>0</v>
      </c>
      <c r="BI695" t="s">
        <v>1547</v>
      </c>
      <c r="BJ695">
        <v>0</v>
      </c>
      <c r="BK695">
        <v>0</v>
      </c>
      <c r="BL695">
        <v>443</v>
      </c>
      <c r="BM695" t="s">
        <v>7568</v>
      </c>
      <c r="BN695" t="s">
        <v>3863</v>
      </c>
      <c r="BO695" t="s">
        <v>8304</v>
      </c>
      <c r="BP695" t="e" cm="1">
        <v>#N/A</v>
      </c>
      <c r="BQ695" t="s">
        <v>1547</v>
      </c>
      <c r="BR695" t="s">
        <v>3590</v>
      </c>
      <c r="BS695">
        <v>165</v>
      </c>
      <c r="BT695" t="s">
        <v>8371</v>
      </c>
      <c r="BU695" t="s">
        <v>15732</v>
      </c>
      <c r="BV695" t="s">
        <v>3689</v>
      </c>
      <c r="BW695" t="s">
        <v>7562</v>
      </c>
      <c r="BX695" t="s">
        <v>7566</v>
      </c>
      <c r="BY695" t="s">
        <v>1744</v>
      </c>
      <c r="BZ695" t="s">
        <v>3673</v>
      </c>
      <c r="CA695" t="s">
        <v>1744</v>
      </c>
      <c r="CB695" t="s">
        <v>1995</v>
      </c>
      <c r="CC695"/>
      <c r="CD695" t="s">
        <v>998</v>
      </c>
      <c r="CE695" t="s">
        <v>2798</v>
      </c>
      <c r="CF695" t="s">
        <v>8342</v>
      </c>
      <c r="CG695" t="s">
        <v>8343</v>
      </c>
      <c r="CH695" t="s">
        <v>2798</v>
      </c>
      <c r="CI695" t="s">
        <v>1547</v>
      </c>
      <c r="CJ695" t="s">
        <v>3592</v>
      </c>
      <c r="CK695" t="s">
        <v>1568</v>
      </c>
      <c r="CL695"/>
      <c r="CM695"/>
      <c r="CN695" t="s">
        <v>13495</v>
      </c>
      <c r="CO695" t="s">
        <v>13347</v>
      </c>
      <c r="CP695" t="s">
        <v>13495</v>
      </c>
      <c r="CQ695" t="s">
        <v>13347</v>
      </c>
      <c r="CR695" t="s">
        <v>1547</v>
      </c>
      <c r="CS695">
        <v>8</v>
      </c>
      <c r="CT695" t="s">
        <v>3590</v>
      </c>
      <c r="CU695" t="s">
        <v>3590</v>
      </c>
      <c r="CV695" t="s">
        <v>3590</v>
      </c>
      <c r="CW695" t="s">
        <v>1547</v>
      </c>
      <c r="CX695" t="s">
        <v>1547</v>
      </c>
      <c r="CY695">
        <v>693</v>
      </c>
      <c r="CZ695" t="s">
        <v>9080</v>
      </c>
      <c r="DA695" t="s">
        <v>1547</v>
      </c>
      <c r="DB695" t="s">
        <v>1881</v>
      </c>
      <c r="DC695" t="s">
        <v>1882</v>
      </c>
      <c r="DD695" t="s">
        <v>3690</v>
      </c>
      <c r="DE695" t="s">
        <v>3591</v>
      </c>
      <c r="DF695" t="s">
        <v>3691</v>
      </c>
      <c r="DG695" t="s">
        <v>3673</v>
      </c>
      <c r="DH695" t="s">
        <v>7485</v>
      </c>
      <c r="DI695" t="s">
        <v>7486</v>
      </c>
      <c r="DJ695" t="e">
        <v>#N/A</v>
      </c>
      <c r="DK695"/>
      <c r="DL695" t="s">
        <v>7486</v>
      </c>
      <c r="DM695">
        <v>9</v>
      </c>
      <c r="DN695" t="s">
        <v>1883</v>
      </c>
      <c r="DO695" t="s">
        <v>1568</v>
      </c>
      <c r="DP695" t="b">
        <v>1</v>
      </c>
      <c r="DQ695" t="b">
        <v>0</v>
      </c>
      <c r="DR695" t="b">
        <v>0</v>
      </c>
      <c r="DS695" t="b">
        <v>0</v>
      </c>
      <c r="DT695" t="b">
        <v>0</v>
      </c>
      <c r="DU695" t="b">
        <v>0</v>
      </c>
      <c r="DV695" t="b">
        <v>0</v>
      </c>
      <c r="DW695">
        <v>0</v>
      </c>
      <c r="DX695" t="b">
        <v>0</v>
      </c>
      <c r="DY695" t="b">
        <v>0</v>
      </c>
      <c r="DZ695" t="b">
        <v>0</v>
      </c>
      <c r="EA695" t="b">
        <v>0</v>
      </c>
      <c r="EB695" t="b">
        <v>0</v>
      </c>
      <c r="EC695" t="b">
        <v>0</v>
      </c>
      <c r="ED695" t="b">
        <v>0</v>
      </c>
      <c r="EE695" t="b">
        <v>0</v>
      </c>
      <c r="EF695" t="b">
        <v>0</v>
      </c>
      <c r="EG695" t="b" cm="1">
        <v>0</v>
      </c>
      <c r="EH695" t="b">
        <v>0</v>
      </c>
      <c r="EI695" t="b">
        <v>0</v>
      </c>
      <c r="EJ695" t="b">
        <v>0</v>
      </c>
      <c r="EK695" t="s">
        <v>1547</v>
      </c>
      <c r="EL695">
        <v>0</v>
      </c>
      <c r="EM695">
        <v>25</v>
      </c>
      <c r="EN695" t="b">
        <v>0</v>
      </c>
    </row>
    <row r="696" spans="1:144" ht="15.75">
      <c r="A696"/>
      <c r="B696" t="s">
        <v>1568</v>
      </c>
      <c r="C696" t="s">
        <v>3826</v>
      </c>
      <c r="D696" t="s">
        <v>3714</v>
      </c>
      <c r="E696" t="s">
        <v>3715</v>
      </c>
      <c r="F696"/>
      <c r="G696" t="s">
        <v>3716</v>
      </c>
      <c r="H696" t="s">
        <v>3692</v>
      </c>
      <c r="I696" t="s">
        <v>2798</v>
      </c>
      <c r="J696"/>
      <c r="K696" t="s">
        <v>902</v>
      </c>
      <c r="L696" t="s">
        <v>3190</v>
      </c>
      <c r="M696" t="s">
        <v>1995</v>
      </c>
      <c r="N696"/>
      <c r="O696" t="s">
        <v>3590</v>
      </c>
      <c r="P696" t="s">
        <v>1568</v>
      </c>
      <c r="Q696" t="s">
        <v>3591</v>
      </c>
      <c r="R696" t="s">
        <v>3592</v>
      </c>
      <c r="S696"/>
      <c r="T696" t="s">
        <v>3673</v>
      </c>
      <c r="U696" t="s">
        <v>13495</v>
      </c>
      <c r="V696" t="s">
        <v>13426</v>
      </c>
      <c r="W696"/>
      <c r="X696"/>
      <c r="Y696"/>
      <c r="Z696"/>
      <c r="AA696"/>
      <c r="AB696"/>
      <c r="AC696"/>
      <c r="AD696"/>
      <c r="AE696"/>
      <c r="AF696"/>
      <c r="AG696"/>
      <c r="AH696"/>
      <c r="AI696"/>
      <c r="AJ696"/>
      <c r="AK696"/>
      <c r="AL696"/>
      <c r="AM696"/>
      <c r="AN696"/>
      <c r="AO696" s="108" t="s">
        <v>43</v>
      </c>
      <c r="AP696" t="s">
        <v>2851</v>
      </c>
      <c r="AQ696">
        <v>97</v>
      </c>
      <c r="AR696" t="e">
        <v>#N/A</v>
      </c>
      <c r="AS696" t="s">
        <v>3826</v>
      </c>
      <c r="AT696" t="e">
        <v>#N/A</v>
      </c>
      <c r="AU696" t="s">
        <v>3715</v>
      </c>
      <c r="AV696" t="s">
        <v>7661</v>
      </c>
      <c r="AW696" t="s">
        <v>1744</v>
      </c>
      <c r="AX696" t="s">
        <v>1740</v>
      </c>
      <c r="AY696" t="s">
        <v>7662</v>
      </c>
      <c r="AZ696" t="s">
        <v>3591</v>
      </c>
      <c r="BA696" t="s">
        <v>7663</v>
      </c>
      <c r="BB696" t="s">
        <v>2798</v>
      </c>
      <c r="BC696" t="s">
        <v>3190</v>
      </c>
      <c r="BD696" t="s">
        <v>8279</v>
      </c>
      <c r="BE696" t="s">
        <v>3862</v>
      </c>
      <c r="BF696">
        <v>464</v>
      </c>
      <c r="BG696">
        <v>686</v>
      </c>
      <c r="BH696">
        <v>0</v>
      </c>
      <c r="BI696" t="s">
        <v>1547</v>
      </c>
      <c r="BJ696">
        <v>0</v>
      </c>
      <c r="BK696">
        <v>0</v>
      </c>
      <c r="BL696">
        <v>464</v>
      </c>
      <c r="BM696" t="s">
        <v>7667</v>
      </c>
      <c r="BN696" t="s">
        <v>3863</v>
      </c>
      <c r="BO696" t="s">
        <v>8304</v>
      </c>
      <c r="BP696" t="e" cm="1">
        <v>#N/A</v>
      </c>
      <c r="BQ696" t="s">
        <v>1547</v>
      </c>
      <c r="BR696" t="s">
        <v>3590</v>
      </c>
      <c r="BS696">
        <v>166</v>
      </c>
      <c r="BT696" t="s">
        <v>8375</v>
      </c>
      <c r="BU696" t="s">
        <v>15733</v>
      </c>
      <c r="BV696" t="s">
        <v>3714</v>
      </c>
      <c r="BW696" t="s">
        <v>7661</v>
      </c>
      <c r="BX696" t="s">
        <v>7566</v>
      </c>
      <c r="BY696" t="s">
        <v>1744</v>
      </c>
      <c r="BZ696" t="s">
        <v>3673</v>
      </c>
      <c r="CA696" t="s">
        <v>1744</v>
      </c>
      <c r="CB696" t="s">
        <v>1995</v>
      </c>
      <c r="CC696"/>
      <c r="CD696" t="s">
        <v>998</v>
      </c>
      <c r="CE696" t="s">
        <v>2798</v>
      </c>
      <c r="CF696" t="s">
        <v>8346</v>
      </c>
      <c r="CG696" t="s">
        <v>8347</v>
      </c>
      <c r="CH696" t="s">
        <v>2798</v>
      </c>
      <c r="CI696" t="s">
        <v>1547</v>
      </c>
      <c r="CJ696" t="s">
        <v>3592</v>
      </c>
      <c r="CK696" t="s">
        <v>1568</v>
      </c>
      <c r="CL696"/>
      <c r="CM696"/>
      <c r="CN696" t="s">
        <v>13495</v>
      </c>
      <c r="CO696" t="s">
        <v>13426</v>
      </c>
      <c r="CP696" t="s">
        <v>13495</v>
      </c>
      <c r="CQ696" t="s">
        <v>13426</v>
      </c>
      <c r="CR696" t="s">
        <v>1547</v>
      </c>
      <c r="CS696">
        <v>8</v>
      </c>
      <c r="CT696" t="s">
        <v>3590</v>
      </c>
      <c r="CU696" t="s">
        <v>3590</v>
      </c>
      <c r="CV696" t="s">
        <v>3590</v>
      </c>
      <c r="CW696" t="s">
        <v>1547</v>
      </c>
      <c r="CX696" t="s">
        <v>1547</v>
      </c>
      <c r="CY696">
        <v>694</v>
      </c>
      <c r="CZ696" t="s">
        <v>9092</v>
      </c>
      <c r="DA696" t="s">
        <v>1547</v>
      </c>
      <c r="DB696" t="s">
        <v>1881</v>
      </c>
      <c r="DC696" t="s">
        <v>1882</v>
      </c>
      <c r="DD696" t="s">
        <v>3715</v>
      </c>
      <c r="DE696" t="s">
        <v>3591</v>
      </c>
      <c r="DF696" t="s">
        <v>3716</v>
      </c>
      <c r="DG696" t="s">
        <v>3673</v>
      </c>
      <c r="DH696" t="s">
        <v>7485</v>
      </c>
      <c r="DI696" t="s">
        <v>7486</v>
      </c>
      <c r="DJ696" t="e">
        <v>#N/A</v>
      </c>
      <c r="DK696"/>
      <c r="DL696" t="s">
        <v>7486</v>
      </c>
      <c r="DM696">
        <v>9</v>
      </c>
      <c r="DN696" t="s">
        <v>1883</v>
      </c>
      <c r="DO696" t="s">
        <v>1568</v>
      </c>
      <c r="DP696" t="b">
        <v>1</v>
      </c>
      <c r="DQ696" t="b">
        <v>0</v>
      </c>
      <c r="DR696" t="b">
        <v>0</v>
      </c>
      <c r="DS696" t="b">
        <v>0</v>
      </c>
      <c r="DT696" t="b">
        <v>0</v>
      </c>
      <c r="DU696" t="b">
        <v>0</v>
      </c>
      <c r="DV696" t="b">
        <v>0</v>
      </c>
      <c r="DW696">
        <v>0</v>
      </c>
      <c r="DX696" t="b">
        <v>0</v>
      </c>
      <c r="DY696" t="b">
        <v>0</v>
      </c>
      <c r="DZ696" t="b">
        <v>0</v>
      </c>
      <c r="EA696" t="b">
        <v>0</v>
      </c>
      <c r="EB696" t="b">
        <v>0</v>
      </c>
      <c r="EC696" t="b">
        <v>0</v>
      </c>
      <c r="ED696" t="b">
        <v>0</v>
      </c>
      <c r="EE696" t="b">
        <v>0</v>
      </c>
      <c r="EF696" t="b">
        <v>0</v>
      </c>
      <c r="EG696" t="b" cm="1">
        <v>0</v>
      </c>
      <c r="EH696" t="b">
        <v>0</v>
      </c>
      <c r="EI696" t="b">
        <v>0</v>
      </c>
      <c r="EJ696" t="b">
        <v>0</v>
      </c>
      <c r="EK696" t="s">
        <v>1547</v>
      </c>
      <c r="EL696">
        <v>0</v>
      </c>
      <c r="EM696">
        <v>30</v>
      </c>
      <c r="EN696" t="b">
        <v>0</v>
      </c>
    </row>
    <row r="697" spans="1:144" ht="15.75">
      <c r="A697"/>
      <c r="B697" t="s">
        <v>1568</v>
      </c>
      <c r="C697" t="s">
        <v>3826</v>
      </c>
      <c r="D697" t="s">
        <v>3693</v>
      </c>
      <c r="E697" t="s">
        <v>3694</v>
      </c>
      <c r="F697" t="s">
        <v>3694</v>
      </c>
      <c r="G697" t="s">
        <v>3695</v>
      </c>
      <c r="H697" t="s">
        <v>3682</v>
      </c>
      <c r="I697" t="s">
        <v>2798</v>
      </c>
      <c r="J697"/>
      <c r="K697" t="s">
        <v>902</v>
      </c>
      <c r="L697" t="s">
        <v>3190</v>
      </c>
      <c r="M697" t="s">
        <v>2007</v>
      </c>
      <c r="N697"/>
      <c r="O697" t="s">
        <v>3590</v>
      </c>
      <c r="P697" t="s">
        <v>1568</v>
      </c>
      <c r="Q697" t="s">
        <v>3591</v>
      </c>
      <c r="R697" t="s">
        <v>3592</v>
      </c>
      <c r="S697"/>
      <c r="T697"/>
      <c r="U697" t="s">
        <v>13495</v>
      </c>
      <c r="V697" t="s">
        <v>13419</v>
      </c>
      <c r="W697"/>
      <c r="X697"/>
      <c r="Y697"/>
      <c r="Z697"/>
      <c r="AA697"/>
      <c r="AB697"/>
      <c r="AC697"/>
      <c r="AD697"/>
      <c r="AE697"/>
      <c r="AF697"/>
      <c r="AG697"/>
      <c r="AH697"/>
      <c r="AI697"/>
      <c r="AJ697"/>
      <c r="AK697"/>
      <c r="AL697"/>
      <c r="AM697"/>
      <c r="AN697"/>
      <c r="AO697" s="108" t="s">
        <v>43</v>
      </c>
      <c r="AP697" t="s">
        <v>2851</v>
      </c>
      <c r="AQ697">
        <v>98</v>
      </c>
      <c r="AR697" t="e">
        <v>#N/A</v>
      </c>
      <c r="AS697" t="s">
        <v>3826</v>
      </c>
      <c r="AT697" t="e">
        <v>#N/A</v>
      </c>
      <c r="AU697" t="s">
        <v>3694</v>
      </c>
      <c r="AV697" t="s">
        <v>7571</v>
      </c>
      <c r="AW697" t="s">
        <v>7571</v>
      </c>
      <c r="AX697" t="s">
        <v>1740</v>
      </c>
      <c r="AY697" t="s">
        <v>7572</v>
      </c>
      <c r="AZ697" t="s">
        <v>3591</v>
      </c>
      <c r="BA697" t="s">
        <v>7573</v>
      </c>
      <c r="BB697" t="s">
        <v>2798</v>
      </c>
      <c r="BC697" t="s">
        <v>3190</v>
      </c>
      <c r="BD697" t="s">
        <v>8284</v>
      </c>
      <c r="BE697" t="s">
        <v>3862</v>
      </c>
      <c r="BF697">
        <v>444</v>
      </c>
      <c r="BG697">
        <v>686</v>
      </c>
      <c r="BH697">
        <v>0</v>
      </c>
      <c r="BI697" t="s">
        <v>1547</v>
      </c>
      <c r="BJ697">
        <v>0</v>
      </c>
      <c r="BK697">
        <v>0</v>
      </c>
      <c r="BL697">
        <v>444</v>
      </c>
      <c r="BM697" t="s">
        <v>7576</v>
      </c>
      <c r="BN697" t="s">
        <v>3863</v>
      </c>
      <c r="BO697" t="s">
        <v>8304</v>
      </c>
      <c r="BP697" t="e" cm="1">
        <v>#N/A</v>
      </c>
      <c r="BQ697" t="s">
        <v>1547</v>
      </c>
      <c r="BR697" t="s">
        <v>3590</v>
      </c>
      <c r="BS697">
        <v>167</v>
      </c>
      <c r="BT697" t="s">
        <v>8379</v>
      </c>
      <c r="BU697" t="s">
        <v>15734</v>
      </c>
      <c r="BV697" t="s">
        <v>3693</v>
      </c>
      <c r="BW697" t="s">
        <v>7571</v>
      </c>
      <c r="BX697" t="s">
        <v>7526</v>
      </c>
      <c r="BY697" t="s">
        <v>1744</v>
      </c>
      <c r="BZ697" t="s">
        <v>1547</v>
      </c>
      <c r="CA697" t="s">
        <v>1744</v>
      </c>
      <c r="CB697" t="s">
        <v>2007</v>
      </c>
      <c r="CC697"/>
      <c r="CD697" t="s">
        <v>998</v>
      </c>
      <c r="CE697" t="s">
        <v>2798</v>
      </c>
      <c r="CF697" t="s">
        <v>8350</v>
      </c>
      <c r="CG697" t="s">
        <v>8351</v>
      </c>
      <c r="CH697" t="s">
        <v>2798</v>
      </c>
      <c r="CI697" t="s">
        <v>1547</v>
      </c>
      <c r="CJ697" t="s">
        <v>3592</v>
      </c>
      <c r="CK697" t="s">
        <v>1568</v>
      </c>
      <c r="CL697"/>
      <c r="CM697"/>
      <c r="CN697" t="s">
        <v>13495</v>
      </c>
      <c r="CO697" t="s">
        <v>13419</v>
      </c>
      <c r="CP697" t="s">
        <v>13495</v>
      </c>
      <c r="CQ697" t="s">
        <v>13419</v>
      </c>
      <c r="CR697" t="s">
        <v>1547</v>
      </c>
      <c r="CS697">
        <v>8</v>
      </c>
      <c r="CT697" t="s">
        <v>3590</v>
      </c>
      <c r="CU697" t="s">
        <v>3590</v>
      </c>
      <c r="CV697" t="s">
        <v>3590</v>
      </c>
      <c r="CW697" t="s">
        <v>1547</v>
      </c>
      <c r="CX697" t="s">
        <v>1547</v>
      </c>
      <c r="CY697">
        <v>695</v>
      </c>
      <c r="CZ697" t="s">
        <v>9102</v>
      </c>
      <c r="DA697" t="s">
        <v>1547</v>
      </c>
      <c r="DB697" t="s">
        <v>1881</v>
      </c>
      <c r="DC697" t="s">
        <v>1882</v>
      </c>
      <c r="DD697" t="s">
        <v>3694</v>
      </c>
      <c r="DE697" t="s">
        <v>3591</v>
      </c>
      <c r="DF697" t="s">
        <v>3695</v>
      </c>
      <c r="DG697" t="s">
        <v>1547</v>
      </c>
      <c r="DH697" t="s">
        <v>1547</v>
      </c>
      <c r="DI697" t="s">
        <v>1892</v>
      </c>
      <c r="DJ697" t="e">
        <v>#N/A</v>
      </c>
      <c r="DK697"/>
      <c r="DL697" t="s">
        <v>1892</v>
      </c>
      <c r="DM697">
        <v>9</v>
      </c>
      <c r="DN697" t="s">
        <v>1883</v>
      </c>
      <c r="DO697" t="s">
        <v>1568</v>
      </c>
      <c r="DP697" t="b">
        <v>1</v>
      </c>
      <c r="DQ697" t="b">
        <v>0</v>
      </c>
      <c r="DR697" t="b">
        <v>0</v>
      </c>
      <c r="DS697" t="b">
        <v>0</v>
      </c>
      <c r="DT697" t="b">
        <v>0</v>
      </c>
      <c r="DU697" t="b">
        <v>0</v>
      </c>
      <c r="DV697" t="b">
        <v>0</v>
      </c>
      <c r="DW697">
        <v>0</v>
      </c>
      <c r="DX697" t="b">
        <v>0</v>
      </c>
      <c r="DY697" t="b">
        <v>0</v>
      </c>
      <c r="DZ697" t="b">
        <v>0</v>
      </c>
      <c r="EA697" t="b">
        <v>0</v>
      </c>
      <c r="EB697" t="b">
        <v>0</v>
      </c>
      <c r="EC697" t="b">
        <v>0</v>
      </c>
      <c r="ED697" t="b">
        <v>0</v>
      </c>
      <c r="EE697" t="b">
        <v>0</v>
      </c>
      <c r="EF697" t="b">
        <v>0</v>
      </c>
      <c r="EG697" t="b" cm="1">
        <v>0</v>
      </c>
      <c r="EH697" t="b">
        <v>0</v>
      </c>
      <c r="EI697" t="b">
        <v>0</v>
      </c>
      <c r="EJ697" t="b">
        <v>0</v>
      </c>
      <c r="EK697" t="s">
        <v>1547</v>
      </c>
      <c r="EL697">
        <v>0</v>
      </c>
      <c r="EM697">
        <v>44</v>
      </c>
      <c r="EN697" t="b">
        <v>0</v>
      </c>
    </row>
    <row r="698" spans="1:144" ht="15.75">
      <c r="A698"/>
      <c r="B698" t="s">
        <v>1568</v>
      </c>
      <c r="C698" t="s">
        <v>3826</v>
      </c>
      <c r="D698" t="s">
        <v>3718</v>
      </c>
      <c r="E698" t="s">
        <v>3719</v>
      </c>
      <c r="F698" t="s">
        <v>3719</v>
      </c>
      <c r="G698" t="s">
        <v>3720</v>
      </c>
      <c r="H698" t="s">
        <v>3682</v>
      </c>
      <c r="I698" t="s">
        <v>2798</v>
      </c>
      <c r="J698"/>
      <c r="K698" t="s">
        <v>902</v>
      </c>
      <c r="L698" t="s">
        <v>3190</v>
      </c>
      <c r="M698" t="s">
        <v>2007</v>
      </c>
      <c r="N698"/>
      <c r="O698" t="s">
        <v>3590</v>
      </c>
      <c r="P698" t="s">
        <v>1568</v>
      </c>
      <c r="Q698" t="s">
        <v>3591</v>
      </c>
      <c r="R698" t="s">
        <v>3592</v>
      </c>
      <c r="S698"/>
      <c r="T698"/>
      <c r="U698" t="s">
        <v>13495</v>
      </c>
      <c r="V698" t="s">
        <v>13427</v>
      </c>
      <c r="W698"/>
      <c r="X698"/>
      <c r="Y698"/>
      <c r="Z698"/>
      <c r="AA698"/>
      <c r="AB698"/>
      <c r="AC698"/>
      <c r="AD698"/>
      <c r="AE698"/>
      <c r="AF698"/>
      <c r="AG698"/>
      <c r="AH698"/>
      <c r="AI698"/>
      <c r="AJ698"/>
      <c r="AK698"/>
      <c r="AL698"/>
      <c r="AM698"/>
      <c r="AN698"/>
      <c r="AO698" s="108" t="s">
        <v>43</v>
      </c>
      <c r="AP698" t="s">
        <v>2851</v>
      </c>
      <c r="AQ698">
        <v>99</v>
      </c>
      <c r="AR698" t="e">
        <v>#N/A</v>
      </c>
      <c r="AS698" t="s">
        <v>3826</v>
      </c>
      <c r="AT698" t="e">
        <v>#N/A</v>
      </c>
      <c r="AU698" t="s">
        <v>3719</v>
      </c>
      <c r="AV698" t="s">
        <v>7670</v>
      </c>
      <c r="AW698" t="s">
        <v>7670</v>
      </c>
      <c r="AX698" t="s">
        <v>1740</v>
      </c>
      <c r="AY698" t="s">
        <v>7671</v>
      </c>
      <c r="AZ698" t="s">
        <v>3591</v>
      </c>
      <c r="BA698" t="s">
        <v>7672</v>
      </c>
      <c r="BB698" t="s">
        <v>2798</v>
      </c>
      <c r="BC698" t="s">
        <v>3190</v>
      </c>
      <c r="BD698" t="s">
        <v>8289</v>
      </c>
      <c r="BE698" t="s">
        <v>3862</v>
      </c>
      <c r="BF698">
        <v>465</v>
      </c>
      <c r="BG698">
        <v>686</v>
      </c>
      <c r="BH698">
        <v>0</v>
      </c>
      <c r="BI698" t="s">
        <v>1547</v>
      </c>
      <c r="BJ698">
        <v>0</v>
      </c>
      <c r="BK698">
        <v>0</v>
      </c>
      <c r="BL698">
        <v>465</v>
      </c>
      <c r="BM698" t="s">
        <v>7675</v>
      </c>
      <c r="BN698" t="s">
        <v>3863</v>
      </c>
      <c r="BO698" t="s">
        <v>8304</v>
      </c>
      <c r="BP698" t="e" cm="1">
        <v>#N/A</v>
      </c>
      <c r="BQ698" t="s">
        <v>1547</v>
      </c>
      <c r="BR698" t="s">
        <v>3590</v>
      </c>
      <c r="BS698">
        <v>168</v>
      </c>
      <c r="BT698" t="s">
        <v>8383</v>
      </c>
      <c r="BU698" t="s">
        <v>15735</v>
      </c>
      <c r="BV698" t="s">
        <v>3718</v>
      </c>
      <c r="BW698" t="s">
        <v>7670</v>
      </c>
      <c r="BX698" t="s">
        <v>7526</v>
      </c>
      <c r="BY698" t="s">
        <v>1744</v>
      </c>
      <c r="BZ698" t="s">
        <v>1547</v>
      </c>
      <c r="CA698" t="s">
        <v>1744</v>
      </c>
      <c r="CB698" t="s">
        <v>2007</v>
      </c>
      <c r="CC698"/>
      <c r="CD698" t="s">
        <v>998</v>
      </c>
      <c r="CE698" t="s">
        <v>2798</v>
      </c>
      <c r="CF698" t="s">
        <v>8354</v>
      </c>
      <c r="CG698" t="s">
        <v>8355</v>
      </c>
      <c r="CH698" t="s">
        <v>2798</v>
      </c>
      <c r="CI698" t="s">
        <v>1547</v>
      </c>
      <c r="CJ698" t="s">
        <v>3592</v>
      </c>
      <c r="CK698" t="s">
        <v>1568</v>
      </c>
      <c r="CL698"/>
      <c r="CM698"/>
      <c r="CN698" t="s">
        <v>13495</v>
      </c>
      <c r="CO698" t="s">
        <v>13427</v>
      </c>
      <c r="CP698" t="s">
        <v>13495</v>
      </c>
      <c r="CQ698" t="s">
        <v>13427</v>
      </c>
      <c r="CR698" t="s">
        <v>1547</v>
      </c>
      <c r="CS698">
        <v>8</v>
      </c>
      <c r="CT698" t="s">
        <v>3590</v>
      </c>
      <c r="CU698" t="s">
        <v>3590</v>
      </c>
      <c r="CV698" t="s">
        <v>3590</v>
      </c>
      <c r="CW698" t="s">
        <v>1547</v>
      </c>
      <c r="CX698" t="s">
        <v>1547</v>
      </c>
      <c r="CY698">
        <v>696</v>
      </c>
      <c r="CZ698" t="s">
        <v>9111</v>
      </c>
      <c r="DA698" t="s">
        <v>1547</v>
      </c>
      <c r="DB698" t="s">
        <v>1881</v>
      </c>
      <c r="DC698" t="s">
        <v>1882</v>
      </c>
      <c r="DD698" t="s">
        <v>3719</v>
      </c>
      <c r="DE698" t="s">
        <v>3591</v>
      </c>
      <c r="DF698" t="s">
        <v>3720</v>
      </c>
      <c r="DG698" t="s">
        <v>1547</v>
      </c>
      <c r="DH698" t="s">
        <v>1547</v>
      </c>
      <c r="DI698" t="s">
        <v>1892</v>
      </c>
      <c r="DJ698" t="e">
        <v>#N/A</v>
      </c>
      <c r="DK698"/>
      <c r="DL698" t="s">
        <v>1892</v>
      </c>
      <c r="DM698">
        <v>9</v>
      </c>
      <c r="DN698" t="s">
        <v>1883</v>
      </c>
      <c r="DO698" t="s">
        <v>1568</v>
      </c>
      <c r="DP698" t="b">
        <v>1</v>
      </c>
      <c r="DQ698" t="b">
        <v>0</v>
      </c>
      <c r="DR698" t="b">
        <v>0</v>
      </c>
      <c r="DS698" t="b">
        <v>0</v>
      </c>
      <c r="DT698" t="b">
        <v>0</v>
      </c>
      <c r="DU698" t="b">
        <v>0</v>
      </c>
      <c r="DV698" t="b">
        <v>0</v>
      </c>
      <c r="DW698">
        <v>0</v>
      </c>
      <c r="DX698" t="b">
        <v>0</v>
      </c>
      <c r="DY698" t="b">
        <v>0</v>
      </c>
      <c r="DZ698" t="b">
        <v>0</v>
      </c>
      <c r="EA698" t="b">
        <v>0</v>
      </c>
      <c r="EB698" t="b">
        <v>0</v>
      </c>
      <c r="EC698" t="b">
        <v>0</v>
      </c>
      <c r="ED698" t="b">
        <v>0</v>
      </c>
      <c r="EE698" t="b">
        <v>0</v>
      </c>
      <c r="EF698" t="b">
        <v>0</v>
      </c>
      <c r="EG698" t="b" cm="1">
        <v>0</v>
      </c>
      <c r="EH698" t="b">
        <v>0</v>
      </c>
      <c r="EI698" t="b">
        <v>0</v>
      </c>
      <c r="EJ698" t="b">
        <v>0</v>
      </c>
      <c r="EK698" t="s">
        <v>1547</v>
      </c>
      <c r="EL698">
        <v>0</v>
      </c>
      <c r="EM698">
        <v>49</v>
      </c>
      <c r="EN698" t="b">
        <v>1</v>
      </c>
    </row>
    <row r="699" spans="1:144" ht="15.75">
      <c r="A699"/>
      <c r="B699" t="s">
        <v>1568</v>
      </c>
      <c r="C699" t="s">
        <v>3826</v>
      </c>
      <c r="D699" t="s">
        <v>3645</v>
      </c>
      <c r="E699" t="s">
        <v>3646</v>
      </c>
      <c r="F699"/>
      <c r="G699" t="s">
        <v>3639</v>
      </c>
      <c r="H699" t="s">
        <v>3640</v>
      </c>
      <c r="I699" t="s">
        <v>2798</v>
      </c>
      <c r="J699"/>
      <c r="K699" t="s">
        <v>902</v>
      </c>
      <c r="L699" t="s">
        <v>3190</v>
      </c>
      <c r="M699" t="s">
        <v>1995</v>
      </c>
      <c r="N699"/>
      <c r="O699" t="s">
        <v>3590</v>
      </c>
      <c r="P699" t="s">
        <v>1568</v>
      </c>
      <c r="Q699" t="s">
        <v>3591</v>
      </c>
      <c r="R699" t="s">
        <v>3592</v>
      </c>
      <c r="S699"/>
      <c r="T699"/>
      <c r="U699" t="s">
        <v>13495</v>
      </c>
      <c r="V699" t="s">
        <v>13407</v>
      </c>
      <c r="W699"/>
      <c r="X699"/>
      <c r="Y699"/>
      <c r="Z699"/>
      <c r="AA699"/>
      <c r="AB699"/>
      <c r="AC699"/>
      <c r="AD699"/>
      <c r="AE699"/>
      <c r="AF699"/>
      <c r="AG699"/>
      <c r="AH699"/>
      <c r="AI699"/>
      <c r="AJ699"/>
      <c r="AK699"/>
      <c r="AL699"/>
      <c r="AM699"/>
      <c r="AN699"/>
      <c r="AO699" s="108" t="s">
        <v>43</v>
      </c>
      <c r="AP699" t="s">
        <v>2851</v>
      </c>
      <c r="AQ699">
        <v>100</v>
      </c>
      <c r="AR699" t="e">
        <v>#N/A</v>
      </c>
      <c r="AS699" t="s">
        <v>3826</v>
      </c>
      <c r="AT699" t="e">
        <v>#N/A</v>
      </c>
      <c r="AU699" t="s">
        <v>3646</v>
      </c>
      <c r="AV699" t="s">
        <v>7420</v>
      </c>
      <c r="AW699" t="s">
        <v>1744</v>
      </c>
      <c r="AX699" t="s">
        <v>1740</v>
      </c>
      <c r="AY699" t="s">
        <v>7403</v>
      </c>
      <c r="AZ699" t="s">
        <v>3591</v>
      </c>
      <c r="BA699" t="s">
        <v>7421</v>
      </c>
      <c r="BB699" t="s">
        <v>2798</v>
      </c>
      <c r="BC699" t="s">
        <v>3190</v>
      </c>
      <c r="BD699" t="s">
        <v>8294</v>
      </c>
      <c r="BE699" t="s">
        <v>3862</v>
      </c>
      <c r="BF699">
        <v>418</v>
      </c>
      <c r="BG699">
        <v>686</v>
      </c>
      <c r="BH699">
        <v>0</v>
      </c>
      <c r="BI699" t="s">
        <v>1547</v>
      </c>
      <c r="BJ699">
        <v>0</v>
      </c>
      <c r="BK699">
        <v>0</v>
      </c>
      <c r="BL699">
        <v>418</v>
      </c>
      <c r="BM699" t="s">
        <v>7424</v>
      </c>
      <c r="BN699" t="s">
        <v>3863</v>
      </c>
      <c r="BO699" t="s">
        <v>8304</v>
      </c>
      <c r="BP699" t="e" cm="1">
        <v>#N/A</v>
      </c>
      <c r="BQ699" t="s">
        <v>1547</v>
      </c>
      <c r="BR699" t="s">
        <v>3590</v>
      </c>
      <c r="BS699">
        <v>169</v>
      </c>
      <c r="BT699" t="s">
        <v>8387</v>
      </c>
      <c r="BU699" t="s">
        <v>15736</v>
      </c>
      <c r="BV699" t="s">
        <v>3645</v>
      </c>
      <c r="BW699" t="s">
        <v>7420</v>
      </c>
      <c r="BX699" t="s">
        <v>7406</v>
      </c>
      <c r="BY699" t="s">
        <v>1744</v>
      </c>
      <c r="BZ699" t="s">
        <v>1547</v>
      </c>
      <c r="CA699" t="s">
        <v>1744</v>
      </c>
      <c r="CB699" t="s">
        <v>1995</v>
      </c>
      <c r="CC699"/>
      <c r="CD699" t="s">
        <v>998</v>
      </c>
      <c r="CE699" t="s">
        <v>2798</v>
      </c>
      <c r="CF699" t="s">
        <v>8358</v>
      </c>
      <c r="CG699" t="s">
        <v>8359</v>
      </c>
      <c r="CH699" t="s">
        <v>2798</v>
      </c>
      <c r="CI699" t="s">
        <v>1547</v>
      </c>
      <c r="CJ699" t="s">
        <v>3592</v>
      </c>
      <c r="CK699" t="s">
        <v>1568</v>
      </c>
      <c r="CL699"/>
      <c r="CM699"/>
      <c r="CN699" t="s">
        <v>13495</v>
      </c>
      <c r="CO699" t="s">
        <v>13407</v>
      </c>
      <c r="CP699" t="s">
        <v>13495</v>
      </c>
      <c r="CQ699" t="s">
        <v>13407</v>
      </c>
      <c r="CR699" t="s">
        <v>1547</v>
      </c>
      <c r="CS699">
        <v>8</v>
      </c>
      <c r="CT699" t="s">
        <v>3590</v>
      </c>
      <c r="CU699" t="s">
        <v>3590</v>
      </c>
      <c r="CV699" t="s">
        <v>3590</v>
      </c>
      <c r="CW699" t="s">
        <v>1547</v>
      </c>
      <c r="CX699" t="s">
        <v>1547</v>
      </c>
      <c r="CY699">
        <v>697</v>
      </c>
      <c r="CZ699" t="s">
        <v>9121</v>
      </c>
      <c r="DA699" t="s">
        <v>1547</v>
      </c>
      <c r="DB699" t="s">
        <v>1881</v>
      </c>
      <c r="DC699" t="s">
        <v>1882</v>
      </c>
      <c r="DD699" t="s">
        <v>3646</v>
      </c>
      <c r="DE699" t="s">
        <v>3591</v>
      </c>
      <c r="DF699" t="s">
        <v>3639</v>
      </c>
      <c r="DG699" t="s">
        <v>1547</v>
      </c>
      <c r="DH699" t="s">
        <v>1547</v>
      </c>
      <c r="DI699" t="s">
        <v>1892</v>
      </c>
      <c r="DJ699" t="e">
        <v>#N/A</v>
      </c>
      <c r="DK699"/>
      <c r="DL699" t="s">
        <v>1892</v>
      </c>
      <c r="DM699">
        <v>9</v>
      </c>
      <c r="DN699" t="s">
        <v>1883</v>
      </c>
      <c r="DO699" t="s">
        <v>1568</v>
      </c>
      <c r="DP699" t="b">
        <v>1</v>
      </c>
      <c r="DQ699" t="b">
        <v>0</v>
      </c>
      <c r="DR699" t="b">
        <v>0</v>
      </c>
      <c r="DS699" t="b">
        <v>0</v>
      </c>
      <c r="DT699" t="b">
        <v>0</v>
      </c>
      <c r="DU699" t="b">
        <v>0</v>
      </c>
      <c r="DV699" t="b">
        <v>0</v>
      </c>
      <c r="DW699">
        <v>0</v>
      </c>
      <c r="DX699" t="b">
        <v>0</v>
      </c>
      <c r="DY699" t="b">
        <v>0</v>
      </c>
      <c r="DZ699" t="b">
        <v>0</v>
      </c>
      <c r="EA699" t="b">
        <v>0</v>
      </c>
      <c r="EB699" t="b">
        <v>0</v>
      </c>
      <c r="EC699" t="b">
        <v>0</v>
      </c>
      <c r="ED699" t="b">
        <v>0</v>
      </c>
      <c r="EE699" t="b">
        <v>0</v>
      </c>
      <c r="EF699" t="b">
        <v>0</v>
      </c>
      <c r="EG699" t="b" cm="1">
        <v>0</v>
      </c>
      <c r="EH699" t="b">
        <v>0</v>
      </c>
      <c r="EI699" t="b">
        <v>0</v>
      </c>
      <c r="EJ699" t="b">
        <v>0</v>
      </c>
      <c r="EK699" t="s">
        <v>1547</v>
      </c>
      <c r="EL699">
        <v>0</v>
      </c>
      <c r="EM699">
        <v>12</v>
      </c>
      <c r="EN699" t="b">
        <v>0</v>
      </c>
    </row>
    <row r="700" spans="1:144" ht="15.75">
      <c r="A700"/>
      <c r="B700" t="s">
        <v>1568</v>
      </c>
      <c r="C700" t="s">
        <v>3826</v>
      </c>
      <c r="D700" t="s">
        <v>3864</v>
      </c>
      <c r="E700" t="s">
        <v>3865</v>
      </c>
      <c r="F700"/>
      <c r="G700" t="s">
        <v>3866</v>
      </c>
      <c r="H700" t="s">
        <v>3866</v>
      </c>
      <c r="I700" t="s">
        <v>1244</v>
      </c>
      <c r="J700"/>
      <c r="K700" t="s">
        <v>3589</v>
      </c>
      <c r="L700" t="s">
        <v>3190</v>
      </c>
      <c r="M700" t="s">
        <v>3589</v>
      </c>
      <c r="N700" t="s">
        <v>3589</v>
      </c>
      <c r="O700" t="s">
        <v>3590</v>
      </c>
      <c r="P700" t="s">
        <v>1568</v>
      </c>
      <c r="Q700" t="s">
        <v>3591</v>
      </c>
      <c r="R700" t="s">
        <v>3592</v>
      </c>
      <c r="S700"/>
      <c r="T700"/>
      <c r="U700" t="s">
        <v>13496</v>
      </c>
      <c r="V700"/>
      <c r="W700"/>
      <c r="X700"/>
      <c r="Y700"/>
      <c r="Z700"/>
      <c r="AA700"/>
      <c r="AB700"/>
      <c r="AC700"/>
      <c r="AD700"/>
      <c r="AE700"/>
      <c r="AF700"/>
      <c r="AG700"/>
      <c r="AH700"/>
      <c r="AI700"/>
      <c r="AJ700"/>
      <c r="AK700"/>
      <c r="AL700"/>
      <c r="AM700"/>
      <c r="AN700"/>
      <c r="AO700" s="108" t="s">
        <v>43</v>
      </c>
      <c r="AP700" t="s">
        <v>2851</v>
      </c>
      <c r="AQ700">
        <v>101</v>
      </c>
      <c r="AR700" t="e">
        <v>#N/A</v>
      </c>
      <c r="AS700" t="s">
        <v>3826</v>
      </c>
      <c r="AT700" t="e">
        <v>#N/A</v>
      </c>
      <c r="AU700" t="s">
        <v>3865</v>
      </c>
      <c r="AV700" t="s">
        <v>8361</v>
      </c>
      <c r="AW700" t="s">
        <v>1744</v>
      </c>
      <c r="AX700" t="s">
        <v>1740</v>
      </c>
      <c r="AY700" t="s">
        <v>8362</v>
      </c>
      <c r="AZ700" t="s">
        <v>3591</v>
      </c>
      <c r="BA700" t="s">
        <v>8363</v>
      </c>
      <c r="BB700" t="s">
        <v>1244</v>
      </c>
      <c r="BC700" t="s">
        <v>3190</v>
      </c>
      <c r="BD700" t="s">
        <v>8364</v>
      </c>
      <c r="BE700" t="s">
        <v>3864</v>
      </c>
      <c r="BF700">
        <v>700</v>
      </c>
      <c r="BG700">
        <v>0</v>
      </c>
      <c r="BH700" t="e">
        <v>#N/A</v>
      </c>
      <c r="BI700" t="s">
        <v>1547</v>
      </c>
      <c r="BJ700">
        <v>0</v>
      </c>
      <c r="BK700">
        <v>0</v>
      </c>
      <c r="BL700">
        <v>0</v>
      </c>
      <c r="BM700" t="s">
        <v>1547</v>
      </c>
      <c r="BN700" t="s">
        <v>1547</v>
      </c>
      <c r="BO700" t="s">
        <v>1547</v>
      </c>
      <c r="BP700" t="s" cm="1">
        <v>1547</v>
      </c>
      <c r="BQ700" t="s">
        <v>7292</v>
      </c>
      <c r="BR700" t="s">
        <v>3590</v>
      </c>
      <c r="BS700">
        <v>170</v>
      </c>
      <c r="BT700" t="s">
        <v>8391</v>
      </c>
      <c r="BU700" t="s">
        <v>15737</v>
      </c>
      <c r="BV700" t="s">
        <v>3864</v>
      </c>
      <c r="BW700" t="s">
        <v>8361</v>
      </c>
      <c r="BX700" t="s">
        <v>8362</v>
      </c>
      <c r="BY700" t="s">
        <v>7292</v>
      </c>
      <c r="BZ700" t="s">
        <v>1547</v>
      </c>
      <c r="CA700" t="s">
        <v>1744</v>
      </c>
      <c r="CB700" t="s">
        <v>1547</v>
      </c>
      <c r="CC700"/>
      <c r="CD700" t="s">
        <v>998</v>
      </c>
      <c r="CE700" t="s">
        <v>1244</v>
      </c>
      <c r="CF700" t="s">
        <v>3865</v>
      </c>
      <c r="CG700" t="s">
        <v>8361</v>
      </c>
      <c r="CH700" t="s">
        <v>1244</v>
      </c>
      <c r="CI700" t="s">
        <v>1547</v>
      </c>
      <c r="CJ700" t="s">
        <v>3592</v>
      </c>
      <c r="CK700" t="s">
        <v>1568</v>
      </c>
      <c r="CL700"/>
      <c r="CM700"/>
      <c r="CN700" t="s">
        <v>13496</v>
      </c>
      <c r="CO700" t="s">
        <v>1547</v>
      </c>
      <c r="CP700" t="s">
        <v>13496</v>
      </c>
      <c r="CQ700" t="s">
        <v>1547</v>
      </c>
      <c r="CR700" t="s">
        <v>1547</v>
      </c>
      <c r="CS700">
        <v>8</v>
      </c>
      <c r="CT700" t="s">
        <v>3590</v>
      </c>
      <c r="CU700" t="s">
        <v>3590</v>
      </c>
      <c r="CV700" t="s">
        <v>3590</v>
      </c>
      <c r="CW700" t="s">
        <v>1547</v>
      </c>
      <c r="CX700" t="s">
        <v>1547</v>
      </c>
      <c r="CY700">
        <v>698</v>
      </c>
      <c r="CZ700" t="s">
        <v>9132</v>
      </c>
      <c r="DA700" t="s">
        <v>1547</v>
      </c>
      <c r="DB700" t="s">
        <v>1881</v>
      </c>
      <c r="DC700" t="s">
        <v>1882</v>
      </c>
      <c r="DD700" t="s">
        <v>3865</v>
      </c>
      <c r="DE700" t="s">
        <v>3591</v>
      </c>
      <c r="DF700" t="s">
        <v>3866</v>
      </c>
      <c r="DG700" t="s">
        <v>1547</v>
      </c>
      <c r="DH700" t="s">
        <v>1547</v>
      </c>
      <c r="DI700" t="s">
        <v>1892</v>
      </c>
      <c r="DJ700" t="e">
        <v>#N/A</v>
      </c>
      <c r="DK700"/>
      <c r="DL700" t="s">
        <v>1892</v>
      </c>
      <c r="DM700">
        <v>9</v>
      </c>
      <c r="DN700" t="s">
        <v>1883</v>
      </c>
      <c r="DO700" t="s">
        <v>1568</v>
      </c>
      <c r="DP700" t="b">
        <v>1</v>
      </c>
      <c r="DQ700" t="b">
        <v>0</v>
      </c>
      <c r="DR700" t="b">
        <v>1</v>
      </c>
      <c r="DS700" t="b">
        <v>0</v>
      </c>
      <c r="DT700" t="b">
        <v>0</v>
      </c>
      <c r="DU700" t="b">
        <v>0</v>
      </c>
      <c r="DV700" t="b">
        <v>1</v>
      </c>
      <c r="DW700">
        <v>0</v>
      </c>
      <c r="DX700" t="b">
        <v>0</v>
      </c>
      <c r="DY700" t="b">
        <v>0</v>
      </c>
      <c r="DZ700" t="b">
        <v>0</v>
      </c>
      <c r="EA700" t="b">
        <v>0</v>
      </c>
      <c r="EB700" t="b">
        <v>0</v>
      </c>
      <c r="EC700" t="b">
        <v>0</v>
      </c>
      <c r="ED700" t="b">
        <v>0</v>
      </c>
      <c r="EE700" t="b">
        <v>0</v>
      </c>
      <c r="EF700" t="b">
        <v>0</v>
      </c>
      <c r="EG700" t="b" cm="1">
        <v>0</v>
      </c>
      <c r="EH700" t="b">
        <v>0</v>
      </c>
      <c r="EI700" t="b">
        <v>0</v>
      </c>
      <c r="EJ700" t="b">
        <v>0</v>
      </c>
      <c r="EK700" t="s">
        <v>1547</v>
      </c>
      <c r="EL700">
        <v>0</v>
      </c>
      <c r="EM700">
        <v>51</v>
      </c>
      <c r="EN700" t="b">
        <v>1</v>
      </c>
    </row>
    <row r="701" spans="1:144" ht="15.75">
      <c r="A701"/>
      <c r="B701" t="s">
        <v>1568</v>
      </c>
      <c r="C701" t="s">
        <v>3826</v>
      </c>
      <c r="D701" t="s">
        <v>3617</v>
      </c>
      <c r="E701" t="s">
        <v>3618</v>
      </c>
      <c r="F701" t="s">
        <v>3674</v>
      </c>
      <c r="G701" t="s">
        <v>3835</v>
      </c>
      <c r="H701" t="s">
        <v>3853</v>
      </c>
      <c r="I701" t="s">
        <v>2799</v>
      </c>
      <c r="J701"/>
      <c r="K701" t="s">
        <v>902</v>
      </c>
      <c r="L701" t="s">
        <v>3190</v>
      </c>
      <c r="M701" t="s">
        <v>1749</v>
      </c>
      <c r="N701"/>
      <c r="O701" t="s">
        <v>3590</v>
      </c>
      <c r="P701" t="s">
        <v>1568</v>
      </c>
      <c r="Q701" t="s">
        <v>3591</v>
      </c>
      <c r="R701" t="s">
        <v>3592</v>
      </c>
      <c r="S701"/>
      <c r="T701" t="s">
        <v>2265</v>
      </c>
      <c r="U701" t="s">
        <v>13496</v>
      </c>
      <c r="V701" t="s">
        <v>13402</v>
      </c>
      <c r="W701"/>
      <c r="X701"/>
      <c r="Y701"/>
      <c r="Z701"/>
      <c r="AA701"/>
      <c r="AB701"/>
      <c r="AC701"/>
      <c r="AD701"/>
      <c r="AE701"/>
      <c r="AF701"/>
      <c r="AG701"/>
      <c r="AH701"/>
      <c r="AI701"/>
      <c r="AJ701"/>
      <c r="AK701"/>
      <c r="AL701"/>
      <c r="AM701"/>
      <c r="AN701"/>
      <c r="AO701" s="108" t="s">
        <v>43</v>
      </c>
      <c r="AP701" t="s">
        <v>2851</v>
      </c>
      <c r="AQ701">
        <v>102</v>
      </c>
      <c r="AR701" t="e">
        <v>#N/A</v>
      </c>
      <c r="AS701" t="s">
        <v>3826</v>
      </c>
      <c r="AT701" t="e">
        <v>#N/A</v>
      </c>
      <c r="AU701" t="s">
        <v>3618</v>
      </c>
      <c r="AV701" t="s">
        <v>7357</v>
      </c>
      <c r="AW701" t="s">
        <v>7507</v>
      </c>
      <c r="AX701" t="s">
        <v>1740</v>
      </c>
      <c r="AY701" t="s">
        <v>7989</v>
      </c>
      <c r="AZ701" t="s">
        <v>3591</v>
      </c>
      <c r="BA701" t="s">
        <v>7359</v>
      </c>
      <c r="BB701" t="s">
        <v>2799</v>
      </c>
      <c r="BC701" t="s">
        <v>3190</v>
      </c>
      <c r="BD701" t="s">
        <v>7990</v>
      </c>
      <c r="BE701" t="s">
        <v>3864</v>
      </c>
      <c r="BF701">
        <v>411</v>
      </c>
      <c r="BG701">
        <v>700</v>
      </c>
      <c r="BH701">
        <v>0</v>
      </c>
      <c r="BI701" t="s">
        <v>1547</v>
      </c>
      <c r="BJ701">
        <v>0</v>
      </c>
      <c r="BK701">
        <v>0</v>
      </c>
      <c r="BL701">
        <v>411</v>
      </c>
      <c r="BM701" t="s">
        <v>7363</v>
      </c>
      <c r="BN701" t="s">
        <v>3865</v>
      </c>
      <c r="BO701" t="s">
        <v>8361</v>
      </c>
      <c r="BP701" t="e" cm="1">
        <v>#N/A</v>
      </c>
      <c r="BQ701" t="s">
        <v>1547</v>
      </c>
      <c r="BR701" t="s">
        <v>3590</v>
      </c>
      <c r="BS701">
        <v>171</v>
      </c>
      <c r="BT701" t="s">
        <v>8395</v>
      </c>
      <c r="BU701" t="s">
        <v>15738</v>
      </c>
      <c r="BV701" t="s">
        <v>3617</v>
      </c>
      <c r="BW701" t="s">
        <v>7357</v>
      </c>
      <c r="BX701" t="s">
        <v>8116</v>
      </c>
      <c r="BY701" t="s">
        <v>1744</v>
      </c>
      <c r="BZ701" t="s">
        <v>2265</v>
      </c>
      <c r="CA701" t="s">
        <v>1744</v>
      </c>
      <c r="CB701" t="s">
        <v>1749</v>
      </c>
      <c r="CC701"/>
      <c r="CD701" t="s">
        <v>998</v>
      </c>
      <c r="CE701" t="s">
        <v>2799</v>
      </c>
      <c r="CF701" t="s">
        <v>8368</v>
      </c>
      <c r="CG701" t="s">
        <v>8369</v>
      </c>
      <c r="CH701" t="s">
        <v>2799</v>
      </c>
      <c r="CI701" t="s">
        <v>1547</v>
      </c>
      <c r="CJ701" t="s">
        <v>3592</v>
      </c>
      <c r="CK701" t="s">
        <v>1568</v>
      </c>
      <c r="CL701"/>
      <c r="CM701"/>
      <c r="CN701" t="s">
        <v>13496</v>
      </c>
      <c r="CO701" t="s">
        <v>13402</v>
      </c>
      <c r="CP701" t="s">
        <v>13496</v>
      </c>
      <c r="CQ701" t="s">
        <v>13402</v>
      </c>
      <c r="CR701" t="s">
        <v>1547</v>
      </c>
      <c r="CS701">
        <v>8</v>
      </c>
      <c r="CT701" t="s">
        <v>3590</v>
      </c>
      <c r="CU701" t="s">
        <v>3590</v>
      </c>
      <c r="CV701" t="s">
        <v>3590</v>
      </c>
      <c r="CW701" t="s">
        <v>1547</v>
      </c>
      <c r="CX701" t="s">
        <v>1547</v>
      </c>
      <c r="CY701">
        <v>699</v>
      </c>
      <c r="CZ701" t="s">
        <v>9140</v>
      </c>
      <c r="DA701" t="s">
        <v>1547</v>
      </c>
      <c r="DB701" t="s">
        <v>1881</v>
      </c>
      <c r="DC701" t="s">
        <v>1882</v>
      </c>
      <c r="DD701" t="s">
        <v>3618</v>
      </c>
      <c r="DE701" t="s">
        <v>3591</v>
      </c>
      <c r="DF701" t="s">
        <v>3835</v>
      </c>
      <c r="DG701" t="s">
        <v>2265</v>
      </c>
      <c r="DH701" t="s">
        <v>2265</v>
      </c>
      <c r="DI701" t="s">
        <v>7306</v>
      </c>
      <c r="DJ701" t="e">
        <v>#N/A</v>
      </c>
      <c r="DK701"/>
      <c r="DL701" t="s">
        <v>7306</v>
      </c>
      <c r="DM701">
        <v>9</v>
      </c>
      <c r="DN701" t="s">
        <v>1883</v>
      </c>
      <c r="DO701" t="s">
        <v>1568</v>
      </c>
      <c r="DP701" t="b">
        <v>1</v>
      </c>
      <c r="DQ701" t="b">
        <v>0</v>
      </c>
      <c r="DR701" t="b">
        <v>0</v>
      </c>
      <c r="DS701" t="b">
        <v>0</v>
      </c>
      <c r="DT701" t="b">
        <v>0</v>
      </c>
      <c r="DU701" t="b">
        <v>0</v>
      </c>
      <c r="DV701" t="b">
        <v>0</v>
      </c>
      <c r="DW701">
        <v>0</v>
      </c>
      <c r="DX701" t="b">
        <v>0</v>
      </c>
      <c r="DY701" t="b">
        <v>0</v>
      </c>
      <c r="DZ701" t="b">
        <v>0</v>
      </c>
      <c r="EA701" t="b">
        <v>0</v>
      </c>
      <c r="EB701" t="b">
        <v>0</v>
      </c>
      <c r="EC701" t="b">
        <v>0</v>
      </c>
      <c r="ED701" t="b">
        <v>0</v>
      </c>
      <c r="EE701" t="b">
        <v>0</v>
      </c>
      <c r="EF701" t="b">
        <v>0</v>
      </c>
      <c r="EG701" t="b" cm="1">
        <v>0</v>
      </c>
      <c r="EH701" t="b">
        <v>0</v>
      </c>
      <c r="EI701" t="b">
        <v>0</v>
      </c>
      <c r="EJ701" t="b">
        <v>0</v>
      </c>
      <c r="EK701" t="s">
        <v>1547</v>
      </c>
      <c r="EL701">
        <v>0</v>
      </c>
      <c r="EM701">
        <v>15</v>
      </c>
      <c r="EN701" t="b">
        <v>0</v>
      </c>
    </row>
    <row r="702" spans="1:144" ht="31.5">
      <c r="A702"/>
      <c r="B702" t="s">
        <v>1568</v>
      </c>
      <c r="C702" t="s">
        <v>3826</v>
      </c>
      <c r="D702" t="s">
        <v>1254</v>
      </c>
      <c r="E702" t="s">
        <v>1253</v>
      </c>
      <c r="F702" t="s">
        <v>1278</v>
      </c>
      <c r="G702" t="s">
        <v>3601</v>
      </c>
      <c r="H702" s="109" t="s">
        <v>3602</v>
      </c>
      <c r="I702" t="s">
        <v>2799</v>
      </c>
      <c r="J702"/>
      <c r="K702" t="s">
        <v>902</v>
      </c>
      <c r="L702" t="s">
        <v>3190</v>
      </c>
      <c r="M702" t="s">
        <v>1754</v>
      </c>
      <c r="N702"/>
      <c r="O702" t="s">
        <v>3590</v>
      </c>
      <c r="P702" t="s">
        <v>1568</v>
      </c>
      <c r="Q702" t="s">
        <v>3591</v>
      </c>
      <c r="R702" t="s">
        <v>3592</v>
      </c>
      <c r="S702"/>
      <c r="T702" t="s">
        <v>2265</v>
      </c>
      <c r="U702" t="s">
        <v>13496</v>
      </c>
      <c r="V702" t="s">
        <v>4373</v>
      </c>
      <c r="W702"/>
      <c r="X702"/>
      <c r="Y702"/>
      <c r="Z702"/>
      <c r="AA702"/>
      <c r="AB702"/>
      <c r="AC702"/>
      <c r="AD702"/>
      <c r="AE702"/>
      <c r="AF702"/>
      <c r="AG702"/>
      <c r="AH702"/>
      <c r="AI702"/>
      <c r="AJ702"/>
      <c r="AK702"/>
      <c r="AL702"/>
      <c r="AM702"/>
      <c r="AN702"/>
      <c r="AO702" s="108" t="s">
        <v>43</v>
      </c>
      <c r="AP702" t="s">
        <v>2851</v>
      </c>
      <c r="AQ702">
        <v>103</v>
      </c>
      <c r="AR702" t="e">
        <v>#N/A</v>
      </c>
      <c r="AS702" t="s">
        <v>3826</v>
      </c>
      <c r="AT702" t="e">
        <v>#N/A</v>
      </c>
      <c r="AU702" t="s">
        <v>1253</v>
      </c>
      <c r="AV702" t="s">
        <v>1766</v>
      </c>
      <c r="AW702" t="s">
        <v>1787</v>
      </c>
      <c r="AX702" t="s">
        <v>1740</v>
      </c>
      <c r="AY702" t="s">
        <v>7315</v>
      </c>
      <c r="AZ702" t="s">
        <v>3591</v>
      </c>
      <c r="BA702" t="s">
        <v>1913</v>
      </c>
      <c r="BB702" t="s">
        <v>2799</v>
      </c>
      <c r="BC702" t="s">
        <v>3190</v>
      </c>
      <c r="BD702" t="s">
        <v>7254</v>
      </c>
      <c r="BE702" t="s">
        <v>3864</v>
      </c>
      <c r="BF702">
        <v>343</v>
      </c>
      <c r="BG702">
        <v>700</v>
      </c>
      <c r="BH702">
        <v>0</v>
      </c>
      <c r="BI702" t="s">
        <v>1547</v>
      </c>
      <c r="BJ702">
        <v>0</v>
      </c>
      <c r="BK702">
        <v>0</v>
      </c>
      <c r="BL702">
        <v>515</v>
      </c>
      <c r="BM702" t="s">
        <v>1770</v>
      </c>
      <c r="BN702" t="s">
        <v>3865</v>
      </c>
      <c r="BO702" t="s">
        <v>8361</v>
      </c>
      <c r="BP702" t="e" cm="1">
        <v>#N/A</v>
      </c>
      <c r="BQ702" t="s">
        <v>1547</v>
      </c>
      <c r="BR702" t="s">
        <v>3590</v>
      </c>
      <c r="BS702">
        <v>172</v>
      </c>
      <c r="BT702" t="s">
        <v>8399</v>
      </c>
      <c r="BU702" t="s">
        <v>15739</v>
      </c>
      <c r="BV702" t="s">
        <v>1254</v>
      </c>
      <c r="BW702" t="s">
        <v>1766</v>
      </c>
      <c r="BX702" t="s">
        <v>7316</v>
      </c>
      <c r="BY702" t="s">
        <v>1744</v>
      </c>
      <c r="BZ702" t="s">
        <v>2265</v>
      </c>
      <c r="CA702" t="s">
        <v>1744</v>
      </c>
      <c r="CB702" t="s">
        <v>1754</v>
      </c>
      <c r="CC702"/>
      <c r="CD702" t="s">
        <v>998</v>
      </c>
      <c r="CE702" t="s">
        <v>2799</v>
      </c>
      <c r="CF702" t="s">
        <v>8372</v>
      </c>
      <c r="CG702" t="s">
        <v>8373</v>
      </c>
      <c r="CH702" t="s">
        <v>2799</v>
      </c>
      <c r="CI702" t="s">
        <v>1547</v>
      </c>
      <c r="CJ702" t="s">
        <v>3592</v>
      </c>
      <c r="CK702" t="s">
        <v>1568</v>
      </c>
      <c r="CL702"/>
      <c r="CM702"/>
      <c r="CN702" t="s">
        <v>13496</v>
      </c>
      <c r="CO702" t="s">
        <v>4373</v>
      </c>
      <c r="CP702" t="s">
        <v>13496</v>
      </c>
      <c r="CQ702" t="s">
        <v>4373</v>
      </c>
      <c r="CR702" t="s">
        <v>1547</v>
      </c>
      <c r="CS702">
        <v>8</v>
      </c>
      <c r="CT702" t="s">
        <v>3590</v>
      </c>
      <c r="CU702" t="s">
        <v>3590</v>
      </c>
      <c r="CV702" t="s">
        <v>1547</v>
      </c>
      <c r="CW702" t="s">
        <v>1547</v>
      </c>
      <c r="CX702" t="s">
        <v>1547</v>
      </c>
      <c r="CY702">
        <v>700</v>
      </c>
      <c r="CZ702" t="s">
        <v>9150</v>
      </c>
      <c r="DA702" t="s">
        <v>1547</v>
      </c>
      <c r="DB702" t="s">
        <v>1881</v>
      </c>
      <c r="DC702" t="s">
        <v>1882</v>
      </c>
      <c r="DD702" t="s">
        <v>1253</v>
      </c>
      <c r="DE702" t="s">
        <v>3591</v>
      </c>
      <c r="DF702" t="s">
        <v>3601</v>
      </c>
      <c r="DG702" t="s">
        <v>2265</v>
      </c>
      <c r="DH702" t="s">
        <v>2265</v>
      </c>
      <c r="DI702" t="s">
        <v>7306</v>
      </c>
      <c r="DJ702" t="e">
        <v>#N/A</v>
      </c>
      <c r="DK702"/>
      <c r="DL702" t="s">
        <v>7306</v>
      </c>
      <c r="DM702">
        <v>9</v>
      </c>
      <c r="DN702" t="s">
        <v>1883</v>
      </c>
      <c r="DO702" t="s">
        <v>1568</v>
      </c>
      <c r="DP702" t="b">
        <v>1</v>
      </c>
      <c r="DQ702" t="b">
        <v>0</v>
      </c>
      <c r="DR702" t="b">
        <v>0</v>
      </c>
      <c r="DS702" t="b">
        <v>0</v>
      </c>
      <c r="DT702" t="b">
        <v>0</v>
      </c>
      <c r="DU702" t="b">
        <v>0</v>
      </c>
      <c r="DV702" t="b">
        <v>0</v>
      </c>
      <c r="DW702">
        <v>0</v>
      </c>
      <c r="DX702" t="b">
        <v>0</v>
      </c>
      <c r="DY702" t="b">
        <v>0</v>
      </c>
      <c r="DZ702" t="b">
        <v>0</v>
      </c>
      <c r="EA702" t="b">
        <v>0</v>
      </c>
      <c r="EB702" t="b">
        <v>0</v>
      </c>
      <c r="EC702" t="b">
        <v>1</v>
      </c>
      <c r="ED702" t="b">
        <v>0</v>
      </c>
      <c r="EE702" t="b">
        <v>0</v>
      </c>
      <c r="EF702" t="b">
        <v>0</v>
      </c>
      <c r="EG702" t="b" cm="1">
        <v>0</v>
      </c>
      <c r="EH702" t="b">
        <v>0</v>
      </c>
      <c r="EI702" t="b">
        <v>0</v>
      </c>
      <c r="EJ702" t="b">
        <v>1</v>
      </c>
      <c r="EK702" t="s">
        <v>5327</v>
      </c>
      <c r="EL702">
        <v>0</v>
      </c>
      <c r="EM702">
        <v>7</v>
      </c>
      <c r="EN702" t="b">
        <v>0</v>
      </c>
    </row>
    <row r="703" spans="1:144" ht="15.75">
      <c r="A703"/>
      <c r="B703" t="s">
        <v>1568</v>
      </c>
      <c r="C703" t="s">
        <v>3826</v>
      </c>
      <c r="D703" t="s">
        <v>1249</v>
      </c>
      <c r="E703" t="s">
        <v>1248</v>
      </c>
      <c r="F703" t="s">
        <v>1245</v>
      </c>
      <c r="G703" t="s">
        <v>3603</v>
      </c>
      <c r="H703" t="s">
        <v>3604</v>
      </c>
      <c r="I703" t="s">
        <v>2799</v>
      </c>
      <c r="J703"/>
      <c r="K703" t="s">
        <v>902</v>
      </c>
      <c r="L703" t="s">
        <v>3190</v>
      </c>
      <c r="M703" t="s">
        <v>1754</v>
      </c>
      <c r="N703"/>
      <c r="O703" t="s">
        <v>3590</v>
      </c>
      <c r="P703" t="s">
        <v>1568</v>
      </c>
      <c r="Q703" t="s">
        <v>3591</v>
      </c>
      <c r="R703" t="s">
        <v>3592</v>
      </c>
      <c r="S703"/>
      <c r="T703" t="s">
        <v>2265</v>
      </c>
      <c r="U703" t="s">
        <v>13496</v>
      </c>
      <c r="V703" t="s">
        <v>13126</v>
      </c>
      <c r="W703"/>
      <c r="X703"/>
      <c r="Y703"/>
      <c r="Z703"/>
      <c r="AA703"/>
      <c r="AB703"/>
      <c r="AC703"/>
      <c r="AD703"/>
      <c r="AE703"/>
      <c r="AF703"/>
      <c r="AG703"/>
      <c r="AH703"/>
      <c r="AI703"/>
      <c r="AJ703"/>
      <c r="AK703"/>
      <c r="AL703"/>
      <c r="AM703"/>
      <c r="AN703"/>
      <c r="AO703" s="108" t="s">
        <v>43</v>
      </c>
      <c r="AP703" t="s">
        <v>2851</v>
      </c>
      <c r="AQ703">
        <v>104</v>
      </c>
      <c r="AR703" t="e">
        <v>#N/A</v>
      </c>
      <c r="AS703" t="s">
        <v>3826</v>
      </c>
      <c r="AT703" t="e">
        <v>#N/A</v>
      </c>
      <c r="AU703" t="s">
        <v>1248</v>
      </c>
      <c r="AV703" t="s">
        <v>1751</v>
      </c>
      <c r="AW703" t="s">
        <v>1741</v>
      </c>
      <c r="AX703" t="s">
        <v>1740</v>
      </c>
      <c r="AY703" t="s">
        <v>7320</v>
      </c>
      <c r="AZ703" t="s">
        <v>3591</v>
      </c>
      <c r="BA703" t="s">
        <v>1896</v>
      </c>
      <c r="BB703" t="s">
        <v>2799</v>
      </c>
      <c r="BC703" t="s">
        <v>3190</v>
      </c>
      <c r="BD703" t="s">
        <v>5682</v>
      </c>
      <c r="BE703" t="s">
        <v>3864</v>
      </c>
      <c r="BF703">
        <v>4</v>
      </c>
      <c r="BG703">
        <v>700</v>
      </c>
      <c r="BH703">
        <v>0</v>
      </c>
      <c r="BI703" t="s">
        <v>1547</v>
      </c>
      <c r="BJ703">
        <v>0</v>
      </c>
      <c r="BK703">
        <v>0</v>
      </c>
      <c r="BL703">
        <v>4</v>
      </c>
      <c r="BM703" t="s">
        <v>1750</v>
      </c>
      <c r="BN703" t="s">
        <v>3865</v>
      </c>
      <c r="BO703" t="s">
        <v>8361</v>
      </c>
      <c r="BP703" t="e" cm="1">
        <v>#N/A</v>
      </c>
      <c r="BQ703" t="s">
        <v>1547</v>
      </c>
      <c r="BR703" t="s">
        <v>3590</v>
      </c>
      <c r="BS703">
        <v>173</v>
      </c>
      <c r="BT703" t="s">
        <v>8403</v>
      </c>
      <c r="BU703" t="s">
        <v>15740</v>
      </c>
      <c r="BV703" t="s">
        <v>1249</v>
      </c>
      <c r="BW703" t="s">
        <v>1751</v>
      </c>
      <c r="BX703" t="s">
        <v>7321</v>
      </c>
      <c r="BY703" t="s">
        <v>1744</v>
      </c>
      <c r="BZ703" t="s">
        <v>2265</v>
      </c>
      <c r="CA703" t="s">
        <v>1744</v>
      </c>
      <c r="CB703" t="s">
        <v>1754</v>
      </c>
      <c r="CC703"/>
      <c r="CD703" t="s">
        <v>998</v>
      </c>
      <c r="CE703" t="s">
        <v>2799</v>
      </c>
      <c r="CF703" t="s">
        <v>8376</v>
      </c>
      <c r="CG703" t="s">
        <v>8377</v>
      </c>
      <c r="CH703" t="s">
        <v>2799</v>
      </c>
      <c r="CI703" t="s">
        <v>1547</v>
      </c>
      <c r="CJ703" t="s">
        <v>3592</v>
      </c>
      <c r="CK703" t="s">
        <v>1568</v>
      </c>
      <c r="CL703"/>
      <c r="CM703"/>
      <c r="CN703" t="s">
        <v>13496</v>
      </c>
      <c r="CO703" t="s">
        <v>13126</v>
      </c>
      <c r="CP703" t="s">
        <v>13496</v>
      </c>
      <c r="CQ703" t="s">
        <v>13126</v>
      </c>
      <c r="CR703" t="s">
        <v>1547</v>
      </c>
      <c r="CS703">
        <v>8</v>
      </c>
      <c r="CT703" t="s">
        <v>3590</v>
      </c>
      <c r="CU703" t="s">
        <v>3590</v>
      </c>
      <c r="CV703" t="s">
        <v>1547</v>
      </c>
      <c r="CW703" t="s">
        <v>1547</v>
      </c>
      <c r="CX703" t="s">
        <v>1547</v>
      </c>
      <c r="CY703">
        <v>701</v>
      </c>
      <c r="CZ703" t="s">
        <v>9156</v>
      </c>
      <c r="DA703" t="s">
        <v>1547</v>
      </c>
      <c r="DB703" t="s">
        <v>1881</v>
      </c>
      <c r="DC703" t="s">
        <v>1882</v>
      </c>
      <c r="DD703" t="s">
        <v>1248</v>
      </c>
      <c r="DE703" t="s">
        <v>3591</v>
      </c>
      <c r="DF703" t="s">
        <v>3603</v>
      </c>
      <c r="DG703" t="s">
        <v>2265</v>
      </c>
      <c r="DH703" t="s">
        <v>2265</v>
      </c>
      <c r="DI703" t="s">
        <v>7306</v>
      </c>
      <c r="DJ703" t="e">
        <v>#N/A</v>
      </c>
      <c r="DK703"/>
      <c r="DL703" t="s">
        <v>7306</v>
      </c>
      <c r="DM703">
        <v>9</v>
      </c>
      <c r="DN703" t="s">
        <v>1883</v>
      </c>
      <c r="DO703" t="s">
        <v>1568</v>
      </c>
      <c r="DP703" t="b">
        <v>1</v>
      </c>
      <c r="DQ703" t="b">
        <v>0</v>
      </c>
      <c r="DR703" t="b">
        <v>0</v>
      </c>
      <c r="DS703" t="b">
        <v>0</v>
      </c>
      <c r="DT703" t="b">
        <v>0</v>
      </c>
      <c r="DU703" t="b">
        <v>0</v>
      </c>
      <c r="DV703" t="b">
        <v>0</v>
      </c>
      <c r="DW703">
        <v>0</v>
      </c>
      <c r="DX703" t="b">
        <v>0</v>
      </c>
      <c r="DY703" t="b">
        <v>0</v>
      </c>
      <c r="DZ703" t="b">
        <v>0</v>
      </c>
      <c r="EA703" t="b">
        <v>0</v>
      </c>
      <c r="EB703" t="b">
        <v>0</v>
      </c>
      <c r="EC703" t="b">
        <v>0</v>
      </c>
      <c r="ED703" t="b">
        <v>0</v>
      </c>
      <c r="EE703" t="b">
        <v>0</v>
      </c>
      <c r="EF703" t="b">
        <v>0</v>
      </c>
      <c r="EG703" t="b" cm="1">
        <v>0</v>
      </c>
      <c r="EH703" t="b">
        <v>0</v>
      </c>
      <c r="EI703" t="b">
        <v>0</v>
      </c>
      <c r="EJ703" t="b">
        <v>0</v>
      </c>
      <c r="EK703" t="s">
        <v>1547</v>
      </c>
      <c r="EL703">
        <v>0</v>
      </c>
      <c r="EM703">
        <v>7</v>
      </c>
      <c r="EN703" t="b">
        <v>0</v>
      </c>
    </row>
    <row r="704" spans="1:144" ht="15.75">
      <c r="A704"/>
      <c r="B704" t="s">
        <v>1568</v>
      </c>
      <c r="C704" t="s">
        <v>3826</v>
      </c>
      <c r="D704" t="s">
        <v>3605</v>
      </c>
      <c r="E704" t="s">
        <v>3606</v>
      </c>
      <c r="F704" t="s">
        <v>3607</v>
      </c>
      <c r="G704" t="s">
        <v>3854</v>
      </c>
      <c r="H704" t="s">
        <v>3609</v>
      </c>
      <c r="I704" t="s">
        <v>2799</v>
      </c>
      <c r="J704"/>
      <c r="K704" t="s">
        <v>902</v>
      </c>
      <c r="L704" t="s">
        <v>3190</v>
      </c>
      <c r="M704" t="s">
        <v>1754</v>
      </c>
      <c r="N704"/>
      <c r="O704" t="s">
        <v>3590</v>
      </c>
      <c r="P704" t="s">
        <v>1568</v>
      </c>
      <c r="Q704" t="s">
        <v>3591</v>
      </c>
      <c r="R704" t="s">
        <v>3592</v>
      </c>
      <c r="S704"/>
      <c r="T704" t="s">
        <v>2265</v>
      </c>
      <c r="U704" t="s">
        <v>13496</v>
      </c>
      <c r="V704" t="s">
        <v>13400</v>
      </c>
      <c r="W704"/>
      <c r="X704"/>
      <c r="Y704"/>
      <c r="Z704"/>
      <c r="AA704"/>
      <c r="AB704"/>
      <c r="AC704"/>
      <c r="AD704"/>
      <c r="AE704"/>
      <c r="AF704"/>
      <c r="AG704"/>
      <c r="AH704"/>
      <c r="AI704"/>
      <c r="AJ704"/>
      <c r="AK704"/>
      <c r="AL704"/>
      <c r="AM704"/>
      <c r="AN704"/>
      <c r="AO704" s="108" t="s">
        <v>43</v>
      </c>
      <c r="AP704" t="s">
        <v>2851</v>
      </c>
      <c r="AQ704">
        <v>105</v>
      </c>
      <c r="AR704" t="e">
        <v>#N/A</v>
      </c>
      <c r="AS704" t="s">
        <v>3826</v>
      </c>
      <c r="AT704" t="e">
        <v>#N/A</v>
      </c>
      <c r="AU704" t="s">
        <v>3606</v>
      </c>
      <c r="AV704" t="s">
        <v>7326</v>
      </c>
      <c r="AW704" t="s">
        <v>7327</v>
      </c>
      <c r="AX704" t="s">
        <v>1740</v>
      </c>
      <c r="AY704" t="s">
        <v>8126</v>
      </c>
      <c r="AZ704" t="s">
        <v>3591</v>
      </c>
      <c r="BA704" t="s">
        <v>7329</v>
      </c>
      <c r="BB704" t="s">
        <v>2799</v>
      </c>
      <c r="BC704" t="s">
        <v>3190</v>
      </c>
      <c r="BD704" t="s">
        <v>8081</v>
      </c>
      <c r="BE704" t="s">
        <v>3864</v>
      </c>
      <c r="BF704">
        <v>408</v>
      </c>
      <c r="BG704">
        <v>700</v>
      </c>
      <c r="BH704">
        <v>0</v>
      </c>
      <c r="BI704" t="s">
        <v>1547</v>
      </c>
      <c r="BJ704">
        <v>0</v>
      </c>
      <c r="BK704">
        <v>0</v>
      </c>
      <c r="BL704">
        <v>488</v>
      </c>
      <c r="BM704" t="s">
        <v>7331</v>
      </c>
      <c r="BN704" t="s">
        <v>3865</v>
      </c>
      <c r="BO704" t="s">
        <v>8361</v>
      </c>
      <c r="BP704" t="e" cm="1">
        <v>#N/A</v>
      </c>
      <c r="BQ704" t="s">
        <v>1547</v>
      </c>
      <c r="BR704" t="s">
        <v>3590</v>
      </c>
      <c r="BS704">
        <v>174</v>
      </c>
      <c r="BT704" t="s">
        <v>8407</v>
      </c>
      <c r="BU704" t="s">
        <v>15741</v>
      </c>
      <c r="BV704" t="s">
        <v>3605</v>
      </c>
      <c r="BW704" t="s">
        <v>7326</v>
      </c>
      <c r="BX704" t="s">
        <v>7332</v>
      </c>
      <c r="BY704" t="s">
        <v>1744</v>
      </c>
      <c r="BZ704" t="s">
        <v>2265</v>
      </c>
      <c r="CA704" t="s">
        <v>1744</v>
      </c>
      <c r="CB704" t="s">
        <v>1754</v>
      </c>
      <c r="CC704"/>
      <c r="CD704" t="s">
        <v>998</v>
      </c>
      <c r="CE704" t="s">
        <v>2799</v>
      </c>
      <c r="CF704" t="s">
        <v>8380</v>
      </c>
      <c r="CG704" t="s">
        <v>8381</v>
      </c>
      <c r="CH704" t="s">
        <v>2799</v>
      </c>
      <c r="CI704" t="s">
        <v>1547</v>
      </c>
      <c r="CJ704" t="s">
        <v>3592</v>
      </c>
      <c r="CK704" t="s">
        <v>1568</v>
      </c>
      <c r="CL704"/>
      <c r="CM704"/>
      <c r="CN704" t="s">
        <v>13496</v>
      </c>
      <c r="CO704" t="s">
        <v>13400</v>
      </c>
      <c r="CP704" t="s">
        <v>13496</v>
      </c>
      <c r="CQ704" t="s">
        <v>13400</v>
      </c>
      <c r="CR704" t="s">
        <v>1547</v>
      </c>
      <c r="CS704">
        <v>8</v>
      </c>
      <c r="CT704" t="s">
        <v>3590</v>
      </c>
      <c r="CU704" t="s">
        <v>3590</v>
      </c>
      <c r="CV704" t="s">
        <v>7335</v>
      </c>
      <c r="CW704" t="s">
        <v>1547</v>
      </c>
      <c r="CX704" t="s">
        <v>1547</v>
      </c>
      <c r="CY704">
        <v>702</v>
      </c>
      <c r="CZ704" t="s">
        <v>9165</v>
      </c>
      <c r="DA704" t="s">
        <v>1547</v>
      </c>
      <c r="DB704" t="s">
        <v>1881</v>
      </c>
      <c r="DC704" t="s">
        <v>1882</v>
      </c>
      <c r="DD704" t="s">
        <v>3606</v>
      </c>
      <c r="DE704" t="s">
        <v>3591</v>
      </c>
      <c r="DF704" t="s">
        <v>3854</v>
      </c>
      <c r="DG704" t="s">
        <v>2265</v>
      </c>
      <c r="DH704" t="s">
        <v>2265</v>
      </c>
      <c r="DI704" t="s">
        <v>7306</v>
      </c>
      <c r="DJ704" t="e">
        <v>#N/A</v>
      </c>
      <c r="DK704"/>
      <c r="DL704" t="s">
        <v>7306</v>
      </c>
      <c r="DM704">
        <v>9</v>
      </c>
      <c r="DN704" t="s">
        <v>1883</v>
      </c>
      <c r="DO704" t="s">
        <v>1568</v>
      </c>
      <c r="DP704" t="b">
        <v>1</v>
      </c>
      <c r="DQ704" t="b">
        <v>0</v>
      </c>
      <c r="DR704" t="b">
        <v>0</v>
      </c>
      <c r="DS704" t="b">
        <v>0</v>
      </c>
      <c r="DT704" t="b">
        <v>0</v>
      </c>
      <c r="DU704" t="b">
        <v>0</v>
      </c>
      <c r="DV704" t="b">
        <v>0</v>
      </c>
      <c r="DW704">
        <v>0</v>
      </c>
      <c r="DX704" t="b">
        <v>0</v>
      </c>
      <c r="DY704" t="b">
        <v>0</v>
      </c>
      <c r="DZ704" t="b">
        <v>0</v>
      </c>
      <c r="EA704" t="b">
        <v>0</v>
      </c>
      <c r="EB704" t="b">
        <v>1</v>
      </c>
      <c r="EC704" t="b">
        <v>1</v>
      </c>
      <c r="ED704" t="b">
        <v>1</v>
      </c>
      <c r="EE704" t="b">
        <v>0</v>
      </c>
      <c r="EF704" t="b">
        <v>0</v>
      </c>
      <c r="EG704" t="b" cm="1">
        <v>0</v>
      </c>
      <c r="EH704" t="b">
        <v>0</v>
      </c>
      <c r="EI704" t="b">
        <v>0</v>
      </c>
      <c r="EJ704" t="b">
        <v>1</v>
      </c>
      <c r="EK704" t="s">
        <v>14489</v>
      </c>
      <c r="EL704">
        <v>0</v>
      </c>
      <c r="EM704">
        <v>4</v>
      </c>
      <c r="EN704" t="b">
        <v>0</v>
      </c>
    </row>
    <row r="705" spans="1:144" ht="15.75">
      <c r="A705"/>
      <c r="B705" t="s">
        <v>1568</v>
      </c>
      <c r="C705" t="s">
        <v>3826</v>
      </c>
      <c r="D705" t="s">
        <v>3843</v>
      </c>
      <c r="E705" t="s">
        <v>3844</v>
      </c>
      <c r="F705" t="s">
        <v>1883</v>
      </c>
      <c r="G705" t="s">
        <v>3845</v>
      </c>
      <c r="H705" t="s">
        <v>3845</v>
      </c>
      <c r="I705" t="s">
        <v>2799</v>
      </c>
      <c r="J705" t="s">
        <v>3846</v>
      </c>
      <c r="K705" t="s">
        <v>3847</v>
      </c>
      <c r="L705" t="s">
        <v>3190</v>
      </c>
      <c r="M705" t="s">
        <v>1779</v>
      </c>
      <c r="N705"/>
      <c r="O705" t="s">
        <v>3590</v>
      </c>
      <c r="P705" t="s">
        <v>1568</v>
      </c>
      <c r="Q705" t="s">
        <v>3591</v>
      </c>
      <c r="R705" t="s">
        <v>3592</v>
      </c>
      <c r="S705"/>
      <c r="T705" t="s">
        <v>2265</v>
      </c>
      <c r="U705" t="s">
        <v>13496</v>
      </c>
      <c r="V705" t="s">
        <v>13491</v>
      </c>
      <c r="W705"/>
      <c r="X705"/>
      <c r="Y705"/>
      <c r="Z705"/>
      <c r="AA705"/>
      <c r="AB705"/>
      <c r="AC705"/>
      <c r="AD705"/>
      <c r="AE705"/>
      <c r="AF705"/>
      <c r="AG705"/>
      <c r="AH705"/>
      <c r="AI705"/>
      <c r="AJ705"/>
      <c r="AK705"/>
      <c r="AL705"/>
      <c r="AM705"/>
      <c r="AN705"/>
      <c r="AO705" s="108" t="s">
        <v>43</v>
      </c>
      <c r="AP705" t="s">
        <v>2851</v>
      </c>
      <c r="AQ705">
        <v>106</v>
      </c>
      <c r="AR705" t="e">
        <v>#N/A</v>
      </c>
      <c r="AS705" t="s">
        <v>3826</v>
      </c>
      <c r="AT705" t="e">
        <v>#N/A</v>
      </c>
      <c r="AU705" t="s">
        <v>3844</v>
      </c>
      <c r="AV705" t="s">
        <v>8067</v>
      </c>
      <c r="AW705" t="s">
        <v>8068</v>
      </c>
      <c r="AX705" t="s">
        <v>1740</v>
      </c>
      <c r="AY705" t="s">
        <v>8069</v>
      </c>
      <c r="AZ705" t="s">
        <v>3591</v>
      </c>
      <c r="BA705" t="s">
        <v>8070</v>
      </c>
      <c r="BB705" t="s">
        <v>2799</v>
      </c>
      <c r="BC705" t="s">
        <v>3190</v>
      </c>
      <c r="BD705" t="s">
        <v>8071</v>
      </c>
      <c r="BE705" t="s">
        <v>3864</v>
      </c>
      <c r="BF705">
        <v>627</v>
      </c>
      <c r="BG705">
        <v>700</v>
      </c>
      <c r="BH705" t="e">
        <v>#N/A</v>
      </c>
      <c r="BI705" t="s">
        <v>1547</v>
      </c>
      <c r="BJ705">
        <v>0</v>
      </c>
      <c r="BK705" t="e" cm="1">
        <v>#N/A</v>
      </c>
      <c r="BL705" t="e" cm="1">
        <v>#N/A</v>
      </c>
      <c r="BM705" t="s">
        <v>3846</v>
      </c>
      <c r="BN705" t="s">
        <v>3865</v>
      </c>
      <c r="BO705" t="s">
        <v>8361</v>
      </c>
      <c r="BP705" t="e" cm="1">
        <v>#N/A</v>
      </c>
      <c r="BQ705" t="s">
        <v>7640</v>
      </c>
      <c r="BR705" t="s">
        <v>3590</v>
      </c>
      <c r="BS705">
        <v>175</v>
      </c>
      <c r="BT705" t="s">
        <v>8411</v>
      </c>
      <c r="BU705" t="s">
        <v>15742</v>
      </c>
      <c r="BV705" t="s">
        <v>3843</v>
      </c>
      <c r="BW705" t="s">
        <v>8067</v>
      </c>
      <c r="BX705" t="s">
        <v>8069</v>
      </c>
      <c r="BY705" t="s">
        <v>1744</v>
      </c>
      <c r="BZ705" t="s">
        <v>2265</v>
      </c>
      <c r="CA705" t="s">
        <v>1744</v>
      </c>
      <c r="CB705" t="s">
        <v>1779</v>
      </c>
      <c r="CC705"/>
      <c r="CD705" t="s">
        <v>998</v>
      </c>
      <c r="CE705" t="s">
        <v>2799</v>
      </c>
      <c r="CF705" t="s">
        <v>8384</v>
      </c>
      <c r="CG705" t="s">
        <v>8385</v>
      </c>
      <c r="CH705" t="s">
        <v>2799</v>
      </c>
      <c r="CI705" t="s">
        <v>1547</v>
      </c>
      <c r="CJ705" t="s">
        <v>3592</v>
      </c>
      <c r="CK705" t="s">
        <v>1568</v>
      </c>
      <c r="CL705"/>
      <c r="CM705"/>
      <c r="CN705" t="s">
        <v>13496</v>
      </c>
      <c r="CO705" t="s">
        <v>13491</v>
      </c>
      <c r="CP705" t="s">
        <v>13496</v>
      </c>
      <c r="CQ705" t="s">
        <v>13491</v>
      </c>
      <c r="CR705" t="s">
        <v>1547</v>
      </c>
      <c r="CS705">
        <v>8</v>
      </c>
      <c r="CT705" t="s">
        <v>3590</v>
      </c>
      <c r="CU705" t="s">
        <v>3590</v>
      </c>
      <c r="CV705" t="e">
        <v>#N/A</v>
      </c>
      <c r="CW705" t="s">
        <v>1547</v>
      </c>
      <c r="CX705" t="s">
        <v>1547</v>
      </c>
      <c r="CY705">
        <v>703</v>
      </c>
      <c r="CZ705" t="s">
        <v>9175</v>
      </c>
      <c r="DA705" t="s">
        <v>1547</v>
      </c>
      <c r="DB705" t="s">
        <v>1881</v>
      </c>
      <c r="DC705" t="s">
        <v>1882</v>
      </c>
      <c r="DD705" t="s">
        <v>3844</v>
      </c>
      <c r="DE705" t="s">
        <v>3591</v>
      </c>
      <c r="DF705" t="s">
        <v>3845</v>
      </c>
      <c r="DG705" t="s">
        <v>2265</v>
      </c>
      <c r="DH705" t="s">
        <v>2265</v>
      </c>
      <c r="DI705" t="s">
        <v>7306</v>
      </c>
      <c r="DJ705" t="e">
        <v>#N/A</v>
      </c>
      <c r="DK705"/>
      <c r="DL705" t="s">
        <v>7306</v>
      </c>
      <c r="DM705">
        <v>9</v>
      </c>
      <c r="DN705" t="s">
        <v>1883</v>
      </c>
      <c r="DO705" t="s">
        <v>1568</v>
      </c>
      <c r="DP705" t="b">
        <v>1</v>
      </c>
      <c r="DQ705" t="b">
        <v>0</v>
      </c>
      <c r="DR705" t="b">
        <v>0</v>
      </c>
      <c r="DS705" t="b">
        <v>0</v>
      </c>
      <c r="DT705" t="b">
        <v>0</v>
      </c>
      <c r="DU705" t="b">
        <v>0</v>
      </c>
      <c r="DV705" t="b">
        <v>0</v>
      </c>
      <c r="DW705">
        <v>0</v>
      </c>
      <c r="DX705" t="b">
        <v>0</v>
      </c>
      <c r="DY705" t="b">
        <v>0</v>
      </c>
      <c r="DZ705" t="b">
        <v>0</v>
      </c>
      <c r="EA705" t="b">
        <v>0</v>
      </c>
      <c r="EB705" t="b">
        <v>0</v>
      </c>
      <c r="EC705" t="b">
        <v>1</v>
      </c>
      <c r="ED705" t="b">
        <v>0</v>
      </c>
      <c r="EE705" t="b">
        <v>0</v>
      </c>
      <c r="EF705" t="b">
        <v>0</v>
      </c>
      <c r="EG705" t="b" cm="1">
        <v>1</v>
      </c>
      <c r="EH705" t="b">
        <v>0</v>
      </c>
      <c r="EI705" t="b">
        <v>0</v>
      </c>
      <c r="EJ705" t="b">
        <v>1</v>
      </c>
      <c r="EK705" t="s">
        <v>5981</v>
      </c>
      <c r="EL705">
        <v>1</v>
      </c>
      <c r="EM705">
        <v>13</v>
      </c>
      <c r="EN705" t="b">
        <v>0</v>
      </c>
    </row>
    <row r="706" spans="1:144" ht="47.25">
      <c r="A706"/>
      <c r="B706" t="s">
        <v>1568</v>
      </c>
      <c r="C706" t="s">
        <v>3826</v>
      </c>
      <c r="D706" t="s">
        <v>3598</v>
      </c>
      <c r="E706" t="s">
        <v>3599</v>
      </c>
      <c r="F706" t="s">
        <v>2000</v>
      </c>
      <c r="G706" t="s">
        <v>3599</v>
      </c>
      <c r="H706" s="109" t="s">
        <v>3600</v>
      </c>
      <c r="I706" t="s">
        <v>2799</v>
      </c>
      <c r="J706"/>
      <c r="K706" t="s">
        <v>902</v>
      </c>
      <c r="L706" t="s">
        <v>3190</v>
      </c>
      <c r="M706" t="s">
        <v>1754</v>
      </c>
      <c r="N706"/>
      <c r="O706" t="s">
        <v>3590</v>
      </c>
      <c r="P706" t="s">
        <v>1568</v>
      </c>
      <c r="Q706" t="s">
        <v>3591</v>
      </c>
      <c r="R706" t="s">
        <v>3592</v>
      </c>
      <c r="S706"/>
      <c r="T706" t="s">
        <v>2265</v>
      </c>
      <c r="U706" t="s">
        <v>13496</v>
      </c>
      <c r="V706" t="s">
        <v>13399</v>
      </c>
      <c r="W706"/>
      <c r="X706"/>
      <c r="Y706"/>
      <c r="Z706"/>
      <c r="AA706"/>
      <c r="AB706"/>
      <c r="AC706"/>
      <c r="AD706"/>
      <c r="AE706"/>
      <c r="AF706"/>
      <c r="AG706"/>
      <c r="AH706"/>
      <c r="AI706"/>
      <c r="AJ706"/>
      <c r="AK706"/>
      <c r="AL706"/>
      <c r="AM706"/>
      <c r="AN706"/>
      <c r="AO706" s="108" t="s">
        <v>43</v>
      </c>
      <c r="AP706" t="s">
        <v>2851</v>
      </c>
      <c r="AQ706">
        <v>107</v>
      </c>
      <c r="AR706" t="e">
        <v>#N/A</v>
      </c>
      <c r="AS706" t="s">
        <v>3826</v>
      </c>
      <c r="AT706" t="e">
        <v>#N/A</v>
      </c>
      <c r="AU706" t="s">
        <v>3599</v>
      </c>
      <c r="AV706" t="s">
        <v>7308</v>
      </c>
      <c r="AW706" t="s">
        <v>6431</v>
      </c>
      <c r="AX706" t="s">
        <v>1740</v>
      </c>
      <c r="AY706" t="s">
        <v>7308</v>
      </c>
      <c r="AZ706" t="s">
        <v>3591</v>
      </c>
      <c r="BA706" t="s">
        <v>7309</v>
      </c>
      <c r="BB706" t="s">
        <v>2799</v>
      </c>
      <c r="BC706" t="s">
        <v>3190</v>
      </c>
      <c r="BD706" t="s">
        <v>7985</v>
      </c>
      <c r="BE706" t="s">
        <v>3864</v>
      </c>
      <c r="BF706">
        <v>405</v>
      </c>
      <c r="BG706">
        <v>700</v>
      </c>
      <c r="BH706">
        <v>0</v>
      </c>
      <c r="BI706" t="s">
        <v>1547</v>
      </c>
      <c r="BJ706">
        <v>0</v>
      </c>
      <c r="BK706">
        <v>0</v>
      </c>
      <c r="BL706">
        <v>405</v>
      </c>
      <c r="BM706" t="s">
        <v>7313</v>
      </c>
      <c r="BN706" t="s">
        <v>3865</v>
      </c>
      <c r="BO706" t="s">
        <v>8361</v>
      </c>
      <c r="BP706" t="e" cm="1">
        <v>#N/A</v>
      </c>
      <c r="BQ706" t="s">
        <v>1547</v>
      </c>
      <c r="BR706" t="s">
        <v>3590</v>
      </c>
      <c r="BS706">
        <v>176</v>
      </c>
      <c r="BT706" t="s">
        <v>8415</v>
      </c>
      <c r="BU706" t="s">
        <v>15743</v>
      </c>
      <c r="BV706" t="s">
        <v>3598</v>
      </c>
      <c r="BW706" t="s">
        <v>7308</v>
      </c>
      <c r="BX706" t="s">
        <v>7311</v>
      </c>
      <c r="BY706" t="s">
        <v>1744</v>
      </c>
      <c r="BZ706" t="s">
        <v>2265</v>
      </c>
      <c r="CA706" t="s">
        <v>1744</v>
      </c>
      <c r="CB706" t="s">
        <v>1754</v>
      </c>
      <c r="CC706"/>
      <c r="CD706" t="s">
        <v>998</v>
      </c>
      <c r="CE706" t="s">
        <v>2799</v>
      </c>
      <c r="CF706" t="s">
        <v>8388</v>
      </c>
      <c r="CG706" t="s">
        <v>8389</v>
      </c>
      <c r="CH706" t="s">
        <v>2799</v>
      </c>
      <c r="CI706" t="s">
        <v>1547</v>
      </c>
      <c r="CJ706" t="s">
        <v>3592</v>
      </c>
      <c r="CK706" t="s">
        <v>1568</v>
      </c>
      <c r="CL706"/>
      <c r="CM706"/>
      <c r="CN706" t="s">
        <v>13496</v>
      </c>
      <c r="CO706" t="s">
        <v>13399</v>
      </c>
      <c r="CP706" t="s">
        <v>13496</v>
      </c>
      <c r="CQ706" t="s">
        <v>13399</v>
      </c>
      <c r="CR706" t="s">
        <v>1547</v>
      </c>
      <c r="CS706">
        <v>8</v>
      </c>
      <c r="CT706" t="s">
        <v>3590</v>
      </c>
      <c r="CU706" t="s">
        <v>3590</v>
      </c>
      <c r="CV706" t="s">
        <v>3590</v>
      </c>
      <c r="CW706" t="s">
        <v>1547</v>
      </c>
      <c r="CX706" t="s">
        <v>1547</v>
      </c>
      <c r="CY706">
        <v>704</v>
      </c>
      <c r="CZ706" t="s">
        <v>9184</v>
      </c>
      <c r="DA706" t="s">
        <v>1547</v>
      </c>
      <c r="DB706" t="s">
        <v>1881</v>
      </c>
      <c r="DC706" t="s">
        <v>1882</v>
      </c>
      <c r="DD706" t="s">
        <v>3599</v>
      </c>
      <c r="DE706" t="s">
        <v>3591</v>
      </c>
      <c r="DF706" t="s">
        <v>3599</v>
      </c>
      <c r="DG706" t="s">
        <v>2265</v>
      </c>
      <c r="DH706" t="s">
        <v>2265</v>
      </c>
      <c r="DI706" t="s">
        <v>7306</v>
      </c>
      <c r="DJ706" t="e">
        <v>#N/A</v>
      </c>
      <c r="DK706"/>
      <c r="DL706" t="s">
        <v>7306</v>
      </c>
      <c r="DM706">
        <v>9</v>
      </c>
      <c r="DN706" t="s">
        <v>1883</v>
      </c>
      <c r="DO706" t="s">
        <v>1568</v>
      </c>
      <c r="DP706" t="b">
        <v>1</v>
      </c>
      <c r="DQ706" t="b">
        <v>0</v>
      </c>
      <c r="DR706" t="b">
        <v>0</v>
      </c>
      <c r="DS706" t="b">
        <v>0</v>
      </c>
      <c r="DT706" t="b">
        <v>0</v>
      </c>
      <c r="DU706" t="b">
        <v>0</v>
      </c>
      <c r="DV706" t="b">
        <v>0</v>
      </c>
      <c r="DW706">
        <v>0</v>
      </c>
      <c r="DX706" t="b">
        <v>0</v>
      </c>
      <c r="DY706" t="b">
        <v>0</v>
      </c>
      <c r="DZ706" t="b">
        <v>0</v>
      </c>
      <c r="EA706" t="b">
        <v>0</v>
      </c>
      <c r="EB706" t="b">
        <v>0</v>
      </c>
      <c r="EC706" t="b">
        <v>0</v>
      </c>
      <c r="ED706" t="b">
        <v>0</v>
      </c>
      <c r="EE706" t="b">
        <v>0</v>
      </c>
      <c r="EF706" t="b">
        <v>0</v>
      </c>
      <c r="EG706" t="b" cm="1">
        <v>0</v>
      </c>
      <c r="EH706" t="b">
        <v>0</v>
      </c>
      <c r="EI706" t="b">
        <v>0</v>
      </c>
      <c r="EJ706" t="b">
        <v>0</v>
      </c>
      <c r="EK706" t="s">
        <v>1547</v>
      </c>
      <c r="EL706">
        <v>0</v>
      </c>
      <c r="EM706">
        <v>19</v>
      </c>
      <c r="EN706" t="b">
        <v>0</v>
      </c>
    </row>
    <row r="707" spans="1:144" ht="63">
      <c r="A707"/>
      <c r="B707" t="s">
        <v>1568</v>
      </c>
      <c r="C707" t="s">
        <v>3826</v>
      </c>
      <c r="D707" t="s">
        <v>3610</v>
      </c>
      <c r="E707" t="s">
        <v>3610</v>
      </c>
      <c r="F707" t="s">
        <v>1261</v>
      </c>
      <c r="G707" t="s">
        <v>3611</v>
      </c>
      <c r="H707" s="109" t="s">
        <v>3612</v>
      </c>
      <c r="I707" t="s">
        <v>2799</v>
      </c>
      <c r="J707"/>
      <c r="K707" t="s">
        <v>902</v>
      </c>
      <c r="L707" t="s">
        <v>3190</v>
      </c>
      <c r="M707" t="s">
        <v>1754</v>
      </c>
      <c r="N707"/>
      <c r="O707" t="s">
        <v>3590</v>
      </c>
      <c r="P707" t="s">
        <v>1568</v>
      </c>
      <c r="Q707" t="s">
        <v>3591</v>
      </c>
      <c r="R707" t="s">
        <v>3592</v>
      </c>
      <c r="S707"/>
      <c r="T707" t="s">
        <v>2265</v>
      </c>
      <c r="U707" t="s">
        <v>13496</v>
      </c>
      <c r="V707" t="s">
        <v>4370</v>
      </c>
      <c r="W707"/>
      <c r="X707"/>
      <c r="Y707"/>
      <c r="Z707"/>
      <c r="AA707"/>
      <c r="AB707"/>
      <c r="AC707"/>
      <c r="AD707"/>
      <c r="AE707"/>
      <c r="AF707"/>
      <c r="AG707"/>
      <c r="AH707"/>
      <c r="AI707"/>
      <c r="AJ707"/>
      <c r="AK707"/>
      <c r="AL707"/>
      <c r="AM707"/>
      <c r="AN707"/>
      <c r="AO707" s="108" t="s">
        <v>43</v>
      </c>
      <c r="AP707" t="s">
        <v>2851</v>
      </c>
      <c r="AQ707">
        <v>108</v>
      </c>
      <c r="AR707" t="e">
        <v>#N/A</v>
      </c>
      <c r="AS707" t="s">
        <v>3826</v>
      </c>
      <c r="AT707" t="e">
        <v>#N/A</v>
      </c>
      <c r="AU707" t="s">
        <v>3610</v>
      </c>
      <c r="AV707" t="s">
        <v>7338</v>
      </c>
      <c r="AW707" t="s">
        <v>1758</v>
      </c>
      <c r="AX707" t="s">
        <v>1740</v>
      </c>
      <c r="AY707" t="s">
        <v>7339</v>
      </c>
      <c r="AZ707" t="s">
        <v>3591</v>
      </c>
      <c r="BA707" t="s">
        <v>7340</v>
      </c>
      <c r="BB707" t="s">
        <v>2799</v>
      </c>
      <c r="BC707" t="s">
        <v>3190</v>
      </c>
      <c r="BD707" t="s">
        <v>8024</v>
      </c>
      <c r="BE707" t="s">
        <v>3864</v>
      </c>
      <c r="BF707">
        <v>409</v>
      </c>
      <c r="BG707">
        <v>700</v>
      </c>
      <c r="BH707">
        <v>0</v>
      </c>
      <c r="BI707" t="s">
        <v>1547</v>
      </c>
      <c r="BJ707">
        <v>0</v>
      </c>
      <c r="BK707">
        <v>0</v>
      </c>
      <c r="BL707">
        <v>1155</v>
      </c>
      <c r="BM707" t="s">
        <v>7342</v>
      </c>
      <c r="BN707" t="s">
        <v>3865</v>
      </c>
      <c r="BO707" t="s">
        <v>8361</v>
      </c>
      <c r="BP707" t="e" cm="1">
        <v>#N/A</v>
      </c>
      <c r="BQ707" t="s">
        <v>1547</v>
      </c>
      <c r="BR707" t="s">
        <v>3590</v>
      </c>
      <c r="BS707">
        <v>177</v>
      </c>
      <c r="BT707" t="s">
        <v>8419</v>
      </c>
      <c r="BU707" t="s">
        <v>15744</v>
      </c>
      <c r="BV707" t="s">
        <v>3610</v>
      </c>
      <c r="BW707" t="s">
        <v>7338</v>
      </c>
      <c r="BX707" t="s">
        <v>7343</v>
      </c>
      <c r="BY707" t="s">
        <v>1744</v>
      </c>
      <c r="BZ707" t="s">
        <v>2265</v>
      </c>
      <c r="CA707" t="s">
        <v>1744</v>
      </c>
      <c r="CB707" t="s">
        <v>1754</v>
      </c>
      <c r="CC707"/>
      <c r="CD707" t="s">
        <v>998</v>
      </c>
      <c r="CE707" t="s">
        <v>2799</v>
      </c>
      <c r="CF707" t="s">
        <v>8392</v>
      </c>
      <c r="CG707" t="s">
        <v>8393</v>
      </c>
      <c r="CH707" t="s">
        <v>2799</v>
      </c>
      <c r="CI707" t="s">
        <v>1547</v>
      </c>
      <c r="CJ707" t="s">
        <v>3592</v>
      </c>
      <c r="CK707" t="s">
        <v>1568</v>
      </c>
      <c r="CL707"/>
      <c r="CM707"/>
      <c r="CN707" t="s">
        <v>13496</v>
      </c>
      <c r="CO707" t="s">
        <v>4370</v>
      </c>
      <c r="CP707" t="s">
        <v>13496</v>
      </c>
      <c r="CQ707" t="s">
        <v>4370</v>
      </c>
      <c r="CR707" t="s">
        <v>1547</v>
      </c>
      <c r="CS707">
        <v>8</v>
      </c>
      <c r="CT707" t="s">
        <v>3590</v>
      </c>
      <c r="CU707" t="s">
        <v>3590</v>
      </c>
      <c r="CV707" t="s">
        <v>1547</v>
      </c>
      <c r="CW707" t="s">
        <v>1547</v>
      </c>
      <c r="CX707" t="s">
        <v>1547</v>
      </c>
      <c r="CY707">
        <v>705</v>
      </c>
      <c r="CZ707" t="s">
        <v>9190</v>
      </c>
      <c r="DA707" t="s">
        <v>1547</v>
      </c>
      <c r="DB707" t="s">
        <v>1881</v>
      </c>
      <c r="DC707" t="s">
        <v>1882</v>
      </c>
      <c r="DD707" t="s">
        <v>3610</v>
      </c>
      <c r="DE707" t="s">
        <v>3591</v>
      </c>
      <c r="DF707" t="s">
        <v>3611</v>
      </c>
      <c r="DG707" t="s">
        <v>2265</v>
      </c>
      <c r="DH707" t="s">
        <v>2265</v>
      </c>
      <c r="DI707" t="s">
        <v>7306</v>
      </c>
      <c r="DJ707" t="e">
        <v>#N/A</v>
      </c>
      <c r="DK707"/>
      <c r="DL707" t="s">
        <v>7306</v>
      </c>
      <c r="DM707">
        <v>9</v>
      </c>
      <c r="DN707" t="s">
        <v>1883</v>
      </c>
      <c r="DO707" t="s">
        <v>1568</v>
      </c>
      <c r="DP707" t="b">
        <v>1</v>
      </c>
      <c r="DQ707" t="b">
        <v>0</v>
      </c>
      <c r="DR707" t="b">
        <v>0</v>
      </c>
      <c r="DS707" t="b">
        <v>0</v>
      </c>
      <c r="DT707" t="b">
        <v>0</v>
      </c>
      <c r="DU707" t="b">
        <v>0</v>
      </c>
      <c r="DV707" t="b">
        <v>0</v>
      </c>
      <c r="DW707">
        <v>0</v>
      </c>
      <c r="DX707" t="b">
        <v>0</v>
      </c>
      <c r="DY707" t="b">
        <v>0</v>
      </c>
      <c r="DZ707" t="b">
        <v>0</v>
      </c>
      <c r="EA707" t="b">
        <v>0</v>
      </c>
      <c r="EB707" t="b">
        <v>0</v>
      </c>
      <c r="EC707" t="b">
        <v>0</v>
      </c>
      <c r="ED707" t="b">
        <v>0</v>
      </c>
      <c r="EE707" t="b">
        <v>0</v>
      </c>
      <c r="EF707" t="b">
        <v>0</v>
      </c>
      <c r="EG707" t="b" cm="1">
        <v>1</v>
      </c>
      <c r="EH707" t="b">
        <v>0</v>
      </c>
      <c r="EI707" t="b">
        <v>0</v>
      </c>
      <c r="EJ707" t="b">
        <v>1</v>
      </c>
      <c r="EK707" t="s">
        <v>5887</v>
      </c>
      <c r="EL707">
        <v>1</v>
      </c>
      <c r="EM707">
        <v>6</v>
      </c>
      <c r="EN707" t="b">
        <v>0</v>
      </c>
    </row>
    <row r="708" spans="1:144" ht="15.75">
      <c r="A708"/>
      <c r="B708" t="s">
        <v>1568</v>
      </c>
      <c r="C708" t="s">
        <v>3826</v>
      </c>
      <c r="D708" t="s">
        <v>3613</v>
      </c>
      <c r="E708" t="s">
        <v>3614</v>
      </c>
      <c r="F708" t="s">
        <v>3615</v>
      </c>
      <c r="G708" t="s">
        <v>3614</v>
      </c>
      <c r="H708" t="s">
        <v>3616</v>
      </c>
      <c r="I708" t="s">
        <v>2799</v>
      </c>
      <c r="J708"/>
      <c r="K708" t="s">
        <v>902</v>
      </c>
      <c r="L708" t="s">
        <v>3190</v>
      </c>
      <c r="M708" t="s">
        <v>1749</v>
      </c>
      <c r="N708"/>
      <c r="O708" t="s">
        <v>3590</v>
      </c>
      <c r="P708" t="s">
        <v>1568</v>
      </c>
      <c r="Q708" t="s">
        <v>3591</v>
      </c>
      <c r="R708" t="s">
        <v>3592</v>
      </c>
      <c r="S708"/>
      <c r="T708" t="s">
        <v>2265</v>
      </c>
      <c r="U708" t="s">
        <v>13496</v>
      </c>
      <c r="V708" t="s">
        <v>13401</v>
      </c>
      <c r="W708"/>
      <c r="X708"/>
      <c r="Y708"/>
      <c r="Z708"/>
      <c r="AA708"/>
      <c r="AB708"/>
      <c r="AC708"/>
      <c r="AD708"/>
      <c r="AE708"/>
      <c r="AF708"/>
      <c r="AG708"/>
      <c r="AH708"/>
      <c r="AI708"/>
      <c r="AJ708"/>
      <c r="AK708"/>
      <c r="AL708"/>
      <c r="AM708"/>
      <c r="AN708"/>
      <c r="AO708" s="108" t="s">
        <v>43</v>
      </c>
      <c r="AP708" t="s">
        <v>2851</v>
      </c>
      <c r="AQ708">
        <v>109</v>
      </c>
      <c r="AR708" t="e">
        <v>#N/A</v>
      </c>
      <c r="AS708" t="s">
        <v>3826</v>
      </c>
      <c r="AT708" t="e">
        <v>#N/A</v>
      </c>
      <c r="AU708" t="s">
        <v>3614</v>
      </c>
      <c r="AV708" t="s">
        <v>7348</v>
      </c>
      <c r="AW708" t="s">
        <v>7349</v>
      </c>
      <c r="AX708" t="s">
        <v>1740</v>
      </c>
      <c r="AY708" t="s">
        <v>7348</v>
      </c>
      <c r="AZ708" t="s">
        <v>3591</v>
      </c>
      <c r="BA708" t="s">
        <v>7350</v>
      </c>
      <c r="BB708" t="s">
        <v>2799</v>
      </c>
      <c r="BC708" t="s">
        <v>3190</v>
      </c>
      <c r="BD708" t="s">
        <v>8040</v>
      </c>
      <c r="BE708" t="s">
        <v>3864</v>
      </c>
      <c r="BF708">
        <v>410</v>
      </c>
      <c r="BG708">
        <v>700</v>
      </c>
      <c r="BH708">
        <v>0</v>
      </c>
      <c r="BI708" t="s">
        <v>1547</v>
      </c>
      <c r="BJ708">
        <v>0</v>
      </c>
      <c r="BK708">
        <v>0</v>
      </c>
      <c r="BL708">
        <v>410</v>
      </c>
      <c r="BM708" t="s">
        <v>7354</v>
      </c>
      <c r="BN708" t="s">
        <v>3865</v>
      </c>
      <c r="BO708" t="s">
        <v>8361</v>
      </c>
      <c r="BP708" t="e" cm="1">
        <v>#N/A</v>
      </c>
      <c r="BQ708" t="s">
        <v>1547</v>
      </c>
      <c r="BR708" t="s">
        <v>3590</v>
      </c>
      <c r="BS708">
        <v>178</v>
      </c>
      <c r="BT708" t="s">
        <v>8423</v>
      </c>
      <c r="BU708" t="s">
        <v>15745</v>
      </c>
      <c r="BV708" t="s">
        <v>3613</v>
      </c>
      <c r="BW708" t="s">
        <v>7348</v>
      </c>
      <c r="BX708" t="s">
        <v>7352</v>
      </c>
      <c r="BY708" t="s">
        <v>1744</v>
      </c>
      <c r="BZ708" t="s">
        <v>2265</v>
      </c>
      <c r="CA708" t="s">
        <v>1744</v>
      </c>
      <c r="CB708" t="s">
        <v>1749</v>
      </c>
      <c r="CC708"/>
      <c r="CD708" t="s">
        <v>998</v>
      </c>
      <c r="CE708" t="s">
        <v>2799</v>
      </c>
      <c r="CF708" t="s">
        <v>8396</v>
      </c>
      <c r="CG708" t="s">
        <v>8397</v>
      </c>
      <c r="CH708" t="s">
        <v>2799</v>
      </c>
      <c r="CI708" t="s">
        <v>1547</v>
      </c>
      <c r="CJ708" t="s">
        <v>3592</v>
      </c>
      <c r="CK708" t="s">
        <v>1568</v>
      </c>
      <c r="CL708"/>
      <c r="CM708"/>
      <c r="CN708" t="s">
        <v>13496</v>
      </c>
      <c r="CO708" t="s">
        <v>13401</v>
      </c>
      <c r="CP708" t="s">
        <v>13496</v>
      </c>
      <c r="CQ708" t="s">
        <v>13401</v>
      </c>
      <c r="CR708" t="s">
        <v>1547</v>
      </c>
      <c r="CS708">
        <v>8</v>
      </c>
      <c r="CT708" t="s">
        <v>3590</v>
      </c>
      <c r="CU708" t="s">
        <v>3590</v>
      </c>
      <c r="CV708" t="s">
        <v>3590</v>
      </c>
      <c r="CW708" t="s">
        <v>1547</v>
      </c>
      <c r="CX708" t="s">
        <v>1547</v>
      </c>
      <c r="CY708">
        <v>706</v>
      </c>
      <c r="CZ708" t="s">
        <v>9194</v>
      </c>
      <c r="DA708" t="s">
        <v>1547</v>
      </c>
      <c r="DB708" t="s">
        <v>1881</v>
      </c>
      <c r="DC708" t="s">
        <v>1882</v>
      </c>
      <c r="DD708" t="s">
        <v>3614</v>
      </c>
      <c r="DE708" t="s">
        <v>3591</v>
      </c>
      <c r="DF708" t="s">
        <v>3614</v>
      </c>
      <c r="DG708" t="s">
        <v>2265</v>
      </c>
      <c r="DH708" t="s">
        <v>2265</v>
      </c>
      <c r="DI708" t="s">
        <v>7306</v>
      </c>
      <c r="DJ708" t="e">
        <v>#N/A</v>
      </c>
      <c r="DK708"/>
      <c r="DL708" t="s">
        <v>7306</v>
      </c>
      <c r="DM708">
        <v>9</v>
      </c>
      <c r="DN708" t="s">
        <v>1883</v>
      </c>
      <c r="DO708" t="s">
        <v>1568</v>
      </c>
      <c r="DP708" t="b">
        <v>1</v>
      </c>
      <c r="DQ708" t="b">
        <v>0</v>
      </c>
      <c r="DR708" t="b">
        <v>0</v>
      </c>
      <c r="DS708" t="b">
        <v>0</v>
      </c>
      <c r="DT708" t="b">
        <v>0</v>
      </c>
      <c r="DU708" t="b">
        <v>0</v>
      </c>
      <c r="DV708" t="b">
        <v>0</v>
      </c>
      <c r="DW708">
        <v>0</v>
      </c>
      <c r="DX708" t="b">
        <v>0</v>
      </c>
      <c r="DY708" t="b">
        <v>0</v>
      </c>
      <c r="DZ708" t="b">
        <v>0</v>
      </c>
      <c r="EA708" t="b">
        <v>0</v>
      </c>
      <c r="EB708" t="b">
        <v>0</v>
      </c>
      <c r="EC708" t="b">
        <v>0</v>
      </c>
      <c r="ED708" t="b">
        <v>0</v>
      </c>
      <c r="EE708" t="b">
        <v>0</v>
      </c>
      <c r="EF708" t="b">
        <v>0</v>
      </c>
      <c r="EG708" t="b" cm="1">
        <v>0</v>
      </c>
      <c r="EH708" t="b">
        <v>0</v>
      </c>
      <c r="EI708" t="b">
        <v>0</v>
      </c>
      <c r="EJ708" t="b">
        <v>0</v>
      </c>
      <c r="EK708" t="s">
        <v>1547</v>
      </c>
      <c r="EL708">
        <v>0</v>
      </c>
      <c r="EM708">
        <v>24</v>
      </c>
      <c r="EN708" t="b">
        <v>0</v>
      </c>
    </row>
    <row r="709" spans="1:144" ht="15.75">
      <c r="A709"/>
      <c r="B709" t="s">
        <v>1568</v>
      </c>
      <c r="C709" t="s">
        <v>3826</v>
      </c>
      <c r="D709" t="s">
        <v>3621</v>
      </c>
      <c r="E709" t="s">
        <v>3622</v>
      </c>
      <c r="F709" t="s">
        <v>3622</v>
      </c>
      <c r="G709" t="s">
        <v>3622</v>
      </c>
      <c r="H709" t="s">
        <v>3861</v>
      </c>
      <c r="I709" t="s">
        <v>2798</v>
      </c>
      <c r="J709"/>
      <c r="K709" t="s">
        <v>902</v>
      </c>
      <c r="L709" t="s">
        <v>3190</v>
      </c>
      <c r="M709" t="s">
        <v>1995</v>
      </c>
      <c r="N709"/>
      <c r="O709" t="s">
        <v>3590</v>
      </c>
      <c r="P709" t="s">
        <v>1568</v>
      </c>
      <c r="Q709" t="s">
        <v>3591</v>
      </c>
      <c r="R709" t="s">
        <v>3592</v>
      </c>
      <c r="S709"/>
      <c r="T709" t="s">
        <v>2265</v>
      </c>
      <c r="U709" t="s">
        <v>13496</v>
      </c>
      <c r="V709" t="s">
        <v>13349</v>
      </c>
      <c r="W709"/>
      <c r="X709"/>
      <c r="Y709"/>
      <c r="Z709"/>
      <c r="AA709"/>
      <c r="AB709"/>
      <c r="AC709"/>
      <c r="AD709"/>
      <c r="AE709"/>
      <c r="AF709"/>
      <c r="AG709"/>
      <c r="AH709"/>
      <c r="AI709"/>
      <c r="AJ709"/>
      <c r="AK709"/>
      <c r="AL709"/>
      <c r="AM709"/>
      <c r="AN709"/>
      <c r="AO709" s="108" t="s">
        <v>43</v>
      </c>
      <c r="AP709" t="s">
        <v>2851</v>
      </c>
      <c r="AQ709">
        <v>110</v>
      </c>
      <c r="AR709" t="e">
        <v>#N/A</v>
      </c>
      <c r="AS709" t="s">
        <v>3826</v>
      </c>
      <c r="AT709" t="e">
        <v>#N/A</v>
      </c>
      <c r="AU709" t="s">
        <v>3622</v>
      </c>
      <c r="AV709" t="s">
        <v>7366</v>
      </c>
      <c r="AW709" t="s">
        <v>7366</v>
      </c>
      <c r="AX709" t="s">
        <v>1740</v>
      </c>
      <c r="AY709" t="s">
        <v>7366</v>
      </c>
      <c r="AZ709" t="s">
        <v>3591</v>
      </c>
      <c r="BA709" t="s">
        <v>7367</v>
      </c>
      <c r="BB709" t="s">
        <v>2798</v>
      </c>
      <c r="BC709" t="s">
        <v>3190</v>
      </c>
      <c r="BD709" t="s">
        <v>8044</v>
      </c>
      <c r="BE709" t="s">
        <v>3864</v>
      </c>
      <c r="BF709">
        <v>368</v>
      </c>
      <c r="BG709">
        <v>700</v>
      </c>
      <c r="BH709">
        <v>0</v>
      </c>
      <c r="BI709" t="s">
        <v>1547</v>
      </c>
      <c r="BJ709">
        <v>0</v>
      </c>
      <c r="BK709">
        <v>0</v>
      </c>
      <c r="BL709">
        <v>412</v>
      </c>
      <c r="BM709" t="s">
        <v>7371</v>
      </c>
      <c r="BN709" t="s">
        <v>3865</v>
      </c>
      <c r="BO709" t="s">
        <v>8361</v>
      </c>
      <c r="BP709" t="e" cm="1">
        <v>#N/A</v>
      </c>
      <c r="BQ709" t="s">
        <v>1547</v>
      </c>
      <c r="BR709" t="s">
        <v>3590</v>
      </c>
      <c r="BS709">
        <v>179</v>
      </c>
      <c r="BT709" t="s">
        <v>8430</v>
      </c>
      <c r="BU709" t="s">
        <v>15746</v>
      </c>
      <c r="BV709" t="s">
        <v>3621</v>
      </c>
      <c r="BW709" t="s">
        <v>7366</v>
      </c>
      <c r="BX709" t="s">
        <v>8271</v>
      </c>
      <c r="BY709" t="s">
        <v>1744</v>
      </c>
      <c r="BZ709" t="s">
        <v>2265</v>
      </c>
      <c r="CA709" t="s">
        <v>1744</v>
      </c>
      <c r="CB709" t="s">
        <v>1995</v>
      </c>
      <c r="CC709"/>
      <c r="CD709" t="s">
        <v>998</v>
      </c>
      <c r="CE709" t="s">
        <v>2798</v>
      </c>
      <c r="CF709" t="s">
        <v>8400</v>
      </c>
      <c r="CG709" t="s">
        <v>8401</v>
      </c>
      <c r="CH709" t="s">
        <v>2798</v>
      </c>
      <c r="CI709" t="s">
        <v>1547</v>
      </c>
      <c r="CJ709" t="s">
        <v>3592</v>
      </c>
      <c r="CK709" t="s">
        <v>1568</v>
      </c>
      <c r="CL709"/>
      <c r="CM709"/>
      <c r="CN709" t="s">
        <v>13496</v>
      </c>
      <c r="CO709" t="s">
        <v>13349</v>
      </c>
      <c r="CP709" t="s">
        <v>13496</v>
      </c>
      <c r="CQ709" t="s">
        <v>13349</v>
      </c>
      <c r="CR709" t="s">
        <v>1547</v>
      </c>
      <c r="CS709">
        <v>8</v>
      </c>
      <c r="CT709" t="s">
        <v>3590</v>
      </c>
      <c r="CU709" t="s">
        <v>3590</v>
      </c>
      <c r="CV709" t="s">
        <v>3590</v>
      </c>
      <c r="CW709" t="s">
        <v>1547</v>
      </c>
      <c r="CX709" t="s">
        <v>1547</v>
      </c>
      <c r="CY709">
        <v>707</v>
      </c>
      <c r="CZ709" t="s">
        <v>9204</v>
      </c>
      <c r="DA709" t="s">
        <v>1547</v>
      </c>
      <c r="DB709" t="s">
        <v>1881</v>
      </c>
      <c r="DC709" t="s">
        <v>1882</v>
      </c>
      <c r="DD709" t="s">
        <v>3622</v>
      </c>
      <c r="DE709" t="s">
        <v>3591</v>
      </c>
      <c r="DF709" t="s">
        <v>3622</v>
      </c>
      <c r="DG709" t="s">
        <v>2265</v>
      </c>
      <c r="DH709" t="s">
        <v>2265</v>
      </c>
      <c r="DI709" t="s">
        <v>7306</v>
      </c>
      <c r="DJ709" t="e">
        <v>#N/A</v>
      </c>
      <c r="DK709"/>
      <c r="DL709" t="s">
        <v>7306</v>
      </c>
      <c r="DM709">
        <v>9</v>
      </c>
      <c r="DN709" t="s">
        <v>1883</v>
      </c>
      <c r="DO709" t="s">
        <v>1568</v>
      </c>
      <c r="DP709" t="b">
        <v>1</v>
      </c>
      <c r="DQ709" t="b">
        <v>0</v>
      </c>
      <c r="DR709" t="b">
        <v>0</v>
      </c>
      <c r="DS709" t="b">
        <v>0</v>
      </c>
      <c r="DT709" t="b">
        <v>0</v>
      </c>
      <c r="DU709" t="b">
        <v>0</v>
      </c>
      <c r="DV709" t="b">
        <v>0</v>
      </c>
      <c r="DW709">
        <v>0</v>
      </c>
      <c r="DX709" t="b">
        <v>0</v>
      </c>
      <c r="DY709" t="b">
        <v>0</v>
      </c>
      <c r="DZ709" t="b">
        <v>0</v>
      </c>
      <c r="EA709" t="b">
        <v>0</v>
      </c>
      <c r="EB709" t="b">
        <v>0</v>
      </c>
      <c r="EC709" t="b">
        <v>0</v>
      </c>
      <c r="ED709" t="b">
        <v>0</v>
      </c>
      <c r="EE709" t="b">
        <v>0</v>
      </c>
      <c r="EF709" t="b">
        <v>0</v>
      </c>
      <c r="EG709" t="b" cm="1">
        <v>0</v>
      </c>
      <c r="EH709" t="b">
        <v>0</v>
      </c>
      <c r="EI709" t="b">
        <v>0</v>
      </c>
      <c r="EJ709" t="b">
        <v>0</v>
      </c>
      <c r="EK709" t="s">
        <v>1547</v>
      </c>
      <c r="EL709">
        <v>0</v>
      </c>
      <c r="EM709">
        <v>15</v>
      </c>
      <c r="EN709" t="b">
        <v>0</v>
      </c>
    </row>
    <row r="710" spans="1:144" ht="15.75">
      <c r="A710"/>
      <c r="B710" t="s">
        <v>1568</v>
      </c>
      <c r="C710" t="s">
        <v>3826</v>
      </c>
      <c r="D710" t="s">
        <v>3689</v>
      </c>
      <c r="E710" t="s">
        <v>3690</v>
      </c>
      <c r="F710" t="s">
        <v>3690</v>
      </c>
      <c r="G710" t="s">
        <v>3691</v>
      </c>
      <c r="H710" t="s">
        <v>3692</v>
      </c>
      <c r="I710" t="s">
        <v>2798</v>
      </c>
      <c r="J710"/>
      <c r="K710" t="s">
        <v>902</v>
      </c>
      <c r="L710" t="s">
        <v>3190</v>
      </c>
      <c r="M710" t="s">
        <v>1995</v>
      </c>
      <c r="N710"/>
      <c r="O710" t="s">
        <v>3590</v>
      </c>
      <c r="P710" t="s">
        <v>1568</v>
      </c>
      <c r="Q710" t="s">
        <v>3591</v>
      </c>
      <c r="R710" t="s">
        <v>3592</v>
      </c>
      <c r="S710"/>
      <c r="T710" t="s">
        <v>3673</v>
      </c>
      <c r="U710" t="s">
        <v>13496</v>
      </c>
      <c r="V710" t="s">
        <v>13347</v>
      </c>
      <c r="W710"/>
      <c r="X710"/>
      <c r="Y710"/>
      <c r="Z710"/>
      <c r="AA710"/>
      <c r="AB710"/>
      <c r="AC710"/>
      <c r="AD710"/>
      <c r="AE710"/>
      <c r="AF710"/>
      <c r="AG710"/>
      <c r="AH710"/>
      <c r="AI710"/>
      <c r="AJ710"/>
      <c r="AK710"/>
      <c r="AL710"/>
      <c r="AM710"/>
      <c r="AN710"/>
      <c r="AO710" s="108" t="s">
        <v>43</v>
      </c>
      <c r="AP710" t="s">
        <v>2851</v>
      </c>
      <c r="AQ710">
        <v>111</v>
      </c>
      <c r="AR710" t="e">
        <v>#N/A</v>
      </c>
      <c r="AS710" t="s">
        <v>3826</v>
      </c>
      <c r="AT710" t="e">
        <v>#N/A</v>
      </c>
      <c r="AU710" t="s">
        <v>3690</v>
      </c>
      <c r="AV710" t="s">
        <v>7562</v>
      </c>
      <c r="AW710" t="s">
        <v>7562</v>
      </c>
      <c r="AX710" t="s">
        <v>1740</v>
      </c>
      <c r="AY710" t="s">
        <v>7563</v>
      </c>
      <c r="AZ710" t="s">
        <v>3591</v>
      </c>
      <c r="BA710" t="s">
        <v>7564</v>
      </c>
      <c r="BB710" t="s">
        <v>2798</v>
      </c>
      <c r="BC710" t="s">
        <v>3190</v>
      </c>
      <c r="BD710" t="s">
        <v>8049</v>
      </c>
      <c r="BE710" t="s">
        <v>3864</v>
      </c>
      <c r="BF710">
        <v>367</v>
      </c>
      <c r="BG710">
        <v>700</v>
      </c>
      <c r="BH710">
        <v>0</v>
      </c>
      <c r="BI710" t="s">
        <v>1547</v>
      </c>
      <c r="BJ710">
        <v>0</v>
      </c>
      <c r="BK710">
        <v>0</v>
      </c>
      <c r="BL710">
        <v>443</v>
      </c>
      <c r="BM710" t="s">
        <v>7568</v>
      </c>
      <c r="BN710" t="s">
        <v>3865</v>
      </c>
      <c r="BO710" t="s">
        <v>8361</v>
      </c>
      <c r="BP710" t="e" cm="1">
        <v>#N/A</v>
      </c>
      <c r="BQ710" t="s">
        <v>1547</v>
      </c>
      <c r="BR710" t="s">
        <v>3590</v>
      </c>
      <c r="BS710">
        <v>180</v>
      </c>
      <c r="BT710" t="s">
        <v>8432</v>
      </c>
      <c r="BU710" t="s">
        <v>15747</v>
      </c>
      <c r="BV710" t="s">
        <v>3689</v>
      </c>
      <c r="BW710" t="s">
        <v>7562</v>
      </c>
      <c r="BX710" t="s">
        <v>7566</v>
      </c>
      <c r="BY710" t="s">
        <v>1744</v>
      </c>
      <c r="BZ710" t="s">
        <v>3673</v>
      </c>
      <c r="CA710" t="s">
        <v>1744</v>
      </c>
      <c r="CB710" t="s">
        <v>1995</v>
      </c>
      <c r="CC710"/>
      <c r="CD710" t="s">
        <v>998</v>
      </c>
      <c r="CE710" t="s">
        <v>2798</v>
      </c>
      <c r="CF710" t="s">
        <v>8404</v>
      </c>
      <c r="CG710" t="s">
        <v>8405</v>
      </c>
      <c r="CH710" t="s">
        <v>2798</v>
      </c>
      <c r="CI710" t="s">
        <v>1547</v>
      </c>
      <c r="CJ710" t="s">
        <v>3592</v>
      </c>
      <c r="CK710" t="s">
        <v>1568</v>
      </c>
      <c r="CL710"/>
      <c r="CM710"/>
      <c r="CN710" t="s">
        <v>13496</v>
      </c>
      <c r="CO710" t="s">
        <v>13347</v>
      </c>
      <c r="CP710" t="s">
        <v>13496</v>
      </c>
      <c r="CQ710" t="s">
        <v>13347</v>
      </c>
      <c r="CR710" t="s">
        <v>1547</v>
      </c>
      <c r="CS710">
        <v>8</v>
      </c>
      <c r="CT710" t="s">
        <v>3590</v>
      </c>
      <c r="CU710" t="s">
        <v>3590</v>
      </c>
      <c r="CV710" t="s">
        <v>3590</v>
      </c>
      <c r="CW710" t="s">
        <v>1547</v>
      </c>
      <c r="CX710" t="s">
        <v>1547</v>
      </c>
      <c r="CY710">
        <v>708</v>
      </c>
      <c r="CZ710" t="s">
        <v>9213</v>
      </c>
      <c r="DA710" t="s">
        <v>1547</v>
      </c>
      <c r="DB710" t="s">
        <v>1881</v>
      </c>
      <c r="DC710" t="s">
        <v>1882</v>
      </c>
      <c r="DD710" t="s">
        <v>3690</v>
      </c>
      <c r="DE710" t="s">
        <v>3591</v>
      </c>
      <c r="DF710" t="s">
        <v>3691</v>
      </c>
      <c r="DG710" t="s">
        <v>3673</v>
      </c>
      <c r="DH710" t="s">
        <v>7485</v>
      </c>
      <c r="DI710" t="s">
        <v>7486</v>
      </c>
      <c r="DJ710" t="e">
        <v>#N/A</v>
      </c>
      <c r="DK710"/>
      <c r="DL710" t="s">
        <v>7486</v>
      </c>
      <c r="DM710">
        <v>9</v>
      </c>
      <c r="DN710" t="s">
        <v>1883</v>
      </c>
      <c r="DO710" t="s">
        <v>1568</v>
      </c>
      <c r="DP710" t="b">
        <v>1</v>
      </c>
      <c r="DQ710" t="b">
        <v>0</v>
      </c>
      <c r="DR710" t="b">
        <v>0</v>
      </c>
      <c r="DS710" t="b">
        <v>0</v>
      </c>
      <c r="DT710" t="b">
        <v>0</v>
      </c>
      <c r="DU710" t="b">
        <v>0</v>
      </c>
      <c r="DV710" t="b">
        <v>0</v>
      </c>
      <c r="DW710">
        <v>0</v>
      </c>
      <c r="DX710" t="b">
        <v>0</v>
      </c>
      <c r="DY710" t="b">
        <v>0</v>
      </c>
      <c r="DZ710" t="b">
        <v>0</v>
      </c>
      <c r="EA710" t="b">
        <v>0</v>
      </c>
      <c r="EB710" t="b">
        <v>0</v>
      </c>
      <c r="EC710" t="b">
        <v>0</v>
      </c>
      <c r="ED710" t="b">
        <v>0</v>
      </c>
      <c r="EE710" t="b">
        <v>0</v>
      </c>
      <c r="EF710" t="b">
        <v>0</v>
      </c>
      <c r="EG710" t="b" cm="1">
        <v>0</v>
      </c>
      <c r="EH710" t="b">
        <v>0</v>
      </c>
      <c r="EI710" t="b">
        <v>0</v>
      </c>
      <c r="EJ710" t="b">
        <v>0</v>
      </c>
      <c r="EK710" t="s">
        <v>1547</v>
      </c>
      <c r="EL710">
        <v>0</v>
      </c>
      <c r="EM710">
        <v>25</v>
      </c>
      <c r="EN710" t="b">
        <v>0</v>
      </c>
    </row>
    <row r="711" spans="1:144" ht="15.75">
      <c r="A711"/>
      <c r="B711" t="s">
        <v>1568</v>
      </c>
      <c r="C711" t="s">
        <v>3826</v>
      </c>
      <c r="D711" t="s">
        <v>3714</v>
      </c>
      <c r="E711" t="s">
        <v>3715</v>
      </c>
      <c r="F711"/>
      <c r="G711" t="s">
        <v>3716</v>
      </c>
      <c r="H711" t="s">
        <v>3692</v>
      </c>
      <c r="I711" t="s">
        <v>2798</v>
      </c>
      <c r="J711"/>
      <c r="K711" t="s">
        <v>902</v>
      </c>
      <c r="L711" t="s">
        <v>3190</v>
      </c>
      <c r="M711" t="s">
        <v>1995</v>
      </c>
      <c r="N711"/>
      <c r="O711" t="s">
        <v>3590</v>
      </c>
      <c r="P711" t="s">
        <v>1568</v>
      </c>
      <c r="Q711" t="s">
        <v>3591</v>
      </c>
      <c r="R711" t="s">
        <v>3592</v>
      </c>
      <c r="S711"/>
      <c r="T711" t="s">
        <v>3673</v>
      </c>
      <c r="U711" t="s">
        <v>13496</v>
      </c>
      <c r="V711" t="s">
        <v>13426</v>
      </c>
      <c r="W711"/>
      <c r="X711"/>
      <c r="Y711"/>
      <c r="Z711"/>
      <c r="AA711"/>
      <c r="AB711"/>
      <c r="AC711"/>
      <c r="AD711"/>
      <c r="AE711"/>
      <c r="AF711"/>
      <c r="AG711"/>
      <c r="AH711"/>
      <c r="AI711"/>
      <c r="AJ711"/>
      <c r="AK711"/>
      <c r="AL711"/>
      <c r="AM711"/>
      <c r="AN711"/>
      <c r="AO711" s="108" t="s">
        <v>43</v>
      </c>
      <c r="AP711" t="s">
        <v>2851</v>
      </c>
      <c r="AQ711">
        <v>112</v>
      </c>
      <c r="AR711" t="e">
        <v>#N/A</v>
      </c>
      <c r="AS711" t="s">
        <v>3826</v>
      </c>
      <c r="AT711" t="e">
        <v>#N/A</v>
      </c>
      <c r="AU711" t="s">
        <v>3715</v>
      </c>
      <c r="AV711" t="s">
        <v>7661</v>
      </c>
      <c r="AW711" t="s">
        <v>1744</v>
      </c>
      <c r="AX711" t="s">
        <v>1740</v>
      </c>
      <c r="AY711" t="s">
        <v>7662</v>
      </c>
      <c r="AZ711" t="s">
        <v>3591</v>
      </c>
      <c r="BA711" t="s">
        <v>7663</v>
      </c>
      <c r="BB711" t="s">
        <v>2798</v>
      </c>
      <c r="BC711" t="s">
        <v>3190</v>
      </c>
      <c r="BD711" t="s">
        <v>8279</v>
      </c>
      <c r="BE711" t="s">
        <v>3864</v>
      </c>
      <c r="BF711">
        <v>464</v>
      </c>
      <c r="BG711">
        <v>700</v>
      </c>
      <c r="BH711">
        <v>0</v>
      </c>
      <c r="BI711" t="s">
        <v>1547</v>
      </c>
      <c r="BJ711">
        <v>0</v>
      </c>
      <c r="BK711">
        <v>0</v>
      </c>
      <c r="BL711">
        <v>464</v>
      </c>
      <c r="BM711" t="s">
        <v>7667</v>
      </c>
      <c r="BN711" t="s">
        <v>3865</v>
      </c>
      <c r="BO711" t="s">
        <v>8361</v>
      </c>
      <c r="BP711" t="e" cm="1">
        <v>#N/A</v>
      </c>
      <c r="BQ711" t="s">
        <v>1547</v>
      </c>
      <c r="BR711" t="s">
        <v>3590</v>
      </c>
      <c r="BS711">
        <v>181</v>
      </c>
      <c r="BT711" t="s">
        <v>8436</v>
      </c>
      <c r="BU711" t="s">
        <v>15748</v>
      </c>
      <c r="BV711" t="s">
        <v>3714</v>
      </c>
      <c r="BW711" t="s">
        <v>7661</v>
      </c>
      <c r="BX711" t="s">
        <v>7566</v>
      </c>
      <c r="BY711" t="s">
        <v>1744</v>
      </c>
      <c r="BZ711" t="s">
        <v>3673</v>
      </c>
      <c r="CA711" t="s">
        <v>1744</v>
      </c>
      <c r="CB711" t="s">
        <v>1995</v>
      </c>
      <c r="CC711"/>
      <c r="CD711" t="s">
        <v>998</v>
      </c>
      <c r="CE711" t="s">
        <v>2798</v>
      </c>
      <c r="CF711" t="s">
        <v>8408</v>
      </c>
      <c r="CG711" t="s">
        <v>8409</v>
      </c>
      <c r="CH711" t="s">
        <v>2798</v>
      </c>
      <c r="CI711" t="s">
        <v>1547</v>
      </c>
      <c r="CJ711" t="s">
        <v>3592</v>
      </c>
      <c r="CK711" t="s">
        <v>1568</v>
      </c>
      <c r="CL711"/>
      <c r="CM711"/>
      <c r="CN711" t="s">
        <v>13496</v>
      </c>
      <c r="CO711" t="s">
        <v>13426</v>
      </c>
      <c r="CP711" t="s">
        <v>13496</v>
      </c>
      <c r="CQ711" t="s">
        <v>13426</v>
      </c>
      <c r="CR711" t="s">
        <v>1547</v>
      </c>
      <c r="CS711">
        <v>8</v>
      </c>
      <c r="CT711" t="s">
        <v>3590</v>
      </c>
      <c r="CU711" t="s">
        <v>3590</v>
      </c>
      <c r="CV711" t="s">
        <v>3590</v>
      </c>
      <c r="CW711" t="s">
        <v>1547</v>
      </c>
      <c r="CX711" t="s">
        <v>1547</v>
      </c>
      <c r="CY711">
        <v>709</v>
      </c>
      <c r="CZ711" t="s">
        <v>9218</v>
      </c>
      <c r="DA711" t="s">
        <v>1547</v>
      </c>
      <c r="DB711" t="s">
        <v>1881</v>
      </c>
      <c r="DC711" t="s">
        <v>1882</v>
      </c>
      <c r="DD711" t="s">
        <v>3715</v>
      </c>
      <c r="DE711" t="s">
        <v>3591</v>
      </c>
      <c r="DF711" t="s">
        <v>3716</v>
      </c>
      <c r="DG711" t="s">
        <v>3673</v>
      </c>
      <c r="DH711" t="s">
        <v>7485</v>
      </c>
      <c r="DI711" t="s">
        <v>7486</v>
      </c>
      <c r="DJ711" t="e">
        <v>#N/A</v>
      </c>
      <c r="DK711"/>
      <c r="DL711" t="s">
        <v>7486</v>
      </c>
      <c r="DM711">
        <v>9</v>
      </c>
      <c r="DN711" t="s">
        <v>1883</v>
      </c>
      <c r="DO711" t="s">
        <v>1568</v>
      </c>
      <c r="DP711" t="b">
        <v>1</v>
      </c>
      <c r="DQ711" t="b">
        <v>0</v>
      </c>
      <c r="DR711" t="b">
        <v>0</v>
      </c>
      <c r="DS711" t="b">
        <v>0</v>
      </c>
      <c r="DT711" t="b">
        <v>0</v>
      </c>
      <c r="DU711" t="b">
        <v>0</v>
      </c>
      <c r="DV711" t="b">
        <v>0</v>
      </c>
      <c r="DW711">
        <v>0</v>
      </c>
      <c r="DX711" t="b">
        <v>0</v>
      </c>
      <c r="DY711" t="b">
        <v>0</v>
      </c>
      <c r="DZ711" t="b">
        <v>0</v>
      </c>
      <c r="EA711" t="b">
        <v>0</v>
      </c>
      <c r="EB711" t="b">
        <v>0</v>
      </c>
      <c r="EC711" t="b">
        <v>0</v>
      </c>
      <c r="ED711" t="b">
        <v>0</v>
      </c>
      <c r="EE711" t="b">
        <v>0</v>
      </c>
      <c r="EF711" t="b">
        <v>0</v>
      </c>
      <c r="EG711" t="b" cm="1">
        <v>0</v>
      </c>
      <c r="EH711" t="b">
        <v>0</v>
      </c>
      <c r="EI711" t="b">
        <v>0</v>
      </c>
      <c r="EJ711" t="b">
        <v>0</v>
      </c>
      <c r="EK711" t="s">
        <v>1547</v>
      </c>
      <c r="EL711">
        <v>0</v>
      </c>
      <c r="EM711">
        <v>30</v>
      </c>
      <c r="EN711" t="b">
        <v>0</v>
      </c>
    </row>
    <row r="712" spans="1:144" ht="15.75">
      <c r="A712"/>
      <c r="B712" t="s">
        <v>1568</v>
      </c>
      <c r="C712" t="s">
        <v>3826</v>
      </c>
      <c r="D712" t="s">
        <v>3693</v>
      </c>
      <c r="E712" t="s">
        <v>3694</v>
      </c>
      <c r="F712" t="s">
        <v>3694</v>
      </c>
      <c r="G712" t="s">
        <v>3695</v>
      </c>
      <c r="H712" t="s">
        <v>3639</v>
      </c>
      <c r="I712" t="s">
        <v>2798</v>
      </c>
      <c r="J712"/>
      <c r="K712" t="s">
        <v>902</v>
      </c>
      <c r="L712" t="s">
        <v>3190</v>
      </c>
      <c r="M712" t="s">
        <v>2007</v>
      </c>
      <c r="N712"/>
      <c r="O712" t="s">
        <v>3590</v>
      </c>
      <c r="P712" t="s">
        <v>1568</v>
      </c>
      <c r="Q712" t="s">
        <v>3591</v>
      </c>
      <c r="R712" t="s">
        <v>3592</v>
      </c>
      <c r="S712"/>
      <c r="T712"/>
      <c r="U712" t="s">
        <v>13496</v>
      </c>
      <c r="V712" t="s">
        <v>13419</v>
      </c>
      <c r="W712"/>
      <c r="X712"/>
      <c r="Y712"/>
      <c r="Z712"/>
      <c r="AA712"/>
      <c r="AB712"/>
      <c r="AC712"/>
      <c r="AD712"/>
      <c r="AE712"/>
      <c r="AF712"/>
      <c r="AG712"/>
      <c r="AH712"/>
      <c r="AI712"/>
      <c r="AJ712"/>
      <c r="AK712"/>
      <c r="AL712"/>
      <c r="AM712"/>
      <c r="AN712"/>
      <c r="AO712" s="108" t="s">
        <v>43</v>
      </c>
      <c r="AP712" t="s">
        <v>2851</v>
      </c>
      <c r="AQ712">
        <v>113</v>
      </c>
      <c r="AR712" t="e">
        <v>#N/A</v>
      </c>
      <c r="AS712" t="s">
        <v>3826</v>
      </c>
      <c r="AT712" t="e">
        <v>#N/A</v>
      </c>
      <c r="AU712" t="s">
        <v>3694</v>
      </c>
      <c r="AV712" t="s">
        <v>7571</v>
      </c>
      <c r="AW712" t="s">
        <v>7571</v>
      </c>
      <c r="AX712" t="s">
        <v>1740</v>
      </c>
      <c r="AY712" t="s">
        <v>7572</v>
      </c>
      <c r="AZ712" t="s">
        <v>3591</v>
      </c>
      <c r="BA712" t="s">
        <v>7573</v>
      </c>
      <c r="BB712" t="s">
        <v>2798</v>
      </c>
      <c r="BC712" t="s">
        <v>3190</v>
      </c>
      <c r="BD712" t="s">
        <v>8284</v>
      </c>
      <c r="BE712" t="s">
        <v>3864</v>
      </c>
      <c r="BF712">
        <v>444</v>
      </c>
      <c r="BG712">
        <v>700</v>
      </c>
      <c r="BH712">
        <v>0</v>
      </c>
      <c r="BI712" t="s">
        <v>1547</v>
      </c>
      <c r="BJ712">
        <v>0</v>
      </c>
      <c r="BK712">
        <v>0</v>
      </c>
      <c r="BL712">
        <v>444</v>
      </c>
      <c r="BM712" t="s">
        <v>7576</v>
      </c>
      <c r="BN712" t="s">
        <v>3865</v>
      </c>
      <c r="BO712" t="s">
        <v>8361</v>
      </c>
      <c r="BP712" t="e" cm="1">
        <v>#N/A</v>
      </c>
      <c r="BQ712" t="s">
        <v>1547</v>
      </c>
      <c r="BR712" t="s">
        <v>3590</v>
      </c>
      <c r="BS712">
        <v>182</v>
      </c>
      <c r="BT712" t="s">
        <v>8440</v>
      </c>
      <c r="BU712" t="s">
        <v>15749</v>
      </c>
      <c r="BV712" t="s">
        <v>3693</v>
      </c>
      <c r="BW712" t="s">
        <v>7571</v>
      </c>
      <c r="BX712" t="s">
        <v>7403</v>
      </c>
      <c r="BY712" t="s">
        <v>1744</v>
      </c>
      <c r="BZ712" t="s">
        <v>1547</v>
      </c>
      <c r="CA712" t="s">
        <v>1744</v>
      </c>
      <c r="CB712" t="s">
        <v>2007</v>
      </c>
      <c r="CC712"/>
      <c r="CD712" t="s">
        <v>998</v>
      </c>
      <c r="CE712" t="s">
        <v>2798</v>
      </c>
      <c r="CF712" t="s">
        <v>8412</v>
      </c>
      <c r="CG712" t="s">
        <v>8413</v>
      </c>
      <c r="CH712" t="s">
        <v>2798</v>
      </c>
      <c r="CI712" t="s">
        <v>1547</v>
      </c>
      <c r="CJ712" t="s">
        <v>3592</v>
      </c>
      <c r="CK712" t="s">
        <v>1568</v>
      </c>
      <c r="CL712"/>
      <c r="CM712"/>
      <c r="CN712" t="s">
        <v>13496</v>
      </c>
      <c r="CO712" t="s">
        <v>13419</v>
      </c>
      <c r="CP712" t="s">
        <v>13496</v>
      </c>
      <c r="CQ712" t="s">
        <v>13419</v>
      </c>
      <c r="CR712" t="s">
        <v>1547</v>
      </c>
      <c r="CS712">
        <v>8</v>
      </c>
      <c r="CT712" t="s">
        <v>3590</v>
      </c>
      <c r="CU712" t="s">
        <v>3590</v>
      </c>
      <c r="CV712" t="s">
        <v>3590</v>
      </c>
      <c r="CW712" t="s">
        <v>1547</v>
      </c>
      <c r="CX712" t="s">
        <v>1547</v>
      </c>
      <c r="CY712">
        <v>710</v>
      </c>
      <c r="CZ712" t="s">
        <v>9222</v>
      </c>
      <c r="DA712" t="s">
        <v>1547</v>
      </c>
      <c r="DB712" t="s">
        <v>1881</v>
      </c>
      <c r="DC712" t="s">
        <v>1882</v>
      </c>
      <c r="DD712" t="s">
        <v>3694</v>
      </c>
      <c r="DE712" t="s">
        <v>3591</v>
      </c>
      <c r="DF712" t="s">
        <v>3695</v>
      </c>
      <c r="DG712" t="s">
        <v>1547</v>
      </c>
      <c r="DH712" t="s">
        <v>1547</v>
      </c>
      <c r="DI712" t="s">
        <v>1892</v>
      </c>
      <c r="DJ712" t="e">
        <v>#N/A</v>
      </c>
      <c r="DK712"/>
      <c r="DL712" t="s">
        <v>1892</v>
      </c>
      <c r="DM712">
        <v>9</v>
      </c>
      <c r="DN712" t="s">
        <v>1883</v>
      </c>
      <c r="DO712" t="s">
        <v>1568</v>
      </c>
      <c r="DP712" t="b">
        <v>1</v>
      </c>
      <c r="DQ712" t="b">
        <v>0</v>
      </c>
      <c r="DR712" t="b">
        <v>0</v>
      </c>
      <c r="DS712" t="b">
        <v>0</v>
      </c>
      <c r="DT712" t="b">
        <v>0</v>
      </c>
      <c r="DU712" t="b">
        <v>0</v>
      </c>
      <c r="DV712" t="b">
        <v>0</v>
      </c>
      <c r="DW712">
        <v>0</v>
      </c>
      <c r="DX712" t="b">
        <v>0</v>
      </c>
      <c r="DY712" t="b">
        <v>0</v>
      </c>
      <c r="DZ712" t="b">
        <v>0</v>
      </c>
      <c r="EA712" t="b">
        <v>0</v>
      </c>
      <c r="EB712" t="b">
        <v>0</v>
      </c>
      <c r="EC712" t="b">
        <v>0</v>
      </c>
      <c r="ED712" t="b">
        <v>0</v>
      </c>
      <c r="EE712" t="b">
        <v>0</v>
      </c>
      <c r="EF712" t="b">
        <v>0</v>
      </c>
      <c r="EG712" t="b" cm="1">
        <v>0</v>
      </c>
      <c r="EH712" t="b">
        <v>0</v>
      </c>
      <c r="EI712" t="b">
        <v>0</v>
      </c>
      <c r="EJ712" t="b">
        <v>0</v>
      </c>
      <c r="EK712" t="s">
        <v>1547</v>
      </c>
      <c r="EL712">
        <v>0</v>
      </c>
      <c r="EM712">
        <v>44</v>
      </c>
      <c r="EN712" t="b">
        <v>0</v>
      </c>
    </row>
    <row r="713" spans="1:144" ht="15.75">
      <c r="A713"/>
      <c r="B713" t="s">
        <v>1568</v>
      </c>
      <c r="C713" t="s">
        <v>3826</v>
      </c>
      <c r="D713" t="s">
        <v>3718</v>
      </c>
      <c r="E713" t="s">
        <v>3719</v>
      </c>
      <c r="F713" t="s">
        <v>3719</v>
      </c>
      <c r="G713" t="s">
        <v>3720</v>
      </c>
      <c r="H713" t="s">
        <v>3639</v>
      </c>
      <c r="I713" t="s">
        <v>2798</v>
      </c>
      <c r="J713"/>
      <c r="K713" t="s">
        <v>902</v>
      </c>
      <c r="L713" t="s">
        <v>3190</v>
      </c>
      <c r="M713" t="s">
        <v>2007</v>
      </c>
      <c r="N713"/>
      <c r="O713" t="s">
        <v>3590</v>
      </c>
      <c r="P713" t="s">
        <v>1568</v>
      </c>
      <c r="Q713" t="s">
        <v>3591</v>
      </c>
      <c r="R713" t="s">
        <v>3592</v>
      </c>
      <c r="S713"/>
      <c r="T713"/>
      <c r="U713" t="s">
        <v>13496</v>
      </c>
      <c r="V713" t="s">
        <v>13427</v>
      </c>
      <c r="W713"/>
      <c r="X713"/>
      <c r="Y713"/>
      <c r="Z713"/>
      <c r="AA713"/>
      <c r="AB713"/>
      <c r="AC713"/>
      <c r="AD713"/>
      <c r="AE713"/>
      <c r="AF713"/>
      <c r="AG713"/>
      <c r="AH713"/>
      <c r="AI713"/>
      <c r="AJ713"/>
      <c r="AK713"/>
      <c r="AL713"/>
      <c r="AM713"/>
      <c r="AN713"/>
      <c r="AO713" s="108" t="s">
        <v>43</v>
      </c>
      <c r="AP713" t="s">
        <v>2851</v>
      </c>
      <c r="AQ713">
        <v>114</v>
      </c>
      <c r="AR713" t="e">
        <v>#N/A</v>
      </c>
      <c r="AS713" t="s">
        <v>3826</v>
      </c>
      <c r="AT713" t="e">
        <v>#N/A</v>
      </c>
      <c r="AU713" t="s">
        <v>3719</v>
      </c>
      <c r="AV713" t="s">
        <v>7670</v>
      </c>
      <c r="AW713" t="s">
        <v>7670</v>
      </c>
      <c r="AX713" t="s">
        <v>1740</v>
      </c>
      <c r="AY713" t="s">
        <v>7671</v>
      </c>
      <c r="AZ713" t="s">
        <v>3591</v>
      </c>
      <c r="BA713" t="s">
        <v>7672</v>
      </c>
      <c r="BB713" t="s">
        <v>2798</v>
      </c>
      <c r="BC713" t="s">
        <v>3190</v>
      </c>
      <c r="BD713" t="s">
        <v>8289</v>
      </c>
      <c r="BE713" t="s">
        <v>3864</v>
      </c>
      <c r="BF713">
        <v>465</v>
      </c>
      <c r="BG713">
        <v>700</v>
      </c>
      <c r="BH713">
        <v>0</v>
      </c>
      <c r="BI713" t="s">
        <v>1547</v>
      </c>
      <c r="BJ713">
        <v>0</v>
      </c>
      <c r="BK713">
        <v>0</v>
      </c>
      <c r="BL713">
        <v>465</v>
      </c>
      <c r="BM713" t="s">
        <v>7675</v>
      </c>
      <c r="BN713" t="s">
        <v>3865</v>
      </c>
      <c r="BO713" t="s">
        <v>8361</v>
      </c>
      <c r="BP713" t="e" cm="1">
        <v>#N/A</v>
      </c>
      <c r="BQ713" t="s">
        <v>1547</v>
      </c>
      <c r="BR713" t="s">
        <v>3590</v>
      </c>
      <c r="BS713">
        <v>183</v>
      </c>
      <c r="BT713" t="s">
        <v>8444</v>
      </c>
      <c r="BU713" t="s">
        <v>15750</v>
      </c>
      <c r="BV713" t="s">
        <v>3718</v>
      </c>
      <c r="BW713" t="s">
        <v>7670</v>
      </c>
      <c r="BX713" t="s">
        <v>7403</v>
      </c>
      <c r="BY713" t="s">
        <v>1744</v>
      </c>
      <c r="BZ713" t="s">
        <v>1547</v>
      </c>
      <c r="CA713" t="s">
        <v>1744</v>
      </c>
      <c r="CB713" t="s">
        <v>2007</v>
      </c>
      <c r="CC713"/>
      <c r="CD713" t="s">
        <v>998</v>
      </c>
      <c r="CE713" t="s">
        <v>2798</v>
      </c>
      <c r="CF713" t="s">
        <v>8416</v>
      </c>
      <c r="CG713" t="s">
        <v>8417</v>
      </c>
      <c r="CH713" t="s">
        <v>2798</v>
      </c>
      <c r="CI713" t="s">
        <v>1547</v>
      </c>
      <c r="CJ713" t="s">
        <v>3592</v>
      </c>
      <c r="CK713" t="s">
        <v>1568</v>
      </c>
      <c r="CL713"/>
      <c r="CM713"/>
      <c r="CN713" t="s">
        <v>13496</v>
      </c>
      <c r="CO713" t="s">
        <v>13427</v>
      </c>
      <c r="CP713" t="s">
        <v>13496</v>
      </c>
      <c r="CQ713" t="s">
        <v>13427</v>
      </c>
      <c r="CR713" t="s">
        <v>1547</v>
      </c>
      <c r="CS713">
        <v>8</v>
      </c>
      <c r="CT713" t="s">
        <v>3590</v>
      </c>
      <c r="CU713" t="s">
        <v>3590</v>
      </c>
      <c r="CV713" t="s">
        <v>3590</v>
      </c>
      <c r="CW713" t="s">
        <v>1547</v>
      </c>
      <c r="CX713" t="s">
        <v>1547</v>
      </c>
      <c r="CY713">
        <v>711</v>
      </c>
      <c r="CZ713" t="s">
        <v>9225</v>
      </c>
      <c r="DA713" t="s">
        <v>1547</v>
      </c>
      <c r="DB713" t="s">
        <v>1881</v>
      </c>
      <c r="DC713" t="s">
        <v>1882</v>
      </c>
      <c r="DD713" t="s">
        <v>3719</v>
      </c>
      <c r="DE713" t="s">
        <v>3591</v>
      </c>
      <c r="DF713" t="s">
        <v>3720</v>
      </c>
      <c r="DG713" t="s">
        <v>1547</v>
      </c>
      <c r="DH713" t="s">
        <v>1547</v>
      </c>
      <c r="DI713" t="s">
        <v>1892</v>
      </c>
      <c r="DJ713" t="e">
        <v>#N/A</v>
      </c>
      <c r="DK713"/>
      <c r="DL713" t="s">
        <v>1892</v>
      </c>
      <c r="DM713">
        <v>9</v>
      </c>
      <c r="DN713" t="s">
        <v>1883</v>
      </c>
      <c r="DO713" t="s">
        <v>1568</v>
      </c>
      <c r="DP713" t="b">
        <v>1</v>
      </c>
      <c r="DQ713" t="b">
        <v>0</v>
      </c>
      <c r="DR713" t="b">
        <v>0</v>
      </c>
      <c r="DS713" t="b">
        <v>0</v>
      </c>
      <c r="DT713" t="b">
        <v>0</v>
      </c>
      <c r="DU713" t="b">
        <v>0</v>
      </c>
      <c r="DV713" t="b">
        <v>0</v>
      </c>
      <c r="DW713">
        <v>0</v>
      </c>
      <c r="DX713" t="b">
        <v>0</v>
      </c>
      <c r="DY713" t="b">
        <v>0</v>
      </c>
      <c r="DZ713" t="b">
        <v>0</v>
      </c>
      <c r="EA713" t="b">
        <v>0</v>
      </c>
      <c r="EB713" t="b">
        <v>0</v>
      </c>
      <c r="EC713" t="b">
        <v>0</v>
      </c>
      <c r="ED713" t="b">
        <v>0</v>
      </c>
      <c r="EE713" t="b">
        <v>0</v>
      </c>
      <c r="EF713" t="b">
        <v>0</v>
      </c>
      <c r="EG713" t="b" cm="1">
        <v>0</v>
      </c>
      <c r="EH713" t="b">
        <v>0</v>
      </c>
      <c r="EI713" t="b">
        <v>0</v>
      </c>
      <c r="EJ713" t="b">
        <v>0</v>
      </c>
      <c r="EK713" t="s">
        <v>1547</v>
      </c>
      <c r="EL713">
        <v>0</v>
      </c>
      <c r="EM713">
        <v>49</v>
      </c>
      <c r="EN713" t="b">
        <v>1</v>
      </c>
    </row>
    <row r="714" spans="1:144" ht="15.75">
      <c r="A714"/>
      <c r="B714" t="s">
        <v>1568</v>
      </c>
      <c r="C714" t="s">
        <v>3826</v>
      </c>
      <c r="D714" t="s">
        <v>3645</v>
      </c>
      <c r="E714" t="s">
        <v>3646</v>
      </c>
      <c r="F714"/>
      <c r="G714" t="s">
        <v>3639</v>
      </c>
      <c r="H714" t="s">
        <v>3640</v>
      </c>
      <c r="I714" t="s">
        <v>2798</v>
      </c>
      <c r="J714"/>
      <c r="K714" t="s">
        <v>902</v>
      </c>
      <c r="L714" t="s">
        <v>3190</v>
      </c>
      <c r="M714" t="s">
        <v>1995</v>
      </c>
      <c r="N714"/>
      <c r="O714" t="s">
        <v>3590</v>
      </c>
      <c r="P714" t="s">
        <v>1568</v>
      </c>
      <c r="Q714" t="s">
        <v>3591</v>
      </c>
      <c r="R714" t="s">
        <v>3592</v>
      </c>
      <c r="S714"/>
      <c r="T714"/>
      <c r="U714" t="s">
        <v>13496</v>
      </c>
      <c r="V714" t="s">
        <v>13407</v>
      </c>
      <c r="W714"/>
      <c r="X714"/>
      <c r="Y714"/>
      <c r="Z714"/>
      <c r="AA714"/>
      <c r="AB714"/>
      <c r="AC714"/>
      <c r="AD714"/>
      <c r="AE714"/>
      <c r="AF714"/>
      <c r="AG714"/>
      <c r="AH714"/>
      <c r="AI714"/>
      <c r="AJ714"/>
      <c r="AK714"/>
      <c r="AL714"/>
      <c r="AM714"/>
      <c r="AN714"/>
      <c r="AO714" s="108" t="s">
        <v>43</v>
      </c>
      <c r="AP714" t="s">
        <v>2851</v>
      </c>
      <c r="AQ714">
        <v>115</v>
      </c>
      <c r="AR714" t="e">
        <v>#N/A</v>
      </c>
      <c r="AS714" t="s">
        <v>3826</v>
      </c>
      <c r="AT714" t="e">
        <v>#N/A</v>
      </c>
      <c r="AU714" t="s">
        <v>3646</v>
      </c>
      <c r="AV714" t="s">
        <v>7420</v>
      </c>
      <c r="AW714" t="s">
        <v>1744</v>
      </c>
      <c r="AX714" t="s">
        <v>1740</v>
      </c>
      <c r="AY714" t="s">
        <v>7403</v>
      </c>
      <c r="AZ714" t="s">
        <v>3591</v>
      </c>
      <c r="BA714" t="s">
        <v>7421</v>
      </c>
      <c r="BB714" t="s">
        <v>2798</v>
      </c>
      <c r="BC714" t="s">
        <v>3190</v>
      </c>
      <c r="BD714" t="s">
        <v>8294</v>
      </c>
      <c r="BE714" t="s">
        <v>3864</v>
      </c>
      <c r="BF714">
        <v>418</v>
      </c>
      <c r="BG714">
        <v>700</v>
      </c>
      <c r="BH714">
        <v>0</v>
      </c>
      <c r="BI714" t="s">
        <v>1547</v>
      </c>
      <c r="BJ714">
        <v>0</v>
      </c>
      <c r="BK714">
        <v>0</v>
      </c>
      <c r="BL714">
        <v>418</v>
      </c>
      <c r="BM714" t="s">
        <v>7424</v>
      </c>
      <c r="BN714" t="s">
        <v>3865</v>
      </c>
      <c r="BO714" t="s">
        <v>8361</v>
      </c>
      <c r="BP714" t="e" cm="1">
        <v>#N/A</v>
      </c>
      <c r="BQ714" t="s">
        <v>1547</v>
      </c>
      <c r="BR714" t="s">
        <v>3590</v>
      </c>
      <c r="BS714">
        <v>184</v>
      </c>
      <c r="BT714" t="s">
        <v>8448</v>
      </c>
      <c r="BU714" t="s">
        <v>15751</v>
      </c>
      <c r="BV714" t="s">
        <v>3645</v>
      </c>
      <c r="BW714" t="s">
        <v>7420</v>
      </c>
      <c r="BX714" t="s">
        <v>7406</v>
      </c>
      <c r="BY714" t="s">
        <v>1744</v>
      </c>
      <c r="BZ714" t="s">
        <v>1547</v>
      </c>
      <c r="CA714" t="s">
        <v>1744</v>
      </c>
      <c r="CB714" t="s">
        <v>1995</v>
      </c>
      <c r="CC714"/>
      <c r="CD714" t="s">
        <v>998</v>
      </c>
      <c r="CE714" t="s">
        <v>2798</v>
      </c>
      <c r="CF714" t="s">
        <v>8420</v>
      </c>
      <c r="CG714" t="s">
        <v>8421</v>
      </c>
      <c r="CH714" t="s">
        <v>2798</v>
      </c>
      <c r="CI714" t="s">
        <v>1547</v>
      </c>
      <c r="CJ714" t="s">
        <v>3592</v>
      </c>
      <c r="CK714" t="s">
        <v>1568</v>
      </c>
      <c r="CL714"/>
      <c r="CM714"/>
      <c r="CN714" t="s">
        <v>13496</v>
      </c>
      <c r="CO714" t="s">
        <v>13407</v>
      </c>
      <c r="CP714" t="s">
        <v>13496</v>
      </c>
      <c r="CQ714" t="s">
        <v>13407</v>
      </c>
      <c r="CR714" t="s">
        <v>1547</v>
      </c>
      <c r="CS714">
        <v>8</v>
      </c>
      <c r="CT714" t="s">
        <v>3590</v>
      </c>
      <c r="CU714" t="s">
        <v>3590</v>
      </c>
      <c r="CV714" t="s">
        <v>3590</v>
      </c>
      <c r="CW714" t="s">
        <v>1547</v>
      </c>
      <c r="CX714" t="s">
        <v>1547</v>
      </c>
      <c r="CY714">
        <v>712</v>
      </c>
      <c r="CZ714" t="s">
        <v>9229</v>
      </c>
      <c r="DA714" t="s">
        <v>1547</v>
      </c>
      <c r="DB714" t="s">
        <v>1881</v>
      </c>
      <c r="DC714" t="s">
        <v>1882</v>
      </c>
      <c r="DD714" t="s">
        <v>3646</v>
      </c>
      <c r="DE714" t="s">
        <v>3591</v>
      </c>
      <c r="DF714" t="s">
        <v>3639</v>
      </c>
      <c r="DG714" t="s">
        <v>1547</v>
      </c>
      <c r="DH714" t="s">
        <v>1547</v>
      </c>
      <c r="DI714" t="s">
        <v>1892</v>
      </c>
      <c r="DJ714" t="e">
        <v>#N/A</v>
      </c>
      <c r="DK714"/>
      <c r="DL714" t="s">
        <v>1892</v>
      </c>
      <c r="DM714">
        <v>9</v>
      </c>
      <c r="DN714" t="s">
        <v>1883</v>
      </c>
      <c r="DO714" t="s">
        <v>1568</v>
      </c>
      <c r="DP714" t="b">
        <v>1</v>
      </c>
      <c r="DQ714" t="b">
        <v>0</v>
      </c>
      <c r="DR714" t="b">
        <v>0</v>
      </c>
      <c r="DS714" t="b">
        <v>0</v>
      </c>
      <c r="DT714" t="b">
        <v>0</v>
      </c>
      <c r="DU714" t="b">
        <v>0</v>
      </c>
      <c r="DV714" t="b">
        <v>0</v>
      </c>
      <c r="DW714">
        <v>0</v>
      </c>
      <c r="DX714" t="b">
        <v>0</v>
      </c>
      <c r="DY714" t="b">
        <v>0</v>
      </c>
      <c r="DZ714" t="b">
        <v>0</v>
      </c>
      <c r="EA714" t="b">
        <v>0</v>
      </c>
      <c r="EB714" t="b">
        <v>0</v>
      </c>
      <c r="EC714" t="b">
        <v>0</v>
      </c>
      <c r="ED714" t="b">
        <v>0</v>
      </c>
      <c r="EE714" t="b">
        <v>0</v>
      </c>
      <c r="EF714" t="b">
        <v>0</v>
      </c>
      <c r="EG714" t="b" cm="1">
        <v>0</v>
      </c>
      <c r="EH714" t="b">
        <v>0</v>
      </c>
      <c r="EI714" t="b">
        <v>0</v>
      </c>
      <c r="EJ714" t="b">
        <v>0</v>
      </c>
      <c r="EK714" t="s">
        <v>1547</v>
      </c>
      <c r="EL714">
        <v>0</v>
      </c>
      <c r="EM714">
        <v>12</v>
      </c>
      <c r="EN714" t="b">
        <v>0</v>
      </c>
    </row>
    <row r="715" spans="1:144" ht="15.75">
      <c r="A715"/>
      <c r="B715" t="s">
        <v>1568</v>
      </c>
      <c r="C715" t="s">
        <v>3826</v>
      </c>
      <c r="D715" t="s">
        <v>3647</v>
      </c>
      <c r="E715" t="s">
        <v>3648</v>
      </c>
      <c r="F715"/>
      <c r="G715" t="s">
        <v>3649</v>
      </c>
      <c r="H715" t="s">
        <v>3650</v>
      </c>
      <c r="I715" t="s">
        <v>2798</v>
      </c>
      <c r="J715"/>
      <c r="K715" t="s">
        <v>902</v>
      </c>
      <c r="L715" t="s">
        <v>3190</v>
      </c>
      <c r="M715" t="s">
        <v>1995</v>
      </c>
      <c r="N715"/>
      <c r="O715" t="s">
        <v>3590</v>
      </c>
      <c r="P715" t="s">
        <v>1568</v>
      </c>
      <c r="Q715" t="s">
        <v>3591</v>
      </c>
      <c r="R715" t="s">
        <v>3592</v>
      </c>
      <c r="S715"/>
      <c r="T715"/>
      <c r="U715" t="s">
        <v>13496</v>
      </c>
      <c r="V715" t="s">
        <v>13408</v>
      </c>
      <c r="W715"/>
      <c r="X715"/>
      <c r="Y715"/>
      <c r="Z715"/>
      <c r="AA715"/>
      <c r="AB715"/>
      <c r="AC715"/>
      <c r="AD715"/>
      <c r="AE715"/>
      <c r="AF715"/>
      <c r="AG715"/>
      <c r="AH715"/>
      <c r="AI715"/>
      <c r="AJ715"/>
      <c r="AK715"/>
      <c r="AL715"/>
      <c r="AM715"/>
      <c r="AN715"/>
      <c r="AO715" s="108" t="s">
        <v>43</v>
      </c>
      <c r="AP715" t="s">
        <v>2851</v>
      </c>
      <c r="AQ715">
        <v>116</v>
      </c>
      <c r="AR715" t="e">
        <v>#N/A</v>
      </c>
      <c r="AS715" t="s">
        <v>3826</v>
      </c>
      <c r="AT715" t="e">
        <v>#N/A</v>
      </c>
      <c r="AU715" t="s">
        <v>3648</v>
      </c>
      <c r="AV715" t="s">
        <v>7427</v>
      </c>
      <c r="AW715" t="s">
        <v>1744</v>
      </c>
      <c r="AX715" t="s">
        <v>1740</v>
      </c>
      <c r="AY715" t="s">
        <v>7428</v>
      </c>
      <c r="AZ715" t="s">
        <v>3591</v>
      </c>
      <c r="BA715" t="s">
        <v>7429</v>
      </c>
      <c r="BB715" t="s">
        <v>2798</v>
      </c>
      <c r="BC715" t="s">
        <v>3190</v>
      </c>
      <c r="BD715" t="s">
        <v>8299</v>
      </c>
      <c r="BE715" t="s">
        <v>3864</v>
      </c>
      <c r="BF715">
        <v>419</v>
      </c>
      <c r="BG715">
        <v>700</v>
      </c>
      <c r="BH715">
        <v>0</v>
      </c>
      <c r="BI715" t="s">
        <v>1547</v>
      </c>
      <c r="BJ715">
        <v>0</v>
      </c>
      <c r="BK715">
        <v>0</v>
      </c>
      <c r="BL715">
        <v>419</v>
      </c>
      <c r="BM715" t="s">
        <v>7433</v>
      </c>
      <c r="BN715" t="s">
        <v>3865</v>
      </c>
      <c r="BO715" t="s">
        <v>8361</v>
      </c>
      <c r="BP715" t="e" cm="1">
        <v>#N/A</v>
      </c>
      <c r="BQ715" t="s">
        <v>1547</v>
      </c>
      <c r="BR715" t="s">
        <v>3590</v>
      </c>
      <c r="BS715">
        <v>185</v>
      </c>
      <c r="BT715" t="s">
        <v>8452</v>
      </c>
      <c r="BU715" t="s">
        <v>15752</v>
      </c>
      <c r="BV715" t="s">
        <v>3647</v>
      </c>
      <c r="BW715" t="s">
        <v>7427</v>
      </c>
      <c r="BX715" t="s">
        <v>7431</v>
      </c>
      <c r="BY715" t="s">
        <v>1744</v>
      </c>
      <c r="BZ715" t="s">
        <v>1547</v>
      </c>
      <c r="CA715" t="s">
        <v>1744</v>
      </c>
      <c r="CB715" t="s">
        <v>1995</v>
      </c>
      <c r="CC715"/>
      <c r="CD715" t="s">
        <v>998</v>
      </c>
      <c r="CE715" t="s">
        <v>2798</v>
      </c>
      <c r="CF715" t="s">
        <v>8424</v>
      </c>
      <c r="CG715" t="s">
        <v>8425</v>
      </c>
      <c r="CH715" t="s">
        <v>2798</v>
      </c>
      <c r="CI715" t="s">
        <v>1547</v>
      </c>
      <c r="CJ715" t="s">
        <v>3592</v>
      </c>
      <c r="CK715" t="s">
        <v>1568</v>
      </c>
      <c r="CL715"/>
      <c r="CM715"/>
      <c r="CN715" t="s">
        <v>13496</v>
      </c>
      <c r="CO715" t="s">
        <v>13408</v>
      </c>
      <c r="CP715" t="s">
        <v>13496</v>
      </c>
      <c r="CQ715" t="s">
        <v>13408</v>
      </c>
      <c r="CR715" t="s">
        <v>1547</v>
      </c>
      <c r="CS715">
        <v>8</v>
      </c>
      <c r="CT715" t="s">
        <v>3590</v>
      </c>
      <c r="CU715" t="s">
        <v>3590</v>
      </c>
      <c r="CV715" t="s">
        <v>3590</v>
      </c>
      <c r="CW715" t="s">
        <v>1547</v>
      </c>
      <c r="CX715" t="s">
        <v>1547</v>
      </c>
      <c r="CY715">
        <v>713</v>
      </c>
      <c r="CZ715" t="s">
        <v>9233</v>
      </c>
      <c r="DA715" t="s">
        <v>1547</v>
      </c>
      <c r="DB715" t="s">
        <v>1881</v>
      </c>
      <c r="DC715" t="s">
        <v>1882</v>
      </c>
      <c r="DD715" t="s">
        <v>3648</v>
      </c>
      <c r="DE715" t="s">
        <v>3591</v>
      </c>
      <c r="DF715" t="s">
        <v>3649</v>
      </c>
      <c r="DG715" t="s">
        <v>1547</v>
      </c>
      <c r="DH715" t="s">
        <v>1547</v>
      </c>
      <c r="DI715" t="s">
        <v>1892</v>
      </c>
      <c r="DJ715" t="e">
        <v>#N/A</v>
      </c>
      <c r="DK715"/>
      <c r="DL715" t="s">
        <v>1892</v>
      </c>
      <c r="DM715">
        <v>9</v>
      </c>
      <c r="DN715" t="s">
        <v>1883</v>
      </c>
      <c r="DO715" t="s">
        <v>1568</v>
      </c>
      <c r="DP715" t="b">
        <v>1</v>
      </c>
      <c r="DQ715" t="b">
        <v>0</v>
      </c>
      <c r="DR715" t="b">
        <v>0</v>
      </c>
      <c r="DS715" t="b">
        <v>0</v>
      </c>
      <c r="DT715" t="b">
        <v>0</v>
      </c>
      <c r="DU715" t="b">
        <v>0</v>
      </c>
      <c r="DV715" t="b">
        <v>0</v>
      </c>
      <c r="DW715">
        <v>0</v>
      </c>
      <c r="DX715" t="b">
        <v>0</v>
      </c>
      <c r="DY715" t="b">
        <v>0</v>
      </c>
      <c r="DZ715" t="b">
        <v>0</v>
      </c>
      <c r="EA715" t="b">
        <v>0</v>
      </c>
      <c r="EB715" t="b">
        <v>0</v>
      </c>
      <c r="EC715" t="b">
        <v>0</v>
      </c>
      <c r="ED715" t="b">
        <v>0</v>
      </c>
      <c r="EE715" t="b">
        <v>0</v>
      </c>
      <c r="EF715" t="b">
        <v>0</v>
      </c>
      <c r="EG715" t="b" cm="1">
        <v>0</v>
      </c>
      <c r="EH715" t="b">
        <v>0</v>
      </c>
      <c r="EI715" t="b">
        <v>0</v>
      </c>
      <c r="EJ715" t="b">
        <v>0</v>
      </c>
      <c r="EK715" t="s">
        <v>1547</v>
      </c>
      <c r="EL715">
        <v>0</v>
      </c>
      <c r="EM715">
        <v>19</v>
      </c>
      <c r="EN715" t="b">
        <v>0</v>
      </c>
    </row>
    <row r="716" spans="1:144" ht="15.75">
      <c r="A716"/>
      <c r="B716" t="s">
        <v>1568</v>
      </c>
      <c r="C716" t="s">
        <v>3826</v>
      </c>
      <c r="D716" t="s">
        <v>3867</v>
      </c>
      <c r="E716" t="s">
        <v>3868</v>
      </c>
      <c r="F716"/>
      <c r="G716" t="s">
        <v>3589</v>
      </c>
      <c r="H716" t="s">
        <v>3589</v>
      </c>
      <c r="I716" t="s">
        <v>1244</v>
      </c>
      <c r="J716"/>
      <c r="K716" t="s">
        <v>3589</v>
      </c>
      <c r="L716" t="s">
        <v>3190</v>
      </c>
      <c r="M716" t="s">
        <v>3589</v>
      </c>
      <c r="N716" t="s">
        <v>3589</v>
      </c>
      <c r="O716" t="s">
        <v>3590</v>
      </c>
      <c r="P716" t="s">
        <v>1568</v>
      </c>
      <c r="Q716" t="s">
        <v>3591</v>
      </c>
      <c r="R716" t="s">
        <v>3592</v>
      </c>
      <c r="S716"/>
      <c r="T716"/>
      <c r="U716" t="s">
        <v>13497</v>
      </c>
      <c r="V716"/>
      <c r="W716"/>
      <c r="X716"/>
      <c r="Y716"/>
      <c r="Z716"/>
      <c r="AA716"/>
      <c r="AB716"/>
      <c r="AC716"/>
      <c r="AD716"/>
      <c r="AE716"/>
      <c r="AF716"/>
      <c r="AG716"/>
      <c r="AH716"/>
      <c r="AI716"/>
      <c r="AJ716"/>
      <c r="AK716"/>
      <c r="AL716"/>
      <c r="AM716"/>
      <c r="AN716"/>
      <c r="AO716" s="108" t="s">
        <v>43</v>
      </c>
      <c r="AP716" t="s">
        <v>2851</v>
      </c>
      <c r="AQ716">
        <v>117</v>
      </c>
      <c r="AR716" t="e">
        <v>#N/A</v>
      </c>
      <c r="AS716" t="s">
        <v>3826</v>
      </c>
      <c r="AT716" t="e">
        <v>#N/A</v>
      </c>
      <c r="AU716" t="s">
        <v>3868</v>
      </c>
      <c r="AV716" t="s">
        <v>8427</v>
      </c>
      <c r="AW716" t="s">
        <v>1744</v>
      </c>
      <c r="AX716" t="s">
        <v>1740</v>
      </c>
      <c r="AY716" t="s">
        <v>7292</v>
      </c>
      <c r="AZ716" t="s">
        <v>3591</v>
      </c>
      <c r="BA716" t="s">
        <v>8428</v>
      </c>
      <c r="BB716" t="s">
        <v>1244</v>
      </c>
      <c r="BC716" t="s">
        <v>3190</v>
      </c>
      <c r="BD716" t="s">
        <v>8429</v>
      </c>
      <c r="BE716" t="s">
        <v>3867</v>
      </c>
      <c r="BF716">
        <v>716</v>
      </c>
      <c r="BG716">
        <v>0</v>
      </c>
      <c r="BH716" t="e">
        <v>#N/A</v>
      </c>
      <c r="BI716" t="s">
        <v>1547</v>
      </c>
      <c r="BJ716">
        <v>0</v>
      </c>
      <c r="BK716">
        <v>0</v>
      </c>
      <c r="BL716">
        <v>0</v>
      </c>
      <c r="BM716" t="s">
        <v>1547</v>
      </c>
      <c r="BN716" t="s">
        <v>1547</v>
      </c>
      <c r="BO716" t="s">
        <v>1547</v>
      </c>
      <c r="BP716" t="s" cm="1">
        <v>1547</v>
      </c>
      <c r="BQ716" t="s">
        <v>7292</v>
      </c>
      <c r="BR716" t="s">
        <v>3590</v>
      </c>
      <c r="BS716">
        <v>186</v>
      </c>
      <c r="BT716" t="s">
        <v>8456</v>
      </c>
      <c r="BU716" t="s">
        <v>15753</v>
      </c>
      <c r="BV716" t="s">
        <v>3867</v>
      </c>
      <c r="BW716" t="s">
        <v>8427</v>
      </c>
      <c r="BX716" t="s">
        <v>7292</v>
      </c>
      <c r="BY716" t="s">
        <v>7292</v>
      </c>
      <c r="BZ716" t="s">
        <v>1547</v>
      </c>
      <c r="CA716" t="s">
        <v>1744</v>
      </c>
      <c r="CB716" t="s">
        <v>1547</v>
      </c>
      <c r="CC716"/>
      <c r="CD716" t="s">
        <v>998</v>
      </c>
      <c r="CE716" t="s">
        <v>1244</v>
      </c>
      <c r="CF716" t="s">
        <v>3868</v>
      </c>
      <c r="CG716" t="s">
        <v>8427</v>
      </c>
      <c r="CH716" t="s">
        <v>1244</v>
      </c>
      <c r="CI716" t="s">
        <v>1547</v>
      </c>
      <c r="CJ716" t="s">
        <v>3592</v>
      </c>
      <c r="CK716" t="s">
        <v>1568</v>
      </c>
      <c r="CL716"/>
      <c r="CM716"/>
      <c r="CN716" t="s">
        <v>13497</v>
      </c>
      <c r="CO716" t="s">
        <v>1547</v>
      </c>
      <c r="CP716" t="s">
        <v>13497</v>
      </c>
      <c r="CQ716" t="s">
        <v>1547</v>
      </c>
      <c r="CR716" t="s">
        <v>1547</v>
      </c>
      <c r="CS716">
        <v>8</v>
      </c>
      <c r="CT716" t="s">
        <v>3590</v>
      </c>
      <c r="CU716" t="s">
        <v>3590</v>
      </c>
      <c r="CV716" t="s">
        <v>3590</v>
      </c>
      <c r="CW716" t="s">
        <v>1547</v>
      </c>
      <c r="CX716" t="s">
        <v>1547</v>
      </c>
      <c r="CY716">
        <v>714</v>
      </c>
      <c r="CZ716" t="s">
        <v>9238</v>
      </c>
      <c r="DA716" t="s">
        <v>1547</v>
      </c>
      <c r="DB716" t="s">
        <v>1881</v>
      </c>
      <c r="DC716" t="s">
        <v>1882</v>
      </c>
      <c r="DD716" t="s">
        <v>3868</v>
      </c>
      <c r="DE716" t="s">
        <v>3591</v>
      </c>
      <c r="DF716" t="s">
        <v>3589</v>
      </c>
      <c r="DG716" t="s">
        <v>1547</v>
      </c>
      <c r="DH716" t="s">
        <v>1547</v>
      </c>
      <c r="DI716" t="s">
        <v>1892</v>
      </c>
      <c r="DJ716" t="e">
        <v>#N/A</v>
      </c>
      <c r="DK716"/>
      <c r="DL716" t="s">
        <v>1892</v>
      </c>
      <c r="DM716">
        <v>9</v>
      </c>
      <c r="DN716" t="s">
        <v>1883</v>
      </c>
      <c r="DO716" t="s">
        <v>1568</v>
      </c>
      <c r="DP716" t="b">
        <v>1</v>
      </c>
      <c r="DQ716" t="b">
        <v>0</v>
      </c>
      <c r="DR716" t="b">
        <v>1</v>
      </c>
      <c r="DS716" t="b">
        <v>0</v>
      </c>
      <c r="DT716" t="b">
        <v>0</v>
      </c>
      <c r="DU716" t="b">
        <v>0</v>
      </c>
      <c r="DV716" t="b">
        <v>1</v>
      </c>
      <c r="DW716">
        <v>0</v>
      </c>
      <c r="DX716" t="b">
        <v>0</v>
      </c>
      <c r="DY716" t="b">
        <v>0</v>
      </c>
      <c r="DZ716" t="b">
        <v>0</v>
      </c>
      <c r="EA716" t="b">
        <v>0</v>
      </c>
      <c r="EB716" t="b">
        <v>0</v>
      </c>
      <c r="EC716" t="b">
        <v>0</v>
      </c>
      <c r="ED716" t="b">
        <v>0</v>
      </c>
      <c r="EE716" t="b">
        <v>0</v>
      </c>
      <c r="EF716" t="b">
        <v>0</v>
      </c>
      <c r="EG716" t="b" cm="1">
        <v>0</v>
      </c>
      <c r="EH716" t="b">
        <v>0</v>
      </c>
      <c r="EI716" t="b">
        <v>0</v>
      </c>
      <c r="EJ716" t="b">
        <v>0</v>
      </c>
      <c r="EK716" t="s">
        <v>1547</v>
      </c>
      <c r="EL716">
        <v>0</v>
      </c>
      <c r="EM716">
        <v>49</v>
      </c>
      <c r="EN716" t="b">
        <v>1</v>
      </c>
    </row>
    <row r="717" spans="1:144" ht="47.25">
      <c r="A717"/>
      <c r="B717" t="s">
        <v>1568</v>
      </c>
      <c r="C717" t="s">
        <v>3826</v>
      </c>
      <c r="D717" t="s">
        <v>3617</v>
      </c>
      <c r="E717" t="s">
        <v>3618</v>
      </c>
      <c r="F717" t="s">
        <v>3674</v>
      </c>
      <c r="G717" t="s">
        <v>3835</v>
      </c>
      <c r="H717" s="109" t="s">
        <v>3836</v>
      </c>
      <c r="I717" t="s">
        <v>2799</v>
      </c>
      <c r="J717"/>
      <c r="K717" t="s">
        <v>902</v>
      </c>
      <c r="L717" t="s">
        <v>3190</v>
      </c>
      <c r="M717" t="s">
        <v>1749</v>
      </c>
      <c r="N717"/>
      <c r="O717" t="s">
        <v>3590</v>
      </c>
      <c r="P717" t="s">
        <v>1568</v>
      </c>
      <c r="Q717" t="s">
        <v>3591</v>
      </c>
      <c r="R717" t="s">
        <v>3592</v>
      </c>
      <c r="S717"/>
      <c r="T717" t="s">
        <v>2265</v>
      </c>
      <c r="U717" t="s">
        <v>13497</v>
      </c>
      <c r="V717" t="s">
        <v>13402</v>
      </c>
      <c r="W717"/>
      <c r="X717"/>
      <c r="Y717"/>
      <c r="Z717"/>
      <c r="AA717"/>
      <c r="AB717"/>
      <c r="AC717"/>
      <c r="AD717"/>
      <c r="AE717"/>
      <c r="AF717"/>
      <c r="AG717"/>
      <c r="AH717"/>
      <c r="AI717"/>
      <c r="AJ717"/>
      <c r="AK717"/>
      <c r="AL717"/>
      <c r="AM717"/>
      <c r="AN717"/>
      <c r="AO717" s="108" t="s">
        <v>43</v>
      </c>
      <c r="AP717" t="s">
        <v>2851</v>
      </c>
      <c r="AQ717">
        <v>118</v>
      </c>
      <c r="AR717" t="e">
        <v>#N/A</v>
      </c>
      <c r="AS717" t="s">
        <v>3826</v>
      </c>
      <c r="AT717" t="e">
        <v>#N/A</v>
      </c>
      <c r="AU717" t="s">
        <v>3618</v>
      </c>
      <c r="AV717" t="s">
        <v>7357</v>
      </c>
      <c r="AW717" t="s">
        <v>7507</v>
      </c>
      <c r="AX717" t="s">
        <v>1740</v>
      </c>
      <c r="AY717" t="s">
        <v>7989</v>
      </c>
      <c r="AZ717" t="s">
        <v>3591</v>
      </c>
      <c r="BA717" t="s">
        <v>7359</v>
      </c>
      <c r="BB717" t="s">
        <v>2799</v>
      </c>
      <c r="BC717" t="s">
        <v>3190</v>
      </c>
      <c r="BD717" t="s">
        <v>7990</v>
      </c>
      <c r="BE717" t="s">
        <v>3867</v>
      </c>
      <c r="BF717">
        <v>411</v>
      </c>
      <c r="BG717">
        <v>716</v>
      </c>
      <c r="BH717">
        <v>0</v>
      </c>
      <c r="BI717" t="s">
        <v>1547</v>
      </c>
      <c r="BJ717">
        <v>0</v>
      </c>
      <c r="BK717">
        <v>0</v>
      </c>
      <c r="BL717">
        <v>411</v>
      </c>
      <c r="BM717" t="s">
        <v>7363</v>
      </c>
      <c r="BN717" t="s">
        <v>3868</v>
      </c>
      <c r="BO717" t="s">
        <v>8427</v>
      </c>
      <c r="BP717" t="e" cm="1">
        <v>#N/A</v>
      </c>
      <c r="BQ717" t="s">
        <v>1547</v>
      </c>
      <c r="BR717" t="s">
        <v>3590</v>
      </c>
      <c r="BS717">
        <v>187</v>
      </c>
      <c r="BT717" t="s">
        <v>8460</v>
      </c>
      <c r="BU717" t="s">
        <v>15754</v>
      </c>
      <c r="BV717" t="s">
        <v>3617</v>
      </c>
      <c r="BW717" t="s">
        <v>7357</v>
      </c>
      <c r="BX717" t="s">
        <v>7991</v>
      </c>
      <c r="BY717" t="s">
        <v>1744</v>
      </c>
      <c r="BZ717" t="s">
        <v>2265</v>
      </c>
      <c r="CA717" t="s">
        <v>1744</v>
      </c>
      <c r="CB717" t="s">
        <v>1749</v>
      </c>
      <c r="CC717"/>
      <c r="CD717" t="s">
        <v>998</v>
      </c>
      <c r="CE717" t="s">
        <v>2799</v>
      </c>
      <c r="CF717" t="s">
        <v>8433</v>
      </c>
      <c r="CG717" t="s">
        <v>8434</v>
      </c>
      <c r="CH717" t="s">
        <v>2799</v>
      </c>
      <c r="CI717" t="s">
        <v>1547</v>
      </c>
      <c r="CJ717" t="s">
        <v>3592</v>
      </c>
      <c r="CK717" t="s">
        <v>1568</v>
      </c>
      <c r="CL717"/>
      <c r="CM717"/>
      <c r="CN717" t="s">
        <v>13497</v>
      </c>
      <c r="CO717" t="s">
        <v>13402</v>
      </c>
      <c r="CP717" t="s">
        <v>13497</v>
      </c>
      <c r="CQ717" t="s">
        <v>13402</v>
      </c>
      <c r="CR717" t="s">
        <v>1547</v>
      </c>
      <c r="CS717">
        <v>8</v>
      </c>
      <c r="CT717" t="s">
        <v>3590</v>
      </c>
      <c r="CU717" t="s">
        <v>3590</v>
      </c>
      <c r="CV717" t="s">
        <v>3590</v>
      </c>
      <c r="CW717" t="s">
        <v>1547</v>
      </c>
      <c r="CX717" t="s">
        <v>1547</v>
      </c>
      <c r="CY717">
        <v>715</v>
      </c>
      <c r="CZ717" t="s">
        <v>9242</v>
      </c>
      <c r="DA717" t="s">
        <v>1547</v>
      </c>
      <c r="DB717" t="s">
        <v>1881</v>
      </c>
      <c r="DC717" t="s">
        <v>1882</v>
      </c>
      <c r="DD717" t="s">
        <v>3618</v>
      </c>
      <c r="DE717" t="s">
        <v>3591</v>
      </c>
      <c r="DF717" t="s">
        <v>3835</v>
      </c>
      <c r="DG717" t="s">
        <v>2265</v>
      </c>
      <c r="DH717" t="s">
        <v>2265</v>
      </c>
      <c r="DI717" t="s">
        <v>7306</v>
      </c>
      <c r="DJ717" t="e">
        <v>#N/A</v>
      </c>
      <c r="DK717"/>
      <c r="DL717" t="s">
        <v>7306</v>
      </c>
      <c r="DM717">
        <v>9</v>
      </c>
      <c r="DN717" t="s">
        <v>1883</v>
      </c>
      <c r="DO717" t="s">
        <v>1568</v>
      </c>
      <c r="DP717" t="b">
        <v>1</v>
      </c>
      <c r="DQ717" t="b">
        <v>0</v>
      </c>
      <c r="DR717" t="b">
        <v>0</v>
      </c>
      <c r="DS717" t="b">
        <v>0</v>
      </c>
      <c r="DT717" t="b">
        <v>0</v>
      </c>
      <c r="DU717" t="b">
        <v>0</v>
      </c>
      <c r="DV717" t="b">
        <v>0</v>
      </c>
      <c r="DW717">
        <v>0</v>
      </c>
      <c r="DX717" t="b">
        <v>0</v>
      </c>
      <c r="DY717" t="b">
        <v>0</v>
      </c>
      <c r="DZ717" t="b">
        <v>0</v>
      </c>
      <c r="EA717" t="b">
        <v>0</v>
      </c>
      <c r="EB717" t="b">
        <v>0</v>
      </c>
      <c r="EC717" t="b">
        <v>0</v>
      </c>
      <c r="ED717" t="b">
        <v>0</v>
      </c>
      <c r="EE717" t="b">
        <v>0</v>
      </c>
      <c r="EF717" t="b">
        <v>0</v>
      </c>
      <c r="EG717" t="b" cm="1">
        <v>0</v>
      </c>
      <c r="EH717" t="b">
        <v>0</v>
      </c>
      <c r="EI717" t="b">
        <v>0</v>
      </c>
      <c r="EJ717" t="b">
        <v>0</v>
      </c>
      <c r="EK717" t="s">
        <v>1547</v>
      </c>
      <c r="EL717">
        <v>0</v>
      </c>
      <c r="EM717">
        <v>15</v>
      </c>
      <c r="EN717" t="b">
        <v>0</v>
      </c>
    </row>
    <row r="718" spans="1:144" ht="31.5">
      <c r="A718"/>
      <c r="B718" t="s">
        <v>1568</v>
      </c>
      <c r="C718" t="s">
        <v>3826</v>
      </c>
      <c r="D718" t="s">
        <v>1254</v>
      </c>
      <c r="E718" t="s">
        <v>1253</v>
      </c>
      <c r="F718" t="s">
        <v>1278</v>
      </c>
      <c r="G718" t="s">
        <v>3601</v>
      </c>
      <c r="H718" s="109" t="s">
        <v>3602</v>
      </c>
      <c r="I718" t="s">
        <v>2799</v>
      </c>
      <c r="J718"/>
      <c r="K718" t="s">
        <v>902</v>
      </c>
      <c r="L718" t="s">
        <v>3190</v>
      </c>
      <c r="M718" t="s">
        <v>1754</v>
      </c>
      <c r="N718"/>
      <c r="O718" t="s">
        <v>3590</v>
      </c>
      <c r="P718" t="s">
        <v>1568</v>
      </c>
      <c r="Q718" t="s">
        <v>3591</v>
      </c>
      <c r="R718" t="s">
        <v>3592</v>
      </c>
      <c r="S718"/>
      <c r="T718" t="s">
        <v>2265</v>
      </c>
      <c r="U718" t="s">
        <v>13497</v>
      </c>
      <c r="V718" t="s">
        <v>4373</v>
      </c>
      <c r="W718"/>
      <c r="X718"/>
      <c r="Y718"/>
      <c r="Z718"/>
      <c r="AA718"/>
      <c r="AB718"/>
      <c r="AC718"/>
      <c r="AD718"/>
      <c r="AE718"/>
      <c r="AF718"/>
      <c r="AG718"/>
      <c r="AH718"/>
      <c r="AI718"/>
      <c r="AJ718"/>
      <c r="AK718"/>
      <c r="AL718"/>
      <c r="AM718"/>
      <c r="AN718"/>
      <c r="AO718" s="108" t="s">
        <v>43</v>
      </c>
      <c r="AP718" t="s">
        <v>2851</v>
      </c>
      <c r="AQ718">
        <v>119</v>
      </c>
      <c r="AR718" t="e">
        <v>#N/A</v>
      </c>
      <c r="AS718" t="s">
        <v>3826</v>
      </c>
      <c r="AT718" t="e">
        <v>#N/A</v>
      </c>
      <c r="AU718" t="s">
        <v>1253</v>
      </c>
      <c r="AV718" t="s">
        <v>1766</v>
      </c>
      <c r="AW718" t="s">
        <v>1787</v>
      </c>
      <c r="AX718" t="s">
        <v>1740</v>
      </c>
      <c r="AY718" t="s">
        <v>7315</v>
      </c>
      <c r="AZ718" t="s">
        <v>3591</v>
      </c>
      <c r="BA718" t="s">
        <v>1913</v>
      </c>
      <c r="BB718" t="s">
        <v>2799</v>
      </c>
      <c r="BC718" t="s">
        <v>3190</v>
      </c>
      <c r="BD718" t="s">
        <v>7254</v>
      </c>
      <c r="BE718" t="s">
        <v>3867</v>
      </c>
      <c r="BF718">
        <v>343</v>
      </c>
      <c r="BG718">
        <v>716</v>
      </c>
      <c r="BH718">
        <v>0</v>
      </c>
      <c r="BI718" t="s">
        <v>1547</v>
      </c>
      <c r="BJ718">
        <v>0</v>
      </c>
      <c r="BK718">
        <v>0</v>
      </c>
      <c r="BL718">
        <v>515</v>
      </c>
      <c r="BM718" t="s">
        <v>1770</v>
      </c>
      <c r="BN718" t="s">
        <v>3868</v>
      </c>
      <c r="BO718" t="s">
        <v>8427</v>
      </c>
      <c r="BP718" t="e" cm="1">
        <v>#N/A</v>
      </c>
      <c r="BQ718" t="s">
        <v>1547</v>
      </c>
      <c r="BR718" t="s">
        <v>3590</v>
      </c>
      <c r="BS718">
        <v>188</v>
      </c>
      <c r="BT718" t="s">
        <v>8464</v>
      </c>
      <c r="BU718" t="s">
        <v>15755</v>
      </c>
      <c r="BV718" t="s">
        <v>1254</v>
      </c>
      <c r="BW718" t="s">
        <v>1766</v>
      </c>
      <c r="BX718" t="s">
        <v>7316</v>
      </c>
      <c r="BY718" t="s">
        <v>1744</v>
      </c>
      <c r="BZ718" t="s">
        <v>2265</v>
      </c>
      <c r="CA718" t="s">
        <v>1744</v>
      </c>
      <c r="CB718" t="s">
        <v>1754</v>
      </c>
      <c r="CC718"/>
      <c r="CD718" t="s">
        <v>998</v>
      </c>
      <c r="CE718" t="s">
        <v>2799</v>
      </c>
      <c r="CF718" t="s">
        <v>8437</v>
      </c>
      <c r="CG718" t="s">
        <v>8438</v>
      </c>
      <c r="CH718" t="s">
        <v>2799</v>
      </c>
      <c r="CI718" t="s">
        <v>1547</v>
      </c>
      <c r="CJ718" t="s">
        <v>3592</v>
      </c>
      <c r="CK718" t="s">
        <v>1568</v>
      </c>
      <c r="CL718"/>
      <c r="CM718"/>
      <c r="CN718" t="s">
        <v>13497</v>
      </c>
      <c r="CO718" t="s">
        <v>4373</v>
      </c>
      <c r="CP718" t="s">
        <v>13497</v>
      </c>
      <c r="CQ718" t="s">
        <v>4373</v>
      </c>
      <c r="CR718" t="s">
        <v>1547</v>
      </c>
      <c r="CS718">
        <v>8</v>
      </c>
      <c r="CT718" t="s">
        <v>3590</v>
      </c>
      <c r="CU718" t="s">
        <v>3590</v>
      </c>
      <c r="CV718" t="s">
        <v>1547</v>
      </c>
      <c r="CW718" t="s">
        <v>1547</v>
      </c>
      <c r="CX718" t="s">
        <v>1547</v>
      </c>
      <c r="CY718">
        <v>716</v>
      </c>
      <c r="CZ718" t="s">
        <v>9247</v>
      </c>
      <c r="DA718" t="s">
        <v>1547</v>
      </c>
      <c r="DB718" t="s">
        <v>1881</v>
      </c>
      <c r="DC718" t="s">
        <v>1882</v>
      </c>
      <c r="DD718" t="s">
        <v>1253</v>
      </c>
      <c r="DE718" t="s">
        <v>3591</v>
      </c>
      <c r="DF718" t="s">
        <v>3601</v>
      </c>
      <c r="DG718" t="s">
        <v>2265</v>
      </c>
      <c r="DH718" t="s">
        <v>2265</v>
      </c>
      <c r="DI718" t="s">
        <v>7306</v>
      </c>
      <c r="DJ718" t="e">
        <v>#N/A</v>
      </c>
      <c r="DK718"/>
      <c r="DL718" t="s">
        <v>7306</v>
      </c>
      <c r="DM718">
        <v>9</v>
      </c>
      <c r="DN718" t="s">
        <v>1883</v>
      </c>
      <c r="DO718" t="s">
        <v>1568</v>
      </c>
      <c r="DP718" t="b">
        <v>1</v>
      </c>
      <c r="DQ718" t="b">
        <v>0</v>
      </c>
      <c r="DR718" t="b">
        <v>0</v>
      </c>
      <c r="DS718" t="b">
        <v>0</v>
      </c>
      <c r="DT718" t="b">
        <v>0</v>
      </c>
      <c r="DU718" t="b">
        <v>0</v>
      </c>
      <c r="DV718" t="b">
        <v>0</v>
      </c>
      <c r="DW718">
        <v>0</v>
      </c>
      <c r="DX718" t="b">
        <v>0</v>
      </c>
      <c r="DY718" t="b">
        <v>0</v>
      </c>
      <c r="DZ718" t="b">
        <v>0</v>
      </c>
      <c r="EA718" t="b">
        <v>0</v>
      </c>
      <c r="EB718" t="b">
        <v>0</v>
      </c>
      <c r="EC718" t="b">
        <v>1</v>
      </c>
      <c r="ED718" t="b">
        <v>0</v>
      </c>
      <c r="EE718" t="b">
        <v>0</v>
      </c>
      <c r="EF718" t="b">
        <v>0</v>
      </c>
      <c r="EG718" t="b" cm="1">
        <v>0</v>
      </c>
      <c r="EH718" t="b">
        <v>0</v>
      </c>
      <c r="EI718" t="b">
        <v>0</v>
      </c>
      <c r="EJ718" t="b">
        <v>1</v>
      </c>
      <c r="EK718" t="s">
        <v>5327</v>
      </c>
      <c r="EL718">
        <v>0</v>
      </c>
      <c r="EM718">
        <v>7</v>
      </c>
      <c r="EN718" t="b">
        <v>0</v>
      </c>
    </row>
    <row r="719" spans="1:144" ht="15.75">
      <c r="A719"/>
      <c r="B719" t="s">
        <v>1568</v>
      </c>
      <c r="C719" t="s">
        <v>3826</v>
      </c>
      <c r="D719" t="s">
        <v>1249</v>
      </c>
      <c r="E719" t="s">
        <v>1248</v>
      </c>
      <c r="F719" t="s">
        <v>1245</v>
      </c>
      <c r="G719" t="s">
        <v>3603</v>
      </c>
      <c r="H719" t="s">
        <v>3604</v>
      </c>
      <c r="I719" t="s">
        <v>2799</v>
      </c>
      <c r="J719"/>
      <c r="K719" t="s">
        <v>902</v>
      </c>
      <c r="L719" t="s">
        <v>3190</v>
      </c>
      <c r="M719" t="s">
        <v>1754</v>
      </c>
      <c r="N719"/>
      <c r="O719" t="s">
        <v>3590</v>
      </c>
      <c r="P719" t="s">
        <v>1568</v>
      </c>
      <c r="Q719" t="s">
        <v>3591</v>
      </c>
      <c r="R719" t="s">
        <v>3592</v>
      </c>
      <c r="S719"/>
      <c r="T719" t="s">
        <v>2265</v>
      </c>
      <c r="U719" t="s">
        <v>13497</v>
      </c>
      <c r="V719" t="s">
        <v>13126</v>
      </c>
      <c r="W719"/>
      <c r="X719"/>
      <c r="Y719"/>
      <c r="Z719"/>
      <c r="AA719"/>
      <c r="AB719"/>
      <c r="AC719"/>
      <c r="AD719"/>
      <c r="AE719"/>
      <c r="AF719"/>
      <c r="AG719"/>
      <c r="AH719"/>
      <c r="AI719"/>
      <c r="AJ719"/>
      <c r="AK719"/>
      <c r="AL719"/>
      <c r="AM719"/>
      <c r="AN719"/>
      <c r="AO719" s="108" t="s">
        <v>43</v>
      </c>
      <c r="AP719" t="s">
        <v>2851</v>
      </c>
      <c r="AQ719">
        <v>120</v>
      </c>
      <c r="AR719" t="e">
        <v>#N/A</v>
      </c>
      <c r="AS719" t="s">
        <v>3826</v>
      </c>
      <c r="AT719" t="e">
        <v>#N/A</v>
      </c>
      <c r="AU719" t="s">
        <v>1248</v>
      </c>
      <c r="AV719" t="s">
        <v>1751</v>
      </c>
      <c r="AW719" t="s">
        <v>1741</v>
      </c>
      <c r="AX719" t="s">
        <v>1740</v>
      </c>
      <c r="AY719" t="s">
        <v>7320</v>
      </c>
      <c r="AZ719" t="s">
        <v>3591</v>
      </c>
      <c r="BA719" t="s">
        <v>1896</v>
      </c>
      <c r="BB719" t="s">
        <v>2799</v>
      </c>
      <c r="BC719" t="s">
        <v>3190</v>
      </c>
      <c r="BD719" t="s">
        <v>5682</v>
      </c>
      <c r="BE719" t="s">
        <v>3867</v>
      </c>
      <c r="BF719">
        <v>4</v>
      </c>
      <c r="BG719">
        <v>716</v>
      </c>
      <c r="BH719">
        <v>0</v>
      </c>
      <c r="BI719" t="s">
        <v>1547</v>
      </c>
      <c r="BJ719">
        <v>0</v>
      </c>
      <c r="BK719">
        <v>0</v>
      </c>
      <c r="BL719">
        <v>4</v>
      </c>
      <c r="BM719" t="s">
        <v>1750</v>
      </c>
      <c r="BN719" t="s">
        <v>3868</v>
      </c>
      <c r="BO719" t="s">
        <v>8427</v>
      </c>
      <c r="BP719" t="e" cm="1">
        <v>#N/A</v>
      </c>
      <c r="BQ719" t="s">
        <v>1547</v>
      </c>
      <c r="BR719" t="s">
        <v>3590</v>
      </c>
      <c r="BS719">
        <v>189</v>
      </c>
      <c r="BT719" t="s">
        <v>8468</v>
      </c>
      <c r="BU719" t="s">
        <v>15756</v>
      </c>
      <c r="BV719" t="s">
        <v>1249</v>
      </c>
      <c r="BW719" t="s">
        <v>1751</v>
      </c>
      <c r="BX719" t="s">
        <v>7321</v>
      </c>
      <c r="BY719" t="s">
        <v>1744</v>
      </c>
      <c r="BZ719" t="s">
        <v>2265</v>
      </c>
      <c r="CA719" t="s">
        <v>1744</v>
      </c>
      <c r="CB719" t="s">
        <v>1754</v>
      </c>
      <c r="CC719"/>
      <c r="CD719" t="s">
        <v>998</v>
      </c>
      <c r="CE719" t="s">
        <v>2799</v>
      </c>
      <c r="CF719" t="s">
        <v>8441</v>
      </c>
      <c r="CG719" t="s">
        <v>8442</v>
      </c>
      <c r="CH719" t="s">
        <v>2799</v>
      </c>
      <c r="CI719" t="s">
        <v>1547</v>
      </c>
      <c r="CJ719" t="s">
        <v>3592</v>
      </c>
      <c r="CK719" t="s">
        <v>1568</v>
      </c>
      <c r="CL719"/>
      <c r="CM719"/>
      <c r="CN719" t="s">
        <v>13497</v>
      </c>
      <c r="CO719" t="s">
        <v>13126</v>
      </c>
      <c r="CP719" t="s">
        <v>13497</v>
      </c>
      <c r="CQ719" t="s">
        <v>13126</v>
      </c>
      <c r="CR719" t="s">
        <v>1547</v>
      </c>
      <c r="CS719">
        <v>8</v>
      </c>
      <c r="CT719" t="s">
        <v>3590</v>
      </c>
      <c r="CU719" t="s">
        <v>3590</v>
      </c>
      <c r="CV719" t="s">
        <v>1547</v>
      </c>
      <c r="CW719" t="s">
        <v>1547</v>
      </c>
      <c r="CX719" t="s">
        <v>1547</v>
      </c>
      <c r="CY719">
        <v>717</v>
      </c>
      <c r="CZ719" t="s">
        <v>9252</v>
      </c>
      <c r="DA719" t="s">
        <v>1547</v>
      </c>
      <c r="DB719" t="s">
        <v>1881</v>
      </c>
      <c r="DC719" t="s">
        <v>1882</v>
      </c>
      <c r="DD719" t="s">
        <v>1248</v>
      </c>
      <c r="DE719" t="s">
        <v>3591</v>
      </c>
      <c r="DF719" t="s">
        <v>3603</v>
      </c>
      <c r="DG719" t="s">
        <v>2265</v>
      </c>
      <c r="DH719" t="s">
        <v>2265</v>
      </c>
      <c r="DI719" t="s">
        <v>7306</v>
      </c>
      <c r="DJ719" t="e">
        <v>#N/A</v>
      </c>
      <c r="DK719"/>
      <c r="DL719" t="s">
        <v>7306</v>
      </c>
      <c r="DM719">
        <v>9</v>
      </c>
      <c r="DN719" t="s">
        <v>1883</v>
      </c>
      <c r="DO719" t="s">
        <v>1568</v>
      </c>
      <c r="DP719" t="b">
        <v>1</v>
      </c>
      <c r="DQ719" t="b">
        <v>0</v>
      </c>
      <c r="DR719" t="b">
        <v>0</v>
      </c>
      <c r="DS719" t="b">
        <v>0</v>
      </c>
      <c r="DT719" t="b">
        <v>0</v>
      </c>
      <c r="DU719" t="b">
        <v>0</v>
      </c>
      <c r="DV719" t="b">
        <v>0</v>
      </c>
      <c r="DW719">
        <v>0</v>
      </c>
      <c r="DX719" t="b">
        <v>0</v>
      </c>
      <c r="DY719" t="b">
        <v>0</v>
      </c>
      <c r="DZ719" t="b">
        <v>0</v>
      </c>
      <c r="EA719" t="b">
        <v>0</v>
      </c>
      <c r="EB719" t="b">
        <v>0</v>
      </c>
      <c r="EC719" t="b">
        <v>0</v>
      </c>
      <c r="ED719" t="b">
        <v>0</v>
      </c>
      <c r="EE719" t="b">
        <v>0</v>
      </c>
      <c r="EF719" t="b">
        <v>0</v>
      </c>
      <c r="EG719" t="b" cm="1">
        <v>0</v>
      </c>
      <c r="EH719" t="b">
        <v>0</v>
      </c>
      <c r="EI719" t="b">
        <v>0</v>
      </c>
      <c r="EJ719" t="b">
        <v>0</v>
      </c>
      <c r="EK719" t="s">
        <v>1547</v>
      </c>
      <c r="EL719">
        <v>0</v>
      </c>
      <c r="EM719">
        <v>7</v>
      </c>
      <c r="EN719" t="b">
        <v>0</v>
      </c>
    </row>
    <row r="720" spans="1:144" ht="15.75">
      <c r="A720"/>
      <c r="B720" t="s">
        <v>1568</v>
      </c>
      <c r="C720" t="s">
        <v>3826</v>
      </c>
      <c r="D720" t="s">
        <v>3605</v>
      </c>
      <c r="E720" t="s">
        <v>3606</v>
      </c>
      <c r="F720" t="s">
        <v>3607</v>
      </c>
      <c r="G720" t="s">
        <v>3854</v>
      </c>
      <c r="H720" t="s">
        <v>3609</v>
      </c>
      <c r="I720" t="s">
        <v>2799</v>
      </c>
      <c r="J720"/>
      <c r="K720" t="s">
        <v>902</v>
      </c>
      <c r="L720" t="s">
        <v>3190</v>
      </c>
      <c r="M720" t="s">
        <v>1754</v>
      </c>
      <c r="N720"/>
      <c r="O720" t="s">
        <v>3590</v>
      </c>
      <c r="P720" t="s">
        <v>1568</v>
      </c>
      <c r="Q720" t="s">
        <v>3591</v>
      </c>
      <c r="R720" t="s">
        <v>3592</v>
      </c>
      <c r="S720"/>
      <c r="T720" t="s">
        <v>2265</v>
      </c>
      <c r="U720" t="s">
        <v>13497</v>
      </c>
      <c r="V720" t="s">
        <v>13400</v>
      </c>
      <c r="W720"/>
      <c r="X720"/>
      <c r="Y720"/>
      <c r="Z720"/>
      <c r="AA720"/>
      <c r="AB720"/>
      <c r="AC720"/>
      <c r="AD720"/>
      <c r="AE720"/>
      <c r="AF720"/>
      <c r="AG720"/>
      <c r="AH720"/>
      <c r="AI720"/>
      <c r="AJ720"/>
      <c r="AK720"/>
      <c r="AL720"/>
      <c r="AM720"/>
      <c r="AN720"/>
      <c r="AO720" s="108" t="s">
        <v>43</v>
      </c>
      <c r="AP720" t="s">
        <v>2851</v>
      </c>
      <c r="AQ720">
        <v>121</v>
      </c>
      <c r="AR720" t="e">
        <v>#N/A</v>
      </c>
      <c r="AS720" t="s">
        <v>3826</v>
      </c>
      <c r="AT720" t="e">
        <v>#N/A</v>
      </c>
      <c r="AU720" t="s">
        <v>3606</v>
      </c>
      <c r="AV720" t="s">
        <v>7326</v>
      </c>
      <c r="AW720" t="s">
        <v>7327</v>
      </c>
      <c r="AX720" t="s">
        <v>1740</v>
      </c>
      <c r="AY720" t="s">
        <v>8126</v>
      </c>
      <c r="AZ720" t="s">
        <v>3591</v>
      </c>
      <c r="BA720" t="s">
        <v>7329</v>
      </c>
      <c r="BB720" t="s">
        <v>2799</v>
      </c>
      <c r="BC720" t="s">
        <v>3190</v>
      </c>
      <c r="BD720" t="s">
        <v>8081</v>
      </c>
      <c r="BE720" t="s">
        <v>3867</v>
      </c>
      <c r="BF720">
        <v>408</v>
      </c>
      <c r="BG720">
        <v>716</v>
      </c>
      <c r="BH720">
        <v>0</v>
      </c>
      <c r="BI720" t="s">
        <v>1547</v>
      </c>
      <c r="BJ720">
        <v>0</v>
      </c>
      <c r="BK720">
        <v>0</v>
      </c>
      <c r="BL720">
        <v>488</v>
      </c>
      <c r="BM720" t="s">
        <v>7331</v>
      </c>
      <c r="BN720" t="s">
        <v>3868</v>
      </c>
      <c r="BO720" t="s">
        <v>8427</v>
      </c>
      <c r="BP720" t="e" cm="1">
        <v>#N/A</v>
      </c>
      <c r="BQ720" t="s">
        <v>1547</v>
      </c>
      <c r="BR720" t="s">
        <v>3590</v>
      </c>
      <c r="BS720">
        <v>190</v>
      </c>
      <c r="BT720" t="s">
        <v>8472</v>
      </c>
      <c r="BU720" t="s">
        <v>15757</v>
      </c>
      <c r="BV720" t="s">
        <v>3605</v>
      </c>
      <c r="BW720" t="s">
        <v>7326</v>
      </c>
      <c r="BX720" t="s">
        <v>7332</v>
      </c>
      <c r="BY720" t="s">
        <v>1744</v>
      </c>
      <c r="BZ720" t="s">
        <v>2265</v>
      </c>
      <c r="CA720" t="s">
        <v>1744</v>
      </c>
      <c r="CB720" t="s">
        <v>1754</v>
      </c>
      <c r="CC720"/>
      <c r="CD720" t="s">
        <v>998</v>
      </c>
      <c r="CE720" t="s">
        <v>2799</v>
      </c>
      <c r="CF720" t="s">
        <v>8445</v>
      </c>
      <c r="CG720" t="s">
        <v>8446</v>
      </c>
      <c r="CH720" t="s">
        <v>2799</v>
      </c>
      <c r="CI720" t="s">
        <v>1547</v>
      </c>
      <c r="CJ720" t="s">
        <v>3592</v>
      </c>
      <c r="CK720" t="s">
        <v>1568</v>
      </c>
      <c r="CL720"/>
      <c r="CM720"/>
      <c r="CN720" t="s">
        <v>13497</v>
      </c>
      <c r="CO720" t="s">
        <v>13400</v>
      </c>
      <c r="CP720" t="s">
        <v>13497</v>
      </c>
      <c r="CQ720" t="s">
        <v>13400</v>
      </c>
      <c r="CR720" t="s">
        <v>1547</v>
      </c>
      <c r="CS720">
        <v>8</v>
      </c>
      <c r="CT720" t="s">
        <v>3590</v>
      </c>
      <c r="CU720" t="s">
        <v>3590</v>
      </c>
      <c r="CV720" t="s">
        <v>7335</v>
      </c>
      <c r="CW720" t="s">
        <v>1547</v>
      </c>
      <c r="CX720" t="s">
        <v>1547</v>
      </c>
      <c r="CY720">
        <v>718</v>
      </c>
      <c r="CZ720" t="s">
        <v>9257</v>
      </c>
      <c r="DA720" t="s">
        <v>1547</v>
      </c>
      <c r="DB720" t="s">
        <v>1881</v>
      </c>
      <c r="DC720" t="s">
        <v>1882</v>
      </c>
      <c r="DD720" t="s">
        <v>3606</v>
      </c>
      <c r="DE720" t="s">
        <v>3591</v>
      </c>
      <c r="DF720" t="s">
        <v>3854</v>
      </c>
      <c r="DG720" t="s">
        <v>2265</v>
      </c>
      <c r="DH720" t="s">
        <v>2265</v>
      </c>
      <c r="DI720" t="s">
        <v>7306</v>
      </c>
      <c r="DJ720" t="e">
        <v>#N/A</v>
      </c>
      <c r="DK720"/>
      <c r="DL720" t="s">
        <v>7306</v>
      </c>
      <c r="DM720">
        <v>9</v>
      </c>
      <c r="DN720" t="s">
        <v>1883</v>
      </c>
      <c r="DO720" t="s">
        <v>1568</v>
      </c>
      <c r="DP720" t="b">
        <v>1</v>
      </c>
      <c r="DQ720" t="b">
        <v>0</v>
      </c>
      <c r="DR720" t="b">
        <v>0</v>
      </c>
      <c r="DS720" t="b">
        <v>0</v>
      </c>
      <c r="DT720" t="b">
        <v>0</v>
      </c>
      <c r="DU720" t="b">
        <v>0</v>
      </c>
      <c r="DV720" t="b">
        <v>0</v>
      </c>
      <c r="DW720">
        <v>0</v>
      </c>
      <c r="DX720" t="b">
        <v>0</v>
      </c>
      <c r="DY720" t="b">
        <v>0</v>
      </c>
      <c r="DZ720" t="b">
        <v>0</v>
      </c>
      <c r="EA720" t="b">
        <v>0</v>
      </c>
      <c r="EB720" t="b">
        <v>1</v>
      </c>
      <c r="EC720" t="b">
        <v>1</v>
      </c>
      <c r="ED720" t="b">
        <v>1</v>
      </c>
      <c r="EE720" t="b">
        <v>0</v>
      </c>
      <c r="EF720" t="b">
        <v>0</v>
      </c>
      <c r="EG720" t="b" cm="1">
        <v>0</v>
      </c>
      <c r="EH720" t="b">
        <v>0</v>
      </c>
      <c r="EI720" t="b">
        <v>0</v>
      </c>
      <c r="EJ720" t="b">
        <v>1</v>
      </c>
      <c r="EK720" t="s">
        <v>14489</v>
      </c>
      <c r="EL720">
        <v>0</v>
      </c>
      <c r="EM720">
        <v>4</v>
      </c>
      <c r="EN720" t="b">
        <v>0</v>
      </c>
    </row>
    <row r="721" spans="1:144" ht="15.75">
      <c r="A721"/>
      <c r="B721" t="s">
        <v>1568</v>
      </c>
      <c r="C721" t="s">
        <v>3826</v>
      </c>
      <c r="D721" t="s">
        <v>3843</v>
      </c>
      <c r="E721" t="s">
        <v>3844</v>
      </c>
      <c r="F721" t="s">
        <v>1883</v>
      </c>
      <c r="G721" t="s">
        <v>3845</v>
      </c>
      <c r="H721" t="s">
        <v>3845</v>
      </c>
      <c r="I721" t="s">
        <v>2799</v>
      </c>
      <c r="J721" t="s">
        <v>3846</v>
      </c>
      <c r="K721" t="s">
        <v>3847</v>
      </c>
      <c r="L721" t="s">
        <v>3190</v>
      </c>
      <c r="M721" t="s">
        <v>1779</v>
      </c>
      <c r="N721"/>
      <c r="O721" t="s">
        <v>3590</v>
      </c>
      <c r="P721" t="s">
        <v>1568</v>
      </c>
      <c r="Q721" t="s">
        <v>3591</v>
      </c>
      <c r="R721" t="s">
        <v>3592</v>
      </c>
      <c r="S721"/>
      <c r="T721" t="s">
        <v>2265</v>
      </c>
      <c r="U721" t="s">
        <v>13497</v>
      </c>
      <c r="V721" t="s">
        <v>13491</v>
      </c>
      <c r="W721"/>
      <c r="X721"/>
      <c r="Y721"/>
      <c r="Z721"/>
      <c r="AA721"/>
      <c r="AB721"/>
      <c r="AC721"/>
      <c r="AD721"/>
      <c r="AE721"/>
      <c r="AF721"/>
      <c r="AG721"/>
      <c r="AH721"/>
      <c r="AI721"/>
      <c r="AJ721"/>
      <c r="AK721"/>
      <c r="AL721"/>
      <c r="AM721"/>
      <c r="AN721"/>
      <c r="AO721" s="108" t="s">
        <v>43</v>
      </c>
      <c r="AP721" t="s">
        <v>2851</v>
      </c>
      <c r="AQ721">
        <v>122</v>
      </c>
      <c r="AR721" t="e">
        <v>#N/A</v>
      </c>
      <c r="AS721" t="s">
        <v>3826</v>
      </c>
      <c r="AT721" t="e">
        <v>#N/A</v>
      </c>
      <c r="AU721" t="s">
        <v>3844</v>
      </c>
      <c r="AV721" t="s">
        <v>8067</v>
      </c>
      <c r="AW721" t="s">
        <v>8068</v>
      </c>
      <c r="AX721" t="s">
        <v>1740</v>
      </c>
      <c r="AY721" t="s">
        <v>8069</v>
      </c>
      <c r="AZ721" t="s">
        <v>3591</v>
      </c>
      <c r="BA721" t="s">
        <v>8070</v>
      </c>
      <c r="BB721" t="s">
        <v>2799</v>
      </c>
      <c r="BC721" t="s">
        <v>3190</v>
      </c>
      <c r="BD721" t="s">
        <v>8071</v>
      </c>
      <c r="BE721" t="s">
        <v>3867</v>
      </c>
      <c r="BF721">
        <v>627</v>
      </c>
      <c r="BG721">
        <v>716</v>
      </c>
      <c r="BH721" t="e">
        <v>#N/A</v>
      </c>
      <c r="BI721" t="s">
        <v>1547</v>
      </c>
      <c r="BJ721">
        <v>0</v>
      </c>
      <c r="BK721" t="e" cm="1">
        <v>#N/A</v>
      </c>
      <c r="BL721" t="e" cm="1">
        <v>#N/A</v>
      </c>
      <c r="BM721" t="s">
        <v>3846</v>
      </c>
      <c r="BN721" t="s">
        <v>3868</v>
      </c>
      <c r="BO721" t="s">
        <v>8427</v>
      </c>
      <c r="BP721" t="e" cm="1">
        <v>#N/A</v>
      </c>
      <c r="BQ721" t="s">
        <v>7640</v>
      </c>
      <c r="BR721" t="s">
        <v>3590</v>
      </c>
      <c r="BS721">
        <v>191</v>
      </c>
      <c r="BT721" t="s">
        <v>8476</v>
      </c>
      <c r="BU721" t="s">
        <v>15758</v>
      </c>
      <c r="BV721" t="s">
        <v>3843</v>
      </c>
      <c r="BW721" t="s">
        <v>8067</v>
      </c>
      <c r="BX721" t="s">
        <v>8069</v>
      </c>
      <c r="BY721" t="s">
        <v>1744</v>
      </c>
      <c r="BZ721" t="s">
        <v>2265</v>
      </c>
      <c r="CA721" t="s">
        <v>1744</v>
      </c>
      <c r="CB721" t="s">
        <v>1779</v>
      </c>
      <c r="CC721"/>
      <c r="CD721" t="s">
        <v>998</v>
      </c>
      <c r="CE721" t="s">
        <v>2799</v>
      </c>
      <c r="CF721" t="s">
        <v>8449</v>
      </c>
      <c r="CG721" t="s">
        <v>8450</v>
      </c>
      <c r="CH721" t="s">
        <v>2799</v>
      </c>
      <c r="CI721" t="s">
        <v>1547</v>
      </c>
      <c r="CJ721" t="s">
        <v>3592</v>
      </c>
      <c r="CK721" t="s">
        <v>1568</v>
      </c>
      <c r="CL721"/>
      <c r="CM721"/>
      <c r="CN721" t="s">
        <v>13497</v>
      </c>
      <c r="CO721" t="s">
        <v>13491</v>
      </c>
      <c r="CP721" t="s">
        <v>13497</v>
      </c>
      <c r="CQ721" t="s">
        <v>13491</v>
      </c>
      <c r="CR721" t="s">
        <v>1547</v>
      </c>
      <c r="CS721">
        <v>8</v>
      </c>
      <c r="CT721" t="s">
        <v>3590</v>
      </c>
      <c r="CU721" t="s">
        <v>3590</v>
      </c>
      <c r="CV721" t="e">
        <v>#N/A</v>
      </c>
      <c r="CW721" t="s">
        <v>1547</v>
      </c>
      <c r="CX721" t="s">
        <v>1547</v>
      </c>
      <c r="CY721">
        <v>719</v>
      </c>
      <c r="CZ721" t="s">
        <v>9261</v>
      </c>
      <c r="DA721" t="s">
        <v>1547</v>
      </c>
      <c r="DB721" t="s">
        <v>1881</v>
      </c>
      <c r="DC721" t="s">
        <v>1882</v>
      </c>
      <c r="DD721" t="s">
        <v>3844</v>
      </c>
      <c r="DE721" t="s">
        <v>3591</v>
      </c>
      <c r="DF721" t="s">
        <v>3845</v>
      </c>
      <c r="DG721" t="s">
        <v>2265</v>
      </c>
      <c r="DH721" t="s">
        <v>2265</v>
      </c>
      <c r="DI721" t="s">
        <v>7306</v>
      </c>
      <c r="DJ721" t="e">
        <v>#N/A</v>
      </c>
      <c r="DK721"/>
      <c r="DL721" t="s">
        <v>7306</v>
      </c>
      <c r="DM721">
        <v>9</v>
      </c>
      <c r="DN721" t="s">
        <v>1883</v>
      </c>
      <c r="DO721" t="s">
        <v>1568</v>
      </c>
      <c r="DP721" t="b">
        <v>1</v>
      </c>
      <c r="DQ721" t="b">
        <v>0</v>
      </c>
      <c r="DR721" t="b">
        <v>0</v>
      </c>
      <c r="DS721" t="b">
        <v>0</v>
      </c>
      <c r="DT721" t="b">
        <v>0</v>
      </c>
      <c r="DU721" t="b">
        <v>0</v>
      </c>
      <c r="DV721" t="b">
        <v>0</v>
      </c>
      <c r="DW721">
        <v>0</v>
      </c>
      <c r="DX721" t="b">
        <v>0</v>
      </c>
      <c r="DY721" t="b">
        <v>0</v>
      </c>
      <c r="DZ721" t="b">
        <v>0</v>
      </c>
      <c r="EA721" t="b">
        <v>0</v>
      </c>
      <c r="EB721" t="b">
        <v>0</v>
      </c>
      <c r="EC721" t="b">
        <v>1</v>
      </c>
      <c r="ED721" t="b">
        <v>0</v>
      </c>
      <c r="EE721" t="b">
        <v>0</v>
      </c>
      <c r="EF721" t="b">
        <v>0</v>
      </c>
      <c r="EG721" t="b" cm="1">
        <v>1</v>
      </c>
      <c r="EH721" t="b">
        <v>0</v>
      </c>
      <c r="EI721" t="b">
        <v>0</v>
      </c>
      <c r="EJ721" t="b">
        <v>1</v>
      </c>
      <c r="EK721" t="s">
        <v>5981</v>
      </c>
      <c r="EL721">
        <v>1</v>
      </c>
      <c r="EM721">
        <v>13</v>
      </c>
      <c r="EN721" t="b">
        <v>0</v>
      </c>
    </row>
    <row r="722" spans="1:144" ht="63">
      <c r="A722"/>
      <c r="B722" t="s">
        <v>1568</v>
      </c>
      <c r="C722" t="s">
        <v>3826</v>
      </c>
      <c r="D722" t="s">
        <v>3610</v>
      </c>
      <c r="E722" t="s">
        <v>3610</v>
      </c>
      <c r="F722" t="s">
        <v>1261</v>
      </c>
      <c r="G722" t="s">
        <v>3611</v>
      </c>
      <c r="H722" s="109" t="s">
        <v>3612</v>
      </c>
      <c r="I722" t="s">
        <v>2799</v>
      </c>
      <c r="J722"/>
      <c r="K722" t="s">
        <v>902</v>
      </c>
      <c r="L722" t="s">
        <v>3190</v>
      </c>
      <c r="M722" t="s">
        <v>1754</v>
      </c>
      <c r="N722"/>
      <c r="O722" t="s">
        <v>3590</v>
      </c>
      <c r="P722" t="s">
        <v>1568</v>
      </c>
      <c r="Q722" t="s">
        <v>3591</v>
      </c>
      <c r="R722" t="s">
        <v>3592</v>
      </c>
      <c r="S722"/>
      <c r="T722" t="s">
        <v>2265</v>
      </c>
      <c r="U722" t="s">
        <v>13497</v>
      </c>
      <c r="V722" t="s">
        <v>4370</v>
      </c>
      <c r="W722"/>
      <c r="X722"/>
      <c r="Y722"/>
      <c r="Z722"/>
      <c r="AA722"/>
      <c r="AB722"/>
      <c r="AC722"/>
      <c r="AD722"/>
      <c r="AE722"/>
      <c r="AF722"/>
      <c r="AG722"/>
      <c r="AH722"/>
      <c r="AI722"/>
      <c r="AJ722"/>
      <c r="AK722"/>
      <c r="AL722"/>
      <c r="AM722"/>
      <c r="AN722"/>
      <c r="AO722" s="108" t="s">
        <v>43</v>
      </c>
      <c r="AP722" t="s">
        <v>2851</v>
      </c>
      <c r="AQ722">
        <v>123</v>
      </c>
      <c r="AR722" t="e">
        <v>#N/A</v>
      </c>
      <c r="AS722" t="s">
        <v>3826</v>
      </c>
      <c r="AT722" t="e">
        <v>#N/A</v>
      </c>
      <c r="AU722" t="s">
        <v>3610</v>
      </c>
      <c r="AV722" t="s">
        <v>7338</v>
      </c>
      <c r="AW722" t="s">
        <v>1758</v>
      </c>
      <c r="AX722" t="s">
        <v>1740</v>
      </c>
      <c r="AY722" t="s">
        <v>7339</v>
      </c>
      <c r="AZ722" t="s">
        <v>3591</v>
      </c>
      <c r="BA722" t="s">
        <v>7340</v>
      </c>
      <c r="BB722" t="s">
        <v>2799</v>
      </c>
      <c r="BC722" t="s">
        <v>3190</v>
      </c>
      <c r="BD722" t="s">
        <v>8024</v>
      </c>
      <c r="BE722" t="s">
        <v>3867</v>
      </c>
      <c r="BF722">
        <v>409</v>
      </c>
      <c r="BG722">
        <v>716</v>
      </c>
      <c r="BH722">
        <v>0</v>
      </c>
      <c r="BI722" t="s">
        <v>1547</v>
      </c>
      <c r="BJ722">
        <v>0</v>
      </c>
      <c r="BK722">
        <v>0</v>
      </c>
      <c r="BL722">
        <v>1155</v>
      </c>
      <c r="BM722" t="s">
        <v>7342</v>
      </c>
      <c r="BN722" t="s">
        <v>3868</v>
      </c>
      <c r="BO722" t="s">
        <v>8427</v>
      </c>
      <c r="BP722" t="e" cm="1">
        <v>#N/A</v>
      </c>
      <c r="BQ722" t="s">
        <v>1547</v>
      </c>
      <c r="BR722" t="s">
        <v>3590</v>
      </c>
      <c r="BS722">
        <v>192</v>
      </c>
      <c r="BT722" t="s">
        <v>8480</v>
      </c>
      <c r="BU722" t="s">
        <v>15759</v>
      </c>
      <c r="BV722" t="s">
        <v>3610</v>
      </c>
      <c r="BW722" t="s">
        <v>7338</v>
      </c>
      <c r="BX722" t="s">
        <v>7343</v>
      </c>
      <c r="BY722" t="s">
        <v>1744</v>
      </c>
      <c r="BZ722" t="s">
        <v>2265</v>
      </c>
      <c r="CA722" t="s">
        <v>1744</v>
      </c>
      <c r="CB722" t="s">
        <v>1754</v>
      </c>
      <c r="CC722"/>
      <c r="CD722" t="s">
        <v>998</v>
      </c>
      <c r="CE722" t="s">
        <v>2799</v>
      </c>
      <c r="CF722" t="s">
        <v>8453</v>
      </c>
      <c r="CG722" t="s">
        <v>8454</v>
      </c>
      <c r="CH722" t="s">
        <v>2799</v>
      </c>
      <c r="CI722" t="s">
        <v>1547</v>
      </c>
      <c r="CJ722" t="s">
        <v>3592</v>
      </c>
      <c r="CK722" t="s">
        <v>1568</v>
      </c>
      <c r="CL722"/>
      <c r="CM722"/>
      <c r="CN722" t="s">
        <v>13497</v>
      </c>
      <c r="CO722" t="s">
        <v>4370</v>
      </c>
      <c r="CP722" t="s">
        <v>13497</v>
      </c>
      <c r="CQ722" t="s">
        <v>4370</v>
      </c>
      <c r="CR722" t="s">
        <v>1547</v>
      </c>
      <c r="CS722">
        <v>8</v>
      </c>
      <c r="CT722" t="s">
        <v>3590</v>
      </c>
      <c r="CU722" t="s">
        <v>3590</v>
      </c>
      <c r="CV722" t="s">
        <v>1547</v>
      </c>
      <c r="CW722" t="s">
        <v>1547</v>
      </c>
      <c r="CX722" t="s">
        <v>1547</v>
      </c>
      <c r="CY722">
        <v>720</v>
      </c>
      <c r="CZ722" t="s">
        <v>9268</v>
      </c>
      <c r="DA722" t="s">
        <v>1547</v>
      </c>
      <c r="DB722" t="s">
        <v>1881</v>
      </c>
      <c r="DC722" t="s">
        <v>1882</v>
      </c>
      <c r="DD722" t="s">
        <v>3610</v>
      </c>
      <c r="DE722" t="s">
        <v>3591</v>
      </c>
      <c r="DF722" t="s">
        <v>3611</v>
      </c>
      <c r="DG722" t="s">
        <v>2265</v>
      </c>
      <c r="DH722" t="s">
        <v>2265</v>
      </c>
      <c r="DI722" t="s">
        <v>7306</v>
      </c>
      <c r="DJ722" t="e">
        <v>#N/A</v>
      </c>
      <c r="DK722"/>
      <c r="DL722" t="s">
        <v>7306</v>
      </c>
      <c r="DM722">
        <v>9</v>
      </c>
      <c r="DN722" t="s">
        <v>1883</v>
      </c>
      <c r="DO722" t="s">
        <v>1568</v>
      </c>
      <c r="DP722" t="b">
        <v>1</v>
      </c>
      <c r="DQ722" t="b">
        <v>0</v>
      </c>
      <c r="DR722" t="b">
        <v>0</v>
      </c>
      <c r="DS722" t="b">
        <v>0</v>
      </c>
      <c r="DT722" t="b">
        <v>0</v>
      </c>
      <c r="DU722" t="b">
        <v>0</v>
      </c>
      <c r="DV722" t="b">
        <v>0</v>
      </c>
      <c r="DW722">
        <v>0</v>
      </c>
      <c r="DX722" t="b">
        <v>0</v>
      </c>
      <c r="DY722" t="b">
        <v>0</v>
      </c>
      <c r="DZ722" t="b">
        <v>0</v>
      </c>
      <c r="EA722" t="b">
        <v>0</v>
      </c>
      <c r="EB722" t="b">
        <v>0</v>
      </c>
      <c r="EC722" t="b">
        <v>0</v>
      </c>
      <c r="ED722" t="b">
        <v>0</v>
      </c>
      <c r="EE722" t="b">
        <v>0</v>
      </c>
      <c r="EF722" t="b">
        <v>0</v>
      </c>
      <c r="EG722" t="b" cm="1">
        <v>1</v>
      </c>
      <c r="EH722" t="b">
        <v>0</v>
      </c>
      <c r="EI722" t="b">
        <v>0</v>
      </c>
      <c r="EJ722" t="b">
        <v>1</v>
      </c>
      <c r="EK722" t="s">
        <v>5887</v>
      </c>
      <c r="EL722">
        <v>1</v>
      </c>
      <c r="EM722">
        <v>6</v>
      </c>
      <c r="EN722" t="b">
        <v>0</v>
      </c>
    </row>
    <row r="723" spans="1:144" ht="15.75">
      <c r="A723"/>
      <c r="B723" t="s">
        <v>1568</v>
      </c>
      <c r="C723" t="s">
        <v>3826</v>
      </c>
      <c r="D723" t="s">
        <v>3613</v>
      </c>
      <c r="E723" t="s">
        <v>3614</v>
      </c>
      <c r="F723" t="s">
        <v>3615</v>
      </c>
      <c r="G723" t="s">
        <v>3614</v>
      </c>
      <c r="H723" t="s">
        <v>3616</v>
      </c>
      <c r="I723" t="s">
        <v>2799</v>
      </c>
      <c r="J723"/>
      <c r="K723" t="s">
        <v>902</v>
      </c>
      <c r="L723" t="s">
        <v>3190</v>
      </c>
      <c r="M723" t="s">
        <v>1749</v>
      </c>
      <c r="N723"/>
      <c r="O723" t="s">
        <v>3590</v>
      </c>
      <c r="P723" t="s">
        <v>1568</v>
      </c>
      <c r="Q723" t="s">
        <v>3591</v>
      </c>
      <c r="R723" t="s">
        <v>3592</v>
      </c>
      <c r="S723"/>
      <c r="T723" t="s">
        <v>2265</v>
      </c>
      <c r="U723" t="s">
        <v>13497</v>
      </c>
      <c r="V723" t="s">
        <v>13401</v>
      </c>
      <c r="W723"/>
      <c r="X723"/>
      <c r="Y723"/>
      <c r="Z723"/>
      <c r="AA723"/>
      <c r="AB723"/>
      <c r="AC723"/>
      <c r="AD723"/>
      <c r="AE723"/>
      <c r="AF723"/>
      <c r="AG723"/>
      <c r="AH723"/>
      <c r="AI723"/>
      <c r="AJ723"/>
      <c r="AK723"/>
      <c r="AL723"/>
      <c r="AM723"/>
      <c r="AN723"/>
      <c r="AO723" s="108" t="s">
        <v>43</v>
      </c>
      <c r="AP723" t="s">
        <v>2851</v>
      </c>
      <c r="AQ723">
        <v>124</v>
      </c>
      <c r="AR723" t="e">
        <v>#N/A</v>
      </c>
      <c r="AS723" t="s">
        <v>3826</v>
      </c>
      <c r="AT723" t="e">
        <v>#N/A</v>
      </c>
      <c r="AU723" t="s">
        <v>3614</v>
      </c>
      <c r="AV723" t="s">
        <v>7348</v>
      </c>
      <c r="AW723" t="s">
        <v>7349</v>
      </c>
      <c r="AX723" t="s">
        <v>1740</v>
      </c>
      <c r="AY723" t="s">
        <v>7348</v>
      </c>
      <c r="AZ723" t="s">
        <v>3591</v>
      </c>
      <c r="BA723" t="s">
        <v>7350</v>
      </c>
      <c r="BB723" t="s">
        <v>2799</v>
      </c>
      <c r="BC723" t="s">
        <v>3190</v>
      </c>
      <c r="BD723" t="s">
        <v>8040</v>
      </c>
      <c r="BE723" t="s">
        <v>3867</v>
      </c>
      <c r="BF723">
        <v>410</v>
      </c>
      <c r="BG723">
        <v>716</v>
      </c>
      <c r="BH723">
        <v>0</v>
      </c>
      <c r="BI723" t="s">
        <v>1547</v>
      </c>
      <c r="BJ723">
        <v>0</v>
      </c>
      <c r="BK723">
        <v>0</v>
      </c>
      <c r="BL723">
        <v>410</v>
      </c>
      <c r="BM723" t="s">
        <v>7354</v>
      </c>
      <c r="BN723" t="s">
        <v>3868</v>
      </c>
      <c r="BO723" t="s">
        <v>8427</v>
      </c>
      <c r="BP723" t="e" cm="1">
        <v>#N/A</v>
      </c>
      <c r="BQ723" t="s">
        <v>1547</v>
      </c>
      <c r="BR723" t="s">
        <v>3590</v>
      </c>
      <c r="BS723">
        <v>193</v>
      </c>
      <c r="BT723" t="s">
        <v>8488</v>
      </c>
      <c r="BU723" t="s">
        <v>15760</v>
      </c>
      <c r="BV723" t="s">
        <v>3613</v>
      </c>
      <c r="BW723" t="s">
        <v>7348</v>
      </c>
      <c r="BX723" t="s">
        <v>7352</v>
      </c>
      <c r="BY723" t="s">
        <v>1744</v>
      </c>
      <c r="BZ723" t="s">
        <v>2265</v>
      </c>
      <c r="CA723" t="s">
        <v>1744</v>
      </c>
      <c r="CB723" t="s">
        <v>1749</v>
      </c>
      <c r="CC723"/>
      <c r="CD723" t="s">
        <v>998</v>
      </c>
      <c r="CE723" t="s">
        <v>2799</v>
      </c>
      <c r="CF723" t="s">
        <v>8457</v>
      </c>
      <c r="CG723" t="s">
        <v>8458</v>
      </c>
      <c r="CH723" t="s">
        <v>2799</v>
      </c>
      <c r="CI723" t="s">
        <v>1547</v>
      </c>
      <c r="CJ723" t="s">
        <v>3592</v>
      </c>
      <c r="CK723" t="s">
        <v>1568</v>
      </c>
      <c r="CL723"/>
      <c r="CM723"/>
      <c r="CN723" t="s">
        <v>13497</v>
      </c>
      <c r="CO723" t="s">
        <v>13401</v>
      </c>
      <c r="CP723" t="s">
        <v>13497</v>
      </c>
      <c r="CQ723" t="s">
        <v>13401</v>
      </c>
      <c r="CR723" t="s">
        <v>1547</v>
      </c>
      <c r="CS723">
        <v>8</v>
      </c>
      <c r="CT723" t="s">
        <v>3590</v>
      </c>
      <c r="CU723" t="s">
        <v>3590</v>
      </c>
      <c r="CV723" t="s">
        <v>3590</v>
      </c>
      <c r="CW723" t="s">
        <v>1547</v>
      </c>
      <c r="CX723" t="s">
        <v>1547</v>
      </c>
      <c r="CY723">
        <v>721</v>
      </c>
      <c r="CZ723" t="s">
        <v>9271</v>
      </c>
      <c r="DA723" t="s">
        <v>1547</v>
      </c>
      <c r="DB723" t="s">
        <v>1881</v>
      </c>
      <c r="DC723" t="s">
        <v>1882</v>
      </c>
      <c r="DD723" t="s">
        <v>3614</v>
      </c>
      <c r="DE723" t="s">
        <v>3591</v>
      </c>
      <c r="DF723" t="s">
        <v>3614</v>
      </c>
      <c r="DG723" t="s">
        <v>2265</v>
      </c>
      <c r="DH723" t="s">
        <v>2265</v>
      </c>
      <c r="DI723" t="s">
        <v>7306</v>
      </c>
      <c r="DJ723" t="e">
        <v>#N/A</v>
      </c>
      <c r="DK723"/>
      <c r="DL723" t="s">
        <v>7306</v>
      </c>
      <c r="DM723">
        <v>9</v>
      </c>
      <c r="DN723" t="s">
        <v>1883</v>
      </c>
      <c r="DO723" t="s">
        <v>1568</v>
      </c>
      <c r="DP723" t="b">
        <v>1</v>
      </c>
      <c r="DQ723" t="b">
        <v>0</v>
      </c>
      <c r="DR723" t="b">
        <v>0</v>
      </c>
      <c r="DS723" t="b">
        <v>0</v>
      </c>
      <c r="DT723" t="b">
        <v>0</v>
      </c>
      <c r="DU723" t="b">
        <v>0</v>
      </c>
      <c r="DV723" t="b">
        <v>0</v>
      </c>
      <c r="DW723">
        <v>0</v>
      </c>
      <c r="DX723" t="b">
        <v>0</v>
      </c>
      <c r="DY723" t="b">
        <v>0</v>
      </c>
      <c r="DZ723" t="b">
        <v>0</v>
      </c>
      <c r="EA723" t="b">
        <v>0</v>
      </c>
      <c r="EB723" t="b">
        <v>0</v>
      </c>
      <c r="EC723" t="b">
        <v>0</v>
      </c>
      <c r="ED723" t="b">
        <v>0</v>
      </c>
      <c r="EE723" t="b">
        <v>0</v>
      </c>
      <c r="EF723" t="b">
        <v>0</v>
      </c>
      <c r="EG723" t="b" cm="1">
        <v>0</v>
      </c>
      <c r="EH723" t="b">
        <v>0</v>
      </c>
      <c r="EI723" t="b">
        <v>0</v>
      </c>
      <c r="EJ723" t="b">
        <v>0</v>
      </c>
      <c r="EK723" t="s">
        <v>1547</v>
      </c>
      <c r="EL723">
        <v>0</v>
      </c>
      <c r="EM723">
        <v>24</v>
      </c>
      <c r="EN723" t="b">
        <v>0</v>
      </c>
    </row>
    <row r="724" spans="1:144" ht="15.75">
      <c r="A724"/>
      <c r="B724" t="s">
        <v>1568</v>
      </c>
      <c r="C724" t="s">
        <v>3826</v>
      </c>
      <c r="D724" t="s">
        <v>3621</v>
      </c>
      <c r="E724" t="s">
        <v>3622</v>
      </c>
      <c r="F724" t="s">
        <v>3622</v>
      </c>
      <c r="G724" t="s">
        <v>3622</v>
      </c>
      <c r="H724" t="s">
        <v>3861</v>
      </c>
      <c r="I724" t="s">
        <v>2798</v>
      </c>
      <c r="J724"/>
      <c r="K724" t="s">
        <v>902</v>
      </c>
      <c r="L724" t="s">
        <v>3190</v>
      </c>
      <c r="M724" t="s">
        <v>1995</v>
      </c>
      <c r="N724"/>
      <c r="O724" t="s">
        <v>3590</v>
      </c>
      <c r="P724" t="s">
        <v>1568</v>
      </c>
      <c r="Q724" t="s">
        <v>3591</v>
      </c>
      <c r="R724" t="s">
        <v>3592</v>
      </c>
      <c r="S724"/>
      <c r="T724" t="s">
        <v>2265</v>
      </c>
      <c r="U724" t="s">
        <v>13497</v>
      </c>
      <c r="V724" t="s">
        <v>13349</v>
      </c>
      <c r="W724"/>
      <c r="X724"/>
      <c r="Y724"/>
      <c r="Z724"/>
      <c r="AA724"/>
      <c r="AB724"/>
      <c r="AC724"/>
      <c r="AD724"/>
      <c r="AE724"/>
      <c r="AF724"/>
      <c r="AG724"/>
      <c r="AH724"/>
      <c r="AI724"/>
      <c r="AJ724"/>
      <c r="AK724"/>
      <c r="AL724"/>
      <c r="AM724"/>
      <c r="AN724"/>
      <c r="AO724" s="108" t="s">
        <v>43</v>
      </c>
      <c r="AP724" t="s">
        <v>2851</v>
      </c>
      <c r="AQ724">
        <v>125</v>
      </c>
      <c r="AR724" t="e">
        <v>#N/A</v>
      </c>
      <c r="AS724" t="s">
        <v>3826</v>
      </c>
      <c r="AT724" t="e">
        <v>#N/A</v>
      </c>
      <c r="AU724" t="s">
        <v>3622</v>
      </c>
      <c r="AV724" t="s">
        <v>7366</v>
      </c>
      <c r="AW724" t="s">
        <v>7366</v>
      </c>
      <c r="AX724" t="s">
        <v>1740</v>
      </c>
      <c r="AY724" t="s">
        <v>7366</v>
      </c>
      <c r="AZ724" t="s">
        <v>3591</v>
      </c>
      <c r="BA724" t="s">
        <v>7367</v>
      </c>
      <c r="BB724" t="s">
        <v>2798</v>
      </c>
      <c r="BC724" t="s">
        <v>3190</v>
      </c>
      <c r="BD724" t="s">
        <v>8044</v>
      </c>
      <c r="BE724" t="s">
        <v>3867</v>
      </c>
      <c r="BF724">
        <v>368</v>
      </c>
      <c r="BG724">
        <v>716</v>
      </c>
      <c r="BH724">
        <v>0</v>
      </c>
      <c r="BI724" t="s">
        <v>1547</v>
      </c>
      <c r="BJ724">
        <v>0</v>
      </c>
      <c r="BK724">
        <v>0</v>
      </c>
      <c r="BL724">
        <v>412</v>
      </c>
      <c r="BM724" t="s">
        <v>7371</v>
      </c>
      <c r="BN724" t="s">
        <v>3868</v>
      </c>
      <c r="BO724" t="s">
        <v>8427</v>
      </c>
      <c r="BP724" t="e" cm="1">
        <v>#N/A</v>
      </c>
      <c r="BQ724" t="s">
        <v>1547</v>
      </c>
      <c r="BR724" t="s">
        <v>3590</v>
      </c>
      <c r="BS724">
        <v>194</v>
      </c>
      <c r="BT724" t="s">
        <v>8490</v>
      </c>
      <c r="BU724" t="s">
        <v>15761</v>
      </c>
      <c r="BV724" t="s">
        <v>3621</v>
      </c>
      <c r="BW724" t="s">
        <v>7366</v>
      </c>
      <c r="BX724" t="s">
        <v>8271</v>
      </c>
      <c r="BY724" t="s">
        <v>1744</v>
      </c>
      <c r="BZ724" t="s">
        <v>2265</v>
      </c>
      <c r="CA724" t="s">
        <v>1744</v>
      </c>
      <c r="CB724" t="s">
        <v>1995</v>
      </c>
      <c r="CC724"/>
      <c r="CD724" t="s">
        <v>998</v>
      </c>
      <c r="CE724" t="s">
        <v>2798</v>
      </c>
      <c r="CF724" t="s">
        <v>8461</v>
      </c>
      <c r="CG724" t="s">
        <v>8462</v>
      </c>
      <c r="CH724" t="s">
        <v>2798</v>
      </c>
      <c r="CI724" t="s">
        <v>1547</v>
      </c>
      <c r="CJ724" t="s">
        <v>3592</v>
      </c>
      <c r="CK724" t="s">
        <v>1568</v>
      </c>
      <c r="CL724"/>
      <c r="CM724"/>
      <c r="CN724" t="s">
        <v>13497</v>
      </c>
      <c r="CO724" t="s">
        <v>13349</v>
      </c>
      <c r="CP724" t="s">
        <v>13497</v>
      </c>
      <c r="CQ724" t="s">
        <v>13349</v>
      </c>
      <c r="CR724" t="s">
        <v>1547</v>
      </c>
      <c r="CS724">
        <v>8</v>
      </c>
      <c r="CT724" t="s">
        <v>3590</v>
      </c>
      <c r="CU724" t="s">
        <v>3590</v>
      </c>
      <c r="CV724" t="s">
        <v>3590</v>
      </c>
      <c r="CW724" t="s">
        <v>1547</v>
      </c>
      <c r="CX724" t="s">
        <v>1547</v>
      </c>
      <c r="CY724">
        <v>722</v>
      </c>
      <c r="CZ724" t="s">
        <v>9275</v>
      </c>
      <c r="DA724" t="s">
        <v>1547</v>
      </c>
      <c r="DB724" t="s">
        <v>1881</v>
      </c>
      <c r="DC724" t="s">
        <v>1882</v>
      </c>
      <c r="DD724" t="s">
        <v>3622</v>
      </c>
      <c r="DE724" t="s">
        <v>3591</v>
      </c>
      <c r="DF724" t="s">
        <v>3622</v>
      </c>
      <c r="DG724" t="s">
        <v>2265</v>
      </c>
      <c r="DH724" t="s">
        <v>2265</v>
      </c>
      <c r="DI724" t="s">
        <v>7306</v>
      </c>
      <c r="DJ724" t="e">
        <v>#N/A</v>
      </c>
      <c r="DK724"/>
      <c r="DL724" t="s">
        <v>7306</v>
      </c>
      <c r="DM724">
        <v>9</v>
      </c>
      <c r="DN724" t="s">
        <v>1883</v>
      </c>
      <c r="DO724" t="s">
        <v>1568</v>
      </c>
      <c r="DP724" t="b">
        <v>1</v>
      </c>
      <c r="DQ724" t="b">
        <v>0</v>
      </c>
      <c r="DR724" t="b">
        <v>0</v>
      </c>
      <c r="DS724" t="b">
        <v>0</v>
      </c>
      <c r="DT724" t="b">
        <v>0</v>
      </c>
      <c r="DU724" t="b">
        <v>0</v>
      </c>
      <c r="DV724" t="b">
        <v>0</v>
      </c>
      <c r="DW724">
        <v>0</v>
      </c>
      <c r="DX724" t="b">
        <v>0</v>
      </c>
      <c r="DY724" t="b">
        <v>0</v>
      </c>
      <c r="DZ724" t="b">
        <v>0</v>
      </c>
      <c r="EA724" t="b">
        <v>0</v>
      </c>
      <c r="EB724" t="b">
        <v>0</v>
      </c>
      <c r="EC724" t="b">
        <v>0</v>
      </c>
      <c r="ED724" t="b">
        <v>0</v>
      </c>
      <c r="EE724" t="b">
        <v>0</v>
      </c>
      <c r="EF724" t="b">
        <v>0</v>
      </c>
      <c r="EG724" t="b" cm="1">
        <v>0</v>
      </c>
      <c r="EH724" t="b">
        <v>0</v>
      </c>
      <c r="EI724" t="b">
        <v>0</v>
      </c>
      <c r="EJ724" t="b">
        <v>0</v>
      </c>
      <c r="EK724" t="s">
        <v>1547</v>
      </c>
      <c r="EL724">
        <v>0</v>
      </c>
      <c r="EM724">
        <v>15</v>
      </c>
      <c r="EN724" t="b">
        <v>0</v>
      </c>
    </row>
    <row r="725" spans="1:144" ht="15.75">
      <c r="A725"/>
      <c r="B725" t="s">
        <v>1568</v>
      </c>
      <c r="C725" t="s">
        <v>3826</v>
      </c>
      <c r="D725" t="s">
        <v>3689</v>
      </c>
      <c r="E725" t="s">
        <v>3690</v>
      </c>
      <c r="F725" t="s">
        <v>3690</v>
      </c>
      <c r="G725" t="s">
        <v>3691</v>
      </c>
      <c r="H725" t="s">
        <v>3692</v>
      </c>
      <c r="I725" t="s">
        <v>2798</v>
      </c>
      <c r="J725"/>
      <c r="K725" t="s">
        <v>902</v>
      </c>
      <c r="L725" t="s">
        <v>3190</v>
      </c>
      <c r="M725" t="s">
        <v>1995</v>
      </c>
      <c r="N725"/>
      <c r="O725" t="s">
        <v>3590</v>
      </c>
      <c r="P725" t="s">
        <v>1568</v>
      </c>
      <c r="Q725" t="s">
        <v>3591</v>
      </c>
      <c r="R725" t="s">
        <v>3592</v>
      </c>
      <c r="S725"/>
      <c r="T725" t="s">
        <v>3673</v>
      </c>
      <c r="U725" t="s">
        <v>13497</v>
      </c>
      <c r="V725" t="s">
        <v>13347</v>
      </c>
      <c r="W725"/>
      <c r="X725"/>
      <c r="Y725"/>
      <c r="Z725"/>
      <c r="AA725"/>
      <c r="AB725"/>
      <c r="AC725"/>
      <c r="AD725"/>
      <c r="AE725"/>
      <c r="AF725"/>
      <c r="AG725"/>
      <c r="AH725"/>
      <c r="AI725"/>
      <c r="AJ725"/>
      <c r="AK725"/>
      <c r="AL725"/>
      <c r="AM725"/>
      <c r="AN725"/>
      <c r="AO725" s="108" t="s">
        <v>43</v>
      </c>
      <c r="AP725" t="s">
        <v>2851</v>
      </c>
      <c r="AQ725">
        <v>126</v>
      </c>
      <c r="AR725" t="e">
        <v>#N/A</v>
      </c>
      <c r="AS725" t="s">
        <v>3826</v>
      </c>
      <c r="AT725" t="e">
        <v>#N/A</v>
      </c>
      <c r="AU725" t="s">
        <v>3690</v>
      </c>
      <c r="AV725" t="s">
        <v>7562</v>
      </c>
      <c r="AW725" t="s">
        <v>7562</v>
      </c>
      <c r="AX725" t="s">
        <v>1740</v>
      </c>
      <c r="AY725" t="s">
        <v>7563</v>
      </c>
      <c r="AZ725" t="s">
        <v>3591</v>
      </c>
      <c r="BA725" t="s">
        <v>7564</v>
      </c>
      <c r="BB725" t="s">
        <v>2798</v>
      </c>
      <c r="BC725" t="s">
        <v>3190</v>
      </c>
      <c r="BD725" t="s">
        <v>8049</v>
      </c>
      <c r="BE725" t="s">
        <v>3867</v>
      </c>
      <c r="BF725">
        <v>367</v>
      </c>
      <c r="BG725">
        <v>716</v>
      </c>
      <c r="BH725">
        <v>0</v>
      </c>
      <c r="BI725" t="s">
        <v>1547</v>
      </c>
      <c r="BJ725">
        <v>0</v>
      </c>
      <c r="BK725">
        <v>0</v>
      </c>
      <c r="BL725">
        <v>443</v>
      </c>
      <c r="BM725" t="s">
        <v>7568</v>
      </c>
      <c r="BN725" t="s">
        <v>3868</v>
      </c>
      <c r="BO725" t="s">
        <v>8427</v>
      </c>
      <c r="BP725" t="e" cm="1">
        <v>#N/A</v>
      </c>
      <c r="BQ725" t="s">
        <v>1547</v>
      </c>
      <c r="BR725" t="s">
        <v>3590</v>
      </c>
      <c r="BS725">
        <v>195</v>
      </c>
      <c r="BT725" t="s">
        <v>8494</v>
      </c>
      <c r="BU725" t="s">
        <v>15762</v>
      </c>
      <c r="BV725" t="s">
        <v>3689</v>
      </c>
      <c r="BW725" t="s">
        <v>7562</v>
      </c>
      <c r="BX725" t="s">
        <v>7566</v>
      </c>
      <c r="BY725" t="s">
        <v>1744</v>
      </c>
      <c r="BZ725" t="s">
        <v>3673</v>
      </c>
      <c r="CA725" t="s">
        <v>1744</v>
      </c>
      <c r="CB725" t="s">
        <v>1995</v>
      </c>
      <c r="CC725"/>
      <c r="CD725" t="s">
        <v>998</v>
      </c>
      <c r="CE725" t="s">
        <v>2798</v>
      </c>
      <c r="CF725" t="s">
        <v>8465</v>
      </c>
      <c r="CG725" t="s">
        <v>8466</v>
      </c>
      <c r="CH725" t="s">
        <v>2798</v>
      </c>
      <c r="CI725" t="s">
        <v>1547</v>
      </c>
      <c r="CJ725" t="s">
        <v>3592</v>
      </c>
      <c r="CK725" t="s">
        <v>1568</v>
      </c>
      <c r="CL725"/>
      <c r="CM725"/>
      <c r="CN725" t="s">
        <v>13497</v>
      </c>
      <c r="CO725" t="s">
        <v>13347</v>
      </c>
      <c r="CP725" t="s">
        <v>13497</v>
      </c>
      <c r="CQ725" t="s">
        <v>13347</v>
      </c>
      <c r="CR725" t="s">
        <v>1547</v>
      </c>
      <c r="CS725">
        <v>8</v>
      </c>
      <c r="CT725" t="s">
        <v>3590</v>
      </c>
      <c r="CU725" t="s">
        <v>3590</v>
      </c>
      <c r="CV725" t="s">
        <v>3590</v>
      </c>
      <c r="CW725" t="s">
        <v>1547</v>
      </c>
      <c r="CX725" t="s">
        <v>1547</v>
      </c>
      <c r="CY725">
        <v>723</v>
      </c>
      <c r="CZ725" t="s">
        <v>9280</v>
      </c>
      <c r="DA725" t="s">
        <v>1547</v>
      </c>
      <c r="DB725" t="s">
        <v>1881</v>
      </c>
      <c r="DC725" t="s">
        <v>1882</v>
      </c>
      <c r="DD725" t="s">
        <v>3690</v>
      </c>
      <c r="DE725" t="s">
        <v>3591</v>
      </c>
      <c r="DF725" t="s">
        <v>3691</v>
      </c>
      <c r="DG725" t="s">
        <v>3673</v>
      </c>
      <c r="DH725" t="s">
        <v>7485</v>
      </c>
      <c r="DI725" t="s">
        <v>7486</v>
      </c>
      <c r="DJ725" t="e">
        <v>#N/A</v>
      </c>
      <c r="DK725"/>
      <c r="DL725" t="s">
        <v>7486</v>
      </c>
      <c r="DM725">
        <v>9</v>
      </c>
      <c r="DN725" t="s">
        <v>1883</v>
      </c>
      <c r="DO725" t="s">
        <v>1568</v>
      </c>
      <c r="DP725" t="b">
        <v>1</v>
      </c>
      <c r="DQ725" t="b">
        <v>0</v>
      </c>
      <c r="DR725" t="b">
        <v>0</v>
      </c>
      <c r="DS725" t="b">
        <v>0</v>
      </c>
      <c r="DT725" t="b">
        <v>0</v>
      </c>
      <c r="DU725" t="b">
        <v>0</v>
      </c>
      <c r="DV725" t="b">
        <v>0</v>
      </c>
      <c r="DW725">
        <v>0</v>
      </c>
      <c r="DX725" t="b">
        <v>0</v>
      </c>
      <c r="DY725" t="b">
        <v>0</v>
      </c>
      <c r="DZ725" t="b">
        <v>0</v>
      </c>
      <c r="EA725" t="b">
        <v>0</v>
      </c>
      <c r="EB725" t="b">
        <v>0</v>
      </c>
      <c r="EC725" t="b">
        <v>0</v>
      </c>
      <c r="ED725" t="b">
        <v>0</v>
      </c>
      <c r="EE725" t="b">
        <v>0</v>
      </c>
      <c r="EF725" t="b">
        <v>0</v>
      </c>
      <c r="EG725" t="b" cm="1">
        <v>0</v>
      </c>
      <c r="EH725" t="b">
        <v>0</v>
      </c>
      <c r="EI725" t="b">
        <v>0</v>
      </c>
      <c r="EJ725" t="b">
        <v>0</v>
      </c>
      <c r="EK725" t="s">
        <v>1547</v>
      </c>
      <c r="EL725">
        <v>0</v>
      </c>
      <c r="EM725">
        <v>25</v>
      </c>
      <c r="EN725" t="b">
        <v>0</v>
      </c>
    </row>
    <row r="726" spans="1:144" ht="15.75">
      <c r="A726"/>
      <c r="B726" t="s">
        <v>1568</v>
      </c>
      <c r="C726" t="s">
        <v>3826</v>
      </c>
      <c r="D726" t="s">
        <v>3714</v>
      </c>
      <c r="E726" t="s">
        <v>3715</v>
      </c>
      <c r="F726"/>
      <c r="G726" t="s">
        <v>3716</v>
      </c>
      <c r="H726" t="s">
        <v>3692</v>
      </c>
      <c r="I726" t="s">
        <v>2798</v>
      </c>
      <c r="J726"/>
      <c r="K726" t="s">
        <v>902</v>
      </c>
      <c r="L726" t="s">
        <v>3190</v>
      </c>
      <c r="M726" t="s">
        <v>1995</v>
      </c>
      <c r="N726"/>
      <c r="O726" t="s">
        <v>3590</v>
      </c>
      <c r="P726" t="s">
        <v>1568</v>
      </c>
      <c r="Q726" t="s">
        <v>3591</v>
      </c>
      <c r="R726" t="s">
        <v>3592</v>
      </c>
      <c r="S726"/>
      <c r="T726" t="s">
        <v>3673</v>
      </c>
      <c r="U726" t="s">
        <v>13497</v>
      </c>
      <c r="V726" t="s">
        <v>13426</v>
      </c>
      <c r="W726"/>
      <c r="X726"/>
      <c r="Y726"/>
      <c r="Z726"/>
      <c r="AA726"/>
      <c r="AB726"/>
      <c r="AC726"/>
      <c r="AD726"/>
      <c r="AE726"/>
      <c r="AF726"/>
      <c r="AG726"/>
      <c r="AH726"/>
      <c r="AI726"/>
      <c r="AJ726"/>
      <c r="AK726"/>
      <c r="AL726"/>
      <c r="AM726"/>
      <c r="AN726"/>
      <c r="AO726" s="108" t="s">
        <v>43</v>
      </c>
      <c r="AP726" t="s">
        <v>2851</v>
      </c>
      <c r="AQ726">
        <v>127</v>
      </c>
      <c r="AR726" t="e">
        <v>#N/A</v>
      </c>
      <c r="AS726" t="s">
        <v>3826</v>
      </c>
      <c r="AT726" t="e">
        <v>#N/A</v>
      </c>
      <c r="AU726" t="s">
        <v>3715</v>
      </c>
      <c r="AV726" t="s">
        <v>7661</v>
      </c>
      <c r="AW726" t="s">
        <v>1744</v>
      </c>
      <c r="AX726" t="s">
        <v>1740</v>
      </c>
      <c r="AY726" t="s">
        <v>7662</v>
      </c>
      <c r="AZ726" t="s">
        <v>3591</v>
      </c>
      <c r="BA726" t="s">
        <v>7663</v>
      </c>
      <c r="BB726" t="s">
        <v>2798</v>
      </c>
      <c r="BC726" t="s">
        <v>3190</v>
      </c>
      <c r="BD726" t="s">
        <v>8279</v>
      </c>
      <c r="BE726" t="s">
        <v>3867</v>
      </c>
      <c r="BF726">
        <v>464</v>
      </c>
      <c r="BG726">
        <v>716</v>
      </c>
      <c r="BH726">
        <v>0</v>
      </c>
      <c r="BI726" t="s">
        <v>1547</v>
      </c>
      <c r="BJ726">
        <v>0</v>
      </c>
      <c r="BK726">
        <v>0</v>
      </c>
      <c r="BL726">
        <v>464</v>
      </c>
      <c r="BM726" t="s">
        <v>7667</v>
      </c>
      <c r="BN726" t="s">
        <v>3868</v>
      </c>
      <c r="BO726" t="s">
        <v>8427</v>
      </c>
      <c r="BP726" t="e" cm="1">
        <v>#N/A</v>
      </c>
      <c r="BQ726" t="s">
        <v>1547</v>
      </c>
      <c r="BR726" t="s">
        <v>3590</v>
      </c>
      <c r="BS726">
        <v>196</v>
      </c>
      <c r="BT726" t="s">
        <v>8499</v>
      </c>
      <c r="BU726" t="s">
        <v>15763</v>
      </c>
      <c r="BV726" t="s">
        <v>3714</v>
      </c>
      <c r="BW726" t="s">
        <v>7661</v>
      </c>
      <c r="BX726" t="s">
        <v>7566</v>
      </c>
      <c r="BY726" t="s">
        <v>1744</v>
      </c>
      <c r="BZ726" t="s">
        <v>3673</v>
      </c>
      <c r="CA726" t="s">
        <v>1744</v>
      </c>
      <c r="CB726" t="s">
        <v>1995</v>
      </c>
      <c r="CC726"/>
      <c r="CD726" t="s">
        <v>998</v>
      </c>
      <c r="CE726" t="s">
        <v>2798</v>
      </c>
      <c r="CF726" t="s">
        <v>8469</v>
      </c>
      <c r="CG726" t="s">
        <v>8470</v>
      </c>
      <c r="CH726" t="s">
        <v>2798</v>
      </c>
      <c r="CI726" t="s">
        <v>1547</v>
      </c>
      <c r="CJ726" t="s">
        <v>3592</v>
      </c>
      <c r="CK726" t="s">
        <v>1568</v>
      </c>
      <c r="CL726"/>
      <c r="CM726"/>
      <c r="CN726" t="s">
        <v>13497</v>
      </c>
      <c r="CO726" t="s">
        <v>13426</v>
      </c>
      <c r="CP726" t="s">
        <v>13497</v>
      </c>
      <c r="CQ726" t="s">
        <v>13426</v>
      </c>
      <c r="CR726" t="s">
        <v>1547</v>
      </c>
      <c r="CS726">
        <v>8</v>
      </c>
      <c r="CT726" t="s">
        <v>3590</v>
      </c>
      <c r="CU726" t="s">
        <v>3590</v>
      </c>
      <c r="CV726" t="s">
        <v>3590</v>
      </c>
      <c r="CW726" t="s">
        <v>1547</v>
      </c>
      <c r="CX726" t="s">
        <v>1547</v>
      </c>
      <c r="CY726">
        <v>724</v>
      </c>
      <c r="CZ726" t="s">
        <v>9285</v>
      </c>
      <c r="DA726" t="s">
        <v>1547</v>
      </c>
      <c r="DB726" t="s">
        <v>1881</v>
      </c>
      <c r="DC726" t="s">
        <v>1882</v>
      </c>
      <c r="DD726" t="s">
        <v>3715</v>
      </c>
      <c r="DE726" t="s">
        <v>3591</v>
      </c>
      <c r="DF726" t="s">
        <v>3716</v>
      </c>
      <c r="DG726" t="s">
        <v>3673</v>
      </c>
      <c r="DH726" t="s">
        <v>7485</v>
      </c>
      <c r="DI726" t="s">
        <v>7486</v>
      </c>
      <c r="DJ726" t="e">
        <v>#N/A</v>
      </c>
      <c r="DK726"/>
      <c r="DL726" t="s">
        <v>7486</v>
      </c>
      <c r="DM726">
        <v>9</v>
      </c>
      <c r="DN726" t="s">
        <v>1883</v>
      </c>
      <c r="DO726" t="s">
        <v>1568</v>
      </c>
      <c r="DP726" t="b">
        <v>1</v>
      </c>
      <c r="DQ726" t="b">
        <v>0</v>
      </c>
      <c r="DR726" t="b">
        <v>0</v>
      </c>
      <c r="DS726" t="b">
        <v>0</v>
      </c>
      <c r="DT726" t="b">
        <v>0</v>
      </c>
      <c r="DU726" t="b">
        <v>0</v>
      </c>
      <c r="DV726" t="b">
        <v>0</v>
      </c>
      <c r="DW726">
        <v>0</v>
      </c>
      <c r="DX726" t="b">
        <v>0</v>
      </c>
      <c r="DY726" t="b">
        <v>0</v>
      </c>
      <c r="DZ726" t="b">
        <v>0</v>
      </c>
      <c r="EA726" t="b">
        <v>0</v>
      </c>
      <c r="EB726" t="b">
        <v>0</v>
      </c>
      <c r="EC726" t="b">
        <v>0</v>
      </c>
      <c r="ED726" t="b">
        <v>0</v>
      </c>
      <c r="EE726" t="b">
        <v>0</v>
      </c>
      <c r="EF726" t="b">
        <v>0</v>
      </c>
      <c r="EG726" t="b" cm="1">
        <v>0</v>
      </c>
      <c r="EH726" t="b">
        <v>0</v>
      </c>
      <c r="EI726" t="b">
        <v>0</v>
      </c>
      <c r="EJ726" t="b">
        <v>0</v>
      </c>
      <c r="EK726" t="s">
        <v>1547</v>
      </c>
      <c r="EL726">
        <v>0</v>
      </c>
      <c r="EM726">
        <v>30</v>
      </c>
      <c r="EN726" t="b">
        <v>0</v>
      </c>
    </row>
    <row r="727" spans="1:144" ht="15.75">
      <c r="A727"/>
      <c r="B727" t="s">
        <v>1568</v>
      </c>
      <c r="C727" t="s">
        <v>3826</v>
      </c>
      <c r="D727" t="s">
        <v>3693</v>
      </c>
      <c r="E727" t="s">
        <v>3694</v>
      </c>
      <c r="F727" t="s">
        <v>3694</v>
      </c>
      <c r="G727" t="s">
        <v>3695</v>
      </c>
      <c r="H727" t="s">
        <v>3682</v>
      </c>
      <c r="I727" t="s">
        <v>2798</v>
      </c>
      <c r="J727"/>
      <c r="K727" t="s">
        <v>902</v>
      </c>
      <c r="L727" t="s">
        <v>3190</v>
      </c>
      <c r="M727" t="s">
        <v>2007</v>
      </c>
      <c r="N727"/>
      <c r="O727" t="s">
        <v>3590</v>
      </c>
      <c r="P727" t="s">
        <v>1568</v>
      </c>
      <c r="Q727" t="s">
        <v>3591</v>
      </c>
      <c r="R727" t="s">
        <v>3592</v>
      </c>
      <c r="S727"/>
      <c r="T727"/>
      <c r="U727" t="s">
        <v>13497</v>
      </c>
      <c r="V727" t="s">
        <v>13419</v>
      </c>
      <c r="W727"/>
      <c r="X727"/>
      <c r="Y727"/>
      <c r="Z727"/>
      <c r="AA727"/>
      <c r="AB727"/>
      <c r="AC727"/>
      <c r="AD727"/>
      <c r="AE727"/>
      <c r="AF727"/>
      <c r="AG727"/>
      <c r="AH727"/>
      <c r="AI727"/>
      <c r="AJ727"/>
      <c r="AK727"/>
      <c r="AL727"/>
      <c r="AM727"/>
      <c r="AN727"/>
      <c r="AO727" s="108" t="s">
        <v>43</v>
      </c>
      <c r="AP727" t="s">
        <v>2851</v>
      </c>
      <c r="AQ727">
        <v>128</v>
      </c>
      <c r="AR727" t="e">
        <v>#N/A</v>
      </c>
      <c r="AS727" t="s">
        <v>3826</v>
      </c>
      <c r="AT727" t="e">
        <v>#N/A</v>
      </c>
      <c r="AU727" t="s">
        <v>3694</v>
      </c>
      <c r="AV727" t="s">
        <v>7571</v>
      </c>
      <c r="AW727" t="s">
        <v>7571</v>
      </c>
      <c r="AX727" t="s">
        <v>1740</v>
      </c>
      <c r="AY727" t="s">
        <v>7572</v>
      </c>
      <c r="AZ727" t="s">
        <v>3591</v>
      </c>
      <c r="BA727" t="s">
        <v>7573</v>
      </c>
      <c r="BB727" t="s">
        <v>2798</v>
      </c>
      <c r="BC727" t="s">
        <v>3190</v>
      </c>
      <c r="BD727" t="s">
        <v>8284</v>
      </c>
      <c r="BE727" t="s">
        <v>3867</v>
      </c>
      <c r="BF727">
        <v>444</v>
      </c>
      <c r="BG727">
        <v>716</v>
      </c>
      <c r="BH727">
        <v>0</v>
      </c>
      <c r="BI727" t="s">
        <v>1547</v>
      </c>
      <c r="BJ727">
        <v>0</v>
      </c>
      <c r="BK727">
        <v>0</v>
      </c>
      <c r="BL727">
        <v>444</v>
      </c>
      <c r="BM727" t="s">
        <v>7576</v>
      </c>
      <c r="BN727" t="s">
        <v>3868</v>
      </c>
      <c r="BO727" t="s">
        <v>8427</v>
      </c>
      <c r="BP727" t="e" cm="1">
        <v>#N/A</v>
      </c>
      <c r="BQ727" t="s">
        <v>1547</v>
      </c>
      <c r="BR727" t="s">
        <v>3590</v>
      </c>
      <c r="BS727">
        <v>197</v>
      </c>
      <c r="BT727" t="s">
        <v>8504</v>
      </c>
      <c r="BU727" t="s">
        <v>15764</v>
      </c>
      <c r="BV727" t="s">
        <v>3693</v>
      </c>
      <c r="BW727" t="s">
        <v>7571</v>
      </c>
      <c r="BX727" t="s">
        <v>7526</v>
      </c>
      <c r="BY727" t="s">
        <v>1744</v>
      </c>
      <c r="BZ727" t="s">
        <v>1547</v>
      </c>
      <c r="CA727" t="s">
        <v>1744</v>
      </c>
      <c r="CB727" t="s">
        <v>2007</v>
      </c>
      <c r="CC727"/>
      <c r="CD727" t="s">
        <v>998</v>
      </c>
      <c r="CE727" t="s">
        <v>2798</v>
      </c>
      <c r="CF727" t="s">
        <v>8473</v>
      </c>
      <c r="CG727" t="s">
        <v>8474</v>
      </c>
      <c r="CH727" t="s">
        <v>2798</v>
      </c>
      <c r="CI727" t="s">
        <v>1547</v>
      </c>
      <c r="CJ727" t="s">
        <v>3592</v>
      </c>
      <c r="CK727" t="s">
        <v>1568</v>
      </c>
      <c r="CL727"/>
      <c r="CM727"/>
      <c r="CN727" t="s">
        <v>13497</v>
      </c>
      <c r="CO727" t="s">
        <v>13419</v>
      </c>
      <c r="CP727" t="s">
        <v>13497</v>
      </c>
      <c r="CQ727" t="s">
        <v>13419</v>
      </c>
      <c r="CR727" t="s">
        <v>1547</v>
      </c>
      <c r="CS727">
        <v>8</v>
      </c>
      <c r="CT727" t="s">
        <v>3590</v>
      </c>
      <c r="CU727" t="s">
        <v>3590</v>
      </c>
      <c r="CV727" t="s">
        <v>3590</v>
      </c>
      <c r="CW727" t="s">
        <v>1547</v>
      </c>
      <c r="CX727" t="s">
        <v>1547</v>
      </c>
      <c r="CY727">
        <v>725</v>
      </c>
      <c r="CZ727" t="s">
        <v>9289</v>
      </c>
      <c r="DA727" t="s">
        <v>1547</v>
      </c>
      <c r="DB727" t="s">
        <v>1881</v>
      </c>
      <c r="DC727" t="s">
        <v>1882</v>
      </c>
      <c r="DD727" t="s">
        <v>3694</v>
      </c>
      <c r="DE727" t="s">
        <v>3591</v>
      </c>
      <c r="DF727" t="s">
        <v>3695</v>
      </c>
      <c r="DG727" t="s">
        <v>1547</v>
      </c>
      <c r="DH727" t="s">
        <v>1547</v>
      </c>
      <c r="DI727" t="s">
        <v>1892</v>
      </c>
      <c r="DJ727" t="e">
        <v>#N/A</v>
      </c>
      <c r="DK727"/>
      <c r="DL727" t="s">
        <v>1892</v>
      </c>
      <c r="DM727">
        <v>9</v>
      </c>
      <c r="DN727" t="s">
        <v>1883</v>
      </c>
      <c r="DO727" t="s">
        <v>1568</v>
      </c>
      <c r="DP727" t="b">
        <v>1</v>
      </c>
      <c r="DQ727" t="b">
        <v>0</v>
      </c>
      <c r="DR727" t="b">
        <v>0</v>
      </c>
      <c r="DS727" t="b">
        <v>0</v>
      </c>
      <c r="DT727" t="b">
        <v>0</v>
      </c>
      <c r="DU727" t="b">
        <v>0</v>
      </c>
      <c r="DV727" t="b">
        <v>0</v>
      </c>
      <c r="DW727">
        <v>0</v>
      </c>
      <c r="DX727" t="b">
        <v>0</v>
      </c>
      <c r="DY727" t="b">
        <v>0</v>
      </c>
      <c r="DZ727" t="b">
        <v>0</v>
      </c>
      <c r="EA727" t="b">
        <v>0</v>
      </c>
      <c r="EB727" t="b">
        <v>0</v>
      </c>
      <c r="EC727" t="b">
        <v>0</v>
      </c>
      <c r="ED727" t="b">
        <v>0</v>
      </c>
      <c r="EE727" t="b">
        <v>0</v>
      </c>
      <c r="EF727" t="b">
        <v>0</v>
      </c>
      <c r="EG727" t="b" cm="1">
        <v>0</v>
      </c>
      <c r="EH727" t="b">
        <v>0</v>
      </c>
      <c r="EI727" t="b">
        <v>0</v>
      </c>
      <c r="EJ727" t="b">
        <v>0</v>
      </c>
      <c r="EK727" t="s">
        <v>1547</v>
      </c>
      <c r="EL727">
        <v>0</v>
      </c>
      <c r="EM727">
        <v>44</v>
      </c>
      <c r="EN727" t="b">
        <v>0</v>
      </c>
    </row>
    <row r="728" spans="1:144" ht="15.75">
      <c r="A728"/>
      <c r="B728" t="s">
        <v>1568</v>
      </c>
      <c r="C728" t="s">
        <v>3826</v>
      </c>
      <c r="D728" t="s">
        <v>3718</v>
      </c>
      <c r="E728" t="s">
        <v>3719</v>
      </c>
      <c r="F728" t="s">
        <v>3719</v>
      </c>
      <c r="G728" t="s">
        <v>3720</v>
      </c>
      <c r="H728" t="s">
        <v>3682</v>
      </c>
      <c r="I728" t="s">
        <v>2798</v>
      </c>
      <c r="J728"/>
      <c r="K728" t="s">
        <v>902</v>
      </c>
      <c r="L728" t="s">
        <v>3190</v>
      </c>
      <c r="M728" t="s">
        <v>2007</v>
      </c>
      <c r="N728"/>
      <c r="O728" t="s">
        <v>3590</v>
      </c>
      <c r="P728" t="s">
        <v>1568</v>
      </c>
      <c r="Q728" t="s">
        <v>3591</v>
      </c>
      <c r="R728" t="s">
        <v>3592</v>
      </c>
      <c r="S728"/>
      <c r="T728"/>
      <c r="U728" t="s">
        <v>13497</v>
      </c>
      <c r="V728" t="s">
        <v>13427</v>
      </c>
      <c r="W728"/>
      <c r="X728"/>
      <c r="Y728"/>
      <c r="Z728"/>
      <c r="AA728"/>
      <c r="AB728"/>
      <c r="AC728"/>
      <c r="AD728"/>
      <c r="AE728"/>
      <c r="AF728"/>
      <c r="AG728"/>
      <c r="AH728"/>
      <c r="AI728"/>
      <c r="AJ728"/>
      <c r="AK728"/>
      <c r="AL728"/>
      <c r="AM728"/>
      <c r="AN728"/>
      <c r="AO728" s="108" t="s">
        <v>43</v>
      </c>
      <c r="AP728" t="s">
        <v>2851</v>
      </c>
      <c r="AQ728">
        <v>129</v>
      </c>
      <c r="AR728" t="e">
        <v>#N/A</v>
      </c>
      <c r="AS728" t="s">
        <v>3826</v>
      </c>
      <c r="AT728" t="e">
        <v>#N/A</v>
      </c>
      <c r="AU728" t="s">
        <v>3719</v>
      </c>
      <c r="AV728" t="s">
        <v>7670</v>
      </c>
      <c r="AW728" t="s">
        <v>7670</v>
      </c>
      <c r="AX728" t="s">
        <v>1740</v>
      </c>
      <c r="AY728" t="s">
        <v>7671</v>
      </c>
      <c r="AZ728" t="s">
        <v>3591</v>
      </c>
      <c r="BA728" t="s">
        <v>7672</v>
      </c>
      <c r="BB728" t="s">
        <v>2798</v>
      </c>
      <c r="BC728" t="s">
        <v>3190</v>
      </c>
      <c r="BD728" t="s">
        <v>8289</v>
      </c>
      <c r="BE728" t="s">
        <v>3867</v>
      </c>
      <c r="BF728">
        <v>465</v>
      </c>
      <c r="BG728">
        <v>716</v>
      </c>
      <c r="BH728">
        <v>0</v>
      </c>
      <c r="BI728" t="s">
        <v>1547</v>
      </c>
      <c r="BJ728">
        <v>0</v>
      </c>
      <c r="BK728">
        <v>0</v>
      </c>
      <c r="BL728">
        <v>465</v>
      </c>
      <c r="BM728" t="s">
        <v>7675</v>
      </c>
      <c r="BN728" t="s">
        <v>3868</v>
      </c>
      <c r="BO728" t="s">
        <v>8427</v>
      </c>
      <c r="BP728" t="e" cm="1">
        <v>#N/A</v>
      </c>
      <c r="BQ728" t="s">
        <v>1547</v>
      </c>
      <c r="BR728" t="s">
        <v>3590</v>
      </c>
      <c r="BS728">
        <v>198</v>
      </c>
      <c r="BT728" t="s">
        <v>8508</v>
      </c>
      <c r="BU728" t="s">
        <v>15765</v>
      </c>
      <c r="BV728" t="s">
        <v>3718</v>
      </c>
      <c r="BW728" t="s">
        <v>7670</v>
      </c>
      <c r="BX728" t="s">
        <v>7526</v>
      </c>
      <c r="BY728" t="s">
        <v>1744</v>
      </c>
      <c r="BZ728" t="s">
        <v>1547</v>
      </c>
      <c r="CA728" t="s">
        <v>1744</v>
      </c>
      <c r="CB728" t="s">
        <v>2007</v>
      </c>
      <c r="CC728"/>
      <c r="CD728" t="s">
        <v>998</v>
      </c>
      <c r="CE728" t="s">
        <v>2798</v>
      </c>
      <c r="CF728" t="s">
        <v>8477</v>
      </c>
      <c r="CG728" t="s">
        <v>8478</v>
      </c>
      <c r="CH728" t="s">
        <v>2798</v>
      </c>
      <c r="CI728" t="s">
        <v>1547</v>
      </c>
      <c r="CJ728" t="s">
        <v>3592</v>
      </c>
      <c r="CK728" t="s">
        <v>1568</v>
      </c>
      <c r="CL728"/>
      <c r="CM728"/>
      <c r="CN728" t="s">
        <v>13497</v>
      </c>
      <c r="CO728" t="s">
        <v>13427</v>
      </c>
      <c r="CP728" t="s">
        <v>13497</v>
      </c>
      <c r="CQ728" t="s">
        <v>13427</v>
      </c>
      <c r="CR728" t="s">
        <v>1547</v>
      </c>
      <c r="CS728">
        <v>8</v>
      </c>
      <c r="CT728" t="s">
        <v>3590</v>
      </c>
      <c r="CU728" t="s">
        <v>3590</v>
      </c>
      <c r="CV728" t="s">
        <v>3590</v>
      </c>
      <c r="CW728" t="s">
        <v>1547</v>
      </c>
      <c r="CX728" t="s">
        <v>1547</v>
      </c>
      <c r="CY728">
        <v>726</v>
      </c>
      <c r="CZ728" t="s">
        <v>9294</v>
      </c>
      <c r="DA728" t="s">
        <v>1547</v>
      </c>
      <c r="DB728" t="s">
        <v>1881</v>
      </c>
      <c r="DC728" t="s">
        <v>1882</v>
      </c>
      <c r="DD728" t="s">
        <v>3719</v>
      </c>
      <c r="DE728" t="s">
        <v>3591</v>
      </c>
      <c r="DF728" t="s">
        <v>3720</v>
      </c>
      <c r="DG728" t="s">
        <v>1547</v>
      </c>
      <c r="DH728" t="s">
        <v>1547</v>
      </c>
      <c r="DI728" t="s">
        <v>1892</v>
      </c>
      <c r="DJ728" t="e">
        <v>#N/A</v>
      </c>
      <c r="DK728"/>
      <c r="DL728" t="s">
        <v>1892</v>
      </c>
      <c r="DM728">
        <v>9</v>
      </c>
      <c r="DN728" t="s">
        <v>1883</v>
      </c>
      <c r="DO728" t="s">
        <v>1568</v>
      </c>
      <c r="DP728" t="b">
        <v>1</v>
      </c>
      <c r="DQ728" t="b">
        <v>0</v>
      </c>
      <c r="DR728" t="b">
        <v>0</v>
      </c>
      <c r="DS728" t="b">
        <v>0</v>
      </c>
      <c r="DT728" t="b">
        <v>0</v>
      </c>
      <c r="DU728" t="b">
        <v>0</v>
      </c>
      <c r="DV728" t="b">
        <v>0</v>
      </c>
      <c r="DW728">
        <v>0</v>
      </c>
      <c r="DX728" t="b">
        <v>0</v>
      </c>
      <c r="DY728" t="b">
        <v>0</v>
      </c>
      <c r="DZ728" t="b">
        <v>0</v>
      </c>
      <c r="EA728" t="b">
        <v>0</v>
      </c>
      <c r="EB728" t="b">
        <v>0</v>
      </c>
      <c r="EC728" t="b">
        <v>0</v>
      </c>
      <c r="ED728" t="b">
        <v>0</v>
      </c>
      <c r="EE728" t="b">
        <v>0</v>
      </c>
      <c r="EF728" t="b">
        <v>0</v>
      </c>
      <c r="EG728" t="b" cm="1">
        <v>0</v>
      </c>
      <c r="EH728" t="b">
        <v>0</v>
      </c>
      <c r="EI728" t="b">
        <v>0</v>
      </c>
      <c r="EJ728" t="b">
        <v>0</v>
      </c>
      <c r="EK728" t="s">
        <v>1547</v>
      </c>
      <c r="EL728">
        <v>0</v>
      </c>
      <c r="EM728">
        <v>49</v>
      </c>
      <c r="EN728" t="b">
        <v>1</v>
      </c>
    </row>
    <row r="729" spans="1:144" ht="15.75">
      <c r="A729"/>
      <c r="B729" t="s">
        <v>1568</v>
      </c>
      <c r="C729" t="s">
        <v>3826</v>
      </c>
      <c r="D729" t="s">
        <v>3645</v>
      </c>
      <c r="E729" t="s">
        <v>3646</v>
      </c>
      <c r="F729"/>
      <c r="G729" t="s">
        <v>3639</v>
      </c>
      <c r="H729" t="s">
        <v>3640</v>
      </c>
      <c r="I729" t="s">
        <v>2798</v>
      </c>
      <c r="J729"/>
      <c r="K729" t="s">
        <v>902</v>
      </c>
      <c r="L729" t="s">
        <v>3190</v>
      </c>
      <c r="M729" t="s">
        <v>1995</v>
      </c>
      <c r="N729"/>
      <c r="O729" t="s">
        <v>3590</v>
      </c>
      <c r="P729" t="s">
        <v>1568</v>
      </c>
      <c r="Q729" t="s">
        <v>3591</v>
      </c>
      <c r="R729" t="s">
        <v>3592</v>
      </c>
      <c r="S729"/>
      <c r="T729"/>
      <c r="U729" t="s">
        <v>13497</v>
      </c>
      <c r="V729" t="s">
        <v>13407</v>
      </c>
      <c r="W729"/>
      <c r="X729"/>
      <c r="Y729"/>
      <c r="Z729"/>
      <c r="AA729"/>
      <c r="AB729"/>
      <c r="AC729"/>
      <c r="AD729"/>
      <c r="AE729"/>
      <c r="AF729"/>
      <c r="AG729"/>
      <c r="AH729"/>
      <c r="AI729"/>
      <c r="AJ729"/>
      <c r="AK729"/>
      <c r="AL729"/>
      <c r="AM729"/>
      <c r="AN729"/>
      <c r="AO729" s="108" t="s">
        <v>43</v>
      </c>
      <c r="AP729" t="s">
        <v>2851</v>
      </c>
      <c r="AQ729">
        <v>130</v>
      </c>
      <c r="AR729" t="e">
        <v>#N/A</v>
      </c>
      <c r="AS729" t="s">
        <v>3826</v>
      </c>
      <c r="AT729" t="e">
        <v>#N/A</v>
      </c>
      <c r="AU729" t="s">
        <v>3646</v>
      </c>
      <c r="AV729" t="s">
        <v>7420</v>
      </c>
      <c r="AW729" t="s">
        <v>1744</v>
      </c>
      <c r="AX729" t="s">
        <v>1740</v>
      </c>
      <c r="AY729" t="s">
        <v>7403</v>
      </c>
      <c r="AZ729" t="s">
        <v>3591</v>
      </c>
      <c r="BA729" t="s">
        <v>7421</v>
      </c>
      <c r="BB729" t="s">
        <v>2798</v>
      </c>
      <c r="BC729" t="s">
        <v>3190</v>
      </c>
      <c r="BD729" t="s">
        <v>8294</v>
      </c>
      <c r="BE729" t="s">
        <v>3867</v>
      </c>
      <c r="BF729">
        <v>418</v>
      </c>
      <c r="BG729">
        <v>716</v>
      </c>
      <c r="BH729">
        <v>0</v>
      </c>
      <c r="BI729" t="s">
        <v>1547</v>
      </c>
      <c r="BJ729">
        <v>0</v>
      </c>
      <c r="BK729">
        <v>0</v>
      </c>
      <c r="BL729">
        <v>418</v>
      </c>
      <c r="BM729" t="s">
        <v>7424</v>
      </c>
      <c r="BN729" t="s">
        <v>3868</v>
      </c>
      <c r="BO729" t="s">
        <v>8427</v>
      </c>
      <c r="BP729" t="e" cm="1">
        <v>#N/A</v>
      </c>
      <c r="BQ729" t="s">
        <v>1547</v>
      </c>
      <c r="BR729" t="s">
        <v>3590</v>
      </c>
      <c r="BS729">
        <v>199</v>
      </c>
      <c r="BT729" t="s">
        <v>8512</v>
      </c>
      <c r="BU729" t="s">
        <v>15766</v>
      </c>
      <c r="BV729" t="s">
        <v>3645</v>
      </c>
      <c r="BW729" t="s">
        <v>7420</v>
      </c>
      <c r="BX729" t="s">
        <v>7406</v>
      </c>
      <c r="BY729" t="s">
        <v>1744</v>
      </c>
      <c r="BZ729" t="s">
        <v>1547</v>
      </c>
      <c r="CA729" t="s">
        <v>1744</v>
      </c>
      <c r="CB729" t="s">
        <v>1995</v>
      </c>
      <c r="CC729"/>
      <c r="CD729" t="s">
        <v>998</v>
      </c>
      <c r="CE729" t="s">
        <v>2798</v>
      </c>
      <c r="CF729" t="s">
        <v>8481</v>
      </c>
      <c r="CG729" t="s">
        <v>8482</v>
      </c>
      <c r="CH729" t="s">
        <v>2798</v>
      </c>
      <c r="CI729" t="s">
        <v>1547</v>
      </c>
      <c r="CJ729" t="s">
        <v>3592</v>
      </c>
      <c r="CK729" t="s">
        <v>1568</v>
      </c>
      <c r="CL729"/>
      <c r="CM729"/>
      <c r="CN729" t="s">
        <v>13497</v>
      </c>
      <c r="CO729" t="s">
        <v>13407</v>
      </c>
      <c r="CP729" t="s">
        <v>13497</v>
      </c>
      <c r="CQ729" t="s">
        <v>13407</v>
      </c>
      <c r="CR729" t="s">
        <v>1547</v>
      </c>
      <c r="CS729">
        <v>8</v>
      </c>
      <c r="CT729" t="s">
        <v>3590</v>
      </c>
      <c r="CU729" t="s">
        <v>3590</v>
      </c>
      <c r="CV729" t="s">
        <v>3590</v>
      </c>
      <c r="CW729" t="s">
        <v>1547</v>
      </c>
      <c r="CX729" t="s">
        <v>1547</v>
      </c>
      <c r="CY729">
        <v>727</v>
      </c>
      <c r="CZ729" t="s">
        <v>9298</v>
      </c>
      <c r="DA729" t="s">
        <v>1547</v>
      </c>
      <c r="DB729" t="s">
        <v>1881</v>
      </c>
      <c r="DC729" t="s">
        <v>1882</v>
      </c>
      <c r="DD729" t="s">
        <v>3646</v>
      </c>
      <c r="DE729" t="s">
        <v>3591</v>
      </c>
      <c r="DF729" t="s">
        <v>3639</v>
      </c>
      <c r="DG729" t="s">
        <v>1547</v>
      </c>
      <c r="DH729" t="s">
        <v>1547</v>
      </c>
      <c r="DI729" t="s">
        <v>1892</v>
      </c>
      <c r="DJ729" t="e">
        <v>#N/A</v>
      </c>
      <c r="DK729"/>
      <c r="DL729" t="s">
        <v>1892</v>
      </c>
      <c r="DM729">
        <v>9</v>
      </c>
      <c r="DN729" t="s">
        <v>1883</v>
      </c>
      <c r="DO729" t="s">
        <v>1568</v>
      </c>
      <c r="DP729" t="b">
        <v>1</v>
      </c>
      <c r="DQ729" t="b">
        <v>0</v>
      </c>
      <c r="DR729" t="b">
        <v>0</v>
      </c>
      <c r="DS729" t="b">
        <v>0</v>
      </c>
      <c r="DT729" t="b">
        <v>0</v>
      </c>
      <c r="DU729" t="b">
        <v>0</v>
      </c>
      <c r="DV729" t="b">
        <v>0</v>
      </c>
      <c r="DW729">
        <v>0</v>
      </c>
      <c r="DX729" t="b">
        <v>0</v>
      </c>
      <c r="DY729" t="b">
        <v>0</v>
      </c>
      <c r="DZ729" t="b">
        <v>0</v>
      </c>
      <c r="EA729" t="b">
        <v>0</v>
      </c>
      <c r="EB729" t="b">
        <v>0</v>
      </c>
      <c r="EC729" t="b">
        <v>0</v>
      </c>
      <c r="ED729" t="b">
        <v>0</v>
      </c>
      <c r="EE729" t="b">
        <v>0</v>
      </c>
      <c r="EF729" t="b">
        <v>0</v>
      </c>
      <c r="EG729" t="b" cm="1">
        <v>0</v>
      </c>
      <c r="EH729" t="b">
        <v>0</v>
      </c>
      <c r="EI729" t="b">
        <v>0</v>
      </c>
      <c r="EJ729" t="b">
        <v>0</v>
      </c>
      <c r="EK729" t="s">
        <v>1547</v>
      </c>
      <c r="EL729">
        <v>0</v>
      </c>
      <c r="EM729">
        <v>12</v>
      </c>
      <c r="EN729" t="b">
        <v>0</v>
      </c>
    </row>
    <row r="730" spans="1:144" ht="15.75">
      <c r="A730"/>
      <c r="B730" t="s">
        <v>1568</v>
      </c>
      <c r="C730" t="s">
        <v>3826</v>
      </c>
      <c r="D730" t="s">
        <v>3869</v>
      </c>
      <c r="E730" t="s">
        <v>3870</v>
      </c>
      <c r="F730"/>
      <c r="G730" t="s">
        <v>3871</v>
      </c>
      <c r="H730" t="s">
        <v>3871</v>
      </c>
      <c r="I730" t="s">
        <v>1244</v>
      </c>
      <c r="J730"/>
      <c r="K730" t="s">
        <v>3589</v>
      </c>
      <c r="L730" t="s">
        <v>3190</v>
      </c>
      <c r="M730" t="s">
        <v>3589</v>
      </c>
      <c r="N730" t="s">
        <v>3589</v>
      </c>
      <c r="O730" t="s">
        <v>3590</v>
      </c>
      <c r="P730" t="s">
        <v>1568</v>
      </c>
      <c r="Q730" t="s">
        <v>3591</v>
      </c>
      <c r="R730" t="s">
        <v>3592</v>
      </c>
      <c r="S730"/>
      <c r="T730"/>
      <c r="U730" t="s">
        <v>13498</v>
      </c>
      <c r="V730"/>
      <c r="W730"/>
      <c r="X730"/>
      <c r="Y730"/>
      <c r="Z730"/>
      <c r="AA730"/>
      <c r="AB730"/>
      <c r="AC730"/>
      <c r="AD730"/>
      <c r="AE730"/>
      <c r="AF730"/>
      <c r="AG730"/>
      <c r="AH730"/>
      <c r="AI730"/>
      <c r="AJ730"/>
      <c r="AK730"/>
      <c r="AL730"/>
      <c r="AM730"/>
      <c r="AN730"/>
      <c r="AO730" s="108" t="s">
        <v>43</v>
      </c>
      <c r="AP730" t="s">
        <v>2851</v>
      </c>
      <c r="AQ730">
        <v>131</v>
      </c>
      <c r="AR730" t="e">
        <v>#N/A</v>
      </c>
      <c r="AS730" t="s">
        <v>3826</v>
      </c>
      <c r="AT730" t="e">
        <v>#N/A</v>
      </c>
      <c r="AU730" t="s">
        <v>3870</v>
      </c>
      <c r="AV730" t="s">
        <v>8484</v>
      </c>
      <c r="AW730" t="s">
        <v>1744</v>
      </c>
      <c r="AX730" t="s">
        <v>1740</v>
      </c>
      <c r="AY730" t="s">
        <v>8485</v>
      </c>
      <c r="AZ730" t="s">
        <v>3591</v>
      </c>
      <c r="BA730" t="s">
        <v>8486</v>
      </c>
      <c r="BB730" t="s">
        <v>1244</v>
      </c>
      <c r="BC730" t="s">
        <v>3190</v>
      </c>
      <c r="BD730" t="s">
        <v>8487</v>
      </c>
      <c r="BE730" t="s">
        <v>3869</v>
      </c>
      <c r="BF730">
        <v>730</v>
      </c>
      <c r="BG730">
        <v>0</v>
      </c>
      <c r="BH730" t="e">
        <v>#N/A</v>
      </c>
      <c r="BI730" t="s">
        <v>1547</v>
      </c>
      <c r="BJ730">
        <v>0</v>
      </c>
      <c r="BK730">
        <v>0</v>
      </c>
      <c r="BL730">
        <v>0</v>
      </c>
      <c r="BM730" t="s">
        <v>1547</v>
      </c>
      <c r="BN730" t="s">
        <v>1547</v>
      </c>
      <c r="BO730" t="s">
        <v>1547</v>
      </c>
      <c r="BP730" t="s" cm="1">
        <v>1547</v>
      </c>
      <c r="BQ730" t="s">
        <v>7292</v>
      </c>
      <c r="BR730" t="s">
        <v>3590</v>
      </c>
      <c r="BS730">
        <v>200</v>
      </c>
      <c r="BT730" t="s">
        <v>8516</v>
      </c>
      <c r="BU730" t="s">
        <v>15767</v>
      </c>
      <c r="BV730" t="s">
        <v>3869</v>
      </c>
      <c r="BW730" t="s">
        <v>8484</v>
      </c>
      <c r="BX730" t="s">
        <v>8485</v>
      </c>
      <c r="BY730" t="s">
        <v>7292</v>
      </c>
      <c r="BZ730" t="s">
        <v>1547</v>
      </c>
      <c r="CA730" t="s">
        <v>1744</v>
      </c>
      <c r="CB730" t="s">
        <v>1547</v>
      </c>
      <c r="CC730"/>
      <c r="CD730" t="s">
        <v>998</v>
      </c>
      <c r="CE730" t="s">
        <v>1244</v>
      </c>
      <c r="CF730" t="s">
        <v>3870</v>
      </c>
      <c r="CG730" t="s">
        <v>8484</v>
      </c>
      <c r="CH730" t="s">
        <v>1244</v>
      </c>
      <c r="CI730" t="s">
        <v>1547</v>
      </c>
      <c r="CJ730" t="s">
        <v>3592</v>
      </c>
      <c r="CK730" t="s">
        <v>1568</v>
      </c>
      <c r="CL730"/>
      <c r="CM730"/>
      <c r="CN730" t="s">
        <v>13498</v>
      </c>
      <c r="CO730" t="s">
        <v>1547</v>
      </c>
      <c r="CP730" t="s">
        <v>13498</v>
      </c>
      <c r="CQ730" t="s">
        <v>1547</v>
      </c>
      <c r="CR730" t="s">
        <v>1547</v>
      </c>
      <c r="CS730">
        <v>8</v>
      </c>
      <c r="CT730" t="s">
        <v>3590</v>
      </c>
      <c r="CU730" t="s">
        <v>3590</v>
      </c>
      <c r="CV730" t="s">
        <v>3590</v>
      </c>
      <c r="CW730" t="s">
        <v>1547</v>
      </c>
      <c r="CX730" t="s">
        <v>1547</v>
      </c>
      <c r="CY730">
        <v>728</v>
      </c>
      <c r="CZ730" t="s">
        <v>9302</v>
      </c>
      <c r="DA730" t="s">
        <v>1547</v>
      </c>
      <c r="DB730" t="s">
        <v>1881</v>
      </c>
      <c r="DC730" t="s">
        <v>1882</v>
      </c>
      <c r="DD730" t="s">
        <v>3870</v>
      </c>
      <c r="DE730" t="s">
        <v>3591</v>
      </c>
      <c r="DF730" t="s">
        <v>3871</v>
      </c>
      <c r="DG730" t="s">
        <v>1547</v>
      </c>
      <c r="DH730" t="s">
        <v>1547</v>
      </c>
      <c r="DI730" t="s">
        <v>1892</v>
      </c>
      <c r="DJ730" t="e">
        <v>#N/A</v>
      </c>
      <c r="DK730"/>
      <c r="DL730" t="s">
        <v>1892</v>
      </c>
      <c r="DM730">
        <v>9</v>
      </c>
      <c r="DN730" t="s">
        <v>1883</v>
      </c>
      <c r="DO730" t="s">
        <v>1568</v>
      </c>
      <c r="DP730" t="b">
        <v>1</v>
      </c>
      <c r="DQ730" t="b">
        <v>0</v>
      </c>
      <c r="DR730" t="b">
        <v>1</v>
      </c>
      <c r="DS730" t="b">
        <v>0</v>
      </c>
      <c r="DT730" t="b">
        <v>0</v>
      </c>
      <c r="DU730" t="b">
        <v>0</v>
      </c>
      <c r="DV730" t="b">
        <v>1</v>
      </c>
      <c r="DW730">
        <v>0</v>
      </c>
      <c r="DX730" t="b">
        <v>0</v>
      </c>
      <c r="DY730" t="b">
        <v>0</v>
      </c>
      <c r="DZ730" t="b">
        <v>0</v>
      </c>
      <c r="EA730" t="b">
        <v>0</v>
      </c>
      <c r="EB730" t="b">
        <v>0</v>
      </c>
      <c r="EC730" t="b">
        <v>0</v>
      </c>
      <c r="ED730" t="b">
        <v>0</v>
      </c>
      <c r="EE730" t="b">
        <v>0</v>
      </c>
      <c r="EF730" t="b">
        <v>0</v>
      </c>
      <c r="EG730" t="b" cm="1">
        <v>0</v>
      </c>
      <c r="EH730" t="b">
        <v>0</v>
      </c>
      <c r="EI730" t="b">
        <v>0</v>
      </c>
      <c r="EJ730" t="b">
        <v>0</v>
      </c>
      <c r="EK730" t="s">
        <v>1547</v>
      </c>
      <c r="EL730">
        <v>0</v>
      </c>
      <c r="EM730">
        <v>71</v>
      </c>
      <c r="EN730" t="b">
        <v>1</v>
      </c>
    </row>
    <row r="731" spans="1:144" ht="31.5">
      <c r="A731"/>
      <c r="B731" t="s">
        <v>1568</v>
      </c>
      <c r="C731" t="s">
        <v>3826</v>
      </c>
      <c r="D731" t="s">
        <v>1254</v>
      </c>
      <c r="E731" t="s">
        <v>1253</v>
      </c>
      <c r="F731" t="s">
        <v>1278</v>
      </c>
      <c r="G731" t="s">
        <v>3601</v>
      </c>
      <c r="H731" s="109" t="s">
        <v>3602</v>
      </c>
      <c r="I731" t="s">
        <v>2799</v>
      </c>
      <c r="J731"/>
      <c r="K731" t="s">
        <v>902</v>
      </c>
      <c r="L731" t="s">
        <v>3190</v>
      </c>
      <c r="M731" t="s">
        <v>1754</v>
      </c>
      <c r="N731"/>
      <c r="O731" t="s">
        <v>3590</v>
      </c>
      <c r="P731" t="s">
        <v>1568</v>
      </c>
      <c r="Q731" t="s">
        <v>3591</v>
      </c>
      <c r="R731" t="s">
        <v>3592</v>
      </c>
      <c r="S731"/>
      <c r="T731" t="s">
        <v>2265</v>
      </c>
      <c r="U731" t="s">
        <v>13498</v>
      </c>
      <c r="V731" t="s">
        <v>4373</v>
      </c>
      <c r="W731"/>
      <c r="X731"/>
      <c r="Y731"/>
      <c r="Z731"/>
      <c r="AA731"/>
      <c r="AB731"/>
      <c r="AC731"/>
      <c r="AD731"/>
      <c r="AE731"/>
      <c r="AF731"/>
      <c r="AG731"/>
      <c r="AH731"/>
      <c r="AI731"/>
      <c r="AJ731"/>
      <c r="AK731"/>
      <c r="AL731"/>
      <c r="AM731"/>
      <c r="AN731"/>
      <c r="AO731" s="108" t="s">
        <v>43</v>
      </c>
      <c r="AP731" t="s">
        <v>2851</v>
      </c>
      <c r="AQ731">
        <v>132</v>
      </c>
      <c r="AR731" t="e">
        <v>#N/A</v>
      </c>
      <c r="AS731" t="s">
        <v>3826</v>
      </c>
      <c r="AT731" t="e">
        <v>#N/A</v>
      </c>
      <c r="AU731" t="s">
        <v>1253</v>
      </c>
      <c r="AV731" t="s">
        <v>1766</v>
      </c>
      <c r="AW731" t="s">
        <v>1787</v>
      </c>
      <c r="AX731" t="s">
        <v>1740</v>
      </c>
      <c r="AY731" t="s">
        <v>7315</v>
      </c>
      <c r="AZ731" t="s">
        <v>3591</v>
      </c>
      <c r="BA731" t="s">
        <v>1913</v>
      </c>
      <c r="BB731" t="s">
        <v>2799</v>
      </c>
      <c r="BC731" t="s">
        <v>3190</v>
      </c>
      <c r="BD731" t="s">
        <v>7254</v>
      </c>
      <c r="BE731" t="s">
        <v>3869</v>
      </c>
      <c r="BF731">
        <v>343</v>
      </c>
      <c r="BG731">
        <v>730</v>
      </c>
      <c r="BH731">
        <v>0</v>
      </c>
      <c r="BI731" t="s">
        <v>1547</v>
      </c>
      <c r="BJ731">
        <v>0</v>
      </c>
      <c r="BK731">
        <v>0</v>
      </c>
      <c r="BL731">
        <v>515</v>
      </c>
      <c r="BM731" t="s">
        <v>1770</v>
      </c>
      <c r="BN731" t="s">
        <v>3870</v>
      </c>
      <c r="BO731" t="s">
        <v>8484</v>
      </c>
      <c r="BP731" t="e" cm="1">
        <v>#N/A</v>
      </c>
      <c r="BQ731" t="s">
        <v>1547</v>
      </c>
      <c r="BR731" t="s">
        <v>3590</v>
      </c>
      <c r="BS731">
        <v>201</v>
      </c>
      <c r="BT731" t="s">
        <v>8521</v>
      </c>
      <c r="BU731" t="s">
        <v>15768</v>
      </c>
      <c r="BV731" t="s">
        <v>1254</v>
      </c>
      <c r="BW731" t="s">
        <v>1766</v>
      </c>
      <c r="BX731" t="s">
        <v>7316</v>
      </c>
      <c r="BY731" t="s">
        <v>1744</v>
      </c>
      <c r="BZ731" t="s">
        <v>2265</v>
      </c>
      <c r="CA731" t="s">
        <v>1744</v>
      </c>
      <c r="CB731" t="s">
        <v>1754</v>
      </c>
      <c r="CC731"/>
      <c r="CD731" t="s">
        <v>998</v>
      </c>
      <c r="CE731" t="s">
        <v>2799</v>
      </c>
      <c r="CF731" t="s">
        <v>8491</v>
      </c>
      <c r="CG731" t="s">
        <v>8492</v>
      </c>
      <c r="CH731" t="s">
        <v>2799</v>
      </c>
      <c r="CI731" t="s">
        <v>1547</v>
      </c>
      <c r="CJ731" t="s">
        <v>3592</v>
      </c>
      <c r="CK731" t="s">
        <v>1568</v>
      </c>
      <c r="CL731"/>
      <c r="CM731"/>
      <c r="CN731" t="s">
        <v>13498</v>
      </c>
      <c r="CO731" t="s">
        <v>4373</v>
      </c>
      <c r="CP731" t="s">
        <v>13498</v>
      </c>
      <c r="CQ731" t="s">
        <v>4373</v>
      </c>
      <c r="CR731" t="s">
        <v>1547</v>
      </c>
      <c r="CS731">
        <v>8</v>
      </c>
      <c r="CT731" t="s">
        <v>3590</v>
      </c>
      <c r="CU731" t="s">
        <v>3590</v>
      </c>
      <c r="CV731" t="s">
        <v>1547</v>
      </c>
      <c r="CW731" t="s">
        <v>1547</v>
      </c>
      <c r="CX731" t="s">
        <v>1547</v>
      </c>
      <c r="CY731">
        <v>729</v>
      </c>
      <c r="CZ731" t="s">
        <v>9306</v>
      </c>
      <c r="DA731" t="s">
        <v>1547</v>
      </c>
      <c r="DB731" t="s">
        <v>1881</v>
      </c>
      <c r="DC731" t="s">
        <v>1882</v>
      </c>
      <c r="DD731" t="s">
        <v>1253</v>
      </c>
      <c r="DE731" t="s">
        <v>3591</v>
      </c>
      <c r="DF731" t="s">
        <v>3601</v>
      </c>
      <c r="DG731" t="s">
        <v>2265</v>
      </c>
      <c r="DH731" t="s">
        <v>2265</v>
      </c>
      <c r="DI731" t="s">
        <v>7306</v>
      </c>
      <c r="DJ731" t="e">
        <v>#N/A</v>
      </c>
      <c r="DK731"/>
      <c r="DL731" t="s">
        <v>7306</v>
      </c>
      <c r="DM731">
        <v>9</v>
      </c>
      <c r="DN731" t="s">
        <v>1883</v>
      </c>
      <c r="DO731" t="s">
        <v>1568</v>
      </c>
      <c r="DP731" t="b">
        <v>1</v>
      </c>
      <c r="DQ731" t="b">
        <v>0</v>
      </c>
      <c r="DR731" t="b">
        <v>0</v>
      </c>
      <c r="DS731" t="b">
        <v>0</v>
      </c>
      <c r="DT731" t="b">
        <v>0</v>
      </c>
      <c r="DU731" t="b">
        <v>0</v>
      </c>
      <c r="DV731" t="b">
        <v>0</v>
      </c>
      <c r="DW731">
        <v>0</v>
      </c>
      <c r="DX731" t="b">
        <v>0</v>
      </c>
      <c r="DY731" t="b">
        <v>0</v>
      </c>
      <c r="DZ731" t="b">
        <v>0</v>
      </c>
      <c r="EA731" t="b">
        <v>0</v>
      </c>
      <c r="EB731" t="b">
        <v>0</v>
      </c>
      <c r="EC731" t="b">
        <v>1</v>
      </c>
      <c r="ED731" t="b">
        <v>0</v>
      </c>
      <c r="EE731" t="b">
        <v>0</v>
      </c>
      <c r="EF731" t="b">
        <v>0</v>
      </c>
      <c r="EG731" t="b" cm="1">
        <v>0</v>
      </c>
      <c r="EH731" t="b">
        <v>0</v>
      </c>
      <c r="EI731" t="b">
        <v>0</v>
      </c>
      <c r="EJ731" t="b">
        <v>1</v>
      </c>
      <c r="EK731" t="s">
        <v>5327</v>
      </c>
      <c r="EL731">
        <v>0</v>
      </c>
      <c r="EM731">
        <v>7</v>
      </c>
      <c r="EN731" t="b">
        <v>0</v>
      </c>
    </row>
    <row r="732" spans="1:144" ht="15.75">
      <c r="A732"/>
      <c r="B732" t="s">
        <v>1568</v>
      </c>
      <c r="C732" t="s">
        <v>3826</v>
      </c>
      <c r="D732" t="s">
        <v>1249</v>
      </c>
      <c r="E732" t="s">
        <v>1248</v>
      </c>
      <c r="F732" t="s">
        <v>1245</v>
      </c>
      <c r="G732" t="s">
        <v>3603</v>
      </c>
      <c r="H732" t="s">
        <v>3604</v>
      </c>
      <c r="I732" t="s">
        <v>2799</v>
      </c>
      <c r="J732"/>
      <c r="K732" t="s">
        <v>902</v>
      </c>
      <c r="L732" t="s">
        <v>3190</v>
      </c>
      <c r="M732" t="s">
        <v>1754</v>
      </c>
      <c r="N732"/>
      <c r="O732" t="s">
        <v>3590</v>
      </c>
      <c r="P732" t="s">
        <v>1568</v>
      </c>
      <c r="Q732" t="s">
        <v>3591</v>
      </c>
      <c r="R732" t="s">
        <v>3592</v>
      </c>
      <c r="S732"/>
      <c r="T732" t="s">
        <v>2265</v>
      </c>
      <c r="U732" t="s">
        <v>13498</v>
      </c>
      <c r="V732" t="s">
        <v>13126</v>
      </c>
      <c r="W732"/>
      <c r="X732"/>
      <c r="Y732"/>
      <c r="Z732"/>
      <c r="AA732"/>
      <c r="AB732"/>
      <c r="AC732"/>
      <c r="AD732"/>
      <c r="AE732"/>
      <c r="AF732"/>
      <c r="AG732"/>
      <c r="AH732"/>
      <c r="AI732"/>
      <c r="AJ732"/>
      <c r="AK732"/>
      <c r="AL732"/>
      <c r="AM732"/>
      <c r="AN732"/>
      <c r="AO732" s="108" t="s">
        <v>43</v>
      </c>
      <c r="AP732" t="s">
        <v>2851</v>
      </c>
      <c r="AQ732">
        <v>133</v>
      </c>
      <c r="AR732" t="e">
        <v>#N/A</v>
      </c>
      <c r="AS732" t="s">
        <v>3826</v>
      </c>
      <c r="AT732" t="e">
        <v>#N/A</v>
      </c>
      <c r="AU732" t="s">
        <v>1248</v>
      </c>
      <c r="AV732" t="s">
        <v>1751</v>
      </c>
      <c r="AW732" t="s">
        <v>1741</v>
      </c>
      <c r="AX732" t="s">
        <v>1740</v>
      </c>
      <c r="AY732" t="s">
        <v>7320</v>
      </c>
      <c r="AZ732" t="s">
        <v>3591</v>
      </c>
      <c r="BA732" t="s">
        <v>1896</v>
      </c>
      <c r="BB732" t="s">
        <v>2799</v>
      </c>
      <c r="BC732" t="s">
        <v>3190</v>
      </c>
      <c r="BD732" t="s">
        <v>5682</v>
      </c>
      <c r="BE732" t="s">
        <v>3869</v>
      </c>
      <c r="BF732">
        <v>4</v>
      </c>
      <c r="BG732">
        <v>730</v>
      </c>
      <c r="BH732">
        <v>0</v>
      </c>
      <c r="BI732" t="s">
        <v>1547</v>
      </c>
      <c r="BJ732">
        <v>0</v>
      </c>
      <c r="BK732">
        <v>0</v>
      </c>
      <c r="BL732">
        <v>4</v>
      </c>
      <c r="BM732" t="s">
        <v>1750</v>
      </c>
      <c r="BN732" t="s">
        <v>3870</v>
      </c>
      <c r="BO732" t="s">
        <v>8484</v>
      </c>
      <c r="BP732" t="e" cm="1">
        <v>#N/A</v>
      </c>
      <c r="BQ732" t="s">
        <v>1547</v>
      </c>
      <c r="BR732" t="s">
        <v>3590</v>
      </c>
      <c r="BS732">
        <v>202</v>
      </c>
      <c r="BT732" t="s">
        <v>8525</v>
      </c>
      <c r="BU732" t="s">
        <v>15769</v>
      </c>
      <c r="BV732" t="s">
        <v>1249</v>
      </c>
      <c r="BW732" t="s">
        <v>1751</v>
      </c>
      <c r="BX732" t="s">
        <v>7321</v>
      </c>
      <c r="BY732" t="s">
        <v>1744</v>
      </c>
      <c r="BZ732" t="s">
        <v>2265</v>
      </c>
      <c r="CA732" t="s">
        <v>1744</v>
      </c>
      <c r="CB732" t="s">
        <v>1754</v>
      </c>
      <c r="CC732"/>
      <c r="CD732" t="s">
        <v>998</v>
      </c>
      <c r="CE732" t="s">
        <v>2799</v>
      </c>
      <c r="CF732" t="s">
        <v>8495</v>
      </c>
      <c r="CG732" t="s">
        <v>8496</v>
      </c>
      <c r="CH732" t="s">
        <v>2799</v>
      </c>
      <c r="CI732" t="s">
        <v>1547</v>
      </c>
      <c r="CJ732" t="s">
        <v>3592</v>
      </c>
      <c r="CK732" t="s">
        <v>1568</v>
      </c>
      <c r="CL732"/>
      <c r="CM732"/>
      <c r="CN732" t="s">
        <v>13498</v>
      </c>
      <c r="CO732" t="s">
        <v>13126</v>
      </c>
      <c r="CP732" t="s">
        <v>13498</v>
      </c>
      <c r="CQ732" t="s">
        <v>13126</v>
      </c>
      <c r="CR732" t="s">
        <v>1547</v>
      </c>
      <c r="CS732">
        <v>8</v>
      </c>
      <c r="CT732" t="s">
        <v>3590</v>
      </c>
      <c r="CU732" t="s">
        <v>3590</v>
      </c>
      <c r="CV732" t="s">
        <v>1547</v>
      </c>
      <c r="CW732" t="s">
        <v>1547</v>
      </c>
      <c r="CX732" t="s">
        <v>1547</v>
      </c>
      <c r="CY732">
        <v>730</v>
      </c>
      <c r="CZ732" t="s">
        <v>9310</v>
      </c>
      <c r="DA732" t="s">
        <v>1547</v>
      </c>
      <c r="DB732" t="s">
        <v>1881</v>
      </c>
      <c r="DC732" t="s">
        <v>1882</v>
      </c>
      <c r="DD732" t="s">
        <v>1248</v>
      </c>
      <c r="DE732" t="s">
        <v>3591</v>
      </c>
      <c r="DF732" t="s">
        <v>3603</v>
      </c>
      <c r="DG732" t="s">
        <v>2265</v>
      </c>
      <c r="DH732" t="s">
        <v>2265</v>
      </c>
      <c r="DI732" t="s">
        <v>7306</v>
      </c>
      <c r="DJ732" t="e">
        <v>#N/A</v>
      </c>
      <c r="DK732"/>
      <c r="DL732" t="s">
        <v>7306</v>
      </c>
      <c r="DM732">
        <v>9</v>
      </c>
      <c r="DN732" t="s">
        <v>1883</v>
      </c>
      <c r="DO732" t="s">
        <v>1568</v>
      </c>
      <c r="DP732" t="b">
        <v>1</v>
      </c>
      <c r="DQ732" t="b">
        <v>0</v>
      </c>
      <c r="DR732" t="b">
        <v>0</v>
      </c>
      <c r="DS732" t="b">
        <v>0</v>
      </c>
      <c r="DT732" t="b">
        <v>0</v>
      </c>
      <c r="DU732" t="b">
        <v>0</v>
      </c>
      <c r="DV732" t="b">
        <v>0</v>
      </c>
      <c r="DW732">
        <v>0</v>
      </c>
      <c r="DX732" t="b">
        <v>0</v>
      </c>
      <c r="DY732" t="b">
        <v>0</v>
      </c>
      <c r="DZ732" t="b">
        <v>0</v>
      </c>
      <c r="EA732" t="b">
        <v>0</v>
      </c>
      <c r="EB732" t="b">
        <v>0</v>
      </c>
      <c r="EC732" t="b">
        <v>0</v>
      </c>
      <c r="ED732" t="b">
        <v>0</v>
      </c>
      <c r="EE732" t="b">
        <v>0</v>
      </c>
      <c r="EF732" t="b">
        <v>0</v>
      </c>
      <c r="EG732" t="b" cm="1">
        <v>0</v>
      </c>
      <c r="EH732" t="b">
        <v>0</v>
      </c>
      <c r="EI732" t="b">
        <v>0</v>
      </c>
      <c r="EJ732" t="b">
        <v>0</v>
      </c>
      <c r="EK732" t="s">
        <v>1547</v>
      </c>
      <c r="EL732">
        <v>0</v>
      </c>
      <c r="EM732">
        <v>7</v>
      </c>
      <c r="EN732" t="b">
        <v>0</v>
      </c>
    </row>
    <row r="733" spans="1:144" ht="15.75">
      <c r="A733"/>
      <c r="B733" t="s">
        <v>1568</v>
      </c>
      <c r="C733" t="s">
        <v>3826</v>
      </c>
      <c r="D733" t="s">
        <v>3829</v>
      </c>
      <c r="E733" t="s">
        <v>3830</v>
      </c>
      <c r="F733" t="s">
        <v>3872</v>
      </c>
      <c r="G733" t="s">
        <v>3831</v>
      </c>
      <c r="H733" t="s">
        <v>3873</v>
      </c>
      <c r="I733" t="s">
        <v>2799</v>
      </c>
      <c r="J733" t="s">
        <v>3833</v>
      </c>
      <c r="K733" t="s">
        <v>3834</v>
      </c>
      <c r="L733" t="s">
        <v>3190</v>
      </c>
      <c r="M733" t="s">
        <v>1779</v>
      </c>
      <c r="N733"/>
      <c r="O733" t="s">
        <v>3590</v>
      </c>
      <c r="P733" t="s">
        <v>1568</v>
      </c>
      <c r="Q733" t="s">
        <v>3591</v>
      </c>
      <c r="R733" t="s">
        <v>3592</v>
      </c>
      <c r="S733"/>
      <c r="T733" t="s">
        <v>2265</v>
      </c>
      <c r="U733" t="s">
        <v>13498</v>
      </c>
      <c r="V733" t="s">
        <v>13488</v>
      </c>
      <c r="W733"/>
      <c r="X733"/>
      <c r="Y733"/>
      <c r="Z733"/>
      <c r="AA733"/>
      <c r="AB733"/>
      <c r="AC733"/>
      <c r="AD733"/>
      <c r="AE733"/>
      <c r="AF733"/>
      <c r="AG733"/>
      <c r="AH733"/>
      <c r="AI733"/>
      <c r="AJ733"/>
      <c r="AK733"/>
      <c r="AL733"/>
      <c r="AM733"/>
      <c r="AN733"/>
      <c r="AO733" s="108" t="s">
        <v>43</v>
      </c>
      <c r="AP733" t="s">
        <v>2851</v>
      </c>
      <c r="AQ733">
        <v>134</v>
      </c>
      <c r="AR733" t="e">
        <v>#N/A</v>
      </c>
      <c r="AS733" t="s">
        <v>3826</v>
      </c>
      <c r="AT733" t="e">
        <v>#N/A</v>
      </c>
      <c r="AU733" t="s">
        <v>3830</v>
      </c>
      <c r="AV733" t="s">
        <v>7976</v>
      </c>
      <c r="AW733" t="s">
        <v>8498</v>
      </c>
      <c r="AX733" t="s">
        <v>1740</v>
      </c>
      <c r="AY733" t="s">
        <v>7977</v>
      </c>
      <c r="AZ733" t="s">
        <v>3591</v>
      </c>
      <c r="BA733" t="s">
        <v>7978</v>
      </c>
      <c r="BB733" t="s">
        <v>2799</v>
      </c>
      <c r="BC733" t="s">
        <v>3190</v>
      </c>
      <c r="BD733" t="s">
        <v>7979</v>
      </c>
      <c r="BE733" t="s">
        <v>3869</v>
      </c>
      <c r="BF733">
        <v>604</v>
      </c>
      <c r="BG733">
        <v>730</v>
      </c>
      <c r="BH733" t="e">
        <v>#N/A</v>
      </c>
      <c r="BI733" t="s">
        <v>1547</v>
      </c>
      <c r="BJ733">
        <v>0</v>
      </c>
      <c r="BK733" t="e" cm="1">
        <v>#N/A</v>
      </c>
      <c r="BL733" t="e" cm="1">
        <v>#N/A</v>
      </c>
      <c r="BM733" t="s">
        <v>3833</v>
      </c>
      <c r="BN733" t="s">
        <v>3870</v>
      </c>
      <c r="BO733" t="s">
        <v>8484</v>
      </c>
      <c r="BP733" t="e" cm="1">
        <v>#N/A</v>
      </c>
      <c r="BQ733" t="s">
        <v>7980</v>
      </c>
      <c r="BR733" t="s">
        <v>3590</v>
      </c>
      <c r="BS733">
        <v>203</v>
      </c>
      <c r="BT733" t="s">
        <v>8529</v>
      </c>
      <c r="BU733" t="s">
        <v>15770</v>
      </c>
      <c r="BV733" t="s">
        <v>3829</v>
      </c>
      <c r="BW733" t="s">
        <v>7976</v>
      </c>
      <c r="BX733" t="s">
        <v>8500</v>
      </c>
      <c r="BY733" t="s">
        <v>1744</v>
      </c>
      <c r="BZ733" t="s">
        <v>2265</v>
      </c>
      <c r="CA733" t="s">
        <v>1744</v>
      </c>
      <c r="CB733" t="s">
        <v>1779</v>
      </c>
      <c r="CC733"/>
      <c r="CD733" t="s">
        <v>998</v>
      </c>
      <c r="CE733" t="s">
        <v>2799</v>
      </c>
      <c r="CF733" t="s">
        <v>8501</v>
      </c>
      <c r="CG733" t="s">
        <v>8502</v>
      </c>
      <c r="CH733" t="s">
        <v>2799</v>
      </c>
      <c r="CI733" t="s">
        <v>1547</v>
      </c>
      <c r="CJ733" t="s">
        <v>3592</v>
      </c>
      <c r="CK733" t="s">
        <v>1568</v>
      </c>
      <c r="CL733"/>
      <c r="CM733"/>
      <c r="CN733" t="s">
        <v>13498</v>
      </c>
      <c r="CO733" t="s">
        <v>13488</v>
      </c>
      <c r="CP733" t="s">
        <v>13498</v>
      </c>
      <c r="CQ733" t="s">
        <v>13488</v>
      </c>
      <c r="CR733" t="s">
        <v>1547</v>
      </c>
      <c r="CS733">
        <v>8</v>
      </c>
      <c r="CT733" t="s">
        <v>3590</v>
      </c>
      <c r="CU733" t="s">
        <v>3590</v>
      </c>
      <c r="CV733" t="e">
        <v>#N/A</v>
      </c>
      <c r="CW733" t="s">
        <v>1547</v>
      </c>
      <c r="CX733" t="s">
        <v>1547</v>
      </c>
      <c r="CY733">
        <v>731</v>
      </c>
      <c r="CZ733" t="s">
        <v>9314</v>
      </c>
      <c r="DA733" t="s">
        <v>1547</v>
      </c>
      <c r="DB733" t="s">
        <v>1881</v>
      </c>
      <c r="DC733" t="s">
        <v>1882</v>
      </c>
      <c r="DD733" t="s">
        <v>3830</v>
      </c>
      <c r="DE733" t="s">
        <v>3591</v>
      </c>
      <c r="DF733" t="s">
        <v>3831</v>
      </c>
      <c r="DG733" t="s">
        <v>2265</v>
      </c>
      <c r="DH733" t="s">
        <v>2265</v>
      </c>
      <c r="DI733" t="s">
        <v>7306</v>
      </c>
      <c r="DJ733" t="e">
        <v>#N/A</v>
      </c>
      <c r="DK733"/>
      <c r="DL733" t="s">
        <v>7306</v>
      </c>
      <c r="DM733">
        <v>9</v>
      </c>
      <c r="DN733" t="s">
        <v>1883</v>
      </c>
      <c r="DO733" t="s">
        <v>1568</v>
      </c>
      <c r="DP733" t="b">
        <v>1</v>
      </c>
      <c r="DQ733" t="b">
        <v>0</v>
      </c>
      <c r="DR733" t="b">
        <v>0</v>
      </c>
      <c r="DS733" t="b">
        <v>0</v>
      </c>
      <c r="DT733" t="b">
        <v>0</v>
      </c>
      <c r="DU733" t="b">
        <v>0</v>
      </c>
      <c r="DV733" t="b">
        <v>0</v>
      </c>
      <c r="DW733">
        <v>0</v>
      </c>
      <c r="DX733" t="b">
        <v>0</v>
      </c>
      <c r="DY733" t="b">
        <v>0</v>
      </c>
      <c r="DZ733" t="b">
        <v>0</v>
      </c>
      <c r="EA733" t="b">
        <v>0</v>
      </c>
      <c r="EB733" t="b">
        <v>0</v>
      </c>
      <c r="EC733" t="b">
        <v>0</v>
      </c>
      <c r="ED733" t="b">
        <v>0</v>
      </c>
      <c r="EE733" t="b">
        <v>0</v>
      </c>
      <c r="EF733" t="b">
        <v>0</v>
      </c>
      <c r="EG733" t="b" cm="1">
        <v>1</v>
      </c>
      <c r="EH733" t="b">
        <v>0</v>
      </c>
      <c r="EI733" t="b">
        <v>0</v>
      </c>
      <c r="EJ733" t="b">
        <v>1</v>
      </c>
      <c r="EK733" t="s">
        <v>5887</v>
      </c>
      <c r="EL733">
        <v>1</v>
      </c>
      <c r="EM733">
        <v>12</v>
      </c>
      <c r="EN733" t="b">
        <v>0</v>
      </c>
    </row>
    <row r="734" spans="1:144" ht="15.75">
      <c r="A734"/>
      <c r="B734" t="s">
        <v>1568</v>
      </c>
      <c r="C734" t="s">
        <v>3826</v>
      </c>
      <c r="D734" t="s">
        <v>3613</v>
      </c>
      <c r="E734" t="s">
        <v>3614</v>
      </c>
      <c r="F734" t="s">
        <v>3615</v>
      </c>
      <c r="G734" t="s">
        <v>3614</v>
      </c>
      <c r="H734" t="s">
        <v>3616</v>
      </c>
      <c r="I734" t="s">
        <v>2799</v>
      </c>
      <c r="J734"/>
      <c r="K734" t="s">
        <v>902</v>
      </c>
      <c r="L734" t="s">
        <v>3190</v>
      </c>
      <c r="M734" t="s">
        <v>1749</v>
      </c>
      <c r="N734"/>
      <c r="O734" t="s">
        <v>3590</v>
      </c>
      <c r="P734" t="s">
        <v>1568</v>
      </c>
      <c r="Q734" t="s">
        <v>3591</v>
      </c>
      <c r="R734" t="s">
        <v>3592</v>
      </c>
      <c r="S734"/>
      <c r="T734" t="s">
        <v>2265</v>
      </c>
      <c r="U734" t="s">
        <v>13498</v>
      </c>
      <c r="V734" t="s">
        <v>13401</v>
      </c>
      <c r="W734"/>
      <c r="X734"/>
      <c r="Y734"/>
      <c r="Z734"/>
      <c r="AA734"/>
      <c r="AB734"/>
      <c r="AC734"/>
      <c r="AD734"/>
      <c r="AE734"/>
      <c r="AF734"/>
      <c r="AG734"/>
      <c r="AH734"/>
      <c r="AI734"/>
      <c r="AJ734"/>
      <c r="AK734"/>
      <c r="AL734"/>
      <c r="AM734"/>
      <c r="AN734"/>
      <c r="AO734" s="108" t="s">
        <v>43</v>
      </c>
      <c r="AP734" t="s">
        <v>2851</v>
      </c>
      <c r="AQ734">
        <v>135</v>
      </c>
      <c r="AR734" t="e">
        <v>#N/A</v>
      </c>
      <c r="AS734" t="s">
        <v>3826</v>
      </c>
      <c r="AT734" t="e">
        <v>#N/A</v>
      </c>
      <c r="AU734" t="s">
        <v>3614</v>
      </c>
      <c r="AV734" t="s">
        <v>7348</v>
      </c>
      <c r="AW734" t="s">
        <v>7349</v>
      </c>
      <c r="AX734" t="s">
        <v>1740</v>
      </c>
      <c r="AY734" t="s">
        <v>7348</v>
      </c>
      <c r="AZ734" t="s">
        <v>3591</v>
      </c>
      <c r="BA734" t="s">
        <v>7350</v>
      </c>
      <c r="BB734" t="s">
        <v>2799</v>
      </c>
      <c r="BC734" t="s">
        <v>3190</v>
      </c>
      <c r="BD734" t="s">
        <v>8040</v>
      </c>
      <c r="BE734" t="s">
        <v>3869</v>
      </c>
      <c r="BF734">
        <v>410</v>
      </c>
      <c r="BG734">
        <v>730</v>
      </c>
      <c r="BH734">
        <v>0</v>
      </c>
      <c r="BI734" t="s">
        <v>1547</v>
      </c>
      <c r="BJ734">
        <v>0</v>
      </c>
      <c r="BK734">
        <v>0</v>
      </c>
      <c r="BL734">
        <v>410</v>
      </c>
      <c r="BM734" t="s">
        <v>7354</v>
      </c>
      <c r="BN734" t="s">
        <v>3870</v>
      </c>
      <c r="BO734" t="s">
        <v>8484</v>
      </c>
      <c r="BP734" t="e" cm="1">
        <v>#N/A</v>
      </c>
      <c r="BQ734" t="s">
        <v>1547</v>
      </c>
      <c r="BR734" t="s">
        <v>3590</v>
      </c>
      <c r="BS734">
        <v>204</v>
      </c>
      <c r="BT734" t="s">
        <v>8534</v>
      </c>
      <c r="BU734" t="s">
        <v>15771</v>
      </c>
      <c r="BV734" t="s">
        <v>3613</v>
      </c>
      <c r="BW734" t="s">
        <v>7348</v>
      </c>
      <c r="BX734" t="s">
        <v>7352</v>
      </c>
      <c r="BY734" t="s">
        <v>1744</v>
      </c>
      <c r="BZ734" t="s">
        <v>2265</v>
      </c>
      <c r="CA734" t="s">
        <v>1744</v>
      </c>
      <c r="CB734" t="s">
        <v>1749</v>
      </c>
      <c r="CC734"/>
      <c r="CD734" t="s">
        <v>998</v>
      </c>
      <c r="CE734" t="s">
        <v>2799</v>
      </c>
      <c r="CF734" t="s">
        <v>8505</v>
      </c>
      <c r="CG734" t="s">
        <v>8506</v>
      </c>
      <c r="CH734" t="s">
        <v>2799</v>
      </c>
      <c r="CI734" t="s">
        <v>1547</v>
      </c>
      <c r="CJ734" t="s">
        <v>3592</v>
      </c>
      <c r="CK734" t="s">
        <v>1568</v>
      </c>
      <c r="CL734"/>
      <c r="CM734"/>
      <c r="CN734" t="s">
        <v>13498</v>
      </c>
      <c r="CO734" t="s">
        <v>13401</v>
      </c>
      <c r="CP734" t="s">
        <v>13498</v>
      </c>
      <c r="CQ734" t="s">
        <v>13401</v>
      </c>
      <c r="CR734" t="s">
        <v>1547</v>
      </c>
      <c r="CS734">
        <v>8</v>
      </c>
      <c r="CT734" t="s">
        <v>3590</v>
      </c>
      <c r="CU734" t="s">
        <v>3590</v>
      </c>
      <c r="CV734" t="s">
        <v>3590</v>
      </c>
      <c r="CW734" t="s">
        <v>1547</v>
      </c>
      <c r="CX734" t="s">
        <v>1547</v>
      </c>
      <c r="CY734">
        <v>732</v>
      </c>
      <c r="CZ734" t="s">
        <v>9318</v>
      </c>
      <c r="DA734" t="s">
        <v>1547</v>
      </c>
      <c r="DB734" t="s">
        <v>1881</v>
      </c>
      <c r="DC734" t="s">
        <v>1882</v>
      </c>
      <c r="DD734" t="s">
        <v>3614</v>
      </c>
      <c r="DE734" t="s">
        <v>3591</v>
      </c>
      <c r="DF734" t="s">
        <v>3614</v>
      </c>
      <c r="DG734" t="s">
        <v>2265</v>
      </c>
      <c r="DH734" t="s">
        <v>2265</v>
      </c>
      <c r="DI734" t="s">
        <v>7306</v>
      </c>
      <c r="DJ734" t="e">
        <v>#N/A</v>
      </c>
      <c r="DK734"/>
      <c r="DL734" t="s">
        <v>7306</v>
      </c>
      <c r="DM734">
        <v>9</v>
      </c>
      <c r="DN734" t="s">
        <v>1883</v>
      </c>
      <c r="DO734" t="s">
        <v>1568</v>
      </c>
      <c r="DP734" t="b">
        <v>1</v>
      </c>
      <c r="DQ734" t="b">
        <v>0</v>
      </c>
      <c r="DR734" t="b">
        <v>0</v>
      </c>
      <c r="DS734" t="b">
        <v>0</v>
      </c>
      <c r="DT734" t="b">
        <v>0</v>
      </c>
      <c r="DU734" t="b">
        <v>0</v>
      </c>
      <c r="DV734" t="b">
        <v>0</v>
      </c>
      <c r="DW734">
        <v>0</v>
      </c>
      <c r="DX734" t="b">
        <v>0</v>
      </c>
      <c r="DY734" t="b">
        <v>0</v>
      </c>
      <c r="DZ734" t="b">
        <v>0</v>
      </c>
      <c r="EA734" t="b">
        <v>0</v>
      </c>
      <c r="EB734" t="b">
        <v>0</v>
      </c>
      <c r="EC734" t="b">
        <v>0</v>
      </c>
      <c r="ED734" t="b">
        <v>0</v>
      </c>
      <c r="EE734" t="b">
        <v>0</v>
      </c>
      <c r="EF734" t="b">
        <v>0</v>
      </c>
      <c r="EG734" t="b" cm="1">
        <v>0</v>
      </c>
      <c r="EH734" t="b">
        <v>0</v>
      </c>
      <c r="EI734" t="b">
        <v>0</v>
      </c>
      <c r="EJ734" t="b">
        <v>0</v>
      </c>
      <c r="EK734" t="s">
        <v>1547</v>
      </c>
      <c r="EL734">
        <v>0</v>
      </c>
      <c r="EM734">
        <v>24</v>
      </c>
      <c r="EN734" t="b">
        <v>0</v>
      </c>
    </row>
    <row r="735" spans="1:144" ht="47.25">
      <c r="A735"/>
      <c r="B735" t="s">
        <v>1568</v>
      </c>
      <c r="C735" t="s">
        <v>3826</v>
      </c>
      <c r="D735" t="s">
        <v>3598</v>
      </c>
      <c r="E735" t="s">
        <v>3599</v>
      </c>
      <c r="F735" t="s">
        <v>2000</v>
      </c>
      <c r="G735" t="s">
        <v>3599</v>
      </c>
      <c r="H735" s="109" t="s">
        <v>3600</v>
      </c>
      <c r="I735" t="s">
        <v>2799</v>
      </c>
      <c r="J735"/>
      <c r="K735" t="s">
        <v>902</v>
      </c>
      <c r="L735" t="s">
        <v>3190</v>
      </c>
      <c r="M735" t="s">
        <v>1754</v>
      </c>
      <c r="N735"/>
      <c r="O735" t="s">
        <v>3590</v>
      </c>
      <c r="P735" t="s">
        <v>1568</v>
      </c>
      <c r="Q735" t="s">
        <v>3591</v>
      </c>
      <c r="R735" t="s">
        <v>3592</v>
      </c>
      <c r="S735"/>
      <c r="T735" t="s">
        <v>2265</v>
      </c>
      <c r="U735" t="s">
        <v>13498</v>
      </c>
      <c r="V735" t="s">
        <v>13399</v>
      </c>
      <c r="W735"/>
      <c r="X735"/>
      <c r="Y735"/>
      <c r="Z735"/>
      <c r="AA735"/>
      <c r="AB735"/>
      <c r="AC735"/>
      <c r="AD735"/>
      <c r="AE735"/>
      <c r="AF735"/>
      <c r="AG735"/>
      <c r="AH735"/>
      <c r="AI735"/>
      <c r="AJ735"/>
      <c r="AK735"/>
      <c r="AL735"/>
      <c r="AM735"/>
      <c r="AN735"/>
      <c r="AO735" s="108" t="s">
        <v>43</v>
      </c>
      <c r="AP735" t="s">
        <v>2851</v>
      </c>
      <c r="AQ735">
        <v>136</v>
      </c>
      <c r="AR735" t="e">
        <v>#N/A</v>
      </c>
      <c r="AS735" t="s">
        <v>3826</v>
      </c>
      <c r="AT735" t="e">
        <v>#N/A</v>
      </c>
      <c r="AU735" t="s">
        <v>3599</v>
      </c>
      <c r="AV735" t="s">
        <v>7308</v>
      </c>
      <c r="AW735" t="s">
        <v>6431</v>
      </c>
      <c r="AX735" t="s">
        <v>1740</v>
      </c>
      <c r="AY735" t="s">
        <v>7308</v>
      </c>
      <c r="AZ735" t="s">
        <v>3591</v>
      </c>
      <c r="BA735" t="s">
        <v>7309</v>
      </c>
      <c r="BB735" t="s">
        <v>2799</v>
      </c>
      <c r="BC735" t="s">
        <v>3190</v>
      </c>
      <c r="BD735" t="s">
        <v>7985</v>
      </c>
      <c r="BE735" t="s">
        <v>3869</v>
      </c>
      <c r="BF735">
        <v>405</v>
      </c>
      <c r="BG735">
        <v>730</v>
      </c>
      <c r="BH735">
        <v>0</v>
      </c>
      <c r="BI735" t="s">
        <v>1547</v>
      </c>
      <c r="BJ735">
        <v>0</v>
      </c>
      <c r="BK735">
        <v>0</v>
      </c>
      <c r="BL735">
        <v>405</v>
      </c>
      <c r="BM735" t="s">
        <v>7313</v>
      </c>
      <c r="BN735" t="s">
        <v>3870</v>
      </c>
      <c r="BO735" t="s">
        <v>8484</v>
      </c>
      <c r="BP735" t="e" cm="1">
        <v>#N/A</v>
      </c>
      <c r="BQ735" t="s">
        <v>1547</v>
      </c>
      <c r="BR735" t="s">
        <v>3590</v>
      </c>
      <c r="BS735">
        <v>205</v>
      </c>
      <c r="BT735" t="s">
        <v>8540</v>
      </c>
      <c r="BU735" t="s">
        <v>15772</v>
      </c>
      <c r="BV735" t="s">
        <v>3598</v>
      </c>
      <c r="BW735" t="s">
        <v>7308</v>
      </c>
      <c r="BX735" t="s">
        <v>7311</v>
      </c>
      <c r="BY735" t="s">
        <v>1744</v>
      </c>
      <c r="BZ735" t="s">
        <v>2265</v>
      </c>
      <c r="CA735" t="s">
        <v>1744</v>
      </c>
      <c r="CB735" t="s">
        <v>1754</v>
      </c>
      <c r="CC735"/>
      <c r="CD735" t="s">
        <v>998</v>
      </c>
      <c r="CE735" t="s">
        <v>2799</v>
      </c>
      <c r="CF735" t="s">
        <v>8509</v>
      </c>
      <c r="CG735" t="s">
        <v>8510</v>
      </c>
      <c r="CH735" t="s">
        <v>2799</v>
      </c>
      <c r="CI735" t="s">
        <v>1547</v>
      </c>
      <c r="CJ735" t="s">
        <v>3592</v>
      </c>
      <c r="CK735" t="s">
        <v>1568</v>
      </c>
      <c r="CL735"/>
      <c r="CM735"/>
      <c r="CN735" t="s">
        <v>13498</v>
      </c>
      <c r="CO735" t="s">
        <v>13399</v>
      </c>
      <c r="CP735" t="s">
        <v>13498</v>
      </c>
      <c r="CQ735" t="s">
        <v>13399</v>
      </c>
      <c r="CR735" t="s">
        <v>1547</v>
      </c>
      <c r="CS735">
        <v>8</v>
      </c>
      <c r="CT735" t="s">
        <v>3590</v>
      </c>
      <c r="CU735" t="s">
        <v>3590</v>
      </c>
      <c r="CV735" t="s">
        <v>3590</v>
      </c>
      <c r="CW735" t="s">
        <v>1547</v>
      </c>
      <c r="CX735" t="s">
        <v>1547</v>
      </c>
      <c r="CY735">
        <v>733</v>
      </c>
      <c r="CZ735" t="s">
        <v>9322</v>
      </c>
      <c r="DA735" t="s">
        <v>1547</v>
      </c>
      <c r="DB735" t="s">
        <v>1881</v>
      </c>
      <c r="DC735" t="s">
        <v>1882</v>
      </c>
      <c r="DD735" t="s">
        <v>3599</v>
      </c>
      <c r="DE735" t="s">
        <v>3591</v>
      </c>
      <c r="DF735" t="s">
        <v>3599</v>
      </c>
      <c r="DG735" t="s">
        <v>2265</v>
      </c>
      <c r="DH735" t="s">
        <v>2265</v>
      </c>
      <c r="DI735" t="s">
        <v>7306</v>
      </c>
      <c r="DJ735" t="e">
        <v>#N/A</v>
      </c>
      <c r="DK735"/>
      <c r="DL735" t="s">
        <v>7306</v>
      </c>
      <c r="DM735">
        <v>9</v>
      </c>
      <c r="DN735" t="s">
        <v>1883</v>
      </c>
      <c r="DO735" t="s">
        <v>1568</v>
      </c>
      <c r="DP735" t="b">
        <v>1</v>
      </c>
      <c r="DQ735" t="b">
        <v>0</v>
      </c>
      <c r="DR735" t="b">
        <v>0</v>
      </c>
      <c r="DS735" t="b">
        <v>0</v>
      </c>
      <c r="DT735" t="b">
        <v>0</v>
      </c>
      <c r="DU735" t="b">
        <v>0</v>
      </c>
      <c r="DV735" t="b">
        <v>0</v>
      </c>
      <c r="DW735">
        <v>0</v>
      </c>
      <c r="DX735" t="b">
        <v>0</v>
      </c>
      <c r="DY735" t="b">
        <v>0</v>
      </c>
      <c r="DZ735" t="b">
        <v>0</v>
      </c>
      <c r="EA735" t="b">
        <v>0</v>
      </c>
      <c r="EB735" t="b">
        <v>0</v>
      </c>
      <c r="EC735" t="b">
        <v>0</v>
      </c>
      <c r="ED735" t="b">
        <v>0</v>
      </c>
      <c r="EE735" t="b">
        <v>0</v>
      </c>
      <c r="EF735" t="b">
        <v>0</v>
      </c>
      <c r="EG735" t="b" cm="1">
        <v>0</v>
      </c>
      <c r="EH735" t="b">
        <v>0</v>
      </c>
      <c r="EI735" t="b">
        <v>0</v>
      </c>
      <c r="EJ735" t="b">
        <v>0</v>
      </c>
      <c r="EK735" t="s">
        <v>1547</v>
      </c>
      <c r="EL735">
        <v>0</v>
      </c>
      <c r="EM735">
        <v>19</v>
      </c>
      <c r="EN735" t="b">
        <v>0</v>
      </c>
    </row>
    <row r="736" spans="1:144" ht="15.75">
      <c r="A736"/>
      <c r="B736" t="s">
        <v>1568</v>
      </c>
      <c r="C736" t="s">
        <v>3826</v>
      </c>
      <c r="D736" t="s">
        <v>3689</v>
      </c>
      <c r="E736" t="s">
        <v>3690</v>
      </c>
      <c r="F736" t="s">
        <v>3690</v>
      </c>
      <c r="G736" t="s">
        <v>3691</v>
      </c>
      <c r="H736" t="s">
        <v>3692</v>
      </c>
      <c r="I736" t="s">
        <v>2798</v>
      </c>
      <c r="J736"/>
      <c r="K736" t="s">
        <v>902</v>
      </c>
      <c r="L736" t="s">
        <v>3190</v>
      </c>
      <c r="M736" t="s">
        <v>1995</v>
      </c>
      <c r="N736"/>
      <c r="O736" t="s">
        <v>3590</v>
      </c>
      <c r="P736" t="s">
        <v>1568</v>
      </c>
      <c r="Q736" t="s">
        <v>3591</v>
      </c>
      <c r="R736" t="s">
        <v>3592</v>
      </c>
      <c r="S736"/>
      <c r="T736" t="s">
        <v>3673</v>
      </c>
      <c r="U736" t="s">
        <v>13498</v>
      </c>
      <c r="V736" t="s">
        <v>13347</v>
      </c>
      <c r="W736"/>
      <c r="X736"/>
      <c r="Y736"/>
      <c r="Z736"/>
      <c r="AA736"/>
      <c r="AB736"/>
      <c r="AC736"/>
      <c r="AD736"/>
      <c r="AE736"/>
      <c r="AF736"/>
      <c r="AG736"/>
      <c r="AH736"/>
      <c r="AI736"/>
      <c r="AJ736"/>
      <c r="AK736"/>
      <c r="AL736"/>
      <c r="AM736"/>
      <c r="AN736"/>
      <c r="AO736" s="108" t="s">
        <v>43</v>
      </c>
      <c r="AP736" t="s">
        <v>2851</v>
      </c>
      <c r="AQ736">
        <v>137</v>
      </c>
      <c r="AR736" t="e">
        <v>#N/A</v>
      </c>
      <c r="AS736" t="s">
        <v>3826</v>
      </c>
      <c r="AT736" t="e">
        <v>#N/A</v>
      </c>
      <c r="AU736" t="s">
        <v>3690</v>
      </c>
      <c r="AV736" t="s">
        <v>7562</v>
      </c>
      <c r="AW736" t="s">
        <v>7562</v>
      </c>
      <c r="AX736" t="s">
        <v>1740</v>
      </c>
      <c r="AY736" t="s">
        <v>7563</v>
      </c>
      <c r="AZ736" t="s">
        <v>3591</v>
      </c>
      <c r="BA736" t="s">
        <v>7564</v>
      </c>
      <c r="BB736" t="s">
        <v>2798</v>
      </c>
      <c r="BC736" t="s">
        <v>3190</v>
      </c>
      <c r="BD736" t="s">
        <v>8049</v>
      </c>
      <c r="BE736" t="s">
        <v>3869</v>
      </c>
      <c r="BF736">
        <v>367</v>
      </c>
      <c r="BG736">
        <v>730</v>
      </c>
      <c r="BH736">
        <v>0</v>
      </c>
      <c r="BI736" t="s">
        <v>1547</v>
      </c>
      <c r="BJ736">
        <v>0</v>
      </c>
      <c r="BK736">
        <v>0</v>
      </c>
      <c r="BL736">
        <v>443</v>
      </c>
      <c r="BM736" t="s">
        <v>7568</v>
      </c>
      <c r="BN736" t="s">
        <v>3870</v>
      </c>
      <c r="BO736" t="s">
        <v>8484</v>
      </c>
      <c r="BP736" t="e" cm="1">
        <v>#N/A</v>
      </c>
      <c r="BQ736" t="s">
        <v>1547</v>
      </c>
      <c r="BR736" t="s">
        <v>3590</v>
      </c>
      <c r="BS736">
        <v>206</v>
      </c>
      <c r="BT736" t="s">
        <v>8546</v>
      </c>
      <c r="BU736" t="s">
        <v>15773</v>
      </c>
      <c r="BV736" t="s">
        <v>3689</v>
      </c>
      <c r="BW736" t="s">
        <v>7562</v>
      </c>
      <c r="BX736" t="s">
        <v>7566</v>
      </c>
      <c r="BY736" t="s">
        <v>1744</v>
      </c>
      <c r="BZ736" t="s">
        <v>3673</v>
      </c>
      <c r="CA736" t="s">
        <v>1744</v>
      </c>
      <c r="CB736" t="s">
        <v>1995</v>
      </c>
      <c r="CC736"/>
      <c r="CD736" t="s">
        <v>998</v>
      </c>
      <c r="CE736" t="s">
        <v>2798</v>
      </c>
      <c r="CF736" t="s">
        <v>8513</v>
      </c>
      <c r="CG736" t="s">
        <v>8514</v>
      </c>
      <c r="CH736" t="s">
        <v>2798</v>
      </c>
      <c r="CI736" t="s">
        <v>1547</v>
      </c>
      <c r="CJ736" t="s">
        <v>3592</v>
      </c>
      <c r="CK736" t="s">
        <v>1568</v>
      </c>
      <c r="CL736"/>
      <c r="CM736"/>
      <c r="CN736" t="s">
        <v>13498</v>
      </c>
      <c r="CO736" t="s">
        <v>13347</v>
      </c>
      <c r="CP736" t="s">
        <v>13498</v>
      </c>
      <c r="CQ736" t="s">
        <v>13347</v>
      </c>
      <c r="CR736" t="s">
        <v>1547</v>
      </c>
      <c r="CS736">
        <v>8</v>
      </c>
      <c r="CT736" t="s">
        <v>3590</v>
      </c>
      <c r="CU736" t="s">
        <v>3590</v>
      </c>
      <c r="CV736" t="s">
        <v>3590</v>
      </c>
      <c r="CW736" t="s">
        <v>1547</v>
      </c>
      <c r="CX736" t="s">
        <v>1547</v>
      </c>
      <c r="CY736">
        <v>734</v>
      </c>
      <c r="CZ736" t="s">
        <v>9326</v>
      </c>
      <c r="DA736" t="s">
        <v>1547</v>
      </c>
      <c r="DB736" t="s">
        <v>1881</v>
      </c>
      <c r="DC736" t="s">
        <v>1882</v>
      </c>
      <c r="DD736" t="s">
        <v>3690</v>
      </c>
      <c r="DE736" t="s">
        <v>3591</v>
      </c>
      <c r="DF736" t="s">
        <v>3691</v>
      </c>
      <c r="DG736" t="s">
        <v>3673</v>
      </c>
      <c r="DH736" t="s">
        <v>7485</v>
      </c>
      <c r="DI736" t="s">
        <v>7486</v>
      </c>
      <c r="DJ736" t="e">
        <v>#N/A</v>
      </c>
      <c r="DK736"/>
      <c r="DL736" t="s">
        <v>7486</v>
      </c>
      <c r="DM736">
        <v>9</v>
      </c>
      <c r="DN736" t="s">
        <v>1883</v>
      </c>
      <c r="DO736" t="s">
        <v>1568</v>
      </c>
      <c r="DP736" t="b">
        <v>1</v>
      </c>
      <c r="DQ736" t="b">
        <v>0</v>
      </c>
      <c r="DR736" t="b">
        <v>0</v>
      </c>
      <c r="DS736" t="b">
        <v>0</v>
      </c>
      <c r="DT736" t="b">
        <v>0</v>
      </c>
      <c r="DU736" t="b">
        <v>0</v>
      </c>
      <c r="DV736" t="b">
        <v>0</v>
      </c>
      <c r="DW736">
        <v>0</v>
      </c>
      <c r="DX736" t="b">
        <v>0</v>
      </c>
      <c r="DY736" t="b">
        <v>0</v>
      </c>
      <c r="DZ736" t="b">
        <v>0</v>
      </c>
      <c r="EA736" t="b">
        <v>0</v>
      </c>
      <c r="EB736" t="b">
        <v>0</v>
      </c>
      <c r="EC736" t="b">
        <v>0</v>
      </c>
      <c r="ED736" t="b">
        <v>0</v>
      </c>
      <c r="EE736" t="b">
        <v>0</v>
      </c>
      <c r="EF736" t="b">
        <v>0</v>
      </c>
      <c r="EG736" t="b" cm="1">
        <v>0</v>
      </c>
      <c r="EH736" t="b">
        <v>0</v>
      </c>
      <c r="EI736" t="b">
        <v>0</v>
      </c>
      <c r="EJ736" t="b">
        <v>0</v>
      </c>
      <c r="EK736" t="s">
        <v>1547</v>
      </c>
      <c r="EL736">
        <v>0</v>
      </c>
      <c r="EM736">
        <v>25</v>
      </c>
      <c r="EN736" t="b">
        <v>0</v>
      </c>
    </row>
    <row r="737" spans="1:144" ht="15.75">
      <c r="A737"/>
      <c r="B737" t="s">
        <v>1568</v>
      </c>
      <c r="C737" t="s">
        <v>3826</v>
      </c>
      <c r="D737" t="s">
        <v>3621</v>
      </c>
      <c r="E737" t="s">
        <v>3622</v>
      </c>
      <c r="F737" t="s">
        <v>3622</v>
      </c>
      <c r="G737" t="s">
        <v>3622</v>
      </c>
      <c r="H737" t="s">
        <v>3861</v>
      </c>
      <c r="I737" t="s">
        <v>2798</v>
      </c>
      <c r="J737"/>
      <c r="K737" t="s">
        <v>902</v>
      </c>
      <c r="L737" t="s">
        <v>3190</v>
      </c>
      <c r="M737" t="s">
        <v>1995</v>
      </c>
      <c r="N737"/>
      <c r="O737" t="s">
        <v>3590</v>
      </c>
      <c r="P737" t="s">
        <v>1568</v>
      </c>
      <c r="Q737" t="s">
        <v>3591</v>
      </c>
      <c r="R737" t="s">
        <v>3592</v>
      </c>
      <c r="S737"/>
      <c r="T737" t="s">
        <v>2265</v>
      </c>
      <c r="U737" t="s">
        <v>13498</v>
      </c>
      <c r="V737" t="s">
        <v>13349</v>
      </c>
      <c r="W737"/>
      <c r="X737"/>
      <c r="Y737"/>
      <c r="Z737"/>
      <c r="AA737"/>
      <c r="AB737"/>
      <c r="AC737"/>
      <c r="AD737"/>
      <c r="AE737"/>
      <c r="AF737"/>
      <c r="AG737"/>
      <c r="AH737"/>
      <c r="AI737"/>
      <c r="AJ737"/>
      <c r="AK737"/>
      <c r="AL737"/>
      <c r="AM737"/>
      <c r="AN737"/>
      <c r="AO737" s="108" t="s">
        <v>43</v>
      </c>
      <c r="AP737" t="s">
        <v>2851</v>
      </c>
      <c r="AQ737">
        <v>138</v>
      </c>
      <c r="AR737" t="e">
        <v>#N/A</v>
      </c>
      <c r="AS737" t="s">
        <v>3826</v>
      </c>
      <c r="AT737" t="e">
        <v>#N/A</v>
      </c>
      <c r="AU737" t="s">
        <v>3622</v>
      </c>
      <c r="AV737" t="s">
        <v>7366</v>
      </c>
      <c r="AW737" t="s">
        <v>7366</v>
      </c>
      <c r="AX737" t="s">
        <v>1740</v>
      </c>
      <c r="AY737" t="s">
        <v>7366</v>
      </c>
      <c r="AZ737" t="s">
        <v>3591</v>
      </c>
      <c r="BA737" t="s">
        <v>7367</v>
      </c>
      <c r="BB737" t="s">
        <v>2798</v>
      </c>
      <c r="BC737" t="s">
        <v>3190</v>
      </c>
      <c r="BD737" t="s">
        <v>8044</v>
      </c>
      <c r="BE737" t="s">
        <v>3869</v>
      </c>
      <c r="BF737">
        <v>368</v>
      </c>
      <c r="BG737">
        <v>730</v>
      </c>
      <c r="BH737">
        <v>0</v>
      </c>
      <c r="BI737" t="s">
        <v>1547</v>
      </c>
      <c r="BJ737">
        <v>0</v>
      </c>
      <c r="BK737">
        <v>0</v>
      </c>
      <c r="BL737">
        <v>412</v>
      </c>
      <c r="BM737" t="s">
        <v>7371</v>
      </c>
      <c r="BN737" t="s">
        <v>3870</v>
      </c>
      <c r="BO737" t="s">
        <v>8484</v>
      </c>
      <c r="BP737" t="e" cm="1">
        <v>#N/A</v>
      </c>
      <c r="BQ737" t="s">
        <v>1547</v>
      </c>
      <c r="BR737" t="s">
        <v>3590</v>
      </c>
      <c r="BS737">
        <v>207</v>
      </c>
      <c r="BT737" t="s">
        <v>8554</v>
      </c>
      <c r="BU737" t="s">
        <v>15774</v>
      </c>
      <c r="BV737" t="s">
        <v>3621</v>
      </c>
      <c r="BW737" t="s">
        <v>7366</v>
      </c>
      <c r="BX737" t="s">
        <v>8271</v>
      </c>
      <c r="BY737" t="s">
        <v>1744</v>
      </c>
      <c r="BZ737" t="s">
        <v>2265</v>
      </c>
      <c r="CA737" t="s">
        <v>1744</v>
      </c>
      <c r="CB737" t="s">
        <v>1995</v>
      </c>
      <c r="CC737"/>
      <c r="CD737" t="s">
        <v>998</v>
      </c>
      <c r="CE737" t="s">
        <v>2798</v>
      </c>
      <c r="CF737" t="s">
        <v>8517</v>
      </c>
      <c r="CG737" t="s">
        <v>8518</v>
      </c>
      <c r="CH737" t="s">
        <v>2798</v>
      </c>
      <c r="CI737" t="s">
        <v>1547</v>
      </c>
      <c r="CJ737" t="s">
        <v>3592</v>
      </c>
      <c r="CK737" t="s">
        <v>1568</v>
      </c>
      <c r="CL737"/>
      <c r="CM737"/>
      <c r="CN737" t="s">
        <v>13498</v>
      </c>
      <c r="CO737" t="s">
        <v>13349</v>
      </c>
      <c r="CP737" t="s">
        <v>13498</v>
      </c>
      <c r="CQ737" t="s">
        <v>13349</v>
      </c>
      <c r="CR737" t="s">
        <v>1547</v>
      </c>
      <c r="CS737">
        <v>8</v>
      </c>
      <c r="CT737" t="s">
        <v>3590</v>
      </c>
      <c r="CU737" t="s">
        <v>3590</v>
      </c>
      <c r="CV737" t="s">
        <v>3590</v>
      </c>
      <c r="CW737" t="s">
        <v>1547</v>
      </c>
      <c r="CX737" t="s">
        <v>1547</v>
      </c>
      <c r="CY737">
        <v>735</v>
      </c>
      <c r="CZ737" t="s">
        <v>9330</v>
      </c>
      <c r="DA737" t="s">
        <v>1547</v>
      </c>
      <c r="DB737" t="s">
        <v>1881</v>
      </c>
      <c r="DC737" t="s">
        <v>1882</v>
      </c>
      <c r="DD737" t="s">
        <v>3622</v>
      </c>
      <c r="DE737" t="s">
        <v>3591</v>
      </c>
      <c r="DF737" t="s">
        <v>3622</v>
      </c>
      <c r="DG737" t="s">
        <v>2265</v>
      </c>
      <c r="DH737" t="s">
        <v>2265</v>
      </c>
      <c r="DI737" t="s">
        <v>7306</v>
      </c>
      <c r="DJ737" t="e">
        <v>#N/A</v>
      </c>
      <c r="DK737"/>
      <c r="DL737" t="s">
        <v>7306</v>
      </c>
      <c r="DM737">
        <v>9</v>
      </c>
      <c r="DN737" t="s">
        <v>1883</v>
      </c>
      <c r="DO737" t="s">
        <v>1568</v>
      </c>
      <c r="DP737" t="b">
        <v>1</v>
      </c>
      <c r="DQ737" t="b">
        <v>0</v>
      </c>
      <c r="DR737" t="b">
        <v>0</v>
      </c>
      <c r="DS737" t="b">
        <v>0</v>
      </c>
      <c r="DT737" t="b">
        <v>0</v>
      </c>
      <c r="DU737" t="b">
        <v>0</v>
      </c>
      <c r="DV737" t="b">
        <v>0</v>
      </c>
      <c r="DW737">
        <v>0</v>
      </c>
      <c r="DX737" t="b">
        <v>0</v>
      </c>
      <c r="DY737" t="b">
        <v>0</v>
      </c>
      <c r="DZ737" t="b">
        <v>0</v>
      </c>
      <c r="EA737" t="b">
        <v>0</v>
      </c>
      <c r="EB737" t="b">
        <v>0</v>
      </c>
      <c r="EC737" t="b">
        <v>0</v>
      </c>
      <c r="ED737" t="b">
        <v>0</v>
      </c>
      <c r="EE737" t="b">
        <v>0</v>
      </c>
      <c r="EF737" t="b">
        <v>0</v>
      </c>
      <c r="EG737" t="b" cm="1">
        <v>0</v>
      </c>
      <c r="EH737" t="b">
        <v>0</v>
      </c>
      <c r="EI737" t="b">
        <v>0</v>
      </c>
      <c r="EJ737" t="b">
        <v>0</v>
      </c>
      <c r="EK737" t="s">
        <v>1547</v>
      </c>
      <c r="EL737">
        <v>0</v>
      </c>
      <c r="EM737">
        <v>15</v>
      </c>
      <c r="EN737" t="b">
        <v>0</v>
      </c>
    </row>
    <row r="738" spans="1:144" ht="15.75">
      <c r="A738"/>
      <c r="B738" t="s">
        <v>1568</v>
      </c>
      <c r="C738" t="s">
        <v>3826</v>
      </c>
      <c r="D738" t="s">
        <v>3651</v>
      </c>
      <c r="E738" t="s">
        <v>3652</v>
      </c>
      <c r="F738" t="s">
        <v>3653</v>
      </c>
      <c r="G738" t="s">
        <v>3654</v>
      </c>
      <c r="H738" t="s">
        <v>3654</v>
      </c>
      <c r="I738" t="s">
        <v>2798</v>
      </c>
      <c r="J738"/>
      <c r="K738" t="s">
        <v>902</v>
      </c>
      <c r="L738" t="s">
        <v>3190</v>
      </c>
      <c r="M738" t="s">
        <v>1995</v>
      </c>
      <c r="N738"/>
      <c r="O738" t="s">
        <v>3590</v>
      </c>
      <c r="P738" t="s">
        <v>1568</v>
      </c>
      <c r="Q738" t="s">
        <v>3591</v>
      </c>
      <c r="R738" t="s">
        <v>3592</v>
      </c>
      <c r="S738"/>
      <c r="T738"/>
      <c r="U738" t="s">
        <v>13498</v>
      </c>
      <c r="V738" t="s">
        <v>13409</v>
      </c>
      <c r="W738"/>
      <c r="X738"/>
      <c r="Y738"/>
      <c r="Z738"/>
      <c r="AA738"/>
      <c r="AB738"/>
      <c r="AC738"/>
      <c r="AD738"/>
      <c r="AE738"/>
      <c r="AF738"/>
      <c r="AG738"/>
      <c r="AH738"/>
      <c r="AI738"/>
      <c r="AJ738"/>
      <c r="AK738"/>
      <c r="AL738"/>
      <c r="AM738"/>
      <c r="AN738"/>
      <c r="AO738" s="108" t="s">
        <v>43</v>
      </c>
      <c r="AP738" t="s">
        <v>2851</v>
      </c>
      <c r="AQ738">
        <v>139</v>
      </c>
      <c r="AR738" t="e">
        <v>#N/A</v>
      </c>
      <c r="AS738" t="s">
        <v>3826</v>
      </c>
      <c r="AT738" t="e">
        <v>#N/A</v>
      </c>
      <c r="AU738" t="s">
        <v>3652</v>
      </c>
      <c r="AV738" t="s">
        <v>7436</v>
      </c>
      <c r="AW738" t="s">
        <v>7437</v>
      </c>
      <c r="AX738" t="s">
        <v>1740</v>
      </c>
      <c r="AY738" t="s">
        <v>7438</v>
      </c>
      <c r="AZ738" t="s">
        <v>3591</v>
      </c>
      <c r="BA738" t="s">
        <v>7439</v>
      </c>
      <c r="BB738" t="s">
        <v>2798</v>
      </c>
      <c r="BC738" t="s">
        <v>3190</v>
      </c>
      <c r="BD738" t="s">
        <v>8520</v>
      </c>
      <c r="BE738" t="s">
        <v>3869</v>
      </c>
      <c r="BF738">
        <v>420</v>
      </c>
      <c r="BG738">
        <v>730</v>
      </c>
      <c r="BH738">
        <v>0</v>
      </c>
      <c r="BI738" t="s">
        <v>1547</v>
      </c>
      <c r="BJ738">
        <v>0</v>
      </c>
      <c r="BK738">
        <v>0</v>
      </c>
      <c r="BL738">
        <v>420</v>
      </c>
      <c r="BM738" t="s">
        <v>7442</v>
      </c>
      <c r="BN738" t="s">
        <v>3870</v>
      </c>
      <c r="BO738" t="s">
        <v>8484</v>
      </c>
      <c r="BP738" t="e" cm="1">
        <v>#N/A</v>
      </c>
      <c r="BQ738" t="s">
        <v>1547</v>
      </c>
      <c r="BR738" t="s">
        <v>3590</v>
      </c>
      <c r="BS738">
        <v>208</v>
      </c>
      <c r="BT738" t="s">
        <v>8556</v>
      </c>
      <c r="BU738" t="s">
        <v>15775</v>
      </c>
      <c r="BV738" t="s">
        <v>3651</v>
      </c>
      <c r="BW738" t="s">
        <v>7436</v>
      </c>
      <c r="BX738" t="s">
        <v>7438</v>
      </c>
      <c r="BY738" t="s">
        <v>1744</v>
      </c>
      <c r="BZ738" t="s">
        <v>1547</v>
      </c>
      <c r="CA738" t="s">
        <v>1744</v>
      </c>
      <c r="CB738" t="s">
        <v>1995</v>
      </c>
      <c r="CC738"/>
      <c r="CD738" t="s">
        <v>998</v>
      </c>
      <c r="CE738" t="s">
        <v>2798</v>
      </c>
      <c r="CF738" t="s">
        <v>8522</v>
      </c>
      <c r="CG738" t="s">
        <v>8523</v>
      </c>
      <c r="CH738" t="s">
        <v>2798</v>
      </c>
      <c r="CI738" t="s">
        <v>1547</v>
      </c>
      <c r="CJ738" t="s">
        <v>3592</v>
      </c>
      <c r="CK738" t="s">
        <v>1568</v>
      </c>
      <c r="CL738"/>
      <c r="CM738"/>
      <c r="CN738" t="s">
        <v>13498</v>
      </c>
      <c r="CO738" t="s">
        <v>13409</v>
      </c>
      <c r="CP738" t="s">
        <v>13498</v>
      </c>
      <c r="CQ738" t="s">
        <v>13409</v>
      </c>
      <c r="CR738" t="s">
        <v>1547</v>
      </c>
      <c r="CS738">
        <v>8</v>
      </c>
      <c r="CT738" t="s">
        <v>3590</v>
      </c>
      <c r="CU738" t="s">
        <v>3590</v>
      </c>
      <c r="CV738" t="s">
        <v>3590</v>
      </c>
      <c r="CW738" t="s">
        <v>1547</v>
      </c>
      <c r="CX738" t="s">
        <v>1547</v>
      </c>
      <c r="CY738">
        <v>736</v>
      </c>
      <c r="CZ738" t="s">
        <v>9334</v>
      </c>
      <c r="DA738" t="s">
        <v>1547</v>
      </c>
      <c r="DB738" t="s">
        <v>1881</v>
      </c>
      <c r="DC738" t="s">
        <v>1882</v>
      </c>
      <c r="DD738" t="s">
        <v>3652</v>
      </c>
      <c r="DE738" t="s">
        <v>3591</v>
      </c>
      <c r="DF738" t="s">
        <v>3654</v>
      </c>
      <c r="DG738" t="s">
        <v>1547</v>
      </c>
      <c r="DH738" t="s">
        <v>1547</v>
      </c>
      <c r="DI738" t="s">
        <v>1892</v>
      </c>
      <c r="DJ738" t="e">
        <v>#N/A</v>
      </c>
      <c r="DK738"/>
      <c r="DL738" t="s">
        <v>1892</v>
      </c>
      <c r="DM738">
        <v>9</v>
      </c>
      <c r="DN738" t="s">
        <v>1883</v>
      </c>
      <c r="DO738" t="s">
        <v>1568</v>
      </c>
      <c r="DP738" t="b">
        <v>1</v>
      </c>
      <c r="DQ738" t="b">
        <v>0</v>
      </c>
      <c r="DR738" t="b">
        <v>0</v>
      </c>
      <c r="DS738" t="b">
        <v>0</v>
      </c>
      <c r="DT738" t="b">
        <v>0</v>
      </c>
      <c r="DU738" t="b">
        <v>0</v>
      </c>
      <c r="DV738" t="b">
        <v>0</v>
      </c>
      <c r="DW738">
        <v>0</v>
      </c>
      <c r="DX738" t="b">
        <v>0</v>
      </c>
      <c r="DY738" t="b">
        <v>0</v>
      </c>
      <c r="DZ738" t="b">
        <v>0</v>
      </c>
      <c r="EA738" t="b">
        <v>0</v>
      </c>
      <c r="EB738" t="b">
        <v>0</v>
      </c>
      <c r="EC738" t="b">
        <v>0</v>
      </c>
      <c r="ED738" t="b">
        <v>0</v>
      </c>
      <c r="EE738" t="b">
        <v>0</v>
      </c>
      <c r="EF738" t="b">
        <v>0</v>
      </c>
      <c r="EG738" t="b" cm="1">
        <v>0</v>
      </c>
      <c r="EH738" t="b">
        <v>0</v>
      </c>
      <c r="EI738" t="b">
        <v>0</v>
      </c>
      <c r="EJ738" t="b">
        <v>0</v>
      </c>
      <c r="EK738" t="s">
        <v>1547</v>
      </c>
      <c r="EL738">
        <v>0</v>
      </c>
      <c r="EM738">
        <v>15</v>
      </c>
      <c r="EN738" t="b">
        <v>0</v>
      </c>
    </row>
    <row r="739" spans="1:144" ht="15.75">
      <c r="A739"/>
      <c r="B739" t="s">
        <v>1568</v>
      </c>
      <c r="C739" t="s">
        <v>3826</v>
      </c>
      <c r="D739" t="s">
        <v>3624</v>
      </c>
      <c r="E739" t="s">
        <v>3625</v>
      </c>
      <c r="F739" t="s">
        <v>3625</v>
      </c>
      <c r="G739" t="s">
        <v>3626</v>
      </c>
      <c r="H739" t="s">
        <v>3837</v>
      </c>
      <c r="I739" t="s">
        <v>2798</v>
      </c>
      <c r="J739" t="s">
        <v>3548</v>
      </c>
      <c r="K739" t="s">
        <v>902</v>
      </c>
      <c r="L739" t="s">
        <v>3190</v>
      </c>
      <c r="M739" t="s">
        <v>2001</v>
      </c>
      <c r="N739"/>
      <c r="O739" t="s">
        <v>3590</v>
      </c>
      <c r="P739" t="s">
        <v>1568</v>
      </c>
      <c r="Q739" t="s">
        <v>3591</v>
      </c>
      <c r="R739" t="s">
        <v>3592</v>
      </c>
      <c r="S739"/>
      <c r="T739" t="s">
        <v>2265</v>
      </c>
      <c r="U739" t="s">
        <v>13498</v>
      </c>
      <c r="V739" t="s">
        <v>13345</v>
      </c>
      <c r="W739"/>
      <c r="X739"/>
      <c r="Y739"/>
      <c r="Z739"/>
      <c r="AA739"/>
      <c r="AB739"/>
      <c r="AC739"/>
      <c r="AD739"/>
      <c r="AE739"/>
      <c r="AF739"/>
      <c r="AG739"/>
      <c r="AH739"/>
      <c r="AI739"/>
      <c r="AJ739"/>
      <c r="AK739"/>
      <c r="AL739"/>
      <c r="AM739"/>
      <c r="AN739"/>
      <c r="AO739" s="108" t="s">
        <v>43</v>
      </c>
      <c r="AP739" t="s">
        <v>2851</v>
      </c>
      <c r="AQ739">
        <v>140</v>
      </c>
      <c r="AR739" t="e">
        <v>#N/A</v>
      </c>
      <c r="AS739" t="s">
        <v>3826</v>
      </c>
      <c r="AT739" t="e">
        <v>#N/A</v>
      </c>
      <c r="AU739" t="s">
        <v>3625</v>
      </c>
      <c r="AV739" t="s">
        <v>7374</v>
      </c>
      <c r="AW739" t="s">
        <v>7374</v>
      </c>
      <c r="AX739" t="s">
        <v>1740</v>
      </c>
      <c r="AY739" t="s">
        <v>7375</v>
      </c>
      <c r="AZ739" t="s">
        <v>3591</v>
      </c>
      <c r="BA739" t="s">
        <v>7376</v>
      </c>
      <c r="BB739" t="s">
        <v>2798</v>
      </c>
      <c r="BC739" t="s">
        <v>3190</v>
      </c>
      <c r="BD739" t="s">
        <v>7995</v>
      </c>
      <c r="BE739" t="s">
        <v>3869</v>
      </c>
      <c r="BF739">
        <v>366</v>
      </c>
      <c r="BG739">
        <v>730</v>
      </c>
      <c r="BH739">
        <v>0</v>
      </c>
      <c r="BI739" t="s">
        <v>1547</v>
      </c>
      <c r="BJ739">
        <v>0</v>
      </c>
      <c r="BK739" t="e" cm="1">
        <v>#N/A</v>
      </c>
      <c r="BL739" t="e" cm="1">
        <v>#N/A</v>
      </c>
      <c r="BM739" t="s">
        <v>3548</v>
      </c>
      <c r="BN739" t="s">
        <v>3870</v>
      </c>
      <c r="BO739" t="s">
        <v>8484</v>
      </c>
      <c r="BP739" t="e" cm="1">
        <v>#N/A</v>
      </c>
      <c r="BQ739" t="s">
        <v>1547</v>
      </c>
      <c r="BR739" t="s">
        <v>3590</v>
      </c>
      <c r="BS739">
        <v>209</v>
      </c>
      <c r="BT739" t="s">
        <v>8560</v>
      </c>
      <c r="BU739" t="s">
        <v>15776</v>
      </c>
      <c r="BV739" t="s">
        <v>3624</v>
      </c>
      <c r="BW739" t="s">
        <v>7374</v>
      </c>
      <c r="BX739" t="s">
        <v>7996</v>
      </c>
      <c r="BY739" t="s">
        <v>1744</v>
      </c>
      <c r="BZ739" t="s">
        <v>2265</v>
      </c>
      <c r="CA739" t="s">
        <v>1744</v>
      </c>
      <c r="CB739" t="s">
        <v>2001</v>
      </c>
      <c r="CC739"/>
      <c r="CD739" t="s">
        <v>998</v>
      </c>
      <c r="CE739" t="s">
        <v>2798</v>
      </c>
      <c r="CF739" t="s">
        <v>8526</v>
      </c>
      <c r="CG739" t="s">
        <v>8527</v>
      </c>
      <c r="CH739" t="s">
        <v>2798</v>
      </c>
      <c r="CI739" t="s">
        <v>1547</v>
      </c>
      <c r="CJ739" t="s">
        <v>3592</v>
      </c>
      <c r="CK739" t="s">
        <v>1568</v>
      </c>
      <c r="CL739"/>
      <c r="CM739"/>
      <c r="CN739" t="s">
        <v>13498</v>
      </c>
      <c r="CO739" t="s">
        <v>13345</v>
      </c>
      <c r="CP739" t="s">
        <v>13498</v>
      </c>
      <c r="CQ739" t="s">
        <v>13345</v>
      </c>
      <c r="CR739" t="s">
        <v>1547</v>
      </c>
      <c r="CS739">
        <v>8</v>
      </c>
      <c r="CT739" t="s">
        <v>3590</v>
      </c>
      <c r="CU739" t="s">
        <v>3590</v>
      </c>
      <c r="CV739" t="e">
        <v>#N/A</v>
      </c>
      <c r="CW739" t="s">
        <v>1547</v>
      </c>
      <c r="CX739" t="s">
        <v>1547</v>
      </c>
      <c r="CY739">
        <v>737</v>
      </c>
      <c r="CZ739" t="s">
        <v>9338</v>
      </c>
      <c r="DA739" t="s">
        <v>1547</v>
      </c>
      <c r="DB739" t="s">
        <v>1881</v>
      </c>
      <c r="DC739" t="s">
        <v>1882</v>
      </c>
      <c r="DD739" t="s">
        <v>3625</v>
      </c>
      <c r="DE739" t="s">
        <v>3591</v>
      </c>
      <c r="DF739" t="s">
        <v>3626</v>
      </c>
      <c r="DG739" t="s">
        <v>2265</v>
      </c>
      <c r="DH739" t="s">
        <v>2265</v>
      </c>
      <c r="DI739" t="s">
        <v>7306</v>
      </c>
      <c r="DJ739" t="e">
        <v>#N/A</v>
      </c>
      <c r="DK739"/>
      <c r="DL739" t="s">
        <v>7306</v>
      </c>
      <c r="DM739">
        <v>9</v>
      </c>
      <c r="DN739" t="s">
        <v>1883</v>
      </c>
      <c r="DO739" t="s">
        <v>1568</v>
      </c>
      <c r="DP739" t="b">
        <v>1</v>
      </c>
      <c r="DQ739" t="b">
        <v>0</v>
      </c>
      <c r="DR739" t="b">
        <v>0</v>
      </c>
      <c r="DS739" t="b">
        <v>0</v>
      </c>
      <c r="DT739" t="b">
        <v>0</v>
      </c>
      <c r="DU739" t="b">
        <v>0</v>
      </c>
      <c r="DV739" t="b">
        <v>0</v>
      </c>
      <c r="DW739">
        <v>0</v>
      </c>
      <c r="DX739" t="b">
        <v>0</v>
      </c>
      <c r="DY739" t="b">
        <v>0</v>
      </c>
      <c r="DZ739" t="b">
        <v>0</v>
      </c>
      <c r="EA739" t="b">
        <v>0</v>
      </c>
      <c r="EB739" t="b">
        <v>0</v>
      </c>
      <c r="EC739" t="b">
        <v>0</v>
      </c>
      <c r="ED739" t="b">
        <v>0</v>
      </c>
      <c r="EE739" t="b">
        <v>0</v>
      </c>
      <c r="EF739" t="b">
        <v>0</v>
      </c>
      <c r="EG739" t="b" cm="1">
        <v>1</v>
      </c>
      <c r="EH739" t="b">
        <v>0</v>
      </c>
      <c r="EI739" t="b">
        <v>0</v>
      </c>
      <c r="EJ739" t="b">
        <v>1</v>
      </c>
      <c r="EK739" t="s">
        <v>5887</v>
      </c>
      <c r="EL739">
        <v>1</v>
      </c>
      <c r="EM739">
        <v>24</v>
      </c>
      <c r="EN739" t="b">
        <v>0</v>
      </c>
    </row>
    <row r="740" spans="1:144" ht="15.75">
      <c r="A740"/>
      <c r="B740" t="s">
        <v>1568</v>
      </c>
      <c r="C740" t="s">
        <v>3826</v>
      </c>
      <c r="D740" t="s">
        <v>3675</v>
      </c>
      <c r="E740" t="s">
        <v>3676</v>
      </c>
      <c r="F740" t="s">
        <v>3676</v>
      </c>
      <c r="G740" t="s">
        <v>3848</v>
      </c>
      <c r="H740" t="s">
        <v>3849</v>
      </c>
      <c r="I740" t="s">
        <v>2798</v>
      </c>
      <c r="J740"/>
      <c r="K740" t="s">
        <v>902</v>
      </c>
      <c r="L740" t="s">
        <v>3190</v>
      </c>
      <c r="M740" t="s">
        <v>2001</v>
      </c>
      <c r="N740"/>
      <c r="O740" t="s">
        <v>3590</v>
      </c>
      <c r="P740" t="s">
        <v>1568</v>
      </c>
      <c r="Q740" t="s">
        <v>3591</v>
      </c>
      <c r="R740" t="s">
        <v>3592</v>
      </c>
      <c r="S740"/>
      <c r="T740" t="s">
        <v>3673</v>
      </c>
      <c r="U740" t="s">
        <v>13498</v>
      </c>
      <c r="V740" t="s">
        <v>13415</v>
      </c>
      <c r="W740"/>
      <c r="X740"/>
      <c r="Y740"/>
      <c r="Z740"/>
      <c r="AA740"/>
      <c r="AB740"/>
      <c r="AC740"/>
      <c r="AD740"/>
      <c r="AE740"/>
      <c r="AF740"/>
      <c r="AG740"/>
      <c r="AH740"/>
      <c r="AI740"/>
      <c r="AJ740"/>
      <c r="AK740"/>
      <c r="AL740"/>
      <c r="AM740"/>
      <c r="AN740"/>
      <c r="AO740" s="108" t="s">
        <v>43</v>
      </c>
      <c r="AP740" t="s">
        <v>2851</v>
      </c>
      <c r="AQ740">
        <v>141</v>
      </c>
      <c r="AR740" t="e">
        <v>#N/A</v>
      </c>
      <c r="AS740" t="s">
        <v>3826</v>
      </c>
      <c r="AT740" t="e">
        <v>#N/A</v>
      </c>
      <c r="AU740" t="s">
        <v>3676</v>
      </c>
      <c r="AV740" t="s">
        <v>7513</v>
      </c>
      <c r="AW740" t="s">
        <v>7513</v>
      </c>
      <c r="AX740" t="s">
        <v>1740</v>
      </c>
      <c r="AY740" t="s">
        <v>8094</v>
      </c>
      <c r="AZ740" t="s">
        <v>3591</v>
      </c>
      <c r="BA740" t="s">
        <v>7515</v>
      </c>
      <c r="BB740" t="s">
        <v>2798</v>
      </c>
      <c r="BC740" t="s">
        <v>3190</v>
      </c>
      <c r="BD740" t="s">
        <v>8000</v>
      </c>
      <c r="BE740" t="s">
        <v>3869</v>
      </c>
      <c r="BF740">
        <v>433</v>
      </c>
      <c r="BG740">
        <v>730</v>
      </c>
      <c r="BH740">
        <v>0</v>
      </c>
      <c r="BI740" t="s">
        <v>1547</v>
      </c>
      <c r="BJ740">
        <v>0</v>
      </c>
      <c r="BK740">
        <v>0</v>
      </c>
      <c r="BL740">
        <v>433</v>
      </c>
      <c r="BM740" t="s">
        <v>7519</v>
      </c>
      <c r="BN740" t="s">
        <v>3870</v>
      </c>
      <c r="BO740" t="s">
        <v>8484</v>
      </c>
      <c r="BP740" t="e" cm="1">
        <v>#N/A</v>
      </c>
      <c r="BQ740" t="s">
        <v>1547</v>
      </c>
      <c r="BR740" t="s">
        <v>3590</v>
      </c>
      <c r="BS740">
        <v>210</v>
      </c>
      <c r="BT740" t="s">
        <v>8564</v>
      </c>
      <c r="BU740" t="s">
        <v>15777</v>
      </c>
      <c r="BV740" t="s">
        <v>3675</v>
      </c>
      <c r="BW740" t="s">
        <v>7513</v>
      </c>
      <c r="BX740" t="s">
        <v>8095</v>
      </c>
      <c r="BY740" t="s">
        <v>1744</v>
      </c>
      <c r="BZ740" t="s">
        <v>3673</v>
      </c>
      <c r="CA740" t="s">
        <v>1744</v>
      </c>
      <c r="CB740" t="s">
        <v>2001</v>
      </c>
      <c r="CC740"/>
      <c r="CD740" t="s">
        <v>998</v>
      </c>
      <c r="CE740" t="s">
        <v>2798</v>
      </c>
      <c r="CF740" t="s">
        <v>8530</v>
      </c>
      <c r="CG740" t="s">
        <v>8531</v>
      </c>
      <c r="CH740" t="s">
        <v>2798</v>
      </c>
      <c r="CI740" t="s">
        <v>1547</v>
      </c>
      <c r="CJ740" t="s">
        <v>3592</v>
      </c>
      <c r="CK740" t="s">
        <v>1568</v>
      </c>
      <c r="CL740"/>
      <c r="CM740"/>
      <c r="CN740" t="s">
        <v>13498</v>
      </c>
      <c r="CO740" t="s">
        <v>13415</v>
      </c>
      <c r="CP740" t="s">
        <v>13498</v>
      </c>
      <c r="CQ740" t="s">
        <v>13415</v>
      </c>
      <c r="CR740" t="s">
        <v>1547</v>
      </c>
      <c r="CS740">
        <v>8</v>
      </c>
      <c r="CT740" t="s">
        <v>3590</v>
      </c>
      <c r="CU740" t="s">
        <v>3590</v>
      </c>
      <c r="CV740" t="s">
        <v>3590</v>
      </c>
      <c r="CW740" t="s">
        <v>1547</v>
      </c>
      <c r="CX740" t="s">
        <v>1547</v>
      </c>
      <c r="CY740">
        <v>738</v>
      </c>
      <c r="CZ740" t="s">
        <v>9342</v>
      </c>
      <c r="DA740" t="s">
        <v>1547</v>
      </c>
      <c r="DB740" t="s">
        <v>1881</v>
      </c>
      <c r="DC740" t="s">
        <v>1882</v>
      </c>
      <c r="DD740" t="s">
        <v>3676</v>
      </c>
      <c r="DE740" t="s">
        <v>3591</v>
      </c>
      <c r="DF740" t="s">
        <v>3848</v>
      </c>
      <c r="DG740" t="s">
        <v>3673</v>
      </c>
      <c r="DH740" t="s">
        <v>7485</v>
      </c>
      <c r="DI740" t="s">
        <v>7486</v>
      </c>
      <c r="DJ740" t="e">
        <v>#N/A</v>
      </c>
      <c r="DK740"/>
      <c r="DL740" t="s">
        <v>7486</v>
      </c>
      <c r="DM740">
        <v>9</v>
      </c>
      <c r="DN740" t="s">
        <v>1883</v>
      </c>
      <c r="DO740" t="s">
        <v>1568</v>
      </c>
      <c r="DP740" t="b">
        <v>1</v>
      </c>
      <c r="DQ740" t="b">
        <v>0</v>
      </c>
      <c r="DR740" t="b">
        <v>0</v>
      </c>
      <c r="DS740" t="b">
        <v>0</v>
      </c>
      <c r="DT740" t="b">
        <v>0</v>
      </c>
      <c r="DU740" t="b">
        <v>0</v>
      </c>
      <c r="DV740" t="b">
        <v>0</v>
      </c>
      <c r="DW740">
        <v>0</v>
      </c>
      <c r="DX740" t="b">
        <v>0</v>
      </c>
      <c r="DY740" t="b">
        <v>0</v>
      </c>
      <c r="DZ740" t="b">
        <v>0</v>
      </c>
      <c r="EA740" t="b">
        <v>0</v>
      </c>
      <c r="EB740" t="b">
        <v>0</v>
      </c>
      <c r="EC740" t="b">
        <v>1</v>
      </c>
      <c r="ED740" t="b">
        <v>0</v>
      </c>
      <c r="EE740" t="b">
        <v>0</v>
      </c>
      <c r="EF740" t="b">
        <v>0</v>
      </c>
      <c r="EG740" t="b" cm="1">
        <v>0</v>
      </c>
      <c r="EH740" t="b">
        <v>0</v>
      </c>
      <c r="EI740" t="b">
        <v>0</v>
      </c>
      <c r="EJ740" t="b">
        <v>1</v>
      </c>
      <c r="EK740" t="s">
        <v>5327</v>
      </c>
      <c r="EL740">
        <v>0</v>
      </c>
      <c r="EM740">
        <v>24</v>
      </c>
      <c r="EN740" t="b">
        <v>0</v>
      </c>
    </row>
    <row r="741" spans="1:144" ht="31.5">
      <c r="A741"/>
      <c r="B741" t="s">
        <v>1568</v>
      </c>
      <c r="C741" t="s">
        <v>3826</v>
      </c>
      <c r="D741" t="s">
        <v>3655</v>
      </c>
      <c r="E741" t="s">
        <v>3656</v>
      </c>
      <c r="F741" t="s">
        <v>3657</v>
      </c>
      <c r="G741" t="s">
        <v>3657</v>
      </c>
      <c r="H741" s="109" t="s">
        <v>3874</v>
      </c>
      <c r="I741" t="s">
        <v>2798</v>
      </c>
      <c r="J741"/>
      <c r="K741" t="s">
        <v>902</v>
      </c>
      <c r="L741" t="s">
        <v>3190</v>
      </c>
      <c r="M741" t="s">
        <v>2001</v>
      </c>
      <c r="N741"/>
      <c r="O741" t="s">
        <v>3590</v>
      </c>
      <c r="P741" t="s">
        <v>1568</v>
      </c>
      <c r="Q741" t="s">
        <v>3591</v>
      </c>
      <c r="R741" t="s">
        <v>3592</v>
      </c>
      <c r="S741"/>
      <c r="T741"/>
      <c r="U741" t="s">
        <v>13498</v>
      </c>
      <c r="V741" t="s">
        <v>13410</v>
      </c>
      <c r="W741"/>
      <c r="X741"/>
      <c r="Y741"/>
      <c r="Z741"/>
      <c r="AA741"/>
      <c r="AB741"/>
      <c r="AC741"/>
      <c r="AD741"/>
      <c r="AE741"/>
      <c r="AF741"/>
      <c r="AG741"/>
      <c r="AH741"/>
      <c r="AI741"/>
      <c r="AJ741"/>
      <c r="AK741"/>
      <c r="AL741"/>
      <c r="AM741"/>
      <c r="AN741"/>
      <c r="AO741" s="108" t="s">
        <v>43</v>
      </c>
      <c r="AP741" t="s">
        <v>2851</v>
      </c>
      <c r="AQ741">
        <v>142</v>
      </c>
      <c r="AR741" t="e">
        <v>#N/A</v>
      </c>
      <c r="AS741" t="s">
        <v>3826</v>
      </c>
      <c r="AT741" t="e">
        <v>#N/A</v>
      </c>
      <c r="AU741" t="s">
        <v>3656</v>
      </c>
      <c r="AV741" t="s">
        <v>7445</v>
      </c>
      <c r="AW741" t="s">
        <v>7446</v>
      </c>
      <c r="AX741" t="s">
        <v>1740</v>
      </c>
      <c r="AY741" t="s">
        <v>7446</v>
      </c>
      <c r="AZ741" t="s">
        <v>3591</v>
      </c>
      <c r="BA741" t="s">
        <v>7447</v>
      </c>
      <c r="BB741" t="s">
        <v>2798</v>
      </c>
      <c r="BC741" t="s">
        <v>3190</v>
      </c>
      <c r="BD741" t="s">
        <v>8533</v>
      </c>
      <c r="BE741" t="s">
        <v>3869</v>
      </c>
      <c r="BF741">
        <v>421</v>
      </c>
      <c r="BG741">
        <v>730</v>
      </c>
      <c r="BH741">
        <v>0</v>
      </c>
      <c r="BI741" t="s">
        <v>1547</v>
      </c>
      <c r="BJ741">
        <v>0</v>
      </c>
      <c r="BK741">
        <v>0</v>
      </c>
      <c r="BL741">
        <v>421</v>
      </c>
      <c r="BM741" t="s">
        <v>7451</v>
      </c>
      <c r="BN741" t="s">
        <v>3870</v>
      </c>
      <c r="BO741" t="s">
        <v>8484</v>
      </c>
      <c r="BP741" t="e" cm="1">
        <v>#N/A</v>
      </c>
      <c r="BQ741" t="s">
        <v>1547</v>
      </c>
      <c r="BR741" t="s">
        <v>3590</v>
      </c>
      <c r="BS741">
        <v>211</v>
      </c>
      <c r="BT741" t="s">
        <v>8568</v>
      </c>
      <c r="BU741" t="s">
        <v>15778</v>
      </c>
      <c r="BV741" t="s">
        <v>3655</v>
      </c>
      <c r="BW741" t="s">
        <v>7445</v>
      </c>
      <c r="BX741" t="s">
        <v>8535</v>
      </c>
      <c r="BY741" t="s">
        <v>1744</v>
      </c>
      <c r="BZ741" t="s">
        <v>1547</v>
      </c>
      <c r="CA741" t="s">
        <v>1744</v>
      </c>
      <c r="CB741" t="s">
        <v>2001</v>
      </c>
      <c r="CC741"/>
      <c r="CD741" t="s">
        <v>998</v>
      </c>
      <c r="CE741" t="s">
        <v>2798</v>
      </c>
      <c r="CF741" t="s">
        <v>8536</v>
      </c>
      <c r="CG741" t="s">
        <v>8537</v>
      </c>
      <c r="CH741" t="s">
        <v>2798</v>
      </c>
      <c r="CI741" t="s">
        <v>1547</v>
      </c>
      <c r="CJ741" t="s">
        <v>3592</v>
      </c>
      <c r="CK741" t="s">
        <v>1568</v>
      </c>
      <c r="CL741"/>
      <c r="CM741"/>
      <c r="CN741" t="s">
        <v>13498</v>
      </c>
      <c r="CO741" t="s">
        <v>13410</v>
      </c>
      <c r="CP741" t="s">
        <v>13498</v>
      </c>
      <c r="CQ741" t="s">
        <v>13410</v>
      </c>
      <c r="CR741" t="s">
        <v>1547</v>
      </c>
      <c r="CS741">
        <v>8</v>
      </c>
      <c r="CT741" t="s">
        <v>3590</v>
      </c>
      <c r="CU741" t="s">
        <v>3590</v>
      </c>
      <c r="CV741" t="s">
        <v>3590</v>
      </c>
      <c r="CW741" t="s">
        <v>1547</v>
      </c>
      <c r="CX741" t="s">
        <v>1547</v>
      </c>
      <c r="CY741">
        <v>739</v>
      </c>
      <c r="CZ741" t="s">
        <v>9346</v>
      </c>
      <c r="DA741" t="s">
        <v>1547</v>
      </c>
      <c r="DB741" t="s">
        <v>1881</v>
      </c>
      <c r="DC741" t="s">
        <v>1882</v>
      </c>
      <c r="DD741" t="s">
        <v>3656</v>
      </c>
      <c r="DE741" t="s">
        <v>3591</v>
      </c>
      <c r="DF741" t="s">
        <v>3657</v>
      </c>
      <c r="DG741" t="s">
        <v>1547</v>
      </c>
      <c r="DH741" t="s">
        <v>1547</v>
      </c>
      <c r="DI741" t="s">
        <v>1892</v>
      </c>
      <c r="DJ741" t="e">
        <v>#N/A</v>
      </c>
      <c r="DK741"/>
      <c r="DL741" t="s">
        <v>1892</v>
      </c>
      <c r="DM741">
        <v>9</v>
      </c>
      <c r="DN741" t="s">
        <v>1883</v>
      </c>
      <c r="DO741" t="s">
        <v>1568</v>
      </c>
      <c r="DP741" t="b">
        <v>1</v>
      </c>
      <c r="DQ741" t="b">
        <v>0</v>
      </c>
      <c r="DR741" t="b">
        <v>0</v>
      </c>
      <c r="DS741" t="b">
        <v>0</v>
      </c>
      <c r="DT741" t="b">
        <v>0</v>
      </c>
      <c r="DU741" t="b">
        <v>0</v>
      </c>
      <c r="DV741" t="b">
        <v>0</v>
      </c>
      <c r="DW741">
        <v>0</v>
      </c>
      <c r="DX741" t="b">
        <v>0</v>
      </c>
      <c r="DY741" t="b">
        <v>0</v>
      </c>
      <c r="DZ741" t="b">
        <v>0</v>
      </c>
      <c r="EA741" t="b">
        <v>0</v>
      </c>
      <c r="EB741" t="b">
        <v>0</v>
      </c>
      <c r="EC741" t="b">
        <v>0</v>
      </c>
      <c r="ED741" t="b">
        <v>0</v>
      </c>
      <c r="EE741" t="b">
        <v>0</v>
      </c>
      <c r="EF741" t="b">
        <v>0</v>
      </c>
      <c r="EG741" t="b" cm="1">
        <v>0</v>
      </c>
      <c r="EH741" t="b">
        <v>0</v>
      </c>
      <c r="EI741" t="b">
        <v>0</v>
      </c>
      <c r="EJ741" t="b">
        <v>0</v>
      </c>
      <c r="EK741" t="s">
        <v>1547</v>
      </c>
      <c r="EL741">
        <v>0</v>
      </c>
      <c r="EM741">
        <v>30</v>
      </c>
      <c r="EN741" t="b">
        <v>0</v>
      </c>
    </row>
    <row r="742" spans="1:144" ht="31.5">
      <c r="A742"/>
      <c r="B742" t="s">
        <v>1568</v>
      </c>
      <c r="C742" t="s">
        <v>3826</v>
      </c>
      <c r="D742" t="s">
        <v>3659</v>
      </c>
      <c r="E742" t="s">
        <v>3660</v>
      </c>
      <c r="F742" t="s">
        <v>3661</v>
      </c>
      <c r="G742" t="s">
        <v>3661</v>
      </c>
      <c r="H742" s="109" t="s">
        <v>3875</v>
      </c>
      <c r="I742" t="s">
        <v>2798</v>
      </c>
      <c r="J742"/>
      <c r="K742" t="s">
        <v>902</v>
      </c>
      <c r="L742" t="s">
        <v>3190</v>
      </c>
      <c r="M742" t="s">
        <v>2001</v>
      </c>
      <c r="N742"/>
      <c r="O742" t="s">
        <v>3590</v>
      </c>
      <c r="P742" t="s">
        <v>1568</v>
      </c>
      <c r="Q742" t="s">
        <v>3591</v>
      </c>
      <c r="R742" t="s">
        <v>3592</v>
      </c>
      <c r="S742"/>
      <c r="T742"/>
      <c r="U742" t="s">
        <v>13498</v>
      </c>
      <c r="V742" t="s">
        <v>13411</v>
      </c>
      <c r="W742"/>
      <c r="X742"/>
      <c r="Y742"/>
      <c r="Z742"/>
      <c r="AA742"/>
      <c r="AB742"/>
      <c r="AC742"/>
      <c r="AD742"/>
      <c r="AE742"/>
      <c r="AF742"/>
      <c r="AG742"/>
      <c r="AH742"/>
      <c r="AI742"/>
      <c r="AJ742"/>
      <c r="AK742"/>
      <c r="AL742"/>
      <c r="AM742"/>
      <c r="AN742"/>
      <c r="AO742" s="108" t="s">
        <v>43</v>
      </c>
      <c r="AP742" t="s">
        <v>2851</v>
      </c>
      <c r="AQ742">
        <v>143</v>
      </c>
      <c r="AR742" t="e">
        <v>#N/A</v>
      </c>
      <c r="AS742" t="s">
        <v>3826</v>
      </c>
      <c r="AT742" t="e">
        <v>#N/A</v>
      </c>
      <c r="AU742" t="s">
        <v>3660</v>
      </c>
      <c r="AV742" t="s">
        <v>7454</v>
      </c>
      <c r="AW742" t="s">
        <v>7455</v>
      </c>
      <c r="AX742" t="s">
        <v>1740</v>
      </c>
      <c r="AY742" t="s">
        <v>7455</v>
      </c>
      <c r="AZ742" t="s">
        <v>3591</v>
      </c>
      <c r="BA742" t="s">
        <v>7456</v>
      </c>
      <c r="BB742" t="s">
        <v>2798</v>
      </c>
      <c r="BC742" t="s">
        <v>3190</v>
      </c>
      <c r="BD742" t="s">
        <v>8539</v>
      </c>
      <c r="BE742" t="s">
        <v>3869</v>
      </c>
      <c r="BF742">
        <v>422</v>
      </c>
      <c r="BG742">
        <v>730</v>
      </c>
      <c r="BH742">
        <v>0</v>
      </c>
      <c r="BI742" t="s">
        <v>1547</v>
      </c>
      <c r="BJ742">
        <v>0</v>
      </c>
      <c r="BK742">
        <v>0</v>
      </c>
      <c r="BL742">
        <v>422</v>
      </c>
      <c r="BM742" t="s">
        <v>7460</v>
      </c>
      <c r="BN742" t="s">
        <v>3870</v>
      </c>
      <c r="BO742" t="s">
        <v>8484</v>
      </c>
      <c r="BP742" t="e" cm="1">
        <v>#N/A</v>
      </c>
      <c r="BQ742" t="s">
        <v>1547</v>
      </c>
      <c r="BR742" t="s">
        <v>3590</v>
      </c>
      <c r="BS742">
        <v>212</v>
      </c>
      <c r="BT742" t="s">
        <v>8572</v>
      </c>
      <c r="BU742" t="s">
        <v>15779</v>
      </c>
      <c r="BV742" t="s">
        <v>3659</v>
      </c>
      <c r="BW742" t="s">
        <v>7454</v>
      </c>
      <c r="BX742" t="s">
        <v>8541</v>
      </c>
      <c r="BY742" t="s">
        <v>1744</v>
      </c>
      <c r="BZ742" t="s">
        <v>1547</v>
      </c>
      <c r="CA742" t="s">
        <v>1744</v>
      </c>
      <c r="CB742" t="s">
        <v>2001</v>
      </c>
      <c r="CC742"/>
      <c r="CD742" t="s">
        <v>998</v>
      </c>
      <c r="CE742" t="s">
        <v>2798</v>
      </c>
      <c r="CF742" t="s">
        <v>8542</v>
      </c>
      <c r="CG742" t="s">
        <v>8543</v>
      </c>
      <c r="CH742" t="s">
        <v>2798</v>
      </c>
      <c r="CI742" t="s">
        <v>1547</v>
      </c>
      <c r="CJ742" t="s">
        <v>3592</v>
      </c>
      <c r="CK742" t="s">
        <v>1568</v>
      </c>
      <c r="CL742"/>
      <c r="CM742"/>
      <c r="CN742" t="s">
        <v>13498</v>
      </c>
      <c r="CO742" t="s">
        <v>13411</v>
      </c>
      <c r="CP742" t="s">
        <v>13498</v>
      </c>
      <c r="CQ742" t="s">
        <v>13411</v>
      </c>
      <c r="CR742" t="s">
        <v>1547</v>
      </c>
      <c r="CS742">
        <v>8</v>
      </c>
      <c r="CT742" t="s">
        <v>3590</v>
      </c>
      <c r="CU742" t="s">
        <v>3590</v>
      </c>
      <c r="CV742" t="s">
        <v>3590</v>
      </c>
      <c r="CW742" t="s">
        <v>1547</v>
      </c>
      <c r="CX742" t="s">
        <v>1547</v>
      </c>
      <c r="CY742">
        <v>740</v>
      </c>
      <c r="CZ742" t="s">
        <v>9350</v>
      </c>
      <c r="DA742" t="s">
        <v>1547</v>
      </c>
      <c r="DB742" t="s">
        <v>1881</v>
      </c>
      <c r="DC742" t="s">
        <v>1882</v>
      </c>
      <c r="DD742" t="s">
        <v>3660</v>
      </c>
      <c r="DE742" t="s">
        <v>3591</v>
      </c>
      <c r="DF742" t="s">
        <v>3661</v>
      </c>
      <c r="DG742" t="s">
        <v>1547</v>
      </c>
      <c r="DH742" t="s">
        <v>1547</v>
      </c>
      <c r="DI742" t="s">
        <v>1892</v>
      </c>
      <c r="DJ742" t="e">
        <v>#N/A</v>
      </c>
      <c r="DK742"/>
      <c r="DL742" t="s">
        <v>1892</v>
      </c>
      <c r="DM742">
        <v>9</v>
      </c>
      <c r="DN742" t="s">
        <v>1883</v>
      </c>
      <c r="DO742" t="s">
        <v>1568</v>
      </c>
      <c r="DP742" t="b">
        <v>1</v>
      </c>
      <c r="DQ742" t="b">
        <v>0</v>
      </c>
      <c r="DR742" t="b">
        <v>0</v>
      </c>
      <c r="DS742" t="b">
        <v>0</v>
      </c>
      <c r="DT742" t="b">
        <v>0</v>
      </c>
      <c r="DU742" t="b">
        <v>0</v>
      </c>
      <c r="DV742" t="b">
        <v>0</v>
      </c>
      <c r="DW742">
        <v>0</v>
      </c>
      <c r="DX742" t="b">
        <v>0</v>
      </c>
      <c r="DY742" t="b">
        <v>0</v>
      </c>
      <c r="DZ742" t="b">
        <v>0</v>
      </c>
      <c r="EA742" t="b">
        <v>0</v>
      </c>
      <c r="EB742" t="b">
        <v>0</v>
      </c>
      <c r="EC742" t="b">
        <v>0</v>
      </c>
      <c r="ED742" t="b">
        <v>0</v>
      </c>
      <c r="EE742" t="b">
        <v>0</v>
      </c>
      <c r="EF742" t="b">
        <v>0</v>
      </c>
      <c r="EG742" t="b" cm="1">
        <v>0</v>
      </c>
      <c r="EH742" t="b">
        <v>0</v>
      </c>
      <c r="EI742" t="b">
        <v>0</v>
      </c>
      <c r="EJ742" t="b">
        <v>0</v>
      </c>
      <c r="EK742" t="s">
        <v>1547</v>
      </c>
      <c r="EL742">
        <v>0</v>
      </c>
      <c r="EM742">
        <v>28</v>
      </c>
      <c r="EN742" t="b">
        <v>0</v>
      </c>
    </row>
    <row r="743" spans="1:144" ht="15.75">
      <c r="A743"/>
      <c r="B743" t="s">
        <v>1568</v>
      </c>
      <c r="C743" t="s">
        <v>3826</v>
      </c>
      <c r="D743" t="s">
        <v>3663</v>
      </c>
      <c r="E743" t="s">
        <v>3664</v>
      </c>
      <c r="F743" t="s">
        <v>3665</v>
      </c>
      <c r="G743" t="s">
        <v>3666</v>
      </c>
      <c r="H743" t="s">
        <v>3666</v>
      </c>
      <c r="I743" t="s">
        <v>2798</v>
      </c>
      <c r="J743"/>
      <c r="K743" t="s">
        <v>902</v>
      </c>
      <c r="L743" t="s">
        <v>3190</v>
      </c>
      <c r="M743" t="s">
        <v>2001</v>
      </c>
      <c r="N743"/>
      <c r="O743" t="s">
        <v>3590</v>
      </c>
      <c r="P743" t="s">
        <v>1568</v>
      </c>
      <c r="Q743" t="s">
        <v>3591</v>
      </c>
      <c r="R743" t="s">
        <v>3592</v>
      </c>
      <c r="S743"/>
      <c r="T743"/>
      <c r="U743" t="s">
        <v>13498</v>
      </c>
      <c r="V743" t="s">
        <v>13412</v>
      </c>
      <c r="W743"/>
      <c r="X743"/>
      <c r="Y743"/>
      <c r="Z743"/>
      <c r="AA743"/>
      <c r="AB743"/>
      <c r="AC743"/>
      <c r="AD743"/>
      <c r="AE743"/>
      <c r="AF743"/>
      <c r="AG743"/>
      <c r="AH743"/>
      <c r="AI743"/>
      <c r="AJ743"/>
      <c r="AK743"/>
      <c r="AL743"/>
      <c r="AM743"/>
      <c r="AN743"/>
      <c r="AO743" s="108" t="s">
        <v>43</v>
      </c>
      <c r="AP743" t="s">
        <v>2851</v>
      </c>
      <c r="AQ743">
        <v>144</v>
      </c>
      <c r="AR743" t="e">
        <v>#N/A</v>
      </c>
      <c r="AS743" t="s">
        <v>3826</v>
      </c>
      <c r="AT743" t="e">
        <v>#N/A</v>
      </c>
      <c r="AU743" t="s">
        <v>3664</v>
      </c>
      <c r="AV743" t="s">
        <v>7463</v>
      </c>
      <c r="AW743" t="s">
        <v>7464</v>
      </c>
      <c r="AX743" t="s">
        <v>1740</v>
      </c>
      <c r="AY743" t="s">
        <v>7465</v>
      </c>
      <c r="AZ743" t="s">
        <v>3591</v>
      </c>
      <c r="BA743" t="s">
        <v>7466</v>
      </c>
      <c r="BB743" t="s">
        <v>2798</v>
      </c>
      <c r="BC743" t="s">
        <v>3190</v>
      </c>
      <c r="BD743" t="s">
        <v>8545</v>
      </c>
      <c r="BE743" t="s">
        <v>3869</v>
      </c>
      <c r="BF743">
        <v>423</v>
      </c>
      <c r="BG743">
        <v>730</v>
      </c>
      <c r="BH743">
        <v>0</v>
      </c>
      <c r="BI743" t="s">
        <v>1547</v>
      </c>
      <c r="BJ743">
        <v>0</v>
      </c>
      <c r="BK743">
        <v>0</v>
      </c>
      <c r="BL743">
        <v>423</v>
      </c>
      <c r="BM743" t="s">
        <v>7469</v>
      </c>
      <c r="BN743" t="s">
        <v>3870</v>
      </c>
      <c r="BO743" t="s">
        <v>8484</v>
      </c>
      <c r="BP743" t="e" cm="1">
        <v>#N/A</v>
      </c>
      <c r="BQ743" t="s">
        <v>1547</v>
      </c>
      <c r="BR743" t="s">
        <v>3590</v>
      </c>
      <c r="BS743">
        <v>213</v>
      </c>
      <c r="BT743" t="s">
        <v>8576</v>
      </c>
      <c r="BU743" t="s">
        <v>15780</v>
      </c>
      <c r="BV743" t="s">
        <v>3663</v>
      </c>
      <c r="BW743" t="s">
        <v>7463</v>
      </c>
      <c r="BX743" t="s">
        <v>7465</v>
      </c>
      <c r="BY743" t="s">
        <v>1744</v>
      </c>
      <c r="BZ743" t="s">
        <v>1547</v>
      </c>
      <c r="CA743" t="s">
        <v>1744</v>
      </c>
      <c r="CB743" t="s">
        <v>2001</v>
      </c>
      <c r="CC743"/>
      <c r="CD743" t="s">
        <v>998</v>
      </c>
      <c r="CE743" t="s">
        <v>2798</v>
      </c>
      <c r="CF743" t="s">
        <v>8547</v>
      </c>
      <c r="CG743" t="s">
        <v>8548</v>
      </c>
      <c r="CH743" t="s">
        <v>2798</v>
      </c>
      <c r="CI743" t="s">
        <v>1547</v>
      </c>
      <c r="CJ743" t="s">
        <v>3592</v>
      </c>
      <c r="CK743" t="s">
        <v>1568</v>
      </c>
      <c r="CL743"/>
      <c r="CM743"/>
      <c r="CN743" t="s">
        <v>13498</v>
      </c>
      <c r="CO743" t="s">
        <v>13412</v>
      </c>
      <c r="CP743" t="s">
        <v>13498</v>
      </c>
      <c r="CQ743" t="s">
        <v>13412</v>
      </c>
      <c r="CR743" t="s">
        <v>1547</v>
      </c>
      <c r="CS743">
        <v>8</v>
      </c>
      <c r="CT743" t="s">
        <v>3590</v>
      </c>
      <c r="CU743" t="s">
        <v>3590</v>
      </c>
      <c r="CV743" t="s">
        <v>3590</v>
      </c>
      <c r="CW743" t="s">
        <v>1547</v>
      </c>
      <c r="CX743" t="s">
        <v>1547</v>
      </c>
      <c r="CY743">
        <v>741</v>
      </c>
      <c r="CZ743" t="s">
        <v>9355</v>
      </c>
      <c r="DA743" t="s">
        <v>1547</v>
      </c>
      <c r="DB743" t="s">
        <v>1881</v>
      </c>
      <c r="DC743" t="s">
        <v>1882</v>
      </c>
      <c r="DD743" t="s">
        <v>3664</v>
      </c>
      <c r="DE743" t="s">
        <v>3591</v>
      </c>
      <c r="DF743" t="s">
        <v>3666</v>
      </c>
      <c r="DG743" t="s">
        <v>1547</v>
      </c>
      <c r="DH743" t="s">
        <v>1547</v>
      </c>
      <c r="DI743" t="s">
        <v>1892</v>
      </c>
      <c r="DJ743" t="e">
        <v>#N/A</v>
      </c>
      <c r="DK743"/>
      <c r="DL743" t="s">
        <v>1892</v>
      </c>
      <c r="DM743">
        <v>9</v>
      </c>
      <c r="DN743" t="s">
        <v>1883</v>
      </c>
      <c r="DO743" t="s">
        <v>1568</v>
      </c>
      <c r="DP743" t="b">
        <v>1</v>
      </c>
      <c r="DQ743" t="b">
        <v>0</v>
      </c>
      <c r="DR743" t="b">
        <v>0</v>
      </c>
      <c r="DS743" t="b">
        <v>0</v>
      </c>
      <c r="DT743" t="b">
        <v>0</v>
      </c>
      <c r="DU743" t="b">
        <v>0</v>
      </c>
      <c r="DV743" t="b">
        <v>0</v>
      </c>
      <c r="DW743">
        <v>0</v>
      </c>
      <c r="DX743" t="b">
        <v>0</v>
      </c>
      <c r="DY743" t="b">
        <v>0</v>
      </c>
      <c r="DZ743" t="b">
        <v>0</v>
      </c>
      <c r="EA743" t="b">
        <v>0</v>
      </c>
      <c r="EB743" t="b">
        <v>0</v>
      </c>
      <c r="EC743" t="b">
        <v>0</v>
      </c>
      <c r="ED743" t="b">
        <v>0</v>
      </c>
      <c r="EE743" t="b">
        <v>0</v>
      </c>
      <c r="EF743" t="b">
        <v>0</v>
      </c>
      <c r="EG743" t="b" cm="1">
        <v>0</v>
      </c>
      <c r="EH743" t="b">
        <v>0</v>
      </c>
      <c r="EI743" t="b">
        <v>0</v>
      </c>
      <c r="EJ743" t="b">
        <v>0</v>
      </c>
      <c r="EK743" t="s">
        <v>1547</v>
      </c>
      <c r="EL743">
        <v>0</v>
      </c>
      <c r="EM743">
        <v>10</v>
      </c>
      <c r="EN743" t="b">
        <v>0</v>
      </c>
    </row>
    <row r="744" spans="1:144" ht="15.75">
      <c r="A744"/>
      <c r="B744" t="s">
        <v>1568</v>
      </c>
      <c r="C744" t="s">
        <v>3826</v>
      </c>
      <c r="D744" t="s">
        <v>3876</v>
      </c>
      <c r="E744" t="s">
        <v>3877</v>
      </c>
      <c r="F744"/>
      <c r="G744" t="s">
        <v>3878</v>
      </c>
      <c r="H744" t="s">
        <v>3878</v>
      </c>
      <c r="I744" t="s">
        <v>1244</v>
      </c>
      <c r="J744"/>
      <c r="K744" t="s">
        <v>3589</v>
      </c>
      <c r="L744" t="s">
        <v>3190</v>
      </c>
      <c r="M744" t="s">
        <v>3589</v>
      </c>
      <c r="N744" t="s">
        <v>3589</v>
      </c>
      <c r="O744" t="s">
        <v>3590</v>
      </c>
      <c r="P744" t="s">
        <v>1568</v>
      </c>
      <c r="Q744" t="s">
        <v>3591</v>
      </c>
      <c r="R744" t="s">
        <v>3592</v>
      </c>
      <c r="S744"/>
      <c r="T744"/>
      <c r="U744" t="s">
        <v>13499</v>
      </c>
      <c r="V744"/>
      <c r="W744"/>
      <c r="X744"/>
      <c r="Y744"/>
      <c r="Z744"/>
      <c r="AA744"/>
      <c r="AB744"/>
      <c r="AC744"/>
      <c r="AD744"/>
      <c r="AE744"/>
      <c r="AF744"/>
      <c r="AG744"/>
      <c r="AH744"/>
      <c r="AI744"/>
      <c r="AJ744"/>
      <c r="AK744"/>
      <c r="AL744"/>
      <c r="AM744"/>
      <c r="AN744"/>
      <c r="AO744" s="108" t="s">
        <v>43</v>
      </c>
      <c r="AP744" t="s">
        <v>2851</v>
      </c>
      <c r="AQ744">
        <v>145</v>
      </c>
      <c r="AR744" t="e">
        <v>#N/A</v>
      </c>
      <c r="AS744" t="s">
        <v>3826</v>
      </c>
      <c r="AT744" t="e">
        <v>#N/A</v>
      </c>
      <c r="AU744" t="s">
        <v>3877</v>
      </c>
      <c r="AV744" t="s">
        <v>8550</v>
      </c>
      <c r="AW744" t="s">
        <v>1744</v>
      </c>
      <c r="AX744" t="s">
        <v>1740</v>
      </c>
      <c r="AY744" t="s">
        <v>8551</v>
      </c>
      <c r="AZ744" t="s">
        <v>3591</v>
      </c>
      <c r="BA744" t="s">
        <v>8552</v>
      </c>
      <c r="BB744" t="s">
        <v>1244</v>
      </c>
      <c r="BC744" t="s">
        <v>3190</v>
      </c>
      <c r="BD744" t="s">
        <v>8553</v>
      </c>
      <c r="BE744" t="s">
        <v>3876</v>
      </c>
      <c r="BF744">
        <v>744</v>
      </c>
      <c r="BG744">
        <v>0</v>
      </c>
      <c r="BH744" t="e">
        <v>#N/A</v>
      </c>
      <c r="BI744" t="s">
        <v>1547</v>
      </c>
      <c r="BJ744">
        <v>0</v>
      </c>
      <c r="BK744">
        <v>0</v>
      </c>
      <c r="BL744">
        <v>0</v>
      </c>
      <c r="BM744" t="s">
        <v>1547</v>
      </c>
      <c r="BN744" t="s">
        <v>1547</v>
      </c>
      <c r="BO744" t="s">
        <v>1547</v>
      </c>
      <c r="BP744" t="s" cm="1">
        <v>1547</v>
      </c>
      <c r="BQ744" t="s">
        <v>7292</v>
      </c>
      <c r="BR744" t="s">
        <v>3590</v>
      </c>
      <c r="BS744">
        <v>214</v>
      </c>
      <c r="BT744" t="s">
        <v>8580</v>
      </c>
      <c r="BU744" t="s">
        <v>15781</v>
      </c>
      <c r="BV744" t="s">
        <v>3876</v>
      </c>
      <c r="BW744" t="s">
        <v>8550</v>
      </c>
      <c r="BX744" t="s">
        <v>8551</v>
      </c>
      <c r="BY744" t="s">
        <v>7292</v>
      </c>
      <c r="BZ744" t="s">
        <v>1547</v>
      </c>
      <c r="CA744" t="s">
        <v>1744</v>
      </c>
      <c r="CB744" t="s">
        <v>1547</v>
      </c>
      <c r="CC744"/>
      <c r="CD744" t="s">
        <v>998</v>
      </c>
      <c r="CE744" t="s">
        <v>1244</v>
      </c>
      <c r="CF744" t="s">
        <v>3877</v>
      </c>
      <c r="CG744" t="s">
        <v>8550</v>
      </c>
      <c r="CH744" t="s">
        <v>1244</v>
      </c>
      <c r="CI744" t="s">
        <v>1547</v>
      </c>
      <c r="CJ744" t="s">
        <v>3592</v>
      </c>
      <c r="CK744" t="s">
        <v>1568</v>
      </c>
      <c r="CL744"/>
      <c r="CM744"/>
      <c r="CN744" t="s">
        <v>13499</v>
      </c>
      <c r="CO744" t="s">
        <v>1547</v>
      </c>
      <c r="CP744" t="s">
        <v>13499</v>
      </c>
      <c r="CQ744" t="s">
        <v>1547</v>
      </c>
      <c r="CR744" t="s">
        <v>1547</v>
      </c>
      <c r="CS744">
        <v>8</v>
      </c>
      <c r="CT744" t="s">
        <v>3590</v>
      </c>
      <c r="CU744" t="s">
        <v>3590</v>
      </c>
      <c r="CV744" t="s">
        <v>3590</v>
      </c>
      <c r="CW744" t="s">
        <v>1547</v>
      </c>
      <c r="CX744" t="s">
        <v>1547</v>
      </c>
      <c r="CY744">
        <v>742</v>
      </c>
      <c r="CZ744" t="s">
        <v>9360</v>
      </c>
      <c r="DA744" t="s">
        <v>1547</v>
      </c>
      <c r="DB744" t="s">
        <v>1881</v>
      </c>
      <c r="DC744" t="s">
        <v>1882</v>
      </c>
      <c r="DD744" t="s">
        <v>3877</v>
      </c>
      <c r="DE744" t="s">
        <v>3591</v>
      </c>
      <c r="DF744" t="s">
        <v>3878</v>
      </c>
      <c r="DG744" t="s">
        <v>1547</v>
      </c>
      <c r="DH744" t="s">
        <v>1547</v>
      </c>
      <c r="DI744" t="s">
        <v>1892</v>
      </c>
      <c r="DJ744" t="e">
        <v>#N/A</v>
      </c>
      <c r="DK744"/>
      <c r="DL744" t="s">
        <v>1892</v>
      </c>
      <c r="DM744">
        <v>9</v>
      </c>
      <c r="DN744" t="s">
        <v>1883</v>
      </c>
      <c r="DO744" t="s">
        <v>1568</v>
      </c>
      <c r="DP744" t="b">
        <v>1</v>
      </c>
      <c r="DQ744" t="b">
        <v>0</v>
      </c>
      <c r="DR744" t="b">
        <v>1</v>
      </c>
      <c r="DS744" t="b">
        <v>0</v>
      </c>
      <c r="DT744" t="b">
        <v>0</v>
      </c>
      <c r="DU744" t="b">
        <v>0</v>
      </c>
      <c r="DV744" t="b">
        <v>1</v>
      </c>
      <c r="DW744">
        <v>0</v>
      </c>
      <c r="DX744" t="b">
        <v>0</v>
      </c>
      <c r="DY744" t="b">
        <v>0</v>
      </c>
      <c r="DZ744" t="b">
        <v>0</v>
      </c>
      <c r="EA744" t="b">
        <v>0</v>
      </c>
      <c r="EB744" t="b">
        <v>0</v>
      </c>
      <c r="EC744" t="b">
        <v>0</v>
      </c>
      <c r="ED744" t="b">
        <v>0</v>
      </c>
      <c r="EE744" t="b">
        <v>0</v>
      </c>
      <c r="EF744" t="b">
        <v>0</v>
      </c>
      <c r="EG744" t="b" cm="1">
        <v>0</v>
      </c>
      <c r="EH744" t="b">
        <v>0</v>
      </c>
      <c r="EI744" t="b">
        <v>0</v>
      </c>
      <c r="EJ744" t="b">
        <v>0</v>
      </c>
      <c r="EK744" t="s">
        <v>1547</v>
      </c>
      <c r="EL744">
        <v>0</v>
      </c>
      <c r="EM744">
        <v>59</v>
      </c>
      <c r="EN744" t="b">
        <v>1</v>
      </c>
    </row>
    <row r="745" spans="1:144" ht="31.5">
      <c r="A745"/>
      <c r="B745" t="s">
        <v>1568</v>
      </c>
      <c r="C745" t="s">
        <v>3826</v>
      </c>
      <c r="D745" t="s">
        <v>1254</v>
      </c>
      <c r="E745" t="s">
        <v>1253</v>
      </c>
      <c r="F745" t="s">
        <v>1278</v>
      </c>
      <c r="G745" t="s">
        <v>3601</v>
      </c>
      <c r="H745" s="109" t="s">
        <v>3602</v>
      </c>
      <c r="I745" t="s">
        <v>2799</v>
      </c>
      <c r="J745"/>
      <c r="K745" t="s">
        <v>902</v>
      </c>
      <c r="L745" t="s">
        <v>3190</v>
      </c>
      <c r="M745" t="s">
        <v>1754</v>
      </c>
      <c r="N745"/>
      <c r="O745" t="s">
        <v>3590</v>
      </c>
      <c r="P745" t="s">
        <v>1568</v>
      </c>
      <c r="Q745" t="s">
        <v>3591</v>
      </c>
      <c r="R745" t="s">
        <v>3592</v>
      </c>
      <c r="S745"/>
      <c r="T745" t="s">
        <v>2265</v>
      </c>
      <c r="U745" t="s">
        <v>13499</v>
      </c>
      <c r="V745" t="s">
        <v>4373</v>
      </c>
      <c r="W745"/>
      <c r="X745"/>
      <c r="Y745"/>
      <c r="Z745"/>
      <c r="AA745"/>
      <c r="AB745"/>
      <c r="AC745"/>
      <c r="AD745"/>
      <c r="AE745"/>
      <c r="AF745"/>
      <c r="AG745"/>
      <c r="AH745"/>
      <c r="AI745"/>
      <c r="AJ745"/>
      <c r="AK745"/>
      <c r="AL745"/>
      <c r="AM745"/>
      <c r="AN745"/>
      <c r="AO745" s="108" t="s">
        <v>43</v>
      </c>
      <c r="AP745" t="s">
        <v>2851</v>
      </c>
      <c r="AQ745">
        <v>146</v>
      </c>
      <c r="AR745" t="e">
        <v>#N/A</v>
      </c>
      <c r="AS745" t="s">
        <v>3826</v>
      </c>
      <c r="AT745" t="e">
        <v>#N/A</v>
      </c>
      <c r="AU745" t="s">
        <v>1253</v>
      </c>
      <c r="AV745" t="s">
        <v>1766</v>
      </c>
      <c r="AW745" t="s">
        <v>1787</v>
      </c>
      <c r="AX745" t="s">
        <v>1740</v>
      </c>
      <c r="AY745" t="s">
        <v>7315</v>
      </c>
      <c r="AZ745" t="s">
        <v>3591</v>
      </c>
      <c r="BA745" t="s">
        <v>1913</v>
      </c>
      <c r="BB745" t="s">
        <v>2799</v>
      </c>
      <c r="BC745" t="s">
        <v>3190</v>
      </c>
      <c r="BD745" t="s">
        <v>7254</v>
      </c>
      <c r="BE745" t="s">
        <v>3876</v>
      </c>
      <c r="BF745">
        <v>343</v>
      </c>
      <c r="BG745">
        <v>744</v>
      </c>
      <c r="BH745">
        <v>0</v>
      </c>
      <c r="BI745" t="s">
        <v>1547</v>
      </c>
      <c r="BJ745">
        <v>0</v>
      </c>
      <c r="BK745">
        <v>0</v>
      </c>
      <c r="BL745">
        <v>515</v>
      </c>
      <c r="BM745" t="s">
        <v>1770</v>
      </c>
      <c r="BN745" t="s">
        <v>3877</v>
      </c>
      <c r="BO745" t="s">
        <v>8550</v>
      </c>
      <c r="BP745" t="e" cm="1">
        <v>#N/A</v>
      </c>
      <c r="BQ745" t="s">
        <v>1547</v>
      </c>
      <c r="BR745" t="s">
        <v>3590</v>
      </c>
      <c r="BS745">
        <v>215</v>
      </c>
      <c r="BT745" t="s">
        <v>11425</v>
      </c>
      <c r="BU745" t="s">
        <v>15782</v>
      </c>
      <c r="BV745" t="s">
        <v>1254</v>
      </c>
      <c r="BW745" t="s">
        <v>1766</v>
      </c>
      <c r="BX745" t="s">
        <v>7316</v>
      </c>
      <c r="BY745" t="s">
        <v>1744</v>
      </c>
      <c r="BZ745" t="s">
        <v>2265</v>
      </c>
      <c r="CA745" t="s">
        <v>1744</v>
      </c>
      <c r="CB745" t="s">
        <v>1754</v>
      </c>
      <c r="CC745"/>
      <c r="CD745" t="s">
        <v>998</v>
      </c>
      <c r="CE745" t="s">
        <v>2799</v>
      </c>
      <c r="CF745" t="s">
        <v>8557</v>
      </c>
      <c r="CG745" t="s">
        <v>8558</v>
      </c>
      <c r="CH745" t="s">
        <v>2799</v>
      </c>
      <c r="CI745" t="s">
        <v>1547</v>
      </c>
      <c r="CJ745" t="s">
        <v>3592</v>
      </c>
      <c r="CK745" t="s">
        <v>1568</v>
      </c>
      <c r="CL745"/>
      <c r="CM745"/>
      <c r="CN745" t="s">
        <v>13499</v>
      </c>
      <c r="CO745" t="s">
        <v>4373</v>
      </c>
      <c r="CP745" t="s">
        <v>13499</v>
      </c>
      <c r="CQ745" t="s">
        <v>4373</v>
      </c>
      <c r="CR745" t="s">
        <v>1547</v>
      </c>
      <c r="CS745">
        <v>8</v>
      </c>
      <c r="CT745" t="s">
        <v>3590</v>
      </c>
      <c r="CU745" t="s">
        <v>3590</v>
      </c>
      <c r="CV745" t="s">
        <v>1547</v>
      </c>
      <c r="CW745" t="s">
        <v>1547</v>
      </c>
      <c r="CX745" t="s">
        <v>1547</v>
      </c>
      <c r="CY745">
        <v>743</v>
      </c>
      <c r="CZ745" t="s">
        <v>9365</v>
      </c>
      <c r="DA745" t="s">
        <v>1547</v>
      </c>
      <c r="DB745" t="s">
        <v>1881</v>
      </c>
      <c r="DC745" t="s">
        <v>1882</v>
      </c>
      <c r="DD745" t="s">
        <v>1253</v>
      </c>
      <c r="DE745" t="s">
        <v>3591</v>
      </c>
      <c r="DF745" t="s">
        <v>3601</v>
      </c>
      <c r="DG745" t="s">
        <v>2265</v>
      </c>
      <c r="DH745" t="s">
        <v>2265</v>
      </c>
      <c r="DI745" t="s">
        <v>7306</v>
      </c>
      <c r="DJ745" t="e">
        <v>#N/A</v>
      </c>
      <c r="DK745"/>
      <c r="DL745" t="s">
        <v>7306</v>
      </c>
      <c r="DM745">
        <v>9</v>
      </c>
      <c r="DN745" t="s">
        <v>1883</v>
      </c>
      <c r="DO745" t="s">
        <v>1568</v>
      </c>
      <c r="DP745" t="b">
        <v>1</v>
      </c>
      <c r="DQ745" t="b">
        <v>0</v>
      </c>
      <c r="DR745" t="b">
        <v>0</v>
      </c>
      <c r="DS745" t="b">
        <v>0</v>
      </c>
      <c r="DT745" t="b">
        <v>0</v>
      </c>
      <c r="DU745" t="b">
        <v>0</v>
      </c>
      <c r="DV745" t="b">
        <v>0</v>
      </c>
      <c r="DW745">
        <v>0</v>
      </c>
      <c r="DX745" t="b">
        <v>0</v>
      </c>
      <c r="DY745" t="b">
        <v>0</v>
      </c>
      <c r="DZ745" t="b">
        <v>0</v>
      </c>
      <c r="EA745" t="b">
        <v>0</v>
      </c>
      <c r="EB745" t="b">
        <v>0</v>
      </c>
      <c r="EC745" t="b">
        <v>1</v>
      </c>
      <c r="ED745" t="b">
        <v>0</v>
      </c>
      <c r="EE745" t="b">
        <v>0</v>
      </c>
      <c r="EF745" t="b">
        <v>0</v>
      </c>
      <c r="EG745" t="b" cm="1">
        <v>0</v>
      </c>
      <c r="EH745" t="b">
        <v>0</v>
      </c>
      <c r="EI745" t="b">
        <v>0</v>
      </c>
      <c r="EJ745" t="b">
        <v>1</v>
      </c>
      <c r="EK745" t="s">
        <v>5327</v>
      </c>
      <c r="EL745">
        <v>0</v>
      </c>
      <c r="EM745">
        <v>7</v>
      </c>
      <c r="EN745" t="b">
        <v>0</v>
      </c>
    </row>
    <row r="746" spans="1:144" s="119" customFormat="1" ht="15.75">
      <c r="A746"/>
      <c r="B746" t="s">
        <v>1568</v>
      </c>
      <c r="C746" t="s">
        <v>3826</v>
      </c>
      <c r="D746" t="s">
        <v>1249</v>
      </c>
      <c r="E746" t="s">
        <v>1248</v>
      </c>
      <c r="F746" t="s">
        <v>1245</v>
      </c>
      <c r="G746" t="s">
        <v>3603</v>
      </c>
      <c r="H746" t="s">
        <v>3604</v>
      </c>
      <c r="I746" t="s">
        <v>2799</v>
      </c>
      <c r="J746"/>
      <c r="K746" t="s">
        <v>902</v>
      </c>
      <c r="L746" t="s">
        <v>3190</v>
      </c>
      <c r="M746" t="s">
        <v>1754</v>
      </c>
      <c r="N746"/>
      <c r="O746" t="s">
        <v>3590</v>
      </c>
      <c r="P746" t="s">
        <v>1568</v>
      </c>
      <c r="Q746" t="s">
        <v>3591</v>
      </c>
      <c r="R746" t="s">
        <v>3592</v>
      </c>
      <c r="S746"/>
      <c r="T746" t="s">
        <v>2265</v>
      </c>
      <c r="U746" t="s">
        <v>13499</v>
      </c>
      <c r="V746" t="s">
        <v>13126</v>
      </c>
      <c r="W746"/>
      <c r="X746"/>
      <c r="Y746"/>
      <c r="Z746"/>
      <c r="AA746"/>
      <c r="AB746"/>
      <c r="AC746"/>
      <c r="AD746"/>
      <c r="AE746"/>
      <c r="AF746"/>
      <c r="AG746"/>
      <c r="AH746"/>
      <c r="AI746"/>
      <c r="AJ746"/>
      <c r="AK746"/>
      <c r="AL746"/>
      <c r="AM746"/>
      <c r="AN746"/>
      <c r="AO746" s="108" t="s">
        <v>43</v>
      </c>
      <c r="AP746" t="s">
        <v>2851</v>
      </c>
      <c r="AQ746">
        <v>147</v>
      </c>
      <c r="AR746" t="e">
        <v>#N/A</v>
      </c>
      <c r="AS746" t="s">
        <v>3826</v>
      </c>
      <c r="AT746" t="e">
        <v>#N/A</v>
      </c>
      <c r="AU746" t="s">
        <v>1248</v>
      </c>
      <c r="AV746" t="s">
        <v>1751</v>
      </c>
      <c r="AW746" t="s">
        <v>1741</v>
      </c>
      <c r="AX746" t="s">
        <v>1740</v>
      </c>
      <c r="AY746" t="s">
        <v>7320</v>
      </c>
      <c r="AZ746" t="s">
        <v>3591</v>
      </c>
      <c r="BA746" t="s">
        <v>1896</v>
      </c>
      <c r="BB746" t="s">
        <v>2799</v>
      </c>
      <c r="BC746" t="s">
        <v>3190</v>
      </c>
      <c r="BD746" t="s">
        <v>5682</v>
      </c>
      <c r="BE746" t="s">
        <v>3876</v>
      </c>
      <c r="BF746">
        <v>4</v>
      </c>
      <c r="BG746">
        <v>744</v>
      </c>
      <c r="BH746">
        <v>0</v>
      </c>
      <c r="BI746" t="s">
        <v>1547</v>
      </c>
      <c r="BJ746">
        <v>0</v>
      </c>
      <c r="BK746">
        <v>0</v>
      </c>
      <c r="BL746">
        <v>4</v>
      </c>
      <c r="BM746" t="s">
        <v>1750</v>
      </c>
      <c r="BN746" t="s">
        <v>3877</v>
      </c>
      <c r="BO746" t="s">
        <v>8550</v>
      </c>
      <c r="BP746" t="e" cm="1">
        <v>#N/A</v>
      </c>
      <c r="BQ746" t="s">
        <v>1547</v>
      </c>
      <c r="BR746" t="s">
        <v>3590</v>
      </c>
      <c r="BS746">
        <v>216</v>
      </c>
      <c r="BT746" t="s">
        <v>11427</v>
      </c>
      <c r="BU746" t="s">
        <v>15783</v>
      </c>
      <c r="BV746" t="s">
        <v>1249</v>
      </c>
      <c r="BW746" t="s">
        <v>1751</v>
      </c>
      <c r="BX746" t="s">
        <v>7321</v>
      </c>
      <c r="BY746" t="s">
        <v>1744</v>
      </c>
      <c r="BZ746" t="s">
        <v>2265</v>
      </c>
      <c r="CA746" t="s">
        <v>1744</v>
      </c>
      <c r="CB746" t="s">
        <v>1754</v>
      </c>
      <c r="CC746"/>
      <c r="CD746" t="s">
        <v>998</v>
      </c>
      <c r="CE746" t="s">
        <v>2799</v>
      </c>
      <c r="CF746" t="s">
        <v>8561</v>
      </c>
      <c r="CG746" t="s">
        <v>8562</v>
      </c>
      <c r="CH746" t="s">
        <v>2799</v>
      </c>
      <c r="CI746" t="s">
        <v>1547</v>
      </c>
      <c r="CJ746" t="s">
        <v>3592</v>
      </c>
      <c r="CK746" t="s">
        <v>1568</v>
      </c>
      <c r="CL746"/>
      <c r="CM746"/>
      <c r="CN746" t="s">
        <v>13499</v>
      </c>
      <c r="CO746" t="s">
        <v>13126</v>
      </c>
      <c r="CP746" t="s">
        <v>13499</v>
      </c>
      <c r="CQ746" t="s">
        <v>13126</v>
      </c>
      <c r="CR746" t="s">
        <v>1547</v>
      </c>
      <c r="CS746">
        <v>8</v>
      </c>
      <c r="CT746" t="s">
        <v>3590</v>
      </c>
      <c r="CU746" t="s">
        <v>3590</v>
      </c>
      <c r="CV746" t="s">
        <v>1547</v>
      </c>
      <c r="CW746" t="s">
        <v>1547</v>
      </c>
      <c r="CX746" t="s">
        <v>1547</v>
      </c>
      <c r="CY746">
        <v>744</v>
      </c>
      <c r="CZ746" t="s">
        <v>9372</v>
      </c>
      <c r="DA746" t="s">
        <v>1547</v>
      </c>
      <c r="DB746" t="s">
        <v>1881</v>
      </c>
      <c r="DC746" t="s">
        <v>1882</v>
      </c>
      <c r="DD746" t="s">
        <v>1248</v>
      </c>
      <c r="DE746" t="s">
        <v>3591</v>
      </c>
      <c r="DF746" t="s">
        <v>3603</v>
      </c>
      <c r="DG746" t="s">
        <v>2265</v>
      </c>
      <c r="DH746" t="s">
        <v>2265</v>
      </c>
      <c r="DI746" t="s">
        <v>7306</v>
      </c>
      <c r="DJ746" t="e">
        <v>#N/A</v>
      </c>
      <c r="DK746"/>
      <c r="DL746" t="s">
        <v>7306</v>
      </c>
      <c r="DM746">
        <v>9</v>
      </c>
      <c r="DN746" t="s">
        <v>1883</v>
      </c>
      <c r="DO746" t="s">
        <v>1568</v>
      </c>
      <c r="DP746" t="b">
        <v>1</v>
      </c>
      <c r="DQ746" t="b">
        <v>0</v>
      </c>
      <c r="DR746" t="b">
        <v>0</v>
      </c>
      <c r="DS746" t="b">
        <v>0</v>
      </c>
      <c r="DT746" t="b">
        <v>0</v>
      </c>
      <c r="DU746" t="b">
        <v>0</v>
      </c>
      <c r="DV746" t="b">
        <v>0</v>
      </c>
      <c r="DW746">
        <v>0</v>
      </c>
      <c r="DX746" t="b">
        <v>0</v>
      </c>
      <c r="DY746" t="b">
        <v>0</v>
      </c>
      <c r="DZ746" t="b">
        <v>0</v>
      </c>
      <c r="EA746" t="b">
        <v>0</v>
      </c>
      <c r="EB746" t="b">
        <v>0</v>
      </c>
      <c r="EC746" t="b">
        <v>0</v>
      </c>
      <c r="ED746" t="b">
        <v>0</v>
      </c>
      <c r="EE746" t="b">
        <v>0</v>
      </c>
      <c r="EF746" t="b">
        <v>0</v>
      </c>
      <c r="EG746" t="b" cm="1">
        <v>0</v>
      </c>
      <c r="EH746" t="b">
        <v>0</v>
      </c>
      <c r="EI746" t="b">
        <v>0</v>
      </c>
      <c r="EJ746" t="b">
        <v>0</v>
      </c>
      <c r="EK746" t="s">
        <v>1547</v>
      </c>
      <c r="EL746">
        <v>0</v>
      </c>
      <c r="EM746">
        <v>7</v>
      </c>
      <c r="EN746" t="b">
        <v>0</v>
      </c>
    </row>
    <row r="747" spans="1:144" ht="15.75">
      <c r="A747"/>
      <c r="B747" t="s">
        <v>1568</v>
      </c>
      <c r="C747" t="s">
        <v>3826</v>
      </c>
      <c r="D747" t="s">
        <v>3843</v>
      </c>
      <c r="E747" t="s">
        <v>3844</v>
      </c>
      <c r="F747" t="s">
        <v>1883</v>
      </c>
      <c r="G747" t="s">
        <v>3845</v>
      </c>
      <c r="H747" t="s">
        <v>3845</v>
      </c>
      <c r="I747" t="s">
        <v>2799</v>
      </c>
      <c r="J747" t="s">
        <v>3846</v>
      </c>
      <c r="K747" t="s">
        <v>3847</v>
      </c>
      <c r="L747" t="s">
        <v>3190</v>
      </c>
      <c r="M747" t="s">
        <v>1779</v>
      </c>
      <c r="N747"/>
      <c r="O747" t="s">
        <v>3590</v>
      </c>
      <c r="P747" t="s">
        <v>1568</v>
      </c>
      <c r="Q747" t="s">
        <v>3591</v>
      </c>
      <c r="R747" t="s">
        <v>3592</v>
      </c>
      <c r="S747"/>
      <c r="T747" t="s">
        <v>2265</v>
      </c>
      <c r="U747" t="s">
        <v>13499</v>
      </c>
      <c r="V747" t="s">
        <v>13491</v>
      </c>
      <c r="W747"/>
      <c r="X747"/>
      <c r="Y747"/>
      <c r="Z747"/>
      <c r="AA747"/>
      <c r="AB747"/>
      <c r="AC747"/>
      <c r="AD747"/>
      <c r="AE747"/>
      <c r="AF747"/>
      <c r="AG747"/>
      <c r="AH747"/>
      <c r="AI747"/>
      <c r="AJ747"/>
      <c r="AK747"/>
      <c r="AL747"/>
      <c r="AM747"/>
      <c r="AN747"/>
      <c r="AO747" s="108" t="s">
        <v>43</v>
      </c>
      <c r="AP747" t="s">
        <v>2851</v>
      </c>
      <c r="AQ747">
        <v>148</v>
      </c>
      <c r="AR747" t="e">
        <v>#N/A</v>
      </c>
      <c r="AS747" t="s">
        <v>3826</v>
      </c>
      <c r="AT747" t="e">
        <v>#N/A</v>
      </c>
      <c r="AU747" t="s">
        <v>3844</v>
      </c>
      <c r="AV747" t="s">
        <v>8067</v>
      </c>
      <c r="AW747" t="s">
        <v>8068</v>
      </c>
      <c r="AX747" t="s">
        <v>1740</v>
      </c>
      <c r="AY747" t="s">
        <v>8069</v>
      </c>
      <c r="AZ747" t="s">
        <v>3591</v>
      </c>
      <c r="BA747" t="s">
        <v>8070</v>
      </c>
      <c r="BB747" t="s">
        <v>2799</v>
      </c>
      <c r="BC747" t="s">
        <v>3190</v>
      </c>
      <c r="BD747" t="s">
        <v>8071</v>
      </c>
      <c r="BE747" t="s">
        <v>3876</v>
      </c>
      <c r="BF747">
        <v>627</v>
      </c>
      <c r="BG747">
        <v>744</v>
      </c>
      <c r="BH747" t="e">
        <v>#N/A</v>
      </c>
      <c r="BI747" t="s">
        <v>1547</v>
      </c>
      <c r="BJ747">
        <v>0</v>
      </c>
      <c r="BK747" t="e" cm="1">
        <v>#N/A</v>
      </c>
      <c r="BL747" t="e" cm="1">
        <v>#N/A</v>
      </c>
      <c r="BM747" t="s">
        <v>3846</v>
      </c>
      <c r="BN747" t="s">
        <v>3877</v>
      </c>
      <c r="BO747" t="s">
        <v>8550</v>
      </c>
      <c r="BP747" t="e" cm="1">
        <v>#N/A</v>
      </c>
      <c r="BQ747" t="s">
        <v>7640</v>
      </c>
      <c r="BR747" t="s">
        <v>3590</v>
      </c>
      <c r="BS747">
        <v>217</v>
      </c>
      <c r="BT747" t="s">
        <v>11429</v>
      </c>
      <c r="BU747" t="s">
        <v>15784</v>
      </c>
      <c r="BV747" t="s">
        <v>3843</v>
      </c>
      <c r="BW747" t="s">
        <v>8067</v>
      </c>
      <c r="BX747" t="s">
        <v>8069</v>
      </c>
      <c r="BY747" t="s">
        <v>1744</v>
      </c>
      <c r="BZ747" t="s">
        <v>2265</v>
      </c>
      <c r="CA747" t="s">
        <v>1744</v>
      </c>
      <c r="CB747" t="s">
        <v>1779</v>
      </c>
      <c r="CC747"/>
      <c r="CD747" t="s">
        <v>998</v>
      </c>
      <c r="CE747" t="s">
        <v>2799</v>
      </c>
      <c r="CF747" t="s">
        <v>8565</v>
      </c>
      <c r="CG747" t="s">
        <v>8566</v>
      </c>
      <c r="CH747" t="s">
        <v>2799</v>
      </c>
      <c r="CI747" t="s">
        <v>1547</v>
      </c>
      <c r="CJ747" t="s">
        <v>3592</v>
      </c>
      <c r="CK747" t="s">
        <v>1568</v>
      </c>
      <c r="CL747"/>
      <c r="CM747"/>
      <c r="CN747" t="s">
        <v>13499</v>
      </c>
      <c r="CO747" t="s">
        <v>13491</v>
      </c>
      <c r="CP747" t="s">
        <v>13499</v>
      </c>
      <c r="CQ747" t="s">
        <v>13491</v>
      </c>
      <c r="CR747" t="s">
        <v>1547</v>
      </c>
      <c r="CS747">
        <v>8</v>
      </c>
      <c r="CT747" t="s">
        <v>3590</v>
      </c>
      <c r="CU747" t="s">
        <v>3590</v>
      </c>
      <c r="CV747" t="e">
        <v>#N/A</v>
      </c>
      <c r="CW747" t="s">
        <v>1547</v>
      </c>
      <c r="CX747" t="s">
        <v>1547</v>
      </c>
      <c r="CY747">
        <v>745</v>
      </c>
      <c r="CZ747" t="s">
        <v>9380</v>
      </c>
      <c r="DA747" t="s">
        <v>1547</v>
      </c>
      <c r="DB747" t="s">
        <v>1881</v>
      </c>
      <c r="DC747" t="s">
        <v>1882</v>
      </c>
      <c r="DD747" t="s">
        <v>3844</v>
      </c>
      <c r="DE747" t="s">
        <v>3591</v>
      </c>
      <c r="DF747" t="s">
        <v>3845</v>
      </c>
      <c r="DG747" t="s">
        <v>2265</v>
      </c>
      <c r="DH747" t="s">
        <v>2265</v>
      </c>
      <c r="DI747" t="s">
        <v>7306</v>
      </c>
      <c r="DJ747" t="e">
        <v>#N/A</v>
      </c>
      <c r="DK747"/>
      <c r="DL747" t="s">
        <v>7306</v>
      </c>
      <c r="DM747">
        <v>9</v>
      </c>
      <c r="DN747" t="s">
        <v>1883</v>
      </c>
      <c r="DO747" t="s">
        <v>1568</v>
      </c>
      <c r="DP747" t="b">
        <v>1</v>
      </c>
      <c r="DQ747" t="b">
        <v>0</v>
      </c>
      <c r="DR747" t="b">
        <v>0</v>
      </c>
      <c r="DS747" t="b">
        <v>0</v>
      </c>
      <c r="DT747" t="b">
        <v>0</v>
      </c>
      <c r="DU747" t="b">
        <v>0</v>
      </c>
      <c r="DV747" t="b">
        <v>0</v>
      </c>
      <c r="DW747">
        <v>0</v>
      </c>
      <c r="DX747" t="b">
        <v>0</v>
      </c>
      <c r="DY747" t="b">
        <v>0</v>
      </c>
      <c r="DZ747" t="b">
        <v>0</v>
      </c>
      <c r="EA747" t="b">
        <v>0</v>
      </c>
      <c r="EB747" t="b">
        <v>0</v>
      </c>
      <c r="EC747" t="b">
        <v>1</v>
      </c>
      <c r="ED747" t="b">
        <v>0</v>
      </c>
      <c r="EE747" t="b">
        <v>0</v>
      </c>
      <c r="EF747" t="b">
        <v>0</v>
      </c>
      <c r="EG747" t="b" cm="1">
        <v>1</v>
      </c>
      <c r="EH747" t="b">
        <v>0</v>
      </c>
      <c r="EI747" t="b">
        <v>0</v>
      </c>
      <c r="EJ747" t="b">
        <v>1</v>
      </c>
      <c r="EK747" t="s">
        <v>5981</v>
      </c>
      <c r="EL747">
        <v>1</v>
      </c>
      <c r="EM747">
        <v>13</v>
      </c>
      <c r="EN747" t="b">
        <v>0</v>
      </c>
    </row>
    <row r="748" spans="1:144" ht="15.75">
      <c r="A748"/>
      <c r="B748" t="s">
        <v>1568</v>
      </c>
      <c r="C748" t="s">
        <v>3826</v>
      </c>
      <c r="D748" t="s">
        <v>3613</v>
      </c>
      <c r="E748" t="s">
        <v>3614</v>
      </c>
      <c r="F748" t="s">
        <v>3615</v>
      </c>
      <c r="G748" t="s">
        <v>3614</v>
      </c>
      <c r="H748" t="s">
        <v>3616</v>
      </c>
      <c r="I748" t="s">
        <v>2799</v>
      </c>
      <c r="J748"/>
      <c r="K748" t="s">
        <v>902</v>
      </c>
      <c r="L748" t="s">
        <v>3190</v>
      </c>
      <c r="M748" t="s">
        <v>1749</v>
      </c>
      <c r="N748"/>
      <c r="O748" t="s">
        <v>3590</v>
      </c>
      <c r="P748" t="s">
        <v>1568</v>
      </c>
      <c r="Q748" t="s">
        <v>3591</v>
      </c>
      <c r="R748" t="s">
        <v>3592</v>
      </c>
      <c r="S748"/>
      <c r="T748" t="s">
        <v>2265</v>
      </c>
      <c r="U748" t="s">
        <v>13499</v>
      </c>
      <c r="V748" t="s">
        <v>13401</v>
      </c>
      <c r="W748"/>
      <c r="X748"/>
      <c r="Y748"/>
      <c r="Z748"/>
      <c r="AA748"/>
      <c r="AB748"/>
      <c r="AC748"/>
      <c r="AD748"/>
      <c r="AE748"/>
      <c r="AF748"/>
      <c r="AG748"/>
      <c r="AH748"/>
      <c r="AI748"/>
      <c r="AJ748"/>
      <c r="AK748"/>
      <c r="AL748"/>
      <c r="AM748"/>
      <c r="AN748"/>
      <c r="AO748" s="108" t="s">
        <v>43</v>
      </c>
      <c r="AP748" t="s">
        <v>2851</v>
      </c>
      <c r="AQ748">
        <v>149</v>
      </c>
      <c r="AR748" t="e">
        <v>#N/A</v>
      </c>
      <c r="AS748" t="s">
        <v>3826</v>
      </c>
      <c r="AT748" t="e">
        <v>#N/A</v>
      </c>
      <c r="AU748" t="s">
        <v>3614</v>
      </c>
      <c r="AV748" t="s">
        <v>7348</v>
      </c>
      <c r="AW748" t="s">
        <v>7349</v>
      </c>
      <c r="AX748" t="s">
        <v>1740</v>
      </c>
      <c r="AY748" t="s">
        <v>7348</v>
      </c>
      <c r="AZ748" t="s">
        <v>3591</v>
      </c>
      <c r="BA748" t="s">
        <v>7350</v>
      </c>
      <c r="BB748" t="s">
        <v>2799</v>
      </c>
      <c r="BC748" t="s">
        <v>3190</v>
      </c>
      <c r="BD748" t="s">
        <v>8040</v>
      </c>
      <c r="BE748" t="s">
        <v>3876</v>
      </c>
      <c r="BF748">
        <v>410</v>
      </c>
      <c r="BG748">
        <v>744</v>
      </c>
      <c r="BH748">
        <v>0</v>
      </c>
      <c r="BI748" t="s">
        <v>1547</v>
      </c>
      <c r="BJ748">
        <v>0</v>
      </c>
      <c r="BK748">
        <v>0</v>
      </c>
      <c r="BL748">
        <v>410</v>
      </c>
      <c r="BM748" t="s">
        <v>7354</v>
      </c>
      <c r="BN748" t="s">
        <v>3877</v>
      </c>
      <c r="BO748" t="s">
        <v>8550</v>
      </c>
      <c r="BP748" t="e" cm="1">
        <v>#N/A</v>
      </c>
      <c r="BQ748" t="s">
        <v>1547</v>
      </c>
      <c r="BR748" t="s">
        <v>3590</v>
      </c>
      <c r="BS748">
        <v>218</v>
      </c>
      <c r="BT748" t="s">
        <v>11431</v>
      </c>
      <c r="BU748" t="s">
        <v>15785</v>
      </c>
      <c r="BV748" t="s">
        <v>3613</v>
      </c>
      <c r="BW748" t="s">
        <v>7348</v>
      </c>
      <c r="BX748" t="s">
        <v>7352</v>
      </c>
      <c r="BY748" t="s">
        <v>1744</v>
      </c>
      <c r="BZ748" t="s">
        <v>2265</v>
      </c>
      <c r="CA748" t="s">
        <v>1744</v>
      </c>
      <c r="CB748" t="s">
        <v>1749</v>
      </c>
      <c r="CC748"/>
      <c r="CD748" t="s">
        <v>998</v>
      </c>
      <c r="CE748" t="s">
        <v>2799</v>
      </c>
      <c r="CF748" t="s">
        <v>8569</v>
      </c>
      <c r="CG748" t="s">
        <v>8570</v>
      </c>
      <c r="CH748" t="s">
        <v>2799</v>
      </c>
      <c r="CI748" t="s">
        <v>1547</v>
      </c>
      <c r="CJ748" t="s">
        <v>3592</v>
      </c>
      <c r="CK748" t="s">
        <v>1568</v>
      </c>
      <c r="CL748"/>
      <c r="CM748"/>
      <c r="CN748" t="s">
        <v>13499</v>
      </c>
      <c r="CO748" t="s">
        <v>13401</v>
      </c>
      <c r="CP748" t="s">
        <v>13499</v>
      </c>
      <c r="CQ748" t="s">
        <v>13401</v>
      </c>
      <c r="CR748" t="s">
        <v>1547</v>
      </c>
      <c r="CS748">
        <v>8</v>
      </c>
      <c r="CT748" t="s">
        <v>3590</v>
      </c>
      <c r="CU748" t="s">
        <v>3590</v>
      </c>
      <c r="CV748" t="s">
        <v>3590</v>
      </c>
      <c r="CW748" t="s">
        <v>1547</v>
      </c>
      <c r="CX748" t="s">
        <v>1547</v>
      </c>
      <c r="CY748">
        <v>746</v>
      </c>
      <c r="CZ748" t="s">
        <v>9385</v>
      </c>
      <c r="DA748" t="s">
        <v>1547</v>
      </c>
      <c r="DB748" t="s">
        <v>1881</v>
      </c>
      <c r="DC748" t="s">
        <v>1882</v>
      </c>
      <c r="DD748" t="s">
        <v>3614</v>
      </c>
      <c r="DE748" t="s">
        <v>3591</v>
      </c>
      <c r="DF748" t="s">
        <v>3614</v>
      </c>
      <c r="DG748" t="s">
        <v>2265</v>
      </c>
      <c r="DH748" t="s">
        <v>2265</v>
      </c>
      <c r="DI748" t="s">
        <v>7306</v>
      </c>
      <c r="DJ748" t="e">
        <v>#N/A</v>
      </c>
      <c r="DK748"/>
      <c r="DL748" t="s">
        <v>7306</v>
      </c>
      <c r="DM748">
        <v>9</v>
      </c>
      <c r="DN748" t="s">
        <v>1883</v>
      </c>
      <c r="DO748" t="s">
        <v>1568</v>
      </c>
      <c r="DP748" t="b">
        <v>1</v>
      </c>
      <c r="DQ748" t="b">
        <v>0</v>
      </c>
      <c r="DR748" t="b">
        <v>0</v>
      </c>
      <c r="DS748" t="b">
        <v>0</v>
      </c>
      <c r="DT748" t="b">
        <v>0</v>
      </c>
      <c r="DU748" t="b">
        <v>0</v>
      </c>
      <c r="DV748" t="b">
        <v>0</v>
      </c>
      <c r="DW748">
        <v>0</v>
      </c>
      <c r="DX748" t="b">
        <v>0</v>
      </c>
      <c r="DY748" t="b">
        <v>0</v>
      </c>
      <c r="DZ748" t="b">
        <v>0</v>
      </c>
      <c r="EA748" t="b">
        <v>0</v>
      </c>
      <c r="EB748" t="b">
        <v>0</v>
      </c>
      <c r="EC748" t="b">
        <v>0</v>
      </c>
      <c r="ED748" t="b">
        <v>0</v>
      </c>
      <c r="EE748" t="b">
        <v>0</v>
      </c>
      <c r="EF748" t="b">
        <v>0</v>
      </c>
      <c r="EG748" t="b" cm="1">
        <v>0</v>
      </c>
      <c r="EH748" t="b">
        <v>0</v>
      </c>
      <c r="EI748" t="b">
        <v>0</v>
      </c>
      <c r="EJ748" t="b">
        <v>0</v>
      </c>
      <c r="EK748" t="s">
        <v>1547</v>
      </c>
      <c r="EL748">
        <v>0</v>
      </c>
      <c r="EM748">
        <v>24</v>
      </c>
      <c r="EN748" t="b">
        <v>0</v>
      </c>
    </row>
    <row r="749" spans="1:144" ht="15.75">
      <c r="A749"/>
      <c r="B749" t="s">
        <v>1568</v>
      </c>
      <c r="C749" t="s">
        <v>3826</v>
      </c>
      <c r="D749" t="s">
        <v>3605</v>
      </c>
      <c r="E749" t="s">
        <v>3606</v>
      </c>
      <c r="F749" t="s">
        <v>3607</v>
      </c>
      <c r="G749" t="s">
        <v>3854</v>
      </c>
      <c r="H749" t="s">
        <v>3609</v>
      </c>
      <c r="I749" t="s">
        <v>2799</v>
      </c>
      <c r="J749"/>
      <c r="K749" t="s">
        <v>902</v>
      </c>
      <c r="L749" t="s">
        <v>3190</v>
      </c>
      <c r="M749" t="s">
        <v>1754</v>
      </c>
      <c r="N749"/>
      <c r="O749" t="s">
        <v>3590</v>
      </c>
      <c r="P749" t="s">
        <v>1568</v>
      </c>
      <c r="Q749" t="s">
        <v>3591</v>
      </c>
      <c r="R749" t="s">
        <v>3592</v>
      </c>
      <c r="S749"/>
      <c r="T749" t="s">
        <v>2265</v>
      </c>
      <c r="U749" t="s">
        <v>13499</v>
      </c>
      <c r="V749" t="s">
        <v>13400</v>
      </c>
      <c r="W749"/>
      <c r="X749"/>
      <c r="Y749"/>
      <c r="Z749"/>
      <c r="AA749"/>
      <c r="AB749"/>
      <c r="AC749"/>
      <c r="AD749"/>
      <c r="AE749"/>
      <c r="AF749"/>
      <c r="AG749"/>
      <c r="AH749"/>
      <c r="AI749"/>
      <c r="AJ749"/>
      <c r="AK749"/>
      <c r="AL749"/>
      <c r="AM749"/>
      <c r="AN749"/>
      <c r="AO749" s="108" t="s">
        <v>43</v>
      </c>
      <c r="AP749" t="s">
        <v>2851</v>
      </c>
      <c r="AQ749">
        <v>150</v>
      </c>
      <c r="AR749" t="e">
        <v>#N/A</v>
      </c>
      <c r="AS749" t="s">
        <v>3826</v>
      </c>
      <c r="AT749" t="e">
        <v>#N/A</v>
      </c>
      <c r="AU749" t="s">
        <v>3606</v>
      </c>
      <c r="AV749" t="s">
        <v>7326</v>
      </c>
      <c r="AW749" t="s">
        <v>7327</v>
      </c>
      <c r="AX749" t="s">
        <v>1740</v>
      </c>
      <c r="AY749" t="s">
        <v>8126</v>
      </c>
      <c r="AZ749" t="s">
        <v>3591</v>
      </c>
      <c r="BA749" t="s">
        <v>7329</v>
      </c>
      <c r="BB749" t="s">
        <v>2799</v>
      </c>
      <c r="BC749" t="s">
        <v>3190</v>
      </c>
      <c r="BD749" t="s">
        <v>8081</v>
      </c>
      <c r="BE749" t="s">
        <v>3876</v>
      </c>
      <c r="BF749">
        <v>408</v>
      </c>
      <c r="BG749">
        <v>744</v>
      </c>
      <c r="BH749">
        <v>0</v>
      </c>
      <c r="BI749" t="s">
        <v>1547</v>
      </c>
      <c r="BJ749">
        <v>0</v>
      </c>
      <c r="BK749">
        <v>0</v>
      </c>
      <c r="BL749">
        <v>488</v>
      </c>
      <c r="BM749" t="s">
        <v>7331</v>
      </c>
      <c r="BN749" t="s">
        <v>3877</v>
      </c>
      <c r="BO749" t="s">
        <v>8550</v>
      </c>
      <c r="BP749" t="e" cm="1">
        <v>#N/A</v>
      </c>
      <c r="BQ749" t="s">
        <v>1547</v>
      </c>
      <c r="BR749" t="s">
        <v>3590</v>
      </c>
      <c r="BS749">
        <v>219</v>
      </c>
      <c r="BT749" t="s">
        <v>11433</v>
      </c>
      <c r="BU749" t="s">
        <v>15786</v>
      </c>
      <c r="BV749" t="s">
        <v>3605</v>
      </c>
      <c r="BW749" t="s">
        <v>7326</v>
      </c>
      <c r="BX749" t="s">
        <v>7332</v>
      </c>
      <c r="BY749" t="s">
        <v>1744</v>
      </c>
      <c r="BZ749" t="s">
        <v>2265</v>
      </c>
      <c r="CA749" t="s">
        <v>1744</v>
      </c>
      <c r="CB749" t="s">
        <v>1754</v>
      </c>
      <c r="CC749"/>
      <c r="CD749" t="s">
        <v>998</v>
      </c>
      <c r="CE749" t="s">
        <v>2799</v>
      </c>
      <c r="CF749" t="s">
        <v>8573</v>
      </c>
      <c r="CG749" t="s">
        <v>8574</v>
      </c>
      <c r="CH749" t="s">
        <v>2799</v>
      </c>
      <c r="CI749" t="s">
        <v>1547</v>
      </c>
      <c r="CJ749" t="s">
        <v>3592</v>
      </c>
      <c r="CK749" t="s">
        <v>1568</v>
      </c>
      <c r="CL749"/>
      <c r="CM749"/>
      <c r="CN749" t="s">
        <v>13499</v>
      </c>
      <c r="CO749" t="s">
        <v>13400</v>
      </c>
      <c r="CP749" t="s">
        <v>13499</v>
      </c>
      <c r="CQ749" t="s">
        <v>13400</v>
      </c>
      <c r="CR749" t="s">
        <v>1547</v>
      </c>
      <c r="CS749">
        <v>8</v>
      </c>
      <c r="CT749" t="s">
        <v>3590</v>
      </c>
      <c r="CU749" t="s">
        <v>3590</v>
      </c>
      <c r="CV749" t="s">
        <v>7335</v>
      </c>
      <c r="CW749" t="s">
        <v>1547</v>
      </c>
      <c r="CX749" t="s">
        <v>1547</v>
      </c>
      <c r="CY749">
        <v>747</v>
      </c>
      <c r="CZ749" t="s">
        <v>9394</v>
      </c>
      <c r="DA749" t="s">
        <v>1547</v>
      </c>
      <c r="DB749" t="s">
        <v>1881</v>
      </c>
      <c r="DC749" t="s">
        <v>1882</v>
      </c>
      <c r="DD749" t="s">
        <v>3606</v>
      </c>
      <c r="DE749" t="s">
        <v>3591</v>
      </c>
      <c r="DF749" t="s">
        <v>3854</v>
      </c>
      <c r="DG749" t="s">
        <v>2265</v>
      </c>
      <c r="DH749" t="s">
        <v>2265</v>
      </c>
      <c r="DI749" t="s">
        <v>7306</v>
      </c>
      <c r="DJ749" t="e">
        <v>#N/A</v>
      </c>
      <c r="DK749"/>
      <c r="DL749" t="s">
        <v>7306</v>
      </c>
      <c r="DM749">
        <v>9</v>
      </c>
      <c r="DN749" t="s">
        <v>1883</v>
      </c>
      <c r="DO749" t="s">
        <v>1568</v>
      </c>
      <c r="DP749" t="b">
        <v>1</v>
      </c>
      <c r="DQ749" t="b">
        <v>0</v>
      </c>
      <c r="DR749" t="b">
        <v>0</v>
      </c>
      <c r="DS749" t="b">
        <v>0</v>
      </c>
      <c r="DT749" t="b">
        <v>0</v>
      </c>
      <c r="DU749" t="b">
        <v>0</v>
      </c>
      <c r="DV749" t="b">
        <v>0</v>
      </c>
      <c r="DW749">
        <v>0</v>
      </c>
      <c r="DX749" t="b">
        <v>0</v>
      </c>
      <c r="DY749" t="b">
        <v>0</v>
      </c>
      <c r="DZ749" t="b">
        <v>0</v>
      </c>
      <c r="EA749" t="b">
        <v>0</v>
      </c>
      <c r="EB749" t="b">
        <v>1</v>
      </c>
      <c r="EC749" t="b">
        <v>1</v>
      </c>
      <c r="ED749" t="b">
        <v>1</v>
      </c>
      <c r="EE749" t="b">
        <v>0</v>
      </c>
      <c r="EF749" t="b">
        <v>0</v>
      </c>
      <c r="EG749" t="b" cm="1">
        <v>0</v>
      </c>
      <c r="EH749" t="b">
        <v>0</v>
      </c>
      <c r="EI749" t="b">
        <v>0</v>
      </c>
      <c r="EJ749" t="b">
        <v>1</v>
      </c>
      <c r="EK749" t="s">
        <v>14489</v>
      </c>
      <c r="EL749">
        <v>0</v>
      </c>
      <c r="EM749">
        <v>4</v>
      </c>
      <c r="EN749" t="b">
        <v>0</v>
      </c>
    </row>
    <row r="750" spans="1:144" ht="15.75">
      <c r="A750"/>
      <c r="B750" t="s">
        <v>1568</v>
      </c>
      <c r="C750" t="s">
        <v>3826</v>
      </c>
      <c r="D750" t="s">
        <v>3689</v>
      </c>
      <c r="E750" t="s">
        <v>3690</v>
      </c>
      <c r="F750" t="s">
        <v>3690</v>
      </c>
      <c r="G750" t="s">
        <v>3691</v>
      </c>
      <c r="H750" t="s">
        <v>3692</v>
      </c>
      <c r="I750" t="s">
        <v>2798</v>
      </c>
      <c r="J750"/>
      <c r="K750" t="s">
        <v>902</v>
      </c>
      <c r="L750" t="s">
        <v>3190</v>
      </c>
      <c r="M750" t="s">
        <v>1995</v>
      </c>
      <c r="N750"/>
      <c r="O750" t="s">
        <v>3590</v>
      </c>
      <c r="P750" t="s">
        <v>1568</v>
      </c>
      <c r="Q750" t="s">
        <v>3591</v>
      </c>
      <c r="R750" t="s">
        <v>3592</v>
      </c>
      <c r="S750"/>
      <c r="T750" t="s">
        <v>3673</v>
      </c>
      <c r="U750" t="s">
        <v>13499</v>
      </c>
      <c r="V750" t="s">
        <v>13347</v>
      </c>
      <c r="W750"/>
      <c r="X750"/>
      <c r="Y750"/>
      <c r="Z750"/>
      <c r="AA750"/>
      <c r="AB750"/>
      <c r="AC750"/>
      <c r="AD750"/>
      <c r="AE750"/>
      <c r="AF750"/>
      <c r="AG750"/>
      <c r="AH750"/>
      <c r="AI750"/>
      <c r="AJ750"/>
      <c r="AK750"/>
      <c r="AL750"/>
      <c r="AM750"/>
      <c r="AN750"/>
      <c r="AO750" s="108" t="s">
        <v>43</v>
      </c>
      <c r="AP750" t="s">
        <v>2851</v>
      </c>
      <c r="AQ750">
        <v>151</v>
      </c>
      <c r="AR750" t="e">
        <v>#N/A</v>
      </c>
      <c r="AS750" t="s">
        <v>3826</v>
      </c>
      <c r="AT750" t="e">
        <v>#N/A</v>
      </c>
      <c r="AU750" t="s">
        <v>3690</v>
      </c>
      <c r="AV750" t="s">
        <v>7562</v>
      </c>
      <c r="AW750" t="s">
        <v>7562</v>
      </c>
      <c r="AX750" t="s">
        <v>1740</v>
      </c>
      <c r="AY750" t="s">
        <v>7563</v>
      </c>
      <c r="AZ750" t="s">
        <v>3591</v>
      </c>
      <c r="BA750" t="s">
        <v>7564</v>
      </c>
      <c r="BB750" t="s">
        <v>2798</v>
      </c>
      <c r="BC750" t="s">
        <v>3190</v>
      </c>
      <c r="BD750" t="s">
        <v>8049</v>
      </c>
      <c r="BE750" t="s">
        <v>3876</v>
      </c>
      <c r="BF750">
        <v>367</v>
      </c>
      <c r="BG750">
        <v>744</v>
      </c>
      <c r="BH750">
        <v>0</v>
      </c>
      <c r="BI750" t="s">
        <v>1547</v>
      </c>
      <c r="BJ750">
        <v>0</v>
      </c>
      <c r="BK750">
        <v>0</v>
      </c>
      <c r="BL750">
        <v>443</v>
      </c>
      <c r="BM750" t="s">
        <v>7568</v>
      </c>
      <c r="BN750" t="s">
        <v>3877</v>
      </c>
      <c r="BO750" t="s">
        <v>8550</v>
      </c>
      <c r="BP750" t="e" cm="1">
        <v>#N/A</v>
      </c>
      <c r="BQ750" t="s">
        <v>1547</v>
      </c>
      <c r="BR750" t="s">
        <v>3590</v>
      </c>
      <c r="BS750">
        <v>220</v>
      </c>
      <c r="BT750" t="s">
        <v>11435</v>
      </c>
      <c r="BU750" t="s">
        <v>15787</v>
      </c>
      <c r="BV750" t="s">
        <v>3689</v>
      </c>
      <c r="BW750" t="s">
        <v>7562</v>
      </c>
      <c r="BX750" t="s">
        <v>7566</v>
      </c>
      <c r="BY750" t="s">
        <v>1744</v>
      </c>
      <c r="BZ750" t="s">
        <v>3673</v>
      </c>
      <c r="CA750" t="s">
        <v>1744</v>
      </c>
      <c r="CB750" t="s">
        <v>1995</v>
      </c>
      <c r="CC750"/>
      <c r="CD750" t="s">
        <v>998</v>
      </c>
      <c r="CE750" t="s">
        <v>2798</v>
      </c>
      <c r="CF750" t="s">
        <v>8577</v>
      </c>
      <c r="CG750" t="s">
        <v>8578</v>
      </c>
      <c r="CH750" t="s">
        <v>2798</v>
      </c>
      <c r="CI750" t="s">
        <v>1547</v>
      </c>
      <c r="CJ750" t="s">
        <v>3592</v>
      </c>
      <c r="CK750" t="s">
        <v>1568</v>
      </c>
      <c r="CL750"/>
      <c r="CM750"/>
      <c r="CN750" t="s">
        <v>13499</v>
      </c>
      <c r="CO750" t="s">
        <v>13347</v>
      </c>
      <c r="CP750" t="s">
        <v>13499</v>
      </c>
      <c r="CQ750" t="s">
        <v>13347</v>
      </c>
      <c r="CR750" t="s">
        <v>1547</v>
      </c>
      <c r="CS750">
        <v>8</v>
      </c>
      <c r="CT750" t="s">
        <v>3590</v>
      </c>
      <c r="CU750" t="s">
        <v>3590</v>
      </c>
      <c r="CV750" t="s">
        <v>3590</v>
      </c>
      <c r="CW750" t="s">
        <v>1547</v>
      </c>
      <c r="CX750" t="s">
        <v>1547</v>
      </c>
      <c r="CY750">
        <v>748</v>
      </c>
      <c r="CZ750" t="s">
        <v>9403</v>
      </c>
      <c r="DA750" t="s">
        <v>1547</v>
      </c>
      <c r="DB750" t="s">
        <v>1881</v>
      </c>
      <c r="DC750" t="s">
        <v>1882</v>
      </c>
      <c r="DD750" t="s">
        <v>3690</v>
      </c>
      <c r="DE750" t="s">
        <v>3591</v>
      </c>
      <c r="DF750" t="s">
        <v>3691</v>
      </c>
      <c r="DG750" t="s">
        <v>3673</v>
      </c>
      <c r="DH750" t="s">
        <v>7485</v>
      </c>
      <c r="DI750" t="s">
        <v>7486</v>
      </c>
      <c r="DJ750" t="e">
        <v>#N/A</v>
      </c>
      <c r="DK750"/>
      <c r="DL750" t="s">
        <v>7486</v>
      </c>
      <c r="DM750">
        <v>9</v>
      </c>
      <c r="DN750" t="s">
        <v>1883</v>
      </c>
      <c r="DO750" t="s">
        <v>1568</v>
      </c>
      <c r="DP750" t="b">
        <v>1</v>
      </c>
      <c r="DQ750" t="b">
        <v>0</v>
      </c>
      <c r="DR750" t="b">
        <v>0</v>
      </c>
      <c r="DS750" t="b">
        <v>0</v>
      </c>
      <c r="DT750" t="b">
        <v>0</v>
      </c>
      <c r="DU750" t="b">
        <v>0</v>
      </c>
      <c r="DV750" t="b">
        <v>0</v>
      </c>
      <c r="DW750">
        <v>0</v>
      </c>
      <c r="DX750" t="b">
        <v>0</v>
      </c>
      <c r="DY750" t="b">
        <v>0</v>
      </c>
      <c r="DZ750" t="b">
        <v>0</v>
      </c>
      <c r="EA750" t="b">
        <v>0</v>
      </c>
      <c r="EB750" t="b">
        <v>0</v>
      </c>
      <c r="EC750" t="b">
        <v>0</v>
      </c>
      <c r="ED750" t="b">
        <v>0</v>
      </c>
      <c r="EE750" t="b">
        <v>0</v>
      </c>
      <c r="EF750" t="b">
        <v>0</v>
      </c>
      <c r="EG750" t="b" cm="1">
        <v>0</v>
      </c>
      <c r="EH750" t="b">
        <v>0</v>
      </c>
      <c r="EI750" t="b">
        <v>0</v>
      </c>
      <c r="EJ750" t="b">
        <v>0</v>
      </c>
      <c r="EK750" t="s">
        <v>1547</v>
      </c>
      <c r="EL750">
        <v>0</v>
      </c>
      <c r="EM750">
        <v>25</v>
      </c>
      <c r="EN750" t="b">
        <v>0</v>
      </c>
    </row>
    <row r="751" spans="1:144" ht="15.75">
      <c r="A751"/>
      <c r="B751" t="s">
        <v>1568</v>
      </c>
      <c r="C751" t="s">
        <v>3826</v>
      </c>
      <c r="D751" t="s">
        <v>3621</v>
      </c>
      <c r="E751" t="s">
        <v>3622</v>
      </c>
      <c r="F751" t="s">
        <v>3622</v>
      </c>
      <c r="G751" t="s">
        <v>3622</v>
      </c>
      <c r="H751" t="s">
        <v>3861</v>
      </c>
      <c r="I751" t="s">
        <v>2798</v>
      </c>
      <c r="J751"/>
      <c r="K751" t="s">
        <v>902</v>
      </c>
      <c r="L751" t="s">
        <v>3190</v>
      </c>
      <c r="M751" t="s">
        <v>1995</v>
      </c>
      <c r="N751"/>
      <c r="O751" t="s">
        <v>3590</v>
      </c>
      <c r="P751" t="s">
        <v>1568</v>
      </c>
      <c r="Q751" t="s">
        <v>3591</v>
      </c>
      <c r="R751" t="s">
        <v>3592</v>
      </c>
      <c r="S751"/>
      <c r="T751" t="s">
        <v>2265</v>
      </c>
      <c r="U751" t="s">
        <v>13499</v>
      </c>
      <c r="V751" t="s">
        <v>13349</v>
      </c>
      <c r="W751"/>
      <c r="X751"/>
      <c r="Y751"/>
      <c r="Z751"/>
      <c r="AA751"/>
      <c r="AB751"/>
      <c r="AC751"/>
      <c r="AD751"/>
      <c r="AE751"/>
      <c r="AF751"/>
      <c r="AG751"/>
      <c r="AH751"/>
      <c r="AI751"/>
      <c r="AJ751"/>
      <c r="AK751"/>
      <c r="AL751"/>
      <c r="AM751"/>
      <c r="AN751"/>
      <c r="AO751" s="108" t="s">
        <v>43</v>
      </c>
      <c r="AP751" t="s">
        <v>2851</v>
      </c>
      <c r="AQ751">
        <v>152</v>
      </c>
      <c r="AR751" t="e">
        <v>#N/A</v>
      </c>
      <c r="AS751" t="s">
        <v>3826</v>
      </c>
      <c r="AT751" t="e">
        <v>#N/A</v>
      </c>
      <c r="AU751" t="s">
        <v>3622</v>
      </c>
      <c r="AV751" t="s">
        <v>7366</v>
      </c>
      <c r="AW751" t="s">
        <v>7366</v>
      </c>
      <c r="AX751" t="s">
        <v>1740</v>
      </c>
      <c r="AY751" t="s">
        <v>7366</v>
      </c>
      <c r="AZ751" t="s">
        <v>3591</v>
      </c>
      <c r="BA751" t="s">
        <v>7367</v>
      </c>
      <c r="BB751" t="s">
        <v>2798</v>
      </c>
      <c r="BC751" t="s">
        <v>3190</v>
      </c>
      <c r="BD751" t="s">
        <v>8044</v>
      </c>
      <c r="BE751" t="s">
        <v>3876</v>
      </c>
      <c r="BF751">
        <v>368</v>
      </c>
      <c r="BG751">
        <v>744</v>
      </c>
      <c r="BH751">
        <v>0</v>
      </c>
      <c r="BI751" t="s">
        <v>1547</v>
      </c>
      <c r="BJ751">
        <v>0</v>
      </c>
      <c r="BK751">
        <v>0</v>
      </c>
      <c r="BL751">
        <v>412</v>
      </c>
      <c r="BM751" t="s">
        <v>7371</v>
      </c>
      <c r="BN751" t="s">
        <v>3877</v>
      </c>
      <c r="BO751" t="s">
        <v>8550</v>
      </c>
      <c r="BP751" t="e" cm="1">
        <v>#N/A</v>
      </c>
      <c r="BQ751" t="s">
        <v>1547</v>
      </c>
      <c r="BR751" t="s">
        <v>3590</v>
      </c>
      <c r="BS751">
        <v>221</v>
      </c>
      <c r="BT751" t="s">
        <v>11437</v>
      </c>
      <c r="BU751" t="s">
        <v>15788</v>
      </c>
      <c r="BV751" t="s">
        <v>3621</v>
      </c>
      <c r="BW751" t="s">
        <v>7366</v>
      </c>
      <c r="BX751" t="s">
        <v>8271</v>
      </c>
      <c r="BY751" t="s">
        <v>1744</v>
      </c>
      <c r="BZ751" t="s">
        <v>2265</v>
      </c>
      <c r="CA751" t="s">
        <v>1744</v>
      </c>
      <c r="CB751" t="s">
        <v>1995</v>
      </c>
      <c r="CC751"/>
      <c r="CD751" t="s">
        <v>998</v>
      </c>
      <c r="CE751" t="s">
        <v>2798</v>
      </c>
      <c r="CF751" t="s">
        <v>8581</v>
      </c>
      <c r="CG751" t="s">
        <v>8582</v>
      </c>
      <c r="CH751" t="s">
        <v>2798</v>
      </c>
      <c r="CI751" t="s">
        <v>1547</v>
      </c>
      <c r="CJ751" t="s">
        <v>3592</v>
      </c>
      <c r="CK751" t="s">
        <v>1568</v>
      </c>
      <c r="CL751"/>
      <c r="CM751"/>
      <c r="CN751" t="s">
        <v>13499</v>
      </c>
      <c r="CO751" t="s">
        <v>13349</v>
      </c>
      <c r="CP751" t="s">
        <v>13499</v>
      </c>
      <c r="CQ751" t="s">
        <v>13349</v>
      </c>
      <c r="CR751" t="s">
        <v>1547</v>
      </c>
      <c r="CS751">
        <v>8</v>
      </c>
      <c r="CT751" t="s">
        <v>3590</v>
      </c>
      <c r="CU751" t="s">
        <v>3590</v>
      </c>
      <c r="CV751" t="s">
        <v>3590</v>
      </c>
      <c r="CW751" t="s">
        <v>1547</v>
      </c>
      <c r="CX751" t="s">
        <v>1547</v>
      </c>
      <c r="CY751">
        <v>749</v>
      </c>
      <c r="CZ751" t="s">
        <v>9410</v>
      </c>
      <c r="DA751" t="s">
        <v>1547</v>
      </c>
      <c r="DB751" t="s">
        <v>1881</v>
      </c>
      <c r="DC751" t="s">
        <v>1882</v>
      </c>
      <c r="DD751" t="s">
        <v>3622</v>
      </c>
      <c r="DE751" t="s">
        <v>3591</v>
      </c>
      <c r="DF751" t="s">
        <v>3622</v>
      </c>
      <c r="DG751" t="s">
        <v>2265</v>
      </c>
      <c r="DH751" t="s">
        <v>2265</v>
      </c>
      <c r="DI751" t="s">
        <v>7306</v>
      </c>
      <c r="DJ751" t="e">
        <v>#N/A</v>
      </c>
      <c r="DK751"/>
      <c r="DL751" t="s">
        <v>7306</v>
      </c>
      <c r="DM751">
        <v>9</v>
      </c>
      <c r="DN751" t="s">
        <v>1883</v>
      </c>
      <c r="DO751" t="s">
        <v>1568</v>
      </c>
      <c r="DP751" t="b">
        <v>1</v>
      </c>
      <c r="DQ751" t="b">
        <v>0</v>
      </c>
      <c r="DR751" t="b">
        <v>0</v>
      </c>
      <c r="DS751" t="b">
        <v>0</v>
      </c>
      <c r="DT751" t="b">
        <v>0</v>
      </c>
      <c r="DU751" t="b">
        <v>0</v>
      </c>
      <c r="DV751" t="b">
        <v>0</v>
      </c>
      <c r="DW751">
        <v>0</v>
      </c>
      <c r="DX751" t="b">
        <v>0</v>
      </c>
      <c r="DY751" t="b">
        <v>0</v>
      </c>
      <c r="DZ751" t="b">
        <v>0</v>
      </c>
      <c r="EA751" t="b">
        <v>0</v>
      </c>
      <c r="EB751" t="b">
        <v>0</v>
      </c>
      <c r="EC751" t="b">
        <v>0</v>
      </c>
      <c r="ED751" t="b">
        <v>0</v>
      </c>
      <c r="EE751" t="b">
        <v>0</v>
      </c>
      <c r="EF751" t="b">
        <v>0</v>
      </c>
      <c r="EG751" t="b" cm="1">
        <v>0</v>
      </c>
      <c r="EH751" t="b">
        <v>0</v>
      </c>
      <c r="EI751" t="b">
        <v>0</v>
      </c>
      <c r="EJ751" t="b">
        <v>0</v>
      </c>
      <c r="EK751" t="s">
        <v>1547</v>
      </c>
      <c r="EL751">
        <v>0</v>
      </c>
      <c r="EM751">
        <v>15</v>
      </c>
      <c r="EN751" t="b">
        <v>0</v>
      </c>
    </row>
    <row r="752" spans="1:144" ht="15.75">
      <c r="A752" t="s">
        <v>3721</v>
      </c>
      <c r="B752" t="s">
        <v>1568</v>
      </c>
      <c r="C752" t="s">
        <v>3879</v>
      </c>
      <c r="D752" t="s">
        <v>3880</v>
      </c>
      <c r="E752" t="s">
        <v>3881</v>
      </c>
      <c r="F752"/>
      <c r="G752" t="s">
        <v>3763</v>
      </c>
      <c r="H752"/>
      <c r="I752" t="s">
        <v>1244</v>
      </c>
      <c r="J752"/>
      <c r="K752"/>
      <c r="L752" t="s">
        <v>3190</v>
      </c>
      <c r="M752"/>
      <c r="N752"/>
      <c r="O752" t="s">
        <v>3725</v>
      </c>
      <c r="P752" t="s">
        <v>1568</v>
      </c>
      <c r="Q752" t="s">
        <v>1228</v>
      </c>
      <c r="R752" t="s">
        <v>1760</v>
      </c>
      <c r="S752"/>
      <c r="T752"/>
      <c r="U752" t="s">
        <v>13500</v>
      </c>
      <c r="V752"/>
      <c r="W752"/>
      <c r="X752"/>
      <c r="Y752"/>
      <c r="Z752"/>
      <c r="AA752"/>
      <c r="AB752"/>
      <c r="AC752"/>
      <c r="AD752"/>
      <c r="AE752"/>
      <c r="AF752"/>
      <c r="AG752"/>
      <c r="AH752"/>
      <c r="AI752"/>
      <c r="AJ752"/>
      <c r="AK752"/>
      <c r="AL752"/>
      <c r="AM752"/>
      <c r="AN752"/>
      <c r="AO752" s="108" t="s">
        <v>43</v>
      </c>
      <c r="AP752" t="s">
        <v>2852</v>
      </c>
      <c r="AQ752">
        <v>2</v>
      </c>
      <c r="AR752" t="e">
        <v>#N/A</v>
      </c>
      <c r="AS752" t="s">
        <v>3879</v>
      </c>
      <c r="AT752" t="e">
        <v>#N/A</v>
      </c>
      <c r="AU752" t="s">
        <v>3881</v>
      </c>
      <c r="AV752" t="s">
        <v>8584</v>
      </c>
      <c r="AW752" t="s">
        <v>1744</v>
      </c>
      <c r="AX752" t="s">
        <v>1740</v>
      </c>
      <c r="AY752" t="s">
        <v>7792</v>
      </c>
      <c r="AZ752" t="s">
        <v>1228</v>
      </c>
      <c r="BA752" t="s">
        <v>8585</v>
      </c>
      <c r="BB752" t="s">
        <v>1244</v>
      </c>
      <c r="BC752" t="s">
        <v>3190</v>
      </c>
      <c r="BD752" t="s">
        <v>8586</v>
      </c>
      <c r="BE752" t="s">
        <v>3880</v>
      </c>
      <c r="BF752">
        <v>752</v>
      </c>
      <c r="BG752">
        <v>0</v>
      </c>
      <c r="BH752">
        <v>0</v>
      </c>
      <c r="BI752" t="s">
        <v>1547</v>
      </c>
      <c r="BJ752">
        <v>0</v>
      </c>
      <c r="BK752">
        <v>0</v>
      </c>
      <c r="BL752">
        <v>0</v>
      </c>
      <c r="BM752" t="s">
        <v>1547</v>
      </c>
      <c r="BN752" t="s">
        <v>1547</v>
      </c>
      <c r="BO752" t="s">
        <v>1547</v>
      </c>
      <c r="BP752" t="s" cm="1">
        <v>1547</v>
      </c>
      <c r="BQ752" t="s">
        <v>1547</v>
      </c>
      <c r="BR752" t="s">
        <v>7335</v>
      </c>
      <c r="BS752">
        <v>35</v>
      </c>
      <c r="BT752" t="s">
        <v>5303</v>
      </c>
      <c r="BU752" t="s">
        <v>3721</v>
      </c>
      <c r="BV752" t="s">
        <v>3880</v>
      </c>
      <c r="BW752" t="s">
        <v>8584</v>
      </c>
      <c r="BX752" t="s">
        <v>1744</v>
      </c>
      <c r="BY752" t="s">
        <v>1744</v>
      </c>
      <c r="BZ752" t="s">
        <v>1547</v>
      </c>
      <c r="CA752" t="s">
        <v>1744</v>
      </c>
      <c r="CB752" t="s">
        <v>1547</v>
      </c>
      <c r="CC752"/>
      <c r="CD752" t="s">
        <v>998</v>
      </c>
      <c r="CE752" t="s">
        <v>1244</v>
      </c>
      <c r="CF752" t="s">
        <v>3881</v>
      </c>
      <c r="CG752" t="s">
        <v>8584</v>
      </c>
      <c r="CH752" t="s">
        <v>1244</v>
      </c>
      <c r="CI752" t="s">
        <v>1547</v>
      </c>
      <c r="CJ752" t="s">
        <v>1760</v>
      </c>
      <c r="CK752" t="s">
        <v>1568</v>
      </c>
      <c r="CL752"/>
      <c r="CM752"/>
      <c r="CN752" t="s">
        <v>13500</v>
      </c>
      <c r="CO752" t="s">
        <v>1547</v>
      </c>
      <c r="CP752" t="s">
        <v>13500</v>
      </c>
      <c r="CQ752" t="s">
        <v>1547</v>
      </c>
      <c r="CR752" t="s">
        <v>1547</v>
      </c>
      <c r="CS752">
        <v>9</v>
      </c>
      <c r="CT752" t="s">
        <v>7335</v>
      </c>
      <c r="CU752" t="s">
        <v>7335</v>
      </c>
      <c r="CV752" t="s">
        <v>7335</v>
      </c>
      <c r="CW752" t="s">
        <v>1547</v>
      </c>
      <c r="CX752" t="s">
        <v>1547</v>
      </c>
      <c r="CY752">
        <v>750</v>
      </c>
      <c r="CZ752" t="s">
        <v>9418</v>
      </c>
      <c r="DA752" t="s">
        <v>1547</v>
      </c>
      <c r="DB752" t="s">
        <v>1881</v>
      </c>
      <c r="DC752" t="s">
        <v>1882</v>
      </c>
      <c r="DD752" t="s">
        <v>3881</v>
      </c>
      <c r="DE752" t="s">
        <v>1228</v>
      </c>
      <c r="DF752" t="s">
        <v>3763</v>
      </c>
      <c r="DG752" t="s">
        <v>1547</v>
      </c>
      <c r="DH752" t="s">
        <v>1547</v>
      </c>
      <c r="DI752" t="s">
        <v>1892</v>
      </c>
      <c r="DJ752" t="e">
        <v>#N/A</v>
      </c>
      <c r="DK752"/>
      <c r="DL752" t="s">
        <v>1892</v>
      </c>
      <c r="DM752">
        <v>9</v>
      </c>
      <c r="DN752" t="s">
        <v>1883</v>
      </c>
      <c r="DO752" t="s">
        <v>1568</v>
      </c>
      <c r="DP752" t="b">
        <v>1</v>
      </c>
      <c r="DQ752" t="b">
        <v>0</v>
      </c>
      <c r="DR752" t="b">
        <v>1</v>
      </c>
      <c r="DS752" t="b">
        <v>0</v>
      </c>
      <c r="DT752" t="b">
        <v>0</v>
      </c>
      <c r="DU752" t="b">
        <v>0</v>
      </c>
      <c r="DV752" t="b">
        <v>1</v>
      </c>
      <c r="DW752">
        <v>0</v>
      </c>
      <c r="DX752" t="b">
        <v>0</v>
      </c>
      <c r="DY752" t="b">
        <v>0</v>
      </c>
      <c r="DZ752" t="b">
        <v>0</v>
      </c>
      <c r="EA752" t="b">
        <v>0</v>
      </c>
      <c r="EB752" t="b">
        <v>0</v>
      </c>
      <c r="EC752" t="b">
        <v>0</v>
      </c>
      <c r="ED752" t="b">
        <v>0</v>
      </c>
      <c r="EE752" t="b">
        <v>0</v>
      </c>
      <c r="EF752" t="b">
        <v>0</v>
      </c>
      <c r="EG752" t="b" cm="1">
        <v>0</v>
      </c>
      <c r="EH752" t="b">
        <v>0</v>
      </c>
      <c r="EI752" t="b">
        <v>0</v>
      </c>
      <c r="EJ752" t="b">
        <v>0</v>
      </c>
      <c r="EK752" t="s">
        <v>1547</v>
      </c>
      <c r="EL752">
        <v>0</v>
      </c>
      <c r="EM752">
        <v>12</v>
      </c>
      <c r="EN752" t="b">
        <v>0</v>
      </c>
    </row>
    <row r="753" spans="1:144" ht="15.75">
      <c r="A753" t="s">
        <v>3721</v>
      </c>
      <c r="B753" t="s">
        <v>1568</v>
      </c>
      <c r="C753" t="s">
        <v>3879</v>
      </c>
      <c r="D753" t="s">
        <v>1249</v>
      </c>
      <c r="E753" t="s">
        <v>1248</v>
      </c>
      <c r="F753" t="s">
        <v>1245</v>
      </c>
      <c r="G753" t="s">
        <v>1249</v>
      </c>
      <c r="H753" t="s">
        <v>1893</v>
      </c>
      <c r="I753" t="s">
        <v>2799</v>
      </c>
      <c r="J753"/>
      <c r="K753"/>
      <c r="L753" t="s">
        <v>1743</v>
      </c>
      <c r="M753" t="s">
        <v>1754</v>
      </c>
      <c r="N753" t="s">
        <v>1894</v>
      </c>
      <c r="O753" t="s">
        <v>3725</v>
      </c>
      <c r="P753" t="s">
        <v>1568</v>
      </c>
      <c r="Q753" t="s">
        <v>1228</v>
      </c>
      <c r="R753" t="s">
        <v>1760</v>
      </c>
      <c r="S753"/>
      <c r="T753"/>
      <c r="U753" t="s">
        <v>13500</v>
      </c>
      <c r="V753" t="s">
        <v>13501</v>
      </c>
      <c r="W753"/>
      <c r="X753"/>
      <c r="Y753"/>
      <c r="Z753"/>
      <c r="AA753"/>
      <c r="AB753"/>
      <c r="AC753"/>
      <c r="AD753"/>
      <c r="AE753"/>
      <c r="AF753"/>
      <c r="AG753"/>
      <c r="AH753"/>
      <c r="AI753"/>
      <c r="AJ753"/>
      <c r="AK753"/>
      <c r="AL753"/>
      <c r="AM753"/>
      <c r="AN753"/>
      <c r="AO753" s="108" t="s">
        <v>43</v>
      </c>
      <c r="AP753" t="s">
        <v>2852</v>
      </c>
      <c r="AQ753">
        <v>3</v>
      </c>
      <c r="AR753" t="e">
        <v>#N/A</v>
      </c>
      <c r="AS753" t="s">
        <v>3879</v>
      </c>
      <c r="AT753" t="e">
        <v>#N/A</v>
      </c>
      <c r="AU753" t="s">
        <v>1248</v>
      </c>
      <c r="AV753" t="s">
        <v>1751</v>
      </c>
      <c r="AW753" t="s">
        <v>1741</v>
      </c>
      <c r="AX753" t="s">
        <v>1740</v>
      </c>
      <c r="AY753" t="s">
        <v>1752</v>
      </c>
      <c r="AZ753" t="s">
        <v>1228</v>
      </c>
      <c r="BA753" t="s">
        <v>1896</v>
      </c>
      <c r="BB753" t="s">
        <v>2799</v>
      </c>
      <c r="BC753" t="s">
        <v>1743</v>
      </c>
      <c r="BD753" t="s">
        <v>5682</v>
      </c>
      <c r="BE753" t="s">
        <v>3880</v>
      </c>
      <c r="BF753">
        <v>4</v>
      </c>
      <c r="BG753">
        <v>752</v>
      </c>
      <c r="BH753">
        <v>0</v>
      </c>
      <c r="BI753" t="s">
        <v>1547</v>
      </c>
      <c r="BJ753">
        <v>0</v>
      </c>
      <c r="BK753">
        <v>0</v>
      </c>
      <c r="BL753">
        <v>4</v>
      </c>
      <c r="BM753" t="s">
        <v>1750</v>
      </c>
      <c r="BN753" t="s">
        <v>3881</v>
      </c>
      <c r="BO753" t="s">
        <v>8584</v>
      </c>
      <c r="BP753" t="e" cm="1">
        <v>#N/A</v>
      </c>
      <c r="BQ753" t="s">
        <v>1547</v>
      </c>
      <c r="BR753" t="s">
        <v>7335</v>
      </c>
      <c r="BS753">
        <v>36</v>
      </c>
      <c r="BT753" t="s">
        <v>5312</v>
      </c>
      <c r="BU753" t="s">
        <v>3721</v>
      </c>
      <c r="BV753" t="s">
        <v>1249</v>
      </c>
      <c r="BW753" t="s">
        <v>1751</v>
      </c>
      <c r="BX753" t="s">
        <v>1753</v>
      </c>
      <c r="BY753" t="s">
        <v>1755</v>
      </c>
      <c r="BZ753" t="s">
        <v>1547</v>
      </c>
      <c r="CA753" t="s">
        <v>1744</v>
      </c>
      <c r="CB753" t="s">
        <v>1754</v>
      </c>
      <c r="CC753"/>
      <c r="CD753" t="s">
        <v>998</v>
      </c>
      <c r="CE753" t="s">
        <v>2799</v>
      </c>
      <c r="CF753" t="s">
        <v>8588</v>
      </c>
      <c r="CG753" t="s">
        <v>8589</v>
      </c>
      <c r="CH753" t="s">
        <v>2799</v>
      </c>
      <c r="CI753" t="s">
        <v>1547</v>
      </c>
      <c r="CJ753" t="s">
        <v>1760</v>
      </c>
      <c r="CK753" t="s">
        <v>1568</v>
      </c>
      <c r="CL753"/>
      <c r="CM753"/>
      <c r="CN753" t="s">
        <v>13500</v>
      </c>
      <c r="CO753" t="s">
        <v>13501</v>
      </c>
      <c r="CP753" t="s">
        <v>13500</v>
      </c>
      <c r="CQ753" t="s">
        <v>13501</v>
      </c>
      <c r="CR753" t="s">
        <v>1547</v>
      </c>
      <c r="CS753">
        <v>9</v>
      </c>
      <c r="CT753" t="s">
        <v>7335</v>
      </c>
      <c r="CU753" t="s">
        <v>7335</v>
      </c>
      <c r="CV753" t="s">
        <v>1547</v>
      </c>
      <c r="CW753" t="s">
        <v>1547</v>
      </c>
      <c r="CX753" t="s">
        <v>1547</v>
      </c>
      <c r="CY753">
        <v>751</v>
      </c>
      <c r="CZ753" t="s">
        <v>9425</v>
      </c>
      <c r="DA753" t="s">
        <v>1547</v>
      </c>
      <c r="DB753" t="s">
        <v>1881</v>
      </c>
      <c r="DC753" t="s">
        <v>1882</v>
      </c>
      <c r="DD753" t="s">
        <v>1248</v>
      </c>
      <c r="DE753" t="s">
        <v>1228</v>
      </c>
      <c r="DF753" t="s">
        <v>1249</v>
      </c>
      <c r="DG753" t="s">
        <v>1547</v>
      </c>
      <c r="DH753" t="s">
        <v>1547</v>
      </c>
      <c r="DI753" t="s">
        <v>1892</v>
      </c>
      <c r="DJ753" t="e">
        <v>#N/A</v>
      </c>
      <c r="DK753"/>
      <c r="DL753" t="s">
        <v>1892</v>
      </c>
      <c r="DM753">
        <v>9</v>
      </c>
      <c r="DN753" t="s">
        <v>1883</v>
      </c>
      <c r="DO753" t="s">
        <v>1568</v>
      </c>
      <c r="DP753" t="b">
        <v>1</v>
      </c>
      <c r="DQ753" t="b">
        <v>0</v>
      </c>
      <c r="DR753" t="b">
        <v>0</v>
      </c>
      <c r="DS753" t="b">
        <v>0</v>
      </c>
      <c r="DT753" t="b">
        <v>0</v>
      </c>
      <c r="DU753" t="b">
        <v>0</v>
      </c>
      <c r="DV753" t="b">
        <v>0</v>
      </c>
      <c r="DW753">
        <v>0</v>
      </c>
      <c r="DX753" t="b">
        <v>0</v>
      </c>
      <c r="DY753" t="b">
        <v>0</v>
      </c>
      <c r="DZ753" t="b">
        <v>0</v>
      </c>
      <c r="EA753" t="b">
        <v>0</v>
      </c>
      <c r="EB753" t="b">
        <v>0</v>
      </c>
      <c r="EC753" t="b">
        <v>0</v>
      </c>
      <c r="ED753" t="b">
        <v>0</v>
      </c>
      <c r="EE753" t="b">
        <v>0</v>
      </c>
      <c r="EF753" t="b">
        <v>0</v>
      </c>
      <c r="EG753" t="b" cm="1">
        <v>0</v>
      </c>
      <c r="EH753" t="b">
        <v>0</v>
      </c>
      <c r="EI753" t="b">
        <v>0</v>
      </c>
      <c r="EJ753" t="b">
        <v>0</v>
      </c>
      <c r="EK753" t="s">
        <v>1547</v>
      </c>
      <c r="EL753">
        <v>0</v>
      </c>
      <c r="EM753">
        <v>7</v>
      </c>
      <c r="EN753" t="b">
        <v>0</v>
      </c>
    </row>
    <row r="754" spans="1:144" ht="15.75">
      <c r="A754" t="s">
        <v>3721</v>
      </c>
      <c r="B754" t="s">
        <v>1568</v>
      </c>
      <c r="C754" t="s">
        <v>3879</v>
      </c>
      <c r="D754" t="s">
        <v>3882</v>
      </c>
      <c r="E754" t="s">
        <v>3606</v>
      </c>
      <c r="F754"/>
      <c r="G754" t="s">
        <v>3882</v>
      </c>
      <c r="H754" t="s">
        <v>3883</v>
      </c>
      <c r="I754" t="s">
        <v>2799</v>
      </c>
      <c r="J754" t="s">
        <v>3884</v>
      </c>
      <c r="K754"/>
      <c r="L754" t="s">
        <v>1743</v>
      </c>
      <c r="M754" t="s">
        <v>1754</v>
      </c>
      <c r="N754"/>
      <c r="O754" t="s">
        <v>3725</v>
      </c>
      <c r="P754" t="s">
        <v>1568</v>
      </c>
      <c r="Q754" t="s">
        <v>1228</v>
      </c>
      <c r="R754" t="s">
        <v>1760</v>
      </c>
      <c r="S754"/>
      <c r="T754"/>
      <c r="U754" t="s">
        <v>13500</v>
      </c>
      <c r="V754" t="s">
        <v>13400</v>
      </c>
      <c r="W754"/>
      <c r="X754"/>
      <c r="Y754"/>
      <c r="Z754"/>
      <c r="AA754"/>
      <c r="AB754"/>
      <c r="AC754"/>
      <c r="AD754"/>
      <c r="AE754"/>
      <c r="AF754"/>
      <c r="AG754"/>
      <c r="AH754"/>
      <c r="AI754"/>
      <c r="AJ754"/>
      <c r="AK754"/>
      <c r="AL754"/>
      <c r="AM754"/>
      <c r="AN754"/>
      <c r="AO754" s="108" t="s">
        <v>43</v>
      </c>
      <c r="AP754" t="s">
        <v>2852</v>
      </c>
      <c r="AQ754">
        <v>4</v>
      </c>
      <c r="AR754" t="e">
        <v>#N/A</v>
      </c>
      <c r="AS754" t="s">
        <v>3879</v>
      </c>
      <c r="AT754" t="e">
        <v>#N/A</v>
      </c>
      <c r="AU754" t="s">
        <v>3606</v>
      </c>
      <c r="AV754" t="s">
        <v>7326</v>
      </c>
      <c r="AW754" t="s">
        <v>1744</v>
      </c>
      <c r="AX754" t="s">
        <v>1740</v>
      </c>
      <c r="AY754" t="s">
        <v>8591</v>
      </c>
      <c r="AZ754" t="s">
        <v>1228</v>
      </c>
      <c r="BA754" t="s">
        <v>7329</v>
      </c>
      <c r="BB754" t="s">
        <v>2799</v>
      </c>
      <c r="BC754" t="s">
        <v>1743</v>
      </c>
      <c r="BD754" t="s">
        <v>8592</v>
      </c>
      <c r="BE754" t="s">
        <v>3880</v>
      </c>
      <c r="BF754">
        <v>408</v>
      </c>
      <c r="BG754">
        <v>752</v>
      </c>
      <c r="BH754">
        <v>0</v>
      </c>
      <c r="BI754" t="s">
        <v>1547</v>
      </c>
      <c r="BJ754">
        <v>0</v>
      </c>
      <c r="BK754" t="e" cm="1">
        <v>#N/A</v>
      </c>
      <c r="BL754" t="e" cm="1">
        <v>#N/A</v>
      </c>
      <c r="BM754" t="s">
        <v>3884</v>
      </c>
      <c r="BN754" t="s">
        <v>3881</v>
      </c>
      <c r="BO754" t="s">
        <v>8584</v>
      </c>
      <c r="BP754" t="e" cm="1">
        <v>#N/A</v>
      </c>
      <c r="BQ754" t="s">
        <v>1547</v>
      </c>
      <c r="BR754" t="s">
        <v>7335</v>
      </c>
      <c r="BS754">
        <v>37</v>
      </c>
      <c r="BT754" t="s">
        <v>5322</v>
      </c>
      <c r="BU754" t="s">
        <v>3721</v>
      </c>
      <c r="BV754" t="s">
        <v>3882</v>
      </c>
      <c r="BW754" t="s">
        <v>7326</v>
      </c>
      <c r="BX754" t="s">
        <v>8593</v>
      </c>
      <c r="BY754" t="s">
        <v>1744</v>
      </c>
      <c r="BZ754" t="s">
        <v>1547</v>
      </c>
      <c r="CA754" t="s">
        <v>1744</v>
      </c>
      <c r="CB754" t="s">
        <v>1754</v>
      </c>
      <c r="CC754"/>
      <c r="CD754" t="s">
        <v>998</v>
      </c>
      <c r="CE754" t="s">
        <v>2799</v>
      </c>
      <c r="CF754" t="s">
        <v>8594</v>
      </c>
      <c r="CG754" t="s">
        <v>8595</v>
      </c>
      <c r="CH754" t="s">
        <v>2799</v>
      </c>
      <c r="CI754" t="s">
        <v>1547</v>
      </c>
      <c r="CJ754" t="s">
        <v>1760</v>
      </c>
      <c r="CK754" t="s">
        <v>1568</v>
      </c>
      <c r="CL754"/>
      <c r="CM754"/>
      <c r="CN754" t="s">
        <v>13500</v>
      </c>
      <c r="CO754" t="s">
        <v>13400</v>
      </c>
      <c r="CP754" t="s">
        <v>13500</v>
      </c>
      <c r="CQ754" t="s">
        <v>13400</v>
      </c>
      <c r="CR754" t="s">
        <v>1547</v>
      </c>
      <c r="CS754">
        <v>9</v>
      </c>
      <c r="CT754" t="s">
        <v>7335</v>
      </c>
      <c r="CU754" t="s">
        <v>7335</v>
      </c>
      <c r="CV754" t="e">
        <v>#N/A</v>
      </c>
      <c r="CW754" t="s">
        <v>1547</v>
      </c>
      <c r="CX754" t="s">
        <v>1547</v>
      </c>
      <c r="CY754">
        <v>752</v>
      </c>
      <c r="CZ754" t="s">
        <v>9432</v>
      </c>
      <c r="DA754" t="s">
        <v>1547</v>
      </c>
      <c r="DB754" t="s">
        <v>1881</v>
      </c>
      <c r="DC754" t="s">
        <v>1882</v>
      </c>
      <c r="DD754" t="s">
        <v>3606</v>
      </c>
      <c r="DE754" t="s">
        <v>1228</v>
      </c>
      <c r="DF754" t="s">
        <v>3882</v>
      </c>
      <c r="DG754" t="s">
        <v>1547</v>
      </c>
      <c r="DH754" t="s">
        <v>1547</v>
      </c>
      <c r="DI754" t="s">
        <v>1892</v>
      </c>
      <c r="DJ754" t="e">
        <v>#N/A</v>
      </c>
      <c r="DK754"/>
      <c r="DL754" t="s">
        <v>1892</v>
      </c>
      <c r="DM754">
        <v>9</v>
      </c>
      <c r="DN754" t="s">
        <v>1883</v>
      </c>
      <c r="DO754" t="s">
        <v>1568</v>
      </c>
      <c r="DP754" t="b">
        <v>1</v>
      </c>
      <c r="DQ754" t="b">
        <v>0</v>
      </c>
      <c r="DR754" t="b">
        <v>0</v>
      </c>
      <c r="DS754" t="b">
        <v>0</v>
      </c>
      <c r="DT754" t="b">
        <v>0</v>
      </c>
      <c r="DU754" t="b">
        <v>0</v>
      </c>
      <c r="DV754" t="b">
        <v>0</v>
      </c>
      <c r="DW754">
        <v>0</v>
      </c>
      <c r="DX754" t="b">
        <v>0</v>
      </c>
      <c r="DY754" t="b">
        <v>0</v>
      </c>
      <c r="DZ754" t="b">
        <v>0</v>
      </c>
      <c r="EA754" t="b">
        <v>0</v>
      </c>
      <c r="EB754" t="b">
        <v>0</v>
      </c>
      <c r="EC754" t="b">
        <v>1</v>
      </c>
      <c r="ED754" t="b">
        <v>0</v>
      </c>
      <c r="EE754" t="b">
        <v>0</v>
      </c>
      <c r="EF754" t="b">
        <v>0</v>
      </c>
      <c r="EG754" t="b" cm="1">
        <v>1</v>
      </c>
      <c r="EH754" t="b">
        <v>0</v>
      </c>
      <c r="EI754" t="b">
        <v>0</v>
      </c>
      <c r="EJ754" t="b">
        <v>1</v>
      </c>
      <c r="EK754" t="s">
        <v>5981</v>
      </c>
      <c r="EL754">
        <v>1</v>
      </c>
      <c r="EM754">
        <v>4</v>
      </c>
      <c r="EN754" t="b">
        <v>0</v>
      </c>
    </row>
    <row r="755" spans="1:144" ht="15.75">
      <c r="A755" t="s">
        <v>3721</v>
      </c>
      <c r="B755" t="s">
        <v>1568</v>
      </c>
      <c r="C755" t="s">
        <v>3879</v>
      </c>
      <c r="D755" t="s">
        <v>3776</v>
      </c>
      <c r="E755" t="s">
        <v>3777</v>
      </c>
      <c r="F755"/>
      <c r="G755" t="s">
        <v>3776</v>
      </c>
      <c r="H755" t="s">
        <v>3885</v>
      </c>
      <c r="I755" t="s">
        <v>2799</v>
      </c>
      <c r="J755"/>
      <c r="K755"/>
      <c r="L755" t="s">
        <v>1743</v>
      </c>
      <c r="M755" t="s">
        <v>1779</v>
      </c>
      <c r="N755"/>
      <c r="O755" t="s">
        <v>3725</v>
      </c>
      <c r="P755" t="s">
        <v>1568</v>
      </c>
      <c r="Q755" t="s">
        <v>1228</v>
      </c>
      <c r="R755" t="s">
        <v>1760</v>
      </c>
      <c r="S755"/>
      <c r="T755"/>
      <c r="U755" t="s">
        <v>13500</v>
      </c>
      <c r="V755" t="s">
        <v>13502</v>
      </c>
      <c r="W755"/>
      <c r="X755"/>
      <c r="Y755"/>
      <c r="Z755"/>
      <c r="AA755"/>
      <c r="AB755"/>
      <c r="AC755"/>
      <c r="AD755"/>
      <c r="AE755"/>
      <c r="AF755"/>
      <c r="AG755"/>
      <c r="AH755"/>
      <c r="AI755"/>
      <c r="AJ755"/>
      <c r="AK755"/>
      <c r="AL755"/>
      <c r="AM755"/>
      <c r="AN755"/>
      <c r="AO755" s="108" t="s">
        <v>43</v>
      </c>
      <c r="AP755" t="s">
        <v>2852</v>
      </c>
      <c r="AQ755">
        <v>5</v>
      </c>
      <c r="AR755" t="e">
        <v>#N/A</v>
      </c>
      <c r="AS755" t="s">
        <v>3879</v>
      </c>
      <c r="AT755" t="e">
        <v>#N/A</v>
      </c>
      <c r="AU755" t="s">
        <v>3777</v>
      </c>
      <c r="AV755" t="s">
        <v>7828</v>
      </c>
      <c r="AW755" t="s">
        <v>1744</v>
      </c>
      <c r="AX755" t="s">
        <v>1740</v>
      </c>
      <c r="AY755" t="s">
        <v>7829</v>
      </c>
      <c r="AZ755" t="s">
        <v>1228</v>
      </c>
      <c r="BA755" t="s">
        <v>7830</v>
      </c>
      <c r="BB755" t="s">
        <v>2799</v>
      </c>
      <c r="BC755" t="s">
        <v>1743</v>
      </c>
      <c r="BD755" t="s">
        <v>8597</v>
      </c>
      <c r="BE755" t="s">
        <v>3880</v>
      </c>
      <c r="BF755">
        <v>492</v>
      </c>
      <c r="BG755">
        <v>752</v>
      </c>
      <c r="BH755">
        <v>0</v>
      </c>
      <c r="BI755" t="s">
        <v>1547</v>
      </c>
      <c r="BJ755">
        <v>0</v>
      </c>
      <c r="BK755">
        <v>0</v>
      </c>
      <c r="BL755">
        <v>492</v>
      </c>
      <c r="BM755" t="s">
        <v>7834</v>
      </c>
      <c r="BN755" t="s">
        <v>3881</v>
      </c>
      <c r="BO755" t="s">
        <v>8584</v>
      </c>
      <c r="BP755" t="e" cm="1">
        <v>#N/A</v>
      </c>
      <c r="BQ755" t="s">
        <v>1547</v>
      </c>
      <c r="BR755" t="s">
        <v>7335</v>
      </c>
      <c r="BS755">
        <v>38</v>
      </c>
      <c r="BT755" t="s">
        <v>5333</v>
      </c>
      <c r="BU755" t="s">
        <v>3721</v>
      </c>
      <c r="BV755" t="s">
        <v>3776</v>
      </c>
      <c r="BW755" t="s">
        <v>7828</v>
      </c>
      <c r="BX755" t="s">
        <v>8598</v>
      </c>
      <c r="BY755" t="s">
        <v>1744</v>
      </c>
      <c r="BZ755" t="s">
        <v>1547</v>
      </c>
      <c r="CA755" t="s">
        <v>1744</v>
      </c>
      <c r="CB755" t="s">
        <v>1779</v>
      </c>
      <c r="CC755"/>
      <c r="CD755" t="s">
        <v>998</v>
      </c>
      <c r="CE755" t="s">
        <v>2799</v>
      </c>
      <c r="CF755" t="s">
        <v>8599</v>
      </c>
      <c r="CG755" t="s">
        <v>8600</v>
      </c>
      <c r="CH755" t="s">
        <v>2799</v>
      </c>
      <c r="CI755" t="s">
        <v>1547</v>
      </c>
      <c r="CJ755" t="s">
        <v>1760</v>
      </c>
      <c r="CK755" t="s">
        <v>1568</v>
      </c>
      <c r="CL755"/>
      <c r="CM755"/>
      <c r="CN755" t="s">
        <v>13500</v>
      </c>
      <c r="CO755" t="s">
        <v>13502</v>
      </c>
      <c r="CP755" t="s">
        <v>13500</v>
      </c>
      <c r="CQ755" t="s">
        <v>13502</v>
      </c>
      <c r="CR755" t="s">
        <v>1547</v>
      </c>
      <c r="CS755">
        <v>9</v>
      </c>
      <c r="CT755" t="s">
        <v>7335</v>
      </c>
      <c r="CU755" t="s">
        <v>7335</v>
      </c>
      <c r="CV755" t="s">
        <v>7335</v>
      </c>
      <c r="CW755" t="s">
        <v>1547</v>
      </c>
      <c r="CX755" t="s">
        <v>1547</v>
      </c>
      <c r="CY755">
        <v>753</v>
      </c>
      <c r="CZ755" t="s">
        <v>9441</v>
      </c>
      <c r="DA755" t="s">
        <v>1547</v>
      </c>
      <c r="DB755" t="s">
        <v>1881</v>
      </c>
      <c r="DC755" t="s">
        <v>1882</v>
      </c>
      <c r="DD755" t="s">
        <v>3777</v>
      </c>
      <c r="DE755" t="s">
        <v>1228</v>
      </c>
      <c r="DF755" t="s">
        <v>3776</v>
      </c>
      <c r="DG755" t="s">
        <v>1547</v>
      </c>
      <c r="DH755" t="s">
        <v>1547</v>
      </c>
      <c r="DI755" t="s">
        <v>1892</v>
      </c>
      <c r="DJ755" t="e">
        <v>#N/A</v>
      </c>
      <c r="DK755"/>
      <c r="DL755" t="s">
        <v>1892</v>
      </c>
      <c r="DM755">
        <v>9</v>
      </c>
      <c r="DN755" t="s">
        <v>1883</v>
      </c>
      <c r="DO755" t="s">
        <v>1568</v>
      </c>
      <c r="DP755" t="b">
        <v>1</v>
      </c>
      <c r="DQ755" t="b">
        <v>0</v>
      </c>
      <c r="DR755" t="b">
        <v>0</v>
      </c>
      <c r="DS755" t="b">
        <v>0</v>
      </c>
      <c r="DT755" t="b">
        <v>0</v>
      </c>
      <c r="DU755" t="b">
        <v>0</v>
      </c>
      <c r="DV755" t="b">
        <v>0</v>
      </c>
      <c r="DW755">
        <v>0</v>
      </c>
      <c r="DX755" t="b">
        <v>0</v>
      </c>
      <c r="DY755" t="b">
        <v>0</v>
      </c>
      <c r="DZ755" t="b">
        <v>0</v>
      </c>
      <c r="EA755" t="b">
        <v>0</v>
      </c>
      <c r="EB755" t="b">
        <v>0</v>
      </c>
      <c r="EC755" t="b">
        <v>0</v>
      </c>
      <c r="ED755" t="b">
        <v>0</v>
      </c>
      <c r="EE755" t="b">
        <v>0</v>
      </c>
      <c r="EF755" t="b">
        <v>0</v>
      </c>
      <c r="EG755" t="b" cm="1">
        <v>0</v>
      </c>
      <c r="EH755" t="b">
        <v>0</v>
      </c>
      <c r="EI755" t="b">
        <v>0</v>
      </c>
      <c r="EJ755" t="b">
        <v>0</v>
      </c>
      <c r="EK755" t="s">
        <v>1547</v>
      </c>
      <c r="EL755">
        <v>0</v>
      </c>
      <c r="EM755">
        <v>10</v>
      </c>
      <c r="EN755" t="b">
        <v>0</v>
      </c>
    </row>
    <row r="756" spans="1:144" ht="15.75">
      <c r="A756" t="s">
        <v>3721</v>
      </c>
      <c r="B756" t="s">
        <v>1568</v>
      </c>
      <c r="C756" t="s">
        <v>3879</v>
      </c>
      <c r="D756" t="s">
        <v>3773</v>
      </c>
      <c r="E756" t="s">
        <v>3774</v>
      </c>
      <c r="F756"/>
      <c r="G756" t="s">
        <v>3773</v>
      </c>
      <c r="H756"/>
      <c r="I756" t="s">
        <v>2799</v>
      </c>
      <c r="J756"/>
      <c r="K756"/>
      <c r="L756" t="s">
        <v>1743</v>
      </c>
      <c r="M756" t="s">
        <v>2001</v>
      </c>
      <c r="N756"/>
      <c r="O756" t="s">
        <v>3725</v>
      </c>
      <c r="P756" t="s">
        <v>1568</v>
      </c>
      <c r="Q756" t="s">
        <v>1228</v>
      </c>
      <c r="R756" t="s">
        <v>1760</v>
      </c>
      <c r="S756"/>
      <c r="T756"/>
      <c r="U756" t="s">
        <v>13500</v>
      </c>
      <c r="V756" t="s">
        <v>13503</v>
      </c>
      <c r="W756"/>
      <c r="X756"/>
      <c r="Y756"/>
      <c r="Z756"/>
      <c r="AA756"/>
      <c r="AB756"/>
      <c r="AC756"/>
      <c r="AD756"/>
      <c r="AE756"/>
      <c r="AF756"/>
      <c r="AG756"/>
      <c r="AH756"/>
      <c r="AI756"/>
      <c r="AJ756"/>
      <c r="AK756"/>
      <c r="AL756"/>
      <c r="AM756"/>
      <c r="AN756"/>
      <c r="AO756" s="108" t="s">
        <v>43</v>
      </c>
      <c r="AP756" t="s">
        <v>2852</v>
      </c>
      <c r="AQ756">
        <v>6</v>
      </c>
      <c r="AR756" t="e">
        <v>#N/A</v>
      </c>
      <c r="AS756" t="s">
        <v>3879</v>
      </c>
      <c r="AT756" t="e">
        <v>#N/A</v>
      </c>
      <c r="AU756" t="s">
        <v>3774</v>
      </c>
      <c r="AV756" t="s">
        <v>7819</v>
      </c>
      <c r="AW756" t="s">
        <v>1744</v>
      </c>
      <c r="AX756" t="s">
        <v>1740</v>
      </c>
      <c r="AY756" t="s">
        <v>7820</v>
      </c>
      <c r="AZ756" t="s">
        <v>1228</v>
      </c>
      <c r="BA756" t="s">
        <v>7821</v>
      </c>
      <c r="BB756" t="s">
        <v>2799</v>
      </c>
      <c r="BC756" t="s">
        <v>1743</v>
      </c>
      <c r="BD756" t="s">
        <v>8602</v>
      </c>
      <c r="BE756" t="s">
        <v>3880</v>
      </c>
      <c r="BF756">
        <v>491</v>
      </c>
      <c r="BG756">
        <v>752</v>
      </c>
      <c r="BH756">
        <v>0</v>
      </c>
      <c r="BI756" t="s">
        <v>1547</v>
      </c>
      <c r="BJ756">
        <v>0</v>
      </c>
      <c r="BK756">
        <v>0</v>
      </c>
      <c r="BL756">
        <v>491</v>
      </c>
      <c r="BM756" t="s">
        <v>7825</v>
      </c>
      <c r="BN756" t="s">
        <v>3881</v>
      </c>
      <c r="BO756" t="s">
        <v>8584</v>
      </c>
      <c r="BP756" t="e" cm="1">
        <v>#N/A</v>
      </c>
      <c r="BQ756" t="s">
        <v>1547</v>
      </c>
      <c r="BR756" t="s">
        <v>7335</v>
      </c>
      <c r="BS756">
        <v>39</v>
      </c>
      <c r="BT756" t="s">
        <v>5344</v>
      </c>
      <c r="BU756" t="s">
        <v>3721</v>
      </c>
      <c r="BV756" t="s">
        <v>3773</v>
      </c>
      <c r="BW756" t="s">
        <v>7819</v>
      </c>
      <c r="BX756" t="s">
        <v>1744</v>
      </c>
      <c r="BY756" t="s">
        <v>1744</v>
      </c>
      <c r="BZ756" t="s">
        <v>1547</v>
      </c>
      <c r="CA756" t="s">
        <v>1744</v>
      </c>
      <c r="CB756" t="s">
        <v>2001</v>
      </c>
      <c r="CC756"/>
      <c r="CD756" t="s">
        <v>998</v>
      </c>
      <c r="CE756" t="s">
        <v>2799</v>
      </c>
      <c r="CF756" t="s">
        <v>8603</v>
      </c>
      <c r="CG756" t="s">
        <v>8604</v>
      </c>
      <c r="CH756" t="s">
        <v>2799</v>
      </c>
      <c r="CI756" t="s">
        <v>1547</v>
      </c>
      <c r="CJ756" t="s">
        <v>1760</v>
      </c>
      <c r="CK756" t="s">
        <v>1568</v>
      </c>
      <c r="CL756"/>
      <c r="CM756"/>
      <c r="CN756" t="s">
        <v>13500</v>
      </c>
      <c r="CO756" t="s">
        <v>13503</v>
      </c>
      <c r="CP756" t="s">
        <v>13500</v>
      </c>
      <c r="CQ756" t="s">
        <v>13503</v>
      </c>
      <c r="CR756" t="s">
        <v>1547</v>
      </c>
      <c r="CS756">
        <v>9</v>
      </c>
      <c r="CT756" t="s">
        <v>7335</v>
      </c>
      <c r="CU756" t="s">
        <v>7335</v>
      </c>
      <c r="CV756" t="s">
        <v>7335</v>
      </c>
      <c r="CW756" t="s">
        <v>1547</v>
      </c>
      <c r="CX756" t="s">
        <v>1547</v>
      </c>
      <c r="CY756">
        <v>754</v>
      </c>
      <c r="CZ756" t="s">
        <v>9450</v>
      </c>
      <c r="DA756" t="s">
        <v>1547</v>
      </c>
      <c r="DB756" t="s">
        <v>1881</v>
      </c>
      <c r="DC756" t="s">
        <v>1882</v>
      </c>
      <c r="DD756" t="s">
        <v>3774</v>
      </c>
      <c r="DE756" t="s">
        <v>1228</v>
      </c>
      <c r="DF756" t="s">
        <v>3773</v>
      </c>
      <c r="DG756" t="s">
        <v>1547</v>
      </c>
      <c r="DH756" t="s">
        <v>1547</v>
      </c>
      <c r="DI756" t="s">
        <v>1892</v>
      </c>
      <c r="DJ756" t="e">
        <v>#N/A</v>
      </c>
      <c r="DK756"/>
      <c r="DL756" t="s">
        <v>1892</v>
      </c>
      <c r="DM756">
        <v>9</v>
      </c>
      <c r="DN756" t="s">
        <v>1883</v>
      </c>
      <c r="DO756" t="s">
        <v>1568</v>
      </c>
      <c r="DP756" t="b">
        <v>1</v>
      </c>
      <c r="DQ756" t="b">
        <v>0</v>
      </c>
      <c r="DR756" t="b">
        <v>0</v>
      </c>
      <c r="DS756" t="b">
        <v>0</v>
      </c>
      <c r="DT756" t="b">
        <v>0</v>
      </c>
      <c r="DU756" t="b">
        <v>0</v>
      </c>
      <c r="DV756" t="b">
        <v>0</v>
      </c>
      <c r="DW756">
        <v>0</v>
      </c>
      <c r="DX756" t="b">
        <v>0</v>
      </c>
      <c r="DY756" t="b">
        <v>0</v>
      </c>
      <c r="DZ756" t="b">
        <v>0</v>
      </c>
      <c r="EA756" t="b">
        <v>0</v>
      </c>
      <c r="EB756" t="b">
        <v>0</v>
      </c>
      <c r="EC756" t="b">
        <v>0</v>
      </c>
      <c r="ED756" t="b">
        <v>0</v>
      </c>
      <c r="EE756" t="b">
        <v>0</v>
      </c>
      <c r="EF756" t="b">
        <v>0</v>
      </c>
      <c r="EG756" t="b" cm="1">
        <v>1</v>
      </c>
      <c r="EH756" t="b">
        <v>0</v>
      </c>
      <c r="EI756" t="b">
        <v>0</v>
      </c>
      <c r="EJ756" t="b">
        <v>1</v>
      </c>
      <c r="EK756" t="s">
        <v>5887</v>
      </c>
      <c r="EL756">
        <v>1</v>
      </c>
      <c r="EM756">
        <v>13</v>
      </c>
      <c r="EN756" t="b">
        <v>0</v>
      </c>
    </row>
    <row r="757" spans="1:144" ht="15.75">
      <c r="A757" t="s">
        <v>3721</v>
      </c>
      <c r="B757" t="s">
        <v>1568</v>
      </c>
      <c r="C757" t="s">
        <v>3879</v>
      </c>
      <c r="D757" t="s">
        <v>3767</v>
      </c>
      <c r="E757" t="s">
        <v>3768</v>
      </c>
      <c r="F757"/>
      <c r="G757" t="s">
        <v>3767</v>
      </c>
      <c r="H757"/>
      <c r="I757" t="s">
        <v>2799</v>
      </c>
      <c r="J757"/>
      <c r="K757"/>
      <c r="L757" t="s">
        <v>1743</v>
      </c>
      <c r="M757" t="s">
        <v>1754</v>
      </c>
      <c r="N757"/>
      <c r="O757" t="s">
        <v>3725</v>
      </c>
      <c r="P757" t="s">
        <v>1568</v>
      </c>
      <c r="Q757" t="s">
        <v>1228</v>
      </c>
      <c r="R757" t="s">
        <v>1760</v>
      </c>
      <c r="S757"/>
      <c r="T757"/>
      <c r="U757" t="s">
        <v>13500</v>
      </c>
      <c r="V757" t="s">
        <v>13504</v>
      </c>
      <c r="W757"/>
      <c r="X757"/>
      <c r="Y757"/>
      <c r="Z757"/>
      <c r="AA757"/>
      <c r="AB757"/>
      <c r="AC757"/>
      <c r="AD757"/>
      <c r="AE757"/>
      <c r="AF757"/>
      <c r="AG757"/>
      <c r="AH757"/>
      <c r="AI757"/>
      <c r="AJ757"/>
      <c r="AK757"/>
      <c r="AL757"/>
      <c r="AM757"/>
      <c r="AN757"/>
      <c r="AO757" s="108" t="s">
        <v>43</v>
      </c>
      <c r="AP757" t="s">
        <v>2852</v>
      </c>
      <c r="AQ757">
        <v>7</v>
      </c>
      <c r="AR757" t="e">
        <v>#N/A</v>
      </c>
      <c r="AS757" t="s">
        <v>3879</v>
      </c>
      <c r="AT757" t="e">
        <v>#N/A</v>
      </c>
      <c r="AU757" t="s">
        <v>3768</v>
      </c>
      <c r="AV757" t="s">
        <v>7801</v>
      </c>
      <c r="AW757" t="s">
        <v>1744</v>
      </c>
      <c r="AX757" t="s">
        <v>1740</v>
      </c>
      <c r="AY757" t="s">
        <v>7802</v>
      </c>
      <c r="AZ757" t="s">
        <v>1228</v>
      </c>
      <c r="BA757" t="s">
        <v>7803</v>
      </c>
      <c r="BB757" t="s">
        <v>2799</v>
      </c>
      <c r="BC757" t="s">
        <v>1743</v>
      </c>
      <c r="BD757" t="s">
        <v>8606</v>
      </c>
      <c r="BE757" t="s">
        <v>3880</v>
      </c>
      <c r="BF757">
        <v>489</v>
      </c>
      <c r="BG757">
        <v>752</v>
      </c>
      <c r="BH757">
        <v>0</v>
      </c>
      <c r="BI757" t="s">
        <v>1547</v>
      </c>
      <c r="BJ757">
        <v>0</v>
      </c>
      <c r="BK757">
        <v>0</v>
      </c>
      <c r="BL757">
        <v>489</v>
      </c>
      <c r="BM757" t="s">
        <v>7807</v>
      </c>
      <c r="BN757" t="s">
        <v>3881</v>
      </c>
      <c r="BO757" t="s">
        <v>8584</v>
      </c>
      <c r="BP757" t="e" cm="1">
        <v>#N/A</v>
      </c>
      <c r="BQ757" t="s">
        <v>1547</v>
      </c>
      <c r="BR757" t="s">
        <v>7335</v>
      </c>
      <c r="BS757">
        <v>40</v>
      </c>
      <c r="BT757" t="s">
        <v>5355</v>
      </c>
      <c r="BU757" t="s">
        <v>3721</v>
      </c>
      <c r="BV757" t="s">
        <v>3767</v>
      </c>
      <c r="BW757" t="s">
        <v>7801</v>
      </c>
      <c r="BX757" t="s">
        <v>1744</v>
      </c>
      <c r="BY757" t="s">
        <v>1744</v>
      </c>
      <c r="BZ757" t="s">
        <v>1547</v>
      </c>
      <c r="CA757" t="s">
        <v>1744</v>
      </c>
      <c r="CB757" t="s">
        <v>1754</v>
      </c>
      <c r="CC757"/>
      <c r="CD757" t="s">
        <v>998</v>
      </c>
      <c r="CE757" t="s">
        <v>2799</v>
      </c>
      <c r="CF757" t="s">
        <v>8607</v>
      </c>
      <c r="CG757" t="s">
        <v>8608</v>
      </c>
      <c r="CH757" t="s">
        <v>2799</v>
      </c>
      <c r="CI757" t="s">
        <v>1547</v>
      </c>
      <c r="CJ757" t="s">
        <v>1760</v>
      </c>
      <c r="CK757" t="s">
        <v>1568</v>
      </c>
      <c r="CL757"/>
      <c r="CM757"/>
      <c r="CN757" t="s">
        <v>13500</v>
      </c>
      <c r="CO757" t="s">
        <v>13504</v>
      </c>
      <c r="CP757" t="s">
        <v>13500</v>
      </c>
      <c r="CQ757" t="s">
        <v>13504</v>
      </c>
      <c r="CR757" t="s">
        <v>1547</v>
      </c>
      <c r="CS757">
        <v>9</v>
      </c>
      <c r="CT757" t="s">
        <v>7335</v>
      </c>
      <c r="CU757" t="s">
        <v>7335</v>
      </c>
      <c r="CV757" t="s">
        <v>7335</v>
      </c>
      <c r="CW757" t="s">
        <v>1547</v>
      </c>
      <c r="CX757" t="s">
        <v>1547</v>
      </c>
      <c r="CY757">
        <v>755</v>
      </c>
      <c r="CZ757" t="s">
        <v>9459</v>
      </c>
      <c r="DA757" t="s">
        <v>1547</v>
      </c>
      <c r="DB757" t="s">
        <v>1881</v>
      </c>
      <c r="DC757" t="s">
        <v>1882</v>
      </c>
      <c r="DD757" t="s">
        <v>3768</v>
      </c>
      <c r="DE757" t="s">
        <v>1228</v>
      </c>
      <c r="DF757" t="s">
        <v>3767</v>
      </c>
      <c r="DG757" t="s">
        <v>1547</v>
      </c>
      <c r="DH757" t="s">
        <v>1547</v>
      </c>
      <c r="DI757" t="s">
        <v>1892</v>
      </c>
      <c r="DJ757" t="e">
        <v>#N/A</v>
      </c>
      <c r="DK757"/>
      <c r="DL757" t="s">
        <v>1892</v>
      </c>
      <c r="DM757">
        <v>9</v>
      </c>
      <c r="DN757" t="s">
        <v>1883</v>
      </c>
      <c r="DO757" t="s">
        <v>1568</v>
      </c>
      <c r="DP757" t="b">
        <v>1</v>
      </c>
      <c r="DQ757" t="b">
        <v>0</v>
      </c>
      <c r="DR757" t="b">
        <v>0</v>
      </c>
      <c r="DS757" t="b">
        <v>0</v>
      </c>
      <c r="DT757" t="b">
        <v>0</v>
      </c>
      <c r="DU757" t="b">
        <v>0</v>
      </c>
      <c r="DV757" t="b">
        <v>0</v>
      </c>
      <c r="DW757">
        <v>0</v>
      </c>
      <c r="DX757" t="b">
        <v>0</v>
      </c>
      <c r="DY757" t="b">
        <v>0</v>
      </c>
      <c r="DZ757" t="b">
        <v>0</v>
      </c>
      <c r="EA757" t="b">
        <v>0</v>
      </c>
      <c r="EB757" t="b">
        <v>0</v>
      </c>
      <c r="EC757" t="b">
        <v>0</v>
      </c>
      <c r="ED757" t="b">
        <v>0</v>
      </c>
      <c r="EE757" t="b">
        <v>0</v>
      </c>
      <c r="EF757" t="b">
        <v>0</v>
      </c>
      <c r="EG757" t="b" cm="1">
        <v>0</v>
      </c>
      <c r="EH757" t="b">
        <v>0</v>
      </c>
      <c r="EI757" t="b">
        <v>0</v>
      </c>
      <c r="EJ757" t="b">
        <v>0</v>
      </c>
      <c r="EK757" t="s">
        <v>1547</v>
      </c>
      <c r="EL757">
        <v>0</v>
      </c>
      <c r="EM757">
        <v>9</v>
      </c>
      <c r="EN757" t="b">
        <v>0</v>
      </c>
    </row>
    <row r="758" spans="1:144" ht="15.75">
      <c r="A758" t="s">
        <v>3721</v>
      </c>
      <c r="B758" t="s">
        <v>1568</v>
      </c>
      <c r="C758" t="s">
        <v>3879</v>
      </c>
      <c r="D758" t="s">
        <v>3770</v>
      </c>
      <c r="E758" t="s">
        <v>3771</v>
      </c>
      <c r="F758"/>
      <c r="G758" t="s">
        <v>3770</v>
      </c>
      <c r="H758"/>
      <c r="I758" t="s">
        <v>2799</v>
      </c>
      <c r="J758"/>
      <c r="K758"/>
      <c r="L758" t="s">
        <v>1743</v>
      </c>
      <c r="M758" t="s">
        <v>1754</v>
      </c>
      <c r="N758"/>
      <c r="O758" t="s">
        <v>3725</v>
      </c>
      <c r="P758" t="s">
        <v>1568</v>
      </c>
      <c r="Q758" t="s">
        <v>1228</v>
      </c>
      <c r="R758" t="s">
        <v>1760</v>
      </c>
      <c r="S758"/>
      <c r="T758"/>
      <c r="U758" t="s">
        <v>13500</v>
      </c>
      <c r="V758" t="s">
        <v>13505</v>
      </c>
      <c r="W758"/>
      <c r="X758"/>
      <c r="Y758"/>
      <c r="Z758"/>
      <c r="AA758"/>
      <c r="AB758"/>
      <c r="AC758"/>
      <c r="AD758"/>
      <c r="AE758"/>
      <c r="AF758"/>
      <c r="AG758"/>
      <c r="AH758"/>
      <c r="AI758"/>
      <c r="AJ758"/>
      <c r="AK758"/>
      <c r="AL758"/>
      <c r="AM758"/>
      <c r="AN758"/>
      <c r="AO758" s="108" t="s">
        <v>43</v>
      </c>
      <c r="AP758" t="s">
        <v>2852</v>
      </c>
      <c r="AQ758">
        <v>8</v>
      </c>
      <c r="AR758" t="e">
        <v>#N/A</v>
      </c>
      <c r="AS758" t="s">
        <v>3879</v>
      </c>
      <c r="AT758" t="e">
        <v>#N/A</v>
      </c>
      <c r="AU758" t="s">
        <v>3771</v>
      </c>
      <c r="AV758" t="s">
        <v>7810</v>
      </c>
      <c r="AW758" t="s">
        <v>1744</v>
      </c>
      <c r="AX758" t="s">
        <v>1740</v>
      </c>
      <c r="AY758" t="s">
        <v>7811</v>
      </c>
      <c r="AZ758" t="s">
        <v>1228</v>
      </c>
      <c r="BA758" t="s">
        <v>7812</v>
      </c>
      <c r="BB758" t="s">
        <v>2799</v>
      </c>
      <c r="BC758" t="s">
        <v>1743</v>
      </c>
      <c r="BD758" t="s">
        <v>8610</v>
      </c>
      <c r="BE758" t="s">
        <v>3880</v>
      </c>
      <c r="BF758">
        <v>490</v>
      </c>
      <c r="BG758">
        <v>752</v>
      </c>
      <c r="BH758">
        <v>0</v>
      </c>
      <c r="BI758" t="s">
        <v>1547</v>
      </c>
      <c r="BJ758">
        <v>0</v>
      </c>
      <c r="BK758">
        <v>0</v>
      </c>
      <c r="BL758">
        <v>490</v>
      </c>
      <c r="BM758" t="s">
        <v>7816</v>
      </c>
      <c r="BN758" t="s">
        <v>3881</v>
      </c>
      <c r="BO758" t="s">
        <v>8584</v>
      </c>
      <c r="BP758" t="e" cm="1">
        <v>#N/A</v>
      </c>
      <c r="BQ758" t="s">
        <v>1547</v>
      </c>
      <c r="BR758" t="s">
        <v>7335</v>
      </c>
      <c r="BS758">
        <v>41</v>
      </c>
      <c r="BT758" t="s">
        <v>5365</v>
      </c>
      <c r="BU758" t="s">
        <v>3721</v>
      </c>
      <c r="BV758" t="s">
        <v>3770</v>
      </c>
      <c r="BW758" t="s">
        <v>7810</v>
      </c>
      <c r="BX758" t="s">
        <v>1744</v>
      </c>
      <c r="BY758" t="s">
        <v>1744</v>
      </c>
      <c r="BZ758" t="s">
        <v>1547</v>
      </c>
      <c r="CA758" t="s">
        <v>1744</v>
      </c>
      <c r="CB758" t="s">
        <v>1754</v>
      </c>
      <c r="CC758"/>
      <c r="CD758" t="s">
        <v>998</v>
      </c>
      <c r="CE758" t="s">
        <v>2799</v>
      </c>
      <c r="CF758" t="s">
        <v>8611</v>
      </c>
      <c r="CG758" t="s">
        <v>8612</v>
      </c>
      <c r="CH758" t="s">
        <v>2799</v>
      </c>
      <c r="CI758" t="s">
        <v>1547</v>
      </c>
      <c r="CJ758" t="s">
        <v>1760</v>
      </c>
      <c r="CK758" t="s">
        <v>1568</v>
      </c>
      <c r="CL758"/>
      <c r="CM758"/>
      <c r="CN758" t="s">
        <v>13500</v>
      </c>
      <c r="CO758" t="s">
        <v>13505</v>
      </c>
      <c r="CP758" t="s">
        <v>13500</v>
      </c>
      <c r="CQ758" t="s">
        <v>13505</v>
      </c>
      <c r="CR758" t="s">
        <v>1547</v>
      </c>
      <c r="CS758">
        <v>9</v>
      </c>
      <c r="CT758" t="s">
        <v>7335</v>
      </c>
      <c r="CU758" t="s">
        <v>7335</v>
      </c>
      <c r="CV758" t="s">
        <v>7335</v>
      </c>
      <c r="CW758" t="s">
        <v>1547</v>
      </c>
      <c r="CX758" t="s">
        <v>1547</v>
      </c>
      <c r="CY758">
        <v>756</v>
      </c>
      <c r="CZ758" t="s">
        <v>9468</v>
      </c>
      <c r="DA758" t="s">
        <v>1547</v>
      </c>
      <c r="DB758" t="s">
        <v>1881</v>
      </c>
      <c r="DC758" t="s">
        <v>1882</v>
      </c>
      <c r="DD758" t="s">
        <v>3771</v>
      </c>
      <c r="DE758" t="s">
        <v>1228</v>
      </c>
      <c r="DF758" t="s">
        <v>3770</v>
      </c>
      <c r="DG758" t="s">
        <v>1547</v>
      </c>
      <c r="DH758" t="s">
        <v>1547</v>
      </c>
      <c r="DI758" t="s">
        <v>1892</v>
      </c>
      <c r="DJ758" t="e">
        <v>#N/A</v>
      </c>
      <c r="DK758"/>
      <c r="DL758" t="s">
        <v>1892</v>
      </c>
      <c r="DM758">
        <v>9</v>
      </c>
      <c r="DN758" t="s">
        <v>1883</v>
      </c>
      <c r="DO758" t="s">
        <v>1568</v>
      </c>
      <c r="DP758" t="b">
        <v>1</v>
      </c>
      <c r="DQ758" t="b">
        <v>0</v>
      </c>
      <c r="DR758" t="b">
        <v>0</v>
      </c>
      <c r="DS758" t="b">
        <v>0</v>
      </c>
      <c r="DT758" t="b">
        <v>0</v>
      </c>
      <c r="DU758" t="b">
        <v>0</v>
      </c>
      <c r="DV758" t="b">
        <v>0</v>
      </c>
      <c r="DW758">
        <v>0</v>
      </c>
      <c r="DX758" t="b">
        <v>0</v>
      </c>
      <c r="DY758" t="b">
        <v>0</v>
      </c>
      <c r="DZ758" t="b">
        <v>0</v>
      </c>
      <c r="EA758" t="b">
        <v>0</v>
      </c>
      <c r="EB758" t="b">
        <v>0</v>
      </c>
      <c r="EC758" t="b">
        <v>0</v>
      </c>
      <c r="ED758" t="b">
        <v>0</v>
      </c>
      <c r="EE758" t="b">
        <v>0</v>
      </c>
      <c r="EF758" t="b">
        <v>0</v>
      </c>
      <c r="EG758" t="b" cm="1">
        <v>0</v>
      </c>
      <c r="EH758" t="b">
        <v>0</v>
      </c>
      <c r="EI758" t="b">
        <v>0</v>
      </c>
      <c r="EJ758" t="b">
        <v>0</v>
      </c>
      <c r="EK758" t="s">
        <v>1547</v>
      </c>
      <c r="EL758">
        <v>0</v>
      </c>
      <c r="EM758">
        <v>9</v>
      </c>
      <c r="EN758" t="b">
        <v>0</v>
      </c>
    </row>
    <row r="759" spans="1:144" ht="15.75">
      <c r="A759" t="s">
        <v>3721</v>
      </c>
      <c r="B759" t="s">
        <v>1568</v>
      </c>
      <c r="C759" t="s">
        <v>3879</v>
      </c>
      <c r="D759" t="s">
        <v>3779</v>
      </c>
      <c r="E759" t="s">
        <v>3780</v>
      </c>
      <c r="F759"/>
      <c r="G759" t="s">
        <v>3779</v>
      </c>
      <c r="H759"/>
      <c r="I759" t="s">
        <v>2798</v>
      </c>
      <c r="J759"/>
      <c r="K759"/>
      <c r="L759" t="s">
        <v>3190</v>
      </c>
      <c r="M759" t="s">
        <v>1995</v>
      </c>
      <c r="N759"/>
      <c r="O759" t="s">
        <v>3725</v>
      </c>
      <c r="P759" t="s">
        <v>1568</v>
      </c>
      <c r="Q759" t="s">
        <v>1228</v>
      </c>
      <c r="R759" t="s">
        <v>1760</v>
      </c>
      <c r="S759"/>
      <c r="T759"/>
      <c r="U759" t="s">
        <v>13500</v>
      </c>
      <c r="V759" t="s">
        <v>13506</v>
      </c>
      <c r="W759"/>
      <c r="X759"/>
      <c r="Y759"/>
      <c r="Z759"/>
      <c r="AA759"/>
      <c r="AB759"/>
      <c r="AC759"/>
      <c r="AD759"/>
      <c r="AE759"/>
      <c r="AF759"/>
      <c r="AG759"/>
      <c r="AH759"/>
      <c r="AI759"/>
      <c r="AJ759"/>
      <c r="AK759"/>
      <c r="AL759"/>
      <c r="AM759"/>
      <c r="AN759"/>
      <c r="AO759" s="108" t="s">
        <v>43</v>
      </c>
      <c r="AP759" t="s">
        <v>2852</v>
      </c>
      <c r="AQ759">
        <v>9</v>
      </c>
      <c r="AR759" t="e">
        <v>#N/A</v>
      </c>
      <c r="AS759" t="s">
        <v>3879</v>
      </c>
      <c r="AT759" t="e">
        <v>#N/A</v>
      </c>
      <c r="AU759" t="s">
        <v>3780</v>
      </c>
      <c r="AV759" t="s">
        <v>7837</v>
      </c>
      <c r="AW759" t="s">
        <v>1744</v>
      </c>
      <c r="AX759" t="s">
        <v>1740</v>
      </c>
      <c r="AY759" t="s">
        <v>7838</v>
      </c>
      <c r="AZ759" t="s">
        <v>1228</v>
      </c>
      <c r="BA759" t="s">
        <v>7839</v>
      </c>
      <c r="BB759" t="s">
        <v>2798</v>
      </c>
      <c r="BC759" t="s">
        <v>3190</v>
      </c>
      <c r="BD759" t="s">
        <v>8614</v>
      </c>
      <c r="BE759" t="s">
        <v>3880</v>
      </c>
      <c r="BF759">
        <v>493</v>
      </c>
      <c r="BG759">
        <v>752</v>
      </c>
      <c r="BH759">
        <v>0</v>
      </c>
      <c r="BI759" t="s">
        <v>1547</v>
      </c>
      <c r="BJ759">
        <v>0</v>
      </c>
      <c r="BK759">
        <v>0</v>
      </c>
      <c r="BL759">
        <v>493</v>
      </c>
      <c r="BM759" t="s">
        <v>7843</v>
      </c>
      <c r="BN759" t="s">
        <v>3881</v>
      </c>
      <c r="BO759" t="s">
        <v>8584</v>
      </c>
      <c r="BP759" t="e" cm="1">
        <v>#N/A</v>
      </c>
      <c r="BQ759" t="s">
        <v>1547</v>
      </c>
      <c r="BR759" t="s">
        <v>7335</v>
      </c>
      <c r="BS759">
        <v>42</v>
      </c>
      <c r="BT759" t="s">
        <v>5376</v>
      </c>
      <c r="BU759" t="s">
        <v>3721</v>
      </c>
      <c r="BV759" t="s">
        <v>3779</v>
      </c>
      <c r="BW759" t="s">
        <v>7837</v>
      </c>
      <c r="BX759" t="s">
        <v>1744</v>
      </c>
      <c r="BY759" t="s">
        <v>1744</v>
      </c>
      <c r="BZ759" t="s">
        <v>1547</v>
      </c>
      <c r="CA759" t="s">
        <v>1744</v>
      </c>
      <c r="CB759" t="s">
        <v>1995</v>
      </c>
      <c r="CC759"/>
      <c r="CD759" t="s">
        <v>998</v>
      </c>
      <c r="CE759" t="s">
        <v>2798</v>
      </c>
      <c r="CF759" t="s">
        <v>8615</v>
      </c>
      <c r="CG759" t="s">
        <v>8616</v>
      </c>
      <c r="CH759" t="s">
        <v>2798</v>
      </c>
      <c r="CI759" t="s">
        <v>1547</v>
      </c>
      <c r="CJ759" t="s">
        <v>1760</v>
      </c>
      <c r="CK759" t="s">
        <v>1568</v>
      </c>
      <c r="CL759"/>
      <c r="CM759"/>
      <c r="CN759" t="s">
        <v>13500</v>
      </c>
      <c r="CO759" t="s">
        <v>13506</v>
      </c>
      <c r="CP759" t="s">
        <v>13500</v>
      </c>
      <c r="CQ759" t="s">
        <v>13506</v>
      </c>
      <c r="CR759" t="s">
        <v>1547</v>
      </c>
      <c r="CS759">
        <v>9</v>
      </c>
      <c r="CT759" t="s">
        <v>7335</v>
      </c>
      <c r="CU759" t="s">
        <v>7335</v>
      </c>
      <c r="CV759" t="s">
        <v>7335</v>
      </c>
      <c r="CW759" t="s">
        <v>1547</v>
      </c>
      <c r="CX759" t="s">
        <v>1547</v>
      </c>
      <c r="CY759">
        <v>757</v>
      </c>
      <c r="CZ759" t="s">
        <v>9477</v>
      </c>
      <c r="DA759" t="s">
        <v>1547</v>
      </c>
      <c r="DB759" t="s">
        <v>1881</v>
      </c>
      <c r="DC759" t="s">
        <v>1882</v>
      </c>
      <c r="DD759" t="s">
        <v>3780</v>
      </c>
      <c r="DE759" t="s">
        <v>1228</v>
      </c>
      <c r="DF759" t="s">
        <v>3779</v>
      </c>
      <c r="DG759" t="s">
        <v>1547</v>
      </c>
      <c r="DH759" t="s">
        <v>1547</v>
      </c>
      <c r="DI759" t="s">
        <v>1892</v>
      </c>
      <c r="DJ759" t="e">
        <v>#N/A</v>
      </c>
      <c r="DK759"/>
      <c r="DL759" t="s">
        <v>1892</v>
      </c>
      <c r="DM759">
        <v>9</v>
      </c>
      <c r="DN759" t="s">
        <v>1883</v>
      </c>
      <c r="DO759" t="s">
        <v>1568</v>
      </c>
      <c r="DP759" t="b">
        <v>1</v>
      </c>
      <c r="DQ759" t="b">
        <v>0</v>
      </c>
      <c r="DR759" t="b">
        <v>0</v>
      </c>
      <c r="DS759" t="b">
        <v>0</v>
      </c>
      <c r="DT759" t="b">
        <v>0</v>
      </c>
      <c r="DU759" t="b">
        <v>0</v>
      </c>
      <c r="DV759" t="b">
        <v>0</v>
      </c>
      <c r="DW759">
        <v>0</v>
      </c>
      <c r="DX759" t="b">
        <v>0</v>
      </c>
      <c r="DY759" t="b">
        <v>0</v>
      </c>
      <c r="DZ759" t="b">
        <v>0</v>
      </c>
      <c r="EA759" t="b">
        <v>0</v>
      </c>
      <c r="EB759" t="b">
        <v>0</v>
      </c>
      <c r="EC759" t="b">
        <v>0</v>
      </c>
      <c r="ED759" t="b">
        <v>0</v>
      </c>
      <c r="EE759" t="b">
        <v>0</v>
      </c>
      <c r="EF759" t="b">
        <v>0</v>
      </c>
      <c r="EG759" t="b" cm="1">
        <v>1</v>
      </c>
      <c r="EH759" t="b">
        <v>0</v>
      </c>
      <c r="EI759" t="b">
        <v>0</v>
      </c>
      <c r="EJ759" t="b">
        <v>1</v>
      </c>
      <c r="EK759" t="s">
        <v>5887</v>
      </c>
      <c r="EL759">
        <v>1</v>
      </c>
      <c r="EM759">
        <v>11</v>
      </c>
      <c r="EN759" t="b">
        <v>0</v>
      </c>
    </row>
    <row r="760" spans="1:144" ht="15.75">
      <c r="A760" t="s">
        <v>3721</v>
      </c>
      <c r="B760" t="s">
        <v>1568</v>
      </c>
      <c r="C760" t="s">
        <v>3879</v>
      </c>
      <c r="D760" t="s">
        <v>3783</v>
      </c>
      <c r="E760" t="s">
        <v>3784</v>
      </c>
      <c r="F760"/>
      <c r="G760" t="s">
        <v>3783</v>
      </c>
      <c r="H760"/>
      <c r="I760" t="s">
        <v>2798</v>
      </c>
      <c r="J760"/>
      <c r="K760"/>
      <c r="L760" t="s">
        <v>3190</v>
      </c>
      <c r="M760" t="s">
        <v>1995</v>
      </c>
      <c r="N760"/>
      <c r="O760" t="s">
        <v>3725</v>
      </c>
      <c r="P760" t="s">
        <v>1568</v>
      </c>
      <c r="Q760" t="s">
        <v>1228</v>
      </c>
      <c r="R760" t="s">
        <v>1760</v>
      </c>
      <c r="S760"/>
      <c r="T760"/>
      <c r="U760" t="s">
        <v>13500</v>
      </c>
      <c r="V760" t="s">
        <v>13507</v>
      </c>
      <c r="W760"/>
      <c r="X760"/>
      <c r="Y760"/>
      <c r="Z760"/>
      <c r="AA760"/>
      <c r="AB760"/>
      <c r="AC760"/>
      <c r="AD760"/>
      <c r="AE760"/>
      <c r="AF760"/>
      <c r="AG760"/>
      <c r="AH760"/>
      <c r="AI760"/>
      <c r="AJ760"/>
      <c r="AK760"/>
      <c r="AL760"/>
      <c r="AM760"/>
      <c r="AN760"/>
      <c r="AO760" s="108" t="s">
        <v>43</v>
      </c>
      <c r="AP760" t="s">
        <v>2852</v>
      </c>
      <c r="AQ760">
        <v>10</v>
      </c>
      <c r="AR760" t="e">
        <v>#N/A</v>
      </c>
      <c r="AS760" t="s">
        <v>3879</v>
      </c>
      <c r="AT760" t="e">
        <v>#N/A</v>
      </c>
      <c r="AU760" t="s">
        <v>3784</v>
      </c>
      <c r="AV760" t="s">
        <v>7846</v>
      </c>
      <c r="AW760" t="s">
        <v>1744</v>
      </c>
      <c r="AX760" t="s">
        <v>1740</v>
      </c>
      <c r="AY760" t="s">
        <v>7847</v>
      </c>
      <c r="AZ760" t="s">
        <v>1228</v>
      </c>
      <c r="BA760" t="s">
        <v>7848</v>
      </c>
      <c r="BB760" t="s">
        <v>2798</v>
      </c>
      <c r="BC760" t="s">
        <v>3190</v>
      </c>
      <c r="BD760" t="s">
        <v>8618</v>
      </c>
      <c r="BE760" t="s">
        <v>3880</v>
      </c>
      <c r="BF760">
        <v>494</v>
      </c>
      <c r="BG760">
        <v>752</v>
      </c>
      <c r="BH760">
        <v>0</v>
      </c>
      <c r="BI760" t="s">
        <v>1547</v>
      </c>
      <c r="BJ760">
        <v>0</v>
      </c>
      <c r="BK760">
        <v>0</v>
      </c>
      <c r="BL760">
        <v>494</v>
      </c>
      <c r="BM760" t="s">
        <v>7852</v>
      </c>
      <c r="BN760" t="s">
        <v>3881</v>
      </c>
      <c r="BO760" t="s">
        <v>8584</v>
      </c>
      <c r="BP760" t="e" cm="1">
        <v>#N/A</v>
      </c>
      <c r="BQ760" t="s">
        <v>1547</v>
      </c>
      <c r="BR760" t="s">
        <v>7335</v>
      </c>
      <c r="BS760">
        <v>43</v>
      </c>
      <c r="BT760" t="s">
        <v>5385</v>
      </c>
      <c r="BU760" t="s">
        <v>3721</v>
      </c>
      <c r="BV760" t="s">
        <v>3783</v>
      </c>
      <c r="BW760" t="s">
        <v>7846</v>
      </c>
      <c r="BX760" t="s">
        <v>1744</v>
      </c>
      <c r="BY760" t="s">
        <v>1744</v>
      </c>
      <c r="BZ760" t="s">
        <v>1547</v>
      </c>
      <c r="CA760" t="s">
        <v>1744</v>
      </c>
      <c r="CB760" t="s">
        <v>1995</v>
      </c>
      <c r="CC760"/>
      <c r="CD760" t="s">
        <v>998</v>
      </c>
      <c r="CE760" t="s">
        <v>2798</v>
      </c>
      <c r="CF760" t="s">
        <v>8619</v>
      </c>
      <c r="CG760" t="s">
        <v>8620</v>
      </c>
      <c r="CH760" t="s">
        <v>2798</v>
      </c>
      <c r="CI760" t="s">
        <v>1547</v>
      </c>
      <c r="CJ760" t="s">
        <v>1760</v>
      </c>
      <c r="CK760" t="s">
        <v>1568</v>
      </c>
      <c r="CL760"/>
      <c r="CM760"/>
      <c r="CN760" t="s">
        <v>13500</v>
      </c>
      <c r="CO760" t="s">
        <v>13507</v>
      </c>
      <c r="CP760" t="s">
        <v>13500</v>
      </c>
      <c r="CQ760" t="s">
        <v>13507</v>
      </c>
      <c r="CR760" t="s">
        <v>1547</v>
      </c>
      <c r="CS760">
        <v>9</v>
      </c>
      <c r="CT760" t="s">
        <v>7335</v>
      </c>
      <c r="CU760" t="s">
        <v>7335</v>
      </c>
      <c r="CV760" t="s">
        <v>7335</v>
      </c>
      <c r="CW760" t="s">
        <v>1547</v>
      </c>
      <c r="CX760" t="s">
        <v>1547</v>
      </c>
      <c r="CY760">
        <v>758</v>
      </c>
      <c r="CZ760" t="s">
        <v>9487</v>
      </c>
      <c r="DA760" t="s">
        <v>1547</v>
      </c>
      <c r="DB760" t="s">
        <v>1881</v>
      </c>
      <c r="DC760" t="s">
        <v>1882</v>
      </c>
      <c r="DD760" t="s">
        <v>3784</v>
      </c>
      <c r="DE760" t="s">
        <v>1228</v>
      </c>
      <c r="DF760" t="s">
        <v>3783</v>
      </c>
      <c r="DG760" t="s">
        <v>1547</v>
      </c>
      <c r="DH760" t="s">
        <v>1547</v>
      </c>
      <c r="DI760" t="s">
        <v>1892</v>
      </c>
      <c r="DJ760" t="e">
        <v>#N/A</v>
      </c>
      <c r="DK760"/>
      <c r="DL760" t="s">
        <v>1892</v>
      </c>
      <c r="DM760">
        <v>9</v>
      </c>
      <c r="DN760" t="s">
        <v>1883</v>
      </c>
      <c r="DO760" t="s">
        <v>1568</v>
      </c>
      <c r="DP760" t="b">
        <v>1</v>
      </c>
      <c r="DQ760" t="b">
        <v>0</v>
      </c>
      <c r="DR760" t="b">
        <v>0</v>
      </c>
      <c r="DS760" t="b">
        <v>0</v>
      </c>
      <c r="DT760" t="b">
        <v>0</v>
      </c>
      <c r="DU760" t="b">
        <v>0</v>
      </c>
      <c r="DV760" t="b">
        <v>0</v>
      </c>
      <c r="DW760">
        <v>0</v>
      </c>
      <c r="DX760" t="b">
        <v>0</v>
      </c>
      <c r="DY760" t="b">
        <v>0</v>
      </c>
      <c r="DZ760" t="b">
        <v>0</v>
      </c>
      <c r="EA760" t="b">
        <v>0</v>
      </c>
      <c r="EB760" t="b">
        <v>0</v>
      </c>
      <c r="EC760" t="b">
        <v>0</v>
      </c>
      <c r="ED760" t="b">
        <v>0</v>
      </c>
      <c r="EE760" t="b">
        <v>0</v>
      </c>
      <c r="EF760" t="b">
        <v>0</v>
      </c>
      <c r="EG760" t="b" cm="1">
        <v>1</v>
      </c>
      <c r="EH760" t="b">
        <v>0</v>
      </c>
      <c r="EI760" t="b">
        <v>0</v>
      </c>
      <c r="EJ760" t="b">
        <v>1</v>
      </c>
      <c r="EK760" t="s">
        <v>5887</v>
      </c>
      <c r="EL760">
        <v>1</v>
      </c>
      <c r="EM760">
        <v>15</v>
      </c>
      <c r="EN760" t="b">
        <v>0</v>
      </c>
    </row>
    <row r="761" spans="1:144" ht="15.75">
      <c r="A761" t="s">
        <v>3721</v>
      </c>
      <c r="B761" t="s">
        <v>1568</v>
      </c>
      <c r="C761" t="s">
        <v>3879</v>
      </c>
      <c r="D761" t="s">
        <v>3889</v>
      </c>
      <c r="E761" t="s">
        <v>3890</v>
      </c>
      <c r="F761"/>
      <c r="G761" t="s">
        <v>3889</v>
      </c>
      <c r="H761"/>
      <c r="I761" t="s">
        <v>1244</v>
      </c>
      <c r="J761"/>
      <c r="K761"/>
      <c r="L761" t="s">
        <v>3190</v>
      </c>
      <c r="M761"/>
      <c r="N761"/>
      <c r="O761" t="s">
        <v>3725</v>
      </c>
      <c r="P761" t="s">
        <v>1568</v>
      </c>
      <c r="Q761" t="s">
        <v>1228</v>
      </c>
      <c r="R761" t="s">
        <v>1760</v>
      </c>
      <c r="S761"/>
      <c r="T761"/>
      <c r="U761" t="s">
        <v>3891</v>
      </c>
      <c r="V761"/>
      <c r="W761"/>
      <c r="X761"/>
      <c r="Y761"/>
      <c r="Z761"/>
      <c r="AA761"/>
      <c r="AB761"/>
      <c r="AC761"/>
      <c r="AD761"/>
      <c r="AE761"/>
      <c r="AF761"/>
      <c r="AG761"/>
      <c r="AH761"/>
      <c r="AI761"/>
      <c r="AJ761"/>
      <c r="AK761"/>
      <c r="AL761"/>
      <c r="AM761"/>
      <c r="AN761"/>
      <c r="AO761" s="108" t="s">
        <v>43</v>
      </c>
      <c r="AP761" t="s">
        <v>2852</v>
      </c>
      <c r="AQ761">
        <v>11</v>
      </c>
      <c r="AR761" t="e">
        <v>#N/A</v>
      </c>
      <c r="AS761" t="s">
        <v>3879</v>
      </c>
      <c r="AT761" t="e">
        <v>#N/A</v>
      </c>
      <c r="AU761" t="s">
        <v>3890</v>
      </c>
      <c r="AV761" t="s">
        <v>8622</v>
      </c>
      <c r="AW761" t="s">
        <v>1744</v>
      </c>
      <c r="AX761" t="s">
        <v>1740</v>
      </c>
      <c r="AY761" t="s">
        <v>8623</v>
      </c>
      <c r="AZ761" t="s">
        <v>1228</v>
      </c>
      <c r="BA761" t="s">
        <v>8624</v>
      </c>
      <c r="BB761" t="s">
        <v>1244</v>
      </c>
      <c r="BC761" t="s">
        <v>3190</v>
      </c>
      <c r="BD761" t="s">
        <v>8625</v>
      </c>
      <c r="BE761" t="s">
        <v>3889</v>
      </c>
      <c r="BF761">
        <v>761</v>
      </c>
      <c r="BG761">
        <v>0</v>
      </c>
      <c r="BH761">
        <v>0</v>
      </c>
      <c r="BI761" t="s">
        <v>1547</v>
      </c>
      <c r="BJ761">
        <v>0</v>
      </c>
      <c r="BK761">
        <v>0</v>
      </c>
      <c r="BL761">
        <v>0</v>
      </c>
      <c r="BM761" t="s">
        <v>1547</v>
      </c>
      <c r="BN761" t="s">
        <v>1547</v>
      </c>
      <c r="BO761" t="s">
        <v>1547</v>
      </c>
      <c r="BP761" t="s" cm="1">
        <v>1547</v>
      </c>
      <c r="BQ761" t="s">
        <v>1547</v>
      </c>
      <c r="BR761" t="s">
        <v>7335</v>
      </c>
      <c r="BS761">
        <v>44</v>
      </c>
      <c r="BT761" t="s">
        <v>5396</v>
      </c>
      <c r="BU761" t="s">
        <v>3721</v>
      </c>
      <c r="BV761" t="s">
        <v>3889</v>
      </c>
      <c r="BW761" t="s">
        <v>8622</v>
      </c>
      <c r="BX761" t="s">
        <v>1744</v>
      </c>
      <c r="BY761" t="s">
        <v>1744</v>
      </c>
      <c r="BZ761" t="s">
        <v>1547</v>
      </c>
      <c r="CA761" t="s">
        <v>1744</v>
      </c>
      <c r="CB761" t="s">
        <v>1547</v>
      </c>
      <c r="CC761"/>
      <c r="CD761" t="s">
        <v>998</v>
      </c>
      <c r="CE761" t="s">
        <v>1244</v>
      </c>
      <c r="CF761" t="s">
        <v>3890</v>
      </c>
      <c r="CG761" t="s">
        <v>8622</v>
      </c>
      <c r="CH761" t="s">
        <v>1244</v>
      </c>
      <c r="CI761" t="s">
        <v>1547</v>
      </c>
      <c r="CJ761" t="s">
        <v>1760</v>
      </c>
      <c r="CK761" t="s">
        <v>1568</v>
      </c>
      <c r="CL761"/>
      <c r="CM761"/>
      <c r="CN761" t="s">
        <v>3891</v>
      </c>
      <c r="CO761" t="s">
        <v>1547</v>
      </c>
      <c r="CP761" t="s">
        <v>3891</v>
      </c>
      <c r="CQ761" t="s">
        <v>1547</v>
      </c>
      <c r="CR761" t="s">
        <v>1547</v>
      </c>
      <c r="CS761">
        <v>9</v>
      </c>
      <c r="CT761" t="s">
        <v>7335</v>
      </c>
      <c r="CU761" t="s">
        <v>7335</v>
      </c>
      <c r="CV761" t="s">
        <v>7335</v>
      </c>
      <c r="CW761" t="s">
        <v>1547</v>
      </c>
      <c r="CX761" t="s">
        <v>1547</v>
      </c>
      <c r="CY761">
        <v>759</v>
      </c>
      <c r="CZ761" t="s">
        <v>9496</v>
      </c>
      <c r="DA761" t="s">
        <v>1547</v>
      </c>
      <c r="DB761" t="s">
        <v>1881</v>
      </c>
      <c r="DC761" t="s">
        <v>1882</v>
      </c>
      <c r="DD761" t="s">
        <v>3890</v>
      </c>
      <c r="DE761" t="s">
        <v>1228</v>
      </c>
      <c r="DF761" t="s">
        <v>3889</v>
      </c>
      <c r="DG761" t="s">
        <v>1547</v>
      </c>
      <c r="DH761" t="s">
        <v>1547</v>
      </c>
      <c r="DI761" t="s">
        <v>1892</v>
      </c>
      <c r="DJ761" t="e">
        <v>#N/A</v>
      </c>
      <c r="DK761"/>
      <c r="DL761" t="s">
        <v>1892</v>
      </c>
      <c r="DM761">
        <v>9</v>
      </c>
      <c r="DN761" t="s">
        <v>1883</v>
      </c>
      <c r="DO761" t="s">
        <v>1568</v>
      </c>
      <c r="DP761" t="b">
        <v>1</v>
      </c>
      <c r="DQ761" t="b">
        <v>0</v>
      </c>
      <c r="DR761" t="b">
        <v>1</v>
      </c>
      <c r="DS761" t="b">
        <v>0</v>
      </c>
      <c r="DT761" t="b">
        <v>0</v>
      </c>
      <c r="DU761" t="b">
        <v>0</v>
      </c>
      <c r="DV761" t="b">
        <v>1</v>
      </c>
      <c r="DW761">
        <v>0</v>
      </c>
      <c r="DX761" t="b">
        <v>0</v>
      </c>
      <c r="DY761" t="b">
        <v>0</v>
      </c>
      <c r="DZ761" t="b">
        <v>0</v>
      </c>
      <c r="EA761" t="b">
        <v>0</v>
      </c>
      <c r="EB761" t="b">
        <v>0</v>
      </c>
      <c r="EC761" t="b">
        <v>0</v>
      </c>
      <c r="ED761" t="b">
        <v>0</v>
      </c>
      <c r="EE761" t="b">
        <v>0</v>
      </c>
      <c r="EF761" t="b">
        <v>0</v>
      </c>
      <c r="EG761" t="b" cm="1">
        <v>0</v>
      </c>
      <c r="EH761" t="b">
        <v>0</v>
      </c>
      <c r="EI761" t="b">
        <v>0</v>
      </c>
      <c r="EJ761" t="b">
        <v>0</v>
      </c>
      <c r="EK761" t="s">
        <v>1547</v>
      </c>
      <c r="EL761">
        <v>0</v>
      </c>
      <c r="EM761">
        <v>21</v>
      </c>
      <c r="EN761" t="b">
        <v>0</v>
      </c>
    </row>
    <row r="762" spans="1:144" ht="15.75">
      <c r="A762" t="s">
        <v>3721</v>
      </c>
      <c r="B762" t="s">
        <v>1568</v>
      </c>
      <c r="C762" t="s">
        <v>3879</v>
      </c>
      <c r="D762" t="s">
        <v>1249</v>
      </c>
      <c r="E762" t="s">
        <v>1248</v>
      </c>
      <c r="F762" t="s">
        <v>1245</v>
      </c>
      <c r="G762" t="s">
        <v>1249</v>
      </c>
      <c r="H762" t="s">
        <v>1893</v>
      </c>
      <c r="I762" t="s">
        <v>2799</v>
      </c>
      <c r="J762"/>
      <c r="K762"/>
      <c r="L762" t="s">
        <v>1743</v>
      </c>
      <c r="M762" t="s">
        <v>1754</v>
      </c>
      <c r="N762" t="s">
        <v>1894</v>
      </c>
      <c r="O762" t="s">
        <v>3725</v>
      </c>
      <c r="P762" t="s">
        <v>1568</v>
      </c>
      <c r="Q762" t="s">
        <v>1228</v>
      </c>
      <c r="R762" t="s">
        <v>1760</v>
      </c>
      <c r="S762"/>
      <c r="T762"/>
      <c r="U762" t="s">
        <v>3891</v>
      </c>
      <c r="V762" t="s">
        <v>13501</v>
      </c>
      <c r="W762"/>
      <c r="X762"/>
      <c r="Y762"/>
      <c r="Z762"/>
      <c r="AA762"/>
      <c r="AB762"/>
      <c r="AC762"/>
      <c r="AD762"/>
      <c r="AE762"/>
      <c r="AF762"/>
      <c r="AG762"/>
      <c r="AH762"/>
      <c r="AI762"/>
      <c r="AJ762"/>
      <c r="AK762"/>
      <c r="AL762"/>
      <c r="AM762"/>
      <c r="AN762"/>
      <c r="AO762" s="108" t="s">
        <v>43</v>
      </c>
      <c r="AP762" t="s">
        <v>2852</v>
      </c>
      <c r="AQ762">
        <v>12</v>
      </c>
      <c r="AR762" t="e">
        <v>#N/A</v>
      </c>
      <c r="AS762" t="s">
        <v>3879</v>
      </c>
      <c r="AT762" t="e">
        <v>#N/A</v>
      </c>
      <c r="AU762" t="s">
        <v>1248</v>
      </c>
      <c r="AV762" t="s">
        <v>1751</v>
      </c>
      <c r="AW762" t="s">
        <v>1741</v>
      </c>
      <c r="AX762" t="s">
        <v>1740</v>
      </c>
      <c r="AY762" t="s">
        <v>1752</v>
      </c>
      <c r="AZ762" t="s">
        <v>1228</v>
      </c>
      <c r="BA762" t="s">
        <v>1896</v>
      </c>
      <c r="BB762" t="s">
        <v>2799</v>
      </c>
      <c r="BC762" t="s">
        <v>1743</v>
      </c>
      <c r="BD762" t="s">
        <v>5682</v>
      </c>
      <c r="BE762" t="s">
        <v>3889</v>
      </c>
      <c r="BF762">
        <v>4</v>
      </c>
      <c r="BG762">
        <v>761</v>
      </c>
      <c r="BH762">
        <v>0</v>
      </c>
      <c r="BI762" t="s">
        <v>1547</v>
      </c>
      <c r="BJ762">
        <v>0</v>
      </c>
      <c r="BK762">
        <v>0</v>
      </c>
      <c r="BL762">
        <v>4</v>
      </c>
      <c r="BM762" t="s">
        <v>1750</v>
      </c>
      <c r="BN762" t="s">
        <v>3890</v>
      </c>
      <c r="BO762" t="s">
        <v>8622</v>
      </c>
      <c r="BP762" t="e" cm="1">
        <v>#N/A</v>
      </c>
      <c r="BQ762" t="s">
        <v>1547</v>
      </c>
      <c r="BR762" t="s">
        <v>7335</v>
      </c>
      <c r="BS762">
        <v>45</v>
      </c>
      <c r="BT762" t="s">
        <v>5406</v>
      </c>
      <c r="BU762" t="s">
        <v>3721</v>
      </c>
      <c r="BV762" t="s">
        <v>1249</v>
      </c>
      <c r="BW762" t="s">
        <v>1751</v>
      </c>
      <c r="BX762" t="s">
        <v>1753</v>
      </c>
      <c r="BY762" t="s">
        <v>1755</v>
      </c>
      <c r="BZ762" t="s">
        <v>1547</v>
      </c>
      <c r="CA762" t="s">
        <v>1744</v>
      </c>
      <c r="CB762" t="s">
        <v>1754</v>
      </c>
      <c r="CC762"/>
      <c r="CD762" t="s">
        <v>998</v>
      </c>
      <c r="CE762" t="s">
        <v>2799</v>
      </c>
      <c r="CF762" t="s">
        <v>8627</v>
      </c>
      <c r="CG762" t="s">
        <v>8628</v>
      </c>
      <c r="CH762" t="s">
        <v>2799</v>
      </c>
      <c r="CI762" t="s">
        <v>1547</v>
      </c>
      <c r="CJ762" t="s">
        <v>1760</v>
      </c>
      <c r="CK762" t="s">
        <v>1568</v>
      </c>
      <c r="CL762"/>
      <c r="CM762"/>
      <c r="CN762" t="s">
        <v>3891</v>
      </c>
      <c r="CO762" t="s">
        <v>13501</v>
      </c>
      <c r="CP762" t="s">
        <v>3891</v>
      </c>
      <c r="CQ762" t="s">
        <v>13501</v>
      </c>
      <c r="CR762" t="s">
        <v>1547</v>
      </c>
      <c r="CS762">
        <v>9</v>
      </c>
      <c r="CT762" t="s">
        <v>7335</v>
      </c>
      <c r="CU762" t="s">
        <v>7335</v>
      </c>
      <c r="CV762" t="s">
        <v>1547</v>
      </c>
      <c r="CW762" t="s">
        <v>1547</v>
      </c>
      <c r="CX762" t="s">
        <v>1547</v>
      </c>
      <c r="CY762">
        <v>760</v>
      </c>
      <c r="CZ762" t="s">
        <v>9505</v>
      </c>
      <c r="DA762" t="s">
        <v>1547</v>
      </c>
      <c r="DB762" t="s">
        <v>1881</v>
      </c>
      <c r="DC762" t="s">
        <v>1882</v>
      </c>
      <c r="DD762" t="s">
        <v>1248</v>
      </c>
      <c r="DE762" t="s">
        <v>1228</v>
      </c>
      <c r="DF762" t="s">
        <v>1249</v>
      </c>
      <c r="DG762" t="s">
        <v>1547</v>
      </c>
      <c r="DH762" t="s">
        <v>1547</v>
      </c>
      <c r="DI762" t="s">
        <v>1892</v>
      </c>
      <c r="DJ762" t="e">
        <v>#N/A</v>
      </c>
      <c r="DK762"/>
      <c r="DL762" t="s">
        <v>1892</v>
      </c>
      <c r="DM762">
        <v>9</v>
      </c>
      <c r="DN762" t="s">
        <v>1883</v>
      </c>
      <c r="DO762" t="s">
        <v>1568</v>
      </c>
      <c r="DP762" t="b">
        <v>1</v>
      </c>
      <c r="DQ762" t="b">
        <v>0</v>
      </c>
      <c r="DR762" t="b">
        <v>0</v>
      </c>
      <c r="DS762" t="b">
        <v>0</v>
      </c>
      <c r="DT762" t="b">
        <v>0</v>
      </c>
      <c r="DU762" t="b">
        <v>0</v>
      </c>
      <c r="DV762" t="b">
        <v>0</v>
      </c>
      <c r="DW762">
        <v>0</v>
      </c>
      <c r="DX762" t="b">
        <v>0</v>
      </c>
      <c r="DY762" t="b">
        <v>0</v>
      </c>
      <c r="DZ762" t="b">
        <v>0</v>
      </c>
      <c r="EA762" t="b">
        <v>0</v>
      </c>
      <c r="EB762" t="b">
        <v>0</v>
      </c>
      <c r="EC762" t="b">
        <v>0</v>
      </c>
      <c r="ED762" t="b">
        <v>0</v>
      </c>
      <c r="EE762" t="b">
        <v>0</v>
      </c>
      <c r="EF762" t="b">
        <v>0</v>
      </c>
      <c r="EG762" t="b" cm="1">
        <v>0</v>
      </c>
      <c r="EH762" t="b">
        <v>0</v>
      </c>
      <c r="EI762" t="b">
        <v>0</v>
      </c>
      <c r="EJ762" t="b">
        <v>0</v>
      </c>
      <c r="EK762" t="s">
        <v>1547</v>
      </c>
      <c r="EL762">
        <v>0</v>
      </c>
      <c r="EM762">
        <v>7</v>
      </c>
      <c r="EN762" t="b">
        <v>0</v>
      </c>
    </row>
    <row r="763" spans="1:144" ht="31.5">
      <c r="A763" t="s">
        <v>3721</v>
      </c>
      <c r="B763" t="s">
        <v>1568</v>
      </c>
      <c r="C763" t="s">
        <v>3879</v>
      </c>
      <c r="D763" t="s">
        <v>3882</v>
      </c>
      <c r="E763" t="s">
        <v>3606</v>
      </c>
      <c r="F763"/>
      <c r="G763" t="s">
        <v>3882</v>
      </c>
      <c r="H763" s="109" t="s">
        <v>3892</v>
      </c>
      <c r="I763" t="s">
        <v>2799</v>
      </c>
      <c r="J763" t="s">
        <v>3884</v>
      </c>
      <c r="K763"/>
      <c r="L763" t="s">
        <v>1743</v>
      </c>
      <c r="M763" t="s">
        <v>1754</v>
      </c>
      <c r="N763"/>
      <c r="O763" t="s">
        <v>3725</v>
      </c>
      <c r="P763" t="s">
        <v>1568</v>
      </c>
      <c r="Q763" t="s">
        <v>1228</v>
      </c>
      <c r="R763" t="s">
        <v>1760</v>
      </c>
      <c r="S763"/>
      <c r="T763"/>
      <c r="U763" t="s">
        <v>3891</v>
      </c>
      <c r="V763" t="s">
        <v>13400</v>
      </c>
      <c r="W763"/>
      <c r="X763"/>
      <c r="Y763"/>
      <c r="Z763"/>
      <c r="AA763"/>
      <c r="AB763"/>
      <c r="AC763"/>
      <c r="AD763"/>
      <c r="AE763"/>
      <c r="AF763"/>
      <c r="AG763"/>
      <c r="AH763"/>
      <c r="AI763"/>
      <c r="AJ763"/>
      <c r="AK763"/>
      <c r="AL763"/>
      <c r="AM763"/>
      <c r="AN763"/>
      <c r="AO763" s="108" t="s">
        <v>43</v>
      </c>
      <c r="AP763" t="s">
        <v>2852</v>
      </c>
      <c r="AQ763">
        <v>13</v>
      </c>
      <c r="AR763" t="e">
        <v>#N/A</v>
      </c>
      <c r="AS763" t="s">
        <v>3879</v>
      </c>
      <c r="AT763" t="e">
        <v>#N/A</v>
      </c>
      <c r="AU763" t="s">
        <v>3606</v>
      </c>
      <c r="AV763" t="s">
        <v>7326</v>
      </c>
      <c r="AW763" t="s">
        <v>1744</v>
      </c>
      <c r="AX763" t="s">
        <v>1740</v>
      </c>
      <c r="AY763" t="s">
        <v>8591</v>
      </c>
      <c r="AZ763" t="s">
        <v>1228</v>
      </c>
      <c r="BA763" t="s">
        <v>7329</v>
      </c>
      <c r="BB763" t="s">
        <v>2799</v>
      </c>
      <c r="BC763" t="s">
        <v>1743</v>
      </c>
      <c r="BD763" t="s">
        <v>8592</v>
      </c>
      <c r="BE763" t="s">
        <v>3889</v>
      </c>
      <c r="BF763">
        <v>408</v>
      </c>
      <c r="BG763">
        <v>761</v>
      </c>
      <c r="BH763">
        <v>0</v>
      </c>
      <c r="BI763" t="s">
        <v>1547</v>
      </c>
      <c r="BJ763">
        <v>0</v>
      </c>
      <c r="BK763" t="e" cm="1">
        <v>#N/A</v>
      </c>
      <c r="BL763" t="e" cm="1">
        <v>#N/A</v>
      </c>
      <c r="BM763" t="s">
        <v>3884</v>
      </c>
      <c r="BN763" t="s">
        <v>3890</v>
      </c>
      <c r="BO763" t="s">
        <v>8622</v>
      </c>
      <c r="BP763" t="e" cm="1">
        <v>#N/A</v>
      </c>
      <c r="BQ763" t="s">
        <v>1547</v>
      </c>
      <c r="BR763" t="s">
        <v>7335</v>
      </c>
      <c r="BS763">
        <v>46</v>
      </c>
      <c r="BT763" t="s">
        <v>5416</v>
      </c>
      <c r="BU763" t="s">
        <v>3721</v>
      </c>
      <c r="BV763" t="s">
        <v>3882</v>
      </c>
      <c r="BW763" t="s">
        <v>7326</v>
      </c>
      <c r="BX763" t="s">
        <v>8630</v>
      </c>
      <c r="BY763" t="s">
        <v>1744</v>
      </c>
      <c r="BZ763" t="s">
        <v>1547</v>
      </c>
      <c r="CA763" t="s">
        <v>1744</v>
      </c>
      <c r="CB763" t="s">
        <v>1754</v>
      </c>
      <c r="CC763"/>
      <c r="CD763" t="s">
        <v>998</v>
      </c>
      <c r="CE763" t="s">
        <v>2799</v>
      </c>
      <c r="CF763" t="s">
        <v>8631</v>
      </c>
      <c r="CG763" t="s">
        <v>8632</v>
      </c>
      <c r="CH763" t="s">
        <v>2799</v>
      </c>
      <c r="CI763" t="s">
        <v>1547</v>
      </c>
      <c r="CJ763" t="s">
        <v>1760</v>
      </c>
      <c r="CK763" t="s">
        <v>1568</v>
      </c>
      <c r="CL763"/>
      <c r="CM763"/>
      <c r="CN763" t="s">
        <v>3891</v>
      </c>
      <c r="CO763" t="s">
        <v>13400</v>
      </c>
      <c r="CP763" t="s">
        <v>3891</v>
      </c>
      <c r="CQ763" t="s">
        <v>13400</v>
      </c>
      <c r="CR763" t="s">
        <v>1547</v>
      </c>
      <c r="CS763">
        <v>9</v>
      </c>
      <c r="CT763" t="s">
        <v>7335</v>
      </c>
      <c r="CU763" t="s">
        <v>7335</v>
      </c>
      <c r="CV763" t="e">
        <v>#N/A</v>
      </c>
      <c r="CW763" t="s">
        <v>1547</v>
      </c>
      <c r="CX763" t="s">
        <v>1547</v>
      </c>
      <c r="CY763">
        <v>761</v>
      </c>
      <c r="CZ763" t="s">
        <v>9511</v>
      </c>
      <c r="DA763" t="s">
        <v>1547</v>
      </c>
      <c r="DB763" t="s">
        <v>1881</v>
      </c>
      <c r="DC763" t="s">
        <v>1882</v>
      </c>
      <c r="DD763" t="s">
        <v>3606</v>
      </c>
      <c r="DE763" t="s">
        <v>1228</v>
      </c>
      <c r="DF763" t="s">
        <v>3882</v>
      </c>
      <c r="DG763" t="s">
        <v>1547</v>
      </c>
      <c r="DH763" t="s">
        <v>1547</v>
      </c>
      <c r="DI763" t="s">
        <v>1892</v>
      </c>
      <c r="DJ763" t="e">
        <v>#N/A</v>
      </c>
      <c r="DK763"/>
      <c r="DL763" t="s">
        <v>1892</v>
      </c>
      <c r="DM763">
        <v>9</v>
      </c>
      <c r="DN763" t="s">
        <v>1883</v>
      </c>
      <c r="DO763" t="s">
        <v>1568</v>
      </c>
      <c r="DP763" t="b">
        <v>1</v>
      </c>
      <c r="DQ763" t="b">
        <v>0</v>
      </c>
      <c r="DR763" t="b">
        <v>0</v>
      </c>
      <c r="DS763" t="b">
        <v>0</v>
      </c>
      <c r="DT763" t="b">
        <v>0</v>
      </c>
      <c r="DU763" t="b">
        <v>0</v>
      </c>
      <c r="DV763" t="b">
        <v>0</v>
      </c>
      <c r="DW763">
        <v>0</v>
      </c>
      <c r="DX763" t="b">
        <v>0</v>
      </c>
      <c r="DY763" t="b">
        <v>0</v>
      </c>
      <c r="DZ763" t="b">
        <v>0</v>
      </c>
      <c r="EA763" t="b">
        <v>0</v>
      </c>
      <c r="EB763" t="b">
        <v>0</v>
      </c>
      <c r="EC763" t="b">
        <v>1</v>
      </c>
      <c r="ED763" t="b">
        <v>0</v>
      </c>
      <c r="EE763" t="b">
        <v>0</v>
      </c>
      <c r="EF763" t="b">
        <v>0</v>
      </c>
      <c r="EG763" t="b" cm="1">
        <v>1</v>
      </c>
      <c r="EH763" t="b">
        <v>0</v>
      </c>
      <c r="EI763" t="b">
        <v>0</v>
      </c>
      <c r="EJ763" t="b">
        <v>1</v>
      </c>
      <c r="EK763" t="s">
        <v>5981</v>
      </c>
      <c r="EL763">
        <v>1</v>
      </c>
      <c r="EM763">
        <v>4</v>
      </c>
      <c r="EN763" t="b">
        <v>0</v>
      </c>
    </row>
    <row r="764" spans="1:144" ht="15.75">
      <c r="A764" t="s">
        <v>3721</v>
      </c>
      <c r="B764" t="s">
        <v>1568</v>
      </c>
      <c r="C764" t="s">
        <v>3879</v>
      </c>
      <c r="D764" t="s">
        <v>3776</v>
      </c>
      <c r="E764" t="s">
        <v>3777</v>
      </c>
      <c r="F764"/>
      <c r="G764" t="s">
        <v>3776</v>
      </c>
      <c r="H764" t="s">
        <v>3885</v>
      </c>
      <c r="I764" t="s">
        <v>2799</v>
      </c>
      <c r="J764"/>
      <c r="K764"/>
      <c r="L764" t="s">
        <v>1743</v>
      </c>
      <c r="M764" t="s">
        <v>1779</v>
      </c>
      <c r="N764"/>
      <c r="O764" t="s">
        <v>3725</v>
      </c>
      <c r="P764" t="s">
        <v>1568</v>
      </c>
      <c r="Q764" t="s">
        <v>1228</v>
      </c>
      <c r="R764" t="s">
        <v>1760</v>
      </c>
      <c r="S764"/>
      <c r="T764"/>
      <c r="U764" t="s">
        <v>3891</v>
      </c>
      <c r="V764" t="s">
        <v>13502</v>
      </c>
      <c r="W764"/>
      <c r="X764"/>
      <c r="Y764"/>
      <c r="Z764"/>
      <c r="AA764"/>
      <c r="AB764"/>
      <c r="AC764"/>
      <c r="AD764"/>
      <c r="AE764"/>
      <c r="AF764"/>
      <c r="AG764"/>
      <c r="AH764"/>
      <c r="AI764"/>
      <c r="AJ764"/>
      <c r="AK764"/>
      <c r="AL764"/>
      <c r="AM764"/>
      <c r="AN764"/>
      <c r="AO764" s="108" t="s">
        <v>43</v>
      </c>
      <c r="AP764" t="s">
        <v>2852</v>
      </c>
      <c r="AQ764">
        <v>14</v>
      </c>
      <c r="AR764" t="e">
        <v>#N/A</v>
      </c>
      <c r="AS764" t="s">
        <v>3879</v>
      </c>
      <c r="AT764" t="e">
        <v>#N/A</v>
      </c>
      <c r="AU764" t="s">
        <v>3777</v>
      </c>
      <c r="AV764" t="s">
        <v>7828</v>
      </c>
      <c r="AW764" t="s">
        <v>1744</v>
      </c>
      <c r="AX764" t="s">
        <v>1740</v>
      </c>
      <c r="AY764" t="s">
        <v>7829</v>
      </c>
      <c r="AZ764" t="s">
        <v>1228</v>
      </c>
      <c r="BA764" t="s">
        <v>7830</v>
      </c>
      <c r="BB764" t="s">
        <v>2799</v>
      </c>
      <c r="BC764" t="s">
        <v>1743</v>
      </c>
      <c r="BD764" t="s">
        <v>8597</v>
      </c>
      <c r="BE764" t="s">
        <v>3889</v>
      </c>
      <c r="BF764">
        <v>492</v>
      </c>
      <c r="BG764">
        <v>761</v>
      </c>
      <c r="BH764">
        <v>0</v>
      </c>
      <c r="BI764" t="s">
        <v>1547</v>
      </c>
      <c r="BJ764">
        <v>0</v>
      </c>
      <c r="BK764">
        <v>0</v>
      </c>
      <c r="BL764">
        <v>492</v>
      </c>
      <c r="BM764" t="s">
        <v>7834</v>
      </c>
      <c r="BN764" t="s">
        <v>3890</v>
      </c>
      <c r="BO764" t="s">
        <v>8622</v>
      </c>
      <c r="BP764" t="e" cm="1">
        <v>#N/A</v>
      </c>
      <c r="BQ764" t="s">
        <v>1547</v>
      </c>
      <c r="BR764" t="s">
        <v>7335</v>
      </c>
      <c r="BS764">
        <v>47</v>
      </c>
      <c r="BT764" t="s">
        <v>5427</v>
      </c>
      <c r="BU764" t="s">
        <v>3721</v>
      </c>
      <c r="BV764" t="s">
        <v>3776</v>
      </c>
      <c r="BW764" t="s">
        <v>7828</v>
      </c>
      <c r="BX764" t="s">
        <v>8598</v>
      </c>
      <c r="BY764" t="s">
        <v>1744</v>
      </c>
      <c r="BZ764" t="s">
        <v>1547</v>
      </c>
      <c r="CA764" t="s">
        <v>1744</v>
      </c>
      <c r="CB764" t="s">
        <v>1779</v>
      </c>
      <c r="CC764"/>
      <c r="CD764" t="s">
        <v>998</v>
      </c>
      <c r="CE764" t="s">
        <v>2799</v>
      </c>
      <c r="CF764" t="s">
        <v>8634</v>
      </c>
      <c r="CG764" t="s">
        <v>8635</v>
      </c>
      <c r="CH764" t="s">
        <v>2799</v>
      </c>
      <c r="CI764" t="s">
        <v>1547</v>
      </c>
      <c r="CJ764" t="s">
        <v>1760</v>
      </c>
      <c r="CK764" t="s">
        <v>1568</v>
      </c>
      <c r="CL764"/>
      <c r="CM764"/>
      <c r="CN764" t="s">
        <v>3891</v>
      </c>
      <c r="CO764" t="s">
        <v>13502</v>
      </c>
      <c r="CP764" t="s">
        <v>3891</v>
      </c>
      <c r="CQ764" t="s">
        <v>13502</v>
      </c>
      <c r="CR764" t="s">
        <v>1547</v>
      </c>
      <c r="CS764">
        <v>9</v>
      </c>
      <c r="CT764" t="s">
        <v>7335</v>
      </c>
      <c r="CU764" t="s">
        <v>7335</v>
      </c>
      <c r="CV764" t="s">
        <v>7335</v>
      </c>
      <c r="CW764" t="s">
        <v>1547</v>
      </c>
      <c r="CX764" t="s">
        <v>1547</v>
      </c>
      <c r="CY764">
        <v>762</v>
      </c>
      <c r="CZ764" t="s">
        <v>9515</v>
      </c>
      <c r="DA764" t="s">
        <v>1547</v>
      </c>
      <c r="DB764" t="s">
        <v>1881</v>
      </c>
      <c r="DC764" t="s">
        <v>1882</v>
      </c>
      <c r="DD764" t="s">
        <v>3777</v>
      </c>
      <c r="DE764" t="s">
        <v>1228</v>
      </c>
      <c r="DF764" t="s">
        <v>3776</v>
      </c>
      <c r="DG764" t="s">
        <v>1547</v>
      </c>
      <c r="DH764" t="s">
        <v>1547</v>
      </c>
      <c r="DI764" t="s">
        <v>1892</v>
      </c>
      <c r="DJ764" t="e">
        <v>#N/A</v>
      </c>
      <c r="DK764"/>
      <c r="DL764" t="s">
        <v>1892</v>
      </c>
      <c r="DM764">
        <v>9</v>
      </c>
      <c r="DN764" t="s">
        <v>1883</v>
      </c>
      <c r="DO764" t="s">
        <v>1568</v>
      </c>
      <c r="DP764" t="b">
        <v>1</v>
      </c>
      <c r="DQ764" t="b">
        <v>0</v>
      </c>
      <c r="DR764" t="b">
        <v>0</v>
      </c>
      <c r="DS764" t="b">
        <v>0</v>
      </c>
      <c r="DT764" t="b">
        <v>0</v>
      </c>
      <c r="DU764" t="b">
        <v>0</v>
      </c>
      <c r="DV764" t="b">
        <v>0</v>
      </c>
      <c r="DW764">
        <v>0</v>
      </c>
      <c r="DX764" t="b">
        <v>0</v>
      </c>
      <c r="DY764" t="b">
        <v>0</v>
      </c>
      <c r="DZ764" t="b">
        <v>0</v>
      </c>
      <c r="EA764" t="b">
        <v>0</v>
      </c>
      <c r="EB764" t="b">
        <v>0</v>
      </c>
      <c r="EC764" t="b">
        <v>0</v>
      </c>
      <c r="ED764" t="b">
        <v>0</v>
      </c>
      <c r="EE764" t="b">
        <v>0</v>
      </c>
      <c r="EF764" t="b">
        <v>0</v>
      </c>
      <c r="EG764" t="b" cm="1">
        <v>0</v>
      </c>
      <c r="EH764" t="b">
        <v>0</v>
      </c>
      <c r="EI764" t="b">
        <v>0</v>
      </c>
      <c r="EJ764" t="b">
        <v>0</v>
      </c>
      <c r="EK764" t="s">
        <v>1547</v>
      </c>
      <c r="EL764">
        <v>0</v>
      </c>
      <c r="EM764">
        <v>10</v>
      </c>
      <c r="EN764" t="b">
        <v>0</v>
      </c>
    </row>
    <row r="765" spans="1:144" ht="15.75">
      <c r="A765" t="s">
        <v>3721</v>
      </c>
      <c r="B765" t="s">
        <v>1568</v>
      </c>
      <c r="C765" t="s">
        <v>3879</v>
      </c>
      <c r="D765" t="s">
        <v>3818</v>
      </c>
      <c r="E765" t="s">
        <v>3819</v>
      </c>
      <c r="F765"/>
      <c r="G765" t="s">
        <v>3818</v>
      </c>
      <c r="H765"/>
      <c r="I765" t="s">
        <v>2798</v>
      </c>
      <c r="J765"/>
      <c r="K765"/>
      <c r="L765" t="s">
        <v>3190</v>
      </c>
      <c r="M765" t="s">
        <v>2001</v>
      </c>
      <c r="N765"/>
      <c r="O765" t="s">
        <v>3725</v>
      </c>
      <c r="P765" t="s">
        <v>1568</v>
      </c>
      <c r="Q765" t="s">
        <v>1228</v>
      </c>
      <c r="R765" t="s">
        <v>1760</v>
      </c>
      <c r="S765"/>
      <c r="T765"/>
      <c r="U765" t="s">
        <v>3891</v>
      </c>
      <c r="V765" t="s">
        <v>13508</v>
      </c>
      <c r="W765"/>
      <c r="X765"/>
      <c r="Y765"/>
      <c r="Z765"/>
      <c r="AA765"/>
      <c r="AB765"/>
      <c r="AC765"/>
      <c r="AD765"/>
      <c r="AE765"/>
      <c r="AF765"/>
      <c r="AG765"/>
      <c r="AH765"/>
      <c r="AI765"/>
      <c r="AJ765"/>
      <c r="AK765"/>
      <c r="AL765"/>
      <c r="AM765"/>
      <c r="AN765"/>
      <c r="AO765" s="108" t="s">
        <v>43</v>
      </c>
      <c r="AP765" t="s">
        <v>2852</v>
      </c>
      <c r="AQ765">
        <v>15</v>
      </c>
      <c r="AR765" t="e">
        <v>#N/A</v>
      </c>
      <c r="AS765" t="s">
        <v>3879</v>
      </c>
      <c r="AT765" t="e">
        <v>#N/A</v>
      </c>
      <c r="AU765" t="s">
        <v>3819</v>
      </c>
      <c r="AV765" t="s">
        <v>7930</v>
      </c>
      <c r="AW765" t="s">
        <v>1744</v>
      </c>
      <c r="AX765" t="s">
        <v>1740</v>
      </c>
      <c r="AY765" t="s">
        <v>7932</v>
      </c>
      <c r="AZ765" t="s">
        <v>1228</v>
      </c>
      <c r="BA765" t="s">
        <v>7933</v>
      </c>
      <c r="BB765" t="s">
        <v>2798</v>
      </c>
      <c r="BC765" t="s">
        <v>3190</v>
      </c>
      <c r="BD765" t="s">
        <v>8637</v>
      </c>
      <c r="BE765" t="s">
        <v>3889</v>
      </c>
      <c r="BF765">
        <v>504</v>
      </c>
      <c r="BG765">
        <v>761</v>
      </c>
      <c r="BH765">
        <v>0</v>
      </c>
      <c r="BI765" t="s">
        <v>1547</v>
      </c>
      <c r="BJ765">
        <v>0</v>
      </c>
      <c r="BK765">
        <v>0</v>
      </c>
      <c r="BL765">
        <v>504</v>
      </c>
      <c r="BM765" t="s">
        <v>7936</v>
      </c>
      <c r="BN765" t="s">
        <v>3890</v>
      </c>
      <c r="BO765" t="s">
        <v>8622</v>
      </c>
      <c r="BP765" t="e" cm="1">
        <v>#N/A</v>
      </c>
      <c r="BQ765" t="s">
        <v>1547</v>
      </c>
      <c r="BR765" t="s">
        <v>7335</v>
      </c>
      <c r="BS765">
        <v>48</v>
      </c>
      <c r="BT765" t="s">
        <v>5438</v>
      </c>
      <c r="BU765" t="s">
        <v>3721</v>
      </c>
      <c r="BV765" t="s">
        <v>3818</v>
      </c>
      <c r="BW765" t="s">
        <v>7930</v>
      </c>
      <c r="BX765" t="s">
        <v>1744</v>
      </c>
      <c r="BY765" t="s">
        <v>1744</v>
      </c>
      <c r="BZ765" t="s">
        <v>1547</v>
      </c>
      <c r="CA765" t="s">
        <v>1744</v>
      </c>
      <c r="CB765" t="s">
        <v>2001</v>
      </c>
      <c r="CC765"/>
      <c r="CD765" t="s">
        <v>998</v>
      </c>
      <c r="CE765" t="s">
        <v>2798</v>
      </c>
      <c r="CF765" t="s">
        <v>8638</v>
      </c>
      <c r="CG765" t="s">
        <v>8639</v>
      </c>
      <c r="CH765" t="s">
        <v>2798</v>
      </c>
      <c r="CI765" t="s">
        <v>1547</v>
      </c>
      <c r="CJ765" t="s">
        <v>1760</v>
      </c>
      <c r="CK765" t="s">
        <v>1568</v>
      </c>
      <c r="CL765"/>
      <c r="CM765"/>
      <c r="CN765" t="s">
        <v>3891</v>
      </c>
      <c r="CO765" t="s">
        <v>13508</v>
      </c>
      <c r="CP765" t="s">
        <v>3891</v>
      </c>
      <c r="CQ765" t="s">
        <v>13508</v>
      </c>
      <c r="CR765" t="s">
        <v>1547</v>
      </c>
      <c r="CS765">
        <v>9</v>
      </c>
      <c r="CT765" t="s">
        <v>7335</v>
      </c>
      <c r="CU765" t="s">
        <v>7335</v>
      </c>
      <c r="CV765" t="s">
        <v>7335</v>
      </c>
      <c r="CW765" t="s">
        <v>1547</v>
      </c>
      <c r="CX765" t="s">
        <v>1547</v>
      </c>
      <c r="CY765">
        <v>763</v>
      </c>
      <c r="CZ765" t="s">
        <v>9518</v>
      </c>
      <c r="DA765" t="s">
        <v>1547</v>
      </c>
      <c r="DB765" t="s">
        <v>1881</v>
      </c>
      <c r="DC765" t="s">
        <v>1882</v>
      </c>
      <c r="DD765" t="s">
        <v>3819</v>
      </c>
      <c r="DE765" t="s">
        <v>1228</v>
      </c>
      <c r="DF765" t="s">
        <v>3818</v>
      </c>
      <c r="DG765" t="s">
        <v>1547</v>
      </c>
      <c r="DH765" t="s">
        <v>1547</v>
      </c>
      <c r="DI765" t="s">
        <v>1892</v>
      </c>
      <c r="DJ765" t="e">
        <v>#N/A</v>
      </c>
      <c r="DK765"/>
      <c r="DL765" t="s">
        <v>1892</v>
      </c>
      <c r="DM765">
        <v>9</v>
      </c>
      <c r="DN765" t="s">
        <v>1883</v>
      </c>
      <c r="DO765" t="s">
        <v>1568</v>
      </c>
      <c r="DP765" t="b">
        <v>1</v>
      </c>
      <c r="DQ765" t="b">
        <v>0</v>
      </c>
      <c r="DR765" t="b">
        <v>0</v>
      </c>
      <c r="DS765" t="b">
        <v>0</v>
      </c>
      <c r="DT765" t="b">
        <v>0</v>
      </c>
      <c r="DU765" t="b">
        <v>0</v>
      </c>
      <c r="DV765" t="b">
        <v>0</v>
      </c>
      <c r="DW765">
        <v>0</v>
      </c>
      <c r="DX765" t="b">
        <v>0</v>
      </c>
      <c r="DY765" t="b">
        <v>0</v>
      </c>
      <c r="DZ765" t="b">
        <v>0</v>
      </c>
      <c r="EA765" t="b">
        <v>0</v>
      </c>
      <c r="EB765" t="b">
        <v>0</v>
      </c>
      <c r="EC765" t="b">
        <v>0</v>
      </c>
      <c r="ED765" t="b">
        <v>0</v>
      </c>
      <c r="EE765" t="b">
        <v>0</v>
      </c>
      <c r="EF765" t="b">
        <v>0</v>
      </c>
      <c r="EG765" t="b" cm="1">
        <v>0</v>
      </c>
      <c r="EH765" t="b">
        <v>0</v>
      </c>
      <c r="EI765" t="b">
        <v>0</v>
      </c>
      <c r="EJ765" t="b">
        <v>0</v>
      </c>
      <c r="EK765" t="s">
        <v>1547</v>
      </c>
      <c r="EL765">
        <v>0</v>
      </c>
      <c r="EM765">
        <v>22</v>
      </c>
      <c r="EN765" t="b">
        <v>0</v>
      </c>
    </row>
    <row r="766" spans="1:144" ht="15.75">
      <c r="A766" t="s">
        <v>3721</v>
      </c>
      <c r="B766" t="s">
        <v>1568</v>
      </c>
      <c r="C766" t="s">
        <v>3879</v>
      </c>
      <c r="D766" t="s">
        <v>3821</v>
      </c>
      <c r="E766" t="s">
        <v>3822</v>
      </c>
      <c r="F766"/>
      <c r="G766" t="s">
        <v>3821</v>
      </c>
      <c r="H766"/>
      <c r="I766" t="s">
        <v>2798</v>
      </c>
      <c r="J766"/>
      <c r="K766"/>
      <c r="L766" t="s">
        <v>3190</v>
      </c>
      <c r="M766" t="s">
        <v>2001</v>
      </c>
      <c r="N766"/>
      <c r="O766" t="s">
        <v>3725</v>
      </c>
      <c r="P766" t="s">
        <v>1568</v>
      </c>
      <c r="Q766" t="s">
        <v>1228</v>
      </c>
      <c r="R766" t="s">
        <v>1760</v>
      </c>
      <c r="S766"/>
      <c r="T766"/>
      <c r="U766" t="s">
        <v>3891</v>
      </c>
      <c r="V766" t="s">
        <v>13509</v>
      </c>
      <c r="W766"/>
      <c r="X766"/>
      <c r="Y766"/>
      <c r="Z766"/>
      <c r="AA766"/>
      <c r="AB766"/>
      <c r="AC766"/>
      <c r="AD766"/>
      <c r="AE766"/>
      <c r="AF766"/>
      <c r="AG766"/>
      <c r="AH766"/>
      <c r="AI766"/>
      <c r="AJ766"/>
      <c r="AK766"/>
      <c r="AL766"/>
      <c r="AM766"/>
      <c r="AN766"/>
      <c r="AO766" s="108" t="s">
        <v>43</v>
      </c>
      <c r="AP766" t="s">
        <v>2852</v>
      </c>
      <c r="AQ766">
        <v>16</v>
      </c>
      <c r="AR766" t="e">
        <v>#N/A</v>
      </c>
      <c r="AS766" t="s">
        <v>3879</v>
      </c>
      <c r="AT766" t="e">
        <v>#N/A</v>
      </c>
      <c r="AU766" t="s">
        <v>3822</v>
      </c>
      <c r="AV766" t="s">
        <v>7939</v>
      </c>
      <c r="AW766" t="s">
        <v>1744</v>
      </c>
      <c r="AX766" t="s">
        <v>1740</v>
      </c>
      <c r="AY766" t="s">
        <v>7941</v>
      </c>
      <c r="AZ766" t="s">
        <v>1228</v>
      </c>
      <c r="BA766" t="s">
        <v>7942</v>
      </c>
      <c r="BB766" t="s">
        <v>2798</v>
      </c>
      <c r="BC766" t="s">
        <v>3190</v>
      </c>
      <c r="BD766" t="s">
        <v>8641</v>
      </c>
      <c r="BE766" t="s">
        <v>3889</v>
      </c>
      <c r="BF766">
        <v>505</v>
      </c>
      <c r="BG766">
        <v>761</v>
      </c>
      <c r="BH766">
        <v>0</v>
      </c>
      <c r="BI766" t="s">
        <v>1547</v>
      </c>
      <c r="BJ766">
        <v>0</v>
      </c>
      <c r="BK766">
        <v>0</v>
      </c>
      <c r="BL766">
        <v>505</v>
      </c>
      <c r="BM766" t="s">
        <v>7945</v>
      </c>
      <c r="BN766" t="s">
        <v>3890</v>
      </c>
      <c r="BO766" t="s">
        <v>8622</v>
      </c>
      <c r="BP766" t="e" cm="1">
        <v>#N/A</v>
      </c>
      <c r="BQ766" t="s">
        <v>1547</v>
      </c>
      <c r="BR766" t="s">
        <v>7335</v>
      </c>
      <c r="BS766">
        <v>49</v>
      </c>
      <c r="BT766" t="s">
        <v>5449</v>
      </c>
      <c r="BU766" t="s">
        <v>3721</v>
      </c>
      <c r="BV766" t="s">
        <v>3821</v>
      </c>
      <c r="BW766" t="s">
        <v>7939</v>
      </c>
      <c r="BX766" t="s">
        <v>1744</v>
      </c>
      <c r="BY766" t="s">
        <v>1744</v>
      </c>
      <c r="BZ766" t="s">
        <v>1547</v>
      </c>
      <c r="CA766" t="s">
        <v>1744</v>
      </c>
      <c r="CB766" t="s">
        <v>2001</v>
      </c>
      <c r="CC766"/>
      <c r="CD766" t="s">
        <v>998</v>
      </c>
      <c r="CE766" t="s">
        <v>2798</v>
      </c>
      <c r="CF766" t="s">
        <v>8642</v>
      </c>
      <c r="CG766" t="s">
        <v>8643</v>
      </c>
      <c r="CH766" t="s">
        <v>2798</v>
      </c>
      <c r="CI766" t="s">
        <v>1547</v>
      </c>
      <c r="CJ766" t="s">
        <v>1760</v>
      </c>
      <c r="CK766" t="s">
        <v>1568</v>
      </c>
      <c r="CL766"/>
      <c r="CM766"/>
      <c r="CN766" t="s">
        <v>3891</v>
      </c>
      <c r="CO766" t="s">
        <v>13509</v>
      </c>
      <c r="CP766" t="s">
        <v>3891</v>
      </c>
      <c r="CQ766" t="s">
        <v>13509</v>
      </c>
      <c r="CR766" t="s">
        <v>1547</v>
      </c>
      <c r="CS766">
        <v>9</v>
      </c>
      <c r="CT766" t="s">
        <v>7335</v>
      </c>
      <c r="CU766" t="s">
        <v>7335</v>
      </c>
      <c r="CV766" t="s">
        <v>7335</v>
      </c>
      <c r="CW766" t="s">
        <v>1547</v>
      </c>
      <c r="CX766" t="s">
        <v>1547</v>
      </c>
      <c r="CY766">
        <v>764</v>
      </c>
      <c r="CZ766" t="s">
        <v>9521</v>
      </c>
      <c r="DA766" t="s">
        <v>1547</v>
      </c>
      <c r="DB766" t="s">
        <v>1881</v>
      </c>
      <c r="DC766" t="s">
        <v>1882</v>
      </c>
      <c r="DD766" t="s">
        <v>3822</v>
      </c>
      <c r="DE766" t="s">
        <v>1228</v>
      </c>
      <c r="DF766" t="s">
        <v>3821</v>
      </c>
      <c r="DG766" t="s">
        <v>1547</v>
      </c>
      <c r="DH766" t="s">
        <v>1547</v>
      </c>
      <c r="DI766" t="s">
        <v>1892</v>
      </c>
      <c r="DJ766" t="e">
        <v>#N/A</v>
      </c>
      <c r="DK766"/>
      <c r="DL766" t="s">
        <v>1892</v>
      </c>
      <c r="DM766">
        <v>9</v>
      </c>
      <c r="DN766" t="s">
        <v>1883</v>
      </c>
      <c r="DO766" t="s">
        <v>1568</v>
      </c>
      <c r="DP766" t="b">
        <v>1</v>
      </c>
      <c r="DQ766" t="b">
        <v>0</v>
      </c>
      <c r="DR766" t="b">
        <v>0</v>
      </c>
      <c r="DS766" t="b">
        <v>0</v>
      </c>
      <c r="DT766" t="b">
        <v>0</v>
      </c>
      <c r="DU766" t="b">
        <v>0</v>
      </c>
      <c r="DV766" t="b">
        <v>0</v>
      </c>
      <c r="DW766">
        <v>0</v>
      </c>
      <c r="DX766" t="b">
        <v>0</v>
      </c>
      <c r="DY766" t="b">
        <v>0</v>
      </c>
      <c r="DZ766" t="b">
        <v>0</v>
      </c>
      <c r="EA766" t="b">
        <v>0</v>
      </c>
      <c r="EB766" t="b">
        <v>0</v>
      </c>
      <c r="EC766" t="b">
        <v>0</v>
      </c>
      <c r="ED766" t="b">
        <v>0</v>
      </c>
      <c r="EE766" t="b">
        <v>0</v>
      </c>
      <c r="EF766" t="b">
        <v>0</v>
      </c>
      <c r="EG766" t="b" cm="1">
        <v>0</v>
      </c>
      <c r="EH766" t="b">
        <v>0</v>
      </c>
      <c r="EI766" t="b">
        <v>0</v>
      </c>
      <c r="EJ766" t="b">
        <v>0</v>
      </c>
      <c r="EK766" t="s">
        <v>1547</v>
      </c>
      <c r="EL766">
        <v>0</v>
      </c>
      <c r="EM766">
        <v>24</v>
      </c>
      <c r="EN766" t="b">
        <v>0</v>
      </c>
    </row>
    <row r="767" spans="1:144" ht="15.75">
      <c r="A767" t="s">
        <v>3721</v>
      </c>
      <c r="B767" t="s">
        <v>1568</v>
      </c>
      <c r="C767" t="s">
        <v>3879</v>
      </c>
      <c r="D767" t="s">
        <v>3823</v>
      </c>
      <c r="E767" t="s">
        <v>3824</v>
      </c>
      <c r="F767"/>
      <c r="G767" t="s">
        <v>3823</v>
      </c>
      <c r="H767"/>
      <c r="I767" t="s">
        <v>2798</v>
      </c>
      <c r="J767"/>
      <c r="K767"/>
      <c r="L767" t="s">
        <v>3190</v>
      </c>
      <c r="M767" t="s">
        <v>2001</v>
      </c>
      <c r="N767"/>
      <c r="O767" t="s">
        <v>3725</v>
      </c>
      <c r="P767" t="s">
        <v>1568</v>
      </c>
      <c r="Q767" t="s">
        <v>1228</v>
      </c>
      <c r="R767" t="s">
        <v>1760</v>
      </c>
      <c r="S767"/>
      <c r="T767"/>
      <c r="U767" t="s">
        <v>3891</v>
      </c>
      <c r="V767" t="s">
        <v>13510</v>
      </c>
      <c r="W767"/>
      <c r="X767"/>
      <c r="Y767"/>
      <c r="Z767"/>
      <c r="AA767"/>
      <c r="AB767"/>
      <c r="AC767"/>
      <c r="AD767"/>
      <c r="AE767"/>
      <c r="AF767"/>
      <c r="AG767"/>
      <c r="AH767"/>
      <c r="AI767"/>
      <c r="AJ767"/>
      <c r="AK767"/>
      <c r="AL767"/>
      <c r="AM767"/>
      <c r="AN767"/>
      <c r="AO767" s="108" t="s">
        <v>43</v>
      </c>
      <c r="AP767" t="s">
        <v>2852</v>
      </c>
      <c r="AQ767">
        <v>17</v>
      </c>
      <c r="AR767" t="e">
        <v>#N/A</v>
      </c>
      <c r="AS767" t="s">
        <v>3879</v>
      </c>
      <c r="AT767" t="e">
        <v>#N/A</v>
      </c>
      <c r="AU767" t="s">
        <v>3824</v>
      </c>
      <c r="AV767" t="s">
        <v>7948</v>
      </c>
      <c r="AW767" t="s">
        <v>1744</v>
      </c>
      <c r="AX767" t="s">
        <v>1740</v>
      </c>
      <c r="AY767" t="s">
        <v>7950</v>
      </c>
      <c r="AZ767" t="s">
        <v>1228</v>
      </c>
      <c r="BA767" t="s">
        <v>7951</v>
      </c>
      <c r="BB767" t="s">
        <v>2798</v>
      </c>
      <c r="BC767" t="s">
        <v>3190</v>
      </c>
      <c r="BD767" t="s">
        <v>8645</v>
      </c>
      <c r="BE767" t="s">
        <v>3889</v>
      </c>
      <c r="BF767">
        <v>506</v>
      </c>
      <c r="BG767">
        <v>761</v>
      </c>
      <c r="BH767">
        <v>0</v>
      </c>
      <c r="BI767" t="s">
        <v>1547</v>
      </c>
      <c r="BJ767">
        <v>0</v>
      </c>
      <c r="BK767">
        <v>0</v>
      </c>
      <c r="BL767">
        <v>506</v>
      </c>
      <c r="BM767" t="s">
        <v>7954</v>
      </c>
      <c r="BN767" t="s">
        <v>3890</v>
      </c>
      <c r="BO767" t="s">
        <v>8622</v>
      </c>
      <c r="BP767" t="e" cm="1">
        <v>#N/A</v>
      </c>
      <c r="BQ767" t="s">
        <v>1547</v>
      </c>
      <c r="BR767" t="s">
        <v>7335</v>
      </c>
      <c r="BS767">
        <v>50</v>
      </c>
      <c r="BT767" t="s">
        <v>5460</v>
      </c>
      <c r="BU767" t="s">
        <v>3721</v>
      </c>
      <c r="BV767" t="s">
        <v>3823</v>
      </c>
      <c r="BW767" t="s">
        <v>7948</v>
      </c>
      <c r="BX767" t="s">
        <v>1744</v>
      </c>
      <c r="BY767" t="s">
        <v>1744</v>
      </c>
      <c r="BZ767" t="s">
        <v>1547</v>
      </c>
      <c r="CA767" t="s">
        <v>1744</v>
      </c>
      <c r="CB767" t="s">
        <v>2001</v>
      </c>
      <c r="CC767"/>
      <c r="CD767" t="s">
        <v>998</v>
      </c>
      <c r="CE767" t="s">
        <v>2798</v>
      </c>
      <c r="CF767" t="s">
        <v>8646</v>
      </c>
      <c r="CG767" t="s">
        <v>8647</v>
      </c>
      <c r="CH767" t="s">
        <v>2798</v>
      </c>
      <c r="CI767" t="s">
        <v>1547</v>
      </c>
      <c r="CJ767" t="s">
        <v>1760</v>
      </c>
      <c r="CK767" t="s">
        <v>1568</v>
      </c>
      <c r="CL767"/>
      <c r="CM767"/>
      <c r="CN767" t="s">
        <v>3891</v>
      </c>
      <c r="CO767" t="s">
        <v>13510</v>
      </c>
      <c r="CP767" t="s">
        <v>3891</v>
      </c>
      <c r="CQ767" t="s">
        <v>13510</v>
      </c>
      <c r="CR767" t="s">
        <v>1547</v>
      </c>
      <c r="CS767">
        <v>9</v>
      </c>
      <c r="CT767" t="s">
        <v>7335</v>
      </c>
      <c r="CU767" t="s">
        <v>7335</v>
      </c>
      <c r="CV767" t="s">
        <v>7335</v>
      </c>
      <c r="CW767" t="s">
        <v>1547</v>
      </c>
      <c r="CX767" t="s">
        <v>1547</v>
      </c>
      <c r="CY767">
        <v>765</v>
      </c>
      <c r="CZ767" t="s">
        <v>9524</v>
      </c>
      <c r="DA767" t="s">
        <v>1547</v>
      </c>
      <c r="DB767" t="s">
        <v>1881</v>
      </c>
      <c r="DC767" t="s">
        <v>1882</v>
      </c>
      <c r="DD767" t="s">
        <v>3824</v>
      </c>
      <c r="DE767" t="s">
        <v>1228</v>
      </c>
      <c r="DF767" t="s">
        <v>3823</v>
      </c>
      <c r="DG767" t="s">
        <v>1547</v>
      </c>
      <c r="DH767" t="s">
        <v>1547</v>
      </c>
      <c r="DI767" t="s">
        <v>1892</v>
      </c>
      <c r="DJ767" t="e">
        <v>#N/A</v>
      </c>
      <c r="DK767"/>
      <c r="DL767" t="s">
        <v>1892</v>
      </c>
      <c r="DM767">
        <v>9</v>
      </c>
      <c r="DN767" t="s">
        <v>1883</v>
      </c>
      <c r="DO767" t="s">
        <v>1568</v>
      </c>
      <c r="DP767" t="b">
        <v>1</v>
      </c>
      <c r="DQ767" t="b">
        <v>0</v>
      </c>
      <c r="DR767" t="b">
        <v>0</v>
      </c>
      <c r="DS767" t="b">
        <v>0</v>
      </c>
      <c r="DT767" t="b">
        <v>0</v>
      </c>
      <c r="DU767" t="b">
        <v>0</v>
      </c>
      <c r="DV767" t="b">
        <v>0</v>
      </c>
      <c r="DW767">
        <v>0</v>
      </c>
      <c r="DX767" t="b">
        <v>0</v>
      </c>
      <c r="DY767" t="b">
        <v>0</v>
      </c>
      <c r="DZ767" t="b">
        <v>0</v>
      </c>
      <c r="EA767" t="b">
        <v>0</v>
      </c>
      <c r="EB767" t="b">
        <v>0</v>
      </c>
      <c r="EC767" t="b">
        <v>0</v>
      </c>
      <c r="ED767" t="b">
        <v>0</v>
      </c>
      <c r="EE767" t="b">
        <v>0</v>
      </c>
      <c r="EF767" t="b">
        <v>0</v>
      </c>
      <c r="EG767" t="b" cm="1">
        <v>0</v>
      </c>
      <c r="EH767" t="b">
        <v>0</v>
      </c>
      <c r="EI767" t="b">
        <v>0</v>
      </c>
      <c r="EJ767" t="b">
        <v>0</v>
      </c>
      <c r="EK767" t="s">
        <v>1547</v>
      </c>
      <c r="EL767">
        <v>0</v>
      </c>
      <c r="EM767">
        <v>23</v>
      </c>
      <c r="EN767" t="b">
        <v>0</v>
      </c>
    </row>
    <row r="768" spans="1:144" ht="63">
      <c r="A768" t="s">
        <v>3721</v>
      </c>
      <c r="B768" t="s">
        <v>1568</v>
      </c>
      <c r="C768" t="s">
        <v>3879</v>
      </c>
      <c r="D768" t="s">
        <v>3893</v>
      </c>
      <c r="E768" t="s">
        <v>3894</v>
      </c>
      <c r="F768" t="s">
        <v>3895</v>
      </c>
      <c r="G768" t="s">
        <v>3893</v>
      </c>
      <c r="H768" s="109" t="s">
        <v>3896</v>
      </c>
      <c r="I768" t="s">
        <v>1244</v>
      </c>
      <c r="J768"/>
      <c r="K768"/>
      <c r="L768" t="s">
        <v>3190</v>
      </c>
      <c r="M768"/>
      <c r="N768"/>
      <c r="O768" t="s">
        <v>3725</v>
      </c>
      <c r="P768" t="s">
        <v>1568</v>
      </c>
      <c r="Q768" t="s">
        <v>1228</v>
      </c>
      <c r="R768" t="s">
        <v>1760</v>
      </c>
      <c r="S768"/>
      <c r="T768"/>
      <c r="U768" t="s">
        <v>3808</v>
      </c>
      <c r="V768"/>
      <c r="W768"/>
      <c r="X768"/>
      <c r="Y768"/>
      <c r="Z768"/>
      <c r="AA768"/>
      <c r="AB768"/>
      <c r="AC768"/>
      <c r="AD768"/>
      <c r="AE768"/>
      <c r="AF768"/>
      <c r="AG768"/>
      <c r="AH768"/>
      <c r="AI768"/>
      <c r="AJ768"/>
      <c r="AK768"/>
      <c r="AL768"/>
      <c r="AM768"/>
      <c r="AN768"/>
      <c r="AO768" s="108" t="s">
        <v>43</v>
      </c>
      <c r="AP768" t="s">
        <v>2852</v>
      </c>
      <c r="AQ768">
        <v>18</v>
      </c>
      <c r="AR768" t="e">
        <v>#N/A</v>
      </c>
      <c r="AS768" t="s">
        <v>3879</v>
      </c>
      <c r="AT768" t="e">
        <v>#N/A</v>
      </c>
      <c r="AU768" t="s">
        <v>3894</v>
      </c>
      <c r="AV768" t="s">
        <v>8649</v>
      </c>
      <c r="AW768" t="s">
        <v>8650</v>
      </c>
      <c r="AX768" t="s">
        <v>1740</v>
      </c>
      <c r="AY768" t="s">
        <v>8651</v>
      </c>
      <c r="AZ768" t="s">
        <v>1228</v>
      </c>
      <c r="BA768" t="s">
        <v>8652</v>
      </c>
      <c r="BB768" t="s">
        <v>1244</v>
      </c>
      <c r="BC768" t="s">
        <v>3190</v>
      </c>
      <c r="BD768" t="s">
        <v>8653</v>
      </c>
      <c r="BE768" t="s">
        <v>3893</v>
      </c>
      <c r="BF768">
        <v>768</v>
      </c>
      <c r="BG768">
        <v>0</v>
      </c>
      <c r="BH768">
        <v>0</v>
      </c>
      <c r="BI768" t="s">
        <v>1547</v>
      </c>
      <c r="BJ768">
        <v>0</v>
      </c>
      <c r="BK768">
        <v>0</v>
      </c>
      <c r="BL768">
        <v>0</v>
      </c>
      <c r="BM768" t="s">
        <v>1547</v>
      </c>
      <c r="BN768" t="s">
        <v>1547</v>
      </c>
      <c r="BO768" t="s">
        <v>1547</v>
      </c>
      <c r="BP768" t="s" cm="1">
        <v>1547</v>
      </c>
      <c r="BQ768" t="s">
        <v>1547</v>
      </c>
      <c r="BR768" t="s">
        <v>7335</v>
      </c>
      <c r="BS768">
        <v>51</v>
      </c>
      <c r="BT768" t="s">
        <v>5469</v>
      </c>
      <c r="BU768" t="s">
        <v>3721</v>
      </c>
      <c r="BV768" t="s">
        <v>3893</v>
      </c>
      <c r="BW768" t="s">
        <v>8649</v>
      </c>
      <c r="BX768" t="s">
        <v>8654</v>
      </c>
      <c r="BY768" t="s">
        <v>1744</v>
      </c>
      <c r="BZ768" t="s">
        <v>1547</v>
      </c>
      <c r="CA768" t="s">
        <v>1744</v>
      </c>
      <c r="CB768" t="s">
        <v>1547</v>
      </c>
      <c r="CC768"/>
      <c r="CD768" t="s">
        <v>998</v>
      </c>
      <c r="CE768" t="s">
        <v>1244</v>
      </c>
      <c r="CF768" t="s">
        <v>3894</v>
      </c>
      <c r="CG768" t="s">
        <v>8649</v>
      </c>
      <c r="CH768" t="s">
        <v>1244</v>
      </c>
      <c r="CI768" t="s">
        <v>1547</v>
      </c>
      <c r="CJ768" t="s">
        <v>1760</v>
      </c>
      <c r="CK768" t="s">
        <v>1568</v>
      </c>
      <c r="CL768"/>
      <c r="CM768"/>
      <c r="CN768" t="s">
        <v>3808</v>
      </c>
      <c r="CO768" t="s">
        <v>1547</v>
      </c>
      <c r="CP768" t="s">
        <v>3808</v>
      </c>
      <c r="CQ768" t="s">
        <v>1547</v>
      </c>
      <c r="CR768" t="s">
        <v>1547</v>
      </c>
      <c r="CS768">
        <v>9</v>
      </c>
      <c r="CT768" t="s">
        <v>7335</v>
      </c>
      <c r="CU768" t="s">
        <v>7335</v>
      </c>
      <c r="CV768" t="s">
        <v>7335</v>
      </c>
      <c r="CW768" t="s">
        <v>1547</v>
      </c>
      <c r="CX768" t="s">
        <v>1547</v>
      </c>
      <c r="CY768">
        <v>766</v>
      </c>
      <c r="CZ768" t="s">
        <v>9527</v>
      </c>
      <c r="DA768" t="s">
        <v>1547</v>
      </c>
      <c r="DB768" t="s">
        <v>1881</v>
      </c>
      <c r="DC768" t="s">
        <v>1882</v>
      </c>
      <c r="DD768" t="s">
        <v>3894</v>
      </c>
      <c r="DE768" t="s">
        <v>1228</v>
      </c>
      <c r="DF768" t="s">
        <v>3893</v>
      </c>
      <c r="DG768" t="s">
        <v>1547</v>
      </c>
      <c r="DH768" t="s">
        <v>1547</v>
      </c>
      <c r="DI768" t="s">
        <v>1892</v>
      </c>
      <c r="DJ768" t="e">
        <v>#N/A</v>
      </c>
      <c r="DK768"/>
      <c r="DL768" t="s">
        <v>1892</v>
      </c>
      <c r="DM768">
        <v>9</v>
      </c>
      <c r="DN768" t="s">
        <v>1883</v>
      </c>
      <c r="DO768" t="s">
        <v>1568</v>
      </c>
      <c r="DP768" t="b">
        <v>1</v>
      </c>
      <c r="DQ768" t="b">
        <v>0</v>
      </c>
      <c r="DR768" t="b">
        <v>1</v>
      </c>
      <c r="DS768" t="b">
        <v>0</v>
      </c>
      <c r="DT768" t="b">
        <v>0</v>
      </c>
      <c r="DU768" t="b">
        <v>0</v>
      </c>
      <c r="DV768" t="b">
        <v>1</v>
      </c>
      <c r="DW768">
        <v>0</v>
      </c>
      <c r="DX768" t="b">
        <v>0</v>
      </c>
      <c r="DY768" t="b">
        <v>0</v>
      </c>
      <c r="DZ768" t="b">
        <v>0</v>
      </c>
      <c r="EA768" t="b">
        <v>0</v>
      </c>
      <c r="EB768" t="b">
        <v>0</v>
      </c>
      <c r="EC768" t="b">
        <v>0</v>
      </c>
      <c r="ED768" t="b">
        <v>0</v>
      </c>
      <c r="EE768" t="b">
        <v>0</v>
      </c>
      <c r="EF768" t="b">
        <v>0</v>
      </c>
      <c r="EG768" t="b" cm="1">
        <v>0</v>
      </c>
      <c r="EH768" t="b">
        <v>0</v>
      </c>
      <c r="EI768" t="b">
        <v>0</v>
      </c>
      <c r="EJ768" t="b">
        <v>0</v>
      </c>
      <c r="EK768" t="s">
        <v>1547</v>
      </c>
      <c r="EL768">
        <v>0</v>
      </c>
      <c r="EM768">
        <v>24</v>
      </c>
      <c r="EN768" t="b">
        <v>0</v>
      </c>
    </row>
    <row r="769" spans="1:144" ht="15.75">
      <c r="A769" t="s">
        <v>3721</v>
      </c>
      <c r="B769" t="s">
        <v>1568</v>
      </c>
      <c r="C769" t="s">
        <v>3879</v>
      </c>
      <c r="D769" t="s">
        <v>1249</v>
      </c>
      <c r="E769" t="s">
        <v>1248</v>
      </c>
      <c r="F769" t="s">
        <v>1245</v>
      </c>
      <c r="G769" t="s">
        <v>1249</v>
      </c>
      <c r="H769" t="s">
        <v>1893</v>
      </c>
      <c r="I769" t="s">
        <v>2799</v>
      </c>
      <c r="J769"/>
      <c r="K769"/>
      <c r="L769" t="s">
        <v>1743</v>
      </c>
      <c r="M769" t="s">
        <v>1754</v>
      </c>
      <c r="N769" t="s">
        <v>1894</v>
      </c>
      <c r="O769" t="s">
        <v>3725</v>
      </c>
      <c r="P769" t="s">
        <v>1568</v>
      </c>
      <c r="Q769" t="s">
        <v>1228</v>
      </c>
      <c r="R769" t="s">
        <v>1760</v>
      </c>
      <c r="S769"/>
      <c r="T769"/>
      <c r="U769" t="s">
        <v>3808</v>
      </c>
      <c r="V769" t="s">
        <v>13501</v>
      </c>
      <c r="W769"/>
      <c r="X769"/>
      <c r="Y769"/>
      <c r="Z769"/>
      <c r="AA769"/>
      <c r="AB769"/>
      <c r="AC769"/>
      <c r="AD769"/>
      <c r="AE769"/>
      <c r="AF769"/>
      <c r="AG769"/>
      <c r="AH769"/>
      <c r="AI769"/>
      <c r="AJ769"/>
      <c r="AK769"/>
      <c r="AL769"/>
      <c r="AM769"/>
      <c r="AN769"/>
      <c r="AO769" s="108" t="s">
        <v>43</v>
      </c>
      <c r="AP769" t="s">
        <v>2852</v>
      </c>
      <c r="AQ769">
        <v>19</v>
      </c>
      <c r="AR769" t="e">
        <v>#N/A</v>
      </c>
      <c r="AS769" t="s">
        <v>3879</v>
      </c>
      <c r="AT769" t="e">
        <v>#N/A</v>
      </c>
      <c r="AU769" t="s">
        <v>1248</v>
      </c>
      <c r="AV769" t="s">
        <v>1751</v>
      </c>
      <c r="AW769" t="s">
        <v>1741</v>
      </c>
      <c r="AX769" t="s">
        <v>1740</v>
      </c>
      <c r="AY769" t="s">
        <v>1752</v>
      </c>
      <c r="AZ769" t="s">
        <v>1228</v>
      </c>
      <c r="BA769" t="s">
        <v>1896</v>
      </c>
      <c r="BB769" t="s">
        <v>2799</v>
      </c>
      <c r="BC769" t="s">
        <v>1743</v>
      </c>
      <c r="BD769" t="s">
        <v>5682</v>
      </c>
      <c r="BE769" t="s">
        <v>3893</v>
      </c>
      <c r="BF769">
        <v>4</v>
      </c>
      <c r="BG769">
        <v>768</v>
      </c>
      <c r="BH769">
        <v>0</v>
      </c>
      <c r="BI769" t="s">
        <v>1547</v>
      </c>
      <c r="BJ769">
        <v>0</v>
      </c>
      <c r="BK769">
        <v>0</v>
      </c>
      <c r="BL769">
        <v>4</v>
      </c>
      <c r="BM769" t="s">
        <v>1750</v>
      </c>
      <c r="BN769" t="s">
        <v>3894</v>
      </c>
      <c r="BO769" t="s">
        <v>8649</v>
      </c>
      <c r="BP769" t="e" cm="1">
        <v>#N/A</v>
      </c>
      <c r="BQ769" t="s">
        <v>1547</v>
      </c>
      <c r="BR769" t="s">
        <v>7335</v>
      </c>
      <c r="BS769">
        <v>52</v>
      </c>
      <c r="BT769" t="s">
        <v>5479</v>
      </c>
      <c r="BU769" t="s">
        <v>3721</v>
      </c>
      <c r="BV769" t="s">
        <v>1249</v>
      </c>
      <c r="BW769" t="s">
        <v>1751</v>
      </c>
      <c r="BX769" t="s">
        <v>1753</v>
      </c>
      <c r="BY769" t="s">
        <v>1755</v>
      </c>
      <c r="BZ769" t="s">
        <v>1547</v>
      </c>
      <c r="CA769" t="s">
        <v>1744</v>
      </c>
      <c r="CB769" t="s">
        <v>1754</v>
      </c>
      <c r="CC769"/>
      <c r="CD769" t="s">
        <v>998</v>
      </c>
      <c r="CE769" t="s">
        <v>2799</v>
      </c>
      <c r="CF769" t="s">
        <v>8656</v>
      </c>
      <c r="CG769" t="s">
        <v>8657</v>
      </c>
      <c r="CH769" t="s">
        <v>2799</v>
      </c>
      <c r="CI769" t="s">
        <v>1547</v>
      </c>
      <c r="CJ769" t="s">
        <v>1760</v>
      </c>
      <c r="CK769" t="s">
        <v>1568</v>
      </c>
      <c r="CL769"/>
      <c r="CM769"/>
      <c r="CN769" t="s">
        <v>3808</v>
      </c>
      <c r="CO769" t="s">
        <v>13501</v>
      </c>
      <c r="CP769" t="s">
        <v>3808</v>
      </c>
      <c r="CQ769" t="s">
        <v>13501</v>
      </c>
      <c r="CR769" t="s">
        <v>1547</v>
      </c>
      <c r="CS769">
        <v>9</v>
      </c>
      <c r="CT769" t="s">
        <v>7335</v>
      </c>
      <c r="CU769" t="s">
        <v>7335</v>
      </c>
      <c r="CV769" t="s">
        <v>1547</v>
      </c>
      <c r="CW769" t="s">
        <v>1547</v>
      </c>
      <c r="CX769" t="s">
        <v>1547</v>
      </c>
      <c r="CY769">
        <v>767</v>
      </c>
      <c r="CZ769" t="s">
        <v>9530</v>
      </c>
      <c r="DA769" t="s">
        <v>1547</v>
      </c>
      <c r="DB769" t="s">
        <v>1881</v>
      </c>
      <c r="DC769" t="s">
        <v>1882</v>
      </c>
      <c r="DD769" t="s">
        <v>1248</v>
      </c>
      <c r="DE769" t="s">
        <v>1228</v>
      </c>
      <c r="DF769" t="s">
        <v>1249</v>
      </c>
      <c r="DG769" t="s">
        <v>1547</v>
      </c>
      <c r="DH769" t="s">
        <v>1547</v>
      </c>
      <c r="DI769" t="s">
        <v>1892</v>
      </c>
      <c r="DJ769" t="e">
        <v>#N/A</v>
      </c>
      <c r="DK769"/>
      <c r="DL769" t="s">
        <v>1892</v>
      </c>
      <c r="DM769">
        <v>9</v>
      </c>
      <c r="DN769" t="s">
        <v>1883</v>
      </c>
      <c r="DO769" t="s">
        <v>1568</v>
      </c>
      <c r="DP769" t="b">
        <v>1</v>
      </c>
      <c r="DQ769" t="b">
        <v>0</v>
      </c>
      <c r="DR769" t="b">
        <v>0</v>
      </c>
      <c r="DS769" t="b">
        <v>0</v>
      </c>
      <c r="DT769" t="b">
        <v>0</v>
      </c>
      <c r="DU769" t="b">
        <v>0</v>
      </c>
      <c r="DV769" t="b">
        <v>0</v>
      </c>
      <c r="DW769">
        <v>0</v>
      </c>
      <c r="DX769" t="b">
        <v>0</v>
      </c>
      <c r="DY769" t="b">
        <v>0</v>
      </c>
      <c r="DZ769" t="b">
        <v>0</v>
      </c>
      <c r="EA769" t="b">
        <v>0</v>
      </c>
      <c r="EB769" t="b">
        <v>0</v>
      </c>
      <c r="EC769" t="b">
        <v>0</v>
      </c>
      <c r="ED769" t="b">
        <v>0</v>
      </c>
      <c r="EE769" t="b">
        <v>0</v>
      </c>
      <c r="EF769" t="b">
        <v>0</v>
      </c>
      <c r="EG769" t="b" cm="1">
        <v>0</v>
      </c>
      <c r="EH769" t="b">
        <v>0</v>
      </c>
      <c r="EI769" t="b">
        <v>0</v>
      </c>
      <c r="EJ769" t="b">
        <v>0</v>
      </c>
      <c r="EK769" t="s">
        <v>1547</v>
      </c>
      <c r="EL769">
        <v>0</v>
      </c>
      <c r="EM769">
        <v>7</v>
      </c>
      <c r="EN769" t="b">
        <v>0</v>
      </c>
    </row>
    <row r="770" spans="1:144" ht="15.75">
      <c r="A770" t="s">
        <v>3721</v>
      </c>
      <c r="B770" t="s">
        <v>1568</v>
      </c>
      <c r="C770" t="s">
        <v>3879</v>
      </c>
      <c r="D770" t="s">
        <v>3882</v>
      </c>
      <c r="E770" t="s">
        <v>3606</v>
      </c>
      <c r="F770"/>
      <c r="G770" t="s">
        <v>3882</v>
      </c>
      <c r="H770" t="s">
        <v>3883</v>
      </c>
      <c r="I770" t="s">
        <v>2799</v>
      </c>
      <c r="J770" t="s">
        <v>3884</v>
      </c>
      <c r="K770"/>
      <c r="L770" t="s">
        <v>1743</v>
      </c>
      <c r="M770" t="s">
        <v>1754</v>
      </c>
      <c r="N770"/>
      <c r="O770" t="s">
        <v>3725</v>
      </c>
      <c r="P770" t="s">
        <v>1568</v>
      </c>
      <c r="Q770" t="s">
        <v>1228</v>
      </c>
      <c r="R770" t="s">
        <v>1760</v>
      </c>
      <c r="S770"/>
      <c r="T770"/>
      <c r="U770" t="s">
        <v>3808</v>
      </c>
      <c r="V770" t="s">
        <v>13400</v>
      </c>
      <c r="W770"/>
      <c r="X770"/>
      <c r="Y770"/>
      <c r="Z770"/>
      <c r="AA770"/>
      <c r="AB770"/>
      <c r="AC770"/>
      <c r="AD770"/>
      <c r="AE770"/>
      <c r="AF770"/>
      <c r="AG770"/>
      <c r="AH770"/>
      <c r="AI770"/>
      <c r="AJ770"/>
      <c r="AK770"/>
      <c r="AL770"/>
      <c r="AM770"/>
      <c r="AN770"/>
      <c r="AO770" s="108" t="s">
        <v>43</v>
      </c>
      <c r="AP770" t="s">
        <v>2852</v>
      </c>
      <c r="AQ770">
        <v>20</v>
      </c>
      <c r="AR770" t="e">
        <v>#N/A</v>
      </c>
      <c r="AS770" t="s">
        <v>3879</v>
      </c>
      <c r="AT770" t="e">
        <v>#N/A</v>
      </c>
      <c r="AU770" t="s">
        <v>3606</v>
      </c>
      <c r="AV770" t="s">
        <v>7326</v>
      </c>
      <c r="AW770" t="s">
        <v>1744</v>
      </c>
      <c r="AX770" t="s">
        <v>1740</v>
      </c>
      <c r="AY770" t="s">
        <v>8591</v>
      </c>
      <c r="AZ770" t="s">
        <v>1228</v>
      </c>
      <c r="BA770" t="s">
        <v>7329</v>
      </c>
      <c r="BB770" t="s">
        <v>2799</v>
      </c>
      <c r="BC770" t="s">
        <v>1743</v>
      </c>
      <c r="BD770" t="s">
        <v>8592</v>
      </c>
      <c r="BE770" t="s">
        <v>3893</v>
      </c>
      <c r="BF770">
        <v>408</v>
      </c>
      <c r="BG770">
        <v>768</v>
      </c>
      <c r="BH770">
        <v>0</v>
      </c>
      <c r="BI770" t="s">
        <v>1547</v>
      </c>
      <c r="BJ770">
        <v>0</v>
      </c>
      <c r="BK770" t="e" cm="1">
        <v>#N/A</v>
      </c>
      <c r="BL770" t="e" cm="1">
        <v>#N/A</v>
      </c>
      <c r="BM770" t="s">
        <v>3884</v>
      </c>
      <c r="BN770" t="s">
        <v>3894</v>
      </c>
      <c r="BO770" t="s">
        <v>8649</v>
      </c>
      <c r="BP770" t="e" cm="1">
        <v>#N/A</v>
      </c>
      <c r="BQ770" t="s">
        <v>1547</v>
      </c>
      <c r="BR770" t="s">
        <v>7335</v>
      </c>
      <c r="BS770">
        <v>53</v>
      </c>
      <c r="BT770" t="s">
        <v>5489</v>
      </c>
      <c r="BU770" t="s">
        <v>3721</v>
      </c>
      <c r="BV770" t="s">
        <v>3882</v>
      </c>
      <c r="BW770" t="s">
        <v>7326</v>
      </c>
      <c r="BX770" t="s">
        <v>8593</v>
      </c>
      <c r="BY770" t="s">
        <v>1744</v>
      </c>
      <c r="BZ770" t="s">
        <v>1547</v>
      </c>
      <c r="CA770" t="s">
        <v>1744</v>
      </c>
      <c r="CB770" t="s">
        <v>1754</v>
      </c>
      <c r="CC770"/>
      <c r="CD770" t="s">
        <v>998</v>
      </c>
      <c r="CE770" t="s">
        <v>2799</v>
      </c>
      <c r="CF770" t="s">
        <v>8659</v>
      </c>
      <c r="CG770" t="s">
        <v>8660</v>
      </c>
      <c r="CH770" t="s">
        <v>2799</v>
      </c>
      <c r="CI770" t="s">
        <v>1547</v>
      </c>
      <c r="CJ770" t="s">
        <v>1760</v>
      </c>
      <c r="CK770" t="s">
        <v>1568</v>
      </c>
      <c r="CL770"/>
      <c r="CM770"/>
      <c r="CN770" t="s">
        <v>3808</v>
      </c>
      <c r="CO770" t="s">
        <v>13400</v>
      </c>
      <c r="CP770" t="s">
        <v>3808</v>
      </c>
      <c r="CQ770" t="s">
        <v>13400</v>
      </c>
      <c r="CR770" t="s">
        <v>1547</v>
      </c>
      <c r="CS770">
        <v>9</v>
      </c>
      <c r="CT770" t="s">
        <v>7335</v>
      </c>
      <c r="CU770" t="s">
        <v>7335</v>
      </c>
      <c r="CV770" t="e">
        <v>#N/A</v>
      </c>
      <c r="CW770" t="s">
        <v>1547</v>
      </c>
      <c r="CX770" t="s">
        <v>1547</v>
      </c>
      <c r="CY770">
        <v>768</v>
      </c>
      <c r="CZ770" t="s">
        <v>9533</v>
      </c>
      <c r="DA770" t="s">
        <v>1547</v>
      </c>
      <c r="DB770" t="s">
        <v>1881</v>
      </c>
      <c r="DC770" t="s">
        <v>1882</v>
      </c>
      <c r="DD770" t="s">
        <v>3606</v>
      </c>
      <c r="DE770" t="s">
        <v>1228</v>
      </c>
      <c r="DF770" t="s">
        <v>3882</v>
      </c>
      <c r="DG770" t="s">
        <v>1547</v>
      </c>
      <c r="DH770" t="s">
        <v>1547</v>
      </c>
      <c r="DI770" t="s">
        <v>1892</v>
      </c>
      <c r="DJ770" t="e">
        <v>#N/A</v>
      </c>
      <c r="DK770"/>
      <c r="DL770" t="s">
        <v>1892</v>
      </c>
      <c r="DM770">
        <v>9</v>
      </c>
      <c r="DN770" t="s">
        <v>1883</v>
      </c>
      <c r="DO770" t="s">
        <v>1568</v>
      </c>
      <c r="DP770" t="b">
        <v>1</v>
      </c>
      <c r="DQ770" t="b">
        <v>0</v>
      </c>
      <c r="DR770" t="b">
        <v>0</v>
      </c>
      <c r="DS770" t="b">
        <v>0</v>
      </c>
      <c r="DT770" t="b">
        <v>0</v>
      </c>
      <c r="DU770" t="b">
        <v>0</v>
      </c>
      <c r="DV770" t="b">
        <v>0</v>
      </c>
      <c r="DW770">
        <v>0</v>
      </c>
      <c r="DX770" t="b">
        <v>0</v>
      </c>
      <c r="DY770" t="b">
        <v>0</v>
      </c>
      <c r="DZ770" t="b">
        <v>0</v>
      </c>
      <c r="EA770" t="b">
        <v>0</v>
      </c>
      <c r="EB770" t="b">
        <v>0</v>
      </c>
      <c r="EC770" t="b">
        <v>1</v>
      </c>
      <c r="ED770" t="b">
        <v>0</v>
      </c>
      <c r="EE770" t="b">
        <v>0</v>
      </c>
      <c r="EF770" t="b">
        <v>0</v>
      </c>
      <c r="EG770" t="b" cm="1">
        <v>1</v>
      </c>
      <c r="EH770" t="b">
        <v>0</v>
      </c>
      <c r="EI770" t="b">
        <v>0</v>
      </c>
      <c r="EJ770" t="b">
        <v>1</v>
      </c>
      <c r="EK770" t="s">
        <v>5981</v>
      </c>
      <c r="EL770">
        <v>1</v>
      </c>
      <c r="EM770">
        <v>4</v>
      </c>
      <c r="EN770" t="b">
        <v>0</v>
      </c>
    </row>
    <row r="771" spans="1:144" ht="15.75">
      <c r="A771" t="s">
        <v>3721</v>
      </c>
      <c r="B771" t="s">
        <v>1568</v>
      </c>
      <c r="C771" t="s">
        <v>3879</v>
      </c>
      <c r="D771" t="s">
        <v>3776</v>
      </c>
      <c r="E771" t="s">
        <v>3777</v>
      </c>
      <c r="F771"/>
      <c r="G771" t="s">
        <v>3776</v>
      </c>
      <c r="H771" t="s">
        <v>3885</v>
      </c>
      <c r="I771" t="s">
        <v>2799</v>
      </c>
      <c r="J771"/>
      <c r="K771"/>
      <c r="L771" t="s">
        <v>1743</v>
      </c>
      <c r="M771" t="s">
        <v>1779</v>
      </c>
      <c r="N771"/>
      <c r="O771" t="s">
        <v>3725</v>
      </c>
      <c r="P771" t="s">
        <v>1568</v>
      </c>
      <c r="Q771" t="s">
        <v>1228</v>
      </c>
      <c r="R771" t="s">
        <v>1760</v>
      </c>
      <c r="S771"/>
      <c r="T771"/>
      <c r="U771" t="s">
        <v>3808</v>
      </c>
      <c r="V771" t="s">
        <v>13502</v>
      </c>
      <c r="W771"/>
      <c r="X771"/>
      <c r="Y771"/>
      <c r="Z771"/>
      <c r="AA771"/>
      <c r="AB771"/>
      <c r="AC771"/>
      <c r="AD771"/>
      <c r="AE771"/>
      <c r="AF771"/>
      <c r="AG771"/>
      <c r="AH771"/>
      <c r="AI771"/>
      <c r="AJ771"/>
      <c r="AK771"/>
      <c r="AL771"/>
      <c r="AM771"/>
      <c r="AN771"/>
      <c r="AO771" s="108" t="s">
        <v>43</v>
      </c>
      <c r="AP771" t="s">
        <v>2852</v>
      </c>
      <c r="AQ771">
        <v>21</v>
      </c>
      <c r="AR771" t="e">
        <v>#N/A</v>
      </c>
      <c r="AS771" t="s">
        <v>3879</v>
      </c>
      <c r="AT771" t="e">
        <v>#N/A</v>
      </c>
      <c r="AU771" t="s">
        <v>3777</v>
      </c>
      <c r="AV771" t="s">
        <v>7828</v>
      </c>
      <c r="AW771" t="s">
        <v>1744</v>
      </c>
      <c r="AX771" t="s">
        <v>1740</v>
      </c>
      <c r="AY771" t="s">
        <v>7829</v>
      </c>
      <c r="AZ771" t="s">
        <v>1228</v>
      </c>
      <c r="BA771" t="s">
        <v>7830</v>
      </c>
      <c r="BB771" t="s">
        <v>2799</v>
      </c>
      <c r="BC771" t="s">
        <v>1743</v>
      </c>
      <c r="BD771" t="s">
        <v>8597</v>
      </c>
      <c r="BE771" t="s">
        <v>3893</v>
      </c>
      <c r="BF771">
        <v>492</v>
      </c>
      <c r="BG771">
        <v>768</v>
      </c>
      <c r="BH771">
        <v>0</v>
      </c>
      <c r="BI771" t="s">
        <v>1547</v>
      </c>
      <c r="BJ771">
        <v>0</v>
      </c>
      <c r="BK771">
        <v>0</v>
      </c>
      <c r="BL771">
        <v>492</v>
      </c>
      <c r="BM771" t="s">
        <v>7834</v>
      </c>
      <c r="BN771" t="s">
        <v>3894</v>
      </c>
      <c r="BO771" t="s">
        <v>8649</v>
      </c>
      <c r="BP771" t="e" cm="1">
        <v>#N/A</v>
      </c>
      <c r="BQ771" t="s">
        <v>1547</v>
      </c>
      <c r="BR771" t="s">
        <v>7335</v>
      </c>
      <c r="BS771">
        <v>54</v>
      </c>
      <c r="BT771" t="s">
        <v>5499</v>
      </c>
      <c r="BU771" t="s">
        <v>3721</v>
      </c>
      <c r="BV771" t="s">
        <v>3776</v>
      </c>
      <c r="BW771" t="s">
        <v>7828</v>
      </c>
      <c r="BX771" t="s">
        <v>8598</v>
      </c>
      <c r="BY771" t="s">
        <v>1744</v>
      </c>
      <c r="BZ771" t="s">
        <v>1547</v>
      </c>
      <c r="CA771" t="s">
        <v>1744</v>
      </c>
      <c r="CB771" t="s">
        <v>1779</v>
      </c>
      <c r="CC771"/>
      <c r="CD771" t="s">
        <v>998</v>
      </c>
      <c r="CE771" t="s">
        <v>2799</v>
      </c>
      <c r="CF771" t="s">
        <v>8662</v>
      </c>
      <c r="CG771" t="s">
        <v>8663</v>
      </c>
      <c r="CH771" t="s">
        <v>2799</v>
      </c>
      <c r="CI771" t="s">
        <v>1547</v>
      </c>
      <c r="CJ771" t="s">
        <v>1760</v>
      </c>
      <c r="CK771" t="s">
        <v>1568</v>
      </c>
      <c r="CL771"/>
      <c r="CM771"/>
      <c r="CN771" t="s">
        <v>3808</v>
      </c>
      <c r="CO771" t="s">
        <v>13502</v>
      </c>
      <c r="CP771" t="s">
        <v>3808</v>
      </c>
      <c r="CQ771" t="s">
        <v>13502</v>
      </c>
      <c r="CR771" t="s">
        <v>1547</v>
      </c>
      <c r="CS771">
        <v>9</v>
      </c>
      <c r="CT771" t="s">
        <v>7335</v>
      </c>
      <c r="CU771" t="s">
        <v>7335</v>
      </c>
      <c r="CV771" t="s">
        <v>7335</v>
      </c>
      <c r="CW771" t="s">
        <v>1547</v>
      </c>
      <c r="CX771" t="s">
        <v>1547</v>
      </c>
      <c r="CY771">
        <v>769</v>
      </c>
      <c r="CZ771" t="s">
        <v>9540</v>
      </c>
      <c r="DA771" t="s">
        <v>1547</v>
      </c>
      <c r="DB771" t="s">
        <v>1881</v>
      </c>
      <c r="DC771" t="s">
        <v>1882</v>
      </c>
      <c r="DD771" t="s">
        <v>3777</v>
      </c>
      <c r="DE771" t="s">
        <v>1228</v>
      </c>
      <c r="DF771" t="s">
        <v>3776</v>
      </c>
      <c r="DG771" t="s">
        <v>1547</v>
      </c>
      <c r="DH771" t="s">
        <v>1547</v>
      </c>
      <c r="DI771" t="s">
        <v>1892</v>
      </c>
      <c r="DJ771" t="e">
        <v>#N/A</v>
      </c>
      <c r="DK771"/>
      <c r="DL771" t="s">
        <v>1892</v>
      </c>
      <c r="DM771">
        <v>9</v>
      </c>
      <c r="DN771" t="s">
        <v>1883</v>
      </c>
      <c r="DO771" t="s">
        <v>1568</v>
      </c>
      <c r="DP771" t="b">
        <v>1</v>
      </c>
      <c r="DQ771" t="b">
        <v>0</v>
      </c>
      <c r="DR771" t="b">
        <v>0</v>
      </c>
      <c r="DS771" t="b">
        <v>0</v>
      </c>
      <c r="DT771" t="b">
        <v>0</v>
      </c>
      <c r="DU771" t="b">
        <v>0</v>
      </c>
      <c r="DV771" t="b">
        <v>0</v>
      </c>
      <c r="DW771">
        <v>0</v>
      </c>
      <c r="DX771" t="b">
        <v>0</v>
      </c>
      <c r="DY771" t="b">
        <v>0</v>
      </c>
      <c r="DZ771" t="b">
        <v>0</v>
      </c>
      <c r="EA771" t="b">
        <v>0</v>
      </c>
      <c r="EB771" t="b">
        <v>0</v>
      </c>
      <c r="EC771" t="b">
        <v>0</v>
      </c>
      <c r="ED771" t="b">
        <v>0</v>
      </c>
      <c r="EE771" t="b">
        <v>0</v>
      </c>
      <c r="EF771" t="b">
        <v>0</v>
      </c>
      <c r="EG771" t="b" cm="1">
        <v>0</v>
      </c>
      <c r="EH771" t="b">
        <v>0</v>
      </c>
      <c r="EI771" t="b">
        <v>0</v>
      </c>
      <c r="EJ771" t="b">
        <v>0</v>
      </c>
      <c r="EK771" t="s">
        <v>1547</v>
      </c>
      <c r="EL771">
        <v>0</v>
      </c>
      <c r="EM771">
        <v>10</v>
      </c>
      <c r="EN771" t="b">
        <v>0</v>
      </c>
    </row>
    <row r="772" spans="1:144" ht="15.75">
      <c r="A772" t="s">
        <v>3721</v>
      </c>
      <c r="B772" t="s">
        <v>1568</v>
      </c>
      <c r="C772" t="s">
        <v>3879</v>
      </c>
      <c r="D772" t="s">
        <v>3818</v>
      </c>
      <c r="E772" t="s">
        <v>3819</v>
      </c>
      <c r="F772"/>
      <c r="G772" t="s">
        <v>3818</v>
      </c>
      <c r="H772"/>
      <c r="I772" t="s">
        <v>2798</v>
      </c>
      <c r="J772"/>
      <c r="K772"/>
      <c r="L772" t="s">
        <v>1743</v>
      </c>
      <c r="M772" t="s">
        <v>2001</v>
      </c>
      <c r="N772"/>
      <c r="O772" t="s">
        <v>3725</v>
      </c>
      <c r="P772" t="s">
        <v>1568</v>
      </c>
      <c r="Q772" t="s">
        <v>1228</v>
      </c>
      <c r="R772" t="s">
        <v>1760</v>
      </c>
      <c r="S772"/>
      <c r="T772"/>
      <c r="U772" t="s">
        <v>3808</v>
      </c>
      <c r="V772" t="s">
        <v>13508</v>
      </c>
      <c r="W772"/>
      <c r="X772"/>
      <c r="Y772"/>
      <c r="Z772"/>
      <c r="AA772"/>
      <c r="AB772"/>
      <c r="AC772"/>
      <c r="AD772"/>
      <c r="AE772"/>
      <c r="AF772"/>
      <c r="AG772"/>
      <c r="AH772"/>
      <c r="AI772"/>
      <c r="AJ772"/>
      <c r="AK772"/>
      <c r="AL772"/>
      <c r="AM772"/>
      <c r="AN772"/>
      <c r="AO772" s="108" t="s">
        <v>43</v>
      </c>
      <c r="AP772" t="s">
        <v>2852</v>
      </c>
      <c r="AQ772">
        <v>22</v>
      </c>
      <c r="AR772" t="e">
        <v>#N/A</v>
      </c>
      <c r="AS772" t="s">
        <v>3879</v>
      </c>
      <c r="AT772" t="e">
        <v>#N/A</v>
      </c>
      <c r="AU772" t="s">
        <v>3819</v>
      </c>
      <c r="AV772" t="s">
        <v>7930</v>
      </c>
      <c r="AW772" t="s">
        <v>1744</v>
      </c>
      <c r="AX772" t="s">
        <v>1740</v>
      </c>
      <c r="AY772" t="s">
        <v>7932</v>
      </c>
      <c r="AZ772" t="s">
        <v>1228</v>
      </c>
      <c r="BA772" t="s">
        <v>7933</v>
      </c>
      <c r="BB772" t="s">
        <v>2798</v>
      </c>
      <c r="BC772" t="s">
        <v>1743</v>
      </c>
      <c r="BD772" t="s">
        <v>8637</v>
      </c>
      <c r="BE772" t="s">
        <v>3893</v>
      </c>
      <c r="BF772">
        <v>504</v>
      </c>
      <c r="BG772">
        <v>768</v>
      </c>
      <c r="BH772">
        <v>0</v>
      </c>
      <c r="BI772" t="s">
        <v>1547</v>
      </c>
      <c r="BJ772">
        <v>0</v>
      </c>
      <c r="BK772">
        <v>0</v>
      </c>
      <c r="BL772">
        <v>504</v>
      </c>
      <c r="BM772" t="s">
        <v>7936</v>
      </c>
      <c r="BN772" t="s">
        <v>3894</v>
      </c>
      <c r="BO772" t="s">
        <v>8649</v>
      </c>
      <c r="BP772" t="e" cm="1">
        <v>#N/A</v>
      </c>
      <c r="BQ772" t="s">
        <v>1547</v>
      </c>
      <c r="BR772" t="s">
        <v>7335</v>
      </c>
      <c r="BS772">
        <v>55</v>
      </c>
      <c r="BT772" t="s">
        <v>5511</v>
      </c>
      <c r="BU772" t="s">
        <v>3721</v>
      </c>
      <c r="BV772" t="s">
        <v>3818</v>
      </c>
      <c r="BW772" t="s">
        <v>7930</v>
      </c>
      <c r="BX772" t="s">
        <v>1744</v>
      </c>
      <c r="BY772" t="s">
        <v>1744</v>
      </c>
      <c r="BZ772" t="s">
        <v>1547</v>
      </c>
      <c r="CA772" t="s">
        <v>1744</v>
      </c>
      <c r="CB772" t="s">
        <v>2001</v>
      </c>
      <c r="CC772"/>
      <c r="CD772" t="s">
        <v>998</v>
      </c>
      <c r="CE772" t="s">
        <v>2798</v>
      </c>
      <c r="CF772" t="s">
        <v>8665</v>
      </c>
      <c r="CG772" t="s">
        <v>8666</v>
      </c>
      <c r="CH772" t="s">
        <v>2798</v>
      </c>
      <c r="CI772" t="s">
        <v>1547</v>
      </c>
      <c r="CJ772" t="s">
        <v>1760</v>
      </c>
      <c r="CK772" t="s">
        <v>1568</v>
      </c>
      <c r="CL772"/>
      <c r="CM772"/>
      <c r="CN772" t="s">
        <v>3808</v>
      </c>
      <c r="CO772" t="s">
        <v>13508</v>
      </c>
      <c r="CP772" t="s">
        <v>3808</v>
      </c>
      <c r="CQ772" t="s">
        <v>13508</v>
      </c>
      <c r="CR772" t="s">
        <v>1547</v>
      </c>
      <c r="CS772">
        <v>9</v>
      </c>
      <c r="CT772" t="s">
        <v>7335</v>
      </c>
      <c r="CU772" t="s">
        <v>7335</v>
      </c>
      <c r="CV772" t="s">
        <v>7335</v>
      </c>
      <c r="CW772" t="s">
        <v>1547</v>
      </c>
      <c r="CX772" t="s">
        <v>1547</v>
      </c>
      <c r="CY772">
        <v>770</v>
      </c>
      <c r="CZ772" t="s">
        <v>9549</v>
      </c>
      <c r="DA772" t="s">
        <v>1547</v>
      </c>
      <c r="DB772" t="s">
        <v>1881</v>
      </c>
      <c r="DC772" t="s">
        <v>1882</v>
      </c>
      <c r="DD772" t="s">
        <v>3819</v>
      </c>
      <c r="DE772" t="s">
        <v>1228</v>
      </c>
      <c r="DF772" t="s">
        <v>3818</v>
      </c>
      <c r="DG772" t="s">
        <v>1547</v>
      </c>
      <c r="DH772" t="s">
        <v>1547</v>
      </c>
      <c r="DI772" t="s">
        <v>1892</v>
      </c>
      <c r="DJ772" t="e">
        <v>#N/A</v>
      </c>
      <c r="DK772"/>
      <c r="DL772" t="s">
        <v>1892</v>
      </c>
      <c r="DM772">
        <v>9</v>
      </c>
      <c r="DN772" t="s">
        <v>1883</v>
      </c>
      <c r="DO772" t="s">
        <v>1568</v>
      </c>
      <c r="DP772" t="b">
        <v>1</v>
      </c>
      <c r="DQ772" t="b">
        <v>0</v>
      </c>
      <c r="DR772" t="b">
        <v>0</v>
      </c>
      <c r="DS772" t="b">
        <v>0</v>
      </c>
      <c r="DT772" t="b">
        <v>0</v>
      </c>
      <c r="DU772" t="b">
        <v>0</v>
      </c>
      <c r="DV772" t="b">
        <v>0</v>
      </c>
      <c r="DW772">
        <v>0</v>
      </c>
      <c r="DX772" t="b">
        <v>0</v>
      </c>
      <c r="DY772" t="b">
        <v>0</v>
      </c>
      <c r="DZ772" t="b">
        <v>0</v>
      </c>
      <c r="EA772" t="b">
        <v>0</v>
      </c>
      <c r="EB772" t="b">
        <v>0</v>
      </c>
      <c r="EC772" t="b">
        <v>0</v>
      </c>
      <c r="ED772" t="b">
        <v>0</v>
      </c>
      <c r="EE772" t="b">
        <v>0</v>
      </c>
      <c r="EF772" t="b">
        <v>0</v>
      </c>
      <c r="EG772" t="b" cm="1">
        <v>0</v>
      </c>
      <c r="EH772" t="b">
        <v>0</v>
      </c>
      <c r="EI772" t="b">
        <v>0</v>
      </c>
      <c r="EJ772" t="b">
        <v>0</v>
      </c>
      <c r="EK772" t="s">
        <v>1547</v>
      </c>
      <c r="EL772">
        <v>0</v>
      </c>
      <c r="EM772">
        <v>22</v>
      </c>
      <c r="EN772" t="b">
        <v>0</v>
      </c>
    </row>
    <row r="773" spans="1:144" ht="15.75">
      <c r="A773" t="s">
        <v>3721</v>
      </c>
      <c r="B773" t="s">
        <v>1568</v>
      </c>
      <c r="C773" t="s">
        <v>3879</v>
      </c>
      <c r="D773" t="s">
        <v>3821</v>
      </c>
      <c r="E773" t="s">
        <v>3822</v>
      </c>
      <c r="F773"/>
      <c r="G773" t="s">
        <v>3821</v>
      </c>
      <c r="H773"/>
      <c r="I773" t="s">
        <v>2798</v>
      </c>
      <c r="J773"/>
      <c r="K773"/>
      <c r="L773" t="s">
        <v>1743</v>
      </c>
      <c r="M773" t="s">
        <v>2001</v>
      </c>
      <c r="N773"/>
      <c r="O773" t="s">
        <v>3725</v>
      </c>
      <c r="P773" t="s">
        <v>1568</v>
      </c>
      <c r="Q773" t="s">
        <v>1228</v>
      </c>
      <c r="R773" t="s">
        <v>1760</v>
      </c>
      <c r="S773"/>
      <c r="T773"/>
      <c r="U773" t="s">
        <v>3808</v>
      </c>
      <c r="V773" t="s">
        <v>13509</v>
      </c>
      <c r="W773"/>
      <c r="X773"/>
      <c r="Y773"/>
      <c r="Z773"/>
      <c r="AA773"/>
      <c r="AB773"/>
      <c r="AC773"/>
      <c r="AD773"/>
      <c r="AE773"/>
      <c r="AF773"/>
      <c r="AG773"/>
      <c r="AH773"/>
      <c r="AI773"/>
      <c r="AJ773"/>
      <c r="AK773"/>
      <c r="AL773"/>
      <c r="AM773"/>
      <c r="AN773"/>
      <c r="AO773" s="108" t="s">
        <v>43</v>
      </c>
      <c r="AP773" t="s">
        <v>2852</v>
      </c>
      <c r="AQ773">
        <v>23</v>
      </c>
      <c r="AR773" t="e">
        <v>#N/A</v>
      </c>
      <c r="AS773" t="s">
        <v>3879</v>
      </c>
      <c r="AT773" t="e">
        <v>#N/A</v>
      </c>
      <c r="AU773" t="s">
        <v>3822</v>
      </c>
      <c r="AV773" t="s">
        <v>7939</v>
      </c>
      <c r="AW773" t="s">
        <v>1744</v>
      </c>
      <c r="AX773" t="s">
        <v>1740</v>
      </c>
      <c r="AY773" t="s">
        <v>7941</v>
      </c>
      <c r="AZ773" t="s">
        <v>1228</v>
      </c>
      <c r="BA773" t="s">
        <v>7942</v>
      </c>
      <c r="BB773" t="s">
        <v>2798</v>
      </c>
      <c r="BC773" t="s">
        <v>1743</v>
      </c>
      <c r="BD773" t="s">
        <v>8641</v>
      </c>
      <c r="BE773" t="s">
        <v>3893</v>
      </c>
      <c r="BF773">
        <v>505</v>
      </c>
      <c r="BG773">
        <v>768</v>
      </c>
      <c r="BH773">
        <v>0</v>
      </c>
      <c r="BI773" t="s">
        <v>1547</v>
      </c>
      <c r="BJ773">
        <v>0</v>
      </c>
      <c r="BK773">
        <v>0</v>
      </c>
      <c r="BL773">
        <v>505</v>
      </c>
      <c r="BM773" t="s">
        <v>7945</v>
      </c>
      <c r="BN773" t="s">
        <v>3894</v>
      </c>
      <c r="BO773" t="s">
        <v>8649</v>
      </c>
      <c r="BP773" t="e" cm="1">
        <v>#N/A</v>
      </c>
      <c r="BQ773" t="s">
        <v>1547</v>
      </c>
      <c r="BR773" t="s">
        <v>7335</v>
      </c>
      <c r="BS773">
        <v>56</v>
      </c>
      <c r="BT773" t="s">
        <v>5523</v>
      </c>
      <c r="BU773" t="s">
        <v>3721</v>
      </c>
      <c r="BV773" t="s">
        <v>3821</v>
      </c>
      <c r="BW773" t="s">
        <v>7939</v>
      </c>
      <c r="BX773" t="s">
        <v>1744</v>
      </c>
      <c r="BY773" t="s">
        <v>1744</v>
      </c>
      <c r="BZ773" t="s">
        <v>1547</v>
      </c>
      <c r="CA773" t="s">
        <v>1744</v>
      </c>
      <c r="CB773" t="s">
        <v>2001</v>
      </c>
      <c r="CC773"/>
      <c r="CD773" t="s">
        <v>998</v>
      </c>
      <c r="CE773" t="s">
        <v>2798</v>
      </c>
      <c r="CF773" t="s">
        <v>8668</v>
      </c>
      <c r="CG773" t="s">
        <v>8669</v>
      </c>
      <c r="CH773" t="s">
        <v>2798</v>
      </c>
      <c r="CI773" t="s">
        <v>1547</v>
      </c>
      <c r="CJ773" t="s">
        <v>1760</v>
      </c>
      <c r="CK773" t="s">
        <v>1568</v>
      </c>
      <c r="CL773"/>
      <c r="CM773"/>
      <c r="CN773" t="s">
        <v>3808</v>
      </c>
      <c r="CO773" t="s">
        <v>13509</v>
      </c>
      <c r="CP773" t="s">
        <v>3808</v>
      </c>
      <c r="CQ773" t="s">
        <v>13509</v>
      </c>
      <c r="CR773" t="s">
        <v>1547</v>
      </c>
      <c r="CS773">
        <v>9</v>
      </c>
      <c r="CT773" t="s">
        <v>7335</v>
      </c>
      <c r="CU773" t="s">
        <v>7335</v>
      </c>
      <c r="CV773" t="s">
        <v>7335</v>
      </c>
      <c r="CW773" t="s">
        <v>1547</v>
      </c>
      <c r="CX773" t="s">
        <v>1547</v>
      </c>
      <c r="CY773">
        <v>771</v>
      </c>
      <c r="CZ773" t="s">
        <v>9555</v>
      </c>
      <c r="DA773" t="s">
        <v>1547</v>
      </c>
      <c r="DB773" t="s">
        <v>1881</v>
      </c>
      <c r="DC773" t="s">
        <v>1882</v>
      </c>
      <c r="DD773" t="s">
        <v>3822</v>
      </c>
      <c r="DE773" t="s">
        <v>1228</v>
      </c>
      <c r="DF773" t="s">
        <v>3821</v>
      </c>
      <c r="DG773" t="s">
        <v>1547</v>
      </c>
      <c r="DH773" t="s">
        <v>1547</v>
      </c>
      <c r="DI773" t="s">
        <v>1892</v>
      </c>
      <c r="DJ773" t="e">
        <v>#N/A</v>
      </c>
      <c r="DK773"/>
      <c r="DL773" t="s">
        <v>1892</v>
      </c>
      <c r="DM773">
        <v>9</v>
      </c>
      <c r="DN773" t="s">
        <v>1883</v>
      </c>
      <c r="DO773" t="s">
        <v>1568</v>
      </c>
      <c r="DP773" t="b">
        <v>1</v>
      </c>
      <c r="DQ773" t="b">
        <v>0</v>
      </c>
      <c r="DR773" t="b">
        <v>0</v>
      </c>
      <c r="DS773" t="b">
        <v>0</v>
      </c>
      <c r="DT773" t="b">
        <v>0</v>
      </c>
      <c r="DU773" t="b">
        <v>0</v>
      </c>
      <c r="DV773" t="b">
        <v>0</v>
      </c>
      <c r="DW773">
        <v>0</v>
      </c>
      <c r="DX773" t="b">
        <v>0</v>
      </c>
      <c r="DY773" t="b">
        <v>0</v>
      </c>
      <c r="DZ773" t="b">
        <v>0</v>
      </c>
      <c r="EA773" t="b">
        <v>0</v>
      </c>
      <c r="EB773" t="b">
        <v>0</v>
      </c>
      <c r="EC773" t="b">
        <v>0</v>
      </c>
      <c r="ED773" t="b">
        <v>0</v>
      </c>
      <c r="EE773" t="b">
        <v>0</v>
      </c>
      <c r="EF773" t="b">
        <v>0</v>
      </c>
      <c r="EG773" t="b" cm="1">
        <v>0</v>
      </c>
      <c r="EH773" t="b">
        <v>0</v>
      </c>
      <c r="EI773" t="b">
        <v>0</v>
      </c>
      <c r="EJ773" t="b">
        <v>0</v>
      </c>
      <c r="EK773" t="s">
        <v>1547</v>
      </c>
      <c r="EL773">
        <v>0</v>
      </c>
      <c r="EM773">
        <v>24</v>
      </c>
      <c r="EN773" t="b">
        <v>0</v>
      </c>
    </row>
    <row r="774" spans="1:144" ht="15.75">
      <c r="A774" t="s">
        <v>3721</v>
      </c>
      <c r="B774" t="s">
        <v>1568</v>
      </c>
      <c r="C774" t="s">
        <v>3879</v>
      </c>
      <c r="D774" t="s">
        <v>3806</v>
      </c>
      <c r="E774" t="s">
        <v>3807</v>
      </c>
      <c r="F774"/>
      <c r="G774" t="s">
        <v>3897</v>
      </c>
      <c r="H774"/>
      <c r="I774" t="s">
        <v>2798</v>
      </c>
      <c r="J774"/>
      <c r="K774"/>
      <c r="L774" t="s">
        <v>3190</v>
      </c>
      <c r="M774" t="s">
        <v>2001</v>
      </c>
      <c r="N774"/>
      <c r="O774" t="s">
        <v>3725</v>
      </c>
      <c r="P774" t="s">
        <v>1568</v>
      </c>
      <c r="Q774" t="s">
        <v>1228</v>
      </c>
      <c r="R774" t="s">
        <v>1760</v>
      </c>
      <c r="S774"/>
      <c r="T774"/>
      <c r="U774" t="s">
        <v>3808</v>
      </c>
      <c r="V774" t="s">
        <v>13511</v>
      </c>
      <c r="W774"/>
      <c r="X774"/>
      <c r="Y774"/>
      <c r="Z774"/>
      <c r="AA774"/>
      <c r="AB774"/>
      <c r="AC774"/>
      <c r="AD774"/>
      <c r="AE774"/>
      <c r="AF774"/>
      <c r="AG774"/>
      <c r="AH774"/>
      <c r="AI774"/>
      <c r="AJ774"/>
      <c r="AK774"/>
      <c r="AL774"/>
      <c r="AM774"/>
      <c r="AN774"/>
      <c r="AO774" s="108" t="s">
        <v>43</v>
      </c>
      <c r="AP774" t="s">
        <v>2852</v>
      </c>
      <c r="AQ774">
        <v>24</v>
      </c>
      <c r="AR774" t="e">
        <v>#N/A</v>
      </c>
      <c r="AS774" t="s">
        <v>3879</v>
      </c>
      <c r="AT774" t="e">
        <v>#N/A</v>
      </c>
      <c r="AU774" t="s">
        <v>3807</v>
      </c>
      <c r="AV774" t="s">
        <v>7900</v>
      </c>
      <c r="AW774" t="s">
        <v>1744</v>
      </c>
      <c r="AX774" t="s">
        <v>1740</v>
      </c>
      <c r="AY774" t="s">
        <v>8671</v>
      </c>
      <c r="AZ774" t="s">
        <v>1228</v>
      </c>
      <c r="BA774" t="s">
        <v>7902</v>
      </c>
      <c r="BB774" t="s">
        <v>2798</v>
      </c>
      <c r="BC774" t="s">
        <v>3190</v>
      </c>
      <c r="BD774" t="s">
        <v>8672</v>
      </c>
      <c r="BE774" t="s">
        <v>3893</v>
      </c>
      <c r="BF774">
        <v>500</v>
      </c>
      <c r="BG774">
        <v>768</v>
      </c>
      <c r="BH774">
        <v>0</v>
      </c>
      <c r="BI774" t="s">
        <v>1547</v>
      </c>
      <c r="BJ774">
        <v>0</v>
      </c>
      <c r="BK774">
        <v>0</v>
      </c>
      <c r="BL774">
        <v>500</v>
      </c>
      <c r="BM774" t="s">
        <v>7905</v>
      </c>
      <c r="BN774" t="s">
        <v>3894</v>
      </c>
      <c r="BO774" t="s">
        <v>8649</v>
      </c>
      <c r="BP774" t="e" cm="1">
        <v>#N/A</v>
      </c>
      <c r="BQ774" t="s">
        <v>1547</v>
      </c>
      <c r="BR774" t="s">
        <v>7335</v>
      </c>
      <c r="BS774">
        <v>57</v>
      </c>
      <c r="BT774" t="s">
        <v>5534</v>
      </c>
      <c r="BU774" t="s">
        <v>3721</v>
      </c>
      <c r="BV774" t="s">
        <v>3806</v>
      </c>
      <c r="BW774" t="s">
        <v>7900</v>
      </c>
      <c r="BX774" t="s">
        <v>1744</v>
      </c>
      <c r="BY774" t="s">
        <v>1744</v>
      </c>
      <c r="BZ774" t="s">
        <v>1547</v>
      </c>
      <c r="CA774" t="s">
        <v>1744</v>
      </c>
      <c r="CB774" t="s">
        <v>2001</v>
      </c>
      <c r="CC774"/>
      <c r="CD774" t="s">
        <v>998</v>
      </c>
      <c r="CE774" t="s">
        <v>2798</v>
      </c>
      <c r="CF774" t="s">
        <v>8673</v>
      </c>
      <c r="CG774" t="s">
        <v>8674</v>
      </c>
      <c r="CH774" t="s">
        <v>2798</v>
      </c>
      <c r="CI774" t="s">
        <v>1547</v>
      </c>
      <c r="CJ774" t="s">
        <v>1760</v>
      </c>
      <c r="CK774" t="s">
        <v>1568</v>
      </c>
      <c r="CL774"/>
      <c r="CM774"/>
      <c r="CN774" t="s">
        <v>3808</v>
      </c>
      <c r="CO774" t="s">
        <v>13511</v>
      </c>
      <c r="CP774" t="s">
        <v>3808</v>
      </c>
      <c r="CQ774" t="s">
        <v>13511</v>
      </c>
      <c r="CR774" t="s">
        <v>1547</v>
      </c>
      <c r="CS774">
        <v>9</v>
      </c>
      <c r="CT774" t="s">
        <v>7335</v>
      </c>
      <c r="CU774" t="s">
        <v>7335</v>
      </c>
      <c r="CV774" t="s">
        <v>7335</v>
      </c>
      <c r="CW774" t="s">
        <v>1547</v>
      </c>
      <c r="CX774" t="s">
        <v>1547</v>
      </c>
      <c r="CY774">
        <v>772</v>
      </c>
      <c r="CZ774" t="s">
        <v>9560</v>
      </c>
      <c r="DA774" t="s">
        <v>1547</v>
      </c>
      <c r="DB774" t="s">
        <v>1881</v>
      </c>
      <c r="DC774" t="s">
        <v>1882</v>
      </c>
      <c r="DD774" t="s">
        <v>3807</v>
      </c>
      <c r="DE774" t="s">
        <v>1228</v>
      </c>
      <c r="DF774" t="s">
        <v>3897</v>
      </c>
      <c r="DG774" t="s">
        <v>1547</v>
      </c>
      <c r="DH774" t="s">
        <v>1547</v>
      </c>
      <c r="DI774" t="s">
        <v>1892</v>
      </c>
      <c r="DJ774" t="e">
        <v>#N/A</v>
      </c>
      <c r="DK774"/>
      <c r="DL774" t="s">
        <v>1892</v>
      </c>
      <c r="DM774">
        <v>9</v>
      </c>
      <c r="DN774" t="s">
        <v>1883</v>
      </c>
      <c r="DO774" t="s">
        <v>1568</v>
      </c>
      <c r="DP774" t="b">
        <v>1</v>
      </c>
      <c r="DQ774" t="b">
        <v>0</v>
      </c>
      <c r="DR774" t="b">
        <v>0</v>
      </c>
      <c r="DS774" t="b">
        <v>0</v>
      </c>
      <c r="DT774" t="b">
        <v>0</v>
      </c>
      <c r="DU774" t="b">
        <v>0</v>
      </c>
      <c r="DV774" t="b">
        <v>0</v>
      </c>
      <c r="DW774">
        <v>0</v>
      </c>
      <c r="DX774" t="b">
        <v>0</v>
      </c>
      <c r="DY774" t="b">
        <v>0</v>
      </c>
      <c r="DZ774" t="b">
        <v>0</v>
      </c>
      <c r="EA774" t="b">
        <v>0</v>
      </c>
      <c r="EB774" t="b">
        <v>0</v>
      </c>
      <c r="EC774" t="b">
        <v>0</v>
      </c>
      <c r="ED774" t="b">
        <v>0</v>
      </c>
      <c r="EE774" t="b">
        <v>0</v>
      </c>
      <c r="EF774" t="b">
        <v>0</v>
      </c>
      <c r="EG774" t="b" cm="1">
        <v>0</v>
      </c>
      <c r="EH774" t="b">
        <v>0</v>
      </c>
      <c r="EI774" t="b">
        <v>0</v>
      </c>
      <c r="EJ774" t="b">
        <v>0</v>
      </c>
      <c r="EK774" t="s">
        <v>1547</v>
      </c>
      <c r="EL774">
        <v>0</v>
      </c>
      <c r="EM774">
        <v>18</v>
      </c>
      <c r="EN774" t="b">
        <v>0</v>
      </c>
    </row>
    <row r="775" spans="1:144" ht="15.75">
      <c r="A775" t="s">
        <v>3721</v>
      </c>
      <c r="B775" t="s">
        <v>1568</v>
      </c>
      <c r="C775" t="s">
        <v>3879</v>
      </c>
      <c r="D775" t="s">
        <v>3810</v>
      </c>
      <c r="E775" t="s">
        <v>3811</v>
      </c>
      <c r="F775"/>
      <c r="G775" t="s">
        <v>3810</v>
      </c>
      <c r="H775"/>
      <c r="I775" t="s">
        <v>2798</v>
      </c>
      <c r="J775"/>
      <c r="K775"/>
      <c r="L775" t="s">
        <v>1743</v>
      </c>
      <c r="M775" t="s">
        <v>1779</v>
      </c>
      <c r="N775"/>
      <c r="O775" t="s">
        <v>3725</v>
      </c>
      <c r="P775" t="s">
        <v>1568</v>
      </c>
      <c r="Q775" t="s">
        <v>1228</v>
      </c>
      <c r="R775" t="s">
        <v>1760</v>
      </c>
      <c r="S775"/>
      <c r="T775"/>
      <c r="U775" t="s">
        <v>3808</v>
      </c>
      <c r="V775" t="s">
        <v>13512</v>
      </c>
      <c r="W775"/>
      <c r="X775"/>
      <c r="Y775"/>
      <c r="Z775"/>
      <c r="AA775"/>
      <c r="AB775"/>
      <c r="AC775"/>
      <c r="AD775"/>
      <c r="AE775"/>
      <c r="AF775"/>
      <c r="AG775"/>
      <c r="AH775"/>
      <c r="AI775"/>
      <c r="AJ775"/>
      <c r="AK775"/>
      <c r="AL775"/>
      <c r="AM775"/>
      <c r="AN775"/>
      <c r="AO775" s="108" t="s">
        <v>43</v>
      </c>
      <c r="AP775" t="s">
        <v>2852</v>
      </c>
      <c r="AQ775">
        <v>25</v>
      </c>
      <c r="AR775" t="e">
        <v>#N/A</v>
      </c>
      <c r="AS775" t="s">
        <v>3879</v>
      </c>
      <c r="AT775" t="e">
        <v>#N/A</v>
      </c>
      <c r="AU775" t="s">
        <v>3811</v>
      </c>
      <c r="AV775" t="s">
        <v>7908</v>
      </c>
      <c r="AW775" t="s">
        <v>1744</v>
      </c>
      <c r="AX775" t="s">
        <v>1740</v>
      </c>
      <c r="AY775" t="s">
        <v>7909</v>
      </c>
      <c r="AZ775" t="s">
        <v>1228</v>
      </c>
      <c r="BA775" t="s">
        <v>7910</v>
      </c>
      <c r="BB775" t="s">
        <v>2798</v>
      </c>
      <c r="BC775" t="s">
        <v>1743</v>
      </c>
      <c r="BD775" t="s">
        <v>8676</v>
      </c>
      <c r="BE775" t="s">
        <v>3893</v>
      </c>
      <c r="BF775">
        <v>501</v>
      </c>
      <c r="BG775">
        <v>768</v>
      </c>
      <c r="BH775">
        <v>0</v>
      </c>
      <c r="BI775" t="s">
        <v>1547</v>
      </c>
      <c r="BJ775">
        <v>0</v>
      </c>
      <c r="BK775">
        <v>0</v>
      </c>
      <c r="BL775">
        <v>501</v>
      </c>
      <c r="BM775" t="s">
        <v>7913</v>
      </c>
      <c r="BN775" t="s">
        <v>3894</v>
      </c>
      <c r="BO775" t="s">
        <v>8649</v>
      </c>
      <c r="BP775" t="e" cm="1">
        <v>#N/A</v>
      </c>
      <c r="BQ775" t="s">
        <v>1547</v>
      </c>
      <c r="BR775" t="s">
        <v>7335</v>
      </c>
      <c r="BS775">
        <v>58</v>
      </c>
      <c r="BT775" t="s">
        <v>5545</v>
      </c>
      <c r="BU775" t="s">
        <v>3721</v>
      </c>
      <c r="BV775" t="s">
        <v>3810</v>
      </c>
      <c r="BW775" t="s">
        <v>7908</v>
      </c>
      <c r="BX775" t="s">
        <v>1744</v>
      </c>
      <c r="BY775" t="s">
        <v>1744</v>
      </c>
      <c r="BZ775" t="s">
        <v>1547</v>
      </c>
      <c r="CA775" t="s">
        <v>1744</v>
      </c>
      <c r="CB775" t="s">
        <v>1779</v>
      </c>
      <c r="CC775"/>
      <c r="CD775" t="s">
        <v>998</v>
      </c>
      <c r="CE775" t="s">
        <v>2798</v>
      </c>
      <c r="CF775" t="s">
        <v>8677</v>
      </c>
      <c r="CG775" t="s">
        <v>8678</v>
      </c>
      <c r="CH775" t="s">
        <v>2798</v>
      </c>
      <c r="CI775" t="s">
        <v>1547</v>
      </c>
      <c r="CJ775" t="s">
        <v>1760</v>
      </c>
      <c r="CK775" t="s">
        <v>1568</v>
      </c>
      <c r="CL775"/>
      <c r="CM775"/>
      <c r="CN775" t="s">
        <v>3808</v>
      </c>
      <c r="CO775" t="s">
        <v>13512</v>
      </c>
      <c r="CP775" t="s">
        <v>3808</v>
      </c>
      <c r="CQ775" t="s">
        <v>13512</v>
      </c>
      <c r="CR775" t="s">
        <v>1547</v>
      </c>
      <c r="CS775">
        <v>9</v>
      </c>
      <c r="CT775" t="s">
        <v>7335</v>
      </c>
      <c r="CU775" t="s">
        <v>7335</v>
      </c>
      <c r="CV775" t="s">
        <v>7335</v>
      </c>
      <c r="CW775" t="s">
        <v>1547</v>
      </c>
      <c r="CX775" t="s">
        <v>1547</v>
      </c>
      <c r="CY775">
        <v>773</v>
      </c>
      <c r="CZ775" t="s">
        <v>9565</v>
      </c>
      <c r="DA775" t="s">
        <v>1547</v>
      </c>
      <c r="DB775" t="s">
        <v>1881</v>
      </c>
      <c r="DC775" t="s">
        <v>1882</v>
      </c>
      <c r="DD775" t="s">
        <v>3811</v>
      </c>
      <c r="DE775" t="s">
        <v>1228</v>
      </c>
      <c r="DF775" t="s">
        <v>3810</v>
      </c>
      <c r="DG775" t="s">
        <v>1547</v>
      </c>
      <c r="DH775" t="s">
        <v>1547</v>
      </c>
      <c r="DI775" t="s">
        <v>1892</v>
      </c>
      <c r="DJ775" t="e">
        <v>#N/A</v>
      </c>
      <c r="DK775"/>
      <c r="DL775" t="s">
        <v>1892</v>
      </c>
      <c r="DM775">
        <v>9</v>
      </c>
      <c r="DN775" t="s">
        <v>1883</v>
      </c>
      <c r="DO775" t="s">
        <v>1568</v>
      </c>
      <c r="DP775" t="b">
        <v>1</v>
      </c>
      <c r="DQ775" t="b">
        <v>0</v>
      </c>
      <c r="DR775" t="b">
        <v>0</v>
      </c>
      <c r="DS775" t="b">
        <v>0</v>
      </c>
      <c r="DT775" t="b">
        <v>0</v>
      </c>
      <c r="DU775" t="b">
        <v>0</v>
      </c>
      <c r="DV775" t="b">
        <v>0</v>
      </c>
      <c r="DW775">
        <v>0</v>
      </c>
      <c r="DX775" t="b">
        <v>0</v>
      </c>
      <c r="DY775" t="b">
        <v>0</v>
      </c>
      <c r="DZ775" t="b">
        <v>0</v>
      </c>
      <c r="EA775" t="b">
        <v>0</v>
      </c>
      <c r="EB775" t="b">
        <v>0</v>
      </c>
      <c r="EC775" t="b">
        <v>0</v>
      </c>
      <c r="ED775" t="b">
        <v>0</v>
      </c>
      <c r="EE775" t="b">
        <v>0</v>
      </c>
      <c r="EF775" t="b">
        <v>0</v>
      </c>
      <c r="EG775" t="b" cm="1">
        <v>1</v>
      </c>
      <c r="EH775" t="b">
        <v>0</v>
      </c>
      <c r="EI775" t="b">
        <v>0</v>
      </c>
      <c r="EJ775" t="b">
        <v>1</v>
      </c>
      <c r="EK775" t="s">
        <v>5887</v>
      </c>
      <c r="EL775">
        <v>1</v>
      </c>
      <c r="EM775">
        <v>21</v>
      </c>
      <c r="EN775" t="b">
        <v>0</v>
      </c>
    </row>
    <row r="776" spans="1:144" ht="15.75">
      <c r="A776" t="s">
        <v>3721</v>
      </c>
      <c r="B776" t="s">
        <v>1568</v>
      </c>
      <c r="C776" t="s">
        <v>3879</v>
      </c>
      <c r="D776" t="s">
        <v>3767</v>
      </c>
      <c r="E776" t="s">
        <v>3768</v>
      </c>
      <c r="F776"/>
      <c r="G776" t="s">
        <v>3767</v>
      </c>
      <c r="H776" t="s">
        <v>3898</v>
      </c>
      <c r="I776" t="s">
        <v>2799</v>
      </c>
      <c r="J776"/>
      <c r="K776"/>
      <c r="L776" t="s">
        <v>3190</v>
      </c>
      <c r="M776" t="s">
        <v>1754</v>
      </c>
      <c r="N776"/>
      <c r="O776" t="s">
        <v>3725</v>
      </c>
      <c r="P776" t="s">
        <v>1568</v>
      </c>
      <c r="Q776" t="s">
        <v>1228</v>
      </c>
      <c r="R776" t="s">
        <v>1760</v>
      </c>
      <c r="S776"/>
      <c r="T776"/>
      <c r="U776" t="s">
        <v>3808</v>
      </c>
      <c r="V776" t="s">
        <v>13504</v>
      </c>
      <c r="W776"/>
      <c r="X776"/>
      <c r="Y776"/>
      <c r="Z776"/>
      <c r="AA776"/>
      <c r="AB776"/>
      <c r="AC776"/>
      <c r="AD776"/>
      <c r="AE776"/>
      <c r="AF776"/>
      <c r="AG776"/>
      <c r="AH776"/>
      <c r="AI776"/>
      <c r="AJ776"/>
      <c r="AK776"/>
      <c r="AL776"/>
      <c r="AM776"/>
      <c r="AN776"/>
      <c r="AO776" s="108" t="s">
        <v>43</v>
      </c>
      <c r="AP776" t="s">
        <v>2852</v>
      </c>
      <c r="AQ776">
        <v>26</v>
      </c>
      <c r="AR776" t="e">
        <v>#N/A</v>
      </c>
      <c r="AS776" t="s">
        <v>3879</v>
      </c>
      <c r="AT776" t="e">
        <v>#N/A</v>
      </c>
      <c r="AU776" t="s">
        <v>3768</v>
      </c>
      <c r="AV776" t="s">
        <v>7801</v>
      </c>
      <c r="AW776" t="s">
        <v>1744</v>
      </c>
      <c r="AX776" t="s">
        <v>1740</v>
      </c>
      <c r="AY776" t="s">
        <v>7802</v>
      </c>
      <c r="AZ776" t="s">
        <v>1228</v>
      </c>
      <c r="BA776" t="s">
        <v>7803</v>
      </c>
      <c r="BB776" t="s">
        <v>2799</v>
      </c>
      <c r="BC776" t="s">
        <v>3190</v>
      </c>
      <c r="BD776" t="s">
        <v>8606</v>
      </c>
      <c r="BE776" t="s">
        <v>3893</v>
      </c>
      <c r="BF776">
        <v>489</v>
      </c>
      <c r="BG776">
        <v>768</v>
      </c>
      <c r="BH776">
        <v>0</v>
      </c>
      <c r="BI776" t="s">
        <v>1547</v>
      </c>
      <c r="BJ776">
        <v>0</v>
      </c>
      <c r="BK776">
        <v>0</v>
      </c>
      <c r="BL776">
        <v>489</v>
      </c>
      <c r="BM776" t="s">
        <v>7807</v>
      </c>
      <c r="BN776" t="s">
        <v>3894</v>
      </c>
      <c r="BO776" t="s">
        <v>8649</v>
      </c>
      <c r="BP776" t="e" cm="1">
        <v>#N/A</v>
      </c>
      <c r="BQ776" t="s">
        <v>1547</v>
      </c>
      <c r="BR776" t="s">
        <v>7335</v>
      </c>
      <c r="BS776">
        <v>59</v>
      </c>
      <c r="BT776" t="s">
        <v>5555</v>
      </c>
      <c r="BU776" t="s">
        <v>3721</v>
      </c>
      <c r="BV776" t="s">
        <v>3767</v>
      </c>
      <c r="BW776" t="s">
        <v>7801</v>
      </c>
      <c r="BX776" t="s">
        <v>8680</v>
      </c>
      <c r="BY776" t="s">
        <v>1744</v>
      </c>
      <c r="BZ776" t="s">
        <v>1547</v>
      </c>
      <c r="CA776" t="s">
        <v>1744</v>
      </c>
      <c r="CB776" t="s">
        <v>1754</v>
      </c>
      <c r="CC776"/>
      <c r="CD776" t="s">
        <v>998</v>
      </c>
      <c r="CE776" t="s">
        <v>2799</v>
      </c>
      <c r="CF776" t="s">
        <v>8681</v>
      </c>
      <c r="CG776" t="s">
        <v>8682</v>
      </c>
      <c r="CH776" t="s">
        <v>2799</v>
      </c>
      <c r="CI776" t="s">
        <v>1547</v>
      </c>
      <c r="CJ776" t="s">
        <v>1760</v>
      </c>
      <c r="CK776" t="s">
        <v>1568</v>
      </c>
      <c r="CL776"/>
      <c r="CM776"/>
      <c r="CN776" t="s">
        <v>3808</v>
      </c>
      <c r="CO776" t="s">
        <v>13504</v>
      </c>
      <c r="CP776" t="s">
        <v>3808</v>
      </c>
      <c r="CQ776" t="s">
        <v>13504</v>
      </c>
      <c r="CR776" t="s">
        <v>1547</v>
      </c>
      <c r="CS776">
        <v>9</v>
      </c>
      <c r="CT776" t="s">
        <v>7335</v>
      </c>
      <c r="CU776" t="s">
        <v>7335</v>
      </c>
      <c r="CV776" t="s">
        <v>7335</v>
      </c>
      <c r="CW776" t="s">
        <v>1547</v>
      </c>
      <c r="CX776" t="s">
        <v>1547</v>
      </c>
      <c r="CY776">
        <v>774</v>
      </c>
      <c r="CZ776" t="s">
        <v>9571</v>
      </c>
      <c r="DA776" t="s">
        <v>1547</v>
      </c>
      <c r="DB776" t="s">
        <v>1881</v>
      </c>
      <c r="DC776" t="s">
        <v>1882</v>
      </c>
      <c r="DD776" t="s">
        <v>3768</v>
      </c>
      <c r="DE776" t="s">
        <v>1228</v>
      </c>
      <c r="DF776" t="s">
        <v>3767</v>
      </c>
      <c r="DG776" t="s">
        <v>1547</v>
      </c>
      <c r="DH776" t="s">
        <v>1547</v>
      </c>
      <c r="DI776" t="s">
        <v>1892</v>
      </c>
      <c r="DJ776" t="e">
        <v>#N/A</v>
      </c>
      <c r="DK776"/>
      <c r="DL776" t="s">
        <v>1892</v>
      </c>
      <c r="DM776">
        <v>9</v>
      </c>
      <c r="DN776" t="s">
        <v>1883</v>
      </c>
      <c r="DO776" t="s">
        <v>1568</v>
      </c>
      <c r="DP776" t="b">
        <v>1</v>
      </c>
      <c r="DQ776" t="b">
        <v>0</v>
      </c>
      <c r="DR776" t="b">
        <v>0</v>
      </c>
      <c r="DS776" t="b">
        <v>0</v>
      </c>
      <c r="DT776" t="b">
        <v>0</v>
      </c>
      <c r="DU776" t="b">
        <v>0</v>
      </c>
      <c r="DV776" t="b">
        <v>0</v>
      </c>
      <c r="DW776">
        <v>0</v>
      </c>
      <c r="DX776" t="b">
        <v>0</v>
      </c>
      <c r="DY776" t="b">
        <v>0</v>
      </c>
      <c r="DZ776" t="b">
        <v>0</v>
      </c>
      <c r="EA776" t="b">
        <v>0</v>
      </c>
      <c r="EB776" t="b">
        <v>0</v>
      </c>
      <c r="EC776" t="b">
        <v>0</v>
      </c>
      <c r="ED776" t="b">
        <v>0</v>
      </c>
      <c r="EE776" t="b">
        <v>0</v>
      </c>
      <c r="EF776" t="b">
        <v>0</v>
      </c>
      <c r="EG776" t="b" cm="1">
        <v>0</v>
      </c>
      <c r="EH776" t="b">
        <v>0</v>
      </c>
      <c r="EI776" t="b">
        <v>0</v>
      </c>
      <c r="EJ776" t="b">
        <v>0</v>
      </c>
      <c r="EK776" t="s">
        <v>1547</v>
      </c>
      <c r="EL776">
        <v>0</v>
      </c>
      <c r="EM776">
        <v>9</v>
      </c>
      <c r="EN776" t="b">
        <v>0</v>
      </c>
    </row>
    <row r="777" spans="1:144" ht="31.5">
      <c r="A777" t="s">
        <v>3721</v>
      </c>
      <c r="B777" t="s">
        <v>1568</v>
      </c>
      <c r="C777" t="s">
        <v>3879</v>
      </c>
      <c r="D777" t="s">
        <v>3899</v>
      </c>
      <c r="E777" t="s">
        <v>3900</v>
      </c>
      <c r="F777"/>
      <c r="G777" t="s">
        <v>3899</v>
      </c>
      <c r="H777" s="109" t="s">
        <v>3901</v>
      </c>
      <c r="I777" t="s">
        <v>1244</v>
      </c>
      <c r="J777"/>
      <c r="K777"/>
      <c r="L777" t="s">
        <v>3190</v>
      </c>
      <c r="M777"/>
      <c r="N777"/>
      <c r="O777" t="s">
        <v>3725</v>
      </c>
      <c r="P777" t="s">
        <v>1568</v>
      </c>
      <c r="Q777" t="s">
        <v>1228</v>
      </c>
      <c r="R777" t="s">
        <v>1760</v>
      </c>
      <c r="S777"/>
      <c r="T777"/>
      <c r="U777" t="s">
        <v>13513</v>
      </c>
      <c r="V777"/>
      <c r="W777"/>
      <c r="X777"/>
      <c r="Y777"/>
      <c r="Z777"/>
      <c r="AA777"/>
      <c r="AB777"/>
      <c r="AC777"/>
      <c r="AD777"/>
      <c r="AE777"/>
      <c r="AF777"/>
      <c r="AG777"/>
      <c r="AH777"/>
      <c r="AI777"/>
      <c r="AJ777"/>
      <c r="AK777"/>
      <c r="AL777"/>
      <c r="AM777"/>
      <c r="AN777"/>
      <c r="AO777" s="108" t="s">
        <v>43</v>
      </c>
      <c r="AP777" t="s">
        <v>2852</v>
      </c>
      <c r="AQ777">
        <v>27</v>
      </c>
      <c r="AR777" t="e">
        <v>#N/A</v>
      </c>
      <c r="AS777" t="s">
        <v>3879</v>
      </c>
      <c r="AT777" t="e">
        <v>#N/A</v>
      </c>
      <c r="AU777" t="s">
        <v>3900</v>
      </c>
      <c r="AV777" t="s">
        <v>8684</v>
      </c>
      <c r="AW777" t="s">
        <v>1744</v>
      </c>
      <c r="AX777" t="s">
        <v>1740</v>
      </c>
      <c r="AY777" t="s">
        <v>8685</v>
      </c>
      <c r="AZ777" t="s">
        <v>1228</v>
      </c>
      <c r="BA777" t="s">
        <v>8686</v>
      </c>
      <c r="BB777" t="s">
        <v>1244</v>
      </c>
      <c r="BC777" t="s">
        <v>3190</v>
      </c>
      <c r="BD777" t="s">
        <v>8687</v>
      </c>
      <c r="BE777" t="s">
        <v>3899</v>
      </c>
      <c r="BF777">
        <v>777</v>
      </c>
      <c r="BG777">
        <v>0</v>
      </c>
      <c r="BH777">
        <v>0</v>
      </c>
      <c r="BI777" t="s">
        <v>1547</v>
      </c>
      <c r="BJ777">
        <v>0</v>
      </c>
      <c r="BK777">
        <v>0</v>
      </c>
      <c r="BL777">
        <v>0</v>
      </c>
      <c r="BM777" t="s">
        <v>1547</v>
      </c>
      <c r="BN777" t="s">
        <v>1547</v>
      </c>
      <c r="BO777" t="s">
        <v>1547</v>
      </c>
      <c r="BP777" t="s" cm="1">
        <v>1547</v>
      </c>
      <c r="BQ777" t="s">
        <v>1547</v>
      </c>
      <c r="BR777" t="s">
        <v>7335</v>
      </c>
      <c r="BS777">
        <v>60</v>
      </c>
      <c r="BT777" t="s">
        <v>5564</v>
      </c>
      <c r="BU777" t="s">
        <v>3721</v>
      </c>
      <c r="BV777" t="s">
        <v>3899</v>
      </c>
      <c r="BW777" t="s">
        <v>8684</v>
      </c>
      <c r="BX777" t="s">
        <v>8688</v>
      </c>
      <c r="BY777" t="s">
        <v>1744</v>
      </c>
      <c r="BZ777" t="s">
        <v>1547</v>
      </c>
      <c r="CA777" t="s">
        <v>1744</v>
      </c>
      <c r="CB777" t="s">
        <v>1547</v>
      </c>
      <c r="CC777"/>
      <c r="CD777" t="s">
        <v>998</v>
      </c>
      <c r="CE777" t="s">
        <v>1244</v>
      </c>
      <c r="CF777" t="s">
        <v>3900</v>
      </c>
      <c r="CG777" t="s">
        <v>8684</v>
      </c>
      <c r="CH777" t="s">
        <v>1244</v>
      </c>
      <c r="CI777" t="s">
        <v>1547</v>
      </c>
      <c r="CJ777" t="s">
        <v>1760</v>
      </c>
      <c r="CK777" t="s">
        <v>1568</v>
      </c>
      <c r="CL777"/>
      <c r="CM777"/>
      <c r="CN777" t="s">
        <v>13513</v>
      </c>
      <c r="CO777" t="s">
        <v>1547</v>
      </c>
      <c r="CP777" t="s">
        <v>13513</v>
      </c>
      <c r="CQ777" t="s">
        <v>1547</v>
      </c>
      <c r="CR777" t="s">
        <v>1547</v>
      </c>
      <c r="CS777">
        <v>9</v>
      </c>
      <c r="CT777" t="s">
        <v>7335</v>
      </c>
      <c r="CU777" t="s">
        <v>7335</v>
      </c>
      <c r="CV777" t="s">
        <v>7335</v>
      </c>
      <c r="CW777" t="s">
        <v>1547</v>
      </c>
      <c r="CX777" t="s">
        <v>1547</v>
      </c>
      <c r="CY777">
        <v>775</v>
      </c>
      <c r="CZ777" t="s">
        <v>9576</v>
      </c>
      <c r="DA777" t="s">
        <v>1547</v>
      </c>
      <c r="DB777" t="s">
        <v>1881</v>
      </c>
      <c r="DC777" t="s">
        <v>1882</v>
      </c>
      <c r="DD777" t="s">
        <v>3900</v>
      </c>
      <c r="DE777" t="s">
        <v>1228</v>
      </c>
      <c r="DF777" t="s">
        <v>3899</v>
      </c>
      <c r="DG777" t="s">
        <v>1547</v>
      </c>
      <c r="DH777" t="s">
        <v>1547</v>
      </c>
      <c r="DI777" t="s">
        <v>1892</v>
      </c>
      <c r="DJ777" t="e">
        <v>#N/A</v>
      </c>
      <c r="DK777"/>
      <c r="DL777" t="s">
        <v>1892</v>
      </c>
      <c r="DM777">
        <v>9</v>
      </c>
      <c r="DN777" t="s">
        <v>1883</v>
      </c>
      <c r="DO777" t="s">
        <v>1568</v>
      </c>
      <c r="DP777" t="b">
        <v>1</v>
      </c>
      <c r="DQ777" t="b">
        <v>0</v>
      </c>
      <c r="DR777" t="b">
        <v>1</v>
      </c>
      <c r="DS777" t="b">
        <v>0</v>
      </c>
      <c r="DT777" t="b">
        <v>0</v>
      </c>
      <c r="DU777" t="b">
        <v>0</v>
      </c>
      <c r="DV777" t="b">
        <v>1</v>
      </c>
      <c r="DW777">
        <v>0</v>
      </c>
      <c r="DX777" t="b">
        <v>0</v>
      </c>
      <c r="DY777" t="b">
        <v>0</v>
      </c>
      <c r="DZ777" t="b">
        <v>0</v>
      </c>
      <c r="EA777" t="b">
        <v>0</v>
      </c>
      <c r="EB777" t="b">
        <v>0</v>
      </c>
      <c r="EC777" t="b">
        <v>0</v>
      </c>
      <c r="ED777" t="b">
        <v>0</v>
      </c>
      <c r="EE777" t="b">
        <v>0</v>
      </c>
      <c r="EF777" t="b">
        <v>0</v>
      </c>
      <c r="EG777" t="b" cm="1">
        <v>0</v>
      </c>
      <c r="EH777" t="b">
        <v>0</v>
      </c>
      <c r="EI777" t="b">
        <v>0</v>
      </c>
      <c r="EJ777" t="b">
        <v>0</v>
      </c>
      <c r="EK777" t="s">
        <v>1547</v>
      </c>
      <c r="EL777">
        <v>0</v>
      </c>
      <c r="EM777">
        <v>9</v>
      </c>
      <c r="EN777" t="b">
        <v>0</v>
      </c>
    </row>
    <row r="778" spans="1:144" ht="15.75">
      <c r="A778" t="s">
        <v>3721</v>
      </c>
      <c r="B778" t="s">
        <v>1568</v>
      </c>
      <c r="C778" t="s">
        <v>3879</v>
      </c>
      <c r="D778" t="s">
        <v>1249</v>
      </c>
      <c r="E778" t="s">
        <v>1248</v>
      </c>
      <c r="F778" t="s">
        <v>1245</v>
      </c>
      <c r="G778" t="s">
        <v>1249</v>
      </c>
      <c r="H778" t="s">
        <v>1893</v>
      </c>
      <c r="I778" t="s">
        <v>2799</v>
      </c>
      <c r="J778"/>
      <c r="K778"/>
      <c r="L778" t="s">
        <v>1743</v>
      </c>
      <c r="M778" t="s">
        <v>1754</v>
      </c>
      <c r="N778" t="s">
        <v>1894</v>
      </c>
      <c r="O778" t="s">
        <v>3725</v>
      </c>
      <c r="P778" t="s">
        <v>1568</v>
      </c>
      <c r="Q778" t="s">
        <v>1228</v>
      </c>
      <c r="R778" t="s">
        <v>1760</v>
      </c>
      <c r="S778"/>
      <c r="T778"/>
      <c r="U778" t="s">
        <v>13513</v>
      </c>
      <c r="V778" t="s">
        <v>13501</v>
      </c>
      <c r="W778"/>
      <c r="X778"/>
      <c r="Y778"/>
      <c r="Z778"/>
      <c r="AA778"/>
      <c r="AB778"/>
      <c r="AC778"/>
      <c r="AD778"/>
      <c r="AE778"/>
      <c r="AF778"/>
      <c r="AG778"/>
      <c r="AH778"/>
      <c r="AI778"/>
      <c r="AJ778"/>
      <c r="AK778"/>
      <c r="AL778"/>
      <c r="AM778"/>
      <c r="AN778"/>
      <c r="AO778" s="108" t="s">
        <v>43</v>
      </c>
      <c r="AP778" t="s">
        <v>2852</v>
      </c>
      <c r="AQ778">
        <v>28</v>
      </c>
      <c r="AR778" t="e">
        <v>#N/A</v>
      </c>
      <c r="AS778" t="s">
        <v>3879</v>
      </c>
      <c r="AT778" t="e">
        <v>#N/A</v>
      </c>
      <c r="AU778" t="s">
        <v>1248</v>
      </c>
      <c r="AV778" t="s">
        <v>1751</v>
      </c>
      <c r="AW778" t="s">
        <v>1741</v>
      </c>
      <c r="AX778" t="s">
        <v>1740</v>
      </c>
      <c r="AY778" t="s">
        <v>1752</v>
      </c>
      <c r="AZ778" t="s">
        <v>1228</v>
      </c>
      <c r="BA778" t="s">
        <v>1896</v>
      </c>
      <c r="BB778" t="s">
        <v>2799</v>
      </c>
      <c r="BC778" t="s">
        <v>1743</v>
      </c>
      <c r="BD778" t="s">
        <v>5682</v>
      </c>
      <c r="BE778" t="s">
        <v>3899</v>
      </c>
      <c r="BF778">
        <v>4</v>
      </c>
      <c r="BG778">
        <v>777</v>
      </c>
      <c r="BH778">
        <v>0</v>
      </c>
      <c r="BI778" t="s">
        <v>1547</v>
      </c>
      <c r="BJ778">
        <v>0</v>
      </c>
      <c r="BK778">
        <v>0</v>
      </c>
      <c r="BL778">
        <v>4</v>
      </c>
      <c r="BM778" t="s">
        <v>1750</v>
      </c>
      <c r="BN778" t="s">
        <v>3900</v>
      </c>
      <c r="BO778" t="s">
        <v>8684</v>
      </c>
      <c r="BP778" t="e" cm="1">
        <v>#N/A</v>
      </c>
      <c r="BQ778" t="s">
        <v>1547</v>
      </c>
      <c r="BR778" t="s">
        <v>7335</v>
      </c>
      <c r="BS778">
        <v>61</v>
      </c>
      <c r="BT778" t="s">
        <v>5575</v>
      </c>
      <c r="BU778" t="s">
        <v>3721</v>
      </c>
      <c r="BV778" t="s">
        <v>1249</v>
      </c>
      <c r="BW778" t="s">
        <v>1751</v>
      </c>
      <c r="BX778" t="s">
        <v>1753</v>
      </c>
      <c r="BY778" t="s">
        <v>1755</v>
      </c>
      <c r="BZ778" t="s">
        <v>1547</v>
      </c>
      <c r="CA778" t="s">
        <v>1744</v>
      </c>
      <c r="CB778" t="s">
        <v>1754</v>
      </c>
      <c r="CC778"/>
      <c r="CD778" t="s">
        <v>998</v>
      </c>
      <c r="CE778" t="s">
        <v>2799</v>
      </c>
      <c r="CF778" t="s">
        <v>8690</v>
      </c>
      <c r="CG778" t="s">
        <v>8691</v>
      </c>
      <c r="CH778" t="s">
        <v>2799</v>
      </c>
      <c r="CI778" t="s">
        <v>1547</v>
      </c>
      <c r="CJ778" t="s">
        <v>1760</v>
      </c>
      <c r="CK778" t="s">
        <v>1568</v>
      </c>
      <c r="CL778"/>
      <c r="CM778"/>
      <c r="CN778" t="s">
        <v>13513</v>
      </c>
      <c r="CO778" t="s">
        <v>13501</v>
      </c>
      <c r="CP778" t="s">
        <v>13513</v>
      </c>
      <c r="CQ778" t="s">
        <v>13501</v>
      </c>
      <c r="CR778" t="s">
        <v>1547</v>
      </c>
      <c r="CS778">
        <v>9</v>
      </c>
      <c r="CT778" t="s">
        <v>7335</v>
      </c>
      <c r="CU778" t="s">
        <v>7335</v>
      </c>
      <c r="CV778" t="s">
        <v>1547</v>
      </c>
      <c r="CW778" t="s">
        <v>1547</v>
      </c>
      <c r="CX778" t="s">
        <v>1547</v>
      </c>
      <c r="CY778">
        <v>776</v>
      </c>
      <c r="CZ778" t="s">
        <v>9581</v>
      </c>
      <c r="DA778" t="s">
        <v>1547</v>
      </c>
      <c r="DB778" t="s">
        <v>1881</v>
      </c>
      <c r="DC778" t="s">
        <v>1882</v>
      </c>
      <c r="DD778" t="s">
        <v>1248</v>
      </c>
      <c r="DE778" t="s">
        <v>1228</v>
      </c>
      <c r="DF778" t="s">
        <v>1249</v>
      </c>
      <c r="DG778" t="s">
        <v>1547</v>
      </c>
      <c r="DH778" t="s">
        <v>1547</v>
      </c>
      <c r="DI778" t="s">
        <v>1892</v>
      </c>
      <c r="DJ778" t="e">
        <v>#N/A</v>
      </c>
      <c r="DK778"/>
      <c r="DL778" t="s">
        <v>1892</v>
      </c>
      <c r="DM778">
        <v>9</v>
      </c>
      <c r="DN778" t="s">
        <v>1883</v>
      </c>
      <c r="DO778" t="s">
        <v>1568</v>
      </c>
      <c r="DP778" t="b">
        <v>1</v>
      </c>
      <c r="DQ778" t="b">
        <v>0</v>
      </c>
      <c r="DR778" t="b">
        <v>0</v>
      </c>
      <c r="DS778" t="b">
        <v>0</v>
      </c>
      <c r="DT778" t="b">
        <v>0</v>
      </c>
      <c r="DU778" t="b">
        <v>0</v>
      </c>
      <c r="DV778" t="b">
        <v>0</v>
      </c>
      <c r="DW778">
        <v>0</v>
      </c>
      <c r="DX778" t="b">
        <v>0</v>
      </c>
      <c r="DY778" t="b">
        <v>0</v>
      </c>
      <c r="DZ778" t="b">
        <v>0</v>
      </c>
      <c r="EA778" t="b">
        <v>0</v>
      </c>
      <c r="EB778" t="b">
        <v>0</v>
      </c>
      <c r="EC778" t="b">
        <v>0</v>
      </c>
      <c r="ED778" t="b">
        <v>0</v>
      </c>
      <c r="EE778" t="b">
        <v>0</v>
      </c>
      <c r="EF778" t="b">
        <v>0</v>
      </c>
      <c r="EG778" t="b" cm="1">
        <v>0</v>
      </c>
      <c r="EH778" t="b">
        <v>0</v>
      </c>
      <c r="EI778" t="b">
        <v>0</v>
      </c>
      <c r="EJ778" t="b">
        <v>0</v>
      </c>
      <c r="EK778" t="s">
        <v>1547</v>
      </c>
      <c r="EL778">
        <v>0</v>
      </c>
      <c r="EM778">
        <v>7</v>
      </c>
      <c r="EN778" t="b">
        <v>0</v>
      </c>
    </row>
    <row r="779" spans="1:144" ht="15.75">
      <c r="A779" t="s">
        <v>3721</v>
      </c>
      <c r="B779" t="s">
        <v>1568</v>
      </c>
      <c r="C779" t="s">
        <v>3879</v>
      </c>
      <c r="D779" t="s">
        <v>3882</v>
      </c>
      <c r="E779" t="s">
        <v>3606</v>
      </c>
      <c r="F779"/>
      <c r="G779" t="s">
        <v>3882</v>
      </c>
      <c r="H779" t="s">
        <v>3883</v>
      </c>
      <c r="I779" t="s">
        <v>2799</v>
      </c>
      <c r="J779" t="s">
        <v>3884</v>
      </c>
      <c r="K779"/>
      <c r="L779" t="s">
        <v>1743</v>
      </c>
      <c r="M779" t="s">
        <v>1754</v>
      </c>
      <c r="N779"/>
      <c r="O779" t="s">
        <v>3725</v>
      </c>
      <c r="P779" t="s">
        <v>1568</v>
      </c>
      <c r="Q779" t="s">
        <v>1228</v>
      </c>
      <c r="R779" t="s">
        <v>1760</v>
      </c>
      <c r="S779"/>
      <c r="T779"/>
      <c r="U779" t="s">
        <v>13513</v>
      </c>
      <c r="V779" t="s">
        <v>13400</v>
      </c>
      <c r="W779"/>
      <c r="X779"/>
      <c r="Y779"/>
      <c r="Z779"/>
      <c r="AA779"/>
      <c r="AB779"/>
      <c r="AC779"/>
      <c r="AD779"/>
      <c r="AE779"/>
      <c r="AF779"/>
      <c r="AG779"/>
      <c r="AH779"/>
      <c r="AI779"/>
      <c r="AJ779"/>
      <c r="AK779"/>
      <c r="AL779"/>
      <c r="AM779"/>
      <c r="AN779"/>
      <c r="AO779" s="108" t="s">
        <v>43</v>
      </c>
      <c r="AP779" t="s">
        <v>2852</v>
      </c>
      <c r="AQ779">
        <v>29</v>
      </c>
      <c r="AR779" t="e">
        <v>#N/A</v>
      </c>
      <c r="AS779" t="s">
        <v>3879</v>
      </c>
      <c r="AT779" t="e">
        <v>#N/A</v>
      </c>
      <c r="AU779" t="s">
        <v>3606</v>
      </c>
      <c r="AV779" t="s">
        <v>7326</v>
      </c>
      <c r="AW779" t="s">
        <v>1744</v>
      </c>
      <c r="AX779" t="s">
        <v>1740</v>
      </c>
      <c r="AY779" t="s">
        <v>8591</v>
      </c>
      <c r="AZ779" t="s">
        <v>1228</v>
      </c>
      <c r="BA779" t="s">
        <v>7329</v>
      </c>
      <c r="BB779" t="s">
        <v>2799</v>
      </c>
      <c r="BC779" t="s">
        <v>1743</v>
      </c>
      <c r="BD779" t="s">
        <v>8592</v>
      </c>
      <c r="BE779" t="s">
        <v>3899</v>
      </c>
      <c r="BF779">
        <v>408</v>
      </c>
      <c r="BG779">
        <v>777</v>
      </c>
      <c r="BH779">
        <v>0</v>
      </c>
      <c r="BI779" t="s">
        <v>1547</v>
      </c>
      <c r="BJ779">
        <v>0</v>
      </c>
      <c r="BK779" t="e" cm="1">
        <v>#N/A</v>
      </c>
      <c r="BL779" t="e" cm="1">
        <v>#N/A</v>
      </c>
      <c r="BM779" t="s">
        <v>3884</v>
      </c>
      <c r="BN779" t="s">
        <v>3900</v>
      </c>
      <c r="BO779" t="s">
        <v>8684</v>
      </c>
      <c r="BP779" t="e" cm="1">
        <v>#N/A</v>
      </c>
      <c r="BQ779" t="s">
        <v>1547</v>
      </c>
      <c r="BR779" t="s">
        <v>7335</v>
      </c>
      <c r="BS779">
        <v>62</v>
      </c>
      <c r="BT779" t="s">
        <v>5587</v>
      </c>
      <c r="BU779" t="s">
        <v>3721</v>
      </c>
      <c r="BV779" t="s">
        <v>3882</v>
      </c>
      <c r="BW779" t="s">
        <v>7326</v>
      </c>
      <c r="BX779" t="s">
        <v>8593</v>
      </c>
      <c r="BY779" t="s">
        <v>1744</v>
      </c>
      <c r="BZ779" t="s">
        <v>1547</v>
      </c>
      <c r="CA779" t="s">
        <v>1744</v>
      </c>
      <c r="CB779" t="s">
        <v>1754</v>
      </c>
      <c r="CC779"/>
      <c r="CD779" t="s">
        <v>998</v>
      </c>
      <c r="CE779" t="s">
        <v>2799</v>
      </c>
      <c r="CF779" t="s">
        <v>8693</v>
      </c>
      <c r="CG779" t="s">
        <v>8694</v>
      </c>
      <c r="CH779" t="s">
        <v>2799</v>
      </c>
      <c r="CI779" t="s">
        <v>1547</v>
      </c>
      <c r="CJ779" t="s">
        <v>1760</v>
      </c>
      <c r="CK779" t="s">
        <v>1568</v>
      </c>
      <c r="CL779"/>
      <c r="CM779"/>
      <c r="CN779" t="s">
        <v>13513</v>
      </c>
      <c r="CO779" t="s">
        <v>13400</v>
      </c>
      <c r="CP779" t="s">
        <v>13513</v>
      </c>
      <c r="CQ779" t="s">
        <v>13400</v>
      </c>
      <c r="CR779" t="s">
        <v>1547</v>
      </c>
      <c r="CS779">
        <v>9</v>
      </c>
      <c r="CT779" t="s">
        <v>7335</v>
      </c>
      <c r="CU779" t="s">
        <v>7335</v>
      </c>
      <c r="CV779" t="e">
        <v>#N/A</v>
      </c>
      <c r="CW779" t="s">
        <v>1547</v>
      </c>
      <c r="CX779" t="s">
        <v>1547</v>
      </c>
      <c r="CY779">
        <v>777</v>
      </c>
      <c r="CZ779" t="s">
        <v>9586</v>
      </c>
      <c r="DA779" t="s">
        <v>1547</v>
      </c>
      <c r="DB779" t="s">
        <v>1881</v>
      </c>
      <c r="DC779" t="s">
        <v>1882</v>
      </c>
      <c r="DD779" t="s">
        <v>3606</v>
      </c>
      <c r="DE779" t="s">
        <v>1228</v>
      </c>
      <c r="DF779" t="s">
        <v>3882</v>
      </c>
      <c r="DG779" t="s">
        <v>1547</v>
      </c>
      <c r="DH779" t="s">
        <v>1547</v>
      </c>
      <c r="DI779" t="s">
        <v>1892</v>
      </c>
      <c r="DJ779" t="e">
        <v>#N/A</v>
      </c>
      <c r="DK779"/>
      <c r="DL779" t="s">
        <v>1892</v>
      </c>
      <c r="DM779">
        <v>9</v>
      </c>
      <c r="DN779" t="s">
        <v>1883</v>
      </c>
      <c r="DO779" t="s">
        <v>1568</v>
      </c>
      <c r="DP779" t="b">
        <v>1</v>
      </c>
      <c r="DQ779" t="b">
        <v>0</v>
      </c>
      <c r="DR779" t="b">
        <v>0</v>
      </c>
      <c r="DS779" t="b">
        <v>0</v>
      </c>
      <c r="DT779" t="b">
        <v>0</v>
      </c>
      <c r="DU779" t="b">
        <v>0</v>
      </c>
      <c r="DV779" t="b">
        <v>0</v>
      </c>
      <c r="DW779">
        <v>0</v>
      </c>
      <c r="DX779" t="b">
        <v>0</v>
      </c>
      <c r="DY779" t="b">
        <v>0</v>
      </c>
      <c r="DZ779" t="b">
        <v>0</v>
      </c>
      <c r="EA779" t="b">
        <v>0</v>
      </c>
      <c r="EB779" t="b">
        <v>0</v>
      </c>
      <c r="EC779" t="b">
        <v>1</v>
      </c>
      <c r="ED779" t="b">
        <v>0</v>
      </c>
      <c r="EE779" t="b">
        <v>0</v>
      </c>
      <c r="EF779" t="b">
        <v>0</v>
      </c>
      <c r="EG779" t="b" cm="1">
        <v>1</v>
      </c>
      <c r="EH779" t="b">
        <v>0</v>
      </c>
      <c r="EI779" t="b">
        <v>0</v>
      </c>
      <c r="EJ779" t="b">
        <v>1</v>
      </c>
      <c r="EK779" t="s">
        <v>5981</v>
      </c>
      <c r="EL779">
        <v>1</v>
      </c>
      <c r="EM779">
        <v>4</v>
      </c>
      <c r="EN779" t="b">
        <v>0</v>
      </c>
    </row>
    <row r="780" spans="1:144" ht="15.75">
      <c r="A780" t="s">
        <v>3721</v>
      </c>
      <c r="B780" t="s">
        <v>1568</v>
      </c>
      <c r="C780" t="s">
        <v>3879</v>
      </c>
      <c r="D780" t="s">
        <v>3776</v>
      </c>
      <c r="E780" t="s">
        <v>3777</v>
      </c>
      <c r="F780"/>
      <c r="G780" t="s">
        <v>3776</v>
      </c>
      <c r="H780" t="s">
        <v>3885</v>
      </c>
      <c r="I780" t="s">
        <v>2799</v>
      </c>
      <c r="J780"/>
      <c r="K780"/>
      <c r="L780" t="s">
        <v>1743</v>
      </c>
      <c r="M780" t="s">
        <v>1779</v>
      </c>
      <c r="N780"/>
      <c r="O780" t="s">
        <v>3725</v>
      </c>
      <c r="P780" t="s">
        <v>1568</v>
      </c>
      <c r="Q780" t="s">
        <v>1228</v>
      </c>
      <c r="R780" t="s">
        <v>1760</v>
      </c>
      <c r="S780"/>
      <c r="T780"/>
      <c r="U780" t="s">
        <v>13513</v>
      </c>
      <c r="V780" t="s">
        <v>13502</v>
      </c>
      <c r="W780"/>
      <c r="X780"/>
      <c r="Y780"/>
      <c r="Z780"/>
      <c r="AA780"/>
      <c r="AB780"/>
      <c r="AC780"/>
      <c r="AD780"/>
      <c r="AE780"/>
      <c r="AF780"/>
      <c r="AG780"/>
      <c r="AH780"/>
      <c r="AI780"/>
      <c r="AJ780"/>
      <c r="AK780"/>
      <c r="AL780"/>
      <c r="AM780"/>
      <c r="AN780"/>
      <c r="AO780" s="108" t="s">
        <v>43</v>
      </c>
      <c r="AP780" t="s">
        <v>2852</v>
      </c>
      <c r="AQ780">
        <v>30</v>
      </c>
      <c r="AR780" t="e">
        <v>#N/A</v>
      </c>
      <c r="AS780" t="s">
        <v>3879</v>
      </c>
      <c r="AT780" t="e">
        <v>#N/A</v>
      </c>
      <c r="AU780" t="s">
        <v>3777</v>
      </c>
      <c r="AV780" t="s">
        <v>7828</v>
      </c>
      <c r="AW780" t="s">
        <v>1744</v>
      </c>
      <c r="AX780" t="s">
        <v>1740</v>
      </c>
      <c r="AY780" t="s">
        <v>7829</v>
      </c>
      <c r="AZ780" t="s">
        <v>1228</v>
      </c>
      <c r="BA780" t="s">
        <v>7830</v>
      </c>
      <c r="BB780" t="s">
        <v>2799</v>
      </c>
      <c r="BC780" t="s">
        <v>1743</v>
      </c>
      <c r="BD780" t="s">
        <v>8597</v>
      </c>
      <c r="BE780" t="s">
        <v>3899</v>
      </c>
      <c r="BF780">
        <v>492</v>
      </c>
      <c r="BG780">
        <v>777</v>
      </c>
      <c r="BH780">
        <v>0</v>
      </c>
      <c r="BI780" t="s">
        <v>1547</v>
      </c>
      <c r="BJ780">
        <v>0</v>
      </c>
      <c r="BK780">
        <v>0</v>
      </c>
      <c r="BL780">
        <v>492</v>
      </c>
      <c r="BM780" t="s">
        <v>7834</v>
      </c>
      <c r="BN780" t="s">
        <v>3900</v>
      </c>
      <c r="BO780" t="s">
        <v>8684</v>
      </c>
      <c r="BP780" t="e" cm="1">
        <v>#N/A</v>
      </c>
      <c r="BQ780" t="s">
        <v>1547</v>
      </c>
      <c r="BR780" t="s">
        <v>7335</v>
      </c>
      <c r="BS780">
        <v>63</v>
      </c>
      <c r="BT780" t="s">
        <v>5599</v>
      </c>
      <c r="BU780" t="s">
        <v>3721</v>
      </c>
      <c r="BV780" t="s">
        <v>3776</v>
      </c>
      <c r="BW780" t="s">
        <v>7828</v>
      </c>
      <c r="BX780" t="s">
        <v>8598</v>
      </c>
      <c r="BY780" t="s">
        <v>1744</v>
      </c>
      <c r="BZ780" t="s">
        <v>1547</v>
      </c>
      <c r="CA780" t="s">
        <v>1744</v>
      </c>
      <c r="CB780" t="s">
        <v>1779</v>
      </c>
      <c r="CC780"/>
      <c r="CD780" t="s">
        <v>998</v>
      </c>
      <c r="CE780" t="s">
        <v>2799</v>
      </c>
      <c r="CF780" t="s">
        <v>8696</v>
      </c>
      <c r="CG780" t="s">
        <v>8697</v>
      </c>
      <c r="CH780" t="s">
        <v>2799</v>
      </c>
      <c r="CI780" t="s">
        <v>1547</v>
      </c>
      <c r="CJ780" t="s">
        <v>1760</v>
      </c>
      <c r="CK780" t="s">
        <v>1568</v>
      </c>
      <c r="CL780"/>
      <c r="CM780"/>
      <c r="CN780" t="s">
        <v>13513</v>
      </c>
      <c r="CO780" t="s">
        <v>13502</v>
      </c>
      <c r="CP780" t="s">
        <v>13513</v>
      </c>
      <c r="CQ780" t="s">
        <v>13502</v>
      </c>
      <c r="CR780" t="s">
        <v>1547</v>
      </c>
      <c r="CS780">
        <v>9</v>
      </c>
      <c r="CT780" t="s">
        <v>7335</v>
      </c>
      <c r="CU780" t="s">
        <v>7335</v>
      </c>
      <c r="CV780" t="s">
        <v>7335</v>
      </c>
      <c r="CW780" t="s">
        <v>1547</v>
      </c>
      <c r="CX780" t="s">
        <v>1547</v>
      </c>
      <c r="CY780">
        <v>778</v>
      </c>
      <c r="CZ780" t="s">
        <v>9594</v>
      </c>
      <c r="DA780" t="s">
        <v>1547</v>
      </c>
      <c r="DB780" t="s">
        <v>1881</v>
      </c>
      <c r="DC780" t="s">
        <v>1882</v>
      </c>
      <c r="DD780" t="s">
        <v>3777</v>
      </c>
      <c r="DE780" t="s">
        <v>1228</v>
      </c>
      <c r="DF780" t="s">
        <v>3776</v>
      </c>
      <c r="DG780" t="s">
        <v>1547</v>
      </c>
      <c r="DH780" t="s">
        <v>1547</v>
      </c>
      <c r="DI780" t="s">
        <v>1892</v>
      </c>
      <c r="DJ780" t="e">
        <v>#N/A</v>
      </c>
      <c r="DK780"/>
      <c r="DL780" t="s">
        <v>1892</v>
      </c>
      <c r="DM780">
        <v>9</v>
      </c>
      <c r="DN780" t="s">
        <v>1883</v>
      </c>
      <c r="DO780" t="s">
        <v>1568</v>
      </c>
      <c r="DP780" t="b">
        <v>1</v>
      </c>
      <c r="DQ780" t="b">
        <v>0</v>
      </c>
      <c r="DR780" t="b">
        <v>0</v>
      </c>
      <c r="DS780" t="b">
        <v>0</v>
      </c>
      <c r="DT780" t="b">
        <v>0</v>
      </c>
      <c r="DU780" t="b">
        <v>0</v>
      </c>
      <c r="DV780" t="b">
        <v>0</v>
      </c>
      <c r="DW780">
        <v>0</v>
      </c>
      <c r="DX780" t="b">
        <v>0</v>
      </c>
      <c r="DY780" t="b">
        <v>0</v>
      </c>
      <c r="DZ780" t="b">
        <v>0</v>
      </c>
      <c r="EA780" t="b">
        <v>0</v>
      </c>
      <c r="EB780" t="b">
        <v>0</v>
      </c>
      <c r="EC780" t="b">
        <v>0</v>
      </c>
      <c r="ED780" t="b">
        <v>0</v>
      </c>
      <c r="EE780" t="b">
        <v>0</v>
      </c>
      <c r="EF780" t="b">
        <v>0</v>
      </c>
      <c r="EG780" t="b" cm="1">
        <v>0</v>
      </c>
      <c r="EH780" t="b">
        <v>0</v>
      </c>
      <c r="EI780" t="b">
        <v>0</v>
      </c>
      <c r="EJ780" t="b">
        <v>0</v>
      </c>
      <c r="EK780" t="s">
        <v>1547</v>
      </c>
      <c r="EL780">
        <v>0</v>
      </c>
      <c r="EM780">
        <v>10</v>
      </c>
      <c r="EN780" t="b">
        <v>0</v>
      </c>
    </row>
    <row r="781" spans="1:144" ht="15.75">
      <c r="A781" t="s">
        <v>3721</v>
      </c>
      <c r="B781" t="s">
        <v>1568</v>
      </c>
      <c r="C781" t="s">
        <v>3879</v>
      </c>
      <c r="D781" t="s">
        <v>3733</v>
      </c>
      <c r="E781" t="s">
        <v>3734</v>
      </c>
      <c r="F781"/>
      <c r="G781" t="s">
        <v>3733</v>
      </c>
      <c r="H781"/>
      <c r="I781" t="s">
        <v>2798</v>
      </c>
      <c r="J781"/>
      <c r="K781"/>
      <c r="L781" t="s">
        <v>3190</v>
      </c>
      <c r="M781" t="s">
        <v>2001</v>
      </c>
      <c r="N781"/>
      <c r="O781" t="s">
        <v>3725</v>
      </c>
      <c r="P781" t="s">
        <v>1568</v>
      </c>
      <c r="Q781" t="s">
        <v>1228</v>
      </c>
      <c r="R781" t="s">
        <v>1760</v>
      </c>
      <c r="S781"/>
      <c r="T781"/>
      <c r="U781" t="s">
        <v>13513</v>
      </c>
      <c r="V781" t="s">
        <v>13514</v>
      </c>
      <c r="W781"/>
      <c r="X781"/>
      <c r="Y781"/>
      <c r="Z781"/>
      <c r="AA781"/>
      <c r="AB781"/>
      <c r="AC781"/>
      <c r="AD781"/>
      <c r="AE781"/>
      <c r="AF781"/>
      <c r="AG781"/>
      <c r="AH781"/>
      <c r="AI781"/>
      <c r="AJ781"/>
      <c r="AK781"/>
      <c r="AL781"/>
      <c r="AM781"/>
      <c r="AN781"/>
      <c r="AO781" s="108" t="s">
        <v>43</v>
      </c>
      <c r="AP781" t="s">
        <v>2852</v>
      </c>
      <c r="AQ781">
        <v>31</v>
      </c>
      <c r="AR781" t="e">
        <v>#N/A</v>
      </c>
      <c r="AS781" t="s">
        <v>3879</v>
      </c>
      <c r="AT781" t="e">
        <v>#N/A</v>
      </c>
      <c r="AU781" t="s">
        <v>3734</v>
      </c>
      <c r="AV781" t="s">
        <v>7703</v>
      </c>
      <c r="AW781" t="s">
        <v>1744</v>
      </c>
      <c r="AX781" t="s">
        <v>1740</v>
      </c>
      <c r="AY781" t="s">
        <v>7704</v>
      </c>
      <c r="AZ781" t="s">
        <v>1228</v>
      </c>
      <c r="BA781" t="s">
        <v>7705</v>
      </c>
      <c r="BB781" t="s">
        <v>2798</v>
      </c>
      <c r="BC781" t="s">
        <v>3190</v>
      </c>
      <c r="BD781" t="s">
        <v>8699</v>
      </c>
      <c r="BE781" t="s">
        <v>3899</v>
      </c>
      <c r="BF781">
        <v>476</v>
      </c>
      <c r="BG781">
        <v>777</v>
      </c>
      <c r="BH781">
        <v>0</v>
      </c>
      <c r="BI781" t="s">
        <v>1547</v>
      </c>
      <c r="BJ781">
        <v>0</v>
      </c>
      <c r="BK781">
        <v>0</v>
      </c>
      <c r="BL781">
        <v>476</v>
      </c>
      <c r="BM781" t="s">
        <v>7708</v>
      </c>
      <c r="BN781" t="s">
        <v>3900</v>
      </c>
      <c r="BO781" t="s">
        <v>8684</v>
      </c>
      <c r="BP781" t="e" cm="1">
        <v>#N/A</v>
      </c>
      <c r="BQ781" t="s">
        <v>1547</v>
      </c>
      <c r="BR781" t="s">
        <v>7335</v>
      </c>
      <c r="BS781">
        <v>64</v>
      </c>
      <c r="BT781" t="s">
        <v>5610</v>
      </c>
      <c r="BU781" t="s">
        <v>3721</v>
      </c>
      <c r="BV781" t="s">
        <v>3733</v>
      </c>
      <c r="BW781" t="s">
        <v>7703</v>
      </c>
      <c r="BX781" t="s">
        <v>1744</v>
      </c>
      <c r="BY781" t="s">
        <v>1744</v>
      </c>
      <c r="BZ781" t="s">
        <v>1547</v>
      </c>
      <c r="CA781" t="s">
        <v>1744</v>
      </c>
      <c r="CB781" t="s">
        <v>2001</v>
      </c>
      <c r="CC781"/>
      <c r="CD781" t="s">
        <v>998</v>
      </c>
      <c r="CE781" t="s">
        <v>2798</v>
      </c>
      <c r="CF781" t="s">
        <v>8700</v>
      </c>
      <c r="CG781" t="s">
        <v>8701</v>
      </c>
      <c r="CH781" t="s">
        <v>2798</v>
      </c>
      <c r="CI781" t="s">
        <v>1547</v>
      </c>
      <c r="CJ781" t="s">
        <v>1760</v>
      </c>
      <c r="CK781" t="s">
        <v>1568</v>
      </c>
      <c r="CL781"/>
      <c r="CM781"/>
      <c r="CN781" t="s">
        <v>13513</v>
      </c>
      <c r="CO781" t="s">
        <v>13514</v>
      </c>
      <c r="CP781" t="s">
        <v>13513</v>
      </c>
      <c r="CQ781" t="s">
        <v>13514</v>
      </c>
      <c r="CR781" t="s">
        <v>1547</v>
      </c>
      <c r="CS781">
        <v>9</v>
      </c>
      <c r="CT781" t="s">
        <v>7335</v>
      </c>
      <c r="CU781" t="s">
        <v>7335</v>
      </c>
      <c r="CV781" t="s">
        <v>7335</v>
      </c>
      <c r="CW781" t="s">
        <v>1547</v>
      </c>
      <c r="CX781" t="s">
        <v>1547</v>
      </c>
      <c r="CY781">
        <v>779</v>
      </c>
      <c r="CZ781" t="s">
        <v>9600</v>
      </c>
      <c r="DA781" t="s">
        <v>1547</v>
      </c>
      <c r="DB781" t="s">
        <v>1881</v>
      </c>
      <c r="DC781" t="s">
        <v>1882</v>
      </c>
      <c r="DD781" t="s">
        <v>3734</v>
      </c>
      <c r="DE781" t="s">
        <v>1228</v>
      </c>
      <c r="DF781" t="s">
        <v>3733</v>
      </c>
      <c r="DG781" t="s">
        <v>1547</v>
      </c>
      <c r="DH781" t="s">
        <v>1547</v>
      </c>
      <c r="DI781" t="s">
        <v>1892</v>
      </c>
      <c r="DJ781" t="e">
        <v>#N/A</v>
      </c>
      <c r="DK781"/>
      <c r="DL781" t="s">
        <v>1892</v>
      </c>
      <c r="DM781">
        <v>9</v>
      </c>
      <c r="DN781" t="s">
        <v>1883</v>
      </c>
      <c r="DO781" t="s">
        <v>1568</v>
      </c>
      <c r="DP781" t="b">
        <v>1</v>
      </c>
      <c r="DQ781" t="b">
        <v>0</v>
      </c>
      <c r="DR781" t="b">
        <v>0</v>
      </c>
      <c r="DS781" t="b">
        <v>0</v>
      </c>
      <c r="DT781" t="b">
        <v>0</v>
      </c>
      <c r="DU781" t="b">
        <v>0</v>
      </c>
      <c r="DV781" t="b">
        <v>0</v>
      </c>
      <c r="DW781">
        <v>0</v>
      </c>
      <c r="DX781" t="b">
        <v>0</v>
      </c>
      <c r="DY781" t="b">
        <v>0</v>
      </c>
      <c r="DZ781" t="b">
        <v>0</v>
      </c>
      <c r="EA781" t="b">
        <v>0</v>
      </c>
      <c r="EB781" t="b">
        <v>0</v>
      </c>
      <c r="EC781" t="b">
        <v>0</v>
      </c>
      <c r="ED781" t="b">
        <v>0</v>
      </c>
      <c r="EE781" t="b">
        <v>0</v>
      </c>
      <c r="EF781" t="b">
        <v>0</v>
      </c>
      <c r="EG781" t="b" cm="1">
        <v>0</v>
      </c>
      <c r="EH781" t="b">
        <v>0</v>
      </c>
      <c r="EI781" t="b">
        <v>0</v>
      </c>
      <c r="EJ781" t="b">
        <v>0</v>
      </c>
      <c r="EK781" t="s">
        <v>1547</v>
      </c>
      <c r="EL781">
        <v>0</v>
      </c>
      <c r="EM781">
        <v>12</v>
      </c>
      <c r="EN781" t="b">
        <v>0</v>
      </c>
    </row>
    <row r="782" spans="1:144" ht="15.75">
      <c r="A782" t="s">
        <v>3721</v>
      </c>
      <c r="B782" t="s">
        <v>1568</v>
      </c>
      <c r="C782" t="s">
        <v>3879</v>
      </c>
      <c r="D782" t="s">
        <v>3760</v>
      </c>
      <c r="E782" t="s">
        <v>3761</v>
      </c>
      <c r="F782"/>
      <c r="G782" t="s">
        <v>3760</v>
      </c>
      <c r="H782"/>
      <c r="I782" t="s">
        <v>2798</v>
      </c>
      <c r="J782"/>
      <c r="K782"/>
      <c r="L782" t="s">
        <v>1743</v>
      </c>
      <c r="M782" t="s">
        <v>1995</v>
      </c>
      <c r="N782"/>
      <c r="O782" t="s">
        <v>3725</v>
      </c>
      <c r="P782" t="s">
        <v>1568</v>
      </c>
      <c r="Q782" t="s">
        <v>1228</v>
      </c>
      <c r="R782" t="s">
        <v>1760</v>
      </c>
      <c r="S782"/>
      <c r="T782"/>
      <c r="U782" t="s">
        <v>13513</v>
      </c>
      <c r="V782" t="s">
        <v>13515</v>
      </c>
      <c r="W782"/>
      <c r="X782"/>
      <c r="Y782"/>
      <c r="Z782"/>
      <c r="AA782"/>
      <c r="AB782"/>
      <c r="AC782"/>
      <c r="AD782"/>
      <c r="AE782"/>
      <c r="AF782"/>
      <c r="AG782"/>
      <c r="AH782"/>
      <c r="AI782"/>
      <c r="AJ782"/>
      <c r="AK782"/>
      <c r="AL782"/>
      <c r="AM782"/>
      <c r="AN782"/>
      <c r="AO782" s="108" t="s">
        <v>43</v>
      </c>
      <c r="AP782" t="s">
        <v>2852</v>
      </c>
      <c r="AQ782">
        <v>32</v>
      </c>
      <c r="AR782" t="e">
        <v>#N/A</v>
      </c>
      <c r="AS782" t="s">
        <v>3879</v>
      </c>
      <c r="AT782" t="e">
        <v>#N/A</v>
      </c>
      <c r="AU782" t="s">
        <v>3761</v>
      </c>
      <c r="AV782" t="s">
        <v>7783</v>
      </c>
      <c r="AW782" t="s">
        <v>1744</v>
      </c>
      <c r="AX782" t="s">
        <v>1740</v>
      </c>
      <c r="AY782" t="s">
        <v>7784</v>
      </c>
      <c r="AZ782" t="s">
        <v>1228</v>
      </c>
      <c r="BA782" t="s">
        <v>7785</v>
      </c>
      <c r="BB782" t="s">
        <v>2798</v>
      </c>
      <c r="BC782" t="s">
        <v>1743</v>
      </c>
      <c r="BD782" t="s">
        <v>8703</v>
      </c>
      <c r="BE782" t="s">
        <v>3899</v>
      </c>
      <c r="BF782">
        <v>486</v>
      </c>
      <c r="BG782">
        <v>777</v>
      </c>
      <c r="BH782">
        <v>0</v>
      </c>
      <c r="BI782" t="s">
        <v>1547</v>
      </c>
      <c r="BJ782">
        <v>0</v>
      </c>
      <c r="BK782">
        <v>0</v>
      </c>
      <c r="BL782">
        <v>486</v>
      </c>
      <c r="BM782" t="s">
        <v>7788</v>
      </c>
      <c r="BN782" t="s">
        <v>3900</v>
      </c>
      <c r="BO782" t="s">
        <v>8684</v>
      </c>
      <c r="BP782" t="e" cm="1">
        <v>#N/A</v>
      </c>
      <c r="BQ782" t="s">
        <v>1547</v>
      </c>
      <c r="BR782" t="s">
        <v>7335</v>
      </c>
      <c r="BS782">
        <v>65</v>
      </c>
      <c r="BT782" t="s">
        <v>5621</v>
      </c>
      <c r="BU782" t="s">
        <v>3721</v>
      </c>
      <c r="BV782" t="s">
        <v>3760</v>
      </c>
      <c r="BW782" t="s">
        <v>7783</v>
      </c>
      <c r="BX782" t="s">
        <v>1744</v>
      </c>
      <c r="BY782" t="s">
        <v>1744</v>
      </c>
      <c r="BZ782" t="s">
        <v>1547</v>
      </c>
      <c r="CA782" t="s">
        <v>1744</v>
      </c>
      <c r="CB782" t="s">
        <v>1995</v>
      </c>
      <c r="CC782"/>
      <c r="CD782" t="s">
        <v>998</v>
      </c>
      <c r="CE782" t="s">
        <v>2798</v>
      </c>
      <c r="CF782" t="s">
        <v>8704</v>
      </c>
      <c r="CG782" t="s">
        <v>8705</v>
      </c>
      <c r="CH782" t="s">
        <v>2798</v>
      </c>
      <c r="CI782" t="s">
        <v>1547</v>
      </c>
      <c r="CJ782" t="s">
        <v>1760</v>
      </c>
      <c r="CK782" t="s">
        <v>1568</v>
      </c>
      <c r="CL782"/>
      <c r="CM782"/>
      <c r="CN782" t="s">
        <v>13513</v>
      </c>
      <c r="CO782" t="s">
        <v>13515</v>
      </c>
      <c r="CP782" t="s">
        <v>13513</v>
      </c>
      <c r="CQ782" t="s">
        <v>13515</v>
      </c>
      <c r="CR782" t="s">
        <v>1547</v>
      </c>
      <c r="CS782">
        <v>9</v>
      </c>
      <c r="CT782" t="s">
        <v>7335</v>
      </c>
      <c r="CU782" t="s">
        <v>7335</v>
      </c>
      <c r="CV782" t="s">
        <v>7335</v>
      </c>
      <c r="CW782" t="s">
        <v>1547</v>
      </c>
      <c r="CX782" t="s">
        <v>1547</v>
      </c>
      <c r="CY782">
        <v>780</v>
      </c>
      <c r="CZ782" t="s">
        <v>9607</v>
      </c>
      <c r="DA782" t="s">
        <v>1547</v>
      </c>
      <c r="DB782" t="s">
        <v>1881</v>
      </c>
      <c r="DC782" t="s">
        <v>1882</v>
      </c>
      <c r="DD782" t="s">
        <v>3761</v>
      </c>
      <c r="DE782" t="s">
        <v>1228</v>
      </c>
      <c r="DF782" t="s">
        <v>3760</v>
      </c>
      <c r="DG782" t="s">
        <v>1547</v>
      </c>
      <c r="DH782" t="s">
        <v>1547</v>
      </c>
      <c r="DI782" t="s">
        <v>1892</v>
      </c>
      <c r="DJ782" t="e">
        <v>#N/A</v>
      </c>
      <c r="DK782"/>
      <c r="DL782" t="s">
        <v>1892</v>
      </c>
      <c r="DM782">
        <v>9</v>
      </c>
      <c r="DN782" t="s">
        <v>1883</v>
      </c>
      <c r="DO782" t="s">
        <v>1568</v>
      </c>
      <c r="DP782" t="b">
        <v>1</v>
      </c>
      <c r="DQ782" t="b">
        <v>0</v>
      </c>
      <c r="DR782" t="b">
        <v>0</v>
      </c>
      <c r="DS782" t="b">
        <v>0</v>
      </c>
      <c r="DT782" t="b">
        <v>0</v>
      </c>
      <c r="DU782" t="b">
        <v>0</v>
      </c>
      <c r="DV782" t="b">
        <v>0</v>
      </c>
      <c r="DW782">
        <v>0</v>
      </c>
      <c r="DX782" t="b">
        <v>0</v>
      </c>
      <c r="DY782" t="b">
        <v>0</v>
      </c>
      <c r="DZ782" t="b">
        <v>0</v>
      </c>
      <c r="EA782" t="b">
        <v>0</v>
      </c>
      <c r="EB782" t="b">
        <v>0</v>
      </c>
      <c r="EC782" t="b">
        <v>0</v>
      </c>
      <c r="ED782" t="b">
        <v>0</v>
      </c>
      <c r="EE782" t="b">
        <v>0</v>
      </c>
      <c r="EF782" t="b">
        <v>0</v>
      </c>
      <c r="EG782" t="b" cm="1">
        <v>0</v>
      </c>
      <c r="EH782" t="b">
        <v>0</v>
      </c>
      <c r="EI782" t="b">
        <v>0</v>
      </c>
      <c r="EJ782" t="b">
        <v>0</v>
      </c>
      <c r="EK782" t="s">
        <v>1547</v>
      </c>
      <c r="EL782">
        <v>0</v>
      </c>
      <c r="EM782">
        <v>9</v>
      </c>
      <c r="EN782" t="b">
        <v>0</v>
      </c>
    </row>
    <row r="783" spans="1:144" ht="31.5">
      <c r="A783" t="s">
        <v>3721</v>
      </c>
      <c r="B783" t="s">
        <v>1568</v>
      </c>
      <c r="C783" t="s">
        <v>3879</v>
      </c>
      <c r="D783" t="s">
        <v>3902</v>
      </c>
      <c r="E783" t="s">
        <v>3903</v>
      </c>
      <c r="F783"/>
      <c r="G783" t="s">
        <v>3902</v>
      </c>
      <c r="H783" s="109" t="s">
        <v>3904</v>
      </c>
      <c r="I783" t="s">
        <v>1244</v>
      </c>
      <c r="J783"/>
      <c r="K783"/>
      <c r="L783" t="s">
        <v>3190</v>
      </c>
      <c r="M783"/>
      <c r="N783"/>
      <c r="O783" t="s">
        <v>3725</v>
      </c>
      <c r="P783" t="s">
        <v>1568</v>
      </c>
      <c r="Q783" t="s">
        <v>1228</v>
      </c>
      <c r="R783" t="s">
        <v>1760</v>
      </c>
      <c r="S783"/>
      <c r="T783"/>
      <c r="U783" t="s">
        <v>13516</v>
      </c>
      <c r="V783"/>
      <c r="W783"/>
      <c r="X783"/>
      <c r="Y783"/>
      <c r="Z783"/>
      <c r="AA783"/>
      <c r="AB783"/>
      <c r="AC783"/>
      <c r="AD783"/>
      <c r="AE783"/>
      <c r="AF783"/>
      <c r="AG783"/>
      <c r="AH783"/>
      <c r="AI783"/>
      <c r="AJ783"/>
      <c r="AK783"/>
      <c r="AL783"/>
      <c r="AM783"/>
      <c r="AN783"/>
      <c r="AO783" s="108" t="s">
        <v>43</v>
      </c>
      <c r="AP783" t="s">
        <v>2852</v>
      </c>
      <c r="AQ783">
        <v>33</v>
      </c>
      <c r="AR783" t="e">
        <v>#N/A</v>
      </c>
      <c r="AS783" t="s">
        <v>3879</v>
      </c>
      <c r="AT783" t="e">
        <v>#N/A</v>
      </c>
      <c r="AU783" t="s">
        <v>3903</v>
      </c>
      <c r="AV783" t="s">
        <v>8707</v>
      </c>
      <c r="AW783" t="s">
        <v>1744</v>
      </c>
      <c r="AX783" t="s">
        <v>1740</v>
      </c>
      <c r="AY783" t="s">
        <v>8708</v>
      </c>
      <c r="AZ783" t="s">
        <v>1228</v>
      </c>
      <c r="BA783" t="s">
        <v>8709</v>
      </c>
      <c r="BB783" t="s">
        <v>1244</v>
      </c>
      <c r="BC783" t="s">
        <v>3190</v>
      </c>
      <c r="BD783" t="s">
        <v>8710</v>
      </c>
      <c r="BE783" t="s">
        <v>3902</v>
      </c>
      <c r="BF783">
        <v>783</v>
      </c>
      <c r="BG783">
        <v>0</v>
      </c>
      <c r="BH783">
        <v>0</v>
      </c>
      <c r="BI783" t="s">
        <v>1547</v>
      </c>
      <c r="BJ783">
        <v>0</v>
      </c>
      <c r="BK783">
        <v>0</v>
      </c>
      <c r="BL783">
        <v>0</v>
      </c>
      <c r="BM783" t="s">
        <v>1547</v>
      </c>
      <c r="BN783" t="s">
        <v>1547</v>
      </c>
      <c r="BO783" t="s">
        <v>1547</v>
      </c>
      <c r="BP783" t="s" cm="1">
        <v>1547</v>
      </c>
      <c r="BQ783" t="s">
        <v>1547</v>
      </c>
      <c r="BR783" t="s">
        <v>7335</v>
      </c>
      <c r="BS783">
        <v>66</v>
      </c>
      <c r="BT783" t="s">
        <v>5632</v>
      </c>
      <c r="BU783" t="s">
        <v>3721</v>
      </c>
      <c r="BV783" t="s">
        <v>3902</v>
      </c>
      <c r="BW783" t="s">
        <v>8707</v>
      </c>
      <c r="BX783" t="s">
        <v>8711</v>
      </c>
      <c r="BY783" t="s">
        <v>1744</v>
      </c>
      <c r="BZ783" t="s">
        <v>1547</v>
      </c>
      <c r="CA783" t="s">
        <v>1744</v>
      </c>
      <c r="CB783" t="s">
        <v>1547</v>
      </c>
      <c r="CC783"/>
      <c r="CD783" t="s">
        <v>998</v>
      </c>
      <c r="CE783" t="s">
        <v>1244</v>
      </c>
      <c r="CF783" t="s">
        <v>3903</v>
      </c>
      <c r="CG783" t="s">
        <v>8707</v>
      </c>
      <c r="CH783" t="s">
        <v>1244</v>
      </c>
      <c r="CI783" t="s">
        <v>1547</v>
      </c>
      <c r="CJ783" t="s">
        <v>1760</v>
      </c>
      <c r="CK783" t="s">
        <v>1568</v>
      </c>
      <c r="CL783"/>
      <c r="CM783"/>
      <c r="CN783" t="s">
        <v>13516</v>
      </c>
      <c r="CO783" t="s">
        <v>1547</v>
      </c>
      <c r="CP783" t="s">
        <v>13516</v>
      </c>
      <c r="CQ783" t="s">
        <v>1547</v>
      </c>
      <c r="CR783" t="s">
        <v>1547</v>
      </c>
      <c r="CS783">
        <v>9</v>
      </c>
      <c r="CT783" t="s">
        <v>7335</v>
      </c>
      <c r="CU783" t="s">
        <v>7335</v>
      </c>
      <c r="CV783" t="s">
        <v>7335</v>
      </c>
      <c r="CW783" t="s">
        <v>1547</v>
      </c>
      <c r="CX783" t="s">
        <v>1547</v>
      </c>
      <c r="CY783">
        <v>781</v>
      </c>
      <c r="CZ783" t="s">
        <v>9612</v>
      </c>
      <c r="DA783" t="s">
        <v>1547</v>
      </c>
      <c r="DB783" t="s">
        <v>1881</v>
      </c>
      <c r="DC783" t="s">
        <v>1882</v>
      </c>
      <c r="DD783" t="s">
        <v>3903</v>
      </c>
      <c r="DE783" t="s">
        <v>1228</v>
      </c>
      <c r="DF783" t="s">
        <v>3902</v>
      </c>
      <c r="DG783" t="s">
        <v>1547</v>
      </c>
      <c r="DH783" t="s">
        <v>1547</v>
      </c>
      <c r="DI783" t="s">
        <v>1892</v>
      </c>
      <c r="DJ783" t="e">
        <v>#N/A</v>
      </c>
      <c r="DK783"/>
      <c r="DL783" t="s">
        <v>1892</v>
      </c>
      <c r="DM783">
        <v>9</v>
      </c>
      <c r="DN783" t="s">
        <v>1883</v>
      </c>
      <c r="DO783" t="s">
        <v>1568</v>
      </c>
      <c r="DP783" t="b">
        <v>1</v>
      </c>
      <c r="DQ783" t="b">
        <v>0</v>
      </c>
      <c r="DR783" t="b">
        <v>1</v>
      </c>
      <c r="DS783" t="b">
        <v>0</v>
      </c>
      <c r="DT783" t="b">
        <v>0</v>
      </c>
      <c r="DU783" t="b">
        <v>0</v>
      </c>
      <c r="DV783" t="b">
        <v>1</v>
      </c>
      <c r="DW783">
        <v>0</v>
      </c>
      <c r="DX783" t="b">
        <v>0</v>
      </c>
      <c r="DY783" t="b">
        <v>0</v>
      </c>
      <c r="DZ783" t="b">
        <v>0</v>
      </c>
      <c r="EA783" t="b">
        <v>0</v>
      </c>
      <c r="EB783" t="b">
        <v>0</v>
      </c>
      <c r="EC783" t="b">
        <v>0</v>
      </c>
      <c r="ED783" t="b">
        <v>0</v>
      </c>
      <c r="EE783" t="b">
        <v>0</v>
      </c>
      <c r="EF783" t="b">
        <v>0</v>
      </c>
      <c r="EG783" t="b" cm="1">
        <v>0</v>
      </c>
      <c r="EH783" t="b">
        <v>0</v>
      </c>
      <c r="EI783" t="b">
        <v>0</v>
      </c>
      <c r="EJ783" t="b">
        <v>0</v>
      </c>
      <c r="EK783" t="s">
        <v>1547</v>
      </c>
      <c r="EL783">
        <v>0</v>
      </c>
      <c r="EM783">
        <v>9</v>
      </c>
      <c r="EN783" t="b">
        <v>0</v>
      </c>
    </row>
    <row r="784" spans="1:144" ht="15.75">
      <c r="A784" t="s">
        <v>3721</v>
      </c>
      <c r="B784" t="s">
        <v>1568</v>
      </c>
      <c r="C784" t="s">
        <v>3879</v>
      </c>
      <c r="D784" t="s">
        <v>1249</v>
      </c>
      <c r="E784" t="s">
        <v>1248</v>
      </c>
      <c r="F784" t="s">
        <v>1245</v>
      </c>
      <c r="G784" t="s">
        <v>1249</v>
      </c>
      <c r="H784" t="s">
        <v>1893</v>
      </c>
      <c r="I784" t="s">
        <v>2799</v>
      </c>
      <c r="J784"/>
      <c r="K784"/>
      <c r="L784" t="s">
        <v>1743</v>
      </c>
      <c r="M784" t="s">
        <v>1754</v>
      </c>
      <c r="N784" t="s">
        <v>1894</v>
      </c>
      <c r="O784" t="s">
        <v>3725</v>
      </c>
      <c r="P784" t="s">
        <v>1568</v>
      </c>
      <c r="Q784" t="s">
        <v>1228</v>
      </c>
      <c r="R784" t="s">
        <v>1760</v>
      </c>
      <c r="S784"/>
      <c r="T784"/>
      <c r="U784" t="s">
        <v>13516</v>
      </c>
      <c r="V784" t="s">
        <v>13501</v>
      </c>
      <c r="W784"/>
      <c r="X784"/>
      <c r="Y784"/>
      <c r="Z784"/>
      <c r="AA784"/>
      <c r="AB784"/>
      <c r="AC784"/>
      <c r="AD784"/>
      <c r="AE784"/>
      <c r="AF784"/>
      <c r="AG784"/>
      <c r="AH784"/>
      <c r="AI784"/>
      <c r="AJ784"/>
      <c r="AK784"/>
      <c r="AL784"/>
      <c r="AM784"/>
      <c r="AN784"/>
      <c r="AO784" s="108" t="s">
        <v>43</v>
      </c>
      <c r="AP784" t="s">
        <v>2852</v>
      </c>
      <c r="AQ784">
        <v>34</v>
      </c>
      <c r="AR784" t="e">
        <v>#N/A</v>
      </c>
      <c r="AS784" t="s">
        <v>3879</v>
      </c>
      <c r="AT784" t="e">
        <v>#N/A</v>
      </c>
      <c r="AU784" t="s">
        <v>1248</v>
      </c>
      <c r="AV784" t="s">
        <v>1751</v>
      </c>
      <c r="AW784" t="s">
        <v>1741</v>
      </c>
      <c r="AX784" t="s">
        <v>1740</v>
      </c>
      <c r="AY784" t="s">
        <v>1752</v>
      </c>
      <c r="AZ784" t="s">
        <v>1228</v>
      </c>
      <c r="BA784" t="s">
        <v>1896</v>
      </c>
      <c r="BB784" t="s">
        <v>2799</v>
      </c>
      <c r="BC784" t="s">
        <v>1743</v>
      </c>
      <c r="BD784" t="s">
        <v>5682</v>
      </c>
      <c r="BE784" t="s">
        <v>3902</v>
      </c>
      <c r="BF784">
        <v>4</v>
      </c>
      <c r="BG784">
        <v>783</v>
      </c>
      <c r="BH784">
        <v>0</v>
      </c>
      <c r="BI784" t="s">
        <v>1547</v>
      </c>
      <c r="BJ784">
        <v>0</v>
      </c>
      <c r="BK784">
        <v>0</v>
      </c>
      <c r="BL784">
        <v>4</v>
      </c>
      <c r="BM784" t="s">
        <v>1750</v>
      </c>
      <c r="BN784" t="s">
        <v>3903</v>
      </c>
      <c r="BO784" t="s">
        <v>8707</v>
      </c>
      <c r="BP784" t="e" cm="1">
        <v>#N/A</v>
      </c>
      <c r="BQ784" t="s">
        <v>1547</v>
      </c>
      <c r="BR784" t="s">
        <v>7335</v>
      </c>
      <c r="BS784">
        <v>67</v>
      </c>
      <c r="BT784" t="s">
        <v>5643</v>
      </c>
      <c r="BU784" t="s">
        <v>3721</v>
      </c>
      <c r="BV784" t="s">
        <v>1249</v>
      </c>
      <c r="BW784" t="s">
        <v>1751</v>
      </c>
      <c r="BX784" t="s">
        <v>1753</v>
      </c>
      <c r="BY784" t="s">
        <v>1755</v>
      </c>
      <c r="BZ784" t="s">
        <v>1547</v>
      </c>
      <c r="CA784" t="s">
        <v>1744</v>
      </c>
      <c r="CB784" t="s">
        <v>1754</v>
      </c>
      <c r="CC784"/>
      <c r="CD784" t="s">
        <v>998</v>
      </c>
      <c r="CE784" t="s">
        <v>2799</v>
      </c>
      <c r="CF784" t="s">
        <v>8713</v>
      </c>
      <c r="CG784" t="s">
        <v>8714</v>
      </c>
      <c r="CH784" t="s">
        <v>2799</v>
      </c>
      <c r="CI784" t="s">
        <v>1547</v>
      </c>
      <c r="CJ784" t="s">
        <v>1760</v>
      </c>
      <c r="CK784" t="s">
        <v>1568</v>
      </c>
      <c r="CL784"/>
      <c r="CM784"/>
      <c r="CN784" t="s">
        <v>13516</v>
      </c>
      <c r="CO784" t="s">
        <v>13501</v>
      </c>
      <c r="CP784" t="s">
        <v>13516</v>
      </c>
      <c r="CQ784" t="s">
        <v>13501</v>
      </c>
      <c r="CR784" t="s">
        <v>1547</v>
      </c>
      <c r="CS784">
        <v>9</v>
      </c>
      <c r="CT784" t="s">
        <v>7335</v>
      </c>
      <c r="CU784" t="s">
        <v>7335</v>
      </c>
      <c r="CV784" t="s">
        <v>1547</v>
      </c>
      <c r="CW784" t="s">
        <v>1547</v>
      </c>
      <c r="CX784" t="s">
        <v>1547</v>
      </c>
      <c r="CY784">
        <v>782</v>
      </c>
      <c r="CZ784" t="s">
        <v>9618</v>
      </c>
      <c r="DA784" t="s">
        <v>1547</v>
      </c>
      <c r="DB784" t="s">
        <v>1881</v>
      </c>
      <c r="DC784" t="s">
        <v>1882</v>
      </c>
      <c r="DD784" t="s">
        <v>1248</v>
      </c>
      <c r="DE784" t="s">
        <v>1228</v>
      </c>
      <c r="DF784" t="s">
        <v>1249</v>
      </c>
      <c r="DG784" t="s">
        <v>1547</v>
      </c>
      <c r="DH784" t="s">
        <v>1547</v>
      </c>
      <c r="DI784" t="s">
        <v>1892</v>
      </c>
      <c r="DJ784" t="e">
        <v>#N/A</v>
      </c>
      <c r="DK784"/>
      <c r="DL784" t="s">
        <v>1892</v>
      </c>
      <c r="DM784">
        <v>9</v>
      </c>
      <c r="DN784" t="s">
        <v>1883</v>
      </c>
      <c r="DO784" t="s">
        <v>1568</v>
      </c>
      <c r="DP784" t="b">
        <v>1</v>
      </c>
      <c r="DQ784" t="b">
        <v>0</v>
      </c>
      <c r="DR784" t="b">
        <v>0</v>
      </c>
      <c r="DS784" t="b">
        <v>0</v>
      </c>
      <c r="DT784" t="b">
        <v>0</v>
      </c>
      <c r="DU784" t="b">
        <v>0</v>
      </c>
      <c r="DV784" t="b">
        <v>0</v>
      </c>
      <c r="DW784">
        <v>0</v>
      </c>
      <c r="DX784" t="b">
        <v>0</v>
      </c>
      <c r="DY784" t="b">
        <v>0</v>
      </c>
      <c r="DZ784" t="b">
        <v>0</v>
      </c>
      <c r="EA784" t="b">
        <v>0</v>
      </c>
      <c r="EB784" t="b">
        <v>0</v>
      </c>
      <c r="EC784" t="b">
        <v>0</v>
      </c>
      <c r="ED784" t="b">
        <v>0</v>
      </c>
      <c r="EE784" t="b">
        <v>0</v>
      </c>
      <c r="EF784" t="b">
        <v>0</v>
      </c>
      <c r="EG784" t="b" cm="1">
        <v>0</v>
      </c>
      <c r="EH784" t="b">
        <v>0</v>
      </c>
      <c r="EI784" t="b">
        <v>0</v>
      </c>
      <c r="EJ784" t="b">
        <v>0</v>
      </c>
      <c r="EK784" t="s">
        <v>1547</v>
      </c>
      <c r="EL784">
        <v>0</v>
      </c>
      <c r="EM784">
        <v>7</v>
      </c>
      <c r="EN784" t="b">
        <v>0</v>
      </c>
    </row>
    <row r="785" spans="1:144" ht="15.75">
      <c r="A785" t="s">
        <v>3721</v>
      </c>
      <c r="B785" t="s">
        <v>1568</v>
      </c>
      <c r="C785" t="s">
        <v>3879</v>
      </c>
      <c r="D785" t="s">
        <v>3882</v>
      </c>
      <c r="E785" t="s">
        <v>3606</v>
      </c>
      <c r="F785"/>
      <c r="G785" t="s">
        <v>3882</v>
      </c>
      <c r="H785" t="s">
        <v>3883</v>
      </c>
      <c r="I785" t="s">
        <v>2799</v>
      </c>
      <c r="J785" t="s">
        <v>3884</v>
      </c>
      <c r="K785"/>
      <c r="L785" t="s">
        <v>1743</v>
      </c>
      <c r="M785" t="s">
        <v>1754</v>
      </c>
      <c r="N785"/>
      <c r="O785" t="s">
        <v>3725</v>
      </c>
      <c r="P785" t="s">
        <v>1568</v>
      </c>
      <c r="Q785" t="s">
        <v>1228</v>
      </c>
      <c r="R785" t="s">
        <v>1760</v>
      </c>
      <c r="S785"/>
      <c r="T785"/>
      <c r="U785" t="s">
        <v>13516</v>
      </c>
      <c r="V785" t="s">
        <v>13400</v>
      </c>
      <c r="W785"/>
      <c r="X785"/>
      <c r="Y785"/>
      <c r="Z785"/>
      <c r="AA785"/>
      <c r="AB785"/>
      <c r="AC785"/>
      <c r="AD785"/>
      <c r="AE785"/>
      <c r="AF785"/>
      <c r="AG785"/>
      <c r="AH785"/>
      <c r="AI785"/>
      <c r="AJ785"/>
      <c r="AK785"/>
      <c r="AL785"/>
      <c r="AM785"/>
      <c r="AN785"/>
      <c r="AO785" s="108" t="s">
        <v>43</v>
      </c>
      <c r="AP785" t="s">
        <v>2852</v>
      </c>
      <c r="AQ785">
        <v>35</v>
      </c>
      <c r="AR785" t="e">
        <v>#N/A</v>
      </c>
      <c r="AS785" t="s">
        <v>3879</v>
      </c>
      <c r="AT785" t="e">
        <v>#N/A</v>
      </c>
      <c r="AU785" t="s">
        <v>3606</v>
      </c>
      <c r="AV785" t="s">
        <v>7326</v>
      </c>
      <c r="AW785" t="s">
        <v>1744</v>
      </c>
      <c r="AX785" t="s">
        <v>1740</v>
      </c>
      <c r="AY785" t="s">
        <v>8591</v>
      </c>
      <c r="AZ785" t="s">
        <v>1228</v>
      </c>
      <c r="BA785" t="s">
        <v>7329</v>
      </c>
      <c r="BB785" t="s">
        <v>2799</v>
      </c>
      <c r="BC785" t="s">
        <v>1743</v>
      </c>
      <c r="BD785" t="s">
        <v>8592</v>
      </c>
      <c r="BE785" t="s">
        <v>3902</v>
      </c>
      <c r="BF785">
        <v>408</v>
      </c>
      <c r="BG785">
        <v>783</v>
      </c>
      <c r="BH785">
        <v>0</v>
      </c>
      <c r="BI785" t="s">
        <v>1547</v>
      </c>
      <c r="BJ785">
        <v>0</v>
      </c>
      <c r="BK785" t="e" cm="1">
        <v>#N/A</v>
      </c>
      <c r="BL785" t="e" cm="1">
        <v>#N/A</v>
      </c>
      <c r="BM785" t="s">
        <v>3884</v>
      </c>
      <c r="BN785" t="s">
        <v>3903</v>
      </c>
      <c r="BO785" t="s">
        <v>8707</v>
      </c>
      <c r="BP785" t="e" cm="1">
        <v>#N/A</v>
      </c>
      <c r="BQ785" t="s">
        <v>1547</v>
      </c>
      <c r="BR785" t="s">
        <v>7335</v>
      </c>
      <c r="BS785">
        <v>68</v>
      </c>
      <c r="BT785" t="s">
        <v>5655</v>
      </c>
      <c r="BU785" t="s">
        <v>3721</v>
      </c>
      <c r="BV785" t="s">
        <v>3882</v>
      </c>
      <c r="BW785" t="s">
        <v>7326</v>
      </c>
      <c r="BX785" t="s">
        <v>8593</v>
      </c>
      <c r="BY785" t="s">
        <v>1744</v>
      </c>
      <c r="BZ785" t="s">
        <v>1547</v>
      </c>
      <c r="CA785" t="s">
        <v>1744</v>
      </c>
      <c r="CB785" t="s">
        <v>1754</v>
      </c>
      <c r="CC785"/>
      <c r="CD785" t="s">
        <v>998</v>
      </c>
      <c r="CE785" t="s">
        <v>2799</v>
      </c>
      <c r="CF785" t="s">
        <v>8716</v>
      </c>
      <c r="CG785" t="s">
        <v>8717</v>
      </c>
      <c r="CH785" t="s">
        <v>2799</v>
      </c>
      <c r="CI785" t="s">
        <v>1547</v>
      </c>
      <c r="CJ785" t="s">
        <v>1760</v>
      </c>
      <c r="CK785" t="s">
        <v>1568</v>
      </c>
      <c r="CL785"/>
      <c r="CM785"/>
      <c r="CN785" t="s">
        <v>13516</v>
      </c>
      <c r="CO785" t="s">
        <v>13400</v>
      </c>
      <c r="CP785" t="s">
        <v>13516</v>
      </c>
      <c r="CQ785" t="s">
        <v>13400</v>
      </c>
      <c r="CR785" t="s">
        <v>1547</v>
      </c>
      <c r="CS785">
        <v>9</v>
      </c>
      <c r="CT785" t="s">
        <v>7335</v>
      </c>
      <c r="CU785" t="s">
        <v>7335</v>
      </c>
      <c r="CV785" t="e">
        <v>#N/A</v>
      </c>
      <c r="CW785" t="s">
        <v>1547</v>
      </c>
      <c r="CX785" t="s">
        <v>1547</v>
      </c>
      <c r="CY785">
        <v>783</v>
      </c>
      <c r="CZ785" t="s">
        <v>9621</v>
      </c>
      <c r="DA785" t="s">
        <v>1547</v>
      </c>
      <c r="DB785" t="s">
        <v>1881</v>
      </c>
      <c r="DC785" t="s">
        <v>1882</v>
      </c>
      <c r="DD785" t="s">
        <v>3606</v>
      </c>
      <c r="DE785" t="s">
        <v>1228</v>
      </c>
      <c r="DF785" t="s">
        <v>3882</v>
      </c>
      <c r="DG785" t="s">
        <v>1547</v>
      </c>
      <c r="DH785" t="s">
        <v>1547</v>
      </c>
      <c r="DI785" t="s">
        <v>1892</v>
      </c>
      <c r="DJ785" t="e">
        <v>#N/A</v>
      </c>
      <c r="DK785"/>
      <c r="DL785" t="s">
        <v>1892</v>
      </c>
      <c r="DM785">
        <v>9</v>
      </c>
      <c r="DN785" t="s">
        <v>1883</v>
      </c>
      <c r="DO785" t="s">
        <v>1568</v>
      </c>
      <c r="DP785" t="b">
        <v>1</v>
      </c>
      <c r="DQ785" t="b">
        <v>0</v>
      </c>
      <c r="DR785" t="b">
        <v>0</v>
      </c>
      <c r="DS785" t="b">
        <v>0</v>
      </c>
      <c r="DT785" t="b">
        <v>0</v>
      </c>
      <c r="DU785" t="b">
        <v>0</v>
      </c>
      <c r="DV785" t="b">
        <v>0</v>
      </c>
      <c r="DW785">
        <v>0</v>
      </c>
      <c r="DX785" t="b">
        <v>0</v>
      </c>
      <c r="DY785" t="b">
        <v>0</v>
      </c>
      <c r="DZ785" t="b">
        <v>0</v>
      </c>
      <c r="EA785" t="b">
        <v>0</v>
      </c>
      <c r="EB785" t="b">
        <v>0</v>
      </c>
      <c r="EC785" t="b">
        <v>1</v>
      </c>
      <c r="ED785" t="b">
        <v>0</v>
      </c>
      <c r="EE785" t="b">
        <v>0</v>
      </c>
      <c r="EF785" t="b">
        <v>0</v>
      </c>
      <c r="EG785" t="b" cm="1">
        <v>1</v>
      </c>
      <c r="EH785" t="b">
        <v>0</v>
      </c>
      <c r="EI785" t="b">
        <v>0</v>
      </c>
      <c r="EJ785" t="b">
        <v>1</v>
      </c>
      <c r="EK785" t="s">
        <v>5981</v>
      </c>
      <c r="EL785">
        <v>1</v>
      </c>
      <c r="EM785">
        <v>4</v>
      </c>
      <c r="EN785" t="b">
        <v>0</v>
      </c>
    </row>
    <row r="786" spans="1:144" ht="15.75">
      <c r="A786" t="s">
        <v>3721</v>
      </c>
      <c r="B786" t="s">
        <v>1568</v>
      </c>
      <c r="C786" t="s">
        <v>3879</v>
      </c>
      <c r="D786" t="s">
        <v>3776</v>
      </c>
      <c r="E786" t="s">
        <v>3777</v>
      </c>
      <c r="F786"/>
      <c r="G786" t="s">
        <v>3776</v>
      </c>
      <c r="H786" t="s">
        <v>3885</v>
      </c>
      <c r="I786" t="s">
        <v>2799</v>
      </c>
      <c r="J786"/>
      <c r="K786"/>
      <c r="L786" t="s">
        <v>1743</v>
      </c>
      <c r="M786" t="s">
        <v>1779</v>
      </c>
      <c r="N786"/>
      <c r="O786" t="s">
        <v>3725</v>
      </c>
      <c r="P786" t="s">
        <v>1568</v>
      </c>
      <c r="Q786" t="s">
        <v>1228</v>
      </c>
      <c r="R786" t="s">
        <v>1760</v>
      </c>
      <c r="S786"/>
      <c r="T786"/>
      <c r="U786" t="s">
        <v>13516</v>
      </c>
      <c r="V786" t="s">
        <v>13502</v>
      </c>
      <c r="W786"/>
      <c r="X786"/>
      <c r="Y786"/>
      <c r="Z786"/>
      <c r="AA786"/>
      <c r="AB786"/>
      <c r="AC786"/>
      <c r="AD786"/>
      <c r="AE786"/>
      <c r="AF786"/>
      <c r="AG786"/>
      <c r="AH786"/>
      <c r="AI786"/>
      <c r="AJ786"/>
      <c r="AK786"/>
      <c r="AL786"/>
      <c r="AM786"/>
      <c r="AN786"/>
      <c r="AO786" s="108" t="s">
        <v>43</v>
      </c>
      <c r="AP786" t="s">
        <v>2852</v>
      </c>
      <c r="AQ786">
        <v>36</v>
      </c>
      <c r="AR786" t="e">
        <v>#N/A</v>
      </c>
      <c r="AS786" t="s">
        <v>3879</v>
      </c>
      <c r="AT786" t="e">
        <v>#N/A</v>
      </c>
      <c r="AU786" t="s">
        <v>3777</v>
      </c>
      <c r="AV786" t="s">
        <v>7828</v>
      </c>
      <c r="AW786" t="s">
        <v>1744</v>
      </c>
      <c r="AX786" t="s">
        <v>1740</v>
      </c>
      <c r="AY786" t="s">
        <v>7829</v>
      </c>
      <c r="AZ786" t="s">
        <v>1228</v>
      </c>
      <c r="BA786" t="s">
        <v>7830</v>
      </c>
      <c r="BB786" t="s">
        <v>2799</v>
      </c>
      <c r="BC786" t="s">
        <v>1743</v>
      </c>
      <c r="BD786" t="s">
        <v>8597</v>
      </c>
      <c r="BE786" t="s">
        <v>3902</v>
      </c>
      <c r="BF786">
        <v>492</v>
      </c>
      <c r="BG786">
        <v>783</v>
      </c>
      <c r="BH786">
        <v>0</v>
      </c>
      <c r="BI786" t="s">
        <v>1547</v>
      </c>
      <c r="BJ786">
        <v>0</v>
      </c>
      <c r="BK786">
        <v>0</v>
      </c>
      <c r="BL786">
        <v>492</v>
      </c>
      <c r="BM786" t="s">
        <v>7834</v>
      </c>
      <c r="BN786" t="s">
        <v>3903</v>
      </c>
      <c r="BO786" t="s">
        <v>8707</v>
      </c>
      <c r="BP786" t="e" cm="1">
        <v>#N/A</v>
      </c>
      <c r="BQ786" t="s">
        <v>1547</v>
      </c>
      <c r="BR786" t="s">
        <v>7335</v>
      </c>
      <c r="BS786">
        <v>69</v>
      </c>
      <c r="BT786" t="s">
        <v>6043</v>
      </c>
      <c r="BU786" t="s">
        <v>3721</v>
      </c>
      <c r="BV786" t="s">
        <v>3776</v>
      </c>
      <c r="BW786" t="s">
        <v>7828</v>
      </c>
      <c r="BX786" t="s">
        <v>8598</v>
      </c>
      <c r="BY786" t="s">
        <v>1744</v>
      </c>
      <c r="BZ786" t="s">
        <v>1547</v>
      </c>
      <c r="CA786" t="s">
        <v>1744</v>
      </c>
      <c r="CB786" t="s">
        <v>1779</v>
      </c>
      <c r="CC786"/>
      <c r="CD786" t="s">
        <v>998</v>
      </c>
      <c r="CE786" t="s">
        <v>2799</v>
      </c>
      <c r="CF786" t="s">
        <v>8719</v>
      </c>
      <c r="CG786" t="s">
        <v>8720</v>
      </c>
      <c r="CH786" t="s">
        <v>2799</v>
      </c>
      <c r="CI786" t="s">
        <v>1547</v>
      </c>
      <c r="CJ786" t="s">
        <v>1760</v>
      </c>
      <c r="CK786" t="s">
        <v>1568</v>
      </c>
      <c r="CL786"/>
      <c r="CM786"/>
      <c r="CN786" t="s">
        <v>13516</v>
      </c>
      <c r="CO786" t="s">
        <v>13502</v>
      </c>
      <c r="CP786" t="s">
        <v>13516</v>
      </c>
      <c r="CQ786" t="s">
        <v>13502</v>
      </c>
      <c r="CR786" t="s">
        <v>1547</v>
      </c>
      <c r="CS786">
        <v>9</v>
      </c>
      <c r="CT786" t="s">
        <v>7335</v>
      </c>
      <c r="CU786" t="s">
        <v>7335</v>
      </c>
      <c r="CV786" t="s">
        <v>7335</v>
      </c>
      <c r="CW786" t="s">
        <v>1547</v>
      </c>
      <c r="CX786" t="s">
        <v>1547</v>
      </c>
      <c r="CY786">
        <v>784</v>
      </c>
      <c r="CZ786" t="s">
        <v>9624</v>
      </c>
      <c r="DA786" t="s">
        <v>1547</v>
      </c>
      <c r="DB786" t="s">
        <v>1881</v>
      </c>
      <c r="DC786" t="s">
        <v>1882</v>
      </c>
      <c r="DD786" t="s">
        <v>3777</v>
      </c>
      <c r="DE786" t="s">
        <v>1228</v>
      </c>
      <c r="DF786" t="s">
        <v>3776</v>
      </c>
      <c r="DG786" t="s">
        <v>1547</v>
      </c>
      <c r="DH786" t="s">
        <v>1547</v>
      </c>
      <c r="DI786" t="s">
        <v>1892</v>
      </c>
      <c r="DJ786" t="e">
        <v>#N/A</v>
      </c>
      <c r="DK786"/>
      <c r="DL786" t="s">
        <v>1892</v>
      </c>
      <c r="DM786">
        <v>9</v>
      </c>
      <c r="DN786" t="s">
        <v>1883</v>
      </c>
      <c r="DO786" t="s">
        <v>1568</v>
      </c>
      <c r="DP786" t="b">
        <v>1</v>
      </c>
      <c r="DQ786" t="b">
        <v>0</v>
      </c>
      <c r="DR786" t="b">
        <v>0</v>
      </c>
      <c r="DS786" t="b">
        <v>0</v>
      </c>
      <c r="DT786" t="b">
        <v>0</v>
      </c>
      <c r="DU786" t="b">
        <v>0</v>
      </c>
      <c r="DV786" t="b">
        <v>0</v>
      </c>
      <c r="DW786">
        <v>0</v>
      </c>
      <c r="DX786" t="b">
        <v>0</v>
      </c>
      <c r="DY786" t="b">
        <v>0</v>
      </c>
      <c r="DZ786" t="b">
        <v>0</v>
      </c>
      <c r="EA786" t="b">
        <v>0</v>
      </c>
      <c r="EB786" t="b">
        <v>0</v>
      </c>
      <c r="EC786" t="b">
        <v>0</v>
      </c>
      <c r="ED786" t="b">
        <v>0</v>
      </c>
      <c r="EE786" t="b">
        <v>0</v>
      </c>
      <c r="EF786" t="b">
        <v>0</v>
      </c>
      <c r="EG786" t="b" cm="1">
        <v>0</v>
      </c>
      <c r="EH786" t="b">
        <v>0</v>
      </c>
      <c r="EI786" t="b">
        <v>0</v>
      </c>
      <c r="EJ786" t="b">
        <v>0</v>
      </c>
      <c r="EK786" t="s">
        <v>1547</v>
      </c>
      <c r="EL786">
        <v>0</v>
      </c>
      <c r="EM786">
        <v>10</v>
      </c>
      <c r="EN786" t="b">
        <v>0</v>
      </c>
    </row>
    <row r="787" spans="1:144" ht="15.75">
      <c r="A787" t="s">
        <v>3721</v>
      </c>
      <c r="B787" t="s">
        <v>1568</v>
      </c>
      <c r="C787" t="s">
        <v>3879</v>
      </c>
      <c r="D787" t="s">
        <v>3733</v>
      </c>
      <c r="E787" t="s">
        <v>3734</v>
      </c>
      <c r="F787"/>
      <c r="G787" t="s">
        <v>3733</v>
      </c>
      <c r="H787"/>
      <c r="I787" t="s">
        <v>2798</v>
      </c>
      <c r="J787"/>
      <c r="K787"/>
      <c r="L787" t="s">
        <v>3190</v>
      </c>
      <c r="M787" t="s">
        <v>2001</v>
      </c>
      <c r="N787"/>
      <c r="O787" t="s">
        <v>3725</v>
      </c>
      <c r="P787" t="s">
        <v>1568</v>
      </c>
      <c r="Q787" t="s">
        <v>1228</v>
      </c>
      <c r="R787" t="s">
        <v>1760</v>
      </c>
      <c r="S787"/>
      <c r="T787"/>
      <c r="U787" t="s">
        <v>13516</v>
      </c>
      <c r="V787" t="s">
        <v>13514</v>
      </c>
      <c r="W787"/>
      <c r="X787"/>
      <c r="Y787"/>
      <c r="Z787"/>
      <c r="AA787"/>
      <c r="AB787"/>
      <c r="AC787"/>
      <c r="AD787"/>
      <c r="AE787"/>
      <c r="AF787"/>
      <c r="AG787"/>
      <c r="AH787"/>
      <c r="AI787"/>
      <c r="AJ787"/>
      <c r="AK787"/>
      <c r="AL787"/>
      <c r="AM787"/>
      <c r="AN787"/>
      <c r="AO787" s="108" t="s">
        <v>43</v>
      </c>
      <c r="AP787" t="s">
        <v>2852</v>
      </c>
      <c r="AQ787">
        <v>37</v>
      </c>
      <c r="AR787" t="e">
        <v>#N/A</v>
      </c>
      <c r="AS787" t="s">
        <v>3879</v>
      </c>
      <c r="AT787" t="e">
        <v>#N/A</v>
      </c>
      <c r="AU787" t="s">
        <v>3734</v>
      </c>
      <c r="AV787" t="s">
        <v>7703</v>
      </c>
      <c r="AW787" t="s">
        <v>1744</v>
      </c>
      <c r="AX787" t="s">
        <v>1740</v>
      </c>
      <c r="AY787" t="s">
        <v>7704</v>
      </c>
      <c r="AZ787" t="s">
        <v>1228</v>
      </c>
      <c r="BA787" t="s">
        <v>7705</v>
      </c>
      <c r="BB787" t="s">
        <v>2798</v>
      </c>
      <c r="BC787" t="s">
        <v>3190</v>
      </c>
      <c r="BD787" t="s">
        <v>8699</v>
      </c>
      <c r="BE787" t="s">
        <v>3902</v>
      </c>
      <c r="BF787">
        <v>476</v>
      </c>
      <c r="BG787">
        <v>783</v>
      </c>
      <c r="BH787">
        <v>0</v>
      </c>
      <c r="BI787" t="s">
        <v>1547</v>
      </c>
      <c r="BJ787">
        <v>0</v>
      </c>
      <c r="BK787">
        <v>0</v>
      </c>
      <c r="BL787">
        <v>476</v>
      </c>
      <c r="BM787" t="s">
        <v>7708</v>
      </c>
      <c r="BN787" t="s">
        <v>3903</v>
      </c>
      <c r="BO787" t="s">
        <v>8707</v>
      </c>
      <c r="BP787" t="e" cm="1">
        <v>#N/A</v>
      </c>
      <c r="BQ787" t="s">
        <v>1547</v>
      </c>
      <c r="BR787" t="s">
        <v>7335</v>
      </c>
      <c r="BS787">
        <v>70</v>
      </c>
      <c r="BT787" t="s">
        <v>6052</v>
      </c>
      <c r="BU787" t="s">
        <v>3721</v>
      </c>
      <c r="BV787" t="s">
        <v>3733</v>
      </c>
      <c r="BW787" t="s">
        <v>7703</v>
      </c>
      <c r="BX787" t="s">
        <v>1744</v>
      </c>
      <c r="BY787" t="s">
        <v>1744</v>
      </c>
      <c r="BZ787" t="s">
        <v>1547</v>
      </c>
      <c r="CA787" t="s">
        <v>1744</v>
      </c>
      <c r="CB787" t="s">
        <v>2001</v>
      </c>
      <c r="CC787"/>
      <c r="CD787" t="s">
        <v>998</v>
      </c>
      <c r="CE787" t="s">
        <v>2798</v>
      </c>
      <c r="CF787" t="s">
        <v>8722</v>
      </c>
      <c r="CG787" t="s">
        <v>8723</v>
      </c>
      <c r="CH787" t="s">
        <v>2798</v>
      </c>
      <c r="CI787" t="s">
        <v>1547</v>
      </c>
      <c r="CJ787" t="s">
        <v>1760</v>
      </c>
      <c r="CK787" t="s">
        <v>1568</v>
      </c>
      <c r="CL787"/>
      <c r="CM787"/>
      <c r="CN787" t="s">
        <v>13516</v>
      </c>
      <c r="CO787" t="s">
        <v>13514</v>
      </c>
      <c r="CP787" t="s">
        <v>13516</v>
      </c>
      <c r="CQ787" t="s">
        <v>13514</v>
      </c>
      <c r="CR787" t="s">
        <v>1547</v>
      </c>
      <c r="CS787">
        <v>9</v>
      </c>
      <c r="CT787" t="s">
        <v>7335</v>
      </c>
      <c r="CU787" t="s">
        <v>7335</v>
      </c>
      <c r="CV787" t="s">
        <v>7335</v>
      </c>
      <c r="CW787" t="s">
        <v>1547</v>
      </c>
      <c r="CX787" t="s">
        <v>1547</v>
      </c>
      <c r="CY787">
        <v>785</v>
      </c>
      <c r="CZ787" t="s">
        <v>9627</v>
      </c>
      <c r="DA787" t="s">
        <v>1547</v>
      </c>
      <c r="DB787" t="s">
        <v>1881</v>
      </c>
      <c r="DC787" t="s">
        <v>1882</v>
      </c>
      <c r="DD787" t="s">
        <v>3734</v>
      </c>
      <c r="DE787" t="s">
        <v>1228</v>
      </c>
      <c r="DF787" t="s">
        <v>3733</v>
      </c>
      <c r="DG787" t="s">
        <v>1547</v>
      </c>
      <c r="DH787" t="s">
        <v>1547</v>
      </c>
      <c r="DI787" t="s">
        <v>1892</v>
      </c>
      <c r="DJ787" t="e">
        <v>#N/A</v>
      </c>
      <c r="DK787"/>
      <c r="DL787" t="s">
        <v>1892</v>
      </c>
      <c r="DM787">
        <v>9</v>
      </c>
      <c r="DN787" t="s">
        <v>1883</v>
      </c>
      <c r="DO787" t="s">
        <v>1568</v>
      </c>
      <c r="DP787" t="b">
        <v>1</v>
      </c>
      <c r="DQ787" t="b">
        <v>0</v>
      </c>
      <c r="DR787" t="b">
        <v>0</v>
      </c>
      <c r="DS787" t="b">
        <v>0</v>
      </c>
      <c r="DT787" t="b">
        <v>0</v>
      </c>
      <c r="DU787" t="b">
        <v>0</v>
      </c>
      <c r="DV787" t="b">
        <v>0</v>
      </c>
      <c r="DW787">
        <v>0</v>
      </c>
      <c r="DX787" t="b">
        <v>0</v>
      </c>
      <c r="DY787" t="b">
        <v>0</v>
      </c>
      <c r="DZ787" t="b">
        <v>0</v>
      </c>
      <c r="EA787" t="b">
        <v>0</v>
      </c>
      <c r="EB787" t="b">
        <v>0</v>
      </c>
      <c r="EC787" t="b">
        <v>0</v>
      </c>
      <c r="ED787" t="b">
        <v>0</v>
      </c>
      <c r="EE787" t="b">
        <v>0</v>
      </c>
      <c r="EF787" t="b">
        <v>0</v>
      </c>
      <c r="EG787" t="b" cm="1">
        <v>0</v>
      </c>
      <c r="EH787" t="b">
        <v>0</v>
      </c>
      <c r="EI787" t="b">
        <v>0</v>
      </c>
      <c r="EJ787" t="b">
        <v>0</v>
      </c>
      <c r="EK787" t="s">
        <v>1547</v>
      </c>
      <c r="EL787">
        <v>0</v>
      </c>
      <c r="EM787">
        <v>12</v>
      </c>
      <c r="EN787" t="b">
        <v>0</v>
      </c>
    </row>
    <row r="788" spans="1:144" ht="15.75">
      <c r="A788" t="s">
        <v>3721</v>
      </c>
      <c r="B788" t="s">
        <v>1568</v>
      </c>
      <c r="C788" t="s">
        <v>3879</v>
      </c>
      <c r="D788" t="s">
        <v>3730</v>
      </c>
      <c r="E788" t="s">
        <v>3731</v>
      </c>
      <c r="F788"/>
      <c r="G788" t="s">
        <v>3730</v>
      </c>
      <c r="H788"/>
      <c r="I788" t="s">
        <v>2798</v>
      </c>
      <c r="J788"/>
      <c r="K788"/>
      <c r="L788" t="s">
        <v>3190</v>
      </c>
      <c r="M788" t="s">
        <v>1995</v>
      </c>
      <c r="N788"/>
      <c r="O788" t="s">
        <v>3725</v>
      </c>
      <c r="P788" t="s">
        <v>1568</v>
      </c>
      <c r="Q788" t="s">
        <v>1228</v>
      </c>
      <c r="R788" t="s">
        <v>1760</v>
      </c>
      <c r="S788"/>
      <c r="T788"/>
      <c r="U788" t="s">
        <v>13516</v>
      </c>
      <c r="V788" t="s">
        <v>13517</v>
      </c>
      <c r="W788"/>
      <c r="X788"/>
      <c r="Y788"/>
      <c r="Z788"/>
      <c r="AA788"/>
      <c r="AB788"/>
      <c r="AC788"/>
      <c r="AD788"/>
      <c r="AE788"/>
      <c r="AF788"/>
      <c r="AG788"/>
      <c r="AH788"/>
      <c r="AI788"/>
      <c r="AJ788"/>
      <c r="AK788"/>
      <c r="AL788"/>
      <c r="AM788"/>
      <c r="AN788"/>
      <c r="AO788" s="108" t="s">
        <v>43</v>
      </c>
      <c r="AP788" t="s">
        <v>2852</v>
      </c>
      <c r="AQ788">
        <v>38</v>
      </c>
      <c r="AR788" t="e">
        <v>#N/A</v>
      </c>
      <c r="AS788" t="s">
        <v>3879</v>
      </c>
      <c r="AT788" t="e">
        <v>#N/A</v>
      </c>
      <c r="AU788" t="s">
        <v>3731</v>
      </c>
      <c r="AV788" t="s">
        <v>7695</v>
      </c>
      <c r="AW788" t="s">
        <v>1744</v>
      </c>
      <c r="AX788" t="s">
        <v>1740</v>
      </c>
      <c r="AY788" t="s">
        <v>7696</v>
      </c>
      <c r="AZ788" t="s">
        <v>1228</v>
      </c>
      <c r="BA788" t="s">
        <v>7697</v>
      </c>
      <c r="BB788" t="s">
        <v>2798</v>
      </c>
      <c r="BC788" t="s">
        <v>3190</v>
      </c>
      <c r="BD788" t="s">
        <v>8725</v>
      </c>
      <c r="BE788" t="s">
        <v>3902</v>
      </c>
      <c r="BF788">
        <v>475</v>
      </c>
      <c r="BG788">
        <v>783</v>
      </c>
      <c r="BH788">
        <v>0</v>
      </c>
      <c r="BI788" t="s">
        <v>1547</v>
      </c>
      <c r="BJ788">
        <v>0</v>
      </c>
      <c r="BK788">
        <v>0</v>
      </c>
      <c r="BL788">
        <v>475</v>
      </c>
      <c r="BM788" t="s">
        <v>7700</v>
      </c>
      <c r="BN788" t="s">
        <v>3903</v>
      </c>
      <c r="BO788" t="s">
        <v>8707</v>
      </c>
      <c r="BP788" t="e" cm="1">
        <v>#N/A</v>
      </c>
      <c r="BQ788" t="s">
        <v>1547</v>
      </c>
      <c r="BR788" t="s">
        <v>7335</v>
      </c>
      <c r="BS788">
        <v>71</v>
      </c>
      <c r="BT788" t="s">
        <v>6573</v>
      </c>
      <c r="BU788" t="s">
        <v>3721</v>
      </c>
      <c r="BV788" t="s">
        <v>3730</v>
      </c>
      <c r="BW788" t="s">
        <v>7695</v>
      </c>
      <c r="BX788" t="s">
        <v>1744</v>
      </c>
      <c r="BY788" t="s">
        <v>1744</v>
      </c>
      <c r="BZ788" t="s">
        <v>1547</v>
      </c>
      <c r="CA788" t="s">
        <v>1744</v>
      </c>
      <c r="CB788" t="s">
        <v>1995</v>
      </c>
      <c r="CC788"/>
      <c r="CD788" t="s">
        <v>998</v>
      </c>
      <c r="CE788" t="s">
        <v>2798</v>
      </c>
      <c r="CF788" t="s">
        <v>8726</v>
      </c>
      <c r="CG788" t="s">
        <v>8727</v>
      </c>
      <c r="CH788" t="s">
        <v>2798</v>
      </c>
      <c r="CI788" t="s">
        <v>1547</v>
      </c>
      <c r="CJ788" t="s">
        <v>1760</v>
      </c>
      <c r="CK788" t="s">
        <v>1568</v>
      </c>
      <c r="CL788"/>
      <c r="CM788"/>
      <c r="CN788" t="s">
        <v>13516</v>
      </c>
      <c r="CO788" t="s">
        <v>13517</v>
      </c>
      <c r="CP788" t="s">
        <v>13516</v>
      </c>
      <c r="CQ788" t="s">
        <v>13517</v>
      </c>
      <c r="CR788" t="s">
        <v>1547</v>
      </c>
      <c r="CS788">
        <v>9</v>
      </c>
      <c r="CT788" t="s">
        <v>7335</v>
      </c>
      <c r="CU788" t="s">
        <v>7335</v>
      </c>
      <c r="CV788" t="s">
        <v>7335</v>
      </c>
      <c r="CW788" t="s">
        <v>1547</v>
      </c>
      <c r="CX788" t="s">
        <v>1547</v>
      </c>
      <c r="CY788">
        <v>786</v>
      </c>
      <c r="CZ788" t="s">
        <v>9630</v>
      </c>
      <c r="DA788" t="s">
        <v>1547</v>
      </c>
      <c r="DB788" t="s">
        <v>1881</v>
      </c>
      <c r="DC788" t="s">
        <v>1882</v>
      </c>
      <c r="DD788" t="s">
        <v>3731</v>
      </c>
      <c r="DE788" t="s">
        <v>1228</v>
      </c>
      <c r="DF788" t="s">
        <v>3730</v>
      </c>
      <c r="DG788" t="s">
        <v>1547</v>
      </c>
      <c r="DH788" t="s">
        <v>1547</v>
      </c>
      <c r="DI788" t="s">
        <v>1892</v>
      </c>
      <c r="DJ788" t="e">
        <v>#N/A</v>
      </c>
      <c r="DK788"/>
      <c r="DL788" t="s">
        <v>1892</v>
      </c>
      <c r="DM788">
        <v>9</v>
      </c>
      <c r="DN788" t="s">
        <v>1883</v>
      </c>
      <c r="DO788" t="s">
        <v>1568</v>
      </c>
      <c r="DP788" t="b">
        <v>1</v>
      </c>
      <c r="DQ788" t="b">
        <v>0</v>
      </c>
      <c r="DR788" t="b">
        <v>0</v>
      </c>
      <c r="DS788" t="b">
        <v>0</v>
      </c>
      <c r="DT788" t="b">
        <v>0</v>
      </c>
      <c r="DU788" t="b">
        <v>0</v>
      </c>
      <c r="DV788" t="b">
        <v>0</v>
      </c>
      <c r="DW788">
        <v>0</v>
      </c>
      <c r="DX788" t="b">
        <v>0</v>
      </c>
      <c r="DY788" t="b">
        <v>0</v>
      </c>
      <c r="DZ788" t="b">
        <v>0</v>
      </c>
      <c r="EA788" t="b">
        <v>0</v>
      </c>
      <c r="EB788" t="b">
        <v>0</v>
      </c>
      <c r="EC788" t="b">
        <v>0</v>
      </c>
      <c r="ED788" t="b">
        <v>0</v>
      </c>
      <c r="EE788" t="b">
        <v>0</v>
      </c>
      <c r="EF788" t="b">
        <v>0</v>
      </c>
      <c r="EG788" t="b" cm="1">
        <v>0</v>
      </c>
      <c r="EH788" t="b">
        <v>0</v>
      </c>
      <c r="EI788" t="b">
        <v>0</v>
      </c>
      <c r="EJ788" t="b">
        <v>0</v>
      </c>
      <c r="EK788" t="s">
        <v>1547</v>
      </c>
      <c r="EL788">
        <v>0</v>
      </c>
      <c r="EM788">
        <v>9</v>
      </c>
      <c r="EN788" t="b">
        <v>0</v>
      </c>
    </row>
    <row r="789" spans="1:144" ht="15.75">
      <c r="A789" t="s">
        <v>3721</v>
      </c>
      <c r="B789" t="s">
        <v>1568</v>
      </c>
      <c r="C789" t="s">
        <v>3879</v>
      </c>
      <c r="D789" t="s">
        <v>3736</v>
      </c>
      <c r="E789" t="s">
        <v>3737</v>
      </c>
      <c r="F789"/>
      <c r="G789" t="s">
        <v>3736</v>
      </c>
      <c r="H789"/>
      <c r="I789" t="s">
        <v>2798</v>
      </c>
      <c r="J789"/>
      <c r="K789"/>
      <c r="L789" t="s">
        <v>3190</v>
      </c>
      <c r="M789" t="s">
        <v>2001</v>
      </c>
      <c r="N789"/>
      <c r="O789" t="s">
        <v>3725</v>
      </c>
      <c r="P789" t="s">
        <v>1568</v>
      </c>
      <c r="Q789" t="s">
        <v>1228</v>
      </c>
      <c r="R789" t="s">
        <v>1760</v>
      </c>
      <c r="S789"/>
      <c r="T789"/>
      <c r="U789" t="s">
        <v>13516</v>
      </c>
      <c r="V789" t="s">
        <v>13518</v>
      </c>
      <c r="W789"/>
      <c r="X789"/>
      <c r="Y789"/>
      <c r="Z789"/>
      <c r="AA789"/>
      <c r="AB789"/>
      <c r="AC789"/>
      <c r="AD789"/>
      <c r="AE789"/>
      <c r="AF789"/>
      <c r="AG789"/>
      <c r="AH789"/>
      <c r="AI789"/>
      <c r="AJ789"/>
      <c r="AK789"/>
      <c r="AL789"/>
      <c r="AM789"/>
      <c r="AN789"/>
      <c r="AO789" s="108" t="s">
        <v>43</v>
      </c>
      <c r="AP789" t="s">
        <v>2852</v>
      </c>
      <c r="AQ789">
        <v>39</v>
      </c>
      <c r="AR789" t="e">
        <v>#N/A</v>
      </c>
      <c r="AS789" t="s">
        <v>3879</v>
      </c>
      <c r="AT789" t="e">
        <v>#N/A</v>
      </c>
      <c r="AU789" t="s">
        <v>3737</v>
      </c>
      <c r="AV789" t="s">
        <v>7711</v>
      </c>
      <c r="AW789" t="s">
        <v>1744</v>
      </c>
      <c r="AX789" t="s">
        <v>1740</v>
      </c>
      <c r="AY789" t="s">
        <v>7712</v>
      </c>
      <c r="AZ789" t="s">
        <v>1228</v>
      </c>
      <c r="BA789" t="s">
        <v>7713</v>
      </c>
      <c r="BB789" t="s">
        <v>2798</v>
      </c>
      <c r="BC789" t="s">
        <v>3190</v>
      </c>
      <c r="BD789" t="s">
        <v>8729</v>
      </c>
      <c r="BE789" t="s">
        <v>3902</v>
      </c>
      <c r="BF789">
        <v>477</v>
      </c>
      <c r="BG789">
        <v>783</v>
      </c>
      <c r="BH789">
        <v>0</v>
      </c>
      <c r="BI789" t="s">
        <v>1547</v>
      </c>
      <c r="BJ789">
        <v>0</v>
      </c>
      <c r="BK789">
        <v>0</v>
      </c>
      <c r="BL789">
        <v>477</v>
      </c>
      <c r="BM789" t="s">
        <v>7716</v>
      </c>
      <c r="BN789" t="s">
        <v>3903</v>
      </c>
      <c r="BO789" t="s">
        <v>8707</v>
      </c>
      <c r="BP789" t="e" cm="1">
        <v>#N/A</v>
      </c>
      <c r="BQ789" t="s">
        <v>1547</v>
      </c>
      <c r="BR789" t="s">
        <v>7335</v>
      </c>
      <c r="BS789">
        <v>72</v>
      </c>
      <c r="BT789" t="s">
        <v>6583</v>
      </c>
      <c r="BU789" t="s">
        <v>3721</v>
      </c>
      <c r="BV789" t="s">
        <v>3736</v>
      </c>
      <c r="BW789" t="s">
        <v>7711</v>
      </c>
      <c r="BX789" t="s">
        <v>1744</v>
      </c>
      <c r="BY789" t="s">
        <v>1744</v>
      </c>
      <c r="BZ789" t="s">
        <v>1547</v>
      </c>
      <c r="CA789" t="s">
        <v>1744</v>
      </c>
      <c r="CB789" t="s">
        <v>2001</v>
      </c>
      <c r="CC789"/>
      <c r="CD789" t="s">
        <v>998</v>
      </c>
      <c r="CE789" t="s">
        <v>2798</v>
      </c>
      <c r="CF789" t="s">
        <v>8730</v>
      </c>
      <c r="CG789" t="s">
        <v>8731</v>
      </c>
      <c r="CH789" t="s">
        <v>2798</v>
      </c>
      <c r="CI789" t="s">
        <v>1547</v>
      </c>
      <c r="CJ789" t="s">
        <v>1760</v>
      </c>
      <c r="CK789" t="s">
        <v>1568</v>
      </c>
      <c r="CL789"/>
      <c r="CM789"/>
      <c r="CN789" t="s">
        <v>13516</v>
      </c>
      <c r="CO789" t="s">
        <v>13518</v>
      </c>
      <c r="CP789" t="s">
        <v>13516</v>
      </c>
      <c r="CQ789" t="s">
        <v>13518</v>
      </c>
      <c r="CR789" t="s">
        <v>1547</v>
      </c>
      <c r="CS789">
        <v>9</v>
      </c>
      <c r="CT789" t="s">
        <v>7335</v>
      </c>
      <c r="CU789" t="s">
        <v>7335</v>
      </c>
      <c r="CV789" t="s">
        <v>7335</v>
      </c>
      <c r="CW789" t="s">
        <v>1547</v>
      </c>
      <c r="CX789" t="s">
        <v>1547</v>
      </c>
      <c r="CY789">
        <v>787</v>
      </c>
      <c r="CZ789" t="s">
        <v>9633</v>
      </c>
      <c r="DA789" t="s">
        <v>1547</v>
      </c>
      <c r="DB789" t="s">
        <v>1881</v>
      </c>
      <c r="DC789" t="s">
        <v>1882</v>
      </c>
      <c r="DD789" t="s">
        <v>3737</v>
      </c>
      <c r="DE789" t="s">
        <v>1228</v>
      </c>
      <c r="DF789" t="s">
        <v>3736</v>
      </c>
      <c r="DG789" t="s">
        <v>1547</v>
      </c>
      <c r="DH789" t="s">
        <v>1547</v>
      </c>
      <c r="DI789" t="s">
        <v>1892</v>
      </c>
      <c r="DJ789" t="e">
        <v>#N/A</v>
      </c>
      <c r="DK789"/>
      <c r="DL789" t="s">
        <v>1892</v>
      </c>
      <c r="DM789">
        <v>9</v>
      </c>
      <c r="DN789" t="s">
        <v>1883</v>
      </c>
      <c r="DO789" t="s">
        <v>1568</v>
      </c>
      <c r="DP789" t="b">
        <v>1</v>
      </c>
      <c r="DQ789" t="b">
        <v>0</v>
      </c>
      <c r="DR789" t="b">
        <v>0</v>
      </c>
      <c r="DS789" t="b">
        <v>0</v>
      </c>
      <c r="DT789" t="b">
        <v>0</v>
      </c>
      <c r="DU789" t="b">
        <v>0</v>
      </c>
      <c r="DV789" t="b">
        <v>0</v>
      </c>
      <c r="DW789">
        <v>0</v>
      </c>
      <c r="DX789" t="b">
        <v>0</v>
      </c>
      <c r="DY789" t="b">
        <v>0</v>
      </c>
      <c r="DZ789" t="b">
        <v>0</v>
      </c>
      <c r="EA789" t="b">
        <v>0</v>
      </c>
      <c r="EB789" t="b">
        <v>0</v>
      </c>
      <c r="EC789" t="b">
        <v>0</v>
      </c>
      <c r="ED789" t="b">
        <v>0</v>
      </c>
      <c r="EE789" t="b">
        <v>0</v>
      </c>
      <c r="EF789" t="b">
        <v>0</v>
      </c>
      <c r="EG789" t="b" cm="1">
        <v>0</v>
      </c>
      <c r="EH789" t="b">
        <v>0</v>
      </c>
      <c r="EI789" t="b">
        <v>0</v>
      </c>
      <c r="EJ789" t="b">
        <v>0</v>
      </c>
      <c r="EK789" t="s">
        <v>1547</v>
      </c>
      <c r="EL789">
        <v>0</v>
      </c>
      <c r="EM789">
        <v>14</v>
      </c>
      <c r="EN789" t="b">
        <v>0</v>
      </c>
    </row>
    <row r="790" spans="1:144" ht="15.75">
      <c r="A790" t="s">
        <v>3721</v>
      </c>
      <c r="B790" t="s">
        <v>1568</v>
      </c>
      <c r="C790" t="s">
        <v>3879</v>
      </c>
      <c r="D790" t="s">
        <v>3905</v>
      </c>
      <c r="E790" t="s">
        <v>3741</v>
      </c>
      <c r="F790"/>
      <c r="G790" t="s">
        <v>3905</v>
      </c>
      <c r="H790" t="s">
        <v>3906</v>
      </c>
      <c r="I790" t="s">
        <v>1244</v>
      </c>
      <c r="J790"/>
      <c r="K790"/>
      <c r="L790" t="s">
        <v>3190</v>
      </c>
      <c r="M790"/>
      <c r="N790"/>
      <c r="O790" t="s">
        <v>3725</v>
      </c>
      <c r="P790" t="s">
        <v>1568</v>
      </c>
      <c r="Q790" t="s">
        <v>1228</v>
      </c>
      <c r="R790" t="s">
        <v>1760</v>
      </c>
      <c r="S790"/>
      <c r="T790"/>
      <c r="U790" t="s">
        <v>13519</v>
      </c>
      <c r="V790"/>
      <c r="W790"/>
      <c r="X790"/>
      <c r="Y790"/>
      <c r="Z790"/>
      <c r="AA790"/>
      <c r="AB790"/>
      <c r="AC790"/>
      <c r="AD790"/>
      <c r="AE790"/>
      <c r="AF790"/>
      <c r="AG790"/>
      <c r="AH790"/>
      <c r="AI790"/>
      <c r="AJ790"/>
      <c r="AK790"/>
      <c r="AL790"/>
      <c r="AM790"/>
      <c r="AN790"/>
      <c r="AO790" s="108" t="s">
        <v>43</v>
      </c>
      <c r="AP790" t="s">
        <v>2852</v>
      </c>
      <c r="AQ790">
        <v>40</v>
      </c>
      <c r="AR790" t="e">
        <v>#N/A</v>
      </c>
      <c r="AS790" t="s">
        <v>3879</v>
      </c>
      <c r="AT790" t="e">
        <v>#N/A</v>
      </c>
      <c r="AU790" t="s">
        <v>3741</v>
      </c>
      <c r="AV790" t="s">
        <v>7720</v>
      </c>
      <c r="AW790" t="s">
        <v>1744</v>
      </c>
      <c r="AX790" t="s">
        <v>1740</v>
      </c>
      <c r="AY790" t="s">
        <v>8733</v>
      </c>
      <c r="AZ790" t="s">
        <v>1228</v>
      </c>
      <c r="BA790" t="s">
        <v>8734</v>
      </c>
      <c r="BB790" t="s">
        <v>1244</v>
      </c>
      <c r="BC790" t="s">
        <v>3190</v>
      </c>
      <c r="BD790" t="s">
        <v>8735</v>
      </c>
      <c r="BE790" t="s">
        <v>3905</v>
      </c>
      <c r="BF790">
        <v>790</v>
      </c>
      <c r="BG790">
        <v>0</v>
      </c>
      <c r="BH790">
        <v>0</v>
      </c>
      <c r="BI790" t="s">
        <v>1547</v>
      </c>
      <c r="BJ790">
        <v>0</v>
      </c>
      <c r="BK790">
        <v>0</v>
      </c>
      <c r="BL790">
        <v>0</v>
      </c>
      <c r="BM790" t="s">
        <v>1547</v>
      </c>
      <c r="BN790" t="s">
        <v>1547</v>
      </c>
      <c r="BO790" t="s">
        <v>1547</v>
      </c>
      <c r="BP790" t="s" cm="1">
        <v>1547</v>
      </c>
      <c r="BQ790" t="s">
        <v>1547</v>
      </c>
      <c r="BR790" t="s">
        <v>7335</v>
      </c>
      <c r="BS790">
        <v>73</v>
      </c>
      <c r="BT790" t="s">
        <v>6593</v>
      </c>
      <c r="BU790" t="s">
        <v>3721</v>
      </c>
      <c r="BV790" t="s">
        <v>3905</v>
      </c>
      <c r="BW790" t="s">
        <v>7720</v>
      </c>
      <c r="BX790" t="s">
        <v>8736</v>
      </c>
      <c r="BY790" t="s">
        <v>1744</v>
      </c>
      <c r="BZ790" t="s">
        <v>1547</v>
      </c>
      <c r="CA790" t="s">
        <v>1744</v>
      </c>
      <c r="CB790" t="s">
        <v>1547</v>
      </c>
      <c r="CC790"/>
      <c r="CD790" t="s">
        <v>998</v>
      </c>
      <c r="CE790" t="s">
        <v>1244</v>
      </c>
      <c r="CF790" t="s">
        <v>3741</v>
      </c>
      <c r="CG790" t="s">
        <v>7720</v>
      </c>
      <c r="CH790" t="s">
        <v>1244</v>
      </c>
      <c r="CI790" t="s">
        <v>1547</v>
      </c>
      <c r="CJ790" t="s">
        <v>1760</v>
      </c>
      <c r="CK790" t="s">
        <v>1568</v>
      </c>
      <c r="CL790"/>
      <c r="CM790"/>
      <c r="CN790" t="s">
        <v>13519</v>
      </c>
      <c r="CO790" t="s">
        <v>1547</v>
      </c>
      <c r="CP790" t="s">
        <v>13519</v>
      </c>
      <c r="CQ790" t="s">
        <v>1547</v>
      </c>
      <c r="CR790" t="s">
        <v>1547</v>
      </c>
      <c r="CS790">
        <v>9</v>
      </c>
      <c r="CT790" t="s">
        <v>7335</v>
      </c>
      <c r="CU790" t="s">
        <v>7335</v>
      </c>
      <c r="CV790" t="s">
        <v>7335</v>
      </c>
      <c r="CW790" t="s">
        <v>1547</v>
      </c>
      <c r="CX790" t="s">
        <v>1547</v>
      </c>
      <c r="CY790">
        <v>788</v>
      </c>
      <c r="CZ790" t="s">
        <v>9636</v>
      </c>
      <c r="DA790" t="s">
        <v>1547</v>
      </c>
      <c r="DB790" t="s">
        <v>1881</v>
      </c>
      <c r="DC790" t="s">
        <v>1882</v>
      </c>
      <c r="DD790" t="s">
        <v>3741</v>
      </c>
      <c r="DE790" t="s">
        <v>1228</v>
      </c>
      <c r="DF790" t="s">
        <v>3905</v>
      </c>
      <c r="DG790" t="s">
        <v>1547</v>
      </c>
      <c r="DH790" t="s">
        <v>1547</v>
      </c>
      <c r="DI790" t="s">
        <v>1892</v>
      </c>
      <c r="DJ790" t="e">
        <v>#N/A</v>
      </c>
      <c r="DK790"/>
      <c r="DL790" t="s">
        <v>1892</v>
      </c>
      <c r="DM790">
        <v>9</v>
      </c>
      <c r="DN790" t="s">
        <v>1883</v>
      </c>
      <c r="DO790" t="s">
        <v>1568</v>
      </c>
      <c r="DP790" t="b">
        <v>1</v>
      </c>
      <c r="DQ790" t="b">
        <v>0</v>
      </c>
      <c r="DR790" t="b">
        <v>1</v>
      </c>
      <c r="DS790" t="b">
        <v>0</v>
      </c>
      <c r="DT790" t="b">
        <v>0</v>
      </c>
      <c r="DU790" t="b">
        <v>0</v>
      </c>
      <c r="DV790" t="b">
        <v>1</v>
      </c>
      <c r="DW790">
        <v>0</v>
      </c>
      <c r="DX790" t="b">
        <v>0</v>
      </c>
      <c r="DY790" t="b">
        <v>0</v>
      </c>
      <c r="DZ790" t="b">
        <v>0</v>
      </c>
      <c r="EA790" t="b">
        <v>0</v>
      </c>
      <c r="EB790" t="b">
        <v>0</v>
      </c>
      <c r="EC790" t="b">
        <v>0</v>
      </c>
      <c r="ED790" t="b">
        <v>0</v>
      </c>
      <c r="EE790" t="b">
        <v>0</v>
      </c>
      <c r="EF790" t="b">
        <v>0</v>
      </c>
      <c r="EG790" t="b" cm="1">
        <v>0</v>
      </c>
      <c r="EH790" t="b">
        <v>0</v>
      </c>
      <c r="EI790" t="b">
        <v>0</v>
      </c>
      <c r="EJ790" t="b">
        <v>0</v>
      </c>
      <c r="EK790" t="s">
        <v>1547</v>
      </c>
      <c r="EL790">
        <v>0</v>
      </c>
      <c r="EM790">
        <v>7</v>
      </c>
      <c r="EN790" t="b">
        <v>0</v>
      </c>
    </row>
    <row r="791" spans="1:144" ht="15.75">
      <c r="A791" t="s">
        <v>3721</v>
      </c>
      <c r="B791" t="s">
        <v>1568</v>
      </c>
      <c r="C791" t="s">
        <v>3879</v>
      </c>
      <c r="D791" t="s">
        <v>1249</v>
      </c>
      <c r="E791" t="s">
        <v>1248</v>
      </c>
      <c r="F791" t="s">
        <v>1245</v>
      </c>
      <c r="G791" t="s">
        <v>1249</v>
      </c>
      <c r="H791" t="s">
        <v>1893</v>
      </c>
      <c r="I791" t="s">
        <v>2799</v>
      </c>
      <c r="J791"/>
      <c r="K791"/>
      <c r="L791" t="s">
        <v>1743</v>
      </c>
      <c r="M791" t="s">
        <v>1754</v>
      </c>
      <c r="N791" t="s">
        <v>1894</v>
      </c>
      <c r="O791" t="s">
        <v>3725</v>
      </c>
      <c r="P791" t="s">
        <v>1568</v>
      </c>
      <c r="Q791" t="s">
        <v>1228</v>
      </c>
      <c r="R791" t="s">
        <v>1760</v>
      </c>
      <c r="S791"/>
      <c r="T791"/>
      <c r="U791" t="s">
        <v>13519</v>
      </c>
      <c r="V791" t="s">
        <v>13501</v>
      </c>
      <c r="W791"/>
      <c r="X791"/>
      <c r="Y791"/>
      <c r="Z791"/>
      <c r="AA791"/>
      <c r="AB791"/>
      <c r="AC791"/>
      <c r="AD791"/>
      <c r="AE791"/>
      <c r="AF791"/>
      <c r="AG791"/>
      <c r="AH791"/>
      <c r="AI791"/>
      <c r="AJ791"/>
      <c r="AK791"/>
      <c r="AL791"/>
      <c r="AM791"/>
      <c r="AN791"/>
      <c r="AO791" s="108" t="s">
        <v>43</v>
      </c>
      <c r="AP791" t="s">
        <v>2852</v>
      </c>
      <c r="AQ791">
        <v>41</v>
      </c>
      <c r="AR791" t="e">
        <v>#N/A</v>
      </c>
      <c r="AS791" t="s">
        <v>3879</v>
      </c>
      <c r="AT791" t="e">
        <v>#N/A</v>
      </c>
      <c r="AU791" t="s">
        <v>1248</v>
      </c>
      <c r="AV791" t="s">
        <v>1751</v>
      </c>
      <c r="AW791" t="s">
        <v>1741</v>
      </c>
      <c r="AX791" t="s">
        <v>1740</v>
      </c>
      <c r="AY791" t="s">
        <v>1752</v>
      </c>
      <c r="AZ791" t="s">
        <v>1228</v>
      </c>
      <c r="BA791" t="s">
        <v>1896</v>
      </c>
      <c r="BB791" t="s">
        <v>2799</v>
      </c>
      <c r="BC791" t="s">
        <v>1743</v>
      </c>
      <c r="BD791" t="s">
        <v>5682</v>
      </c>
      <c r="BE791" t="s">
        <v>3905</v>
      </c>
      <c r="BF791">
        <v>4</v>
      </c>
      <c r="BG791">
        <v>790</v>
      </c>
      <c r="BH791">
        <v>0</v>
      </c>
      <c r="BI791" t="s">
        <v>1547</v>
      </c>
      <c r="BJ791">
        <v>0</v>
      </c>
      <c r="BK791">
        <v>0</v>
      </c>
      <c r="BL791">
        <v>4</v>
      </c>
      <c r="BM791" t="s">
        <v>1750</v>
      </c>
      <c r="BN791" t="s">
        <v>3741</v>
      </c>
      <c r="BO791" t="s">
        <v>7720</v>
      </c>
      <c r="BP791" t="e" cm="1">
        <v>#N/A</v>
      </c>
      <c r="BQ791" t="s">
        <v>1547</v>
      </c>
      <c r="BR791" t="s">
        <v>7335</v>
      </c>
      <c r="BS791">
        <v>74</v>
      </c>
      <c r="BT791" t="s">
        <v>6602</v>
      </c>
      <c r="BU791" t="s">
        <v>3721</v>
      </c>
      <c r="BV791" t="s">
        <v>1249</v>
      </c>
      <c r="BW791" t="s">
        <v>1751</v>
      </c>
      <c r="BX791" t="s">
        <v>1753</v>
      </c>
      <c r="BY791" t="s">
        <v>1755</v>
      </c>
      <c r="BZ791" t="s">
        <v>1547</v>
      </c>
      <c r="CA791" t="s">
        <v>1744</v>
      </c>
      <c r="CB791" t="s">
        <v>1754</v>
      </c>
      <c r="CC791"/>
      <c r="CD791" t="s">
        <v>998</v>
      </c>
      <c r="CE791" t="s">
        <v>2799</v>
      </c>
      <c r="CF791" t="s">
        <v>8738</v>
      </c>
      <c r="CG791" t="s">
        <v>8739</v>
      </c>
      <c r="CH791" t="s">
        <v>2799</v>
      </c>
      <c r="CI791" t="s">
        <v>1547</v>
      </c>
      <c r="CJ791" t="s">
        <v>1760</v>
      </c>
      <c r="CK791" t="s">
        <v>1568</v>
      </c>
      <c r="CL791"/>
      <c r="CM791"/>
      <c r="CN791" t="s">
        <v>13519</v>
      </c>
      <c r="CO791" t="s">
        <v>13501</v>
      </c>
      <c r="CP791" t="s">
        <v>13519</v>
      </c>
      <c r="CQ791" t="s">
        <v>13501</v>
      </c>
      <c r="CR791" t="s">
        <v>1547</v>
      </c>
      <c r="CS791">
        <v>9</v>
      </c>
      <c r="CT791" t="s">
        <v>7335</v>
      </c>
      <c r="CU791" t="s">
        <v>7335</v>
      </c>
      <c r="CV791" t="s">
        <v>1547</v>
      </c>
      <c r="CW791" t="s">
        <v>1547</v>
      </c>
      <c r="CX791" t="s">
        <v>1547</v>
      </c>
      <c r="CY791">
        <v>789</v>
      </c>
      <c r="CZ791" t="s">
        <v>9644</v>
      </c>
      <c r="DA791" t="s">
        <v>1547</v>
      </c>
      <c r="DB791" t="s">
        <v>1881</v>
      </c>
      <c r="DC791" t="s">
        <v>1882</v>
      </c>
      <c r="DD791" t="s">
        <v>1248</v>
      </c>
      <c r="DE791" t="s">
        <v>1228</v>
      </c>
      <c r="DF791" t="s">
        <v>1249</v>
      </c>
      <c r="DG791" t="s">
        <v>1547</v>
      </c>
      <c r="DH791" t="s">
        <v>1547</v>
      </c>
      <c r="DI791" t="s">
        <v>1892</v>
      </c>
      <c r="DJ791" t="e">
        <v>#N/A</v>
      </c>
      <c r="DK791"/>
      <c r="DL791" t="s">
        <v>1892</v>
      </c>
      <c r="DM791">
        <v>9</v>
      </c>
      <c r="DN791" t="s">
        <v>1883</v>
      </c>
      <c r="DO791" t="s">
        <v>1568</v>
      </c>
      <c r="DP791" t="b">
        <v>1</v>
      </c>
      <c r="DQ791" t="b">
        <v>0</v>
      </c>
      <c r="DR791" t="b">
        <v>0</v>
      </c>
      <c r="DS791" t="b">
        <v>0</v>
      </c>
      <c r="DT791" t="b">
        <v>0</v>
      </c>
      <c r="DU791" t="b">
        <v>0</v>
      </c>
      <c r="DV791" t="b">
        <v>0</v>
      </c>
      <c r="DW791">
        <v>0</v>
      </c>
      <c r="DX791" t="b">
        <v>0</v>
      </c>
      <c r="DY791" t="b">
        <v>0</v>
      </c>
      <c r="DZ791" t="b">
        <v>0</v>
      </c>
      <c r="EA791" t="b">
        <v>0</v>
      </c>
      <c r="EB791" t="b">
        <v>0</v>
      </c>
      <c r="EC791" t="b">
        <v>0</v>
      </c>
      <c r="ED791" t="b">
        <v>0</v>
      </c>
      <c r="EE791" t="b">
        <v>0</v>
      </c>
      <c r="EF791" t="b">
        <v>0</v>
      </c>
      <c r="EG791" t="b" cm="1">
        <v>0</v>
      </c>
      <c r="EH791" t="b">
        <v>0</v>
      </c>
      <c r="EI791" t="b">
        <v>0</v>
      </c>
      <c r="EJ791" t="b">
        <v>0</v>
      </c>
      <c r="EK791" t="s">
        <v>1547</v>
      </c>
      <c r="EL791">
        <v>0</v>
      </c>
      <c r="EM791">
        <v>7</v>
      </c>
      <c r="EN791" t="b">
        <v>0</v>
      </c>
    </row>
    <row r="792" spans="1:144" ht="15.75">
      <c r="A792" t="s">
        <v>3721</v>
      </c>
      <c r="B792" t="s">
        <v>1568</v>
      </c>
      <c r="C792" t="s">
        <v>3879</v>
      </c>
      <c r="D792" t="s">
        <v>3882</v>
      </c>
      <c r="E792" t="s">
        <v>3606</v>
      </c>
      <c r="F792"/>
      <c r="G792" t="s">
        <v>3882</v>
      </c>
      <c r="H792" t="s">
        <v>3883</v>
      </c>
      <c r="I792" t="s">
        <v>2799</v>
      </c>
      <c r="J792" t="s">
        <v>3884</v>
      </c>
      <c r="K792"/>
      <c r="L792" t="s">
        <v>1743</v>
      </c>
      <c r="M792" t="s">
        <v>1754</v>
      </c>
      <c r="N792"/>
      <c r="O792" t="s">
        <v>3725</v>
      </c>
      <c r="P792" t="s">
        <v>1568</v>
      </c>
      <c r="Q792" t="s">
        <v>1228</v>
      </c>
      <c r="R792" t="s">
        <v>1760</v>
      </c>
      <c r="S792"/>
      <c r="T792"/>
      <c r="U792" t="s">
        <v>13519</v>
      </c>
      <c r="V792" t="s">
        <v>13400</v>
      </c>
      <c r="W792"/>
      <c r="X792"/>
      <c r="Y792"/>
      <c r="Z792"/>
      <c r="AA792"/>
      <c r="AB792"/>
      <c r="AC792"/>
      <c r="AD792"/>
      <c r="AE792"/>
      <c r="AF792"/>
      <c r="AG792"/>
      <c r="AH792"/>
      <c r="AI792"/>
      <c r="AJ792"/>
      <c r="AK792"/>
      <c r="AL792"/>
      <c r="AM792"/>
      <c r="AN792"/>
      <c r="AO792" s="108" t="s">
        <v>43</v>
      </c>
      <c r="AP792" t="s">
        <v>2852</v>
      </c>
      <c r="AQ792">
        <v>42</v>
      </c>
      <c r="AR792" t="e">
        <v>#N/A</v>
      </c>
      <c r="AS792" t="s">
        <v>3879</v>
      </c>
      <c r="AT792" t="e">
        <v>#N/A</v>
      </c>
      <c r="AU792" t="s">
        <v>3606</v>
      </c>
      <c r="AV792" t="s">
        <v>7326</v>
      </c>
      <c r="AW792" t="s">
        <v>1744</v>
      </c>
      <c r="AX792" t="s">
        <v>1740</v>
      </c>
      <c r="AY792" t="s">
        <v>8591</v>
      </c>
      <c r="AZ792" t="s">
        <v>1228</v>
      </c>
      <c r="BA792" t="s">
        <v>7329</v>
      </c>
      <c r="BB792" t="s">
        <v>2799</v>
      </c>
      <c r="BC792" t="s">
        <v>1743</v>
      </c>
      <c r="BD792" t="s">
        <v>8592</v>
      </c>
      <c r="BE792" t="s">
        <v>3905</v>
      </c>
      <c r="BF792">
        <v>408</v>
      </c>
      <c r="BG792">
        <v>790</v>
      </c>
      <c r="BH792">
        <v>0</v>
      </c>
      <c r="BI792" t="s">
        <v>1547</v>
      </c>
      <c r="BJ792">
        <v>0</v>
      </c>
      <c r="BK792" t="e" cm="1">
        <v>#N/A</v>
      </c>
      <c r="BL792" t="e" cm="1">
        <v>#N/A</v>
      </c>
      <c r="BM792" t="s">
        <v>3884</v>
      </c>
      <c r="BN792" t="s">
        <v>3741</v>
      </c>
      <c r="BO792" t="s">
        <v>7720</v>
      </c>
      <c r="BP792" t="e" cm="1">
        <v>#N/A</v>
      </c>
      <c r="BQ792" t="s">
        <v>1547</v>
      </c>
      <c r="BR792" t="s">
        <v>7335</v>
      </c>
      <c r="BS792">
        <v>75</v>
      </c>
      <c r="BT792" t="s">
        <v>6872</v>
      </c>
      <c r="BU792" t="s">
        <v>3721</v>
      </c>
      <c r="BV792" t="s">
        <v>3882</v>
      </c>
      <c r="BW792" t="s">
        <v>7326</v>
      </c>
      <c r="BX792" t="s">
        <v>8593</v>
      </c>
      <c r="BY792" t="s">
        <v>1744</v>
      </c>
      <c r="BZ792" t="s">
        <v>1547</v>
      </c>
      <c r="CA792" t="s">
        <v>1744</v>
      </c>
      <c r="CB792" t="s">
        <v>1754</v>
      </c>
      <c r="CC792"/>
      <c r="CD792" t="s">
        <v>998</v>
      </c>
      <c r="CE792" t="s">
        <v>2799</v>
      </c>
      <c r="CF792" t="s">
        <v>8741</v>
      </c>
      <c r="CG792" t="s">
        <v>8742</v>
      </c>
      <c r="CH792" t="s">
        <v>2799</v>
      </c>
      <c r="CI792" t="s">
        <v>1547</v>
      </c>
      <c r="CJ792" t="s">
        <v>1760</v>
      </c>
      <c r="CK792" t="s">
        <v>1568</v>
      </c>
      <c r="CL792"/>
      <c r="CM792"/>
      <c r="CN792" t="s">
        <v>13519</v>
      </c>
      <c r="CO792" t="s">
        <v>13400</v>
      </c>
      <c r="CP792" t="s">
        <v>13519</v>
      </c>
      <c r="CQ792" t="s">
        <v>13400</v>
      </c>
      <c r="CR792" t="s">
        <v>1547</v>
      </c>
      <c r="CS792">
        <v>9</v>
      </c>
      <c r="CT792" t="s">
        <v>7335</v>
      </c>
      <c r="CU792" t="s">
        <v>7335</v>
      </c>
      <c r="CV792" t="e">
        <v>#N/A</v>
      </c>
      <c r="CW792" t="s">
        <v>1547</v>
      </c>
      <c r="CX792" t="s">
        <v>1547</v>
      </c>
      <c r="CY792">
        <v>790</v>
      </c>
      <c r="CZ792" t="s">
        <v>9651</v>
      </c>
      <c r="DA792" t="s">
        <v>1547</v>
      </c>
      <c r="DB792" t="s">
        <v>1881</v>
      </c>
      <c r="DC792" t="s">
        <v>1882</v>
      </c>
      <c r="DD792" t="s">
        <v>3606</v>
      </c>
      <c r="DE792" t="s">
        <v>1228</v>
      </c>
      <c r="DF792" t="s">
        <v>3882</v>
      </c>
      <c r="DG792" t="s">
        <v>1547</v>
      </c>
      <c r="DH792" t="s">
        <v>1547</v>
      </c>
      <c r="DI792" t="s">
        <v>1892</v>
      </c>
      <c r="DJ792" t="e">
        <v>#N/A</v>
      </c>
      <c r="DK792"/>
      <c r="DL792" t="s">
        <v>1892</v>
      </c>
      <c r="DM792">
        <v>9</v>
      </c>
      <c r="DN792" t="s">
        <v>1883</v>
      </c>
      <c r="DO792" t="s">
        <v>1568</v>
      </c>
      <c r="DP792" t="b">
        <v>1</v>
      </c>
      <c r="DQ792" t="b">
        <v>0</v>
      </c>
      <c r="DR792" t="b">
        <v>0</v>
      </c>
      <c r="DS792" t="b">
        <v>0</v>
      </c>
      <c r="DT792" t="b">
        <v>0</v>
      </c>
      <c r="DU792" t="b">
        <v>0</v>
      </c>
      <c r="DV792" t="b">
        <v>0</v>
      </c>
      <c r="DW792">
        <v>0</v>
      </c>
      <c r="DX792" t="b">
        <v>0</v>
      </c>
      <c r="DY792" t="b">
        <v>0</v>
      </c>
      <c r="DZ792" t="b">
        <v>0</v>
      </c>
      <c r="EA792" t="b">
        <v>0</v>
      </c>
      <c r="EB792" t="b">
        <v>0</v>
      </c>
      <c r="EC792" t="b">
        <v>1</v>
      </c>
      <c r="ED792" t="b">
        <v>0</v>
      </c>
      <c r="EE792" t="b">
        <v>0</v>
      </c>
      <c r="EF792" t="b">
        <v>0</v>
      </c>
      <c r="EG792" t="b" cm="1">
        <v>1</v>
      </c>
      <c r="EH792" t="b">
        <v>0</v>
      </c>
      <c r="EI792" t="b">
        <v>0</v>
      </c>
      <c r="EJ792" t="b">
        <v>1</v>
      </c>
      <c r="EK792" t="s">
        <v>5981</v>
      </c>
      <c r="EL792">
        <v>1</v>
      </c>
      <c r="EM792">
        <v>4</v>
      </c>
      <c r="EN792" t="b">
        <v>0</v>
      </c>
    </row>
    <row r="793" spans="1:144" ht="15.75">
      <c r="A793" t="s">
        <v>3721</v>
      </c>
      <c r="B793" t="s">
        <v>1568</v>
      </c>
      <c r="C793" t="s">
        <v>3879</v>
      </c>
      <c r="D793" t="s">
        <v>3776</v>
      </c>
      <c r="E793" t="s">
        <v>3777</v>
      </c>
      <c r="F793"/>
      <c r="G793" t="s">
        <v>3776</v>
      </c>
      <c r="H793" t="s">
        <v>3885</v>
      </c>
      <c r="I793" t="s">
        <v>2799</v>
      </c>
      <c r="J793"/>
      <c r="K793"/>
      <c r="L793" t="s">
        <v>1743</v>
      </c>
      <c r="M793" t="s">
        <v>1779</v>
      </c>
      <c r="N793"/>
      <c r="O793" t="s">
        <v>3725</v>
      </c>
      <c r="P793" t="s">
        <v>1568</v>
      </c>
      <c r="Q793" t="s">
        <v>1228</v>
      </c>
      <c r="R793" t="s">
        <v>1760</v>
      </c>
      <c r="S793"/>
      <c r="T793"/>
      <c r="U793" t="s">
        <v>13519</v>
      </c>
      <c r="V793" t="s">
        <v>13502</v>
      </c>
      <c r="W793"/>
      <c r="X793"/>
      <c r="Y793"/>
      <c r="Z793"/>
      <c r="AA793"/>
      <c r="AB793"/>
      <c r="AC793"/>
      <c r="AD793"/>
      <c r="AE793"/>
      <c r="AF793"/>
      <c r="AG793"/>
      <c r="AH793"/>
      <c r="AI793"/>
      <c r="AJ793"/>
      <c r="AK793"/>
      <c r="AL793"/>
      <c r="AM793"/>
      <c r="AN793"/>
      <c r="AO793" s="108" t="s">
        <v>43</v>
      </c>
      <c r="AP793" t="s">
        <v>2852</v>
      </c>
      <c r="AQ793">
        <v>43</v>
      </c>
      <c r="AR793" t="e">
        <v>#N/A</v>
      </c>
      <c r="AS793" t="s">
        <v>3879</v>
      </c>
      <c r="AT793" t="e">
        <v>#N/A</v>
      </c>
      <c r="AU793" t="s">
        <v>3777</v>
      </c>
      <c r="AV793" t="s">
        <v>7828</v>
      </c>
      <c r="AW793" t="s">
        <v>1744</v>
      </c>
      <c r="AX793" t="s">
        <v>1740</v>
      </c>
      <c r="AY793" t="s">
        <v>7829</v>
      </c>
      <c r="AZ793" t="s">
        <v>1228</v>
      </c>
      <c r="BA793" t="s">
        <v>7830</v>
      </c>
      <c r="BB793" t="s">
        <v>2799</v>
      </c>
      <c r="BC793" t="s">
        <v>1743</v>
      </c>
      <c r="BD793" t="s">
        <v>8597</v>
      </c>
      <c r="BE793" t="s">
        <v>3905</v>
      </c>
      <c r="BF793">
        <v>492</v>
      </c>
      <c r="BG793">
        <v>790</v>
      </c>
      <c r="BH793">
        <v>0</v>
      </c>
      <c r="BI793" t="s">
        <v>1547</v>
      </c>
      <c r="BJ793">
        <v>0</v>
      </c>
      <c r="BK793">
        <v>0</v>
      </c>
      <c r="BL793">
        <v>492</v>
      </c>
      <c r="BM793" t="s">
        <v>7834</v>
      </c>
      <c r="BN793" t="s">
        <v>3741</v>
      </c>
      <c r="BO793" t="s">
        <v>7720</v>
      </c>
      <c r="BP793" t="e" cm="1">
        <v>#N/A</v>
      </c>
      <c r="BQ793" t="s">
        <v>1547</v>
      </c>
      <c r="BR793" t="s">
        <v>7335</v>
      </c>
      <c r="BS793">
        <v>76</v>
      </c>
      <c r="BT793" t="s">
        <v>6875</v>
      </c>
      <c r="BU793" t="s">
        <v>3721</v>
      </c>
      <c r="BV793" t="s">
        <v>3776</v>
      </c>
      <c r="BW793" t="s">
        <v>7828</v>
      </c>
      <c r="BX793" t="s">
        <v>8598</v>
      </c>
      <c r="BY793" t="s">
        <v>1744</v>
      </c>
      <c r="BZ793" t="s">
        <v>1547</v>
      </c>
      <c r="CA793" t="s">
        <v>1744</v>
      </c>
      <c r="CB793" t="s">
        <v>1779</v>
      </c>
      <c r="CC793"/>
      <c r="CD793" t="s">
        <v>998</v>
      </c>
      <c r="CE793" t="s">
        <v>2799</v>
      </c>
      <c r="CF793" t="s">
        <v>8744</v>
      </c>
      <c r="CG793" t="s">
        <v>8745</v>
      </c>
      <c r="CH793" t="s">
        <v>2799</v>
      </c>
      <c r="CI793" t="s">
        <v>1547</v>
      </c>
      <c r="CJ793" t="s">
        <v>1760</v>
      </c>
      <c r="CK793" t="s">
        <v>1568</v>
      </c>
      <c r="CL793"/>
      <c r="CM793"/>
      <c r="CN793" t="s">
        <v>13519</v>
      </c>
      <c r="CO793" t="s">
        <v>13502</v>
      </c>
      <c r="CP793" t="s">
        <v>13519</v>
      </c>
      <c r="CQ793" t="s">
        <v>13502</v>
      </c>
      <c r="CR793" t="s">
        <v>1547</v>
      </c>
      <c r="CS793">
        <v>9</v>
      </c>
      <c r="CT793" t="s">
        <v>7335</v>
      </c>
      <c r="CU793" t="s">
        <v>7335</v>
      </c>
      <c r="CV793" t="s">
        <v>7335</v>
      </c>
      <c r="CW793" t="s">
        <v>1547</v>
      </c>
      <c r="CX793" t="s">
        <v>1547</v>
      </c>
      <c r="CY793">
        <v>791</v>
      </c>
      <c r="CZ793" t="s">
        <v>9656</v>
      </c>
      <c r="DA793" t="s">
        <v>1547</v>
      </c>
      <c r="DB793" t="s">
        <v>1881</v>
      </c>
      <c r="DC793" t="s">
        <v>1882</v>
      </c>
      <c r="DD793" t="s">
        <v>3777</v>
      </c>
      <c r="DE793" t="s">
        <v>1228</v>
      </c>
      <c r="DF793" t="s">
        <v>3776</v>
      </c>
      <c r="DG793" t="s">
        <v>1547</v>
      </c>
      <c r="DH793" t="s">
        <v>1547</v>
      </c>
      <c r="DI793" t="s">
        <v>1892</v>
      </c>
      <c r="DJ793" t="e">
        <v>#N/A</v>
      </c>
      <c r="DK793"/>
      <c r="DL793" t="s">
        <v>1892</v>
      </c>
      <c r="DM793">
        <v>9</v>
      </c>
      <c r="DN793" t="s">
        <v>1883</v>
      </c>
      <c r="DO793" t="s">
        <v>1568</v>
      </c>
      <c r="DP793" t="b">
        <v>1</v>
      </c>
      <c r="DQ793" t="b">
        <v>0</v>
      </c>
      <c r="DR793" t="b">
        <v>0</v>
      </c>
      <c r="DS793" t="b">
        <v>0</v>
      </c>
      <c r="DT793" t="b">
        <v>0</v>
      </c>
      <c r="DU793" t="b">
        <v>0</v>
      </c>
      <c r="DV793" t="b">
        <v>0</v>
      </c>
      <c r="DW793">
        <v>0</v>
      </c>
      <c r="DX793" t="b">
        <v>0</v>
      </c>
      <c r="DY793" t="b">
        <v>0</v>
      </c>
      <c r="DZ793" t="b">
        <v>0</v>
      </c>
      <c r="EA793" t="b">
        <v>0</v>
      </c>
      <c r="EB793" t="b">
        <v>0</v>
      </c>
      <c r="EC793" t="b">
        <v>0</v>
      </c>
      <c r="ED793" t="b">
        <v>0</v>
      </c>
      <c r="EE793" t="b">
        <v>0</v>
      </c>
      <c r="EF793" t="b">
        <v>0</v>
      </c>
      <c r="EG793" t="b" cm="1">
        <v>0</v>
      </c>
      <c r="EH793" t="b">
        <v>0</v>
      </c>
      <c r="EI793" t="b">
        <v>0</v>
      </c>
      <c r="EJ793" t="b">
        <v>0</v>
      </c>
      <c r="EK793" t="s">
        <v>1547</v>
      </c>
      <c r="EL793">
        <v>0</v>
      </c>
      <c r="EM793">
        <v>10</v>
      </c>
      <c r="EN793" t="b">
        <v>0</v>
      </c>
    </row>
    <row r="794" spans="1:144" ht="15.75">
      <c r="A794" t="s">
        <v>3721</v>
      </c>
      <c r="B794" t="s">
        <v>1568</v>
      </c>
      <c r="C794" t="s">
        <v>3879</v>
      </c>
      <c r="D794" t="s">
        <v>3783</v>
      </c>
      <c r="E794" t="s">
        <v>3784</v>
      </c>
      <c r="F794"/>
      <c r="G794" t="s">
        <v>3907</v>
      </c>
      <c r="H794"/>
      <c r="I794" t="s">
        <v>2799</v>
      </c>
      <c r="J794"/>
      <c r="K794"/>
      <c r="L794" t="s">
        <v>1743</v>
      </c>
      <c r="M794" t="s">
        <v>2001</v>
      </c>
      <c r="N794"/>
      <c r="O794" t="s">
        <v>3725</v>
      </c>
      <c r="P794" t="s">
        <v>1568</v>
      </c>
      <c r="Q794" t="s">
        <v>1228</v>
      </c>
      <c r="R794" t="s">
        <v>1760</v>
      </c>
      <c r="S794"/>
      <c r="T794"/>
      <c r="U794" t="s">
        <v>13519</v>
      </c>
      <c r="V794" t="s">
        <v>13507</v>
      </c>
      <c r="W794"/>
      <c r="X794"/>
      <c r="Y794"/>
      <c r="Z794"/>
      <c r="AA794"/>
      <c r="AB794"/>
      <c r="AC794"/>
      <c r="AD794"/>
      <c r="AE794"/>
      <c r="AF794"/>
      <c r="AG794"/>
      <c r="AH794"/>
      <c r="AI794"/>
      <c r="AJ794"/>
      <c r="AK794"/>
      <c r="AL794"/>
      <c r="AM794"/>
      <c r="AN794"/>
      <c r="AO794" s="108" t="s">
        <v>43</v>
      </c>
      <c r="AP794" t="s">
        <v>2852</v>
      </c>
      <c r="AQ794">
        <v>44</v>
      </c>
      <c r="AR794" t="e">
        <v>#N/A</v>
      </c>
      <c r="AS794" t="s">
        <v>3879</v>
      </c>
      <c r="AT794" t="e">
        <v>#N/A</v>
      </c>
      <c r="AU794" t="s">
        <v>3784</v>
      </c>
      <c r="AV794" t="s">
        <v>7846</v>
      </c>
      <c r="AW794" t="s">
        <v>1744</v>
      </c>
      <c r="AX794" t="s">
        <v>1740</v>
      </c>
      <c r="AY794" t="s">
        <v>8747</v>
      </c>
      <c r="AZ794" t="s">
        <v>1228</v>
      </c>
      <c r="BA794" t="s">
        <v>7848</v>
      </c>
      <c r="BB794" t="s">
        <v>2799</v>
      </c>
      <c r="BC794" t="s">
        <v>1743</v>
      </c>
      <c r="BD794" t="s">
        <v>8748</v>
      </c>
      <c r="BE794" t="s">
        <v>3905</v>
      </c>
      <c r="BF794">
        <v>494</v>
      </c>
      <c r="BG794">
        <v>790</v>
      </c>
      <c r="BH794">
        <v>0</v>
      </c>
      <c r="BI794" t="s">
        <v>1547</v>
      </c>
      <c r="BJ794">
        <v>0</v>
      </c>
      <c r="BK794">
        <v>0</v>
      </c>
      <c r="BL794">
        <v>494</v>
      </c>
      <c r="BM794" t="s">
        <v>7852</v>
      </c>
      <c r="BN794" t="s">
        <v>3741</v>
      </c>
      <c r="BO794" t="s">
        <v>7720</v>
      </c>
      <c r="BP794" t="e" cm="1">
        <v>#N/A</v>
      </c>
      <c r="BQ794" t="s">
        <v>1547</v>
      </c>
      <c r="BR794" t="s">
        <v>7335</v>
      </c>
      <c r="BS794">
        <v>77</v>
      </c>
      <c r="BT794" t="s">
        <v>6880</v>
      </c>
      <c r="BU794" t="s">
        <v>3721</v>
      </c>
      <c r="BV794" t="s">
        <v>3783</v>
      </c>
      <c r="BW794" t="s">
        <v>7846</v>
      </c>
      <c r="BX794" t="s">
        <v>1744</v>
      </c>
      <c r="BY794" t="s">
        <v>1744</v>
      </c>
      <c r="BZ794" t="s">
        <v>1547</v>
      </c>
      <c r="CA794" t="s">
        <v>1744</v>
      </c>
      <c r="CB794" t="s">
        <v>2001</v>
      </c>
      <c r="CC794"/>
      <c r="CD794" t="s">
        <v>998</v>
      </c>
      <c r="CE794" t="s">
        <v>2799</v>
      </c>
      <c r="CF794" t="s">
        <v>8749</v>
      </c>
      <c r="CG794" t="s">
        <v>8750</v>
      </c>
      <c r="CH794" t="s">
        <v>2799</v>
      </c>
      <c r="CI794" t="s">
        <v>1547</v>
      </c>
      <c r="CJ794" t="s">
        <v>1760</v>
      </c>
      <c r="CK794" t="s">
        <v>1568</v>
      </c>
      <c r="CL794"/>
      <c r="CM794"/>
      <c r="CN794" t="s">
        <v>13519</v>
      </c>
      <c r="CO794" t="s">
        <v>13507</v>
      </c>
      <c r="CP794" t="s">
        <v>13519</v>
      </c>
      <c r="CQ794" t="s">
        <v>13507</v>
      </c>
      <c r="CR794" t="s">
        <v>1547</v>
      </c>
      <c r="CS794">
        <v>9</v>
      </c>
      <c r="CT794" t="s">
        <v>7335</v>
      </c>
      <c r="CU794" t="s">
        <v>7335</v>
      </c>
      <c r="CV794" t="s">
        <v>7335</v>
      </c>
      <c r="CW794" t="s">
        <v>1547</v>
      </c>
      <c r="CX794" t="s">
        <v>1547</v>
      </c>
      <c r="CY794">
        <v>792</v>
      </c>
      <c r="CZ794" t="s">
        <v>9659</v>
      </c>
      <c r="DA794" t="s">
        <v>1547</v>
      </c>
      <c r="DB794" t="s">
        <v>1881</v>
      </c>
      <c r="DC794" t="s">
        <v>1882</v>
      </c>
      <c r="DD794" t="s">
        <v>3784</v>
      </c>
      <c r="DE794" t="s">
        <v>1228</v>
      </c>
      <c r="DF794" t="s">
        <v>3907</v>
      </c>
      <c r="DG794" t="s">
        <v>1547</v>
      </c>
      <c r="DH794" t="s">
        <v>1547</v>
      </c>
      <c r="DI794" t="s">
        <v>1892</v>
      </c>
      <c r="DJ794" t="e">
        <v>#N/A</v>
      </c>
      <c r="DK794"/>
      <c r="DL794" t="s">
        <v>1892</v>
      </c>
      <c r="DM794">
        <v>9</v>
      </c>
      <c r="DN794" t="s">
        <v>1883</v>
      </c>
      <c r="DO794" t="s">
        <v>1568</v>
      </c>
      <c r="DP794" t="b">
        <v>1</v>
      </c>
      <c r="DQ794" t="b">
        <v>0</v>
      </c>
      <c r="DR794" t="b">
        <v>0</v>
      </c>
      <c r="DS794" t="b">
        <v>0</v>
      </c>
      <c r="DT794" t="b">
        <v>0</v>
      </c>
      <c r="DU794" t="b">
        <v>0</v>
      </c>
      <c r="DV794" t="b">
        <v>0</v>
      </c>
      <c r="DW794">
        <v>0</v>
      </c>
      <c r="DX794" t="b">
        <v>0</v>
      </c>
      <c r="DY794" t="b">
        <v>0</v>
      </c>
      <c r="DZ794" t="b">
        <v>0</v>
      </c>
      <c r="EA794" t="b">
        <v>0</v>
      </c>
      <c r="EB794" t="b">
        <v>0</v>
      </c>
      <c r="EC794" t="b">
        <v>0</v>
      </c>
      <c r="ED794" t="b">
        <v>0</v>
      </c>
      <c r="EE794" t="b">
        <v>0</v>
      </c>
      <c r="EF794" t="b">
        <v>0</v>
      </c>
      <c r="EG794" t="b" cm="1">
        <v>0</v>
      </c>
      <c r="EH794" t="b">
        <v>0</v>
      </c>
      <c r="EI794" t="b">
        <v>0</v>
      </c>
      <c r="EJ794" t="b">
        <v>0</v>
      </c>
      <c r="EK794" t="s">
        <v>1547</v>
      </c>
      <c r="EL794">
        <v>0</v>
      </c>
      <c r="EM794">
        <v>15</v>
      </c>
      <c r="EN794" t="b">
        <v>0</v>
      </c>
    </row>
    <row r="795" spans="1:144" ht="15.75">
      <c r="A795" t="s">
        <v>3721</v>
      </c>
      <c r="B795" t="s">
        <v>1568</v>
      </c>
      <c r="C795" t="s">
        <v>3879</v>
      </c>
      <c r="D795" t="s">
        <v>3745</v>
      </c>
      <c r="E795" t="s">
        <v>3746</v>
      </c>
      <c r="F795"/>
      <c r="G795" t="s">
        <v>3907</v>
      </c>
      <c r="H795"/>
      <c r="I795" t="s">
        <v>2798</v>
      </c>
      <c r="J795"/>
      <c r="K795"/>
      <c r="L795" t="s">
        <v>3190</v>
      </c>
      <c r="M795" t="s">
        <v>2001</v>
      </c>
      <c r="N795"/>
      <c r="O795" t="s">
        <v>3725</v>
      </c>
      <c r="P795" t="s">
        <v>1568</v>
      </c>
      <c r="Q795" t="s">
        <v>1228</v>
      </c>
      <c r="R795" t="s">
        <v>1760</v>
      </c>
      <c r="S795"/>
      <c r="T795"/>
      <c r="U795" t="s">
        <v>13519</v>
      </c>
      <c r="V795" t="s">
        <v>13520</v>
      </c>
      <c r="W795"/>
      <c r="X795"/>
      <c r="Y795"/>
      <c r="Z795"/>
      <c r="AA795"/>
      <c r="AB795"/>
      <c r="AC795"/>
      <c r="AD795"/>
      <c r="AE795"/>
      <c r="AF795"/>
      <c r="AG795"/>
      <c r="AH795"/>
      <c r="AI795"/>
      <c r="AJ795"/>
      <c r="AK795"/>
      <c r="AL795"/>
      <c r="AM795"/>
      <c r="AN795"/>
      <c r="AO795" s="108" t="s">
        <v>43</v>
      </c>
      <c r="AP795" t="s">
        <v>2852</v>
      </c>
      <c r="AQ795">
        <v>45</v>
      </c>
      <c r="AR795" t="e">
        <v>#N/A</v>
      </c>
      <c r="AS795" t="s">
        <v>3879</v>
      </c>
      <c r="AT795" t="e">
        <v>#N/A</v>
      </c>
      <c r="AU795" t="s">
        <v>3746</v>
      </c>
      <c r="AV795" t="s">
        <v>7734</v>
      </c>
      <c r="AW795" t="s">
        <v>1744</v>
      </c>
      <c r="AX795" t="s">
        <v>1740</v>
      </c>
      <c r="AY795" t="s">
        <v>8747</v>
      </c>
      <c r="AZ795" t="s">
        <v>1228</v>
      </c>
      <c r="BA795" t="s">
        <v>7736</v>
      </c>
      <c r="BB795" t="s">
        <v>2798</v>
      </c>
      <c r="BC795" t="s">
        <v>3190</v>
      </c>
      <c r="BD795" t="s">
        <v>8752</v>
      </c>
      <c r="BE795" t="s">
        <v>3905</v>
      </c>
      <c r="BF795">
        <v>480</v>
      </c>
      <c r="BG795">
        <v>790</v>
      </c>
      <c r="BH795">
        <v>0</v>
      </c>
      <c r="BI795" t="s">
        <v>1547</v>
      </c>
      <c r="BJ795">
        <v>0</v>
      </c>
      <c r="BK795">
        <v>0</v>
      </c>
      <c r="BL795">
        <v>480</v>
      </c>
      <c r="BM795" t="s">
        <v>7740</v>
      </c>
      <c r="BN795" t="s">
        <v>3741</v>
      </c>
      <c r="BO795" t="s">
        <v>7720</v>
      </c>
      <c r="BP795" t="e" cm="1">
        <v>#N/A</v>
      </c>
      <c r="BQ795" t="s">
        <v>1547</v>
      </c>
      <c r="BR795" t="s">
        <v>7335</v>
      </c>
      <c r="BS795">
        <v>78</v>
      </c>
      <c r="BT795" t="s">
        <v>6885</v>
      </c>
      <c r="BU795" t="s">
        <v>3721</v>
      </c>
      <c r="BV795" t="s">
        <v>3745</v>
      </c>
      <c r="BW795" t="s">
        <v>7734</v>
      </c>
      <c r="BX795" t="s">
        <v>1744</v>
      </c>
      <c r="BY795" t="s">
        <v>1744</v>
      </c>
      <c r="BZ795" t="s">
        <v>1547</v>
      </c>
      <c r="CA795" t="s">
        <v>1744</v>
      </c>
      <c r="CB795" t="s">
        <v>2001</v>
      </c>
      <c r="CC795"/>
      <c r="CD795" t="s">
        <v>998</v>
      </c>
      <c r="CE795" t="s">
        <v>2798</v>
      </c>
      <c r="CF795" t="s">
        <v>8753</v>
      </c>
      <c r="CG795" t="s">
        <v>8754</v>
      </c>
      <c r="CH795" t="s">
        <v>2798</v>
      </c>
      <c r="CI795" t="s">
        <v>1547</v>
      </c>
      <c r="CJ795" t="s">
        <v>1760</v>
      </c>
      <c r="CK795" t="s">
        <v>1568</v>
      </c>
      <c r="CL795"/>
      <c r="CM795"/>
      <c r="CN795" t="s">
        <v>13519</v>
      </c>
      <c r="CO795" t="s">
        <v>13520</v>
      </c>
      <c r="CP795" t="s">
        <v>13519</v>
      </c>
      <c r="CQ795" t="s">
        <v>13520</v>
      </c>
      <c r="CR795" t="s">
        <v>1547</v>
      </c>
      <c r="CS795">
        <v>9</v>
      </c>
      <c r="CT795" t="s">
        <v>7335</v>
      </c>
      <c r="CU795" t="s">
        <v>7335</v>
      </c>
      <c r="CV795" t="s">
        <v>7335</v>
      </c>
      <c r="CW795" t="s">
        <v>1547</v>
      </c>
      <c r="CX795" t="s">
        <v>1547</v>
      </c>
      <c r="CY795">
        <v>793</v>
      </c>
      <c r="CZ795" t="s">
        <v>9662</v>
      </c>
      <c r="DA795" t="s">
        <v>1547</v>
      </c>
      <c r="DB795" t="s">
        <v>1881</v>
      </c>
      <c r="DC795" t="s">
        <v>1882</v>
      </c>
      <c r="DD795" t="s">
        <v>3746</v>
      </c>
      <c r="DE795" t="s">
        <v>1228</v>
      </c>
      <c r="DF795" t="s">
        <v>3907</v>
      </c>
      <c r="DG795" t="s">
        <v>1547</v>
      </c>
      <c r="DH795" t="s">
        <v>1547</v>
      </c>
      <c r="DI795" t="s">
        <v>1892</v>
      </c>
      <c r="DJ795" t="e">
        <v>#N/A</v>
      </c>
      <c r="DK795"/>
      <c r="DL795" t="s">
        <v>1892</v>
      </c>
      <c r="DM795">
        <v>9</v>
      </c>
      <c r="DN795" t="s">
        <v>1883</v>
      </c>
      <c r="DO795" t="s">
        <v>1568</v>
      </c>
      <c r="DP795" t="b">
        <v>1</v>
      </c>
      <c r="DQ795" t="b">
        <v>0</v>
      </c>
      <c r="DR795" t="b">
        <v>0</v>
      </c>
      <c r="DS795" t="b">
        <v>0</v>
      </c>
      <c r="DT795" t="b">
        <v>0</v>
      </c>
      <c r="DU795" t="b">
        <v>0</v>
      </c>
      <c r="DV795" t="b">
        <v>0</v>
      </c>
      <c r="DW795">
        <v>0</v>
      </c>
      <c r="DX795" t="b">
        <v>0</v>
      </c>
      <c r="DY795" t="b">
        <v>0</v>
      </c>
      <c r="DZ795" t="b">
        <v>0</v>
      </c>
      <c r="EA795" t="b">
        <v>0</v>
      </c>
      <c r="EB795" t="b">
        <v>0</v>
      </c>
      <c r="EC795" t="b">
        <v>0</v>
      </c>
      <c r="ED795" t="b">
        <v>0</v>
      </c>
      <c r="EE795" t="b">
        <v>0</v>
      </c>
      <c r="EF795" t="b">
        <v>0</v>
      </c>
      <c r="EG795" t="b" cm="1">
        <v>0</v>
      </c>
      <c r="EH795" t="b">
        <v>0</v>
      </c>
      <c r="EI795" t="b">
        <v>0</v>
      </c>
      <c r="EJ795" t="b">
        <v>0</v>
      </c>
      <c r="EK795" t="s">
        <v>1547</v>
      </c>
      <c r="EL795">
        <v>0</v>
      </c>
      <c r="EM795">
        <v>16</v>
      </c>
      <c r="EN795" t="b">
        <v>0</v>
      </c>
    </row>
    <row r="796" spans="1:144" ht="15.75">
      <c r="A796" t="s">
        <v>3721</v>
      </c>
      <c r="B796" t="s">
        <v>1568</v>
      </c>
      <c r="C796" t="s">
        <v>3879</v>
      </c>
      <c r="D796" t="s">
        <v>3908</v>
      </c>
      <c r="E796" t="s">
        <v>3909</v>
      </c>
      <c r="F796"/>
      <c r="G796" t="s">
        <v>3908</v>
      </c>
      <c r="H796" t="s">
        <v>3906</v>
      </c>
      <c r="I796" t="s">
        <v>1244</v>
      </c>
      <c r="J796"/>
      <c r="K796"/>
      <c r="L796" t="s">
        <v>3190</v>
      </c>
      <c r="M796"/>
      <c r="N796"/>
      <c r="O796" t="s">
        <v>3725</v>
      </c>
      <c r="P796" t="s">
        <v>1568</v>
      </c>
      <c r="Q796" t="s">
        <v>1228</v>
      </c>
      <c r="R796" t="s">
        <v>1760</v>
      </c>
      <c r="S796"/>
      <c r="T796"/>
      <c r="U796" t="s">
        <v>3744</v>
      </c>
      <c r="V796"/>
      <c r="W796"/>
      <c r="X796"/>
      <c r="Y796"/>
      <c r="Z796"/>
      <c r="AA796"/>
      <c r="AB796"/>
      <c r="AC796"/>
      <c r="AD796"/>
      <c r="AE796"/>
      <c r="AF796"/>
      <c r="AG796"/>
      <c r="AH796"/>
      <c r="AI796"/>
      <c r="AJ796"/>
      <c r="AK796"/>
      <c r="AL796"/>
      <c r="AM796"/>
      <c r="AN796"/>
      <c r="AO796" s="108" t="s">
        <v>43</v>
      </c>
      <c r="AP796" t="s">
        <v>2852</v>
      </c>
      <c r="AQ796">
        <v>46</v>
      </c>
      <c r="AR796" t="e">
        <v>#N/A</v>
      </c>
      <c r="AS796" t="s">
        <v>3879</v>
      </c>
      <c r="AT796" t="e">
        <v>#N/A</v>
      </c>
      <c r="AU796" t="s">
        <v>3909</v>
      </c>
      <c r="AV796" t="s">
        <v>8756</v>
      </c>
      <c r="AW796" t="s">
        <v>1744</v>
      </c>
      <c r="AX796" t="s">
        <v>1740</v>
      </c>
      <c r="AY796" t="s">
        <v>8757</v>
      </c>
      <c r="AZ796" t="s">
        <v>1228</v>
      </c>
      <c r="BA796" t="s">
        <v>8758</v>
      </c>
      <c r="BB796" t="s">
        <v>1244</v>
      </c>
      <c r="BC796" t="s">
        <v>3190</v>
      </c>
      <c r="BD796" t="s">
        <v>8759</v>
      </c>
      <c r="BE796" t="s">
        <v>3908</v>
      </c>
      <c r="BF796">
        <v>796</v>
      </c>
      <c r="BG796">
        <v>0</v>
      </c>
      <c r="BH796">
        <v>0</v>
      </c>
      <c r="BI796" t="s">
        <v>1547</v>
      </c>
      <c r="BJ796">
        <v>0</v>
      </c>
      <c r="BK796">
        <v>0</v>
      </c>
      <c r="BL796">
        <v>0</v>
      </c>
      <c r="BM796" t="s">
        <v>1547</v>
      </c>
      <c r="BN796" t="s">
        <v>1547</v>
      </c>
      <c r="BO796" t="s">
        <v>1547</v>
      </c>
      <c r="BP796" t="s" cm="1">
        <v>1547</v>
      </c>
      <c r="BQ796" t="s">
        <v>1547</v>
      </c>
      <c r="BR796" t="s">
        <v>7335</v>
      </c>
      <c r="BS796">
        <v>79</v>
      </c>
      <c r="BT796" t="s">
        <v>6890</v>
      </c>
      <c r="BU796" t="s">
        <v>3721</v>
      </c>
      <c r="BV796" t="s">
        <v>3908</v>
      </c>
      <c r="BW796" t="s">
        <v>8756</v>
      </c>
      <c r="BX796" t="s">
        <v>8736</v>
      </c>
      <c r="BY796" t="s">
        <v>1744</v>
      </c>
      <c r="BZ796" t="s">
        <v>1547</v>
      </c>
      <c r="CA796" t="s">
        <v>1744</v>
      </c>
      <c r="CB796" t="s">
        <v>1547</v>
      </c>
      <c r="CC796"/>
      <c r="CD796" t="s">
        <v>998</v>
      </c>
      <c r="CE796" t="s">
        <v>1244</v>
      </c>
      <c r="CF796" t="s">
        <v>3909</v>
      </c>
      <c r="CG796" t="s">
        <v>8756</v>
      </c>
      <c r="CH796" t="s">
        <v>1244</v>
      </c>
      <c r="CI796" t="s">
        <v>1547</v>
      </c>
      <c r="CJ796" t="s">
        <v>1760</v>
      </c>
      <c r="CK796" t="s">
        <v>1568</v>
      </c>
      <c r="CL796"/>
      <c r="CM796"/>
      <c r="CN796" t="s">
        <v>3744</v>
      </c>
      <c r="CO796" t="s">
        <v>1547</v>
      </c>
      <c r="CP796" t="s">
        <v>3744</v>
      </c>
      <c r="CQ796" t="s">
        <v>1547</v>
      </c>
      <c r="CR796" t="s">
        <v>1547</v>
      </c>
      <c r="CS796">
        <v>9</v>
      </c>
      <c r="CT796" t="s">
        <v>7335</v>
      </c>
      <c r="CU796" t="s">
        <v>7335</v>
      </c>
      <c r="CV796" t="s">
        <v>7335</v>
      </c>
      <c r="CW796" t="s">
        <v>1547</v>
      </c>
      <c r="CX796" t="s">
        <v>1547</v>
      </c>
      <c r="CY796">
        <v>794</v>
      </c>
      <c r="CZ796" t="s">
        <v>9668</v>
      </c>
      <c r="DA796" t="s">
        <v>1547</v>
      </c>
      <c r="DB796" t="s">
        <v>1881</v>
      </c>
      <c r="DC796" t="s">
        <v>1882</v>
      </c>
      <c r="DD796" t="s">
        <v>3909</v>
      </c>
      <c r="DE796" t="s">
        <v>1228</v>
      </c>
      <c r="DF796" t="s">
        <v>3908</v>
      </c>
      <c r="DG796" t="s">
        <v>1547</v>
      </c>
      <c r="DH796" t="s">
        <v>1547</v>
      </c>
      <c r="DI796" t="s">
        <v>1892</v>
      </c>
      <c r="DJ796" t="e">
        <v>#N/A</v>
      </c>
      <c r="DK796"/>
      <c r="DL796" t="s">
        <v>1892</v>
      </c>
      <c r="DM796">
        <v>9</v>
      </c>
      <c r="DN796" t="s">
        <v>1883</v>
      </c>
      <c r="DO796" t="s">
        <v>1568</v>
      </c>
      <c r="DP796" t="b">
        <v>1</v>
      </c>
      <c r="DQ796" t="b">
        <v>0</v>
      </c>
      <c r="DR796" t="b">
        <v>1</v>
      </c>
      <c r="DS796" t="b">
        <v>0</v>
      </c>
      <c r="DT796" t="b">
        <v>0</v>
      </c>
      <c r="DU796" t="b">
        <v>0</v>
      </c>
      <c r="DV796" t="b">
        <v>1</v>
      </c>
      <c r="DW796">
        <v>0</v>
      </c>
      <c r="DX796" t="b">
        <v>0</v>
      </c>
      <c r="DY796" t="b">
        <v>0</v>
      </c>
      <c r="DZ796" t="b">
        <v>0</v>
      </c>
      <c r="EA796" t="b">
        <v>0</v>
      </c>
      <c r="EB796" t="b">
        <v>0</v>
      </c>
      <c r="EC796" t="b">
        <v>0</v>
      </c>
      <c r="ED796" t="b">
        <v>0</v>
      </c>
      <c r="EE796" t="b">
        <v>0</v>
      </c>
      <c r="EF796" t="b">
        <v>0</v>
      </c>
      <c r="EG796" t="b" cm="1">
        <v>0</v>
      </c>
      <c r="EH796" t="b">
        <v>0</v>
      </c>
      <c r="EI796" t="b">
        <v>0</v>
      </c>
      <c r="EJ796" t="b">
        <v>0</v>
      </c>
      <c r="EK796" t="s">
        <v>1547</v>
      </c>
      <c r="EL796">
        <v>0</v>
      </c>
      <c r="EM796">
        <v>16</v>
      </c>
      <c r="EN796" t="b">
        <v>0</v>
      </c>
    </row>
    <row r="797" spans="1:144" ht="15.75">
      <c r="A797" t="s">
        <v>3721</v>
      </c>
      <c r="B797" t="s">
        <v>1568</v>
      </c>
      <c r="C797" t="s">
        <v>3879</v>
      </c>
      <c r="D797" t="s">
        <v>1249</v>
      </c>
      <c r="E797" t="s">
        <v>1248</v>
      </c>
      <c r="F797" t="s">
        <v>1245</v>
      </c>
      <c r="G797" t="s">
        <v>1249</v>
      </c>
      <c r="H797" t="s">
        <v>1893</v>
      </c>
      <c r="I797" t="s">
        <v>2799</v>
      </c>
      <c r="J797"/>
      <c r="K797"/>
      <c r="L797" t="s">
        <v>1743</v>
      </c>
      <c r="M797" t="s">
        <v>1754</v>
      </c>
      <c r="N797" t="s">
        <v>1894</v>
      </c>
      <c r="O797" t="s">
        <v>3725</v>
      </c>
      <c r="P797" t="s">
        <v>1568</v>
      </c>
      <c r="Q797" t="s">
        <v>1228</v>
      </c>
      <c r="R797" t="s">
        <v>1760</v>
      </c>
      <c r="S797"/>
      <c r="T797"/>
      <c r="U797" t="s">
        <v>3744</v>
      </c>
      <c r="V797" t="s">
        <v>13126</v>
      </c>
      <c r="W797"/>
      <c r="X797"/>
      <c r="Y797"/>
      <c r="Z797"/>
      <c r="AA797"/>
      <c r="AB797"/>
      <c r="AC797"/>
      <c r="AD797"/>
      <c r="AE797"/>
      <c r="AF797"/>
      <c r="AG797"/>
      <c r="AH797"/>
      <c r="AI797"/>
      <c r="AJ797"/>
      <c r="AK797"/>
      <c r="AL797"/>
      <c r="AM797"/>
      <c r="AN797"/>
      <c r="AO797" s="108" t="s">
        <v>43</v>
      </c>
      <c r="AP797" t="s">
        <v>2852</v>
      </c>
      <c r="AQ797">
        <v>47</v>
      </c>
      <c r="AR797" t="e">
        <v>#N/A</v>
      </c>
      <c r="AS797" t="s">
        <v>3879</v>
      </c>
      <c r="AT797" t="e">
        <v>#N/A</v>
      </c>
      <c r="AU797" t="s">
        <v>1248</v>
      </c>
      <c r="AV797" t="s">
        <v>1751</v>
      </c>
      <c r="AW797" t="s">
        <v>1741</v>
      </c>
      <c r="AX797" t="s">
        <v>1740</v>
      </c>
      <c r="AY797" t="s">
        <v>1752</v>
      </c>
      <c r="AZ797" t="s">
        <v>1228</v>
      </c>
      <c r="BA797" t="s">
        <v>1896</v>
      </c>
      <c r="BB797" t="s">
        <v>2799</v>
      </c>
      <c r="BC797" t="s">
        <v>1743</v>
      </c>
      <c r="BD797" t="s">
        <v>5682</v>
      </c>
      <c r="BE797" t="s">
        <v>3908</v>
      </c>
      <c r="BF797">
        <v>4</v>
      </c>
      <c r="BG797">
        <v>796</v>
      </c>
      <c r="BH797">
        <v>0</v>
      </c>
      <c r="BI797" t="s">
        <v>1547</v>
      </c>
      <c r="BJ797">
        <v>0</v>
      </c>
      <c r="BK797">
        <v>0</v>
      </c>
      <c r="BL797">
        <v>4</v>
      </c>
      <c r="BM797" t="s">
        <v>1750</v>
      </c>
      <c r="BN797" t="s">
        <v>3909</v>
      </c>
      <c r="BO797" t="s">
        <v>8756</v>
      </c>
      <c r="BP797" t="e" cm="1">
        <v>#N/A</v>
      </c>
      <c r="BQ797" t="s">
        <v>1547</v>
      </c>
      <c r="BR797" t="s">
        <v>7335</v>
      </c>
      <c r="BS797">
        <v>80</v>
      </c>
      <c r="BT797" t="s">
        <v>6895</v>
      </c>
      <c r="BU797" t="s">
        <v>3721</v>
      </c>
      <c r="BV797" t="s">
        <v>1249</v>
      </c>
      <c r="BW797" t="s">
        <v>1751</v>
      </c>
      <c r="BX797" t="s">
        <v>1753</v>
      </c>
      <c r="BY797" t="s">
        <v>1755</v>
      </c>
      <c r="BZ797" t="s">
        <v>1547</v>
      </c>
      <c r="CA797" t="s">
        <v>1744</v>
      </c>
      <c r="CB797" t="s">
        <v>1754</v>
      </c>
      <c r="CC797"/>
      <c r="CD797" t="s">
        <v>998</v>
      </c>
      <c r="CE797" t="s">
        <v>2799</v>
      </c>
      <c r="CF797" t="s">
        <v>8761</v>
      </c>
      <c r="CG797" t="s">
        <v>8762</v>
      </c>
      <c r="CH797" t="s">
        <v>2799</v>
      </c>
      <c r="CI797" t="s">
        <v>1547</v>
      </c>
      <c r="CJ797" t="s">
        <v>1760</v>
      </c>
      <c r="CK797" t="s">
        <v>1568</v>
      </c>
      <c r="CL797"/>
      <c r="CM797"/>
      <c r="CN797" t="s">
        <v>3744</v>
      </c>
      <c r="CO797" t="s">
        <v>13126</v>
      </c>
      <c r="CP797" t="s">
        <v>3744</v>
      </c>
      <c r="CQ797" t="s">
        <v>13126</v>
      </c>
      <c r="CR797" t="s">
        <v>1547</v>
      </c>
      <c r="CS797">
        <v>9</v>
      </c>
      <c r="CT797" t="s">
        <v>7335</v>
      </c>
      <c r="CU797" t="s">
        <v>7335</v>
      </c>
      <c r="CV797" t="s">
        <v>1547</v>
      </c>
      <c r="CW797" t="s">
        <v>1547</v>
      </c>
      <c r="CX797" t="s">
        <v>1547</v>
      </c>
      <c r="CY797">
        <v>795</v>
      </c>
      <c r="CZ797" t="s">
        <v>9674</v>
      </c>
      <c r="DA797" t="s">
        <v>1547</v>
      </c>
      <c r="DB797" t="s">
        <v>1881</v>
      </c>
      <c r="DC797" t="s">
        <v>1882</v>
      </c>
      <c r="DD797" t="s">
        <v>1248</v>
      </c>
      <c r="DE797" t="s">
        <v>1228</v>
      </c>
      <c r="DF797" t="s">
        <v>1249</v>
      </c>
      <c r="DG797" t="s">
        <v>1547</v>
      </c>
      <c r="DH797" t="s">
        <v>1547</v>
      </c>
      <c r="DI797" t="s">
        <v>1892</v>
      </c>
      <c r="DJ797" t="e">
        <v>#N/A</v>
      </c>
      <c r="DK797"/>
      <c r="DL797" t="s">
        <v>1892</v>
      </c>
      <c r="DM797">
        <v>9</v>
      </c>
      <c r="DN797" t="s">
        <v>1883</v>
      </c>
      <c r="DO797" t="s">
        <v>1568</v>
      </c>
      <c r="DP797" t="b">
        <v>1</v>
      </c>
      <c r="DQ797" t="b">
        <v>0</v>
      </c>
      <c r="DR797" t="b">
        <v>0</v>
      </c>
      <c r="DS797" t="b">
        <v>0</v>
      </c>
      <c r="DT797" t="b">
        <v>0</v>
      </c>
      <c r="DU797" t="b">
        <v>0</v>
      </c>
      <c r="DV797" t="b">
        <v>0</v>
      </c>
      <c r="DW797">
        <v>0</v>
      </c>
      <c r="DX797" t="b">
        <v>0</v>
      </c>
      <c r="DY797" t="b">
        <v>0</v>
      </c>
      <c r="DZ797" t="b">
        <v>0</v>
      </c>
      <c r="EA797" t="b">
        <v>0</v>
      </c>
      <c r="EB797" t="b">
        <v>0</v>
      </c>
      <c r="EC797" t="b">
        <v>0</v>
      </c>
      <c r="ED797" t="b">
        <v>0</v>
      </c>
      <c r="EE797" t="b">
        <v>0</v>
      </c>
      <c r="EF797" t="b">
        <v>0</v>
      </c>
      <c r="EG797" t="b" cm="1">
        <v>0</v>
      </c>
      <c r="EH797" t="b">
        <v>0</v>
      </c>
      <c r="EI797" t="b">
        <v>0</v>
      </c>
      <c r="EJ797" t="b">
        <v>0</v>
      </c>
      <c r="EK797" t="s">
        <v>1547</v>
      </c>
      <c r="EL797">
        <v>0</v>
      </c>
      <c r="EM797">
        <v>7</v>
      </c>
      <c r="EN797" t="b">
        <v>0</v>
      </c>
    </row>
    <row r="798" spans="1:144" ht="15.75">
      <c r="A798" t="s">
        <v>3721</v>
      </c>
      <c r="B798" t="s">
        <v>1568</v>
      </c>
      <c r="C798" t="s">
        <v>3879</v>
      </c>
      <c r="D798" t="s">
        <v>3882</v>
      </c>
      <c r="E798" t="s">
        <v>3606</v>
      </c>
      <c r="F798"/>
      <c r="G798" t="s">
        <v>3882</v>
      </c>
      <c r="H798" t="s">
        <v>3883</v>
      </c>
      <c r="I798" t="s">
        <v>2799</v>
      </c>
      <c r="J798" t="s">
        <v>3884</v>
      </c>
      <c r="K798"/>
      <c r="L798" t="s">
        <v>1743</v>
      </c>
      <c r="M798" t="s">
        <v>1754</v>
      </c>
      <c r="N798"/>
      <c r="O798" t="s">
        <v>3725</v>
      </c>
      <c r="P798" t="s">
        <v>1568</v>
      </c>
      <c r="Q798" t="s">
        <v>1228</v>
      </c>
      <c r="R798" t="s">
        <v>1760</v>
      </c>
      <c r="S798"/>
      <c r="T798"/>
      <c r="U798" t="s">
        <v>3744</v>
      </c>
      <c r="V798" t="s">
        <v>13400</v>
      </c>
      <c r="W798"/>
      <c r="X798"/>
      <c r="Y798"/>
      <c r="Z798"/>
      <c r="AA798"/>
      <c r="AB798"/>
      <c r="AC798"/>
      <c r="AD798"/>
      <c r="AE798"/>
      <c r="AF798"/>
      <c r="AG798"/>
      <c r="AH798"/>
      <c r="AI798"/>
      <c r="AJ798"/>
      <c r="AK798"/>
      <c r="AL798"/>
      <c r="AM798"/>
      <c r="AN798"/>
      <c r="AO798" s="108" t="s">
        <v>43</v>
      </c>
      <c r="AP798" t="s">
        <v>2852</v>
      </c>
      <c r="AQ798">
        <v>48</v>
      </c>
      <c r="AR798" t="e">
        <v>#N/A</v>
      </c>
      <c r="AS798" t="s">
        <v>3879</v>
      </c>
      <c r="AT798" t="e">
        <v>#N/A</v>
      </c>
      <c r="AU798" t="s">
        <v>3606</v>
      </c>
      <c r="AV798" t="s">
        <v>7326</v>
      </c>
      <c r="AW798" t="s">
        <v>1744</v>
      </c>
      <c r="AX798" t="s">
        <v>1740</v>
      </c>
      <c r="AY798" t="s">
        <v>8591</v>
      </c>
      <c r="AZ798" t="s">
        <v>1228</v>
      </c>
      <c r="BA798" t="s">
        <v>7329</v>
      </c>
      <c r="BB798" t="s">
        <v>2799</v>
      </c>
      <c r="BC798" t="s">
        <v>1743</v>
      </c>
      <c r="BD798" t="s">
        <v>8592</v>
      </c>
      <c r="BE798" t="s">
        <v>3908</v>
      </c>
      <c r="BF798">
        <v>408</v>
      </c>
      <c r="BG798">
        <v>796</v>
      </c>
      <c r="BH798">
        <v>0</v>
      </c>
      <c r="BI798" t="s">
        <v>1547</v>
      </c>
      <c r="BJ798">
        <v>0</v>
      </c>
      <c r="BK798" t="e" cm="1">
        <v>#N/A</v>
      </c>
      <c r="BL798" t="e" cm="1">
        <v>#N/A</v>
      </c>
      <c r="BM798" t="s">
        <v>3884</v>
      </c>
      <c r="BN798" t="s">
        <v>3909</v>
      </c>
      <c r="BO798" t="s">
        <v>8756</v>
      </c>
      <c r="BP798" t="e" cm="1">
        <v>#N/A</v>
      </c>
      <c r="BQ798" t="s">
        <v>1547</v>
      </c>
      <c r="BR798" t="s">
        <v>7335</v>
      </c>
      <c r="BS798">
        <v>81</v>
      </c>
      <c r="BT798" t="s">
        <v>6901</v>
      </c>
      <c r="BU798" t="s">
        <v>3721</v>
      </c>
      <c r="BV798" t="s">
        <v>3882</v>
      </c>
      <c r="BW798" t="s">
        <v>7326</v>
      </c>
      <c r="BX798" t="s">
        <v>8593</v>
      </c>
      <c r="BY798" t="s">
        <v>1744</v>
      </c>
      <c r="BZ798" t="s">
        <v>1547</v>
      </c>
      <c r="CA798" t="s">
        <v>1744</v>
      </c>
      <c r="CB798" t="s">
        <v>1754</v>
      </c>
      <c r="CC798"/>
      <c r="CD798" t="s">
        <v>998</v>
      </c>
      <c r="CE798" t="s">
        <v>2799</v>
      </c>
      <c r="CF798" t="s">
        <v>8764</v>
      </c>
      <c r="CG798" t="s">
        <v>8765</v>
      </c>
      <c r="CH798" t="s">
        <v>2799</v>
      </c>
      <c r="CI798" t="s">
        <v>1547</v>
      </c>
      <c r="CJ798" t="s">
        <v>1760</v>
      </c>
      <c r="CK798" t="s">
        <v>1568</v>
      </c>
      <c r="CL798"/>
      <c r="CM798"/>
      <c r="CN798" t="s">
        <v>3744</v>
      </c>
      <c r="CO798" t="s">
        <v>13400</v>
      </c>
      <c r="CP798" t="s">
        <v>3744</v>
      </c>
      <c r="CQ798" t="s">
        <v>13400</v>
      </c>
      <c r="CR798" t="s">
        <v>1547</v>
      </c>
      <c r="CS798">
        <v>9</v>
      </c>
      <c r="CT798" t="s">
        <v>7335</v>
      </c>
      <c r="CU798" t="s">
        <v>7335</v>
      </c>
      <c r="CV798" t="e">
        <v>#N/A</v>
      </c>
      <c r="CW798" t="s">
        <v>1547</v>
      </c>
      <c r="CX798" t="s">
        <v>1547</v>
      </c>
      <c r="CY798">
        <v>796</v>
      </c>
      <c r="CZ798" t="s">
        <v>9680</v>
      </c>
      <c r="DA798" t="s">
        <v>1547</v>
      </c>
      <c r="DB798" t="s">
        <v>1881</v>
      </c>
      <c r="DC798" t="s">
        <v>1882</v>
      </c>
      <c r="DD798" t="s">
        <v>3606</v>
      </c>
      <c r="DE798" t="s">
        <v>1228</v>
      </c>
      <c r="DF798" t="s">
        <v>3882</v>
      </c>
      <c r="DG798" t="s">
        <v>1547</v>
      </c>
      <c r="DH798" t="s">
        <v>1547</v>
      </c>
      <c r="DI798" t="s">
        <v>1892</v>
      </c>
      <c r="DJ798" t="e">
        <v>#N/A</v>
      </c>
      <c r="DK798"/>
      <c r="DL798" t="s">
        <v>1892</v>
      </c>
      <c r="DM798">
        <v>9</v>
      </c>
      <c r="DN798" t="s">
        <v>1883</v>
      </c>
      <c r="DO798" t="s">
        <v>1568</v>
      </c>
      <c r="DP798" t="b">
        <v>1</v>
      </c>
      <c r="DQ798" t="b">
        <v>0</v>
      </c>
      <c r="DR798" t="b">
        <v>0</v>
      </c>
      <c r="DS798" t="b">
        <v>0</v>
      </c>
      <c r="DT798" t="b">
        <v>0</v>
      </c>
      <c r="DU798" t="b">
        <v>0</v>
      </c>
      <c r="DV798" t="b">
        <v>0</v>
      </c>
      <c r="DW798">
        <v>0</v>
      </c>
      <c r="DX798" t="b">
        <v>0</v>
      </c>
      <c r="DY798" t="b">
        <v>0</v>
      </c>
      <c r="DZ798" t="b">
        <v>0</v>
      </c>
      <c r="EA798" t="b">
        <v>0</v>
      </c>
      <c r="EB798" t="b">
        <v>0</v>
      </c>
      <c r="EC798" t="b">
        <v>1</v>
      </c>
      <c r="ED798" t="b">
        <v>0</v>
      </c>
      <c r="EE798" t="b">
        <v>0</v>
      </c>
      <c r="EF798" t="b">
        <v>0</v>
      </c>
      <c r="EG798" t="b" cm="1">
        <v>1</v>
      </c>
      <c r="EH798" t="b">
        <v>0</v>
      </c>
      <c r="EI798" t="b">
        <v>0</v>
      </c>
      <c r="EJ798" t="b">
        <v>1</v>
      </c>
      <c r="EK798" t="s">
        <v>5981</v>
      </c>
      <c r="EL798">
        <v>1</v>
      </c>
      <c r="EM798">
        <v>4</v>
      </c>
      <c r="EN798" t="b">
        <v>0</v>
      </c>
    </row>
    <row r="799" spans="1:144" ht="15.75">
      <c r="A799" t="s">
        <v>3721</v>
      </c>
      <c r="B799" t="s">
        <v>1568</v>
      </c>
      <c r="C799" t="s">
        <v>3879</v>
      </c>
      <c r="D799" t="s">
        <v>3742</v>
      </c>
      <c r="E799" t="s">
        <v>3313</v>
      </c>
      <c r="F799"/>
      <c r="G799" t="s">
        <v>3742</v>
      </c>
      <c r="H799" t="s">
        <v>3743</v>
      </c>
      <c r="I799" t="s">
        <v>2799</v>
      </c>
      <c r="J799"/>
      <c r="K799"/>
      <c r="L799" t="s">
        <v>1743</v>
      </c>
      <c r="M799" t="s">
        <v>1779</v>
      </c>
      <c r="N799"/>
      <c r="O799" t="s">
        <v>3725</v>
      </c>
      <c r="P799" t="s">
        <v>1568</v>
      </c>
      <c r="Q799" t="s">
        <v>1228</v>
      </c>
      <c r="R799" t="s">
        <v>1760</v>
      </c>
      <c r="S799"/>
      <c r="T799"/>
      <c r="U799" t="s">
        <v>3744</v>
      </c>
      <c r="V799" t="s">
        <v>3337</v>
      </c>
      <c r="W799"/>
      <c r="X799"/>
      <c r="Y799"/>
      <c r="Z799"/>
      <c r="AA799"/>
      <c r="AB799"/>
      <c r="AC799"/>
      <c r="AD799"/>
      <c r="AE799"/>
      <c r="AF799"/>
      <c r="AG799"/>
      <c r="AH799"/>
      <c r="AI799"/>
      <c r="AJ799"/>
      <c r="AK799"/>
      <c r="AL799"/>
      <c r="AM799"/>
      <c r="AN799"/>
      <c r="AO799" s="108" t="s">
        <v>43</v>
      </c>
      <c r="AP799" t="s">
        <v>2852</v>
      </c>
      <c r="AQ799">
        <v>49</v>
      </c>
      <c r="AR799" t="e">
        <v>#N/A</v>
      </c>
      <c r="AS799" t="s">
        <v>3879</v>
      </c>
      <c r="AT799" t="e">
        <v>#N/A</v>
      </c>
      <c r="AU799" t="s">
        <v>3313</v>
      </c>
      <c r="AV799" t="s">
        <v>6397</v>
      </c>
      <c r="AW799" t="s">
        <v>1744</v>
      </c>
      <c r="AX799" t="s">
        <v>1740</v>
      </c>
      <c r="AY799" t="s">
        <v>7726</v>
      </c>
      <c r="AZ799" t="s">
        <v>1228</v>
      </c>
      <c r="BA799" t="s">
        <v>7727</v>
      </c>
      <c r="BB799" t="s">
        <v>2799</v>
      </c>
      <c r="BC799" t="s">
        <v>1743</v>
      </c>
      <c r="BD799" t="s">
        <v>8767</v>
      </c>
      <c r="BE799" t="s">
        <v>3908</v>
      </c>
      <c r="BF799">
        <v>479</v>
      </c>
      <c r="BG799">
        <v>796</v>
      </c>
      <c r="BH799">
        <v>0</v>
      </c>
      <c r="BI799" t="s">
        <v>1547</v>
      </c>
      <c r="BJ799">
        <v>0</v>
      </c>
      <c r="BK799">
        <v>0</v>
      </c>
      <c r="BL799">
        <v>479</v>
      </c>
      <c r="BM799" t="s">
        <v>7731</v>
      </c>
      <c r="BN799" t="s">
        <v>3909</v>
      </c>
      <c r="BO799" t="s">
        <v>8756</v>
      </c>
      <c r="BP799" t="e" cm="1">
        <v>#N/A</v>
      </c>
      <c r="BQ799" t="s">
        <v>1547</v>
      </c>
      <c r="BR799" t="s">
        <v>7335</v>
      </c>
      <c r="BS799">
        <v>82</v>
      </c>
      <c r="BT799" t="s">
        <v>6907</v>
      </c>
      <c r="BU799" t="s">
        <v>3721</v>
      </c>
      <c r="BV799" t="s">
        <v>3742</v>
      </c>
      <c r="BW799" t="s">
        <v>6397</v>
      </c>
      <c r="BX799" t="s">
        <v>7729</v>
      </c>
      <c r="BY799" t="s">
        <v>1744</v>
      </c>
      <c r="BZ799" t="s">
        <v>1547</v>
      </c>
      <c r="CA799" t="s">
        <v>1744</v>
      </c>
      <c r="CB799" t="s">
        <v>1779</v>
      </c>
      <c r="CC799"/>
      <c r="CD799" t="s">
        <v>998</v>
      </c>
      <c r="CE799" t="s">
        <v>2799</v>
      </c>
      <c r="CF799" t="s">
        <v>8768</v>
      </c>
      <c r="CG799" t="s">
        <v>8769</v>
      </c>
      <c r="CH799" t="s">
        <v>2799</v>
      </c>
      <c r="CI799" t="s">
        <v>1547</v>
      </c>
      <c r="CJ799" t="s">
        <v>1760</v>
      </c>
      <c r="CK799" t="s">
        <v>1568</v>
      </c>
      <c r="CL799"/>
      <c r="CM799"/>
      <c r="CN799" t="s">
        <v>3744</v>
      </c>
      <c r="CO799" t="s">
        <v>3337</v>
      </c>
      <c r="CP799" t="s">
        <v>3744</v>
      </c>
      <c r="CQ799" t="s">
        <v>3337</v>
      </c>
      <c r="CR799" t="s">
        <v>1547</v>
      </c>
      <c r="CS799">
        <v>9</v>
      </c>
      <c r="CT799" t="s">
        <v>7335</v>
      </c>
      <c r="CU799" t="s">
        <v>7335</v>
      </c>
      <c r="CV799" t="s">
        <v>7335</v>
      </c>
      <c r="CW799" t="s">
        <v>1547</v>
      </c>
      <c r="CX799" t="s">
        <v>1547</v>
      </c>
      <c r="CY799">
        <v>797</v>
      </c>
      <c r="CZ799" t="s">
        <v>9686</v>
      </c>
      <c r="DA799" t="s">
        <v>1547</v>
      </c>
      <c r="DB799" t="s">
        <v>1881</v>
      </c>
      <c r="DC799" t="s">
        <v>1882</v>
      </c>
      <c r="DD799" t="s">
        <v>3313</v>
      </c>
      <c r="DE799" t="s">
        <v>1228</v>
      </c>
      <c r="DF799" t="s">
        <v>3742</v>
      </c>
      <c r="DG799" t="s">
        <v>1547</v>
      </c>
      <c r="DH799" t="s">
        <v>1547</v>
      </c>
      <c r="DI799" t="s">
        <v>1892</v>
      </c>
      <c r="DJ799" t="e">
        <v>#N/A</v>
      </c>
      <c r="DK799"/>
      <c r="DL799" t="s">
        <v>1892</v>
      </c>
      <c r="DM799">
        <v>9</v>
      </c>
      <c r="DN799" t="s">
        <v>1883</v>
      </c>
      <c r="DO799" t="s">
        <v>1568</v>
      </c>
      <c r="DP799" t="b">
        <v>1</v>
      </c>
      <c r="DQ799" t="b">
        <v>0</v>
      </c>
      <c r="DR799" t="b">
        <v>0</v>
      </c>
      <c r="DS799" t="b">
        <v>0</v>
      </c>
      <c r="DT799" t="b">
        <v>0</v>
      </c>
      <c r="DU799" t="b">
        <v>0</v>
      </c>
      <c r="DV799" t="b">
        <v>0</v>
      </c>
      <c r="DW799">
        <v>0</v>
      </c>
      <c r="DX799" t="b">
        <v>0</v>
      </c>
      <c r="DY799" t="b">
        <v>0</v>
      </c>
      <c r="DZ799" t="b">
        <v>0</v>
      </c>
      <c r="EA799" t="b">
        <v>0</v>
      </c>
      <c r="EB799" t="b">
        <v>0</v>
      </c>
      <c r="EC799" t="b">
        <v>0</v>
      </c>
      <c r="ED799" t="b">
        <v>0</v>
      </c>
      <c r="EE799" t="b">
        <v>0</v>
      </c>
      <c r="EF799" t="b">
        <v>0</v>
      </c>
      <c r="EG799" t="b" cm="1">
        <v>0</v>
      </c>
      <c r="EH799" t="b">
        <v>0</v>
      </c>
      <c r="EI799" t="b">
        <v>0</v>
      </c>
      <c r="EJ799" t="b">
        <v>0</v>
      </c>
      <c r="EK799" t="s">
        <v>1547</v>
      </c>
      <c r="EL799">
        <v>0</v>
      </c>
      <c r="EM799">
        <v>4</v>
      </c>
      <c r="EN799" t="b">
        <v>0</v>
      </c>
    </row>
    <row r="800" spans="1:144" ht="15.75">
      <c r="A800" t="s">
        <v>3721</v>
      </c>
      <c r="B800" t="s">
        <v>1568</v>
      </c>
      <c r="C800" t="s">
        <v>3879</v>
      </c>
      <c r="D800" t="s">
        <v>3748</v>
      </c>
      <c r="E800" t="s">
        <v>3749</v>
      </c>
      <c r="F800"/>
      <c r="G800" t="s">
        <v>3750</v>
      </c>
      <c r="H800"/>
      <c r="I800" t="s">
        <v>2798</v>
      </c>
      <c r="J800"/>
      <c r="K800"/>
      <c r="L800" t="s">
        <v>1743</v>
      </c>
      <c r="M800" t="s">
        <v>2001</v>
      </c>
      <c r="N800"/>
      <c r="O800" t="s">
        <v>3725</v>
      </c>
      <c r="P800" t="s">
        <v>1568</v>
      </c>
      <c r="Q800" t="s">
        <v>1228</v>
      </c>
      <c r="R800" t="s">
        <v>1760</v>
      </c>
      <c r="S800"/>
      <c r="T800"/>
      <c r="U800" t="s">
        <v>3744</v>
      </c>
      <c r="V800" t="s">
        <v>13441</v>
      </c>
      <c r="W800"/>
      <c r="X800"/>
      <c r="Y800"/>
      <c r="Z800"/>
      <c r="AA800"/>
      <c r="AB800"/>
      <c r="AC800"/>
      <c r="AD800"/>
      <c r="AE800"/>
      <c r="AF800"/>
      <c r="AG800"/>
      <c r="AH800"/>
      <c r="AI800"/>
      <c r="AJ800"/>
      <c r="AK800"/>
      <c r="AL800"/>
      <c r="AM800"/>
      <c r="AN800"/>
      <c r="AO800" s="108" t="s">
        <v>43</v>
      </c>
      <c r="AP800" t="s">
        <v>2852</v>
      </c>
      <c r="AQ800">
        <v>50</v>
      </c>
      <c r="AR800" t="e">
        <v>#N/A</v>
      </c>
      <c r="AS800" t="s">
        <v>3879</v>
      </c>
      <c r="AT800" t="e">
        <v>#N/A</v>
      </c>
      <c r="AU800" t="s">
        <v>3749</v>
      </c>
      <c r="AV800" t="s">
        <v>7743</v>
      </c>
      <c r="AW800" t="s">
        <v>1744</v>
      </c>
      <c r="AX800" t="s">
        <v>1740</v>
      </c>
      <c r="AY800" t="s">
        <v>7747</v>
      </c>
      <c r="AZ800" t="s">
        <v>1228</v>
      </c>
      <c r="BA800" t="s">
        <v>7745</v>
      </c>
      <c r="BB800" t="s">
        <v>2798</v>
      </c>
      <c r="BC800" t="s">
        <v>1743</v>
      </c>
      <c r="BD800" t="s">
        <v>8771</v>
      </c>
      <c r="BE800" t="s">
        <v>3908</v>
      </c>
      <c r="BF800">
        <v>481</v>
      </c>
      <c r="BG800">
        <v>796</v>
      </c>
      <c r="BH800">
        <v>0</v>
      </c>
      <c r="BI800" t="s">
        <v>1547</v>
      </c>
      <c r="BJ800">
        <v>0</v>
      </c>
      <c r="BK800">
        <v>0</v>
      </c>
      <c r="BL800">
        <v>481</v>
      </c>
      <c r="BM800" t="s">
        <v>7749</v>
      </c>
      <c r="BN800" t="s">
        <v>3909</v>
      </c>
      <c r="BO800" t="s">
        <v>8756</v>
      </c>
      <c r="BP800" t="e" cm="1">
        <v>#N/A</v>
      </c>
      <c r="BQ800" t="s">
        <v>1547</v>
      </c>
      <c r="BR800" t="s">
        <v>7335</v>
      </c>
      <c r="BS800">
        <v>83</v>
      </c>
      <c r="BT800" t="s">
        <v>6913</v>
      </c>
      <c r="BU800" t="s">
        <v>3721</v>
      </c>
      <c r="BV800" t="s">
        <v>3748</v>
      </c>
      <c r="BW800" t="s">
        <v>7743</v>
      </c>
      <c r="BX800" t="s">
        <v>1744</v>
      </c>
      <c r="BY800" t="s">
        <v>1744</v>
      </c>
      <c r="BZ800" t="s">
        <v>1547</v>
      </c>
      <c r="CA800" t="s">
        <v>1744</v>
      </c>
      <c r="CB800" t="s">
        <v>2001</v>
      </c>
      <c r="CC800"/>
      <c r="CD800" t="s">
        <v>998</v>
      </c>
      <c r="CE800" t="s">
        <v>2798</v>
      </c>
      <c r="CF800" t="s">
        <v>8772</v>
      </c>
      <c r="CG800" t="s">
        <v>8773</v>
      </c>
      <c r="CH800" t="s">
        <v>2798</v>
      </c>
      <c r="CI800" t="s">
        <v>1547</v>
      </c>
      <c r="CJ800" t="s">
        <v>1760</v>
      </c>
      <c r="CK800" t="s">
        <v>1568</v>
      </c>
      <c r="CL800"/>
      <c r="CM800"/>
      <c r="CN800" t="s">
        <v>3744</v>
      </c>
      <c r="CO800" t="s">
        <v>13441</v>
      </c>
      <c r="CP800" t="s">
        <v>3744</v>
      </c>
      <c r="CQ800" t="s">
        <v>13441</v>
      </c>
      <c r="CR800" t="s">
        <v>1547</v>
      </c>
      <c r="CS800">
        <v>9</v>
      </c>
      <c r="CT800" t="s">
        <v>7335</v>
      </c>
      <c r="CU800" t="s">
        <v>7335</v>
      </c>
      <c r="CV800" t="s">
        <v>7335</v>
      </c>
      <c r="CW800" t="s">
        <v>1547</v>
      </c>
      <c r="CX800" t="s">
        <v>1547</v>
      </c>
      <c r="CY800">
        <v>798</v>
      </c>
      <c r="CZ800" t="s">
        <v>9695</v>
      </c>
      <c r="DA800" t="s">
        <v>1547</v>
      </c>
      <c r="DB800" t="s">
        <v>1881</v>
      </c>
      <c r="DC800" t="s">
        <v>1882</v>
      </c>
      <c r="DD800" t="s">
        <v>3749</v>
      </c>
      <c r="DE800" t="s">
        <v>1228</v>
      </c>
      <c r="DF800" t="s">
        <v>3750</v>
      </c>
      <c r="DG800" t="s">
        <v>1547</v>
      </c>
      <c r="DH800" t="s">
        <v>1547</v>
      </c>
      <c r="DI800" t="s">
        <v>1892</v>
      </c>
      <c r="DJ800" t="e">
        <v>#N/A</v>
      </c>
      <c r="DK800"/>
      <c r="DL800" t="s">
        <v>1892</v>
      </c>
      <c r="DM800">
        <v>9</v>
      </c>
      <c r="DN800" t="s">
        <v>1883</v>
      </c>
      <c r="DO800" t="s">
        <v>1568</v>
      </c>
      <c r="DP800" t="b">
        <v>1</v>
      </c>
      <c r="DQ800" t="b">
        <v>0</v>
      </c>
      <c r="DR800" t="b">
        <v>0</v>
      </c>
      <c r="DS800" t="b">
        <v>0</v>
      </c>
      <c r="DT800" t="b">
        <v>0</v>
      </c>
      <c r="DU800" t="b">
        <v>0</v>
      </c>
      <c r="DV800" t="b">
        <v>0</v>
      </c>
      <c r="DW800">
        <v>0</v>
      </c>
      <c r="DX800" t="b">
        <v>0</v>
      </c>
      <c r="DY800" t="b">
        <v>0</v>
      </c>
      <c r="DZ800" t="b">
        <v>0</v>
      </c>
      <c r="EA800" t="b">
        <v>0</v>
      </c>
      <c r="EB800" t="b">
        <v>0</v>
      </c>
      <c r="EC800" t="b">
        <v>0</v>
      </c>
      <c r="ED800" t="b">
        <v>0</v>
      </c>
      <c r="EE800" t="b">
        <v>0</v>
      </c>
      <c r="EF800" t="b">
        <v>0</v>
      </c>
      <c r="EG800" t="b" cm="1">
        <v>0</v>
      </c>
      <c r="EH800" t="b">
        <v>0</v>
      </c>
      <c r="EI800" t="b">
        <v>0</v>
      </c>
      <c r="EJ800" t="b">
        <v>0</v>
      </c>
      <c r="EK800" t="s">
        <v>1547</v>
      </c>
      <c r="EL800">
        <v>0</v>
      </c>
      <c r="EM800">
        <v>8</v>
      </c>
      <c r="EN800" t="b">
        <v>0</v>
      </c>
    </row>
    <row r="801" spans="1:144" ht="15.75">
      <c r="A801" t="s">
        <v>3721</v>
      </c>
      <c r="B801" t="s">
        <v>1568</v>
      </c>
      <c r="C801" t="s">
        <v>3879</v>
      </c>
      <c r="D801" t="s">
        <v>3751</v>
      </c>
      <c r="E801" t="s">
        <v>3752</v>
      </c>
      <c r="F801"/>
      <c r="G801" t="s">
        <v>3750</v>
      </c>
      <c r="H801"/>
      <c r="I801" t="s">
        <v>2798</v>
      </c>
      <c r="J801"/>
      <c r="K801"/>
      <c r="L801" t="s">
        <v>3190</v>
      </c>
      <c r="M801" t="s">
        <v>2001</v>
      </c>
      <c r="N801"/>
      <c r="O801" t="s">
        <v>3725</v>
      </c>
      <c r="P801" t="s">
        <v>1568</v>
      </c>
      <c r="Q801" t="s">
        <v>1228</v>
      </c>
      <c r="R801" t="s">
        <v>1760</v>
      </c>
      <c r="S801"/>
      <c r="T801"/>
      <c r="U801" t="s">
        <v>3744</v>
      </c>
      <c r="V801" t="s">
        <v>13442</v>
      </c>
      <c r="W801"/>
      <c r="X801"/>
      <c r="Y801"/>
      <c r="Z801"/>
      <c r="AA801"/>
      <c r="AB801"/>
      <c r="AC801"/>
      <c r="AD801"/>
      <c r="AE801"/>
      <c r="AF801"/>
      <c r="AG801"/>
      <c r="AH801"/>
      <c r="AI801"/>
      <c r="AJ801"/>
      <c r="AK801"/>
      <c r="AL801"/>
      <c r="AM801"/>
      <c r="AN801"/>
      <c r="AO801" s="108" t="s">
        <v>43</v>
      </c>
      <c r="AP801" t="s">
        <v>2852</v>
      </c>
      <c r="AQ801">
        <v>51</v>
      </c>
      <c r="AR801" t="e">
        <v>#N/A</v>
      </c>
      <c r="AS801" t="s">
        <v>3879</v>
      </c>
      <c r="AT801" t="e">
        <v>#N/A</v>
      </c>
      <c r="AU801" t="s">
        <v>3752</v>
      </c>
      <c r="AV801" t="s">
        <v>7752</v>
      </c>
      <c r="AW801" t="s">
        <v>1744</v>
      </c>
      <c r="AX801" t="s">
        <v>1740</v>
      </c>
      <c r="AY801" t="s">
        <v>7747</v>
      </c>
      <c r="AZ801" t="s">
        <v>1228</v>
      </c>
      <c r="BA801" t="s">
        <v>7754</v>
      </c>
      <c r="BB801" t="s">
        <v>2798</v>
      </c>
      <c r="BC801" t="s">
        <v>3190</v>
      </c>
      <c r="BD801" t="s">
        <v>8775</v>
      </c>
      <c r="BE801" t="s">
        <v>3908</v>
      </c>
      <c r="BF801">
        <v>482</v>
      </c>
      <c r="BG801">
        <v>796</v>
      </c>
      <c r="BH801">
        <v>0</v>
      </c>
      <c r="BI801" t="s">
        <v>1547</v>
      </c>
      <c r="BJ801">
        <v>0</v>
      </c>
      <c r="BK801">
        <v>0</v>
      </c>
      <c r="BL801">
        <v>482</v>
      </c>
      <c r="BM801" t="s">
        <v>7757</v>
      </c>
      <c r="BN801" t="s">
        <v>3909</v>
      </c>
      <c r="BO801" t="s">
        <v>8756</v>
      </c>
      <c r="BP801" t="e" cm="1">
        <v>#N/A</v>
      </c>
      <c r="BQ801" t="s">
        <v>1547</v>
      </c>
      <c r="BR801" t="s">
        <v>7335</v>
      </c>
      <c r="BS801">
        <v>84</v>
      </c>
      <c r="BT801" t="s">
        <v>6919</v>
      </c>
      <c r="BU801" t="s">
        <v>3721</v>
      </c>
      <c r="BV801" t="s">
        <v>3751</v>
      </c>
      <c r="BW801" t="s">
        <v>7752</v>
      </c>
      <c r="BX801" t="s">
        <v>1744</v>
      </c>
      <c r="BY801" t="s">
        <v>1744</v>
      </c>
      <c r="BZ801" t="s">
        <v>1547</v>
      </c>
      <c r="CA801" t="s">
        <v>1744</v>
      </c>
      <c r="CB801" t="s">
        <v>2001</v>
      </c>
      <c r="CC801"/>
      <c r="CD801" t="s">
        <v>998</v>
      </c>
      <c r="CE801" t="s">
        <v>2798</v>
      </c>
      <c r="CF801" t="s">
        <v>8776</v>
      </c>
      <c r="CG801" t="s">
        <v>8777</v>
      </c>
      <c r="CH801" t="s">
        <v>2798</v>
      </c>
      <c r="CI801" t="s">
        <v>1547</v>
      </c>
      <c r="CJ801" t="s">
        <v>1760</v>
      </c>
      <c r="CK801" t="s">
        <v>1568</v>
      </c>
      <c r="CL801"/>
      <c r="CM801"/>
      <c r="CN801" t="s">
        <v>3744</v>
      </c>
      <c r="CO801" t="s">
        <v>13442</v>
      </c>
      <c r="CP801" t="s">
        <v>3744</v>
      </c>
      <c r="CQ801" t="s">
        <v>13442</v>
      </c>
      <c r="CR801" t="s">
        <v>1547</v>
      </c>
      <c r="CS801">
        <v>9</v>
      </c>
      <c r="CT801" t="s">
        <v>7335</v>
      </c>
      <c r="CU801" t="s">
        <v>7335</v>
      </c>
      <c r="CV801" t="s">
        <v>7335</v>
      </c>
      <c r="CW801" t="s">
        <v>1547</v>
      </c>
      <c r="CX801" t="s">
        <v>1547</v>
      </c>
      <c r="CY801">
        <v>799</v>
      </c>
      <c r="CZ801" t="s">
        <v>9704</v>
      </c>
      <c r="DA801" t="s">
        <v>1547</v>
      </c>
      <c r="DB801" t="s">
        <v>1881</v>
      </c>
      <c r="DC801" t="s">
        <v>1882</v>
      </c>
      <c r="DD801" t="s">
        <v>3752</v>
      </c>
      <c r="DE801" t="s">
        <v>1228</v>
      </c>
      <c r="DF801" t="s">
        <v>3750</v>
      </c>
      <c r="DG801" t="s">
        <v>1547</v>
      </c>
      <c r="DH801" t="s">
        <v>1547</v>
      </c>
      <c r="DI801" t="s">
        <v>1892</v>
      </c>
      <c r="DJ801" t="e">
        <v>#N/A</v>
      </c>
      <c r="DK801"/>
      <c r="DL801" t="s">
        <v>1892</v>
      </c>
      <c r="DM801">
        <v>9</v>
      </c>
      <c r="DN801" t="s">
        <v>1883</v>
      </c>
      <c r="DO801" t="s">
        <v>1568</v>
      </c>
      <c r="DP801" t="b">
        <v>1</v>
      </c>
      <c r="DQ801" t="b">
        <v>0</v>
      </c>
      <c r="DR801" t="b">
        <v>0</v>
      </c>
      <c r="DS801" t="b">
        <v>0</v>
      </c>
      <c r="DT801" t="b">
        <v>0</v>
      </c>
      <c r="DU801" t="b">
        <v>0</v>
      </c>
      <c r="DV801" t="b">
        <v>0</v>
      </c>
      <c r="DW801">
        <v>0</v>
      </c>
      <c r="DX801" t="b">
        <v>0</v>
      </c>
      <c r="DY801" t="b">
        <v>0</v>
      </c>
      <c r="DZ801" t="b">
        <v>0</v>
      </c>
      <c r="EA801" t="b">
        <v>0</v>
      </c>
      <c r="EB801" t="b">
        <v>0</v>
      </c>
      <c r="EC801" t="b">
        <v>0</v>
      </c>
      <c r="ED801" t="b">
        <v>0</v>
      </c>
      <c r="EE801" t="b">
        <v>0</v>
      </c>
      <c r="EF801" t="b">
        <v>0</v>
      </c>
      <c r="EG801" t="b" cm="1">
        <v>0</v>
      </c>
      <c r="EH801" t="b">
        <v>0</v>
      </c>
      <c r="EI801" t="b">
        <v>0</v>
      </c>
      <c r="EJ801" t="b">
        <v>0</v>
      </c>
      <c r="EK801" t="s">
        <v>1547</v>
      </c>
      <c r="EL801">
        <v>0</v>
      </c>
      <c r="EM801">
        <v>8</v>
      </c>
      <c r="EN801" t="b">
        <v>0</v>
      </c>
    </row>
    <row r="802" spans="1:144" ht="15.75">
      <c r="A802" t="s">
        <v>3721</v>
      </c>
      <c r="B802" t="s">
        <v>1568</v>
      </c>
      <c r="C802" t="s">
        <v>3879</v>
      </c>
      <c r="D802" t="s">
        <v>3753</v>
      </c>
      <c r="E802" t="s">
        <v>3754</v>
      </c>
      <c r="F802"/>
      <c r="G802" t="s">
        <v>3750</v>
      </c>
      <c r="H802"/>
      <c r="I802" t="s">
        <v>2798</v>
      </c>
      <c r="J802"/>
      <c r="K802"/>
      <c r="L802" t="s">
        <v>1743</v>
      </c>
      <c r="M802" t="s">
        <v>2001</v>
      </c>
      <c r="N802"/>
      <c r="O802" t="s">
        <v>3725</v>
      </c>
      <c r="P802" t="s">
        <v>1568</v>
      </c>
      <c r="Q802" t="s">
        <v>1228</v>
      </c>
      <c r="R802" t="s">
        <v>1760</v>
      </c>
      <c r="S802"/>
      <c r="T802"/>
      <c r="U802" t="s">
        <v>3744</v>
      </c>
      <c r="V802" t="s">
        <v>13443</v>
      </c>
      <c r="W802"/>
      <c r="X802"/>
      <c r="Y802"/>
      <c r="Z802"/>
      <c r="AA802"/>
      <c r="AB802"/>
      <c r="AC802"/>
      <c r="AD802"/>
      <c r="AE802"/>
      <c r="AF802"/>
      <c r="AG802"/>
      <c r="AH802"/>
      <c r="AI802"/>
      <c r="AJ802"/>
      <c r="AK802"/>
      <c r="AL802"/>
      <c r="AM802"/>
      <c r="AN802"/>
      <c r="AO802" s="108" t="s">
        <v>43</v>
      </c>
      <c r="AP802" t="s">
        <v>2852</v>
      </c>
      <c r="AQ802">
        <v>52</v>
      </c>
      <c r="AR802" t="e">
        <v>#N/A</v>
      </c>
      <c r="AS802" t="s">
        <v>3879</v>
      </c>
      <c r="AT802" t="e">
        <v>#N/A</v>
      </c>
      <c r="AU802" t="s">
        <v>3754</v>
      </c>
      <c r="AV802" t="s">
        <v>7760</v>
      </c>
      <c r="AW802" t="s">
        <v>1744</v>
      </c>
      <c r="AX802" t="s">
        <v>1740</v>
      </c>
      <c r="AY802" t="s">
        <v>7747</v>
      </c>
      <c r="AZ802" t="s">
        <v>1228</v>
      </c>
      <c r="BA802" t="s">
        <v>7762</v>
      </c>
      <c r="BB802" t="s">
        <v>2798</v>
      </c>
      <c r="BC802" t="s">
        <v>1743</v>
      </c>
      <c r="BD802" t="s">
        <v>8779</v>
      </c>
      <c r="BE802" t="s">
        <v>3908</v>
      </c>
      <c r="BF802">
        <v>483</v>
      </c>
      <c r="BG802">
        <v>796</v>
      </c>
      <c r="BH802">
        <v>0</v>
      </c>
      <c r="BI802" t="s">
        <v>1547</v>
      </c>
      <c r="BJ802">
        <v>0</v>
      </c>
      <c r="BK802">
        <v>0</v>
      </c>
      <c r="BL802">
        <v>483</v>
      </c>
      <c r="BM802" t="s">
        <v>7765</v>
      </c>
      <c r="BN802" t="s">
        <v>3909</v>
      </c>
      <c r="BO802" t="s">
        <v>8756</v>
      </c>
      <c r="BP802" t="e" cm="1">
        <v>#N/A</v>
      </c>
      <c r="BQ802" t="s">
        <v>1547</v>
      </c>
      <c r="BR802" t="s">
        <v>7335</v>
      </c>
      <c r="BS802">
        <v>85</v>
      </c>
      <c r="BT802" t="s">
        <v>6924</v>
      </c>
      <c r="BU802" t="s">
        <v>3721</v>
      </c>
      <c r="BV802" t="s">
        <v>3753</v>
      </c>
      <c r="BW802" t="s">
        <v>7760</v>
      </c>
      <c r="BX802" t="s">
        <v>1744</v>
      </c>
      <c r="BY802" t="s">
        <v>1744</v>
      </c>
      <c r="BZ802" t="s">
        <v>1547</v>
      </c>
      <c r="CA802" t="s">
        <v>1744</v>
      </c>
      <c r="CB802" t="s">
        <v>2001</v>
      </c>
      <c r="CC802"/>
      <c r="CD802" t="s">
        <v>998</v>
      </c>
      <c r="CE802" t="s">
        <v>2798</v>
      </c>
      <c r="CF802" t="s">
        <v>8780</v>
      </c>
      <c r="CG802" t="s">
        <v>8781</v>
      </c>
      <c r="CH802" t="s">
        <v>2798</v>
      </c>
      <c r="CI802" t="s">
        <v>1547</v>
      </c>
      <c r="CJ802" t="s">
        <v>1760</v>
      </c>
      <c r="CK802" t="s">
        <v>1568</v>
      </c>
      <c r="CL802"/>
      <c r="CM802"/>
      <c r="CN802" t="s">
        <v>3744</v>
      </c>
      <c r="CO802" t="s">
        <v>13443</v>
      </c>
      <c r="CP802" t="s">
        <v>3744</v>
      </c>
      <c r="CQ802" t="s">
        <v>13443</v>
      </c>
      <c r="CR802" t="s">
        <v>1547</v>
      </c>
      <c r="CS802">
        <v>9</v>
      </c>
      <c r="CT802" t="s">
        <v>7335</v>
      </c>
      <c r="CU802" t="s">
        <v>7335</v>
      </c>
      <c r="CV802" t="s">
        <v>7335</v>
      </c>
      <c r="CW802" t="s">
        <v>1547</v>
      </c>
      <c r="CX802" t="s">
        <v>1547</v>
      </c>
      <c r="CY802">
        <v>800</v>
      </c>
      <c r="CZ802" t="s">
        <v>9711</v>
      </c>
      <c r="DA802" t="s">
        <v>1547</v>
      </c>
      <c r="DB802" t="s">
        <v>1881</v>
      </c>
      <c r="DC802" t="s">
        <v>1882</v>
      </c>
      <c r="DD802" t="s">
        <v>3754</v>
      </c>
      <c r="DE802" t="s">
        <v>1228</v>
      </c>
      <c r="DF802" t="s">
        <v>3750</v>
      </c>
      <c r="DG802" t="s">
        <v>1547</v>
      </c>
      <c r="DH802" t="s">
        <v>1547</v>
      </c>
      <c r="DI802" t="s">
        <v>1892</v>
      </c>
      <c r="DJ802" t="e">
        <v>#N/A</v>
      </c>
      <c r="DK802"/>
      <c r="DL802" t="s">
        <v>1892</v>
      </c>
      <c r="DM802">
        <v>9</v>
      </c>
      <c r="DN802" t="s">
        <v>1883</v>
      </c>
      <c r="DO802" t="s">
        <v>1568</v>
      </c>
      <c r="DP802" t="b">
        <v>1</v>
      </c>
      <c r="DQ802" t="b">
        <v>0</v>
      </c>
      <c r="DR802" t="b">
        <v>0</v>
      </c>
      <c r="DS802" t="b">
        <v>0</v>
      </c>
      <c r="DT802" t="b">
        <v>0</v>
      </c>
      <c r="DU802" t="b">
        <v>0</v>
      </c>
      <c r="DV802" t="b">
        <v>0</v>
      </c>
      <c r="DW802">
        <v>0</v>
      </c>
      <c r="DX802" t="b">
        <v>0</v>
      </c>
      <c r="DY802" t="b">
        <v>0</v>
      </c>
      <c r="DZ802" t="b">
        <v>0</v>
      </c>
      <c r="EA802" t="b">
        <v>0</v>
      </c>
      <c r="EB802" t="b">
        <v>0</v>
      </c>
      <c r="EC802" t="b">
        <v>0</v>
      </c>
      <c r="ED802" t="b">
        <v>0</v>
      </c>
      <c r="EE802" t="b">
        <v>0</v>
      </c>
      <c r="EF802" t="b">
        <v>0</v>
      </c>
      <c r="EG802" t="b" cm="1">
        <v>0</v>
      </c>
      <c r="EH802" t="b">
        <v>0</v>
      </c>
      <c r="EI802" t="b">
        <v>0</v>
      </c>
      <c r="EJ802" t="b">
        <v>0</v>
      </c>
      <c r="EK802" t="s">
        <v>1547</v>
      </c>
      <c r="EL802">
        <v>0</v>
      </c>
      <c r="EM802">
        <v>9</v>
      </c>
      <c r="EN802" t="b">
        <v>0</v>
      </c>
    </row>
    <row r="803" spans="1:144" ht="15.75">
      <c r="A803" t="s">
        <v>3721</v>
      </c>
      <c r="B803" t="s">
        <v>1568</v>
      </c>
      <c r="C803" t="s">
        <v>3879</v>
      </c>
      <c r="D803" t="s">
        <v>3755</v>
      </c>
      <c r="E803" t="s">
        <v>3756</v>
      </c>
      <c r="F803"/>
      <c r="G803" t="s">
        <v>3750</v>
      </c>
      <c r="H803"/>
      <c r="I803" t="s">
        <v>2798</v>
      </c>
      <c r="J803"/>
      <c r="K803"/>
      <c r="L803" t="s">
        <v>3190</v>
      </c>
      <c r="M803" t="s">
        <v>2001</v>
      </c>
      <c r="N803"/>
      <c r="O803" t="s">
        <v>3725</v>
      </c>
      <c r="P803" t="s">
        <v>1568</v>
      </c>
      <c r="Q803" t="s">
        <v>1228</v>
      </c>
      <c r="R803" t="s">
        <v>1760</v>
      </c>
      <c r="S803"/>
      <c r="T803"/>
      <c r="U803" t="s">
        <v>3744</v>
      </c>
      <c r="V803" t="s">
        <v>13444</v>
      </c>
      <c r="W803"/>
      <c r="X803"/>
      <c r="Y803"/>
      <c r="Z803"/>
      <c r="AA803"/>
      <c r="AB803"/>
      <c r="AC803"/>
      <c r="AD803"/>
      <c r="AE803"/>
      <c r="AF803"/>
      <c r="AG803"/>
      <c r="AH803"/>
      <c r="AI803"/>
      <c r="AJ803"/>
      <c r="AK803"/>
      <c r="AL803"/>
      <c r="AM803"/>
      <c r="AN803"/>
      <c r="AO803" s="108" t="s">
        <v>43</v>
      </c>
      <c r="AP803" t="s">
        <v>2852</v>
      </c>
      <c r="AQ803">
        <v>53</v>
      </c>
      <c r="AR803" t="e">
        <v>#N/A</v>
      </c>
      <c r="AS803" t="s">
        <v>3879</v>
      </c>
      <c r="AT803" t="e">
        <v>#N/A</v>
      </c>
      <c r="AU803" t="s">
        <v>3756</v>
      </c>
      <c r="AV803" t="s">
        <v>7768</v>
      </c>
      <c r="AW803" t="s">
        <v>1744</v>
      </c>
      <c r="AX803" t="s">
        <v>1740</v>
      </c>
      <c r="AY803" t="s">
        <v>7747</v>
      </c>
      <c r="AZ803" t="s">
        <v>1228</v>
      </c>
      <c r="BA803" t="s">
        <v>7770</v>
      </c>
      <c r="BB803" t="s">
        <v>2798</v>
      </c>
      <c r="BC803" t="s">
        <v>3190</v>
      </c>
      <c r="BD803" t="s">
        <v>8783</v>
      </c>
      <c r="BE803" t="s">
        <v>3908</v>
      </c>
      <c r="BF803">
        <v>484</v>
      </c>
      <c r="BG803">
        <v>796</v>
      </c>
      <c r="BH803">
        <v>0</v>
      </c>
      <c r="BI803" t="s">
        <v>1547</v>
      </c>
      <c r="BJ803">
        <v>0</v>
      </c>
      <c r="BK803">
        <v>0</v>
      </c>
      <c r="BL803">
        <v>484</v>
      </c>
      <c r="BM803" t="s">
        <v>7773</v>
      </c>
      <c r="BN803" t="s">
        <v>3909</v>
      </c>
      <c r="BO803" t="s">
        <v>8756</v>
      </c>
      <c r="BP803" t="e" cm="1">
        <v>#N/A</v>
      </c>
      <c r="BQ803" t="s">
        <v>1547</v>
      </c>
      <c r="BR803" t="s">
        <v>7335</v>
      </c>
      <c r="BS803">
        <v>86</v>
      </c>
      <c r="BT803" t="s">
        <v>6929</v>
      </c>
      <c r="BU803" t="s">
        <v>3721</v>
      </c>
      <c r="BV803" t="s">
        <v>3755</v>
      </c>
      <c r="BW803" t="s">
        <v>7768</v>
      </c>
      <c r="BX803" t="s">
        <v>1744</v>
      </c>
      <c r="BY803" t="s">
        <v>1744</v>
      </c>
      <c r="BZ803" t="s">
        <v>1547</v>
      </c>
      <c r="CA803" t="s">
        <v>1744</v>
      </c>
      <c r="CB803" t="s">
        <v>2001</v>
      </c>
      <c r="CC803"/>
      <c r="CD803" t="s">
        <v>998</v>
      </c>
      <c r="CE803" t="s">
        <v>2798</v>
      </c>
      <c r="CF803" t="s">
        <v>8784</v>
      </c>
      <c r="CG803" t="s">
        <v>8785</v>
      </c>
      <c r="CH803" t="s">
        <v>2798</v>
      </c>
      <c r="CI803" t="s">
        <v>1547</v>
      </c>
      <c r="CJ803" t="s">
        <v>1760</v>
      </c>
      <c r="CK803" t="s">
        <v>1568</v>
      </c>
      <c r="CL803"/>
      <c r="CM803"/>
      <c r="CN803" t="s">
        <v>3744</v>
      </c>
      <c r="CO803" t="s">
        <v>13444</v>
      </c>
      <c r="CP803" t="s">
        <v>3744</v>
      </c>
      <c r="CQ803" t="s">
        <v>13444</v>
      </c>
      <c r="CR803" t="s">
        <v>1547</v>
      </c>
      <c r="CS803">
        <v>9</v>
      </c>
      <c r="CT803" t="s">
        <v>7335</v>
      </c>
      <c r="CU803" t="s">
        <v>7335</v>
      </c>
      <c r="CV803" t="s">
        <v>7335</v>
      </c>
      <c r="CW803" t="s">
        <v>1547</v>
      </c>
      <c r="CX803" t="s">
        <v>1547</v>
      </c>
      <c r="CY803">
        <v>801</v>
      </c>
      <c r="CZ803" t="s">
        <v>9722</v>
      </c>
      <c r="DA803" t="s">
        <v>1547</v>
      </c>
      <c r="DB803" t="s">
        <v>1881</v>
      </c>
      <c r="DC803" t="s">
        <v>1882</v>
      </c>
      <c r="DD803" t="s">
        <v>3756</v>
      </c>
      <c r="DE803" t="s">
        <v>1228</v>
      </c>
      <c r="DF803" t="s">
        <v>3750</v>
      </c>
      <c r="DG803" t="s">
        <v>1547</v>
      </c>
      <c r="DH803" t="s">
        <v>1547</v>
      </c>
      <c r="DI803" t="s">
        <v>1892</v>
      </c>
      <c r="DJ803" t="e">
        <v>#N/A</v>
      </c>
      <c r="DK803"/>
      <c r="DL803" t="s">
        <v>1892</v>
      </c>
      <c r="DM803">
        <v>9</v>
      </c>
      <c r="DN803" t="s">
        <v>1883</v>
      </c>
      <c r="DO803" t="s">
        <v>1568</v>
      </c>
      <c r="DP803" t="b">
        <v>1</v>
      </c>
      <c r="DQ803" t="b">
        <v>0</v>
      </c>
      <c r="DR803" t="b">
        <v>0</v>
      </c>
      <c r="DS803" t="b">
        <v>0</v>
      </c>
      <c r="DT803" t="b">
        <v>0</v>
      </c>
      <c r="DU803" t="b">
        <v>0</v>
      </c>
      <c r="DV803" t="b">
        <v>0</v>
      </c>
      <c r="DW803">
        <v>0</v>
      </c>
      <c r="DX803" t="b">
        <v>0</v>
      </c>
      <c r="DY803" t="b">
        <v>0</v>
      </c>
      <c r="DZ803" t="b">
        <v>0</v>
      </c>
      <c r="EA803" t="b">
        <v>0</v>
      </c>
      <c r="EB803" t="b">
        <v>0</v>
      </c>
      <c r="EC803" t="b">
        <v>0</v>
      </c>
      <c r="ED803" t="b">
        <v>0</v>
      </c>
      <c r="EE803" t="b">
        <v>0</v>
      </c>
      <c r="EF803" t="b">
        <v>0</v>
      </c>
      <c r="EG803" t="b" cm="1">
        <v>0</v>
      </c>
      <c r="EH803" t="b">
        <v>0</v>
      </c>
      <c r="EI803" t="b">
        <v>0</v>
      </c>
      <c r="EJ803" t="b">
        <v>0</v>
      </c>
      <c r="EK803" t="s">
        <v>1547</v>
      </c>
      <c r="EL803">
        <v>0</v>
      </c>
      <c r="EM803">
        <v>9</v>
      </c>
      <c r="EN803" t="b">
        <v>0</v>
      </c>
    </row>
    <row r="804" spans="1:144" ht="15.75">
      <c r="A804" t="s">
        <v>3721</v>
      </c>
      <c r="B804" t="s">
        <v>1568</v>
      </c>
      <c r="C804" t="s">
        <v>3879</v>
      </c>
      <c r="D804" t="s">
        <v>3910</v>
      </c>
      <c r="E804" t="s">
        <v>3789</v>
      </c>
      <c r="F804"/>
      <c r="G804" t="s">
        <v>3910</v>
      </c>
      <c r="H804"/>
      <c r="I804" t="s">
        <v>1244</v>
      </c>
      <c r="J804"/>
      <c r="K804"/>
      <c r="L804" t="s">
        <v>3190</v>
      </c>
      <c r="M804"/>
      <c r="N804"/>
      <c r="O804" t="s">
        <v>3725</v>
      </c>
      <c r="P804" t="s">
        <v>1568</v>
      </c>
      <c r="Q804" t="s">
        <v>1228</v>
      </c>
      <c r="R804" t="s">
        <v>1760</v>
      </c>
      <c r="S804"/>
      <c r="T804"/>
      <c r="U804" t="s">
        <v>13521</v>
      </c>
      <c r="V804"/>
      <c r="W804"/>
      <c r="X804"/>
      <c r="Y804"/>
      <c r="Z804"/>
      <c r="AA804"/>
      <c r="AB804"/>
      <c r="AC804"/>
      <c r="AD804"/>
      <c r="AE804"/>
      <c r="AF804"/>
      <c r="AG804"/>
      <c r="AH804"/>
      <c r="AI804"/>
      <c r="AJ804"/>
      <c r="AK804"/>
      <c r="AL804"/>
      <c r="AM804"/>
      <c r="AN804"/>
      <c r="AO804" s="108" t="s">
        <v>43</v>
      </c>
      <c r="AP804" t="s">
        <v>2852</v>
      </c>
      <c r="AQ804">
        <v>54</v>
      </c>
      <c r="AR804" t="e">
        <v>#N/A</v>
      </c>
      <c r="AS804" t="s">
        <v>3879</v>
      </c>
      <c r="AT804" t="e">
        <v>#N/A</v>
      </c>
      <c r="AU804" t="s">
        <v>3789</v>
      </c>
      <c r="AV804" t="s">
        <v>7856</v>
      </c>
      <c r="AW804" t="s">
        <v>1744</v>
      </c>
      <c r="AX804" t="s">
        <v>1740</v>
      </c>
      <c r="AY804" t="s">
        <v>8787</v>
      </c>
      <c r="AZ804" t="s">
        <v>1228</v>
      </c>
      <c r="BA804" t="s">
        <v>8788</v>
      </c>
      <c r="BB804" t="s">
        <v>1244</v>
      </c>
      <c r="BC804" t="s">
        <v>3190</v>
      </c>
      <c r="BD804" t="s">
        <v>8789</v>
      </c>
      <c r="BE804" t="s">
        <v>3910</v>
      </c>
      <c r="BF804">
        <v>804</v>
      </c>
      <c r="BG804">
        <v>0</v>
      </c>
      <c r="BH804">
        <v>0</v>
      </c>
      <c r="BI804" t="s">
        <v>1547</v>
      </c>
      <c r="BJ804">
        <v>0</v>
      </c>
      <c r="BK804">
        <v>0</v>
      </c>
      <c r="BL804">
        <v>0</v>
      </c>
      <c r="BM804" t="s">
        <v>1547</v>
      </c>
      <c r="BN804" t="s">
        <v>1547</v>
      </c>
      <c r="BO804" t="s">
        <v>1547</v>
      </c>
      <c r="BP804" t="s" cm="1">
        <v>1547</v>
      </c>
      <c r="BQ804" t="s">
        <v>1547</v>
      </c>
      <c r="BR804" t="s">
        <v>7335</v>
      </c>
      <c r="BS804">
        <v>87</v>
      </c>
      <c r="BT804" t="s">
        <v>6935</v>
      </c>
      <c r="BU804" t="s">
        <v>3721</v>
      </c>
      <c r="BV804" t="s">
        <v>3910</v>
      </c>
      <c r="BW804" t="s">
        <v>7856</v>
      </c>
      <c r="BX804" t="s">
        <v>1744</v>
      </c>
      <c r="BY804" t="s">
        <v>1744</v>
      </c>
      <c r="BZ804" t="s">
        <v>1547</v>
      </c>
      <c r="CA804" t="s">
        <v>1744</v>
      </c>
      <c r="CB804" t="s">
        <v>1547</v>
      </c>
      <c r="CC804"/>
      <c r="CD804" t="s">
        <v>998</v>
      </c>
      <c r="CE804" t="s">
        <v>1244</v>
      </c>
      <c r="CF804" t="s">
        <v>3789</v>
      </c>
      <c r="CG804" t="s">
        <v>7856</v>
      </c>
      <c r="CH804" t="s">
        <v>1244</v>
      </c>
      <c r="CI804" t="s">
        <v>1547</v>
      </c>
      <c r="CJ804" t="s">
        <v>1760</v>
      </c>
      <c r="CK804" t="s">
        <v>1568</v>
      </c>
      <c r="CL804"/>
      <c r="CM804"/>
      <c r="CN804" t="s">
        <v>13521</v>
      </c>
      <c r="CO804" t="s">
        <v>1547</v>
      </c>
      <c r="CP804" t="s">
        <v>13521</v>
      </c>
      <c r="CQ804" t="s">
        <v>1547</v>
      </c>
      <c r="CR804" t="s">
        <v>1547</v>
      </c>
      <c r="CS804">
        <v>9</v>
      </c>
      <c r="CT804" t="s">
        <v>7335</v>
      </c>
      <c r="CU804" t="s">
        <v>7335</v>
      </c>
      <c r="CV804" t="s">
        <v>7335</v>
      </c>
      <c r="CW804" t="s">
        <v>1547</v>
      </c>
      <c r="CX804" t="s">
        <v>1547</v>
      </c>
      <c r="CY804">
        <v>802</v>
      </c>
      <c r="CZ804" t="s">
        <v>9729</v>
      </c>
      <c r="DA804" t="s">
        <v>1547</v>
      </c>
      <c r="DB804" t="s">
        <v>1881</v>
      </c>
      <c r="DC804" t="s">
        <v>1882</v>
      </c>
      <c r="DD804" t="s">
        <v>3789</v>
      </c>
      <c r="DE804" t="s">
        <v>1228</v>
      </c>
      <c r="DF804" t="s">
        <v>3910</v>
      </c>
      <c r="DG804" t="s">
        <v>1547</v>
      </c>
      <c r="DH804" t="s">
        <v>1547</v>
      </c>
      <c r="DI804" t="s">
        <v>1892</v>
      </c>
      <c r="DJ804" t="e">
        <v>#N/A</v>
      </c>
      <c r="DK804"/>
      <c r="DL804" t="s">
        <v>1892</v>
      </c>
      <c r="DM804">
        <v>9</v>
      </c>
      <c r="DN804" t="s">
        <v>1883</v>
      </c>
      <c r="DO804" t="s">
        <v>1568</v>
      </c>
      <c r="DP804" t="b">
        <v>1</v>
      </c>
      <c r="DQ804" t="b">
        <v>0</v>
      </c>
      <c r="DR804" t="b">
        <v>1</v>
      </c>
      <c r="DS804" t="b">
        <v>0</v>
      </c>
      <c r="DT804" t="b">
        <v>0</v>
      </c>
      <c r="DU804" t="b">
        <v>0</v>
      </c>
      <c r="DV804" t="b">
        <v>1</v>
      </c>
      <c r="DW804">
        <v>0</v>
      </c>
      <c r="DX804" t="b">
        <v>0</v>
      </c>
      <c r="DY804" t="b">
        <v>0</v>
      </c>
      <c r="DZ804" t="b">
        <v>0</v>
      </c>
      <c r="EA804" t="b">
        <v>0</v>
      </c>
      <c r="EB804" t="b">
        <v>0</v>
      </c>
      <c r="EC804" t="b">
        <v>0</v>
      </c>
      <c r="ED804" t="b">
        <v>0</v>
      </c>
      <c r="EE804" t="b">
        <v>0</v>
      </c>
      <c r="EF804" t="b">
        <v>0</v>
      </c>
      <c r="EG804" t="b" cm="1">
        <v>0</v>
      </c>
      <c r="EH804" t="b">
        <v>0</v>
      </c>
      <c r="EI804" t="b">
        <v>0</v>
      </c>
      <c r="EJ804" t="b">
        <v>0</v>
      </c>
      <c r="EK804" t="s">
        <v>1547</v>
      </c>
      <c r="EL804">
        <v>0</v>
      </c>
      <c r="EM804">
        <v>18</v>
      </c>
      <c r="EN804" t="b">
        <v>0</v>
      </c>
    </row>
    <row r="805" spans="1:144" ht="15.75">
      <c r="A805" t="s">
        <v>3721</v>
      </c>
      <c r="B805" t="s">
        <v>1568</v>
      </c>
      <c r="C805" t="s">
        <v>3879</v>
      </c>
      <c r="D805" t="s">
        <v>1249</v>
      </c>
      <c r="E805" t="s">
        <v>1248</v>
      </c>
      <c r="F805" t="s">
        <v>1245</v>
      </c>
      <c r="G805" t="s">
        <v>1249</v>
      </c>
      <c r="H805" t="s">
        <v>1893</v>
      </c>
      <c r="I805" t="s">
        <v>2799</v>
      </c>
      <c r="J805"/>
      <c r="K805"/>
      <c r="L805" t="s">
        <v>1743</v>
      </c>
      <c r="M805" t="s">
        <v>1754</v>
      </c>
      <c r="N805" t="s">
        <v>1894</v>
      </c>
      <c r="O805" t="s">
        <v>3725</v>
      </c>
      <c r="P805" t="s">
        <v>1568</v>
      </c>
      <c r="Q805" t="s">
        <v>1228</v>
      </c>
      <c r="R805" t="s">
        <v>1760</v>
      </c>
      <c r="S805"/>
      <c r="T805"/>
      <c r="U805" t="s">
        <v>13521</v>
      </c>
      <c r="V805" t="s">
        <v>13126</v>
      </c>
      <c r="W805"/>
      <c r="X805"/>
      <c r="Y805"/>
      <c r="Z805"/>
      <c r="AA805"/>
      <c r="AB805"/>
      <c r="AC805"/>
      <c r="AD805"/>
      <c r="AE805"/>
      <c r="AF805"/>
      <c r="AG805"/>
      <c r="AH805"/>
      <c r="AI805"/>
      <c r="AJ805"/>
      <c r="AK805"/>
      <c r="AL805"/>
      <c r="AM805"/>
      <c r="AN805"/>
      <c r="AO805" s="108" t="s">
        <v>43</v>
      </c>
      <c r="AP805" t="s">
        <v>2852</v>
      </c>
      <c r="AQ805">
        <v>55</v>
      </c>
      <c r="AR805" t="e">
        <v>#N/A</v>
      </c>
      <c r="AS805" t="s">
        <v>3879</v>
      </c>
      <c r="AT805" t="e">
        <v>#N/A</v>
      </c>
      <c r="AU805" t="s">
        <v>1248</v>
      </c>
      <c r="AV805" t="s">
        <v>1751</v>
      </c>
      <c r="AW805" t="s">
        <v>1741</v>
      </c>
      <c r="AX805" t="s">
        <v>1740</v>
      </c>
      <c r="AY805" t="s">
        <v>1752</v>
      </c>
      <c r="AZ805" t="s">
        <v>1228</v>
      </c>
      <c r="BA805" t="s">
        <v>1896</v>
      </c>
      <c r="BB805" t="s">
        <v>2799</v>
      </c>
      <c r="BC805" t="s">
        <v>1743</v>
      </c>
      <c r="BD805" t="s">
        <v>5682</v>
      </c>
      <c r="BE805" t="s">
        <v>3910</v>
      </c>
      <c r="BF805">
        <v>4</v>
      </c>
      <c r="BG805">
        <v>804</v>
      </c>
      <c r="BH805">
        <v>0</v>
      </c>
      <c r="BI805" t="s">
        <v>1547</v>
      </c>
      <c r="BJ805">
        <v>0</v>
      </c>
      <c r="BK805">
        <v>0</v>
      </c>
      <c r="BL805">
        <v>4</v>
      </c>
      <c r="BM805" t="s">
        <v>1750</v>
      </c>
      <c r="BN805" t="s">
        <v>3789</v>
      </c>
      <c r="BO805" t="s">
        <v>7856</v>
      </c>
      <c r="BP805" t="e" cm="1">
        <v>#N/A</v>
      </c>
      <c r="BQ805" t="s">
        <v>1547</v>
      </c>
      <c r="BR805" t="s">
        <v>7335</v>
      </c>
      <c r="BS805">
        <v>88</v>
      </c>
      <c r="BT805" t="s">
        <v>6943</v>
      </c>
      <c r="BU805" t="s">
        <v>3721</v>
      </c>
      <c r="BV805" t="s">
        <v>1249</v>
      </c>
      <c r="BW805" t="s">
        <v>1751</v>
      </c>
      <c r="BX805" t="s">
        <v>1753</v>
      </c>
      <c r="BY805" t="s">
        <v>1755</v>
      </c>
      <c r="BZ805" t="s">
        <v>1547</v>
      </c>
      <c r="CA805" t="s">
        <v>1744</v>
      </c>
      <c r="CB805" t="s">
        <v>1754</v>
      </c>
      <c r="CC805"/>
      <c r="CD805" t="s">
        <v>998</v>
      </c>
      <c r="CE805" t="s">
        <v>2799</v>
      </c>
      <c r="CF805" t="s">
        <v>8791</v>
      </c>
      <c r="CG805" t="s">
        <v>8792</v>
      </c>
      <c r="CH805" t="s">
        <v>2799</v>
      </c>
      <c r="CI805" t="s">
        <v>1547</v>
      </c>
      <c r="CJ805" t="s">
        <v>1760</v>
      </c>
      <c r="CK805" t="s">
        <v>1568</v>
      </c>
      <c r="CL805"/>
      <c r="CM805"/>
      <c r="CN805" t="s">
        <v>13521</v>
      </c>
      <c r="CO805" t="s">
        <v>13126</v>
      </c>
      <c r="CP805" t="s">
        <v>13521</v>
      </c>
      <c r="CQ805" t="s">
        <v>13126</v>
      </c>
      <c r="CR805" t="s">
        <v>1547</v>
      </c>
      <c r="CS805">
        <v>9</v>
      </c>
      <c r="CT805" t="s">
        <v>7335</v>
      </c>
      <c r="CU805" t="s">
        <v>7335</v>
      </c>
      <c r="CV805" t="s">
        <v>1547</v>
      </c>
      <c r="CW805" t="s">
        <v>1547</v>
      </c>
      <c r="CX805" t="s">
        <v>1547</v>
      </c>
      <c r="CY805">
        <v>803</v>
      </c>
      <c r="CZ805" t="s">
        <v>9735</v>
      </c>
      <c r="DA805" t="s">
        <v>1547</v>
      </c>
      <c r="DB805" t="s">
        <v>1881</v>
      </c>
      <c r="DC805" t="s">
        <v>1882</v>
      </c>
      <c r="DD805" t="s">
        <v>1248</v>
      </c>
      <c r="DE805" t="s">
        <v>1228</v>
      </c>
      <c r="DF805" t="s">
        <v>1249</v>
      </c>
      <c r="DG805" t="s">
        <v>1547</v>
      </c>
      <c r="DH805" t="s">
        <v>1547</v>
      </c>
      <c r="DI805" t="s">
        <v>1892</v>
      </c>
      <c r="DJ805" t="e">
        <v>#N/A</v>
      </c>
      <c r="DK805"/>
      <c r="DL805" t="s">
        <v>1892</v>
      </c>
      <c r="DM805">
        <v>9</v>
      </c>
      <c r="DN805" t="s">
        <v>1883</v>
      </c>
      <c r="DO805" t="s">
        <v>1568</v>
      </c>
      <c r="DP805" t="b">
        <v>1</v>
      </c>
      <c r="DQ805" t="b">
        <v>0</v>
      </c>
      <c r="DR805" t="b">
        <v>0</v>
      </c>
      <c r="DS805" t="b">
        <v>0</v>
      </c>
      <c r="DT805" t="b">
        <v>0</v>
      </c>
      <c r="DU805" t="b">
        <v>0</v>
      </c>
      <c r="DV805" t="b">
        <v>0</v>
      </c>
      <c r="DW805">
        <v>0</v>
      </c>
      <c r="DX805" t="b">
        <v>0</v>
      </c>
      <c r="DY805" t="b">
        <v>0</v>
      </c>
      <c r="DZ805" t="b">
        <v>0</v>
      </c>
      <c r="EA805" t="b">
        <v>0</v>
      </c>
      <c r="EB805" t="b">
        <v>0</v>
      </c>
      <c r="EC805" t="b">
        <v>0</v>
      </c>
      <c r="ED805" t="b">
        <v>0</v>
      </c>
      <c r="EE805" t="b">
        <v>0</v>
      </c>
      <c r="EF805" t="b">
        <v>0</v>
      </c>
      <c r="EG805" t="b" cm="1">
        <v>0</v>
      </c>
      <c r="EH805" t="b">
        <v>0</v>
      </c>
      <c r="EI805" t="b">
        <v>0</v>
      </c>
      <c r="EJ805" t="b">
        <v>0</v>
      </c>
      <c r="EK805" t="s">
        <v>1547</v>
      </c>
      <c r="EL805">
        <v>0</v>
      </c>
      <c r="EM805">
        <v>7</v>
      </c>
      <c r="EN805" t="b">
        <v>0</v>
      </c>
    </row>
    <row r="806" spans="1:144" ht="31.5">
      <c r="A806" t="s">
        <v>3721</v>
      </c>
      <c r="B806" t="s">
        <v>1568</v>
      </c>
      <c r="C806" t="s">
        <v>3879</v>
      </c>
      <c r="D806" t="s">
        <v>3882</v>
      </c>
      <c r="E806" t="s">
        <v>3606</v>
      </c>
      <c r="F806"/>
      <c r="G806" t="s">
        <v>3882</v>
      </c>
      <c r="H806" s="109" t="s">
        <v>3892</v>
      </c>
      <c r="I806" t="s">
        <v>2799</v>
      </c>
      <c r="J806" t="s">
        <v>3884</v>
      </c>
      <c r="K806"/>
      <c r="L806" t="s">
        <v>1743</v>
      </c>
      <c r="M806" t="s">
        <v>1754</v>
      </c>
      <c r="N806"/>
      <c r="O806" t="s">
        <v>3725</v>
      </c>
      <c r="P806" t="s">
        <v>1568</v>
      </c>
      <c r="Q806" t="s">
        <v>1228</v>
      </c>
      <c r="R806" t="s">
        <v>1760</v>
      </c>
      <c r="S806"/>
      <c r="T806"/>
      <c r="U806" t="s">
        <v>13521</v>
      </c>
      <c r="V806" t="s">
        <v>13400</v>
      </c>
      <c r="W806"/>
      <c r="X806"/>
      <c r="Y806"/>
      <c r="Z806"/>
      <c r="AA806"/>
      <c r="AB806"/>
      <c r="AC806"/>
      <c r="AD806"/>
      <c r="AE806"/>
      <c r="AF806"/>
      <c r="AG806"/>
      <c r="AH806"/>
      <c r="AI806"/>
      <c r="AJ806"/>
      <c r="AK806"/>
      <c r="AL806"/>
      <c r="AM806"/>
      <c r="AN806"/>
      <c r="AO806" s="108" t="s">
        <v>43</v>
      </c>
      <c r="AP806" t="s">
        <v>2852</v>
      </c>
      <c r="AQ806">
        <v>56</v>
      </c>
      <c r="AR806" t="e">
        <v>#N/A</v>
      </c>
      <c r="AS806" t="s">
        <v>3879</v>
      </c>
      <c r="AT806" t="e">
        <v>#N/A</v>
      </c>
      <c r="AU806" t="s">
        <v>3606</v>
      </c>
      <c r="AV806" t="s">
        <v>7326</v>
      </c>
      <c r="AW806" t="s">
        <v>1744</v>
      </c>
      <c r="AX806" t="s">
        <v>1740</v>
      </c>
      <c r="AY806" t="s">
        <v>8591</v>
      </c>
      <c r="AZ806" t="s">
        <v>1228</v>
      </c>
      <c r="BA806" t="s">
        <v>7329</v>
      </c>
      <c r="BB806" t="s">
        <v>2799</v>
      </c>
      <c r="BC806" t="s">
        <v>1743</v>
      </c>
      <c r="BD806" t="s">
        <v>8592</v>
      </c>
      <c r="BE806" t="s">
        <v>3910</v>
      </c>
      <c r="BF806">
        <v>408</v>
      </c>
      <c r="BG806">
        <v>804</v>
      </c>
      <c r="BH806">
        <v>0</v>
      </c>
      <c r="BI806" t="s">
        <v>1547</v>
      </c>
      <c r="BJ806">
        <v>0</v>
      </c>
      <c r="BK806" t="e" cm="1">
        <v>#N/A</v>
      </c>
      <c r="BL806" t="e" cm="1">
        <v>#N/A</v>
      </c>
      <c r="BM806" t="s">
        <v>3884</v>
      </c>
      <c r="BN806" t="s">
        <v>3789</v>
      </c>
      <c r="BO806" t="s">
        <v>7856</v>
      </c>
      <c r="BP806" t="e" cm="1">
        <v>#N/A</v>
      </c>
      <c r="BQ806" t="s">
        <v>1547</v>
      </c>
      <c r="BR806" t="s">
        <v>7335</v>
      </c>
      <c r="BS806">
        <v>89</v>
      </c>
      <c r="BT806" t="s">
        <v>6945</v>
      </c>
      <c r="BU806" t="s">
        <v>3721</v>
      </c>
      <c r="BV806" t="s">
        <v>3882</v>
      </c>
      <c r="BW806" t="s">
        <v>7326</v>
      </c>
      <c r="BX806" t="s">
        <v>8630</v>
      </c>
      <c r="BY806" t="s">
        <v>1744</v>
      </c>
      <c r="BZ806" t="s">
        <v>1547</v>
      </c>
      <c r="CA806" t="s">
        <v>1744</v>
      </c>
      <c r="CB806" t="s">
        <v>1754</v>
      </c>
      <c r="CC806"/>
      <c r="CD806" t="s">
        <v>998</v>
      </c>
      <c r="CE806" t="s">
        <v>2799</v>
      </c>
      <c r="CF806" t="s">
        <v>8794</v>
      </c>
      <c r="CG806" t="s">
        <v>8795</v>
      </c>
      <c r="CH806" t="s">
        <v>2799</v>
      </c>
      <c r="CI806" t="s">
        <v>1547</v>
      </c>
      <c r="CJ806" t="s">
        <v>1760</v>
      </c>
      <c r="CK806" t="s">
        <v>1568</v>
      </c>
      <c r="CL806"/>
      <c r="CM806"/>
      <c r="CN806" t="s">
        <v>13521</v>
      </c>
      <c r="CO806" t="s">
        <v>13400</v>
      </c>
      <c r="CP806" t="s">
        <v>13521</v>
      </c>
      <c r="CQ806" t="s">
        <v>13400</v>
      </c>
      <c r="CR806" t="s">
        <v>1547</v>
      </c>
      <c r="CS806">
        <v>9</v>
      </c>
      <c r="CT806" t="s">
        <v>7335</v>
      </c>
      <c r="CU806" t="s">
        <v>7335</v>
      </c>
      <c r="CV806" t="e">
        <v>#N/A</v>
      </c>
      <c r="CW806" t="s">
        <v>1547</v>
      </c>
      <c r="CX806" t="s">
        <v>1547</v>
      </c>
      <c r="CY806">
        <v>804</v>
      </c>
      <c r="CZ806" t="s">
        <v>9741</v>
      </c>
      <c r="DA806" t="s">
        <v>1547</v>
      </c>
      <c r="DB806" t="s">
        <v>1881</v>
      </c>
      <c r="DC806" t="s">
        <v>1882</v>
      </c>
      <c r="DD806" t="s">
        <v>3606</v>
      </c>
      <c r="DE806" t="s">
        <v>1228</v>
      </c>
      <c r="DF806" t="s">
        <v>3882</v>
      </c>
      <c r="DG806" t="s">
        <v>1547</v>
      </c>
      <c r="DH806" t="s">
        <v>1547</v>
      </c>
      <c r="DI806" t="s">
        <v>1892</v>
      </c>
      <c r="DJ806" t="e">
        <v>#N/A</v>
      </c>
      <c r="DK806"/>
      <c r="DL806" t="s">
        <v>1892</v>
      </c>
      <c r="DM806">
        <v>9</v>
      </c>
      <c r="DN806" t="s">
        <v>1883</v>
      </c>
      <c r="DO806" t="s">
        <v>1568</v>
      </c>
      <c r="DP806" t="b">
        <v>1</v>
      </c>
      <c r="DQ806" t="b">
        <v>0</v>
      </c>
      <c r="DR806" t="b">
        <v>0</v>
      </c>
      <c r="DS806" t="b">
        <v>0</v>
      </c>
      <c r="DT806" t="b">
        <v>0</v>
      </c>
      <c r="DU806" t="b">
        <v>0</v>
      </c>
      <c r="DV806" t="b">
        <v>0</v>
      </c>
      <c r="DW806">
        <v>0</v>
      </c>
      <c r="DX806" t="b">
        <v>0</v>
      </c>
      <c r="DY806" t="b">
        <v>0</v>
      </c>
      <c r="DZ806" t="b">
        <v>0</v>
      </c>
      <c r="EA806" t="b">
        <v>0</v>
      </c>
      <c r="EB806" t="b">
        <v>0</v>
      </c>
      <c r="EC806" t="b">
        <v>1</v>
      </c>
      <c r="ED806" t="b">
        <v>0</v>
      </c>
      <c r="EE806" t="b">
        <v>0</v>
      </c>
      <c r="EF806" t="b">
        <v>0</v>
      </c>
      <c r="EG806" t="b" cm="1">
        <v>1</v>
      </c>
      <c r="EH806" t="b">
        <v>0</v>
      </c>
      <c r="EI806" t="b">
        <v>0</v>
      </c>
      <c r="EJ806" t="b">
        <v>1</v>
      </c>
      <c r="EK806" t="s">
        <v>5981</v>
      </c>
      <c r="EL806">
        <v>1</v>
      </c>
      <c r="EM806">
        <v>4</v>
      </c>
      <c r="EN806" t="b">
        <v>0</v>
      </c>
    </row>
    <row r="807" spans="1:144" ht="15.75">
      <c r="A807" t="s">
        <v>3721</v>
      </c>
      <c r="B807" t="s">
        <v>1568</v>
      </c>
      <c r="C807" t="s">
        <v>3879</v>
      </c>
      <c r="D807" t="s">
        <v>3776</v>
      </c>
      <c r="E807" t="s">
        <v>3777</v>
      </c>
      <c r="F807"/>
      <c r="G807" t="s">
        <v>3776</v>
      </c>
      <c r="H807" t="s">
        <v>3885</v>
      </c>
      <c r="I807" t="s">
        <v>2799</v>
      </c>
      <c r="J807"/>
      <c r="K807"/>
      <c r="L807" t="s">
        <v>1743</v>
      </c>
      <c r="M807" t="s">
        <v>1779</v>
      </c>
      <c r="N807"/>
      <c r="O807" t="s">
        <v>3725</v>
      </c>
      <c r="P807" t="s">
        <v>1568</v>
      </c>
      <c r="Q807" t="s">
        <v>1228</v>
      </c>
      <c r="R807" t="s">
        <v>1760</v>
      </c>
      <c r="S807"/>
      <c r="T807"/>
      <c r="U807" t="s">
        <v>13521</v>
      </c>
      <c r="V807" t="s">
        <v>13446</v>
      </c>
      <c r="W807"/>
      <c r="X807"/>
      <c r="Y807"/>
      <c r="Z807"/>
      <c r="AA807"/>
      <c r="AB807"/>
      <c r="AC807"/>
      <c r="AD807"/>
      <c r="AE807"/>
      <c r="AF807"/>
      <c r="AG807"/>
      <c r="AH807"/>
      <c r="AI807"/>
      <c r="AJ807"/>
      <c r="AK807"/>
      <c r="AL807"/>
      <c r="AM807"/>
      <c r="AN807"/>
      <c r="AO807" s="108" t="s">
        <v>43</v>
      </c>
      <c r="AP807" t="s">
        <v>2852</v>
      </c>
      <c r="AQ807">
        <v>57</v>
      </c>
      <c r="AR807" t="e">
        <v>#N/A</v>
      </c>
      <c r="AS807" t="s">
        <v>3879</v>
      </c>
      <c r="AT807" t="e">
        <v>#N/A</v>
      </c>
      <c r="AU807" t="s">
        <v>3777</v>
      </c>
      <c r="AV807" t="s">
        <v>7828</v>
      </c>
      <c r="AW807" t="s">
        <v>1744</v>
      </c>
      <c r="AX807" t="s">
        <v>1740</v>
      </c>
      <c r="AY807" t="s">
        <v>7829</v>
      </c>
      <c r="AZ807" t="s">
        <v>1228</v>
      </c>
      <c r="BA807" t="s">
        <v>7830</v>
      </c>
      <c r="BB807" t="s">
        <v>2799</v>
      </c>
      <c r="BC807" t="s">
        <v>1743</v>
      </c>
      <c r="BD807" t="s">
        <v>8597</v>
      </c>
      <c r="BE807" t="s">
        <v>3910</v>
      </c>
      <c r="BF807">
        <v>492</v>
      </c>
      <c r="BG807">
        <v>804</v>
      </c>
      <c r="BH807">
        <v>0</v>
      </c>
      <c r="BI807" t="s">
        <v>1547</v>
      </c>
      <c r="BJ807">
        <v>0</v>
      </c>
      <c r="BK807">
        <v>0</v>
      </c>
      <c r="BL807">
        <v>492</v>
      </c>
      <c r="BM807" t="s">
        <v>7834</v>
      </c>
      <c r="BN807" t="s">
        <v>3789</v>
      </c>
      <c r="BO807" t="s">
        <v>7856</v>
      </c>
      <c r="BP807" t="e" cm="1">
        <v>#N/A</v>
      </c>
      <c r="BQ807" t="s">
        <v>1547</v>
      </c>
      <c r="BR807" t="s">
        <v>7335</v>
      </c>
      <c r="BS807">
        <v>90</v>
      </c>
      <c r="BT807" t="s">
        <v>6950</v>
      </c>
      <c r="BU807" t="s">
        <v>3721</v>
      </c>
      <c r="BV807" t="s">
        <v>3776</v>
      </c>
      <c r="BW807" t="s">
        <v>7828</v>
      </c>
      <c r="BX807" t="s">
        <v>8598</v>
      </c>
      <c r="BY807" t="s">
        <v>1744</v>
      </c>
      <c r="BZ807" t="s">
        <v>1547</v>
      </c>
      <c r="CA807" t="s">
        <v>1744</v>
      </c>
      <c r="CB807" t="s">
        <v>1779</v>
      </c>
      <c r="CC807"/>
      <c r="CD807" t="s">
        <v>998</v>
      </c>
      <c r="CE807" t="s">
        <v>2799</v>
      </c>
      <c r="CF807" t="s">
        <v>8797</v>
      </c>
      <c r="CG807" t="s">
        <v>8798</v>
      </c>
      <c r="CH807" t="s">
        <v>2799</v>
      </c>
      <c r="CI807" t="s">
        <v>1547</v>
      </c>
      <c r="CJ807" t="s">
        <v>1760</v>
      </c>
      <c r="CK807" t="s">
        <v>1568</v>
      </c>
      <c r="CL807"/>
      <c r="CM807"/>
      <c r="CN807" t="s">
        <v>13521</v>
      </c>
      <c r="CO807" t="s">
        <v>13446</v>
      </c>
      <c r="CP807" t="s">
        <v>13521</v>
      </c>
      <c r="CQ807" t="s">
        <v>13446</v>
      </c>
      <c r="CR807" t="s">
        <v>1547</v>
      </c>
      <c r="CS807">
        <v>9</v>
      </c>
      <c r="CT807" t="s">
        <v>7335</v>
      </c>
      <c r="CU807" t="s">
        <v>7335</v>
      </c>
      <c r="CV807" t="s">
        <v>7335</v>
      </c>
      <c r="CW807" t="s">
        <v>1547</v>
      </c>
      <c r="CX807" t="s">
        <v>1547</v>
      </c>
      <c r="CY807">
        <v>805</v>
      </c>
      <c r="CZ807" t="s">
        <v>9750</v>
      </c>
      <c r="DA807" t="s">
        <v>1547</v>
      </c>
      <c r="DB807" t="s">
        <v>1881</v>
      </c>
      <c r="DC807" t="s">
        <v>1882</v>
      </c>
      <c r="DD807" t="s">
        <v>3777</v>
      </c>
      <c r="DE807" t="s">
        <v>1228</v>
      </c>
      <c r="DF807" t="s">
        <v>3776</v>
      </c>
      <c r="DG807" t="s">
        <v>1547</v>
      </c>
      <c r="DH807" t="s">
        <v>1547</v>
      </c>
      <c r="DI807" t="s">
        <v>1892</v>
      </c>
      <c r="DJ807" t="e">
        <v>#N/A</v>
      </c>
      <c r="DK807"/>
      <c r="DL807" t="s">
        <v>1892</v>
      </c>
      <c r="DM807">
        <v>9</v>
      </c>
      <c r="DN807" t="s">
        <v>1883</v>
      </c>
      <c r="DO807" t="s">
        <v>1568</v>
      </c>
      <c r="DP807" t="b">
        <v>1</v>
      </c>
      <c r="DQ807" t="b">
        <v>0</v>
      </c>
      <c r="DR807" t="b">
        <v>0</v>
      </c>
      <c r="DS807" t="b">
        <v>0</v>
      </c>
      <c r="DT807" t="b">
        <v>0</v>
      </c>
      <c r="DU807" t="b">
        <v>0</v>
      </c>
      <c r="DV807" t="b">
        <v>0</v>
      </c>
      <c r="DW807">
        <v>0</v>
      </c>
      <c r="DX807" t="b">
        <v>0</v>
      </c>
      <c r="DY807" t="b">
        <v>0</v>
      </c>
      <c r="DZ807" t="b">
        <v>0</v>
      </c>
      <c r="EA807" t="b">
        <v>0</v>
      </c>
      <c r="EB807" t="b">
        <v>0</v>
      </c>
      <c r="EC807" t="b">
        <v>0</v>
      </c>
      <c r="ED807" t="b">
        <v>0</v>
      </c>
      <c r="EE807" t="b">
        <v>0</v>
      </c>
      <c r="EF807" t="b">
        <v>0</v>
      </c>
      <c r="EG807" t="b" cm="1">
        <v>0</v>
      </c>
      <c r="EH807" t="b">
        <v>0</v>
      </c>
      <c r="EI807" t="b">
        <v>0</v>
      </c>
      <c r="EJ807" t="b">
        <v>0</v>
      </c>
      <c r="EK807" t="s">
        <v>1547</v>
      </c>
      <c r="EL807">
        <v>0</v>
      </c>
      <c r="EM807">
        <v>10</v>
      </c>
      <c r="EN807" t="b">
        <v>0</v>
      </c>
    </row>
    <row r="808" spans="1:144" ht="15.75">
      <c r="A808" t="s">
        <v>3721</v>
      </c>
      <c r="B808" t="s">
        <v>1568</v>
      </c>
      <c r="C808" t="s">
        <v>3879</v>
      </c>
      <c r="D808" t="s">
        <v>3802</v>
      </c>
      <c r="E808" t="s">
        <v>3803</v>
      </c>
      <c r="F808"/>
      <c r="G808" t="s">
        <v>3802</v>
      </c>
      <c r="H808"/>
      <c r="I808" t="s">
        <v>2798</v>
      </c>
      <c r="J808"/>
      <c r="K808"/>
      <c r="L808" t="s">
        <v>1743</v>
      </c>
      <c r="M808" t="s">
        <v>1995</v>
      </c>
      <c r="N808"/>
      <c r="O808" t="s">
        <v>3725</v>
      </c>
      <c r="P808" t="s">
        <v>1568</v>
      </c>
      <c r="Q808" t="s">
        <v>1228</v>
      </c>
      <c r="R808" t="s">
        <v>1760</v>
      </c>
      <c r="S808"/>
      <c r="T808"/>
      <c r="U808" t="s">
        <v>13521</v>
      </c>
      <c r="V808" t="s">
        <v>3805</v>
      </c>
      <c r="W808"/>
      <c r="X808"/>
      <c r="Y808"/>
      <c r="Z808"/>
      <c r="AA808"/>
      <c r="AB808"/>
      <c r="AC808"/>
      <c r="AD808"/>
      <c r="AE808"/>
      <c r="AF808"/>
      <c r="AG808"/>
      <c r="AH808"/>
      <c r="AI808"/>
      <c r="AJ808"/>
      <c r="AK808"/>
      <c r="AL808"/>
      <c r="AM808"/>
      <c r="AN808"/>
      <c r="AO808" s="108" t="s">
        <v>43</v>
      </c>
      <c r="AP808" t="s">
        <v>2852</v>
      </c>
      <c r="AQ808">
        <v>58</v>
      </c>
      <c r="AR808" t="e">
        <v>#N/A</v>
      </c>
      <c r="AS808" t="s">
        <v>3879</v>
      </c>
      <c r="AT808" t="e">
        <v>#N/A</v>
      </c>
      <c r="AU808" t="s">
        <v>3803</v>
      </c>
      <c r="AV808" t="s">
        <v>7891</v>
      </c>
      <c r="AW808" t="s">
        <v>1744</v>
      </c>
      <c r="AX808" t="s">
        <v>1740</v>
      </c>
      <c r="AY808" t="s">
        <v>7892</v>
      </c>
      <c r="AZ808" t="s">
        <v>1228</v>
      </c>
      <c r="BA808" t="s">
        <v>7893</v>
      </c>
      <c r="BB808" t="s">
        <v>2798</v>
      </c>
      <c r="BC808" t="s">
        <v>1743</v>
      </c>
      <c r="BD808" t="s">
        <v>8800</v>
      </c>
      <c r="BE808" t="s">
        <v>3910</v>
      </c>
      <c r="BF808">
        <v>499</v>
      </c>
      <c r="BG808">
        <v>804</v>
      </c>
      <c r="BH808">
        <v>0</v>
      </c>
      <c r="BI808" t="s">
        <v>1547</v>
      </c>
      <c r="BJ808">
        <v>0</v>
      </c>
      <c r="BK808">
        <v>0</v>
      </c>
      <c r="BL808">
        <v>499</v>
      </c>
      <c r="BM808" t="s">
        <v>7897</v>
      </c>
      <c r="BN808" t="s">
        <v>3789</v>
      </c>
      <c r="BO808" t="s">
        <v>7856</v>
      </c>
      <c r="BP808" t="e" cm="1">
        <v>#N/A</v>
      </c>
      <c r="BQ808" t="s">
        <v>1547</v>
      </c>
      <c r="BR808" t="s">
        <v>7335</v>
      </c>
      <c r="BS808">
        <v>91</v>
      </c>
      <c r="BT808" t="s">
        <v>6955</v>
      </c>
      <c r="BU808" t="s">
        <v>3721</v>
      </c>
      <c r="BV808" t="s">
        <v>3802</v>
      </c>
      <c r="BW808" t="s">
        <v>7891</v>
      </c>
      <c r="BX808" t="s">
        <v>1744</v>
      </c>
      <c r="BY808" t="s">
        <v>1744</v>
      </c>
      <c r="BZ808" t="s">
        <v>1547</v>
      </c>
      <c r="CA808" t="s">
        <v>1744</v>
      </c>
      <c r="CB808" t="s">
        <v>1995</v>
      </c>
      <c r="CC808"/>
      <c r="CD808" t="s">
        <v>998</v>
      </c>
      <c r="CE808" t="s">
        <v>2798</v>
      </c>
      <c r="CF808" t="s">
        <v>8801</v>
      </c>
      <c r="CG808" t="s">
        <v>8802</v>
      </c>
      <c r="CH808" t="s">
        <v>2798</v>
      </c>
      <c r="CI808" t="s">
        <v>1547</v>
      </c>
      <c r="CJ808" t="s">
        <v>1760</v>
      </c>
      <c r="CK808" t="s">
        <v>1568</v>
      </c>
      <c r="CL808"/>
      <c r="CM808"/>
      <c r="CN808" t="s">
        <v>13521</v>
      </c>
      <c r="CO808" t="s">
        <v>3805</v>
      </c>
      <c r="CP808" t="s">
        <v>13521</v>
      </c>
      <c r="CQ808" t="s">
        <v>3805</v>
      </c>
      <c r="CR808" t="s">
        <v>1547</v>
      </c>
      <c r="CS808">
        <v>9</v>
      </c>
      <c r="CT808" t="s">
        <v>7335</v>
      </c>
      <c r="CU808" t="s">
        <v>7335</v>
      </c>
      <c r="CV808" t="s">
        <v>7335</v>
      </c>
      <c r="CW808" t="s">
        <v>1547</v>
      </c>
      <c r="CX808" t="s">
        <v>1547</v>
      </c>
      <c r="CY808">
        <v>806</v>
      </c>
      <c r="CZ808" t="s">
        <v>9758</v>
      </c>
      <c r="DA808" t="s">
        <v>1547</v>
      </c>
      <c r="DB808" t="s">
        <v>1881</v>
      </c>
      <c r="DC808" t="s">
        <v>1882</v>
      </c>
      <c r="DD808" t="s">
        <v>3803</v>
      </c>
      <c r="DE808" t="s">
        <v>1228</v>
      </c>
      <c r="DF808" t="s">
        <v>3802</v>
      </c>
      <c r="DG808" t="s">
        <v>1547</v>
      </c>
      <c r="DH808" t="s">
        <v>1547</v>
      </c>
      <c r="DI808" t="s">
        <v>1892</v>
      </c>
      <c r="DJ808" t="e">
        <v>#N/A</v>
      </c>
      <c r="DK808"/>
      <c r="DL808" t="s">
        <v>1892</v>
      </c>
      <c r="DM808">
        <v>9</v>
      </c>
      <c r="DN808" t="s">
        <v>1883</v>
      </c>
      <c r="DO808" t="s">
        <v>1568</v>
      </c>
      <c r="DP808" t="b">
        <v>1</v>
      </c>
      <c r="DQ808" t="b">
        <v>0</v>
      </c>
      <c r="DR808" t="b">
        <v>0</v>
      </c>
      <c r="DS808" t="b">
        <v>0</v>
      </c>
      <c r="DT808" t="b">
        <v>0</v>
      </c>
      <c r="DU808" t="b">
        <v>0</v>
      </c>
      <c r="DV808" t="b">
        <v>0</v>
      </c>
      <c r="DW808">
        <v>0</v>
      </c>
      <c r="DX808" t="b">
        <v>0</v>
      </c>
      <c r="DY808" t="b">
        <v>0</v>
      </c>
      <c r="DZ808" t="b">
        <v>0</v>
      </c>
      <c r="EA808" t="b">
        <v>0</v>
      </c>
      <c r="EB808" t="b">
        <v>0</v>
      </c>
      <c r="EC808" t="b">
        <v>0</v>
      </c>
      <c r="ED808" t="b">
        <v>0</v>
      </c>
      <c r="EE808" t="b">
        <v>0</v>
      </c>
      <c r="EF808" t="b">
        <v>0</v>
      </c>
      <c r="EG808" t="b" cm="1">
        <v>0</v>
      </c>
      <c r="EH808" t="b">
        <v>0</v>
      </c>
      <c r="EI808" t="b">
        <v>0</v>
      </c>
      <c r="EJ808" t="b">
        <v>0</v>
      </c>
      <c r="EK808" t="s">
        <v>1547</v>
      </c>
      <c r="EL808">
        <v>0</v>
      </c>
      <c r="EM808">
        <v>25</v>
      </c>
      <c r="EN808" t="b">
        <v>0</v>
      </c>
    </row>
    <row r="809" spans="1:144" ht="15.75">
      <c r="A809" t="s">
        <v>3721</v>
      </c>
      <c r="B809" t="s">
        <v>1568</v>
      </c>
      <c r="C809" t="s">
        <v>3879</v>
      </c>
      <c r="D809" t="s">
        <v>3790</v>
      </c>
      <c r="E809" t="s">
        <v>3791</v>
      </c>
      <c r="F809"/>
      <c r="G809" t="s">
        <v>3790</v>
      </c>
      <c r="H809" t="s">
        <v>3793</v>
      </c>
      <c r="I809" t="s">
        <v>2798</v>
      </c>
      <c r="J809"/>
      <c r="K809"/>
      <c r="L809" t="s">
        <v>1743</v>
      </c>
      <c r="M809" t="s">
        <v>1995</v>
      </c>
      <c r="N809"/>
      <c r="O809" t="s">
        <v>3725</v>
      </c>
      <c r="P809" t="s">
        <v>1568</v>
      </c>
      <c r="Q809" t="s">
        <v>1228</v>
      </c>
      <c r="R809" t="s">
        <v>1760</v>
      </c>
      <c r="S809"/>
      <c r="T809"/>
      <c r="U809" t="s">
        <v>13521</v>
      </c>
      <c r="V809" t="s">
        <v>13448</v>
      </c>
      <c r="W809"/>
      <c r="X809"/>
      <c r="Y809"/>
      <c r="Z809"/>
      <c r="AA809"/>
      <c r="AB809"/>
      <c r="AC809"/>
      <c r="AD809"/>
      <c r="AE809"/>
      <c r="AF809"/>
      <c r="AG809"/>
      <c r="AH809"/>
      <c r="AI809"/>
      <c r="AJ809"/>
      <c r="AK809"/>
      <c r="AL809"/>
      <c r="AM809"/>
      <c r="AN809"/>
      <c r="AO809" s="108" t="s">
        <v>43</v>
      </c>
      <c r="AP809" t="s">
        <v>2852</v>
      </c>
      <c r="AQ809">
        <v>59</v>
      </c>
      <c r="AR809" t="e">
        <v>#N/A</v>
      </c>
      <c r="AS809" t="s">
        <v>3879</v>
      </c>
      <c r="AT809" t="e">
        <v>#N/A</v>
      </c>
      <c r="AU809" t="s">
        <v>3791</v>
      </c>
      <c r="AV809" t="s">
        <v>7862</v>
      </c>
      <c r="AW809" t="s">
        <v>1744</v>
      </c>
      <c r="AX809" t="s">
        <v>1740</v>
      </c>
      <c r="AY809" t="s">
        <v>7864</v>
      </c>
      <c r="AZ809" t="s">
        <v>1228</v>
      </c>
      <c r="BA809" t="s">
        <v>7865</v>
      </c>
      <c r="BB809" t="s">
        <v>2798</v>
      </c>
      <c r="BC809" t="s">
        <v>1743</v>
      </c>
      <c r="BD809" t="s">
        <v>8804</v>
      </c>
      <c r="BE809" t="s">
        <v>3910</v>
      </c>
      <c r="BF809">
        <v>496</v>
      </c>
      <c r="BG809">
        <v>804</v>
      </c>
      <c r="BH809">
        <v>0</v>
      </c>
      <c r="BI809" t="s">
        <v>1547</v>
      </c>
      <c r="BJ809">
        <v>0</v>
      </c>
      <c r="BK809">
        <v>0</v>
      </c>
      <c r="BL809">
        <v>496</v>
      </c>
      <c r="BM809" t="s">
        <v>7869</v>
      </c>
      <c r="BN809" t="s">
        <v>3789</v>
      </c>
      <c r="BO809" t="s">
        <v>7856</v>
      </c>
      <c r="BP809" t="e" cm="1">
        <v>#N/A</v>
      </c>
      <c r="BQ809" t="s">
        <v>1547</v>
      </c>
      <c r="BR809" t="s">
        <v>7335</v>
      </c>
      <c r="BS809">
        <v>92</v>
      </c>
      <c r="BT809" t="s">
        <v>6960</v>
      </c>
      <c r="BU809" t="s">
        <v>3721</v>
      </c>
      <c r="BV809" t="s">
        <v>3790</v>
      </c>
      <c r="BW809" t="s">
        <v>7862</v>
      </c>
      <c r="BX809" t="s">
        <v>7867</v>
      </c>
      <c r="BY809" t="s">
        <v>1744</v>
      </c>
      <c r="BZ809" t="s">
        <v>1547</v>
      </c>
      <c r="CA809" t="s">
        <v>1744</v>
      </c>
      <c r="CB809" t="s">
        <v>1995</v>
      </c>
      <c r="CC809"/>
      <c r="CD809" t="s">
        <v>998</v>
      </c>
      <c r="CE809" t="s">
        <v>2798</v>
      </c>
      <c r="CF809" t="s">
        <v>8805</v>
      </c>
      <c r="CG809" t="s">
        <v>8806</v>
      </c>
      <c r="CH809" t="s">
        <v>2798</v>
      </c>
      <c r="CI809" t="s">
        <v>1547</v>
      </c>
      <c r="CJ809" t="s">
        <v>1760</v>
      </c>
      <c r="CK809" t="s">
        <v>1568</v>
      </c>
      <c r="CL809"/>
      <c r="CM809"/>
      <c r="CN809" t="s">
        <v>13521</v>
      </c>
      <c r="CO809" t="s">
        <v>13448</v>
      </c>
      <c r="CP809" t="s">
        <v>13521</v>
      </c>
      <c r="CQ809" t="s">
        <v>13448</v>
      </c>
      <c r="CR809" t="s">
        <v>1547</v>
      </c>
      <c r="CS809">
        <v>9</v>
      </c>
      <c r="CT809" t="s">
        <v>7335</v>
      </c>
      <c r="CU809" t="s">
        <v>7335</v>
      </c>
      <c r="CV809" t="s">
        <v>7335</v>
      </c>
      <c r="CW809" t="s">
        <v>1547</v>
      </c>
      <c r="CX809" t="s">
        <v>1547</v>
      </c>
      <c r="CY809">
        <v>807</v>
      </c>
      <c r="CZ809" t="s">
        <v>9766</v>
      </c>
      <c r="DA809" t="s">
        <v>1547</v>
      </c>
      <c r="DB809" t="s">
        <v>1881</v>
      </c>
      <c r="DC809" t="s">
        <v>1882</v>
      </c>
      <c r="DD809" t="s">
        <v>3791</v>
      </c>
      <c r="DE809" t="s">
        <v>1228</v>
      </c>
      <c r="DF809" t="s">
        <v>3790</v>
      </c>
      <c r="DG809" t="s">
        <v>1547</v>
      </c>
      <c r="DH809" t="s">
        <v>1547</v>
      </c>
      <c r="DI809" t="s">
        <v>1892</v>
      </c>
      <c r="DJ809" t="e">
        <v>#N/A</v>
      </c>
      <c r="DK809"/>
      <c r="DL809" t="s">
        <v>1892</v>
      </c>
      <c r="DM809">
        <v>9</v>
      </c>
      <c r="DN809" t="s">
        <v>1883</v>
      </c>
      <c r="DO809" t="s">
        <v>1568</v>
      </c>
      <c r="DP809" t="b">
        <v>1</v>
      </c>
      <c r="DQ809" t="b">
        <v>0</v>
      </c>
      <c r="DR809" t="b">
        <v>0</v>
      </c>
      <c r="DS809" t="b">
        <v>0</v>
      </c>
      <c r="DT809" t="b">
        <v>0</v>
      </c>
      <c r="DU809" t="b">
        <v>0</v>
      </c>
      <c r="DV809" t="b">
        <v>0</v>
      </c>
      <c r="DW809">
        <v>0</v>
      </c>
      <c r="DX809" t="b">
        <v>0</v>
      </c>
      <c r="DY809" t="b">
        <v>0</v>
      </c>
      <c r="DZ809" t="b">
        <v>0</v>
      </c>
      <c r="EA809" t="b">
        <v>0</v>
      </c>
      <c r="EB809" t="b">
        <v>0</v>
      </c>
      <c r="EC809" t="b">
        <v>0</v>
      </c>
      <c r="ED809" t="b">
        <v>0</v>
      </c>
      <c r="EE809" t="b">
        <v>0</v>
      </c>
      <c r="EF809" t="b">
        <v>0</v>
      </c>
      <c r="EG809" t="b" cm="1">
        <v>0</v>
      </c>
      <c r="EH809" t="b">
        <v>0</v>
      </c>
      <c r="EI809" t="b">
        <v>0</v>
      </c>
      <c r="EJ809" t="b">
        <v>0</v>
      </c>
      <c r="EK809" t="s">
        <v>1547</v>
      </c>
      <c r="EL809">
        <v>0</v>
      </c>
      <c r="EM809">
        <v>14</v>
      </c>
      <c r="EN809" t="b">
        <v>0</v>
      </c>
    </row>
    <row r="810" spans="1:144" ht="15.75">
      <c r="A810" t="s">
        <v>3721</v>
      </c>
      <c r="B810" t="s">
        <v>1568</v>
      </c>
      <c r="C810" t="s">
        <v>3879</v>
      </c>
      <c r="D810" t="s">
        <v>3794</v>
      </c>
      <c r="E810" t="s">
        <v>3795</v>
      </c>
      <c r="F810"/>
      <c r="G810" t="s">
        <v>3794</v>
      </c>
      <c r="H810" t="s">
        <v>3797</v>
      </c>
      <c r="I810" t="s">
        <v>2798</v>
      </c>
      <c r="J810"/>
      <c r="K810"/>
      <c r="L810" t="s">
        <v>1743</v>
      </c>
      <c r="M810" t="s">
        <v>1995</v>
      </c>
      <c r="N810"/>
      <c r="O810" t="s">
        <v>3725</v>
      </c>
      <c r="P810" t="s">
        <v>1568</v>
      </c>
      <c r="Q810" t="s">
        <v>1228</v>
      </c>
      <c r="R810" t="s">
        <v>1760</v>
      </c>
      <c r="S810"/>
      <c r="T810"/>
      <c r="U810" t="s">
        <v>13521</v>
      </c>
      <c r="V810" t="s">
        <v>13449</v>
      </c>
      <c r="W810"/>
      <c r="X810"/>
      <c r="Y810"/>
      <c r="Z810"/>
      <c r="AA810"/>
      <c r="AB810"/>
      <c r="AC810"/>
      <c r="AD810"/>
      <c r="AE810"/>
      <c r="AF810"/>
      <c r="AG810"/>
      <c r="AH810"/>
      <c r="AI810"/>
      <c r="AJ810"/>
      <c r="AK810"/>
      <c r="AL810"/>
      <c r="AM810"/>
      <c r="AN810"/>
      <c r="AO810" s="108" t="s">
        <v>43</v>
      </c>
      <c r="AP810" t="s">
        <v>2852</v>
      </c>
      <c r="AQ810">
        <v>60</v>
      </c>
      <c r="AR810" t="e">
        <v>#N/A</v>
      </c>
      <c r="AS810" t="s">
        <v>3879</v>
      </c>
      <c r="AT810" t="e">
        <v>#N/A</v>
      </c>
      <c r="AU810" t="s">
        <v>3795</v>
      </c>
      <c r="AV810" t="s">
        <v>7872</v>
      </c>
      <c r="AW810" t="s">
        <v>1744</v>
      </c>
      <c r="AX810" t="s">
        <v>1740</v>
      </c>
      <c r="AY810" t="s">
        <v>7874</v>
      </c>
      <c r="AZ810" t="s">
        <v>1228</v>
      </c>
      <c r="BA810" t="s">
        <v>7875</v>
      </c>
      <c r="BB810" t="s">
        <v>2798</v>
      </c>
      <c r="BC810" t="s">
        <v>1743</v>
      </c>
      <c r="BD810" t="s">
        <v>8808</v>
      </c>
      <c r="BE810" t="s">
        <v>3910</v>
      </c>
      <c r="BF810">
        <v>497</v>
      </c>
      <c r="BG810">
        <v>804</v>
      </c>
      <c r="BH810">
        <v>0</v>
      </c>
      <c r="BI810" t="s">
        <v>1547</v>
      </c>
      <c r="BJ810">
        <v>0</v>
      </c>
      <c r="BK810">
        <v>0</v>
      </c>
      <c r="BL810">
        <v>497</v>
      </c>
      <c r="BM810" t="s">
        <v>7879</v>
      </c>
      <c r="BN810" t="s">
        <v>3789</v>
      </c>
      <c r="BO810" t="s">
        <v>7856</v>
      </c>
      <c r="BP810" t="e" cm="1">
        <v>#N/A</v>
      </c>
      <c r="BQ810" t="s">
        <v>1547</v>
      </c>
      <c r="BR810" t="s">
        <v>7335</v>
      </c>
      <c r="BS810">
        <v>93</v>
      </c>
      <c r="BT810" t="s">
        <v>6965</v>
      </c>
      <c r="BU810" t="s">
        <v>3721</v>
      </c>
      <c r="BV810" t="s">
        <v>3794</v>
      </c>
      <c r="BW810" t="s">
        <v>7872</v>
      </c>
      <c r="BX810" t="s">
        <v>7877</v>
      </c>
      <c r="BY810" t="s">
        <v>1744</v>
      </c>
      <c r="BZ810" t="s">
        <v>1547</v>
      </c>
      <c r="CA810" t="s">
        <v>1744</v>
      </c>
      <c r="CB810" t="s">
        <v>1995</v>
      </c>
      <c r="CC810"/>
      <c r="CD810" t="s">
        <v>998</v>
      </c>
      <c r="CE810" t="s">
        <v>2798</v>
      </c>
      <c r="CF810" t="s">
        <v>8809</v>
      </c>
      <c r="CG810" t="s">
        <v>8810</v>
      </c>
      <c r="CH810" t="s">
        <v>2798</v>
      </c>
      <c r="CI810" t="s">
        <v>1547</v>
      </c>
      <c r="CJ810" t="s">
        <v>1760</v>
      </c>
      <c r="CK810" t="s">
        <v>1568</v>
      </c>
      <c r="CL810"/>
      <c r="CM810"/>
      <c r="CN810" t="s">
        <v>13521</v>
      </c>
      <c r="CO810" t="s">
        <v>13449</v>
      </c>
      <c r="CP810" t="s">
        <v>13521</v>
      </c>
      <c r="CQ810" t="s">
        <v>13449</v>
      </c>
      <c r="CR810" t="s">
        <v>1547</v>
      </c>
      <c r="CS810">
        <v>9</v>
      </c>
      <c r="CT810" t="s">
        <v>7335</v>
      </c>
      <c r="CU810" t="s">
        <v>7335</v>
      </c>
      <c r="CV810" t="s">
        <v>7335</v>
      </c>
      <c r="CW810" t="s">
        <v>1547</v>
      </c>
      <c r="CX810" t="s">
        <v>1547</v>
      </c>
      <c r="CY810">
        <v>808</v>
      </c>
      <c r="CZ810" t="s">
        <v>9776</v>
      </c>
      <c r="DA810" t="s">
        <v>1547</v>
      </c>
      <c r="DB810" t="s">
        <v>1881</v>
      </c>
      <c r="DC810" t="s">
        <v>1882</v>
      </c>
      <c r="DD810" t="s">
        <v>3795</v>
      </c>
      <c r="DE810" t="s">
        <v>1228</v>
      </c>
      <c r="DF810" t="s">
        <v>3794</v>
      </c>
      <c r="DG810" t="s">
        <v>1547</v>
      </c>
      <c r="DH810" t="s">
        <v>1547</v>
      </c>
      <c r="DI810" t="s">
        <v>1892</v>
      </c>
      <c r="DJ810" t="e">
        <v>#N/A</v>
      </c>
      <c r="DK810"/>
      <c r="DL810" t="s">
        <v>1892</v>
      </c>
      <c r="DM810">
        <v>9</v>
      </c>
      <c r="DN810" t="s">
        <v>1883</v>
      </c>
      <c r="DO810" t="s">
        <v>1568</v>
      </c>
      <c r="DP810" t="b">
        <v>1</v>
      </c>
      <c r="DQ810" t="b">
        <v>0</v>
      </c>
      <c r="DR810" t="b">
        <v>0</v>
      </c>
      <c r="DS810" t="b">
        <v>0</v>
      </c>
      <c r="DT810" t="b">
        <v>0</v>
      </c>
      <c r="DU810" t="b">
        <v>0</v>
      </c>
      <c r="DV810" t="b">
        <v>0</v>
      </c>
      <c r="DW810">
        <v>0</v>
      </c>
      <c r="DX810" t="b">
        <v>0</v>
      </c>
      <c r="DY810" t="b">
        <v>0</v>
      </c>
      <c r="DZ810" t="b">
        <v>0</v>
      </c>
      <c r="EA810" t="b">
        <v>0</v>
      </c>
      <c r="EB810" t="b">
        <v>0</v>
      </c>
      <c r="EC810" t="b">
        <v>0</v>
      </c>
      <c r="ED810" t="b">
        <v>0</v>
      </c>
      <c r="EE810" t="b">
        <v>0</v>
      </c>
      <c r="EF810" t="b">
        <v>0</v>
      </c>
      <c r="EG810" t="b" cm="1">
        <v>0</v>
      </c>
      <c r="EH810" t="b">
        <v>0</v>
      </c>
      <c r="EI810" t="b">
        <v>0</v>
      </c>
      <c r="EJ810" t="b">
        <v>0</v>
      </c>
      <c r="EK810" t="s">
        <v>1547</v>
      </c>
      <c r="EL810">
        <v>0</v>
      </c>
      <c r="EM810">
        <v>13</v>
      </c>
      <c r="EN810" t="b">
        <v>0</v>
      </c>
    </row>
    <row r="811" spans="1:144" ht="15.75">
      <c r="A811" t="s">
        <v>3721</v>
      </c>
      <c r="B811" t="s">
        <v>1568</v>
      </c>
      <c r="C811" t="s">
        <v>3879</v>
      </c>
      <c r="D811" t="s">
        <v>3798</v>
      </c>
      <c r="E811" t="s">
        <v>3799</v>
      </c>
      <c r="F811"/>
      <c r="G811" t="s">
        <v>3798</v>
      </c>
      <c r="H811"/>
      <c r="I811" t="s">
        <v>2798</v>
      </c>
      <c r="J811"/>
      <c r="K811"/>
      <c r="L811" t="s">
        <v>1743</v>
      </c>
      <c r="M811" t="s">
        <v>2001</v>
      </c>
      <c r="N811"/>
      <c r="O811" t="s">
        <v>3725</v>
      </c>
      <c r="P811" t="s">
        <v>1568</v>
      </c>
      <c r="Q811" t="s">
        <v>1228</v>
      </c>
      <c r="R811" t="s">
        <v>1760</v>
      </c>
      <c r="S811"/>
      <c r="T811"/>
      <c r="U811" t="s">
        <v>13521</v>
      </c>
      <c r="V811" t="s">
        <v>3801</v>
      </c>
      <c r="W811"/>
      <c r="X811"/>
      <c r="Y811"/>
      <c r="Z811"/>
      <c r="AA811"/>
      <c r="AB811"/>
      <c r="AC811"/>
      <c r="AD811"/>
      <c r="AE811"/>
      <c r="AF811"/>
      <c r="AG811"/>
      <c r="AH811"/>
      <c r="AI811"/>
      <c r="AJ811"/>
      <c r="AK811"/>
      <c r="AL811"/>
      <c r="AM811"/>
      <c r="AN811"/>
      <c r="AO811" s="108" t="s">
        <v>43</v>
      </c>
      <c r="AP811" t="s">
        <v>2852</v>
      </c>
      <c r="AQ811">
        <v>61</v>
      </c>
      <c r="AR811" t="e">
        <v>#N/A</v>
      </c>
      <c r="AS811" t="s">
        <v>3879</v>
      </c>
      <c r="AT811" t="e">
        <v>#N/A</v>
      </c>
      <c r="AU811" t="s">
        <v>3799</v>
      </c>
      <c r="AV811" t="s">
        <v>7882</v>
      </c>
      <c r="AW811" t="s">
        <v>1744</v>
      </c>
      <c r="AX811" t="s">
        <v>1740</v>
      </c>
      <c r="AY811" t="s">
        <v>7883</v>
      </c>
      <c r="AZ811" t="s">
        <v>1228</v>
      </c>
      <c r="BA811" t="s">
        <v>7884</v>
      </c>
      <c r="BB811" t="s">
        <v>2798</v>
      </c>
      <c r="BC811" t="s">
        <v>1743</v>
      </c>
      <c r="BD811" t="s">
        <v>8812</v>
      </c>
      <c r="BE811" t="s">
        <v>3910</v>
      </c>
      <c r="BF811">
        <v>498</v>
      </c>
      <c r="BG811">
        <v>804</v>
      </c>
      <c r="BH811">
        <v>0</v>
      </c>
      <c r="BI811" t="s">
        <v>1547</v>
      </c>
      <c r="BJ811">
        <v>0</v>
      </c>
      <c r="BK811">
        <v>0</v>
      </c>
      <c r="BL811">
        <v>498</v>
      </c>
      <c r="BM811" t="s">
        <v>7888</v>
      </c>
      <c r="BN811" t="s">
        <v>3789</v>
      </c>
      <c r="BO811" t="s">
        <v>7856</v>
      </c>
      <c r="BP811" t="e" cm="1">
        <v>#N/A</v>
      </c>
      <c r="BQ811" t="s">
        <v>1547</v>
      </c>
      <c r="BR811" t="s">
        <v>7335</v>
      </c>
      <c r="BS811">
        <v>94</v>
      </c>
      <c r="BT811" t="s">
        <v>6970</v>
      </c>
      <c r="BU811" t="s">
        <v>3721</v>
      </c>
      <c r="BV811" t="s">
        <v>3798</v>
      </c>
      <c r="BW811" t="s">
        <v>7882</v>
      </c>
      <c r="BX811" t="s">
        <v>1744</v>
      </c>
      <c r="BY811" t="s">
        <v>1744</v>
      </c>
      <c r="BZ811" t="s">
        <v>1547</v>
      </c>
      <c r="CA811" t="s">
        <v>1744</v>
      </c>
      <c r="CB811" t="s">
        <v>2001</v>
      </c>
      <c r="CC811"/>
      <c r="CD811" t="s">
        <v>998</v>
      </c>
      <c r="CE811" t="s">
        <v>2798</v>
      </c>
      <c r="CF811" t="s">
        <v>8813</v>
      </c>
      <c r="CG811" t="s">
        <v>8814</v>
      </c>
      <c r="CH811" t="s">
        <v>2798</v>
      </c>
      <c r="CI811" t="s">
        <v>1547</v>
      </c>
      <c r="CJ811" t="s">
        <v>1760</v>
      </c>
      <c r="CK811" t="s">
        <v>1568</v>
      </c>
      <c r="CL811"/>
      <c r="CM811"/>
      <c r="CN811" t="s">
        <v>13521</v>
      </c>
      <c r="CO811" t="s">
        <v>3801</v>
      </c>
      <c r="CP811" t="s">
        <v>13521</v>
      </c>
      <c r="CQ811" t="s">
        <v>3801</v>
      </c>
      <c r="CR811" t="s">
        <v>1547</v>
      </c>
      <c r="CS811">
        <v>9</v>
      </c>
      <c r="CT811" t="s">
        <v>7335</v>
      </c>
      <c r="CU811" t="s">
        <v>7335</v>
      </c>
      <c r="CV811" t="s">
        <v>7335</v>
      </c>
      <c r="CW811" t="s">
        <v>1547</v>
      </c>
      <c r="CX811" t="s">
        <v>1547</v>
      </c>
      <c r="CY811">
        <v>809</v>
      </c>
      <c r="CZ811" t="s">
        <v>9782</v>
      </c>
      <c r="DA811" t="s">
        <v>1547</v>
      </c>
      <c r="DB811" t="s">
        <v>1881</v>
      </c>
      <c r="DC811" t="s">
        <v>1882</v>
      </c>
      <c r="DD811" t="s">
        <v>3799</v>
      </c>
      <c r="DE811" t="s">
        <v>1228</v>
      </c>
      <c r="DF811" t="s">
        <v>3798</v>
      </c>
      <c r="DG811" t="s">
        <v>1547</v>
      </c>
      <c r="DH811" t="s">
        <v>1547</v>
      </c>
      <c r="DI811" t="s">
        <v>1892</v>
      </c>
      <c r="DJ811" t="e">
        <v>#N/A</v>
      </c>
      <c r="DK811"/>
      <c r="DL811" t="s">
        <v>1892</v>
      </c>
      <c r="DM811">
        <v>9</v>
      </c>
      <c r="DN811" t="s">
        <v>1883</v>
      </c>
      <c r="DO811" t="s">
        <v>1568</v>
      </c>
      <c r="DP811" t="b">
        <v>1</v>
      </c>
      <c r="DQ811" t="b">
        <v>0</v>
      </c>
      <c r="DR811" t="b">
        <v>0</v>
      </c>
      <c r="DS811" t="b">
        <v>0</v>
      </c>
      <c r="DT811" t="b">
        <v>0</v>
      </c>
      <c r="DU811" t="b">
        <v>0</v>
      </c>
      <c r="DV811" t="b">
        <v>0</v>
      </c>
      <c r="DW811">
        <v>0</v>
      </c>
      <c r="DX811" t="b">
        <v>0</v>
      </c>
      <c r="DY811" t="b">
        <v>0</v>
      </c>
      <c r="DZ811" t="b">
        <v>0</v>
      </c>
      <c r="EA811" t="b">
        <v>0</v>
      </c>
      <c r="EB811" t="b">
        <v>0</v>
      </c>
      <c r="EC811" t="b">
        <v>0</v>
      </c>
      <c r="ED811" t="b">
        <v>0</v>
      </c>
      <c r="EE811" t="b">
        <v>0</v>
      </c>
      <c r="EF811" t="b">
        <v>0</v>
      </c>
      <c r="EG811" t="b" cm="1">
        <v>0</v>
      </c>
      <c r="EH811" t="b">
        <v>0</v>
      </c>
      <c r="EI811" t="b">
        <v>0</v>
      </c>
      <c r="EJ811" t="b">
        <v>0</v>
      </c>
      <c r="EK811" t="s">
        <v>1547</v>
      </c>
      <c r="EL811">
        <v>0</v>
      </c>
      <c r="EM811">
        <v>12</v>
      </c>
      <c r="EN811" t="b">
        <v>0</v>
      </c>
    </row>
    <row r="812" spans="1:144" ht="15.75">
      <c r="A812"/>
      <c r="B812" t="s">
        <v>1566</v>
      </c>
      <c r="C812" t="s">
        <v>1566</v>
      </c>
      <c r="D812" t="s">
        <v>3911</v>
      </c>
      <c r="E812" t="s">
        <v>3912</v>
      </c>
      <c r="F812" t="s">
        <v>3912</v>
      </c>
      <c r="G812" t="s">
        <v>3913</v>
      </c>
      <c r="H812" t="s">
        <v>3914</v>
      </c>
      <c r="I812" t="s">
        <v>1244</v>
      </c>
      <c r="J812"/>
      <c r="K812" t="s">
        <v>3589</v>
      </c>
      <c r="L812" t="s">
        <v>1743</v>
      </c>
      <c r="M812" t="s">
        <v>3589</v>
      </c>
      <c r="N812" t="s">
        <v>3589</v>
      </c>
      <c r="O812"/>
      <c r="P812" t="s">
        <v>1566</v>
      </c>
      <c r="Q812" t="s">
        <v>3915</v>
      </c>
      <c r="R812" t="s">
        <v>3916</v>
      </c>
      <c r="S812" t="s">
        <v>3589</v>
      </c>
      <c r="T812" t="s">
        <v>3589</v>
      </c>
      <c r="U812" t="s">
        <v>13522</v>
      </c>
      <c r="V812"/>
      <c r="W812"/>
      <c r="X812"/>
      <c r="Y812"/>
      <c r="Z812"/>
      <c r="AA812"/>
      <c r="AB812"/>
      <c r="AC812"/>
      <c r="AD812"/>
      <c r="AE812"/>
      <c r="AF812"/>
      <c r="AG812"/>
      <c r="AH812"/>
      <c r="AI812"/>
      <c r="AJ812"/>
      <c r="AK812"/>
      <c r="AL812"/>
      <c r="AM812"/>
      <c r="AN812"/>
      <c r="AO812" s="108" t="s">
        <v>43</v>
      </c>
      <c r="AP812" t="s">
        <v>2853</v>
      </c>
      <c r="AQ812">
        <v>2</v>
      </c>
      <c r="AR812" t="s">
        <v>8816</v>
      </c>
      <c r="AS812" t="s">
        <v>1566</v>
      </c>
      <c r="AT812" t="s">
        <v>8817</v>
      </c>
      <c r="AU812" t="s">
        <v>3912</v>
      </c>
      <c r="AV812" t="s">
        <v>8818</v>
      </c>
      <c r="AW812" t="s">
        <v>8818</v>
      </c>
      <c r="AX812" t="s">
        <v>1740</v>
      </c>
      <c r="AY812" t="s">
        <v>8819</v>
      </c>
      <c r="AZ812" t="s">
        <v>3915</v>
      </c>
      <c r="BA812" t="s">
        <v>8820</v>
      </c>
      <c r="BB812" t="s">
        <v>1244</v>
      </c>
      <c r="BC812" t="s">
        <v>1743</v>
      </c>
      <c r="BD812" t="s">
        <v>8821</v>
      </c>
      <c r="BE812" t="s">
        <v>3911</v>
      </c>
      <c r="BF812">
        <v>812</v>
      </c>
      <c r="BG812">
        <v>0</v>
      </c>
      <c r="BH812" t="e">
        <v>#N/A</v>
      </c>
      <c r="BI812" t="s">
        <v>1547</v>
      </c>
      <c r="BJ812">
        <v>0</v>
      </c>
      <c r="BK812">
        <v>0</v>
      </c>
      <c r="BL812">
        <v>0</v>
      </c>
      <c r="BM812" t="s">
        <v>1547</v>
      </c>
      <c r="BN812" t="s">
        <v>1547</v>
      </c>
      <c r="BO812" t="s">
        <v>1547</v>
      </c>
      <c r="BP812" t="s" cm="1">
        <v>1547</v>
      </c>
      <c r="BQ812" t="s">
        <v>7292</v>
      </c>
      <c r="BR812" t="s">
        <v>8822</v>
      </c>
      <c r="BS812">
        <v>1</v>
      </c>
      <c r="BT812" t="s">
        <v>1738</v>
      </c>
      <c r="BU812" t="s">
        <v>15789</v>
      </c>
      <c r="BV812" t="s">
        <v>3911</v>
      </c>
      <c r="BW812" t="s">
        <v>8818</v>
      </c>
      <c r="BX812" t="s">
        <v>8823</v>
      </c>
      <c r="BY812" t="s">
        <v>7292</v>
      </c>
      <c r="BZ812" t="s">
        <v>1547</v>
      </c>
      <c r="CA812" t="s">
        <v>1744</v>
      </c>
      <c r="CB812" t="s">
        <v>1547</v>
      </c>
      <c r="CC812"/>
      <c r="CD812" t="s">
        <v>998</v>
      </c>
      <c r="CE812" t="s">
        <v>1244</v>
      </c>
      <c r="CF812" t="s">
        <v>3912</v>
      </c>
      <c r="CG812" t="s">
        <v>8818</v>
      </c>
      <c r="CH812" t="s">
        <v>1244</v>
      </c>
      <c r="CI812" t="s">
        <v>1547</v>
      </c>
      <c r="CJ812" t="s">
        <v>3916</v>
      </c>
      <c r="CK812" t="s">
        <v>1566</v>
      </c>
      <c r="CL812"/>
      <c r="CM812"/>
      <c r="CN812" t="s">
        <v>13522</v>
      </c>
      <c r="CO812" t="s">
        <v>1547</v>
      </c>
      <c r="CP812" t="s">
        <v>13522</v>
      </c>
      <c r="CQ812" t="s">
        <v>1547</v>
      </c>
      <c r="CR812" t="s">
        <v>1547</v>
      </c>
      <c r="CS812">
        <v>0</v>
      </c>
      <c r="CT812" t="s">
        <v>1547</v>
      </c>
      <c r="CU812" t="s">
        <v>1547</v>
      </c>
      <c r="CV812" t="s">
        <v>1547</v>
      </c>
      <c r="CW812" t="s">
        <v>1547</v>
      </c>
      <c r="CX812" t="s">
        <v>1547</v>
      </c>
      <c r="CY812">
        <v>810</v>
      </c>
      <c r="CZ812" t="s">
        <v>9786</v>
      </c>
      <c r="DA812" t="s">
        <v>1547</v>
      </c>
      <c r="DB812" t="s">
        <v>1881</v>
      </c>
      <c r="DC812" t="s">
        <v>1882</v>
      </c>
      <c r="DD812" t="s">
        <v>3912</v>
      </c>
      <c r="DE812" t="s">
        <v>3915</v>
      </c>
      <c r="DF812" t="s">
        <v>3913</v>
      </c>
      <c r="DG812" t="s">
        <v>1547</v>
      </c>
      <c r="DH812" t="s">
        <v>1547</v>
      </c>
      <c r="DI812" t="s">
        <v>1892</v>
      </c>
      <c r="DJ812" t="s">
        <v>8816</v>
      </c>
      <c r="DK812"/>
      <c r="DL812" t="s">
        <v>7296</v>
      </c>
      <c r="DM812">
        <v>9</v>
      </c>
      <c r="DN812" t="s">
        <v>1883</v>
      </c>
      <c r="DO812" t="s">
        <v>1566</v>
      </c>
      <c r="DP812" t="b">
        <v>1</v>
      </c>
      <c r="DQ812" t="b">
        <v>0</v>
      </c>
      <c r="DR812" t="b">
        <v>1</v>
      </c>
      <c r="DS812" t="b">
        <v>0</v>
      </c>
      <c r="DT812" t="b">
        <v>0</v>
      </c>
      <c r="DU812" t="b">
        <v>1</v>
      </c>
      <c r="DV812" t="b">
        <v>1</v>
      </c>
      <c r="DW812">
        <v>0</v>
      </c>
      <c r="DX812" t="b">
        <v>0</v>
      </c>
      <c r="DY812" t="b">
        <v>0</v>
      </c>
      <c r="DZ812" t="b">
        <v>0</v>
      </c>
      <c r="EA812" t="b">
        <v>0</v>
      </c>
      <c r="EB812" t="b">
        <v>0</v>
      </c>
      <c r="EC812" t="b">
        <v>0</v>
      </c>
      <c r="ED812" t="b">
        <v>0</v>
      </c>
      <c r="EE812" t="b">
        <v>0</v>
      </c>
      <c r="EF812" t="b">
        <v>0</v>
      </c>
      <c r="EG812" t="b" cm="1">
        <v>0</v>
      </c>
      <c r="EH812" t="b">
        <v>0</v>
      </c>
      <c r="EI812" t="b">
        <v>0</v>
      </c>
      <c r="EJ812" t="b">
        <v>0</v>
      </c>
      <c r="EK812" t="s">
        <v>1547</v>
      </c>
      <c r="EL812">
        <v>0</v>
      </c>
      <c r="EM812">
        <v>29</v>
      </c>
      <c r="EN812" t="b">
        <v>0</v>
      </c>
    </row>
    <row r="813" spans="1:144" ht="15.75">
      <c r="A813"/>
      <c r="B813" t="s">
        <v>1566</v>
      </c>
      <c r="C813" t="s">
        <v>1566</v>
      </c>
      <c r="D813" t="s">
        <v>3917</v>
      </c>
      <c r="E813" t="s">
        <v>3918</v>
      </c>
      <c r="F813" t="s">
        <v>3918</v>
      </c>
      <c r="G813" t="s">
        <v>3919</v>
      </c>
      <c r="H813" t="s">
        <v>3920</v>
      </c>
      <c r="I813" t="s">
        <v>1251</v>
      </c>
      <c r="J813" t="s">
        <v>3921</v>
      </c>
      <c r="K813"/>
      <c r="L813" t="s">
        <v>1743</v>
      </c>
      <c r="M813" t="s">
        <v>1779</v>
      </c>
      <c r="N813"/>
      <c r="O813"/>
      <c r="P813" t="s">
        <v>1566</v>
      </c>
      <c r="Q813" t="s">
        <v>3915</v>
      </c>
      <c r="R813" t="s">
        <v>3916</v>
      </c>
      <c r="S813"/>
      <c r="T813"/>
      <c r="U813" t="s">
        <v>13522</v>
      </c>
      <c r="V813" t="s">
        <v>13523</v>
      </c>
      <c r="W813"/>
      <c r="X813"/>
      <c r="Y813"/>
      <c r="Z813"/>
      <c r="AA813"/>
      <c r="AB813"/>
      <c r="AC813"/>
      <c r="AD813"/>
      <c r="AE813"/>
      <c r="AF813"/>
      <c r="AG813"/>
      <c r="AH813"/>
      <c r="AI813"/>
      <c r="AJ813"/>
      <c r="AK813"/>
      <c r="AL813"/>
      <c r="AM813"/>
      <c r="AN813"/>
      <c r="AO813" s="108" t="s">
        <v>43</v>
      </c>
      <c r="AP813" t="s">
        <v>2853</v>
      </c>
      <c r="AQ813">
        <v>3</v>
      </c>
      <c r="AR813" t="s">
        <v>8825</v>
      </c>
      <c r="AS813" t="s">
        <v>1566</v>
      </c>
      <c r="AT813" t="s">
        <v>8817</v>
      </c>
      <c r="AU813" t="s">
        <v>3918</v>
      </c>
      <c r="AV813" t="s">
        <v>8826</v>
      </c>
      <c r="AW813" t="s">
        <v>8826</v>
      </c>
      <c r="AX813" t="s">
        <v>1740</v>
      </c>
      <c r="AY813" t="s">
        <v>8827</v>
      </c>
      <c r="AZ813" t="s">
        <v>3915</v>
      </c>
      <c r="BA813" t="s">
        <v>8828</v>
      </c>
      <c r="BB813" t="s">
        <v>1251</v>
      </c>
      <c r="BC813" t="s">
        <v>1743</v>
      </c>
      <c r="BD813" t="s">
        <v>8829</v>
      </c>
      <c r="BE813" t="s">
        <v>3911</v>
      </c>
      <c r="BF813">
        <v>813</v>
      </c>
      <c r="BG813">
        <v>812</v>
      </c>
      <c r="BH813">
        <v>0</v>
      </c>
      <c r="BI813" t="s">
        <v>1547</v>
      </c>
      <c r="BJ813">
        <v>0</v>
      </c>
      <c r="BK813" t="e" cm="1">
        <v>#N/A</v>
      </c>
      <c r="BL813" t="e" cm="1">
        <v>#N/A</v>
      </c>
      <c r="BM813" t="s">
        <v>3921</v>
      </c>
      <c r="BN813" t="s">
        <v>3912</v>
      </c>
      <c r="BO813" t="s">
        <v>8818</v>
      </c>
      <c r="BP813" t="s" cm="1">
        <v>8816</v>
      </c>
      <c r="BQ813" t="s">
        <v>1547</v>
      </c>
      <c r="BR813" t="s">
        <v>8822</v>
      </c>
      <c r="BS813">
        <v>2</v>
      </c>
      <c r="BT813" t="s">
        <v>1712</v>
      </c>
      <c r="BU813" t="s">
        <v>15790</v>
      </c>
      <c r="BV813" t="s">
        <v>3917</v>
      </c>
      <c r="BW813" t="s">
        <v>8826</v>
      </c>
      <c r="BX813" t="s">
        <v>8830</v>
      </c>
      <c r="BY813" t="s">
        <v>1744</v>
      </c>
      <c r="BZ813" t="s">
        <v>1547</v>
      </c>
      <c r="CA813" t="s">
        <v>1744</v>
      </c>
      <c r="CB813" t="s">
        <v>1779</v>
      </c>
      <c r="CC813"/>
      <c r="CD813" t="s">
        <v>998</v>
      </c>
      <c r="CE813" t="s">
        <v>1251</v>
      </c>
      <c r="CF813" t="s">
        <v>8831</v>
      </c>
      <c r="CG813" t="s">
        <v>8832</v>
      </c>
      <c r="CH813" t="s">
        <v>1251</v>
      </c>
      <c r="CI813" t="s">
        <v>1547</v>
      </c>
      <c r="CJ813" t="s">
        <v>3916</v>
      </c>
      <c r="CK813" t="s">
        <v>1566</v>
      </c>
      <c r="CL813"/>
      <c r="CM813"/>
      <c r="CN813" t="s">
        <v>13522</v>
      </c>
      <c r="CO813" t="s">
        <v>13523</v>
      </c>
      <c r="CP813" t="s">
        <v>13522</v>
      </c>
      <c r="CQ813" t="s">
        <v>13523</v>
      </c>
      <c r="CR813" t="s">
        <v>1547</v>
      </c>
      <c r="CS813">
        <v>0</v>
      </c>
      <c r="CT813" t="s">
        <v>1547</v>
      </c>
      <c r="CU813" t="s">
        <v>1547</v>
      </c>
      <c r="CV813" t="e">
        <v>#N/A</v>
      </c>
      <c r="CW813" t="s">
        <v>1547</v>
      </c>
      <c r="CX813" t="s">
        <v>1547</v>
      </c>
      <c r="CY813">
        <v>811</v>
      </c>
      <c r="CZ813" t="s">
        <v>9794</v>
      </c>
      <c r="DA813" t="s">
        <v>1547</v>
      </c>
      <c r="DB813" t="s">
        <v>1881</v>
      </c>
      <c r="DC813" t="s">
        <v>1882</v>
      </c>
      <c r="DD813" t="s">
        <v>3918</v>
      </c>
      <c r="DE813" t="s">
        <v>3915</v>
      </c>
      <c r="DF813" t="s">
        <v>3919</v>
      </c>
      <c r="DG813" t="s">
        <v>1547</v>
      </c>
      <c r="DH813" t="s">
        <v>1547</v>
      </c>
      <c r="DI813" t="s">
        <v>1892</v>
      </c>
      <c r="DJ813" t="s">
        <v>8825</v>
      </c>
      <c r="DK813"/>
      <c r="DL813" t="s">
        <v>1892</v>
      </c>
      <c r="DM813">
        <v>9</v>
      </c>
      <c r="DN813" t="s">
        <v>1883</v>
      </c>
      <c r="DO813" t="s">
        <v>1566</v>
      </c>
      <c r="DP813" t="b">
        <v>1</v>
      </c>
      <c r="DQ813" t="b">
        <v>0</v>
      </c>
      <c r="DR813" t="b">
        <v>1</v>
      </c>
      <c r="DS813" t="b">
        <v>0</v>
      </c>
      <c r="DT813" t="b">
        <v>0</v>
      </c>
      <c r="DU813" t="b">
        <v>1</v>
      </c>
      <c r="DV813" t="b">
        <v>0</v>
      </c>
      <c r="DW813">
        <v>0</v>
      </c>
      <c r="DX813" t="b">
        <v>0</v>
      </c>
      <c r="DY813" t="b">
        <v>0</v>
      </c>
      <c r="DZ813" t="b">
        <v>0</v>
      </c>
      <c r="EA813" t="b">
        <v>0</v>
      </c>
      <c r="EB813" t="b">
        <v>0</v>
      </c>
      <c r="EC813" t="b">
        <v>0</v>
      </c>
      <c r="ED813" t="b">
        <v>0</v>
      </c>
      <c r="EE813" t="b">
        <v>0</v>
      </c>
      <c r="EF813" t="b">
        <v>0</v>
      </c>
      <c r="EG813" t="b" cm="1">
        <v>1</v>
      </c>
      <c r="EH813" t="b">
        <v>0</v>
      </c>
      <c r="EI813" t="b">
        <v>0</v>
      </c>
      <c r="EJ813" t="b">
        <v>1</v>
      </c>
      <c r="EK813" t="s">
        <v>5887</v>
      </c>
      <c r="EL813">
        <v>1</v>
      </c>
      <c r="EM813">
        <v>15</v>
      </c>
      <c r="EN813" t="b">
        <v>0</v>
      </c>
    </row>
    <row r="814" spans="1:144" ht="15.75">
      <c r="A814"/>
      <c r="B814" t="s">
        <v>1566</v>
      </c>
      <c r="C814" t="s">
        <v>1566</v>
      </c>
      <c r="D814" t="s">
        <v>3882</v>
      </c>
      <c r="E814" t="s">
        <v>3606</v>
      </c>
      <c r="F814" t="s">
        <v>3606</v>
      </c>
      <c r="G814" t="s">
        <v>3922</v>
      </c>
      <c r="H814" t="s">
        <v>3923</v>
      </c>
      <c r="I814" t="s">
        <v>1251</v>
      </c>
      <c r="J814" t="s">
        <v>3924</v>
      </c>
      <c r="K814"/>
      <c r="L814" t="s">
        <v>1743</v>
      </c>
      <c r="M814" t="s">
        <v>2003</v>
      </c>
      <c r="N814"/>
      <c r="O814"/>
      <c r="P814" t="s">
        <v>1566</v>
      </c>
      <c r="Q814" t="s">
        <v>3915</v>
      </c>
      <c r="R814" t="s">
        <v>3916</v>
      </c>
      <c r="S814"/>
      <c r="T814"/>
      <c r="U814" t="s">
        <v>13522</v>
      </c>
      <c r="V814" t="s">
        <v>13400</v>
      </c>
      <c r="W814"/>
      <c r="X814"/>
      <c r="Y814"/>
      <c r="Z814"/>
      <c r="AA814"/>
      <c r="AB814"/>
      <c r="AC814"/>
      <c r="AD814"/>
      <c r="AE814"/>
      <c r="AF814"/>
      <c r="AG814"/>
      <c r="AH814"/>
      <c r="AI814"/>
      <c r="AJ814"/>
      <c r="AK814"/>
      <c r="AL814"/>
      <c r="AM814"/>
      <c r="AN814"/>
      <c r="AO814" s="108" t="s">
        <v>43</v>
      </c>
      <c r="AP814" t="s">
        <v>2853</v>
      </c>
      <c r="AQ814">
        <v>4</v>
      </c>
      <c r="AR814" t="s">
        <v>8834</v>
      </c>
      <c r="AS814" t="s">
        <v>1566</v>
      </c>
      <c r="AT814" t="s">
        <v>8817</v>
      </c>
      <c r="AU814" t="s">
        <v>3606</v>
      </c>
      <c r="AV814" t="s">
        <v>7326</v>
      </c>
      <c r="AW814" t="s">
        <v>7326</v>
      </c>
      <c r="AX814" t="s">
        <v>1740</v>
      </c>
      <c r="AY814" t="s">
        <v>8835</v>
      </c>
      <c r="AZ814" t="s">
        <v>3915</v>
      </c>
      <c r="BA814" t="s">
        <v>7329</v>
      </c>
      <c r="BB814" t="s">
        <v>1251</v>
      </c>
      <c r="BC814" t="s">
        <v>1743</v>
      </c>
      <c r="BD814" t="s">
        <v>8836</v>
      </c>
      <c r="BE814" t="s">
        <v>3911</v>
      </c>
      <c r="BF814">
        <v>408</v>
      </c>
      <c r="BG814">
        <v>812</v>
      </c>
      <c r="BH814">
        <v>0</v>
      </c>
      <c r="BI814" t="s">
        <v>1547</v>
      </c>
      <c r="BJ814">
        <v>0</v>
      </c>
      <c r="BK814" t="e" cm="1">
        <v>#N/A</v>
      </c>
      <c r="BL814" t="e" cm="1">
        <v>#N/A</v>
      </c>
      <c r="BM814" t="s">
        <v>3924</v>
      </c>
      <c r="BN814" t="s">
        <v>3912</v>
      </c>
      <c r="BO814" t="s">
        <v>8818</v>
      </c>
      <c r="BP814" t="s" cm="1">
        <v>8816</v>
      </c>
      <c r="BQ814" t="s">
        <v>1547</v>
      </c>
      <c r="BR814" t="s">
        <v>8822</v>
      </c>
      <c r="BS814">
        <v>3</v>
      </c>
      <c r="BT814" t="s">
        <v>1715</v>
      </c>
      <c r="BU814" t="s">
        <v>15791</v>
      </c>
      <c r="BV814" t="s">
        <v>3882</v>
      </c>
      <c r="BW814" t="s">
        <v>7326</v>
      </c>
      <c r="BX814" t="s">
        <v>8837</v>
      </c>
      <c r="BY814" t="s">
        <v>1744</v>
      </c>
      <c r="BZ814" t="s">
        <v>1547</v>
      </c>
      <c r="CA814" t="s">
        <v>1744</v>
      </c>
      <c r="CB814" t="s">
        <v>2003</v>
      </c>
      <c r="CC814"/>
      <c r="CD814" t="s">
        <v>998</v>
      </c>
      <c r="CE814" t="s">
        <v>1251</v>
      </c>
      <c r="CF814" t="s">
        <v>8838</v>
      </c>
      <c r="CG814" t="s">
        <v>8839</v>
      </c>
      <c r="CH814" t="s">
        <v>1251</v>
      </c>
      <c r="CI814" t="s">
        <v>1547</v>
      </c>
      <c r="CJ814" t="s">
        <v>3916</v>
      </c>
      <c r="CK814" t="s">
        <v>1566</v>
      </c>
      <c r="CL814"/>
      <c r="CM814"/>
      <c r="CN814" t="s">
        <v>13522</v>
      </c>
      <c r="CO814" t="s">
        <v>13400</v>
      </c>
      <c r="CP814" t="s">
        <v>13522</v>
      </c>
      <c r="CQ814" t="s">
        <v>13400</v>
      </c>
      <c r="CR814" t="s">
        <v>1547</v>
      </c>
      <c r="CS814">
        <v>0</v>
      </c>
      <c r="CT814" t="s">
        <v>1547</v>
      </c>
      <c r="CU814" t="s">
        <v>1547</v>
      </c>
      <c r="CV814" t="e">
        <v>#N/A</v>
      </c>
      <c r="CW814" t="s">
        <v>1547</v>
      </c>
      <c r="CX814" t="s">
        <v>1547</v>
      </c>
      <c r="CY814">
        <v>812</v>
      </c>
      <c r="CZ814" t="s">
        <v>9798</v>
      </c>
      <c r="DA814" t="s">
        <v>1547</v>
      </c>
      <c r="DB814" t="s">
        <v>1881</v>
      </c>
      <c r="DC814" t="s">
        <v>1882</v>
      </c>
      <c r="DD814" t="s">
        <v>3606</v>
      </c>
      <c r="DE814" t="s">
        <v>3915</v>
      </c>
      <c r="DF814" t="s">
        <v>3922</v>
      </c>
      <c r="DG814" t="s">
        <v>1547</v>
      </c>
      <c r="DH814" t="s">
        <v>1547</v>
      </c>
      <c r="DI814" t="s">
        <v>1892</v>
      </c>
      <c r="DJ814" t="s">
        <v>8834</v>
      </c>
      <c r="DK814"/>
      <c r="DL814" t="s">
        <v>1892</v>
      </c>
      <c r="DM814">
        <v>9</v>
      </c>
      <c r="DN814" t="s">
        <v>1883</v>
      </c>
      <c r="DO814" t="s">
        <v>1566</v>
      </c>
      <c r="DP814" t="b">
        <v>1</v>
      </c>
      <c r="DQ814" t="b">
        <v>0</v>
      </c>
      <c r="DR814" t="b">
        <v>0</v>
      </c>
      <c r="DS814" t="b">
        <v>0</v>
      </c>
      <c r="DT814" t="b">
        <v>0</v>
      </c>
      <c r="DU814" t="b">
        <v>1</v>
      </c>
      <c r="DV814" t="b">
        <v>0</v>
      </c>
      <c r="DW814">
        <v>0</v>
      </c>
      <c r="DX814" t="b">
        <v>0</v>
      </c>
      <c r="DY814" t="b">
        <v>0</v>
      </c>
      <c r="DZ814" t="b">
        <v>0</v>
      </c>
      <c r="EA814" t="b">
        <v>0</v>
      </c>
      <c r="EB814" t="b">
        <v>0</v>
      </c>
      <c r="EC814" t="b">
        <v>1</v>
      </c>
      <c r="ED814" t="b">
        <v>0</v>
      </c>
      <c r="EE814" t="b">
        <v>0</v>
      </c>
      <c r="EF814" t="b">
        <v>0</v>
      </c>
      <c r="EG814" t="b" cm="1">
        <v>1</v>
      </c>
      <c r="EH814" t="b">
        <v>0</v>
      </c>
      <c r="EI814" t="b">
        <v>0</v>
      </c>
      <c r="EJ814" t="b">
        <v>1</v>
      </c>
      <c r="EK814" t="s">
        <v>5981</v>
      </c>
      <c r="EL814">
        <v>1</v>
      </c>
      <c r="EM814">
        <v>4</v>
      </c>
      <c r="EN814" t="b">
        <v>0</v>
      </c>
    </row>
    <row r="815" spans="1:144" ht="299.25">
      <c r="A815"/>
      <c r="B815" t="s">
        <v>1566</v>
      </c>
      <c r="C815" t="s">
        <v>1566</v>
      </c>
      <c r="D815" t="s">
        <v>3925</v>
      </c>
      <c r="E815" t="s">
        <v>3926</v>
      </c>
      <c r="F815" t="s">
        <v>3926</v>
      </c>
      <c r="G815" t="s">
        <v>3927</v>
      </c>
      <c r="H815" s="109" t="s">
        <v>3928</v>
      </c>
      <c r="I815" t="s">
        <v>1230</v>
      </c>
      <c r="J815"/>
      <c r="K815"/>
      <c r="L815" t="s">
        <v>1743</v>
      </c>
      <c r="M815" t="s">
        <v>1995</v>
      </c>
      <c r="N815"/>
      <c r="O815"/>
      <c r="P815" t="s">
        <v>1566</v>
      </c>
      <c r="Q815" t="s">
        <v>3915</v>
      </c>
      <c r="R815" t="s">
        <v>3916</v>
      </c>
      <c r="S815"/>
      <c r="T815" t="s">
        <v>3929</v>
      </c>
      <c r="U815" t="s">
        <v>13522</v>
      </c>
      <c r="V815" t="s">
        <v>13524</v>
      </c>
      <c r="W815"/>
      <c r="X815"/>
      <c r="Y815"/>
      <c r="Z815"/>
      <c r="AA815"/>
      <c r="AB815"/>
      <c r="AC815"/>
      <c r="AD815"/>
      <c r="AE815"/>
      <c r="AF815"/>
      <c r="AG815"/>
      <c r="AH815"/>
      <c r="AI815"/>
      <c r="AJ815"/>
      <c r="AK815"/>
      <c r="AL815"/>
      <c r="AM815"/>
      <c r="AN815"/>
      <c r="AO815" s="108" t="s">
        <v>43</v>
      </c>
      <c r="AP815" t="s">
        <v>2853</v>
      </c>
      <c r="AQ815">
        <v>5</v>
      </c>
      <c r="AR815" t="s">
        <v>8841</v>
      </c>
      <c r="AS815" t="s">
        <v>1566</v>
      </c>
      <c r="AT815" t="s">
        <v>8817</v>
      </c>
      <c r="AU815" t="s">
        <v>3926</v>
      </c>
      <c r="AV815" t="s">
        <v>8842</v>
      </c>
      <c r="AW815" t="s">
        <v>8842</v>
      </c>
      <c r="AX815" t="s">
        <v>1740</v>
      </c>
      <c r="AY815" t="s">
        <v>8843</v>
      </c>
      <c r="AZ815" t="s">
        <v>3915</v>
      </c>
      <c r="BA815" t="s">
        <v>8844</v>
      </c>
      <c r="BB815" t="s">
        <v>1230</v>
      </c>
      <c r="BC815" t="s">
        <v>1743</v>
      </c>
      <c r="BD815" t="s">
        <v>8845</v>
      </c>
      <c r="BE815" t="s">
        <v>3911</v>
      </c>
      <c r="BF815">
        <v>815</v>
      </c>
      <c r="BG815">
        <v>812</v>
      </c>
      <c r="BH815">
        <v>0</v>
      </c>
      <c r="BI815" t="s">
        <v>3926</v>
      </c>
      <c r="BJ815">
        <v>1</v>
      </c>
      <c r="BK815">
        <v>0</v>
      </c>
      <c r="BL815">
        <v>0</v>
      </c>
      <c r="BM815" t="s">
        <v>1547</v>
      </c>
      <c r="BN815" t="s">
        <v>3912</v>
      </c>
      <c r="BO815" t="s">
        <v>8818</v>
      </c>
      <c r="BP815" t="s" cm="1">
        <v>8816</v>
      </c>
      <c r="BQ815" t="s">
        <v>1547</v>
      </c>
      <c r="BR815" t="s">
        <v>8822</v>
      </c>
      <c r="BS815">
        <v>4</v>
      </c>
      <c r="BT815" t="s">
        <v>1756</v>
      </c>
      <c r="BU815" t="s">
        <v>15792</v>
      </c>
      <c r="BV815" t="s">
        <v>3925</v>
      </c>
      <c r="BW815" t="s">
        <v>8842</v>
      </c>
      <c r="BX815" t="s">
        <v>8846</v>
      </c>
      <c r="BY815" t="s">
        <v>1744</v>
      </c>
      <c r="BZ815" t="s">
        <v>8847</v>
      </c>
      <c r="CA815" t="s">
        <v>1744</v>
      </c>
      <c r="CB815" t="s">
        <v>1995</v>
      </c>
      <c r="CC815"/>
      <c r="CD815" t="s">
        <v>998</v>
      </c>
      <c r="CE815" t="s">
        <v>1230</v>
      </c>
      <c r="CF815" t="s">
        <v>8848</v>
      </c>
      <c r="CG815" t="s">
        <v>8849</v>
      </c>
      <c r="CH815" t="s">
        <v>1230</v>
      </c>
      <c r="CI815" t="s">
        <v>1547</v>
      </c>
      <c r="CJ815" t="s">
        <v>3916</v>
      </c>
      <c r="CK815" t="s">
        <v>1566</v>
      </c>
      <c r="CL815"/>
      <c r="CM815"/>
      <c r="CN815" t="s">
        <v>13522</v>
      </c>
      <c r="CO815" t="s">
        <v>13524</v>
      </c>
      <c r="CP815" t="s">
        <v>13522</v>
      </c>
      <c r="CQ815" t="s">
        <v>13524</v>
      </c>
      <c r="CR815" t="s">
        <v>1547</v>
      </c>
      <c r="CS815">
        <v>0</v>
      </c>
      <c r="CT815" t="s">
        <v>1547</v>
      </c>
      <c r="CU815" t="s">
        <v>1547</v>
      </c>
      <c r="CV815" t="s">
        <v>1547</v>
      </c>
      <c r="CW815" t="s">
        <v>1547</v>
      </c>
      <c r="CX815" t="s">
        <v>1547</v>
      </c>
      <c r="CY815">
        <v>813</v>
      </c>
      <c r="CZ815" t="s">
        <v>9809</v>
      </c>
      <c r="DA815" t="s">
        <v>1547</v>
      </c>
      <c r="DB815" t="s">
        <v>1881</v>
      </c>
      <c r="DC815" t="s">
        <v>1882</v>
      </c>
      <c r="DD815" t="s">
        <v>3926</v>
      </c>
      <c r="DE815" t="s">
        <v>3915</v>
      </c>
      <c r="DF815" t="s">
        <v>3927</v>
      </c>
      <c r="DG815" t="s">
        <v>8847</v>
      </c>
      <c r="DH815" t="s">
        <v>8851</v>
      </c>
      <c r="DI815" t="s">
        <v>8852</v>
      </c>
      <c r="DJ815" t="s">
        <v>8841</v>
      </c>
      <c r="DK815"/>
      <c r="DL815" t="s">
        <v>8852</v>
      </c>
      <c r="DM815">
        <v>9</v>
      </c>
      <c r="DN815" t="s">
        <v>1883</v>
      </c>
      <c r="DO815" t="s">
        <v>1566</v>
      </c>
      <c r="DP815" t="b">
        <v>1</v>
      </c>
      <c r="DQ815" t="b">
        <v>0</v>
      </c>
      <c r="DR815" t="b">
        <v>1</v>
      </c>
      <c r="DS815" t="b">
        <v>1</v>
      </c>
      <c r="DT815" t="b">
        <v>1</v>
      </c>
      <c r="DU815" t="b">
        <v>1</v>
      </c>
      <c r="DV815" t="b">
        <v>0</v>
      </c>
      <c r="DW815">
        <v>0</v>
      </c>
      <c r="DX815" t="b">
        <v>0</v>
      </c>
      <c r="DY815" t="b">
        <v>0</v>
      </c>
      <c r="DZ815" t="b">
        <v>0</v>
      </c>
      <c r="EA815" t="b">
        <v>0</v>
      </c>
      <c r="EB815" t="b">
        <v>0</v>
      </c>
      <c r="EC815" t="b">
        <v>0</v>
      </c>
      <c r="ED815" t="b">
        <v>0</v>
      </c>
      <c r="EE815" t="b">
        <v>0</v>
      </c>
      <c r="EF815" t="b">
        <v>0</v>
      </c>
      <c r="EG815" t="b" cm="1">
        <v>0</v>
      </c>
      <c r="EH815" t="b">
        <v>0</v>
      </c>
      <c r="EI815" t="b">
        <v>0</v>
      </c>
      <c r="EJ815" t="b">
        <v>0</v>
      </c>
      <c r="EK815" t="s">
        <v>1547</v>
      </c>
      <c r="EL815">
        <v>0</v>
      </c>
      <c r="EM815">
        <v>19</v>
      </c>
      <c r="EN815" t="b">
        <v>0</v>
      </c>
    </row>
    <row r="816" spans="1:144" ht="236.25">
      <c r="A816"/>
      <c r="B816" t="s">
        <v>1566</v>
      </c>
      <c r="C816" t="s">
        <v>1566</v>
      </c>
      <c r="D816" t="s">
        <v>3930</v>
      </c>
      <c r="E816" t="s">
        <v>3931</v>
      </c>
      <c r="F816" t="s">
        <v>3931</v>
      </c>
      <c r="G816" t="s">
        <v>3932</v>
      </c>
      <c r="H816" s="109" t="s">
        <v>3933</v>
      </c>
      <c r="I816" t="s">
        <v>1230</v>
      </c>
      <c r="J816"/>
      <c r="K816"/>
      <c r="L816" t="s">
        <v>1743</v>
      </c>
      <c r="M816" t="s">
        <v>1995</v>
      </c>
      <c r="N816"/>
      <c r="O816"/>
      <c r="P816" t="s">
        <v>1566</v>
      </c>
      <c r="Q816" t="s">
        <v>3915</v>
      </c>
      <c r="R816" t="s">
        <v>3916</v>
      </c>
      <c r="S816"/>
      <c r="T816" t="s">
        <v>3934</v>
      </c>
      <c r="U816" t="s">
        <v>13522</v>
      </c>
      <c r="V816" t="s">
        <v>13525</v>
      </c>
      <c r="W816"/>
      <c r="X816"/>
      <c r="Y816"/>
      <c r="Z816"/>
      <c r="AA816"/>
      <c r="AB816"/>
      <c r="AC816"/>
      <c r="AD816"/>
      <c r="AE816"/>
      <c r="AF816"/>
      <c r="AG816"/>
      <c r="AH816"/>
      <c r="AI816"/>
      <c r="AJ816"/>
      <c r="AK816"/>
      <c r="AL816"/>
      <c r="AM816"/>
      <c r="AN816"/>
      <c r="AO816" s="108" t="s">
        <v>43</v>
      </c>
      <c r="AP816" t="s">
        <v>2853</v>
      </c>
      <c r="AQ816">
        <v>6</v>
      </c>
      <c r="AR816" t="s">
        <v>8853</v>
      </c>
      <c r="AS816" t="s">
        <v>1566</v>
      </c>
      <c r="AT816" t="s">
        <v>8817</v>
      </c>
      <c r="AU816" t="s">
        <v>3931</v>
      </c>
      <c r="AV816" t="s">
        <v>8854</v>
      </c>
      <c r="AW816" t="s">
        <v>8854</v>
      </c>
      <c r="AX816" t="s">
        <v>1740</v>
      </c>
      <c r="AY816" t="s">
        <v>8855</v>
      </c>
      <c r="AZ816" t="s">
        <v>3915</v>
      </c>
      <c r="BA816" t="s">
        <v>8856</v>
      </c>
      <c r="BB816" t="s">
        <v>1230</v>
      </c>
      <c r="BC816" t="s">
        <v>1743</v>
      </c>
      <c r="BD816" t="s">
        <v>8857</v>
      </c>
      <c r="BE816" t="s">
        <v>3911</v>
      </c>
      <c r="BF816">
        <v>816</v>
      </c>
      <c r="BG816">
        <v>812</v>
      </c>
      <c r="BH816">
        <v>0</v>
      </c>
      <c r="BI816" t="s">
        <v>3931</v>
      </c>
      <c r="BJ816">
        <v>1</v>
      </c>
      <c r="BK816">
        <v>0</v>
      </c>
      <c r="BL816">
        <v>0</v>
      </c>
      <c r="BM816" t="s">
        <v>1547</v>
      </c>
      <c r="BN816" t="s">
        <v>3912</v>
      </c>
      <c r="BO816" t="s">
        <v>8818</v>
      </c>
      <c r="BP816" t="s" cm="1">
        <v>8816</v>
      </c>
      <c r="BQ816" t="s">
        <v>1547</v>
      </c>
      <c r="BR816" t="s">
        <v>8822</v>
      </c>
      <c r="BS816">
        <v>5</v>
      </c>
      <c r="BT816" t="s">
        <v>1717</v>
      </c>
      <c r="BU816" t="s">
        <v>15793</v>
      </c>
      <c r="BV816" t="s">
        <v>3930</v>
      </c>
      <c r="BW816" t="s">
        <v>8854</v>
      </c>
      <c r="BX816" t="s">
        <v>8858</v>
      </c>
      <c r="BY816" t="s">
        <v>1744</v>
      </c>
      <c r="BZ816" t="s">
        <v>3934</v>
      </c>
      <c r="CA816" t="s">
        <v>1744</v>
      </c>
      <c r="CB816" t="s">
        <v>1995</v>
      </c>
      <c r="CC816"/>
      <c r="CD816" t="s">
        <v>998</v>
      </c>
      <c r="CE816" t="s">
        <v>1230</v>
      </c>
      <c r="CF816" t="s">
        <v>8859</v>
      </c>
      <c r="CG816" t="s">
        <v>8860</v>
      </c>
      <c r="CH816" t="s">
        <v>1230</v>
      </c>
      <c r="CI816" t="s">
        <v>1547</v>
      </c>
      <c r="CJ816" t="s">
        <v>3916</v>
      </c>
      <c r="CK816" t="s">
        <v>1566</v>
      </c>
      <c r="CL816"/>
      <c r="CM816"/>
      <c r="CN816" t="s">
        <v>13522</v>
      </c>
      <c r="CO816" t="s">
        <v>13525</v>
      </c>
      <c r="CP816" t="s">
        <v>13522</v>
      </c>
      <c r="CQ816" t="s">
        <v>13525</v>
      </c>
      <c r="CR816" t="s">
        <v>1547</v>
      </c>
      <c r="CS816">
        <v>0</v>
      </c>
      <c r="CT816" t="s">
        <v>1547</v>
      </c>
      <c r="CU816" t="s">
        <v>1547</v>
      </c>
      <c r="CV816" t="s">
        <v>1547</v>
      </c>
      <c r="CW816" t="s">
        <v>1547</v>
      </c>
      <c r="CX816" t="s">
        <v>1547</v>
      </c>
      <c r="CY816">
        <v>814</v>
      </c>
      <c r="CZ816" t="s">
        <v>9819</v>
      </c>
      <c r="DA816" t="s">
        <v>1547</v>
      </c>
      <c r="DB816" t="s">
        <v>1881</v>
      </c>
      <c r="DC816" t="s">
        <v>1882</v>
      </c>
      <c r="DD816" t="s">
        <v>3931</v>
      </c>
      <c r="DE816" t="s">
        <v>3915</v>
      </c>
      <c r="DF816" t="s">
        <v>3932</v>
      </c>
      <c r="DG816" t="s">
        <v>3934</v>
      </c>
      <c r="DH816" t="s">
        <v>8862</v>
      </c>
      <c r="DI816" t="s">
        <v>8863</v>
      </c>
      <c r="DJ816" t="s">
        <v>8853</v>
      </c>
      <c r="DK816"/>
      <c r="DL816" t="s">
        <v>8863</v>
      </c>
      <c r="DM816">
        <v>9</v>
      </c>
      <c r="DN816" t="s">
        <v>1883</v>
      </c>
      <c r="DO816" t="s">
        <v>1566</v>
      </c>
      <c r="DP816" t="b">
        <v>1</v>
      </c>
      <c r="DQ816" t="b">
        <v>0</v>
      </c>
      <c r="DR816" t="b">
        <v>1</v>
      </c>
      <c r="DS816" t="b">
        <v>1</v>
      </c>
      <c r="DT816" t="b">
        <v>1</v>
      </c>
      <c r="DU816" t="b">
        <v>1</v>
      </c>
      <c r="DV816" t="b">
        <v>0</v>
      </c>
      <c r="DW816">
        <v>0</v>
      </c>
      <c r="DX816" t="b">
        <v>0</v>
      </c>
      <c r="DY816" t="b">
        <v>0</v>
      </c>
      <c r="DZ816" t="b">
        <v>0</v>
      </c>
      <c r="EA816" t="b">
        <v>0</v>
      </c>
      <c r="EB816" t="b">
        <v>0</v>
      </c>
      <c r="EC816" t="b">
        <v>0</v>
      </c>
      <c r="ED816" t="b">
        <v>0</v>
      </c>
      <c r="EE816" t="b">
        <v>0</v>
      </c>
      <c r="EF816" t="b">
        <v>0</v>
      </c>
      <c r="EG816" t="b" cm="1">
        <v>0</v>
      </c>
      <c r="EH816" t="b">
        <v>0</v>
      </c>
      <c r="EI816" t="b">
        <v>0</v>
      </c>
      <c r="EJ816" t="b">
        <v>0</v>
      </c>
      <c r="EK816" t="s">
        <v>1547</v>
      </c>
      <c r="EL816">
        <v>0</v>
      </c>
      <c r="EM816">
        <v>20</v>
      </c>
      <c r="EN816" t="b">
        <v>0</v>
      </c>
    </row>
    <row r="817" spans="1:144" ht="141.75">
      <c r="A817"/>
      <c r="B817" t="s">
        <v>1566</v>
      </c>
      <c r="C817" t="s">
        <v>1566</v>
      </c>
      <c r="D817" t="s">
        <v>3935</v>
      </c>
      <c r="E817" t="s">
        <v>3936</v>
      </c>
      <c r="F817" t="s">
        <v>3936</v>
      </c>
      <c r="G817" t="s">
        <v>3937</v>
      </c>
      <c r="H817" s="109" t="s">
        <v>3938</v>
      </c>
      <c r="I817" t="s">
        <v>1230</v>
      </c>
      <c r="J817"/>
      <c r="K817"/>
      <c r="L817" t="s">
        <v>1743</v>
      </c>
      <c r="M817" t="s">
        <v>1995</v>
      </c>
      <c r="N817"/>
      <c r="O817"/>
      <c r="P817" t="s">
        <v>1566</v>
      </c>
      <c r="Q817" t="s">
        <v>3915</v>
      </c>
      <c r="R817" t="s">
        <v>3916</v>
      </c>
      <c r="S817"/>
      <c r="T817"/>
      <c r="U817" t="s">
        <v>13522</v>
      </c>
      <c r="V817" t="s">
        <v>13526</v>
      </c>
      <c r="W817"/>
      <c r="X817"/>
      <c r="Y817"/>
      <c r="Z817"/>
      <c r="AA817"/>
      <c r="AB817"/>
      <c r="AC817"/>
      <c r="AD817"/>
      <c r="AE817"/>
      <c r="AF817"/>
      <c r="AG817"/>
      <c r="AH817"/>
      <c r="AI817"/>
      <c r="AJ817"/>
      <c r="AK817"/>
      <c r="AL817"/>
      <c r="AM817"/>
      <c r="AN817"/>
      <c r="AO817" s="108" t="s">
        <v>43</v>
      </c>
      <c r="AP817" t="s">
        <v>2853</v>
      </c>
      <c r="AQ817">
        <v>7</v>
      </c>
      <c r="AR817" t="s">
        <v>8864</v>
      </c>
      <c r="AS817" t="s">
        <v>1566</v>
      </c>
      <c r="AT817" t="s">
        <v>8817</v>
      </c>
      <c r="AU817" t="s">
        <v>3936</v>
      </c>
      <c r="AV817" t="s">
        <v>8865</v>
      </c>
      <c r="AW817" t="s">
        <v>8865</v>
      </c>
      <c r="AX817" t="s">
        <v>1740</v>
      </c>
      <c r="AY817" t="s">
        <v>8866</v>
      </c>
      <c r="AZ817" t="s">
        <v>3915</v>
      </c>
      <c r="BA817" t="s">
        <v>8867</v>
      </c>
      <c r="BB817" t="s">
        <v>1230</v>
      </c>
      <c r="BC817" t="s">
        <v>1743</v>
      </c>
      <c r="BD817" t="s">
        <v>8868</v>
      </c>
      <c r="BE817" t="s">
        <v>3911</v>
      </c>
      <c r="BF817">
        <v>817</v>
      </c>
      <c r="BG817">
        <v>812</v>
      </c>
      <c r="BH817">
        <v>0</v>
      </c>
      <c r="BI817" t="s">
        <v>3936</v>
      </c>
      <c r="BJ817">
        <v>1</v>
      </c>
      <c r="BK817">
        <v>0</v>
      </c>
      <c r="BL817">
        <v>0</v>
      </c>
      <c r="BM817" t="s">
        <v>1547</v>
      </c>
      <c r="BN817" t="s">
        <v>3912</v>
      </c>
      <c r="BO817" t="s">
        <v>8818</v>
      </c>
      <c r="BP817" t="s" cm="1">
        <v>8816</v>
      </c>
      <c r="BQ817" t="s">
        <v>1547</v>
      </c>
      <c r="BR817" t="s">
        <v>8822</v>
      </c>
      <c r="BS817">
        <v>6</v>
      </c>
      <c r="BT817" t="s">
        <v>1719</v>
      </c>
      <c r="BU817" t="s">
        <v>15794</v>
      </c>
      <c r="BV817" t="s">
        <v>3935</v>
      </c>
      <c r="BW817" t="s">
        <v>8865</v>
      </c>
      <c r="BX817" t="s">
        <v>8869</v>
      </c>
      <c r="BY817" t="s">
        <v>1744</v>
      </c>
      <c r="BZ817" t="s">
        <v>1547</v>
      </c>
      <c r="CA817" t="s">
        <v>1744</v>
      </c>
      <c r="CB817" t="s">
        <v>1995</v>
      </c>
      <c r="CC817"/>
      <c r="CD817" t="s">
        <v>998</v>
      </c>
      <c r="CE817" t="s">
        <v>1230</v>
      </c>
      <c r="CF817" t="s">
        <v>8870</v>
      </c>
      <c r="CG817" t="s">
        <v>8871</v>
      </c>
      <c r="CH817" t="s">
        <v>1230</v>
      </c>
      <c r="CI817" t="s">
        <v>1547</v>
      </c>
      <c r="CJ817" t="s">
        <v>3916</v>
      </c>
      <c r="CK817" t="s">
        <v>1566</v>
      </c>
      <c r="CL817"/>
      <c r="CM817"/>
      <c r="CN817" t="s">
        <v>13522</v>
      </c>
      <c r="CO817" t="s">
        <v>13526</v>
      </c>
      <c r="CP817" t="s">
        <v>13522</v>
      </c>
      <c r="CQ817" t="s">
        <v>13526</v>
      </c>
      <c r="CR817" t="s">
        <v>1547</v>
      </c>
      <c r="CS817">
        <v>0</v>
      </c>
      <c r="CT817" t="s">
        <v>1547</v>
      </c>
      <c r="CU817" t="s">
        <v>1547</v>
      </c>
      <c r="CV817" t="s">
        <v>1547</v>
      </c>
      <c r="CW817" t="s">
        <v>1547</v>
      </c>
      <c r="CX817" t="s">
        <v>1547</v>
      </c>
      <c r="CY817">
        <v>815</v>
      </c>
      <c r="CZ817" t="s">
        <v>9831</v>
      </c>
      <c r="DA817" t="s">
        <v>1547</v>
      </c>
      <c r="DB817" t="s">
        <v>1881</v>
      </c>
      <c r="DC817" t="s">
        <v>1882</v>
      </c>
      <c r="DD817" t="s">
        <v>3936</v>
      </c>
      <c r="DE817" t="s">
        <v>3915</v>
      </c>
      <c r="DF817" t="s">
        <v>3937</v>
      </c>
      <c r="DG817" t="s">
        <v>1547</v>
      </c>
      <c r="DH817" t="s">
        <v>1547</v>
      </c>
      <c r="DI817" t="s">
        <v>1892</v>
      </c>
      <c r="DJ817" t="s">
        <v>8864</v>
      </c>
      <c r="DK817"/>
      <c r="DL817" t="s">
        <v>1892</v>
      </c>
      <c r="DM817">
        <v>9</v>
      </c>
      <c r="DN817" t="s">
        <v>1883</v>
      </c>
      <c r="DO817" t="s">
        <v>1566</v>
      </c>
      <c r="DP817" t="b">
        <v>1</v>
      </c>
      <c r="DQ817" t="b">
        <v>0</v>
      </c>
      <c r="DR817" t="b">
        <v>1</v>
      </c>
      <c r="DS817" t="b">
        <v>0</v>
      </c>
      <c r="DT817" t="b">
        <v>0</v>
      </c>
      <c r="DU817" t="b">
        <v>1</v>
      </c>
      <c r="DV817" t="b">
        <v>0</v>
      </c>
      <c r="DW817">
        <v>0</v>
      </c>
      <c r="DX817" t="b">
        <v>0</v>
      </c>
      <c r="DY817" t="b">
        <v>0</v>
      </c>
      <c r="DZ817" t="b">
        <v>0</v>
      </c>
      <c r="EA817" t="b">
        <v>0</v>
      </c>
      <c r="EB817" t="b">
        <v>0</v>
      </c>
      <c r="EC817" t="b">
        <v>0</v>
      </c>
      <c r="ED817" t="b">
        <v>0</v>
      </c>
      <c r="EE817" t="b">
        <v>0</v>
      </c>
      <c r="EF817" t="b">
        <v>0</v>
      </c>
      <c r="EG817" t="b" cm="1">
        <v>0</v>
      </c>
      <c r="EH817" t="b">
        <v>0</v>
      </c>
      <c r="EI817" t="b">
        <v>0</v>
      </c>
      <c r="EJ817" t="b">
        <v>0</v>
      </c>
      <c r="EK817" t="s">
        <v>1547</v>
      </c>
      <c r="EL817">
        <v>0</v>
      </c>
      <c r="EM817">
        <v>16</v>
      </c>
      <c r="EN817" t="b">
        <v>0</v>
      </c>
    </row>
    <row r="818" spans="1:144" ht="15.75">
      <c r="A818"/>
      <c r="B818" t="s">
        <v>1566</v>
      </c>
      <c r="C818" t="s">
        <v>1566</v>
      </c>
      <c r="D818" t="s">
        <v>3939</v>
      </c>
      <c r="E818" t="s">
        <v>3940</v>
      </c>
      <c r="F818" t="s">
        <v>3940</v>
      </c>
      <c r="G818" t="s">
        <v>3941</v>
      </c>
      <c r="H818" t="s">
        <v>3942</v>
      </c>
      <c r="I818" t="s">
        <v>1230</v>
      </c>
      <c r="J818"/>
      <c r="K818"/>
      <c r="L818" t="s">
        <v>1743</v>
      </c>
      <c r="M818" t="s">
        <v>1995</v>
      </c>
      <c r="N818"/>
      <c r="O818"/>
      <c r="P818" t="s">
        <v>1566</v>
      </c>
      <c r="Q818" t="s">
        <v>3915</v>
      </c>
      <c r="R818" t="s">
        <v>3916</v>
      </c>
      <c r="S818"/>
      <c r="T818"/>
      <c r="U818" t="s">
        <v>13522</v>
      </c>
      <c r="V818" t="s">
        <v>13527</v>
      </c>
      <c r="W818"/>
      <c r="X818"/>
      <c r="Y818"/>
      <c r="Z818"/>
      <c r="AA818"/>
      <c r="AB818"/>
      <c r="AC818"/>
      <c r="AD818"/>
      <c r="AE818"/>
      <c r="AF818"/>
      <c r="AG818"/>
      <c r="AH818"/>
      <c r="AI818"/>
      <c r="AJ818"/>
      <c r="AK818"/>
      <c r="AL818"/>
      <c r="AM818"/>
      <c r="AN818"/>
      <c r="AO818" s="108" t="s">
        <v>43</v>
      </c>
      <c r="AP818" t="s">
        <v>2853</v>
      </c>
      <c r="AQ818">
        <v>8</v>
      </c>
      <c r="AR818" t="s">
        <v>8873</v>
      </c>
      <c r="AS818" t="s">
        <v>1566</v>
      </c>
      <c r="AT818" t="s">
        <v>8817</v>
      </c>
      <c r="AU818" t="s">
        <v>3940</v>
      </c>
      <c r="AV818" t="s">
        <v>8874</v>
      </c>
      <c r="AW818" t="s">
        <v>8874</v>
      </c>
      <c r="AX818" t="s">
        <v>1740</v>
      </c>
      <c r="AY818" t="s">
        <v>8875</v>
      </c>
      <c r="AZ818" t="s">
        <v>3915</v>
      </c>
      <c r="BA818" t="s">
        <v>8876</v>
      </c>
      <c r="BB818" t="s">
        <v>1230</v>
      </c>
      <c r="BC818" t="s">
        <v>1743</v>
      </c>
      <c r="BD818" t="s">
        <v>8877</v>
      </c>
      <c r="BE818" t="s">
        <v>3911</v>
      </c>
      <c r="BF818">
        <v>818</v>
      </c>
      <c r="BG818">
        <v>812</v>
      </c>
      <c r="BH818">
        <v>0</v>
      </c>
      <c r="BI818" t="s">
        <v>3940</v>
      </c>
      <c r="BJ818">
        <v>1</v>
      </c>
      <c r="BK818">
        <v>0</v>
      </c>
      <c r="BL818">
        <v>0</v>
      </c>
      <c r="BM818" t="s">
        <v>1547</v>
      </c>
      <c r="BN818" t="s">
        <v>3912</v>
      </c>
      <c r="BO818" t="s">
        <v>8818</v>
      </c>
      <c r="BP818" t="s" cm="1">
        <v>8816</v>
      </c>
      <c r="BQ818" t="s">
        <v>1547</v>
      </c>
      <c r="BR818" t="s">
        <v>8822</v>
      </c>
      <c r="BS818">
        <v>7</v>
      </c>
      <c r="BT818" t="s">
        <v>1722</v>
      </c>
      <c r="BU818" t="s">
        <v>15795</v>
      </c>
      <c r="BV818" t="s">
        <v>3939</v>
      </c>
      <c r="BW818" t="s">
        <v>8874</v>
      </c>
      <c r="BX818" t="s">
        <v>8878</v>
      </c>
      <c r="BY818" t="s">
        <v>1744</v>
      </c>
      <c r="BZ818" t="s">
        <v>1547</v>
      </c>
      <c r="CA818" t="s">
        <v>1744</v>
      </c>
      <c r="CB818" t="s">
        <v>1995</v>
      </c>
      <c r="CC818"/>
      <c r="CD818" t="s">
        <v>998</v>
      </c>
      <c r="CE818" t="s">
        <v>1230</v>
      </c>
      <c r="CF818" t="s">
        <v>8879</v>
      </c>
      <c r="CG818" t="s">
        <v>8880</v>
      </c>
      <c r="CH818" t="s">
        <v>1230</v>
      </c>
      <c r="CI818" t="s">
        <v>1547</v>
      </c>
      <c r="CJ818" t="s">
        <v>3916</v>
      </c>
      <c r="CK818" t="s">
        <v>1566</v>
      </c>
      <c r="CL818"/>
      <c r="CM818"/>
      <c r="CN818" t="s">
        <v>13522</v>
      </c>
      <c r="CO818" t="s">
        <v>13527</v>
      </c>
      <c r="CP818" t="s">
        <v>13522</v>
      </c>
      <c r="CQ818" t="s">
        <v>13527</v>
      </c>
      <c r="CR818" t="s">
        <v>1547</v>
      </c>
      <c r="CS818">
        <v>0</v>
      </c>
      <c r="CT818" t="s">
        <v>1547</v>
      </c>
      <c r="CU818" t="s">
        <v>1547</v>
      </c>
      <c r="CV818" t="s">
        <v>1547</v>
      </c>
      <c r="CW818" t="s">
        <v>1547</v>
      </c>
      <c r="CX818" t="s">
        <v>1547</v>
      </c>
      <c r="CY818">
        <v>816</v>
      </c>
      <c r="CZ818" t="s">
        <v>9840</v>
      </c>
      <c r="DA818" t="s">
        <v>1547</v>
      </c>
      <c r="DB818" t="s">
        <v>1881</v>
      </c>
      <c r="DC818" t="s">
        <v>1882</v>
      </c>
      <c r="DD818" t="s">
        <v>3940</v>
      </c>
      <c r="DE818" t="s">
        <v>3915</v>
      </c>
      <c r="DF818" t="s">
        <v>3941</v>
      </c>
      <c r="DG818" t="s">
        <v>1547</v>
      </c>
      <c r="DH818" t="s">
        <v>1547</v>
      </c>
      <c r="DI818" t="s">
        <v>1892</v>
      </c>
      <c r="DJ818" t="s">
        <v>8873</v>
      </c>
      <c r="DK818"/>
      <c r="DL818" t="s">
        <v>1892</v>
      </c>
      <c r="DM818">
        <v>9</v>
      </c>
      <c r="DN818" t="s">
        <v>1883</v>
      </c>
      <c r="DO818" t="s">
        <v>1566</v>
      </c>
      <c r="DP818" t="b">
        <v>1</v>
      </c>
      <c r="DQ818" t="b">
        <v>0</v>
      </c>
      <c r="DR818" t="b">
        <v>1</v>
      </c>
      <c r="DS818" t="b">
        <v>0</v>
      </c>
      <c r="DT818" t="b">
        <v>0</v>
      </c>
      <c r="DU818" t="b">
        <v>1</v>
      </c>
      <c r="DV818" t="b">
        <v>0</v>
      </c>
      <c r="DW818">
        <v>0</v>
      </c>
      <c r="DX818" t="b">
        <v>0</v>
      </c>
      <c r="DY818" t="b">
        <v>0</v>
      </c>
      <c r="DZ818" t="b">
        <v>0</v>
      </c>
      <c r="EA818" t="b">
        <v>0</v>
      </c>
      <c r="EB818" t="b">
        <v>0</v>
      </c>
      <c r="EC818" t="b">
        <v>0</v>
      </c>
      <c r="ED818" t="b">
        <v>0</v>
      </c>
      <c r="EE818" t="b">
        <v>0</v>
      </c>
      <c r="EF818" t="b">
        <v>0</v>
      </c>
      <c r="EG818" t="b" cm="1">
        <v>0</v>
      </c>
      <c r="EH818" t="b">
        <v>0</v>
      </c>
      <c r="EI818" t="b">
        <v>0</v>
      </c>
      <c r="EJ818" t="b">
        <v>0</v>
      </c>
      <c r="EK818" t="s">
        <v>1547</v>
      </c>
      <c r="EL818">
        <v>0</v>
      </c>
      <c r="EM818">
        <v>14</v>
      </c>
      <c r="EN818" t="b">
        <v>0</v>
      </c>
    </row>
    <row r="819" spans="1:144" ht="15.75">
      <c r="A819"/>
      <c r="B819" t="s">
        <v>1566</v>
      </c>
      <c r="C819" t="s">
        <v>1566</v>
      </c>
      <c r="D819" t="s">
        <v>3943</v>
      </c>
      <c r="E819" t="s">
        <v>3944</v>
      </c>
      <c r="F819" t="s">
        <v>3945</v>
      </c>
      <c r="G819" t="s">
        <v>3943</v>
      </c>
      <c r="H819" t="s">
        <v>3946</v>
      </c>
      <c r="I819" t="s">
        <v>1230</v>
      </c>
      <c r="J819"/>
      <c r="K819" t="s">
        <v>3947</v>
      </c>
      <c r="L819" t="s">
        <v>1743</v>
      </c>
      <c r="M819" t="s">
        <v>2007</v>
      </c>
      <c r="N819"/>
      <c r="O819"/>
      <c r="P819" t="s">
        <v>1566</v>
      </c>
      <c r="Q819" t="s">
        <v>3915</v>
      </c>
      <c r="R819" t="s">
        <v>3916</v>
      </c>
      <c r="S819"/>
      <c r="T819"/>
      <c r="U819" t="s">
        <v>13522</v>
      </c>
      <c r="V819" t="s">
        <v>13528</v>
      </c>
      <c r="W819"/>
      <c r="X819"/>
      <c r="Y819"/>
      <c r="Z819"/>
      <c r="AA819"/>
      <c r="AB819"/>
      <c r="AC819"/>
      <c r="AD819"/>
      <c r="AE819"/>
      <c r="AF819"/>
      <c r="AG819"/>
      <c r="AH819"/>
      <c r="AI819"/>
      <c r="AJ819"/>
      <c r="AK819"/>
      <c r="AL819"/>
      <c r="AM819"/>
      <c r="AN819"/>
      <c r="AO819" s="108" t="s">
        <v>43</v>
      </c>
      <c r="AP819" t="s">
        <v>2853</v>
      </c>
      <c r="AQ819">
        <v>9</v>
      </c>
      <c r="AR819" t="s">
        <v>8882</v>
      </c>
      <c r="AS819" t="s">
        <v>1566</v>
      </c>
      <c r="AT819" t="s">
        <v>8817</v>
      </c>
      <c r="AU819" t="s">
        <v>3944</v>
      </c>
      <c r="AV819" t="s">
        <v>8883</v>
      </c>
      <c r="AW819" t="s">
        <v>8884</v>
      </c>
      <c r="AX819" t="s">
        <v>1740</v>
      </c>
      <c r="AY819" t="s">
        <v>8885</v>
      </c>
      <c r="AZ819" t="s">
        <v>3915</v>
      </c>
      <c r="BA819" t="s">
        <v>8886</v>
      </c>
      <c r="BB819" t="s">
        <v>1230</v>
      </c>
      <c r="BC819" t="s">
        <v>1743</v>
      </c>
      <c r="BD819" t="s">
        <v>8887</v>
      </c>
      <c r="BE819" t="s">
        <v>3911</v>
      </c>
      <c r="BF819">
        <v>819</v>
      </c>
      <c r="BG819">
        <v>812</v>
      </c>
      <c r="BH819" t="e">
        <v>#N/A</v>
      </c>
      <c r="BI819" t="s">
        <v>3944</v>
      </c>
      <c r="BJ819">
        <v>1</v>
      </c>
      <c r="BK819">
        <v>0</v>
      </c>
      <c r="BL819">
        <v>0</v>
      </c>
      <c r="BM819" t="s">
        <v>1547</v>
      </c>
      <c r="BN819" t="s">
        <v>3912</v>
      </c>
      <c r="BO819" t="s">
        <v>8818</v>
      </c>
      <c r="BP819" t="s" cm="1">
        <v>8816</v>
      </c>
      <c r="BQ819" t="s">
        <v>8888</v>
      </c>
      <c r="BR819" t="s">
        <v>8822</v>
      </c>
      <c r="BS819">
        <v>8</v>
      </c>
      <c r="BT819" t="s">
        <v>1724</v>
      </c>
      <c r="BU819" t="s">
        <v>15796</v>
      </c>
      <c r="BV819" t="s">
        <v>3943</v>
      </c>
      <c r="BW819" t="s">
        <v>8883</v>
      </c>
      <c r="BX819" t="s">
        <v>8889</v>
      </c>
      <c r="BY819" t="s">
        <v>1744</v>
      </c>
      <c r="BZ819" t="s">
        <v>1547</v>
      </c>
      <c r="CA819" t="s">
        <v>1744</v>
      </c>
      <c r="CB819" t="s">
        <v>2007</v>
      </c>
      <c r="CC819"/>
      <c r="CD819" t="s">
        <v>998</v>
      </c>
      <c r="CE819" t="s">
        <v>1230</v>
      </c>
      <c r="CF819" t="s">
        <v>8890</v>
      </c>
      <c r="CG819" t="s">
        <v>8891</v>
      </c>
      <c r="CH819" t="s">
        <v>1230</v>
      </c>
      <c r="CI819" t="s">
        <v>1547</v>
      </c>
      <c r="CJ819" t="s">
        <v>3916</v>
      </c>
      <c r="CK819" t="s">
        <v>1566</v>
      </c>
      <c r="CL819"/>
      <c r="CM819"/>
      <c r="CN819" t="s">
        <v>13522</v>
      </c>
      <c r="CO819" t="s">
        <v>13528</v>
      </c>
      <c r="CP819" t="s">
        <v>13522</v>
      </c>
      <c r="CQ819" t="s">
        <v>13528</v>
      </c>
      <c r="CR819" t="s">
        <v>1547</v>
      </c>
      <c r="CS819">
        <v>0</v>
      </c>
      <c r="CT819" t="s">
        <v>1547</v>
      </c>
      <c r="CU819" t="s">
        <v>1547</v>
      </c>
      <c r="CV819" t="s">
        <v>1547</v>
      </c>
      <c r="CW819" t="s">
        <v>1547</v>
      </c>
      <c r="CX819" t="s">
        <v>1547</v>
      </c>
      <c r="CY819">
        <v>817</v>
      </c>
      <c r="CZ819" t="s">
        <v>9849</v>
      </c>
      <c r="DA819" t="s">
        <v>1547</v>
      </c>
      <c r="DB819" t="s">
        <v>1881</v>
      </c>
      <c r="DC819" t="s">
        <v>1882</v>
      </c>
      <c r="DD819" t="s">
        <v>3944</v>
      </c>
      <c r="DE819" t="s">
        <v>3915</v>
      </c>
      <c r="DF819" t="s">
        <v>3943</v>
      </c>
      <c r="DG819" t="s">
        <v>1547</v>
      </c>
      <c r="DH819" t="s">
        <v>1547</v>
      </c>
      <c r="DI819" t="s">
        <v>1892</v>
      </c>
      <c r="DJ819" t="s">
        <v>8882</v>
      </c>
      <c r="DK819"/>
      <c r="DL819" t="s">
        <v>1892</v>
      </c>
      <c r="DM819">
        <v>9</v>
      </c>
      <c r="DN819" t="s">
        <v>1883</v>
      </c>
      <c r="DO819" t="s">
        <v>1566</v>
      </c>
      <c r="DP819" t="b">
        <v>1</v>
      </c>
      <c r="DQ819" t="b">
        <v>0</v>
      </c>
      <c r="DR819" t="b">
        <v>1</v>
      </c>
      <c r="DS819" t="b">
        <v>0</v>
      </c>
      <c r="DT819" t="b">
        <v>0</v>
      </c>
      <c r="DU819" t="b">
        <v>1</v>
      </c>
      <c r="DV819" t="b">
        <v>0</v>
      </c>
      <c r="DW819">
        <v>0</v>
      </c>
      <c r="DX819" t="b">
        <v>0</v>
      </c>
      <c r="DY819" t="b">
        <v>0</v>
      </c>
      <c r="DZ819" t="b">
        <v>0</v>
      </c>
      <c r="EA819" t="b">
        <v>0</v>
      </c>
      <c r="EB819" t="b">
        <v>0</v>
      </c>
      <c r="EC819" t="b">
        <v>0</v>
      </c>
      <c r="ED819" t="b">
        <v>0</v>
      </c>
      <c r="EE819" t="b">
        <v>0</v>
      </c>
      <c r="EF819" t="b">
        <v>0</v>
      </c>
      <c r="EG819" t="b" cm="1">
        <v>0</v>
      </c>
      <c r="EH819" t="b">
        <v>0</v>
      </c>
      <c r="EI819" t="b">
        <v>0</v>
      </c>
      <c r="EJ819" t="b">
        <v>0</v>
      </c>
      <c r="EK819" t="s">
        <v>1547</v>
      </c>
      <c r="EL819">
        <v>0</v>
      </c>
      <c r="EM819">
        <v>25</v>
      </c>
      <c r="EN819" t="b">
        <v>0</v>
      </c>
    </row>
    <row r="820" spans="1:144" ht="15.75">
      <c r="A820"/>
      <c r="B820" t="s">
        <v>1566</v>
      </c>
      <c r="C820" t="s">
        <v>1566</v>
      </c>
      <c r="D820" t="s">
        <v>3948</v>
      </c>
      <c r="E820" t="s">
        <v>3949</v>
      </c>
      <c r="F820" t="s">
        <v>3950</v>
      </c>
      <c r="G820" t="s">
        <v>3948</v>
      </c>
      <c r="H820" t="s">
        <v>3951</v>
      </c>
      <c r="I820" t="s">
        <v>1230</v>
      </c>
      <c r="J820"/>
      <c r="K820" t="s">
        <v>3952</v>
      </c>
      <c r="L820" t="s">
        <v>1743</v>
      </c>
      <c r="M820" t="s">
        <v>2007</v>
      </c>
      <c r="N820"/>
      <c r="O820"/>
      <c r="P820" t="s">
        <v>1566</v>
      </c>
      <c r="Q820" t="s">
        <v>3915</v>
      </c>
      <c r="R820" t="s">
        <v>3916</v>
      </c>
      <c r="S820"/>
      <c r="T820"/>
      <c r="U820" t="s">
        <v>13522</v>
      </c>
      <c r="V820" t="s">
        <v>13529</v>
      </c>
      <c r="W820"/>
      <c r="X820"/>
      <c r="Y820"/>
      <c r="Z820"/>
      <c r="AA820"/>
      <c r="AB820"/>
      <c r="AC820"/>
      <c r="AD820"/>
      <c r="AE820"/>
      <c r="AF820"/>
      <c r="AG820"/>
      <c r="AH820"/>
      <c r="AI820"/>
      <c r="AJ820"/>
      <c r="AK820"/>
      <c r="AL820"/>
      <c r="AM820"/>
      <c r="AN820"/>
      <c r="AO820" s="108" t="s">
        <v>43</v>
      </c>
      <c r="AP820" t="s">
        <v>2853</v>
      </c>
      <c r="AQ820">
        <v>10</v>
      </c>
      <c r="AR820" t="s">
        <v>8893</v>
      </c>
      <c r="AS820" t="s">
        <v>1566</v>
      </c>
      <c r="AT820" t="s">
        <v>8817</v>
      </c>
      <c r="AU820" t="s">
        <v>3949</v>
      </c>
      <c r="AV820" t="s">
        <v>8894</v>
      </c>
      <c r="AW820" t="s">
        <v>8895</v>
      </c>
      <c r="AX820" t="s">
        <v>1740</v>
      </c>
      <c r="AY820" t="s">
        <v>8896</v>
      </c>
      <c r="AZ820" t="s">
        <v>3915</v>
      </c>
      <c r="BA820" t="s">
        <v>8897</v>
      </c>
      <c r="BB820" t="s">
        <v>1230</v>
      </c>
      <c r="BC820" t="s">
        <v>1743</v>
      </c>
      <c r="BD820" t="s">
        <v>8898</v>
      </c>
      <c r="BE820" t="s">
        <v>3911</v>
      </c>
      <c r="BF820">
        <v>820</v>
      </c>
      <c r="BG820">
        <v>812</v>
      </c>
      <c r="BH820" t="e">
        <v>#N/A</v>
      </c>
      <c r="BI820" t="s">
        <v>3949</v>
      </c>
      <c r="BJ820">
        <v>1</v>
      </c>
      <c r="BK820">
        <v>0</v>
      </c>
      <c r="BL820">
        <v>0</v>
      </c>
      <c r="BM820" t="s">
        <v>1547</v>
      </c>
      <c r="BN820" t="s">
        <v>3912</v>
      </c>
      <c r="BO820" t="s">
        <v>8818</v>
      </c>
      <c r="BP820" t="s" cm="1">
        <v>8816</v>
      </c>
      <c r="BQ820" t="s">
        <v>8899</v>
      </c>
      <c r="BR820" t="s">
        <v>8822</v>
      </c>
      <c r="BS820">
        <v>9</v>
      </c>
      <c r="BT820" t="s">
        <v>1726</v>
      </c>
      <c r="BU820" t="s">
        <v>15797</v>
      </c>
      <c r="BV820" t="s">
        <v>3948</v>
      </c>
      <c r="BW820" t="s">
        <v>8894</v>
      </c>
      <c r="BX820" t="s">
        <v>8900</v>
      </c>
      <c r="BY820" t="s">
        <v>1744</v>
      </c>
      <c r="BZ820" t="s">
        <v>1547</v>
      </c>
      <c r="CA820" t="s">
        <v>1744</v>
      </c>
      <c r="CB820" t="s">
        <v>2007</v>
      </c>
      <c r="CC820"/>
      <c r="CD820" t="s">
        <v>998</v>
      </c>
      <c r="CE820" t="s">
        <v>1230</v>
      </c>
      <c r="CF820" t="s">
        <v>8901</v>
      </c>
      <c r="CG820" t="s">
        <v>8902</v>
      </c>
      <c r="CH820" t="s">
        <v>1230</v>
      </c>
      <c r="CI820" t="s">
        <v>1547</v>
      </c>
      <c r="CJ820" t="s">
        <v>3916</v>
      </c>
      <c r="CK820" t="s">
        <v>1566</v>
      </c>
      <c r="CL820"/>
      <c r="CM820"/>
      <c r="CN820" t="s">
        <v>13522</v>
      </c>
      <c r="CO820" t="s">
        <v>13529</v>
      </c>
      <c r="CP820" t="s">
        <v>13522</v>
      </c>
      <c r="CQ820" t="s">
        <v>13529</v>
      </c>
      <c r="CR820" t="s">
        <v>1547</v>
      </c>
      <c r="CS820">
        <v>0</v>
      </c>
      <c r="CT820" t="s">
        <v>1547</v>
      </c>
      <c r="CU820" t="s">
        <v>1547</v>
      </c>
      <c r="CV820" t="s">
        <v>1547</v>
      </c>
      <c r="CW820" t="s">
        <v>1547</v>
      </c>
      <c r="CX820" t="s">
        <v>1547</v>
      </c>
      <c r="CY820">
        <v>818</v>
      </c>
      <c r="CZ820" t="s">
        <v>9855</v>
      </c>
      <c r="DA820" t="s">
        <v>1547</v>
      </c>
      <c r="DB820" t="s">
        <v>1881</v>
      </c>
      <c r="DC820" t="s">
        <v>1882</v>
      </c>
      <c r="DD820" t="s">
        <v>3949</v>
      </c>
      <c r="DE820" t="s">
        <v>3915</v>
      </c>
      <c r="DF820" t="s">
        <v>3948</v>
      </c>
      <c r="DG820" t="s">
        <v>1547</v>
      </c>
      <c r="DH820" t="s">
        <v>1547</v>
      </c>
      <c r="DI820" t="s">
        <v>1892</v>
      </c>
      <c r="DJ820" t="s">
        <v>8893</v>
      </c>
      <c r="DK820"/>
      <c r="DL820" t="s">
        <v>1892</v>
      </c>
      <c r="DM820">
        <v>9</v>
      </c>
      <c r="DN820" t="s">
        <v>1883</v>
      </c>
      <c r="DO820" t="s">
        <v>1566</v>
      </c>
      <c r="DP820" t="b">
        <v>1</v>
      </c>
      <c r="DQ820" t="b">
        <v>0</v>
      </c>
      <c r="DR820" t="b">
        <v>1</v>
      </c>
      <c r="DS820" t="b">
        <v>0</v>
      </c>
      <c r="DT820" t="b">
        <v>0</v>
      </c>
      <c r="DU820" t="b">
        <v>1</v>
      </c>
      <c r="DV820" t="b">
        <v>0</v>
      </c>
      <c r="DW820">
        <v>0</v>
      </c>
      <c r="DX820" t="b">
        <v>0</v>
      </c>
      <c r="DY820" t="b">
        <v>0</v>
      </c>
      <c r="DZ820" t="b">
        <v>0</v>
      </c>
      <c r="EA820" t="b">
        <v>0</v>
      </c>
      <c r="EB820" t="b">
        <v>0</v>
      </c>
      <c r="EC820" t="b">
        <v>1</v>
      </c>
      <c r="ED820" t="b">
        <v>0</v>
      </c>
      <c r="EE820" t="b">
        <v>0</v>
      </c>
      <c r="EF820" t="b">
        <v>0</v>
      </c>
      <c r="EG820" t="b" cm="1">
        <v>0</v>
      </c>
      <c r="EH820" t="b">
        <v>0</v>
      </c>
      <c r="EI820" t="b">
        <v>0</v>
      </c>
      <c r="EJ820" t="b">
        <v>1</v>
      </c>
      <c r="EK820" t="s">
        <v>5327</v>
      </c>
      <c r="EL820">
        <v>0</v>
      </c>
      <c r="EM820">
        <v>25</v>
      </c>
      <c r="EN820" t="b">
        <v>0</v>
      </c>
    </row>
    <row r="821" spans="1:144" ht="15.75">
      <c r="A821"/>
      <c r="B821" t="s">
        <v>1566</v>
      </c>
      <c r="C821" t="s">
        <v>1566</v>
      </c>
      <c r="D821" t="s">
        <v>3953</v>
      </c>
      <c r="E821" t="s">
        <v>3954</v>
      </c>
      <c r="F821" t="s">
        <v>3955</v>
      </c>
      <c r="G821" t="s">
        <v>3953</v>
      </c>
      <c r="H821" t="s">
        <v>3956</v>
      </c>
      <c r="I821" t="s">
        <v>1230</v>
      </c>
      <c r="J821"/>
      <c r="K821" t="s">
        <v>3957</v>
      </c>
      <c r="L821" t="s">
        <v>1743</v>
      </c>
      <c r="M821" t="s">
        <v>2007</v>
      </c>
      <c r="N821"/>
      <c r="O821"/>
      <c r="P821" t="s">
        <v>1566</v>
      </c>
      <c r="Q821" t="s">
        <v>3915</v>
      </c>
      <c r="R821" t="s">
        <v>3916</v>
      </c>
      <c r="S821"/>
      <c r="T821"/>
      <c r="U821" t="s">
        <v>13522</v>
      </c>
      <c r="V821" t="s">
        <v>13530</v>
      </c>
      <c r="W821"/>
      <c r="X821"/>
      <c r="Y821"/>
      <c r="Z821"/>
      <c r="AA821"/>
      <c r="AB821"/>
      <c r="AC821"/>
      <c r="AD821"/>
      <c r="AE821"/>
      <c r="AF821"/>
      <c r="AG821"/>
      <c r="AH821"/>
      <c r="AI821"/>
      <c r="AJ821"/>
      <c r="AK821"/>
      <c r="AL821"/>
      <c r="AM821"/>
      <c r="AN821"/>
      <c r="AO821" s="108" t="s">
        <v>43</v>
      </c>
      <c r="AP821" t="s">
        <v>2853</v>
      </c>
      <c r="AQ821">
        <v>11</v>
      </c>
      <c r="AR821" t="s">
        <v>8904</v>
      </c>
      <c r="AS821" t="s">
        <v>1566</v>
      </c>
      <c r="AT821" t="s">
        <v>8817</v>
      </c>
      <c r="AU821" t="s">
        <v>3954</v>
      </c>
      <c r="AV821" t="s">
        <v>8905</v>
      </c>
      <c r="AW821" t="s">
        <v>8906</v>
      </c>
      <c r="AX821" t="s">
        <v>1740</v>
      </c>
      <c r="AY821" t="s">
        <v>8907</v>
      </c>
      <c r="AZ821" t="s">
        <v>3915</v>
      </c>
      <c r="BA821" t="s">
        <v>8908</v>
      </c>
      <c r="BB821" t="s">
        <v>1230</v>
      </c>
      <c r="BC821" t="s">
        <v>1743</v>
      </c>
      <c r="BD821" t="s">
        <v>8909</v>
      </c>
      <c r="BE821" t="s">
        <v>3911</v>
      </c>
      <c r="BF821">
        <v>821</v>
      </c>
      <c r="BG821">
        <v>812</v>
      </c>
      <c r="BH821" t="e">
        <v>#N/A</v>
      </c>
      <c r="BI821" t="s">
        <v>3954</v>
      </c>
      <c r="BJ821">
        <v>1</v>
      </c>
      <c r="BK821">
        <v>0</v>
      </c>
      <c r="BL821">
        <v>0</v>
      </c>
      <c r="BM821" t="s">
        <v>1547</v>
      </c>
      <c r="BN821" t="s">
        <v>3912</v>
      </c>
      <c r="BO821" t="s">
        <v>8818</v>
      </c>
      <c r="BP821" t="s" cm="1">
        <v>8816</v>
      </c>
      <c r="BQ821" t="s">
        <v>8910</v>
      </c>
      <c r="BR821" t="s">
        <v>8822</v>
      </c>
      <c r="BS821">
        <v>10</v>
      </c>
      <c r="BT821" t="s">
        <v>1785</v>
      </c>
      <c r="BU821" t="s">
        <v>15798</v>
      </c>
      <c r="BV821" t="s">
        <v>3953</v>
      </c>
      <c r="BW821" t="s">
        <v>8905</v>
      </c>
      <c r="BX821" t="s">
        <v>8911</v>
      </c>
      <c r="BY821" t="s">
        <v>1744</v>
      </c>
      <c r="BZ821" t="s">
        <v>1547</v>
      </c>
      <c r="CA821" t="s">
        <v>1744</v>
      </c>
      <c r="CB821" t="s">
        <v>2007</v>
      </c>
      <c r="CC821"/>
      <c r="CD821" t="s">
        <v>998</v>
      </c>
      <c r="CE821" t="s">
        <v>1230</v>
      </c>
      <c r="CF821" t="s">
        <v>8912</v>
      </c>
      <c r="CG821" t="s">
        <v>8913</v>
      </c>
      <c r="CH821" t="s">
        <v>1230</v>
      </c>
      <c r="CI821" t="s">
        <v>1547</v>
      </c>
      <c r="CJ821" t="s">
        <v>3916</v>
      </c>
      <c r="CK821" t="s">
        <v>1566</v>
      </c>
      <c r="CL821"/>
      <c r="CM821"/>
      <c r="CN821" t="s">
        <v>13522</v>
      </c>
      <c r="CO821" t="s">
        <v>13530</v>
      </c>
      <c r="CP821" t="s">
        <v>13522</v>
      </c>
      <c r="CQ821" t="s">
        <v>13530</v>
      </c>
      <c r="CR821" t="s">
        <v>1547</v>
      </c>
      <c r="CS821">
        <v>0</v>
      </c>
      <c r="CT821" t="s">
        <v>1547</v>
      </c>
      <c r="CU821" t="s">
        <v>1547</v>
      </c>
      <c r="CV821" t="s">
        <v>1547</v>
      </c>
      <c r="CW821" t="s">
        <v>1547</v>
      </c>
      <c r="CX821" t="s">
        <v>1547</v>
      </c>
      <c r="CY821">
        <v>819</v>
      </c>
      <c r="CZ821" t="s">
        <v>9864</v>
      </c>
      <c r="DA821" t="s">
        <v>1547</v>
      </c>
      <c r="DB821" t="s">
        <v>1881</v>
      </c>
      <c r="DC821" t="s">
        <v>1882</v>
      </c>
      <c r="DD821" t="s">
        <v>3954</v>
      </c>
      <c r="DE821" t="s">
        <v>3915</v>
      </c>
      <c r="DF821" t="s">
        <v>3953</v>
      </c>
      <c r="DG821" t="s">
        <v>1547</v>
      </c>
      <c r="DH821" t="s">
        <v>1547</v>
      </c>
      <c r="DI821" t="s">
        <v>1892</v>
      </c>
      <c r="DJ821" t="s">
        <v>8904</v>
      </c>
      <c r="DK821"/>
      <c r="DL821" t="s">
        <v>1892</v>
      </c>
      <c r="DM821">
        <v>9</v>
      </c>
      <c r="DN821" t="s">
        <v>1883</v>
      </c>
      <c r="DO821" t="s">
        <v>1566</v>
      </c>
      <c r="DP821" t="b">
        <v>1</v>
      </c>
      <c r="DQ821" t="b">
        <v>0</v>
      </c>
      <c r="DR821" t="b">
        <v>1</v>
      </c>
      <c r="DS821" t="b">
        <v>0</v>
      </c>
      <c r="DT821" t="b">
        <v>0</v>
      </c>
      <c r="DU821" t="b">
        <v>1</v>
      </c>
      <c r="DV821" t="b">
        <v>0</v>
      </c>
      <c r="DW821">
        <v>0</v>
      </c>
      <c r="DX821" t="b">
        <v>0</v>
      </c>
      <c r="DY821" t="b">
        <v>0</v>
      </c>
      <c r="DZ821" t="b">
        <v>0</v>
      </c>
      <c r="EA821" t="b">
        <v>0</v>
      </c>
      <c r="EB821" t="b">
        <v>0</v>
      </c>
      <c r="EC821" t="b">
        <v>0</v>
      </c>
      <c r="ED821" t="b">
        <v>0</v>
      </c>
      <c r="EE821" t="b">
        <v>0</v>
      </c>
      <c r="EF821" t="b">
        <v>0</v>
      </c>
      <c r="EG821" t="b" cm="1">
        <v>0</v>
      </c>
      <c r="EH821" t="b">
        <v>0</v>
      </c>
      <c r="EI821" t="b">
        <v>0</v>
      </c>
      <c r="EJ821" t="b">
        <v>0</v>
      </c>
      <c r="EK821" t="s">
        <v>1547</v>
      </c>
      <c r="EL821">
        <v>0</v>
      </c>
      <c r="EM821">
        <v>33</v>
      </c>
      <c r="EN821" t="b">
        <v>0</v>
      </c>
    </row>
    <row r="822" spans="1:144" ht="15.75">
      <c r="A822"/>
      <c r="B822" t="s">
        <v>1566</v>
      </c>
      <c r="C822" t="s">
        <v>1566</v>
      </c>
      <c r="D822" t="s">
        <v>3958</v>
      </c>
      <c r="E822" t="s">
        <v>3959</v>
      </c>
      <c r="F822" t="s">
        <v>3960</v>
      </c>
      <c r="G822" t="s">
        <v>3961</v>
      </c>
      <c r="H822" t="s">
        <v>3962</v>
      </c>
      <c r="I822" t="s">
        <v>1230</v>
      </c>
      <c r="J822"/>
      <c r="K822"/>
      <c r="L822" t="s">
        <v>1743</v>
      </c>
      <c r="M822" t="s">
        <v>2007</v>
      </c>
      <c r="N822"/>
      <c r="O822"/>
      <c r="P822" t="s">
        <v>1566</v>
      </c>
      <c r="Q822" t="s">
        <v>3915</v>
      </c>
      <c r="R822" t="s">
        <v>3916</v>
      </c>
      <c r="S822"/>
      <c r="T822"/>
      <c r="U822" t="s">
        <v>13522</v>
      </c>
      <c r="V822" t="s">
        <v>13531</v>
      </c>
      <c r="W822"/>
      <c r="X822"/>
      <c r="Y822"/>
      <c r="Z822"/>
      <c r="AA822"/>
      <c r="AB822"/>
      <c r="AC822"/>
      <c r="AD822"/>
      <c r="AE822"/>
      <c r="AF822"/>
      <c r="AG822"/>
      <c r="AH822"/>
      <c r="AI822"/>
      <c r="AJ822"/>
      <c r="AK822"/>
      <c r="AL822"/>
      <c r="AM822"/>
      <c r="AN822"/>
      <c r="AO822" s="108" t="s">
        <v>43</v>
      </c>
      <c r="AP822" t="s">
        <v>2853</v>
      </c>
      <c r="AQ822">
        <v>12</v>
      </c>
      <c r="AR822" t="s">
        <v>8915</v>
      </c>
      <c r="AS822" t="s">
        <v>1566</v>
      </c>
      <c r="AT822" t="s">
        <v>8817</v>
      </c>
      <c r="AU822" t="s">
        <v>3959</v>
      </c>
      <c r="AV822" t="s">
        <v>8916</v>
      </c>
      <c r="AW822" t="s">
        <v>8917</v>
      </c>
      <c r="AX822" t="s">
        <v>1740</v>
      </c>
      <c r="AY822" t="s">
        <v>8918</v>
      </c>
      <c r="AZ822" t="s">
        <v>3915</v>
      </c>
      <c r="BA822" t="s">
        <v>8919</v>
      </c>
      <c r="BB822" t="s">
        <v>1230</v>
      </c>
      <c r="BC822" t="s">
        <v>1743</v>
      </c>
      <c r="BD822" t="s">
        <v>8920</v>
      </c>
      <c r="BE822" t="s">
        <v>3911</v>
      </c>
      <c r="BF822">
        <v>822</v>
      </c>
      <c r="BG822">
        <v>812</v>
      </c>
      <c r="BH822">
        <v>0</v>
      </c>
      <c r="BI822" t="s">
        <v>3959</v>
      </c>
      <c r="BJ822">
        <v>1</v>
      </c>
      <c r="BK822">
        <v>0</v>
      </c>
      <c r="BL822">
        <v>0</v>
      </c>
      <c r="BM822" t="s">
        <v>1547</v>
      </c>
      <c r="BN822" t="s">
        <v>3912</v>
      </c>
      <c r="BO822" t="s">
        <v>8818</v>
      </c>
      <c r="BP822" t="s" cm="1">
        <v>8816</v>
      </c>
      <c r="BQ822" t="s">
        <v>1547</v>
      </c>
      <c r="BR822" t="s">
        <v>8822</v>
      </c>
      <c r="BS822">
        <v>11</v>
      </c>
      <c r="BT822" t="s">
        <v>1729</v>
      </c>
      <c r="BU822" t="s">
        <v>15799</v>
      </c>
      <c r="BV822" t="s">
        <v>3958</v>
      </c>
      <c r="BW822" t="s">
        <v>8916</v>
      </c>
      <c r="BX822" t="s">
        <v>8921</v>
      </c>
      <c r="BY822" t="s">
        <v>1744</v>
      </c>
      <c r="BZ822" t="s">
        <v>1547</v>
      </c>
      <c r="CA822" t="s">
        <v>1744</v>
      </c>
      <c r="CB822" t="s">
        <v>2007</v>
      </c>
      <c r="CC822"/>
      <c r="CD822" t="s">
        <v>998</v>
      </c>
      <c r="CE822" t="s">
        <v>1230</v>
      </c>
      <c r="CF822" t="s">
        <v>8922</v>
      </c>
      <c r="CG822" t="s">
        <v>8923</v>
      </c>
      <c r="CH822" t="s">
        <v>1230</v>
      </c>
      <c r="CI822" t="s">
        <v>1547</v>
      </c>
      <c r="CJ822" t="s">
        <v>3916</v>
      </c>
      <c r="CK822" t="s">
        <v>1566</v>
      </c>
      <c r="CL822"/>
      <c r="CM822"/>
      <c r="CN822" t="s">
        <v>13522</v>
      </c>
      <c r="CO822" t="s">
        <v>13531</v>
      </c>
      <c r="CP822" t="s">
        <v>13522</v>
      </c>
      <c r="CQ822" t="s">
        <v>13531</v>
      </c>
      <c r="CR822" t="s">
        <v>1547</v>
      </c>
      <c r="CS822">
        <v>0</v>
      </c>
      <c r="CT822" t="s">
        <v>1547</v>
      </c>
      <c r="CU822" t="s">
        <v>1547</v>
      </c>
      <c r="CV822" t="s">
        <v>1547</v>
      </c>
      <c r="CW822" t="s">
        <v>1547</v>
      </c>
      <c r="CX822" t="s">
        <v>1547</v>
      </c>
      <c r="CY822">
        <v>820</v>
      </c>
      <c r="CZ822" t="s">
        <v>9867</v>
      </c>
      <c r="DA822" t="s">
        <v>1547</v>
      </c>
      <c r="DB822" t="s">
        <v>1881</v>
      </c>
      <c r="DC822" t="s">
        <v>1882</v>
      </c>
      <c r="DD822" t="s">
        <v>3959</v>
      </c>
      <c r="DE822" t="s">
        <v>3915</v>
      </c>
      <c r="DF822" t="s">
        <v>3961</v>
      </c>
      <c r="DG822" t="s">
        <v>1547</v>
      </c>
      <c r="DH822" t="s">
        <v>1547</v>
      </c>
      <c r="DI822" t="s">
        <v>1892</v>
      </c>
      <c r="DJ822" t="s">
        <v>8915</v>
      </c>
      <c r="DK822"/>
      <c r="DL822" t="s">
        <v>1892</v>
      </c>
      <c r="DM822">
        <v>9</v>
      </c>
      <c r="DN822" t="s">
        <v>1883</v>
      </c>
      <c r="DO822" t="s">
        <v>1566</v>
      </c>
      <c r="DP822" t="b">
        <v>1</v>
      </c>
      <c r="DQ822" t="b">
        <v>0</v>
      </c>
      <c r="DR822" t="b">
        <v>1</v>
      </c>
      <c r="DS822" t="b">
        <v>0</v>
      </c>
      <c r="DT822" t="b">
        <v>0</v>
      </c>
      <c r="DU822" t="b">
        <v>1</v>
      </c>
      <c r="DV822" t="b">
        <v>0</v>
      </c>
      <c r="DW822">
        <v>0</v>
      </c>
      <c r="DX822" t="b">
        <v>0</v>
      </c>
      <c r="DY822" t="b">
        <v>0</v>
      </c>
      <c r="DZ822" t="b">
        <v>0</v>
      </c>
      <c r="EA822" t="b">
        <v>0</v>
      </c>
      <c r="EB822" t="b">
        <v>0</v>
      </c>
      <c r="EC822" t="b">
        <v>0</v>
      </c>
      <c r="ED822" t="b">
        <v>0</v>
      </c>
      <c r="EE822" t="b">
        <v>0</v>
      </c>
      <c r="EF822" t="b">
        <v>0</v>
      </c>
      <c r="EG822" t="b" cm="1">
        <v>0</v>
      </c>
      <c r="EH822" t="b">
        <v>0</v>
      </c>
      <c r="EI822" t="b">
        <v>0</v>
      </c>
      <c r="EJ822" t="b">
        <v>0</v>
      </c>
      <c r="EK822" t="s">
        <v>1547</v>
      </c>
      <c r="EL822">
        <v>0</v>
      </c>
      <c r="EM822">
        <v>38</v>
      </c>
      <c r="EN822" t="b">
        <v>0</v>
      </c>
    </row>
    <row r="823" spans="1:144" ht="15.75">
      <c r="A823"/>
      <c r="B823" t="s">
        <v>1566</v>
      </c>
      <c r="C823" t="s">
        <v>1566</v>
      </c>
      <c r="D823" t="s">
        <v>3963</v>
      </c>
      <c r="E823" t="s">
        <v>3964</v>
      </c>
      <c r="F823"/>
      <c r="G823"/>
      <c r="H823" t="s">
        <v>3963</v>
      </c>
      <c r="I823" t="s">
        <v>1244</v>
      </c>
      <c r="J823"/>
      <c r="K823"/>
      <c r="L823" t="s">
        <v>1743</v>
      </c>
      <c r="M823"/>
      <c r="N823"/>
      <c r="O823"/>
      <c r="P823" t="s">
        <v>1566</v>
      </c>
      <c r="Q823" t="s">
        <v>3965</v>
      </c>
      <c r="R823" t="s">
        <v>3966</v>
      </c>
      <c r="S823" t="s">
        <v>3967</v>
      </c>
      <c r="T823"/>
      <c r="U823" t="s">
        <v>13532</v>
      </c>
      <c r="V823"/>
      <c r="W823"/>
      <c r="X823"/>
      <c r="Y823"/>
      <c r="Z823"/>
      <c r="AA823"/>
      <c r="AB823"/>
      <c r="AC823"/>
      <c r="AD823"/>
      <c r="AE823"/>
      <c r="AF823"/>
      <c r="AG823"/>
      <c r="AH823"/>
      <c r="AI823"/>
      <c r="AJ823"/>
      <c r="AK823"/>
      <c r="AL823"/>
      <c r="AM823"/>
      <c r="AN823"/>
      <c r="AO823" s="108" t="s">
        <v>43</v>
      </c>
      <c r="AP823" t="s">
        <v>2854</v>
      </c>
      <c r="AQ823">
        <v>2</v>
      </c>
      <c r="AR823" t="s">
        <v>8925</v>
      </c>
      <c r="AS823" t="s">
        <v>1566</v>
      </c>
      <c r="AT823" t="s">
        <v>8817</v>
      </c>
      <c r="AU823" t="s">
        <v>3964</v>
      </c>
      <c r="AV823" t="s">
        <v>8926</v>
      </c>
      <c r="AW823" t="s">
        <v>1744</v>
      </c>
      <c r="AX823" t="s">
        <v>1740</v>
      </c>
      <c r="AY823" t="s">
        <v>1744</v>
      </c>
      <c r="AZ823" t="s">
        <v>3965</v>
      </c>
      <c r="BA823" t="s">
        <v>8927</v>
      </c>
      <c r="BB823" t="s">
        <v>1244</v>
      </c>
      <c r="BC823" t="s">
        <v>1743</v>
      </c>
      <c r="BD823" t="s">
        <v>8928</v>
      </c>
      <c r="BE823" t="s">
        <v>3963</v>
      </c>
      <c r="BF823">
        <v>823</v>
      </c>
      <c r="BG823">
        <v>0</v>
      </c>
      <c r="BH823">
        <v>0</v>
      </c>
      <c r="BI823" t="s">
        <v>1547</v>
      </c>
      <c r="BJ823">
        <v>0</v>
      </c>
      <c r="BK823">
        <v>0</v>
      </c>
      <c r="BL823">
        <v>0</v>
      </c>
      <c r="BM823" t="s">
        <v>1547</v>
      </c>
      <c r="BN823" t="s">
        <v>1547</v>
      </c>
      <c r="BO823" t="s">
        <v>1547</v>
      </c>
      <c r="BP823" t="s" cm="1">
        <v>1547</v>
      </c>
      <c r="BQ823" t="s">
        <v>1547</v>
      </c>
      <c r="BR823" t="s">
        <v>8822</v>
      </c>
      <c r="BS823">
        <v>12</v>
      </c>
      <c r="BT823" t="s">
        <v>1730</v>
      </c>
      <c r="BU823" t="s">
        <v>15800</v>
      </c>
      <c r="BV823" t="s">
        <v>3963</v>
      </c>
      <c r="BW823" t="s">
        <v>8926</v>
      </c>
      <c r="BX823" t="s">
        <v>8929</v>
      </c>
      <c r="BY823" t="s">
        <v>1744</v>
      </c>
      <c r="BZ823" t="s">
        <v>1547</v>
      </c>
      <c r="CA823" t="s">
        <v>1744</v>
      </c>
      <c r="CB823" t="s">
        <v>1547</v>
      </c>
      <c r="CC823"/>
      <c r="CD823" t="s">
        <v>998</v>
      </c>
      <c r="CE823" t="s">
        <v>1244</v>
      </c>
      <c r="CF823" t="s">
        <v>3964</v>
      </c>
      <c r="CG823" t="s">
        <v>8926</v>
      </c>
      <c r="CH823" t="s">
        <v>1244</v>
      </c>
      <c r="CI823" t="s">
        <v>1547</v>
      </c>
      <c r="CJ823" t="s">
        <v>3966</v>
      </c>
      <c r="CK823" t="s">
        <v>1566</v>
      </c>
      <c r="CL823"/>
      <c r="CM823"/>
      <c r="CN823" t="s">
        <v>13532</v>
      </c>
      <c r="CO823" t="s">
        <v>1547</v>
      </c>
      <c r="CP823" t="s">
        <v>13532</v>
      </c>
      <c r="CQ823" t="s">
        <v>1547</v>
      </c>
      <c r="CR823" t="s">
        <v>1547</v>
      </c>
      <c r="CS823">
        <v>0</v>
      </c>
      <c r="CT823" t="s">
        <v>1547</v>
      </c>
      <c r="CU823" t="s">
        <v>1547</v>
      </c>
      <c r="CV823" t="s">
        <v>1547</v>
      </c>
      <c r="CW823" t="s">
        <v>1547</v>
      </c>
      <c r="CX823" t="s">
        <v>1547</v>
      </c>
      <c r="CY823">
        <v>821</v>
      </c>
      <c r="CZ823" t="s">
        <v>9872</v>
      </c>
      <c r="DA823" t="s">
        <v>1547</v>
      </c>
      <c r="DB823" t="s">
        <v>1881</v>
      </c>
      <c r="DC823" t="s">
        <v>1882</v>
      </c>
      <c r="DD823" t="s">
        <v>3964</v>
      </c>
      <c r="DE823" t="s">
        <v>3965</v>
      </c>
      <c r="DF823">
        <v>0</v>
      </c>
      <c r="DG823" t="s">
        <v>1547</v>
      </c>
      <c r="DH823" t="s">
        <v>1547</v>
      </c>
      <c r="DI823" t="s">
        <v>1892</v>
      </c>
      <c r="DJ823" t="s">
        <v>8925</v>
      </c>
      <c r="DK823"/>
      <c r="DL823" t="s">
        <v>8931</v>
      </c>
      <c r="DM823">
        <v>9</v>
      </c>
      <c r="DN823" t="s">
        <v>1883</v>
      </c>
      <c r="DO823" t="s">
        <v>1566</v>
      </c>
      <c r="DP823" t="b">
        <v>1</v>
      </c>
      <c r="DQ823" t="b">
        <v>0</v>
      </c>
      <c r="DR823" t="b">
        <v>1</v>
      </c>
      <c r="DS823" t="b">
        <v>0</v>
      </c>
      <c r="DT823" t="b">
        <v>1</v>
      </c>
      <c r="DU823" t="b">
        <v>1</v>
      </c>
      <c r="DV823" t="b">
        <v>1</v>
      </c>
      <c r="DW823">
        <v>0</v>
      </c>
      <c r="DX823" t="b">
        <v>0</v>
      </c>
      <c r="DY823" t="b">
        <v>0</v>
      </c>
      <c r="DZ823" t="b">
        <v>0</v>
      </c>
      <c r="EA823" t="b">
        <v>0</v>
      </c>
      <c r="EB823" t="b">
        <v>0</v>
      </c>
      <c r="EC823" t="b">
        <v>0</v>
      </c>
      <c r="ED823" t="b">
        <v>0</v>
      </c>
      <c r="EE823" t="b">
        <v>0</v>
      </c>
      <c r="EF823" t="b">
        <v>0</v>
      </c>
      <c r="EG823" t="b" cm="1">
        <v>0</v>
      </c>
      <c r="EH823" t="b">
        <v>0</v>
      </c>
      <c r="EI823" t="b">
        <v>0</v>
      </c>
      <c r="EJ823" t="b">
        <v>0</v>
      </c>
      <c r="EK823" t="s">
        <v>1547</v>
      </c>
      <c r="EL823">
        <v>0</v>
      </c>
      <c r="EM823">
        <v>19</v>
      </c>
      <c r="EN823" t="b">
        <v>0</v>
      </c>
    </row>
    <row r="824" spans="1:144" ht="15.75">
      <c r="A824"/>
      <c r="B824" t="s">
        <v>1566</v>
      </c>
      <c r="C824" t="s">
        <v>1566</v>
      </c>
      <c r="D824" t="s">
        <v>3917</v>
      </c>
      <c r="E824" t="s">
        <v>3918</v>
      </c>
      <c r="F824" t="s">
        <v>3918</v>
      </c>
      <c r="G824" t="s">
        <v>3968</v>
      </c>
      <c r="H824" t="s">
        <v>3969</v>
      </c>
      <c r="I824" t="s">
        <v>1230</v>
      </c>
      <c r="J824"/>
      <c r="K824"/>
      <c r="L824" t="s">
        <v>1743</v>
      </c>
      <c r="M824" t="s">
        <v>1779</v>
      </c>
      <c r="N824"/>
      <c r="O824"/>
      <c r="P824" t="s">
        <v>1566</v>
      </c>
      <c r="Q824" t="s">
        <v>3970</v>
      </c>
      <c r="R824" t="s">
        <v>3966</v>
      </c>
      <c r="S824"/>
      <c r="T824" t="s">
        <v>3971</v>
      </c>
      <c r="U824" t="s">
        <v>13532</v>
      </c>
      <c r="V824" t="s">
        <v>13523</v>
      </c>
      <c r="W824"/>
      <c r="X824"/>
      <c r="Y824"/>
      <c r="Z824"/>
      <c r="AA824"/>
      <c r="AB824"/>
      <c r="AC824"/>
      <c r="AD824"/>
      <c r="AE824"/>
      <c r="AF824"/>
      <c r="AG824"/>
      <c r="AH824"/>
      <c r="AI824"/>
      <c r="AJ824"/>
      <c r="AK824"/>
      <c r="AL824"/>
      <c r="AM824"/>
      <c r="AN824"/>
      <c r="AO824" s="108" t="s">
        <v>43</v>
      </c>
      <c r="AP824" t="s">
        <v>2854</v>
      </c>
      <c r="AQ824">
        <v>3</v>
      </c>
      <c r="AR824" t="s">
        <v>8825</v>
      </c>
      <c r="AS824" t="s">
        <v>1566</v>
      </c>
      <c r="AT824" t="s">
        <v>8817</v>
      </c>
      <c r="AU824" t="s">
        <v>3918</v>
      </c>
      <c r="AV824" t="s">
        <v>8826</v>
      </c>
      <c r="AW824" t="s">
        <v>8826</v>
      </c>
      <c r="AX824" t="s">
        <v>1740</v>
      </c>
      <c r="AY824" t="s">
        <v>8932</v>
      </c>
      <c r="AZ824" t="s">
        <v>3970</v>
      </c>
      <c r="BA824" t="s">
        <v>8828</v>
      </c>
      <c r="BB824" t="s">
        <v>1230</v>
      </c>
      <c r="BC824" t="s">
        <v>1743</v>
      </c>
      <c r="BD824" t="s">
        <v>8933</v>
      </c>
      <c r="BE824" t="s">
        <v>3963</v>
      </c>
      <c r="BF824">
        <v>813</v>
      </c>
      <c r="BG824">
        <v>823</v>
      </c>
      <c r="BH824">
        <v>0</v>
      </c>
      <c r="BI824" t="s">
        <v>3918</v>
      </c>
      <c r="BJ824">
        <v>1</v>
      </c>
      <c r="BK824">
        <v>0</v>
      </c>
      <c r="BL824">
        <v>0</v>
      </c>
      <c r="BM824" t="s">
        <v>1547</v>
      </c>
      <c r="BN824" t="s">
        <v>3964</v>
      </c>
      <c r="BO824" t="s">
        <v>8926</v>
      </c>
      <c r="BP824" t="s" cm="1">
        <v>8925</v>
      </c>
      <c r="BQ824" t="s">
        <v>1547</v>
      </c>
      <c r="BR824" t="s">
        <v>8822</v>
      </c>
      <c r="BS824">
        <v>13</v>
      </c>
      <c r="BT824" t="s">
        <v>1731</v>
      </c>
      <c r="BU824" t="s">
        <v>15801</v>
      </c>
      <c r="BV824" t="s">
        <v>3917</v>
      </c>
      <c r="BW824" t="s">
        <v>8826</v>
      </c>
      <c r="BX824" t="s">
        <v>8934</v>
      </c>
      <c r="BY824" t="s">
        <v>1744</v>
      </c>
      <c r="BZ824" t="s">
        <v>3971</v>
      </c>
      <c r="CA824" t="s">
        <v>1744</v>
      </c>
      <c r="CB824" t="s">
        <v>1779</v>
      </c>
      <c r="CC824"/>
      <c r="CD824" t="s">
        <v>998</v>
      </c>
      <c r="CE824" t="s">
        <v>1230</v>
      </c>
      <c r="CF824" t="s">
        <v>3921</v>
      </c>
      <c r="CG824" t="s">
        <v>8935</v>
      </c>
      <c r="CH824" t="s">
        <v>1230</v>
      </c>
      <c r="CI824" t="s">
        <v>1547</v>
      </c>
      <c r="CJ824" t="s">
        <v>3966</v>
      </c>
      <c r="CK824" t="s">
        <v>1566</v>
      </c>
      <c r="CL824"/>
      <c r="CM824"/>
      <c r="CN824" t="s">
        <v>13532</v>
      </c>
      <c r="CO824" t="s">
        <v>13523</v>
      </c>
      <c r="CP824" t="s">
        <v>13532</v>
      </c>
      <c r="CQ824" t="s">
        <v>13523</v>
      </c>
      <c r="CR824" t="s">
        <v>1547</v>
      </c>
      <c r="CS824">
        <v>0</v>
      </c>
      <c r="CT824" t="s">
        <v>1547</v>
      </c>
      <c r="CU824" t="s">
        <v>1547</v>
      </c>
      <c r="CV824" t="s">
        <v>1547</v>
      </c>
      <c r="CW824" t="s">
        <v>1547</v>
      </c>
      <c r="CX824" t="s">
        <v>1547</v>
      </c>
      <c r="CY824">
        <v>822</v>
      </c>
      <c r="CZ824" t="s">
        <v>9881</v>
      </c>
      <c r="DA824" t="s">
        <v>1547</v>
      </c>
      <c r="DB824" t="s">
        <v>1881</v>
      </c>
      <c r="DC824" t="s">
        <v>1882</v>
      </c>
      <c r="DD824" t="s">
        <v>3918</v>
      </c>
      <c r="DE824" t="s">
        <v>3970</v>
      </c>
      <c r="DF824" t="s">
        <v>3968</v>
      </c>
      <c r="DG824" t="s">
        <v>3971</v>
      </c>
      <c r="DH824" t="s">
        <v>3971</v>
      </c>
      <c r="DI824" t="s">
        <v>8937</v>
      </c>
      <c r="DJ824" t="s">
        <v>8825</v>
      </c>
      <c r="DK824"/>
      <c r="DL824" t="s">
        <v>8937</v>
      </c>
      <c r="DM824">
        <v>9</v>
      </c>
      <c r="DN824" t="s">
        <v>1883</v>
      </c>
      <c r="DO824" t="s">
        <v>1566</v>
      </c>
      <c r="DP824" t="b">
        <v>1</v>
      </c>
      <c r="DQ824" t="b">
        <v>0</v>
      </c>
      <c r="DR824" t="b">
        <v>0</v>
      </c>
      <c r="DS824" t="b">
        <v>1</v>
      </c>
      <c r="DT824" t="b">
        <v>1</v>
      </c>
      <c r="DU824" t="b">
        <v>1</v>
      </c>
      <c r="DV824" t="b">
        <v>0</v>
      </c>
      <c r="DW824">
        <v>0</v>
      </c>
      <c r="DX824" t="b">
        <v>0</v>
      </c>
      <c r="DY824" t="b">
        <v>0</v>
      </c>
      <c r="DZ824" t="b">
        <v>0</v>
      </c>
      <c r="EA824" t="b">
        <v>0</v>
      </c>
      <c r="EB824" t="b">
        <v>0</v>
      </c>
      <c r="EC824" t="b">
        <v>0</v>
      </c>
      <c r="ED824" t="b">
        <v>0</v>
      </c>
      <c r="EE824" t="b">
        <v>0</v>
      </c>
      <c r="EF824" t="b">
        <v>0</v>
      </c>
      <c r="EG824" t="b" cm="1">
        <v>0</v>
      </c>
      <c r="EH824" t="b">
        <v>0</v>
      </c>
      <c r="EI824" t="b">
        <v>0</v>
      </c>
      <c r="EJ824" t="b">
        <v>0</v>
      </c>
      <c r="EK824" t="s">
        <v>1547</v>
      </c>
      <c r="EL824">
        <v>0</v>
      </c>
      <c r="EM824">
        <v>15</v>
      </c>
      <c r="EN824" t="b">
        <v>0</v>
      </c>
    </row>
    <row r="825" spans="1:144" ht="15.75">
      <c r="A825"/>
      <c r="B825" t="s">
        <v>1566</v>
      </c>
      <c r="C825" t="s">
        <v>1566</v>
      </c>
      <c r="D825" t="s">
        <v>3882</v>
      </c>
      <c r="E825" t="s">
        <v>3606</v>
      </c>
      <c r="F825" t="s">
        <v>3606</v>
      </c>
      <c r="G825" t="s">
        <v>3922</v>
      </c>
      <c r="H825" t="s">
        <v>3972</v>
      </c>
      <c r="I825" t="s">
        <v>1230</v>
      </c>
      <c r="J825"/>
      <c r="K825"/>
      <c r="L825" t="s">
        <v>1743</v>
      </c>
      <c r="M825" t="s">
        <v>2003</v>
      </c>
      <c r="N825"/>
      <c r="O825"/>
      <c r="P825" t="s">
        <v>1566</v>
      </c>
      <c r="Q825" t="s">
        <v>3970</v>
      </c>
      <c r="R825" t="s">
        <v>3966</v>
      </c>
      <c r="S825"/>
      <c r="T825" t="s">
        <v>3971</v>
      </c>
      <c r="U825" t="s">
        <v>13532</v>
      </c>
      <c r="V825" t="s">
        <v>13400</v>
      </c>
      <c r="W825"/>
      <c r="X825"/>
      <c r="Y825"/>
      <c r="Z825"/>
      <c r="AA825"/>
      <c r="AB825"/>
      <c r="AC825"/>
      <c r="AD825"/>
      <c r="AE825"/>
      <c r="AF825"/>
      <c r="AG825"/>
      <c r="AH825"/>
      <c r="AI825"/>
      <c r="AJ825"/>
      <c r="AK825"/>
      <c r="AL825"/>
      <c r="AM825"/>
      <c r="AN825"/>
      <c r="AO825" s="108" t="s">
        <v>43</v>
      </c>
      <c r="AP825" t="s">
        <v>2854</v>
      </c>
      <c r="AQ825">
        <v>4</v>
      </c>
      <c r="AR825" t="s">
        <v>8834</v>
      </c>
      <c r="AS825" t="s">
        <v>1566</v>
      </c>
      <c r="AT825" t="s">
        <v>8817</v>
      </c>
      <c r="AU825" t="s">
        <v>3606</v>
      </c>
      <c r="AV825" t="s">
        <v>7326</v>
      </c>
      <c r="AW825" t="s">
        <v>7326</v>
      </c>
      <c r="AX825" t="s">
        <v>1740</v>
      </c>
      <c r="AY825" t="s">
        <v>8835</v>
      </c>
      <c r="AZ825" t="s">
        <v>3970</v>
      </c>
      <c r="BA825" t="s">
        <v>7329</v>
      </c>
      <c r="BB825" t="s">
        <v>1230</v>
      </c>
      <c r="BC825" t="s">
        <v>1743</v>
      </c>
      <c r="BD825" t="s">
        <v>8938</v>
      </c>
      <c r="BE825" t="s">
        <v>3963</v>
      </c>
      <c r="BF825">
        <v>408</v>
      </c>
      <c r="BG825">
        <v>823</v>
      </c>
      <c r="BH825">
        <v>0</v>
      </c>
      <c r="BI825" t="s">
        <v>3606</v>
      </c>
      <c r="BJ825">
        <v>4</v>
      </c>
      <c r="BK825">
        <v>0</v>
      </c>
      <c r="BL825">
        <v>0</v>
      </c>
      <c r="BM825" t="s">
        <v>1547</v>
      </c>
      <c r="BN825" t="s">
        <v>3964</v>
      </c>
      <c r="BO825" t="s">
        <v>8926</v>
      </c>
      <c r="BP825" t="s" cm="1">
        <v>8925</v>
      </c>
      <c r="BQ825" t="s">
        <v>1547</v>
      </c>
      <c r="BR825" t="s">
        <v>8822</v>
      </c>
      <c r="BS825">
        <v>14</v>
      </c>
      <c r="BT825" t="s">
        <v>5141</v>
      </c>
      <c r="BU825" t="s">
        <v>15802</v>
      </c>
      <c r="BV825" t="s">
        <v>3882</v>
      </c>
      <c r="BW825" t="s">
        <v>7326</v>
      </c>
      <c r="BX825" t="s">
        <v>8939</v>
      </c>
      <c r="BY825" t="s">
        <v>1744</v>
      </c>
      <c r="BZ825" t="s">
        <v>3971</v>
      </c>
      <c r="CA825" t="s">
        <v>1744</v>
      </c>
      <c r="CB825" t="s">
        <v>2003</v>
      </c>
      <c r="CC825"/>
      <c r="CD825" t="s">
        <v>998</v>
      </c>
      <c r="CE825" t="s">
        <v>1230</v>
      </c>
      <c r="CF825" t="s">
        <v>3924</v>
      </c>
      <c r="CG825" t="s">
        <v>8940</v>
      </c>
      <c r="CH825" t="s">
        <v>1230</v>
      </c>
      <c r="CI825" t="s">
        <v>1547</v>
      </c>
      <c r="CJ825" t="s">
        <v>3966</v>
      </c>
      <c r="CK825" t="s">
        <v>1566</v>
      </c>
      <c r="CL825"/>
      <c r="CM825"/>
      <c r="CN825" t="s">
        <v>13532</v>
      </c>
      <c r="CO825" t="s">
        <v>13400</v>
      </c>
      <c r="CP825" t="s">
        <v>13532</v>
      </c>
      <c r="CQ825" t="s">
        <v>13400</v>
      </c>
      <c r="CR825" t="s">
        <v>1547</v>
      </c>
      <c r="CS825">
        <v>0</v>
      </c>
      <c r="CT825" t="s">
        <v>1547</v>
      </c>
      <c r="CU825" t="s">
        <v>1547</v>
      </c>
      <c r="CV825" t="s">
        <v>1547</v>
      </c>
      <c r="CW825" t="s">
        <v>1547</v>
      </c>
      <c r="CX825" t="s">
        <v>1547</v>
      </c>
      <c r="CY825">
        <v>823</v>
      </c>
      <c r="CZ825" t="s">
        <v>9892</v>
      </c>
      <c r="DA825" t="s">
        <v>1547</v>
      </c>
      <c r="DB825" t="s">
        <v>1881</v>
      </c>
      <c r="DC825" t="s">
        <v>1882</v>
      </c>
      <c r="DD825" t="s">
        <v>3606</v>
      </c>
      <c r="DE825" t="s">
        <v>3970</v>
      </c>
      <c r="DF825" t="s">
        <v>3922</v>
      </c>
      <c r="DG825" t="s">
        <v>3971</v>
      </c>
      <c r="DH825" t="s">
        <v>3971</v>
      </c>
      <c r="DI825" t="s">
        <v>8937</v>
      </c>
      <c r="DJ825" t="s">
        <v>8834</v>
      </c>
      <c r="DK825"/>
      <c r="DL825" t="s">
        <v>8937</v>
      </c>
      <c r="DM825">
        <v>9</v>
      </c>
      <c r="DN825" t="s">
        <v>1883</v>
      </c>
      <c r="DO825" t="s">
        <v>1566</v>
      </c>
      <c r="DP825" t="b">
        <v>1</v>
      </c>
      <c r="DQ825" t="b">
        <v>0</v>
      </c>
      <c r="DR825" t="b">
        <v>0</v>
      </c>
      <c r="DS825" t="b">
        <v>0</v>
      </c>
      <c r="DT825" t="b">
        <v>0</v>
      </c>
      <c r="DU825" t="b">
        <v>1</v>
      </c>
      <c r="DV825" t="b">
        <v>0</v>
      </c>
      <c r="DW825">
        <v>0</v>
      </c>
      <c r="DX825" t="b">
        <v>0</v>
      </c>
      <c r="DY825" t="b">
        <v>0</v>
      </c>
      <c r="DZ825" t="b">
        <v>0</v>
      </c>
      <c r="EA825" t="b">
        <v>0</v>
      </c>
      <c r="EB825" t="b">
        <v>0</v>
      </c>
      <c r="EC825" t="b">
        <v>1</v>
      </c>
      <c r="ED825" t="b">
        <v>0</v>
      </c>
      <c r="EE825" t="b">
        <v>0</v>
      </c>
      <c r="EF825" t="b">
        <v>0</v>
      </c>
      <c r="EG825" t="b" cm="1">
        <v>0</v>
      </c>
      <c r="EH825" t="b">
        <v>0</v>
      </c>
      <c r="EI825" t="b">
        <v>0</v>
      </c>
      <c r="EJ825" t="b">
        <v>1</v>
      </c>
      <c r="EK825" t="s">
        <v>5327</v>
      </c>
      <c r="EL825">
        <v>0</v>
      </c>
      <c r="EM825">
        <v>4</v>
      </c>
      <c r="EN825" t="b">
        <v>0</v>
      </c>
    </row>
    <row r="826" spans="1:144" ht="94.5">
      <c r="A826"/>
      <c r="B826" t="s">
        <v>1566</v>
      </c>
      <c r="C826" t="s">
        <v>1566</v>
      </c>
      <c r="D826" t="s">
        <v>3973</v>
      </c>
      <c r="E826" t="s">
        <v>3974</v>
      </c>
      <c r="F826" t="s">
        <v>3975</v>
      </c>
      <c r="G826" t="s">
        <v>3976</v>
      </c>
      <c r="H826" s="109" t="s">
        <v>3977</v>
      </c>
      <c r="I826" t="s">
        <v>1230</v>
      </c>
      <c r="J826"/>
      <c r="K826"/>
      <c r="L826" t="s">
        <v>1743</v>
      </c>
      <c r="M826" t="s">
        <v>2003</v>
      </c>
      <c r="N826"/>
      <c r="O826"/>
      <c r="P826" t="s">
        <v>1566</v>
      </c>
      <c r="Q826" t="s">
        <v>3970</v>
      </c>
      <c r="R826" t="s">
        <v>3966</v>
      </c>
      <c r="S826"/>
      <c r="T826" t="s">
        <v>3971</v>
      </c>
      <c r="U826" t="s">
        <v>13532</v>
      </c>
      <c r="V826" t="s">
        <v>13533</v>
      </c>
      <c r="W826"/>
      <c r="X826"/>
      <c r="Y826"/>
      <c r="Z826"/>
      <c r="AA826"/>
      <c r="AB826"/>
      <c r="AC826"/>
      <c r="AD826"/>
      <c r="AE826"/>
      <c r="AF826"/>
      <c r="AG826"/>
      <c r="AH826"/>
      <c r="AI826"/>
      <c r="AJ826"/>
      <c r="AK826"/>
      <c r="AL826"/>
      <c r="AM826"/>
      <c r="AN826"/>
      <c r="AO826" s="108" t="s">
        <v>43</v>
      </c>
      <c r="AP826" t="s">
        <v>2854</v>
      </c>
      <c r="AQ826">
        <v>5</v>
      </c>
      <c r="AR826" t="s">
        <v>8942</v>
      </c>
      <c r="AS826" t="s">
        <v>1566</v>
      </c>
      <c r="AT826" t="s">
        <v>8817</v>
      </c>
      <c r="AU826" t="s">
        <v>3974</v>
      </c>
      <c r="AV826" t="s">
        <v>8943</v>
      </c>
      <c r="AW826" t="s">
        <v>8944</v>
      </c>
      <c r="AX826" t="s">
        <v>1740</v>
      </c>
      <c r="AY826" t="s">
        <v>8945</v>
      </c>
      <c r="AZ826" t="s">
        <v>3970</v>
      </c>
      <c r="BA826" t="s">
        <v>8946</v>
      </c>
      <c r="BB826" t="s">
        <v>1230</v>
      </c>
      <c r="BC826" t="s">
        <v>1743</v>
      </c>
      <c r="BD826" t="s">
        <v>8947</v>
      </c>
      <c r="BE826" t="s">
        <v>3963</v>
      </c>
      <c r="BF826">
        <v>826</v>
      </c>
      <c r="BG826">
        <v>823</v>
      </c>
      <c r="BH826">
        <v>0</v>
      </c>
      <c r="BI826" t="s">
        <v>3974</v>
      </c>
      <c r="BJ826">
        <v>1</v>
      </c>
      <c r="BK826">
        <v>0</v>
      </c>
      <c r="BL826">
        <v>0</v>
      </c>
      <c r="BM826" t="s">
        <v>1547</v>
      </c>
      <c r="BN826" t="s">
        <v>3964</v>
      </c>
      <c r="BO826" t="s">
        <v>8926</v>
      </c>
      <c r="BP826" t="s" cm="1">
        <v>8925</v>
      </c>
      <c r="BQ826" t="s">
        <v>1547</v>
      </c>
      <c r="BR826" t="s">
        <v>8822</v>
      </c>
      <c r="BS826">
        <v>15</v>
      </c>
      <c r="BT826" t="s">
        <v>5153</v>
      </c>
      <c r="BU826" t="s">
        <v>15803</v>
      </c>
      <c r="BV826" t="s">
        <v>3973</v>
      </c>
      <c r="BW826" t="s">
        <v>8943</v>
      </c>
      <c r="BX826" t="s">
        <v>8948</v>
      </c>
      <c r="BY826" t="s">
        <v>1744</v>
      </c>
      <c r="BZ826" t="s">
        <v>3971</v>
      </c>
      <c r="CA826" t="s">
        <v>1744</v>
      </c>
      <c r="CB826" t="s">
        <v>2003</v>
      </c>
      <c r="CC826"/>
      <c r="CD826" t="s">
        <v>998</v>
      </c>
      <c r="CE826" t="s">
        <v>1230</v>
      </c>
      <c r="CF826" t="s">
        <v>4084</v>
      </c>
      <c r="CG826" t="s">
        <v>8949</v>
      </c>
      <c r="CH826" t="s">
        <v>1230</v>
      </c>
      <c r="CI826" t="s">
        <v>1547</v>
      </c>
      <c r="CJ826" t="s">
        <v>3966</v>
      </c>
      <c r="CK826" t="s">
        <v>1566</v>
      </c>
      <c r="CL826"/>
      <c r="CM826"/>
      <c r="CN826" t="s">
        <v>13532</v>
      </c>
      <c r="CO826" t="s">
        <v>13533</v>
      </c>
      <c r="CP826" t="s">
        <v>13532</v>
      </c>
      <c r="CQ826" t="s">
        <v>13533</v>
      </c>
      <c r="CR826" t="s">
        <v>1547</v>
      </c>
      <c r="CS826">
        <v>0</v>
      </c>
      <c r="CT826" t="s">
        <v>1547</v>
      </c>
      <c r="CU826" t="s">
        <v>1547</v>
      </c>
      <c r="CV826" t="s">
        <v>1547</v>
      </c>
      <c r="CW826" t="s">
        <v>1547</v>
      </c>
      <c r="CX826" t="s">
        <v>1547</v>
      </c>
      <c r="CY826">
        <v>824</v>
      </c>
      <c r="CZ826" t="s">
        <v>9900</v>
      </c>
      <c r="DA826" t="s">
        <v>1547</v>
      </c>
      <c r="DB826" t="s">
        <v>1881</v>
      </c>
      <c r="DC826" t="s">
        <v>1882</v>
      </c>
      <c r="DD826" t="s">
        <v>3974</v>
      </c>
      <c r="DE826" t="s">
        <v>3970</v>
      </c>
      <c r="DF826" t="s">
        <v>3976</v>
      </c>
      <c r="DG826" t="s">
        <v>3971</v>
      </c>
      <c r="DH826" t="s">
        <v>3971</v>
      </c>
      <c r="DI826" t="s">
        <v>8937</v>
      </c>
      <c r="DJ826" t="s">
        <v>8942</v>
      </c>
      <c r="DK826"/>
      <c r="DL826" t="s">
        <v>8937</v>
      </c>
      <c r="DM826">
        <v>9</v>
      </c>
      <c r="DN826" t="s">
        <v>1883</v>
      </c>
      <c r="DO826" t="s">
        <v>1566</v>
      </c>
      <c r="DP826" t="b">
        <v>1</v>
      </c>
      <c r="DQ826" t="b">
        <v>0</v>
      </c>
      <c r="DR826" t="b">
        <v>1</v>
      </c>
      <c r="DS826" t="b">
        <v>0</v>
      </c>
      <c r="DT826" t="b">
        <v>0</v>
      </c>
      <c r="DU826" t="b">
        <v>1</v>
      </c>
      <c r="DV826" t="b">
        <v>0</v>
      </c>
      <c r="DW826">
        <v>0</v>
      </c>
      <c r="DX826" t="b">
        <v>0</v>
      </c>
      <c r="DY826" t="b">
        <v>0</v>
      </c>
      <c r="DZ826" t="b">
        <v>0</v>
      </c>
      <c r="EA826" t="b">
        <v>0</v>
      </c>
      <c r="EB826" t="b">
        <v>0</v>
      </c>
      <c r="EC826" t="b">
        <v>0</v>
      </c>
      <c r="ED826" t="b">
        <v>0</v>
      </c>
      <c r="EE826" t="b">
        <v>0</v>
      </c>
      <c r="EF826" t="b">
        <v>0</v>
      </c>
      <c r="EG826" t="b" cm="1">
        <v>0</v>
      </c>
      <c r="EH826" t="b">
        <v>0</v>
      </c>
      <c r="EI826" t="b">
        <v>0</v>
      </c>
      <c r="EJ826" t="b">
        <v>0</v>
      </c>
      <c r="EK826" t="s">
        <v>1547</v>
      </c>
      <c r="EL826">
        <v>0</v>
      </c>
      <c r="EM826">
        <v>15</v>
      </c>
      <c r="EN826" t="b">
        <v>0</v>
      </c>
    </row>
    <row r="827" spans="1:144" ht="15.75">
      <c r="A827"/>
      <c r="B827" t="s">
        <v>1566</v>
      </c>
      <c r="C827" t="s">
        <v>1566</v>
      </c>
      <c r="D827" t="s">
        <v>3978</v>
      </c>
      <c r="E827" t="s">
        <v>3979</v>
      </c>
      <c r="F827" t="s">
        <v>3979</v>
      </c>
      <c r="G827" t="s">
        <v>3980</v>
      </c>
      <c r="H827" t="s">
        <v>3981</v>
      </c>
      <c r="I827" t="s">
        <v>1230</v>
      </c>
      <c r="J827"/>
      <c r="K827"/>
      <c r="L827" t="s">
        <v>1743</v>
      </c>
      <c r="M827" t="s">
        <v>1995</v>
      </c>
      <c r="N827"/>
      <c r="O827"/>
      <c r="P827" t="s">
        <v>1566</v>
      </c>
      <c r="Q827" t="s">
        <v>3970</v>
      </c>
      <c r="R827" t="s">
        <v>3966</v>
      </c>
      <c r="S827"/>
      <c r="T827" t="s">
        <v>3971</v>
      </c>
      <c r="U827" t="s">
        <v>13532</v>
      </c>
      <c r="V827" t="s">
        <v>13534</v>
      </c>
      <c r="W827"/>
      <c r="X827"/>
      <c r="Y827"/>
      <c r="Z827"/>
      <c r="AA827"/>
      <c r="AB827"/>
      <c r="AC827"/>
      <c r="AD827"/>
      <c r="AE827"/>
      <c r="AF827"/>
      <c r="AG827"/>
      <c r="AH827"/>
      <c r="AI827"/>
      <c r="AJ827"/>
      <c r="AK827"/>
      <c r="AL827"/>
      <c r="AM827"/>
      <c r="AN827"/>
      <c r="AO827" s="108" t="s">
        <v>43</v>
      </c>
      <c r="AP827" t="s">
        <v>2854</v>
      </c>
      <c r="AQ827">
        <v>6</v>
      </c>
      <c r="AR827" t="s">
        <v>8951</v>
      </c>
      <c r="AS827" t="s">
        <v>1566</v>
      </c>
      <c r="AT827" t="s">
        <v>8817</v>
      </c>
      <c r="AU827" t="s">
        <v>3979</v>
      </c>
      <c r="AV827" t="s">
        <v>8952</v>
      </c>
      <c r="AW827" t="s">
        <v>8952</v>
      </c>
      <c r="AX827" t="s">
        <v>1740</v>
      </c>
      <c r="AY827" t="s">
        <v>8953</v>
      </c>
      <c r="AZ827" t="s">
        <v>3970</v>
      </c>
      <c r="BA827" t="s">
        <v>8954</v>
      </c>
      <c r="BB827" t="s">
        <v>1230</v>
      </c>
      <c r="BC827" t="s">
        <v>1743</v>
      </c>
      <c r="BD827" t="s">
        <v>8955</v>
      </c>
      <c r="BE827" t="s">
        <v>3963</v>
      </c>
      <c r="BF827">
        <v>827</v>
      </c>
      <c r="BG827">
        <v>823</v>
      </c>
      <c r="BH827">
        <v>0</v>
      </c>
      <c r="BI827" t="s">
        <v>3979</v>
      </c>
      <c r="BJ827">
        <v>1</v>
      </c>
      <c r="BK827">
        <v>0</v>
      </c>
      <c r="BL827">
        <v>0</v>
      </c>
      <c r="BM827" t="s">
        <v>1547</v>
      </c>
      <c r="BN827" t="s">
        <v>3964</v>
      </c>
      <c r="BO827" t="s">
        <v>8926</v>
      </c>
      <c r="BP827" t="s" cm="1">
        <v>8925</v>
      </c>
      <c r="BQ827" t="s">
        <v>1547</v>
      </c>
      <c r="BR827" t="s">
        <v>8822</v>
      </c>
      <c r="BS827">
        <v>16</v>
      </c>
      <c r="BT827" t="s">
        <v>5165</v>
      </c>
      <c r="BU827" t="s">
        <v>15804</v>
      </c>
      <c r="BV827" t="s">
        <v>3978</v>
      </c>
      <c r="BW827" t="s">
        <v>8952</v>
      </c>
      <c r="BX827" t="s">
        <v>8956</v>
      </c>
      <c r="BY827" t="s">
        <v>1744</v>
      </c>
      <c r="BZ827" t="s">
        <v>3971</v>
      </c>
      <c r="CA827" t="s">
        <v>1744</v>
      </c>
      <c r="CB827" t="s">
        <v>1995</v>
      </c>
      <c r="CC827"/>
      <c r="CD827" t="s">
        <v>998</v>
      </c>
      <c r="CE827" t="s">
        <v>1230</v>
      </c>
      <c r="CF827" t="s">
        <v>8957</v>
      </c>
      <c r="CG827" t="s">
        <v>8958</v>
      </c>
      <c r="CH827" t="s">
        <v>1230</v>
      </c>
      <c r="CI827" t="s">
        <v>1547</v>
      </c>
      <c r="CJ827" t="s">
        <v>3966</v>
      </c>
      <c r="CK827" t="s">
        <v>1566</v>
      </c>
      <c r="CL827"/>
      <c r="CM827"/>
      <c r="CN827" t="s">
        <v>13532</v>
      </c>
      <c r="CO827" t="s">
        <v>13534</v>
      </c>
      <c r="CP827" t="s">
        <v>13532</v>
      </c>
      <c r="CQ827" t="s">
        <v>13534</v>
      </c>
      <c r="CR827" t="s">
        <v>1547</v>
      </c>
      <c r="CS827">
        <v>0</v>
      </c>
      <c r="CT827" t="s">
        <v>1547</v>
      </c>
      <c r="CU827" t="s">
        <v>1547</v>
      </c>
      <c r="CV827" t="s">
        <v>1547</v>
      </c>
      <c r="CW827" t="s">
        <v>1547</v>
      </c>
      <c r="CX827" t="s">
        <v>1547</v>
      </c>
      <c r="CY827">
        <v>825</v>
      </c>
      <c r="CZ827" t="s">
        <v>9906</v>
      </c>
      <c r="DA827" t="s">
        <v>1547</v>
      </c>
      <c r="DB827" t="s">
        <v>1881</v>
      </c>
      <c r="DC827" t="s">
        <v>1882</v>
      </c>
      <c r="DD827" t="s">
        <v>3979</v>
      </c>
      <c r="DE827" t="s">
        <v>3970</v>
      </c>
      <c r="DF827" t="s">
        <v>3980</v>
      </c>
      <c r="DG827" t="s">
        <v>3971</v>
      </c>
      <c r="DH827" t="s">
        <v>3971</v>
      </c>
      <c r="DI827" t="s">
        <v>8937</v>
      </c>
      <c r="DJ827" t="s">
        <v>8951</v>
      </c>
      <c r="DK827"/>
      <c r="DL827" t="s">
        <v>8937</v>
      </c>
      <c r="DM827">
        <v>9</v>
      </c>
      <c r="DN827" t="s">
        <v>1883</v>
      </c>
      <c r="DO827" t="s">
        <v>1566</v>
      </c>
      <c r="DP827" t="b">
        <v>1</v>
      </c>
      <c r="DQ827" t="b">
        <v>0</v>
      </c>
      <c r="DR827" t="b">
        <v>1</v>
      </c>
      <c r="DS827" t="b">
        <v>0</v>
      </c>
      <c r="DT827" t="b">
        <v>0</v>
      </c>
      <c r="DU827" t="b">
        <v>1</v>
      </c>
      <c r="DV827" t="b">
        <v>0</v>
      </c>
      <c r="DW827">
        <v>0</v>
      </c>
      <c r="DX827" t="b">
        <v>0</v>
      </c>
      <c r="DY827" t="b">
        <v>0</v>
      </c>
      <c r="DZ827" t="b">
        <v>0</v>
      </c>
      <c r="EA827" t="b">
        <v>0</v>
      </c>
      <c r="EB827" t="b">
        <v>0</v>
      </c>
      <c r="EC827" t="b">
        <v>0</v>
      </c>
      <c r="ED827" t="b">
        <v>0</v>
      </c>
      <c r="EE827" t="b">
        <v>0</v>
      </c>
      <c r="EF827" t="b">
        <v>0</v>
      </c>
      <c r="EG827" t="b" cm="1">
        <v>0</v>
      </c>
      <c r="EH827" t="b">
        <v>0</v>
      </c>
      <c r="EI827" t="b">
        <v>0</v>
      </c>
      <c r="EJ827" t="b">
        <v>0</v>
      </c>
      <c r="EK827" t="s">
        <v>1547</v>
      </c>
      <c r="EL827">
        <v>0</v>
      </c>
      <c r="EM827">
        <v>16</v>
      </c>
      <c r="EN827" t="b">
        <v>0</v>
      </c>
    </row>
    <row r="828" spans="1:144" ht="15.75">
      <c r="A828"/>
      <c r="B828" t="s">
        <v>1566</v>
      </c>
      <c r="C828" t="s">
        <v>1566</v>
      </c>
      <c r="D828" t="s">
        <v>3982</v>
      </c>
      <c r="E828" t="s">
        <v>3983</v>
      </c>
      <c r="F828" t="s">
        <v>3983</v>
      </c>
      <c r="G828" t="s">
        <v>3980</v>
      </c>
      <c r="H828" t="s">
        <v>3981</v>
      </c>
      <c r="I828" t="s">
        <v>1230</v>
      </c>
      <c r="J828"/>
      <c r="K828"/>
      <c r="L828" t="s">
        <v>1743</v>
      </c>
      <c r="M828" t="s">
        <v>1995</v>
      </c>
      <c r="N828"/>
      <c r="O828"/>
      <c r="P828" t="s">
        <v>1566</v>
      </c>
      <c r="Q828" t="s">
        <v>3970</v>
      </c>
      <c r="R828" t="s">
        <v>3966</v>
      </c>
      <c r="S828"/>
      <c r="T828" t="s">
        <v>3971</v>
      </c>
      <c r="U828" t="s">
        <v>13532</v>
      </c>
      <c r="V828" t="s">
        <v>13535</v>
      </c>
      <c r="W828"/>
      <c r="X828"/>
      <c r="Y828"/>
      <c r="Z828"/>
      <c r="AA828"/>
      <c r="AB828"/>
      <c r="AC828"/>
      <c r="AD828"/>
      <c r="AE828"/>
      <c r="AF828"/>
      <c r="AG828"/>
      <c r="AH828"/>
      <c r="AI828"/>
      <c r="AJ828"/>
      <c r="AK828"/>
      <c r="AL828"/>
      <c r="AM828"/>
      <c r="AN828"/>
      <c r="AO828" s="108" t="s">
        <v>43</v>
      </c>
      <c r="AP828" t="s">
        <v>2854</v>
      </c>
      <c r="AQ828">
        <v>7</v>
      </c>
      <c r="AR828" t="s">
        <v>8960</v>
      </c>
      <c r="AS828" t="s">
        <v>1566</v>
      </c>
      <c r="AT828" t="s">
        <v>8817</v>
      </c>
      <c r="AU828" t="s">
        <v>3983</v>
      </c>
      <c r="AV828" t="s">
        <v>8961</v>
      </c>
      <c r="AW828" t="s">
        <v>8961</v>
      </c>
      <c r="AX828" t="s">
        <v>1740</v>
      </c>
      <c r="AY828" t="s">
        <v>8953</v>
      </c>
      <c r="AZ828" t="s">
        <v>3970</v>
      </c>
      <c r="BA828" t="s">
        <v>8962</v>
      </c>
      <c r="BB828" t="s">
        <v>1230</v>
      </c>
      <c r="BC828" t="s">
        <v>1743</v>
      </c>
      <c r="BD828" t="s">
        <v>8963</v>
      </c>
      <c r="BE828" t="s">
        <v>3963</v>
      </c>
      <c r="BF828">
        <v>828</v>
      </c>
      <c r="BG828">
        <v>823</v>
      </c>
      <c r="BH828">
        <v>0</v>
      </c>
      <c r="BI828" t="s">
        <v>3983</v>
      </c>
      <c r="BJ828">
        <v>1</v>
      </c>
      <c r="BK828">
        <v>0</v>
      </c>
      <c r="BL828">
        <v>0</v>
      </c>
      <c r="BM828" t="s">
        <v>1547</v>
      </c>
      <c r="BN828" t="s">
        <v>3964</v>
      </c>
      <c r="BO828" t="s">
        <v>8926</v>
      </c>
      <c r="BP828" t="s" cm="1">
        <v>8925</v>
      </c>
      <c r="BQ828" t="s">
        <v>1547</v>
      </c>
      <c r="BR828" t="s">
        <v>8822</v>
      </c>
      <c r="BS828">
        <v>17</v>
      </c>
      <c r="BT828" t="s">
        <v>5174</v>
      </c>
      <c r="BU828" t="s">
        <v>15805</v>
      </c>
      <c r="BV828" t="s">
        <v>3982</v>
      </c>
      <c r="BW828" t="s">
        <v>8961</v>
      </c>
      <c r="BX828" t="s">
        <v>8956</v>
      </c>
      <c r="BY828" t="s">
        <v>1744</v>
      </c>
      <c r="BZ828" t="s">
        <v>3971</v>
      </c>
      <c r="CA828" t="s">
        <v>1744</v>
      </c>
      <c r="CB828" t="s">
        <v>1995</v>
      </c>
      <c r="CC828"/>
      <c r="CD828" t="s">
        <v>998</v>
      </c>
      <c r="CE828" t="s">
        <v>1230</v>
      </c>
      <c r="CF828" t="s">
        <v>8964</v>
      </c>
      <c r="CG828" t="s">
        <v>8965</v>
      </c>
      <c r="CH828" t="s">
        <v>1230</v>
      </c>
      <c r="CI828" t="s">
        <v>1547</v>
      </c>
      <c r="CJ828" t="s">
        <v>3966</v>
      </c>
      <c r="CK828" t="s">
        <v>1566</v>
      </c>
      <c r="CL828"/>
      <c r="CM828"/>
      <c r="CN828" t="s">
        <v>13532</v>
      </c>
      <c r="CO828" t="s">
        <v>13535</v>
      </c>
      <c r="CP828" t="s">
        <v>13532</v>
      </c>
      <c r="CQ828" t="s">
        <v>13535</v>
      </c>
      <c r="CR828" t="s">
        <v>1547</v>
      </c>
      <c r="CS828">
        <v>0</v>
      </c>
      <c r="CT828" t="s">
        <v>1547</v>
      </c>
      <c r="CU828" t="s">
        <v>1547</v>
      </c>
      <c r="CV828" t="s">
        <v>1547</v>
      </c>
      <c r="CW828" t="s">
        <v>1547</v>
      </c>
      <c r="CX828" t="s">
        <v>1547</v>
      </c>
      <c r="CY828">
        <v>826</v>
      </c>
      <c r="CZ828" t="s">
        <v>9909</v>
      </c>
      <c r="DA828" t="s">
        <v>1547</v>
      </c>
      <c r="DB828" t="s">
        <v>1881</v>
      </c>
      <c r="DC828" t="s">
        <v>1882</v>
      </c>
      <c r="DD828" t="s">
        <v>3983</v>
      </c>
      <c r="DE828" t="s">
        <v>3970</v>
      </c>
      <c r="DF828" t="s">
        <v>3980</v>
      </c>
      <c r="DG828" t="s">
        <v>3971</v>
      </c>
      <c r="DH828" t="s">
        <v>3971</v>
      </c>
      <c r="DI828" t="s">
        <v>8937</v>
      </c>
      <c r="DJ828" t="s">
        <v>8960</v>
      </c>
      <c r="DK828"/>
      <c r="DL828" t="s">
        <v>8937</v>
      </c>
      <c r="DM828">
        <v>9</v>
      </c>
      <c r="DN828" t="s">
        <v>1883</v>
      </c>
      <c r="DO828" t="s">
        <v>1566</v>
      </c>
      <c r="DP828" t="b">
        <v>1</v>
      </c>
      <c r="DQ828" t="b">
        <v>0</v>
      </c>
      <c r="DR828" t="b">
        <v>1</v>
      </c>
      <c r="DS828" t="b">
        <v>0</v>
      </c>
      <c r="DT828" t="b">
        <v>0</v>
      </c>
      <c r="DU828" t="b">
        <v>1</v>
      </c>
      <c r="DV828" t="b">
        <v>0</v>
      </c>
      <c r="DW828">
        <v>0</v>
      </c>
      <c r="DX828" t="b">
        <v>0</v>
      </c>
      <c r="DY828" t="b">
        <v>0</v>
      </c>
      <c r="DZ828" t="b">
        <v>0</v>
      </c>
      <c r="EA828" t="b">
        <v>0</v>
      </c>
      <c r="EB828" t="b">
        <v>0</v>
      </c>
      <c r="EC828" t="b">
        <v>0</v>
      </c>
      <c r="ED828" t="b">
        <v>0</v>
      </c>
      <c r="EE828" t="b">
        <v>0</v>
      </c>
      <c r="EF828" t="b">
        <v>0</v>
      </c>
      <c r="EG828" t="b" cm="1">
        <v>0</v>
      </c>
      <c r="EH828" t="b">
        <v>0</v>
      </c>
      <c r="EI828" t="b">
        <v>0</v>
      </c>
      <c r="EJ828" t="b">
        <v>0</v>
      </c>
      <c r="EK828" t="s">
        <v>1547</v>
      </c>
      <c r="EL828">
        <v>0</v>
      </c>
      <c r="EM828">
        <v>15</v>
      </c>
      <c r="EN828" t="b">
        <v>0</v>
      </c>
    </row>
    <row r="829" spans="1:144" ht="15.75">
      <c r="A829"/>
      <c r="B829" t="s">
        <v>1566</v>
      </c>
      <c r="C829" t="s">
        <v>1566</v>
      </c>
      <c r="D829" t="s">
        <v>3984</v>
      </c>
      <c r="E829" t="s">
        <v>3985</v>
      </c>
      <c r="F829" t="s">
        <v>3985</v>
      </c>
      <c r="G829" t="s">
        <v>3986</v>
      </c>
      <c r="H829" t="s">
        <v>3987</v>
      </c>
      <c r="I829" t="s">
        <v>1230</v>
      </c>
      <c r="J829"/>
      <c r="K829"/>
      <c r="L829" t="s">
        <v>1743</v>
      </c>
      <c r="M829" t="s">
        <v>1995</v>
      </c>
      <c r="N829"/>
      <c r="O829"/>
      <c r="P829" t="s">
        <v>1566</v>
      </c>
      <c r="Q829" t="s">
        <v>3970</v>
      </c>
      <c r="R829" t="s">
        <v>3966</v>
      </c>
      <c r="S829"/>
      <c r="T829" t="s">
        <v>3971</v>
      </c>
      <c r="U829" t="s">
        <v>13532</v>
      </c>
      <c r="V829" t="s">
        <v>13536</v>
      </c>
      <c r="W829"/>
      <c r="X829"/>
      <c r="Y829"/>
      <c r="Z829"/>
      <c r="AA829"/>
      <c r="AB829"/>
      <c r="AC829"/>
      <c r="AD829"/>
      <c r="AE829"/>
      <c r="AF829"/>
      <c r="AG829"/>
      <c r="AH829"/>
      <c r="AI829"/>
      <c r="AJ829"/>
      <c r="AK829"/>
      <c r="AL829"/>
      <c r="AM829"/>
      <c r="AN829"/>
      <c r="AO829" s="108" t="s">
        <v>43</v>
      </c>
      <c r="AP829" t="s">
        <v>2854</v>
      </c>
      <c r="AQ829">
        <v>8</v>
      </c>
      <c r="AR829" t="s">
        <v>8967</v>
      </c>
      <c r="AS829" t="s">
        <v>1566</v>
      </c>
      <c r="AT829" t="s">
        <v>8817</v>
      </c>
      <c r="AU829" t="s">
        <v>3985</v>
      </c>
      <c r="AV829" t="s">
        <v>8968</v>
      </c>
      <c r="AW829" t="s">
        <v>8968</v>
      </c>
      <c r="AX829" t="s">
        <v>1740</v>
      </c>
      <c r="AY829" t="s">
        <v>8969</v>
      </c>
      <c r="AZ829" t="s">
        <v>3970</v>
      </c>
      <c r="BA829" t="s">
        <v>8970</v>
      </c>
      <c r="BB829" t="s">
        <v>1230</v>
      </c>
      <c r="BC829" t="s">
        <v>1743</v>
      </c>
      <c r="BD829" t="s">
        <v>8971</v>
      </c>
      <c r="BE829" t="s">
        <v>3963</v>
      </c>
      <c r="BF829">
        <v>829</v>
      </c>
      <c r="BG829">
        <v>823</v>
      </c>
      <c r="BH829">
        <v>0</v>
      </c>
      <c r="BI829" t="s">
        <v>3985</v>
      </c>
      <c r="BJ829">
        <v>1</v>
      </c>
      <c r="BK829">
        <v>0</v>
      </c>
      <c r="BL829">
        <v>0</v>
      </c>
      <c r="BM829" t="s">
        <v>1547</v>
      </c>
      <c r="BN829" t="s">
        <v>3964</v>
      </c>
      <c r="BO829" t="s">
        <v>8926</v>
      </c>
      <c r="BP829" t="s" cm="1">
        <v>8925</v>
      </c>
      <c r="BQ829" t="s">
        <v>1547</v>
      </c>
      <c r="BR829" t="s">
        <v>8822</v>
      </c>
      <c r="BS829">
        <v>18</v>
      </c>
      <c r="BT829" t="s">
        <v>5176</v>
      </c>
      <c r="BU829" t="s">
        <v>15806</v>
      </c>
      <c r="BV829" t="s">
        <v>3984</v>
      </c>
      <c r="BW829" t="s">
        <v>8968</v>
      </c>
      <c r="BX829" t="s">
        <v>8972</v>
      </c>
      <c r="BY829" t="s">
        <v>1744</v>
      </c>
      <c r="BZ829" t="s">
        <v>3971</v>
      </c>
      <c r="CA829" t="s">
        <v>1744</v>
      </c>
      <c r="CB829" t="s">
        <v>1995</v>
      </c>
      <c r="CC829"/>
      <c r="CD829" t="s">
        <v>998</v>
      </c>
      <c r="CE829" t="s">
        <v>1230</v>
      </c>
      <c r="CF829" t="s">
        <v>8973</v>
      </c>
      <c r="CG829" t="s">
        <v>8974</v>
      </c>
      <c r="CH829" t="s">
        <v>1230</v>
      </c>
      <c r="CI829" t="s">
        <v>1547</v>
      </c>
      <c r="CJ829" t="s">
        <v>3966</v>
      </c>
      <c r="CK829" t="s">
        <v>1566</v>
      </c>
      <c r="CL829"/>
      <c r="CM829"/>
      <c r="CN829" t="s">
        <v>13532</v>
      </c>
      <c r="CO829" t="s">
        <v>13536</v>
      </c>
      <c r="CP829" t="s">
        <v>13532</v>
      </c>
      <c r="CQ829" t="s">
        <v>13536</v>
      </c>
      <c r="CR829" t="s">
        <v>1547</v>
      </c>
      <c r="CS829">
        <v>0</v>
      </c>
      <c r="CT829" t="s">
        <v>1547</v>
      </c>
      <c r="CU829" t="s">
        <v>1547</v>
      </c>
      <c r="CV829" t="s">
        <v>1547</v>
      </c>
      <c r="CW829" t="s">
        <v>1547</v>
      </c>
      <c r="CX829" t="s">
        <v>1547</v>
      </c>
      <c r="CY829">
        <v>827</v>
      </c>
      <c r="CZ829" t="s">
        <v>9916</v>
      </c>
      <c r="DA829" t="s">
        <v>1547</v>
      </c>
      <c r="DB829" t="s">
        <v>1881</v>
      </c>
      <c r="DC829" t="s">
        <v>1882</v>
      </c>
      <c r="DD829" t="s">
        <v>3985</v>
      </c>
      <c r="DE829" t="s">
        <v>3970</v>
      </c>
      <c r="DF829" t="s">
        <v>3986</v>
      </c>
      <c r="DG829" t="s">
        <v>3971</v>
      </c>
      <c r="DH829" t="s">
        <v>3971</v>
      </c>
      <c r="DI829" t="s">
        <v>8937</v>
      </c>
      <c r="DJ829" t="s">
        <v>8967</v>
      </c>
      <c r="DK829"/>
      <c r="DL829" t="s">
        <v>8937</v>
      </c>
      <c r="DM829">
        <v>9</v>
      </c>
      <c r="DN829" t="s">
        <v>1883</v>
      </c>
      <c r="DO829" t="s">
        <v>1566</v>
      </c>
      <c r="DP829" t="b">
        <v>1</v>
      </c>
      <c r="DQ829" t="b">
        <v>0</v>
      </c>
      <c r="DR829" t="b">
        <v>1</v>
      </c>
      <c r="DS829" t="b">
        <v>0</v>
      </c>
      <c r="DT829" t="b">
        <v>0</v>
      </c>
      <c r="DU829" t="b">
        <v>1</v>
      </c>
      <c r="DV829" t="b">
        <v>0</v>
      </c>
      <c r="DW829">
        <v>0</v>
      </c>
      <c r="DX829" t="b">
        <v>0</v>
      </c>
      <c r="DY829" t="b">
        <v>0</v>
      </c>
      <c r="DZ829" t="b">
        <v>0</v>
      </c>
      <c r="EA829" t="b">
        <v>0</v>
      </c>
      <c r="EB829" t="b">
        <v>0</v>
      </c>
      <c r="EC829" t="b">
        <v>0</v>
      </c>
      <c r="ED829" t="b">
        <v>0</v>
      </c>
      <c r="EE829" t="b">
        <v>0</v>
      </c>
      <c r="EF829" t="b">
        <v>0</v>
      </c>
      <c r="EG829" t="b" cm="1">
        <v>0</v>
      </c>
      <c r="EH829" t="b">
        <v>0</v>
      </c>
      <c r="EI829" t="b">
        <v>0</v>
      </c>
      <c r="EJ829" t="b">
        <v>0</v>
      </c>
      <c r="EK829" t="s">
        <v>1547</v>
      </c>
      <c r="EL829">
        <v>0</v>
      </c>
      <c r="EM829">
        <v>19</v>
      </c>
      <c r="EN829" t="b">
        <v>0</v>
      </c>
    </row>
    <row r="830" spans="1:144" ht="15.75">
      <c r="A830"/>
      <c r="B830" t="s">
        <v>1566</v>
      </c>
      <c r="C830" t="s">
        <v>1566</v>
      </c>
      <c r="D830" t="s">
        <v>3988</v>
      </c>
      <c r="E830" t="s">
        <v>3989</v>
      </c>
      <c r="F830" t="s">
        <v>3989</v>
      </c>
      <c r="G830" t="s">
        <v>3990</v>
      </c>
      <c r="H830" t="s">
        <v>3991</v>
      </c>
      <c r="I830" t="s">
        <v>1230</v>
      </c>
      <c r="J830"/>
      <c r="K830" t="s">
        <v>3992</v>
      </c>
      <c r="L830" t="s">
        <v>1743</v>
      </c>
      <c r="M830" t="s">
        <v>1995</v>
      </c>
      <c r="N830"/>
      <c r="O830"/>
      <c r="P830" t="s">
        <v>1566</v>
      </c>
      <c r="Q830" t="s">
        <v>3970</v>
      </c>
      <c r="R830" t="s">
        <v>3966</v>
      </c>
      <c r="S830"/>
      <c r="T830" t="s">
        <v>3971</v>
      </c>
      <c r="U830" t="s">
        <v>13532</v>
      </c>
      <c r="V830" t="s">
        <v>13537</v>
      </c>
      <c r="W830"/>
      <c r="X830"/>
      <c r="Y830"/>
      <c r="Z830"/>
      <c r="AA830"/>
      <c r="AB830"/>
      <c r="AC830"/>
      <c r="AD830"/>
      <c r="AE830"/>
      <c r="AF830"/>
      <c r="AG830"/>
      <c r="AH830"/>
      <c r="AI830"/>
      <c r="AJ830"/>
      <c r="AK830"/>
      <c r="AL830"/>
      <c r="AM830"/>
      <c r="AN830"/>
      <c r="AO830" s="108" t="s">
        <v>43</v>
      </c>
      <c r="AP830" t="s">
        <v>2854</v>
      </c>
      <c r="AQ830">
        <v>9</v>
      </c>
      <c r="AR830" t="s">
        <v>8976</v>
      </c>
      <c r="AS830" t="s">
        <v>1566</v>
      </c>
      <c r="AT830" t="s">
        <v>8817</v>
      </c>
      <c r="AU830" t="s">
        <v>3989</v>
      </c>
      <c r="AV830" t="s">
        <v>8977</v>
      </c>
      <c r="AW830" t="s">
        <v>8977</v>
      </c>
      <c r="AX830" t="s">
        <v>1740</v>
      </c>
      <c r="AY830" t="s">
        <v>8978</v>
      </c>
      <c r="AZ830" t="s">
        <v>3970</v>
      </c>
      <c r="BA830" t="s">
        <v>8979</v>
      </c>
      <c r="BB830" t="s">
        <v>1230</v>
      </c>
      <c r="BC830" t="s">
        <v>1743</v>
      </c>
      <c r="BD830" t="s">
        <v>8980</v>
      </c>
      <c r="BE830" t="s">
        <v>3963</v>
      </c>
      <c r="BF830">
        <v>830</v>
      </c>
      <c r="BG830">
        <v>823</v>
      </c>
      <c r="BH830" t="e">
        <v>#VALUE!</v>
      </c>
      <c r="BI830" t="s">
        <v>3989</v>
      </c>
      <c r="BJ830">
        <v>1</v>
      </c>
      <c r="BK830">
        <v>0</v>
      </c>
      <c r="BL830">
        <v>0</v>
      </c>
      <c r="BM830" t="s">
        <v>1547</v>
      </c>
      <c r="BN830" t="s">
        <v>3964</v>
      </c>
      <c r="BO830" t="s">
        <v>8926</v>
      </c>
      <c r="BP830" t="s" cm="1">
        <v>8925</v>
      </c>
      <c r="BQ830" t="s">
        <v>8981</v>
      </c>
      <c r="BR830" t="s">
        <v>8822</v>
      </c>
      <c r="BS830">
        <v>19</v>
      </c>
      <c r="BT830" t="s">
        <v>5180</v>
      </c>
      <c r="BU830" t="s">
        <v>15807</v>
      </c>
      <c r="BV830" t="s">
        <v>3988</v>
      </c>
      <c r="BW830" t="s">
        <v>8977</v>
      </c>
      <c r="BX830" t="s">
        <v>8982</v>
      </c>
      <c r="BY830" t="s">
        <v>1744</v>
      </c>
      <c r="BZ830" t="s">
        <v>3971</v>
      </c>
      <c r="CA830" t="s">
        <v>1744</v>
      </c>
      <c r="CB830" t="s">
        <v>1995</v>
      </c>
      <c r="CC830"/>
      <c r="CD830" t="s">
        <v>998</v>
      </c>
      <c r="CE830" t="s">
        <v>1230</v>
      </c>
      <c r="CF830" t="s">
        <v>8983</v>
      </c>
      <c r="CG830" t="s">
        <v>8984</v>
      </c>
      <c r="CH830" t="s">
        <v>1230</v>
      </c>
      <c r="CI830" t="s">
        <v>1547</v>
      </c>
      <c r="CJ830" t="s">
        <v>3966</v>
      </c>
      <c r="CK830" t="s">
        <v>1566</v>
      </c>
      <c r="CL830"/>
      <c r="CM830"/>
      <c r="CN830" t="s">
        <v>13532</v>
      </c>
      <c r="CO830" t="s">
        <v>13537</v>
      </c>
      <c r="CP830" t="s">
        <v>13532</v>
      </c>
      <c r="CQ830" t="s">
        <v>13537</v>
      </c>
      <c r="CR830" t="s">
        <v>1547</v>
      </c>
      <c r="CS830">
        <v>0</v>
      </c>
      <c r="CT830" t="s">
        <v>1547</v>
      </c>
      <c r="CU830" t="s">
        <v>1547</v>
      </c>
      <c r="CV830" t="s">
        <v>1547</v>
      </c>
      <c r="CW830" t="s">
        <v>1547</v>
      </c>
      <c r="CX830" t="s">
        <v>1547</v>
      </c>
      <c r="CY830">
        <v>828</v>
      </c>
      <c r="CZ830" t="s">
        <v>9925</v>
      </c>
      <c r="DA830" t="s">
        <v>1547</v>
      </c>
      <c r="DB830" t="s">
        <v>1881</v>
      </c>
      <c r="DC830" t="s">
        <v>1882</v>
      </c>
      <c r="DD830" t="s">
        <v>3989</v>
      </c>
      <c r="DE830" t="s">
        <v>3970</v>
      </c>
      <c r="DF830" t="s">
        <v>3990</v>
      </c>
      <c r="DG830" t="s">
        <v>3971</v>
      </c>
      <c r="DH830" t="s">
        <v>3971</v>
      </c>
      <c r="DI830" t="s">
        <v>8937</v>
      </c>
      <c r="DJ830" t="s">
        <v>8976</v>
      </c>
      <c r="DK830"/>
      <c r="DL830" t="s">
        <v>8937</v>
      </c>
      <c r="DM830">
        <v>9</v>
      </c>
      <c r="DN830" t="s">
        <v>1883</v>
      </c>
      <c r="DO830" t="s">
        <v>1566</v>
      </c>
      <c r="DP830" t="b">
        <v>1</v>
      </c>
      <c r="DQ830" t="b">
        <v>0</v>
      </c>
      <c r="DR830" t="b">
        <v>1</v>
      </c>
      <c r="DS830" t="b">
        <v>0</v>
      </c>
      <c r="DT830" t="b">
        <v>0</v>
      </c>
      <c r="DU830" t="b">
        <v>1</v>
      </c>
      <c r="DV830" t="b">
        <v>0</v>
      </c>
      <c r="DW830">
        <v>0</v>
      </c>
      <c r="DX830" t="b">
        <v>0</v>
      </c>
      <c r="DY830" t="b">
        <v>0</v>
      </c>
      <c r="DZ830" t="b">
        <v>0</v>
      </c>
      <c r="EA830" t="b">
        <v>0</v>
      </c>
      <c r="EB830" t="b">
        <v>0</v>
      </c>
      <c r="EC830" t="b">
        <v>0</v>
      </c>
      <c r="ED830" t="b">
        <v>0</v>
      </c>
      <c r="EE830" t="b">
        <v>0</v>
      </c>
      <c r="EF830" t="b">
        <v>0</v>
      </c>
      <c r="EG830" t="b" cm="1">
        <v>0</v>
      </c>
      <c r="EH830" t="b">
        <v>0</v>
      </c>
      <c r="EI830" t="b">
        <v>0</v>
      </c>
      <c r="EJ830" t="b">
        <v>0</v>
      </c>
      <c r="EK830" t="s">
        <v>1547</v>
      </c>
      <c r="EL830">
        <v>0</v>
      </c>
      <c r="EM830">
        <v>19</v>
      </c>
      <c r="EN830" t="b">
        <v>0</v>
      </c>
    </row>
    <row r="831" spans="1:144" ht="31.5">
      <c r="A831"/>
      <c r="B831" t="s">
        <v>1566</v>
      </c>
      <c r="C831" t="s">
        <v>1566</v>
      </c>
      <c r="D831" t="s">
        <v>3993</v>
      </c>
      <c r="E831" t="s">
        <v>3994</v>
      </c>
      <c r="F831" t="s">
        <v>3994</v>
      </c>
      <c r="G831" t="s">
        <v>3932</v>
      </c>
      <c r="H831" s="109" t="s">
        <v>3995</v>
      </c>
      <c r="I831" t="s">
        <v>1230</v>
      </c>
      <c r="J831"/>
      <c r="K831" t="s">
        <v>3996</v>
      </c>
      <c r="L831" t="s">
        <v>1743</v>
      </c>
      <c r="M831" t="s">
        <v>1995</v>
      </c>
      <c r="N831"/>
      <c r="O831"/>
      <c r="P831" t="s">
        <v>1566</v>
      </c>
      <c r="Q831" t="s">
        <v>3970</v>
      </c>
      <c r="R831" t="s">
        <v>3966</v>
      </c>
      <c r="S831"/>
      <c r="T831" t="s">
        <v>3971</v>
      </c>
      <c r="U831" t="s">
        <v>13532</v>
      </c>
      <c r="V831" t="s">
        <v>13538</v>
      </c>
      <c r="W831"/>
      <c r="X831"/>
      <c r="Y831"/>
      <c r="Z831"/>
      <c r="AA831"/>
      <c r="AB831"/>
      <c r="AC831"/>
      <c r="AD831"/>
      <c r="AE831"/>
      <c r="AF831"/>
      <c r="AG831"/>
      <c r="AH831"/>
      <c r="AI831"/>
      <c r="AJ831"/>
      <c r="AK831"/>
      <c r="AL831"/>
      <c r="AM831"/>
      <c r="AN831"/>
      <c r="AO831" s="108" t="s">
        <v>43</v>
      </c>
      <c r="AP831" t="s">
        <v>2854</v>
      </c>
      <c r="AQ831">
        <v>10</v>
      </c>
      <c r="AR831" t="s">
        <v>8986</v>
      </c>
      <c r="AS831" t="s">
        <v>1566</v>
      </c>
      <c r="AT831" t="s">
        <v>8817</v>
      </c>
      <c r="AU831" t="s">
        <v>3994</v>
      </c>
      <c r="AV831" t="s">
        <v>8987</v>
      </c>
      <c r="AW831" t="s">
        <v>8987</v>
      </c>
      <c r="AX831" t="s">
        <v>1740</v>
      </c>
      <c r="AY831" t="s">
        <v>8855</v>
      </c>
      <c r="AZ831" t="s">
        <v>3970</v>
      </c>
      <c r="BA831" t="s">
        <v>8988</v>
      </c>
      <c r="BB831" t="s">
        <v>1230</v>
      </c>
      <c r="BC831" t="s">
        <v>1743</v>
      </c>
      <c r="BD831" t="s">
        <v>8989</v>
      </c>
      <c r="BE831" t="s">
        <v>3963</v>
      </c>
      <c r="BF831">
        <v>831</v>
      </c>
      <c r="BG831">
        <v>823</v>
      </c>
      <c r="BH831" t="e">
        <v>#N/A</v>
      </c>
      <c r="BI831" t="s">
        <v>3994</v>
      </c>
      <c r="BJ831">
        <v>1</v>
      </c>
      <c r="BK831">
        <v>0</v>
      </c>
      <c r="BL831">
        <v>0</v>
      </c>
      <c r="BM831" t="s">
        <v>1547</v>
      </c>
      <c r="BN831" t="s">
        <v>3964</v>
      </c>
      <c r="BO831" t="s">
        <v>8926</v>
      </c>
      <c r="BP831" t="s" cm="1">
        <v>8925</v>
      </c>
      <c r="BQ831" t="s">
        <v>8990</v>
      </c>
      <c r="BR831" t="s">
        <v>8822</v>
      </c>
      <c r="BS831">
        <v>20</v>
      </c>
      <c r="BT831" t="s">
        <v>5184</v>
      </c>
      <c r="BU831" t="s">
        <v>15808</v>
      </c>
      <c r="BV831" t="s">
        <v>3993</v>
      </c>
      <c r="BW831" t="s">
        <v>8987</v>
      </c>
      <c r="BX831" t="s">
        <v>8991</v>
      </c>
      <c r="BY831" t="s">
        <v>1744</v>
      </c>
      <c r="BZ831" t="s">
        <v>3971</v>
      </c>
      <c r="CA831" t="s">
        <v>1744</v>
      </c>
      <c r="CB831" t="s">
        <v>1995</v>
      </c>
      <c r="CC831"/>
      <c r="CD831" t="s">
        <v>998</v>
      </c>
      <c r="CE831" t="s">
        <v>1230</v>
      </c>
      <c r="CF831" t="s">
        <v>8992</v>
      </c>
      <c r="CG831" t="s">
        <v>8993</v>
      </c>
      <c r="CH831" t="s">
        <v>1230</v>
      </c>
      <c r="CI831" t="s">
        <v>1547</v>
      </c>
      <c r="CJ831" t="s">
        <v>3966</v>
      </c>
      <c r="CK831" t="s">
        <v>1566</v>
      </c>
      <c r="CL831"/>
      <c r="CM831"/>
      <c r="CN831" t="s">
        <v>13532</v>
      </c>
      <c r="CO831" t="s">
        <v>13538</v>
      </c>
      <c r="CP831" t="s">
        <v>13532</v>
      </c>
      <c r="CQ831" t="s">
        <v>13538</v>
      </c>
      <c r="CR831" t="s">
        <v>1547</v>
      </c>
      <c r="CS831">
        <v>0</v>
      </c>
      <c r="CT831" t="s">
        <v>1547</v>
      </c>
      <c r="CU831" t="s">
        <v>1547</v>
      </c>
      <c r="CV831" t="s">
        <v>1547</v>
      </c>
      <c r="CW831" t="s">
        <v>1547</v>
      </c>
      <c r="CX831" t="s">
        <v>1547</v>
      </c>
      <c r="CY831">
        <v>829</v>
      </c>
      <c r="CZ831" t="s">
        <v>9934</v>
      </c>
      <c r="DA831" t="s">
        <v>1547</v>
      </c>
      <c r="DB831" t="s">
        <v>1881</v>
      </c>
      <c r="DC831" t="s">
        <v>1882</v>
      </c>
      <c r="DD831" t="s">
        <v>3994</v>
      </c>
      <c r="DE831" t="s">
        <v>3970</v>
      </c>
      <c r="DF831" t="s">
        <v>3932</v>
      </c>
      <c r="DG831" t="s">
        <v>3971</v>
      </c>
      <c r="DH831" t="s">
        <v>3971</v>
      </c>
      <c r="DI831" t="s">
        <v>8937</v>
      </c>
      <c r="DJ831" t="s">
        <v>8986</v>
      </c>
      <c r="DK831"/>
      <c r="DL831" t="s">
        <v>8937</v>
      </c>
      <c r="DM831">
        <v>9</v>
      </c>
      <c r="DN831" t="s">
        <v>1883</v>
      </c>
      <c r="DO831" t="s">
        <v>1566</v>
      </c>
      <c r="DP831" t="b">
        <v>1</v>
      </c>
      <c r="DQ831" t="b">
        <v>0</v>
      </c>
      <c r="DR831" t="b">
        <v>1</v>
      </c>
      <c r="DS831" t="b">
        <v>0</v>
      </c>
      <c r="DT831" t="b">
        <v>0</v>
      </c>
      <c r="DU831" t="b">
        <v>1</v>
      </c>
      <c r="DV831" t="b">
        <v>0</v>
      </c>
      <c r="DW831">
        <v>0</v>
      </c>
      <c r="DX831" t="b">
        <v>0</v>
      </c>
      <c r="DY831" t="b">
        <v>0</v>
      </c>
      <c r="DZ831" t="b">
        <v>0</v>
      </c>
      <c r="EA831" t="b">
        <v>0</v>
      </c>
      <c r="EB831" t="b">
        <v>0</v>
      </c>
      <c r="EC831" t="b">
        <v>0</v>
      </c>
      <c r="ED831" t="b">
        <v>0</v>
      </c>
      <c r="EE831" t="b">
        <v>0</v>
      </c>
      <c r="EF831" t="b">
        <v>0</v>
      </c>
      <c r="EG831" t="b" cm="1">
        <v>0</v>
      </c>
      <c r="EH831" t="b">
        <v>0</v>
      </c>
      <c r="EI831" t="b">
        <v>0</v>
      </c>
      <c r="EJ831" t="b">
        <v>0</v>
      </c>
      <c r="EK831" t="s">
        <v>1547</v>
      </c>
      <c r="EL831">
        <v>0</v>
      </c>
      <c r="EM831">
        <v>20</v>
      </c>
      <c r="EN831" t="b">
        <v>0</v>
      </c>
    </row>
    <row r="832" spans="1:144" ht="47.25">
      <c r="A832"/>
      <c r="B832" t="s">
        <v>1566</v>
      </c>
      <c r="C832" t="s">
        <v>1566</v>
      </c>
      <c r="D832" t="s">
        <v>3997</v>
      </c>
      <c r="E832" t="s">
        <v>3998</v>
      </c>
      <c r="F832" t="s">
        <v>3998</v>
      </c>
      <c r="G832" t="s">
        <v>3999</v>
      </c>
      <c r="H832" s="109" t="s">
        <v>4000</v>
      </c>
      <c r="I832" t="s">
        <v>1230</v>
      </c>
      <c r="J832"/>
      <c r="K832"/>
      <c r="L832" t="s">
        <v>1743</v>
      </c>
      <c r="M832" t="s">
        <v>1995</v>
      </c>
      <c r="N832"/>
      <c r="O832"/>
      <c r="P832" t="s">
        <v>1566</v>
      </c>
      <c r="Q832" t="s">
        <v>3970</v>
      </c>
      <c r="R832" t="s">
        <v>3966</v>
      </c>
      <c r="S832"/>
      <c r="T832" t="s">
        <v>3971</v>
      </c>
      <c r="U832" t="s">
        <v>13532</v>
      </c>
      <c r="V832" t="s">
        <v>13539</v>
      </c>
      <c r="W832"/>
      <c r="X832"/>
      <c r="Y832"/>
      <c r="Z832"/>
      <c r="AA832"/>
      <c r="AB832"/>
      <c r="AC832"/>
      <c r="AD832"/>
      <c r="AE832"/>
      <c r="AF832"/>
      <c r="AG832"/>
      <c r="AH832"/>
      <c r="AI832"/>
      <c r="AJ832"/>
      <c r="AK832"/>
      <c r="AL832"/>
      <c r="AM832"/>
      <c r="AN832"/>
      <c r="AO832" s="108" t="s">
        <v>43</v>
      </c>
      <c r="AP832" t="s">
        <v>2854</v>
      </c>
      <c r="AQ832">
        <v>11</v>
      </c>
      <c r="AR832" t="s">
        <v>8995</v>
      </c>
      <c r="AS832" t="s">
        <v>1566</v>
      </c>
      <c r="AT832" t="s">
        <v>8817</v>
      </c>
      <c r="AU832" t="s">
        <v>3998</v>
      </c>
      <c r="AV832" t="s">
        <v>8996</v>
      </c>
      <c r="AW832" t="s">
        <v>8996</v>
      </c>
      <c r="AX832" t="s">
        <v>1740</v>
      </c>
      <c r="AY832" t="s">
        <v>8997</v>
      </c>
      <c r="AZ832" t="s">
        <v>3970</v>
      </c>
      <c r="BA832" t="s">
        <v>8998</v>
      </c>
      <c r="BB832" t="s">
        <v>1230</v>
      </c>
      <c r="BC832" t="s">
        <v>1743</v>
      </c>
      <c r="BD832" t="s">
        <v>8999</v>
      </c>
      <c r="BE832" t="s">
        <v>3963</v>
      </c>
      <c r="BF832">
        <v>832</v>
      </c>
      <c r="BG832">
        <v>823</v>
      </c>
      <c r="BH832">
        <v>0</v>
      </c>
      <c r="BI832" t="s">
        <v>3998</v>
      </c>
      <c r="BJ832">
        <v>1</v>
      </c>
      <c r="BK832">
        <v>0</v>
      </c>
      <c r="BL832">
        <v>0</v>
      </c>
      <c r="BM832" t="s">
        <v>1547</v>
      </c>
      <c r="BN832" t="s">
        <v>3964</v>
      </c>
      <c r="BO832" t="s">
        <v>8926</v>
      </c>
      <c r="BP832" t="s" cm="1">
        <v>8925</v>
      </c>
      <c r="BQ832" t="s">
        <v>1547</v>
      </c>
      <c r="BR832" t="s">
        <v>8822</v>
      </c>
      <c r="BS832">
        <v>21</v>
      </c>
      <c r="BT832" t="s">
        <v>5188</v>
      </c>
      <c r="BU832" t="s">
        <v>15809</v>
      </c>
      <c r="BV832" t="s">
        <v>3997</v>
      </c>
      <c r="BW832" t="s">
        <v>8996</v>
      </c>
      <c r="BX832" t="s">
        <v>9000</v>
      </c>
      <c r="BY832" t="s">
        <v>1744</v>
      </c>
      <c r="BZ832" t="s">
        <v>3971</v>
      </c>
      <c r="CA832" t="s">
        <v>1744</v>
      </c>
      <c r="CB832" t="s">
        <v>1995</v>
      </c>
      <c r="CC832"/>
      <c r="CD832" t="s">
        <v>998</v>
      </c>
      <c r="CE832" t="s">
        <v>1230</v>
      </c>
      <c r="CF832" t="s">
        <v>9001</v>
      </c>
      <c r="CG832" t="s">
        <v>9002</v>
      </c>
      <c r="CH832" t="s">
        <v>1230</v>
      </c>
      <c r="CI832" t="s">
        <v>1547</v>
      </c>
      <c r="CJ832" t="s">
        <v>3966</v>
      </c>
      <c r="CK832" t="s">
        <v>1566</v>
      </c>
      <c r="CL832"/>
      <c r="CM832"/>
      <c r="CN832" t="s">
        <v>13532</v>
      </c>
      <c r="CO832" t="s">
        <v>13539</v>
      </c>
      <c r="CP832" t="s">
        <v>13532</v>
      </c>
      <c r="CQ832" t="s">
        <v>13539</v>
      </c>
      <c r="CR832" t="s">
        <v>1547</v>
      </c>
      <c r="CS832">
        <v>0</v>
      </c>
      <c r="CT832" t="s">
        <v>1547</v>
      </c>
      <c r="CU832" t="s">
        <v>1547</v>
      </c>
      <c r="CV832" t="s">
        <v>1547</v>
      </c>
      <c r="CW832" t="s">
        <v>1547</v>
      </c>
      <c r="CX832" t="s">
        <v>1547</v>
      </c>
      <c r="CY832">
        <v>830</v>
      </c>
      <c r="CZ832" t="s">
        <v>9944</v>
      </c>
      <c r="DA832" t="s">
        <v>1547</v>
      </c>
      <c r="DB832" t="s">
        <v>1881</v>
      </c>
      <c r="DC832" t="s">
        <v>1882</v>
      </c>
      <c r="DD832" t="s">
        <v>3998</v>
      </c>
      <c r="DE832" t="s">
        <v>3970</v>
      </c>
      <c r="DF832" t="s">
        <v>3999</v>
      </c>
      <c r="DG832" t="s">
        <v>3971</v>
      </c>
      <c r="DH832" t="s">
        <v>3971</v>
      </c>
      <c r="DI832" t="s">
        <v>8937</v>
      </c>
      <c r="DJ832" t="s">
        <v>8995</v>
      </c>
      <c r="DK832"/>
      <c r="DL832" t="s">
        <v>8937</v>
      </c>
      <c r="DM832">
        <v>9</v>
      </c>
      <c r="DN832" t="s">
        <v>1883</v>
      </c>
      <c r="DO832" t="s">
        <v>1566</v>
      </c>
      <c r="DP832" t="b">
        <v>1</v>
      </c>
      <c r="DQ832" t="b">
        <v>0</v>
      </c>
      <c r="DR832" t="b">
        <v>1</v>
      </c>
      <c r="DS832" t="b">
        <v>0</v>
      </c>
      <c r="DT832" t="b">
        <v>0</v>
      </c>
      <c r="DU832" t="b">
        <v>1</v>
      </c>
      <c r="DV832" t="b">
        <v>0</v>
      </c>
      <c r="DW832">
        <v>0</v>
      </c>
      <c r="DX832" t="b">
        <v>0</v>
      </c>
      <c r="DY832" t="b">
        <v>0</v>
      </c>
      <c r="DZ832" t="b">
        <v>0</v>
      </c>
      <c r="EA832" t="b">
        <v>0</v>
      </c>
      <c r="EB832" t="b">
        <v>0</v>
      </c>
      <c r="EC832" t="b">
        <v>0</v>
      </c>
      <c r="ED832" t="b">
        <v>0</v>
      </c>
      <c r="EE832" t="b">
        <v>0</v>
      </c>
      <c r="EF832" t="b">
        <v>0</v>
      </c>
      <c r="EG832" t="b" cm="1">
        <v>0</v>
      </c>
      <c r="EH832" t="b">
        <v>0</v>
      </c>
      <c r="EI832" t="b">
        <v>0</v>
      </c>
      <c r="EJ832" t="b">
        <v>0</v>
      </c>
      <c r="EK832" t="s">
        <v>1547</v>
      </c>
      <c r="EL832">
        <v>0</v>
      </c>
      <c r="EM832">
        <v>19</v>
      </c>
      <c r="EN832" t="b">
        <v>0</v>
      </c>
    </row>
    <row r="833" spans="1:144" ht="15.75">
      <c r="A833"/>
      <c r="B833" t="s">
        <v>1566</v>
      </c>
      <c r="C833" t="s">
        <v>1566</v>
      </c>
      <c r="D833" t="s">
        <v>4001</v>
      </c>
      <c r="E833" t="s">
        <v>4002</v>
      </c>
      <c r="F833" t="s">
        <v>4003</v>
      </c>
      <c r="G833" t="s">
        <v>4004</v>
      </c>
      <c r="H833" t="s">
        <v>4005</v>
      </c>
      <c r="I833" t="s">
        <v>1230</v>
      </c>
      <c r="J833"/>
      <c r="K833"/>
      <c r="L833" t="s">
        <v>1743</v>
      </c>
      <c r="M833" t="s">
        <v>1995</v>
      </c>
      <c r="N833"/>
      <c r="O833"/>
      <c r="P833" t="s">
        <v>1566</v>
      </c>
      <c r="Q833" t="s">
        <v>3970</v>
      </c>
      <c r="R833" t="s">
        <v>3966</v>
      </c>
      <c r="S833"/>
      <c r="T833" t="s">
        <v>3971</v>
      </c>
      <c r="U833" t="s">
        <v>13532</v>
      </c>
      <c r="V833" t="s">
        <v>13540</v>
      </c>
      <c r="W833"/>
      <c r="X833"/>
      <c r="Y833"/>
      <c r="Z833"/>
      <c r="AA833"/>
      <c r="AB833"/>
      <c r="AC833"/>
      <c r="AD833"/>
      <c r="AE833"/>
      <c r="AF833"/>
      <c r="AG833"/>
      <c r="AH833"/>
      <c r="AI833"/>
      <c r="AJ833"/>
      <c r="AK833"/>
      <c r="AL833"/>
      <c r="AM833"/>
      <c r="AN833"/>
      <c r="AO833" s="108" t="s">
        <v>43</v>
      </c>
      <c r="AP833" t="s">
        <v>2854</v>
      </c>
      <c r="AQ833">
        <v>12</v>
      </c>
      <c r="AR833" t="s">
        <v>9004</v>
      </c>
      <c r="AS833" t="s">
        <v>1566</v>
      </c>
      <c r="AT833" t="s">
        <v>8817</v>
      </c>
      <c r="AU833" t="s">
        <v>4002</v>
      </c>
      <c r="AV833" t="s">
        <v>9005</v>
      </c>
      <c r="AW833" t="s">
        <v>9006</v>
      </c>
      <c r="AX833" t="s">
        <v>1740</v>
      </c>
      <c r="AY833" t="s">
        <v>9007</v>
      </c>
      <c r="AZ833" t="s">
        <v>3970</v>
      </c>
      <c r="BA833" t="s">
        <v>9008</v>
      </c>
      <c r="BB833" t="s">
        <v>1230</v>
      </c>
      <c r="BC833" t="s">
        <v>1743</v>
      </c>
      <c r="BD833" t="s">
        <v>9009</v>
      </c>
      <c r="BE833" t="s">
        <v>3963</v>
      </c>
      <c r="BF833">
        <v>833</v>
      </c>
      <c r="BG833">
        <v>823</v>
      </c>
      <c r="BH833">
        <v>0</v>
      </c>
      <c r="BI833" t="s">
        <v>4002</v>
      </c>
      <c r="BJ833">
        <v>1</v>
      </c>
      <c r="BK833">
        <v>0</v>
      </c>
      <c r="BL833">
        <v>0</v>
      </c>
      <c r="BM833" t="s">
        <v>1547</v>
      </c>
      <c r="BN833" t="s">
        <v>3964</v>
      </c>
      <c r="BO833" t="s">
        <v>8926</v>
      </c>
      <c r="BP833" t="s" cm="1">
        <v>8925</v>
      </c>
      <c r="BQ833" t="s">
        <v>1547</v>
      </c>
      <c r="BR833" t="s">
        <v>8822</v>
      </c>
      <c r="BS833">
        <v>22</v>
      </c>
      <c r="BT833" t="s">
        <v>5192</v>
      </c>
      <c r="BU833" t="s">
        <v>15810</v>
      </c>
      <c r="BV833" t="s">
        <v>4001</v>
      </c>
      <c r="BW833" t="s">
        <v>9005</v>
      </c>
      <c r="BX833" t="s">
        <v>9010</v>
      </c>
      <c r="BY833" t="s">
        <v>1744</v>
      </c>
      <c r="BZ833" t="s">
        <v>3971</v>
      </c>
      <c r="CA833" t="s">
        <v>1744</v>
      </c>
      <c r="CB833" t="s">
        <v>1995</v>
      </c>
      <c r="CC833"/>
      <c r="CD833" t="s">
        <v>998</v>
      </c>
      <c r="CE833" t="s">
        <v>1230</v>
      </c>
      <c r="CF833" t="s">
        <v>9011</v>
      </c>
      <c r="CG833" t="s">
        <v>9012</v>
      </c>
      <c r="CH833" t="s">
        <v>1230</v>
      </c>
      <c r="CI833" t="s">
        <v>1547</v>
      </c>
      <c r="CJ833" t="s">
        <v>3966</v>
      </c>
      <c r="CK833" t="s">
        <v>1566</v>
      </c>
      <c r="CL833"/>
      <c r="CM833"/>
      <c r="CN833" t="s">
        <v>13532</v>
      </c>
      <c r="CO833" t="s">
        <v>13540</v>
      </c>
      <c r="CP833" t="s">
        <v>13532</v>
      </c>
      <c r="CQ833" t="s">
        <v>13540</v>
      </c>
      <c r="CR833" t="s">
        <v>1547</v>
      </c>
      <c r="CS833">
        <v>0</v>
      </c>
      <c r="CT833" t="s">
        <v>1547</v>
      </c>
      <c r="CU833" t="s">
        <v>1547</v>
      </c>
      <c r="CV833" t="s">
        <v>1547</v>
      </c>
      <c r="CW833" t="s">
        <v>1547</v>
      </c>
      <c r="CX833" t="s">
        <v>1547</v>
      </c>
      <c r="CY833">
        <v>831</v>
      </c>
      <c r="CZ833" t="s">
        <v>9949</v>
      </c>
      <c r="DA833" t="s">
        <v>1547</v>
      </c>
      <c r="DB833" t="s">
        <v>1881</v>
      </c>
      <c r="DC833" t="s">
        <v>1882</v>
      </c>
      <c r="DD833" t="s">
        <v>4002</v>
      </c>
      <c r="DE833" t="s">
        <v>3970</v>
      </c>
      <c r="DF833" t="s">
        <v>4004</v>
      </c>
      <c r="DG833" t="s">
        <v>3971</v>
      </c>
      <c r="DH833" t="s">
        <v>3971</v>
      </c>
      <c r="DI833" t="s">
        <v>8937</v>
      </c>
      <c r="DJ833" t="s">
        <v>9004</v>
      </c>
      <c r="DK833"/>
      <c r="DL833" t="s">
        <v>8937</v>
      </c>
      <c r="DM833">
        <v>9</v>
      </c>
      <c r="DN833" t="s">
        <v>1883</v>
      </c>
      <c r="DO833" t="s">
        <v>1566</v>
      </c>
      <c r="DP833" t="b">
        <v>1</v>
      </c>
      <c r="DQ833" t="b">
        <v>0</v>
      </c>
      <c r="DR833" t="b">
        <v>1</v>
      </c>
      <c r="DS833" t="b">
        <v>0</v>
      </c>
      <c r="DT833" t="b">
        <v>0</v>
      </c>
      <c r="DU833" t="b">
        <v>1</v>
      </c>
      <c r="DV833" t="b">
        <v>0</v>
      </c>
      <c r="DW833">
        <v>0</v>
      </c>
      <c r="DX833" t="b">
        <v>0</v>
      </c>
      <c r="DY833" t="b">
        <v>0</v>
      </c>
      <c r="DZ833" t="b">
        <v>0</v>
      </c>
      <c r="EA833" t="b">
        <v>0</v>
      </c>
      <c r="EB833" t="b">
        <v>0</v>
      </c>
      <c r="EC833" t="b">
        <v>0</v>
      </c>
      <c r="ED833" t="b">
        <v>0</v>
      </c>
      <c r="EE833" t="b">
        <v>0</v>
      </c>
      <c r="EF833" t="b">
        <v>0</v>
      </c>
      <c r="EG833" t="b" cm="1">
        <v>0</v>
      </c>
      <c r="EH833" t="b">
        <v>0</v>
      </c>
      <c r="EI833" t="b">
        <v>0</v>
      </c>
      <c r="EJ833" t="b">
        <v>0</v>
      </c>
      <c r="EK833" t="s">
        <v>1547</v>
      </c>
      <c r="EL833">
        <v>0</v>
      </c>
      <c r="EM833">
        <v>31</v>
      </c>
      <c r="EN833" t="b">
        <v>0</v>
      </c>
    </row>
    <row r="834" spans="1:144" ht="15.75">
      <c r="A834"/>
      <c r="B834" t="s">
        <v>1566</v>
      </c>
      <c r="C834" t="s">
        <v>1566</v>
      </c>
      <c r="D834" t="s">
        <v>4006</v>
      </c>
      <c r="E834" t="s">
        <v>4007</v>
      </c>
      <c r="F834" t="s">
        <v>4008</v>
      </c>
      <c r="G834" t="s">
        <v>4009</v>
      </c>
      <c r="H834" t="s">
        <v>4005</v>
      </c>
      <c r="I834" t="s">
        <v>1230</v>
      </c>
      <c r="J834"/>
      <c r="K834"/>
      <c r="L834" t="s">
        <v>1743</v>
      </c>
      <c r="M834" t="s">
        <v>1995</v>
      </c>
      <c r="N834"/>
      <c r="O834"/>
      <c r="P834" t="s">
        <v>1566</v>
      </c>
      <c r="Q834" t="s">
        <v>3970</v>
      </c>
      <c r="R834" t="s">
        <v>3966</v>
      </c>
      <c r="S834"/>
      <c r="T834" t="s">
        <v>3971</v>
      </c>
      <c r="U834" t="s">
        <v>13532</v>
      </c>
      <c r="V834" t="s">
        <v>13541</v>
      </c>
      <c r="W834"/>
      <c r="X834"/>
      <c r="Y834"/>
      <c r="Z834"/>
      <c r="AA834"/>
      <c r="AB834"/>
      <c r="AC834"/>
      <c r="AD834"/>
      <c r="AE834"/>
      <c r="AF834"/>
      <c r="AG834"/>
      <c r="AH834"/>
      <c r="AI834"/>
      <c r="AJ834"/>
      <c r="AK834"/>
      <c r="AL834"/>
      <c r="AM834"/>
      <c r="AN834"/>
      <c r="AO834" s="108" t="s">
        <v>43</v>
      </c>
      <c r="AP834" t="s">
        <v>2854</v>
      </c>
      <c r="AQ834">
        <v>13</v>
      </c>
      <c r="AR834" t="s">
        <v>9014</v>
      </c>
      <c r="AS834" t="s">
        <v>1566</v>
      </c>
      <c r="AT834" t="s">
        <v>8817</v>
      </c>
      <c r="AU834" t="s">
        <v>4007</v>
      </c>
      <c r="AV834" t="s">
        <v>9015</v>
      </c>
      <c r="AW834" t="s">
        <v>9016</v>
      </c>
      <c r="AX834" t="s">
        <v>1740</v>
      </c>
      <c r="AY834" t="s">
        <v>9017</v>
      </c>
      <c r="AZ834" t="s">
        <v>3970</v>
      </c>
      <c r="BA834" t="s">
        <v>9018</v>
      </c>
      <c r="BB834" t="s">
        <v>1230</v>
      </c>
      <c r="BC834" t="s">
        <v>1743</v>
      </c>
      <c r="BD834" t="s">
        <v>9019</v>
      </c>
      <c r="BE834" t="s">
        <v>3963</v>
      </c>
      <c r="BF834">
        <v>834</v>
      </c>
      <c r="BG834">
        <v>823</v>
      </c>
      <c r="BH834">
        <v>0</v>
      </c>
      <c r="BI834" t="s">
        <v>4007</v>
      </c>
      <c r="BJ834">
        <v>1</v>
      </c>
      <c r="BK834">
        <v>0</v>
      </c>
      <c r="BL834">
        <v>0</v>
      </c>
      <c r="BM834" t="s">
        <v>1547</v>
      </c>
      <c r="BN834" t="s">
        <v>3964</v>
      </c>
      <c r="BO834" t="s">
        <v>8926</v>
      </c>
      <c r="BP834" t="s" cm="1">
        <v>8925</v>
      </c>
      <c r="BQ834" t="s">
        <v>1547</v>
      </c>
      <c r="BR834" t="s">
        <v>8822</v>
      </c>
      <c r="BS834">
        <v>23</v>
      </c>
      <c r="BT834" t="s">
        <v>5202</v>
      </c>
      <c r="BU834" t="s">
        <v>15811</v>
      </c>
      <c r="BV834" t="s">
        <v>4006</v>
      </c>
      <c r="BW834" t="s">
        <v>9015</v>
      </c>
      <c r="BX834" t="s">
        <v>9010</v>
      </c>
      <c r="BY834" t="s">
        <v>1744</v>
      </c>
      <c r="BZ834" t="s">
        <v>3971</v>
      </c>
      <c r="CA834" t="s">
        <v>1744</v>
      </c>
      <c r="CB834" t="s">
        <v>1995</v>
      </c>
      <c r="CC834"/>
      <c r="CD834" t="s">
        <v>998</v>
      </c>
      <c r="CE834" t="s">
        <v>1230</v>
      </c>
      <c r="CF834" t="s">
        <v>9020</v>
      </c>
      <c r="CG834" t="s">
        <v>9021</v>
      </c>
      <c r="CH834" t="s">
        <v>1230</v>
      </c>
      <c r="CI834" t="s">
        <v>1547</v>
      </c>
      <c r="CJ834" t="s">
        <v>3966</v>
      </c>
      <c r="CK834" t="s">
        <v>1566</v>
      </c>
      <c r="CL834"/>
      <c r="CM834"/>
      <c r="CN834" t="s">
        <v>13532</v>
      </c>
      <c r="CO834" t="s">
        <v>13541</v>
      </c>
      <c r="CP834" t="s">
        <v>13532</v>
      </c>
      <c r="CQ834" t="s">
        <v>13541</v>
      </c>
      <c r="CR834" t="s">
        <v>1547</v>
      </c>
      <c r="CS834">
        <v>0</v>
      </c>
      <c r="CT834" t="s">
        <v>1547</v>
      </c>
      <c r="CU834" t="s">
        <v>1547</v>
      </c>
      <c r="CV834" t="s">
        <v>1547</v>
      </c>
      <c r="CW834" t="s">
        <v>1547</v>
      </c>
      <c r="CX834" t="s">
        <v>1547</v>
      </c>
      <c r="CY834">
        <v>832</v>
      </c>
      <c r="CZ834" t="s">
        <v>9958</v>
      </c>
      <c r="DA834" t="s">
        <v>1547</v>
      </c>
      <c r="DB834" t="s">
        <v>1881</v>
      </c>
      <c r="DC834" t="s">
        <v>1882</v>
      </c>
      <c r="DD834" t="s">
        <v>4007</v>
      </c>
      <c r="DE834" t="s">
        <v>3970</v>
      </c>
      <c r="DF834" t="s">
        <v>4009</v>
      </c>
      <c r="DG834" t="s">
        <v>3971</v>
      </c>
      <c r="DH834" t="s">
        <v>3971</v>
      </c>
      <c r="DI834" t="s">
        <v>8937</v>
      </c>
      <c r="DJ834" t="s">
        <v>9014</v>
      </c>
      <c r="DK834"/>
      <c r="DL834" t="s">
        <v>8937</v>
      </c>
      <c r="DM834">
        <v>9</v>
      </c>
      <c r="DN834" t="s">
        <v>1883</v>
      </c>
      <c r="DO834" t="s">
        <v>1566</v>
      </c>
      <c r="DP834" t="b">
        <v>1</v>
      </c>
      <c r="DQ834" t="b">
        <v>0</v>
      </c>
      <c r="DR834" t="b">
        <v>1</v>
      </c>
      <c r="DS834" t="b">
        <v>0</v>
      </c>
      <c r="DT834" t="b">
        <v>0</v>
      </c>
      <c r="DU834" t="b">
        <v>1</v>
      </c>
      <c r="DV834" t="b">
        <v>0</v>
      </c>
      <c r="DW834">
        <v>0</v>
      </c>
      <c r="DX834" t="b">
        <v>0</v>
      </c>
      <c r="DY834" t="b">
        <v>0</v>
      </c>
      <c r="DZ834" t="b">
        <v>0</v>
      </c>
      <c r="EA834" t="b">
        <v>0</v>
      </c>
      <c r="EB834" t="b">
        <v>0</v>
      </c>
      <c r="EC834" t="b">
        <v>0</v>
      </c>
      <c r="ED834" t="b">
        <v>0</v>
      </c>
      <c r="EE834" t="b">
        <v>0</v>
      </c>
      <c r="EF834" t="b">
        <v>0</v>
      </c>
      <c r="EG834" t="b" cm="1">
        <v>0</v>
      </c>
      <c r="EH834" t="b">
        <v>0</v>
      </c>
      <c r="EI834" t="b">
        <v>0</v>
      </c>
      <c r="EJ834" t="b">
        <v>0</v>
      </c>
      <c r="EK834" t="s">
        <v>1547</v>
      </c>
      <c r="EL834">
        <v>0</v>
      </c>
      <c r="EM834">
        <v>31</v>
      </c>
      <c r="EN834" t="b">
        <v>0</v>
      </c>
    </row>
    <row r="835" spans="1:144" ht="15.75">
      <c r="A835"/>
      <c r="B835" t="s">
        <v>1566</v>
      </c>
      <c r="C835" t="s">
        <v>1566</v>
      </c>
      <c r="D835" t="s">
        <v>4010</v>
      </c>
      <c r="E835" t="s">
        <v>4011</v>
      </c>
      <c r="F835" t="s">
        <v>4012</v>
      </c>
      <c r="G835" t="s">
        <v>4013</v>
      </c>
      <c r="H835" t="s">
        <v>4005</v>
      </c>
      <c r="I835" t="s">
        <v>1230</v>
      </c>
      <c r="J835"/>
      <c r="K835"/>
      <c r="L835" t="s">
        <v>1743</v>
      </c>
      <c r="M835" t="s">
        <v>1995</v>
      </c>
      <c r="N835"/>
      <c r="O835"/>
      <c r="P835" t="s">
        <v>1566</v>
      </c>
      <c r="Q835" t="s">
        <v>3970</v>
      </c>
      <c r="R835" t="s">
        <v>3966</v>
      </c>
      <c r="S835"/>
      <c r="T835" t="s">
        <v>3971</v>
      </c>
      <c r="U835" t="s">
        <v>13532</v>
      </c>
      <c r="V835" t="s">
        <v>13542</v>
      </c>
      <c r="W835"/>
      <c r="X835"/>
      <c r="Y835"/>
      <c r="Z835"/>
      <c r="AA835"/>
      <c r="AB835"/>
      <c r="AC835"/>
      <c r="AD835"/>
      <c r="AE835"/>
      <c r="AF835"/>
      <c r="AG835"/>
      <c r="AH835"/>
      <c r="AI835"/>
      <c r="AJ835"/>
      <c r="AK835"/>
      <c r="AL835"/>
      <c r="AM835"/>
      <c r="AN835"/>
      <c r="AO835" s="108" t="s">
        <v>43</v>
      </c>
      <c r="AP835" t="s">
        <v>2854</v>
      </c>
      <c r="AQ835">
        <v>14</v>
      </c>
      <c r="AR835" t="s">
        <v>9023</v>
      </c>
      <c r="AS835" t="s">
        <v>1566</v>
      </c>
      <c r="AT835" t="s">
        <v>8817</v>
      </c>
      <c r="AU835" t="s">
        <v>4011</v>
      </c>
      <c r="AV835" t="s">
        <v>9024</v>
      </c>
      <c r="AW835" t="s">
        <v>9025</v>
      </c>
      <c r="AX835" t="s">
        <v>1740</v>
      </c>
      <c r="AY835" t="s">
        <v>9026</v>
      </c>
      <c r="AZ835" t="s">
        <v>3970</v>
      </c>
      <c r="BA835" t="s">
        <v>9027</v>
      </c>
      <c r="BB835" t="s">
        <v>1230</v>
      </c>
      <c r="BC835" t="s">
        <v>1743</v>
      </c>
      <c r="BD835" t="s">
        <v>9028</v>
      </c>
      <c r="BE835" t="s">
        <v>3963</v>
      </c>
      <c r="BF835">
        <v>835</v>
      </c>
      <c r="BG835">
        <v>823</v>
      </c>
      <c r="BH835">
        <v>0</v>
      </c>
      <c r="BI835" t="s">
        <v>4011</v>
      </c>
      <c r="BJ835">
        <v>1</v>
      </c>
      <c r="BK835">
        <v>0</v>
      </c>
      <c r="BL835">
        <v>0</v>
      </c>
      <c r="BM835" t="s">
        <v>1547</v>
      </c>
      <c r="BN835" t="s">
        <v>3964</v>
      </c>
      <c r="BO835" t="s">
        <v>8926</v>
      </c>
      <c r="BP835" t="s" cm="1">
        <v>8925</v>
      </c>
      <c r="BQ835" t="s">
        <v>1547</v>
      </c>
      <c r="BR835" t="s">
        <v>8822</v>
      </c>
      <c r="BS835">
        <v>24</v>
      </c>
      <c r="BT835" t="s">
        <v>5213</v>
      </c>
      <c r="BU835" t="s">
        <v>15812</v>
      </c>
      <c r="BV835" t="s">
        <v>4010</v>
      </c>
      <c r="BW835" t="s">
        <v>9024</v>
      </c>
      <c r="BX835" t="s">
        <v>9010</v>
      </c>
      <c r="BY835" t="s">
        <v>1744</v>
      </c>
      <c r="BZ835" t="s">
        <v>3971</v>
      </c>
      <c r="CA835" t="s">
        <v>1744</v>
      </c>
      <c r="CB835" t="s">
        <v>1995</v>
      </c>
      <c r="CC835"/>
      <c r="CD835" t="s">
        <v>998</v>
      </c>
      <c r="CE835" t="s">
        <v>1230</v>
      </c>
      <c r="CF835" t="s">
        <v>9029</v>
      </c>
      <c r="CG835" t="s">
        <v>9030</v>
      </c>
      <c r="CH835" t="s">
        <v>1230</v>
      </c>
      <c r="CI835" t="s">
        <v>1547</v>
      </c>
      <c r="CJ835" t="s">
        <v>3966</v>
      </c>
      <c r="CK835" t="s">
        <v>1566</v>
      </c>
      <c r="CL835"/>
      <c r="CM835"/>
      <c r="CN835" t="s">
        <v>13532</v>
      </c>
      <c r="CO835" t="s">
        <v>13542</v>
      </c>
      <c r="CP835" t="s">
        <v>13532</v>
      </c>
      <c r="CQ835" t="s">
        <v>13542</v>
      </c>
      <c r="CR835" t="s">
        <v>1547</v>
      </c>
      <c r="CS835">
        <v>0</v>
      </c>
      <c r="CT835" t="s">
        <v>1547</v>
      </c>
      <c r="CU835" t="s">
        <v>1547</v>
      </c>
      <c r="CV835" t="s">
        <v>1547</v>
      </c>
      <c r="CW835" t="s">
        <v>1547</v>
      </c>
      <c r="CX835" t="s">
        <v>1547</v>
      </c>
      <c r="CY835">
        <v>833</v>
      </c>
      <c r="CZ835" t="s">
        <v>9966</v>
      </c>
      <c r="DA835" t="s">
        <v>1547</v>
      </c>
      <c r="DB835" t="s">
        <v>1881</v>
      </c>
      <c r="DC835" t="s">
        <v>1882</v>
      </c>
      <c r="DD835" t="s">
        <v>4011</v>
      </c>
      <c r="DE835" t="s">
        <v>3970</v>
      </c>
      <c r="DF835" t="s">
        <v>4013</v>
      </c>
      <c r="DG835" t="s">
        <v>3971</v>
      </c>
      <c r="DH835" t="s">
        <v>3971</v>
      </c>
      <c r="DI835" t="s">
        <v>8937</v>
      </c>
      <c r="DJ835" t="s">
        <v>9023</v>
      </c>
      <c r="DK835"/>
      <c r="DL835" t="s">
        <v>8937</v>
      </c>
      <c r="DM835">
        <v>9</v>
      </c>
      <c r="DN835" t="s">
        <v>1883</v>
      </c>
      <c r="DO835" t="s">
        <v>1566</v>
      </c>
      <c r="DP835" t="b">
        <v>1</v>
      </c>
      <c r="DQ835" t="b">
        <v>0</v>
      </c>
      <c r="DR835" t="b">
        <v>1</v>
      </c>
      <c r="DS835" t="b">
        <v>0</v>
      </c>
      <c r="DT835" t="b">
        <v>0</v>
      </c>
      <c r="DU835" t="b">
        <v>1</v>
      </c>
      <c r="DV835" t="b">
        <v>0</v>
      </c>
      <c r="DW835">
        <v>0</v>
      </c>
      <c r="DX835" t="b">
        <v>0</v>
      </c>
      <c r="DY835" t="b">
        <v>0</v>
      </c>
      <c r="DZ835" t="b">
        <v>0</v>
      </c>
      <c r="EA835" t="b">
        <v>0</v>
      </c>
      <c r="EB835" t="b">
        <v>0</v>
      </c>
      <c r="EC835" t="b">
        <v>0</v>
      </c>
      <c r="ED835" t="b">
        <v>0</v>
      </c>
      <c r="EE835" t="b">
        <v>0</v>
      </c>
      <c r="EF835" t="b">
        <v>0</v>
      </c>
      <c r="EG835" t="b" cm="1">
        <v>0</v>
      </c>
      <c r="EH835" t="b">
        <v>0</v>
      </c>
      <c r="EI835" t="b">
        <v>0</v>
      </c>
      <c r="EJ835" t="b">
        <v>0</v>
      </c>
      <c r="EK835" t="s">
        <v>1547</v>
      </c>
      <c r="EL835">
        <v>0</v>
      </c>
      <c r="EM835">
        <v>55</v>
      </c>
      <c r="EN835" t="b">
        <v>1</v>
      </c>
    </row>
    <row r="836" spans="1:144" ht="15.75">
      <c r="A836"/>
      <c r="B836" t="s">
        <v>1566</v>
      </c>
      <c r="C836" t="s">
        <v>1566</v>
      </c>
      <c r="D836" t="s">
        <v>4014</v>
      </c>
      <c r="E836" t="s">
        <v>4015</v>
      </c>
      <c r="F836" t="s">
        <v>4016</v>
      </c>
      <c r="G836" t="s">
        <v>4017</v>
      </c>
      <c r="H836" t="s">
        <v>4018</v>
      </c>
      <c r="I836" t="s">
        <v>1230</v>
      </c>
      <c r="J836"/>
      <c r="K836"/>
      <c r="L836" t="s">
        <v>1743</v>
      </c>
      <c r="M836" t="s">
        <v>1995</v>
      </c>
      <c r="N836"/>
      <c r="O836"/>
      <c r="P836" t="s">
        <v>1566</v>
      </c>
      <c r="Q836" t="s">
        <v>3970</v>
      </c>
      <c r="R836" t="s">
        <v>3966</v>
      </c>
      <c r="S836"/>
      <c r="T836" t="s">
        <v>3971</v>
      </c>
      <c r="U836" t="s">
        <v>13532</v>
      </c>
      <c r="V836" t="s">
        <v>13543</v>
      </c>
      <c r="W836"/>
      <c r="X836"/>
      <c r="Y836"/>
      <c r="Z836"/>
      <c r="AA836"/>
      <c r="AB836"/>
      <c r="AC836"/>
      <c r="AD836"/>
      <c r="AE836"/>
      <c r="AF836"/>
      <c r="AG836"/>
      <c r="AH836"/>
      <c r="AI836"/>
      <c r="AJ836"/>
      <c r="AK836"/>
      <c r="AL836"/>
      <c r="AM836"/>
      <c r="AN836"/>
      <c r="AO836" s="108" t="s">
        <v>43</v>
      </c>
      <c r="AP836" t="s">
        <v>2854</v>
      </c>
      <c r="AQ836">
        <v>15</v>
      </c>
      <c r="AR836" t="s">
        <v>9032</v>
      </c>
      <c r="AS836" t="s">
        <v>1566</v>
      </c>
      <c r="AT836" t="s">
        <v>8817</v>
      </c>
      <c r="AU836" t="s">
        <v>4015</v>
      </c>
      <c r="AV836" t="s">
        <v>9033</v>
      </c>
      <c r="AW836" t="s">
        <v>9034</v>
      </c>
      <c r="AX836" t="s">
        <v>1740</v>
      </c>
      <c r="AY836" t="s">
        <v>9035</v>
      </c>
      <c r="AZ836" t="s">
        <v>3970</v>
      </c>
      <c r="BA836" t="s">
        <v>9036</v>
      </c>
      <c r="BB836" t="s">
        <v>1230</v>
      </c>
      <c r="BC836" t="s">
        <v>1743</v>
      </c>
      <c r="BD836" t="s">
        <v>9037</v>
      </c>
      <c r="BE836" t="s">
        <v>3963</v>
      </c>
      <c r="BF836">
        <v>836</v>
      </c>
      <c r="BG836">
        <v>823</v>
      </c>
      <c r="BH836">
        <v>0</v>
      </c>
      <c r="BI836" t="s">
        <v>4015</v>
      </c>
      <c r="BJ836">
        <v>1</v>
      </c>
      <c r="BK836">
        <v>0</v>
      </c>
      <c r="BL836">
        <v>0</v>
      </c>
      <c r="BM836" t="s">
        <v>1547</v>
      </c>
      <c r="BN836" t="s">
        <v>3964</v>
      </c>
      <c r="BO836" t="s">
        <v>8926</v>
      </c>
      <c r="BP836" t="s" cm="1">
        <v>8925</v>
      </c>
      <c r="BQ836" t="s">
        <v>1547</v>
      </c>
      <c r="BR836" t="s">
        <v>8822</v>
      </c>
      <c r="BS836">
        <v>25</v>
      </c>
      <c r="BT836" t="s">
        <v>5223</v>
      </c>
      <c r="BU836" t="s">
        <v>15813</v>
      </c>
      <c r="BV836" t="s">
        <v>4014</v>
      </c>
      <c r="BW836" t="s">
        <v>9033</v>
      </c>
      <c r="BX836" t="s">
        <v>9038</v>
      </c>
      <c r="BY836" t="s">
        <v>1744</v>
      </c>
      <c r="BZ836" t="s">
        <v>3971</v>
      </c>
      <c r="CA836" t="s">
        <v>1744</v>
      </c>
      <c r="CB836" t="s">
        <v>1995</v>
      </c>
      <c r="CC836"/>
      <c r="CD836" t="s">
        <v>998</v>
      </c>
      <c r="CE836" t="s">
        <v>1230</v>
      </c>
      <c r="CF836" t="s">
        <v>9039</v>
      </c>
      <c r="CG836" t="s">
        <v>9040</v>
      </c>
      <c r="CH836" t="s">
        <v>1230</v>
      </c>
      <c r="CI836" t="s">
        <v>1547</v>
      </c>
      <c r="CJ836" t="s">
        <v>3966</v>
      </c>
      <c r="CK836" t="s">
        <v>1566</v>
      </c>
      <c r="CL836"/>
      <c r="CM836"/>
      <c r="CN836" t="s">
        <v>13532</v>
      </c>
      <c r="CO836" t="s">
        <v>13543</v>
      </c>
      <c r="CP836" t="s">
        <v>13532</v>
      </c>
      <c r="CQ836" t="s">
        <v>13543</v>
      </c>
      <c r="CR836" t="s">
        <v>1547</v>
      </c>
      <c r="CS836">
        <v>0</v>
      </c>
      <c r="CT836" t="s">
        <v>1547</v>
      </c>
      <c r="CU836" t="s">
        <v>1547</v>
      </c>
      <c r="CV836" t="s">
        <v>1547</v>
      </c>
      <c r="CW836" t="s">
        <v>1547</v>
      </c>
      <c r="CX836" t="s">
        <v>1547</v>
      </c>
      <c r="CY836">
        <v>834</v>
      </c>
      <c r="CZ836" t="s">
        <v>9970</v>
      </c>
      <c r="DA836" t="s">
        <v>1547</v>
      </c>
      <c r="DB836" t="s">
        <v>1881</v>
      </c>
      <c r="DC836" t="s">
        <v>1882</v>
      </c>
      <c r="DD836" t="s">
        <v>4015</v>
      </c>
      <c r="DE836" t="s">
        <v>3970</v>
      </c>
      <c r="DF836" t="s">
        <v>4017</v>
      </c>
      <c r="DG836" t="s">
        <v>3971</v>
      </c>
      <c r="DH836" t="s">
        <v>3971</v>
      </c>
      <c r="DI836" t="s">
        <v>8937</v>
      </c>
      <c r="DJ836" t="s">
        <v>9032</v>
      </c>
      <c r="DK836"/>
      <c r="DL836" t="s">
        <v>8937</v>
      </c>
      <c r="DM836">
        <v>9</v>
      </c>
      <c r="DN836" t="s">
        <v>1883</v>
      </c>
      <c r="DO836" t="s">
        <v>1566</v>
      </c>
      <c r="DP836" t="b">
        <v>1</v>
      </c>
      <c r="DQ836" t="b">
        <v>0</v>
      </c>
      <c r="DR836" t="b">
        <v>1</v>
      </c>
      <c r="DS836" t="b">
        <v>0</v>
      </c>
      <c r="DT836" t="b">
        <v>0</v>
      </c>
      <c r="DU836" t="b">
        <v>1</v>
      </c>
      <c r="DV836" t="b">
        <v>0</v>
      </c>
      <c r="DW836">
        <v>0</v>
      </c>
      <c r="DX836" t="b">
        <v>0</v>
      </c>
      <c r="DY836" t="b">
        <v>0</v>
      </c>
      <c r="DZ836" t="b">
        <v>0</v>
      </c>
      <c r="EA836" t="b">
        <v>0</v>
      </c>
      <c r="EB836" t="b">
        <v>0</v>
      </c>
      <c r="EC836" t="b">
        <v>0</v>
      </c>
      <c r="ED836" t="b">
        <v>0</v>
      </c>
      <c r="EE836" t="b">
        <v>0</v>
      </c>
      <c r="EF836" t="b">
        <v>0</v>
      </c>
      <c r="EG836" t="b" cm="1">
        <v>0</v>
      </c>
      <c r="EH836" t="b">
        <v>0</v>
      </c>
      <c r="EI836" t="b">
        <v>0</v>
      </c>
      <c r="EJ836" t="b">
        <v>0</v>
      </c>
      <c r="EK836" t="s">
        <v>1547</v>
      </c>
      <c r="EL836">
        <v>0</v>
      </c>
      <c r="EM836">
        <v>15</v>
      </c>
      <c r="EN836" t="b">
        <v>0</v>
      </c>
    </row>
    <row r="837" spans="1:144" ht="15.75">
      <c r="A837"/>
      <c r="B837" t="s">
        <v>1566</v>
      </c>
      <c r="C837" t="s">
        <v>1566</v>
      </c>
      <c r="D837" t="s">
        <v>4019</v>
      </c>
      <c r="E837" t="s">
        <v>4020</v>
      </c>
      <c r="F837" t="s">
        <v>4021</v>
      </c>
      <c r="G837" t="s">
        <v>4022</v>
      </c>
      <c r="H837" t="s">
        <v>4005</v>
      </c>
      <c r="I837" t="s">
        <v>1230</v>
      </c>
      <c r="J837"/>
      <c r="K837"/>
      <c r="L837" t="s">
        <v>1743</v>
      </c>
      <c r="M837" t="s">
        <v>1995</v>
      </c>
      <c r="N837"/>
      <c r="O837"/>
      <c r="P837" t="s">
        <v>1566</v>
      </c>
      <c r="Q837" t="s">
        <v>3970</v>
      </c>
      <c r="R837" t="s">
        <v>3966</v>
      </c>
      <c r="S837"/>
      <c r="T837" t="s">
        <v>3971</v>
      </c>
      <c r="U837" t="s">
        <v>13532</v>
      </c>
      <c r="V837" t="s">
        <v>13544</v>
      </c>
      <c r="W837"/>
      <c r="X837"/>
      <c r="Y837"/>
      <c r="Z837"/>
      <c r="AA837"/>
      <c r="AB837"/>
      <c r="AC837"/>
      <c r="AD837"/>
      <c r="AE837"/>
      <c r="AF837"/>
      <c r="AG837"/>
      <c r="AH837"/>
      <c r="AI837"/>
      <c r="AJ837"/>
      <c r="AK837"/>
      <c r="AL837"/>
      <c r="AM837"/>
      <c r="AN837"/>
      <c r="AO837" s="108" t="s">
        <v>43</v>
      </c>
      <c r="AP837" t="s">
        <v>2854</v>
      </c>
      <c r="AQ837">
        <v>16</v>
      </c>
      <c r="AR837" t="s">
        <v>9042</v>
      </c>
      <c r="AS837" t="s">
        <v>1566</v>
      </c>
      <c r="AT837" t="s">
        <v>8817</v>
      </c>
      <c r="AU837" t="s">
        <v>4020</v>
      </c>
      <c r="AV837" t="s">
        <v>9043</v>
      </c>
      <c r="AW837" t="s">
        <v>9044</v>
      </c>
      <c r="AX837" t="s">
        <v>1740</v>
      </c>
      <c r="AY837" t="s">
        <v>9045</v>
      </c>
      <c r="AZ837" t="s">
        <v>3970</v>
      </c>
      <c r="BA837" t="s">
        <v>9046</v>
      </c>
      <c r="BB837" t="s">
        <v>1230</v>
      </c>
      <c r="BC837" t="s">
        <v>1743</v>
      </c>
      <c r="BD837" t="s">
        <v>9047</v>
      </c>
      <c r="BE837" t="s">
        <v>3963</v>
      </c>
      <c r="BF837">
        <v>837</v>
      </c>
      <c r="BG837">
        <v>823</v>
      </c>
      <c r="BH837">
        <v>0</v>
      </c>
      <c r="BI837" t="s">
        <v>4020</v>
      </c>
      <c r="BJ837">
        <v>1</v>
      </c>
      <c r="BK837">
        <v>0</v>
      </c>
      <c r="BL837">
        <v>0</v>
      </c>
      <c r="BM837" t="s">
        <v>1547</v>
      </c>
      <c r="BN837" t="s">
        <v>3964</v>
      </c>
      <c r="BO837" t="s">
        <v>8926</v>
      </c>
      <c r="BP837" t="s" cm="1">
        <v>8925</v>
      </c>
      <c r="BQ837" t="s">
        <v>1547</v>
      </c>
      <c r="BR837" t="s">
        <v>8822</v>
      </c>
      <c r="BS837">
        <v>26</v>
      </c>
      <c r="BT837" t="s">
        <v>5225</v>
      </c>
      <c r="BU837" t="s">
        <v>15814</v>
      </c>
      <c r="BV837" t="s">
        <v>4019</v>
      </c>
      <c r="BW837" t="s">
        <v>9043</v>
      </c>
      <c r="BX837" t="s">
        <v>9010</v>
      </c>
      <c r="BY837" t="s">
        <v>1744</v>
      </c>
      <c r="BZ837" t="s">
        <v>3971</v>
      </c>
      <c r="CA837" t="s">
        <v>1744</v>
      </c>
      <c r="CB837" t="s">
        <v>1995</v>
      </c>
      <c r="CC837"/>
      <c r="CD837" t="s">
        <v>998</v>
      </c>
      <c r="CE837" t="s">
        <v>1230</v>
      </c>
      <c r="CF837" t="s">
        <v>9048</v>
      </c>
      <c r="CG837" t="s">
        <v>9049</v>
      </c>
      <c r="CH837" t="s">
        <v>1230</v>
      </c>
      <c r="CI837" t="s">
        <v>1547</v>
      </c>
      <c r="CJ837" t="s">
        <v>3966</v>
      </c>
      <c r="CK837" t="s">
        <v>1566</v>
      </c>
      <c r="CL837"/>
      <c r="CM837"/>
      <c r="CN837" t="s">
        <v>13532</v>
      </c>
      <c r="CO837" t="s">
        <v>13544</v>
      </c>
      <c r="CP837" t="s">
        <v>13532</v>
      </c>
      <c r="CQ837" t="s">
        <v>13544</v>
      </c>
      <c r="CR837" t="s">
        <v>1547</v>
      </c>
      <c r="CS837">
        <v>0</v>
      </c>
      <c r="CT837" t="s">
        <v>1547</v>
      </c>
      <c r="CU837" t="s">
        <v>1547</v>
      </c>
      <c r="CV837" t="s">
        <v>1547</v>
      </c>
      <c r="CW837" t="s">
        <v>1547</v>
      </c>
      <c r="CX837" t="s">
        <v>1547</v>
      </c>
      <c r="CY837">
        <v>835</v>
      </c>
      <c r="CZ837" t="s">
        <v>9975</v>
      </c>
      <c r="DA837" t="s">
        <v>1547</v>
      </c>
      <c r="DB837" t="s">
        <v>1881</v>
      </c>
      <c r="DC837" t="s">
        <v>1882</v>
      </c>
      <c r="DD837" t="s">
        <v>4020</v>
      </c>
      <c r="DE837" t="s">
        <v>3970</v>
      </c>
      <c r="DF837" t="s">
        <v>4022</v>
      </c>
      <c r="DG837" t="s">
        <v>3971</v>
      </c>
      <c r="DH837" t="s">
        <v>3971</v>
      </c>
      <c r="DI837" t="s">
        <v>8937</v>
      </c>
      <c r="DJ837" t="s">
        <v>9042</v>
      </c>
      <c r="DK837"/>
      <c r="DL837" t="s">
        <v>8937</v>
      </c>
      <c r="DM837">
        <v>9</v>
      </c>
      <c r="DN837" t="s">
        <v>1883</v>
      </c>
      <c r="DO837" t="s">
        <v>1566</v>
      </c>
      <c r="DP837" t="b">
        <v>1</v>
      </c>
      <c r="DQ837" t="b">
        <v>0</v>
      </c>
      <c r="DR837" t="b">
        <v>1</v>
      </c>
      <c r="DS837" t="b">
        <v>0</v>
      </c>
      <c r="DT837" t="b">
        <v>0</v>
      </c>
      <c r="DU837" t="b">
        <v>1</v>
      </c>
      <c r="DV837" t="b">
        <v>0</v>
      </c>
      <c r="DW837">
        <v>0</v>
      </c>
      <c r="DX837" t="b">
        <v>0</v>
      </c>
      <c r="DY837" t="b">
        <v>0</v>
      </c>
      <c r="DZ837" t="b">
        <v>0</v>
      </c>
      <c r="EA837" t="b">
        <v>0</v>
      </c>
      <c r="EB837" t="b">
        <v>0</v>
      </c>
      <c r="EC837" t="b">
        <v>0</v>
      </c>
      <c r="ED837" t="b">
        <v>0</v>
      </c>
      <c r="EE837" t="b">
        <v>0</v>
      </c>
      <c r="EF837" t="b">
        <v>0</v>
      </c>
      <c r="EG837" t="b" cm="1">
        <v>0</v>
      </c>
      <c r="EH837" t="b">
        <v>0</v>
      </c>
      <c r="EI837" t="b">
        <v>0</v>
      </c>
      <c r="EJ837" t="b">
        <v>0</v>
      </c>
      <c r="EK837" t="s">
        <v>1547</v>
      </c>
      <c r="EL837">
        <v>0</v>
      </c>
      <c r="EM837">
        <v>31</v>
      </c>
      <c r="EN837" t="b">
        <v>0</v>
      </c>
    </row>
    <row r="838" spans="1:144" ht="15.75">
      <c r="A838"/>
      <c r="B838" t="s">
        <v>1566</v>
      </c>
      <c r="C838" t="s">
        <v>1566</v>
      </c>
      <c r="D838" t="s">
        <v>4023</v>
      </c>
      <c r="E838" t="s">
        <v>4024</v>
      </c>
      <c r="F838" t="s">
        <v>4025</v>
      </c>
      <c r="G838" t="s">
        <v>4026</v>
      </c>
      <c r="H838" t="s">
        <v>4027</v>
      </c>
      <c r="I838" t="s">
        <v>1230</v>
      </c>
      <c r="J838"/>
      <c r="K838" t="s">
        <v>4028</v>
      </c>
      <c r="L838" t="s">
        <v>1743</v>
      </c>
      <c r="M838" t="s">
        <v>1995</v>
      </c>
      <c r="N838"/>
      <c r="O838"/>
      <c r="P838" t="s">
        <v>1566</v>
      </c>
      <c r="Q838" t="s">
        <v>3970</v>
      </c>
      <c r="R838" t="s">
        <v>3966</v>
      </c>
      <c r="S838"/>
      <c r="T838" t="s">
        <v>3971</v>
      </c>
      <c r="U838" t="s">
        <v>13532</v>
      </c>
      <c r="V838" t="s">
        <v>13545</v>
      </c>
      <c r="W838"/>
      <c r="X838"/>
      <c r="Y838"/>
      <c r="Z838"/>
      <c r="AA838"/>
      <c r="AB838"/>
      <c r="AC838"/>
      <c r="AD838"/>
      <c r="AE838"/>
      <c r="AF838"/>
      <c r="AG838"/>
      <c r="AH838"/>
      <c r="AI838"/>
      <c r="AJ838"/>
      <c r="AK838"/>
      <c r="AL838"/>
      <c r="AM838"/>
      <c r="AN838"/>
      <c r="AO838" s="108" t="s">
        <v>43</v>
      </c>
      <c r="AP838" t="s">
        <v>2854</v>
      </c>
      <c r="AQ838">
        <v>17</v>
      </c>
      <c r="AR838" t="s">
        <v>9051</v>
      </c>
      <c r="AS838" t="s">
        <v>1566</v>
      </c>
      <c r="AT838" t="s">
        <v>8817</v>
      </c>
      <c r="AU838" t="s">
        <v>4024</v>
      </c>
      <c r="AV838" t="s">
        <v>9052</v>
      </c>
      <c r="AW838" t="s">
        <v>9053</v>
      </c>
      <c r="AX838" t="s">
        <v>1740</v>
      </c>
      <c r="AY838" t="s">
        <v>9054</v>
      </c>
      <c r="AZ838" t="s">
        <v>3970</v>
      </c>
      <c r="BA838" t="s">
        <v>9055</v>
      </c>
      <c r="BB838" t="s">
        <v>1230</v>
      </c>
      <c r="BC838" t="s">
        <v>1743</v>
      </c>
      <c r="BD838" t="s">
        <v>9056</v>
      </c>
      <c r="BE838" t="s">
        <v>3963</v>
      </c>
      <c r="BF838">
        <v>838</v>
      </c>
      <c r="BG838">
        <v>823</v>
      </c>
      <c r="BH838" t="e">
        <v>#N/A</v>
      </c>
      <c r="BI838" t="s">
        <v>4024</v>
      </c>
      <c r="BJ838">
        <v>1</v>
      </c>
      <c r="BK838">
        <v>0</v>
      </c>
      <c r="BL838">
        <v>0</v>
      </c>
      <c r="BM838" t="s">
        <v>1547</v>
      </c>
      <c r="BN838" t="s">
        <v>3964</v>
      </c>
      <c r="BO838" t="s">
        <v>8926</v>
      </c>
      <c r="BP838" t="s" cm="1">
        <v>8925</v>
      </c>
      <c r="BQ838" t="s">
        <v>9057</v>
      </c>
      <c r="BR838" t="s">
        <v>8822</v>
      </c>
      <c r="BS838">
        <v>27</v>
      </c>
      <c r="BT838" t="s">
        <v>5229</v>
      </c>
      <c r="BU838" t="s">
        <v>15815</v>
      </c>
      <c r="BV838" t="s">
        <v>4023</v>
      </c>
      <c r="BW838" t="s">
        <v>9052</v>
      </c>
      <c r="BX838" t="s">
        <v>9058</v>
      </c>
      <c r="BY838" t="s">
        <v>1744</v>
      </c>
      <c r="BZ838" t="s">
        <v>3971</v>
      </c>
      <c r="CA838" t="s">
        <v>1744</v>
      </c>
      <c r="CB838" t="s">
        <v>1995</v>
      </c>
      <c r="CC838"/>
      <c r="CD838" t="s">
        <v>998</v>
      </c>
      <c r="CE838" t="s">
        <v>1230</v>
      </c>
      <c r="CF838" t="s">
        <v>9059</v>
      </c>
      <c r="CG838" t="s">
        <v>9060</v>
      </c>
      <c r="CH838" t="s">
        <v>1230</v>
      </c>
      <c r="CI838" t="s">
        <v>1547</v>
      </c>
      <c r="CJ838" t="s">
        <v>3966</v>
      </c>
      <c r="CK838" t="s">
        <v>1566</v>
      </c>
      <c r="CL838"/>
      <c r="CM838"/>
      <c r="CN838" t="s">
        <v>13532</v>
      </c>
      <c r="CO838" t="s">
        <v>13545</v>
      </c>
      <c r="CP838" t="s">
        <v>13532</v>
      </c>
      <c r="CQ838" t="s">
        <v>13545</v>
      </c>
      <c r="CR838" t="s">
        <v>1547</v>
      </c>
      <c r="CS838">
        <v>0</v>
      </c>
      <c r="CT838" t="s">
        <v>1547</v>
      </c>
      <c r="CU838" t="s">
        <v>1547</v>
      </c>
      <c r="CV838" t="s">
        <v>1547</v>
      </c>
      <c r="CW838" t="s">
        <v>1547</v>
      </c>
      <c r="CX838" t="s">
        <v>1547</v>
      </c>
      <c r="CY838">
        <v>836</v>
      </c>
      <c r="CZ838" t="s">
        <v>9980</v>
      </c>
      <c r="DA838" t="s">
        <v>1547</v>
      </c>
      <c r="DB838" t="s">
        <v>1881</v>
      </c>
      <c r="DC838" t="s">
        <v>1882</v>
      </c>
      <c r="DD838" t="s">
        <v>4024</v>
      </c>
      <c r="DE838" t="s">
        <v>3970</v>
      </c>
      <c r="DF838" t="s">
        <v>4026</v>
      </c>
      <c r="DG838" t="s">
        <v>3971</v>
      </c>
      <c r="DH838" t="s">
        <v>3971</v>
      </c>
      <c r="DI838" t="s">
        <v>8937</v>
      </c>
      <c r="DJ838" t="s">
        <v>9051</v>
      </c>
      <c r="DK838"/>
      <c r="DL838" t="s">
        <v>8937</v>
      </c>
      <c r="DM838">
        <v>9</v>
      </c>
      <c r="DN838" t="s">
        <v>1883</v>
      </c>
      <c r="DO838" t="s">
        <v>1566</v>
      </c>
      <c r="DP838" t="b">
        <v>1</v>
      </c>
      <c r="DQ838" t="b">
        <v>0</v>
      </c>
      <c r="DR838" t="b">
        <v>1</v>
      </c>
      <c r="DS838" t="b">
        <v>0</v>
      </c>
      <c r="DT838" t="b">
        <v>0</v>
      </c>
      <c r="DU838" t="b">
        <v>1</v>
      </c>
      <c r="DV838" t="b">
        <v>0</v>
      </c>
      <c r="DW838">
        <v>0</v>
      </c>
      <c r="DX838" t="b">
        <v>0</v>
      </c>
      <c r="DY838" t="b">
        <v>0</v>
      </c>
      <c r="DZ838" t="b">
        <v>0</v>
      </c>
      <c r="EA838" t="b">
        <v>0</v>
      </c>
      <c r="EB838" t="b">
        <v>0</v>
      </c>
      <c r="EC838" t="b">
        <v>0</v>
      </c>
      <c r="ED838" t="b">
        <v>0</v>
      </c>
      <c r="EE838" t="b">
        <v>0</v>
      </c>
      <c r="EF838" t="b">
        <v>0</v>
      </c>
      <c r="EG838" t="b" cm="1">
        <v>0</v>
      </c>
      <c r="EH838" t="b">
        <v>0</v>
      </c>
      <c r="EI838" t="b">
        <v>0</v>
      </c>
      <c r="EJ838" t="b">
        <v>0</v>
      </c>
      <c r="EK838" t="s">
        <v>1547</v>
      </c>
      <c r="EL838">
        <v>0</v>
      </c>
      <c r="EM838">
        <v>55</v>
      </c>
      <c r="EN838" t="b">
        <v>1</v>
      </c>
    </row>
    <row r="839" spans="1:144" ht="15.75">
      <c r="A839"/>
      <c r="B839" t="s">
        <v>1566</v>
      </c>
      <c r="C839" t="s">
        <v>1566</v>
      </c>
      <c r="D839" t="s">
        <v>4029</v>
      </c>
      <c r="E839" t="s">
        <v>4030</v>
      </c>
      <c r="F839" t="s">
        <v>4031</v>
      </c>
      <c r="G839" t="s">
        <v>4032</v>
      </c>
      <c r="H839" t="s">
        <v>4005</v>
      </c>
      <c r="I839" t="s">
        <v>1230</v>
      </c>
      <c r="J839"/>
      <c r="K839"/>
      <c r="L839" t="s">
        <v>1743</v>
      </c>
      <c r="M839" t="s">
        <v>1995</v>
      </c>
      <c r="N839"/>
      <c r="O839"/>
      <c r="P839" t="s">
        <v>1566</v>
      </c>
      <c r="Q839" t="s">
        <v>3970</v>
      </c>
      <c r="R839" t="s">
        <v>3966</v>
      </c>
      <c r="S839"/>
      <c r="T839" t="s">
        <v>3971</v>
      </c>
      <c r="U839" t="s">
        <v>13532</v>
      </c>
      <c r="V839" t="s">
        <v>13546</v>
      </c>
      <c r="W839"/>
      <c r="X839"/>
      <c r="Y839"/>
      <c r="Z839"/>
      <c r="AA839"/>
      <c r="AB839"/>
      <c r="AC839"/>
      <c r="AD839"/>
      <c r="AE839"/>
      <c r="AF839"/>
      <c r="AG839"/>
      <c r="AH839"/>
      <c r="AI839"/>
      <c r="AJ839"/>
      <c r="AK839"/>
      <c r="AL839"/>
      <c r="AM839"/>
      <c r="AN839"/>
      <c r="AO839" s="108" t="s">
        <v>43</v>
      </c>
      <c r="AP839" t="s">
        <v>2854</v>
      </c>
      <c r="AQ839">
        <v>18</v>
      </c>
      <c r="AR839" t="s">
        <v>9062</v>
      </c>
      <c r="AS839" t="s">
        <v>1566</v>
      </c>
      <c r="AT839" t="s">
        <v>8817</v>
      </c>
      <c r="AU839" t="s">
        <v>4030</v>
      </c>
      <c r="AV839" t="s">
        <v>9063</v>
      </c>
      <c r="AW839" t="s">
        <v>9064</v>
      </c>
      <c r="AX839" t="s">
        <v>1740</v>
      </c>
      <c r="AY839" t="s">
        <v>9065</v>
      </c>
      <c r="AZ839" t="s">
        <v>3970</v>
      </c>
      <c r="BA839" t="s">
        <v>9066</v>
      </c>
      <c r="BB839" t="s">
        <v>1230</v>
      </c>
      <c r="BC839" t="s">
        <v>1743</v>
      </c>
      <c r="BD839" t="s">
        <v>9067</v>
      </c>
      <c r="BE839" t="s">
        <v>3963</v>
      </c>
      <c r="BF839">
        <v>839</v>
      </c>
      <c r="BG839">
        <v>823</v>
      </c>
      <c r="BH839">
        <v>0</v>
      </c>
      <c r="BI839" t="s">
        <v>4030</v>
      </c>
      <c r="BJ839">
        <v>1</v>
      </c>
      <c r="BK839">
        <v>0</v>
      </c>
      <c r="BL839">
        <v>0</v>
      </c>
      <c r="BM839" t="s">
        <v>1547</v>
      </c>
      <c r="BN839" t="s">
        <v>3964</v>
      </c>
      <c r="BO839" t="s">
        <v>8926</v>
      </c>
      <c r="BP839" t="s" cm="1">
        <v>8925</v>
      </c>
      <c r="BQ839" t="s">
        <v>1547</v>
      </c>
      <c r="BR839" t="s">
        <v>8822</v>
      </c>
      <c r="BS839">
        <v>28</v>
      </c>
      <c r="BT839" t="s">
        <v>5235</v>
      </c>
      <c r="BU839" t="s">
        <v>15816</v>
      </c>
      <c r="BV839" t="s">
        <v>4029</v>
      </c>
      <c r="BW839" t="s">
        <v>9063</v>
      </c>
      <c r="BX839" t="s">
        <v>9010</v>
      </c>
      <c r="BY839" t="s">
        <v>1744</v>
      </c>
      <c r="BZ839" t="s">
        <v>3971</v>
      </c>
      <c r="CA839" t="s">
        <v>1744</v>
      </c>
      <c r="CB839" t="s">
        <v>1995</v>
      </c>
      <c r="CC839"/>
      <c r="CD839" t="s">
        <v>998</v>
      </c>
      <c r="CE839" t="s">
        <v>1230</v>
      </c>
      <c r="CF839" t="s">
        <v>9068</v>
      </c>
      <c r="CG839" t="s">
        <v>9069</v>
      </c>
      <c r="CH839" t="s">
        <v>1230</v>
      </c>
      <c r="CI839" t="s">
        <v>1547</v>
      </c>
      <c r="CJ839" t="s">
        <v>3966</v>
      </c>
      <c r="CK839" t="s">
        <v>1566</v>
      </c>
      <c r="CL839"/>
      <c r="CM839"/>
      <c r="CN839" t="s">
        <v>13532</v>
      </c>
      <c r="CO839" t="s">
        <v>13546</v>
      </c>
      <c r="CP839" t="s">
        <v>13532</v>
      </c>
      <c r="CQ839" t="s">
        <v>13546</v>
      </c>
      <c r="CR839" t="s">
        <v>1547</v>
      </c>
      <c r="CS839">
        <v>0</v>
      </c>
      <c r="CT839" t="s">
        <v>1547</v>
      </c>
      <c r="CU839" t="s">
        <v>1547</v>
      </c>
      <c r="CV839" t="s">
        <v>1547</v>
      </c>
      <c r="CW839" t="s">
        <v>1547</v>
      </c>
      <c r="CX839" t="s">
        <v>1547</v>
      </c>
      <c r="CY839">
        <v>837</v>
      </c>
      <c r="CZ839" t="s">
        <v>9986</v>
      </c>
      <c r="DA839" t="s">
        <v>1547</v>
      </c>
      <c r="DB839" t="s">
        <v>1881</v>
      </c>
      <c r="DC839" t="s">
        <v>1882</v>
      </c>
      <c r="DD839" t="s">
        <v>4030</v>
      </c>
      <c r="DE839" t="s">
        <v>3970</v>
      </c>
      <c r="DF839" t="s">
        <v>4032</v>
      </c>
      <c r="DG839" t="s">
        <v>3971</v>
      </c>
      <c r="DH839" t="s">
        <v>3971</v>
      </c>
      <c r="DI839" t="s">
        <v>8937</v>
      </c>
      <c r="DJ839" t="s">
        <v>9062</v>
      </c>
      <c r="DK839"/>
      <c r="DL839" t="s">
        <v>8937</v>
      </c>
      <c r="DM839">
        <v>9</v>
      </c>
      <c r="DN839" t="s">
        <v>1883</v>
      </c>
      <c r="DO839" t="s">
        <v>1566</v>
      </c>
      <c r="DP839" t="b">
        <v>1</v>
      </c>
      <c r="DQ839" t="b">
        <v>0</v>
      </c>
      <c r="DR839" t="b">
        <v>1</v>
      </c>
      <c r="DS839" t="b">
        <v>0</v>
      </c>
      <c r="DT839" t="b">
        <v>0</v>
      </c>
      <c r="DU839" t="b">
        <v>1</v>
      </c>
      <c r="DV839" t="b">
        <v>0</v>
      </c>
      <c r="DW839">
        <v>0</v>
      </c>
      <c r="DX839" t="b">
        <v>0</v>
      </c>
      <c r="DY839" t="b">
        <v>0</v>
      </c>
      <c r="DZ839" t="b">
        <v>0</v>
      </c>
      <c r="EA839" t="b">
        <v>0</v>
      </c>
      <c r="EB839" t="b">
        <v>0</v>
      </c>
      <c r="EC839" t="b">
        <v>0</v>
      </c>
      <c r="ED839" t="b">
        <v>0</v>
      </c>
      <c r="EE839" t="b">
        <v>0</v>
      </c>
      <c r="EF839" t="b">
        <v>0</v>
      </c>
      <c r="EG839" t="b" cm="1">
        <v>0</v>
      </c>
      <c r="EH839" t="b">
        <v>0</v>
      </c>
      <c r="EI839" t="b">
        <v>0</v>
      </c>
      <c r="EJ839" t="b">
        <v>0</v>
      </c>
      <c r="EK839" t="s">
        <v>1547</v>
      </c>
      <c r="EL839">
        <v>0</v>
      </c>
      <c r="EM839">
        <v>43</v>
      </c>
      <c r="EN839" t="b">
        <v>0</v>
      </c>
    </row>
    <row r="840" spans="1:144" ht="15.75">
      <c r="A840"/>
      <c r="B840" t="s">
        <v>1566</v>
      </c>
      <c r="C840" t="s">
        <v>1566</v>
      </c>
      <c r="D840" t="s">
        <v>4033</v>
      </c>
      <c r="E840" t="s">
        <v>4034</v>
      </c>
      <c r="F840" t="s">
        <v>4035</v>
      </c>
      <c r="G840" t="s">
        <v>4036</v>
      </c>
      <c r="H840" t="s">
        <v>4037</v>
      </c>
      <c r="I840" t="s">
        <v>1230</v>
      </c>
      <c r="J840"/>
      <c r="K840"/>
      <c r="L840" t="s">
        <v>1743</v>
      </c>
      <c r="M840" t="s">
        <v>1995</v>
      </c>
      <c r="N840"/>
      <c r="O840"/>
      <c r="P840" t="s">
        <v>1566</v>
      </c>
      <c r="Q840" t="s">
        <v>3970</v>
      </c>
      <c r="R840" t="s">
        <v>3966</v>
      </c>
      <c r="S840"/>
      <c r="T840" t="s">
        <v>4038</v>
      </c>
      <c r="U840" t="s">
        <v>13532</v>
      </c>
      <c r="V840" t="s">
        <v>13547</v>
      </c>
      <c r="W840"/>
      <c r="X840"/>
      <c r="Y840"/>
      <c r="Z840"/>
      <c r="AA840"/>
      <c r="AB840"/>
      <c r="AC840"/>
      <c r="AD840"/>
      <c r="AE840"/>
      <c r="AF840"/>
      <c r="AG840"/>
      <c r="AH840"/>
      <c r="AI840"/>
      <c r="AJ840"/>
      <c r="AK840"/>
      <c r="AL840"/>
      <c r="AM840"/>
      <c r="AN840"/>
      <c r="AO840" s="108" t="s">
        <v>43</v>
      </c>
      <c r="AP840" t="s">
        <v>2854</v>
      </c>
      <c r="AQ840">
        <v>19</v>
      </c>
      <c r="AR840" t="s">
        <v>9071</v>
      </c>
      <c r="AS840" t="s">
        <v>1566</v>
      </c>
      <c r="AT840" t="s">
        <v>8817</v>
      </c>
      <c r="AU840" t="s">
        <v>4034</v>
      </c>
      <c r="AV840" t="s">
        <v>9072</v>
      </c>
      <c r="AW840" t="s">
        <v>9073</v>
      </c>
      <c r="AX840" t="s">
        <v>1740</v>
      </c>
      <c r="AY840" t="s">
        <v>9074</v>
      </c>
      <c r="AZ840" t="s">
        <v>3970</v>
      </c>
      <c r="BA840" t="s">
        <v>9075</v>
      </c>
      <c r="BB840" t="s">
        <v>1230</v>
      </c>
      <c r="BC840" t="s">
        <v>1743</v>
      </c>
      <c r="BD840" t="s">
        <v>9076</v>
      </c>
      <c r="BE840" t="s">
        <v>3963</v>
      </c>
      <c r="BF840">
        <v>840</v>
      </c>
      <c r="BG840">
        <v>823</v>
      </c>
      <c r="BH840">
        <v>0</v>
      </c>
      <c r="BI840" t="s">
        <v>4034</v>
      </c>
      <c r="BJ840">
        <v>1</v>
      </c>
      <c r="BK840">
        <v>0</v>
      </c>
      <c r="BL840">
        <v>0</v>
      </c>
      <c r="BM840" t="s">
        <v>1547</v>
      </c>
      <c r="BN840" t="s">
        <v>3964</v>
      </c>
      <c r="BO840" t="s">
        <v>8926</v>
      </c>
      <c r="BP840" t="s" cm="1">
        <v>8925</v>
      </c>
      <c r="BQ840" t="s">
        <v>1547</v>
      </c>
      <c r="BR840" t="s">
        <v>8822</v>
      </c>
      <c r="BS840">
        <v>29</v>
      </c>
      <c r="BT840" t="s">
        <v>5241</v>
      </c>
      <c r="BU840" t="s">
        <v>15817</v>
      </c>
      <c r="BV840" t="s">
        <v>4033</v>
      </c>
      <c r="BW840" t="s">
        <v>9072</v>
      </c>
      <c r="BX840" t="s">
        <v>9077</v>
      </c>
      <c r="BY840" t="s">
        <v>1744</v>
      </c>
      <c r="BZ840" t="s">
        <v>4038</v>
      </c>
      <c r="CA840" t="s">
        <v>1744</v>
      </c>
      <c r="CB840" t="s">
        <v>1995</v>
      </c>
      <c r="CC840"/>
      <c r="CD840" t="s">
        <v>998</v>
      </c>
      <c r="CE840" t="s">
        <v>1230</v>
      </c>
      <c r="CF840" t="s">
        <v>9078</v>
      </c>
      <c r="CG840" t="s">
        <v>9079</v>
      </c>
      <c r="CH840" t="s">
        <v>1230</v>
      </c>
      <c r="CI840" t="s">
        <v>1547</v>
      </c>
      <c r="CJ840" t="s">
        <v>3966</v>
      </c>
      <c r="CK840" t="s">
        <v>1566</v>
      </c>
      <c r="CL840"/>
      <c r="CM840"/>
      <c r="CN840" t="s">
        <v>13532</v>
      </c>
      <c r="CO840" t="s">
        <v>13547</v>
      </c>
      <c r="CP840" t="s">
        <v>13532</v>
      </c>
      <c r="CQ840" t="s">
        <v>13547</v>
      </c>
      <c r="CR840" t="s">
        <v>1547</v>
      </c>
      <c r="CS840">
        <v>0</v>
      </c>
      <c r="CT840" t="s">
        <v>1547</v>
      </c>
      <c r="CU840" t="s">
        <v>1547</v>
      </c>
      <c r="CV840" t="s">
        <v>1547</v>
      </c>
      <c r="CW840" t="s">
        <v>1547</v>
      </c>
      <c r="CX840" t="s">
        <v>1547</v>
      </c>
      <c r="CY840">
        <v>838</v>
      </c>
      <c r="CZ840" t="s">
        <v>9994</v>
      </c>
      <c r="DA840" t="s">
        <v>1547</v>
      </c>
      <c r="DB840" t="s">
        <v>1881</v>
      </c>
      <c r="DC840" t="s">
        <v>1882</v>
      </c>
      <c r="DD840" t="s">
        <v>4034</v>
      </c>
      <c r="DE840" t="s">
        <v>3970</v>
      </c>
      <c r="DF840" t="s">
        <v>4036</v>
      </c>
      <c r="DG840" t="s">
        <v>4038</v>
      </c>
      <c r="DH840" t="s">
        <v>4038</v>
      </c>
      <c r="DI840" t="s">
        <v>9081</v>
      </c>
      <c r="DJ840" t="s">
        <v>9071</v>
      </c>
      <c r="DK840"/>
      <c r="DL840" t="s">
        <v>9081</v>
      </c>
      <c r="DM840">
        <v>9</v>
      </c>
      <c r="DN840" t="s">
        <v>1883</v>
      </c>
      <c r="DO840" t="s">
        <v>1566</v>
      </c>
      <c r="DP840" t="b">
        <v>1</v>
      </c>
      <c r="DQ840" t="b">
        <v>0</v>
      </c>
      <c r="DR840" t="b">
        <v>1</v>
      </c>
      <c r="DS840" t="b">
        <v>1</v>
      </c>
      <c r="DT840" t="b">
        <v>1</v>
      </c>
      <c r="DU840" t="b">
        <v>1</v>
      </c>
      <c r="DV840" t="b">
        <v>0</v>
      </c>
      <c r="DW840">
        <v>0</v>
      </c>
      <c r="DX840" t="b">
        <v>0</v>
      </c>
      <c r="DY840" t="b">
        <v>0</v>
      </c>
      <c r="DZ840" t="b">
        <v>0</v>
      </c>
      <c r="EA840" t="b">
        <v>0</v>
      </c>
      <c r="EB840" t="b">
        <v>0</v>
      </c>
      <c r="EC840" t="b">
        <v>0</v>
      </c>
      <c r="ED840" t="b">
        <v>0</v>
      </c>
      <c r="EE840" t="b">
        <v>0</v>
      </c>
      <c r="EF840" t="b">
        <v>0</v>
      </c>
      <c r="EG840" t="b" cm="1">
        <v>0</v>
      </c>
      <c r="EH840" t="b">
        <v>0</v>
      </c>
      <c r="EI840" t="b">
        <v>0</v>
      </c>
      <c r="EJ840" t="b">
        <v>0</v>
      </c>
      <c r="EK840" t="s">
        <v>1547</v>
      </c>
      <c r="EL840">
        <v>0</v>
      </c>
      <c r="EM840">
        <v>42</v>
      </c>
      <c r="EN840" t="b">
        <v>0</v>
      </c>
    </row>
    <row r="841" spans="1:144" ht="31.5">
      <c r="A841"/>
      <c r="B841" t="s">
        <v>1566</v>
      </c>
      <c r="C841" t="s">
        <v>1566</v>
      </c>
      <c r="D841" t="s">
        <v>4039</v>
      </c>
      <c r="E841" t="s">
        <v>4040</v>
      </c>
      <c r="F841" t="s">
        <v>4041</v>
      </c>
      <c r="G841" t="s">
        <v>4042</v>
      </c>
      <c r="H841" s="109" t="s">
        <v>4043</v>
      </c>
      <c r="I841" t="s">
        <v>1230</v>
      </c>
      <c r="J841"/>
      <c r="K841" t="s">
        <v>4044</v>
      </c>
      <c r="L841" t="s">
        <v>1743</v>
      </c>
      <c r="M841" t="s">
        <v>1995</v>
      </c>
      <c r="N841"/>
      <c r="O841"/>
      <c r="P841" t="s">
        <v>1566</v>
      </c>
      <c r="Q841" t="s">
        <v>3970</v>
      </c>
      <c r="R841" t="s">
        <v>3966</v>
      </c>
      <c r="S841"/>
      <c r="T841" t="s">
        <v>3971</v>
      </c>
      <c r="U841" t="s">
        <v>13532</v>
      </c>
      <c r="V841" t="s">
        <v>13548</v>
      </c>
      <c r="W841"/>
      <c r="X841"/>
      <c r="Y841"/>
      <c r="Z841"/>
      <c r="AA841"/>
      <c r="AB841"/>
      <c r="AC841"/>
      <c r="AD841"/>
      <c r="AE841"/>
      <c r="AF841"/>
      <c r="AG841"/>
      <c r="AH841"/>
      <c r="AI841"/>
      <c r="AJ841"/>
      <c r="AK841"/>
      <c r="AL841"/>
      <c r="AM841"/>
      <c r="AN841"/>
      <c r="AO841" s="108" t="s">
        <v>43</v>
      </c>
      <c r="AP841" t="s">
        <v>2854</v>
      </c>
      <c r="AQ841">
        <v>20</v>
      </c>
      <c r="AR841" t="s">
        <v>9082</v>
      </c>
      <c r="AS841" t="s">
        <v>1566</v>
      </c>
      <c r="AT841" t="s">
        <v>8817</v>
      </c>
      <c r="AU841" t="s">
        <v>4040</v>
      </c>
      <c r="AV841" t="s">
        <v>9083</v>
      </c>
      <c r="AW841" t="s">
        <v>9084</v>
      </c>
      <c r="AX841" t="s">
        <v>1740</v>
      </c>
      <c r="AY841" t="s">
        <v>9085</v>
      </c>
      <c r="AZ841" t="s">
        <v>3970</v>
      </c>
      <c r="BA841" t="s">
        <v>9086</v>
      </c>
      <c r="BB841" t="s">
        <v>1230</v>
      </c>
      <c r="BC841" t="s">
        <v>1743</v>
      </c>
      <c r="BD841" t="s">
        <v>9087</v>
      </c>
      <c r="BE841" t="s">
        <v>3963</v>
      </c>
      <c r="BF841">
        <v>841</v>
      </c>
      <c r="BG841">
        <v>823</v>
      </c>
      <c r="BH841" t="e">
        <v>#N/A</v>
      </c>
      <c r="BI841" t="s">
        <v>4040</v>
      </c>
      <c r="BJ841">
        <v>1</v>
      </c>
      <c r="BK841">
        <v>0</v>
      </c>
      <c r="BL841">
        <v>0</v>
      </c>
      <c r="BM841" t="s">
        <v>1547</v>
      </c>
      <c r="BN841" t="s">
        <v>3964</v>
      </c>
      <c r="BO841" t="s">
        <v>8926</v>
      </c>
      <c r="BP841" t="s" cm="1">
        <v>8925</v>
      </c>
      <c r="BQ841" t="s">
        <v>9088</v>
      </c>
      <c r="BR841" t="s">
        <v>8822</v>
      </c>
      <c r="BS841">
        <v>30</v>
      </c>
      <c r="BT841" t="s">
        <v>5251</v>
      </c>
      <c r="BU841" t="s">
        <v>15818</v>
      </c>
      <c r="BV841" t="s">
        <v>4039</v>
      </c>
      <c r="BW841" t="s">
        <v>9083</v>
      </c>
      <c r="BX841" t="s">
        <v>9089</v>
      </c>
      <c r="BY841" t="s">
        <v>1744</v>
      </c>
      <c r="BZ841" t="s">
        <v>3971</v>
      </c>
      <c r="CA841" t="s">
        <v>1744</v>
      </c>
      <c r="CB841" t="s">
        <v>1995</v>
      </c>
      <c r="CC841"/>
      <c r="CD841" t="s">
        <v>998</v>
      </c>
      <c r="CE841" t="s">
        <v>1230</v>
      </c>
      <c r="CF841" t="s">
        <v>9090</v>
      </c>
      <c r="CG841" t="s">
        <v>9091</v>
      </c>
      <c r="CH841" t="s">
        <v>1230</v>
      </c>
      <c r="CI841" t="s">
        <v>1547</v>
      </c>
      <c r="CJ841" t="s">
        <v>3966</v>
      </c>
      <c r="CK841" t="s">
        <v>1566</v>
      </c>
      <c r="CL841"/>
      <c r="CM841"/>
      <c r="CN841" t="s">
        <v>13532</v>
      </c>
      <c r="CO841" t="s">
        <v>13548</v>
      </c>
      <c r="CP841" t="s">
        <v>13532</v>
      </c>
      <c r="CQ841" t="s">
        <v>13548</v>
      </c>
      <c r="CR841" t="s">
        <v>1547</v>
      </c>
      <c r="CS841">
        <v>0</v>
      </c>
      <c r="CT841" t="s">
        <v>1547</v>
      </c>
      <c r="CU841" t="s">
        <v>1547</v>
      </c>
      <c r="CV841" t="s">
        <v>1547</v>
      </c>
      <c r="CW841" t="s">
        <v>1547</v>
      </c>
      <c r="CX841" t="s">
        <v>1547</v>
      </c>
      <c r="CY841">
        <v>839</v>
      </c>
      <c r="CZ841" t="s">
        <v>10003</v>
      </c>
      <c r="DA841" t="s">
        <v>1547</v>
      </c>
      <c r="DB841" t="s">
        <v>1881</v>
      </c>
      <c r="DC841" t="s">
        <v>1882</v>
      </c>
      <c r="DD841" t="s">
        <v>4040</v>
      </c>
      <c r="DE841" t="s">
        <v>3970</v>
      </c>
      <c r="DF841" t="s">
        <v>4042</v>
      </c>
      <c r="DG841" t="s">
        <v>3971</v>
      </c>
      <c r="DH841" t="s">
        <v>3971</v>
      </c>
      <c r="DI841" t="s">
        <v>8937</v>
      </c>
      <c r="DJ841" t="s">
        <v>9082</v>
      </c>
      <c r="DK841"/>
      <c r="DL841" t="s">
        <v>8937</v>
      </c>
      <c r="DM841">
        <v>9</v>
      </c>
      <c r="DN841" t="s">
        <v>1883</v>
      </c>
      <c r="DO841" t="s">
        <v>1566</v>
      </c>
      <c r="DP841" t="b">
        <v>1</v>
      </c>
      <c r="DQ841" t="b">
        <v>0</v>
      </c>
      <c r="DR841" t="b">
        <v>1</v>
      </c>
      <c r="DS841" t="b">
        <v>0</v>
      </c>
      <c r="DT841" t="b">
        <v>0</v>
      </c>
      <c r="DU841" t="b">
        <v>1</v>
      </c>
      <c r="DV841" t="b">
        <v>0</v>
      </c>
      <c r="DW841">
        <v>0</v>
      </c>
      <c r="DX841" t="b">
        <v>0</v>
      </c>
      <c r="DY841" t="b">
        <v>0</v>
      </c>
      <c r="DZ841" t="b">
        <v>0</v>
      </c>
      <c r="EA841" t="b">
        <v>0</v>
      </c>
      <c r="EB841" t="b">
        <v>0</v>
      </c>
      <c r="EC841" t="b">
        <v>0</v>
      </c>
      <c r="ED841" t="b">
        <v>0</v>
      </c>
      <c r="EE841" t="b">
        <v>0</v>
      </c>
      <c r="EF841" t="b">
        <v>0</v>
      </c>
      <c r="EG841" t="b" cm="1">
        <v>0</v>
      </c>
      <c r="EH841" t="b">
        <v>0</v>
      </c>
      <c r="EI841" t="b">
        <v>0</v>
      </c>
      <c r="EJ841" t="b">
        <v>0</v>
      </c>
      <c r="EK841" t="s">
        <v>1547</v>
      </c>
      <c r="EL841">
        <v>0</v>
      </c>
      <c r="EM841">
        <v>24</v>
      </c>
      <c r="EN841" t="b">
        <v>0</v>
      </c>
    </row>
    <row r="842" spans="1:144" ht="15.75">
      <c r="A842"/>
      <c r="B842" t="s">
        <v>1566</v>
      </c>
      <c r="C842" t="s">
        <v>1566</v>
      </c>
      <c r="D842" t="s">
        <v>4045</v>
      </c>
      <c r="E842" t="s">
        <v>4046</v>
      </c>
      <c r="F842" t="s">
        <v>4047</v>
      </c>
      <c r="G842" t="s">
        <v>4048</v>
      </c>
      <c r="H842" t="s">
        <v>4049</v>
      </c>
      <c r="I842" t="s">
        <v>1230</v>
      </c>
      <c r="J842"/>
      <c r="K842"/>
      <c r="L842" t="s">
        <v>1743</v>
      </c>
      <c r="M842" t="s">
        <v>1995</v>
      </c>
      <c r="N842"/>
      <c r="O842"/>
      <c r="P842" t="s">
        <v>1566</v>
      </c>
      <c r="Q842" t="s">
        <v>3970</v>
      </c>
      <c r="R842" t="s">
        <v>3966</v>
      </c>
      <c r="S842"/>
      <c r="T842" t="s">
        <v>3971</v>
      </c>
      <c r="U842" t="s">
        <v>13532</v>
      </c>
      <c r="V842" t="s">
        <v>13549</v>
      </c>
      <c r="W842"/>
      <c r="X842"/>
      <c r="Y842"/>
      <c r="Z842"/>
      <c r="AA842"/>
      <c r="AB842"/>
      <c r="AC842"/>
      <c r="AD842"/>
      <c r="AE842"/>
      <c r="AF842"/>
      <c r="AG842"/>
      <c r="AH842"/>
      <c r="AI842"/>
      <c r="AJ842"/>
      <c r="AK842"/>
      <c r="AL842"/>
      <c r="AM842"/>
      <c r="AN842"/>
      <c r="AO842" s="108" t="s">
        <v>43</v>
      </c>
      <c r="AP842" t="s">
        <v>2854</v>
      </c>
      <c r="AQ842">
        <v>21</v>
      </c>
      <c r="AR842" t="s">
        <v>9093</v>
      </c>
      <c r="AS842" t="s">
        <v>1566</v>
      </c>
      <c r="AT842" t="s">
        <v>8817</v>
      </c>
      <c r="AU842" t="s">
        <v>4046</v>
      </c>
      <c r="AV842" t="s">
        <v>9094</v>
      </c>
      <c r="AW842" t="s">
        <v>9095</v>
      </c>
      <c r="AX842" t="s">
        <v>1740</v>
      </c>
      <c r="AY842" t="s">
        <v>9096</v>
      </c>
      <c r="AZ842" t="s">
        <v>3970</v>
      </c>
      <c r="BA842" t="s">
        <v>9097</v>
      </c>
      <c r="BB842" t="s">
        <v>1230</v>
      </c>
      <c r="BC842" t="s">
        <v>1743</v>
      </c>
      <c r="BD842" t="s">
        <v>9098</v>
      </c>
      <c r="BE842" t="s">
        <v>3963</v>
      </c>
      <c r="BF842">
        <v>842</v>
      </c>
      <c r="BG842">
        <v>823</v>
      </c>
      <c r="BH842">
        <v>0</v>
      </c>
      <c r="BI842" t="s">
        <v>4046</v>
      </c>
      <c r="BJ842">
        <v>1</v>
      </c>
      <c r="BK842">
        <v>0</v>
      </c>
      <c r="BL842">
        <v>0</v>
      </c>
      <c r="BM842" t="s">
        <v>1547</v>
      </c>
      <c r="BN842" t="s">
        <v>3964</v>
      </c>
      <c r="BO842" t="s">
        <v>8926</v>
      </c>
      <c r="BP842" t="s" cm="1">
        <v>8925</v>
      </c>
      <c r="BQ842" t="s">
        <v>1547</v>
      </c>
      <c r="BR842" t="s">
        <v>8822</v>
      </c>
      <c r="BS842">
        <v>31</v>
      </c>
      <c r="BT842" t="s">
        <v>5261</v>
      </c>
      <c r="BU842" t="s">
        <v>15819</v>
      </c>
      <c r="BV842" t="s">
        <v>4045</v>
      </c>
      <c r="BW842" t="s">
        <v>9094</v>
      </c>
      <c r="BX842" t="s">
        <v>9099</v>
      </c>
      <c r="BY842" t="s">
        <v>1744</v>
      </c>
      <c r="BZ842" t="s">
        <v>3971</v>
      </c>
      <c r="CA842" t="s">
        <v>1744</v>
      </c>
      <c r="CB842" t="s">
        <v>1995</v>
      </c>
      <c r="CC842"/>
      <c r="CD842" t="s">
        <v>998</v>
      </c>
      <c r="CE842" t="s">
        <v>1230</v>
      </c>
      <c r="CF842" t="s">
        <v>9100</v>
      </c>
      <c r="CG842" t="s">
        <v>9101</v>
      </c>
      <c r="CH842" t="s">
        <v>1230</v>
      </c>
      <c r="CI842" t="s">
        <v>1547</v>
      </c>
      <c r="CJ842" t="s">
        <v>3966</v>
      </c>
      <c r="CK842" t="s">
        <v>1566</v>
      </c>
      <c r="CL842"/>
      <c r="CM842"/>
      <c r="CN842" t="s">
        <v>13532</v>
      </c>
      <c r="CO842" t="s">
        <v>13549</v>
      </c>
      <c r="CP842" t="s">
        <v>13532</v>
      </c>
      <c r="CQ842" t="s">
        <v>13549</v>
      </c>
      <c r="CR842" t="s">
        <v>1547</v>
      </c>
      <c r="CS842">
        <v>0</v>
      </c>
      <c r="CT842" t="s">
        <v>1547</v>
      </c>
      <c r="CU842" t="s">
        <v>1547</v>
      </c>
      <c r="CV842" t="s">
        <v>1547</v>
      </c>
      <c r="CW842" t="s">
        <v>1547</v>
      </c>
      <c r="CX842" t="s">
        <v>1547</v>
      </c>
      <c r="CY842">
        <v>840</v>
      </c>
      <c r="CZ842" t="s">
        <v>10011</v>
      </c>
      <c r="DA842" t="s">
        <v>1547</v>
      </c>
      <c r="DB842" t="s">
        <v>1881</v>
      </c>
      <c r="DC842" t="s">
        <v>1882</v>
      </c>
      <c r="DD842" t="s">
        <v>4046</v>
      </c>
      <c r="DE842" t="s">
        <v>3970</v>
      </c>
      <c r="DF842" t="s">
        <v>4048</v>
      </c>
      <c r="DG842" t="s">
        <v>3971</v>
      </c>
      <c r="DH842" t="s">
        <v>3971</v>
      </c>
      <c r="DI842" t="s">
        <v>8937</v>
      </c>
      <c r="DJ842" t="s">
        <v>9093</v>
      </c>
      <c r="DK842"/>
      <c r="DL842" t="s">
        <v>8937</v>
      </c>
      <c r="DM842">
        <v>9</v>
      </c>
      <c r="DN842" t="s">
        <v>1883</v>
      </c>
      <c r="DO842" t="s">
        <v>1566</v>
      </c>
      <c r="DP842" t="b">
        <v>1</v>
      </c>
      <c r="DQ842" t="b">
        <v>0</v>
      </c>
      <c r="DR842" t="b">
        <v>1</v>
      </c>
      <c r="DS842" t="b">
        <v>0</v>
      </c>
      <c r="DT842" t="b">
        <v>0</v>
      </c>
      <c r="DU842" t="b">
        <v>1</v>
      </c>
      <c r="DV842" t="b">
        <v>0</v>
      </c>
      <c r="DW842">
        <v>0</v>
      </c>
      <c r="DX842" t="b">
        <v>0</v>
      </c>
      <c r="DY842" t="b">
        <v>0</v>
      </c>
      <c r="DZ842" t="b">
        <v>0</v>
      </c>
      <c r="EA842" t="b">
        <v>0</v>
      </c>
      <c r="EB842" t="b">
        <v>0</v>
      </c>
      <c r="EC842" t="b">
        <v>0</v>
      </c>
      <c r="ED842" t="b">
        <v>0</v>
      </c>
      <c r="EE842" t="b">
        <v>0</v>
      </c>
      <c r="EF842" t="b">
        <v>0</v>
      </c>
      <c r="EG842" t="b" cm="1">
        <v>0</v>
      </c>
      <c r="EH842" t="b">
        <v>0</v>
      </c>
      <c r="EI842" t="b">
        <v>0</v>
      </c>
      <c r="EJ842" t="b">
        <v>0</v>
      </c>
      <c r="EK842" t="s">
        <v>1547</v>
      </c>
      <c r="EL842">
        <v>0</v>
      </c>
      <c r="EM842">
        <v>17</v>
      </c>
      <c r="EN842" t="b">
        <v>0</v>
      </c>
    </row>
    <row r="843" spans="1:144" ht="15.75">
      <c r="A843"/>
      <c r="B843" t="s">
        <v>1566</v>
      </c>
      <c r="C843" t="s">
        <v>1566</v>
      </c>
      <c r="D843" t="s">
        <v>4050</v>
      </c>
      <c r="E843" t="s">
        <v>4051</v>
      </c>
      <c r="F843" t="s">
        <v>4052</v>
      </c>
      <c r="G843" t="s">
        <v>4053</v>
      </c>
      <c r="H843" t="s">
        <v>4005</v>
      </c>
      <c r="I843" t="s">
        <v>1230</v>
      </c>
      <c r="J843"/>
      <c r="K843"/>
      <c r="L843" t="s">
        <v>1743</v>
      </c>
      <c r="M843" t="s">
        <v>1995</v>
      </c>
      <c r="N843"/>
      <c r="O843"/>
      <c r="P843" t="s">
        <v>1566</v>
      </c>
      <c r="Q843" t="s">
        <v>3970</v>
      </c>
      <c r="R843" t="s">
        <v>3966</v>
      </c>
      <c r="S843"/>
      <c r="T843" t="s">
        <v>3971</v>
      </c>
      <c r="U843" t="s">
        <v>13532</v>
      </c>
      <c r="V843" t="s">
        <v>13550</v>
      </c>
      <c r="W843"/>
      <c r="X843"/>
      <c r="Y843"/>
      <c r="Z843"/>
      <c r="AA843"/>
      <c r="AB843"/>
      <c r="AC843"/>
      <c r="AD843"/>
      <c r="AE843"/>
      <c r="AF843"/>
      <c r="AG843"/>
      <c r="AH843"/>
      <c r="AI843"/>
      <c r="AJ843"/>
      <c r="AK843"/>
      <c r="AL843"/>
      <c r="AM843"/>
      <c r="AN843"/>
      <c r="AO843" s="108" t="s">
        <v>43</v>
      </c>
      <c r="AP843" t="s">
        <v>2854</v>
      </c>
      <c r="AQ843">
        <v>22</v>
      </c>
      <c r="AR843" t="s">
        <v>9103</v>
      </c>
      <c r="AS843" t="s">
        <v>1566</v>
      </c>
      <c r="AT843" t="s">
        <v>8817</v>
      </c>
      <c r="AU843" t="s">
        <v>4051</v>
      </c>
      <c r="AV843" t="s">
        <v>9104</v>
      </c>
      <c r="AW843" t="s">
        <v>9105</v>
      </c>
      <c r="AX843" t="s">
        <v>1740</v>
      </c>
      <c r="AY843" t="s">
        <v>9106</v>
      </c>
      <c r="AZ843" t="s">
        <v>3970</v>
      </c>
      <c r="BA843" t="s">
        <v>9107</v>
      </c>
      <c r="BB843" t="s">
        <v>1230</v>
      </c>
      <c r="BC843" t="s">
        <v>1743</v>
      </c>
      <c r="BD843" t="s">
        <v>9108</v>
      </c>
      <c r="BE843" t="s">
        <v>3963</v>
      </c>
      <c r="BF843">
        <v>843</v>
      </c>
      <c r="BG843">
        <v>823</v>
      </c>
      <c r="BH843">
        <v>0</v>
      </c>
      <c r="BI843" t="s">
        <v>4051</v>
      </c>
      <c r="BJ843">
        <v>1</v>
      </c>
      <c r="BK843">
        <v>0</v>
      </c>
      <c r="BL843">
        <v>0</v>
      </c>
      <c r="BM843" t="s">
        <v>1547</v>
      </c>
      <c r="BN843" t="s">
        <v>3964</v>
      </c>
      <c r="BO843" t="s">
        <v>8926</v>
      </c>
      <c r="BP843" t="s" cm="1">
        <v>8925</v>
      </c>
      <c r="BQ843" t="s">
        <v>1547</v>
      </c>
      <c r="BR843" t="s">
        <v>8822</v>
      </c>
      <c r="BS843">
        <v>32</v>
      </c>
      <c r="BT843" t="s">
        <v>5271</v>
      </c>
      <c r="BU843" t="s">
        <v>15820</v>
      </c>
      <c r="BV843" t="s">
        <v>4050</v>
      </c>
      <c r="BW843" t="s">
        <v>9104</v>
      </c>
      <c r="BX843" t="s">
        <v>9010</v>
      </c>
      <c r="BY843" t="s">
        <v>1744</v>
      </c>
      <c r="BZ843" t="s">
        <v>3971</v>
      </c>
      <c r="CA843" t="s">
        <v>1744</v>
      </c>
      <c r="CB843" t="s">
        <v>1995</v>
      </c>
      <c r="CC843"/>
      <c r="CD843" t="s">
        <v>998</v>
      </c>
      <c r="CE843" t="s">
        <v>1230</v>
      </c>
      <c r="CF843" t="s">
        <v>9109</v>
      </c>
      <c r="CG843" t="s">
        <v>9110</v>
      </c>
      <c r="CH843" t="s">
        <v>1230</v>
      </c>
      <c r="CI843" t="s">
        <v>1547</v>
      </c>
      <c r="CJ843" t="s">
        <v>3966</v>
      </c>
      <c r="CK843" t="s">
        <v>1566</v>
      </c>
      <c r="CL843"/>
      <c r="CM843"/>
      <c r="CN843" t="s">
        <v>13532</v>
      </c>
      <c r="CO843" t="s">
        <v>13550</v>
      </c>
      <c r="CP843" t="s">
        <v>13532</v>
      </c>
      <c r="CQ843" t="s">
        <v>13550</v>
      </c>
      <c r="CR843" t="s">
        <v>1547</v>
      </c>
      <c r="CS843">
        <v>0</v>
      </c>
      <c r="CT843" t="s">
        <v>1547</v>
      </c>
      <c r="CU843" t="s">
        <v>1547</v>
      </c>
      <c r="CV843" t="s">
        <v>1547</v>
      </c>
      <c r="CW843" t="s">
        <v>1547</v>
      </c>
      <c r="CX843" t="s">
        <v>1547</v>
      </c>
      <c r="CY843">
        <v>841</v>
      </c>
      <c r="CZ843" t="s">
        <v>10020</v>
      </c>
      <c r="DA843" t="s">
        <v>1547</v>
      </c>
      <c r="DB843" t="s">
        <v>1881</v>
      </c>
      <c r="DC843" t="s">
        <v>1882</v>
      </c>
      <c r="DD843" t="s">
        <v>4051</v>
      </c>
      <c r="DE843" t="s">
        <v>3970</v>
      </c>
      <c r="DF843" t="s">
        <v>4053</v>
      </c>
      <c r="DG843" t="s">
        <v>3971</v>
      </c>
      <c r="DH843" t="s">
        <v>3971</v>
      </c>
      <c r="DI843" t="s">
        <v>8937</v>
      </c>
      <c r="DJ843" t="s">
        <v>9103</v>
      </c>
      <c r="DK843"/>
      <c r="DL843" t="s">
        <v>8937</v>
      </c>
      <c r="DM843">
        <v>9</v>
      </c>
      <c r="DN843" t="s">
        <v>1883</v>
      </c>
      <c r="DO843" t="s">
        <v>1566</v>
      </c>
      <c r="DP843" t="b">
        <v>1</v>
      </c>
      <c r="DQ843" t="b">
        <v>0</v>
      </c>
      <c r="DR843" t="b">
        <v>1</v>
      </c>
      <c r="DS843" t="b">
        <v>0</v>
      </c>
      <c r="DT843" t="b">
        <v>0</v>
      </c>
      <c r="DU843" t="b">
        <v>1</v>
      </c>
      <c r="DV843" t="b">
        <v>0</v>
      </c>
      <c r="DW843">
        <v>0</v>
      </c>
      <c r="DX843" t="b">
        <v>0</v>
      </c>
      <c r="DY843" t="b">
        <v>0</v>
      </c>
      <c r="DZ843" t="b">
        <v>0</v>
      </c>
      <c r="EA843" t="b">
        <v>0</v>
      </c>
      <c r="EB843" t="b">
        <v>0</v>
      </c>
      <c r="EC843" t="b">
        <v>0</v>
      </c>
      <c r="ED843" t="b">
        <v>0</v>
      </c>
      <c r="EE843" t="b">
        <v>0</v>
      </c>
      <c r="EF843" t="b">
        <v>0</v>
      </c>
      <c r="EG843" t="b" cm="1">
        <v>0</v>
      </c>
      <c r="EH843" t="b">
        <v>0</v>
      </c>
      <c r="EI843" t="b">
        <v>0</v>
      </c>
      <c r="EJ843" t="b">
        <v>0</v>
      </c>
      <c r="EK843" t="s">
        <v>1547</v>
      </c>
      <c r="EL843">
        <v>0</v>
      </c>
      <c r="EM843">
        <v>30</v>
      </c>
      <c r="EN843" t="b">
        <v>0</v>
      </c>
    </row>
    <row r="844" spans="1:144" ht="15.75">
      <c r="A844"/>
      <c r="B844" t="s">
        <v>1566</v>
      </c>
      <c r="C844" t="s">
        <v>1566</v>
      </c>
      <c r="D844" t="s">
        <v>4054</v>
      </c>
      <c r="E844" t="s">
        <v>4055</v>
      </c>
      <c r="F844" t="s">
        <v>3945</v>
      </c>
      <c r="G844" t="s">
        <v>4056</v>
      </c>
      <c r="H844" t="s">
        <v>4057</v>
      </c>
      <c r="I844" t="s">
        <v>1230</v>
      </c>
      <c r="J844"/>
      <c r="K844" t="s">
        <v>4058</v>
      </c>
      <c r="L844" t="s">
        <v>1743</v>
      </c>
      <c r="M844" t="s">
        <v>2007</v>
      </c>
      <c r="N844"/>
      <c r="O844"/>
      <c r="P844" t="s">
        <v>1566</v>
      </c>
      <c r="Q844" t="s">
        <v>3970</v>
      </c>
      <c r="R844" t="s">
        <v>3966</v>
      </c>
      <c r="S844"/>
      <c r="T844" t="s">
        <v>3971</v>
      </c>
      <c r="U844" t="s">
        <v>13532</v>
      </c>
      <c r="V844" t="s">
        <v>13551</v>
      </c>
      <c r="W844"/>
      <c r="X844"/>
      <c r="Y844"/>
      <c r="Z844"/>
      <c r="AA844"/>
      <c r="AB844"/>
      <c r="AC844"/>
      <c r="AD844"/>
      <c r="AE844"/>
      <c r="AF844"/>
      <c r="AG844"/>
      <c r="AH844"/>
      <c r="AI844"/>
      <c r="AJ844"/>
      <c r="AK844"/>
      <c r="AL844"/>
      <c r="AM844"/>
      <c r="AN844"/>
      <c r="AO844" s="108" t="s">
        <v>43</v>
      </c>
      <c r="AP844" t="s">
        <v>2854</v>
      </c>
      <c r="AQ844">
        <v>23</v>
      </c>
      <c r="AR844" t="s">
        <v>9112</v>
      </c>
      <c r="AS844" t="s">
        <v>1566</v>
      </c>
      <c r="AT844" t="s">
        <v>8817</v>
      </c>
      <c r="AU844" t="s">
        <v>4055</v>
      </c>
      <c r="AV844" t="s">
        <v>9113</v>
      </c>
      <c r="AW844" t="s">
        <v>8884</v>
      </c>
      <c r="AX844" t="s">
        <v>1740</v>
      </c>
      <c r="AY844" t="s">
        <v>9114</v>
      </c>
      <c r="AZ844" t="s">
        <v>3970</v>
      </c>
      <c r="BA844" t="s">
        <v>9115</v>
      </c>
      <c r="BB844" t="s">
        <v>1230</v>
      </c>
      <c r="BC844" t="s">
        <v>1743</v>
      </c>
      <c r="BD844" t="s">
        <v>9116</v>
      </c>
      <c r="BE844" t="s">
        <v>3963</v>
      </c>
      <c r="BF844">
        <v>844</v>
      </c>
      <c r="BG844">
        <v>823</v>
      </c>
      <c r="BH844" t="e">
        <v>#N/A</v>
      </c>
      <c r="BI844" t="s">
        <v>4055</v>
      </c>
      <c r="BJ844">
        <v>1</v>
      </c>
      <c r="BK844">
        <v>0</v>
      </c>
      <c r="BL844">
        <v>0</v>
      </c>
      <c r="BM844" t="s">
        <v>1547</v>
      </c>
      <c r="BN844" t="s">
        <v>3964</v>
      </c>
      <c r="BO844" t="s">
        <v>8926</v>
      </c>
      <c r="BP844" t="s" cm="1">
        <v>8925</v>
      </c>
      <c r="BQ844" t="s">
        <v>9117</v>
      </c>
      <c r="BR844" t="s">
        <v>8822</v>
      </c>
      <c r="BS844">
        <v>33</v>
      </c>
      <c r="BT844" t="s">
        <v>5281</v>
      </c>
      <c r="BU844" t="s">
        <v>15821</v>
      </c>
      <c r="BV844" t="s">
        <v>4054</v>
      </c>
      <c r="BW844" t="s">
        <v>9113</v>
      </c>
      <c r="BX844" t="s">
        <v>9118</v>
      </c>
      <c r="BY844" t="s">
        <v>1744</v>
      </c>
      <c r="BZ844" t="s">
        <v>3971</v>
      </c>
      <c r="CA844" t="s">
        <v>1744</v>
      </c>
      <c r="CB844" t="s">
        <v>2007</v>
      </c>
      <c r="CC844"/>
      <c r="CD844" t="s">
        <v>998</v>
      </c>
      <c r="CE844" t="s">
        <v>1230</v>
      </c>
      <c r="CF844" t="s">
        <v>9119</v>
      </c>
      <c r="CG844" t="s">
        <v>9120</v>
      </c>
      <c r="CH844" t="s">
        <v>1230</v>
      </c>
      <c r="CI844" t="s">
        <v>1547</v>
      </c>
      <c r="CJ844" t="s">
        <v>3966</v>
      </c>
      <c r="CK844" t="s">
        <v>1566</v>
      </c>
      <c r="CL844"/>
      <c r="CM844"/>
      <c r="CN844" t="s">
        <v>13532</v>
      </c>
      <c r="CO844" t="s">
        <v>13551</v>
      </c>
      <c r="CP844" t="s">
        <v>13532</v>
      </c>
      <c r="CQ844" t="s">
        <v>13551</v>
      </c>
      <c r="CR844" t="s">
        <v>1547</v>
      </c>
      <c r="CS844">
        <v>0</v>
      </c>
      <c r="CT844" t="s">
        <v>1547</v>
      </c>
      <c r="CU844" t="s">
        <v>1547</v>
      </c>
      <c r="CV844" t="s">
        <v>1547</v>
      </c>
      <c r="CW844" t="s">
        <v>1547</v>
      </c>
      <c r="CX844" t="s">
        <v>1547</v>
      </c>
      <c r="CY844">
        <v>842</v>
      </c>
      <c r="CZ844" t="s">
        <v>10028</v>
      </c>
      <c r="DA844" t="s">
        <v>1547</v>
      </c>
      <c r="DB844" t="s">
        <v>1881</v>
      </c>
      <c r="DC844" t="s">
        <v>1882</v>
      </c>
      <c r="DD844" t="s">
        <v>4055</v>
      </c>
      <c r="DE844" t="s">
        <v>3970</v>
      </c>
      <c r="DF844" t="s">
        <v>4056</v>
      </c>
      <c r="DG844" t="s">
        <v>3971</v>
      </c>
      <c r="DH844" t="s">
        <v>3971</v>
      </c>
      <c r="DI844" t="s">
        <v>8937</v>
      </c>
      <c r="DJ844" t="s">
        <v>9112</v>
      </c>
      <c r="DK844"/>
      <c r="DL844" t="s">
        <v>8937</v>
      </c>
      <c r="DM844">
        <v>9</v>
      </c>
      <c r="DN844" t="s">
        <v>1883</v>
      </c>
      <c r="DO844" t="s">
        <v>1566</v>
      </c>
      <c r="DP844" t="b">
        <v>1</v>
      </c>
      <c r="DQ844" t="b">
        <v>0</v>
      </c>
      <c r="DR844" t="b">
        <v>1</v>
      </c>
      <c r="DS844" t="b">
        <v>0</v>
      </c>
      <c r="DT844" t="b">
        <v>0</v>
      </c>
      <c r="DU844" t="b">
        <v>1</v>
      </c>
      <c r="DV844" t="b">
        <v>0</v>
      </c>
      <c r="DW844">
        <v>0</v>
      </c>
      <c r="DX844" t="b">
        <v>0</v>
      </c>
      <c r="DY844" t="b">
        <v>0</v>
      </c>
      <c r="DZ844" t="b">
        <v>0</v>
      </c>
      <c r="EA844" t="b">
        <v>0</v>
      </c>
      <c r="EB844" t="b">
        <v>0</v>
      </c>
      <c r="EC844" t="b">
        <v>0</v>
      </c>
      <c r="ED844" t="b">
        <v>0</v>
      </c>
      <c r="EE844" t="b">
        <v>0</v>
      </c>
      <c r="EF844" t="b">
        <v>0</v>
      </c>
      <c r="EG844" t="b" cm="1">
        <v>0</v>
      </c>
      <c r="EH844" t="b">
        <v>0</v>
      </c>
      <c r="EI844" t="b">
        <v>0</v>
      </c>
      <c r="EJ844" t="b">
        <v>0</v>
      </c>
      <c r="EK844" t="s">
        <v>1547</v>
      </c>
      <c r="EL844">
        <v>0</v>
      </c>
      <c r="EM844">
        <v>25</v>
      </c>
      <c r="EN844" t="b">
        <v>0</v>
      </c>
    </row>
    <row r="845" spans="1:144" ht="15.75">
      <c r="A845"/>
      <c r="B845" t="s">
        <v>1566</v>
      </c>
      <c r="C845" t="s">
        <v>1566</v>
      </c>
      <c r="D845" t="s">
        <v>4059</v>
      </c>
      <c r="E845" t="s">
        <v>4060</v>
      </c>
      <c r="F845" t="s">
        <v>4061</v>
      </c>
      <c r="G845" t="s">
        <v>4062</v>
      </c>
      <c r="H845" t="s">
        <v>4063</v>
      </c>
      <c r="I845" t="s">
        <v>1230</v>
      </c>
      <c r="J845"/>
      <c r="K845" t="s">
        <v>4064</v>
      </c>
      <c r="L845" t="s">
        <v>1743</v>
      </c>
      <c r="M845" t="s">
        <v>2007</v>
      </c>
      <c r="N845"/>
      <c r="O845"/>
      <c r="P845" t="s">
        <v>1566</v>
      </c>
      <c r="Q845" t="s">
        <v>3970</v>
      </c>
      <c r="R845" t="s">
        <v>3966</v>
      </c>
      <c r="S845"/>
      <c r="T845" t="s">
        <v>3971</v>
      </c>
      <c r="U845" t="s">
        <v>13532</v>
      </c>
      <c r="V845" t="s">
        <v>13552</v>
      </c>
      <c r="W845"/>
      <c r="X845"/>
      <c r="Y845"/>
      <c r="Z845"/>
      <c r="AA845"/>
      <c r="AB845"/>
      <c r="AC845"/>
      <c r="AD845"/>
      <c r="AE845"/>
      <c r="AF845"/>
      <c r="AG845"/>
      <c r="AH845"/>
      <c r="AI845"/>
      <c r="AJ845"/>
      <c r="AK845"/>
      <c r="AL845"/>
      <c r="AM845"/>
      <c r="AN845"/>
      <c r="AO845" s="108" t="s">
        <v>43</v>
      </c>
      <c r="AP845" t="s">
        <v>2854</v>
      </c>
      <c r="AQ845">
        <v>24</v>
      </c>
      <c r="AR845" t="s">
        <v>9122</v>
      </c>
      <c r="AS845" t="s">
        <v>1566</v>
      </c>
      <c r="AT845" t="s">
        <v>8817</v>
      </c>
      <c r="AU845" t="s">
        <v>4060</v>
      </c>
      <c r="AV845" t="s">
        <v>9123</v>
      </c>
      <c r="AW845" t="s">
        <v>9124</v>
      </c>
      <c r="AX845" t="s">
        <v>1740</v>
      </c>
      <c r="AY845" t="s">
        <v>9125</v>
      </c>
      <c r="AZ845" t="s">
        <v>3970</v>
      </c>
      <c r="BA845" t="s">
        <v>9126</v>
      </c>
      <c r="BB845" t="s">
        <v>1230</v>
      </c>
      <c r="BC845" t="s">
        <v>1743</v>
      </c>
      <c r="BD845" t="s">
        <v>9127</v>
      </c>
      <c r="BE845" t="s">
        <v>3963</v>
      </c>
      <c r="BF845">
        <v>845</v>
      </c>
      <c r="BG845">
        <v>823</v>
      </c>
      <c r="BH845" t="e">
        <v>#N/A</v>
      </c>
      <c r="BI845" t="s">
        <v>4060</v>
      </c>
      <c r="BJ845">
        <v>1</v>
      </c>
      <c r="BK845">
        <v>0</v>
      </c>
      <c r="BL845">
        <v>0</v>
      </c>
      <c r="BM845" t="s">
        <v>1547</v>
      </c>
      <c r="BN845" t="s">
        <v>3964</v>
      </c>
      <c r="BO845" t="s">
        <v>8926</v>
      </c>
      <c r="BP845" t="s" cm="1">
        <v>8925</v>
      </c>
      <c r="BQ845" t="s">
        <v>9128</v>
      </c>
      <c r="BR845" t="s">
        <v>8822</v>
      </c>
      <c r="BS845">
        <v>34</v>
      </c>
      <c r="BT845" t="s">
        <v>5292</v>
      </c>
      <c r="BU845" t="s">
        <v>15822</v>
      </c>
      <c r="BV845" t="s">
        <v>4059</v>
      </c>
      <c r="BW845" t="s">
        <v>9123</v>
      </c>
      <c r="BX845" t="s">
        <v>9129</v>
      </c>
      <c r="BY845" t="s">
        <v>1744</v>
      </c>
      <c r="BZ845" t="s">
        <v>3971</v>
      </c>
      <c r="CA845" t="s">
        <v>1744</v>
      </c>
      <c r="CB845" t="s">
        <v>2007</v>
      </c>
      <c r="CC845"/>
      <c r="CD845" t="s">
        <v>998</v>
      </c>
      <c r="CE845" t="s">
        <v>1230</v>
      </c>
      <c r="CF845" t="s">
        <v>9130</v>
      </c>
      <c r="CG845" t="s">
        <v>9131</v>
      </c>
      <c r="CH845" t="s">
        <v>1230</v>
      </c>
      <c r="CI845" t="s">
        <v>1547</v>
      </c>
      <c r="CJ845" t="s">
        <v>3966</v>
      </c>
      <c r="CK845" t="s">
        <v>1566</v>
      </c>
      <c r="CL845"/>
      <c r="CM845"/>
      <c r="CN845" t="s">
        <v>13532</v>
      </c>
      <c r="CO845" t="s">
        <v>13552</v>
      </c>
      <c r="CP845" t="s">
        <v>13532</v>
      </c>
      <c r="CQ845" t="s">
        <v>13552</v>
      </c>
      <c r="CR845" t="s">
        <v>1547</v>
      </c>
      <c r="CS845">
        <v>0</v>
      </c>
      <c r="CT845" t="s">
        <v>1547</v>
      </c>
      <c r="CU845" t="s">
        <v>1547</v>
      </c>
      <c r="CV845" t="s">
        <v>1547</v>
      </c>
      <c r="CW845" t="s">
        <v>1547</v>
      </c>
      <c r="CX845" t="s">
        <v>1547</v>
      </c>
      <c r="CY845">
        <v>843</v>
      </c>
      <c r="CZ845" t="s">
        <v>10036</v>
      </c>
      <c r="DA845" t="s">
        <v>1547</v>
      </c>
      <c r="DB845" t="s">
        <v>1881</v>
      </c>
      <c r="DC845" t="s">
        <v>1882</v>
      </c>
      <c r="DD845" t="s">
        <v>4060</v>
      </c>
      <c r="DE845" t="s">
        <v>3970</v>
      </c>
      <c r="DF845" t="s">
        <v>4062</v>
      </c>
      <c r="DG845" t="s">
        <v>3971</v>
      </c>
      <c r="DH845" t="s">
        <v>3971</v>
      </c>
      <c r="DI845" t="s">
        <v>8937</v>
      </c>
      <c r="DJ845" t="s">
        <v>9122</v>
      </c>
      <c r="DK845"/>
      <c r="DL845" t="s">
        <v>8937</v>
      </c>
      <c r="DM845">
        <v>9</v>
      </c>
      <c r="DN845" t="s">
        <v>1883</v>
      </c>
      <c r="DO845" t="s">
        <v>1566</v>
      </c>
      <c r="DP845" t="b">
        <v>1</v>
      </c>
      <c r="DQ845" t="b">
        <v>0</v>
      </c>
      <c r="DR845" t="b">
        <v>1</v>
      </c>
      <c r="DS845" t="b">
        <v>0</v>
      </c>
      <c r="DT845" t="b">
        <v>0</v>
      </c>
      <c r="DU845" t="b">
        <v>1</v>
      </c>
      <c r="DV845" t="b">
        <v>0</v>
      </c>
      <c r="DW845">
        <v>0</v>
      </c>
      <c r="DX845" t="b">
        <v>0</v>
      </c>
      <c r="DY845" t="b">
        <v>0</v>
      </c>
      <c r="DZ845" t="b">
        <v>0</v>
      </c>
      <c r="EA845" t="b">
        <v>0</v>
      </c>
      <c r="EB845" t="b">
        <v>0</v>
      </c>
      <c r="EC845" t="b">
        <v>0</v>
      </c>
      <c r="ED845" t="b">
        <v>0</v>
      </c>
      <c r="EE845" t="b">
        <v>0</v>
      </c>
      <c r="EF845" t="b">
        <v>0</v>
      </c>
      <c r="EG845" t="b" cm="1">
        <v>0</v>
      </c>
      <c r="EH845" t="b">
        <v>0</v>
      </c>
      <c r="EI845" t="b">
        <v>0</v>
      </c>
      <c r="EJ845" t="b">
        <v>0</v>
      </c>
      <c r="EK845" t="s">
        <v>1547</v>
      </c>
      <c r="EL845">
        <v>0</v>
      </c>
      <c r="EM845">
        <v>26</v>
      </c>
      <c r="EN845" t="b">
        <v>0</v>
      </c>
    </row>
    <row r="846" spans="1:144" ht="47.25">
      <c r="A846"/>
      <c r="B846" t="s">
        <v>1566</v>
      </c>
      <c r="C846" t="s">
        <v>1566</v>
      </c>
      <c r="D846" t="s">
        <v>3948</v>
      </c>
      <c r="E846" t="s">
        <v>4065</v>
      </c>
      <c r="F846" t="s">
        <v>3950</v>
      </c>
      <c r="G846" t="s">
        <v>3948</v>
      </c>
      <c r="H846" s="109" t="s">
        <v>4066</v>
      </c>
      <c r="I846" t="s">
        <v>1230</v>
      </c>
      <c r="J846"/>
      <c r="K846" t="s">
        <v>4067</v>
      </c>
      <c r="L846" t="s">
        <v>1743</v>
      </c>
      <c r="M846" t="s">
        <v>2007</v>
      </c>
      <c r="N846"/>
      <c r="O846"/>
      <c r="P846" t="s">
        <v>1566</v>
      </c>
      <c r="Q846" t="s">
        <v>3970</v>
      </c>
      <c r="R846" t="s">
        <v>3966</v>
      </c>
      <c r="S846"/>
      <c r="T846" t="s">
        <v>3971</v>
      </c>
      <c r="U846" t="s">
        <v>13532</v>
      </c>
      <c r="V846" t="s">
        <v>13553</v>
      </c>
      <c r="W846"/>
      <c r="X846"/>
      <c r="Y846"/>
      <c r="Z846"/>
      <c r="AA846"/>
      <c r="AB846"/>
      <c r="AC846"/>
      <c r="AD846"/>
      <c r="AE846"/>
      <c r="AF846"/>
      <c r="AG846"/>
      <c r="AH846"/>
      <c r="AI846"/>
      <c r="AJ846"/>
      <c r="AK846"/>
      <c r="AL846"/>
      <c r="AM846"/>
      <c r="AN846"/>
      <c r="AO846" s="108" t="s">
        <v>43</v>
      </c>
      <c r="AP846" t="s">
        <v>2854</v>
      </c>
      <c r="AQ846">
        <v>25</v>
      </c>
      <c r="AR846" t="s">
        <v>9133</v>
      </c>
      <c r="AS846" t="s">
        <v>1566</v>
      </c>
      <c r="AT846" t="s">
        <v>8817</v>
      </c>
      <c r="AU846" t="s">
        <v>4065</v>
      </c>
      <c r="AV846" t="s">
        <v>9134</v>
      </c>
      <c r="AW846" t="s">
        <v>8895</v>
      </c>
      <c r="AX846" t="s">
        <v>1740</v>
      </c>
      <c r="AY846" t="s">
        <v>8896</v>
      </c>
      <c r="AZ846" t="s">
        <v>3970</v>
      </c>
      <c r="BA846" t="s">
        <v>9135</v>
      </c>
      <c r="BB846" t="s">
        <v>1230</v>
      </c>
      <c r="BC846" t="s">
        <v>1743</v>
      </c>
      <c r="BD846" t="s">
        <v>8898</v>
      </c>
      <c r="BE846" t="s">
        <v>3963</v>
      </c>
      <c r="BF846">
        <v>846</v>
      </c>
      <c r="BG846">
        <v>823</v>
      </c>
      <c r="BH846" t="e">
        <v>#N/A</v>
      </c>
      <c r="BI846" t="s">
        <v>4065</v>
      </c>
      <c r="BJ846">
        <v>1</v>
      </c>
      <c r="BK846">
        <v>0</v>
      </c>
      <c r="BL846">
        <v>0</v>
      </c>
      <c r="BM846" t="s">
        <v>1547</v>
      </c>
      <c r="BN846" t="s">
        <v>3964</v>
      </c>
      <c r="BO846" t="s">
        <v>8926</v>
      </c>
      <c r="BP846" t="s" cm="1">
        <v>8925</v>
      </c>
      <c r="BQ846" t="s">
        <v>9136</v>
      </c>
      <c r="BR846" t="s">
        <v>8822</v>
      </c>
      <c r="BS846">
        <v>35</v>
      </c>
      <c r="BT846" t="s">
        <v>5303</v>
      </c>
      <c r="BU846" t="s">
        <v>15823</v>
      </c>
      <c r="BV846" t="s">
        <v>3948</v>
      </c>
      <c r="BW846" t="s">
        <v>9134</v>
      </c>
      <c r="BX846" t="s">
        <v>9137</v>
      </c>
      <c r="BY846" t="s">
        <v>1744</v>
      </c>
      <c r="BZ846" t="s">
        <v>3971</v>
      </c>
      <c r="CA846" t="s">
        <v>1744</v>
      </c>
      <c r="CB846" t="s">
        <v>2007</v>
      </c>
      <c r="CC846"/>
      <c r="CD846" t="s">
        <v>998</v>
      </c>
      <c r="CE846" t="s">
        <v>1230</v>
      </c>
      <c r="CF846" t="s">
        <v>9138</v>
      </c>
      <c r="CG846" t="s">
        <v>9139</v>
      </c>
      <c r="CH846" t="s">
        <v>1230</v>
      </c>
      <c r="CI846" t="s">
        <v>1547</v>
      </c>
      <c r="CJ846" t="s">
        <v>3966</v>
      </c>
      <c r="CK846" t="s">
        <v>1566</v>
      </c>
      <c r="CL846"/>
      <c r="CM846"/>
      <c r="CN846" t="s">
        <v>13532</v>
      </c>
      <c r="CO846" t="s">
        <v>13553</v>
      </c>
      <c r="CP846" t="s">
        <v>13532</v>
      </c>
      <c r="CQ846" t="s">
        <v>13553</v>
      </c>
      <c r="CR846" t="s">
        <v>1547</v>
      </c>
      <c r="CS846">
        <v>0</v>
      </c>
      <c r="CT846" t="s">
        <v>1547</v>
      </c>
      <c r="CU846" t="s">
        <v>1547</v>
      </c>
      <c r="CV846" t="s">
        <v>1547</v>
      </c>
      <c r="CW846" t="s">
        <v>1547</v>
      </c>
      <c r="CX846" t="s">
        <v>1547</v>
      </c>
      <c r="CY846">
        <v>844</v>
      </c>
      <c r="CZ846" t="s">
        <v>10044</v>
      </c>
      <c r="DA846" t="s">
        <v>1547</v>
      </c>
      <c r="DB846" t="s">
        <v>1881</v>
      </c>
      <c r="DC846" t="s">
        <v>1882</v>
      </c>
      <c r="DD846" t="s">
        <v>4065</v>
      </c>
      <c r="DE846" t="s">
        <v>3970</v>
      </c>
      <c r="DF846" t="s">
        <v>3948</v>
      </c>
      <c r="DG846" t="s">
        <v>3971</v>
      </c>
      <c r="DH846" t="s">
        <v>3971</v>
      </c>
      <c r="DI846" t="s">
        <v>8937</v>
      </c>
      <c r="DJ846" t="s">
        <v>9133</v>
      </c>
      <c r="DK846"/>
      <c r="DL846" t="s">
        <v>8937</v>
      </c>
      <c r="DM846">
        <v>9</v>
      </c>
      <c r="DN846" t="s">
        <v>1883</v>
      </c>
      <c r="DO846" t="s">
        <v>1566</v>
      </c>
      <c r="DP846" t="b">
        <v>1</v>
      </c>
      <c r="DQ846" t="b">
        <v>0</v>
      </c>
      <c r="DR846" t="b">
        <v>1</v>
      </c>
      <c r="DS846" t="b">
        <v>0</v>
      </c>
      <c r="DT846" t="b">
        <v>0</v>
      </c>
      <c r="DU846" t="b">
        <v>1</v>
      </c>
      <c r="DV846" t="b">
        <v>0</v>
      </c>
      <c r="DW846">
        <v>0</v>
      </c>
      <c r="DX846" t="b">
        <v>0</v>
      </c>
      <c r="DY846" t="b">
        <v>0</v>
      </c>
      <c r="DZ846" t="b">
        <v>0</v>
      </c>
      <c r="EA846" t="b">
        <v>0</v>
      </c>
      <c r="EB846" t="b">
        <v>0</v>
      </c>
      <c r="EC846" t="b">
        <v>1</v>
      </c>
      <c r="ED846" t="b">
        <v>0</v>
      </c>
      <c r="EE846" t="b">
        <v>0</v>
      </c>
      <c r="EF846" t="b">
        <v>0</v>
      </c>
      <c r="EG846" t="b" cm="1">
        <v>0</v>
      </c>
      <c r="EH846" t="b">
        <v>0</v>
      </c>
      <c r="EI846" t="b">
        <v>0</v>
      </c>
      <c r="EJ846" t="b">
        <v>1</v>
      </c>
      <c r="EK846" t="s">
        <v>5327</v>
      </c>
      <c r="EL846">
        <v>0</v>
      </c>
      <c r="EM846">
        <v>25</v>
      </c>
      <c r="EN846" t="b">
        <v>0</v>
      </c>
    </row>
    <row r="847" spans="1:144" ht="15.75">
      <c r="A847"/>
      <c r="B847" t="s">
        <v>1566</v>
      </c>
      <c r="C847" t="s">
        <v>1566</v>
      </c>
      <c r="D847" t="s">
        <v>4068</v>
      </c>
      <c r="E847" t="s">
        <v>4068</v>
      </c>
      <c r="F847" t="s">
        <v>4068</v>
      </c>
      <c r="G847" t="s">
        <v>4069</v>
      </c>
      <c r="H847" t="s">
        <v>4070</v>
      </c>
      <c r="I847" t="s">
        <v>1230</v>
      </c>
      <c r="J847"/>
      <c r="K847" t="s">
        <v>4071</v>
      </c>
      <c r="L847" t="s">
        <v>1743</v>
      </c>
      <c r="M847" t="s">
        <v>2007</v>
      </c>
      <c r="N847"/>
      <c r="O847"/>
      <c r="P847" t="s">
        <v>1566</v>
      </c>
      <c r="Q847" t="s">
        <v>3970</v>
      </c>
      <c r="R847" t="s">
        <v>3966</v>
      </c>
      <c r="S847"/>
      <c r="T847" t="s">
        <v>3971</v>
      </c>
      <c r="U847" t="s">
        <v>13532</v>
      </c>
      <c r="V847" t="s">
        <v>4068</v>
      </c>
      <c r="W847"/>
      <c r="X847"/>
      <c r="Y847"/>
      <c r="Z847"/>
      <c r="AA847"/>
      <c r="AB847"/>
      <c r="AC847"/>
      <c r="AD847"/>
      <c r="AE847"/>
      <c r="AF847"/>
      <c r="AG847"/>
      <c r="AH847"/>
      <c r="AI847"/>
      <c r="AJ847"/>
      <c r="AK847"/>
      <c r="AL847"/>
      <c r="AM847"/>
      <c r="AN847"/>
      <c r="AO847" s="108" t="s">
        <v>43</v>
      </c>
      <c r="AP847" t="s">
        <v>2854</v>
      </c>
      <c r="AQ847">
        <v>26</v>
      </c>
      <c r="AR847" t="s">
        <v>9141</v>
      </c>
      <c r="AS847" t="s">
        <v>1566</v>
      </c>
      <c r="AT847" t="s">
        <v>8817</v>
      </c>
      <c r="AU847" t="s">
        <v>4068</v>
      </c>
      <c r="AV847" t="s">
        <v>9142</v>
      </c>
      <c r="AW847" t="s">
        <v>9142</v>
      </c>
      <c r="AX847" t="s">
        <v>1740</v>
      </c>
      <c r="AY847" t="s">
        <v>9143</v>
      </c>
      <c r="AZ847" t="s">
        <v>3970</v>
      </c>
      <c r="BA847" t="s">
        <v>9144</v>
      </c>
      <c r="BB847" t="s">
        <v>1230</v>
      </c>
      <c r="BC847" t="s">
        <v>1743</v>
      </c>
      <c r="BD847" t="s">
        <v>9145</v>
      </c>
      <c r="BE847" t="s">
        <v>3963</v>
      </c>
      <c r="BF847">
        <v>847</v>
      </c>
      <c r="BG847">
        <v>823</v>
      </c>
      <c r="BH847" t="e">
        <v>#N/A</v>
      </c>
      <c r="BI847" t="s">
        <v>4068</v>
      </c>
      <c r="BJ847">
        <v>1</v>
      </c>
      <c r="BK847">
        <v>0</v>
      </c>
      <c r="BL847">
        <v>0</v>
      </c>
      <c r="BM847" t="s">
        <v>1547</v>
      </c>
      <c r="BN847" t="s">
        <v>3964</v>
      </c>
      <c r="BO847" t="s">
        <v>8926</v>
      </c>
      <c r="BP847" t="s" cm="1">
        <v>8925</v>
      </c>
      <c r="BQ847" t="s">
        <v>9146</v>
      </c>
      <c r="BR847" t="s">
        <v>8822</v>
      </c>
      <c r="BS847">
        <v>36</v>
      </c>
      <c r="BT847" t="s">
        <v>5312</v>
      </c>
      <c r="BU847" t="s">
        <v>15824</v>
      </c>
      <c r="BV847" t="s">
        <v>4068</v>
      </c>
      <c r="BW847" t="s">
        <v>9142</v>
      </c>
      <c r="BX847" t="s">
        <v>9147</v>
      </c>
      <c r="BY847" t="s">
        <v>1744</v>
      </c>
      <c r="BZ847" t="s">
        <v>3971</v>
      </c>
      <c r="CA847" t="s">
        <v>1744</v>
      </c>
      <c r="CB847" t="s">
        <v>2007</v>
      </c>
      <c r="CC847"/>
      <c r="CD847" t="s">
        <v>998</v>
      </c>
      <c r="CE847" t="s">
        <v>1230</v>
      </c>
      <c r="CF847" t="s">
        <v>9148</v>
      </c>
      <c r="CG847" t="s">
        <v>9149</v>
      </c>
      <c r="CH847" t="s">
        <v>1230</v>
      </c>
      <c r="CI847" t="s">
        <v>1547</v>
      </c>
      <c r="CJ847" t="s">
        <v>3966</v>
      </c>
      <c r="CK847" t="s">
        <v>1566</v>
      </c>
      <c r="CL847"/>
      <c r="CM847"/>
      <c r="CN847" t="s">
        <v>13532</v>
      </c>
      <c r="CO847" t="s">
        <v>4068</v>
      </c>
      <c r="CP847" t="s">
        <v>13532</v>
      </c>
      <c r="CQ847" t="s">
        <v>4068</v>
      </c>
      <c r="CR847" t="s">
        <v>1547</v>
      </c>
      <c r="CS847">
        <v>0</v>
      </c>
      <c r="CT847" t="s">
        <v>1547</v>
      </c>
      <c r="CU847" t="s">
        <v>1547</v>
      </c>
      <c r="CV847" t="s">
        <v>1547</v>
      </c>
      <c r="CW847" t="s">
        <v>1547</v>
      </c>
      <c r="CX847" t="s">
        <v>1547</v>
      </c>
      <c r="CY847">
        <v>845</v>
      </c>
      <c r="CZ847" t="s">
        <v>10050</v>
      </c>
      <c r="DA847" t="s">
        <v>1547</v>
      </c>
      <c r="DB847" t="s">
        <v>1881</v>
      </c>
      <c r="DC847" t="s">
        <v>1882</v>
      </c>
      <c r="DD847" t="s">
        <v>4068</v>
      </c>
      <c r="DE847" t="s">
        <v>3970</v>
      </c>
      <c r="DF847" t="s">
        <v>4069</v>
      </c>
      <c r="DG847" t="s">
        <v>3971</v>
      </c>
      <c r="DH847" t="s">
        <v>3971</v>
      </c>
      <c r="DI847" t="s">
        <v>8937</v>
      </c>
      <c r="DJ847" t="s">
        <v>9141</v>
      </c>
      <c r="DK847"/>
      <c r="DL847" t="s">
        <v>8937</v>
      </c>
      <c r="DM847">
        <v>9</v>
      </c>
      <c r="DN847" t="s">
        <v>1883</v>
      </c>
      <c r="DO847" t="s">
        <v>1566</v>
      </c>
      <c r="DP847" t="b">
        <v>1</v>
      </c>
      <c r="DQ847" t="b">
        <v>0</v>
      </c>
      <c r="DR847" t="b">
        <v>1</v>
      </c>
      <c r="DS847" t="b">
        <v>0</v>
      </c>
      <c r="DT847" t="b">
        <v>0</v>
      </c>
      <c r="DU847" t="b">
        <v>1</v>
      </c>
      <c r="DV847" t="b">
        <v>0</v>
      </c>
      <c r="DW847">
        <v>0</v>
      </c>
      <c r="DX847" t="b">
        <v>0</v>
      </c>
      <c r="DY847" t="b">
        <v>0</v>
      </c>
      <c r="DZ847" t="b">
        <v>0</v>
      </c>
      <c r="EA847" t="b">
        <v>0</v>
      </c>
      <c r="EB847" t="b">
        <v>0</v>
      </c>
      <c r="EC847" t="b">
        <v>0</v>
      </c>
      <c r="ED847" t="b">
        <v>0</v>
      </c>
      <c r="EE847" t="b">
        <v>0</v>
      </c>
      <c r="EF847" t="b">
        <v>0</v>
      </c>
      <c r="EG847" t="b" cm="1">
        <v>0</v>
      </c>
      <c r="EH847" t="b">
        <v>0</v>
      </c>
      <c r="EI847" t="b">
        <v>0</v>
      </c>
      <c r="EJ847" t="b">
        <v>0</v>
      </c>
      <c r="EK847" t="s">
        <v>1547</v>
      </c>
      <c r="EL847">
        <v>0</v>
      </c>
      <c r="EM847">
        <v>3</v>
      </c>
      <c r="EN847" t="b">
        <v>0</v>
      </c>
    </row>
    <row r="848" spans="1:144" ht="15.75">
      <c r="A848"/>
      <c r="B848" t="s">
        <v>1566</v>
      </c>
      <c r="C848" t="s">
        <v>1566</v>
      </c>
      <c r="D848" t="s">
        <v>4072</v>
      </c>
      <c r="E848" t="s">
        <v>4073</v>
      </c>
      <c r="F848"/>
      <c r="G848"/>
      <c r="H848" t="s">
        <v>4072</v>
      </c>
      <c r="I848" t="s">
        <v>1244</v>
      </c>
      <c r="J848"/>
      <c r="K848"/>
      <c r="L848" t="s">
        <v>1743</v>
      </c>
      <c r="M848"/>
      <c r="N848"/>
      <c r="O848"/>
      <c r="P848" t="s">
        <v>1566</v>
      </c>
      <c r="Q848" t="s">
        <v>3970</v>
      </c>
      <c r="R848" t="s">
        <v>3966</v>
      </c>
      <c r="S848"/>
      <c r="T848"/>
      <c r="U848" t="s">
        <v>13554</v>
      </c>
      <c r="V848"/>
      <c r="W848"/>
      <c r="X848"/>
      <c r="Y848"/>
      <c r="Z848"/>
      <c r="AA848"/>
      <c r="AB848"/>
      <c r="AC848"/>
      <c r="AD848"/>
      <c r="AE848"/>
      <c r="AF848"/>
      <c r="AG848"/>
      <c r="AH848"/>
      <c r="AI848"/>
      <c r="AJ848"/>
      <c r="AK848"/>
      <c r="AL848"/>
      <c r="AM848"/>
      <c r="AN848"/>
      <c r="AO848" s="108" t="s">
        <v>43</v>
      </c>
      <c r="AP848" t="s">
        <v>2854</v>
      </c>
      <c r="AQ848">
        <v>27</v>
      </c>
      <c r="AR848" t="s">
        <v>9151</v>
      </c>
      <c r="AS848" t="s">
        <v>1566</v>
      </c>
      <c r="AT848" t="s">
        <v>8817</v>
      </c>
      <c r="AU848" t="s">
        <v>4073</v>
      </c>
      <c r="AV848" t="s">
        <v>9152</v>
      </c>
      <c r="AW848" t="s">
        <v>1744</v>
      </c>
      <c r="AX848" t="s">
        <v>1740</v>
      </c>
      <c r="AY848" t="s">
        <v>1744</v>
      </c>
      <c r="AZ848" t="s">
        <v>3970</v>
      </c>
      <c r="BA848" t="s">
        <v>9153</v>
      </c>
      <c r="BB848" t="s">
        <v>1244</v>
      </c>
      <c r="BC848" t="s">
        <v>1743</v>
      </c>
      <c r="BD848" t="s">
        <v>9154</v>
      </c>
      <c r="BE848" t="s">
        <v>4072</v>
      </c>
      <c r="BF848">
        <v>848</v>
      </c>
      <c r="BG848">
        <v>0</v>
      </c>
      <c r="BH848">
        <v>0</v>
      </c>
      <c r="BI848" t="s">
        <v>1547</v>
      </c>
      <c r="BJ848">
        <v>0</v>
      </c>
      <c r="BK848">
        <v>0</v>
      </c>
      <c r="BL848">
        <v>0</v>
      </c>
      <c r="BM848" t="s">
        <v>1547</v>
      </c>
      <c r="BN848" t="s">
        <v>1547</v>
      </c>
      <c r="BO848" t="s">
        <v>1547</v>
      </c>
      <c r="BP848" t="s" cm="1">
        <v>1547</v>
      </c>
      <c r="BQ848" t="s">
        <v>1547</v>
      </c>
      <c r="BR848" t="s">
        <v>8822</v>
      </c>
      <c r="BS848">
        <v>37</v>
      </c>
      <c r="BT848" t="s">
        <v>5322</v>
      </c>
      <c r="BU848" t="s">
        <v>15825</v>
      </c>
      <c r="BV848" t="s">
        <v>4072</v>
      </c>
      <c r="BW848" t="s">
        <v>9152</v>
      </c>
      <c r="BX848" t="s">
        <v>9155</v>
      </c>
      <c r="BY848" t="s">
        <v>1744</v>
      </c>
      <c r="BZ848" t="s">
        <v>1547</v>
      </c>
      <c r="CA848" t="s">
        <v>1744</v>
      </c>
      <c r="CB848" t="s">
        <v>1547</v>
      </c>
      <c r="CC848"/>
      <c r="CD848" t="s">
        <v>998</v>
      </c>
      <c r="CE848" t="s">
        <v>1244</v>
      </c>
      <c r="CF848" t="s">
        <v>4073</v>
      </c>
      <c r="CG848" t="s">
        <v>9152</v>
      </c>
      <c r="CH848" t="s">
        <v>1244</v>
      </c>
      <c r="CI848" t="s">
        <v>1547</v>
      </c>
      <c r="CJ848" t="s">
        <v>3966</v>
      </c>
      <c r="CK848" t="s">
        <v>1566</v>
      </c>
      <c r="CL848"/>
      <c r="CM848"/>
      <c r="CN848" t="s">
        <v>13554</v>
      </c>
      <c r="CO848" t="s">
        <v>1547</v>
      </c>
      <c r="CP848" t="s">
        <v>13554</v>
      </c>
      <c r="CQ848" t="s">
        <v>1547</v>
      </c>
      <c r="CR848" t="s">
        <v>1547</v>
      </c>
      <c r="CS848">
        <v>0</v>
      </c>
      <c r="CT848" t="s">
        <v>1547</v>
      </c>
      <c r="CU848" t="s">
        <v>1547</v>
      </c>
      <c r="CV848" t="s">
        <v>1547</v>
      </c>
      <c r="CW848" t="s">
        <v>1547</v>
      </c>
      <c r="CX848" t="s">
        <v>1547</v>
      </c>
      <c r="CY848">
        <v>846</v>
      </c>
      <c r="CZ848" t="s">
        <v>10055</v>
      </c>
      <c r="DA848" t="s">
        <v>1547</v>
      </c>
      <c r="DB848" t="s">
        <v>1881</v>
      </c>
      <c r="DC848" t="s">
        <v>1882</v>
      </c>
      <c r="DD848" t="s">
        <v>4073</v>
      </c>
      <c r="DE848" t="s">
        <v>3970</v>
      </c>
      <c r="DF848">
        <v>0</v>
      </c>
      <c r="DG848" t="s">
        <v>1547</v>
      </c>
      <c r="DH848" t="s">
        <v>1547</v>
      </c>
      <c r="DI848" t="s">
        <v>1892</v>
      </c>
      <c r="DJ848" t="s">
        <v>9151</v>
      </c>
      <c r="DK848"/>
      <c r="DL848" t="s">
        <v>1892</v>
      </c>
      <c r="DM848">
        <v>9</v>
      </c>
      <c r="DN848" t="s">
        <v>1883</v>
      </c>
      <c r="DO848" t="s">
        <v>1566</v>
      </c>
      <c r="DP848" t="b">
        <v>1</v>
      </c>
      <c r="DQ848" t="b">
        <v>0</v>
      </c>
      <c r="DR848" t="b">
        <v>1</v>
      </c>
      <c r="DS848" t="b">
        <v>0</v>
      </c>
      <c r="DT848" t="b">
        <v>0</v>
      </c>
      <c r="DU848" t="b">
        <v>1</v>
      </c>
      <c r="DV848" t="b">
        <v>1</v>
      </c>
      <c r="DW848">
        <v>0</v>
      </c>
      <c r="DX848" t="b">
        <v>0</v>
      </c>
      <c r="DY848" t="b">
        <v>0</v>
      </c>
      <c r="DZ848" t="b">
        <v>0</v>
      </c>
      <c r="EA848" t="b">
        <v>0</v>
      </c>
      <c r="EB848" t="b">
        <v>0</v>
      </c>
      <c r="EC848" t="b">
        <v>0</v>
      </c>
      <c r="ED848" t="b">
        <v>0</v>
      </c>
      <c r="EE848" t="b">
        <v>0</v>
      </c>
      <c r="EF848" t="b">
        <v>0</v>
      </c>
      <c r="EG848" t="b" cm="1">
        <v>0</v>
      </c>
      <c r="EH848" t="b">
        <v>0</v>
      </c>
      <c r="EI848" t="b">
        <v>0</v>
      </c>
      <c r="EJ848" t="b">
        <v>0</v>
      </c>
      <c r="EK848" t="s">
        <v>1547</v>
      </c>
      <c r="EL848">
        <v>0</v>
      </c>
      <c r="EM848">
        <v>17</v>
      </c>
      <c r="EN848" t="b">
        <v>0</v>
      </c>
    </row>
    <row r="849" spans="1:144" ht="15.75">
      <c r="A849"/>
      <c r="B849" t="s">
        <v>1566</v>
      </c>
      <c r="C849" t="s">
        <v>1566</v>
      </c>
      <c r="D849" t="s">
        <v>4074</v>
      </c>
      <c r="E849" t="s">
        <v>4075</v>
      </c>
      <c r="F849" t="s">
        <v>4075</v>
      </c>
      <c r="G849" t="s">
        <v>4074</v>
      </c>
      <c r="H849">
        <v>0.93</v>
      </c>
      <c r="I849" t="s">
        <v>1230</v>
      </c>
      <c r="J849"/>
      <c r="K849"/>
      <c r="L849" t="s">
        <v>1743</v>
      </c>
      <c r="M849" t="s">
        <v>2007</v>
      </c>
      <c r="N849"/>
      <c r="O849"/>
      <c r="P849" t="s">
        <v>1566</v>
      </c>
      <c r="Q849" t="s">
        <v>3970</v>
      </c>
      <c r="R849" t="s">
        <v>3966</v>
      </c>
      <c r="S849"/>
      <c r="T849" t="s">
        <v>4076</v>
      </c>
      <c r="U849" t="s">
        <v>13554</v>
      </c>
      <c r="V849" t="s">
        <v>13555</v>
      </c>
      <c r="W849"/>
      <c r="X849"/>
      <c r="Y849"/>
      <c r="Z849"/>
      <c r="AA849"/>
      <c r="AB849"/>
      <c r="AC849"/>
      <c r="AD849"/>
      <c r="AE849"/>
      <c r="AF849"/>
      <c r="AG849"/>
      <c r="AH849"/>
      <c r="AI849"/>
      <c r="AJ849"/>
      <c r="AK849"/>
      <c r="AL849"/>
      <c r="AM849"/>
      <c r="AN849"/>
      <c r="AO849" s="108" t="s">
        <v>43</v>
      </c>
      <c r="AP849" t="s">
        <v>2854</v>
      </c>
      <c r="AQ849">
        <v>28</v>
      </c>
      <c r="AR849" t="s">
        <v>9157</v>
      </c>
      <c r="AS849" t="s">
        <v>1566</v>
      </c>
      <c r="AT849" t="s">
        <v>8817</v>
      </c>
      <c r="AU849" t="s">
        <v>4075</v>
      </c>
      <c r="AV849" t="s">
        <v>9158</v>
      </c>
      <c r="AW849" t="s">
        <v>9158</v>
      </c>
      <c r="AX849" t="s">
        <v>1740</v>
      </c>
      <c r="AY849" t="s">
        <v>9159</v>
      </c>
      <c r="AZ849" t="s">
        <v>3970</v>
      </c>
      <c r="BA849" t="s">
        <v>9160</v>
      </c>
      <c r="BB849" t="s">
        <v>1230</v>
      </c>
      <c r="BC849" t="s">
        <v>1743</v>
      </c>
      <c r="BD849" t="s">
        <v>9161</v>
      </c>
      <c r="BE849" t="s">
        <v>4072</v>
      </c>
      <c r="BF849">
        <v>849</v>
      </c>
      <c r="BG849">
        <v>848</v>
      </c>
      <c r="BH849">
        <v>0</v>
      </c>
      <c r="BI849" t="s">
        <v>4075</v>
      </c>
      <c r="BJ849">
        <v>1</v>
      </c>
      <c r="BK849">
        <v>0</v>
      </c>
      <c r="BL849">
        <v>0</v>
      </c>
      <c r="BM849" t="s">
        <v>1547</v>
      </c>
      <c r="BN849" t="s">
        <v>4073</v>
      </c>
      <c r="BO849" t="s">
        <v>9152</v>
      </c>
      <c r="BP849" t="s" cm="1">
        <v>9151</v>
      </c>
      <c r="BQ849" t="s">
        <v>1547</v>
      </c>
      <c r="BR849" t="s">
        <v>8822</v>
      </c>
      <c r="BS849">
        <v>38</v>
      </c>
      <c r="BT849" t="s">
        <v>5333</v>
      </c>
      <c r="BU849" t="s">
        <v>15826</v>
      </c>
      <c r="BV849" t="s">
        <v>4074</v>
      </c>
      <c r="BW849" t="s">
        <v>9158</v>
      </c>
      <c r="BX849" t="s">
        <v>9162</v>
      </c>
      <c r="BY849" t="s">
        <v>1744</v>
      </c>
      <c r="BZ849" t="s">
        <v>4076</v>
      </c>
      <c r="CA849" t="s">
        <v>1744</v>
      </c>
      <c r="CB849" t="s">
        <v>2007</v>
      </c>
      <c r="CC849"/>
      <c r="CD849" t="s">
        <v>998</v>
      </c>
      <c r="CE849" t="s">
        <v>1230</v>
      </c>
      <c r="CF849" t="s">
        <v>9163</v>
      </c>
      <c r="CG849" t="s">
        <v>9164</v>
      </c>
      <c r="CH849" t="s">
        <v>1230</v>
      </c>
      <c r="CI849" t="s">
        <v>1547</v>
      </c>
      <c r="CJ849" t="s">
        <v>3966</v>
      </c>
      <c r="CK849" t="s">
        <v>1566</v>
      </c>
      <c r="CL849"/>
      <c r="CM849"/>
      <c r="CN849" t="s">
        <v>13554</v>
      </c>
      <c r="CO849" t="s">
        <v>13555</v>
      </c>
      <c r="CP849" t="s">
        <v>13554</v>
      </c>
      <c r="CQ849" t="s">
        <v>13555</v>
      </c>
      <c r="CR849" t="s">
        <v>1547</v>
      </c>
      <c r="CS849">
        <v>0</v>
      </c>
      <c r="CT849" t="s">
        <v>1547</v>
      </c>
      <c r="CU849" t="s">
        <v>1547</v>
      </c>
      <c r="CV849" t="s">
        <v>1547</v>
      </c>
      <c r="CW849" t="s">
        <v>1547</v>
      </c>
      <c r="CX849" t="s">
        <v>1547</v>
      </c>
      <c r="CY849">
        <v>847</v>
      </c>
      <c r="CZ849" t="s">
        <v>10060</v>
      </c>
      <c r="DA849" t="s">
        <v>1547</v>
      </c>
      <c r="DB849" t="s">
        <v>1881</v>
      </c>
      <c r="DC849" t="s">
        <v>1882</v>
      </c>
      <c r="DD849" t="s">
        <v>4075</v>
      </c>
      <c r="DE849" t="s">
        <v>3970</v>
      </c>
      <c r="DF849" t="s">
        <v>4074</v>
      </c>
      <c r="DG849" t="s">
        <v>4076</v>
      </c>
      <c r="DH849" t="s">
        <v>4076</v>
      </c>
      <c r="DI849" t="s">
        <v>9166</v>
      </c>
      <c r="DJ849" t="s">
        <v>9157</v>
      </c>
      <c r="DK849"/>
      <c r="DL849" t="s">
        <v>9166</v>
      </c>
      <c r="DM849">
        <v>9</v>
      </c>
      <c r="DN849" t="s">
        <v>1883</v>
      </c>
      <c r="DO849" t="s">
        <v>1566</v>
      </c>
      <c r="DP849" t="b">
        <v>1</v>
      </c>
      <c r="DQ849" t="b">
        <v>0</v>
      </c>
      <c r="DR849" t="b">
        <v>1</v>
      </c>
      <c r="DS849" t="b">
        <v>1</v>
      </c>
      <c r="DT849" t="b">
        <v>1</v>
      </c>
      <c r="DU849" t="b">
        <v>1</v>
      </c>
      <c r="DV849" t="b">
        <v>0</v>
      </c>
      <c r="DW849">
        <v>0</v>
      </c>
      <c r="DX849" t="b">
        <v>0</v>
      </c>
      <c r="DY849" t="b">
        <v>0</v>
      </c>
      <c r="DZ849" t="b">
        <v>0</v>
      </c>
      <c r="EA849" t="b">
        <v>0</v>
      </c>
      <c r="EB849" t="b">
        <v>0</v>
      </c>
      <c r="EC849" t="b">
        <v>0</v>
      </c>
      <c r="ED849" t="b">
        <v>0</v>
      </c>
      <c r="EE849" t="b">
        <v>0</v>
      </c>
      <c r="EF849" t="b">
        <v>0</v>
      </c>
      <c r="EG849" t="b" cm="1">
        <v>0</v>
      </c>
      <c r="EH849" t="b">
        <v>0</v>
      </c>
      <c r="EI849" t="b">
        <v>0</v>
      </c>
      <c r="EJ849" t="b">
        <v>0</v>
      </c>
      <c r="EK849" t="s">
        <v>1547</v>
      </c>
      <c r="EL849">
        <v>0</v>
      </c>
      <c r="EM849">
        <v>32</v>
      </c>
      <c r="EN849" t="b">
        <v>0</v>
      </c>
    </row>
    <row r="850" spans="1:144" ht="21.95" customHeight="1">
      <c r="A850"/>
      <c r="B850" t="s">
        <v>1566</v>
      </c>
      <c r="C850" t="s">
        <v>1566</v>
      </c>
      <c r="D850" t="s">
        <v>4077</v>
      </c>
      <c r="E850" t="s">
        <v>4078</v>
      </c>
      <c r="F850" t="s">
        <v>4078</v>
      </c>
      <c r="G850" t="s">
        <v>4077</v>
      </c>
      <c r="H850">
        <v>0.92</v>
      </c>
      <c r="I850" t="s">
        <v>1230</v>
      </c>
      <c r="J850"/>
      <c r="K850"/>
      <c r="L850" t="s">
        <v>1743</v>
      </c>
      <c r="M850" t="s">
        <v>2007</v>
      </c>
      <c r="N850"/>
      <c r="O850"/>
      <c r="P850" t="s">
        <v>1566</v>
      </c>
      <c r="Q850" t="s">
        <v>3970</v>
      </c>
      <c r="R850" t="s">
        <v>3966</v>
      </c>
      <c r="S850"/>
      <c r="T850" t="s">
        <v>4076</v>
      </c>
      <c r="U850" t="s">
        <v>13554</v>
      </c>
      <c r="V850" t="s">
        <v>13556</v>
      </c>
      <c r="W850"/>
      <c r="X850"/>
      <c r="Y850"/>
      <c r="Z850"/>
      <c r="AA850"/>
      <c r="AB850"/>
      <c r="AC850"/>
      <c r="AD850"/>
      <c r="AE850"/>
      <c r="AF850"/>
      <c r="AG850"/>
      <c r="AH850"/>
      <c r="AI850"/>
      <c r="AJ850"/>
      <c r="AK850"/>
      <c r="AL850"/>
      <c r="AM850"/>
      <c r="AN850"/>
      <c r="AO850" s="108" t="s">
        <v>43</v>
      </c>
      <c r="AP850" t="s">
        <v>2854</v>
      </c>
      <c r="AQ850">
        <v>29</v>
      </c>
      <c r="AR850" t="s">
        <v>9167</v>
      </c>
      <c r="AS850" t="s">
        <v>1566</v>
      </c>
      <c r="AT850" t="s">
        <v>8817</v>
      </c>
      <c r="AU850" t="s">
        <v>4078</v>
      </c>
      <c r="AV850" t="s">
        <v>9168</v>
      </c>
      <c r="AW850" t="s">
        <v>9168</v>
      </c>
      <c r="AX850" t="s">
        <v>1740</v>
      </c>
      <c r="AY850" t="s">
        <v>9169</v>
      </c>
      <c r="AZ850" t="s">
        <v>3970</v>
      </c>
      <c r="BA850" t="s">
        <v>9170</v>
      </c>
      <c r="BB850" t="s">
        <v>1230</v>
      </c>
      <c r="BC850" t="s">
        <v>1743</v>
      </c>
      <c r="BD850" t="s">
        <v>9171</v>
      </c>
      <c r="BE850" t="s">
        <v>4072</v>
      </c>
      <c r="BF850">
        <v>850</v>
      </c>
      <c r="BG850">
        <v>848</v>
      </c>
      <c r="BH850">
        <v>0</v>
      </c>
      <c r="BI850" t="s">
        <v>4078</v>
      </c>
      <c r="BJ850">
        <v>1</v>
      </c>
      <c r="BK850">
        <v>0</v>
      </c>
      <c r="BL850">
        <v>0</v>
      </c>
      <c r="BM850" t="s">
        <v>1547</v>
      </c>
      <c r="BN850" t="s">
        <v>4073</v>
      </c>
      <c r="BO850" t="s">
        <v>9152</v>
      </c>
      <c r="BP850" t="s" cm="1">
        <v>9151</v>
      </c>
      <c r="BQ850" t="s">
        <v>1547</v>
      </c>
      <c r="BR850" t="s">
        <v>8822</v>
      </c>
      <c r="BS850">
        <v>39</v>
      </c>
      <c r="BT850" t="s">
        <v>5344</v>
      </c>
      <c r="BU850" t="s">
        <v>15827</v>
      </c>
      <c r="BV850" t="s">
        <v>4077</v>
      </c>
      <c r="BW850" t="s">
        <v>9168</v>
      </c>
      <c r="BX850" t="s">
        <v>9172</v>
      </c>
      <c r="BY850" t="s">
        <v>1744</v>
      </c>
      <c r="BZ850" t="s">
        <v>4076</v>
      </c>
      <c r="CA850" t="s">
        <v>1744</v>
      </c>
      <c r="CB850" t="s">
        <v>2007</v>
      </c>
      <c r="CC850"/>
      <c r="CD850" t="s">
        <v>998</v>
      </c>
      <c r="CE850" t="s">
        <v>1230</v>
      </c>
      <c r="CF850" t="s">
        <v>9173</v>
      </c>
      <c r="CG850" t="s">
        <v>9174</v>
      </c>
      <c r="CH850" t="s">
        <v>1230</v>
      </c>
      <c r="CI850" t="s">
        <v>1547</v>
      </c>
      <c r="CJ850" t="s">
        <v>3966</v>
      </c>
      <c r="CK850" t="s">
        <v>1566</v>
      </c>
      <c r="CL850"/>
      <c r="CM850"/>
      <c r="CN850" t="s">
        <v>13554</v>
      </c>
      <c r="CO850" t="s">
        <v>13556</v>
      </c>
      <c r="CP850" t="s">
        <v>13554</v>
      </c>
      <c r="CQ850" t="s">
        <v>13556</v>
      </c>
      <c r="CR850" t="s">
        <v>1547</v>
      </c>
      <c r="CS850">
        <v>0</v>
      </c>
      <c r="CT850" t="s">
        <v>1547</v>
      </c>
      <c r="CU850" t="s">
        <v>1547</v>
      </c>
      <c r="CV850" t="s">
        <v>1547</v>
      </c>
      <c r="CW850" t="s">
        <v>1547</v>
      </c>
      <c r="CX850" t="s">
        <v>1547</v>
      </c>
      <c r="CY850">
        <v>848</v>
      </c>
      <c r="CZ850" t="s">
        <v>10066</v>
      </c>
      <c r="DA850" t="s">
        <v>1547</v>
      </c>
      <c r="DB850" t="s">
        <v>1881</v>
      </c>
      <c r="DC850" t="s">
        <v>1882</v>
      </c>
      <c r="DD850" t="s">
        <v>4078</v>
      </c>
      <c r="DE850" t="s">
        <v>3970</v>
      </c>
      <c r="DF850" t="s">
        <v>4077</v>
      </c>
      <c r="DG850" t="s">
        <v>4076</v>
      </c>
      <c r="DH850" t="s">
        <v>4076</v>
      </c>
      <c r="DI850" t="s">
        <v>9166</v>
      </c>
      <c r="DJ850" t="s">
        <v>9167</v>
      </c>
      <c r="DK850"/>
      <c r="DL850" t="s">
        <v>9166</v>
      </c>
      <c r="DM850">
        <v>9</v>
      </c>
      <c r="DN850" t="s">
        <v>1883</v>
      </c>
      <c r="DO850" t="s">
        <v>1566</v>
      </c>
      <c r="DP850" t="b">
        <v>1</v>
      </c>
      <c r="DQ850" t="b">
        <v>0</v>
      </c>
      <c r="DR850" t="b">
        <v>1</v>
      </c>
      <c r="DS850" t="b">
        <v>0</v>
      </c>
      <c r="DT850" t="b">
        <v>0</v>
      </c>
      <c r="DU850" t="b">
        <v>1</v>
      </c>
      <c r="DV850" t="b">
        <v>0</v>
      </c>
      <c r="DW850">
        <v>0</v>
      </c>
      <c r="DX850" t="b">
        <v>0</v>
      </c>
      <c r="DY850" t="b">
        <v>0</v>
      </c>
      <c r="DZ850" t="b">
        <v>0</v>
      </c>
      <c r="EA850" t="b">
        <v>0</v>
      </c>
      <c r="EB850" t="b">
        <v>0</v>
      </c>
      <c r="EC850" t="b">
        <v>0</v>
      </c>
      <c r="ED850" t="b">
        <v>0</v>
      </c>
      <c r="EE850" t="b">
        <v>0</v>
      </c>
      <c r="EF850" t="b">
        <v>0</v>
      </c>
      <c r="EG850" t="b" cm="1">
        <v>0</v>
      </c>
      <c r="EH850" t="b">
        <v>0</v>
      </c>
      <c r="EI850" t="b">
        <v>0</v>
      </c>
      <c r="EJ850" t="b">
        <v>0</v>
      </c>
      <c r="EK850" t="s">
        <v>1547</v>
      </c>
      <c r="EL850">
        <v>0</v>
      </c>
      <c r="EM850">
        <v>30</v>
      </c>
      <c r="EN850" t="b">
        <v>0</v>
      </c>
    </row>
    <row r="851" spans="1:144" ht="24.95" customHeight="1">
      <c r="A851"/>
      <c r="B851" t="s">
        <v>1566</v>
      </c>
      <c r="C851" t="s">
        <v>1566</v>
      </c>
      <c r="D851" t="s">
        <v>4079</v>
      </c>
      <c r="E851" t="s">
        <v>4080</v>
      </c>
      <c r="F851" t="s">
        <v>4081</v>
      </c>
      <c r="G851" t="s">
        <v>4077</v>
      </c>
      <c r="H851">
        <v>0.85</v>
      </c>
      <c r="I851" t="s">
        <v>1230</v>
      </c>
      <c r="J851"/>
      <c r="K851"/>
      <c r="L851" t="s">
        <v>1743</v>
      </c>
      <c r="M851" t="s">
        <v>2007</v>
      </c>
      <c r="N851"/>
      <c r="O851"/>
      <c r="P851" t="s">
        <v>1566</v>
      </c>
      <c r="Q851" t="s">
        <v>3970</v>
      </c>
      <c r="R851" t="s">
        <v>3966</v>
      </c>
      <c r="S851"/>
      <c r="T851" t="s">
        <v>4076</v>
      </c>
      <c r="U851" t="s">
        <v>13554</v>
      </c>
      <c r="V851" t="s">
        <v>13557</v>
      </c>
      <c r="W851"/>
      <c r="X851"/>
      <c r="Y851"/>
      <c r="Z851"/>
      <c r="AA851"/>
      <c r="AB851"/>
      <c r="AC851"/>
      <c r="AD851"/>
      <c r="AE851"/>
      <c r="AF851"/>
      <c r="AG851"/>
      <c r="AH851"/>
      <c r="AI851"/>
      <c r="AJ851"/>
      <c r="AK851"/>
      <c r="AL851"/>
      <c r="AM851"/>
      <c r="AN851"/>
      <c r="AO851" s="108" t="s">
        <v>43</v>
      </c>
      <c r="AP851" t="s">
        <v>2854</v>
      </c>
      <c r="AQ851">
        <v>30</v>
      </c>
      <c r="AR851" t="s">
        <v>9176</v>
      </c>
      <c r="AS851" t="s">
        <v>1566</v>
      </c>
      <c r="AT851" t="s">
        <v>8817</v>
      </c>
      <c r="AU851" t="s">
        <v>4080</v>
      </c>
      <c r="AV851" t="s">
        <v>9177</v>
      </c>
      <c r="AW851" t="s">
        <v>9178</v>
      </c>
      <c r="AX851" t="s">
        <v>1740</v>
      </c>
      <c r="AY851" t="s">
        <v>9169</v>
      </c>
      <c r="AZ851" t="s">
        <v>3970</v>
      </c>
      <c r="BA851" t="s">
        <v>9179</v>
      </c>
      <c r="BB851" t="s">
        <v>1230</v>
      </c>
      <c r="BC851" t="s">
        <v>1743</v>
      </c>
      <c r="BD851" t="s">
        <v>9180</v>
      </c>
      <c r="BE851" t="s">
        <v>4072</v>
      </c>
      <c r="BF851">
        <v>851</v>
      </c>
      <c r="BG851">
        <v>848</v>
      </c>
      <c r="BH851">
        <v>0</v>
      </c>
      <c r="BI851" t="s">
        <v>4080</v>
      </c>
      <c r="BJ851">
        <v>1</v>
      </c>
      <c r="BK851">
        <v>0</v>
      </c>
      <c r="BL851">
        <v>0</v>
      </c>
      <c r="BM851" t="s">
        <v>1547</v>
      </c>
      <c r="BN851" t="s">
        <v>4073</v>
      </c>
      <c r="BO851" t="s">
        <v>9152</v>
      </c>
      <c r="BP851" t="s" cm="1">
        <v>9151</v>
      </c>
      <c r="BQ851" t="s">
        <v>1547</v>
      </c>
      <c r="BR851" t="s">
        <v>8822</v>
      </c>
      <c r="BS851">
        <v>40</v>
      </c>
      <c r="BT851" t="s">
        <v>5355</v>
      </c>
      <c r="BU851" t="s">
        <v>15828</v>
      </c>
      <c r="BV851" t="s">
        <v>4079</v>
      </c>
      <c r="BW851" t="s">
        <v>9177</v>
      </c>
      <c r="BX851" t="s">
        <v>9181</v>
      </c>
      <c r="BY851" t="s">
        <v>1744</v>
      </c>
      <c r="BZ851" t="s">
        <v>4076</v>
      </c>
      <c r="CA851" t="s">
        <v>1744</v>
      </c>
      <c r="CB851" t="s">
        <v>2007</v>
      </c>
      <c r="CC851"/>
      <c r="CD851" t="s">
        <v>998</v>
      </c>
      <c r="CE851" t="s">
        <v>1230</v>
      </c>
      <c r="CF851" t="s">
        <v>9182</v>
      </c>
      <c r="CG851" t="s">
        <v>9183</v>
      </c>
      <c r="CH851" t="s">
        <v>1230</v>
      </c>
      <c r="CI851" t="s">
        <v>1547</v>
      </c>
      <c r="CJ851" t="s">
        <v>3966</v>
      </c>
      <c r="CK851" t="s">
        <v>1566</v>
      </c>
      <c r="CL851"/>
      <c r="CM851"/>
      <c r="CN851" t="s">
        <v>13554</v>
      </c>
      <c r="CO851" t="s">
        <v>13557</v>
      </c>
      <c r="CP851" t="s">
        <v>13554</v>
      </c>
      <c r="CQ851" t="s">
        <v>13557</v>
      </c>
      <c r="CR851" t="s">
        <v>1547</v>
      </c>
      <c r="CS851">
        <v>0</v>
      </c>
      <c r="CT851" t="s">
        <v>1547</v>
      </c>
      <c r="CU851" t="s">
        <v>1547</v>
      </c>
      <c r="CV851" t="s">
        <v>1547</v>
      </c>
      <c r="CW851" t="s">
        <v>1547</v>
      </c>
      <c r="CX851" t="s">
        <v>1547</v>
      </c>
      <c r="CY851">
        <v>849</v>
      </c>
      <c r="CZ851" t="s">
        <v>10071</v>
      </c>
      <c r="DA851" t="s">
        <v>1547</v>
      </c>
      <c r="DB851" t="s">
        <v>1881</v>
      </c>
      <c r="DC851" t="s">
        <v>1882</v>
      </c>
      <c r="DD851" t="s">
        <v>4080</v>
      </c>
      <c r="DE851" t="s">
        <v>3970</v>
      </c>
      <c r="DF851" t="s">
        <v>4077</v>
      </c>
      <c r="DG851" t="s">
        <v>4076</v>
      </c>
      <c r="DH851" t="s">
        <v>4076</v>
      </c>
      <c r="DI851" t="s">
        <v>9166</v>
      </c>
      <c r="DJ851" t="s">
        <v>9176</v>
      </c>
      <c r="DK851"/>
      <c r="DL851" t="s">
        <v>9166</v>
      </c>
      <c r="DM851">
        <v>9</v>
      </c>
      <c r="DN851" t="s">
        <v>1883</v>
      </c>
      <c r="DO851" t="s">
        <v>1566</v>
      </c>
      <c r="DP851" t="b">
        <v>1</v>
      </c>
      <c r="DQ851" t="b">
        <v>0</v>
      </c>
      <c r="DR851" t="b">
        <v>1</v>
      </c>
      <c r="DS851" t="b">
        <v>0</v>
      </c>
      <c r="DT851" t="b">
        <v>0</v>
      </c>
      <c r="DU851" t="b">
        <v>1</v>
      </c>
      <c r="DV851" t="b">
        <v>0</v>
      </c>
      <c r="DW851">
        <v>0</v>
      </c>
      <c r="DX851" t="b">
        <v>0</v>
      </c>
      <c r="DY851" t="b">
        <v>0</v>
      </c>
      <c r="DZ851" t="b">
        <v>0</v>
      </c>
      <c r="EA851" t="b">
        <v>0</v>
      </c>
      <c r="EB851" t="b">
        <v>0</v>
      </c>
      <c r="EC851" t="b">
        <v>0</v>
      </c>
      <c r="ED851" t="b">
        <v>0</v>
      </c>
      <c r="EE851" t="b">
        <v>0</v>
      </c>
      <c r="EF851" t="b">
        <v>0</v>
      </c>
      <c r="EG851" t="b" cm="1">
        <v>0</v>
      </c>
      <c r="EH851" t="b">
        <v>0</v>
      </c>
      <c r="EI851" t="b">
        <v>0</v>
      </c>
      <c r="EJ851" t="b">
        <v>0</v>
      </c>
      <c r="EK851" t="s">
        <v>1547</v>
      </c>
      <c r="EL851">
        <v>0</v>
      </c>
      <c r="EM851">
        <v>36</v>
      </c>
      <c r="EN851" t="b">
        <v>0</v>
      </c>
    </row>
    <row r="852" spans="1:144" ht="15.75">
      <c r="A852"/>
      <c r="B852" t="s">
        <v>1566</v>
      </c>
      <c r="C852" t="s">
        <v>1566</v>
      </c>
      <c r="D852" t="s">
        <v>4082</v>
      </c>
      <c r="E852" t="s">
        <v>4083</v>
      </c>
      <c r="F852"/>
      <c r="G852"/>
      <c r="H852" t="s">
        <v>4082</v>
      </c>
      <c r="I852" t="s">
        <v>1244</v>
      </c>
      <c r="J852"/>
      <c r="K852"/>
      <c r="L852" t="s">
        <v>1743</v>
      </c>
      <c r="M852"/>
      <c r="N852"/>
      <c r="O852"/>
      <c r="P852" t="s">
        <v>1566</v>
      </c>
      <c r="Q852" t="s">
        <v>3970</v>
      </c>
      <c r="R852" t="s">
        <v>3966</v>
      </c>
      <c r="S852"/>
      <c r="T852"/>
      <c r="U852" t="s">
        <v>13558</v>
      </c>
      <c r="V852"/>
      <c r="W852"/>
      <c r="X852"/>
      <c r="Y852"/>
      <c r="Z852"/>
      <c r="AA852"/>
      <c r="AB852"/>
      <c r="AC852"/>
      <c r="AD852"/>
      <c r="AE852"/>
      <c r="AF852"/>
      <c r="AG852"/>
      <c r="AH852"/>
      <c r="AI852"/>
      <c r="AJ852"/>
      <c r="AK852"/>
      <c r="AL852"/>
      <c r="AM852"/>
      <c r="AN852"/>
      <c r="AO852" s="108" t="s">
        <v>43</v>
      </c>
      <c r="AP852" t="s">
        <v>2854</v>
      </c>
      <c r="AQ852">
        <v>31</v>
      </c>
      <c r="AR852" t="s">
        <v>9185</v>
      </c>
      <c r="AS852" t="s">
        <v>1566</v>
      </c>
      <c r="AT852" t="s">
        <v>8817</v>
      </c>
      <c r="AU852" t="s">
        <v>4083</v>
      </c>
      <c r="AV852" t="s">
        <v>9186</v>
      </c>
      <c r="AW852" t="s">
        <v>1744</v>
      </c>
      <c r="AX852" t="s">
        <v>1740</v>
      </c>
      <c r="AY852" t="s">
        <v>1744</v>
      </c>
      <c r="AZ852" t="s">
        <v>3970</v>
      </c>
      <c r="BA852" t="s">
        <v>9187</v>
      </c>
      <c r="BB852" t="s">
        <v>1244</v>
      </c>
      <c r="BC852" t="s">
        <v>1743</v>
      </c>
      <c r="BD852" t="s">
        <v>9188</v>
      </c>
      <c r="BE852" t="s">
        <v>4082</v>
      </c>
      <c r="BF852">
        <v>852</v>
      </c>
      <c r="BG852">
        <v>0</v>
      </c>
      <c r="BH852">
        <v>0</v>
      </c>
      <c r="BI852" t="s">
        <v>1547</v>
      </c>
      <c r="BJ852">
        <v>0</v>
      </c>
      <c r="BK852">
        <v>0</v>
      </c>
      <c r="BL852">
        <v>0</v>
      </c>
      <c r="BM852" t="s">
        <v>1547</v>
      </c>
      <c r="BN852" t="s">
        <v>1547</v>
      </c>
      <c r="BO852" t="s">
        <v>1547</v>
      </c>
      <c r="BP852" t="s" cm="1">
        <v>1547</v>
      </c>
      <c r="BQ852" t="s">
        <v>1547</v>
      </c>
      <c r="BR852" t="s">
        <v>8822</v>
      </c>
      <c r="BS852">
        <v>41</v>
      </c>
      <c r="BT852" t="s">
        <v>5365</v>
      </c>
      <c r="BU852" t="s">
        <v>15829</v>
      </c>
      <c r="BV852" t="s">
        <v>4082</v>
      </c>
      <c r="BW852" t="s">
        <v>9186</v>
      </c>
      <c r="BX852" t="s">
        <v>9189</v>
      </c>
      <c r="BY852" t="s">
        <v>1744</v>
      </c>
      <c r="BZ852" t="s">
        <v>1547</v>
      </c>
      <c r="CA852" t="s">
        <v>1744</v>
      </c>
      <c r="CB852" t="s">
        <v>1547</v>
      </c>
      <c r="CC852"/>
      <c r="CD852" t="s">
        <v>998</v>
      </c>
      <c r="CE852" t="s">
        <v>1244</v>
      </c>
      <c r="CF852" t="s">
        <v>4083</v>
      </c>
      <c r="CG852" t="s">
        <v>9186</v>
      </c>
      <c r="CH852" t="s">
        <v>1244</v>
      </c>
      <c r="CI852" t="s">
        <v>1547</v>
      </c>
      <c r="CJ852" t="s">
        <v>3966</v>
      </c>
      <c r="CK852" t="s">
        <v>1566</v>
      </c>
      <c r="CL852"/>
      <c r="CM852"/>
      <c r="CN852" t="s">
        <v>13558</v>
      </c>
      <c r="CO852" t="s">
        <v>1547</v>
      </c>
      <c r="CP852" t="s">
        <v>13558</v>
      </c>
      <c r="CQ852" t="s">
        <v>1547</v>
      </c>
      <c r="CR852" t="s">
        <v>1547</v>
      </c>
      <c r="CS852">
        <v>0</v>
      </c>
      <c r="CT852" t="s">
        <v>1547</v>
      </c>
      <c r="CU852" t="s">
        <v>1547</v>
      </c>
      <c r="CV852" t="s">
        <v>1547</v>
      </c>
      <c r="CW852" t="s">
        <v>1547</v>
      </c>
      <c r="CX852" t="s">
        <v>1547</v>
      </c>
      <c r="CY852">
        <v>850</v>
      </c>
      <c r="CZ852" t="s">
        <v>10077</v>
      </c>
      <c r="DA852" t="s">
        <v>1547</v>
      </c>
      <c r="DB852" t="s">
        <v>1881</v>
      </c>
      <c r="DC852" t="s">
        <v>1882</v>
      </c>
      <c r="DD852" t="s">
        <v>4083</v>
      </c>
      <c r="DE852" t="s">
        <v>3970</v>
      </c>
      <c r="DF852">
        <v>0</v>
      </c>
      <c r="DG852" t="s">
        <v>1547</v>
      </c>
      <c r="DH852" t="s">
        <v>1547</v>
      </c>
      <c r="DI852" t="s">
        <v>1892</v>
      </c>
      <c r="DJ852" t="s">
        <v>9185</v>
      </c>
      <c r="DK852"/>
      <c r="DL852" t="s">
        <v>1892</v>
      </c>
      <c r="DM852">
        <v>9</v>
      </c>
      <c r="DN852" t="s">
        <v>1883</v>
      </c>
      <c r="DO852" t="s">
        <v>1566</v>
      </c>
      <c r="DP852" t="b">
        <v>1</v>
      </c>
      <c r="DQ852" t="b">
        <v>0</v>
      </c>
      <c r="DR852" t="b">
        <v>1</v>
      </c>
      <c r="DS852" t="b">
        <v>0</v>
      </c>
      <c r="DT852" t="b">
        <v>0</v>
      </c>
      <c r="DU852" t="b">
        <v>1</v>
      </c>
      <c r="DV852" t="b">
        <v>1</v>
      </c>
      <c r="DW852">
        <v>0</v>
      </c>
      <c r="DX852" t="b">
        <v>0</v>
      </c>
      <c r="DY852" t="b">
        <v>0</v>
      </c>
      <c r="DZ852" t="b">
        <v>0</v>
      </c>
      <c r="EA852" t="b">
        <v>0</v>
      </c>
      <c r="EB852" t="b">
        <v>0</v>
      </c>
      <c r="EC852" t="b">
        <v>0</v>
      </c>
      <c r="ED852" t="b">
        <v>0</v>
      </c>
      <c r="EE852" t="b">
        <v>0</v>
      </c>
      <c r="EF852" t="b">
        <v>0</v>
      </c>
      <c r="EG852" t="b" cm="1">
        <v>0</v>
      </c>
      <c r="EH852" t="b">
        <v>0</v>
      </c>
      <c r="EI852" t="b">
        <v>0</v>
      </c>
      <c r="EJ852" t="b">
        <v>0</v>
      </c>
      <c r="EK852" t="s">
        <v>1547</v>
      </c>
      <c r="EL852">
        <v>0</v>
      </c>
      <c r="EM852">
        <v>23</v>
      </c>
      <c r="EN852" t="b">
        <v>0</v>
      </c>
    </row>
    <row r="853" spans="1:144" ht="94.5">
      <c r="A853"/>
      <c r="B853" t="s">
        <v>1566</v>
      </c>
      <c r="C853" t="s">
        <v>1566</v>
      </c>
      <c r="D853" t="s">
        <v>3973</v>
      </c>
      <c r="E853" t="s">
        <v>3974</v>
      </c>
      <c r="F853" t="s">
        <v>3975</v>
      </c>
      <c r="G853" t="s">
        <v>3976</v>
      </c>
      <c r="H853" s="109" t="s">
        <v>3977</v>
      </c>
      <c r="I853" t="s">
        <v>1251</v>
      </c>
      <c r="J853" t="s">
        <v>4084</v>
      </c>
      <c r="K853"/>
      <c r="L853" t="s">
        <v>1743</v>
      </c>
      <c r="M853" t="s">
        <v>2003</v>
      </c>
      <c r="N853"/>
      <c r="O853"/>
      <c r="P853" t="s">
        <v>1566</v>
      </c>
      <c r="Q853" t="s">
        <v>3970</v>
      </c>
      <c r="R853" t="s">
        <v>3966</v>
      </c>
      <c r="S853"/>
      <c r="T853" t="s">
        <v>3971</v>
      </c>
      <c r="U853" t="s">
        <v>13558</v>
      </c>
      <c r="V853" t="s">
        <v>13533</v>
      </c>
      <c r="W853"/>
      <c r="X853"/>
      <c r="Y853"/>
      <c r="Z853"/>
      <c r="AA853"/>
      <c r="AB853"/>
      <c r="AC853"/>
      <c r="AD853"/>
      <c r="AE853"/>
      <c r="AF853"/>
      <c r="AG853"/>
      <c r="AH853"/>
      <c r="AI853"/>
      <c r="AJ853"/>
      <c r="AK853"/>
      <c r="AL853"/>
      <c r="AM853"/>
      <c r="AN853"/>
      <c r="AO853" s="108" t="s">
        <v>43</v>
      </c>
      <c r="AP853" t="s">
        <v>2854</v>
      </c>
      <c r="AQ853">
        <v>32</v>
      </c>
      <c r="AR853" t="s">
        <v>8942</v>
      </c>
      <c r="AS853" t="s">
        <v>1566</v>
      </c>
      <c r="AT853" t="s">
        <v>8817</v>
      </c>
      <c r="AU853" t="s">
        <v>3974</v>
      </c>
      <c r="AV853" t="s">
        <v>8943</v>
      </c>
      <c r="AW853" t="s">
        <v>8944</v>
      </c>
      <c r="AX853" t="s">
        <v>1740</v>
      </c>
      <c r="AY853" t="s">
        <v>8945</v>
      </c>
      <c r="AZ853" t="s">
        <v>3970</v>
      </c>
      <c r="BA853" t="s">
        <v>8946</v>
      </c>
      <c r="BB853" t="s">
        <v>1251</v>
      </c>
      <c r="BC853" t="s">
        <v>1743</v>
      </c>
      <c r="BD853" t="s">
        <v>9191</v>
      </c>
      <c r="BE853" t="s">
        <v>4082</v>
      </c>
      <c r="BF853">
        <v>826</v>
      </c>
      <c r="BG853">
        <v>852</v>
      </c>
      <c r="BH853">
        <v>0</v>
      </c>
      <c r="BI853" t="s">
        <v>1547</v>
      </c>
      <c r="BJ853">
        <v>0</v>
      </c>
      <c r="BK853" t="e" cm="1">
        <v>#N/A</v>
      </c>
      <c r="BL853" t="e" cm="1">
        <v>#N/A</v>
      </c>
      <c r="BM853" t="s">
        <v>4084</v>
      </c>
      <c r="BN853" t="s">
        <v>4083</v>
      </c>
      <c r="BO853" t="s">
        <v>9186</v>
      </c>
      <c r="BP853" t="s" cm="1">
        <v>9185</v>
      </c>
      <c r="BQ853" t="s">
        <v>1547</v>
      </c>
      <c r="BR853" t="s">
        <v>8822</v>
      </c>
      <c r="BS853">
        <v>42</v>
      </c>
      <c r="BT853" t="s">
        <v>5376</v>
      </c>
      <c r="BU853" t="s">
        <v>15830</v>
      </c>
      <c r="BV853" t="s">
        <v>3973</v>
      </c>
      <c r="BW853" t="s">
        <v>8943</v>
      </c>
      <c r="BX853" t="s">
        <v>8948</v>
      </c>
      <c r="BY853" t="s">
        <v>1744</v>
      </c>
      <c r="BZ853" t="s">
        <v>3971</v>
      </c>
      <c r="CA853" t="s">
        <v>1744</v>
      </c>
      <c r="CB853" t="s">
        <v>2003</v>
      </c>
      <c r="CC853"/>
      <c r="CD853" t="s">
        <v>998</v>
      </c>
      <c r="CE853" t="s">
        <v>1251</v>
      </c>
      <c r="CF853" t="s">
        <v>9192</v>
      </c>
      <c r="CG853" t="s">
        <v>9193</v>
      </c>
      <c r="CH853" t="s">
        <v>1251</v>
      </c>
      <c r="CI853" t="s">
        <v>1547</v>
      </c>
      <c r="CJ853" t="s">
        <v>3966</v>
      </c>
      <c r="CK853" t="s">
        <v>1566</v>
      </c>
      <c r="CL853"/>
      <c r="CM853"/>
      <c r="CN853" t="s">
        <v>13558</v>
      </c>
      <c r="CO853" t="s">
        <v>13533</v>
      </c>
      <c r="CP853" t="s">
        <v>13558</v>
      </c>
      <c r="CQ853" t="s">
        <v>13533</v>
      </c>
      <c r="CR853" t="s">
        <v>1547</v>
      </c>
      <c r="CS853">
        <v>0</v>
      </c>
      <c r="CT853" t="s">
        <v>1547</v>
      </c>
      <c r="CU853" t="s">
        <v>1547</v>
      </c>
      <c r="CV853" t="e">
        <v>#N/A</v>
      </c>
      <c r="CW853" t="s">
        <v>1547</v>
      </c>
      <c r="CX853" t="s">
        <v>1547</v>
      </c>
      <c r="CY853">
        <v>851</v>
      </c>
      <c r="CZ853" t="s">
        <v>10080</v>
      </c>
      <c r="DA853" t="s">
        <v>1547</v>
      </c>
      <c r="DB853" t="s">
        <v>1881</v>
      </c>
      <c r="DC853" t="s">
        <v>1882</v>
      </c>
      <c r="DD853" t="s">
        <v>3974</v>
      </c>
      <c r="DE853" t="s">
        <v>3970</v>
      </c>
      <c r="DF853" t="s">
        <v>3976</v>
      </c>
      <c r="DG853" t="s">
        <v>3971</v>
      </c>
      <c r="DH853" t="s">
        <v>3971</v>
      </c>
      <c r="DI853" t="s">
        <v>8937</v>
      </c>
      <c r="DJ853" t="s">
        <v>8942</v>
      </c>
      <c r="DK853"/>
      <c r="DL853" t="s">
        <v>8937</v>
      </c>
      <c r="DM853">
        <v>9</v>
      </c>
      <c r="DN853" t="s">
        <v>1883</v>
      </c>
      <c r="DO853" t="s">
        <v>1566</v>
      </c>
      <c r="DP853" t="b">
        <v>1</v>
      </c>
      <c r="DQ853" t="b">
        <v>0</v>
      </c>
      <c r="DR853" t="b">
        <v>0</v>
      </c>
      <c r="DS853" t="b">
        <v>0</v>
      </c>
      <c r="DT853" t="b">
        <v>0</v>
      </c>
      <c r="DU853" t="b">
        <v>1</v>
      </c>
      <c r="DV853" t="b">
        <v>0</v>
      </c>
      <c r="DW853">
        <v>0</v>
      </c>
      <c r="DX853" t="b">
        <v>0</v>
      </c>
      <c r="DY853" t="b">
        <v>0</v>
      </c>
      <c r="DZ853" t="b">
        <v>0</v>
      </c>
      <c r="EA853" t="b">
        <v>0</v>
      </c>
      <c r="EB853" t="b">
        <v>0</v>
      </c>
      <c r="EC853" t="b">
        <v>0</v>
      </c>
      <c r="ED853" t="b">
        <v>0</v>
      </c>
      <c r="EE853" t="b">
        <v>0</v>
      </c>
      <c r="EF853" t="b">
        <v>0</v>
      </c>
      <c r="EG853" t="b" cm="1">
        <v>1</v>
      </c>
      <c r="EH853" t="b">
        <v>0</v>
      </c>
      <c r="EI853" t="b">
        <v>0</v>
      </c>
      <c r="EJ853" t="b">
        <v>1</v>
      </c>
      <c r="EK853" t="s">
        <v>5887</v>
      </c>
      <c r="EL853">
        <v>1</v>
      </c>
      <c r="EM853">
        <v>15</v>
      </c>
      <c r="EN853" t="b">
        <v>0</v>
      </c>
    </row>
    <row r="854" spans="1:144" ht="15.75">
      <c r="A854"/>
      <c r="B854" t="s">
        <v>1566</v>
      </c>
      <c r="C854" t="s">
        <v>1566</v>
      </c>
      <c r="D854" t="s">
        <v>4085</v>
      </c>
      <c r="E854" t="s">
        <v>4086</v>
      </c>
      <c r="F854" t="s">
        <v>4087</v>
      </c>
      <c r="G854" t="s">
        <v>4088</v>
      </c>
      <c r="H854" t="s">
        <v>4089</v>
      </c>
      <c r="I854" t="s">
        <v>1230</v>
      </c>
      <c r="J854"/>
      <c r="K854"/>
      <c r="L854" t="s">
        <v>1743</v>
      </c>
      <c r="M854" t="s">
        <v>1995</v>
      </c>
      <c r="N854"/>
      <c r="O854"/>
      <c r="P854" t="s">
        <v>1566</v>
      </c>
      <c r="Q854" t="s">
        <v>3970</v>
      </c>
      <c r="R854" t="s">
        <v>3966</v>
      </c>
      <c r="S854"/>
      <c r="T854" t="s">
        <v>4076</v>
      </c>
      <c r="U854" t="s">
        <v>13558</v>
      </c>
      <c r="V854" t="s">
        <v>13559</v>
      </c>
      <c r="W854"/>
      <c r="X854"/>
      <c r="Y854"/>
      <c r="Z854"/>
      <c r="AA854"/>
      <c r="AB854"/>
      <c r="AC854"/>
      <c r="AD854"/>
      <c r="AE854"/>
      <c r="AF854"/>
      <c r="AG854"/>
      <c r="AH854"/>
      <c r="AI854"/>
      <c r="AJ854"/>
      <c r="AK854"/>
      <c r="AL854"/>
      <c r="AM854"/>
      <c r="AN854"/>
      <c r="AO854" s="108" t="s">
        <v>43</v>
      </c>
      <c r="AP854" t="s">
        <v>2854</v>
      </c>
      <c r="AQ854">
        <v>33</v>
      </c>
      <c r="AR854" t="s">
        <v>9195</v>
      </c>
      <c r="AS854" t="s">
        <v>1566</v>
      </c>
      <c r="AT854" t="s">
        <v>8817</v>
      </c>
      <c r="AU854" t="s">
        <v>4086</v>
      </c>
      <c r="AV854" t="s">
        <v>9196</v>
      </c>
      <c r="AW854" t="s">
        <v>9197</v>
      </c>
      <c r="AX854" t="s">
        <v>1740</v>
      </c>
      <c r="AY854" t="s">
        <v>9198</v>
      </c>
      <c r="AZ854" t="s">
        <v>3970</v>
      </c>
      <c r="BA854" t="s">
        <v>9199</v>
      </c>
      <c r="BB854" t="s">
        <v>1230</v>
      </c>
      <c r="BC854" t="s">
        <v>1743</v>
      </c>
      <c r="BD854" t="s">
        <v>9200</v>
      </c>
      <c r="BE854" t="s">
        <v>4082</v>
      </c>
      <c r="BF854">
        <v>854</v>
      </c>
      <c r="BG854">
        <v>852</v>
      </c>
      <c r="BH854">
        <v>0</v>
      </c>
      <c r="BI854" t="s">
        <v>4086</v>
      </c>
      <c r="BJ854">
        <v>1</v>
      </c>
      <c r="BK854">
        <v>0</v>
      </c>
      <c r="BL854">
        <v>0</v>
      </c>
      <c r="BM854" t="s">
        <v>1547</v>
      </c>
      <c r="BN854" t="s">
        <v>4083</v>
      </c>
      <c r="BO854" t="s">
        <v>9186</v>
      </c>
      <c r="BP854" t="s" cm="1">
        <v>9185</v>
      </c>
      <c r="BQ854" t="s">
        <v>1547</v>
      </c>
      <c r="BR854" t="s">
        <v>8822</v>
      </c>
      <c r="BS854">
        <v>43</v>
      </c>
      <c r="BT854" t="s">
        <v>5385</v>
      </c>
      <c r="BU854" t="s">
        <v>15831</v>
      </c>
      <c r="BV854" t="s">
        <v>4085</v>
      </c>
      <c r="BW854" t="s">
        <v>9196</v>
      </c>
      <c r="BX854" t="s">
        <v>9201</v>
      </c>
      <c r="BY854" t="s">
        <v>1744</v>
      </c>
      <c r="BZ854" t="s">
        <v>4076</v>
      </c>
      <c r="CA854" t="s">
        <v>1744</v>
      </c>
      <c r="CB854" t="s">
        <v>1995</v>
      </c>
      <c r="CC854"/>
      <c r="CD854" t="s">
        <v>998</v>
      </c>
      <c r="CE854" t="s">
        <v>1230</v>
      </c>
      <c r="CF854" t="s">
        <v>9202</v>
      </c>
      <c r="CG854" t="s">
        <v>9203</v>
      </c>
      <c r="CH854" t="s">
        <v>1230</v>
      </c>
      <c r="CI854" t="s">
        <v>1547</v>
      </c>
      <c r="CJ854" t="s">
        <v>3966</v>
      </c>
      <c r="CK854" t="s">
        <v>1566</v>
      </c>
      <c r="CL854"/>
      <c r="CM854"/>
      <c r="CN854" t="s">
        <v>13558</v>
      </c>
      <c r="CO854" t="s">
        <v>13559</v>
      </c>
      <c r="CP854" t="s">
        <v>13558</v>
      </c>
      <c r="CQ854" t="s">
        <v>13559</v>
      </c>
      <c r="CR854" t="s">
        <v>1547</v>
      </c>
      <c r="CS854">
        <v>0</v>
      </c>
      <c r="CT854" t="s">
        <v>1547</v>
      </c>
      <c r="CU854" t="s">
        <v>1547</v>
      </c>
      <c r="CV854" t="s">
        <v>1547</v>
      </c>
      <c r="CW854" t="s">
        <v>1547</v>
      </c>
      <c r="CX854" t="s">
        <v>1547</v>
      </c>
      <c r="CY854">
        <v>852</v>
      </c>
      <c r="CZ854" t="s">
        <v>10084</v>
      </c>
      <c r="DA854" t="s">
        <v>1547</v>
      </c>
      <c r="DB854" t="s">
        <v>1881</v>
      </c>
      <c r="DC854" t="s">
        <v>1882</v>
      </c>
      <c r="DD854" t="s">
        <v>4086</v>
      </c>
      <c r="DE854" t="s">
        <v>3970</v>
      </c>
      <c r="DF854" t="s">
        <v>4088</v>
      </c>
      <c r="DG854" t="s">
        <v>4076</v>
      </c>
      <c r="DH854" t="s">
        <v>4076</v>
      </c>
      <c r="DI854" t="s">
        <v>9166</v>
      </c>
      <c r="DJ854" t="s">
        <v>9195</v>
      </c>
      <c r="DK854"/>
      <c r="DL854" t="s">
        <v>9166</v>
      </c>
      <c r="DM854">
        <v>9</v>
      </c>
      <c r="DN854" t="s">
        <v>1883</v>
      </c>
      <c r="DO854" t="s">
        <v>1566</v>
      </c>
      <c r="DP854" t="b">
        <v>1</v>
      </c>
      <c r="DQ854" t="b">
        <v>0</v>
      </c>
      <c r="DR854" t="b">
        <v>1</v>
      </c>
      <c r="DS854" t="b">
        <v>0</v>
      </c>
      <c r="DT854" t="b">
        <v>0</v>
      </c>
      <c r="DU854" t="b">
        <v>1</v>
      </c>
      <c r="DV854" t="b">
        <v>0</v>
      </c>
      <c r="DW854">
        <v>0</v>
      </c>
      <c r="DX854" t="b">
        <v>0</v>
      </c>
      <c r="DY854" t="b">
        <v>0</v>
      </c>
      <c r="DZ854" t="b">
        <v>0</v>
      </c>
      <c r="EA854" t="b">
        <v>0</v>
      </c>
      <c r="EB854" t="b">
        <v>0</v>
      </c>
      <c r="EC854" t="b">
        <v>0</v>
      </c>
      <c r="ED854" t="b">
        <v>0</v>
      </c>
      <c r="EE854" t="b">
        <v>0</v>
      </c>
      <c r="EF854" t="b">
        <v>0</v>
      </c>
      <c r="EG854" t="b" cm="1">
        <v>0</v>
      </c>
      <c r="EH854" t="b">
        <v>0</v>
      </c>
      <c r="EI854" t="b">
        <v>0</v>
      </c>
      <c r="EJ854" t="b">
        <v>0</v>
      </c>
      <c r="EK854" t="s">
        <v>1547</v>
      </c>
      <c r="EL854">
        <v>0</v>
      </c>
      <c r="EM854">
        <v>20</v>
      </c>
      <c r="EN854" t="b">
        <v>0</v>
      </c>
    </row>
    <row r="855" spans="1:144" ht="18.600000000000001" customHeight="1">
      <c r="A855"/>
      <c r="B855" t="s">
        <v>1566</v>
      </c>
      <c r="C855" t="s">
        <v>1566</v>
      </c>
      <c r="D855" t="s">
        <v>4090</v>
      </c>
      <c r="E855" t="s">
        <v>4091</v>
      </c>
      <c r="F855" t="s">
        <v>4092</v>
      </c>
      <c r="G855" t="s">
        <v>4093</v>
      </c>
      <c r="H855" t="s">
        <v>4089</v>
      </c>
      <c r="I855" t="s">
        <v>1230</v>
      </c>
      <c r="J855"/>
      <c r="K855"/>
      <c r="L855" t="s">
        <v>1743</v>
      </c>
      <c r="M855" t="s">
        <v>1995</v>
      </c>
      <c r="N855"/>
      <c r="O855"/>
      <c r="P855" t="s">
        <v>1566</v>
      </c>
      <c r="Q855" t="s">
        <v>3970</v>
      </c>
      <c r="R855" t="s">
        <v>3966</v>
      </c>
      <c r="S855"/>
      <c r="T855" t="s">
        <v>4076</v>
      </c>
      <c r="U855" t="s">
        <v>13558</v>
      </c>
      <c r="V855" t="s">
        <v>13560</v>
      </c>
      <c r="W855"/>
      <c r="X855"/>
      <c r="Y855"/>
      <c r="Z855"/>
      <c r="AA855"/>
      <c r="AB855"/>
      <c r="AC855"/>
      <c r="AD855"/>
      <c r="AE855"/>
      <c r="AF855"/>
      <c r="AG855"/>
      <c r="AH855"/>
      <c r="AI855"/>
      <c r="AJ855"/>
      <c r="AK855"/>
      <c r="AL855"/>
      <c r="AM855"/>
      <c r="AN855"/>
      <c r="AO855" s="108" t="s">
        <v>43</v>
      </c>
      <c r="AP855" t="s">
        <v>2854</v>
      </c>
      <c r="AQ855">
        <v>34</v>
      </c>
      <c r="AR855" t="s">
        <v>9205</v>
      </c>
      <c r="AS855" t="s">
        <v>1566</v>
      </c>
      <c r="AT855" t="s">
        <v>8817</v>
      </c>
      <c r="AU855" t="s">
        <v>4091</v>
      </c>
      <c r="AV855" t="s">
        <v>9206</v>
      </c>
      <c r="AW855" t="s">
        <v>9207</v>
      </c>
      <c r="AX855" t="s">
        <v>1740</v>
      </c>
      <c r="AY855" t="s">
        <v>9208</v>
      </c>
      <c r="AZ855" t="s">
        <v>3970</v>
      </c>
      <c r="BA855" t="s">
        <v>9209</v>
      </c>
      <c r="BB855" t="s">
        <v>1230</v>
      </c>
      <c r="BC855" t="s">
        <v>1743</v>
      </c>
      <c r="BD855" t="s">
        <v>9210</v>
      </c>
      <c r="BE855" t="s">
        <v>4082</v>
      </c>
      <c r="BF855">
        <v>855</v>
      </c>
      <c r="BG855">
        <v>852</v>
      </c>
      <c r="BH855">
        <v>0</v>
      </c>
      <c r="BI855" t="s">
        <v>4091</v>
      </c>
      <c r="BJ855">
        <v>1</v>
      </c>
      <c r="BK855">
        <v>0</v>
      </c>
      <c r="BL855">
        <v>0</v>
      </c>
      <c r="BM855" t="s">
        <v>1547</v>
      </c>
      <c r="BN855" t="s">
        <v>4083</v>
      </c>
      <c r="BO855" t="s">
        <v>9186</v>
      </c>
      <c r="BP855" t="s" cm="1">
        <v>9185</v>
      </c>
      <c r="BQ855" t="s">
        <v>1547</v>
      </c>
      <c r="BR855" t="s">
        <v>8822</v>
      </c>
      <c r="BS855">
        <v>44</v>
      </c>
      <c r="BT855" t="s">
        <v>5396</v>
      </c>
      <c r="BU855" t="s">
        <v>15832</v>
      </c>
      <c r="BV855" t="s">
        <v>4090</v>
      </c>
      <c r="BW855" t="s">
        <v>9206</v>
      </c>
      <c r="BX855" t="s">
        <v>9201</v>
      </c>
      <c r="BY855" t="s">
        <v>1744</v>
      </c>
      <c r="BZ855" t="s">
        <v>4076</v>
      </c>
      <c r="CA855" t="s">
        <v>1744</v>
      </c>
      <c r="CB855" t="s">
        <v>1995</v>
      </c>
      <c r="CC855"/>
      <c r="CD855" t="s">
        <v>998</v>
      </c>
      <c r="CE855" t="s">
        <v>1230</v>
      </c>
      <c r="CF855" t="s">
        <v>9211</v>
      </c>
      <c r="CG855" t="s">
        <v>9212</v>
      </c>
      <c r="CH855" t="s">
        <v>1230</v>
      </c>
      <c r="CI855" t="s">
        <v>1547</v>
      </c>
      <c r="CJ855" t="s">
        <v>3966</v>
      </c>
      <c r="CK855" t="s">
        <v>1566</v>
      </c>
      <c r="CL855"/>
      <c r="CM855"/>
      <c r="CN855" t="s">
        <v>13558</v>
      </c>
      <c r="CO855" t="s">
        <v>13560</v>
      </c>
      <c r="CP855" t="s">
        <v>13558</v>
      </c>
      <c r="CQ855" t="s">
        <v>13560</v>
      </c>
      <c r="CR855" t="s">
        <v>1547</v>
      </c>
      <c r="CS855">
        <v>0</v>
      </c>
      <c r="CT855" t="s">
        <v>1547</v>
      </c>
      <c r="CU855" t="s">
        <v>1547</v>
      </c>
      <c r="CV855" t="s">
        <v>1547</v>
      </c>
      <c r="CW855" t="s">
        <v>1547</v>
      </c>
      <c r="CX855" t="s">
        <v>1547</v>
      </c>
      <c r="CY855">
        <v>853</v>
      </c>
      <c r="CZ855" t="s">
        <v>10088</v>
      </c>
      <c r="DA855" t="s">
        <v>1547</v>
      </c>
      <c r="DB855" t="s">
        <v>1881</v>
      </c>
      <c r="DC855" t="s">
        <v>1882</v>
      </c>
      <c r="DD855" t="s">
        <v>4091</v>
      </c>
      <c r="DE855" t="s">
        <v>3970</v>
      </c>
      <c r="DF855" t="s">
        <v>4093</v>
      </c>
      <c r="DG855" t="s">
        <v>4076</v>
      </c>
      <c r="DH855" t="s">
        <v>4076</v>
      </c>
      <c r="DI855" t="s">
        <v>9166</v>
      </c>
      <c r="DJ855" t="s">
        <v>9205</v>
      </c>
      <c r="DK855"/>
      <c r="DL855" t="s">
        <v>9166</v>
      </c>
      <c r="DM855">
        <v>9</v>
      </c>
      <c r="DN855" t="s">
        <v>1883</v>
      </c>
      <c r="DO855" t="s">
        <v>1566</v>
      </c>
      <c r="DP855" t="b">
        <v>1</v>
      </c>
      <c r="DQ855" t="b">
        <v>0</v>
      </c>
      <c r="DR855" t="b">
        <v>1</v>
      </c>
      <c r="DS855" t="b">
        <v>0</v>
      </c>
      <c r="DT855" t="b">
        <v>0</v>
      </c>
      <c r="DU855" t="b">
        <v>1</v>
      </c>
      <c r="DV855" t="b">
        <v>0</v>
      </c>
      <c r="DW855">
        <v>0</v>
      </c>
      <c r="DX855" t="b">
        <v>0</v>
      </c>
      <c r="DY855" t="b">
        <v>0</v>
      </c>
      <c r="DZ855" t="b">
        <v>0</v>
      </c>
      <c r="EA855" t="b">
        <v>0</v>
      </c>
      <c r="EB855" t="b">
        <v>0</v>
      </c>
      <c r="EC855" t="b">
        <v>0</v>
      </c>
      <c r="ED855" t="b">
        <v>0</v>
      </c>
      <c r="EE855" t="b">
        <v>0</v>
      </c>
      <c r="EF855" t="b">
        <v>0</v>
      </c>
      <c r="EG855" t="b" cm="1">
        <v>0</v>
      </c>
      <c r="EH855" t="b">
        <v>0</v>
      </c>
      <c r="EI855" t="b">
        <v>0</v>
      </c>
      <c r="EJ855" t="b">
        <v>0</v>
      </c>
      <c r="EK855" t="s">
        <v>1547</v>
      </c>
      <c r="EL855">
        <v>0</v>
      </c>
      <c r="EM855">
        <v>19</v>
      </c>
      <c r="EN855" t="b">
        <v>0</v>
      </c>
    </row>
    <row r="856" spans="1:144" ht="15.75">
      <c r="A856"/>
      <c r="B856" t="s">
        <v>1566</v>
      </c>
      <c r="C856" t="s">
        <v>4094</v>
      </c>
      <c r="D856" t="s">
        <v>4095</v>
      </c>
      <c r="E856" t="s">
        <v>4096</v>
      </c>
      <c r="F856" t="s">
        <v>4096</v>
      </c>
      <c r="G856" t="s">
        <v>3913</v>
      </c>
      <c r="H856" t="s">
        <v>3914</v>
      </c>
      <c r="I856" t="s">
        <v>1244</v>
      </c>
      <c r="J856"/>
      <c r="K856" t="s">
        <v>3589</v>
      </c>
      <c r="L856" t="s">
        <v>1743</v>
      </c>
      <c r="M856" t="s">
        <v>3589</v>
      </c>
      <c r="N856" t="s">
        <v>3589</v>
      </c>
      <c r="O856"/>
      <c r="P856" t="s">
        <v>1566</v>
      </c>
      <c r="Q856" t="s">
        <v>3915</v>
      </c>
      <c r="R856" t="s">
        <v>3916</v>
      </c>
      <c r="S856" t="s">
        <v>3589</v>
      </c>
      <c r="T856" t="s">
        <v>3589</v>
      </c>
      <c r="U856" t="s">
        <v>13561</v>
      </c>
      <c r="V856"/>
      <c r="W856"/>
      <c r="X856"/>
      <c r="Y856"/>
      <c r="Z856"/>
      <c r="AA856"/>
      <c r="AB856"/>
      <c r="AC856"/>
      <c r="AD856"/>
      <c r="AE856"/>
      <c r="AF856"/>
      <c r="AG856"/>
      <c r="AH856"/>
      <c r="AI856"/>
      <c r="AJ856"/>
      <c r="AK856"/>
      <c r="AL856"/>
      <c r="AM856"/>
      <c r="AN856"/>
      <c r="AO856" s="108" t="s">
        <v>43</v>
      </c>
      <c r="AP856" t="s">
        <v>2855</v>
      </c>
      <c r="AQ856">
        <v>2</v>
      </c>
      <c r="AR856" t="e">
        <v>#N/A</v>
      </c>
      <c r="AS856" t="s">
        <v>4094</v>
      </c>
      <c r="AT856" t="e">
        <v>#N/A</v>
      </c>
      <c r="AU856" t="s">
        <v>4096</v>
      </c>
      <c r="AV856" t="s">
        <v>9214</v>
      </c>
      <c r="AW856" t="s">
        <v>9214</v>
      </c>
      <c r="AX856" t="s">
        <v>1740</v>
      </c>
      <c r="AY856" t="s">
        <v>8819</v>
      </c>
      <c r="AZ856" t="s">
        <v>3915</v>
      </c>
      <c r="BA856" t="s">
        <v>9215</v>
      </c>
      <c r="BB856" t="s">
        <v>1244</v>
      </c>
      <c r="BC856" t="s">
        <v>1743</v>
      </c>
      <c r="BD856" t="s">
        <v>9216</v>
      </c>
      <c r="BE856" t="s">
        <v>4095</v>
      </c>
      <c r="BF856">
        <v>856</v>
      </c>
      <c r="BG856">
        <v>0</v>
      </c>
      <c r="BH856" t="e">
        <v>#N/A</v>
      </c>
      <c r="BI856" t="s">
        <v>1547</v>
      </c>
      <c r="BJ856">
        <v>0</v>
      </c>
      <c r="BK856">
        <v>0</v>
      </c>
      <c r="BL856">
        <v>0</v>
      </c>
      <c r="BM856" t="s">
        <v>1547</v>
      </c>
      <c r="BN856" t="s">
        <v>1547</v>
      </c>
      <c r="BO856" t="s">
        <v>1547</v>
      </c>
      <c r="BP856" t="s" cm="1">
        <v>1547</v>
      </c>
      <c r="BQ856" t="s">
        <v>7292</v>
      </c>
      <c r="BR856" t="s">
        <v>9217</v>
      </c>
      <c r="BS856">
        <v>1</v>
      </c>
      <c r="BT856" t="s">
        <v>1738</v>
      </c>
      <c r="BU856" t="s">
        <v>15833</v>
      </c>
      <c r="BV856" t="s">
        <v>4095</v>
      </c>
      <c r="BW856" t="s">
        <v>9214</v>
      </c>
      <c r="BX856" t="s">
        <v>8823</v>
      </c>
      <c r="BY856" t="s">
        <v>7292</v>
      </c>
      <c r="BZ856" t="s">
        <v>1547</v>
      </c>
      <c r="CA856" t="s">
        <v>1744</v>
      </c>
      <c r="CB856" t="s">
        <v>1547</v>
      </c>
      <c r="CC856"/>
      <c r="CD856" t="s">
        <v>998</v>
      </c>
      <c r="CE856" t="s">
        <v>1244</v>
      </c>
      <c r="CF856" t="s">
        <v>4096</v>
      </c>
      <c r="CG856" t="s">
        <v>9214</v>
      </c>
      <c r="CH856" t="s">
        <v>1244</v>
      </c>
      <c r="CI856" t="s">
        <v>1547</v>
      </c>
      <c r="CJ856" t="s">
        <v>3916</v>
      </c>
      <c r="CK856" t="s">
        <v>1566</v>
      </c>
      <c r="CL856"/>
      <c r="CM856"/>
      <c r="CN856" t="s">
        <v>13561</v>
      </c>
      <c r="CO856" t="s">
        <v>1547</v>
      </c>
      <c r="CP856" t="s">
        <v>13561</v>
      </c>
      <c r="CQ856" t="s">
        <v>1547</v>
      </c>
      <c r="CR856" t="s">
        <v>1547</v>
      </c>
      <c r="CS856">
        <v>0</v>
      </c>
      <c r="CT856" t="s">
        <v>1547</v>
      </c>
      <c r="CU856" t="s">
        <v>1547</v>
      </c>
      <c r="CV856" t="s">
        <v>1547</v>
      </c>
      <c r="CW856" t="s">
        <v>1547</v>
      </c>
      <c r="CX856" t="s">
        <v>1547</v>
      </c>
      <c r="CY856">
        <v>854</v>
      </c>
      <c r="CZ856" t="s">
        <v>10091</v>
      </c>
      <c r="DA856" t="s">
        <v>1547</v>
      </c>
      <c r="DB856" t="s">
        <v>1881</v>
      </c>
      <c r="DC856" t="s">
        <v>1882</v>
      </c>
      <c r="DD856" t="s">
        <v>4096</v>
      </c>
      <c r="DE856" t="s">
        <v>3915</v>
      </c>
      <c r="DF856" t="s">
        <v>3913</v>
      </c>
      <c r="DG856" t="s">
        <v>1547</v>
      </c>
      <c r="DH856" t="s">
        <v>1547</v>
      </c>
      <c r="DI856" t="s">
        <v>1892</v>
      </c>
      <c r="DJ856" t="e">
        <v>#N/A</v>
      </c>
      <c r="DK856"/>
      <c r="DL856" t="s">
        <v>7296</v>
      </c>
      <c r="DM856">
        <v>9</v>
      </c>
      <c r="DN856" t="s">
        <v>1883</v>
      </c>
      <c r="DO856" t="s">
        <v>1566</v>
      </c>
      <c r="DP856" t="b">
        <v>1</v>
      </c>
      <c r="DQ856" t="b">
        <v>0</v>
      </c>
      <c r="DR856" t="b">
        <v>1</v>
      </c>
      <c r="DS856" t="b">
        <v>0</v>
      </c>
      <c r="DT856" t="b">
        <v>0</v>
      </c>
      <c r="DU856" t="b">
        <v>0</v>
      </c>
      <c r="DV856" t="b">
        <v>1</v>
      </c>
      <c r="DW856">
        <v>0</v>
      </c>
      <c r="DX856" t="b">
        <v>0</v>
      </c>
      <c r="DY856" t="b">
        <v>0</v>
      </c>
      <c r="DZ856" t="b">
        <v>0</v>
      </c>
      <c r="EA856" t="b">
        <v>0</v>
      </c>
      <c r="EB856" t="b">
        <v>0</v>
      </c>
      <c r="EC856" t="b">
        <v>0</v>
      </c>
      <c r="ED856" t="b">
        <v>0</v>
      </c>
      <c r="EE856" t="b">
        <v>0</v>
      </c>
      <c r="EF856" t="b">
        <v>0</v>
      </c>
      <c r="EG856" t="b" cm="1">
        <v>0</v>
      </c>
      <c r="EH856" t="b">
        <v>0</v>
      </c>
      <c r="EI856" t="b">
        <v>0</v>
      </c>
      <c r="EJ856" t="b">
        <v>0</v>
      </c>
      <c r="EK856" t="s">
        <v>1547</v>
      </c>
      <c r="EL856">
        <v>0</v>
      </c>
      <c r="EM856">
        <v>22</v>
      </c>
      <c r="EN856" t="b">
        <v>0</v>
      </c>
    </row>
    <row r="857" spans="1:144" ht="15.75">
      <c r="A857"/>
      <c r="B857" t="s">
        <v>1566</v>
      </c>
      <c r="C857" t="s">
        <v>4094</v>
      </c>
      <c r="D857" t="s">
        <v>3917</v>
      </c>
      <c r="E857" t="s">
        <v>3918</v>
      </c>
      <c r="F857" t="s">
        <v>3918</v>
      </c>
      <c r="G857" t="s">
        <v>3919</v>
      </c>
      <c r="H857" t="s">
        <v>3920</v>
      </c>
      <c r="I857" t="s">
        <v>2799</v>
      </c>
      <c r="J857"/>
      <c r="K857"/>
      <c r="L857" t="s">
        <v>1743</v>
      </c>
      <c r="M857" t="s">
        <v>1779</v>
      </c>
      <c r="N857"/>
      <c r="O857"/>
      <c r="P857" t="s">
        <v>1566</v>
      </c>
      <c r="Q857" t="s">
        <v>3915</v>
      </c>
      <c r="R857" t="s">
        <v>3916</v>
      </c>
      <c r="S857"/>
      <c r="T857"/>
      <c r="U857" t="s">
        <v>13561</v>
      </c>
      <c r="V857" t="s">
        <v>13523</v>
      </c>
      <c r="W857"/>
      <c r="X857"/>
      <c r="Y857"/>
      <c r="Z857"/>
      <c r="AA857"/>
      <c r="AB857"/>
      <c r="AC857"/>
      <c r="AD857"/>
      <c r="AE857"/>
      <c r="AF857"/>
      <c r="AG857"/>
      <c r="AH857"/>
      <c r="AI857"/>
      <c r="AJ857"/>
      <c r="AK857"/>
      <c r="AL857"/>
      <c r="AM857"/>
      <c r="AN857"/>
      <c r="AO857" s="108" t="s">
        <v>43</v>
      </c>
      <c r="AP857" t="s">
        <v>2855</v>
      </c>
      <c r="AQ857">
        <v>3</v>
      </c>
      <c r="AR857" t="e">
        <v>#N/A</v>
      </c>
      <c r="AS857" t="s">
        <v>4094</v>
      </c>
      <c r="AT857" t="e">
        <v>#N/A</v>
      </c>
      <c r="AU857" t="s">
        <v>3918</v>
      </c>
      <c r="AV857" t="s">
        <v>8826</v>
      </c>
      <c r="AW857" t="s">
        <v>8826</v>
      </c>
      <c r="AX857" t="s">
        <v>1740</v>
      </c>
      <c r="AY857" t="s">
        <v>8827</v>
      </c>
      <c r="AZ857" t="s">
        <v>3915</v>
      </c>
      <c r="BA857" t="s">
        <v>8828</v>
      </c>
      <c r="BB857" t="s">
        <v>2799</v>
      </c>
      <c r="BC857" t="s">
        <v>1743</v>
      </c>
      <c r="BD857" t="s">
        <v>9219</v>
      </c>
      <c r="BE857" t="s">
        <v>4095</v>
      </c>
      <c r="BF857">
        <v>813</v>
      </c>
      <c r="BG857">
        <v>856</v>
      </c>
      <c r="BH857">
        <v>0</v>
      </c>
      <c r="BI857" t="s">
        <v>1547</v>
      </c>
      <c r="BJ857">
        <v>0</v>
      </c>
      <c r="BK857">
        <v>0</v>
      </c>
      <c r="BL857">
        <v>824</v>
      </c>
      <c r="BM857" t="s">
        <v>8935</v>
      </c>
      <c r="BN857" t="s">
        <v>4096</v>
      </c>
      <c r="BO857" t="s">
        <v>9214</v>
      </c>
      <c r="BP857" t="e" cm="1">
        <v>#N/A</v>
      </c>
      <c r="BQ857" t="s">
        <v>1547</v>
      </c>
      <c r="BR857" t="s">
        <v>9217</v>
      </c>
      <c r="BS857">
        <v>2</v>
      </c>
      <c r="BT857" t="s">
        <v>1712</v>
      </c>
      <c r="BU857" t="s">
        <v>15834</v>
      </c>
      <c r="BV857" t="s">
        <v>3917</v>
      </c>
      <c r="BW857" t="s">
        <v>8826</v>
      </c>
      <c r="BX857" t="s">
        <v>8830</v>
      </c>
      <c r="BY857" t="s">
        <v>1744</v>
      </c>
      <c r="BZ857" t="s">
        <v>1547</v>
      </c>
      <c r="CA857" t="s">
        <v>1744</v>
      </c>
      <c r="CB857" t="s">
        <v>1779</v>
      </c>
      <c r="CC857"/>
      <c r="CD857" t="s">
        <v>998</v>
      </c>
      <c r="CE857" t="s">
        <v>2799</v>
      </c>
      <c r="CF857" t="s">
        <v>9220</v>
      </c>
      <c r="CG857" t="s">
        <v>9221</v>
      </c>
      <c r="CH857" t="s">
        <v>2799</v>
      </c>
      <c r="CI857" t="s">
        <v>1547</v>
      </c>
      <c r="CJ857" t="s">
        <v>3916</v>
      </c>
      <c r="CK857" t="s">
        <v>1566</v>
      </c>
      <c r="CL857"/>
      <c r="CM857"/>
      <c r="CN857" t="s">
        <v>13561</v>
      </c>
      <c r="CO857" t="s">
        <v>13523</v>
      </c>
      <c r="CP857" t="s">
        <v>13561</v>
      </c>
      <c r="CQ857" t="s">
        <v>13523</v>
      </c>
      <c r="CR857" t="s">
        <v>1547</v>
      </c>
      <c r="CS857">
        <v>0</v>
      </c>
      <c r="CT857" t="s">
        <v>1547</v>
      </c>
      <c r="CU857" t="s">
        <v>1547</v>
      </c>
      <c r="CV857" t="s">
        <v>1547</v>
      </c>
      <c r="CW857" t="s">
        <v>1547</v>
      </c>
      <c r="CX857" t="s">
        <v>1547</v>
      </c>
      <c r="CY857">
        <v>855</v>
      </c>
      <c r="CZ857" t="s">
        <v>10096</v>
      </c>
      <c r="DA857" t="s">
        <v>1547</v>
      </c>
      <c r="DB857" t="s">
        <v>1881</v>
      </c>
      <c r="DC857" t="s">
        <v>1882</v>
      </c>
      <c r="DD857" t="s">
        <v>3918</v>
      </c>
      <c r="DE857" t="s">
        <v>3915</v>
      </c>
      <c r="DF857" t="s">
        <v>3919</v>
      </c>
      <c r="DG857" t="s">
        <v>1547</v>
      </c>
      <c r="DH857" t="s">
        <v>1547</v>
      </c>
      <c r="DI857" t="s">
        <v>1892</v>
      </c>
      <c r="DJ857" t="e">
        <v>#N/A</v>
      </c>
      <c r="DK857"/>
      <c r="DL857" t="s">
        <v>1892</v>
      </c>
      <c r="DM857">
        <v>9</v>
      </c>
      <c r="DN857" t="s">
        <v>1883</v>
      </c>
      <c r="DO857" t="s">
        <v>1566</v>
      </c>
      <c r="DP857" t="b">
        <v>1</v>
      </c>
      <c r="DQ857" t="b">
        <v>0</v>
      </c>
      <c r="DR857" t="b">
        <v>0</v>
      </c>
      <c r="DS857" t="b">
        <v>0</v>
      </c>
      <c r="DT857" t="b">
        <v>0</v>
      </c>
      <c r="DU857" t="b">
        <v>0</v>
      </c>
      <c r="DV857" t="b">
        <v>0</v>
      </c>
      <c r="DW857">
        <v>0</v>
      </c>
      <c r="DX857" t="b">
        <v>0</v>
      </c>
      <c r="DY857" t="b">
        <v>0</v>
      </c>
      <c r="DZ857" t="b">
        <v>0</v>
      </c>
      <c r="EA857" t="b">
        <v>0</v>
      </c>
      <c r="EB857" t="b">
        <v>0</v>
      </c>
      <c r="EC857" t="b">
        <v>0</v>
      </c>
      <c r="ED857" t="b">
        <v>0</v>
      </c>
      <c r="EE857" t="b">
        <v>0</v>
      </c>
      <c r="EF857" t="b">
        <v>0</v>
      </c>
      <c r="EG857" t="b" cm="1">
        <v>0</v>
      </c>
      <c r="EH857" t="b">
        <v>0</v>
      </c>
      <c r="EI857" t="b">
        <v>0</v>
      </c>
      <c r="EJ857" t="b">
        <v>0</v>
      </c>
      <c r="EK857" t="s">
        <v>1547</v>
      </c>
      <c r="EL857">
        <v>0</v>
      </c>
      <c r="EM857">
        <v>15</v>
      </c>
      <c r="EN857" t="b">
        <v>0</v>
      </c>
    </row>
    <row r="858" spans="1:144" ht="15.75">
      <c r="A858"/>
      <c r="B858" t="s">
        <v>1566</v>
      </c>
      <c r="C858" t="s">
        <v>4094</v>
      </c>
      <c r="D858" t="s">
        <v>3882</v>
      </c>
      <c r="E858" t="s">
        <v>3606</v>
      </c>
      <c r="F858" t="s">
        <v>3606</v>
      </c>
      <c r="G858" t="s">
        <v>3922</v>
      </c>
      <c r="H858" t="s">
        <v>3923</v>
      </c>
      <c r="I858" t="s">
        <v>2799</v>
      </c>
      <c r="J858" t="s">
        <v>3924</v>
      </c>
      <c r="K858"/>
      <c r="L858" t="s">
        <v>1743</v>
      </c>
      <c r="M858" t="s">
        <v>2003</v>
      </c>
      <c r="N858"/>
      <c r="O858"/>
      <c r="P858" t="s">
        <v>1566</v>
      </c>
      <c r="Q858" t="s">
        <v>3915</v>
      </c>
      <c r="R858" t="s">
        <v>3916</v>
      </c>
      <c r="S858"/>
      <c r="T858"/>
      <c r="U858" t="s">
        <v>13561</v>
      </c>
      <c r="V858" t="s">
        <v>13400</v>
      </c>
      <c r="W858"/>
      <c r="X858"/>
      <c r="Y858"/>
      <c r="Z858"/>
      <c r="AA858"/>
      <c r="AB858"/>
      <c r="AC858"/>
      <c r="AD858"/>
      <c r="AE858"/>
      <c r="AF858"/>
      <c r="AG858"/>
      <c r="AH858"/>
      <c r="AI858"/>
      <c r="AJ858"/>
      <c r="AK858"/>
      <c r="AL858"/>
      <c r="AM858"/>
      <c r="AN858"/>
      <c r="AO858" s="108" t="s">
        <v>43</v>
      </c>
      <c r="AP858" t="s">
        <v>2855</v>
      </c>
      <c r="AQ858">
        <v>4</v>
      </c>
      <c r="AR858" t="e">
        <v>#N/A</v>
      </c>
      <c r="AS858" t="s">
        <v>4094</v>
      </c>
      <c r="AT858" t="e">
        <v>#N/A</v>
      </c>
      <c r="AU858" t="s">
        <v>3606</v>
      </c>
      <c r="AV858" t="s">
        <v>7326</v>
      </c>
      <c r="AW858" t="s">
        <v>7326</v>
      </c>
      <c r="AX858" t="s">
        <v>1740</v>
      </c>
      <c r="AY858" t="s">
        <v>8835</v>
      </c>
      <c r="AZ858" t="s">
        <v>3915</v>
      </c>
      <c r="BA858" t="s">
        <v>7329</v>
      </c>
      <c r="BB858" t="s">
        <v>2799</v>
      </c>
      <c r="BC858" t="s">
        <v>1743</v>
      </c>
      <c r="BD858" t="s">
        <v>8592</v>
      </c>
      <c r="BE858" t="s">
        <v>4095</v>
      </c>
      <c r="BF858">
        <v>408</v>
      </c>
      <c r="BG858">
        <v>856</v>
      </c>
      <c r="BH858">
        <v>0</v>
      </c>
      <c r="BI858" t="s">
        <v>1547</v>
      </c>
      <c r="BJ858">
        <v>0</v>
      </c>
      <c r="BK858" t="e" cm="1">
        <v>#N/A</v>
      </c>
      <c r="BL858" t="e" cm="1">
        <v>#N/A</v>
      </c>
      <c r="BM858" t="s">
        <v>3924</v>
      </c>
      <c r="BN858" t="s">
        <v>4096</v>
      </c>
      <c r="BO858" t="s">
        <v>9214</v>
      </c>
      <c r="BP858" t="e" cm="1">
        <v>#N/A</v>
      </c>
      <c r="BQ858" t="s">
        <v>1547</v>
      </c>
      <c r="BR858" t="s">
        <v>9217</v>
      </c>
      <c r="BS858">
        <v>3</v>
      </c>
      <c r="BT858" t="s">
        <v>1715</v>
      </c>
      <c r="BU858" t="s">
        <v>15835</v>
      </c>
      <c r="BV858" t="s">
        <v>3882</v>
      </c>
      <c r="BW858" t="s">
        <v>7326</v>
      </c>
      <c r="BX858" t="s">
        <v>8837</v>
      </c>
      <c r="BY858" t="s">
        <v>1744</v>
      </c>
      <c r="BZ858" t="s">
        <v>1547</v>
      </c>
      <c r="CA858" t="s">
        <v>1744</v>
      </c>
      <c r="CB858" t="s">
        <v>2003</v>
      </c>
      <c r="CC858"/>
      <c r="CD858" t="s">
        <v>998</v>
      </c>
      <c r="CE858" t="s">
        <v>2799</v>
      </c>
      <c r="CF858" t="s">
        <v>9223</v>
      </c>
      <c r="CG858" t="s">
        <v>9224</v>
      </c>
      <c r="CH858" t="s">
        <v>2799</v>
      </c>
      <c r="CI858" t="s">
        <v>1547</v>
      </c>
      <c r="CJ858" t="s">
        <v>3916</v>
      </c>
      <c r="CK858" t="s">
        <v>1566</v>
      </c>
      <c r="CL858"/>
      <c r="CM858"/>
      <c r="CN858" t="s">
        <v>13561</v>
      </c>
      <c r="CO858" t="s">
        <v>13400</v>
      </c>
      <c r="CP858" t="s">
        <v>13561</v>
      </c>
      <c r="CQ858" t="s">
        <v>13400</v>
      </c>
      <c r="CR858" t="s">
        <v>1547</v>
      </c>
      <c r="CS858">
        <v>0</v>
      </c>
      <c r="CT858" t="s">
        <v>1547</v>
      </c>
      <c r="CU858" t="s">
        <v>1547</v>
      </c>
      <c r="CV858" t="e">
        <v>#N/A</v>
      </c>
      <c r="CW858" t="s">
        <v>1547</v>
      </c>
      <c r="CX858" t="s">
        <v>1547</v>
      </c>
      <c r="CY858">
        <v>856</v>
      </c>
      <c r="CZ858" t="s">
        <v>10100</v>
      </c>
      <c r="DA858" t="s">
        <v>1547</v>
      </c>
      <c r="DB858" t="s">
        <v>1881</v>
      </c>
      <c r="DC858" t="s">
        <v>1882</v>
      </c>
      <c r="DD858" t="s">
        <v>3606</v>
      </c>
      <c r="DE858" t="s">
        <v>3915</v>
      </c>
      <c r="DF858" t="s">
        <v>3922</v>
      </c>
      <c r="DG858" t="s">
        <v>1547</v>
      </c>
      <c r="DH858" t="s">
        <v>1547</v>
      </c>
      <c r="DI858" t="s">
        <v>1892</v>
      </c>
      <c r="DJ858" t="e">
        <v>#N/A</v>
      </c>
      <c r="DK858"/>
      <c r="DL858" t="s">
        <v>1892</v>
      </c>
      <c r="DM858">
        <v>9</v>
      </c>
      <c r="DN858" t="s">
        <v>1883</v>
      </c>
      <c r="DO858" t="s">
        <v>1566</v>
      </c>
      <c r="DP858" t="b">
        <v>1</v>
      </c>
      <c r="DQ858" t="b">
        <v>0</v>
      </c>
      <c r="DR858" t="b">
        <v>0</v>
      </c>
      <c r="DS858" t="b">
        <v>0</v>
      </c>
      <c r="DT858" t="b">
        <v>0</v>
      </c>
      <c r="DU858" t="b">
        <v>0</v>
      </c>
      <c r="DV858" t="b">
        <v>0</v>
      </c>
      <c r="DW858">
        <v>0</v>
      </c>
      <c r="DX858" t="b">
        <v>0</v>
      </c>
      <c r="DY858" t="b">
        <v>0</v>
      </c>
      <c r="DZ858" t="b">
        <v>0</v>
      </c>
      <c r="EA858" t="b">
        <v>0</v>
      </c>
      <c r="EB858" t="b">
        <v>0</v>
      </c>
      <c r="EC858" t="b">
        <v>1</v>
      </c>
      <c r="ED858" t="b">
        <v>0</v>
      </c>
      <c r="EE858" t="b">
        <v>0</v>
      </c>
      <c r="EF858" t="b">
        <v>0</v>
      </c>
      <c r="EG858" t="b" cm="1">
        <v>1</v>
      </c>
      <c r="EH858" t="b">
        <v>0</v>
      </c>
      <c r="EI858" t="b">
        <v>0</v>
      </c>
      <c r="EJ858" t="b">
        <v>1</v>
      </c>
      <c r="EK858" t="s">
        <v>5981</v>
      </c>
      <c r="EL858">
        <v>1</v>
      </c>
      <c r="EM858">
        <v>4</v>
      </c>
      <c r="EN858" t="b">
        <v>0</v>
      </c>
    </row>
    <row r="859" spans="1:144" ht="299.25">
      <c r="A859"/>
      <c r="B859" t="s">
        <v>1566</v>
      </c>
      <c r="C859" t="s">
        <v>4094</v>
      </c>
      <c r="D859" t="s">
        <v>3925</v>
      </c>
      <c r="E859" t="s">
        <v>3926</v>
      </c>
      <c r="F859" t="s">
        <v>3926</v>
      </c>
      <c r="G859" t="s">
        <v>3927</v>
      </c>
      <c r="H859" s="109" t="s">
        <v>3928</v>
      </c>
      <c r="I859" t="s">
        <v>2798</v>
      </c>
      <c r="J859"/>
      <c r="K859"/>
      <c r="L859" t="s">
        <v>1743</v>
      </c>
      <c r="M859" t="s">
        <v>1995</v>
      </c>
      <c r="N859"/>
      <c r="O859"/>
      <c r="P859" t="s">
        <v>1566</v>
      </c>
      <c r="Q859" t="s">
        <v>3915</v>
      </c>
      <c r="R859" t="s">
        <v>3916</v>
      </c>
      <c r="S859"/>
      <c r="T859" t="s">
        <v>3929</v>
      </c>
      <c r="U859" t="s">
        <v>13561</v>
      </c>
      <c r="V859" t="s">
        <v>13524</v>
      </c>
      <c r="W859"/>
      <c r="X859"/>
      <c r="Y859"/>
      <c r="Z859"/>
      <c r="AA859"/>
      <c r="AB859"/>
      <c r="AC859"/>
      <c r="AD859"/>
      <c r="AE859"/>
      <c r="AF859"/>
      <c r="AG859"/>
      <c r="AH859"/>
      <c r="AI859"/>
      <c r="AJ859"/>
      <c r="AK859"/>
      <c r="AL859"/>
      <c r="AM859"/>
      <c r="AN859"/>
      <c r="AO859" s="108" t="s">
        <v>43</v>
      </c>
      <c r="AP859" t="s">
        <v>2855</v>
      </c>
      <c r="AQ859">
        <v>5</v>
      </c>
      <c r="AR859" t="e">
        <v>#N/A</v>
      </c>
      <c r="AS859" t="s">
        <v>4094</v>
      </c>
      <c r="AT859" t="e">
        <v>#N/A</v>
      </c>
      <c r="AU859" t="s">
        <v>3926</v>
      </c>
      <c r="AV859" t="s">
        <v>8842</v>
      </c>
      <c r="AW859" t="s">
        <v>8842</v>
      </c>
      <c r="AX859" t="s">
        <v>1740</v>
      </c>
      <c r="AY859" t="s">
        <v>8843</v>
      </c>
      <c r="AZ859" t="s">
        <v>3915</v>
      </c>
      <c r="BA859" t="s">
        <v>8844</v>
      </c>
      <c r="BB859" t="s">
        <v>2798</v>
      </c>
      <c r="BC859" t="s">
        <v>1743</v>
      </c>
      <c r="BD859" t="s">
        <v>9226</v>
      </c>
      <c r="BE859" t="s">
        <v>4095</v>
      </c>
      <c r="BF859">
        <v>815</v>
      </c>
      <c r="BG859">
        <v>856</v>
      </c>
      <c r="BH859">
        <v>0</v>
      </c>
      <c r="BI859" t="s">
        <v>1547</v>
      </c>
      <c r="BJ859">
        <v>0</v>
      </c>
      <c r="BK859">
        <v>0</v>
      </c>
      <c r="BL859">
        <v>815</v>
      </c>
      <c r="BM859" t="s">
        <v>8849</v>
      </c>
      <c r="BN859" t="s">
        <v>4096</v>
      </c>
      <c r="BO859" t="s">
        <v>9214</v>
      </c>
      <c r="BP859" t="e" cm="1">
        <v>#N/A</v>
      </c>
      <c r="BQ859" t="s">
        <v>1547</v>
      </c>
      <c r="BR859" t="s">
        <v>9217</v>
      </c>
      <c r="BS859">
        <v>4</v>
      </c>
      <c r="BT859" t="s">
        <v>1756</v>
      </c>
      <c r="BU859" t="s">
        <v>15836</v>
      </c>
      <c r="BV859" t="s">
        <v>3925</v>
      </c>
      <c r="BW859" t="s">
        <v>8842</v>
      </c>
      <c r="BX859" t="s">
        <v>8846</v>
      </c>
      <c r="BY859" t="s">
        <v>1744</v>
      </c>
      <c r="BZ859" t="s">
        <v>8847</v>
      </c>
      <c r="CA859" t="s">
        <v>1744</v>
      </c>
      <c r="CB859" t="s">
        <v>1995</v>
      </c>
      <c r="CC859"/>
      <c r="CD859" t="s">
        <v>998</v>
      </c>
      <c r="CE859" t="s">
        <v>2798</v>
      </c>
      <c r="CF859" t="s">
        <v>9227</v>
      </c>
      <c r="CG859" t="s">
        <v>9228</v>
      </c>
      <c r="CH859" t="s">
        <v>2798</v>
      </c>
      <c r="CI859" t="s">
        <v>1547</v>
      </c>
      <c r="CJ859" t="s">
        <v>3916</v>
      </c>
      <c r="CK859" t="s">
        <v>1566</v>
      </c>
      <c r="CL859"/>
      <c r="CM859"/>
      <c r="CN859" t="s">
        <v>13561</v>
      </c>
      <c r="CO859" t="s">
        <v>13524</v>
      </c>
      <c r="CP859" t="s">
        <v>13561</v>
      </c>
      <c r="CQ859" t="s">
        <v>13524</v>
      </c>
      <c r="CR859" t="s">
        <v>1547</v>
      </c>
      <c r="CS859">
        <v>0</v>
      </c>
      <c r="CT859" t="s">
        <v>1547</v>
      </c>
      <c r="CU859" t="s">
        <v>1547</v>
      </c>
      <c r="CV859" t="s">
        <v>1547</v>
      </c>
      <c r="CW859" t="s">
        <v>1547</v>
      </c>
      <c r="CX859" t="s">
        <v>1547</v>
      </c>
      <c r="CY859">
        <v>857</v>
      </c>
      <c r="CZ859" t="s">
        <v>10103</v>
      </c>
      <c r="DA859" t="s">
        <v>1547</v>
      </c>
      <c r="DB859" t="s">
        <v>1881</v>
      </c>
      <c r="DC859" t="s">
        <v>1882</v>
      </c>
      <c r="DD859" t="s">
        <v>3926</v>
      </c>
      <c r="DE859" t="s">
        <v>3915</v>
      </c>
      <c r="DF859" t="s">
        <v>3927</v>
      </c>
      <c r="DG859" t="s">
        <v>8847</v>
      </c>
      <c r="DH859" t="s">
        <v>8851</v>
      </c>
      <c r="DI859" t="s">
        <v>8852</v>
      </c>
      <c r="DJ859" t="e">
        <v>#N/A</v>
      </c>
      <c r="DK859"/>
      <c r="DL859" t="s">
        <v>8852</v>
      </c>
      <c r="DM859">
        <v>9</v>
      </c>
      <c r="DN859" t="s">
        <v>1883</v>
      </c>
      <c r="DO859" t="s">
        <v>1566</v>
      </c>
      <c r="DP859" t="b">
        <v>1</v>
      </c>
      <c r="DQ859" t="b">
        <v>0</v>
      </c>
      <c r="DR859" t="b">
        <v>0</v>
      </c>
      <c r="DS859" t="b">
        <v>0</v>
      </c>
      <c r="DT859" t="b">
        <v>0</v>
      </c>
      <c r="DU859" t="b">
        <v>0</v>
      </c>
      <c r="DV859" t="b">
        <v>0</v>
      </c>
      <c r="DW859">
        <v>0</v>
      </c>
      <c r="DX859" t="b">
        <v>0</v>
      </c>
      <c r="DY859" t="b">
        <v>0</v>
      </c>
      <c r="DZ859" t="b">
        <v>0</v>
      </c>
      <c r="EA859" t="b">
        <v>0</v>
      </c>
      <c r="EB859" t="b">
        <v>0</v>
      </c>
      <c r="EC859" t="b">
        <v>0</v>
      </c>
      <c r="ED859" t="b">
        <v>0</v>
      </c>
      <c r="EE859" t="b">
        <v>0</v>
      </c>
      <c r="EF859" t="b">
        <v>0</v>
      </c>
      <c r="EG859" t="b" cm="1">
        <v>0</v>
      </c>
      <c r="EH859" t="b">
        <v>0</v>
      </c>
      <c r="EI859" t="b">
        <v>0</v>
      </c>
      <c r="EJ859" t="b">
        <v>0</v>
      </c>
      <c r="EK859" t="s">
        <v>1547</v>
      </c>
      <c r="EL859">
        <v>0</v>
      </c>
      <c r="EM859">
        <v>19</v>
      </c>
      <c r="EN859" t="b">
        <v>0</v>
      </c>
    </row>
    <row r="860" spans="1:144" ht="236.25">
      <c r="A860"/>
      <c r="B860" t="s">
        <v>1566</v>
      </c>
      <c r="C860" t="s">
        <v>4094</v>
      </c>
      <c r="D860" t="s">
        <v>3930</v>
      </c>
      <c r="E860" t="s">
        <v>3931</v>
      </c>
      <c r="F860" t="s">
        <v>3931</v>
      </c>
      <c r="G860" t="s">
        <v>3932</v>
      </c>
      <c r="H860" s="109" t="s">
        <v>3933</v>
      </c>
      <c r="I860" t="s">
        <v>2798</v>
      </c>
      <c r="J860"/>
      <c r="K860"/>
      <c r="L860" t="s">
        <v>1743</v>
      </c>
      <c r="M860" t="s">
        <v>1995</v>
      </c>
      <c r="N860"/>
      <c r="O860"/>
      <c r="P860" t="s">
        <v>1566</v>
      </c>
      <c r="Q860" t="s">
        <v>3915</v>
      </c>
      <c r="R860" t="s">
        <v>3916</v>
      </c>
      <c r="S860"/>
      <c r="T860" t="s">
        <v>3934</v>
      </c>
      <c r="U860" t="s">
        <v>13561</v>
      </c>
      <c r="V860" t="s">
        <v>13525</v>
      </c>
      <c r="W860"/>
      <c r="X860"/>
      <c r="Y860"/>
      <c r="Z860"/>
      <c r="AA860"/>
      <c r="AB860"/>
      <c r="AC860"/>
      <c r="AD860"/>
      <c r="AE860"/>
      <c r="AF860"/>
      <c r="AG860"/>
      <c r="AH860"/>
      <c r="AI860"/>
      <c r="AJ860"/>
      <c r="AK860"/>
      <c r="AL860"/>
      <c r="AM860"/>
      <c r="AN860"/>
      <c r="AO860" s="108" t="s">
        <v>43</v>
      </c>
      <c r="AP860" t="s">
        <v>2855</v>
      </c>
      <c r="AQ860">
        <v>6</v>
      </c>
      <c r="AR860" t="e">
        <v>#N/A</v>
      </c>
      <c r="AS860" t="s">
        <v>4094</v>
      </c>
      <c r="AT860" t="e">
        <v>#N/A</v>
      </c>
      <c r="AU860" t="s">
        <v>3931</v>
      </c>
      <c r="AV860" t="s">
        <v>8854</v>
      </c>
      <c r="AW860" t="s">
        <v>8854</v>
      </c>
      <c r="AX860" t="s">
        <v>1740</v>
      </c>
      <c r="AY860" t="s">
        <v>8855</v>
      </c>
      <c r="AZ860" t="s">
        <v>3915</v>
      </c>
      <c r="BA860" t="s">
        <v>8856</v>
      </c>
      <c r="BB860" t="s">
        <v>2798</v>
      </c>
      <c r="BC860" t="s">
        <v>1743</v>
      </c>
      <c r="BD860" t="s">
        <v>9230</v>
      </c>
      <c r="BE860" t="s">
        <v>4095</v>
      </c>
      <c r="BF860">
        <v>816</v>
      </c>
      <c r="BG860">
        <v>856</v>
      </c>
      <c r="BH860">
        <v>0</v>
      </c>
      <c r="BI860" t="s">
        <v>1547</v>
      </c>
      <c r="BJ860">
        <v>0</v>
      </c>
      <c r="BK860">
        <v>0</v>
      </c>
      <c r="BL860">
        <v>816</v>
      </c>
      <c r="BM860" t="s">
        <v>8860</v>
      </c>
      <c r="BN860" t="s">
        <v>4096</v>
      </c>
      <c r="BO860" t="s">
        <v>9214</v>
      </c>
      <c r="BP860" t="e" cm="1">
        <v>#N/A</v>
      </c>
      <c r="BQ860" t="s">
        <v>1547</v>
      </c>
      <c r="BR860" t="s">
        <v>9217</v>
      </c>
      <c r="BS860">
        <v>5</v>
      </c>
      <c r="BT860" t="s">
        <v>1717</v>
      </c>
      <c r="BU860" t="s">
        <v>15837</v>
      </c>
      <c r="BV860" t="s">
        <v>3930</v>
      </c>
      <c r="BW860" t="s">
        <v>8854</v>
      </c>
      <c r="BX860" t="s">
        <v>8858</v>
      </c>
      <c r="BY860" t="s">
        <v>1744</v>
      </c>
      <c r="BZ860" t="s">
        <v>3934</v>
      </c>
      <c r="CA860" t="s">
        <v>1744</v>
      </c>
      <c r="CB860" t="s">
        <v>1995</v>
      </c>
      <c r="CC860"/>
      <c r="CD860" t="s">
        <v>998</v>
      </c>
      <c r="CE860" t="s">
        <v>2798</v>
      </c>
      <c r="CF860" t="s">
        <v>9231</v>
      </c>
      <c r="CG860" t="s">
        <v>9232</v>
      </c>
      <c r="CH860" t="s">
        <v>2798</v>
      </c>
      <c r="CI860" t="s">
        <v>1547</v>
      </c>
      <c r="CJ860" t="s">
        <v>3916</v>
      </c>
      <c r="CK860" t="s">
        <v>1566</v>
      </c>
      <c r="CL860"/>
      <c r="CM860"/>
      <c r="CN860" t="s">
        <v>13561</v>
      </c>
      <c r="CO860" t="s">
        <v>13525</v>
      </c>
      <c r="CP860" t="s">
        <v>13561</v>
      </c>
      <c r="CQ860" t="s">
        <v>13525</v>
      </c>
      <c r="CR860" t="s">
        <v>1547</v>
      </c>
      <c r="CS860">
        <v>0</v>
      </c>
      <c r="CT860" t="s">
        <v>1547</v>
      </c>
      <c r="CU860" t="s">
        <v>1547</v>
      </c>
      <c r="CV860" t="s">
        <v>1547</v>
      </c>
      <c r="CW860" t="s">
        <v>1547</v>
      </c>
      <c r="CX860" t="s">
        <v>1547</v>
      </c>
      <c r="CY860">
        <v>858</v>
      </c>
      <c r="CZ860" t="s">
        <v>10109</v>
      </c>
      <c r="DA860" t="s">
        <v>1547</v>
      </c>
      <c r="DB860" t="s">
        <v>1881</v>
      </c>
      <c r="DC860" t="s">
        <v>1882</v>
      </c>
      <c r="DD860" t="s">
        <v>3931</v>
      </c>
      <c r="DE860" t="s">
        <v>3915</v>
      </c>
      <c r="DF860" t="s">
        <v>3932</v>
      </c>
      <c r="DG860" t="s">
        <v>3934</v>
      </c>
      <c r="DH860" t="s">
        <v>8862</v>
      </c>
      <c r="DI860" t="s">
        <v>8863</v>
      </c>
      <c r="DJ860" t="e">
        <v>#N/A</v>
      </c>
      <c r="DK860"/>
      <c r="DL860" t="s">
        <v>8863</v>
      </c>
      <c r="DM860">
        <v>9</v>
      </c>
      <c r="DN860" t="s">
        <v>1883</v>
      </c>
      <c r="DO860" t="s">
        <v>1566</v>
      </c>
      <c r="DP860" t="b">
        <v>1</v>
      </c>
      <c r="DQ860" t="b">
        <v>0</v>
      </c>
      <c r="DR860" t="b">
        <v>0</v>
      </c>
      <c r="DS860" t="b">
        <v>0</v>
      </c>
      <c r="DT860" t="b">
        <v>0</v>
      </c>
      <c r="DU860" t="b">
        <v>0</v>
      </c>
      <c r="DV860" t="b">
        <v>0</v>
      </c>
      <c r="DW860">
        <v>0</v>
      </c>
      <c r="DX860" t="b">
        <v>0</v>
      </c>
      <c r="DY860" t="b">
        <v>0</v>
      </c>
      <c r="DZ860" t="b">
        <v>0</v>
      </c>
      <c r="EA860" t="b">
        <v>0</v>
      </c>
      <c r="EB860" t="b">
        <v>0</v>
      </c>
      <c r="EC860" t="b">
        <v>0</v>
      </c>
      <c r="ED860" t="b">
        <v>0</v>
      </c>
      <c r="EE860" t="b">
        <v>0</v>
      </c>
      <c r="EF860" t="b">
        <v>0</v>
      </c>
      <c r="EG860" t="b" cm="1">
        <v>0</v>
      </c>
      <c r="EH860" t="b">
        <v>0</v>
      </c>
      <c r="EI860" t="b">
        <v>0</v>
      </c>
      <c r="EJ860" t="b">
        <v>0</v>
      </c>
      <c r="EK860" t="s">
        <v>1547</v>
      </c>
      <c r="EL860">
        <v>0</v>
      </c>
      <c r="EM860">
        <v>20</v>
      </c>
      <c r="EN860" t="b">
        <v>0</v>
      </c>
    </row>
    <row r="861" spans="1:144" ht="126">
      <c r="A861"/>
      <c r="B861" t="s">
        <v>1566</v>
      </c>
      <c r="C861" t="s">
        <v>4094</v>
      </c>
      <c r="D861" t="s">
        <v>3935</v>
      </c>
      <c r="E861" t="s">
        <v>3936</v>
      </c>
      <c r="F861" t="s">
        <v>3936</v>
      </c>
      <c r="G861" t="s">
        <v>3937</v>
      </c>
      <c r="H861" s="109" t="s">
        <v>4097</v>
      </c>
      <c r="I861" t="s">
        <v>2798</v>
      </c>
      <c r="J861"/>
      <c r="K861"/>
      <c r="L861" t="s">
        <v>1743</v>
      </c>
      <c r="M861" t="s">
        <v>1995</v>
      </c>
      <c r="N861"/>
      <c r="O861"/>
      <c r="P861" t="s">
        <v>1566</v>
      </c>
      <c r="Q861" t="s">
        <v>3915</v>
      </c>
      <c r="R861" t="s">
        <v>3916</v>
      </c>
      <c r="S861"/>
      <c r="T861"/>
      <c r="U861" t="s">
        <v>13561</v>
      </c>
      <c r="V861" t="s">
        <v>13526</v>
      </c>
      <c r="W861"/>
      <c r="X861"/>
      <c r="Y861"/>
      <c r="Z861"/>
      <c r="AA861"/>
      <c r="AB861"/>
      <c r="AC861"/>
      <c r="AD861"/>
      <c r="AE861"/>
      <c r="AF861"/>
      <c r="AG861"/>
      <c r="AH861"/>
      <c r="AI861"/>
      <c r="AJ861"/>
      <c r="AK861"/>
      <c r="AL861"/>
      <c r="AM861"/>
      <c r="AN861"/>
      <c r="AO861" s="108" t="s">
        <v>43</v>
      </c>
      <c r="AP861" t="s">
        <v>2855</v>
      </c>
      <c r="AQ861">
        <v>7</v>
      </c>
      <c r="AR861" t="e">
        <v>#N/A</v>
      </c>
      <c r="AS861" t="s">
        <v>4094</v>
      </c>
      <c r="AT861" t="e">
        <v>#N/A</v>
      </c>
      <c r="AU861" t="s">
        <v>3936</v>
      </c>
      <c r="AV861" t="s">
        <v>8865</v>
      </c>
      <c r="AW861" t="s">
        <v>8865</v>
      </c>
      <c r="AX861" t="s">
        <v>1740</v>
      </c>
      <c r="AY861" t="s">
        <v>8866</v>
      </c>
      <c r="AZ861" t="s">
        <v>3915</v>
      </c>
      <c r="BA861" t="s">
        <v>8867</v>
      </c>
      <c r="BB861" t="s">
        <v>2798</v>
      </c>
      <c r="BC861" t="s">
        <v>1743</v>
      </c>
      <c r="BD861" t="s">
        <v>9234</v>
      </c>
      <c r="BE861" t="s">
        <v>4095</v>
      </c>
      <c r="BF861">
        <v>817</v>
      </c>
      <c r="BG861">
        <v>856</v>
      </c>
      <c r="BH861">
        <v>0</v>
      </c>
      <c r="BI861" t="s">
        <v>1547</v>
      </c>
      <c r="BJ861">
        <v>0</v>
      </c>
      <c r="BK861">
        <v>0</v>
      </c>
      <c r="BL861">
        <v>817</v>
      </c>
      <c r="BM861" t="s">
        <v>8871</v>
      </c>
      <c r="BN861" t="s">
        <v>4096</v>
      </c>
      <c r="BO861" t="s">
        <v>9214</v>
      </c>
      <c r="BP861" t="e" cm="1">
        <v>#N/A</v>
      </c>
      <c r="BQ861" t="s">
        <v>1547</v>
      </c>
      <c r="BR861" t="s">
        <v>9217</v>
      </c>
      <c r="BS861">
        <v>6</v>
      </c>
      <c r="BT861" t="s">
        <v>1719</v>
      </c>
      <c r="BU861" t="s">
        <v>15838</v>
      </c>
      <c r="BV861" t="s">
        <v>3935</v>
      </c>
      <c r="BW861" t="s">
        <v>8865</v>
      </c>
      <c r="BX861" t="s">
        <v>9235</v>
      </c>
      <c r="BY861" t="s">
        <v>1744</v>
      </c>
      <c r="BZ861" t="s">
        <v>1547</v>
      </c>
      <c r="CA861" t="s">
        <v>1744</v>
      </c>
      <c r="CB861" t="s">
        <v>1995</v>
      </c>
      <c r="CC861"/>
      <c r="CD861" t="s">
        <v>998</v>
      </c>
      <c r="CE861" t="s">
        <v>2798</v>
      </c>
      <c r="CF861" t="s">
        <v>9236</v>
      </c>
      <c r="CG861" t="s">
        <v>9237</v>
      </c>
      <c r="CH861" t="s">
        <v>2798</v>
      </c>
      <c r="CI861" t="s">
        <v>1547</v>
      </c>
      <c r="CJ861" t="s">
        <v>3916</v>
      </c>
      <c r="CK861" t="s">
        <v>1566</v>
      </c>
      <c r="CL861"/>
      <c r="CM861"/>
      <c r="CN861" t="s">
        <v>13561</v>
      </c>
      <c r="CO861" t="s">
        <v>13526</v>
      </c>
      <c r="CP861" t="s">
        <v>13561</v>
      </c>
      <c r="CQ861" t="s">
        <v>13526</v>
      </c>
      <c r="CR861" t="s">
        <v>1547</v>
      </c>
      <c r="CS861">
        <v>0</v>
      </c>
      <c r="CT861" t="s">
        <v>1547</v>
      </c>
      <c r="CU861" t="s">
        <v>1547</v>
      </c>
      <c r="CV861" t="s">
        <v>1547</v>
      </c>
      <c r="CW861" t="s">
        <v>1547</v>
      </c>
      <c r="CX861" t="s">
        <v>1547</v>
      </c>
      <c r="CY861">
        <v>859</v>
      </c>
      <c r="CZ861" t="s">
        <v>10113</v>
      </c>
      <c r="DA861" t="s">
        <v>1547</v>
      </c>
      <c r="DB861" t="s">
        <v>1881</v>
      </c>
      <c r="DC861" t="s">
        <v>1882</v>
      </c>
      <c r="DD861" t="s">
        <v>3936</v>
      </c>
      <c r="DE861" t="s">
        <v>3915</v>
      </c>
      <c r="DF861" t="s">
        <v>3937</v>
      </c>
      <c r="DG861" t="s">
        <v>1547</v>
      </c>
      <c r="DH861" t="s">
        <v>1547</v>
      </c>
      <c r="DI861" t="s">
        <v>1892</v>
      </c>
      <c r="DJ861" t="e">
        <v>#N/A</v>
      </c>
      <c r="DK861"/>
      <c r="DL861" t="s">
        <v>1892</v>
      </c>
      <c r="DM861">
        <v>9</v>
      </c>
      <c r="DN861" t="s">
        <v>1883</v>
      </c>
      <c r="DO861" t="s">
        <v>1566</v>
      </c>
      <c r="DP861" t="b">
        <v>1</v>
      </c>
      <c r="DQ861" t="b">
        <v>0</v>
      </c>
      <c r="DR861" t="b">
        <v>0</v>
      </c>
      <c r="DS861" t="b">
        <v>0</v>
      </c>
      <c r="DT861" t="b">
        <v>0</v>
      </c>
      <c r="DU861" t="b">
        <v>0</v>
      </c>
      <c r="DV861" t="b">
        <v>0</v>
      </c>
      <c r="DW861">
        <v>0</v>
      </c>
      <c r="DX861" t="b">
        <v>0</v>
      </c>
      <c r="DY861" t="b">
        <v>0</v>
      </c>
      <c r="DZ861" t="b">
        <v>0</v>
      </c>
      <c r="EA861" t="b">
        <v>0</v>
      </c>
      <c r="EB861" t="b">
        <v>0</v>
      </c>
      <c r="EC861" t="b">
        <v>0</v>
      </c>
      <c r="ED861" t="b">
        <v>0</v>
      </c>
      <c r="EE861" t="b">
        <v>0</v>
      </c>
      <c r="EF861" t="b">
        <v>0</v>
      </c>
      <c r="EG861" t="b" cm="1">
        <v>0</v>
      </c>
      <c r="EH861" t="b">
        <v>0</v>
      </c>
      <c r="EI861" t="b">
        <v>0</v>
      </c>
      <c r="EJ861" t="b">
        <v>0</v>
      </c>
      <c r="EK861" t="s">
        <v>1547</v>
      </c>
      <c r="EL861">
        <v>0</v>
      </c>
      <c r="EM861">
        <v>16</v>
      </c>
      <c r="EN861" t="b">
        <v>0</v>
      </c>
    </row>
    <row r="862" spans="1:144" ht="15.75">
      <c r="A862"/>
      <c r="B862" t="s">
        <v>1566</v>
      </c>
      <c r="C862" t="s">
        <v>4094</v>
      </c>
      <c r="D862" t="s">
        <v>3939</v>
      </c>
      <c r="E862" t="s">
        <v>3940</v>
      </c>
      <c r="F862" t="s">
        <v>3940</v>
      </c>
      <c r="G862" t="s">
        <v>3941</v>
      </c>
      <c r="H862" t="s">
        <v>3942</v>
      </c>
      <c r="I862" t="s">
        <v>2798</v>
      </c>
      <c r="J862"/>
      <c r="K862"/>
      <c r="L862" t="s">
        <v>1743</v>
      </c>
      <c r="M862" t="s">
        <v>1995</v>
      </c>
      <c r="N862"/>
      <c r="O862"/>
      <c r="P862" t="s">
        <v>1566</v>
      </c>
      <c r="Q862" t="s">
        <v>3915</v>
      </c>
      <c r="R862" t="s">
        <v>3916</v>
      </c>
      <c r="S862"/>
      <c r="T862"/>
      <c r="U862" t="s">
        <v>13561</v>
      </c>
      <c r="V862" t="s">
        <v>13527</v>
      </c>
      <c r="W862"/>
      <c r="X862"/>
      <c r="Y862"/>
      <c r="Z862"/>
      <c r="AA862"/>
      <c r="AB862"/>
      <c r="AC862"/>
      <c r="AD862"/>
      <c r="AE862"/>
      <c r="AF862"/>
      <c r="AG862"/>
      <c r="AH862"/>
      <c r="AI862"/>
      <c r="AJ862"/>
      <c r="AK862"/>
      <c r="AL862"/>
      <c r="AM862"/>
      <c r="AN862"/>
      <c r="AO862" s="108" t="s">
        <v>43</v>
      </c>
      <c r="AP862" t="s">
        <v>2855</v>
      </c>
      <c r="AQ862">
        <v>8</v>
      </c>
      <c r="AR862" t="e">
        <v>#N/A</v>
      </c>
      <c r="AS862" t="s">
        <v>4094</v>
      </c>
      <c r="AT862" t="e">
        <v>#N/A</v>
      </c>
      <c r="AU862" t="s">
        <v>3940</v>
      </c>
      <c r="AV862" t="s">
        <v>8874</v>
      </c>
      <c r="AW862" t="s">
        <v>8874</v>
      </c>
      <c r="AX862" t="s">
        <v>1740</v>
      </c>
      <c r="AY862" t="s">
        <v>8875</v>
      </c>
      <c r="AZ862" t="s">
        <v>3915</v>
      </c>
      <c r="BA862" t="s">
        <v>8876</v>
      </c>
      <c r="BB862" t="s">
        <v>2798</v>
      </c>
      <c r="BC862" t="s">
        <v>1743</v>
      </c>
      <c r="BD862" t="s">
        <v>9239</v>
      </c>
      <c r="BE862" t="s">
        <v>4095</v>
      </c>
      <c r="BF862">
        <v>818</v>
      </c>
      <c r="BG862">
        <v>856</v>
      </c>
      <c r="BH862">
        <v>0</v>
      </c>
      <c r="BI862" t="s">
        <v>1547</v>
      </c>
      <c r="BJ862">
        <v>0</v>
      </c>
      <c r="BK862">
        <v>0</v>
      </c>
      <c r="BL862">
        <v>818</v>
      </c>
      <c r="BM862" t="s">
        <v>8880</v>
      </c>
      <c r="BN862" t="s">
        <v>4096</v>
      </c>
      <c r="BO862" t="s">
        <v>9214</v>
      </c>
      <c r="BP862" t="e" cm="1">
        <v>#N/A</v>
      </c>
      <c r="BQ862" t="s">
        <v>1547</v>
      </c>
      <c r="BR862" t="s">
        <v>9217</v>
      </c>
      <c r="BS862">
        <v>7</v>
      </c>
      <c r="BT862" t="s">
        <v>1722</v>
      </c>
      <c r="BU862" t="s">
        <v>15839</v>
      </c>
      <c r="BV862" t="s">
        <v>3939</v>
      </c>
      <c r="BW862" t="s">
        <v>8874</v>
      </c>
      <c r="BX862" t="s">
        <v>8878</v>
      </c>
      <c r="BY862" t="s">
        <v>1744</v>
      </c>
      <c r="BZ862" t="s">
        <v>1547</v>
      </c>
      <c r="CA862" t="s">
        <v>1744</v>
      </c>
      <c r="CB862" t="s">
        <v>1995</v>
      </c>
      <c r="CC862"/>
      <c r="CD862" t="s">
        <v>998</v>
      </c>
      <c r="CE862" t="s">
        <v>2798</v>
      </c>
      <c r="CF862" t="s">
        <v>9240</v>
      </c>
      <c r="CG862" t="s">
        <v>9241</v>
      </c>
      <c r="CH862" t="s">
        <v>2798</v>
      </c>
      <c r="CI862" t="s">
        <v>1547</v>
      </c>
      <c r="CJ862" t="s">
        <v>3916</v>
      </c>
      <c r="CK862" t="s">
        <v>1566</v>
      </c>
      <c r="CL862"/>
      <c r="CM862"/>
      <c r="CN862" t="s">
        <v>13561</v>
      </c>
      <c r="CO862" t="s">
        <v>13527</v>
      </c>
      <c r="CP862" t="s">
        <v>13561</v>
      </c>
      <c r="CQ862" t="s">
        <v>13527</v>
      </c>
      <c r="CR862" t="s">
        <v>1547</v>
      </c>
      <c r="CS862">
        <v>0</v>
      </c>
      <c r="CT862" t="s">
        <v>1547</v>
      </c>
      <c r="CU862" t="s">
        <v>1547</v>
      </c>
      <c r="CV862" t="s">
        <v>1547</v>
      </c>
      <c r="CW862" t="s">
        <v>1547</v>
      </c>
      <c r="CX862" t="s">
        <v>1547</v>
      </c>
      <c r="CY862">
        <v>860</v>
      </c>
      <c r="CZ862" t="s">
        <v>10120</v>
      </c>
      <c r="DA862" t="s">
        <v>1547</v>
      </c>
      <c r="DB862" t="s">
        <v>1881</v>
      </c>
      <c r="DC862" t="s">
        <v>1882</v>
      </c>
      <c r="DD862" t="s">
        <v>3940</v>
      </c>
      <c r="DE862" t="s">
        <v>3915</v>
      </c>
      <c r="DF862" t="s">
        <v>3941</v>
      </c>
      <c r="DG862" t="s">
        <v>1547</v>
      </c>
      <c r="DH862" t="s">
        <v>1547</v>
      </c>
      <c r="DI862" t="s">
        <v>1892</v>
      </c>
      <c r="DJ862" t="e">
        <v>#N/A</v>
      </c>
      <c r="DK862"/>
      <c r="DL862" t="s">
        <v>1892</v>
      </c>
      <c r="DM862">
        <v>9</v>
      </c>
      <c r="DN862" t="s">
        <v>1883</v>
      </c>
      <c r="DO862" t="s">
        <v>1566</v>
      </c>
      <c r="DP862" t="b">
        <v>1</v>
      </c>
      <c r="DQ862" t="b">
        <v>0</v>
      </c>
      <c r="DR862" t="b">
        <v>0</v>
      </c>
      <c r="DS862" t="b">
        <v>0</v>
      </c>
      <c r="DT862" t="b">
        <v>0</v>
      </c>
      <c r="DU862" t="b">
        <v>0</v>
      </c>
      <c r="DV862" t="b">
        <v>0</v>
      </c>
      <c r="DW862">
        <v>0</v>
      </c>
      <c r="DX862" t="b">
        <v>0</v>
      </c>
      <c r="DY862" t="b">
        <v>0</v>
      </c>
      <c r="DZ862" t="b">
        <v>0</v>
      </c>
      <c r="EA862" t="b">
        <v>0</v>
      </c>
      <c r="EB862" t="b">
        <v>0</v>
      </c>
      <c r="EC862" t="b">
        <v>0</v>
      </c>
      <c r="ED862" t="b">
        <v>0</v>
      </c>
      <c r="EE862" t="b">
        <v>0</v>
      </c>
      <c r="EF862" t="b">
        <v>0</v>
      </c>
      <c r="EG862" t="b" cm="1">
        <v>0</v>
      </c>
      <c r="EH862" t="b">
        <v>0</v>
      </c>
      <c r="EI862" t="b">
        <v>0</v>
      </c>
      <c r="EJ862" t="b">
        <v>0</v>
      </c>
      <c r="EK862" t="s">
        <v>1547</v>
      </c>
      <c r="EL862">
        <v>0</v>
      </c>
      <c r="EM862">
        <v>14</v>
      </c>
      <c r="EN862" t="b">
        <v>0</v>
      </c>
    </row>
    <row r="863" spans="1:144" ht="15.75">
      <c r="A863"/>
      <c r="B863" t="s">
        <v>1566</v>
      </c>
      <c r="C863" t="s">
        <v>4094</v>
      </c>
      <c r="D863" t="s">
        <v>3943</v>
      </c>
      <c r="E863" t="s">
        <v>3944</v>
      </c>
      <c r="F863" t="s">
        <v>3945</v>
      </c>
      <c r="G863" t="s">
        <v>3943</v>
      </c>
      <c r="H863" t="s">
        <v>3946</v>
      </c>
      <c r="I863" t="s">
        <v>2798</v>
      </c>
      <c r="J863"/>
      <c r="K863" t="s">
        <v>4098</v>
      </c>
      <c r="L863" t="s">
        <v>1743</v>
      </c>
      <c r="M863" t="s">
        <v>1995</v>
      </c>
      <c r="N863"/>
      <c r="O863"/>
      <c r="P863" t="s">
        <v>1566</v>
      </c>
      <c r="Q863" t="s">
        <v>3915</v>
      </c>
      <c r="R863" t="s">
        <v>3916</v>
      </c>
      <c r="S863"/>
      <c r="T863"/>
      <c r="U863" t="s">
        <v>13561</v>
      </c>
      <c r="V863" t="s">
        <v>13528</v>
      </c>
      <c r="W863"/>
      <c r="X863"/>
      <c r="Y863"/>
      <c r="Z863"/>
      <c r="AA863"/>
      <c r="AB863"/>
      <c r="AC863"/>
      <c r="AD863"/>
      <c r="AE863"/>
      <c r="AF863"/>
      <c r="AG863"/>
      <c r="AH863"/>
      <c r="AI863"/>
      <c r="AJ863"/>
      <c r="AK863"/>
      <c r="AL863"/>
      <c r="AM863"/>
      <c r="AN863"/>
      <c r="AO863" s="108" t="s">
        <v>43</v>
      </c>
      <c r="AP863" t="s">
        <v>2855</v>
      </c>
      <c r="AQ863">
        <v>9</v>
      </c>
      <c r="AR863" t="e">
        <v>#N/A</v>
      </c>
      <c r="AS863" t="s">
        <v>4094</v>
      </c>
      <c r="AT863" t="e">
        <v>#N/A</v>
      </c>
      <c r="AU863" t="s">
        <v>3944</v>
      </c>
      <c r="AV863" t="s">
        <v>8883</v>
      </c>
      <c r="AW863" t="s">
        <v>8884</v>
      </c>
      <c r="AX863" t="s">
        <v>1740</v>
      </c>
      <c r="AY863" t="s">
        <v>8885</v>
      </c>
      <c r="AZ863" t="s">
        <v>3915</v>
      </c>
      <c r="BA863" t="s">
        <v>8886</v>
      </c>
      <c r="BB863" t="s">
        <v>2798</v>
      </c>
      <c r="BC863" t="s">
        <v>1743</v>
      </c>
      <c r="BD863" t="s">
        <v>9243</v>
      </c>
      <c r="BE863" t="s">
        <v>4095</v>
      </c>
      <c r="BF863">
        <v>819</v>
      </c>
      <c r="BG863">
        <v>856</v>
      </c>
      <c r="BH863" t="e">
        <v>#N/A</v>
      </c>
      <c r="BI863" t="s">
        <v>1547</v>
      </c>
      <c r="BJ863">
        <v>0</v>
      </c>
      <c r="BK863">
        <v>0</v>
      </c>
      <c r="BL863">
        <v>819</v>
      </c>
      <c r="BM863" t="s">
        <v>8891</v>
      </c>
      <c r="BN863" t="s">
        <v>4096</v>
      </c>
      <c r="BO863" t="s">
        <v>9214</v>
      </c>
      <c r="BP863" t="e" cm="1">
        <v>#N/A</v>
      </c>
      <c r="BQ863" t="s">
        <v>9244</v>
      </c>
      <c r="BR863" t="s">
        <v>9217</v>
      </c>
      <c r="BS863">
        <v>8</v>
      </c>
      <c r="BT863" t="s">
        <v>1724</v>
      </c>
      <c r="BU863" t="s">
        <v>15840</v>
      </c>
      <c r="BV863" t="s">
        <v>3943</v>
      </c>
      <c r="BW863" t="s">
        <v>8883</v>
      </c>
      <c r="BX863" t="s">
        <v>8889</v>
      </c>
      <c r="BY863" t="s">
        <v>1744</v>
      </c>
      <c r="BZ863" t="s">
        <v>1547</v>
      </c>
      <c r="CA863" t="s">
        <v>1744</v>
      </c>
      <c r="CB863" t="s">
        <v>1995</v>
      </c>
      <c r="CC863"/>
      <c r="CD863" t="s">
        <v>998</v>
      </c>
      <c r="CE863" t="s">
        <v>2798</v>
      </c>
      <c r="CF863" t="s">
        <v>9245</v>
      </c>
      <c r="CG863" t="s">
        <v>9246</v>
      </c>
      <c r="CH863" t="s">
        <v>2798</v>
      </c>
      <c r="CI863" t="s">
        <v>1547</v>
      </c>
      <c r="CJ863" t="s">
        <v>3916</v>
      </c>
      <c r="CK863" t="s">
        <v>1566</v>
      </c>
      <c r="CL863"/>
      <c r="CM863"/>
      <c r="CN863" t="s">
        <v>13561</v>
      </c>
      <c r="CO863" t="s">
        <v>13528</v>
      </c>
      <c r="CP863" t="s">
        <v>13561</v>
      </c>
      <c r="CQ863" t="s">
        <v>13528</v>
      </c>
      <c r="CR863" t="s">
        <v>1547</v>
      </c>
      <c r="CS863">
        <v>0</v>
      </c>
      <c r="CT863" t="s">
        <v>1547</v>
      </c>
      <c r="CU863" t="s">
        <v>1547</v>
      </c>
      <c r="CV863" t="s">
        <v>1547</v>
      </c>
      <c r="CW863" t="s">
        <v>1547</v>
      </c>
      <c r="CX863" t="s">
        <v>1547</v>
      </c>
      <c r="CY863">
        <v>861</v>
      </c>
      <c r="CZ863" t="s">
        <v>10125</v>
      </c>
      <c r="DA863" t="s">
        <v>1547</v>
      </c>
      <c r="DB863" t="s">
        <v>1881</v>
      </c>
      <c r="DC863" t="s">
        <v>1882</v>
      </c>
      <c r="DD863" t="s">
        <v>3944</v>
      </c>
      <c r="DE863" t="s">
        <v>3915</v>
      </c>
      <c r="DF863" t="s">
        <v>3943</v>
      </c>
      <c r="DG863" t="s">
        <v>1547</v>
      </c>
      <c r="DH863" t="s">
        <v>1547</v>
      </c>
      <c r="DI863" t="s">
        <v>1892</v>
      </c>
      <c r="DJ863" t="e">
        <v>#N/A</v>
      </c>
      <c r="DK863"/>
      <c r="DL863" t="s">
        <v>1892</v>
      </c>
      <c r="DM863">
        <v>9</v>
      </c>
      <c r="DN863" t="s">
        <v>1883</v>
      </c>
      <c r="DO863" t="s">
        <v>1566</v>
      </c>
      <c r="DP863" t="b">
        <v>1</v>
      </c>
      <c r="DQ863" t="b">
        <v>0</v>
      </c>
      <c r="DR863" t="b">
        <v>0</v>
      </c>
      <c r="DS863" t="b">
        <v>0</v>
      </c>
      <c r="DT863" t="b">
        <v>0</v>
      </c>
      <c r="DU863" t="b">
        <v>0</v>
      </c>
      <c r="DV863" t="b">
        <v>0</v>
      </c>
      <c r="DW863">
        <v>0</v>
      </c>
      <c r="DX863" t="b">
        <v>0</v>
      </c>
      <c r="DY863" t="b">
        <v>0</v>
      </c>
      <c r="DZ863" t="b">
        <v>0</v>
      </c>
      <c r="EA863" t="b">
        <v>0</v>
      </c>
      <c r="EB863" t="b">
        <v>0</v>
      </c>
      <c r="EC863" t="b">
        <v>0</v>
      </c>
      <c r="ED863" t="b">
        <v>0</v>
      </c>
      <c r="EE863" t="b">
        <v>0</v>
      </c>
      <c r="EF863" t="b">
        <v>0</v>
      </c>
      <c r="EG863" t="b" cm="1">
        <v>1</v>
      </c>
      <c r="EH863" t="b">
        <v>0</v>
      </c>
      <c r="EI863" t="b">
        <v>0</v>
      </c>
      <c r="EJ863" t="b">
        <v>1</v>
      </c>
      <c r="EK863" t="s">
        <v>5887</v>
      </c>
      <c r="EL863">
        <v>1</v>
      </c>
      <c r="EM863">
        <v>25</v>
      </c>
      <c r="EN863" t="b">
        <v>0</v>
      </c>
    </row>
    <row r="864" spans="1:144" ht="15.75">
      <c r="A864"/>
      <c r="B864" t="s">
        <v>1566</v>
      </c>
      <c r="C864" t="s">
        <v>4094</v>
      </c>
      <c r="D864" t="s">
        <v>3948</v>
      </c>
      <c r="E864" t="s">
        <v>3949</v>
      </c>
      <c r="F864" t="s">
        <v>3950</v>
      </c>
      <c r="G864" t="s">
        <v>3948</v>
      </c>
      <c r="H864" t="s">
        <v>3951</v>
      </c>
      <c r="I864" t="s">
        <v>2798</v>
      </c>
      <c r="J864"/>
      <c r="K864" t="s">
        <v>4099</v>
      </c>
      <c r="L864" t="s">
        <v>1743</v>
      </c>
      <c r="M864" t="s">
        <v>1995</v>
      </c>
      <c r="N864"/>
      <c r="O864"/>
      <c r="P864" t="s">
        <v>1566</v>
      </c>
      <c r="Q864" t="s">
        <v>3915</v>
      </c>
      <c r="R864" t="s">
        <v>3916</v>
      </c>
      <c r="S864"/>
      <c r="T864"/>
      <c r="U864" t="s">
        <v>13561</v>
      </c>
      <c r="V864" t="s">
        <v>13529</v>
      </c>
      <c r="W864"/>
      <c r="X864"/>
      <c r="Y864"/>
      <c r="Z864"/>
      <c r="AA864"/>
      <c r="AB864"/>
      <c r="AC864"/>
      <c r="AD864"/>
      <c r="AE864"/>
      <c r="AF864"/>
      <c r="AG864"/>
      <c r="AH864"/>
      <c r="AI864"/>
      <c r="AJ864"/>
      <c r="AK864"/>
      <c r="AL864"/>
      <c r="AM864"/>
      <c r="AN864"/>
      <c r="AO864" s="108" t="s">
        <v>43</v>
      </c>
      <c r="AP864" t="s">
        <v>2855</v>
      </c>
      <c r="AQ864">
        <v>10</v>
      </c>
      <c r="AR864" t="e">
        <v>#N/A</v>
      </c>
      <c r="AS864" t="s">
        <v>4094</v>
      </c>
      <c r="AT864" t="e">
        <v>#N/A</v>
      </c>
      <c r="AU864" t="s">
        <v>3949</v>
      </c>
      <c r="AV864" t="s">
        <v>8894</v>
      </c>
      <c r="AW864" t="s">
        <v>8895</v>
      </c>
      <c r="AX864" t="s">
        <v>1740</v>
      </c>
      <c r="AY864" t="s">
        <v>8896</v>
      </c>
      <c r="AZ864" t="s">
        <v>3915</v>
      </c>
      <c r="BA864" t="s">
        <v>8897</v>
      </c>
      <c r="BB864" t="s">
        <v>2798</v>
      </c>
      <c r="BC864" t="s">
        <v>1743</v>
      </c>
      <c r="BD864" t="s">
        <v>9248</v>
      </c>
      <c r="BE864" t="s">
        <v>4095</v>
      </c>
      <c r="BF864">
        <v>820</v>
      </c>
      <c r="BG864">
        <v>856</v>
      </c>
      <c r="BH864" t="e">
        <v>#N/A</v>
      </c>
      <c r="BI864" t="s">
        <v>1547</v>
      </c>
      <c r="BJ864">
        <v>0</v>
      </c>
      <c r="BK864">
        <v>0</v>
      </c>
      <c r="BL864">
        <v>820</v>
      </c>
      <c r="BM864" t="s">
        <v>8902</v>
      </c>
      <c r="BN864" t="s">
        <v>4096</v>
      </c>
      <c r="BO864" t="s">
        <v>9214</v>
      </c>
      <c r="BP864" t="e" cm="1">
        <v>#N/A</v>
      </c>
      <c r="BQ864" t="s">
        <v>9249</v>
      </c>
      <c r="BR864" t="s">
        <v>9217</v>
      </c>
      <c r="BS864">
        <v>9</v>
      </c>
      <c r="BT864" t="s">
        <v>1726</v>
      </c>
      <c r="BU864" t="s">
        <v>15841</v>
      </c>
      <c r="BV864" t="s">
        <v>3948</v>
      </c>
      <c r="BW864" t="s">
        <v>8894</v>
      </c>
      <c r="BX864" t="s">
        <v>8900</v>
      </c>
      <c r="BY864" t="s">
        <v>1744</v>
      </c>
      <c r="BZ864" t="s">
        <v>1547</v>
      </c>
      <c r="CA864" t="s">
        <v>1744</v>
      </c>
      <c r="CB864" t="s">
        <v>1995</v>
      </c>
      <c r="CC864"/>
      <c r="CD864" t="s">
        <v>998</v>
      </c>
      <c r="CE864" t="s">
        <v>2798</v>
      </c>
      <c r="CF864" t="s">
        <v>9250</v>
      </c>
      <c r="CG864" t="s">
        <v>9251</v>
      </c>
      <c r="CH864" t="s">
        <v>2798</v>
      </c>
      <c r="CI864" t="s">
        <v>1547</v>
      </c>
      <c r="CJ864" t="s">
        <v>3916</v>
      </c>
      <c r="CK864" t="s">
        <v>1566</v>
      </c>
      <c r="CL864"/>
      <c r="CM864"/>
      <c r="CN864" t="s">
        <v>13561</v>
      </c>
      <c r="CO864" t="s">
        <v>13529</v>
      </c>
      <c r="CP864" t="s">
        <v>13561</v>
      </c>
      <c r="CQ864" t="s">
        <v>13529</v>
      </c>
      <c r="CR864" t="s">
        <v>1547</v>
      </c>
      <c r="CS864">
        <v>0</v>
      </c>
      <c r="CT864" t="s">
        <v>1547</v>
      </c>
      <c r="CU864" t="s">
        <v>1547</v>
      </c>
      <c r="CV864" t="s">
        <v>1547</v>
      </c>
      <c r="CW864" t="s">
        <v>1547</v>
      </c>
      <c r="CX864" t="s">
        <v>1547</v>
      </c>
      <c r="CY864">
        <v>862</v>
      </c>
      <c r="CZ864" t="s">
        <v>10132</v>
      </c>
      <c r="DA864" t="s">
        <v>1547</v>
      </c>
      <c r="DB864" t="s">
        <v>1881</v>
      </c>
      <c r="DC864" t="s">
        <v>1882</v>
      </c>
      <c r="DD864" t="s">
        <v>3949</v>
      </c>
      <c r="DE864" t="s">
        <v>3915</v>
      </c>
      <c r="DF864" t="s">
        <v>3948</v>
      </c>
      <c r="DG864" t="s">
        <v>1547</v>
      </c>
      <c r="DH864" t="s">
        <v>1547</v>
      </c>
      <c r="DI864" t="s">
        <v>1892</v>
      </c>
      <c r="DJ864" t="e">
        <v>#N/A</v>
      </c>
      <c r="DK864"/>
      <c r="DL864" t="s">
        <v>1892</v>
      </c>
      <c r="DM864">
        <v>9</v>
      </c>
      <c r="DN864" t="s">
        <v>1883</v>
      </c>
      <c r="DO864" t="s">
        <v>1566</v>
      </c>
      <c r="DP864" t="b">
        <v>1</v>
      </c>
      <c r="DQ864" t="b">
        <v>0</v>
      </c>
      <c r="DR864" t="b">
        <v>0</v>
      </c>
      <c r="DS864" t="b">
        <v>0</v>
      </c>
      <c r="DT864" t="b">
        <v>0</v>
      </c>
      <c r="DU864" t="b">
        <v>0</v>
      </c>
      <c r="DV864" t="b">
        <v>0</v>
      </c>
      <c r="DW864">
        <v>0</v>
      </c>
      <c r="DX864" t="b">
        <v>0</v>
      </c>
      <c r="DY864" t="b">
        <v>0</v>
      </c>
      <c r="DZ864" t="b">
        <v>0</v>
      </c>
      <c r="EA864" t="b">
        <v>0</v>
      </c>
      <c r="EB864" t="b">
        <v>0</v>
      </c>
      <c r="EC864" t="b">
        <v>1</v>
      </c>
      <c r="ED864" t="b">
        <v>0</v>
      </c>
      <c r="EE864" t="b">
        <v>0</v>
      </c>
      <c r="EF864" t="b">
        <v>0</v>
      </c>
      <c r="EG864" t="b" cm="1">
        <v>1</v>
      </c>
      <c r="EH864" t="b">
        <v>0</v>
      </c>
      <c r="EI864" t="b">
        <v>0</v>
      </c>
      <c r="EJ864" t="b">
        <v>1</v>
      </c>
      <c r="EK864" t="s">
        <v>5981</v>
      </c>
      <c r="EL864">
        <v>1</v>
      </c>
      <c r="EM864">
        <v>25</v>
      </c>
      <c r="EN864" t="b">
        <v>0</v>
      </c>
    </row>
    <row r="865" spans="1:144" ht="15.75">
      <c r="A865"/>
      <c r="B865" t="s">
        <v>1566</v>
      </c>
      <c r="C865" t="s">
        <v>4094</v>
      </c>
      <c r="D865" t="s">
        <v>3953</v>
      </c>
      <c r="E865" t="s">
        <v>3954</v>
      </c>
      <c r="F865" t="s">
        <v>3955</v>
      </c>
      <c r="G865" t="s">
        <v>3953</v>
      </c>
      <c r="H865" t="s">
        <v>3956</v>
      </c>
      <c r="I865" t="s">
        <v>2798</v>
      </c>
      <c r="J865"/>
      <c r="K865" t="s">
        <v>4100</v>
      </c>
      <c r="L865" t="s">
        <v>1743</v>
      </c>
      <c r="M865" t="s">
        <v>1995</v>
      </c>
      <c r="N865"/>
      <c r="O865"/>
      <c r="P865" t="s">
        <v>1566</v>
      </c>
      <c r="Q865" t="s">
        <v>3915</v>
      </c>
      <c r="R865" t="s">
        <v>3916</v>
      </c>
      <c r="S865"/>
      <c r="T865"/>
      <c r="U865" t="s">
        <v>13561</v>
      </c>
      <c r="V865" t="s">
        <v>13530</v>
      </c>
      <c r="W865"/>
      <c r="X865"/>
      <c r="Y865"/>
      <c r="Z865"/>
      <c r="AA865"/>
      <c r="AB865"/>
      <c r="AC865"/>
      <c r="AD865"/>
      <c r="AE865"/>
      <c r="AF865"/>
      <c r="AG865"/>
      <c r="AH865"/>
      <c r="AI865"/>
      <c r="AJ865"/>
      <c r="AK865"/>
      <c r="AL865"/>
      <c r="AM865"/>
      <c r="AN865"/>
      <c r="AO865" s="108" t="s">
        <v>43</v>
      </c>
      <c r="AP865" t="s">
        <v>2855</v>
      </c>
      <c r="AQ865">
        <v>11</v>
      </c>
      <c r="AR865" t="e">
        <v>#N/A</v>
      </c>
      <c r="AS865" t="s">
        <v>4094</v>
      </c>
      <c r="AT865" t="e">
        <v>#N/A</v>
      </c>
      <c r="AU865" t="s">
        <v>3954</v>
      </c>
      <c r="AV865" t="s">
        <v>8905</v>
      </c>
      <c r="AW865" t="s">
        <v>8906</v>
      </c>
      <c r="AX865" t="s">
        <v>1740</v>
      </c>
      <c r="AY865" t="s">
        <v>8907</v>
      </c>
      <c r="AZ865" t="s">
        <v>3915</v>
      </c>
      <c r="BA865" t="s">
        <v>8908</v>
      </c>
      <c r="BB865" t="s">
        <v>2798</v>
      </c>
      <c r="BC865" t="s">
        <v>1743</v>
      </c>
      <c r="BD865" t="s">
        <v>9253</v>
      </c>
      <c r="BE865" t="s">
        <v>4095</v>
      </c>
      <c r="BF865">
        <v>821</v>
      </c>
      <c r="BG865">
        <v>856</v>
      </c>
      <c r="BH865" t="e">
        <v>#N/A</v>
      </c>
      <c r="BI865" t="s">
        <v>1547</v>
      </c>
      <c r="BJ865">
        <v>0</v>
      </c>
      <c r="BK865">
        <v>0</v>
      </c>
      <c r="BL865">
        <v>821</v>
      </c>
      <c r="BM865" t="s">
        <v>8913</v>
      </c>
      <c r="BN865" t="s">
        <v>4096</v>
      </c>
      <c r="BO865" t="s">
        <v>9214</v>
      </c>
      <c r="BP865" t="e" cm="1">
        <v>#N/A</v>
      </c>
      <c r="BQ865" t="s">
        <v>9254</v>
      </c>
      <c r="BR865" t="s">
        <v>9217</v>
      </c>
      <c r="BS865">
        <v>10</v>
      </c>
      <c r="BT865" t="s">
        <v>1785</v>
      </c>
      <c r="BU865" t="s">
        <v>15842</v>
      </c>
      <c r="BV865" t="s">
        <v>3953</v>
      </c>
      <c r="BW865" t="s">
        <v>8905</v>
      </c>
      <c r="BX865" t="s">
        <v>8911</v>
      </c>
      <c r="BY865" t="s">
        <v>1744</v>
      </c>
      <c r="BZ865" t="s">
        <v>1547</v>
      </c>
      <c r="CA865" t="s">
        <v>1744</v>
      </c>
      <c r="CB865" t="s">
        <v>1995</v>
      </c>
      <c r="CC865"/>
      <c r="CD865" t="s">
        <v>998</v>
      </c>
      <c r="CE865" t="s">
        <v>2798</v>
      </c>
      <c r="CF865" t="s">
        <v>9255</v>
      </c>
      <c r="CG865" t="s">
        <v>9256</v>
      </c>
      <c r="CH865" t="s">
        <v>2798</v>
      </c>
      <c r="CI865" t="s">
        <v>1547</v>
      </c>
      <c r="CJ865" t="s">
        <v>3916</v>
      </c>
      <c r="CK865" t="s">
        <v>1566</v>
      </c>
      <c r="CL865"/>
      <c r="CM865"/>
      <c r="CN865" t="s">
        <v>13561</v>
      </c>
      <c r="CO865" t="s">
        <v>13530</v>
      </c>
      <c r="CP865" t="s">
        <v>13561</v>
      </c>
      <c r="CQ865" t="s">
        <v>13530</v>
      </c>
      <c r="CR865" t="s">
        <v>1547</v>
      </c>
      <c r="CS865">
        <v>0</v>
      </c>
      <c r="CT865" t="s">
        <v>1547</v>
      </c>
      <c r="CU865" t="s">
        <v>1547</v>
      </c>
      <c r="CV865" t="s">
        <v>1547</v>
      </c>
      <c r="CW865" t="s">
        <v>1547</v>
      </c>
      <c r="CX865" t="s">
        <v>1547</v>
      </c>
      <c r="CY865">
        <v>863</v>
      </c>
      <c r="CZ865" t="s">
        <v>10137</v>
      </c>
      <c r="DA865" t="s">
        <v>1547</v>
      </c>
      <c r="DB865" t="s">
        <v>1881</v>
      </c>
      <c r="DC865" t="s">
        <v>1882</v>
      </c>
      <c r="DD865" t="s">
        <v>3954</v>
      </c>
      <c r="DE865" t="s">
        <v>3915</v>
      </c>
      <c r="DF865" t="s">
        <v>3953</v>
      </c>
      <c r="DG865" t="s">
        <v>1547</v>
      </c>
      <c r="DH865" t="s">
        <v>1547</v>
      </c>
      <c r="DI865" t="s">
        <v>1892</v>
      </c>
      <c r="DJ865" t="e">
        <v>#N/A</v>
      </c>
      <c r="DK865"/>
      <c r="DL865" t="s">
        <v>1892</v>
      </c>
      <c r="DM865">
        <v>9</v>
      </c>
      <c r="DN865" t="s">
        <v>1883</v>
      </c>
      <c r="DO865" t="s">
        <v>1566</v>
      </c>
      <c r="DP865" t="b">
        <v>1</v>
      </c>
      <c r="DQ865" t="b">
        <v>0</v>
      </c>
      <c r="DR865" t="b">
        <v>0</v>
      </c>
      <c r="DS865" t="b">
        <v>0</v>
      </c>
      <c r="DT865" t="b">
        <v>0</v>
      </c>
      <c r="DU865" t="b">
        <v>0</v>
      </c>
      <c r="DV865" t="b">
        <v>0</v>
      </c>
      <c r="DW865">
        <v>0</v>
      </c>
      <c r="DX865" t="b">
        <v>0</v>
      </c>
      <c r="DY865" t="b">
        <v>0</v>
      </c>
      <c r="DZ865" t="b">
        <v>0</v>
      </c>
      <c r="EA865" t="b">
        <v>0</v>
      </c>
      <c r="EB865" t="b">
        <v>0</v>
      </c>
      <c r="EC865" t="b">
        <v>0</v>
      </c>
      <c r="ED865" t="b">
        <v>0</v>
      </c>
      <c r="EE865" t="b">
        <v>0</v>
      </c>
      <c r="EF865" t="b">
        <v>0</v>
      </c>
      <c r="EG865" t="b" cm="1">
        <v>1</v>
      </c>
      <c r="EH865" t="b">
        <v>0</v>
      </c>
      <c r="EI865" t="b">
        <v>0</v>
      </c>
      <c r="EJ865" t="b">
        <v>1</v>
      </c>
      <c r="EK865" t="s">
        <v>5887</v>
      </c>
      <c r="EL865">
        <v>1</v>
      </c>
      <c r="EM865">
        <v>33</v>
      </c>
      <c r="EN865" t="b">
        <v>0</v>
      </c>
    </row>
    <row r="866" spans="1:144" ht="15.75">
      <c r="A866"/>
      <c r="B866" t="s">
        <v>1566</v>
      </c>
      <c r="C866" t="s">
        <v>4094</v>
      </c>
      <c r="D866" t="s">
        <v>3958</v>
      </c>
      <c r="E866" t="s">
        <v>3959</v>
      </c>
      <c r="F866" t="s">
        <v>3960</v>
      </c>
      <c r="G866" t="s">
        <v>3961</v>
      </c>
      <c r="H866" t="s">
        <v>3962</v>
      </c>
      <c r="I866" t="s">
        <v>2798</v>
      </c>
      <c r="J866"/>
      <c r="K866"/>
      <c r="L866" t="s">
        <v>1743</v>
      </c>
      <c r="M866" t="s">
        <v>1995</v>
      </c>
      <c r="N866"/>
      <c r="O866"/>
      <c r="P866" t="s">
        <v>1566</v>
      </c>
      <c r="Q866" t="s">
        <v>3915</v>
      </c>
      <c r="R866" t="s">
        <v>3916</v>
      </c>
      <c r="S866"/>
      <c r="T866"/>
      <c r="U866" t="s">
        <v>13561</v>
      </c>
      <c r="V866" t="s">
        <v>13531</v>
      </c>
      <c r="W866"/>
      <c r="X866"/>
      <c r="Y866"/>
      <c r="Z866"/>
      <c r="AA866"/>
      <c r="AB866"/>
      <c r="AC866"/>
      <c r="AD866"/>
      <c r="AE866"/>
      <c r="AF866"/>
      <c r="AG866"/>
      <c r="AH866"/>
      <c r="AI866"/>
      <c r="AJ866"/>
      <c r="AK866"/>
      <c r="AL866"/>
      <c r="AM866"/>
      <c r="AN866"/>
      <c r="AO866" s="108" t="s">
        <v>43</v>
      </c>
      <c r="AP866" t="s">
        <v>2855</v>
      </c>
      <c r="AQ866">
        <v>12</v>
      </c>
      <c r="AR866" t="e">
        <v>#N/A</v>
      </c>
      <c r="AS866" t="s">
        <v>4094</v>
      </c>
      <c r="AT866" t="e">
        <v>#N/A</v>
      </c>
      <c r="AU866" t="s">
        <v>3959</v>
      </c>
      <c r="AV866" t="s">
        <v>8916</v>
      </c>
      <c r="AW866" t="s">
        <v>8917</v>
      </c>
      <c r="AX866" t="s">
        <v>1740</v>
      </c>
      <c r="AY866" t="s">
        <v>8918</v>
      </c>
      <c r="AZ866" t="s">
        <v>3915</v>
      </c>
      <c r="BA866" t="s">
        <v>8919</v>
      </c>
      <c r="BB866" t="s">
        <v>2798</v>
      </c>
      <c r="BC866" t="s">
        <v>1743</v>
      </c>
      <c r="BD866" t="s">
        <v>9258</v>
      </c>
      <c r="BE866" t="s">
        <v>4095</v>
      </c>
      <c r="BF866">
        <v>822</v>
      </c>
      <c r="BG866">
        <v>856</v>
      </c>
      <c r="BH866">
        <v>0</v>
      </c>
      <c r="BI866" t="s">
        <v>1547</v>
      </c>
      <c r="BJ866">
        <v>0</v>
      </c>
      <c r="BK866">
        <v>0</v>
      </c>
      <c r="BL866">
        <v>822</v>
      </c>
      <c r="BM866" t="s">
        <v>8923</v>
      </c>
      <c r="BN866" t="s">
        <v>4096</v>
      </c>
      <c r="BO866" t="s">
        <v>9214</v>
      </c>
      <c r="BP866" t="e" cm="1">
        <v>#N/A</v>
      </c>
      <c r="BQ866" t="s">
        <v>1547</v>
      </c>
      <c r="BR866" t="s">
        <v>9217</v>
      </c>
      <c r="BS866">
        <v>11</v>
      </c>
      <c r="BT866" t="s">
        <v>1729</v>
      </c>
      <c r="BU866" t="s">
        <v>15843</v>
      </c>
      <c r="BV866" t="s">
        <v>3958</v>
      </c>
      <c r="BW866" t="s">
        <v>8916</v>
      </c>
      <c r="BX866" t="s">
        <v>8921</v>
      </c>
      <c r="BY866" t="s">
        <v>1744</v>
      </c>
      <c r="BZ866" t="s">
        <v>1547</v>
      </c>
      <c r="CA866" t="s">
        <v>1744</v>
      </c>
      <c r="CB866" t="s">
        <v>1995</v>
      </c>
      <c r="CC866"/>
      <c r="CD866" t="s">
        <v>998</v>
      </c>
      <c r="CE866" t="s">
        <v>2798</v>
      </c>
      <c r="CF866" t="s">
        <v>9259</v>
      </c>
      <c r="CG866" t="s">
        <v>9260</v>
      </c>
      <c r="CH866" t="s">
        <v>2798</v>
      </c>
      <c r="CI866" t="s">
        <v>1547</v>
      </c>
      <c r="CJ866" t="s">
        <v>3916</v>
      </c>
      <c r="CK866" t="s">
        <v>1566</v>
      </c>
      <c r="CL866"/>
      <c r="CM866"/>
      <c r="CN866" t="s">
        <v>13561</v>
      </c>
      <c r="CO866" t="s">
        <v>13531</v>
      </c>
      <c r="CP866" t="s">
        <v>13561</v>
      </c>
      <c r="CQ866" t="s">
        <v>13531</v>
      </c>
      <c r="CR866" t="s">
        <v>1547</v>
      </c>
      <c r="CS866">
        <v>0</v>
      </c>
      <c r="CT866" t="s">
        <v>1547</v>
      </c>
      <c r="CU866" t="s">
        <v>1547</v>
      </c>
      <c r="CV866" t="s">
        <v>1547</v>
      </c>
      <c r="CW866" t="s">
        <v>1547</v>
      </c>
      <c r="CX866" t="s">
        <v>1547</v>
      </c>
      <c r="CY866">
        <v>864</v>
      </c>
      <c r="CZ866" t="s">
        <v>10145</v>
      </c>
      <c r="DA866" t="s">
        <v>1547</v>
      </c>
      <c r="DB866" t="s">
        <v>1881</v>
      </c>
      <c r="DC866" t="s">
        <v>1882</v>
      </c>
      <c r="DD866" t="s">
        <v>3959</v>
      </c>
      <c r="DE866" t="s">
        <v>3915</v>
      </c>
      <c r="DF866" t="s">
        <v>3961</v>
      </c>
      <c r="DG866" t="s">
        <v>1547</v>
      </c>
      <c r="DH866" t="s">
        <v>1547</v>
      </c>
      <c r="DI866" t="s">
        <v>1892</v>
      </c>
      <c r="DJ866" t="e">
        <v>#N/A</v>
      </c>
      <c r="DK866"/>
      <c r="DL866" t="s">
        <v>1892</v>
      </c>
      <c r="DM866">
        <v>9</v>
      </c>
      <c r="DN866" t="s">
        <v>1883</v>
      </c>
      <c r="DO866" t="s">
        <v>1566</v>
      </c>
      <c r="DP866" t="b">
        <v>1</v>
      </c>
      <c r="DQ866" t="b">
        <v>0</v>
      </c>
      <c r="DR866" t="b">
        <v>0</v>
      </c>
      <c r="DS866" t="b">
        <v>0</v>
      </c>
      <c r="DT866" t="b">
        <v>0</v>
      </c>
      <c r="DU866" t="b">
        <v>0</v>
      </c>
      <c r="DV866" t="b">
        <v>0</v>
      </c>
      <c r="DW866">
        <v>0</v>
      </c>
      <c r="DX866" t="b">
        <v>0</v>
      </c>
      <c r="DY866" t="b">
        <v>0</v>
      </c>
      <c r="DZ866" t="b">
        <v>0</v>
      </c>
      <c r="EA866" t="b">
        <v>0</v>
      </c>
      <c r="EB866" t="b">
        <v>0</v>
      </c>
      <c r="EC866" t="b">
        <v>0</v>
      </c>
      <c r="ED866" t="b">
        <v>0</v>
      </c>
      <c r="EE866" t="b">
        <v>0</v>
      </c>
      <c r="EF866" t="b">
        <v>0</v>
      </c>
      <c r="EG866" t="b" cm="1">
        <v>1</v>
      </c>
      <c r="EH866" t="b">
        <v>0</v>
      </c>
      <c r="EI866" t="b">
        <v>0</v>
      </c>
      <c r="EJ866" t="b">
        <v>1</v>
      </c>
      <c r="EK866" t="s">
        <v>5887</v>
      </c>
      <c r="EL866">
        <v>1</v>
      </c>
      <c r="EM866">
        <v>38</v>
      </c>
      <c r="EN866" t="b">
        <v>0</v>
      </c>
    </row>
    <row r="867" spans="1:144" ht="31.5">
      <c r="A867"/>
      <c r="B867" t="s">
        <v>1566</v>
      </c>
      <c r="C867" t="s">
        <v>4101</v>
      </c>
      <c r="D867" t="s">
        <v>4102</v>
      </c>
      <c r="E867" t="s">
        <v>4103</v>
      </c>
      <c r="F867"/>
      <c r="G867" s="109" t="s">
        <v>4104</v>
      </c>
      <c r="H867" t="s">
        <v>4105</v>
      </c>
      <c r="I867" t="s">
        <v>1244</v>
      </c>
      <c r="J867"/>
      <c r="K867"/>
      <c r="L867" t="s">
        <v>1743</v>
      </c>
      <c r="M867"/>
      <c r="N867"/>
      <c r="O867"/>
      <c r="P867"/>
      <c r="Q867" t="s">
        <v>3970</v>
      </c>
      <c r="R867" t="s">
        <v>3966</v>
      </c>
      <c r="S867"/>
      <c r="T867"/>
      <c r="U867" t="s">
        <v>13562</v>
      </c>
      <c r="V867"/>
      <c r="W867"/>
      <c r="X867"/>
      <c r="Y867"/>
      <c r="Z867"/>
      <c r="AA867"/>
      <c r="AB867"/>
      <c r="AC867"/>
      <c r="AD867"/>
      <c r="AE867"/>
      <c r="AF867"/>
      <c r="AG867"/>
      <c r="AH867"/>
      <c r="AI867"/>
      <c r="AJ867"/>
      <c r="AK867"/>
      <c r="AL867"/>
      <c r="AM867"/>
      <c r="AN867"/>
      <c r="AO867" s="108" t="s">
        <v>43</v>
      </c>
      <c r="AP867" t="s">
        <v>2856</v>
      </c>
      <c r="AQ867">
        <v>2</v>
      </c>
      <c r="AR867" t="e">
        <v>#N/A</v>
      </c>
      <c r="AS867" t="s">
        <v>4101</v>
      </c>
      <c r="AT867" t="e">
        <v>#N/A</v>
      </c>
      <c r="AU867" t="s">
        <v>4103</v>
      </c>
      <c r="AV867" t="s">
        <v>9262</v>
      </c>
      <c r="AW867" t="s">
        <v>1744</v>
      </c>
      <c r="AX867" t="s">
        <v>1740</v>
      </c>
      <c r="AY867" t="s">
        <v>9263</v>
      </c>
      <c r="AZ867" t="s">
        <v>3970</v>
      </c>
      <c r="BA867" t="s">
        <v>9264</v>
      </c>
      <c r="BB867" t="s">
        <v>1244</v>
      </c>
      <c r="BC867" t="s">
        <v>1743</v>
      </c>
      <c r="BD867" t="s">
        <v>9265</v>
      </c>
      <c r="BE867" t="s">
        <v>4102</v>
      </c>
      <c r="BF867">
        <v>867</v>
      </c>
      <c r="BG867">
        <v>0</v>
      </c>
      <c r="BH867">
        <v>0</v>
      </c>
      <c r="BI867" t="s">
        <v>1547</v>
      </c>
      <c r="BJ867">
        <v>0</v>
      </c>
      <c r="BK867">
        <v>0</v>
      </c>
      <c r="BL867">
        <v>0</v>
      </c>
      <c r="BM867" t="s">
        <v>1547</v>
      </c>
      <c r="BN867" t="s">
        <v>1547</v>
      </c>
      <c r="BO867" t="s">
        <v>1547</v>
      </c>
      <c r="BP867" t="s" cm="1">
        <v>1547</v>
      </c>
      <c r="BQ867" t="s">
        <v>1547</v>
      </c>
      <c r="BR867" t="s">
        <v>9266</v>
      </c>
      <c r="BS867">
        <v>1</v>
      </c>
      <c r="BT867" t="s">
        <v>1738</v>
      </c>
      <c r="BU867" t="s">
        <v>15844</v>
      </c>
      <c r="BV867" t="s">
        <v>4102</v>
      </c>
      <c r="BW867" t="s">
        <v>9262</v>
      </c>
      <c r="BX867" t="s">
        <v>9267</v>
      </c>
      <c r="BY867" t="s">
        <v>1744</v>
      </c>
      <c r="BZ867" t="s">
        <v>1547</v>
      </c>
      <c r="CA867" t="s">
        <v>1744</v>
      </c>
      <c r="CB867" t="s">
        <v>1547</v>
      </c>
      <c r="CC867"/>
      <c r="CD867" t="s">
        <v>998</v>
      </c>
      <c r="CE867" t="s">
        <v>1244</v>
      </c>
      <c r="CF867" t="s">
        <v>4103</v>
      </c>
      <c r="CG867" t="s">
        <v>9262</v>
      </c>
      <c r="CH867" t="s">
        <v>1244</v>
      </c>
      <c r="CI867" t="s">
        <v>1547</v>
      </c>
      <c r="CJ867" t="s">
        <v>3966</v>
      </c>
      <c r="CK867" t="s">
        <v>1566</v>
      </c>
      <c r="CL867"/>
      <c r="CM867"/>
      <c r="CN867" t="s">
        <v>13562</v>
      </c>
      <c r="CO867" t="s">
        <v>1547</v>
      </c>
      <c r="CP867" t="s">
        <v>13562</v>
      </c>
      <c r="CQ867" t="s">
        <v>1547</v>
      </c>
      <c r="CR867" t="s">
        <v>1547</v>
      </c>
      <c r="CS867">
        <v>0</v>
      </c>
      <c r="CT867" t="s">
        <v>1547</v>
      </c>
      <c r="CU867" t="s">
        <v>1547</v>
      </c>
      <c r="CV867" t="s">
        <v>1547</v>
      </c>
      <c r="CW867" t="s">
        <v>1547</v>
      </c>
      <c r="CX867" t="s">
        <v>1547</v>
      </c>
      <c r="CY867">
        <v>865</v>
      </c>
      <c r="CZ867" t="s">
        <v>10151</v>
      </c>
      <c r="DA867" t="s">
        <v>1547</v>
      </c>
      <c r="DB867" t="s">
        <v>1881</v>
      </c>
      <c r="DC867" t="s">
        <v>1882</v>
      </c>
      <c r="DD867" t="s">
        <v>4103</v>
      </c>
      <c r="DE867" t="s">
        <v>3970</v>
      </c>
      <c r="DF867" t="s">
        <v>4104</v>
      </c>
      <c r="DG867" t="s">
        <v>1547</v>
      </c>
      <c r="DH867" t="s">
        <v>1547</v>
      </c>
      <c r="DI867" t="s">
        <v>1892</v>
      </c>
      <c r="DJ867" t="e">
        <v>#N/A</v>
      </c>
      <c r="DK867"/>
      <c r="DL867" t="s">
        <v>1892</v>
      </c>
      <c r="DM867">
        <v>9</v>
      </c>
      <c r="DN867" t="s">
        <v>1883</v>
      </c>
      <c r="DO867" t="s">
        <v>1566</v>
      </c>
      <c r="DP867" t="b">
        <v>1</v>
      </c>
      <c r="DQ867" t="b">
        <v>0</v>
      </c>
      <c r="DR867" t="b">
        <v>1</v>
      </c>
      <c r="DS867" t="b">
        <v>0</v>
      </c>
      <c r="DT867" t="b">
        <v>0</v>
      </c>
      <c r="DU867" t="b">
        <v>0</v>
      </c>
      <c r="DV867" t="b">
        <v>1</v>
      </c>
      <c r="DW867">
        <v>0</v>
      </c>
      <c r="DX867" t="b">
        <v>0</v>
      </c>
      <c r="DY867" t="b">
        <v>0</v>
      </c>
      <c r="DZ867" t="b">
        <v>0</v>
      </c>
      <c r="EA867" t="b">
        <v>0</v>
      </c>
      <c r="EB867" t="b">
        <v>0</v>
      </c>
      <c r="EC867" t="b">
        <v>0</v>
      </c>
      <c r="ED867" t="b">
        <v>0</v>
      </c>
      <c r="EE867" t="b">
        <v>0</v>
      </c>
      <c r="EF867" t="b">
        <v>0</v>
      </c>
      <c r="EG867" t="b" cm="1">
        <v>0</v>
      </c>
      <c r="EH867" t="b">
        <v>0</v>
      </c>
      <c r="EI867" t="b">
        <v>0</v>
      </c>
      <c r="EJ867" t="b">
        <v>0</v>
      </c>
      <c r="EK867" t="s">
        <v>1547</v>
      </c>
      <c r="EL867">
        <v>0</v>
      </c>
      <c r="EM867">
        <v>31</v>
      </c>
      <c r="EN867" t="b">
        <v>0</v>
      </c>
    </row>
    <row r="868" spans="1:144" ht="15.75">
      <c r="A868"/>
      <c r="B868" t="s">
        <v>1566</v>
      </c>
      <c r="C868" t="s">
        <v>4101</v>
      </c>
      <c r="D868" t="s">
        <v>3917</v>
      </c>
      <c r="E868" t="s">
        <v>3918</v>
      </c>
      <c r="F868" t="s">
        <v>3918</v>
      </c>
      <c r="G868" t="s">
        <v>3919</v>
      </c>
      <c r="H868" t="s">
        <v>3920</v>
      </c>
      <c r="I868" t="s">
        <v>2799</v>
      </c>
      <c r="J868"/>
      <c r="K868"/>
      <c r="L868" t="s">
        <v>1743</v>
      </c>
      <c r="M868" t="s">
        <v>1779</v>
      </c>
      <c r="N868"/>
      <c r="O868"/>
      <c r="P868" t="s">
        <v>1566</v>
      </c>
      <c r="Q868" t="s">
        <v>3970</v>
      </c>
      <c r="R868" t="s">
        <v>3966</v>
      </c>
      <c r="S868" t="s">
        <v>4106</v>
      </c>
      <c r="T868" t="s">
        <v>3971</v>
      </c>
      <c r="U868" t="s">
        <v>13562</v>
      </c>
      <c r="V868" t="s">
        <v>13523</v>
      </c>
      <c r="W868"/>
      <c r="X868"/>
      <c r="Y868"/>
      <c r="Z868"/>
      <c r="AA868"/>
      <c r="AB868"/>
      <c r="AC868"/>
      <c r="AD868"/>
      <c r="AE868"/>
      <c r="AF868"/>
      <c r="AG868"/>
      <c r="AH868"/>
      <c r="AI868"/>
      <c r="AJ868"/>
      <c r="AK868"/>
      <c r="AL868"/>
      <c r="AM868"/>
      <c r="AN868"/>
      <c r="AO868" s="108" t="s">
        <v>43</v>
      </c>
      <c r="AP868" t="s">
        <v>2856</v>
      </c>
      <c r="AQ868">
        <v>3</v>
      </c>
      <c r="AR868" t="e">
        <v>#N/A</v>
      </c>
      <c r="AS868" t="s">
        <v>4101</v>
      </c>
      <c r="AT868" t="e">
        <v>#N/A</v>
      </c>
      <c r="AU868" t="s">
        <v>3918</v>
      </c>
      <c r="AV868" t="s">
        <v>8826</v>
      </c>
      <c r="AW868" t="s">
        <v>8826</v>
      </c>
      <c r="AX868" t="s">
        <v>1740</v>
      </c>
      <c r="AY868" t="s">
        <v>8827</v>
      </c>
      <c r="AZ868" t="s">
        <v>3970</v>
      </c>
      <c r="BA868" t="s">
        <v>8828</v>
      </c>
      <c r="BB868" t="s">
        <v>2799</v>
      </c>
      <c r="BC868" t="s">
        <v>1743</v>
      </c>
      <c r="BD868" t="s">
        <v>9219</v>
      </c>
      <c r="BE868" t="s">
        <v>4102</v>
      </c>
      <c r="BF868">
        <v>813</v>
      </c>
      <c r="BG868">
        <v>867</v>
      </c>
      <c r="BH868">
        <v>0</v>
      </c>
      <c r="BI868" t="s">
        <v>1547</v>
      </c>
      <c r="BJ868">
        <v>0</v>
      </c>
      <c r="BK868">
        <v>0</v>
      </c>
      <c r="BL868">
        <v>824</v>
      </c>
      <c r="BM868" t="s">
        <v>8935</v>
      </c>
      <c r="BN868" t="s">
        <v>4103</v>
      </c>
      <c r="BO868" t="s">
        <v>9262</v>
      </c>
      <c r="BP868" t="e" cm="1">
        <v>#N/A</v>
      </c>
      <c r="BQ868" t="s">
        <v>1547</v>
      </c>
      <c r="BR868" t="s">
        <v>9266</v>
      </c>
      <c r="BS868">
        <v>2</v>
      </c>
      <c r="BT868" t="s">
        <v>1712</v>
      </c>
      <c r="BU868" t="s">
        <v>15845</v>
      </c>
      <c r="BV868" t="s">
        <v>3917</v>
      </c>
      <c r="BW868" t="s">
        <v>8826</v>
      </c>
      <c r="BX868" t="s">
        <v>8830</v>
      </c>
      <c r="BY868" t="s">
        <v>1744</v>
      </c>
      <c r="BZ868" t="s">
        <v>3971</v>
      </c>
      <c r="CA868" t="s">
        <v>1744</v>
      </c>
      <c r="CB868" t="s">
        <v>1779</v>
      </c>
      <c r="CC868"/>
      <c r="CD868" t="s">
        <v>998</v>
      </c>
      <c r="CE868" t="s">
        <v>2799</v>
      </c>
      <c r="CF868" t="s">
        <v>9269</v>
      </c>
      <c r="CG868" t="s">
        <v>9270</v>
      </c>
      <c r="CH868" t="s">
        <v>2799</v>
      </c>
      <c r="CI868" t="s">
        <v>1547</v>
      </c>
      <c r="CJ868" t="s">
        <v>3966</v>
      </c>
      <c r="CK868" t="s">
        <v>1566</v>
      </c>
      <c r="CL868"/>
      <c r="CM868"/>
      <c r="CN868" t="s">
        <v>13562</v>
      </c>
      <c r="CO868" t="s">
        <v>13523</v>
      </c>
      <c r="CP868" t="s">
        <v>13562</v>
      </c>
      <c r="CQ868" t="s">
        <v>13523</v>
      </c>
      <c r="CR868" t="s">
        <v>1547</v>
      </c>
      <c r="CS868">
        <v>0</v>
      </c>
      <c r="CT868" t="s">
        <v>1547</v>
      </c>
      <c r="CU868" t="s">
        <v>1547</v>
      </c>
      <c r="CV868" t="s">
        <v>1547</v>
      </c>
      <c r="CW868" t="s">
        <v>1547</v>
      </c>
      <c r="CX868" t="s">
        <v>1547</v>
      </c>
      <c r="CY868">
        <v>866</v>
      </c>
      <c r="CZ868" t="s">
        <v>10158</v>
      </c>
      <c r="DA868" t="s">
        <v>1547</v>
      </c>
      <c r="DB868" t="s">
        <v>1881</v>
      </c>
      <c r="DC868" t="s">
        <v>1882</v>
      </c>
      <c r="DD868" t="s">
        <v>3918</v>
      </c>
      <c r="DE868" t="s">
        <v>3970</v>
      </c>
      <c r="DF868" t="s">
        <v>3919</v>
      </c>
      <c r="DG868" t="s">
        <v>3971</v>
      </c>
      <c r="DH868" t="s">
        <v>3971</v>
      </c>
      <c r="DI868" t="s">
        <v>8937</v>
      </c>
      <c r="DJ868" t="e">
        <v>#N/A</v>
      </c>
      <c r="DK868"/>
      <c r="DL868" t="s">
        <v>9272</v>
      </c>
      <c r="DM868">
        <v>9</v>
      </c>
      <c r="DN868" t="s">
        <v>1883</v>
      </c>
      <c r="DO868" t="s">
        <v>1566</v>
      </c>
      <c r="DP868" t="b">
        <v>1</v>
      </c>
      <c r="DQ868" t="b">
        <v>0</v>
      </c>
      <c r="DR868" t="b">
        <v>0</v>
      </c>
      <c r="DS868" t="b">
        <v>0</v>
      </c>
      <c r="DT868" t="b">
        <v>1</v>
      </c>
      <c r="DU868" t="b">
        <v>0</v>
      </c>
      <c r="DV868" t="b">
        <v>0</v>
      </c>
      <c r="DW868">
        <v>0</v>
      </c>
      <c r="DX868" t="b">
        <v>0</v>
      </c>
      <c r="DY868" t="b">
        <v>0</v>
      </c>
      <c r="DZ868" t="b">
        <v>0</v>
      </c>
      <c r="EA868" t="b">
        <v>0</v>
      </c>
      <c r="EB868" t="b">
        <v>0</v>
      </c>
      <c r="EC868" t="b">
        <v>0</v>
      </c>
      <c r="ED868" t="b">
        <v>0</v>
      </c>
      <c r="EE868" t="b">
        <v>0</v>
      </c>
      <c r="EF868" t="b">
        <v>0</v>
      </c>
      <c r="EG868" t="b" cm="1">
        <v>0</v>
      </c>
      <c r="EH868" t="b">
        <v>0</v>
      </c>
      <c r="EI868" t="b">
        <v>0</v>
      </c>
      <c r="EJ868" t="b">
        <v>0</v>
      </c>
      <c r="EK868" t="s">
        <v>1547</v>
      </c>
      <c r="EL868">
        <v>0</v>
      </c>
      <c r="EM868">
        <v>15</v>
      </c>
      <c r="EN868" t="b">
        <v>0</v>
      </c>
    </row>
    <row r="869" spans="1:144" ht="15.75">
      <c r="A869"/>
      <c r="B869" t="s">
        <v>1566</v>
      </c>
      <c r="C869" t="s">
        <v>4101</v>
      </c>
      <c r="D869" t="s">
        <v>3882</v>
      </c>
      <c r="E869" t="s">
        <v>3606</v>
      </c>
      <c r="F869" t="s">
        <v>3606</v>
      </c>
      <c r="G869" t="s">
        <v>3922</v>
      </c>
      <c r="H869" t="s">
        <v>3972</v>
      </c>
      <c r="I869" t="s">
        <v>2799</v>
      </c>
      <c r="J869" t="s">
        <v>3924</v>
      </c>
      <c r="K869"/>
      <c r="L869" t="s">
        <v>1743</v>
      </c>
      <c r="M869" t="s">
        <v>1754</v>
      </c>
      <c r="N869"/>
      <c r="O869"/>
      <c r="P869" t="s">
        <v>1566</v>
      </c>
      <c r="Q869" t="s">
        <v>3970</v>
      </c>
      <c r="R869" t="s">
        <v>3966</v>
      </c>
      <c r="S869"/>
      <c r="T869" t="s">
        <v>3971</v>
      </c>
      <c r="U869" t="s">
        <v>13562</v>
      </c>
      <c r="V869" t="s">
        <v>13400</v>
      </c>
      <c r="W869"/>
      <c r="X869"/>
      <c r="Y869"/>
      <c r="Z869"/>
      <c r="AA869"/>
      <c r="AB869"/>
      <c r="AC869"/>
      <c r="AD869"/>
      <c r="AE869"/>
      <c r="AF869"/>
      <c r="AG869"/>
      <c r="AH869"/>
      <c r="AI869"/>
      <c r="AJ869"/>
      <c r="AK869"/>
      <c r="AL869"/>
      <c r="AM869"/>
      <c r="AN869"/>
      <c r="AO869" s="108" t="s">
        <v>43</v>
      </c>
      <c r="AP869" t="s">
        <v>2856</v>
      </c>
      <c r="AQ869">
        <v>4</v>
      </c>
      <c r="AR869" t="e">
        <v>#N/A</v>
      </c>
      <c r="AS869" t="s">
        <v>4101</v>
      </c>
      <c r="AT869" t="e">
        <v>#N/A</v>
      </c>
      <c r="AU869" t="s">
        <v>3606</v>
      </c>
      <c r="AV869" t="s">
        <v>7326</v>
      </c>
      <c r="AW869" t="s">
        <v>7326</v>
      </c>
      <c r="AX869" t="s">
        <v>1740</v>
      </c>
      <c r="AY869" t="s">
        <v>8835</v>
      </c>
      <c r="AZ869" t="s">
        <v>3970</v>
      </c>
      <c r="BA869" t="s">
        <v>7329</v>
      </c>
      <c r="BB869" t="s">
        <v>2799</v>
      </c>
      <c r="BC869" t="s">
        <v>1743</v>
      </c>
      <c r="BD869" t="s">
        <v>8592</v>
      </c>
      <c r="BE869" t="s">
        <v>4102</v>
      </c>
      <c r="BF869">
        <v>408</v>
      </c>
      <c r="BG869">
        <v>867</v>
      </c>
      <c r="BH869">
        <v>0</v>
      </c>
      <c r="BI869" t="s">
        <v>1547</v>
      </c>
      <c r="BJ869">
        <v>0</v>
      </c>
      <c r="BK869" t="e" cm="1">
        <v>#N/A</v>
      </c>
      <c r="BL869" t="e" cm="1">
        <v>#N/A</v>
      </c>
      <c r="BM869" t="s">
        <v>3924</v>
      </c>
      <c r="BN869" t="s">
        <v>4103</v>
      </c>
      <c r="BO869" t="s">
        <v>9262</v>
      </c>
      <c r="BP869" t="e" cm="1">
        <v>#N/A</v>
      </c>
      <c r="BQ869" t="s">
        <v>1547</v>
      </c>
      <c r="BR869" t="s">
        <v>9266</v>
      </c>
      <c r="BS869">
        <v>3</v>
      </c>
      <c r="BT869" t="s">
        <v>1715</v>
      </c>
      <c r="BU869" t="s">
        <v>15846</v>
      </c>
      <c r="BV869" t="s">
        <v>3882</v>
      </c>
      <c r="BW869" t="s">
        <v>7326</v>
      </c>
      <c r="BX869" t="s">
        <v>8939</v>
      </c>
      <c r="BY869" t="s">
        <v>1744</v>
      </c>
      <c r="BZ869" t="s">
        <v>3971</v>
      </c>
      <c r="CA869" t="s">
        <v>1744</v>
      </c>
      <c r="CB869" t="s">
        <v>1754</v>
      </c>
      <c r="CC869"/>
      <c r="CD869" t="s">
        <v>998</v>
      </c>
      <c r="CE869" t="s">
        <v>2799</v>
      </c>
      <c r="CF869" t="s">
        <v>9273</v>
      </c>
      <c r="CG869" t="s">
        <v>9274</v>
      </c>
      <c r="CH869" t="s">
        <v>2799</v>
      </c>
      <c r="CI869" t="s">
        <v>1547</v>
      </c>
      <c r="CJ869" t="s">
        <v>3966</v>
      </c>
      <c r="CK869" t="s">
        <v>1566</v>
      </c>
      <c r="CL869"/>
      <c r="CM869"/>
      <c r="CN869" t="s">
        <v>13562</v>
      </c>
      <c r="CO869" t="s">
        <v>13400</v>
      </c>
      <c r="CP869" t="s">
        <v>13562</v>
      </c>
      <c r="CQ869" t="s">
        <v>13400</v>
      </c>
      <c r="CR869" t="s">
        <v>1547</v>
      </c>
      <c r="CS869">
        <v>0</v>
      </c>
      <c r="CT869" t="s">
        <v>1547</v>
      </c>
      <c r="CU869" t="s">
        <v>1547</v>
      </c>
      <c r="CV869" t="e">
        <v>#N/A</v>
      </c>
      <c r="CW869" t="s">
        <v>1547</v>
      </c>
      <c r="CX869" t="s">
        <v>1547</v>
      </c>
      <c r="CY869">
        <v>867</v>
      </c>
      <c r="CZ869" t="s">
        <v>10164</v>
      </c>
      <c r="DA869" t="s">
        <v>1547</v>
      </c>
      <c r="DB869" t="s">
        <v>1881</v>
      </c>
      <c r="DC869" t="s">
        <v>1882</v>
      </c>
      <c r="DD869" t="s">
        <v>3606</v>
      </c>
      <c r="DE869" t="s">
        <v>3970</v>
      </c>
      <c r="DF869" t="s">
        <v>3922</v>
      </c>
      <c r="DG869" t="s">
        <v>3971</v>
      </c>
      <c r="DH869" t="s">
        <v>3971</v>
      </c>
      <c r="DI869" t="s">
        <v>8937</v>
      </c>
      <c r="DJ869" t="e">
        <v>#N/A</v>
      </c>
      <c r="DK869"/>
      <c r="DL869" t="s">
        <v>8937</v>
      </c>
      <c r="DM869">
        <v>9</v>
      </c>
      <c r="DN869" t="s">
        <v>1883</v>
      </c>
      <c r="DO869" t="s">
        <v>1566</v>
      </c>
      <c r="DP869" t="b">
        <v>1</v>
      </c>
      <c r="DQ869" t="b">
        <v>0</v>
      </c>
      <c r="DR869" t="b">
        <v>0</v>
      </c>
      <c r="DS869" t="b">
        <v>0</v>
      </c>
      <c r="DT869" t="b">
        <v>0</v>
      </c>
      <c r="DU869" t="b">
        <v>0</v>
      </c>
      <c r="DV869" t="b">
        <v>0</v>
      </c>
      <c r="DW869">
        <v>0</v>
      </c>
      <c r="DX869" t="b">
        <v>0</v>
      </c>
      <c r="DY869" t="b">
        <v>0</v>
      </c>
      <c r="DZ869" t="b">
        <v>0</v>
      </c>
      <c r="EA869" t="b">
        <v>0</v>
      </c>
      <c r="EB869" t="b">
        <v>0</v>
      </c>
      <c r="EC869" t="b">
        <v>1</v>
      </c>
      <c r="ED869" t="b">
        <v>0</v>
      </c>
      <c r="EE869" t="b">
        <v>0</v>
      </c>
      <c r="EF869" t="b">
        <v>0</v>
      </c>
      <c r="EG869" t="b" cm="1">
        <v>1</v>
      </c>
      <c r="EH869" t="b">
        <v>0</v>
      </c>
      <c r="EI869" t="b">
        <v>0</v>
      </c>
      <c r="EJ869" t="b">
        <v>1</v>
      </c>
      <c r="EK869" t="s">
        <v>5981</v>
      </c>
      <c r="EL869">
        <v>1</v>
      </c>
      <c r="EM869">
        <v>4</v>
      </c>
      <c r="EN869" t="b">
        <v>0</v>
      </c>
    </row>
    <row r="870" spans="1:144" ht="47.25">
      <c r="A870"/>
      <c r="B870" t="s">
        <v>1566</v>
      </c>
      <c r="C870" t="s">
        <v>4101</v>
      </c>
      <c r="D870" t="s">
        <v>3973</v>
      </c>
      <c r="E870" t="s">
        <v>3974</v>
      </c>
      <c r="F870" t="s">
        <v>3975</v>
      </c>
      <c r="G870" t="s">
        <v>3976</v>
      </c>
      <c r="H870" s="109" t="s">
        <v>4107</v>
      </c>
      <c r="I870" t="s">
        <v>2799</v>
      </c>
      <c r="J870"/>
      <c r="K870"/>
      <c r="L870" t="s">
        <v>1743</v>
      </c>
      <c r="M870" t="s">
        <v>1754</v>
      </c>
      <c r="N870"/>
      <c r="O870"/>
      <c r="P870" t="s">
        <v>1566</v>
      </c>
      <c r="Q870" t="s">
        <v>3970</v>
      </c>
      <c r="R870" t="s">
        <v>3966</v>
      </c>
      <c r="S870" t="s">
        <v>3966</v>
      </c>
      <c r="T870" t="s">
        <v>3971</v>
      </c>
      <c r="U870" t="s">
        <v>13562</v>
      </c>
      <c r="V870" t="s">
        <v>13533</v>
      </c>
      <c r="W870"/>
      <c r="X870"/>
      <c r="Y870"/>
      <c r="Z870"/>
      <c r="AA870"/>
      <c r="AB870"/>
      <c r="AC870"/>
      <c r="AD870"/>
      <c r="AE870"/>
      <c r="AF870"/>
      <c r="AG870"/>
      <c r="AH870"/>
      <c r="AI870"/>
      <c r="AJ870"/>
      <c r="AK870"/>
      <c r="AL870"/>
      <c r="AM870"/>
      <c r="AN870"/>
      <c r="AO870" s="108" t="s">
        <v>43</v>
      </c>
      <c r="AP870" t="s">
        <v>2856</v>
      </c>
      <c r="AQ870">
        <v>5</v>
      </c>
      <c r="AR870" t="e">
        <v>#N/A</v>
      </c>
      <c r="AS870" t="s">
        <v>4101</v>
      </c>
      <c r="AT870" t="e">
        <v>#N/A</v>
      </c>
      <c r="AU870" t="s">
        <v>3974</v>
      </c>
      <c r="AV870" t="s">
        <v>8943</v>
      </c>
      <c r="AW870" t="s">
        <v>8944</v>
      </c>
      <c r="AX870" t="s">
        <v>1740</v>
      </c>
      <c r="AY870" t="s">
        <v>8945</v>
      </c>
      <c r="AZ870" t="s">
        <v>3970</v>
      </c>
      <c r="BA870" t="s">
        <v>8946</v>
      </c>
      <c r="BB870" t="s">
        <v>2799</v>
      </c>
      <c r="BC870" t="s">
        <v>1743</v>
      </c>
      <c r="BD870" t="s">
        <v>9276</v>
      </c>
      <c r="BE870" t="s">
        <v>4102</v>
      </c>
      <c r="BF870">
        <v>826</v>
      </c>
      <c r="BG870">
        <v>867</v>
      </c>
      <c r="BH870">
        <v>0</v>
      </c>
      <c r="BI870" t="s">
        <v>1547</v>
      </c>
      <c r="BJ870">
        <v>0</v>
      </c>
      <c r="BK870">
        <v>0</v>
      </c>
      <c r="BL870">
        <v>826</v>
      </c>
      <c r="BM870" t="s">
        <v>8949</v>
      </c>
      <c r="BN870" t="s">
        <v>4103</v>
      </c>
      <c r="BO870" t="s">
        <v>9262</v>
      </c>
      <c r="BP870" t="e" cm="1">
        <v>#N/A</v>
      </c>
      <c r="BQ870" t="s">
        <v>1547</v>
      </c>
      <c r="BR870" t="s">
        <v>9266</v>
      </c>
      <c r="BS870">
        <v>4</v>
      </c>
      <c r="BT870" t="s">
        <v>1756</v>
      </c>
      <c r="BU870" t="s">
        <v>15847</v>
      </c>
      <c r="BV870" t="s">
        <v>3973</v>
      </c>
      <c r="BW870" t="s">
        <v>8943</v>
      </c>
      <c r="BX870" t="s">
        <v>9277</v>
      </c>
      <c r="BY870" t="s">
        <v>1744</v>
      </c>
      <c r="BZ870" t="s">
        <v>3971</v>
      </c>
      <c r="CA870" t="s">
        <v>1744</v>
      </c>
      <c r="CB870" t="s">
        <v>1754</v>
      </c>
      <c r="CC870"/>
      <c r="CD870" t="s">
        <v>998</v>
      </c>
      <c r="CE870" t="s">
        <v>2799</v>
      </c>
      <c r="CF870" t="s">
        <v>9278</v>
      </c>
      <c r="CG870" t="s">
        <v>9279</v>
      </c>
      <c r="CH870" t="s">
        <v>2799</v>
      </c>
      <c r="CI870" t="s">
        <v>1547</v>
      </c>
      <c r="CJ870" t="s">
        <v>3966</v>
      </c>
      <c r="CK870" t="s">
        <v>1566</v>
      </c>
      <c r="CL870"/>
      <c r="CM870"/>
      <c r="CN870" t="s">
        <v>13562</v>
      </c>
      <c r="CO870" t="s">
        <v>13533</v>
      </c>
      <c r="CP870" t="s">
        <v>13562</v>
      </c>
      <c r="CQ870" t="s">
        <v>13533</v>
      </c>
      <c r="CR870" t="s">
        <v>1547</v>
      </c>
      <c r="CS870">
        <v>0</v>
      </c>
      <c r="CT870" t="s">
        <v>1547</v>
      </c>
      <c r="CU870" t="s">
        <v>1547</v>
      </c>
      <c r="CV870" t="s">
        <v>1547</v>
      </c>
      <c r="CW870" t="s">
        <v>1547</v>
      </c>
      <c r="CX870" t="s">
        <v>1547</v>
      </c>
      <c r="CY870">
        <v>868</v>
      </c>
      <c r="CZ870" t="s">
        <v>10171</v>
      </c>
      <c r="DA870" t="s">
        <v>1547</v>
      </c>
      <c r="DB870" t="s">
        <v>1881</v>
      </c>
      <c r="DC870" t="s">
        <v>1882</v>
      </c>
      <c r="DD870" t="s">
        <v>3974</v>
      </c>
      <c r="DE870" t="s">
        <v>3970</v>
      </c>
      <c r="DF870" t="s">
        <v>3976</v>
      </c>
      <c r="DG870" t="s">
        <v>3971</v>
      </c>
      <c r="DH870" t="s">
        <v>3971</v>
      </c>
      <c r="DI870" t="s">
        <v>8937</v>
      </c>
      <c r="DJ870" t="e">
        <v>#N/A</v>
      </c>
      <c r="DK870"/>
      <c r="DL870" t="s">
        <v>9281</v>
      </c>
      <c r="DM870">
        <v>9</v>
      </c>
      <c r="DN870" t="s">
        <v>1883</v>
      </c>
      <c r="DO870" t="s">
        <v>1566</v>
      </c>
      <c r="DP870" t="b">
        <v>1</v>
      </c>
      <c r="DQ870" t="b">
        <v>0</v>
      </c>
      <c r="DR870" t="b">
        <v>0</v>
      </c>
      <c r="DS870" t="b">
        <v>0</v>
      </c>
      <c r="DT870" t="b">
        <v>1</v>
      </c>
      <c r="DU870" t="b">
        <v>0</v>
      </c>
      <c r="DV870" t="b">
        <v>0</v>
      </c>
      <c r="DW870">
        <v>0</v>
      </c>
      <c r="DX870" t="b">
        <v>0</v>
      </c>
      <c r="DY870" t="b">
        <v>0</v>
      </c>
      <c r="DZ870" t="b">
        <v>0</v>
      </c>
      <c r="EA870" t="b">
        <v>0</v>
      </c>
      <c r="EB870" t="b">
        <v>0</v>
      </c>
      <c r="EC870" t="b">
        <v>0</v>
      </c>
      <c r="ED870" t="b">
        <v>0</v>
      </c>
      <c r="EE870" t="b">
        <v>0</v>
      </c>
      <c r="EF870" t="b">
        <v>0</v>
      </c>
      <c r="EG870" t="b" cm="1">
        <v>1</v>
      </c>
      <c r="EH870" t="b">
        <v>0</v>
      </c>
      <c r="EI870" t="b">
        <v>0</v>
      </c>
      <c r="EJ870" t="b">
        <v>1</v>
      </c>
      <c r="EK870" t="s">
        <v>5887</v>
      </c>
      <c r="EL870">
        <v>1</v>
      </c>
      <c r="EM870">
        <v>15</v>
      </c>
      <c r="EN870" t="b">
        <v>0</v>
      </c>
    </row>
    <row r="871" spans="1:144" ht="15.75">
      <c r="A871"/>
      <c r="B871" t="s">
        <v>1566</v>
      </c>
      <c r="C871" t="s">
        <v>4101</v>
      </c>
      <c r="D871" t="s">
        <v>3978</v>
      </c>
      <c r="E871" t="s">
        <v>3979</v>
      </c>
      <c r="F871" t="s">
        <v>3979</v>
      </c>
      <c r="G871" t="s">
        <v>3980</v>
      </c>
      <c r="H871" t="s">
        <v>3981</v>
      </c>
      <c r="I871" t="s">
        <v>2798</v>
      </c>
      <c r="J871"/>
      <c r="K871"/>
      <c r="L871" t="s">
        <v>1743</v>
      </c>
      <c r="M871" t="s">
        <v>1995</v>
      </c>
      <c r="N871"/>
      <c r="O871"/>
      <c r="P871" t="s">
        <v>1566</v>
      </c>
      <c r="Q871" t="s">
        <v>3970</v>
      </c>
      <c r="R871" t="s">
        <v>3966</v>
      </c>
      <c r="S871"/>
      <c r="T871" t="s">
        <v>3971</v>
      </c>
      <c r="U871" t="s">
        <v>13562</v>
      </c>
      <c r="V871" t="s">
        <v>13534</v>
      </c>
      <c r="W871"/>
      <c r="X871"/>
      <c r="Y871"/>
      <c r="Z871"/>
      <c r="AA871"/>
      <c r="AB871"/>
      <c r="AC871"/>
      <c r="AD871"/>
      <c r="AE871"/>
      <c r="AF871"/>
      <c r="AG871"/>
      <c r="AH871"/>
      <c r="AI871"/>
      <c r="AJ871"/>
      <c r="AK871"/>
      <c r="AL871"/>
      <c r="AM871"/>
      <c r="AN871"/>
      <c r="AO871" s="108" t="s">
        <v>43</v>
      </c>
      <c r="AP871" t="s">
        <v>2856</v>
      </c>
      <c r="AQ871">
        <v>6</v>
      </c>
      <c r="AR871" t="e">
        <v>#N/A</v>
      </c>
      <c r="AS871" t="s">
        <v>4101</v>
      </c>
      <c r="AT871" t="e">
        <v>#N/A</v>
      </c>
      <c r="AU871" t="s">
        <v>3979</v>
      </c>
      <c r="AV871" t="s">
        <v>8952</v>
      </c>
      <c r="AW871" t="s">
        <v>8952</v>
      </c>
      <c r="AX871" t="s">
        <v>1740</v>
      </c>
      <c r="AY871" t="s">
        <v>8953</v>
      </c>
      <c r="AZ871" t="s">
        <v>3970</v>
      </c>
      <c r="BA871" t="s">
        <v>8954</v>
      </c>
      <c r="BB871" t="s">
        <v>2798</v>
      </c>
      <c r="BC871" t="s">
        <v>1743</v>
      </c>
      <c r="BD871" t="s">
        <v>9282</v>
      </c>
      <c r="BE871" t="s">
        <v>4102</v>
      </c>
      <c r="BF871">
        <v>827</v>
      </c>
      <c r="BG871">
        <v>867</v>
      </c>
      <c r="BH871">
        <v>0</v>
      </c>
      <c r="BI871" t="s">
        <v>1547</v>
      </c>
      <c r="BJ871">
        <v>0</v>
      </c>
      <c r="BK871">
        <v>0</v>
      </c>
      <c r="BL871">
        <v>827</v>
      </c>
      <c r="BM871" t="s">
        <v>8958</v>
      </c>
      <c r="BN871" t="s">
        <v>4103</v>
      </c>
      <c r="BO871" t="s">
        <v>9262</v>
      </c>
      <c r="BP871" t="e" cm="1">
        <v>#N/A</v>
      </c>
      <c r="BQ871" t="s">
        <v>1547</v>
      </c>
      <c r="BR871" t="s">
        <v>9266</v>
      </c>
      <c r="BS871">
        <v>5</v>
      </c>
      <c r="BT871" t="s">
        <v>1717</v>
      </c>
      <c r="BU871" t="s">
        <v>15848</v>
      </c>
      <c r="BV871" t="s">
        <v>3978</v>
      </c>
      <c r="BW871" t="s">
        <v>8952</v>
      </c>
      <c r="BX871" t="s">
        <v>8956</v>
      </c>
      <c r="BY871" t="s">
        <v>1744</v>
      </c>
      <c r="BZ871" t="s">
        <v>3971</v>
      </c>
      <c r="CA871" t="s">
        <v>1744</v>
      </c>
      <c r="CB871" t="s">
        <v>1995</v>
      </c>
      <c r="CC871"/>
      <c r="CD871" t="s">
        <v>998</v>
      </c>
      <c r="CE871" t="s">
        <v>2798</v>
      </c>
      <c r="CF871" t="s">
        <v>9283</v>
      </c>
      <c r="CG871" t="s">
        <v>9284</v>
      </c>
      <c r="CH871" t="s">
        <v>2798</v>
      </c>
      <c r="CI871" t="s">
        <v>1547</v>
      </c>
      <c r="CJ871" t="s">
        <v>3966</v>
      </c>
      <c r="CK871" t="s">
        <v>1566</v>
      </c>
      <c r="CL871"/>
      <c r="CM871"/>
      <c r="CN871" t="s">
        <v>13562</v>
      </c>
      <c r="CO871" t="s">
        <v>13534</v>
      </c>
      <c r="CP871" t="s">
        <v>13562</v>
      </c>
      <c r="CQ871" t="s">
        <v>13534</v>
      </c>
      <c r="CR871" t="s">
        <v>1547</v>
      </c>
      <c r="CS871">
        <v>0</v>
      </c>
      <c r="CT871" t="s">
        <v>1547</v>
      </c>
      <c r="CU871" t="s">
        <v>1547</v>
      </c>
      <c r="CV871" t="s">
        <v>1547</v>
      </c>
      <c r="CW871" t="s">
        <v>1547</v>
      </c>
      <c r="CX871" t="s">
        <v>1547</v>
      </c>
      <c r="CY871">
        <v>869</v>
      </c>
      <c r="CZ871" t="s">
        <v>10178</v>
      </c>
      <c r="DA871" t="s">
        <v>1547</v>
      </c>
      <c r="DB871" t="s">
        <v>1881</v>
      </c>
      <c r="DC871" t="s">
        <v>1882</v>
      </c>
      <c r="DD871" t="s">
        <v>3979</v>
      </c>
      <c r="DE871" t="s">
        <v>3970</v>
      </c>
      <c r="DF871" t="s">
        <v>3980</v>
      </c>
      <c r="DG871" t="s">
        <v>3971</v>
      </c>
      <c r="DH871" t="s">
        <v>3971</v>
      </c>
      <c r="DI871" t="s">
        <v>8937</v>
      </c>
      <c r="DJ871" t="e">
        <v>#N/A</v>
      </c>
      <c r="DK871"/>
      <c r="DL871" t="s">
        <v>8937</v>
      </c>
      <c r="DM871">
        <v>9</v>
      </c>
      <c r="DN871" t="s">
        <v>1883</v>
      </c>
      <c r="DO871" t="s">
        <v>1566</v>
      </c>
      <c r="DP871" t="b">
        <v>1</v>
      </c>
      <c r="DQ871" t="b">
        <v>0</v>
      </c>
      <c r="DR871" t="b">
        <v>0</v>
      </c>
      <c r="DS871" t="b">
        <v>0</v>
      </c>
      <c r="DT871" t="b">
        <v>0</v>
      </c>
      <c r="DU871" t="b">
        <v>0</v>
      </c>
      <c r="DV871" t="b">
        <v>0</v>
      </c>
      <c r="DW871">
        <v>0</v>
      </c>
      <c r="DX871" t="b">
        <v>0</v>
      </c>
      <c r="DY871" t="b">
        <v>0</v>
      </c>
      <c r="DZ871" t="b">
        <v>0</v>
      </c>
      <c r="EA871" t="b">
        <v>0</v>
      </c>
      <c r="EB871" t="b">
        <v>0</v>
      </c>
      <c r="EC871" t="b">
        <v>0</v>
      </c>
      <c r="ED871" t="b">
        <v>0</v>
      </c>
      <c r="EE871" t="b">
        <v>0</v>
      </c>
      <c r="EF871" t="b">
        <v>0</v>
      </c>
      <c r="EG871" t="b" cm="1">
        <v>0</v>
      </c>
      <c r="EH871" t="b">
        <v>0</v>
      </c>
      <c r="EI871" t="b">
        <v>0</v>
      </c>
      <c r="EJ871" t="b">
        <v>0</v>
      </c>
      <c r="EK871" t="s">
        <v>1547</v>
      </c>
      <c r="EL871">
        <v>0</v>
      </c>
      <c r="EM871">
        <v>16</v>
      </c>
      <c r="EN871" t="b">
        <v>0</v>
      </c>
    </row>
    <row r="872" spans="1:144" ht="15.75">
      <c r="A872"/>
      <c r="B872" t="s">
        <v>1566</v>
      </c>
      <c r="C872" t="s">
        <v>4101</v>
      </c>
      <c r="D872" t="s">
        <v>3982</v>
      </c>
      <c r="E872" t="s">
        <v>3983</v>
      </c>
      <c r="F872" t="s">
        <v>3983</v>
      </c>
      <c r="G872" t="s">
        <v>3980</v>
      </c>
      <c r="H872" t="s">
        <v>3981</v>
      </c>
      <c r="I872" t="s">
        <v>2798</v>
      </c>
      <c r="J872"/>
      <c r="K872"/>
      <c r="L872" t="s">
        <v>1743</v>
      </c>
      <c r="M872" t="s">
        <v>1995</v>
      </c>
      <c r="N872"/>
      <c r="O872"/>
      <c r="P872" t="s">
        <v>1566</v>
      </c>
      <c r="Q872" t="s">
        <v>3970</v>
      </c>
      <c r="R872" t="s">
        <v>3966</v>
      </c>
      <c r="S872"/>
      <c r="T872" t="s">
        <v>3971</v>
      </c>
      <c r="U872" t="s">
        <v>13562</v>
      </c>
      <c r="V872" t="s">
        <v>13535</v>
      </c>
      <c r="W872"/>
      <c r="X872"/>
      <c r="Y872"/>
      <c r="Z872"/>
      <c r="AA872"/>
      <c r="AB872"/>
      <c r="AC872"/>
      <c r="AD872"/>
      <c r="AE872"/>
      <c r="AF872"/>
      <c r="AG872"/>
      <c r="AH872"/>
      <c r="AI872"/>
      <c r="AJ872"/>
      <c r="AK872"/>
      <c r="AL872"/>
      <c r="AM872"/>
      <c r="AN872"/>
      <c r="AO872" s="108" t="s">
        <v>43</v>
      </c>
      <c r="AP872" t="s">
        <v>2856</v>
      </c>
      <c r="AQ872">
        <v>7</v>
      </c>
      <c r="AR872" t="e">
        <v>#N/A</v>
      </c>
      <c r="AS872" t="s">
        <v>4101</v>
      </c>
      <c r="AT872" t="e">
        <v>#N/A</v>
      </c>
      <c r="AU872" t="s">
        <v>3983</v>
      </c>
      <c r="AV872" t="s">
        <v>8961</v>
      </c>
      <c r="AW872" t="s">
        <v>8961</v>
      </c>
      <c r="AX872" t="s">
        <v>1740</v>
      </c>
      <c r="AY872" t="s">
        <v>8953</v>
      </c>
      <c r="AZ872" t="s">
        <v>3970</v>
      </c>
      <c r="BA872" t="s">
        <v>8962</v>
      </c>
      <c r="BB872" t="s">
        <v>2798</v>
      </c>
      <c r="BC872" t="s">
        <v>1743</v>
      </c>
      <c r="BD872" t="s">
        <v>9286</v>
      </c>
      <c r="BE872" t="s">
        <v>4102</v>
      </c>
      <c r="BF872">
        <v>828</v>
      </c>
      <c r="BG872">
        <v>867</v>
      </c>
      <c r="BH872">
        <v>0</v>
      </c>
      <c r="BI872" t="s">
        <v>1547</v>
      </c>
      <c r="BJ872">
        <v>0</v>
      </c>
      <c r="BK872">
        <v>0</v>
      </c>
      <c r="BL872">
        <v>828</v>
      </c>
      <c r="BM872" t="s">
        <v>8965</v>
      </c>
      <c r="BN872" t="s">
        <v>4103</v>
      </c>
      <c r="BO872" t="s">
        <v>9262</v>
      </c>
      <c r="BP872" t="e" cm="1">
        <v>#N/A</v>
      </c>
      <c r="BQ872" t="s">
        <v>1547</v>
      </c>
      <c r="BR872" t="s">
        <v>9266</v>
      </c>
      <c r="BS872">
        <v>6</v>
      </c>
      <c r="BT872" t="s">
        <v>1719</v>
      </c>
      <c r="BU872" t="s">
        <v>15849</v>
      </c>
      <c r="BV872" t="s">
        <v>3982</v>
      </c>
      <c r="BW872" t="s">
        <v>8961</v>
      </c>
      <c r="BX872" t="s">
        <v>8956</v>
      </c>
      <c r="BY872" t="s">
        <v>1744</v>
      </c>
      <c r="BZ872" t="s">
        <v>3971</v>
      </c>
      <c r="CA872" t="s">
        <v>1744</v>
      </c>
      <c r="CB872" t="s">
        <v>1995</v>
      </c>
      <c r="CC872"/>
      <c r="CD872" t="s">
        <v>998</v>
      </c>
      <c r="CE872" t="s">
        <v>2798</v>
      </c>
      <c r="CF872" t="s">
        <v>9287</v>
      </c>
      <c r="CG872" t="s">
        <v>9288</v>
      </c>
      <c r="CH872" t="s">
        <v>2798</v>
      </c>
      <c r="CI872" t="s">
        <v>1547</v>
      </c>
      <c r="CJ872" t="s">
        <v>3966</v>
      </c>
      <c r="CK872" t="s">
        <v>1566</v>
      </c>
      <c r="CL872"/>
      <c r="CM872"/>
      <c r="CN872" t="s">
        <v>13562</v>
      </c>
      <c r="CO872" t="s">
        <v>13535</v>
      </c>
      <c r="CP872" t="s">
        <v>13562</v>
      </c>
      <c r="CQ872" t="s">
        <v>13535</v>
      </c>
      <c r="CR872" t="s">
        <v>1547</v>
      </c>
      <c r="CS872">
        <v>0</v>
      </c>
      <c r="CT872" t="s">
        <v>1547</v>
      </c>
      <c r="CU872" t="s">
        <v>1547</v>
      </c>
      <c r="CV872" t="s">
        <v>1547</v>
      </c>
      <c r="CW872" t="s">
        <v>1547</v>
      </c>
      <c r="CX872" t="s">
        <v>1547</v>
      </c>
      <c r="CY872">
        <v>870</v>
      </c>
      <c r="CZ872" t="s">
        <v>10184</v>
      </c>
      <c r="DA872" t="s">
        <v>1547</v>
      </c>
      <c r="DB872" t="s">
        <v>1881</v>
      </c>
      <c r="DC872" t="s">
        <v>1882</v>
      </c>
      <c r="DD872" t="s">
        <v>3983</v>
      </c>
      <c r="DE872" t="s">
        <v>3970</v>
      </c>
      <c r="DF872" t="s">
        <v>3980</v>
      </c>
      <c r="DG872" t="s">
        <v>3971</v>
      </c>
      <c r="DH872" t="s">
        <v>3971</v>
      </c>
      <c r="DI872" t="s">
        <v>8937</v>
      </c>
      <c r="DJ872" t="e">
        <v>#N/A</v>
      </c>
      <c r="DK872"/>
      <c r="DL872" t="s">
        <v>8937</v>
      </c>
      <c r="DM872">
        <v>9</v>
      </c>
      <c r="DN872" t="s">
        <v>1883</v>
      </c>
      <c r="DO872" t="s">
        <v>1566</v>
      </c>
      <c r="DP872" t="b">
        <v>1</v>
      </c>
      <c r="DQ872" t="b">
        <v>0</v>
      </c>
      <c r="DR872" t="b">
        <v>0</v>
      </c>
      <c r="DS872" t="b">
        <v>0</v>
      </c>
      <c r="DT872" t="b">
        <v>0</v>
      </c>
      <c r="DU872" t="b">
        <v>0</v>
      </c>
      <c r="DV872" t="b">
        <v>0</v>
      </c>
      <c r="DW872">
        <v>0</v>
      </c>
      <c r="DX872" t="b">
        <v>0</v>
      </c>
      <c r="DY872" t="b">
        <v>0</v>
      </c>
      <c r="DZ872" t="b">
        <v>0</v>
      </c>
      <c r="EA872" t="b">
        <v>0</v>
      </c>
      <c r="EB872" t="b">
        <v>0</v>
      </c>
      <c r="EC872" t="b">
        <v>0</v>
      </c>
      <c r="ED872" t="b">
        <v>0</v>
      </c>
      <c r="EE872" t="b">
        <v>0</v>
      </c>
      <c r="EF872" t="b">
        <v>0</v>
      </c>
      <c r="EG872" t="b" cm="1">
        <v>0</v>
      </c>
      <c r="EH872" t="b">
        <v>0</v>
      </c>
      <c r="EI872" t="b">
        <v>0</v>
      </c>
      <c r="EJ872" t="b">
        <v>0</v>
      </c>
      <c r="EK872" t="s">
        <v>1547</v>
      </c>
      <c r="EL872">
        <v>0</v>
      </c>
      <c r="EM872">
        <v>15</v>
      </c>
      <c r="EN872" t="b">
        <v>0</v>
      </c>
    </row>
    <row r="873" spans="1:144" ht="15.75">
      <c r="A873"/>
      <c r="B873" t="s">
        <v>1566</v>
      </c>
      <c r="C873" t="s">
        <v>4101</v>
      </c>
      <c r="D873" t="s">
        <v>3984</v>
      </c>
      <c r="E873" t="s">
        <v>3985</v>
      </c>
      <c r="F873" t="s">
        <v>3985</v>
      </c>
      <c r="G873" t="s">
        <v>3986</v>
      </c>
      <c r="H873" t="s">
        <v>4108</v>
      </c>
      <c r="I873" t="s">
        <v>2798</v>
      </c>
      <c r="J873"/>
      <c r="K873"/>
      <c r="L873" t="s">
        <v>1743</v>
      </c>
      <c r="M873" t="s">
        <v>1995</v>
      </c>
      <c r="N873"/>
      <c r="O873"/>
      <c r="P873" t="s">
        <v>1566</v>
      </c>
      <c r="Q873" t="s">
        <v>3970</v>
      </c>
      <c r="R873" t="s">
        <v>3966</v>
      </c>
      <c r="S873"/>
      <c r="T873" t="s">
        <v>3971</v>
      </c>
      <c r="U873" t="s">
        <v>13562</v>
      </c>
      <c r="V873" t="s">
        <v>13536</v>
      </c>
      <c r="W873"/>
      <c r="X873"/>
      <c r="Y873"/>
      <c r="Z873"/>
      <c r="AA873"/>
      <c r="AB873"/>
      <c r="AC873"/>
      <c r="AD873"/>
      <c r="AE873"/>
      <c r="AF873"/>
      <c r="AG873"/>
      <c r="AH873"/>
      <c r="AI873"/>
      <c r="AJ873"/>
      <c r="AK873"/>
      <c r="AL873"/>
      <c r="AM873"/>
      <c r="AN873"/>
      <c r="AO873" s="108" t="s">
        <v>43</v>
      </c>
      <c r="AP873" t="s">
        <v>2856</v>
      </c>
      <c r="AQ873">
        <v>8</v>
      </c>
      <c r="AR873" t="e">
        <v>#N/A</v>
      </c>
      <c r="AS873" t="s">
        <v>4101</v>
      </c>
      <c r="AT873" t="e">
        <v>#N/A</v>
      </c>
      <c r="AU873" t="s">
        <v>3985</v>
      </c>
      <c r="AV873" t="s">
        <v>8968</v>
      </c>
      <c r="AW873" t="s">
        <v>8968</v>
      </c>
      <c r="AX873" t="s">
        <v>1740</v>
      </c>
      <c r="AY873" t="s">
        <v>8969</v>
      </c>
      <c r="AZ873" t="s">
        <v>3970</v>
      </c>
      <c r="BA873" t="s">
        <v>8970</v>
      </c>
      <c r="BB873" t="s">
        <v>2798</v>
      </c>
      <c r="BC873" t="s">
        <v>1743</v>
      </c>
      <c r="BD873" t="s">
        <v>9290</v>
      </c>
      <c r="BE873" t="s">
        <v>4102</v>
      </c>
      <c r="BF873">
        <v>829</v>
      </c>
      <c r="BG873">
        <v>867</v>
      </c>
      <c r="BH873">
        <v>0</v>
      </c>
      <c r="BI873" t="s">
        <v>1547</v>
      </c>
      <c r="BJ873">
        <v>0</v>
      </c>
      <c r="BK873">
        <v>0</v>
      </c>
      <c r="BL873">
        <v>829</v>
      </c>
      <c r="BM873" t="s">
        <v>8974</v>
      </c>
      <c r="BN873" t="s">
        <v>4103</v>
      </c>
      <c r="BO873" t="s">
        <v>9262</v>
      </c>
      <c r="BP873" t="e" cm="1">
        <v>#N/A</v>
      </c>
      <c r="BQ873" t="s">
        <v>1547</v>
      </c>
      <c r="BR873" t="s">
        <v>9266</v>
      </c>
      <c r="BS873">
        <v>7</v>
      </c>
      <c r="BT873" t="s">
        <v>1722</v>
      </c>
      <c r="BU873" t="s">
        <v>15850</v>
      </c>
      <c r="BV873" t="s">
        <v>3984</v>
      </c>
      <c r="BW873" t="s">
        <v>8968</v>
      </c>
      <c r="BX873" t="s">
        <v>9291</v>
      </c>
      <c r="BY873" t="s">
        <v>1744</v>
      </c>
      <c r="BZ873" t="s">
        <v>3971</v>
      </c>
      <c r="CA873" t="s">
        <v>1744</v>
      </c>
      <c r="CB873" t="s">
        <v>1995</v>
      </c>
      <c r="CC873"/>
      <c r="CD873" t="s">
        <v>998</v>
      </c>
      <c r="CE873" t="s">
        <v>2798</v>
      </c>
      <c r="CF873" t="s">
        <v>9292</v>
      </c>
      <c r="CG873" t="s">
        <v>9293</v>
      </c>
      <c r="CH873" t="s">
        <v>2798</v>
      </c>
      <c r="CI873" t="s">
        <v>1547</v>
      </c>
      <c r="CJ873" t="s">
        <v>3966</v>
      </c>
      <c r="CK873" t="s">
        <v>1566</v>
      </c>
      <c r="CL873"/>
      <c r="CM873"/>
      <c r="CN873" t="s">
        <v>13562</v>
      </c>
      <c r="CO873" t="s">
        <v>13536</v>
      </c>
      <c r="CP873" t="s">
        <v>13562</v>
      </c>
      <c r="CQ873" t="s">
        <v>13536</v>
      </c>
      <c r="CR873" t="s">
        <v>1547</v>
      </c>
      <c r="CS873">
        <v>0</v>
      </c>
      <c r="CT873" t="s">
        <v>1547</v>
      </c>
      <c r="CU873" t="s">
        <v>1547</v>
      </c>
      <c r="CV873" t="s">
        <v>1547</v>
      </c>
      <c r="CW873" t="s">
        <v>1547</v>
      </c>
      <c r="CX873" t="s">
        <v>1547</v>
      </c>
      <c r="CY873">
        <v>871</v>
      </c>
      <c r="CZ873" t="s">
        <v>10191</v>
      </c>
      <c r="DA873" t="s">
        <v>1547</v>
      </c>
      <c r="DB873" t="s">
        <v>1881</v>
      </c>
      <c r="DC873" t="s">
        <v>1882</v>
      </c>
      <c r="DD873" t="s">
        <v>3985</v>
      </c>
      <c r="DE873" t="s">
        <v>3970</v>
      </c>
      <c r="DF873" t="s">
        <v>3986</v>
      </c>
      <c r="DG873" t="s">
        <v>3971</v>
      </c>
      <c r="DH873" t="s">
        <v>3971</v>
      </c>
      <c r="DI873" t="s">
        <v>8937</v>
      </c>
      <c r="DJ873" t="e">
        <v>#N/A</v>
      </c>
      <c r="DK873"/>
      <c r="DL873" t="s">
        <v>8937</v>
      </c>
      <c r="DM873">
        <v>9</v>
      </c>
      <c r="DN873" t="s">
        <v>1883</v>
      </c>
      <c r="DO873" t="s">
        <v>1566</v>
      </c>
      <c r="DP873" t="b">
        <v>1</v>
      </c>
      <c r="DQ873" t="b">
        <v>0</v>
      </c>
      <c r="DR873" t="b">
        <v>0</v>
      </c>
      <c r="DS873" t="b">
        <v>0</v>
      </c>
      <c r="DT873" t="b">
        <v>0</v>
      </c>
      <c r="DU873" t="b">
        <v>0</v>
      </c>
      <c r="DV873" t="b">
        <v>0</v>
      </c>
      <c r="DW873">
        <v>0</v>
      </c>
      <c r="DX873" t="b">
        <v>0</v>
      </c>
      <c r="DY873" t="b">
        <v>0</v>
      </c>
      <c r="DZ873" t="b">
        <v>0</v>
      </c>
      <c r="EA873" t="b">
        <v>0</v>
      </c>
      <c r="EB873" t="b">
        <v>0</v>
      </c>
      <c r="EC873" t="b">
        <v>0</v>
      </c>
      <c r="ED873" t="b">
        <v>0</v>
      </c>
      <c r="EE873" t="b">
        <v>0</v>
      </c>
      <c r="EF873" t="b">
        <v>0</v>
      </c>
      <c r="EG873" t="b" cm="1">
        <v>0</v>
      </c>
      <c r="EH873" t="b">
        <v>0</v>
      </c>
      <c r="EI873" t="b">
        <v>0</v>
      </c>
      <c r="EJ873" t="b">
        <v>0</v>
      </c>
      <c r="EK873" t="s">
        <v>1547</v>
      </c>
      <c r="EL873">
        <v>0</v>
      </c>
      <c r="EM873">
        <v>19</v>
      </c>
      <c r="EN873" t="b">
        <v>0</v>
      </c>
    </row>
    <row r="874" spans="1:144" ht="15.75">
      <c r="A874"/>
      <c r="B874" t="s">
        <v>1566</v>
      </c>
      <c r="C874" t="s">
        <v>4101</v>
      </c>
      <c r="D874" t="s">
        <v>3988</v>
      </c>
      <c r="E874" t="s">
        <v>3989</v>
      </c>
      <c r="F874" t="s">
        <v>3989</v>
      </c>
      <c r="G874" t="s">
        <v>3990</v>
      </c>
      <c r="H874" t="s">
        <v>3991</v>
      </c>
      <c r="I874" t="s">
        <v>2798</v>
      </c>
      <c r="J874"/>
      <c r="K874"/>
      <c r="L874" t="s">
        <v>1743</v>
      </c>
      <c r="M874" t="s">
        <v>1995</v>
      </c>
      <c r="N874"/>
      <c r="O874"/>
      <c r="P874" t="s">
        <v>1566</v>
      </c>
      <c r="Q874" t="s">
        <v>3970</v>
      </c>
      <c r="R874" t="s">
        <v>3966</v>
      </c>
      <c r="S874"/>
      <c r="T874" t="s">
        <v>3971</v>
      </c>
      <c r="U874" t="s">
        <v>13562</v>
      </c>
      <c r="V874" t="s">
        <v>13537</v>
      </c>
      <c r="W874"/>
      <c r="X874"/>
      <c r="Y874"/>
      <c r="Z874"/>
      <c r="AA874"/>
      <c r="AB874"/>
      <c r="AC874"/>
      <c r="AD874"/>
      <c r="AE874"/>
      <c r="AF874"/>
      <c r="AG874"/>
      <c r="AH874"/>
      <c r="AI874"/>
      <c r="AJ874"/>
      <c r="AK874"/>
      <c r="AL874"/>
      <c r="AM874"/>
      <c r="AN874"/>
      <c r="AO874" s="108" t="s">
        <v>43</v>
      </c>
      <c r="AP874" t="s">
        <v>2856</v>
      </c>
      <c r="AQ874">
        <v>9</v>
      </c>
      <c r="AR874" t="e">
        <v>#N/A</v>
      </c>
      <c r="AS874" t="s">
        <v>4101</v>
      </c>
      <c r="AT874" t="e">
        <v>#N/A</v>
      </c>
      <c r="AU874" t="s">
        <v>3989</v>
      </c>
      <c r="AV874" t="s">
        <v>8977</v>
      </c>
      <c r="AW874" t="s">
        <v>8977</v>
      </c>
      <c r="AX874" t="s">
        <v>1740</v>
      </c>
      <c r="AY874" t="s">
        <v>8978</v>
      </c>
      <c r="AZ874" t="s">
        <v>3970</v>
      </c>
      <c r="BA874" t="s">
        <v>8979</v>
      </c>
      <c r="BB874" t="s">
        <v>2798</v>
      </c>
      <c r="BC874" t="s">
        <v>1743</v>
      </c>
      <c r="BD874" t="s">
        <v>9295</v>
      </c>
      <c r="BE874" t="s">
        <v>4102</v>
      </c>
      <c r="BF874">
        <v>830</v>
      </c>
      <c r="BG874">
        <v>867</v>
      </c>
      <c r="BH874">
        <v>0</v>
      </c>
      <c r="BI874" t="s">
        <v>1547</v>
      </c>
      <c r="BJ874">
        <v>0</v>
      </c>
      <c r="BK874">
        <v>0</v>
      </c>
      <c r="BL874">
        <v>830</v>
      </c>
      <c r="BM874" t="s">
        <v>8984</v>
      </c>
      <c r="BN874" t="s">
        <v>4103</v>
      </c>
      <c r="BO874" t="s">
        <v>9262</v>
      </c>
      <c r="BP874" t="e" cm="1">
        <v>#N/A</v>
      </c>
      <c r="BQ874" t="s">
        <v>1547</v>
      </c>
      <c r="BR874" t="s">
        <v>9266</v>
      </c>
      <c r="BS874">
        <v>8</v>
      </c>
      <c r="BT874" t="s">
        <v>1724</v>
      </c>
      <c r="BU874" t="s">
        <v>15851</v>
      </c>
      <c r="BV874" t="s">
        <v>3988</v>
      </c>
      <c r="BW874" t="s">
        <v>8977</v>
      </c>
      <c r="BX874" t="s">
        <v>8982</v>
      </c>
      <c r="BY874" t="s">
        <v>1744</v>
      </c>
      <c r="BZ874" t="s">
        <v>3971</v>
      </c>
      <c r="CA874" t="s">
        <v>1744</v>
      </c>
      <c r="CB874" t="s">
        <v>1995</v>
      </c>
      <c r="CC874"/>
      <c r="CD874" t="s">
        <v>998</v>
      </c>
      <c r="CE874" t="s">
        <v>2798</v>
      </c>
      <c r="CF874" t="s">
        <v>9296</v>
      </c>
      <c r="CG874" t="s">
        <v>9297</v>
      </c>
      <c r="CH874" t="s">
        <v>2798</v>
      </c>
      <c r="CI874" t="s">
        <v>1547</v>
      </c>
      <c r="CJ874" t="s">
        <v>3966</v>
      </c>
      <c r="CK874" t="s">
        <v>1566</v>
      </c>
      <c r="CL874"/>
      <c r="CM874"/>
      <c r="CN874" t="s">
        <v>13562</v>
      </c>
      <c r="CO874" t="s">
        <v>13537</v>
      </c>
      <c r="CP874" t="s">
        <v>13562</v>
      </c>
      <c r="CQ874" t="s">
        <v>13537</v>
      </c>
      <c r="CR874" t="s">
        <v>1547</v>
      </c>
      <c r="CS874">
        <v>0</v>
      </c>
      <c r="CT874" t="s">
        <v>1547</v>
      </c>
      <c r="CU874" t="s">
        <v>1547</v>
      </c>
      <c r="CV874" t="s">
        <v>1547</v>
      </c>
      <c r="CW874" t="s">
        <v>1547</v>
      </c>
      <c r="CX874" t="s">
        <v>1547</v>
      </c>
      <c r="CY874">
        <v>872</v>
      </c>
      <c r="CZ874" t="s">
        <v>10199</v>
      </c>
      <c r="DA874" t="s">
        <v>1547</v>
      </c>
      <c r="DB874" t="s">
        <v>1881</v>
      </c>
      <c r="DC874" t="s">
        <v>1882</v>
      </c>
      <c r="DD874" t="s">
        <v>3989</v>
      </c>
      <c r="DE874" t="s">
        <v>3970</v>
      </c>
      <c r="DF874" t="s">
        <v>3990</v>
      </c>
      <c r="DG874" t="s">
        <v>3971</v>
      </c>
      <c r="DH874" t="s">
        <v>3971</v>
      </c>
      <c r="DI874" t="s">
        <v>8937</v>
      </c>
      <c r="DJ874" t="e">
        <v>#N/A</v>
      </c>
      <c r="DK874"/>
      <c r="DL874" t="s">
        <v>8937</v>
      </c>
      <c r="DM874">
        <v>9</v>
      </c>
      <c r="DN874" t="s">
        <v>1883</v>
      </c>
      <c r="DO874" t="s">
        <v>1566</v>
      </c>
      <c r="DP874" t="b">
        <v>1</v>
      </c>
      <c r="DQ874" t="b">
        <v>0</v>
      </c>
      <c r="DR874" t="b">
        <v>0</v>
      </c>
      <c r="DS874" t="b">
        <v>0</v>
      </c>
      <c r="DT874" t="b">
        <v>0</v>
      </c>
      <c r="DU874" t="b">
        <v>0</v>
      </c>
      <c r="DV874" t="b">
        <v>0</v>
      </c>
      <c r="DW874">
        <v>0</v>
      </c>
      <c r="DX874" t="b">
        <v>0</v>
      </c>
      <c r="DY874" t="b">
        <v>0</v>
      </c>
      <c r="DZ874" t="b">
        <v>0</v>
      </c>
      <c r="EA874" t="b">
        <v>0</v>
      </c>
      <c r="EB874" t="b">
        <v>0</v>
      </c>
      <c r="EC874" t="b">
        <v>0</v>
      </c>
      <c r="ED874" t="b">
        <v>0</v>
      </c>
      <c r="EE874" t="b">
        <v>0</v>
      </c>
      <c r="EF874" t="b">
        <v>0</v>
      </c>
      <c r="EG874" t="b" cm="1">
        <v>0</v>
      </c>
      <c r="EH874" t="b">
        <v>0</v>
      </c>
      <c r="EI874" t="b">
        <v>0</v>
      </c>
      <c r="EJ874" t="b">
        <v>0</v>
      </c>
      <c r="EK874" t="s">
        <v>1547</v>
      </c>
      <c r="EL874">
        <v>0</v>
      </c>
      <c r="EM874">
        <v>19</v>
      </c>
      <c r="EN874" t="b">
        <v>0</v>
      </c>
    </row>
    <row r="875" spans="1:144" ht="31.5">
      <c r="A875"/>
      <c r="B875" t="s">
        <v>1566</v>
      </c>
      <c r="C875" t="s">
        <v>4101</v>
      </c>
      <c r="D875" t="s">
        <v>3993</v>
      </c>
      <c r="E875" t="s">
        <v>3994</v>
      </c>
      <c r="F875" t="s">
        <v>3994</v>
      </c>
      <c r="G875" t="s">
        <v>3932</v>
      </c>
      <c r="H875" s="109" t="s">
        <v>3995</v>
      </c>
      <c r="I875" t="s">
        <v>2798</v>
      </c>
      <c r="J875"/>
      <c r="K875"/>
      <c r="L875" t="s">
        <v>1743</v>
      </c>
      <c r="M875" t="s">
        <v>1995</v>
      </c>
      <c r="N875"/>
      <c r="O875"/>
      <c r="P875" t="s">
        <v>1566</v>
      </c>
      <c r="Q875" t="s">
        <v>3970</v>
      </c>
      <c r="R875" t="s">
        <v>3966</v>
      </c>
      <c r="S875"/>
      <c r="T875" t="s">
        <v>3971</v>
      </c>
      <c r="U875" t="s">
        <v>13562</v>
      </c>
      <c r="V875" t="s">
        <v>13538</v>
      </c>
      <c r="W875"/>
      <c r="X875"/>
      <c r="Y875"/>
      <c r="Z875"/>
      <c r="AA875"/>
      <c r="AB875"/>
      <c r="AC875"/>
      <c r="AD875"/>
      <c r="AE875"/>
      <c r="AF875"/>
      <c r="AG875"/>
      <c r="AH875"/>
      <c r="AI875"/>
      <c r="AJ875"/>
      <c r="AK875"/>
      <c r="AL875"/>
      <c r="AM875"/>
      <c r="AN875"/>
      <c r="AO875" s="108" t="s">
        <v>43</v>
      </c>
      <c r="AP875" t="s">
        <v>2856</v>
      </c>
      <c r="AQ875">
        <v>10</v>
      </c>
      <c r="AR875" t="e">
        <v>#N/A</v>
      </c>
      <c r="AS875" t="s">
        <v>4101</v>
      </c>
      <c r="AT875" t="e">
        <v>#N/A</v>
      </c>
      <c r="AU875" t="s">
        <v>3994</v>
      </c>
      <c r="AV875" t="s">
        <v>8987</v>
      </c>
      <c r="AW875" t="s">
        <v>8987</v>
      </c>
      <c r="AX875" t="s">
        <v>1740</v>
      </c>
      <c r="AY875" t="s">
        <v>8855</v>
      </c>
      <c r="AZ875" t="s">
        <v>3970</v>
      </c>
      <c r="BA875" t="s">
        <v>8988</v>
      </c>
      <c r="BB875" t="s">
        <v>2798</v>
      </c>
      <c r="BC875" t="s">
        <v>1743</v>
      </c>
      <c r="BD875" t="s">
        <v>9299</v>
      </c>
      <c r="BE875" t="s">
        <v>4102</v>
      </c>
      <c r="BF875">
        <v>831</v>
      </c>
      <c r="BG875">
        <v>867</v>
      </c>
      <c r="BH875">
        <v>0</v>
      </c>
      <c r="BI875" t="s">
        <v>1547</v>
      </c>
      <c r="BJ875">
        <v>0</v>
      </c>
      <c r="BK875">
        <v>0</v>
      </c>
      <c r="BL875">
        <v>831</v>
      </c>
      <c r="BM875" t="s">
        <v>8993</v>
      </c>
      <c r="BN875" t="s">
        <v>4103</v>
      </c>
      <c r="BO875" t="s">
        <v>9262</v>
      </c>
      <c r="BP875" t="e" cm="1">
        <v>#N/A</v>
      </c>
      <c r="BQ875" t="s">
        <v>1547</v>
      </c>
      <c r="BR875" t="s">
        <v>9266</v>
      </c>
      <c r="BS875">
        <v>9</v>
      </c>
      <c r="BT875" t="s">
        <v>1726</v>
      </c>
      <c r="BU875" t="s">
        <v>15852</v>
      </c>
      <c r="BV875" t="s">
        <v>3993</v>
      </c>
      <c r="BW875" t="s">
        <v>8987</v>
      </c>
      <c r="BX875" t="s">
        <v>8991</v>
      </c>
      <c r="BY875" t="s">
        <v>1744</v>
      </c>
      <c r="BZ875" t="s">
        <v>3971</v>
      </c>
      <c r="CA875" t="s">
        <v>1744</v>
      </c>
      <c r="CB875" t="s">
        <v>1995</v>
      </c>
      <c r="CC875"/>
      <c r="CD875" t="s">
        <v>998</v>
      </c>
      <c r="CE875" t="s">
        <v>2798</v>
      </c>
      <c r="CF875" t="s">
        <v>9300</v>
      </c>
      <c r="CG875" t="s">
        <v>9301</v>
      </c>
      <c r="CH875" t="s">
        <v>2798</v>
      </c>
      <c r="CI875" t="s">
        <v>1547</v>
      </c>
      <c r="CJ875" t="s">
        <v>3966</v>
      </c>
      <c r="CK875" t="s">
        <v>1566</v>
      </c>
      <c r="CL875"/>
      <c r="CM875"/>
      <c r="CN875" t="s">
        <v>13562</v>
      </c>
      <c r="CO875" t="s">
        <v>13538</v>
      </c>
      <c r="CP875" t="s">
        <v>13562</v>
      </c>
      <c r="CQ875" t="s">
        <v>13538</v>
      </c>
      <c r="CR875" t="s">
        <v>1547</v>
      </c>
      <c r="CS875">
        <v>0</v>
      </c>
      <c r="CT875" t="s">
        <v>1547</v>
      </c>
      <c r="CU875" t="s">
        <v>1547</v>
      </c>
      <c r="CV875" t="s">
        <v>1547</v>
      </c>
      <c r="CW875" t="s">
        <v>1547</v>
      </c>
      <c r="CX875" t="s">
        <v>1547</v>
      </c>
      <c r="CY875">
        <v>873</v>
      </c>
      <c r="CZ875" t="s">
        <v>10207</v>
      </c>
      <c r="DA875" t="s">
        <v>1547</v>
      </c>
      <c r="DB875" t="s">
        <v>1881</v>
      </c>
      <c r="DC875" t="s">
        <v>1882</v>
      </c>
      <c r="DD875" t="s">
        <v>3994</v>
      </c>
      <c r="DE875" t="s">
        <v>3970</v>
      </c>
      <c r="DF875" t="s">
        <v>3932</v>
      </c>
      <c r="DG875" t="s">
        <v>3971</v>
      </c>
      <c r="DH875" t="s">
        <v>3971</v>
      </c>
      <c r="DI875" t="s">
        <v>8937</v>
      </c>
      <c r="DJ875" t="e">
        <v>#N/A</v>
      </c>
      <c r="DK875"/>
      <c r="DL875" t="s">
        <v>8937</v>
      </c>
      <c r="DM875">
        <v>9</v>
      </c>
      <c r="DN875" t="s">
        <v>1883</v>
      </c>
      <c r="DO875" t="s">
        <v>1566</v>
      </c>
      <c r="DP875" t="b">
        <v>1</v>
      </c>
      <c r="DQ875" t="b">
        <v>0</v>
      </c>
      <c r="DR875" t="b">
        <v>0</v>
      </c>
      <c r="DS875" t="b">
        <v>0</v>
      </c>
      <c r="DT875" t="b">
        <v>0</v>
      </c>
      <c r="DU875" t="b">
        <v>0</v>
      </c>
      <c r="DV875" t="b">
        <v>0</v>
      </c>
      <c r="DW875">
        <v>0</v>
      </c>
      <c r="DX875" t="b">
        <v>0</v>
      </c>
      <c r="DY875" t="b">
        <v>0</v>
      </c>
      <c r="DZ875" t="b">
        <v>0</v>
      </c>
      <c r="EA875" t="b">
        <v>0</v>
      </c>
      <c r="EB875" t="b">
        <v>0</v>
      </c>
      <c r="EC875" t="b">
        <v>0</v>
      </c>
      <c r="ED875" t="b">
        <v>0</v>
      </c>
      <c r="EE875" t="b">
        <v>0</v>
      </c>
      <c r="EF875" t="b">
        <v>0</v>
      </c>
      <c r="EG875" t="b" cm="1">
        <v>0</v>
      </c>
      <c r="EH875" t="b">
        <v>0</v>
      </c>
      <c r="EI875" t="b">
        <v>0</v>
      </c>
      <c r="EJ875" t="b">
        <v>0</v>
      </c>
      <c r="EK875" t="s">
        <v>1547</v>
      </c>
      <c r="EL875">
        <v>0</v>
      </c>
      <c r="EM875">
        <v>20</v>
      </c>
      <c r="EN875" t="b">
        <v>0</v>
      </c>
    </row>
    <row r="876" spans="1:144" s="119" customFormat="1" ht="47.25">
      <c r="A876"/>
      <c r="B876" t="s">
        <v>1566</v>
      </c>
      <c r="C876" t="s">
        <v>4101</v>
      </c>
      <c r="D876" t="s">
        <v>3997</v>
      </c>
      <c r="E876" t="s">
        <v>3998</v>
      </c>
      <c r="F876" t="s">
        <v>3998</v>
      </c>
      <c r="G876" t="s">
        <v>3999</v>
      </c>
      <c r="H876" s="109" t="s">
        <v>4000</v>
      </c>
      <c r="I876" t="s">
        <v>2798</v>
      </c>
      <c r="J876"/>
      <c r="K876"/>
      <c r="L876" t="s">
        <v>1743</v>
      </c>
      <c r="M876" t="s">
        <v>1995</v>
      </c>
      <c r="N876"/>
      <c r="O876"/>
      <c r="P876" t="s">
        <v>1566</v>
      </c>
      <c r="Q876" t="s">
        <v>3970</v>
      </c>
      <c r="R876" t="s">
        <v>3966</v>
      </c>
      <c r="S876"/>
      <c r="T876" t="s">
        <v>3971</v>
      </c>
      <c r="U876" t="s">
        <v>13562</v>
      </c>
      <c r="V876" t="s">
        <v>13539</v>
      </c>
      <c r="W876"/>
      <c r="X876"/>
      <c r="Y876"/>
      <c r="Z876"/>
      <c r="AA876"/>
      <c r="AB876"/>
      <c r="AC876"/>
      <c r="AD876"/>
      <c r="AE876"/>
      <c r="AF876"/>
      <c r="AG876"/>
      <c r="AH876"/>
      <c r="AI876"/>
      <c r="AJ876"/>
      <c r="AK876"/>
      <c r="AL876"/>
      <c r="AM876"/>
      <c r="AN876"/>
      <c r="AO876" s="108" t="s">
        <v>43</v>
      </c>
      <c r="AP876" t="s">
        <v>2856</v>
      </c>
      <c r="AQ876">
        <v>11</v>
      </c>
      <c r="AR876" t="e">
        <v>#N/A</v>
      </c>
      <c r="AS876" t="s">
        <v>4101</v>
      </c>
      <c r="AT876" t="e">
        <v>#N/A</v>
      </c>
      <c r="AU876" t="s">
        <v>3998</v>
      </c>
      <c r="AV876" t="s">
        <v>8996</v>
      </c>
      <c r="AW876" t="s">
        <v>8996</v>
      </c>
      <c r="AX876" t="s">
        <v>1740</v>
      </c>
      <c r="AY876" t="s">
        <v>8997</v>
      </c>
      <c r="AZ876" t="s">
        <v>3970</v>
      </c>
      <c r="BA876" t="s">
        <v>8998</v>
      </c>
      <c r="BB876" t="s">
        <v>2798</v>
      </c>
      <c r="BC876" t="s">
        <v>1743</v>
      </c>
      <c r="BD876" t="s">
        <v>9303</v>
      </c>
      <c r="BE876" t="s">
        <v>4102</v>
      </c>
      <c r="BF876">
        <v>832</v>
      </c>
      <c r="BG876">
        <v>867</v>
      </c>
      <c r="BH876">
        <v>0</v>
      </c>
      <c r="BI876" t="s">
        <v>1547</v>
      </c>
      <c r="BJ876">
        <v>0</v>
      </c>
      <c r="BK876">
        <v>0</v>
      </c>
      <c r="BL876">
        <v>832</v>
      </c>
      <c r="BM876" t="s">
        <v>9002</v>
      </c>
      <c r="BN876" t="s">
        <v>4103</v>
      </c>
      <c r="BO876" t="s">
        <v>9262</v>
      </c>
      <c r="BP876" t="e" cm="1">
        <v>#N/A</v>
      </c>
      <c r="BQ876" t="s">
        <v>1547</v>
      </c>
      <c r="BR876" t="s">
        <v>9266</v>
      </c>
      <c r="BS876">
        <v>10</v>
      </c>
      <c r="BT876" t="s">
        <v>1785</v>
      </c>
      <c r="BU876" t="s">
        <v>15853</v>
      </c>
      <c r="BV876" t="s">
        <v>3997</v>
      </c>
      <c r="BW876" t="s">
        <v>8996</v>
      </c>
      <c r="BX876" t="s">
        <v>9000</v>
      </c>
      <c r="BY876" t="s">
        <v>1744</v>
      </c>
      <c r="BZ876" t="s">
        <v>3971</v>
      </c>
      <c r="CA876" t="s">
        <v>1744</v>
      </c>
      <c r="CB876" t="s">
        <v>1995</v>
      </c>
      <c r="CC876"/>
      <c r="CD876" t="s">
        <v>998</v>
      </c>
      <c r="CE876" t="s">
        <v>2798</v>
      </c>
      <c r="CF876" t="s">
        <v>9304</v>
      </c>
      <c r="CG876" t="s">
        <v>9305</v>
      </c>
      <c r="CH876" t="s">
        <v>2798</v>
      </c>
      <c r="CI876" t="s">
        <v>1547</v>
      </c>
      <c r="CJ876" t="s">
        <v>3966</v>
      </c>
      <c r="CK876" t="s">
        <v>1566</v>
      </c>
      <c r="CL876"/>
      <c r="CM876"/>
      <c r="CN876" t="s">
        <v>13562</v>
      </c>
      <c r="CO876" t="s">
        <v>13539</v>
      </c>
      <c r="CP876" t="s">
        <v>13562</v>
      </c>
      <c r="CQ876" t="s">
        <v>13539</v>
      </c>
      <c r="CR876" t="s">
        <v>1547</v>
      </c>
      <c r="CS876">
        <v>0</v>
      </c>
      <c r="CT876" t="s">
        <v>1547</v>
      </c>
      <c r="CU876" t="s">
        <v>1547</v>
      </c>
      <c r="CV876" t="s">
        <v>1547</v>
      </c>
      <c r="CW876" t="s">
        <v>1547</v>
      </c>
      <c r="CX876" t="s">
        <v>1547</v>
      </c>
      <c r="CY876">
        <v>874</v>
      </c>
      <c r="CZ876" t="s">
        <v>10215</v>
      </c>
      <c r="DA876" t="s">
        <v>1547</v>
      </c>
      <c r="DB876" t="s">
        <v>1881</v>
      </c>
      <c r="DC876" t="s">
        <v>1882</v>
      </c>
      <c r="DD876" t="s">
        <v>3998</v>
      </c>
      <c r="DE876" t="s">
        <v>3970</v>
      </c>
      <c r="DF876" t="s">
        <v>3999</v>
      </c>
      <c r="DG876" t="s">
        <v>3971</v>
      </c>
      <c r="DH876" t="s">
        <v>3971</v>
      </c>
      <c r="DI876" t="s">
        <v>8937</v>
      </c>
      <c r="DJ876" t="e">
        <v>#N/A</v>
      </c>
      <c r="DK876"/>
      <c r="DL876" t="s">
        <v>8937</v>
      </c>
      <c r="DM876">
        <v>9</v>
      </c>
      <c r="DN876" t="s">
        <v>1883</v>
      </c>
      <c r="DO876" t="s">
        <v>1566</v>
      </c>
      <c r="DP876" t="b">
        <v>1</v>
      </c>
      <c r="DQ876" t="b">
        <v>0</v>
      </c>
      <c r="DR876" t="b">
        <v>0</v>
      </c>
      <c r="DS876" t="b">
        <v>0</v>
      </c>
      <c r="DT876" t="b">
        <v>0</v>
      </c>
      <c r="DU876" t="b">
        <v>0</v>
      </c>
      <c r="DV876" t="b">
        <v>0</v>
      </c>
      <c r="DW876">
        <v>0</v>
      </c>
      <c r="DX876" t="b">
        <v>0</v>
      </c>
      <c r="DY876" t="b">
        <v>0</v>
      </c>
      <c r="DZ876" t="b">
        <v>0</v>
      </c>
      <c r="EA876" t="b">
        <v>0</v>
      </c>
      <c r="EB876" t="b">
        <v>0</v>
      </c>
      <c r="EC876" t="b">
        <v>0</v>
      </c>
      <c r="ED876" t="b">
        <v>0</v>
      </c>
      <c r="EE876" t="b">
        <v>0</v>
      </c>
      <c r="EF876" t="b">
        <v>0</v>
      </c>
      <c r="EG876" t="b" cm="1">
        <v>0</v>
      </c>
      <c r="EH876" t="b">
        <v>0</v>
      </c>
      <c r="EI876" t="b">
        <v>0</v>
      </c>
      <c r="EJ876" t="b">
        <v>0</v>
      </c>
      <c r="EK876" t="s">
        <v>1547</v>
      </c>
      <c r="EL876">
        <v>0</v>
      </c>
      <c r="EM876">
        <v>19</v>
      </c>
      <c r="EN876" t="b">
        <v>0</v>
      </c>
    </row>
    <row r="877" spans="1:144" ht="15.75">
      <c r="A877"/>
      <c r="B877" t="s">
        <v>1566</v>
      </c>
      <c r="C877" t="s">
        <v>4101</v>
      </c>
      <c r="D877" t="s">
        <v>4001</v>
      </c>
      <c r="E877" t="s">
        <v>4002</v>
      </c>
      <c r="F877" t="s">
        <v>4003</v>
      </c>
      <c r="G877" t="s">
        <v>4004</v>
      </c>
      <c r="H877" t="s">
        <v>4005</v>
      </c>
      <c r="I877" t="s">
        <v>2798</v>
      </c>
      <c r="J877"/>
      <c r="K877"/>
      <c r="L877" t="s">
        <v>1743</v>
      </c>
      <c r="M877" t="s">
        <v>1995</v>
      </c>
      <c r="N877"/>
      <c r="O877"/>
      <c r="P877" t="s">
        <v>1566</v>
      </c>
      <c r="Q877" t="s">
        <v>3970</v>
      </c>
      <c r="R877" t="s">
        <v>3966</v>
      </c>
      <c r="S877"/>
      <c r="T877" t="s">
        <v>3971</v>
      </c>
      <c r="U877" t="s">
        <v>13562</v>
      </c>
      <c r="V877" t="s">
        <v>13540</v>
      </c>
      <c r="W877"/>
      <c r="X877"/>
      <c r="Y877"/>
      <c r="Z877"/>
      <c r="AA877"/>
      <c r="AB877"/>
      <c r="AC877"/>
      <c r="AD877"/>
      <c r="AE877"/>
      <c r="AF877"/>
      <c r="AG877"/>
      <c r="AH877"/>
      <c r="AI877"/>
      <c r="AJ877"/>
      <c r="AK877"/>
      <c r="AL877"/>
      <c r="AM877"/>
      <c r="AN877"/>
      <c r="AO877" s="108" t="s">
        <v>43</v>
      </c>
      <c r="AP877" t="s">
        <v>2856</v>
      </c>
      <c r="AQ877">
        <v>12</v>
      </c>
      <c r="AR877" t="e">
        <v>#N/A</v>
      </c>
      <c r="AS877" t="s">
        <v>4101</v>
      </c>
      <c r="AT877" t="e">
        <v>#N/A</v>
      </c>
      <c r="AU877" t="s">
        <v>4002</v>
      </c>
      <c r="AV877" t="s">
        <v>9005</v>
      </c>
      <c r="AW877" t="s">
        <v>9006</v>
      </c>
      <c r="AX877" t="s">
        <v>1740</v>
      </c>
      <c r="AY877" t="s">
        <v>9007</v>
      </c>
      <c r="AZ877" t="s">
        <v>3970</v>
      </c>
      <c r="BA877" t="s">
        <v>9008</v>
      </c>
      <c r="BB877" t="s">
        <v>2798</v>
      </c>
      <c r="BC877" t="s">
        <v>1743</v>
      </c>
      <c r="BD877" t="s">
        <v>9307</v>
      </c>
      <c r="BE877" t="s">
        <v>4102</v>
      </c>
      <c r="BF877">
        <v>833</v>
      </c>
      <c r="BG877">
        <v>867</v>
      </c>
      <c r="BH877">
        <v>0</v>
      </c>
      <c r="BI877" t="s">
        <v>1547</v>
      </c>
      <c r="BJ877">
        <v>0</v>
      </c>
      <c r="BK877">
        <v>0</v>
      </c>
      <c r="BL877">
        <v>833</v>
      </c>
      <c r="BM877" t="s">
        <v>9012</v>
      </c>
      <c r="BN877" t="s">
        <v>4103</v>
      </c>
      <c r="BO877" t="s">
        <v>9262</v>
      </c>
      <c r="BP877" t="e" cm="1">
        <v>#N/A</v>
      </c>
      <c r="BQ877" t="s">
        <v>1547</v>
      </c>
      <c r="BR877" t="s">
        <v>9266</v>
      </c>
      <c r="BS877">
        <v>11</v>
      </c>
      <c r="BT877" t="s">
        <v>1729</v>
      </c>
      <c r="BU877" t="s">
        <v>15854</v>
      </c>
      <c r="BV877" t="s">
        <v>4001</v>
      </c>
      <c r="BW877" t="s">
        <v>9005</v>
      </c>
      <c r="BX877" t="s">
        <v>9010</v>
      </c>
      <c r="BY877" t="s">
        <v>1744</v>
      </c>
      <c r="BZ877" t="s">
        <v>3971</v>
      </c>
      <c r="CA877" t="s">
        <v>1744</v>
      </c>
      <c r="CB877" t="s">
        <v>1995</v>
      </c>
      <c r="CC877"/>
      <c r="CD877" t="s">
        <v>998</v>
      </c>
      <c r="CE877" t="s">
        <v>2798</v>
      </c>
      <c r="CF877" t="s">
        <v>9308</v>
      </c>
      <c r="CG877" t="s">
        <v>9309</v>
      </c>
      <c r="CH877" t="s">
        <v>2798</v>
      </c>
      <c r="CI877" t="s">
        <v>1547</v>
      </c>
      <c r="CJ877" t="s">
        <v>3966</v>
      </c>
      <c r="CK877" t="s">
        <v>1566</v>
      </c>
      <c r="CL877"/>
      <c r="CM877"/>
      <c r="CN877" t="s">
        <v>13562</v>
      </c>
      <c r="CO877" t="s">
        <v>13540</v>
      </c>
      <c r="CP877" t="s">
        <v>13562</v>
      </c>
      <c r="CQ877" t="s">
        <v>13540</v>
      </c>
      <c r="CR877" t="s">
        <v>1547</v>
      </c>
      <c r="CS877">
        <v>0</v>
      </c>
      <c r="CT877" t="s">
        <v>1547</v>
      </c>
      <c r="CU877" t="s">
        <v>1547</v>
      </c>
      <c r="CV877" t="s">
        <v>1547</v>
      </c>
      <c r="CW877" t="s">
        <v>1547</v>
      </c>
      <c r="CX877" t="s">
        <v>1547</v>
      </c>
      <c r="CY877">
        <v>875</v>
      </c>
      <c r="CZ877" t="s">
        <v>10222</v>
      </c>
      <c r="DA877" t="s">
        <v>1547</v>
      </c>
      <c r="DB877" t="s">
        <v>1881</v>
      </c>
      <c r="DC877" t="s">
        <v>1882</v>
      </c>
      <c r="DD877" t="s">
        <v>4002</v>
      </c>
      <c r="DE877" t="s">
        <v>3970</v>
      </c>
      <c r="DF877" t="s">
        <v>4004</v>
      </c>
      <c r="DG877" t="s">
        <v>3971</v>
      </c>
      <c r="DH877" t="s">
        <v>3971</v>
      </c>
      <c r="DI877" t="s">
        <v>8937</v>
      </c>
      <c r="DJ877" t="e">
        <v>#N/A</v>
      </c>
      <c r="DK877"/>
      <c r="DL877" t="s">
        <v>8937</v>
      </c>
      <c r="DM877">
        <v>9</v>
      </c>
      <c r="DN877" t="s">
        <v>1883</v>
      </c>
      <c r="DO877" t="s">
        <v>1566</v>
      </c>
      <c r="DP877" t="b">
        <v>1</v>
      </c>
      <c r="DQ877" t="b">
        <v>0</v>
      </c>
      <c r="DR877" t="b">
        <v>0</v>
      </c>
      <c r="DS877" t="b">
        <v>0</v>
      </c>
      <c r="DT877" t="b">
        <v>0</v>
      </c>
      <c r="DU877" t="b">
        <v>0</v>
      </c>
      <c r="DV877" t="b">
        <v>0</v>
      </c>
      <c r="DW877">
        <v>0</v>
      </c>
      <c r="DX877" t="b">
        <v>0</v>
      </c>
      <c r="DY877" t="b">
        <v>0</v>
      </c>
      <c r="DZ877" t="b">
        <v>0</v>
      </c>
      <c r="EA877" t="b">
        <v>0</v>
      </c>
      <c r="EB877" t="b">
        <v>0</v>
      </c>
      <c r="EC877" t="b">
        <v>0</v>
      </c>
      <c r="ED877" t="b">
        <v>0</v>
      </c>
      <c r="EE877" t="b">
        <v>0</v>
      </c>
      <c r="EF877" t="b">
        <v>0</v>
      </c>
      <c r="EG877" t="b" cm="1">
        <v>0</v>
      </c>
      <c r="EH877" t="b">
        <v>0</v>
      </c>
      <c r="EI877" t="b">
        <v>0</v>
      </c>
      <c r="EJ877" t="b">
        <v>0</v>
      </c>
      <c r="EK877" t="s">
        <v>1547</v>
      </c>
      <c r="EL877">
        <v>0</v>
      </c>
      <c r="EM877">
        <v>31</v>
      </c>
      <c r="EN877" t="b">
        <v>0</v>
      </c>
    </row>
    <row r="878" spans="1:144" ht="15.75">
      <c r="A878"/>
      <c r="B878" t="s">
        <v>1566</v>
      </c>
      <c r="C878" t="s">
        <v>4101</v>
      </c>
      <c r="D878" t="s">
        <v>4006</v>
      </c>
      <c r="E878" t="s">
        <v>4007</v>
      </c>
      <c r="F878" t="s">
        <v>4008</v>
      </c>
      <c r="G878" t="s">
        <v>4009</v>
      </c>
      <c r="H878" t="s">
        <v>4005</v>
      </c>
      <c r="I878" t="s">
        <v>2798</v>
      </c>
      <c r="J878"/>
      <c r="K878"/>
      <c r="L878" t="s">
        <v>1743</v>
      </c>
      <c r="M878" t="s">
        <v>1995</v>
      </c>
      <c r="N878"/>
      <c r="O878"/>
      <c r="P878" t="s">
        <v>1566</v>
      </c>
      <c r="Q878" t="s">
        <v>3970</v>
      </c>
      <c r="R878" t="s">
        <v>3966</v>
      </c>
      <c r="S878"/>
      <c r="T878" t="s">
        <v>3971</v>
      </c>
      <c r="U878" t="s">
        <v>13562</v>
      </c>
      <c r="V878" t="s">
        <v>13541</v>
      </c>
      <c r="W878"/>
      <c r="X878"/>
      <c r="Y878"/>
      <c r="Z878"/>
      <c r="AA878"/>
      <c r="AB878"/>
      <c r="AC878"/>
      <c r="AD878"/>
      <c r="AE878"/>
      <c r="AF878"/>
      <c r="AG878"/>
      <c r="AH878"/>
      <c r="AI878"/>
      <c r="AJ878"/>
      <c r="AK878"/>
      <c r="AL878"/>
      <c r="AM878"/>
      <c r="AN878"/>
      <c r="AO878" s="108" t="s">
        <v>43</v>
      </c>
      <c r="AP878" t="s">
        <v>2856</v>
      </c>
      <c r="AQ878">
        <v>13</v>
      </c>
      <c r="AR878" t="e">
        <v>#N/A</v>
      </c>
      <c r="AS878" t="s">
        <v>4101</v>
      </c>
      <c r="AT878" t="e">
        <v>#N/A</v>
      </c>
      <c r="AU878" t="s">
        <v>4007</v>
      </c>
      <c r="AV878" t="s">
        <v>9015</v>
      </c>
      <c r="AW878" t="s">
        <v>9016</v>
      </c>
      <c r="AX878" t="s">
        <v>1740</v>
      </c>
      <c r="AY878" t="s">
        <v>9017</v>
      </c>
      <c r="AZ878" t="s">
        <v>3970</v>
      </c>
      <c r="BA878" t="s">
        <v>9018</v>
      </c>
      <c r="BB878" t="s">
        <v>2798</v>
      </c>
      <c r="BC878" t="s">
        <v>1743</v>
      </c>
      <c r="BD878" t="s">
        <v>9311</v>
      </c>
      <c r="BE878" t="s">
        <v>4102</v>
      </c>
      <c r="BF878">
        <v>834</v>
      </c>
      <c r="BG878">
        <v>867</v>
      </c>
      <c r="BH878">
        <v>0</v>
      </c>
      <c r="BI878" t="s">
        <v>1547</v>
      </c>
      <c r="BJ878">
        <v>0</v>
      </c>
      <c r="BK878">
        <v>0</v>
      </c>
      <c r="BL878">
        <v>834</v>
      </c>
      <c r="BM878" t="s">
        <v>9021</v>
      </c>
      <c r="BN878" t="s">
        <v>4103</v>
      </c>
      <c r="BO878" t="s">
        <v>9262</v>
      </c>
      <c r="BP878" t="e" cm="1">
        <v>#N/A</v>
      </c>
      <c r="BQ878" t="s">
        <v>1547</v>
      </c>
      <c r="BR878" t="s">
        <v>9266</v>
      </c>
      <c r="BS878">
        <v>12</v>
      </c>
      <c r="BT878" t="s">
        <v>1730</v>
      </c>
      <c r="BU878" t="s">
        <v>15855</v>
      </c>
      <c r="BV878" t="s">
        <v>4006</v>
      </c>
      <c r="BW878" t="s">
        <v>9015</v>
      </c>
      <c r="BX878" t="s">
        <v>9010</v>
      </c>
      <c r="BY878" t="s">
        <v>1744</v>
      </c>
      <c r="BZ878" t="s">
        <v>3971</v>
      </c>
      <c r="CA878" t="s">
        <v>1744</v>
      </c>
      <c r="CB878" t="s">
        <v>1995</v>
      </c>
      <c r="CC878"/>
      <c r="CD878" t="s">
        <v>998</v>
      </c>
      <c r="CE878" t="s">
        <v>2798</v>
      </c>
      <c r="CF878" t="s">
        <v>9312</v>
      </c>
      <c r="CG878" t="s">
        <v>9313</v>
      </c>
      <c r="CH878" t="s">
        <v>2798</v>
      </c>
      <c r="CI878" t="s">
        <v>1547</v>
      </c>
      <c r="CJ878" t="s">
        <v>3966</v>
      </c>
      <c r="CK878" t="s">
        <v>1566</v>
      </c>
      <c r="CL878"/>
      <c r="CM878"/>
      <c r="CN878" t="s">
        <v>13562</v>
      </c>
      <c r="CO878" t="s">
        <v>13541</v>
      </c>
      <c r="CP878" t="s">
        <v>13562</v>
      </c>
      <c r="CQ878" t="s">
        <v>13541</v>
      </c>
      <c r="CR878" t="s">
        <v>1547</v>
      </c>
      <c r="CS878">
        <v>0</v>
      </c>
      <c r="CT878" t="s">
        <v>1547</v>
      </c>
      <c r="CU878" t="s">
        <v>1547</v>
      </c>
      <c r="CV878" t="s">
        <v>1547</v>
      </c>
      <c r="CW878" t="s">
        <v>1547</v>
      </c>
      <c r="CX878" t="s">
        <v>1547</v>
      </c>
      <c r="CY878">
        <v>876</v>
      </c>
      <c r="CZ878" t="s">
        <v>10229</v>
      </c>
      <c r="DA878" t="s">
        <v>1547</v>
      </c>
      <c r="DB878" t="s">
        <v>1881</v>
      </c>
      <c r="DC878" t="s">
        <v>1882</v>
      </c>
      <c r="DD878" t="s">
        <v>4007</v>
      </c>
      <c r="DE878" t="s">
        <v>3970</v>
      </c>
      <c r="DF878" t="s">
        <v>4009</v>
      </c>
      <c r="DG878" t="s">
        <v>3971</v>
      </c>
      <c r="DH878" t="s">
        <v>3971</v>
      </c>
      <c r="DI878" t="s">
        <v>8937</v>
      </c>
      <c r="DJ878" t="e">
        <v>#N/A</v>
      </c>
      <c r="DK878"/>
      <c r="DL878" t="s">
        <v>8937</v>
      </c>
      <c r="DM878">
        <v>9</v>
      </c>
      <c r="DN878" t="s">
        <v>1883</v>
      </c>
      <c r="DO878" t="s">
        <v>1566</v>
      </c>
      <c r="DP878" t="b">
        <v>1</v>
      </c>
      <c r="DQ878" t="b">
        <v>0</v>
      </c>
      <c r="DR878" t="b">
        <v>0</v>
      </c>
      <c r="DS878" t="b">
        <v>0</v>
      </c>
      <c r="DT878" t="b">
        <v>0</v>
      </c>
      <c r="DU878" t="b">
        <v>0</v>
      </c>
      <c r="DV878" t="b">
        <v>0</v>
      </c>
      <c r="DW878">
        <v>0</v>
      </c>
      <c r="DX878" t="b">
        <v>0</v>
      </c>
      <c r="DY878" t="b">
        <v>0</v>
      </c>
      <c r="DZ878" t="b">
        <v>0</v>
      </c>
      <c r="EA878" t="b">
        <v>0</v>
      </c>
      <c r="EB878" t="b">
        <v>0</v>
      </c>
      <c r="EC878" t="b">
        <v>0</v>
      </c>
      <c r="ED878" t="b">
        <v>0</v>
      </c>
      <c r="EE878" t="b">
        <v>0</v>
      </c>
      <c r="EF878" t="b">
        <v>0</v>
      </c>
      <c r="EG878" t="b" cm="1">
        <v>0</v>
      </c>
      <c r="EH878" t="b">
        <v>0</v>
      </c>
      <c r="EI878" t="b">
        <v>0</v>
      </c>
      <c r="EJ878" t="b">
        <v>0</v>
      </c>
      <c r="EK878" t="s">
        <v>1547</v>
      </c>
      <c r="EL878">
        <v>0</v>
      </c>
      <c r="EM878">
        <v>31</v>
      </c>
      <c r="EN878" t="b">
        <v>0</v>
      </c>
    </row>
    <row r="879" spans="1:144" s="119" customFormat="1" ht="15.75">
      <c r="A879"/>
      <c r="B879" t="s">
        <v>1566</v>
      </c>
      <c r="C879" t="s">
        <v>4101</v>
      </c>
      <c r="D879" t="s">
        <v>4010</v>
      </c>
      <c r="E879" t="s">
        <v>4011</v>
      </c>
      <c r="F879" t="s">
        <v>4012</v>
      </c>
      <c r="G879" t="s">
        <v>4013</v>
      </c>
      <c r="H879" t="s">
        <v>4005</v>
      </c>
      <c r="I879" t="s">
        <v>2798</v>
      </c>
      <c r="J879"/>
      <c r="K879"/>
      <c r="L879" t="s">
        <v>1743</v>
      </c>
      <c r="M879" t="s">
        <v>1995</v>
      </c>
      <c r="N879"/>
      <c r="O879"/>
      <c r="P879" t="s">
        <v>1566</v>
      </c>
      <c r="Q879" t="s">
        <v>3970</v>
      </c>
      <c r="R879" t="s">
        <v>3966</v>
      </c>
      <c r="S879"/>
      <c r="T879" t="s">
        <v>3971</v>
      </c>
      <c r="U879" t="s">
        <v>13562</v>
      </c>
      <c r="V879" t="s">
        <v>13542</v>
      </c>
      <c r="W879"/>
      <c r="X879"/>
      <c r="Y879"/>
      <c r="Z879"/>
      <c r="AA879"/>
      <c r="AB879"/>
      <c r="AC879"/>
      <c r="AD879"/>
      <c r="AE879"/>
      <c r="AF879"/>
      <c r="AG879"/>
      <c r="AH879"/>
      <c r="AI879"/>
      <c r="AJ879"/>
      <c r="AK879"/>
      <c r="AL879"/>
      <c r="AM879"/>
      <c r="AN879"/>
      <c r="AO879" s="108" t="s">
        <v>43</v>
      </c>
      <c r="AP879" t="s">
        <v>2856</v>
      </c>
      <c r="AQ879">
        <v>14</v>
      </c>
      <c r="AR879" t="e">
        <v>#N/A</v>
      </c>
      <c r="AS879" t="s">
        <v>4101</v>
      </c>
      <c r="AT879" t="e">
        <v>#N/A</v>
      </c>
      <c r="AU879" t="s">
        <v>4011</v>
      </c>
      <c r="AV879" t="s">
        <v>9024</v>
      </c>
      <c r="AW879" t="s">
        <v>9025</v>
      </c>
      <c r="AX879" t="s">
        <v>1740</v>
      </c>
      <c r="AY879" t="s">
        <v>9026</v>
      </c>
      <c r="AZ879" t="s">
        <v>3970</v>
      </c>
      <c r="BA879" t="s">
        <v>9027</v>
      </c>
      <c r="BB879" t="s">
        <v>2798</v>
      </c>
      <c r="BC879" t="s">
        <v>1743</v>
      </c>
      <c r="BD879" t="s">
        <v>9315</v>
      </c>
      <c r="BE879" t="s">
        <v>4102</v>
      </c>
      <c r="BF879">
        <v>835</v>
      </c>
      <c r="BG879">
        <v>867</v>
      </c>
      <c r="BH879">
        <v>0</v>
      </c>
      <c r="BI879" t="s">
        <v>1547</v>
      </c>
      <c r="BJ879">
        <v>0</v>
      </c>
      <c r="BK879">
        <v>0</v>
      </c>
      <c r="BL879">
        <v>835</v>
      </c>
      <c r="BM879" t="s">
        <v>9030</v>
      </c>
      <c r="BN879" t="s">
        <v>4103</v>
      </c>
      <c r="BO879" t="s">
        <v>9262</v>
      </c>
      <c r="BP879" t="e" cm="1">
        <v>#N/A</v>
      </c>
      <c r="BQ879" t="s">
        <v>1547</v>
      </c>
      <c r="BR879" t="s">
        <v>9266</v>
      </c>
      <c r="BS879">
        <v>13</v>
      </c>
      <c r="BT879" t="s">
        <v>1731</v>
      </c>
      <c r="BU879" t="s">
        <v>15856</v>
      </c>
      <c r="BV879" t="s">
        <v>4010</v>
      </c>
      <c r="BW879" t="s">
        <v>9024</v>
      </c>
      <c r="BX879" t="s">
        <v>9010</v>
      </c>
      <c r="BY879" t="s">
        <v>1744</v>
      </c>
      <c r="BZ879" t="s">
        <v>3971</v>
      </c>
      <c r="CA879" t="s">
        <v>1744</v>
      </c>
      <c r="CB879" t="s">
        <v>1995</v>
      </c>
      <c r="CC879"/>
      <c r="CD879" t="s">
        <v>998</v>
      </c>
      <c r="CE879" t="s">
        <v>2798</v>
      </c>
      <c r="CF879" t="s">
        <v>9316</v>
      </c>
      <c r="CG879" t="s">
        <v>9317</v>
      </c>
      <c r="CH879" t="s">
        <v>2798</v>
      </c>
      <c r="CI879" t="s">
        <v>1547</v>
      </c>
      <c r="CJ879" t="s">
        <v>3966</v>
      </c>
      <c r="CK879" t="s">
        <v>1566</v>
      </c>
      <c r="CL879"/>
      <c r="CM879"/>
      <c r="CN879" t="s">
        <v>13562</v>
      </c>
      <c r="CO879" t="s">
        <v>13542</v>
      </c>
      <c r="CP879" t="s">
        <v>13562</v>
      </c>
      <c r="CQ879" t="s">
        <v>13542</v>
      </c>
      <c r="CR879" t="s">
        <v>1547</v>
      </c>
      <c r="CS879">
        <v>0</v>
      </c>
      <c r="CT879" t="s">
        <v>1547</v>
      </c>
      <c r="CU879" t="s">
        <v>1547</v>
      </c>
      <c r="CV879" t="s">
        <v>1547</v>
      </c>
      <c r="CW879" t="s">
        <v>1547</v>
      </c>
      <c r="CX879" t="s">
        <v>1547</v>
      </c>
      <c r="CY879">
        <v>877</v>
      </c>
      <c r="CZ879" t="s">
        <v>10230</v>
      </c>
      <c r="DA879" t="s">
        <v>1547</v>
      </c>
      <c r="DB879" t="s">
        <v>1881</v>
      </c>
      <c r="DC879" t="s">
        <v>1882</v>
      </c>
      <c r="DD879" t="s">
        <v>4011</v>
      </c>
      <c r="DE879" t="s">
        <v>3970</v>
      </c>
      <c r="DF879" t="s">
        <v>4013</v>
      </c>
      <c r="DG879" t="s">
        <v>3971</v>
      </c>
      <c r="DH879" t="s">
        <v>3971</v>
      </c>
      <c r="DI879" t="s">
        <v>8937</v>
      </c>
      <c r="DJ879" t="e">
        <v>#N/A</v>
      </c>
      <c r="DK879"/>
      <c r="DL879" t="s">
        <v>8937</v>
      </c>
      <c r="DM879">
        <v>9</v>
      </c>
      <c r="DN879" t="s">
        <v>1883</v>
      </c>
      <c r="DO879" t="s">
        <v>1566</v>
      </c>
      <c r="DP879" t="b">
        <v>1</v>
      </c>
      <c r="DQ879" t="b">
        <v>0</v>
      </c>
      <c r="DR879" t="b">
        <v>0</v>
      </c>
      <c r="DS879" t="b">
        <v>0</v>
      </c>
      <c r="DT879" t="b">
        <v>0</v>
      </c>
      <c r="DU879" t="b">
        <v>0</v>
      </c>
      <c r="DV879" t="b">
        <v>0</v>
      </c>
      <c r="DW879">
        <v>0</v>
      </c>
      <c r="DX879" t="b">
        <v>0</v>
      </c>
      <c r="DY879" t="b">
        <v>0</v>
      </c>
      <c r="DZ879" t="b">
        <v>0</v>
      </c>
      <c r="EA879" t="b">
        <v>0</v>
      </c>
      <c r="EB879" t="b">
        <v>0</v>
      </c>
      <c r="EC879" t="b">
        <v>0</v>
      </c>
      <c r="ED879" t="b">
        <v>0</v>
      </c>
      <c r="EE879" t="b">
        <v>0</v>
      </c>
      <c r="EF879" t="b">
        <v>0</v>
      </c>
      <c r="EG879" t="b" cm="1">
        <v>0</v>
      </c>
      <c r="EH879" t="b">
        <v>0</v>
      </c>
      <c r="EI879" t="b">
        <v>0</v>
      </c>
      <c r="EJ879" t="b">
        <v>0</v>
      </c>
      <c r="EK879" t="s">
        <v>1547</v>
      </c>
      <c r="EL879">
        <v>0</v>
      </c>
      <c r="EM879">
        <v>55</v>
      </c>
      <c r="EN879" t="b">
        <v>1</v>
      </c>
    </row>
    <row r="880" spans="1:144" ht="15.75">
      <c r="A880"/>
      <c r="B880" t="s">
        <v>1566</v>
      </c>
      <c r="C880" t="s">
        <v>4101</v>
      </c>
      <c r="D880" t="s">
        <v>4014</v>
      </c>
      <c r="E880" t="s">
        <v>4015</v>
      </c>
      <c r="F880" t="s">
        <v>4016</v>
      </c>
      <c r="G880" t="s">
        <v>4017</v>
      </c>
      <c r="H880" t="s">
        <v>4018</v>
      </c>
      <c r="I880" t="s">
        <v>2798</v>
      </c>
      <c r="J880"/>
      <c r="K880"/>
      <c r="L880" t="s">
        <v>1743</v>
      </c>
      <c r="M880" t="s">
        <v>1995</v>
      </c>
      <c r="N880"/>
      <c r="O880"/>
      <c r="P880" t="s">
        <v>1566</v>
      </c>
      <c r="Q880" t="s">
        <v>3970</v>
      </c>
      <c r="R880" t="s">
        <v>3966</v>
      </c>
      <c r="S880"/>
      <c r="T880" t="s">
        <v>3971</v>
      </c>
      <c r="U880" t="s">
        <v>13562</v>
      </c>
      <c r="V880" t="s">
        <v>13543</v>
      </c>
      <c r="W880"/>
      <c r="X880"/>
      <c r="Y880"/>
      <c r="Z880"/>
      <c r="AA880"/>
      <c r="AB880"/>
      <c r="AC880"/>
      <c r="AD880"/>
      <c r="AE880"/>
      <c r="AF880"/>
      <c r="AG880"/>
      <c r="AH880"/>
      <c r="AI880"/>
      <c r="AJ880"/>
      <c r="AK880"/>
      <c r="AL880"/>
      <c r="AM880"/>
      <c r="AN880"/>
      <c r="AO880" s="108" t="s">
        <v>43</v>
      </c>
      <c r="AP880" t="s">
        <v>2856</v>
      </c>
      <c r="AQ880">
        <v>15</v>
      </c>
      <c r="AR880" t="e">
        <v>#N/A</v>
      </c>
      <c r="AS880" t="s">
        <v>4101</v>
      </c>
      <c r="AT880" t="e">
        <v>#N/A</v>
      </c>
      <c r="AU880" t="s">
        <v>4015</v>
      </c>
      <c r="AV880" t="s">
        <v>9033</v>
      </c>
      <c r="AW880" t="s">
        <v>9034</v>
      </c>
      <c r="AX880" t="s">
        <v>1740</v>
      </c>
      <c r="AY880" t="s">
        <v>9035</v>
      </c>
      <c r="AZ880" t="s">
        <v>3970</v>
      </c>
      <c r="BA880" t="s">
        <v>9036</v>
      </c>
      <c r="BB880" t="s">
        <v>2798</v>
      </c>
      <c r="BC880" t="s">
        <v>1743</v>
      </c>
      <c r="BD880" t="s">
        <v>9319</v>
      </c>
      <c r="BE880" t="s">
        <v>4102</v>
      </c>
      <c r="BF880">
        <v>836</v>
      </c>
      <c r="BG880">
        <v>867</v>
      </c>
      <c r="BH880">
        <v>0</v>
      </c>
      <c r="BI880" t="s">
        <v>1547</v>
      </c>
      <c r="BJ880">
        <v>0</v>
      </c>
      <c r="BK880">
        <v>0</v>
      </c>
      <c r="BL880">
        <v>836</v>
      </c>
      <c r="BM880" t="s">
        <v>9040</v>
      </c>
      <c r="BN880" t="s">
        <v>4103</v>
      </c>
      <c r="BO880" t="s">
        <v>9262</v>
      </c>
      <c r="BP880" t="e" cm="1">
        <v>#N/A</v>
      </c>
      <c r="BQ880" t="s">
        <v>1547</v>
      </c>
      <c r="BR880" t="s">
        <v>9266</v>
      </c>
      <c r="BS880">
        <v>14</v>
      </c>
      <c r="BT880" t="s">
        <v>5141</v>
      </c>
      <c r="BU880" t="s">
        <v>15857</v>
      </c>
      <c r="BV880" t="s">
        <v>4014</v>
      </c>
      <c r="BW880" t="s">
        <v>9033</v>
      </c>
      <c r="BX880" t="s">
        <v>9038</v>
      </c>
      <c r="BY880" t="s">
        <v>1744</v>
      </c>
      <c r="BZ880" t="s">
        <v>3971</v>
      </c>
      <c r="CA880" t="s">
        <v>1744</v>
      </c>
      <c r="CB880" t="s">
        <v>1995</v>
      </c>
      <c r="CC880"/>
      <c r="CD880" t="s">
        <v>998</v>
      </c>
      <c r="CE880" t="s">
        <v>2798</v>
      </c>
      <c r="CF880" t="s">
        <v>9320</v>
      </c>
      <c r="CG880" t="s">
        <v>9321</v>
      </c>
      <c r="CH880" t="s">
        <v>2798</v>
      </c>
      <c r="CI880" t="s">
        <v>1547</v>
      </c>
      <c r="CJ880" t="s">
        <v>3966</v>
      </c>
      <c r="CK880" t="s">
        <v>1566</v>
      </c>
      <c r="CL880"/>
      <c r="CM880"/>
      <c r="CN880" t="s">
        <v>13562</v>
      </c>
      <c r="CO880" t="s">
        <v>13543</v>
      </c>
      <c r="CP880" t="s">
        <v>13562</v>
      </c>
      <c r="CQ880" t="s">
        <v>13543</v>
      </c>
      <c r="CR880" t="s">
        <v>1547</v>
      </c>
      <c r="CS880">
        <v>0</v>
      </c>
      <c r="CT880" t="s">
        <v>1547</v>
      </c>
      <c r="CU880" t="s">
        <v>1547</v>
      </c>
      <c r="CV880" t="s">
        <v>1547</v>
      </c>
      <c r="CW880" t="s">
        <v>1547</v>
      </c>
      <c r="CX880" t="s">
        <v>1547</v>
      </c>
      <c r="CY880">
        <v>878</v>
      </c>
      <c r="CZ880" t="s">
        <v>10236</v>
      </c>
      <c r="DA880" t="s">
        <v>1547</v>
      </c>
      <c r="DB880" t="s">
        <v>1881</v>
      </c>
      <c r="DC880" t="s">
        <v>1882</v>
      </c>
      <c r="DD880" t="s">
        <v>4015</v>
      </c>
      <c r="DE880" t="s">
        <v>3970</v>
      </c>
      <c r="DF880" t="s">
        <v>4017</v>
      </c>
      <c r="DG880" t="s">
        <v>3971</v>
      </c>
      <c r="DH880" t="s">
        <v>3971</v>
      </c>
      <c r="DI880" t="s">
        <v>8937</v>
      </c>
      <c r="DJ880" t="e">
        <v>#N/A</v>
      </c>
      <c r="DK880"/>
      <c r="DL880" t="s">
        <v>8937</v>
      </c>
      <c r="DM880">
        <v>9</v>
      </c>
      <c r="DN880" t="s">
        <v>1883</v>
      </c>
      <c r="DO880" t="s">
        <v>1566</v>
      </c>
      <c r="DP880" t="b">
        <v>1</v>
      </c>
      <c r="DQ880" t="b">
        <v>0</v>
      </c>
      <c r="DR880" t="b">
        <v>0</v>
      </c>
      <c r="DS880" t="b">
        <v>0</v>
      </c>
      <c r="DT880" t="b">
        <v>0</v>
      </c>
      <c r="DU880" t="b">
        <v>0</v>
      </c>
      <c r="DV880" t="b">
        <v>0</v>
      </c>
      <c r="DW880">
        <v>0</v>
      </c>
      <c r="DX880" t="b">
        <v>0</v>
      </c>
      <c r="DY880" t="b">
        <v>0</v>
      </c>
      <c r="DZ880" t="b">
        <v>0</v>
      </c>
      <c r="EA880" t="b">
        <v>0</v>
      </c>
      <c r="EB880" t="b">
        <v>0</v>
      </c>
      <c r="EC880" t="b">
        <v>0</v>
      </c>
      <c r="ED880" t="b">
        <v>0</v>
      </c>
      <c r="EE880" t="b">
        <v>0</v>
      </c>
      <c r="EF880" t="b">
        <v>0</v>
      </c>
      <c r="EG880" t="b" cm="1">
        <v>0</v>
      </c>
      <c r="EH880" t="b">
        <v>0</v>
      </c>
      <c r="EI880" t="b">
        <v>0</v>
      </c>
      <c r="EJ880" t="b">
        <v>0</v>
      </c>
      <c r="EK880" t="s">
        <v>1547</v>
      </c>
      <c r="EL880">
        <v>0</v>
      </c>
      <c r="EM880">
        <v>15</v>
      </c>
      <c r="EN880" t="b">
        <v>0</v>
      </c>
    </row>
    <row r="881" spans="1:144" ht="15.75">
      <c r="A881"/>
      <c r="B881" t="s">
        <v>1566</v>
      </c>
      <c r="C881" t="s">
        <v>4101</v>
      </c>
      <c r="D881" t="s">
        <v>4019</v>
      </c>
      <c r="E881" t="s">
        <v>4020</v>
      </c>
      <c r="F881" t="s">
        <v>4021</v>
      </c>
      <c r="G881" t="s">
        <v>4022</v>
      </c>
      <c r="H881" t="s">
        <v>4005</v>
      </c>
      <c r="I881" t="s">
        <v>2798</v>
      </c>
      <c r="J881"/>
      <c r="K881"/>
      <c r="L881" t="s">
        <v>1743</v>
      </c>
      <c r="M881" t="s">
        <v>1995</v>
      </c>
      <c r="N881"/>
      <c r="O881"/>
      <c r="P881" t="s">
        <v>1566</v>
      </c>
      <c r="Q881" t="s">
        <v>3970</v>
      </c>
      <c r="R881" t="s">
        <v>3966</v>
      </c>
      <c r="S881"/>
      <c r="T881" t="s">
        <v>3971</v>
      </c>
      <c r="U881" t="s">
        <v>13562</v>
      </c>
      <c r="V881" t="s">
        <v>13544</v>
      </c>
      <c r="W881"/>
      <c r="X881"/>
      <c r="Y881"/>
      <c r="Z881"/>
      <c r="AA881"/>
      <c r="AB881"/>
      <c r="AC881"/>
      <c r="AD881"/>
      <c r="AE881"/>
      <c r="AF881"/>
      <c r="AG881"/>
      <c r="AH881"/>
      <c r="AI881"/>
      <c r="AJ881"/>
      <c r="AK881"/>
      <c r="AL881"/>
      <c r="AM881"/>
      <c r="AN881"/>
      <c r="AO881" s="108" t="s">
        <v>43</v>
      </c>
      <c r="AP881" t="s">
        <v>2856</v>
      </c>
      <c r="AQ881">
        <v>16</v>
      </c>
      <c r="AR881" t="e">
        <v>#N/A</v>
      </c>
      <c r="AS881" t="s">
        <v>4101</v>
      </c>
      <c r="AT881" t="e">
        <v>#N/A</v>
      </c>
      <c r="AU881" t="s">
        <v>4020</v>
      </c>
      <c r="AV881" t="s">
        <v>9043</v>
      </c>
      <c r="AW881" t="s">
        <v>9044</v>
      </c>
      <c r="AX881" t="s">
        <v>1740</v>
      </c>
      <c r="AY881" t="s">
        <v>9045</v>
      </c>
      <c r="AZ881" t="s">
        <v>3970</v>
      </c>
      <c r="BA881" t="s">
        <v>9046</v>
      </c>
      <c r="BB881" t="s">
        <v>2798</v>
      </c>
      <c r="BC881" t="s">
        <v>1743</v>
      </c>
      <c r="BD881" t="s">
        <v>9323</v>
      </c>
      <c r="BE881" t="s">
        <v>4102</v>
      </c>
      <c r="BF881">
        <v>837</v>
      </c>
      <c r="BG881">
        <v>867</v>
      </c>
      <c r="BH881">
        <v>0</v>
      </c>
      <c r="BI881" t="s">
        <v>1547</v>
      </c>
      <c r="BJ881">
        <v>0</v>
      </c>
      <c r="BK881">
        <v>0</v>
      </c>
      <c r="BL881">
        <v>837</v>
      </c>
      <c r="BM881" t="s">
        <v>9049</v>
      </c>
      <c r="BN881" t="s">
        <v>4103</v>
      </c>
      <c r="BO881" t="s">
        <v>9262</v>
      </c>
      <c r="BP881" t="e" cm="1">
        <v>#N/A</v>
      </c>
      <c r="BQ881" t="s">
        <v>1547</v>
      </c>
      <c r="BR881" t="s">
        <v>9266</v>
      </c>
      <c r="BS881">
        <v>15</v>
      </c>
      <c r="BT881" t="s">
        <v>5153</v>
      </c>
      <c r="BU881" t="s">
        <v>15858</v>
      </c>
      <c r="BV881" t="s">
        <v>4019</v>
      </c>
      <c r="BW881" t="s">
        <v>9043</v>
      </c>
      <c r="BX881" t="s">
        <v>9010</v>
      </c>
      <c r="BY881" t="s">
        <v>1744</v>
      </c>
      <c r="BZ881" t="s">
        <v>3971</v>
      </c>
      <c r="CA881" t="s">
        <v>1744</v>
      </c>
      <c r="CB881" t="s">
        <v>1995</v>
      </c>
      <c r="CC881"/>
      <c r="CD881" t="s">
        <v>998</v>
      </c>
      <c r="CE881" t="s">
        <v>2798</v>
      </c>
      <c r="CF881" t="s">
        <v>9324</v>
      </c>
      <c r="CG881" t="s">
        <v>9325</v>
      </c>
      <c r="CH881" t="s">
        <v>2798</v>
      </c>
      <c r="CI881" t="s">
        <v>1547</v>
      </c>
      <c r="CJ881" t="s">
        <v>3966</v>
      </c>
      <c r="CK881" t="s">
        <v>1566</v>
      </c>
      <c r="CL881"/>
      <c r="CM881"/>
      <c r="CN881" t="s">
        <v>13562</v>
      </c>
      <c r="CO881" t="s">
        <v>13544</v>
      </c>
      <c r="CP881" t="s">
        <v>13562</v>
      </c>
      <c r="CQ881" t="s">
        <v>13544</v>
      </c>
      <c r="CR881" t="s">
        <v>1547</v>
      </c>
      <c r="CS881">
        <v>0</v>
      </c>
      <c r="CT881" t="s">
        <v>1547</v>
      </c>
      <c r="CU881" t="s">
        <v>1547</v>
      </c>
      <c r="CV881" t="s">
        <v>1547</v>
      </c>
      <c r="CW881" t="s">
        <v>1547</v>
      </c>
      <c r="CX881" t="s">
        <v>1547</v>
      </c>
      <c r="CY881">
        <v>879</v>
      </c>
      <c r="CZ881" t="s">
        <v>10239</v>
      </c>
      <c r="DA881" t="s">
        <v>1547</v>
      </c>
      <c r="DB881" t="s">
        <v>1881</v>
      </c>
      <c r="DC881" t="s">
        <v>1882</v>
      </c>
      <c r="DD881" t="s">
        <v>4020</v>
      </c>
      <c r="DE881" t="s">
        <v>3970</v>
      </c>
      <c r="DF881" t="s">
        <v>4022</v>
      </c>
      <c r="DG881" t="s">
        <v>3971</v>
      </c>
      <c r="DH881" t="s">
        <v>3971</v>
      </c>
      <c r="DI881" t="s">
        <v>8937</v>
      </c>
      <c r="DJ881" t="e">
        <v>#N/A</v>
      </c>
      <c r="DK881"/>
      <c r="DL881" t="s">
        <v>8937</v>
      </c>
      <c r="DM881">
        <v>9</v>
      </c>
      <c r="DN881" t="s">
        <v>1883</v>
      </c>
      <c r="DO881" t="s">
        <v>1566</v>
      </c>
      <c r="DP881" t="b">
        <v>1</v>
      </c>
      <c r="DQ881" t="b">
        <v>0</v>
      </c>
      <c r="DR881" t="b">
        <v>0</v>
      </c>
      <c r="DS881" t="b">
        <v>0</v>
      </c>
      <c r="DT881" t="b">
        <v>0</v>
      </c>
      <c r="DU881" t="b">
        <v>0</v>
      </c>
      <c r="DV881" t="b">
        <v>0</v>
      </c>
      <c r="DW881">
        <v>0</v>
      </c>
      <c r="DX881" t="b">
        <v>0</v>
      </c>
      <c r="DY881" t="b">
        <v>0</v>
      </c>
      <c r="DZ881" t="b">
        <v>0</v>
      </c>
      <c r="EA881" t="b">
        <v>0</v>
      </c>
      <c r="EB881" t="b">
        <v>0</v>
      </c>
      <c r="EC881" t="b">
        <v>0</v>
      </c>
      <c r="ED881" t="b">
        <v>0</v>
      </c>
      <c r="EE881" t="b">
        <v>0</v>
      </c>
      <c r="EF881" t="b">
        <v>0</v>
      </c>
      <c r="EG881" t="b" cm="1">
        <v>0</v>
      </c>
      <c r="EH881" t="b">
        <v>0</v>
      </c>
      <c r="EI881" t="b">
        <v>0</v>
      </c>
      <c r="EJ881" t="b">
        <v>0</v>
      </c>
      <c r="EK881" t="s">
        <v>1547</v>
      </c>
      <c r="EL881">
        <v>0</v>
      </c>
      <c r="EM881">
        <v>31</v>
      </c>
      <c r="EN881" t="b">
        <v>0</v>
      </c>
    </row>
    <row r="882" spans="1:144" ht="15.75">
      <c r="A882"/>
      <c r="B882" t="s">
        <v>1566</v>
      </c>
      <c r="C882" t="s">
        <v>4101</v>
      </c>
      <c r="D882" t="s">
        <v>4023</v>
      </c>
      <c r="E882" t="s">
        <v>4024</v>
      </c>
      <c r="F882" t="s">
        <v>4025</v>
      </c>
      <c r="G882" t="s">
        <v>4026</v>
      </c>
      <c r="H882" t="s">
        <v>4027</v>
      </c>
      <c r="I882" t="s">
        <v>2798</v>
      </c>
      <c r="J882"/>
      <c r="K882" t="s">
        <v>4028</v>
      </c>
      <c r="L882" t="s">
        <v>1743</v>
      </c>
      <c r="M882" t="s">
        <v>1995</v>
      </c>
      <c r="N882"/>
      <c r="O882"/>
      <c r="P882" t="s">
        <v>1566</v>
      </c>
      <c r="Q882" t="s">
        <v>3970</v>
      </c>
      <c r="R882" t="s">
        <v>3966</v>
      </c>
      <c r="S882"/>
      <c r="T882" t="s">
        <v>3971</v>
      </c>
      <c r="U882" t="s">
        <v>13562</v>
      </c>
      <c r="V882" t="s">
        <v>13545</v>
      </c>
      <c r="W882"/>
      <c r="X882"/>
      <c r="Y882"/>
      <c r="Z882"/>
      <c r="AA882"/>
      <c r="AB882"/>
      <c r="AC882"/>
      <c r="AD882"/>
      <c r="AE882"/>
      <c r="AF882"/>
      <c r="AG882"/>
      <c r="AH882"/>
      <c r="AI882"/>
      <c r="AJ882"/>
      <c r="AK882"/>
      <c r="AL882"/>
      <c r="AM882"/>
      <c r="AN882"/>
      <c r="AO882" s="108" t="s">
        <v>43</v>
      </c>
      <c r="AP882" t="s">
        <v>2856</v>
      </c>
      <c r="AQ882">
        <v>17</v>
      </c>
      <c r="AR882" t="e">
        <v>#N/A</v>
      </c>
      <c r="AS882" t="s">
        <v>4101</v>
      </c>
      <c r="AT882" t="e">
        <v>#N/A</v>
      </c>
      <c r="AU882" t="s">
        <v>4024</v>
      </c>
      <c r="AV882" t="s">
        <v>9052</v>
      </c>
      <c r="AW882" t="s">
        <v>9053</v>
      </c>
      <c r="AX882" t="s">
        <v>1740</v>
      </c>
      <c r="AY882" t="s">
        <v>9054</v>
      </c>
      <c r="AZ882" t="s">
        <v>3970</v>
      </c>
      <c r="BA882" t="s">
        <v>9055</v>
      </c>
      <c r="BB882" t="s">
        <v>2798</v>
      </c>
      <c r="BC882" t="s">
        <v>1743</v>
      </c>
      <c r="BD882" t="s">
        <v>9327</v>
      </c>
      <c r="BE882" t="s">
        <v>4102</v>
      </c>
      <c r="BF882">
        <v>838</v>
      </c>
      <c r="BG882">
        <v>867</v>
      </c>
      <c r="BH882" t="e">
        <v>#N/A</v>
      </c>
      <c r="BI882" t="s">
        <v>1547</v>
      </c>
      <c r="BJ882">
        <v>0</v>
      </c>
      <c r="BK882">
        <v>0</v>
      </c>
      <c r="BL882">
        <v>838</v>
      </c>
      <c r="BM882" t="s">
        <v>9060</v>
      </c>
      <c r="BN882" t="s">
        <v>4103</v>
      </c>
      <c r="BO882" t="s">
        <v>9262</v>
      </c>
      <c r="BP882" t="e" cm="1">
        <v>#N/A</v>
      </c>
      <c r="BQ882" t="s">
        <v>9057</v>
      </c>
      <c r="BR882" t="s">
        <v>9266</v>
      </c>
      <c r="BS882">
        <v>16</v>
      </c>
      <c r="BT882" t="s">
        <v>5165</v>
      </c>
      <c r="BU882" t="s">
        <v>15859</v>
      </c>
      <c r="BV882" t="s">
        <v>4023</v>
      </c>
      <c r="BW882" t="s">
        <v>9052</v>
      </c>
      <c r="BX882" t="s">
        <v>9058</v>
      </c>
      <c r="BY882" t="s">
        <v>1744</v>
      </c>
      <c r="BZ882" t="s">
        <v>3971</v>
      </c>
      <c r="CA882" t="s">
        <v>1744</v>
      </c>
      <c r="CB882" t="s">
        <v>1995</v>
      </c>
      <c r="CC882"/>
      <c r="CD882" t="s">
        <v>998</v>
      </c>
      <c r="CE882" t="s">
        <v>2798</v>
      </c>
      <c r="CF882" t="s">
        <v>9328</v>
      </c>
      <c r="CG882" t="s">
        <v>9329</v>
      </c>
      <c r="CH882" t="s">
        <v>2798</v>
      </c>
      <c r="CI882" t="s">
        <v>1547</v>
      </c>
      <c r="CJ882" t="s">
        <v>3966</v>
      </c>
      <c r="CK882" t="s">
        <v>1566</v>
      </c>
      <c r="CL882"/>
      <c r="CM882"/>
      <c r="CN882" t="s">
        <v>13562</v>
      </c>
      <c r="CO882" t="s">
        <v>13545</v>
      </c>
      <c r="CP882" t="s">
        <v>13562</v>
      </c>
      <c r="CQ882" t="s">
        <v>13545</v>
      </c>
      <c r="CR882" t="s">
        <v>1547</v>
      </c>
      <c r="CS882">
        <v>0</v>
      </c>
      <c r="CT882" t="s">
        <v>1547</v>
      </c>
      <c r="CU882" t="s">
        <v>1547</v>
      </c>
      <c r="CV882" t="s">
        <v>1547</v>
      </c>
      <c r="CW882" t="s">
        <v>1547</v>
      </c>
      <c r="CX882" t="s">
        <v>1547</v>
      </c>
      <c r="CY882">
        <v>880</v>
      </c>
      <c r="CZ882" t="s">
        <v>10242</v>
      </c>
      <c r="DA882" t="s">
        <v>1547</v>
      </c>
      <c r="DB882" t="s">
        <v>1881</v>
      </c>
      <c r="DC882" t="s">
        <v>1882</v>
      </c>
      <c r="DD882" t="s">
        <v>4024</v>
      </c>
      <c r="DE882" t="s">
        <v>3970</v>
      </c>
      <c r="DF882" t="s">
        <v>4026</v>
      </c>
      <c r="DG882" t="s">
        <v>3971</v>
      </c>
      <c r="DH882" t="s">
        <v>3971</v>
      </c>
      <c r="DI882" t="s">
        <v>8937</v>
      </c>
      <c r="DJ882" t="e">
        <v>#N/A</v>
      </c>
      <c r="DK882"/>
      <c r="DL882" t="s">
        <v>8937</v>
      </c>
      <c r="DM882">
        <v>9</v>
      </c>
      <c r="DN882" t="s">
        <v>1883</v>
      </c>
      <c r="DO882" t="s">
        <v>1566</v>
      </c>
      <c r="DP882" t="b">
        <v>1</v>
      </c>
      <c r="DQ882" t="b">
        <v>0</v>
      </c>
      <c r="DR882" t="b">
        <v>0</v>
      </c>
      <c r="DS882" t="b">
        <v>0</v>
      </c>
      <c r="DT882" t="b">
        <v>0</v>
      </c>
      <c r="DU882" t="b">
        <v>0</v>
      </c>
      <c r="DV882" t="b">
        <v>0</v>
      </c>
      <c r="DW882">
        <v>0</v>
      </c>
      <c r="DX882" t="b">
        <v>0</v>
      </c>
      <c r="DY882" t="b">
        <v>0</v>
      </c>
      <c r="DZ882" t="b">
        <v>0</v>
      </c>
      <c r="EA882" t="b">
        <v>0</v>
      </c>
      <c r="EB882" t="b">
        <v>0</v>
      </c>
      <c r="EC882" t="b">
        <v>0</v>
      </c>
      <c r="ED882" t="b">
        <v>0</v>
      </c>
      <c r="EE882" t="b">
        <v>0</v>
      </c>
      <c r="EF882" t="b">
        <v>0</v>
      </c>
      <c r="EG882" t="b" cm="1">
        <v>0</v>
      </c>
      <c r="EH882" t="b">
        <v>0</v>
      </c>
      <c r="EI882" t="b">
        <v>0</v>
      </c>
      <c r="EJ882" t="b">
        <v>0</v>
      </c>
      <c r="EK882" t="s">
        <v>1547</v>
      </c>
      <c r="EL882">
        <v>0</v>
      </c>
      <c r="EM882">
        <v>55</v>
      </c>
      <c r="EN882" t="b">
        <v>1</v>
      </c>
    </row>
    <row r="883" spans="1:144" ht="15.75">
      <c r="A883"/>
      <c r="B883" t="s">
        <v>1566</v>
      </c>
      <c r="C883" t="s">
        <v>4101</v>
      </c>
      <c r="D883" t="s">
        <v>4029</v>
      </c>
      <c r="E883" t="s">
        <v>4030</v>
      </c>
      <c r="F883" t="s">
        <v>4031</v>
      </c>
      <c r="G883" t="s">
        <v>4032</v>
      </c>
      <c r="H883" t="s">
        <v>4005</v>
      </c>
      <c r="I883" t="s">
        <v>2798</v>
      </c>
      <c r="J883"/>
      <c r="K883"/>
      <c r="L883" t="s">
        <v>1743</v>
      </c>
      <c r="M883" t="s">
        <v>1995</v>
      </c>
      <c r="N883"/>
      <c r="O883"/>
      <c r="P883" t="s">
        <v>1566</v>
      </c>
      <c r="Q883" t="s">
        <v>3970</v>
      </c>
      <c r="R883" t="s">
        <v>3966</v>
      </c>
      <c r="S883"/>
      <c r="T883" t="s">
        <v>3971</v>
      </c>
      <c r="U883" t="s">
        <v>13562</v>
      </c>
      <c r="V883" t="s">
        <v>13546</v>
      </c>
      <c r="W883"/>
      <c r="X883"/>
      <c r="Y883"/>
      <c r="Z883"/>
      <c r="AA883"/>
      <c r="AB883"/>
      <c r="AC883"/>
      <c r="AD883"/>
      <c r="AE883"/>
      <c r="AF883"/>
      <c r="AG883"/>
      <c r="AH883"/>
      <c r="AI883"/>
      <c r="AJ883"/>
      <c r="AK883"/>
      <c r="AL883"/>
      <c r="AM883"/>
      <c r="AN883"/>
      <c r="AO883" s="108" t="s">
        <v>43</v>
      </c>
      <c r="AP883" t="s">
        <v>2856</v>
      </c>
      <c r="AQ883">
        <v>18</v>
      </c>
      <c r="AR883" t="e">
        <v>#N/A</v>
      </c>
      <c r="AS883" t="s">
        <v>4101</v>
      </c>
      <c r="AT883" t="e">
        <v>#N/A</v>
      </c>
      <c r="AU883" t="s">
        <v>4030</v>
      </c>
      <c r="AV883" t="s">
        <v>9063</v>
      </c>
      <c r="AW883" t="s">
        <v>9064</v>
      </c>
      <c r="AX883" t="s">
        <v>1740</v>
      </c>
      <c r="AY883" t="s">
        <v>9065</v>
      </c>
      <c r="AZ883" t="s">
        <v>3970</v>
      </c>
      <c r="BA883" t="s">
        <v>9066</v>
      </c>
      <c r="BB883" t="s">
        <v>2798</v>
      </c>
      <c r="BC883" t="s">
        <v>1743</v>
      </c>
      <c r="BD883" t="s">
        <v>9331</v>
      </c>
      <c r="BE883" t="s">
        <v>4102</v>
      </c>
      <c r="BF883">
        <v>839</v>
      </c>
      <c r="BG883">
        <v>867</v>
      </c>
      <c r="BH883">
        <v>0</v>
      </c>
      <c r="BI883" t="s">
        <v>1547</v>
      </c>
      <c r="BJ883">
        <v>0</v>
      </c>
      <c r="BK883">
        <v>0</v>
      </c>
      <c r="BL883">
        <v>839</v>
      </c>
      <c r="BM883" t="s">
        <v>9069</v>
      </c>
      <c r="BN883" t="s">
        <v>4103</v>
      </c>
      <c r="BO883" t="s">
        <v>9262</v>
      </c>
      <c r="BP883" t="e" cm="1">
        <v>#N/A</v>
      </c>
      <c r="BQ883" t="s">
        <v>1547</v>
      </c>
      <c r="BR883" t="s">
        <v>9266</v>
      </c>
      <c r="BS883">
        <v>17</v>
      </c>
      <c r="BT883" t="s">
        <v>5174</v>
      </c>
      <c r="BU883" t="s">
        <v>15860</v>
      </c>
      <c r="BV883" t="s">
        <v>4029</v>
      </c>
      <c r="BW883" t="s">
        <v>9063</v>
      </c>
      <c r="BX883" t="s">
        <v>9010</v>
      </c>
      <c r="BY883" t="s">
        <v>1744</v>
      </c>
      <c r="BZ883" t="s">
        <v>3971</v>
      </c>
      <c r="CA883" t="s">
        <v>1744</v>
      </c>
      <c r="CB883" t="s">
        <v>1995</v>
      </c>
      <c r="CC883"/>
      <c r="CD883" t="s">
        <v>998</v>
      </c>
      <c r="CE883" t="s">
        <v>2798</v>
      </c>
      <c r="CF883" t="s">
        <v>9332</v>
      </c>
      <c r="CG883" t="s">
        <v>9333</v>
      </c>
      <c r="CH883" t="s">
        <v>2798</v>
      </c>
      <c r="CI883" t="s">
        <v>1547</v>
      </c>
      <c r="CJ883" t="s">
        <v>3966</v>
      </c>
      <c r="CK883" t="s">
        <v>1566</v>
      </c>
      <c r="CL883"/>
      <c r="CM883"/>
      <c r="CN883" t="s">
        <v>13562</v>
      </c>
      <c r="CO883" t="s">
        <v>13546</v>
      </c>
      <c r="CP883" t="s">
        <v>13562</v>
      </c>
      <c r="CQ883" t="s">
        <v>13546</v>
      </c>
      <c r="CR883" t="s">
        <v>1547</v>
      </c>
      <c r="CS883">
        <v>0</v>
      </c>
      <c r="CT883" t="s">
        <v>1547</v>
      </c>
      <c r="CU883" t="s">
        <v>1547</v>
      </c>
      <c r="CV883" t="s">
        <v>1547</v>
      </c>
      <c r="CW883" t="s">
        <v>1547</v>
      </c>
      <c r="CX883" t="s">
        <v>1547</v>
      </c>
      <c r="CY883">
        <v>881</v>
      </c>
      <c r="CZ883" t="s">
        <v>10245</v>
      </c>
      <c r="DA883" t="s">
        <v>1547</v>
      </c>
      <c r="DB883" t="s">
        <v>1881</v>
      </c>
      <c r="DC883" t="s">
        <v>1882</v>
      </c>
      <c r="DD883" t="s">
        <v>4030</v>
      </c>
      <c r="DE883" t="s">
        <v>3970</v>
      </c>
      <c r="DF883" t="s">
        <v>4032</v>
      </c>
      <c r="DG883" t="s">
        <v>3971</v>
      </c>
      <c r="DH883" t="s">
        <v>3971</v>
      </c>
      <c r="DI883" t="s">
        <v>8937</v>
      </c>
      <c r="DJ883" t="e">
        <v>#N/A</v>
      </c>
      <c r="DK883"/>
      <c r="DL883" t="s">
        <v>8937</v>
      </c>
      <c r="DM883">
        <v>9</v>
      </c>
      <c r="DN883" t="s">
        <v>1883</v>
      </c>
      <c r="DO883" t="s">
        <v>1566</v>
      </c>
      <c r="DP883" t="b">
        <v>1</v>
      </c>
      <c r="DQ883" t="b">
        <v>0</v>
      </c>
      <c r="DR883" t="b">
        <v>0</v>
      </c>
      <c r="DS883" t="b">
        <v>0</v>
      </c>
      <c r="DT883" t="b">
        <v>0</v>
      </c>
      <c r="DU883" t="b">
        <v>0</v>
      </c>
      <c r="DV883" t="b">
        <v>0</v>
      </c>
      <c r="DW883">
        <v>0</v>
      </c>
      <c r="DX883" t="b">
        <v>0</v>
      </c>
      <c r="DY883" t="b">
        <v>0</v>
      </c>
      <c r="DZ883" t="b">
        <v>0</v>
      </c>
      <c r="EA883" t="b">
        <v>0</v>
      </c>
      <c r="EB883" t="b">
        <v>0</v>
      </c>
      <c r="EC883" t="b">
        <v>0</v>
      </c>
      <c r="ED883" t="b">
        <v>0</v>
      </c>
      <c r="EE883" t="b">
        <v>0</v>
      </c>
      <c r="EF883" t="b">
        <v>0</v>
      </c>
      <c r="EG883" t="b" cm="1">
        <v>0</v>
      </c>
      <c r="EH883" t="b">
        <v>0</v>
      </c>
      <c r="EI883" t="b">
        <v>0</v>
      </c>
      <c r="EJ883" t="b">
        <v>0</v>
      </c>
      <c r="EK883" t="s">
        <v>1547</v>
      </c>
      <c r="EL883">
        <v>0</v>
      </c>
      <c r="EM883">
        <v>43</v>
      </c>
      <c r="EN883" t="b">
        <v>0</v>
      </c>
    </row>
    <row r="884" spans="1:144" ht="15.75">
      <c r="A884"/>
      <c r="B884" t="s">
        <v>1566</v>
      </c>
      <c r="C884" t="s">
        <v>4101</v>
      </c>
      <c r="D884" t="s">
        <v>4033</v>
      </c>
      <c r="E884" t="s">
        <v>4034</v>
      </c>
      <c r="F884" t="s">
        <v>4035</v>
      </c>
      <c r="G884" t="s">
        <v>4036</v>
      </c>
      <c r="H884" t="s">
        <v>4037</v>
      </c>
      <c r="I884" t="s">
        <v>2798</v>
      </c>
      <c r="J884"/>
      <c r="K884"/>
      <c r="L884" t="s">
        <v>1743</v>
      </c>
      <c r="M884" t="s">
        <v>1995</v>
      </c>
      <c r="N884"/>
      <c r="O884"/>
      <c r="P884" t="s">
        <v>1566</v>
      </c>
      <c r="Q884" t="s">
        <v>3970</v>
      </c>
      <c r="R884" t="s">
        <v>3966</v>
      </c>
      <c r="S884"/>
      <c r="T884" t="s">
        <v>4038</v>
      </c>
      <c r="U884" t="s">
        <v>13562</v>
      </c>
      <c r="V884" t="s">
        <v>13547</v>
      </c>
      <c r="W884"/>
      <c r="X884"/>
      <c r="Y884"/>
      <c r="Z884"/>
      <c r="AA884"/>
      <c r="AB884"/>
      <c r="AC884"/>
      <c r="AD884"/>
      <c r="AE884"/>
      <c r="AF884"/>
      <c r="AG884"/>
      <c r="AH884"/>
      <c r="AI884"/>
      <c r="AJ884"/>
      <c r="AK884"/>
      <c r="AL884"/>
      <c r="AM884"/>
      <c r="AN884"/>
      <c r="AO884" s="108" t="s">
        <v>43</v>
      </c>
      <c r="AP884" t="s">
        <v>2856</v>
      </c>
      <c r="AQ884">
        <v>19</v>
      </c>
      <c r="AR884" t="e">
        <v>#N/A</v>
      </c>
      <c r="AS884" t="s">
        <v>4101</v>
      </c>
      <c r="AT884" t="e">
        <v>#N/A</v>
      </c>
      <c r="AU884" t="s">
        <v>4034</v>
      </c>
      <c r="AV884" t="s">
        <v>9072</v>
      </c>
      <c r="AW884" t="s">
        <v>9073</v>
      </c>
      <c r="AX884" t="s">
        <v>1740</v>
      </c>
      <c r="AY884" t="s">
        <v>9074</v>
      </c>
      <c r="AZ884" t="s">
        <v>3970</v>
      </c>
      <c r="BA884" t="s">
        <v>9075</v>
      </c>
      <c r="BB884" t="s">
        <v>2798</v>
      </c>
      <c r="BC884" t="s">
        <v>1743</v>
      </c>
      <c r="BD884" t="s">
        <v>9335</v>
      </c>
      <c r="BE884" t="s">
        <v>4102</v>
      </c>
      <c r="BF884">
        <v>840</v>
      </c>
      <c r="BG884">
        <v>867</v>
      </c>
      <c r="BH884">
        <v>0</v>
      </c>
      <c r="BI884" t="s">
        <v>1547</v>
      </c>
      <c r="BJ884">
        <v>0</v>
      </c>
      <c r="BK884">
        <v>0</v>
      </c>
      <c r="BL884">
        <v>840</v>
      </c>
      <c r="BM884" t="s">
        <v>9079</v>
      </c>
      <c r="BN884" t="s">
        <v>4103</v>
      </c>
      <c r="BO884" t="s">
        <v>9262</v>
      </c>
      <c r="BP884" t="e" cm="1">
        <v>#N/A</v>
      </c>
      <c r="BQ884" t="s">
        <v>1547</v>
      </c>
      <c r="BR884" t="s">
        <v>9266</v>
      </c>
      <c r="BS884">
        <v>18</v>
      </c>
      <c r="BT884" t="s">
        <v>5176</v>
      </c>
      <c r="BU884" t="s">
        <v>15861</v>
      </c>
      <c r="BV884" t="s">
        <v>4033</v>
      </c>
      <c r="BW884" t="s">
        <v>9072</v>
      </c>
      <c r="BX884" t="s">
        <v>9077</v>
      </c>
      <c r="BY884" t="s">
        <v>1744</v>
      </c>
      <c r="BZ884" t="s">
        <v>4038</v>
      </c>
      <c r="CA884" t="s">
        <v>1744</v>
      </c>
      <c r="CB884" t="s">
        <v>1995</v>
      </c>
      <c r="CC884"/>
      <c r="CD884" t="s">
        <v>998</v>
      </c>
      <c r="CE884" t="s">
        <v>2798</v>
      </c>
      <c r="CF884" t="s">
        <v>9336</v>
      </c>
      <c r="CG884" t="s">
        <v>9337</v>
      </c>
      <c r="CH884" t="s">
        <v>2798</v>
      </c>
      <c r="CI884" t="s">
        <v>1547</v>
      </c>
      <c r="CJ884" t="s">
        <v>3966</v>
      </c>
      <c r="CK884" t="s">
        <v>1566</v>
      </c>
      <c r="CL884"/>
      <c r="CM884"/>
      <c r="CN884" t="s">
        <v>13562</v>
      </c>
      <c r="CO884" t="s">
        <v>13547</v>
      </c>
      <c r="CP884" t="s">
        <v>13562</v>
      </c>
      <c r="CQ884" t="s">
        <v>13547</v>
      </c>
      <c r="CR884" t="s">
        <v>1547</v>
      </c>
      <c r="CS884">
        <v>0</v>
      </c>
      <c r="CT884" t="s">
        <v>1547</v>
      </c>
      <c r="CU884" t="s">
        <v>1547</v>
      </c>
      <c r="CV884" t="s">
        <v>1547</v>
      </c>
      <c r="CW884" t="s">
        <v>1547</v>
      </c>
      <c r="CX884" t="s">
        <v>1547</v>
      </c>
      <c r="CY884">
        <v>882</v>
      </c>
      <c r="CZ884" t="s">
        <v>10248</v>
      </c>
      <c r="DA884" t="s">
        <v>1547</v>
      </c>
      <c r="DB884" t="s">
        <v>1881</v>
      </c>
      <c r="DC884" t="s">
        <v>1882</v>
      </c>
      <c r="DD884" t="s">
        <v>4034</v>
      </c>
      <c r="DE884" t="s">
        <v>3970</v>
      </c>
      <c r="DF884" t="s">
        <v>4036</v>
      </c>
      <c r="DG884" t="s">
        <v>4038</v>
      </c>
      <c r="DH884" t="s">
        <v>4038</v>
      </c>
      <c r="DI884" t="s">
        <v>9081</v>
      </c>
      <c r="DJ884" t="e">
        <v>#N/A</v>
      </c>
      <c r="DK884"/>
      <c r="DL884" t="s">
        <v>9081</v>
      </c>
      <c r="DM884">
        <v>9</v>
      </c>
      <c r="DN884" t="s">
        <v>1883</v>
      </c>
      <c r="DO884" t="s">
        <v>1566</v>
      </c>
      <c r="DP884" t="b">
        <v>1</v>
      </c>
      <c r="DQ884" t="b">
        <v>0</v>
      </c>
      <c r="DR884" t="b">
        <v>0</v>
      </c>
      <c r="DS884" t="b">
        <v>0</v>
      </c>
      <c r="DT884" t="b">
        <v>0</v>
      </c>
      <c r="DU884" t="b">
        <v>0</v>
      </c>
      <c r="DV884" t="b">
        <v>0</v>
      </c>
      <c r="DW884">
        <v>0</v>
      </c>
      <c r="DX884" t="b">
        <v>0</v>
      </c>
      <c r="DY884" t="b">
        <v>0</v>
      </c>
      <c r="DZ884" t="b">
        <v>0</v>
      </c>
      <c r="EA884" t="b">
        <v>0</v>
      </c>
      <c r="EB884" t="b">
        <v>0</v>
      </c>
      <c r="EC884" t="b">
        <v>0</v>
      </c>
      <c r="ED884" t="b">
        <v>0</v>
      </c>
      <c r="EE884" t="b">
        <v>0</v>
      </c>
      <c r="EF884" t="b">
        <v>0</v>
      </c>
      <c r="EG884" t="b" cm="1">
        <v>0</v>
      </c>
      <c r="EH884" t="b">
        <v>0</v>
      </c>
      <c r="EI884" t="b">
        <v>0</v>
      </c>
      <c r="EJ884" t="b">
        <v>0</v>
      </c>
      <c r="EK884" t="s">
        <v>1547</v>
      </c>
      <c r="EL884">
        <v>0</v>
      </c>
      <c r="EM884">
        <v>42</v>
      </c>
      <c r="EN884" t="b">
        <v>0</v>
      </c>
    </row>
    <row r="885" spans="1:144" ht="31.5">
      <c r="A885"/>
      <c r="B885" t="s">
        <v>1566</v>
      </c>
      <c r="C885" t="s">
        <v>4101</v>
      </c>
      <c r="D885" t="s">
        <v>4039</v>
      </c>
      <c r="E885" t="s">
        <v>4040</v>
      </c>
      <c r="F885" t="s">
        <v>4041</v>
      </c>
      <c r="G885" t="s">
        <v>4042</v>
      </c>
      <c r="H885" s="109" t="s">
        <v>4043</v>
      </c>
      <c r="I885" t="s">
        <v>2798</v>
      </c>
      <c r="J885"/>
      <c r="K885" t="s">
        <v>4044</v>
      </c>
      <c r="L885" t="s">
        <v>1743</v>
      </c>
      <c r="M885" t="s">
        <v>1995</v>
      </c>
      <c r="N885"/>
      <c r="O885"/>
      <c r="P885" t="s">
        <v>1566</v>
      </c>
      <c r="Q885" t="s">
        <v>3970</v>
      </c>
      <c r="R885" t="s">
        <v>3966</v>
      </c>
      <c r="S885"/>
      <c r="T885" t="s">
        <v>3971</v>
      </c>
      <c r="U885" t="s">
        <v>13562</v>
      </c>
      <c r="V885" t="s">
        <v>13548</v>
      </c>
      <c r="W885"/>
      <c r="X885"/>
      <c r="Y885"/>
      <c r="Z885"/>
      <c r="AA885"/>
      <c r="AB885"/>
      <c r="AC885"/>
      <c r="AD885"/>
      <c r="AE885"/>
      <c r="AF885"/>
      <c r="AG885"/>
      <c r="AH885"/>
      <c r="AI885"/>
      <c r="AJ885"/>
      <c r="AK885"/>
      <c r="AL885"/>
      <c r="AM885"/>
      <c r="AN885"/>
      <c r="AO885" s="108" t="s">
        <v>43</v>
      </c>
      <c r="AP885" t="s">
        <v>2856</v>
      </c>
      <c r="AQ885">
        <v>20</v>
      </c>
      <c r="AR885" t="e">
        <v>#N/A</v>
      </c>
      <c r="AS885" t="s">
        <v>4101</v>
      </c>
      <c r="AT885" t="e">
        <v>#N/A</v>
      </c>
      <c r="AU885" t="s">
        <v>4040</v>
      </c>
      <c r="AV885" t="s">
        <v>9083</v>
      </c>
      <c r="AW885" t="s">
        <v>9084</v>
      </c>
      <c r="AX885" t="s">
        <v>1740</v>
      </c>
      <c r="AY885" t="s">
        <v>9085</v>
      </c>
      <c r="AZ885" t="s">
        <v>3970</v>
      </c>
      <c r="BA885" t="s">
        <v>9086</v>
      </c>
      <c r="BB885" t="s">
        <v>2798</v>
      </c>
      <c r="BC885" t="s">
        <v>1743</v>
      </c>
      <c r="BD885" t="s">
        <v>9339</v>
      </c>
      <c r="BE885" t="s">
        <v>4102</v>
      </c>
      <c r="BF885">
        <v>841</v>
      </c>
      <c r="BG885">
        <v>867</v>
      </c>
      <c r="BH885" t="e">
        <v>#N/A</v>
      </c>
      <c r="BI885" t="s">
        <v>1547</v>
      </c>
      <c r="BJ885">
        <v>0</v>
      </c>
      <c r="BK885">
        <v>0</v>
      </c>
      <c r="BL885">
        <v>841</v>
      </c>
      <c r="BM885" t="s">
        <v>9091</v>
      </c>
      <c r="BN885" t="s">
        <v>4103</v>
      </c>
      <c r="BO885" t="s">
        <v>9262</v>
      </c>
      <c r="BP885" t="e" cm="1">
        <v>#N/A</v>
      </c>
      <c r="BQ885" t="s">
        <v>9088</v>
      </c>
      <c r="BR885" t="s">
        <v>9266</v>
      </c>
      <c r="BS885">
        <v>19</v>
      </c>
      <c r="BT885" t="s">
        <v>5180</v>
      </c>
      <c r="BU885" t="s">
        <v>15862</v>
      </c>
      <c r="BV885" t="s">
        <v>4039</v>
      </c>
      <c r="BW885" t="s">
        <v>9083</v>
      </c>
      <c r="BX885" t="s">
        <v>9089</v>
      </c>
      <c r="BY885" t="s">
        <v>1744</v>
      </c>
      <c r="BZ885" t="s">
        <v>3971</v>
      </c>
      <c r="CA885" t="s">
        <v>1744</v>
      </c>
      <c r="CB885" t="s">
        <v>1995</v>
      </c>
      <c r="CC885"/>
      <c r="CD885" t="s">
        <v>998</v>
      </c>
      <c r="CE885" t="s">
        <v>2798</v>
      </c>
      <c r="CF885" t="s">
        <v>9340</v>
      </c>
      <c r="CG885" t="s">
        <v>9341</v>
      </c>
      <c r="CH885" t="s">
        <v>2798</v>
      </c>
      <c r="CI885" t="s">
        <v>1547</v>
      </c>
      <c r="CJ885" t="s">
        <v>3966</v>
      </c>
      <c r="CK885" t="s">
        <v>1566</v>
      </c>
      <c r="CL885"/>
      <c r="CM885"/>
      <c r="CN885" t="s">
        <v>13562</v>
      </c>
      <c r="CO885" t="s">
        <v>13548</v>
      </c>
      <c r="CP885" t="s">
        <v>13562</v>
      </c>
      <c r="CQ885" t="s">
        <v>13548</v>
      </c>
      <c r="CR885" t="s">
        <v>1547</v>
      </c>
      <c r="CS885">
        <v>0</v>
      </c>
      <c r="CT885" t="s">
        <v>1547</v>
      </c>
      <c r="CU885" t="s">
        <v>1547</v>
      </c>
      <c r="CV885" t="s">
        <v>1547</v>
      </c>
      <c r="CW885" t="s">
        <v>1547</v>
      </c>
      <c r="CX885" t="s">
        <v>1547</v>
      </c>
      <c r="CY885">
        <v>883</v>
      </c>
      <c r="CZ885" t="s">
        <v>10252</v>
      </c>
      <c r="DA885" t="s">
        <v>1547</v>
      </c>
      <c r="DB885" t="s">
        <v>1881</v>
      </c>
      <c r="DC885" t="s">
        <v>1882</v>
      </c>
      <c r="DD885" t="s">
        <v>4040</v>
      </c>
      <c r="DE885" t="s">
        <v>3970</v>
      </c>
      <c r="DF885" t="s">
        <v>4042</v>
      </c>
      <c r="DG885" t="s">
        <v>3971</v>
      </c>
      <c r="DH885" t="s">
        <v>3971</v>
      </c>
      <c r="DI885" t="s">
        <v>8937</v>
      </c>
      <c r="DJ885" t="e">
        <v>#N/A</v>
      </c>
      <c r="DK885"/>
      <c r="DL885" t="s">
        <v>8937</v>
      </c>
      <c r="DM885">
        <v>9</v>
      </c>
      <c r="DN885" t="s">
        <v>1883</v>
      </c>
      <c r="DO885" t="s">
        <v>1566</v>
      </c>
      <c r="DP885" t="b">
        <v>1</v>
      </c>
      <c r="DQ885" t="b">
        <v>0</v>
      </c>
      <c r="DR885" t="b">
        <v>0</v>
      </c>
      <c r="DS885" t="b">
        <v>0</v>
      </c>
      <c r="DT885" t="b">
        <v>0</v>
      </c>
      <c r="DU885" t="b">
        <v>0</v>
      </c>
      <c r="DV885" t="b">
        <v>0</v>
      </c>
      <c r="DW885">
        <v>0</v>
      </c>
      <c r="DX885" t="b">
        <v>0</v>
      </c>
      <c r="DY885" t="b">
        <v>0</v>
      </c>
      <c r="DZ885" t="b">
        <v>0</v>
      </c>
      <c r="EA885" t="b">
        <v>0</v>
      </c>
      <c r="EB885" t="b">
        <v>0</v>
      </c>
      <c r="EC885" t="b">
        <v>0</v>
      </c>
      <c r="ED885" t="b">
        <v>0</v>
      </c>
      <c r="EE885" t="b">
        <v>0</v>
      </c>
      <c r="EF885" t="b">
        <v>0</v>
      </c>
      <c r="EG885" t="b" cm="1">
        <v>0</v>
      </c>
      <c r="EH885" t="b">
        <v>0</v>
      </c>
      <c r="EI885" t="b">
        <v>0</v>
      </c>
      <c r="EJ885" t="b">
        <v>0</v>
      </c>
      <c r="EK885" t="s">
        <v>1547</v>
      </c>
      <c r="EL885">
        <v>0</v>
      </c>
      <c r="EM885">
        <v>24</v>
      </c>
      <c r="EN885" t="b">
        <v>0</v>
      </c>
    </row>
    <row r="886" spans="1:144" ht="15.75">
      <c r="A886"/>
      <c r="B886" t="s">
        <v>1566</v>
      </c>
      <c r="C886" t="s">
        <v>4101</v>
      </c>
      <c r="D886" t="s">
        <v>4045</v>
      </c>
      <c r="E886" t="s">
        <v>4046</v>
      </c>
      <c r="F886" t="s">
        <v>4047</v>
      </c>
      <c r="G886" t="s">
        <v>4048</v>
      </c>
      <c r="H886" t="s">
        <v>4005</v>
      </c>
      <c r="I886" t="s">
        <v>2798</v>
      </c>
      <c r="J886"/>
      <c r="K886"/>
      <c r="L886" t="s">
        <v>1743</v>
      </c>
      <c r="M886" t="s">
        <v>1995</v>
      </c>
      <c r="N886"/>
      <c r="O886"/>
      <c r="P886" t="s">
        <v>1566</v>
      </c>
      <c r="Q886" t="s">
        <v>3970</v>
      </c>
      <c r="R886" t="s">
        <v>3966</v>
      </c>
      <c r="S886"/>
      <c r="T886" t="s">
        <v>3971</v>
      </c>
      <c r="U886" t="s">
        <v>13562</v>
      </c>
      <c r="V886" t="s">
        <v>13549</v>
      </c>
      <c r="W886"/>
      <c r="X886"/>
      <c r="Y886"/>
      <c r="Z886"/>
      <c r="AA886"/>
      <c r="AB886"/>
      <c r="AC886"/>
      <c r="AD886"/>
      <c r="AE886"/>
      <c r="AF886"/>
      <c r="AG886"/>
      <c r="AH886"/>
      <c r="AI886"/>
      <c r="AJ886"/>
      <c r="AK886"/>
      <c r="AL886"/>
      <c r="AM886"/>
      <c r="AN886"/>
      <c r="AO886" s="108" t="s">
        <v>43</v>
      </c>
      <c r="AP886" t="s">
        <v>2856</v>
      </c>
      <c r="AQ886">
        <v>21</v>
      </c>
      <c r="AR886" t="e">
        <v>#N/A</v>
      </c>
      <c r="AS886" t="s">
        <v>4101</v>
      </c>
      <c r="AT886" t="e">
        <v>#N/A</v>
      </c>
      <c r="AU886" t="s">
        <v>4046</v>
      </c>
      <c r="AV886" t="s">
        <v>9094</v>
      </c>
      <c r="AW886" t="s">
        <v>9095</v>
      </c>
      <c r="AX886" t="s">
        <v>1740</v>
      </c>
      <c r="AY886" t="s">
        <v>9096</v>
      </c>
      <c r="AZ886" t="s">
        <v>3970</v>
      </c>
      <c r="BA886" t="s">
        <v>9097</v>
      </c>
      <c r="BB886" t="s">
        <v>2798</v>
      </c>
      <c r="BC886" t="s">
        <v>1743</v>
      </c>
      <c r="BD886" t="s">
        <v>9343</v>
      </c>
      <c r="BE886" t="s">
        <v>4102</v>
      </c>
      <c r="BF886">
        <v>842</v>
      </c>
      <c r="BG886">
        <v>867</v>
      </c>
      <c r="BH886">
        <v>0</v>
      </c>
      <c r="BI886" t="s">
        <v>1547</v>
      </c>
      <c r="BJ886">
        <v>0</v>
      </c>
      <c r="BK886">
        <v>0</v>
      </c>
      <c r="BL886">
        <v>842</v>
      </c>
      <c r="BM886" t="s">
        <v>9101</v>
      </c>
      <c r="BN886" t="s">
        <v>4103</v>
      </c>
      <c r="BO886" t="s">
        <v>9262</v>
      </c>
      <c r="BP886" t="e" cm="1">
        <v>#N/A</v>
      </c>
      <c r="BQ886" t="s">
        <v>1547</v>
      </c>
      <c r="BR886" t="s">
        <v>9266</v>
      </c>
      <c r="BS886">
        <v>20</v>
      </c>
      <c r="BT886" t="s">
        <v>5184</v>
      </c>
      <c r="BU886" t="s">
        <v>15863</v>
      </c>
      <c r="BV886" t="s">
        <v>4045</v>
      </c>
      <c r="BW886" t="s">
        <v>9094</v>
      </c>
      <c r="BX886" t="s">
        <v>9010</v>
      </c>
      <c r="BY886" t="s">
        <v>1744</v>
      </c>
      <c r="BZ886" t="s">
        <v>3971</v>
      </c>
      <c r="CA886" t="s">
        <v>1744</v>
      </c>
      <c r="CB886" t="s">
        <v>1995</v>
      </c>
      <c r="CC886"/>
      <c r="CD886" t="s">
        <v>998</v>
      </c>
      <c r="CE886" t="s">
        <v>2798</v>
      </c>
      <c r="CF886" t="s">
        <v>9344</v>
      </c>
      <c r="CG886" t="s">
        <v>9345</v>
      </c>
      <c r="CH886" t="s">
        <v>2798</v>
      </c>
      <c r="CI886" t="s">
        <v>1547</v>
      </c>
      <c r="CJ886" t="s">
        <v>3966</v>
      </c>
      <c r="CK886" t="s">
        <v>1566</v>
      </c>
      <c r="CL886"/>
      <c r="CM886"/>
      <c r="CN886" t="s">
        <v>13562</v>
      </c>
      <c r="CO886" t="s">
        <v>13549</v>
      </c>
      <c r="CP886" t="s">
        <v>13562</v>
      </c>
      <c r="CQ886" t="s">
        <v>13549</v>
      </c>
      <c r="CR886" t="s">
        <v>1547</v>
      </c>
      <c r="CS886">
        <v>0</v>
      </c>
      <c r="CT886" t="s">
        <v>1547</v>
      </c>
      <c r="CU886" t="s">
        <v>1547</v>
      </c>
      <c r="CV886" t="s">
        <v>1547</v>
      </c>
      <c r="CW886" t="s">
        <v>1547</v>
      </c>
      <c r="CX886" t="s">
        <v>1547</v>
      </c>
      <c r="CY886">
        <v>884</v>
      </c>
      <c r="CZ886" t="s">
        <v>10255</v>
      </c>
      <c r="DA886" t="s">
        <v>1547</v>
      </c>
      <c r="DB886" t="s">
        <v>1881</v>
      </c>
      <c r="DC886" t="s">
        <v>1882</v>
      </c>
      <c r="DD886" t="s">
        <v>4046</v>
      </c>
      <c r="DE886" t="s">
        <v>3970</v>
      </c>
      <c r="DF886" t="s">
        <v>4048</v>
      </c>
      <c r="DG886" t="s">
        <v>3971</v>
      </c>
      <c r="DH886" t="s">
        <v>3971</v>
      </c>
      <c r="DI886" t="s">
        <v>8937</v>
      </c>
      <c r="DJ886" t="e">
        <v>#N/A</v>
      </c>
      <c r="DK886"/>
      <c r="DL886" t="s">
        <v>8937</v>
      </c>
      <c r="DM886">
        <v>9</v>
      </c>
      <c r="DN886" t="s">
        <v>1883</v>
      </c>
      <c r="DO886" t="s">
        <v>1566</v>
      </c>
      <c r="DP886" t="b">
        <v>1</v>
      </c>
      <c r="DQ886" t="b">
        <v>0</v>
      </c>
      <c r="DR886" t="b">
        <v>0</v>
      </c>
      <c r="DS886" t="b">
        <v>0</v>
      </c>
      <c r="DT886" t="b">
        <v>0</v>
      </c>
      <c r="DU886" t="b">
        <v>0</v>
      </c>
      <c r="DV886" t="b">
        <v>0</v>
      </c>
      <c r="DW886">
        <v>0</v>
      </c>
      <c r="DX886" t="b">
        <v>0</v>
      </c>
      <c r="DY886" t="b">
        <v>0</v>
      </c>
      <c r="DZ886" t="b">
        <v>0</v>
      </c>
      <c r="EA886" t="b">
        <v>0</v>
      </c>
      <c r="EB886" t="b">
        <v>0</v>
      </c>
      <c r="EC886" t="b">
        <v>0</v>
      </c>
      <c r="ED886" t="b">
        <v>0</v>
      </c>
      <c r="EE886" t="b">
        <v>0</v>
      </c>
      <c r="EF886" t="b">
        <v>0</v>
      </c>
      <c r="EG886" t="b" cm="1">
        <v>0</v>
      </c>
      <c r="EH886" t="b">
        <v>0</v>
      </c>
      <c r="EI886" t="b">
        <v>0</v>
      </c>
      <c r="EJ886" t="b">
        <v>0</v>
      </c>
      <c r="EK886" t="s">
        <v>1547</v>
      </c>
      <c r="EL886">
        <v>0</v>
      </c>
      <c r="EM886">
        <v>17</v>
      </c>
      <c r="EN886" t="b">
        <v>0</v>
      </c>
    </row>
    <row r="887" spans="1:144" ht="15.75">
      <c r="A887"/>
      <c r="B887" t="s">
        <v>1566</v>
      </c>
      <c r="C887" t="s">
        <v>4101</v>
      </c>
      <c r="D887" t="s">
        <v>4050</v>
      </c>
      <c r="E887" t="s">
        <v>4051</v>
      </c>
      <c r="F887" t="s">
        <v>4052</v>
      </c>
      <c r="G887" t="s">
        <v>4053</v>
      </c>
      <c r="H887" t="s">
        <v>4005</v>
      </c>
      <c r="I887" t="s">
        <v>2798</v>
      </c>
      <c r="J887"/>
      <c r="K887"/>
      <c r="L887" t="s">
        <v>1743</v>
      </c>
      <c r="M887" t="s">
        <v>1995</v>
      </c>
      <c r="N887"/>
      <c r="O887"/>
      <c r="P887" t="s">
        <v>1566</v>
      </c>
      <c r="Q887" t="s">
        <v>3970</v>
      </c>
      <c r="R887" t="s">
        <v>3966</v>
      </c>
      <c r="S887"/>
      <c r="T887" t="s">
        <v>3971</v>
      </c>
      <c r="U887" t="s">
        <v>13562</v>
      </c>
      <c r="V887" t="s">
        <v>13550</v>
      </c>
      <c r="W887"/>
      <c r="X887"/>
      <c r="Y887"/>
      <c r="Z887"/>
      <c r="AA887"/>
      <c r="AB887"/>
      <c r="AC887"/>
      <c r="AD887"/>
      <c r="AE887"/>
      <c r="AF887"/>
      <c r="AG887"/>
      <c r="AH887"/>
      <c r="AI887"/>
      <c r="AJ887"/>
      <c r="AK887"/>
      <c r="AL887"/>
      <c r="AM887"/>
      <c r="AN887"/>
      <c r="AO887" s="108" t="s">
        <v>43</v>
      </c>
      <c r="AP887" t="s">
        <v>2856</v>
      </c>
      <c r="AQ887">
        <v>22</v>
      </c>
      <c r="AR887" t="e">
        <v>#N/A</v>
      </c>
      <c r="AS887" t="s">
        <v>4101</v>
      </c>
      <c r="AT887" t="e">
        <v>#N/A</v>
      </c>
      <c r="AU887" t="s">
        <v>4051</v>
      </c>
      <c r="AV887" t="s">
        <v>9104</v>
      </c>
      <c r="AW887" t="s">
        <v>9105</v>
      </c>
      <c r="AX887" t="s">
        <v>1740</v>
      </c>
      <c r="AY887" t="s">
        <v>9106</v>
      </c>
      <c r="AZ887" t="s">
        <v>3970</v>
      </c>
      <c r="BA887" t="s">
        <v>9107</v>
      </c>
      <c r="BB887" t="s">
        <v>2798</v>
      </c>
      <c r="BC887" t="s">
        <v>1743</v>
      </c>
      <c r="BD887" t="s">
        <v>9347</v>
      </c>
      <c r="BE887" t="s">
        <v>4102</v>
      </c>
      <c r="BF887">
        <v>843</v>
      </c>
      <c r="BG887">
        <v>867</v>
      </c>
      <c r="BH887">
        <v>0</v>
      </c>
      <c r="BI887" t="s">
        <v>1547</v>
      </c>
      <c r="BJ887">
        <v>0</v>
      </c>
      <c r="BK887">
        <v>0</v>
      </c>
      <c r="BL887">
        <v>843</v>
      </c>
      <c r="BM887" t="s">
        <v>9110</v>
      </c>
      <c r="BN887" t="s">
        <v>4103</v>
      </c>
      <c r="BO887" t="s">
        <v>9262</v>
      </c>
      <c r="BP887" t="e" cm="1">
        <v>#N/A</v>
      </c>
      <c r="BQ887" t="s">
        <v>1547</v>
      </c>
      <c r="BR887" t="s">
        <v>9266</v>
      </c>
      <c r="BS887">
        <v>21</v>
      </c>
      <c r="BT887" t="s">
        <v>5188</v>
      </c>
      <c r="BU887" t="s">
        <v>15864</v>
      </c>
      <c r="BV887" t="s">
        <v>4050</v>
      </c>
      <c r="BW887" t="s">
        <v>9104</v>
      </c>
      <c r="BX887" t="s">
        <v>9010</v>
      </c>
      <c r="BY887" t="s">
        <v>1744</v>
      </c>
      <c r="BZ887" t="s">
        <v>3971</v>
      </c>
      <c r="CA887" t="s">
        <v>1744</v>
      </c>
      <c r="CB887" t="s">
        <v>1995</v>
      </c>
      <c r="CC887"/>
      <c r="CD887" t="s">
        <v>998</v>
      </c>
      <c r="CE887" t="s">
        <v>2798</v>
      </c>
      <c r="CF887" t="s">
        <v>9348</v>
      </c>
      <c r="CG887" t="s">
        <v>9349</v>
      </c>
      <c r="CH887" t="s">
        <v>2798</v>
      </c>
      <c r="CI887" t="s">
        <v>1547</v>
      </c>
      <c r="CJ887" t="s">
        <v>3966</v>
      </c>
      <c r="CK887" t="s">
        <v>1566</v>
      </c>
      <c r="CL887"/>
      <c r="CM887"/>
      <c r="CN887" t="s">
        <v>13562</v>
      </c>
      <c r="CO887" t="s">
        <v>13550</v>
      </c>
      <c r="CP887" t="s">
        <v>13562</v>
      </c>
      <c r="CQ887" t="s">
        <v>13550</v>
      </c>
      <c r="CR887" t="s">
        <v>1547</v>
      </c>
      <c r="CS887">
        <v>0</v>
      </c>
      <c r="CT887" t="s">
        <v>1547</v>
      </c>
      <c r="CU887" t="s">
        <v>1547</v>
      </c>
      <c r="CV887" t="s">
        <v>1547</v>
      </c>
      <c r="CW887" t="s">
        <v>1547</v>
      </c>
      <c r="CX887" t="s">
        <v>1547</v>
      </c>
      <c r="CY887">
        <v>885</v>
      </c>
      <c r="CZ887" t="s">
        <v>10258</v>
      </c>
      <c r="DA887" t="s">
        <v>1547</v>
      </c>
      <c r="DB887" t="s">
        <v>1881</v>
      </c>
      <c r="DC887" t="s">
        <v>1882</v>
      </c>
      <c r="DD887" t="s">
        <v>4051</v>
      </c>
      <c r="DE887" t="s">
        <v>3970</v>
      </c>
      <c r="DF887" t="s">
        <v>4053</v>
      </c>
      <c r="DG887" t="s">
        <v>3971</v>
      </c>
      <c r="DH887" t="s">
        <v>3971</v>
      </c>
      <c r="DI887" t="s">
        <v>8937</v>
      </c>
      <c r="DJ887" t="e">
        <v>#N/A</v>
      </c>
      <c r="DK887"/>
      <c r="DL887" t="s">
        <v>8937</v>
      </c>
      <c r="DM887">
        <v>9</v>
      </c>
      <c r="DN887" t="s">
        <v>1883</v>
      </c>
      <c r="DO887" t="s">
        <v>1566</v>
      </c>
      <c r="DP887" t="b">
        <v>1</v>
      </c>
      <c r="DQ887" t="b">
        <v>0</v>
      </c>
      <c r="DR887" t="b">
        <v>0</v>
      </c>
      <c r="DS887" t="b">
        <v>0</v>
      </c>
      <c r="DT887" t="b">
        <v>0</v>
      </c>
      <c r="DU887" t="b">
        <v>0</v>
      </c>
      <c r="DV887" t="b">
        <v>0</v>
      </c>
      <c r="DW887">
        <v>0</v>
      </c>
      <c r="DX887" t="b">
        <v>0</v>
      </c>
      <c r="DY887" t="b">
        <v>0</v>
      </c>
      <c r="DZ887" t="b">
        <v>0</v>
      </c>
      <c r="EA887" t="b">
        <v>0</v>
      </c>
      <c r="EB887" t="b">
        <v>0</v>
      </c>
      <c r="EC887" t="b">
        <v>0</v>
      </c>
      <c r="ED887" t="b">
        <v>0</v>
      </c>
      <c r="EE887" t="b">
        <v>0</v>
      </c>
      <c r="EF887" t="b">
        <v>0</v>
      </c>
      <c r="EG887" t="b" cm="1">
        <v>0</v>
      </c>
      <c r="EH887" t="b">
        <v>0</v>
      </c>
      <c r="EI887" t="b">
        <v>0</v>
      </c>
      <c r="EJ887" t="b">
        <v>0</v>
      </c>
      <c r="EK887" t="s">
        <v>1547</v>
      </c>
      <c r="EL887">
        <v>0</v>
      </c>
      <c r="EM887">
        <v>30</v>
      </c>
      <c r="EN887" t="b">
        <v>0</v>
      </c>
    </row>
    <row r="888" spans="1:144" ht="15.75">
      <c r="A888"/>
      <c r="B888" t="s">
        <v>1566</v>
      </c>
      <c r="C888" t="s">
        <v>4101</v>
      </c>
      <c r="D888" t="s">
        <v>4074</v>
      </c>
      <c r="E888" t="s">
        <v>4075</v>
      </c>
      <c r="F888" t="s">
        <v>4109</v>
      </c>
      <c r="G888" t="s">
        <v>4074</v>
      </c>
      <c r="H888">
        <v>0.93</v>
      </c>
      <c r="I888" t="s">
        <v>2798</v>
      </c>
      <c r="J888"/>
      <c r="K888"/>
      <c r="L888" t="s">
        <v>1743</v>
      </c>
      <c r="M888" t="s">
        <v>2007</v>
      </c>
      <c r="N888"/>
      <c r="O888"/>
      <c r="P888" t="s">
        <v>1566</v>
      </c>
      <c r="Q888" t="s">
        <v>3970</v>
      </c>
      <c r="R888" t="s">
        <v>3966</v>
      </c>
      <c r="S888"/>
      <c r="T888" t="s">
        <v>3971</v>
      </c>
      <c r="U888" t="s">
        <v>13562</v>
      </c>
      <c r="V888" t="s">
        <v>13555</v>
      </c>
      <c r="W888"/>
      <c r="X888"/>
      <c r="Y888"/>
      <c r="Z888"/>
      <c r="AA888"/>
      <c r="AB888"/>
      <c r="AC888"/>
      <c r="AD888"/>
      <c r="AE888"/>
      <c r="AF888"/>
      <c r="AG888"/>
      <c r="AH888"/>
      <c r="AI888"/>
      <c r="AJ888"/>
      <c r="AK888"/>
      <c r="AL888"/>
      <c r="AM888"/>
      <c r="AN888"/>
      <c r="AO888" s="108" t="s">
        <v>43</v>
      </c>
      <c r="AP888" t="s">
        <v>2856</v>
      </c>
      <c r="AQ888">
        <v>23</v>
      </c>
      <c r="AR888" t="e">
        <v>#N/A</v>
      </c>
      <c r="AS888" t="s">
        <v>4101</v>
      </c>
      <c r="AT888" t="e">
        <v>#N/A</v>
      </c>
      <c r="AU888" t="s">
        <v>4075</v>
      </c>
      <c r="AV888" t="s">
        <v>9158</v>
      </c>
      <c r="AW888" t="s">
        <v>9351</v>
      </c>
      <c r="AX888" t="s">
        <v>1740</v>
      </c>
      <c r="AY888" t="s">
        <v>9159</v>
      </c>
      <c r="AZ888" t="s">
        <v>3970</v>
      </c>
      <c r="BA888" t="s">
        <v>9160</v>
      </c>
      <c r="BB888" t="s">
        <v>2798</v>
      </c>
      <c r="BC888" t="s">
        <v>1743</v>
      </c>
      <c r="BD888" t="s">
        <v>9352</v>
      </c>
      <c r="BE888" t="s">
        <v>4102</v>
      </c>
      <c r="BF888">
        <v>849</v>
      </c>
      <c r="BG888">
        <v>867</v>
      </c>
      <c r="BH888">
        <v>0</v>
      </c>
      <c r="BI888" t="s">
        <v>1547</v>
      </c>
      <c r="BJ888">
        <v>0</v>
      </c>
      <c r="BK888">
        <v>0</v>
      </c>
      <c r="BL888">
        <v>849</v>
      </c>
      <c r="BM888" t="s">
        <v>9164</v>
      </c>
      <c r="BN888" t="s">
        <v>4103</v>
      </c>
      <c r="BO888" t="s">
        <v>9262</v>
      </c>
      <c r="BP888" t="e" cm="1">
        <v>#N/A</v>
      </c>
      <c r="BQ888" t="s">
        <v>1547</v>
      </c>
      <c r="BR888" t="s">
        <v>9266</v>
      </c>
      <c r="BS888">
        <v>22</v>
      </c>
      <c r="BT888" t="s">
        <v>5192</v>
      </c>
      <c r="BU888" t="s">
        <v>15865</v>
      </c>
      <c r="BV888" t="s">
        <v>4074</v>
      </c>
      <c r="BW888" t="s">
        <v>9158</v>
      </c>
      <c r="BX888" t="s">
        <v>9162</v>
      </c>
      <c r="BY888" t="s">
        <v>1744</v>
      </c>
      <c r="BZ888" t="s">
        <v>3971</v>
      </c>
      <c r="CA888" t="s">
        <v>1744</v>
      </c>
      <c r="CB888" t="s">
        <v>2007</v>
      </c>
      <c r="CC888"/>
      <c r="CD888" t="s">
        <v>998</v>
      </c>
      <c r="CE888" t="s">
        <v>2798</v>
      </c>
      <c r="CF888" t="s">
        <v>9353</v>
      </c>
      <c r="CG888" t="s">
        <v>9354</v>
      </c>
      <c r="CH888" t="s">
        <v>2798</v>
      </c>
      <c r="CI888" t="s">
        <v>1547</v>
      </c>
      <c r="CJ888" t="s">
        <v>3966</v>
      </c>
      <c r="CK888" t="s">
        <v>1566</v>
      </c>
      <c r="CL888"/>
      <c r="CM888"/>
      <c r="CN888" t="s">
        <v>13562</v>
      </c>
      <c r="CO888" t="s">
        <v>13555</v>
      </c>
      <c r="CP888" t="s">
        <v>13562</v>
      </c>
      <c r="CQ888" t="s">
        <v>13555</v>
      </c>
      <c r="CR888" t="s">
        <v>1547</v>
      </c>
      <c r="CS888">
        <v>0</v>
      </c>
      <c r="CT888" t="s">
        <v>1547</v>
      </c>
      <c r="CU888" t="s">
        <v>1547</v>
      </c>
      <c r="CV888" t="s">
        <v>1547</v>
      </c>
      <c r="CW888" t="s">
        <v>1547</v>
      </c>
      <c r="CX888" t="s">
        <v>1547</v>
      </c>
      <c r="CY888">
        <v>886</v>
      </c>
      <c r="CZ888" t="s">
        <v>10263</v>
      </c>
      <c r="DA888" t="s">
        <v>1547</v>
      </c>
      <c r="DB888" t="s">
        <v>1881</v>
      </c>
      <c r="DC888" t="s">
        <v>1882</v>
      </c>
      <c r="DD888" t="s">
        <v>4075</v>
      </c>
      <c r="DE888" t="s">
        <v>3970</v>
      </c>
      <c r="DF888" t="s">
        <v>4074</v>
      </c>
      <c r="DG888" t="s">
        <v>3971</v>
      </c>
      <c r="DH888" t="s">
        <v>3971</v>
      </c>
      <c r="DI888" t="s">
        <v>8937</v>
      </c>
      <c r="DJ888" t="e">
        <v>#N/A</v>
      </c>
      <c r="DK888"/>
      <c r="DL888" t="s">
        <v>8937</v>
      </c>
      <c r="DM888">
        <v>9</v>
      </c>
      <c r="DN888" t="s">
        <v>1883</v>
      </c>
      <c r="DO888" t="s">
        <v>1566</v>
      </c>
      <c r="DP888" t="b">
        <v>1</v>
      </c>
      <c r="DQ888" t="b">
        <v>0</v>
      </c>
      <c r="DR888" t="b">
        <v>0</v>
      </c>
      <c r="DS888" t="b">
        <v>0</v>
      </c>
      <c r="DT888" t="b">
        <v>0</v>
      </c>
      <c r="DU888" t="b">
        <v>0</v>
      </c>
      <c r="DV888" t="b">
        <v>0</v>
      </c>
      <c r="DW888">
        <v>0</v>
      </c>
      <c r="DX888" t="b">
        <v>0</v>
      </c>
      <c r="DY888" t="b">
        <v>0</v>
      </c>
      <c r="DZ888" t="b">
        <v>0</v>
      </c>
      <c r="EA888" t="b">
        <v>0</v>
      </c>
      <c r="EB888" t="b">
        <v>0</v>
      </c>
      <c r="EC888" t="b">
        <v>0</v>
      </c>
      <c r="ED888" t="b">
        <v>0</v>
      </c>
      <c r="EE888" t="b">
        <v>0</v>
      </c>
      <c r="EF888" t="b">
        <v>0</v>
      </c>
      <c r="EG888" t="b" cm="1">
        <v>0</v>
      </c>
      <c r="EH888" t="b">
        <v>0</v>
      </c>
      <c r="EI888" t="b">
        <v>0</v>
      </c>
      <c r="EJ888" t="b">
        <v>0</v>
      </c>
      <c r="EK888" t="s">
        <v>1547</v>
      </c>
      <c r="EL888">
        <v>0</v>
      </c>
      <c r="EM888">
        <v>32</v>
      </c>
      <c r="EN888" t="b">
        <v>0</v>
      </c>
    </row>
    <row r="889" spans="1:144" ht="15.75">
      <c r="A889"/>
      <c r="B889" t="s">
        <v>1566</v>
      </c>
      <c r="C889" t="s">
        <v>4101</v>
      </c>
      <c r="D889" t="s">
        <v>4077</v>
      </c>
      <c r="E889" t="s">
        <v>4078</v>
      </c>
      <c r="F889" t="s">
        <v>4110</v>
      </c>
      <c r="G889" t="s">
        <v>4077</v>
      </c>
      <c r="H889">
        <v>0.92</v>
      </c>
      <c r="I889" t="s">
        <v>2798</v>
      </c>
      <c r="J889"/>
      <c r="K889"/>
      <c r="L889" t="s">
        <v>1743</v>
      </c>
      <c r="M889" t="s">
        <v>2007</v>
      </c>
      <c r="N889"/>
      <c r="O889"/>
      <c r="P889" t="s">
        <v>1566</v>
      </c>
      <c r="Q889" t="s">
        <v>3970</v>
      </c>
      <c r="R889" t="s">
        <v>3966</v>
      </c>
      <c r="S889"/>
      <c r="T889" t="s">
        <v>3971</v>
      </c>
      <c r="U889" t="s">
        <v>13562</v>
      </c>
      <c r="V889" t="s">
        <v>13556</v>
      </c>
      <c r="W889"/>
      <c r="X889"/>
      <c r="Y889"/>
      <c r="Z889"/>
      <c r="AA889"/>
      <c r="AB889"/>
      <c r="AC889"/>
      <c r="AD889"/>
      <c r="AE889"/>
      <c r="AF889"/>
      <c r="AG889"/>
      <c r="AH889"/>
      <c r="AI889"/>
      <c r="AJ889"/>
      <c r="AK889"/>
      <c r="AL889"/>
      <c r="AM889"/>
      <c r="AN889"/>
      <c r="AO889" s="108" t="s">
        <v>43</v>
      </c>
      <c r="AP889" t="s">
        <v>2856</v>
      </c>
      <c r="AQ889">
        <v>24</v>
      </c>
      <c r="AR889" t="e">
        <v>#N/A</v>
      </c>
      <c r="AS889" t="s">
        <v>4101</v>
      </c>
      <c r="AT889" t="e">
        <v>#N/A</v>
      </c>
      <c r="AU889" t="s">
        <v>4078</v>
      </c>
      <c r="AV889" t="s">
        <v>9168</v>
      </c>
      <c r="AW889" t="s">
        <v>9356</v>
      </c>
      <c r="AX889" t="s">
        <v>1740</v>
      </c>
      <c r="AY889" t="s">
        <v>9169</v>
      </c>
      <c r="AZ889" t="s">
        <v>3970</v>
      </c>
      <c r="BA889" t="s">
        <v>9170</v>
      </c>
      <c r="BB889" t="s">
        <v>2798</v>
      </c>
      <c r="BC889" t="s">
        <v>1743</v>
      </c>
      <c r="BD889" t="s">
        <v>9357</v>
      </c>
      <c r="BE889" t="s">
        <v>4102</v>
      </c>
      <c r="BF889">
        <v>850</v>
      </c>
      <c r="BG889">
        <v>867</v>
      </c>
      <c r="BH889">
        <v>0</v>
      </c>
      <c r="BI889" t="s">
        <v>1547</v>
      </c>
      <c r="BJ889">
        <v>0</v>
      </c>
      <c r="BK889">
        <v>0</v>
      </c>
      <c r="BL889">
        <v>850</v>
      </c>
      <c r="BM889" t="s">
        <v>9174</v>
      </c>
      <c r="BN889" t="s">
        <v>4103</v>
      </c>
      <c r="BO889" t="s">
        <v>9262</v>
      </c>
      <c r="BP889" t="e" cm="1">
        <v>#N/A</v>
      </c>
      <c r="BQ889" t="s">
        <v>1547</v>
      </c>
      <c r="BR889" t="s">
        <v>9266</v>
      </c>
      <c r="BS889">
        <v>23</v>
      </c>
      <c r="BT889" t="s">
        <v>5202</v>
      </c>
      <c r="BU889" t="s">
        <v>15866</v>
      </c>
      <c r="BV889" t="s">
        <v>4077</v>
      </c>
      <c r="BW889" t="s">
        <v>9168</v>
      </c>
      <c r="BX889" t="s">
        <v>9172</v>
      </c>
      <c r="BY889" t="s">
        <v>1744</v>
      </c>
      <c r="BZ889" t="s">
        <v>3971</v>
      </c>
      <c r="CA889" t="s">
        <v>1744</v>
      </c>
      <c r="CB889" t="s">
        <v>2007</v>
      </c>
      <c r="CC889"/>
      <c r="CD889" t="s">
        <v>998</v>
      </c>
      <c r="CE889" t="s">
        <v>2798</v>
      </c>
      <c r="CF889" t="s">
        <v>9358</v>
      </c>
      <c r="CG889" t="s">
        <v>9359</v>
      </c>
      <c r="CH889" t="s">
        <v>2798</v>
      </c>
      <c r="CI889" t="s">
        <v>1547</v>
      </c>
      <c r="CJ889" t="s">
        <v>3966</v>
      </c>
      <c r="CK889" t="s">
        <v>1566</v>
      </c>
      <c r="CL889"/>
      <c r="CM889"/>
      <c r="CN889" t="s">
        <v>13562</v>
      </c>
      <c r="CO889" t="s">
        <v>13556</v>
      </c>
      <c r="CP889" t="s">
        <v>13562</v>
      </c>
      <c r="CQ889" t="s">
        <v>13556</v>
      </c>
      <c r="CR889" t="s">
        <v>1547</v>
      </c>
      <c r="CS889">
        <v>0</v>
      </c>
      <c r="CT889" t="s">
        <v>1547</v>
      </c>
      <c r="CU889" t="s">
        <v>1547</v>
      </c>
      <c r="CV889" t="s">
        <v>1547</v>
      </c>
      <c r="CW889" t="s">
        <v>1547</v>
      </c>
      <c r="CX889" t="s">
        <v>1547</v>
      </c>
      <c r="CY889">
        <v>887</v>
      </c>
      <c r="CZ889" t="s">
        <v>10264</v>
      </c>
      <c r="DA889" t="s">
        <v>1547</v>
      </c>
      <c r="DB889" t="s">
        <v>1881</v>
      </c>
      <c r="DC889" t="s">
        <v>1882</v>
      </c>
      <c r="DD889" t="s">
        <v>4078</v>
      </c>
      <c r="DE889" t="s">
        <v>3970</v>
      </c>
      <c r="DF889" t="s">
        <v>4077</v>
      </c>
      <c r="DG889" t="s">
        <v>3971</v>
      </c>
      <c r="DH889" t="s">
        <v>3971</v>
      </c>
      <c r="DI889" t="s">
        <v>8937</v>
      </c>
      <c r="DJ889" t="e">
        <v>#N/A</v>
      </c>
      <c r="DK889"/>
      <c r="DL889" t="s">
        <v>8937</v>
      </c>
      <c r="DM889">
        <v>9</v>
      </c>
      <c r="DN889" t="s">
        <v>1883</v>
      </c>
      <c r="DO889" t="s">
        <v>1566</v>
      </c>
      <c r="DP889" t="b">
        <v>1</v>
      </c>
      <c r="DQ889" t="b">
        <v>0</v>
      </c>
      <c r="DR889" t="b">
        <v>0</v>
      </c>
      <c r="DS889" t="b">
        <v>0</v>
      </c>
      <c r="DT889" t="b">
        <v>0</v>
      </c>
      <c r="DU889" t="b">
        <v>0</v>
      </c>
      <c r="DV889" t="b">
        <v>0</v>
      </c>
      <c r="DW889">
        <v>0</v>
      </c>
      <c r="DX889" t="b">
        <v>0</v>
      </c>
      <c r="DY889" t="b">
        <v>0</v>
      </c>
      <c r="DZ889" t="b">
        <v>0</v>
      </c>
      <c r="EA889" t="b">
        <v>0</v>
      </c>
      <c r="EB889" t="b">
        <v>0</v>
      </c>
      <c r="EC889" t="b">
        <v>0</v>
      </c>
      <c r="ED889" t="b">
        <v>0</v>
      </c>
      <c r="EE889" t="b">
        <v>0</v>
      </c>
      <c r="EF889" t="b">
        <v>0</v>
      </c>
      <c r="EG889" t="b" cm="1">
        <v>0</v>
      </c>
      <c r="EH889" t="b">
        <v>0</v>
      </c>
      <c r="EI889" t="b">
        <v>0</v>
      </c>
      <c r="EJ889" t="b">
        <v>0</v>
      </c>
      <c r="EK889" t="s">
        <v>1547</v>
      </c>
      <c r="EL889">
        <v>0</v>
      </c>
      <c r="EM889">
        <v>30</v>
      </c>
      <c r="EN889" t="b">
        <v>0</v>
      </c>
    </row>
    <row r="890" spans="1:144" ht="15.75">
      <c r="A890"/>
      <c r="B890" t="s">
        <v>1566</v>
      </c>
      <c r="C890" t="s">
        <v>4101</v>
      </c>
      <c r="D890" t="s">
        <v>4079</v>
      </c>
      <c r="E890" t="s">
        <v>4080</v>
      </c>
      <c r="F890" t="s">
        <v>4081</v>
      </c>
      <c r="G890" t="s">
        <v>4111</v>
      </c>
      <c r="H890">
        <v>0.85</v>
      </c>
      <c r="I890" t="s">
        <v>2798</v>
      </c>
      <c r="J890"/>
      <c r="K890"/>
      <c r="L890" t="s">
        <v>1743</v>
      </c>
      <c r="M890" t="s">
        <v>2007</v>
      </c>
      <c r="N890"/>
      <c r="O890"/>
      <c r="P890" t="s">
        <v>1566</v>
      </c>
      <c r="Q890" t="s">
        <v>3970</v>
      </c>
      <c r="R890" t="s">
        <v>3966</v>
      </c>
      <c r="S890"/>
      <c r="T890" t="s">
        <v>3971</v>
      </c>
      <c r="U890" t="s">
        <v>13562</v>
      </c>
      <c r="V890" t="s">
        <v>13557</v>
      </c>
      <c r="W890"/>
      <c r="X890"/>
      <c r="Y890"/>
      <c r="Z890"/>
      <c r="AA890"/>
      <c r="AB890"/>
      <c r="AC890"/>
      <c r="AD890"/>
      <c r="AE890"/>
      <c r="AF890"/>
      <c r="AG890"/>
      <c r="AH890"/>
      <c r="AI890"/>
      <c r="AJ890"/>
      <c r="AK890"/>
      <c r="AL890"/>
      <c r="AM890"/>
      <c r="AN890"/>
      <c r="AO890" s="108" t="s">
        <v>43</v>
      </c>
      <c r="AP890" t="s">
        <v>2856</v>
      </c>
      <c r="AQ890">
        <v>25</v>
      </c>
      <c r="AR890" t="e">
        <v>#N/A</v>
      </c>
      <c r="AS890" t="s">
        <v>4101</v>
      </c>
      <c r="AT890" t="e">
        <v>#N/A</v>
      </c>
      <c r="AU890" t="s">
        <v>4080</v>
      </c>
      <c r="AV890" t="s">
        <v>9177</v>
      </c>
      <c r="AW890" t="s">
        <v>9178</v>
      </c>
      <c r="AX890" t="s">
        <v>1740</v>
      </c>
      <c r="AY890" t="s">
        <v>9361</v>
      </c>
      <c r="AZ890" t="s">
        <v>3970</v>
      </c>
      <c r="BA890" t="s">
        <v>9179</v>
      </c>
      <c r="BB890" t="s">
        <v>2798</v>
      </c>
      <c r="BC890" t="s">
        <v>1743</v>
      </c>
      <c r="BD890" t="s">
        <v>9362</v>
      </c>
      <c r="BE890" t="s">
        <v>4102</v>
      </c>
      <c r="BF890">
        <v>851</v>
      </c>
      <c r="BG890">
        <v>867</v>
      </c>
      <c r="BH890">
        <v>0</v>
      </c>
      <c r="BI890" t="s">
        <v>1547</v>
      </c>
      <c r="BJ890">
        <v>0</v>
      </c>
      <c r="BK890">
        <v>0</v>
      </c>
      <c r="BL890">
        <v>851</v>
      </c>
      <c r="BM890" t="s">
        <v>9183</v>
      </c>
      <c r="BN890" t="s">
        <v>4103</v>
      </c>
      <c r="BO890" t="s">
        <v>9262</v>
      </c>
      <c r="BP890" t="e" cm="1">
        <v>#N/A</v>
      </c>
      <c r="BQ890" t="s">
        <v>1547</v>
      </c>
      <c r="BR890" t="s">
        <v>9266</v>
      </c>
      <c r="BS890">
        <v>24</v>
      </c>
      <c r="BT890" t="s">
        <v>5213</v>
      </c>
      <c r="BU890" t="s">
        <v>15867</v>
      </c>
      <c r="BV890" t="s">
        <v>4079</v>
      </c>
      <c r="BW890" t="s">
        <v>9177</v>
      </c>
      <c r="BX890" t="s">
        <v>9181</v>
      </c>
      <c r="BY890" t="s">
        <v>1744</v>
      </c>
      <c r="BZ890" t="s">
        <v>3971</v>
      </c>
      <c r="CA890" t="s">
        <v>1744</v>
      </c>
      <c r="CB890" t="s">
        <v>2007</v>
      </c>
      <c r="CC890"/>
      <c r="CD890" t="s">
        <v>998</v>
      </c>
      <c r="CE890" t="s">
        <v>2798</v>
      </c>
      <c r="CF890" t="s">
        <v>9363</v>
      </c>
      <c r="CG890" t="s">
        <v>9364</v>
      </c>
      <c r="CH890" t="s">
        <v>2798</v>
      </c>
      <c r="CI890" t="s">
        <v>1547</v>
      </c>
      <c r="CJ890" t="s">
        <v>3966</v>
      </c>
      <c r="CK890" t="s">
        <v>1566</v>
      </c>
      <c r="CL890"/>
      <c r="CM890"/>
      <c r="CN890" t="s">
        <v>13562</v>
      </c>
      <c r="CO890" t="s">
        <v>13557</v>
      </c>
      <c r="CP890" t="s">
        <v>13562</v>
      </c>
      <c r="CQ890" t="s">
        <v>13557</v>
      </c>
      <c r="CR890" t="s">
        <v>1547</v>
      </c>
      <c r="CS890">
        <v>0</v>
      </c>
      <c r="CT890" t="s">
        <v>1547</v>
      </c>
      <c r="CU890" t="s">
        <v>1547</v>
      </c>
      <c r="CV890" t="s">
        <v>1547</v>
      </c>
      <c r="CW890" t="s">
        <v>1547</v>
      </c>
      <c r="CX890" t="s">
        <v>1547</v>
      </c>
      <c r="CY890">
        <v>888</v>
      </c>
      <c r="CZ890" t="s">
        <v>10270</v>
      </c>
      <c r="DA890" t="s">
        <v>1547</v>
      </c>
      <c r="DB890" t="s">
        <v>1881</v>
      </c>
      <c r="DC890" t="s">
        <v>1882</v>
      </c>
      <c r="DD890" t="s">
        <v>4080</v>
      </c>
      <c r="DE890" t="s">
        <v>3970</v>
      </c>
      <c r="DF890" t="s">
        <v>4111</v>
      </c>
      <c r="DG890" t="s">
        <v>3971</v>
      </c>
      <c r="DH890" t="s">
        <v>3971</v>
      </c>
      <c r="DI890" t="s">
        <v>8937</v>
      </c>
      <c r="DJ890" t="e">
        <v>#N/A</v>
      </c>
      <c r="DK890"/>
      <c r="DL890" t="s">
        <v>8937</v>
      </c>
      <c r="DM890">
        <v>9</v>
      </c>
      <c r="DN890" t="s">
        <v>1883</v>
      </c>
      <c r="DO890" t="s">
        <v>1566</v>
      </c>
      <c r="DP890" t="b">
        <v>1</v>
      </c>
      <c r="DQ890" t="b">
        <v>0</v>
      </c>
      <c r="DR890" t="b">
        <v>0</v>
      </c>
      <c r="DS890" t="b">
        <v>0</v>
      </c>
      <c r="DT890" t="b">
        <v>0</v>
      </c>
      <c r="DU890" t="b">
        <v>0</v>
      </c>
      <c r="DV890" t="b">
        <v>0</v>
      </c>
      <c r="DW890">
        <v>0</v>
      </c>
      <c r="DX890" t="b">
        <v>0</v>
      </c>
      <c r="DY890" t="b">
        <v>0</v>
      </c>
      <c r="DZ890" t="b">
        <v>0</v>
      </c>
      <c r="EA890" t="b">
        <v>0</v>
      </c>
      <c r="EB890" t="b">
        <v>0</v>
      </c>
      <c r="EC890" t="b">
        <v>0</v>
      </c>
      <c r="ED890" t="b">
        <v>0</v>
      </c>
      <c r="EE890" t="b">
        <v>0</v>
      </c>
      <c r="EF890" t="b">
        <v>0</v>
      </c>
      <c r="EG890" t="b" cm="1">
        <v>0</v>
      </c>
      <c r="EH890" t="b">
        <v>0</v>
      </c>
      <c r="EI890" t="b">
        <v>0</v>
      </c>
      <c r="EJ890" t="b">
        <v>0</v>
      </c>
      <c r="EK890" t="s">
        <v>1547</v>
      </c>
      <c r="EL890">
        <v>0</v>
      </c>
      <c r="EM890">
        <v>36</v>
      </c>
      <c r="EN890" t="b">
        <v>0</v>
      </c>
    </row>
    <row r="891" spans="1:144" ht="15.75">
      <c r="A891"/>
      <c r="B891" t="s">
        <v>1725</v>
      </c>
      <c r="C891" t="s">
        <v>1725</v>
      </c>
      <c r="D891" t="s">
        <v>4112</v>
      </c>
      <c r="E891" t="s">
        <v>4113</v>
      </c>
      <c r="F891"/>
      <c r="G891" t="s">
        <v>4112</v>
      </c>
      <c r="H891" t="s">
        <v>4112</v>
      </c>
      <c r="I891" t="s">
        <v>1244</v>
      </c>
      <c r="J891"/>
      <c r="K891"/>
      <c r="L891" t="s">
        <v>1743</v>
      </c>
      <c r="M891"/>
      <c r="N891"/>
      <c r="O891" t="s">
        <v>4114</v>
      </c>
      <c r="P891"/>
      <c r="Q891" t="s">
        <v>4115</v>
      </c>
      <c r="R891" t="s">
        <v>3966</v>
      </c>
      <c r="S891"/>
      <c r="T891"/>
      <c r="U891" t="s">
        <v>13563</v>
      </c>
      <c r="V891"/>
      <c r="W891"/>
      <c r="X891"/>
      <c r="Y891"/>
      <c r="Z891"/>
      <c r="AA891"/>
      <c r="AB891"/>
      <c r="AC891"/>
      <c r="AD891"/>
      <c r="AE891"/>
      <c r="AF891"/>
      <c r="AG891"/>
      <c r="AH891"/>
      <c r="AI891"/>
      <c r="AJ891"/>
      <c r="AK891"/>
      <c r="AL891"/>
      <c r="AM891"/>
      <c r="AN891"/>
      <c r="AO891" s="108" t="s">
        <v>43</v>
      </c>
      <c r="AP891" t="s">
        <v>2857</v>
      </c>
      <c r="AQ891">
        <v>2</v>
      </c>
      <c r="AR891" t="s">
        <v>9366</v>
      </c>
      <c r="AS891" t="s">
        <v>1725</v>
      </c>
      <c r="AT891" t="s">
        <v>9367</v>
      </c>
      <c r="AU891" t="s">
        <v>4113</v>
      </c>
      <c r="AV891" t="s">
        <v>9368</v>
      </c>
      <c r="AW891" t="s">
        <v>1744</v>
      </c>
      <c r="AX891" t="s">
        <v>1740</v>
      </c>
      <c r="AY891" t="s">
        <v>9369</v>
      </c>
      <c r="AZ891" t="s">
        <v>4115</v>
      </c>
      <c r="BA891" t="s">
        <v>9370</v>
      </c>
      <c r="BB891" t="s">
        <v>1244</v>
      </c>
      <c r="BC891" t="s">
        <v>1743</v>
      </c>
      <c r="BD891" t="s">
        <v>9371</v>
      </c>
      <c r="BE891" t="s">
        <v>4112</v>
      </c>
      <c r="BF891">
        <v>891</v>
      </c>
      <c r="BG891">
        <v>0</v>
      </c>
      <c r="BH891">
        <v>0</v>
      </c>
      <c r="BI891" t="s">
        <v>1547</v>
      </c>
      <c r="BJ891">
        <v>0</v>
      </c>
      <c r="BK891">
        <v>0</v>
      </c>
      <c r="BL891">
        <v>0</v>
      </c>
      <c r="BM891" t="s">
        <v>1547</v>
      </c>
      <c r="BN891" t="s">
        <v>1547</v>
      </c>
      <c r="BO891" t="s">
        <v>1547</v>
      </c>
      <c r="BP891" t="s" cm="1">
        <v>1547</v>
      </c>
      <c r="BQ891" t="s">
        <v>1547</v>
      </c>
      <c r="BR891" t="s">
        <v>4166</v>
      </c>
      <c r="BS891">
        <v>1</v>
      </c>
      <c r="BT891" t="s">
        <v>1738</v>
      </c>
      <c r="BU891" t="s">
        <v>15868</v>
      </c>
      <c r="BV891" t="s">
        <v>4112</v>
      </c>
      <c r="BW891" t="s">
        <v>9368</v>
      </c>
      <c r="BX891" t="s">
        <v>9369</v>
      </c>
      <c r="BY891" t="s">
        <v>1744</v>
      </c>
      <c r="BZ891" t="s">
        <v>1547</v>
      </c>
      <c r="CA891" t="s">
        <v>1744</v>
      </c>
      <c r="CB891" t="s">
        <v>1547</v>
      </c>
      <c r="CC891"/>
      <c r="CD891" t="s">
        <v>998</v>
      </c>
      <c r="CE891" t="s">
        <v>1244</v>
      </c>
      <c r="CF891" t="s">
        <v>4113</v>
      </c>
      <c r="CG891" t="s">
        <v>9368</v>
      </c>
      <c r="CH891" t="s">
        <v>1244</v>
      </c>
      <c r="CI891" t="s">
        <v>1547</v>
      </c>
      <c r="CJ891" t="s">
        <v>3966</v>
      </c>
      <c r="CK891" t="s">
        <v>1725</v>
      </c>
      <c r="CL891"/>
      <c r="CM891"/>
      <c r="CN891" t="s">
        <v>13563</v>
      </c>
      <c r="CO891" t="s">
        <v>1547</v>
      </c>
      <c r="CP891" t="s">
        <v>13563</v>
      </c>
      <c r="CQ891" t="s">
        <v>1547</v>
      </c>
      <c r="CR891" t="s">
        <v>1547</v>
      </c>
      <c r="CS891">
        <v>8</v>
      </c>
      <c r="CT891" t="s">
        <v>4166</v>
      </c>
      <c r="CU891" t="s">
        <v>4166</v>
      </c>
      <c r="CV891" t="s">
        <v>4166</v>
      </c>
      <c r="CW891" t="s">
        <v>1547</v>
      </c>
      <c r="CX891" t="s">
        <v>1547</v>
      </c>
      <c r="CY891">
        <v>889</v>
      </c>
      <c r="CZ891" t="s">
        <v>10273</v>
      </c>
      <c r="DA891" t="s">
        <v>1547</v>
      </c>
      <c r="DB891" t="s">
        <v>1881</v>
      </c>
      <c r="DC891" t="s">
        <v>1882</v>
      </c>
      <c r="DD891" t="s">
        <v>4113</v>
      </c>
      <c r="DE891" t="s">
        <v>4115</v>
      </c>
      <c r="DF891" t="s">
        <v>4112</v>
      </c>
      <c r="DG891" t="s">
        <v>1547</v>
      </c>
      <c r="DH891" t="s">
        <v>1547</v>
      </c>
      <c r="DI891" t="s">
        <v>1892</v>
      </c>
      <c r="DJ891" t="s">
        <v>9366</v>
      </c>
      <c r="DK891"/>
      <c r="DL891" t="s">
        <v>1892</v>
      </c>
      <c r="DM891">
        <v>9</v>
      </c>
      <c r="DN891" t="s">
        <v>1883</v>
      </c>
      <c r="DO891" t="s">
        <v>1725</v>
      </c>
      <c r="DP891" t="b">
        <v>1</v>
      </c>
      <c r="DQ891" t="b">
        <v>0</v>
      </c>
      <c r="DR891" t="b">
        <v>1</v>
      </c>
      <c r="DS891" t="b">
        <v>0</v>
      </c>
      <c r="DT891" t="b">
        <v>0</v>
      </c>
      <c r="DU891" t="b">
        <v>1</v>
      </c>
      <c r="DV891" t="b">
        <v>1</v>
      </c>
      <c r="DW891">
        <v>0</v>
      </c>
      <c r="DX891" t="b">
        <v>0</v>
      </c>
      <c r="DY891" t="b">
        <v>0</v>
      </c>
      <c r="DZ891" t="b">
        <v>0</v>
      </c>
      <c r="EA891" t="b">
        <v>0</v>
      </c>
      <c r="EB891" t="b">
        <v>0</v>
      </c>
      <c r="EC891" t="b">
        <v>0</v>
      </c>
      <c r="ED891" t="b">
        <v>0</v>
      </c>
      <c r="EE891" t="b">
        <v>0</v>
      </c>
      <c r="EF891" t="b">
        <v>0</v>
      </c>
      <c r="EG891" t="b" cm="1">
        <v>0</v>
      </c>
      <c r="EH891" t="b">
        <v>0</v>
      </c>
      <c r="EI891" t="b">
        <v>0</v>
      </c>
      <c r="EJ891" t="b">
        <v>0</v>
      </c>
      <c r="EK891" t="s">
        <v>1547</v>
      </c>
      <c r="EL891">
        <v>0</v>
      </c>
      <c r="EM891">
        <v>18</v>
      </c>
      <c r="EN891" t="b">
        <v>0</v>
      </c>
    </row>
    <row r="892" spans="1:144" ht="15.75">
      <c r="A892"/>
      <c r="B892" t="s">
        <v>1725</v>
      </c>
      <c r="C892" t="s">
        <v>1725</v>
      </c>
      <c r="D892" t="s">
        <v>4116</v>
      </c>
      <c r="E892" t="s">
        <v>3201</v>
      </c>
      <c r="F892"/>
      <c r="G892" t="s">
        <v>4116</v>
      </c>
      <c r="H892" t="s">
        <v>3201</v>
      </c>
      <c r="I892" t="s">
        <v>1251</v>
      </c>
      <c r="J892"/>
      <c r="K892"/>
      <c r="L892" t="s">
        <v>1743</v>
      </c>
      <c r="M892" t="s">
        <v>1749</v>
      </c>
      <c r="N892"/>
      <c r="O892" t="s">
        <v>4114</v>
      </c>
      <c r="P892" t="s">
        <v>1725</v>
      </c>
      <c r="Q892" t="s">
        <v>4115</v>
      </c>
      <c r="R892" t="s">
        <v>3966</v>
      </c>
      <c r="S892"/>
      <c r="T892"/>
      <c r="U892" t="s">
        <v>13563</v>
      </c>
      <c r="V892" t="s">
        <v>3331</v>
      </c>
      <c r="W892"/>
      <c r="X892"/>
      <c r="Y892"/>
      <c r="Z892"/>
      <c r="AA892"/>
      <c r="AB892"/>
      <c r="AC892"/>
      <c r="AD892"/>
      <c r="AE892"/>
      <c r="AF892"/>
      <c r="AG892"/>
      <c r="AH892"/>
      <c r="AI892"/>
      <c r="AJ892"/>
      <c r="AK892"/>
      <c r="AL892"/>
      <c r="AM892"/>
      <c r="AN892"/>
      <c r="AO892" s="108" t="s">
        <v>43</v>
      </c>
      <c r="AP892" t="s">
        <v>2857</v>
      </c>
      <c r="AQ892">
        <v>3</v>
      </c>
      <c r="AR892" t="s">
        <v>9373</v>
      </c>
      <c r="AS892" t="s">
        <v>1725</v>
      </c>
      <c r="AT892" t="s">
        <v>9367</v>
      </c>
      <c r="AU892" t="s">
        <v>3201</v>
      </c>
      <c r="AV892" t="s">
        <v>6074</v>
      </c>
      <c r="AW892" t="s">
        <v>1744</v>
      </c>
      <c r="AX892" t="s">
        <v>1740</v>
      </c>
      <c r="AY892" t="s">
        <v>9374</v>
      </c>
      <c r="AZ892" t="s">
        <v>4115</v>
      </c>
      <c r="BA892" t="s">
        <v>9375</v>
      </c>
      <c r="BB892" t="s">
        <v>1251</v>
      </c>
      <c r="BC892" t="s">
        <v>1743</v>
      </c>
      <c r="BD892" t="s">
        <v>9376</v>
      </c>
      <c r="BE892" t="s">
        <v>4112</v>
      </c>
      <c r="BF892">
        <v>892</v>
      </c>
      <c r="BG892">
        <v>891</v>
      </c>
      <c r="BH892">
        <v>0</v>
      </c>
      <c r="BI892" t="s">
        <v>1547</v>
      </c>
      <c r="BJ892">
        <v>0</v>
      </c>
      <c r="BK892">
        <v>0</v>
      </c>
      <c r="BL892">
        <v>947</v>
      </c>
      <c r="BM892" t="s">
        <v>9377</v>
      </c>
      <c r="BN892" t="s">
        <v>4113</v>
      </c>
      <c r="BO892" t="s">
        <v>9368</v>
      </c>
      <c r="BP892" t="s" cm="1">
        <v>9366</v>
      </c>
      <c r="BQ892" t="s">
        <v>1547</v>
      </c>
      <c r="BR892" t="s">
        <v>4166</v>
      </c>
      <c r="BS892">
        <v>2</v>
      </c>
      <c r="BT892" t="s">
        <v>1712</v>
      </c>
      <c r="BU892" t="s">
        <v>15869</v>
      </c>
      <c r="BV892" t="s">
        <v>4116</v>
      </c>
      <c r="BW892" t="s">
        <v>6074</v>
      </c>
      <c r="BX892" t="s">
        <v>6074</v>
      </c>
      <c r="BY892" t="s">
        <v>1744</v>
      </c>
      <c r="BZ892" t="s">
        <v>1547</v>
      </c>
      <c r="CA892" t="s">
        <v>1744</v>
      </c>
      <c r="CB892" t="s">
        <v>1749</v>
      </c>
      <c r="CC892"/>
      <c r="CD892" t="s">
        <v>998</v>
      </c>
      <c r="CE892" t="s">
        <v>1251</v>
      </c>
      <c r="CF892" t="s">
        <v>9378</v>
      </c>
      <c r="CG892" t="s">
        <v>9379</v>
      </c>
      <c r="CH892" t="s">
        <v>1251</v>
      </c>
      <c r="CI892" t="s">
        <v>1547</v>
      </c>
      <c r="CJ892" t="s">
        <v>3966</v>
      </c>
      <c r="CK892" t="s">
        <v>1725</v>
      </c>
      <c r="CL892"/>
      <c r="CM892"/>
      <c r="CN892" t="s">
        <v>13563</v>
      </c>
      <c r="CO892" t="s">
        <v>3331</v>
      </c>
      <c r="CP892" t="s">
        <v>13563</v>
      </c>
      <c r="CQ892" t="s">
        <v>3331</v>
      </c>
      <c r="CR892" t="s">
        <v>1547</v>
      </c>
      <c r="CS892">
        <v>8</v>
      </c>
      <c r="CT892" t="s">
        <v>4166</v>
      </c>
      <c r="CU892" t="s">
        <v>4166</v>
      </c>
      <c r="CV892" t="s">
        <v>1547</v>
      </c>
      <c r="CW892" t="s">
        <v>1547</v>
      </c>
      <c r="CX892" t="s">
        <v>1547</v>
      </c>
      <c r="CY892">
        <v>890</v>
      </c>
      <c r="CZ892" t="s">
        <v>10276</v>
      </c>
      <c r="DA892" t="s">
        <v>1547</v>
      </c>
      <c r="DB892" t="s">
        <v>1881</v>
      </c>
      <c r="DC892" t="s">
        <v>1882</v>
      </c>
      <c r="DD892" t="s">
        <v>3201</v>
      </c>
      <c r="DE892" t="s">
        <v>4115</v>
      </c>
      <c r="DF892" t="s">
        <v>4116</v>
      </c>
      <c r="DG892" t="s">
        <v>1547</v>
      </c>
      <c r="DH892" t="s">
        <v>1547</v>
      </c>
      <c r="DI892" t="s">
        <v>1892</v>
      </c>
      <c r="DJ892" t="s">
        <v>9373</v>
      </c>
      <c r="DK892"/>
      <c r="DL892" t="s">
        <v>1892</v>
      </c>
      <c r="DM892">
        <v>9</v>
      </c>
      <c r="DN892" t="s">
        <v>1883</v>
      </c>
      <c r="DO892" t="s">
        <v>1725</v>
      </c>
      <c r="DP892" t="b">
        <v>1</v>
      </c>
      <c r="DQ892" t="b">
        <v>0</v>
      </c>
      <c r="DR892" t="b">
        <v>1</v>
      </c>
      <c r="DS892" t="b">
        <v>0</v>
      </c>
      <c r="DT892" t="b">
        <v>0</v>
      </c>
      <c r="DU892" t="b">
        <v>1</v>
      </c>
      <c r="DV892" t="b">
        <v>0</v>
      </c>
      <c r="DW892">
        <v>0</v>
      </c>
      <c r="DX892" t="b">
        <v>0</v>
      </c>
      <c r="DY892" t="b">
        <v>0</v>
      </c>
      <c r="DZ892" t="b">
        <v>0</v>
      </c>
      <c r="EA892" t="b">
        <v>0</v>
      </c>
      <c r="EB892" t="b">
        <v>0</v>
      </c>
      <c r="EC892" t="b">
        <v>0</v>
      </c>
      <c r="ED892" t="b">
        <v>0</v>
      </c>
      <c r="EE892" t="b">
        <v>0</v>
      </c>
      <c r="EF892" t="b">
        <v>0</v>
      </c>
      <c r="EG892" t="b" cm="1">
        <v>0</v>
      </c>
      <c r="EH892" t="b">
        <v>0</v>
      </c>
      <c r="EI892" t="b">
        <v>0</v>
      </c>
      <c r="EJ892" t="b">
        <v>0</v>
      </c>
      <c r="EK892" t="s">
        <v>1547</v>
      </c>
      <c r="EL892">
        <v>0</v>
      </c>
      <c r="EM892">
        <v>12</v>
      </c>
      <c r="EN892" t="b">
        <v>0</v>
      </c>
    </row>
    <row r="893" spans="1:144" ht="15.75">
      <c r="A893"/>
      <c r="B893" t="s">
        <v>1725</v>
      </c>
      <c r="C893" t="s">
        <v>1725</v>
      </c>
      <c r="D893" t="s">
        <v>1277</v>
      </c>
      <c r="E893" t="s">
        <v>1253</v>
      </c>
      <c r="F893"/>
      <c r="G893" t="s">
        <v>1277</v>
      </c>
      <c r="H893" t="s">
        <v>1277</v>
      </c>
      <c r="I893" t="s">
        <v>1251</v>
      </c>
      <c r="J893"/>
      <c r="K893"/>
      <c r="L893" t="s">
        <v>1743</v>
      </c>
      <c r="M893" t="s">
        <v>1754</v>
      </c>
      <c r="N893"/>
      <c r="O893" t="s">
        <v>4114</v>
      </c>
      <c r="P893" t="s">
        <v>1725</v>
      </c>
      <c r="Q893" t="s">
        <v>4115</v>
      </c>
      <c r="R893" t="s">
        <v>3966</v>
      </c>
      <c r="S893"/>
      <c r="T893"/>
      <c r="U893" t="s">
        <v>13563</v>
      </c>
      <c r="V893" t="s">
        <v>4373</v>
      </c>
      <c r="W893"/>
      <c r="X893"/>
      <c r="Y893"/>
      <c r="Z893"/>
      <c r="AA893"/>
      <c r="AB893"/>
      <c r="AC893"/>
      <c r="AD893"/>
      <c r="AE893"/>
      <c r="AF893"/>
      <c r="AG893"/>
      <c r="AH893"/>
      <c r="AI893"/>
      <c r="AJ893"/>
      <c r="AK893"/>
      <c r="AL893"/>
      <c r="AM893"/>
      <c r="AN893"/>
      <c r="AO893" s="108" t="s">
        <v>43</v>
      </c>
      <c r="AP893" t="s">
        <v>2857</v>
      </c>
      <c r="AQ893">
        <v>4</v>
      </c>
      <c r="AR893" t="s">
        <v>9381</v>
      </c>
      <c r="AS893" t="s">
        <v>1725</v>
      </c>
      <c r="AT893" t="s">
        <v>9367</v>
      </c>
      <c r="AU893" t="s">
        <v>1253</v>
      </c>
      <c r="AV893" t="s">
        <v>1766</v>
      </c>
      <c r="AW893" t="s">
        <v>1744</v>
      </c>
      <c r="AX893" t="s">
        <v>1740</v>
      </c>
      <c r="AY893" t="s">
        <v>1788</v>
      </c>
      <c r="AZ893" t="s">
        <v>4115</v>
      </c>
      <c r="BA893" t="s">
        <v>1913</v>
      </c>
      <c r="BB893" t="s">
        <v>1251</v>
      </c>
      <c r="BC893" t="s">
        <v>1743</v>
      </c>
      <c r="BD893" t="s">
        <v>9382</v>
      </c>
      <c r="BE893" t="s">
        <v>4112</v>
      </c>
      <c r="BF893">
        <v>343</v>
      </c>
      <c r="BG893">
        <v>891</v>
      </c>
      <c r="BH893">
        <v>0</v>
      </c>
      <c r="BI893" t="s">
        <v>1547</v>
      </c>
      <c r="BJ893">
        <v>0</v>
      </c>
      <c r="BK893">
        <v>0</v>
      </c>
      <c r="BL893">
        <v>515</v>
      </c>
      <c r="BM893" t="s">
        <v>1770</v>
      </c>
      <c r="BN893" t="s">
        <v>4113</v>
      </c>
      <c r="BO893" t="s">
        <v>9368</v>
      </c>
      <c r="BP893" t="s" cm="1">
        <v>9366</v>
      </c>
      <c r="BQ893" t="s">
        <v>1547</v>
      </c>
      <c r="BR893" t="s">
        <v>4166</v>
      </c>
      <c r="BS893">
        <v>3</v>
      </c>
      <c r="BT893" t="s">
        <v>1715</v>
      </c>
      <c r="BU893" t="s">
        <v>15870</v>
      </c>
      <c r="BV893" t="s">
        <v>1277</v>
      </c>
      <c r="BW893" t="s">
        <v>1766</v>
      </c>
      <c r="BX893" t="s">
        <v>1788</v>
      </c>
      <c r="BY893" t="s">
        <v>1744</v>
      </c>
      <c r="BZ893" t="s">
        <v>1547</v>
      </c>
      <c r="CA893" t="s">
        <v>1744</v>
      </c>
      <c r="CB893" t="s">
        <v>1754</v>
      </c>
      <c r="CC893"/>
      <c r="CD893" t="s">
        <v>998</v>
      </c>
      <c r="CE893" t="s">
        <v>1251</v>
      </c>
      <c r="CF893" t="s">
        <v>9383</v>
      </c>
      <c r="CG893" t="s">
        <v>9384</v>
      </c>
      <c r="CH893" t="s">
        <v>1251</v>
      </c>
      <c r="CI893" t="s">
        <v>1547</v>
      </c>
      <c r="CJ893" t="s">
        <v>3966</v>
      </c>
      <c r="CK893" t="s">
        <v>1725</v>
      </c>
      <c r="CL893"/>
      <c r="CM893"/>
      <c r="CN893" t="s">
        <v>13563</v>
      </c>
      <c r="CO893" t="s">
        <v>4373</v>
      </c>
      <c r="CP893" t="s">
        <v>13563</v>
      </c>
      <c r="CQ893" t="s">
        <v>4373</v>
      </c>
      <c r="CR893" t="s">
        <v>1547</v>
      </c>
      <c r="CS893">
        <v>8</v>
      </c>
      <c r="CT893" t="s">
        <v>4166</v>
      </c>
      <c r="CU893" t="s">
        <v>4166</v>
      </c>
      <c r="CV893" t="s">
        <v>1547</v>
      </c>
      <c r="CW893" t="s">
        <v>1547</v>
      </c>
      <c r="CX893" t="s">
        <v>1547</v>
      </c>
      <c r="CY893">
        <v>891</v>
      </c>
      <c r="CZ893" t="s">
        <v>10279</v>
      </c>
      <c r="DA893" t="s">
        <v>1547</v>
      </c>
      <c r="DB893" t="s">
        <v>1881</v>
      </c>
      <c r="DC893" t="s">
        <v>1882</v>
      </c>
      <c r="DD893" t="s">
        <v>1253</v>
      </c>
      <c r="DE893" t="s">
        <v>4115</v>
      </c>
      <c r="DF893" t="s">
        <v>1277</v>
      </c>
      <c r="DG893" t="s">
        <v>1547</v>
      </c>
      <c r="DH893" t="s">
        <v>1547</v>
      </c>
      <c r="DI893" t="s">
        <v>1892</v>
      </c>
      <c r="DJ893" t="s">
        <v>9381</v>
      </c>
      <c r="DK893"/>
      <c r="DL893" t="s">
        <v>1892</v>
      </c>
      <c r="DM893">
        <v>9</v>
      </c>
      <c r="DN893" t="s">
        <v>1883</v>
      </c>
      <c r="DO893" t="s">
        <v>1725</v>
      </c>
      <c r="DP893" t="b">
        <v>1</v>
      </c>
      <c r="DQ893" t="b">
        <v>0</v>
      </c>
      <c r="DR893" t="b">
        <v>0</v>
      </c>
      <c r="DS893" t="b">
        <v>0</v>
      </c>
      <c r="DT893" t="b">
        <v>0</v>
      </c>
      <c r="DU893" t="b">
        <v>1</v>
      </c>
      <c r="DV893" t="b">
        <v>0</v>
      </c>
      <c r="DW893">
        <v>0</v>
      </c>
      <c r="DX893" t="b">
        <v>0</v>
      </c>
      <c r="DY893" t="b">
        <v>0</v>
      </c>
      <c r="DZ893" t="b">
        <v>0</v>
      </c>
      <c r="EA893" t="b">
        <v>0</v>
      </c>
      <c r="EB893" t="b">
        <v>0</v>
      </c>
      <c r="EC893" t="b">
        <v>1</v>
      </c>
      <c r="ED893" t="b">
        <v>0</v>
      </c>
      <c r="EE893" t="b">
        <v>0</v>
      </c>
      <c r="EF893" t="b">
        <v>0</v>
      </c>
      <c r="EG893" t="b" cm="1">
        <v>0</v>
      </c>
      <c r="EH893" t="b">
        <v>0</v>
      </c>
      <c r="EI893" t="b">
        <v>0</v>
      </c>
      <c r="EJ893" t="b">
        <v>1</v>
      </c>
      <c r="EK893" t="s">
        <v>5327</v>
      </c>
      <c r="EL893">
        <v>0</v>
      </c>
      <c r="EM893">
        <v>7</v>
      </c>
      <c r="EN893" t="b">
        <v>0</v>
      </c>
    </row>
    <row r="894" spans="1:144" ht="15.75">
      <c r="A894"/>
      <c r="B894" t="s">
        <v>1725</v>
      </c>
      <c r="C894" t="s">
        <v>1725</v>
      </c>
      <c r="D894" t="s">
        <v>4117</v>
      </c>
      <c r="E894" t="s">
        <v>4118</v>
      </c>
      <c r="F894"/>
      <c r="G894" t="s">
        <v>4117</v>
      </c>
      <c r="H894" t="s">
        <v>4118</v>
      </c>
      <c r="I894" t="s">
        <v>1251</v>
      </c>
      <c r="J894"/>
      <c r="K894"/>
      <c r="L894" t="s">
        <v>1743</v>
      </c>
      <c r="M894" t="s">
        <v>1749</v>
      </c>
      <c r="N894"/>
      <c r="O894" t="s">
        <v>4114</v>
      </c>
      <c r="P894" t="s">
        <v>1725</v>
      </c>
      <c r="Q894" t="s">
        <v>4115</v>
      </c>
      <c r="R894" t="s">
        <v>3966</v>
      </c>
      <c r="S894"/>
      <c r="T894"/>
      <c r="U894" t="s">
        <v>13563</v>
      </c>
      <c r="V894" t="s">
        <v>4155</v>
      </c>
      <c r="W894"/>
      <c r="X894"/>
      <c r="Y894"/>
      <c r="Z894"/>
      <c r="AA894"/>
      <c r="AB894"/>
      <c r="AC894"/>
      <c r="AD894"/>
      <c r="AE894"/>
      <c r="AF894"/>
      <c r="AG894"/>
      <c r="AH894"/>
      <c r="AI894"/>
      <c r="AJ894"/>
      <c r="AK894"/>
      <c r="AL894"/>
      <c r="AM894"/>
      <c r="AN894"/>
      <c r="AO894" s="108" t="s">
        <v>43</v>
      </c>
      <c r="AP894" t="s">
        <v>2857</v>
      </c>
      <c r="AQ894">
        <v>5</v>
      </c>
      <c r="AR894" t="s">
        <v>9386</v>
      </c>
      <c r="AS894" t="s">
        <v>1725</v>
      </c>
      <c r="AT894" t="s">
        <v>9367</v>
      </c>
      <c r="AU894" t="s">
        <v>4118</v>
      </c>
      <c r="AV894" t="s">
        <v>9387</v>
      </c>
      <c r="AW894" t="s">
        <v>1744</v>
      </c>
      <c r="AX894" t="s">
        <v>1740</v>
      </c>
      <c r="AY894" t="s">
        <v>9388</v>
      </c>
      <c r="AZ894" t="s">
        <v>4115</v>
      </c>
      <c r="BA894" t="s">
        <v>9389</v>
      </c>
      <c r="BB894" t="s">
        <v>1251</v>
      </c>
      <c r="BC894" t="s">
        <v>1743</v>
      </c>
      <c r="BD894" t="s">
        <v>9390</v>
      </c>
      <c r="BE894" t="s">
        <v>4112</v>
      </c>
      <c r="BF894">
        <v>350</v>
      </c>
      <c r="BG894">
        <v>891</v>
      </c>
      <c r="BH894">
        <v>0</v>
      </c>
      <c r="BI894" t="s">
        <v>1547</v>
      </c>
      <c r="BJ894">
        <v>0</v>
      </c>
      <c r="BK894">
        <v>0</v>
      </c>
      <c r="BL894">
        <v>949</v>
      </c>
      <c r="BM894" t="s">
        <v>9391</v>
      </c>
      <c r="BN894" t="s">
        <v>4113</v>
      </c>
      <c r="BO894" t="s">
        <v>9368</v>
      </c>
      <c r="BP894" t="s" cm="1">
        <v>9366</v>
      </c>
      <c r="BQ894" t="s">
        <v>1547</v>
      </c>
      <c r="BR894" t="s">
        <v>4166</v>
      </c>
      <c r="BS894">
        <v>4</v>
      </c>
      <c r="BT894" t="s">
        <v>1756</v>
      </c>
      <c r="BU894" t="s">
        <v>15871</v>
      </c>
      <c r="BV894" t="s">
        <v>4117</v>
      </c>
      <c r="BW894" t="s">
        <v>9387</v>
      </c>
      <c r="BX894" t="s">
        <v>9387</v>
      </c>
      <c r="BY894" t="s">
        <v>1744</v>
      </c>
      <c r="BZ894" t="s">
        <v>1547</v>
      </c>
      <c r="CA894" t="s">
        <v>1744</v>
      </c>
      <c r="CB894" t="s">
        <v>1749</v>
      </c>
      <c r="CC894"/>
      <c r="CD894" t="s">
        <v>998</v>
      </c>
      <c r="CE894" t="s">
        <v>1251</v>
      </c>
      <c r="CF894" t="s">
        <v>9392</v>
      </c>
      <c r="CG894" t="s">
        <v>9393</v>
      </c>
      <c r="CH894" t="s">
        <v>1251</v>
      </c>
      <c r="CI894" t="s">
        <v>1547</v>
      </c>
      <c r="CJ894" t="s">
        <v>3966</v>
      </c>
      <c r="CK894" t="s">
        <v>1725</v>
      </c>
      <c r="CL894"/>
      <c r="CM894"/>
      <c r="CN894" t="s">
        <v>13563</v>
      </c>
      <c r="CO894" t="s">
        <v>4155</v>
      </c>
      <c r="CP894" t="s">
        <v>13563</v>
      </c>
      <c r="CQ894" t="s">
        <v>4155</v>
      </c>
      <c r="CR894" t="s">
        <v>1547</v>
      </c>
      <c r="CS894">
        <v>8</v>
      </c>
      <c r="CT894" t="s">
        <v>4166</v>
      </c>
      <c r="CU894" t="s">
        <v>4166</v>
      </c>
      <c r="CV894" t="s">
        <v>1547</v>
      </c>
      <c r="CW894" t="s">
        <v>1547</v>
      </c>
      <c r="CX894" t="s">
        <v>1547</v>
      </c>
      <c r="CY894">
        <v>892</v>
      </c>
      <c r="CZ894" t="s">
        <v>10282</v>
      </c>
      <c r="DA894" t="s">
        <v>1547</v>
      </c>
      <c r="DB894" t="s">
        <v>1881</v>
      </c>
      <c r="DC894" t="s">
        <v>1882</v>
      </c>
      <c r="DD894" t="s">
        <v>4118</v>
      </c>
      <c r="DE894" t="s">
        <v>4115</v>
      </c>
      <c r="DF894" t="s">
        <v>4117</v>
      </c>
      <c r="DG894" t="s">
        <v>1547</v>
      </c>
      <c r="DH894" t="s">
        <v>1547</v>
      </c>
      <c r="DI894" t="s">
        <v>1892</v>
      </c>
      <c r="DJ894" t="s">
        <v>9386</v>
      </c>
      <c r="DK894"/>
      <c r="DL894" t="s">
        <v>1892</v>
      </c>
      <c r="DM894">
        <v>9</v>
      </c>
      <c r="DN894" t="s">
        <v>1883</v>
      </c>
      <c r="DO894" t="s">
        <v>1725</v>
      </c>
      <c r="DP894" t="b">
        <v>1</v>
      </c>
      <c r="DQ894" t="b">
        <v>0</v>
      </c>
      <c r="DR894" t="b">
        <v>0</v>
      </c>
      <c r="DS894" t="b">
        <v>0</v>
      </c>
      <c r="DT894" t="b">
        <v>0</v>
      </c>
      <c r="DU894" t="b">
        <v>1</v>
      </c>
      <c r="DV894" t="b">
        <v>0</v>
      </c>
      <c r="DW894">
        <v>0</v>
      </c>
      <c r="DX894" t="b">
        <v>0</v>
      </c>
      <c r="DY894" t="b">
        <v>0</v>
      </c>
      <c r="DZ894" t="b">
        <v>0</v>
      </c>
      <c r="EA894" t="b">
        <v>0</v>
      </c>
      <c r="EB894" t="b">
        <v>0</v>
      </c>
      <c r="EC894" t="b">
        <v>0</v>
      </c>
      <c r="ED894" t="b">
        <v>0</v>
      </c>
      <c r="EE894" t="b">
        <v>0</v>
      </c>
      <c r="EF894" t="b">
        <v>0</v>
      </c>
      <c r="EG894" t="b" cm="1">
        <v>0</v>
      </c>
      <c r="EH894" t="b">
        <v>0</v>
      </c>
      <c r="EI894" t="b">
        <v>0</v>
      </c>
      <c r="EJ894" t="b">
        <v>0</v>
      </c>
      <c r="EK894" t="s">
        <v>1547</v>
      </c>
      <c r="EL894">
        <v>0</v>
      </c>
      <c r="EM894">
        <v>21</v>
      </c>
      <c r="EN894" t="b">
        <v>0</v>
      </c>
    </row>
    <row r="895" spans="1:144" ht="15.75">
      <c r="A895"/>
      <c r="B895" t="s">
        <v>1725</v>
      </c>
      <c r="C895" t="s">
        <v>1725</v>
      </c>
      <c r="D895" t="s">
        <v>4119</v>
      </c>
      <c r="E895" t="s">
        <v>4120</v>
      </c>
      <c r="F895"/>
      <c r="G895" t="s">
        <v>4119</v>
      </c>
      <c r="H895" t="s">
        <v>4121</v>
      </c>
      <c r="I895" t="s">
        <v>1230</v>
      </c>
      <c r="J895"/>
      <c r="K895"/>
      <c r="L895" t="s">
        <v>1743</v>
      </c>
      <c r="M895" t="s">
        <v>1754</v>
      </c>
      <c r="N895"/>
      <c r="O895" t="s">
        <v>4114</v>
      </c>
      <c r="P895" t="s">
        <v>1725</v>
      </c>
      <c r="Q895" t="s">
        <v>4115</v>
      </c>
      <c r="R895" t="s">
        <v>3966</v>
      </c>
      <c r="S895"/>
      <c r="T895"/>
      <c r="U895" t="s">
        <v>13563</v>
      </c>
      <c r="V895" t="s">
        <v>13564</v>
      </c>
      <c r="W895"/>
      <c r="X895"/>
      <c r="Y895"/>
      <c r="Z895"/>
      <c r="AA895"/>
      <c r="AB895"/>
      <c r="AC895"/>
      <c r="AD895"/>
      <c r="AE895"/>
      <c r="AF895"/>
      <c r="AG895"/>
      <c r="AH895"/>
      <c r="AI895"/>
      <c r="AJ895"/>
      <c r="AK895"/>
      <c r="AL895"/>
      <c r="AM895"/>
      <c r="AN895"/>
      <c r="AO895" s="108" t="s">
        <v>43</v>
      </c>
      <c r="AP895" t="s">
        <v>2857</v>
      </c>
      <c r="AQ895">
        <v>6</v>
      </c>
      <c r="AR895" t="s">
        <v>9395</v>
      </c>
      <c r="AS895" t="s">
        <v>1725</v>
      </c>
      <c r="AT895" t="s">
        <v>9367</v>
      </c>
      <c r="AU895" t="s">
        <v>4120</v>
      </c>
      <c r="AV895" t="s">
        <v>9396</v>
      </c>
      <c r="AW895" t="s">
        <v>1744</v>
      </c>
      <c r="AX895" t="s">
        <v>1740</v>
      </c>
      <c r="AY895" t="s">
        <v>9397</v>
      </c>
      <c r="AZ895" t="s">
        <v>4115</v>
      </c>
      <c r="BA895" t="s">
        <v>9398</v>
      </c>
      <c r="BB895" t="s">
        <v>1230</v>
      </c>
      <c r="BC895" t="s">
        <v>1743</v>
      </c>
      <c r="BD895" t="s">
        <v>9399</v>
      </c>
      <c r="BE895" t="s">
        <v>4112</v>
      </c>
      <c r="BF895">
        <v>895</v>
      </c>
      <c r="BG895">
        <v>891</v>
      </c>
      <c r="BH895">
        <v>0</v>
      </c>
      <c r="BI895" t="s">
        <v>4120</v>
      </c>
      <c r="BJ895">
        <v>2</v>
      </c>
      <c r="BK895">
        <v>0</v>
      </c>
      <c r="BL895">
        <v>0</v>
      </c>
      <c r="BM895" t="s">
        <v>1547</v>
      </c>
      <c r="BN895" t="s">
        <v>4113</v>
      </c>
      <c r="BO895" t="s">
        <v>9368</v>
      </c>
      <c r="BP895" t="s" cm="1">
        <v>9366</v>
      </c>
      <c r="BQ895" t="s">
        <v>1547</v>
      </c>
      <c r="BR895" t="s">
        <v>4166</v>
      </c>
      <c r="BS895">
        <v>5</v>
      </c>
      <c r="BT895" t="s">
        <v>1717</v>
      </c>
      <c r="BU895" t="s">
        <v>15872</v>
      </c>
      <c r="BV895" t="s">
        <v>4119</v>
      </c>
      <c r="BW895" t="s">
        <v>9396</v>
      </c>
      <c r="BX895" t="s">
        <v>9400</v>
      </c>
      <c r="BY895" t="s">
        <v>1744</v>
      </c>
      <c r="BZ895" t="s">
        <v>1547</v>
      </c>
      <c r="CA895" t="s">
        <v>1744</v>
      </c>
      <c r="CB895" t="s">
        <v>1754</v>
      </c>
      <c r="CC895"/>
      <c r="CD895" t="s">
        <v>998</v>
      </c>
      <c r="CE895" t="s">
        <v>1230</v>
      </c>
      <c r="CF895" t="s">
        <v>9401</v>
      </c>
      <c r="CG895" t="s">
        <v>9402</v>
      </c>
      <c r="CH895" t="s">
        <v>1230</v>
      </c>
      <c r="CI895" t="s">
        <v>1547</v>
      </c>
      <c r="CJ895" t="s">
        <v>3966</v>
      </c>
      <c r="CK895" t="s">
        <v>1725</v>
      </c>
      <c r="CL895"/>
      <c r="CM895"/>
      <c r="CN895" t="s">
        <v>13563</v>
      </c>
      <c r="CO895" t="s">
        <v>13564</v>
      </c>
      <c r="CP895" t="s">
        <v>13563</v>
      </c>
      <c r="CQ895" t="s">
        <v>13564</v>
      </c>
      <c r="CR895" t="s">
        <v>1547</v>
      </c>
      <c r="CS895">
        <v>8</v>
      </c>
      <c r="CT895" t="s">
        <v>4166</v>
      </c>
      <c r="CU895" t="s">
        <v>4166</v>
      </c>
      <c r="CV895" t="s">
        <v>4166</v>
      </c>
      <c r="CW895" t="s">
        <v>1547</v>
      </c>
      <c r="CX895" t="s">
        <v>1547</v>
      </c>
      <c r="CY895">
        <v>893</v>
      </c>
      <c r="CZ895" t="s">
        <v>10285</v>
      </c>
      <c r="DA895" t="s">
        <v>1547</v>
      </c>
      <c r="DB895" t="s">
        <v>1881</v>
      </c>
      <c r="DC895" t="s">
        <v>1882</v>
      </c>
      <c r="DD895" t="s">
        <v>4120</v>
      </c>
      <c r="DE895" t="s">
        <v>4115</v>
      </c>
      <c r="DF895" t="s">
        <v>4119</v>
      </c>
      <c r="DG895" t="s">
        <v>1547</v>
      </c>
      <c r="DH895" t="s">
        <v>1547</v>
      </c>
      <c r="DI895" t="s">
        <v>1892</v>
      </c>
      <c r="DJ895" t="s">
        <v>9395</v>
      </c>
      <c r="DK895"/>
      <c r="DL895" t="s">
        <v>1892</v>
      </c>
      <c r="DM895">
        <v>9</v>
      </c>
      <c r="DN895" t="s">
        <v>1883</v>
      </c>
      <c r="DO895" t="s">
        <v>1725</v>
      </c>
      <c r="DP895" t="b">
        <v>1</v>
      </c>
      <c r="DQ895" t="b">
        <v>0</v>
      </c>
      <c r="DR895" t="b">
        <v>1</v>
      </c>
      <c r="DS895" t="b">
        <v>0</v>
      </c>
      <c r="DT895" t="b">
        <v>0</v>
      </c>
      <c r="DU895" t="b">
        <v>1</v>
      </c>
      <c r="DV895" t="b">
        <v>0</v>
      </c>
      <c r="DW895">
        <v>0</v>
      </c>
      <c r="DX895" t="b">
        <v>0</v>
      </c>
      <c r="DY895" t="b">
        <v>0</v>
      </c>
      <c r="DZ895" t="b">
        <v>0</v>
      </c>
      <c r="EA895" t="b">
        <v>0</v>
      </c>
      <c r="EB895" t="b">
        <v>0</v>
      </c>
      <c r="EC895" t="b">
        <v>0</v>
      </c>
      <c r="ED895" t="b">
        <v>0</v>
      </c>
      <c r="EE895" t="b">
        <v>0</v>
      </c>
      <c r="EF895" t="b">
        <v>0</v>
      </c>
      <c r="EG895" t="b" cm="1">
        <v>0</v>
      </c>
      <c r="EH895" t="b">
        <v>0</v>
      </c>
      <c r="EI895" t="b">
        <v>0</v>
      </c>
      <c r="EJ895" t="b">
        <v>0</v>
      </c>
      <c r="EK895" t="s">
        <v>1547</v>
      </c>
      <c r="EL895">
        <v>0</v>
      </c>
      <c r="EM895">
        <v>6</v>
      </c>
      <c r="EN895" t="b">
        <v>0</v>
      </c>
    </row>
    <row r="896" spans="1:144" ht="15.75">
      <c r="A896"/>
      <c r="B896" t="s">
        <v>1725</v>
      </c>
      <c r="C896" t="s">
        <v>1725</v>
      </c>
      <c r="D896" t="s">
        <v>4122</v>
      </c>
      <c r="E896" t="s">
        <v>4123</v>
      </c>
      <c r="F896"/>
      <c r="G896" t="s">
        <v>4122</v>
      </c>
      <c r="H896" t="s">
        <v>4122</v>
      </c>
      <c r="I896" t="s">
        <v>1230</v>
      </c>
      <c r="J896"/>
      <c r="K896"/>
      <c r="L896" t="s">
        <v>1743</v>
      </c>
      <c r="M896" t="s">
        <v>1754</v>
      </c>
      <c r="N896"/>
      <c r="O896" t="s">
        <v>4114</v>
      </c>
      <c r="P896" t="s">
        <v>1725</v>
      </c>
      <c r="Q896" t="s">
        <v>4115</v>
      </c>
      <c r="R896" t="s">
        <v>3966</v>
      </c>
      <c r="S896"/>
      <c r="T896"/>
      <c r="U896" t="s">
        <v>13563</v>
      </c>
      <c r="V896" t="s">
        <v>13565</v>
      </c>
      <c r="W896"/>
      <c r="X896"/>
      <c r="Y896"/>
      <c r="Z896"/>
      <c r="AA896"/>
      <c r="AB896"/>
      <c r="AC896"/>
      <c r="AD896"/>
      <c r="AE896"/>
      <c r="AF896"/>
      <c r="AG896"/>
      <c r="AH896"/>
      <c r="AI896"/>
      <c r="AJ896"/>
      <c r="AK896"/>
      <c r="AL896"/>
      <c r="AM896"/>
      <c r="AN896"/>
      <c r="AO896" s="108" t="s">
        <v>43</v>
      </c>
      <c r="AP896" t="s">
        <v>2857</v>
      </c>
      <c r="AQ896">
        <v>7</v>
      </c>
      <c r="AR896" t="s">
        <v>9404</v>
      </c>
      <c r="AS896" t="s">
        <v>1725</v>
      </c>
      <c r="AT896" t="s">
        <v>9367</v>
      </c>
      <c r="AU896" t="s">
        <v>4123</v>
      </c>
      <c r="AV896" t="s">
        <v>9405</v>
      </c>
      <c r="AW896" t="s">
        <v>1744</v>
      </c>
      <c r="AX896" t="s">
        <v>1740</v>
      </c>
      <c r="AY896" t="s">
        <v>9406</v>
      </c>
      <c r="AZ896" t="s">
        <v>4115</v>
      </c>
      <c r="BA896" t="s">
        <v>9407</v>
      </c>
      <c r="BB896" t="s">
        <v>1230</v>
      </c>
      <c r="BC896" t="s">
        <v>1743</v>
      </c>
      <c r="BD896" t="s">
        <v>9408</v>
      </c>
      <c r="BE896" t="s">
        <v>4112</v>
      </c>
      <c r="BF896">
        <v>896</v>
      </c>
      <c r="BG896">
        <v>891</v>
      </c>
      <c r="BH896">
        <v>0</v>
      </c>
      <c r="BI896" t="s">
        <v>4123</v>
      </c>
      <c r="BJ896">
        <v>2</v>
      </c>
      <c r="BK896">
        <v>0</v>
      </c>
      <c r="BL896">
        <v>0</v>
      </c>
      <c r="BM896" t="s">
        <v>1547</v>
      </c>
      <c r="BN896" t="s">
        <v>4113</v>
      </c>
      <c r="BO896" t="s">
        <v>9368</v>
      </c>
      <c r="BP896" t="s" cm="1">
        <v>9366</v>
      </c>
      <c r="BQ896" t="s">
        <v>1547</v>
      </c>
      <c r="BR896" t="s">
        <v>4166</v>
      </c>
      <c r="BS896">
        <v>6</v>
      </c>
      <c r="BT896" t="s">
        <v>1719</v>
      </c>
      <c r="BU896" t="s">
        <v>15873</v>
      </c>
      <c r="BV896" t="s">
        <v>4122</v>
      </c>
      <c r="BW896" t="s">
        <v>9405</v>
      </c>
      <c r="BX896" t="s">
        <v>9406</v>
      </c>
      <c r="BY896" t="s">
        <v>1744</v>
      </c>
      <c r="BZ896" t="s">
        <v>1547</v>
      </c>
      <c r="CA896" t="s">
        <v>1744</v>
      </c>
      <c r="CB896" t="s">
        <v>1754</v>
      </c>
      <c r="CC896"/>
      <c r="CD896" t="s">
        <v>998</v>
      </c>
      <c r="CE896" t="s">
        <v>1230</v>
      </c>
      <c r="CF896" t="s">
        <v>4175</v>
      </c>
      <c r="CG896" t="s">
        <v>9409</v>
      </c>
      <c r="CH896" t="s">
        <v>1230</v>
      </c>
      <c r="CI896" t="s">
        <v>1547</v>
      </c>
      <c r="CJ896" t="s">
        <v>3966</v>
      </c>
      <c r="CK896" t="s">
        <v>1725</v>
      </c>
      <c r="CL896"/>
      <c r="CM896"/>
      <c r="CN896" t="s">
        <v>13563</v>
      </c>
      <c r="CO896" t="s">
        <v>13565</v>
      </c>
      <c r="CP896" t="s">
        <v>13563</v>
      </c>
      <c r="CQ896" t="s">
        <v>13565</v>
      </c>
      <c r="CR896" t="s">
        <v>1547</v>
      </c>
      <c r="CS896">
        <v>8</v>
      </c>
      <c r="CT896" t="s">
        <v>4166</v>
      </c>
      <c r="CU896" t="s">
        <v>4166</v>
      </c>
      <c r="CV896" t="s">
        <v>4166</v>
      </c>
      <c r="CW896" t="s">
        <v>1547</v>
      </c>
      <c r="CX896" t="s">
        <v>1547</v>
      </c>
      <c r="CY896">
        <v>894</v>
      </c>
      <c r="CZ896" t="s">
        <v>10288</v>
      </c>
      <c r="DA896" t="s">
        <v>1547</v>
      </c>
      <c r="DB896" t="s">
        <v>1881</v>
      </c>
      <c r="DC896" t="s">
        <v>1882</v>
      </c>
      <c r="DD896" t="s">
        <v>4123</v>
      </c>
      <c r="DE896" t="s">
        <v>4115</v>
      </c>
      <c r="DF896" t="s">
        <v>4122</v>
      </c>
      <c r="DG896" t="s">
        <v>1547</v>
      </c>
      <c r="DH896" t="s">
        <v>1547</v>
      </c>
      <c r="DI896" t="s">
        <v>1892</v>
      </c>
      <c r="DJ896" t="s">
        <v>9404</v>
      </c>
      <c r="DK896"/>
      <c r="DL896" t="s">
        <v>1892</v>
      </c>
      <c r="DM896">
        <v>9</v>
      </c>
      <c r="DN896" t="s">
        <v>1883</v>
      </c>
      <c r="DO896" t="s">
        <v>1725</v>
      </c>
      <c r="DP896" t="b">
        <v>1</v>
      </c>
      <c r="DQ896" t="b">
        <v>0</v>
      </c>
      <c r="DR896" t="b">
        <v>1</v>
      </c>
      <c r="DS896" t="b">
        <v>0</v>
      </c>
      <c r="DT896" t="b">
        <v>0</v>
      </c>
      <c r="DU896" t="b">
        <v>1</v>
      </c>
      <c r="DV896" t="b">
        <v>0</v>
      </c>
      <c r="DW896">
        <v>0</v>
      </c>
      <c r="DX896" t="b">
        <v>0</v>
      </c>
      <c r="DY896" t="b">
        <v>0</v>
      </c>
      <c r="DZ896" t="b">
        <v>0</v>
      </c>
      <c r="EA896" t="b">
        <v>0</v>
      </c>
      <c r="EB896" t="b">
        <v>0</v>
      </c>
      <c r="EC896" t="b">
        <v>1</v>
      </c>
      <c r="ED896" t="b">
        <v>0</v>
      </c>
      <c r="EE896" t="b">
        <v>0</v>
      </c>
      <c r="EF896" t="b">
        <v>0</v>
      </c>
      <c r="EG896" t="b" cm="1">
        <v>0</v>
      </c>
      <c r="EH896" t="b">
        <v>0</v>
      </c>
      <c r="EI896" t="b">
        <v>0</v>
      </c>
      <c r="EJ896" t="b">
        <v>1</v>
      </c>
      <c r="EK896" t="s">
        <v>5327</v>
      </c>
      <c r="EL896">
        <v>0</v>
      </c>
      <c r="EM896">
        <v>15</v>
      </c>
      <c r="EN896" t="b">
        <v>0</v>
      </c>
    </row>
    <row r="897" spans="1:144" ht="15.75">
      <c r="A897"/>
      <c r="B897" t="s">
        <v>1725</v>
      </c>
      <c r="C897" t="s">
        <v>1725</v>
      </c>
      <c r="D897" t="s">
        <v>4124</v>
      </c>
      <c r="E897" t="s">
        <v>4125</v>
      </c>
      <c r="F897"/>
      <c r="G897" t="s">
        <v>4124</v>
      </c>
      <c r="H897" t="s">
        <v>4124</v>
      </c>
      <c r="I897" t="s">
        <v>1251</v>
      </c>
      <c r="J897"/>
      <c r="K897"/>
      <c r="L897" t="s">
        <v>1743</v>
      </c>
      <c r="M897" t="s">
        <v>1754</v>
      </c>
      <c r="N897"/>
      <c r="O897" t="s">
        <v>4114</v>
      </c>
      <c r="P897" t="s">
        <v>1725</v>
      </c>
      <c r="Q897" t="s">
        <v>4115</v>
      </c>
      <c r="R897" t="s">
        <v>3966</v>
      </c>
      <c r="S897"/>
      <c r="T897"/>
      <c r="U897" t="s">
        <v>13563</v>
      </c>
      <c r="V897" t="s">
        <v>13566</v>
      </c>
      <c r="W897"/>
      <c r="X897"/>
      <c r="Y897"/>
      <c r="Z897"/>
      <c r="AA897"/>
      <c r="AB897"/>
      <c r="AC897"/>
      <c r="AD897"/>
      <c r="AE897"/>
      <c r="AF897"/>
      <c r="AG897"/>
      <c r="AH897"/>
      <c r="AI897"/>
      <c r="AJ897"/>
      <c r="AK897"/>
      <c r="AL897"/>
      <c r="AM897"/>
      <c r="AN897"/>
      <c r="AO897" s="108" t="s">
        <v>43</v>
      </c>
      <c r="AP897" t="s">
        <v>2857</v>
      </c>
      <c r="AQ897">
        <v>8</v>
      </c>
      <c r="AR897" t="s">
        <v>9411</v>
      </c>
      <c r="AS897" t="s">
        <v>1725</v>
      </c>
      <c r="AT897" t="s">
        <v>9367</v>
      </c>
      <c r="AU897" t="s">
        <v>4125</v>
      </c>
      <c r="AV897" t="s">
        <v>9412</v>
      </c>
      <c r="AW897" t="s">
        <v>1744</v>
      </c>
      <c r="AX897" t="s">
        <v>1740</v>
      </c>
      <c r="AY897" t="s">
        <v>9413</v>
      </c>
      <c r="AZ897" t="s">
        <v>4115</v>
      </c>
      <c r="BA897" t="s">
        <v>9414</v>
      </c>
      <c r="BB897" t="s">
        <v>1251</v>
      </c>
      <c r="BC897" t="s">
        <v>1743</v>
      </c>
      <c r="BD897" t="s">
        <v>9415</v>
      </c>
      <c r="BE897" t="s">
        <v>4112</v>
      </c>
      <c r="BF897">
        <v>897</v>
      </c>
      <c r="BG897">
        <v>891</v>
      </c>
      <c r="BH897">
        <v>0</v>
      </c>
      <c r="BI897" t="s">
        <v>1547</v>
      </c>
      <c r="BJ897">
        <v>0</v>
      </c>
      <c r="BK897">
        <v>0</v>
      </c>
      <c r="BL897">
        <v>957</v>
      </c>
      <c r="BM897" t="s">
        <v>9412</v>
      </c>
      <c r="BN897" t="s">
        <v>4113</v>
      </c>
      <c r="BO897" t="s">
        <v>9368</v>
      </c>
      <c r="BP897" t="s" cm="1">
        <v>9366</v>
      </c>
      <c r="BQ897" t="s">
        <v>1547</v>
      </c>
      <c r="BR897" t="s">
        <v>4166</v>
      </c>
      <c r="BS897">
        <v>7</v>
      </c>
      <c r="BT897" t="s">
        <v>1722</v>
      </c>
      <c r="BU897" t="s">
        <v>15874</v>
      </c>
      <c r="BV897" t="s">
        <v>4124</v>
      </c>
      <c r="BW897" t="s">
        <v>9412</v>
      </c>
      <c r="BX897" t="s">
        <v>9413</v>
      </c>
      <c r="BY897" t="s">
        <v>1744</v>
      </c>
      <c r="BZ897" t="s">
        <v>1547</v>
      </c>
      <c r="CA897" t="s">
        <v>1744</v>
      </c>
      <c r="CB897" t="s">
        <v>1754</v>
      </c>
      <c r="CC897"/>
      <c r="CD897" t="s">
        <v>998</v>
      </c>
      <c r="CE897" t="s">
        <v>1251</v>
      </c>
      <c r="CF897" t="s">
        <v>9416</v>
      </c>
      <c r="CG897" t="s">
        <v>9417</v>
      </c>
      <c r="CH897" t="s">
        <v>1251</v>
      </c>
      <c r="CI897" t="s">
        <v>1547</v>
      </c>
      <c r="CJ897" t="s">
        <v>3966</v>
      </c>
      <c r="CK897" t="s">
        <v>1725</v>
      </c>
      <c r="CL897"/>
      <c r="CM897"/>
      <c r="CN897" t="s">
        <v>13563</v>
      </c>
      <c r="CO897" t="s">
        <v>13566</v>
      </c>
      <c r="CP897" t="s">
        <v>13563</v>
      </c>
      <c r="CQ897" t="s">
        <v>13566</v>
      </c>
      <c r="CR897" t="s">
        <v>1547</v>
      </c>
      <c r="CS897">
        <v>8</v>
      </c>
      <c r="CT897" t="s">
        <v>4166</v>
      </c>
      <c r="CU897" t="s">
        <v>4166</v>
      </c>
      <c r="CV897" t="s">
        <v>1547</v>
      </c>
      <c r="CW897" t="s">
        <v>1547</v>
      </c>
      <c r="CX897" t="s">
        <v>1547</v>
      </c>
      <c r="CY897">
        <v>895</v>
      </c>
      <c r="CZ897" t="s">
        <v>10291</v>
      </c>
      <c r="DA897" t="s">
        <v>1547</v>
      </c>
      <c r="DB897" t="s">
        <v>1881</v>
      </c>
      <c r="DC897" t="s">
        <v>1882</v>
      </c>
      <c r="DD897" t="s">
        <v>4125</v>
      </c>
      <c r="DE897" t="s">
        <v>4115</v>
      </c>
      <c r="DF897" t="s">
        <v>4124</v>
      </c>
      <c r="DG897" t="s">
        <v>1547</v>
      </c>
      <c r="DH897" t="s">
        <v>1547</v>
      </c>
      <c r="DI897" t="s">
        <v>1892</v>
      </c>
      <c r="DJ897" t="s">
        <v>9411</v>
      </c>
      <c r="DK897"/>
      <c r="DL897" t="s">
        <v>1892</v>
      </c>
      <c r="DM897">
        <v>9</v>
      </c>
      <c r="DN897" t="s">
        <v>1883</v>
      </c>
      <c r="DO897" t="s">
        <v>1725</v>
      </c>
      <c r="DP897" t="b">
        <v>1</v>
      </c>
      <c r="DQ897" t="b">
        <v>0</v>
      </c>
      <c r="DR897" t="b">
        <v>1</v>
      </c>
      <c r="DS897" t="b">
        <v>0</v>
      </c>
      <c r="DT897" t="b">
        <v>0</v>
      </c>
      <c r="DU897" t="b">
        <v>1</v>
      </c>
      <c r="DV897" t="b">
        <v>0</v>
      </c>
      <c r="DW897">
        <v>0</v>
      </c>
      <c r="DX897" t="b">
        <v>0</v>
      </c>
      <c r="DY897" t="b">
        <v>0</v>
      </c>
      <c r="DZ897" t="b">
        <v>0</v>
      </c>
      <c r="EA897" t="b">
        <v>0</v>
      </c>
      <c r="EB897" t="b">
        <v>0</v>
      </c>
      <c r="EC897" t="b">
        <v>1</v>
      </c>
      <c r="ED897" t="b">
        <v>0</v>
      </c>
      <c r="EE897" t="b">
        <v>0</v>
      </c>
      <c r="EF897" t="b">
        <v>0</v>
      </c>
      <c r="EG897" t="b" cm="1">
        <v>1</v>
      </c>
      <c r="EH897" t="b">
        <v>0</v>
      </c>
      <c r="EI897" t="b">
        <v>0</v>
      </c>
      <c r="EJ897" t="b">
        <v>1</v>
      </c>
      <c r="EK897" t="s">
        <v>5981</v>
      </c>
      <c r="EL897">
        <v>1</v>
      </c>
      <c r="EM897">
        <v>15</v>
      </c>
      <c r="EN897" t="b">
        <v>0</v>
      </c>
    </row>
    <row r="898" spans="1:144" ht="15.75">
      <c r="A898"/>
      <c r="B898" t="s">
        <v>1725</v>
      </c>
      <c r="C898" t="s">
        <v>1725</v>
      </c>
      <c r="D898" t="s">
        <v>4126</v>
      </c>
      <c r="E898" t="s">
        <v>4127</v>
      </c>
      <c r="F898"/>
      <c r="G898" t="s">
        <v>4126</v>
      </c>
      <c r="H898" t="s">
        <v>4126</v>
      </c>
      <c r="I898" t="s">
        <v>1230</v>
      </c>
      <c r="J898"/>
      <c r="K898"/>
      <c r="L898" t="s">
        <v>1743</v>
      </c>
      <c r="M898" t="s">
        <v>1779</v>
      </c>
      <c r="N898"/>
      <c r="O898" t="s">
        <v>4114</v>
      </c>
      <c r="P898" t="s">
        <v>1725</v>
      </c>
      <c r="Q898" t="s">
        <v>4115</v>
      </c>
      <c r="R898" t="s">
        <v>3966</v>
      </c>
      <c r="S898"/>
      <c r="T898"/>
      <c r="U898" t="s">
        <v>13563</v>
      </c>
      <c r="V898" t="s">
        <v>13567</v>
      </c>
      <c r="W898"/>
      <c r="X898"/>
      <c r="Y898"/>
      <c r="Z898"/>
      <c r="AA898"/>
      <c r="AB898"/>
      <c r="AC898"/>
      <c r="AD898"/>
      <c r="AE898"/>
      <c r="AF898"/>
      <c r="AG898"/>
      <c r="AH898"/>
      <c r="AI898"/>
      <c r="AJ898"/>
      <c r="AK898"/>
      <c r="AL898"/>
      <c r="AM898"/>
      <c r="AN898"/>
      <c r="AO898" s="108" t="s">
        <v>43</v>
      </c>
      <c r="AP898" t="s">
        <v>2857</v>
      </c>
      <c r="AQ898">
        <v>9</v>
      </c>
      <c r="AR898" t="s">
        <v>9419</v>
      </c>
      <c r="AS898" t="s">
        <v>1725</v>
      </c>
      <c r="AT898" t="s">
        <v>9367</v>
      </c>
      <c r="AU898" t="s">
        <v>4127</v>
      </c>
      <c r="AV898" t="s">
        <v>9420</v>
      </c>
      <c r="AW898" t="s">
        <v>1744</v>
      </c>
      <c r="AX898" t="s">
        <v>1740</v>
      </c>
      <c r="AY898" t="s">
        <v>9421</v>
      </c>
      <c r="AZ898" t="s">
        <v>4115</v>
      </c>
      <c r="BA898" t="s">
        <v>9422</v>
      </c>
      <c r="BB898" t="s">
        <v>1230</v>
      </c>
      <c r="BC898" t="s">
        <v>1743</v>
      </c>
      <c r="BD898" t="s">
        <v>9423</v>
      </c>
      <c r="BE898" t="s">
        <v>4112</v>
      </c>
      <c r="BF898">
        <v>898</v>
      </c>
      <c r="BG898">
        <v>891</v>
      </c>
      <c r="BH898">
        <v>0</v>
      </c>
      <c r="BI898" t="s">
        <v>4127</v>
      </c>
      <c r="BJ898">
        <v>1</v>
      </c>
      <c r="BK898">
        <v>0</v>
      </c>
      <c r="BL898">
        <v>0</v>
      </c>
      <c r="BM898" t="s">
        <v>1547</v>
      </c>
      <c r="BN898" t="s">
        <v>4113</v>
      </c>
      <c r="BO898" t="s">
        <v>9368</v>
      </c>
      <c r="BP898" t="s" cm="1">
        <v>9366</v>
      </c>
      <c r="BQ898" t="s">
        <v>1547</v>
      </c>
      <c r="BR898" t="s">
        <v>4166</v>
      </c>
      <c r="BS898">
        <v>8</v>
      </c>
      <c r="BT898" t="s">
        <v>1724</v>
      </c>
      <c r="BU898" t="s">
        <v>15875</v>
      </c>
      <c r="BV898" t="s">
        <v>4126</v>
      </c>
      <c r="BW898" t="s">
        <v>9420</v>
      </c>
      <c r="BX898" t="s">
        <v>9421</v>
      </c>
      <c r="BY898" t="s">
        <v>1744</v>
      </c>
      <c r="BZ898" t="s">
        <v>1547</v>
      </c>
      <c r="CA898" t="s">
        <v>1744</v>
      </c>
      <c r="CB898" t="s">
        <v>1779</v>
      </c>
      <c r="CC898"/>
      <c r="CD898" t="s">
        <v>998</v>
      </c>
      <c r="CE898" t="s">
        <v>1230</v>
      </c>
      <c r="CF898" t="s">
        <v>4171</v>
      </c>
      <c r="CG898" t="s">
        <v>9424</v>
      </c>
      <c r="CH898" t="s">
        <v>1230</v>
      </c>
      <c r="CI898" t="s">
        <v>1547</v>
      </c>
      <c r="CJ898" t="s">
        <v>3966</v>
      </c>
      <c r="CK898" t="s">
        <v>1725</v>
      </c>
      <c r="CL898"/>
      <c r="CM898"/>
      <c r="CN898" t="s">
        <v>13563</v>
      </c>
      <c r="CO898" t="s">
        <v>13567</v>
      </c>
      <c r="CP898" t="s">
        <v>13563</v>
      </c>
      <c r="CQ898" t="s">
        <v>13567</v>
      </c>
      <c r="CR898" t="s">
        <v>1547</v>
      </c>
      <c r="CS898">
        <v>8</v>
      </c>
      <c r="CT898" t="s">
        <v>4166</v>
      </c>
      <c r="CU898" t="s">
        <v>4166</v>
      </c>
      <c r="CV898" t="s">
        <v>4166</v>
      </c>
      <c r="CW898" t="s">
        <v>1547</v>
      </c>
      <c r="CX898" t="s">
        <v>1547</v>
      </c>
      <c r="CY898">
        <v>896</v>
      </c>
      <c r="CZ898" t="s">
        <v>10294</v>
      </c>
      <c r="DA898" t="s">
        <v>1547</v>
      </c>
      <c r="DB898" t="s">
        <v>1881</v>
      </c>
      <c r="DC898" t="s">
        <v>1882</v>
      </c>
      <c r="DD898" t="s">
        <v>4127</v>
      </c>
      <c r="DE898" t="s">
        <v>4115</v>
      </c>
      <c r="DF898" t="s">
        <v>4126</v>
      </c>
      <c r="DG898" t="s">
        <v>1547</v>
      </c>
      <c r="DH898" t="s">
        <v>1547</v>
      </c>
      <c r="DI898" t="s">
        <v>1892</v>
      </c>
      <c r="DJ898" t="s">
        <v>9419</v>
      </c>
      <c r="DK898"/>
      <c r="DL898" t="s">
        <v>1892</v>
      </c>
      <c r="DM898">
        <v>9</v>
      </c>
      <c r="DN898" t="s">
        <v>1883</v>
      </c>
      <c r="DO898" t="s">
        <v>1725</v>
      </c>
      <c r="DP898" t="b">
        <v>1</v>
      </c>
      <c r="DQ898" t="b">
        <v>0</v>
      </c>
      <c r="DR898" t="b">
        <v>1</v>
      </c>
      <c r="DS898" t="b">
        <v>0</v>
      </c>
      <c r="DT898" t="b">
        <v>0</v>
      </c>
      <c r="DU898" t="b">
        <v>1</v>
      </c>
      <c r="DV898" t="b">
        <v>0</v>
      </c>
      <c r="DW898">
        <v>0</v>
      </c>
      <c r="DX898" t="b">
        <v>0</v>
      </c>
      <c r="DY898" t="b">
        <v>0</v>
      </c>
      <c r="DZ898" t="b">
        <v>0</v>
      </c>
      <c r="EA898" t="b">
        <v>0</v>
      </c>
      <c r="EB898" t="b">
        <v>0</v>
      </c>
      <c r="EC898" t="b">
        <v>1</v>
      </c>
      <c r="ED898" t="b">
        <v>0</v>
      </c>
      <c r="EE898" t="b">
        <v>0</v>
      </c>
      <c r="EF898" t="b">
        <v>0</v>
      </c>
      <c r="EG898" t="b" cm="1">
        <v>0</v>
      </c>
      <c r="EH898" t="b">
        <v>0</v>
      </c>
      <c r="EI898" t="b">
        <v>0</v>
      </c>
      <c r="EJ898" t="b">
        <v>1</v>
      </c>
      <c r="EK898" t="s">
        <v>5327</v>
      </c>
      <c r="EL898">
        <v>0</v>
      </c>
      <c r="EM898">
        <v>20</v>
      </c>
      <c r="EN898" t="b">
        <v>0</v>
      </c>
    </row>
    <row r="899" spans="1:144" ht="15.75">
      <c r="A899"/>
      <c r="B899" t="s">
        <v>1725</v>
      </c>
      <c r="C899" t="s">
        <v>1725</v>
      </c>
      <c r="D899" t="s">
        <v>4128</v>
      </c>
      <c r="E899" t="s">
        <v>4129</v>
      </c>
      <c r="F899"/>
      <c r="G899" t="s">
        <v>4128</v>
      </c>
      <c r="H899" t="s">
        <v>4128</v>
      </c>
      <c r="I899" t="s">
        <v>1230</v>
      </c>
      <c r="J899"/>
      <c r="K899"/>
      <c r="L899" t="s">
        <v>1743</v>
      </c>
      <c r="M899" t="s">
        <v>1779</v>
      </c>
      <c r="N899"/>
      <c r="O899" t="s">
        <v>4114</v>
      </c>
      <c r="P899" t="s">
        <v>1725</v>
      </c>
      <c r="Q899" t="s">
        <v>4115</v>
      </c>
      <c r="R899" t="s">
        <v>3966</v>
      </c>
      <c r="S899"/>
      <c r="T899"/>
      <c r="U899" t="s">
        <v>13563</v>
      </c>
      <c r="V899" t="s">
        <v>13568</v>
      </c>
      <c r="W899"/>
      <c r="X899"/>
      <c r="Y899"/>
      <c r="Z899"/>
      <c r="AA899"/>
      <c r="AB899"/>
      <c r="AC899"/>
      <c r="AD899"/>
      <c r="AE899"/>
      <c r="AF899"/>
      <c r="AG899"/>
      <c r="AH899"/>
      <c r="AI899"/>
      <c r="AJ899"/>
      <c r="AK899"/>
      <c r="AL899"/>
      <c r="AM899"/>
      <c r="AN899"/>
      <c r="AO899" s="108" t="s">
        <v>43</v>
      </c>
      <c r="AP899" t="s">
        <v>2857</v>
      </c>
      <c r="AQ899">
        <v>10</v>
      </c>
      <c r="AR899" t="s">
        <v>9426</v>
      </c>
      <c r="AS899" t="s">
        <v>1725</v>
      </c>
      <c r="AT899" t="s">
        <v>9367</v>
      </c>
      <c r="AU899" t="s">
        <v>4129</v>
      </c>
      <c r="AV899" t="s">
        <v>9427</v>
      </c>
      <c r="AW899" t="s">
        <v>1744</v>
      </c>
      <c r="AX899" t="s">
        <v>1740</v>
      </c>
      <c r="AY899" t="s">
        <v>9428</v>
      </c>
      <c r="AZ899" t="s">
        <v>4115</v>
      </c>
      <c r="BA899" t="s">
        <v>9429</v>
      </c>
      <c r="BB899" t="s">
        <v>1230</v>
      </c>
      <c r="BC899" t="s">
        <v>1743</v>
      </c>
      <c r="BD899" t="s">
        <v>9430</v>
      </c>
      <c r="BE899" t="s">
        <v>4112</v>
      </c>
      <c r="BF899">
        <v>899</v>
      </c>
      <c r="BG899">
        <v>891</v>
      </c>
      <c r="BH899">
        <v>0</v>
      </c>
      <c r="BI899" t="s">
        <v>4129</v>
      </c>
      <c r="BJ899">
        <v>1</v>
      </c>
      <c r="BK899">
        <v>0</v>
      </c>
      <c r="BL899">
        <v>0</v>
      </c>
      <c r="BM899" t="s">
        <v>1547</v>
      </c>
      <c r="BN899" t="s">
        <v>4113</v>
      </c>
      <c r="BO899" t="s">
        <v>9368</v>
      </c>
      <c r="BP899" t="s" cm="1">
        <v>9366</v>
      </c>
      <c r="BQ899" t="s">
        <v>1547</v>
      </c>
      <c r="BR899" t="s">
        <v>4166</v>
      </c>
      <c r="BS899">
        <v>9</v>
      </c>
      <c r="BT899" t="s">
        <v>1726</v>
      </c>
      <c r="BU899" t="s">
        <v>15876</v>
      </c>
      <c r="BV899" t="s">
        <v>4128</v>
      </c>
      <c r="BW899" t="s">
        <v>9427</v>
      </c>
      <c r="BX899" t="s">
        <v>9428</v>
      </c>
      <c r="BY899" t="s">
        <v>1744</v>
      </c>
      <c r="BZ899" t="s">
        <v>1547</v>
      </c>
      <c r="CA899" t="s">
        <v>1744</v>
      </c>
      <c r="CB899" t="s">
        <v>1779</v>
      </c>
      <c r="CC899"/>
      <c r="CD899" t="s">
        <v>998</v>
      </c>
      <c r="CE899" t="s">
        <v>1230</v>
      </c>
      <c r="CF899" t="s">
        <v>4181</v>
      </c>
      <c r="CG899" t="s">
        <v>9431</v>
      </c>
      <c r="CH899" t="s">
        <v>1230</v>
      </c>
      <c r="CI899" t="s">
        <v>1547</v>
      </c>
      <c r="CJ899" t="s">
        <v>3966</v>
      </c>
      <c r="CK899" t="s">
        <v>1725</v>
      </c>
      <c r="CL899"/>
      <c r="CM899"/>
      <c r="CN899" t="s">
        <v>13563</v>
      </c>
      <c r="CO899" t="s">
        <v>13568</v>
      </c>
      <c r="CP899" t="s">
        <v>13563</v>
      </c>
      <c r="CQ899" t="s">
        <v>13568</v>
      </c>
      <c r="CR899" t="s">
        <v>1547</v>
      </c>
      <c r="CS899">
        <v>8</v>
      </c>
      <c r="CT899" t="s">
        <v>4166</v>
      </c>
      <c r="CU899" t="s">
        <v>4166</v>
      </c>
      <c r="CV899" t="s">
        <v>4166</v>
      </c>
      <c r="CW899" t="s">
        <v>1547</v>
      </c>
      <c r="CX899" t="s">
        <v>1547</v>
      </c>
      <c r="CY899">
        <v>897</v>
      </c>
      <c r="CZ899" t="s">
        <v>10297</v>
      </c>
      <c r="DA899" t="s">
        <v>1547</v>
      </c>
      <c r="DB899" t="s">
        <v>1881</v>
      </c>
      <c r="DC899" t="s">
        <v>1882</v>
      </c>
      <c r="DD899" t="s">
        <v>4129</v>
      </c>
      <c r="DE899" t="s">
        <v>4115</v>
      </c>
      <c r="DF899" t="s">
        <v>4128</v>
      </c>
      <c r="DG899" t="s">
        <v>1547</v>
      </c>
      <c r="DH899" t="s">
        <v>1547</v>
      </c>
      <c r="DI899" t="s">
        <v>1892</v>
      </c>
      <c r="DJ899" t="s">
        <v>9426</v>
      </c>
      <c r="DK899"/>
      <c r="DL899" t="s">
        <v>1892</v>
      </c>
      <c r="DM899">
        <v>9</v>
      </c>
      <c r="DN899" t="s">
        <v>1883</v>
      </c>
      <c r="DO899" t="s">
        <v>1725</v>
      </c>
      <c r="DP899" t="b">
        <v>1</v>
      </c>
      <c r="DQ899" t="b">
        <v>0</v>
      </c>
      <c r="DR899" t="b">
        <v>1</v>
      </c>
      <c r="DS899" t="b">
        <v>0</v>
      </c>
      <c r="DT899" t="b">
        <v>0</v>
      </c>
      <c r="DU899" t="b">
        <v>1</v>
      </c>
      <c r="DV899" t="b">
        <v>0</v>
      </c>
      <c r="DW899">
        <v>0</v>
      </c>
      <c r="DX899" t="b">
        <v>0</v>
      </c>
      <c r="DY899" t="b">
        <v>0</v>
      </c>
      <c r="DZ899" t="b">
        <v>0</v>
      </c>
      <c r="EA899" t="b">
        <v>0</v>
      </c>
      <c r="EB899" t="b">
        <v>0</v>
      </c>
      <c r="EC899" t="b">
        <v>0</v>
      </c>
      <c r="ED899" t="b">
        <v>0</v>
      </c>
      <c r="EE899" t="b">
        <v>0</v>
      </c>
      <c r="EF899" t="b">
        <v>0</v>
      </c>
      <c r="EG899" t="b" cm="1">
        <v>0</v>
      </c>
      <c r="EH899" t="b">
        <v>0</v>
      </c>
      <c r="EI899" t="b">
        <v>0</v>
      </c>
      <c r="EJ899" t="b">
        <v>0</v>
      </c>
      <c r="EK899" t="s">
        <v>1547</v>
      </c>
      <c r="EL899">
        <v>0</v>
      </c>
      <c r="EM899">
        <v>15</v>
      </c>
      <c r="EN899" t="b">
        <v>0</v>
      </c>
    </row>
    <row r="900" spans="1:144" ht="15.75">
      <c r="A900"/>
      <c r="B900" t="s">
        <v>1725</v>
      </c>
      <c r="C900" t="s">
        <v>1725</v>
      </c>
      <c r="D900" t="s">
        <v>4130</v>
      </c>
      <c r="E900" t="s">
        <v>4131</v>
      </c>
      <c r="F900"/>
      <c r="G900" t="s">
        <v>4130</v>
      </c>
      <c r="H900" t="s">
        <v>4130</v>
      </c>
      <c r="I900" t="s">
        <v>1251</v>
      </c>
      <c r="J900"/>
      <c r="K900"/>
      <c r="L900" t="s">
        <v>1743</v>
      </c>
      <c r="M900" t="s">
        <v>1754</v>
      </c>
      <c r="N900"/>
      <c r="O900" t="s">
        <v>4114</v>
      </c>
      <c r="P900" t="s">
        <v>1725</v>
      </c>
      <c r="Q900" t="s">
        <v>4115</v>
      </c>
      <c r="R900" t="s">
        <v>3966</v>
      </c>
      <c r="S900"/>
      <c r="T900"/>
      <c r="U900" t="s">
        <v>13563</v>
      </c>
      <c r="V900" t="s">
        <v>4156</v>
      </c>
      <c r="W900"/>
      <c r="X900"/>
      <c r="Y900"/>
      <c r="Z900"/>
      <c r="AA900"/>
      <c r="AB900"/>
      <c r="AC900"/>
      <c r="AD900"/>
      <c r="AE900"/>
      <c r="AF900"/>
      <c r="AG900"/>
      <c r="AH900"/>
      <c r="AI900"/>
      <c r="AJ900"/>
      <c r="AK900"/>
      <c r="AL900"/>
      <c r="AM900"/>
      <c r="AN900"/>
      <c r="AO900" s="108" t="s">
        <v>43</v>
      </c>
      <c r="AP900" t="s">
        <v>2857</v>
      </c>
      <c r="AQ900">
        <v>11</v>
      </c>
      <c r="AR900" t="s">
        <v>9433</v>
      </c>
      <c r="AS900" t="s">
        <v>1725</v>
      </c>
      <c r="AT900" t="s">
        <v>9367</v>
      </c>
      <c r="AU900" t="s">
        <v>4131</v>
      </c>
      <c r="AV900" t="s">
        <v>9434</v>
      </c>
      <c r="AW900" t="s">
        <v>1744</v>
      </c>
      <c r="AX900" t="s">
        <v>1740</v>
      </c>
      <c r="AY900" t="s">
        <v>9435</v>
      </c>
      <c r="AZ900" t="s">
        <v>4115</v>
      </c>
      <c r="BA900" t="s">
        <v>9436</v>
      </c>
      <c r="BB900" t="s">
        <v>1251</v>
      </c>
      <c r="BC900" t="s">
        <v>1743</v>
      </c>
      <c r="BD900" t="s">
        <v>9437</v>
      </c>
      <c r="BE900" t="s">
        <v>4112</v>
      </c>
      <c r="BF900">
        <v>900</v>
      </c>
      <c r="BG900">
        <v>891</v>
      </c>
      <c r="BH900">
        <v>0</v>
      </c>
      <c r="BI900" t="s">
        <v>1547</v>
      </c>
      <c r="BJ900">
        <v>0</v>
      </c>
      <c r="BK900">
        <v>0</v>
      </c>
      <c r="BL900">
        <v>953</v>
      </c>
      <c r="BM900" t="s">
        <v>9438</v>
      </c>
      <c r="BN900" t="s">
        <v>4113</v>
      </c>
      <c r="BO900" t="s">
        <v>9368</v>
      </c>
      <c r="BP900" t="s" cm="1">
        <v>9366</v>
      </c>
      <c r="BQ900" t="s">
        <v>1547</v>
      </c>
      <c r="BR900" t="s">
        <v>4166</v>
      </c>
      <c r="BS900">
        <v>10</v>
      </c>
      <c r="BT900" t="s">
        <v>1785</v>
      </c>
      <c r="BU900" t="s">
        <v>15877</v>
      </c>
      <c r="BV900" t="s">
        <v>4130</v>
      </c>
      <c r="BW900" t="s">
        <v>9434</v>
      </c>
      <c r="BX900" t="s">
        <v>9435</v>
      </c>
      <c r="BY900" t="s">
        <v>1744</v>
      </c>
      <c r="BZ900" t="s">
        <v>1547</v>
      </c>
      <c r="CA900" t="s">
        <v>1744</v>
      </c>
      <c r="CB900" t="s">
        <v>1754</v>
      </c>
      <c r="CC900"/>
      <c r="CD900" t="s">
        <v>998</v>
      </c>
      <c r="CE900" t="s">
        <v>1251</v>
      </c>
      <c r="CF900" t="s">
        <v>9439</v>
      </c>
      <c r="CG900" t="s">
        <v>9440</v>
      </c>
      <c r="CH900" t="s">
        <v>1251</v>
      </c>
      <c r="CI900" t="s">
        <v>1547</v>
      </c>
      <c r="CJ900" t="s">
        <v>3966</v>
      </c>
      <c r="CK900" t="s">
        <v>1725</v>
      </c>
      <c r="CL900"/>
      <c r="CM900"/>
      <c r="CN900" t="s">
        <v>13563</v>
      </c>
      <c r="CO900" t="s">
        <v>4156</v>
      </c>
      <c r="CP900" t="s">
        <v>13563</v>
      </c>
      <c r="CQ900" t="s">
        <v>4156</v>
      </c>
      <c r="CR900" t="s">
        <v>1547</v>
      </c>
      <c r="CS900">
        <v>8</v>
      </c>
      <c r="CT900" t="s">
        <v>4166</v>
      </c>
      <c r="CU900" t="s">
        <v>4166</v>
      </c>
      <c r="CV900" t="s">
        <v>1547</v>
      </c>
      <c r="CW900" t="s">
        <v>1547</v>
      </c>
      <c r="CX900" t="s">
        <v>1547</v>
      </c>
      <c r="CY900">
        <v>898</v>
      </c>
      <c r="CZ900" t="s">
        <v>10300</v>
      </c>
      <c r="DA900" t="s">
        <v>1547</v>
      </c>
      <c r="DB900" t="s">
        <v>1881</v>
      </c>
      <c r="DC900" t="s">
        <v>1882</v>
      </c>
      <c r="DD900" t="s">
        <v>4131</v>
      </c>
      <c r="DE900" t="s">
        <v>4115</v>
      </c>
      <c r="DF900" t="s">
        <v>4130</v>
      </c>
      <c r="DG900" t="s">
        <v>1547</v>
      </c>
      <c r="DH900" t="s">
        <v>1547</v>
      </c>
      <c r="DI900" t="s">
        <v>1892</v>
      </c>
      <c r="DJ900" t="s">
        <v>9433</v>
      </c>
      <c r="DK900"/>
      <c r="DL900" t="s">
        <v>1892</v>
      </c>
      <c r="DM900">
        <v>9</v>
      </c>
      <c r="DN900" t="s">
        <v>1883</v>
      </c>
      <c r="DO900" t="s">
        <v>1725</v>
      </c>
      <c r="DP900" t="b">
        <v>1</v>
      </c>
      <c r="DQ900" t="b">
        <v>0</v>
      </c>
      <c r="DR900" t="b">
        <v>1</v>
      </c>
      <c r="DS900" t="b">
        <v>0</v>
      </c>
      <c r="DT900" t="b">
        <v>0</v>
      </c>
      <c r="DU900" t="b">
        <v>1</v>
      </c>
      <c r="DV900" t="b">
        <v>0</v>
      </c>
      <c r="DW900">
        <v>0</v>
      </c>
      <c r="DX900" t="b">
        <v>0</v>
      </c>
      <c r="DY900" t="b">
        <v>0</v>
      </c>
      <c r="DZ900" t="b">
        <v>0</v>
      </c>
      <c r="EA900" t="b">
        <v>0</v>
      </c>
      <c r="EB900" t="b">
        <v>0</v>
      </c>
      <c r="EC900" t="b">
        <v>1</v>
      </c>
      <c r="ED900" t="b">
        <v>0</v>
      </c>
      <c r="EE900" t="b">
        <v>0</v>
      </c>
      <c r="EF900" t="b">
        <v>0</v>
      </c>
      <c r="EG900" t="b" cm="1">
        <v>0</v>
      </c>
      <c r="EH900" t="b">
        <v>0</v>
      </c>
      <c r="EI900" t="b">
        <v>0</v>
      </c>
      <c r="EJ900" t="b">
        <v>1</v>
      </c>
      <c r="EK900" t="s">
        <v>5327</v>
      </c>
      <c r="EL900">
        <v>0</v>
      </c>
      <c r="EM900">
        <v>12</v>
      </c>
      <c r="EN900" t="b">
        <v>0</v>
      </c>
    </row>
    <row r="901" spans="1:144" ht="15.75">
      <c r="A901"/>
      <c r="B901" t="s">
        <v>1725</v>
      </c>
      <c r="C901" t="s">
        <v>1725</v>
      </c>
      <c r="D901" t="s">
        <v>4132</v>
      </c>
      <c r="E901" t="s">
        <v>4133</v>
      </c>
      <c r="F901"/>
      <c r="G901" t="s">
        <v>4132</v>
      </c>
      <c r="H901" t="s">
        <v>4132</v>
      </c>
      <c r="I901" t="s">
        <v>1251</v>
      </c>
      <c r="J901"/>
      <c r="K901"/>
      <c r="L901" t="s">
        <v>1743</v>
      </c>
      <c r="M901" t="s">
        <v>1784</v>
      </c>
      <c r="N901"/>
      <c r="O901" t="s">
        <v>4114</v>
      </c>
      <c r="P901" t="s">
        <v>1725</v>
      </c>
      <c r="Q901" t="s">
        <v>4115</v>
      </c>
      <c r="R901" t="s">
        <v>3966</v>
      </c>
      <c r="S901"/>
      <c r="T901"/>
      <c r="U901" t="s">
        <v>13563</v>
      </c>
      <c r="V901" t="s">
        <v>4157</v>
      </c>
      <c r="W901"/>
      <c r="X901"/>
      <c r="Y901"/>
      <c r="Z901"/>
      <c r="AA901"/>
      <c r="AB901"/>
      <c r="AC901"/>
      <c r="AD901"/>
      <c r="AE901"/>
      <c r="AF901"/>
      <c r="AG901"/>
      <c r="AH901"/>
      <c r="AI901"/>
      <c r="AJ901"/>
      <c r="AK901"/>
      <c r="AL901"/>
      <c r="AM901"/>
      <c r="AN901"/>
      <c r="AO901" s="108" t="s">
        <v>43</v>
      </c>
      <c r="AP901" t="s">
        <v>2857</v>
      </c>
      <c r="AQ901">
        <v>12</v>
      </c>
      <c r="AR901" t="s">
        <v>9442</v>
      </c>
      <c r="AS901" t="s">
        <v>1725</v>
      </c>
      <c r="AT901" t="s">
        <v>9367</v>
      </c>
      <c r="AU901" t="s">
        <v>4133</v>
      </c>
      <c r="AV901" t="s">
        <v>9443</v>
      </c>
      <c r="AW901" t="s">
        <v>1744</v>
      </c>
      <c r="AX901" t="s">
        <v>1740</v>
      </c>
      <c r="AY901" t="s">
        <v>9444</v>
      </c>
      <c r="AZ901" t="s">
        <v>4115</v>
      </c>
      <c r="BA901" t="s">
        <v>9445</v>
      </c>
      <c r="BB901" t="s">
        <v>1251</v>
      </c>
      <c r="BC901" t="s">
        <v>1743</v>
      </c>
      <c r="BD901" t="s">
        <v>9446</v>
      </c>
      <c r="BE901" t="s">
        <v>4112</v>
      </c>
      <c r="BF901">
        <v>348</v>
      </c>
      <c r="BG901">
        <v>891</v>
      </c>
      <c r="BH901">
        <v>0</v>
      </c>
      <c r="BI901" t="s">
        <v>1547</v>
      </c>
      <c r="BJ901">
        <v>0</v>
      </c>
      <c r="BK901">
        <v>0</v>
      </c>
      <c r="BL901">
        <v>951</v>
      </c>
      <c r="BM901" t="s">
        <v>9447</v>
      </c>
      <c r="BN901" t="s">
        <v>4113</v>
      </c>
      <c r="BO901" t="s">
        <v>9368</v>
      </c>
      <c r="BP901" t="s" cm="1">
        <v>9366</v>
      </c>
      <c r="BQ901" t="s">
        <v>1547</v>
      </c>
      <c r="BR901" t="s">
        <v>4166</v>
      </c>
      <c r="BS901">
        <v>11</v>
      </c>
      <c r="BT901" t="s">
        <v>1729</v>
      </c>
      <c r="BU901" t="s">
        <v>15878</v>
      </c>
      <c r="BV901" t="s">
        <v>4132</v>
      </c>
      <c r="BW901" t="s">
        <v>9443</v>
      </c>
      <c r="BX901" t="s">
        <v>9444</v>
      </c>
      <c r="BY901" t="s">
        <v>1744</v>
      </c>
      <c r="BZ901" t="s">
        <v>1547</v>
      </c>
      <c r="CA901" t="s">
        <v>1744</v>
      </c>
      <c r="CB901" t="s">
        <v>1784</v>
      </c>
      <c r="CC901"/>
      <c r="CD901" t="s">
        <v>998</v>
      </c>
      <c r="CE901" t="s">
        <v>1251</v>
      </c>
      <c r="CF901" t="s">
        <v>9448</v>
      </c>
      <c r="CG901" t="s">
        <v>9449</v>
      </c>
      <c r="CH901" t="s">
        <v>1251</v>
      </c>
      <c r="CI901" t="s">
        <v>1547</v>
      </c>
      <c r="CJ901" t="s">
        <v>3966</v>
      </c>
      <c r="CK901" t="s">
        <v>1725</v>
      </c>
      <c r="CL901"/>
      <c r="CM901"/>
      <c r="CN901" t="s">
        <v>13563</v>
      </c>
      <c r="CO901" t="s">
        <v>4157</v>
      </c>
      <c r="CP901" t="s">
        <v>13563</v>
      </c>
      <c r="CQ901" t="s">
        <v>4157</v>
      </c>
      <c r="CR901" t="s">
        <v>1547</v>
      </c>
      <c r="CS901">
        <v>8</v>
      </c>
      <c r="CT901" t="s">
        <v>4166</v>
      </c>
      <c r="CU901" t="s">
        <v>4166</v>
      </c>
      <c r="CV901" t="s">
        <v>1547</v>
      </c>
      <c r="CW901" t="s">
        <v>1547</v>
      </c>
      <c r="CX901" t="s">
        <v>1547</v>
      </c>
      <c r="CY901">
        <v>899</v>
      </c>
      <c r="CZ901" t="s">
        <v>10303</v>
      </c>
      <c r="DA901" t="s">
        <v>1547</v>
      </c>
      <c r="DB901" t="s">
        <v>1881</v>
      </c>
      <c r="DC901" t="s">
        <v>1882</v>
      </c>
      <c r="DD901" t="s">
        <v>4133</v>
      </c>
      <c r="DE901" t="s">
        <v>4115</v>
      </c>
      <c r="DF901" t="s">
        <v>4132</v>
      </c>
      <c r="DG901" t="s">
        <v>1547</v>
      </c>
      <c r="DH901" t="s">
        <v>1547</v>
      </c>
      <c r="DI901" t="s">
        <v>1892</v>
      </c>
      <c r="DJ901" t="s">
        <v>9442</v>
      </c>
      <c r="DK901"/>
      <c r="DL901" t="s">
        <v>1892</v>
      </c>
      <c r="DM901">
        <v>9</v>
      </c>
      <c r="DN901" t="s">
        <v>1883</v>
      </c>
      <c r="DO901" t="s">
        <v>1725</v>
      </c>
      <c r="DP901" t="b">
        <v>1</v>
      </c>
      <c r="DQ901" t="b">
        <v>0</v>
      </c>
      <c r="DR901" t="b">
        <v>0</v>
      </c>
      <c r="DS901" t="b">
        <v>0</v>
      </c>
      <c r="DT901" t="b">
        <v>0</v>
      </c>
      <c r="DU901" t="b">
        <v>1</v>
      </c>
      <c r="DV901" t="b">
        <v>0</v>
      </c>
      <c r="DW901">
        <v>0</v>
      </c>
      <c r="DX901" t="b">
        <v>0</v>
      </c>
      <c r="DY901" t="b">
        <v>0</v>
      </c>
      <c r="DZ901" t="b">
        <v>0</v>
      </c>
      <c r="EA901" t="b">
        <v>0</v>
      </c>
      <c r="EB901" t="b">
        <v>0</v>
      </c>
      <c r="EC901" t="b">
        <v>0</v>
      </c>
      <c r="ED901" t="b">
        <v>0</v>
      </c>
      <c r="EE901" t="b">
        <v>0</v>
      </c>
      <c r="EF901" t="b">
        <v>0</v>
      </c>
      <c r="EG901" t="b" cm="1">
        <v>1</v>
      </c>
      <c r="EH901" t="b">
        <v>0</v>
      </c>
      <c r="EI901" t="b">
        <v>0</v>
      </c>
      <c r="EJ901" t="b">
        <v>1</v>
      </c>
      <c r="EK901" t="s">
        <v>5887</v>
      </c>
      <c r="EL901">
        <v>1</v>
      </c>
      <c r="EM901">
        <v>18</v>
      </c>
      <c r="EN901" t="b">
        <v>0</v>
      </c>
    </row>
    <row r="902" spans="1:144" ht="15.75">
      <c r="A902"/>
      <c r="B902" t="s">
        <v>1725</v>
      </c>
      <c r="C902" t="s">
        <v>1725</v>
      </c>
      <c r="D902" t="s">
        <v>4134</v>
      </c>
      <c r="E902" t="s">
        <v>4135</v>
      </c>
      <c r="F902"/>
      <c r="G902" t="s">
        <v>4134</v>
      </c>
      <c r="H902" t="s">
        <v>4134</v>
      </c>
      <c r="I902" t="s">
        <v>1251</v>
      </c>
      <c r="J902"/>
      <c r="K902"/>
      <c r="L902" t="s">
        <v>1743</v>
      </c>
      <c r="M902" t="s">
        <v>1784</v>
      </c>
      <c r="N902"/>
      <c r="O902" t="s">
        <v>4114</v>
      </c>
      <c r="P902" t="s">
        <v>1725</v>
      </c>
      <c r="Q902" t="s">
        <v>4115</v>
      </c>
      <c r="R902" t="s">
        <v>3966</v>
      </c>
      <c r="S902"/>
      <c r="T902"/>
      <c r="U902" t="s">
        <v>13563</v>
      </c>
      <c r="V902" t="s">
        <v>4158</v>
      </c>
      <c r="W902"/>
      <c r="X902"/>
      <c r="Y902"/>
      <c r="Z902"/>
      <c r="AA902"/>
      <c r="AB902"/>
      <c r="AC902"/>
      <c r="AD902"/>
      <c r="AE902"/>
      <c r="AF902"/>
      <c r="AG902"/>
      <c r="AH902"/>
      <c r="AI902"/>
      <c r="AJ902"/>
      <c r="AK902"/>
      <c r="AL902"/>
      <c r="AM902"/>
      <c r="AN902"/>
      <c r="AO902" s="108" t="s">
        <v>43</v>
      </c>
      <c r="AP902" t="s">
        <v>2857</v>
      </c>
      <c r="AQ902">
        <v>13</v>
      </c>
      <c r="AR902" t="s">
        <v>9451</v>
      </c>
      <c r="AS902" t="s">
        <v>1725</v>
      </c>
      <c r="AT902" t="s">
        <v>9367</v>
      </c>
      <c r="AU902" t="s">
        <v>4135</v>
      </c>
      <c r="AV902" t="s">
        <v>9452</v>
      </c>
      <c r="AW902" t="s">
        <v>1744</v>
      </c>
      <c r="AX902" t="s">
        <v>1740</v>
      </c>
      <c r="AY902" t="s">
        <v>9453</v>
      </c>
      <c r="AZ902" t="s">
        <v>4115</v>
      </c>
      <c r="BA902" t="s">
        <v>9454</v>
      </c>
      <c r="BB902" t="s">
        <v>1251</v>
      </c>
      <c r="BC902" t="s">
        <v>1743</v>
      </c>
      <c r="BD902" t="s">
        <v>9455</v>
      </c>
      <c r="BE902" t="s">
        <v>4112</v>
      </c>
      <c r="BF902">
        <v>347</v>
      </c>
      <c r="BG902">
        <v>891</v>
      </c>
      <c r="BH902">
        <v>0</v>
      </c>
      <c r="BI902" t="s">
        <v>1547</v>
      </c>
      <c r="BJ902">
        <v>0</v>
      </c>
      <c r="BK902">
        <v>0</v>
      </c>
      <c r="BL902">
        <v>950</v>
      </c>
      <c r="BM902" t="s">
        <v>9456</v>
      </c>
      <c r="BN902" t="s">
        <v>4113</v>
      </c>
      <c r="BO902" t="s">
        <v>9368</v>
      </c>
      <c r="BP902" t="s" cm="1">
        <v>9366</v>
      </c>
      <c r="BQ902" t="s">
        <v>1547</v>
      </c>
      <c r="BR902" t="s">
        <v>4166</v>
      </c>
      <c r="BS902">
        <v>12</v>
      </c>
      <c r="BT902" t="s">
        <v>1730</v>
      </c>
      <c r="BU902" t="s">
        <v>15879</v>
      </c>
      <c r="BV902" t="s">
        <v>4134</v>
      </c>
      <c r="BW902" t="s">
        <v>9452</v>
      </c>
      <c r="BX902" t="s">
        <v>9453</v>
      </c>
      <c r="BY902" t="s">
        <v>1744</v>
      </c>
      <c r="BZ902" t="s">
        <v>1547</v>
      </c>
      <c r="CA902" t="s">
        <v>1744</v>
      </c>
      <c r="CB902" t="s">
        <v>1784</v>
      </c>
      <c r="CC902"/>
      <c r="CD902" t="s">
        <v>998</v>
      </c>
      <c r="CE902" t="s">
        <v>1251</v>
      </c>
      <c r="CF902" t="s">
        <v>9457</v>
      </c>
      <c r="CG902" t="s">
        <v>9458</v>
      </c>
      <c r="CH902" t="s">
        <v>1251</v>
      </c>
      <c r="CI902" t="s">
        <v>1547</v>
      </c>
      <c r="CJ902" t="s">
        <v>3966</v>
      </c>
      <c r="CK902" t="s">
        <v>1725</v>
      </c>
      <c r="CL902"/>
      <c r="CM902"/>
      <c r="CN902" t="s">
        <v>13563</v>
      </c>
      <c r="CO902" t="s">
        <v>4158</v>
      </c>
      <c r="CP902" t="s">
        <v>13563</v>
      </c>
      <c r="CQ902" t="s">
        <v>4158</v>
      </c>
      <c r="CR902" t="s">
        <v>1547</v>
      </c>
      <c r="CS902">
        <v>8</v>
      </c>
      <c r="CT902" t="s">
        <v>4166</v>
      </c>
      <c r="CU902" t="s">
        <v>4166</v>
      </c>
      <c r="CV902" t="s">
        <v>1547</v>
      </c>
      <c r="CW902" t="s">
        <v>1547</v>
      </c>
      <c r="CX902" t="s">
        <v>1547</v>
      </c>
      <c r="CY902">
        <v>900</v>
      </c>
      <c r="CZ902" t="s">
        <v>10310</v>
      </c>
      <c r="DA902" t="s">
        <v>1547</v>
      </c>
      <c r="DB902" t="s">
        <v>1881</v>
      </c>
      <c r="DC902" t="s">
        <v>1882</v>
      </c>
      <c r="DD902" t="s">
        <v>4135</v>
      </c>
      <c r="DE902" t="s">
        <v>4115</v>
      </c>
      <c r="DF902" t="s">
        <v>4134</v>
      </c>
      <c r="DG902" t="s">
        <v>1547</v>
      </c>
      <c r="DH902" t="s">
        <v>1547</v>
      </c>
      <c r="DI902" t="s">
        <v>1892</v>
      </c>
      <c r="DJ902" t="s">
        <v>9451</v>
      </c>
      <c r="DK902"/>
      <c r="DL902" t="s">
        <v>1892</v>
      </c>
      <c r="DM902">
        <v>9</v>
      </c>
      <c r="DN902" t="s">
        <v>1883</v>
      </c>
      <c r="DO902" t="s">
        <v>1725</v>
      </c>
      <c r="DP902" t="b">
        <v>1</v>
      </c>
      <c r="DQ902" t="b">
        <v>0</v>
      </c>
      <c r="DR902" t="b">
        <v>0</v>
      </c>
      <c r="DS902" t="b">
        <v>0</v>
      </c>
      <c r="DT902" t="b">
        <v>0</v>
      </c>
      <c r="DU902" t="b">
        <v>1</v>
      </c>
      <c r="DV902" t="b">
        <v>0</v>
      </c>
      <c r="DW902">
        <v>0</v>
      </c>
      <c r="DX902" t="b">
        <v>0</v>
      </c>
      <c r="DY902" t="b">
        <v>0</v>
      </c>
      <c r="DZ902" t="b">
        <v>0</v>
      </c>
      <c r="EA902" t="b">
        <v>0</v>
      </c>
      <c r="EB902" t="b">
        <v>0</v>
      </c>
      <c r="EC902" t="b">
        <v>0</v>
      </c>
      <c r="ED902" t="b">
        <v>0</v>
      </c>
      <c r="EE902" t="b">
        <v>0</v>
      </c>
      <c r="EF902" t="b">
        <v>0</v>
      </c>
      <c r="EG902" t="b" cm="1">
        <v>1</v>
      </c>
      <c r="EH902" t="b">
        <v>0</v>
      </c>
      <c r="EI902" t="b">
        <v>0</v>
      </c>
      <c r="EJ902" t="b">
        <v>1</v>
      </c>
      <c r="EK902" t="s">
        <v>5887</v>
      </c>
      <c r="EL902">
        <v>1</v>
      </c>
      <c r="EM902">
        <v>14</v>
      </c>
      <c r="EN902" t="b">
        <v>0</v>
      </c>
    </row>
    <row r="903" spans="1:144" ht="15.75">
      <c r="A903"/>
      <c r="B903" t="s">
        <v>1725</v>
      </c>
      <c r="C903" t="s">
        <v>1725</v>
      </c>
      <c r="D903" t="s">
        <v>4136</v>
      </c>
      <c r="E903" t="s">
        <v>4137</v>
      </c>
      <c r="F903" t="s">
        <v>4138</v>
      </c>
      <c r="G903" t="s">
        <v>4136</v>
      </c>
      <c r="H903" t="s">
        <v>4136</v>
      </c>
      <c r="I903" t="s">
        <v>1230</v>
      </c>
      <c r="J903"/>
      <c r="K903"/>
      <c r="L903" t="s">
        <v>1743</v>
      </c>
      <c r="M903" t="s">
        <v>1754</v>
      </c>
      <c r="N903"/>
      <c r="O903" t="s">
        <v>4114</v>
      </c>
      <c r="P903" t="s">
        <v>1725</v>
      </c>
      <c r="Q903" t="s">
        <v>4115</v>
      </c>
      <c r="R903" t="s">
        <v>3966</v>
      </c>
      <c r="S903"/>
      <c r="T903"/>
      <c r="U903" t="s">
        <v>13563</v>
      </c>
      <c r="V903" t="s">
        <v>13569</v>
      </c>
      <c r="W903"/>
      <c r="X903"/>
      <c r="Y903"/>
      <c r="Z903"/>
      <c r="AA903"/>
      <c r="AB903"/>
      <c r="AC903"/>
      <c r="AD903"/>
      <c r="AE903"/>
      <c r="AF903"/>
      <c r="AG903"/>
      <c r="AH903"/>
      <c r="AI903"/>
      <c r="AJ903"/>
      <c r="AK903"/>
      <c r="AL903"/>
      <c r="AM903"/>
      <c r="AN903"/>
      <c r="AO903" s="108" t="s">
        <v>43</v>
      </c>
      <c r="AP903" t="s">
        <v>2857</v>
      </c>
      <c r="AQ903">
        <v>14</v>
      </c>
      <c r="AR903" t="s">
        <v>9460</v>
      </c>
      <c r="AS903" t="s">
        <v>1725</v>
      </c>
      <c r="AT903" t="s">
        <v>9367</v>
      </c>
      <c r="AU903" t="s">
        <v>4137</v>
      </c>
      <c r="AV903" t="s">
        <v>9461</v>
      </c>
      <c r="AW903" t="s">
        <v>9462</v>
      </c>
      <c r="AX903" t="s">
        <v>1740</v>
      </c>
      <c r="AY903" t="s">
        <v>9463</v>
      </c>
      <c r="AZ903" t="s">
        <v>4115</v>
      </c>
      <c r="BA903" t="s">
        <v>9464</v>
      </c>
      <c r="BB903" t="s">
        <v>1230</v>
      </c>
      <c r="BC903" t="s">
        <v>1743</v>
      </c>
      <c r="BD903" t="s">
        <v>9465</v>
      </c>
      <c r="BE903" t="s">
        <v>4112</v>
      </c>
      <c r="BF903">
        <v>903</v>
      </c>
      <c r="BG903">
        <v>891</v>
      </c>
      <c r="BH903">
        <v>0</v>
      </c>
      <c r="BI903" t="s">
        <v>4137</v>
      </c>
      <c r="BJ903">
        <v>1</v>
      </c>
      <c r="BK903">
        <v>0</v>
      </c>
      <c r="BL903">
        <v>0</v>
      </c>
      <c r="BM903" t="s">
        <v>1547</v>
      </c>
      <c r="BN903" t="s">
        <v>4113</v>
      </c>
      <c r="BO903" t="s">
        <v>9368</v>
      </c>
      <c r="BP903" t="s" cm="1">
        <v>9366</v>
      </c>
      <c r="BQ903" t="s">
        <v>1547</v>
      </c>
      <c r="BR903" t="s">
        <v>4166</v>
      </c>
      <c r="BS903">
        <v>13</v>
      </c>
      <c r="BT903" t="s">
        <v>1731</v>
      </c>
      <c r="BU903" t="s">
        <v>15880</v>
      </c>
      <c r="BV903" t="s">
        <v>4136</v>
      </c>
      <c r="BW903" t="s">
        <v>9461</v>
      </c>
      <c r="BX903" t="s">
        <v>9463</v>
      </c>
      <c r="BY903" t="s">
        <v>1744</v>
      </c>
      <c r="BZ903" t="s">
        <v>1547</v>
      </c>
      <c r="CA903" t="s">
        <v>1744</v>
      </c>
      <c r="CB903" t="s">
        <v>1754</v>
      </c>
      <c r="CC903"/>
      <c r="CD903" t="s">
        <v>998</v>
      </c>
      <c r="CE903" t="s">
        <v>1230</v>
      </c>
      <c r="CF903" t="s">
        <v>9466</v>
      </c>
      <c r="CG903" t="s">
        <v>9467</v>
      </c>
      <c r="CH903" t="s">
        <v>1230</v>
      </c>
      <c r="CI903" t="s">
        <v>1547</v>
      </c>
      <c r="CJ903" t="s">
        <v>3966</v>
      </c>
      <c r="CK903" t="s">
        <v>1725</v>
      </c>
      <c r="CL903"/>
      <c r="CM903"/>
      <c r="CN903" t="s">
        <v>13563</v>
      </c>
      <c r="CO903" t="s">
        <v>13569</v>
      </c>
      <c r="CP903" t="s">
        <v>13563</v>
      </c>
      <c r="CQ903" t="s">
        <v>13569</v>
      </c>
      <c r="CR903" t="s">
        <v>1547</v>
      </c>
      <c r="CS903">
        <v>8</v>
      </c>
      <c r="CT903" t="s">
        <v>4166</v>
      </c>
      <c r="CU903" t="s">
        <v>4166</v>
      </c>
      <c r="CV903" t="s">
        <v>4166</v>
      </c>
      <c r="CW903" t="s">
        <v>1547</v>
      </c>
      <c r="CX903" t="s">
        <v>1547</v>
      </c>
      <c r="CY903">
        <v>901</v>
      </c>
      <c r="CZ903" t="s">
        <v>10317</v>
      </c>
      <c r="DA903" t="s">
        <v>1547</v>
      </c>
      <c r="DB903" t="s">
        <v>1881</v>
      </c>
      <c r="DC903" t="s">
        <v>1882</v>
      </c>
      <c r="DD903" t="s">
        <v>4137</v>
      </c>
      <c r="DE903" t="s">
        <v>4115</v>
      </c>
      <c r="DF903" t="s">
        <v>4136</v>
      </c>
      <c r="DG903" t="s">
        <v>1547</v>
      </c>
      <c r="DH903" t="s">
        <v>1547</v>
      </c>
      <c r="DI903" t="s">
        <v>1892</v>
      </c>
      <c r="DJ903" t="s">
        <v>9460</v>
      </c>
      <c r="DK903"/>
      <c r="DL903" t="s">
        <v>1892</v>
      </c>
      <c r="DM903">
        <v>9</v>
      </c>
      <c r="DN903" t="s">
        <v>1883</v>
      </c>
      <c r="DO903" t="s">
        <v>1725</v>
      </c>
      <c r="DP903" t="b">
        <v>1</v>
      </c>
      <c r="DQ903" t="b">
        <v>0</v>
      </c>
      <c r="DR903" t="b">
        <v>1</v>
      </c>
      <c r="DS903" t="b">
        <v>0</v>
      </c>
      <c r="DT903" t="b">
        <v>0</v>
      </c>
      <c r="DU903" t="b">
        <v>1</v>
      </c>
      <c r="DV903" t="b">
        <v>0</v>
      </c>
      <c r="DW903">
        <v>0</v>
      </c>
      <c r="DX903" t="b">
        <v>0</v>
      </c>
      <c r="DY903" t="b">
        <v>0</v>
      </c>
      <c r="DZ903" t="b">
        <v>0</v>
      </c>
      <c r="EA903" t="b">
        <v>0</v>
      </c>
      <c r="EB903" t="b">
        <v>0</v>
      </c>
      <c r="EC903" t="b">
        <v>1</v>
      </c>
      <c r="ED903" t="b">
        <v>0</v>
      </c>
      <c r="EE903" t="b">
        <v>0</v>
      </c>
      <c r="EF903" t="b">
        <v>0</v>
      </c>
      <c r="EG903" t="b" cm="1">
        <v>0</v>
      </c>
      <c r="EH903" t="b">
        <v>0</v>
      </c>
      <c r="EI903" t="b">
        <v>0</v>
      </c>
      <c r="EJ903" t="b">
        <v>1</v>
      </c>
      <c r="EK903" t="s">
        <v>5327</v>
      </c>
      <c r="EL903">
        <v>0</v>
      </c>
      <c r="EM903">
        <v>12</v>
      </c>
      <c r="EN903" t="b">
        <v>0</v>
      </c>
    </row>
    <row r="904" spans="1:144" ht="15.75">
      <c r="A904"/>
      <c r="B904" t="s">
        <v>1725</v>
      </c>
      <c r="C904" t="s">
        <v>1725</v>
      </c>
      <c r="D904" t="s">
        <v>4139</v>
      </c>
      <c r="E904" t="s">
        <v>4140</v>
      </c>
      <c r="F904" t="s">
        <v>4141</v>
      </c>
      <c r="G904" t="s">
        <v>4139</v>
      </c>
      <c r="H904" t="s">
        <v>4139</v>
      </c>
      <c r="I904" t="s">
        <v>1251</v>
      </c>
      <c r="J904" t="s">
        <v>4142</v>
      </c>
      <c r="K904"/>
      <c r="L904" t="s">
        <v>1743</v>
      </c>
      <c r="M904" t="s">
        <v>1754</v>
      </c>
      <c r="N904"/>
      <c r="O904" t="s">
        <v>4114</v>
      </c>
      <c r="P904" t="s">
        <v>1725</v>
      </c>
      <c r="Q904" t="s">
        <v>4115</v>
      </c>
      <c r="R904" t="s">
        <v>3966</v>
      </c>
      <c r="S904"/>
      <c r="T904"/>
      <c r="U904" t="s">
        <v>13563</v>
      </c>
      <c r="V904" t="s">
        <v>4167</v>
      </c>
      <c r="W904"/>
      <c r="X904"/>
      <c r="Y904"/>
      <c r="Z904"/>
      <c r="AA904"/>
      <c r="AB904"/>
      <c r="AC904"/>
      <c r="AD904"/>
      <c r="AE904"/>
      <c r="AF904"/>
      <c r="AG904"/>
      <c r="AH904"/>
      <c r="AI904"/>
      <c r="AJ904"/>
      <c r="AK904"/>
      <c r="AL904"/>
      <c r="AM904"/>
      <c r="AN904"/>
      <c r="AO904" s="108" t="s">
        <v>43</v>
      </c>
      <c r="AP904" t="s">
        <v>2857</v>
      </c>
      <c r="AQ904">
        <v>15</v>
      </c>
      <c r="AR904" t="s">
        <v>9469</v>
      </c>
      <c r="AS904" t="s">
        <v>1725</v>
      </c>
      <c r="AT904" t="s">
        <v>9367</v>
      </c>
      <c r="AU904" t="s">
        <v>4140</v>
      </c>
      <c r="AV904" t="s">
        <v>9470</v>
      </c>
      <c r="AW904" t="s">
        <v>9471</v>
      </c>
      <c r="AX904" t="s">
        <v>1740</v>
      </c>
      <c r="AY904" t="s">
        <v>9472</v>
      </c>
      <c r="AZ904" t="s">
        <v>4115</v>
      </c>
      <c r="BA904" t="s">
        <v>9473</v>
      </c>
      <c r="BB904" t="s">
        <v>1251</v>
      </c>
      <c r="BC904" t="s">
        <v>1743</v>
      </c>
      <c r="BD904" t="s">
        <v>9474</v>
      </c>
      <c r="BE904" t="s">
        <v>4112</v>
      </c>
      <c r="BF904">
        <v>904</v>
      </c>
      <c r="BG904">
        <v>891</v>
      </c>
      <c r="BH904">
        <v>0</v>
      </c>
      <c r="BI904" t="s">
        <v>1547</v>
      </c>
      <c r="BJ904">
        <v>0</v>
      </c>
      <c r="BK904" t="e" cm="1">
        <v>#N/A</v>
      </c>
      <c r="BL904" t="e" cm="1">
        <v>#N/A</v>
      </c>
      <c r="BM904" t="s">
        <v>4142</v>
      </c>
      <c r="BN904" t="s">
        <v>4113</v>
      </c>
      <c r="BO904" t="s">
        <v>9368</v>
      </c>
      <c r="BP904" t="s" cm="1">
        <v>9366</v>
      </c>
      <c r="BQ904" t="s">
        <v>1547</v>
      </c>
      <c r="BR904" t="s">
        <v>4166</v>
      </c>
      <c r="BS904">
        <v>14</v>
      </c>
      <c r="BT904" t="s">
        <v>5141</v>
      </c>
      <c r="BU904" t="s">
        <v>15881</v>
      </c>
      <c r="BV904" t="s">
        <v>4139</v>
      </c>
      <c r="BW904" t="s">
        <v>9470</v>
      </c>
      <c r="BX904" t="s">
        <v>9472</v>
      </c>
      <c r="BY904" t="s">
        <v>1744</v>
      </c>
      <c r="BZ904" t="s">
        <v>1547</v>
      </c>
      <c r="CA904" t="s">
        <v>1744</v>
      </c>
      <c r="CB904" t="s">
        <v>1754</v>
      </c>
      <c r="CC904"/>
      <c r="CD904" t="s">
        <v>998</v>
      </c>
      <c r="CE904" t="s">
        <v>1251</v>
      </c>
      <c r="CF904" t="s">
        <v>9475</v>
      </c>
      <c r="CG904" t="s">
        <v>9476</v>
      </c>
      <c r="CH904" t="s">
        <v>1251</v>
      </c>
      <c r="CI904" t="s">
        <v>1547</v>
      </c>
      <c r="CJ904" t="s">
        <v>3966</v>
      </c>
      <c r="CK904" t="s">
        <v>1725</v>
      </c>
      <c r="CL904"/>
      <c r="CM904"/>
      <c r="CN904" t="s">
        <v>13563</v>
      </c>
      <c r="CO904" t="s">
        <v>4167</v>
      </c>
      <c r="CP904" t="s">
        <v>13563</v>
      </c>
      <c r="CQ904" t="s">
        <v>4167</v>
      </c>
      <c r="CR904" t="s">
        <v>1547</v>
      </c>
      <c r="CS904">
        <v>8</v>
      </c>
      <c r="CT904" t="s">
        <v>4166</v>
      </c>
      <c r="CU904" t="s">
        <v>4166</v>
      </c>
      <c r="CV904" t="e">
        <v>#N/A</v>
      </c>
      <c r="CW904" t="s">
        <v>1547</v>
      </c>
      <c r="CX904" t="s">
        <v>1547</v>
      </c>
      <c r="CY904">
        <v>902</v>
      </c>
      <c r="CZ904" t="s">
        <v>10320</v>
      </c>
      <c r="DA904" t="s">
        <v>1547</v>
      </c>
      <c r="DB904" t="s">
        <v>1881</v>
      </c>
      <c r="DC904" t="s">
        <v>1882</v>
      </c>
      <c r="DD904" t="s">
        <v>4140</v>
      </c>
      <c r="DE904" t="s">
        <v>4115</v>
      </c>
      <c r="DF904" t="s">
        <v>4139</v>
      </c>
      <c r="DG904" t="s">
        <v>1547</v>
      </c>
      <c r="DH904" t="s">
        <v>1547</v>
      </c>
      <c r="DI904" t="s">
        <v>1892</v>
      </c>
      <c r="DJ904" t="s">
        <v>9469</v>
      </c>
      <c r="DK904"/>
      <c r="DL904" t="s">
        <v>1892</v>
      </c>
      <c r="DM904">
        <v>9</v>
      </c>
      <c r="DN904" t="s">
        <v>1883</v>
      </c>
      <c r="DO904" t="s">
        <v>1725</v>
      </c>
      <c r="DP904" t="b">
        <v>1</v>
      </c>
      <c r="DQ904" t="b">
        <v>0</v>
      </c>
      <c r="DR904" t="b">
        <v>1</v>
      </c>
      <c r="DS904" t="b">
        <v>0</v>
      </c>
      <c r="DT904" t="b">
        <v>0</v>
      </c>
      <c r="DU904" t="b">
        <v>1</v>
      </c>
      <c r="DV904" t="b">
        <v>0</v>
      </c>
      <c r="DW904">
        <v>0</v>
      </c>
      <c r="DX904" t="b">
        <v>0</v>
      </c>
      <c r="DY904" t="b">
        <v>0</v>
      </c>
      <c r="DZ904" t="b">
        <v>0</v>
      </c>
      <c r="EA904" t="b">
        <v>0</v>
      </c>
      <c r="EB904" t="b">
        <v>0</v>
      </c>
      <c r="EC904" t="b">
        <v>1</v>
      </c>
      <c r="ED904" t="b">
        <v>0</v>
      </c>
      <c r="EE904" t="b">
        <v>0</v>
      </c>
      <c r="EF904" t="b">
        <v>0</v>
      </c>
      <c r="EG904" t="b" cm="1">
        <v>1</v>
      </c>
      <c r="EH904" t="b">
        <v>0</v>
      </c>
      <c r="EI904" t="b">
        <v>0</v>
      </c>
      <c r="EJ904" t="b">
        <v>1</v>
      </c>
      <c r="EK904" t="s">
        <v>5981</v>
      </c>
      <c r="EL904">
        <v>1</v>
      </c>
      <c r="EM904">
        <v>13</v>
      </c>
      <c r="EN904" t="b">
        <v>0</v>
      </c>
    </row>
    <row r="905" spans="1:144" ht="15.75">
      <c r="A905"/>
      <c r="B905" t="s">
        <v>1725</v>
      </c>
      <c r="C905" t="s">
        <v>1725</v>
      </c>
      <c r="D905" t="s">
        <v>4143</v>
      </c>
      <c r="E905" t="s">
        <v>4144</v>
      </c>
      <c r="F905" t="s">
        <v>4145</v>
      </c>
      <c r="G905" t="s">
        <v>4143</v>
      </c>
      <c r="H905" t="s">
        <v>4146</v>
      </c>
      <c r="I905" t="s">
        <v>1230</v>
      </c>
      <c r="J905"/>
      <c r="K905"/>
      <c r="L905" t="s">
        <v>1743</v>
      </c>
      <c r="M905" t="s">
        <v>1754</v>
      </c>
      <c r="N905"/>
      <c r="O905" t="s">
        <v>4114</v>
      </c>
      <c r="P905" t="s">
        <v>1725</v>
      </c>
      <c r="Q905" t="s">
        <v>4115</v>
      </c>
      <c r="R905" t="s">
        <v>3966</v>
      </c>
      <c r="S905"/>
      <c r="T905"/>
      <c r="U905" t="s">
        <v>13563</v>
      </c>
      <c r="V905" t="s">
        <v>13570</v>
      </c>
      <c r="W905"/>
      <c r="X905"/>
      <c r="Y905"/>
      <c r="Z905"/>
      <c r="AA905"/>
      <c r="AB905"/>
      <c r="AC905"/>
      <c r="AD905"/>
      <c r="AE905"/>
      <c r="AF905"/>
      <c r="AG905"/>
      <c r="AH905"/>
      <c r="AI905"/>
      <c r="AJ905"/>
      <c r="AK905"/>
      <c r="AL905"/>
      <c r="AM905"/>
      <c r="AN905"/>
      <c r="AO905" s="108" t="s">
        <v>43</v>
      </c>
      <c r="AP905" t="s">
        <v>2857</v>
      </c>
      <c r="AQ905">
        <v>16</v>
      </c>
      <c r="AR905" t="s">
        <v>9478</v>
      </c>
      <c r="AS905" t="s">
        <v>1725</v>
      </c>
      <c r="AT905" t="s">
        <v>9367</v>
      </c>
      <c r="AU905" t="s">
        <v>4144</v>
      </c>
      <c r="AV905" t="s">
        <v>9479</v>
      </c>
      <c r="AW905" t="s">
        <v>9480</v>
      </c>
      <c r="AX905" t="s">
        <v>1740</v>
      </c>
      <c r="AY905" t="s">
        <v>9481</v>
      </c>
      <c r="AZ905" t="s">
        <v>4115</v>
      </c>
      <c r="BA905" t="s">
        <v>9482</v>
      </c>
      <c r="BB905" t="s">
        <v>1230</v>
      </c>
      <c r="BC905" t="s">
        <v>1743</v>
      </c>
      <c r="BD905" t="s">
        <v>9483</v>
      </c>
      <c r="BE905" t="s">
        <v>4112</v>
      </c>
      <c r="BF905">
        <v>905</v>
      </c>
      <c r="BG905">
        <v>891</v>
      </c>
      <c r="BH905">
        <v>0</v>
      </c>
      <c r="BI905" t="s">
        <v>4144</v>
      </c>
      <c r="BJ905">
        <v>1</v>
      </c>
      <c r="BK905">
        <v>0</v>
      </c>
      <c r="BL905">
        <v>0</v>
      </c>
      <c r="BM905" t="s">
        <v>1547</v>
      </c>
      <c r="BN905" t="s">
        <v>4113</v>
      </c>
      <c r="BO905" t="s">
        <v>9368</v>
      </c>
      <c r="BP905" t="s" cm="1">
        <v>9366</v>
      </c>
      <c r="BQ905" t="s">
        <v>1547</v>
      </c>
      <c r="BR905" t="s">
        <v>4166</v>
      </c>
      <c r="BS905">
        <v>15</v>
      </c>
      <c r="BT905" t="s">
        <v>5153</v>
      </c>
      <c r="BU905" t="s">
        <v>15882</v>
      </c>
      <c r="BV905" t="s">
        <v>4143</v>
      </c>
      <c r="BW905" t="s">
        <v>9479</v>
      </c>
      <c r="BX905" t="s">
        <v>9484</v>
      </c>
      <c r="BY905" t="s">
        <v>1744</v>
      </c>
      <c r="BZ905" t="s">
        <v>1547</v>
      </c>
      <c r="CA905" t="s">
        <v>1744</v>
      </c>
      <c r="CB905" t="s">
        <v>1754</v>
      </c>
      <c r="CC905"/>
      <c r="CD905" t="s">
        <v>998</v>
      </c>
      <c r="CE905" t="s">
        <v>1230</v>
      </c>
      <c r="CF905" t="s">
        <v>9485</v>
      </c>
      <c r="CG905" t="s">
        <v>9486</v>
      </c>
      <c r="CH905" t="s">
        <v>1230</v>
      </c>
      <c r="CI905" t="s">
        <v>1547</v>
      </c>
      <c r="CJ905" t="s">
        <v>3966</v>
      </c>
      <c r="CK905" t="s">
        <v>1725</v>
      </c>
      <c r="CL905"/>
      <c r="CM905"/>
      <c r="CN905" t="s">
        <v>13563</v>
      </c>
      <c r="CO905" t="s">
        <v>13570</v>
      </c>
      <c r="CP905" t="s">
        <v>13563</v>
      </c>
      <c r="CQ905" t="s">
        <v>13570</v>
      </c>
      <c r="CR905" t="s">
        <v>1547</v>
      </c>
      <c r="CS905">
        <v>8</v>
      </c>
      <c r="CT905" t="s">
        <v>4166</v>
      </c>
      <c r="CU905" t="s">
        <v>4166</v>
      </c>
      <c r="CV905" t="s">
        <v>4166</v>
      </c>
      <c r="CW905" t="s">
        <v>1547</v>
      </c>
      <c r="CX905" t="s">
        <v>1547</v>
      </c>
      <c r="CY905">
        <v>903</v>
      </c>
      <c r="CZ905" t="s">
        <v>10323</v>
      </c>
      <c r="DA905" t="s">
        <v>1547</v>
      </c>
      <c r="DB905" t="s">
        <v>1881</v>
      </c>
      <c r="DC905" t="s">
        <v>1882</v>
      </c>
      <c r="DD905" t="s">
        <v>4144</v>
      </c>
      <c r="DE905" t="s">
        <v>4115</v>
      </c>
      <c r="DF905" t="s">
        <v>4143</v>
      </c>
      <c r="DG905" t="s">
        <v>1547</v>
      </c>
      <c r="DH905" t="s">
        <v>1547</v>
      </c>
      <c r="DI905" t="s">
        <v>1892</v>
      </c>
      <c r="DJ905" t="s">
        <v>9478</v>
      </c>
      <c r="DK905"/>
      <c r="DL905" t="s">
        <v>1892</v>
      </c>
      <c r="DM905">
        <v>9</v>
      </c>
      <c r="DN905" t="s">
        <v>1883</v>
      </c>
      <c r="DO905" t="s">
        <v>1725</v>
      </c>
      <c r="DP905" t="b">
        <v>1</v>
      </c>
      <c r="DQ905" t="b">
        <v>0</v>
      </c>
      <c r="DR905" t="b">
        <v>1</v>
      </c>
      <c r="DS905" t="b">
        <v>0</v>
      </c>
      <c r="DT905" t="b">
        <v>0</v>
      </c>
      <c r="DU905" t="b">
        <v>1</v>
      </c>
      <c r="DV905" t="b">
        <v>0</v>
      </c>
      <c r="DW905">
        <v>0</v>
      </c>
      <c r="DX905" t="b">
        <v>0</v>
      </c>
      <c r="DY905" t="b">
        <v>0</v>
      </c>
      <c r="DZ905" t="b">
        <v>0</v>
      </c>
      <c r="EA905" t="b">
        <v>0</v>
      </c>
      <c r="EB905" t="b">
        <v>0</v>
      </c>
      <c r="EC905" t="b">
        <v>1</v>
      </c>
      <c r="ED905" t="b">
        <v>0</v>
      </c>
      <c r="EE905" t="b">
        <v>0</v>
      </c>
      <c r="EF905" t="b">
        <v>0</v>
      </c>
      <c r="EG905" t="b" cm="1">
        <v>0</v>
      </c>
      <c r="EH905" t="b">
        <v>0</v>
      </c>
      <c r="EI905" t="b">
        <v>0</v>
      </c>
      <c r="EJ905" t="b">
        <v>1</v>
      </c>
      <c r="EK905" t="s">
        <v>5327</v>
      </c>
      <c r="EL905">
        <v>0</v>
      </c>
      <c r="EM905">
        <v>16</v>
      </c>
      <c r="EN905" t="b">
        <v>0</v>
      </c>
    </row>
    <row r="906" spans="1:144" ht="15.75">
      <c r="A906"/>
      <c r="B906" t="s">
        <v>1725</v>
      </c>
      <c r="C906" t="s">
        <v>1725</v>
      </c>
      <c r="D906" t="s">
        <v>4147</v>
      </c>
      <c r="E906" t="s">
        <v>4148</v>
      </c>
      <c r="F906" t="s">
        <v>4149</v>
      </c>
      <c r="G906" t="s">
        <v>4147</v>
      </c>
      <c r="H906" t="s">
        <v>4147</v>
      </c>
      <c r="I906" t="s">
        <v>1230</v>
      </c>
      <c r="J906"/>
      <c r="K906"/>
      <c r="L906" t="s">
        <v>1743</v>
      </c>
      <c r="M906" t="s">
        <v>1754</v>
      </c>
      <c r="N906"/>
      <c r="O906" t="s">
        <v>4114</v>
      </c>
      <c r="P906" t="s">
        <v>1725</v>
      </c>
      <c r="Q906" t="s">
        <v>4115</v>
      </c>
      <c r="R906" t="s">
        <v>3966</v>
      </c>
      <c r="S906"/>
      <c r="T906"/>
      <c r="U906" t="s">
        <v>13563</v>
      </c>
      <c r="V906" t="s">
        <v>13571</v>
      </c>
      <c r="W906"/>
      <c r="X906"/>
      <c r="Y906"/>
      <c r="Z906"/>
      <c r="AA906"/>
      <c r="AB906"/>
      <c r="AC906"/>
      <c r="AD906"/>
      <c r="AE906"/>
      <c r="AF906"/>
      <c r="AG906"/>
      <c r="AH906"/>
      <c r="AI906"/>
      <c r="AJ906"/>
      <c r="AK906"/>
      <c r="AL906"/>
      <c r="AM906"/>
      <c r="AN906"/>
      <c r="AO906" s="108" t="s">
        <v>43</v>
      </c>
      <c r="AP906" t="s">
        <v>2857</v>
      </c>
      <c r="AQ906">
        <v>17</v>
      </c>
      <c r="AR906" t="s">
        <v>9488</v>
      </c>
      <c r="AS906" t="s">
        <v>1725</v>
      </c>
      <c r="AT906" t="s">
        <v>9367</v>
      </c>
      <c r="AU906" t="s">
        <v>4148</v>
      </c>
      <c r="AV906" t="s">
        <v>9489</v>
      </c>
      <c r="AW906" t="s">
        <v>9490</v>
      </c>
      <c r="AX906" t="s">
        <v>1740</v>
      </c>
      <c r="AY906" t="s">
        <v>9491</v>
      </c>
      <c r="AZ906" t="s">
        <v>4115</v>
      </c>
      <c r="BA906" t="s">
        <v>9492</v>
      </c>
      <c r="BB906" t="s">
        <v>1230</v>
      </c>
      <c r="BC906" t="s">
        <v>1743</v>
      </c>
      <c r="BD906" t="s">
        <v>9493</v>
      </c>
      <c r="BE906" t="s">
        <v>4112</v>
      </c>
      <c r="BF906">
        <v>906</v>
      </c>
      <c r="BG906">
        <v>891</v>
      </c>
      <c r="BH906">
        <v>0</v>
      </c>
      <c r="BI906" t="s">
        <v>4148</v>
      </c>
      <c r="BJ906">
        <v>1</v>
      </c>
      <c r="BK906">
        <v>0</v>
      </c>
      <c r="BL906">
        <v>0</v>
      </c>
      <c r="BM906" t="s">
        <v>1547</v>
      </c>
      <c r="BN906" t="s">
        <v>4113</v>
      </c>
      <c r="BO906" t="s">
        <v>9368</v>
      </c>
      <c r="BP906" t="s" cm="1">
        <v>9366</v>
      </c>
      <c r="BQ906" t="s">
        <v>1547</v>
      </c>
      <c r="BR906" t="s">
        <v>4166</v>
      </c>
      <c r="BS906">
        <v>16</v>
      </c>
      <c r="BT906" t="s">
        <v>5165</v>
      </c>
      <c r="BU906" t="s">
        <v>15883</v>
      </c>
      <c r="BV906" t="s">
        <v>4147</v>
      </c>
      <c r="BW906" t="s">
        <v>9489</v>
      </c>
      <c r="BX906" t="s">
        <v>9491</v>
      </c>
      <c r="BY906" t="s">
        <v>1744</v>
      </c>
      <c r="BZ906" t="s">
        <v>1547</v>
      </c>
      <c r="CA906" t="s">
        <v>1744</v>
      </c>
      <c r="CB906" t="s">
        <v>1754</v>
      </c>
      <c r="CC906"/>
      <c r="CD906" t="s">
        <v>998</v>
      </c>
      <c r="CE906" t="s">
        <v>1230</v>
      </c>
      <c r="CF906" t="s">
        <v>9494</v>
      </c>
      <c r="CG906" t="s">
        <v>9495</v>
      </c>
      <c r="CH906" t="s">
        <v>1230</v>
      </c>
      <c r="CI906" t="s">
        <v>1547</v>
      </c>
      <c r="CJ906" t="s">
        <v>3966</v>
      </c>
      <c r="CK906" t="s">
        <v>1725</v>
      </c>
      <c r="CL906"/>
      <c r="CM906"/>
      <c r="CN906" t="s">
        <v>13563</v>
      </c>
      <c r="CO906" t="s">
        <v>13571</v>
      </c>
      <c r="CP906" t="s">
        <v>13563</v>
      </c>
      <c r="CQ906" t="s">
        <v>13571</v>
      </c>
      <c r="CR906" t="s">
        <v>1547</v>
      </c>
      <c r="CS906">
        <v>8</v>
      </c>
      <c r="CT906" t="s">
        <v>4166</v>
      </c>
      <c r="CU906" t="s">
        <v>4166</v>
      </c>
      <c r="CV906" t="s">
        <v>4166</v>
      </c>
      <c r="CW906" t="s">
        <v>1547</v>
      </c>
      <c r="CX906" t="s">
        <v>1547</v>
      </c>
      <c r="CY906">
        <v>904</v>
      </c>
      <c r="CZ906" t="s">
        <v>10326</v>
      </c>
      <c r="DA906" t="s">
        <v>1547</v>
      </c>
      <c r="DB906" t="s">
        <v>1881</v>
      </c>
      <c r="DC906" t="s">
        <v>1882</v>
      </c>
      <c r="DD906" t="s">
        <v>4148</v>
      </c>
      <c r="DE906" t="s">
        <v>4115</v>
      </c>
      <c r="DF906" t="s">
        <v>4147</v>
      </c>
      <c r="DG906" t="s">
        <v>1547</v>
      </c>
      <c r="DH906" t="s">
        <v>1547</v>
      </c>
      <c r="DI906" t="s">
        <v>1892</v>
      </c>
      <c r="DJ906" t="s">
        <v>9488</v>
      </c>
      <c r="DK906"/>
      <c r="DL906" t="s">
        <v>1892</v>
      </c>
      <c r="DM906">
        <v>9</v>
      </c>
      <c r="DN906" t="s">
        <v>1883</v>
      </c>
      <c r="DO906" t="s">
        <v>1725</v>
      </c>
      <c r="DP906" t="b">
        <v>1</v>
      </c>
      <c r="DQ906" t="b">
        <v>0</v>
      </c>
      <c r="DR906" t="b">
        <v>1</v>
      </c>
      <c r="DS906" t="b">
        <v>0</v>
      </c>
      <c r="DT906" t="b">
        <v>0</v>
      </c>
      <c r="DU906" t="b">
        <v>1</v>
      </c>
      <c r="DV906" t="b">
        <v>0</v>
      </c>
      <c r="DW906">
        <v>0</v>
      </c>
      <c r="DX906" t="b">
        <v>0</v>
      </c>
      <c r="DY906" t="b">
        <v>0</v>
      </c>
      <c r="DZ906" t="b">
        <v>0</v>
      </c>
      <c r="EA906" t="b">
        <v>0</v>
      </c>
      <c r="EB906" t="b">
        <v>0</v>
      </c>
      <c r="EC906" t="b">
        <v>0</v>
      </c>
      <c r="ED906" t="b">
        <v>0</v>
      </c>
      <c r="EE906" t="b">
        <v>0</v>
      </c>
      <c r="EF906" t="b">
        <v>0</v>
      </c>
      <c r="EG906" t="b" cm="1">
        <v>0</v>
      </c>
      <c r="EH906" t="b">
        <v>0</v>
      </c>
      <c r="EI906" t="b">
        <v>0</v>
      </c>
      <c r="EJ906" t="b">
        <v>0</v>
      </c>
      <c r="EK906" t="s">
        <v>1547</v>
      </c>
      <c r="EL906">
        <v>0</v>
      </c>
      <c r="EM906">
        <v>10</v>
      </c>
      <c r="EN906" t="b">
        <v>0</v>
      </c>
    </row>
    <row r="907" spans="1:144" ht="15.75">
      <c r="A907"/>
      <c r="B907" t="s">
        <v>1725</v>
      </c>
      <c r="C907" t="s">
        <v>1725</v>
      </c>
      <c r="D907" t="s">
        <v>4150</v>
      </c>
      <c r="E907" t="s">
        <v>4151</v>
      </c>
      <c r="F907" t="s">
        <v>4152</v>
      </c>
      <c r="G907" t="s">
        <v>4150</v>
      </c>
      <c r="H907" t="s">
        <v>4150</v>
      </c>
      <c r="I907" t="s">
        <v>1230</v>
      </c>
      <c r="J907"/>
      <c r="K907"/>
      <c r="L907" t="s">
        <v>1743</v>
      </c>
      <c r="M907" t="s">
        <v>1754</v>
      </c>
      <c r="N907"/>
      <c r="O907" t="s">
        <v>4114</v>
      </c>
      <c r="P907" t="s">
        <v>1725</v>
      </c>
      <c r="Q907" t="s">
        <v>4115</v>
      </c>
      <c r="R907" t="s">
        <v>3966</v>
      </c>
      <c r="S907"/>
      <c r="T907"/>
      <c r="U907" t="s">
        <v>13563</v>
      </c>
      <c r="V907" t="s">
        <v>13572</v>
      </c>
      <c r="W907"/>
      <c r="X907"/>
      <c r="Y907"/>
      <c r="Z907"/>
      <c r="AA907"/>
      <c r="AB907"/>
      <c r="AC907"/>
      <c r="AD907"/>
      <c r="AE907"/>
      <c r="AF907"/>
      <c r="AG907"/>
      <c r="AH907"/>
      <c r="AI907"/>
      <c r="AJ907"/>
      <c r="AK907"/>
      <c r="AL907"/>
      <c r="AM907"/>
      <c r="AN907"/>
      <c r="AO907" s="108" t="s">
        <v>43</v>
      </c>
      <c r="AP907" t="s">
        <v>2857</v>
      </c>
      <c r="AQ907">
        <v>18</v>
      </c>
      <c r="AR907" t="s">
        <v>9497</v>
      </c>
      <c r="AS907" t="s">
        <v>1725</v>
      </c>
      <c r="AT907" t="s">
        <v>9367</v>
      </c>
      <c r="AU907" t="s">
        <v>4151</v>
      </c>
      <c r="AV907" t="s">
        <v>9498</v>
      </c>
      <c r="AW907" t="s">
        <v>9499</v>
      </c>
      <c r="AX907" t="s">
        <v>1740</v>
      </c>
      <c r="AY907" t="s">
        <v>9500</v>
      </c>
      <c r="AZ907" t="s">
        <v>4115</v>
      </c>
      <c r="BA907" t="s">
        <v>9501</v>
      </c>
      <c r="BB907" t="s">
        <v>1230</v>
      </c>
      <c r="BC907" t="s">
        <v>1743</v>
      </c>
      <c r="BD907" t="s">
        <v>9502</v>
      </c>
      <c r="BE907" t="s">
        <v>4112</v>
      </c>
      <c r="BF907">
        <v>907</v>
      </c>
      <c r="BG907">
        <v>891</v>
      </c>
      <c r="BH907">
        <v>0</v>
      </c>
      <c r="BI907" t="s">
        <v>4151</v>
      </c>
      <c r="BJ907">
        <v>1</v>
      </c>
      <c r="BK907">
        <v>0</v>
      </c>
      <c r="BL907">
        <v>0</v>
      </c>
      <c r="BM907" t="s">
        <v>1547</v>
      </c>
      <c r="BN907" t="s">
        <v>4113</v>
      </c>
      <c r="BO907" t="s">
        <v>9368</v>
      </c>
      <c r="BP907" t="s" cm="1">
        <v>9366</v>
      </c>
      <c r="BQ907" t="s">
        <v>1547</v>
      </c>
      <c r="BR907" t="s">
        <v>4166</v>
      </c>
      <c r="BS907">
        <v>17</v>
      </c>
      <c r="BT907" t="s">
        <v>5174</v>
      </c>
      <c r="BU907" t="s">
        <v>15884</v>
      </c>
      <c r="BV907" t="s">
        <v>4150</v>
      </c>
      <c r="BW907" t="s">
        <v>9498</v>
      </c>
      <c r="BX907" t="s">
        <v>9500</v>
      </c>
      <c r="BY907" t="s">
        <v>1744</v>
      </c>
      <c r="BZ907" t="s">
        <v>1547</v>
      </c>
      <c r="CA907" t="s">
        <v>1744</v>
      </c>
      <c r="CB907" t="s">
        <v>1754</v>
      </c>
      <c r="CC907"/>
      <c r="CD907" t="s">
        <v>998</v>
      </c>
      <c r="CE907" t="s">
        <v>1230</v>
      </c>
      <c r="CF907" t="s">
        <v>9503</v>
      </c>
      <c r="CG907" t="s">
        <v>9504</v>
      </c>
      <c r="CH907" t="s">
        <v>1230</v>
      </c>
      <c r="CI907" t="s">
        <v>1547</v>
      </c>
      <c r="CJ907" t="s">
        <v>3966</v>
      </c>
      <c r="CK907" t="s">
        <v>1725</v>
      </c>
      <c r="CL907"/>
      <c r="CM907"/>
      <c r="CN907" t="s">
        <v>13563</v>
      </c>
      <c r="CO907" t="s">
        <v>13572</v>
      </c>
      <c r="CP907" t="s">
        <v>13563</v>
      </c>
      <c r="CQ907" t="s">
        <v>13572</v>
      </c>
      <c r="CR907" t="s">
        <v>1547</v>
      </c>
      <c r="CS907">
        <v>8</v>
      </c>
      <c r="CT907" t="s">
        <v>4166</v>
      </c>
      <c r="CU907" t="s">
        <v>4166</v>
      </c>
      <c r="CV907" t="s">
        <v>4166</v>
      </c>
      <c r="CW907" t="s">
        <v>1547</v>
      </c>
      <c r="CX907" t="s">
        <v>1547</v>
      </c>
      <c r="CY907">
        <v>905</v>
      </c>
      <c r="CZ907" t="s">
        <v>10329</v>
      </c>
      <c r="DA907" t="s">
        <v>1547</v>
      </c>
      <c r="DB907" t="s">
        <v>1881</v>
      </c>
      <c r="DC907" t="s">
        <v>1882</v>
      </c>
      <c r="DD907" t="s">
        <v>4151</v>
      </c>
      <c r="DE907" t="s">
        <v>4115</v>
      </c>
      <c r="DF907" t="s">
        <v>4150</v>
      </c>
      <c r="DG907" t="s">
        <v>1547</v>
      </c>
      <c r="DH907" t="s">
        <v>1547</v>
      </c>
      <c r="DI907" t="s">
        <v>1892</v>
      </c>
      <c r="DJ907" t="s">
        <v>9497</v>
      </c>
      <c r="DK907"/>
      <c r="DL907" t="s">
        <v>1892</v>
      </c>
      <c r="DM907">
        <v>9</v>
      </c>
      <c r="DN907" t="s">
        <v>1883</v>
      </c>
      <c r="DO907" t="s">
        <v>1725</v>
      </c>
      <c r="DP907" t="b">
        <v>1</v>
      </c>
      <c r="DQ907" t="b">
        <v>0</v>
      </c>
      <c r="DR907" t="b">
        <v>1</v>
      </c>
      <c r="DS907" t="b">
        <v>0</v>
      </c>
      <c r="DT907" t="b">
        <v>0</v>
      </c>
      <c r="DU907" t="b">
        <v>1</v>
      </c>
      <c r="DV907" t="b">
        <v>0</v>
      </c>
      <c r="DW907">
        <v>0</v>
      </c>
      <c r="DX907" t="b">
        <v>0</v>
      </c>
      <c r="DY907" t="b">
        <v>0</v>
      </c>
      <c r="DZ907" t="b">
        <v>0</v>
      </c>
      <c r="EA907" t="b">
        <v>0</v>
      </c>
      <c r="EB907" t="b">
        <v>0</v>
      </c>
      <c r="EC907" t="b">
        <v>0</v>
      </c>
      <c r="ED907" t="b">
        <v>0</v>
      </c>
      <c r="EE907" t="b">
        <v>0</v>
      </c>
      <c r="EF907" t="b">
        <v>0</v>
      </c>
      <c r="EG907" t="b" cm="1">
        <v>0</v>
      </c>
      <c r="EH907" t="b">
        <v>0</v>
      </c>
      <c r="EI907" t="b">
        <v>0</v>
      </c>
      <c r="EJ907" t="b">
        <v>0</v>
      </c>
      <c r="EK907" t="s">
        <v>1547</v>
      </c>
      <c r="EL907">
        <v>0</v>
      </c>
      <c r="EM907">
        <v>10</v>
      </c>
      <c r="EN907" t="b">
        <v>0</v>
      </c>
    </row>
    <row r="908" spans="1:144" ht="15.75">
      <c r="A908"/>
      <c r="B908" t="s">
        <v>1725</v>
      </c>
      <c r="C908" t="s">
        <v>1725</v>
      </c>
      <c r="D908" t="s">
        <v>4153</v>
      </c>
      <c r="E908" t="s">
        <v>4154</v>
      </c>
      <c r="F908"/>
      <c r="G908" t="s">
        <v>4153</v>
      </c>
      <c r="H908" t="s">
        <v>4153</v>
      </c>
      <c r="I908" t="s">
        <v>1244</v>
      </c>
      <c r="J908"/>
      <c r="K908"/>
      <c r="L908" t="s">
        <v>1743</v>
      </c>
      <c r="M908"/>
      <c r="N908"/>
      <c r="O908" t="s">
        <v>4114</v>
      </c>
      <c r="P908" t="s">
        <v>1725</v>
      </c>
      <c r="Q908" t="s">
        <v>4115</v>
      </c>
      <c r="R908" t="s">
        <v>3966</v>
      </c>
      <c r="S908"/>
      <c r="T908"/>
      <c r="U908" t="s">
        <v>13573</v>
      </c>
      <c r="V908"/>
      <c r="W908"/>
      <c r="X908"/>
      <c r="Y908"/>
      <c r="Z908"/>
      <c r="AA908"/>
      <c r="AB908"/>
      <c r="AC908"/>
      <c r="AD908"/>
      <c r="AE908"/>
      <c r="AF908"/>
      <c r="AG908"/>
      <c r="AH908"/>
      <c r="AI908"/>
      <c r="AJ908"/>
      <c r="AK908"/>
      <c r="AL908"/>
      <c r="AM908"/>
      <c r="AN908"/>
      <c r="AO908" s="108" t="s">
        <v>43</v>
      </c>
      <c r="AP908" t="s">
        <v>2857</v>
      </c>
      <c r="AQ908">
        <v>19</v>
      </c>
      <c r="AR908" t="s">
        <v>9506</v>
      </c>
      <c r="AS908" t="s">
        <v>1725</v>
      </c>
      <c r="AT908" t="s">
        <v>9367</v>
      </c>
      <c r="AU908" t="s">
        <v>4154</v>
      </c>
      <c r="AV908" t="s">
        <v>9507</v>
      </c>
      <c r="AW908" t="s">
        <v>1744</v>
      </c>
      <c r="AX908" t="s">
        <v>1740</v>
      </c>
      <c r="AY908" t="s">
        <v>9508</v>
      </c>
      <c r="AZ908" t="s">
        <v>4115</v>
      </c>
      <c r="BA908" t="s">
        <v>9509</v>
      </c>
      <c r="BB908" t="s">
        <v>1244</v>
      </c>
      <c r="BC908" t="s">
        <v>1743</v>
      </c>
      <c r="BD908" t="s">
        <v>9510</v>
      </c>
      <c r="BE908" t="s">
        <v>4153</v>
      </c>
      <c r="BF908">
        <v>908</v>
      </c>
      <c r="BG908">
        <v>0</v>
      </c>
      <c r="BH908">
        <v>0</v>
      </c>
      <c r="BI908" t="s">
        <v>1547</v>
      </c>
      <c r="BJ908">
        <v>0</v>
      </c>
      <c r="BK908">
        <v>0</v>
      </c>
      <c r="BL908">
        <v>0</v>
      </c>
      <c r="BM908" t="s">
        <v>1547</v>
      </c>
      <c r="BN908" t="s">
        <v>1547</v>
      </c>
      <c r="BO908" t="s">
        <v>1547</v>
      </c>
      <c r="BP908" t="s" cm="1">
        <v>1547</v>
      </c>
      <c r="BQ908" t="s">
        <v>1547</v>
      </c>
      <c r="BR908" t="s">
        <v>4166</v>
      </c>
      <c r="BS908">
        <v>18</v>
      </c>
      <c r="BT908" t="s">
        <v>5176</v>
      </c>
      <c r="BU908" t="s">
        <v>15885</v>
      </c>
      <c r="BV908" t="s">
        <v>4153</v>
      </c>
      <c r="BW908" t="s">
        <v>9507</v>
      </c>
      <c r="BX908" t="s">
        <v>9508</v>
      </c>
      <c r="BY908" t="s">
        <v>1744</v>
      </c>
      <c r="BZ908" t="s">
        <v>1547</v>
      </c>
      <c r="CA908" t="s">
        <v>1744</v>
      </c>
      <c r="CB908" t="s">
        <v>1547</v>
      </c>
      <c r="CC908"/>
      <c r="CD908" t="s">
        <v>998</v>
      </c>
      <c r="CE908" t="s">
        <v>1244</v>
      </c>
      <c r="CF908" t="s">
        <v>4154</v>
      </c>
      <c r="CG908" t="s">
        <v>9507</v>
      </c>
      <c r="CH908" t="s">
        <v>1244</v>
      </c>
      <c r="CI908" t="s">
        <v>1547</v>
      </c>
      <c r="CJ908" t="s">
        <v>3966</v>
      </c>
      <c r="CK908" t="s">
        <v>1725</v>
      </c>
      <c r="CL908"/>
      <c r="CM908"/>
      <c r="CN908" t="s">
        <v>13573</v>
      </c>
      <c r="CO908" t="s">
        <v>1547</v>
      </c>
      <c r="CP908" t="s">
        <v>13573</v>
      </c>
      <c r="CQ908" t="s">
        <v>1547</v>
      </c>
      <c r="CR908" t="s">
        <v>1547</v>
      </c>
      <c r="CS908">
        <v>8</v>
      </c>
      <c r="CT908" t="s">
        <v>4166</v>
      </c>
      <c r="CU908" t="s">
        <v>4166</v>
      </c>
      <c r="CV908" t="s">
        <v>4166</v>
      </c>
      <c r="CW908" t="s">
        <v>1547</v>
      </c>
      <c r="CX908" t="s">
        <v>1547</v>
      </c>
      <c r="CY908">
        <v>906</v>
      </c>
      <c r="CZ908" t="s">
        <v>10330</v>
      </c>
      <c r="DA908" t="s">
        <v>1547</v>
      </c>
      <c r="DB908" t="s">
        <v>1881</v>
      </c>
      <c r="DC908" t="s">
        <v>1882</v>
      </c>
      <c r="DD908" t="s">
        <v>4154</v>
      </c>
      <c r="DE908" t="s">
        <v>4115</v>
      </c>
      <c r="DF908" t="s">
        <v>4153</v>
      </c>
      <c r="DG908" t="s">
        <v>1547</v>
      </c>
      <c r="DH908" t="s">
        <v>1547</v>
      </c>
      <c r="DI908" t="s">
        <v>1892</v>
      </c>
      <c r="DJ908" t="s">
        <v>9506</v>
      </c>
      <c r="DK908"/>
      <c r="DL908" t="s">
        <v>1892</v>
      </c>
      <c r="DM908">
        <v>9</v>
      </c>
      <c r="DN908" t="s">
        <v>1883</v>
      </c>
      <c r="DO908" t="s">
        <v>1725</v>
      </c>
      <c r="DP908" t="b">
        <v>1</v>
      </c>
      <c r="DQ908" t="b">
        <v>0</v>
      </c>
      <c r="DR908" t="b">
        <v>1</v>
      </c>
      <c r="DS908" t="b">
        <v>0</v>
      </c>
      <c r="DT908" t="b">
        <v>0</v>
      </c>
      <c r="DU908" t="b">
        <v>1</v>
      </c>
      <c r="DV908" t="b">
        <v>1</v>
      </c>
      <c r="DW908">
        <v>1</v>
      </c>
      <c r="DX908" t="b">
        <v>0</v>
      </c>
      <c r="DY908" t="b">
        <v>0</v>
      </c>
      <c r="DZ908" t="b">
        <v>0</v>
      </c>
      <c r="EA908" t="b">
        <v>0</v>
      </c>
      <c r="EB908" t="b">
        <v>0</v>
      </c>
      <c r="EC908" t="b">
        <v>0</v>
      </c>
      <c r="ED908" t="b">
        <v>0</v>
      </c>
      <c r="EE908" t="b">
        <v>0</v>
      </c>
      <c r="EF908" t="b">
        <v>0</v>
      </c>
      <c r="EG908" t="b" cm="1">
        <v>0</v>
      </c>
      <c r="EH908" t="b">
        <v>1</v>
      </c>
      <c r="EI908" t="b">
        <v>0</v>
      </c>
      <c r="EJ908" t="b">
        <v>1</v>
      </c>
      <c r="EK908" t="s">
        <v>9512</v>
      </c>
      <c r="EL908">
        <v>1</v>
      </c>
      <c r="EM908">
        <v>21</v>
      </c>
      <c r="EN908" t="b">
        <v>0</v>
      </c>
    </row>
    <row r="909" spans="1:144" ht="15.75">
      <c r="A909"/>
      <c r="B909" t="s">
        <v>1725</v>
      </c>
      <c r="C909" t="s">
        <v>1725</v>
      </c>
      <c r="D909" t="s">
        <v>4116</v>
      </c>
      <c r="E909" t="s">
        <v>3201</v>
      </c>
      <c r="F909"/>
      <c r="G909" t="s">
        <v>4116</v>
      </c>
      <c r="H909" t="s">
        <v>4116</v>
      </c>
      <c r="I909" t="s">
        <v>1251</v>
      </c>
      <c r="J909"/>
      <c r="K909"/>
      <c r="L909" t="s">
        <v>1743</v>
      </c>
      <c r="M909" t="s">
        <v>1749</v>
      </c>
      <c r="N909"/>
      <c r="O909" t="s">
        <v>4114</v>
      </c>
      <c r="P909" t="s">
        <v>1725</v>
      </c>
      <c r="Q909" t="s">
        <v>4115</v>
      </c>
      <c r="R909" t="s">
        <v>3966</v>
      </c>
      <c r="S909"/>
      <c r="T909"/>
      <c r="U909" t="s">
        <v>13573</v>
      </c>
      <c r="V909" t="s">
        <v>3331</v>
      </c>
      <c r="W909"/>
      <c r="X909"/>
      <c r="Y909"/>
      <c r="Z909"/>
      <c r="AA909"/>
      <c r="AB909"/>
      <c r="AC909"/>
      <c r="AD909"/>
      <c r="AE909"/>
      <c r="AF909"/>
      <c r="AG909"/>
      <c r="AH909"/>
      <c r="AI909"/>
      <c r="AJ909"/>
      <c r="AK909"/>
      <c r="AL909"/>
      <c r="AM909"/>
      <c r="AN909"/>
      <c r="AO909" s="108" t="s">
        <v>43</v>
      </c>
      <c r="AP909" t="s">
        <v>2857</v>
      </c>
      <c r="AQ909">
        <v>20</v>
      </c>
      <c r="AR909" t="s">
        <v>9373</v>
      </c>
      <c r="AS909" t="s">
        <v>1725</v>
      </c>
      <c r="AT909" t="s">
        <v>9367</v>
      </c>
      <c r="AU909" t="s">
        <v>3201</v>
      </c>
      <c r="AV909" t="s">
        <v>6074</v>
      </c>
      <c r="AW909" t="s">
        <v>1744</v>
      </c>
      <c r="AX909" t="s">
        <v>1740</v>
      </c>
      <c r="AY909" t="s">
        <v>9374</v>
      </c>
      <c r="AZ909" t="s">
        <v>4115</v>
      </c>
      <c r="BA909" t="s">
        <v>9375</v>
      </c>
      <c r="BB909" t="s">
        <v>1251</v>
      </c>
      <c r="BC909" t="s">
        <v>1743</v>
      </c>
      <c r="BD909" t="s">
        <v>9376</v>
      </c>
      <c r="BE909" t="s">
        <v>4153</v>
      </c>
      <c r="BF909">
        <v>892</v>
      </c>
      <c r="BG909">
        <v>908</v>
      </c>
      <c r="BH909">
        <v>0</v>
      </c>
      <c r="BI909" t="s">
        <v>1547</v>
      </c>
      <c r="BJ909">
        <v>0</v>
      </c>
      <c r="BK909">
        <v>0</v>
      </c>
      <c r="BL909">
        <v>947</v>
      </c>
      <c r="BM909" t="s">
        <v>9377</v>
      </c>
      <c r="BN909" t="s">
        <v>4154</v>
      </c>
      <c r="BO909" t="s">
        <v>9507</v>
      </c>
      <c r="BP909" t="s" cm="1">
        <v>9506</v>
      </c>
      <c r="BQ909" t="s">
        <v>1547</v>
      </c>
      <c r="BR909" t="s">
        <v>4166</v>
      </c>
      <c r="BS909">
        <v>19</v>
      </c>
      <c r="BT909" t="s">
        <v>5180</v>
      </c>
      <c r="BU909" t="s">
        <v>15886</v>
      </c>
      <c r="BV909" t="s">
        <v>4116</v>
      </c>
      <c r="BW909" t="s">
        <v>6074</v>
      </c>
      <c r="BX909" t="s">
        <v>9374</v>
      </c>
      <c r="BY909" t="s">
        <v>1744</v>
      </c>
      <c r="BZ909" t="s">
        <v>1547</v>
      </c>
      <c r="CA909" t="s">
        <v>1744</v>
      </c>
      <c r="CB909" t="s">
        <v>1749</v>
      </c>
      <c r="CC909"/>
      <c r="CD909" t="s">
        <v>998</v>
      </c>
      <c r="CE909" t="s">
        <v>1251</v>
      </c>
      <c r="CF909" t="s">
        <v>9513</v>
      </c>
      <c r="CG909" t="s">
        <v>9514</v>
      </c>
      <c r="CH909" t="s">
        <v>1251</v>
      </c>
      <c r="CI909" t="s">
        <v>1547</v>
      </c>
      <c r="CJ909" t="s">
        <v>3966</v>
      </c>
      <c r="CK909" t="s">
        <v>1725</v>
      </c>
      <c r="CL909"/>
      <c r="CM909"/>
      <c r="CN909" t="s">
        <v>13573</v>
      </c>
      <c r="CO909" t="s">
        <v>3331</v>
      </c>
      <c r="CP909" t="s">
        <v>13573</v>
      </c>
      <c r="CQ909" t="s">
        <v>3331</v>
      </c>
      <c r="CR909" t="s">
        <v>1547</v>
      </c>
      <c r="CS909">
        <v>8</v>
      </c>
      <c r="CT909" t="s">
        <v>4166</v>
      </c>
      <c r="CU909" t="s">
        <v>4166</v>
      </c>
      <c r="CV909" t="s">
        <v>1547</v>
      </c>
      <c r="CW909" t="s">
        <v>1547</v>
      </c>
      <c r="CX909" t="s">
        <v>1547</v>
      </c>
      <c r="CY909">
        <v>907</v>
      </c>
      <c r="CZ909" t="s">
        <v>10336</v>
      </c>
      <c r="DA909" t="s">
        <v>1547</v>
      </c>
      <c r="DB909" t="s">
        <v>1881</v>
      </c>
      <c r="DC909" t="s">
        <v>1882</v>
      </c>
      <c r="DD909" t="s">
        <v>3201</v>
      </c>
      <c r="DE909" t="s">
        <v>4115</v>
      </c>
      <c r="DF909" t="s">
        <v>4116</v>
      </c>
      <c r="DG909" t="s">
        <v>1547</v>
      </c>
      <c r="DH909" t="s">
        <v>1547</v>
      </c>
      <c r="DI909" t="s">
        <v>1892</v>
      </c>
      <c r="DJ909" t="s">
        <v>9373</v>
      </c>
      <c r="DK909"/>
      <c r="DL909" t="s">
        <v>1892</v>
      </c>
      <c r="DM909">
        <v>9</v>
      </c>
      <c r="DN909" t="s">
        <v>1883</v>
      </c>
      <c r="DO909" t="s">
        <v>1725</v>
      </c>
      <c r="DP909" t="b">
        <v>1</v>
      </c>
      <c r="DQ909" t="b">
        <v>0</v>
      </c>
      <c r="DR909" t="b">
        <v>0</v>
      </c>
      <c r="DS909" t="b">
        <v>0</v>
      </c>
      <c r="DT909" t="b">
        <v>0</v>
      </c>
      <c r="DU909" t="b">
        <v>1</v>
      </c>
      <c r="DV909" t="b">
        <v>0</v>
      </c>
      <c r="DW909">
        <v>0</v>
      </c>
      <c r="DX909" t="b">
        <v>0</v>
      </c>
      <c r="DY909" t="b">
        <v>0</v>
      </c>
      <c r="DZ909" t="b">
        <v>0</v>
      </c>
      <c r="EA909" t="b">
        <v>0</v>
      </c>
      <c r="EB909" t="b">
        <v>0</v>
      </c>
      <c r="EC909" t="b">
        <v>0</v>
      </c>
      <c r="ED909" t="b">
        <v>0</v>
      </c>
      <c r="EE909" t="b">
        <v>0</v>
      </c>
      <c r="EF909" t="b">
        <v>0</v>
      </c>
      <c r="EG909" t="b" cm="1">
        <v>0</v>
      </c>
      <c r="EH909" t="b">
        <v>0</v>
      </c>
      <c r="EI909" t="b">
        <v>0</v>
      </c>
      <c r="EJ909" t="b">
        <v>0</v>
      </c>
      <c r="EK909" t="s">
        <v>1547</v>
      </c>
      <c r="EL909">
        <v>0</v>
      </c>
      <c r="EM909">
        <v>12</v>
      </c>
      <c r="EN909" t="b">
        <v>0</v>
      </c>
    </row>
    <row r="910" spans="1:144" ht="15.75">
      <c r="A910"/>
      <c r="B910" t="s">
        <v>1725</v>
      </c>
      <c r="C910" t="s">
        <v>1725</v>
      </c>
      <c r="D910" t="s">
        <v>1277</v>
      </c>
      <c r="E910" t="s">
        <v>1253</v>
      </c>
      <c r="F910"/>
      <c r="G910" t="s">
        <v>1277</v>
      </c>
      <c r="H910" t="s">
        <v>1277</v>
      </c>
      <c r="I910" t="s">
        <v>1251</v>
      </c>
      <c r="J910"/>
      <c r="K910"/>
      <c r="L910" t="s">
        <v>1743</v>
      </c>
      <c r="M910" t="s">
        <v>1754</v>
      </c>
      <c r="N910"/>
      <c r="O910" t="s">
        <v>4114</v>
      </c>
      <c r="P910" t="s">
        <v>1725</v>
      </c>
      <c r="Q910" t="s">
        <v>4115</v>
      </c>
      <c r="R910" t="s">
        <v>3966</v>
      </c>
      <c r="S910"/>
      <c r="T910"/>
      <c r="U910" t="s">
        <v>13573</v>
      </c>
      <c r="V910" t="s">
        <v>4373</v>
      </c>
      <c r="W910"/>
      <c r="X910"/>
      <c r="Y910"/>
      <c r="Z910"/>
      <c r="AA910"/>
      <c r="AB910"/>
      <c r="AC910"/>
      <c r="AD910"/>
      <c r="AE910"/>
      <c r="AF910"/>
      <c r="AG910"/>
      <c r="AH910"/>
      <c r="AI910"/>
      <c r="AJ910"/>
      <c r="AK910"/>
      <c r="AL910"/>
      <c r="AM910"/>
      <c r="AN910"/>
      <c r="AO910" s="108" t="s">
        <v>43</v>
      </c>
      <c r="AP910" t="s">
        <v>2857</v>
      </c>
      <c r="AQ910">
        <v>21</v>
      </c>
      <c r="AR910" t="s">
        <v>9381</v>
      </c>
      <c r="AS910" t="s">
        <v>1725</v>
      </c>
      <c r="AT910" t="s">
        <v>9367</v>
      </c>
      <c r="AU910" t="s">
        <v>1253</v>
      </c>
      <c r="AV910" t="s">
        <v>1766</v>
      </c>
      <c r="AW910" t="s">
        <v>1744</v>
      </c>
      <c r="AX910" t="s">
        <v>1740</v>
      </c>
      <c r="AY910" t="s">
        <v>1788</v>
      </c>
      <c r="AZ910" t="s">
        <v>4115</v>
      </c>
      <c r="BA910" t="s">
        <v>1913</v>
      </c>
      <c r="BB910" t="s">
        <v>1251</v>
      </c>
      <c r="BC910" t="s">
        <v>1743</v>
      </c>
      <c r="BD910" t="s">
        <v>9382</v>
      </c>
      <c r="BE910" t="s">
        <v>4153</v>
      </c>
      <c r="BF910">
        <v>343</v>
      </c>
      <c r="BG910">
        <v>908</v>
      </c>
      <c r="BH910">
        <v>0</v>
      </c>
      <c r="BI910" t="s">
        <v>1547</v>
      </c>
      <c r="BJ910">
        <v>0</v>
      </c>
      <c r="BK910">
        <v>0</v>
      </c>
      <c r="BL910">
        <v>515</v>
      </c>
      <c r="BM910" t="s">
        <v>1770</v>
      </c>
      <c r="BN910" t="s">
        <v>4154</v>
      </c>
      <c r="BO910" t="s">
        <v>9507</v>
      </c>
      <c r="BP910" t="s" cm="1">
        <v>9506</v>
      </c>
      <c r="BQ910" t="s">
        <v>1547</v>
      </c>
      <c r="BR910" t="s">
        <v>4166</v>
      </c>
      <c r="BS910">
        <v>20</v>
      </c>
      <c r="BT910" t="s">
        <v>5184</v>
      </c>
      <c r="BU910" t="s">
        <v>15887</v>
      </c>
      <c r="BV910" t="s">
        <v>1277</v>
      </c>
      <c r="BW910" t="s">
        <v>1766</v>
      </c>
      <c r="BX910" t="s">
        <v>1788</v>
      </c>
      <c r="BY910" t="s">
        <v>1744</v>
      </c>
      <c r="BZ910" t="s">
        <v>1547</v>
      </c>
      <c r="CA910" t="s">
        <v>1744</v>
      </c>
      <c r="CB910" t="s">
        <v>1754</v>
      </c>
      <c r="CC910"/>
      <c r="CD910" t="s">
        <v>998</v>
      </c>
      <c r="CE910" t="s">
        <v>1251</v>
      </c>
      <c r="CF910" t="s">
        <v>9516</v>
      </c>
      <c r="CG910" t="s">
        <v>9517</v>
      </c>
      <c r="CH910" t="s">
        <v>1251</v>
      </c>
      <c r="CI910" t="s">
        <v>1547</v>
      </c>
      <c r="CJ910" t="s">
        <v>3966</v>
      </c>
      <c r="CK910" t="s">
        <v>1725</v>
      </c>
      <c r="CL910"/>
      <c r="CM910"/>
      <c r="CN910" t="s">
        <v>13573</v>
      </c>
      <c r="CO910" t="s">
        <v>4373</v>
      </c>
      <c r="CP910" t="s">
        <v>13573</v>
      </c>
      <c r="CQ910" t="s">
        <v>4373</v>
      </c>
      <c r="CR910" t="s">
        <v>1547</v>
      </c>
      <c r="CS910">
        <v>8</v>
      </c>
      <c r="CT910" t="s">
        <v>4166</v>
      </c>
      <c r="CU910" t="s">
        <v>4166</v>
      </c>
      <c r="CV910" t="s">
        <v>1547</v>
      </c>
      <c r="CW910" t="s">
        <v>1547</v>
      </c>
      <c r="CX910" t="s">
        <v>1547</v>
      </c>
      <c r="CY910">
        <v>908</v>
      </c>
      <c r="CZ910" t="s">
        <v>10339</v>
      </c>
      <c r="DA910" t="s">
        <v>1547</v>
      </c>
      <c r="DB910" t="s">
        <v>1881</v>
      </c>
      <c r="DC910" t="s">
        <v>1882</v>
      </c>
      <c r="DD910" t="s">
        <v>1253</v>
      </c>
      <c r="DE910" t="s">
        <v>4115</v>
      </c>
      <c r="DF910" t="s">
        <v>1277</v>
      </c>
      <c r="DG910" t="s">
        <v>1547</v>
      </c>
      <c r="DH910" t="s">
        <v>1547</v>
      </c>
      <c r="DI910" t="s">
        <v>1892</v>
      </c>
      <c r="DJ910" t="s">
        <v>9381</v>
      </c>
      <c r="DK910"/>
      <c r="DL910" t="s">
        <v>1892</v>
      </c>
      <c r="DM910">
        <v>9</v>
      </c>
      <c r="DN910" t="s">
        <v>1883</v>
      </c>
      <c r="DO910" t="s">
        <v>1725</v>
      </c>
      <c r="DP910" t="b">
        <v>1</v>
      </c>
      <c r="DQ910" t="b">
        <v>0</v>
      </c>
      <c r="DR910" t="b">
        <v>0</v>
      </c>
      <c r="DS910" t="b">
        <v>0</v>
      </c>
      <c r="DT910" t="b">
        <v>0</v>
      </c>
      <c r="DU910" t="b">
        <v>1</v>
      </c>
      <c r="DV910" t="b">
        <v>0</v>
      </c>
      <c r="DW910">
        <v>0</v>
      </c>
      <c r="DX910" t="b">
        <v>0</v>
      </c>
      <c r="DY910" t="b">
        <v>0</v>
      </c>
      <c r="DZ910" t="b">
        <v>0</v>
      </c>
      <c r="EA910" t="b">
        <v>0</v>
      </c>
      <c r="EB910" t="b">
        <v>0</v>
      </c>
      <c r="EC910" t="b">
        <v>1</v>
      </c>
      <c r="ED910" t="b">
        <v>0</v>
      </c>
      <c r="EE910" t="b">
        <v>0</v>
      </c>
      <c r="EF910" t="b">
        <v>0</v>
      </c>
      <c r="EG910" t="b" cm="1">
        <v>0</v>
      </c>
      <c r="EH910" t="b">
        <v>0</v>
      </c>
      <c r="EI910" t="b">
        <v>0</v>
      </c>
      <c r="EJ910" t="b">
        <v>1</v>
      </c>
      <c r="EK910" t="s">
        <v>5327</v>
      </c>
      <c r="EL910">
        <v>0</v>
      </c>
      <c r="EM910">
        <v>7</v>
      </c>
      <c r="EN910" t="b">
        <v>0</v>
      </c>
    </row>
    <row r="911" spans="1:144" ht="15.75">
      <c r="A911"/>
      <c r="B911" t="s">
        <v>1725</v>
      </c>
      <c r="C911" t="s">
        <v>1725</v>
      </c>
      <c r="D911" t="s">
        <v>4139</v>
      </c>
      <c r="E911" t="s">
        <v>4140</v>
      </c>
      <c r="F911" t="s">
        <v>4141</v>
      </c>
      <c r="G911" t="s">
        <v>4139</v>
      </c>
      <c r="H911" t="s">
        <v>4139</v>
      </c>
      <c r="I911" t="s">
        <v>1251</v>
      </c>
      <c r="J911" t="s">
        <v>4142</v>
      </c>
      <c r="K911"/>
      <c r="L911" t="s">
        <v>1743</v>
      </c>
      <c r="M911" t="s">
        <v>1754</v>
      </c>
      <c r="N911"/>
      <c r="O911" t="s">
        <v>4114</v>
      </c>
      <c r="P911" t="s">
        <v>1725</v>
      </c>
      <c r="Q911" t="s">
        <v>4115</v>
      </c>
      <c r="R911" t="s">
        <v>3966</v>
      </c>
      <c r="S911"/>
      <c r="T911"/>
      <c r="U911" t="s">
        <v>13573</v>
      </c>
      <c r="V911" t="s">
        <v>4167</v>
      </c>
      <c r="W911"/>
      <c r="X911"/>
      <c r="Y911"/>
      <c r="Z911"/>
      <c r="AA911"/>
      <c r="AB911"/>
      <c r="AC911"/>
      <c r="AD911"/>
      <c r="AE911"/>
      <c r="AF911"/>
      <c r="AG911"/>
      <c r="AH911"/>
      <c r="AI911"/>
      <c r="AJ911"/>
      <c r="AK911"/>
      <c r="AL911"/>
      <c r="AM911"/>
      <c r="AN911"/>
      <c r="AO911" s="108" t="s">
        <v>43</v>
      </c>
      <c r="AP911" t="s">
        <v>2857</v>
      </c>
      <c r="AQ911">
        <v>22</v>
      </c>
      <c r="AR911" t="s">
        <v>9469</v>
      </c>
      <c r="AS911" t="s">
        <v>1725</v>
      </c>
      <c r="AT911" t="s">
        <v>9367</v>
      </c>
      <c r="AU911" t="s">
        <v>4140</v>
      </c>
      <c r="AV911" t="s">
        <v>9470</v>
      </c>
      <c r="AW911" t="s">
        <v>9471</v>
      </c>
      <c r="AX911" t="s">
        <v>1740</v>
      </c>
      <c r="AY911" t="s">
        <v>9472</v>
      </c>
      <c r="AZ911" t="s">
        <v>4115</v>
      </c>
      <c r="BA911" t="s">
        <v>9473</v>
      </c>
      <c r="BB911" t="s">
        <v>1251</v>
      </c>
      <c r="BC911" t="s">
        <v>1743</v>
      </c>
      <c r="BD911" t="s">
        <v>9474</v>
      </c>
      <c r="BE911" t="s">
        <v>4153</v>
      </c>
      <c r="BF911">
        <v>904</v>
      </c>
      <c r="BG911">
        <v>908</v>
      </c>
      <c r="BH911">
        <v>0</v>
      </c>
      <c r="BI911" t="s">
        <v>1547</v>
      </c>
      <c r="BJ911">
        <v>0</v>
      </c>
      <c r="BK911" t="e" cm="1">
        <v>#N/A</v>
      </c>
      <c r="BL911" t="e" cm="1">
        <v>#N/A</v>
      </c>
      <c r="BM911" t="s">
        <v>4142</v>
      </c>
      <c r="BN911" t="s">
        <v>4154</v>
      </c>
      <c r="BO911" t="s">
        <v>9507</v>
      </c>
      <c r="BP911" t="s" cm="1">
        <v>9506</v>
      </c>
      <c r="BQ911" t="s">
        <v>1547</v>
      </c>
      <c r="BR911" t="s">
        <v>4166</v>
      </c>
      <c r="BS911">
        <v>21</v>
      </c>
      <c r="BT911" t="s">
        <v>5188</v>
      </c>
      <c r="BU911" t="s">
        <v>15888</v>
      </c>
      <c r="BV911" t="s">
        <v>4139</v>
      </c>
      <c r="BW911" t="s">
        <v>9470</v>
      </c>
      <c r="BX911" t="s">
        <v>9472</v>
      </c>
      <c r="BY911" t="s">
        <v>1744</v>
      </c>
      <c r="BZ911" t="s">
        <v>1547</v>
      </c>
      <c r="CA911" t="s">
        <v>1744</v>
      </c>
      <c r="CB911" t="s">
        <v>1754</v>
      </c>
      <c r="CC911"/>
      <c r="CD911" t="s">
        <v>998</v>
      </c>
      <c r="CE911" t="s">
        <v>1251</v>
      </c>
      <c r="CF911" t="s">
        <v>9519</v>
      </c>
      <c r="CG911" t="s">
        <v>9520</v>
      </c>
      <c r="CH911" t="s">
        <v>1251</v>
      </c>
      <c r="CI911" t="s">
        <v>1547</v>
      </c>
      <c r="CJ911" t="s">
        <v>3966</v>
      </c>
      <c r="CK911" t="s">
        <v>1725</v>
      </c>
      <c r="CL911"/>
      <c r="CM911"/>
      <c r="CN911" t="s">
        <v>13573</v>
      </c>
      <c r="CO911" t="s">
        <v>4167</v>
      </c>
      <c r="CP911" t="s">
        <v>13573</v>
      </c>
      <c r="CQ911" t="s">
        <v>4167</v>
      </c>
      <c r="CR911" t="s">
        <v>1547</v>
      </c>
      <c r="CS911">
        <v>8</v>
      </c>
      <c r="CT911" t="s">
        <v>4166</v>
      </c>
      <c r="CU911" t="s">
        <v>4166</v>
      </c>
      <c r="CV911" t="e">
        <v>#N/A</v>
      </c>
      <c r="CW911" t="s">
        <v>1547</v>
      </c>
      <c r="CX911" t="s">
        <v>1547</v>
      </c>
      <c r="CY911">
        <v>909</v>
      </c>
      <c r="CZ911" t="s">
        <v>10342</v>
      </c>
      <c r="DA911" t="s">
        <v>1547</v>
      </c>
      <c r="DB911" t="s">
        <v>1881</v>
      </c>
      <c r="DC911" t="s">
        <v>1882</v>
      </c>
      <c r="DD911" t="s">
        <v>4140</v>
      </c>
      <c r="DE911" t="s">
        <v>4115</v>
      </c>
      <c r="DF911" t="s">
        <v>4139</v>
      </c>
      <c r="DG911" t="s">
        <v>1547</v>
      </c>
      <c r="DH911" t="s">
        <v>1547</v>
      </c>
      <c r="DI911" t="s">
        <v>1892</v>
      </c>
      <c r="DJ911" t="s">
        <v>9469</v>
      </c>
      <c r="DK911"/>
      <c r="DL911" t="s">
        <v>1892</v>
      </c>
      <c r="DM911">
        <v>9</v>
      </c>
      <c r="DN911" t="s">
        <v>1883</v>
      </c>
      <c r="DO911" t="s">
        <v>1725</v>
      </c>
      <c r="DP911" t="b">
        <v>1</v>
      </c>
      <c r="DQ911" t="b">
        <v>0</v>
      </c>
      <c r="DR911" t="b">
        <v>0</v>
      </c>
      <c r="DS911" t="b">
        <v>0</v>
      </c>
      <c r="DT911" t="b">
        <v>0</v>
      </c>
      <c r="DU911" t="b">
        <v>1</v>
      </c>
      <c r="DV911" t="b">
        <v>0</v>
      </c>
      <c r="DW911">
        <v>0</v>
      </c>
      <c r="DX911" t="b">
        <v>0</v>
      </c>
      <c r="DY911" t="b">
        <v>0</v>
      </c>
      <c r="DZ911" t="b">
        <v>0</v>
      </c>
      <c r="EA911" t="b">
        <v>0</v>
      </c>
      <c r="EB911" t="b">
        <v>0</v>
      </c>
      <c r="EC911" t="b">
        <v>1</v>
      </c>
      <c r="ED911" t="b">
        <v>0</v>
      </c>
      <c r="EE911" t="b">
        <v>0</v>
      </c>
      <c r="EF911" t="b">
        <v>0</v>
      </c>
      <c r="EG911" t="b" cm="1">
        <v>1</v>
      </c>
      <c r="EH911" t="b">
        <v>0</v>
      </c>
      <c r="EI911" t="b">
        <v>0</v>
      </c>
      <c r="EJ911" t="b">
        <v>1</v>
      </c>
      <c r="EK911" t="s">
        <v>5981</v>
      </c>
      <c r="EL911">
        <v>1</v>
      </c>
      <c r="EM911">
        <v>13</v>
      </c>
      <c r="EN911" t="b">
        <v>0</v>
      </c>
    </row>
    <row r="912" spans="1:144" ht="15.75">
      <c r="A912"/>
      <c r="B912" t="s">
        <v>1725</v>
      </c>
      <c r="C912" t="s">
        <v>1725</v>
      </c>
      <c r="D912" t="s">
        <v>4117</v>
      </c>
      <c r="E912" t="s">
        <v>4118</v>
      </c>
      <c r="F912"/>
      <c r="G912" t="s">
        <v>4117</v>
      </c>
      <c r="H912" t="s">
        <v>4117</v>
      </c>
      <c r="I912" t="s">
        <v>1251</v>
      </c>
      <c r="J912"/>
      <c r="K912"/>
      <c r="L912" t="s">
        <v>1743</v>
      </c>
      <c r="M912" t="s">
        <v>1749</v>
      </c>
      <c r="N912"/>
      <c r="O912" t="s">
        <v>4114</v>
      </c>
      <c r="P912" t="s">
        <v>1725</v>
      </c>
      <c r="Q912" t="s">
        <v>4115</v>
      </c>
      <c r="R912" t="s">
        <v>3966</v>
      </c>
      <c r="S912"/>
      <c r="T912"/>
      <c r="U912" t="s">
        <v>13573</v>
      </c>
      <c r="V912" t="s">
        <v>4155</v>
      </c>
      <c r="W912"/>
      <c r="X912"/>
      <c r="Y912"/>
      <c r="Z912"/>
      <c r="AA912"/>
      <c r="AB912"/>
      <c r="AC912"/>
      <c r="AD912"/>
      <c r="AE912"/>
      <c r="AF912"/>
      <c r="AG912"/>
      <c r="AH912"/>
      <c r="AI912"/>
      <c r="AJ912"/>
      <c r="AK912"/>
      <c r="AL912"/>
      <c r="AM912"/>
      <c r="AN912"/>
      <c r="AO912" s="108" t="s">
        <v>43</v>
      </c>
      <c r="AP912" t="s">
        <v>2857</v>
      </c>
      <c r="AQ912">
        <v>23</v>
      </c>
      <c r="AR912" t="s">
        <v>9386</v>
      </c>
      <c r="AS912" t="s">
        <v>1725</v>
      </c>
      <c r="AT912" t="s">
        <v>9367</v>
      </c>
      <c r="AU912" t="s">
        <v>4118</v>
      </c>
      <c r="AV912" t="s">
        <v>9387</v>
      </c>
      <c r="AW912" t="s">
        <v>1744</v>
      </c>
      <c r="AX912" t="s">
        <v>1740</v>
      </c>
      <c r="AY912" t="s">
        <v>9388</v>
      </c>
      <c r="AZ912" t="s">
        <v>4115</v>
      </c>
      <c r="BA912" t="s">
        <v>9389</v>
      </c>
      <c r="BB912" t="s">
        <v>1251</v>
      </c>
      <c r="BC912" t="s">
        <v>1743</v>
      </c>
      <c r="BD912" t="s">
        <v>9390</v>
      </c>
      <c r="BE912" t="s">
        <v>4153</v>
      </c>
      <c r="BF912">
        <v>350</v>
      </c>
      <c r="BG912">
        <v>908</v>
      </c>
      <c r="BH912">
        <v>0</v>
      </c>
      <c r="BI912" t="s">
        <v>1547</v>
      </c>
      <c r="BJ912">
        <v>0</v>
      </c>
      <c r="BK912">
        <v>0</v>
      </c>
      <c r="BL912">
        <v>949</v>
      </c>
      <c r="BM912" t="s">
        <v>9391</v>
      </c>
      <c r="BN912" t="s">
        <v>4154</v>
      </c>
      <c r="BO912" t="s">
        <v>9507</v>
      </c>
      <c r="BP912" t="s" cm="1">
        <v>9506</v>
      </c>
      <c r="BQ912" t="s">
        <v>1547</v>
      </c>
      <c r="BR912" t="s">
        <v>4166</v>
      </c>
      <c r="BS912">
        <v>22</v>
      </c>
      <c r="BT912" t="s">
        <v>5192</v>
      </c>
      <c r="BU912" t="s">
        <v>15889</v>
      </c>
      <c r="BV912" t="s">
        <v>4117</v>
      </c>
      <c r="BW912" t="s">
        <v>9387</v>
      </c>
      <c r="BX912" t="s">
        <v>9388</v>
      </c>
      <c r="BY912" t="s">
        <v>1744</v>
      </c>
      <c r="BZ912" t="s">
        <v>1547</v>
      </c>
      <c r="CA912" t="s">
        <v>1744</v>
      </c>
      <c r="CB912" t="s">
        <v>1749</v>
      </c>
      <c r="CC912"/>
      <c r="CD912" t="s">
        <v>998</v>
      </c>
      <c r="CE912" t="s">
        <v>1251</v>
      </c>
      <c r="CF912" t="s">
        <v>9522</v>
      </c>
      <c r="CG912" t="s">
        <v>9523</v>
      </c>
      <c r="CH912" t="s">
        <v>1251</v>
      </c>
      <c r="CI912" t="s">
        <v>1547</v>
      </c>
      <c r="CJ912" t="s">
        <v>3966</v>
      </c>
      <c r="CK912" t="s">
        <v>1725</v>
      </c>
      <c r="CL912"/>
      <c r="CM912"/>
      <c r="CN912" t="s">
        <v>13573</v>
      </c>
      <c r="CO912" t="s">
        <v>4155</v>
      </c>
      <c r="CP912" t="s">
        <v>13573</v>
      </c>
      <c r="CQ912" t="s">
        <v>4155</v>
      </c>
      <c r="CR912" t="s">
        <v>1547</v>
      </c>
      <c r="CS912">
        <v>8</v>
      </c>
      <c r="CT912" t="s">
        <v>4166</v>
      </c>
      <c r="CU912" t="s">
        <v>4166</v>
      </c>
      <c r="CV912" t="s">
        <v>1547</v>
      </c>
      <c r="CW912" t="s">
        <v>1547</v>
      </c>
      <c r="CX912" t="s">
        <v>1547</v>
      </c>
      <c r="CY912">
        <v>910</v>
      </c>
      <c r="CZ912" t="s">
        <v>10345</v>
      </c>
      <c r="DA912" t="s">
        <v>1547</v>
      </c>
      <c r="DB912" t="s">
        <v>1881</v>
      </c>
      <c r="DC912" t="s">
        <v>1882</v>
      </c>
      <c r="DD912" t="s">
        <v>4118</v>
      </c>
      <c r="DE912" t="s">
        <v>4115</v>
      </c>
      <c r="DF912" t="s">
        <v>4117</v>
      </c>
      <c r="DG912" t="s">
        <v>1547</v>
      </c>
      <c r="DH912" t="s">
        <v>1547</v>
      </c>
      <c r="DI912" t="s">
        <v>1892</v>
      </c>
      <c r="DJ912" t="s">
        <v>9386</v>
      </c>
      <c r="DK912"/>
      <c r="DL912" t="s">
        <v>1892</v>
      </c>
      <c r="DM912">
        <v>9</v>
      </c>
      <c r="DN912" t="s">
        <v>1883</v>
      </c>
      <c r="DO912" t="s">
        <v>1725</v>
      </c>
      <c r="DP912" t="b">
        <v>1</v>
      </c>
      <c r="DQ912" t="b">
        <v>0</v>
      </c>
      <c r="DR912" t="b">
        <v>0</v>
      </c>
      <c r="DS912" t="b">
        <v>0</v>
      </c>
      <c r="DT912" t="b">
        <v>0</v>
      </c>
      <c r="DU912" t="b">
        <v>1</v>
      </c>
      <c r="DV912" t="b">
        <v>0</v>
      </c>
      <c r="DW912">
        <v>0</v>
      </c>
      <c r="DX912" t="b">
        <v>0</v>
      </c>
      <c r="DY912" t="b">
        <v>0</v>
      </c>
      <c r="DZ912" t="b">
        <v>0</v>
      </c>
      <c r="EA912" t="b">
        <v>0</v>
      </c>
      <c r="EB912" t="b">
        <v>0</v>
      </c>
      <c r="EC912" t="b">
        <v>0</v>
      </c>
      <c r="ED912" t="b">
        <v>0</v>
      </c>
      <c r="EE912" t="b">
        <v>0</v>
      </c>
      <c r="EF912" t="b">
        <v>0</v>
      </c>
      <c r="EG912" t="b" cm="1">
        <v>0</v>
      </c>
      <c r="EH912" t="b">
        <v>0</v>
      </c>
      <c r="EI912" t="b">
        <v>0</v>
      </c>
      <c r="EJ912" t="b">
        <v>0</v>
      </c>
      <c r="EK912" t="s">
        <v>1547</v>
      </c>
      <c r="EL912">
        <v>0</v>
      </c>
      <c r="EM912">
        <v>21</v>
      </c>
      <c r="EN912" t="b">
        <v>0</v>
      </c>
    </row>
    <row r="913" spans="1:144" ht="15.75">
      <c r="A913"/>
      <c r="B913" t="s">
        <v>1725</v>
      </c>
      <c r="C913" t="s">
        <v>1725</v>
      </c>
      <c r="D913" t="s">
        <v>4130</v>
      </c>
      <c r="E913" t="s">
        <v>4131</v>
      </c>
      <c r="F913"/>
      <c r="G913" t="s">
        <v>4130</v>
      </c>
      <c r="H913" t="s">
        <v>4130</v>
      </c>
      <c r="I913" t="s">
        <v>1251</v>
      </c>
      <c r="J913"/>
      <c r="K913"/>
      <c r="L913" t="s">
        <v>1743</v>
      </c>
      <c r="M913" t="s">
        <v>1754</v>
      </c>
      <c r="N913"/>
      <c r="O913" t="s">
        <v>4114</v>
      </c>
      <c r="P913" t="s">
        <v>1725</v>
      </c>
      <c r="Q913" t="s">
        <v>4115</v>
      </c>
      <c r="R913" t="s">
        <v>3966</v>
      </c>
      <c r="S913"/>
      <c r="T913"/>
      <c r="U913" t="s">
        <v>13573</v>
      </c>
      <c r="V913" t="s">
        <v>4156</v>
      </c>
      <c r="W913"/>
      <c r="X913"/>
      <c r="Y913"/>
      <c r="Z913"/>
      <c r="AA913"/>
      <c r="AB913"/>
      <c r="AC913"/>
      <c r="AD913"/>
      <c r="AE913"/>
      <c r="AF913"/>
      <c r="AG913"/>
      <c r="AH913"/>
      <c r="AI913"/>
      <c r="AJ913"/>
      <c r="AK913"/>
      <c r="AL913"/>
      <c r="AM913"/>
      <c r="AN913"/>
      <c r="AO913" s="108" t="s">
        <v>43</v>
      </c>
      <c r="AP913" t="s">
        <v>2857</v>
      </c>
      <c r="AQ913">
        <v>24</v>
      </c>
      <c r="AR913" t="s">
        <v>9433</v>
      </c>
      <c r="AS913" t="s">
        <v>1725</v>
      </c>
      <c r="AT913" t="s">
        <v>9367</v>
      </c>
      <c r="AU913" t="s">
        <v>4131</v>
      </c>
      <c r="AV913" t="s">
        <v>9434</v>
      </c>
      <c r="AW913" t="s">
        <v>1744</v>
      </c>
      <c r="AX913" t="s">
        <v>1740</v>
      </c>
      <c r="AY913" t="s">
        <v>9435</v>
      </c>
      <c r="AZ913" t="s">
        <v>4115</v>
      </c>
      <c r="BA913" t="s">
        <v>9436</v>
      </c>
      <c r="BB913" t="s">
        <v>1251</v>
      </c>
      <c r="BC913" t="s">
        <v>1743</v>
      </c>
      <c r="BD913" t="s">
        <v>9437</v>
      </c>
      <c r="BE913" t="s">
        <v>4153</v>
      </c>
      <c r="BF913">
        <v>900</v>
      </c>
      <c r="BG913">
        <v>908</v>
      </c>
      <c r="BH913">
        <v>0</v>
      </c>
      <c r="BI913" t="s">
        <v>1547</v>
      </c>
      <c r="BJ913">
        <v>0</v>
      </c>
      <c r="BK913">
        <v>0</v>
      </c>
      <c r="BL913">
        <v>953</v>
      </c>
      <c r="BM913" t="s">
        <v>9438</v>
      </c>
      <c r="BN913" t="s">
        <v>4154</v>
      </c>
      <c r="BO913" t="s">
        <v>9507</v>
      </c>
      <c r="BP913" t="s" cm="1">
        <v>9506</v>
      </c>
      <c r="BQ913" t="s">
        <v>1547</v>
      </c>
      <c r="BR913" t="s">
        <v>4166</v>
      </c>
      <c r="BS913">
        <v>23</v>
      </c>
      <c r="BT913" t="s">
        <v>5202</v>
      </c>
      <c r="BU913" t="s">
        <v>15890</v>
      </c>
      <c r="BV913" t="s">
        <v>4130</v>
      </c>
      <c r="BW913" t="s">
        <v>9434</v>
      </c>
      <c r="BX913" t="s">
        <v>9435</v>
      </c>
      <c r="BY913" t="s">
        <v>1744</v>
      </c>
      <c r="BZ913" t="s">
        <v>1547</v>
      </c>
      <c r="CA913" t="s">
        <v>1744</v>
      </c>
      <c r="CB913" t="s">
        <v>1754</v>
      </c>
      <c r="CC913"/>
      <c r="CD913" t="s">
        <v>998</v>
      </c>
      <c r="CE913" t="s">
        <v>1251</v>
      </c>
      <c r="CF913" t="s">
        <v>9525</v>
      </c>
      <c r="CG913" t="s">
        <v>9526</v>
      </c>
      <c r="CH913" t="s">
        <v>1251</v>
      </c>
      <c r="CI913" t="s">
        <v>1547</v>
      </c>
      <c r="CJ913" t="s">
        <v>3966</v>
      </c>
      <c r="CK913" t="s">
        <v>1725</v>
      </c>
      <c r="CL913"/>
      <c r="CM913"/>
      <c r="CN913" t="s">
        <v>13573</v>
      </c>
      <c r="CO913" t="s">
        <v>4156</v>
      </c>
      <c r="CP913" t="s">
        <v>13573</v>
      </c>
      <c r="CQ913" t="s">
        <v>4156</v>
      </c>
      <c r="CR913" t="s">
        <v>1547</v>
      </c>
      <c r="CS913">
        <v>8</v>
      </c>
      <c r="CT913" t="s">
        <v>4166</v>
      </c>
      <c r="CU913" t="s">
        <v>4166</v>
      </c>
      <c r="CV913" t="s">
        <v>1547</v>
      </c>
      <c r="CW913" t="s">
        <v>1547</v>
      </c>
      <c r="CX913" t="s">
        <v>1547</v>
      </c>
      <c r="CY913">
        <v>911</v>
      </c>
      <c r="CZ913" t="s">
        <v>10348</v>
      </c>
      <c r="DA913" t="s">
        <v>1547</v>
      </c>
      <c r="DB913" t="s">
        <v>1881</v>
      </c>
      <c r="DC913" t="s">
        <v>1882</v>
      </c>
      <c r="DD913" t="s">
        <v>4131</v>
      </c>
      <c r="DE913" t="s">
        <v>4115</v>
      </c>
      <c r="DF913" t="s">
        <v>4130</v>
      </c>
      <c r="DG913" t="s">
        <v>1547</v>
      </c>
      <c r="DH913" t="s">
        <v>1547</v>
      </c>
      <c r="DI913" t="s">
        <v>1892</v>
      </c>
      <c r="DJ913" t="s">
        <v>9433</v>
      </c>
      <c r="DK913"/>
      <c r="DL913" t="s">
        <v>1892</v>
      </c>
      <c r="DM913">
        <v>9</v>
      </c>
      <c r="DN913" t="s">
        <v>1883</v>
      </c>
      <c r="DO913" t="s">
        <v>1725</v>
      </c>
      <c r="DP913" t="b">
        <v>1</v>
      </c>
      <c r="DQ913" t="b">
        <v>0</v>
      </c>
      <c r="DR913" t="b">
        <v>0</v>
      </c>
      <c r="DS913" t="b">
        <v>0</v>
      </c>
      <c r="DT913" t="b">
        <v>0</v>
      </c>
      <c r="DU913" t="b">
        <v>1</v>
      </c>
      <c r="DV913" t="b">
        <v>0</v>
      </c>
      <c r="DW913">
        <v>0</v>
      </c>
      <c r="DX913" t="b">
        <v>0</v>
      </c>
      <c r="DY913" t="b">
        <v>0</v>
      </c>
      <c r="DZ913" t="b">
        <v>0</v>
      </c>
      <c r="EA913" t="b">
        <v>0</v>
      </c>
      <c r="EB913" t="b">
        <v>0</v>
      </c>
      <c r="EC913" t="b">
        <v>1</v>
      </c>
      <c r="ED913" t="b">
        <v>0</v>
      </c>
      <c r="EE913" t="b">
        <v>0</v>
      </c>
      <c r="EF913" t="b">
        <v>0</v>
      </c>
      <c r="EG913" t="b" cm="1">
        <v>0</v>
      </c>
      <c r="EH913" t="b">
        <v>0</v>
      </c>
      <c r="EI913" t="b">
        <v>0</v>
      </c>
      <c r="EJ913" t="b">
        <v>1</v>
      </c>
      <c r="EK913" t="s">
        <v>5327</v>
      </c>
      <c r="EL913">
        <v>0</v>
      </c>
      <c r="EM913">
        <v>12</v>
      </c>
      <c r="EN913" t="b">
        <v>0</v>
      </c>
    </row>
    <row r="914" spans="1:144" ht="15.75">
      <c r="A914"/>
      <c r="B914" t="s">
        <v>1725</v>
      </c>
      <c r="C914" t="s">
        <v>1725</v>
      </c>
      <c r="D914" t="s">
        <v>4132</v>
      </c>
      <c r="E914" t="s">
        <v>4133</v>
      </c>
      <c r="F914"/>
      <c r="G914" t="s">
        <v>4132</v>
      </c>
      <c r="H914" t="s">
        <v>4132</v>
      </c>
      <c r="I914" t="s">
        <v>1251</v>
      </c>
      <c r="J914"/>
      <c r="K914"/>
      <c r="L914" t="s">
        <v>1743</v>
      </c>
      <c r="M914" t="s">
        <v>1784</v>
      </c>
      <c r="N914"/>
      <c r="O914" t="s">
        <v>4114</v>
      </c>
      <c r="P914" t="s">
        <v>1725</v>
      </c>
      <c r="Q914" t="s">
        <v>4115</v>
      </c>
      <c r="R914" t="s">
        <v>3966</v>
      </c>
      <c r="S914"/>
      <c r="T914"/>
      <c r="U914" t="s">
        <v>13573</v>
      </c>
      <c r="V914" t="s">
        <v>4157</v>
      </c>
      <c r="W914"/>
      <c r="X914"/>
      <c r="Y914"/>
      <c r="Z914"/>
      <c r="AA914"/>
      <c r="AB914"/>
      <c r="AC914"/>
      <c r="AD914"/>
      <c r="AE914"/>
      <c r="AF914"/>
      <c r="AG914"/>
      <c r="AH914"/>
      <c r="AI914"/>
      <c r="AJ914"/>
      <c r="AK914"/>
      <c r="AL914"/>
      <c r="AM914"/>
      <c r="AN914"/>
      <c r="AO914" s="108" t="s">
        <v>43</v>
      </c>
      <c r="AP914" t="s">
        <v>2857</v>
      </c>
      <c r="AQ914">
        <v>25</v>
      </c>
      <c r="AR914" t="s">
        <v>9442</v>
      </c>
      <c r="AS914" t="s">
        <v>1725</v>
      </c>
      <c r="AT914" t="s">
        <v>9367</v>
      </c>
      <c r="AU914" t="s">
        <v>4133</v>
      </c>
      <c r="AV914" t="s">
        <v>9443</v>
      </c>
      <c r="AW914" t="s">
        <v>1744</v>
      </c>
      <c r="AX914" t="s">
        <v>1740</v>
      </c>
      <c r="AY914" t="s">
        <v>9444</v>
      </c>
      <c r="AZ914" t="s">
        <v>4115</v>
      </c>
      <c r="BA914" t="s">
        <v>9445</v>
      </c>
      <c r="BB914" t="s">
        <v>1251</v>
      </c>
      <c r="BC914" t="s">
        <v>1743</v>
      </c>
      <c r="BD914" t="s">
        <v>9446</v>
      </c>
      <c r="BE914" t="s">
        <v>4153</v>
      </c>
      <c r="BF914">
        <v>348</v>
      </c>
      <c r="BG914">
        <v>908</v>
      </c>
      <c r="BH914">
        <v>0</v>
      </c>
      <c r="BI914" t="s">
        <v>1547</v>
      </c>
      <c r="BJ914">
        <v>0</v>
      </c>
      <c r="BK914">
        <v>0</v>
      </c>
      <c r="BL914">
        <v>951</v>
      </c>
      <c r="BM914" t="s">
        <v>9447</v>
      </c>
      <c r="BN914" t="s">
        <v>4154</v>
      </c>
      <c r="BO914" t="s">
        <v>9507</v>
      </c>
      <c r="BP914" t="s" cm="1">
        <v>9506</v>
      </c>
      <c r="BQ914" t="s">
        <v>1547</v>
      </c>
      <c r="BR914" t="s">
        <v>4166</v>
      </c>
      <c r="BS914">
        <v>24</v>
      </c>
      <c r="BT914" t="s">
        <v>5213</v>
      </c>
      <c r="BU914" t="s">
        <v>15891</v>
      </c>
      <c r="BV914" t="s">
        <v>4132</v>
      </c>
      <c r="BW914" t="s">
        <v>9443</v>
      </c>
      <c r="BX914" t="s">
        <v>9444</v>
      </c>
      <c r="BY914" t="s">
        <v>1744</v>
      </c>
      <c r="BZ914" t="s">
        <v>1547</v>
      </c>
      <c r="CA914" t="s">
        <v>1744</v>
      </c>
      <c r="CB914" t="s">
        <v>1784</v>
      </c>
      <c r="CC914"/>
      <c r="CD914" t="s">
        <v>998</v>
      </c>
      <c r="CE914" t="s">
        <v>1251</v>
      </c>
      <c r="CF914" t="s">
        <v>9528</v>
      </c>
      <c r="CG914" t="s">
        <v>9529</v>
      </c>
      <c r="CH914" t="s">
        <v>1251</v>
      </c>
      <c r="CI914" t="s">
        <v>1547</v>
      </c>
      <c r="CJ914" t="s">
        <v>3966</v>
      </c>
      <c r="CK914" t="s">
        <v>1725</v>
      </c>
      <c r="CL914"/>
      <c r="CM914"/>
      <c r="CN914" t="s">
        <v>13573</v>
      </c>
      <c r="CO914" t="s">
        <v>4157</v>
      </c>
      <c r="CP914" t="s">
        <v>13573</v>
      </c>
      <c r="CQ914" t="s">
        <v>4157</v>
      </c>
      <c r="CR914" t="s">
        <v>1547</v>
      </c>
      <c r="CS914">
        <v>8</v>
      </c>
      <c r="CT914" t="s">
        <v>4166</v>
      </c>
      <c r="CU914" t="s">
        <v>4166</v>
      </c>
      <c r="CV914" t="s">
        <v>1547</v>
      </c>
      <c r="CW914" t="s">
        <v>1547</v>
      </c>
      <c r="CX914" t="s">
        <v>1547</v>
      </c>
      <c r="CY914">
        <v>912</v>
      </c>
      <c r="CZ914" t="s">
        <v>10351</v>
      </c>
      <c r="DA914" t="s">
        <v>1547</v>
      </c>
      <c r="DB914" t="s">
        <v>1881</v>
      </c>
      <c r="DC914" t="s">
        <v>1882</v>
      </c>
      <c r="DD914" t="s">
        <v>4133</v>
      </c>
      <c r="DE914" t="s">
        <v>4115</v>
      </c>
      <c r="DF914" t="s">
        <v>4132</v>
      </c>
      <c r="DG914" t="s">
        <v>1547</v>
      </c>
      <c r="DH914" t="s">
        <v>1547</v>
      </c>
      <c r="DI914" t="s">
        <v>1892</v>
      </c>
      <c r="DJ914" t="s">
        <v>9442</v>
      </c>
      <c r="DK914"/>
      <c r="DL914" t="s">
        <v>1892</v>
      </c>
      <c r="DM914">
        <v>9</v>
      </c>
      <c r="DN914" t="s">
        <v>1883</v>
      </c>
      <c r="DO914" t="s">
        <v>1725</v>
      </c>
      <c r="DP914" t="b">
        <v>1</v>
      </c>
      <c r="DQ914" t="b">
        <v>0</v>
      </c>
      <c r="DR914" t="b">
        <v>0</v>
      </c>
      <c r="DS914" t="b">
        <v>0</v>
      </c>
      <c r="DT914" t="b">
        <v>0</v>
      </c>
      <c r="DU914" t="b">
        <v>1</v>
      </c>
      <c r="DV914" t="b">
        <v>0</v>
      </c>
      <c r="DW914">
        <v>0</v>
      </c>
      <c r="DX914" t="b">
        <v>0</v>
      </c>
      <c r="DY914" t="b">
        <v>0</v>
      </c>
      <c r="DZ914" t="b">
        <v>0</v>
      </c>
      <c r="EA914" t="b">
        <v>0</v>
      </c>
      <c r="EB914" t="b">
        <v>0</v>
      </c>
      <c r="EC914" t="b">
        <v>0</v>
      </c>
      <c r="ED914" t="b">
        <v>0</v>
      </c>
      <c r="EE914" t="b">
        <v>0</v>
      </c>
      <c r="EF914" t="b">
        <v>0</v>
      </c>
      <c r="EG914" t="b" cm="1">
        <v>1</v>
      </c>
      <c r="EH914" t="b">
        <v>0</v>
      </c>
      <c r="EI914" t="b">
        <v>0</v>
      </c>
      <c r="EJ914" t="b">
        <v>1</v>
      </c>
      <c r="EK914" t="s">
        <v>5887</v>
      </c>
      <c r="EL914">
        <v>1</v>
      </c>
      <c r="EM914">
        <v>18</v>
      </c>
      <c r="EN914" t="b">
        <v>0</v>
      </c>
    </row>
    <row r="915" spans="1:144" ht="15.75">
      <c r="A915"/>
      <c r="B915" t="s">
        <v>1725</v>
      </c>
      <c r="C915" t="s">
        <v>1725</v>
      </c>
      <c r="D915" t="s">
        <v>4134</v>
      </c>
      <c r="E915" t="s">
        <v>4135</v>
      </c>
      <c r="F915"/>
      <c r="G915" t="s">
        <v>4134</v>
      </c>
      <c r="H915" t="s">
        <v>4134</v>
      </c>
      <c r="I915" t="s">
        <v>1251</v>
      </c>
      <c r="J915"/>
      <c r="K915"/>
      <c r="L915" t="s">
        <v>1743</v>
      </c>
      <c r="M915" t="s">
        <v>1784</v>
      </c>
      <c r="N915"/>
      <c r="O915" t="s">
        <v>4114</v>
      </c>
      <c r="P915" t="s">
        <v>1725</v>
      </c>
      <c r="Q915" t="s">
        <v>4115</v>
      </c>
      <c r="R915" t="s">
        <v>3966</v>
      </c>
      <c r="S915"/>
      <c r="T915"/>
      <c r="U915" t="s">
        <v>13573</v>
      </c>
      <c r="V915" t="s">
        <v>4158</v>
      </c>
      <c r="W915"/>
      <c r="X915"/>
      <c r="Y915"/>
      <c r="Z915"/>
      <c r="AA915"/>
      <c r="AB915"/>
      <c r="AC915"/>
      <c r="AD915"/>
      <c r="AE915"/>
      <c r="AF915"/>
      <c r="AG915"/>
      <c r="AH915"/>
      <c r="AI915"/>
      <c r="AJ915"/>
      <c r="AK915"/>
      <c r="AL915"/>
      <c r="AM915"/>
      <c r="AN915"/>
      <c r="AO915" s="108" t="s">
        <v>43</v>
      </c>
      <c r="AP915" t="s">
        <v>2857</v>
      </c>
      <c r="AQ915">
        <v>26</v>
      </c>
      <c r="AR915" t="s">
        <v>9451</v>
      </c>
      <c r="AS915" t="s">
        <v>1725</v>
      </c>
      <c r="AT915" t="s">
        <v>9367</v>
      </c>
      <c r="AU915" t="s">
        <v>4135</v>
      </c>
      <c r="AV915" t="s">
        <v>9452</v>
      </c>
      <c r="AW915" t="s">
        <v>1744</v>
      </c>
      <c r="AX915" t="s">
        <v>1740</v>
      </c>
      <c r="AY915" t="s">
        <v>9453</v>
      </c>
      <c r="AZ915" t="s">
        <v>4115</v>
      </c>
      <c r="BA915" t="s">
        <v>9454</v>
      </c>
      <c r="BB915" t="s">
        <v>1251</v>
      </c>
      <c r="BC915" t="s">
        <v>1743</v>
      </c>
      <c r="BD915" t="s">
        <v>9455</v>
      </c>
      <c r="BE915" t="s">
        <v>4153</v>
      </c>
      <c r="BF915">
        <v>347</v>
      </c>
      <c r="BG915">
        <v>908</v>
      </c>
      <c r="BH915">
        <v>0</v>
      </c>
      <c r="BI915" t="s">
        <v>1547</v>
      </c>
      <c r="BJ915">
        <v>0</v>
      </c>
      <c r="BK915">
        <v>0</v>
      </c>
      <c r="BL915">
        <v>950</v>
      </c>
      <c r="BM915" t="s">
        <v>9456</v>
      </c>
      <c r="BN915" t="s">
        <v>4154</v>
      </c>
      <c r="BO915" t="s">
        <v>9507</v>
      </c>
      <c r="BP915" t="s" cm="1">
        <v>9506</v>
      </c>
      <c r="BQ915" t="s">
        <v>1547</v>
      </c>
      <c r="BR915" t="s">
        <v>4166</v>
      </c>
      <c r="BS915">
        <v>25</v>
      </c>
      <c r="BT915" t="s">
        <v>5223</v>
      </c>
      <c r="BU915" t="s">
        <v>15892</v>
      </c>
      <c r="BV915" t="s">
        <v>4134</v>
      </c>
      <c r="BW915" t="s">
        <v>9452</v>
      </c>
      <c r="BX915" t="s">
        <v>9453</v>
      </c>
      <c r="BY915" t="s">
        <v>1744</v>
      </c>
      <c r="BZ915" t="s">
        <v>1547</v>
      </c>
      <c r="CA915" t="s">
        <v>1744</v>
      </c>
      <c r="CB915" t="s">
        <v>1784</v>
      </c>
      <c r="CC915"/>
      <c r="CD915" t="s">
        <v>998</v>
      </c>
      <c r="CE915" t="s">
        <v>1251</v>
      </c>
      <c r="CF915" t="s">
        <v>9531</v>
      </c>
      <c r="CG915" t="s">
        <v>9532</v>
      </c>
      <c r="CH915" t="s">
        <v>1251</v>
      </c>
      <c r="CI915" t="s">
        <v>1547</v>
      </c>
      <c r="CJ915" t="s">
        <v>3966</v>
      </c>
      <c r="CK915" t="s">
        <v>1725</v>
      </c>
      <c r="CL915"/>
      <c r="CM915"/>
      <c r="CN915" t="s">
        <v>13573</v>
      </c>
      <c r="CO915" t="s">
        <v>4158</v>
      </c>
      <c r="CP915" t="s">
        <v>13573</v>
      </c>
      <c r="CQ915" t="s">
        <v>4158</v>
      </c>
      <c r="CR915" t="s">
        <v>1547</v>
      </c>
      <c r="CS915">
        <v>8</v>
      </c>
      <c r="CT915" t="s">
        <v>4166</v>
      </c>
      <c r="CU915" t="s">
        <v>4166</v>
      </c>
      <c r="CV915" t="s">
        <v>1547</v>
      </c>
      <c r="CW915" t="s">
        <v>1547</v>
      </c>
      <c r="CX915" t="s">
        <v>1547</v>
      </c>
      <c r="CY915">
        <v>913</v>
      </c>
      <c r="CZ915" t="s">
        <v>10354</v>
      </c>
      <c r="DA915" t="s">
        <v>1547</v>
      </c>
      <c r="DB915" t="s">
        <v>1881</v>
      </c>
      <c r="DC915" t="s">
        <v>1882</v>
      </c>
      <c r="DD915" t="s">
        <v>4135</v>
      </c>
      <c r="DE915" t="s">
        <v>4115</v>
      </c>
      <c r="DF915" t="s">
        <v>4134</v>
      </c>
      <c r="DG915" t="s">
        <v>1547</v>
      </c>
      <c r="DH915" t="s">
        <v>1547</v>
      </c>
      <c r="DI915" t="s">
        <v>1892</v>
      </c>
      <c r="DJ915" t="s">
        <v>9451</v>
      </c>
      <c r="DK915"/>
      <c r="DL915" t="s">
        <v>1892</v>
      </c>
      <c r="DM915">
        <v>9</v>
      </c>
      <c r="DN915" t="s">
        <v>1883</v>
      </c>
      <c r="DO915" t="s">
        <v>1725</v>
      </c>
      <c r="DP915" t="b">
        <v>1</v>
      </c>
      <c r="DQ915" t="b">
        <v>0</v>
      </c>
      <c r="DR915" t="b">
        <v>0</v>
      </c>
      <c r="DS915" t="b">
        <v>0</v>
      </c>
      <c r="DT915" t="b">
        <v>0</v>
      </c>
      <c r="DU915" t="b">
        <v>1</v>
      </c>
      <c r="DV915" t="b">
        <v>0</v>
      </c>
      <c r="DW915">
        <v>0</v>
      </c>
      <c r="DX915" t="b">
        <v>0</v>
      </c>
      <c r="DY915" t="b">
        <v>0</v>
      </c>
      <c r="DZ915" t="b">
        <v>0</v>
      </c>
      <c r="EA915" t="b">
        <v>0</v>
      </c>
      <c r="EB915" t="b">
        <v>0</v>
      </c>
      <c r="EC915" t="b">
        <v>0</v>
      </c>
      <c r="ED915" t="b">
        <v>0</v>
      </c>
      <c r="EE915" t="b">
        <v>0</v>
      </c>
      <c r="EF915" t="b">
        <v>0</v>
      </c>
      <c r="EG915" t="b" cm="1">
        <v>1</v>
      </c>
      <c r="EH915" t="b">
        <v>0</v>
      </c>
      <c r="EI915" t="b">
        <v>0</v>
      </c>
      <c r="EJ915" t="b">
        <v>1</v>
      </c>
      <c r="EK915" t="s">
        <v>5887</v>
      </c>
      <c r="EL915">
        <v>1</v>
      </c>
      <c r="EM915">
        <v>14</v>
      </c>
      <c r="EN915" t="b">
        <v>0</v>
      </c>
    </row>
    <row r="916" spans="1:144" ht="15.75">
      <c r="A916"/>
      <c r="B916" t="s">
        <v>1725</v>
      </c>
      <c r="C916" t="s">
        <v>1725</v>
      </c>
      <c r="D916" t="s">
        <v>4159</v>
      </c>
      <c r="E916" t="s">
        <v>4160</v>
      </c>
      <c r="F916"/>
      <c r="G916" t="s">
        <v>4159</v>
      </c>
      <c r="H916" t="s">
        <v>4159</v>
      </c>
      <c r="I916" t="s">
        <v>1230</v>
      </c>
      <c r="J916"/>
      <c r="K916"/>
      <c r="L916" t="s">
        <v>1743</v>
      </c>
      <c r="M916" t="s">
        <v>1995</v>
      </c>
      <c r="N916"/>
      <c r="O916" t="s">
        <v>4114</v>
      </c>
      <c r="P916" t="s">
        <v>1725</v>
      </c>
      <c r="Q916" t="s">
        <v>4115</v>
      </c>
      <c r="R916" t="s">
        <v>3966</v>
      </c>
      <c r="S916"/>
      <c r="T916"/>
      <c r="U916" t="s">
        <v>13573</v>
      </c>
      <c r="V916" t="s">
        <v>13574</v>
      </c>
      <c r="W916"/>
      <c r="X916"/>
      <c r="Y916"/>
      <c r="Z916"/>
      <c r="AA916"/>
      <c r="AB916"/>
      <c r="AC916"/>
      <c r="AD916"/>
      <c r="AE916"/>
      <c r="AF916"/>
      <c r="AG916"/>
      <c r="AH916"/>
      <c r="AI916"/>
      <c r="AJ916"/>
      <c r="AK916"/>
      <c r="AL916"/>
      <c r="AM916"/>
      <c r="AN916"/>
      <c r="AO916" s="108" t="s">
        <v>43</v>
      </c>
      <c r="AP916" t="s">
        <v>2857</v>
      </c>
      <c r="AQ916">
        <v>27</v>
      </c>
      <c r="AR916" t="s">
        <v>9534</v>
      </c>
      <c r="AS916" t="s">
        <v>1725</v>
      </c>
      <c r="AT916" t="s">
        <v>9367</v>
      </c>
      <c r="AU916" t="s">
        <v>4160</v>
      </c>
      <c r="AV916" t="s">
        <v>9535</v>
      </c>
      <c r="AW916" t="s">
        <v>1744</v>
      </c>
      <c r="AX916" t="s">
        <v>1740</v>
      </c>
      <c r="AY916" t="s">
        <v>9536</v>
      </c>
      <c r="AZ916" t="s">
        <v>4115</v>
      </c>
      <c r="BA916" t="s">
        <v>9537</v>
      </c>
      <c r="BB916" t="s">
        <v>1230</v>
      </c>
      <c r="BC916" t="s">
        <v>1743</v>
      </c>
      <c r="BD916" t="s">
        <v>9538</v>
      </c>
      <c r="BE916" t="s">
        <v>4153</v>
      </c>
      <c r="BF916">
        <v>916</v>
      </c>
      <c r="BG916">
        <v>908</v>
      </c>
      <c r="BH916">
        <v>0</v>
      </c>
      <c r="BI916" t="s">
        <v>4160</v>
      </c>
      <c r="BJ916">
        <v>1</v>
      </c>
      <c r="BK916">
        <v>0</v>
      </c>
      <c r="BL916">
        <v>0</v>
      </c>
      <c r="BM916" t="s">
        <v>1547</v>
      </c>
      <c r="BN916" t="s">
        <v>4154</v>
      </c>
      <c r="BO916" t="s">
        <v>9507</v>
      </c>
      <c r="BP916" t="s" cm="1">
        <v>9506</v>
      </c>
      <c r="BQ916" t="s">
        <v>1547</v>
      </c>
      <c r="BR916" t="s">
        <v>4166</v>
      </c>
      <c r="BS916">
        <v>26</v>
      </c>
      <c r="BT916" t="s">
        <v>5225</v>
      </c>
      <c r="BU916" t="s">
        <v>15893</v>
      </c>
      <c r="BV916" t="s">
        <v>4159</v>
      </c>
      <c r="BW916" t="s">
        <v>9535</v>
      </c>
      <c r="BX916" t="s">
        <v>9536</v>
      </c>
      <c r="BY916" t="s">
        <v>1744</v>
      </c>
      <c r="BZ916" t="s">
        <v>1547</v>
      </c>
      <c r="CA916" t="s">
        <v>1744</v>
      </c>
      <c r="CB916" t="s">
        <v>1995</v>
      </c>
      <c r="CC916"/>
      <c r="CD916" t="s">
        <v>998</v>
      </c>
      <c r="CE916" t="s">
        <v>1230</v>
      </c>
      <c r="CF916" t="s">
        <v>4173</v>
      </c>
      <c r="CG916" t="s">
        <v>9539</v>
      </c>
      <c r="CH916" t="s">
        <v>1230</v>
      </c>
      <c r="CI916" t="s">
        <v>1547</v>
      </c>
      <c r="CJ916" t="s">
        <v>3966</v>
      </c>
      <c r="CK916" t="s">
        <v>1725</v>
      </c>
      <c r="CL916"/>
      <c r="CM916"/>
      <c r="CN916" t="s">
        <v>13573</v>
      </c>
      <c r="CO916" t="s">
        <v>13574</v>
      </c>
      <c r="CP916" t="s">
        <v>13573</v>
      </c>
      <c r="CQ916" t="s">
        <v>13574</v>
      </c>
      <c r="CR916" t="s">
        <v>1547</v>
      </c>
      <c r="CS916">
        <v>8</v>
      </c>
      <c r="CT916" t="s">
        <v>4166</v>
      </c>
      <c r="CU916" t="s">
        <v>4166</v>
      </c>
      <c r="CV916" t="s">
        <v>4166</v>
      </c>
      <c r="CW916" t="s">
        <v>1547</v>
      </c>
      <c r="CX916" t="s">
        <v>1547</v>
      </c>
      <c r="CY916">
        <v>914</v>
      </c>
      <c r="CZ916" t="s">
        <v>10357</v>
      </c>
      <c r="DA916" t="s">
        <v>1547</v>
      </c>
      <c r="DB916" t="s">
        <v>1881</v>
      </c>
      <c r="DC916" t="s">
        <v>1882</v>
      </c>
      <c r="DD916" t="s">
        <v>4160</v>
      </c>
      <c r="DE916" t="s">
        <v>4115</v>
      </c>
      <c r="DF916" t="s">
        <v>4159</v>
      </c>
      <c r="DG916" t="s">
        <v>1547</v>
      </c>
      <c r="DH916" t="s">
        <v>1547</v>
      </c>
      <c r="DI916" t="s">
        <v>1892</v>
      </c>
      <c r="DJ916" t="s">
        <v>9534</v>
      </c>
      <c r="DK916"/>
      <c r="DL916" t="s">
        <v>1892</v>
      </c>
      <c r="DM916">
        <v>9</v>
      </c>
      <c r="DN916" t="s">
        <v>1883</v>
      </c>
      <c r="DO916" t="s">
        <v>1725</v>
      </c>
      <c r="DP916" t="b">
        <v>1</v>
      </c>
      <c r="DQ916" t="b">
        <v>0</v>
      </c>
      <c r="DR916" t="b">
        <v>1</v>
      </c>
      <c r="DS916" t="b">
        <v>0</v>
      </c>
      <c r="DT916" t="b">
        <v>0</v>
      </c>
      <c r="DU916" t="b">
        <v>1</v>
      </c>
      <c r="DV916" t="b">
        <v>0</v>
      </c>
      <c r="DW916">
        <v>0</v>
      </c>
      <c r="DX916" t="b">
        <v>0</v>
      </c>
      <c r="DY916" t="b">
        <v>0</v>
      </c>
      <c r="DZ916" t="b">
        <v>0</v>
      </c>
      <c r="EA916" t="b">
        <v>0</v>
      </c>
      <c r="EB916" t="b">
        <v>0</v>
      </c>
      <c r="EC916" t="b">
        <v>0</v>
      </c>
      <c r="ED916" t="b">
        <v>0</v>
      </c>
      <c r="EE916" t="b">
        <v>0</v>
      </c>
      <c r="EF916" t="b">
        <v>0</v>
      </c>
      <c r="EG916" t="b" cm="1">
        <v>0</v>
      </c>
      <c r="EH916" t="b">
        <v>0</v>
      </c>
      <c r="EI916" t="b">
        <v>0</v>
      </c>
      <c r="EJ916" t="b">
        <v>0</v>
      </c>
      <c r="EK916" t="s">
        <v>1547</v>
      </c>
      <c r="EL916">
        <v>0</v>
      </c>
      <c r="EM916">
        <v>12</v>
      </c>
      <c r="EN916" t="b">
        <v>0</v>
      </c>
    </row>
    <row r="917" spans="1:144" ht="15.75">
      <c r="A917"/>
      <c r="B917" t="s">
        <v>1725</v>
      </c>
      <c r="C917" t="s">
        <v>1725</v>
      </c>
      <c r="D917" t="s">
        <v>4161</v>
      </c>
      <c r="E917" t="s">
        <v>4162</v>
      </c>
      <c r="F917"/>
      <c r="G917" t="s">
        <v>4161</v>
      </c>
      <c r="H917" t="s">
        <v>4163</v>
      </c>
      <c r="I917" t="s">
        <v>1230</v>
      </c>
      <c r="J917"/>
      <c r="K917"/>
      <c r="L917" t="s">
        <v>1743</v>
      </c>
      <c r="M917" t="s">
        <v>1779</v>
      </c>
      <c r="N917"/>
      <c r="O917" t="s">
        <v>4114</v>
      </c>
      <c r="P917" t="s">
        <v>1725</v>
      </c>
      <c r="Q917" t="s">
        <v>4115</v>
      </c>
      <c r="R917" t="s">
        <v>3966</v>
      </c>
      <c r="S917"/>
      <c r="T917"/>
      <c r="U917" t="s">
        <v>13573</v>
      </c>
      <c r="V917" t="s">
        <v>13575</v>
      </c>
      <c r="W917"/>
      <c r="X917"/>
      <c r="Y917"/>
      <c r="Z917"/>
      <c r="AA917"/>
      <c r="AB917"/>
      <c r="AC917"/>
      <c r="AD917"/>
      <c r="AE917"/>
      <c r="AF917"/>
      <c r="AG917"/>
      <c r="AH917"/>
      <c r="AI917"/>
      <c r="AJ917"/>
      <c r="AK917"/>
      <c r="AL917"/>
      <c r="AM917"/>
      <c r="AN917"/>
      <c r="AO917" s="108" t="s">
        <v>43</v>
      </c>
      <c r="AP917" t="s">
        <v>2857</v>
      </c>
      <c r="AQ917">
        <v>28</v>
      </c>
      <c r="AR917" t="s">
        <v>9541</v>
      </c>
      <c r="AS917" t="s">
        <v>1725</v>
      </c>
      <c r="AT917" t="s">
        <v>9367</v>
      </c>
      <c r="AU917" t="s">
        <v>4162</v>
      </c>
      <c r="AV917" t="s">
        <v>9542</v>
      </c>
      <c r="AW917" t="s">
        <v>1744</v>
      </c>
      <c r="AX917" t="s">
        <v>1740</v>
      </c>
      <c r="AY917" t="s">
        <v>9543</v>
      </c>
      <c r="AZ917" t="s">
        <v>4115</v>
      </c>
      <c r="BA917" t="s">
        <v>9544</v>
      </c>
      <c r="BB917" t="s">
        <v>1230</v>
      </c>
      <c r="BC917" t="s">
        <v>1743</v>
      </c>
      <c r="BD917" t="s">
        <v>9545</v>
      </c>
      <c r="BE917" t="s">
        <v>4153</v>
      </c>
      <c r="BF917">
        <v>917</v>
      </c>
      <c r="BG917">
        <v>908</v>
      </c>
      <c r="BH917">
        <v>0</v>
      </c>
      <c r="BI917" t="s">
        <v>4162</v>
      </c>
      <c r="BJ917">
        <v>1</v>
      </c>
      <c r="BK917">
        <v>0</v>
      </c>
      <c r="BL917">
        <v>0</v>
      </c>
      <c r="BM917" t="s">
        <v>1547</v>
      </c>
      <c r="BN917" t="s">
        <v>4154</v>
      </c>
      <c r="BO917" t="s">
        <v>9507</v>
      </c>
      <c r="BP917" t="s" cm="1">
        <v>9506</v>
      </c>
      <c r="BQ917" t="s">
        <v>1547</v>
      </c>
      <c r="BR917" t="s">
        <v>4166</v>
      </c>
      <c r="BS917">
        <v>27</v>
      </c>
      <c r="BT917" t="s">
        <v>5229</v>
      </c>
      <c r="BU917" t="s">
        <v>15894</v>
      </c>
      <c r="BV917" t="s">
        <v>4161</v>
      </c>
      <c r="BW917" t="s">
        <v>9542</v>
      </c>
      <c r="BX917" t="s">
        <v>9546</v>
      </c>
      <c r="BY917" t="s">
        <v>1744</v>
      </c>
      <c r="BZ917" t="s">
        <v>1547</v>
      </c>
      <c r="CA917" t="s">
        <v>1744</v>
      </c>
      <c r="CB917" t="s">
        <v>1779</v>
      </c>
      <c r="CC917"/>
      <c r="CD917" t="s">
        <v>998</v>
      </c>
      <c r="CE917" t="s">
        <v>1230</v>
      </c>
      <c r="CF917" t="s">
        <v>9547</v>
      </c>
      <c r="CG917" t="s">
        <v>9548</v>
      </c>
      <c r="CH917" t="s">
        <v>1230</v>
      </c>
      <c r="CI917" t="s">
        <v>1547</v>
      </c>
      <c r="CJ917" t="s">
        <v>3966</v>
      </c>
      <c r="CK917" t="s">
        <v>1725</v>
      </c>
      <c r="CL917"/>
      <c r="CM917"/>
      <c r="CN917" t="s">
        <v>13573</v>
      </c>
      <c r="CO917" t="s">
        <v>13575</v>
      </c>
      <c r="CP917" t="s">
        <v>13573</v>
      </c>
      <c r="CQ917" t="s">
        <v>13575</v>
      </c>
      <c r="CR917" t="s">
        <v>1547</v>
      </c>
      <c r="CS917">
        <v>8</v>
      </c>
      <c r="CT917" t="s">
        <v>4166</v>
      </c>
      <c r="CU917" t="s">
        <v>4166</v>
      </c>
      <c r="CV917" t="s">
        <v>4166</v>
      </c>
      <c r="CW917" t="s">
        <v>1547</v>
      </c>
      <c r="CX917" t="s">
        <v>1547</v>
      </c>
      <c r="CY917">
        <v>915</v>
      </c>
      <c r="CZ917" t="s">
        <v>10360</v>
      </c>
      <c r="DA917" t="s">
        <v>1547</v>
      </c>
      <c r="DB917" t="s">
        <v>1881</v>
      </c>
      <c r="DC917" t="s">
        <v>1882</v>
      </c>
      <c r="DD917" t="s">
        <v>4162</v>
      </c>
      <c r="DE917" t="s">
        <v>4115</v>
      </c>
      <c r="DF917" t="s">
        <v>4161</v>
      </c>
      <c r="DG917" t="s">
        <v>1547</v>
      </c>
      <c r="DH917" t="s">
        <v>1547</v>
      </c>
      <c r="DI917" t="s">
        <v>1892</v>
      </c>
      <c r="DJ917" t="s">
        <v>9541</v>
      </c>
      <c r="DK917"/>
      <c r="DL917" t="s">
        <v>1892</v>
      </c>
      <c r="DM917">
        <v>9</v>
      </c>
      <c r="DN917" t="s">
        <v>1883</v>
      </c>
      <c r="DO917" t="s">
        <v>1725</v>
      </c>
      <c r="DP917" t="b">
        <v>1</v>
      </c>
      <c r="DQ917" t="b">
        <v>0</v>
      </c>
      <c r="DR917" t="b">
        <v>1</v>
      </c>
      <c r="DS917" t="b">
        <v>0</v>
      </c>
      <c r="DT917" t="b">
        <v>0</v>
      </c>
      <c r="DU917" t="b">
        <v>1</v>
      </c>
      <c r="DV917" t="b">
        <v>0</v>
      </c>
      <c r="DW917">
        <v>0</v>
      </c>
      <c r="DX917" t="b">
        <v>0</v>
      </c>
      <c r="DY917" t="b">
        <v>0</v>
      </c>
      <c r="DZ917" t="b">
        <v>0</v>
      </c>
      <c r="EA917" t="b">
        <v>0</v>
      </c>
      <c r="EB917" t="b">
        <v>0</v>
      </c>
      <c r="EC917" t="b">
        <v>0</v>
      </c>
      <c r="ED917" t="b">
        <v>0</v>
      </c>
      <c r="EE917" t="b">
        <v>0</v>
      </c>
      <c r="EF917" t="b">
        <v>0</v>
      </c>
      <c r="EG917" t="b" cm="1">
        <v>0</v>
      </c>
      <c r="EH917" t="b">
        <v>0</v>
      </c>
      <c r="EI917" t="b">
        <v>0</v>
      </c>
      <c r="EJ917" t="b">
        <v>0</v>
      </c>
      <c r="EK917" t="s">
        <v>1547</v>
      </c>
      <c r="EL917">
        <v>0</v>
      </c>
      <c r="EM917">
        <v>16</v>
      </c>
      <c r="EN917" t="b">
        <v>0</v>
      </c>
    </row>
    <row r="918" spans="1:144" ht="15.75">
      <c r="A918"/>
      <c r="B918" t="s">
        <v>1725</v>
      </c>
      <c r="C918" t="s">
        <v>4164</v>
      </c>
      <c r="D918" t="s">
        <v>4165</v>
      </c>
      <c r="E918" t="s">
        <v>4165</v>
      </c>
      <c r="F918"/>
      <c r="G918" t="s">
        <v>4165</v>
      </c>
      <c r="H918" t="s">
        <v>4165</v>
      </c>
      <c r="I918" t="s">
        <v>1244</v>
      </c>
      <c r="J918"/>
      <c r="K918"/>
      <c r="L918" t="s">
        <v>1743</v>
      </c>
      <c r="M918"/>
      <c r="N918"/>
      <c r="O918" t="s">
        <v>4166</v>
      </c>
      <c r="P918"/>
      <c r="Q918" t="s">
        <v>4115</v>
      </c>
      <c r="R918" t="s">
        <v>3966</v>
      </c>
      <c r="S918"/>
      <c r="T918"/>
      <c r="U918" t="s">
        <v>13576</v>
      </c>
      <c r="V918"/>
      <c r="W918"/>
      <c r="X918"/>
      <c r="Y918"/>
      <c r="Z918"/>
      <c r="AA918"/>
      <c r="AB918"/>
      <c r="AC918"/>
      <c r="AD918"/>
      <c r="AE918"/>
      <c r="AF918"/>
      <c r="AG918"/>
      <c r="AH918"/>
      <c r="AI918"/>
      <c r="AJ918"/>
      <c r="AK918"/>
      <c r="AL918"/>
      <c r="AM918"/>
      <c r="AN918"/>
      <c r="AO918" s="108" t="s">
        <v>43</v>
      </c>
      <c r="AP918" t="s">
        <v>2858</v>
      </c>
      <c r="AQ918">
        <v>2</v>
      </c>
      <c r="AR918" t="s">
        <v>9550</v>
      </c>
      <c r="AS918" t="s">
        <v>4164</v>
      </c>
      <c r="AT918" t="s">
        <v>9551</v>
      </c>
      <c r="AU918" t="s">
        <v>4165</v>
      </c>
      <c r="AV918" t="s">
        <v>9552</v>
      </c>
      <c r="AW918" t="s">
        <v>1744</v>
      </c>
      <c r="AX918" t="s">
        <v>1740</v>
      </c>
      <c r="AY918" t="s">
        <v>9552</v>
      </c>
      <c r="AZ918" t="s">
        <v>4115</v>
      </c>
      <c r="BA918" t="s">
        <v>9553</v>
      </c>
      <c r="BB918" t="s">
        <v>1244</v>
      </c>
      <c r="BC918" t="s">
        <v>1743</v>
      </c>
      <c r="BD918" t="s">
        <v>9554</v>
      </c>
      <c r="BE918" t="s">
        <v>4165</v>
      </c>
      <c r="BF918">
        <v>918</v>
      </c>
      <c r="BG918">
        <v>0</v>
      </c>
      <c r="BH918">
        <v>0</v>
      </c>
      <c r="BI918" t="s">
        <v>1547</v>
      </c>
      <c r="BJ918">
        <v>0</v>
      </c>
      <c r="BK918">
        <v>0</v>
      </c>
      <c r="BL918">
        <v>0</v>
      </c>
      <c r="BM918" t="s">
        <v>1547</v>
      </c>
      <c r="BN918" t="s">
        <v>1547</v>
      </c>
      <c r="BO918" t="s">
        <v>1547</v>
      </c>
      <c r="BP918" t="s" cm="1">
        <v>1547</v>
      </c>
      <c r="BQ918" t="s">
        <v>1547</v>
      </c>
      <c r="BR918" t="s">
        <v>4166</v>
      </c>
      <c r="BS918">
        <v>28</v>
      </c>
      <c r="BT918" t="s">
        <v>5235</v>
      </c>
      <c r="BU918" t="s">
        <v>15895</v>
      </c>
      <c r="BV918" t="s">
        <v>4165</v>
      </c>
      <c r="BW918" t="s">
        <v>9552</v>
      </c>
      <c r="BX918" t="s">
        <v>9552</v>
      </c>
      <c r="BY918" t="s">
        <v>1744</v>
      </c>
      <c r="BZ918" t="s">
        <v>1547</v>
      </c>
      <c r="CA918" t="s">
        <v>1744</v>
      </c>
      <c r="CB918" t="s">
        <v>1547</v>
      </c>
      <c r="CC918"/>
      <c r="CD918" t="s">
        <v>998</v>
      </c>
      <c r="CE918" t="s">
        <v>1244</v>
      </c>
      <c r="CF918" t="s">
        <v>4165</v>
      </c>
      <c r="CG918" t="s">
        <v>9552</v>
      </c>
      <c r="CH918" t="s">
        <v>1244</v>
      </c>
      <c r="CI918" t="s">
        <v>1547</v>
      </c>
      <c r="CJ918" t="s">
        <v>3966</v>
      </c>
      <c r="CK918" t="s">
        <v>1725</v>
      </c>
      <c r="CL918"/>
      <c r="CM918"/>
      <c r="CN918" t="s">
        <v>13576</v>
      </c>
      <c r="CO918" t="s">
        <v>1547</v>
      </c>
      <c r="CP918" t="s">
        <v>13576</v>
      </c>
      <c r="CQ918" t="s">
        <v>1547</v>
      </c>
      <c r="CR918" t="s">
        <v>1547</v>
      </c>
      <c r="CS918">
        <v>8</v>
      </c>
      <c r="CT918" t="s">
        <v>4166</v>
      </c>
      <c r="CU918" t="s">
        <v>4166</v>
      </c>
      <c r="CV918" t="s">
        <v>4166</v>
      </c>
      <c r="CW918" t="s">
        <v>1547</v>
      </c>
      <c r="CX918" t="s">
        <v>1547</v>
      </c>
      <c r="CY918">
        <v>916</v>
      </c>
      <c r="CZ918" t="s">
        <v>10361</v>
      </c>
      <c r="DA918" t="s">
        <v>1547</v>
      </c>
      <c r="DB918" t="s">
        <v>1881</v>
      </c>
      <c r="DC918" t="s">
        <v>1882</v>
      </c>
      <c r="DD918" t="s">
        <v>4165</v>
      </c>
      <c r="DE918" t="s">
        <v>4115</v>
      </c>
      <c r="DF918" t="s">
        <v>4165</v>
      </c>
      <c r="DG918" t="s">
        <v>1547</v>
      </c>
      <c r="DH918" t="s">
        <v>1547</v>
      </c>
      <c r="DI918" t="s">
        <v>1892</v>
      </c>
      <c r="DJ918" t="s">
        <v>9550</v>
      </c>
      <c r="DK918"/>
      <c r="DL918" t="s">
        <v>1892</v>
      </c>
      <c r="DM918">
        <v>9</v>
      </c>
      <c r="DN918" t="s">
        <v>1883</v>
      </c>
      <c r="DO918" t="s">
        <v>1725</v>
      </c>
      <c r="DP918" t="b">
        <v>1</v>
      </c>
      <c r="DQ918" t="b">
        <v>0</v>
      </c>
      <c r="DR918" t="b">
        <v>1</v>
      </c>
      <c r="DS918" t="b">
        <v>0</v>
      </c>
      <c r="DT918" t="b">
        <v>0</v>
      </c>
      <c r="DU918" t="b">
        <v>0</v>
      </c>
      <c r="DV918" t="b">
        <v>1</v>
      </c>
      <c r="DW918">
        <v>0</v>
      </c>
      <c r="DX918" t="b">
        <v>0</v>
      </c>
      <c r="DY918" t="b">
        <v>0</v>
      </c>
      <c r="DZ918" t="b">
        <v>0</v>
      </c>
      <c r="EA918" t="b">
        <v>0</v>
      </c>
      <c r="EB918" t="b">
        <v>0</v>
      </c>
      <c r="EC918" t="b">
        <v>0</v>
      </c>
      <c r="ED918" t="b">
        <v>0</v>
      </c>
      <c r="EE918" t="b">
        <v>0</v>
      </c>
      <c r="EF918" t="b">
        <v>0</v>
      </c>
      <c r="EG918" t="b" cm="1">
        <v>0</v>
      </c>
      <c r="EH918" t="b">
        <v>0</v>
      </c>
      <c r="EI918" t="b">
        <v>0</v>
      </c>
      <c r="EJ918" t="b">
        <v>0</v>
      </c>
      <c r="EK918" t="s">
        <v>1547</v>
      </c>
      <c r="EL918">
        <v>0</v>
      </c>
      <c r="EM918">
        <v>14</v>
      </c>
      <c r="EN918" t="b">
        <v>0</v>
      </c>
    </row>
    <row r="919" spans="1:144" ht="15.75">
      <c r="A919"/>
      <c r="B919" t="s">
        <v>1725</v>
      </c>
      <c r="C919" t="s">
        <v>4164</v>
      </c>
      <c r="D919" t="s">
        <v>1277</v>
      </c>
      <c r="E919" t="s">
        <v>1253</v>
      </c>
      <c r="F919"/>
      <c r="G919" t="s">
        <v>1277</v>
      </c>
      <c r="H919" t="s">
        <v>1277</v>
      </c>
      <c r="I919" t="s">
        <v>2799</v>
      </c>
      <c r="J919"/>
      <c r="K919"/>
      <c r="L919" t="s">
        <v>1743</v>
      </c>
      <c r="M919" t="s">
        <v>1754</v>
      </c>
      <c r="N919"/>
      <c r="O919" t="s">
        <v>4166</v>
      </c>
      <c r="P919"/>
      <c r="Q919" t="s">
        <v>4115</v>
      </c>
      <c r="R919" t="s">
        <v>3966</v>
      </c>
      <c r="S919"/>
      <c r="T919"/>
      <c r="U919" t="s">
        <v>13576</v>
      </c>
      <c r="V919" t="s">
        <v>4373</v>
      </c>
      <c r="W919"/>
      <c r="X919"/>
      <c r="Y919"/>
      <c r="Z919"/>
      <c r="AA919"/>
      <c r="AB919"/>
      <c r="AC919"/>
      <c r="AD919"/>
      <c r="AE919"/>
      <c r="AF919"/>
      <c r="AG919"/>
      <c r="AH919"/>
      <c r="AI919"/>
      <c r="AJ919"/>
      <c r="AK919"/>
      <c r="AL919"/>
      <c r="AM919"/>
      <c r="AN919"/>
      <c r="AO919" s="108" t="s">
        <v>43</v>
      </c>
      <c r="AP919" t="s">
        <v>2858</v>
      </c>
      <c r="AQ919">
        <v>3</v>
      </c>
      <c r="AR919" t="s">
        <v>9556</v>
      </c>
      <c r="AS919" t="s">
        <v>4164</v>
      </c>
      <c r="AT919" t="s">
        <v>9551</v>
      </c>
      <c r="AU919" t="s">
        <v>1253</v>
      </c>
      <c r="AV919" t="s">
        <v>1766</v>
      </c>
      <c r="AW919" t="s">
        <v>1744</v>
      </c>
      <c r="AX919" t="s">
        <v>1740</v>
      </c>
      <c r="AY919" t="s">
        <v>1788</v>
      </c>
      <c r="AZ919" t="s">
        <v>4115</v>
      </c>
      <c r="BA919" t="s">
        <v>1913</v>
      </c>
      <c r="BB919" t="s">
        <v>2799</v>
      </c>
      <c r="BC919" t="s">
        <v>1743</v>
      </c>
      <c r="BD919" t="s">
        <v>9557</v>
      </c>
      <c r="BE919" t="s">
        <v>4165</v>
      </c>
      <c r="BF919">
        <v>343</v>
      </c>
      <c r="BG919">
        <v>918</v>
      </c>
      <c r="BH919">
        <v>0</v>
      </c>
      <c r="BI919" t="s">
        <v>1547</v>
      </c>
      <c r="BJ919">
        <v>0</v>
      </c>
      <c r="BK919">
        <v>0</v>
      </c>
      <c r="BL919">
        <v>515</v>
      </c>
      <c r="BM919" t="s">
        <v>1770</v>
      </c>
      <c r="BN919" t="s">
        <v>4165</v>
      </c>
      <c r="BO919" t="s">
        <v>9552</v>
      </c>
      <c r="BP919" t="s" cm="1">
        <v>9550</v>
      </c>
      <c r="BQ919" t="s">
        <v>1547</v>
      </c>
      <c r="BR919" t="s">
        <v>4166</v>
      </c>
      <c r="BS919">
        <v>29</v>
      </c>
      <c r="BT919" t="s">
        <v>5241</v>
      </c>
      <c r="BU919" t="s">
        <v>15896</v>
      </c>
      <c r="BV919" t="s">
        <v>1277</v>
      </c>
      <c r="BW919" t="s">
        <v>1766</v>
      </c>
      <c r="BX919" t="s">
        <v>1788</v>
      </c>
      <c r="BY919" t="s">
        <v>1744</v>
      </c>
      <c r="BZ919" t="s">
        <v>1547</v>
      </c>
      <c r="CA919" t="s">
        <v>1744</v>
      </c>
      <c r="CB919" t="s">
        <v>1754</v>
      </c>
      <c r="CC919"/>
      <c r="CD919" t="s">
        <v>998</v>
      </c>
      <c r="CE919" t="s">
        <v>2799</v>
      </c>
      <c r="CF919" t="s">
        <v>9558</v>
      </c>
      <c r="CG919" t="s">
        <v>9559</v>
      </c>
      <c r="CH919" t="s">
        <v>2799</v>
      </c>
      <c r="CI919" t="s">
        <v>1547</v>
      </c>
      <c r="CJ919" t="s">
        <v>3966</v>
      </c>
      <c r="CK919" t="s">
        <v>1725</v>
      </c>
      <c r="CL919"/>
      <c r="CM919"/>
      <c r="CN919" t="s">
        <v>13576</v>
      </c>
      <c r="CO919" t="s">
        <v>4373</v>
      </c>
      <c r="CP919" t="s">
        <v>13576</v>
      </c>
      <c r="CQ919" t="s">
        <v>4373</v>
      </c>
      <c r="CR919" t="s">
        <v>1547</v>
      </c>
      <c r="CS919">
        <v>8</v>
      </c>
      <c r="CT919" t="s">
        <v>4166</v>
      </c>
      <c r="CU919" t="s">
        <v>4166</v>
      </c>
      <c r="CV919" t="s">
        <v>1547</v>
      </c>
      <c r="CW919" t="s">
        <v>1547</v>
      </c>
      <c r="CX919" t="s">
        <v>1547</v>
      </c>
      <c r="CY919">
        <v>917</v>
      </c>
      <c r="CZ919" t="s">
        <v>10366</v>
      </c>
      <c r="DA919" t="s">
        <v>1547</v>
      </c>
      <c r="DB919" t="s">
        <v>1881</v>
      </c>
      <c r="DC919" t="s">
        <v>1882</v>
      </c>
      <c r="DD919" t="s">
        <v>1253</v>
      </c>
      <c r="DE919" t="s">
        <v>4115</v>
      </c>
      <c r="DF919" t="s">
        <v>1277</v>
      </c>
      <c r="DG919" t="s">
        <v>1547</v>
      </c>
      <c r="DH919" t="s">
        <v>1547</v>
      </c>
      <c r="DI919" t="s">
        <v>1892</v>
      </c>
      <c r="DJ919" t="s">
        <v>9556</v>
      </c>
      <c r="DK919"/>
      <c r="DL919" t="s">
        <v>1892</v>
      </c>
      <c r="DM919">
        <v>9</v>
      </c>
      <c r="DN919" t="s">
        <v>1883</v>
      </c>
      <c r="DO919" t="s">
        <v>1725</v>
      </c>
      <c r="DP919" t="b">
        <v>1</v>
      </c>
      <c r="DQ919" t="b">
        <v>0</v>
      </c>
      <c r="DR919" t="b">
        <v>0</v>
      </c>
      <c r="DS919" t="b">
        <v>0</v>
      </c>
      <c r="DT919" t="b">
        <v>0</v>
      </c>
      <c r="DU919" t="b">
        <v>0</v>
      </c>
      <c r="DV919" t="b">
        <v>0</v>
      </c>
      <c r="DW919">
        <v>0</v>
      </c>
      <c r="DX919" t="b">
        <v>0</v>
      </c>
      <c r="DY919" t="b">
        <v>0</v>
      </c>
      <c r="DZ919" t="b">
        <v>0</v>
      </c>
      <c r="EA919" t="b">
        <v>0</v>
      </c>
      <c r="EB919" t="b">
        <v>0</v>
      </c>
      <c r="EC919" t="b">
        <v>1</v>
      </c>
      <c r="ED919" t="b">
        <v>0</v>
      </c>
      <c r="EE919" t="b">
        <v>0</v>
      </c>
      <c r="EF919" t="b">
        <v>0</v>
      </c>
      <c r="EG919" t="b" cm="1">
        <v>0</v>
      </c>
      <c r="EH919" t="b">
        <v>0</v>
      </c>
      <c r="EI919" t="b">
        <v>0</v>
      </c>
      <c r="EJ919" t="b">
        <v>1</v>
      </c>
      <c r="EK919" t="s">
        <v>5327</v>
      </c>
      <c r="EL919">
        <v>0</v>
      </c>
      <c r="EM919">
        <v>7</v>
      </c>
      <c r="EN919" t="b">
        <v>0</v>
      </c>
    </row>
    <row r="920" spans="1:144" ht="15.75">
      <c r="A920"/>
      <c r="B920" t="s">
        <v>1725</v>
      </c>
      <c r="C920" t="s">
        <v>4164</v>
      </c>
      <c r="D920" t="s">
        <v>4139</v>
      </c>
      <c r="E920" t="s">
        <v>4140</v>
      </c>
      <c r="F920" t="s">
        <v>4141</v>
      </c>
      <c r="G920" t="s">
        <v>4139</v>
      </c>
      <c r="H920" t="s">
        <v>4139</v>
      </c>
      <c r="I920" t="s">
        <v>2799</v>
      </c>
      <c r="J920" t="s">
        <v>4142</v>
      </c>
      <c r="K920"/>
      <c r="L920" t="s">
        <v>1743</v>
      </c>
      <c r="M920" t="s">
        <v>1754</v>
      </c>
      <c r="N920"/>
      <c r="O920" t="s">
        <v>4166</v>
      </c>
      <c r="P920"/>
      <c r="Q920" t="s">
        <v>4115</v>
      </c>
      <c r="R920" t="s">
        <v>3966</v>
      </c>
      <c r="S920"/>
      <c r="T920"/>
      <c r="U920" t="s">
        <v>13576</v>
      </c>
      <c r="V920" t="s">
        <v>4167</v>
      </c>
      <c r="W920"/>
      <c r="X920"/>
      <c r="Y920"/>
      <c r="Z920"/>
      <c r="AA920"/>
      <c r="AB920"/>
      <c r="AC920"/>
      <c r="AD920"/>
      <c r="AE920"/>
      <c r="AF920"/>
      <c r="AG920"/>
      <c r="AH920"/>
      <c r="AI920"/>
      <c r="AJ920"/>
      <c r="AK920"/>
      <c r="AL920"/>
      <c r="AM920"/>
      <c r="AN920"/>
      <c r="AO920" s="108" t="s">
        <v>43</v>
      </c>
      <c r="AP920" t="s">
        <v>2858</v>
      </c>
      <c r="AQ920">
        <v>4</v>
      </c>
      <c r="AR920" t="s">
        <v>9561</v>
      </c>
      <c r="AS920" t="s">
        <v>4164</v>
      </c>
      <c r="AT920" t="s">
        <v>9551</v>
      </c>
      <c r="AU920" t="s">
        <v>4140</v>
      </c>
      <c r="AV920" t="s">
        <v>9470</v>
      </c>
      <c r="AW920" t="s">
        <v>9471</v>
      </c>
      <c r="AX920" t="s">
        <v>1740</v>
      </c>
      <c r="AY920" t="s">
        <v>9472</v>
      </c>
      <c r="AZ920" t="s">
        <v>4115</v>
      </c>
      <c r="BA920" t="s">
        <v>9473</v>
      </c>
      <c r="BB920" t="s">
        <v>2799</v>
      </c>
      <c r="BC920" t="s">
        <v>1743</v>
      </c>
      <c r="BD920" t="s">
        <v>9562</v>
      </c>
      <c r="BE920" t="s">
        <v>4165</v>
      </c>
      <c r="BF920">
        <v>904</v>
      </c>
      <c r="BG920">
        <v>918</v>
      </c>
      <c r="BH920">
        <v>0</v>
      </c>
      <c r="BI920" t="s">
        <v>1547</v>
      </c>
      <c r="BJ920">
        <v>0</v>
      </c>
      <c r="BK920" t="e" cm="1">
        <v>#N/A</v>
      </c>
      <c r="BL920" t="e" cm="1">
        <v>#N/A</v>
      </c>
      <c r="BM920" t="s">
        <v>4142</v>
      </c>
      <c r="BN920" t="s">
        <v>4165</v>
      </c>
      <c r="BO920" t="s">
        <v>9552</v>
      </c>
      <c r="BP920" t="s" cm="1">
        <v>9550</v>
      </c>
      <c r="BQ920" t="s">
        <v>1547</v>
      </c>
      <c r="BR920" t="s">
        <v>4166</v>
      </c>
      <c r="BS920">
        <v>30</v>
      </c>
      <c r="BT920" t="s">
        <v>5251</v>
      </c>
      <c r="BU920" t="s">
        <v>15897</v>
      </c>
      <c r="BV920" t="s">
        <v>4139</v>
      </c>
      <c r="BW920" t="s">
        <v>9470</v>
      </c>
      <c r="BX920" t="s">
        <v>9472</v>
      </c>
      <c r="BY920" t="s">
        <v>1744</v>
      </c>
      <c r="BZ920" t="s">
        <v>1547</v>
      </c>
      <c r="CA920" t="s">
        <v>1744</v>
      </c>
      <c r="CB920" t="s">
        <v>1754</v>
      </c>
      <c r="CC920"/>
      <c r="CD920" t="s">
        <v>998</v>
      </c>
      <c r="CE920" t="s">
        <v>2799</v>
      </c>
      <c r="CF920" t="s">
        <v>9563</v>
      </c>
      <c r="CG920" t="s">
        <v>9564</v>
      </c>
      <c r="CH920" t="s">
        <v>2799</v>
      </c>
      <c r="CI920" t="s">
        <v>1547</v>
      </c>
      <c r="CJ920" t="s">
        <v>3966</v>
      </c>
      <c r="CK920" t="s">
        <v>1725</v>
      </c>
      <c r="CL920"/>
      <c r="CM920"/>
      <c r="CN920" t="s">
        <v>13576</v>
      </c>
      <c r="CO920" t="s">
        <v>4167</v>
      </c>
      <c r="CP920" t="s">
        <v>13576</v>
      </c>
      <c r="CQ920" t="s">
        <v>4167</v>
      </c>
      <c r="CR920" t="s">
        <v>1547</v>
      </c>
      <c r="CS920">
        <v>8</v>
      </c>
      <c r="CT920" t="s">
        <v>4166</v>
      </c>
      <c r="CU920" t="s">
        <v>4166</v>
      </c>
      <c r="CV920" t="e">
        <v>#N/A</v>
      </c>
      <c r="CW920" t="s">
        <v>1547</v>
      </c>
      <c r="CX920" t="s">
        <v>1547</v>
      </c>
      <c r="CY920">
        <v>918</v>
      </c>
      <c r="CZ920" t="s">
        <v>10369</v>
      </c>
      <c r="DA920" t="s">
        <v>1547</v>
      </c>
      <c r="DB920" t="s">
        <v>1881</v>
      </c>
      <c r="DC920" t="s">
        <v>1882</v>
      </c>
      <c r="DD920" t="s">
        <v>4140</v>
      </c>
      <c r="DE920" t="s">
        <v>4115</v>
      </c>
      <c r="DF920" t="s">
        <v>4139</v>
      </c>
      <c r="DG920" t="s">
        <v>1547</v>
      </c>
      <c r="DH920" t="s">
        <v>1547</v>
      </c>
      <c r="DI920" t="s">
        <v>1892</v>
      </c>
      <c r="DJ920" t="s">
        <v>9561</v>
      </c>
      <c r="DK920"/>
      <c r="DL920" t="s">
        <v>1892</v>
      </c>
      <c r="DM920">
        <v>9</v>
      </c>
      <c r="DN920" t="s">
        <v>1883</v>
      </c>
      <c r="DO920" t="s">
        <v>1725</v>
      </c>
      <c r="DP920" t="b">
        <v>1</v>
      </c>
      <c r="DQ920" t="b">
        <v>0</v>
      </c>
      <c r="DR920" t="b">
        <v>0</v>
      </c>
      <c r="DS920" t="b">
        <v>0</v>
      </c>
      <c r="DT920" t="b">
        <v>0</v>
      </c>
      <c r="DU920" t="b">
        <v>0</v>
      </c>
      <c r="DV920" t="b">
        <v>0</v>
      </c>
      <c r="DW920">
        <v>0</v>
      </c>
      <c r="DX920" t="b">
        <v>0</v>
      </c>
      <c r="DY920" t="b">
        <v>0</v>
      </c>
      <c r="DZ920" t="b">
        <v>0</v>
      </c>
      <c r="EA920" t="b">
        <v>0</v>
      </c>
      <c r="EB920" t="b">
        <v>0</v>
      </c>
      <c r="EC920" t="b">
        <v>1</v>
      </c>
      <c r="ED920" t="b">
        <v>0</v>
      </c>
      <c r="EE920" t="b">
        <v>0</v>
      </c>
      <c r="EF920" t="b">
        <v>0</v>
      </c>
      <c r="EG920" t="b" cm="1">
        <v>1</v>
      </c>
      <c r="EH920" t="b">
        <v>0</v>
      </c>
      <c r="EI920" t="b">
        <v>0</v>
      </c>
      <c r="EJ920" t="b">
        <v>1</v>
      </c>
      <c r="EK920" t="s">
        <v>5981</v>
      </c>
      <c r="EL920">
        <v>1</v>
      </c>
      <c r="EM920">
        <v>13</v>
      </c>
      <c r="EN920" t="b">
        <v>0</v>
      </c>
    </row>
    <row r="921" spans="1:144" ht="15.75">
      <c r="A921"/>
      <c r="B921" t="s">
        <v>1725</v>
      </c>
      <c r="C921" t="s">
        <v>4164</v>
      </c>
      <c r="D921" t="s">
        <v>4117</v>
      </c>
      <c r="E921" t="s">
        <v>4118</v>
      </c>
      <c r="F921" t="s">
        <v>4168</v>
      </c>
      <c r="G921" t="s">
        <v>4117</v>
      </c>
      <c r="H921" t="s">
        <v>4117</v>
      </c>
      <c r="I921" t="s">
        <v>2799</v>
      </c>
      <c r="J921"/>
      <c r="K921"/>
      <c r="L921" t="s">
        <v>1743</v>
      </c>
      <c r="M921" t="s">
        <v>1754</v>
      </c>
      <c r="N921"/>
      <c r="O921" t="s">
        <v>4166</v>
      </c>
      <c r="P921"/>
      <c r="Q921" t="s">
        <v>4115</v>
      </c>
      <c r="R921" t="s">
        <v>3966</v>
      </c>
      <c r="S921"/>
      <c r="T921"/>
      <c r="U921" t="s">
        <v>13576</v>
      </c>
      <c r="V921" t="s">
        <v>4155</v>
      </c>
      <c r="W921"/>
      <c r="X921"/>
      <c r="Y921"/>
      <c r="Z921"/>
      <c r="AA921"/>
      <c r="AB921"/>
      <c r="AC921"/>
      <c r="AD921"/>
      <c r="AE921"/>
      <c r="AF921"/>
      <c r="AG921"/>
      <c r="AH921"/>
      <c r="AI921"/>
      <c r="AJ921"/>
      <c r="AK921"/>
      <c r="AL921"/>
      <c r="AM921"/>
      <c r="AN921"/>
      <c r="AO921" s="108" t="s">
        <v>43</v>
      </c>
      <c r="AP921" t="s">
        <v>2858</v>
      </c>
      <c r="AQ921">
        <v>5</v>
      </c>
      <c r="AR921" t="s">
        <v>9566</v>
      </c>
      <c r="AS921" t="s">
        <v>4164</v>
      </c>
      <c r="AT921" t="s">
        <v>9551</v>
      </c>
      <c r="AU921" t="s">
        <v>4118</v>
      </c>
      <c r="AV921" t="s">
        <v>9387</v>
      </c>
      <c r="AW921" t="s">
        <v>9567</v>
      </c>
      <c r="AX921" t="s">
        <v>1740</v>
      </c>
      <c r="AY921" t="s">
        <v>9388</v>
      </c>
      <c r="AZ921" t="s">
        <v>4115</v>
      </c>
      <c r="BA921" t="s">
        <v>9389</v>
      </c>
      <c r="BB921" t="s">
        <v>2799</v>
      </c>
      <c r="BC921" t="s">
        <v>1743</v>
      </c>
      <c r="BD921" t="s">
        <v>9568</v>
      </c>
      <c r="BE921" t="s">
        <v>4165</v>
      </c>
      <c r="BF921">
        <v>350</v>
      </c>
      <c r="BG921">
        <v>918</v>
      </c>
      <c r="BH921">
        <v>0</v>
      </c>
      <c r="BI921" t="s">
        <v>1547</v>
      </c>
      <c r="BJ921">
        <v>0</v>
      </c>
      <c r="BK921">
        <v>0</v>
      </c>
      <c r="BL921">
        <v>949</v>
      </c>
      <c r="BM921" t="s">
        <v>9391</v>
      </c>
      <c r="BN921" t="s">
        <v>4165</v>
      </c>
      <c r="BO921" t="s">
        <v>9552</v>
      </c>
      <c r="BP921" t="s" cm="1">
        <v>9550</v>
      </c>
      <c r="BQ921" t="s">
        <v>1547</v>
      </c>
      <c r="BR921" t="s">
        <v>4166</v>
      </c>
      <c r="BS921">
        <v>31</v>
      </c>
      <c r="BT921" t="s">
        <v>5261</v>
      </c>
      <c r="BU921" t="s">
        <v>15898</v>
      </c>
      <c r="BV921" t="s">
        <v>4117</v>
      </c>
      <c r="BW921" t="s">
        <v>9387</v>
      </c>
      <c r="BX921" t="s">
        <v>9388</v>
      </c>
      <c r="BY921" t="s">
        <v>1744</v>
      </c>
      <c r="BZ921" t="s">
        <v>1547</v>
      </c>
      <c r="CA921" t="s">
        <v>1744</v>
      </c>
      <c r="CB921" t="s">
        <v>1754</v>
      </c>
      <c r="CC921"/>
      <c r="CD921" t="s">
        <v>998</v>
      </c>
      <c r="CE921" t="s">
        <v>2799</v>
      </c>
      <c r="CF921" t="s">
        <v>9569</v>
      </c>
      <c r="CG921" t="s">
        <v>9570</v>
      </c>
      <c r="CH921" t="s">
        <v>2799</v>
      </c>
      <c r="CI921" t="s">
        <v>1547</v>
      </c>
      <c r="CJ921" t="s">
        <v>3966</v>
      </c>
      <c r="CK921" t="s">
        <v>1725</v>
      </c>
      <c r="CL921"/>
      <c r="CM921"/>
      <c r="CN921" t="s">
        <v>13576</v>
      </c>
      <c r="CO921" t="s">
        <v>4155</v>
      </c>
      <c r="CP921" t="s">
        <v>13576</v>
      </c>
      <c r="CQ921" t="s">
        <v>4155</v>
      </c>
      <c r="CR921" t="s">
        <v>1547</v>
      </c>
      <c r="CS921">
        <v>8</v>
      </c>
      <c r="CT921" t="s">
        <v>4166</v>
      </c>
      <c r="CU921" t="s">
        <v>4166</v>
      </c>
      <c r="CV921" t="s">
        <v>1547</v>
      </c>
      <c r="CW921" t="s">
        <v>1547</v>
      </c>
      <c r="CX921" t="s">
        <v>1547</v>
      </c>
      <c r="CY921">
        <v>919</v>
      </c>
      <c r="CZ921" t="s">
        <v>10371</v>
      </c>
      <c r="DA921" t="s">
        <v>1547</v>
      </c>
      <c r="DB921" t="s">
        <v>1881</v>
      </c>
      <c r="DC921" t="s">
        <v>1882</v>
      </c>
      <c r="DD921" t="s">
        <v>4118</v>
      </c>
      <c r="DE921" t="s">
        <v>4115</v>
      </c>
      <c r="DF921" t="s">
        <v>4117</v>
      </c>
      <c r="DG921" t="s">
        <v>1547</v>
      </c>
      <c r="DH921" t="s">
        <v>1547</v>
      </c>
      <c r="DI921" t="s">
        <v>1892</v>
      </c>
      <c r="DJ921" t="s">
        <v>9566</v>
      </c>
      <c r="DK921"/>
      <c r="DL921" t="s">
        <v>1892</v>
      </c>
      <c r="DM921">
        <v>9</v>
      </c>
      <c r="DN921" t="s">
        <v>1883</v>
      </c>
      <c r="DO921" t="s">
        <v>1725</v>
      </c>
      <c r="DP921" t="b">
        <v>1</v>
      </c>
      <c r="DQ921" t="b">
        <v>0</v>
      </c>
      <c r="DR921" t="b">
        <v>0</v>
      </c>
      <c r="DS921" t="b">
        <v>0</v>
      </c>
      <c r="DT921" t="b">
        <v>0</v>
      </c>
      <c r="DU921" t="b">
        <v>0</v>
      </c>
      <c r="DV921" t="b">
        <v>0</v>
      </c>
      <c r="DW921">
        <v>0</v>
      </c>
      <c r="DX921" t="b">
        <v>0</v>
      </c>
      <c r="DY921" t="b">
        <v>0</v>
      </c>
      <c r="DZ921" t="b">
        <v>0</v>
      </c>
      <c r="EA921" t="b">
        <v>0</v>
      </c>
      <c r="EB921" t="b">
        <v>0</v>
      </c>
      <c r="EC921" t="b">
        <v>0</v>
      </c>
      <c r="ED921" t="b">
        <v>0</v>
      </c>
      <c r="EE921" t="b">
        <v>0</v>
      </c>
      <c r="EF921" t="b">
        <v>0</v>
      </c>
      <c r="EG921" t="b" cm="1">
        <v>1</v>
      </c>
      <c r="EH921" t="b">
        <v>0</v>
      </c>
      <c r="EI921" t="b">
        <v>0</v>
      </c>
      <c r="EJ921" t="b">
        <v>1</v>
      </c>
      <c r="EK921" t="s">
        <v>5887</v>
      </c>
      <c r="EL921">
        <v>1</v>
      </c>
      <c r="EM921">
        <v>21</v>
      </c>
      <c r="EN921" t="b">
        <v>0</v>
      </c>
    </row>
    <row r="922" spans="1:144" ht="15.75">
      <c r="A922"/>
      <c r="B922" t="s">
        <v>1725</v>
      </c>
      <c r="C922" t="s">
        <v>4164</v>
      </c>
      <c r="D922" t="s">
        <v>4116</v>
      </c>
      <c r="E922" t="s">
        <v>3201</v>
      </c>
      <c r="F922"/>
      <c r="G922" t="s">
        <v>4116</v>
      </c>
      <c r="H922" t="s">
        <v>4116</v>
      </c>
      <c r="I922" t="s">
        <v>2799</v>
      </c>
      <c r="J922"/>
      <c r="K922"/>
      <c r="L922" t="s">
        <v>1743</v>
      </c>
      <c r="M922" t="s">
        <v>1754</v>
      </c>
      <c r="N922"/>
      <c r="O922" t="s">
        <v>4166</v>
      </c>
      <c r="P922"/>
      <c r="Q922" t="s">
        <v>4115</v>
      </c>
      <c r="R922" t="s">
        <v>3966</v>
      </c>
      <c r="S922"/>
      <c r="T922"/>
      <c r="U922" t="s">
        <v>13576</v>
      </c>
      <c r="V922" t="s">
        <v>3331</v>
      </c>
      <c r="W922"/>
      <c r="X922"/>
      <c r="Y922"/>
      <c r="Z922"/>
      <c r="AA922"/>
      <c r="AB922"/>
      <c r="AC922"/>
      <c r="AD922"/>
      <c r="AE922"/>
      <c r="AF922"/>
      <c r="AG922"/>
      <c r="AH922"/>
      <c r="AI922"/>
      <c r="AJ922"/>
      <c r="AK922"/>
      <c r="AL922"/>
      <c r="AM922"/>
      <c r="AN922"/>
      <c r="AO922" s="108" t="s">
        <v>43</v>
      </c>
      <c r="AP922" t="s">
        <v>2858</v>
      </c>
      <c r="AQ922">
        <v>6</v>
      </c>
      <c r="AR922" t="s">
        <v>9572</v>
      </c>
      <c r="AS922" t="s">
        <v>4164</v>
      </c>
      <c r="AT922" t="s">
        <v>9551</v>
      </c>
      <c r="AU922" t="s">
        <v>3201</v>
      </c>
      <c r="AV922" t="s">
        <v>6074</v>
      </c>
      <c r="AW922" t="s">
        <v>1744</v>
      </c>
      <c r="AX922" t="s">
        <v>1740</v>
      </c>
      <c r="AY922" t="s">
        <v>9374</v>
      </c>
      <c r="AZ922" t="s">
        <v>4115</v>
      </c>
      <c r="BA922" t="s">
        <v>9375</v>
      </c>
      <c r="BB922" t="s">
        <v>2799</v>
      </c>
      <c r="BC922" t="s">
        <v>1743</v>
      </c>
      <c r="BD922" t="s">
        <v>9573</v>
      </c>
      <c r="BE922" t="s">
        <v>4165</v>
      </c>
      <c r="BF922">
        <v>892</v>
      </c>
      <c r="BG922">
        <v>918</v>
      </c>
      <c r="BH922">
        <v>0</v>
      </c>
      <c r="BI922" t="s">
        <v>1547</v>
      </c>
      <c r="BJ922">
        <v>0</v>
      </c>
      <c r="BK922">
        <v>0</v>
      </c>
      <c r="BL922">
        <v>947</v>
      </c>
      <c r="BM922" t="s">
        <v>9377</v>
      </c>
      <c r="BN922" t="s">
        <v>4165</v>
      </c>
      <c r="BO922" t="s">
        <v>9552</v>
      </c>
      <c r="BP922" t="s" cm="1">
        <v>9550</v>
      </c>
      <c r="BQ922" t="s">
        <v>1547</v>
      </c>
      <c r="BR922" t="s">
        <v>4166</v>
      </c>
      <c r="BS922">
        <v>32</v>
      </c>
      <c r="BT922" t="s">
        <v>5271</v>
      </c>
      <c r="BU922" t="s">
        <v>15899</v>
      </c>
      <c r="BV922" t="s">
        <v>4116</v>
      </c>
      <c r="BW922" t="s">
        <v>6074</v>
      </c>
      <c r="BX922" t="s">
        <v>9374</v>
      </c>
      <c r="BY922" t="s">
        <v>1744</v>
      </c>
      <c r="BZ922" t="s">
        <v>1547</v>
      </c>
      <c r="CA922" t="s">
        <v>1744</v>
      </c>
      <c r="CB922" t="s">
        <v>1754</v>
      </c>
      <c r="CC922"/>
      <c r="CD922" t="s">
        <v>998</v>
      </c>
      <c r="CE922" t="s">
        <v>2799</v>
      </c>
      <c r="CF922" t="s">
        <v>9574</v>
      </c>
      <c r="CG922" t="s">
        <v>9575</v>
      </c>
      <c r="CH922" t="s">
        <v>2799</v>
      </c>
      <c r="CI922" t="s">
        <v>1547</v>
      </c>
      <c r="CJ922" t="s">
        <v>3966</v>
      </c>
      <c r="CK922" t="s">
        <v>1725</v>
      </c>
      <c r="CL922"/>
      <c r="CM922"/>
      <c r="CN922" t="s">
        <v>13576</v>
      </c>
      <c r="CO922" t="s">
        <v>3331</v>
      </c>
      <c r="CP922" t="s">
        <v>13576</v>
      </c>
      <c r="CQ922" t="s">
        <v>3331</v>
      </c>
      <c r="CR922" t="s">
        <v>1547</v>
      </c>
      <c r="CS922">
        <v>8</v>
      </c>
      <c r="CT922" t="s">
        <v>4166</v>
      </c>
      <c r="CU922" t="s">
        <v>4166</v>
      </c>
      <c r="CV922" t="s">
        <v>1547</v>
      </c>
      <c r="CW922" t="s">
        <v>1547</v>
      </c>
      <c r="CX922" t="s">
        <v>1547</v>
      </c>
      <c r="CY922">
        <v>920</v>
      </c>
      <c r="CZ922" t="s">
        <v>10374</v>
      </c>
      <c r="DA922" t="s">
        <v>1547</v>
      </c>
      <c r="DB922" t="s">
        <v>1881</v>
      </c>
      <c r="DC922" t="s">
        <v>1882</v>
      </c>
      <c r="DD922" t="s">
        <v>3201</v>
      </c>
      <c r="DE922" t="s">
        <v>4115</v>
      </c>
      <c r="DF922" t="s">
        <v>4116</v>
      </c>
      <c r="DG922" t="s">
        <v>1547</v>
      </c>
      <c r="DH922" t="s">
        <v>1547</v>
      </c>
      <c r="DI922" t="s">
        <v>1892</v>
      </c>
      <c r="DJ922" t="s">
        <v>9572</v>
      </c>
      <c r="DK922"/>
      <c r="DL922" t="s">
        <v>1892</v>
      </c>
      <c r="DM922">
        <v>9</v>
      </c>
      <c r="DN922" t="s">
        <v>1883</v>
      </c>
      <c r="DO922" t="s">
        <v>1725</v>
      </c>
      <c r="DP922" t="b">
        <v>1</v>
      </c>
      <c r="DQ922" t="b">
        <v>0</v>
      </c>
      <c r="DR922" t="b">
        <v>0</v>
      </c>
      <c r="DS922" t="b">
        <v>0</v>
      </c>
      <c r="DT922" t="b">
        <v>0</v>
      </c>
      <c r="DU922" t="b">
        <v>0</v>
      </c>
      <c r="DV922" t="b">
        <v>0</v>
      </c>
      <c r="DW922">
        <v>0</v>
      </c>
      <c r="DX922" t="b">
        <v>0</v>
      </c>
      <c r="DY922" t="b">
        <v>0</v>
      </c>
      <c r="DZ922" t="b">
        <v>0</v>
      </c>
      <c r="EA922" t="b">
        <v>0</v>
      </c>
      <c r="EB922" t="b">
        <v>0</v>
      </c>
      <c r="EC922" t="b">
        <v>0</v>
      </c>
      <c r="ED922" t="b">
        <v>0</v>
      </c>
      <c r="EE922" t="b">
        <v>0</v>
      </c>
      <c r="EF922" t="b">
        <v>0</v>
      </c>
      <c r="EG922" t="b" cm="1">
        <v>1</v>
      </c>
      <c r="EH922" t="b">
        <v>0</v>
      </c>
      <c r="EI922" t="b">
        <v>0</v>
      </c>
      <c r="EJ922" t="b">
        <v>1</v>
      </c>
      <c r="EK922" t="s">
        <v>5887</v>
      </c>
      <c r="EL922">
        <v>1</v>
      </c>
      <c r="EM922">
        <v>12</v>
      </c>
      <c r="EN922" t="b">
        <v>0</v>
      </c>
    </row>
    <row r="923" spans="1:144" ht="15.75">
      <c r="A923"/>
      <c r="B923" t="s">
        <v>1725</v>
      </c>
      <c r="C923" t="s">
        <v>4164</v>
      </c>
      <c r="D923" t="s">
        <v>4134</v>
      </c>
      <c r="E923" t="s">
        <v>4135</v>
      </c>
      <c r="F923"/>
      <c r="G923" t="s">
        <v>4134</v>
      </c>
      <c r="H923" t="s">
        <v>4134</v>
      </c>
      <c r="I923" t="s">
        <v>2799</v>
      </c>
      <c r="J923"/>
      <c r="K923"/>
      <c r="L923" t="s">
        <v>1743</v>
      </c>
      <c r="M923" t="s">
        <v>1754</v>
      </c>
      <c r="N923"/>
      <c r="O923" t="s">
        <v>4166</v>
      </c>
      <c r="P923"/>
      <c r="Q923" t="s">
        <v>4115</v>
      </c>
      <c r="R923" t="s">
        <v>3966</v>
      </c>
      <c r="S923"/>
      <c r="T923"/>
      <c r="U923" t="s">
        <v>13576</v>
      </c>
      <c r="V923" t="s">
        <v>4158</v>
      </c>
      <c r="W923"/>
      <c r="X923"/>
      <c r="Y923"/>
      <c r="Z923"/>
      <c r="AA923"/>
      <c r="AB923"/>
      <c r="AC923"/>
      <c r="AD923"/>
      <c r="AE923"/>
      <c r="AF923"/>
      <c r="AG923"/>
      <c r="AH923"/>
      <c r="AI923"/>
      <c r="AJ923"/>
      <c r="AK923"/>
      <c r="AL923"/>
      <c r="AM923"/>
      <c r="AN923"/>
      <c r="AO923" s="108" t="s">
        <v>43</v>
      </c>
      <c r="AP923" t="s">
        <v>2858</v>
      </c>
      <c r="AQ923">
        <v>7</v>
      </c>
      <c r="AR923" t="s">
        <v>9577</v>
      </c>
      <c r="AS923" t="s">
        <v>4164</v>
      </c>
      <c r="AT923" t="s">
        <v>9551</v>
      </c>
      <c r="AU923" t="s">
        <v>4135</v>
      </c>
      <c r="AV923" t="s">
        <v>9452</v>
      </c>
      <c r="AW923" t="s">
        <v>1744</v>
      </c>
      <c r="AX923" t="s">
        <v>1740</v>
      </c>
      <c r="AY923" t="s">
        <v>9453</v>
      </c>
      <c r="AZ923" t="s">
        <v>4115</v>
      </c>
      <c r="BA923" t="s">
        <v>9454</v>
      </c>
      <c r="BB923" t="s">
        <v>2799</v>
      </c>
      <c r="BC923" t="s">
        <v>1743</v>
      </c>
      <c r="BD923" t="s">
        <v>9578</v>
      </c>
      <c r="BE923" t="s">
        <v>4165</v>
      </c>
      <c r="BF923">
        <v>347</v>
      </c>
      <c r="BG923">
        <v>918</v>
      </c>
      <c r="BH923">
        <v>0</v>
      </c>
      <c r="BI923" t="s">
        <v>1547</v>
      </c>
      <c r="BJ923">
        <v>0</v>
      </c>
      <c r="BK923">
        <v>0</v>
      </c>
      <c r="BL923">
        <v>950</v>
      </c>
      <c r="BM923" t="s">
        <v>9456</v>
      </c>
      <c r="BN923" t="s">
        <v>4165</v>
      </c>
      <c r="BO923" t="s">
        <v>9552</v>
      </c>
      <c r="BP923" t="s" cm="1">
        <v>9550</v>
      </c>
      <c r="BQ923" t="s">
        <v>1547</v>
      </c>
      <c r="BR923" t="s">
        <v>4166</v>
      </c>
      <c r="BS923">
        <v>33</v>
      </c>
      <c r="BT923" t="s">
        <v>5281</v>
      </c>
      <c r="BU923" t="s">
        <v>15900</v>
      </c>
      <c r="BV923" t="s">
        <v>4134</v>
      </c>
      <c r="BW923" t="s">
        <v>9452</v>
      </c>
      <c r="BX923" t="s">
        <v>9453</v>
      </c>
      <c r="BY923" t="s">
        <v>1744</v>
      </c>
      <c r="BZ923" t="s">
        <v>1547</v>
      </c>
      <c r="CA923" t="s">
        <v>1744</v>
      </c>
      <c r="CB923" t="s">
        <v>1754</v>
      </c>
      <c r="CC923"/>
      <c r="CD923" t="s">
        <v>998</v>
      </c>
      <c r="CE923" t="s">
        <v>2799</v>
      </c>
      <c r="CF923" t="s">
        <v>9579</v>
      </c>
      <c r="CG923" t="s">
        <v>9580</v>
      </c>
      <c r="CH923" t="s">
        <v>2799</v>
      </c>
      <c r="CI923" t="s">
        <v>1547</v>
      </c>
      <c r="CJ923" t="s">
        <v>3966</v>
      </c>
      <c r="CK923" t="s">
        <v>1725</v>
      </c>
      <c r="CL923"/>
      <c r="CM923"/>
      <c r="CN923" t="s">
        <v>13576</v>
      </c>
      <c r="CO923" t="s">
        <v>4158</v>
      </c>
      <c r="CP923" t="s">
        <v>13576</v>
      </c>
      <c r="CQ923" t="s">
        <v>4158</v>
      </c>
      <c r="CR923" t="s">
        <v>1547</v>
      </c>
      <c r="CS923">
        <v>8</v>
      </c>
      <c r="CT923" t="s">
        <v>4166</v>
      </c>
      <c r="CU923" t="s">
        <v>4166</v>
      </c>
      <c r="CV923" t="s">
        <v>1547</v>
      </c>
      <c r="CW923" t="s">
        <v>1547</v>
      </c>
      <c r="CX923" t="s">
        <v>1547</v>
      </c>
      <c r="CY923">
        <v>921</v>
      </c>
      <c r="CZ923" t="s">
        <v>10377</v>
      </c>
      <c r="DA923" t="s">
        <v>1547</v>
      </c>
      <c r="DB923" t="s">
        <v>1881</v>
      </c>
      <c r="DC923" t="s">
        <v>1882</v>
      </c>
      <c r="DD923" t="s">
        <v>4135</v>
      </c>
      <c r="DE923" t="s">
        <v>4115</v>
      </c>
      <c r="DF923" t="s">
        <v>4134</v>
      </c>
      <c r="DG923" t="s">
        <v>1547</v>
      </c>
      <c r="DH923" t="s">
        <v>1547</v>
      </c>
      <c r="DI923" t="s">
        <v>1892</v>
      </c>
      <c r="DJ923" t="s">
        <v>9577</v>
      </c>
      <c r="DK923"/>
      <c r="DL923" t="s">
        <v>1892</v>
      </c>
      <c r="DM923">
        <v>9</v>
      </c>
      <c r="DN923" t="s">
        <v>1883</v>
      </c>
      <c r="DO923" t="s">
        <v>1725</v>
      </c>
      <c r="DP923" t="b">
        <v>1</v>
      </c>
      <c r="DQ923" t="b">
        <v>0</v>
      </c>
      <c r="DR923" t="b">
        <v>0</v>
      </c>
      <c r="DS923" t="b">
        <v>0</v>
      </c>
      <c r="DT923" t="b">
        <v>0</v>
      </c>
      <c r="DU923" t="b">
        <v>0</v>
      </c>
      <c r="DV923" t="b">
        <v>0</v>
      </c>
      <c r="DW923">
        <v>0</v>
      </c>
      <c r="DX923" t="b">
        <v>0</v>
      </c>
      <c r="DY923" t="b">
        <v>0</v>
      </c>
      <c r="DZ923" t="b">
        <v>0</v>
      </c>
      <c r="EA923" t="b">
        <v>0</v>
      </c>
      <c r="EB923" t="b">
        <v>0</v>
      </c>
      <c r="EC923" t="b">
        <v>0</v>
      </c>
      <c r="ED923" t="b">
        <v>0</v>
      </c>
      <c r="EE923" t="b">
        <v>0</v>
      </c>
      <c r="EF923" t="b">
        <v>0</v>
      </c>
      <c r="EG923" t="b" cm="1">
        <v>1</v>
      </c>
      <c r="EH923" t="b">
        <v>0</v>
      </c>
      <c r="EI923" t="b">
        <v>0</v>
      </c>
      <c r="EJ923" t="b">
        <v>1</v>
      </c>
      <c r="EK923" t="s">
        <v>5887</v>
      </c>
      <c r="EL923">
        <v>1</v>
      </c>
      <c r="EM923">
        <v>14</v>
      </c>
      <c r="EN923" t="b">
        <v>0</v>
      </c>
    </row>
    <row r="924" spans="1:144" ht="15.75">
      <c r="A924"/>
      <c r="B924" t="s">
        <v>1725</v>
      </c>
      <c r="C924" t="s">
        <v>4164</v>
      </c>
      <c r="D924" t="s">
        <v>4132</v>
      </c>
      <c r="E924" t="s">
        <v>4133</v>
      </c>
      <c r="F924"/>
      <c r="G924" t="s">
        <v>4132</v>
      </c>
      <c r="H924" t="s">
        <v>4132</v>
      </c>
      <c r="I924" t="s">
        <v>2799</v>
      </c>
      <c r="J924"/>
      <c r="K924"/>
      <c r="L924" t="s">
        <v>1743</v>
      </c>
      <c r="M924" t="s">
        <v>1754</v>
      </c>
      <c r="N924"/>
      <c r="O924" t="s">
        <v>4166</v>
      </c>
      <c r="P924"/>
      <c r="Q924" t="s">
        <v>4115</v>
      </c>
      <c r="R924" t="s">
        <v>3966</v>
      </c>
      <c r="S924"/>
      <c r="T924"/>
      <c r="U924" t="s">
        <v>13576</v>
      </c>
      <c r="V924" t="s">
        <v>4157</v>
      </c>
      <c r="W924"/>
      <c r="X924"/>
      <c r="Y924"/>
      <c r="Z924"/>
      <c r="AA924"/>
      <c r="AB924"/>
      <c r="AC924"/>
      <c r="AD924"/>
      <c r="AE924"/>
      <c r="AF924"/>
      <c r="AG924"/>
      <c r="AH924"/>
      <c r="AI924"/>
      <c r="AJ924"/>
      <c r="AK924"/>
      <c r="AL924"/>
      <c r="AM924"/>
      <c r="AN924"/>
      <c r="AO924" s="108" t="s">
        <v>43</v>
      </c>
      <c r="AP924" t="s">
        <v>2858</v>
      </c>
      <c r="AQ924">
        <v>8</v>
      </c>
      <c r="AR924" t="s">
        <v>9582</v>
      </c>
      <c r="AS924" t="s">
        <v>4164</v>
      </c>
      <c r="AT924" t="s">
        <v>9551</v>
      </c>
      <c r="AU924" t="s">
        <v>4133</v>
      </c>
      <c r="AV924" t="s">
        <v>9443</v>
      </c>
      <c r="AW924" t="s">
        <v>1744</v>
      </c>
      <c r="AX924" t="s">
        <v>1740</v>
      </c>
      <c r="AY924" t="s">
        <v>9444</v>
      </c>
      <c r="AZ924" t="s">
        <v>4115</v>
      </c>
      <c r="BA924" t="s">
        <v>9445</v>
      </c>
      <c r="BB924" t="s">
        <v>2799</v>
      </c>
      <c r="BC924" t="s">
        <v>1743</v>
      </c>
      <c r="BD924" t="s">
        <v>9583</v>
      </c>
      <c r="BE924" t="s">
        <v>4165</v>
      </c>
      <c r="BF924">
        <v>348</v>
      </c>
      <c r="BG924">
        <v>918</v>
      </c>
      <c r="BH924">
        <v>0</v>
      </c>
      <c r="BI924" t="s">
        <v>1547</v>
      </c>
      <c r="BJ924">
        <v>0</v>
      </c>
      <c r="BK924">
        <v>0</v>
      </c>
      <c r="BL924">
        <v>951</v>
      </c>
      <c r="BM924" t="s">
        <v>9447</v>
      </c>
      <c r="BN924" t="s">
        <v>4165</v>
      </c>
      <c r="BO924" t="s">
        <v>9552</v>
      </c>
      <c r="BP924" t="s" cm="1">
        <v>9550</v>
      </c>
      <c r="BQ924" t="s">
        <v>1547</v>
      </c>
      <c r="BR924" t="s">
        <v>4166</v>
      </c>
      <c r="BS924">
        <v>34</v>
      </c>
      <c r="BT924" t="s">
        <v>5292</v>
      </c>
      <c r="BU924" t="s">
        <v>15901</v>
      </c>
      <c r="BV924" t="s">
        <v>4132</v>
      </c>
      <c r="BW924" t="s">
        <v>9443</v>
      </c>
      <c r="BX924" t="s">
        <v>9444</v>
      </c>
      <c r="BY924" t="s">
        <v>1744</v>
      </c>
      <c r="BZ924" t="s">
        <v>1547</v>
      </c>
      <c r="CA924" t="s">
        <v>1744</v>
      </c>
      <c r="CB924" t="s">
        <v>1754</v>
      </c>
      <c r="CC924"/>
      <c r="CD924" t="s">
        <v>998</v>
      </c>
      <c r="CE924" t="s">
        <v>2799</v>
      </c>
      <c r="CF924" t="s">
        <v>9584</v>
      </c>
      <c r="CG924" t="s">
        <v>9585</v>
      </c>
      <c r="CH924" t="s">
        <v>2799</v>
      </c>
      <c r="CI924" t="s">
        <v>1547</v>
      </c>
      <c r="CJ924" t="s">
        <v>3966</v>
      </c>
      <c r="CK924" t="s">
        <v>1725</v>
      </c>
      <c r="CL924"/>
      <c r="CM924"/>
      <c r="CN924" t="s">
        <v>13576</v>
      </c>
      <c r="CO924" t="s">
        <v>4157</v>
      </c>
      <c r="CP924" t="s">
        <v>13576</v>
      </c>
      <c r="CQ924" t="s">
        <v>4157</v>
      </c>
      <c r="CR924" t="s">
        <v>1547</v>
      </c>
      <c r="CS924">
        <v>8</v>
      </c>
      <c r="CT924" t="s">
        <v>4166</v>
      </c>
      <c r="CU924" t="s">
        <v>4166</v>
      </c>
      <c r="CV924" t="s">
        <v>1547</v>
      </c>
      <c r="CW924" t="s">
        <v>1547</v>
      </c>
      <c r="CX924" t="s">
        <v>1547</v>
      </c>
      <c r="CY924">
        <v>922</v>
      </c>
      <c r="CZ924" t="s">
        <v>10380</v>
      </c>
      <c r="DA924" t="s">
        <v>1547</v>
      </c>
      <c r="DB924" t="s">
        <v>1881</v>
      </c>
      <c r="DC924" t="s">
        <v>1882</v>
      </c>
      <c r="DD924" t="s">
        <v>4133</v>
      </c>
      <c r="DE924" t="s">
        <v>4115</v>
      </c>
      <c r="DF924" t="s">
        <v>4132</v>
      </c>
      <c r="DG924" t="s">
        <v>1547</v>
      </c>
      <c r="DH924" t="s">
        <v>1547</v>
      </c>
      <c r="DI924" t="s">
        <v>1892</v>
      </c>
      <c r="DJ924" t="s">
        <v>9582</v>
      </c>
      <c r="DK924"/>
      <c r="DL924" t="s">
        <v>1892</v>
      </c>
      <c r="DM924">
        <v>9</v>
      </c>
      <c r="DN924" t="s">
        <v>1883</v>
      </c>
      <c r="DO924" t="s">
        <v>1725</v>
      </c>
      <c r="DP924" t="b">
        <v>1</v>
      </c>
      <c r="DQ924" t="b">
        <v>0</v>
      </c>
      <c r="DR924" t="b">
        <v>0</v>
      </c>
      <c r="DS924" t="b">
        <v>0</v>
      </c>
      <c r="DT924" t="b">
        <v>0</v>
      </c>
      <c r="DU924" t="b">
        <v>0</v>
      </c>
      <c r="DV924" t="b">
        <v>0</v>
      </c>
      <c r="DW924">
        <v>0</v>
      </c>
      <c r="DX924" t="b">
        <v>0</v>
      </c>
      <c r="DY924" t="b">
        <v>0</v>
      </c>
      <c r="DZ924" t="b">
        <v>0</v>
      </c>
      <c r="EA924" t="b">
        <v>0</v>
      </c>
      <c r="EB924" t="b">
        <v>0</v>
      </c>
      <c r="EC924" t="b">
        <v>0</v>
      </c>
      <c r="ED924" t="b">
        <v>0</v>
      </c>
      <c r="EE924" t="b">
        <v>0</v>
      </c>
      <c r="EF924" t="b">
        <v>0</v>
      </c>
      <c r="EG924" t="b" cm="1">
        <v>1</v>
      </c>
      <c r="EH924" t="b">
        <v>0</v>
      </c>
      <c r="EI924" t="b">
        <v>0</v>
      </c>
      <c r="EJ924" t="b">
        <v>1</v>
      </c>
      <c r="EK924" t="s">
        <v>5887</v>
      </c>
      <c r="EL924">
        <v>1</v>
      </c>
      <c r="EM924">
        <v>18</v>
      </c>
      <c r="EN924" t="b">
        <v>0</v>
      </c>
    </row>
    <row r="925" spans="1:144" ht="15.75">
      <c r="A925"/>
      <c r="B925" t="s">
        <v>1725</v>
      </c>
      <c r="C925" t="s">
        <v>4164</v>
      </c>
      <c r="D925" t="s">
        <v>4169</v>
      </c>
      <c r="E925" t="s">
        <v>4170</v>
      </c>
      <c r="F925"/>
      <c r="G925" t="s">
        <v>4169</v>
      </c>
      <c r="H925" t="s">
        <v>4169</v>
      </c>
      <c r="I925" t="s">
        <v>2799</v>
      </c>
      <c r="J925" t="s">
        <v>4171</v>
      </c>
      <c r="K925"/>
      <c r="L925" t="s">
        <v>1743</v>
      </c>
      <c r="M925" t="s">
        <v>1779</v>
      </c>
      <c r="N925"/>
      <c r="O925" t="s">
        <v>4166</v>
      </c>
      <c r="P925"/>
      <c r="Q925" t="s">
        <v>4115</v>
      </c>
      <c r="R925" t="s">
        <v>3966</v>
      </c>
      <c r="S925"/>
      <c r="T925"/>
      <c r="U925" t="s">
        <v>13576</v>
      </c>
      <c r="V925" t="s">
        <v>13577</v>
      </c>
      <c r="W925"/>
      <c r="X925"/>
      <c r="Y925"/>
      <c r="Z925"/>
      <c r="AA925"/>
      <c r="AB925"/>
      <c r="AC925"/>
      <c r="AD925"/>
      <c r="AE925"/>
      <c r="AF925"/>
      <c r="AG925"/>
      <c r="AH925"/>
      <c r="AI925"/>
      <c r="AJ925"/>
      <c r="AK925"/>
      <c r="AL925"/>
      <c r="AM925"/>
      <c r="AN925"/>
      <c r="AO925" s="108" t="s">
        <v>43</v>
      </c>
      <c r="AP925" t="s">
        <v>2858</v>
      </c>
      <c r="AQ925">
        <v>9</v>
      </c>
      <c r="AR925" t="s">
        <v>9587</v>
      </c>
      <c r="AS925" t="s">
        <v>4164</v>
      </c>
      <c r="AT925" t="s">
        <v>9551</v>
      </c>
      <c r="AU925" t="s">
        <v>4170</v>
      </c>
      <c r="AV925" t="s">
        <v>9588</v>
      </c>
      <c r="AW925" t="s">
        <v>1744</v>
      </c>
      <c r="AX925" t="s">
        <v>1740</v>
      </c>
      <c r="AY925" t="s">
        <v>9589</v>
      </c>
      <c r="AZ925" t="s">
        <v>4115</v>
      </c>
      <c r="BA925" t="s">
        <v>9590</v>
      </c>
      <c r="BB925" t="s">
        <v>2799</v>
      </c>
      <c r="BC925" t="s">
        <v>1743</v>
      </c>
      <c r="BD925" t="s">
        <v>9591</v>
      </c>
      <c r="BE925" t="s">
        <v>4165</v>
      </c>
      <c r="BF925">
        <v>925</v>
      </c>
      <c r="BG925">
        <v>918</v>
      </c>
      <c r="BH925">
        <v>0</v>
      </c>
      <c r="BI925" t="s">
        <v>1547</v>
      </c>
      <c r="BJ925">
        <v>0</v>
      </c>
      <c r="BK925" t="e" cm="1">
        <v>#N/A</v>
      </c>
      <c r="BL925" t="e" cm="1">
        <v>#N/A</v>
      </c>
      <c r="BM925" t="s">
        <v>4171</v>
      </c>
      <c r="BN925" t="s">
        <v>4165</v>
      </c>
      <c r="BO925" t="s">
        <v>9552</v>
      </c>
      <c r="BP925" t="s" cm="1">
        <v>9550</v>
      </c>
      <c r="BQ925" t="s">
        <v>1547</v>
      </c>
      <c r="BR925" t="s">
        <v>4166</v>
      </c>
      <c r="BS925">
        <v>35</v>
      </c>
      <c r="BT925" t="s">
        <v>5303</v>
      </c>
      <c r="BU925" t="s">
        <v>15902</v>
      </c>
      <c r="BV925" t="s">
        <v>4169</v>
      </c>
      <c r="BW925" t="s">
        <v>9588</v>
      </c>
      <c r="BX925" t="s">
        <v>9589</v>
      </c>
      <c r="BY925" t="s">
        <v>1744</v>
      </c>
      <c r="BZ925" t="s">
        <v>1547</v>
      </c>
      <c r="CA925" t="s">
        <v>1744</v>
      </c>
      <c r="CB925" t="s">
        <v>1779</v>
      </c>
      <c r="CC925"/>
      <c r="CD925" t="s">
        <v>998</v>
      </c>
      <c r="CE925" t="s">
        <v>2799</v>
      </c>
      <c r="CF925" t="s">
        <v>9592</v>
      </c>
      <c r="CG925" t="s">
        <v>9593</v>
      </c>
      <c r="CH925" t="s">
        <v>2799</v>
      </c>
      <c r="CI925" t="s">
        <v>1547</v>
      </c>
      <c r="CJ925" t="s">
        <v>3966</v>
      </c>
      <c r="CK925" t="s">
        <v>1725</v>
      </c>
      <c r="CL925"/>
      <c r="CM925"/>
      <c r="CN925" t="s">
        <v>13576</v>
      </c>
      <c r="CO925" t="s">
        <v>13577</v>
      </c>
      <c r="CP925" t="s">
        <v>13576</v>
      </c>
      <c r="CQ925" t="s">
        <v>13577</v>
      </c>
      <c r="CR925" t="s">
        <v>1547</v>
      </c>
      <c r="CS925">
        <v>8</v>
      </c>
      <c r="CT925" t="s">
        <v>4166</v>
      </c>
      <c r="CU925" t="s">
        <v>4166</v>
      </c>
      <c r="CV925" t="e">
        <v>#N/A</v>
      </c>
      <c r="CW925" t="s">
        <v>1547</v>
      </c>
      <c r="CX925" t="s">
        <v>1547</v>
      </c>
      <c r="CY925">
        <v>923</v>
      </c>
      <c r="CZ925" t="s">
        <v>10388</v>
      </c>
      <c r="DA925" t="s">
        <v>1547</v>
      </c>
      <c r="DB925" t="s">
        <v>1881</v>
      </c>
      <c r="DC925" t="s">
        <v>1882</v>
      </c>
      <c r="DD925" t="s">
        <v>4170</v>
      </c>
      <c r="DE925" t="s">
        <v>4115</v>
      </c>
      <c r="DF925" t="s">
        <v>4169</v>
      </c>
      <c r="DG925" t="s">
        <v>1547</v>
      </c>
      <c r="DH925" t="s">
        <v>1547</v>
      </c>
      <c r="DI925" t="s">
        <v>1892</v>
      </c>
      <c r="DJ925" t="s">
        <v>9587</v>
      </c>
      <c r="DK925"/>
      <c r="DL925" t="s">
        <v>1892</v>
      </c>
      <c r="DM925">
        <v>9</v>
      </c>
      <c r="DN925" t="s">
        <v>1883</v>
      </c>
      <c r="DO925" t="s">
        <v>1725</v>
      </c>
      <c r="DP925" t="b">
        <v>1</v>
      </c>
      <c r="DQ925" t="b">
        <v>0</v>
      </c>
      <c r="DR925" t="b">
        <v>1</v>
      </c>
      <c r="DS925" t="b">
        <v>0</v>
      </c>
      <c r="DT925" t="b">
        <v>0</v>
      </c>
      <c r="DU925" t="b">
        <v>0</v>
      </c>
      <c r="DV925" t="b">
        <v>0</v>
      </c>
      <c r="DW925">
        <v>0</v>
      </c>
      <c r="DX925" t="b">
        <v>0</v>
      </c>
      <c r="DY925" t="b">
        <v>0</v>
      </c>
      <c r="DZ925" t="b">
        <v>0</v>
      </c>
      <c r="EA925" t="b">
        <v>0</v>
      </c>
      <c r="EB925" t="b">
        <v>0</v>
      </c>
      <c r="EC925" t="b">
        <v>0</v>
      </c>
      <c r="ED925" t="b">
        <v>0</v>
      </c>
      <c r="EE925" t="b">
        <v>0</v>
      </c>
      <c r="EF925" t="b">
        <v>0</v>
      </c>
      <c r="EG925" t="b" cm="1">
        <v>1</v>
      </c>
      <c r="EH925" t="b">
        <v>0</v>
      </c>
      <c r="EI925" t="b">
        <v>0</v>
      </c>
      <c r="EJ925" t="b">
        <v>1</v>
      </c>
      <c r="EK925" t="s">
        <v>5887</v>
      </c>
      <c r="EL925">
        <v>1</v>
      </c>
      <c r="EM925">
        <v>25</v>
      </c>
      <c r="EN925" t="b">
        <v>0</v>
      </c>
    </row>
    <row r="926" spans="1:144" ht="15.75">
      <c r="A926"/>
      <c r="B926" t="s">
        <v>1725</v>
      </c>
      <c r="C926" t="s">
        <v>4164</v>
      </c>
      <c r="D926" t="s">
        <v>4153</v>
      </c>
      <c r="E926" t="s">
        <v>4154</v>
      </c>
      <c r="F926" t="s">
        <v>4160</v>
      </c>
      <c r="G926" t="s">
        <v>4153</v>
      </c>
      <c r="H926" t="s">
        <v>4172</v>
      </c>
      <c r="I926" t="s">
        <v>2798</v>
      </c>
      <c r="J926" t="s">
        <v>4173</v>
      </c>
      <c r="K926"/>
      <c r="L926" t="s">
        <v>1743</v>
      </c>
      <c r="M926" t="s">
        <v>1995</v>
      </c>
      <c r="N926"/>
      <c r="O926" t="s">
        <v>4166</v>
      </c>
      <c r="P926"/>
      <c r="Q926" t="s">
        <v>4115</v>
      </c>
      <c r="R926" t="s">
        <v>3966</v>
      </c>
      <c r="S926"/>
      <c r="T926"/>
      <c r="U926" t="s">
        <v>13576</v>
      </c>
      <c r="V926" t="s">
        <v>13578</v>
      </c>
      <c r="W926"/>
      <c r="X926"/>
      <c r="Y926"/>
      <c r="Z926"/>
      <c r="AA926"/>
      <c r="AB926"/>
      <c r="AC926"/>
      <c r="AD926"/>
      <c r="AE926"/>
      <c r="AF926"/>
      <c r="AG926"/>
      <c r="AH926"/>
      <c r="AI926"/>
      <c r="AJ926"/>
      <c r="AK926"/>
      <c r="AL926"/>
      <c r="AM926"/>
      <c r="AN926"/>
      <c r="AO926" s="108" t="s">
        <v>43</v>
      </c>
      <c r="AP926" t="s">
        <v>2858</v>
      </c>
      <c r="AQ926">
        <v>10</v>
      </c>
      <c r="AR926" t="s">
        <v>9595</v>
      </c>
      <c r="AS926" t="s">
        <v>4164</v>
      </c>
      <c r="AT926" t="s">
        <v>9551</v>
      </c>
      <c r="AU926" t="s">
        <v>4154</v>
      </c>
      <c r="AV926" t="s">
        <v>9507</v>
      </c>
      <c r="AW926" t="s">
        <v>9535</v>
      </c>
      <c r="AX926" t="s">
        <v>1740</v>
      </c>
      <c r="AY926" t="s">
        <v>9508</v>
      </c>
      <c r="AZ926" t="s">
        <v>4115</v>
      </c>
      <c r="BA926" t="s">
        <v>9509</v>
      </c>
      <c r="BB926" t="s">
        <v>2798</v>
      </c>
      <c r="BC926" t="s">
        <v>1743</v>
      </c>
      <c r="BD926" t="s">
        <v>9596</v>
      </c>
      <c r="BE926" t="s">
        <v>4165</v>
      </c>
      <c r="BF926">
        <v>908</v>
      </c>
      <c r="BG926">
        <v>918</v>
      </c>
      <c r="BH926">
        <v>0</v>
      </c>
      <c r="BI926" t="s">
        <v>1547</v>
      </c>
      <c r="BJ926">
        <v>0</v>
      </c>
      <c r="BK926" t="e" cm="1">
        <v>#N/A</v>
      </c>
      <c r="BL926" t="e" cm="1">
        <v>#N/A</v>
      </c>
      <c r="BM926" t="s">
        <v>4173</v>
      </c>
      <c r="BN926" t="s">
        <v>4165</v>
      </c>
      <c r="BO926" t="s">
        <v>9552</v>
      </c>
      <c r="BP926" t="s" cm="1">
        <v>9550</v>
      </c>
      <c r="BQ926" t="s">
        <v>1547</v>
      </c>
      <c r="BR926" t="s">
        <v>4166</v>
      </c>
      <c r="BS926">
        <v>36</v>
      </c>
      <c r="BT926" t="s">
        <v>5312</v>
      </c>
      <c r="BU926" t="s">
        <v>15903</v>
      </c>
      <c r="BV926" t="s">
        <v>4153</v>
      </c>
      <c r="BW926" t="s">
        <v>9507</v>
      </c>
      <c r="BX926" t="s">
        <v>9597</v>
      </c>
      <c r="BY926" t="s">
        <v>1744</v>
      </c>
      <c r="BZ926" t="s">
        <v>1547</v>
      </c>
      <c r="CA926" t="s">
        <v>1744</v>
      </c>
      <c r="CB926" t="s">
        <v>1995</v>
      </c>
      <c r="CC926"/>
      <c r="CD926" t="s">
        <v>998</v>
      </c>
      <c r="CE926" t="s">
        <v>2798</v>
      </c>
      <c r="CF926" t="s">
        <v>9598</v>
      </c>
      <c r="CG926" t="s">
        <v>9599</v>
      </c>
      <c r="CH926" t="s">
        <v>2798</v>
      </c>
      <c r="CI926" t="s">
        <v>1547</v>
      </c>
      <c r="CJ926" t="s">
        <v>3966</v>
      </c>
      <c r="CK926" t="s">
        <v>1725</v>
      </c>
      <c r="CL926"/>
      <c r="CM926"/>
      <c r="CN926" t="s">
        <v>13576</v>
      </c>
      <c r="CO926" t="s">
        <v>13578</v>
      </c>
      <c r="CP926" t="s">
        <v>13576</v>
      </c>
      <c r="CQ926" t="s">
        <v>13578</v>
      </c>
      <c r="CR926" t="s">
        <v>1547</v>
      </c>
      <c r="CS926">
        <v>8</v>
      </c>
      <c r="CT926" t="s">
        <v>4166</v>
      </c>
      <c r="CU926" t="s">
        <v>4166</v>
      </c>
      <c r="CV926" t="e">
        <v>#N/A</v>
      </c>
      <c r="CW926" t="s">
        <v>1547</v>
      </c>
      <c r="CX926" t="s">
        <v>1547</v>
      </c>
      <c r="CY926">
        <v>924</v>
      </c>
      <c r="CZ926" t="s">
        <v>10389</v>
      </c>
      <c r="DA926" t="s">
        <v>1547</v>
      </c>
      <c r="DB926" t="s">
        <v>1881</v>
      </c>
      <c r="DC926" t="s">
        <v>1882</v>
      </c>
      <c r="DD926" t="s">
        <v>4154</v>
      </c>
      <c r="DE926" t="s">
        <v>4115</v>
      </c>
      <c r="DF926" t="s">
        <v>4153</v>
      </c>
      <c r="DG926" t="s">
        <v>1547</v>
      </c>
      <c r="DH926" t="s">
        <v>1547</v>
      </c>
      <c r="DI926" t="s">
        <v>1892</v>
      </c>
      <c r="DJ926" t="s">
        <v>9595</v>
      </c>
      <c r="DK926"/>
      <c r="DL926" t="s">
        <v>1892</v>
      </c>
      <c r="DM926">
        <v>9</v>
      </c>
      <c r="DN926" t="s">
        <v>1883</v>
      </c>
      <c r="DO926" t="s">
        <v>1725</v>
      </c>
      <c r="DP926" t="b">
        <v>1</v>
      </c>
      <c r="DQ926" t="b">
        <v>0</v>
      </c>
      <c r="DR926" t="b">
        <v>0</v>
      </c>
      <c r="DS926" t="b">
        <v>0</v>
      </c>
      <c r="DT926" t="b">
        <v>0</v>
      </c>
      <c r="DU926" t="b">
        <v>0</v>
      </c>
      <c r="DV926" t="b">
        <v>0</v>
      </c>
      <c r="DW926">
        <v>0</v>
      </c>
      <c r="DX926" t="b">
        <v>0</v>
      </c>
      <c r="DY926" t="b">
        <v>0</v>
      </c>
      <c r="DZ926" t="b">
        <v>0</v>
      </c>
      <c r="EA926" t="b">
        <v>0</v>
      </c>
      <c r="EB926" t="b">
        <v>0</v>
      </c>
      <c r="EC926" t="b">
        <v>0</v>
      </c>
      <c r="ED926" t="b">
        <v>0</v>
      </c>
      <c r="EE926" t="b">
        <v>0</v>
      </c>
      <c r="EF926" t="b">
        <v>0</v>
      </c>
      <c r="EG926" t="b" cm="1">
        <v>1</v>
      </c>
      <c r="EH926" t="b">
        <v>0</v>
      </c>
      <c r="EI926" t="b">
        <v>0</v>
      </c>
      <c r="EJ926" t="b">
        <v>1</v>
      </c>
      <c r="EK926" t="s">
        <v>5887</v>
      </c>
      <c r="EL926">
        <v>1</v>
      </c>
      <c r="EM926">
        <v>21</v>
      </c>
      <c r="EN926" t="b">
        <v>0</v>
      </c>
    </row>
    <row r="927" spans="1:144" ht="15.75">
      <c r="A927"/>
      <c r="B927" t="s">
        <v>1725</v>
      </c>
      <c r="C927" t="s">
        <v>4164</v>
      </c>
      <c r="D927" t="s">
        <v>4122</v>
      </c>
      <c r="E927" t="s">
        <v>4174</v>
      </c>
      <c r="F927" t="s">
        <v>4123</v>
      </c>
      <c r="G927" t="s">
        <v>4122</v>
      </c>
      <c r="H927" t="s">
        <v>4122</v>
      </c>
      <c r="I927" t="s">
        <v>2798</v>
      </c>
      <c r="J927" t="s">
        <v>4175</v>
      </c>
      <c r="K927"/>
      <c r="L927" t="s">
        <v>1743</v>
      </c>
      <c r="M927" t="s">
        <v>1995</v>
      </c>
      <c r="N927"/>
      <c r="O927" t="s">
        <v>4166</v>
      </c>
      <c r="P927"/>
      <c r="Q927" t="s">
        <v>4115</v>
      </c>
      <c r="R927" t="s">
        <v>3966</v>
      </c>
      <c r="S927"/>
      <c r="T927"/>
      <c r="U927" t="s">
        <v>13576</v>
      </c>
      <c r="V927" t="s">
        <v>13579</v>
      </c>
      <c r="W927"/>
      <c r="X927"/>
      <c r="Y927"/>
      <c r="Z927"/>
      <c r="AA927"/>
      <c r="AB927"/>
      <c r="AC927"/>
      <c r="AD927"/>
      <c r="AE927"/>
      <c r="AF927"/>
      <c r="AG927"/>
      <c r="AH927"/>
      <c r="AI927"/>
      <c r="AJ927"/>
      <c r="AK927"/>
      <c r="AL927"/>
      <c r="AM927"/>
      <c r="AN927"/>
      <c r="AO927" s="108" t="s">
        <v>43</v>
      </c>
      <c r="AP927" t="s">
        <v>2858</v>
      </c>
      <c r="AQ927">
        <v>11</v>
      </c>
      <c r="AR927" t="s">
        <v>9601</v>
      </c>
      <c r="AS927" t="s">
        <v>4164</v>
      </c>
      <c r="AT927" t="s">
        <v>9551</v>
      </c>
      <c r="AU927" t="s">
        <v>4174</v>
      </c>
      <c r="AV927" t="s">
        <v>9602</v>
      </c>
      <c r="AW927" t="s">
        <v>9405</v>
      </c>
      <c r="AX927" t="s">
        <v>1740</v>
      </c>
      <c r="AY927" t="s">
        <v>9406</v>
      </c>
      <c r="AZ927" t="s">
        <v>4115</v>
      </c>
      <c r="BA927" t="s">
        <v>9603</v>
      </c>
      <c r="BB927" t="s">
        <v>2798</v>
      </c>
      <c r="BC927" t="s">
        <v>1743</v>
      </c>
      <c r="BD927" t="s">
        <v>9604</v>
      </c>
      <c r="BE927" t="s">
        <v>4165</v>
      </c>
      <c r="BF927">
        <v>927</v>
      </c>
      <c r="BG927">
        <v>918</v>
      </c>
      <c r="BH927">
        <v>0</v>
      </c>
      <c r="BI927" t="s">
        <v>1547</v>
      </c>
      <c r="BJ927">
        <v>0</v>
      </c>
      <c r="BK927" t="e" cm="1">
        <v>#N/A</v>
      </c>
      <c r="BL927" t="e" cm="1">
        <v>#N/A</v>
      </c>
      <c r="BM927" t="s">
        <v>4175</v>
      </c>
      <c r="BN927" t="s">
        <v>4165</v>
      </c>
      <c r="BO927" t="s">
        <v>9552</v>
      </c>
      <c r="BP927" t="s" cm="1">
        <v>9550</v>
      </c>
      <c r="BQ927" t="s">
        <v>1547</v>
      </c>
      <c r="BR927" t="s">
        <v>4166</v>
      </c>
      <c r="BS927">
        <v>37</v>
      </c>
      <c r="BT927" t="s">
        <v>5322</v>
      </c>
      <c r="BU927" t="s">
        <v>15904</v>
      </c>
      <c r="BV927" t="s">
        <v>4122</v>
      </c>
      <c r="BW927" t="s">
        <v>9602</v>
      </c>
      <c r="BX927" t="s">
        <v>9406</v>
      </c>
      <c r="BY927" t="s">
        <v>1744</v>
      </c>
      <c r="BZ927" t="s">
        <v>1547</v>
      </c>
      <c r="CA927" t="s">
        <v>1744</v>
      </c>
      <c r="CB927" t="s">
        <v>1995</v>
      </c>
      <c r="CC927"/>
      <c r="CD927" t="s">
        <v>998</v>
      </c>
      <c r="CE927" t="s">
        <v>2798</v>
      </c>
      <c r="CF927" t="s">
        <v>9605</v>
      </c>
      <c r="CG927" t="s">
        <v>9606</v>
      </c>
      <c r="CH927" t="s">
        <v>2798</v>
      </c>
      <c r="CI927" t="s">
        <v>1547</v>
      </c>
      <c r="CJ927" t="s">
        <v>3966</v>
      </c>
      <c r="CK927" t="s">
        <v>1725</v>
      </c>
      <c r="CL927"/>
      <c r="CM927"/>
      <c r="CN927" t="s">
        <v>13576</v>
      </c>
      <c r="CO927" t="s">
        <v>13579</v>
      </c>
      <c r="CP927" t="s">
        <v>13576</v>
      </c>
      <c r="CQ927" t="s">
        <v>13579</v>
      </c>
      <c r="CR927" t="s">
        <v>1547</v>
      </c>
      <c r="CS927">
        <v>8</v>
      </c>
      <c r="CT927" t="s">
        <v>4166</v>
      </c>
      <c r="CU927" t="s">
        <v>4166</v>
      </c>
      <c r="CV927" t="e">
        <v>#N/A</v>
      </c>
      <c r="CW927" t="s">
        <v>1547</v>
      </c>
      <c r="CX927" t="s">
        <v>1547</v>
      </c>
      <c r="CY927">
        <v>925</v>
      </c>
      <c r="CZ927" t="s">
        <v>10397</v>
      </c>
      <c r="DA927" t="s">
        <v>1547</v>
      </c>
      <c r="DB927" t="s">
        <v>1881</v>
      </c>
      <c r="DC927" t="s">
        <v>1882</v>
      </c>
      <c r="DD927" t="s">
        <v>4174</v>
      </c>
      <c r="DE927" t="s">
        <v>4115</v>
      </c>
      <c r="DF927" t="s">
        <v>4122</v>
      </c>
      <c r="DG927" t="s">
        <v>1547</v>
      </c>
      <c r="DH927" t="s">
        <v>1547</v>
      </c>
      <c r="DI927" t="s">
        <v>1892</v>
      </c>
      <c r="DJ927" t="s">
        <v>9601</v>
      </c>
      <c r="DK927"/>
      <c r="DL927" t="s">
        <v>1892</v>
      </c>
      <c r="DM927">
        <v>9</v>
      </c>
      <c r="DN927" t="s">
        <v>1883</v>
      </c>
      <c r="DO927" t="s">
        <v>1725</v>
      </c>
      <c r="DP927" t="b">
        <v>1</v>
      </c>
      <c r="DQ927" t="b">
        <v>0</v>
      </c>
      <c r="DR927" t="b">
        <v>1</v>
      </c>
      <c r="DS927" t="b">
        <v>0</v>
      </c>
      <c r="DT927" t="b">
        <v>0</v>
      </c>
      <c r="DU927" t="b">
        <v>0</v>
      </c>
      <c r="DV927" t="b">
        <v>0</v>
      </c>
      <c r="DW927">
        <v>0</v>
      </c>
      <c r="DX927" t="b">
        <v>0</v>
      </c>
      <c r="DY927" t="b">
        <v>0</v>
      </c>
      <c r="DZ927" t="b">
        <v>0</v>
      </c>
      <c r="EA927" t="b">
        <v>0</v>
      </c>
      <c r="EB927" t="b">
        <v>0</v>
      </c>
      <c r="EC927" t="b">
        <v>1</v>
      </c>
      <c r="ED927" t="b">
        <v>0</v>
      </c>
      <c r="EE927" t="b">
        <v>0</v>
      </c>
      <c r="EF927" t="b">
        <v>0</v>
      </c>
      <c r="EG927" t="b" cm="1">
        <v>1</v>
      </c>
      <c r="EH927" t="b">
        <v>0</v>
      </c>
      <c r="EI927" t="b">
        <v>0</v>
      </c>
      <c r="EJ927" t="b">
        <v>1</v>
      </c>
      <c r="EK927" t="s">
        <v>5981</v>
      </c>
      <c r="EL927">
        <v>1</v>
      </c>
      <c r="EM927">
        <v>24</v>
      </c>
      <c r="EN927" t="b">
        <v>0</v>
      </c>
    </row>
    <row r="928" spans="1:144" ht="15.75">
      <c r="A928"/>
      <c r="B928" t="s">
        <v>1725</v>
      </c>
      <c r="C928" t="s">
        <v>4164</v>
      </c>
      <c r="D928" t="s">
        <v>4130</v>
      </c>
      <c r="E928" t="s">
        <v>4131</v>
      </c>
      <c r="F928"/>
      <c r="G928" t="s">
        <v>4130</v>
      </c>
      <c r="H928" t="s">
        <v>4130</v>
      </c>
      <c r="I928" t="s">
        <v>2799</v>
      </c>
      <c r="J928"/>
      <c r="K928"/>
      <c r="L928" t="s">
        <v>1743</v>
      </c>
      <c r="M928" t="s">
        <v>1754</v>
      </c>
      <c r="N928"/>
      <c r="O928" t="s">
        <v>4166</v>
      </c>
      <c r="P928"/>
      <c r="Q928" t="s">
        <v>4115</v>
      </c>
      <c r="R928" t="s">
        <v>3966</v>
      </c>
      <c r="S928"/>
      <c r="T928"/>
      <c r="U928" t="s">
        <v>13576</v>
      </c>
      <c r="V928" t="s">
        <v>4156</v>
      </c>
      <c r="W928"/>
      <c r="X928"/>
      <c r="Y928"/>
      <c r="Z928"/>
      <c r="AA928"/>
      <c r="AB928"/>
      <c r="AC928"/>
      <c r="AD928"/>
      <c r="AE928"/>
      <c r="AF928"/>
      <c r="AG928"/>
      <c r="AH928"/>
      <c r="AI928"/>
      <c r="AJ928"/>
      <c r="AK928"/>
      <c r="AL928"/>
      <c r="AM928"/>
      <c r="AN928"/>
      <c r="AO928" s="108" t="s">
        <v>43</v>
      </c>
      <c r="AP928" t="s">
        <v>2858</v>
      </c>
      <c r="AQ928">
        <v>12</v>
      </c>
      <c r="AR928" t="s">
        <v>9608</v>
      </c>
      <c r="AS928" t="s">
        <v>4164</v>
      </c>
      <c r="AT928" t="s">
        <v>9551</v>
      </c>
      <c r="AU928" t="s">
        <v>4131</v>
      </c>
      <c r="AV928" t="s">
        <v>9434</v>
      </c>
      <c r="AW928" t="s">
        <v>1744</v>
      </c>
      <c r="AX928" t="s">
        <v>1740</v>
      </c>
      <c r="AY928" t="s">
        <v>9435</v>
      </c>
      <c r="AZ928" t="s">
        <v>4115</v>
      </c>
      <c r="BA928" t="s">
        <v>9436</v>
      </c>
      <c r="BB928" t="s">
        <v>2799</v>
      </c>
      <c r="BC928" t="s">
        <v>1743</v>
      </c>
      <c r="BD928" t="s">
        <v>9609</v>
      </c>
      <c r="BE928" t="s">
        <v>4165</v>
      </c>
      <c r="BF928">
        <v>900</v>
      </c>
      <c r="BG928">
        <v>918</v>
      </c>
      <c r="BH928">
        <v>0</v>
      </c>
      <c r="BI928" t="s">
        <v>1547</v>
      </c>
      <c r="BJ928">
        <v>0</v>
      </c>
      <c r="BK928">
        <v>0</v>
      </c>
      <c r="BL928">
        <v>953</v>
      </c>
      <c r="BM928" t="s">
        <v>9438</v>
      </c>
      <c r="BN928" t="s">
        <v>4165</v>
      </c>
      <c r="BO928" t="s">
        <v>9552</v>
      </c>
      <c r="BP928" t="s" cm="1">
        <v>9550</v>
      </c>
      <c r="BQ928" t="s">
        <v>1547</v>
      </c>
      <c r="BR928" t="s">
        <v>4166</v>
      </c>
      <c r="BS928">
        <v>38</v>
      </c>
      <c r="BT928" t="s">
        <v>5333</v>
      </c>
      <c r="BU928" t="s">
        <v>15905</v>
      </c>
      <c r="BV928" t="s">
        <v>4130</v>
      </c>
      <c r="BW928" t="s">
        <v>9434</v>
      </c>
      <c r="BX928" t="s">
        <v>9435</v>
      </c>
      <c r="BY928" t="s">
        <v>1744</v>
      </c>
      <c r="BZ928" t="s">
        <v>1547</v>
      </c>
      <c r="CA928" t="s">
        <v>1744</v>
      </c>
      <c r="CB928" t="s">
        <v>1754</v>
      </c>
      <c r="CC928"/>
      <c r="CD928" t="s">
        <v>998</v>
      </c>
      <c r="CE928" t="s">
        <v>2799</v>
      </c>
      <c r="CF928" t="s">
        <v>9610</v>
      </c>
      <c r="CG928" t="s">
        <v>9611</v>
      </c>
      <c r="CH928" t="s">
        <v>2799</v>
      </c>
      <c r="CI928" t="s">
        <v>1547</v>
      </c>
      <c r="CJ928" t="s">
        <v>3966</v>
      </c>
      <c r="CK928" t="s">
        <v>1725</v>
      </c>
      <c r="CL928"/>
      <c r="CM928"/>
      <c r="CN928" t="s">
        <v>13576</v>
      </c>
      <c r="CO928" t="s">
        <v>4156</v>
      </c>
      <c r="CP928" t="s">
        <v>13576</v>
      </c>
      <c r="CQ928" t="s">
        <v>4156</v>
      </c>
      <c r="CR928" t="s">
        <v>1547</v>
      </c>
      <c r="CS928">
        <v>8</v>
      </c>
      <c r="CT928" t="s">
        <v>4166</v>
      </c>
      <c r="CU928" t="s">
        <v>4166</v>
      </c>
      <c r="CV928" t="s">
        <v>1547</v>
      </c>
      <c r="CW928" t="s">
        <v>1547</v>
      </c>
      <c r="CX928" t="s">
        <v>1547</v>
      </c>
      <c r="CY928">
        <v>926</v>
      </c>
      <c r="CZ928" t="s">
        <v>10398</v>
      </c>
      <c r="DA928" t="s">
        <v>1547</v>
      </c>
      <c r="DB928" t="s">
        <v>1881</v>
      </c>
      <c r="DC928" t="s">
        <v>1882</v>
      </c>
      <c r="DD928" t="s">
        <v>4131</v>
      </c>
      <c r="DE928" t="s">
        <v>4115</v>
      </c>
      <c r="DF928" t="s">
        <v>4130</v>
      </c>
      <c r="DG928" t="s">
        <v>1547</v>
      </c>
      <c r="DH928" t="s">
        <v>1547</v>
      </c>
      <c r="DI928" t="s">
        <v>1892</v>
      </c>
      <c r="DJ928" t="s">
        <v>9608</v>
      </c>
      <c r="DK928"/>
      <c r="DL928" t="s">
        <v>1892</v>
      </c>
      <c r="DM928">
        <v>9</v>
      </c>
      <c r="DN928" t="s">
        <v>1883</v>
      </c>
      <c r="DO928" t="s">
        <v>1725</v>
      </c>
      <c r="DP928" t="b">
        <v>1</v>
      </c>
      <c r="DQ928" t="b">
        <v>0</v>
      </c>
      <c r="DR928" t="b">
        <v>0</v>
      </c>
      <c r="DS928" t="b">
        <v>0</v>
      </c>
      <c r="DT928" t="b">
        <v>0</v>
      </c>
      <c r="DU928" t="b">
        <v>0</v>
      </c>
      <c r="DV928" t="b">
        <v>0</v>
      </c>
      <c r="DW928">
        <v>0</v>
      </c>
      <c r="DX928" t="b">
        <v>0</v>
      </c>
      <c r="DY928" t="b">
        <v>0</v>
      </c>
      <c r="DZ928" t="b">
        <v>0</v>
      </c>
      <c r="EA928" t="b">
        <v>0</v>
      </c>
      <c r="EB928" t="b">
        <v>0</v>
      </c>
      <c r="EC928" t="b">
        <v>1</v>
      </c>
      <c r="ED928" t="b">
        <v>0</v>
      </c>
      <c r="EE928" t="b">
        <v>0</v>
      </c>
      <c r="EF928" t="b">
        <v>0</v>
      </c>
      <c r="EG928" t="b" cm="1">
        <v>0</v>
      </c>
      <c r="EH928" t="b">
        <v>0</v>
      </c>
      <c r="EI928" t="b">
        <v>0</v>
      </c>
      <c r="EJ928" t="b">
        <v>1</v>
      </c>
      <c r="EK928" t="s">
        <v>5327</v>
      </c>
      <c r="EL928">
        <v>0</v>
      </c>
      <c r="EM928">
        <v>12</v>
      </c>
      <c r="EN928" t="b">
        <v>0</v>
      </c>
    </row>
    <row r="929" spans="1:144" ht="15.75">
      <c r="A929"/>
      <c r="B929" t="s">
        <v>1725</v>
      </c>
      <c r="C929" t="s">
        <v>4164</v>
      </c>
      <c r="D929" t="s">
        <v>4176</v>
      </c>
      <c r="E929" t="s">
        <v>4177</v>
      </c>
      <c r="F929"/>
      <c r="G929" t="s">
        <v>4176</v>
      </c>
      <c r="H929" t="s">
        <v>4176</v>
      </c>
      <c r="I929" t="s">
        <v>1244</v>
      </c>
      <c r="J929"/>
      <c r="K929"/>
      <c r="L929" t="s">
        <v>1743</v>
      </c>
      <c r="M929"/>
      <c r="N929"/>
      <c r="O929" t="s">
        <v>4166</v>
      </c>
      <c r="P929"/>
      <c r="Q929" t="s">
        <v>4115</v>
      </c>
      <c r="R929" t="s">
        <v>3966</v>
      </c>
      <c r="S929"/>
      <c r="T929"/>
      <c r="U929" t="s">
        <v>13580</v>
      </c>
      <c r="V929"/>
      <c r="W929"/>
      <c r="X929"/>
      <c r="Y929"/>
      <c r="Z929"/>
      <c r="AA929"/>
      <c r="AB929"/>
      <c r="AC929"/>
      <c r="AD929"/>
      <c r="AE929"/>
      <c r="AF929"/>
      <c r="AG929"/>
      <c r="AH929"/>
      <c r="AI929"/>
      <c r="AJ929"/>
      <c r="AK929"/>
      <c r="AL929"/>
      <c r="AM929"/>
      <c r="AN929"/>
      <c r="AO929" s="108" t="s">
        <v>43</v>
      </c>
      <c r="AP929" t="s">
        <v>2858</v>
      </c>
      <c r="AQ929">
        <v>13</v>
      </c>
      <c r="AR929" t="s">
        <v>9613</v>
      </c>
      <c r="AS929" t="s">
        <v>4164</v>
      </c>
      <c r="AT929" t="s">
        <v>9551</v>
      </c>
      <c r="AU929" t="s">
        <v>4177</v>
      </c>
      <c r="AV929" t="s">
        <v>9614</v>
      </c>
      <c r="AW929" t="s">
        <v>1744</v>
      </c>
      <c r="AX929" t="s">
        <v>1740</v>
      </c>
      <c r="AY929" t="s">
        <v>9615</v>
      </c>
      <c r="AZ929" t="s">
        <v>4115</v>
      </c>
      <c r="BA929" t="s">
        <v>9616</v>
      </c>
      <c r="BB929" t="s">
        <v>1244</v>
      </c>
      <c r="BC929" t="s">
        <v>1743</v>
      </c>
      <c r="BD929" t="s">
        <v>9617</v>
      </c>
      <c r="BE929" t="s">
        <v>4176</v>
      </c>
      <c r="BF929">
        <v>929</v>
      </c>
      <c r="BG929">
        <v>0</v>
      </c>
      <c r="BH929">
        <v>0</v>
      </c>
      <c r="BI929" t="s">
        <v>1547</v>
      </c>
      <c r="BJ929">
        <v>0</v>
      </c>
      <c r="BK929">
        <v>0</v>
      </c>
      <c r="BL929">
        <v>0</v>
      </c>
      <c r="BM929" t="s">
        <v>1547</v>
      </c>
      <c r="BN929" t="s">
        <v>1547</v>
      </c>
      <c r="BO929" t="s">
        <v>1547</v>
      </c>
      <c r="BP929" t="s" cm="1">
        <v>1547</v>
      </c>
      <c r="BQ929" t="s">
        <v>1547</v>
      </c>
      <c r="BR929" t="s">
        <v>4166</v>
      </c>
      <c r="BS929">
        <v>39</v>
      </c>
      <c r="BT929" t="s">
        <v>5344</v>
      </c>
      <c r="BU929" t="s">
        <v>15906</v>
      </c>
      <c r="BV929" t="s">
        <v>4176</v>
      </c>
      <c r="BW929" t="s">
        <v>9614</v>
      </c>
      <c r="BX929" t="s">
        <v>9615</v>
      </c>
      <c r="BY929" t="s">
        <v>1744</v>
      </c>
      <c r="BZ929" t="s">
        <v>1547</v>
      </c>
      <c r="CA929" t="s">
        <v>1744</v>
      </c>
      <c r="CB929" t="s">
        <v>1547</v>
      </c>
      <c r="CC929"/>
      <c r="CD929" t="s">
        <v>998</v>
      </c>
      <c r="CE929" t="s">
        <v>1244</v>
      </c>
      <c r="CF929" t="s">
        <v>4177</v>
      </c>
      <c r="CG929" t="s">
        <v>9614</v>
      </c>
      <c r="CH929" t="s">
        <v>1244</v>
      </c>
      <c r="CI929" t="s">
        <v>1547</v>
      </c>
      <c r="CJ929" t="s">
        <v>3966</v>
      </c>
      <c r="CK929" t="s">
        <v>1725</v>
      </c>
      <c r="CL929"/>
      <c r="CM929"/>
      <c r="CN929" t="s">
        <v>13580</v>
      </c>
      <c r="CO929" t="s">
        <v>1547</v>
      </c>
      <c r="CP929" t="s">
        <v>13580</v>
      </c>
      <c r="CQ929" t="s">
        <v>1547</v>
      </c>
      <c r="CR929" t="s">
        <v>1547</v>
      </c>
      <c r="CS929">
        <v>8</v>
      </c>
      <c r="CT929" t="s">
        <v>4166</v>
      </c>
      <c r="CU929" t="s">
        <v>4166</v>
      </c>
      <c r="CV929" t="s">
        <v>4166</v>
      </c>
      <c r="CW929" t="s">
        <v>1547</v>
      </c>
      <c r="CX929" t="s">
        <v>1547</v>
      </c>
      <c r="CY929">
        <v>927</v>
      </c>
      <c r="CZ929" t="s">
        <v>10399</v>
      </c>
      <c r="DA929" t="s">
        <v>1547</v>
      </c>
      <c r="DB929" t="s">
        <v>1881</v>
      </c>
      <c r="DC929" t="s">
        <v>1882</v>
      </c>
      <c r="DD929" t="s">
        <v>4177</v>
      </c>
      <c r="DE929" t="s">
        <v>4115</v>
      </c>
      <c r="DF929" t="s">
        <v>4176</v>
      </c>
      <c r="DG929" t="s">
        <v>1547</v>
      </c>
      <c r="DH929" t="s">
        <v>1547</v>
      </c>
      <c r="DI929" t="s">
        <v>1892</v>
      </c>
      <c r="DJ929" t="s">
        <v>9613</v>
      </c>
      <c r="DK929"/>
      <c r="DL929" t="s">
        <v>1892</v>
      </c>
      <c r="DM929">
        <v>9</v>
      </c>
      <c r="DN929" t="s">
        <v>1883</v>
      </c>
      <c r="DO929" t="s">
        <v>1725</v>
      </c>
      <c r="DP929" t="b">
        <v>1</v>
      </c>
      <c r="DQ929" t="b">
        <v>0</v>
      </c>
      <c r="DR929" t="b">
        <v>1</v>
      </c>
      <c r="DS929" t="b">
        <v>0</v>
      </c>
      <c r="DT929" t="b">
        <v>0</v>
      </c>
      <c r="DU929" t="b">
        <v>0</v>
      </c>
      <c r="DV929" t="b">
        <v>1</v>
      </c>
      <c r="DW929">
        <v>0</v>
      </c>
      <c r="DX929" t="b">
        <v>0</v>
      </c>
      <c r="DY929" t="b">
        <v>0</v>
      </c>
      <c r="DZ929" t="b">
        <v>0</v>
      </c>
      <c r="EA929" t="b">
        <v>0</v>
      </c>
      <c r="EB929" t="b">
        <v>0</v>
      </c>
      <c r="EC929" t="b">
        <v>0</v>
      </c>
      <c r="ED929" t="b">
        <v>0</v>
      </c>
      <c r="EE929" t="b">
        <v>0</v>
      </c>
      <c r="EF929" t="b">
        <v>0</v>
      </c>
      <c r="EG929" t="b" cm="1">
        <v>0</v>
      </c>
      <c r="EH929" t="b">
        <v>0</v>
      </c>
      <c r="EI929" t="b">
        <v>0</v>
      </c>
      <c r="EJ929" t="b">
        <v>0</v>
      </c>
      <c r="EK929" t="s">
        <v>1547</v>
      </c>
      <c r="EL929">
        <v>0</v>
      </c>
      <c r="EM929">
        <v>26</v>
      </c>
      <c r="EN929" t="b">
        <v>0</v>
      </c>
    </row>
    <row r="930" spans="1:144" s="119" customFormat="1" ht="15.75">
      <c r="A930"/>
      <c r="B930" t="s">
        <v>1725</v>
      </c>
      <c r="C930" t="s">
        <v>4164</v>
      </c>
      <c r="D930" t="s">
        <v>1277</v>
      </c>
      <c r="E930" t="s">
        <v>1253</v>
      </c>
      <c r="F930"/>
      <c r="G930" t="s">
        <v>1277</v>
      </c>
      <c r="H930" t="s">
        <v>1277</v>
      </c>
      <c r="I930" t="s">
        <v>2799</v>
      </c>
      <c r="J930"/>
      <c r="K930"/>
      <c r="L930" t="s">
        <v>1743</v>
      </c>
      <c r="M930" t="s">
        <v>1754</v>
      </c>
      <c r="N930"/>
      <c r="O930" t="s">
        <v>4166</v>
      </c>
      <c r="P930"/>
      <c r="Q930" t="s">
        <v>4115</v>
      </c>
      <c r="R930" t="s">
        <v>3966</v>
      </c>
      <c r="S930"/>
      <c r="T930"/>
      <c r="U930" t="s">
        <v>13580</v>
      </c>
      <c r="V930" t="s">
        <v>4373</v>
      </c>
      <c r="W930"/>
      <c r="X930"/>
      <c r="Y930"/>
      <c r="Z930"/>
      <c r="AA930"/>
      <c r="AB930"/>
      <c r="AC930"/>
      <c r="AD930"/>
      <c r="AE930"/>
      <c r="AF930"/>
      <c r="AG930"/>
      <c r="AH930"/>
      <c r="AI930"/>
      <c r="AJ930"/>
      <c r="AK930"/>
      <c r="AL930"/>
      <c r="AM930"/>
      <c r="AN930"/>
      <c r="AO930" s="108" t="s">
        <v>43</v>
      </c>
      <c r="AP930" t="s">
        <v>2858</v>
      </c>
      <c r="AQ930">
        <v>14</v>
      </c>
      <c r="AR930" t="s">
        <v>9556</v>
      </c>
      <c r="AS930" t="s">
        <v>4164</v>
      </c>
      <c r="AT930" t="s">
        <v>9551</v>
      </c>
      <c r="AU930" t="s">
        <v>1253</v>
      </c>
      <c r="AV930" t="s">
        <v>1766</v>
      </c>
      <c r="AW930" t="s">
        <v>1744</v>
      </c>
      <c r="AX930" t="s">
        <v>1740</v>
      </c>
      <c r="AY930" t="s">
        <v>1788</v>
      </c>
      <c r="AZ930" t="s">
        <v>4115</v>
      </c>
      <c r="BA930" t="s">
        <v>1913</v>
      </c>
      <c r="BB930" t="s">
        <v>2799</v>
      </c>
      <c r="BC930" t="s">
        <v>1743</v>
      </c>
      <c r="BD930" t="s">
        <v>9557</v>
      </c>
      <c r="BE930" t="s">
        <v>4176</v>
      </c>
      <c r="BF930">
        <v>343</v>
      </c>
      <c r="BG930">
        <v>929</v>
      </c>
      <c r="BH930">
        <v>0</v>
      </c>
      <c r="BI930" t="s">
        <v>1547</v>
      </c>
      <c r="BJ930">
        <v>0</v>
      </c>
      <c r="BK930">
        <v>0</v>
      </c>
      <c r="BL930">
        <v>515</v>
      </c>
      <c r="BM930" t="s">
        <v>1770</v>
      </c>
      <c r="BN930" t="s">
        <v>4177</v>
      </c>
      <c r="BO930" t="s">
        <v>9614</v>
      </c>
      <c r="BP930" t="s" cm="1">
        <v>9613</v>
      </c>
      <c r="BQ930" t="s">
        <v>1547</v>
      </c>
      <c r="BR930" t="s">
        <v>4166</v>
      </c>
      <c r="BS930">
        <v>40</v>
      </c>
      <c r="BT930" t="s">
        <v>5355</v>
      </c>
      <c r="BU930" t="s">
        <v>15907</v>
      </c>
      <c r="BV930" t="s">
        <v>1277</v>
      </c>
      <c r="BW930" t="s">
        <v>1766</v>
      </c>
      <c r="BX930" t="s">
        <v>1788</v>
      </c>
      <c r="BY930" t="s">
        <v>1744</v>
      </c>
      <c r="BZ930" t="s">
        <v>1547</v>
      </c>
      <c r="CA930" t="s">
        <v>1744</v>
      </c>
      <c r="CB930" t="s">
        <v>1754</v>
      </c>
      <c r="CC930"/>
      <c r="CD930" t="s">
        <v>998</v>
      </c>
      <c r="CE930" t="s">
        <v>2799</v>
      </c>
      <c r="CF930" t="s">
        <v>9619</v>
      </c>
      <c r="CG930" t="s">
        <v>9620</v>
      </c>
      <c r="CH930" t="s">
        <v>2799</v>
      </c>
      <c r="CI930" t="s">
        <v>1547</v>
      </c>
      <c r="CJ930" t="s">
        <v>3966</v>
      </c>
      <c r="CK930" t="s">
        <v>1725</v>
      </c>
      <c r="CL930"/>
      <c r="CM930"/>
      <c r="CN930" t="s">
        <v>13580</v>
      </c>
      <c r="CO930" t="s">
        <v>4373</v>
      </c>
      <c r="CP930" t="s">
        <v>13580</v>
      </c>
      <c r="CQ930" t="s">
        <v>4373</v>
      </c>
      <c r="CR930" t="s">
        <v>1547</v>
      </c>
      <c r="CS930">
        <v>8</v>
      </c>
      <c r="CT930" t="s">
        <v>4166</v>
      </c>
      <c r="CU930" t="s">
        <v>4166</v>
      </c>
      <c r="CV930" t="s">
        <v>1547</v>
      </c>
      <c r="CW930" t="s">
        <v>1547</v>
      </c>
      <c r="CX930" t="s">
        <v>1547</v>
      </c>
      <c r="CY930">
        <v>928</v>
      </c>
      <c r="CZ930" t="s">
        <v>10400</v>
      </c>
      <c r="DA930" t="s">
        <v>1547</v>
      </c>
      <c r="DB930" t="s">
        <v>1881</v>
      </c>
      <c r="DC930" t="s">
        <v>1882</v>
      </c>
      <c r="DD930" t="s">
        <v>1253</v>
      </c>
      <c r="DE930" t="s">
        <v>4115</v>
      </c>
      <c r="DF930" t="s">
        <v>1277</v>
      </c>
      <c r="DG930" t="s">
        <v>1547</v>
      </c>
      <c r="DH930" t="s">
        <v>1547</v>
      </c>
      <c r="DI930" t="s">
        <v>1892</v>
      </c>
      <c r="DJ930" t="s">
        <v>9556</v>
      </c>
      <c r="DK930"/>
      <c r="DL930" t="s">
        <v>1892</v>
      </c>
      <c r="DM930">
        <v>9</v>
      </c>
      <c r="DN930" t="s">
        <v>1883</v>
      </c>
      <c r="DO930" t="s">
        <v>1725</v>
      </c>
      <c r="DP930" t="b">
        <v>1</v>
      </c>
      <c r="DQ930" t="b">
        <v>0</v>
      </c>
      <c r="DR930" t="b">
        <v>0</v>
      </c>
      <c r="DS930" t="b">
        <v>0</v>
      </c>
      <c r="DT930" t="b">
        <v>0</v>
      </c>
      <c r="DU930" t="b">
        <v>0</v>
      </c>
      <c r="DV930" t="b">
        <v>0</v>
      </c>
      <c r="DW930">
        <v>0</v>
      </c>
      <c r="DX930" t="b">
        <v>0</v>
      </c>
      <c r="DY930" t="b">
        <v>0</v>
      </c>
      <c r="DZ930" t="b">
        <v>0</v>
      </c>
      <c r="EA930" t="b">
        <v>0</v>
      </c>
      <c r="EB930" t="b">
        <v>0</v>
      </c>
      <c r="EC930" t="b">
        <v>1</v>
      </c>
      <c r="ED930" t="b">
        <v>0</v>
      </c>
      <c r="EE930" t="b">
        <v>0</v>
      </c>
      <c r="EF930" t="b">
        <v>0</v>
      </c>
      <c r="EG930" t="b" cm="1">
        <v>0</v>
      </c>
      <c r="EH930" t="b">
        <v>0</v>
      </c>
      <c r="EI930" t="b">
        <v>0</v>
      </c>
      <c r="EJ930" t="b">
        <v>1</v>
      </c>
      <c r="EK930" t="s">
        <v>5327</v>
      </c>
      <c r="EL930">
        <v>0</v>
      </c>
      <c r="EM930">
        <v>7</v>
      </c>
      <c r="EN930" t="b">
        <v>0</v>
      </c>
    </row>
    <row r="931" spans="1:144" ht="15.75">
      <c r="A931"/>
      <c r="B931" t="s">
        <v>1725</v>
      </c>
      <c r="C931" t="s">
        <v>4164</v>
      </c>
      <c r="D931" t="s">
        <v>4139</v>
      </c>
      <c r="E931" t="s">
        <v>4140</v>
      </c>
      <c r="F931"/>
      <c r="G931" t="s">
        <v>4139</v>
      </c>
      <c r="H931" t="s">
        <v>4139</v>
      </c>
      <c r="I931" t="s">
        <v>2799</v>
      </c>
      <c r="J931" t="s">
        <v>4142</v>
      </c>
      <c r="K931"/>
      <c r="L931" t="s">
        <v>1743</v>
      </c>
      <c r="M931" t="s">
        <v>1754</v>
      </c>
      <c r="N931"/>
      <c r="O931" t="s">
        <v>4166</v>
      </c>
      <c r="P931"/>
      <c r="Q931" t="s">
        <v>4115</v>
      </c>
      <c r="R931" t="s">
        <v>3966</v>
      </c>
      <c r="S931"/>
      <c r="T931"/>
      <c r="U931" t="s">
        <v>13580</v>
      </c>
      <c r="V931" t="s">
        <v>4167</v>
      </c>
      <c r="W931"/>
      <c r="X931"/>
      <c r="Y931"/>
      <c r="Z931"/>
      <c r="AA931"/>
      <c r="AB931"/>
      <c r="AC931"/>
      <c r="AD931"/>
      <c r="AE931"/>
      <c r="AF931"/>
      <c r="AG931"/>
      <c r="AH931"/>
      <c r="AI931"/>
      <c r="AJ931"/>
      <c r="AK931"/>
      <c r="AL931"/>
      <c r="AM931"/>
      <c r="AN931"/>
      <c r="AO931" s="108" t="s">
        <v>43</v>
      </c>
      <c r="AP931" t="s">
        <v>2858</v>
      </c>
      <c r="AQ931">
        <v>15</v>
      </c>
      <c r="AR931" t="s">
        <v>9561</v>
      </c>
      <c r="AS931" t="s">
        <v>4164</v>
      </c>
      <c r="AT931" t="s">
        <v>9551</v>
      </c>
      <c r="AU931" t="s">
        <v>4140</v>
      </c>
      <c r="AV931" t="s">
        <v>9470</v>
      </c>
      <c r="AW931" t="s">
        <v>1744</v>
      </c>
      <c r="AX931" t="s">
        <v>1740</v>
      </c>
      <c r="AY931" t="s">
        <v>9472</v>
      </c>
      <c r="AZ931" t="s">
        <v>4115</v>
      </c>
      <c r="BA931" t="s">
        <v>9473</v>
      </c>
      <c r="BB931" t="s">
        <v>2799</v>
      </c>
      <c r="BC931" t="s">
        <v>1743</v>
      </c>
      <c r="BD931" t="s">
        <v>9562</v>
      </c>
      <c r="BE931" t="s">
        <v>4176</v>
      </c>
      <c r="BF931">
        <v>904</v>
      </c>
      <c r="BG931">
        <v>929</v>
      </c>
      <c r="BH931">
        <v>0</v>
      </c>
      <c r="BI931" t="s">
        <v>1547</v>
      </c>
      <c r="BJ931">
        <v>0</v>
      </c>
      <c r="BK931" t="e" cm="1">
        <v>#N/A</v>
      </c>
      <c r="BL931" t="e" cm="1">
        <v>#N/A</v>
      </c>
      <c r="BM931" t="s">
        <v>4142</v>
      </c>
      <c r="BN931" t="s">
        <v>4177</v>
      </c>
      <c r="BO931" t="s">
        <v>9614</v>
      </c>
      <c r="BP931" t="s" cm="1">
        <v>9613</v>
      </c>
      <c r="BQ931" t="s">
        <v>1547</v>
      </c>
      <c r="BR931" t="s">
        <v>4166</v>
      </c>
      <c r="BS931">
        <v>41</v>
      </c>
      <c r="BT931" t="s">
        <v>5365</v>
      </c>
      <c r="BU931" t="s">
        <v>15908</v>
      </c>
      <c r="BV931" t="s">
        <v>4139</v>
      </c>
      <c r="BW931" t="s">
        <v>9470</v>
      </c>
      <c r="BX931" t="s">
        <v>9472</v>
      </c>
      <c r="BY931" t="s">
        <v>1744</v>
      </c>
      <c r="BZ931" t="s">
        <v>1547</v>
      </c>
      <c r="CA931" t="s">
        <v>1744</v>
      </c>
      <c r="CB931" t="s">
        <v>1754</v>
      </c>
      <c r="CC931"/>
      <c r="CD931" t="s">
        <v>998</v>
      </c>
      <c r="CE931" t="s">
        <v>2799</v>
      </c>
      <c r="CF931" t="s">
        <v>9622</v>
      </c>
      <c r="CG931" t="s">
        <v>9623</v>
      </c>
      <c r="CH931" t="s">
        <v>2799</v>
      </c>
      <c r="CI931" t="s">
        <v>1547</v>
      </c>
      <c r="CJ931" t="s">
        <v>3966</v>
      </c>
      <c r="CK931" t="s">
        <v>1725</v>
      </c>
      <c r="CL931"/>
      <c r="CM931"/>
      <c r="CN931" t="s">
        <v>13580</v>
      </c>
      <c r="CO931" t="s">
        <v>4167</v>
      </c>
      <c r="CP931" t="s">
        <v>13580</v>
      </c>
      <c r="CQ931" t="s">
        <v>4167</v>
      </c>
      <c r="CR931" t="s">
        <v>1547</v>
      </c>
      <c r="CS931">
        <v>8</v>
      </c>
      <c r="CT931" t="s">
        <v>4166</v>
      </c>
      <c r="CU931" t="s">
        <v>4166</v>
      </c>
      <c r="CV931" t="e">
        <v>#N/A</v>
      </c>
      <c r="CW931" t="s">
        <v>1547</v>
      </c>
      <c r="CX931" t="s">
        <v>1547</v>
      </c>
      <c r="CY931">
        <v>929</v>
      </c>
      <c r="CZ931" t="s">
        <v>10401</v>
      </c>
      <c r="DA931" t="s">
        <v>1547</v>
      </c>
      <c r="DB931" t="s">
        <v>1881</v>
      </c>
      <c r="DC931" t="s">
        <v>1882</v>
      </c>
      <c r="DD931" t="s">
        <v>4140</v>
      </c>
      <c r="DE931" t="s">
        <v>4115</v>
      </c>
      <c r="DF931" t="s">
        <v>4139</v>
      </c>
      <c r="DG931" t="s">
        <v>1547</v>
      </c>
      <c r="DH931" t="s">
        <v>1547</v>
      </c>
      <c r="DI931" t="s">
        <v>1892</v>
      </c>
      <c r="DJ931" t="s">
        <v>9561</v>
      </c>
      <c r="DK931"/>
      <c r="DL931" t="s">
        <v>1892</v>
      </c>
      <c r="DM931">
        <v>9</v>
      </c>
      <c r="DN931" t="s">
        <v>1883</v>
      </c>
      <c r="DO931" t="s">
        <v>1725</v>
      </c>
      <c r="DP931" t="b">
        <v>1</v>
      </c>
      <c r="DQ931" t="b">
        <v>0</v>
      </c>
      <c r="DR931" t="b">
        <v>0</v>
      </c>
      <c r="DS931" t="b">
        <v>0</v>
      </c>
      <c r="DT931" t="b">
        <v>0</v>
      </c>
      <c r="DU931" t="b">
        <v>0</v>
      </c>
      <c r="DV931" t="b">
        <v>0</v>
      </c>
      <c r="DW931">
        <v>0</v>
      </c>
      <c r="DX931" t="b">
        <v>0</v>
      </c>
      <c r="DY931" t="b">
        <v>0</v>
      </c>
      <c r="DZ931" t="b">
        <v>0</v>
      </c>
      <c r="EA931" t="b">
        <v>0</v>
      </c>
      <c r="EB931" t="b">
        <v>0</v>
      </c>
      <c r="EC931" t="b">
        <v>1</v>
      </c>
      <c r="ED931" t="b">
        <v>0</v>
      </c>
      <c r="EE931" t="b">
        <v>0</v>
      </c>
      <c r="EF931" t="b">
        <v>0</v>
      </c>
      <c r="EG931" t="b" cm="1">
        <v>1</v>
      </c>
      <c r="EH931" t="b">
        <v>0</v>
      </c>
      <c r="EI931" t="b">
        <v>0</v>
      </c>
      <c r="EJ931" t="b">
        <v>1</v>
      </c>
      <c r="EK931" t="s">
        <v>5981</v>
      </c>
      <c r="EL931">
        <v>1</v>
      </c>
      <c r="EM931">
        <v>13</v>
      </c>
      <c r="EN931" t="b">
        <v>0</v>
      </c>
    </row>
    <row r="932" spans="1:144" ht="15.75">
      <c r="A932"/>
      <c r="B932" t="s">
        <v>1725</v>
      </c>
      <c r="C932" t="s">
        <v>4164</v>
      </c>
      <c r="D932" t="s">
        <v>4117</v>
      </c>
      <c r="E932" t="s">
        <v>4118</v>
      </c>
      <c r="F932"/>
      <c r="G932" t="s">
        <v>4117</v>
      </c>
      <c r="H932" t="s">
        <v>4117</v>
      </c>
      <c r="I932" t="s">
        <v>2799</v>
      </c>
      <c r="J932"/>
      <c r="K932"/>
      <c r="L932" t="s">
        <v>1743</v>
      </c>
      <c r="M932" t="s">
        <v>1754</v>
      </c>
      <c r="N932"/>
      <c r="O932" t="s">
        <v>4166</v>
      </c>
      <c r="P932"/>
      <c r="Q932" t="s">
        <v>4115</v>
      </c>
      <c r="R932" t="s">
        <v>3966</v>
      </c>
      <c r="S932"/>
      <c r="T932"/>
      <c r="U932" t="s">
        <v>13580</v>
      </c>
      <c r="V932" t="s">
        <v>4155</v>
      </c>
      <c r="W932"/>
      <c r="X932"/>
      <c r="Y932"/>
      <c r="Z932"/>
      <c r="AA932"/>
      <c r="AB932"/>
      <c r="AC932"/>
      <c r="AD932"/>
      <c r="AE932"/>
      <c r="AF932"/>
      <c r="AG932"/>
      <c r="AH932"/>
      <c r="AI932"/>
      <c r="AJ932"/>
      <c r="AK932"/>
      <c r="AL932"/>
      <c r="AM932"/>
      <c r="AN932"/>
      <c r="AO932" s="108" t="s">
        <v>43</v>
      </c>
      <c r="AP932" t="s">
        <v>2858</v>
      </c>
      <c r="AQ932">
        <v>16</v>
      </c>
      <c r="AR932" t="s">
        <v>9566</v>
      </c>
      <c r="AS932" t="s">
        <v>4164</v>
      </c>
      <c r="AT932" t="s">
        <v>9551</v>
      </c>
      <c r="AU932" t="s">
        <v>4118</v>
      </c>
      <c r="AV932" t="s">
        <v>9387</v>
      </c>
      <c r="AW932" t="s">
        <v>1744</v>
      </c>
      <c r="AX932" t="s">
        <v>1740</v>
      </c>
      <c r="AY932" t="s">
        <v>9388</v>
      </c>
      <c r="AZ932" t="s">
        <v>4115</v>
      </c>
      <c r="BA932" t="s">
        <v>9389</v>
      </c>
      <c r="BB932" t="s">
        <v>2799</v>
      </c>
      <c r="BC932" t="s">
        <v>1743</v>
      </c>
      <c r="BD932" t="s">
        <v>9568</v>
      </c>
      <c r="BE932" t="s">
        <v>4176</v>
      </c>
      <c r="BF932">
        <v>350</v>
      </c>
      <c r="BG932">
        <v>929</v>
      </c>
      <c r="BH932">
        <v>0</v>
      </c>
      <c r="BI932" t="s">
        <v>1547</v>
      </c>
      <c r="BJ932">
        <v>0</v>
      </c>
      <c r="BK932">
        <v>0</v>
      </c>
      <c r="BL932">
        <v>949</v>
      </c>
      <c r="BM932" t="s">
        <v>9391</v>
      </c>
      <c r="BN932" t="s">
        <v>4177</v>
      </c>
      <c r="BO932" t="s">
        <v>9614</v>
      </c>
      <c r="BP932" t="s" cm="1">
        <v>9613</v>
      </c>
      <c r="BQ932" t="s">
        <v>1547</v>
      </c>
      <c r="BR932" t="s">
        <v>4166</v>
      </c>
      <c r="BS932">
        <v>42</v>
      </c>
      <c r="BT932" t="s">
        <v>5376</v>
      </c>
      <c r="BU932" t="s">
        <v>15909</v>
      </c>
      <c r="BV932" t="s">
        <v>4117</v>
      </c>
      <c r="BW932" t="s">
        <v>9387</v>
      </c>
      <c r="BX932" t="s">
        <v>9388</v>
      </c>
      <c r="BY932" t="s">
        <v>1744</v>
      </c>
      <c r="BZ932" t="s">
        <v>1547</v>
      </c>
      <c r="CA932" t="s">
        <v>1744</v>
      </c>
      <c r="CB932" t="s">
        <v>1754</v>
      </c>
      <c r="CC932"/>
      <c r="CD932" t="s">
        <v>998</v>
      </c>
      <c r="CE932" t="s">
        <v>2799</v>
      </c>
      <c r="CF932" t="s">
        <v>9625</v>
      </c>
      <c r="CG932" t="s">
        <v>9626</v>
      </c>
      <c r="CH932" t="s">
        <v>2799</v>
      </c>
      <c r="CI932" t="s">
        <v>1547</v>
      </c>
      <c r="CJ932" t="s">
        <v>3966</v>
      </c>
      <c r="CK932" t="s">
        <v>1725</v>
      </c>
      <c r="CL932"/>
      <c r="CM932"/>
      <c r="CN932" t="s">
        <v>13580</v>
      </c>
      <c r="CO932" t="s">
        <v>4155</v>
      </c>
      <c r="CP932" t="s">
        <v>13580</v>
      </c>
      <c r="CQ932" t="s">
        <v>4155</v>
      </c>
      <c r="CR932" t="s">
        <v>1547</v>
      </c>
      <c r="CS932">
        <v>8</v>
      </c>
      <c r="CT932" t="s">
        <v>4166</v>
      </c>
      <c r="CU932" t="s">
        <v>4166</v>
      </c>
      <c r="CV932" t="s">
        <v>1547</v>
      </c>
      <c r="CW932" t="s">
        <v>1547</v>
      </c>
      <c r="CX932" t="s">
        <v>1547</v>
      </c>
      <c r="CY932">
        <v>930</v>
      </c>
      <c r="CZ932" t="s">
        <v>10403</v>
      </c>
      <c r="DA932" t="s">
        <v>1547</v>
      </c>
      <c r="DB932" t="s">
        <v>1881</v>
      </c>
      <c r="DC932" t="s">
        <v>1882</v>
      </c>
      <c r="DD932" t="s">
        <v>4118</v>
      </c>
      <c r="DE932" t="s">
        <v>4115</v>
      </c>
      <c r="DF932" t="s">
        <v>4117</v>
      </c>
      <c r="DG932" t="s">
        <v>1547</v>
      </c>
      <c r="DH932" t="s">
        <v>1547</v>
      </c>
      <c r="DI932" t="s">
        <v>1892</v>
      </c>
      <c r="DJ932" t="s">
        <v>9566</v>
      </c>
      <c r="DK932"/>
      <c r="DL932" t="s">
        <v>1892</v>
      </c>
      <c r="DM932">
        <v>9</v>
      </c>
      <c r="DN932" t="s">
        <v>1883</v>
      </c>
      <c r="DO932" t="s">
        <v>1725</v>
      </c>
      <c r="DP932" t="b">
        <v>1</v>
      </c>
      <c r="DQ932" t="b">
        <v>0</v>
      </c>
      <c r="DR932" t="b">
        <v>0</v>
      </c>
      <c r="DS932" t="b">
        <v>0</v>
      </c>
      <c r="DT932" t="b">
        <v>0</v>
      </c>
      <c r="DU932" t="b">
        <v>0</v>
      </c>
      <c r="DV932" t="b">
        <v>0</v>
      </c>
      <c r="DW932">
        <v>0</v>
      </c>
      <c r="DX932" t="b">
        <v>0</v>
      </c>
      <c r="DY932" t="b">
        <v>0</v>
      </c>
      <c r="DZ932" t="b">
        <v>0</v>
      </c>
      <c r="EA932" t="b">
        <v>0</v>
      </c>
      <c r="EB932" t="b">
        <v>0</v>
      </c>
      <c r="EC932" t="b">
        <v>0</v>
      </c>
      <c r="ED932" t="b">
        <v>0</v>
      </c>
      <c r="EE932" t="b">
        <v>0</v>
      </c>
      <c r="EF932" t="b">
        <v>0</v>
      </c>
      <c r="EG932" t="b" cm="1">
        <v>1</v>
      </c>
      <c r="EH932" t="b">
        <v>0</v>
      </c>
      <c r="EI932" t="b">
        <v>0</v>
      </c>
      <c r="EJ932" t="b">
        <v>1</v>
      </c>
      <c r="EK932" t="s">
        <v>5887</v>
      </c>
      <c r="EL932">
        <v>1</v>
      </c>
      <c r="EM932">
        <v>21</v>
      </c>
      <c r="EN932" t="b">
        <v>0</v>
      </c>
    </row>
    <row r="933" spans="1:144" ht="15.75">
      <c r="A933"/>
      <c r="B933" t="s">
        <v>1725</v>
      </c>
      <c r="C933" t="s">
        <v>4164</v>
      </c>
      <c r="D933" t="s">
        <v>4116</v>
      </c>
      <c r="E933" t="s">
        <v>3201</v>
      </c>
      <c r="F933"/>
      <c r="G933" t="s">
        <v>4116</v>
      </c>
      <c r="H933" t="s">
        <v>4116</v>
      </c>
      <c r="I933" t="s">
        <v>2799</v>
      </c>
      <c r="J933"/>
      <c r="K933"/>
      <c r="L933" t="s">
        <v>1743</v>
      </c>
      <c r="M933" t="s">
        <v>1754</v>
      </c>
      <c r="N933"/>
      <c r="O933" t="s">
        <v>4166</v>
      </c>
      <c r="P933"/>
      <c r="Q933" t="s">
        <v>4115</v>
      </c>
      <c r="R933" t="s">
        <v>3966</v>
      </c>
      <c r="S933"/>
      <c r="T933"/>
      <c r="U933" t="s">
        <v>13580</v>
      </c>
      <c r="V933" t="s">
        <v>3331</v>
      </c>
      <c r="W933"/>
      <c r="X933"/>
      <c r="Y933"/>
      <c r="Z933"/>
      <c r="AA933"/>
      <c r="AB933"/>
      <c r="AC933"/>
      <c r="AD933"/>
      <c r="AE933"/>
      <c r="AF933"/>
      <c r="AG933"/>
      <c r="AH933"/>
      <c r="AI933"/>
      <c r="AJ933"/>
      <c r="AK933"/>
      <c r="AL933"/>
      <c r="AM933"/>
      <c r="AN933"/>
      <c r="AO933" s="108" t="s">
        <v>43</v>
      </c>
      <c r="AP933" t="s">
        <v>2858</v>
      </c>
      <c r="AQ933">
        <v>17</v>
      </c>
      <c r="AR933" t="s">
        <v>9572</v>
      </c>
      <c r="AS933" t="s">
        <v>4164</v>
      </c>
      <c r="AT933" t="s">
        <v>9551</v>
      </c>
      <c r="AU933" t="s">
        <v>3201</v>
      </c>
      <c r="AV933" t="s">
        <v>6074</v>
      </c>
      <c r="AW933" t="s">
        <v>1744</v>
      </c>
      <c r="AX933" t="s">
        <v>1740</v>
      </c>
      <c r="AY933" t="s">
        <v>9374</v>
      </c>
      <c r="AZ933" t="s">
        <v>4115</v>
      </c>
      <c r="BA933" t="s">
        <v>9375</v>
      </c>
      <c r="BB933" t="s">
        <v>2799</v>
      </c>
      <c r="BC933" t="s">
        <v>1743</v>
      </c>
      <c r="BD933" t="s">
        <v>9573</v>
      </c>
      <c r="BE933" t="s">
        <v>4176</v>
      </c>
      <c r="BF933">
        <v>892</v>
      </c>
      <c r="BG933">
        <v>929</v>
      </c>
      <c r="BH933">
        <v>0</v>
      </c>
      <c r="BI933" t="s">
        <v>1547</v>
      </c>
      <c r="BJ933">
        <v>0</v>
      </c>
      <c r="BK933">
        <v>0</v>
      </c>
      <c r="BL933">
        <v>947</v>
      </c>
      <c r="BM933" t="s">
        <v>9377</v>
      </c>
      <c r="BN933" t="s">
        <v>4177</v>
      </c>
      <c r="BO933" t="s">
        <v>9614</v>
      </c>
      <c r="BP933" t="s" cm="1">
        <v>9613</v>
      </c>
      <c r="BQ933" t="s">
        <v>1547</v>
      </c>
      <c r="BR933" t="s">
        <v>4166</v>
      </c>
      <c r="BS933">
        <v>43</v>
      </c>
      <c r="BT933" t="s">
        <v>5385</v>
      </c>
      <c r="BU933" t="s">
        <v>15910</v>
      </c>
      <c r="BV933" t="s">
        <v>4116</v>
      </c>
      <c r="BW933" t="s">
        <v>6074</v>
      </c>
      <c r="BX933" t="s">
        <v>9374</v>
      </c>
      <c r="BY933" t="s">
        <v>1744</v>
      </c>
      <c r="BZ933" t="s">
        <v>1547</v>
      </c>
      <c r="CA933" t="s">
        <v>1744</v>
      </c>
      <c r="CB933" t="s">
        <v>1754</v>
      </c>
      <c r="CC933"/>
      <c r="CD933" t="s">
        <v>998</v>
      </c>
      <c r="CE933" t="s">
        <v>2799</v>
      </c>
      <c r="CF933" t="s">
        <v>9628</v>
      </c>
      <c r="CG933" t="s">
        <v>9629</v>
      </c>
      <c r="CH933" t="s">
        <v>2799</v>
      </c>
      <c r="CI933" t="s">
        <v>1547</v>
      </c>
      <c r="CJ933" t="s">
        <v>3966</v>
      </c>
      <c r="CK933" t="s">
        <v>1725</v>
      </c>
      <c r="CL933"/>
      <c r="CM933"/>
      <c r="CN933" t="s">
        <v>13580</v>
      </c>
      <c r="CO933" t="s">
        <v>3331</v>
      </c>
      <c r="CP933" t="s">
        <v>13580</v>
      </c>
      <c r="CQ933" t="s">
        <v>3331</v>
      </c>
      <c r="CR933" t="s">
        <v>1547</v>
      </c>
      <c r="CS933">
        <v>8</v>
      </c>
      <c r="CT933" t="s">
        <v>4166</v>
      </c>
      <c r="CU933" t="s">
        <v>4166</v>
      </c>
      <c r="CV933" t="s">
        <v>1547</v>
      </c>
      <c r="CW933" t="s">
        <v>1547</v>
      </c>
      <c r="CX933" t="s">
        <v>1547</v>
      </c>
      <c r="CY933">
        <v>931</v>
      </c>
      <c r="CZ933" t="s">
        <v>10404</v>
      </c>
      <c r="DA933" t="s">
        <v>1547</v>
      </c>
      <c r="DB933" t="s">
        <v>1881</v>
      </c>
      <c r="DC933" t="s">
        <v>1882</v>
      </c>
      <c r="DD933" t="s">
        <v>3201</v>
      </c>
      <c r="DE933" t="s">
        <v>4115</v>
      </c>
      <c r="DF933" t="s">
        <v>4116</v>
      </c>
      <c r="DG933" t="s">
        <v>1547</v>
      </c>
      <c r="DH933" t="s">
        <v>1547</v>
      </c>
      <c r="DI933" t="s">
        <v>1892</v>
      </c>
      <c r="DJ933" t="s">
        <v>9572</v>
      </c>
      <c r="DK933"/>
      <c r="DL933" t="s">
        <v>1892</v>
      </c>
      <c r="DM933">
        <v>9</v>
      </c>
      <c r="DN933" t="s">
        <v>1883</v>
      </c>
      <c r="DO933" t="s">
        <v>1725</v>
      </c>
      <c r="DP933" t="b">
        <v>1</v>
      </c>
      <c r="DQ933" t="b">
        <v>0</v>
      </c>
      <c r="DR933" t="b">
        <v>0</v>
      </c>
      <c r="DS933" t="b">
        <v>0</v>
      </c>
      <c r="DT933" t="b">
        <v>0</v>
      </c>
      <c r="DU933" t="b">
        <v>0</v>
      </c>
      <c r="DV933" t="b">
        <v>0</v>
      </c>
      <c r="DW933">
        <v>0</v>
      </c>
      <c r="DX933" t="b">
        <v>0</v>
      </c>
      <c r="DY933" t="b">
        <v>0</v>
      </c>
      <c r="DZ933" t="b">
        <v>0</v>
      </c>
      <c r="EA933" t="b">
        <v>0</v>
      </c>
      <c r="EB933" t="b">
        <v>0</v>
      </c>
      <c r="EC933" t="b">
        <v>0</v>
      </c>
      <c r="ED933" t="b">
        <v>0</v>
      </c>
      <c r="EE933" t="b">
        <v>0</v>
      </c>
      <c r="EF933" t="b">
        <v>0</v>
      </c>
      <c r="EG933" t="b" cm="1">
        <v>1</v>
      </c>
      <c r="EH933" t="b">
        <v>0</v>
      </c>
      <c r="EI933" t="b">
        <v>0</v>
      </c>
      <c r="EJ933" t="b">
        <v>1</v>
      </c>
      <c r="EK933" t="s">
        <v>5887</v>
      </c>
      <c r="EL933">
        <v>1</v>
      </c>
      <c r="EM933">
        <v>12</v>
      </c>
      <c r="EN933" t="b">
        <v>0</v>
      </c>
    </row>
    <row r="934" spans="1:144" ht="15.75">
      <c r="A934"/>
      <c r="B934" t="s">
        <v>1725</v>
      </c>
      <c r="C934" t="s">
        <v>4164</v>
      </c>
      <c r="D934" t="s">
        <v>4134</v>
      </c>
      <c r="E934" t="s">
        <v>4135</v>
      </c>
      <c r="F934"/>
      <c r="G934" t="s">
        <v>4134</v>
      </c>
      <c r="H934" t="s">
        <v>4134</v>
      </c>
      <c r="I934" t="s">
        <v>2799</v>
      </c>
      <c r="J934"/>
      <c r="K934"/>
      <c r="L934" t="s">
        <v>1743</v>
      </c>
      <c r="M934" t="s">
        <v>1754</v>
      </c>
      <c r="N934"/>
      <c r="O934" t="s">
        <v>4166</v>
      </c>
      <c r="P934"/>
      <c r="Q934" t="s">
        <v>4115</v>
      </c>
      <c r="R934" t="s">
        <v>3966</v>
      </c>
      <c r="S934"/>
      <c r="T934"/>
      <c r="U934" t="s">
        <v>13580</v>
      </c>
      <c r="V934" t="s">
        <v>4158</v>
      </c>
      <c r="W934"/>
      <c r="X934"/>
      <c r="Y934"/>
      <c r="Z934"/>
      <c r="AA934"/>
      <c r="AB934"/>
      <c r="AC934"/>
      <c r="AD934"/>
      <c r="AE934"/>
      <c r="AF934"/>
      <c r="AG934"/>
      <c r="AH934"/>
      <c r="AI934"/>
      <c r="AJ934"/>
      <c r="AK934"/>
      <c r="AL934"/>
      <c r="AM934"/>
      <c r="AN934"/>
      <c r="AO934" s="108" t="s">
        <v>43</v>
      </c>
      <c r="AP934" t="s">
        <v>2858</v>
      </c>
      <c r="AQ934">
        <v>18</v>
      </c>
      <c r="AR934" t="s">
        <v>9577</v>
      </c>
      <c r="AS934" t="s">
        <v>4164</v>
      </c>
      <c r="AT934" t="s">
        <v>9551</v>
      </c>
      <c r="AU934" t="s">
        <v>4135</v>
      </c>
      <c r="AV934" t="s">
        <v>9452</v>
      </c>
      <c r="AW934" t="s">
        <v>1744</v>
      </c>
      <c r="AX934" t="s">
        <v>1740</v>
      </c>
      <c r="AY934" t="s">
        <v>9453</v>
      </c>
      <c r="AZ934" t="s">
        <v>4115</v>
      </c>
      <c r="BA934" t="s">
        <v>9454</v>
      </c>
      <c r="BB934" t="s">
        <v>2799</v>
      </c>
      <c r="BC934" t="s">
        <v>1743</v>
      </c>
      <c r="BD934" t="s">
        <v>9578</v>
      </c>
      <c r="BE934" t="s">
        <v>4176</v>
      </c>
      <c r="BF934">
        <v>347</v>
      </c>
      <c r="BG934">
        <v>929</v>
      </c>
      <c r="BH934">
        <v>0</v>
      </c>
      <c r="BI934" t="s">
        <v>1547</v>
      </c>
      <c r="BJ934">
        <v>0</v>
      </c>
      <c r="BK934">
        <v>0</v>
      </c>
      <c r="BL934">
        <v>950</v>
      </c>
      <c r="BM934" t="s">
        <v>9456</v>
      </c>
      <c r="BN934" t="s">
        <v>4177</v>
      </c>
      <c r="BO934" t="s">
        <v>9614</v>
      </c>
      <c r="BP934" t="s" cm="1">
        <v>9613</v>
      </c>
      <c r="BQ934" t="s">
        <v>1547</v>
      </c>
      <c r="BR934" t="s">
        <v>4166</v>
      </c>
      <c r="BS934">
        <v>44</v>
      </c>
      <c r="BT934" t="s">
        <v>5396</v>
      </c>
      <c r="BU934" t="s">
        <v>15911</v>
      </c>
      <c r="BV934" t="s">
        <v>4134</v>
      </c>
      <c r="BW934" t="s">
        <v>9452</v>
      </c>
      <c r="BX934" t="s">
        <v>9453</v>
      </c>
      <c r="BY934" t="s">
        <v>1744</v>
      </c>
      <c r="BZ934" t="s">
        <v>1547</v>
      </c>
      <c r="CA934" t="s">
        <v>1744</v>
      </c>
      <c r="CB934" t="s">
        <v>1754</v>
      </c>
      <c r="CC934"/>
      <c r="CD934" t="s">
        <v>998</v>
      </c>
      <c r="CE934" t="s">
        <v>2799</v>
      </c>
      <c r="CF934" t="s">
        <v>9631</v>
      </c>
      <c r="CG934" t="s">
        <v>9632</v>
      </c>
      <c r="CH934" t="s">
        <v>2799</v>
      </c>
      <c r="CI934" t="s">
        <v>1547</v>
      </c>
      <c r="CJ934" t="s">
        <v>3966</v>
      </c>
      <c r="CK934" t="s">
        <v>1725</v>
      </c>
      <c r="CL934"/>
      <c r="CM934"/>
      <c r="CN934" t="s">
        <v>13580</v>
      </c>
      <c r="CO934" t="s">
        <v>4158</v>
      </c>
      <c r="CP934" t="s">
        <v>13580</v>
      </c>
      <c r="CQ934" t="s">
        <v>4158</v>
      </c>
      <c r="CR934" t="s">
        <v>1547</v>
      </c>
      <c r="CS934">
        <v>8</v>
      </c>
      <c r="CT934" t="s">
        <v>4166</v>
      </c>
      <c r="CU934" t="s">
        <v>4166</v>
      </c>
      <c r="CV934" t="s">
        <v>1547</v>
      </c>
      <c r="CW934" t="s">
        <v>1547</v>
      </c>
      <c r="CX934" t="s">
        <v>1547</v>
      </c>
      <c r="CY934">
        <v>932</v>
      </c>
      <c r="CZ934" t="s">
        <v>10405</v>
      </c>
      <c r="DA934" t="s">
        <v>1547</v>
      </c>
      <c r="DB934" t="s">
        <v>1881</v>
      </c>
      <c r="DC934" t="s">
        <v>1882</v>
      </c>
      <c r="DD934" t="s">
        <v>4135</v>
      </c>
      <c r="DE934" t="s">
        <v>4115</v>
      </c>
      <c r="DF934" t="s">
        <v>4134</v>
      </c>
      <c r="DG934" t="s">
        <v>1547</v>
      </c>
      <c r="DH934" t="s">
        <v>1547</v>
      </c>
      <c r="DI934" t="s">
        <v>1892</v>
      </c>
      <c r="DJ934" t="s">
        <v>9577</v>
      </c>
      <c r="DK934"/>
      <c r="DL934" t="s">
        <v>1892</v>
      </c>
      <c r="DM934">
        <v>9</v>
      </c>
      <c r="DN934" t="s">
        <v>1883</v>
      </c>
      <c r="DO934" t="s">
        <v>1725</v>
      </c>
      <c r="DP934" t="b">
        <v>1</v>
      </c>
      <c r="DQ934" t="b">
        <v>0</v>
      </c>
      <c r="DR934" t="b">
        <v>0</v>
      </c>
      <c r="DS934" t="b">
        <v>0</v>
      </c>
      <c r="DT934" t="b">
        <v>0</v>
      </c>
      <c r="DU934" t="b">
        <v>0</v>
      </c>
      <c r="DV934" t="b">
        <v>0</v>
      </c>
      <c r="DW934">
        <v>0</v>
      </c>
      <c r="DX934" t="b">
        <v>0</v>
      </c>
      <c r="DY934" t="b">
        <v>0</v>
      </c>
      <c r="DZ934" t="b">
        <v>0</v>
      </c>
      <c r="EA934" t="b">
        <v>0</v>
      </c>
      <c r="EB934" t="b">
        <v>0</v>
      </c>
      <c r="EC934" t="b">
        <v>0</v>
      </c>
      <c r="ED934" t="b">
        <v>0</v>
      </c>
      <c r="EE934" t="b">
        <v>0</v>
      </c>
      <c r="EF934" t="b">
        <v>0</v>
      </c>
      <c r="EG934" t="b" cm="1">
        <v>1</v>
      </c>
      <c r="EH934" t="b">
        <v>0</v>
      </c>
      <c r="EI934" t="b">
        <v>0</v>
      </c>
      <c r="EJ934" t="b">
        <v>1</v>
      </c>
      <c r="EK934" t="s">
        <v>5887</v>
      </c>
      <c r="EL934">
        <v>1</v>
      </c>
      <c r="EM934">
        <v>14</v>
      </c>
      <c r="EN934" t="b">
        <v>0</v>
      </c>
    </row>
    <row r="935" spans="1:144" ht="15.75">
      <c r="A935"/>
      <c r="B935" t="s">
        <v>1725</v>
      </c>
      <c r="C935" t="s">
        <v>4164</v>
      </c>
      <c r="D935" t="s">
        <v>4132</v>
      </c>
      <c r="E935" t="s">
        <v>4133</v>
      </c>
      <c r="F935"/>
      <c r="G935" t="s">
        <v>4132</v>
      </c>
      <c r="H935" t="s">
        <v>4132</v>
      </c>
      <c r="I935" t="s">
        <v>2799</v>
      </c>
      <c r="J935"/>
      <c r="K935"/>
      <c r="L935" t="s">
        <v>1743</v>
      </c>
      <c r="M935" t="s">
        <v>1754</v>
      </c>
      <c r="N935"/>
      <c r="O935" t="s">
        <v>4166</v>
      </c>
      <c r="P935"/>
      <c r="Q935" t="s">
        <v>4115</v>
      </c>
      <c r="R935" t="s">
        <v>3966</v>
      </c>
      <c r="S935"/>
      <c r="T935"/>
      <c r="U935" t="s">
        <v>13580</v>
      </c>
      <c r="V935" t="s">
        <v>4157</v>
      </c>
      <c r="W935"/>
      <c r="X935"/>
      <c r="Y935"/>
      <c r="Z935"/>
      <c r="AA935"/>
      <c r="AB935"/>
      <c r="AC935"/>
      <c r="AD935"/>
      <c r="AE935"/>
      <c r="AF935"/>
      <c r="AG935"/>
      <c r="AH935"/>
      <c r="AI935"/>
      <c r="AJ935"/>
      <c r="AK935"/>
      <c r="AL935"/>
      <c r="AM935"/>
      <c r="AN935"/>
      <c r="AO935" s="108" t="s">
        <v>43</v>
      </c>
      <c r="AP935" t="s">
        <v>2858</v>
      </c>
      <c r="AQ935">
        <v>19</v>
      </c>
      <c r="AR935" t="s">
        <v>9582</v>
      </c>
      <c r="AS935" t="s">
        <v>4164</v>
      </c>
      <c r="AT935" t="s">
        <v>9551</v>
      </c>
      <c r="AU935" t="s">
        <v>4133</v>
      </c>
      <c r="AV935" t="s">
        <v>9443</v>
      </c>
      <c r="AW935" t="s">
        <v>1744</v>
      </c>
      <c r="AX935" t="s">
        <v>1740</v>
      </c>
      <c r="AY935" t="s">
        <v>9444</v>
      </c>
      <c r="AZ935" t="s">
        <v>4115</v>
      </c>
      <c r="BA935" t="s">
        <v>9445</v>
      </c>
      <c r="BB935" t="s">
        <v>2799</v>
      </c>
      <c r="BC935" t="s">
        <v>1743</v>
      </c>
      <c r="BD935" t="s">
        <v>9583</v>
      </c>
      <c r="BE935" t="s">
        <v>4176</v>
      </c>
      <c r="BF935">
        <v>348</v>
      </c>
      <c r="BG935">
        <v>929</v>
      </c>
      <c r="BH935">
        <v>0</v>
      </c>
      <c r="BI935" t="s">
        <v>1547</v>
      </c>
      <c r="BJ935">
        <v>0</v>
      </c>
      <c r="BK935">
        <v>0</v>
      </c>
      <c r="BL935">
        <v>951</v>
      </c>
      <c r="BM935" t="s">
        <v>9447</v>
      </c>
      <c r="BN935" t="s">
        <v>4177</v>
      </c>
      <c r="BO935" t="s">
        <v>9614</v>
      </c>
      <c r="BP935" t="s" cm="1">
        <v>9613</v>
      </c>
      <c r="BQ935" t="s">
        <v>1547</v>
      </c>
      <c r="BR935" t="s">
        <v>4166</v>
      </c>
      <c r="BS935">
        <v>45</v>
      </c>
      <c r="BT935" t="s">
        <v>5406</v>
      </c>
      <c r="BU935" t="s">
        <v>15912</v>
      </c>
      <c r="BV935" t="s">
        <v>4132</v>
      </c>
      <c r="BW935" t="s">
        <v>9443</v>
      </c>
      <c r="BX935" t="s">
        <v>9444</v>
      </c>
      <c r="BY935" t="s">
        <v>1744</v>
      </c>
      <c r="BZ935" t="s">
        <v>1547</v>
      </c>
      <c r="CA935" t="s">
        <v>1744</v>
      </c>
      <c r="CB935" t="s">
        <v>1754</v>
      </c>
      <c r="CC935"/>
      <c r="CD935" t="s">
        <v>998</v>
      </c>
      <c r="CE935" t="s">
        <v>2799</v>
      </c>
      <c r="CF935" t="s">
        <v>9634</v>
      </c>
      <c r="CG935" t="s">
        <v>9635</v>
      </c>
      <c r="CH935" t="s">
        <v>2799</v>
      </c>
      <c r="CI935" t="s">
        <v>1547</v>
      </c>
      <c r="CJ935" t="s">
        <v>3966</v>
      </c>
      <c r="CK935" t="s">
        <v>1725</v>
      </c>
      <c r="CL935"/>
      <c r="CM935"/>
      <c r="CN935" t="s">
        <v>13580</v>
      </c>
      <c r="CO935" t="s">
        <v>4157</v>
      </c>
      <c r="CP935" t="s">
        <v>13580</v>
      </c>
      <c r="CQ935" t="s">
        <v>4157</v>
      </c>
      <c r="CR935" t="s">
        <v>1547</v>
      </c>
      <c r="CS935">
        <v>8</v>
      </c>
      <c r="CT935" t="s">
        <v>4166</v>
      </c>
      <c r="CU935" t="s">
        <v>4166</v>
      </c>
      <c r="CV935" t="s">
        <v>1547</v>
      </c>
      <c r="CW935" t="s">
        <v>1547</v>
      </c>
      <c r="CX935" t="s">
        <v>1547</v>
      </c>
      <c r="CY935">
        <v>933</v>
      </c>
      <c r="CZ935" t="s">
        <v>10406</v>
      </c>
      <c r="DA935" t="s">
        <v>1547</v>
      </c>
      <c r="DB935" t="s">
        <v>1881</v>
      </c>
      <c r="DC935" t="s">
        <v>1882</v>
      </c>
      <c r="DD935" t="s">
        <v>4133</v>
      </c>
      <c r="DE935" t="s">
        <v>4115</v>
      </c>
      <c r="DF935" t="s">
        <v>4132</v>
      </c>
      <c r="DG935" t="s">
        <v>1547</v>
      </c>
      <c r="DH935" t="s">
        <v>1547</v>
      </c>
      <c r="DI935" t="s">
        <v>1892</v>
      </c>
      <c r="DJ935" t="s">
        <v>9582</v>
      </c>
      <c r="DK935"/>
      <c r="DL935" t="s">
        <v>1892</v>
      </c>
      <c r="DM935">
        <v>9</v>
      </c>
      <c r="DN935" t="s">
        <v>1883</v>
      </c>
      <c r="DO935" t="s">
        <v>1725</v>
      </c>
      <c r="DP935" t="b">
        <v>1</v>
      </c>
      <c r="DQ935" t="b">
        <v>0</v>
      </c>
      <c r="DR935" t="b">
        <v>0</v>
      </c>
      <c r="DS935" t="b">
        <v>0</v>
      </c>
      <c r="DT935" t="b">
        <v>0</v>
      </c>
      <c r="DU935" t="b">
        <v>0</v>
      </c>
      <c r="DV935" t="b">
        <v>0</v>
      </c>
      <c r="DW935">
        <v>0</v>
      </c>
      <c r="DX935" t="b">
        <v>0</v>
      </c>
      <c r="DY935" t="b">
        <v>0</v>
      </c>
      <c r="DZ935" t="b">
        <v>0</v>
      </c>
      <c r="EA935" t="b">
        <v>0</v>
      </c>
      <c r="EB935" t="b">
        <v>0</v>
      </c>
      <c r="EC935" t="b">
        <v>0</v>
      </c>
      <c r="ED935" t="b">
        <v>0</v>
      </c>
      <c r="EE935" t="b">
        <v>0</v>
      </c>
      <c r="EF935" t="b">
        <v>0</v>
      </c>
      <c r="EG935" t="b" cm="1">
        <v>1</v>
      </c>
      <c r="EH935" t="b">
        <v>0</v>
      </c>
      <c r="EI935" t="b">
        <v>0</v>
      </c>
      <c r="EJ935" t="b">
        <v>1</v>
      </c>
      <c r="EK935" t="s">
        <v>5887</v>
      </c>
      <c r="EL935">
        <v>1</v>
      </c>
      <c r="EM935">
        <v>18</v>
      </c>
      <c r="EN935" t="b">
        <v>0</v>
      </c>
    </row>
    <row r="936" spans="1:144" ht="15.75">
      <c r="A936"/>
      <c r="B936" t="s">
        <v>1725</v>
      </c>
      <c r="C936" t="s">
        <v>4164</v>
      </c>
      <c r="D936" t="s">
        <v>4178</v>
      </c>
      <c r="E936" t="s">
        <v>4179</v>
      </c>
      <c r="F936"/>
      <c r="G936" t="s">
        <v>4178</v>
      </c>
      <c r="H936" t="s">
        <v>4178</v>
      </c>
      <c r="I936" t="s">
        <v>2799</v>
      </c>
      <c r="J936" t="s">
        <v>4171</v>
      </c>
      <c r="K936"/>
      <c r="L936" t="s">
        <v>1743</v>
      </c>
      <c r="M936" t="s">
        <v>1779</v>
      </c>
      <c r="N936"/>
      <c r="O936" t="s">
        <v>4166</v>
      </c>
      <c r="P936"/>
      <c r="Q936" t="s">
        <v>4115</v>
      </c>
      <c r="R936" t="s">
        <v>3966</v>
      </c>
      <c r="S936"/>
      <c r="T936"/>
      <c r="U936" t="s">
        <v>13580</v>
      </c>
      <c r="V936" t="s">
        <v>13581</v>
      </c>
      <c r="W936"/>
      <c r="X936"/>
      <c r="Y936"/>
      <c r="Z936"/>
      <c r="AA936"/>
      <c r="AB936"/>
      <c r="AC936"/>
      <c r="AD936"/>
      <c r="AE936"/>
      <c r="AF936"/>
      <c r="AG936"/>
      <c r="AH936"/>
      <c r="AI936"/>
      <c r="AJ936"/>
      <c r="AK936"/>
      <c r="AL936"/>
      <c r="AM936"/>
      <c r="AN936"/>
      <c r="AO936" s="108" t="s">
        <v>43</v>
      </c>
      <c r="AP936" t="s">
        <v>2858</v>
      </c>
      <c r="AQ936">
        <v>20</v>
      </c>
      <c r="AR936" t="s">
        <v>9637</v>
      </c>
      <c r="AS936" t="s">
        <v>4164</v>
      </c>
      <c r="AT936" t="s">
        <v>9551</v>
      </c>
      <c r="AU936" t="s">
        <v>4179</v>
      </c>
      <c r="AV936" t="s">
        <v>9638</v>
      </c>
      <c r="AW936" t="s">
        <v>1744</v>
      </c>
      <c r="AX936" t="s">
        <v>1740</v>
      </c>
      <c r="AY936" t="s">
        <v>9639</v>
      </c>
      <c r="AZ936" t="s">
        <v>4115</v>
      </c>
      <c r="BA936" t="s">
        <v>9640</v>
      </c>
      <c r="BB936" t="s">
        <v>2799</v>
      </c>
      <c r="BC936" t="s">
        <v>1743</v>
      </c>
      <c r="BD936" t="s">
        <v>9641</v>
      </c>
      <c r="BE936" t="s">
        <v>4176</v>
      </c>
      <c r="BF936">
        <v>936</v>
      </c>
      <c r="BG936">
        <v>929</v>
      </c>
      <c r="BH936">
        <v>0</v>
      </c>
      <c r="BI936" t="s">
        <v>1547</v>
      </c>
      <c r="BJ936">
        <v>0</v>
      </c>
      <c r="BK936" t="e" cm="1">
        <v>#N/A</v>
      </c>
      <c r="BL936" t="e" cm="1">
        <v>#N/A</v>
      </c>
      <c r="BM936" t="s">
        <v>4171</v>
      </c>
      <c r="BN936" t="s">
        <v>4177</v>
      </c>
      <c r="BO936" t="s">
        <v>9614</v>
      </c>
      <c r="BP936" t="s" cm="1">
        <v>9613</v>
      </c>
      <c r="BQ936" t="s">
        <v>1547</v>
      </c>
      <c r="BR936" t="s">
        <v>4166</v>
      </c>
      <c r="BS936">
        <v>46</v>
      </c>
      <c r="BT936" t="s">
        <v>5416</v>
      </c>
      <c r="BU936" t="s">
        <v>15913</v>
      </c>
      <c r="BV936" t="s">
        <v>4178</v>
      </c>
      <c r="BW936" t="s">
        <v>9638</v>
      </c>
      <c r="BX936" t="s">
        <v>9639</v>
      </c>
      <c r="BY936" t="s">
        <v>1744</v>
      </c>
      <c r="BZ936" t="s">
        <v>1547</v>
      </c>
      <c r="CA936" t="s">
        <v>1744</v>
      </c>
      <c r="CB936" t="s">
        <v>1779</v>
      </c>
      <c r="CC936"/>
      <c r="CD936" t="s">
        <v>998</v>
      </c>
      <c r="CE936" t="s">
        <v>2799</v>
      </c>
      <c r="CF936" t="s">
        <v>9642</v>
      </c>
      <c r="CG936" t="s">
        <v>9643</v>
      </c>
      <c r="CH936" t="s">
        <v>2799</v>
      </c>
      <c r="CI936" t="s">
        <v>1547</v>
      </c>
      <c r="CJ936" t="s">
        <v>3966</v>
      </c>
      <c r="CK936" t="s">
        <v>1725</v>
      </c>
      <c r="CL936"/>
      <c r="CM936"/>
      <c r="CN936" t="s">
        <v>13580</v>
      </c>
      <c r="CO936" t="s">
        <v>13581</v>
      </c>
      <c r="CP936" t="s">
        <v>13580</v>
      </c>
      <c r="CQ936" t="s">
        <v>13581</v>
      </c>
      <c r="CR936" t="s">
        <v>1547</v>
      </c>
      <c r="CS936">
        <v>8</v>
      </c>
      <c r="CT936" t="s">
        <v>4166</v>
      </c>
      <c r="CU936" t="s">
        <v>4166</v>
      </c>
      <c r="CV936" t="e">
        <v>#N/A</v>
      </c>
      <c r="CW936" t="s">
        <v>1547</v>
      </c>
      <c r="CX936" t="s">
        <v>1547</v>
      </c>
      <c r="CY936">
        <v>934</v>
      </c>
      <c r="CZ936" t="s">
        <v>10407</v>
      </c>
      <c r="DA936" t="s">
        <v>1547</v>
      </c>
      <c r="DB936" t="s">
        <v>1881</v>
      </c>
      <c r="DC936" t="s">
        <v>1882</v>
      </c>
      <c r="DD936" t="s">
        <v>4179</v>
      </c>
      <c r="DE936" t="s">
        <v>4115</v>
      </c>
      <c r="DF936" t="s">
        <v>4178</v>
      </c>
      <c r="DG936" t="s">
        <v>1547</v>
      </c>
      <c r="DH936" t="s">
        <v>1547</v>
      </c>
      <c r="DI936" t="s">
        <v>1892</v>
      </c>
      <c r="DJ936" t="s">
        <v>9637</v>
      </c>
      <c r="DK936"/>
      <c r="DL936" t="s">
        <v>1892</v>
      </c>
      <c r="DM936">
        <v>9</v>
      </c>
      <c r="DN936" t="s">
        <v>1883</v>
      </c>
      <c r="DO936" t="s">
        <v>1725</v>
      </c>
      <c r="DP936" t="b">
        <v>1</v>
      </c>
      <c r="DQ936" t="b">
        <v>0</v>
      </c>
      <c r="DR936" t="b">
        <v>1</v>
      </c>
      <c r="DS936" t="b">
        <v>0</v>
      </c>
      <c r="DT936" t="b">
        <v>0</v>
      </c>
      <c r="DU936" t="b">
        <v>0</v>
      </c>
      <c r="DV936" t="b">
        <v>0</v>
      </c>
      <c r="DW936">
        <v>0</v>
      </c>
      <c r="DX936" t="b">
        <v>0</v>
      </c>
      <c r="DY936" t="b">
        <v>0</v>
      </c>
      <c r="DZ936" t="b">
        <v>0</v>
      </c>
      <c r="EA936" t="b">
        <v>0</v>
      </c>
      <c r="EB936" t="b">
        <v>0</v>
      </c>
      <c r="EC936" t="b">
        <v>0</v>
      </c>
      <c r="ED936" t="b">
        <v>0</v>
      </c>
      <c r="EE936" t="b">
        <v>0</v>
      </c>
      <c r="EF936" t="b">
        <v>0</v>
      </c>
      <c r="EG936" t="b" cm="1">
        <v>1</v>
      </c>
      <c r="EH936" t="b">
        <v>0</v>
      </c>
      <c r="EI936" t="b">
        <v>0</v>
      </c>
      <c r="EJ936" t="b">
        <v>1</v>
      </c>
      <c r="EK936" t="s">
        <v>5887</v>
      </c>
      <c r="EL936">
        <v>1</v>
      </c>
      <c r="EM936">
        <v>16</v>
      </c>
      <c r="EN936" t="b">
        <v>0</v>
      </c>
    </row>
    <row r="937" spans="1:144" ht="15.75">
      <c r="A937"/>
      <c r="B937" t="s">
        <v>1725</v>
      </c>
      <c r="C937" t="s">
        <v>4164</v>
      </c>
      <c r="D937" t="s">
        <v>4126</v>
      </c>
      <c r="E937" t="s">
        <v>4180</v>
      </c>
      <c r="F937"/>
      <c r="G937" t="s">
        <v>4126</v>
      </c>
      <c r="H937" t="s">
        <v>4126</v>
      </c>
      <c r="I937" t="s">
        <v>2799</v>
      </c>
      <c r="J937" t="s">
        <v>4171</v>
      </c>
      <c r="K937"/>
      <c r="L937" t="s">
        <v>1743</v>
      </c>
      <c r="M937" t="s">
        <v>1779</v>
      </c>
      <c r="N937"/>
      <c r="O937" t="s">
        <v>4166</v>
      </c>
      <c r="P937"/>
      <c r="Q937" t="s">
        <v>4115</v>
      </c>
      <c r="R937" t="s">
        <v>3966</v>
      </c>
      <c r="S937"/>
      <c r="T937"/>
      <c r="U937" t="s">
        <v>13580</v>
      </c>
      <c r="V937" t="s">
        <v>13582</v>
      </c>
      <c r="W937"/>
      <c r="X937"/>
      <c r="Y937"/>
      <c r="Z937"/>
      <c r="AA937"/>
      <c r="AB937"/>
      <c r="AC937"/>
      <c r="AD937"/>
      <c r="AE937"/>
      <c r="AF937"/>
      <c r="AG937"/>
      <c r="AH937"/>
      <c r="AI937"/>
      <c r="AJ937"/>
      <c r="AK937"/>
      <c r="AL937"/>
      <c r="AM937"/>
      <c r="AN937"/>
      <c r="AO937" s="108" t="s">
        <v>43</v>
      </c>
      <c r="AP937" t="s">
        <v>2858</v>
      </c>
      <c r="AQ937">
        <v>21</v>
      </c>
      <c r="AR937" t="s">
        <v>9645</v>
      </c>
      <c r="AS937" t="s">
        <v>4164</v>
      </c>
      <c r="AT937" t="s">
        <v>9551</v>
      </c>
      <c r="AU937" t="s">
        <v>4180</v>
      </c>
      <c r="AV937" t="s">
        <v>9646</v>
      </c>
      <c r="AW937" t="s">
        <v>1744</v>
      </c>
      <c r="AX937" t="s">
        <v>1740</v>
      </c>
      <c r="AY937" t="s">
        <v>9421</v>
      </c>
      <c r="AZ937" t="s">
        <v>4115</v>
      </c>
      <c r="BA937" t="s">
        <v>9647</v>
      </c>
      <c r="BB937" t="s">
        <v>2799</v>
      </c>
      <c r="BC937" t="s">
        <v>1743</v>
      </c>
      <c r="BD937" t="s">
        <v>9648</v>
      </c>
      <c r="BE937" t="s">
        <v>4176</v>
      </c>
      <c r="BF937">
        <v>937</v>
      </c>
      <c r="BG937">
        <v>929</v>
      </c>
      <c r="BH937">
        <v>0</v>
      </c>
      <c r="BI937" t="s">
        <v>1547</v>
      </c>
      <c r="BJ937">
        <v>0</v>
      </c>
      <c r="BK937" t="e" cm="1">
        <v>#N/A</v>
      </c>
      <c r="BL937" t="e" cm="1">
        <v>#N/A</v>
      </c>
      <c r="BM937" t="s">
        <v>4171</v>
      </c>
      <c r="BN937" t="s">
        <v>4177</v>
      </c>
      <c r="BO937" t="s">
        <v>9614</v>
      </c>
      <c r="BP937" t="s" cm="1">
        <v>9613</v>
      </c>
      <c r="BQ937" t="s">
        <v>1547</v>
      </c>
      <c r="BR937" t="s">
        <v>4166</v>
      </c>
      <c r="BS937">
        <v>47</v>
      </c>
      <c r="BT937" t="s">
        <v>5427</v>
      </c>
      <c r="BU937" t="s">
        <v>15914</v>
      </c>
      <c r="BV937" t="s">
        <v>4126</v>
      </c>
      <c r="BW937" t="s">
        <v>9646</v>
      </c>
      <c r="BX937" t="s">
        <v>9421</v>
      </c>
      <c r="BY937" t="s">
        <v>1744</v>
      </c>
      <c r="BZ937" t="s">
        <v>1547</v>
      </c>
      <c r="CA937" t="s">
        <v>1744</v>
      </c>
      <c r="CB937" t="s">
        <v>1779</v>
      </c>
      <c r="CC937"/>
      <c r="CD937" t="s">
        <v>998</v>
      </c>
      <c r="CE937" t="s">
        <v>2799</v>
      </c>
      <c r="CF937" t="s">
        <v>9649</v>
      </c>
      <c r="CG937" t="s">
        <v>9650</v>
      </c>
      <c r="CH937" t="s">
        <v>2799</v>
      </c>
      <c r="CI937" t="s">
        <v>1547</v>
      </c>
      <c r="CJ937" t="s">
        <v>3966</v>
      </c>
      <c r="CK937" t="s">
        <v>1725</v>
      </c>
      <c r="CL937"/>
      <c r="CM937"/>
      <c r="CN937" t="s">
        <v>13580</v>
      </c>
      <c r="CO937" t="s">
        <v>13582</v>
      </c>
      <c r="CP937" t="s">
        <v>13580</v>
      </c>
      <c r="CQ937" t="s">
        <v>13582</v>
      </c>
      <c r="CR937" t="s">
        <v>1547</v>
      </c>
      <c r="CS937">
        <v>8</v>
      </c>
      <c r="CT937" t="s">
        <v>4166</v>
      </c>
      <c r="CU937" t="s">
        <v>4166</v>
      </c>
      <c r="CV937" t="e">
        <v>#N/A</v>
      </c>
      <c r="CW937" t="s">
        <v>1547</v>
      </c>
      <c r="CX937" t="s">
        <v>1547</v>
      </c>
      <c r="CY937">
        <v>935</v>
      </c>
      <c r="CZ937" t="s">
        <v>10408</v>
      </c>
      <c r="DA937" t="s">
        <v>1547</v>
      </c>
      <c r="DB937" t="s">
        <v>1881</v>
      </c>
      <c r="DC937" t="s">
        <v>1882</v>
      </c>
      <c r="DD937" t="s">
        <v>4180</v>
      </c>
      <c r="DE937" t="s">
        <v>4115</v>
      </c>
      <c r="DF937" t="s">
        <v>4126</v>
      </c>
      <c r="DG937" t="s">
        <v>1547</v>
      </c>
      <c r="DH937" t="s">
        <v>1547</v>
      </c>
      <c r="DI937" t="s">
        <v>1892</v>
      </c>
      <c r="DJ937" t="s">
        <v>9645</v>
      </c>
      <c r="DK937"/>
      <c r="DL937" t="s">
        <v>1892</v>
      </c>
      <c r="DM937">
        <v>9</v>
      </c>
      <c r="DN937" t="s">
        <v>1883</v>
      </c>
      <c r="DO937" t="s">
        <v>1725</v>
      </c>
      <c r="DP937" t="b">
        <v>1</v>
      </c>
      <c r="DQ937" t="b">
        <v>0</v>
      </c>
      <c r="DR937" t="b">
        <v>1</v>
      </c>
      <c r="DS937" t="b">
        <v>0</v>
      </c>
      <c r="DT937" t="b">
        <v>0</v>
      </c>
      <c r="DU937" t="b">
        <v>0</v>
      </c>
      <c r="DV937" t="b">
        <v>0</v>
      </c>
      <c r="DW937">
        <v>0</v>
      </c>
      <c r="DX937" t="b">
        <v>0</v>
      </c>
      <c r="DY937" t="b">
        <v>0</v>
      </c>
      <c r="DZ937" t="b">
        <v>0</v>
      </c>
      <c r="EA937" t="b">
        <v>0</v>
      </c>
      <c r="EB937" t="b">
        <v>0</v>
      </c>
      <c r="EC937" t="b">
        <v>1</v>
      </c>
      <c r="ED937" t="b">
        <v>0</v>
      </c>
      <c r="EE937" t="b">
        <v>0</v>
      </c>
      <c r="EF937" t="b">
        <v>0</v>
      </c>
      <c r="EG937" t="b" cm="1">
        <v>1</v>
      </c>
      <c r="EH937" t="b">
        <v>0</v>
      </c>
      <c r="EI937" t="b">
        <v>0</v>
      </c>
      <c r="EJ937" t="b">
        <v>1</v>
      </c>
      <c r="EK937" t="s">
        <v>5981</v>
      </c>
      <c r="EL937">
        <v>1</v>
      </c>
      <c r="EM937">
        <v>21</v>
      </c>
      <c r="EN937" t="b">
        <v>0</v>
      </c>
    </row>
    <row r="938" spans="1:144" ht="15.75">
      <c r="A938"/>
      <c r="B938" t="s">
        <v>1725</v>
      </c>
      <c r="C938" t="s">
        <v>4164</v>
      </c>
      <c r="D938" t="s">
        <v>4128</v>
      </c>
      <c r="E938" t="s">
        <v>4129</v>
      </c>
      <c r="F938"/>
      <c r="G938" t="s">
        <v>4128</v>
      </c>
      <c r="H938" t="s">
        <v>4128</v>
      </c>
      <c r="I938" t="s">
        <v>2799</v>
      </c>
      <c r="J938" t="s">
        <v>4181</v>
      </c>
      <c r="K938"/>
      <c r="L938" t="s">
        <v>1743</v>
      </c>
      <c r="M938" t="s">
        <v>1779</v>
      </c>
      <c r="N938"/>
      <c r="O938" t="s">
        <v>4166</v>
      </c>
      <c r="P938"/>
      <c r="Q938" t="s">
        <v>4115</v>
      </c>
      <c r="R938" t="s">
        <v>3966</v>
      </c>
      <c r="S938"/>
      <c r="T938"/>
      <c r="U938" t="s">
        <v>13580</v>
      </c>
      <c r="V938" t="s">
        <v>13568</v>
      </c>
      <c r="W938"/>
      <c r="X938"/>
      <c r="Y938"/>
      <c r="Z938"/>
      <c r="AA938"/>
      <c r="AB938"/>
      <c r="AC938"/>
      <c r="AD938"/>
      <c r="AE938"/>
      <c r="AF938"/>
      <c r="AG938"/>
      <c r="AH938"/>
      <c r="AI938"/>
      <c r="AJ938"/>
      <c r="AK938"/>
      <c r="AL938"/>
      <c r="AM938"/>
      <c r="AN938"/>
      <c r="AO938" s="108" t="s">
        <v>43</v>
      </c>
      <c r="AP938" t="s">
        <v>2858</v>
      </c>
      <c r="AQ938">
        <v>22</v>
      </c>
      <c r="AR938" t="s">
        <v>9652</v>
      </c>
      <c r="AS938" t="s">
        <v>4164</v>
      </c>
      <c r="AT938" t="s">
        <v>9551</v>
      </c>
      <c r="AU938" t="s">
        <v>4129</v>
      </c>
      <c r="AV938" t="s">
        <v>9427</v>
      </c>
      <c r="AW938" t="s">
        <v>1744</v>
      </c>
      <c r="AX938" t="s">
        <v>1740</v>
      </c>
      <c r="AY938" t="s">
        <v>9428</v>
      </c>
      <c r="AZ938" t="s">
        <v>4115</v>
      </c>
      <c r="BA938" t="s">
        <v>9429</v>
      </c>
      <c r="BB938" t="s">
        <v>2799</v>
      </c>
      <c r="BC938" t="s">
        <v>1743</v>
      </c>
      <c r="BD938" t="s">
        <v>9653</v>
      </c>
      <c r="BE938" t="s">
        <v>4176</v>
      </c>
      <c r="BF938">
        <v>899</v>
      </c>
      <c r="BG938">
        <v>929</v>
      </c>
      <c r="BH938">
        <v>0</v>
      </c>
      <c r="BI938" t="s">
        <v>1547</v>
      </c>
      <c r="BJ938">
        <v>0</v>
      </c>
      <c r="BK938" t="e" cm="1">
        <v>#N/A</v>
      </c>
      <c r="BL938" t="e" cm="1">
        <v>#N/A</v>
      </c>
      <c r="BM938" t="s">
        <v>4181</v>
      </c>
      <c r="BN938" t="s">
        <v>4177</v>
      </c>
      <c r="BO938" t="s">
        <v>9614</v>
      </c>
      <c r="BP938" t="s" cm="1">
        <v>9613</v>
      </c>
      <c r="BQ938" t="s">
        <v>1547</v>
      </c>
      <c r="BR938" t="s">
        <v>4166</v>
      </c>
      <c r="BS938">
        <v>48</v>
      </c>
      <c r="BT938" t="s">
        <v>5438</v>
      </c>
      <c r="BU938" t="s">
        <v>15915</v>
      </c>
      <c r="BV938" t="s">
        <v>4128</v>
      </c>
      <c r="BW938" t="s">
        <v>9427</v>
      </c>
      <c r="BX938" t="s">
        <v>9428</v>
      </c>
      <c r="BY938" t="s">
        <v>1744</v>
      </c>
      <c r="BZ938" t="s">
        <v>1547</v>
      </c>
      <c r="CA938" t="s">
        <v>1744</v>
      </c>
      <c r="CB938" t="s">
        <v>1779</v>
      </c>
      <c r="CC938"/>
      <c r="CD938" t="s">
        <v>998</v>
      </c>
      <c r="CE938" t="s">
        <v>2799</v>
      </c>
      <c r="CF938" t="s">
        <v>9654</v>
      </c>
      <c r="CG938" t="s">
        <v>9655</v>
      </c>
      <c r="CH938" t="s">
        <v>2799</v>
      </c>
      <c r="CI938" t="s">
        <v>1547</v>
      </c>
      <c r="CJ938" t="s">
        <v>3966</v>
      </c>
      <c r="CK938" t="s">
        <v>1725</v>
      </c>
      <c r="CL938"/>
      <c r="CM938"/>
      <c r="CN938" t="s">
        <v>13580</v>
      </c>
      <c r="CO938" t="s">
        <v>13568</v>
      </c>
      <c r="CP938" t="s">
        <v>13580</v>
      </c>
      <c r="CQ938" t="s">
        <v>13568</v>
      </c>
      <c r="CR938" t="s">
        <v>1547</v>
      </c>
      <c r="CS938">
        <v>8</v>
      </c>
      <c r="CT938" t="s">
        <v>4166</v>
      </c>
      <c r="CU938" t="s">
        <v>4166</v>
      </c>
      <c r="CV938" t="e">
        <v>#N/A</v>
      </c>
      <c r="CW938" t="s">
        <v>1547</v>
      </c>
      <c r="CX938" t="s">
        <v>1547</v>
      </c>
      <c r="CY938">
        <v>936</v>
      </c>
      <c r="CZ938" t="s">
        <v>10409</v>
      </c>
      <c r="DA938" t="s">
        <v>1547</v>
      </c>
      <c r="DB938" t="s">
        <v>1881</v>
      </c>
      <c r="DC938" t="s">
        <v>1882</v>
      </c>
      <c r="DD938" t="s">
        <v>4129</v>
      </c>
      <c r="DE938" t="s">
        <v>4115</v>
      </c>
      <c r="DF938" t="s">
        <v>4128</v>
      </c>
      <c r="DG938" t="s">
        <v>1547</v>
      </c>
      <c r="DH938" t="s">
        <v>1547</v>
      </c>
      <c r="DI938" t="s">
        <v>1892</v>
      </c>
      <c r="DJ938" t="s">
        <v>9652</v>
      </c>
      <c r="DK938"/>
      <c r="DL938" t="s">
        <v>1892</v>
      </c>
      <c r="DM938">
        <v>9</v>
      </c>
      <c r="DN938" t="s">
        <v>1883</v>
      </c>
      <c r="DO938" t="s">
        <v>1725</v>
      </c>
      <c r="DP938" t="b">
        <v>1</v>
      </c>
      <c r="DQ938" t="b">
        <v>0</v>
      </c>
      <c r="DR938" t="b">
        <v>0</v>
      </c>
      <c r="DS938" t="b">
        <v>0</v>
      </c>
      <c r="DT938" t="b">
        <v>0</v>
      </c>
      <c r="DU938" t="b">
        <v>0</v>
      </c>
      <c r="DV938" t="b">
        <v>0</v>
      </c>
      <c r="DW938">
        <v>0</v>
      </c>
      <c r="DX938" t="b">
        <v>0</v>
      </c>
      <c r="DY938" t="b">
        <v>0</v>
      </c>
      <c r="DZ938" t="b">
        <v>0</v>
      </c>
      <c r="EA938" t="b">
        <v>0</v>
      </c>
      <c r="EB938" t="b">
        <v>0</v>
      </c>
      <c r="EC938" t="b">
        <v>0</v>
      </c>
      <c r="ED938" t="b">
        <v>0</v>
      </c>
      <c r="EE938" t="b">
        <v>0</v>
      </c>
      <c r="EF938" t="b">
        <v>0</v>
      </c>
      <c r="EG938" t="b" cm="1">
        <v>1</v>
      </c>
      <c r="EH938" t="b">
        <v>0</v>
      </c>
      <c r="EI938" t="b">
        <v>0</v>
      </c>
      <c r="EJ938" t="b">
        <v>1</v>
      </c>
      <c r="EK938" t="s">
        <v>5887</v>
      </c>
      <c r="EL938">
        <v>1</v>
      </c>
      <c r="EM938">
        <v>15</v>
      </c>
      <c r="EN938" t="b">
        <v>0</v>
      </c>
    </row>
    <row r="939" spans="1:144" ht="15.75">
      <c r="A939"/>
      <c r="B939" t="s">
        <v>1725</v>
      </c>
      <c r="C939" t="s">
        <v>4164</v>
      </c>
      <c r="D939" t="s">
        <v>4122</v>
      </c>
      <c r="E939" t="s">
        <v>4174</v>
      </c>
      <c r="F939" t="s">
        <v>4123</v>
      </c>
      <c r="G939" t="s">
        <v>4122</v>
      </c>
      <c r="H939" t="s">
        <v>4122</v>
      </c>
      <c r="I939" t="s">
        <v>2798</v>
      </c>
      <c r="J939" t="s">
        <v>4175</v>
      </c>
      <c r="K939"/>
      <c r="L939" t="s">
        <v>1743</v>
      </c>
      <c r="M939" t="s">
        <v>1995</v>
      </c>
      <c r="N939"/>
      <c r="O939" t="s">
        <v>4166</v>
      </c>
      <c r="P939"/>
      <c r="Q939" t="s">
        <v>4115</v>
      </c>
      <c r="R939" t="s">
        <v>3966</v>
      </c>
      <c r="S939"/>
      <c r="T939"/>
      <c r="U939" t="s">
        <v>13580</v>
      </c>
      <c r="V939" t="s">
        <v>13579</v>
      </c>
      <c r="W939"/>
      <c r="X939"/>
      <c r="Y939"/>
      <c r="Z939"/>
      <c r="AA939"/>
      <c r="AB939"/>
      <c r="AC939"/>
      <c r="AD939"/>
      <c r="AE939"/>
      <c r="AF939"/>
      <c r="AG939"/>
      <c r="AH939"/>
      <c r="AI939"/>
      <c r="AJ939"/>
      <c r="AK939"/>
      <c r="AL939"/>
      <c r="AM939"/>
      <c r="AN939"/>
      <c r="AO939" s="108" t="s">
        <v>43</v>
      </c>
      <c r="AP939" t="s">
        <v>2858</v>
      </c>
      <c r="AQ939">
        <v>23</v>
      </c>
      <c r="AR939" t="s">
        <v>9601</v>
      </c>
      <c r="AS939" t="s">
        <v>4164</v>
      </c>
      <c r="AT939" t="s">
        <v>9551</v>
      </c>
      <c r="AU939" t="s">
        <v>4174</v>
      </c>
      <c r="AV939" t="s">
        <v>9602</v>
      </c>
      <c r="AW939" t="s">
        <v>9405</v>
      </c>
      <c r="AX939" t="s">
        <v>1740</v>
      </c>
      <c r="AY939" t="s">
        <v>9406</v>
      </c>
      <c r="AZ939" t="s">
        <v>4115</v>
      </c>
      <c r="BA939" t="s">
        <v>9603</v>
      </c>
      <c r="BB939" t="s">
        <v>2798</v>
      </c>
      <c r="BC939" t="s">
        <v>1743</v>
      </c>
      <c r="BD939" t="s">
        <v>9604</v>
      </c>
      <c r="BE939" t="s">
        <v>4176</v>
      </c>
      <c r="BF939">
        <v>927</v>
      </c>
      <c r="BG939">
        <v>929</v>
      </c>
      <c r="BH939">
        <v>0</v>
      </c>
      <c r="BI939" t="s">
        <v>1547</v>
      </c>
      <c r="BJ939">
        <v>0</v>
      </c>
      <c r="BK939" t="e" cm="1">
        <v>#N/A</v>
      </c>
      <c r="BL939" t="e" cm="1">
        <v>#N/A</v>
      </c>
      <c r="BM939" t="s">
        <v>4175</v>
      </c>
      <c r="BN939" t="s">
        <v>4177</v>
      </c>
      <c r="BO939" t="s">
        <v>9614</v>
      </c>
      <c r="BP939" t="s" cm="1">
        <v>9613</v>
      </c>
      <c r="BQ939" t="s">
        <v>1547</v>
      </c>
      <c r="BR939" t="s">
        <v>4166</v>
      </c>
      <c r="BS939">
        <v>49</v>
      </c>
      <c r="BT939" t="s">
        <v>5449</v>
      </c>
      <c r="BU939" t="s">
        <v>15916</v>
      </c>
      <c r="BV939" t="s">
        <v>4122</v>
      </c>
      <c r="BW939" t="s">
        <v>9602</v>
      </c>
      <c r="BX939" t="s">
        <v>9406</v>
      </c>
      <c r="BY939" t="s">
        <v>1744</v>
      </c>
      <c r="BZ939" t="s">
        <v>1547</v>
      </c>
      <c r="CA939" t="s">
        <v>1744</v>
      </c>
      <c r="CB939" t="s">
        <v>1995</v>
      </c>
      <c r="CC939"/>
      <c r="CD939" t="s">
        <v>998</v>
      </c>
      <c r="CE939" t="s">
        <v>2798</v>
      </c>
      <c r="CF939" t="s">
        <v>9657</v>
      </c>
      <c r="CG939" t="s">
        <v>9658</v>
      </c>
      <c r="CH939" t="s">
        <v>2798</v>
      </c>
      <c r="CI939" t="s">
        <v>1547</v>
      </c>
      <c r="CJ939" t="s">
        <v>3966</v>
      </c>
      <c r="CK939" t="s">
        <v>1725</v>
      </c>
      <c r="CL939"/>
      <c r="CM939"/>
      <c r="CN939" t="s">
        <v>13580</v>
      </c>
      <c r="CO939" t="s">
        <v>13579</v>
      </c>
      <c r="CP939" t="s">
        <v>13580</v>
      </c>
      <c r="CQ939" t="s">
        <v>13579</v>
      </c>
      <c r="CR939" t="s">
        <v>1547</v>
      </c>
      <c r="CS939">
        <v>8</v>
      </c>
      <c r="CT939" t="s">
        <v>4166</v>
      </c>
      <c r="CU939" t="s">
        <v>4166</v>
      </c>
      <c r="CV939" t="e">
        <v>#N/A</v>
      </c>
      <c r="CW939" t="s">
        <v>1547</v>
      </c>
      <c r="CX939" t="s">
        <v>1547</v>
      </c>
      <c r="CY939">
        <v>937</v>
      </c>
      <c r="CZ939" t="s">
        <v>10411</v>
      </c>
      <c r="DA939" t="s">
        <v>1547</v>
      </c>
      <c r="DB939" t="s">
        <v>1881</v>
      </c>
      <c r="DC939" t="s">
        <v>1882</v>
      </c>
      <c r="DD939" t="s">
        <v>4174</v>
      </c>
      <c r="DE939" t="s">
        <v>4115</v>
      </c>
      <c r="DF939" t="s">
        <v>4122</v>
      </c>
      <c r="DG939" t="s">
        <v>1547</v>
      </c>
      <c r="DH939" t="s">
        <v>1547</v>
      </c>
      <c r="DI939" t="s">
        <v>1892</v>
      </c>
      <c r="DJ939" t="s">
        <v>9601</v>
      </c>
      <c r="DK939"/>
      <c r="DL939" t="s">
        <v>1892</v>
      </c>
      <c r="DM939">
        <v>9</v>
      </c>
      <c r="DN939" t="s">
        <v>1883</v>
      </c>
      <c r="DO939" t="s">
        <v>1725</v>
      </c>
      <c r="DP939" t="b">
        <v>1</v>
      </c>
      <c r="DQ939" t="b">
        <v>0</v>
      </c>
      <c r="DR939" t="b">
        <v>0</v>
      </c>
      <c r="DS939" t="b">
        <v>0</v>
      </c>
      <c r="DT939" t="b">
        <v>0</v>
      </c>
      <c r="DU939" t="b">
        <v>0</v>
      </c>
      <c r="DV939" t="b">
        <v>0</v>
      </c>
      <c r="DW939">
        <v>0</v>
      </c>
      <c r="DX939" t="b">
        <v>0</v>
      </c>
      <c r="DY939" t="b">
        <v>0</v>
      </c>
      <c r="DZ939" t="b">
        <v>0</v>
      </c>
      <c r="EA939" t="b">
        <v>0</v>
      </c>
      <c r="EB939" t="b">
        <v>0</v>
      </c>
      <c r="EC939" t="b">
        <v>1</v>
      </c>
      <c r="ED939" t="b">
        <v>0</v>
      </c>
      <c r="EE939" t="b">
        <v>0</v>
      </c>
      <c r="EF939" t="b">
        <v>0</v>
      </c>
      <c r="EG939" t="b" cm="1">
        <v>1</v>
      </c>
      <c r="EH939" t="b">
        <v>0</v>
      </c>
      <c r="EI939" t="b">
        <v>0</v>
      </c>
      <c r="EJ939" t="b">
        <v>1</v>
      </c>
      <c r="EK939" t="s">
        <v>5981</v>
      </c>
      <c r="EL939">
        <v>1</v>
      </c>
      <c r="EM939">
        <v>24</v>
      </c>
      <c r="EN939" t="b">
        <v>0</v>
      </c>
    </row>
    <row r="940" spans="1:144" ht="15.75">
      <c r="A940"/>
      <c r="B940" t="s">
        <v>1725</v>
      </c>
      <c r="C940" t="s">
        <v>4164</v>
      </c>
      <c r="D940" t="s">
        <v>4130</v>
      </c>
      <c r="E940" t="s">
        <v>4131</v>
      </c>
      <c r="F940"/>
      <c r="G940" t="s">
        <v>4130</v>
      </c>
      <c r="H940" t="s">
        <v>4130</v>
      </c>
      <c r="I940" t="s">
        <v>2799</v>
      </c>
      <c r="J940"/>
      <c r="K940"/>
      <c r="L940" t="s">
        <v>1743</v>
      </c>
      <c r="M940" t="s">
        <v>1754</v>
      </c>
      <c r="N940"/>
      <c r="O940" t="s">
        <v>4166</v>
      </c>
      <c r="P940"/>
      <c r="Q940" t="s">
        <v>4115</v>
      </c>
      <c r="R940" t="s">
        <v>3966</v>
      </c>
      <c r="S940"/>
      <c r="T940"/>
      <c r="U940" t="s">
        <v>13580</v>
      </c>
      <c r="V940" t="s">
        <v>4156</v>
      </c>
      <c r="W940"/>
      <c r="X940"/>
      <c r="Y940"/>
      <c r="Z940"/>
      <c r="AA940"/>
      <c r="AB940"/>
      <c r="AC940"/>
      <c r="AD940"/>
      <c r="AE940"/>
      <c r="AF940"/>
      <c r="AG940"/>
      <c r="AH940"/>
      <c r="AI940"/>
      <c r="AJ940"/>
      <c r="AK940"/>
      <c r="AL940"/>
      <c r="AM940"/>
      <c r="AN940"/>
      <c r="AO940" s="108" t="s">
        <v>43</v>
      </c>
      <c r="AP940" t="s">
        <v>2858</v>
      </c>
      <c r="AQ940">
        <v>24</v>
      </c>
      <c r="AR940" t="s">
        <v>9608</v>
      </c>
      <c r="AS940" t="s">
        <v>4164</v>
      </c>
      <c r="AT940" t="s">
        <v>9551</v>
      </c>
      <c r="AU940" t="s">
        <v>4131</v>
      </c>
      <c r="AV940" t="s">
        <v>9434</v>
      </c>
      <c r="AW940" t="s">
        <v>1744</v>
      </c>
      <c r="AX940" t="s">
        <v>1740</v>
      </c>
      <c r="AY940" t="s">
        <v>9435</v>
      </c>
      <c r="AZ940" t="s">
        <v>4115</v>
      </c>
      <c r="BA940" t="s">
        <v>9436</v>
      </c>
      <c r="BB940" t="s">
        <v>2799</v>
      </c>
      <c r="BC940" t="s">
        <v>1743</v>
      </c>
      <c r="BD940" t="s">
        <v>9609</v>
      </c>
      <c r="BE940" t="s">
        <v>4176</v>
      </c>
      <c r="BF940">
        <v>900</v>
      </c>
      <c r="BG940">
        <v>929</v>
      </c>
      <c r="BH940">
        <v>0</v>
      </c>
      <c r="BI940" t="s">
        <v>1547</v>
      </c>
      <c r="BJ940">
        <v>0</v>
      </c>
      <c r="BK940">
        <v>0</v>
      </c>
      <c r="BL940">
        <v>953</v>
      </c>
      <c r="BM940" t="s">
        <v>9438</v>
      </c>
      <c r="BN940" t="s">
        <v>4177</v>
      </c>
      <c r="BO940" t="s">
        <v>9614</v>
      </c>
      <c r="BP940" t="s" cm="1">
        <v>9613</v>
      </c>
      <c r="BQ940" t="s">
        <v>1547</v>
      </c>
      <c r="BR940" t="s">
        <v>4166</v>
      </c>
      <c r="BS940">
        <v>50</v>
      </c>
      <c r="BT940" t="s">
        <v>5460</v>
      </c>
      <c r="BU940" t="s">
        <v>15917</v>
      </c>
      <c r="BV940" t="s">
        <v>4130</v>
      </c>
      <c r="BW940" t="s">
        <v>9434</v>
      </c>
      <c r="BX940" t="s">
        <v>9435</v>
      </c>
      <c r="BY940" t="s">
        <v>1744</v>
      </c>
      <c r="BZ940" t="s">
        <v>1547</v>
      </c>
      <c r="CA940" t="s">
        <v>1744</v>
      </c>
      <c r="CB940" t="s">
        <v>1754</v>
      </c>
      <c r="CC940"/>
      <c r="CD940" t="s">
        <v>998</v>
      </c>
      <c r="CE940" t="s">
        <v>2799</v>
      </c>
      <c r="CF940" t="s">
        <v>9660</v>
      </c>
      <c r="CG940" t="s">
        <v>9661</v>
      </c>
      <c r="CH940" t="s">
        <v>2799</v>
      </c>
      <c r="CI940" t="s">
        <v>1547</v>
      </c>
      <c r="CJ940" t="s">
        <v>3966</v>
      </c>
      <c r="CK940" t="s">
        <v>1725</v>
      </c>
      <c r="CL940"/>
      <c r="CM940"/>
      <c r="CN940" t="s">
        <v>13580</v>
      </c>
      <c r="CO940" t="s">
        <v>4156</v>
      </c>
      <c r="CP940" t="s">
        <v>13580</v>
      </c>
      <c r="CQ940" t="s">
        <v>4156</v>
      </c>
      <c r="CR940" t="s">
        <v>1547</v>
      </c>
      <c r="CS940">
        <v>8</v>
      </c>
      <c r="CT940" t="s">
        <v>4166</v>
      </c>
      <c r="CU940" t="s">
        <v>4166</v>
      </c>
      <c r="CV940" t="s">
        <v>1547</v>
      </c>
      <c r="CW940" t="s">
        <v>1547</v>
      </c>
      <c r="CX940" t="s">
        <v>1547</v>
      </c>
      <c r="CY940">
        <v>938</v>
      </c>
      <c r="CZ940" t="s">
        <v>10412</v>
      </c>
      <c r="DA940" t="s">
        <v>1547</v>
      </c>
      <c r="DB940" t="s">
        <v>1881</v>
      </c>
      <c r="DC940" t="s">
        <v>1882</v>
      </c>
      <c r="DD940" t="s">
        <v>4131</v>
      </c>
      <c r="DE940" t="s">
        <v>4115</v>
      </c>
      <c r="DF940" t="s">
        <v>4130</v>
      </c>
      <c r="DG940" t="s">
        <v>1547</v>
      </c>
      <c r="DH940" t="s">
        <v>1547</v>
      </c>
      <c r="DI940" t="s">
        <v>1892</v>
      </c>
      <c r="DJ940" t="s">
        <v>9608</v>
      </c>
      <c r="DK940"/>
      <c r="DL940" t="s">
        <v>1892</v>
      </c>
      <c r="DM940">
        <v>9</v>
      </c>
      <c r="DN940" t="s">
        <v>1883</v>
      </c>
      <c r="DO940" t="s">
        <v>1725</v>
      </c>
      <c r="DP940" t="b">
        <v>1</v>
      </c>
      <c r="DQ940" t="b">
        <v>0</v>
      </c>
      <c r="DR940" t="b">
        <v>0</v>
      </c>
      <c r="DS940" t="b">
        <v>0</v>
      </c>
      <c r="DT940" t="b">
        <v>0</v>
      </c>
      <c r="DU940" t="b">
        <v>0</v>
      </c>
      <c r="DV940" t="b">
        <v>0</v>
      </c>
      <c r="DW940">
        <v>0</v>
      </c>
      <c r="DX940" t="b">
        <v>0</v>
      </c>
      <c r="DY940" t="b">
        <v>0</v>
      </c>
      <c r="DZ940" t="b">
        <v>0</v>
      </c>
      <c r="EA940" t="b">
        <v>0</v>
      </c>
      <c r="EB940" t="b">
        <v>0</v>
      </c>
      <c r="EC940" t="b">
        <v>1</v>
      </c>
      <c r="ED940" t="b">
        <v>0</v>
      </c>
      <c r="EE940" t="b">
        <v>0</v>
      </c>
      <c r="EF940" t="b">
        <v>0</v>
      </c>
      <c r="EG940" t="b" cm="1">
        <v>0</v>
      </c>
      <c r="EH940" t="b">
        <v>0</v>
      </c>
      <c r="EI940" t="b">
        <v>0</v>
      </c>
      <c r="EJ940" t="b">
        <v>1</v>
      </c>
      <c r="EK940" t="s">
        <v>5327</v>
      </c>
      <c r="EL940">
        <v>0</v>
      </c>
      <c r="EM940">
        <v>12</v>
      </c>
      <c r="EN940" t="b">
        <v>0</v>
      </c>
    </row>
    <row r="941" spans="1:144" ht="15.75">
      <c r="A941"/>
      <c r="B941" t="s">
        <v>1725</v>
      </c>
      <c r="C941" t="s">
        <v>4164</v>
      </c>
      <c r="D941" t="s">
        <v>4136</v>
      </c>
      <c r="E941" t="s">
        <v>4137</v>
      </c>
      <c r="F941" t="s">
        <v>4138</v>
      </c>
      <c r="G941" t="s">
        <v>4136</v>
      </c>
      <c r="H941" t="s">
        <v>4182</v>
      </c>
      <c r="I941" t="s">
        <v>2799</v>
      </c>
      <c r="J941"/>
      <c r="K941"/>
      <c r="L941" t="s">
        <v>1743</v>
      </c>
      <c r="M941" t="s">
        <v>1754</v>
      </c>
      <c r="N941"/>
      <c r="O941" t="s">
        <v>4166</v>
      </c>
      <c r="P941"/>
      <c r="Q941" t="s">
        <v>4115</v>
      </c>
      <c r="R941" t="s">
        <v>3966</v>
      </c>
      <c r="S941"/>
      <c r="T941"/>
      <c r="U941" t="s">
        <v>13580</v>
      </c>
      <c r="V941" t="s">
        <v>13569</v>
      </c>
      <c r="W941"/>
      <c r="X941"/>
      <c r="Y941"/>
      <c r="Z941"/>
      <c r="AA941"/>
      <c r="AB941"/>
      <c r="AC941"/>
      <c r="AD941"/>
      <c r="AE941"/>
      <c r="AF941"/>
      <c r="AG941"/>
      <c r="AH941"/>
      <c r="AI941"/>
      <c r="AJ941"/>
      <c r="AK941"/>
      <c r="AL941"/>
      <c r="AM941"/>
      <c r="AN941"/>
      <c r="AO941" s="108" t="s">
        <v>43</v>
      </c>
      <c r="AP941" t="s">
        <v>2858</v>
      </c>
      <c r="AQ941">
        <v>25</v>
      </c>
      <c r="AR941" t="s">
        <v>9663</v>
      </c>
      <c r="AS941" t="s">
        <v>4164</v>
      </c>
      <c r="AT941" t="s">
        <v>9551</v>
      </c>
      <c r="AU941" t="s">
        <v>4137</v>
      </c>
      <c r="AV941" t="s">
        <v>9461</v>
      </c>
      <c r="AW941" t="s">
        <v>9462</v>
      </c>
      <c r="AX941" t="s">
        <v>1740</v>
      </c>
      <c r="AY941" t="s">
        <v>9463</v>
      </c>
      <c r="AZ941" t="s">
        <v>4115</v>
      </c>
      <c r="BA941" t="s">
        <v>9464</v>
      </c>
      <c r="BB941" t="s">
        <v>2799</v>
      </c>
      <c r="BC941" t="s">
        <v>1743</v>
      </c>
      <c r="BD941" t="s">
        <v>9664</v>
      </c>
      <c r="BE941" t="s">
        <v>4176</v>
      </c>
      <c r="BF941">
        <v>903</v>
      </c>
      <c r="BG941">
        <v>929</v>
      </c>
      <c r="BH941">
        <v>0</v>
      </c>
      <c r="BI941" t="s">
        <v>1547</v>
      </c>
      <c r="BJ941">
        <v>0</v>
      </c>
      <c r="BK941">
        <v>0</v>
      </c>
      <c r="BL941">
        <v>903</v>
      </c>
      <c r="BM941" t="s">
        <v>9467</v>
      </c>
      <c r="BN941" t="s">
        <v>4177</v>
      </c>
      <c r="BO941" t="s">
        <v>9614</v>
      </c>
      <c r="BP941" t="s" cm="1">
        <v>9613</v>
      </c>
      <c r="BQ941" t="s">
        <v>1547</v>
      </c>
      <c r="BR941" t="s">
        <v>4166</v>
      </c>
      <c r="BS941">
        <v>51</v>
      </c>
      <c r="BT941" t="s">
        <v>5469</v>
      </c>
      <c r="BU941" t="s">
        <v>15918</v>
      </c>
      <c r="BV941" t="s">
        <v>4136</v>
      </c>
      <c r="BW941" t="s">
        <v>9461</v>
      </c>
      <c r="BX941" t="s">
        <v>9665</v>
      </c>
      <c r="BY941" t="s">
        <v>1744</v>
      </c>
      <c r="BZ941" t="s">
        <v>1547</v>
      </c>
      <c r="CA941" t="s">
        <v>1744</v>
      </c>
      <c r="CB941" t="s">
        <v>1754</v>
      </c>
      <c r="CC941"/>
      <c r="CD941" t="s">
        <v>998</v>
      </c>
      <c r="CE941" t="s">
        <v>2799</v>
      </c>
      <c r="CF941" t="s">
        <v>9666</v>
      </c>
      <c r="CG941" t="s">
        <v>9667</v>
      </c>
      <c r="CH941" t="s">
        <v>2799</v>
      </c>
      <c r="CI941" t="s">
        <v>1547</v>
      </c>
      <c r="CJ941" t="s">
        <v>3966</v>
      </c>
      <c r="CK941" t="s">
        <v>1725</v>
      </c>
      <c r="CL941"/>
      <c r="CM941"/>
      <c r="CN941" t="s">
        <v>13580</v>
      </c>
      <c r="CO941" t="s">
        <v>13569</v>
      </c>
      <c r="CP941" t="s">
        <v>13580</v>
      </c>
      <c r="CQ941" t="s">
        <v>13569</v>
      </c>
      <c r="CR941" t="s">
        <v>1547</v>
      </c>
      <c r="CS941">
        <v>8</v>
      </c>
      <c r="CT941" t="s">
        <v>4166</v>
      </c>
      <c r="CU941" t="s">
        <v>4166</v>
      </c>
      <c r="CV941" t="s">
        <v>4166</v>
      </c>
      <c r="CW941" t="s">
        <v>1547</v>
      </c>
      <c r="CX941" t="s">
        <v>1547</v>
      </c>
      <c r="CY941">
        <v>939</v>
      </c>
      <c r="CZ941" t="s">
        <v>10415</v>
      </c>
      <c r="DA941" t="s">
        <v>1547</v>
      </c>
      <c r="DB941" t="s">
        <v>1881</v>
      </c>
      <c r="DC941" t="s">
        <v>1882</v>
      </c>
      <c r="DD941" t="s">
        <v>4137</v>
      </c>
      <c r="DE941" t="s">
        <v>4115</v>
      </c>
      <c r="DF941" t="s">
        <v>4136</v>
      </c>
      <c r="DG941" t="s">
        <v>1547</v>
      </c>
      <c r="DH941" t="s">
        <v>1547</v>
      </c>
      <c r="DI941" t="s">
        <v>1892</v>
      </c>
      <c r="DJ941" t="s">
        <v>9663</v>
      </c>
      <c r="DK941"/>
      <c r="DL941" t="s">
        <v>1892</v>
      </c>
      <c r="DM941">
        <v>9</v>
      </c>
      <c r="DN941" t="s">
        <v>1883</v>
      </c>
      <c r="DO941" t="s">
        <v>1725</v>
      </c>
      <c r="DP941" t="b">
        <v>1</v>
      </c>
      <c r="DQ941" t="b">
        <v>0</v>
      </c>
      <c r="DR941" t="b">
        <v>0</v>
      </c>
      <c r="DS941" t="b">
        <v>0</v>
      </c>
      <c r="DT941" t="b">
        <v>0</v>
      </c>
      <c r="DU941" t="b">
        <v>0</v>
      </c>
      <c r="DV941" t="b">
        <v>0</v>
      </c>
      <c r="DW941">
        <v>0</v>
      </c>
      <c r="DX941" t="b">
        <v>0</v>
      </c>
      <c r="DY941" t="b">
        <v>0</v>
      </c>
      <c r="DZ941" t="b">
        <v>0</v>
      </c>
      <c r="EA941" t="b">
        <v>0</v>
      </c>
      <c r="EB941" t="b">
        <v>0</v>
      </c>
      <c r="EC941" t="b">
        <v>1</v>
      </c>
      <c r="ED941" t="b">
        <v>0</v>
      </c>
      <c r="EE941" t="b">
        <v>0</v>
      </c>
      <c r="EF941" t="b">
        <v>0</v>
      </c>
      <c r="EG941" t="b" cm="1">
        <v>0</v>
      </c>
      <c r="EH941" t="b">
        <v>0</v>
      </c>
      <c r="EI941" t="b">
        <v>0</v>
      </c>
      <c r="EJ941" t="b">
        <v>1</v>
      </c>
      <c r="EK941" t="s">
        <v>5327</v>
      </c>
      <c r="EL941">
        <v>0</v>
      </c>
      <c r="EM941">
        <v>12</v>
      </c>
      <c r="EN941" t="b">
        <v>0</v>
      </c>
    </row>
    <row r="942" spans="1:144" ht="15.75">
      <c r="A942"/>
      <c r="B942" t="s">
        <v>1725</v>
      </c>
      <c r="C942" t="s">
        <v>4164</v>
      </c>
      <c r="D942" t="s">
        <v>4143</v>
      </c>
      <c r="E942" t="s">
        <v>4144</v>
      </c>
      <c r="F942" t="s">
        <v>4145</v>
      </c>
      <c r="G942" t="s">
        <v>4143</v>
      </c>
      <c r="H942" t="s">
        <v>4183</v>
      </c>
      <c r="I942" t="s">
        <v>2799</v>
      </c>
      <c r="J942"/>
      <c r="K942"/>
      <c r="L942" t="s">
        <v>1743</v>
      </c>
      <c r="M942" t="s">
        <v>1754</v>
      </c>
      <c r="N942"/>
      <c r="O942" t="s">
        <v>4166</v>
      </c>
      <c r="P942"/>
      <c r="Q942" t="s">
        <v>4115</v>
      </c>
      <c r="R942" t="s">
        <v>3966</v>
      </c>
      <c r="S942"/>
      <c r="T942"/>
      <c r="U942" t="s">
        <v>13580</v>
      </c>
      <c r="V942" t="s">
        <v>13570</v>
      </c>
      <c r="W942"/>
      <c r="X942"/>
      <c r="Y942"/>
      <c r="Z942"/>
      <c r="AA942"/>
      <c r="AB942"/>
      <c r="AC942"/>
      <c r="AD942"/>
      <c r="AE942"/>
      <c r="AF942"/>
      <c r="AG942"/>
      <c r="AH942"/>
      <c r="AI942"/>
      <c r="AJ942"/>
      <c r="AK942"/>
      <c r="AL942"/>
      <c r="AM942"/>
      <c r="AN942"/>
      <c r="AO942" s="108" t="s">
        <v>43</v>
      </c>
      <c r="AP942" t="s">
        <v>2858</v>
      </c>
      <c r="AQ942">
        <v>26</v>
      </c>
      <c r="AR942" t="s">
        <v>9669</v>
      </c>
      <c r="AS942" t="s">
        <v>4164</v>
      </c>
      <c r="AT942" t="s">
        <v>9551</v>
      </c>
      <c r="AU942" t="s">
        <v>4144</v>
      </c>
      <c r="AV942" t="s">
        <v>9479</v>
      </c>
      <c r="AW942" t="s">
        <v>9480</v>
      </c>
      <c r="AX942" t="s">
        <v>1740</v>
      </c>
      <c r="AY942" t="s">
        <v>9481</v>
      </c>
      <c r="AZ942" t="s">
        <v>4115</v>
      </c>
      <c r="BA942" t="s">
        <v>9482</v>
      </c>
      <c r="BB942" t="s">
        <v>2799</v>
      </c>
      <c r="BC942" t="s">
        <v>1743</v>
      </c>
      <c r="BD942" t="s">
        <v>9670</v>
      </c>
      <c r="BE942" t="s">
        <v>4176</v>
      </c>
      <c r="BF942">
        <v>905</v>
      </c>
      <c r="BG942">
        <v>929</v>
      </c>
      <c r="BH942">
        <v>0</v>
      </c>
      <c r="BI942" t="s">
        <v>1547</v>
      </c>
      <c r="BJ942">
        <v>0</v>
      </c>
      <c r="BK942">
        <v>0</v>
      </c>
      <c r="BL942">
        <v>905</v>
      </c>
      <c r="BM942" t="s">
        <v>9486</v>
      </c>
      <c r="BN942" t="s">
        <v>4177</v>
      </c>
      <c r="BO942" t="s">
        <v>9614</v>
      </c>
      <c r="BP942" t="s" cm="1">
        <v>9613</v>
      </c>
      <c r="BQ942" t="s">
        <v>1547</v>
      </c>
      <c r="BR942" t="s">
        <v>4166</v>
      </c>
      <c r="BS942">
        <v>52</v>
      </c>
      <c r="BT942" t="s">
        <v>5479</v>
      </c>
      <c r="BU942" t="s">
        <v>15919</v>
      </c>
      <c r="BV942" t="s">
        <v>4143</v>
      </c>
      <c r="BW942" t="s">
        <v>9479</v>
      </c>
      <c r="BX942" t="s">
        <v>9671</v>
      </c>
      <c r="BY942" t="s">
        <v>1744</v>
      </c>
      <c r="BZ942" t="s">
        <v>1547</v>
      </c>
      <c r="CA942" t="s">
        <v>1744</v>
      </c>
      <c r="CB942" t="s">
        <v>1754</v>
      </c>
      <c r="CC942"/>
      <c r="CD942" t="s">
        <v>998</v>
      </c>
      <c r="CE942" t="s">
        <v>2799</v>
      </c>
      <c r="CF942" t="s">
        <v>9672</v>
      </c>
      <c r="CG942" t="s">
        <v>9673</v>
      </c>
      <c r="CH942" t="s">
        <v>2799</v>
      </c>
      <c r="CI942" t="s">
        <v>1547</v>
      </c>
      <c r="CJ942" t="s">
        <v>3966</v>
      </c>
      <c r="CK942" t="s">
        <v>1725</v>
      </c>
      <c r="CL942"/>
      <c r="CM942"/>
      <c r="CN942" t="s">
        <v>13580</v>
      </c>
      <c r="CO942" t="s">
        <v>13570</v>
      </c>
      <c r="CP942" t="s">
        <v>13580</v>
      </c>
      <c r="CQ942" t="s">
        <v>13570</v>
      </c>
      <c r="CR942" t="s">
        <v>1547</v>
      </c>
      <c r="CS942">
        <v>8</v>
      </c>
      <c r="CT942" t="s">
        <v>4166</v>
      </c>
      <c r="CU942" t="s">
        <v>4166</v>
      </c>
      <c r="CV942" t="s">
        <v>4166</v>
      </c>
      <c r="CW942" t="s">
        <v>1547</v>
      </c>
      <c r="CX942" t="s">
        <v>1547</v>
      </c>
      <c r="CY942">
        <v>940</v>
      </c>
      <c r="CZ942" t="s">
        <v>10416</v>
      </c>
      <c r="DA942" t="s">
        <v>1547</v>
      </c>
      <c r="DB942" t="s">
        <v>1881</v>
      </c>
      <c r="DC942" t="s">
        <v>1882</v>
      </c>
      <c r="DD942" t="s">
        <v>4144</v>
      </c>
      <c r="DE942" t="s">
        <v>4115</v>
      </c>
      <c r="DF942" t="s">
        <v>4143</v>
      </c>
      <c r="DG942" t="s">
        <v>1547</v>
      </c>
      <c r="DH942" t="s">
        <v>1547</v>
      </c>
      <c r="DI942" t="s">
        <v>1892</v>
      </c>
      <c r="DJ942" t="s">
        <v>9669</v>
      </c>
      <c r="DK942"/>
      <c r="DL942" t="s">
        <v>1892</v>
      </c>
      <c r="DM942">
        <v>9</v>
      </c>
      <c r="DN942" t="s">
        <v>1883</v>
      </c>
      <c r="DO942" t="s">
        <v>1725</v>
      </c>
      <c r="DP942" t="b">
        <v>1</v>
      </c>
      <c r="DQ942" t="b">
        <v>0</v>
      </c>
      <c r="DR942" t="b">
        <v>0</v>
      </c>
      <c r="DS942" t="b">
        <v>0</v>
      </c>
      <c r="DT942" t="b">
        <v>0</v>
      </c>
      <c r="DU942" t="b">
        <v>0</v>
      </c>
      <c r="DV942" t="b">
        <v>0</v>
      </c>
      <c r="DW942">
        <v>0</v>
      </c>
      <c r="DX942" t="b">
        <v>0</v>
      </c>
      <c r="DY942" t="b">
        <v>0</v>
      </c>
      <c r="DZ942" t="b">
        <v>0</v>
      </c>
      <c r="EA942" t="b">
        <v>0</v>
      </c>
      <c r="EB942" t="b">
        <v>0</v>
      </c>
      <c r="EC942" t="b">
        <v>1</v>
      </c>
      <c r="ED942" t="b">
        <v>0</v>
      </c>
      <c r="EE942" t="b">
        <v>0</v>
      </c>
      <c r="EF942" t="b">
        <v>0</v>
      </c>
      <c r="EG942" t="b" cm="1">
        <v>0</v>
      </c>
      <c r="EH942" t="b">
        <v>0</v>
      </c>
      <c r="EI942" t="b">
        <v>0</v>
      </c>
      <c r="EJ942" t="b">
        <v>1</v>
      </c>
      <c r="EK942" t="s">
        <v>5327</v>
      </c>
      <c r="EL942">
        <v>0</v>
      </c>
      <c r="EM942">
        <v>16</v>
      </c>
      <c r="EN942" t="b">
        <v>0</v>
      </c>
    </row>
    <row r="943" spans="1:144" ht="31.5">
      <c r="A943"/>
      <c r="B943" t="s">
        <v>1725</v>
      </c>
      <c r="C943" t="s">
        <v>4164</v>
      </c>
      <c r="D943" t="s">
        <v>4147</v>
      </c>
      <c r="E943" t="s">
        <v>4148</v>
      </c>
      <c r="F943" t="s">
        <v>4149</v>
      </c>
      <c r="G943" t="s">
        <v>4147</v>
      </c>
      <c r="H943" s="109" t="s">
        <v>4184</v>
      </c>
      <c r="I943" t="s">
        <v>2799</v>
      </c>
      <c r="J943"/>
      <c r="K943"/>
      <c r="L943" t="s">
        <v>1743</v>
      </c>
      <c r="M943" t="s">
        <v>1754</v>
      </c>
      <c r="N943"/>
      <c r="O943" t="s">
        <v>4166</v>
      </c>
      <c r="P943"/>
      <c r="Q943" t="s">
        <v>4115</v>
      </c>
      <c r="R943" t="s">
        <v>3966</v>
      </c>
      <c r="S943"/>
      <c r="T943"/>
      <c r="U943" t="s">
        <v>13580</v>
      </c>
      <c r="V943" t="s">
        <v>13571</v>
      </c>
      <c r="W943"/>
      <c r="X943"/>
      <c r="Y943"/>
      <c r="Z943"/>
      <c r="AA943"/>
      <c r="AB943"/>
      <c r="AC943"/>
      <c r="AD943"/>
      <c r="AE943"/>
      <c r="AF943"/>
      <c r="AG943"/>
      <c r="AH943"/>
      <c r="AI943"/>
      <c r="AJ943"/>
      <c r="AK943"/>
      <c r="AL943"/>
      <c r="AM943"/>
      <c r="AN943"/>
      <c r="AO943" s="108" t="s">
        <v>43</v>
      </c>
      <c r="AP943" t="s">
        <v>2858</v>
      </c>
      <c r="AQ943">
        <v>27</v>
      </c>
      <c r="AR943" t="s">
        <v>9675</v>
      </c>
      <c r="AS943" t="s">
        <v>4164</v>
      </c>
      <c r="AT943" t="s">
        <v>9551</v>
      </c>
      <c r="AU943" t="s">
        <v>4148</v>
      </c>
      <c r="AV943" t="s">
        <v>9489</v>
      </c>
      <c r="AW943" t="s">
        <v>9490</v>
      </c>
      <c r="AX943" t="s">
        <v>1740</v>
      </c>
      <c r="AY943" t="s">
        <v>9491</v>
      </c>
      <c r="AZ943" t="s">
        <v>4115</v>
      </c>
      <c r="BA943" t="s">
        <v>9492</v>
      </c>
      <c r="BB943" t="s">
        <v>2799</v>
      </c>
      <c r="BC943" t="s">
        <v>1743</v>
      </c>
      <c r="BD943" t="s">
        <v>9676</v>
      </c>
      <c r="BE943" t="s">
        <v>4176</v>
      </c>
      <c r="BF943">
        <v>906</v>
      </c>
      <c r="BG943">
        <v>929</v>
      </c>
      <c r="BH943">
        <v>0</v>
      </c>
      <c r="BI943" t="s">
        <v>1547</v>
      </c>
      <c r="BJ943">
        <v>0</v>
      </c>
      <c r="BK943">
        <v>0</v>
      </c>
      <c r="BL943">
        <v>906</v>
      </c>
      <c r="BM943" t="s">
        <v>9495</v>
      </c>
      <c r="BN943" t="s">
        <v>4177</v>
      </c>
      <c r="BO943" t="s">
        <v>9614</v>
      </c>
      <c r="BP943" t="s" cm="1">
        <v>9613</v>
      </c>
      <c r="BQ943" t="s">
        <v>1547</v>
      </c>
      <c r="BR943" t="s">
        <v>4166</v>
      </c>
      <c r="BS943">
        <v>53</v>
      </c>
      <c r="BT943" t="s">
        <v>5489</v>
      </c>
      <c r="BU943" t="s">
        <v>15920</v>
      </c>
      <c r="BV943" t="s">
        <v>4147</v>
      </c>
      <c r="BW943" t="s">
        <v>9489</v>
      </c>
      <c r="BX943" t="s">
        <v>9677</v>
      </c>
      <c r="BY943" t="s">
        <v>1744</v>
      </c>
      <c r="BZ943" t="s">
        <v>1547</v>
      </c>
      <c r="CA943" t="s">
        <v>1744</v>
      </c>
      <c r="CB943" t="s">
        <v>1754</v>
      </c>
      <c r="CC943"/>
      <c r="CD943" t="s">
        <v>998</v>
      </c>
      <c r="CE943" t="s">
        <v>2799</v>
      </c>
      <c r="CF943" t="s">
        <v>9678</v>
      </c>
      <c r="CG943" t="s">
        <v>9679</v>
      </c>
      <c r="CH943" t="s">
        <v>2799</v>
      </c>
      <c r="CI943" t="s">
        <v>1547</v>
      </c>
      <c r="CJ943" t="s">
        <v>3966</v>
      </c>
      <c r="CK943" t="s">
        <v>1725</v>
      </c>
      <c r="CL943"/>
      <c r="CM943"/>
      <c r="CN943" t="s">
        <v>13580</v>
      </c>
      <c r="CO943" t="s">
        <v>13571</v>
      </c>
      <c r="CP943" t="s">
        <v>13580</v>
      </c>
      <c r="CQ943" t="s">
        <v>13571</v>
      </c>
      <c r="CR943" t="s">
        <v>1547</v>
      </c>
      <c r="CS943">
        <v>8</v>
      </c>
      <c r="CT943" t="s">
        <v>4166</v>
      </c>
      <c r="CU943" t="s">
        <v>4166</v>
      </c>
      <c r="CV943" t="s">
        <v>4166</v>
      </c>
      <c r="CW943" t="s">
        <v>1547</v>
      </c>
      <c r="CX943" t="s">
        <v>1547</v>
      </c>
      <c r="CY943">
        <v>941</v>
      </c>
      <c r="CZ943" t="s">
        <v>10417</v>
      </c>
      <c r="DA943" t="s">
        <v>1547</v>
      </c>
      <c r="DB943" t="s">
        <v>1881</v>
      </c>
      <c r="DC943" t="s">
        <v>1882</v>
      </c>
      <c r="DD943" t="s">
        <v>4148</v>
      </c>
      <c r="DE943" t="s">
        <v>4115</v>
      </c>
      <c r="DF943" t="s">
        <v>4147</v>
      </c>
      <c r="DG943" t="s">
        <v>1547</v>
      </c>
      <c r="DH943" t="s">
        <v>1547</v>
      </c>
      <c r="DI943" t="s">
        <v>1892</v>
      </c>
      <c r="DJ943" t="s">
        <v>9675</v>
      </c>
      <c r="DK943"/>
      <c r="DL943" t="s">
        <v>1892</v>
      </c>
      <c r="DM943">
        <v>9</v>
      </c>
      <c r="DN943" t="s">
        <v>1883</v>
      </c>
      <c r="DO943" t="s">
        <v>1725</v>
      </c>
      <c r="DP943" t="b">
        <v>1</v>
      </c>
      <c r="DQ943" t="b">
        <v>0</v>
      </c>
      <c r="DR943" t="b">
        <v>0</v>
      </c>
      <c r="DS943" t="b">
        <v>0</v>
      </c>
      <c r="DT943" t="b">
        <v>0</v>
      </c>
      <c r="DU943" t="b">
        <v>0</v>
      </c>
      <c r="DV943" t="b">
        <v>0</v>
      </c>
      <c r="DW943">
        <v>0</v>
      </c>
      <c r="DX943" t="b">
        <v>0</v>
      </c>
      <c r="DY943" t="b">
        <v>0</v>
      </c>
      <c r="DZ943" t="b">
        <v>0</v>
      </c>
      <c r="EA943" t="b">
        <v>0</v>
      </c>
      <c r="EB943" t="b">
        <v>0</v>
      </c>
      <c r="EC943" t="b">
        <v>0</v>
      </c>
      <c r="ED943" t="b">
        <v>0</v>
      </c>
      <c r="EE943" t="b">
        <v>0</v>
      </c>
      <c r="EF943" t="b">
        <v>0</v>
      </c>
      <c r="EG943" t="b" cm="1">
        <v>0</v>
      </c>
      <c r="EH943" t="b">
        <v>0</v>
      </c>
      <c r="EI943" t="b">
        <v>0</v>
      </c>
      <c r="EJ943" t="b">
        <v>0</v>
      </c>
      <c r="EK943" t="s">
        <v>1547</v>
      </c>
      <c r="EL943">
        <v>0</v>
      </c>
      <c r="EM943">
        <v>10</v>
      </c>
      <c r="EN943" t="b">
        <v>0</v>
      </c>
    </row>
    <row r="944" spans="1:144" ht="15.75">
      <c r="A944"/>
      <c r="B944" t="s">
        <v>1725</v>
      </c>
      <c r="C944" t="s">
        <v>4164</v>
      </c>
      <c r="D944" t="s">
        <v>4150</v>
      </c>
      <c r="E944" t="s">
        <v>4151</v>
      </c>
      <c r="F944"/>
      <c r="G944" t="s">
        <v>4150</v>
      </c>
      <c r="H944" t="s">
        <v>4185</v>
      </c>
      <c r="I944" t="s">
        <v>2799</v>
      </c>
      <c r="J944"/>
      <c r="K944"/>
      <c r="L944" t="s">
        <v>1743</v>
      </c>
      <c r="M944" t="s">
        <v>1754</v>
      </c>
      <c r="N944"/>
      <c r="O944" t="s">
        <v>4166</v>
      </c>
      <c r="P944"/>
      <c r="Q944" t="s">
        <v>4115</v>
      </c>
      <c r="R944" t="s">
        <v>3966</v>
      </c>
      <c r="S944"/>
      <c r="T944"/>
      <c r="U944" t="s">
        <v>13580</v>
      </c>
      <c r="V944" t="s">
        <v>13572</v>
      </c>
      <c r="W944"/>
      <c r="X944"/>
      <c r="Y944"/>
      <c r="Z944"/>
      <c r="AA944"/>
      <c r="AB944"/>
      <c r="AC944"/>
      <c r="AD944"/>
      <c r="AE944"/>
      <c r="AF944"/>
      <c r="AG944"/>
      <c r="AH944"/>
      <c r="AI944"/>
      <c r="AJ944"/>
      <c r="AK944"/>
      <c r="AL944"/>
      <c r="AM944"/>
      <c r="AN944"/>
      <c r="AO944" s="108" t="s">
        <v>43</v>
      </c>
      <c r="AP944" t="s">
        <v>2858</v>
      </c>
      <c r="AQ944">
        <v>28</v>
      </c>
      <c r="AR944" t="s">
        <v>9681</v>
      </c>
      <c r="AS944" t="s">
        <v>4164</v>
      </c>
      <c r="AT944" t="s">
        <v>9551</v>
      </c>
      <c r="AU944" t="s">
        <v>4151</v>
      </c>
      <c r="AV944" t="s">
        <v>9498</v>
      </c>
      <c r="AW944" t="s">
        <v>1744</v>
      </c>
      <c r="AX944" t="s">
        <v>1740</v>
      </c>
      <c r="AY944" t="s">
        <v>9500</v>
      </c>
      <c r="AZ944" t="s">
        <v>4115</v>
      </c>
      <c r="BA944" t="s">
        <v>9501</v>
      </c>
      <c r="BB944" t="s">
        <v>2799</v>
      </c>
      <c r="BC944" t="s">
        <v>1743</v>
      </c>
      <c r="BD944" t="s">
        <v>9682</v>
      </c>
      <c r="BE944" t="s">
        <v>4176</v>
      </c>
      <c r="BF944">
        <v>907</v>
      </c>
      <c r="BG944">
        <v>929</v>
      </c>
      <c r="BH944">
        <v>0</v>
      </c>
      <c r="BI944" t="s">
        <v>1547</v>
      </c>
      <c r="BJ944">
        <v>0</v>
      </c>
      <c r="BK944">
        <v>0</v>
      </c>
      <c r="BL944">
        <v>907</v>
      </c>
      <c r="BM944" t="s">
        <v>9504</v>
      </c>
      <c r="BN944" t="s">
        <v>4177</v>
      </c>
      <c r="BO944" t="s">
        <v>9614</v>
      </c>
      <c r="BP944" t="s" cm="1">
        <v>9613</v>
      </c>
      <c r="BQ944" t="s">
        <v>1547</v>
      </c>
      <c r="BR944" t="s">
        <v>4166</v>
      </c>
      <c r="BS944">
        <v>54</v>
      </c>
      <c r="BT944" t="s">
        <v>5499</v>
      </c>
      <c r="BU944" t="s">
        <v>15921</v>
      </c>
      <c r="BV944" t="s">
        <v>4150</v>
      </c>
      <c r="BW944" t="s">
        <v>9498</v>
      </c>
      <c r="BX944" t="s">
        <v>9683</v>
      </c>
      <c r="BY944" t="s">
        <v>1744</v>
      </c>
      <c r="BZ944" t="s">
        <v>1547</v>
      </c>
      <c r="CA944" t="s">
        <v>1744</v>
      </c>
      <c r="CB944" t="s">
        <v>1754</v>
      </c>
      <c r="CC944"/>
      <c r="CD944" t="s">
        <v>998</v>
      </c>
      <c r="CE944" t="s">
        <v>2799</v>
      </c>
      <c r="CF944" t="s">
        <v>9684</v>
      </c>
      <c r="CG944" t="s">
        <v>9685</v>
      </c>
      <c r="CH944" t="s">
        <v>2799</v>
      </c>
      <c r="CI944" t="s">
        <v>1547</v>
      </c>
      <c r="CJ944" t="s">
        <v>3966</v>
      </c>
      <c r="CK944" t="s">
        <v>1725</v>
      </c>
      <c r="CL944"/>
      <c r="CM944"/>
      <c r="CN944" t="s">
        <v>13580</v>
      </c>
      <c r="CO944" t="s">
        <v>13572</v>
      </c>
      <c r="CP944" t="s">
        <v>13580</v>
      </c>
      <c r="CQ944" t="s">
        <v>13572</v>
      </c>
      <c r="CR944" t="s">
        <v>1547</v>
      </c>
      <c r="CS944">
        <v>8</v>
      </c>
      <c r="CT944" t="s">
        <v>4166</v>
      </c>
      <c r="CU944" t="s">
        <v>4166</v>
      </c>
      <c r="CV944" t="s">
        <v>4166</v>
      </c>
      <c r="CW944" t="s">
        <v>1547</v>
      </c>
      <c r="CX944" t="s">
        <v>1547</v>
      </c>
      <c r="CY944">
        <v>942</v>
      </c>
      <c r="CZ944" t="s">
        <v>10425</v>
      </c>
      <c r="DA944" t="s">
        <v>1547</v>
      </c>
      <c r="DB944" t="s">
        <v>1881</v>
      </c>
      <c r="DC944" t="s">
        <v>1882</v>
      </c>
      <c r="DD944" t="s">
        <v>4151</v>
      </c>
      <c r="DE944" t="s">
        <v>4115</v>
      </c>
      <c r="DF944" t="s">
        <v>4150</v>
      </c>
      <c r="DG944" t="s">
        <v>1547</v>
      </c>
      <c r="DH944" t="s">
        <v>1547</v>
      </c>
      <c r="DI944" t="s">
        <v>1892</v>
      </c>
      <c r="DJ944" t="s">
        <v>9681</v>
      </c>
      <c r="DK944"/>
      <c r="DL944" t="s">
        <v>1892</v>
      </c>
      <c r="DM944">
        <v>9</v>
      </c>
      <c r="DN944" t="s">
        <v>1883</v>
      </c>
      <c r="DO944" t="s">
        <v>1725</v>
      </c>
      <c r="DP944" t="b">
        <v>1</v>
      </c>
      <c r="DQ944" t="b">
        <v>0</v>
      </c>
      <c r="DR944" t="b">
        <v>0</v>
      </c>
      <c r="DS944" t="b">
        <v>0</v>
      </c>
      <c r="DT944" t="b">
        <v>0</v>
      </c>
      <c r="DU944" t="b">
        <v>0</v>
      </c>
      <c r="DV944" t="b">
        <v>0</v>
      </c>
      <c r="DW944">
        <v>0</v>
      </c>
      <c r="DX944" t="b">
        <v>0</v>
      </c>
      <c r="DY944" t="b">
        <v>0</v>
      </c>
      <c r="DZ944" t="b">
        <v>0</v>
      </c>
      <c r="EA944" t="b">
        <v>0</v>
      </c>
      <c r="EB944" t="b">
        <v>0</v>
      </c>
      <c r="EC944" t="b">
        <v>0</v>
      </c>
      <c r="ED944" t="b">
        <v>0</v>
      </c>
      <c r="EE944" t="b">
        <v>0</v>
      </c>
      <c r="EF944" t="b">
        <v>0</v>
      </c>
      <c r="EG944" t="b" cm="1">
        <v>0</v>
      </c>
      <c r="EH944" t="b">
        <v>0</v>
      </c>
      <c r="EI944" t="b">
        <v>0</v>
      </c>
      <c r="EJ944" t="b">
        <v>0</v>
      </c>
      <c r="EK944" t="s">
        <v>1547</v>
      </c>
      <c r="EL944">
        <v>0</v>
      </c>
      <c r="EM944">
        <v>10</v>
      </c>
      <c r="EN944" t="b">
        <v>0</v>
      </c>
    </row>
    <row r="945" spans="1:144" ht="15.75">
      <c r="A945"/>
      <c r="B945" t="s">
        <v>1565</v>
      </c>
      <c r="C945" t="s">
        <v>1565</v>
      </c>
      <c r="D945" t="s">
        <v>4186</v>
      </c>
      <c r="E945" t="s">
        <v>383</v>
      </c>
      <c r="F945"/>
      <c r="G945" t="s">
        <v>4187</v>
      </c>
      <c r="H945" t="s">
        <v>4186</v>
      </c>
      <c r="I945" t="s">
        <v>1244</v>
      </c>
      <c r="J945"/>
      <c r="K945"/>
      <c r="L945" t="s">
        <v>1743</v>
      </c>
      <c r="M945"/>
      <c r="N945"/>
      <c r="O945"/>
      <c r="P945"/>
      <c r="Q945" t="s">
        <v>4188</v>
      </c>
      <c r="R945" t="s">
        <v>1918</v>
      </c>
      <c r="S945"/>
      <c r="T945"/>
      <c r="U945" t="s">
        <v>4189</v>
      </c>
      <c r="V945"/>
      <c r="W945"/>
      <c r="X945"/>
      <c r="Y945"/>
      <c r="Z945"/>
      <c r="AA945"/>
      <c r="AB945"/>
      <c r="AC945"/>
      <c r="AD945"/>
      <c r="AE945"/>
      <c r="AF945"/>
      <c r="AG945"/>
      <c r="AH945"/>
      <c r="AI945"/>
      <c r="AJ945"/>
      <c r="AK945"/>
      <c r="AL945"/>
      <c r="AM945"/>
      <c r="AN945"/>
      <c r="AO945" s="108" t="s">
        <v>43</v>
      </c>
      <c r="AP945" t="s">
        <v>2859</v>
      </c>
      <c r="AQ945">
        <v>2</v>
      </c>
      <c r="AR945" t="s">
        <v>9687</v>
      </c>
      <c r="AS945" t="s">
        <v>1565</v>
      </c>
      <c r="AT945" t="s">
        <v>9688</v>
      </c>
      <c r="AU945" t="s">
        <v>383</v>
      </c>
      <c r="AV945" t="s">
        <v>9689</v>
      </c>
      <c r="AW945" t="s">
        <v>1744</v>
      </c>
      <c r="AX945" t="s">
        <v>1740</v>
      </c>
      <c r="AY945" t="s">
        <v>9690</v>
      </c>
      <c r="AZ945" t="s">
        <v>4188</v>
      </c>
      <c r="BA945" t="s">
        <v>9691</v>
      </c>
      <c r="BB945" t="s">
        <v>1244</v>
      </c>
      <c r="BC945" t="s">
        <v>1743</v>
      </c>
      <c r="BD945" t="s">
        <v>9692</v>
      </c>
      <c r="BE945" t="s">
        <v>4186</v>
      </c>
      <c r="BF945">
        <v>945</v>
      </c>
      <c r="BG945">
        <v>0</v>
      </c>
      <c r="BH945">
        <v>0</v>
      </c>
      <c r="BI945" t="s">
        <v>1547</v>
      </c>
      <c r="BJ945">
        <v>0</v>
      </c>
      <c r="BK945">
        <v>0</v>
      </c>
      <c r="BL945">
        <v>0</v>
      </c>
      <c r="BM945" t="s">
        <v>1547</v>
      </c>
      <c r="BN945" t="s">
        <v>1547</v>
      </c>
      <c r="BO945" t="s">
        <v>1547</v>
      </c>
      <c r="BP945" t="s" cm="1">
        <v>1547</v>
      </c>
      <c r="BQ945" t="s">
        <v>1547</v>
      </c>
      <c r="BR945" t="s">
        <v>9693</v>
      </c>
      <c r="BS945">
        <v>1</v>
      </c>
      <c r="BT945" t="s">
        <v>1738</v>
      </c>
      <c r="BU945" t="s">
        <v>15922</v>
      </c>
      <c r="BV945" t="s">
        <v>4186</v>
      </c>
      <c r="BW945" t="s">
        <v>9689</v>
      </c>
      <c r="BX945" t="s">
        <v>9694</v>
      </c>
      <c r="BY945" t="s">
        <v>1744</v>
      </c>
      <c r="BZ945" t="s">
        <v>1547</v>
      </c>
      <c r="CA945" t="s">
        <v>1744</v>
      </c>
      <c r="CB945" t="s">
        <v>1547</v>
      </c>
      <c r="CC945"/>
      <c r="CD945" t="s">
        <v>998</v>
      </c>
      <c r="CE945" t="s">
        <v>1244</v>
      </c>
      <c r="CF945" t="s">
        <v>383</v>
      </c>
      <c r="CG945" t="s">
        <v>9689</v>
      </c>
      <c r="CH945" t="s">
        <v>1244</v>
      </c>
      <c r="CI945" t="s">
        <v>1547</v>
      </c>
      <c r="CJ945" t="s">
        <v>1918</v>
      </c>
      <c r="CK945" t="s">
        <v>1565</v>
      </c>
      <c r="CL945"/>
      <c r="CM945"/>
      <c r="CN945" t="s">
        <v>4189</v>
      </c>
      <c r="CO945" t="s">
        <v>1547</v>
      </c>
      <c r="CP945" t="s">
        <v>4189</v>
      </c>
      <c r="CQ945" t="s">
        <v>1547</v>
      </c>
      <c r="CR945" t="s">
        <v>1547</v>
      </c>
      <c r="CS945">
        <v>0</v>
      </c>
      <c r="CT945" t="s">
        <v>1547</v>
      </c>
      <c r="CU945" t="s">
        <v>1547</v>
      </c>
      <c r="CV945" t="s">
        <v>1547</v>
      </c>
      <c r="CW945" t="s">
        <v>1547</v>
      </c>
      <c r="CX945" t="s">
        <v>1547</v>
      </c>
      <c r="CY945">
        <v>943</v>
      </c>
      <c r="CZ945" t="s">
        <v>10427</v>
      </c>
      <c r="DA945" t="s">
        <v>1547</v>
      </c>
      <c r="DB945" t="s">
        <v>1881</v>
      </c>
      <c r="DC945" t="s">
        <v>1882</v>
      </c>
      <c r="DD945" t="s">
        <v>383</v>
      </c>
      <c r="DE945" t="s">
        <v>4188</v>
      </c>
      <c r="DF945" t="s">
        <v>4187</v>
      </c>
      <c r="DG945" t="s">
        <v>1547</v>
      </c>
      <c r="DH945" t="s">
        <v>1547</v>
      </c>
      <c r="DI945" t="s">
        <v>1892</v>
      </c>
      <c r="DJ945" t="s">
        <v>9687</v>
      </c>
      <c r="DK945"/>
      <c r="DL945" t="s">
        <v>1892</v>
      </c>
      <c r="DM945">
        <v>9</v>
      </c>
      <c r="DN945" t="s">
        <v>1883</v>
      </c>
      <c r="DO945" t="s">
        <v>1565</v>
      </c>
      <c r="DP945" t="b">
        <v>1</v>
      </c>
      <c r="DQ945" t="b">
        <v>0</v>
      </c>
      <c r="DR945" t="b">
        <v>1</v>
      </c>
      <c r="DS945" t="b">
        <v>0</v>
      </c>
      <c r="DT945" t="b">
        <v>0</v>
      </c>
      <c r="DU945" t="b">
        <v>1</v>
      </c>
      <c r="DV945" t="b">
        <v>1</v>
      </c>
      <c r="DW945">
        <v>0</v>
      </c>
      <c r="DX945" t="b">
        <v>0</v>
      </c>
      <c r="DY945" t="b">
        <v>0</v>
      </c>
      <c r="DZ945" t="b">
        <v>0</v>
      </c>
      <c r="EA945" t="b">
        <v>0</v>
      </c>
      <c r="EB945" t="b">
        <v>0</v>
      </c>
      <c r="EC945" t="b">
        <v>0</v>
      </c>
      <c r="ED945" t="b">
        <v>0</v>
      </c>
      <c r="EE945" t="b">
        <v>0</v>
      </c>
      <c r="EF945" t="b">
        <v>0</v>
      </c>
      <c r="EG945" t="b" cm="1">
        <v>0</v>
      </c>
      <c r="EH945" t="b">
        <v>0</v>
      </c>
      <c r="EI945" t="b">
        <v>0</v>
      </c>
      <c r="EJ945" t="b">
        <v>0</v>
      </c>
      <c r="EK945" t="s">
        <v>1547</v>
      </c>
      <c r="EL945">
        <v>0</v>
      </c>
      <c r="EM945">
        <v>7</v>
      </c>
      <c r="EN945" t="b">
        <v>0</v>
      </c>
    </row>
    <row r="946" spans="1:144" ht="15.75">
      <c r="A946"/>
      <c r="B946" t="s">
        <v>1565</v>
      </c>
      <c r="C946" t="s">
        <v>1565</v>
      </c>
      <c r="D946" t="s">
        <v>4190</v>
      </c>
      <c r="E946" t="s">
        <v>4191</v>
      </c>
      <c r="F946"/>
      <c r="G946" t="s">
        <v>4190</v>
      </c>
      <c r="H946" t="s">
        <v>4192</v>
      </c>
      <c r="I946" t="s">
        <v>1230</v>
      </c>
      <c r="J946"/>
      <c r="K946"/>
      <c r="L946" t="s">
        <v>1743</v>
      </c>
      <c r="M946" t="s">
        <v>2003</v>
      </c>
      <c r="N946"/>
      <c r="O946"/>
      <c r="P946" t="s">
        <v>1278</v>
      </c>
      <c r="Q946" t="s">
        <v>4188</v>
      </c>
      <c r="R946" t="s">
        <v>1918</v>
      </c>
      <c r="S946"/>
      <c r="T946"/>
      <c r="U946" t="s">
        <v>4189</v>
      </c>
      <c r="V946" t="s">
        <v>4193</v>
      </c>
      <c r="W946"/>
      <c r="X946"/>
      <c r="Y946"/>
      <c r="Z946"/>
      <c r="AA946"/>
      <c r="AB946"/>
      <c r="AC946"/>
      <c r="AD946"/>
      <c r="AE946"/>
      <c r="AF946"/>
      <c r="AG946"/>
      <c r="AH946"/>
      <c r="AI946"/>
      <c r="AJ946"/>
      <c r="AK946"/>
      <c r="AL946"/>
      <c r="AM946"/>
      <c r="AN946"/>
      <c r="AO946" s="108" t="s">
        <v>43</v>
      </c>
      <c r="AP946" t="s">
        <v>2859</v>
      </c>
      <c r="AQ946">
        <v>3</v>
      </c>
      <c r="AR946" t="s">
        <v>9696</v>
      </c>
      <c r="AS946" t="s">
        <v>1565</v>
      </c>
      <c r="AT946" t="s">
        <v>9688</v>
      </c>
      <c r="AU946" t="s">
        <v>4191</v>
      </c>
      <c r="AV946" t="s">
        <v>9697</v>
      </c>
      <c r="AW946" t="s">
        <v>1744</v>
      </c>
      <c r="AX946" t="s">
        <v>1740</v>
      </c>
      <c r="AY946" t="s">
        <v>9698</v>
      </c>
      <c r="AZ946" t="s">
        <v>4188</v>
      </c>
      <c r="BA946" t="s">
        <v>9699</v>
      </c>
      <c r="BB946" t="s">
        <v>1230</v>
      </c>
      <c r="BC946" t="s">
        <v>1743</v>
      </c>
      <c r="BD946" t="s">
        <v>9700</v>
      </c>
      <c r="BE946" t="s">
        <v>4186</v>
      </c>
      <c r="BF946">
        <v>946</v>
      </c>
      <c r="BG946">
        <v>945</v>
      </c>
      <c r="BH946">
        <v>0</v>
      </c>
      <c r="BI946" t="s">
        <v>4191</v>
      </c>
      <c r="BJ946">
        <v>1</v>
      </c>
      <c r="BK946">
        <v>0</v>
      </c>
      <c r="BL946">
        <v>0</v>
      </c>
      <c r="BM946" t="s">
        <v>1547</v>
      </c>
      <c r="BN946" t="s">
        <v>383</v>
      </c>
      <c r="BO946" t="s">
        <v>9689</v>
      </c>
      <c r="BP946" t="s" cm="1">
        <v>9687</v>
      </c>
      <c r="BQ946" t="s">
        <v>1547</v>
      </c>
      <c r="BR946" t="s">
        <v>9693</v>
      </c>
      <c r="BS946">
        <v>2</v>
      </c>
      <c r="BT946" t="s">
        <v>1712</v>
      </c>
      <c r="BU946" t="s">
        <v>15923</v>
      </c>
      <c r="BV946" t="s">
        <v>4190</v>
      </c>
      <c r="BW946" t="s">
        <v>9697</v>
      </c>
      <c r="BX946" t="s">
        <v>9701</v>
      </c>
      <c r="BY946" t="s">
        <v>1744</v>
      </c>
      <c r="BZ946" t="s">
        <v>1547</v>
      </c>
      <c r="CA946" t="s">
        <v>1744</v>
      </c>
      <c r="CB946" t="s">
        <v>2003</v>
      </c>
      <c r="CC946"/>
      <c r="CD946" t="s">
        <v>998</v>
      </c>
      <c r="CE946" t="s">
        <v>1230</v>
      </c>
      <c r="CF946" t="s">
        <v>9702</v>
      </c>
      <c r="CG946" t="s">
        <v>9703</v>
      </c>
      <c r="CH946" t="s">
        <v>1230</v>
      </c>
      <c r="CI946" t="s">
        <v>1547</v>
      </c>
      <c r="CJ946" t="s">
        <v>1918</v>
      </c>
      <c r="CK946" t="s">
        <v>1565</v>
      </c>
      <c r="CL946"/>
      <c r="CM946"/>
      <c r="CN946" t="s">
        <v>4189</v>
      </c>
      <c r="CO946" t="s">
        <v>4193</v>
      </c>
      <c r="CP946" t="s">
        <v>4189</v>
      </c>
      <c r="CQ946" t="s">
        <v>4193</v>
      </c>
      <c r="CR946" t="s">
        <v>1547</v>
      </c>
      <c r="CS946">
        <v>0</v>
      </c>
      <c r="CT946" t="s">
        <v>1547</v>
      </c>
      <c r="CU946" t="s">
        <v>1547</v>
      </c>
      <c r="CV946" t="s">
        <v>1547</v>
      </c>
      <c r="CW946" t="s">
        <v>1547</v>
      </c>
      <c r="CX946" t="s">
        <v>1547</v>
      </c>
      <c r="CY946">
        <v>944</v>
      </c>
      <c r="CZ946" t="s">
        <v>10428</v>
      </c>
      <c r="DA946" t="s">
        <v>1547</v>
      </c>
      <c r="DB946" t="s">
        <v>1881</v>
      </c>
      <c r="DC946" t="s">
        <v>1882</v>
      </c>
      <c r="DD946" t="s">
        <v>4191</v>
      </c>
      <c r="DE946" t="s">
        <v>4188</v>
      </c>
      <c r="DF946" t="s">
        <v>4190</v>
      </c>
      <c r="DG946" t="s">
        <v>1547</v>
      </c>
      <c r="DH946" t="s">
        <v>1547</v>
      </c>
      <c r="DI946" t="s">
        <v>1892</v>
      </c>
      <c r="DJ946" t="s">
        <v>9696</v>
      </c>
      <c r="DK946"/>
      <c r="DL946" t="s">
        <v>1892</v>
      </c>
      <c r="DM946">
        <v>9</v>
      </c>
      <c r="DN946" t="s">
        <v>1883</v>
      </c>
      <c r="DO946" t="s">
        <v>1565</v>
      </c>
      <c r="DP946" t="b">
        <v>1</v>
      </c>
      <c r="DQ946" t="b">
        <v>0</v>
      </c>
      <c r="DR946" t="b">
        <v>1</v>
      </c>
      <c r="DS946" t="b">
        <v>0</v>
      </c>
      <c r="DT946" t="b">
        <v>0</v>
      </c>
      <c r="DU946" t="b">
        <v>1</v>
      </c>
      <c r="DV946" t="b">
        <v>0</v>
      </c>
      <c r="DW946">
        <v>0</v>
      </c>
      <c r="DX946" t="b">
        <v>0</v>
      </c>
      <c r="DY946" t="b">
        <v>0</v>
      </c>
      <c r="DZ946" t="b">
        <v>0</v>
      </c>
      <c r="EA946" t="b">
        <v>0</v>
      </c>
      <c r="EB946" t="b">
        <v>0</v>
      </c>
      <c r="EC946" t="b">
        <v>0</v>
      </c>
      <c r="ED946" t="b">
        <v>0</v>
      </c>
      <c r="EE946" t="b">
        <v>0</v>
      </c>
      <c r="EF946" t="b">
        <v>0</v>
      </c>
      <c r="EG946" t="b" cm="1">
        <v>0</v>
      </c>
      <c r="EH946" t="b">
        <v>0</v>
      </c>
      <c r="EI946" t="b">
        <v>0</v>
      </c>
      <c r="EJ946" t="b">
        <v>0</v>
      </c>
      <c r="EK946" t="s">
        <v>1547</v>
      </c>
      <c r="EL946">
        <v>0</v>
      </c>
      <c r="EM946">
        <v>12</v>
      </c>
      <c r="EN946" t="b">
        <v>0</v>
      </c>
    </row>
    <row r="947" spans="1:144" ht="15.75">
      <c r="A947"/>
      <c r="B947" t="s">
        <v>1565</v>
      </c>
      <c r="C947" t="s">
        <v>1565</v>
      </c>
      <c r="D947" t="s">
        <v>4116</v>
      </c>
      <c r="E947" t="s">
        <v>3201</v>
      </c>
      <c r="F947"/>
      <c r="G947" t="s">
        <v>4194</v>
      </c>
      <c r="H947" t="s">
        <v>4195</v>
      </c>
      <c r="I947" t="s">
        <v>1230</v>
      </c>
      <c r="J947"/>
      <c r="K947"/>
      <c r="L947" t="s">
        <v>1743</v>
      </c>
      <c r="M947" t="s">
        <v>1749</v>
      </c>
      <c r="N947" t="s">
        <v>4196</v>
      </c>
      <c r="O947"/>
      <c r="P947" t="s">
        <v>1278</v>
      </c>
      <c r="Q947" t="s">
        <v>4188</v>
      </c>
      <c r="R947" t="s">
        <v>1918</v>
      </c>
      <c r="S947"/>
      <c r="T947"/>
      <c r="U947" t="s">
        <v>4189</v>
      </c>
      <c r="V947" t="s">
        <v>3331</v>
      </c>
      <c r="W947"/>
      <c r="X947"/>
      <c r="Y947"/>
      <c r="Z947"/>
      <c r="AA947"/>
      <c r="AB947"/>
      <c r="AC947"/>
      <c r="AD947"/>
      <c r="AE947"/>
      <c r="AF947"/>
      <c r="AG947"/>
      <c r="AH947"/>
      <c r="AI947"/>
      <c r="AJ947"/>
      <c r="AK947"/>
      <c r="AL947"/>
      <c r="AM947"/>
      <c r="AN947"/>
      <c r="AO947" s="108" t="s">
        <v>43</v>
      </c>
      <c r="AP947" t="s">
        <v>2859</v>
      </c>
      <c r="AQ947">
        <v>4</v>
      </c>
      <c r="AR947" t="s">
        <v>9705</v>
      </c>
      <c r="AS947" t="s">
        <v>1565</v>
      </c>
      <c r="AT947" t="s">
        <v>9688</v>
      </c>
      <c r="AU947" t="s">
        <v>3201</v>
      </c>
      <c r="AV947" t="s">
        <v>6074</v>
      </c>
      <c r="AW947" t="s">
        <v>1744</v>
      </c>
      <c r="AX947" t="s">
        <v>1740</v>
      </c>
      <c r="AY947" t="s">
        <v>9706</v>
      </c>
      <c r="AZ947" t="s">
        <v>4188</v>
      </c>
      <c r="BA947" t="s">
        <v>9375</v>
      </c>
      <c r="BB947" t="s">
        <v>1230</v>
      </c>
      <c r="BC947" t="s">
        <v>1743</v>
      </c>
      <c r="BD947" t="s">
        <v>9707</v>
      </c>
      <c r="BE947" t="s">
        <v>4186</v>
      </c>
      <c r="BF947">
        <v>892</v>
      </c>
      <c r="BG947">
        <v>945</v>
      </c>
      <c r="BH947">
        <v>0</v>
      </c>
      <c r="BI947" t="s">
        <v>3201</v>
      </c>
      <c r="BJ947">
        <v>1</v>
      </c>
      <c r="BK947">
        <v>0</v>
      </c>
      <c r="BL947">
        <v>0</v>
      </c>
      <c r="BM947" t="s">
        <v>1547</v>
      </c>
      <c r="BN947" t="s">
        <v>383</v>
      </c>
      <c r="BO947" t="s">
        <v>9689</v>
      </c>
      <c r="BP947" t="s" cm="1">
        <v>9687</v>
      </c>
      <c r="BQ947" t="s">
        <v>1547</v>
      </c>
      <c r="BR947" t="s">
        <v>9693</v>
      </c>
      <c r="BS947">
        <v>3</v>
      </c>
      <c r="BT947" t="s">
        <v>1715</v>
      </c>
      <c r="BU947" t="s">
        <v>15924</v>
      </c>
      <c r="BV947" t="s">
        <v>4116</v>
      </c>
      <c r="BW947" t="s">
        <v>6074</v>
      </c>
      <c r="BX947" t="s">
        <v>9708</v>
      </c>
      <c r="BY947" t="s">
        <v>9709</v>
      </c>
      <c r="BZ947" t="s">
        <v>1547</v>
      </c>
      <c r="CA947" t="s">
        <v>1744</v>
      </c>
      <c r="CB947" t="s">
        <v>1749</v>
      </c>
      <c r="CC947"/>
      <c r="CD947" t="s">
        <v>998</v>
      </c>
      <c r="CE947" t="s">
        <v>1230</v>
      </c>
      <c r="CF947" t="s">
        <v>9710</v>
      </c>
      <c r="CG947" t="s">
        <v>9377</v>
      </c>
      <c r="CH947" t="s">
        <v>1230</v>
      </c>
      <c r="CI947" t="s">
        <v>1547</v>
      </c>
      <c r="CJ947" t="s">
        <v>1918</v>
      </c>
      <c r="CK947" t="s">
        <v>1565</v>
      </c>
      <c r="CL947"/>
      <c r="CM947"/>
      <c r="CN947" t="s">
        <v>4189</v>
      </c>
      <c r="CO947" t="s">
        <v>3331</v>
      </c>
      <c r="CP947" t="s">
        <v>4189</v>
      </c>
      <c r="CQ947" t="s">
        <v>3331</v>
      </c>
      <c r="CR947" t="s">
        <v>1547</v>
      </c>
      <c r="CS947">
        <v>0</v>
      </c>
      <c r="CT947" t="s">
        <v>1547</v>
      </c>
      <c r="CU947" t="s">
        <v>1547</v>
      </c>
      <c r="CV947" t="s">
        <v>1547</v>
      </c>
      <c r="CW947" t="s">
        <v>1547</v>
      </c>
      <c r="CX947" t="s">
        <v>1547</v>
      </c>
      <c r="CY947">
        <v>945</v>
      </c>
      <c r="CZ947" t="s">
        <v>10429</v>
      </c>
      <c r="DA947" t="s">
        <v>1547</v>
      </c>
      <c r="DB947" t="s">
        <v>1881</v>
      </c>
      <c r="DC947" t="s">
        <v>1882</v>
      </c>
      <c r="DD947" t="s">
        <v>3201</v>
      </c>
      <c r="DE947" t="s">
        <v>4188</v>
      </c>
      <c r="DF947" t="s">
        <v>4194</v>
      </c>
      <c r="DG947" t="s">
        <v>1547</v>
      </c>
      <c r="DH947" t="s">
        <v>1547</v>
      </c>
      <c r="DI947" t="s">
        <v>1892</v>
      </c>
      <c r="DJ947" t="s">
        <v>9705</v>
      </c>
      <c r="DK947"/>
      <c r="DL947" t="s">
        <v>1892</v>
      </c>
      <c r="DM947">
        <v>9</v>
      </c>
      <c r="DN947" t="s">
        <v>1883</v>
      </c>
      <c r="DO947" t="s">
        <v>1565</v>
      </c>
      <c r="DP947" t="b">
        <v>1</v>
      </c>
      <c r="DQ947" t="b">
        <v>0</v>
      </c>
      <c r="DR947" t="b">
        <v>0</v>
      </c>
      <c r="DS947" t="b">
        <v>0</v>
      </c>
      <c r="DT947" t="b">
        <v>0</v>
      </c>
      <c r="DU947" t="b">
        <v>1</v>
      </c>
      <c r="DV947" t="b">
        <v>0</v>
      </c>
      <c r="DW947">
        <v>0</v>
      </c>
      <c r="DX947" t="b">
        <v>0</v>
      </c>
      <c r="DY947" t="b">
        <v>0</v>
      </c>
      <c r="DZ947" t="b">
        <v>0</v>
      </c>
      <c r="EA947" t="b">
        <v>0</v>
      </c>
      <c r="EB947" t="b">
        <v>0</v>
      </c>
      <c r="EC947" t="b">
        <v>0</v>
      </c>
      <c r="ED947" t="b">
        <v>0</v>
      </c>
      <c r="EE947" t="b">
        <v>0</v>
      </c>
      <c r="EF947" t="b">
        <v>0</v>
      </c>
      <c r="EG947" t="b" cm="1">
        <v>0</v>
      </c>
      <c r="EH947" t="b">
        <v>0</v>
      </c>
      <c r="EI947" t="b">
        <v>0</v>
      </c>
      <c r="EJ947" t="b">
        <v>0</v>
      </c>
      <c r="EK947" t="s">
        <v>1547</v>
      </c>
      <c r="EL947">
        <v>0</v>
      </c>
      <c r="EM947">
        <v>12</v>
      </c>
      <c r="EN947" t="b">
        <v>0</v>
      </c>
    </row>
    <row r="948" spans="1:144" ht="252">
      <c r="A948"/>
      <c r="B948" t="s">
        <v>1565</v>
      </c>
      <c r="C948" t="s">
        <v>1565</v>
      </c>
      <c r="D948" t="s">
        <v>4197</v>
      </c>
      <c r="E948" t="s">
        <v>4198</v>
      </c>
      <c r="F948"/>
      <c r="G948" t="s">
        <v>4199</v>
      </c>
      <c r="H948" s="109" t="s">
        <v>4200</v>
      </c>
      <c r="I948" t="s">
        <v>1251</v>
      </c>
      <c r="J948"/>
      <c r="K948"/>
      <c r="L948" t="s">
        <v>1743</v>
      </c>
      <c r="M948" t="s">
        <v>2003</v>
      </c>
      <c r="N948" t="s">
        <v>4201</v>
      </c>
      <c r="O948"/>
      <c r="P948" t="s">
        <v>1278</v>
      </c>
      <c r="Q948" t="s">
        <v>4188</v>
      </c>
      <c r="R948" t="s">
        <v>1918</v>
      </c>
      <c r="S948" s="109" t="s">
        <v>4202</v>
      </c>
      <c r="T948"/>
      <c r="U948" t="s">
        <v>4189</v>
      </c>
      <c r="V948" t="s">
        <v>4203</v>
      </c>
      <c r="W948"/>
      <c r="X948"/>
      <c r="Y948"/>
      <c r="Z948"/>
      <c r="AA948"/>
      <c r="AB948"/>
      <c r="AC948"/>
      <c r="AD948"/>
      <c r="AE948"/>
      <c r="AF948"/>
      <c r="AG948"/>
      <c r="AH948"/>
      <c r="AI948"/>
      <c r="AJ948"/>
      <c r="AK948"/>
      <c r="AL948"/>
      <c r="AM948"/>
      <c r="AN948"/>
      <c r="AO948" s="108" t="s">
        <v>43</v>
      </c>
      <c r="AP948" t="s">
        <v>2859</v>
      </c>
      <c r="AQ948">
        <v>5</v>
      </c>
      <c r="AR948" t="s">
        <v>9712</v>
      </c>
      <c r="AS948" t="s">
        <v>1565</v>
      </c>
      <c r="AT948" t="s">
        <v>9688</v>
      </c>
      <c r="AU948" t="s">
        <v>4198</v>
      </c>
      <c r="AV948" t="s">
        <v>9713</v>
      </c>
      <c r="AW948" t="s">
        <v>1744</v>
      </c>
      <c r="AX948" t="s">
        <v>1740</v>
      </c>
      <c r="AY948" t="s">
        <v>9714</v>
      </c>
      <c r="AZ948" t="s">
        <v>4188</v>
      </c>
      <c r="BA948" t="s">
        <v>9715</v>
      </c>
      <c r="BB948" t="s">
        <v>1251</v>
      </c>
      <c r="BC948" t="s">
        <v>1743</v>
      </c>
      <c r="BD948" t="s">
        <v>9716</v>
      </c>
      <c r="BE948" t="s">
        <v>4186</v>
      </c>
      <c r="BF948">
        <v>948</v>
      </c>
      <c r="BG948">
        <v>945</v>
      </c>
      <c r="BH948">
        <v>0</v>
      </c>
      <c r="BI948" t="s">
        <v>1547</v>
      </c>
      <c r="BJ948">
        <v>0</v>
      </c>
      <c r="BK948">
        <v>0</v>
      </c>
      <c r="BL948">
        <v>959</v>
      </c>
      <c r="BM948" t="s">
        <v>9717</v>
      </c>
      <c r="BN948" t="s">
        <v>383</v>
      </c>
      <c r="BO948" t="s">
        <v>9689</v>
      </c>
      <c r="BP948" t="s" cm="1">
        <v>9687</v>
      </c>
      <c r="BQ948" t="s">
        <v>1547</v>
      </c>
      <c r="BR948" t="s">
        <v>9693</v>
      </c>
      <c r="BS948">
        <v>4</v>
      </c>
      <c r="BT948" t="s">
        <v>1756</v>
      </c>
      <c r="BU948" t="s">
        <v>15925</v>
      </c>
      <c r="BV948" t="s">
        <v>4197</v>
      </c>
      <c r="BW948" t="s">
        <v>9713</v>
      </c>
      <c r="BX948" t="s">
        <v>9718</v>
      </c>
      <c r="BY948" t="s">
        <v>9719</v>
      </c>
      <c r="BZ948" t="s">
        <v>1547</v>
      </c>
      <c r="CA948" t="s">
        <v>1744</v>
      </c>
      <c r="CB948" t="s">
        <v>2003</v>
      </c>
      <c r="CC948"/>
      <c r="CD948" t="s">
        <v>998</v>
      </c>
      <c r="CE948" t="s">
        <v>1251</v>
      </c>
      <c r="CF948" t="s">
        <v>9720</v>
      </c>
      <c r="CG948" t="s">
        <v>9721</v>
      </c>
      <c r="CH948" t="s">
        <v>1251</v>
      </c>
      <c r="CI948" t="s">
        <v>1547</v>
      </c>
      <c r="CJ948" t="s">
        <v>1918</v>
      </c>
      <c r="CK948" t="s">
        <v>1565</v>
      </c>
      <c r="CL948"/>
      <c r="CM948"/>
      <c r="CN948" t="s">
        <v>4189</v>
      </c>
      <c r="CO948" t="s">
        <v>4203</v>
      </c>
      <c r="CP948" t="s">
        <v>4189</v>
      </c>
      <c r="CQ948" t="s">
        <v>4203</v>
      </c>
      <c r="CR948" t="s">
        <v>1547</v>
      </c>
      <c r="CS948">
        <v>0</v>
      </c>
      <c r="CT948" t="s">
        <v>1547</v>
      </c>
      <c r="CU948" t="s">
        <v>1547</v>
      </c>
      <c r="CV948" t="s">
        <v>1547</v>
      </c>
      <c r="CW948" t="s">
        <v>1547</v>
      </c>
      <c r="CX948" t="s">
        <v>1547</v>
      </c>
      <c r="CY948">
        <v>946</v>
      </c>
      <c r="CZ948" t="s">
        <v>10430</v>
      </c>
      <c r="DA948" t="s">
        <v>1547</v>
      </c>
      <c r="DB948" t="s">
        <v>1881</v>
      </c>
      <c r="DC948" t="s">
        <v>1882</v>
      </c>
      <c r="DD948" t="s">
        <v>4198</v>
      </c>
      <c r="DE948" t="s">
        <v>4188</v>
      </c>
      <c r="DF948" t="s">
        <v>4199</v>
      </c>
      <c r="DG948" t="s">
        <v>1547</v>
      </c>
      <c r="DH948" t="s">
        <v>1547</v>
      </c>
      <c r="DI948" t="s">
        <v>1892</v>
      </c>
      <c r="DJ948" t="s">
        <v>9712</v>
      </c>
      <c r="DK948"/>
      <c r="DL948" t="s">
        <v>9723</v>
      </c>
      <c r="DM948">
        <v>9</v>
      </c>
      <c r="DN948" t="s">
        <v>1883</v>
      </c>
      <c r="DO948" t="s">
        <v>1565</v>
      </c>
      <c r="DP948" t="b">
        <v>1</v>
      </c>
      <c r="DQ948" t="b">
        <v>0</v>
      </c>
      <c r="DR948" t="b">
        <v>1</v>
      </c>
      <c r="DS948" t="b">
        <v>0</v>
      </c>
      <c r="DT948" t="b">
        <v>1</v>
      </c>
      <c r="DU948" t="b">
        <v>1</v>
      </c>
      <c r="DV948" t="b">
        <v>0</v>
      </c>
      <c r="DW948">
        <v>0</v>
      </c>
      <c r="DX948" t="b">
        <v>0</v>
      </c>
      <c r="DY948" t="b">
        <v>0</v>
      </c>
      <c r="DZ948" t="b">
        <v>0</v>
      </c>
      <c r="EA948" t="b">
        <v>0</v>
      </c>
      <c r="EB948" t="b">
        <v>0</v>
      </c>
      <c r="EC948" t="b">
        <v>1</v>
      </c>
      <c r="ED948" t="b">
        <v>0</v>
      </c>
      <c r="EE948" t="b">
        <v>0</v>
      </c>
      <c r="EF948" t="b">
        <v>0</v>
      </c>
      <c r="EG948" t="b" cm="1">
        <v>1</v>
      </c>
      <c r="EH948" t="b">
        <v>0</v>
      </c>
      <c r="EI948" t="b">
        <v>0</v>
      </c>
      <c r="EJ948" t="b">
        <v>1</v>
      </c>
      <c r="EK948" t="s">
        <v>5981</v>
      </c>
      <c r="EL948">
        <v>1</v>
      </c>
      <c r="EM948">
        <v>14</v>
      </c>
      <c r="EN948" t="b">
        <v>0</v>
      </c>
    </row>
    <row r="949" spans="1:144" ht="15.75">
      <c r="A949"/>
      <c r="B949" t="s">
        <v>1565</v>
      </c>
      <c r="C949" t="s">
        <v>1565</v>
      </c>
      <c r="D949" t="s">
        <v>4117</v>
      </c>
      <c r="E949" t="s">
        <v>4118</v>
      </c>
      <c r="F949"/>
      <c r="G949" t="s">
        <v>4204</v>
      </c>
      <c r="H949" t="s">
        <v>4205</v>
      </c>
      <c r="I949" t="s">
        <v>1230</v>
      </c>
      <c r="J949"/>
      <c r="K949"/>
      <c r="L949" t="s">
        <v>1743</v>
      </c>
      <c r="M949" t="s">
        <v>1749</v>
      </c>
      <c r="N949"/>
      <c r="O949"/>
      <c r="P949" t="s">
        <v>1278</v>
      </c>
      <c r="Q949" t="s">
        <v>4188</v>
      </c>
      <c r="R949" t="s">
        <v>1918</v>
      </c>
      <c r="S949"/>
      <c r="T949"/>
      <c r="U949" t="s">
        <v>4189</v>
      </c>
      <c r="V949" t="s">
        <v>4155</v>
      </c>
      <c r="W949"/>
      <c r="X949"/>
      <c r="Y949"/>
      <c r="Z949"/>
      <c r="AA949"/>
      <c r="AB949"/>
      <c r="AC949"/>
      <c r="AD949"/>
      <c r="AE949"/>
      <c r="AF949"/>
      <c r="AG949"/>
      <c r="AH949"/>
      <c r="AI949"/>
      <c r="AJ949"/>
      <c r="AK949"/>
      <c r="AL949"/>
      <c r="AM949"/>
      <c r="AN949"/>
      <c r="AO949" s="108" t="s">
        <v>43</v>
      </c>
      <c r="AP949" t="s">
        <v>2859</v>
      </c>
      <c r="AQ949">
        <v>6</v>
      </c>
      <c r="AR949" t="s">
        <v>9724</v>
      </c>
      <c r="AS949" t="s">
        <v>1565</v>
      </c>
      <c r="AT949" t="s">
        <v>9688</v>
      </c>
      <c r="AU949" t="s">
        <v>4118</v>
      </c>
      <c r="AV949" t="s">
        <v>9387</v>
      </c>
      <c r="AW949" t="s">
        <v>1744</v>
      </c>
      <c r="AX949" t="s">
        <v>1740</v>
      </c>
      <c r="AY949" t="s">
        <v>9725</v>
      </c>
      <c r="AZ949" t="s">
        <v>4188</v>
      </c>
      <c r="BA949" t="s">
        <v>9389</v>
      </c>
      <c r="BB949" t="s">
        <v>1230</v>
      </c>
      <c r="BC949" t="s">
        <v>1743</v>
      </c>
      <c r="BD949" t="s">
        <v>9726</v>
      </c>
      <c r="BE949" t="s">
        <v>4186</v>
      </c>
      <c r="BF949">
        <v>350</v>
      </c>
      <c r="BG949">
        <v>945</v>
      </c>
      <c r="BH949">
        <v>0</v>
      </c>
      <c r="BI949" t="s">
        <v>4118</v>
      </c>
      <c r="BJ949">
        <v>1</v>
      </c>
      <c r="BK949">
        <v>0</v>
      </c>
      <c r="BL949">
        <v>0</v>
      </c>
      <c r="BM949" t="s">
        <v>1547</v>
      </c>
      <c r="BN949" t="s">
        <v>383</v>
      </c>
      <c r="BO949" t="s">
        <v>9689</v>
      </c>
      <c r="BP949" t="s" cm="1">
        <v>9687</v>
      </c>
      <c r="BQ949" t="s">
        <v>1547</v>
      </c>
      <c r="BR949" t="s">
        <v>9693</v>
      </c>
      <c r="BS949">
        <v>5</v>
      </c>
      <c r="BT949" t="s">
        <v>1717</v>
      </c>
      <c r="BU949" t="s">
        <v>15926</v>
      </c>
      <c r="BV949" t="s">
        <v>4117</v>
      </c>
      <c r="BW949" t="s">
        <v>9387</v>
      </c>
      <c r="BX949" t="s">
        <v>9727</v>
      </c>
      <c r="BY949" t="s">
        <v>1744</v>
      </c>
      <c r="BZ949" t="s">
        <v>1547</v>
      </c>
      <c r="CA949" t="s">
        <v>1744</v>
      </c>
      <c r="CB949" t="s">
        <v>1749</v>
      </c>
      <c r="CC949"/>
      <c r="CD949" t="s">
        <v>998</v>
      </c>
      <c r="CE949" t="s">
        <v>1230</v>
      </c>
      <c r="CF949" t="s">
        <v>9728</v>
      </c>
      <c r="CG949" t="s">
        <v>9391</v>
      </c>
      <c r="CH949" t="s">
        <v>1230</v>
      </c>
      <c r="CI949" t="s">
        <v>1547</v>
      </c>
      <c r="CJ949" t="s">
        <v>1918</v>
      </c>
      <c r="CK949" t="s">
        <v>1565</v>
      </c>
      <c r="CL949"/>
      <c r="CM949"/>
      <c r="CN949" t="s">
        <v>4189</v>
      </c>
      <c r="CO949" t="s">
        <v>4155</v>
      </c>
      <c r="CP949" t="s">
        <v>4189</v>
      </c>
      <c r="CQ949" t="s">
        <v>4155</v>
      </c>
      <c r="CR949" t="s">
        <v>1547</v>
      </c>
      <c r="CS949">
        <v>0</v>
      </c>
      <c r="CT949" t="s">
        <v>1547</v>
      </c>
      <c r="CU949" t="s">
        <v>1547</v>
      </c>
      <c r="CV949" t="s">
        <v>1547</v>
      </c>
      <c r="CW949" t="s">
        <v>1547</v>
      </c>
      <c r="CX949" t="s">
        <v>1547</v>
      </c>
      <c r="CY949">
        <v>947</v>
      </c>
      <c r="CZ949" t="s">
        <v>10436</v>
      </c>
      <c r="DA949" t="s">
        <v>1547</v>
      </c>
      <c r="DB949" t="s">
        <v>1881</v>
      </c>
      <c r="DC949" t="s">
        <v>1882</v>
      </c>
      <c r="DD949" t="s">
        <v>4118</v>
      </c>
      <c r="DE949" t="s">
        <v>4188</v>
      </c>
      <c r="DF949" t="s">
        <v>4204</v>
      </c>
      <c r="DG949" t="s">
        <v>1547</v>
      </c>
      <c r="DH949" t="s">
        <v>1547</v>
      </c>
      <c r="DI949" t="s">
        <v>1892</v>
      </c>
      <c r="DJ949" t="s">
        <v>9724</v>
      </c>
      <c r="DK949"/>
      <c r="DL949" t="s">
        <v>1892</v>
      </c>
      <c r="DM949">
        <v>9</v>
      </c>
      <c r="DN949" t="s">
        <v>1883</v>
      </c>
      <c r="DO949" t="s">
        <v>1565</v>
      </c>
      <c r="DP949" t="b">
        <v>1</v>
      </c>
      <c r="DQ949" t="b">
        <v>0</v>
      </c>
      <c r="DR949" t="b">
        <v>0</v>
      </c>
      <c r="DS949" t="b">
        <v>0</v>
      </c>
      <c r="DT949" t="b">
        <v>0</v>
      </c>
      <c r="DU949" t="b">
        <v>1</v>
      </c>
      <c r="DV949" t="b">
        <v>0</v>
      </c>
      <c r="DW949">
        <v>0</v>
      </c>
      <c r="DX949" t="b">
        <v>0</v>
      </c>
      <c r="DY949" t="b">
        <v>0</v>
      </c>
      <c r="DZ949" t="b">
        <v>0</v>
      </c>
      <c r="EA949" t="b">
        <v>0</v>
      </c>
      <c r="EB949" t="b">
        <v>0</v>
      </c>
      <c r="EC949" t="b">
        <v>0</v>
      </c>
      <c r="ED949" t="b">
        <v>0</v>
      </c>
      <c r="EE949" t="b">
        <v>0</v>
      </c>
      <c r="EF949" t="b">
        <v>0</v>
      </c>
      <c r="EG949" t="b" cm="1">
        <v>0</v>
      </c>
      <c r="EH949" t="b">
        <v>0</v>
      </c>
      <c r="EI949" t="b">
        <v>0</v>
      </c>
      <c r="EJ949" t="b">
        <v>0</v>
      </c>
      <c r="EK949" t="s">
        <v>1547</v>
      </c>
      <c r="EL949">
        <v>0</v>
      </c>
      <c r="EM949">
        <v>21</v>
      </c>
      <c r="EN949" t="b">
        <v>0</v>
      </c>
    </row>
    <row r="950" spans="1:144" ht="15.75">
      <c r="A950"/>
      <c r="B950" t="s">
        <v>1565</v>
      </c>
      <c r="C950" t="s">
        <v>1565</v>
      </c>
      <c r="D950" t="s">
        <v>4134</v>
      </c>
      <c r="E950" t="s">
        <v>4135</v>
      </c>
      <c r="F950"/>
      <c r="G950" t="s">
        <v>4134</v>
      </c>
      <c r="H950" t="s">
        <v>4206</v>
      </c>
      <c r="I950" t="s">
        <v>1230</v>
      </c>
      <c r="J950"/>
      <c r="K950"/>
      <c r="L950" t="s">
        <v>1743</v>
      </c>
      <c r="M950" t="s">
        <v>1749</v>
      </c>
      <c r="N950" t="s">
        <v>4207</v>
      </c>
      <c r="O950"/>
      <c r="P950" t="s">
        <v>1278</v>
      </c>
      <c r="Q950" t="s">
        <v>4188</v>
      </c>
      <c r="R950" t="s">
        <v>1918</v>
      </c>
      <c r="S950"/>
      <c r="T950"/>
      <c r="U950" t="s">
        <v>4189</v>
      </c>
      <c r="V950" t="s">
        <v>4158</v>
      </c>
      <c r="W950"/>
      <c r="X950"/>
      <c r="Y950"/>
      <c r="Z950"/>
      <c r="AA950"/>
      <c r="AB950"/>
      <c r="AC950"/>
      <c r="AD950"/>
      <c r="AE950"/>
      <c r="AF950"/>
      <c r="AG950"/>
      <c r="AH950"/>
      <c r="AI950"/>
      <c r="AJ950"/>
      <c r="AK950"/>
      <c r="AL950"/>
      <c r="AM950"/>
      <c r="AN950"/>
      <c r="AO950" s="108" t="s">
        <v>43</v>
      </c>
      <c r="AP950" t="s">
        <v>2859</v>
      </c>
      <c r="AQ950">
        <v>7</v>
      </c>
      <c r="AR950" t="s">
        <v>9730</v>
      </c>
      <c r="AS950" t="s">
        <v>1565</v>
      </c>
      <c r="AT950" t="s">
        <v>9688</v>
      </c>
      <c r="AU950" t="s">
        <v>4135</v>
      </c>
      <c r="AV950" t="s">
        <v>9452</v>
      </c>
      <c r="AW950" t="s">
        <v>1744</v>
      </c>
      <c r="AX950" t="s">
        <v>1740</v>
      </c>
      <c r="AY950" t="s">
        <v>9453</v>
      </c>
      <c r="AZ950" t="s">
        <v>4188</v>
      </c>
      <c r="BA950" t="s">
        <v>9454</v>
      </c>
      <c r="BB950" t="s">
        <v>1230</v>
      </c>
      <c r="BC950" t="s">
        <v>1743</v>
      </c>
      <c r="BD950" t="s">
        <v>9731</v>
      </c>
      <c r="BE950" t="s">
        <v>4186</v>
      </c>
      <c r="BF950">
        <v>347</v>
      </c>
      <c r="BG950">
        <v>945</v>
      </c>
      <c r="BH950">
        <v>0</v>
      </c>
      <c r="BI950" t="s">
        <v>4135</v>
      </c>
      <c r="BJ950">
        <v>1</v>
      </c>
      <c r="BK950">
        <v>0</v>
      </c>
      <c r="BL950">
        <v>0</v>
      </c>
      <c r="BM950" t="s">
        <v>1547</v>
      </c>
      <c r="BN950" t="s">
        <v>383</v>
      </c>
      <c r="BO950" t="s">
        <v>9689</v>
      </c>
      <c r="BP950" t="s" cm="1">
        <v>9687</v>
      </c>
      <c r="BQ950" t="s">
        <v>1547</v>
      </c>
      <c r="BR950" t="s">
        <v>9693</v>
      </c>
      <c r="BS950">
        <v>6</v>
      </c>
      <c r="BT950" t="s">
        <v>1719</v>
      </c>
      <c r="BU950" t="s">
        <v>15927</v>
      </c>
      <c r="BV950" t="s">
        <v>4134</v>
      </c>
      <c r="BW950" t="s">
        <v>9452</v>
      </c>
      <c r="BX950" t="s">
        <v>9732</v>
      </c>
      <c r="BY950" t="s">
        <v>9733</v>
      </c>
      <c r="BZ950" t="s">
        <v>1547</v>
      </c>
      <c r="CA950" t="s">
        <v>1744</v>
      </c>
      <c r="CB950" t="s">
        <v>1749</v>
      </c>
      <c r="CC950"/>
      <c r="CD950" t="s">
        <v>998</v>
      </c>
      <c r="CE950" t="s">
        <v>1230</v>
      </c>
      <c r="CF950" t="s">
        <v>9734</v>
      </c>
      <c r="CG950" t="s">
        <v>9456</v>
      </c>
      <c r="CH950" t="s">
        <v>1230</v>
      </c>
      <c r="CI950" t="s">
        <v>1547</v>
      </c>
      <c r="CJ950" t="s">
        <v>1918</v>
      </c>
      <c r="CK950" t="s">
        <v>1565</v>
      </c>
      <c r="CL950"/>
      <c r="CM950"/>
      <c r="CN950" t="s">
        <v>4189</v>
      </c>
      <c r="CO950" t="s">
        <v>4158</v>
      </c>
      <c r="CP950" t="s">
        <v>4189</v>
      </c>
      <c r="CQ950" t="s">
        <v>4158</v>
      </c>
      <c r="CR950" t="s">
        <v>1547</v>
      </c>
      <c r="CS950">
        <v>0</v>
      </c>
      <c r="CT950" t="s">
        <v>1547</v>
      </c>
      <c r="CU950" t="s">
        <v>1547</v>
      </c>
      <c r="CV950" t="s">
        <v>1547</v>
      </c>
      <c r="CW950" t="s">
        <v>1547</v>
      </c>
      <c r="CX950" t="s">
        <v>1547</v>
      </c>
      <c r="CY950">
        <v>948</v>
      </c>
      <c r="CZ950" t="s">
        <v>10437</v>
      </c>
      <c r="DA950" t="s">
        <v>1547</v>
      </c>
      <c r="DB950" t="s">
        <v>1881</v>
      </c>
      <c r="DC950" t="s">
        <v>1882</v>
      </c>
      <c r="DD950" t="s">
        <v>4135</v>
      </c>
      <c r="DE950" t="s">
        <v>4188</v>
      </c>
      <c r="DF950" t="s">
        <v>4134</v>
      </c>
      <c r="DG950" t="s">
        <v>1547</v>
      </c>
      <c r="DH950" t="s">
        <v>1547</v>
      </c>
      <c r="DI950" t="s">
        <v>1892</v>
      </c>
      <c r="DJ950" t="s">
        <v>9730</v>
      </c>
      <c r="DK950"/>
      <c r="DL950" t="s">
        <v>1892</v>
      </c>
      <c r="DM950">
        <v>9</v>
      </c>
      <c r="DN950" t="s">
        <v>1883</v>
      </c>
      <c r="DO950" t="s">
        <v>1565</v>
      </c>
      <c r="DP950" t="b">
        <v>1</v>
      </c>
      <c r="DQ950" t="b">
        <v>0</v>
      </c>
      <c r="DR950" t="b">
        <v>0</v>
      </c>
      <c r="DS950" t="b">
        <v>0</v>
      </c>
      <c r="DT950" t="b">
        <v>0</v>
      </c>
      <c r="DU950" t="b">
        <v>1</v>
      </c>
      <c r="DV950" t="b">
        <v>0</v>
      </c>
      <c r="DW950">
        <v>0</v>
      </c>
      <c r="DX950" t="b">
        <v>0</v>
      </c>
      <c r="DY950" t="b">
        <v>0</v>
      </c>
      <c r="DZ950" t="b">
        <v>0</v>
      </c>
      <c r="EA950" t="b">
        <v>0</v>
      </c>
      <c r="EB950" t="b">
        <v>0</v>
      </c>
      <c r="EC950" t="b">
        <v>0</v>
      </c>
      <c r="ED950" t="b">
        <v>0</v>
      </c>
      <c r="EE950" t="b">
        <v>0</v>
      </c>
      <c r="EF950" t="b">
        <v>0</v>
      </c>
      <c r="EG950" t="b" cm="1">
        <v>0</v>
      </c>
      <c r="EH950" t="b">
        <v>0</v>
      </c>
      <c r="EI950" t="b">
        <v>0</v>
      </c>
      <c r="EJ950" t="b">
        <v>0</v>
      </c>
      <c r="EK950" t="s">
        <v>1547</v>
      </c>
      <c r="EL950">
        <v>0</v>
      </c>
      <c r="EM950">
        <v>14</v>
      </c>
      <c r="EN950" t="b">
        <v>0</v>
      </c>
    </row>
    <row r="951" spans="1:144" ht="15.75">
      <c r="A951"/>
      <c r="B951" t="s">
        <v>1565</v>
      </c>
      <c r="C951" t="s">
        <v>1565</v>
      </c>
      <c r="D951" t="s">
        <v>4132</v>
      </c>
      <c r="E951" t="s">
        <v>4133</v>
      </c>
      <c r="F951"/>
      <c r="G951" t="s">
        <v>4132</v>
      </c>
      <c r="H951" t="s">
        <v>4208</v>
      </c>
      <c r="I951" t="s">
        <v>1230</v>
      </c>
      <c r="J951"/>
      <c r="K951"/>
      <c r="L951" t="s">
        <v>1743</v>
      </c>
      <c r="M951" t="s">
        <v>1749</v>
      </c>
      <c r="N951" t="s">
        <v>4209</v>
      </c>
      <c r="O951"/>
      <c r="P951" t="s">
        <v>1278</v>
      </c>
      <c r="Q951" t="s">
        <v>4188</v>
      </c>
      <c r="R951" t="s">
        <v>1918</v>
      </c>
      <c r="S951"/>
      <c r="T951"/>
      <c r="U951" t="s">
        <v>4189</v>
      </c>
      <c r="V951" t="s">
        <v>4157</v>
      </c>
      <c r="W951"/>
      <c r="X951"/>
      <c r="Y951"/>
      <c r="Z951"/>
      <c r="AA951"/>
      <c r="AB951"/>
      <c r="AC951"/>
      <c r="AD951"/>
      <c r="AE951"/>
      <c r="AF951"/>
      <c r="AG951"/>
      <c r="AH951"/>
      <c r="AI951"/>
      <c r="AJ951"/>
      <c r="AK951"/>
      <c r="AL951"/>
      <c r="AM951"/>
      <c r="AN951"/>
      <c r="AO951" s="108" t="s">
        <v>43</v>
      </c>
      <c r="AP951" t="s">
        <v>2859</v>
      </c>
      <c r="AQ951">
        <v>8</v>
      </c>
      <c r="AR951" t="s">
        <v>9736</v>
      </c>
      <c r="AS951" t="s">
        <v>1565</v>
      </c>
      <c r="AT951" t="s">
        <v>9688</v>
      </c>
      <c r="AU951" t="s">
        <v>4133</v>
      </c>
      <c r="AV951" t="s">
        <v>9443</v>
      </c>
      <c r="AW951" t="s">
        <v>1744</v>
      </c>
      <c r="AX951" t="s">
        <v>1740</v>
      </c>
      <c r="AY951" t="s">
        <v>9444</v>
      </c>
      <c r="AZ951" t="s">
        <v>4188</v>
      </c>
      <c r="BA951" t="s">
        <v>9445</v>
      </c>
      <c r="BB951" t="s">
        <v>1230</v>
      </c>
      <c r="BC951" t="s">
        <v>1743</v>
      </c>
      <c r="BD951" t="s">
        <v>9737</v>
      </c>
      <c r="BE951" t="s">
        <v>4186</v>
      </c>
      <c r="BF951">
        <v>348</v>
      </c>
      <c r="BG951">
        <v>945</v>
      </c>
      <c r="BH951">
        <v>0</v>
      </c>
      <c r="BI951" t="s">
        <v>4133</v>
      </c>
      <c r="BJ951">
        <v>1</v>
      </c>
      <c r="BK951">
        <v>0</v>
      </c>
      <c r="BL951">
        <v>0</v>
      </c>
      <c r="BM951" t="s">
        <v>1547</v>
      </c>
      <c r="BN951" t="s">
        <v>383</v>
      </c>
      <c r="BO951" t="s">
        <v>9689</v>
      </c>
      <c r="BP951" t="s" cm="1">
        <v>9687</v>
      </c>
      <c r="BQ951" t="s">
        <v>1547</v>
      </c>
      <c r="BR951" t="s">
        <v>9693</v>
      </c>
      <c r="BS951">
        <v>7</v>
      </c>
      <c r="BT951" t="s">
        <v>1722</v>
      </c>
      <c r="BU951" t="s">
        <v>15928</v>
      </c>
      <c r="BV951" t="s">
        <v>4132</v>
      </c>
      <c r="BW951" t="s">
        <v>9443</v>
      </c>
      <c r="BX951" t="s">
        <v>9738</v>
      </c>
      <c r="BY951" t="s">
        <v>9739</v>
      </c>
      <c r="BZ951" t="s">
        <v>1547</v>
      </c>
      <c r="CA951" t="s">
        <v>1744</v>
      </c>
      <c r="CB951" t="s">
        <v>1749</v>
      </c>
      <c r="CC951"/>
      <c r="CD951" t="s">
        <v>998</v>
      </c>
      <c r="CE951" t="s">
        <v>1230</v>
      </c>
      <c r="CF951" t="s">
        <v>9740</v>
      </c>
      <c r="CG951" t="s">
        <v>9447</v>
      </c>
      <c r="CH951" t="s">
        <v>1230</v>
      </c>
      <c r="CI951" t="s">
        <v>1547</v>
      </c>
      <c r="CJ951" t="s">
        <v>1918</v>
      </c>
      <c r="CK951" t="s">
        <v>1565</v>
      </c>
      <c r="CL951"/>
      <c r="CM951"/>
      <c r="CN951" t="s">
        <v>4189</v>
      </c>
      <c r="CO951" t="s">
        <v>4157</v>
      </c>
      <c r="CP951" t="s">
        <v>4189</v>
      </c>
      <c r="CQ951" t="s">
        <v>4157</v>
      </c>
      <c r="CR951" t="s">
        <v>1547</v>
      </c>
      <c r="CS951">
        <v>0</v>
      </c>
      <c r="CT951" t="s">
        <v>1547</v>
      </c>
      <c r="CU951" t="s">
        <v>1547</v>
      </c>
      <c r="CV951" t="s">
        <v>1547</v>
      </c>
      <c r="CW951" t="s">
        <v>1547</v>
      </c>
      <c r="CX951" t="s">
        <v>1547</v>
      </c>
      <c r="CY951">
        <v>949</v>
      </c>
      <c r="CZ951" t="s">
        <v>10438</v>
      </c>
      <c r="DA951" t="s">
        <v>1547</v>
      </c>
      <c r="DB951" t="s">
        <v>1881</v>
      </c>
      <c r="DC951" t="s">
        <v>1882</v>
      </c>
      <c r="DD951" t="s">
        <v>4133</v>
      </c>
      <c r="DE951" t="s">
        <v>4188</v>
      </c>
      <c r="DF951" t="s">
        <v>4132</v>
      </c>
      <c r="DG951" t="s">
        <v>1547</v>
      </c>
      <c r="DH951" t="s">
        <v>1547</v>
      </c>
      <c r="DI951" t="s">
        <v>1892</v>
      </c>
      <c r="DJ951" t="s">
        <v>9736</v>
      </c>
      <c r="DK951"/>
      <c r="DL951" t="s">
        <v>1892</v>
      </c>
      <c r="DM951">
        <v>9</v>
      </c>
      <c r="DN951" t="s">
        <v>1883</v>
      </c>
      <c r="DO951" t="s">
        <v>1565</v>
      </c>
      <c r="DP951" t="b">
        <v>1</v>
      </c>
      <c r="DQ951" t="b">
        <v>0</v>
      </c>
      <c r="DR951" t="b">
        <v>0</v>
      </c>
      <c r="DS951" t="b">
        <v>0</v>
      </c>
      <c r="DT951" t="b">
        <v>0</v>
      </c>
      <c r="DU951" t="b">
        <v>1</v>
      </c>
      <c r="DV951" t="b">
        <v>0</v>
      </c>
      <c r="DW951">
        <v>0</v>
      </c>
      <c r="DX951" t="b">
        <v>0</v>
      </c>
      <c r="DY951" t="b">
        <v>0</v>
      </c>
      <c r="DZ951" t="b">
        <v>0</v>
      </c>
      <c r="EA951" t="b">
        <v>0</v>
      </c>
      <c r="EB951" t="b">
        <v>0</v>
      </c>
      <c r="EC951" t="b">
        <v>0</v>
      </c>
      <c r="ED951" t="b">
        <v>0</v>
      </c>
      <c r="EE951" t="b">
        <v>0</v>
      </c>
      <c r="EF951" t="b">
        <v>0</v>
      </c>
      <c r="EG951" t="b" cm="1">
        <v>0</v>
      </c>
      <c r="EH951" t="b">
        <v>0</v>
      </c>
      <c r="EI951" t="b">
        <v>0</v>
      </c>
      <c r="EJ951" t="b">
        <v>0</v>
      </c>
      <c r="EK951" t="s">
        <v>1547</v>
      </c>
      <c r="EL951">
        <v>0</v>
      </c>
      <c r="EM951">
        <v>18</v>
      </c>
      <c r="EN951" t="b">
        <v>0</v>
      </c>
    </row>
    <row r="952" spans="1:144" ht="126">
      <c r="A952"/>
      <c r="B952" t="s">
        <v>1565</v>
      </c>
      <c r="C952" t="s">
        <v>1565</v>
      </c>
      <c r="D952" t="s">
        <v>4210</v>
      </c>
      <c r="E952" t="s">
        <v>4211</v>
      </c>
      <c r="F952"/>
      <c r="G952" t="s">
        <v>4210</v>
      </c>
      <c r="H952" t="s">
        <v>4210</v>
      </c>
      <c r="I952" t="s">
        <v>1230</v>
      </c>
      <c r="J952"/>
      <c r="K952"/>
      <c r="L952" t="s">
        <v>1743</v>
      </c>
      <c r="M952" t="s">
        <v>1754</v>
      </c>
      <c r="N952" t="s">
        <v>4212</v>
      </c>
      <c r="O952"/>
      <c r="P952" t="s">
        <v>1278</v>
      </c>
      <c r="Q952" t="s">
        <v>4188</v>
      </c>
      <c r="R952" t="s">
        <v>1918</v>
      </c>
      <c r="S952" s="109" t="s">
        <v>4213</v>
      </c>
      <c r="T952"/>
      <c r="U952" t="s">
        <v>4189</v>
      </c>
      <c r="V952" t="s">
        <v>4214</v>
      </c>
      <c r="W952"/>
      <c r="X952"/>
      <c r="Y952"/>
      <c r="Z952"/>
      <c r="AA952"/>
      <c r="AB952"/>
      <c r="AC952"/>
      <c r="AD952"/>
      <c r="AE952"/>
      <c r="AF952"/>
      <c r="AG952"/>
      <c r="AH952"/>
      <c r="AI952"/>
      <c r="AJ952"/>
      <c r="AK952"/>
      <c r="AL952"/>
      <c r="AM952"/>
      <c r="AN952"/>
      <c r="AO952" s="108" t="s">
        <v>43</v>
      </c>
      <c r="AP952" t="s">
        <v>2859</v>
      </c>
      <c r="AQ952">
        <v>9</v>
      </c>
      <c r="AR952" t="s">
        <v>9742</v>
      </c>
      <c r="AS952" t="s">
        <v>1565</v>
      </c>
      <c r="AT952" t="s">
        <v>9688</v>
      </c>
      <c r="AU952" t="s">
        <v>4211</v>
      </c>
      <c r="AV952" t="s">
        <v>9743</v>
      </c>
      <c r="AW952" t="s">
        <v>1744</v>
      </c>
      <c r="AX952" t="s">
        <v>1740</v>
      </c>
      <c r="AY952" t="s">
        <v>9744</v>
      </c>
      <c r="AZ952" t="s">
        <v>4188</v>
      </c>
      <c r="BA952" t="s">
        <v>9745</v>
      </c>
      <c r="BB952" t="s">
        <v>1230</v>
      </c>
      <c r="BC952" t="s">
        <v>1743</v>
      </c>
      <c r="BD952" t="s">
        <v>9746</v>
      </c>
      <c r="BE952" t="s">
        <v>4186</v>
      </c>
      <c r="BF952">
        <v>952</v>
      </c>
      <c r="BG952">
        <v>945</v>
      </c>
      <c r="BH952">
        <v>0</v>
      </c>
      <c r="BI952" t="s">
        <v>4211</v>
      </c>
      <c r="BJ952">
        <v>1</v>
      </c>
      <c r="BK952">
        <v>0</v>
      </c>
      <c r="BL952">
        <v>0</v>
      </c>
      <c r="BM952" t="s">
        <v>1547</v>
      </c>
      <c r="BN952" t="s">
        <v>383</v>
      </c>
      <c r="BO952" t="s">
        <v>9689</v>
      </c>
      <c r="BP952" t="s" cm="1">
        <v>9687</v>
      </c>
      <c r="BQ952" t="s">
        <v>1547</v>
      </c>
      <c r="BR952" t="s">
        <v>9693</v>
      </c>
      <c r="BS952">
        <v>8</v>
      </c>
      <c r="BT952" t="s">
        <v>1724</v>
      </c>
      <c r="BU952" t="s">
        <v>15929</v>
      </c>
      <c r="BV952" t="s">
        <v>4210</v>
      </c>
      <c r="BW952" t="s">
        <v>9743</v>
      </c>
      <c r="BX952" t="s">
        <v>9744</v>
      </c>
      <c r="BY952" t="s">
        <v>9747</v>
      </c>
      <c r="BZ952" t="s">
        <v>1547</v>
      </c>
      <c r="CA952" t="s">
        <v>1744</v>
      </c>
      <c r="CB952" t="s">
        <v>1754</v>
      </c>
      <c r="CC952"/>
      <c r="CD952" t="s">
        <v>998</v>
      </c>
      <c r="CE952" t="s">
        <v>1230</v>
      </c>
      <c r="CF952" t="s">
        <v>9748</v>
      </c>
      <c r="CG952" t="s">
        <v>9749</v>
      </c>
      <c r="CH952" t="s">
        <v>1230</v>
      </c>
      <c r="CI952" t="s">
        <v>1547</v>
      </c>
      <c r="CJ952" t="s">
        <v>1918</v>
      </c>
      <c r="CK952" t="s">
        <v>1565</v>
      </c>
      <c r="CL952"/>
      <c r="CM952"/>
      <c r="CN952" t="s">
        <v>4189</v>
      </c>
      <c r="CO952" t="s">
        <v>4214</v>
      </c>
      <c r="CP952" t="s">
        <v>4189</v>
      </c>
      <c r="CQ952" t="s">
        <v>4214</v>
      </c>
      <c r="CR952" t="s">
        <v>1547</v>
      </c>
      <c r="CS952">
        <v>0</v>
      </c>
      <c r="CT952" t="s">
        <v>1547</v>
      </c>
      <c r="CU952" t="s">
        <v>1547</v>
      </c>
      <c r="CV952" t="s">
        <v>1547</v>
      </c>
      <c r="CW952" t="s">
        <v>1547</v>
      </c>
      <c r="CX952" t="s">
        <v>1547</v>
      </c>
      <c r="CY952">
        <v>950</v>
      </c>
      <c r="CZ952" t="s">
        <v>10441</v>
      </c>
      <c r="DA952" t="s">
        <v>1547</v>
      </c>
      <c r="DB952" t="s">
        <v>1881</v>
      </c>
      <c r="DC952" t="s">
        <v>1882</v>
      </c>
      <c r="DD952" t="s">
        <v>4211</v>
      </c>
      <c r="DE952" t="s">
        <v>4188</v>
      </c>
      <c r="DF952" t="s">
        <v>4210</v>
      </c>
      <c r="DG952" t="s">
        <v>1547</v>
      </c>
      <c r="DH952" t="s">
        <v>1547</v>
      </c>
      <c r="DI952" t="s">
        <v>1892</v>
      </c>
      <c r="DJ952" t="s">
        <v>9742</v>
      </c>
      <c r="DK952"/>
      <c r="DL952" t="s">
        <v>9751</v>
      </c>
      <c r="DM952">
        <v>9</v>
      </c>
      <c r="DN952" t="s">
        <v>1883</v>
      </c>
      <c r="DO952" t="s">
        <v>1565</v>
      </c>
      <c r="DP952" t="b">
        <v>1</v>
      </c>
      <c r="DQ952" t="b">
        <v>0</v>
      </c>
      <c r="DR952" t="b">
        <v>1</v>
      </c>
      <c r="DS952" t="b">
        <v>0</v>
      </c>
      <c r="DT952" t="b">
        <v>1</v>
      </c>
      <c r="DU952" t="b">
        <v>1</v>
      </c>
      <c r="DV952" t="b">
        <v>0</v>
      </c>
      <c r="DW952">
        <v>0</v>
      </c>
      <c r="DX952" t="b">
        <v>0</v>
      </c>
      <c r="DY952" t="b">
        <v>0</v>
      </c>
      <c r="DZ952" t="b">
        <v>0</v>
      </c>
      <c r="EA952" t="b">
        <v>0</v>
      </c>
      <c r="EB952" t="b">
        <v>0</v>
      </c>
      <c r="EC952" t="b">
        <v>0</v>
      </c>
      <c r="ED952" t="b">
        <v>0</v>
      </c>
      <c r="EE952" t="b">
        <v>0</v>
      </c>
      <c r="EF952" t="b">
        <v>0</v>
      </c>
      <c r="EG952" t="b" cm="1">
        <v>0</v>
      </c>
      <c r="EH952" t="b">
        <v>0</v>
      </c>
      <c r="EI952" t="b">
        <v>0</v>
      </c>
      <c r="EJ952" t="b">
        <v>0</v>
      </c>
      <c r="EK952" t="s">
        <v>1547</v>
      </c>
      <c r="EL952">
        <v>0</v>
      </c>
      <c r="EM952">
        <v>13</v>
      </c>
      <c r="EN952" t="b">
        <v>0</v>
      </c>
    </row>
    <row r="953" spans="1:144" ht="15.75">
      <c r="A953"/>
      <c r="B953" t="s">
        <v>1565</v>
      </c>
      <c r="C953" t="s">
        <v>1565</v>
      </c>
      <c r="D953" t="s">
        <v>4215</v>
      </c>
      <c r="E953" t="s">
        <v>4131</v>
      </c>
      <c r="F953"/>
      <c r="G953" t="s">
        <v>4215</v>
      </c>
      <c r="H953" t="s">
        <v>4216</v>
      </c>
      <c r="I953" t="s">
        <v>1230</v>
      </c>
      <c r="J953"/>
      <c r="K953"/>
      <c r="L953" t="s">
        <v>1743</v>
      </c>
      <c r="M953" t="s">
        <v>1754</v>
      </c>
      <c r="N953" t="s">
        <v>4217</v>
      </c>
      <c r="O953"/>
      <c r="P953" t="s">
        <v>1278</v>
      </c>
      <c r="Q953" t="s">
        <v>4188</v>
      </c>
      <c r="R953" t="s">
        <v>1918</v>
      </c>
      <c r="S953"/>
      <c r="T953"/>
      <c r="U953" t="s">
        <v>4189</v>
      </c>
      <c r="V953" t="s">
        <v>4156</v>
      </c>
      <c r="W953"/>
      <c r="X953"/>
      <c r="Y953"/>
      <c r="Z953"/>
      <c r="AA953"/>
      <c r="AB953"/>
      <c r="AC953"/>
      <c r="AD953"/>
      <c r="AE953"/>
      <c r="AF953"/>
      <c r="AG953"/>
      <c r="AH953"/>
      <c r="AI953"/>
      <c r="AJ953"/>
      <c r="AK953"/>
      <c r="AL953"/>
      <c r="AM953"/>
      <c r="AN953"/>
      <c r="AO953" s="108" t="s">
        <v>43</v>
      </c>
      <c r="AP953" t="s">
        <v>2859</v>
      </c>
      <c r="AQ953">
        <v>10</v>
      </c>
      <c r="AR953" t="s">
        <v>9752</v>
      </c>
      <c r="AS953" t="s">
        <v>1565</v>
      </c>
      <c r="AT953" t="s">
        <v>9688</v>
      </c>
      <c r="AU953" t="s">
        <v>4131</v>
      </c>
      <c r="AV953" t="s">
        <v>9434</v>
      </c>
      <c r="AW953" t="s">
        <v>1744</v>
      </c>
      <c r="AX953" t="s">
        <v>1740</v>
      </c>
      <c r="AY953" t="s">
        <v>9753</v>
      </c>
      <c r="AZ953" t="s">
        <v>4188</v>
      </c>
      <c r="BA953" t="s">
        <v>9436</v>
      </c>
      <c r="BB953" t="s">
        <v>1230</v>
      </c>
      <c r="BC953" t="s">
        <v>1743</v>
      </c>
      <c r="BD953" t="s">
        <v>9754</v>
      </c>
      <c r="BE953" t="s">
        <v>4186</v>
      </c>
      <c r="BF953">
        <v>900</v>
      </c>
      <c r="BG953">
        <v>945</v>
      </c>
      <c r="BH953">
        <v>0</v>
      </c>
      <c r="BI953" t="s">
        <v>4131</v>
      </c>
      <c r="BJ953">
        <v>1</v>
      </c>
      <c r="BK953">
        <v>0</v>
      </c>
      <c r="BL953">
        <v>0</v>
      </c>
      <c r="BM953" t="s">
        <v>1547</v>
      </c>
      <c r="BN953" t="s">
        <v>383</v>
      </c>
      <c r="BO953" t="s">
        <v>9689</v>
      </c>
      <c r="BP953" t="s" cm="1">
        <v>9687</v>
      </c>
      <c r="BQ953" t="s">
        <v>1547</v>
      </c>
      <c r="BR953" t="s">
        <v>9693</v>
      </c>
      <c r="BS953">
        <v>9</v>
      </c>
      <c r="BT953" t="s">
        <v>1726</v>
      </c>
      <c r="BU953" t="s">
        <v>15930</v>
      </c>
      <c r="BV953" t="s">
        <v>4215</v>
      </c>
      <c r="BW953" t="s">
        <v>9434</v>
      </c>
      <c r="BX953" t="s">
        <v>9755</v>
      </c>
      <c r="BY953" t="s">
        <v>9756</v>
      </c>
      <c r="BZ953" t="s">
        <v>1547</v>
      </c>
      <c r="CA953" t="s">
        <v>1744</v>
      </c>
      <c r="CB953" t="s">
        <v>1754</v>
      </c>
      <c r="CC953"/>
      <c r="CD953" t="s">
        <v>998</v>
      </c>
      <c r="CE953" t="s">
        <v>1230</v>
      </c>
      <c r="CF953" t="s">
        <v>9757</v>
      </c>
      <c r="CG953" t="s">
        <v>9438</v>
      </c>
      <c r="CH953" t="s">
        <v>1230</v>
      </c>
      <c r="CI953" t="s">
        <v>1547</v>
      </c>
      <c r="CJ953" t="s">
        <v>1918</v>
      </c>
      <c r="CK953" t="s">
        <v>1565</v>
      </c>
      <c r="CL953"/>
      <c r="CM953"/>
      <c r="CN953" t="s">
        <v>4189</v>
      </c>
      <c r="CO953" t="s">
        <v>4156</v>
      </c>
      <c r="CP953" t="s">
        <v>4189</v>
      </c>
      <c r="CQ953" t="s">
        <v>4156</v>
      </c>
      <c r="CR953" t="s">
        <v>1547</v>
      </c>
      <c r="CS953">
        <v>0</v>
      </c>
      <c r="CT953" t="s">
        <v>1547</v>
      </c>
      <c r="CU953" t="s">
        <v>1547</v>
      </c>
      <c r="CV953" t="s">
        <v>1547</v>
      </c>
      <c r="CW953" t="s">
        <v>1547</v>
      </c>
      <c r="CX953" t="s">
        <v>1547</v>
      </c>
      <c r="CY953">
        <v>951</v>
      </c>
      <c r="CZ953" t="s">
        <v>10444</v>
      </c>
      <c r="DA953" t="s">
        <v>1547</v>
      </c>
      <c r="DB953" t="s">
        <v>1881</v>
      </c>
      <c r="DC953" t="s">
        <v>1882</v>
      </c>
      <c r="DD953" t="s">
        <v>4131</v>
      </c>
      <c r="DE953" t="s">
        <v>4188</v>
      </c>
      <c r="DF953" t="s">
        <v>4215</v>
      </c>
      <c r="DG953" t="s">
        <v>1547</v>
      </c>
      <c r="DH953" t="s">
        <v>1547</v>
      </c>
      <c r="DI953" t="s">
        <v>1892</v>
      </c>
      <c r="DJ953" t="s">
        <v>9752</v>
      </c>
      <c r="DK953"/>
      <c r="DL953" t="s">
        <v>1892</v>
      </c>
      <c r="DM953">
        <v>9</v>
      </c>
      <c r="DN953" t="s">
        <v>1883</v>
      </c>
      <c r="DO953" t="s">
        <v>1565</v>
      </c>
      <c r="DP953" t="b">
        <v>1</v>
      </c>
      <c r="DQ953" t="b">
        <v>0</v>
      </c>
      <c r="DR953" t="b">
        <v>0</v>
      </c>
      <c r="DS953" t="b">
        <v>0</v>
      </c>
      <c r="DT953" t="b">
        <v>0</v>
      </c>
      <c r="DU953" t="b">
        <v>1</v>
      </c>
      <c r="DV953" t="b">
        <v>0</v>
      </c>
      <c r="DW953">
        <v>0</v>
      </c>
      <c r="DX953" t="b">
        <v>0</v>
      </c>
      <c r="DY953" t="b">
        <v>0</v>
      </c>
      <c r="DZ953" t="b">
        <v>0</v>
      </c>
      <c r="EA953" t="b">
        <v>0</v>
      </c>
      <c r="EB953" t="b">
        <v>0</v>
      </c>
      <c r="EC953" t="b">
        <v>1</v>
      </c>
      <c r="ED953" t="b">
        <v>0</v>
      </c>
      <c r="EE953" t="b">
        <v>0</v>
      </c>
      <c r="EF953" t="b">
        <v>0</v>
      </c>
      <c r="EG953" t="b" cm="1">
        <v>0</v>
      </c>
      <c r="EH953" t="b">
        <v>0</v>
      </c>
      <c r="EI953" t="b">
        <v>0</v>
      </c>
      <c r="EJ953" t="b">
        <v>1</v>
      </c>
      <c r="EK953" t="s">
        <v>5327</v>
      </c>
      <c r="EL953">
        <v>0</v>
      </c>
      <c r="EM953">
        <v>12</v>
      </c>
      <c r="EN953" t="b">
        <v>0</v>
      </c>
    </row>
    <row r="954" spans="1:144" ht="15.75">
      <c r="A954"/>
      <c r="B954" t="s">
        <v>1565</v>
      </c>
      <c r="C954" t="s">
        <v>1565</v>
      </c>
      <c r="D954" t="s">
        <v>4218</v>
      </c>
      <c r="E954" t="s">
        <v>4218</v>
      </c>
      <c r="F954"/>
      <c r="G954" t="s">
        <v>4218</v>
      </c>
      <c r="H954" t="s">
        <v>4219</v>
      </c>
      <c r="I954" t="s">
        <v>1230</v>
      </c>
      <c r="J954"/>
      <c r="K954"/>
      <c r="L954" t="s">
        <v>1743</v>
      </c>
      <c r="M954" t="s">
        <v>2003</v>
      </c>
      <c r="N954"/>
      <c r="O954"/>
      <c r="P954" t="s">
        <v>1278</v>
      </c>
      <c r="Q954" t="s">
        <v>4188</v>
      </c>
      <c r="R954" t="s">
        <v>1918</v>
      </c>
      <c r="S954"/>
      <c r="T954"/>
      <c r="U954" t="s">
        <v>4189</v>
      </c>
      <c r="V954" t="s">
        <v>4220</v>
      </c>
      <c r="W954"/>
      <c r="X954"/>
      <c r="Y954"/>
      <c r="Z954"/>
      <c r="AA954"/>
      <c r="AB954"/>
      <c r="AC954"/>
      <c r="AD954"/>
      <c r="AE954"/>
      <c r="AF954"/>
      <c r="AG954"/>
      <c r="AH954"/>
      <c r="AI954"/>
      <c r="AJ954"/>
      <c r="AK954"/>
      <c r="AL954"/>
      <c r="AM954"/>
      <c r="AN954"/>
      <c r="AO954" s="108" t="s">
        <v>43</v>
      </c>
      <c r="AP954" t="s">
        <v>2859</v>
      </c>
      <c r="AQ954">
        <v>11</v>
      </c>
      <c r="AR954" t="s">
        <v>9759</v>
      </c>
      <c r="AS954" t="s">
        <v>1565</v>
      </c>
      <c r="AT954" t="s">
        <v>9688</v>
      </c>
      <c r="AU954" t="s">
        <v>4218</v>
      </c>
      <c r="AV954" t="s">
        <v>9760</v>
      </c>
      <c r="AW954" t="s">
        <v>1744</v>
      </c>
      <c r="AX954" t="s">
        <v>1740</v>
      </c>
      <c r="AY954" t="s">
        <v>9760</v>
      </c>
      <c r="AZ954" t="s">
        <v>4188</v>
      </c>
      <c r="BA954" t="s">
        <v>9761</v>
      </c>
      <c r="BB954" t="s">
        <v>1230</v>
      </c>
      <c r="BC954" t="s">
        <v>1743</v>
      </c>
      <c r="BD954" t="s">
        <v>9762</v>
      </c>
      <c r="BE954" t="s">
        <v>4186</v>
      </c>
      <c r="BF954">
        <v>954</v>
      </c>
      <c r="BG954">
        <v>945</v>
      </c>
      <c r="BH954">
        <v>0</v>
      </c>
      <c r="BI954" t="s">
        <v>4218</v>
      </c>
      <c r="BJ954">
        <v>1</v>
      </c>
      <c r="BK954">
        <v>0</v>
      </c>
      <c r="BL954">
        <v>0</v>
      </c>
      <c r="BM954" t="s">
        <v>1547</v>
      </c>
      <c r="BN954" t="s">
        <v>383</v>
      </c>
      <c r="BO954" t="s">
        <v>9689</v>
      </c>
      <c r="BP954" t="s" cm="1">
        <v>9687</v>
      </c>
      <c r="BQ954" t="s">
        <v>1547</v>
      </c>
      <c r="BR954" t="s">
        <v>9693</v>
      </c>
      <c r="BS954">
        <v>10</v>
      </c>
      <c r="BT954" t="s">
        <v>1785</v>
      </c>
      <c r="BU954" t="s">
        <v>15931</v>
      </c>
      <c r="BV954" t="s">
        <v>4218</v>
      </c>
      <c r="BW954" t="s">
        <v>9760</v>
      </c>
      <c r="BX954" t="s">
        <v>9763</v>
      </c>
      <c r="BY954" t="s">
        <v>1744</v>
      </c>
      <c r="BZ954" t="s">
        <v>1547</v>
      </c>
      <c r="CA954" t="s">
        <v>1744</v>
      </c>
      <c r="CB954" t="s">
        <v>2003</v>
      </c>
      <c r="CC954"/>
      <c r="CD954" t="s">
        <v>998</v>
      </c>
      <c r="CE954" t="s">
        <v>1230</v>
      </c>
      <c r="CF954" t="s">
        <v>9764</v>
      </c>
      <c r="CG954" t="s">
        <v>9765</v>
      </c>
      <c r="CH954" t="s">
        <v>1230</v>
      </c>
      <c r="CI954" t="s">
        <v>1547</v>
      </c>
      <c r="CJ954" t="s">
        <v>1918</v>
      </c>
      <c r="CK954" t="s">
        <v>1565</v>
      </c>
      <c r="CL954"/>
      <c r="CM954"/>
      <c r="CN954" t="s">
        <v>4189</v>
      </c>
      <c r="CO954" t="s">
        <v>4220</v>
      </c>
      <c r="CP954" t="s">
        <v>4189</v>
      </c>
      <c r="CQ954" t="s">
        <v>4220</v>
      </c>
      <c r="CR954" t="s">
        <v>1547</v>
      </c>
      <c r="CS954">
        <v>0</v>
      </c>
      <c r="CT954" t="s">
        <v>1547</v>
      </c>
      <c r="CU954" t="s">
        <v>1547</v>
      </c>
      <c r="CV954" t="s">
        <v>1547</v>
      </c>
      <c r="CW954" t="s">
        <v>1547</v>
      </c>
      <c r="CX954" t="s">
        <v>1547</v>
      </c>
      <c r="CY954">
        <v>952</v>
      </c>
      <c r="CZ954" t="s">
        <v>10445</v>
      </c>
      <c r="DA954" t="s">
        <v>1547</v>
      </c>
      <c r="DB954" t="s">
        <v>1881</v>
      </c>
      <c r="DC954" t="s">
        <v>1882</v>
      </c>
      <c r="DD954" t="s">
        <v>4218</v>
      </c>
      <c r="DE954" t="s">
        <v>4188</v>
      </c>
      <c r="DF954" t="s">
        <v>4218</v>
      </c>
      <c r="DG954" t="s">
        <v>1547</v>
      </c>
      <c r="DH954" t="s">
        <v>1547</v>
      </c>
      <c r="DI954" t="s">
        <v>1892</v>
      </c>
      <c r="DJ954" t="s">
        <v>9759</v>
      </c>
      <c r="DK954"/>
      <c r="DL954" t="s">
        <v>1892</v>
      </c>
      <c r="DM954">
        <v>9</v>
      </c>
      <c r="DN954" t="s">
        <v>1883</v>
      </c>
      <c r="DO954" t="s">
        <v>1565</v>
      </c>
      <c r="DP954" t="b">
        <v>1</v>
      </c>
      <c r="DQ954" t="b">
        <v>0</v>
      </c>
      <c r="DR954" t="b">
        <v>1</v>
      </c>
      <c r="DS954" t="b">
        <v>0</v>
      </c>
      <c r="DT954" t="b">
        <v>0</v>
      </c>
      <c r="DU954" t="b">
        <v>1</v>
      </c>
      <c r="DV954" t="b">
        <v>0</v>
      </c>
      <c r="DW954">
        <v>0</v>
      </c>
      <c r="DX954" t="b">
        <v>0</v>
      </c>
      <c r="DY954" t="b">
        <v>0</v>
      </c>
      <c r="DZ954" t="b">
        <v>0</v>
      </c>
      <c r="EA954" t="b">
        <v>0</v>
      </c>
      <c r="EB954" t="b">
        <v>0</v>
      </c>
      <c r="EC954" t="b">
        <v>0</v>
      </c>
      <c r="ED954" t="b">
        <v>0</v>
      </c>
      <c r="EE954" t="b">
        <v>0</v>
      </c>
      <c r="EF954" t="b">
        <v>0</v>
      </c>
      <c r="EG954" t="b" cm="1">
        <v>0</v>
      </c>
      <c r="EH954" t="b">
        <v>0</v>
      </c>
      <c r="EI954" t="b">
        <v>0</v>
      </c>
      <c r="EJ954" t="b">
        <v>0</v>
      </c>
      <c r="EK954" t="s">
        <v>1547</v>
      </c>
      <c r="EL954">
        <v>0</v>
      </c>
      <c r="EM954">
        <v>8</v>
      </c>
      <c r="EN954" t="b">
        <v>0</v>
      </c>
    </row>
    <row r="955" spans="1:144" ht="63">
      <c r="A955"/>
      <c r="B955" t="s">
        <v>1565</v>
      </c>
      <c r="C955" t="s">
        <v>1565</v>
      </c>
      <c r="D955" t="s">
        <v>4221</v>
      </c>
      <c r="E955" t="s">
        <v>4222</v>
      </c>
      <c r="F955"/>
      <c r="G955" t="s">
        <v>4223</v>
      </c>
      <c r="H955" s="109" t="s">
        <v>4224</v>
      </c>
      <c r="I955" t="s">
        <v>1230</v>
      </c>
      <c r="J955"/>
      <c r="K955"/>
      <c r="L955" t="s">
        <v>1743</v>
      </c>
      <c r="M955" t="s">
        <v>1754</v>
      </c>
      <c r="N955" t="s">
        <v>4225</v>
      </c>
      <c r="O955"/>
      <c r="P955" t="s">
        <v>1278</v>
      </c>
      <c r="Q955" t="s">
        <v>4188</v>
      </c>
      <c r="R955" t="s">
        <v>1918</v>
      </c>
      <c r="S955"/>
      <c r="T955"/>
      <c r="U955" t="s">
        <v>4189</v>
      </c>
      <c r="V955" t="s">
        <v>4226</v>
      </c>
      <c r="W955"/>
      <c r="X955"/>
      <c r="Y955"/>
      <c r="Z955"/>
      <c r="AA955"/>
      <c r="AB955"/>
      <c r="AC955"/>
      <c r="AD955"/>
      <c r="AE955"/>
      <c r="AF955"/>
      <c r="AG955"/>
      <c r="AH955"/>
      <c r="AI955"/>
      <c r="AJ955"/>
      <c r="AK955"/>
      <c r="AL955"/>
      <c r="AM955"/>
      <c r="AN955"/>
      <c r="AO955" s="108" t="s">
        <v>43</v>
      </c>
      <c r="AP955" t="s">
        <v>2859</v>
      </c>
      <c r="AQ955">
        <v>12</v>
      </c>
      <c r="AR955" t="s">
        <v>9767</v>
      </c>
      <c r="AS955" t="s">
        <v>1565</v>
      </c>
      <c r="AT955" t="s">
        <v>9688</v>
      </c>
      <c r="AU955" t="s">
        <v>4222</v>
      </c>
      <c r="AV955" t="s">
        <v>9768</v>
      </c>
      <c r="AW955" t="s">
        <v>1744</v>
      </c>
      <c r="AX955" t="s">
        <v>1740</v>
      </c>
      <c r="AY955" t="s">
        <v>9769</v>
      </c>
      <c r="AZ955" t="s">
        <v>4188</v>
      </c>
      <c r="BA955" t="s">
        <v>9770</v>
      </c>
      <c r="BB955" t="s">
        <v>1230</v>
      </c>
      <c r="BC955" t="s">
        <v>1743</v>
      </c>
      <c r="BD955" t="s">
        <v>9771</v>
      </c>
      <c r="BE955" t="s">
        <v>4186</v>
      </c>
      <c r="BF955">
        <v>353</v>
      </c>
      <c r="BG955">
        <v>945</v>
      </c>
      <c r="BH955">
        <v>0</v>
      </c>
      <c r="BI955" t="s">
        <v>4222</v>
      </c>
      <c r="BJ955">
        <v>1</v>
      </c>
      <c r="BK955">
        <v>0</v>
      </c>
      <c r="BL955">
        <v>0</v>
      </c>
      <c r="BM955" t="s">
        <v>1547</v>
      </c>
      <c r="BN955" t="s">
        <v>383</v>
      </c>
      <c r="BO955" t="s">
        <v>9689</v>
      </c>
      <c r="BP955" t="s" cm="1">
        <v>9687</v>
      </c>
      <c r="BQ955" t="s">
        <v>1547</v>
      </c>
      <c r="BR955" t="s">
        <v>9693</v>
      </c>
      <c r="BS955">
        <v>11</v>
      </c>
      <c r="BT955" t="s">
        <v>1729</v>
      </c>
      <c r="BU955" t="s">
        <v>15932</v>
      </c>
      <c r="BV955" t="s">
        <v>4221</v>
      </c>
      <c r="BW955" t="s">
        <v>9768</v>
      </c>
      <c r="BX955" t="s">
        <v>9772</v>
      </c>
      <c r="BY955" t="s">
        <v>9773</v>
      </c>
      <c r="BZ955" t="s">
        <v>1547</v>
      </c>
      <c r="CA955" t="s">
        <v>1744</v>
      </c>
      <c r="CB955" t="s">
        <v>1754</v>
      </c>
      <c r="CC955"/>
      <c r="CD955" t="s">
        <v>998</v>
      </c>
      <c r="CE955" t="s">
        <v>1230</v>
      </c>
      <c r="CF955" t="s">
        <v>9774</v>
      </c>
      <c r="CG955" t="s">
        <v>9775</v>
      </c>
      <c r="CH955" t="s">
        <v>1230</v>
      </c>
      <c r="CI955" t="s">
        <v>1547</v>
      </c>
      <c r="CJ955" t="s">
        <v>1918</v>
      </c>
      <c r="CK955" t="s">
        <v>1565</v>
      </c>
      <c r="CL955"/>
      <c r="CM955"/>
      <c r="CN955" t="s">
        <v>4189</v>
      </c>
      <c r="CO955" t="s">
        <v>4226</v>
      </c>
      <c r="CP955" t="s">
        <v>4189</v>
      </c>
      <c r="CQ955" t="s">
        <v>4226</v>
      </c>
      <c r="CR955" t="s">
        <v>1547</v>
      </c>
      <c r="CS955">
        <v>0</v>
      </c>
      <c r="CT955" t="s">
        <v>1547</v>
      </c>
      <c r="CU955" t="s">
        <v>1547</v>
      </c>
      <c r="CV955" t="s">
        <v>1547</v>
      </c>
      <c r="CW955" t="s">
        <v>1547</v>
      </c>
      <c r="CX955" t="s">
        <v>1547</v>
      </c>
      <c r="CY955">
        <v>953</v>
      </c>
      <c r="CZ955" t="s">
        <v>10446</v>
      </c>
      <c r="DA955" t="s">
        <v>1547</v>
      </c>
      <c r="DB955" t="s">
        <v>1881</v>
      </c>
      <c r="DC955" t="s">
        <v>1882</v>
      </c>
      <c r="DD955" t="s">
        <v>4222</v>
      </c>
      <c r="DE955" t="s">
        <v>4188</v>
      </c>
      <c r="DF955" t="s">
        <v>4223</v>
      </c>
      <c r="DG955" t="s">
        <v>1547</v>
      </c>
      <c r="DH955" t="s">
        <v>1547</v>
      </c>
      <c r="DI955" t="s">
        <v>1892</v>
      </c>
      <c r="DJ955" t="s">
        <v>9767</v>
      </c>
      <c r="DK955"/>
      <c r="DL955" t="s">
        <v>1892</v>
      </c>
      <c r="DM955">
        <v>9</v>
      </c>
      <c r="DN955" t="s">
        <v>1883</v>
      </c>
      <c r="DO955" t="s">
        <v>1565</v>
      </c>
      <c r="DP955" t="b">
        <v>1</v>
      </c>
      <c r="DQ955" t="b">
        <v>0</v>
      </c>
      <c r="DR955" t="b">
        <v>0</v>
      </c>
      <c r="DS955" t="b">
        <v>0</v>
      </c>
      <c r="DT955" t="b">
        <v>0</v>
      </c>
      <c r="DU955" t="b">
        <v>1</v>
      </c>
      <c r="DV955" t="b">
        <v>0</v>
      </c>
      <c r="DW955">
        <v>0</v>
      </c>
      <c r="DX955" t="b">
        <v>0</v>
      </c>
      <c r="DY955" t="b">
        <v>0</v>
      </c>
      <c r="DZ955" t="b">
        <v>0</v>
      </c>
      <c r="EA955" t="b">
        <v>0</v>
      </c>
      <c r="EB955" t="b">
        <v>0</v>
      </c>
      <c r="EC955" t="b">
        <v>1</v>
      </c>
      <c r="ED955" t="b">
        <v>0</v>
      </c>
      <c r="EE955" t="b">
        <v>0</v>
      </c>
      <c r="EF955" t="b">
        <v>0</v>
      </c>
      <c r="EG955" t="b" cm="1">
        <v>0</v>
      </c>
      <c r="EH955" t="b">
        <v>0</v>
      </c>
      <c r="EI955" t="b">
        <v>0</v>
      </c>
      <c r="EJ955" t="b">
        <v>1</v>
      </c>
      <c r="EK955" t="s">
        <v>5327</v>
      </c>
      <c r="EL955">
        <v>0</v>
      </c>
      <c r="EM955">
        <v>13</v>
      </c>
      <c r="EN955" t="b">
        <v>0</v>
      </c>
    </row>
    <row r="956" spans="1:144" ht="15.75">
      <c r="A956"/>
      <c r="B956" t="s">
        <v>1565</v>
      </c>
      <c r="C956" t="s">
        <v>1565</v>
      </c>
      <c r="D956" t="s">
        <v>4124</v>
      </c>
      <c r="E956" t="s">
        <v>4227</v>
      </c>
      <c r="F956"/>
      <c r="G956" t="s">
        <v>4124</v>
      </c>
      <c r="H956" t="s">
        <v>4228</v>
      </c>
      <c r="I956" t="s">
        <v>1244</v>
      </c>
      <c r="J956"/>
      <c r="K956" t="s">
        <v>902</v>
      </c>
      <c r="L956" t="s">
        <v>1743</v>
      </c>
      <c r="M956"/>
      <c r="N956"/>
      <c r="O956"/>
      <c r="P956" t="s">
        <v>4229</v>
      </c>
      <c r="Q956" t="s">
        <v>4230</v>
      </c>
      <c r="R956" t="s">
        <v>1918</v>
      </c>
      <c r="S956"/>
      <c r="T956"/>
      <c r="U956" t="s">
        <v>13583</v>
      </c>
      <c r="V956"/>
      <c r="W956"/>
      <c r="X956"/>
      <c r="Y956"/>
      <c r="Z956"/>
      <c r="AA956"/>
      <c r="AB956"/>
      <c r="AC956"/>
      <c r="AD956"/>
      <c r="AE956"/>
      <c r="AF956"/>
      <c r="AG956"/>
      <c r="AH956"/>
      <c r="AI956"/>
      <c r="AJ956"/>
      <c r="AK956"/>
      <c r="AL956"/>
      <c r="AM956"/>
      <c r="AN956"/>
      <c r="AO956" s="108" t="s">
        <v>43</v>
      </c>
      <c r="AP956" t="s">
        <v>2860</v>
      </c>
      <c r="AQ956">
        <v>2</v>
      </c>
      <c r="AR956" t="s">
        <v>9777</v>
      </c>
      <c r="AS956" t="s">
        <v>1565</v>
      </c>
      <c r="AT956" t="s">
        <v>9688</v>
      </c>
      <c r="AU956" t="s">
        <v>4227</v>
      </c>
      <c r="AV956" t="s">
        <v>9778</v>
      </c>
      <c r="AW956" t="s">
        <v>1744</v>
      </c>
      <c r="AX956" t="s">
        <v>1740</v>
      </c>
      <c r="AY956" t="s">
        <v>9413</v>
      </c>
      <c r="AZ956" t="s">
        <v>4230</v>
      </c>
      <c r="BA956" t="s">
        <v>9779</v>
      </c>
      <c r="BB956" t="s">
        <v>1244</v>
      </c>
      <c r="BC956" t="s">
        <v>1743</v>
      </c>
      <c r="BD956" t="s">
        <v>9780</v>
      </c>
      <c r="BE956" t="s">
        <v>4124</v>
      </c>
      <c r="BF956">
        <v>956</v>
      </c>
      <c r="BG956">
        <v>0</v>
      </c>
      <c r="BH956">
        <v>0</v>
      </c>
      <c r="BI956" t="s">
        <v>1547</v>
      </c>
      <c r="BJ956">
        <v>0</v>
      </c>
      <c r="BK956">
        <v>0</v>
      </c>
      <c r="BL956">
        <v>0</v>
      </c>
      <c r="BM956" t="s">
        <v>1547</v>
      </c>
      <c r="BN956" t="s">
        <v>1547</v>
      </c>
      <c r="BO956" t="s">
        <v>1547</v>
      </c>
      <c r="BP956" t="s" cm="1">
        <v>1547</v>
      </c>
      <c r="BQ956" t="s">
        <v>1547</v>
      </c>
      <c r="BR956" t="s">
        <v>9693</v>
      </c>
      <c r="BS956">
        <v>12</v>
      </c>
      <c r="BT956" t="s">
        <v>1730</v>
      </c>
      <c r="BU956" t="s">
        <v>15933</v>
      </c>
      <c r="BV956" t="s">
        <v>4124</v>
      </c>
      <c r="BW956" t="s">
        <v>9778</v>
      </c>
      <c r="BX956" t="s">
        <v>9781</v>
      </c>
      <c r="BY956" t="s">
        <v>1744</v>
      </c>
      <c r="BZ956" t="s">
        <v>1547</v>
      </c>
      <c r="CA956" t="s">
        <v>1744</v>
      </c>
      <c r="CB956" t="s">
        <v>1547</v>
      </c>
      <c r="CC956"/>
      <c r="CD956" t="s">
        <v>998</v>
      </c>
      <c r="CE956" t="s">
        <v>1244</v>
      </c>
      <c r="CF956" t="s">
        <v>4227</v>
      </c>
      <c r="CG956" t="s">
        <v>9778</v>
      </c>
      <c r="CH956" t="s">
        <v>1244</v>
      </c>
      <c r="CI956" t="s">
        <v>1547</v>
      </c>
      <c r="CJ956" t="s">
        <v>1918</v>
      </c>
      <c r="CK956" t="s">
        <v>1565</v>
      </c>
      <c r="CL956"/>
      <c r="CM956"/>
      <c r="CN956" t="s">
        <v>13583</v>
      </c>
      <c r="CO956" t="s">
        <v>1547</v>
      </c>
      <c r="CP956" t="s">
        <v>13583</v>
      </c>
      <c r="CQ956" t="s">
        <v>1547</v>
      </c>
      <c r="CR956" t="s">
        <v>1547</v>
      </c>
      <c r="CS956">
        <v>0</v>
      </c>
      <c r="CT956" t="s">
        <v>1547</v>
      </c>
      <c r="CU956" t="s">
        <v>1547</v>
      </c>
      <c r="CV956" t="s">
        <v>1547</v>
      </c>
      <c r="CW956" t="s">
        <v>1547</v>
      </c>
      <c r="CX956" t="s">
        <v>1547</v>
      </c>
      <c r="CY956">
        <v>954</v>
      </c>
      <c r="CZ956" t="s">
        <v>10449</v>
      </c>
      <c r="DA956" t="s">
        <v>1547</v>
      </c>
      <c r="DB956" t="s">
        <v>1881</v>
      </c>
      <c r="DC956" t="s">
        <v>1882</v>
      </c>
      <c r="DD956" t="s">
        <v>4227</v>
      </c>
      <c r="DE956" t="s">
        <v>4230</v>
      </c>
      <c r="DF956" t="s">
        <v>4124</v>
      </c>
      <c r="DG956" t="s">
        <v>1547</v>
      </c>
      <c r="DH956" t="s">
        <v>1547</v>
      </c>
      <c r="DI956" t="s">
        <v>1892</v>
      </c>
      <c r="DJ956" t="s">
        <v>9777</v>
      </c>
      <c r="DK956"/>
      <c r="DL956" t="s">
        <v>1892</v>
      </c>
      <c r="DM956">
        <v>9</v>
      </c>
      <c r="DN956" t="s">
        <v>1883</v>
      </c>
      <c r="DO956" t="s">
        <v>1565</v>
      </c>
      <c r="DP956" t="b">
        <v>1</v>
      </c>
      <c r="DQ956" t="b">
        <v>0</v>
      </c>
      <c r="DR956" t="b">
        <v>1</v>
      </c>
      <c r="DS956" t="b">
        <v>0</v>
      </c>
      <c r="DT956" t="b">
        <v>0</v>
      </c>
      <c r="DU956" t="b">
        <v>1</v>
      </c>
      <c r="DV956" t="b">
        <v>1</v>
      </c>
      <c r="DW956">
        <v>1</v>
      </c>
      <c r="DX956" t="b">
        <v>0</v>
      </c>
      <c r="DY956" t="b">
        <v>0</v>
      </c>
      <c r="DZ956" t="b">
        <v>0</v>
      </c>
      <c r="EA956" t="b">
        <v>0</v>
      </c>
      <c r="EB956" t="b">
        <v>0</v>
      </c>
      <c r="EC956" t="b">
        <v>1</v>
      </c>
      <c r="ED956" t="b">
        <v>0</v>
      </c>
      <c r="EE956" t="b">
        <v>0</v>
      </c>
      <c r="EF956" t="b">
        <v>0</v>
      </c>
      <c r="EG956" t="b" cm="1">
        <v>0</v>
      </c>
      <c r="EH956" t="b">
        <v>1</v>
      </c>
      <c r="EI956" t="b">
        <v>0</v>
      </c>
      <c r="EJ956" t="b">
        <v>1</v>
      </c>
      <c r="EK956" t="s">
        <v>11292</v>
      </c>
      <c r="EL956">
        <v>1</v>
      </c>
      <c r="EM956">
        <v>18</v>
      </c>
      <c r="EN956" t="b">
        <v>0</v>
      </c>
    </row>
    <row r="957" spans="1:144" ht="110.25">
      <c r="A957"/>
      <c r="B957" t="s">
        <v>1565</v>
      </c>
      <c r="C957" t="s">
        <v>1565</v>
      </c>
      <c r="D957" t="s">
        <v>4124</v>
      </c>
      <c r="E957" t="s">
        <v>4125</v>
      </c>
      <c r="F957"/>
      <c r="G957" t="s">
        <v>4124</v>
      </c>
      <c r="H957" t="s">
        <v>4124</v>
      </c>
      <c r="I957" t="s">
        <v>1230</v>
      </c>
      <c r="J957"/>
      <c r="K957" t="s">
        <v>902</v>
      </c>
      <c r="L957" t="s">
        <v>1743</v>
      </c>
      <c r="M957" t="s">
        <v>1749</v>
      </c>
      <c r="N957" s="109" t="s">
        <v>4231</v>
      </c>
      <c r="O957"/>
      <c r="P957" t="s">
        <v>4229</v>
      </c>
      <c r="Q957" t="s">
        <v>4230</v>
      </c>
      <c r="R957" t="s">
        <v>1918</v>
      </c>
      <c r="S957"/>
      <c r="T957"/>
      <c r="U957" t="s">
        <v>13583</v>
      </c>
      <c r="V957" t="s">
        <v>13566</v>
      </c>
      <c r="W957"/>
      <c r="X957"/>
      <c r="Y957"/>
      <c r="Z957"/>
      <c r="AA957"/>
      <c r="AB957"/>
      <c r="AC957"/>
      <c r="AD957"/>
      <c r="AE957"/>
      <c r="AF957"/>
      <c r="AG957"/>
      <c r="AH957"/>
      <c r="AI957"/>
      <c r="AJ957"/>
      <c r="AK957"/>
      <c r="AL957"/>
      <c r="AM957"/>
      <c r="AN957"/>
      <c r="AO957" s="108" t="s">
        <v>43</v>
      </c>
      <c r="AP957" t="s">
        <v>2860</v>
      </c>
      <c r="AQ957">
        <v>3</v>
      </c>
      <c r="AR957" t="s">
        <v>9783</v>
      </c>
      <c r="AS957" t="s">
        <v>1565</v>
      </c>
      <c r="AT957" t="s">
        <v>9688</v>
      </c>
      <c r="AU957" t="s">
        <v>4125</v>
      </c>
      <c r="AV957" t="s">
        <v>9412</v>
      </c>
      <c r="AW957" t="s">
        <v>1744</v>
      </c>
      <c r="AX957" t="s">
        <v>1740</v>
      </c>
      <c r="AY957" t="s">
        <v>9413</v>
      </c>
      <c r="AZ957" t="s">
        <v>4230</v>
      </c>
      <c r="BA957" t="s">
        <v>9414</v>
      </c>
      <c r="BB957" t="s">
        <v>1230</v>
      </c>
      <c r="BC957" t="s">
        <v>1743</v>
      </c>
      <c r="BD957" t="s">
        <v>9784</v>
      </c>
      <c r="BE957" t="s">
        <v>4124</v>
      </c>
      <c r="BF957">
        <v>897</v>
      </c>
      <c r="BG957">
        <v>0</v>
      </c>
      <c r="BH957">
        <v>0</v>
      </c>
      <c r="BI957" t="s">
        <v>4125</v>
      </c>
      <c r="BJ957">
        <v>1</v>
      </c>
      <c r="BK957">
        <v>0</v>
      </c>
      <c r="BL957">
        <v>0</v>
      </c>
      <c r="BM957" t="s">
        <v>1547</v>
      </c>
      <c r="BN957" t="s">
        <v>1547</v>
      </c>
      <c r="BO957" t="s">
        <v>1547</v>
      </c>
      <c r="BP957" t="s" cm="1">
        <v>1547</v>
      </c>
      <c r="BQ957" t="s">
        <v>1547</v>
      </c>
      <c r="BR957" t="s">
        <v>9693</v>
      </c>
      <c r="BS957">
        <v>13</v>
      </c>
      <c r="BT957" t="s">
        <v>1731</v>
      </c>
      <c r="BU957" t="s">
        <v>15934</v>
      </c>
      <c r="BV957" t="s">
        <v>4124</v>
      </c>
      <c r="BW957" t="s">
        <v>9412</v>
      </c>
      <c r="BX957" t="s">
        <v>9413</v>
      </c>
      <c r="BY957" t="s">
        <v>9785</v>
      </c>
      <c r="BZ957" t="s">
        <v>1547</v>
      </c>
      <c r="CA957" t="s">
        <v>1744</v>
      </c>
      <c r="CB957" t="s">
        <v>1749</v>
      </c>
      <c r="CC957"/>
      <c r="CD957" t="s">
        <v>998</v>
      </c>
      <c r="CE957" t="s">
        <v>1230</v>
      </c>
      <c r="CF957" t="s">
        <v>4125</v>
      </c>
      <c r="CG957" t="s">
        <v>9412</v>
      </c>
      <c r="CH957" t="s">
        <v>1230</v>
      </c>
      <c r="CI957" t="s">
        <v>1547</v>
      </c>
      <c r="CJ957" t="s">
        <v>1918</v>
      </c>
      <c r="CK957" t="s">
        <v>1565</v>
      </c>
      <c r="CL957"/>
      <c r="CM957"/>
      <c r="CN957" t="s">
        <v>13583</v>
      </c>
      <c r="CO957" t="s">
        <v>13566</v>
      </c>
      <c r="CP957" t="s">
        <v>13583</v>
      </c>
      <c r="CQ957" t="s">
        <v>13566</v>
      </c>
      <c r="CR957" t="s">
        <v>1547</v>
      </c>
      <c r="CS957">
        <v>0</v>
      </c>
      <c r="CT957" t="s">
        <v>1547</v>
      </c>
      <c r="CU957" t="s">
        <v>1547</v>
      </c>
      <c r="CV957" t="s">
        <v>1547</v>
      </c>
      <c r="CW957" t="s">
        <v>1547</v>
      </c>
      <c r="CX957" t="s">
        <v>1547</v>
      </c>
      <c r="CY957">
        <v>955</v>
      </c>
      <c r="CZ957" t="s">
        <v>10452</v>
      </c>
      <c r="DA957" t="s">
        <v>1547</v>
      </c>
      <c r="DB957" t="s">
        <v>1881</v>
      </c>
      <c r="DC957" t="s">
        <v>1882</v>
      </c>
      <c r="DD957" t="s">
        <v>4125</v>
      </c>
      <c r="DE957" t="s">
        <v>4230</v>
      </c>
      <c r="DF957" t="s">
        <v>4124</v>
      </c>
      <c r="DG957" t="s">
        <v>1547</v>
      </c>
      <c r="DH957" t="s">
        <v>1547</v>
      </c>
      <c r="DI957" t="s">
        <v>1892</v>
      </c>
      <c r="DJ957" t="s">
        <v>9783</v>
      </c>
      <c r="DK957"/>
      <c r="DL957" t="s">
        <v>1892</v>
      </c>
      <c r="DM957">
        <v>9</v>
      </c>
      <c r="DN957" t="s">
        <v>1883</v>
      </c>
      <c r="DO957" t="s">
        <v>1565</v>
      </c>
      <c r="DP957" t="b">
        <v>1</v>
      </c>
      <c r="DQ957" t="b">
        <v>0</v>
      </c>
      <c r="DR957" t="b">
        <v>0</v>
      </c>
      <c r="DS957" t="b">
        <v>0</v>
      </c>
      <c r="DT957" t="b">
        <v>0</v>
      </c>
      <c r="DU957" t="b">
        <v>1</v>
      </c>
      <c r="DV957" t="b">
        <v>0</v>
      </c>
      <c r="DW957">
        <v>0</v>
      </c>
      <c r="DX957" t="b">
        <v>0</v>
      </c>
      <c r="DY957" t="b">
        <v>0</v>
      </c>
      <c r="DZ957" t="b">
        <v>0</v>
      </c>
      <c r="EA957" t="b">
        <v>0</v>
      </c>
      <c r="EB957" t="b">
        <v>0</v>
      </c>
      <c r="EC957" t="b">
        <v>1</v>
      </c>
      <c r="ED957" t="b">
        <v>0</v>
      </c>
      <c r="EE957" t="b">
        <v>0</v>
      </c>
      <c r="EF957" t="b">
        <v>0</v>
      </c>
      <c r="EG957" t="b" cm="1">
        <v>0</v>
      </c>
      <c r="EH957" t="b">
        <v>0</v>
      </c>
      <c r="EI957" t="b">
        <v>0</v>
      </c>
      <c r="EJ957" t="b">
        <v>1</v>
      </c>
      <c r="EK957" t="s">
        <v>5327</v>
      </c>
      <c r="EL957">
        <v>0</v>
      </c>
      <c r="EM957">
        <v>15</v>
      </c>
      <c r="EN957" t="b">
        <v>0</v>
      </c>
    </row>
    <row r="958" spans="1:144" ht="15.75">
      <c r="A958"/>
      <c r="B958" t="s">
        <v>1565</v>
      </c>
      <c r="C958" t="s">
        <v>1565</v>
      </c>
      <c r="D958" t="s">
        <v>4232</v>
      </c>
      <c r="E958" t="s">
        <v>4233</v>
      </c>
      <c r="F958"/>
      <c r="G958" t="s">
        <v>4232</v>
      </c>
      <c r="H958" t="s">
        <v>4232</v>
      </c>
      <c r="I958" t="s">
        <v>1230</v>
      </c>
      <c r="J958"/>
      <c r="K958" t="s">
        <v>902</v>
      </c>
      <c r="L958" t="s">
        <v>1743</v>
      </c>
      <c r="M958" t="s">
        <v>1749</v>
      </c>
      <c r="N958"/>
      <c r="O958"/>
      <c r="P958" t="s">
        <v>4229</v>
      </c>
      <c r="Q958" t="s">
        <v>4230</v>
      </c>
      <c r="R958" t="s">
        <v>1918</v>
      </c>
      <c r="S958"/>
      <c r="T958"/>
      <c r="U958" t="s">
        <v>13583</v>
      </c>
      <c r="V958" t="s">
        <v>13584</v>
      </c>
      <c r="W958"/>
      <c r="X958"/>
      <c r="Y958"/>
      <c r="Z958"/>
      <c r="AA958"/>
      <c r="AB958"/>
      <c r="AC958"/>
      <c r="AD958"/>
      <c r="AE958"/>
      <c r="AF958"/>
      <c r="AG958"/>
      <c r="AH958"/>
      <c r="AI958"/>
      <c r="AJ958"/>
      <c r="AK958"/>
      <c r="AL958"/>
      <c r="AM958"/>
      <c r="AN958"/>
      <c r="AO958" s="108" t="s">
        <v>43</v>
      </c>
      <c r="AP958" t="s">
        <v>2860</v>
      </c>
      <c r="AQ958">
        <v>4</v>
      </c>
      <c r="AR958" t="s">
        <v>9787</v>
      </c>
      <c r="AS958" t="s">
        <v>1565</v>
      </c>
      <c r="AT958" t="s">
        <v>9688</v>
      </c>
      <c r="AU958" t="s">
        <v>4233</v>
      </c>
      <c r="AV958" t="s">
        <v>9788</v>
      </c>
      <c r="AW958" t="s">
        <v>1744</v>
      </c>
      <c r="AX958" t="s">
        <v>1740</v>
      </c>
      <c r="AY958" t="s">
        <v>9789</v>
      </c>
      <c r="AZ958" t="s">
        <v>4230</v>
      </c>
      <c r="BA958" t="s">
        <v>9790</v>
      </c>
      <c r="BB958" t="s">
        <v>1230</v>
      </c>
      <c r="BC958" t="s">
        <v>1743</v>
      </c>
      <c r="BD958" t="s">
        <v>9791</v>
      </c>
      <c r="BE958" t="s">
        <v>4124</v>
      </c>
      <c r="BF958">
        <v>958</v>
      </c>
      <c r="BG958">
        <v>956</v>
      </c>
      <c r="BH958">
        <v>0</v>
      </c>
      <c r="BI958" t="s">
        <v>4233</v>
      </c>
      <c r="BJ958">
        <v>1</v>
      </c>
      <c r="BK958">
        <v>0</v>
      </c>
      <c r="BL958">
        <v>0</v>
      </c>
      <c r="BM958" t="s">
        <v>1547</v>
      </c>
      <c r="BN958" t="s">
        <v>4227</v>
      </c>
      <c r="BO958" t="s">
        <v>9778</v>
      </c>
      <c r="BP958" t="s" cm="1">
        <v>9777</v>
      </c>
      <c r="BQ958" t="s">
        <v>1547</v>
      </c>
      <c r="BR958" t="s">
        <v>9693</v>
      </c>
      <c r="BS958">
        <v>14</v>
      </c>
      <c r="BT958" t="s">
        <v>5141</v>
      </c>
      <c r="BU958" t="s">
        <v>15935</v>
      </c>
      <c r="BV958" t="s">
        <v>4232</v>
      </c>
      <c r="BW958" t="s">
        <v>9788</v>
      </c>
      <c r="BX958" t="s">
        <v>9789</v>
      </c>
      <c r="BY958" t="s">
        <v>1744</v>
      </c>
      <c r="BZ958" t="s">
        <v>1547</v>
      </c>
      <c r="CA958" t="s">
        <v>1744</v>
      </c>
      <c r="CB958" t="s">
        <v>1749</v>
      </c>
      <c r="CC958"/>
      <c r="CD958" t="s">
        <v>998</v>
      </c>
      <c r="CE958" t="s">
        <v>1230</v>
      </c>
      <c r="CF958" t="s">
        <v>9792</v>
      </c>
      <c r="CG958" t="s">
        <v>9793</v>
      </c>
      <c r="CH958" t="s">
        <v>1230</v>
      </c>
      <c r="CI958" t="s">
        <v>1547</v>
      </c>
      <c r="CJ958" t="s">
        <v>1918</v>
      </c>
      <c r="CK958" t="s">
        <v>1565</v>
      </c>
      <c r="CL958"/>
      <c r="CM958"/>
      <c r="CN958" t="s">
        <v>13583</v>
      </c>
      <c r="CO958" t="s">
        <v>13584</v>
      </c>
      <c r="CP958" t="s">
        <v>13583</v>
      </c>
      <c r="CQ958" t="s">
        <v>13584</v>
      </c>
      <c r="CR958" t="s">
        <v>1547</v>
      </c>
      <c r="CS958">
        <v>0</v>
      </c>
      <c r="CT958" t="s">
        <v>1547</v>
      </c>
      <c r="CU958" t="s">
        <v>1547</v>
      </c>
      <c r="CV958" t="s">
        <v>1547</v>
      </c>
      <c r="CW958" t="s">
        <v>1547</v>
      </c>
      <c r="CX958" t="s">
        <v>1547</v>
      </c>
      <c r="CY958">
        <v>956</v>
      </c>
      <c r="CZ958" t="s">
        <v>10453</v>
      </c>
      <c r="DA958" t="s">
        <v>1547</v>
      </c>
      <c r="DB958" t="s">
        <v>1881</v>
      </c>
      <c r="DC958" t="s">
        <v>1882</v>
      </c>
      <c r="DD958" t="s">
        <v>4233</v>
      </c>
      <c r="DE958" t="s">
        <v>4230</v>
      </c>
      <c r="DF958" t="s">
        <v>4232</v>
      </c>
      <c r="DG958" t="s">
        <v>1547</v>
      </c>
      <c r="DH958" t="s">
        <v>1547</v>
      </c>
      <c r="DI958" t="s">
        <v>1892</v>
      </c>
      <c r="DJ958" t="s">
        <v>9787</v>
      </c>
      <c r="DK958"/>
      <c r="DL958" t="s">
        <v>1892</v>
      </c>
      <c r="DM958">
        <v>9</v>
      </c>
      <c r="DN958" t="s">
        <v>1883</v>
      </c>
      <c r="DO958" t="s">
        <v>1565</v>
      </c>
      <c r="DP958" t="b">
        <v>1</v>
      </c>
      <c r="DQ958" t="b">
        <v>0</v>
      </c>
      <c r="DR958" t="b">
        <v>1</v>
      </c>
      <c r="DS958" t="b">
        <v>0</v>
      </c>
      <c r="DT958" t="b">
        <v>0</v>
      </c>
      <c r="DU958" t="b">
        <v>1</v>
      </c>
      <c r="DV958" t="b">
        <v>0</v>
      </c>
      <c r="DW958">
        <v>0</v>
      </c>
      <c r="DX958" t="b">
        <v>0</v>
      </c>
      <c r="DY958" t="b">
        <v>0</v>
      </c>
      <c r="DZ958" t="b">
        <v>0</v>
      </c>
      <c r="EA958" t="b">
        <v>0</v>
      </c>
      <c r="EB958" t="b">
        <v>0</v>
      </c>
      <c r="EC958" t="b">
        <v>0</v>
      </c>
      <c r="ED958" t="b">
        <v>0</v>
      </c>
      <c r="EE958" t="b">
        <v>0</v>
      </c>
      <c r="EF958" t="b">
        <v>0</v>
      </c>
      <c r="EG958" t="b" cm="1">
        <v>0</v>
      </c>
      <c r="EH958" t="b">
        <v>0</v>
      </c>
      <c r="EI958" t="b">
        <v>0</v>
      </c>
      <c r="EJ958" t="b">
        <v>0</v>
      </c>
      <c r="EK958" t="s">
        <v>1547</v>
      </c>
      <c r="EL958">
        <v>0</v>
      </c>
      <c r="EM958">
        <v>20</v>
      </c>
      <c r="EN958" t="b">
        <v>0</v>
      </c>
    </row>
    <row r="959" spans="1:144" ht="409.5">
      <c r="A959"/>
      <c r="B959" t="s">
        <v>1565</v>
      </c>
      <c r="C959" t="s">
        <v>1565</v>
      </c>
      <c r="D959" t="s">
        <v>4197</v>
      </c>
      <c r="E959" t="s">
        <v>4198</v>
      </c>
      <c r="F959"/>
      <c r="G959" t="s">
        <v>4199</v>
      </c>
      <c r="H959" s="109" t="s">
        <v>4234</v>
      </c>
      <c r="I959" t="s">
        <v>1230</v>
      </c>
      <c r="J959"/>
      <c r="K959" t="s">
        <v>902</v>
      </c>
      <c r="L959" t="s">
        <v>1743</v>
      </c>
      <c r="M959" t="s">
        <v>3198</v>
      </c>
      <c r="N959" t="s">
        <v>4201</v>
      </c>
      <c r="O959"/>
      <c r="P959" t="s">
        <v>4229</v>
      </c>
      <c r="Q959" t="s">
        <v>4230</v>
      </c>
      <c r="R959" t="s">
        <v>1918</v>
      </c>
      <c r="S959" s="109" t="s">
        <v>4235</v>
      </c>
      <c r="T959"/>
      <c r="U959" t="s">
        <v>13583</v>
      </c>
      <c r="V959" t="s">
        <v>4203</v>
      </c>
      <c r="W959"/>
      <c r="X959"/>
      <c r="Y959"/>
      <c r="Z959"/>
      <c r="AA959"/>
      <c r="AB959"/>
      <c r="AC959"/>
      <c r="AD959"/>
      <c r="AE959"/>
      <c r="AF959"/>
      <c r="AG959"/>
      <c r="AH959"/>
      <c r="AI959"/>
      <c r="AJ959"/>
      <c r="AK959"/>
      <c r="AL959"/>
      <c r="AM959"/>
      <c r="AN959"/>
      <c r="AO959" s="108" t="s">
        <v>43</v>
      </c>
      <c r="AP959" t="s">
        <v>2860</v>
      </c>
      <c r="AQ959">
        <v>5</v>
      </c>
      <c r="AR959" t="s">
        <v>9712</v>
      </c>
      <c r="AS959" t="s">
        <v>1565</v>
      </c>
      <c r="AT959" t="s">
        <v>9688</v>
      </c>
      <c r="AU959" t="s">
        <v>4198</v>
      </c>
      <c r="AV959" t="s">
        <v>9713</v>
      </c>
      <c r="AW959" t="s">
        <v>1744</v>
      </c>
      <c r="AX959" t="s">
        <v>1740</v>
      </c>
      <c r="AY959" t="s">
        <v>9714</v>
      </c>
      <c r="AZ959" t="s">
        <v>4230</v>
      </c>
      <c r="BA959" t="s">
        <v>9715</v>
      </c>
      <c r="BB959" t="s">
        <v>1230</v>
      </c>
      <c r="BC959" t="s">
        <v>1743</v>
      </c>
      <c r="BD959" t="s">
        <v>9795</v>
      </c>
      <c r="BE959" t="s">
        <v>4124</v>
      </c>
      <c r="BF959">
        <v>948</v>
      </c>
      <c r="BG959">
        <v>956</v>
      </c>
      <c r="BH959">
        <v>0</v>
      </c>
      <c r="BI959" t="s">
        <v>4198</v>
      </c>
      <c r="BJ959">
        <v>1</v>
      </c>
      <c r="BK959">
        <v>0</v>
      </c>
      <c r="BL959">
        <v>0</v>
      </c>
      <c r="BM959" t="s">
        <v>1547</v>
      </c>
      <c r="BN959" t="s">
        <v>4227</v>
      </c>
      <c r="BO959" t="s">
        <v>9778</v>
      </c>
      <c r="BP959" t="s" cm="1">
        <v>9777</v>
      </c>
      <c r="BQ959" t="s">
        <v>1547</v>
      </c>
      <c r="BR959" t="s">
        <v>9693</v>
      </c>
      <c r="BS959">
        <v>15</v>
      </c>
      <c r="BT959" t="s">
        <v>5153</v>
      </c>
      <c r="BU959" t="s">
        <v>15936</v>
      </c>
      <c r="BV959" t="s">
        <v>4197</v>
      </c>
      <c r="BW959" t="s">
        <v>9713</v>
      </c>
      <c r="BX959" t="s">
        <v>9796</v>
      </c>
      <c r="BY959" t="s">
        <v>9719</v>
      </c>
      <c r="BZ959" t="s">
        <v>1547</v>
      </c>
      <c r="CA959" t="s">
        <v>1744</v>
      </c>
      <c r="CB959" t="s">
        <v>2003</v>
      </c>
      <c r="CC959"/>
      <c r="CD959" t="s">
        <v>998</v>
      </c>
      <c r="CE959" t="s">
        <v>1230</v>
      </c>
      <c r="CF959" t="s">
        <v>9797</v>
      </c>
      <c r="CG959" t="s">
        <v>9717</v>
      </c>
      <c r="CH959" t="s">
        <v>1230</v>
      </c>
      <c r="CI959" t="s">
        <v>1547</v>
      </c>
      <c r="CJ959" t="s">
        <v>1918</v>
      </c>
      <c r="CK959" t="s">
        <v>1565</v>
      </c>
      <c r="CL959"/>
      <c r="CM959"/>
      <c r="CN959" t="s">
        <v>13583</v>
      </c>
      <c r="CO959" t="s">
        <v>4203</v>
      </c>
      <c r="CP959" t="s">
        <v>13583</v>
      </c>
      <c r="CQ959" t="s">
        <v>4203</v>
      </c>
      <c r="CR959" t="s">
        <v>1547</v>
      </c>
      <c r="CS959">
        <v>0</v>
      </c>
      <c r="CT959" t="s">
        <v>1547</v>
      </c>
      <c r="CU959" t="s">
        <v>1547</v>
      </c>
      <c r="CV959" t="s">
        <v>1547</v>
      </c>
      <c r="CW959" t="s">
        <v>1547</v>
      </c>
      <c r="CX959" t="s">
        <v>1547</v>
      </c>
      <c r="CY959">
        <v>957</v>
      </c>
      <c r="CZ959" t="s">
        <v>10454</v>
      </c>
      <c r="DA959" t="s">
        <v>1547</v>
      </c>
      <c r="DB959" t="s">
        <v>1881</v>
      </c>
      <c r="DC959" t="s">
        <v>1882</v>
      </c>
      <c r="DD959" t="s">
        <v>4198</v>
      </c>
      <c r="DE959" t="s">
        <v>4230</v>
      </c>
      <c r="DF959" t="s">
        <v>4199</v>
      </c>
      <c r="DG959" t="s">
        <v>1547</v>
      </c>
      <c r="DH959" t="s">
        <v>1547</v>
      </c>
      <c r="DI959" t="s">
        <v>1892</v>
      </c>
      <c r="DJ959" t="s">
        <v>9712</v>
      </c>
      <c r="DK959"/>
      <c r="DL959" t="s">
        <v>9799</v>
      </c>
      <c r="DM959">
        <v>9</v>
      </c>
      <c r="DN959" t="s">
        <v>1883</v>
      </c>
      <c r="DO959" t="s">
        <v>1565</v>
      </c>
      <c r="DP959" t="b">
        <v>1</v>
      </c>
      <c r="DQ959" t="b">
        <v>0</v>
      </c>
      <c r="DR959" t="b">
        <v>0</v>
      </c>
      <c r="DS959" t="b">
        <v>0</v>
      </c>
      <c r="DT959" t="b">
        <v>1</v>
      </c>
      <c r="DU959" t="b">
        <v>1</v>
      </c>
      <c r="DV959" t="b">
        <v>0</v>
      </c>
      <c r="DW959">
        <v>0</v>
      </c>
      <c r="DX959" t="b">
        <v>0</v>
      </c>
      <c r="DY959" t="b">
        <v>0</v>
      </c>
      <c r="DZ959" t="b">
        <v>0</v>
      </c>
      <c r="EA959" t="b">
        <v>0</v>
      </c>
      <c r="EB959" t="b">
        <v>0</v>
      </c>
      <c r="EC959" t="b">
        <v>1</v>
      </c>
      <c r="ED959" t="b">
        <v>0</v>
      </c>
      <c r="EE959" t="b">
        <v>0</v>
      </c>
      <c r="EF959" t="b">
        <v>0</v>
      </c>
      <c r="EG959" t="b" cm="1">
        <v>0</v>
      </c>
      <c r="EH959" t="b">
        <v>0</v>
      </c>
      <c r="EI959" t="b">
        <v>0</v>
      </c>
      <c r="EJ959" t="b">
        <v>1</v>
      </c>
      <c r="EK959" t="s">
        <v>5327</v>
      </c>
      <c r="EL959">
        <v>0</v>
      </c>
      <c r="EM959">
        <v>14</v>
      </c>
      <c r="EN959" t="b">
        <v>0</v>
      </c>
    </row>
    <row r="960" spans="1:144" ht="15.75">
      <c r="A960"/>
      <c r="B960" t="s">
        <v>1565</v>
      </c>
      <c r="C960" t="s">
        <v>1565</v>
      </c>
      <c r="D960" t="s">
        <v>4236</v>
      </c>
      <c r="E960" t="s">
        <v>4236</v>
      </c>
      <c r="F960"/>
      <c r="G960" t="s">
        <v>4237</v>
      </c>
      <c r="H960" t="s">
        <v>4238</v>
      </c>
      <c r="I960" t="s">
        <v>1230</v>
      </c>
      <c r="J960"/>
      <c r="K960" t="s">
        <v>902</v>
      </c>
      <c r="L960" t="s">
        <v>1743</v>
      </c>
      <c r="M960" t="s">
        <v>1754</v>
      </c>
      <c r="N960" t="s">
        <v>4239</v>
      </c>
      <c r="O960"/>
      <c r="P960" t="s">
        <v>4229</v>
      </c>
      <c r="Q960" t="s">
        <v>4230</v>
      </c>
      <c r="R960" t="s">
        <v>1918</v>
      </c>
      <c r="S960"/>
      <c r="T960"/>
      <c r="U960" t="s">
        <v>13583</v>
      </c>
      <c r="V960" t="s">
        <v>4474</v>
      </c>
      <c r="W960"/>
      <c r="X960"/>
      <c r="Y960"/>
      <c r="Z960"/>
      <c r="AA960"/>
      <c r="AB960"/>
      <c r="AC960"/>
      <c r="AD960"/>
      <c r="AE960"/>
      <c r="AF960"/>
      <c r="AG960"/>
      <c r="AH960"/>
      <c r="AI960"/>
      <c r="AJ960"/>
      <c r="AK960"/>
      <c r="AL960"/>
      <c r="AM960"/>
      <c r="AN960"/>
      <c r="AO960" s="108" t="s">
        <v>43</v>
      </c>
      <c r="AP960" t="s">
        <v>2860</v>
      </c>
      <c r="AQ960">
        <v>6</v>
      </c>
      <c r="AR960" t="s">
        <v>9800</v>
      </c>
      <c r="AS960" t="s">
        <v>1565</v>
      </c>
      <c r="AT960" t="s">
        <v>9688</v>
      </c>
      <c r="AU960" t="s">
        <v>4236</v>
      </c>
      <c r="AV960" t="s">
        <v>9801</v>
      </c>
      <c r="AW960" t="s">
        <v>1744</v>
      </c>
      <c r="AX960" t="s">
        <v>1740</v>
      </c>
      <c r="AY960" t="s">
        <v>9802</v>
      </c>
      <c r="AZ960" t="s">
        <v>4230</v>
      </c>
      <c r="BA960" t="s">
        <v>9803</v>
      </c>
      <c r="BB960" t="s">
        <v>1230</v>
      </c>
      <c r="BC960" t="s">
        <v>1743</v>
      </c>
      <c r="BD960" t="s">
        <v>9804</v>
      </c>
      <c r="BE960" t="s">
        <v>4124</v>
      </c>
      <c r="BF960">
        <v>960</v>
      </c>
      <c r="BG960">
        <v>956</v>
      </c>
      <c r="BH960">
        <v>0</v>
      </c>
      <c r="BI960" t="s">
        <v>4236</v>
      </c>
      <c r="BJ960">
        <v>1</v>
      </c>
      <c r="BK960">
        <v>0</v>
      </c>
      <c r="BL960">
        <v>0</v>
      </c>
      <c r="BM960" t="s">
        <v>1547</v>
      </c>
      <c r="BN960" t="s">
        <v>4227</v>
      </c>
      <c r="BO960" t="s">
        <v>9778</v>
      </c>
      <c r="BP960" t="s" cm="1">
        <v>9777</v>
      </c>
      <c r="BQ960" t="s">
        <v>1547</v>
      </c>
      <c r="BR960" t="s">
        <v>9693</v>
      </c>
      <c r="BS960">
        <v>16</v>
      </c>
      <c r="BT960" t="s">
        <v>5165</v>
      </c>
      <c r="BU960" t="s">
        <v>15937</v>
      </c>
      <c r="BV960" t="s">
        <v>4236</v>
      </c>
      <c r="BW960" t="s">
        <v>9801</v>
      </c>
      <c r="BX960" t="s">
        <v>9805</v>
      </c>
      <c r="BY960" t="s">
        <v>9806</v>
      </c>
      <c r="BZ960" t="s">
        <v>1547</v>
      </c>
      <c r="CA960" t="s">
        <v>1744</v>
      </c>
      <c r="CB960" t="s">
        <v>1754</v>
      </c>
      <c r="CC960"/>
      <c r="CD960" t="s">
        <v>998</v>
      </c>
      <c r="CE960" t="s">
        <v>1230</v>
      </c>
      <c r="CF960" t="s">
        <v>9807</v>
      </c>
      <c r="CG960" t="s">
        <v>9808</v>
      </c>
      <c r="CH960" t="s">
        <v>1230</v>
      </c>
      <c r="CI960" t="s">
        <v>1547</v>
      </c>
      <c r="CJ960" t="s">
        <v>1918</v>
      </c>
      <c r="CK960" t="s">
        <v>1565</v>
      </c>
      <c r="CL960"/>
      <c r="CM960"/>
      <c r="CN960" t="s">
        <v>13583</v>
      </c>
      <c r="CO960" t="s">
        <v>4474</v>
      </c>
      <c r="CP960" t="s">
        <v>13583</v>
      </c>
      <c r="CQ960" t="s">
        <v>4474</v>
      </c>
      <c r="CR960" t="s">
        <v>1547</v>
      </c>
      <c r="CS960">
        <v>0</v>
      </c>
      <c r="CT960" t="s">
        <v>1547</v>
      </c>
      <c r="CU960" t="s">
        <v>1547</v>
      </c>
      <c r="CV960" t="s">
        <v>1547</v>
      </c>
      <c r="CW960" t="s">
        <v>1547</v>
      </c>
      <c r="CX960" t="s">
        <v>1547</v>
      </c>
      <c r="CY960">
        <v>958</v>
      </c>
      <c r="CZ960" t="s">
        <v>10459</v>
      </c>
      <c r="DA960" t="s">
        <v>1547</v>
      </c>
      <c r="DB960" t="s">
        <v>1881</v>
      </c>
      <c r="DC960" t="s">
        <v>1882</v>
      </c>
      <c r="DD960" t="s">
        <v>4236</v>
      </c>
      <c r="DE960" t="s">
        <v>4230</v>
      </c>
      <c r="DF960" t="s">
        <v>4237</v>
      </c>
      <c r="DG960" t="s">
        <v>1547</v>
      </c>
      <c r="DH960" t="s">
        <v>1547</v>
      </c>
      <c r="DI960" t="s">
        <v>1892</v>
      </c>
      <c r="DJ960" t="s">
        <v>9800</v>
      </c>
      <c r="DK960"/>
      <c r="DL960" t="s">
        <v>1892</v>
      </c>
      <c r="DM960">
        <v>9</v>
      </c>
      <c r="DN960" t="s">
        <v>1883</v>
      </c>
      <c r="DO960" t="s">
        <v>1565</v>
      </c>
      <c r="DP960" t="b">
        <v>1</v>
      </c>
      <c r="DQ960" t="b">
        <v>0</v>
      </c>
      <c r="DR960" t="b">
        <v>1</v>
      </c>
      <c r="DS960" t="b">
        <v>0</v>
      </c>
      <c r="DT960" t="b">
        <v>0</v>
      </c>
      <c r="DU960" t="b">
        <v>1</v>
      </c>
      <c r="DV960" t="b">
        <v>0</v>
      </c>
      <c r="DW960">
        <v>0</v>
      </c>
      <c r="DX960" t="b">
        <v>0</v>
      </c>
      <c r="DY960" t="b">
        <v>0</v>
      </c>
      <c r="DZ960" t="b">
        <v>0</v>
      </c>
      <c r="EA960" t="b">
        <v>0</v>
      </c>
      <c r="EB960" t="b">
        <v>0</v>
      </c>
      <c r="EC960" t="b">
        <v>0</v>
      </c>
      <c r="ED960" t="b">
        <v>0</v>
      </c>
      <c r="EE960" t="b">
        <v>0</v>
      </c>
      <c r="EF960" t="b">
        <v>0</v>
      </c>
      <c r="EG960" t="b" cm="1">
        <v>0</v>
      </c>
      <c r="EH960" t="b">
        <v>0</v>
      </c>
      <c r="EI960" t="b">
        <v>0</v>
      </c>
      <c r="EJ960" t="b">
        <v>0</v>
      </c>
      <c r="EK960" t="s">
        <v>1547</v>
      </c>
      <c r="EL960">
        <v>0</v>
      </c>
      <c r="EM960">
        <v>10</v>
      </c>
      <c r="EN960" t="b">
        <v>0</v>
      </c>
    </row>
    <row r="961" spans="1:144" ht="15.75">
      <c r="A961"/>
      <c r="B961" t="s">
        <v>1565</v>
      </c>
      <c r="C961" t="s">
        <v>1565</v>
      </c>
      <c r="D961" t="s">
        <v>4240</v>
      </c>
      <c r="E961" t="s">
        <v>4241</v>
      </c>
      <c r="F961"/>
      <c r="G961" t="s">
        <v>4242</v>
      </c>
      <c r="H961" t="s">
        <v>4243</v>
      </c>
      <c r="I961" t="s">
        <v>1230</v>
      </c>
      <c r="J961"/>
      <c r="K961" t="s">
        <v>902</v>
      </c>
      <c r="L961" t="s">
        <v>1743</v>
      </c>
      <c r="M961" t="s">
        <v>1754</v>
      </c>
      <c r="N961" t="s">
        <v>4244</v>
      </c>
      <c r="O961"/>
      <c r="P961" t="s">
        <v>4229</v>
      </c>
      <c r="Q961" t="s">
        <v>4230</v>
      </c>
      <c r="R961" t="s">
        <v>1918</v>
      </c>
      <c r="S961" t="s">
        <v>4245</v>
      </c>
      <c r="T961"/>
      <c r="U961" t="s">
        <v>13583</v>
      </c>
      <c r="V961" t="s">
        <v>13585</v>
      </c>
      <c r="W961"/>
      <c r="X961"/>
      <c r="Y961"/>
      <c r="Z961"/>
      <c r="AA961"/>
      <c r="AB961"/>
      <c r="AC961"/>
      <c r="AD961"/>
      <c r="AE961"/>
      <c r="AF961"/>
      <c r="AG961"/>
      <c r="AH961"/>
      <c r="AI961"/>
      <c r="AJ961"/>
      <c r="AK961"/>
      <c r="AL961"/>
      <c r="AM961"/>
      <c r="AN961"/>
      <c r="AO961" s="108" t="s">
        <v>43</v>
      </c>
      <c r="AP961" t="s">
        <v>2860</v>
      </c>
      <c r="AQ961">
        <v>7</v>
      </c>
      <c r="AR961" t="s">
        <v>9810</v>
      </c>
      <c r="AS961" t="s">
        <v>1565</v>
      </c>
      <c r="AT961" t="s">
        <v>9688</v>
      </c>
      <c r="AU961" t="s">
        <v>4241</v>
      </c>
      <c r="AV961" t="s">
        <v>9811</v>
      </c>
      <c r="AW961" t="s">
        <v>1744</v>
      </c>
      <c r="AX961" t="s">
        <v>1740</v>
      </c>
      <c r="AY961" t="s">
        <v>9812</v>
      </c>
      <c r="AZ961" t="s">
        <v>4230</v>
      </c>
      <c r="BA961" t="s">
        <v>9813</v>
      </c>
      <c r="BB961" t="s">
        <v>1230</v>
      </c>
      <c r="BC961" t="s">
        <v>1743</v>
      </c>
      <c r="BD961" t="s">
        <v>9814</v>
      </c>
      <c r="BE961" t="s">
        <v>4124</v>
      </c>
      <c r="BF961">
        <v>961</v>
      </c>
      <c r="BG961">
        <v>956</v>
      </c>
      <c r="BH961">
        <v>0</v>
      </c>
      <c r="BI961" t="s">
        <v>4241</v>
      </c>
      <c r="BJ961">
        <v>1</v>
      </c>
      <c r="BK961">
        <v>0</v>
      </c>
      <c r="BL961">
        <v>0</v>
      </c>
      <c r="BM961" t="s">
        <v>1547</v>
      </c>
      <c r="BN961" t="s">
        <v>4227</v>
      </c>
      <c r="BO961" t="s">
        <v>9778</v>
      </c>
      <c r="BP961" t="s" cm="1">
        <v>9777</v>
      </c>
      <c r="BQ961" t="s">
        <v>1547</v>
      </c>
      <c r="BR961" t="s">
        <v>9693</v>
      </c>
      <c r="BS961">
        <v>17</v>
      </c>
      <c r="BT961" t="s">
        <v>5174</v>
      </c>
      <c r="BU961" t="s">
        <v>15938</v>
      </c>
      <c r="BV961" t="s">
        <v>4240</v>
      </c>
      <c r="BW961" t="s">
        <v>9811</v>
      </c>
      <c r="BX961" t="s">
        <v>9815</v>
      </c>
      <c r="BY961" t="s">
        <v>9816</v>
      </c>
      <c r="BZ961" t="s">
        <v>1547</v>
      </c>
      <c r="CA961" t="s">
        <v>1744</v>
      </c>
      <c r="CB961" t="s">
        <v>1754</v>
      </c>
      <c r="CC961"/>
      <c r="CD961" t="s">
        <v>998</v>
      </c>
      <c r="CE961" t="s">
        <v>1230</v>
      </c>
      <c r="CF961" t="s">
        <v>9817</v>
      </c>
      <c r="CG961" t="s">
        <v>9818</v>
      </c>
      <c r="CH961" t="s">
        <v>1230</v>
      </c>
      <c r="CI961" t="s">
        <v>1547</v>
      </c>
      <c r="CJ961" t="s">
        <v>1918</v>
      </c>
      <c r="CK961" t="s">
        <v>1565</v>
      </c>
      <c r="CL961"/>
      <c r="CM961"/>
      <c r="CN961" t="s">
        <v>13583</v>
      </c>
      <c r="CO961" t="s">
        <v>13585</v>
      </c>
      <c r="CP961" t="s">
        <v>13583</v>
      </c>
      <c r="CQ961" t="s">
        <v>13585</v>
      </c>
      <c r="CR961" t="s">
        <v>1547</v>
      </c>
      <c r="CS961">
        <v>0</v>
      </c>
      <c r="CT961" t="s">
        <v>1547</v>
      </c>
      <c r="CU961" t="s">
        <v>1547</v>
      </c>
      <c r="CV961" t="s">
        <v>1547</v>
      </c>
      <c r="CW961" t="s">
        <v>1547</v>
      </c>
      <c r="CX961" t="s">
        <v>1547</v>
      </c>
      <c r="CY961">
        <v>959</v>
      </c>
      <c r="CZ961" t="s">
        <v>10460</v>
      </c>
      <c r="DA961" t="s">
        <v>1547</v>
      </c>
      <c r="DB961" t="s">
        <v>1881</v>
      </c>
      <c r="DC961" t="s">
        <v>1882</v>
      </c>
      <c r="DD961" t="s">
        <v>4241</v>
      </c>
      <c r="DE961" t="s">
        <v>4230</v>
      </c>
      <c r="DF961" t="s">
        <v>4242</v>
      </c>
      <c r="DG961" t="s">
        <v>1547</v>
      </c>
      <c r="DH961" t="s">
        <v>1547</v>
      </c>
      <c r="DI961" t="s">
        <v>1892</v>
      </c>
      <c r="DJ961" t="s">
        <v>9810</v>
      </c>
      <c r="DK961"/>
      <c r="DL961" t="s">
        <v>9820</v>
      </c>
      <c r="DM961">
        <v>9</v>
      </c>
      <c r="DN961" t="s">
        <v>1883</v>
      </c>
      <c r="DO961" t="s">
        <v>1565</v>
      </c>
      <c r="DP961" t="b">
        <v>1</v>
      </c>
      <c r="DQ961" t="b">
        <v>0</v>
      </c>
      <c r="DR961" t="b">
        <v>1</v>
      </c>
      <c r="DS961" t="b">
        <v>0</v>
      </c>
      <c r="DT961" t="b">
        <v>1</v>
      </c>
      <c r="DU961" t="b">
        <v>1</v>
      </c>
      <c r="DV961" t="b">
        <v>0</v>
      </c>
      <c r="DW961">
        <v>0</v>
      </c>
      <c r="DX961" t="b">
        <v>0</v>
      </c>
      <c r="DY961" t="b">
        <v>0</v>
      </c>
      <c r="DZ961" t="b">
        <v>0</v>
      </c>
      <c r="EA961" t="b">
        <v>0</v>
      </c>
      <c r="EB961" t="b">
        <v>0</v>
      </c>
      <c r="EC961" t="b">
        <v>0</v>
      </c>
      <c r="ED961" t="b">
        <v>0</v>
      </c>
      <c r="EE961" t="b">
        <v>0</v>
      </c>
      <c r="EF961" t="b">
        <v>0</v>
      </c>
      <c r="EG961" t="b" cm="1">
        <v>0</v>
      </c>
      <c r="EH961" t="b">
        <v>0</v>
      </c>
      <c r="EI961" t="b">
        <v>0</v>
      </c>
      <c r="EJ961" t="b">
        <v>0</v>
      </c>
      <c r="EK961" t="s">
        <v>1547</v>
      </c>
      <c r="EL961">
        <v>0</v>
      </c>
      <c r="EM961">
        <v>8</v>
      </c>
      <c r="EN961" t="b">
        <v>0</v>
      </c>
    </row>
    <row r="962" spans="1:144" ht="15.75">
      <c r="A962"/>
      <c r="B962" t="s">
        <v>1565</v>
      </c>
      <c r="C962" t="s">
        <v>1565</v>
      </c>
      <c r="D962" t="s">
        <v>4246</v>
      </c>
      <c r="E962" t="s">
        <v>4247</v>
      </c>
      <c r="F962" t="s">
        <v>4248</v>
      </c>
      <c r="G962" t="s">
        <v>4246</v>
      </c>
      <c r="H962" t="s">
        <v>4249</v>
      </c>
      <c r="I962" t="s">
        <v>1230</v>
      </c>
      <c r="J962"/>
      <c r="K962" t="s">
        <v>902</v>
      </c>
      <c r="L962" t="s">
        <v>1743</v>
      </c>
      <c r="M962" t="s">
        <v>1754</v>
      </c>
      <c r="N962" t="s">
        <v>4250</v>
      </c>
      <c r="O962"/>
      <c r="P962" t="s">
        <v>4229</v>
      </c>
      <c r="Q962" t="s">
        <v>4230</v>
      </c>
      <c r="R962" t="s">
        <v>1918</v>
      </c>
      <c r="S962"/>
      <c r="T962"/>
      <c r="U962" t="s">
        <v>13583</v>
      </c>
      <c r="V962" t="s">
        <v>4251</v>
      </c>
      <c r="W962"/>
      <c r="X962"/>
      <c r="Y962"/>
      <c r="Z962"/>
      <c r="AA962"/>
      <c r="AB962"/>
      <c r="AC962"/>
      <c r="AD962"/>
      <c r="AE962"/>
      <c r="AF962"/>
      <c r="AG962"/>
      <c r="AH962"/>
      <c r="AI962"/>
      <c r="AJ962"/>
      <c r="AK962"/>
      <c r="AL962"/>
      <c r="AM962"/>
      <c r="AN962"/>
      <c r="AO962" s="108" t="s">
        <v>43</v>
      </c>
      <c r="AP962" t="s">
        <v>2860</v>
      </c>
      <c r="AQ962">
        <v>8</v>
      </c>
      <c r="AR962" t="s">
        <v>9821</v>
      </c>
      <c r="AS962" t="s">
        <v>1565</v>
      </c>
      <c r="AT962" t="s">
        <v>9688</v>
      </c>
      <c r="AU962" t="s">
        <v>4247</v>
      </c>
      <c r="AV962" t="s">
        <v>9822</v>
      </c>
      <c r="AW962" t="s">
        <v>9823</v>
      </c>
      <c r="AX962" t="s">
        <v>1740</v>
      </c>
      <c r="AY962" t="s">
        <v>9824</v>
      </c>
      <c r="AZ962" t="s">
        <v>4230</v>
      </c>
      <c r="BA962" t="s">
        <v>9825</v>
      </c>
      <c r="BB962" t="s">
        <v>1230</v>
      </c>
      <c r="BC962" t="s">
        <v>1743</v>
      </c>
      <c r="BD962" t="s">
        <v>9826</v>
      </c>
      <c r="BE962" t="s">
        <v>4124</v>
      </c>
      <c r="BF962">
        <v>962</v>
      </c>
      <c r="BG962">
        <v>956</v>
      </c>
      <c r="BH962">
        <v>0</v>
      </c>
      <c r="BI962" t="s">
        <v>4247</v>
      </c>
      <c r="BJ962">
        <v>1</v>
      </c>
      <c r="BK962">
        <v>0</v>
      </c>
      <c r="BL962">
        <v>0</v>
      </c>
      <c r="BM962" t="s">
        <v>1547</v>
      </c>
      <c r="BN962" t="s">
        <v>4227</v>
      </c>
      <c r="BO962" t="s">
        <v>9778</v>
      </c>
      <c r="BP962" t="s" cm="1">
        <v>9777</v>
      </c>
      <c r="BQ962" t="s">
        <v>1547</v>
      </c>
      <c r="BR962" t="s">
        <v>9693</v>
      </c>
      <c r="BS962">
        <v>18</v>
      </c>
      <c r="BT962" t="s">
        <v>5176</v>
      </c>
      <c r="BU962" t="s">
        <v>15939</v>
      </c>
      <c r="BV962" t="s">
        <v>4246</v>
      </c>
      <c r="BW962" t="s">
        <v>9822</v>
      </c>
      <c r="BX962" t="s">
        <v>9827</v>
      </c>
      <c r="BY962" t="s">
        <v>9828</v>
      </c>
      <c r="BZ962" t="s">
        <v>1547</v>
      </c>
      <c r="CA962" t="s">
        <v>1744</v>
      </c>
      <c r="CB962" t="s">
        <v>1754</v>
      </c>
      <c r="CC962"/>
      <c r="CD962" t="s">
        <v>998</v>
      </c>
      <c r="CE962" t="s">
        <v>1230</v>
      </c>
      <c r="CF962" t="s">
        <v>9829</v>
      </c>
      <c r="CG962" t="s">
        <v>9830</v>
      </c>
      <c r="CH962" t="s">
        <v>1230</v>
      </c>
      <c r="CI962" t="s">
        <v>1547</v>
      </c>
      <c r="CJ962" t="s">
        <v>1918</v>
      </c>
      <c r="CK962" t="s">
        <v>1565</v>
      </c>
      <c r="CL962"/>
      <c r="CM962"/>
      <c r="CN962" t="s">
        <v>13583</v>
      </c>
      <c r="CO962" t="s">
        <v>4251</v>
      </c>
      <c r="CP962" t="s">
        <v>13583</v>
      </c>
      <c r="CQ962" t="s">
        <v>4251</v>
      </c>
      <c r="CR962" t="s">
        <v>1547</v>
      </c>
      <c r="CS962">
        <v>0</v>
      </c>
      <c r="CT962" t="s">
        <v>1547</v>
      </c>
      <c r="CU962" t="s">
        <v>1547</v>
      </c>
      <c r="CV962" t="s">
        <v>1547</v>
      </c>
      <c r="CW962" t="s">
        <v>1547</v>
      </c>
      <c r="CX962" t="s">
        <v>1547</v>
      </c>
      <c r="CY962">
        <v>960</v>
      </c>
      <c r="CZ962" t="s">
        <v>10461</v>
      </c>
      <c r="DA962" t="s">
        <v>1547</v>
      </c>
      <c r="DB962" t="s">
        <v>1881</v>
      </c>
      <c r="DC962" t="s">
        <v>1882</v>
      </c>
      <c r="DD962" t="s">
        <v>4247</v>
      </c>
      <c r="DE962" t="s">
        <v>4230</v>
      </c>
      <c r="DF962" t="s">
        <v>4246</v>
      </c>
      <c r="DG962" t="s">
        <v>1547</v>
      </c>
      <c r="DH962" t="s">
        <v>1547</v>
      </c>
      <c r="DI962" t="s">
        <v>1892</v>
      </c>
      <c r="DJ962" t="s">
        <v>9821</v>
      </c>
      <c r="DK962"/>
      <c r="DL962" t="s">
        <v>1892</v>
      </c>
      <c r="DM962">
        <v>9</v>
      </c>
      <c r="DN962" t="s">
        <v>1883</v>
      </c>
      <c r="DO962" t="s">
        <v>1565</v>
      </c>
      <c r="DP962" t="b">
        <v>1</v>
      </c>
      <c r="DQ962" t="b">
        <v>0</v>
      </c>
      <c r="DR962" t="b">
        <v>1</v>
      </c>
      <c r="DS962" t="b">
        <v>0</v>
      </c>
      <c r="DT962" t="b">
        <v>0</v>
      </c>
      <c r="DU962" t="b">
        <v>1</v>
      </c>
      <c r="DV962" t="b">
        <v>0</v>
      </c>
      <c r="DW962">
        <v>0</v>
      </c>
      <c r="DX962" t="b">
        <v>0</v>
      </c>
      <c r="DY962" t="b">
        <v>0</v>
      </c>
      <c r="DZ962" t="b">
        <v>0</v>
      </c>
      <c r="EA962" t="b">
        <v>0</v>
      </c>
      <c r="EB962" t="b">
        <v>0</v>
      </c>
      <c r="EC962" t="b">
        <v>0</v>
      </c>
      <c r="ED962" t="b">
        <v>0</v>
      </c>
      <c r="EE962" t="b">
        <v>0</v>
      </c>
      <c r="EF962" t="b">
        <v>0</v>
      </c>
      <c r="EG962" t="b" cm="1">
        <v>0</v>
      </c>
      <c r="EH962" t="b">
        <v>0</v>
      </c>
      <c r="EI962" t="b">
        <v>0</v>
      </c>
      <c r="EJ962" t="b">
        <v>0</v>
      </c>
      <c r="EK962" t="s">
        <v>1547</v>
      </c>
      <c r="EL962">
        <v>0</v>
      </c>
      <c r="EM962">
        <v>9</v>
      </c>
      <c r="EN962" t="b">
        <v>0</v>
      </c>
    </row>
    <row r="963" spans="1:144" ht="15.75">
      <c r="A963"/>
      <c r="B963" t="s">
        <v>1565</v>
      </c>
      <c r="C963" t="s">
        <v>1565</v>
      </c>
      <c r="D963" t="s">
        <v>4252</v>
      </c>
      <c r="E963" t="s">
        <v>4253</v>
      </c>
      <c r="F963"/>
      <c r="G963" t="s">
        <v>4252</v>
      </c>
      <c r="H963" t="s">
        <v>4252</v>
      </c>
      <c r="I963" t="s">
        <v>1230</v>
      </c>
      <c r="J963"/>
      <c r="K963" t="s">
        <v>902</v>
      </c>
      <c r="L963" t="s">
        <v>1743</v>
      </c>
      <c r="M963" t="s">
        <v>1754</v>
      </c>
      <c r="N963" t="s">
        <v>4254</v>
      </c>
      <c r="O963"/>
      <c r="P963" t="s">
        <v>4229</v>
      </c>
      <c r="Q963" t="s">
        <v>4230</v>
      </c>
      <c r="R963" t="s">
        <v>1918</v>
      </c>
      <c r="S963"/>
      <c r="T963"/>
      <c r="U963" t="s">
        <v>13583</v>
      </c>
      <c r="V963" t="s">
        <v>4527</v>
      </c>
      <c r="W963"/>
      <c r="X963"/>
      <c r="Y963"/>
      <c r="Z963"/>
      <c r="AA963"/>
      <c r="AB963"/>
      <c r="AC963"/>
      <c r="AD963"/>
      <c r="AE963"/>
      <c r="AF963"/>
      <c r="AG963"/>
      <c r="AH963"/>
      <c r="AI963"/>
      <c r="AJ963"/>
      <c r="AK963"/>
      <c r="AL963"/>
      <c r="AM963"/>
      <c r="AN963"/>
      <c r="AO963" s="108" t="s">
        <v>43</v>
      </c>
      <c r="AP963" t="s">
        <v>2860</v>
      </c>
      <c r="AQ963">
        <v>9</v>
      </c>
      <c r="AR963" t="s">
        <v>9832</v>
      </c>
      <c r="AS963" t="s">
        <v>1565</v>
      </c>
      <c r="AT963" t="s">
        <v>9688</v>
      </c>
      <c r="AU963" t="s">
        <v>4253</v>
      </c>
      <c r="AV963" t="s">
        <v>9833</v>
      </c>
      <c r="AW963" t="s">
        <v>1744</v>
      </c>
      <c r="AX963" t="s">
        <v>1740</v>
      </c>
      <c r="AY963" t="s">
        <v>9834</v>
      </c>
      <c r="AZ963" t="s">
        <v>4230</v>
      </c>
      <c r="BA963" t="s">
        <v>9835</v>
      </c>
      <c r="BB963" t="s">
        <v>1230</v>
      </c>
      <c r="BC963" t="s">
        <v>1743</v>
      </c>
      <c r="BD963" t="s">
        <v>9836</v>
      </c>
      <c r="BE963" t="s">
        <v>4124</v>
      </c>
      <c r="BF963">
        <v>963</v>
      </c>
      <c r="BG963">
        <v>956</v>
      </c>
      <c r="BH963">
        <v>0</v>
      </c>
      <c r="BI963" t="s">
        <v>4253</v>
      </c>
      <c r="BJ963">
        <v>1</v>
      </c>
      <c r="BK963">
        <v>0</v>
      </c>
      <c r="BL963">
        <v>0</v>
      </c>
      <c r="BM963" t="s">
        <v>1547</v>
      </c>
      <c r="BN963" t="s">
        <v>4227</v>
      </c>
      <c r="BO963" t="s">
        <v>9778</v>
      </c>
      <c r="BP963" t="s" cm="1">
        <v>9777</v>
      </c>
      <c r="BQ963" t="s">
        <v>1547</v>
      </c>
      <c r="BR963" t="s">
        <v>9693</v>
      </c>
      <c r="BS963">
        <v>19</v>
      </c>
      <c r="BT963" t="s">
        <v>5180</v>
      </c>
      <c r="BU963" t="s">
        <v>15940</v>
      </c>
      <c r="BV963" t="s">
        <v>4252</v>
      </c>
      <c r="BW963" t="s">
        <v>9833</v>
      </c>
      <c r="BX963" t="s">
        <v>9834</v>
      </c>
      <c r="BY963" t="s">
        <v>9837</v>
      </c>
      <c r="BZ963" t="s">
        <v>1547</v>
      </c>
      <c r="CA963" t="s">
        <v>1744</v>
      </c>
      <c r="CB963" t="s">
        <v>1754</v>
      </c>
      <c r="CC963"/>
      <c r="CD963" t="s">
        <v>998</v>
      </c>
      <c r="CE963" t="s">
        <v>1230</v>
      </c>
      <c r="CF963" t="s">
        <v>9838</v>
      </c>
      <c r="CG963" t="s">
        <v>9839</v>
      </c>
      <c r="CH963" t="s">
        <v>1230</v>
      </c>
      <c r="CI963" t="s">
        <v>1547</v>
      </c>
      <c r="CJ963" t="s">
        <v>1918</v>
      </c>
      <c r="CK963" t="s">
        <v>1565</v>
      </c>
      <c r="CL963"/>
      <c r="CM963"/>
      <c r="CN963" t="s">
        <v>13583</v>
      </c>
      <c r="CO963" t="s">
        <v>4527</v>
      </c>
      <c r="CP963" t="s">
        <v>13583</v>
      </c>
      <c r="CQ963" t="s">
        <v>4527</v>
      </c>
      <c r="CR963" t="s">
        <v>1547</v>
      </c>
      <c r="CS963">
        <v>0</v>
      </c>
      <c r="CT963" t="s">
        <v>1547</v>
      </c>
      <c r="CU963" t="s">
        <v>1547</v>
      </c>
      <c r="CV963" t="s">
        <v>1547</v>
      </c>
      <c r="CW963" t="s">
        <v>1547</v>
      </c>
      <c r="CX963" t="s">
        <v>1547</v>
      </c>
      <c r="CY963">
        <v>961</v>
      </c>
      <c r="CZ963" t="s">
        <v>10464</v>
      </c>
      <c r="DA963" t="s">
        <v>1547</v>
      </c>
      <c r="DB963" t="s">
        <v>1881</v>
      </c>
      <c r="DC963" t="s">
        <v>1882</v>
      </c>
      <c r="DD963" t="s">
        <v>4253</v>
      </c>
      <c r="DE963" t="s">
        <v>4230</v>
      </c>
      <c r="DF963" t="s">
        <v>4252</v>
      </c>
      <c r="DG963" t="s">
        <v>1547</v>
      </c>
      <c r="DH963" t="s">
        <v>1547</v>
      </c>
      <c r="DI963" t="s">
        <v>1892</v>
      </c>
      <c r="DJ963" t="s">
        <v>9832</v>
      </c>
      <c r="DK963"/>
      <c r="DL963" t="s">
        <v>1892</v>
      </c>
      <c r="DM963">
        <v>9</v>
      </c>
      <c r="DN963" t="s">
        <v>1883</v>
      </c>
      <c r="DO963" t="s">
        <v>1565</v>
      </c>
      <c r="DP963" t="b">
        <v>1</v>
      </c>
      <c r="DQ963" t="b">
        <v>0</v>
      </c>
      <c r="DR963" t="b">
        <v>1</v>
      </c>
      <c r="DS963" t="b">
        <v>0</v>
      </c>
      <c r="DT963" t="b">
        <v>0</v>
      </c>
      <c r="DU963" t="b">
        <v>1</v>
      </c>
      <c r="DV963" t="b">
        <v>0</v>
      </c>
      <c r="DW963">
        <v>0</v>
      </c>
      <c r="DX963" t="b">
        <v>0</v>
      </c>
      <c r="DY963" t="b">
        <v>0</v>
      </c>
      <c r="DZ963" t="b">
        <v>0</v>
      </c>
      <c r="EA963" t="b">
        <v>0</v>
      </c>
      <c r="EB963" t="b">
        <v>0</v>
      </c>
      <c r="EC963" t="b">
        <v>0</v>
      </c>
      <c r="ED963" t="b">
        <v>0</v>
      </c>
      <c r="EE963" t="b">
        <v>0</v>
      </c>
      <c r="EF963" t="b">
        <v>0</v>
      </c>
      <c r="EG963" t="b" cm="1">
        <v>0</v>
      </c>
      <c r="EH963" t="b">
        <v>0</v>
      </c>
      <c r="EI963" t="b">
        <v>0</v>
      </c>
      <c r="EJ963" t="b">
        <v>0</v>
      </c>
      <c r="EK963" t="s">
        <v>1547</v>
      </c>
      <c r="EL963">
        <v>0</v>
      </c>
      <c r="EM963">
        <v>13</v>
      </c>
      <c r="EN963" t="b">
        <v>0</v>
      </c>
    </row>
    <row r="964" spans="1:144" ht="15.75">
      <c r="A964"/>
      <c r="B964" t="s">
        <v>1565</v>
      </c>
      <c r="C964" t="s">
        <v>1565</v>
      </c>
      <c r="D964" t="s">
        <v>4255</v>
      </c>
      <c r="E964" t="s">
        <v>4256</v>
      </c>
      <c r="F964"/>
      <c r="G964" t="s">
        <v>4255</v>
      </c>
      <c r="H964" t="s">
        <v>4257</v>
      </c>
      <c r="I964" t="s">
        <v>1230</v>
      </c>
      <c r="J964"/>
      <c r="K964" t="s">
        <v>902</v>
      </c>
      <c r="L964" t="s">
        <v>1743</v>
      </c>
      <c r="M964" t="s">
        <v>1754</v>
      </c>
      <c r="N964"/>
      <c r="O964"/>
      <c r="P964" t="s">
        <v>4258</v>
      </c>
      <c r="Q964" t="s">
        <v>2284</v>
      </c>
      <c r="R964" t="s">
        <v>1918</v>
      </c>
      <c r="S964"/>
      <c r="T964"/>
      <c r="U964" t="s">
        <v>13583</v>
      </c>
      <c r="V964" t="s">
        <v>13586</v>
      </c>
      <c r="W964"/>
      <c r="X964"/>
      <c r="Y964"/>
      <c r="Z964"/>
      <c r="AA964"/>
      <c r="AB964"/>
      <c r="AC964"/>
      <c r="AD964"/>
      <c r="AE964"/>
      <c r="AF964"/>
      <c r="AG964"/>
      <c r="AH964"/>
      <c r="AI964"/>
      <c r="AJ964"/>
      <c r="AK964"/>
      <c r="AL964"/>
      <c r="AM964"/>
      <c r="AN964"/>
      <c r="AO964" s="108" t="s">
        <v>43</v>
      </c>
      <c r="AP964" t="s">
        <v>2860</v>
      </c>
      <c r="AQ964">
        <v>10</v>
      </c>
      <c r="AR964" t="s">
        <v>9841</v>
      </c>
      <c r="AS964" t="s">
        <v>1565</v>
      </c>
      <c r="AT964" t="s">
        <v>9688</v>
      </c>
      <c r="AU964" t="s">
        <v>4256</v>
      </c>
      <c r="AV964" t="s">
        <v>9842</v>
      </c>
      <c r="AW964" t="s">
        <v>1744</v>
      </c>
      <c r="AX964" t="s">
        <v>1740</v>
      </c>
      <c r="AY964" t="s">
        <v>9843</v>
      </c>
      <c r="AZ964" t="s">
        <v>2284</v>
      </c>
      <c r="BA964" t="s">
        <v>9844</v>
      </c>
      <c r="BB964" t="s">
        <v>1230</v>
      </c>
      <c r="BC964" t="s">
        <v>1743</v>
      </c>
      <c r="BD964" t="s">
        <v>9845</v>
      </c>
      <c r="BE964" t="s">
        <v>4124</v>
      </c>
      <c r="BF964">
        <v>964</v>
      </c>
      <c r="BG964">
        <v>956</v>
      </c>
      <c r="BH964">
        <v>0</v>
      </c>
      <c r="BI964" t="s">
        <v>4256</v>
      </c>
      <c r="BJ964">
        <v>1</v>
      </c>
      <c r="BK964">
        <v>0</v>
      </c>
      <c r="BL964">
        <v>0</v>
      </c>
      <c r="BM964" t="s">
        <v>1547</v>
      </c>
      <c r="BN964" t="s">
        <v>4227</v>
      </c>
      <c r="BO964" t="s">
        <v>9778</v>
      </c>
      <c r="BP964" t="s" cm="1">
        <v>9777</v>
      </c>
      <c r="BQ964" t="s">
        <v>1547</v>
      </c>
      <c r="BR964" t="s">
        <v>9693</v>
      </c>
      <c r="BS964">
        <v>20</v>
      </c>
      <c r="BT964" t="s">
        <v>5184</v>
      </c>
      <c r="BU964" t="s">
        <v>15941</v>
      </c>
      <c r="BV964" t="s">
        <v>4255</v>
      </c>
      <c r="BW964" t="s">
        <v>9842</v>
      </c>
      <c r="BX964" t="s">
        <v>9846</v>
      </c>
      <c r="BY964" t="s">
        <v>1744</v>
      </c>
      <c r="BZ964" t="s">
        <v>1547</v>
      </c>
      <c r="CA964" t="s">
        <v>1744</v>
      </c>
      <c r="CB964" t="s">
        <v>1754</v>
      </c>
      <c r="CC964"/>
      <c r="CD964" t="s">
        <v>998</v>
      </c>
      <c r="CE964" t="s">
        <v>1230</v>
      </c>
      <c r="CF964" t="s">
        <v>9847</v>
      </c>
      <c r="CG964" t="s">
        <v>9848</v>
      </c>
      <c r="CH964" t="s">
        <v>1230</v>
      </c>
      <c r="CI964" t="s">
        <v>1547</v>
      </c>
      <c r="CJ964" t="s">
        <v>1918</v>
      </c>
      <c r="CK964" t="s">
        <v>1565</v>
      </c>
      <c r="CL964"/>
      <c r="CM964"/>
      <c r="CN964" t="s">
        <v>13583</v>
      </c>
      <c r="CO964" t="s">
        <v>13586</v>
      </c>
      <c r="CP964" t="s">
        <v>13583</v>
      </c>
      <c r="CQ964" t="s">
        <v>13586</v>
      </c>
      <c r="CR964" t="s">
        <v>1547</v>
      </c>
      <c r="CS964">
        <v>0</v>
      </c>
      <c r="CT964" t="s">
        <v>1547</v>
      </c>
      <c r="CU964" t="s">
        <v>1547</v>
      </c>
      <c r="CV964" t="s">
        <v>1547</v>
      </c>
      <c r="CW964" t="s">
        <v>1547</v>
      </c>
      <c r="CX964" t="s">
        <v>1547</v>
      </c>
      <c r="CY964">
        <v>962</v>
      </c>
      <c r="CZ964" t="s">
        <v>10467</v>
      </c>
      <c r="DA964" t="s">
        <v>1547</v>
      </c>
      <c r="DB964" t="s">
        <v>1881</v>
      </c>
      <c r="DC964" t="s">
        <v>1882</v>
      </c>
      <c r="DD964" t="s">
        <v>4256</v>
      </c>
      <c r="DE964" t="s">
        <v>2284</v>
      </c>
      <c r="DF964" t="s">
        <v>4255</v>
      </c>
      <c r="DG964" t="s">
        <v>1547</v>
      </c>
      <c r="DH964" t="s">
        <v>1547</v>
      </c>
      <c r="DI964" t="s">
        <v>1892</v>
      </c>
      <c r="DJ964" t="s">
        <v>9841</v>
      </c>
      <c r="DK964"/>
      <c r="DL964" t="s">
        <v>1892</v>
      </c>
      <c r="DM964">
        <v>9</v>
      </c>
      <c r="DN964" t="s">
        <v>1883</v>
      </c>
      <c r="DO964" t="s">
        <v>1565</v>
      </c>
      <c r="DP964" t="b">
        <v>1</v>
      </c>
      <c r="DQ964" t="b">
        <v>0</v>
      </c>
      <c r="DR964" t="b">
        <v>1</v>
      </c>
      <c r="DS964" t="b">
        <v>0</v>
      </c>
      <c r="DT964" t="b">
        <v>0</v>
      </c>
      <c r="DU964" t="b">
        <v>1</v>
      </c>
      <c r="DV964" t="b">
        <v>0</v>
      </c>
      <c r="DW964">
        <v>0</v>
      </c>
      <c r="DX964" t="b">
        <v>0</v>
      </c>
      <c r="DY964" t="b">
        <v>0</v>
      </c>
      <c r="DZ964" t="b">
        <v>0</v>
      </c>
      <c r="EA964" t="b">
        <v>0</v>
      </c>
      <c r="EB964" t="b">
        <v>0</v>
      </c>
      <c r="EC964" t="b">
        <v>0</v>
      </c>
      <c r="ED964" t="b">
        <v>0</v>
      </c>
      <c r="EE964" t="b">
        <v>0</v>
      </c>
      <c r="EF964" t="b">
        <v>0</v>
      </c>
      <c r="EG964" t="b" cm="1">
        <v>0</v>
      </c>
      <c r="EH964" t="b">
        <v>0</v>
      </c>
      <c r="EI964" t="b">
        <v>0</v>
      </c>
      <c r="EJ964" t="b">
        <v>0</v>
      </c>
      <c r="EK964" t="s">
        <v>1547</v>
      </c>
      <c r="EL964">
        <v>0</v>
      </c>
      <c r="EM964">
        <v>20</v>
      </c>
      <c r="EN964" t="b">
        <v>0</v>
      </c>
    </row>
    <row r="965" spans="1:144" ht="15.75">
      <c r="A965"/>
      <c r="B965" t="s">
        <v>1565</v>
      </c>
      <c r="C965" t="s">
        <v>1565</v>
      </c>
      <c r="D965" t="s">
        <v>4259</v>
      </c>
      <c r="E965" t="s">
        <v>4260</v>
      </c>
      <c r="F965"/>
      <c r="G965" t="s">
        <v>4187</v>
      </c>
      <c r="H965" t="s">
        <v>4259</v>
      </c>
      <c r="I965" t="s">
        <v>1244</v>
      </c>
      <c r="J965"/>
      <c r="K965" t="s">
        <v>902</v>
      </c>
      <c r="L965" t="s">
        <v>1743</v>
      </c>
      <c r="M965"/>
      <c r="N965"/>
      <c r="O965"/>
      <c r="P965" t="s">
        <v>4258</v>
      </c>
      <c r="Q965" t="s">
        <v>2284</v>
      </c>
      <c r="R965" t="s">
        <v>1918</v>
      </c>
      <c r="S965"/>
      <c r="T965"/>
      <c r="U965" t="s">
        <v>13587</v>
      </c>
      <c r="V965"/>
      <c r="W965"/>
      <c r="X965"/>
      <c r="Y965"/>
      <c r="Z965"/>
      <c r="AA965"/>
      <c r="AB965"/>
      <c r="AC965"/>
      <c r="AD965"/>
      <c r="AE965"/>
      <c r="AF965"/>
      <c r="AG965"/>
      <c r="AH965"/>
      <c r="AI965"/>
      <c r="AJ965"/>
      <c r="AK965"/>
      <c r="AL965"/>
      <c r="AM965"/>
      <c r="AN965"/>
      <c r="AO965" s="108" t="s">
        <v>43</v>
      </c>
      <c r="AP965" t="s">
        <v>2860</v>
      </c>
      <c r="AQ965">
        <v>11</v>
      </c>
      <c r="AR965" t="s">
        <v>9850</v>
      </c>
      <c r="AS965" t="s">
        <v>1565</v>
      </c>
      <c r="AT965" t="s">
        <v>9688</v>
      </c>
      <c r="AU965" t="s">
        <v>4260</v>
      </c>
      <c r="AV965" t="s">
        <v>9851</v>
      </c>
      <c r="AW965" t="s">
        <v>1744</v>
      </c>
      <c r="AX965" t="s">
        <v>1740</v>
      </c>
      <c r="AY965" t="s">
        <v>9690</v>
      </c>
      <c r="AZ965" t="s">
        <v>2284</v>
      </c>
      <c r="BA965" t="s">
        <v>9852</v>
      </c>
      <c r="BB965" t="s">
        <v>1244</v>
      </c>
      <c r="BC965" t="s">
        <v>1743</v>
      </c>
      <c r="BD965" t="s">
        <v>9853</v>
      </c>
      <c r="BE965" t="s">
        <v>4259</v>
      </c>
      <c r="BF965">
        <v>965</v>
      </c>
      <c r="BG965">
        <v>0</v>
      </c>
      <c r="BH965">
        <v>0</v>
      </c>
      <c r="BI965" t="s">
        <v>1547</v>
      </c>
      <c r="BJ965">
        <v>0</v>
      </c>
      <c r="BK965">
        <v>0</v>
      </c>
      <c r="BL965">
        <v>0</v>
      </c>
      <c r="BM965" t="s">
        <v>1547</v>
      </c>
      <c r="BN965" t="s">
        <v>1547</v>
      </c>
      <c r="BO965" t="s">
        <v>1547</v>
      </c>
      <c r="BP965" t="s" cm="1">
        <v>1547</v>
      </c>
      <c r="BQ965" t="s">
        <v>1547</v>
      </c>
      <c r="BR965" t="s">
        <v>9693</v>
      </c>
      <c r="BS965">
        <v>21</v>
      </c>
      <c r="BT965" t="s">
        <v>5188</v>
      </c>
      <c r="BU965" t="s">
        <v>15942</v>
      </c>
      <c r="BV965" t="s">
        <v>4259</v>
      </c>
      <c r="BW965" t="s">
        <v>9851</v>
      </c>
      <c r="BX965" t="s">
        <v>9854</v>
      </c>
      <c r="BY965" t="s">
        <v>1744</v>
      </c>
      <c r="BZ965" t="s">
        <v>1547</v>
      </c>
      <c r="CA965" t="s">
        <v>1744</v>
      </c>
      <c r="CB965" t="s">
        <v>1547</v>
      </c>
      <c r="CC965"/>
      <c r="CD965" t="s">
        <v>998</v>
      </c>
      <c r="CE965" t="s">
        <v>1244</v>
      </c>
      <c r="CF965" t="s">
        <v>4260</v>
      </c>
      <c r="CG965" t="s">
        <v>9851</v>
      </c>
      <c r="CH965" t="s">
        <v>1244</v>
      </c>
      <c r="CI965" t="s">
        <v>1547</v>
      </c>
      <c r="CJ965" t="s">
        <v>1918</v>
      </c>
      <c r="CK965" t="s">
        <v>1565</v>
      </c>
      <c r="CL965"/>
      <c r="CM965"/>
      <c r="CN965" t="s">
        <v>13587</v>
      </c>
      <c r="CO965" t="s">
        <v>1547</v>
      </c>
      <c r="CP965" t="s">
        <v>13587</v>
      </c>
      <c r="CQ965" t="s">
        <v>1547</v>
      </c>
      <c r="CR965" t="s">
        <v>1547</v>
      </c>
      <c r="CS965">
        <v>0</v>
      </c>
      <c r="CT965" t="s">
        <v>1547</v>
      </c>
      <c r="CU965" t="s">
        <v>1547</v>
      </c>
      <c r="CV965" t="s">
        <v>1547</v>
      </c>
      <c r="CW965" t="s">
        <v>1547</v>
      </c>
      <c r="CX965" t="s">
        <v>1547</v>
      </c>
      <c r="CY965">
        <v>963</v>
      </c>
      <c r="CZ965" t="s">
        <v>10470</v>
      </c>
      <c r="DA965" t="s">
        <v>1547</v>
      </c>
      <c r="DB965" t="s">
        <v>1881</v>
      </c>
      <c r="DC965" t="s">
        <v>1882</v>
      </c>
      <c r="DD965" t="s">
        <v>4260</v>
      </c>
      <c r="DE965" t="s">
        <v>2284</v>
      </c>
      <c r="DF965" t="s">
        <v>4187</v>
      </c>
      <c r="DG965" t="s">
        <v>1547</v>
      </c>
      <c r="DH965" t="s">
        <v>1547</v>
      </c>
      <c r="DI965" t="s">
        <v>1892</v>
      </c>
      <c r="DJ965" t="s">
        <v>9850</v>
      </c>
      <c r="DK965"/>
      <c r="DL965" t="s">
        <v>1892</v>
      </c>
      <c r="DM965">
        <v>9</v>
      </c>
      <c r="DN965" t="s">
        <v>1883</v>
      </c>
      <c r="DO965" t="s">
        <v>1565</v>
      </c>
      <c r="DP965" t="b">
        <v>1</v>
      </c>
      <c r="DQ965" t="b">
        <v>0</v>
      </c>
      <c r="DR965" t="b">
        <v>1</v>
      </c>
      <c r="DS965" t="b">
        <v>0</v>
      </c>
      <c r="DT965" t="b">
        <v>0</v>
      </c>
      <c r="DU965" t="b">
        <v>1</v>
      </c>
      <c r="DV965" t="b">
        <v>1</v>
      </c>
      <c r="DW965">
        <v>0</v>
      </c>
      <c r="DX965" t="b">
        <v>0</v>
      </c>
      <c r="DY965" t="b">
        <v>0</v>
      </c>
      <c r="DZ965" t="b">
        <v>0</v>
      </c>
      <c r="EA965" t="b">
        <v>0</v>
      </c>
      <c r="EB965" t="b">
        <v>0</v>
      </c>
      <c r="EC965" t="b">
        <v>0</v>
      </c>
      <c r="ED965" t="b">
        <v>0</v>
      </c>
      <c r="EE965" t="b">
        <v>0</v>
      </c>
      <c r="EF965" t="b">
        <v>0</v>
      </c>
      <c r="EG965" t="b" cm="1">
        <v>0</v>
      </c>
      <c r="EH965" t="b">
        <v>0</v>
      </c>
      <c r="EI965" t="b">
        <v>0</v>
      </c>
      <c r="EJ965" t="b">
        <v>0</v>
      </c>
      <c r="EK965" t="s">
        <v>1547</v>
      </c>
      <c r="EL965">
        <v>0</v>
      </c>
      <c r="EM965">
        <v>27</v>
      </c>
      <c r="EN965" t="b">
        <v>0</v>
      </c>
    </row>
    <row r="966" spans="1:144" ht="15.75">
      <c r="A966"/>
      <c r="B966" t="s">
        <v>1565</v>
      </c>
      <c r="C966" t="s">
        <v>1565</v>
      </c>
      <c r="D966" t="s">
        <v>4262</v>
      </c>
      <c r="E966" t="s">
        <v>1253</v>
      </c>
      <c r="F966" t="s">
        <v>4263</v>
      </c>
      <c r="G966" t="s">
        <v>4262</v>
      </c>
      <c r="H966" t="s">
        <v>4264</v>
      </c>
      <c r="I966" t="s">
        <v>1251</v>
      </c>
      <c r="J966"/>
      <c r="K966" t="s">
        <v>902</v>
      </c>
      <c r="L966" t="s">
        <v>1743</v>
      </c>
      <c r="M966" t="s">
        <v>1754</v>
      </c>
      <c r="N966" t="s">
        <v>4265</v>
      </c>
      <c r="O966"/>
      <c r="P966" t="s">
        <v>4258</v>
      </c>
      <c r="Q966" t="s">
        <v>2284</v>
      </c>
      <c r="R966" t="s">
        <v>1918</v>
      </c>
      <c r="S966"/>
      <c r="T966"/>
      <c r="U966" t="s">
        <v>13587</v>
      </c>
      <c r="V966" t="s">
        <v>4373</v>
      </c>
      <c r="W966"/>
      <c r="X966"/>
      <c r="Y966"/>
      <c r="Z966"/>
      <c r="AA966"/>
      <c r="AB966"/>
      <c r="AC966"/>
      <c r="AD966"/>
      <c r="AE966"/>
      <c r="AF966"/>
      <c r="AG966"/>
      <c r="AH966"/>
      <c r="AI966"/>
      <c r="AJ966"/>
      <c r="AK966"/>
      <c r="AL966"/>
      <c r="AM966"/>
      <c r="AN966"/>
      <c r="AO966" s="108" t="s">
        <v>43</v>
      </c>
      <c r="AP966" t="s">
        <v>2860</v>
      </c>
      <c r="AQ966">
        <v>12</v>
      </c>
      <c r="AR966" t="s">
        <v>9856</v>
      </c>
      <c r="AS966" t="s">
        <v>1565</v>
      </c>
      <c r="AT966" t="s">
        <v>9688</v>
      </c>
      <c r="AU966" t="s">
        <v>1253</v>
      </c>
      <c r="AV966" t="s">
        <v>1766</v>
      </c>
      <c r="AW966" t="s">
        <v>9857</v>
      </c>
      <c r="AX966" t="s">
        <v>1740</v>
      </c>
      <c r="AY966" t="s">
        <v>9858</v>
      </c>
      <c r="AZ966" t="s">
        <v>2284</v>
      </c>
      <c r="BA966" t="s">
        <v>1913</v>
      </c>
      <c r="BB966" t="s">
        <v>1251</v>
      </c>
      <c r="BC966" t="s">
        <v>1743</v>
      </c>
      <c r="BD966" t="s">
        <v>9859</v>
      </c>
      <c r="BE966" t="s">
        <v>4259</v>
      </c>
      <c r="BF966">
        <v>343</v>
      </c>
      <c r="BG966">
        <v>965</v>
      </c>
      <c r="BH966">
        <v>0</v>
      </c>
      <c r="BI966" t="s">
        <v>1547</v>
      </c>
      <c r="BJ966">
        <v>0</v>
      </c>
      <c r="BK966">
        <v>0</v>
      </c>
      <c r="BL966">
        <v>515</v>
      </c>
      <c r="BM966" t="s">
        <v>1770</v>
      </c>
      <c r="BN966" t="s">
        <v>4260</v>
      </c>
      <c r="BO966" t="s">
        <v>9851</v>
      </c>
      <c r="BP966" t="s" cm="1">
        <v>9850</v>
      </c>
      <c r="BQ966" t="s">
        <v>1547</v>
      </c>
      <c r="BR966" t="s">
        <v>9693</v>
      </c>
      <c r="BS966">
        <v>22</v>
      </c>
      <c r="BT966" t="s">
        <v>5192</v>
      </c>
      <c r="BU966" t="s">
        <v>15943</v>
      </c>
      <c r="BV966" t="s">
        <v>4262</v>
      </c>
      <c r="BW966" t="s">
        <v>1766</v>
      </c>
      <c r="BX966" t="s">
        <v>9860</v>
      </c>
      <c r="BY966" t="s">
        <v>9861</v>
      </c>
      <c r="BZ966" t="s">
        <v>1547</v>
      </c>
      <c r="CA966" t="s">
        <v>1744</v>
      </c>
      <c r="CB966" t="s">
        <v>1754</v>
      </c>
      <c r="CC966"/>
      <c r="CD966" t="s">
        <v>998</v>
      </c>
      <c r="CE966" t="s">
        <v>1251</v>
      </c>
      <c r="CF966" t="s">
        <v>9862</v>
      </c>
      <c r="CG966" t="s">
        <v>9863</v>
      </c>
      <c r="CH966" t="s">
        <v>1251</v>
      </c>
      <c r="CI966" t="s">
        <v>1547</v>
      </c>
      <c r="CJ966" t="s">
        <v>1918</v>
      </c>
      <c r="CK966" t="s">
        <v>1565</v>
      </c>
      <c r="CL966"/>
      <c r="CM966"/>
      <c r="CN966" t="s">
        <v>13587</v>
      </c>
      <c r="CO966" t="s">
        <v>4373</v>
      </c>
      <c r="CP966" t="s">
        <v>13587</v>
      </c>
      <c r="CQ966" t="s">
        <v>4373</v>
      </c>
      <c r="CR966" t="s">
        <v>1547</v>
      </c>
      <c r="CS966">
        <v>0</v>
      </c>
      <c r="CT966" t="s">
        <v>1547</v>
      </c>
      <c r="CU966" t="s">
        <v>1547</v>
      </c>
      <c r="CV966" t="s">
        <v>1547</v>
      </c>
      <c r="CW966" t="s">
        <v>1547</v>
      </c>
      <c r="CX966" t="s">
        <v>1547</v>
      </c>
      <c r="CY966">
        <v>964</v>
      </c>
      <c r="CZ966" t="s">
        <v>10473</v>
      </c>
      <c r="DA966" t="s">
        <v>1547</v>
      </c>
      <c r="DB966" t="s">
        <v>1881</v>
      </c>
      <c r="DC966" t="s">
        <v>1882</v>
      </c>
      <c r="DD966" t="s">
        <v>1253</v>
      </c>
      <c r="DE966" t="s">
        <v>2284</v>
      </c>
      <c r="DF966" t="s">
        <v>4262</v>
      </c>
      <c r="DG966" t="s">
        <v>1547</v>
      </c>
      <c r="DH966" t="s">
        <v>1547</v>
      </c>
      <c r="DI966" t="s">
        <v>1892</v>
      </c>
      <c r="DJ966" t="s">
        <v>9856</v>
      </c>
      <c r="DK966"/>
      <c r="DL966" t="s">
        <v>1892</v>
      </c>
      <c r="DM966">
        <v>9</v>
      </c>
      <c r="DN966" t="s">
        <v>1883</v>
      </c>
      <c r="DO966" t="s">
        <v>1565</v>
      </c>
      <c r="DP966" t="b">
        <v>1</v>
      </c>
      <c r="DQ966" t="b">
        <v>0</v>
      </c>
      <c r="DR966" t="b">
        <v>0</v>
      </c>
      <c r="DS966" t="b">
        <v>0</v>
      </c>
      <c r="DT966" t="b">
        <v>0</v>
      </c>
      <c r="DU966" t="b">
        <v>1</v>
      </c>
      <c r="DV966" t="b">
        <v>0</v>
      </c>
      <c r="DW966">
        <v>0</v>
      </c>
      <c r="DX966" t="b">
        <v>0</v>
      </c>
      <c r="DY966" t="b">
        <v>0</v>
      </c>
      <c r="DZ966" t="b">
        <v>0</v>
      </c>
      <c r="EA966" t="b">
        <v>0</v>
      </c>
      <c r="EB966" t="b">
        <v>0</v>
      </c>
      <c r="EC966" t="b">
        <v>1</v>
      </c>
      <c r="ED966" t="b">
        <v>0</v>
      </c>
      <c r="EE966" t="b">
        <v>0</v>
      </c>
      <c r="EF966" t="b">
        <v>0</v>
      </c>
      <c r="EG966" t="b" cm="1">
        <v>0</v>
      </c>
      <c r="EH966" t="b">
        <v>0</v>
      </c>
      <c r="EI966" t="b">
        <v>0</v>
      </c>
      <c r="EJ966" t="b">
        <v>1</v>
      </c>
      <c r="EK966" t="s">
        <v>5327</v>
      </c>
      <c r="EL966">
        <v>0</v>
      </c>
      <c r="EM966">
        <v>7</v>
      </c>
      <c r="EN966" t="b">
        <v>0</v>
      </c>
    </row>
    <row r="967" spans="1:144" ht="15.75">
      <c r="A967"/>
      <c r="B967" t="s">
        <v>1565</v>
      </c>
      <c r="C967" t="s">
        <v>1565</v>
      </c>
      <c r="D967" t="s">
        <v>4117</v>
      </c>
      <c r="E967" t="s">
        <v>4118</v>
      </c>
      <c r="F967"/>
      <c r="G967" t="s">
        <v>4204</v>
      </c>
      <c r="H967" t="s">
        <v>4205</v>
      </c>
      <c r="I967" t="s">
        <v>1251</v>
      </c>
      <c r="J967"/>
      <c r="K967" t="s">
        <v>902</v>
      </c>
      <c r="L967" t="s">
        <v>1743</v>
      </c>
      <c r="M967" t="s">
        <v>1749</v>
      </c>
      <c r="N967" t="s">
        <v>3589</v>
      </c>
      <c r="O967"/>
      <c r="P967" t="s">
        <v>4258</v>
      </c>
      <c r="Q967" t="s">
        <v>2284</v>
      </c>
      <c r="R967" t="s">
        <v>1918</v>
      </c>
      <c r="S967"/>
      <c r="T967"/>
      <c r="U967" t="s">
        <v>13587</v>
      </c>
      <c r="V967" t="s">
        <v>4155</v>
      </c>
      <c r="W967"/>
      <c r="X967"/>
      <c r="Y967"/>
      <c r="Z967"/>
      <c r="AA967"/>
      <c r="AB967"/>
      <c r="AC967"/>
      <c r="AD967"/>
      <c r="AE967"/>
      <c r="AF967"/>
      <c r="AG967"/>
      <c r="AH967"/>
      <c r="AI967"/>
      <c r="AJ967"/>
      <c r="AK967"/>
      <c r="AL967"/>
      <c r="AM967"/>
      <c r="AN967"/>
      <c r="AO967" s="108" t="s">
        <v>43</v>
      </c>
      <c r="AP967" t="s">
        <v>2860</v>
      </c>
      <c r="AQ967">
        <v>13</v>
      </c>
      <c r="AR967" t="s">
        <v>9724</v>
      </c>
      <c r="AS967" t="s">
        <v>1565</v>
      </c>
      <c r="AT967" t="s">
        <v>9688</v>
      </c>
      <c r="AU967" t="s">
        <v>4118</v>
      </c>
      <c r="AV967" t="s">
        <v>9387</v>
      </c>
      <c r="AW967" t="s">
        <v>1744</v>
      </c>
      <c r="AX967" t="s">
        <v>1740</v>
      </c>
      <c r="AY967" t="s">
        <v>9725</v>
      </c>
      <c r="AZ967" t="s">
        <v>2284</v>
      </c>
      <c r="BA967" t="s">
        <v>9389</v>
      </c>
      <c r="BB967" t="s">
        <v>1251</v>
      </c>
      <c r="BC967" t="s">
        <v>1743</v>
      </c>
      <c r="BD967" t="s">
        <v>9390</v>
      </c>
      <c r="BE967" t="s">
        <v>4259</v>
      </c>
      <c r="BF967">
        <v>350</v>
      </c>
      <c r="BG967">
        <v>965</v>
      </c>
      <c r="BH967">
        <v>0</v>
      </c>
      <c r="BI967" t="s">
        <v>1547</v>
      </c>
      <c r="BJ967">
        <v>0</v>
      </c>
      <c r="BK967">
        <v>0</v>
      </c>
      <c r="BL967">
        <v>949</v>
      </c>
      <c r="BM967" t="s">
        <v>9391</v>
      </c>
      <c r="BN967" t="s">
        <v>4260</v>
      </c>
      <c r="BO967" t="s">
        <v>9851</v>
      </c>
      <c r="BP967" t="s" cm="1">
        <v>9850</v>
      </c>
      <c r="BQ967" t="s">
        <v>1547</v>
      </c>
      <c r="BR967" t="s">
        <v>9693</v>
      </c>
      <c r="BS967">
        <v>23</v>
      </c>
      <c r="BT967" t="s">
        <v>5202</v>
      </c>
      <c r="BU967" t="s">
        <v>15944</v>
      </c>
      <c r="BV967" t="s">
        <v>4117</v>
      </c>
      <c r="BW967" t="s">
        <v>9387</v>
      </c>
      <c r="BX967" t="s">
        <v>9727</v>
      </c>
      <c r="BY967" t="s">
        <v>7292</v>
      </c>
      <c r="BZ967" t="s">
        <v>1547</v>
      </c>
      <c r="CA967" t="s">
        <v>1744</v>
      </c>
      <c r="CB967" t="s">
        <v>1749</v>
      </c>
      <c r="CC967"/>
      <c r="CD967" t="s">
        <v>998</v>
      </c>
      <c r="CE967" t="s">
        <v>1251</v>
      </c>
      <c r="CF967" t="s">
        <v>9865</v>
      </c>
      <c r="CG967" t="s">
        <v>9866</v>
      </c>
      <c r="CH967" t="s">
        <v>1251</v>
      </c>
      <c r="CI967" t="s">
        <v>1547</v>
      </c>
      <c r="CJ967" t="s">
        <v>1918</v>
      </c>
      <c r="CK967" t="s">
        <v>1565</v>
      </c>
      <c r="CL967"/>
      <c r="CM967"/>
      <c r="CN967" t="s">
        <v>13587</v>
      </c>
      <c r="CO967" t="s">
        <v>4155</v>
      </c>
      <c r="CP967" t="s">
        <v>13587</v>
      </c>
      <c r="CQ967" t="s">
        <v>4155</v>
      </c>
      <c r="CR967" t="s">
        <v>1547</v>
      </c>
      <c r="CS967">
        <v>0</v>
      </c>
      <c r="CT967" t="s">
        <v>1547</v>
      </c>
      <c r="CU967" t="s">
        <v>1547</v>
      </c>
      <c r="CV967" t="s">
        <v>1547</v>
      </c>
      <c r="CW967" t="s">
        <v>1547</v>
      </c>
      <c r="CX967" t="s">
        <v>1547</v>
      </c>
      <c r="CY967">
        <v>965</v>
      </c>
      <c r="CZ967" t="s">
        <v>10474</v>
      </c>
      <c r="DA967" t="s">
        <v>1547</v>
      </c>
      <c r="DB967" t="s">
        <v>1881</v>
      </c>
      <c r="DC967" t="s">
        <v>1882</v>
      </c>
      <c r="DD967" t="s">
        <v>4118</v>
      </c>
      <c r="DE967" t="s">
        <v>2284</v>
      </c>
      <c r="DF967" t="s">
        <v>4204</v>
      </c>
      <c r="DG967" t="s">
        <v>1547</v>
      </c>
      <c r="DH967" t="s">
        <v>1547</v>
      </c>
      <c r="DI967" t="s">
        <v>1892</v>
      </c>
      <c r="DJ967" t="s">
        <v>9724</v>
      </c>
      <c r="DK967"/>
      <c r="DL967" t="s">
        <v>1892</v>
      </c>
      <c r="DM967">
        <v>9</v>
      </c>
      <c r="DN967" t="s">
        <v>1883</v>
      </c>
      <c r="DO967" t="s">
        <v>1565</v>
      </c>
      <c r="DP967" t="b">
        <v>1</v>
      </c>
      <c r="DQ967" t="b">
        <v>0</v>
      </c>
      <c r="DR967" t="b">
        <v>0</v>
      </c>
      <c r="DS967" t="b">
        <v>0</v>
      </c>
      <c r="DT967" t="b">
        <v>0</v>
      </c>
      <c r="DU967" t="b">
        <v>1</v>
      </c>
      <c r="DV967" t="b">
        <v>0</v>
      </c>
      <c r="DW967">
        <v>0</v>
      </c>
      <c r="DX967" t="b">
        <v>0</v>
      </c>
      <c r="DY967" t="b">
        <v>0</v>
      </c>
      <c r="DZ967" t="b">
        <v>0</v>
      </c>
      <c r="EA967" t="b">
        <v>0</v>
      </c>
      <c r="EB967" t="b">
        <v>0</v>
      </c>
      <c r="EC967" t="b">
        <v>0</v>
      </c>
      <c r="ED967" t="b">
        <v>0</v>
      </c>
      <c r="EE967" t="b">
        <v>0</v>
      </c>
      <c r="EF967" t="b">
        <v>0</v>
      </c>
      <c r="EG967" t="b" cm="1">
        <v>0</v>
      </c>
      <c r="EH967" t="b">
        <v>0</v>
      </c>
      <c r="EI967" t="b">
        <v>0</v>
      </c>
      <c r="EJ967" t="b">
        <v>0</v>
      </c>
      <c r="EK967" t="s">
        <v>1547</v>
      </c>
      <c r="EL967">
        <v>0</v>
      </c>
      <c r="EM967">
        <v>21</v>
      </c>
      <c r="EN967" t="b">
        <v>0</v>
      </c>
    </row>
    <row r="968" spans="1:144" ht="63">
      <c r="A968"/>
      <c r="B968" t="s">
        <v>1565</v>
      </c>
      <c r="C968" t="s">
        <v>1565</v>
      </c>
      <c r="D968" t="s">
        <v>4221</v>
      </c>
      <c r="E968" t="s">
        <v>4222</v>
      </c>
      <c r="F968"/>
      <c r="G968" t="s">
        <v>4223</v>
      </c>
      <c r="H968" s="109" t="s">
        <v>4224</v>
      </c>
      <c r="I968" t="s">
        <v>1251</v>
      </c>
      <c r="J968"/>
      <c r="K968" t="s">
        <v>902</v>
      </c>
      <c r="L968" t="s">
        <v>1743</v>
      </c>
      <c r="M968" t="s">
        <v>1754</v>
      </c>
      <c r="N968" t="s">
        <v>4266</v>
      </c>
      <c r="O968"/>
      <c r="P968" t="s">
        <v>4258</v>
      </c>
      <c r="Q968" t="s">
        <v>2284</v>
      </c>
      <c r="R968" t="s">
        <v>1918</v>
      </c>
      <c r="S968"/>
      <c r="T968"/>
      <c r="U968" t="s">
        <v>13587</v>
      </c>
      <c r="V968" t="s">
        <v>4226</v>
      </c>
      <c r="W968"/>
      <c r="X968"/>
      <c r="Y968"/>
      <c r="Z968"/>
      <c r="AA968"/>
      <c r="AB968"/>
      <c r="AC968"/>
      <c r="AD968"/>
      <c r="AE968"/>
      <c r="AF968"/>
      <c r="AG968"/>
      <c r="AH968"/>
      <c r="AI968"/>
      <c r="AJ968"/>
      <c r="AK968"/>
      <c r="AL968"/>
      <c r="AM968"/>
      <c r="AN968"/>
      <c r="AO968" s="108" t="s">
        <v>43</v>
      </c>
      <c r="AP968" t="s">
        <v>2860</v>
      </c>
      <c r="AQ968">
        <v>14</v>
      </c>
      <c r="AR968" t="s">
        <v>9767</v>
      </c>
      <c r="AS968" t="s">
        <v>1565</v>
      </c>
      <c r="AT968" t="s">
        <v>9688</v>
      </c>
      <c r="AU968" t="s">
        <v>4222</v>
      </c>
      <c r="AV968" t="s">
        <v>9768</v>
      </c>
      <c r="AW968" t="s">
        <v>1744</v>
      </c>
      <c r="AX968" t="s">
        <v>1740</v>
      </c>
      <c r="AY968" t="s">
        <v>9769</v>
      </c>
      <c r="AZ968" t="s">
        <v>2284</v>
      </c>
      <c r="BA968" t="s">
        <v>9770</v>
      </c>
      <c r="BB968" t="s">
        <v>1251</v>
      </c>
      <c r="BC968" t="s">
        <v>1743</v>
      </c>
      <c r="BD968" t="s">
        <v>9868</v>
      </c>
      <c r="BE968" t="s">
        <v>4259</v>
      </c>
      <c r="BF968">
        <v>353</v>
      </c>
      <c r="BG968">
        <v>965</v>
      </c>
      <c r="BH968">
        <v>0</v>
      </c>
      <c r="BI968" t="s">
        <v>1547</v>
      </c>
      <c r="BJ968">
        <v>0</v>
      </c>
      <c r="BK968">
        <v>0</v>
      </c>
      <c r="BL968">
        <v>955</v>
      </c>
      <c r="BM968" t="s">
        <v>9775</v>
      </c>
      <c r="BN968" t="s">
        <v>4260</v>
      </c>
      <c r="BO968" t="s">
        <v>9851</v>
      </c>
      <c r="BP968" t="s" cm="1">
        <v>9850</v>
      </c>
      <c r="BQ968" t="s">
        <v>1547</v>
      </c>
      <c r="BR968" t="s">
        <v>9693</v>
      </c>
      <c r="BS968">
        <v>24</v>
      </c>
      <c r="BT968" t="s">
        <v>5213</v>
      </c>
      <c r="BU968" t="s">
        <v>15945</v>
      </c>
      <c r="BV968" t="s">
        <v>4221</v>
      </c>
      <c r="BW968" t="s">
        <v>9768</v>
      </c>
      <c r="BX968" t="s">
        <v>9772</v>
      </c>
      <c r="BY968" t="s">
        <v>9869</v>
      </c>
      <c r="BZ968" t="s">
        <v>1547</v>
      </c>
      <c r="CA968" t="s">
        <v>1744</v>
      </c>
      <c r="CB968" t="s">
        <v>1754</v>
      </c>
      <c r="CC968"/>
      <c r="CD968" t="s">
        <v>998</v>
      </c>
      <c r="CE968" t="s">
        <v>1251</v>
      </c>
      <c r="CF968" t="s">
        <v>9870</v>
      </c>
      <c r="CG968" t="s">
        <v>9871</v>
      </c>
      <c r="CH968" t="s">
        <v>1251</v>
      </c>
      <c r="CI968" t="s">
        <v>1547</v>
      </c>
      <c r="CJ968" t="s">
        <v>1918</v>
      </c>
      <c r="CK968" t="s">
        <v>1565</v>
      </c>
      <c r="CL968"/>
      <c r="CM968"/>
      <c r="CN968" t="s">
        <v>13587</v>
      </c>
      <c r="CO968" t="s">
        <v>4226</v>
      </c>
      <c r="CP968" t="s">
        <v>13587</v>
      </c>
      <c r="CQ968" t="s">
        <v>4226</v>
      </c>
      <c r="CR968" t="s">
        <v>1547</v>
      </c>
      <c r="CS968">
        <v>0</v>
      </c>
      <c r="CT968" t="s">
        <v>1547</v>
      </c>
      <c r="CU968" t="s">
        <v>1547</v>
      </c>
      <c r="CV968" t="s">
        <v>1547</v>
      </c>
      <c r="CW968" t="s">
        <v>1547</v>
      </c>
      <c r="CX968" t="s">
        <v>1547</v>
      </c>
      <c r="CY968">
        <v>966</v>
      </c>
      <c r="CZ968" t="s">
        <v>10478</v>
      </c>
      <c r="DA968" t="s">
        <v>1547</v>
      </c>
      <c r="DB968" t="s">
        <v>1881</v>
      </c>
      <c r="DC968" t="s">
        <v>1882</v>
      </c>
      <c r="DD968" t="s">
        <v>4222</v>
      </c>
      <c r="DE968" t="s">
        <v>2284</v>
      </c>
      <c r="DF968" t="s">
        <v>4223</v>
      </c>
      <c r="DG968" t="s">
        <v>1547</v>
      </c>
      <c r="DH968" t="s">
        <v>1547</v>
      </c>
      <c r="DI968" t="s">
        <v>1892</v>
      </c>
      <c r="DJ968" t="s">
        <v>9767</v>
      </c>
      <c r="DK968"/>
      <c r="DL968" t="s">
        <v>1892</v>
      </c>
      <c r="DM968">
        <v>9</v>
      </c>
      <c r="DN968" t="s">
        <v>1883</v>
      </c>
      <c r="DO968" t="s">
        <v>1565</v>
      </c>
      <c r="DP968" t="b">
        <v>1</v>
      </c>
      <c r="DQ968" t="b">
        <v>0</v>
      </c>
      <c r="DR968" t="b">
        <v>0</v>
      </c>
      <c r="DS968" t="b">
        <v>0</v>
      </c>
      <c r="DT968" t="b">
        <v>0</v>
      </c>
      <c r="DU968" t="b">
        <v>1</v>
      </c>
      <c r="DV968" t="b">
        <v>0</v>
      </c>
      <c r="DW968">
        <v>0</v>
      </c>
      <c r="DX968" t="b">
        <v>0</v>
      </c>
      <c r="DY968" t="b">
        <v>0</v>
      </c>
      <c r="DZ968" t="b">
        <v>0</v>
      </c>
      <c r="EA968" t="b">
        <v>0</v>
      </c>
      <c r="EB968" t="b">
        <v>0</v>
      </c>
      <c r="EC968" t="b">
        <v>1</v>
      </c>
      <c r="ED968" t="b">
        <v>0</v>
      </c>
      <c r="EE968" t="b">
        <v>0</v>
      </c>
      <c r="EF968" t="b">
        <v>0</v>
      </c>
      <c r="EG968" t="b" cm="1">
        <v>0</v>
      </c>
      <c r="EH968" t="b">
        <v>0</v>
      </c>
      <c r="EI968" t="b">
        <v>0</v>
      </c>
      <c r="EJ968" t="b">
        <v>1</v>
      </c>
      <c r="EK968" t="s">
        <v>5327</v>
      </c>
      <c r="EL968">
        <v>0</v>
      </c>
      <c r="EM968">
        <v>13</v>
      </c>
      <c r="EN968" t="b">
        <v>0</v>
      </c>
    </row>
    <row r="969" spans="1:144" ht="409.5">
      <c r="A969"/>
      <c r="B969" t="s">
        <v>1565</v>
      </c>
      <c r="C969" t="s">
        <v>1565</v>
      </c>
      <c r="D969" t="s">
        <v>4267</v>
      </c>
      <c r="E969" t="s">
        <v>4268</v>
      </c>
      <c r="F969"/>
      <c r="G969" t="s">
        <v>4267</v>
      </c>
      <c r="H969" s="109" t="s">
        <v>4269</v>
      </c>
      <c r="I969" t="s">
        <v>1230</v>
      </c>
      <c r="J969"/>
      <c r="K969" t="s">
        <v>902</v>
      </c>
      <c r="L969" t="s">
        <v>1743</v>
      </c>
      <c r="M969" t="s">
        <v>1995</v>
      </c>
      <c r="N969"/>
      <c r="O969"/>
      <c r="P969" t="s">
        <v>4258</v>
      </c>
      <c r="Q969" t="s">
        <v>2284</v>
      </c>
      <c r="R969" t="s">
        <v>1918</v>
      </c>
      <c r="S969" s="109" t="s">
        <v>4270</v>
      </c>
      <c r="T969"/>
      <c r="U969" t="s">
        <v>13587</v>
      </c>
      <c r="V969" t="s">
        <v>13588</v>
      </c>
      <c r="W969"/>
      <c r="X969"/>
      <c r="Y969"/>
      <c r="Z969"/>
      <c r="AA969"/>
      <c r="AB969"/>
      <c r="AC969"/>
      <c r="AD969"/>
      <c r="AE969"/>
      <c r="AF969"/>
      <c r="AG969"/>
      <c r="AH969"/>
      <c r="AI969"/>
      <c r="AJ969"/>
      <c r="AK969"/>
      <c r="AL969"/>
      <c r="AM969"/>
      <c r="AN969"/>
      <c r="AO969" s="108" t="s">
        <v>43</v>
      </c>
      <c r="AP969" t="s">
        <v>2860</v>
      </c>
      <c r="AQ969">
        <v>15</v>
      </c>
      <c r="AR969" t="s">
        <v>9873</v>
      </c>
      <c r="AS969" t="s">
        <v>1565</v>
      </c>
      <c r="AT969" t="s">
        <v>9688</v>
      </c>
      <c r="AU969" t="s">
        <v>4268</v>
      </c>
      <c r="AV969" t="s">
        <v>9874</v>
      </c>
      <c r="AW969" t="s">
        <v>1744</v>
      </c>
      <c r="AX969" t="s">
        <v>1740</v>
      </c>
      <c r="AY969" t="s">
        <v>9875</v>
      </c>
      <c r="AZ969" t="s">
        <v>2284</v>
      </c>
      <c r="BA969" t="s">
        <v>9876</v>
      </c>
      <c r="BB969" t="s">
        <v>1230</v>
      </c>
      <c r="BC969" t="s">
        <v>1743</v>
      </c>
      <c r="BD969" t="s">
        <v>9877</v>
      </c>
      <c r="BE969" t="s">
        <v>4259</v>
      </c>
      <c r="BF969">
        <v>969</v>
      </c>
      <c r="BG969">
        <v>965</v>
      </c>
      <c r="BH969">
        <v>0</v>
      </c>
      <c r="BI969" t="s">
        <v>4268</v>
      </c>
      <c r="BJ969">
        <v>1</v>
      </c>
      <c r="BK969">
        <v>0</v>
      </c>
      <c r="BL969">
        <v>0</v>
      </c>
      <c r="BM969" t="s">
        <v>1547</v>
      </c>
      <c r="BN969" t="s">
        <v>4260</v>
      </c>
      <c r="BO969" t="s">
        <v>9851</v>
      </c>
      <c r="BP969" t="s" cm="1">
        <v>9850</v>
      </c>
      <c r="BQ969" t="s">
        <v>1547</v>
      </c>
      <c r="BR969" t="s">
        <v>9693</v>
      </c>
      <c r="BS969">
        <v>25</v>
      </c>
      <c r="BT969" t="s">
        <v>5223</v>
      </c>
      <c r="BU969" t="s">
        <v>15946</v>
      </c>
      <c r="BV969" t="s">
        <v>4267</v>
      </c>
      <c r="BW969" t="s">
        <v>9874</v>
      </c>
      <c r="BX969" t="s">
        <v>9878</v>
      </c>
      <c r="BY969" t="s">
        <v>1744</v>
      </c>
      <c r="BZ969" t="s">
        <v>1547</v>
      </c>
      <c r="CA969" t="s">
        <v>1744</v>
      </c>
      <c r="CB969" t="s">
        <v>1995</v>
      </c>
      <c r="CC969"/>
      <c r="CD969" t="s">
        <v>998</v>
      </c>
      <c r="CE969" t="s">
        <v>1230</v>
      </c>
      <c r="CF969" t="s">
        <v>9879</v>
      </c>
      <c r="CG969" t="s">
        <v>9880</v>
      </c>
      <c r="CH969" t="s">
        <v>1230</v>
      </c>
      <c r="CI969" t="s">
        <v>1547</v>
      </c>
      <c r="CJ969" t="s">
        <v>1918</v>
      </c>
      <c r="CK969" t="s">
        <v>1565</v>
      </c>
      <c r="CL969"/>
      <c r="CM969"/>
      <c r="CN969" t="s">
        <v>13587</v>
      </c>
      <c r="CO969" t="s">
        <v>13588</v>
      </c>
      <c r="CP969" t="s">
        <v>13587</v>
      </c>
      <c r="CQ969" t="s">
        <v>13588</v>
      </c>
      <c r="CR969" t="s">
        <v>1547</v>
      </c>
      <c r="CS969">
        <v>0</v>
      </c>
      <c r="CT969" t="s">
        <v>1547</v>
      </c>
      <c r="CU969" t="s">
        <v>1547</v>
      </c>
      <c r="CV969" t="s">
        <v>1547</v>
      </c>
      <c r="CW969" t="s">
        <v>1547</v>
      </c>
      <c r="CX969" t="s">
        <v>1547</v>
      </c>
      <c r="CY969">
        <v>967</v>
      </c>
      <c r="CZ969" t="s">
        <v>10479</v>
      </c>
      <c r="DA969" t="s">
        <v>1547</v>
      </c>
      <c r="DB969" t="s">
        <v>1881</v>
      </c>
      <c r="DC969" t="s">
        <v>1882</v>
      </c>
      <c r="DD969" t="s">
        <v>4268</v>
      </c>
      <c r="DE969" t="s">
        <v>2284</v>
      </c>
      <c r="DF969" t="s">
        <v>4267</v>
      </c>
      <c r="DG969" t="s">
        <v>1547</v>
      </c>
      <c r="DH969" t="s">
        <v>1547</v>
      </c>
      <c r="DI969" t="s">
        <v>1892</v>
      </c>
      <c r="DJ969" t="s">
        <v>9873</v>
      </c>
      <c r="DK969"/>
      <c r="DL969" t="s">
        <v>9882</v>
      </c>
      <c r="DM969">
        <v>9</v>
      </c>
      <c r="DN969" t="s">
        <v>1883</v>
      </c>
      <c r="DO969" t="s">
        <v>1565</v>
      </c>
      <c r="DP969" t="b">
        <v>1</v>
      </c>
      <c r="DQ969" t="b">
        <v>0</v>
      </c>
      <c r="DR969" t="b">
        <v>1</v>
      </c>
      <c r="DS969" t="b">
        <v>0</v>
      </c>
      <c r="DT969" t="b">
        <v>1</v>
      </c>
      <c r="DU969" t="b">
        <v>1</v>
      </c>
      <c r="DV969" t="b">
        <v>0</v>
      </c>
      <c r="DW969">
        <v>0</v>
      </c>
      <c r="DX969" t="b">
        <v>0</v>
      </c>
      <c r="DY969" t="b">
        <v>0</v>
      </c>
      <c r="DZ969" t="b">
        <v>0</v>
      </c>
      <c r="EA969" t="b">
        <v>0</v>
      </c>
      <c r="EB969" t="b">
        <v>0</v>
      </c>
      <c r="EC969" t="b">
        <v>0</v>
      </c>
      <c r="ED969" t="b">
        <v>0</v>
      </c>
      <c r="EE969" t="b">
        <v>0</v>
      </c>
      <c r="EF969" t="b">
        <v>0</v>
      </c>
      <c r="EG969" t="b" cm="1">
        <v>0</v>
      </c>
      <c r="EH969" t="b">
        <v>0</v>
      </c>
      <c r="EI969" t="b">
        <v>0</v>
      </c>
      <c r="EJ969" t="b">
        <v>0</v>
      </c>
      <c r="EK969" t="s">
        <v>1547</v>
      </c>
      <c r="EL969">
        <v>0</v>
      </c>
      <c r="EM969">
        <v>28</v>
      </c>
      <c r="EN969" t="b">
        <v>0</v>
      </c>
    </row>
    <row r="970" spans="1:144" ht="15.75">
      <c r="A970"/>
      <c r="B970" t="s">
        <v>1565</v>
      </c>
      <c r="C970" t="s">
        <v>1565</v>
      </c>
      <c r="D970" t="s">
        <v>4271</v>
      </c>
      <c r="E970" t="s">
        <v>4272</v>
      </c>
      <c r="F970" t="s">
        <v>4273</v>
      </c>
      <c r="G970" t="s">
        <v>4274</v>
      </c>
      <c r="H970" t="s">
        <v>4275</v>
      </c>
      <c r="I970" t="s">
        <v>1230</v>
      </c>
      <c r="J970"/>
      <c r="K970" t="s">
        <v>902</v>
      </c>
      <c r="L970" t="s">
        <v>1743</v>
      </c>
      <c r="M970" t="s">
        <v>1995</v>
      </c>
      <c r="N970"/>
      <c r="O970"/>
      <c r="P970" t="s">
        <v>4258</v>
      </c>
      <c r="Q970" t="s">
        <v>2284</v>
      </c>
      <c r="R970" t="s">
        <v>1918</v>
      </c>
      <c r="S970" t="s">
        <v>4276</v>
      </c>
      <c r="T970"/>
      <c r="U970" t="s">
        <v>13587</v>
      </c>
      <c r="V970" t="s">
        <v>13589</v>
      </c>
      <c r="W970"/>
      <c r="X970"/>
      <c r="Y970"/>
      <c r="Z970"/>
      <c r="AA970"/>
      <c r="AB970"/>
      <c r="AC970"/>
      <c r="AD970"/>
      <c r="AE970"/>
      <c r="AF970"/>
      <c r="AG970"/>
      <c r="AH970"/>
      <c r="AI970"/>
      <c r="AJ970"/>
      <c r="AK970"/>
      <c r="AL970"/>
      <c r="AM970"/>
      <c r="AN970"/>
      <c r="AO970" s="108" t="s">
        <v>43</v>
      </c>
      <c r="AP970" t="s">
        <v>2860</v>
      </c>
      <c r="AQ970">
        <v>16</v>
      </c>
      <c r="AR970" t="s">
        <v>9883</v>
      </c>
      <c r="AS970" t="s">
        <v>1565</v>
      </c>
      <c r="AT970" t="s">
        <v>9688</v>
      </c>
      <c r="AU970" t="s">
        <v>4272</v>
      </c>
      <c r="AV970" t="s">
        <v>9884</v>
      </c>
      <c r="AW970" t="s">
        <v>9885</v>
      </c>
      <c r="AX970" t="s">
        <v>1740</v>
      </c>
      <c r="AY970" t="s">
        <v>9886</v>
      </c>
      <c r="AZ970" t="s">
        <v>2284</v>
      </c>
      <c r="BA970" t="s">
        <v>9887</v>
      </c>
      <c r="BB970" t="s">
        <v>1230</v>
      </c>
      <c r="BC970" t="s">
        <v>1743</v>
      </c>
      <c r="BD970" t="s">
        <v>9888</v>
      </c>
      <c r="BE970" t="s">
        <v>4259</v>
      </c>
      <c r="BF970">
        <v>970</v>
      </c>
      <c r="BG970">
        <v>965</v>
      </c>
      <c r="BH970">
        <v>0</v>
      </c>
      <c r="BI970" t="s">
        <v>4272</v>
      </c>
      <c r="BJ970">
        <v>1</v>
      </c>
      <c r="BK970">
        <v>0</v>
      </c>
      <c r="BL970">
        <v>0</v>
      </c>
      <c r="BM970" t="s">
        <v>1547</v>
      </c>
      <c r="BN970" t="s">
        <v>4260</v>
      </c>
      <c r="BO970" t="s">
        <v>9851</v>
      </c>
      <c r="BP970" t="s" cm="1">
        <v>9850</v>
      </c>
      <c r="BQ970" t="s">
        <v>1547</v>
      </c>
      <c r="BR970" t="s">
        <v>9693</v>
      </c>
      <c r="BS970">
        <v>26</v>
      </c>
      <c r="BT970" t="s">
        <v>5225</v>
      </c>
      <c r="BU970" t="s">
        <v>15947</v>
      </c>
      <c r="BV970" t="s">
        <v>4271</v>
      </c>
      <c r="BW970" t="s">
        <v>9884</v>
      </c>
      <c r="BX970" t="s">
        <v>9889</v>
      </c>
      <c r="BY970" t="s">
        <v>1744</v>
      </c>
      <c r="BZ970" t="s">
        <v>1547</v>
      </c>
      <c r="CA970" t="s">
        <v>1744</v>
      </c>
      <c r="CB970" t="s">
        <v>1995</v>
      </c>
      <c r="CC970"/>
      <c r="CD970" t="s">
        <v>998</v>
      </c>
      <c r="CE970" t="s">
        <v>1230</v>
      </c>
      <c r="CF970" t="s">
        <v>9890</v>
      </c>
      <c r="CG970" t="s">
        <v>9891</v>
      </c>
      <c r="CH970" t="s">
        <v>1230</v>
      </c>
      <c r="CI970" t="s">
        <v>1547</v>
      </c>
      <c r="CJ970" t="s">
        <v>1918</v>
      </c>
      <c r="CK970" t="s">
        <v>1565</v>
      </c>
      <c r="CL970"/>
      <c r="CM970"/>
      <c r="CN970" t="s">
        <v>13587</v>
      </c>
      <c r="CO970" t="s">
        <v>13589</v>
      </c>
      <c r="CP970" t="s">
        <v>13587</v>
      </c>
      <c r="CQ970" t="s">
        <v>13589</v>
      </c>
      <c r="CR970" t="s">
        <v>1547</v>
      </c>
      <c r="CS970">
        <v>0</v>
      </c>
      <c r="CT970" t="s">
        <v>1547</v>
      </c>
      <c r="CU970" t="s">
        <v>1547</v>
      </c>
      <c r="CV970" t="s">
        <v>1547</v>
      </c>
      <c r="CW970" t="s">
        <v>1547</v>
      </c>
      <c r="CX970" t="s">
        <v>1547</v>
      </c>
      <c r="CY970">
        <v>968</v>
      </c>
      <c r="CZ970" t="s">
        <v>10480</v>
      </c>
      <c r="DA970" t="s">
        <v>1547</v>
      </c>
      <c r="DB970" t="s">
        <v>1881</v>
      </c>
      <c r="DC970" t="s">
        <v>1882</v>
      </c>
      <c r="DD970" t="s">
        <v>4272</v>
      </c>
      <c r="DE970" t="s">
        <v>2284</v>
      </c>
      <c r="DF970" t="s">
        <v>4274</v>
      </c>
      <c r="DG970" t="s">
        <v>1547</v>
      </c>
      <c r="DH970" t="s">
        <v>1547</v>
      </c>
      <c r="DI970" t="s">
        <v>1892</v>
      </c>
      <c r="DJ970" t="s">
        <v>9883</v>
      </c>
      <c r="DK970"/>
      <c r="DL970" t="s">
        <v>9893</v>
      </c>
      <c r="DM970">
        <v>9</v>
      </c>
      <c r="DN970" t="s">
        <v>1883</v>
      </c>
      <c r="DO970" t="s">
        <v>1565</v>
      </c>
      <c r="DP970" t="b">
        <v>1</v>
      </c>
      <c r="DQ970" t="b">
        <v>0</v>
      </c>
      <c r="DR970" t="b">
        <v>1</v>
      </c>
      <c r="DS970" t="b">
        <v>0</v>
      </c>
      <c r="DT970" t="b">
        <v>1</v>
      </c>
      <c r="DU970" t="b">
        <v>1</v>
      </c>
      <c r="DV970" t="b">
        <v>0</v>
      </c>
      <c r="DW970">
        <v>0</v>
      </c>
      <c r="DX970" t="b">
        <v>0</v>
      </c>
      <c r="DY970" t="b">
        <v>0</v>
      </c>
      <c r="DZ970" t="b">
        <v>0</v>
      </c>
      <c r="EA970" t="b">
        <v>0</v>
      </c>
      <c r="EB970" t="b">
        <v>0</v>
      </c>
      <c r="EC970" t="b">
        <v>1</v>
      </c>
      <c r="ED970" t="b">
        <v>0</v>
      </c>
      <c r="EE970" t="b">
        <v>0</v>
      </c>
      <c r="EF970" t="b">
        <v>0</v>
      </c>
      <c r="EG970" t="b" cm="1">
        <v>0</v>
      </c>
      <c r="EH970" t="b">
        <v>0</v>
      </c>
      <c r="EI970" t="b">
        <v>0</v>
      </c>
      <c r="EJ970" t="b">
        <v>1</v>
      </c>
      <c r="EK970" t="s">
        <v>5327</v>
      </c>
      <c r="EL970">
        <v>0</v>
      </c>
      <c r="EM970">
        <v>34</v>
      </c>
      <c r="EN970" t="b">
        <v>0</v>
      </c>
    </row>
    <row r="971" spans="1:144" ht="15.75">
      <c r="A971"/>
      <c r="B971" t="s">
        <v>1565</v>
      </c>
      <c r="C971" t="s">
        <v>1565</v>
      </c>
      <c r="D971" t="s">
        <v>4139</v>
      </c>
      <c r="E971" t="s">
        <v>4277</v>
      </c>
      <c r="F971"/>
      <c r="G971" t="s">
        <v>4277</v>
      </c>
      <c r="H971" t="s">
        <v>4277</v>
      </c>
      <c r="I971" t="s">
        <v>1251</v>
      </c>
      <c r="J971"/>
      <c r="K971" t="s">
        <v>902</v>
      </c>
      <c r="L971" t="s">
        <v>1743</v>
      </c>
      <c r="M971" t="s">
        <v>1749</v>
      </c>
      <c r="N971"/>
      <c r="O971"/>
      <c r="P971" t="s">
        <v>4258</v>
      </c>
      <c r="Q971" t="s">
        <v>2284</v>
      </c>
      <c r="R971" t="s">
        <v>1918</v>
      </c>
      <c r="S971"/>
      <c r="T971"/>
      <c r="U971" t="s">
        <v>13587</v>
      </c>
      <c r="V971" t="s">
        <v>13278</v>
      </c>
      <c r="W971"/>
      <c r="X971"/>
      <c r="Y971"/>
      <c r="Z971"/>
      <c r="AA971"/>
      <c r="AB971"/>
      <c r="AC971"/>
      <c r="AD971"/>
      <c r="AE971"/>
      <c r="AF971"/>
      <c r="AG971"/>
      <c r="AH971"/>
      <c r="AI971"/>
      <c r="AJ971"/>
      <c r="AK971"/>
      <c r="AL971"/>
      <c r="AM971"/>
      <c r="AN971"/>
      <c r="AO971" s="108" t="s">
        <v>43</v>
      </c>
      <c r="AP971" t="s">
        <v>2860</v>
      </c>
      <c r="AQ971">
        <v>17</v>
      </c>
      <c r="AR971" t="s">
        <v>9894</v>
      </c>
      <c r="AS971" t="s">
        <v>1565</v>
      </c>
      <c r="AT971" t="s">
        <v>9688</v>
      </c>
      <c r="AU971" t="s">
        <v>4277</v>
      </c>
      <c r="AV971" t="s">
        <v>9895</v>
      </c>
      <c r="AW971" t="s">
        <v>1744</v>
      </c>
      <c r="AX971" t="s">
        <v>1740</v>
      </c>
      <c r="AY971" t="s">
        <v>9895</v>
      </c>
      <c r="AZ971" t="s">
        <v>2284</v>
      </c>
      <c r="BA971" t="s">
        <v>9896</v>
      </c>
      <c r="BB971" t="s">
        <v>1251</v>
      </c>
      <c r="BC971" t="s">
        <v>1743</v>
      </c>
      <c r="BD971" t="s">
        <v>9474</v>
      </c>
      <c r="BE971" t="s">
        <v>4259</v>
      </c>
      <c r="BF971">
        <v>345</v>
      </c>
      <c r="BG971">
        <v>965</v>
      </c>
      <c r="BH971">
        <v>0</v>
      </c>
      <c r="BI971" t="s">
        <v>1547</v>
      </c>
      <c r="BJ971">
        <v>0</v>
      </c>
      <c r="BK971">
        <v>0</v>
      </c>
      <c r="BL971">
        <v>981</v>
      </c>
      <c r="BM971" t="s">
        <v>9897</v>
      </c>
      <c r="BN971" t="s">
        <v>4260</v>
      </c>
      <c r="BO971" t="s">
        <v>9851</v>
      </c>
      <c r="BP971" t="s" cm="1">
        <v>9850</v>
      </c>
      <c r="BQ971" t="s">
        <v>1547</v>
      </c>
      <c r="BR971" t="s">
        <v>9693</v>
      </c>
      <c r="BS971">
        <v>27</v>
      </c>
      <c r="BT971" t="s">
        <v>5229</v>
      </c>
      <c r="BU971" t="s">
        <v>15948</v>
      </c>
      <c r="BV971" t="s">
        <v>4139</v>
      </c>
      <c r="BW971" t="s">
        <v>9895</v>
      </c>
      <c r="BX971" t="s">
        <v>9895</v>
      </c>
      <c r="BY971" t="s">
        <v>1744</v>
      </c>
      <c r="BZ971" t="s">
        <v>1547</v>
      </c>
      <c r="CA971" t="s">
        <v>1744</v>
      </c>
      <c r="CB971" t="s">
        <v>1749</v>
      </c>
      <c r="CC971"/>
      <c r="CD971" t="s">
        <v>998</v>
      </c>
      <c r="CE971" t="s">
        <v>1251</v>
      </c>
      <c r="CF971" t="s">
        <v>9898</v>
      </c>
      <c r="CG971" t="s">
        <v>9899</v>
      </c>
      <c r="CH971" t="s">
        <v>1251</v>
      </c>
      <c r="CI971" t="s">
        <v>1547</v>
      </c>
      <c r="CJ971" t="s">
        <v>1918</v>
      </c>
      <c r="CK971" t="s">
        <v>1565</v>
      </c>
      <c r="CL971"/>
      <c r="CM971"/>
      <c r="CN971" t="s">
        <v>13587</v>
      </c>
      <c r="CO971" t="s">
        <v>13278</v>
      </c>
      <c r="CP971" t="s">
        <v>13587</v>
      </c>
      <c r="CQ971" t="s">
        <v>13278</v>
      </c>
      <c r="CR971" t="s">
        <v>1547</v>
      </c>
      <c r="CS971">
        <v>0</v>
      </c>
      <c r="CT971" t="s">
        <v>1547</v>
      </c>
      <c r="CU971" t="s">
        <v>1547</v>
      </c>
      <c r="CV971" t="s">
        <v>1547</v>
      </c>
      <c r="CW971" t="s">
        <v>1547</v>
      </c>
      <c r="CX971" t="s">
        <v>1547</v>
      </c>
      <c r="CY971">
        <v>969</v>
      </c>
      <c r="CZ971" t="s">
        <v>10481</v>
      </c>
      <c r="DA971" t="s">
        <v>1547</v>
      </c>
      <c r="DB971" t="s">
        <v>1881</v>
      </c>
      <c r="DC971" t="s">
        <v>1882</v>
      </c>
      <c r="DD971" t="s">
        <v>4277</v>
      </c>
      <c r="DE971" t="s">
        <v>2284</v>
      </c>
      <c r="DF971" t="s">
        <v>4277</v>
      </c>
      <c r="DG971" t="s">
        <v>1547</v>
      </c>
      <c r="DH971" t="s">
        <v>1547</v>
      </c>
      <c r="DI971" t="s">
        <v>1892</v>
      </c>
      <c r="DJ971" t="s">
        <v>9894</v>
      </c>
      <c r="DK971"/>
      <c r="DL971" t="s">
        <v>1892</v>
      </c>
      <c r="DM971">
        <v>9</v>
      </c>
      <c r="DN971" t="s">
        <v>1883</v>
      </c>
      <c r="DO971" t="s">
        <v>1565</v>
      </c>
      <c r="DP971" t="b">
        <v>1</v>
      </c>
      <c r="DQ971" t="b">
        <v>0</v>
      </c>
      <c r="DR971" t="b">
        <v>0</v>
      </c>
      <c r="DS971" t="b">
        <v>0</v>
      </c>
      <c r="DT971" t="b">
        <v>0</v>
      </c>
      <c r="DU971" t="b">
        <v>1</v>
      </c>
      <c r="DV971" t="b">
        <v>0</v>
      </c>
      <c r="DW971">
        <v>0</v>
      </c>
      <c r="DX971" t="b">
        <v>0</v>
      </c>
      <c r="DY971" t="b">
        <v>0</v>
      </c>
      <c r="DZ971" t="b">
        <v>0</v>
      </c>
      <c r="EA971" t="b">
        <v>0</v>
      </c>
      <c r="EB971" t="b">
        <v>0</v>
      </c>
      <c r="EC971" t="b">
        <v>1</v>
      </c>
      <c r="ED971" t="b">
        <v>0</v>
      </c>
      <c r="EE971" t="b">
        <v>0</v>
      </c>
      <c r="EF971" t="b">
        <v>0</v>
      </c>
      <c r="EG971" t="b" cm="1">
        <v>0</v>
      </c>
      <c r="EH971" t="b">
        <v>0</v>
      </c>
      <c r="EI971" t="b">
        <v>0</v>
      </c>
      <c r="EJ971" t="b">
        <v>1</v>
      </c>
      <c r="EK971" t="s">
        <v>5327</v>
      </c>
      <c r="EL971">
        <v>0</v>
      </c>
      <c r="EM971">
        <v>17</v>
      </c>
      <c r="EN971" t="b">
        <v>0</v>
      </c>
    </row>
    <row r="972" spans="1:144" ht="15.75">
      <c r="A972"/>
      <c r="B972" t="s">
        <v>1565</v>
      </c>
      <c r="C972" t="s">
        <v>1565</v>
      </c>
      <c r="D972" t="s">
        <v>4279</v>
      </c>
      <c r="E972" t="s">
        <v>4280</v>
      </c>
      <c r="F972"/>
      <c r="G972" t="s">
        <v>4279</v>
      </c>
      <c r="H972" t="s">
        <v>4279</v>
      </c>
      <c r="I972" t="s">
        <v>1244</v>
      </c>
      <c r="J972"/>
      <c r="K972" t="s">
        <v>902</v>
      </c>
      <c r="L972" t="s">
        <v>1743</v>
      </c>
      <c r="M972"/>
      <c r="N972"/>
      <c r="O972"/>
      <c r="P972"/>
      <c r="Q972" t="s">
        <v>2284</v>
      </c>
      <c r="R972" t="s">
        <v>1918</v>
      </c>
      <c r="S972"/>
      <c r="T972"/>
      <c r="U972" t="s">
        <v>13590</v>
      </c>
      <c r="V972"/>
      <c r="W972"/>
      <c r="X972"/>
      <c r="Y972"/>
      <c r="Z972"/>
      <c r="AA972"/>
      <c r="AB972"/>
      <c r="AC972"/>
      <c r="AD972"/>
      <c r="AE972"/>
      <c r="AF972"/>
      <c r="AG972"/>
      <c r="AH972"/>
      <c r="AI972"/>
      <c r="AJ972"/>
      <c r="AK972"/>
      <c r="AL972"/>
      <c r="AM972"/>
      <c r="AN972"/>
      <c r="AO972" s="108" t="s">
        <v>43</v>
      </c>
      <c r="AP972" t="s">
        <v>2860</v>
      </c>
      <c r="AQ972">
        <v>18</v>
      </c>
      <c r="AR972" t="s">
        <v>9901</v>
      </c>
      <c r="AS972" t="s">
        <v>1565</v>
      </c>
      <c r="AT972" t="s">
        <v>9688</v>
      </c>
      <c r="AU972" t="s">
        <v>4280</v>
      </c>
      <c r="AV972" t="s">
        <v>9902</v>
      </c>
      <c r="AW972" t="s">
        <v>1744</v>
      </c>
      <c r="AX972" t="s">
        <v>1740</v>
      </c>
      <c r="AY972" t="s">
        <v>9903</v>
      </c>
      <c r="AZ972" t="s">
        <v>2284</v>
      </c>
      <c r="BA972" t="s">
        <v>9904</v>
      </c>
      <c r="BB972" t="s">
        <v>1244</v>
      </c>
      <c r="BC972" t="s">
        <v>1743</v>
      </c>
      <c r="BD972" t="s">
        <v>9905</v>
      </c>
      <c r="BE972" t="s">
        <v>4279</v>
      </c>
      <c r="BF972">
        <v>972</v>
      </c>
      <c r="BG972">
        <v>0</v>
      </c>
      <c r="BH972">
        <v>0</v>
      </c>
      <c r="BI972" t="s">
        <v>1547</v>
      </c>
      <c r="BJ972">
        <v>0</v>
      </c>
      <c r="BK972">
        <v>0</v>
      </c>
      <c r="BL972">
        <v>0</v>
      </c>
      <c r="BM972" t="s">
        <v>1547</v>
      </c>
      <c r="BN972" t="s">
        <v>1547</v>
      </c>
      <c r="BO972" t="s">
        <v>1547</v>
      </c>
      <c r="BP972" t="s" cm="1">
        <v>1547</v>
      </c>
      <c r="BQ972" t="s">
        <v>1547</v>
      </c>
      <c r="BR972" t="s">
        <v>9693</v>
      </c>
      <c r="BS972">
        <v>28</v>
      </c>
      <c r="BT972" t="s">
        <v>5235</v>
      </c>
      <c r="BU972" t="s">
        <v>15949</v>
      </c>
      <c r="BV972" t="s">
        <v>4279</v>
      </c>
      <c r="BW972" t="s">
        <v>9902</v>
      </c>
      <c r="BX972" t="s">
        <v>9903</v>
      </c>
      <c r="BY972" t="s">
        <v>1744</v>
      </c>
      <c r="BZ972" t="s">
        <v>1547</v>
      </c>
      <c r="CA972" t="s">
        <v>1744</v>
      </c>
      <c r="CB972" t="s">
        <v>1547</v>
      </c>
      <c r="CC972"/>
      <c r="CD972" t="s">
        <v>998</v>
      </c>
      <c r="CE972" t="s">
        <v>1244</v>
      </c>
      <c r="CF972" t="s">
        <v>4280</v>
      </c>
      <c r="CG972" t="s">
        <v>9902</v>
      </c>
      <c r="CH972" t="s">
        <v>1244</v>
      </c>
      <c r="CI972" t="s">
        <v>1547</v>
      </c>
      <c r="CJ972" t="s">
        <v>1918</v>
      </c>
      <c r="CK972" t="s">
        <v>1565</v>
      </c>
      <c r="CL972"/>
      <c r="CM972"/>
      <c r="CN972" t="s">
        <v>13590</v>
      </c>
      <c r="CO972" t="s">
        <v>1547</v>
      </c>
      <c r="CP972" t="s">
        <v>13590</v>
      </c>
      <c r="CQ972" t="s">
        <v>1547</v>
      </c>
      <c r="CR972" t="s">
        <v>1547</v>
      </c>
      <c r="CS972">
        <v>0</v>
      </c>
      <c r="CT972" t="s">
        <v>1547</v>
      </c>
      <c r="CU972" t="s">
        <v>1547</v>
      </c>
      <c r="CV972" t="s">
        <v>1547</v>
      </c>
      <c r="CW972" t="s">
        <v>1547</v>
      </c>
      <c r="CX972" t="s">
        <v>1547</v>
      </c>
      <c r="CY972">
        <v>970</v>
      </c>
      <c r="CZ972" t="s">
        <v>10486</v>
      </c>
      <c r="DA972" t="s">
        <v>1547</v>
      </c>
      <c r="DB972" t="s">
        <v>1881</v>
      </c>
      <c r="DC972" t="s">
        <v>1882</v>
      </c>
      <c r="DD972" t="s">
        <v>4280</v>
      </c>
      <c r="DE972" t="s">
        <v>2284</v>
      </c>
      <c r="DF972" t="s">
        <v>4279</v>
      </c>
      <c r="DG972" t="s">
        <v>1547</v>
      </c>
      <c r="DH972" t="s">
        <v>1547</v>
      </c>
      <c r="DI972" t="s">
        <v>1892</v>
      </c>
      <c r="DJ972" t="s">
        <v>9901</v>
      </c>
      <c r="DK972"/>
      <c r="DL972" t="s">
        <v>1892</v>
      </c>
      <c r="DM972">
        <v>9</v>
      </c>
      <c r="DN972" t="s">
        <v>1883</v>
      </c>
      <c r="DO972" t="s">
        <v>1565</v>
      </c>
      <c r="DP972" t="b">
        <v>1</v>
      </c>
      <c r="DQ972" t="b">
        <v>0</v>
      </c>
      <c r="DR972" t="b">
        <v>1</v>
      </c>
      <c r="DS972" t="b">
        <v>0</v>
      </c>
      <c r="DT972" t="b">
        <v>0</v>
      </c>
      <c r="DU972" t="b">
        <v>1</v>
      </c>
      <c r="DV972" t="b">
        <v>1</v>
      </c>
      <c r="DW972">
        <v>0</v>
      </c>
      <c r="DX972" t="b">
        <v>0</v>
      </c>
      <c r="DY972" t="b">
        <v>0</v>
      </c>
      <c r="DZ972" t="b">
        <v>0</v>
      </c>
      <c r="EA972" t="b">
        <v>0</v>
      </c>
      <c r="EB972" t="b">
        <v>0</v>
      </c>
      <c r="EC972" t="b">
        <v>0</v>
      </c>
      <c r="ED972" t="b">
        <v>0</v>
      </c>
      <c r="EE972" t="b">
        <v>0</v>
      </c>
      <c r="EF972" t="b">
        <v>0</v>
      </c>
      <c r="EG972" t="b" cm="1">
        <v>0</v>
      </c>
      <c r="EH972" t="b">
        <v>0</v>
      </c>
      <c r="EI972" t="b">
        <v>0</v>
      </c>
      <c r="EJ972" t="b">
        <v>0</v>
      </c>
      <c r="EK972" t="s">
        <v>1547</v>
      </c>
      <c r="EL972">
        <v>0</v>
      </c>
      <c r="EM972">
        <v>16</v>
      </c>
      <c r="EN972" t="b">
        <v>0</v>
      </c>
    </row>
    <row r="973" spans="1:144" ht="15.75">
      <c r="A973"/>
      <c r="B973" t="s">
        <v>1565</v>
      </c>
      <c r="C973" t="s">
        <v>1565</v>
      </c>
      <c r="D973" t="s">
        <v>4117</v>
      </c>
      <c r="E973" t="s">
        <v>4118</v>
      </c>
      <c r="F973"/>
      <c r="G973" t="s">
        <v>4204</v>
      </c>
      <c r="H973" t="s">
        <v>4205</v>
      </c>
      <c r="I973" t="s">
        <v>1251</v>
      </c>
      <c r="J973"/>
      <c r="K973" t="s">
        <v>902</v>
      </c>
      <c r="L973" t="s">
        <v>1743</v>
      </c>
      <c r="M973" t="s">
        <v>1749</v>
      </c>
      <c r="N973" t="s">
        <v>3589</v>
      </c>
      <c r="O973"/>
      <c r="P973" t="s">
        <v>4258</v>
      </c>
      <c r="Q973" t="s">
        <v>2284</v>
      </c>
      <c r="R973" t="s">
        <v>1918</v>
      </c>
      <c r="S973"/>
      <c r="T973"/>
      <c r="U973" t="s">
        <v>13590</v>
      </c>
      <c r="V973" t="s">
        <v>4155</v>
      </c>
      <c r="W973"/>
      <c r="X973"/>
      <c r="Y973"/>
      <c r="Z973"/>
      <c r="AA973"/>
      <c r="AB973"/>
      <c r="AC973"/>
      <c r="AD973"/>
      <c r="AE973"/>
      <c r="AF973"/>
      <c r="AG973"/>
      <c r="AH973"/>
      <c r="AI973"/>
      <c r="AJ973"/>
      <c r="AK973"/>
      <c r="AL973"/>
      <c r="AM973"/>
      <c r="AN973"/>
      <c r="AO973" s="108" t="s">
        <v>43</v>
      </c>
      <c r="AP973" t="s">
        <v>2860</v>
      </c>
      <c r="AQ973">
        <v>19</v>
      </c>
      <c r="AR973" t="s">
        <v>9724</v>
      </c>
      <c r="AS973" t="s">
        <v>1565</v>
      </c>
      <c r="AT973" t="s">
        <v>9688</v>
      </c>
      <c r="AU973" t="s">
        <v>4118</v>
      </c>
      <c r="AV973" t="s">
        <v>9387</v>
      </c>
      <c r="AW973" t="s">
        <v>1744</v>
      </c>
      <c r="AX973" t="s">
        <v>1740</v>
      </c>
      <c r="AY973" t="s">
        <v>9725</v>
      </c>
      <c r="AZ973" t="s">
        <v>2284</v>
      </c>
      <c r="BA973" t="s">
        <v>9389</v>
      </c>
      <c r="BB973" t="s">
        <v>1251</v>
      </c>
      <c r="BC973" t="s">
        <v>1743</v>
      </c>
      <c r="BD973" t="s">
        <v>9390</v>
      </c>
      <c r="BE973" t="s">
        <v>4279</v>
      </c>
      <c r="BF973">
        <v>350</v>
      </c>
      <c r="BG973">
        <v>972</v>
      </c>
      <c r="BH973">
        <v>0</v>
      </c>
      <c r="BI973" t="s">
        <v>1547</v>
      </c>
      <c r="BJ973">
        <v>0</v>
      </c>
      <c r="BK973">
        <v>0</v>
      </c>
      <c r="BL973">
        <v>949</v>
      </c>
      <c r="BM973" t="s">
        <v>9391</v>
      </c>
      <c r="BN973" t="s">
        <v>4280</v>
      </c>
      <c r="BO973" t="s">
        <v>9902</v>
      </c>
      <c r="BP973" t="s" cm="1">
        <v>9901</v>
      </c>
      <c r="BQ973" t="s">
        <v>1547</v>
      </c>
      <c r="BR973" t="s">
        <v>9693</v>
      </c>
      <c r="BS973">
        <v>29</v>
      </c>
      <c r="BT973" t="s">
        <v>5241</v>
      </c>
      <c r="BU973" t="s">
        <v>15950</v>
      </c>
      <c r="BV973" t="s">
        <v>4117</v>
      </c>
      <c r="BW973" t="s">
        <v>9387</v>
      </c>
      <c r="BX973" t="s">
        <v>9727</v>
      </c>
      <c r="BY973" t="s">
        <v>7292</v>
      </c>
      <c r="BZ973" t="s">
        <v>1547</v>
      </c>
      <c r="CA973" t="s">
        <v>1744</v>
      </c>
      <c r="CB973" t="s">
        <v>1749</v>
      </c>
      <c r="CC973"/>
      <c r="CD973" t="s">
        <v>998</v>
      </c>
      <c r="CE973" t="s">
        <v>1251</v>
      </c>
      <c r="CF973" t="s">
        <v>9907</v>
      </c>
      <c r="CG973" t="s">
        <v>9908</v>
      </c>
      <c r="CH973" t="s">
        <v>1251</v>
      </c>
      <c r="CI973" t="s">
        <v>1547</v>
      </c>
      <c r="CJ973" t="s">
        <v>1918</v>
      </c>
      <c r="CK973" t="s">
        <v>1565</v>
      </c>
      <c r="CL973"/>
      <c r="CM973"/>
      <c r="CN973" t="s">
        <v>13590</v>
      </c>
      <c r="CO973" t="s">
        <v>4155</v>
      </c>
      <c r="CP973" t="s">
        <v>13590</v>
      </c>
      <c r="CQ973" t="s">
        <v>4155</v>
      </c>
      <c r="CR973" t="s">
        <v>1547</v>
      </c>
      <c r="CS973">
        <v>0</v>
      </c>
      <c r="CT973" t="s">
        <v>1547</v>
      </c>
      <c r="CU973" t="s">
        <v>1547</v>
      </c>
      <c r="CV973" t="s">
        <v>1547</v>
      </c>
      <c r="CW973" t="s">
        <v>1547</v>
      </c>
      <c r="CX973" t="s">
        <v>1547</v>
      </c>
      <c r="CY973">
        <v>971</v>
      </c>
      <c r="CZ973" t="s">
        <v>10487</v>
      </c>
      <c r="DA973" t="s">
        <v>1547</v>
      </c>
      <c r="DB973" t="s">
        <v>1881</v>
      </c>
      <c r="DC973" t="s">
        <v>1882</v>
      </c>
      <c r="DD973" t="s">
        <v>4118</v>
      </c>
      <c r="DE973" t="s">
        <v>2284</v>
      </c>
      <c r="DF973" t="s">
        <v>4204</v>
      </c>
      <c r="DG973" t="s">
        <v>1547</v>
      </c>
      <c r="DH973" t="s">
        <v>1547</v>
      </c>
      <c r="DI973" t="s">
        <v>1892</v>
      </c>
      <c r="DJ973" t="s">
        <v>9724</v>
      </c>
      <c r="DK973"/>
      <c r="DL973" t="s">
        <v>1892</v>
      </c>
      <c r="DM973">
        <v>9</v>
      </c>
      <c r="DN973" t="s">
        <v>1883</v>
      </c>
      <c r="DO973" t="s">
        <v>1565</v>
      </c>
      <c r="DP973" t="b">
        <v>1</v>
      </c>
      <c r="DQ973" t="b">
        <v>0</v>
      </c>
      <c r="DR973" t="b">
        <v>0</v>
      </c>
      <c r="DS973" t="b">
        <v>0</v>
      </c>
      <c r="DT973" t="b">
        <v>0</v>
      </c>
      <c r="DU973" t="b">
        <v>1</v>
      </c>
      <c r="DV973" t="b">
        <v>0</v>
      </c>
      <c r="DW973">
        <v>0</v>
      </c>
      <c r="DX973" t="b">
        <v>0</v>
      </c>
      <c r="DY973" t="b">
        <v>0</v>
      </c>
      <c r="DZ973" t="b">
        <v>0</v>
      </c>
      <c r="EA973" t="b">
        <v>0</v>
      </c>
      <c r="EB973" t="b">
        <v>0</v>
      </c>
      <c r="EC973" t="b">
        <v>0</v>
      </c>
      <c r="ED973" t="b">
        <v>0</v>
      </c>
      <c r="EE973" t="b">
        <v>0</v>
      </c>
      <c r="EF973" t="b">
        <v>0</v>
      </c>
      <c r="EG973" t="b" cm="1">
        <v>0</v>
      </c>
      <c r="EH973" t="b">
        <v>0</v>
      </c>
      <c r="EI973" t="b">
        <v>0</v>
      </c>
      <c r="EJ973" t="b">
        <v>0</v>
      </c>
      <c r="EK973" t="s">
        <v>1547</v>
      </c>
      <c r="EL973">
        <v>0</v>
      </c>
      <c r="EM973">
        <v>21</v>
      </c>
      <c r="EN973" t="b">
        <v>0</v>
      </c>
    </row>
    <row r="974" spans="1:144" ht="15.75">
      <c r="A974"/>
      <c r="B974" t="s">
        <v>1565</v>
      </c>
      <c r="C974" t="s">
        <v>1565</v>
      </c>
      <c r="D974" t="s">
        <v>4124</v>
      </c>
      <c r="E974" t="s">
        <v>4125</v>
      </c>
      <c r="F974" t="s">
        <v>4281</v>
      </c>
      <c r="G974" t="s">
        <v>4282</v>
      </c>
      <c r="H974" t="s">
        <v>4283</v>
      </c>
      <c r="I974" t="s">
        <v>1251</v>
      </c>
      <c r="J974"/>
      <c r="K974" t="s">
        <v>902</v>
      </c>
      <c r="L974" t="s">
        <v>1743</v>
      </c>
      <c r="M974" t="s">
        <v>3198</v>
      </c>
      <c r="N974" t="s">
        <v>4284</v>
      </c>
      <c r="O974"/>
      <c r="P974" t="s">
        <v>4258</v>
      </c>
      <c r="Q974" t="s">
        <v>2284</v>
      </c>
      <c r="R974" t="s">
        <v>1918</v>
      </c>
      <c r="S974"/>
      <c r="T974"/>
      <c r="U974" t="s">
        <v>13590</v>
      </c>
      <c r="V974" t="s">
        <v>13566</v>
      </c>
      <c r="W974"/>
      <c r="X974"/>
      <c r="Y974"/>
      <c r="Z974"/>
      <c r="AA974"/>
      <c r="AB974"/>
      <c r="AC974"/>
      <c r="AD974"/>
      <c r="AE974"/>
      <c r="AF974"/>
      <c r="AG974"/>
      <c r="AH974"/>
      <c r="AI974"/>
      <c r="AJ974"/>
      <c r="AK974"/>
      <c r="AL974"/>
      <c r="AM974"/>
      <c r="AN974"/>
      <c r="AO974" s="108" t="s">
        <v>43</v>
      </c>
      <c r="AP974" t="s">
        <v>2860</v>
      </c>
      <c r="AQ974">
        <v>20</v>
      </c>
      <c r="AR974" t="s">
        <v>9783</v>
      </c>
      <c r="AS974" t="s">
        <v>1565</v>
      </c>
      <c r="AT974" t="s">
        <v>9688</v>
      </c>
      <c r="AU974" t="s">
        <v>4125</v>
      </c>
      <c r="AV974" t="s">
        <v>9412</v>
      </c>
      <c r="AW974" t="s">
        <v>9910</v>
      </c>
      <c r="AX974" t="s">
        <v>1740</v>
      </c>
      <c r="AY974" t="s">
        <v>9911</v>
      </c>
      <c r="AZ974" t="s">
        <v>2284</v>
      </c>
      <c r="BA974" t="s">
        <v>9414</v>
      </c>
      <c r="BB974" t="s">
        <v>1251</v>
      </c>
      <c r="BC974" t="s">
        <v>1743</v>
      </c>
      <c r="BD974" t="s">
        <v>9415</v>
      </c>
      <c r="BE974" t="s">
        <v>4279</v>
      </c>
      <c r="BF974">
        <v>897</v>
      </c>
      <c r="BG974">
        <v>972</v>
      </c>
      <c r="BH974">
        <v>0</v>
      </c>
      <c r="BI974" t="s">
        <v>1547</v>
      </c>
      <c r="BJ974">
        <v>0</v>
      </c>
      <c r="BK974">
        <v>0</v>
      </c>
      <c r="BL974">
        <v>957</v>
      </c>
      <c r="BM974" t="s">
        <v>9412</v>
      </c>
      <c r="BN974" t="s">
        <v>4280</v>
      </c>
      <c r="BO974" t="s">
        <v>9902</v>
      </c>
      <c r="BP974" t="s" cm="1">
        <v>9901</v>
      </c>
      <c r="BQ974" t="s">
        <v>1547</v>
      </c>
      <c r="BR974" t="s">
        <v>9693</v>
      </c>
      <c r="BS974">
        <v>30</v>
      </c>
      <c r="BT974" t="s">
        <v>5251</v>
      </c>
      <c r="BU974" t="s">
        <v>15951</v>
      </c>
      <c r="BV974" t="s">
        <v>4124</v>
      </c>
      <c r="BW974" t="s">
        <v>9412</v>
      </c>
      <c r="BX974" t="s">
        <v>9912</v>
      </c>
      <c r="BY974" t="s">
        <v>9913</v>
      </c>
      <c r="BZ974" t="s">
        <v>1547</v>
      </c>
      <c r="CA974" t="s">
        <v>1744</v>
      </c>
      <c r="CB974" t="s">
        <v>2003</v>
      </c>
      <c r="CC974"/>
      <c r="CD974" t="s">
        <v>998</v>
      </c>
      <c r="CE974" t="s">
        <v>1251</v>
      </c>
      <c r="CF974" t="s">
        <v>9914</v>
      </c>
      <c r="CG974" t="s">
        <v>9915</v>
      </c>
      <c r="CH974" t="s">
        <v>1251</v>
      </c>
      <c r="CI974" t="s">
        <v>1547</v>
      </c>
      <c r="CJ974" t="s">
        <v>1918</v>
      </c>
      <c r="CK974" t="s">
        <v>1565</v>
      </c>
      <c r="CL974"/>
      <c r="CM974"/>
      <c r="CN974" t="s">
        <v>13590</v>
      </c>
      <c r="CO974" t="s">
        <v>13566</v>
      </c>
      <c r="CP974" t="s">
        <v>13590</v>
      </c>
      <c r="CQ974" t="s">
        <v>13566</v>
      </c>
      <c r="CR974" t="s">
        <v>1547</v>
      </c>
      <c r="CS974">
        <v>0</v>
      </c>
      <c r="CT974" t="s">
        <v>1547</v>
      </c>
      <c r="CU974" t="s">
        <v>1547</v>
      </c>
      <c r="CV974" t="s">
        <v>1547</v>
      </c>
      <c r="CW974" t="s">
        <v>1547</v>
      </c>
      <c r="CX974" t="s">
        <v>1547</v>
      </c>
      <c r="CY974">
        <v>972</v>
      </c>
      <c r="CZ974" t="s">
        <v>10490</v>
      </c>
      <c r="DA974" t="s">
        <v>1547</v>
      </c>
      <c r="DB974" t="s">
        <v>1881</v>
      </c>
      <c r="DC974" t="s">
        <v>1882</v>
      </c>
      <c r="DD974" t="s">
        <v>4125</v>
      </c>
      <c r="DE974" t="s">
        <v>2284</v>
      </c>
      <c r="DF974" t="s">
        <v>4282</v>
      </c>
      <c r="DG974" t="s">
        <v>1547</v>
      </c>
      <c r="DH974" t="s">
        <v>1547</v>
      </c>
      <c r="DI974" t="s">
        <v>1892</v>
      </c>
      <c r="DJ974" t="s">
        <v>9783</v>
      </c>
      <c r="DK974"/>
      <c r="DL974" t="s">
        <v>1892</v>
      </c>
      <c r="DM974">
        <v>9</v>
      </c>
      <c r="DN974" t="s">
        <v>1883</v>
      </c>
      <c r="DO974" t="s">
        <v>1565</v>
      </c>
      <c r="DP974" t="b">
        <v>1</v>
      </c>
      <c r="DQ974" t="b">
        <v>0</v>
      </c>
      <c r="DR974" t="b">
        <v>0</v>
      </c>
      <c r="DS974" t="b">
        <v>0</v>
      </c>
      <c r="DT974" t="b">
        <v>0</v>
      </c>
      <c r="DU974" t="b">
        <v>1</v>
      </c>
      <c r="DV974" t="b">
        <v>0</v>
      </c>
      <c r="DW974">
        <v>0</v>
      </c>
      <c r="DX974" t="b">
        <v>0</v>
      </c>
      <c r="DY974" t="b">
        <v>0</v>
      </c>
      <c r="DZ974" t="b">
        <v>0</v>
      </c>
      <c r="EA974" t="b">
        <v>0</v>
      </c>
      <c r="EB974" t="b">
        <v>0</v>
      </c>
      <c r="EC974" t="b">
        <v>1</v>
      </c>
      <c r="ED974" t="b">
        <v>0</v>
      </c>
      <c r="EE974" t="b">
        <v>0</v>
      </c>
      <c r="EF974" t="b">
        <v>0</v>
      </c>
      <c r="EG974" t="b" cm="1">
        <v>1</v>
      </c>
      <c r="EH974" t="b">
        <v>0</v>
      </c>
      <c r="EI974" t="b">
        <v>0</v>
      </c>
      <c r="EJ974" t="b">
        <v>1</v>
      </c>
      <c r="EK974" t="s">
        <v>5981</v>
      </c>
      <c r="EL974">
        <v>1</v>
      </c>
      <c r="EM974">
        <v>15</v>
      </c>
      <c r="EN974" t="b">
        <v>0</v>
      </c>
    </row>
    <row r="975" spans="1:144" ht="63">
      <c r="A975"/>
      <c r="B975" t="s">
        <v>1565</v>
      </c>
      <c r="C975" t="s">
        <v>1565</v>
      </c>
      <c r="D975" t="s">
        <v>4285</v>
      </c>
      <c r="E975" t="s">
        <v>4286</v>
      </c>
      <c r="F975"/>
      <c r="G975" t="s">
        <v>4285</v>
      </c>
      <c r="H975" s="109" t="s">
        <v>4287</v>
      </c>
      <c r="I975" t="s">
        <v>1230</v>
      </c>
      <c r="J975"/>
      <c r="K975" t="s">
        <v>902</v>
      </c>
      <c r="L975" t="s">
        <v>1743</v>
      </c>
      <c r="M975" t="s">
        <v>1754</v>
      </c>
      <c r="N975" t="s">
        <v>4266</v>
      </c>
      <c r="O975"/>
      <c r="P975" t="s">
        <v>4258</v>
      </c>
      <c r="Q975" t="s">
        <v>2284</v>
      </c>
      <c r="R975" t="s">
        <v>1918</v>
      </c>
      <c r="S975"/>
      <c r="T975"/>
      <c r="U975" t="s">
        <v>13590</v>
      </c>
      <c r="V975" t="s">
        <v>13591</v>
      </c>
      <c r="W975"/>
      <c r="X975"/>
      <c r="Y975"/>
      <c r="Z975"/>
      <c r="AA975"/>
      <c r="AB975"/>
      <c r="AC975"/>
      <c r="AD975"/>
      <c r="AE975"/>
      <c r="AF975"/>
      <c r="AG975"/>
      <c r="AH975"/>
      <c r="AI975"/>
      <c r="AJ975"/>
      <c r="AK975"/>
      <c r="AL975"/>
      <c r="AM975"/>
      <c r="AN975"/>
      <c r="AO975" s="108" t="s">
        <v>43</v>
      </c>
      <c r="AP975" t="s">
        <v>2860</v>
      </c>
      <c r="AQ975">
        <v>21</v>
      </c>
      <c r="AR975" t="s">
        <v>9917</v>
      </c>
      <c r="AS975" t="s">
        <v>1565</v>
      </c>
      <c r="AT975" t="s">
        <v>9688</v>
      </c>
      <c r="AU975" t="s">
        <v>4286</v>
      </c>
      <c r="AV975" t="s">
        <v>9918</v>
      </c>
      <c r="AW975" t="s">
        <v>1744</v>
      </c>
      <c r="AX975" t="s">
        <v>1740</v>
      </c>
      <c r="AY975" t="s">
        <v>9919</v>
      </c>
      <c r="AZ975" t="s">
        <v>2284</v>
      </c>
      <c r="BA975" t="s">
        <v>9920</v>
      </c>
      <c r="BB975" t="s">
        <v>1230</v>
      </c>
      <c r="BC975" t="s">
        <v>1743</v>
      </c>
      <c r="BD975" t="s">
        <v>9921</v>
      </c>
      <c r="BE975" t="s">
        <v>4279</v>
      </c>
      <c r="BF975">
        <v>975</v>
      </c>
      <c r="BG975">
        <v>972</v>
      </c>
      <c r="BH975">
        <v>0</v>
      </c>
      <c r="BI975" t="s">
        <v>4286</v>
      </c>
      <c r="BJ975">
        <v>1</v>
      </c>
      <c r="BK975">
        <v>0</v>
      </c>
      <c r="BL975">
        <v>0</v>
      </c>
      <c r="BM975" t="s">
        <v>1547</v>
      </c>
      <c r="BN975" t="s">
        <v>4280</v>
      </c>
      <c r="BO975" t="s">
        <v>9902</v>
      </c>
      <c r="BP975" t="s" cm="1">
        <v>9901</v>
      </c>
      <c r="BQ975" t="s">
        <v>1547</v>
      </c>
      <c r="BR975" t="s">
        <v>9693</v>
      </c>
      <c r="BS975">
        <v>31</v>
      </c>
      <c r="BT975" t="s">
        <v>5261</v>
      </c>
      <c r="BU975" t="s">
        <v>15952</v>
      </c>
      <c r="BV975" t="s">
        <v>4285</v>
      </c>
      <c r="BW975" t="s">
        <v>9918</v>
      </c>
      <c r="BX975" t="s">
        <v>9922</v>
      </c>
      <c r="BY975" t="s">
        <v>9869</v>
      </c>
      <c r="BZ975" t="s">
        <v>1547</v>
      </c>
      <c r="CA975" t="s">
        <v>1744</v>
      </c>
      <c r="CB975" t="s">
        <v>1754</v>
      </c>
      <c r="CC975"/>
      <c r="CD975" t="s">
        <v>998</v>
      </c>
      <c r="CE975" t="s">
        <v>1230</v>
      </c>
      <c r="CF975" t="s">
        <v>9923</v>
      </c>
      <c r="CG975" t="s">
        <v>9924</v>
      </c>
      <c r="CH975" t="s">
        <v>1230</v>
      </c>
      <c r="CI975" t="s">
        <v>1547</v>
      </c>
      <c r="CJ975" t="s">
        <v>1918</v>
      </c>
      <c r="CK975" t="s">
        <v>1565</v>
      </c>
      <c r="CL975"/>
      <c r="CM975"/>
      <c r="CN975" t="s">
        <v>13590</v>
      </c>
      <c r="CO975" t="s">
        <v>13591</v>
      </c>
      <c r="CP975" t="s">
        <v>13590</v>
      </c>
      <c r="CQ975" t="s">
        <v>13591</v>
      </c>
      <c r="CR975" t="s">
        <v>1547</v>
      </c>
      <c r="CS975">
        <v>0</v>
      </c>
      <c r="CT975" t="s">
        <v>1547</v>
      </c>
      <c r="CU975" t="s">
        <v>1547</v>
      </c>
      <c r="CV975" t="s">
        <v>1547</v>
      </c>
      <c r="CW975" t="s">
        <v>1547</v>
      </c>
      <c r="CX975" t="s">
        <v>1547</v>
      </c>
      <c r="CY975">
        <v>973</v>
      </c>
      <c r="CZ975" t="s">
        <v>10493</v>
      </c>
      <c r="DA975" t="s">
        <v>1547</v>
      </c>
      <c r="DB975" t="s">
        <v>1881</v>
      </c>
      <c r="DC975" t="s">
        <v>1882</v>
      </c>
      <c r="DD975" t="s">
        <v>4286</v>
      </c>
      <c r="DE975" t="s">
        <v>2284</v>
      </c>
      <c r="DF975" t="s">
        <v>4285</v>
      </c>
      <c r="DG975" t="s">
        <v>1547</v>
      </c>
      <c r="DH975" t="s">
        <v>1547</v>
      </c>
      <c r="DI975" t="s">
        <v>1892</v>
      </c>
      <c r="DJ975" t="s">
        <v>9917</v>
      </c>
      <c r="DK975"/>
      <c r="DL975" t="s">
        <v>1892</v>
      </c>
      <c r="DM975">
        <v>9</v>
      </c>
      <c r="DN975" t="s">
        <v>1883</v>
      </c>
      <c r="DO975" t="s">
        <v>1565</v>
      </c>
      <c r="DP975" t="b">
        <v>1</v>
      </c>
      <c r="DQ975" t="b">
        <v>0</v>
      </c>
      <c r="DR975" t="b">
        <v>1</v>
      </c>
      <c r="DS975" t="b">
        <v>0</v>
      </c>
      <c r="DT975" t="b">
        <v>0</v>
      </c>
      <c r="DU975" t="b">
        <v>1</v>
      </c>
      <c r="DV975" t="b">
        <v>0</v>
      </c>
      <c r="DW975">
        <v>0</v>
      </c>
      <c r="DX975" t="b">
        <v>0</v>
      </c>
      <c r="DY975" t="b">
        <v>0</v>
      </c>
      <c r="DZ975" t="b">
        <v>0</v>
      </c>
      <c r="EA975" t="b">
        <v>0</v>
      </c>
      <c r="EB975" t="b">
        <v>0</v>
      </c>
      <c r="EC975" t="b">
        <v>1</v>
      </c>
      <c r="ED975" t="b">
        <v>0</v>
      </c>
      <c r="EE975" t="b">
        <v>0</v>
      </c>
      <c r="EF975" t="b">
        <v>0</v>
      </c>
      <c r="EG975" t="b" cm="1">
        <v>0</v>
      </c>
      <c r="EH975" t="b">
        <v>0</v>
      </c>
      <c r="EI975" t="b">
        <v>0</v>
      </c>
      <c r="EJ975" t="b">
        <v>1</v>
      </c>
      <c r="EK975" t="s">
        <v>5327</v>
      </c>
      <c r="EL975">
        <v>0</v>
      </c>
      <c r="EM975">
        <v>9</v>
      </c>
      <c r="EN975" t="b">
        <v>0</v>
      </c>
    </row>
    <row r="976" spans="1:144" ht="409.5">
      <c r="A976"/>
      <c r="B976" t="s">
        <v>1565</v>
      </c>
      <c r="C976" t="s">
        <v>1565</v>
      </c>
      <c r="D976" t="s">
        <v>4288</v>
      </c>
      <c r="E976" t="s">
        <v>4288</v>
      </c>
      <c r="F976"/>
      <c r="G976" t="s">
        <v>4289</v>
      </c>
      <c r="H976" s="109" t="s">
        <v>4290</v>
      </c>
      <c r="I976" t="s">
        <v>1230</v>
      </c>
      <c r="J976"/>
      <c r="K976" t="s">
        <v>902</v>
      </c>
      <c r="L976" t="s">
        <v>1743</v>
      </c>
      <c r="M976" t="s">
        <v>1995</v>
      </c>
      <c r="N976"/>
      <c r="O976"/>
      <c r="P976" t="s">
        <v>4258</v>
      </c>
      <c r="Q976" t="s">
        <v>2284</v>
      </c>
      <c r="R976" t="s">
        <v>1918</v>
      </c>
      <c r="S976"/>
      <c r="T976"/>
      <c r="U976" t="s">
        <v>13590</v>
      </c>
      <c r="V976" t="s">
        <v>13592</v>
      </c>
      <c r="W976"/>
      <c r="X976"/>
      <c r="Y976"/>
      <c r="Z976"/>
      <c r="AA976"/>
      <c r="AB976"/>
      <c r="AC976"/>
      <c r="AD976"/>
      <c r="AE976"/>
      <c r="AF976"/>
      <c r="AG976"/>
      <c r="AH976"/>
      <c r="AI976"/>
      <c r="AJ976"/>
      <c r="AK976"/>
      <c r="AL976"/>
      <c r="AM976"/>
      <c r="AN976"/>
      <c r="AO976" s="108" t="s">
        <v>43</v>
      </c>
      <c r="AP976" t="s">
        <v>2860</v>
      </c>
      <c r="AQ976">
        <v>22</v>
      </c>
      <c r="AR976" t="s">
        <v>9926</v>
      </c>
      <c r="AS976" t="s">
        <v>1565</v>
      </c>
      <c r="AT976" t="s">
        <v>9688</v>
      </c>
      <c r="AU976" t="s">
        <v>4288</v>
      </c>
      <c r="AV976" t="s">
        <v>9927</v>
      </c>
      <c r="AW976" t="s">
        <v>1744</v>
      </c>
      <c r="AX976" t="s">
        <v>1740</v>
      </c>
      <c r="AY976" t="s">
        <v>9928</v>
      </c>
      <c r="AZ976" t="s">
        <v>2284</v>
      </c>
      <c r="BA976" t="s">
        <v>9929</v>
      </c>
      <c r="BB976" t="s">
        <v>1230</v>
      </c>
      <c r="BC976" t="s">
        <v>1743</v>
      </c>
      <c r="BD976" t="s">
        <v>9930</v>
      </c>
      <c r="BE976" t="s">
        <v>4279</v>
      </c>
      <c r="BF976">
        <v>976</v>
      </c>
      <c r="BG976">
        <v>972</v>
      </c>
      <c r="BH976">
        <v>0</v>
      </c>
      <c r="BI976" t="s">
        <v>4288</v>
      </c>
      <c r="BJ976">
        <v>1</v>
      </c>
      <c r="BK976">
        <v>0</v>
      </c>
      <c r="BL976">
        <v>0</v>
      </c>
      <c r="BM976" t="s">
        <v>1547</v>
      </c>
      <c r="BN976" t="s">
        <v>4280</v>
      </c>
      <c r="BO976" t="s">
        <v>9902</v>
      </c>
      <c r="BP976" t="s" cm="1">
        <v>9901</v>
      </c>
      <c r="BQ976" t="s">
        <v>1547</v>
      </c>
      <c r="BR976" t="s">
        <v>9693</v>
      </c>
      <c r="BS976">
        <v>32</v>
      </c>
      <c r="BT976" t="s">
        <v>5271</v>
      </c>
      <c r="BU976" t="s">
        <v>15953</v>
      </c>
      <c r="BV976" t="s">
        <v>4288</v>
      </c>
      <c r="BW976" t="s">
        <v>9927</v>
      </c>
      <c r="BX976" t="s">
        <v>9931</v>
      </c>
      <c r="BY976" t="s">
        <v>1744</v>
      </c>
      <c r="BZ976" t="s">
        <v>1547</v>
      </c>
      <c r="CA976" t="s">
        <v>1744</v>
      </c>
      <c r="CB976" t="s">
        <v>1995</v>
      </c>
      <c r="CC976"/>
      <c r="CD976" t="s">
        <v>998</v>
      </c>
      <c r="CE976" t="s">
        <v>1230</v>
      </c>
      <c r="CF976" t="s">
        <v>9932</v>
      </c>
      <c r="CG976" t="s">
        <v>9933</v>
      </c>
      <c r="CH976" t="s">
        <v>1230</v>
      </c>
      <c r="CI976" t="s">
        <v>1547</v>
      </c>
      <c r="CJ976" t="s">
        <v>1918</v>
      </c>
      <c r="CK976" t="s">
        <v>1565</v>
      </c>
      <c r="CL976"/>
      <c r="CM976"/>
      <c r="CN976" t="s">
        <v>13590</v>
      </c>
      <c r="CO976" t="s">
        <v>13592</v>
      </c>
      <c r="CP976" t="s">
        <v>13590</v>
      </c>
      <c r="CQ976" t="s">
        <v>13592</v>
      </c>
      <c r="CR976" t="s">
        <v>1547</v>
      </c>
      <c r="CS976">
        <v>0</v>
      </c>
      <c r="CT976" t="s">
        <v>1547</v>
      </c>
      <c r="CU976" t="s">
        <v>1547</v>
      </c>
      <c r="CV976" t="s">
        <v>1547</v>
      </c>
      <c r="CW976" t="s">
        <v>1547</v>
      </c>
      <c r="CX976" t="s">
        <v>1547</v>
      </c>
      <c r="CY976">
        <v>974</v>
      </c>
      <c r="CZ976" t="s">
        <v>10494</v>
      </c>
      <c r="DA976" t="s">
        <v>1547</v>
      </c>
      <c r="DB976" t="s">
        <v>1881</v>
      </c>
      <c r="DC976" t="s">
        <v>1882</v>
      </c>
      <c r="DD976" t="s">
        <v>4288</v>
      </c>
      <c r="DE976" t="s">
        <v>2284</v>
      </c>
      <c r="DF976" t="s">
        <v>4289</v>
      </c>
      <c r="DG976" t="s">
        <v>1547</v>
      </c>
      <c r="DH976" t="s">
        <v>1547</v>
      </c>
      <c r="DI976" t="s">
        <v>1892</v>
      </c>
      <c r="DJ976" t="s">
        <v>9926</v>
      </c>
      <c r="DK976"/>
      <c r="DL976" t="s">
        <v>1892</v>
      </c>
      <c r="DM976">
        <v>9</v>
      </c>
      <c r="DN976" t="s">
        <v>1883</v>
      </c>
      <c r="DO976" t="s">
        <v>1565</v>
      </c>
      <c r="DP976" t="b">
        <v>1</v>
      </c>
      <c r="DQ976" t="b">
        <v>0</v>
      </c>
      <c r="DR976" t="b">
        <v>1</v>
      </c>
      <c r="DS976" t="b">
        <v>0</v>
      </c>
      <c r="DT976" t="b">
        <v>0</v>
      </c>
      <c r="DU976" t="b">
        <v>1</v>
      </c>
      <c r="DV976" t="b">
        <v>0</v>
      </c>
      <c r="DW976">
        <v>0</v>
      </c>
      <c r="DX976" t="b">
        <v>0</v>
      </c>
      <c r="DY976" t="b">
        <v>0</v>
      </c>
      <c r="DZ976" t="b">
        <v>0</v>
      </c>
      <c r="EA976" t="b">
        <v>0</v>
      </c>
      <c r="EB976" t="b">
        <v>0</v>
      </c>
      <c r="EC976" t="b">
        <v>0</v>
      </c>
      <c r="ED976" t="b">
        <v>0</v>
      </c>
      <c r="EE976" t="b">
        <v>0</v>
      </c>
      <c r="EF976" t="b">
        <v>0</v>
      </c>
      <c r="EG976" t="b" cm="1">
        <v>0</v>
      </c>
      <c r="EH976" t="b">
        <v>0</v>
      </c>
      <c r="EI976" t="b">
        <v>0</v>
      </c>
      <c r="EJ976" t="b">
        <v>0</v>
      </c>
      <c r="EK976" t="s">
        <v>1547</v>
      </c>
      <c r="EL976">
        <v>0</v>
      </c>
      <c r="EM976">
        <v>24</v>
      </c>
      <c r="EN976" t="b">
        <v>0</v>
      </c>
    </row>
    <row r="977" spans="1:144" ht="31.5">
      <c r="A977"/>
      <c r="B977" t="s">
        <v>1565</v>
      </c>
      <c r="C977" t="s">
        <v>1565</v>
      </c>
      <c r="D977" t="s">
        <v>4291</v>
      </c>
      <c r="E977" t="s">
        <v>4292</v>
      </c>
      <c r="F977"/>
      <c r="G977" t="s">
        <v>4293</v>
      </c>
      <c r="H977" s="109" t="s">
        <v>4294</v>
      </c>
      <c r="I977" t="s">
        <v>1230</v>
      </c>
      <c r="J977"/>
      <c r="K977" t="s">
        <v>902</v>
      </c>
      <c r="L977" t="s">
        <v>1743</v>
      </c>
      <c r="M977" t="s">
        <v>1749</v>
      </c>
      <c r="N977" t="s">
        <v>4295</v>
      </c>
      <c r="O977"/>
      <c r="P977" t="s">
        <v>4258</v>
      </c>
      <c r="Q977" t="s">
        <v>2284</v>
      </c>
      <c r="R977" t="s">
        <v>1918</v>
      </c>
      <c r="S977"/>
      <c r="T977"/>
      <c r="U977" t="s">
        <v>13590</v>
      </c>
      <c r="V977" t="s">
        <v>13593</v>
      </c>
      <c r="W977"/>
      <c r="X977"/>
      <c r="Y977"/>
      <c r="Z977"/>
      <c r="AA977"/>
      <c r="AB977"/>
      <c r="AC977"/>
      <c r="AD977"/>
      <c r="AE977"/>
      <c r="AF977"/>
      <c r="AG977"/>
      <c r="AH977"/>
      <c r="AI977"/>
      <c r="AJ977"/>
      <c r="AK977"/>
      <c r="AL977"/>
      <c r="AM977"/>
      <c r="AN977"/>
      <c r="AO977" s="108" t="s">
        <v>43</v>
      </c>
      <c r="AP977" t="s">
        <v>2860</v>
      </c>
      <c r="AQ977">
        <v>23</v>
      </c>
      <c r="AR977" t="s">
        <v>9935</v>
      </c>
      <c r="AS977" t="s">
        <v>1565</v>
      </c>
      <c r="AT977" t="s">
        <v>9688</v>
      </c>
      <c r="AU977" t="s">
        <v>4292</v>
      </c>
      <c r="AV977" t="s">
        <v>9936</v>
      </c>
      <c r="AW977" t="s">
        <v>1744</v>
      </c>
      <c r="AX977" t="s">
        <v>1740</v>
      </c>
      <c r="AY977" t="s">
        <v>9937</v>
      </c>
      <c r="AZ977" t="s">
        <v>2284</v>
      </c>
      <c r="BA977" t="s">
        <v>9938</v>
      </c>
      <c r="BB977" t="s">
        <v>1230</v>
      </c>
      <c r="BC977" t="s">
        <v>1743</v>
      </c>
      <c r="BD977" t="s">
        <v>9939</v>
      </c>
      <c r="BE977" t="s">
        <v>4279</v>
      </c>
      <c r="BF977">
        <v>977</v>
      </c>
      <c r="BG977">
        <v>972</v>
      </c>
      <c r="BH977">
        <v>0</v>
      </c>
      <c r="BI977" t="s">
        <v>4292</v>
      </c>
      <c r="BJ977">
        <v>1</v>
      </c>
      <c r="BK977">
        <v>0</v>
      </c>
      <c r="BL977">
        <v>0</v>
      </c>
      <c r="BM977" t="s">
        <v>1547</v>
      </c>
      <c r="BN977" t="s">
        <v>4280</v>
      </c>
      <c r="BO977" t="s">
        <v>9902</v>
      </c>
      <c r="BP977" t="s" cm="1">
        <v>9901</v>
      </c>
      <c r="BQ977" t="s">
        <v>1547</v>
      </c>
      <c r="BR977" t="s">
        <v>9693</v>
      </c>
      <c r="BS977">
        <v>33</v>
      </c>
      <c r="BT977" t="s">
        <v>5281</v>
      </c>
      <c r="BU977" t="s">
        <v>15954</v>
      </c>
      <c r="BV977" t="s">
        <v>4291</v>
      </c>
      <c r="BW977" t="s">
        <v>9936</v>
      </c>
      <c r="BX977" t="s">
        <v>9940</v>
      </c>
      <c r="BY977" t="s">
        <v>9941</v>
      </c>
      <c r="BZ977" t="s">
        <v>1547</v>
      </c>
      <c r="CA977" t="s">
        <v>1744</v>
      </c>
      <c r="CB977" t="s">
        <v>1749</v>
      </c>
      <c r="CC977"/>
      <c r="CD977" t="s">
        <v>998</v>
      </c>
      <c r="CE977" t="s">
        <v>1230</v>
      </c>
      <c r="CF977" t="s">
        <v>9942</v>
      </c>
      <c r="CG977" t="s">
        <v>9943</v>
      </c>
      <c r="CH977" t="s">
        <v>1230</v>
      </c>
      <c r="CI977" t="s">
        <v>1547</v>
      </c>
      <c r="CJ977" t="s">
        <v>1918</v>
      </c>
      <c r="CK977" t="s">
        <v>1565</v>
      </c>
      <c r="CL977"/>
      <c r="CM977"/>
      <c r="CN977" t="s">
        <v>13590</v>
      </c>
      <c r="CO977" t="s">
        <v>13593</v>
      </c>
      <c r="CP977" t="s">
        <v>13590</v>
      </c>
      <c r="CQ977" t="s">
        <v>13593</v>
      </c>
      <c r="CR977" t="s">
        <v>1547</v>
      </c>
      <c r="CS977">
        <v>0</v>
      </c>
      <c r="CT977" t="s">
        <v>1547</v>
      </c>
      <c r="CU977" t="s">
        <v>1547</v>
      </c>
      <c r="CV977" t="s">
        <v>1547</v>
      </c>
      <c r="CW977" t="s">
        <v>1547</v>
      </c>
      <c r="CX977" t="s">
        <v>1547</v>
      </c>
      <c r="CY977">
        <v>975</v>
      </c>
      <c r="CZ977" t="s">
        <v>10495</v>
      </c>
      <c r="DA977" t="s">
        <v>1547</v>
      </c>
      <c r="DB977" t="s">
        <v>1881</v>
      </c>
      <c r="DC977" t="s">
        <v>1882</v>
      </c>
      <c r="DD977" t="s">
        <v>4292</v>
      </c>
      <c r="DE977" t="s">
        <v>2284</v>
      </c>
      <c r="DF977" t="s">
        <v>4293</v>
      </c>
      <c r="DG977" t="s">
        <v>1547</v>
      </c>
      <c r="DH977" t="s">
        <v>1547</v>
      </c>
      <c r="DI977" t="s">
        <v>1892</v>
      </c>
      <c r="DJ977" t="s">
        <v>9935</v>
      </c>
      <c r="DK977"/>
      <c r="DL977" t="s">
        <v>1892</v>
      </c>
      <c r="DM977">
        <v>9</v>
      </c>
      <c r="DN977" t="s">
        <v>1883</v>
      </c>
      <c r="DO977" t="s">
        <v>1565</v>
      </c>
      <c r="DP977" t="b">
        <v>1</v>
      </c>
      <c r="DQ977" t="b">
        <v>0</v>
      </c>
      <c r="DR977" t="b">
        <v>1</v>
      </c>
      <c r="DS977" t="b">
        <v>0</v>
      </c>
      <c r="DT977" t="b">
        <v>0</v>
      </c>
      <c r="DU977" t="b">
        <v>1</v>
      </c>
      <c r="DV977" t="b">
        <v>0</v>
      </c>
      <c r="DW977">
        <v>0</v>
      </c>
      <c r="DX977" t="b">
        <v>0</v>
      </c>
      <c r="DY977" t="b">
        <v>0</v>
      </c>
      <c r="DZ977" t="b">
        <v>0</v>
      </c>
      <c r="EA977" t="b">
        <v>0</v>
      </c>
      <c r="EB977" t="b">
        <v>0</v>
      </c>
      <c r="EC977" t="b">
        <v>0</v>
      </c>
      <c r="ED977" t="b">
        <v>0</v>
      </c>
      <c r="EE977" t="b">
        <v>0</v>
      </c>
      <c r="EF977" t="b">
        <v>0</v>
      </c>
      <c r="EG977" t="b" cm="1">
        <v>0</v>
      </c>
      <c r="EH977" t="b">
        <v>0</v>
      </c>
      <c r="EI977" t="b">
        <v>0</v>
      </c>
      <c r="EJ977" t="b">
        <v>0</v>
      </c>
      <c r="EK977" t="s">
        <v>1547</v>
      </c>
      <c r="EL977">
        <v>0</v>
      </c>
      <c r="EM977">
        <v>15</v>
      </c>
      <c r="EN977" t="b">
        <v>0</v>
      </c>
    </row>
    <row r="978" spans="1:144" ht="15.75">
      <c r="A978"/>
      <c r="B978" t="s">
        <v>1705</v>
      </c>
      <c r="C978" t="s">
        <v>1705</v>
      </c>
      <c r="D978" t="s">
        <v>4296</v>
      </c>
      <c r="E978" t="s">
        <v>4141</v>
      </c>
      <c r="F978"/>
      <c r="G978" t="s">
        <v>4296</v>
      </c>
      <c r="H978" t="s">
        <v>4296</v>
      </c>
      <c r="I978" t="s">
        <v>1244</v>
      </c>
      <c r="J978"/>
      <c r="K978"/>
      <c r="L978" t="s">
        <v>1743</v>
      </c>
      <c r="M978"/>
      <c r="N978"/>
      <c r="O978"/>
      <c r="P978" t="s">
        <v>1705</v>
      </c>
      <c r="Q978" t="s">
        <v>4297</v>
      </c>
      <c r="R978" t="s">
        <v>1918</v>
      </c>
      <c r="S978"/>
      <c r="T978"/>
      <c r="U978" t="s">
        <v>13594</v>
      </c>
      <c r="V978"/>
      <c r="W978"/>
      <c r="X978"/>
      <c r="Y978"/>
      <c r="Z978"/>
      <c r="AA978"/>
      <c r="AB978"/>
      <c r="AC978"/>
      <c r="AD978"/>
      <c r="AE978"/>
      <c r="AF978"/>
      <c r="AG978"/>
      <c r="AH978"/>
      <c r="AI978"/>
      <c r="AJ978"/>
      <c r="AK978"/>
      <c r="AL978"/>
      <c r="AM978"/>
      <c r="AN978"/>
      <c r="AO978" s="108" t="s">
        <v>43</v>
      </c>
      <c r="AP978" t="s">
        <v>2861</v>
      </c>
      <c r="AQ978">
        <v>2</v>
      </c>
      <c r="AR978" t="e">
        <v>#N/A</v>
      </c>
      <c r="AS978" t="s">
        <v>1705</v>
      </c>
      <c r="AT978" t="e">
        <v>#N/A</v>
      </c>
      <c r="AU978" t="s">
        <v>4141</v>
      </c>
      <c r="AV978" t="s">
        <v>9471</v>
      </c>
      <c r="AW978" t="s">
        <v>1744</v>
      </c>
      <c r="AX978" t="s">
        <v>1740</v>
      </c>
      <c r="AY978" t="s">
        <v>9945</v>
      </c>
      <c r="AZ978" t="s">
        <v>4297</v>
      </c>
      <c r="BA978" t="s">
        <v>9946</v>
      </c>
      <c r="BB978" t="s">
        <v>1244</v>
      </c>
      <c r="BC978" t="s">
        <v>1743</v>
      </c>
      <c r="BD978" t="s">
        <v>9947</v>
      </c>
      <c r="BE978" t="s">
        <v>4296</v>
      </c>
      <c r="BF978">
        <v>978</v>
      </c>
      <c r="BG978">
        <v>0</v>
      </c>
      <c r="BH978">
        <v>0</v>
      </c>
      <c r="BI978" t="s">
        <v>1547</v>
      </c>
      <c r="BJ978">
        <v>0</v>
      </c>
      <c r="BK978">
        <v>0</v>
      </c>
      <c r="BL978">
        <v>0</v>
      </c>
      <c r="BM978" t="s">
        <v>1547</v>
      </c>
      <c r="BN978" t="s">
        <v>1547</v>
      </c>
      <c r="BO978" t="s">
        <v>1547</v>
      </c>
      <c r="BP978" t="s" cm="1">
        <v>1547</v>
      </c>
      <c r="BQ978" t="s">
        <v>1547</v>
      </c>
      <c r="BR978" t="s">
        <v>9948</v>
      </c>
      <c r="BS978">
        <v>1</v>
      </c>
      <c r="BT978" t="s">
        <v>1738</v>
      </c>
      <c r="BU978" t="s">
        <v>15955</v>
      </c>
      <c r="BV978" t="s">
        <v>4296</v>
      </c>
      <c r="BW978" t="s">
        <v>9471</v>
      </c>
      <c r="BX978" t="s">
        <v>9945</v>
      </c>
      <c r="BY978" t="s">
        <v>1744</v>
      </c>
      <c r="BZ978" t="s">
        <v>1547</v>
      </c>
      <c r="CA978" t="s">
        <v>1744</v>
      </c>
      <c r="CB978" t="s">
        <v>1547</v>
      </c>
      <c r="CC978"/>
      <c r="CD978" t="s">
        <v>998</v>
      </c>
      <c r="CE978" t="s">
        <v>1244</v>
      </c>
      <c r="CF978" t="s">
        <v>4141</v>
      </c>
      <c r="CG978" t="s">
        <v>9471</v>
      </c>
      <c r="CH978" t="s">
        <v>1244</v>
      </c>
      <c r="CI978" t="s">
        <v>1547</v>
      </c>
      <c r="CJ978" t="s">
        <v>1918</v>
      </c>
      <c r="CK978" t="s">
        <v>1705</v>
      </c>
      <c r="CL978"/>
      <c r="CM978"/>
      <c r="CN978" t="s">
        <v>13594</v>
      </c>
      <c r="CO978" t="s">
        <v>1547</v>
      </c>
      <c r="CP978" t="s">
        <v>13594</v>
      </c>
      <c r="CQ978" t="s">
        <v>1547</v>
      </c>
      <c r="CR978" t="s">
        <v>1547</v>
      </c>
      <c r="CS978">
        <v>0</v>
      </c>
      <c r="CT978" t="s">
        <v>1547</v>
      </c>
      <c r="CU978" t="s">
        <v>1547</v>
      </c>
      <c r="CV978" t="s">
        <v>1547</v>
      </c>
      <c r="CW978" t="s">
        <v>1547</v>
      </c>
      <c r="CX978" t="s">
        <v>1547</v>
      </c>
      <c r="CY978">
        <v>976</v>
      </c>
      <c r="CZ978" t="s">
        <v>10496</v>
      </c>
      <c r="DA978" t="s">
        <v>1547</v>
      </c>
      <c r="DB978" t="s">
        <v>1881</v>
      </c>
      <c r="DC978" t="s">
        <v>1882</v>
      </c>
      <c r="DD978" t="s">
        <v>4141</v>
      </c>
      <c r="DE978" t="s">
        <v>4297</v>
      </c>
      <c r="DF978" t="s">
        <v>4296</v>
      </c>
      <c r="DG978" t="s">
        <v>1547</v>
      </c>
      <c r="DH978" t="s">
        <v>1547</v>
      </c>
      <c r="DI978" t="s">
        <v>1892</v>
      </c>
      <c r="DJ978" t="e">
        <v>#N/A</v>
      </c>
      <c r="DK978"/>
      <c r="DL978" t="s">
        <v>1892</v>
      </c>
      <c r="DM978">
        <v>9</v>
      </c>
      <c r="DN978" t="s">
        <v>1883</v>
      </c>
      <c r="DO978" t="s">
        <v>1705</v>
      </c>
      <c r="DP978" t="b">
        <v>1</v>
      </c>
      <c r="DQ978" t="b">
        <v>0</v>
      </c>
      <c r="DR978" t="b">
        <v>1</v>
      </c>
      <c r="DS978" t="b">
        <v>0</v>
      </c>
      <c r="DT978" t="b">
        <v>0</v>
      </c>
      <c r="DU978" t="b">
        <v>1</v>
      </c>
      <c r="DV978" t="b">
        <v>1</v>
      </c>
      <c r="DW978">
        <v>0</v>
      </c>
      <c r="DX978" t="b">
        <v>0</v>
      </c>
      <c r="DY978" t="b">
        <v>0</v>
      </c>
      <c r="DZ978" t="b">
        <v>0</v>
      </c>
      <c r="EA978" t="b">
        <v>0</v>
      </c>
      <c r="EB978" t="b">
        <v>0</v>
      </c>
      <c r="EC978" t="b">
        <v>0</v>
      </c>
      <c r="ED978" t="b">
        <v>0</v>
      </c>
      <c r="EE978" t="b">
        <v>0</v>
      </c>
      <c r="EF978" t="b">
        <v>0</v>
      </c>
      <c r="EG978" t="b" cm="1">
        <v>0</v>
      </c>
      <c r="EH978" t="b">
        <v>0</v>
      </c>
      <c r="EI978" t="b">
        <v>0</v>
      </c>
      <c r="EJ978" t="b">
        <v>0</v>
      </c>
      <c r="EK978" t="s">
        <v>1547</v>
      </c>
      <c r="EL978">
        <v>0</v>
      </c>
      <c r="EM978">
        <v>8</v>
      </c>
      <c r="EN978" t="b">
        <v>0</v>
      </c>
    </row>
    <row r="979" spans="1:144" ht="15.75">
      <c r="A979"/>
      <c r="B979" t="s">
        <v>1705</v>
      </c>
      <c r="C979" t="s">
        <v>1705</v>
      </c>
      <c r="D979" t="s">
        <v>4298</v>
      </c>
      <c r="E979" t="s">
        <v>4299</v>
      </c>
      <c r="F979" t="s">
        <v>4300</v>
      </c>
      <c r="G979" t="s">
        <v>4301</v>
      </c>
      <c r="H979" t="s">
        <v>4302</v>
      </c>
      <c r="I979" t="s">
        <v>1230</v>
      </c>
      <c r="J979"/>
      <c r="K979"/>
      <c r="L979" t="s">
        <v>1743</v>
      </c>
      <c r="M979" t="s">
        <v>1754</v>
      </c>
      <c r="N979"/>
      <c r="O979"/>
      <c r="P979" t="s">
        <v>1705</v>
      </c>
      <c r="Q979" t="s">
        <v>4297</v>
      </c>
      <c r="R979" t="s">
        <v>1918</v>
      </c>
      <c r="S979"/>
      <c r="T979"/>
      <c r="U979" t="s">
        <v>13594</v>
      </c>
      <c r="V979" t="s">
        <v>13595</v>
      </c>
      <c r="W979"/>
      <c r="X979"/>
      <c r="Y979"/>
      <c r="Z979"/>
      <c r="AA979"/>
      <c r="AB979"/>
      <c r="AC979"/>
      <c r="AD979"/>
      <c r="AE979"/>
      <c r="AF979"/>
      <c r="AG979"/>
      <c r="AH979"/>
      <c r="AI979"/>
      <c r="AJ979"/>
      <c r="AK979"/>
      <c r="AL979"/>
      <c r="AM979"/>
      <c r="AN979"/>
      <c r="AO979" s="108" t="s">
        <v>43</v>
      </c>
      <c r="AP979" t="s">
        <v>2861</v>
      </c>
      <c r="AQ979">
        <v>3</v>
      </c>
      <c r="AR979" t="e">
        <v>#N/A</v>
      </c>
      <c r="AS979" t="s">
        <v>1705</v>
      </c>
      <c r="AT979" t="e">
        <v>#N/A</v>
      </c>
      <c r="AU979" t="s">
        <v>4299</v>
      </c>
      <c r="AV979" t="s">
        <v>9950</v>
      </c>
      <c r="AW979" t="s">
        <v>9951</v>
      </c>
      <c r="AX979" t="s">
        <v>1740</v>
      </c>
      <c r="AY979" t="s">
        <v>9952</v>
      </c>
      <c r="AZ979" t="s">
        <v>4297</v>
      </c>
      <c r="BA979" t="s">
        <v>9953</v>
      </c>
      <c r="BB979" t="s">
        <v>1230</v>
      </c>
      <c r="BC979" t="s">
        <v>1743</v>
      </c>
      <c r="BD979" t="s">
        <v>9954</v>
      </c>
      <c r="BE979" t="s">
        <v>4296</v>
      </c>
      <c r="BF979">
        <v>979</v>
      </c>
      <c r="BG979">
        <v>978</v>
      </c>
      <c r="BH979">
        <v>0</v>
      </c>
      <c r="BI979" t="s">
        <v>4299</v>
      </c>
      <c r="BJ979">
        <v>1</v>
      </c>
      <c r="BK979">
        <v>0</v>
      </c>
      <c r="BL979">
        <v>0</v>
      </c>
      <c r="BM979" t="s">
        <v>1547</v>
      </c>
      <c r="BN979" t="s">
        <v>4141</v>
      </c>
      <c r="BO979" t="s">
        <v>9471</v>
      </c>
      <c r="BP979" t="e" cm="1">
        <v>#N/A</v>
      </c>
      <c r="BQ979" t="s">
        <v>1547</v>
      </c>
      <c r="BR979" t="s">
        <v>9948</v>
      </c>
      <c r="BS979">
        <v>2</v>
      </c>
      <c r="BT979" t="s">
        <v>1712</v>
      </c>
      <c r="BU979" t="s">
        <v>15956</v>
      </c>
      <c r="BV979" t="s">
        <v>4298</v>
      </c>
      <c r="BW979" t="s">
        <v>9950</v>
      </c>
      <c r="BX979" t="s">
        <v>9955</v>
      </c>
      <c r="BY979" t="s">
        <v>1744</v>
      </c>
      <c r="BZ979" t="s">
        <v>1547</v>
      </c>
      <c r="CA979" t="s">
        <v>1744</v>
      </c>
      <c r="CB979" t="s">
        <v>1754</v>
      </c>
      <c r="CC979"/>
      <c r="CD979" t="s">
        <v>998</v>
      </c>
      <c r="CE979" t="s">
        <v>1230</v>
      </c>
      <c r="CF979" t="s">
        <v>9956</v>
      </c>
      <c r="CG979" t="s">
        <v>9957</v>
      </c>
      <c r="CH979" t="s">
        <v>1230</v>
      </c>
      <c r="CI979" t="s">
        <v>1547</v>
      </c>
      <c r="CJ979" t="s">
        <v>1918</v>
      </c>
      <c r="CK979" t="s">
        <v>1705</v>
      </c>
      <c r="CL979"/>
      <c r="CM979"/>
      <c r="CN979" t="s">
        <v>13594</v>
      </c>
      <c r="CO979" t="s">
        <v>13595</v>
      </c>
      <c r="CP979" t="s">
        <v>13594</v>
      </c>
      <c r="CQ979" t="s">
        <v>13595</v>
      </c>
      <c r="CR979" t="s">
        <v>1547</v>
      </c>
      <c r="CS979">
        <v>0</v>
      </c>
      <c r="CT979" t="s">
        <v>1547</v>
      </c>
      <c r="CU979" t="s">
        <v>1547</v>
      </c>
      <c r="CV979" t="s">
        <v>1547</v>
      </c>
      <c r="CW979" t="s">
        <v>1547</v>
      </c>
      <c r="CX979" t="s">
        <v>1547</v>
      </c>
      <c r="CY979">
        <v>977</v>
      </c>
      <c r="CZ979" t="s">
        <v>10497</v>
      </c>
      <c r="DA979" t="s">
        <v>1547</v>
      </c>
      <c r="DB979" t="s">
        <v>1881</v>
      </c>
      <c r="DC979" t="s">
        <v>1882</v>
      </c>
      <c r="DD979" t="s">
        <v>4299</v>
      </c>
      <c r="DE979" t="s">
        <v>4297</v>
      </c>
      <c r="DF979" t="s">
        <v>4301</v>
      </c>
      <c r="DG979" t="s">
        <v>1547</v>
      </c>
      <c r="DH979" t="s">
        <v>1547</v>
      </c>
      <c r="DI979" t="s">
        <v>1892</v>
      </c>
      <c r="DJ979" t="e">
        <v>#N/A</v>
      </c>
      <c r="DK979"/>
      <c r="DL979" t="s">
        <v>1892</v>
      </c>
      <c r="DM979">
        <v>9</v>
      </c>
      <c r="DN979" t="s">
        <v>1883</v>
      </c>
      <c r="DO979" t="s">
        <v>1705</v>
      </c>
      <c r="DP979" t="b">
        <v>1</v>
      </c>
      <c r="DQ979" t="b">
        <v>0</v>
      </c>
      <c r="DR979" t="b">
        <v>1</v>
      </c>
      <c r="DS979" t="b">
        <v>0</v>
      </c>
      <c r="DT979" t="b">
        <v>0</v>
      </c>
      <c r="DU979" t="b">
        <v>1</v>
      </c>
      <c r="DV979" t="b">
        <v>0</v>
      </c>
      <c r="DW979">
        <v>0</v>
      </c>
      <c r="DX979" t="b">
        <v>0</v>
      </c>
      <c r="DY979" t="b">
        <v>0</v>
      </c>
      <c r="DZ979" t="b">
        <v>0</v>
      </c>
      <c r="EA979" t="b">
        <v>0</v>
      </c>
      <c r="EB979" t="b">
        <v>0</v>
      </c>
      <c r="EC979" t="b">
        <v>0</v>
      </c>
      <c r="ED979" t="b">
        <v>0</v>
      </c>
      <c r="EE979" t="b">
        <v>0</v>
      </c>
      <c r="EF979" t="b">
        <v>0</v>
      </c>
      <c r="EG979" t="b" cm="1">
        <v>0</v>
      </c>
      <c r="EH979" t="b">
        <v>0</v>
      </c>
      <c r="EI979" t="b">
        <v>0</v>
      </c>
      <c r="EJ979" t="b">
        <v>0</v>
      </c>
      <c r="EK979" t="s">
        <v>1547</v>
      </c>
      <c r="EL979">
        <v>0</v>
      </c>
      <c r="EM979">
        <v>13</v>
      </c>
      <c r="EN979" t="b">
        <v>0</v>
      </c>
    </row>
    <row r="980" spans="1:144" ht="15.75">
      <c r="A980"/>
      <c r="B980" t="s">
        <v>1705</v>
      </c>
      <c r="C980" t="s">
        <v>1705</v>
      </c>
      <c r="D980" t="s">
        <v>4303</v>
      </c>
      <c r="E980" t="s">
        <v>4304</v>
      </c>
      <c r="F980"/>
      <c r="G980" t="s">
        <v>4305</v>
      </c>
      <c r="H980" t="s">
        <v>4306</v>
      </c>
      <c r="I980" t="s">
        <v>1230</v>
      </c>
      <c r="J980"/>
      <c r="K980"/>
      <c r="L980" t="s">
        <v>1743</v>
      </c>
      <c r="M980" t="s">
        <v>1749</v>
      </c>
      <c r="N980"/>
      <c r="O980"/>
      <c r="P980" t="s">
        <v>1705</v>
      </c>
      <c r="Q980" t="s">
        <v>4297</v>
      </c>
      <c r="R980" t="s">
        <v>1918</v>
      </c>
      <c r="S980"/>
      <c r="T980"/>
      <c r="U980" t="s">
        <v>13594</v>
      </c>
      <c r="V980" t="s">
        <v>13596</v>
      </c>
      <c r="W980"/>
      <c r="X980"/>
      <c r="Y980"/>
      <c r="Z980"/>
      <c r="AA980"/>
      <c r="AB980"/>
      <c r="AC980"/>
      <c r="AD980"/>
      <c r="AE980"/>
      <c r="AF980"/>
      <c r="AG980"/>
      <c r="AH980"/>
      <c r="AI980"/>
      <c r="AJ980"/>
      <c r="AK980"/>
      <c r="AL980"/>
      <c r="AM980"/>
      <c r="AN980"/>
      <c r="AO980" s="108" t="s">
        <v>43</v>
      </c>
      <c r="AP980" t="s">
        <v>2861</v>
      </c>
      <c r="AQ980">
        <v>4</v>
      </c>
      <c r="AR980" t="e">
        <v>#N/A</v>
      </c>
      <c r="AS980" t="s">
        <v>1705</v>
      </c>
      <c r="AT980" t="e">
        <v>#N/A</v>
      </c>
      <c r="AU980" t="s">
        <v>4304</v>
      </c>
      <c r="AV980" t="s">
        <v>9959</v>
      </c>
      <c r="AW980" t="s">
        <v>1744</v>
      </c>
      <c r="AX980" t="s">
        <v>1740</v>
      </c>
      <c r="AY980" t="s">
        <v>9960</v>
      </c>
      <c r="AZ980" t="s">
        <v>4297</v>
      </c>
      <c r="BA980" t="s">
        <v>9961</v>
      </c>
      <c r="BB980" t="s">
        <v>1230</v>
      </c>
      <c r="BC980" t="s">
        <v>1743</v>
      </c>
      <c r="BD980" t="s">
        <v>9962</v>
      </c>
      <c r="BE980" t="s">
        <v>4296</v>
      </c>
      <c r="BF980">
        <v>980</v>
      </c>
      <c r="BG980">
        <v>978</v>
      </c>
      <c r="BH980">
        <v>0</v>
      </c>
      <c r="BI980" t="s">
        <v>4304</v>
      </c>
      <c r="BJ980">
        <v>1</v>
      </c>
      <c r="BK980">
        <v>0</v>
      </c>
      <c r="BL980">
        <v>0</v>
      </c>
      <c r="BM980" t="s">
        <v>1547</v>
      </c>
      <c r="BN980" t="s">
        <v>4141</v>
      </c>
      <c r="BO980" t="s">
        <v>9471</v>
      </c>
      <c r="BP980" t="e" cm="1">
        <v>#N/A</v>
      </c>
      <c r="BQ980" t="s">
        <v>1547</v>
      </c>
      <c r="BR980" t="s">
        <v>9948</v>
      </c>
      <c r="BS980">
        <v>3</v>
      </c>
      <c r="BT980" t="s">
        <v>1715</v>
      </c>
      <c r="BU980" t="s">
        <v>15957</v>
      </c>
      <c r="BV980" t="s">
        <v>4303</v>
      </c>
      <c r="BW980" t="s">
        <v>9959</v>
      </c>
      <c r="BX980" t="s">
        <v>9963</v>
      </c>
      <c r="BY980" t="s">
        <v>1744</v>
      </c>
      <c r="BZ980" t="s">
        <v>1547</v>
      </c>
      <c r="CA980" t="s">
        <v>1744</v>
      </c>
      <c r="CB980" t="s">
        <v>1749</v>
      </c>
      <c r="CC980"/>
      <c r="CD980" t="s">
        <v>998</v>
      </c>
      <c r="CE980" t="s">
        <v>1230</v>
      </c>
      <c r="CF980" t="s">
        <v>9964</v>
      </c>
      <c r="CG980" t="s">
        <v>9965</v>
      </c>
      <c r="CH980" t="s">
        <v>1230</v>
      </c>
      <c r="CI980" t="s">
        <v>1547</v>
      </c>
      <c r="CJ980" t="s">
        <v>1918</v>
      </c>
      <c r="CK980" t="s">
        <v>1705</v>
      </c>
      <c r="CL980"/>
      <c r="CM980"/>
      <c r="CN980" t="s">
        <v>13594</v>
      </c>
      <c r="CO980" t="s">
        <v>13596</v>
      </c>
      <c r="CP980" t="s">
        <v>13594</v>
      </c>
      <c r="CQ980" t="s">
        <v>13596</v>
      </c>
      <c r="CR980" t="s">
        <v>1547</v>
      </c>
      <c r="CS980">
        <v>0</v>
      </c>
      <c r="CT980" t="s">
        <v>1547</v>
      </c>
      <c r="CU980" t="s">
        <v>1547</v>
      </c>
      <c r="CV980" t="s">
        <v>1547</v>
      </c>
      <c r="CW980" t="s">
        <v>1547</v>
      </c>
      <c r="CX980" t="s">
        <v>1547</v>
      </c>
      <c r="CY980">
        <v>978</v>
      </c>
      <c r="CZ980" t="s">
        <v>10498</v>
      </c>
      <c r="DA980" t="s">
        <v>1547</v>
      </c>
      <c r="DB980" t="s">
        <v>1881</v>
      </c>
      <c r="DC980" t="s">
        <v>1882</v>
      </c>
      <c r="DD980" t="s">
        <v>4304</v>
      </c>
      <c r="DE980" t="s">
        <v>4297</v>
      </c>
      <c r="DF980" t="s">
        <v>4305</v>
      </c>
      <c r="DG980" t="s">
        <v>1547</v>
      </c>
      <c r="DH980" t="s">
        <v>1547</v>
      </c>
      <c r="DI980" t="s">
        <v>1892</v>
      </c>
      <c r="DJ980" t="e">
        <v>#N/A</v>
      </c>
      <c r="DK980"/>
      <c r="DL980" t="s">
        <v>1892</v>
      </c>
      <c r="DM980">
        <v>9</v>
      </c>
      <c r="DN980" t="s">
        <v>1883</v>
      </c>
      <c r="DO980" t="s">
        <v>1705</v>
      </c>
      <c r="DP980" t="b">
        <v>1</v>
      </c>
      <c r="DQ980" t="b">
        <v>0</v>
      </c>
      <c r="DR980" t="b">
        <v>1</v>
      </c>
      <c r="DS980" t="b">
        <v>0</v>
      </c>
      <c r="DT980" t="b">
        <v>0</v>
      </c>
      <c r="DU980" t="b">
        <v>1</v>
      </c>
      <c r="DV980" t="b">
        <v>0</v>
      </c>
      <c r="DW980">
        <v>0</v>
      </c>
      <c r="DX980" t="b">
        <v>0</v>
      </c>
      <c r="DY980" t="b">
        <v>0</v>
      </c>
      <c r="DZ980" t="b">
        <v>0</v>
      </c>
      <c r="EA980" t="b">
        <v>0</v>
      </c>
      <c r="EB980" t="b">
        <v>0</v>
      </c>
      <c r="EC980" t="b">
        <v>0</v>
      </c>
      <c r="ED980" t="b">
        <v>0</v>
      </c>
      <c r="EE980" t="b">
        <v>0</v>
      </c>
      <c r="EF980" t="b">
        <v>0</v>
      </c>
      <c r="EG980" t="b" cm="1">
        <v>0</v>
      </c>
      <c r="EH980" t="b">
        <v>0</v>
      </c>
      <c r="EI980" t="b">
        <v>0</v>
      </c>
      <c r="EJ980" t="b">
        <v>0</v>
      </c>
      <c r="EK980" t="s">
        <v>1547</v>
      </c>
      <c r="EL980">
        <v>0</v>
      </c>
      <c r="EM980">
        <v>17</v>
      </c>
      <c r="EN980" t="b">
        <v>0</v>
      </c>
    </row>
    <row r="981" spans="1:144" s="119" customFormat="1" ht="15.75">
      <c r="A981"/>
      <c r="B981" t="s">
        <v>1705</v>
      </c>
      <c r="C981" t="s">
        <v>1705</v>
      </c>
      <c r="D981" t="s">
        <v>4307</v>
      </c>
      <c r="E981" t="s">
        <v>4277</v>
      </c>
      <c r="F981"/>
      <c r="G981" t="s">
        <v>4308</v>
      </c>
      <c r="H981" t="s">
        <v>4309</v>
      </c>
      <c r="I981" t="s">
        <v>1230</v>
      </c>
      <c r="J981"/>
      <c r="K981"/>
      <c r="L981" t="s">
        <v>1743</v>
      </c>
      <c r="M981" t="s">
        <v>1749</v>
      </c>
      <c r="N981"/>
      <c r="O981"/>
      <c r="P981" t="s">
        <v>1705</v>
      </c>
      <c r="Q981" t="s">
        <v>4297</v>
      </c>
      <c r="R981" t="s">
        <v>1918</v>
      </c>
      <c r="S981"/>
      <c r="T981"/>
      <c r="U981" t="s">
        <v>13594</v>
      </c>
      <c r="V981" t="s">
        <v>13278</v>
      </c>
      <c r="W981"/>
      <c r="X981"/>
      <c r="Y981"/>
      <c r="Z981"/>
      <c r="AA981"/>
      <c r="AB981"/>
      <c r="AC981"/>
      <c r="AD981"/>
      <c r="AE981"/>
      <c r="AF981"/>
      <c r="AG981"/>
      <c r="AH981"/>
      <c r="AI981"/>
      <c r="AJ981"/>
      <c r="AK981"/>
      <c r="AL981"/>
      <c r="AM981"/>
      <c r="AN981"/>
      <c r="AO981" s="108" t="s">
        <v>43</v>
      </c>
      <c r="AP981" t="s">
        <v>2861</v>
      </c>
      <c r="AQ981">
        <v>5</v>
      </c>
      <c r="AR981" t="e">
        <v>#N/A</v>
      </c>
      <c r="AS981" t="s">
        <v>1705</v>
      </c>
      <c r="AT981" t="e">
        <v>#N/A</v>
      </c>
      <c r="AU981" t="s">
        <v>4277</v>
      </c>
      <c r="AV981" t="s">
        <v>9895</v>
      </c>
      <c r="AW981" t="s">
        <v>1744</v>
      </c>
      <c r="AX981" t="s">
        <v>1740</v>
      </c>
      <c r="AY981" t="s">
        <v>9967</v>
      </c>
      <c r="AZ981" t="s">
        <v>4297</v>
      </c>
      <c r="BA981" t="s">
        <v>9896</v>
      </c>
      <c r="BB981" t="s">
        <v>1230</v>
      </c>
      <c r="BC981" t="s">
        <v>1743</v>
      </c>
      <c r="BD981" t="s">
        <v>9968</v>
      </c>
      <c r="BE981" t="s">
        <v>4296</v>
      </c>
      <c r="BF981">
        <v>345</v>
      </c>
      <c r="BG981">
        <v>978</v>
      </c>
      <c r="BH981">
        <v>0</v>
      </c>
      <c r="BI981" t="s">
        <v>4277</v>
      </c>
      <c r="BJ981">
        <v>1</v>
      </c>
      <c r="BK981">
        <v>0</v>
      </c>
      <c r="BL981">
        <v>0</v>
      </c>
      <c r="BM981" t="s">
        <v>1547</v>
      </c>
      <c r="BN981" t="s">
        <v>4141</v>
      </c>
      <c r="BO981" t="s">
        <v>9471</v>
      </c>
      <c r="BP981" t="e" cm="1">
        <v>#N/A</v>
      </c>
      <c r="BQ981" t="s">
        <v>1547</v>
      </c>
      <c r="BR981" t="s">
        <v>9948</v>
      </c>
      <c r="BS981">
        <v>4</v>
      </c>
      <c r="BT981" t="s">
        <v>1756</v>
      </c>
      <c r="BU981" t="s">
        <v>15958</v>
      </c>
      <c r="BV981" t="s">
        <v>4307</v>
      </c>
      <c r="BW981" t="s">
        <v>9895</v>
      </c>
      <c r="BX981" t="s">
        <v>9969</v>
      </c>
      <c r="BY981" t="s">
        <v>1744</v>
      </c>
      <c r="BZ981" t="s">
        <v>1547</v>
      </c>
      <c r="CA981" t="s">
        <v>1744</v>
      </c>
      <c r="CB981" t="s">
        <v>1749</v>
      </c>
      <c r="CC981"/>
      <c r="CD981" t="s">
        <v>998</v>
      </c>
      <c r="CE981" t="s">
        <v>1230</v>
      </c>
      <c r="CF981" t="s">
        <v>4142</v>
      </c>
      <c r="CG981" t="s">
        <v>9897</v>
      </c>
      <c r="CH981" t="s">
        <v>1230</v>
      </c>
      <c r="CI981" t="s">
        <v>1547</v>
      </c>
      <c r="CJ981" t="s">
        <v>1918</v>
      </c>
      <c r="CK981" t="s">
        <v>1705</v>
      </c>
      <c r="CL981"/>
      <c r="CM981"/>
      <c r="CN981" t="s">
        <v>13594</v>
      </c>
      <c r="CO981" t="s">
        <v>13278</v>
      </c>
      <c r="CP981" t="s">
        <v>13594</v>
      </c>
      <c r="CQ981" t="s">
        <v>13278</v>
      </c>
      <c r="CR981" t="s">
        <v>1547</v>
      </c>
      <c r="CS981">
        <v>0</v>
      </c>
      <c r="CT981" t="s">
        <v>1547</v>
      </c>
      <c r="CU981" t="s">
        <v>1547</v>
      </c>
      <c r="CV981" t="s">
        <v>1547</v>
      </c>
      <c r="CW981" t="s">
        <v>1547</v>
      </c>
      <c r="CX981" t="s">
        <v>1547</v>
      </c>
      <c r="CY981">
        <v>979</v>
      </c>
      <c r="CZ981" t="s">
        <v>10499</v>
      </c>
      <c r="DA981" t="s">
        <v>1547</v>
      </c>
      <c r="DB981" t="s">
        <v>1881</v>
      </c>
      <c r="DC981" t="s">
        <v>1882</v>
      </c>
      <c r="DD981" t="s">
        <v>4277</v>
      </c>
      <c r="DE981" t="s">
        <v>4297</v>
      </c>
      <c r="DF981" t="s">
        <v>4308</v>
      </c>
      <c r="DG981" t="s">
        <v>1547</v>
      </c>
      <c r="DH981" t="s">
        <v>1547</v>
      </c>
      <c r="DI981" t="s">
        <v>1892</v>
      </c>
      <c r="DJ981" t="e">
        <v>#N/A</v>
      </c>
      <c r="DK981"/>
      <c r="DL981" t="s">
        <v>1892</v>
      </c>
      <c r="DM981">
        <v>9</v>
      </c>
      <c r="DN981" t="s">
        <v>1883</v>
      </c>
      <c r="DO981" t="s">
        <v>1705</v>
      </c>
      <c r="DP981" t="b">
        <v>1</v>
      </c>
      <c r="DQ981" t="b">
        <v>0</v>
      </c>
      <c r="DR981" t="b">
        <v>0</v>
      </c>
      <c r="DS981" t="b">
        <v>0</v>
      </c>
      <c r="DT981" t="b">
        <v>0</v>
      </c>
      <c r="DU981" t="b">
        <v>1</v>
      </c>
      <c r="DV981" t="b">
        <v>0</v>
      </c>
      <c r="DW981">
        <v>0</v>
      </c>
      <c r="DX981" t="b">
        <v>0</v>
      </c>
      <c r="DY981" t="b">
        <v>0</v>
      </c>
      <c r="DZ981" t="b">
        <v>0</v>
      </c>
      <c r="EA981" t="b">
        <v>0</v>
      </c>
      <c r="EB981" t="b">
        <v>0</v>
      </c>
      <c r="EC981" t="b">
        <v>1</v>
      </c>
      <c r="ED981" t="b">
        <v>0</v>
      </c>
      <c r="EE981" t="b">
        <v>0</v>
      </c>
      <c r="EF981" t="b">
        <v>0</v>
      </c>
      <c r="EG981" t="b" cm="1">
        <v>0</v>
      </c>
      <c r="EH981" t="b">
        <v>0</v>
      </c>
      <c r="EI981" t="b">
        <v>0</v>
      </c>
      <c r="EJ981" t="b">
        <v>1</v>
      </c>
      <c r="EK981" t="s">
        <v>5327</v>
      </c>
      <c r="EL981">
        <v>0</v>
      </c>
      <c r="EM981">
        <v>17</v>
      </c>
      <c r="EN981" t="b">
        <v>0</v>
      </c>
    </row>
    <row r="982" spans="1:144" ht="15.75">
      <c r="A982"/>
      <c r="B982" t="s">
        <v>1705</v>
      </c>
      <c r="C982" t="s">
        <v>1705</v>
      </c>
      <c r="D982" t="s">
        <v>1254</v>
      </c>
      <c r="E982" t="s">
        <v>1253</v>
      </c>
      <c r="F982"/>
      <c r="G982" t="s">
        <v>4310</v>
      </c>
      <c r="H982" t="s">
        <v>4311</v>
      </c>
      <c r="I982" t="s">
        <v>1251</v>
      </c>
      <c r="J982"/>
      <c r="K982"/>
      <c r="L982" t="s">
        <v>1743</v>
      </c>
      <c r="M982" t="s">
        <v>1754</v>
      </c>
      <c r="N982"/>
      <c r="O982"/>
      <c r="P982" t="s">
        <v>1705</v>
      </c>
      <c r="Q982" t="s">
        <v>4297</v>
      </c>
      <c r="R982" t="s">
        <v>1918</v>
      </c>
      <c r="S982"/>
      <c r="T982"/>
      <c r="U982" t="s">
        <v>13594</v>
      </c>
      <c r="V982" t="s">
        <v>4373</v>
      </c>
      <c r="W982"/>
      <c r="X982"/>
      <c r="Y982"/>
      <c r="Z982"/>
      <c r="AA982"/>
      <c r="AB982"/>
      <c r="AC982"/>
      <c r="AD982"/>
      <c r="AE982"/>
      <c r="AF982"/>
      <c r="AG982"/>
      <c r="AH982"/>
      <c r="AI982"/>
      <c r="AJ982"/>
      <c r="AK982"/>
      <c r="AL982"/>
      <c r="AM982"/>
      <c r="AN982"/>
      <c r="AO982" s="108" t="s">
        <v>43</v>
      </c>
      <c r="AP982" t="s">
        <v>2861</v>
      </c>
      <c r="AQ982">
        <v>6</v>
      </c>
      <c r="AR982" t="e">
        <v>#N/A</v>
      </c>
      <c r="AS982" t="s">
        <v>1705</v>
      </c>
      <c r="AT982" t="e">
        <v>#N/A</v>
      </c>
      <c r="AU982" t="s">
        <v>1253</v>
      </c>
      <c r="AV982" t="s">
        <v>1766</v>
      </c>
      <c r="AW982" t="s">
        <v>1744</v>
      </c>
      <c r="AX982" t="s">
        <v>1740</v>
      </c>
      <c r="AY982" t="s">
        <v>9971</v>
      </c>
      <c r="AZ982" t="s">
        <v>4297</v>
      </c>
      <c r="BA982" t="s">
        <v>1913</v>
      </c>
      <c r="BB982" t="s">
        <v>1251</v>
      </c>
      <c r="BC982" t="s">
        <v>1743</v>
      </c>
      <c r="BD982" t="s">
        <v>1914</v>
      </c>
      <c r="BE982" t="s">
        <v>4296</v>
      </c>
      <c r="BF982">
        <v>343</v>
      </c>
      <c r="BG982">
        <v>978</v>
      </c>
      <c r="BH982">
        <v>0</v>
      </c>
      <c r="BI982" t="s">
        <v>1547</v>
      </c>
      <c r="BJ982">
        <v>0</v>
      </c>
      <c r="BK982">
        <v>0</v>
      </c>
      <c r="BL982">
        <v>515</v>
      </c>
      <c r="BM982" t="s">
        <v>1770</v>
      </c>
      <c r="BN982" t="s">
        <v>4141</v>
      </c>
      <c r="BO982" t="s">
        <v>9471</v>
      </c>
      <c r="BP982" t="e" cm="1">
        <v>#N/A</v>
      </c>
      <c r="BQ982" t="s">
        <v>1547</v>
      </c>
      <c r="BR982" t="s">
        <v>9948</v>
      </c>
      <c r="BS982">
        <v>5</v>
      </c>
      <c r="BT982" t="s">
        <v>1717</v>
      </c>
      <c r="BU982" t="s">
        <v>15959</v>
      </c>
      <c r="BV982" t="s">
        <v>1254</v>
      </c>
      <c r="BW982" t="s">
        <v>1766</v>
      </c>
      <c r="BX982" t="s">
        <v>9972</v>
      </c>
      <c r="BY982" t="s">
        <v>1744</v>
      </c>
      <c r="BZ982" t="s">
        <v>1547</v>
      </c>
      <c r="CA982" t="s">
        <v>1744</v>
      </c>
      <c r="CB982" t="s">
        <v>1754</v>
      </c>
      <c r="CC982"/>
      <c r="CD982" t="s">
        <v>998</v>
      </c>
      <c r="CE982" t="s">
        <v>1251</v>
      </c>
      <c r="CF982" t="s">
        <v>9973</v>
      </c>
      <c r="CG982" t="s">
        <v>9974</v>
      </c>
      <c r="CH982" t="s">
        <v>1251</v>
      </c>
      <c r="CI982" t="s">
        <v>1547</v>
      </c>
      <c r="CJ982" t="s">
        <v>1918</v>
      </c>
      <c r="CK982" t="s">
        <v>1705</v>
      </c>
      <c r="CL982"/>
      <c r="CM982"/>
      <c r="CN982" t="s">
        <v>13594</v>
      </c>
      <c r="CO982" t="s">
        <v>4373</v>
      </c>
      <c r="CP982" t="s">
        <v>13594</v>
      </c>
      <c r="CQ982" t="s">
        <v>4373</v>
      </c>
      <c r="CR982" t="s">
        <v>1547</v>
      </c>
      <c r="CS982">
        <v>0</v>
      </c>
      <c r="CT982" t="s">
        <v>1547</v>
      </c>
      <c r="CU982" t="s">
        <v>1547</v>
      </c>
      <c r="CV982" t="s">
        <v>1547</v>
      </c>
      <c r="CW982" t="s">
        <v>1547</v>
      </c>
      <c r="CX982" t="s">
        <v>1547</v>
      </c>
      <c r="CY982">
        <v>980</v>
      </c>
      <c r="CZ982" t="s">
        <v>10500</v>
      </c>
      <c r="DA982" t="s">
        <v>1547</v>
      </c>
      <c r="DB982" t="s">
        <v>1881</v>
      </c>
      <c r="DC982" t="s">
        <v>1882</v>
      </c>
      <c r="DD982" t="s">
        <v>1253</v>
      </c>
      <c r="DE982" t="s">
        <v>4297</v>
      </c>
      <c r="DF982" t="s">
        <v>4310</v>
      </c>
      <c r="DG982" t="s">
        <v>1547</v>
      </c>
      <c r="DH982" t="s">
        <v>1547</v>
      </c>
      <c r="DI982" t="s">
        <v>1892</v>
      </c>
      <c r="DJ982" t="e">
        <v>#N/A</v>
      </c>
      <c r="DK982"/>
      <c r="DL982" t="s">
        <v>1892</v>
      </c>
      <c r="DM982">
        <v>9</v>
      </c>
      <c r="DN982" t="s">
        <v>1883</v>
      </c>
      <c r="DO982" t="s">
        <v>1705</v>
      </c>
      <c r="DP982" t="b">
        <v>1</v>
      </c>
      <c r="DQ982" t="b">
        <v>0</v>
      </c>
      <c r="DR982" t="b">
        <v>0</v>
      </c>
      <c r="DS982" t="b">
        <v>0</v>
      </c>
      <c r="DT982" t="b">
        <v>0</v>
      </c>
      <c r="DU982" t="b">
        <v>1</v>
      </c>
      <c r="DV982" t="b">
        <v>0</v>
      </c>
      <c r="DW982">
        <v>0</v>
      </c>
      <c r="DX982" t="b">
        <v>0</v>
      </c>
      <c r="DY982" t="b">
        <v>0</v>
      </c>
      <c r="DZ982" t="b">
        <v>0</v>
      </c>
      <c r="EA982" t="b">
        <v>0</v>
      </c>
      <c r="EB982" t="b">
        <v>0</v>
      </c>
      <c r="EC982" t="b">
        <v>1</v>
      </c>
      <c r="ED982" t="b">
        <v>0</v>
      </c>
      <c r="EE982" t="b">
        <v>0</v>
      </c>
      <c r="EF982" t="b">
        <v>0</v>
      </c>
      <c r="EG982" t="b" cm="1">
        <v>0</v>
      </c>
      <c r="EH982" t="b">
        <v>0</v>
      </c>
      <c r="EI982" t="b">
        <v>0</v>
      </c>
      <c r="EJ982" t="b">
        <v>1</v>
      </c>
      <c r="EK982" t="s">
        <v>5327</v>
      </c>
      <c r="EL982">
        <v>0</v>
      </c>
      <c r="EM982">
        <v>7</v>
      </c>
      <c r="EN982" t="b">
        <v>0</v>
      </c>
    </row>
    <row r="983" spans="1:144" ht="15.75">
      <c r="A983"/>
      <c r="B983" t="s">
        <v>1705</v>
      </c>
      <c r="C983" t="s">
        <v>1705</v>
      </c>
      <c r="D983" t="s">
        <v>4312</v>
      </c>
      <c r="E983" t="s">
        <v>4313</v>
      </c>
      <c r="F983"/>
      <c r="G983"/>
      <c r="H983" t="s">
        <v>4312</v>
      </c>
      <c r="I983" t="s">
        <v>1244</v>
      </c>
      <c r="J983"/>
      <c r="K983" t="s">
        <v>902</v>
      </c>
      <c r="L983" t="s">
        <v>1743</v>
      </c>
      <c r="M983"/>
      <c r="N983"/>
      <c r="O983" t="s">
        <v>4314</v>
      </c>
      <c r="P983"/>
      <c r="Q983" t="s">
        <v>4315</v>
      </c>
      <c r="R983" t="s">
        <v>1918</v>
      </c>
      <c r="S983"/>
      <c r="T983"/>
      <c r="U983" t="s">
        <v>13597</v>
      </c>
      <c r="V983"/>
      <c r="W983"/>
      <c r="X983"/>
      <c r="Y983"/>
      <c r="Z983"/>
      <c r="AA983"/>
      <c r="AB983"/>
      <c r="AC983"/>
      <c r="AD983"/>
      <c r="AE983"/>
      <c r="AF983"/>
      <c r="AG983"/>
      <c r="AH983"/>
      <c r="AI983"/>
      <c r="AJ983"/>
      <c r="AK983"/>
      <c r="AL983"/>
      <c r="AM983"/>
      <c r="AN983"/>
      <c r="AO983" s="108" t="s">
        <v>43</v>
      </c>
      <c r="AP983" t="s">
        <v>2862</v>
      </c>
      <c r="AQ983">
        <v>2</v>
      </c>
      <c r="AR983" t="e">
        <v>#N/A</v>
      </c>
      <c r="AS983" t="s">
        <v>1705</v>
      </c>
      <c r="AT983" t="e">
        <v>#N/A</v>
      </c>
      <c r="AU983" t="s">
        <v>4313</v>
      </c>
      <c r="AV983" t="s">
        <v>9976</v>
      </c>
      <c r="AW983" t="s">
        <v>1744</v>
      </c>
      <c r="AX983" t="s">
        <v>1740</v>
      </c>
      <c r="AY983" t="s">
        <v>1744</v>
      </c>
      <c r="AZ983" t="s">
        <v>4315</v>
      </c>
      <c r="BA983" t="s">
        <v>9977</v>
      </c>
      <c r="BB983" t="s">
        <v>1244</v>
      </c>
      <c r="BC983" t="s">
        <v>1743</v>
      </c>
      <c r="BD983" t="s">
        <v>9978</v>
      </c>
      <c r="BE983" t="s">
        <v>4312</v>
      </c>
      <c r="BF983">
        <v>983</v>
      </c>
      <c r="BG983">
        <v>0</v>
      </c>
      <c r="BH983">
        <v>0</v>
      </c>
      <c r="BI983" t="s">
        <v>1547</v>
      </c>
      <c r="BJ983">
        <v>0</v>
      </c>
      <c r="BK983">
        <v>0</v>
      </c>
      <c r="BL983">
        <v>0</v>
      </c>
      <c r="BM983" t="s">
        <v>1547</v>
      </c>
      <c r="BN983" t="s">
        <v>1547</v>
      </c>
      <c r="BO983" t="s">
        <v>1547</v>
      </c>
      <c r="BP983" t="s" cm="1">
        <v>1547</v>
      </c>
      <c r="BQ983" t="s">
        <v>1547</v>
      </c>
      <c r="BR983" t="s">
        <v>4314</v>
      </c>
      <c r="BS983">
        <v>1</v>
      </c>
      <c r="BT983" t="s">
        <v>1738</v>
      </c>
      <c r="BU983" t="s">
        <v>15960</v>
      </c>
      <c r="BV983" t="s">
        <v>4312</v>
      </c>
      <c r="BW983" t="s">
        <v>9976</v>
      </c>
      <c r="BX983" t="s">
        <v>9979</v>
      </c>
      <c r="BY983" t="s">
        <v>1744</v>
      </c>
      <c r="BZ983" t="s">
        <v>1547</v>
      </c>
      <c r="CA983" t="s">
        <v>1744</v>
      </c>
      <c r="CB983" t="s">
        <v>1547</v>
      </c>
      <c r="CC983"/>
      <c r="CD983" t="s">
        <v>998</v>
      </c>
      <c r="CE983" t="s">
        <v>1244</v>
      </c>
      <c r="CF983" t="s">
        <v>4313</v>
      </c>
      <c r="CG983" t="s">
        <v>9976</v>
      </c>
      <c r="CH983" t="s">
        <v>1244</v>
      </c>
      <c r="CI983" t="s">
        <v>1547</v>
      </c>
      <c r="CJ983" t="s">
        <v>1918</v>
      </c>
      <c r="CK983" t="s">
        <v>1705</v>
      </c>
      <c r="CL983"/>
      <c r="CM983"/>
      <c r="CN983" t="s">
        <v>13597</v>
      </c>
      <c r="CO983" t="s">
        <v>1547</v>
      </c>
      <c r="CP983" t="s">
        <v>13597</v>
      </c>
      <c r="CQ983" t="s">
        <v>1547</v>
      </c>
      <c r="CR983" t="s">
        <v>1547</v>
      </c>
      <c r="CS983">
        <v>8</v>
      </c>
      <c r="CT983" t="s">
        <v>4314</v>
      </c>
      <c r="CU983" t="s">
        <v>4314</v>
      </c>
      <c r="CV983" t="s">
        <v>4314</v>
      </c>
      <c r="CW983" t="s">
        <v>1547</v>
      </c>
      <c r="CX983" t="s">
        <v>1547</v>
      </c>
      <c r="CY983">
        <v>981</v>
      </c>
      <c r="CZ983" t="s">
        <v>10501</v>
      </c>
      <c r="DA983" t="s">
        <v>1547</v>
      </c>
      <c r="DB983" t="s">
        <v>1881</v>
      </c>
      <c r="DC983" t="s">
        <v>1882</v>
      </c>
      <c r="DD983" t="s">
        <v>4313</v>
      </c>
      <c r="DE983" t="s">
        <v>4315</v>
      </c>
      <c r="DF983">
        <v>0</v>
      </c>
      <c r="DG983" t="s">
        <v>1547</v>
      </c>
      <c r="DH983" t="s">
        <v>1547</v>
      </c>
      <c r="DI983" t="s">
        <v>1892</v>
      </c>
      <c r="DJ983" t="e">
        <v>#N/A</v>
      </c>
      <c r="DK983"/>
      <c r="DL983" t="s">
        <v>1892</v>
      </c>
      <c r="DM983">
        <v>9</v>
      </c>
      <c r="DN983" t="s">
        <v>1883</v>
      </c>
      <c r="DO983" t="s">
        <v>1705</v>
      </c>
      <c r="DP983" t="b">
        <v>1</v>
      </c>
      <c r="DQ983" t="b">
        <v>0</v>
      </c>
      <c r="DR983" t="b">
        <v>1</v>
      </c>
      <c r="DS983" t="b">
        <v>0</v>
      </c>
      <c r="DT983" t="b">
        <v>0</v>
      </c>
      <c r="DU983" t="b">
        <v>1</v>
      </c>
      <c r="DV983" t="b">
        <v>1</v>
      </c>
      <c r="DW983">
        <v>0</v>
      </c>
      <c r="DX983" t="b">
        <v>0</v>
      </c>
      <c r="DY983" t="b">
        <v>0</v>
      </c>
      <c r="DZ983" t="b">
        <v>0</v>
      </c>
      <c r="EA983" t="b">
        <v>0</v>
      </c>
      <c r="EB983" t="b">
        <v>0</v>
      </c>
      <c r="EC983" t="b">
        <v>0</v>
      </c>
      <c r="ED983" t="b">
        <v>0</v>
      </c>
      <c r="EE983" t="b">
        <v>0</v>
      </c>
      <c r="EF983" t="b">
        <v>0</v>
      </c>
      <c r="EG983" t="b" cm="1">
        <v>0</v>
      </c>
      <c r="EH983" t="b">
        <v>0</v>
      </c>
      <c r="EI983" t="b">
        <v>0</v>
      </c>
      <c r="EJ983" t="b">
        <v>0</v>
      </c>
      <c r="EK983" t="s">
        <v>1547</v>
      </c>
      <c r="EL983">
        <v>0</v>
      </c>
      <c r="EM983">
        <v>21</v>
      </c>
      <c r="EN983" t="b">
        <v>0</v>
      </c>
    </row>
    <row r="984" spans="1:144" ht="15.75">
      <c r="A984"/>
      <c r="B984" t="s">
        <v>1705</v>
      </c>
      <c r="C984" t="s">
        <v>1705</v>
      </c>
      <c r="D984" t="s">
        <v>4307</v>
      </c>
      <c r="E984" t="s">
        <v>4277</v>
      </c>
      <c r="F984" t="s">
        <v>4141</v>
      </c>
      <c r="G984" t="s">
        <v>4301</v>
      </c>
      <c r="H984" t="s">
        <v>4316</v>
      </c>
      <c r="I984" t="s">
        <v>1251</v>
      </c>
      <c r="J984"/>
      <c r="K984" t="s">
        <v>902</v>
      </c>
      <c r="L984" t="s">
        <v>1743</v>
      </c>
      <c r="M984" t="s">
        <v>1754</v>
      </c>
      <c r="N984" t="s">
        <v>4317</v>
      </c>
      <c r="O984" t="s">
        <v>4314</v>
      </c>
      <c r="P984" t="s">
        <v>1705</v>
      </c>
      <c r="Q984" t="s">
        <v>4315</v>
      </c>
      <c r="R984" t="s">
        <v>1918</v>
      </c>
      <c r="S984"/>
      <c r="T984" t="s">
        <v>4076</v>
      </c>
      <c r="U984" t="s">
        <v>13597</v>
      </c>
      <c r="V984" t="s">
        <v>13278</v>
      </c>
      <c r="W984"/>
      <c r="X984"/>
      <c r="Y984"/>
      <c r="Z984"/>
      <c r="AA984"/>
      <c r="AB984"/>
      <c r="AC984"/>
      <c r="AD984"/>
      <c r="AE984"/>
      <c r="AF984"/>
      <c r="AG984"/>
      <c r="AH984"/>
      <c r="AI984"/>
      <c r="AJ984"/>
      <c r="AK984"/>
      <c r="AL984"/>
      <c r="AM984"/>
      <c r="AN984"/>
      <c r="AO984" s="108" t="s">
        <v>43</v>
      </c>
      <c r="AP984" t="s">
        <v>2862</v>
      </c>
      <c r="AQ984">
        <v>3</v>
      </c>
      <c r="AR984" t="e">
        <v>#N/A</v>
      </c>
      <c r="AS984" t="s">
        <v>1705</v>
      </c>
      <c r="AT984" t="e">
        <v>#N/A</v>
      </c>
      <c r="AU984" t="s">
        <v>4277</v>
      </c>
      <c r="AV984" t="s">
        <v>9895</v>
      </c>
      <c r="AW984" t="s">
        <v>9471</v>
      </c>
      <c r="AX984" t="s">
        <v>1740</v>
      </c>
      <c r="AY984" t="s">
        <v>9952</v>
      </c>
      <c r="AZ984" t="s">
        <v>4315</v>
      </c>
      <c r="BA984" t="s">
        <v>9896</v>
      </c>
      <c r="BB984" t="s">
        <v>1251</v>
      </c>
      <c r="BC984" t="s">
        <v>1743</v>
      </c>
      <c r="BD984" t="s">
        <v>9981</v>
      </c>
      <c r="BE984" t="s">
        <v>4312</v>
      </c>
      <c r="BF984">
        <v>345</v>
      </c>
      <c r="BG984">
        <v>983</v>
      </c>
      <c r="BH984">
        <v>0</v>
      </c>
      <c r="BI984" t="s">
        <v>1547</v>
      </c>
      <c r="BJ984">
        <v>0</v>
      </c>
      <c r="BK984">
        <v>0</v>
      </c>
      <c r="BL984">
        <v>981</v>
      </c>
      <c r="BM984" t="s">
        <v>9897</v>
      </c>
      <c r="BN984" t="s">
        <v>4313</v>
      </c>
      <c r="BO984" t="s">
        <v>9976</v>
      </c>
      <c r="BP984" t="e" cm="1">
        <v>#N/A</v>
      </c>
      <c r="BQ984" t="s">
        <v>1547</v>
      </c>
      <c r="BR984" t="s">
        <v>4314</v>
      </c>
      <c r="BS984">
        <v>2</v>
      </c>
      <c r="BT984" t="s">
        <v>1712</v>
      </c>
      <c r="BU984" t="s">
        <v>15961</v>
      </c>
      <c r="BV984" t="s">
        <v>4307</v>
      </c>
      <c r="BW984" t="s">
        <v>9895</v>
      </c>
      <c r="BX984" t="s">
        <v>9982</v>
      </c>
      <c r="BY984" t="s">
        <v>9983</v>
      </c>
      <c r="BZ984" t="s">
        <v>4076</v>
      </c>
      <c r="CA984" t="s">
        <v>1744</v>
      </c>
      <c r="CB984" t="s">
        <v>1754</v>
      </c>
      <c r="CC984"/>
      <c r="CD984" t="s">
        <v>998</v>
      </c>
      <c r="CE984" t="s">
        <v>1251</v>
      </c>
      <c r="CF984" t="s">
        <v>9984</v>
      </c>
      <c r="CG984" t="s">
        <v>9985</v>
      </c>
      <c r="CH984" t="s">
        <v>1251</v>
      </c>
      <c r="CI984" t="s">
        <v>1547</v>
      </c>
      <c r="CJ984" t="s">
        <v>1918</v>
      </c>
      <c r="CK984" t="s">
        <v>1705</v>
      </c>
      <c r="CL984"/>
      <c r="CM984"/>
      <c r="CN984" t="s">
        <v>13597</v>
      </c>
      <c r="CO984" t="s">
        <v>13278</v>
      </c>
      <c r="CP984" t="s">
        <v>13597</v>
      </c>
      <c r="CQ984" t="s">
        <v>13278</v>
      </c>
      <c r="CR984" t="s">
        <v>1547</v>
      </c>
      <c r="CS984">
        <v>8</v>
      </c>
      <c r="CT984" t="s">
        <v>4314</v>
      </c>
      <c r="CU984" t="s">
        <v>4314</v>
      </c>
      <c r="CV984" t="s">
        <v>1547</v>
      </c>
      <c r="CW984" t="s">
        <v>1547</v>
      </c>
      <c r="CX984" t="s">
        <v>1547</v>
      </c>
      <c r="CY984">
        <v>982</v>
      </c>
      <c r="CZ984" t="s">
        <v>10502</v>
      </c>
      <c r="DA984" t="s">
        <v>1547</v>
      </c>
      <c r="DB984" t="s">
        <v>1881</v>
      </c>
      <c r="DC984" t="s">
        <v>1882</v>
      </c>
      <c r="DD984" t="s">
        <v>4277</v>
      </c>
      <c r="DE984" t="s">
        <v>4315</v>
      </c>
      <c r="DF984" t="s">
        <v>4301</v>
      </c>
      <c r="DG984" t="s">
        <v>4076</v>
      </c>
      <c r="DH984" t="s">
        <v>4076</v>
      </c>
      <c r="DI984" t="s">
        <v>9166</v>
      </c>
      <c r="DJ984" t="e">
        <v>#N/A</v>
      </c>
      <c r="DK984"/>
      <c r="DL984" t="s">
        <v>9166</v>
      </c>
      <c r="DM984">
        <v>9</v>
      </c>
      <c r="DN984" t="s">
        <v>1883</v>
      </c>
      <c r="DO984" t="s">
        <v>1705</v>
      </c>
      <c r="DP984" t="b">
        <v>1</v>
      </c>
      <c r="DQ984" t="b">
        <v>0</v>
      </c>
      <c r="DR984" t="b">
        <v>0</v>
      </c>
      <c r="DS984" t="b">
        <v>0</v>
      </c>
      <c r="DT984" t="b">
        <v>0</v>
      </c>
      <c r="DU984" t="b">
        <v>1</v>
      </c>
      <c r="DV984" t="b">
        <v>0</v>
      </c>
      <c r="DW984">
        <v>0</v>
      </c>
      <c r="DX984" t="b">
        <v>0</v>
      </c>
      <c r="DY984" t="b">
        <v>0</v>
      </c>
      <c r="DZ984" t="b">
        <v>0</v>
      </c>
      <c r="EA984" t="b">
        <v>0</v>
      </c>
      <c r="EB984" t="b">
        <v>0</v>
      </c>
      <c r="EC984" t="b">
        <v>1</v>
      </c>
      <c r="ED984" t="b">
        <v>0</v>
      </c>
      <c r="EE984" t="b">
        <v>0</v>
      </c>
      <c r="EF984" t="b">
        <v>0</v>
      </c>
      <c r="EG984" t="b" cm="1">
        <v>1</v>
      </c>
      <c r="EH984" t="b">
        <v>0</v>
      </c>
      <c r="EI984" t="b">
        <v>0</v>
      </c>
      <c r="EJ984" t="b">
        <v>1</v>
      </c>
      <c r="EK984" t="s">
        <v>5981</v>
      </c>
      <c r="EL984">
        <v>1</v>
      </c>
      <c r="EM984">
        <v>17</v>
      </c>
      <c r="EN984" t="b">
        <v>0</v>
      </c>
    </row>
    <row r="985" spans="1:144" ht="15.75">
      <c r="A985"/>
      <c r="B985" t="s">
        <v>1705</v>
      </c>
      <c r="C985" t="s">
        <v>1705</v>
      </c>
      <c r="D985" t="s">
        <v>4318</v>
      </c>
      <c r="E985" t="s">
        <v>4319</v>
      </c>
      <c r="F985"/>
      <c r="G985" t="s">
        <v>4318</v>
      </c>
      <c r="H985" t="s">
        <v>4320</v>
      </c>
      <c r="I985" t="s">
        <v>1230</v>
      </c>
      <c r="J985"/>
      <c r="K985" t="s">
        <v>902</v>
      </c>
      <c r="L985" t="s">
        <v>1743</v>
      </c>
      <c r="M985" t="s">
        <v>1754</v>
      </c>
      <c r="N985"/>
      <c r="O985" t="s">
        <v>4314</v>
      </c>
      <c r="P985" t="s">
        <v>1705</v>
      </c>
      <c r="Q985" t="s">
        <v>4315</v>
      </c>
      <c r="R985" t="s">
        <v>1918</v>
      </c>
      <c r="S985" t="s">
        <v>4106</v>
      </c>
      <c r="T985" t="s">
        <v>4076</v>
      </c>
      <c r="U985" t="s">
        <v>13597</v>
      </c>
      <c r="V985" t="s">
        <v>13598</v>
      </c>
      <c r="W985"/>
      <c r="X985"/>
      <c r="Y985"/>
      <c r="Z985"/>
      <c r="AA985"/>
      <c r="AB985"/>
      <c r="AC985"/>
      <c r="AD985"/>
      <c r="AE985"/>
      <c r="AF985"/>
      <c r="AG985"/>
      <c r="AH985"/>
      <c r="AI985"/>
      <c r="AJ985"/>
      <c r="AK985"/>
      <c r="AL985"/>
      <c r="AM985"/>
      <c r="AN985"/>
      <c r="AO985" s="108" t="s">
        <v>43</v>
      </c>
      <c r="AP985" t="s">
        <v>2862</v>
      </c>
      <c r="AQ985">
        <v>4</v>
      </c>
      <c r="AR985" t="e">
        <v>#N/A</v>
      </c>
      <c r="AS985" t="s">
        <v>1705</v>
      </c>
      <c r="AT985" t="e">
        <v>#N/A</v>
      </c>
      <c r="AU985" t="s">
        <v>4319</v>
      </c>
      <c r="AV985" t="s">
        <v>9987</v>
      </c>
      <c r="AW985" t="s">
        <v>1744</v>
      </c>
      <c r="AX985" t="s">
        <v>1740</v>
      </c>
      <c r="AY985" t="s">
        <v>9988</v>
      </c>
      <c r="AZ985" t="s">
        <v>4315</v>
      </c>
      <c r="BA985" t="s">
        <v>9989</v>
      </c>
      <c r="BB985" t="s">
        <v>1230</v>
      </c>
      <c r="BC985" t="s">
        <v>1743</v>
      </c>
      <c r="BD985" t="s">
        <v>9990</v>
      </c>
      <c r="BE985" t="s">
        <v>4312</v>
      </c>
      <c r="BF985">
        <v>985</v>
      </c>
      <c r="BG985">
        <v>983</v>
      </c>
      <c r="BH985">
        <v>0</v>
      </c>
      <c r="BI985" t="s">
        <v>4319</v>
      </c>
      <c r="BJ985">
        <v>1</v>
      </c>
      <c r="BK985">
        <v>0</v>
      </c>
      <c r="BL985">
        <v>0</v>
      </c>
      <c r="BM985" t="s">
        <v>1547</v>
      </c>
      <c r="BN985" t="s">
        <v>4313</v>
      </c>
      <c r="BO985" t="s">
        <v>9976</v>
      </c>
      <c r="BP985" t="e" cm="1">
        <v>#N/A</v>
      </c>
      <c r="BQ985" t="s">
        <v>1547</v>
      </c>
      <c r="BR985" t="s">
        <v>4314</v>
      </c>
      <c r="BS985">
        <v>3</v>
      </c>
      <c r="BT985" t="s">
        <v>1715</v>
      </c>
      <c r="BU985" t="s">
        <v>15962</v>
      </c>
      <c r="BV985" t="s">
        <v>4318</v>
      </c>
      <c r="BW985" t="s">
        <v>9987</v>
      </c>
      <c r="BX985" t="s">
        <v>9991</v>
      </c>
      <c r="BY985" t="s">
        <v>1744</v>
      </c>
      <c r="BZ985" t="s">
        <v>4076</v>
      </c>
      <c r="CA985" t="s">
        <v>1744</v>
      </c>
      <c r="CB985" t="s">
        <v>1754</v>
      </c>
      <c r="CC985"/>
      <c r="CD985" t="s">
        <v>998</v>
      </c>
      <c r="CE985" t="s">
        <v>1230</v>
      </c>
      <c r="CF985" t="s">
        <v>9992</v>
      </c>
      <c r="CG985" t="s">
        <v>9993</v>
      </c>
      <c r="CH985" t="s">
        <v>1230</v>
      </c>
      <c r="CI985" t="s">
        <v>1547</v>
      </c>
      <c r="CJ985" t="s">
        <v>1918</v>
      </c>
      <c r="CK985" t="s">
        <v>1705</v>
      </c>
      <c r="CL985"/>
      <c r="CM985"/>
      <c r="CN985" t="s">
        <v>13597</v>
      </c>
      <c r="CO985" t="s">
        <v>13598</v>
      </c>
      <c r="CP985" t="s">
        <v>13597</v>
      </c>
      <c r="CQ985" t="s">
        <v>13598</v>
      </c>
      <c r="CR985" t="s">
        <v>1547</v>
      </c>
      <c r="CS985">
        <v>8</v>
      </c>
      <c r="CT985" t="s">
        <v>4314</v>
      </c>
      <c r="CU985" t="s">
        <v>4314</v>
      </c>
      <c r="CV985" t="s">
        <v>4314</v>
      </c>
      <c r="CW985" t="s">
        <v>1547</v>
      </c>
      <c r="CX985" t="s">
        <v>1547</v>
      </c>
      <c r="CY985">
        <v>983</v>
      </c>
      <c r="CZ985" t="s">
        <v>10503</v>
      </c>
      <c r="DA985" t="s">
        <v>1547</v>
      </c>
      <c r="DB985" t="s">
        <v>1881</v>
      </c>
      <c r="DC985" t="s">
        <v>1882</v>
      </c>
      <c r="DD985" t="s">
        <v>4319</v>
      </c>
      <c r="DE985" t="s">
        <v>4315</v>
      </c>
      <c r="DF985" t="s">
        <v>4318</v>
      </c>
      <c r="DG985" t="s">
        <v>4076</v>
      </c>
      <c r="DH985" t="s">
        <v>4076</v>
      </c>
      <c r="DI985" t="s">
        <v>9166</v>
      </c>
      <c r="DJ985" t="e">
        <v>#N/A</v>
      </c>
      <c r="DK985"/>
      <c r="DL985" t="s">
        <v>9995</v>
      </c>
      <c r="DM985">
        <v>9</v>
      </c>
      <c r="DN985" t="s">
        <v>1883</v>
      </c>
      <c r="DO985" t="s">
        <v>1705</v>
      </c>
      <c r="DP985" t="b">
        <v>1</v>
      </c>
      <c r="DQ985" t="b">
        <v>0</v>
      </c>
      <c r="DR985" t="b">
        <v>1</v>
      </c>
      <c r="DS985" t="b">
        <v>0</v>
      </c>
      <c r="DT985" t="b">
        <v>1</v>
      </c>
      <c r="DU985" t="b">
        <v>1</v>
      </c>
      <c r="DV985" t="b">
        <v>0</v>
      </c>
      <c r="DW985">
        <v>0</v>
      </c>
      <c r="DX985" t="b">
        <v>0</v>
      </c>
      <c r="DY985" t="b">
        <v>0</v>
      </c>
      <c r="DZ985" t="b">
        <v>0</v>
      </c>
      <c r="EA985" t="b">
        <v>0</v>
      </c>
      <c r="EB985" t="b">
        <v>0</v>
      </c>
      <c r="EC985" t="b">
        <v>0</v>
      </c>
      <c r="ED985" t="b">
        <v>0</v>
      </c>
      <c r="EE985" t="b">
        <v>0</v>
      </c>
      <c r="EF985" t="b">
        <v>0</v>
      </c>
      <c r="EG985" t="b" cm="1">
        <v>0</v>
      </c>
      <c r="EH985" t="b">
        <v>0</v>
      </c>
      <c r="EI985" t="b">
        <v>0</v>
      </c>
      <c r="EJ985" t="b">
        <v>0</v>
      </c>
      <c r="EK985" t="s">
        <v>1547</v>
      </c>
      <c r="EL985">
        <v>0</v>
      </c>
      <c r="EM985">
        <v>27</v>
      </c>
      <c r="EN985" t="b">
        <v>0</v>
      </c>
    </row>
    <row r="986" spans="1:144" ht="15.75">
      <c r="A986"/>
      <c r="B986" t="s">
        <v>1705</v>
      </c>
      <c r="C986" t="s">
        <v>1705</v>
      </c>
      <c r="D986" t="s">
        <v>4321</v>
      </c>
      <c r="E986" t="s">
        <v>4322</v>
      </c>
      <c r="F986"/>
      <c r="G986" t="s">
        <v>4321</v>
      </c>
      <c r="H986" t="s">
        <v>4323</v>
      </c>
      <c r="I986" t="s">
        <v>1230</v>
      </c>
      <c r="J986"/>
      <c r="K986" t="s">
        <v>902</v>
      </c>
      <c r="L986" t="s">
        <v>1743</v>
      </c>
      <c r="M986" t="s">
        <v>1754</v>
      </c>
      <c r="N986"/>
      <c r="O986" t="s">
        <v>4314</v>
      </c>
      <c r="P986" t="s">
        <v>1705</v>
      </c>
      <c r="Q986" t="s">
        <v>4315</v>
      </c>
      <c r="R986" t="s">
        <v>1918</v>
      </c>
      <c r="S986"/>
      <c r="T986" t="s">
        <v>4076</v>
      </c>
      <c r="U986" t="s">
        <v>13597</v>
      </c>
      <c r="V986" t="s">
        <v>13599</v>
      </c>
      <c r="W986"/>
      <c r="X986"/>
      <c r="Y986"/>
      <c r="Z986"/>
      <c r="AA986"/>
      <c r="AB986"/>
      <c r="AC986"/>
      <c r="AD986"/>
      <c r="AE986"/>
      <c r="AF986"/>
      <c r="AG986"/>
      <c r="AH986"/>
      <c r="AI986"/>
      <c r="AJ986"/>
      <c r="AK986"/>
      <c r="AL986"/>
      <c r="AM986"/>
      <c r="AN986"/>
      <c r="AO986" s="108" t="s">
        <v>43</v>
      </c>
      <c r="AP986" t="s">
        <v>2862</v>
      </c>
      <c r="AQ986">
        <v>5</v>
      </c>
      <c r="AR986" t="e">
        <v>#N/A</v>
      </c>
      <c r="AS986" t="s">
        <v>1705</v>
      </c>
      <c r="AT986" t="e">
        <v>#N/A</v>
      </c>
      <c r="AU986" t="s">
        <v>4322</v>
      </c>
      <c r="AV986" t="s">
        <v>9996</v>
      </c>
      <c r="AW986" t="s">
        <v>1744</v>
      </c>
      <c r="AX986" t="s">
        <v>1740</v>
      </c>
      <c r="AY986" t="s">
        <v>9997</v>
      </c>
      <c r="AZ986" t="s">
        <v>4315</v>
      </c>
      <c r="BA986" t="s">
        <v>9998</v>
      </c>
      <c r="BB986" t="s">
        <v>1230</v>
      </c>
      <c r="BC986" t="s">
        <v>1743</v>
      </c>
      <c r="BD986" t="s">
        <v>9999</v>
      </c>
      <c r="BE986" t="s">
        <v>4312</v>
      </c>
      <c r="BF986">
        <v>986</v>
      </c>
      <c r="BG986">
        <v>983</v>
      </c>
      <c r="BH986">
        <v>0</v>
      </c>
      <c r="BI986" t="s">
        <v>4322</v>
      </c>
      <c r="BJ986">
        <v>1</v>
      </c>
      <c r="BK986">
        <v>0</v>
      </c>
      <c r="BL986">
        <v>0</v>
      </c>
      <c r="BM986" t="s">
        <v>1547</v>
      </c>
      <c r="BN986" t="s">
        <v>4313</v>
      </c>
      <c r="BO986" t="s">
        <v>9976</v>
      </c>
      <c r="BP986" t="e" cm="1">
        <v>#N/A</v>
      </c>
      <c r="BQ986" t="s">
        <v>1547</v>
      </c>
      <c r="BR986" t="s">
        <v>4314</v>
      </c>
      <c r="BS986">
        <v>4</v>
      </c>
      <c r="BT986" t="s">
        <v>1756</v>
      </c>
      <c r="BU986" t="s">
        <v>15963</v>
      </c>
      <c r="BV986" t="s">
        <v>4321</v>
      </c>
      <c r="BW986" t="s">
        <v>9996</v>
      </c>
      <c r="BX986" t="s">
        <v>10000</v>
      </c>
      <c r="BY986" t="s">
        <v>1744</v>
      </c>
      <c r="BZ986" t="s">
        <v>4076</v>
      </c>
      <c r="CA986" t="s">
        <v>1744</v>
      </c>
      <c r="CB986" t="s">
        <v>1754</v>
      </c>
      <c r="CC986"/>
      <c r="CD986" t="s">
        <v>998</v>
      </c>
      <c r="CE986" t="s">
        <v>1230</v>
      </c>
      <c r="CF986" t="s">
        <v>10001</v>
      </c>
      <c r="CG986" t="s">
        <v>10002</v>
      </c>
      <c r="CH986" t="s">
        <v>1230</v>
      </c>
      <c r="CI986" t="s">
        <v>1547</v>
      </c>
      <c r="CJ986" t="s">
        <v>1918</v>
      </c>
      <c r="CK986" t="s">
        <v>1705</v>
      </c>
      <c r="CL986"/>
      <c r="CM986"/>
      <c r="CN986" t="s">
        <v>13597</v>
      </c>
      <c r="CO986" t="s">
        <v>13599</v>
      </c>
      <c r="CP986" t="s">
        <v>13597</v>
      </c>
      <c r="CQ986" t="s">
        <v>13599</v>
      </c>
      <c r="CR986" t="s">
        <v>1547</v>
      </c>
      <c r="CS986">
        <v>8</v>
      </c>
      <c r="CT986" t="s">
        <v>4314</v>
      </c>
      <c r="CU986" t="s">
        <v>4314</v>
      </c>
      <c r="CV986" t="s">
        <v>4314</v>
      </c>
      <c r="CW986" t="s">
        <v>1547</v>
      </c>
      <c r="CX986" t="s">
        <v>1547</v>
      </c>
      <c r="CY986">
        <v>984</v>
      </c>
      <c r="CZ986" t="s">
        <v>10504</v>
      </c>
      <c r="DA986" t="s">
        <v>1547</v>
      </c>
      <c r="DB986" t="s">
        <v>1881</v>
      </c>
      <c r="DC986" t="s">
        <v>1882</v>
      </c>
      <c r="DD986" t="s">
        <v>4322</v>
      </c>
      <c r="DE986" t="s">
        <v>4315</v>
      </c>
      <c r="DF986" t="s">
        <v>4321</v>
      </c>
      <c r="DG986" t="s">
        <v>4076</v>
      </c>
      <c r="DH986" t="s">
        <v>4076</v>
      </c>
      <c r="DI986" t="s">
        <v>9166</v>
      </c>
      <c r="DJ986" t="e">
        <v>#N/A</v>
      </c>
      <c r="DK986"/>
      <c r="DL986" t="s">
        <v>9166</v>
      </c>
      <c r="DM986">
        <v>9</v>
      </c>
      <c r="DN986" t="s">
        <v>1883</v>
      </c>
      <c r="DO986" t="s">
        <v>1705</v>
      </c>
      <c r="DP986" t="b">
        <v>1</v>
      </c>
      <c r="DQ986" t="b">
        <v>0</v>
      </c>
      <c r="DR986" t="b">
        <v>1</v>
      </c>
      <c r="DS986" t="b">
        <v>0</v>
      </c>
      <c r="DT986" t="b">
        <v>0</v>
      </c>
      <c r="DU986" t="b">
        <v>1</v>
      </c>
      <c r="DV986" t="b">
        <v>0</v>
      </c>
      <c r="DW986">
        <v>0</v>
      </c>
      <c r="DX986" t="b">
        <v>0</v>
      </c>
      <c r="DY986" t="b">
        <v>0</v>
      </c>
      <c r="DZ986" t="b">
        <v>0</v>
      </c>
      <c r="EA986" t="b">
        <v>0</v>
      </c>
      <c r="EB986" t="b">
        <v>0</v>
      </c>
      <c r="EC986" t="b">
        <v>0</v>
      </c>
      <c r="ED986" t="b">
        <v>0</v>
      </c>
      <c r="EE986" t="b">
        <v>0</v>
      </c>
      <c r="EF986" t="b">
        <v>0</v>
      </c>
      <c r="EG986" t="b" cm="1">
        <v>0</v>
      </c>
      <c r="EH986" t="b">
        <v>0</v>
      </c>
      <c r="EI986" t="b">
        <v>0</v>
      </c>
      <c r="EJ986" t="b">
        <v>0</v>
      </c>
      <c r="EK986" t="s">
        <v>1547</v>
      </c>
      <c r="EL986">
        <v>0</v>
      </c>
      <c r="EM986">
        <v>22</v>
      </c>
      <c r="EN986" t="b">
        <v>0</v>
      </c>
    </row>
    <row r="987" spans="1:144" ht="220.5">
      <c r="A987"/>
      <c r="B987" t="s">
        <v>1705</v>
      </c>
      <c r="C987" t="s">
        <v>1705</v>
      </c>
      <c r="D987" t="s">
        <v>4324</v>
      </c>
      <c r="E987" t="s">
        <v>4325</v>
      </c>
      <c r="F987"/>
      <c r="G987" t="s">
        <v>4326</v>
      </c>
      <c r="H987" s="109" t="s">
        <v>4327</v>
      </c>
      <c r="I987" t="s">
        <v>1230</v>
      </c>
      <c r="J987"/>
      <c r="K987" t="s">
        <v>902</v>
      </c>
      <c r="L987" t="s">
        <v>1743</v>
      </c>
      <c r="M987" t="s">
        <v>1995</v>
      </c>
      <c r="N987"/>
      <c r="O987" t="s">
        <v>4314</v>
      </c>
      <c r="P987" t="s">
        <v>1705</v>
      </c>
      <c r="Q987" t="s">
        <v>4315</v>
      </c>
      <c r="R987" t="s">
        <v>1918</v>
      </c>
      <c r="S987" t="s">
        <v>4328</v>
      </c>
      <c r="T987" t="s">
        <v>4076</v>
      </c>
      <c r="U987" t="s">
        <v>13597</v>
      </c>
      <c r="V987" t="s">
        <v>13600</v>
      </c>
      <c r="W987"/>
      <c r="X987"/>
      <c r="Y987"/>
      <c r="Z987"/>
      <c r="AA987"/>
      <c r="AB987"/>
      <c r="AC987"/>
      <c r="AD987"/>
      <c r="AE987"/>
      <c r="AF987"/>
      <c r="AG987"/>
      <c r="AH987"/>
      <c r="AI987"/>
      <c r="AJ987"/>
      <c r="AK987"/>
      <c r="AL987"/>
      <c r="AM987"/>
      <c r="AN987"/>
      <c r="AO987" s="108" t="s">
        <v>43</v>
      </c>
      <c r="AP987" t="s">
        <v>2862</v>
      </c>
      <c r="AQ987">
        <v>6</v>
      </c>
      <c r="AR987" t="e">
        <v>#N/A</v>
      </c>
      <c r="AS987" t="s">
        <v>1705</v>
      </c>
      <c r="AT987" t="e">
        <v>#N/A</v>
      </c>
      <c r="AU987" t="s">
        <v>4325</v>
      </c>
      <c r="AV987" t="s">
        <v>10004</v>
      </c>
      <c r="AW987" t="s">
        <v>1744</v>
      </c>
      <c r="AX987" t="s">
        <v>1740</v>
      </c>
      <c r="AY987" t="s">
        <v>10005</v>
      </c>
      <c r="AZ987" t="s">
        <v>4315</v>
      </c>
      <c r="BA987" t="s">
        <v>10006</v>
      </c>
      <c r="BB987" t="s">
        <v>1230</v>
      </c>
      <c r="BC987" t="s">
        <v>1743</v>
      </c>
      <c r="BD987" t="s">
        <v>10007</v>
      </c>
      <c r="BE987" t="s">
        <v>4312</v>
      </c>
      <c r="BF987">
        <v>987</v>
      </c>
      <c r="BG987">
        <v>983</v>
      </c>
      <c r="BH987">
        <v>0</v>
      </c>
      <c r="BI987" t="s">
        <v>4325</v>
      </c>
      <c r="BJ987">
        <v>1</v>
      </c>
      <c r="BK987">
        <v>0</v>
      </c>
      <c r="BL987">
        <v>0</v>
      </c>
      <c r="BM987" t="s">
        <v>1547</v>
      </c>
      <c r="BN987" t="s">
        <v>4313</v>
      </c>
      <c r="BO987" t="s">
        <v>9976</v>
      </c>
      <c r="BP987" t="e" cm="1">
        <v>#N/A</v>
      </c>
      <c r="BQ987" t="s">
        <v>1547</v>
      </c>
      <c r="BR987" t="s">
        <v>4314</v>
      </c>
      <c r="BS987">
        <v>5</v>
      </c>
      <c r="BT987" t="s">
        <v>1717</v>
      </c>
      <c r="BU987" t="s">
        <v>15964</v>
      </c>
      <c r="BV987" t="s">
        <v>4324</v>
      </c>
      <c r="BW987" t="s">
        <v>10004</v>
      </c>
      <c r="BX987" t="s">
        <v>10008</v>
      </c>
      <c r="BY987" t="s">
        <v>1744</v>
      </c>
      <c r="BZ987" t="s">
        <v>4076</v>
      </c>
      <c r="CA987" t="s">
        <v>1744</v>
      </c>
      <c r="CB987" t="s">
        <v>1995</v>
      </c>
      <c r="CC987"/>
      <c r="CD987" t="s">
        <v>998</v>
      </c>
      <c r="CE987" t="s">
        <v>1230</v>
      </c>
      <c r="CF987" t="s">
        <v>10009</v>
      </c>
      <c r="CG987" t="s">
        <v>10010</v>
      </c>
      <c r="CH987" t="s">
        <v>1230</v>
      </c>
      <c r="CI987" t="s">
        <v>1547</v>
      </c>
      <c r="CJ987" t="s">
        <v>1918</v>
      </c>
      <c r="CK987" t="s">
        <v>1705</v>
      </c>
      <c r="CL987"/>
      <c r="CM987"/>
      <c r="CN987" t="s">
        <v>13597</v>
      </c>
      <c r="CO987" t="s">
        <v>13600</v>
      </c>
      <c r="CP987" t="s">
        <v>13597</v>
      </c>
      <c r="CQ987" t="s">
        <v>13600</v>
      </c>
      <c r="CR987" t="s">
        <v>1547</v>
      </c>
      <c r="CS987">
        <v>8</v>
      </c>
      <c r="CT987" t="s">
        <v>4314</v>
      </c>
      <c r="CU987" t="s">
        <v>4314</v>
      </c>
      <c r="CV987" t="s">
        <v>4314</v>
      </c>
      <c r="CW987" t="s">
        <v>1547</v>
      </c>
      <c r="CX987" t="s">
        <v>1547</v>
      </c>
      <c r="CY987">
        <v>985</v>
      </c>
      <c r="CZ987" t="s">
        <v>10505</v>
      </c>
      <c r="DA987" t="s">
        <v>1547</v>
      </c>
      <c r="DB987" t="s">
        <v>1881</v>
      </c>
      <c r="DC987" t="s">
        <v>1882</v>
      </c>
      <c r="DD987" t="s">
        <v>4325</v>
      </c>
      <c r="DE987" t="s">
        <v>4315</v>
      </c>
      <c r="DF987" t="s">
        <v>4326</v>
      </c>
      <c r="DG987" t="s">
        <v>4076</v>
      </c>
      <c r="DH987" t="s">
        <v>4076</v>
      </c>
      <c r="DI987" t="s">
        <v>9166</v>
      </c>
      <c r="DJ987" t="e">
        <v>#N/A</v>
      </c>
      <c r="DK987"/>
      <c r="DL987" t="s">
        <v>10012</v>
      </c>
      <c r="DM987">
        <v>9</v>
      </c>
      <c r="DN987" t="s">
        <v>1883</v>
      </c>
      <c r="DO987" t="s">
        <v>1705</v>
      </c>
      <c r="DP987" t="b">
        <v>1</v>
      </c>
      <c r="DQ987" t="b">
        <v>0</v>
      </c>
      <c r="DR987" t="b">
        <v>1</v>
      </c>
      <c r="DS987" t="b">
        <v>0</v>
      </c>
      <c r="DT987" t="b">
        <v>1</v>
      </c>
      <c r="DU987" t="b">
        <v>1</v>
      </c>
      <c r="DV987" t="b">
        <v>0</v>
      </c>
      <c r="DW987">
        <v>0</v>
      </c>
      <c r="DX987" t="b">
        <v>0</v>
      </c>
      <c r="DY987" t="b">
        <v>0</v>
      </c>
      <c r="DZ987" t="b">
        <v>0</v>
      </c>
      <c r="EA987" t="b">
        <v>0</v>
      </c>
      <c r="EB987" t="b">
        <v>0</v>
      </c>
      <c r="EC987" t="b">
        <v>0</v>
      </c>
      <c r="ED987" t="b">
        <v>0</v>
      </c>
      <c r="EE987" t="b">
        <v>0</v>
      </c>
      <c r="EF987" t="b">
        <v>0</v>
      </c>
      <c r="EG987" t="b" cm="1">
        <v>0</v>
      </c>
      <c r="EH987" t="b">
        <v>0</v>
      </c>
      <c r="EI987" t="b">
        <v>0</v>
      </c>
      <c r="EJ987" t="b">
        <v>0</v>
      </c>
      <c r="EK987" t="s">
        <v>1547</v>
      </c>
      <c r="EL987">
        <v>0</v>
      </c>
      <c r="EM987">
        <v>18</v>
      </c>
      <c r="EN987" t="b">
        <v>0</v>
      </c>
    </row>
    <row r="988" spans="1:144" ht="15.75">
      <c r="A988"/>
      <c r="B988" t="s">
        <v>1705</v>
      </c>
      <c r="C988" t="s">
        <v>1705</v>
      </c>
      <c r="D988" t="s">
        <v>4329</v>
      </c>
      <c r="E988" t="s">
        <v>4330</v>
      </c>
      <c r="F988"/>
      <c r="G988" t="s">
        <v>4331</v>
      </c>
      <c r="H988" t="s">
        <v>4332</v>
      </c>
      <c r="I988" t="s">
        <v>1230</v>
      </c>
      <c r="J988"/>
      <c r="K988" t="s">
        <v>902</v>
      </c>
      <c r="L988" t="s">
        <v>1743</v>
      </c>
      <c r="M988" t="s">
        <v>1995</v>
      </c>
      <c r="N988"/>
      <c r="O988" t="s">
        <v>4314</v>
      </c>
      <c r="P988" t="s">
        <v>1705</v>
      </c>
      <c r="Q988" t="s">
        <v>4315</v>
      </c>
      <c r="R988" t="s">
        <v>1918</v>
      </c>
      <c r="S988"/>
      <c r="T988" t="s">
        <v>4076</v>
      </c>
      <c r="U988" t="s">
        <v>13597</v>
      </c>
      <c r="V988" t="s">
        <v>13601</v>
      </c>
      <c r="W988"/>
      <c r="X988"/>
      <c r="Y988"/>
      <c r="Z988"/>
      <c r="AA988"/>
      <c r="AB988"/>
      <c r="AC988"/>
      <c r="AD988"/>
      <c r="AE988"/>
      <c r="AF988"/>
      <c r="AG988"/>
      <c r="AH988"/>
      <c r="AI988"/>
      <c r="AJ988"/>
      <c r="AK988"/>
      <c r="AL988"/>
      <c r="AM988"/>
      <c r="AN988"/>
      <c r="AO988" s="108" t="s">
        <v>43</v>
      </c>
      <c r="AP988" t="s">
        <v>2862</v>
      </c>
      <c r="AQ988">
        <v>7</v>
      </c>
      <c r="AR988" t="e">
        <v>#N/A</v>
      </c>
      <c r="AS988" t="s">
        <v>1705</v>
      </c>
      <c r="AT988" t="e">
        <v>#N/A</v>
      </c>
      <c r="AU988" t="s">
        <v>4330</v>
      </c>
      <c r="AV988" t="s">
        <v>10013</v>
      </c>
      <c r="AW988" t="s">
        <v>1744</v>
      </c>
      <c r="AX988" t="s">
        <v>1740</v>
      </c>
      <c r="AY988" t="s">
        <v>10014</v>
      </c>
      <c r="AZ988" t="s">
        <v>4315</v>
      </c>
      <c r="BA988" t="s">
        <v>10015</v>
      </c>
      <c r="BB988" t="s">
        <v>1230</v>
      </c>
      <c r="BC988" t="s">
        <v>1743</v>
      </c>
      <c r="BD988" t="s">
        <v>10016</v>
      </c>
      <c r="BE988" t="s">
        <v>4312</v>
      </c>
      <c r="BF988">
        <v>988</v>
      </c>
      <c r="BG988">
        <v>983</v>
      </c>
      <c r="BH988">
        <v>0</v>
      </c>
      <c r="BI988" t="s">
        <v>4330</v>
      </c>
      <c r="BJ988">
        <v>1</v>
      </c>
      <c r="BK988">
        <v>0</v>
      </c>
      <c r="BL988">
        <v>0</v>
      </c>
      <c r="BM988" t="s">
        <v>1547</v>
      </c>
      <c r="BN988" t="s">
        <v>4313</v>
      </c>
      <c r="BO988" t="s">
        <v>9976</v>
      </c>
      <c r="BP988" t="e" cm="1">
        <v>#N/A</v>
      </c>
      <c r="BQ988" t="s">
        <v>1547</v>
      </c>
      <c r="BR988" t="s">
        <v>4314</v>
      </c>
      <c r="BS988">
        <v>6</v>
      </c>
      <c r="BT988" t="s">
        <v>1719</v>
      </c>
      <c r="BU988" t="s">
        <v>15965</v>
      </c>
      <c r="BV988" t="s">
        <v>4329</v>
      </c>
      <c r="BW988" t="s">
        <v>10013</v>
      </c>
      <c r="BX988" t="s">
        <v>10017</v>
      </c>
      <c r="BY988" t="s">
        <v>1744</v>
      </c>
      <c r="BZ988" t="s">
        <v>4076</v>
      </c>
      <c r="CA988" t="s">
        <v>1744</v>
      </c>
      <c r="CB988" t="s">
        <v>1995</v>
      </c>
      <c r="CC988"/>
      <c r="CD988" t="s">
        <v>998</v>
      </c>
      <c r="CE988" t="s">
        <v>1230</v>
      </c>
      <c r="CF988" t="s">
        <v>10018</v>
      </c>
      <c r="CG988" t="s">
        <v>10019</v>
      </c>
      <c r="CH988" t="s">
        <v>1230</v>
      </c>
      <c r="CI988" t="s">
        <v>1547</v>
      </c>
      <c r="CJ988" t="s">
        <v>1918</v>
      </c>
      <c r="CK988" t="s">
        <v>1705</v>
      </c>
      <c r="CL988"/>
      <c r="CM988"/>
      <c r="CN988" t="s">
        <v>13597</v>
      </c>
      <c r="CO988" t="s">
        <v>13601</v>
      </c>
      <c r="CP988" t="s">
        <v>13597</v>
      </c>
      <c r="CQ988" t="s">
        <v>13601</v>
      </c>
      <c r="CR988" t="s">
        <v>1547</v>
      </c>
      <c r="CS988">
        <v>8</v>
      </c>
      <c r="CT988" t="s">
        <v>4314</v>
      </c>
      <c r="CU988" t="s">
        <v>4314</v>
      </c>
      <c r="CV988" t="s">
        <v>4314</v>
      </c>
      <c r="CW988" t="s">
        <v>1547</v>
      </c>
      <c r="CX988" t="s">
        <v>1547</v>
      </c>
      <c r="CY988">
        <v>986</v>
      </c>
      <c r="CZ988" t="s">
        <v>10509</v>
      </c>
      <c r="DA988" t="s">
        <v>1547</v>
      </c>
      <c r="DB988" t="s">
        <v>1881</v>
      </c>
      <c r="DC988" t="s">
        <v>1882</v>
      </c>
      <c r="DD988" t="s">
        <v>4330</v>
      </c>
      <c r="DE988" t="s">
        <v>4315</v>
      </c>
      <c r="DF988" t="s">
        <v>4331</v>
      </c>
      <c r="DG988" t="s">
        <v>4076</v>
      </c>
      <c r="DH988" t="s">
        <v>4076</v>
      </c>
      <c r="DI988" t="s">
        <v>9166</v>
      </c>
      <c r="DJ988" t="e">
        <v>#N/A</v>
      </c>
      <c r="DK988"/>
      <c r="DL988" t="s">
        <v>9166</v>
      </c>
      <c r="DM988">
        <v>9</v>
      </c>
      <c r="DN988" t="s">
        <v>1883</v>
      </c>
      <c r="DO988" t="s">
        <v>1705</v>
      </c>
      <c r="DP988" t="b">
        <v>1</v>
      </c>
      <c r="DQ988" t="b">
        <v>0</v>
      </c>
      <c r="DR988" t="b">
        <v>1</v>
      </c>
      <c r="DS988" t="b">
        <v>0</v>
      </c>
      <c r="DT988" t="b">
        <v>0</v>
      </c>
      <c r="DU988" t="b">
        <v>1</v>
      </c>
      <c r="DV988" t="b">
        <v>0</v>
      </c>
      <c r="DW988">
        <v>0</v>
      </c>
      <c r="DX988" t="b">
        <v>0</v>
      </c>
      <c r="DY988" t="b">
        <v>0</v>
      </c>
      <c r="DZ988" t="b">
        <v>0</v>
      </c>
      <c r="EA988" t="b">
        <v>0</v>
      </c>
      <c r="EB988" t="b">
        <v>0</v>
      </c>
      <c r="EC988" t="b">
        <v>0</v>
      </c>
      <c r="ED988" t="b">
        <v>0</v>
      </c>
      <c r="EE988" t="b">
        <v>0</v>
      </c>
      <c r="EF988" t="b">
        <v>0</v>
      </c>
      <c r="EG988" t="b" cm="1">
        <v>0</v>
      </c>
      <c r="EH988" t="b">
        <v>0</v>
      </c>
      <c r="EI988" t="b">
        <v>0</v>
      </c>
      <c r="EJ988" t="b">
        <v>0</v>
      </c>
      <c r="EK988" t="s">
        <v>1547</v>
      </c>
      <c r="EL988">
        <v>0</v>
      </c>
      <c r="EM988">
        <v>20</v>
      </c>
      <c r="EN988" t="b">
        <v>0</v>
      </c>
    </row>
    <row r="989" spans="1:144" ht="15.75">
      <c r="A989"/>
      <c r="B989" t="s">
        <v>1705</v>
      </c>
      <c r="C989" t="s">
        <v>1705</v>
      </c>
      <c r="D989" t="s">
        <v>4333</v>
      </c>
      <c r="E989" t="s">
        <v>4334</v>
      </c>
      <c r="F989"/>
      <c r="G989" t="s">
        <v>4335</v>
      </c>
      <c r="H989" t="s">
        <v>4336</v>
      </c>
      <c r="I989" t="s">
        <v>1230</v>
      </c>
      <c r="J989"/>
      <c r="K989" t="s">
        <v>902</v>
      </c>
      <c r="L989" t="s">
        <v>3190</v>
      </c>
      <c r="M989" t="s">
        <v>1749</v>
      </c>
      <c r="N989"/>
      <c r="O989" t="s">
        <v>4314</v>
      </c>
      <c r="P989" t="s">
        <v>1705</v>
      </c>
      <c r="Q989" t="s">
        <v>4315</v>
      </c>
      <c r="R989" t="s">
        <v>1918</v>
      </c>
      <c r="S989"/>
      <c r="T989" t="s">
        <v>4076</v>
      </c>
      <c r="U989" t="s">
        <v>13597</v>
      </c>
      <c r="V989" t="s">
        <v>13602</v>
      </c>
      <c r="W989"/>
      <c r="X989"/>
      <c r="Y989"/>
      <c r="Z989"/>
      <c r="AA989"/>
      <c r="AB989"/>
      <c r="AC989"/>
      <c r="AD989"/>
      <c r="AE989"/>
      <c r="AF989"/>
      <c r="AG989"/>
      <c r="AH989"/>
      <c r="AI989"/>
      <c r="AJ989"/>
      <c r="AK989"/>
      <c r="AL989"/>
      <c r="AM989"/>
      <c r="AN989"/>
      <c r="AO989" s="108" t="s">
        <v>43</v>
      </c>
      <c r="AP989" t="s">
        <v>2862</v>
      </c>
      <c r="AQ989">
        <v>8</v>
      </c>
      <c r="AR989" t="e">
        <v>#N/A</v>
      </c>
      <c r="AS989" t="s">
        <v>1705</v>
      </c>
      <c r="AT989" t="e">
        <v>#N/A</v>
      </c>
      <c r="AU989" t="s">
        <v>4334</v>
      </c>
      <c r="AV989" t="s">
        <v>10021</v>
      </c>
      <c r="AW989" t="s">
        <v>1744</v>
      </c>
      <c r="AX989" t="s">
        <v>1740</v>
      </c>
      <c r="AY989" t="s">
        <v>10022</v>
      </c>
      <c r="AZ989" t="s">
        <v>4315</v>
      </c>
      <c r="BA989" t="s">
        <v>10023</v>
      </c>
      <c r="BB989" t="s">
        <v>1230</v>
      </c>
      <c r="BC989" t="s">
        <v>3190</v>
      </c>
      <c r="BD989" t="s">
        <v>10024</v>
      </c>
      <c r="BE989" t="s">
        <v>4312</v>
      </c>
      <c r="BF989">
        <v>989</v>
      </c>
      <c r="BG989">
        <v>983</v>
      </c>
      <c r="BH989">
        <v>0</v>
      </c>
      <c r="BI989" t="s">
        <v>4334</v>
      </c>
      <c r="BJ989">
        <v>1</v>
      </c>
      <c r="BK989">
        <v>0</v>
      </c>
      <c r="BL989">
        <v>0</v>
      </c>
      <c r="BM989" t="s">
        <v>1547</v>
      </c>
      <c r="BN989" t="s">
        <v>4313</v>
      </c>
      <c r="BO989" t="s">
        <v>9976</v>
      </c>
      <c r="BP989" t="e" cm="1">
        <v>#N/A</v>
      </c>
      <c r="BQ989" t="s">
        <v>1547</v>
      </c>
      <c r="BR989" t="s">
        <v>4314</v>
      </c>
      <c r="BS989">
        <v>7</v>
      </c>
      <c r="BT989" t="s">
        <v>1722</v>
      </c>
      <c r="BU989" t="s">
        <v>15966</v>
      </c>
      <c r="BV989" t="s">
        <v>4333</v>
      </c>
      <c r="BW989" t="s">
        <v>10021</v>
      </c>
      <c r="BX989" t="s">
        <v>10025</v>
      </c>
      <c r="BY989" t="s">
        <v>1744</v>
      </c>
      <c r="BZ989" t="s">
        <v>4076</v>
      </c>
      <c r="CA989" t="s">
        <v>1744</v>
      </c>
      <c r="CB989" t="s">
        <v>1749</v>
      </c>
      <c r="CC989"/>
      <c r="CD989" t="s">
        <v>998</v>
      </c>
      <c r="CE989" t="s">
        <v>1230</v>
      </c>
      <c r="CF989" t="s">
        <v>10026</v>
      </c>
      <c r="CG989" t="s">
        <v>10027</v>
      </c>
      <c r="CH989" t="s">
        <v>1230</v>
      </c>
      <c r="CI989" t="s">
        <v>1547</v>
      </c>
      <c r="CJ989" t="s">
        <v>1918</v>
      </c>
      <c r="CK989" t="s">
        <v>1705</v>
      </c>
      <c r="CL989"/>
      <c r="CM989"/>
      <c r="CN989" t="s">
        <v>13597</v>
      </c>
      <c r="CO989" t="s">
        <v>13602</v>
      </c>
      <c r="CP989" t="s">
        <v>13597</v>
      </c>
      <c r="CQ989" t="s">
        <v>13602</v>
      </c>
      <c r="CR989" t="s">
        <v>1547</v>
      </c>
      <c r="CS989">
        <v>8</v>
      </c>
      <c r="CT989" t="s">
        <v>4314</v>
      </c>
      <c r="CU989" t="s">
        <v>4314</v>
      </c>
      <c r="CV989" t="s">
        <v>4314</v>
      </c>
      <c r="CW989" t="s">
        <v>1547</v>
      </c>
      <c r="CX989" t="s">
        <v>1547</v>
      </c>
      <c r="CY989">
        <v>987</v>
      </c>
      <c r="CZ989" t="s">
        <v>10510</v>
      </c>
      <c r="DA989" t="s">
        <v>1547</v>
      </c>
      <c r="DB989" t="s">
        <v>1881</v>
      </c>
      <c r="DC989" t="s">
        <v>1882</v>
      </c>
      <c r="DD989" t="s">
        <v>4334</v>
      </c>
      <c r="DE989" t="s">
        <v>4315</v>
      </c>
      <c r="DF989" t="s">
        <v>4335</v>
      </c>
      <c r="DG989" t="s">
        <v>4076</v>
      </c>
      <c r="DH989" t="s">
        <v>4076</v>
      </c>
      <c r="DI989" t="s">
        <v>9166</v>
      </c>
      <c r="DJ989" t="e">
        <v>#N/A</v>
      </c>
      <c r="DK989"/>
      <c r="DL989" t="s">
        <v>9166</v>
      </c>
      <c r="DM989">
        <v>9</v>
      </c>
      <c r="DN989" t="s">
        <v>1883</v>
      </c>
      <c r="DO989" t="s">
        <v>1705</v>
      </c>
      <c r="DP989" t="b">
        <v>1</v>
      </c>
      <c r="DQ989" t="b">
        <v>0</v>
      </c>
      <c r="DR989" t="b">
        <v>1</v>
      </c>
      <c r="DS989" t="b">
        <v>0</v>
      </c>
      <c r="DT989" t="b">
        <v>0</v>
      </c>
      <c r="DU989" t="b">
        <v>1</v>
      </c>
      <c r="DV989" t="b">
        <v>0</v>
      </c>
      <c r="DW989">
        <v>0</v>
      </c>
      <c r="DX989" t="b">
        <v>0</v>
      </c>
      <c r="DY989" t="b">
        <v>0</v>
      </c>
      <c r="DZ989" t="b">
        <v>0</v>
      </c>
      <c r="EA989" t="b">
        <v>0</v>
      </c>
      <c r="EB989" t="b">
        <v>0</v>
      </c>
      <c r="EC989" t="b">
        <v>0</v>
      </c>
      <c r="ED989" t="b">
        <v>0</v>
      </c>
      <c r="EE989" t="b">
        <v>0</v>
      </c>
      <c r="EF989" t="b">
        <v>0</v>
      </c>
      <c r="EG989" t="b" cm="1">
        <v>0</v>
      </c>
      <c r="EH989" t="b">
        <v>0</v>
      </c>
      <c r="EI989" t="b">
        <v>0</v>
      </c>
      <c r="EJ989" t="b">
        <v>0</v>
      </c>
      <c r="EK989" t="s">
        <v>1547</v>
      </c>
      <c r="EL989">
        <v>0</v>
      </c>
      <c r="EM989">
        <v>7</v>
      </c>
      <c r="EN989" t="b">
        <v>0</v>
      </c>
    </row>
    <row r="990" spans="1:144" ht="15.75">
      <c r="A990"/>
      <c r="B990" t="s">
        <v>1705</v>
      </c>
      <c r="C990" t="s">
        <v>1705</v>
      </c>
      <c r="D990" t="s">
        <v>4337</v>
      </c>
      <c r="E990" t="s">
        <v>4338</v>
      </c>
      <c r="F990"/>
      <c r="G990" t="s">
        <v>4339</v>
      </c>
      <c r="H990" t="s">
        <v>4340</v>
      </c>
      <c r="I990" t="s">
        <v>1230</v>
      </c>
      <c r="J990"/>
      <c r="K990" t="s">
        <v>902</v>
      </c>
      <c r="L990" t="s">
        <v>1743</v>
      </c>
      <c r="M990" t="s">
        <v>1749</v>
      </c>
      <c r="N990"/>
      <c r="O990" t="s">
        <v>4314</v>
      </c>
      <c r="P990" t="s">
        <v>1705</v>
      </c>
      <c r="Q990" t="s">
        <v>4315</v>
      </c>
      <c r="R990" t="s">
        <v>1918</v>
      </c>
      <c r="S990"/>
      <c r="T990" t="s">
        <v>4076</v>
      </c>
      <c r="U990" t="s">
        <v>13597</v>
      </c>
      <c r="V990" t="s">
        <v>13603</v>
      </c>
      <c r="W990"/>
      <c r="X990"/>
      <c r="Y990"/>
      <c r="Z990"/>
      <c r="AA990"/>
      <c r="AB990"/>
      <c r="AC990"/>
      <c r="AD990"/>
      <c r="AE990"/>
      <c r="AF990"/>
      <c r="AG990"/>
      <c r="AH990"/>
      <c r="AI990"/>
      <c r="AJ990"/>
      <c r="AK990"/>
      <c r="AL990"/>
      <c r="AM990"/>
      <c r="AN990"/>
      <c r="AO990" s="108" t="s">
        <v>43</v>
      </c>
      <c r="AP990" t="s">
        <v>2862</v>
      </c>
      <c r="AQ990">
        <v>9</v>
      </c>
      <c r="AR990" t="e">
        <v>#N/A</v>
      </c>
      <c r="AS990" t="s">
        <v>1705</v>
      </c>
      <c r="AT990" t="e">
        <v>#N/A</v>
      </c>
      <c r="AU990" t="s">
        <v>4338</v>
      </c>
      <c r="AV990" t="s">
        <v>10029</v>
      </c>
      <c r="AW990" t="s">
        <v>1744</v>
      </c>
      <c r="AX990" t="s">
        <v>1740</v>
      </c>
      <c r="AY990" t="s">
        <v>10030</v>
      </c>
      <c r="AZ990" t="s">
        <v>4315</v>
      </c>
      <c r="BA990" t="s">
        <v>10031</v>
      </c>
      <c r="BB990" t="s">
        <v>1230</v>
      </c>
      <c r="BC990" t="s">
        <v>1743</v>
      </c>
      <c r="BD990" t="s">
        <v>10032</v>
      </c>
      <c r="BE990" t="s">
        <v>4312</v>
      </c>
      <c r="BF990">
        <v>990</v>
      </c>
      <c r="BG990">
        <v>983</v>
      </c>
      <c r="BH990">
        <v>0</v>
      </c>
      <c r="BI990" t="s">
        <v>4338</v>
      </c>
      <c r="BJ990">
        <v>1</v>
      </c>
      <c r="BK990">
        <v>0</v>
      </c>
      <c r="BL990">
        <v>0</v>
      </c>
      <c r="BM990" t="s">
        <v>1547</v>
      </c>
      <c r="BN990" t="s">
        <v>4313</v>
      </c>
      <c r="BO990" t="s">
        <v>9976</v>
      </c>
      <c r="BP990" t="e" cm="1">
        <v>#N/A</v>
      </c>
      <c r="BQ990" t="s">
        <v>1547</v>
      </c>
      <c r="BR990" t="s">
        <v>4314</v>
      </c>
      <c r="BS990">
        <v>8</v>
      </c>
      <c r="BT990" t="s">
        <v>1724</v>
      </c>
      <c r="BU990" t="s">
        <v>15967</v>
      </c>
      <c r="BV990" t="s">
        <v>4337</v>
      </c>
      <c r="BW990" t="s">
        <v>10029</v>
      </c>
      <c r="BX990" t="s">
        <v>10033</v>
      </c>
      <c r="BY990" t="s">
        <v>1744</v>
      </c>
      <c r="BZ990" t="s">
        <v>4076</v>
      </c>
      <c r="CA990" t="s">
        <v>1744</v>
      </c>
      <c r="CB990" t="s">
        <v>1749</v>
      </c>
      <c r="CC990"/>
      <c r="CD990" t="s">
        <v>998</v>
      </c>
      <c r="CE990" t="s">
        <v>1230</v>
      </c>
      <c r="CF990" t="s">
        <v>10034</v>
      </c>
      <c r="CG990" t="s">
        <v>10035</v>
      </c>
      <c r="CH990" t="s">
        <v>1230</v>
      </c>
      <c r="CI990" t="s">
        <v>1547</v>
      </c>
      <c r="CJ990" t="s">
        <v>1918</v>
      </c>
      <c r="CK990" t="s">
        <v>1705</v>
      </c>
      <c r="CL990"/>
      <c r="CM990"/>
      <c r="CN990" t="s">
        <v>13597</v>
      </c>
      <c r="CO990" t="s">
        <v>13603</v>
      </c>
      <c r="CP990" t="s">
        <v>13597</v>
      </c>
      <c r="CQ990" t="s">
        <v>13603</v>
      </c>
      <c r="CR990" t="s">
        <v>1547</v>
      </c>
      <c r="CS990">
        <v>8</v>
      </c>
      <c r="CT990" t="s">
        <v>4314</v>
      </c>
      <c r="CU990" t="s">
        <v>4314</v>
      </c>
      <c r="CV990" t="s">
        <v>4314</v>
      </c>
      <c r="CW990" t="s">
        <v>1547</v>
      </c>
      <c r="CX990" t="s">
        <v>1547</v>
      </c>
      <c r="CY990">
        <v>988</v>
      </c>
      <c r="CZ990" t="s">
        <v>10513</v>
      </c>
      <c r="DA990" t="s">
        <v>1547</v>
      </c>
      <c r="DB990" t="s">
        <v>1881</v>
      </c>
      <c r="DC990" t="s">
        <v>1882</v>
      </c>
      <c r="DD990" t="s">
        <v>4338</v>
      </c>
      <c r="DE990" t="s">
        <v>4315</v>
      </c>
      <c r="DF990" t="s">
        <v>4339</v>
      </c>
      <c r="DG990" t="s">
        <v>4076</v>
      </c>
      <c r="DH990" t="s">
        <v>4076</v>
      </c>
      <c r="DI990" t="s">
        <v>9166</v>
      </c>
      <c r="DJ990" t="e">
        <v>#N/A</v>
      </c>
      <c r="DK990"/>
      <c r="DL990" t="s">
        <v>9166</v>
      </c>
      <c r="DM990">
        <v>9</v>
      </c>
      <c r="DN990" t="s">
        <v>1883</v>
      </c>
      <c r="DO990" t="s">
        <v>1705</v>
      </c>
      <c r="DP990" t="b">
        <v>1</v>
      </c>
      <c r="DQ990" t="b">
        <v>0</v>
      </c>
      <c r="DR990" t="b">
        <v>1</v>
      </c>
      <c r="DS990" t="b">
        <v>0</v>
      </c>
      <c r="DT990" t="b">
        <v>0</v>
      </c>
      <c r="DU990" t="b">
        <v>1</v>
      </c>
      <c r="DV990" t="b">
        <v>0</v>
      </c>
      <c r="DW990">
        <v>0</v>
      </c>
      <c r="DX990" t="b">
        <v>0</v>
      </c>
      <c r="DY990" t="b">
        <v>0</v>
      </c>
      <c r="DZ990" t="b">
        <v>0</v>
      </c>
      <c r="EA990" t="b">
        <v>0</v>
      </c>
      <c r="EB990" t="b">
        <v>0</v>
      </c>
      <c r="EC990" t="b">
        <v>0</v>
      </c>
      <c r="ED990" t="b">
        <v>0</v>
      </c>
      <c r="EE990" t="b">
        <v>0</v>
      </c>
      <c r="EF990" t="b">
        <v>0</v>
      </c>
      <c r="EG990" t="b" cm="1">
        <v>0</v>
      </c>
      <c r="EH990" t="b">
        <v>0</v>
      </c>
      <c r="EI990" t="b">
        <v>0</v>
      </c>
      <c r="EJ990" t="b">
        <v>0</v>
      </c>
      <c r="EK990" t="s">
        <v>1547</v>
      </c>
      <c r="EL990">
        <v>0</v>
      </c>
      <c r="EM990">
        <v>20</v>
      </c>
      <c r="EN990" t="b">
        <v>0</v>
      </c>
    </row>
    <row r="991" spans="1:144" ht="15.75">
      <c r="A991"/>
      <c r="B991" t="s">
        <v>1705</v>
      </c>
      <c r="C991" t="s">
        <v>1705</v>
      </c>
      <c r="D991" t="s">
        <v>4341</v>
      </c>
      <c r="E991" t="s">
        <v>4342</v>
      </c>
      <c r="F991"/>
      <c r="G991" t="s">
        <v>4343</v>
      </c>
      <c r="H991" t="s">
        <v>4344</v>
      </c>
      <c r="I991" t="s">
        <v>1230</v>
      </c>
      <c r="J991"/>
      <c r="K991" t="s">
        <v>902</v>
      </c>
      <c r="L991" t="s">
        <v>1743</v>
      </c>
      <c r="M991" t="s">
        <v>1779</v>
      </c>
      <c r="N991"/>
      <c r="O991" t="s">
        <v>4314</v>
      </c>
      <c r="P991" t="s">
        <v>1705</v>
      </c>
      <c r="Q991" t="s">
        <v>4315</v>
      </c>
      <c r="R991" t="s">
        <v>1918</v>
      </c>
      <c r="S991"/>
      <c r="T991" t="s">
        <v>4076</v>
      </c>
      <c r="U991" t="s">
        <v>13597</v>
      </c>
      <c r="V991" t="s">
        <v>13604</v>
      </c>
      <c r="W991"/>
      <c r="X991"/>
      <c r="Y991"/>
      <c r="Z991"/>
      <c r="AA991"/>
      <c r="AB991"/>
      <c r="AC991"/>
      <c r="AD991"/>
      <c r="AE991"/>
      <c r="AF991"/>
      <c r="AG991"/>
      <c r="AH991"/>
      <c r="AI991"/>
      <c r="AJ991"/>
      <c r="AK991"/>
      <c r="AL991"/>
      <c r="AM991"/>
      <c r="AN991"/>
      <c r="AO991" s="108" t="s">
        <v>43</v>
      </c>
      <c r="AP991" t="s">
        <v>2862</v>
      </c>
      <c r="AQ991">
        <v>10</v>
      </c>
      <c r="AR991" t="e">
        <v>#N/A</v>
      </c>
      <c r="AS991" t="s">
        <v>1705</v>
      </c>
      <c r="AT991" t="e">
        <v>#N/A</v>
      </c>
      <c r="AU991" t="s">
        <v>4342</v>
      </c>
      <c r="AV991" t="s">
        <v>10037</v>
      </c>
      <c r="AW991" t="s">
        <v>1744</v>
      </c>
      <c r="AX991" t="s">
        <v>1740</v>
      </c>
      <c r="AY991" t="s">
        <v>10038</v>
      </c>
      <c r="AZ991" t="s">
        <v>4315</v>
      </c>
      <c r="BA991" t="s">
        <v>10039</v>
      </c>
      <c r="BB991" t="s">
        <v>1230</v>
      </c>
      <c r="BC991" t="s">
        <v>1743</v>
      </c>
      <c r="BD991" t="s">
        <v>10040</v>
      </c>
      <c r="BE991" t="s">
        <v>4312</v>
      </c>
      <c r="BF991">
        <v>991</v>
      </c>
      <c r="BG991">
        <v>983</v>
      </c>
      <c r="BH991">
        <v>0</v>
      </c>
      <c r="BI991" t="s">
        <v>4342</v>
      </c>
      <c r="BJ991">
        <v>1</v>
      </c>
      <c r="BK991">
        <v>0</v>
      </c>
      <c r="BL991">
        <v>0</v>
      </c>
      <c r="BM991" t="s">
        <v>1547</v>
      </c>
      <c r="BN991" t="s">
        <v>4313</v>
      </c>
      <c r="BO991" t="s">
        <v>9976</v>
      </c>
      <c r="BP991" t="e" cm="1">
        <v>#N/A</v>
      </c>
      <c r="BQ991" t="s">
        <v>1547</v>
      </c>
      <c r="BR991" t="s">
        <v>4314</v>
      </c>
      <c r="BS991">
        <v>9</v>
      </c>
      <c r="BT991" t="s">
        <v>1726</v>
      </c>
      <c r="BU991" t="s">
        <v>15968</v>
      </c>
      <c r="BV991" t="s">
        <v>4341</v>
      </c>
      <c r="BW991" t="s">
        <v>10037</v>
      </c>
      <c r="BX991" t="s">
        <v>10041</v>
      </c>
      <c r="BY991" t="s">
        <v>1744</v>
      </c>
      <c r="BZ991" t="s">
        <v>4076</v>
      </c>
      <c r="CA991" t="s">
        <v>1744</v>
      </c>
      <c r="CB991" t="s">
        <v>1779</v>
      </c>
      <c r="CC991"/>
      <c r="CD991" t="s">
        <v>998</v>
      </c>
      <c r="CE991" t="s">
        <v>1230</v>
      </c>
      <c r="CF991" t="s">
        <v>10042</v>
      </c>
      <c r="CG991" t="s">
        <v>10043</v>
      </c>
      <c r="CH991" t="s">
        <v>1230</v>
      </c>
      <c r="CI991" t="s">
        <v>1547</v>
      </c>
      <c r="CJ991" t="s">
        <v>1918</v>
      </c>
      <c r="CK991" t="s">
        <v>1705</v>
      </c>
      <c r="CL991"/>
      <c r="CM991"/>
      <c r="CN991" t="s">
        <v>13597</v>
      </c>
      <c r="CO991" t="s">
        <v>13604</v>
      </c>
      <c r="CP991" t="s">
        <v>13597</v>
      </c>
      <c r="CQ991" t="s">
        <v>13604</v>
      </c>
      <c r="CR991" t="s">
        <v>1547</v>
      </c>
      <c r="CS991">
        <v>8</v>
      </c>
      <c r="CT991" t="s">
        <v>4314</v>
      </c>
      <c r="CU991" t="s">
        <v>4314</v>
      </c>
      <c r="CV991" t="s">
        <v>4314</v>
      </c>
      <c r="CW991" t="s">
        <v>1547</v>
      </c>
      <c r="CX991" t="s">
        <v>1547</v>
      </c>
      <c r="CY991">
        <v>989</v>
      </c>
      <c r="CZ991" t="s">
        <v>10514</v>
      </c>
      <c r="DA991" t="s">
        <v>1547</v>
      </c>
      <c r="DB991" t="s">
        <v>1881</v>
      </c>
      <c r="DC991" t="s">
        <v>1882</v>
      </c>
      <c r="DD991" t="s">
        <v>4342</v>
      </c>
      <c r="DE991" t="s">
        <v>4315</v>
      </c>
      <c r="DF991" t="s">
        <v>4343</v>
      </c>
      <c r="DG991" t="s">
        <v>4076</v>
      </c>
      <c r="DH991" t="s">
        <v>4076</v>
      </c>
      <c r="DI991" t="s">
        <v>9166</v>
      </c>
      <c r="DJ991" t="e">
        <v>#N/A</v>
      </c>
      <c r="DK991"/>
      <c r="DL991" t="s">
        <v>9166</v>
      </c>
      <c r="DM991">
        <v>9</v>
      </c>
      <c r="DN991" t="s">
        <v>1883</v>
      </c>
      <c r="DO991" t="s">
        <v>1705</v>
      </c>
      <c r="DP991" t="b">
        <v>1</v>
      </c>
      <c r="DQ991" t="b">
        <v>0</v>
      </c>
      <c r="DR991" t="b">
        <v>1</v>
      </c>
      <c r="DS991" t="b">
        <v>0</v>
      </c>
      <c r="DT991" t="b">
        <v>0</v>
      </c>
      <c r="DU991" t="b">
        <v>1</v>
      </c>
      <c r="DV991" t="b">
        <v>0</v>
      </c>
      <c r="DW991">
        <v>0</v>
      </c>
      <c r="DX991" t="b">
        <v>0</v>
      </c>
      <c r="DY991" t="b">
        <v>0</v>
      </c>
      <c r="DZ991" t="b">
        <v>0</v>
      </c>
      <c r="EA991" t="b">
        <v>0</v>
      </c>
      <c r="EB991" t="b">
        <v>0</v>
      </c>
      <c r="EC991" t="b">
        <v>0</v>
      </c>
      <c r="ED991" t="b">
        <v>0</v>
      </c>
      <c r="EE991" t="b">
        <v>0</v>
      </c>
      <c r="EF991" t="b">
        <v>0</v>
      </c>
      <c r="EG991" t="b" cm="1">
        <v>0</v>
      </c>
      <c r="EH991" t="b">
        <v>0</v>
      </c>
      <c r="EI991" t="b">
        <v>0</v>
      </c>
      <c r="EJ991" t="b">
        <v>0</v>
      </c>
      <c r="EK991" t="s">
        <v>1547</v>
      </c>
      <c r="EL991">
        <v>0</v>
      </c>
      <c r="EM991">
        <v>17</v>
      </c>
      <c r="EN991" t="b">
        <v>0</v>
      </c>
    </row>
    <row r="992" spans="1:144" ht="15.75">
      <c r="A992"/>
      <c r="B992" t="s">
        <v>1565</v>
      </c>
      <c r="C992" t="s">
        <v>4345</v>
      </c>
      <c r="D992" t="s">
        <v>4346</v>
      </c>
      <c r="E992" t="s">
        <v>4347</v>
      </c>
      <c r="F992"/>
      <c r="G992" t="s">
        <v>4348</v>
      </c>
      <c r="H992" t="s">
        <v>4349</v>
      </c>
      <c r="I992" t="s">
        <v>1244</v>
      </c>
      <c r="J992"/>
      <c r="K992" t="s">
        <v>902</v>
      </c>
      <c r="L992" t="s">
        <v>1743</v>
      </c>
      <c r="M992"/>
      <c r="N992"/>
      <c r="O992" t="s">
        <v>4314</v>
      </c>
      <c r="P992"/>
      <c r="Q992" t="s">
        <v>4315</v>
      </c>
      <c r="R992" t="s">
        <v>1918</v>
      </c>
      <c r="S992"/>
      <c r="T992"/>
      <c r="U992" t="s">
        <v>4350</v>
      </c>
      <c r="V992"/>
      <c r="W992"/>
      <c r="X992"/>
      <c r="Y992"/>
      <c r="Z992"/>
      <c r="AA992"/>
      <c r="AB992"/>
      <c r="AC992"/>
      <c r="AD992"/>
      <c r="AE992"/>
      <c r="AF992"/>
      <c r="AG992"/>
      <c r="AH992"/>
      <c r="AI992"/>
      <c r="AJ992"/>
      <c r="AK992"/>
      <c r="AL992"/>
      <c r="AM992"/>
      <c r="AN992"/>
      <c r="AO992" s="108" t="s">
        <v>43</v>
      </c>
      <c r="AP992" t="s">
        <v>2863</v>
      </c>
      <c r="AQ992">
        <v>2</v>
      </c>
      <c r="AR992" t="e">
        <v>#N/A</v>
      </c>
      <c r="AS992" t="s">
        <v>4345</v>
      </c>
      <c r="AT992" t="e">
        <v>#N/A</v>
      </c>
      <c r="AU992" t="s">
        <v>4347</v>
      </c>
      <c r="AV992" t="s">
        <v>10045</v>
      </c>
      <c r="AW992" t="s">
        <v>1744</v>
      </c>
      <c r="AX992" t="s">
        <v>1740</v>
      </c>
      <c r="AY992" t="s">
        <v>10046</v>
      </c>
      <c r="AZ992" t="s">
        <v>4315</v>
      </c>
      <c r="BA992" t="s">
        <v>10047</v>
      </c>
      <c r="BB992" t="s">
        <v>1244</v>
      </c>
      <c r="BC992" t="s">
        <v>1743</v>
      </c>
      <c r="BD992" t="s">
        <v>10048</v>
      </c>
      <c r="BE992" t="s">
        <v>4346</v>
      </c>
      <c r="BF992">
        <v>992</v>
      </c>
      <c r="BG992">
        <v>0</v>
      </c>
      <c r="BH992">
        <v>0</v>
      </c>
      <c r="BI992" t="s">
        <v>1547</v>
      </c>
      <c r="BJ992">
        <v>0</v>
      </c>
      <c r="BK992">
        <v>0</v>
      </c>
      <c r="BL992">
        <v>0</v>
      </c>
      <c r="BM992" t="s">
        <v>1547</v>
      </c>
      <c r="BN992" t="s">
        <v>1547</v>
      </c>
      <c r="BO992" t="s">
        <v>1547</v>
      </c>
      <c r="BP992" t="s" cm="1">
        <v>1547</v>
      </c>
      <c r="BQ992" t="s">
        <v>1547</v>
      </c>
      <c r="BR992" t="s">
        <v>4314</v>
      </c>
      <c r="BS992">
        <v>10</v>
      </c>
      <c r="BT992" t="s">
        <v>1785</v>
      </c>
      <c r="BU992" t="s">
        <v>15969</v>
      </c>
      <c r="BV992" t="s">
        <v>4346</v>
      </c>
      <c r="BW992" t="s">
        <v>10045</v>
      </c>
      <c r="BX992" t="s">
        <v>10049</v>
      </c>
      <c r="BY992" t="s">
        <v>1744</v>
      </c>
      <c r="BZ992" t="s">
        <v>1547</v>
      </c>
      <c r="CA992" t="s">
        <v>1744</v>
      </c>
      <c r="CB992" t="s">
        <v>1547</v>
      </c>
      <c r="CC992"/>
      <c r="CD992" t="s">
        <v>998</v>
      </c>
      <c r="CE992" t="s">
        <v>1244</v>
      </c>
      <c r="CF992" t="s">
        <v>4347</v>
      </c>
      <c r="CG992" t="s">
        <v>10045</v>
      </c>
      <c r="CH992" t="s">
        <v>1244</v>
      </c>
      <c r="CI992" t="s">
        <v>1547</v>
      </c>
      <c r="CJ992" t="s">
        <v>1918</v>
      </c>
      <c r="CK992" t="s">
        <v>1565</v>
      </c>
      <c r="CL992"/>
      <c r="CM992"/>
      <c r="CN992" t="s">
        <v>4350</v>
      </c>
      <c r="CO992" t="s">
        <v>1547</v>
      </c>
      <c r="CP992" t="s">
        <v>4350</v>
      </c>
      <c r="CQ992" t="s">
        <v>1547</v>
      </c>
      <c r="CR992" t="s">
        <v>1547</v>
      </c>
      <c r="CS992">
        <v>8</v>
      </c>
      <c r="CT992" t="s">
        <v>4314</v>
      </c>
      <c r="CU992" t="s">
        <v>4314</v>
      </c>
      <c r="CV992" t="s">
        <v>4314</v>
      </c>
      <c r="CW992" t="s">
        <v>1547</v>
      </c>
      <c r="CX992" t="s">
        <v>1547</v>
      </c>
      <c r="CY992">
        <v>990</v>
      </c>
      <c r="CZ992" t="s">
        <v>10515</v>
      </c>
      <c r="DA992" t="s">
        <v>1547</v>
      </c>
      <c r="DB992" t="s">
        <v>1881</v>
      </c>
      <c r="DC992" t="s">
        <v>1882</v>
      </c>
      <c r="DD992" t="s">
        <v>4347</v>
      </c>
      <c r="DE992" t="s">
        <v>4315</v>
      </c>
      <c r="DF992" t="s">
        <v>4348</v>
      </c>
      <c r="DG992" t="s">
        <v>1547</v>
      </c>
      <c r="DH992" t="s">
        <v>1547</v>
      </c>
      <c r="DI992" t="s">
        <v>1892</v>
      </c>
      <c r="DJ992" t="e">
        <v>#N/A</v>
      </c>
      <c r="DK992"/>
      <c r="DL992" t="s">
        <v>1892</v>
      </c>
      <c r="DM992">
        <v>9</v>
      </c>
      <c r="DN992" t="s">
        <v>1883</v>
      </c>
      <c r="DO992" t="s">
        <v>1565</v>
      </c>
      <c r="DP992" t="b">
        <v>1</v>
      </c>
      <c r="DQ992" t="b">
        <v>0</v>
      </c>
      <c r="DR992" t="b">
        <v>1</v>
      </c>
      <c r="DS992" t="b">
        <v>0</v>
      </c>
      <c r="DT992" t="b">
        <v>0</v>
      </c>
      <c r="DU992" t="b">
        <v>0</v>
      </c>
      <c r="DV992" t="b">
        <v>1</v>
      </c>
      <c r="DW992">
        <v>0</v>
      </c>
      <c r="DX992" t="b">
        <v>0</v>
      </c>
      <c r="DY992" t="b">
        <v>0</v>
      </c>
      <c r="DZ992" t="b">
        <v>0</v>
      </c>
      <c r="EA992" t="b">
        <v>0</v>
      </c>
      <c r="EB992" t="b">
        <v>0</v>
      </c>
      <c r="EC992" t="b">
        <v>0</v>
      </c>
      <c r="ED992" t="b">
        <v>0</v>
      </c>
      <c r="EE992" t="b">
        <v>0</v>
      </c>
      <c r="EF992" t="b">
        <v>0</v>
      </c>
      <c r="EG992" t="b" cm="1">
        <v>0</v>
      </c>
      <c r="EH992" t="b">
        <v>0</v>
      </c>
      <c r="EI992" t="b">
        <v>0</v>
      </c>
      <c r="EJ992" t="b">
        <v>0</v>
      </c>
      <c r="EK992" t="s">
        <v>1547</v>
      </c>
      <c r="EL992">
        <v>0</v>
      </c>
      <c r="EM992">
        <v>45</v>
      </c>
      <c r="EN992" t="b">
        <v>1</v>
      </c>
    </row>
    <row r="993" spans="1:144" ht="15.75">
      <c r="A993"/>
      <c r="B993" t="s">
        <v>1565</v>
      </c>
      <c r="C993" t="s">
        <v>4345</v>
      </c>
      <c r="D993" t="s">
        <v>4351</v>
      </c>
      <c r="E993" t="s">
        <v>4277</v>
      </c>
      <c r="F993" t="s">
        <v>4141</v>
      </c>
      <c r="G993" t="s">
        <v>4301</v>
      </c>
      <c r="H993" t="s">
        <v>4352</v>
      </c>
      <c r="I993" t="s">
        <v>2799</v>
      </c>
      <c r="J993"/>
      <c r="K993" t="s">
        <v>902</v>
      </c>
      <c r="L993" t="s">
        <v>1743</v>
      </c>
      <c r="M993" t="s">
        <v>1754</v>
      </c>
      <c r="N993" t="s">
        <v>4317</v>
      </c>
      <c r="O993" t="s">
        <v>4314</v>
      </c>
      <c r="P993" t="s">
        <v>1565</v>
      </c>
      <c r="Q993" t="s">
        <v>4315</v>
      </c>
      <c r="R993" t="s">
        <v>1918</v>
      </c>
      <c r="S993"/>
      <c r="T993"/>
      <c r="U993" t="s">
        <v>4350</v>
      </c>
      <c r="V993" t="s">
        <v>13278</v>
      </c>
      <c r="W993"/>
      <c r="X993"/>
      <c r="Y993"/>
      <c r="Z993"/>
      <c r="AA993"/>
      <c r="AB993"/>
      <c r="AC993"/>
      <c r="AD993"/>
      <c r="AE993"/>
      <c r="AF993"/>
      <c r="AG993"/>
      <c r="AH993"/>
      <c r="AI993"/>
      <c r="AJ993"/>
      <c r="AK993"/>
      <c r="AL993"/>
      <c r="AM993"/>
      <c r="AN993"/>
      <c r="AO993" s="108" t="s">
        <v>43</v>
      </c>
      <c r="AP993" t="s">
        <v>2863</v>
      </c>
      <c r="AQ993">
        <v>3</v>
      </c>
      <c r="AR993" t="e">
        <v>#N/A</v>
      </c>
      <c r="AS993" t="s">
        <v>4345</v>
      </c>
      <c r="AT993" t="e">
        <v>#N/A</v>
      </c>
      <c r="AU993" t="s">
        <v>4277</v>
      </c>
      <c r="AV993" t="s">
        <v>9895</v>
      </c>
      <c r="AW993" t="s">
        <v>9471</v>
      </c>
      <c r="AX993" t="s">
        <v>1740</v>
      </c>
      <c r="AY993" t="s">
        <v>9952</v>
      </c>
      <c r="AZ993" t="s">
        <v>4315</v>
      </c>
      <c r="BA993" t="s">
        <v>9896</v>
      </c>
      <c r="BB993" t="s">
        <v>2799</v>
      </c>
      <c r="BC993" t="s">
        <v>1743</v>
      </c>
      <c r="BD993" t="s">
        <v>10051</v>
      </c>
      <c r="BE993" t="s">
        <v>4346</v>
      </c>
      <c r="BF993">
        <v>345</v>
      </c>
      <c r="BG993">
        <v>992</v>
      </c>
      <c r="BH993">
        <v>0</v>
      </c>
      <c r="BI993" t="s">
        <v>1547</v>
      </c>
      <c r="BJ993">
        <v>0</v>
      </c>
      <c r="BK993">
        <v>0</v>
      </c>
      <c r="BL993">
        <v>981</v>
      </c>
      <c r="BM993" t="s">
        <v>9897</v>
      </c>
      <c r="BN993" t="s">
        <v>4347</v>
      </c>
      <c r="BO993" t="s">
        <v>10045</v>
      </c>
      <c r="BP993" t="e" cm="1">
        <v>#N/A</v>
      </c>
      <c r="BQ993" t="s">
        <v>1547</v>
      </c>
      <c r="BR993" t="s">
        <v>4314</v>
      </c>
      <c r="BS993">
        <v>11</v>
      </c>
      <c r="BT993" t="s">
        <v>1729</v>
      </c>
      <c r="BU993" t="s">
        <v>15970</v>
      </c>
      <c r="BV993" t="s">
        <v>4351</v>
      </c>
      <c r="BW993" t="s">
        <v>9895</v>
      </c>
      <c r="BX993" t="s">
        <v>10052</v>
      </c>
      <c r="BY993" t="s">
        <v>9983</v>
      </c>
      <c r="BZ993" t="s">
        <v>1547</v>
      </c>
      <c r="CA993" t="s">
        <v>1744</v>
      </c>
      <c r="CB993" t="s">
        <v>1754</v>
      </c>
      <c r="CC993"/>
      <c r="CD993" t="s">
        <v>998</v>
      </c>
      <c r="CE993" t="s">
        <v>2799</v>
      </c>
      <c r="CF993" t="s">
        <v>10053</v>
      </c>
      <c r="CG993" t="s">
        <v>10054</v>
      </c>
      <c r="CH993" t="s">
        <v>2799</v>
      </c>
      <c r="CI993" t="s">
        <v>1547</v>
      </c>
      <c r="CJ993" t="s">
        <v>1918</v>
      </c>
      <c r="CK993" t="s">
        <v>1565</v>
      </c>
      <c r="CL993"/>
      <c r="CM993"/>
      <c r="CN993" t="s">
        <v>4350</v>
      </c>
      <c r="CO993" t="s">
        <v>13278</v>
      </c>
      <c r="CP993" t="s">
        <v>4350</v>
      </c>
      <c r="CQ993" t="s">
        <v>13278</v>
      </c>
      <c r="CR993" t="s">
        <v>1547</v>
      </c>
      <c r="CS993">
        <v>8</v>
      </c>
      <c r="CT993" t="s">
        <v>4314</v>
      </c>
      <c r="CU993" t="s">
        <v>4314</v>
      </c>
      <c r="CV993" t="s">
        <v>1547</v>
      </c>
      <c r="CW993" t="s">
        <v>1547</v>
      </c>
      <c r="CX993" t="s">
        <v>1547</v>
      </c>
      <c r="CY993">
        <v>991</v>
      </c>
      <c r="CZ993" t="s">
        <v>10516</v>
      </c>
      <c r="DA993" t="s">
        <v>1547</v>
      </c>
      <c r="DB993" t="s">
        <v>1881</v>
      </c>
      <c r="DC993" t="s">
        <v>1882</v>
      </c>
      <c r="DD993" t="s">
        <v>4277</v>
      </c>
      <c r="DE993" t="s">
        <v>4315</v>
      </c>
      <c r="DF993" t="s">
        <v>4301</v>
      </c>
      <c r="DG993" t="s">
        <v>1547</v>
      </c>
      <c r="DH993" t="s">
        <v>1547</v>
      </c>
      <c r="DI993" t="s">
        <v>1892</v>
      </c>
      <c r="DJ993" t="e">
        <v>#N/A</v>
      </c>
      <c r="DK993"/>
      <c r="DL993" t="s">
        <v>1892</v>
      </c>
      <c r="DM993">
        <v>9</v>
      </c>
      <c r="DN993" t="s">
        <v>1883</v>
      </c>
      <c r="DO993" t="s">
        <v>1565</v>
      </c>
      <c r="DP993" t="b">
        <v>1</v>
      </c>
      <c r="DQ993" t="b">
        <v>0</v>
      </c>
      <c r="DR993" t="b">
        <v>0</v>
      </c>
      <c r="DS993" t="b">
        <v>0</v>
      </c>
      <c r="DT993" t="b">
        <v>0</v>
      </c>
      <c r="DU993" t="b">
        <v>0</v>
      </c>
      <c r="DV993" t="b">
        <v>0</v>
      </c>
      <c r="DW993">
        <v>0</v>
      </c>
      <c r="DX993" t="b">
        <v>0</v>
      </c>
      <c r="DY993" t="b">
        <v>0</v>
      </c>
      <c r="DZ993" t="b">
        <v>0</v>
      </c>
      <c r="EA993" t="b">
        <v>0</v>
      </c>
      <c r="EB993" t="b">
        <v>0</v>
      </c>
      <c r="EC993" t="b">
        <v>1</v>
      </c>
      <c r="ED993" t="b">
        <v>0</v>
      </c>
      <c r="EE993" t="b">
        <v>0</v>
      </c>
      <c r="EF993" t="b">
        <v>0</v>
      </c>
      <c r="EG993" t="b" cm="1">
        <v>1</v>
      </c>
      <c r="EH993" t="b">
        <v>0</v>
      </c>
      <c r="EI993" t="b">
        <v>0</v>
      </c>
      <c r="EJ993" t="b">
        <v>1</v>
      </c>
      <c r="EK993" t="s">
        <v>5981</v>
      </c>
      <c r="EL993">
        <v>1</v>
      </c>
      <c r="EM993">
        <v>17</v>
      </c>
      <c r="EN993" t="b">
        <v>0</v>
      </c>
    </row>
    <row r="994" spans="1:144" ht="15.75">
      <c r="A994"/>
      <c r="B994" t="s">
        <v>1565</v>
      </c>
      <c r="C994" t="s">
        <v>4345</v>
      </c>
      <c r="D994" t="s">
        <v>4318</v>
      </c>
      <c r="E994" t="s">
        <v>4319</v>
      </c>
      <c r="F994"/>
      <c r="G994" t="s">
        <v>4318</v>
      </c>
      <c r="H994" t="s">
        <v>4353</v>
      </c>
      <c r="I994" t="s">
        <v>2799</v>
      </c>
      <c r="J994"/>
      <c r="K994" t="s">
        <v>902</v>
      </c>
      <c r="L994" t="s">
        <v>1743</v>
      </c>
      <c r="M994" t="s">
        <v>1754</v>
      </c>
      <c r="N994"/>
      <c r="O994" t="s">
        <v>4314</v>
      </c>
      <c r="P994" t="s">
        <v>1565</v>
      </c>
      <c r="Q994" t="s">
        <v>4315</v>
      </c>
      <c r="R994" t="s">
        <v>1918</v>
      </c>
      <c r="S994" t="s">
        <v>4106</v>
      </c>
      <c r="T994"/>
      <c r="U994" t="s">
        <v>4350</v>
      </c>
      <c r="V994" t="s">
        <v>13598</v>
      </c>
      <c r="W994"/>
      <c r="X994"/>
      <c r="Y994"/>
      <c r="Z994"/>
      <c r="AA994"/>
      <c r="AB994"/>
      <c r="AC994"/>
      <c r="AD994"/>
      <c r="AE994"/>
      <c r="AF994"/>
      <c r="AG994"/>
      <c r="AH994"/>
      <c r="AI994"/>
      <c r="AJ994"/>
      <c r="AK994"/>
      <c r="AL994"/>
      <c r="AM994"/>
      <c r="AN994"/>
      <c r="AO994" s="108" t="s">
        <v>43</v>
      </c>
      <c r="AP994" t="s">
        <v>2863</v>
      </c>
      <c r="AQ994">
        <v>4</v>
      </c>
      <c r="AR994" t="e">
        <v>#N/A</v>
      </c>
      <c r="AS994" t="s">
        <v>4345</v>
      </c>
      <c r="AT994" t="e">
        <v>#N/A</v>
      </c>
      <c r="AU994" t="s">
        <v>4319</v>
      </c>
      <c r="AV994" t="s">
        <v>9987</v>
      </c>
      <c r="AW994" t="s">
        <v>1744</v>
      </c>
      <c r="AX994" t="s">
        <v>1740</v>
      </c>
      <c r="AY994" t="s">
        <v>9988</v>
      </c>
      <c r="AZ994" t="s">
        <v>4315</v>
      </c>
      <c r="BA994" t="s">
        <v>9989</v>
      </c>
      <c r="BB994" t="s">
        <v>2799</v>
      </c>
      <c r="BC994" t="s">
        <v>1743</v>
      </c>
      <c r="BD994" t="s">
        <v>10056</v>
      </c>
      <c r="BE994" t="s">
        <v>4346</v>
      </c>
      <c r="BF994">
        <v>985</v>
      </c>
      <c r="BG994">
        <v>992</v>
      </c>
      <c r="BH994">
        <v>0</v>
      </c>
      <c r="BI994" t="s">
        <v>1547</v>
      </c>
      <c r="BJ994">
        <v>0</v>
      </c>
      <c r="BK994">
        <v>0</v>
      </c>
      <c r="BL994">
        <v>985</v>
      </c>
      <c r="BM994" t="s">
        <v>9993</v>
      </c>
      <c r="BN994" t="s">
        <v>4347</v>
      </c>
      <c r="BO994" t="s">
        <v>10045</v>
      </c>
      <c r="BP994" t="e" cm="1">
        <v>#N/A</v>
      </c>
      <c r="BQ994" t="s">
        <v>1547</v>
      </c>
      <c r="BR994" t="s">
        <v>4314</v>
      </c>
      <c r="BS994">
        <v>12</v>
      </c>
      <c r="BT994" t="s">
        <v>1730</v>
      </c>
      <c r="BU994" t="s">
        <v>15971</v>
      </c>
      <c r="BV994" t="s">
        <v>4318</v>
      </c>
      <c r="BW994" t="s">
        <v>9987</v>
      </c>
      <c r="BX994" t="s">
        <v>10057</v>
      </c>
      <c r="BY994" t="s">
        <v>1744</v>
      </c>
      <c r="BZ994" t="s">
        <v>1547</v>
      </c>
      <c r="CA994" t="s">
        <v>1744</v>
      </c>
      <c r="CB994" t="s">
        <v>1754</v>
      </c>
      <c r="CC994"/>
      <c r="CD994" t="s">
        <v>998</v>
      </c>
      <c r="CE994" t="s">
        <v>2799</v>
      </c>
      <c r="CF994" t="s">
        <v>10058</v>
      </c>
      <c r="CG994" t="s">
        <v>10059</v>
      </c>
      <c r="CH994" t="s">
        <v>2799</v>
      </c>
      <c r="CI994" t="s">
        <v>1547</v>
      </c>
      <c r="CJ994" t="s">
        <v>1918</v>
      </c>
      <c r="CK994" t="s">
        <v>1565</v>
      </c>
      <c r="CL994"/>
      <c r="CM994"/>
      <c r="CN994" t="s">
        <v>4350</v>
      </c>
      <c r="CO994" t="s">
        <v>13598</v>
      </c>
      <c r="CP994" t="s">
        <v>4350</v>
      </c>
      <c r="CQ994" t="s">
        <v>13598</v>
      </c>
      <c r="CR994" t="s">
        <v>1547</v>
      </c>
      <c r="CS994">
        <v>8</v>
      </c>
      <c r="CT994" t="s">
        <v>4314</v>
      </c>
      <c r="CU994" t="s">
        <v>4314</v>
      </c>
      <c r="CV994" t="s">
        <v>4314</v>
      </c>
      <c r="CW994" t="s">
        <v>1547</v>
      </c>
      <c r="CX994" t="s">
        <v>1547</v>
      </c>
      <c r="CY994">
        <v>992</v>
      </c>
      <c r="CZ994" t="s">
        <v>10517</v>
      </c>
      <c r="DA994" t="s">
        <v>1547</v>
      </c>
      <c r="DB994" t="s">
        <v>1881</v>
      </c>
      <c r="DC994" t="s">
        <v>1882</v>
      </c>
      <c r="DD994" t="s">
        <v>4319</v>
      </c>
      <c r="DE994" t="s">
        <v>4315</v>
      </c>
      <c r="DF994" t="s">
        <v>4318</v>
      </c>
      <c r="DG994" t="s">
        <v>1547</v>
      </c>
      <c r="DH994" t="s">
        <v>1547</v>
      </c>
      <c r="DI994" t="s">
        <v>1892</v>
      </c>
      <c r="DJ994" t="e">
        <v>#N/A</v>
      </c>
      <c r="DK994"/>
      <c r="DL994" t="s">
        <v>10061</v>
      </c>
      <c r="DM994">
        <v>9</v>
      </c>
      <c r="DN994" t="s">
        <v>1883</v>
      </c>
      <c r="DO994" t="s">
        <v>1565</v>
      </c>
      <c r="DP994" t="b">
        <v>1</v>
      </c>
      <c r="DQ994" t="b">
        <v>0</v>
      </c>
      <c r="DR994" t="b">
        <v>0</v>
      </c>
      <c r="DS994" t="b">
        <v>0</v>
      </c>
      <c r="DT994" t="b">
        <v>1</v>
      </c>
      <c r="DU994" t="b">
        <v>0</v>
      </c>
      <c r="DV994" t="b">
        <v>0</v>
      </c>
      <c r="DW994">
        <v>0</v>
      </c>
      <c r="DX994" t="b">
        <v>0</v>
      </c>
      <c r="DY994" t="b">
        <v>0</v>
      </c>
      <c r="DZ994" t="b">
        <v>0</v>
      </c>
      <c r="EA994" t="b">
        <v>0</v>
      </c>
      <c r="EB994" t="b">
        <v>0</v>
      </c>
      <c r="EC994" t="b">
        <v>0</v>
      </c>
      <c r="ED994" t="b">
        <v>0</v>
      </c>
      <c r="EE994" t="b">
        <v>0</v>
      </c>
      <c r="EF994" t="b">
        <v>0</v>
      </c>
      <c r="EG994" t="b" cm="1">
        <v>0</v>
      </c>
      <c r="EH994" t="b">
        <v>0</v>
      </c>
      <c r="EI994" t="b">
        <v>0</v>
      </c>
      <c r="EJ994" t="b">
        <v>0</v>
      </c>
      <c r="EK994" t="s">
        <v>1547</v>
      </c>
      <c r="EL994">
        <v>0</v>
      </c>
      <c r="EM994">
        <v>27</v>
      </c>
      <c r="EN994" t="b">
        <v>0</v>
      </c>
    </row>
    <row r="995" spans="1:144" ht="220.5">
      <c r="A995"/>
      <c r="B995" t="s">
        <v>1565</v>
      </c>
      <c r="C995" t="s">
        <v>4345</v>
      </c>
      <c r="D995" t="s">
        <v>4324</v>
      </c>
      <c r="E995" t="s">
        <v>4325</v>
      </c>
      <c r="F995"/>
      <c r="G995" t="s">
        <v>4354</v>
      </c>
      <c r="H995" s="109" t="s">
        <v>4327</v>
      </c>
      <c r="I995" t="s">
        <v>2798</v>
      </c>
      <c r="J995"/>
      <c r="K995" t="s">
        <v>902</v>
      </c>
      <c r="L995" t="s">
        <v>1743</v>
      </c>
      <c r="M995" t="s">
        <v>1995</v>
      </c>
      <c r="N995"/>
      <c r="O995" t="s">
        <v>4314</v>
      </c>
      <c r="P995" t="s">
        <v>1565</v>
      </c>
      <c r="Q995" t="s">
        <v>4315</v>
      </c>
      <c r="R995" t="s">
        <v>1918</v>
      </c>
      <c r="S995" t="s">
        <v>4328</v>
      </c>
      <c r="T995"/>
      <c r="U995" t="s">
        <v>4350</v>
      </c>
      <c r="V995" t="s">
        <v>13600</v>
      </c>
      <c r="W995"/>
      <c r="X995"/>
      <c r="Y995"/>
      <c r="Z995"/>
      <c r="AA995"/>
      <c r="AB995"/>
      <c r="AC995"/>
      <c r="AD995"/>
      <c r="AE995"/>
      <c r="AF995"/>
      <c r="AG995"/>
      <c r="AH995"/>
      <c r="AI995"/>
      <c r="AJ995"/>
      <c r="AK995"/>
      <c r="AL995"/>
      <c r="AM995"/>
      <c r="AN995"/>
      <c r="AO995" s="108" t="s">
        <v>43</v>
      </c>
      <c r="AP995" t="s">
        <v>2863</v>
      </c>
      <c r="AQ995">
        <v>5</v>
      </c>
      <c r="AR995" t="e">
        <v>#N/A</v>
      </c>
      <c r="AS995" t="s">
        <v>4345</v>
      </c>
      <c r="AT995" t="e">
        <v>#N/A</v>
      </c>
      <c r="AU995" t="s">
        <v>4325</v>
      </c>
      <c r="AV995" t="s">
        <v>10004</v>
      </c>
      <c r="AW995" t="s">
        <v>1744</v>
      </c>
      <c r="AX995" t="s">
        <v>1740</v>
      </c>
      <c r="AY995" t="s">
        <v>10062</v>
      </c>
      <c r="AZ995" t="s">
        <v>4315</v>
      </c>
      <c r="BA995" t="s">
        <v>10006</v>
      </c>
      <c r="BB995" t="s">
        <v>2798</v>
      </c>
      <c r="BC995" t="s">
        <v>1743</v>
      </c>
      <c r="BD995" t="s">
        <v>10063</v>
      </c>
      <c r="BE995" t="s">
        <v>4346</v>
      </c>
      <c r="BF995">
        <v>987</v>
      </c>
      <c r="BG995">
        <v>992</v>
      </c>
      <c r="BH995">
        <v>0</v>
      </c>
      <c r="BI995" t="s">
        <v>1547</v>
      </c>
      <c r="BJ995">
        <v>0</v>
      </c>
      <c r="BK995">
        <v>0</v>
      </c>
      <c r="BL995">
        <v>987</v>
      </c>
      <c r="BM995" t="s">
        <v>10010</v>
      </c>
      <c r="BN995" t="s">
        <v>4347</v>
      </c>
      <c r="BO995" t="s">
        <v>10045</v>
      </c>
      <c r="BP995" t="e" cm="1">
        <v>#N/A</v>
      </c>
      <c r="BQ995" t="s">
        <v>1547</v>
      </c>
      <c r="BR995" t="s">
        <v>4314</v>
      </c>
      <c r="BS995">
        <v>13</v>
      </c>
      <c r="BT995" t="s">
        <v>1731</v>
      </c>
      <c r="BU995" t="s">
        <v>15972</v>
      </c>
      <c r="BV995" t="s">
        <v>4324</v>
      </c>
      <c r="BW995" t="s">
        <v>10004</v>
      </c>
      <c r="BX995" t="s">
        <v>10008</v>
      </c>
      <c r="BY995" t="s">
        <v>1744</v>
      </c>
      <c r="BZ995" t="s">
        <v>1547</v>
      </c>
      <c r="CA995" t="s">
        <v>1744</v>
      </c>
      <c r="CB995" t="s">
        <v>1995</v>
      </c>
      <c r="CC995"/>
      <c r="CD995" t="s">
        <v>998</v>
      </c>
      <c r="CE995" t="s">
        <v>2798</v>
      </c>
      <c r="CF995" t="s">
        <v>10064</v>
      </c>
      <c r="CG995" t="s">
        <v>10065</v>
      </c>
      <c r="CH995" t="s">
        <v>2798</v>
      </c>
      <c r="CI995" t="s">
        <v>1547</v>
      </c>
      <c r="CJ995" t="s">
        <v>1918</v>
      </c>
      <c r="CK995" t="s">
        <v>1565</v>
      </c>
      <c r="CL995"/>
      <c r="CM995"/>
      <c r="CN995" t="s">
        <v>4350</v>
      </c>
      <c r="CO995" t="s">
        <v>13600</v>
      </c>
      <c r="CP995" t="s">
        <v>4350</v>
      </c>
      <c r="CQ995" t="s">
        <v>13600</v>
      </c>
      <c r="CR995" t="s">
        <v>1547</v>
      </c>
      <c r="CS995">
        <v>8</v>
      </c>
      <c r="CT995" t="s">
        <v>4314</v>
      </c>
      <c r="CU995" t="s">
        <v>4314</v>
      </c>
      <c r="CV995" t="s">
        <v>4314</v>
      </c>
      <c r="CW995" t="s">
        <v>1547</v>
      </c>
      <c r="CX995" t="s">
        <v>1547</v>
      </c>
      <c r="CY995">
        <v>993</v>
      </c>
      <c r="CZ995" t="s">
        <v>10518</v>
      </c>
      <c r="DA995" t="s">
        <v>1547</v>
      </c>
      <c r="DB995" t="s">
        <v>1881</v>
      </c>
      <c r="DC995" t="s">
        <v>1882</v>
      </c>
      <c r="DD995" t="s">
        <v>4325</v>
      </c>
      <c r="DE995" t="s">
        <v>4315</v>
      </c>
      <c r="DF995" t="s">
        <v>4354</v>
      </c>
      <c r="DG995" t="s">
        <v>1547</v>
      </c>
      <c r="DH995" t="s">
        <v>1547</v>
      </c>
      <c r="DI995" t="s">
        <v>1892</v>
      </c>
      <c r="DJ995" t="e">
        <v>#N/A</v>
      </c>
      <c r="DK995"/>
      <c r="DL995" t="s">
        <v>10067</v>
      </c>
      <c r="DM995">
        <v>9</v>
      </c>
      <c r="DN995" t="s">
        <v>1883</v>
      </c>
      <c r="DO995" t="s">
        <v>1565</v>
      </c>
      <c r="DP995" t="b">
        <v>1</v>
      </c>
      <c r="DQ995" t="b">
        <v>0</v>
      </c>
      <c r="DR995" t="b">
        <v>0</v>
      </c>
      <c r="DS995" t="b">
        <v>0</v>
      </c>
      <c r="DT995" t="b">
        <v>1</v>
      </c>
      <c r="DU995" t="b">
        <v>0</v>
      </c>
      <c r="DV995" t="b">
        <v>0</v>
      </c>
      <c r="DW995">
        <v>0</v>
      </c>
      <c r="DX995" t="b">
        <v>0</v>
      </c>
      <c r="DY995" t="b">
        <v>0</v>
      </c>
      <c r="DZ995" t="b">
        <v>0</v>
      </c>
      <c r="EA995" t="b">
        <v>0</v>
      </c>
      <c r="EB995" t="b">
        <v>0</v>
      </c>
      <c r="EC995" t="b">
        <v>0</v>
      </c>
      <c r="ED995" t="b">
        <v>0</v>
      </c>
      <c r="EE995" t="b">
        <v>0</v>
      </c>
      <c r="EF995" t="b">
        <v>0</v>
      </c>
      <c r="EG995" t="b" cm="1">
        <v>0</v>
      </c>
      <c r="EH995" t="b">
        <v>0</v>
      </c>
      <c r="EI995" t="b">
        <v>0</v>
      </c>
      <c r="EJ995" t="b">
        <v>0</v>
      </c>
      <c r="EK995" t="s">
        <v>1547</v>
      </c>
      <c r="EL995">
        <v>0</v>
      </c>
      <c r="EM995">
        <v>18</v>
      </c>
      <c r="EN995" t="b">
        <v>0</v>
      </c>
    </row>
    <row r="996" spans="1:144" ht="15.75">
      <c r="A996"/>
      <c r="B996" t="s">
        <v>1565</v>
      </c>
      <c r="C996" t="s">
        <v>4345</v>
      </c>
      <c r="D996" t="s">
        <v>4341</v>
      </c>
      <c r="E996" t="s">
        <v>4342</v>
      </c>
      <c r="F996"/>
      <c r="G996" t="s">
        <v>4343</v>
      </c>
      <c r="H996" t="s">
        <v>4344</v>
      </c>
      <c r="I996" t="s">
        <v>2799</v>
      </c>
      <c r="J996"/>
      <c r="K996" t="s">
        <v>902</v>
      </c>
      <c r="L996" t="s">
        <v>1743</v>
      </c>
      <c r="M996" t="s">
        <v>1779</v>
      </c>
      <c r="N996"/>
      <c r="O996" t="s">
        <v>4314</v>
      </c>
      <c r="P996" t="s">
        <v>1565</v>
      </c>
      <c r="Q996" t="s">
        <v>4315</v>
      </c>
      <c r="R996" t="s">
        <v>1918</v>
      </c>
      <c r="S996"/>
      <c r="T996" t="s">
        <v>4076</v>
      </c>
      <c r="U996" t="s">
        <v>4350</v>
      </c>
      <c r="V996" t="s">
        <v>13604</v>
      </c>
      <c r="W996"/>
      <c r="X996"/>
      <c r="Y996"/>
      <c r="Z996"/>
      <c r="AA996"/>
      <c r="AB996"/>
      <c r="AC996"/>
      <c r="AD996"/>
      <c r="AE996"/>
      <c r="AF996"/>
      <c r="AG996"/>
      <c r="AH996"/>
      <c r="AI996"/>
      <c r="AJ996"/>
      <c r="AK996"/>
      <c r="AL996"/>
      <c r="AM996"/>
      <c r="AN996"/>
      <c r="AO996" s="108" t="s">
        <v>43</v>
      </c>
      <c r="AP996" t="s">
        <v>2863</v>
      </c>
      <c r="AQ996">
        <v>6</v>
      </c>
      <c r="AR996" t="e">
        <v>#N/A</v>
      </c>
      <c r="AS996" t="s">
        <v>4345</v>
      </c>
      <c r="AT996" t="e">
        <v>#N/A</v>
      </c>
      <c r="AU996" t="s">
        <v>4342</v>
      </c>
      <c r="AV996" t="s">
        <v>10037</v>
      </c>
      <c r="AW996" t="s">
        <v>1744</v>
      </c>
      <c r="AX996" t="s">
        <v>1740</v>
      </c>
      <c r="AY996" t="s">
        <v>10038</v>
      </c>
      <c r="AZ996" t="s">
        <v>4315</v>
      </c>
      <c r="BA996" t="s">
        <v>10039</v>
      </c>
      <c r="BB996" t="s">
        <v>2799</v>
      </c>
      <c r="BC996" t="s">
        <v>1743</v>
      </c>
      <c r="BD996" t="s">
        <v>10068</v>
      </c>
      <c r="BE996" t="s">
        <v>4346</v>
      </c>
      <c r="BF996">
        <v>991</v>
      </c>
      <c r="BG996">
        <v>992</v>
      </c>
      <c r="BH996">
        <v>0</v>
      </c>
      <c r="BI996" t="s">
        <v>1547</v>
      </c>
      <c r="BJ996">
        <v>0</v>
      </c>
      <c r="BK996">
        <v>0</v>
      </c>
      <c r="BL996">
        <v>991</v>
      </c>
      <c r="BM996" t="s">
        <v>10043</v>
      </c>
      <c r="BN996" t="s">
        <v>4347</v>
      </c>
      <c r="BO996" t="s">
        <v>10045</v>
      </c>
      <c r="BP996" t="e" cm="1">
        <v>#N/A</v>
      </c>
      <c r="BQ996" t="s">
        <v>1547</v>
      </c>
      <c r="BR996" t="s">
        <v>4314</v>
      </c>
      <c r="BS996">
        <v>14</v>
      </c>
      <c r="BT996" t="s">
        <v>5141</v>
      </c>
      <c r="BU996" t="s">
        <v>15973</v>
      </c>
      <c r="BV996" t="s">
        <v>4341</v>
      </c>
      <c r="BW996" t="s">
        <v>10037</v>
      </c>
      <c r="BX996" t="s">
        <v>10041</v>
      </c>
      <c r="BY996" t="s">
        <v>1744</v>
      </c>
      <c r="BZ996" t="s">
        <v>4076</v>
      </c>
      <c r="CA996" t="s">
        <v>1744</v>
      </c>
      <c r="CB996" t="s">
        <v>1779</v>
      </c>
      <c r="CC996"/>
      <c r="CD996" t="s">
        <v>998</v>
      </c>
      <c r="CE996" t="s">
        <v>2799</v>
      </c>
      <c r="CF996" t="s">
        <v>10069</v>
      </c>
      <c r="CG996" t="s">
        <v>10070</v>
      </c>
      <c r="CH996" t="s">
        <v>2799</v>
      </c>
      <c r="CI996" t="s">
        <v>1547</v>
      </c>
      <c r="CJ996" t="s">
        <v>1918</v>
      </c>
      <c r="CK996" t="s">
        <v>1565</v>
      </c>
      <c r="CL996"/>
      <c r="CM996"/>
      <c r="CN996" t="s">
        <v>4350</v>
      </c>
      <c r="CO996" t="s">
        <v>13604</v>
      </c>
      <c r="CP996" t="s">
        <v>4350</v>
      </c>
      <c r="CQ996" t="s">
        <v>13604</v>
      </c>
      <c r="CR996" t="s">
        <v>1547</v>
      </c>
      <c r="CS996">
        <v>8</v>
      </c>
      <c r="CT996" t="s">
        <v>4314</v>
      </c>
      <c r="CU996" t="s">
        <v>4314</v>
      </c>
      <c r="CV996" t="s">
        <v>4314</v>
      </c>
      <c r="CW996" t="s">
        <v>1547</v>
      </c>
      <c r="CX996" t="s">
        <v>1547</v>
      </c>
      <c r="CY996">
        <v>994</v>
      </c>
      <c r="CZ996" t="s">
        <v>10519</v>
      </c>
      <c r="DA996" t="s">
        <v>1547</v>
      </c>
      <c r="DB996" t="s">
        <v>1881</v>
      </c>
      <c r="DC996" t="s">
        <v>1882</v>
      </c>
      <c r="DD996" t="s">
        <v>4342</v>
      </c>
      <c r="DE996" t="s">
        <v>4315</v>
      </c>
      <c r="DF996" t="s">
        <v>4343</v>
      </c>
      <c r="DG996" t="s">
        <v>4076</v>
      </c>
      <c r="DH996" t="s">
        <v>4076</v>
      </c>
      <c r="DI996" t="s">
        <v>9166</v>
      </c>
      <c r="DJ996" t="e">
        <v>#N/A</v>
      </c>
      <c r="DK996"/>
      <c r="DL996" t="s">
        <v>9166</v>
      </c>
      <c r="DM996">
        <v>9</v>
      </c>
      <c r="DN996" t="s">
        <v>1883</v>
      </c>
      <c r="DO996" t="s">
        <v>1565</v>
      </c>
      <c r="DP996" t="b">
        <v>1</v>
      </c>
      <c r="DQ996" t="b">
        <v>0</v>
      </c>
      <c r="DR996" t="b">
        <v>0</v>
      </c>
      <c r="DS996" t="b">
        <v>0</v>
      </c>
      <c r="DT996" t="b">
        <v>0</v>
      </c>
      <c r="DU996" t="b">
        <v>0</v>
      </c>
      <c r="DV996" t="b">
        <v>0</v>
      </c>
      <c r="DW996">
        <v>0</v>
      </c>
      <c r="DX996" t="b">
        <v>0</v>
      </c>
      <c r="DY996" t="b">
        <v>0</v>
      </c>
      <c r="DZ996" t="b">
        <v>0</v>
      </c>
      <c r="EA996" t="b">
        <v>0</v>
      </c>
      <c r="EB996" t="b">
        <v>0</v>
      </c>
      <c r="EC996" t="b">
        <v>0</v>
      </c>
      <c r="ED996" t="b">
        <v>0</v>
      </c>
      <c r="EE996" t="b">
        <v>0</v>
      </c>
      <c r="EF996" t="b">
        <v>0</v>
      </c>
      <c r="EG996" t="b" cm="1">
        <v>0</v>
      </c>
      <c r="EH996" t="b">
        <v>0</v>
      </c>
      <c r="EI996" t="b">
        <v>0</v>
      </c>
      <c r="EJ996" t="b">
        <v>0</v>
      </c>
      <c r="EK996" t="s">
        <v>1547</v>
      </c>
      <c r="EL996">
        <v>0</v>
      </c>
      <c r="EM996">
        <v>17</v>
      </c>
      <c r="EN996" t="b">
        <v>0</v>
      </c>
    </row>
    <row r="997" spans="1:144" ht="15.75">
      <c r="A997"/>
      <c r="B997" t="s">
        <v>1565</v>
      </c>
      <c r="C997" t="s">
        <v>4345</v>
      </c>
      <c r="D997" t="s">
        <v>4355</v>
      </c>
      <c r="E997" t="s">
        <v>4356</v>
      </c>
      <c r="F997"/>
      <c r="G997" t="s">
        <v>4357</v>
      </c>
      <c r="H997" t="s">
        <v>4358</v>
      </c>
      <c r="I997" t="s">
        <v>1244</v>
      </c>
      <c r="J997"/>
      <c r="K997" t="s">
        <v>902</v>
      </c>
      <c r="L997" t="s">
        <v>1743</v>
      </c>
      <c r="M997"/>
      <c r="N997"/>
      <c r="O997" t="s">
        <v>4314</v>
      </c>
      <c r="P997"/>
      <c r="Q997" t="s">
        <v>4315</v>
      </c>
      <c r="R997" t="s">
        <v>1918</v>
      </c>
      <c r="S997"/>
      <c r="T997"/>
      <c r="U997" t="s">
        <v>4359</v>
      </c>
      <c r="V997"/>
      <c r="W997"/>
      <c r="X997"/>
      <c r="Y997"/>
      <c r="Z997"/>
      <c r="AA997"/>
      <c r="AB997"/>
      <c r="AC997"/>
      <c r="AD997"/>
      <c r="AE997"/>
      <c r="AF997"/>
      <c r="AG997"/>
      <c r="AH997"/>
      <c r="AI997"/>
      <c r="AJ997"/>
      <c r="AK997"/>
      <c r="AL997"/>
      <c r="AM997"/>
      <c r="AN997"/>
      <c r="AO997" s="108" t="s">
        <v>43</v>
      </c>
      <c r="AP997" t="s">
        <v>2863</v>
      </c>
      <c r="AQ997">
        <v>7</v>
      </c>
      <c r="AR997" t="e">
        <v>#N/A</v>
      </c>
      <c r="AS997" t="s">
        <v>4345</v>
      </c>
      <c r="AT997" t="e">
        <v>#N/A</v>
      </c>
      <c r="AU997" t="s">
        <v>4356</v>
      </c>
      <c r="AV997" t="s">
        <v>10072</v>
      </c>
      <c r="AW997" t="s">
        <v>1744</v>
      </c>
      <c r="AX997" t="s">
        <v>1740</v>
      </c>
      <c r="AY997" t="s">
        <v>10073</v>
      </c>
      <c r="AZ997" t="s">
        <v>4315</v>
      </c>
      <c r="BA997" t="s">
        <v>10074</v>
      </c>
      <c r="BB997" t="s">
        <v>1244</v>
      </c>
      <c r="BC997" t="s">
        <v>1743</v>
      </c>
      <c r="BD997" t="s">
        <v>10075</v>
      </c>
      <c r="BE997" t="s">
        <v>4355</v>
      </c>
      <c r="BF997">
        <v>997</v>
      </c>
      <c r="BG997">
        <v>0</v>
      </c>
      <c r="BH997">
        <v>0</v>
      </c>
      <c r="BI997" t="s">
        <v>1547</v>
      </c>
      <c r="BJ997">
        <v>0</v>
      </c>
      <c r="BK997">
        <v>0</v>
      </c>
      <c r="BL997">
        <v>0</v>
      </c>
      <c r="BM997" t="s">
        <v>1547</v>
      </c>
      <c r="BN997" t="s">
        <v>1547</v>
      </c>
      <c r="BO997" t="s">
        <v>1547</v>
      </c>
      <c r="BP997" t="s" cm="1">
        <v>1547</v>
      </c>
      <c r="BQ997" t="s">
        <v>1547</v>
      </c>
      <c r="BR997" t="s">
        <v>4314</v>
      </c>
      <c r="BS997">
        <v>15</v>
      </c>
      <c r="BT997" t="s">
        <v>5153</v>
      </c>
      <c r="BU997" t="s">
        <v>15974</v>
      </c>
      <c r="BV997" t="s">
        <v>4355</v>
      </c>
      <c r="BW997" t="s">
        <v>10072</v>
      </c>
      <c r="BX997" t="s">
        <v>10076</v>
      </c>
      <c r="BY997" t="s">
        <v>1744</v>
      </c>
      <c r="BZ997" t="s">
        <v>1547</v>
      </c>
      <c r="CA997" t="s">
        <v>1744</v>
      </c>
      <c r="CB997" t="s">
        <v>1547</v>
      </c>
      <c r="CC997"/>
      <c r="CD997" t="s">
        <v>998</v>
      </c>
      <c r="CE997" t="s">
        <v>1244</v>
      </c>
      <c r="CF997" t="s">
        <v>4356</v>
      </c>
      <c r="CG997" t="s">
        <v>10072</v>
      </c>
      <c r="CH997" t="s">
        <v>1244</v>
      </c>
      <c r="CI997" t="s">
        <v>1547</v>
      </c>
      <c r="CJ997" t="s">
        <v>1918</v>
      </c>
      <c r="CK997" t="s">
        <v>1565</v>
      </c>
      <c r="CL997"/>
      <c r="CM997"/>
      <c r="CN997" t="s">
        <v>4359</v>
      </c>
      <c r="CO997" t="s">
        <v>1547</v>
      </c>
      <c r="CP997" t="s">
        <v>4359</v>
      </c>
      <c r="CQ997" t="s">
        <v>1547</v>
      </c>
      <c r="CR997" t="s">
        <v>1547</v>
      </c>
      <c r="CS997">
        <v>8</v>
      </c>
      <c r="CT997" t="s">
        <v>4314</v>
      </c>
      <c r="CU997" t="s">
        <v>4314</v>
      </c>
      <c r="CV997" t="s">
        <v>4314</v>
      </c>
      <c r="CW997" t="s">
        <v>1547</v>
      </c>
      <c r="CX997" t="s">
        <v>1547</v>
      </c>
      <c r="CY997">
        <v>995</v>
      </c>
      <c r="CZ997" t="s">
        <v>10520</v>
      </c>
      <c r="DA997" t="s">
        <v>1547</v>
      </c>
      <c r="DB997" t="s">
        <v>1881</v>
      </c>
      <c r="DC997" t="s">
        <v>1882</v>
      </c>
      <c r="DD997" t="s">
        <v>4356</v>
      </c>
      <c r="DE997" t="s">
        <v>4315</v>
      </c>
      <c r="DF997" t="s">
        <v>4357</v>
      </c>
      <c r="DG997" t="s">
        <v>1547</v>
      </c>
      <c r="DH997" t="s">
        <v>1547</v>
      </c>
      <c r="DI997" t="s">
        <v>1892</v>
      </c>
      <c r="DJ997" t="e">
        <v>#N/A</v>
      </c>
      <c r="DK997"/>
      <c r="DL997" t="s">
        <v>1892</v>
      </c>
      <c r="DM997">
        <v>9</v>
      </c>
      <c r="DN997" t="s">
        <v>1883</v>
      </c>
      <c r="DO997" t="s">
        <v>1565</v>
      </c>
      <c r="DP997" t="b">
        <v>1</v>
      </c>
      <c r="DQ997" t="b">
        <v>0</v>
      </c>
      <c r="DR997" t="b">
        <v>1</v>
      </c>
      <c r="DS997" t="b">
        <v>0</v>
      </c>
      <c r="DT997" t="b">
        <v>0</v>
      </c>
      <c r="DU997" t="b">
        <v>0</v>
      </c>
      <c r="DV997" t="b">
        <v>1</v>
      </c>
      <c r="DW997">
        <v>0</v>
      </c>
      <c r="DX997" t="b">
        <v>0</v>
      </c>
      <c r="DY997" t="b">
        <v>0</v>
      </c>
      <c r="DZ997" t="b">
        <v>0</v>
      </c>
      <c r="EA997" t="b">
        <v>0</v>
      </c>
      <c r="EB997" t="b">
        <v>0</v>
      </c>
      <c r="EC997" t="b">
        <v>0</v>
      </c>
      <c r="ED997" t="b">
        <v>0</v>
      </c>
      <c r="EE997" t="b">
        <v>0</v>
      </c>
      <c r="EF997" t="b">
        <v>0</v>
      </c>
      <c r="EG997" t="b" cm="1">
        <v>0</v>
      </c>
      <c r="EH997" t="b">
        <v>0</v>
      </c>
      <c r="EI997" t="b">
        <v>0</v>
      </c>
      <c r="EJ997" t="b">
        <v>0</v>
      </c>
      <c r="EK997" t="s">
        <v>1547</v>
      </c>
      <c r="EL997">
        <v>0</v>
      </c>
      <c r="EM997">
        <v>21</v>
      </c>
      <c r="EN997" t="b">
        <v>0</v>
      </c>
    </row>
    <row r="998" spans="1:144" ht="15.75">
      <c r="A998"/>
      <c r="B998" t="s">
        <v>1565</v>
      </c>
      <c r="C998" t="s">
        <v>4345</v>
      </c>
      <c r="D998" t="s">
        <v>4351</v>
      </c>
      <c r="E998" t="s">
        <v>4277</v>
      </c>
      <c r="F998" t="s">
        <v>4141</v>
      </c>
      <c r="G998" t="s">
        <v>4301</v>
      </c>
      <c r="H998" t="s">
        <v>4352</v>
      </c>
      <c r="I998" t="s">
        <v>2799</v>
      </c>
      <c r="J998"/>
      <c r="K998" t="s">
        <v>902</v>
      </c>
      <c r="L998" t="s">
        <v>1743</v>
      </c>
      <c r="M998" t="s">
        <v>1754</v>
      </c>
      <c r="N998" t="s">
        <v>4317</v>
      </c>
      <c r="O998" t="s">
        <v>4314</v>
      </c>
      <c r="P998" t="s">
        <v>1565</v>
      </c>
      <c r="Q998" t="s">
        <v>4315</v>
      </c>
      <c r="R998" t="s">
        <v>1918</v>
      </c>
      <c r="S998"/>
      <c r="T998"/>
      <c r="U998" t="s">
        <v>4359</v>
      </c>
      <c r="V998" t="s">
        <v>13278</v>
      </c>
      <c r="W998"/>
      <c r="X998"/>
      <c r="Y998"/>
      <c r="Z998"/>
      <c r="AA998"/>
      <c r="AB998"/>
      <c r="AC998"/>
      <c r="AD998"/>
      <c r="AE998"/>
      <c r="AF998"/>
      <c r="AG998"/>
      <c r="AH998"/>
      <c r="AI998"/>
      <c r="AJ998"/>
      <c r="AK998"/>
      <c r="AL998"/>
      <c r="AM998"/>
      <c r="AN998"/>
      <c r="AO998" s="108" t="s">
        <v>43</v>
      </c>
      <c r="AP998" t="s">
        <v>2863</v>
      </c>
      <c r="AQ998">
        <v>8</v>
      </c>
      <c r="AR998" t="e">
        <v>#N/A</v>
      </c>
      <c r="AS998" t="s">
        <v>4345</v>
      </c>
      <c r="AT998" t="e">
        <v>#N/A</v>
      </c>
      <c r="AU998" t="s">
        <v>4277</v>
      </c>
      <c r="AV998" t="s">
        <v>9895</v>
      </c>
      <c r="AW998" t="s">
        <v>9471</v>
      </c>
      <c r="AX998" t="s">
        <v>1740</v>
      </c>
      <c r="AY998" t="s">
        <v>9952</v>
      </c>
      <c r="AZ998" t="s">
        <v>4315</v>
      </c>
      <c r="BA998" t="s">
        <v>9896</v>
      </c>
      <c r="BB998" t="s">
        <v>2799</v>
      </c>
      <c r="BC998" t="s">
        <v>1743</v>
      </c>
      <c r="BD998" t="s">
        <v>10051</v>
      </c>
      <c r="BE998" t="s">
        <v>4355</v>
      </c>
      <c r="BF998">
        <v>345</v>
      </c>
      <c r="BG998">
        <v>997</v>
      </c>
      <c r="BH998">
        <v>0</v>
      </c>
      <c r="BI998" t="s">
        <v>1547</v>
      </c>
      <c r="BJ998">
        <v>0</v>
      </c>
      <c r="BK998">
        <v>0</v>
      </c>
      <c r="BL998">
        <v>981</v>
      </c>
      <c r="BM998" t="s">
        <v>9897</v>
      </c>
      <c r="BN998" t="s">
        <v>4356</v>
      </c>
      <c r="BO998" t="s">
        <v>10072</v>
      </c>
      <c r="BP998" t="e" cm="1">
        <v>#N/A</v>
      </c>
      <c r="BQ998" t="s">
        <v>1547</v>
      </c>
      <c r="BR998" t="s">
        <v>4314</v>
      </c>
      <c r="BS998">
        <v>16</v>
      </c>
      <c r="BT998" t="s">
        <v>5165</v>
      </c>
      <c r="BU998" t="s">
        <v>15975</v>
      </c>
      <c r="BV998" t="s">
        <v>4351</v>
      </c>
      <c r="BW998" t="s">
        <v>9895</v>
      </c>
      <c r="BX998" t="s">
        <v>10052</v>
      </c>
      <c r="BY998" t="s">
        <v>9983</v>
      </c>
      <c r="BZ998" t="s">
        <v>1547</v>
      </c>
      <c r="CA998" t="s">
        <v>1744</v>
      </c>
      <c r="CB998" t="s">
        <v>1754</v>
      </c>
      <c r="CC998"/>
      <c r="CD998" t="s">
        <v>998</v>
      </c>
      <c r="CE998" t="s">
        <v>2799</v>
      </c>
      <c r="CF998" t="s">
        <v>10078</v>
      </c>
      <c r="CG998" t="s">
        <v>10079</v>
      </c>
      <c r="CH998" t="s">
        <v>2799</v>
      </c>
      <c r="CI998" t="s">
        <v>1547</v>
      </c>
      <c r="CJ998" t="s">
        <v>1918</v>
      </c>
      <c r="CK998" t="s">
        <v>1565</v>
      </c>
      <c r="CL998"/>
      <c r="CM998"/>
      <c r="CN998" t="s">
        <v>4359</v>
      </c>
      <c r="CO998" t="s">
        <v>13278</v>
      </c>
      <c r="CP998" t="s">
        <v>4359</v>
      </c>
      <c r="CQ998" t="s">
        <v>13278</v>
      </c>
      <c r="CR998" t="s">
        <v>1547</v>
      </c>
      <c r="CS998">
        <v>8</v>
      </c>
      <c r="CT998" t="s">
        <v>4314</v>
      </c>
      <c r="CU998" t="s">
        <v>4314</v>
      </c>
      <c r="CV998" t="s">
        <v>1547</v>
      </c>
      <c r="CW998" t="s">
        <v>1547</v>
      </c>
      <c r="CX998" t="s">
        <v>1547</v>
      </c>
      <c r="CY998">
        <v>996</v>
      </c>
      <c r="CZ998" t="s">
        <v>10521</v>
      </c>
      <c r="DA998" t="s">
        <v>1547</v>
      </c>
      <c r="DB998" t="s">
        <v>1881</v>
      </c>
      <c r="DC998" t="s">
        <v>1882</v>
      </c>
      <c r="DD998" t="s">
        <v>4277</v>
      </c>
      <c r="DE998" t="s">
        <v>4315</v>
      </c>
      <c r="DF998" t="s">
        <v>4301</v>
      </c>
      <c r="DG998" t="s">
        <v>1547</v>
      </c>
      <c r="DH998" t="s">
        <v>1547</v>
      </c>
      <c r="DI998" t="s">
        <v>1892</v>
      </c>
      <c r="DJ998" t="e">
        <v>#N/A</v>
      </c>
      <c r="DK998"/>
      <c r="DL998" t="s">
        <v>1892</v>
      </c>
      <c r="DM998">
        <v>9</v>
      </c>
      <c r="DN998" t="s">
        <v>1883</v>
      </c>
      <c r="DO998" t="s">
        <v>1565</v>
      </c>
      <c r="DP998" t="b">
        <v>1</v>
      </c>
      <c r="DQ998" t="b">
        <v>0</v>
      </c>
      <c r="DR998" t="b">
        <v>0</v>
      </c>
      <c r="DS998" t="b">
        <v>0</v>
      </c>
      <c r="DT998" t="b">
        <v>0</v>
      </c>
      <c r="DU998" t="b">
        <v>0</v>
      </c>
      <c r="DV998" t="b">
        <v>0</v>
      </c>
      <c r="DW998">
        <v>0</v>
      </c>
      <c r="DX998" t="b">
        <v>0</v>
      </c>
      <c r="DY998" t="b">
        <v>0</v>
      </c>
      <c r="DZ998" t="b">
        <v>0</v>
      </c>
      <c r="EA998" t="b">
        <v>0</v>
      </c>
      <c r="EB998" t="b">
        <v>0</v>
      </c>
      <c r="EC998" t="b">
        <v>1</v>
      </c>
      <c r="ED998" t="b">
        <v>0</v>
      </c>
      <c r="EE998" t="b">
        <v>0</v>
      </c>
      <c r="EF998" t="b">
        <v>0</v>
      </c>
      <c r="EG998" t="b" cm="1">
        <v>1</v>
      </c>
      <c r="EH998" t="b">
        <v>0</v>
      </c>
      <c r="EI998" t="b">
        <v>0</v>
      </c>
      <c r="EJ998" t="b">
        <v>1</v>
      </c>
      <c r="EK998" t="s">
        <v>5981</v>
      </c>
      <c r="EL998">
        <v>1</v>
      </c>
      <c r="EM998">
        <v>17</v>
      </c>
      <c r="EN998" t="b">
        <v>0</v>
      </c>
    </row>
    <row r="999" spans="1:144" ht="15.75">
      <c r="A999"/>
      <c r="B999" t="s">
        <v>1565</v>
      </c>
      <c r="C999" t="s">
        <v>4345</v>
      </c>
      <c r="D999" t="s">
        <v>4321</v>
      </c>
      <c r="E999" t="s">
        <v>4322</v>
      </c>
      <c r="F999"/>
      <c r="G999" t="s">
        <v>4321</v>
      </c>
      <c r="H999" t="s">
        <v>4323</v>
      </c>
      <c r="I999" t="s">
        <v>2799</v>
      </c>
      <c r="J999"/>
      <c r="K999" t="s">
        <v>902</v>
      </c>
      <c r="L999" t="s">
        <v>1743</v>
      </c>
      <c r="M999" t="s">
        <v>1754</v>
      </c>
      <c r="N999"/>
      <c r="O999" t="s">
        <v>4314</v>
      </c>
      <c r="P999" t="s">
        <v>1565</v>
      </c>
      <c r="Q999" t="s">
        <v>4315</v>
      </c>
      <c r="R999" t="s">
        <v>1918</v>
      </c>
      <c r="S999"/>
      <c r="T999"/>
      <c r="U999" t="s">
        <v>4359</v>
      </c>
      <c r="V999" t="s">
        <v>13599</v>
      </c>
      <c r="W999"/>
      <c r="X999"/>
      <c r="Y999"/>
      <c r="Z999"/>
      <c r="AA999"/>
      <c r="AB999"/>
      <c r="AC999"/>
      <c r="AD999"/>
      <c r="AE999"/>
      <c r="AF999"/>
      <c r="AG999"/>
      <c r="AH999"/>
      <c r="AI999"/>
      <c r="AJ999"/>
      <c r="AK999"/>
      <c r="AL999"/>
      <c r="AM999"/>
      <c r="AN999"/>
      <c r="AO999" s="108" t="s">
        <v>43</v>
      </c>
      <c r="AP999" t="s">
        <v>2863</v>
      </c>
      <c r="AQ999">
        <v>9</v>
      </c>
      <c r="AR999" t="e">
        <v>#N/A</v>
      </c>
      <c r="AS999" t="s">
        <v>4345</v>
      </c>
      <c r="AT999" t="e">
        <v>#N/A</v>
      </c>
      <c r="AU999" t="s">
        <v>4322</v>
      </c>
      <c r="AV999" t="s">
        <v>9996</v>
      </c>
      <c r="AW999" t="s">
        <v>1744</v>
      </c>
      <c r="AX999" t="s">
        <v>1740</v>
      </c>
      <c r="AY999" t="s">
        <v>9997</v>
      </c>
      <c r="AZ999" t="s">
        <v>4315</v>
      </c>
      <c r="BA999" t="s">
        <v>9998</v>
      </c>
      <c r="BB999" t="s">
        <v>2799</v>
      </c>
      <c r="BC999" t="s">
        <v>1743</v>
      </c>
      <c r="BD999" t="s">
        <v>10081</v>
      </c>
      <c r="BE999" t="s">
        <v>4355</v>
      </c>
      <c r="BF999">
        <v>986</v>
      </c>
      <c r="BG999">
        <v>997</v>
      </c>
      <c r="BH999">
        <v>0</v>
      </c>
      <c r="BI999" t="s">
        <v>1547</v>
      </c>
      <c r="BJ999">
        <v>0</v>
      </c>
      <c r="BK999">
        <v>0</v>
      </c>
      <c r="BL999">
        <v>986</v>
      </c>
      <c r="BM999" t="s">
        <v>10002</v>
      </c>
      <c r="BN999" t="s">
        <v>4356</v>
      </c>
      <c r="BO999" t="s">
        <v>10072</v>
      </c>
      <c r="BP999" t="e" cm="1">
        <v>#N/A</v>
      </c>
      <c r="BQ999" t="s">
        <v>1547</v>
      </c>
      <c r="BR999" t="s">
        <v>4314</v>
      </c>
      <c r="BS999">
        <v>17</v>
      </c>
      <c r="BT999" t="s">
        <v>5174</v>
      </c>
      <c r="BU999" t="s">
        <v>15976</v>
      </c>
      <c r="BV999" t="s">
        <v>4321</v>
      </c>
      <c r="BW999" t="s">
        <v>9996</v>
      </c>
      <c r="BX999" t="s">
        <v>10000</v>
      </c>
      <c r="BY999" t="s">
        <v>1744</v>
      </c>
      <c r="BZ999" t="s">
        <v>1547</v>
      </c>
      <c r="CA999" t="s">
        <v>1744</v>
      </c>
      <c r="CB999" t="s">
        <v>1754</v>
      </c>
      <c r="CC999"/>
      <c r="CD999" t="s">
        <v>998</v>
      </c>
      <c r="CE999" t="s">
        <v>2799</v>
      </c>
      <c r="CF999" t="s">
        <v>10082</v>
      </c>
      <c r="CG999" t="s">
        <v>10083</v>
      </c>
      <c r="CH999" t="s">
        <v>2799</v>
      </c>
      <c r="CI999" t="s">
        <v>1547</v>
      </c>
      <c r="CJ999" t="s">
        <v>1918</v>
      </c>
      <c r="CK999" t="s">
        <v>1565</v>
      </c>
      <c r="CL999"/>
      <c r="CM999"/>
      <c r="CN999" t="s">
        <v>4359</v>
      </c>
      <c r="CO999" t="s">
        <v>13599</v>
      </c>
      <c r="CP999" t="s">
        <v>4359</v>
      </c>
      <c r="CQ999" t="s">
        <v>13599</v>
      </c>
      <c r="CR999" t="s">
        <v>1547</v>
      </c>
      <c r="CS999">
        <v>8</v>
      </c>
      <c r="CT999" t="s">
        <v>4314</v>
      </c>
      <c r="CU999" t="s">
        <v>4314</v>
      </c>
      <c r="CV999" t="s">
        <v>4314</v>
      </c>
      <c r="CW999" t="s">
        <v>1547</v>
      </c>
      <c r="CX999" t="s">
        <v>1547</v>
      </c>
      <c r="CY999">
        <v>997</v>
      </c>
      <c r="CZ999" t="s">
        <v>10522</v>
      </c>
      <c r="DA999" t="s">
        <v>1547</v>
      </c>
      <c r="DB999" t="s">
        <v>1881</v>
      </c>
      <c r="DC999" t="s">
        <v>1882</v>
      </c>
      <c r="DD999" t="s">
        <v>4322</v>
      </c>
      <c r="DE999" t="s">
        <v>4315</v>
      </c>
      <c r="DF999" t="s">
        <v>4321</v>
      </c>
      <c r="DG999" t="s">
        <v>1547</v>
      </c>
      <c r="DH999" t="s">
        <v>1547</v>
      </c>
      <c r="DI999" t="s">
        <v>1892</v>
      </c>
      <c r="DJ999" t="e">
        <v>#N/A</v>
      </c>
      <c r="DK999"/>
      <c r="DL999" t="s">
        <v>1892</v>
      </c>
      <c r="DM999">
        <v>9</v>
      </c>
      <c r="DN999" t="s">
        <v>1883</v>
      </c>
      <c r="DO999" t="s">
        <v>1565</v>
      </c>
      <c r="DP999" t="b">
        <v>1</v>
      </c>
      <c r="DQ999" t="b">
        <v>0</v>
      </c>
      <c r="DR999" t="b">
        <v>0</v>
      </c>
      <c r="DS999" t="b">
        <v>0</v>
      </c>
      <c r="DT999" t="b">
        <v>0</v>
      </c>
      <c r="DU999" t="b">
        <v>0</v>
      </c>
      <c r="DV999" t="b">
        <v>0</v>
      </c>
      <c r="DW999">
        <v>0</v>
      </c>
      <c r="DX999" t="b">
        <v>0</v>
      </c>
      <c r="DY999" t="b">
        <v>0</v>
      </c>
      <c r="DZ999" t="b">
        <v>0</v>
      </c>
      <c r="EA999" t="b">
        <v>0</v>
      </c>
      <c r="EB999" t="b">
        <v>0</v>
      </c>
      <c r="EC999" t="b">
        <v>0</v>
      </c>
      <c r="ED999" t="b">
        <v>0</v>
      </c>
      <c r="EE999" t="b">
        <v>0</v>
      </c>
      <c r="EF999" t="b">
        <v>0</v>
      </c>
      <c r="EG999" t="b" cm="1">
        <v>0</v>
      </c>
      <c r="EH999" t="b">
        <v>0</v>
      </c>
      <c r="EI999" t="b">
        <v>0</v>
      </c>
      <c r="EJ999" t="b">
        <v>0</v>
      </c>
      <c r="EK999" t="s">
        <v>1547</v>
      </c>
      <c r="EL999">
        <v>0</v>
      </c>
      <c r="EM999">
        <v>22</v>
      </c>
      <c r="EN999" t="b">
        <v>0</v>
      </c>
    </row>
    <row r="1000" spans="1:144" ht="15.75">
      <c r="A1000"/>
      <c r="B1000" t="s">
        <v>1565</v>
      </c>
      <c r="C1000" t="s">
        <v>4345</v>
      </c>
      <c r="D1000" t="s">
        <v>4337</v>
      </c>
      <c r="E1000" t="s">
        <v>4338</v>
      </c>
      <c r="F1000"/>
      <c r="G1000" t="s">
        <v>4339</v>
      </c>
      <c r="H1000" t="s">
        <v>4340</v>
      </c>
      <c r="I1000" t="s">
        <v>2799</v>
      </c>
      <c r="J1000"/>
      <c r="K1000" t="s">
        <v>902</v>
      </c>
      <c r="L1000" t="s">
        <v>1743</v>
      </c>
      <c r="M1000" t="s">
        <v>1749</v>
      </c>
      <c r="N1000"/>
      <c r="O1000" t="s">
        <v>4314</v>
      </c>
      <c r="P1000" t="s">
        <v>1565</v>
      </c>
      <c r="Q1000" t="s">
        <v>4315</v>
      </c>
      <c r="R1000" t="s">
        <v>1918</v>
      </c>
      <c r="S1000"/>
      <c r="T1000"/>
      <c r="U1000" t="s">
        <v>4359</v>
      </c>
      <c r="V1000" t="s">
        <v>13603</v>
      </c>
      <c r="W1000"/>
      <c r="X1000"/>
      <c r="Y1000"/>
      <c r="Z1000"/>
      <c r="AA1000"/>
      <c r="AB1000"/>
      <c r="AC1000"/>
      <c r="AD1000"/>
      <c r="AE1000"/>
      <c r="AF1000"/>
      <c r="AG1000"/>
      <c r="AH1000"/>
      <c r="AI1000"/>
      <c r="AJ1000"/>
      <c r="AK1000"/>
      <c r="AL1000"/>
      <c r="AM1000"/>
      <c r="AN1000"/>
      <c r="AO1000" s="108" t="s">
        <v>43</v>
      </c>
      <c r="AP1000" t="s">
        <v>2863</v>
      </c>
      <c r="AQ1000">
        <v>10</v>
      </c>
      <c r="AR1000" t="e">
        <v>#N/A</v>
      </c>
      <c r="AS1000" t="s">
        <v>4345</v>
      </c>
      <c r="AT1000" t="e">
        <v>#N/A</v>
      </c>
      <c r="AU1000" t="s">
        <v>4338</v>
      </c>
      <c r="AV1000" t="s">
        <v>10029</v>
      </c>
      <c r="AW1000" t="s">
        <v>1744</v>
      </c>
      <c r="AX1000" t="s">
        <v>1740</v>
      </c>
      <c r="AY1000" t="s">
        <v>10030</v>
      </c>
      <c r="AZ1000" t="s">
        <v>4315</v>
      </c>
      <c r="BA1000" t="s">
        <v>10031</v>
      </c>
      <c r="BB1000" t="s">
        <v>2799</v>
      </c>
      <c r="BC1000" t="s">
        <v>1743</v>
      </c>
      <c r="BD1000" t="s">
        <v>10085</v>
      </c>
      <c r="BE1000" t="s">
        <v>4355</v>
      </c>
      <c r="BF1000">
        <v>990</v>
      </c>
      <c r="BG1000">
        <v>997</v>
      </c>
      <c r="BH1000">
        <v>0</v>
      </c>
      <c r="BI1000" t="s">
        <v>1547</v>
      </c>
      <c r="BJ1000">
        <v>0</v>
      </c>
      <c r="BK1000">
        <v>0</v>
      </c>
      <c r="BL1000">
        <v>990</v>
      </c>
      <c r="BM1000" t="s">
        <v>10035</v>
      </c>
      <c r="BN1000" t="s">
        <v>4356</v>
      </c>
      <c r="BO1000" t="s">
        <v>10072</v>
      </c>
      <c r="BP1000" t="e" cm="1">
        <v>#N/A</v>
      </c>
      <c r="BQ1000" t="s">
        <v>1547</v>
      </c>
      <c r="BR1000" t="s">
        <v>4314</v>
      </c>
      <c r="BS1000">
        <v>18</v>
      </c>
      <c r="BT1000" t="s">
        <v>5176</v>
      </c>
      <c r="BU1000" t="s">
        <v>15977</v>
      </c>
      <c r="BV1000" t="s">
        <v>4337</v>
      </c>
      <c r="BW1000" t="s">
        <v>10029</v>
      </c>
      <c r="BX1000" t="s">
        <v>10033</v>
      </c>
      <c r="BY1000" t="s">
        <v>1744</v>
      </c>
      <c r="BZ1000" t="s">
        <v>1547</v>
      </c>
      <c r="CA1000" t="s">
        <v>1744</v>
      </c>
      <c r="CB1000" t="s">
        <v>1749</v>
      </c>
      <c r="CC1000"/>
      <c r="CD1000" t="s">
        <v>998</v>
      </c>
      <c r="CE1000" t="s">
        <v>2799</v>
      </c>
      <c r="CF1000" t="s">
        <v>10086</v>
      </c>
      <c r="CG1000" t="s">
        <v>10087</v>
      </c>
      <c r="CH1000" t="s">
        <v>2799</v>
      </c>
      <c r="CI1000" t="s">
        <v>1547</v>
      </c>
      <c r="CJ1000" t="s">
        <v>1918</v>
      </c>
      <c r="CK1000" t="s">
        <v>1565</v>
      </c>
      <c r="CL1000"/>
      <c r="CM1000"/>
      <c r="CN1000" t="s">
        <v>4359</v>
      </c>
      <c r="CO1000" t="s">
        <v>13603</v>
      </c>
      <c r="CP1000" t="s">
        <v>4359</v>
      </c>
      <c r="CQ1000" t="s">
        <v>13603</v>
      </c>
      <c r="CR1000" t="s">
        <v>1547</v>
      </c>
      <c r="CS1000">
        <v>8</v>
      </c>
      <c r="CT1000" t="s">
        <v>4314</v>
      </c>
      <c r="CU1000" t="s">
        <v>4314</v>
      </c>
      <c r="CV1000" t="s">
        <v>4314</v>
      </c>
      <c r="CW1000" t="s">
        <v>1547</v>
      </c>
      <c r="CX1000" t="s">
        <v>1547</v>
      </c>
      <c r="CY1000">
        <v>998</v>
      </c>
      <c r="CZ1000" t="s">
        <v>10523</v>
      </c>
      <c r="DA1000" t="s">
        <v>1547</v>
      </c>
      <c r="DB1000" t="s">
        <v>1881</v>
      </c>
      <c r="DC1000" t="s">
        <v>1882</v>
      </c>
      <c r="DD1000" t="s">
        <v>4338</v>
      </c>
      <c r="DE1000" t="s">
        <v>4315</v>
      </c>
      <c r="DF1000" t="s">
        <v>4339</v>
      </c>
      <c r="DG1000" t="s">
        <v>1547</v>
      </c>
      <c r="DH1000" t="s">
        <v>1547</v>
      </c>
      <c r="DI1000" t="s">
        <v>1892</v>
      </c>
      <c r="DJ1000" t="e">
        <v>#N/A</v>
      </c>
      <c r="DK1000"/>
      <c r="DL1000" t="s">
        <v>1892</v>
      </c>
      <c r="DM1000">
        <v>9</v>
      </c>
      <c r="DN1000" t="s">
        <v>1883</v>
      </c>
      <c r="DO1000" t="s">
        <v>1565</v>
      </c>
      <c r="DP1000" t="b">
        <v>1</v>
      </c>
      <c r="DQ1000" t="b">
        <v>0</v>
      </c>
      <c r="DR1000" t="b">
        <v>0</v>
      </c>
      <c r="DS1000" t="b">
        <v>0</v>
      </c>
      <c r="DT1000" t="b">
        <v>0</v>
      </c>
      <c r="DU1000" t="b">
        <v>0</v>
      </c>
      <c r="DV1000" t="b">
        <v>0</v>
      </c>
      <c r="DW1000">
        <v>0</v>
      </c>
      <c r="DX1000" t="b">
        <v>0</v>
      </c>
      <c r="DY1000" t="b">
        <v>0</v>
      </c>
      <c r="DZ1000" t="b">
        <v>0</v>
      </c>
      <c r="EA1000" t="b">
        <v>0</v>
      </c>
      <c r="EB1000" t="b">
        <v>0</v>
      </c>
      <c r="EC1000" t="b">
        <v>0</v>
      </c>
      <c r="ED1000" t="b">
        <v>0</v>
      </c>
      <c r="EE1000" t="b">
        <v>0</v>
      </c>
      <c r="EF1000" t="b">
        <v>0</v>
      </c>
      <c r="EG1000" t="b" cm="1">
        <v>0</v>
      </c>
      <c r="EH1000" t="b">
        <v>0</v>
      </c>
      <c r="EI1000" t="b">
        <v>0</v>
      </c>
      <c r="EJ1000" t="b">
        <v>0</v>
      </c>
      <c r="EK1000" t="s">
        <v>1547</v>
      </c>
      <c r="EL1000">
        <v>0</v>
      </c>
      <c r="EM1000">
        <v>20</v>
      </c>
      <c r="EN1000" t="b">
        <v>0</v>
      </c>
    </row>
    <row r="1001" spans="1:144" ht="220.5">
      <c r="A1001"/>
      <c r="B1001" t="s">
        <v>1565</v>
      </c>
      <c r="C1001" t="s">
        <v>4345</v>
      </c>
      <c r="D1001" t="s">
        <v>4324</v>
      </c>
      <c r="E1001" t="s">
        <v>4325</v>
      </c>
      <c r="F1001"/>
      <c r="G1001" t="s">
        <v>4354</v>
      </c>
      <c r="H1001" s="109" t="s">
        <v>4327</v>
      </c>
      <c r="I1001" t="s">
        <v>2798</v>
      </c>
      <c r="J1001"/>
      <c r="K1001" t="s">
        <v>902</v>
      </c>
      <c r="L1001" t="s">
        <v>1743</v>
      </c>
      <c r="M1001" t="s">
        <v>1995</v>
      </c>
      <c r="N1001"/>
      <c r="O1001" t="s">
        <v>4314</v>
      </c>
      <c r="P1001" t="s">
        <v>1565</v>
      </c>
      <c r="Q1001" t="s">
        <v>4315</v>
      </c>
      <c r="R1001" t="s">
        <v>1918</v>
      </c>
      <c r="S1001" t="s">
        <v>4328</v>
      </c>
      <c r="T1001"/>
      <c r="U1001" t="s">
        <v>4359</v>
      </c>
      <c r="V1001" t="s">
        <v>13600</v>
      </c>
      <c r="W1001"/>
      <c r="X1001"/>
      <c r="Y1001"/>
      <c r="Z1001"/>
      <c r="AA1001"/>
      <c r="AB1001"/>
      <c r="AC1001"/>
      <c r="AD1001"/>
      <c r="AE1001"/>
      <c r="AF1001"/>
      <c r="AG1001"/>
      <c r="AH1001"/>
      <c r="AI1001"/>
      <c r="AJ1001"/>
      <c r="AK1001"/>
      <c r="AL1001"/>
      <c r="AM1001"/>
      <c r="AN1001"/>
      <c r="AO1001" s="108" t="s">
        <v>43</v>
      </c>
      <c r="AP1001" t="s">
        <v>2863</v>
      </c>
      <c r="AQ1001">
        <v>11</v>
      </c>
      <c r="AR1001" t="e">
        <v>#N/A</v>
      </c>
      <c r="AS1001" t="s">
        <v>4345</v>
      </c>
      <c r="AT1001" t="e">
        <v>#N/A</v>
      </c>
      <c r="AU1001" t="s">
        <v>4325</v>
      </c>
      <c r="AV1001" t="s">
        <v>10004</v>
      </c>
      <c r="AW1001" t="s">
        <v>1744</v>
      </c>
      <c r="AX1001" t="s">
        <v>1740</v>
      </c>
      <c r="AY1001" t="s">
        <v>10062</v>
      </c>
      <c r="AZ1001" t="s">
        <v>4315</v>
      </c>
      <c r="BA1001" t="s">
        <v>10006</v>
      </c>
      <c r="BB1001" t="s">
        <v>2798</v>
      </c>
      <c r="BC1001" t="s">
        <v>1743</v>
      </c>
      <c r="BD1001" t="s">
        <v>10063</v>
      </c>
      <c r="BE1001" t="s">
        <v>4355</v>
      </c>
      <c r="BF1001">
        <v>987</v>
      </c>
      <c r="BG1001">
        <v>997</v>
      </c>
      <c r="BH1001">
        <v>0</v>
      </c>
      <c r="BI1001" t="s">
        <v>1547</v>
      </c>
      <c r="BJ1001">
        <v>0</v>
      </c>
      <c r="BK1001">
        <v>0</v>
      </c>
      <c r="BL1001">
        <v>987</v>
      </c>
      <c r="BM1001" t="s">
        <v>10010</v>
      </c>
      <c r="BN1001" t="s">
        <v>4356</v>
      </c>
      <c r="BO1001" t="s">
        <v>10072</v>
      </c>
      <c r="BP1001" t="e" cm="1">
        <v>#N/A</v>
      </c>
      <c r="BQ1001" t="s">
        <v>1547</v>
      </c>
      <c r="BR1001" t="s">
        <v>4314</v>
      </c>
      <c r="BS1001">
        <v>19</v>
      </c>
      <c r="BT1001" t="s">
        <v>5180</v>
      </c>
      <c r="BU1001" t="s">
        <v>15978</v>
      </c>
      <c r="BV1001" t="s">
        <v>4324</v>
      </c>
      <c r="BW1001" t="s">
        <v>10004</v>
      </c>
      <c r="BX1001" t="s">
        <v>10008</v>
      </c>
      <c r="BY1001" t="s">
        <v>1744</v>
      </c>
      <c r="BZ1001" t="s">
        <v>1547</v>
      </c>
      <c r="CA1001" t="s">
        <v>1744</v>
      </c>
      <c r="CB1001" t="s">
        <v>1995</v>
      </c>
      <c r="CC1001"/>
      <c r="CD1001" t="s">
        <v>998</v>
      </c>
      <c r="CE1001" t="s">
        <v>2798</v>
      </c>
      <c r="CF1001" t="s">
        <v>10089</v>
      </c>
      <c r="CG1001" t="s">
        <v>10090</v>
      </c>
      <c r="CH1001" t="s">
        <v>2798</v>
      </c>
      <c r="CI1001" t="s">
        <v>1547</v>
      </c>
      <c r="CJ1001" t="s">
        <v>1918</v>
      </c>
      <c r="CK1001" t="s">
        <v>1565</v>
      </c>
      <c r="CL1001"/>
      <c r="CM1001"/>
      <c r="CN1001" t="s">
        <v>4359</v>
      </c>
      <c r="CO1001" t="s">
        <v>13600</v>
      </c>
      <c r="CP1001" t="s">
        <v>4359</v>
      </c>
      <c r="CQ1001" t="s">
        <v>13600</v>
      </c>
      <c r="CR1001" t="s">
        <v>1547</v>
      </c>
      <c r="CS1001">
        <v>8</v>
      </c>
      <c r="CT1001" t="s">
        <v>4314</v>
      </c>
      <c r="CU1001" t="s">
        <v>4314</v>
      </c>
      <c r="CV1001" t="s">
        <v>4314</v>
      </c>
      <c r="CW1001" t="s">
        <v>1547</v>
      </c>
      <c r="CX1001" t="s">
        <v>1547</v>
      </c>
      <c r="CY1001">
        <v>999</v>
      </c>
      <c r="CZ1001" t="s">
        <v>10524</v>
      </c>
      <c r="DA1001" t="s">
        <v>1547</v>
      </c>
      <c r="DB1001" t="s">
        <v>1881</v>
      </c>
      <c r="DC1001" t="s">
        <v>1882</v>
      </c>
      <c r="DD1001" t="s">
        <v>4325</v>
      </c>
      <c r="DE1001" t="s">
        <v>4315</v>
      </c>
      <c r="DF1001" t="s">
        <v>4354</v>
      </c>
      <c r="DG1001" t="s">
        <v>1547</v>
      </c>
      <c r="DH1001" t="s">
        <v>1547</v>
      </c>
      <c r="DI1001" t="s">
        <v>1892</v>
      </c>
      <c r="DJ1001" t="e">
        <v>#N/A</v>
      </c>
      <c r="DK1001"/>
      <c r="DL1001" t="s">
        <v>10067</v>
      </c>
      <c r="DM1001">
        <v>9</v>
      </c>
      <c r="DN1001" t="s">
        <v>1883</v>
      </c>
      <c r="DO1001" t="s">
        <v>1565</v>
      </c>
      <c r="DP1001" t="b">
        <v>1</v>
      </c>
      <c r="DQ1001" t="b">
        <v>0</v>
      </c>
      <c r="DR1001" t="b">
        <v>0</v>
      </c>
      <c r="DS1001" t="b">
        <v>0</v>
      </c>
      <c r="DT1001" t="b">
        <v>0</v>
      </c>
      <c r="DU1001" t="b">
        <v>0</v>
      </c>
      <c r="DV1001" t="b">
        <v>0</v>
      </c>
      <c r="DW1001">
        <v>0</v>
      </c>
      <c r="DX1001" t="b">
        <v>0</v>
      </c>
      <c r="DY1001" t="b">
        <v>0</v>
      </c>
      <c r="DZ1001" t="b">
        <v>0</v>
      </c>
      <c r="EA1001" t="b">
        <v>0</v>
      </c>
      <c r="EB1001" t="b">
        <v>0</v>
      </c>
      <c r="EC1001" t="b">
        <v>0</v>
      </c>
      <c r="ED1001" t="b">
        <v>0</v>
      </c>
      <c r="EE1001" t="b">
        <v>0</v>
      </c>
      <c r="EF1001" t="b">
        <v>0</v>
      </c>
      <c r="EG1001" t="b" cm="1">
        <v>0</v>
      </c>
      <c r="EH1001" t="b">
        <v>0</v>
      </c>
      <c r="EI1001" t="b">
        <v>0</v>
      </c>
      <c r="EJ1001" t="b">
        <v>0</v>
      </c>
      <c r="EK1001" t="s">
        <v>1547</v>
      </c>
      <c r="EL1001">
        <v>0</v>
      </c>
      <c r="EM1001">
        <v>18</v>
      </c>
      <c r="EN1001" t="b">
        <v>0</v>
      </c>
    </row>
    <row r="1002" spans="1:144" ht="15.75">
      <c r="A1002"/>
      <c r="B1002" t="s">
        <v>1565</v>
      </c>
      <c r="C1002" t="s">
        <v>4345</v>
      </c>
      <c r="D1002" t="s">
        <v>4329</v>
      </c>
      <c r="E1002" t="s">
        <v>4330</v>
      </c>
      <c r="F1002"/>
      <c r="G1002" t="s">
        <v>4331</v>
      </c>
      <c r="H1002" t="s">
        <v>4360</v>
      </c>
      <c r="I1002" t="s">
        <v>2798</v>
      </c>
      <c r="J1002"/>
      <c r="K1002" t="s">
        <v>902</v>
      </c>
      <c r="L1002" t="s">
        <v>1743</v>
      </c>
      <c r="M1002" t="s">
        <v>1995</v>
      </c>
      <c r="N1002"/>
      <c r="O1002" t="s">
        <v>4314</v>
      </c>
      <c r="P1002" t="s">
        <v>1565</v>
      </c>
      <c r="Q1002" t="s">
        <v>4315</v>
      </c>
      <c r="R1002" t="s">
        <v>1918</v>
      </c>
      <c r="S1002"/>
      <c r="T1002"/>
      <c r="U1002" t="s">
        <v>4359</v>
      </c>
      <c r="V1002" t="s">
        <v>13601</v>
      </c>
      <c r="W1002"/>
      <c r="X1002"/>
      <c r="Y1002"/>
      <c r="Z1002"/>
      <c r="AA1002"/>
      <c r="AB1002"/>
      <c r="AC1002"/>
      <c r="AD1002"/>
      <c r="AE1002"/>
      <c r="AF1002"/>
      <c r="AG1002"/>
      <c r="AH1002"/>
      <c r="AI1002"/>
      <c r="AJ1002"/>
      <c r="AK1002"/>
      <c r="AL1002"/>
      <c r="AM1002"/>
      <c r="AN1002"/>
      <c r="AO1002" s="108" t="s">
        <v>43</v>
      </c>
      <c r="AP1002" t="s">
        <v>2863</v>
      </c>
      <c r="AQ1002">
        <v>12</v>
      </c>
      <c r="AR1002" t="e">
        <v>#N/A</v>
      </c>
      <c r="AS1002" t="s">
        <v>4345</v>
      </c>
      <c r="AT1002" t="e">
        <v>#N/A</v>
      </c>
      <c r="AU1002" t="s">
        <v>4330</v>
      </c>
      <c r="AV1002" t="s">
        <v>10013</v>
      </c>
      <c r="AW1002" t="s">
        <v>1744</v>
      </c>
      <c r="AX1002" t="s">
        <v>1740</v>
      </c>
      <c r="AY1002" t="s">
        <v>10014</v>
      </c>
      <c r="AZ1002" t="s">
        <v>4315</v>
      </c>
      <c r="BA1002" t="s">
        <v>10015</v>
      </c>
      <c r="BB1002" t="s">
        <v>2798</v>
      </c>
      <c r="BC1002" t="s">
        <v>1743</v>
      </c>
      <c r="BD1002" t="s">
        <v>10092</v>
      </c>
      <c r="BE1002" t="s">
        <v>4355</v>
      </c>
      <c r="BF1002">
        <v>988</v>
      </c>
      <c r="BG1002">
        <v>997</v>
      </c>
      <c r="BH1002">
        <v>0</v>
      </c>
      <c r="BI1002" t="s">
        <v>1547</v>
      </c>
      <c r="BJ1002">
        <v>0</v>
      </c>
      <c r="BK1002">
        <v>0</v>
      </c>
      <c r="BL1002">
        <v>988</v>
      </c>
      <c r="BM1002" t="s">
        <v>10019</v>
      </c>
      <c r="BN1002" t="s">
        <v>4356</v>
      </c>
      <c r="BO1002" t="s">
        <v>10072</v>
      </c>
      <c r="BP1002" t="e" cm="1">
        <v>#N/A</v>
      </c>
      <c r="BQ1002" t="s">
        <v>1547</v>
      </c>
      <c r="BR1002" t="s">
        <v>4314</v>
      </c>
      <c r="BS1002">
        <v>20</v>
      </c>
      <c r="BT1002" t="s">
        <v>5184</v>
      </c>
      <c r="BU1002" t="s">
        <v>15979</v>
      </c>
      <c r="BV1002" t="s">
        <v>4329</v>
      </c>
      <c r="BW1002" t="s">
        <v>10013</v>
      </c>
      <c r="BX1002" t="s">
        <v>10093</v>
      </c>
      <c r="BY1002" t="s">
        <v>1744</v>
      </c>
      <c r="BZ1002" t="s">
        <v>1547</v>
      </c>
      <c r="CA1002" t="s">
        <v>1744</v>
      </c>
      <c r="CB1002" t="s">
        <v>1995</v>
      </c>
      <c r="CC1002"/>
      <c r="CD1002" t="s">
        <v>998</v>
      </c>
      <c r="CE1002" t="s">
        <v>2798</v>
      </c>
      <c r="CF1002" t="s">
        <v>10094</v>
      </c>
      <c r="CG1002" t="s">
        <v>10095</v>
      </c>
      <c r="CH1002" t="s">
        <v>2798</v>
      </c>
      <c r="CI1002" t="s">
        <v>1547</v>
      </c>
      <c r="CJ1002" t="s">
        <v>1918</v>
      </c>
      <c r="CK1002" t="s">
        <v>1565</v>
      </c>
      <c r="CL1002"/>
      <c r="CM1002"/>
      <c r="CN1002" t="s">
        <v>4359</v>
      </c>
      <c r="CO1002" t="s">
        <v>13601</v>
      </c>
      <c r="CP1002" t="s">
        <v>4359</v>
      </c>
      <c r="CQ1002" t="s">
        <v>13601</v>
      </c>
      <c r="CR1002" t="s">
        <v>1547</v>
      </c>
      <c r="CS1002">
        <v>8</v>
      </c>
      <c r="CT1002" t="s">
        <v>4314</v>
      </c>
      <c r="CU1002" t="s">
        <v>4314</v>
      </c>
      <c r="CV1002" t="s">
        <v>4314</v>
      </c>
      <c r="CW1002" t="s">
        <v>1547</v>
      </c>
      <c r="CX1002" t="s">
        <v>1547</v>
      </c>
      <c r="CY1002">
        <v>1000</v>
      </c>
      <c r="CZ1002" t="s">
        <v>10525</v>
      </c>
      <c r="DA1002" t="s">
        <v>1547</v>
      </c>
      <c r="DB1002" t="s">
        <v>1881</v>
      </c>
      <c r="DC1002" t="s">
        <v>1882</v>
      </c>
      <c r="DD1002" t="s">
        <v>4330</v>
      </c>
      <c r="DE1002" t="s">
        <v>4315</v>
      </c>
      <c r="DF1002" t="s">
        <v>4331</v>
      </c>
      <c r="DG1002" t="s">
        <v>1547</v>
      </c>
      <c r="DH1002" t="s">
        <v>1547</v>
      </c>
      <c r="DI1002" t="s">
        <v>1892</v>
      </c>
      <c r="DJ1002" t="e">
        <v>#N/A</v>
      </c>
      <c r="DK1002"/>
      <c r="DL1002" t="s">
        <v>1892</v>
      </c>
      <c r="DM1002">
        <v>9</v>
      </c>
      <c r="DN1002" t="s">
        <v>1883</v>
      </c>
      <c r="DO1002" t="s">
        <v>1565</v>
      </c>
      <c r="DP1002" t="b">
        <v>1</v>
      </c>
      <c r="DQ1002" t="b">
        <v>0</v>
      </c>
      <c r="DR1002" t="b">
        <v>0</v>
      </c>
      <c r="DS1002" t="b">
        <v>0</v>
      </c>
      <c r="DT1002" t="b">
        <v>0</v>
      </c>
      <c r="DU1002" t="b">
        <v>0</v>
      </c>
      <c r="DV1002" t="b">
        <v>0</v>
      </c>
      <c r="DW1002">
        <v>0</v>
      </c>
      <c r="DX1002" t="b">
        <v>0</v>
      </c>
      <c r="DY1002" t="b">
        <v>0</v>
      </c>
      <c r="DZ1002" t="b">
        <v>0</v>
      </c>
      <c r="EA1002" t="b">
        <v>0</v>
      </c>
      <c r="EB1002" t="b">
        <v>0</v>
      </c>
      <c r="EC1002" t="b">
        <v>0</v>
      </c>
      <c r="ED1002" t="b">
        <v>0</v>
      </c>
      <c r="EE1002" t="b">
        <v>0</v>
      </c>
      <c r="EF1002" t="b">
        <v>0</v>
      </c>
      <c r="EG1002" t="b" cm="1">
        <v>0</v>
      </c>
      <c r="EH1002" t="b">
        <v>0</v>
      </c>
      <c r="EI1002" t="b">
        <v>0</v>
      </c>
      <c r="EJ1002" t="b">
        <v>0</v>
      </c>
      <c r="EK1002" t="s">
        <v>1547</v>
      </c>
      <c r="EL1002">
        <v>0</v>
      </c>
      <c r="EM1002">
        <v>20</v>
      </c>
      <c r="EN1002" t="b">
        <v>0</v>
      </c>
    </row>
    <row r="1003" spans="1:144" ht="15.75">
      <c r="A1003"/>
      <c r="B1003" t="s">
        <v>1565</v>
      </c>
      <c r="C1003" t="s">
        <v>4345</v>
      </c>
      <c r="D1003" t="s">
        <v>4333</v>
      </c>
      <c r="E1003" t="s">
        <v>4334</v>
      </c>
      <c r="F1003"/>
      <c r="G1003" t="s">
        <v>4335</v>
      </c>
      <c r="H1003" t="s">
        <v>4336</v>
      </c>
      <c r="I1003" t="s">
        <v>1251</v>
      </c>
      <c r="J1003"/>
      <c r="K1003" t="s">
        <v>902</v>
      </c>
      <c r="L1003" t="s">
        <v>3190</v>
      </c>
      <c r="M1003" t="s">
        <v>1749</v>
      </c>
      <c r="N1003"/>
      <c r="O1003" t="s">
        <v>4314</v>
      </c>
      <c r="P1003" t="s">
        <v>1565</v>
      </c>
      <c r="Q1003" t="s">
        <v>4315</v>
      </c>
      <c r="R1003" t="s">
        <v>1918</v>
      </c>
      <c r="S1003"/>
      <c r="T1003"/>
      <c r="U1003" t="s">
        <v>4359</v>
      </c>
      <c r="V1003" t="s">
        <v>13602</v>
      </c>
      <c r="W1003"/>
      <c r="X1003"/>
      <c r="Y1003"/>
      <c r="Z1003"/>
      <c r="AA1003"/>
      <c r="AB1003"/>
      <c r="AC1003"/>
      <c r="AD1003"/>
      <c r="AE1003"/>
      <c r="AF1003"/>
      <c r="AG1003"/>
      <c r="AH1003"/>
      <c r="AI1003"/>
      <c r="AJ1003"/>
      <c r="AK1003"/>
      <c r="AL1003"/>
      <c r="AM1003"/>
      <c r="AN1003"/>
      <c r="AO1003" s="108" t="s">
        <v>43</v>
      </c>
      <c r="AP1003" t="s">
        <v>2863</v>
      </c>
      <c r="AQ1003">
        <v>13</v>
      </c>
      <c r="AR1003" t="e">
        <v>#N/A</v>
      </c>
      <c r="AS1003" t="s">
        <v>4345</v>
      </c>
      <c r="AT1003" t="e">
        <v>#N/A</v>
      </c>
      <c r="AU1003" t="s">
        <v>4334</v>
      </c>
      <c r="AV1003" t="s">
        <v>10021</v>
      </c>
      <c r="AW1003" t="s">
        <v>1744</v>
      </c>
      <c r="AX1003" t="s">
        <v>1740</v>
      </c>
      <c r="AY1003" t="s">
        <v>10022</v>
      </c>
      <c r="AZ1003" t="s">
        <v>4315</v>
      </c>
      <c r="BA1003" t="s">
        <v>10023</v>
      </c>
      <c r="BB1003" t="s">
        <v>1251</v>
      </c>
      <c r="BC1003" t="s">
        <v>3190</v>
      </c>
      <c r="BD1003" t="s">
        <v>10097</v>
      </c>
      <c r="BE1003" t="s">
        <v>4355</v>
      </c>
      <c r="BF1003">
        <v>989</v>
      </c>
      <c r="BG1003">
        <v>997</v>
      </c>
      <c r="BH1003">
        <v>0</v>
      </c>
      <c r="BI1003" t="s">
        <v>1547</v>
      </c>
      <c r="BJ1003">
        <v>0</v>
      </c>
      <c r="BK1003">
        <v>0</v>
      </c>
      <c r="BL1003">
        <v>989</v>
      </c>
      <c r="BM1003" t="s">
        <v>10027</v>
      </c>
      <c r="BN1003" t="s">
        <v>4356</v>
      </c>
      <c r="BO1003" t="s">
        <v>10072</v>
      </c>
      <c r="BP1003" t="e" cm="1">
        <v>#N/A</v>
      </c>
      <c r="BQ1003" t="s">
        <v>1547</v>
      </c>
      <c r="BR1003" t="s">
        <v>4314</v>
      </c>
      <c r="BS1003">
        <v>21</v>
      </c>
      <c r="BT1003" t="s">
        <v>5188</v>
      </c>
      <c r="BU1003" t="s">
        <v>15980</v>
      </c>
      <c r="BV1003" t="s">
        <v>4333</v>
      </c>
      <c r="BW1003" t="s">
        <v>10021</v>
      </c>
      <c r="BX1003" t="s">
        <v>10025</v>
      </c>
      <c r="BY1003" t="s">
        <v>1744</v>
      </c>
      <c r="BZ1003" t="s">
        <v>1547</v>
      </c>
      <c r="CA1003" t="s">
        <v>1744</v>
      </c>
      <c r="CB1003" t="s">
        <v>1749</v>
      </c>
      <c r="CC1003"/>
      <c r="CD1003" t="s">
        <v>998</v>
      </c>
      <c r="CE1003" t="s">
        <v>1251</v>
      </c>
      <c r="CF1003" t="s">
        <v>10098</v>
      </c>
      <c r="CG1003" t="s">
        <v>10099</v>
      </c>
      <c r="CH1003" t="s">
        <v>1251</v>
      </c>
      <c r="CI1003" t="s">
        <v>1547</v>
      </c>
      <c r="CJ1003" t="s">
        <v>1918</v>
      </c>
      <c r="CK1003" t="s">
        <v>1565</v>
      </c>
      <c r="CL1003"/>
      <c r="CM1003"/>
      <c r="CN1003" t="s">
        <v>4359</v>
      </c>
      <c r="CO1003" t="s">
        <v>13602</v>
      </c>
      <c r="CP1003" t="s">
        <v>4359</v>
      </c>
      <c r="CQ1003" t="s">
        <v>13602</v>
      </c>
      <c r="CR1003" t="s">
        <v>1547</v>
      </c>
      <c r="CS1003">
        <v>8</v>
      </c>
      <c r="CT1003" t="s">
        <v>4314</v>
      </c>
      <c r="CU1003" t="s">
        <v>4314</v>
      </c>
      <c r="CV1003" t="s">
        <v>4314</v>
      </c>
      <c r="CW1003" t="s">
        <v>1547</v>
      </c>
      <c r="CX1003" t="s">
        <v>1547</v>
      </c>
      <c r="CY1003">
        <v>1001</v>
      </c>
      <c r="CZ1003" t="s">
        <v>10526</v>
      </c>
      <c r="DA1003" t="s">
        <v>1547</v>
      </c>
      <c r="DB1003" t="s">
        <v>1881</v>
      </c>
      <c r="DC1003" t="s">
        <v>1882</v>
      </c>
      <c r="DD1003" t="s">
        <v>4334</v>
      </c>
      <c r="DE1003" t="s">
        <v>4315</v>
      </c>
      <c r="DF1003" t="s">
        <v>4335</v>
      </c>
      <c r="DG1003" t="s">
        <v>1547</v>
      </c>
      <c r="DH1003" t="s">
        <v>1547</v>
      </c>
      <c r="DI1003" t="s">
        <v>1892</v>
      </c>
      <c r="DJ1003" t="e">
        <v>#N/A</v>
      </c>
      <c r="DK1003"/>
      <c r="DL1003" t="s">
        <v>1892</v>
      </c>
      <c r="DM1003">
        <v>9</v>
      </c>
      <c r="DN1003" t="s">
        <v>1883</v>
      </c>
      <c r="DO1003" t="s">
        <v>1565</v>
      </c>
      <c r="DP1003" t="b">
        <v>1</v>
      </c>
      <c r="DQ1003" t="b">
        <v>0</v>
      </c>
      <c r="DR1003" t="b">
        <v>0</v>
      </c>
      <c r="DS1003" t="b">
        <v>0</v>
      </c>
      <c r="DT1003" t="b">
        <v>0</v>
      </c>
      <c r="DU1003" t="b">
        <v>0</v>
      </c>
      <c r="DV1003" t="b">
        <v>0</v>
      </c>
      <c r="DW1003">
        <v>0</v>
      </c>
      <c r="DX1003" t="b">
        <v>0</v>
      </c>
      <c r="DY1003" t="b">
        <v>0</v>
      </c>
      <c r="DZ1003" t="b">
        <v>0</v>
      </c>
      <c r="EA1003" t="b">
        <v>0</v>
      </c>
      <c r="EB1003" t="b">
        <v>0</v>
      </c>
      <c r="EC1003" t="b">
        <v>0</v>
      </c>
      <c r="ED1003" t="b">
        <v>0</v>
      </c>
      <c r="EE1003" t="b">
        <v>0</v>
      </c>
      <c r="EF1003" t="b">
        <v>0</v>
      </c>
      <c r="EG1003" t="b" cm="1">
        <v>0</v>
      </c>
      <c r="EH1003" t="b">
        <v>0</v>
      </c>
      <c r="EI1003" t="b">
        <v>0</v>
      </c>
      <c r="EJ1003" t="b">
        <v>0</v>
      </c>
      <c r="EK1003" t="s">
        <v>1547</v>
      </c>
      <c r="EL1003">
        <v>0</v>
      </c>
      <c r="EM1003">
        <v>7</v>
      </c>
      <c r="EN1003" t="b">
        <v>0</v>
      </c>
    </row>
    <row r="1004" spans="1:144" ht="15.75">
      <c r="A1004"/>
      <c r="B1004" t="s">
        <v>1565</v>
      </c>
      <c r="C1004" t="s">
        <v>4345</v>
      </c>
      <c r="D1004" t="s">
        <v>4341</v>
      </c>
      <c r="E1004" t="s">
        <v>4342</v>
      </c>
      <c r="F1004"/>
      <c r="G1004" t="s">
        <v>4343</v>
      </c>
      <c r="H1004" t="s">
        <v>4344</v>
      </c>
      <c r="I1004" t="s">
        <v>2799</v>
      </c>
      <c r="J1004"/>
      <c r="K1004" t="s">
        <v>902</v>
      </c>
      <c r="L1004" t="s">
        <v>1743</v>
      </c>
      <c r="M1004" t="s">
        <v>1779</v>
      </c>
      <c r="N1004"/>
      <c r="O1004" t="s">
        <v>4314</v>
      </c>
      <c r="P1004" t="s">
        <v>1565</v>
      </c>
      <c r="Q1004" t="s">
        <v>4315</v>
      </c>
      <c r="R1004" t="s">
        <v>1918</v>
      </c>
      <c r="S1004"/>
      <c r="T1004" t="s">
        <v>4076</v>
      </c>
      <c r="U1004" t="s">
        <v>4359</v>
      </c>
      <c r="V1004" t="s">
        <v>13604</v>
      </c>
      <c r="W1004"/>
      <c r="X1004"/>
      <c r="Y1004"/>
      <c r="Z1004"/>
      <c r="AA1004"/>
      <c r="AB1004"/>
      <c r="AC1004"/>
      <c r="AD1004"/>
      <c r="AE1004"/>
      <c r="AF1004"/>
      <c r="AG1004"/>
      <c r="AH1004"/>
      <c r="AI1004"/>
      <c r="AJ1004"/>
      <c r="AK1004"/>
      <c r="AL1004"/>
      <c r="AM1004"/>
      <c r="AN1004"/>
      <c r="AO1004" s="108" t="s">
        <v>43</v>
      </c>
      <c r="AP1004" t="s">
        <v>2863</v>
      </c>
      <c r="AQ1004">
        <v>14</v>
      </c>
      <c r="AR1004" t="e">
        <v>#N/A</v>
      </c>
      <c r="AS1004" t="s">
        <v>4345</v>
      </c>
      <c r="AT1004" t="e">
        <v>#N/A</v>
      </c>
      <c r="AU1004" t="s">
        <v>4342</v>
      </c>
      <c r="AV1004" t="s">
        <v>10037</v>
      </c>
      <c r="AW1004" t="s">
        <v>1744</v>
      </c>
      <c r="AX1004" t="s">
        <v>1740</v>
      </c>
      <c r="AY1004" t="s">
        <v>10038</v>
      </c>
      <c r="AZ1004" t="s">
        <v>4315</v>
      </c>
      <c r="BA1004" t="s">
        <v>10039</v>
      </c>
      <c r="BB1004" t="s">
        <v>2799</v>
      </c>
      <c r="BC1004" t="s">
        <v>1743</v>
      </c>
      <c r="BD1004" t="s">
        <v>10068</v>
      </c>
      <c r="BE1004" t="s">
        <v>4355</v>
      </c>
      <c r="BF1004">
        <v>991</v>
      </c>
      <c r="BG1004">
        <v>997</v>
      </c>
      <c r="BH1004">
        <v>0</v>
      </c>
      <c r="BI1004" t="s">
        <v>1547</v>
      </c>
      <c r="BJ1004">
        <v>0</v>
      </c>
      <c r="BK1004">
        <v>0</v>
      </c>
      <c r="BL1004">
        <v>991</v>
      </c>
      <c r="BM1004" t="s">
        <v>10043</v>
      </c>
      <c r="BN1004" t="s">
        <v>4356</v>
      </c>
      <c r="BO1004" t="s">
        <v>10072</v>
      </c>
      <c r="BP1004" t="e" cm="1">
        <v>#N/A</v>
      </c>
      <c r="BQ1004" t="s">
        <v>1547</v>
      </c>
      <c r="BR1004" t="s">
        <v>4314</v>
      </c>
      <c r="BS1004">
        <v>22</v>
      </c>
      <c r="BT1004" t="s">
        <v>5192</v>
      </c>
      <c r="BU1004" t="s">
        <v>15981</v>
      </c>
      <c r="BV1004" t="s">
        <v>4341</v>
      </c>
      <c r="BW1004" t="s">
        <v>10037</v>
      </c>
      <c r="BX1004" t="s">
        <v>10041</v>
      </c>
      <c r="BY1004" t="s">
        <v>1744</v>
      </c>
      <c r="BZ1004" t="s">
        <v>4076</v>
      </c>
      <c r="CA1004" t="s">
        <v>1744</v>
      </c>
      <c r="CB1004" t="s">
        <v>1779</v>
      </c>
      <c r="CC1004"/>
      <c r="CD1004" t="s">
        <v>998</v>
      </c>
      <c r="CE1004" t="s">
        <v>2799</v>
      </c>
      <c r="CF1004" t="s">
        <v>10101</v>
      </c>
      <c r="CG1004" t="s">
        <v>10102</v>
      </c>
      <c r="CH1004" t="s">
        <v>2799</v>
      </c>
      <c r="CI1004" t="s">
        <v>1547</v>
      </c>
      <c r="CJ1004" t="s">
        <v>1918</v>
      </c>
      <c r="CK1004" t="s">
        <v>1565</v>
      </c>
      <c r="CL1004"/>
      <c r="CM1004"/>
      <c r="CN1004" t="s">
        <v>4359</v>
      </c>
      <c r="CO1004" t="s">
        <v>13604</v>
      </c>
      <c r="CP1004" t="s">
        <v>4359</v>
      </c>
      <c r="CQ1004" t="s">
        <v>13604</v>
      </c>
      <c r="CR1004" t="s">
        <v>1547</v>
      </c>
      <c r="CS1004">
        <v>8</v>
      </c>
      <c r="CT1004" t="s">
        <v>4314</v>
      </c>
      <c r="CU1004" t="s">
        <v>4314</v>
      </c>
      <c r="CV1004" t="s">
        <v>4314</v>
      </c>
      <c r="CW1004" t="s">
        <v>1547</v>
      </c>
      <c r="CX1004" t="s">
        <v>1547</v>
      </c>
      <c r="CY1004">
        <v>1002</v>
      </c>
      <c r="CZ1004" t="s">
        <v>10527</v>
      </c>
      <c r="DA1004" t="s">
        <v>1547</v>
      </c>
      <c r="DB1004" t="s">
        <v>1881</v>
      </c>
      <c r="DC1004" t="s">
        <v>1882</v>
      </c>
      <c r="DD1004" t="s">
        <v>4342</v>
      </c>
      <c r="DE1004" t="s">
        <v>4315</v>
      </c>
      <c r="DF1004" t="s">
        <v>4343</v>
      </c>
      <c r="DG1004" t="s">
        <v>4076</v>
      </c>
      <c r="DH1004" t="s">
        <v>4076</v>
      </c>
      <c r="DI1004" t="s">
        <v>9166</v>
      </c>
      <c r="DJ1004" t="e">
        <v>#N/A</v>
      </c>
      <c r="DK1004"/>
      <c r="DL1004" t="s">
        <v>9166</v>
      </c>
      <c r="DM1004">
        <v>9</v>
      </c>
      <c r="DN1004" t="s">
        <v>1883</v>
      </c>
      <c r="DO1004" t="s">
        <v>1565</v>
      </c>
      <c r="DP1004" t="b">
        <v>1</v>
      </c>
      <c r="DQ1004" t="b">
        <v>0</v>
      </c>
      <c r="DR1004" t="b">
        <v>0</v>
      </c>
      <c r="DS1004" t="b">
        <v>0</v>
      </c>
      <c r="DT1004" t="b">
        <v>0</v>
      </c>
      <c r="DU1004" t="b">
        <v>0</v>
      </c>
      <c r="DV1004" t="b">
        <v>0</v>
      </c>
      <c r="DW1004">
        <v>0</v>
      </c>
      <c r="DX1004" t="b">
        <v>0</v>
      </c>
      <c r="DY1004" t="b">
        <v>0</v>
      </c>
      <c r="DZ1004" t="b">
        <v>0</v>
      </c>
      <c r="EA1004" t="b">
        <v>0</v>
      </c>
      <c r="EB1004" t="b">
        <v>0</v>
      </c>
      <c r="EC1004" t="b">
        <v>0</v>
      </c>
      <c r="ED1004" t="b">
        <v>0</v>
      </c>
      <c r="EE1004" t="b">
        <v>0</v>
      </c>
      <c r="EF1004" t="b">
        <v>0</v>
      </c>
      <c r="EG1004" t="b" cm="1">
        <v>0</v>
      </c>
      <c r="EH1004" t="b">
        <v>0</v>
      </c>
      <c r="EI1004" t="b">
        <v>0</v>
      </c>
      <c r="EJ1004" t="b">
        <v>0</v>
      </c>
      <c r="EK1004" t="s">
        <v>1547</v>
      </c>
      <c r="EL1004">
        <v>0</v>
      </c>
      <c r="EM1004">
        <v>17</v>
      </c>
      <c r="EN1004" t="b">
        <v>0</v>
      </c>
    </row>
    <row r="1005" spans="1:144" ht="15.75">
      <c r="A1005"/>
      <c r="B1005" t="s">
        <v>1568</v>
      </c>
      <c r="C1005" t="s">
        <v>1568</v>
      </c>
      <c r="D1005" t="s">
        <v>13605</v>
      </c>
      <c r="E1005" t="s">
        <v>13606</v>
      </c>
      <c r="F1005"/>
      <c r="G1005" t="s">
        <v>13605</v>
      </c>
      <c r="H1005" t="s">
        <v>13607</v>
      </c>
      <c r="I1005" t="s">
        <v>1244</v>
      </c>
      <c r="J1005"/>
      <c r="K1005"/>
      <c r="L1005" t="s">
        <v>1743</v>
      </c>
      <c r="M1005" t="s">
        <v>902</v>
      </c>
      <c r="N1005"/>
      <c r="O1005" t="s">
        <v>4735</v>
      </c>
      <c r="P1005" t="s">
        <v>1568</v>
      </c>
      <c r="Q1005" t="s">
        <v>3575</v>
      </c>
      <c r="R1005" t="s">
        <v>13608</v>
      </c>
      <c r="S1005"/>
      <c r="T1005"/>
      <c r="U1005" t="s">
        <v>13609</v>
      </c>
      <c r="V1005"/>
      <c r="W1005"/>
      <c r="X1005"/>
      <c r="Y1005"/>
      <c r="Z1005"/>
      <c r="AA1005"/>
      <c r="AB1005"/>
      <c r="AC1005"/>
      <c r="AD1005"/>
      <c r="AE1005"/>
      <c r="AF1005"/>
      <c r="AG1005"/>
      <c r="AH1005"/>
      <c r="AI1005"/>
      <c r="AJ1005"/>
      <c r="AK1005"/>
      <c r="AL1005"/>
      <c r="AM1005"/>
      <c r="AN1005"/>
      <c r="AO1005" s="108" t="s">
        <v>43</v>
      </c>
      <c r="AP1005" t="s">
        <v>13123</v>
      </c>
      <c r="AQ1005">
        <v>2</v>
      </c>
      <c r="AR1005" t="s">
        <v>14222</v>
      </c>
      <c r="AS1005" t="s">
        <v>1568</v>
      </c>
      <c r="AT1005" t="s">
        <v>1885</v>
      </c>
      <c r="AU1005" t="s">
        <v>13606</v>
      </c>
      <c r="AV1005" t="s">
        <v>14223</v>
      </c>
      <c r="AW1005" t="s">
        <v>1744</v>
      </c>
      <c r="AX1005" t="s">
        <v>1740</v>
      </c>
      <c r="AY1005" t="s">
        <v>14224</v>
      </c>
      <c r="AZ1005" t="s">
        <v>3575</v>
      </c>
      <c r="BA1005" t="s">
        <v>14225</v>
      </c>
      <c r="BB1005" t="s">
        <v>1244</v>
      </c>
      <c r="BC1005" t="s">
        <v>1743</v>
      </c>
      <c r="BD1005" t="s">
        <v>14226</v>
      </c>
      <c r="BE1005" t="s">
        <v>13605</v>
      </c>
      <c r="BF1005">
        <v>1005</v>
      </c>
      <c r="BG1005">
        <v>0</v>
      </c>
      <c r="BH1005">
        <v>0</v>
      </c>
      <c r="BI1005" t="s">
        <v>1547</v>
      </c>
      <c r="BJ1005">
        <v>0</v>
      </c>
      <c r="BK1005">
        <v>0</v>
      </c>
      <c r="BL1005">
        <v>0</v>
      </c>
      <c r="BM1005" t="s">
        <v>1547</v>
      </c>
      <c r="BN1005" t="s">
        <v>1547</v>
      </c>
      <c r="BO1005" t="s">
        <v>1547</v>
      </c>
      <c r="BP1005" t="s" cm="1">
        <v>1547</v>
      </c>
      <c r="BQ1005" t="s">
        <v>1547</v>
      </c>
      <c r="BR1005" t="s">
        <v>11956</v>
      </c>
      <c r="BS1005">
        <v>1</v>
      </c>
      <c r="BT1005" t="s">
        <v>1738</v>
      </c>
      <c r="BU1005" t="s">
        <v>15982</v>
      </c>
      <c r="BV1005" t="s">
        <v>13605</v>
      </c>
      <c r="BW1005" t="s">
        <v>14223</v>
      </c>
      <c r="BX1005" t="s">
        <v>14227</v>
      </c>
      <c r="BY1005" t="s">
        <v>1744</v>
      </c>
      <c r="BZ1005" t="s">
        <v>1547</v>
      </c>
      <c r="CA1005" t="s">
        <v>1744</v>
      </c>
      <c r="CB1005" t="s">
        <v>902</v>
      </c>
      <c r="CC1005"/>
      <c r="CD1005" t="s">
        <v>998</v>
      </c>
      <c r="CE1005" t="s">
        <v>1244</v>
      </c>
      <c r="CF1005" t="s">
        <v>13606</v>
      </c>
      <c r="CG1005" t="s">
        <v>14223</v>
      </c>
      <c r="CH1005" t="s">
        <v>1244</v>
      </c>
      <c r="CI1005" t="s">
        <v>1547</v>
      </c>
      <c r="CJ1005" t="s">
        <v>13608</v>
      </c>
      <c r="CK1005" t="s">
        <v>1568</v>
      </c>
      <c r="CL1005"/>
      <c r="CM1005"/>
      <c r="CN1005" t="s">
        <v>13609</v>
      </c>
      <c r="CO1005" t="s">
        <v>1547</v>
      </c>
      <c r="CP1005" t="s">
        <v>13609</v>
      </c>
      <c r="CQ1005" t="s">
        <v>1547</v>
      </c>
      <c r="CR1005" t="s">
        <v>1547</v>
      </c>
      <c r="CS1005">
        <v>9</v>
      </c>
      <c r="CT1005" t="s">
        <v>11956</v>
      </c>
      <c r="CU1005" t="s">
        <v>11956</v>
      </c>
      <c r="CV1005" t="s">
        <v>11956</v>
      </c>
      <c r="CW1005" t="s">
        <v>1547</v>
      </c>
      <c r="CX1005" t="s">
        <v>1547</v>
      </c>
      <c r="CY1005">
        <v>1003</v>
      </c>
      <c r="CZ1005" t="s">
        <v>10528</v>
      </c>
      <c r="DA1005" t="s">
        <v>1547</v>
      </c>
      <c r="DB1005" t="s">
        <v>1881</v>
      </c>
      <c r="DC1005" t="s">
        <v>1882</v>
      </c>
      <c r="DD1005" t="s">
        <v>13606</v>
      </c>
      <c r="DE1005" t="s">
        <v>3575</v>
      </c>
      <c r="DF1005" t="s">
        <v>13605</v>
      </c>
      <c r="DG1005" t="s">
        <v>1547</v>
      </c>
      <c r="DH1005" t="s">
        <v>1547</v>
      </c>
      <c r="DI1005" t="s">
        <v>1892</v>
      </c>
      <c r="DJ1005" t="s">
        <v>14222</v>
      </c>
      <c r="DK1005"/>
      <c r="DL1005" t="s">
        <v>1892</v>
      </c>
      <c r="DM1005">
        <v>9</v>
      </c>
      <c r="DN1005" t="s">
        <v>1883</v>
      </c>
      <c r="DO1005" t="s">
        <v>1568</v>
      </c>
      <c r="DP1005" t="b">
        <v>1</v>
      </c>
      <c r="DQ1005" t="b">
        <v>0</v>
      </c>
      <c r="DR1005" t="b">
        <v>1</v>
      </c>
      <c r="DS1005" t="b">
        <v>0</v>
      </c>
      <c r="DT1005" t="b">
        <v>0</v>
      </c>
      <c r="DU1005" t="b">
        <v>1</v>
      </c>
      <c r="DV1005" t="b">
        <v>1</v>
      </c>
      <c r="DW1005">
        <v>0</v>
      </c>
      <c r="DX1005" t="b">
        <v>0</v>
      </c>
      <c r="DY1005" t="b">
        <v>0</v>
      </c>
      <c r="DZ1005" t="b">
        <v>0</v>
      </c>
      <c r="EA1005" t="b">
        <v>0</v>
      </c>
      <c r="EB1005" t="b">
        <v>0</v>
      </c>
      <c r="EC1005" t="b">
        <v>0</v>
      </c>
      <c r="ED1005" t="b">
        <v>0</v>
      </c>
      <c r="EE1005" t="b">
        <v>0</v>
      </c>
      <c r="EF1005" t="b">
        <v>0</v>
      </c>
      <c r="EG1005" t="b" cm="1">
        <v>0</v>
      </c>
      <c r="EH1005" t="b">
        <v>0</v>
      </c>
      <c r="EI1005" t="b">
        <v>0</v>
      </c>
      <c r="EJ1005" t="b">
        <v>0</v>
      </c>
      <c r="EK1005" t="s">
        <v>1547</v>
      </c>
      <c r="EL1005">
        <v>0</v>
      </c>
      <c r="EM1005">
        <v>25</v>
      </c>
      <c r="EN1005" t="b">
        <v>0</v>
      </c>
    </row>
    <row r="1006" spans="1:144" ht="15.75">
      <c r="A1006"/>
      <c r="B1006" t="s">
        <v>1568</v>
      </c>
      <c r="C1006" t="s">
        <v>1568</v>
      </c>
      <c r="D1006" t="s">
        <v>1249</v>
      </c>
      <c r="E1006" t="s">
        <v>1248</v>
      </c>
      <c r="F1006"/>
      <c r="G1006" t="s">
        <v>1249</v>
      </c>
      <c r="H1006" t="s">
        <v>4428</v>
      </c>
      <c r="I1006" t="s">
        <v>1251</v>
      </c>
      <c r="J1006"/>
      <c r="K1006"/>
      <c r="L1006" t="s">
        <v>1743</v>
      </c>
      <c r="M1006" t="s">
        <v>1754</v>
      </c>
      <c r="N1006" t="s">
        <v>4369</v>
      </c>
      <c r="O1006" t="s">
        <v>4735</v>
      </c>
      <c r="P1006" t="s">
        <v>1568</v>
      </c>
      <c r="Q1006" t="s">
        <v>3575</v>
      </c>
      <c r="R1006" t="s">
        <v>13608</v>
      </c>
      <c r="S1006"/>
      <c r="T1006"/>
      <c r="U1006" t="s">
        <v>13609</v>
      </c>
      <c r="V1006" t="s">
        <v>13126</v>
      </c>
      <c r="W1006"/>
      <c r="X1006"/>
      <c r="Y1006"/>
      <c r="Z1006"/>
      <c r="AA1006"/>
      <c r="AB1006"/>
      <c r="AC1006"/>
      <c r="AD1006"/>
      <c r="AE1006"/>
      <c r="AF1006"/>
      <c r="AG1006"/>
      <c r="AH1006"/>
      <c r="AI1006"/>
      <c r="AJ1006"/>
      <c r="AK1006"/>
      <c r="AL1006"/>
      <c r="AM1006"/>
      <c r="AN1006"/>
      <c r="AO1006" s="108" t="s">
        <v>43</v>
      </c>
      <c r="AP1006" t="s">
        <v>13123</v>
      </c>
      <c r="AQ1006">
        <v>3</v>
      </c>
      <c r="AR1006" t="s">
        <v>1895</v>
      </c>
      <c r="AS1006" t="s">
        <v>1568</v>
      </c>
      <c r="AT1006" t="s">
        <v>1885</v>
      </c>
      <c r="AU1006" t="s">
        <v>1248</v>
      </c>
      <c r="AV1006" t="s">
        <v>1751</v>
      </c>
      <c r="AW1006" t="s">
        <v>1744</v>
      </c>
      <c r="AX1006" t="s">
        <v>1740</v>
      </c>
      <c r="AY1006" t="s">
        <v>1752</v>
      </c>
      <c r="AZ1006" t="s">
        <v>3575</v>
      </c>
      <c r="BA1006" t="s">
        <v>1896</v>
      </c>
      <c r="BB1006" t="s">
        <v>1251</v>
      </c>
      <c r="BC1006" t="s">
        <v>1743</v>
      </c>
      <c r="BD1006" t="s">
        <v>1950</v>
      </c>
      <c r="BE1006" t="s">
        <v>13605</v>
      </c>
      <c r="BF1006">
        <v>4</v>
      </c>
      <c r="BG1006">
        <v>1005</v>
      </c>
      <c r="BH1006">
        <v>0</v>
      </c>
      <c r="BI1006" t="s">
        <v>1547</v>
      </c>
      <c r="BJ1006">
        <v>0</v>
      </c>
      <c r="BK1006">
        <v>0</v>
      </c>
      <c r="BL1006">
        <v>4</v>
      </c>
      <c r="BM1006" t="s">
        <v>1750</v>
      </c>
      <c r="BN1006" t="s">
        <v>13606</v>
      </c>
      <c r="BO1006" t="s">
        <v>14223</v>
      </c>
      <c r="BP1006" t="s" cm="1">
        <v>14222</v>
      </c>
      <c r="BQ1006" t="s">
        <v>1547</v>
      </c>
      <c r="BR1006" t="s">
        <v>11956</v>
      </c>
      <c r="BS1006">
        <v>2</v>
      </c>
      <c r="BT1006" t="s">
        <v>1712</v>
      </c>
      <c r="BU1006" t="s">
        <v>15983</v>
      </c>
      <c r="BV1006" t="s">
        <v>1249</v>
      </c>
      <c r="BW1006" t="s">
        <v>1751</v>
      </c>
      <c r="BX1006" t="s">
        <v>10370</v>
      </c>
      <c r="BY1006" t="s">
        <v>10117</v>
      </c>
      <c r="BZ1006" t="s">
        <v>1547</v>
      </c>
      <c r="CA1006" t="s">
        <v>1744</v>
      </c>
      <c r="CB1006" t="s">
        <v>1754</v>
      </c>
      <c r="CC1006"/>
      <c r="CD1006" t="s">
        <v>998</v>
      </c>
      <c r="CE1006" t="s">
        <v>1251</v>
      </c>
      <c r="CF1006" t="s">
        <v>14228</v>
      </c>
      <c r="CG1006" t="s">
        <v>14229</v>
      </c>
      <c r="CH1006" t="s">
        <v>1251</v>
      </c>
      <c r="CI1006" t="s">
        <v>1547</v>
      </c>
      <c r="CJ1006" t="s">
        <v>13608</v>
      </c>
      <c r="CK1006" t="s">
        <v>1568</v>
      </c>
      <c r="CL1006"/>
      <c r="CM1006"/>
      <c r="CN1006" t="s">
        <v>13609</v>
      </c>
      <c r="CO1006" t="s">
        <v>13126</v>
      </c>
      <c r="CP1006" t="s">
        <v>13609</v>
      </c>
      <c r="CQ1006" t="s">
        <v>13126</v>
      </c>
      <c r="CR1006" t="s">
        <v>1547</v>
      </c>
      <c r="CS1006">
        <v>9</v>
      </c>
      <c r="CT1006" t="s">
        <v>11956</v>
      </c>
      <c r="CU1006" t="s">
        <v>11956</v>
      </c>
      <c r="CV1006" t="s">
        <v>1547</v>
      </c>
      <c r="CW1006" t="s">
        <v>1547</v>
      </c>
      <c r="CX1006" t="s">
        <v>1547</v>
      </c>
      <c r="CY1006">
        <v>1004</v>
      </c>
      <c r="CZ1006" t="s">
        <v>10529</v>
      </c>
      <c r="DA1006" t="s">
        <v>1547</v>
      </c>
      <c r="DB1006" t="s">
        <v>1881</v>
      </c>
      <c r="DC1006" t="s">
        <v>1882</v>
      </c>
      <c r="DD1006" t="s">
        <v>1248</v>
      </c>
      <c r="DE1006" t="s">
        <v>3575</v>
      </c>
      <c r="DF1006" t="s">
        <v>1249</v>
      </c>
      <c r="DG1006" t="s">
        <v>1547</v>
      </c>
      <c r="DH1006" t="s">
        <v>1547</v>
      </c>
      <c r="DI1006" t="s">
        <v>1892</v>
      </c>
      <c r="DJ1006" t="s">
        <v>1895</v>
      </c>
      <c r="DK1006"/>
      <c r="DL1006" t="s">
        <v>1892</v>
      </c>
      <c r="DM1006">
        <v>9</v>
      </c>
      <c r="DN1006" t="s">
        <v>1883</v>
      </c>
      <c r="DO1006" t="s">
        <v>1568</v>
      </c>
      <c r="DP1006" t="b">
        <v>1</v>
      </c>
      <c r="DQ1006" t="b">
        <v>0</v>
      </c>
      <c r="DR1006" t="b">
        <v>0</v>
      </c>
      <c r="DS1006" t="b">
        <v>0</v>
      </c>
      <c r="DT1006" t="b">
        <v>0</v>
      </c>
      <c r="DU1006" t="b">
        <v>1</v>
      </c>
      <c r="DV1006" t="b">
        <v>0</v>
      </c>
      <c r="DW1006">
        <v>0</v>
      </c>
      <c r="DX1006" t="b">
        <v>0</v>
      </c>
      <c r="DY1006" t="b">
        <v>0</v>
      </c>
      <c r="DZ1006" t="b">
        <v>0</v>
      </c>
      <c r="EA1006" t="b">
        <v>0</v>
      </c>
      <c r="EB1006" t="b">
        <v>0</v>
      </c>
      <c r="EC1006" t="b">
        <v>0</v>
      </c>
      <c r="ED1006" t="b">
        <v>0</v>
      </c>
      <c r="EE1006" t="b">
        <v>0</v>
      </c>
      <c r="EF1006" t="b">
        <v>0</v>
      </c>
      <c r="EG1006" t="b" cm="1">
        <v>0</v>
      </c>
      <c r="EH1006" t="b">
        <v>0</v>
      </c>
      <c r="EI1006" t="b">
        <v>0</v>
      </c>
      <c r="EJ1006" t="b">
        <v>0</v>
      </c>
      <c r="EK1006" t="s">
        <v>1547</v>
      </c>
      <c r="EL1006">
        <v>0</v>
      </c>
      <c r="EM1006">
        <v>7</v>
      </c>
      <c r="EN1006" t="b">
        <v>0</v>
      </c>
    </row>
    <row r="1007" spans="1:144" ht="15.75">
      <c r="A1007"/>
      <c r="B1007" t="s">
        <v>1568</v>
      </c>
      <c r="C1007" t="s">
        <v>1568</v>
      </c>
      <c r="D1007" t="s">
        <v>1254</v>
      </c>
      <c r="E1007" t="s">
        <v>1253</v>
      </c>
      <c r="F1007"/>
      <c r="G1007" t="s">
        <v>1254</v>
      </c>
      <c r="H1007" t="s">
        <v>1946</v>
      </c>
      <c r="I1007" t="s">
        <v>1251</v>
      </c>
      <c r="J1007"/>
      <c r="K1007"/>
      <c r="L1007" t="s">
        <v>1743</v>
      </c>
      <c r="M1007" t="s">
        <v>1754</v>
      </c>
      <c r="N1007" t="s">
        <v>1946</v>
      </c>
      <c r="O1007" t="s">
        <v>4735</v>
      </c>
      <c r="P1007" t="s">
        <v>1568</v>
      </c>
      <c r="Q1007" t="s">
        <v>3575</v>
      </c>
      <c r="R1007" t="s">
        <v>13608</v>
      </c>
      <c r="S1007"/>
      <c r="T1007"/>
      <c r="U1007" t="s">
        <v>13609</v>
      </c>
      <c r="V1007" t="s">
        <v>4373</v>
      </c>
      <c r="W1007"/>
      <c r="X1007"/>
      <c r="Y1007"/>
      <c r="Z1007"/>
      <c r="AA1007"/>
      <c r="AB1007"/>
      <c r="AC1007"/>
      <c r="AD1007"/>
      <c r="AE1007"/>
      <c r="AF1007"/>
      <c r="AG1007"/>
      <c r="AH1007"/>
      <c r="AI1007"/>
      <c r="AJ1007"/>
      <c r="AK1007"/>
      <c r="AL1007"/>
      <c r="AM1007"/>
      <c r="AN1007"/>
      <c r="AO1007" s="108" t="s">
        <v>43</v>
      </c>
      <c r="AP1007" t="s">
        <v>13123</v>
      </c>
      <c r="AQ1007">
        <v>4</v>
      </c>
      <c r="AR1007" t="s">
        <v>1912</v>
      </c>
      <c r="AS1007" t="s">
        <v>1568</v>
      </c>
      <c r="AT1007" t="s">
        <v>1885</v>
      </c>
      <c r="AU1007" t="s">
        <v>1253</v>
      </c>
      <c r="AV1007" t="s">
        <v>1766</v>
      </c>
      <c r="AW1007" t="s">
        <v>1744</v>
      </c>
      <c r="AX1007" t="s">
        <v>1740</v>
      </c>
      <c r="AY1007" t="s">
        <v>1793</v>
      </c>
      <c r="AZ1007" t="s">
        <v>3575</v>
      </c>
      <c r="BA1007" t="s">
        <v>1913</v>
      </c>
      <c r="BB1007" t="s">
        <v>1251</v>
      </c>
      <c r="BC1007" t="s">
        <v>1743</v>
      </c>
      <c r="BD1007" t="s">
        <v>1914</v>
      </c>
      <c r="BE1007" t="s">
        <v>13605</v>
      </c>
      <c r="BF1007">
        <v>343</v>
      </c>
      <c r="BG1007">
        <v>1005</v>
      </c>
      <c r="BH1007">
        <v>0</v>
      </c>
      <c r="BI1007" t="s">
        <v>1547</v>
      </c>
      <c r="BJ1007">
        <v>0</v>
      </c>
      <c r="BK1007">
        <v>0</v>
      </c>
      <c r="BL1007">
        <v>515</v>
      </c>
      <c r="BM1007" t="s">
        <v>1770</v>
      </c>
      <c r="BN1007" t="s">
        <v>13606</v>
      </c>
      <c r="BO1007" t="s">
        <v>14223</v>
      </c>
      <c r="BP1007" t="s" cm="1">
        <v>14222</v>
      </c>
      <c r="BQ1007" t="s">
        <v>1547</v>
      </c>
      <c r="BR1007" t="s">
        <v>11956</v>
      </c>
      <c r="BS1007">
        <v>3</v>
      </c>
      <c r="BT1007" t="s">
        <v>1715</v>
      </c>
      <c r="BU1007" t="s">
        <v>15984</v>
      </c>
      <c r="BV1007" t="s">
        <v>1254</v>
      </c>
      <c r="BW1007" t="s">
        <v>1766</v>
      </c>
      <c r="BX1007" t="s">
        <v>1794</v>
      </c>
      <c r="BY1007" t="s">
        <v>1794</v>
      </c>
      <c r="BZ1007" t="s">
        <v>1547</v>
      </c>
      <c r="CA1007" t="s">
        <v>1744</v>
      </c>
      <c r="CB1007" t="s">
        <v>1754</v>
      </c>
      <c r="CC1007"/>
      <c r="CD1007" t="s">
        <v>998</v>
      </c>
      <c r="CE1007" t="s">
        <v>1251</v>
      </c>
      <c r="CF1007" t="s">
        <v>14230</v>
      </c>
      <c r="CG1007" t="s">
        <v>14231</v>
      </c>
      <c r="CH1007" t="s">
        <v>1251</v>
      </c>
      <c r="CI1007" t="s">
        <v>1547</v>
      </c>
      <c r="CJ1007" t="s">
        <v>13608</v>
      </c>
      <c r="CK1007" t="s">
        <v>1568</v>
      </c>
      <c r="CL1007"/>
      <c r="CM1007"/>
      <c r="CN1007" t="s">
        <v>13609</v>
      </c>
      <c r="CO1007" t="s">
        <v>4373</v>
      </c>
      <c r="CP1007" t="s">
        <v>13609</v>
      </c>
      <c r="CQ1007" t="s">
        <v>4373</v>
      </c>
      <c r="CR1007" t="s">
        <v>1547</v>
      </c>
      <c r="CS1007">
        <v>9</v>
      </c>
      <c r="CT1007" t="s">
        <v>11956</v>
      </c>
      <c r="CU1007" t="s">
        <v>11956</v>
      </c>
      <c r="CV1007" t="s">
        <v>1547</v>
      </c>
      <c r="CW1007" t="s">
        <v>1547</v>
      </c>
      <c r="CX1007" t="s">
        <v>1547</v>
      </c>
      <c r="CY1007">
        <v>1005</v>
      </c>
      <c r="CZ1007" t="s">
        <v>10530</v>
      </c>
      <c r="DA1007" t="s">
        <v>1547</v>
      </c>
      <c r="DB1007" t="s">
        <v>1881</v>
      </c>
      <c r="DC1007" t="s">
        <v>1882</v>
      </c>
      <c r="DD1007" t="s">
        <v>1253</v>
      </c>
      <c r="DE1007" t="s">
        <v>3575</v>
      </c>
      <c r="DF1007" t="s">
        <v>1254</v>
      </c>
      <c r="DG1007" t="s">
        <v>1547</v>
      </c>
      <c r="DH1007" t="s">
        <v>1547</v>
      </c>
      <c r="DI1007" t="s">
        <v>1892</v>
      </c>
      <c r="DJ1007" t="s">
        <v>1912</v>
      </c>
      <c r="DK1007"/>
      <c r="DL1007" t="s">
        <v>1892</v>
      </c>
      <c r="DM1007">
        <v>9</v>
      </c>
      <c r="DN1007" t="s">
        <v>1883</v>
      </c>
      <c r="DO1007" t="s">
        <v>1568</v>
      </c>
      <c r="DP1007" t="b">
        <v>1</v>
      </c>
      <c r="DQ1007" t="b">
        <v>0</v>
      </c>
      <c r="DR1007" t="b">
        <v>0</v>
      </c>
      <c r="DS1007" t="b">
        <v>0</v>
      </c>
      <c r="DT1007" t="b">
        <v>0</v>
      </c>
      <c r="DU1007" t="b">
        <v>1</v>
      </c>
      <c r="DV1007" t="b">
        <v>0</v>
      </c>
      <c r="DW1007">
        <v>0</v>
      </c>
      <c r="DX1007" t="b">
        <v>0</v>
      </c>
      <c r="DY1007" t="b">
        <v>0</v>
      </c>
      <c r="DZ1007" t="b">
        <v>0</v>
      </c>
      <c r="EA1007" t="b">
        <v>0</v>
      </c>
      <c r="EB1007" t="b">
        <v>0</v>
      </c>
      <c r="EC1007" t="b">
        <v>1</v>
      </c>
      <c r="ED1007" t="b">
        <v>0</v>
      </c>
      <c r="EE1007" t="b">
        <v>0</v>
      </c>
      <c r="EF1007" t="b">
        <v>0</v>
      </c>
      <c r="EG1007" t="b" cm="1">
        <v>0</v>
      </c>
      <c r="EH1007" t="b">
        <v>0</v>
      </c>
      <c r="EI1007" t="b">
        <v>0</v>
      </c>
      <c r="EJ1007" t="b">
        <v>1</v>
      </c>
      <c r="EK1007" t="s">
        <v>5327</v>
      </c>
      <c r="EL1007">
        <v>0</v>
      </c>
      <c r="EM1007">
        <v>7</v>
      </c>
      <c r="EN1007" t="b">
        <v>0</v>
      </c>
    </row>
    <row r="1008" spans="1:144" ht="15.75">
      <c r="A1008"/>
      <c r="B1008" t="s">
        <v>1568</v>
      </c>
      <c r="C1008" t="s">
        <v>1568</v>
      </c>
      <c r="D1008" t="s">
        <v>13753</v>
      </c>
      <c r="E1008" t="s">
        <v>13611</v>
      </c>
      <c r="F1008"/>
      <c r="G1008" t="s">
        <v>13610</v>
      </c>
      <c r="H1008" t="s">
        <v>13753</v>
      </c>
      <c r="I1008" t="s">
        <v>1251</v>
      </c>
      <c r="J1008"/>
      <c r="K1008"/>
      <c r="L1008" t="s">
        <v>1743</v>
      </c>
      <c r="M1008" t="s">
        <v>1779</v>
      </c>
      <c r="N1008"/>
      <c r="O1008" t="s">
        <v>4735</v>
      </c>
      <c r="P1008" t="s">
        <v>1568</v>
      </c>
      <c r="Q1008" t="s">
        <v>3575</v>
      </c>
      <c r="R1008" t="s">
        <v>13608</v>
      </c>
      <c r="S1008"/>
      <c r="T1008"/>
      <c r="U1008" t="s">
        <v>13609</v>
      </c>
      <c r="V1008" t="s">
        <v>13612</v>
      </c>
      <c r="W1008"/>
      <c r="X1008"/>
      <c r="Y1008"/>
      <c r="Z1008"/>
      <c r="AA1008"/>
      <c r="AB1008"/>
      <c r="AC1008"/>
      <c r="AD1008"/>
      <c r="AE1008"/>
      <c r="AF1008"/>
      <c r="AG1008"/>
      <c r="AH1008"/>
      <c r="AI1008"/>
      <c r="AJ1008"/>
      <c r="AK1008"/>
      <c r="AL1008"/>
      <c r="AM1008"/>
      <c r="AN1008"/>
      <c r="AO1008" s="108" t="s">
        <v>43</v>
      </c>
      <c r="AP1008" t="s">
        <v>13123</v>
      </c>
      <c r="AQ1008">
        <v>5</v>
      </c>
      <c r="AR1008" t="s">
        <v>14232</v>
      </c>
      <c r="AS1008" t="s">
        <v>1568</v>
      </c>
      <c r="AT1008" t="s">
        <v>1885</v>
      </c>
      <c r="AU1008" t="s">
        <v>13611</v>
      </c>
      <c r="AV1008" t="s">
        <v>14233</v>
      </c>
      <c r="AW1008" t="s">
        <v>1744</v>
      </c>
      <c r="AX1008" t="s">
        <v>1740</v>
      </c>
      <c r="AY1008" t="s">
        <v>14234</v>
      </c>
      <c r="AZ1008" t="s">
        <v>3575</v>
      </c>
      <c r="BA1008" t="s">
        <v>14235</v>
      </c>
      <c r="BB1008" t="s">
        <v>1251</v>
      </c>
      <c r="BC1008" t="s">
        <v>1743</v>
      </c>
      <c r="BD1008" t="s">
        <v>14468</v>
      </c>
      <c r="BE1008" t="s">
        <v>13605</v>
      </c>
      <c r="BF1008">
        <v>1008</v>
      </c>
      <c r="BG1008">
        <v>1005</v>
      </c>
      <c r="BH1008">
        <v>0</v>
      </c>
      <c r="BI1008" t="s">
        <v>1547</v>
      </c>
      <c r="BJ1008">
        <v>0</v>
      </c>
      <c r="BK1008">
        <v>0</v>
      </c>
      <c r="BL1008">
        <v>1210</v>
      </c>
      <c r="BM1008" t="s">
        <v>14382</v>
      </c>
      <c r="BN1008" t="s">
        <v>13606</v>
      </c>
      <c r="BO1008" t="s">
        <v>14223</v>
      </c>
      <c r="BP1008" t="s" cm="1">
        <v>14222</v>
      </c>
      <c r="BQ1008" t="s">
        <v>1547</v>
      </c>
      <c r="BR1008" t="s">
        <v>11956</v>
      </c>
      <c r="BS1008">
        <v>4</v>
      </c>
      <c r="BT1008" t="s">
        <v>1756</v>
      </c>
      <c r="BU1008" t="s">
        <v>15985</v>
      </c>
      <c r="BV1008" t="s">
        <v>13753</v>
      </c>
      <c r="BW1008" t="s">
        <v>14233</v>
      </c>
      <c r="BX1008" t="s">
        <v>14438</v>
      </c>
      <c r="BY1008" t="s">
        <v>1744</v>
      </c>
      <c r="BZ1008" t="s">
        <v>1547</v>
      </c>
      <c r="CA1008" t="s">
        <v>1744</v>
      </c>
      <c r="CB1008" t="s">
        <v>1779</v>
      </c>
      <c r="CC1008"/>
      <c r="CD1008" t="s">
        <v>998</v>
      </c>
      <c r="CE1008" t="s">
        <v>1251</v>
      </c>
      <c r="CF1008" t="s">
        <v>14236</v>
      </c>
      <c r="CG1008" t="s">
        <v>14237</v>
      </c>
      <c r="CH1008" t="s">
        <v>1251</v>
      </c>
      <c r="CI1008" t="s">
        <v>1547</v>
      </c>
      <c r="CJ1008" t="s">
        <v>13608</v>
      </c>
      <c r="CK1008" t="s">
        <v>1568</v>
      </c>
      <c r="CL1008"/>
      <c r="CM1008"/>
      <c r="CN1008" t="s">
        <v>13609</v>
      </c>
      <c r="CO1008" t="s">
        <v>13612</v>
      </c>
      <c r="CP1008" t="s">
        <v>13609</v>
      </c>
      <c r="CQ1008" t="s">
        <v>13612</v>
      </c>
      <c r="CR1008" t="s">
        <v>1547</v>
      </c>
      <c r="CS1008">
        <v>9</v>
      </c>
      <c r="CT1008" t="s">
        <v>11956</v>
      </c>
      <c r="CU1008" t="s">
        <v>11956</v>
      </c>
      <c r="CV1008" t="s">
        <v>11956</v>
      </c>
      <c r="CW1008" t="s">
        <v>1547</v>
      </c>
      <c r="CX1008" t="s">
        <v>1547</v>
      </c>
      <c r="CY1008">
        <v>1006</v>
      </c>
      <c r="CZ1008" t="s">
        <v>10531</v>
      </c>
      <c r="DA1008" t="s">
        <v>1547</v>
      </c>
      <c r="DB1008" t="s">
        <v>1881</v>
      </c>
      <c r="DC1008" t="s">
        <v>1882</v>
      </c>
      <c r="DD1008" t="s">
        <v>13611</v>
      </c>
      <c r="DE1008" t="s">
        <v>3575</v>
      </c>
      <c r="DF1008" t="s">
        <v>13610</v>
      </c>
      <c r="DG1008" t="s">
        <v>1547</v>
      </c>
      <c r="DH1008" t="s">
        <v>1547</v>
      </c>
      <c r="DI1008" t="s">
        <v>1892</v>
      </c>
      <c r="DJ1008" t="s">
        <v>14232</v>
      </c>
      <c r="DK1008"/>
      <c r="DL1008" t="s">
        <v>1892</v>
      </c>
      <c r="DM1008">
        <v>9</v>
      </c>
      <c r="DN1008" t="s">
        <v>1883</v>
      </c>
      <c r="DO1008" t="s">
        <v>1568</v>
      </c>
      <c r="DP1008" t="b">
        <v>1</v>
      </c>
      <c r="DQ1008" t="b">
        <v>0</v>
      </c>
      <c r="DR1008" t="b">
        <v>1</v>
      </c>
      <c r="DS1008" t="b">
        <v>0</v>
      </c>
      <c r="DT1008" t="b">
        <v>0</v>
      </c>
      <c r="DU1008" t="b">
        <v>1</v>
      </c>
      <c r="DV1008" t="b">
        <v>0</v>
      </c>
      <c r="DW1008">
        <v>0</v>
      </c>
      <c r="DX1008" t="b">
        <v>0</v>
      </c>
      <c r="DY1008" t="b">
        <v>0</v>
      </c>
      <c r="DZ1008" t="b">
        <v>0</v>
      </c>
      <c r="EA1008" t="b">
        <v>0</v>
      </c>
      <c r="EB1008" t="b">
        <v>0</v>
      </c>
      <c r="EC1008" t="b">
        <v>0</v>
      </c>
      <c r="ED1008" t="b">
        <v>0</v>
      </c>
      <c r="EE1008" t="b">
        <v>0</v>
      </c>
      <c r="EF1008" t="b">
        <v>0</v>
      </c>
      <c r="EG1008" t="b" cm="1">
        <v>0</v>
      </c>
      <c r="EH1008" t="b">
        <v>0</v>
      </c>
      <c r="EI1008" t="b">
        <v>0</v>
      </c>
      <c r="EJ1008" t="b">
        <v>0</v>
      </c>
      <c r="EK1008" t="s">
        <v>1547</v>
      </c>
      <c r="EL1008">
        <v>0</v>
      </c>
      <c r="EM1008">
        <v>19</v>
      </c>
      <c r="EN1008" t="b">
        <v>0</v>
      </c>
    </row>
    <row r="1009" spans="1:144" ht="15.75">
      <c r="A1009"/>
      <c r="B1009" t="s">
        <v>1568</v>
      </c>
      <c r="C1009" t="s">
        <v>1568</v>
      </c>
      <c r="D1009" t="s">
        <v>13613</v>
      </c>
      <c r="E1009" t="s">
        <v>13614</v>
      </c>
      <c r="F1009"/>
      <c r="G1009" t="s">
        <v>13613</v>
      </c>
      <c r="H1009" t="s">
        <v>13613</v>
      </c>
      <c r="I1009" t="s">
        <v>1251</v>
      </c>
      <c r="J1009"/>
      <c r="K1009"/>
      <c r="L1009" t="s">
        <v>1743</v>
      </c>
      <c r="M1009" t="s">
        <v>1779</v>
      </c>
      <c r="N1009"/>
      <c r="O1009" t="s">
        <v>4735</v>
      </c>
      <c r="P1009" t="s">
        <v>1568</v>
      </c>
      <c r="Q1009" t="s">
        <v>3575</v>
      </c>
      <c r="R1009" t="s">
        <v>13608</v>
      </c>
      <c r="S1009"/>
      <c r="T1009"/>
      <c r="U1009" t="s">
        <v>13609</v>
      </c>
      <c r="V1009" t="s">
        <v>13615</v>
      </c>
      <c r="W1009"/>
      <c r="X1009"/>
      <c r="Y1009"/>
      <c r="Z1009"/>
      <c r="AA1009"/>
      <c r="AB1009"/>
      <c r="AC1009"/>
      <c r="AD1009"/>
      <c r="AE1009"/>
      <c r="AF1009"/>
      <c r="AG1009"/>
      <c r="AH1009"/>
      <c r="AI1009"/>
      <c r="AJ1009"/>
      <c r="AK1009"/>
      <c r="AL1009"/>
      <c r="AM1009"/>
      <c r="AN1009"/>
      <c r="AO1009" s="108" t="s">
        <v>43</v>
      </c>
      <c r="AP1009" t="s">
        <v>13123</v>
      </c>
      <c r="AQ1009">
        <v>6</v>
      </c>
      <c r="AR1009" t="s">
        <v>14238</v>
      </c>
      <c r="AS1009" t="s">
        <v>1568</v>
      </c>
      <c r="AT1009" t="s">
        <v>1885</v>
      </c>
      <c r="AU1009" t="s">
        <v>13614</v>
      </c>
      <c r="AV1009" t="s">
        <v>14239</v>
      </c>
      <c r="AW1009" t="s">
        <v>1744</v>
      </c>
      <c r="AX1009" t="s">
        <v>1740</v>
      </c>
      <c r="AY1009" t="s">
        <v>14240</v>
      </c>
      <c r="AZ1009" t="s">
        <v>3575</v>
      </c>
      <c r="BA1009" t="s">
        <v>14241</v>
      </c>
      <c r="BB1009" t="s">
        <v>1251</v>
      </c>
      <c r="BC1009" t="s">
        <v>1743</v>
      </c>
      <c r="BD1009" t="s">
        <v>14452</v>
      </c>
      <c r="BE1009" t="s">
        <v>13605</v>
      </c>
      <c r="BF1009">
        <v>1009</v>
      </c>
      <c r="BG1009">
        <v>1005</v>
      </c>
      <c r="BH1009">
        <v>0</v>
      </c>
      <c r="BI1009" t="s">
        <v>1547</v>
      </c>
      <c r="BJ1009">
        <v>0</v>
      </c>
      <c r="BK1009">
        <v>0</v>
      </c>
      <c r="BL1009">
        <v>1211</v>
      </c>
      <c r="BM1009" t="s">
        <v>14385</v>
      </c>
      <c r="BN1009" t="s">
        <v>13606</v>
      </c>
      <c r="BO1009" t="s">
        <v>14223</v>
      </c>
      <c r="BP1009" t="s" cm="1">
        <v>14222</v>
      </c>
      <c r="BQ1009" t="s">
        <v>1547</v>
      </c>
      <c r="BR1009" t="s">
        <v>11956</v>
      </c>
      <c r="BS1009">
        <v>5</v>
      </c>
      <c r="BT1009" t="s">
        <v>1717</v>
      </c>
      <c r="BU1009" t="s">
        <v>15986</v>
      </c>
      <c r="BV1009" t="s">
        <v>13613</v>
      </c>
      <c r="BW1009" t="s">
        <v>14239</v>
      </c>
      <c r="BX1009" t="s">
        <v>14240</v>
      </c>
      <c r="BY1009" t="s">
        <v>1744</v>
      </c>
      <c r="BZ1009" t="s">
        <v>1547</v>
      </c>
      <c r="CA1009" t="s">
        <v>1744</v>
      </c>
      <c r="CB1009" t="s">
        <v>1779</v>
      </c>
      <c r="CC1009"/>
      <c r="CD1009" t="s">
        <v>998</v>
      </c>
      <c r="CE1009" t="s">
        <v>1251</v>
      </c>
      <c r="CF1009" t="s">
        <v>14243</v>
      </c>
      <c r="CG1009" t="s">
        <v>14244</v>
      </c>
      <c r="CH1009" t="s">
        <v>1251</v>
      </c>
      <c r="CI1009" t="s">
        <v>1547</v>
      </c>
      <c r="CJ1009" t="s">
        <v>13608</v>
      </c>
      <c r="CK1009" t="s">
        <v>1568</v>
      </c>
      <c r="CL1009"/>
      <c r="CM1009"/>
      <c r="CN1009" t="s">
        <v>13609</v>
      </c>
      <c r="CO1009" t="s">
        <v>13615</v>
      </c>
      <c r="CP1009" t="s">
        <v>13609</v>
      </c>
      <c r="CQ1009" t="s">
        <v>13615</v>
      </c>
      <c r="CR1009" t="s">
        <v>1547</v>
      </c>
      <c r="CS1009">
        <v>9</v>
      </c>
      <c r="CT1009" t="s">
        <v>11956</v>
      </c>
      <c r="CU1009" t="s">
        <v>11956</v>
      </c>
      <c r="CV1009" t="s">
        <v>11956</v>
      </c>
      <c r="CW1009" t="s">
        <v>1547</v>
      </c>
      <c r="CX1009" t="s">
        <v>1547</v>
      </c>
      <c r="CY1009">
        <v>1007</v>
      </c>
      <c r="CZ1009" t="s">
        <v>10532</v>
      </c>
      <c r="DA1009" t="s">
        <v>1547</v>
      </c>
      <c r="DB1009" t="s">
        <v>1881</v>
      </c>
      <c r="DC1009" t="s">
        <v>1882</v>
      </c>
      <c r="DD1009" t="s">
        <v>13614</v>
      </c>
      <c r="DE1009" t="s">
        <v>3575</v>
      </c>
      <c r="DF1009" t="s">
        <v>13613</v>
      </c>
      <c r="DG1009" t="s">
        <v>1547</v>
      </c>
      <c r="DH1009" t="s">
        <v>1547</v>
      </c>
      <c r="DI1009" t="s">
        <v>1892</v>
      </c>
      <c r="DJ1009" t="s">
        <v>14238</v>
      </c>
      <c r="DK1009"/>
      <c r="DL1009" t="s">
        <v>1892</v>
      </c>
      <c r="DM1009">
        <v>9</v>
      </c>
      <c r="DN1009" t="s">
        <v>1883</v>
      </c>
      <c r="DO1009" t="s">
        <v>1568</v>
      </c>
      <c r="DP1009" t="b">
        <v>1</v>
      </c>
      <c r="DQ1009" t="b">
        <v>0</v>
      </c>
      <c r="DR1009" t="b">
        <v>1</v>
      </c>
      <c r="DS1009" t="b">
        <v>0</v>
      </c>
      <c r="DT1009" t="b">
        <v>0</v>
      </c>
      <c r="DU1009" t="b">
        <v>1</v>
      </c>
      <c r="DV1009" t="b">
        <v>0</v>
      </c>
      <c r="DW1009">
        <v>0</v>
      </c>
      <c r="DX1009" t="b">
        <v>0</v>
      </c>
      <c r="DY1009" t="b">
        <v>0</v>
      </c>
      <c r="DZ1009" t="b">
        <v>0</v>
      </c>
      <c r="EA1009" t="b">
        <v>0</v>
      </c>
      <c r="EB1009" t="b">
        <v>0</v>
      </c>
      <c r="EC1009" t="b">
        <v>0</v>
      </c>
      <c r="ED1009" t="b">
        <v>0</v>
      </c>
      <c r="EE1009" t="b">
        <v>0</v>
      </c>
      <c r="EF1009" t="b">
        <v>0</v>
      </c>
      <c r="EG1009" t="b" cm="1">
        <v>0</v>
      </c>
      <c r="EH1009" t="b">
        <v>0</v>
      </c>
      <c r="EI1009" t="b">
        <v>0</v>
      </c>
      <c r="EJ1009" t="b">
        <v>0</v>
      </c>
      <c r="EK1009" t="s">
        <v>1547</v>
      </c>
      <c r="EL1009">
        <v>0</v>
      </c>
      <c r="EM1009">
        <v>17</v>
      </c>
      <c r="EN1009" t="b">
        <v>0</v>
      </c>
    </row>
    <row r="1010" spans="1:144" ht="47.25">
      <c r="A1010"/>
      <c r="B1010" t="s">
        <v>1568</v>
      </c>
      <c r="C1010" t="s">
        <v>1568</v>
      </c>
      <c r="D1010" t="s">
        <v>3598</v>
      </c>
      <c r="E1010" t="s">
        <v>3599</v>
      </c>
      <c r="F1010" t="s">
        <v>2000</v>
      </c>
      <c r="G1010" t="s">
        <v>3599</v>
      </c>
      <c r="H1010" s="109" t="s">
        <v>3600</v>
      </c>
      <c r="I1010" t="s">
        <v>1251</v>
      </c>
      <c r="J1010"/>
      <c r="K1010"/>
      <c r="L1010" t="s">
        <v>1743</v>
      </c>
      <c r="M1010" t="s">
        <v>1754</v>
      </c>
      <c r="N1010"/>
      <c r="O1010" t="s">
        <v>4735</v>
      </c>
      <c r="P1010" t="s">
        <v>1568</v>
      </c>
      <c r="Q1010" t="s">
        <v>3575</v>
      </c>
      <c r="R1010" t="s">
        <v>13608</v>
      </c>
      <c r="S1010"/>
      <c r="T1010"/>
      <c r="U1010" t="s">
        <v>13609</v>
      </c>
      <c r="V1010" t="s">
        <v>13399</v>
      </c>
      <c r="W1010"/>
      <c r="X1010"/>
      <c r="Y1010"/>
      <c r="Z1010"/>
      <c r="AA1010"/>
      <c r="AB1010"/>
      <c r="AC1010"/>
      <c r="AD1010"/>
      <c r="AE1010"/>
      <c r="AF1010"/>
      <c r="AG1010"/>
      <c r="AH1010"/>
      <c r="AI1010"/>
      <c r="AJ1010"/>
      <c r="AK1010"/>
      <c r="AL1010"/>
      <c r="AM1010"/>
      <c r="AN1010"/>
      <c r="AO1010" s="108" t="s">
        <v>43</v>
      </c>
      <c r="AP1010" t="s">
        <v>13123</v>
      </c>
      <c r="AQ1010">
        <v>7</v>
      </c>
      <c r="AR1010" t="s">
        <v>7307</v>
      </c>
      <c r="AS1010" t="s">
        <v>1568</v>
      </c>
      <c r="AT1010" t="s">
        <v>1885</v>
      </c>
      <c r="AU1010" t="s">
        <v>3599</v>
      </c>
      <c r="AV1010" t="s">
        <v>7308</v>
      </c>
      <c r="AW1010" t="s">
        <v>6431</v>
      </c>
      <c r="AX1010" t="s">
        <v>1740</v>
      </c>
      <c r="AY1010" t="s">
        <v>7308</v>
      </c>
      <c r="AZ1010" t="s">
        <v>3575</v>
      </c>
      <c r="BA1010" t="s">
        <v>7309</v>
      </c>
      <c r="BB1010" t="s">
        <v>1251</v>
      </c>
      <c r="BC1010" t="s">
        <v>1743</v>
      </c>
      <c r="BD1010" t="s">
        <v>7487</v>
      </c>
      <c r="BE1010" t="s">
        <v>13605</v>
      </c>
      <c r="BF1010">
        <v>405</v>
      </c>
      <c r="BG1010">
        <v>1005</v>
      </c>
      <c r="BH1010">
        <v>0</v>
      </c>
      <c r="BI1010" t="s">
        <v>1547</v>
      </c>
      <c r="BJ1010">
        <v>0</v>
      </c>
      <c r="BK1010">
        <v>0</v>
      </c>
      <c r="BL1010">
        <v>405</v>
      </c>
      <c r="BM1010" t="s">
        <v>7313</v>
      </c>
      <c r="BN1010" t="s">
        <v>13606</v>
      </c>
      <c r="BO1010" t="s">
        <v>14223</v>
      </c>
      <c r="BP1010" t="s" cm="1">
        <v>14222</v>
      </c>
      <c r="BQ1010" t="s">
        <v>1547</v>
      </c>
      <c r="BR1010" t="s">
        <v>11956</v>
      </c>
      <c r="BS1010">
        <v>6</v>
      </c>
      <c r="BT1010" t="s">
        <v>1719</v>
      </c>
      <c r="BU1010" t="s">
        <v>15987</v>
      </c>
      <c r="BV1010" t="s">
        <v>3598</v>
      </c>
      <c r="BW1010" t="s">
        <v>7308</v>
      </c>
      <c r="BX1010" t="s">
        <v>7311</v>
      </c>
      <c r="BY1010" t="s">
        <v>1744</v>
      </c>
      <c r="BZ1010" t="s">
        <v>1547</v>
      </c>
      <c r="CA1010" t="s">
        <v>1744</v>
      </c>
      <c r="CB1010" t="s">
        <v>1754</v>
      </c>
      <c r="CC1010"/>
      <c r="CD1010" t="s">
        <v>998</v>
      </c>
      <c r="CE1010" t="s">
        <v>1251</v>
      </c>
      <c r="CF1010" t="s">
        <v>14245</v>
      </c>
      <c r="CG1010" t="s">
        <v>14246</v>
      </c>
      <c r="CH1010" t="s">
        <v>1251</v>
      </c>
      <c r="CI1010" t="s">
        <v>1547</v>
      </c>
      <c r="CJ1010" t="s">
        <v>13608</v>
      </c>
      <c r="CK1010" t="s">
        <v>1568</v>
      </c>
      <c r="CL1010"/>
      <c r="CM1010"/>
      <c r="CN1010" t="s">
        <v>13609</v>
      </c>
      <c r="CO1010" t="s">
        <v>13399</v>
      </c>
      <c r="CP1010" t="s">
        <v>13609</v>
      </c>
      <c r="CQ1010" t="s">
        <v>13399</v>
      </c>
      <c r="CR1010" t="s">
        <v>1547</v>
      </c>
      <c r="CS1010">
        <v>9</v>
      </c>
      <c r="CT1010" t="s">
        <v>11956</v>
      </c>
      <c r="CU1010" t="s">
        <v>11956</v>
      </c>
      <c r="CV1010" t="s">
        <v>3590</v>
      </c>
      <c r="CW1010" t="s">
        <v>1547</v>
      </c>
      <c r="CX1010" t="s">
        <v>1547</v>
      </c>
      <c r="CY1010">
        <v>1008</v>
      </c>
      <c r="CZ1010" t="s">
        <v>10533</v>
      </c>
      <c r="DA1010" t="s">
        <v>1547</v>
      </c>
      <c r="DB1010" t="s">
        <v>1881</v>
      </c>
      <c r="DC1010" t="s">
        <v>1882</v>
      </c>
      <c r="DD1010" t="s">
        <v>3599</v>
      </c>
      <c r="DE1010" t="s">
        <v>3575</v>
      </c>
      <c r="DF1010" t="s">
        <v>3599</v>
      </c>
      <c r="DG1010" t="s">
        <v>1547</v>
      </c>
      <c r="DH1010" t="s">
        <v>1547</v>
      </c>
      <c r="DI1010" t="s">
        <v>1892</v>
      </c>
      <c r="DJ1010" t="s">
        <v>7307</v>
      </c>
      <c r="DK1010"/>
      <c r="DL1010" t="s">
        <v>1892</v>
      </c>
      <c r="DM1010">
        <v>9</v>
      </c>
      <c r="DN1010" t="s">
        <v>1883</v>
      </c>
      <c r="DO1010" t="s">
        <v>1568</v>
      </c>
      <c r="DP1010" t="b">
        <v>1</v>
      </c>
      <c r="DQ1010" t="b">
        <v>0</v>
      </c>
      <c r="DR1010" t="b">
        <v>0</v>
      </c>
      <c r="DS1010" t="b">
        <v>0</v>
      </c>
      <c r="DT1010" t="b">
        <v>0</v>
      </c>
      <c r="DU1010" t="b">
        <v>1</v>
      </c>
      <c r="DV1010" t="b">
        <v>0</v>
      </c>
      <c r="DW1010">
        <v>0</v>
      </c>
      <c r="DX1010" t="b">
        <v>0</v>
      </c>
      <c r="DY1010" t="b">
        <v>0</v>
      </c>
      <c r="DZ1010" t="b">
        <v>0</v>
      </c>
      <c r="EA1010" t="b">
        <v>0</v>
      </c>
      <c r="EB1010" t="b">
        <v>0</v>
      </c>
      <c r="EC1010" t="b">
        <v>0</v>
      </c>
      <c r="ED1010" t="b">
        <v>1</v>
      </c>
      <c r="EE1010" t="b">
        <v>0</v>
      </c>
      <c r="EF1010" t="b">
        <v>0</v>
      </c>
      <c r="EG1010" t="b" cm="1">
        <v>0</v>
      </c>
      <c r="EH1010" t="b">
        <v>0</v>
      </c>
      <c r="EI1010" t="b">
        <v>0</v>
      </c>
      <c r="EJ1010" t="b">
        <v>1</v>
      </c>
      <c r="EK1010" t="s">
        <v>14488</v>
      </c>
      <c r="EL1010">
        <v>0</v>
      </c>
      <c r="EM1010">
        <v>19</v>
      </c>
      <c r="EN1010" t="b">
        <v>0</v>
      </c>
    </row>
    <row r="1011" spans="1:144" ht="47.25">
      <c r="A1011"/>
      <c r="B1011" t="s">
        <v>1568</v>
      </c>
      <c r="C1011" t="s">
        <v>1568</v>
      </c>
      <c r="D1011" t="s">
        <v>3624</v>
      </c>
      <c r="E1011" t="s">
        <v>3625</v>
      </c>
      <c r="F1011" t="s">
        <v>3625</v>
      </c>
      <c r="G1011" t="s">
        <v>3626</v>
      </c>
      <c r="H1011" s="109" t="s">
        <v>3627</v>
      </c>
      <c r="I1011" t="s">
        <v>1251</v>
      </c>
      <c r="J1011"/>
      <c r="K1011"/>
      <c r="L1011" t="s">
        <v>1743</v>
      </c>
      <c r="M1011" t="s">
        <v>2001</v>
      </c>
      <c r="N1011"/>
      <c r="O1011" t="s">
        <v>4735</v>
      </c>
      <c r="P1011" t="s">
        <v>1568</v>
      </c>
      <c r="Q1011" t="s">
        <v>3575</v>
      </c>
      <c r="R1011" t="s">
        <v>13608</v>
      </c>
      <c r="S1011"/>
      <c r="T1011"/>
      <c r="U1011" t="s">
        <v>13609</v>
      </c>
      <c r="V1011" t="s">
        <v>13345</v>
      </c>
      <c r="W1011"/>
      <c r="X1011"/>
      <c r="Y1011"/>
      <c r="Z1011"/>
      <c r="AA1011"/>
      <c r="AB1011"/>
      <c r="AC1011"/>
      <c r="AD1011"/>
      <c r="AE1011"/>
      <c r="AF1011"/>
      <c r="AG1011"/>
      <c r="AH1011"/>
      <c r="AI1011"/>
      <c r="AJ1011"/>
      <c r="AK1011"/>
      <c r="AL1011"/>
      <c r="AM1011"/>
      <c r="AN1011"/>
      <c r="AO1011" s="108" t="s">
        <v>43</v>
      </c>
      <c r="AP1011" t="s">
        <v>13123</v>
      </c>
      <c r="AQ1011">
        <v>8</v>
      </c>
      <c r="AR1011" t="s">
        <v>7373</v>
      </c>
      <c r="AS1011" t="s">
        <v>1568</v>
      </c>
      <c r="AT1011" t="s">
        <v>1885</v>
      </c>
      <c r="AU1011" t="s">
        <v>3625</v>
      </c>
      <c r="AV1011" t="s">
        <v>7374</v>
      </c>
      <c r="AW1011" t="s">
        <v>7374</v>
      </c>
      <c r="AX1011" t="s">
        <v>1740</v>
      </c>
      <c r="AY1011" t="s">
        <v>7375</v>
      </c>
      <c r="AZ1011" t="s">
        <v>3575</v>
      </c>
      <c r="BA1011" t="s">
        <v>7376</v>
      </c>
      <c r="BB1011" t="s">
        <v>1251</v>
      </c>
      <c r="BC1011" t="s">
        <v>1743</v>
      </c>
      <c r="BD1011" t="s">
        <v>13958</v>
      </c>
      <c r="BE1011" t="s">
        <v>13605</v>
      </c>
      <c r="BF1011">
        <v>366</v>
      </c>
      <c r="BG1011">
        <v>1005</v>
      </c>
      <c r="BH1011">
        <v>0</v>
      </c>
      <c r="BI1011" t="s">
        <v>1547</v>
      </c>
      <c r="BJ1011">
        <v>0</v>
      </c>
      <c r="BK1011">
        <v>0</v>
      </c>
      <c r="BL1011">
        <v>413</v>
      </c>
      <c r="BM1011" t="s">
        <v>7380</v>
      </c>
      <c r="BN1011" t="s">
        <v>13606</v>
      </c>
      <c r="BO1011" t="s">
        <v>14223</v>
      </c>
      <c r="BP1011" t="s" cm="1">
        <v>14222</v>
      </c>
      <c r="BQ1011" t="s">
        <v>1547</v>
      </c>
      <c r="BR1011" t="s">
        <v>11956</v>
      </c>
      <c r="BS1011">
        <v>7</v>
      </c>
      <c r="BT1011" t="s">
        <v>1722</v>
      </c>
      <c r="BU1011" t="s">
        <v>15988</v>
      </c>
      <c r="BV1011" t="s">
        <v>3624</v>
      </c>
      <c r="BW1011" t="s">
        <v>7374</v>
      </c>
      <c r="BX1011" t="s">
        <v>7378</v>
      </c>
      <c r="BY1011" t="s">
        <v>1744</v>
      </c>
      <c r="BZ1011" t="s">
        <v>1547</v>
      </c>
      <c r="CA1011" t="s">
        <v>1744</v>
      </c>
      <c r="CB1011" t="s">
        <v>2001</v>
      </c>
      <c r="CC1011"/>
      <c r="CD1011" t="s">
        <v>998</v>
      </c>
      <c r="CE1011" t="s">
        <v>1251</v>
      </c>
      <c r="CF1011" t="s">
        <v>14247</v>
      </c>
      <c r="CG1011" t="s">
        <v>14248</v>
      </c>
      <c r="CH1011" t="s">
        <v>1251</v>
      </c>
      <c r="CI1011" t="s">
        <v>1547</v>
      </c>
      <c r="CJ1011" t="s">
        <v>13608</v>
      </c>
      <c r="CK1011" t="s">
        <v>1568</v>
      </c>
      <c r="CL1011"/>
      <c r="CM1011"/>
      <c r="CN1011" t="s">
        <v>13609</v>
      </c>
      <c r="CO1011" t="s">
        <v>13345</v>
      </c>
      <c r="CP1011" t="s">
        <v>13609</v>
      </c>
      <c r="CQ1011" t="s">
        <v>13345</v>
      </c>
      <c r="CR1011" t="s">
        <v>1547</v>
      </c>
      <c r="CS1011">
        <v>9</v>
      </c>
      <c r="CT1011" t="s">
        <v>11956</v>
      </c>
      <c r="CU1011" t="s">
        <v>11956</v>
      </c>
      <c r="CV1011" t="s">
        <v>3590</v>
      </c>
      <c r="CW1011" t="s">
        <v>1547</v>
      </c>
      <c r="CX1011" t="s">
        <v>1547</v>
      </c>
      <c r="CY1011">
        <v>1009</v>
      </c>
      <c r="CZ1011" t="s">
        <v>10534</v>
      </c>
      <c r="DA1011" t="s">
        <v>1547</v>
      </c>
      <c r="DB1011" t="s">
        <v>1881</v>
      </c>
      <c r="DC1011" t="s">
        <v>1882</v>
      </c>
      <c r="DD1011" t="s">
        <v>3625</v>
      </c>
      <c r="DE1011" t="s">
        <v>3575</v>
      </c>
      <c r="DF1011" t="s">
        <v>3626</v>
      </c>
      <c r="DG1011" t="s">
        <v>1547</v>
      </c>
      <c r="DH1011" t="s">
        <v>1547</v>
      </c>
      <c r="DI1011" t="s">
        <v>1892</v>
      </c>
      <c r="DJ1011" t="s">
        <v>7373</v>
      </c>
      <c r="DK1011"/>
      <c r="DL1011" t="s">
        <v>1892</v>
      </c>
      <c r="DM1011">
        <v>9</v>
      </c>
      <c r="DN1011" t="s">
        <v>1883</v>
      </c>
      <c r="DO1011" t="s">
        <v>1568</v>
      </c>
      <c r="DP1011" t="b">
        <v>1</v>
      </c>
      <c r="DQ1011" t="b">
        <v>0</v>
      </c>
      <c r="DR1011" t="b">
        <v>0</v>
      </c>
      <c r="DS1011" t="b">
        <v>0</v>
      </c>
      <c r="DT1011" t="b">
        <v>0</v>
      </c>
      <c r="DU1011" t="b">
        <v>1</v>
      </c>
      <c r="DV1011" t="b">
        <v>0</v>
      </c>
      <c r="DW1011">
        <v>0</v>
      </c>
      <c r="DX1011" t="b">
        <v>0</v>
      </c>
      <c r="DY1011" t="b">
        <v>0</v>
      </c>
      <c r="DZ1011" t="b">
        <v>0</v>
      </c>
      <c r="EA1011" t="b">
        <v>0</v>
      </c>
      <c r="EB1011" t="b">
        <v>0</v>
      </c>
      <c r="EC1011" t="b">
        <v>0</v>
      </c>
      <c r="ED1011" t="b">
        <v>1</v>
      </c>
      <c r="EE1011" t="b">
        <v>0</v>
      </c>
      <c r="EF1011" t="b">
        <v>0</v>
      </c>
      <c r="EG1011" t="b" cm="1">
        <v>0</v>
      </c>
      <c r="EH1011" t="b">
        <v>0</v>
      </c>
      <c r="EI1011" t="b">
        <v>0</v>
      </c>
      <c r="EJ1011" t="b">
        <v>1</v>
      </c>
      <c r="EK1011" t="s">
        <v>14488</v>
      </c>
      <c r="EL1011">
        <v>0</v>
      </c>
      <c r="EM1011">
        <v>24</v>
      </c>
      <c r="EN1011" t="b">
        <v>0</v>
      </c>
    </row>
    <row r="1012" spans="1:144" ht="15.75">
      <c r="A1012"/>
      <c r="B1012" t="s">
        <v>1568</v>
      </c>
      <c r="C1012" t="s">
        <v>1568</v>
      </c>
      <c r="D1012" t="s">
        <v>13616</v>
      </c>
      <c r="E1012" t="s">
        <v>3676</v>
      </c>
      <c r="F1012" t="s">
        <v>3676</v>
      </c>
      <c r="G1012" t="s">
        <v>3677</v>
      </c>
      <c r="H1012" t="s">
        <v>3678</v>
      </c>
      <c r="I1012" t="s">
        <v>1251</v>
      </c>
      <c r="J1012"/>
      <c r="K1012"/>
      <c r="L1012" t="s">
        <v>1743</v>
      </c>
      <c r="M1012" t="s">
        <v>2001</v>
      </c>
      <c r="N1012"/>
      <c r="O1012" t="s">
        <v>4735</v>
      </c>
      <c r="P1012" t="s">
        <v>1568</v>
      </c>
      <c r="Q1012" t="s">
        <v>3575</v>
      </c>
      <c r="R1012" t="s">
        <v>13608</v>
      </c>
      <c r="S1012"/>
      <c r="T1012"/>
      <c r="U1012" t="s">
        <v>13609</v>
      </c>
      <c r="V1012" t="s">
        <v>13415</v>
      </c>
      <c r="W1012"/>
      <c r="X1012"/>
      <c r="Y1012"/>
      <c r="Z1012"/>
      <c r="AA1012"/>
      <c r="AB1012"/>
      <c r="AC1012"/>
      <c r="AD1012"/>
      <c r="AE1012"/>
      <c r="AF1012"/>
      <c r="AG1012"/>
      <c r="AH1012"/>
      <c r="AI1012"/>
      <c r="AJ1012"/>
      <c r="AK1012"/>
      <c r="AL1012"/>
      <c r="AM1012"/>
      <c r="AN1012"/>
      <c r="AO1012" s="108" t="s">
        <v>43</v>
      </c>
      <c r="AP1012" t="s">
        <v>13123</v>
      </c>
      <c r="AQ1012">
        <v>9</v>
      </c>
      <c r="AR1012" t="s">
        <v>7512</v>
      </c>
      <c r="AS1012" t="s">
        <v>1568</v>
      </c>
      <c r="AT1012" t="s">
        <v>1885</v>
      </c>
      <c r="AU1012" t="s">
        <v>3676</v>
      </c>
      <c r="AV1012" t="s">
        <v>7513</v>
      </c>
      <c r="AW1012" t="s">
        <v>7513</v>
      </c>
      <c r="AX1012" t="s">
        <v>1740</v>
      </c>
      <c r="AY1012" t="s">
        <v>7514</v>
      </c>
      <c r="AZ1012" t="s">
        <v>3575</v>
      </c>
      <c r="BA1012" t="s">
        <v>7515</v>
      </c>
      <c r="BB1012" t="s">
        <v>1251</v>
      </c>
      <c r="BC1012" t="s">
        <v>1743</v>
      </c>
      <c r="BD1012" t="s">
        <v>14249</v>
      </c>
      <c r="BE1012" t="s">
        <v>13605</v>
      </c>
      <c r="BF1012">
        <v>433</v>
      </c>
      <c r="BG1012">
        <v>1005</v>
      </c>
      <c r="BH1012">
        <v>0</v>
      </c>
      <c r="BI1012" t="s">
        <v>1547</v>
      </c>
      <c r="BJ1012">
        <v>0</v>
      </c>
      <c r="BK1012">
        <v>0</v>
      </c>
      <c r="BL1012">
        <v>433</v>
      </c>
      <c r="BM1012" t="s">
        <v>7519</v>
      </c>
      <c r="BN1012" t="s">
        <v>13606</v>
      </c>
      <c r="BO1012" t="s">
        <v>14223</v>
      </c>
      <c r="BP1012" t="s" cm="1">
        <v>14222</v>
      </c>
      <c r="BQ1012" t="s">
        <v>1547</v>
      </c>
      <c r="BR1012" t="s">
        <v>11956</v>
      </c>
      <c r="BS1012">
        <v>8</v>
      </c>
      <c r="BT1012" t="s">
        <v>1724</v>
      </c>
      <c r="BU1012" t="s">
        <v>15989</v>
      </c>
      <c r="BV1012" t="s">
        <v>13616</v>
      </c>
      <c r="BW1012" t="s">
        <v>7513</v>
      </c>
      <c r="BX1012" t="s">
        <v>7517</v>
      </c>
      <c r="BY1012" t="s">
        <v>1744</v>
      </c>
      <c r="BZ1012" t="s">
        <v>1547</v>
      </c>
      <c r="CA1012" t="s">
        <v>1744</v>
      </c>
      <c r="CB1012" t="s">
        <v>2001</v>
      </c>
      <c r="CC1012"/>
      <c r="CD1012" t="s">
        <v>998</v>
      </c>
      <c r="CE1012" t="s">
        <v>1251</v>
      </c>
      <c r="CF1012" t="s">
        <v>14250</v>
      </c>
      <c r="CG1012" t="s">
        <v>14251</v>
      </c>
      <c r="CH1012" t="s">
        <v>1251</v>
      </c>
      <c r="CI1012" t="s">
        <v>1547</v>
      </c>
      <c r="CJ1012" t="s">
        <v>13608</v>
      </c>
      <c r="CK1012" t="s">
        <v>1568</v>
      </c>
      <c r="CL1012"/>
      <c r="CM1012"/>
      <c r="CN1012" t="s">
        <v>13609</v>
      </c>
      <c r="CO1012" t="s">
        <v>13415</v>
      </c>
      <c r="CP1012" t="s">
        <v>13609</v>
      </c>
      <c r="CQ1012" t="s">
        <v>13415</v>
      </c>
      <c r="CR1012" t="s">
        <v>1547</v>
      </c>
      <c r="CS1012">
        <v>9</v>
      </c>
      <c r="CT1012" t="s">
        <v>11956</v>
      </c>
      <c r="CU1012" t="s">
        <v>11956</v>
      </c>
      <c r="CV1012" t="s">
        <v>3590</v>
      </c>
      <c r="CW1012" t="s">
        <v>1547</v>
      </c>
      <c r="CX1012" t="s">
        <v>1547</v>
      </c>
      <c r="CY1012">
        <v>1010</v>
      </c>
      <c r="CZ1012" t="s">
        <v>10535</v>
      </c>
      <c r="DA1012" t="s">
        <v>1547</v>
      </c>
      <c r="DB1012" t="s">
        <v>1881</v>
      </c>
      <c r="DC1012" t="s">
        <v>1882</v>
      </c>
      <c r="DD1012" t="s">
        <v>3676</v>
      </c>
      <c r="DE1012" t="s">
        <v>3575</v>
      </c>
      <c r="DF1012" t="s">
        <v>3677</v>
      </c>
      <c r="DG1012" t="s">
        <v>1547</v>
      </c>
      <c r="DH1012" t="s">
        <v>1547</v>
      </c>
      <c r="DI1012" t="s">
        <v>1892</v>
      </c>
      <c r="DJ1012" t="s">
        <v>7512</v>
      </c>
      <c r="DK1012"/>
      <c r="DL1012" t="s">
        <v>1892</v>
      </c>
      <c r="DM1012">
        <v>9</v>
      </c>
      <c r="DN1012" t="s">
        <v>1883</v>
      </c>
      <c r="DO1012" t="s">
        <v>1568</v>
      </c>
      <c r="DP1012" t="b">
        <v>1</v>
      </c>
      <c r="DQ1012" t="b">
        <v>0</v>
      </c>
      <c r="DR1012" t="b">
        <v>0</v>
      </c>
      <c r="DS1012" t="b">
        <v>0</v>
      </c>
      <c r="DT1012" t="b">
        <v>0</v>
      </c>
      <c r="DU1012" t="b">
        <v>1</v>
      </c>
      <c r="DV1012" t="b">
        <v>0</v>
      </c>
      <c r="DW1012">
        <v>0</v>
      </c>
      <c r="DX1012" t="b">
        <v>0</v>
      </c>
      <c r="DY1012" t="b">
        <v>0</v>
      </c>
      <c r="DZ1012" t="b">
        <v>0</v>
      </c>
      <c r="EA1012" t="b">
        <v>0</v>
      </c>
      <c r="EB1012" t="b">
        <v>0</v>
      </c>
      <c r="EC1012" t="b">
        <v>1</v>
      </c>
      <c r="ED1012" t="b">
        <v>1</v>
      </c>
      <c r="EE1012" t="b">
        <v>0</v>
      </c>
      <c r="EF1012" t="b">
        <v>0</v>
      </c>
      <c r="EG1012" t="b" cm="1">
        <v>0</v>
      </c>
      <c r="EH1012" t="b">
        <v>0</v>
      </c>
      <c r="EI1012" t="b">
        <v>0</v>
      </c>
      <c r="EJ1012" t="b">
        <v>1</v>
      </c>
      <c r="EK1012" t="s">
        <v>14491</v>
      </c>
      <c r="EL1012">
        <v>0</v>
      </c>
      <c r="EM1012">
        <v>24</v>
      </c>
      <c r="EN1012" t="b">
        <v>0</v>
      </c>
    </row>
    <row r="1013" spans="1:144" ht="15.75">
      <c r="A1013"/>
      <c r="B1013" t="s">
        <v>4405</v>
      </c>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s="108" t="s">
        <v>43</v>
      </c>
      <c r="AP1013" t="s">
        <v>13123</v>
      </c>
      <c r="AQ1013">
        <v>10</v>
      </c>
      <c r="AR1013" t="s">
        <v>1547</v>
      </c>
      <c r="AS1013" t="s">
        <v>1547</v>
      </c>
      <c r="AT1013" t="e">
        <v>#N/A</v>
      </c>
      <c r="AU1013" t="s">
        <v>1547</v>
      </c>
      <c r="AV1013" t="s">
        <v>1744</v>
      </c>
      <c r="AW1013" t="s">
        <v>1744</v>
      </c>
      <c r="AX1013" t="s">
        <v>1740</v>
      </c>
      <c r="AY1013" t="s">
        <v>1744</v>
      </c>
      <c r="AZ1013" t="s">
        <v>1547</v>
      </c>
      <c r="BA1013" t="s">
        <v>1953</v>
      </c>
      <c r="BB1013" t="s">
        <v>1547</v>
      </c>
      <c r="BC1013" t="s">
        <v>1547</v>
      </c>
      <c r="BD1013" t="s">
        <v>1547</v>
      </c>
      <c r="BE1013" t="s">
        <v>13605</v>
      </c>
      <c r="BF1013">
        <v>1013</v>
      </c>
      <c r="BG1013">
        <v>1005</v>
      </c>
      <c r="BH1013">
        <v>0</v>
      </c>
      <c r="BI1013" t="s">
        <v>1547</v>
      </c>
      <c r="BJ1013">
        <v>0</v>
      </c>
      <c r="BK1013">
        <v>0</v>
      </c>
      <c r="BL1013">
        <v>2</v>
      </c>
      <c r="BM1013" t="s">
        <v>1739</v>
      </c>
      <c r="BN1013" t="s">
        <v>13606</v>
      </c>
      <c r="BO1013" t="s">
        <v>14223</v>
      </c>
      <c r="BP1013" t="s" cm="1">
        <v>14222</v>
      </c>
      <c r="BQ1013" t="s">
        <v>1547</v>
      </c>
      <c r="BR1013" t="s">
        <v>1954</v>
      </c>
      <c r="BS1013">
        <v>1</v>
      </c>
      <c r="BT1013" t="s">
        <v>1738</v>
      </c>
      <c r="BU1013" t="s">
        <v>15990</v>
      </c>
      <c r="BV1013">
        <v>0</v>
      </c>
      <c r="BW1013" t="s">
        <v>1744</v>
      </c>
      <c r="BX1013" t="s">
        <v>1744</v>
      </c>
      <c r="BY1013" t="s">
        <v>1744</v>
      </c>
      <c r="BZ1013" t="s">
        <v>1547</v>
      </c>
      <c r="CA1013" t="s">
        <v>1744</v>
      </c>
      <c r="CB1013" t="s">
        <v>1547</v>
      </c>
      <c r="CC1013"/>
      <c r="CD1013" t="s">
        <v>998</v>
      </c>
      <c r="CE1013">
        <v>0</v>
      </c>
      <c r="CF1013" t="s">
        <v>14252</v>
      </c>
      <c r="CG1013" t="s">
        <v>14253</v>
      </c>
      <c r="CH1013">
        <v>0</v>
      </c>
      <c r="CI1013" t="s">
        <v>1547</v>
      </c>
      <c r="CJ1013" t="s">
        <v>1547</v>
      </c>
      <c r="CK1013" t="s">
        <v>4405</v>
      </c>
      <c r="CL1013"/>
      <c r="CM1013"/>
      <c r="CN1013" t="s">
        <v>1547</v>
      </c>
      <c r="CO1013" t="s">
        <v>1547</v>
      </c>
      <c r="CP1013" t="s">
        <v>1547</v>
      </c>
      <c r="CQ1013" t="s">
        <v>1547</v>
      </c>
      <c r="CR1013" t="s">
        <v>1547</v>
      </c>
      <c r="CS1013">
        <v>0</v>
      </c>
      <c r="CT1013" t="s">
        <v>1547</v>
      </c>
      <c r="CU1013" t="s">
        <v>1547</v>
      </c>
      <c r="CV1013" t="s">
        <v>1547</v>
      </c>
      <c r="CW1013" t="s">
        <v>1547</v>
      </c>
      <c r="CX1013" t="s">
        <v>1547</v>
      </c>
      <c r="CY1013">
        <v>1011</v>
      </c>
      <c r="CZ1013" t="s">
        <v>10536</v>
      </c>
      <c r="DA1013" t="s">
        <v>1547</v>
      </c>
      <c r="DB1013" t="s">
        <v>1881</v>
      </c>
      <c r="DC1013" t="s">
        <v>1882</v>
      </c>
      <c r="DD1013" t="s">
        <v>1547</v>
      </c>
      <c r="DE1013" t="s">
        <v>1547</v>
      </c>
      <c r="DF1013">
        <v>0</v>
      </c>
      <c r="DG1013" t="s">
        <v>1547</v>
      </c>
      <c r="DH1013" t="s">
        <v>1547</v>
      </c>
      <c r="DI1013" t="s">
        <v>1892</v>
      </c>
      <c r="DJ1013" t="e">
        <v>#N/A</v>
      </c>
      <c r="DK1013"/>
      <c r="DL1013" t="s">
        <v>1892</v>
      </c>
      <c r="DM1013">
        <v>9</v>
      </c>
      <c r="DN1013" t="s">
        <v>1883</v>
      </c>
      <c r="DO1013" t="s">
        <v>4405</v>
      </c>
      <c r="DP1013" t="b">
        <v>1</v>
      </c>
      <c r="DQ1013" t="b">
        <v>0</v>
      </c>
      <c r="DR1013" t="b">
        <v>1</v>
      </c>
      <c r="DS1013" t="b">
        <v>0</v>
      </c>
      <c r="DT1013" t="b">
        <v>0</v>
      </c>
      <c r="DU1013" t="b">
        <v>1</v>
      </c>
      <c r="DV1013" t="b">
        <v>0</v>
      </c>
      <c r="DW1013">
        <v>0</v>
      </c>
      <c r="DX1013" t="b">
        <v>0</v>
      </c>
      <c r="DY1013" t="b">
        <v>0</v>
      </c>
      <c r="DZ1013" t="b">
        <v>0</v>
      </c>
      <c r="EA1013" t="b">
        <v>0</v>
      </c>
      <c r="EB1013" t="b">
        <v>0</v>
      </c>
      <c r="EC1013" t="b">
        <v>0</v>
      </c>
      <c r="ED1013" t="b">
        <v>0</v>
      </c>
      <c r="EE1013" t="b">
        <v>1</v>
      </c>
      <c r="EF1013" t="b">
        <v>0</v>
      </c>
      <c r="EG1013" t="b" cm="1">
        <v>0</v>
      </c>
      <c r="EH1013" t="b">
        <v>0</v>
      </c>
      <c r="EI1013" t="b">
        <v>0</v>
      </c>
      <c r="EJ1013" t="b">
        <v>1</v>
      </c>
      <c r="EK1013" t="s">
        <v>1956</v>
      </c>
      <c r="EL1013">
        <v>1</v>
      </c>
      <c r="EM1013">
        <v>0</v>
      </c>
      <c r="EN1013" t="b">
        <v>1</v>
      </c>
    </row>
    <row r="1014" spans="1:144" ht="15.75">
      <c r="A1014"/>
      <c r="B1014" t="s">
        <v>4405</v>
      </c>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s="108" t="s">
        <v>43</v>
      </c>
      <c r="AP1014" t="s">
        <v>13123</v>
      </c>
      <c r="AQ1014">
        <v>11</v>
      </c>
      <c r="AR1014" t="s">
        <v>1547</v>
      </c>
      <c r="AS1014" t="s">
        <v>1547</v>
      </c>
      <c r="AT1014" t="e">
        <v>#N/A</v>
      </c>
      <c r="AU1014" t="s">
        <v>1547</v>
      </c>
      <c r="AV1014" t="s">
        <v>1744</v>
      </c>
      <c r="AW1014" t="s">
        <v>1744</v>
      </c>
      <c r="AX1014" t="s">
        <v>1740</v>
      </c>
      <c r="AY1014" t="s">
        <v>1744</v>
      </c>
      <c r="AZ1014" t="s">
        <v>1547</v>
      </c>
      <c r="BA1014" t="s">
        <v>1953</v>
      </c>
      <c r="BB1014" t="s">
        <v>1547</v>
      </c>
      <c r="BC1014" t="s">
        <v>1547</v>
      </c>
      <c r="BD1014" t="s">
        <v>1547</v>
      </c>
      <c r="BE1014" t="s">
        <v>13605</v>
      </c>
      <c r="BF1014">
        <v>1013</v>
      </c>
      <c r="BG1014">
        <v>1005</v>
      </c>
      <c r="BH1014">
        <v>0</v>
      </c>
      <c r="BI1014" t="s">
        <v>1547</v>
      </c>
      <c r="BJ1014">
        <v>0</v>
      </c>
      <c r="BK1014">
        <v>0</v>
      </c>
      <c r="BL1014">
        <v>2</v>
      </c>
      <c r="BM1014" t="s">
        <v>1739</v>
      </c>
      <c r="BN1014" t="s">
        <v>13606</v>
      </c>
      <c r="BO1014" t="s">
        <v>14223</v>
      </c>
      <c r="BP1014" t="s" cm="1">
        <v>14222</v>
      </c>
      <c r="BQ1014" t="s">
        <v>1547</v>
      </c>
      <c r="BR1014" t="s">
        <v>1954</v>
      </c>
      <c r="BS1014">
        <v>2</v>
      </c>
      <c r="BT1014" t="s">
        <v>1712</v>
      </c>
      <c r="BU1014" t="s">
        <v>15991</v>
      </c>
      <c r="BV1014">
        <v>0</v>
      </c>
      <c r="BW1014" t="s">
        <v>1744</v>
      </c>
      <c r="BX1014" t="s">
        <v>1744</v>
      </c>
      <c r="BY1014" t="s">
        <v>1744</v>
      </c>
      <c r="BZ1014" t="s">
        <v>1547</v>
      </c>
      <c r="CA1014" t="s">
        <v>1744</v>
      </c>
      <c r="CB1014" t="s">
        <v>1547</v>
      </c>
      <c r="CC1014"/>
      <c r="CD1014" t="s">
        <v>998</v>
      </c>
      <c r="CE1014">
        <v>0</v>
      </c>
      <c r="CF1014" t="s">
        <v>14252</v>
      </c>
      <c r="CG1014" t="s">
        <v>14253</v>
      </c>
      <c r="CH1014">
        <v>0</v>
      </c>
      <c r="CI1014" t="s">
        <v>1547</v>
      </c>
      <c r="CJ1014" t="s">
        <v>1547</v>
      </c>
      <c r="CK1014" t="s">
        <v>4405</v>
      </c>
      <c r="CL1014"/>
      <c r="CM1014"/>
      <c r="CN1014" t="s">
        <v>1547</v>
      </c>
      <c r="CO1014" t="s">
        <v>1547</v>
      </c>
      <c r="CP1014" t="s">
        <v>1547</v>
      </c>
      <c r="CQ1014" t="s">
        <v>1547</v>
      </c>
      <c r="CR1014" t="s">
        <v>1547</v>
      </c>
      <c r="CS1014">
        <v>0</v>
      </c>
      <c r="CT1014" t="s">
        <v>1547</v>
      </c>
      <c r="CU1014" t="s">
        <v>1547</v>
      </c>
      <c r="CV1014" t="s">
        <v>1547</v>
      </c>
      <c r="CW1014" t="s">
        <v>1547</v>
      </c>
      <c r="CX1014" t="s">
        <v>1547</v>
      </c>
      <c r="CY1014">
        <v>1012</v>
      </c>
      <c r="CZ1014" t="s">
        <v>10537</v>
      </c>
      <c r="DA1014" t="s">
        <v>1547</v>
      </c>
      <c r="DB1014" t="s">
        <v>1881</v>
      </c>
      <c r="DC1014" t="s">
        <v>1882</v>
      </c>
      <c r="DD1014" t="s">
        <v>1547</v>
      </c>
      <c r="DE1014" t="s">
        <v>1547</v>
      </c>
      <c r="DF1014">
        <v>0</v>
      </c>
      <c r="DG1014" t="s">
        <v>1547</v>
      </c>
      <c r="DH1014" t="s">
        <v>1547</v>
      </c>
      <c r="DI1014" t="s">
        <v>1892</v>
      </c>
      <c r="DJ1014" t="e">
        <v>#N/A</v>
      </c>
      <c r="DK1014"/>
      <c r="DL1014" t="s">
        <v>1892</v>
      </c>
      <c r="DM1014">
        <v>9</v>
      </c>
      <c r="DN1014" t="s">
        <v>1883</v>
      </c>
      <c r="DO1014" t="s">
        <v>4405</v>
      </c>
      <c r="DP1014" t="b">
        <v>1</v>
      </c>
      <c r="DQ1014" t="b">
        <v>0</v>
      </c>
      <c r="DR1014" t="b">
        <v>0</v>
      </c>
      <c r="DS1014" t="b">
        <v>0</v>
      </c>
      <c r="DT1014" t="b">
        <v>0</v>
      </c>
      <c r="DU1014" t="b">
        <v>1</v>
      </c>
      <c r="DV1014" t="b">
        <v>0</v>
      </c>
      <c r="DW1014">
        <v>0</v>
      </c>
      <c r="DX1014" t="b">
        <v>0</v>
      </c>
      <c r="DY1014" t="b">
        <v>0</v>
      </c>
      <c r="DZ1014" t="b">
        <v>0</v>
      </c>
      <c r="EA1014" t="b">
        <v>0</v>
      </c>
      <c r="EB1014" t="b">
        <v>0</v>
      </c>
      <c r="EC1014" t="b">
        <v>0</v>
      </c>
      <c r="ED1014" t="b">
        <v>0</v>
      </c>
      <c r="EE1014" t="b">
        <v>1</v>
      </c>
      <c r="EF1014" t="b">
        <v>0</v>
      </c>
      <c r="EG1014" t="b" cm="1">
        <v>0</v>
      </c>
      <c r="EH1014" t="b">
        <v>0</v>
      </c>
      <c r="EI1014" t="b">
        <v>0</v>
      </c>
      <c r="EJ1014" t="b">
        <v>1</v>
      </c>
      <c r="EK1014" t="s">
        <v>1956</v>
      </c>
      <c r="EL1014">
        <v>1</v>
      </c>
      <c r="EM1014">
        <v>0</v>
      </c>
      <c r="EN1014" t="b">
        <v>1</v>
      </c>
    </row>
    <row r="1015" spans="1:144" ht="15.75">
      <c r="A1015"/>
      <c r="B1015" t="s">
        <v>4405</v>
      </c>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s="108" t="s">
        <v>43</v>
      </c>
      <c r="AP1015" t="s">
        <v>13123</v>
      </c>
      <c r="AQ1015">
        <v>12</v>
      </c>
      <c r="AR1015" t="s">
        <v>1547</v>
      </c>
      <c r="AS1015" t="s">
        <v>1547</v>
      </c>
      <c r="AT1015" t="e">
        <v>#N/A</v>
      </c>
      <c r="AU1015" t="s">
        <v>1547</v>
      </c>
      <c r="AV1015" t="s">
        <v>1744</v>
      </c>
      <c r="AW1015" t="s">
        <v>1744</v>
      </c>
      <c r="AX1015" t="s">
        <v>1740</v>
      </c>
      <c r="AY1015" t="s">
        <v>1744</v>
      </c>
      <c r="AZ1015" t="s">
        <v>1547</v>
      </c>
      <c r="BA1015" t="s">
        <v>1953</v>
      </c>
      <c r="BB1015" t="s">
        <v>1547</v>
      </c>
      <c r="BC1015" t="s">
        <v>1547</v>
      </c>
      <c r="BD1015" t="s">
        <v>1547</v>
      </c>
      <c r="BE1015" t="s">
        <v>13605</v>
      </c>
      <c r="BF1015">
        <v>1013</v>
      </c>
      <c r="BG1015">
        <v>1005</v>
      </c>
      <c r="BH1015">
        <v>0</v>
      </c>
      <c r="BI1015" t="s">
        <v>1547</v>
      </c>
      <c r="BJ1015">
        <v>0</v>
      </c>
      <c r="BK1015">
        <v>0</v>
      </c>
      <c r="BL1015">
        <v>2</v>
      </c>
      <c r="BM1015" t="s">
        <v>1739</v>
      </c>
      <c r="BN1015" t="s">
        <v>13606</v>
      </c>
      <c r="BO1015" t="s">
        <v>14223</v>
      </c>
      <c r="BP1015" t="s" cm="1">
        <v>14222</v>
      </c>
      <c r="BQ1015" t="s">
        <v>1547</v>
      </c>
      <c r="BR1015" t="s">
        <v>1954</v>
      </c>
      <c r="BS1015">
        <v>3</v>
      </c>
      <c r="BT1015" t="s">
        <v>1715</v>
      </c>
      <c r="BU1015" t="s">
        <v>15992</v>
      </c>
      <c r="BV1015">
        <v>0</v>
      </c>
      <c r="BW1015" t="s">
        <v>1744</v>
      </c>
      <c r="BX1015" t="s">
        <v>1744</v>
      </c>
      <c r="BY1015" t="s">
        <v>1744</v>
      </c>
      <c r="BZ1015" t="s">
        <v>1547</v>
      </c>
      <c r="CA1015" t="s">
        <v>1744</v>
      </c>
      <c r="CB1015" t="s">
        <v>1547</v>
      </c>
      <c r="CC1015"/>
      <c r="CD1015" t="s">
        <v>998</v>
      </c>
      <c r="CE1015">
        <v>0</v>
      </c>
      <c r="CF1015" t="s">
        <v>14252</v>
      </c>
      <c r="CG1015" t="s">
        <v>14253</v>
      </c>
      <c r="CH1015">
        <v>0</v>
      </c>
      <c r="CI1015" t="s">
        <v>1547</v>
      </c>
      <c r="CJ1015" t="s">
        <v>1547</v>
      </c>
      <c r="CK1015" t="s">
        <v>4405</v>
      </c>
      <c r="CL1015"/>
      <c r="CM1015"/>
      <c r="CN1015" t="s">
        <v>1547</v>
      </c>
      <c r="CO1015" t="s">
        <v>1547</v>
      </c>
      <c r="CP1015" t="s">
        <v>1547</v>
      </c>
      <c r="CQ1015" t="s">
        <v>1547</v>
      </c>
      <c r="CR1015" t="s">
        <v>1547</v>
      </c>
      <c r="CS1015">
        <v>0</v>
      </c>
      <c r="CT1015" t="s">
        <v>1547</v>
      </c>
      <c r="CU1015" t="s">
        <v>1547</v>
      </c>
      <c r="CV1015" t="s">
        <v>1547</v>
      </c>
      <c r="CW1015" t="s">
        <v>1547</v>
      </c>
      <c r="CX1015" t="s">
        <v>1547</v>
      </c>
      <c r="CY1015">
        <v>1013</v>
      </c>
      <c r="CZ1015" t="s">
        <v>10538</v>
      </c>
      <c r="DA1015" t="s">
        <v>1547</v>
      </c>
      <c r="DB1015" t="s">
        <v>1881</v>
      </c>
      <c r="DC1015" t="s">
        <v>1882</v>
      </c>
      <c r="DD1015" t="s">
        <v>1547</v>
      </c>
      <c r="DE1015" t="s">
        <v>1547</v>
      </c>
      <c r="DF1015">
        <v>0</v>
      </c>
      <c r="DG1015" t="s">
        <v>1547</v>
      </c>
      <c r="DH1015" t="s">
        <v>1547</v>
      </c>
      <c r="DI1015" t="s">
        <v>1892</v>
      </c>
      <c r="DJ1015" t="e">
        <v>#N/A</v>
      </c>
      <c r="DK1015"/>
      <c r="DL1015" t="s">
        <v>1892</v>
      </c>
      <c r="DM1015">
        <v>9</v>
      </c>
      <c r="DN1015" t="s">
        <v>1883</v>
      </c>
      <c r="DO1015" t="s">
        <v>4405</v>
      </c>
      <c r="DP1015" t="b">
        <v>1</v>
      </c>
      <c r="DQ1015" t="b">
        <v>0</v>
      </c>
      <c r="DR1015" t="b">
        <v>0</v>
      </c>
      <c r="DS1015" t="b">
        <v>0</v>
      </c>
      <c r="DT1015" t="b">
        <v>0</v>
      </c>
      <c r="DU1015" t="b">
        <v>1</v>
      </c>
      <c r="DV1015" t="b">
        <v>0</v>
      </c>
      <c r="DW1015">
        <v>0</v>
      </c>
      <c r="DX1015" t="b">
        <v>0</v>
      </c>
      <c r="DY1015" t="b">
        <v>0</v>
      </c>
      <c r="DZ1015" t="b">
        <v>0</v>
      </c>
      <c r="EA1015" t="b">
        <v>0</v>
      </c>
      <c r="EB1015" t="b">
        <v>0</v>
      </c>
      <c r="EC1015" t="b">
        <v>0</v>
      </c>
      <c r="ED1015" t="b">
        <v>0</v>
      </c>
      <c r="EE1015" t="b">
        <v>1</v>
      </c>
      <c r="EF1015" t="b">
        <v>0</v>
      </c>
      <c r="EG1015" t="b" cm="1">
        <v>0</v>
      </c>
      <c r="EH1015" t="b">
        <v>0</v>
      </c>
      <c r="EI1015" t="b">
        <v>0</v>
      </c>
      <c r="EJ1015" t="b">
        <v>1</v>
      </c>
      <c r="EK1015" t="s">
        <v>1956</v>
      </c>
      <c r="EL1015">
        <v>1</v>
      </c>
      <c r="EM1015">
        <v>0</v>
      </c>
      <c r="EN1015" t="b">
        <v>1</v>
      </c>
    </row>
    <row r="1016" spans="1:144" ht="15.75">
      <c r="A1016"/>
      <c r="B1016" t="s">
        <v>4405</v>
      </c>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s="108" t="s">
        <v>43</v>
      </c>
      <c r="AP1016" t="s">
        <v>13123</v>
      </c>
      <c r="AQ1016">
        <v>13</v>
      </c>
      <c r="AR1016" t="s">
        <v>1547</v>
      </c>
      <c r="AS1016" t="s">
        <v>1547</v>
      </c>
      <c r="AT1016" t="e">
        <v>#N/A</v>
      </c>
      <c r="AU1016" t="s">
        <v>1547</v>
      </c>
      <c r="AV1016" t="s">
        <v>1744</v>
      </c>
      <c r="AW1016" t="s">
        <v>1744</v>
      </c>
      <c r="AX1016" t="s">
        <v>1740</v>
      </c>
      <c r="AY1016" t="s">
        <v>1744</v>
      </c>
      <c r="AZ1016" t="s">
        <v>1547</v>
      </c>
      <c r="BA1016" t="s">
        <v>1953</v>
      </c>
      <c r="BB1016" t="s">
        <v>1547</v>
      </c>
      <c r="BC1016" t="s">
        <v>1547</v>
      </c>
      <c r="BD1016" t="s">
        <v>1547</v>
      </c>
      <c r="BE1016" t="s">
        <v>13605</v>
      </c>
      <c r="BF1016">
        <v>1013</v>
      </c>
      <c r="BG1016">
        <v>1005</v>
      </c>
      <c r="BH1016">
        <v>0</v>
      </c>
      <c r="BI1016" t="s">
        <v>1547</v>
      </c>
      <c r="BJ1016">
        <v>0</v>
      </c>
      <c r="BK1016">
        <v>0</v>
      </c>
      <c r="BL1016">
        <v>2</v>
      </c>
      <c r="BM1016" t="s">
        <v>1739</v>
      </c>
      <c r="BN1016" t="s">
        <v>13606</v>
      </c>
      <c r="BO1016" t="s">
        <v>14223</v>
      </c>
      <c r="BP1016" t="s" cm="1">
        <v>14222</v>
      </c>
      <c r="BQ1016" t="s">
        <v>1547</v>
      </c>
      <c r="BR1016" t="s">
        <v>1954</v>
      </c>
      <c r="BS1016">
        <v>4</v>
      </c>
      <c r="BT1016" t="s">
        <v>1756</v>
      </c>
      <c r="BU1016" t="s">
        <v>15993</v>
      </c>
      <c r="BV1016">
        <v>0</v>
      </c>
      <c r="BW1016" t="s">
        <v>1744</v>
      </c>
      <c r="BX1016" t="s">
        <v>1744</v>
      </c>
      <c r="BY1016" t="s">
        <v>1744</v>
      </c>
      <c r="BZ1016" t="s">
        <v>1547</v>
      </c>
      <c r="CA1016" t="s">
        <v>1744</v>
      </c>
      <c r="CB1016" t="s">
        <v>1547</v>
      </c>
      <c r="CC1016"/>
      <c r="CD1016" t="s">
        <v>998</v>
      </c>
      <c r="CE1016">
        <v>0</v>
      </c>
      <c r="CF1016" t="s">
        <v>14252</v>
      </c>
      <c r="CG1016" t="s">
        <v>14253</v>
      </c>
      <c r="CH1016">
        <v>0</v>
      </c>
      <c r="CI1016" t="s">
        <v>1547</v>
      </c>
      <c r="CJ1016" t="s">
        <v>1547</v>
      </c>
      <c r="CK1016" t="s">
        <v>4405</v>
      </c>
      <c r="CL1016"/>
      <c r="CM1016"/>
      <c r="CN1016" t="s">
        <v>1547</v>
      </c>
      <c r="CO1016" t="s">
        <v>1547</v>
      </c>
      <c r="CP1016" t="s">
        <v>1547</v>
      </c>
      <c r="CQ1016" t="s">
        <v>1547</v>
      </c>
      <c r="CR1016" t="s">
        <v>1547</v>
      </c>
      <c r="CS1016">
        <v>0</v>
      </c>
      <c r="CT1016" t="s">
        <v>1547</v>
      </c>
      <c r="CU1016" t="s">
        <v>1547</v>
      </c>
      <c r="CV1016" t="s">
        <v>1547</v>
      </c>
      <c r="CW1016" t="s">
        <v>1547</v>
      </c>
      <c r="CX1016" t="s">
        <v>1547</v>
      </c>
      <c r="CY1016">
        <v>1014</v>
      </c>
      <c r="CZ1016" t="s">
        <v>10539</v>
      </c>
      <c r="DA1016" t="s">
        <v>1547</v>
      </c>
      <c r="DB1016" t="s">
        <v>1881</v>
      </c>
      <c r="DC1016" t="s">
        <v>1882</v>
      </c>
      <c r="DD1016" t="s">
        <v>1547</v>
      </c>
      <c r="DE1016" t="s">
        <v>1547</v>
      </c>
      <c r="DF1016">
        <v>0</v>
      </c>
      <c r="DG1016" t="s">
        <v>1547</v>
      </c>
      <c r="DH1016" t="s">
        <v>1547</v>
      </c>
      <c r="DI1016" t="s">
        <v>1892</v>
      </c>
      <c r="DJ1016" t="e">
        <v>#N/A</v>
      </c>
      <c r="DK1016"/>
      <c r="DL1016" t="s">
        <v>1892</v>
      </c>
      <c r="DM1016">
        <v>9</v>
      </c>
      <c r="DN1016" t="s">
        <v>1883</v>
      </c>
      <c r="DO1016" t="s">
        <v>4405</v>
      </c>
      <c r="DP1016" t="b">
        <v>1</v>
      </c>
      <c r="DQ1016" t="b">
        <v>0</v>
      </c>
      <c r="DR1016" t="b">
        <v>0</v>
      </c>
      <c r="DS1016" t="b">
        <v>0</v>
      </c>
      <c r="DT1016" t="b">
        <v>0</v>
      </c>
      <c r="DU1016" t="b">
        <v>1</v>
      </c>
      <c r="DV1016" t="b">
        <v>0</v>
      </c>
      <c r="DW1016">
        <v>0</v>
      </c>
      <c r="DX1016" t="b">
        <v>0</v>
      </c>
      <c r="DY1016" t="b">
        <v>0</v>
      </c>
      <c r="DZ1016" t="b">
        <v>0</v>
      </c>
      <c r="EA1016" t="b">
        <v>0</v>
      </c>
      <c r="EB1016" t="b">
        <v>0</v>
      </c>
      <c r="EC1016" t="b">
        <v>0</v>
      </c>
      <c r="ED1016" t="b">
        <v>0</v>
      </c>
      <c r="EE1016" t="b">
        <v>1</v>
      </c>
      <c r="EF1016" t="b">
        <v>0</v>
      </c>
      <c r="EG1016" t="b" cm="1">
        <v>0</v>
      </c>
      <c r="EH1016" t="b">
        <v>0</v>
      </c>
      <c r="EI1016" t="b">
        <v>0</v>
      </c>
      <c r="EJ1016" t="b">
        <v>1</v>
      </c>
      <c r="EK1016" t="s">
        <v>1956</v>
      </c>
      <c r="EL1016">
        <v>1</v>
      </c>
      <c r="EM1016">
        <v>0</v>
      </c>
      <c r="EN1016" t="b">
        <v>1</v>
      </c>
    </row>
    <row r="1017" spans="1:144" ht="15.75">
      <c r="A1017"/>
      <c r="B1017" t="s">
        <v>4405</v>
      </c>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s="108" t="s">
        <v>43</v>
      </c>
      <c r="AP1017" t="s">
        <v>13123</v>
      </c>
      <c r="AQ1017">
        <v>14</v>
      </c>
      <c r="AR1017" t="s">
        <v>1547</v>
      </c>
      <c r="AS1017" t="s">
        <v>1547</v>
      </c>
      <c r="AT1017" t="e">
        <v>#N/A</v>
      </c>
      <c r="AU1017" t="s">
        <v>1547</v>
      </c>
      <c r="AV1017" t="s">
        <v>1744</v>
      </c>
      <c r="AW1017" t="s">
        <v>1744</v>
      </c>
      <c r="AX1017" t="s">
        <v>1740</v>
      </c>
      <c r="AY1017" t="s">
        <v>1744</v>
      </c>
      <c r="AZ1017" t="s">
        <v>1547</v>
      </c>
      <c r="BA1017" t="s">
        <v>1953</v>
      </c>
      <c r="BB1017" t="s">
        <v>1547</v>
      </c>
      <c r="BC1017" t="s">
        <v>1547</v>
      </c>
      <c r="BD1017" t="s">
        <v>1547</v>
      </c>
      <c r="BE1017" t="s">
        <v>13605</v>
      </c>
      <c r="BF1017">
        <v>1013</v>
      </c>
      <c r="BG1017">
        <v>1005</v>
      </c>
      <c r="BH1017">
        <v>0</v>
      </c>
      <c r="BI1017" t="s">
        <v>1547</v>
      </c>
      <c r="BJ1017">
        <v>0</v>
      </c>
      <c r="BK1017">
        <v>0</v>
      </c>
      <c r="BL1017">
        <v>2</v>
      </c>
      <c r="BM1017" t="s">
        <v>1739</v>
      </c>
      <c r="BN1017" t="s">
        <v>13606</v>
      </c>
      <c r="BO1017" t="s">
        <v>14223</v>
      </c>
      <c r="BP1017" t="s" cm="1">
        <v>14222</v>
      </c>
      <c r="BQ1017" t="s">
        <v>1547</v>
      </c>
      <c r="BR1017" t="s">
        <v>1954</v>
      </c>
      <c r="BS1017">
        <v>5</v>
      </c>
      <c r="BT1017" t="s">
        <v>1717</v>
      </c>
      <c r="BU1017" t="s">
        <v>15994</v>
      </c>
      <c r="BV1017">
        <v>0</v>
      </c>
      <c r="BW1017" t="s">
        <v>1744</v>
      </c>
      <c r="BX1017" t="s">
        <v>1744</v>
      </c>
      <c r="BY1017" t="s">
        <v>1744</v>
      </c>
      <c r="BZ1017" t="s">
        <v>1547</v>
      </c>
      <c r="CA1017" t="s">
        <v>1744</v>
      </c>
      <c r="CB1017" t="s">
        <v>1547</v>
      </c>
      <c r="CC1017"/>
      <c r="CD1017" t="s">
        <v>998</v>
      </c>
      <c r="CE1017">
        <v>0</v>
      </c>
      <c r="CF1017" t="s">
        <v>14252</v>
      </c>
      <c r="CG1017" t="s">
        <v>14253</v>
      </c>
      <c r="CH1017">
        <v>0</v>
      </c>
      <c r="CI1017" t="s">
        <v>1547</v>
      </c>
      <c r="CJ1017" t="s">
        <v>1547</v>
      </c>
      <c r="CK1017" t="s">
        <v>4405</v>
      </c>
      <c r="CL1017"/>
      <c r="CM1017"/>
      <c r="CN1017" t="s">
        <v>1547</v>
      </c>
      <c r="CO1017" t="s">
        <v>1547</v>
      </c>
      <c r="CP1017" t="s">
        <v>1547</v>
      </c>
      <c r="CQ1017" t="s">
        <v>1547</v>
      </c>
      <c r="CR1017" t="s">
        <v>1547</v>
      </c>
      <c r="CS1017">
        <v>0</v>
      </c>
      <c r="CT1017" t="s">
        <v>1547</v>
      </c>
      <c r="CU1017" t="s">
        <v>1547</v>
      </c>
      <c r="CV1017" t="s">
        <v>1547</v>
      </c>
      <c r="CW1017" t="s">
        <v>1547</v>
      </c>
      <c r="CX1017" t="s">
        <v>1547</v>
      </c>
      <c r="CY1017">
        <v>1015</v>
      </c>
      <c r="CZ1017" t="s">
        <v>10540</v>
      </c>
      <c r="DA1017" t="s">
        <v>1547</v>
      </c>
      <c r="DB1017" t="s">
        <v>1881</v>
      </c>
      <c r="DC1017" t="s">
        <v>1882</v>
      </c>
      <c r="DD1017" t="s">
        <v>1547</v>
      </c>
      <c r="DE1017" t="s">
        <v>1547</v>
      </c>
      <c r="DF1017">
        <v>0</v>
      </c>
      <c r="DG1017" t="s">
        <v>1547</v>
      </c>
      <c r="DH1017" t="s">
        <v>1547</v>
      </c>
      <c r="DI1017" t="s">
        <v>1892</v>
      </c>
      <c r="DJ1017" t="e">
        <v>#N/A</v>
      </c>
      <c r="DK1017"/>
      <c r="DL1017" t="s">
        <v>1892</v>
      </c>
      <c r="DM1017">
        <v>9</v>
      </c>
      <c r="DN1017" t="s">
        <v>1883</v>
      </c>
      <c r="DO1017" t="s">
        <v>4405</v>
      </c>
      <c r="DP1017" t="b">
        <v>1</v>
      </c>
      <c r="DQ1017" t="b">
        <v>0</v>
      </c>
      <c r="DR1017" t="b">
        <v>0</v>
      </c>
      <c r="DS1017" t="b">
        <v>0</v>
      </c>
      <c r="DT1017" t="b">
        <v>0</v>
      </c>
      <c r="DU1017" t="b">
        <v>1</v>
      </c>
      <c r="DV1017" t="b">
        <v>0</v>
      </c>
      <c r="DW1017">
        <v>0</v>
      </c>
      <c r="DX1017" t="b">
        <v>0</v>
      </c>
      <c r="DY1017" t="b">
        <v>0</v>
      </c>
      <c r="DZ1017" t="b">
        <v>0</v>
      </c>
      <c r="EA1017" t="b">
        <v>0</v>
      </c>
      <c r="EB1017" t="b">
        <v>0</v>
      </c>
      <c r="EC1017" t="b">
        <v>0</v>
      </c>
      <c r="ED1017" t="b">
        <v>0</v>
      </c>
      <c r="EE1017" t="b">
        <v>1</v>
      </c>
      <c r="EF1017" t="b">
        <v>0</v>
      </c>
      <c r="EG1017" t="b" cm="1">
        <v>0</v>
      </c>
      <c r="EH1017" t="b">
        <v>0</v>
      </c>
      <c r="EI1017" t="b">
        <v>0</v>
      </c>
      <c r="EJ1017" t="b">
        <v>1</v>
      </c>
      <c r="EK1017" t="s">
        <v>1956</v>
      </c>
      <c r="EL1017">
        <v>1</v>
      </c>
      <c r="EM1017">
        <v>0</v>
      </c>
      <c r="EN1017" t="b">
        <v>1</v>
      </c>
    </row>
    <row r="1018" spans="1:144" ht="15.75">
      <c r="A1018"/>
      <c r="B1018" t="s">
        <v>4405</v>
      </c>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s="108" t="s">
        <v>43</v>
      </c>
      <c r="AP1018" t="s">
        <v>13123</v>
      </c>
      <c r="AQ1018">
        <v>15</v>
      </c>
      <c r="AR1018" t="s">
        <v>1547</v>
      </c>
      <c r="AS1018" t="s">
        <v>1547</v>
      </c>
      <c r="AT1018" t="e">
        <v>#N/A</v>
      </c>
      <c r="AU1018" t="s">
        <v>1547</v>
      </c>
      <c r="AV1018" t="s">
        <v>1744</v>
      </c>
      <c r="AW1018" t="s">
        <v>1744</v>
      </c>
      <c r="AX1018" t="s">
        <v>1740</v>
      </c>
      <c r="AY1018" t="s">
        <v>1744</v>
      </c>
      <c r="AZ1018" t="s">
        <v>1547</v>
      </c>
      <c r="BA1018" t="s">
        <v>1953</v>
      </c>
      <c r="BB1018" t="s">
        <v>1547</v>
      </c>
      <c r="BC1018" t="s">
        <v>1547</v>
      </c>
      <c r="BD1018" t="s">
        <v>1547</v>
      </c>
      <c r="BE1018" t="s">
        <v>13605</v>
      </c>
      <c r="BF1018">
        <v>1013</v>
      </c>
      <c r="BG1018">
        <v>1005</v>
      </c>
      <c r="BH1018">
        <v>0</v>
      </c>
      <c r="BI1018" t="s">
        <v>1547</v>
      </c>
      <c r="BJ1018">
        <v>0</v>
      </c>
      <c r="BK1018">
        <v>0</v>
      </c>
      <c r="BL1018">
        <v>2</v>
      </c>
      <c r="BM1018" t="s">
        <v>1739</v>
      </c>
      <c r="BN1018" t="s">
        <v>13606</v>
      </c>
      <c r="BO1018" t="s">
        <v>14223</v>
      </c>
      <c r="BP1018" t="s" cm="1">
        <v>14222</v>
      </c>
      <c r="BQ1018" t="s">
        <v>1547</v>
      </c>
      <c r="BR1018" t="s">
        <v>1954</v>
      </c>
      <c r="BS1018">
        <v>6</v>
      </c>
      <c r="BT1018" t="s">
        <v>1719</v>
      </c>
      <c r="BU1018" t="s">
        <v>15995</v>
      </c>
      <c r="BV1018">
        <v>0</v>
      </c>
      <c r="BW1018" t="s">
        <v>1744</v>
      </c>
      <c r="BX1018" t="s">
        <v>1744</v>
      </c>
      <c r="BY1018" t="s">
        <v>1744</v>
      </c>
      <c r="BZ1018" t="s">
        <v>1547</v>
      </c>
      <c r="CA1018" t="s">
        <v>1744</v>
      </c>
      <c r="CB1018" t="s">
        <v>1547</v>
      </c>
      <c r="CC1018"/>
      <c r="CD1018" t="s">
        <v>998</v>
      </c>
      <c r="CE1018">
        <v>0</v>
      </c>
      <c r="CF1018" t="s">
        <v>14252</v>
      </c>
      <c r="CG1018" t="s">
        <v>14253</v>
      </c>
      <c r="CH1018">
        <v>0</v>
      </c>
      <c r="CI1018" t="s">
        <v>1547</v>
      </c>
      <c r="CJ1018" t="s">
        <v>1547</v>
      </c>
      <c r="CK1018" t="s">
        <v>4405</v>
      </c>
      <c r="CL1018"/>
      <c r="CM1018"/>
      <c r="CN1018" t="s">
        <v>1547</v>
      </c>
      <c r="CO1018" t="s">
        <v>1547</v>
      </c>
      <c r="CP1018" t="s">
        <v>1547</v>
      </c>
      <c r="CQ1018" t="s">
        <v>1547</v>
      </c>
      <c r="CR1018" t="s">
        <v>1547</v>
      </c>
      <c r="CS1018">
        <v>0</v>
      </c>
      <c r="CT1018" t="s">
        <v>1547</v>
      </c>
      <c r="CU1018" t="s">
        <v>1547</v>
      </c>
      <c r="CV1018" t="s">
        <v>1547</v>
      </c>
      <c r="CW1018" t="s">
        <v>1547</v>
      </c>
      <c r="CX1018" t="s">
        <v>1547</v>
      </c>
      <c r="CY1018">
        <v>1016</v>
      </c>
      <c r="CZ1018" t="s">
        <v>10541</v>
      </c>
      <c r="DA1018" t="s">
        <v>1547</v>
      </c>
      <c r="DB1018" t="s">
        <v>1881</v>
      </c>
      <c r="DC1018" t="s">
        <v>1882</v>
      </c>
      <c r="DD1018" t="s">
        <v>1547</v>
      </c>
      <c r="DE1018" t="s">
        <v>1547</v>
      </c>
      <c r="DF1018">
        <v>0</v>
      </c>
      <c r="DG1018" t="s">
        <v>1547</v>
      </c>
      <c r="DH1018" t="s">
        <v>1547</v>
      </c>
      <c r="DI1018" t="s">
        <v>1892</v>
      </c>
      <c r="DJ1018" t="e">
        <v>#N/A</v>
      </c>
      <c r="DK1018"/>
      <c r="DL1018" t="s">
        <v>1892</v>
      </c>
      <c r="DM1018">
        <v>9</v>
      </c>
      <c r="DN1018" t="s">
        <v>1883</v>
      </c>
      <c r="DO1018" t="s">
        <v>4405</v>
      </c>
      <c r="DP1018" t="b">
        <v>1</v>
      </c>
      <c r="DQ1018" t="b">
        <v>0</v>
      </c>
      <c r="DR1018" t="b">
        <v>0</v>
      </c>
      <c r="DS1018" t="b">
        <v>0</v>
      </c>
      <c r="DT1018" t="b">
        <v>0</v>
      </c>
      <c r="DU1018" t="b">
        <v>1</v>
      </c>
      <c r="DV1018" t="b">
        <v>0</v>
      </c>
      <c r="DW1018">
        <v>0</v>
      </c>
      <c r="DX1018" t="b">
        <v>0</v>
      </c>
      <c r="DY1018" t="b">
        <v>0</v>
      </c>
      <c r="DZ1018" t="b">
        <v>0</v>
      </c>
      <c r="EA1018" t="b">
        <v>0</v>
      </c>
      <c r="EB1018" t="b">
        <v>0</v>
      </c>
      <c r="EC1018" t="b">
        <v>0</v>
      </c>
      <c r="ED1018" t="b">
        <v>0</v>
      </c>
      <c r="EE1018" t="b">
        <v>1</v>
      </c>
      <c r="EF1018" t="b">
        <v>0</v>
      </c>
      <c r="EG1018" t="b" cm="1">
        <v>0</v>
      </c>
      <c r="EH1018" t="b">
        <v>0</v>
      </c>
      <c r="EI1018" t="b">
        <v>0</v>
      </c>
      <c r="EJ1018" t="b">
        <v>1</v>
      </c>
      <c r="EK1018" t="s">
        <v>1956</v>
      </c>
      <c r="EL1018">
        <v>1</v>
      </c>
      <c r="EM1018">
        <v>0</v>
      </c>
      <c r="EN1018" t="b">
        <v>1</v>
      </c>
    </row>
    <row r="1019" spans="1:144" ht="15.75">
      <c r="A1019"/>
      <c r="B1019" t="s">
        <v>4405</v>
      </c>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s="108" t="s">
        <v>43</v>
      </c>
      <c r="AP1019" t="s">
        <v>13123</v>
      </c>
      <c r="AQ1019">
        <v>16</v>
      </c>
      <c r="AR1019" t="s">
        <v>1547</v>
      </c>
      <c r="AS1019" t="s">
        <v>1547</v>
      </c>
      <c r="AT1019" t="e">
        <v>#N/A</v>
      </c>
      <c r="AU1019" t="s">
        <v>1547</v>
      </c>
      <c r="AV1019" t="s">
        <v>1744</v>
      </c>
      <c r="AW1019" t="s">
        <v>1744</v>
      </c>
      <c r="AX1019" t="s">
        <v>1740</v>
      </c>
      <c r="AY1019" t="s">
        <v>1744</v>
      </c>
      <c r="AZ1019" t="s">
        <v>1547</v>
      </c>
      <c r="BA1019" t="s">
        <v>1953</v>
      </c>
      <c r="BB1019" t="s">
        <v>1547</v>
      </c>
      <c r="BC1019" t="s">
        <v>1547</v>
      </c>
      <c r="BD1019" t="s">
        <v>1547</v>
      </c>
      <c r="BE1019" t="s">
        <v>13605</v>
      </c>
      <c r="BF1019">
        <v>1013</v>
      </c>
      <c r="BG1019">
        <v>1005</v>
      </c>
      <c r="BH1019">
        <v>0</v>
      </c>
      <c r="BI1019" t="s">
        <v>1547</v>
      </c>
      <c r="BJ1019">
        <v>0</v>
      </c>
      <c r="BK1019">
        <v>0</v>
      </c>
      <c r="BL1019">
        <v>2</v>
      </c>
      <c r="BM1019" t="s">
        <v>1739</v>
      </c>
      <c r="BN1019" t="s">
        <v>13606</v>
      </c>
      <c r="BO1019" t="s">
        <v>14223</v>
      </c>
      <c r="BP1019" t="s" cm="1">
        <v>14222</v>
      </c>
      <c r="BQ1019" t="s">
        <v>1547</v>
      </c>
      <c r="BR1019" t="s">
        <v>1954</v>
      </c>
      <c r="BS1019">
        <v>7</v>
      </c>
      <c r="BT1019" t="s">
        <v>1722</v>
      </c>
      <c r="BU1019" t="s">
        <v>15996</v>
      </c>
      <c r="BV1019">
        <v>0</v>
      </c>
      <c r="BW1019" t="s">
        <v>1744</v>
      </c>
      <c r="BX1019" t="s">
        <v>1744</v>
      </c>
      <c r="BY1019" t="s">
        <v>1744</v>
      </c>
      <c r="BZ1019" t="s">
        <v>1547</v>
      </c>
      <c r="CA1019" t="s">
        <v>1744</v>
      </c>
      <c r="CB1019" t="s">
        <v>1547</v>
      </c>
      <c r="CC1019"/>
      <c r="CD1019" t="s">
        <v>998</v>
      </c>
      <c r="CE1019">
        <v>0</v>
      </c>
      <c r="CF1019" t="s">
        <v>14252</v>
      </c>
      <c r="CG1019" t="s">
        <v>14253</v>
      </c>
      <c r="CH1019">
        <v>0</v>
      </c>
      <c r="CI1019" t="s">
        <v>1547</v>
      </c>
      <c r="CJ1019" t="s">
        <v>1547</v>
      </c>
      <c r="CK1019" t="s">
        <v>4405</v>
      </c>
      <c r="CL1019"/>
      <c r="CM1019"/>
      <c r="CN1019" t="s">
        <v>1547</v>
      </c>
      <c r="CO1019" t="s">
        <v>1547</v>
      </c>
      <c r="CP1019" t="s">
        <v>1547</v>
      </c>
      <c r="CQ1019" t="s">
        <v>1547</v>
      </c>
      <c r="CR1019" t="s">
        <v>1547</v>
      </c>
      <c r="CS1019">
        <v>0</v>
      </c>
      <c r="CT1019" t="s">
        <v>1547</v>
      </c>
      <c r="CU1019" t="s">
        <v>1547</v>
      </c>
      <c r="CV1019" t="s">
        <v>1547</v>
      </c>
      <c r="CW1019" t="s">
        <v>1547</v>
      </c>
      <c r="CX1019" t="s">
        <v>1547</v>
      </c>
      <c r="CY1019">
        <v>1017</v>
      </c>
      <c r="CZ1019" t="s">
        <v>10542</v>
      </c>
      <c r="DA1019" t="s">
        <v>1547</v>
      </c>
      <c r="DB1019" t="s">
        <v>1881</v>
      </c>
      <c r="DC1019" t="s">
        <v>1882</v>
      </c>
      <c r="DD1019" t="s">
        <v>1547</v>
      </c>
      <c r="DE1019" t="s">
        <v>1547</v>
      </c>
      <c r="DF1019">
        <v>0</v>
      </c>
      <c r="DG1019" t="s">
        <v>1547</v>
      </c>
      <c r="DH1019" t="s">
        <v>1547</v>
      </c>
      <c r="DI1019" t="s">
        <v>1892</v>
      </c>
      <c r="DJ1019" t="e">
        <v>#N/A</v>
      </c>
      <c r="DK1019"/>
      <c r="DL1019" t="s">
        <v>1892</v>
      </c>
      <c r="DM1019">
        <v>9</v>
      </c>
      <c r="DN1019" t="s">
        <v>1883</v>
      </c>
      <c r="DO1019" t="s">
        <v>4405</v>
      </c>
      <c r="DP1019" t="b">
        <v>1</v>
      </c>
      <c r="DQ1019" t="b">
        <v>0</v>
      </c>
      <c r="DR1019" t="b">
        <v>0</v>
      </c>
      <c r="DS1019" t="b">
        <v>0</v>
      </c>
      <c r="DT1019" t="b">
        <v>0</v>
      </c>
      <c r="DU1019" t="b">
        <v>1</v>
      </c>
      <c r="DV1019" t="b">
        <v>0</v>
      </c>
      <c r="DW1019">
        <v>0</v>
      </c>
      <c r="DX1019" t="b">
        <v>0</v>
      </c>
      <c r="DY1019" t="b">
        <v>0</v>
      </c>
      <c r="DZ1019" t="b">
        <v>0</v>
      </c>
      <c r="EA1019" t="b">
        <v>0</v>
      </c>
      <c r="EB1019" t="b">
        <v>0</v>
      </c>
      <c r="EC1019" t="b">
        <v>0</v>
      </c>
      <c r="ED1019" t="b">
        <v>0</v>
      </c>
      <c r="EE1019" t="b">
        <v>1</v>
      </c>
      <c r="EF1019" t="b">
        <v>0</v>
      </c>
      <c r="EG1019" t="b" cm="1">
        <v>0</v>
      </c>
      <c r="EH1019" t="b">
        <v>0</v>
      </c>
      <c r="EI1019" t="b">
        <v>0</v>
      </c>
      <c r="EJ1019" t="b">
        <v>1</v>
      </c>
      <c r="EK1019" t="s">
        <v>1956</v>
      </c>
      <c r="EL1019">
        <v>1</v>
      </c>
      <c r="EM1019">
        <v>0</v>
      </c>
      <c r="EN1019" t="b">
        <v>1</v>
      </c>
    </row>
    <row r="1020" spans="1:144" ht="15.75">
      <c r="A1020"/>
      <c r="B1020" t="s">
        <v>4405</v>
      </c>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s="108" t="s">
        <v>43</v>
      </c>
      <c r="AP1020" t="s">
        <v>13123</v>
      </c>
      <c r="AQ1020">
        <v>17</v>
      </c>
      <c r="AR1020" t="s">
        <v>1547</v>
      </c>
      <c r="AS1020" t="s">
        <v>1547</v>
      </c>
      <c r="AT1020" t="e">
        <v>#N/A</v>
      </c>
      <c r="AU1020" t="s">
        <v>1547</v>
      </c>
      <c r="AV1020" t="s">
        <v>1744</v>
      </c>
      <c r="AW1020" t="s">
        <v>1744</v>
      </c>
      <c r="AX1020" t="s">
        <v>1740</v>
      </c>
      <c r="AY1020" t="s">
        <v>1744</v>
      </c>
      <c r="AZ1020" t="s">
        <v>1547</v>
      </c>
      <c r="BA1020" t="s">
        <v>1953</v>
      </c>
      <c r="BB1020" t="s">
        <v>1547</v>
      </c>
      <c r="BC1020" t="s">
        <v>1547</v>
      </c>
      <c r="BD1020" t="s">
        <v>1547</v>
      </c>
      <c r="BE1020" t="s">
        <v>13605</v>
      </c>
      <c r="BF1020">
        <v>1013</v>
      </c>
      <c r="BG1020">
        <v>1005</v>
      </c>
      <c r="BH1020">
        <v>0</v>
      </c>
      <c r="BI1020" t="s">
        <v>1547</v>
      </c>
      <c r="BJ1020">
        <v>0</v>
      </c>
      <c r="BK1020">
        <v>0</v>
      </c>
      <c r="BL1020">
        <v>2</v>
      </c>
      <c r="BM1020" t="s">
        <v>1739</v>
      </c>
      <c r="BN1020" t="s">
        <v>13606</v>
      </c>
      <c r="BO1020" t="s">
        <v>14223</v>
      </c>
      <c r="BP1020" t="s" cm="1">
        <v>14222</v>
      </c>
      <c r="BQ1020" t="s">
        <v>1547</v>
      </c>
      <c r="BR1020" t="s">
        <v>1954</v>
      </c>
      <c r="BS1020">
        <v>8</v>
      </c>
      <c r="BT1020" t="s">
        <v>1724</v>
      </c>
      <c r="BU1020" t="s">
        <v>15997</v>
      </c>
      <c r="BV1020">
        <v>0</v>
      </c>
      <c r="BW1020" t="s">
        <v>1744</v>
      </c>
      <c r="BX1020" t="s">
        <v>1744</v>
      </c>
      <c r="BY1020" t="s">
        <v>1744</v>
      </c>
      <c r="BZ1020" t="s">
        <v>1547</v>
      </c>
      <c r="CA1020" t="s">
        <v>1744</v>
      </c>
      <c r="CB1020" t="s">
        <v>1547</v>
      </c>
      <c r="CC1020"/>
      <c r="CD1020" t="s">
        <v>998</v>
      </c>
      <c r="CE1020">
        <v>0</v>
      </c>
      <c r="CF1020" t="s">
        <v>14252</v>
      </c>
      <c r="CG1020" t="s">
        <v>14253</v>
      </c>
      <c r="CH1020">
        <v>0</v>
      </c>
      <c r="CI1020" t="s">
        <v>1547</v>
      </c>
      <c r="CJ1020" t="s">
        <v>1547</v>
      </c>
      <c r="CK1020" t="s">
        <v>4405</v>
      </c>
      <c r="CL1020"/>
      <c r="CM1020"/>
      <c r="CN1020" t="s">
        <v>1547</v>
      </c>
      <c r="CO1020" t="s">
        <v>1547</v>
      </c>
      <c r="CP1020" t="s">
        <v>1547</v>
      </c>
      <c r="CQ1020" t="s">
        <v>1547</v>
      </c>
      <c r="CR1020" t="s">
        <v>1547</v>
      </c>
      <c r="CS1020">
        <v>0</v>
      </c>
      <c r="CT1020" t="s">
        <v>1547</v>
      </c>
      <c r="CU1020" t="s">
        <v>1547</v>
      </c>
      <c r="CV1020" t="s">
        <v>1547</v>
      </c>
      <c r="CW1020" t="s">
        <v>1547</v>
      </c>
      <c r="CX1020" t="s">
        <v>1547</v>
      </c>
      <c r="CY1020">
        <v>1018</v>
      </c>
      <c r="CZ1020" t="s">
        <v>10543</v>
      </c>
      <c r="DA1020" t="s">
        <v>1547</v>
      </c>
      <c r="DB1020" t="s">
        <v>1881</v>
      </c>
      <c r="DC1020" t="s">
        <v>1882</v>
      </c>
      <c r="DD1020" t="s">
        <v>1547</v>
      </c>
      <c r="DE1020" t="s">
        <v>1547</v>
      </c>
      <c r="DF1020">
        <v>0</v>
      </c>
      <c r="DG1020" t="s">
        <v>1547</v>
      </c>
      <c r="DH1020" t="s">
        <v>1547</v>
      </c>
      <c r="DI1020" t="s">
        <v>1892</v>
      </c>
      <c r="DJ1020" t="e">
        <v>#N/A</v>
      </c>
      <c r="DK1020"/>
      <c r="DL1020" t="s">
        <v>1892</v>
      </c>
      <c r="DM1020">
        <v>9</v>
      </c>
      <c r="DN1020" t="s">
        <v>1883</v>
      </c>
      <c r="DO1020" t="s">
        <v>4405</v>
      </c>
      <c r="DP1020" t="b">
        <v>1</v>
      </c>
      <c r="DQ1020" t="b">
        <v>0</v>
      </c>
      <c r="DR1020" t="b">
        <v>0</v>
      </c>
      <c r="DS1020" t="b">
        <v>0</v>
      </c>
      <c r="DT1020" t="b">
        <v>0</v>
      </c>
      <c r="DU1020" t="b">
        <v>1</v>
      </c>
      <c r="DV1020" t="b">
        <v>0</v>
      </c>
      <c r="DW1020">
        <v>0</v>
      </c>
      <c r="DX1020" t="b">
        <v>0</v>
      </c>
      <c r="DY1020" t="b">
        <v>0</v>
      </c>
      <c r="DZ1020" t="b">
        <v>0</v>
      </c>
      <c r="EA1020" t="b">
        <v>0</v>
      </c>
      <c r="EB1020" t="b">
        <v>0</v>
      </c>
      <c r="EC1020" t="b">
        <v>0</v>
      </c>
      <c r="ED1020" t="b">
        <v>0</v>
      </c>
      <c r="EE1020" t="b">
        <v>1</v>
      </c>
      <c r="EF1020" t="b">
        <v>0</v>
      </c>
      <c r="EG1020" t="b" cm="1">
        <v>0</v>
      </c>
      <c r="EH1020" t="b">
        <v>0</v>
      </c>
      <c r="EI1020" t="b">
        <v>0</v>
      </c>
      <c r="EJ1020" t="b">
        <v>1</v>
      </c>
      <c r="EK1020" t="s">
        <v>1956</v>
      </c>
      <c r="EL1020">
        <v>1</v>
      </c>
      <c r="EM1020">
        <v>0</v>
      </c>
      <c r="EN1020" t="b">
        <v>1</v>
      </c>
    </row>
    <row r="1021" spans="1:144" ht="15.75">
      <c r="A1021"/>
      <c r="B1021" t="s">
        <v>4405</v>
      </c>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s="108" t="s">
        <v>43</v>
      </c>
      <c r="AP1021" t="s">
        <v>13123</v>
      </c>
      <c r="AQ1021">
        <v>18</v>
      </c>
      <c r="AR1021" t="s">
        <v>1547</v>
      </c>
      <c r="AS1021" t="s">
        <v>1547</v>
      </c>
      <c r="AT1021" t="e">
        <v>#N/A</v>
      </c>
      <c r="AU1021" t="s">
        <v>1547</v>
      </c>
      <c r="AV1021" t="s">
        <v>1744</v>
      </c>
      <c r="AW1021" t="s">
        <v>1744</v>
      </c>
      <c r="AX1021" t="s">
        <v>1740</v>
      </c>
      <c r="AY1021" t="s">
        <v>1744</v>
      </c>
      <c r="AZ1021" t="s">
        <v>1547</v>
      </c>
      <c r="BA1021" t="s">
        <v>1953</v>
      </c>
      <c r="BB1021" t="s">
        <v>1547</v>
      </c>
      <c r="BC1021" t="s">
        <v>1547</v>
      </c>
      <c r="BD1021" t="s">
        <v>1547</v>
      </c>
      <c r="BE1021" t="s">
        <v>13605</v>
      </c>
      <c r="BF1021">
        <v>1013</v>
      </c>
      <c r="BG1021">
        <v>1005</v>
      </c>
      <c r="BH1021">
        <v>0</v>
      </c>
      <c r="BI1021" t="s">
        <v>1547</v>
      </c>
      <c r="BJ1021">
        <v>0</v>
      </c>
      <c r="BK1021">
        <v>0</v>
      </c>
      <c r="BL1021">
        <v>2</v>
      </c>
      <c r="BM1021" t="s">
        <v>1739</v>
      </c>
      <c r="BN1021" t="s">
        <v>13606</v>
      </c>
      <c r="BO1021" t="s">
        <v>14223</v>
      </c>
      <c r="BP1021" t="s" cm="1">
        <v>14222</v>
      </c>
      <c r="BQ1021" t="s">
        <v>1547</v>
      </c>
      <c r="BR1021" t="s">
        <v>1954</v>
      </c>
      <c r="BS1021">
        <v>9</v>
      </c>
      <c r="BT1021" t="s">
        <v>1726</v>
      </c>
      <c r="BU1021" t="s">
        <v>15998</v>
      </c>
      <c r="BV1021">
        <v>0</v>
      </c>
      <c r="BW1021" t="s">
        <v>1744</v>
      </c>
      <c r="BX1021" t="s">
        <v>1744</v>
      </c>
      <c r="BY1021" t="s">
        <v>1744</v>
      </c>
      <c r="BZ1021" t="s">
        <v>1547</v>
      </c>
      <c r="CA1021" t="s">
        <v>1744</v>
      </c>
      <c r="CB1021" t="s">
        <v>1547</v>
      </c>
      <c r="CC1021"/>
      <c r="CD1021" t="s">
        <v>998</v>
      </c>
      <c r="CE1021">
        <v>0</v>
      </c>
      <c r="CF1021" t="s">
        <v>14252</v>
      </c>
      <c r="CG1021" t="s">
        <v>14253</v>
      </c>
      <c r="CH1021">
        <v>0</v>
      </c>
      <c r="CI1021" t="s">
        <v>1547</v>
      </c>
      <c r="CJ1021" t="s">
        <v>1547</v>
      </c>
      <c r="CK1021" t="s">
        <v>4405</v>
      </c>
      <c r="CL1021"/>
      <c r="CM1021"/>
      <c r="CN1021" t="s">
        <v>1547</v>
      </c>
      <c r="CO1021" t="s">
        <v>1547</v>
      </c>
      <c r="CP1021" t="s">
        <v>1547</v>
      </c>
      <c r="CQ1021" t="s">
        <v>1547</v>
      </c>
      <c r="CR1021" t="s">
        <v>1547</v>
      </c>
      <c r="CS1021">
        <v>0</v>
      </c>
      <c r="CT1021" t="s">
        <v>1547</v>
      </c>
      <c r="CU1021" t="s">
        <v>1547</v>
      </c>
      <c r="CV1021" t="s">
        <v>1547</v>
      </c>
      <c r="CW1021" t="s">
        <v>1547</v>
      </c>
      <c r="CX1021" t="s">
        <v>1547</v>
      </c>
      <c r="CY1021">
        <v>1019</v>
      </c>
      <c r="CZ1021" t="s">
        <v>10544</v>
      </c>
      <c r="DA1021" t="s">
        <v>1547</v>
      </c>
      <c r="DB1021" t="s">
        <v>1881</v>
      </c>
      <c r="DC1021" t="s">
        <v>1882</v>
      </c>
      <c r="DD1021" t="s">
        <v>1547</v>
      </c>
      <c r="DE1021" t="s">
        <v>1547</v>
      </c>
      <c r="DF1021">
        <v>0</v>
      </c>
      <c r="DG1021" t="s">
        <v>1547</v>
      </c>
      <c r="DH1021" t="s">
        <v>1547</v>
      </c>
      <c r="DI1021" t="s">
        <v>1892</v>
      </c>
      <c r="DJ1021" t="e">
        <v>#N/A</v>
      </c>
      <c r="DK1021"/>
      <c r="DL1021" t="s">
        <v>1892</v>
      </c>
      <c r="DM1021">
        <v>9</v>
      </c>
      <c r="DN1021" t="s">
        <v>1883</v>
      </c>
      <c r="DO1021" t="s">
        <v>4405</v>
      </c>
      <c r="DP1021" t="b">
        <v>1</v>
      </c>
      <c r="DQ1021" t="b">
        <v>0</v>
      </c>
      <c r="DR1021" t="b">
        <v>0</v>
      </c>
      <c r="DS1021" t="b">
        <v>0</v>
      </c>
      <c r="DT1021" t="b">
        <v>0</v>
      </c>
      <c r="DU1021" t="b">
        <v>1</v>
      </c>
      <c r="DV1021" t="b">
        <v>0</v>
      </c>
      <c r="DW1021">
        <v>0</v>
      </c>
      <c r="DX1021" t="b">
        <v>0</v>
      </c>
      <c r="DY1021" t="b">
        <v>0</v>
      </c>
      <c r="DZ1021" t="b">
        <v>0</v>
      </c>
      <c r="EA1021" t="b">
        <v>0</v>
      </c>
      <c r="EB1021" t="b">
        <v>0</v>
      </c>
      <c r="EC1021" t="b">
        <v>0</v>
      </c>
      <c r="ED1021" t="b">
        <v>0</v>
      </c>
      <c r="EE1021" t="b">
        <v>1</v>
      </c>
      <c r="EF1021" t="b">
        <v>0</v>
      </c>
      <c r="EG1021" t="b" cm="1">
        <v>0</v>
      </c>
      <c r="EH1021" t="b">
        <v>0</v>
      </c>
      <c r="EI1021" t="b">
        <v>0</v>
      </c>
      <c r="EJ1021" t="b">
        <v>1</v>
      </c>
      <c r="EK1021" t="s">
        <v>1956</v>
      </c>
      <c r="EL1021">
        <v>1</v>
      </c>
      <c r="EM1021">
        <v>0</v>
      </c>
      <c r="EN1021" t="b">
        <v>1</v>
      </c>
    </row>
    <row r="1022" spans="1:144" ht="15.75">
      <c r="A1022"/>
      <c r="B1022" t="s">
        <v>4405</v>
      </c>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s="108" t="s">
        <v>43</v>
      </c>
      <c r="AP1022" t="s">
        <v>13123</v>
      </c>
      <c r="AQ1022">
        <v>19</v>
      </c>
      <c r="AR1022" t="s">
        <v>1547</v>
      </c>
      <c r="AS1022" t="s">
        <v>1547</v>
      </c>
      <c r="AT1022" t="e">
        <v>#N/A</v>
      </c>
      <c r="AU1022" t="s">
        <v>1547</v>
      </c>
      <c r="AV1022" t="s">
        <v>1744</v>
      </c>
      <c r="AW1022" t="s">
        <v>1744</v>
      </c>
      <c r="AX1022" t="s">
        <v>1740</v>
      </c>
      <c r="AY1022" t="s">
        <v>1744</v>
      </c>
      <c r="AZ1022" t="s">
        <v>1547</v>
      </c>
      <c r="BA1022" t="s">
        <v>1953</v>
      </c>
      <c r="BB1022" t="s">
        <v>1547</v>
      </c>
      <c r="BC1022" t="s">
        <v>1547</v>
      </c>
      <c r="BD1022" t="s">
        <v>1547</v>
      </c>
      <c r="BE1022" t="s">
        <v>13605</v>
      </c>
      <c r="BF1022">
        <v>1013</v>
      </c>
      <c r="BG1022">
        <v>1005</v>
      </c>
      <c r="BH1022">
        <v>0</v>
      </c>
      <c r="BI1022" t="s">
        <v>1547</v>
      </c>
      <c r="BJ1022">
        <v>0</v>
      </c>
      <c r="BK1022">
        <v>0</v>
      </c>
      <c r="BL1022">
        <v>2</v>
      </c>
      <c r="BM1022" t="s">
        <v>1739</v>
      </c>
      <c r="BN1022" t="s">
        <v>13606</v>
      </c>
      <c r="BO1022" t="s">
        <v>14223</v>
      </c>
      <c r="BP1022" t="s" cm="1">
        <v>14222</v>
      </c>
      <c r="BQ1022" t="s">
        <v>1547</v>
      </c>
      <c r="BR1022" t="s">
        <v>1954</v>
      </c>
      <c r="BS1022">
        <v>10</v>
      </c>
      <c r="BT1022" t="s">
        <v>1785</v>
      </c>
      <c r="BU1022" t="s">
        <v>15999</v>
      </c>
      <c r="BV1022">
        <v>0</v>
      </c>
      <c r="BW1022" t="s">
        <v>1744</v>
      </c>
      <c r="BX1022" t="s">
        <v>1744</v>
      </c>
      <c r="BY1022" t="s">
        <v>1744</v>
      </c>
      <c r="BZ1022" t="s">
        <v>1547</v>
      </c>
      <c r="CA1022" t="s">
        <v>1744</v>
      </c>
      <c r="CB1022" t="s">
        <v>1547</v>
      </c>
      <c r="CC1022"/>
      <c r="CD1022" t="s">
        <v>998</v>
      </c>
      <c r="CE1022">
        <v>0</v>
      </c>
      <c r="CF1022" t="s">
        <v>14252</v>
      </c>
      <c r="CG1022" t="s">
        <v>14253</v>
      </c>
      <c r="CH1022">
        <v>0</v>
      </c>
      <c r="CI1022" t="s">
        <v>1547</v>
      </c>
      <c r="CJ1022" t="s">
        <v>1547</v>
      </c>
      <c r="CK1022" t="s">
        <v>4405</v>
      </c>
      <c r="CL1022"/>
      <c r="CM1022"/>
      <c r="CN1022" t="s">
        <v>1547</v>
      </c>
      <c r="CO1022" t="s">
        <v>1547</v>
      </c>
      <c r="CP1022" t="s">
        <v>1547</v>
      </c>
      <c r="CQ1022" t="s">
        <v>1547</v>
      </c>
      <c r="CR1022" t="s">
        <v>1547</v>
      </c>
      <c r="CS1022">
        <v>0</v>
      </c>
      <c r="CT1022" t="s">
        <v>1547</v>
      </c>
      <c r="CU1022" t="s">
        <v>1547</v>
      </c>
      <c r="CV1022" t="s">
        <v>1547</v>
      </c>
      <c r="CW1022" t="s">
        <v>1547</v>
      </c>
      <c r="CX1022" t="s">
        <v>1547</v>
      </c>
      <c r="CY1022">
        <v>1020</v>
      </c>
      <c r="CZ1022" t="s">
        <v>10545</v>
      </c>
      <c r="DA1022" t="s">
        <v>1547</v>
      </c>
      <c r="DB1022" t="s">
        <v>1881</v>
      </c>
      <c r="DC1022" t="s">
        <v>1882</v>
      </c>
      <c r="DD1022" t="s">
        <v>1547</v>
      </c>
      <c r="DE1022" t="s">
        <v>1547</v>
      </c>
      <c r="DF1022">
        <v>0</v>
      </c>
      <c r="DG1022" t="s">
        <v>1547</v>
      </c>
      <c r="DH1022" t="s">
        <v>1547</v>
      </c>
      <c r="DI1022" t="s">
        <v>1892</v>
      </c>
      <c r="DJ1022" t="e">
        <v>#N/A</v>
      </c>
      <c r="DK1022"/>
      <c r="DL1022" t="s">
        <v>1892</v>
      </c>
      <c r="DM1022">
        <v>9</v>
      </c>
      <c r="DN1022" t="s">
        <v>1883</v>
      </c>
      <c r="DO1022" t="s">
        <v>4405</v>
      </c>
      <c r="DP1022" t="b">
        <v>1</v>
      </c>
      <c r="DQ1022" t="b">
        <v>0</v>
      </c>
      <c r="DR1022" t="b">
        <v>0</v>
      </c>
      <c r="DS1022" t="b">
        <v>0</v>
      </c>
      <c r="DT1022" t="b">
        <v>0</v>
      </c>
      <c r="DU1022" t="b">
        <v>1</v>
      </c>
      <c r="DV1022" t="b">
        <v>0</v>
      </c>
      <c r="DW1022">
        <v>0</v>
      </c>
      <c r="DX1022" t="b">
        <v>0</v>
      </c>
      <c r="DY1022" t="b">
        <v>0</v>
      </c>
      <c r="DZ1022" t="b">
        <v>0</v>
      </c>
      <c r="EA1022" t="b">
        <v>0</v>
      </c>
      <c r="EB1022" t="b">
        <v>0</v>
      </c>
      <c r="EC1022" t="b">
        <v>0</v>
      </c>
      <c r="ED1022" t="b">
        <v>0</v>
      </c>
      <c r="EE1022" t="b">
        <v>1</v>
      </c>
      <c r="EF1022" t="b">
        <v>0</v>
      </c>
      <c r="EG1022" t="b" cm="1">
        <v>0</v>
      </c>
      <c r="EH1022" t="b">
        <v>0</v>
      </c>
      <c r="EI1022" t="b">
        <v>0</v>
      </c>
      <c r="EJ1022" t="b">
        <v>1</v>
      </c>
      <c r="EK1022" t="s">
        <v>1956</v>
      </c>
      <c r="EL1022">
        <v>1</v>
      </c>
      <c r="EM1022">
        <v>0</v>
      </c>
      <c r="EN1022" t="b">
        <v>1</v>
      </c>
    </row>
    <row r="1023" spans="1:144" ht="15.75">
      <c r="A1023"/>
      <c r="B1023" t="s">
        <v>4405</v>
      </c>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s="108" t="s">
        <v>43</v>
      </c>
      <c r="AP1023" t="s">
        <v>13123</v>
      </c>
      <c r="AQ1023">
        <v>20</v>
      </c>
      <c r="AR1023" t="s">
        <v>1547</v>
      </c>
      <c r="AS1023" t="s">
        <v>1547</v>
      </c>
      <c r="AT1023" t="e">
        <v>#N/A</v>
      </c>
      <c r="AU1023" t="s">
        <v>1547</v>
      </c>
      <c r="AV1023" t="s">
        <v>1744</v>
      </c>
      <c r="AW1023" t="s">
        <v>1744</v>
      </c>
      <c r="AX1023" t="s">
        <v>1740</v>
      </c>
      <c r="AY1023" t="s">
        <v>1744</v>
      </c>
      <c r="AZ1023" t="s">
        <v>1547</v>
      </c>
      <c r="BA1023" t="s">
        <v>1953</v>
      </c>
      <c r="BB1023" t="s">
        <v>1547</v>
      </c>
      <c r="BC1023" t="s">
        <v>1547</v>
      </c>
      <c r="BD1023" t="s">
        <v>1547</v>
      </c>
      <c r="BE1023" t="s">
        <v>13605</v>
      </c>
      <c r="BF1023">
        <v>1013</v>
      </c>
      <c r="BG1023">
        <v>1005</v>
      </c>
      <c r="BH1023">
        <v>0</v>
      </c>
      <c r="BI1023" t="s">
        <v>1547</v>
      </c>
      <c r="BJ1023">
        <v>0</v>
      </c>
      <c r="BK1023">
        <v>0</v>
      </c>
      <c r="BL1023">
        <v>2</v>
      </c>
      <c r="BM1023" t="s">
        <v>1739</v>
      </c>
      <c r="BN1023" t="s">
        <v>13606</v>
      </c>
      <c r="BO1023" t="s">
        <v>14223</v>
      </c>
      <c r="BP1023" t="s" cm="1">
        <v>14222</v>
      </c>
      <c r="BQ1023" t="s">
        <v>1547</v>
      </c>
      <c r="BR1023" t="s">
        <v>1954</v>
      </c>
      <c r="BS1023">
        <v>11</v>
      </c>
      <c r="BT1023" t="s">
        <v>1729</v>
      </c>
      <c r="BU1023" t="s">
        <v>16000</v>
      </c>
      <c r="BV1023">
        <v>0</v>
      </c>
      <c r="BW1023" t="s">
        <v>1744</v>
      </c>
      <c r="BX1023" t="s">
        <v>1744</v>
      </c>
      <c r="BY1023" t="s">
        <v>1744</v>
      </c>
      <c r="BZ1023" t="s">
        <v>1547</v>
      </c>
      <c r="CA1023" t="s">
        <v>1744</v>
      </c>
      <c r="CB1023" t="s">
        <v>1547</v>
      </c>
      <c r="CC1023"/>
      <c r="CD1023" t="s">
        <v>998</v>
      </c>
      <c r="CE1023">
        <v>0</v>
      </c>
      <c r="CF1023" t="s">
        <v>14252</v>
      </c>
      <c r="CG1023" t="s">
        <v>14253</v>
      </c>
      <c r="CH1023">
        <v>0</v>
      </c>
      <c r="CI1023" t="s">
        <v>1547</v>
      </c>
      <c r="CJ1023" t="s">
        <v>1547</v>
      </c>
      <c r="CK1023" t="s">
        <v>4405</v>
      </c>
      <c r="CL1023"/>
      <c r="CM1023"/>
      <c r="CN1023" t="s">
        <v>1547</v>
      </c>
      <c r="CO1023" t="s">
        <v>1547</v>
      </c>
      <c r="CP1023" t="s">
        <v>1547</v>
      </c>
      <c r="CQ1023" t="s">
        <v>1547</v>
      </c>
      <c r="CR1023" t="s">
        <v>1547</v>
      </c>
      <c r="CS1023">
        <v>0</v>
      </c>
      <c r="CT1023" t="s">
        <v>1547</v>
      </c>
      <c r="CU1023" t="s">
        <v>1547</v>
      </c>
      <c r="CV1023" t="s">
        <v>1547</v>
      </c>
      <c r="CW1023" t="s">
        <v>1547</v>
      </c>
      <c r="CX1023" t="s">
        <v>1547</v>
      </c>
      <c r="CY1023">
        <v>1021</v>
      </c>
      <c r="CZ1023" t="s">
        <v>10546</v>
      </c>
      <c r="DA1023" t="s">
        <v>1547</v>
      </c>
      <c r="DB1023" t="s">
        <v>1881</v>
      </c>
      <c r="DC1023" t="s">
        <v>1882</v>
      </c>
      <c r="DD1023" t="s">
        <v>1547</v>
      </c>
      <c r="DE1023" t="s">
        <v>1547</v>
      </c>
      <c r="DF1023">
        <v>0</v>
      </c>
      <c r="DG1023" t="s">
        <v>1547</v>
      </c>
      <c r="DH1023" t="s">
        <v>1547</v>
      </c>
      <c r="DI1023" t="s">
        <v>1892</v>
      </c>
      <c r="DJ1023" t="e">
        <v>#N/A</v>
      </c>
      <c r="DK1023"/>
      <c r="DL1023" t="s">
        <v>1892</v>
      </c>
      <c r="DM1023">
        <v>9</v>
      </c>
      <c r="DN1023" t="s">
        <v>1883</v>
      </c>
      <c r="DO1023" t="s">
        <v>4405</v>
      </c>
      <c r="DP1023" t="b">
        <v>1</v>
      </c>
      <c r="DQ1023" t="b">
        <v>0</v>
      </c>
      <c r="DR1023" t="b">
        <v>0</v>
      </c>
      <c r="DS1023" t="b">
        <v>0</v>
      </c>
      <c r="DT1023" t="b">
        <v>0</v>
      </c>
      <c r="DU1023" t="b">
        <v>1</v>
      </c>
      <c r="DV1023" t="b">
        <v>0</v>
      </c>
      <c r="DW1023">
        <v>0</v>
      </c>
      <c r="DX1023" t="b">
        <v>0</v>
      </c>
      <c r="DY1023" t="b">
        <v>0</v>
      </c>
      <c r="DZ1023" t="b">
        <v>0</v>
      </c>
      <c r="EA1023" t="b">
        <v>0</v>
      </c>
      <c r="EB1023" t="b">
        <v>0</v>
      </c>
      <c r="EC1023" t="b">
        <v>0</v>
      </c>
      <c r="ED1023" t="b">
        <v>0</v>
      </c>
      <c r="EE1023" t="b">
        <v>1</v>
      </c>
      <c r="EF1023" t="b">
        <v>0</v>
      </c>
      <c r="EG1023" t="b" cm="1">
        <v>0</v>
      </c>
      <c r="EH1023" t="b">
        <v>0</v>
      </c>
      <c r="EI1023" t="b">
        <v>0</v>
      </c>
      <c r="EJ1023" t="b">
        <v>1</v>
      </c>
      <c r="EK1023" t="s">
        <v>1956</v>
      </c>
      <c r="EL1023">
        <v>1</v>
      </c>
      <c r="EM1023">
        <v>0</v>
      </c>
      <c r="EN1023" t="b">
        <v>1</v>
      </c>
    </row>
    <row r="1024" spans="1:144" ht="15.75">
      <c r="A1024"/>
      <c r="B1024" t="s">
        <v>4405</v>
      </c>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s="108" t="s">
        <v>43</v>
      </c>
      <c r="AP1024" t="s">
        <v>13123</v>
      </c>
      <c r="AQ1024">
        <v>21</v>
      </c>
      <c r="AR1024" t="s">
        <v>1547</v>
      </c>
      <c r="AS1024" t="s">
        <v>1547</v>
      </c>
      <c r="AT1024" t="e">
        <v>#N/A</v>
      </c>
      <c r="AU1024" t="s">
        <v>1547</v>
      </c>
      <c r="AV1024" t="s">
        <v>1744</v>
      </c>
      <c r="AW1024" t="s">
        <v>1744</v>
      </c>
      <c r="AX1024" t="s">
        <v>1740</v>
      </c>
      <c r="AY1024" t="s">
        <v>1744</v>
      </c>
      <c r="AZ1024" t="s">
        <v>1547</v>
      </c>
      <c r="BA1024" t="s">
        <v>1953</v>
      </c>
      <c r="BB1024" t="s">
        <v>1547</v>
      </c>
      <c r="BC1024" t="s">
        <v>1547</v>
      </c>
      <c r="BD1024" t="s">
        <v>1547</v>
      </c>
      <c r="BE1024" t="s">
        <v>13605</v>
      </c>
      <c r="BF1024">
        <v>1013</v>
      </c>
      <c r="BG1024">
        <v>1005</v>
      </c>
      <c r="BH1024">
        <v>0</v>
      </c>
      <c r="BI1024" t="s">
        <v>1547</v>
      </c>
      <c r="BJ1024">
        <v>0</v>
      </c>
      <c r="BK1024">
        <v>0</v>
      </c>
      <c r="BL1024">
        <v>2</v>
      </c>
      <c r="BM1024" t="s">
        <v>1739</v>
      </c>
      <c r="BN1024" t="s">
        <v>13606</v>
      </c>
      <c r="BO1024" t="s">
        <v>14223</v>
      </c>
      <c r="BP1024" t="s" cm="1">
        <v>14222</v>
      </c>
      <c r="BQ1024" t="s">
        <v>1547</v>
      </c>
      <c r="BR1024" t="s">
        <v>1954</v>
      </c>
      <c r="BS1024">
        <v>12</v>
      </c>
      <c r="BT1024" t="s">
        <v>1730</v>
      </c>
      <c r="BU1024" t="s">
        <v>16001</v>
      </c>
      <c r="BV1024">
        <v>0</v>
      </c>
      <c r="BW1024" t="s">
        <v>1744</v>
      </c>
      <c r="BX1024" t="s">
        <v>1744</v>
      </c>
      <c r="BY1024" t="s">
        <v>1744</v>
      </c>
      <c r="BZ1024" t="s">
        <v>1547</v>
      </c>
      <c r="CA1024" t="s">
        <v>1744</v>
      </c>
      <c r="CB1024" t="s">
        <v>1547</v>
      </c>
      <c r="CC1024"/>
      <c r="CD1024" t="s">
        <v>998</v>
      </c>
      <c r="CE1024">
        <v>0</v>
      </c>
      <c r="CF1024" t="s">
        <v>14252</v>
      </c>
      <c r="CG1024" t="s">
        <v>14253</v>
      </c>
      <c r="CH1024">
        <v>0</v>
      </c>
      <c r="CI1024" t="s">
        <v>1547</v>
      </c>
      <c r="CJ1024" t="s">
        <v>1547</v>
      </c>
      <c r="CK1024" t="s">
        <v>4405</v>
      </c>
      <c r="CL1024"/>
      <c r="CM1024"/>
      <c r="CN1024" t="s">
        <v>1547</v>
      </c>
      <c r="CO1024" t="s">
        <v>1547</v>
      </c>
      <c r="CP1024" t="s">
        <v>1547</v>
      </c>
      <c r="CQ1024" t="s">
        <v>1547</v>
      </c>
      <c r="CR1024" t="s">
        <v>1547</v>
      </c>
      <c r="CS1024">
        <v>0</v>
      </c>
      <c r="CT1024" t="s">
        <v>1547</v>
      </c>
      <c r="CU1024" t="s">
        <v>1547</v>
      </c>
      <c r="CV1024" t="s">
        <v>1547</v>
      </c>
      <c r="CW1024" t="s">
        <v>1547</v>
      </c>
      <c r="CX1024" t="s">
        <v>1547</v>
      </c>
      <c r="CY1024">
        <v>1022</v>
      </c>
      <c r="CZ1024" t="s">
        <v>10547</v>
      </c>
      <c r="DA1024" t="s">
        <v>1547</v>
      </c>
      <c r="DB1024" t="s">
        <v>1881</v>
      </c>
      <c r="DC1024" t="s">
        <v>1882</v>
      </c>
      <c r="DD1024" t="s">
        <v>1547</v>
      </c>
      <c r="DE1024" t="s">
        <v>1547</v>
      </c>
      <c r="DF1024">
        <v>0</v>
      </c>
      <c r="DG1024" t="s">
        <v>1547</v>
      </c>
      <c r="DH1024" t="s">
        <v>1547</v>
      </c>
      <c r="DI1024" t="s">
        <v>1892</v>
      </c>
      <c r="DJ1024" t="e">
        <v>#N/A</v>
      </c>
      <c r="DK1024"/>
      <c r="DL1024" t="s">
        <v>1892</v>
      </c>
      <c r="DM1024">
        <v>9</v>
      </c>
      <c r="DN1024" t="s">
        <v>1883</v>
      </c>
      <c r="DO1024" t="s">
        <v>4405</v>
      </c>
      <c r="DP1024" t="b">
        <v>1</v>
      </c>
      <c r="DQ1024" t="b">
        <v>0</v>
      </c>
      <c r="DR1024" t="b">
        <v>0</v>
      </c>
      <c r="DS1024" t="b">
        <v>0</v>
      </c>
      <c r="DT1024" t="b">
        <v>0</v>
      </c>
      <c r="DU1024" t="b">
        <v>1</v>
      </c>
      <c r="DV1024" t="b">
        <v>0</v>
      </c>
      <c r="DW1024">
        <v>0</v>
      </c>
      <c r="DX1024" t="b">
        <v>0</v>
      </c>
      <c r="DY1024" t="b">
        <v>0</v>
      </c>
      <c r="DZ1024" t="b">
        <v>0</v>
      </c>
      <c r="EA1024" t="b">
        <v>0</v>
      </c>
      <c r="EB1024" t="b">
        <v>0</v>
      </c>
      <c r="EC1024" t="b">
        <v>0</v>
      </c>
      <c r="ED1024" t="b">
        <v>0</v>
      </c>
      <c r="EE1024" t="b">
        <v>1</v>
      </c>
      <c r="EF1024" t="b">
        <v>0</v>
      </c>
      <c r="EG1024" t="b" cm="1">
        <v>0</v>
      </c>
      <c r="EH1024" t="b">
        <v>0</v>
      </c>
      <c r="EI1024" t="b">
        <v>0</v>
      </c>
      <c r="EJ1024" t="b">
        <v>1</v>
      </c>
      <c r="EK1024" t="s">
        <v>1956</v>
      </c>
      <c r="EL1024">
        <v>1</v>
      </c>
      <c r="EM1024">
        <v>0</v>
      </c>
      <c r="EN1024" t="b">
        <v>1</v>
      </c>
    </row>
    <row r="1025" spans="1:144" ht="15.75">
      <c r="A1025"/>
      <c r="B1025" t="s">
        <v>4405</v>
      </c>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s="108" t="s">
        <v>43</v>
      </c>
      <c r="AP1025" t="s">
        <v>13123</v>
      </c>
      <c r="AQ1025">
        <v>22</v>
      </c>
      <c r="AR1025" t="s">
        <v>1547</v>
      </c>
      <c r="AS1025" t="s">
        <v>1547</v>
      </c>
      <c r="AT1025" t="e">
        <v>#N/A</v>
      </c>
      <c r="AU1025" t="s">
        <v>1547</v>
      </c>
      <c r="AV1025" t="s">
        <v>1744</v>
      </c>
      <c r="AW1025" t="s">
        <v>1744</v>
      </c>
      <c r="AX1025" t="s">
        <v>1740</v>
      </c>
      <c r="AY1025" t="s">
        <v>1744</v>
      </c>
      <c r="AZ1025" t="s">
        <v>1547</v>
      </c>
      <c r="BA1025" t="s">
        <v>1953</v>
      </c>
      <c r="BB1025" t="s">
        <v>1547</v>
      </c>
      <c r="BC1025" t="s">
        <v>1547</v>
      </c>
      <c r="BD1025" t="s">
        <v>1547</v>
      </c>
      <c r="BE1025" t="s">
        <v>13605</v>
      </c>
      <c r="BF1025">
        <v>1013</v>
      </c>
      <c r="BG1025">
        <v>1005</v>
      </c>
      <c r="BH1025">
        <v>0</v>
      </c>
      <c r="BI1025" t="s">
        <v>1547</v>
      </c>
      <c r="BJ1025">
        <v>0</v>
      </c>
      <c r="BK1025">
        <v>0</v>
      </c>
      <c r="BL1025">
        <v>2</v>
      </c>
      <c r="BM1025" t="s">
        <v>1739</v>
      </c>
      <c r="BN1025" t="s">
        <v>13606</v>
      </c>
      <c r="BO1025" t="s">
        <v>14223</v>
      </c>
      <c r="BP1025" t="s" cm="1">
        <v>14222</v>
      </c>
      <c r="BQ1025" t="s">
        <v>1547</v>
      </c>
      <c r="BR1025" t="s">
        <v>1954</v>
      </c>
      <c r="BS1025">
        <v>13</v>
      </c>
      <c r="BT1025" t="s">
        <v>1731</v>
      </c>
      <c r="BU1025" t="s">
        <v>16002</v>
      </c>
      <c r="BV1025">
        <v>0</v>
      </c>
      <c r="BW1025" t="s">
        <v>1744</v>
      </c>
      <c r="BX1025" t="s">
        <v>1744</v>
      </c>
      <c r="BY1025" t="s">
        <v>1744</v>
      </c>
      <c r="BZ1025" t="s">
        <v>1547</v>
      </c>
      <c r="CA1025" t="s">
        <v>1744</v>
      </c>
      <c r="CB1025" t="s">
        <v>1547</v>
      </c>
      <c r="CC1025"/>
      <c r="CD1025" t="s">
        <v>998</v>
      </c>
      <c r="CE1025">
        <v>0</v>
      </c>
      <c r="CF1025" t="s">
        <v>14252</v>
      </c>
      <c r="CG1025" t="s">
        <v>14253</v>
      </c>
      <c r="CH1025">
        <v>0</v>
      </c>
      <c r="CI1025" t="s">
        <v>1547</v>
      </c>
      <c r="CJ1025" t="s">
        <v>1547</v>
      </c>
      <c r="CK1025" t="s">
        <v>4405</v>
      </c>
      <c r="CL1025"/>
      <c r="CM1025"/>
      <c r="CN1025" t="s">
        <v>1547</v>
      </c>
      <c r="CO1025" t="s">
        <v>1547</v>
      </c>
      <c r="CP1025" t="s">
        <v>1547</v>
      </c>
      <c r="CQ1025" t="s">
        <v>1547</v>
      </c>
      <c r="CR1025" t="s">
        <v>1547</v>
      </c>
      <c r="CS1025">
        <v>0</v>
      </c>
      <c r="CT1025" t="s">
        <v>1547</v>
      </c>
      <c r="CU1025" t="s">
        <v>1547</v>
      </c>
      <c r="CV1025" t="s">
        <v>1547</v>
      </c>
      <c r="CW1025" t="s">
        <v>1547</v>
      </c>
      <c r="CX1025" t="s">
        <v>1547</v>
      </c>
      <c r="CY1025">
        <v>1023</v>
      </c>
      <c r="CZ1025" t="s">
        <v>10548</v>
      </c>
      <c r="DA1025" t="s">
        <v>1547</v>
      </c>
      <c r="DB1025" t="s">
        <v>1881</v>
      </c>
      <c r="DC1025" t="s">
        <v>1882</v>
      </c>
      <c r="DD1025" t="s">
        <v>1547</v>
      </c>
      <c r="DE1025" t="s">
        <v>1547</v>
      </c>
      <c r="DF1025">
        <v>0</v>
      </c>
      <c r="DG1025" t="s">
        <v>1547</v>
      </c>
      <c r="DH1025" t="s">
        <v>1547</v>
      </c>
      <c r="DI1025" t="s">
        <v>1892</v>
      </c>
      <c r="DJ1025" t="e">
        <v>#N/A</v>
      </c>
      <c r="DK1025"/>
      <c r="DL1025" t="s">
        <v>1892</v>
      </c>
      <c r="DM1025">
        <v>9</v>
      </c>
      <c r="DN1025" t="s">
        <v>1883</v>
      </c>
      <c r="DO1025" t="s">
        <v>4405</v>
      </c>
      <c r="DP1025" t="b">
        <v>1</v>
      </c>
      <c r="DQ1025" t="b">
        <v>0</v>
      </c>
      <c r="DR1025" t="b">
        <v>0</v>
      </c>
      <c r="DS1025" t="b">
        <v>0</v>
      </c>
      <c r="DT1025" t="b">
        <v>0</v>
      </c>
      <c r="DU1025" t="b">
        <v>1</v>
      </c>
      <c r="DV1025" t="b">
        <v>0</v>
      </c>
      <c r="DW1025">
        <v>0</v>
      </c>
      <c r="DX1025" t="b">
        <v>0</v>
      </c>
      <c r="DY1025" t="b">
        <v>0</v>
      </c>
      <c r="DZ1025" t="b">
        <v>0</v>
      </c>
      <c r="EA1025" t="b">
        <v>0</v>
      </c>
      <c r="EB1025" t="b">
        <v>0</v>
      </c>
      <c r="EC1025" t="b">
        <v>0</v>
      </c>
      <c r="ED1025" t="b">
        <v>0</v>
      </c>
      <c r="EE1025" t="b">
        <v>1</v>
      </c>
      <c r="EF1025" t="b">
        <v>0</v>
      </c>
      <c r="EG1025" t="b" cm="1">
        <v>0</v>
      </c>
      <c r="EH1025" t="b">
        <v>0</v>
      </c>
      <c r="EI1025" t="b">
        <v>0</v>
      </c>
      <c r="EJ1025" t="b">
        <v>1</v>
      </c>
      <c r="EK1025" t="s">
        <v>1956</v>
      </c>
      <c r="EL1025">
        <v>1</v>
      </c>
      <c r="EM1025">
        <v>0</v>
      </c>
      <c r="EN1025" t="b">
        <v>1</v>
      </c>
    </row>
    <row r="1026" spans="1:144" ht="15.75">
      <c r="A1026"/>
      <c r="B1026" t="s">
        <v>4405</v>
      </c>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s="108" t="s">
        <v>43</v>
      </c>
      <c r="AP1026" t="s">
        <v>13123</v>
      </c>
      <c r="AQ1026">
        <v>23</v>
      </c>
      <c r="AR1026" t="s">
        <v>1547</v>
      </c>
      <c r="AS1026" t="s">
        <v>1547</v>
      </c>
      <c r="AT1026" t="e">
        <v>#N/A</v>
      </c>
      <c r="AU1026" t="s">
        <v>1547</v>
      </c>
      <c r="AV1026" t="s">
        <v>1744</v>
      </c>
      <c r="AW1026" t="s">
        <v>1744</v>
      </c>
      <c r="AX1026" t="s">
        <v>1740</v>
      </c>
      <c r="AY1026" t="s">
        <v>1744</v>
      </c>
      <c r="AZ1026" t="s">
        <v>1547</v>
      </c>
      <c r="BA1026" t="s">
        <v>1953</v>
      </c>
      <c r="BB1026" t="s">
        <v>1547</v>
      </c>
      <c r="BC1026" t="s">
        <v>1547</v>
      </c>
      <c r="BD1026" t="s">
        <v>1547</v>
      </c>
      <c r="BE1026" t="s">
        <v>13605</v>
      </c>
      <c r="BF1026">
        <v>1013</v>
      </c>
      <c r="BG1026">
        <v>1005</v>
      </c>
      <c r="BH1026">
        <v>0</v>
      </c>
      <c r="BI1026" t="s">
        <v>1547</v>
      </c>
      <c r="BJ1026">
        <v>0</v>
      </c>
      <c r="BK1026">
        <v>0</v>
      </c>
      <c r="BL1026">
        <v>2</v>
      </c>
      <c r="BM1026" t="s">
        <v>1739</v>
      </c>
      <c r="BN1026" t="s">
        <v>13606</v>
      </c>
      <c r="BO1026" t="s">
        <v>14223</v>
      </c>
      <c r="BP1026" t="s" cm="1">
        <v>14222</v>
      </c>
      <c r="BQ1026" t="s">
        <v>1547</v>
      </c>
      <c r="BR1026" t="s">
        <v>1954</v>
      </c>
      <c r="BS1026">
        <v>14</v>
      </c>
      <c r="BT1026" t="s">
        <v>5141</v>
      </c>
      <c r="BU1026" t="s">
        <v>16003</v>
      </c>
      <c r="BV1026">
        <v>0</v>
      </c>
      <c r="BW1026" t="s">
        <v>1744</v>
      </c>
      <c r="BX1026" t="s">
        <v>1744</v>
      </c>
      <c r="BY1026" t="s">
        <v>1744</v>
      </c>
      <c r="BZ1026" t="s">
        <v>1547</v>
      </c>
      <c r="CA1026" t="s">
        <v>1744</v>
      </c>
      <c r="CB1026" t="s">
        <v>1547</v>
      </c>
      <c r="CC1026"/>
      <c r="CD1026" t="s">
        <v>998</v>
      </c>
      <c r="CE1026">
        <v>0</v>
      </c>
      <c r="CF1026" t="s">
        <v>14252</v>
      </c>
      <c r="CG1026" t="s">
        <v>14253</v>
      </c>
      <c r="CH1026">
        <v>0</v>
      </c>
      <c r="CI1026" t="s">
        <v>1547</v>
      </c>
      <c r="CJ1026" t="s">
        <v>1547</v>
      </c>
      <c r="CK1026" t="s">
        <v>4405</v>
      </c>
      <c r="CL1026"/>
      <c r="CM1026"/>
      <c r="CN1026" t="s">
        <v>1547</v>
      </c>
      <c r="CO1026" t="s">
        <v>1547</v>
      </c>
      <c r="CP1026" t="s">
        <v>1547</v>
      </c>
      <c r="CQ1026" t="s">
        <v>1547</v>
      </c>
      <c r="CR1026" t="s">
        <v>1547</v>
      </c>
      <c r="CS1026">
        <v>0</v>
      </c>
      <c r="CT1026" t="s">
        <v>1547</v>
      </c>
      <c r="CU1026" t="s">
        <v>1547</v>
      </c>
      <c r="CV1026" t="s">
        <v>1547</v>
      </c>
      <c r="CW1026" t="s">
        <v>1547</v>
      </c>
      <c r="CX1026" t="s">
        <v>1547</v>
      </c>
      <c r="CY1026">
        <v>1024</v>
      </c>
      <c r="CZ1026" t="s">
        <v>10549</v>
      </c>
      <c r="DA1026" t="s">
        <v>1547</v>
      </c>
      <c r="DB1026" t="s">
        <v>1881</v>
      </c>
      <c r="DC1026" t="s">
        <v>1882</v>
      </c>
      <c r="DD1026" t="s">
        <v>1547</v>
      </c>
      <c r="DE1026" t="s">
        <v>1547</v>
      </c>
      <c r="DF1026">
        <v>0</v>
      </c>
      <c r="DG1026" t="s">
        <v>1547</v>
      </c>
      <c r="DH1026" t="s">
        <v>1547</v>
      </c>
      <c r="DI1026" t="s">
        <v>1892</v>
      </c>
      <c r="DJ1026" t="e">
        <v>#N/A</v>
      </c>
      <c r="DK1026"/>
      <c r="DL1026" t="s">
        <v>1892</v>
      </c>
      <c r="DM1026">
        <v>9</v>
      </c>
      <c r="DN1026" t="s">
        <v>1883</v>
      </c>
      <c r="DO1026" t="s">
        <v>4405</v>
      </c>
      <c r="DP1026" t="b">
        <v>1</v>
      </c>
      <c r="DQ1026" t="b">
        <v>0</v>
      </c>
      <c r="DR1026" t="b">
        <v>0</v>
      </c>
      <c r="DS1026" t="b">
        <v>0</v>
      </c>
      <c r="DT1026" t="b">
        <v>0</v>
      </c>
      <c r="DU1026" t="b">
        <v>1</v>
      </c>
      <c r="DV1026" t="b">
        <v>0</v>
      </c>
      <c r="DW1026">
        <v>0</v>
      </c>
      <c r="DX1026" t="b">
        <v>0</v>
      </c>
      <c r="DY1026" t="b">
        <v>0</v>
      </c>
      <c r="DZ1026" t="b">
        <v>0</v>
      </c>
      <c r="EA1026" t="b">
        <v>0</v>
      </c>
      <c r="EB1026" t="b">
        <v>0</v>
      </c>
      <c r="EC1026" t="b">
        <v>0</v>
      </c>
      <c r="ED1026" t="b">
        <v>0</v>
      </c>
      <c r="EE1026" t="b">
        <v>1</v>
      </c>
      <c r="EF1026" t="b">
        <v>0</v>
      </c>
      <c r="EG1026" t="b" cm="1">
        <v>0</v>
      </c>
      <c r="EH1026" t="b">
        <v>0</v>
      </c>
      <c r="EI1026" t="b">
        <v>0</v>
      </c>
      <c r="EJ1026" t="b">
        <v>1</v>
      </c>
      <c r="EK1026" t="s">
        <v>1956</v>
      </c>
      <c r="EL1026">
        <v>1</v>
      </c>
      <c r="EM1026">
        <v>0</v>
      </c>
      <c r="EN1026" t="b">
        <v>1</v>
      </c>
    </row>
    <row r="1027" spans="1:144" ht="15.75">
      <c r="A1027"/>
      <c r="B1027" t="s">
        <v>4405</v>
      </c>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s="108" t="s">
        <v>43</v>
      </c>
      <c r="AP1027" t="s">
        <v>13123</v>
      </c>
      <c r="AQ1027">
        <v>24</v>
      </c>
      <c r="AR1027" t="s">
        <v>1547</v>
      </c>
      <c r="AS1027" t="s">
        <v>1547</v>
      </c>
      <c r="AT1027" t="e">
        <v>#N/A</v>
      </c>
      <c r="AU1027" t="s">
        <v>1547</v>
      </c>
      <c r="AV1027" t="s">
        <v>1744</v>
      </c>
      <c r="AW1027" t="s">
        <v>1744</v>
      </c>
      <c r="AX1027" t="s">
        <v>1740</v>
      </c>
      <c r="AY1027" t="s">
        <v>1744</v>
      </c>
      <c r="AZ1027" t="s">
        <v>1547</v>
      </c>
      <c r="BA1027" t="s">
        <v>1953</v>
      </c>
      <c r="BB1027" t="s">
        <v>1547</v>
      </c>
      <c r="BC1027" t="s">
        <v>1547</v>
      </c>
      <c r="BD1027" t="s">
        <v>1547</v>
      </c>
      <c r="BE1027" t="s">
        <v>13605</v>
      </c>
      <c r="BF1027">
        <v>1013</v>
      </c>
      <c r="BG1027">
        <v>1005</v>
      </c>
      <c r="BH1027">
        <v>0</v>
      </c>
      <c r="BI1027" t="s">
        <v>1547</v>
      </c>
      <c r="BJ1027">
        <v>0</v>
      </c>
      <c r="BK1027">
        <v>0</v>
      </c>
      <c r="BL1027">
        <v>2</v>
      </c>
      <c r="BM1027" t="s">
        <v>1739</v>
      </c>
      <c r="BN1027" t="s">
        <v>13606</v>
      </c>
      <c r="BO1027" t="s">
        <v>14223</v>
      </c>
      <c r="BP1027" t="s" cm="1">
        <v>14222</v>
      </c>
      <c r="BQ1027" t="s">
        <v>1547</v>
      </c>
      <c r="BR1027" t="s">
        <v>1954</v>
      </c>
      <c r="BS1027">
        <v>15</v>
      </c>
      <c r="BT1027" t="s">
        <v>5153</v>
      </c>
      <c r="BU1027" t="s">
        <v>16004</v>
      </c>
      <c r="BV1027">
        <v>0</v>
      </c>
      <c r="BW1027" t="s">
        <v>1744</v>
      </c>
      <c r="BX1027" t="s">
        <v>1744</v>
      </c>
      <c r="BY1027" t="s">
        <v>1744</v>
      </c>
      <c r="BZ1027" t="s">
        <v>1547</v>
      </c>
      <c r="CA1027" t="s">
        <v>1744</v>
      </c>
      <c r="CB1027" t="s">
        <v>1547</v>
      </c>
      <c r="CC1027"/>
      <c r="CD1027" t="s">
        <v>998</v>
      </c>
      <c r="CE1027">
        <v>0</v>
      </c>
      <c r="CF1027" t="s">
        <v>14252</v>
      </c>
      <c r="CG1027" t="s">
        <v>14253</v>
      </c>
      <c r="CH1027">
        <v>0</v>
      </c>
      <c r="CI1027" t="s">
        <v>1547</v>
      </c>
      <c r="CJ1027" t="s">
        <v>1547</v>
      </c>
      <c r="CK1027" t="s">
        <v>4405</v>
      </c>
      <c r="CL1027"/>
      <c r="CM1027"/>
      <c r="CN1027" t="s">
        <v>1547</v>
      </c>
      <c r="CO1027" t="s">
        <v>1547</v>
      </c>
      <c r="CP1027" t="s">
        <v>1547</v>
      </c>
      <c r="CQ1027" t="s">
        <v>1547</v>
      </c>
      <c r="CR1027" t="s">
        <v>1547</v>
      </c>
      <c r="CS1027">
        <v>0</v>
      </c>
      <c r="CT1027" t="s">
        <v>1547</v>
      </c>
      <c r="CU1027" t="s">
        <v>1547</v>
      </c>
      <c r="CV1027" t="s">
        <v>1547</v>
      </c>
      <c r="CW1027" t="s">
        <v>1547</v>
      </c>
      <c r="CX1027" t="s">
        <v>1547</v>
      </c>
      <c r="CY1027">
        <v>1025</v>
      </c>
      <c r="CZ1027" t="s">
        <v>10550</v>
      </c>
      <c r="DA1027" t="s">
        <v>1547</v>
      </c>
      <c r="DB1027" t="s">
        <v>1881</v>
      </c>
      <c r="DC1027" t="s">
        <v>1882</v>
      </c>
      <c r="DD1027" t="s">
        <v>1547</v>
      </c>
      <c r="DE1027" t="s">
        <v>1547</v>
      </c>
      <c r="DF1027">
        <v>0</v>
      </c>
      <c r="DG1027" t="s">
        <v>1547</v>
      </c>
      <c r="DH1027" t="s">
        <v>1547</v>
      </c>
      <c r="DI1027" t="s">
        <v>1892</v>
      </c>
      <c r="DJ1027" t="e">
        <v>#N/A</v>
      </c>
      <c r="DK1027"/>
      <c r="DL1027" t="s">
        <v>1892</v>
      </c>
      <c r="DM1027">
        <v>9</v>
      </c>
      <c r="DN1027" t="s">
        <v>1883</v>
      </c>
      <c r="DO1027" t="s">
        <v>4405</v>
      </c>
      <c r="DP1027" t="b">
        <v>1</v>
      </c>
      <c r="DQ1027" t="b">
        <v>0</v>
      </c>
      <c r="DR1027" t="b">
        <v>0</v>
      </c>
      <c r="DS1027" t="b">
        <v>0</v>
      </c>
      <c r="DT1027" t="b">
        <v>0</v>
      </c>
      <c r="DU1027" t="b">
        <v>1</v>
      </c>
      <c r="DV1027" t="b">
        <v>0</v>
      </c>
      <c r="DW1027">
        <v>0</v>
      </c>
      <c r="DX1027" t="b">
        <v>0</v>
      </c>
      <c r="DY1027" t="b">
        <v>0</v>
      </c>
      <c r="DZ1027" t="b">
        <v>0</v>
      </c>
      <c r="EA1027" t="b">
        <v>0</v>
      </c>
      <c r="EB1027" t="b">
        <v>0</v>
      </c>
      <c r="EC1027" t="b">
        <v>0</v>
      </c>
      <c r="ED1027" t="b">
        <v>0</v>
      </c>
      <c r="EE1027" t="b">
        <v>1</v>
      </c>
      <c r="EF1027" t="b">
        <v>0</v>
      </c>
      <c r="EG1027" t="b" cm="1">
        <v>0</v>
      </c>
      <c r="EH1027" t="b">
        <v>0</v>
      </c>
      <c r="EI1027" t="b">
        <v>0</v>
      </c>
      <c r="EJ1027" t="b">
        <v>1</v>
      </c>
      <c r="EK1027" t="s">
        <v>1956</v>
      </c>
      <c r="EL1027">
        <v>1</v>
      </c>
      <c r="EM1027">
        <v>0</v>
      </c>
      <c r="EN1027" t="b">
        <v>1</v>
      </c>
    </row>
    <row r="1028" spans="1:144" ht="15.75">
      <c r="A1028"/>
      <c r="B1028" t="s">
        <v>4405</v>
      </c>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s="108" t="s">
        <v>43</v>
      </c>
      <c r="AP1028" t="s">
        <v>13123</v>
      </c>
      <c r="AQ1028">
        <v>25</v>
      </c>
      <c r="AR1028" t="s">
        <v>1547</v>
      </c>
      <c r="AS1028" t="s">
        <v>1547</v>
      </c>
      <c r="AT1028" t="e">
        <v>#N/A</v>
      </c>
      <c r="AU1028" t="s">
        <v>1547</v>
      </c>
      <c r="AV1028" t="s">
        <v>1744</v>
      </c>
      <c r="AW1028" t="s">
        <v>1744</v>
      </c>
      <c r="AX1028" t="s">
        <v>1740</v>
      </c>
      <c r="AY1028" t="s">
        <v>1744</v>
      </c>
      <c r="AZ1028" t="s">
        <v>1547</v>
      </c>
      <c r="BA1028" t="s">
        <v>1953</v>
      </c>
      <c r="BB1028" t="s">
        <v>1547</v>
      </c>
      <c r="BC1028" t="s">
        <v>1547</v>
      </c>
      <c r="BD1028" t="s">
        <v>1547</v>
      </c>
      <c r="BE1028" t="s">
        <v>13605</v>
      </c>
      <c r="BF1028">
        <v>1013</v>
      </c>
      <c r="BG1028">
        <v>1005</v>
      </c>
      <c r="BH1028">
        <v>0</v>
      </c>
      <c r="BI1028" t="s">
        <v>1547</v>
      </c>
      <c r="BJ1028">
        <v>0</v>
      </c>
      <c r="BK1028">
        <v>0</v>
      </c>
      <c r="BL1028">
        <v>2</v>
      </c>
      <c r="BM1028" t="s">
        <v>1739</v>
      </c>
      <c r="BN1028" t="s">
        <v>13606</v>
      </c>
      <c r="BO1028" t="s">
        <v>14223</v>
      </c>
      <c r="BP1028" t="s" cm="1">
        <v>14222</v>
      </c>
      <c r="BQ1028" t="s">
        <v>1547</v>
      </c>
      <c r="BR1028" t="s">
        <v>1954</v>
      </c>
      <c r="BS1028">
        <v>16</v>
      </c>
      <c r="BT1028" t="s">
        <v>5165</v>
      </c>
      <c r="BU1028" t="s">
        <v>16005</v>
      </c>
      <c r="BV1028">
        <v>0</v>
      </c>
      <c r="BW1028" t="s">
        <v>1744</v>
      </c>
      <c r="BX1028" t="s">
        <v>1744</v>
      </c>
      <c r="BY1028" t="s">
        <v>1744</v>
      </c>
      <c r="BZ1028" t="s">
        <v>1547</v>
      </c>
      <c r="CA1028" t="s">
        <v>1744</v>
      </c>
      <c r="CB1028" t="s">
        <v>1547</v>
      </c>
      <c r="CC1028"/>
      <c r="CD1028" t="s">
        <v>998</v>
      </c>
      <c r="CE1028">
        <v>0</v>
      </c>
      <c r="CF1028" t="s">
        <v>14252</v>
      </c>
      <c r="CG1028" t="s">
        <v>14253</v>
      </c>
      <c r="CH1028">
        <v>0</v>
      </c>
      <c r="CI1028" t="s">
        <v>1547</v>
      </c>
      <c r="CJ1028" t="s">
        <v>1547</v>
      </c>
      <c r="CK1028" t="s">
        <v>4405</v>
      </c>
      <c r="CL1028"/>
      <c r="CM1028"/>
      <c r="CN1028" t="s">
        <v>1547</v>
      </c>
      <c r="CO1028" t="s">
        <v>1547</v>
      </c>
      <c r="CP1028" t="s">
        <v>1547</v>
      </c>
      <c r="CQ1028" t="s">
        <v>1547</v>
      </c>
      <c r="CR1028" t="s">
        <v>1547</v>
      </c>
      <c r="CS1028">
        <v>0</v>
      </c>
      <c r="CT1028" t="s">
        <v>1547</v>
      </c>
      <c r="CU1028" t="s">
        <v>1547</v>
      </c>
      <c r="CV1028" t="s">
        <v>1547</v>
      </c>
      <c r="CW1028" t="s">
        <v>1547</v>
      </c>
      <c r="CX1028" t="s">
        <v>1547</v>
      </c>
      <c r="CY1028">
        <v>1026</v>
      </c>
      <c r="CZ1028" t="s">
        <v>10551</v>
      </c>
      <c r="DA1028" t="s">
        <v>1547</v>
      </c>
      <c r="DB1028" t="s">
        <v>1881</v>
      </c>
      <c r="DC1028" t="s">
        <v>1882</v>
      </c>
      <c r="DD1028" t="s">
        <v>1547</v>
      </c>
      <c r="DE1028" t="s">
        <v>1547</v>
      </c>
      <c r="DF1028">
        <v>0</v>
      </c>
      <c r="DG1028" t="s">
        <v>1547</v>
      </c>
      <c r="DH1028" t="s">
        <v>1547</v>
      </c>
      <c r="DI1028" t="s">
        <v>1892</v>
      </c>
      <c r="DJ1028" t="e">
        <v>#N/A</v>
      </c>
      <c r="DK1028"/>
      <c r="DL1028" t="s">
        <v>1892</v>
      </c>
      <c r="DM1028">
        <v>9</v>
      </c>
      <c r="DN1028" t="s">
        <v>1883</v>
      </c>
      <c r="DO1028" t="s">
        <v>4405</v>
      </c>
      <c r="DP1028" t="b">
        <v>1</v>
      </c>
      <c r="DQ1028" t="b">
        <v>0</v>
      </c>
      <c r="DR1028" t="b">
        <v>0</v>
      </c>
      <c r="DS1028" t="b">
        <v>0</v>
      </c>
      <c r="DT1028" t="b">
        <v>0</v>
      </c>
      <c r="DU1028" t="b">
        <v>1</v>
      </c>
      <c r="DV1028" t="b">
        <v>0</v>
      </c>
      <c r="DW1028">
        <v>0</v>
      </c>
      <c r="DX1028" t="b">
        <v>0</v>
      </c>
      <c r="DY1028" t="b">
        <v>0</v>
      </c>
      <c r="DZ1028" t="b">
        <v>0</v>
      </c>
      <c r="EA1028" t="b">
        <v>0</v>
      </c>
      <c r="EB1028" t="b">
        <v>0</v>
      </c>
      <c r="EC1028" t="b">
        <v>0</v>
      </c>
      <c r="ED1028" t="b">
        <v>0</v>
      </c>
      <c r="EE1028" t="b">
        <v>1</v>
      </c>
      <c r="EF1028" t="b">
        <v>0</v>
      </c>
      <c r="EG1028" t="b" cm="1">
        <v>0</v>
      </c>
      <c r="EH1028" t="b">
        <v>0</v>
      </c>
      <c r="EI1028" t="b">
        <v>0</v>
      </c>
      <c r="EJ1028" t="b">
        <v>1</v>
      </c>
      <c r="EK1028" t="s">
        <v>1956</v>
      </c>
      <c r="EL1028">
        <v>1</v>
      </c>
      <c r="EM1028">
        <v>0</v>
      </c>
      <c r="EN1028" t="b">
        <v>1</v>
      </c>
    </row>
    <row r="1029" spans="1:144" ht="15.75">
      <c r="A1029"/>
      <c r="B1029" t="s">
        <v>4405</v>
      </c>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s="108" t="s">
        <v>43</v>
      </c>
      <c r="AP1029" t="s">
        <v>13123</v>
      </c>
      <c r="AQ1029">
        <v>26</v>
      </c>
      <c r="AR1029" t="s">
        <v>1547</v>
      </c>
      <c r="AS1029" t="s">
        <v>1547</v>
      </c>
      <c r="AT1029" t="e">
        <v>#N/A</v>
      </c>
      <c r="AU1029" t="s">
        <v>1547</v>
      </c>
      <c r="AV1029" t="s">
        <v>1744</v>
      </c>
      <c r="AW1029" t="s">
        <v>1744</v>
      </c>
      <c r="AX1029" t="s">
        <v>1740</v>
      </c>
      <c r="AY1029" t="s">
        <v>1744</v>
      </c>
      <c r="AZ1029" t="s">
        <v>1547</v>
      </c>
      <c r="BA1029" t="s">
        <v>1953</v>
      </c>
      <c r="BB1029" t="s">
        <v>1547</v>
      </c>
      <c r="BC1029" t="s">
        <v>1547</v>
      </c>
      <c r="BD1029" t="s">
        <v>1547</v>
      </c>
      <c r="BE1029" t="s">
        <v>13605</v>
      </c>
      <c r="BF1029">
        <v>1013</v>
      </c>
      <c r="BG1029">
        <v>1005</v>
      </c>
      <c r="BH1029">
        <v>0</v>
      </c>
      <c r="BI1029" t="s">
        <v>1547</v>
      </c>
      <c r="BJ1029">
        <v>0</v>
      </c>
      <c r="BK1029">
        <v>0</v>
      </c>
      <c r="BL1029">
        <v>2</v>
      </c>
      <c r="BM1029" t="s">
        <v>1739</v>
      </c>
      <c r="BN1029" t="s">
        <v>13606</v>
      </c>
      <c r="BO1029" t="s">
        <v>14223</v>
      </c>
      <c r="BP1029" t="s" cm="1">
        <v>14222</v>
      </c>
      <c r="BQ1029" t="s">
        <v>1547</v>
      </c>
      <c r="BR1029" t="s">
        <v>1954</v>
      </c>
      <c r="BS1029">
        <v>17</v>
      </c>
      <c r="BT1029" t="s">
        <v>5174</v>
      </c>
      <c r="BU1029" t="s">
        <v>16006</v>
      </c>
      <c r="BV1029">
        <v>0</v>
      </c>
      <c r="BW1029" t="s">
        <v>1744</v>
      </c>
      <c r="BX1029" t="s">
        <v>1744</v>
      </c>
      <c r="BY1029" t="s">
        <v>1744</v>
      </c>
      <c r="BZ1029" t="s">
        <v>1547</v>
      </c>
      <c r="CA1029" t="s">
        <v>1744</v>
      </c>
      <c r="CB1029" t="s">
        <v>1547</v>
      </c>
      <c r="CC1029"/>
      <c r="CD1029" t="s">
        <v>998</v>
      </c>
      <c r="CE1029">
        <v>0</v>
      </c>
      <c r="CF1029" t="s">
        <v>14252</v>
      </c>
      <c r="CG1029" t="s">
        <v>14253</v>
      </c>
      <c r="CH1029">
        <v>0</v>
      </c>
      <c r="CI1029" t="s">
        <v>1547</v>
      </c>
      <c r="CJ1029" t="s">
        <v>1547</v>
      </c>
      <c r="CK1029" t="s">
        <v>4405</v>
      </c>
      <c r="CL1029"/>
      <c r="CM1029"/>
      <c r="CN1029" t="s">
        <v>1547</v>
      </c>
      <c r="CO1029" t="s">
        <v>1547</v>
      </c>
      <c r="CP1029" t="s">
        <v>1547</v>
      </c>
      <c r="CQ1029" t="s">
        <v>1547</v>
      </c>
      <c r="CR1029" t="s">
        <v>1547</v>
      </c>
      <c r="CS1029">
        <v>0</v>
      </c>
      <c r="CT1029" t="s">
        <v>1547</v>
      </c>
      <c r="CU1029" t="s">
        <v>1547</v>
      </c>
      <c r="CV1029" t="s">
        <v>1547</v>
      </c>
      <c r="CW1029" t="s">
        <v>1547</v>
      </c>
      <c r="CX1029" t="s">
        <v>1547</v>
      </c>
      <c r="CY1029">
        <v>1027</v>
      </c>
      <c r="CZ1029" t="s">
        <v>10552</v>
      </c>
      <c r="DA1029" t="s">
        <v>1547</v>
      </c>
      <c r="DB1029" t="s">
        <v>1881</v>
      </c>
      <c r="DC1029" t="s">
        <v>1882</v>
      </c>
      <c r="DD1029" t="s">
        <v>1547</v>
      </c>
      <c r="DE1029" t="s">
        <v>1547</v>
      </c>
      <c r="DF1029">
        <v>0</v>
      </c>
      <c r="DG1029" t="s">
        <v>1547</v>
      </c>
      <c r="DH1029" t="s">
        <v>1547</v>
      </c>
      <c r="DI1029" t="s">
        <v>1892</v>
      </c>
      <c r="DJ1029" t="e">
        <v>#N/A</v>
      </c>
      <c r="DK1029"/>
      <c r="DL1029" t="s">
        <v>1892</v>
      </c>
      <c r="DM1029">
        <v>9</v>
      </c>
      <c r="DN1029" t="s">
        <v>1883</v>
      </c>
      <c r="DO1029" t="s">
        <v>4405</v>
      </c>
      <c r="DP1029" t="b">
        <v>1</v>
      </c>
      <c r="DQ1029" t="b">
        <v>0</v>
      </c>
      <c r="DR1029" t="b">
        <v>0</v>
      </c>
      <c r="DS1029" t="b">
        <v>0</v>
      </c>
      <c r="DT1029" t="b">
        <v>0</v>
      </c>
      <c r="DU1029" t="b">
        <v>1</v>
      </c>
      <c r="DV1029" t="b">
        <v>0</v>
      </c>
      <c r="DW1029">
        <v>0</v>
      </c>
      <c r="DX1029" t="b">
        <v>0</v>
      </c>
      <c r="DY1029" t="b">
        <v>0</v>
      </c>
      <c r="DZ1029" t="b">
        <v>0</v>
      </c>
      <c r="EA1029" t="b">
        <v>0</v>
      </c>
      <c r="EB1029" t="b">
        <v>0</v>
      </c>
      <c r="EC1029" t="b">
        <v>0</v>
      </c>
      <c r="ED1029" t="b">
        <v>0</v>
      </c>
      <c r="EE1029" t="b">
        <v>1</v>
      </c>
      <c r="EF1029" t="b">
        <v>0</v>
      </c>
      <c r="EG1029" t="b" cm="1">
        <v>0</v>
      </c>
      <c r="EH1029" t="b">
        <v>0</v>
      </c>
      <c r="EI1029" t="b">
        <v>0</v>
      </c>
      <c r="EJ1029" t="b">
        <v>1</v>
      </c>
      <c r="EK1029" t="s">
        <v>1956</v>
      </c>
      <c r="EL1029">
        <v>1</v>
      </c>
      <c r="EM1029">
        <v>0</v>
      </c>
      <c r="EN1029" t="b">
        <v>1</v>
      </c>
    </row>
    <row r="1030" spans="1:144" ht="15.75">
      <c r="A1030"/>
      <c r="B1030" t="s">
        <v>4405</v>
      </c>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s="108" t="s">
        <v>43</v>
      </c>
      <c r="AP1030" t="s">
        <v>13123</v>
      </c>
      <c r="AQ1030">
        <v>27</v>
      </c>
      <c r="AR1030" t="s">
        <v>1547</v>
      </c>
      <c r="AS1030" t="s">
        <v>1547</v>
      </c>
      <c r="AT1030" t="e">
        <v>#N/A</v>
      </c>
      <c r="AU1030" t="s">
        <v>1547</v>
      </c>
      <c r="AV1030" t="s">
        <v>1744</v>
      </c>
      <c r="AW1030" t="s">
        <v>1744</v>
      </c>
      <c r="AX1030" t="s">
        <v>1740</v>
      </c>
      <c r="AY1030" t="s">
        <v>1744</v>
      </c>
      <c r="AZ1030" t="s">
        <v>1547</v>
      </c>
      <c r="BA1030" t="s">
        <v>1953</v>
      </c>
      <c r="BB1030" t="s">
        <v>1547</v>
      </c>
      <c r="BC1030" t="s">
        <v>1547</v>
      </c>
      <c r="BD1030" t="s">
        <v>1547</v>
      </c>
      <c r="BE1030" t="s">
        <v>13605</v>
      </c>
      <c r="BF1030">
        <v>1013</v>
      </c>
      <c r="BG1030">
        <v>1005</v>
      </c>
      <c r="BH1030">
        <v>0</v>
      </c>
      <c r="BI1030" t="s">
        <v>1547</v>
      </c>
      <c r="BJ1030">
        <v>0</v>
      </c>
      <c r="BK1030">
        <v>0</v>
      </c>
      <c r="BL1030">
        <v>2</v>
      </c>
      <c r="BM1030" t="s">
        <v>1739</v>
      </c>
      <c r="BN1030" t="s">
        <v>13606</v>
      </c>
      <c r="BO1030" t="s">
        <v>14223</v>
      </c>
      <c r="BP1030" t="s" cm="1">
        <v>14222</v>
      </c>
      <c r="BQ1030" t="s">
        <v>1547</v>
      </c>
      <c r="BR1030" t="s">
        <v>1954</v>
      </c>
      <c r="BS1030">
        <v>18</v>
      </c>
      <c r="BT1030" t="s">
        <v>5176</v>
      </c>
      <c r="BU1030" t="s">
        <v>16007</v>
      </c>
      <c r="BV1030">
        <v>0</v>
      </c>
      <c r="BW1030" t="s">
        <v>1744</v>
      </c>
      <c r="BX1030" t="s">
        <v>1744</v>
      </c>
      <c r="BY1030" t="s">
        <v>1744</v>
      </c>
      <c r="BZ1030" t="s">
        <v>1547</v>
      </c>
      <c r="CA1030" t="s">
        <v>1744</v>
      </c>
      <c r="CB1030" t="s">
        <v>1547</v>
      </c>
      <c r="CC1030"/>
      <c r="CD1030" t="s">
        <v>998</v>
      </c>
      <c r="CE1030">
        <v>0</v>
      </c>
      <c r="CF1030" t="s">
        <v>14252</v>
      </c>
      <c r="CG1030" t="s">
        <v>14253</v>
      </c>
      <c r="CH1030">
        <v>0</v>
      </c>
      <c r="CI1030" t="s">
        <v>1547</v>
      </c>
      <c r="CJ1030" t="s">
        <v>1547</v>
      </c>
      <c r="CK1030" t="s">
        <v>4405</v>
      </c>
      <c r="CL1030"/>
      <c r="CM1030"/>
      <c r="CN1030" t="s">
        <v>1547</v>
      </c>
      <c r="CO1030" t="s">
        <v>1547</v>
      </c>
      <c r="CP1030" t="s">
        <v>1547</v>
      </c>
      <c r="CQ1030" t="s">
        <v>1547</v>
      </c>
      <c r="CR1030" t="s">
        <v>1547</v>
      </c>
      <c r="CS1030">
        <v>0</v>
      </c>
      <c r="CT1030" t="s">
        <v>1547</v>
      </c>
      <c r="CU1030" t="s">
        <v>1547</v>
      </c>
      <c r="CV1030" t="s">
        <v>1547</v>
      </c>
      <c r="CW1030" t="s">
        <v>1547</v>
      </c>
      <c r="CX1030" t="s">
        <v>1547</v>
      </c>
      <c r="CY1030">
        <v>1028</v>
      </c>
      <c r="CZ1030" t="s">
        <v>10553</v>
      </c>
      <c r="DA1030" t="s">
        <v>1547</v>
      </c>
      <c r="DB1030" t="s">
        <v>1881</v>
      </c>
      <c r="DC1030" t="s">
        <v>1882</v>
      </c>
      <c r="DD1030" t="s">
        <v>1547</v>
      </c>
      <c r="DE1030" t="s">
        <v>1547</v>
      </c>
      <c r="DF1030">
        <v>0</v>
      </c>
      <c r="DG1030" t="s">
        <v>1547</v>
      </c>
      <c r="DH1030" t="s">
        <v>1547</v>
      </c>
      <c r="DI1030" t="s">
        <v>1892</v>
      </c>
      <c r="DJ1030" t="e">
        <v>#N/A</v>
      </c>
      <c r="DK1030"/>
      <c r="DL1030" t="s">
        <v>1892</v>
      </c>
      <c r="DM1030">
        <v>9</v>
      </c>
      <c r="DN1030" t="s">
        <v>1883</v>
      </c>
      <c r="DO1030" t="s">
        <v>4405</v>
      </c>
      <c r="DP1030" t="b">
        <v>1</v>
      </c>
      <c r="DQ1030" t="b">
        <v>0</v>
      </c>
      <c r="DR1030" t="b">
        <v>0</v>
      </c>
      <c r="DS1030" t="b">
        <v>0</v>
      </c>
      <c r="DT1030" t="b">
        <v>0</v>
      </c>
      <c r="DU1030" t="b">
        <v>1</v>
      </c>
      <c r="DV1030" t="b">
        <v>0</v>
      </c>
      <c r="DW1030">
        <v>0</v>
      </c>
      <c r="DX1030" t="b">
        <v>0</v>
      </c>
      <c r="DY1030" t="b">
        <v>0</v>
      </c>
      <c r="DZ1030" t="b">
        <v>0</v>
      </c>
      <c r="EA1030" t="b">
        <v>0</v>
      </c>
      <c r="EB1030" t="b">
        <v>0</v>
      </c>
      <c r="EC1030" t="b">
        <v>0</v>
      </c>
      <c r="ED1030" t="b">
        <v>0</v>
      </c>
      <c r="EE1030" t="b">
        <v>1</v>
      </c>
      <c r="EF1030" t="b">
        <v>0</v>
      </c>
      <c r="EG1030" t="b" cm="1">
        <v>0</v>
      </c>
      <c r="EH1030" t="b">
        <v>0</v>
      </c>
      <c r="EI1030" t="b">
        <v>0</v>
      </c>
      <c r="EJ1030" t="b">
        <v>1</v>
      </c>
      <c r="EK1030" t="s">
        <v>1956</v>
      </c>
      <c r="EL1030">
        <v>1</v>
      </c>
      <c r="EM1030">
        <v>0</v>
      </c>
      <c r="EN1030" t="b">
        <v>1</v>
      </c>
    </row>
    <row r="1031" spans="1:144" ht="15.75">
      <c r="A1031"/>
      <c r="B1031" t="s">
        <v>4405</v>
      </c>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s="108" t="s">
        <v>43</v>
      </c>
      <c r="AP1031" t="s">
        <v>13123</v>
      </c>
      <c r="AQ1031">
        <v>28</v>
      </c>
      <c r="AR1031" t="s">
        <v>1547</v>
      </c>
      <c r="AS1031" t="s">
        <v>1547</v>
      </c>
      <c r="AT1031" t="e">
        <v>#N/A</v>
      </c>
      <c r="AU1031" t="s">
        <v>1547</v>
      </c>
      <c r="AV1031" t="s">
        <v>1744</v>
      </c>
      <c r="AW1031" t="s">
        <v>1744</v>
      </c>
      <c r="AX1031" t="s">
        <v>1740</v>
      </c>
      <c r="AY1031" t="s">
        <v>1744</v>
      </c>
      <c r="AZ1031" t="s">
        <v>1547</v>
      </c>
      <c r="BA1031" t="s">
        <v>1953</v>
      </c>
      <c r="BB1031" t="s">
        <v>1547</v>
      </c>
      <c r="BC1031" t="s">
        <v>1547</v>
      </c>
      <c r="BD1031" t="s">
        <v>1547</v>
      </c>
      <c r="BE1031" t="s">
        <v>13605</v>
      </c>
      <c r="BF1031">
        <v>1013</v>
      </c>
      <c r="BG1031">
        <v>1005</v>
      </c>
      <c r="BH1031">
        <v>0</v>
      </c>
      <c r="BI1031" t="s">
        <v>1547</v>
      </c>
      <c r="BJ1031">
        <v>0</v>
      </c>
      <c r="BK1031">
        <v>0</v>
      </c>
      <c r="BL1031">
        <v>2</v>
      </c>
      <c r="BM1031" t="s">
        <v>1739</v>
      </c>
      <c r="BN1031" t="s">
        <v>13606</v>
      </c>
      <c r="BO1031" t="s">
        <v>14223</v>
      </c>
      <c r="BP1031" t="s" cm="1">
        <v>14222</v>
      </c>
      <c r="BQ1031" t="s">
        <v>1547</v>
      </c>
      <c r="BR1031" t="s">
        <v>1954</v>
      </c>
      <c r="BS1031">
        <v>19</v>
      </c>
      <c r="BT1031" t="s">
        <v>5180</v>
      </c>
      <c r="BU1031" t="s">
        <v>16008</v>
      </c>
      <c r="BV1031">
        <v>0</v>
      </c>
      <c r="BW1031" t="s">
        <v>1744</v>
      </c>
      <c r="BX1031" t="s">
        <v>1744</v>
      </c>
      <c r="BY1031" t="s">
        <v>1744</v>
      </c>
      <c r="BZ1031" t="s">
        <v>1547</v>
      </c>
      <c r="CA1031" t="s">
        <v>1744</v>
      </c>
      <c r="CB1031" t="s">
        <v>1547</v>
      </c>
      <c r="CC1031"/>
      <c r="CD1031" t="s">
        <v>998</v>
      </c>
      <c r="CE1031">
        <v>0</v>
      </c>
      <c r="CF1031" t="s">
        <v>14252</v>
      </c>
      <c r="CG1031" t="s">
        <v>14253</v>
      </c>
      <c r="CH1031">
        <v>0</v>
      </c>
      <c r="CI1031" t="s">
        <v>1547</v>
      </c>
      <c r="CJ1031" t="s">
        <v>1547</v>
      </c>
      <c r="CK1031" t="s">
        <v>4405</v>
      </c>
      <c r="CL1031"/>
      <c r="CM1031"/>
      <c r="CN1031" t="s">
        <v>1547</v>
      </c>
      <c r="CO1031" t="s">
        <v>1547</v>
      </c>
      <c r="CP1031" t="s">
        <v>1547</v>
      </c>
      <c r="CQ1031" t="s">
        <v>1547</v>
      </c>
      <c r="CR1031" t="s">
        <v>1547</v>
      </c>
      <c r="CS1031">
        <v>0</v>
      </c>
      <c r="CT1031" t="s">
        <v>1547</v>
      </c>
      <c r="CU1031" t="s">
        <v>1547</v>
      </c>
      <c r="CV1031" t="s">
        <v>1547</v>
      </c>
      <c r="CW1031" t="s">
        <v>1547</v>
      </c>
      <c r="CX1031" t="s">
        <v>1547</v>
      </c>
      <c r="CY1031">
        <v>1029</v>
      </c>
      <c r="CZ1031" t="s">
        <v>10554</v>
      </c>
      <c r="DA1031" t="s">
        <v>1547</v>
      </c>
      <c r="DB1031" t="s">
        <v>1881</v>
      </c>
      <c r="DC1031" t="s">
        <v>1882</v>
      </c>
      <c r="DD1031" t="s">
        <v>1547</v>
      </c>
      <c r="DE1031" t="s">
        <v>1547</v>
      </c>
      <c r="DF1031">
        <v>0</v>
      </c>
      <c r="DG1031" t="s">
        <v>1547</v>
      </c>
      <c r="DH1031" t="s">
        <v>1547</v>
      </c>
      <c r="DI1031" t="s">
        <v>1892</v>
      </c>
      <c r="DJ1031" t="e">
        <v>#N/A</v>
      </c>
      <c r="DK1031"/>
      <c r="DL1031" t="s">
        <v>1892</v>
      </c>
      <c r="DM1031">
        <v>9</v>
      </c>
      <c r="DN1031" t="s">
        <v>1883</v>
      </c>
      <c r="DO1031" t="s">
        <v>4405</v>
      </c>
      <c r="DP1031" t="b">
        <v>1</v>
      </c>
      <c r="DQ1031" t="b">
        <v>0</v>
      </c>
      <c r="DR1031" t="b">
        <v>0</v>
      </c>
      <c r="DS1031" t="b">
        <v>0</v>
      </c>
      <c r="DT1031" t="b">
        <v>0</v>
      </c>
      <c r="DU1031" t="b">
        <v>1</v>
      </c>
      <c r="DV1031" t="b">
        <v>0</v>
      </c>
      <c r="DW1031">
        <v>0</v>
      </c>
      <c r="DX1031" t="b">
        <v>0</v>
      </c>
      <c r="DY1031" t="b">
        <v>0</v>
      </c>
      <c r="DZ1031" t="b">
        <v>0</v>
      </c>
      <c r="EA1031" t="b">
        <v>0</v>
      </c>
      <c r="EB1031" t="b">
        <v>0</v>
      </c>
      <c r="EC1031" t="b">
        <v>0</v>
      </c>
      <c r="ED1031" t="b">
        <v>0</v>
      </c>
      <c r="EE1031" t="b">
        <v>1</v>
      </c>
      <c r="EF1031" t="b">
        <v>0</v>
      </c>
      <c r="EG1031" t="b" cm="1">
        <v>0</v>
      </c>
      <c r="EH1031" t="b">
        <v>0</v>
      </c>
      <c r="EI1031" t="b">
        <v>0</v>
      </c>
      <c r="EJ1031" t="b">
        <v>1</v>
      </c>
      <c r="EK1031" t="s">
        <v>1956</v>
      </c>
      <c r="EL1031">
        <v>1</v>
      </c>
      <c r="EM1031">
        <v>0</v>
      </c>
      <c r="EN1031" t="b">
        <v>1</v>
      </c>
    </row>
    <row r="1032" spans="1:144" ht="15.75">
      <c r="A1032"/>
      <c r="B1032" t="s">
        <v>4405</v>
      </c>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s="108" t="s">
        <v>43</v>
      </c>
      <c r="AP1032" t="s">
        <v>13123</v>
      </c>
      <c r="AQ1032">
        <v>29</v>
      </c>
      <c r="AR1032" t="s">
        <v>1547</v>
      </c>
      <c r="AS1032" t="s">
        <v>1547</v>
      </c>
      <c r="AT1032" t="e">
        <v>#N/A</v>
      </c>
      <c r="AU1032" t="s">
        <v>1547</v>
      </c>
      <c r="AV1032" t="s">
        <v>1744</v>
      </c>
      <c r="AW1032" t="s">
        <v>1744</v>
      </c>
      <c r="AX1032" t="s">
        <v>1740</v>
      </c>
      <c r="AY1032" t="s">
        <v>1744</v>
      </c>
      <c r="AZ1032" t="s">
        <v>1547</v>
      </c>
      <c r="BA1032" t="s">
        <v>1953</v>
      </c>
      <c r="BB1032" t="s">
        <v>1547</v>
      </c>
      <c r="BC1032" t="s">
        <v>1547</v>
      </c>
      <c r="BD1032" t="s">
        <v>1547</v>
      </c>
      <c r="BE1032" t="s">
        <v>13605</v>
      </c>
      <c r="BF1032">
        <v>1013</v>
      </c>
      <c r="BG1032">
        <v>1005</v>
      </c>
      <c r="BH1032">
        <v>0</v>
      </c>
      <c r="BI1032" t="s">
        <v>1547</v>
      </c>
      <c r="BJ1032">
        <v>0</v>
      </c>
      <c r="BK1032">
        <v>0</v>
      </c>
      <c r="BL1032">
        <v>2</v>
      </c>
      <c r="BM1032" t="s">
        <v>1739</v>
      </c>
      <c r="BN1032" t="s">
        <v>13606</v>
      </c>
      <c r="BO1032" t="s">
        <v>14223</v>
      </c>
      <c r="BP1032" t="s" cm="1">
        <v>14222</v>
      </c>
      <c r="BQ1032" t="s">
        <v>1547</v>
      </c>
      <c r="BR1032" t="s">
        <v>1954</v>
      </c>
      <c r="BS1032">
        <v>20</v>
      </c>
      <c r="BT1032" t="s">
        <v>5184</v>
      </c>
      <c r="BU1032" t="s">
        <v>16009</v>
      </c>
      <c r="BV1032">
        <v>0</v>
      </c>
      <c r="BW1032" t="s">
        <v>1744</v>
      </c>
      <c r="BX1032" t="s">
        <v>1744</v>
      </c>
      <c r="BY1032" t="s">
        <v>1744</v>
      </c>
      <c r="BZ1032" t="s">
        <v>1547</v>
      </c>
      <c r="CA1032" t="s">
        <v>1744</v>
      </c>
      <c r="CB1032" t="s">
        <v>1547</v>
      </c>
      <c r="CC1032"/>
      <c r="CD1032" t="s">
        <v>998</v>
      </c>
      <c r="CE1032">
        <v>0</v>
      </c>
      <c r="CF1032" t="s">
        <v>14252</v>
      </c>
      <c r="CG1032" t="s">
        <v>14253</v>
      </c>
      <c r="CH1032">
        <v>0</v>
      </c>
      <c r="CI1032" t="s">
        <v>1547</v>
      </c>
      <c r="CJ1032" t="s">
        <v>1547</v>
      </c>
      <c r="CK1032" t="s">
        <v>4405</v>
      </c>
      <c r="CL1032"/>
      <c r="CM1032"/>
      <c r="CN1032" t="s">
        <v>1547</v>
      </c>
      <c r="CO1032" t="s">
        <v>1547</v>
      </c>
      <c r="CP1032" t="s">
        <v>1547</v>
      </c>
      <c r="CQ1032" t="s">
        <v>1547</v>
      </c>
      <c r="CR1032" t="s">
        <v>1547</v>
      </c>
      <c r="CS1032">
        <v>0</v>
      </c>
      <c r="CT1032" t="s">
        <v>1547</v>
      </c>
      <c r="CU1032" t="s">
        <v>1547</v>
      </c>
      <c r="CV1032" t="s">
        <v>1547</v>
      </c>
      <c r="CW1032" t="s">
        <v>1547</v>
      </c>
      <c r="CX1032" t="s">
        <v>1547</v>
      </c>
      <c r="CY1032">
        <v>1030</v>
      </c>
      <c r="CZ1032" t="s">
        <v>10555</v>
      </c>
      <c r="DA1032" t="s">
        <v>1547</v>
      </c>
      <c r="DB1032" t="s">
        <v>1881</v>
      </c>
      <c r="DC1032" t="s">
        <v>1882</v>
      </c>
      <c r="DD1032" t="s">
        <v>1547</v>
      </c>
      <c r="DE1032" t="s">
        <v>1547</v>
      </c>
      <c r="DF1032">
        <v>0</v>
      </c>
      <c r="DG1032" t="s">
        <v>1547</v>
      </c>
      <c r="DH1032" t="s">
        <v>1547</v>
      </c>
      <c r="DI1032" t="s">
        <v>1892</v>
      </c>
      <c r="DJ1032" t="e">
        <v>#N/A</v>
      </c>
      <c r="DK1032"/>
      <c r="DL1032" t="s">
        <v>1892</v>
      </c>
      <c r="DM1032">
        <v>9</v>
      </c>
      <c r="DN1032" t="s">
        <v>1883</v>
      </c>
      <c r="DO1032" t="s">
        <v>4405</v>
      </c>
      <c r="DP1032" t="b">
        <v>1</v>
      </c>
      <c r="DQ1032" t="b">
        <v>0</v>
      </c>
      <c r="DR1032" t="b">
        <v>0</v>
      </c>
      <c r="DS1032" t="b">
        <v>0</v>
      </c>
      <c r="DT1032" t="b">
        <v>0</v>
      </c>
      <c r="DU1032" t="b">
        <v>1</v>
      </c>
      <c r="DV1032" t="b">
        <v>0</v>
      </c>
      <c r="DW1032">
        <v>0</v>
      </c>
      <c r="DX1032" t="b">
        <v>0</v>
      </c>
      <c r="DY1032" t="b">
        <v>0</v>
      </c>
      <c r="DZ1032" t="b">
        <v>0</v>
      </c>
      <c r="EA1032" t="b">
        <v>0</v>
      </c>
      <c r="EB1032" t="b">
        <v>0</v>
      </c>
      <c r="EC1032" t="b">
        <v>0</v>
      </c>
      <c r="ED1032" t="b">
        <v>0</v>
      </c>
      <c r="EE1032" t="b">
        <v>1</v>
      </c>
      <c r="EF1032" t="b">
        <v>0</v>
      </c>
      <c r="EG1032" t="b" cm="1">
        <v>0</v>
      </c>
      <c r="EH1032" t="b">
        <v>0</v>
      </c>
      <c r="EI1032" t="b">
        <v>0</v>
      </c>
      <c r="EJ1032" t="b">
        <v>1</v>
      </c>
      <c r="EK1032" t="s">
        <v>1956</v>
      </c>
      <c r="EL1032">
        <v>1</v>
      </c>
      <c r="EM1032">
        <v>0</v>
      </c>
      <c r="EN1032" t="b">
        <v>1</v>
      </c>
    </row>
    <row r="1033" spans="1:144" ht="15.75">
      <c r="A1033"/>
      <c r="B1033" t="s">
        <v>4405</v>
      </c>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s="108" t="s">
        <v>43</v>
      </c>
      <c r="AP1033" t="s">
        <v>13123</v>
      </c>
      <c r="AQ1033">
        <v>30</v>
      </c>
      <c r="AR1033" t="s">
        <v>1547</v>
      </c>
      <c r="AS1033" t="s">
        <v>1547</v>
      </c>
      <c r="AT1033" t="e">
        <v>#N/A</v>
      </c>
      <c r="AU1033" t="s">
        <v>1547</v>
      </c>
      <c r="AV1033" t="s">
        <v>1744</v>
      </c>
      <c r="AW1033" t="s">
        <v>1744</v>
      </c>
      <c r="AX1033" t="s">
        <v>1740</v>
      </c>
      <c r="AY1033" t="s">
        <v>1744</v>
      </c>
      <c r="AZ1033" t="s">
        <v>1547</v>
      </c>
      <c r="BA1033" t="s">
        <v>1953</v>
      </c>
      <c r="BB1033" t="s">
        <v>1547</v>
      </c>
      <c r="BC1033" t="s">
        <v>1547</v>
      </c>
      <c r="BD1033" t="s">
        <v>1547</v>
      </c>
      <c r="BE1033" t="s">
        <v>13605</v>
      </c>
      <c r="BF1033">
        <v>1013</v>
      </c>
      <c r="BG1033">
        <v>1005</v>
      </c>
      <c r="BH1033">
        <v>0</v>
      </c>
      <c r="BI1033" t="s">
        <v>1547</v>
      </c>
      <c r="BJ1033">
        <v>0</v>
      </c>
      <c r="BK1033">
        <v>0</v>
      </c>
      <c r="BL1033">
        <v>2</v>
      </c>
      <c r="BM1033" t="s">
        <v>1739</v>
      </c>
      <c r="BN1033" t="s">
        <v>13606</v>
      </c>
      <c r="BO1033" t="s">
        <v>14223</v>
      </c>
      <c r="BP1033" t="s" cm="1">
        <v>14222</v>
      </c>
      <c r="BQ1033" t="s">
        <v>1547</v>
      </c>
      <c r="BR1033" t="s">
        <v>1954</v>
      </c>
      <c r="BS1033">
        <v>21</v>
      </c>
      <c r="BT1033" t="s">
        <v>5188</v>
      </c>
      <c r="BU1033" t="s">
        <v>16010</v>
      </c>
      <c r="BV1033">
        <v>0</v>
      </c>
      <c r="BW1033" t="s">
        <v>1744</v>
      </c>
      <c r="BX1033" t="s">
        <v>1744</v>
      </c>
      <c r="BY1033" t="s">
        <v>1744</v>
      </c>
      <c r="BZ1033" t="s">
        <v>1547</v>
      </c>
      <c r="CA1033" t="s">
        <v>1744</v>
      </c>
      <c r="CB1033" t="s">
        <v>1547</v>
      </c>
      <c r="CC1033"/>
      <c r="CD1033" t="s">
        <v>998</v>
      </c>
      <c r="CE1033">
        <v>0</v>
      </c>
      <c r="CF1033" t="s">
        <v>14252</v>
      </c>
      <c r="CG1033" t="s">
        <v>14253</v>
      </c>
      <c r="CH1033">
        <v>0</v>
      </c>
      <c r="CI1033" t="s">
        <v>1547</v>
      </c>
      <c r="CJ1033" t="s">
        <v>1547</v>
      </c>
      <c r="CK1033" t="s">
        <v>4405</v>
      </c>
      <c r="CL1033"/>
      <c r="CM1033"/>
      <c r="CN1033" t="s">
        <v>1547</v>
      </c>
      <c r="CO1033" t="s">
        <v>1547</v>
      </c>
      <c r="CP1033" t="s">
        <v>1547</v>
      </c>
      <c r="CQ1033" t="s">
        <v>1547</v>
      </c>
      <c r="CR1033" t="s">
        <v>1547</v>
      </c>
      <c r="CS1033">
        <v>0</v>
      </c>
      <c r="CT1033" t="s">
        <v>1547</v>
      </c>
      <c r="CU1033" t="s">
        <v>1547</v>
      </c>
      <c r="CV1033" t="s">
        <v>1547</v>
      </c>
      <c r="CW1033" t="s">
        <v>1547</v>
      </c>
      <c r="CX1033" t="s">
        <v>1547</v>
      </c>
      <c r="CY1033">
        <v>1031</v>
      </c>
      <c r="CZ1033" t="s">
        <v>10556</v>
      </c>
      <c r="DA1033" t="s">
        <v>1547</v>
      </c>
      <c r="DB1033" t="s">
        <v>1881</v>
      </c>
      <c r="DC1033" t="s">
        <v>1882</v>
      </c>
      <c r="DD1033" t="s">
        <v>1547</v>
      </c>
      <c r="DE1033" t="s">
        <v>1547</v>
      </c>
      <c r="DF1033">
        <v>0</v>
      </c>
      <c r="DG1033" t="s">
        <v>1547</v>
      </c>
      <c r="DH1033" t="s">
        <v>1547</v>
      </c>
      <c r="DI1033" t="s">
        <v>1892</v>
      </c>
      <c r="DJ1033" t="e">
        <v>#N/A</v>
      </c>
      <c r="DK1033"/>
      <c r="DL1033" t="s">
        <v>1892</v>
      </c>
      <c r="DM1033">
        <v>9</v>
      </c>
      <c r="DN1033" t="s">
        <v>1883</v>
      </c>
      <c r="DO1033" t="s">
        <v>4405</v>
      </c>
      <c r="DP1033" t="b">
        <v>1</v>
      </c>
      <c r="DQ1033" t="b">
        <v>0</v>
      </c>
      <c r="DR1033" t="b">
        <v>0</v>
      </c>
      <c r="DS1033" t="b">
        <v>0</v>
      </c>
      <c r="DT1033" t="b">
        <v>0</v>
      </c>
      <c r="DU1033" t="b">
        <v>1</v>
      </c>
      <c r="DV1033" t="b">
        <v>0</v>
      </c>
      <c r="DW1033">
        <v>0</v>
      </c>
      <c r="DX1033" t="b">
        <v>0</v>
      </c>
      <c r="DY1033" t="b">
        <v>0</v>
      </c>
      <c r="DZ1033" t="b">
        <v>0</v>
      </c>
      <c r="EA1033" t="b">
        <v>0</v>
      </c>
      <c r="EB1033" t="b">
        <v>0</v>
      </c>
      <c r="EC1033" t="b">
        <v>0</v>
      </c>
      <c r="ED1033" t="b">
        <v>0</v>
      </c>
      <c r="EE1033" t="b">
        <v>1</v>
      </c>
      <c r="EF1033" t="b">
        <v>0</v>
      </c>
      <c r="EG1033" t="b" cm="1">
        <v>0</v>
      </c>
      <c r="EH1033" t="b">
        <v>0</v>
      </c>
      <c r="EI1033" t="b">
        <v>0</v>
      </c>
      <c r="EJ1033" t="b">
        <v>1</v>
      </c>
      <c r="EK1033" t="s">
        <v>1956</v>
      </c>
      <c r="EL1033">
        <v>1</v>
      </c>
      <c r="EM1033">
        <v>0</v>
      </c>
      <c r="EN1033" t="b">
        <v>1</v>
      </c>
    </row>
    <row r="1034" spans="1:144" ht="15.75">
      <c r="A1034"/>
      <c r="B1034" t="s">
        <v>4405</v>
      </c>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s="108" t="s">
        <v>43</v>
      </c>
      <c r="AP1034" t="s">
        <v>13123</v>
      </c>
      <c r="AQ1034">
        <v>31</v>
      </c>
      <c r="AR1034" t="s">
        <v>1547</v>
      </c>
      <c r="AS1034" t="s">
        <v>1547</v>
      </c>
      <c r="AT1034" t="e">
        <v>#N/A</v>
      </c>
      <c r="AU1034" t="s">
        <v>1547</v>
      </c>
      <c r="AV1034" t="s">
        <v>1744</v>
      </c>
      <c r="AW1034" t="s">
        <v>1744</v>
      </c>
      <c r="AX1034" t="s">
        <v>1740</v>
      </c>
      <c r="AY1034" t="s">
        <v>1744</v>
      </c>
      <c r="AZ1034" t="s">
        <v>1547</v>
      </c>
      <c r="BA1034" t="s">
        <v>1953</v>
      </c>
      <c r="BB1034" t="s">
        <v>1547</v>
      </c>
      <c r="BC1034" t="s">
        <v>1547</v>
      </c>
      <c r="BD1034" t="s">
        <v>1547</v>
      </c>
      <c r="BE1034" t="s">
        <v>13605</v>
      </c>
      <c r="BF1034">
        <v>1013</v>
      </c>
      <c r="BG1034">
        <v>1005</v>
      </c>
      <c r="BH1034">
        <v>0</v>
      </c>
      <c r="BI1034" t="s">
        <v>1547</v>
      </c>
      <c r="BJ1034">
        <v>0</v>
      </c>
      <c r="BK1034">
        <v>0</v>
      </c>
      <c r="BL1034">
        <v>2</v>
      </c>
      <c r="BM1034" t="s">
        <v>1739</v>
      </c>
      <c r="BN1034" t="s">
        <v>13606</v>
      </c>
      <c r="BO1034" t="s">
        <v>14223</v>
      </c>
      <c r="BP1034" t="s" cm="1">
        <v>14222</v>
      </c>
      <c r="BQ1034" t="s">
        <v>1547</v>
      </c>
      <c r="BR1034" t="s">
        <v>1954</v>
      </c>
      <c r="BS1034">
        <v>22</v>
      </c>
      <c r="BT1034" t="s">
        <v>5192</v>
      </c>
      <c r="BU1034" t="s">
        <v>16011</v>
      </c>
      <c r="BV1034">
        <v>0</v>
      </c>
      <c r="BW1034" t="s">
        <v>1744</v>
      </c>
      <c r="BX1034" t="s">
        <v>1744</v>
      </c>
      <c r="BY1034" t="s">
        <v>1744</v>
      </c>
      <c r="BZ1034" t="s">
        <v>1547</v>
      </c>
      <c r="CA1034" t="s">
        <v>1744</v>
      </c>
      <c r="CB1034" t="s">
        <v>1547</v>
      </c>
      <c r="CC1034"/>
      <c r="CD1034" t="s">
        <v>998</v>
      </c>
      <c r="CE1034">
        <v>0</v>
      </c>
      <c r="CF1034" t="s">
        <v>14252</v>
      </c>
      <c r="CG1034" t="s">
        <v>14253</v>
      </c>
      <c r="CH1034">
        <v>0</v>
      </c>
      <c r="CI1034" t="s">
        <v>1547</v>
      </c>
      <c r="CJ1034" t="s">
        <v>1547</v>
      </c>
      <c r="CK1034" t="s">
        <v>4405</v>
      </c>
      <c r="CL1034"/>
      <c r="CM1034"/>
      <c r="CN1034" t="s">
        <v>1547</v>
      </c>
      <c r="CO1034" t="s">
        <v>1547</v>
      </c>
      <c r="CP1034" t="s">
        <v>1547</v>
      </c>
      <c r="CQ1034" t="s">
        <v>1547</v>
      </c>
      <c r="CR1034" t="s">
        <v>1547</v>
      </c>
      <c r="CS1034">
        <v>0</v>
      </c>
      <c r="CT1034" t="s">
        <v>1547</v>
      </c>
      <c r="CU1034" t="s">
        <v>1547</v>
      </c>
      <c r="CV1034" t="s">
        <v>1547</v>
      </c>
      <c r="CW1034" t="s">
        <v>1547</v>
      </c>
      <c r="CX1034" t="s">
        <v>1547</v>
      </c>
      <c r="CY1034">
        <v>1032</v>
      </c>
      <c r="CZ1034" t="s">
        <v>10557</v>
      </c>
      <c r="DA1034" t="s">
        <v>1547</v>
      </c>
      <c r="DB1034" t="s">
        <v>1881</v>
      </c>
      <c r="DC1034" t="s">
        <v>1882</v>
      </c>
      <c r="DD1034" t="s">
        <v>1547</v>
      </c>
      <c r="DE1034" t="s">
        <v>1547</v>
      </c>
      <c r="DF1034">
        <v>0</v>
      </c>
      <c r="DG1034" t="s">
        <v>1547</v>
      </c>
      <c r="DH1034" t="s">
        <v>1547</v>
      </c>
      <c r="DI1034" t="s">
        <v>1892</v>
      </c>
      <c r="DJ1034" t="e">
        <v>#N/A</v>
      </c>
      <c r="DK1034"/>
      <c r="DL1034" t="s">
        <v>1892</v>
      </c>
      <c r="DM1034">
        <v>9</v>
      </c>
      <c r="DN1034" t="s">
        <v>1883</v>
      </c>
      <c r="DO1034" t="s">
        <v>4405</v>
      </c>
      <c r="DP1034" t="b">
        <v>1</v>
      </c>
      <c r="DQ1034" t="b">
        <v>0</v>
      </c>
      <c r="DR1034" t="b">
        <v>0</v>
      </c>
      <c r="DS1034" t="b">
        <v>0</v>
      </c>
      <c r="DT1034" t="b">
        <v>0</v>
      </c>
      <c r="DU1034" t="b">
        <v>1</v>
      </c>
      <c r="DV1034" t="b">
        <v>0</v>
      </c>
      <c r="DW1034">
        <v>0</v>
      </c>
      <c r="DX1034" t="b">
        <v>0</v>
      </c>
      <c r="DY1034" t="b">
        <v>0</v>
      </c>
      <c r="DZ1034" t="b">
        <v>0</v>
      </c>
      <c r="EA1034" t="b">
        <v>0</v>
      </c>
      <c r="EB1034" t="b">
        <v>0</v>
      </c>
      <c r="EC1034" t="b">
        <v>0</v>
      </c>
      <c r="ED1034" t="b">
        <v>0</v>
      </c>
      <c r="EE1034" t="b">
        <v>1</v>
      </c>
      <c r="EF1034" t="b">
        <v>0</v>
      </c>
      <c r="EG1034" t="b" cm="1">
        <v>0</v>
      </c>
      <c r="EH1034" t="b">
        <v>0</v>
      </c>
      <c r="EI1034" t="b">
        <v>0</v>
      </c>
      <c r="EJ1034" t="b">
        <v>1</v>
      </c>
      <c r="EK1034" t="s">
        <v>1956</v>
      </c>
      <c r="EL1034">
        <v>1</v>
      </c>
      <c r="EM1034">
        <v>0</v>
      </c>
      <c r="EN1034" t="b">
        <v>1</v>
      </c>
    </row>
    <row r="1035" spans="1:144" ht="15.75">
      <c r="A1035"/>
      <c r="B1035" t="s">
        <v>4405</v>
      </c>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s="108" t="s">
        <v>43</v>
      </c>
      <c r="AP1035" t="s">
        <v>13123</v>
      </c>
      <c r="AQ1035">
        <v>32</v>
      </c>
      <c r="AR1035" t="s">
        <v>1547</v>
      </c>
      <c r="AS1035" t="s">
        <v>1547</v>
      </c>
      <c r="AT1035" t="e">
        <v>#N/A</v>
      </c>
      <c r="AU1035" t="s">
        <v>1547</v>
      </c>
      <c r="AV1035" t="s">
        <v>1744</v>
      </c>
      <c r="AW1035" t="s">
        <v>1744</v>
      </c>
      <c r="AX1035" t="s">
        <v>1740</v>
      </c>
      <c r="AY1035" t="s">
        <v>1744</v>
      </c>
      <c r="AZ1035" t="s">
        <v>1547</v>
      </c>
      <c r="BA1035" t="s">
        <v>1953</v>
      </c>
      <c r="BB1035" t="s">
        <v>1547</v>
      </c>
      <c r="BC1035" t="s">
        <v>1547</v>
      </c>
      <c r="BD1035" t="s">
        <v>1547</v>
      </c>
      <c r="BE1035" t="s">
        <v>13605</v>
      </c>
      <c r="BF1035">
        <v>1013</v>
      </c>
      <c r="BG1035">
        <v>1005</v>
      </c>
      <c r="BH1035">
        <v>0</v>
      </c>
      <c r="BI1035" t="s">
        <v>1547</v>
      </c>
      <c r="BJ1035">
        <v>0</v>
      </c>
      <c r="BK1035">
        <v>0</v>
      </c>
      <c r="BL1035">
        <v>2</v>
      </c>
      <c r="BM1035" t="s">
        <v>1739</v>
      </c>
      <c r="BN1035" t="s">
        <v>13606</v>
      </c>
      <c r="BO1035" t="s">
        <v>14223</v>
      </c>
      <c r="BP1035" t="s" cm="1">
        <v>14222</v>
      </c>
      <c r="BQ1035" t="s">
        <v>1547</v>
      </c>
      <c r="BR1035" t="s">
        <v>1954</v>
      </c>
      <c r="BS1035">
        <v>23</v>
      </c>
      <c r="BT1035" t="s">
        <v>5202</v>
      </c>
      <c r="BU1035" t="s">
        <v>16012</v>
      </c>
      <c r="BV1035">
        <v>0</v>
      </c>
      <c r="BW1035" t="s">
        <v>1744</v>
      </c>
      <c r="BX1035" t="s">
        <v>1744</v>
      </c>
      <c r="BY1035" t="s">
        <v>1744</v>
      </c>
      <c r="BZ1035" t="s">
        <v>1547</v>
      </c>
      <c r="CA1035" t="s">
        <v>1744</v>
      </c>
      <c r="CB1035" t="s">
        <v>1547</v>
      </c>
      <c r="CC1035"/>
      <c r="CD1035" t="s">
        <v>998</v>
      </c>
      <c r="CE1035">
        <v>0</v>
      </c>
      <c r="CF1035" t="s">
        <v>14252</v>
      </c>
      <c r="CG1035" t="s">
        <v>14253</v>
      </c>
      <c r="CH1035">
        <v>0</v>
      </c>
      <c r="CI1035" t="s">
        <v>1547</v>
      </c>
      <c r="CJ1035" t="s">
        <v>1547</v>
      </c>
      <c r="CK1035" t="s">
        <v>4405</v>
      </c>
      <c r="CL1035"/>
      <c r="CM1035"/>
      <c r="CN1035" t="s">
        <v>1547</v>
      </c>
      <c r="CO1035" t="s">
        <v>1547</v>
      </c>
      <c r="CP1035" t="s">
        <v>1547</v>
      </c>
      <c r="CQ1035" t="s">
        <v>1547</v>
      </c>
      <c r="CR1035" t="s">
        <v>1547</v>
      </c>
      <c r="CS1035">
        <v>0</v>
      </c>
      <c r="CT1035" t="s">
        <v>1547</v>
      </c>
      <c r="CU1035" t="s">
        <v>1547</v>
      </c>
      <c r="CV1035" t="s">
        <v>1547</v>
      </c>
      <c r="CW1035" t="s">
        <v>1547</v>
      </c>
      <c r="CX1035" t="s">
        <v>1547</v>
      </c>
      <c r="CY1035">
        <v>1033</v>
      </c>
      <c r="CZ1035" t="s">
        <v>10558</v>
      </c>
      <c r="DA1035" t="s">
        <v>1547</v>
      </c>
      <c r="DB1035" t="s">
        <v>1881</v>
      </c>
      <c r="DC1035" t="s">
        <v>1882</v>
      </c>
      <c r="DD1035" t="s">
        <v>1547</v>
      </c>
      <c r="DE1035" t="s">
        <v>1547</v>
      </c>
      <c r="DF1035">
        <v>0</v>
      </c>
      <c r="DG1035" t="s">
        <v>1547</v>
      </c>
      <c r="DH1035" t="s">
        <v>1547</v>
      </c>
      <c r="DI1035" t="s">
        <v>1892</v>
      </c>
      <c r="DJ1035" t="e">
        <v>#N/A</v>
      </c>
      <c r="DK1035"/>
      <c r="DL1035" t="s">
        <v>1892</v>
      </c>
      <c r="DM1035">
        <v>9</v>
      </c>
      <c r="DN1035" t="s">
        <v>1883</v>
      </c>
      <c r="DO1035" t="s">
        <v>4405</v>
      </c>
      <c r="DP1035" t="b">
        <v>1</v>
      </c>
      <c r="DQ1035" t="b">
        <v>0</v>
      </c>
      <c r="DR1035" t="b">
        <v>0</v>
      </c>
      <c r="DS1035" t="b">
        <v>0</v>
      </c>
      <c r="DT1035" t="b">
        <v>0</v>
      </c>
      <c r="DU1035" t="b">
        <v>1</v>
      </c>
      <c r="DV1035" t="b">
        <v>0</v>
      </c>
      <c r="DW1035">
        <v>0</v>
      </c>
      <c r="DX1035" t="b">
        <v>0</v>
      </c>
      <c r="DY1035" t="b">
        <v>0</v>
      </c>
      <c r="DZ1035" t="b">
        <v>0</v>
      </c>
      <c r="EA1035" t="b">
        <v>0</v>
      </c>
      <c r="EB1035" t="b">
        <v>0</v>
      </c>
      <c r="EC1035" t="b">
        <v>0</v>
      </c>
      <c r="ED1035" t="b">
        <v>0</v>
      </c>
      <c r="EE1035" t="b">
        <v>1</v>
      </c>
      <c r="EF1035" t="b">
        <v>0</v>
      </c>
      <c r="EG1035" t="b" cm="1">
        <v>0</v>
      </c>
      <c r="EH1035" t="b">
        <v>0</v>
      </c>
      <c r="EI1035" t="b">
        <v>0</v>
      </c>
      <c r="EJ1035" t="b">
        <v>1</v>
      </c>
      <c r="EK1035" t="s">
        <v>1956</v>
      </c>
      <c r="EL1035">
        <v>1</v>
      </c>
      <c r="EM1035">
        <v>0</v>
      </c>
      <c r="EN1035" t="b">
        <v>1</v>
      </c>
    </row>
    <row r="1036" spans="1:144" ht="15.75">
      <c r="A1036"/>
      <c r="B1036" t="s">
        <v>4405</v>
      </c>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s="108" t="s">
        <v>43</v>
      </c>
      <c r="AP1036" t="s">
        <v>13123</v>
      </c>
      <c r="AQ1036">
        <v>33</v>
      </c>
      <c r="AR1036" t="s">
        <v>1547</v>
      </c>
      <c r="AS1036" t="s">
        <v>1547</v>
      </c>
      <c r="AT1036" t="e">
        <v>#N/A</v>
      </c>
      <c r="AU1036" t="s">
        <v>1547</v>
      </c>
      <c r="AV1036" t="s">
        <v>1744</v>
      </c>
      <c r="AW1036" t="s">
        <v>1744</v>
      </c>
      <c r="AX1036" t="s">
        <v>1740</v>
      </c>
      <c r="AY1036" t="s">
        <v>1744</v>
      </c>
      <c r="AZ1036" t="s">
        <v>1547</v>
      </c>
      <c r="BA1036" t="s">
        <v>1953</v>
      </c>
      <c r="BB1036" t="s">
        <v>1547</v>
      </c>
      <c r="BC1036" t="s">
        <v>1547</v>
      </c>
      <c r="BD1036" t="s">
        <v>1547</v>
      </c>
      <c r="BE1036" t="s">
        <v>13605</v>
      </c>
      <c r="BF1036">
        <v>1013</v>
      </c>
      <c r="BG1036">
        <v>1005</v>
      </c>
      <c r="BH1036">
        <v>0</v>
      </c>
      <c r="BI1036" t="s">
        <v>1547</v>
      </c>
      <c r="BJ1036">
        <v>0</v>
      </c>
      <c r="BK1036">
        <v>0</v>
      </c>
      <c r="BL1036">
        <v>2</v>
      </c>
      <c r="BM1036" t="s">
        <v>1739</v>
      </c>
      <c r="BN1036" t="s">
        <v>13606</v>
      </c>
      <c r="BO1036" t="s">
        <v>14223</v>
      </c>
      <c r="BP1036" t="s" cm="1">
        <v>14222</v>
      </c>
      <c r="BQ1036" t="s">
        <v>1547</v>
      </c>
      <c r="BR1036" t="s">
        <v>1954</v>
      </c>
      <c r="BS1036">
        <v>24</v>
      </c>
      <c r="BT1036" t="s">
        <v>5213</v>
      </c>
      <c r="BU1036" t="s">
        <v>16013</v>
      </c>
      <c r="BV1036">
        <v>0</v>
      </c>
      <c r="BW1036" t="s">
        <v>1744</v>
      </c>
      <c r="BX1036" t="s">
        <v>1744</v>
      </c>
      <c r="BY1036" t="s">
        <v>1744</v>
      </c>
      <c r="BZ1036" t="s">
        <v>1547</v>
      </c>
      <c r="CA1036" t="s">
        <v>1744</v>
      </c>
      <c r="CB1036" t="s">
        <v>1547</v>
      </c>
      <c r="CC1036"/>
      <c r="CD1036" t="s">
        <v>998</v>
      </c>
      <c r="CE1036">
        <v>0</v>
      </c>
      <c r="CF1036" t="s">
        <v>14252</v>
      </c>
      <c r="CG1036" t="s">
        <v>14253</v>
      </c>
      <c r="CH1036">
        <v>0</v>
      </c>
      <c r="CI1036" t="s">
        <v>1547</v>
      </c>
      <c r="CJ1036" t="s">
        <v>1547</v>
      </c>
      <c r="CK1036" t="s">
        <v>4405</v>
      </c>
      <c r="CL1036"/>
      <c r="CM1036"/>
      <c r="CN1036" t="s">
        <v>1547</v>
      </c>
      <c r="CO1036" t="s">
        <v>1547</v>
      </c>
      <c r="CP1036" t="s">
        <v>1547</v>
      </c>
      <c r="CQ1036" t="s">
        <v>1547</v>
      </c>
      <c r="CR1036" t="s">
        <v>1547</v>
      </c>
      <c r="CS1036">
        <v>0</v>
      </c>
      <c r="CT1036" t="s">
        <v>1547</v>
      </c>
      <c r="CU1036" t="s">
        <v>1547</v>
      </c>
      <c r="CV1036" t="s">
        <v>1547</v>
      </c>
      <c r="CW1036" t="s">
        <v>1547</v>
      </c>
      <c r="CX1036" t="s">
        <v>1547</v>
      </c>
      <c r="CY1036">
        <v>1034</v>
      </c>
      <c r="CZ1036" t="s">
        <v>10559</v>
      </c>
      <c r="DA1036" t="s">
        <v>1547</v>
      </c>
      <c r="DB1036" t="s">
        <v>1881</v>
      </c>
      <c r="DC1036" t="s">
        <v>1882</v>
      </c>
      <c r="DD1036" t="s">
        <v>1547</v>
      </c>
      <c r="DE1036" t="s">
        <v>1547</v>
      </c>
      <c r="DF1036">
        <v>0</v>
      </c>
      <c r="DG1036" t="s">
        <v>1547</v>
      </c>
      <c r="DH1036" t="s">
        <v>1547</v>
      </c>
      <c r="DI1036" t="s">
        <v>1892</v>
      </c>
      <c r="DJ1036" t="e">
        <v>#N/A</v>
      </c>
      <c r="DK1036"/>
      <c r="DL1036" t="s">
        <v>1892</v>
      </c>
      <c r="DM1036">
        <v>9</v>
      </c>
      <c r="DN1036" t="s">
        <v>1883</v>
      </c>
      <c r="DO1036" t="s">
        <v>4405</v>
      </c>
      <c r="DP1036" t="b">
        <v>1</v>
      </c>
      <c r="DQ1036" t="b">
        <v>0</v>
      </c>
      <c r="DR1036" t="b">
        <v>0</v>
      </c>
      <c r="DS1036" t="b">
        <v>0</v>
      </c>
      <c r="DT1036" t="b">
        <v>0</v>
      </c>
      <c r="DU1036" t="b">
        <v>1</v>
      </c>
      <c r="DV1036" t="b">
        <v>0</v>
      </c>
      <c r="DW1036">
        <v>0</v>
      </c>
      <c r="DX1036" t="b">
        <v>0</v>
      </c>
      <c r="DY1036" t="b">
        <v>0</v>
      </c>
      <c r="DZ1036" t="b">
        <v>0</v>
      </c>
      <c r="EA1036" t="b">
        <v>0</v>
      </c>
      <c r="EB1036" t="b">
        <v>0</v>
      </c>
      <c r="EC1036" t="b">
        <v>0</v>
      </c>
      <c r="ED1036" t="b">
        <v>0</v>
      </c>
      <c r="EE1036" t="b">
        <v>1</v>
      </c>
      <c r="EF1036" t="b">
        <v>0</v>
      </c>
      <c r="EG1036" t="b" cm="1">
        <v>0</v>
      </c>
      <c r="EH1036" t="b">
        <v>0</v>
      </c>
      <c r="EI1036" t="b">
        <v>0</v>
      </c>
      <c r="EJ1036" t="b">
        <v>1</v>
      </c>
      <c r="EK1036" t="s">
        <v>1956</v>
      </c>
      <c r="EL1036">
        <v>1</v>
      </c>
      <c r="EM1036">
        <v>0</v>
      </c>
      <c r="EN1036" t="b">
        <v>1</v>
      </c>
    </row>
    <row r="1037" spans="1:144" ht="15.75">
      <c r="A1037"/>
      <c r="B1037" t="s">
        <v>4405</v>
      </c>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s="108" t="s">
        <v>43</v>
      </c>
      <c r="AP1037" t="s">
        <v>13123</v>
      </c>
      <c r="AQ1037">
        <v>34</v>
      </c>
      <c r="AR1037" t="s">
        <v>1547</v>
      </c>
      <c r="AS1037" t="s">
        <v>1547</v>
      </c>
      <c r="AT1037" t="e">
        <v>#N/A</v>
      </c>
      <c r="AU1037" t="s">
        <v>1547</v>
      </c>
      <c r="AV1037" t="s">
        <v>1744</v>
      </c>
      <c r="AW1037" t="s">
        <v>1744</v>
      </c>
      <c r="AX1037" t="s">
        <v>1740</v>
      </c>
      <c r="AY1037" t="s">
        <v>1744</v>
      </c>
      <c r="AZ1037" t="s">
        <v>1547</v>
      </c>
      <c r="BA1037" t="s">
        <v>1953</v>
      </c>
      <c r="BB1037" t="s">
        <v>1547</v>
      </c>
      <c r="BC1037" t="s">
        <v>1547</v>
      </c>
      <c r="BD1037" t="s">
        <v>1547</v>
      </c>
      <c r="BE1037" t="s">
        <v>13605</v>
      </c>
      <c r="BF1037">
        <v>1013</v>
      </c>
      <c r="BG1037">
        <v>1005</v>
      </c>
      <c r="BH1037">
        <v>0</v>
      </c>
      <c r="BI1037" t="s">
        <v>1547</v>
      </c>
      <c r="BJ1037">
        <v>0</v>
      </c>
      <c r="BK1037">
        <v>0</v>
      </c>
      <c r="BL1037">
        <v>2</v>
      </c>
      <c r="BM1037" t="s">
        <v>1739</v>
      </c>
      <c r="BN1037" t="s">
        <v>13606</v>
      </c>
      <c r="BO1037" t="s">
        <v>14223</v>
      </c>
      <c r="BP1037" t="s" cm="1">
        <v>14222</v>
      </c>
      <c r="BQ1037" t="s">
        <v>1547</v>
      </c>
      <c r="BR1037" t="s">
        <v>1954</v>
      </c>
      <c r="BS1037">
        <v>25</v>
      </c>
      <c r="BT1037" t="s">
        <v>5223</v>
      </c>
      <c r="BU1037" t="s">
        <v>16014</v>
      </c>
      <c r="BV1037">
        <v>0</v>
      </c>
      <c r="BW1037" t="s">
        <v>1744</v>
      </c>
      <c r="BX1037" t="s">
        <v>1744</v>
      </c>
      <c r="BY1037" t="s">
        <v>1744</v>
      </c>
      <c r="BZ1037" t="s">
        <v>1547</v>
      </c>
      <c r="CA1037" t="s">
        <v>1744</v>
      </c>
      <c r="CB1037" t="s">
        <v>1547</v>
      </c>
      <c r="CC1037"/>
      <c r="CD1037" t="s">
        <v>998</v>
      </c>
      <c r="CE1037">
        <v>0</v>
      </c>
      <c r="CF1037" t="s">
        <v>14252</v>
      </c>
      <c r="CG1037" t="s">
        <v>14253</v>
      </c>
      <c r="CH1037">
        <v>0</v>
      </c>
      <c r="CI1037" t="s">
        <v>1547</v>
      </c>
      <c r="CJ1037" t="s">
        <v>1547</v>
      </c>
      <c r="CK1037" t="s">
        <v>4405</v>
      </c>
      <c r="CL1037"/>
      <c r="CM1037"/>
      <c r="CN1037" t="s">
        <v>1547</v>
      </c>
      <c r="CO1037" t="s">
        <v>1547</v>
      </c>
      <c r="CP1037" t="s">
        <v>1547</v>
      </c>
      <c r="CQ1037" t="s">
        <v>1547</v>
      </c>
      <c r="CR1037" t="s">
        <v>1547</v>
      </c>
      <c r="CS1037">
        <v>0</v>
      </c>
      <c r="CT1037" t="s">
        <v>1547</v>
      </c>
      <c r="CU1037" t="s">
        <v>1547</v>
      </c>
      <c r="CV1037" t="s">
        <v>1547</v>
      </c>
      <c r="CW1037" t="s">
        <v>1547</v>
      </c>
      <c r="CX1037" t="s">
        <v>1547</v>
      </c>
      <c r="CY1037">
        <v>1035</v>
      </c>
      <c r="CZ1037" t="s">
        <v>10560</v>
      </c>
      <c r="DA1037" t="s">
        <v>1547</v>
      </c>
      <c r="DB1037" t="s">
        <v>1881</v>
      </c>
      <c r="DC1037" t="s">
        <v>1882</v>
      </c>
      <c r="DD1037" t="s">
        <v>1547</v>
      </c>
      <c r="DE1037" t="s">
        <v>1547</v>
      </c>
      <c r="DF1037">
        <v>0</v>
      </c>
      <c r="DG1037" t="s">
        <v>1547</v>
      </c>
      <c r="DH1037" t="s">
        <v>1547</v>
      </c>
      <c r="DI1037" t="s">
        <v>1892</v>
      </c>
      <c r="DJ1037" t="e">
        <v>#N/A</v>
      </c>
      <c r="DK1037"/>
      <c r="DL1037" t="s">
        <v>1892</v>
      </c>
      <c r="DM1037">
        <v>9</v>
      </c>
      <c r="DN1037" t="s">
        <v>1883</v>
      </c>
      <c r="DO1037" t="s">
        <v>4405</v>
      </c>
      <c r="DP1037" t="b">
        <v>1</v>
      </c>
      <c r="DQ1037" t="b">
        <v>0</v>
      </c>
      <c r="DR1037" t="b">
        <v>0</v>
      </c>
      <c r="DS1037" t="b">
        <v>0</v>
      </c>
      <c r="DT1037" t="b">
        <v>0</v>
      </c>
      <c r="DU1037" t="b">
        <v>1</v>
      </c>
      <c r="DV1037" t="b">
        <v>0</v>
      </c>
      <c r="DW1037">
        <v>0</v>
      </c>
      <c r="DX1037" t="b">
        <v>0</v>
      </c>
      <c r="DY1037" t="b">
        <v>0</v>
      </c>
      <c r="DZ1037" t="b">
        <v>0</v>
      </c>
      <c r="EA1037" t="b">
        <v>0</v>
      </c>
      <c r="EB1037" t="b">
        <v>0</v>
      </c>
      <c r="EC1037" t="b">
        <v>0</v>
      </c>
      <c r="ED1037" t="b">
        <v>0</v>
      </c>
      <c r="EE1037" t="b">
        <v>1</v>
      </c>
      <c r="EF1037" t="b">
        <v>0</v>
      </c>
      <c r="EG1037" t="b" cm="1">
        <v>0</v>
      </c>
      <c r="EH1037" t="b">
        <v>0</v>
      </c>
      <c r="EI1037" t="b">
        <v>0</v>
      </c>
      <c r="EJ1037" t="b">
        <v>1</v>
      </c>
      <c r="EK1037" t="s">
        <v>1956</v>
      </c>
      <c r="EL1037">
        <v>1</v>
      </c>
      <c r="EM1037">
        <v>0</v>
      </c>
      <c r="EN1037" t="b">
        <v>1</v>
      </c>
    </row>
    <row r="1038" spans="1:144" ht="15.75">
      <c r="A1038"/>
      <c r="B1038" t="s">
        <v>4405</v>
      </c>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s="108" t="s">
        <v>43</v>
      </c>
      <c r="AP1038" t="s">
        <v>13123</v>
      </c>
      <c r="AQ1038">
        <v>35</v>
      </c>
      <c r="AR1038" t="s">
        <v>1547</v>
      </c>
      <c r="AS1038" t="s">
        <v>1547</v>
      </c>
      <c r="AT1038" t="e">
        <v>#N/A</v>
      </c>
      <c r="AU1038" t="s">
        <v>1547</v>
      </c>
      <c r="AV1038" t="s">
        <v>1744</v>
      </c>
      <c r="AW1038" t="s">
        <v>1744</v>
      </c>
      <c r="AX1038" t="s">
        <v>1740</v>
      </c>
      <c r="AY1038" t="s">
        <v>1744</v>
      </c>
      <c r="AZ1038" t="s">
        <v>1547</v>
      </c>
      <c r="BA1038" t="s">
        <v>1953</v>
      </c>
      <c r="BB1038" t="s">
        <v>1547</v>
      </c>
      <c r="BC1038" t="s">
        <v>1547</v>
      </c>
      <c r="BD1038" t="s">
        <v>1547</v>
      </c>
      <c r="BE1038" t="s">
        <v>13605</v>
      </c>
      <c r="BF1038">
        <v>1013</v>
      </c>
      <c r="BG1038">
        <v>1005</v>
      </c>
      <c r="BH1038">
        <v>0</v>
      </c>
      <c r="BI1038" t="s">
        <v>1547</v>
      </c>
      <c r="BJ1038">
        <v>0</v>
      </c>
      <c r="BK1038">
        <v>0</v>
      </c>
      <c r="BL1038">
        <v>2</v>
      </c>
      <c r="BM1038" t="s">
        <v>1739</v>
      </c>
      <c r="BN1038" t="s">
        <v>13606</v>
      </c>
      <c r="BO1038" t="s">
        <v>14223</v>
      </c>
      <c r="BP1038" t="s" cm="1">
        <v>14222</v>
      </c>
      <c r="BQ1038" t="s">
        <v>1547</v>
      </c>
      <c r="BR1038" t="s">
        <v>1954</v>
      </c>
      <c r="BS1038">
        <v>26</v>
      </c>
      <c r="BT1038" t="s">
        <v>5225</v>
      </c>
      <c r="BU1038" t="s">
        <v>16015</v>
      </c>
      <c r="BV1038">
        <v>0</v>
      </c>
      <c r="BW1038" t="s">
        <v>1744</v>
      </c>
      <c r="BX1038" t="s">
        <v>1744</v>
      </c>
      <c r="BY1038" t="s">
        <v>1744</v>
      </c>
      <c r="BZ1038" t="s">
        <v>1547</v>
      </c>
      <c r="CA1038" t="s">
        <v>1744</v>
      </c>
      <c r="CB1038" t="s">
        <v>1547</v>
      </c>
      <c r="CC1038"/>
      <c r="CD1038" t="s">
        <v>998</v>
      </c>
      <c r="CE1038">
        <v>0</v>
      </c>
      <c r="CF1038" t="s">
        <v>14252</v>
      </c>
      <c r="CG1038" t="s">
        <v>14253</v>
      </c>
      <c r="CH1038">
        <v>0</v>
      </c>
      <c r="CI1038" t="s">
        <v>1547</v>
      </c>
      <c r="CJ1038" t="s">
        <v>1547</v>
      </c>
      <c r="CK1038" t="s">
        <v>4405</v>
      </c>
      <c r="CL1038"/>
      <c r="CM1038"/>
      <c r="CN1038" t="s">
        <v>1547</v>
      </c>
      <c r="CO1038" t="s">
        <v>1547</v>
      </c>
      <c r="CP1038" t="s">
        <v>1547</v>
      </c>
      <c r="CQ1038" t="s">
        <v>1547</v>
      </c>
      <c r="CR1038" t="s">
        <v>1547</v>
      </c>
      <c r="CS1038">
        <v>0</v>
      </c>
      <c r="CT1038" t="s">
        <v>1547</v>
      </c>
      <c r="CU1038" t="s">
        <v>1547</v>
      </c>
      <c r="CV1038" t="s">
        <v>1547</v>
      </c>
      <c r="CW1038" t="s">
        <v>1547</v>
      </c>
      <c r="CX1038" t="s">
        <v>1547</v>
      </c>
      <c r="CY1038">
        <v>1036</v>
      </c>
      <c r="CZ1038" t="s">
        <v>10561</v>
      </c>
      <c r="DA1038" t="s">
        <v>1547</v>
      </c>
      <c r="DB1038" t="s">
        <v>1881</v>
      </c>
      <c r="DC1038" t="s">
        <v>1882</v>
      </c>
      <c r="DD1038" t="s">
        <v>1547</v>
      </c>
      <c r="DE1038" t="s">
        <v>1547</v>
      </c>
      <c r="DF1038">
        <v>0</v>
      </c>
      <c r="DG1038" t="s">
        <v>1547</v>
      </c>
      <c r="DH1038" t="s">
        <v>1547</v>
      </c>
      <c r="DI1038" t="s">
        <v>1892</v>
      </c>
      <c r="DJ1038" t="e">
        <v>#N/A</v>
      </c>
      <c r="DK1038"/>
      <c r="DL1038" t="s">
        <v>1892</v>
      </c>
      <c r="DM1038">
        <v>9</v>
      </c>
      <c r="DN1038" t="s">
        <v>1883</v>
      </c>
      <c r="DO1038" t="s">
        <v>4405</v>
      </c>
      <c r="DP1038" t="b">
        <v>1</v>
      </c>
      <c r="DQ1038" t="b">
        <v>0</v>
      </c>
      <c r="DR1038" t="b">
        <v>0</v>
      </c>
      <c r="DS1038" t="b">
        <v>0</v>
      </c>
      <c r="DT1038" t="b">
        <v>0</v>
      </c>
      <c r="DU1038" t="b">
        <v>1</v>
      </c>
      <c r="DV1038" t="b">
        <v>0</v>
      </c>
      <c r="DW1038">
        <v>0</v>
      </c>
      <c r="DX1038" t="b">
        <v>0</v>
      </c>
      <c r="DY1038" t="b">
        <v>0</v>
      </c>
      <c r="DZ1038" t="b">
        <v>0</v>
      </c>
      <c r="EA1038" t="b">
        <v>0</v>
      </c>
      <c r="EB1038" t="b">
        <v>0</v>
      </c>
      <c r="EC1038" t="b">
        <v>0</v>
      </c>
      <c r="ED1038" t="b">
        <v>0</v>
      </c>
      <c r="EE1038" t="b">
        <v>1</v>
      </c>
      <c r="EF1038" t="b">
        <v>0</v>
      </c>
      <c r="EG1038" t="b" cm="1">
        <v>0</v>
      </c>
      <c r="EH1038" t="b">
        <v>0</v>
      </c>
      <c r="EI1038" t="b">
        <v>0</v>
      </c>
      <c r="EJ1038" t="b">
        <v>1</v>
      </c>
      <c r="EK1038" t="s">
        <v>1956</v>
      </c>
      <c r="EL1038">
        <v>1</v>
      </c>
      <c r="EM1038">
        <v>0</v>
      </c>
      <c r="EN1038" t="b">
        <v>1</v>
      </c>
    </row>
    <row r="1039" spans="1:144" ht="15.75">
      <c r="A1039"/>
      <c r="B1039" t="s">
        <v>4405</v>
      </c>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s="108" t="s">
        <v>43</v>
      </c>
      <c r="AP1039" t="s">
        <v>13123</v>
      </c>
      <c r="AQ1039">
        <v>36</v>
      </c>
      <c r="AR1039" t="s">
        <v>1547</v>
      </c>
      <c r="AS1039" t="s">
        <v>1547</v>
      </c>
      <c r="AT1039" t="e">
        <v>#N/A</v>
      </c>
      <c r="AU1039" t="s">
        <v>1547</v>
      </c>
      <c r="AV1039" t="s">
        <v>1744</v>
      </c>
      <c r="AW1039" t="s">
        <v>1744</v>
      </c>
      <c r="AX1039" t="s">
        <v>1740</v>
      </c>
      <c r="AY1039" t="s">
        <v>1744</v>
      </c>
      <c r="AZ1039" t="s">
        <v>1547</v>
      </c>
      <c r="BA1039" t="s">
        <v>1953</v>
      </c>
      <c r="BB1039" t="s">
        <v>1547</v>
      </c>
      <c r="BC1039" t="s">
        <v>1547</v>
      </c>
      <c r="BD1039" t="s">
        <v>1547</v>
      </c>
      <c r="BE1039" t="s">
        <v>13605</v>
      </c>
      <c r="BF1039">
        <v>1013</v>
      </c>
      <c r="BG1039">
        <v>1005</v>
      </c>
      <c r="BH1039">
        <v>0</v>
      </c>
      <c r="BI1039" t="s">
        <v>1547</v>
      </c>
      <c r="BJ1039">
        <v>0</v>
      </c>
      <c r="BK1039">
        <v>0</v>
      </c>
      <c r="BL1039">
        <v>2</v>
      </c>
      <c r="BM1039" t="s">
        <v>1739</v>
      </c>
      <c r="BN1039" t="s">
        <v>13606</v>
      </c>
      <c r="BO1039" t="s">
        <v>14223</v>
      </c>
      <c r="BP1039" t="s" cm="1">
        <v>14222</v>
      </c>
      <c r="BQ1039" t="s">
        <v>1547</v>
      </c>
      <c r="BR1039" t="s">
        <v>1954</v>
      </c>
      <c r="BS1039">
        <v>27</v>
      </c>
      <c r="BT1039" t="s">
        <v>5229</v>
      </c>
      <c r="BU1039" t="s">
        <v>16016</v>
      </c>
      <c r="BV1039">
        <v>0</v>
      </c>
      <c r="BW1039" t="s">
        <v>1744</v>
      </c>
      <c r="BX1039" t="s">
        <v>1744</v>
      </c>
      <c r="BY1039" t="s">
        <v>1744</v>
      </c>
      <c r="BZ1039" t="s">
        <v>1547</v>
      </c>
      <c r="CA1039" t="s">
        <v>1744</v>
      </c>
      <c r="CB1039" t="s">
        <v>1547</v>
      </c>
      <c r="CC1039"/>
      <c r="CD1039" t="s">
        <v>998</v>
      </c>
      <c r="CE1039">
        <v>0</v>
      </c>
      <c r="CF1039" t="s">
        <v>14252</v>
      </c>
      <c r="CG1039" t="s">
        <v>14253</v>
      </c>
      <c r="CH1039">
        <v>0</v>
      </c>
      <c r="CI1039" t="s">
        <v>1547</v>
      </c>
      <c r="CJ1039" t="s">
        <v>1547</v>
      </c>
      <c r="CK1039" t="s">
        <v>4405</v>
      </c>
      <c r="CL1039"/>
      <c r="CM1039"/>
      <c r="CN1039" t="s">
        <v>1547</v>
      </c>
      <c r="CO1039" t="s">
        <v>1547</v>
      </c>
      <c r="CP1039" t="s">
        <v>1547</v>
      </c>
      <c r="CQ1039" t="s">
        <v>1547</v>
      </c>
      <c r="CR1039" t="s">
        <v>1547</v>
      </c>
      <c r="CS1039">
        <v>0</v>
      </c>
      <c r="CT1039" t="s">
        <v>1547</v>
      </c>
      <c r="CU1039" t="s">
        <v>1547</v>
      </c>
      <c r="CV1039" t="s">
        <v>1547</v>
      </c>
      <c r="CW1039" t="s">
        <v>1547</v>
      </c>
      <c r="CX1039" t="s">
        <v>1547</v>
      </c>
      <c r="CY1039">
        <v>1037</v>
      </c>
      <c r="CZ1039" t="s">
        <v>10562</v>
      </c>
      <c r="DA1039" t="s">
        <v>1547</v>
      </c>
      <c r="DB1039" t="s">
        <v>1881</v>
      </c>
      <c r="DC1039" t="s">
        <v>1882</v>
      </c>
      <c r="DD1039" t="s">
        <v>1547</v>
      </c>
      <c r="DE1039" t="s">
        <v>1547</v>
      </c>
      <c r="DF1039">
        <v>0</v>
      </c>
      <c r="DG1039" t="s">
        <v>1547</v>
      </c>
      <c r="DH1039" t="s">
        <v>1547</v>
      </c>
      <c r="DI1039" t="s">
        <v>1892</v>
      </c>
      <c r="DJ1039" t="e">
        <v>#N/A</v>
      </c>
      <c r="DK1039"/>
      <c r="DL1039" t="s">
        <v>1892</v>
      </c>
      <c r="DM1039">
        <v>9</v>
      </c>
      <c r="DN1039" t="s">
        <v>1883</v>
      </c>
      <c r="DO1039" t="s">
        <v>4405</v>
      </c>
      <c r="DP1039" t="b">
        <v>1</v>
      </c>
      <c r="DQ1039" t="b">
        <v>0</v>
      </c>
      <c r="DR1039" t="b">
        <v>0</v>
      </c>
      <c r="DS1039" t="b">
        <v>0</v>
      </c>
      <c r="DT1039" t="b">
        <v>0</v>
      </c>
      <c r="DU1039" t="b">
        <v>1</v>
      </c>
      <c r="DV1039" t="b">
        <v>0</v>
      </c>
      <c r="DW1039">
        <v>0</v>
      </c>
      <c r="DX1039" t="b">
        <v>0</v>
      </c>
      <c r="DY1039" t="b">
        <v>0</v>
      </c>
      <c r="DZ1039" t="b">
        <v>0</v>
      </c>
      <c r="EA1039" t="b">
        <v>0</v>
      </c>
      <c r="EB1039" t="b">
        <v>0</v>
      </c>
      <c r="EC1039" t="b">
        <v>0</v>
      </c>
      <c r="ED1039" t="b">
        <v>0</v>
      </c>
      <c r="EE1039" t="b">
        <v>1</v>
      </c>
      <c r="EF1039" t="b">
        <v>0</v>
      </c>
      <c r="EG1039" t="b" cm="1">
        <v>0</v>
      </c>
      <c r="EH1039" t="b">
        <v>0</v>
      </c>
      <c r="EI1039" t="b">
        <v>0</v>
      </c>
      <c r="EJ1039" t="b">
        <v>1</v>
      </c>
      <c r="EK1039" t="s">
        <v>1956</v>
      </c>
      <c r="EL1039">
        <v>1</v>
      </c>
      <c r="EM1039">
        <v>0</v>
      </c>
      <c r="EN1039" t="b">
        <v>1</v>
      </c>
    </row>
    <row r="1040" spans="1:144" ht="15.75">
      <c r="A1040"/>
      <c r="B1040" t="s">
        <v>4405</v>
      </c>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s="108" t="s">
        <v>43</v>
      </c>
      <c r="AP1040" t="s">
        <v>13123</v>
      </c>
      <c r="AQ1040">
        <v>37</v>
      </c>
      <c r="AR1040" t="s">
        <v>1547</v>
      </c>
      <c r="AS1040" t="s">
        <v>1547</v>
      </c>
      <c r="AT1040" t="e">
        <v>#N/A</v>
      </c>
      <c r="AU1040" t="s">
        <v>1547</v>
      </c>
      <c r="AV1040" t="s">
        <v>1744</v>
      </c>
      <c r="AW1040" t="s">
        <v>1744</v>
      </c>
      <c r="AX1040" t="s">
        <v>1740</v>
      </c>
      <c r="AY1040" t="s">
        <v>1744</v>
      </c>
      <c r="AZ1040" t="s">
        <v>1547</v>
      </c>
      <c r="BA1040" t="s">
        <v>1953</v>
      </c>
      <c r="BB1040" t="s">
        <v>1547</v>
      </c>
      <c r="BC1040" t="s">
        <v>1547</v>
      </c>
      <c r="BD1040" t="s">
        <v>1547</v>
      </c>
      <c r="BE1040" t="s">
        <v>13605</v>
      </c>
      <c r="BF1040">
        <v>1013</v>
      </c>
      <c r="BG1040">
        <v>1005</v>
      </c>
      <c r="BH1040">
        <v>0</v>
      </c>
      <c r="BI1040" t="s">
        <v>1547</v>
      </c>
      <c r="BJ1040">
        <v>0</v>
      </c>
      <c r="BK1040">
        <v>0</v>
      </c>
      <c r="BL1040">
        <v>2</v>
      </c>
      <c r="BM1040" t="s">
        <v>1739</v>
      </c>
      <c r="BN1040" t="s">
        <v>13606</v>
      </c>
      <c r="BO1040" t="s">
        <v>14223</v>
      </c>
      <c r="BP1040" t="s" cm="1">
        <v>14222</v>
      </c>
      <c r="BQ1040" t="s">
        <v>1547</v>
      </c>
      <c r="BR1040" t="s">
        <v>1954</v>
      </c>
      <c r="BS1040">
        <v>28</v>
      </c>
      <c r="BT1040" t="s">
        <v>5235</v>
      </c>
      <c r="BU1040" t="s">
        <v>16017</v>
      </c>
      <c r="BV1040">
        <v>0</v>
      </c>
      <c r="BW1040" t="s">
        <v>1744</v>
      </c>
      <c r="BX1040" t="s">
        <v>1744</v>
      </c>
      <c r="BY1040" t="s">
        <v>1744</v>
      </c>
      <c r="BZ1040" t="s">
        <v>1547</v>
      </c>
      <c r="CA1040" t="s">
        <v>1744</v>
      </c>
      <c r="CB1040" t="s">
        <v>1547</v>
      </c>
      <c r="CC1040"/>
      <c r="CD1040" t="s">
        <v>998</v>
      </c>
      <c r="CE1040">
        <v>0</v>
      </c>
      <c r="CF1040" t="s">
        <v>14252</v>
      </c>
      <c r="CG1040" t="s">
        <v>14253</v>
      </c>
      <c r="CH1040">
        <v>0</v>
      </c>
      <c r="CI1040" t="s">
        <v>1547</v>
      </c>
      <c r="CJ1040" t="s">
        <v>1547</v>
      </c>
      <c r="CK1040" t="s">
        <v>4405</v>
      </c>
      <c r="CL1040"/>
      <c r="CM1040"/>
      <c r="CN1040" t="s">
        <v>1547</v>
      </c>
      <c r="CO1040" t="s">
        <v>1547</v>
      </c>
      <c r="CP1040" t="s">
        <v>1547</v>
      </c>
      <c r="CQ1040" t="s">
        <v>1547</v>
      </c>
      <c r="CR1040" t="s">
        <v>1547</v>
      </c>
      <c r="CS1040">
        <v>0</v>
      </c>
      <c r="CT1040" t="s">
        <v>1547</v>
      </c>
      <c r="CU1040" t="s">
        <v>1547</v>
      </c>
      <c r="CV1040" t="s">
        <v>1547</v>
      </c>
      <c r="CW1040" t="s">
        <v>1547</v>
      </c>
      <c r="CX1040" t="s">
        <v>1547</v>
      </c>
      <c r="CY1040">
        <v>1038</v>
      </c>
      <c r="CZ1040" t="s">
        <v>10563</v>
      </c>
      <c r="DA1040" t="s">
        <v>1547</v>
      </c>
      <c r="DB1040" t="s">
        <v>1881</v>
      </c>
      <c r="DC1040" t="s">
        <v>1882</v>
      </c>
      <c r="DD1040" t="s">
        <v>1547</v>
      </c>
      <c r="DE1040" t="s">
        <v>1547</v>
      </c>
      <c r="DF1040">
        <v>0</v>
      </c>
      <c r="DG1040" t="s">
        <v>1547</v>
      </c>
      <c r="DH1040" t="s">
        <v>1547</v>
      </c>
      <c r="DI1040" t="s">
        <v>1892</v>
      </c>
      <c r="DJ1040" t="e">
        <v>#N/A</v>
      </c>
      <c r="DK1040"/>
      <c r="DL1040" t="s">
        <v>1892</v>
      </c>
      <c r="DM1040">
        <v>9</v>
      </c>
      <c r="DN1040" t="s">
        <v>1883</v>
      </c>
      <c r="DO1040" t="s">
        <v>4405</v>
      </c>
      <c r="DP1040" t="b">
        <v>1</v>
      </c>
      <c r="DQ1040" t="b">
        <v>0</v>
      </c>
      <c r="DR1040" t="b">
        <v>0</v>
      </c>
      <c r="DS1040" t="b">
        <v>0</v>
      </c>
      <c r="DT1040" t="b">
        <v>0</v>
      </c>
      <c r="DU1040" t="b">
        <v>1</v>
      </c>
      <c r="DV1040" t="b">
        <v>0</v>
      </c>
      <c r="DW1040">
        <v>0</v>
      </c>
      <c r="DX1040" t="b">
        <v>0</v>
      </c>
      <c r="DY1040" t="b">
        <v>0</v>
      </c>
      <c r="DZ1040" t="b">
        <v>0</v>
      </c>
      <c r="EA1040" t="b">
        <v>0</v>
      </c>
      <c r="EB1040" t="b">
        <v>0</v>
      </c>
      <c r="EC1040" t="b">
        <v>0</v>
      </c>
      <c r="ED1040" t="b">
        <v>0</v>
      </c>
      <c r="EE1040" t="b">
        <v>1</v>
      </c>
      <c r="EF1040" t="b">
        <v>0</v>
      </c>
      <c r="EG1040" t="b" cm="1">
        <v>0</v>
      </c>
      <c r="EH1040" t="b">
        <v>0</v>
      </c>
      <c r="EI1040" t="b">
        <v>0</v>
      </c>
      <c r="EJ1040" t="b">
        <v>1</v>
      </c>
      <c r="EK1040" t="s">
        <v>1956</v>
      </c>
      <c r="EL1040">
        <v>1</v>
      </c>
      <c r="EM1040">
        <v>0</v>
      </c>
      <c r="EN1040" t="b">
        <v>1</v>
      </c>
    </row>
    <row r="1041" spans="1:144" ht="15.75">
      <c r="A1041"/>
      <c r="B1041" t="s">
        <v>4405</v>
      </c>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s="108" t="s">
        <v>43</v>
      </c>
      <c r="AP1041" t="s">
        <v>13123</v>
      </c>
      <c r="AQ1041">
        <v>38</v>
      </c>
      <c r="AR1041" t="s">
        <v>1547</v>
      </c>
      <c r="AS1041" t="s">
        <v>1547</v>
      </c>
      <c r="AT1041" t="e">
        <v>#N/A</v>
      </c>
      <c r="AU1041" t="s">
        <v>1547</v>
      </c>
      <c r="AV1041" t="s">
        <v>1744</v>
      </c>
      <c r="AW1041" t="s">
        <v>1744</v>
      </c>
      <c r="AX1041" t="s">
        <v>1740</v>
      </c>
      <c r="AY1041" t="s">
        <v>1744</v>
      </c>
      <c r="AZ1041" t="s">
        <v>1547</v>
      </c>
      <c r="BA1041" t="s">
        <v>1953</v>
      </c>
      <c r="BB1041" t="s">
        <v>1547</v>
      </c>
      <c r="BC1041" t="s">
        <v>1547</v>
      </c>
      <c r="BD1041" t="s">
        <v>1547</v>
      </c>
      <c r="BE1041" t="s">
        <v>13605</v>
      </c>
      <c r="BF1041">
        <v>1013</v>
      </c>
      <c r="BG1041">
        <v>1005</v>
      </c>
      <c r="BH1041">
        <v>0</v>
      </c>
      <c r="BI1041" t="s">
        <v>1547</v>
      </c>
      <c r="BJ1041">
        <v>0</v>
      </c>
      <c r="BK1041">
        <v>0</v>
      </c>
      <c r="BL1041">
        <v>2</v>
      </c>
      <c r="BM1041" t="s">
        <v>1739</v>
      </c>
      <c r="BN1041" t="s">
        <v>13606</v>
      </c>
      <c r="BO1041" t="s">
        <v>14223</v>
      </c>
      <c r="BP1041" t="s" cm="1">
        <v>14222</v>
      </c>
      <c r="BQ1041" t="s">
        <v>1547</v>
      </c>
      <c r="BR1041" t="s">
        <v>1954</v>
      </c>
      <c r="BS1041">
        <v>29</v>
      </c>
      <c r="BT1041" t="s">
        <v>5241</v>
      </c>
      <c r="BU1041" t="s">
        <v>16018</v>
      </c>
      <c r="BV1041">
        <v>0</v>
      </c>
      <c r="BW1041" t="s">
        <v>1744</v>
      </c>
      <c r="BX1041" t="s">
        <v>1744</v>
      </c>
      <c r="BY1041" t="s">
        <v>1744</v>
      </c>
      <c r="BZ1041" t="s">
        <v>1547</v>
      </c>
      <c r="CA1041" t="s">
        <v>1744</v>
      </c>
      <c r="CB1041" t="s">
        <v>1547</v>
      </c>
      <c r="CC1041"/>
      <c r="CD1041" t="s">
        <v>998</v>
      </c>
      <c r="CE1041">
        <v>0</v>
      </c>
      <c r="CF1041" t="s">
        <v>14252</v>
      </c>
      <c r="CG1041" t="s">
        <v>14253</v>
      </c>
      <c r="CH1041">
        <v>0</v>
      </c>
      <c r="CI1041" t="s">
        <v>1547</v>
      </c>
      <c r="CJ1041" t="s">
        <v>1547</v>
      </c>
      <c r="CK1041" t="s">
        <v>4405</v>
      </c>
      <c r="CL1041"/>
      <c r="CM1041"/>
      <c r="CN1041" t="s">
        <v>1547</v>
      </c>
      <c r="CO1041" t="s">
        <v>1547</v>
      </c>
      <c r="CP1041" t="s">
        <v>1547</v>
      </c>
      <c r="CQ1041" t="s">
        <v>1547</v>
      </c>
      <c r="CR1041" t="s">
        <v>1547</v>
      </c>
      <c r="CS1041">
        <v>0</v>
      </c>
      <c r="CT1041" t="s">
        <v>1547</v>
      </c>
      <c r="CU1041" t="s">
        <v>1547</v>
      </c>
      <c r="CV1041" t="s">
        <v>1547</v>
      </c>
      <c r="CW1041" t="s">
        <v>1547</v>
      </c>
      <c r="CX1041" t="s">
        <v>1547</v>
      </c>
      <c r="CY1041">
        <v>1039</v>
      </c>
      <c r="CZ1041" t="s">
        <v>10564</v>
      </c>
      <c r="DA1041" t="s">
        <v>1547</v>
      </c>
      <c r="DB1041" t="s">
        <v>1881</v>
      </c>
      <c r="DC1041" t="s">
        <v>1882</v>
      </c>
      <c r="DD1041" t="s">
        <v>1547</v>
      </c>
      <c r="DE1041" t="s">
        <v>1547</v>
      </c>
      <c r="DF1041">
        <v>0</v>
      </c>
      <c r="DG1041" t="s">
        <v>1547</v>
      </c>
      <c r="DH1041" t="s">
        <v>1547</v>
      </c>
      <c r="DI1041" t="s">
        <v>1892</v>
      </c>
      <c r="DJ1041" t="e">
        <v>#N/A</v>
      </c>
      <c r="DK1041"/>
      <c r="DL1041" t="s">
        <v>1892</v>
      </c>
      <c r="DM1041">
        <v>9</v>
      </c>
      <c r="DN1041" t="s">
        <v>1883</v>
      </c>
      <c r="DO1041" t="s">
        <v>4405</v>
      </c>
      <c r="DP1041" t="b">
        <v>1</v>
      </c>
      <c r="DQ1041" t="b">
        <v>0</v>
      </c>
      <c r="DR1041" t="b">
        <v>0</v>
      </c>
      <c r="DS1041" t="b">
        <v>0</v>
      </c>
      <c r="DT1041" t="b">
        <v>0</v>
      </c>
      <c r="DU1041" t="b">
        <v>1</v>
      </c>
      <c r="DV1041" t="b">
        <v>0</v>
      </c>
      <c r="DW1041">
        <v>0</v>
      </c>
      <c r="DX1041" t="b">
        <v>0</v>
      </c>
      <c r="DY1041" t="b">
        <v>0</v>
      </c>
      <c r="DZ1041" t="b">
        <v>0</v>
      </c>
      <c r="EA1041" t="b">
        <v>0</v>
      </c>
      <c r="EB1041" t="b">
        <v>0</v>
      </c>
      <c r="EC1041" t="b">
        <v>0</v>
      </c>
      <c r="ED1041" t="b">
        <v>0</v>
      </c>
      <c r="EE1041" t="b">
        <v>1</v>
      </c>
      <c r="EF1041" t="b">
        <v>0</v>
      </c>
      <c r="EG1041" t="b" cm="1">
        <v>0</v>
      </c>
      <c r="EH1041" t="b">
        <v>0</v>
      </c>
      <c r="EI1041" t="b">
        <v>0</v>
      </c>
      <c r="EJ1041" t="b">
        <v>1</v>
      </c>
      <c r="EK1041" t="s">
        <v>1956</v>
      </c>
      <c r="EL1041">
        <v>1</v>
      </c>
      <c r="EM1041">
        <v>0</v>
      </c>
      <c r="EN1041" t="b">
        <v>1</v>
      </c>
    </row>
    <row r="1042" spans="1:144" ht="15.75">
      <c r="A1042"/>
      <c r="B1042" t="s">
        <v>4405</v>
      </c>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s="108" t="s">
        <v>43</v>
      </c>
      <c r="AP1042" t="s">
        <v>13123</v>
      </c>
      <c r="AQ1042">
        <v>39</v>
      </c>
      <c r="AR1042" t="s">
        <v>1547</v>
      </c>
      <c r="AS1042" t="s">
        <v>1547</v>
      </c>
      <c r="AT1042" t="e">
        <v>#N/A</v>
      </c>
      <c r="AU1042" t="s">
        <v>1547</v>
      </c>
      <c r="AV1042" t="s">
        <v>1744</v>
      </c>
      <c r="AW1042" t="s">
        <v>1744</v>
      </c>
      <c r="AX1042" t="s">
        <v>1740</v>
      </c>
      <c r="AY1042" t="s">
        <v>1744</v>
      </c>
      <c r="AZ1042" t="s">
        <v>1547</v>
      </c>
      <c r="BA1042" t="s">
        <v>1953</v>
      </c>
      <c r="BB1042" t="s">
        <v>1547</v>
      </c>
      <c r="BC1042" t="s">
        <v>1547</v>
      </c>
      <c r="BD1042" t="s">
        <v>1547</v>
      </c>
      <c r="BE1042" t="s">
        <v>13605</v>
      </c>
      <c r="BF1042">
        <v>1013</v>
      </c>
      <c r="BG1042">
        <v>1005</v>
      </c>
      <c r="BH1042">
        <v>0</v>
      </c>
      <c r="BI1042" t="s">
        <v>1547</v>
      </c>
      <c r="BJ1042">
        <v>0</v>
      </c>
      <c r="BK1042">
        <v>0</v>
      </c>
      <c r="BL1042">
        <v>2</v>
      </c>
      <c r="BM1042" t="s">
        <v>1739</v>
      </c>
      <c r="BN1042" t="s">
        <v>13606</v>
      </c>
      <c r="BO1042" t="s">
        <v>14223</v>
      </c>
      <c r="BP1042" t="s" cm="1">
        <v>14222</v>
      </c>
      <c r="BQ1042" t="s">
        <v>1547</v>
      </c>
      <c r="BR1042" t="s">
        <v>1954</v>
      </c>
      <c r="BS1042">
        <v>30</v>
      </c>
      <c r="BT1042" t="s">
        <v>5251</v>
      </c>
      <c r="BU1042" t="s">
        <v>16019</v>
      </c>
      <c r="BV1042">
        <v>0</v>
      </c>
      <c r="BW1042" t="s">
        <v>1744</v>
      </c>
      <c r="BX1042" t="s">
        <v>1744</v>
      </c>
      <c r="BY1042" t="s">
        <v>1744</v>
      </c>
      <c r="BZ1042" t="s">
        <v>1547</v>
      </c>
      <c r="CA1042" t="s">
        <v>1744</v>
      </c>
      <c r="CB1042" t="s">
        <v>1547</v>
      </c>
      <c r="CC1042"/>
      <c r="CD1042" t="s">
        <v>998</v>
      </c>
      <c r="CE1042">
        <v>0</v>
      </c>
      <c r="CF1042" t="s">
        <v>14252</v>
      </c>
      <c r="CG1042" t="s">
        <v>14253</v>
      </c>
      <c r="CH1042">
        <v>0</v>
      </c>
      <c r="CI1042" t="s">
        <v>1547</v>
      </c>
      <c r="CJ1042" t="s">
        <v>1547</v>
      </c>
      <c r="CK1042" t="s">
        <v>4405</v>
      </c>
      <c r="CL1042"/>
      <c r="CM1042"/>
      <c r="CN1042" t="s">
        <v>1547</v>
      </c>
      <c r="CO1042" t="s">
        <v>1547</v>
      </c>
      <c r="CP1042" t="s">
        <v>1547</v>
      </c>
      <c r="CQ1042" t="s">
        <v>1547</v>
      </c>
      <c r="CR1042" t="s">
        <v>1547</v>
      </c>
      <c r="CS1042">
        <v>0</v>
      </c>
      <c r="CT1042" t="s">
        <v>1547</v>
      </c>
      <c r="CU1042" t="s">
        <v>1547</v>
      </c>
      <c r="CV1042" t="s">
        <v>1547</v>
      </c>
      <c r="CW1042" t="s">
        <v>1547</v>
      </c>
      <c r="CX1042" t="s">
        <v>1547</v>
      </c>
      <c r="CY1042">
        <v>1040</v>
      </c>
      <c r="CZ1042" t="s">
        <v>10565</v>
      </c>
      <c r="DA1042" t="s">
        <v>1547</v>
      </c>
      <c r="DB1042" t="s">
        <v>1881</v>
      </c>
      <c r="DC1042" t="s">
        <v>1882</v>
      </c>
      <c r="DD1042" t="s">
        <v>1547</v>
      </c>
      <c r="DE1042" t="s">
        <v>1547</v>
      </c>
      <c r="DF1042">
        <v>0</v>
      </c>
      <c r="DG1042" t="s">
        <v>1547</v>
      </c>
      <c r="DH1042" t="s">
        <v>1547</v>
      </c>
      <c r="DI1042" t="s">
        <v>1892</v>
      </c>
      <c r="DJ1042" t="e">
        <v>#N/A</v>
      </c>
      <c r="DK1042"/>
      <c r="DL1042" t="s">
        <v>1892</v>
      </c>
      <c r="DM1042">
        <v>9</v>
      </c>
      <c r="DN1042" t="s">
        <v>1883</v>
      </c>
      <c r="DO1042" t="s">
        <v>4405</v>
      </c>
      <c r="DP1042" t="b">
        <v>1</v>
      </c>
      <c r="DQ1042" t="b">
        <v>0</v>
      </c>
      <c r="DR1042" t="b">
        <v>0</v>
      </c>
      <c r="DS1042" t="b">
        <v>0</v>
      </c>
      <c r="DT1042" t="b">
        <v>0</v>
      </c>
      <c r="DU1042" t="b">
        <v>1</v>
      </c>
      <c r="DV1042" t="b">
        <v>0</v>
      </c>
      <c r="DW1042">
        <v>0</v>
      </c>
      <c r="DX1042" t="b">
        <v>0</v>
      </c>
      <c r="DY1042" t="b">
        <v>0</v>
      </c>
      <c r="DZ1042" t="b">
        <v>0</v>
      </c>
      <c r="EA1042" t="b">
        <v>0</v>
      </c>
      <c r="EB1042" t="b">
        <v>0</v>
      </c>
      <c r="EC1042" t="b">
        <v>0</v>
      </c>
      <c r="ED1042" t="b">
        <v>0</v>
      </c>
      <c r="EE1042" t="b">
        <v>1</v>
      </c>
      <c r="EF1042" t="b">
        <v>0</v>
      </c>
      <c r="EG1042" t="b" cm="1">
        <v>0</v>
      </c>
      <c r="EH1042" t="b">
        <v>0</v>
      </c>
      <c r="EI1042" t="b">
        <v>0</v>
      </c>
      <c r="EJ1042" t="b">
        <v>1</v>
      </c>
      <c r="EK1042" t="s">
        <v>1956</v>
      </c>
      <c r="EL1042">
        <v>1</v>
      </c>
      <c r="EM1042">
        <v>0</v>
      </c>
      <c r="EN1042" t="b">
        <v>1</v>
      </c>
    </row>
    <row r="1043" spans="1:144" ht="15.75">
      <c r="A1043"/>
      <c r="B1043" t="s">
        <v>4405</v>
      </c>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s="108" t="s">
        <v>43</v>
      </c>
      <c r="AP1043" t="s">
        <v>13123</v>
      </c>
      <c r="AQ1043">
        <v>40</v>
      </c>
      <c r="AR1043" t="s">
        <v>1547</v>
      </c>
      <c r="AS1043" t="s">
        <v>1547</v>
      </c>
      <c r="AT1043" t="e">
        <v>#N/A</v>
      </c>
      <c r="AU1043" t="s">
        <v>1547</v>
      </c>
      <c r="AV1043" t="s">
        <v>1744</v>
      </c>
      <c r="AW1043" t="s">
        <v>1744</v>
      </c>
      <c r="AX1043" t="s">
        <v>1740</v>
      </c>
      <c r="AY1043" t="s">
        <v>1744</v>
      </c>
      <c r="AZ1043" t="s">
        <v>1547</v>
      </c>
      <c r="BA1043" t="s">
        <v>1953</v>
      </c>
      <c r="BB1043" t="s">
        <v>1547</v>
      </c>
      <c r="BC1043" t="s">
        <v>1547</v>
      </c>
      <c r="BD1043" t="s">
        <v>1547</v>
      </c>
      <c r="BE1043" t="s">
        <v>13605</v>
      </c>
      <c r="BF1043">
        <v>1013</v>
      </c>
      <c r="BG1043">
        <v>1005</v>
      </c>
      <c r="BH1043">
        <v>0</v>
      </c>
      <c r="BI1043" t="s">
        <v>1547</v>
      </c>
      <c r="BJ1043">
        <v>0</v>
      </c>
      <c r="BK1043">
        <v>0</v>
      </c>
      <c r="BL1043">
        <v>2</v>
      </c>
      <c r="BM1043" t="s">
        <v>1739</v>
      </c>
      <c r="BN1043" t="s">
        <v>13606</v>
      </c>
      <c r="BO1043" t="s">
        <v>14223</v>
      </c>
      <c r="BP1043" t="s" cm="1">
        <v>14222</v>
      </c>
      <c r="BQ1043" t="s">
        <v>1547</v>
      </c>
      <c r="BR1043" t="s">
        <v>1954</v>
      </c>
      <c r="BS1043">
        <v>31</v>
      </c>
      <c r="BT1043" t="s">
        <v>5261</v>
      </c>
      <c r="BU1043" t="s">
        <v>16020</v>
      </c>
      <c r="BV1043">
        <v>0</v>
      </c>
      <c r="BW1043" t="s">
        <v>1744</v>
      </c>
      <c r="BX1043" t="s">
        <v>1744</v>
      </c>
      <c r="BY1043" t="s">
        <v>1744</v>
      </c>
      <c r="BZ1043" t="s">
        <v>1547</v>
      </c>
      <c r="CA1043" t="s">
        <v>1744</v>
      </c>
      <c r="CB1043" t="s">
        <v>1547</v>
      </c>
      <c r="CC1043"/>
      <c r="CD1043" t="s">
        <v>998</v>
      </c>
      <c r="CE1043">
        <v>0</v>
      </c>
      <c r="CF1043" t="s">
        <v>14252</v>
      </c>
      <c r="CG1043" t="s">
        <v>14253</v>
      </c>
      <c r="CH1043">
        <v>0</v>
      </c>
      <c r="CI1043" t="s">
        <v>1547</v>
      </c>
      <c r="CJ1043" t="s">
        <v>1547</v>
      </c>
      <c r="CK1043" t="s">
        <v>4405</v>
      </c>
      <c r="CL1043"/>
      <c r="CM1043"/>
      <c r="CN1043" t="s">
        <v>1547</v>
      </c>
      <c r="CO1043" t="s">
        <v>1547</v>
      </c>
      <c r="CP1043" t="s">
        <v>1547</v>
      </c>
      <c r="CQ1043" t="s">
        <v>1547</v>
      </c>
      <c r="CR1043" t="s">
        <v>1547</v>
      </c>
      <c r="CS1043">
        <v>0</v>
      </c>
      <c r="CT1043" t="s">
        <v>1547</v>
      </c>
      <c r="CU1043" t="s">
        <v>1547</v>
      </c>
      <c r="CV1043" t="s">
        <v>1547</v>
      </c>
      <c r="CW1043" t="s">
        <v>1547</v>
      </c>
      <c r="CX1043" t="s">
        <v>1547</v>
      </c>
      <c r="CY1043">
        <v>1041</v>
      </c>
      <c r="CZ1043" t="s">
        <v>10566</v>
      </c>
      <c r="DA1043" t="s">
        <v>1547</v>
      </c>
      <c r="DB1043" t="s">
        <v>1881</v>
      </c>
      <c r="DC1043" t="s">
        <v>1882</v>
      </c>
      <c r="DD1043" t="s">
        <v>1547</v>
      </c>
      <c r="DE1043" t="s">
        <v>1547</v>
      </c>
      <c r="DF1043">
        <v>0</v>
      </c>
      <c r="DG1043" t="s">
        <v>1547</v>
      </c>
      <c r="DH1043" t="s">
        <v>1547</v>
      </c>
      <c r="DI1043" t="s">
        <v>1892</v>
      </c>
      <c r="DJ1043" t="e">
        <v>#N/A</v>
      </c>
      <c r="DK1043"/>
      <c r="DL1043" t="s">
        <v>1892</v>
      </c>
      <c r="DM1043">
        <v>9</v>
      </c>
      <c r="DN1043" t="s">
        <v>1883</v>
      </c>
      <c r="DO1043" t="s">
        <v>4405</v>
      </c>
      <c r="DP1043" t="b">
        <v>1</v>
      </c>
      <c r="DQ1043" t="b">
        <v>0</v>
      </c>
      <c r="DR1043" t="b">
        <v>0</v>
      </c>
      <c r="DS1043" t="b">
        <v>0</v>
      </c>
      <c r="DT1043" t="b">
        <v>0</v>
      </c>
      <c r="DU1043" t="b">
        <v>1</v>
      </c>
      <c r="DV1043" t="b">
        <v>0</v>
      </c>
      <c r="DW1043">
        <v>0</v>
      </c>
      <c r="DX1043" t="b">
        <v>0</v>
      </c>
      <c r="DY1043" t="b">
        <v>0</v>
      </c>
      <c r="DZ1043" t="b">
        <v>0</v>
      </c>
      <c r="EA1043" t="b">
        <v>0</v>
      </c>
      <c r="EB1043" t="b">
        <v>0</v>
      </c>
      <c r="EC1043" t="b">
        <v>0</v>
      </c>
      <c r="ED1043" t="b">
        <v>0</v>
      </c>
      <c r="EE1043" t="b">
        <v>1</v>
      </c>
      <c r="EF1043" t="b">
        <v>0</v>
      </c>
      <c r="EG1043" t="b" cm="1">
        <v>0</v>
      </c>
      <c r="EH1043" t="b">
        <v>0</v>
      </c>
      <c r="EI1043" t="b">
        <v>0</v>
      </c>
      <c r="EJ1043" t="b">
        <v>1</v>
      </c>
      <c r="EK1043" t="s">
        <v>1956</v>
      </c>
      <c r="EL1043">
        <v>1</v>
      </c>
      <c r="EM1043">
        <v>0</v>
      </c>
      <c r="EN1043" t="b">
        <v>1</v>
      </c>
    </row>
    <row r="1044" spans="1:144" ht="15.75">
      <c r="A1044"/>
      <c r="B1044" t="s">
        <v>4405</v>
      </c>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s="108" t="s">
        <v>43</v>
      </c>
      <c r="AP1044" t="s">
        <v>13123</v>
      </c>
      <c r="AQ1044">
        <v>41</v>
      </c>
      <c r="AR1044" t="s">
        <v>1547</v>
      </c>
      <c r="AS1044" t="s">
        <v>1547</v>
      </c>
      <c r="AT1044" t="e">
        <v>#N/A</v>
      </c>
      <c r="AU1044" t="s">
        <v>1547</v>
      </c>
      <c r="AV1044" t="s">
        <v>1744</v>
      </c>
      <c r="AW1044" t="s">
        <v>1744</v>
      </c>
      <c r="AX1044" t="s">
        <v>1740</v>
      </c>
      <c r="AY1044" t="s">
        <v>1744</v>
      </c>
      <c r="AZ1044" t="s">
        <v>1547</v>
      </c>
      <c r="BA1044" t="s">
        <v>1953</v>
      </c>
      <c r="BB1044" t="s">
        <v>1547</v>
      </c>
      <c r="BC1044" t="s">
        <v>1547</v>
      </c>
      <c r="BD1044" t="s">
        <v>1547</v>
      </c>
      <c r="BE1044" t="s">
        <v>13605</v>
      </c>
      <c r="BF1044">
        <v>1013</v>
      </c>
      <c r="BG1044">
        <v>1005</v>
      </c>
      <c r="BH1044">
        <v>0</v>
      </c>
      <c r="BI1044" t="s">
        <v>1547</v>
      </c>
      <c r="BJ1044">
        <v>0</v>
      </c>
      <c r="BK1044">
        <v>0</v>
      </c>
      <c r="BL1044">
        <v>2</v>
      </c>
      <c r="BM1044" t="s">
        <v>1739</v>
      </c>
      <c r="BN1044" t="s">
        <v>13606</v>
      </c>
      <c r="BO1044" t="s">
        <v>14223</v>
      </c>
      <c r="BP1044" t="s" cm="1">
        <v>14222</v>
      </c>
      <c r="BQ1044" t="s">
        <v>1547</v>
      </c>
      <c r="BR1044" t="s">
        <v>1954</v>
      </c>
      <c r="BS1044">
        <v>32</v>
      </c>
      <c r="BT1044" t="s">
        <v>5271</v>
      </c>
      <c r="BU1044" t="s">
        <v>16021</v>
      </c>
      <c r="BV1044">
        <v>0</v>
      </c>
      <c r="BW1044" t="s">
        <v>1744</v>
      </c>
      <c r="BX1044" t="s">
        <v>1744</v>
      </c>
      <c r="BY1044" t="s">
        <v>1744</v>
      </c>
      <c r="BZ1044" t="s">
        <v>1547</v>
      </c>
      <c r="CA1044" t="s">
        <v>1744</v>
      </c>
      <c r="CB1044" t="s">
        <v>1547</v>
      </c>
      <c r="CC1044"/>
      <c r="CD1044" t="s">
        <v>998</v>
      </c>
      <c r="CE1044">
        <v>0</v>
      </c>
      <c r="CF1044" t="s">
        <v>14252</v>
      </c>
      <c r="CG1044" t="s">
        <v>14253</v>
      </c>
      <c r="CH1044">
        <v>0</v>
      </c>
      <c r="CI1044" t="s">
        <v>1547</v>
      </c>
      <c r="CJ1044" t="s">
        <v>1547</v>
      </c>
      <c r="CK1044" t="s">
        <v>4405</v>
      </c>
      <c r="CL1044"/>
      <c r="CM1044"/>
      <c r="CN1044" t="s">
        <v>1547</v>
      </c>
      <c r="CO1044" t="s">
        <v>1547</v>
      </c>
      <c r="CP1044" t="s">
        <v>1547</v>
      </c>
      <c r="CQ1044" t="s">
        <v>1547</v>
      </c>
      <c r="CR1044" t="s">
        <v>1547</v>
      </c>
      <c r="CS1044">
        <v>0</v>
      </c>
      <c r="CT1044" t="s">
        <v>1547</v>
      </c>
      <c r="CU1044" t="s">
        <v>1547</v>
      </c>
      <c r="CV1044" t="s">
        <v>1547</v>
      </c>
      <c r="CW1044" t="s">
        <v>1547</v>
      </c>
      <c r="CX1044" t="s">
        <v>1547</v>
      </c>
      <c r="CY1044">
        <v>1042</v>
      </c>
      <c r="CZ1044" t="s">
        <v>10567</v>
      </c>
      <c r="DA1044" t="s">
        <v>1547</v>
      </c>
      <c r="DB1044" t="s">
        <v>1881</v>
      </c>
      <c r="DC1044" t="s">
        <v>1882</v>
      </c>
      <c r="DD1044" t="s">
        <v>1547</v>
      </c>
      <c r="DE1044" t="s">
        <v>1547</v>
      </c>
      <c r="DF1044">
        <v>0</v>
      </c>
      <c r="DG1044" t="s">
        <v>1547</v>
      </c>
      <c r="DH1044" t="s">
        <v>1547</v>
      </c>
      <c r="DI1044" t="s">
        <v>1892</v>
      </c>
      <c r="DJ1044" t="e">
        <v>#N/A</v>
      </c>
      <c r="DK1044"/>
      <c r="DL1044" t="s">
        <v>1892</v>
      </c>
      <c r="DM1044">
        <v>9</v>
      </c>
      <c r="DN1044" t="s">
        <v>1883</v>
      </c>
      <c r="DO1044" t="s">
        <v>4405</v>
      </c>
      <c r="DP1044" t="b">
        <v>1</v>
      </c>
      <c r="DQ1044" t="b">
        <v>0</v>
      </c>
      <c r="DR1044" t="b">
        <v>0</v>
      </c>
      <c r="DS1044" t="b">
        <v>0</v>
      </c>
      <c r="DT1044" t="b">
        <v>0</v>
      </c>
      <c r="DU1044" t="b">
        <v>1</v>
      </c>
      <c r="DV1044" t="b">
        <v>0</v>
      </c>
      <c r="DW1044">
        <v>0</v>
      </c>
      <c r="DX1044" t="b">
        <v>0</v>
      </c>
      <c r="DY1044" t="b">
        <v>0</v>
      </c>
      <c r="DZ1044" t="b">
        <v>0</v>
      </c>
      <c r="EA1044" t="b">
        <v>0</v>
      </c>
      <c r="EB1044" t="b">
        <v>0</v>
      </c>
      <c r="EC1044" t="b">
        <v>0</v>
      </c>
      <c r="ED1044" t="b">
        <v>0</v>
      </c>
      <c r="EE1044" t="b">
        <v>1</v>
      </c>
      <c r="EF1044" t="b">
        <v>0</v>
      </c>
      <c r="EG1044" t="b" cm="1">
        <v>0</v>
      </c>
      <c r="EH1044" t="b">
        <v>0</v>
      </c>
      <c r="EI1044" t="b">
        <v>0</v>
      </c>
      <c r="EJ1044" t="b">
        <v>1</v>
      </c>
      <c r="EK1044" t="s">
        <v>1956</v>
      </c>
      <c r="EL1044">
        <v>1</v>
      </c>
      <c r="EM1044">
        <v>0</v>
      </c>
      <c r="EN1044" t="b">
        <v>1</v>
      </c>
    </row>
    <row r="1045" spans="1:144" ht="15.75">
      <c r="A1045"/>
      <c r="B1045" t="s">
        <v>4405</v>
      </c>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s="108" t="s">
        <v>43</v>
      </c>
      <c r="AP1045" t="s">
        <v>13123</v>
      </c>
      <c r="AQ1045">
        <v>42</v>
      </c>
      <c r="AR1045" t="s">
        <v>1547</v>
      </c>
      <c r="AS1045" t="s">
        <v>1547</v>
      </c>
      <c r="AT1045" t="e">
        <v>#N/A</v>
      </c>
      <c r="AU1045" t="s">
        <v>1547</v>
      </c>
      <c r="AV1045" t="s">
        <v>1744</v>
      </c>
      <c r="AW1045" t="s">
        <v>1744</v>
      </c>
      <c r="AX1045" t="s">
        <v>1740</v>
      </c>
      <c r="AY1045" t="s">
        <v>1744</v>
      </c>
      <c r="AZ1045" t="s">
        <v>1547</v>
      </c>
      <c r="BA1045" t="s">
        <v>1953</v>
      </c>
      <c r="BB1045" t="s">
        <v>1547</v>
      </c>
      <c r="BC1045" t="s">
        <v>1547</v>
      </c>
      <c r="BD1045" t="s">
        <v>1547</v>
      </c>
      <c r="BE1045" t="s">
        <v>13605</v>
      </c>
      <c r="BF1045">
        <v>1013</v>
      </c>
      <c r="BG1045">
        <v>1005</v>
      </c>
      <c r="BH1045">
        <v>0</v>
      </c>
      <c r="BI1045" t="s">
        <v>1547</v>
      </c>
      <c r="BJ1045">
        <v>0</v>
      </c>
      <c r="BK1045">
        <v>0</v>
      </c>
      <c r="BL1045">
        <v>2</v>
      </c>
      <c r="BM1045" t="s">
        <v>1739</v>
      </c>
      <c r="BN1045" t="s">
        <v>13606</v>
      </c>
      <c r="BO1045" t="s">
        <v>14223</v>
      </c>
      <c r="BP1045" t="s" cm="1">
        <v>14222</v>
      </c>
      <c r="BQ1045" t="s">
        <v>1547</v>
      </c>
      <c r="BR1045" t="s">
        <v>1954</v>
      </c>
      <c r="BS1045">
        <v>33</v>
      </c>
      <c r="BT1045" t="s">
        <v>5281</v>
      </c>
      <c r="BU1045" t="s">
        <v>16022</v>
      </c>
      <c r="BV1045">
        <v>0</v>
      </c>
      <c r="BW1045" t="s">
        <v>1744</v>
      </c>
      <c r="BX1045" t="s">
        <v>1744</v>
      </c>
      <c r="BY1045" t="s">
        <v>1744</v>
      </c>
      <c r="BZ1045" t="s">
        <v>1547</v>
      </c>
      <c r="CA1045" t="s">
        <v>1744</v>
      </c>
      <c r="CB1045" t="s">
        <v>1547</v>
      </c>
      <c r="CC1045"/>
      <c r="CD1045" t="s">
        <v>998</v>
      </c>
      <c r="CE1045">
        <v>0</v>
      </c>
      <c r="CF1045" t="s">
        <v>14252</v>
      </c>
      <c r="CG1045" t="s">
        <v>14253</v>
      </c>
      <c r="CH1045">
        <v>0</v>
      </c>
      <c r="CI1045" t="s">
        <v>1547</v>
      </c>
      <c r="CJ1045" t="s">
        <v>1547</v>
      </c>
      <c r="CK1045" t="s">
        <v>4405</v>
      </c>
      <c r="CL1045"/>
      <c r="CM1045"/>
      <c r="CN1045" t="s">
        <v>1547</v>
      </c>
      <c r="CO1045" t="s">
        <v>1547</v>
      </c>
      <c r="CP1045" t="s">
        <v>1547</v>
      </c>
      <c r="CQ1045" t="s">
        <v>1547</v>
      </c>
      <c r="CR1045" t="s">
        <v>1547</v>
      </c>
      <c r="CS1045">
        <v>0</v>
      </c>
      <c r="CT1045" t="s">
        <v>1547</v>
      </c>
      <c r="CU1045" t="s">
        <v>1547</v>
      </c>
      <c r="CV1045" t="s">
        <v>1547</v>
      </c>
      <c r="CW1045" t="s">
        <v>1547</v>
      </c>
      <c r="CX1045" t="s">
        <v>1547</v>
      </c>
      <c r="CY1045">
        <v>1043</v>
      </c>
      <c r="CZ1045" t="s">
        <v>10568</v>
      </c>
      <c r="DA1045" t="s">
        <v>1547</v>
      </c>
      <c r="DB1045" t="s">
        <v>1881</v>
      </c>
      <c r="DC1045" t="s">
        <v>1882</v>
      </c>
      <c r="DD1045" t="s">
        <v>1547</v>
      </c>
      <c r="DE1045" t="s">
        <v>1547</v>
      </c>
      <c r="DF1045">
        <v>0</v>
      </c>
      <c r="DG1045" t="s">
        <v>1547</v>
      </c>
      <c r="DH1045" t="s">
        <v>1547</v>
      </c>
      <c r="DI1045" t="s">
        <v>1892</v>
      </c>
      <c r="DJ1045" t="e">
        <v>#N/A</v>
      </c>
      <c r="DK1045"/>
      <c r="DL1045" t="s">
        <v>1892</v>
      </c>
      <c r="DM1045">
        <v>9</v>
      </c>
      <c r="DN1045" t="s">
        <v>1883</v>
      </c>
      <c r="DO1045" t="s">
        <v>4405</v>
      </c>
      <c r="DP1045" t="b">
        <v>1</v>
      </c>
      <c r="DQ1045" t="b">
        <v>0</v>
      </c>
      <c r="DR1045" t="b">
        <v>0</v>
      </c>
      <c r="DS1045" t="b">
        <v>0</v>
      </c>
      <c r="DT1045" t="b">
        <v>0</v>
      </c>
      <c r="DU1045" t="b">
        <v>1</v>
      </c>
      <c r="DV1045" t="b">
        <v>0</v>
      </c>
      <c r="DW1045">
        <v>0</v>
      </c>
      <c r="DX1045" t="b">
        <v>0</v>
      </c>
      <c r="DY1045" t="b">
        <v>0</v>
      </c>
      <c r="DZ1045" t="b">
        <v>0</v>
      </c>
      <c r="EA1045" t="b">
        <v>0</v>
      </c>
      <c r="EB1045" t="b">
        <v>0</v>
      </c>
      <c r="EC1045" t="b">
        <v>0</v>
      </c>
      <c r="ED1045" t="b">
        <v>0</v>
      </c>
      <c r="EE1045" t="b">
        <v>1</v>
      </c>
      <c r="EF1045" t="b">
        <v>0</v>
      </c>
      <c r="EG1045" t="b" cm="1">
        <v>0</v>
      </c>
      <c r="EH1045" t="b">
        <v>0</v>
      </c>
      <c r="EI1045" t="b">
        <v>0</v>
      </c>
      <c r="EJ1045" t="b">
        <v>1</v>
      </c>
      <c r="EK1045" t="s">
        <v>1956</v>
      </c>
      <c r="EL1045">
        <v>1</v>
      </c>
      <c r="EM1045">
        <v>0</v>
      </c>
      <c r="EN1045" t="b">
        <v>1</v>
      </c>
    </row>
    <row r="1046" spans="1:144" ht="15.75">
      <c r="A1046"/>
      <c r="B1046" t="s">
        <v>4405</v>
      </c>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s="108" t="s">
        <v>43</v>
      </c>
      <c r="AP1046" t="s">
        <v>13123</v>
      </c>
      <c r="AQ1046">
        <v>43</v>
      </c>
      <c r="AR1046" t="s">
        <v>1547</v>
      </c>
      <c r="AS1046" t="s">
        <v>1547</v>
      </c>
      <c r="AT1046" t="e">
        <v>#N/A</v>
      </c>
      <c r="AU1046" t="s">
        <v>1547</v>
      </c>
      <c r="AV1046" t="s">
        <v>1744</v>
      </c>
      <c r="AW1046" t="s">
        <v>1744</v>
      </c>
      <c r="AX1046" t="s">
        <v>1740</v>
      </c>
      <c r="AY1046" t="s">
        <v>1744</v>
      </c>
      <c r="AZ1046" t="s">
        <v>1547</v>
      </c>
      <c r="BA1046" t="s">
        <v>1953</v>
      </c>
      <c r="BB1046" t="s">
        <v>1547</v>
      </c>
      <c r="BC1046" t="s">
        <v>1547</v>
      </c>
      <c r="BD1046" t="s">
        <v>1547</v>
      </c>
      <c r="BE1046" t="s">
        <v>13605</v>
      </c>
      <c r="BF1046">
        <v>1013</v>
      </c>
      <c r="BG1046">
        <v>1005</v>
      </c>
      <c r="BH1046">
        <v>0</v>
      </c>
      <c r="BI1046" t="s">
        <v>1547</v>
      </c>
      <c r="BJ1046">
        <v>0</v>
      </c>
      <c r="BK1046">
        <v>0</v>
      </c>
      <c r="BL1046">
        <v>2</v>
      </c>
      <c r="BM1046" t="s">
        <v>1739</v>
      </c>
      <c r="BN1046" t="s">
        <v>13606</v>
      </c>
      <c r="BO1046" t="s">
        <v>14223</v>
      </c>
      <c r="BP1046" t="s" cm="1">
        <v>14222</v>
      </c>
      <c r="BQ1046" t="s">
        <v>1547</v>
      </c>
      <c r="BR1046" t="s">
        <v>1954</v>
      </c>
      <c r="BS1046">
        <v>34</v>
      </c>
      <c r="BT1046" t="s">
        <v>5292</v>
      </c>
      <c r="BU1046" t="s">
        <v>16023</v>
      </c>
      <c r="BV1046">
        <v>0</v>
      </c>
      <c r="BW1046" t="s">
        <v>1744</v>
      </c>
      <c r="BX1046" t="s">
        <v>1744</v>
      </c>
      <c r="BY1046" t="s">
        <v>1744</v>
      </c>
      <c r="BZ1046" t="s">
        <v>1547</v>
      </c>
      <c r="CA1046" t="s">
        <v>1744</v>
      </c>
      <c r="CB1046" t="s">
        <v>1547</v>
      </c>
      <c r="CC1046"/>
      <c r="CD1046" t="s">
        <v>998</v>
      </c>
      <c r="CE1046">
        <v>0</v>
      </c>
      <c r="CF1046" t="s">
        <v>14252</v>
      </c>
      <c r="CG1046" t="s">
        <v>14253</v>
      </c>
      <c r="CH1046">
        <v>0</v>
      </c>
      <c r="CI1046" t="s">
        <v>1547</v>
      </c>
      <c r="CJ1046" t="s">
        <v>1547</v>
      </c>
      <c r="CK1046" t="s">
        <v>4405</v>
      </c>
      <c r="CL1046"/>
      <c r="CM1046"/>
      <c r="CN1046" t="s">
        <v>1547</v>
      </c>
      <c r="CO1046" t="s">
        <v>1547</v>
      </c>
      <c r="CP1046" t="s">
        <v>1547</v>
      </c>
      <c r="CQ1046" t="s">
        <v>1547</v>
      </c>
      <c r="CR1046" t="s">
        <v>1547</v>
      </c>
      <c r="CS1046">
        <v>0</v>
      </c>
      <c r="CT1046" t="s">
        <v>1547</v>
      </c>
      <c r="CU1046" t="s">
        <v>1547</v>
      </c>
      <c r="CV1046" t="s">
        <v>1547</v>
      </c>
      <c r="CW1046" t="s">
        <v>1547</v>
      </c>
      <c r="CX1046" t="s">
        <v>1547</v>
      </c>
      <c r="CY1046">
        <v>1044</v>
      </c>
      <c r="CZ1046" t="s">
        <v>10569</v>
      </c>
      <c r="DA1046" t="s">
        <v>1547</v>
      </c>
      <c r="DB1046" t="s">
        <v>1881</v>
      </c>
      <c r="DC1046" t="s">
        <v>1882</v>
      </c>
      <c r="DD1046" t="s">
        <v>1547</v>
      </c>
      <c r="DE1046" t="s">
        <v>1547</v>
      </c>
      <c r="DF1046">
        <v>0</v>
      </c>
      <c r="DG1046" t="s">
        <v>1547</v>
      </c>
      <c r="DH1046" t="s">
        <v>1547</v>
      </c>
      <c r="DI1046" t="s">
        <v>1892</v>
      </c>
      <c r="DJ1046" t="e">
        <v>#N/A</v>
      </c>
      <c r="DK1046"/>
      <c r="DL1046" t="s">
        <v>1892</v>
      </c>
      <c r="DM1046">
        <v>9</v>
      </c>
      <c r="DN1046" t="s">
        <v>1883</v>
      </c>
      <c r="DO1046" t="s">
        <v>4405</v>
      </c>
      <c r="DP1046" t="b">
        <v>1</v>
      </c>
      <c r="DQ1046" t="b">
        <v>0</v>
      </c>
      <c r="DR1046" t="b">
        <v>0</v>
      </c>
      <c r="DS1046" t="b">
        <v>0</v>
      </c>
      <c r="DT1046" t="b">
        <v>0</v>
      </c>
      <c r="DU1046" t="b">
        <v>1</v>
      </c>
      <c r="DV1046" t="b">
        <v>0</v>
      </c>
      <c r="DW1046">
        <v>0</v>
      </c>
      <c r="DX1046" t="b">
        <v>0</v>
      </c>
      <c r="DY1046" t="b">
        <v>0</v>
      </c>
      <c r="DZ1046" t="b">
        <v>0</v>
      </c>
      <c r="EA1046" t="b">
        <v>0</v>
      </c>
      <c r="EB1046" t="b">
        <v>0</v>
      </c>
      <c r="EC1046" t="b">
        <v>0</v>
      </c>
      <c r="ED1046" t="b">
        <v>0</v>
      </c>
      <c r="EE1046" t="b">
        <v>1</v>
      </c>
      <c r="EF1046" t="b">
        <v>0</v>
      </c>
      <c r="EG1046" t="b" cm="1">
        <v>0</v>
      </c>
      <c r="EH1046" t="b">
        <v>0</v>
      </c>
      <c r="EI1046" t="b">
        <v>0</v>
      </c>
      <c r="EJ1046" t="b">
        <v>1</v>
      </c>
      <c r="EK1046" t="s">
        <v>1956</v>
      </c>
      <c r="EL1046">
        <v>1</v>
      </c>
      <c r="EM1046">
        <v>0</v>
      </c>
      <c r="EN1046" t="b">
        <v>1</v>
      </c>
    </row>
    <row r="1047" spans="1:144" ht="15.75">
      <c r="A1047"/>
      <c r="B1047" t="s">
        <v>4405</v>
      </c>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s="108" t="s">
        <v>43</v>
      </c>
      <c r="AP1047" t="s">
        <v>13123</v>
      </c>
      <c r="AQ1047">
        <v>44</v>
      </c>
      <c r="AR1047" t="s">
        <v>1547</v>
      </c>
      <c r="AS1047" t="s">
        <v>1547</v>
      </c>
      <c r="AT1047" t="e">
        <v>#N/A</v>
      </c>
      <c r="AU1047" t="s">
        <v>1547</v>
      </c>
      <c r="AV1047" t="s">
        <v>1744</v>
      </c>
      <c r="AW1047" t="s">
        <v>1744</v>
      </c>
      <c r="AX1047" t="s">
        <v>1740</v>
      </c>
      <c r="AY1047" t="s">
        <v>1744</v>
      </c>
      <c r="AZ1047" t="s">
        <v>1547</v>
      </c>
      <c r="BA1047" t="s">
        <v>1953</v>
      </c>
      <c r="BB1047" t="s">
        <v>1547</v>
      </c>
      <c r="BC1047" t="s">
        <v>1547</v>
      </c>
      <c r="BD1047" t="s">
        <v>1547</v>
      </c>
      <c r="BE1047" t="s">
        <v>13605</v>
      </c>
      <c r="BF1047">
        <v>1013</v>
      </c>
      <c r="BG1047">
        <v>1005</v>
      </c>
      <c r="BH1047">
        <v>0</v>
      </c>
      <c r="BI1047" t="s">
        <v>1547</v>
      </c>
      <c r="BJ1047">
        <v>0</v>
      </c>
      <c r="BK1047">
        <v>0</v>
      </c>
      <c r="BL1047">
        <v>2</v>
      </c>
      <c r="BM1047" t="s">
        <v>1739</v>
      </c>
      <c r="BN1047" t="s">
        <v>13606</v>
      </c>
      <c r="BO1047" t="s">
        <v>14223</v>
      </c>
      <c r="BP1047" t="s" cm="1">
        <v>14222</v>
      </c>
      <c r="BQ1047" t="s">
        <v>1547</v>
      </c>
      <c r="BR1047" t="s">
        <v>1954</v>
      </c>
      <c r="BS1047">
        <v>35</v>
      </c>
      <c r="BT1047" t="s">
        <v>5303</v>
      </c>
      <c r="BU1047" t="s">
        <v>16024</v>
      </c>
      <c r="BV1047">
        <v>0</v>
      </c>
      <c r="BW1047" t="s">
        <v>1744</v>
      </c>
      <c r="BX1047" t="s">
        <v>1744</v>
      </c>
      <c r="BY1047" t="s">
        <v>1744</v>
      </c>
      <c r="BZ1047" t="s">
        <v>1547</v>
      </c>
      <c r="CA1047" t="s">
        <v>1744</v>
      </c>
      <c r="CB1047" t="s">
        <v>1547</v>
      </c>
      <c r="CC1047"/>
      <c r="CD1047" t="s">
        <v>998</v>
      </c>
      <c r="CE1047">
        <v>0</v>
      </c>
      <c r="CF1047" t="s">
        <v>14252</v>
      </c>
      <c r="CG1047" t="s">
        <v>14253</v>
      </c>
      <c r="CH1047">
        <v>0</v>
      </c>
      <c r="CI1047" t="s">
        <v>1547</v>
      </c>
      <c r="CJ1047" t="s">
        <v>1547</v>
      </c>
      <c r="CK1047" t="s">
        <v>4405</v>
      </c>
      <c r="CL1047"/>
      <c r="CM1047"/>
      <c r="CN1047" t="s">
        <v>1547</v>
      </c>
      <c r="CO1047" t="s">
        <v>1547</v>
      </c>
      <c r="CP1047" t="s">
        <v>1547</v>
      </c>
      <c r="CQ1047" t="s">
        <v>1547</v>
      </c>
      <c r="CR1047" t="s">
        <v>1547</v>
      </c>
      <c r="CS1047">
        <v>0</v>
      </c>
      <c r="CT1047" t="s">
        <v>1547</v>
      </c>
      <c r="CU1047" t="s">
        <v>1547</v>
      </c>
      <c r="CV1047" t="s">
        <v>1547</v>
      </c>
      <c r="CW1047" t="s">
        <v>1547</v>
      </c>
      <c r="CX1047" t="s">
        <v>1547</v>
      </c>
      <c r="CY1047">
        <v>1045</v>
      </c>
      <c r="CZ1047" t="s">
        <v>10570</v>
      </c>
      <c r="DA1047" t="s">
        <v>1547</v>
      </c>
      <c r="DB1047" t="s">
        <v>1881</v>
      </c>
      <c r="DC1047" t="s">
        <v>1882</v>
      </c>
      <c r="DD1047" t="s">
        <v>1547</v>
      </c>
      <c r="DE1047" t="s">
        <v>1547</v>
      </c>
      <c r="DF1047">
        <v>0</v>
      </c>
      <c r="DG1047" t="s">
        <v>1547</v>
      </c>
      <c r="DH1047" t="s">
        <v>1547</v>
      </c>
      <c r="DI1047" t="s">
        <v>1892</v>
      </c>
      <c r="DJ1047" t="e">
        <v>#N/A</v>
      </c>
      <c r="DK1047"/>
      <c r="DL1047" t="s">
        <v>1892</v>
      </c>
      <c r="DM1047">
        <v>9</v>
      </c>
      <c r="DN1047" t="s">
        <v>1883</v>
      </c>
      <c r="DO1047" t="s">
        <v>4405</v>
      </c>
      <c r="DP1047" t="b">
        <v>1</v>
      </c>
      <c r="DQ1047" t="b">
        <v>0</v>
      </c>
      <c r="DR1047" t="b">
        <v>0</v>
      </c>
      <c r="DS1047" t="b">
        <v>0</v>
      </c>
      <c r="DT1047" t="b">
        <v>0</v>
      </c>
      <c r="DU1047" t="b">
        <v>1</v>
      </c>
      <c r="DV1047" t="b">
        <v>0</v>
      </c>
      <c r="DW1047">
        <v>0</v>
      </c>
      <c r="DX1047" t="b">
        <v>0</v>
      </c>
      <c r="DY1047" t="b">
        <v>0</v>
      </c>
      <c r="DZ1047" t="b">
        <v>0</v>
      </c>
      <c r="EA1047" t="b">
        <v>0</v>
      </c>
      <c r="EB1047" t="b">
        <v>0</v>
      </c>
      <c r="EC1047" t="b">
        <v>0</v>
      </c>
      <c r="ED1047" t="b">
        <v>0</v>
      </c>
      <c r="EE1047" t="b">
        <v>1</v>
      </c>
      <c r="EF1047" t="b">
        <v>0</v>
      </c>
      <c r="EG1047" t="b" cm="1">
        <v>0</v>
      </c>
      <c r="EH1047" t="b">
        <v>0</v>
      </c>
      <c r="EI1047" t="b">
        <v>0</v>
      </c>
      <c r="EJ1047" t="b">
        <v>1</v>
      </c>
      <c r="EK1047" t="s">
        <v>1956</v>
      </c>
      <c r="EL1047">
        <v>1</v>
      </c>
      <c r="EM1047">
        <v>0</v>
      </c>
      <c r="EN1047" t="b">
        <v>1</v>
      </c>
    </row>
    <row r="1048" spans="1:144" ht="15.75">
      <c r="A1048"/>
      <c r="B1048" t="s">
        <v>4405</v>
      </c>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s="108" t="s">
        <v>43</v>
      </c>
      <c r="AP1048" t="s">
        <v>13123</v>
      </c>
      <c r="AQ1048">
        <v>45</v>
      </c>
      <c r="AR1048" t="s">
        <v>1547</v>
      </c>
      <c r="AS1048" t="s">
        <v>1547</v>
      </c>
      <c r="AT1048" t="e">
        <v>#N/A</v>
      </c>
      <c r="AU1048" t="s">
        <v>1547</v>
      </c>
      <c r="AV1048" t="s">
        <v>1744</v>
      </c>
      <c r="AW1048" t="s">
        <v>1744</v>
      </c>
      <c r="AX1048" t="s">
        <v>1740</v>
      </c>
      <c r="AY1048" t="s">
        <v>1744</v>
      </c>
      <c r="AZ1048" t="s">
        <v>1547</v>
      </c>
      <c r="BA1048" t="s">
        <v>1953</v>
      </c>
      <c r="BB1048" t="s">
        <v>1547</v>
      </c>
      <c r="BC1048" t="s">
        <v>1547</v>
      </c>
      <c r="BD1048" t="s">
        <v>1547</v>
      </c>
      <c r="BE1048" t="s">
        <v>13605</v>
      </c>
      <c r="BF1048">
        <v>1013</v>
      </c>
      <c r="BG1048">
        <v>1005</v>
      </c>
      <c r="BH1048">
        <v>0</v>
      </c>
      <c r="BI1048" t="s">
        <v>1547</v>
      </c>
      <c r="BJ1048">
        <v>0</v>
      </c>
      <c r="BK1048">
        <v>0</v>
      </c>
      <c r="BL1048">
        <v>2</v>
      </c>
      <c r="BM1048" t="s">
        <v>1739</v>
      </c>
      <c r="BN1048" t="s">
        <v>13606</v>
      </c>
      <c r="BO1048" t="s">
        <v>14223</v>
      </c>
      <c r="BP1048" t="s" cm="1">
        <v>14222</v>
      </c>
      <c r="BQ1048" t="s">
        <v>1547</v>
      </c>
      <c r="BR1048" t="s">
        <v>1954</v>
      </c>
      <c r="BS1048">
        <v>36</v>
      </c>
      <c r="BT1048" t="s">
        <v>5312</v>
      </c>
      <c r="BU1048" t="s">
        <v>16025</v>
      </c>
      <c r="BV1048">
        <v>0</v>
      </c>
      <c r="BW1048" t="s">
        <v>1744</v>
      </c>
      <c r="BX1048" t="s">
        <v>1744</v>
      </c>
      <c r="BY1048" t="s">
        <v>1744</v>
      </c>
      <c r="BZ1048" t="s">
        <v>1547</v>
      </c>
      <c r="CA1048" t="s">
        <v>1744</v>
      </c>
      <c r="CB1048" t="s">
        <v>1547</v>
      </c>
      <c r="CC1048"/>
      <c r="CD1048" t="s">
        <v>998</v>
      </c>
      <c r="CE1048">
        <v>0</v>
      </c>
      <c r="CF1048" t="s">
        <v>14252</v>
      </c>
      <c r="CG1048" t="s">
        <v>14253</v>
      </c>
      <c r="CH1048">
        <v>0</v>
      </c>
      <c r="CI1048" t="s">
        <v>1547</v>
      </c>
      <c r="CJ1048" t="s">
        <v>1547</v>
      </c>
      <c r="CK1048" t="s">
        <v>4405</v>
      </c>
      <c r="CL1048"/>
      <c r="CM1048"/>
      <c r="CN1048" t="s">
        <v>1547</v>
      </c>
      <c r="CO1048" t="s">
        <v>1547</v>
      </c>
      <c r="CP1048" t="s">
        <v>1547</v>
      </c>
      <c r="CQ1048" t="s">
        <v>1547</v>
      </c>
      <c r="CR1048" t="s">
        <v>1547</v>
      </c>
      <c r="CS1048">
        <v>0</v>
      </c>
      <c r="CT1048" t="s">
        <v>1547</v>
      </c>
      <c r="CU1048" t="s">
        <v>1547</v>
      </c>
      <c r="CV1048" t="s">
        <v>1547</v>
      </c>
      <c r="CW1048" t="s">
        <v>1547</v>
      </c>
      <c r="CX1048" t="s">
        <v>1547</v>
      </c>
      <c r="CY1048">
        <v>1046</v>
      </c>
      <c r="CZ1048" t="s">
        <v>10571</v>
      </c>
      <c r="DA1048" t="s">
        <v>1547</v>
      </c>
      <c r="DB1048" t="s">
        <v>1881</v>
      </c>
      <c r="DC1048" t="s">
        <v>1882</v>
      </c>
      <c r="DD1048" t="s">
        <v>1547</v>
      </c>
      <c r="DE1048" t="s">
        <v>1547</v>
      </c>
      <c r="DF1048">
        <v>0</v>
      </c>
      <c r="DG1048" t="s">
        <v>1547</v>
      </c>
      <c r="DH1048" t="s">
        <v>1547</v>
      </c>
      <c r="DI1048" t="s">
        <v>1892</v>
      </c>
      <c r="DJ1048" t="e">
        <v>#N/A</v>
      </c>
      <c r="DK1048"/>
      <c r="DL1048" t="s">
        <v>1892</v>
      </c>
      <c r="DM1048">
        <v>9</v>
      </c>
      <c r="DN1048" t="s">
        <v>1883</v>
      </c>
      <c r="DO1048" t="s">
        <v>4405</v>
      </c>
      <c r="DP1048" t="b">
        <v>1</v>
      </c>
      <c r="DQ1048" t="b">
        <v>0</v>
      </c>
      <c r="DR1048" t="b">
        <v>0</v>
      </c>
      <c r="DS1048" t="b">
        <v>0</v>
      </c>
      <c r="DT1048" t="b">
        <v>0</v>
      </c>
      <c r="DU1048" t="b">
        <v>1</v>
      </c>
      <c r="DV1048" t="b">
        <v>0</v>
      </c>
      <c r="DW1048">
        <v>0</v>
      </c>
      <c r="DX1048" t="b">
        <v>0</v>
      </c>
      <c r="DY1048" t="b">
        <v>0</v>
      </c>
      <c r="DZ1048" t="b">
        <v>0</v>
      </c>
      <c r="EA1048" t="b">
        <v>0</v>
      </c>
      <c r="EB1048" t="b">
        <v>0</v>
      </c>
      <c r="EC1048" t="b">
        <v>0</v>
      </c>
      <c r="ED1048" t="b">
        <v>0</v>
      </c>
      <c r="EE1048" t="b">
        <v>1</v>
      </c>
      <c r="EF1048" t="b">
        <v>0</v>
      </c>
      <c r="EG1048" t="b" cm="1">
        <v>0</v>
      </c>
      <c r="EH1048" t="b">
        <v>0</v>
      </c>
      <c r="EI1048" t="b">
        <v>0</v>
      </c>
      <c r="EJ1048" t="b">
        <v>1</v>
      </c>
      <c r="EK1048" t="s">
        <v>1956</v>
      </c>
      <c r="EL1048">
        <v>1</v>
      </c>
      <c r="EM1048">
        <v>0</v>
      </c>
      <c r="EN1048" t="b">
        <v>1</v>
      </c>
    </row>
    <row r="1049" spans="1:144" ht="15.75">
      <c r="A1049"/>
      <c r="B1049" t="s">
        <v>4405</v>
      </c>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s="108" t="s">
        <v>43</v>
      </c>
      <c r="AP1049" t="s">
        <v>13123</v>
      </c>
      <c r="AQ1049">
        <v>46</v>
      </c>
      <c r="AR1049" t="s">
        <v>1547</v>
      </c>
      <c r="AS1049" t="s">
        <v>1547</v>
      </c>
      <c r="AT1049" t="e">
        <v>#N/A</v>
      </c>
      <c r="AU1049" t="s">
        <v>1547</v>
      </c>
      <c r="AV1049" t="s">
        <v>1744</v>
      </c>
      <c r="AW1049" t="s">
        <v>1744</v>
      </c>
      <c r="AX1049" t="s">
        <v>1740</v>
      </c>
      <c r="AY1049" t="s">
        <v>1744</v>
      </c>
      <c r="AZ1049" t="s">
        <v>1547</v>
      </c>
      <c r="BA1049" t="s">
        <v>1953</v>
      </c>
      <c r="BB1049" t="s">
        <v>1547</v>
      </c>
      <c r="BC1049" t="s">
        <v>1547</v>
      </c>
      <c r="BD1049" t="s">
        <v>1547</v>
      </c>
      <c r="BE1049" t="s">
        <v>13605</v>
      </c>
      <c r="BF1049">
        <v>1013</v>
      </c>
      <c r="BG1049">
        <v>1005</v>
      </c>
      <c r="BH1049">
        <v>0</v>
      </c>
      <c r="BI1049" t="s">
        <v>1547</v>
      </c>
      <c r="BJ1049">
        <v>0</v>
      </c>
      <c r="BK1049">
        <v>0</v>
      </c>
      <c r="BL1049">
        <v>2</v>
      </c>
      <c r="BM1049" t="s">
        <v>1739</v>
      </c>
      <c r="BN1049" t="s">
        <v>13606</v>
      </c>
      <c r="BO1049" t="s">
        <v>14223</v>
      </c>
      <c r="BP1049" t="s" cm="1">
        <v>14222</v>
      </c>
      <c r="BQ1049" t="s">
        <v>1547</v>
      </c>
      <c r="BR1049" t="s">
        <v>1954</v>
      </c>
      <c r="BS1049">
        <v>37</v>
      </c>
      <c r="BT1049" t="s">
        <v>5322</v>
      </c>
      <c r="BU1049" t="s">
        <v>16026</v>
      </c>
      <c r="BV1049">
        <v>0</v>
      </c>
      <c r="BW1049" t="s">
        <v>1744</v>
      </c>
      <c r="BX1049" t="s">
        <v>1744</v>
      </c>
      <c r="BY1049" t="s">
        <v>1744</v>
      </c>
      <c r="BZ1049" t="s">
        <v>1547</v>
      </c>
      <c r="CA1049" t="s">
        <v>1744</v>
      </c>
      <c r="CB1049" t="s">
        <v>1547</v>
      </c>
      <c r="CC1049"/>
      <c r="CD1049" t="s">
        <v>998</v>
      </c>
      <c r="CE1049">
        <v>0</v>
      </c>
      <c r="CF1049" t="s">
        <v>14252</v>
      </c>
      <c r="CG1049" t="s">
        <v>14253</v>
      </c>
      <c r="CH1049">
        <v>0</v>
      </c>
      <c r="CI1049" t="s">
        <v>1547</v>
      </c>
      <c r="CJ1049" t="s">
        <v>1547</v>
      </c>
      <c r="CK1049" t="s">
        <v>4405</v>
      </c>
      <c r="CL1049"/>
      <c r="CM1049"/>
      <c r="CN1049" t="s">
        <v>1547</v>
      </c>
      <c r="CO1049" t="s">
        <v>1547</v>
      </c>
      <c r="CP1049" t="s">
        <v>1547</v>
      </c>
      <c r="CQ1049" t="s">
        <v>1547</v>
      </c>
      <c r="CR1049" t="s">
        <v>1547</v>
      </c>
      <c r="CS1049">
        <v>0</v>
      </c>
      <c r="CT1049" t="s">
        <v>1547</v>
      </c>
      <c r="CU1049" t="s">
        <v>1547</v>
      </c>
      <c r="CV1049" t="s">
        <v>1547</v>
      </c>
      <c r="CW1049" t="s">
        <v>1547</v>
      </c>
      <c r="CX1049" t="s">
        <v>1547</v>
      </c>
      <c r="CY1049">
        <v>1047</v>
      </c>
      <c r="CZ1049" t="s">
        <v>10572</v>
      </c>
      <c r="DA1049" t="s">
        <v>1547</v>
      </c>
      <c r="DB1049" t="s">
        <v>1881</v>
      </c>
      <c r="DC1049" t="s">
        <v>1882</v>
      </c>
      <c r="DD1049" t="s">
        <v>1547</v>
      </c>
      <c r="DE1049" t="s">
        <v>1547</v>
      </c>
      <c r="DF1049">
        <v>0</v>
      </c>
      <c r="DG1049" t="s">
        <v>1547</v>
      </c>
      <c r="DH1049" t="s">
        <v>1547</v>
      </c>
      <c r="DI1049" t="s">
        <v>1892</v>
      </c>
      <c r="DJ1049" t="e">
        <v>#N/A</v>
      </c>
      <c r="DK1049"/>
      <c r="DL1049" t="s">
        <v>1892</v>
      </c>
      <c r="DM1049">
        <v>9</v>
      </c>
      <c r="DN1049" t="s">
        <v>1883</v>
      </c>
      <c r="DO1049" t="s">
        <v>4405</v>
      </c>
      <c r="DP1049" t="b">
        <v>1</v>
      </c>
      <c r="DQ1049" t="b">
        <v>0</v>
      </c>
      <c r="DR1049" t="b">
        <v>0</v>
      </c>
      <c r="DS1049" t="b">
        <v>0</v>
      </c>
      <c r="DT1049" t="b">
        <v>0</v>
      </c>
      <c r="DU1049" t="b">
        <v>1</v>
      </c>
      <c r="DV1049" t="b">
        <v>0</v>
      </c>
      <c r="DW1049">
        <v>0</v>
      </c>
      <c r="DX1049" t="b">
        <v>0</v>
      </c>
      <c r="DY1049" t="b">
        <v>0</v>
      </c>
      <c r="DZ1049" t="b">
        <v>0</v>
      </c>
      <c r="EA1049" t="b">
        <v>0</v>
      </c>
      <c r="EB1049" t="b">
        <v>0</v>
      </c>
      <c r="EC1049" t="b">
        <v>0</v>
      </c>
      <c r="ED1049" t="b">
        <v>0</v>
      </c>
      <c r="EE1049" t="b">
        <v>1</v>
      </c>
      <c r="EF1049" t="b">
        <v>0</v>
      </c>
      <c r="EG1049" t="b" cm="1">
        <v>0</v>
      </c>
      <c r="EH1049" t="b">
        <v>0</v>
      </c>
      <c r="EI1049" t="b">
        <v>0</v>
      </c>
      <c r="EJ1049" t="b">
        <v>1</v>
      </c>
      <c r="EK1049" t="s">
        <v>1956</v>
      </c>
      <c r="EL1049">
        <v>1</v>
      </c>
      <c r="EM1049">
        <v>0</v>
      </c>
      <c r="EN1049" t="b">
        <v>1</v>
      </c>
    </row>
    <row r="1050" spans="1:144" ht="15.75">
      <c r="A1050"/>
      <c r="B1050" t="s">
        <v>4405</v>
      </c>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s="108" t="s">
        <v>43</v>
      </c>
      <c r="AP1050" t="s">
        <v>13123</v>
      </c>
      <c r="AQ1050">
        <v>47</v>
      </c>
      <c r="AR1050" t="s">
        <v>1547</v>
      </c>
      <c r="AS1050" t="s">
        <v>1547</v>
      </c>
      <c r="AT1050" t="e">
        <v>#N/A</v>
      </c>
      <c r="AU1050" t="s">
        <v>1547</v>
      </c>
      <c r="AV1050" t="s">
        <v>1744</v>
      </c>
      <c r="AW1050" t="s">
        <v>1744</v>
      </c>
      <c r="AX1050" t="s">
        <v>1740</v>
      </c>
      <c r="AY1050" t="s">
        <v>1744</v>
      </c>
      <c r="AZ1050" t="s">
        <v>1547</v>
      </c>
      <c r="BA1050" t="s">
        <v>1953</v>
      </c>
      <c r="BB1050" t="s">
        <v>1547</v>
      </c>
      <c r="BC1050" t="s">
        <v>1547</v>
      </c>
      <c r="BD1050" t="s">
        <v>1547</v>
      </c>
      <c r="BE1050" t="s">
        <v>13605</v>
      </c>
      <c r="BF1050">
        <v>1013</v>
      </c>
      <c r="BG1050">
        <v>1005</v>
      </c>
      <c r="BH1050">
        <v>0</v>
      </c>
      <c r="BI1050" t="s">
        <v>1547</v>
      </c>
      <c r="BJ1050">
        <v>0</v>
      </c>
      <c r="BK1050">
        <v>0</v>
      </c>
      <c r="BL1050">
        <v>2</v>
      </c>
      <c r="BM1050" t="s">
        <v>1739</v>
      </c>
      <c r="BN1050" t="s">
        <v>13606</v>
      </c>
      <c r="BO1050" t="s">
        <v>14223</v>
      </c>
      <c r="BP1050" t="s" cm="1">
        <v>14222</v>
      </c>
      <c r="BQ1050" t="s">
        <v>1547</v>
      </c>
      <c r="BR1050" t="s">
        <v>1954</v>
      </c>
      <c r="BS1050">
        <v>38</v>
      </c>
      <c r="BT1050" t="s">
        <v>5333</v>
      </c>
      <c r="BU1050" t="s">
        <v>16027</v>
      </c>
      <c r="BV1050">
        <v>0</v>
      </c>
      <c r="BW1050" t="s">
        <v>1744</v>
      </c>
      <c r="BX1050" t="s">
        <v>1744</v>
      </c>
      <c r="BY1050" t="s">
        <v>1744</v>
      </c>
      <c r="BZ1050" t="s">
        <v>1547</v>
      </c>
      <c r="CA1050" t="s">
        <v>1744</v>
      </c>
      <c r="CB1050" t="s">
        <v>1547</v>
      </c>
      <c r="CC1050"/>
      <c r="CD1050" t="s">
        <v>998</v>
      </c>
      <c r="CE1050">
        <v>0</v>
      </c>
      <c r="CF1050" t="s">
        <v>14252</v>
      </c>
      <c r="CG1050" t="s">
        <v>14253</v>
      </c>
      <c r="CH1050">
        <v>0</v>
      </c>
      <c r="CI1050" t="s">
        <v>1547</v>
      </c>
      <c r="CJ1050" t="s">
        <v>1547</v>
      </c>
      <c r="CK1050" t="s">
        <v>4405</v>
      </c>
      <c r="CL1050"/>
      <c r="CM1050"/>
      <c r="CN1050" t="s">
        <v>1547</v>
      </c>
      <c r="CO1050" t="s">
        <v>1547</v>
      </c>
      <c r="CP1050" t="s">
        <v>1547</v>
      </c>
      <c r="CQ1050" t="s">
        <v>1547</v>
      </c>
      <c r="CR1050" t="s">
        <v>1547</v>
      </c>
      <c r="CS1050">
        <v>0</v>
      </c>
      <c r="CT1050" t="s">
        <v>1547</v>
      </c>
      <c r="CU1050" t="s">
        <v>1547</v>
      </c>
      <c r="CV1050" t="s">
        <v>1547</v>
      </c>
      <c r="CW1050" t="s">
        <v>1547</v>
      </c>
      <c r="CX1050" t="s">
        <v>1547</v>
      </c>
      <c r="CY1050">
        <v>1048</v>
      </c>
      <c r="CZ1050" t="s">
        <v>10573</v>
      </c>
      <c r="DA1050" t="s">
        <v>1547</v>
      </c>
      <c r="DB1050" t="s">
        <v>1881</v>
      </c>
      <c r="DC1050" t="s">
        <v>1882</v>
      </c>
      <c r="DD1050" t="s">
        <v>1547</v>
      </c>
      <c r="DE1050" t="s">
        <v>1547</v>
      </c>
      <c r="DF1050">
        <v>0</v>
      </c>
      <c r="DG1050" t="s">
        <v>1547</v>
      </c>
      <c r="DH1050" t="s">
        <v>1547</v>
      </c>
      <c r="DI1050" t="s">
        <v>1892</v>
      </c>
      <c r="DJ1050" t="e">
        <v>#N/A</v>
      </c>
      <c r="DK1050"/>
      <c r="DL1050" t="s">
        <v>1892</v>
      </c>
      <c r="DM1050">
        <v>9</v>
      </c>
      <c r="DN1050" t="s">
        <v>1883</v>
      </c>
      <c r="DO1050" t="s">
        <v>4405</v>
      </c>
      <c r="DP1050" t="b">
        <v>1</v>
      </c>
      <c r="DQ1050" t="b">
        <v>0</v>
      </c>
      <c r="DR1050" t="b">
        <v>0</v>
      </c>
      <c r="DS1050" t="b">
        <v>0</v>
      </c>
      <c r="DT1050" t="b">
        <v>0</v>
      </c>
      <c r="DU1050" t="b">
        <v>1</v>
      </c>
      <c r="DV1050" t="b">
        <v>0</v>
      </c>
      <c r="DW1050">
        <v>0</v>
      </c>
      <c r="DX1050" t="b">
        <v>0</v>
      </c>
      <c r="DY1050" t="b">
        <v>0</v>
      </c>
      <c r="DZ1050" t="b">
        <v>0</v>
      </c>
      <c r="EA1050" t="b">
        <v>0</v>
      </c>
      <c r="EB1050" t="b">
        <v>0</v>
      </c>
      <c r="EC1050" t="b">
        <v>0</v>
      </c>
      <c r="ED1050" t="b">
        <v>0</v>
      </c>
      <c r="EE1050" t="b">
        <v>1</v>
      </c>
      <c r="EF1050" t="b">
        <v>0</v>
      </c>
      <c r="EG1050" t="b" cm="1">
        <v>0</v>
      </c>
      <c r="EH1050" t="b">
        <v>0</v>
      </c>
      <c r="EI1050" t="b">
        <v>0</v>
      </c>
      <c r="EJ1050" t="b">
        <v>1</v>
      </c>
      <c r="EK1050" t="s">
        <v>1956</v>
      </c>
      <c r="EL1050">
        <v>1</v>
      </c>
      <c r="EM1050">
        <v>0</v>
      </c>
      <c r="EN1050" t="b">
        <v>1</v>
      </c>
    </row>
    <row r="1051" spans="1:144" ht="15.75">
      <c r="A1051"/>
      <c r="B1051" t="s">
        <v>4405</v>
      </c>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s="108" t="s">
        <v>43</v>
      </c>
      <c r="AP1051" t="s">
        <v>13123</v>
      </c>
      <c r="AQ1051">
        <v>48</v>
      </c>
      <c r="AR1051" t="s">
        <v>1547</v>
      </c>
      <c r="AS1051" t="s">
        <v>1547</v>
      </c>
      <c r="AT1051" t="e">
        <v>#N/A</v>
      </c>
      <c r="AU1051" t="s">
        <v>1547</v>
      </c>
      <c r="AV1051" t="s">
        <v>1744</v>
      </c>
      <c r="AW1051" t="s">
        <v>1744</v>
      </c>
      <c r="AX1051" t="s">
        <v>1740</v>
      </c>
      <c r="AY1051" t="s">
        <v>1744</v>
      </c>
      <c r="AZ1051" t="s">
        <v>1547</v>
      </c>
      <c r="BA1051" t="s">
        <v>1953</v>
      </c>
      <c r="BB1051" t="s">
        <v>1547</v>
      </c>
      <c r="BC1051" t="s">
        <v>1547</v>
      </c>
      <c r="BD1051" t="s">
        <v>1547</v>
      </c>
      <c r="BE1051" t="s">
        <v>13605</v>
      </c>
      <c r="BF1051">
        <v>1013</v>
      </c>
      <c r="BG1051">
        <v>1005</v>
      </c>
      <c r="BH1051">
        <v>0</v>
      </c>
      <c r="BI1051" t="s">
        <v>1547</v>
      </c>
      <c r="BJ1051">
        <v>0</v>
      </c>
      <c r="BK1051">
        <v>0</v>
      </c>
      <c r="BL1051">
        <v>2</v>
      </c>
      <c r="BM1051" t="s">
        <v>1739</v>
      </c>
      <c r="BN1051" t="s">
        <v>13606</v>
      </c>
      <c r="BO1051" t="s">
        <v>14223</v>
      </c>
      <c r="BP1051" t="s" cm="1">
        <v>14222</v>
      </c>
      <c r="BQ1051" t="s">
        <v>1547</v>
      </c>
      <c r="BR1051" t="s">
        <v>1954</v>
      </c>
      <c r="BS1051">
        <v>39</v>
      </c>
      <c r="BT1051" t="s">
        <v>5344</v>
      </c>
      <c r="BU1051" t="s">
        <v>16028</v>
      </c>
      <c r="BV1051">
        <v>0</v>
      </c>
      <c r="BW1051" t="s">
        <v>1744</v>
      </c>
      <c r="BX1051" t="s">
        <v>1744</v>
      </c>
      <c r="BY1051" t="s">
        <v>1744</v>
      </c>
      <c r="BZ1051" t="s">
        <v>1547</v>
      </c>
      <c r="CA1051" t="s">
        <v>1744</v>
      </c>
      <c r="CB1051" t="s">
        <v>1547</v>
      </c>
      <c r="CC1051"/>
      <c r="CD1051" t="s">
        <v>998</v>
      </c>
      <c r="CE1051">
        <v>0</v>
      </c>
      <c r="CF1051" t="s">
        <v>14252</v>
      </c>
      <c r="CG1051" t="s">
        <v>14253</v>
      </c>
      <c r="CH1051">
        <v>0</v>
      </c>
      <c r="CI1051" t="s">
        <v>1547</v>
      </c>
      <c r="CJ1051" t="s">
        <v>1547</v>
      </c>
      <c r="CK1051" t="s">
        <v>4405</v>
      </c>
      <c r="CL1051"/>
      <c r="CM1051"/>
      <c r="CN1051" t="s">
        <v>1547</v>
      </c>
      <c r="CO1051" t="s">
        <v>1547</v>
      </c>
      <c r="CP1051" t="s">
        <v>1547</v>
      </c>
      <c r="CQ1051" t="s">
        <v>1547</v>
      </c>
      <c r="CR1051" t="s">
        <v>1547</v>
      </c>
      <c r="CS1051">
        <v>0</v>
      </c>
      <c r="CT1051" t="s">
        <v>1547</v>
      </c>
      <c r="CU1051" t="s">
        <v>1547</v>
      </c>
      <c r="CV1051" t="s">
        <v>1547</v>
      </c>
      <c r="CW1051" t="s">
        <v>1547</v>
      </c>
      <c r="CX1051" t="s">
        <v>1547</v>
      </c>
      <c r="CY1051">
        <v>1049</v>
      </c>
      <c r="CZ1051" t="s">
        <v>10574</v>
      </c>
      <c r="DA1051" t="s">
        <v>1547</v>
      </c>
      <c r="DB1051" t="s">
        <v>1881</v>
      </c>
      <c r="DC1051" t="s">
        <v>1882</v>
      </c>
      <c r="DD1051" t="s">
        <v>1547</v>
      </c>
      <c r="DE1051" t="s">
        <v>1547</v>
      </c>
      <c r="DF1051">
        <v>0</v>
      </c>
      <c r="DG1051" t="s">
        <v>1547</v>
      </c>
      <c r="DH1051" t="s">
        <v>1547</v>
      </c>
      <c r="DI1051" t="s">
        <v>1892</v>
      </c>
      <c r="DJ1051" t="e">
        <v>#N/A</v>
      </c>
      <c r="DK1051"/>
      <c r="DL1051" t="s">
        <v>1892</v>
      </c>
      <c r="DM1051">
        <v>9</v>
      </c>
      <c r="DN1051" t="s">
        <v>1883</v>
      </c>
      <c r="DO1051" t="s">
        <v>4405</v>
      </c>
      <c r="DP1051" t="b">
        <v>1</v>
      </c>
      <c r="DQ1051" t="b">
        <v>0</v>
      </c>
      <c r="DR1051" t="b">
        <v>0</v>
      </c>
      <c r="DS1051" t="b">
        <v>0</v>
      </c>
      <c r="DT1051" t="b">
        <v>0</v>
      </c>
      <c r="DU1051" t="b">
        <v>1</v>
      </c>
      <c r="DV1051" t="b">
        <v>0</v>
      </c>
      <c r="DW1051">
        <v>0</v>
      </c>
      <c r="DX1051" t="b">
        <v>0</v>
      </c>
      <c r="DY1051" t="b">
        <v>0</v>
      </c>
      <c r="DZ1051" t="b">
        <v>0</v>
      </c>
      <c r="EA1051" t="b">
        <v>0</v>
      </c>
      <c r="EB1051" t="b">
        <v>0</v>
      </c>
      <c r="EC1051" t="b">
        <v>0</v>
      </c>
      <c r="ED1051" t="b">
        <v>0</v>
      </c>
      <c r="EE1051" t="b">
        <v>1</v>
      </c>
      <c r="EF1051" t="b">
        <v>0</v>
      </c>
      <c r="EG1051" t="b" cm="1">
        <v>0</v>
      </c>
      <c r="EH1051" t="b">
        <v>0</v>
      </c>
      <c r="EI1051" t="b">
        <v>0</v>
      </c>
      <c r="EJ1051" t="b">
        <v>1</v>
      </c>
      <c r="EK1051" t="s">
        <v>1956</v>
      </c>
      <c r="EL1051">
        <v>1</v>
      </c>
      <c r="EM1051">
        <v>0</v>
      </c>
      <c r="EN1051" t="b">
        <v>1</v>
      </c>
    </row>
    <row r="1052" spans="1:144" ht="15.75">
      <c r="A1052"/>
      <c r="B1052" t="s">
        <v>4405</v>
      </c>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s="108" t="s">
        <v>43</v>
      </c>
      <c r="AP1052" t="s">
        <v>13123</v>
      </c>
      <c r="AQ1052">
        <v>49</v>
      </c>
      <c r="AR1052" t="s">
        <v>1547</v>
      </c>
      <c r="AS1052" t="s">
        <v>1547</v>
      </c>
      <c r="AT1052" t="e">
        <v>#N/A</v>
      </c>
      <c r="AU1052" t="s">
        <v>1547</v>
      </c>
      <c r="AV1052" t="s">
        <v>1744</v>
      </c>
      <c r="AW1052" t="s">
        <v>1744</v>
      </c>
      <c r="AX1052" t="s">
        <v>1740</v>
      </c>
      <c r="AY1052" t="s">
        <v>1744</v>
      </c>
      <c r="AZ1052" t="s">
        <v>1547</v>
      </c>
      <c r="BA1052" t="s">
        <v>1953</v>
      </c>
      <c r="BB1052" t="s">
        <v>1547</v>
      </c>
      <c r="BC1052" t="s">
        <v>1547</v>
      </c>
      <c r="BD1052" t="s">
        <v>1547</v>
      </c>
      <c r="BE1052" t="s">
        <v>13605</v>
      </c>
      <c r="BF1052">
        <v>1013</v>
      </c>
      <c r="BG1052">
        <v>1005</v>
      </c>
      <c r="BH1052">
        <v>0</v>
      </c>
      <c r="BI1052" t="s">
        <v>1547</v>
      </c>
      <c r="BJ1052">
        <v>0</v>
      </c>
      <c r="BK1052">
        <v>0</v>
      </c>
      <c r="BL1052">
        <v>2</v>
      </c>
      <c r="BM1052" t="s">
        <v>1739</v>
      </c>
      <c r="BN1052" t="s">
        <v>13606</v>
      </c>
      <c r="BO1052" t="s">
        <v>14223</v>
      </c>
      <c r="BP1052" t="s" cm="1">
        <v>14222</v>
      </c>
      <c r="BQ1052" t="s">
        <v>1547</v>
      </c>
      <c r="BR1052" t="s">
        <v>1954</v>
      </c>
      <c r="BS1052">
        <v>40</v>
      </c>
      <c r="BT1052" t="s">
        <v>5355</v>
      </c>
      <c r="BU1052" t="s">
        <v>16029</v>
      </c>
      <c r="BV1052">
        <v>0</v>
      </c>
      <c r="BW1052" t="s">
        <v>1744</v>
      </c>
      <c r="BX1052" t="s">
        <v>1744</v>
      </c>
      <c r="BY1052" t="s">
        <v>1744</v>
      </c>
      <c r="BZ1052" t="s">
        <v>1547</v>
      </c>
      <c r="CA1052" t="s">
        <v>1744</v>
      </c>
      <c r="CB1052" t="s">
        <v>1547</v>
      </c>
      <c r="CC1052"/>
      <c r="CD1052" t="s">
        <v>998</v>
      </c>
      <c r="CE1052">
        <v>0</v>
      </c>
      <c r="CF1052" t="s">
        <v>14252</v>
      </c>
      <c r="CG1052" t="s">
        <v>14253</v>
      </c>
      <c r="CH1052">
        <v>0</v>
      </c>
      <c r="CI1052" t="s">
        <v>1547</v>
      </c>
      <c r="CJ1052" t="s">
        <v>1547</v>
      </c>
      <c r="CK1052" t="s">
        <v>4405</v>
      </c>
      <c r="CL1052"/>
      <c r="CM1052"/>
      <c r="CN1052" t="s">
        <v>1547</v>
      </c>
      <c r="CO1052" t="s">
        <v>1547</v>
      </c>
      <c r="CP1052" t="s">
        <v>1547</v>
      </c>
      <c r="CQ1052" t="s">
        <v>1547</v>
      </c>
      <c r="CR1052" t="s">
        <v>1547</v>
      </c>
      <c r="CS1052">
        <v>0</v>
      </c>
      <c r="CT1052" t="s">
        <v>1547</v>
      </c>
      <c r="CU1052" t="s">
        <v>1547</v>
      </c>
      <c r="CV1052" t="s">
        <v>1547</v>
      </c>
      <c r="CW1052" t="s">
        <v>1547</v>
      </c>
      <c r="CX1052" t="s">
        <v>1547</v>
      </c>
      <c r="CY1052">
        <v>1050</v>
      </c>
      <c r="CZ1052" t="s">
        <v>10575</v>
      </c>
      <c r="DA1052" t="s">
        <v>1547</v>
      </c>
      <c r="DB1052" t="s">
        <v>1881</v>
      </c>
      <c r="DC1052" t="s">
        <v>1882</v>
      </c>
      <c r="DD1052" t="s">
        <v>1547</v>
      </c>
      <c r="DE1052" t="s">
        <v>1547</v>
      </c>
      <c r="DF1052">
        <v>0</v>
      </c>
      <c r="DG1052" t="s">
        <v>1547</v>
      </c>
      <c r="DH1052" t="s">
        <v>1547</v>
      </c>
      <c r="DI1052" t="s">
        <v>1892</v>
      </c>
      <c r="DJ1052" t="e">
        <v>#N/A</v>
      </c>
      <c r="DK1052"/>
      <c r="DL1052" t="s">
        <v>1892</v>
      </c>
      <c r="DM1052">
        <v>9</v>
      </c>
      <c r="DN1052" t="s">
        <v>1883</v>
      </c>
      <c r="DO1052" t="s">
        <v>4405</v>
      </c>
      <c r="DP1052" t="b">
        <v>1</v>
      </c>
      <c r="DQ1052" t="b">
        <v>0</v>
      </c>
      <c r="DR1052" t="b">
        <v>0</v>
      </c>
      <c r="DS1052" t="b">
        <v>0</v>
      </c>
      <c r="DT1052" t="b">
        <v>0</v>
      </c>
      <c r="DU1052" t="b">
        <v>1</v>
      </c>
      <c r="DV1052" t="b">
        <v>0</v>
      </c>
      <c r="DW1052">
        <v>0</v>
      </c>
      <c r="DX1052" t="b">
        <v>0</v>
      </c>
      <c r="DY1052" t="b">
        <v>0</v>
      </c>
      <c r="DZ1052" t="b">
        <v>0</v>
      </c>
      <c r="EA1052" t="b">
        <v>0</v>
      </c>
      <c r="EB1052" t="b">
        <v>0</v>
      </c>
      <c r="EC1052" t="b">
        <v>0</v>
      </c>
      <c r="ED1052" t="b">
        <v>0</v>
      </c>
      <c r="EE1052" t="b">
        <v>1</v>
      </c>
      <c r="EF1052" t="b">
        <v>0</v>
      </c>
      <c r="EG1052" t="b" cm="1">
        <v>0</v>
      </c>
      <c r="EH1052" t="b">
        <v>0</v>
      </c>
      <c r="EI1052" t="b">
        <v>0</v>
      </c>
      <c r="EJ1052" t="b">
        <v>1</v>
      </c>
      <c r="EK1052" t="s">
        <v>1956</v>
      </c>
      <c r="EL1052">
        <v>1</v>
      </c>
      <c r="EM1052">
        <v>0</v>
      </c>
      <c r="EN1052" t="b">
        <v>1</v>
      </c>
    </row>
    <row r="1053" spans="1:144" ht="15.75">
      <c r="A1053"/>
      <c r="B1053" t="s">
        <v>4405</v>
      </c>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s="108" t="s">
        <v>43</v>
      </c>
      <c r="AP1053" t="s">
        <v>13123</v>
      </c>
      <c r="AQ1053">
        <v>50</v>
      </c>
      <c r="AR1053" t="s">
        <v>1547</v>
      </c>
      <c r="AS1053" t="s">
        <v>1547</v>
      </c>
      <c r="AT1053" t="e">
        <v>#N/A</v>
      </c>
      <c r="AU1053" t="s">
        <v>1547</v>
      </c>
      <c r="AV1053" t="s">
        <v>1744</v>
      </c>
      <c r="AW1053" t="s">
        <v>1744</v>
      </c>
      <c r="AX1053" t="s">
        <v>1740</v>
      </c>
      <c r="AY1053" t="s">
        <v>1744</v>
      </c>
      <c r="AZ1053" t="s">
        <v>1547</v>
      </c>
      <c r="BA1053" t="s">
        <v>1953</v>
      </c>
      <c r="BB1053" t="s">
        <v>1547</v>
      </c>
      <c r="BC1053" t="s">
        <v>1547</v>
      </c>
      <c r="BD1053" t="s">
        <v>1547</v>
      </c>
      <c r="BE1053" t="s">
        <v>13605</v>
      </c>
      <c r="BF1053">
        <v>1013</v>
      </c>
      <c r="BG1053">
        <v>1005</v>
      </c>
      <c r="BH1053">
        <v>0</v>
      </c>
      <c r="BI1053" t="s">
        <v>1547</v>
      </c>
      <c r="BJ1053">
        <v>0</v>
      </c>
      <c r="BK1053">
        <v>0</v>
      </c>
      <c r="BL1053">
        <v>2</v>
      </c>
      <c r="BM1053" t="s">
        <v>1739</v>
      </c>
      <c r="BN1053" t="s">
        <v>13606</v>
      </c>
      <c r="BO1053" t="s">
        <v>14223</v>
      </c>
      <c r="BP1053" t="s" cm="1">
        <v>14222</v>
      </c>
      <c r="BQ1053" t="s">
        <v>1547</v>
      </c>
      <c r="BR1053" t="s">
        <v>1954</v>
      </c>
      <c r="BS1053">
        <v>41</v>
      </c>
      <c r="BT1053" t="s">
        <v>5365</v>
      </c>
      <c r="BU1053" t="s">
        <v>16030</v>
      </c>
      <c r="BV1053">
        <v>0</v>
      </c>
      <c r="BW1053" t="s">
        <v>1744</v>
      </c>
      <c r="BX1053" t="s">
        <v>1744</v>
      </c>
      <c r="BY1053" t="s">
        <v>1744</v>
      </c>
      <c r="BZ1053" t="s">
        <v>1547</v>
      </c>
      <c r="CA1053" t="s">
        <v>1744</v>
      </c>
      <c r="CB1053" t="s">
        <v>1547</v>
      </c>
      <c r="CC1053"/>
      <c r="CD1053" t="s">
        <v>998</v>
      </c>
      <c r="CE1053">
        <v>0</v>
      </c>
      <c r="CF1053" t="s">
        <v>14252</v>
      </c>
      <c r="CG1053" t="s">
        <v>14253</v>
      </c>
      <c r="CH1053">
        <v>0</v>
      </c>
      <c r="CI1053" t="s">
        <v>1547</v>
      </c>
      <c r="CJ1053" t="s">
        <v>1547</v>
      </c>
      <c r="CK1053" t="s">
        <v>4405</v>
      </c>
      <c r="CL1053"/>
      <c r="CM1053"/>
      <c r="CN1053" t="s">
        <v>1547</v>
      </c>
      <c r="CO1053" t="s">
        <v>1547</v>
      </c>
      <c r="CP1053" t="s">
        <v>1547</v>
      </c>
      <c r="CQ1053" t="s">
        <v>1547</v>
      </c>
      <c r="CR1053" t="s">
        <v>1547</v>
      </c>
      <c r="CS1053">
        <v>0</v>
      </c>
      <c r="CT1053" t="s">
        <v>1547</v>
      </c>
      <c r="CU1053" t="s">
        <v>1547</v>
      </c>
      <c r="CV1053" t="s">
        <v>1547</v>
      </c>
      <c r="CW1053" t="s">
        <v>1547</v>
      </c>
      <c r="CX1053" t="s">
        <v>1547</v>
      </c>
      <c r="CY1053">
        <v>1051</v>
      </c>
      <c r="CZ1053" t="s">
        <v>10576</v>
      </c>
      <c r="DA1053" t="s">
        <v>1547</v>
      </c>
      <c r="DB1053" t="s">
        <v>1881</v>
      </c>
      <c r="DC1053" t="s">
        <v>1882</v>
      </c>
      <c r="DD1053" t="s">
        <v>1547</v>
      </c>
      <c r="DE1053" t="s">
        <v>1547</v>
      </c>
      <c r="DF1053">
        <v>0</v>
      </c>
      <c r="DG1053" t="s">
        <v>1547</v>
      </c>
      <c r="DH1053" t="s">
        <v>1547</v>
      </c>
      <c r="DI1053" t="s">
        <v>1892</v>
      </c>
      <c r="DJ1053" t="e">
        <v>#N/A</v>
      </c>
      <c r="DK1053"/>
      <c r="DL1053" t="s">
        <v>1892</v>
      </c>
      <c r="DM1053">
        <v>9</v>
      </c>
      <c r="DN1053" t="s">
        <v>1883</v>
      </c>
      <c r="DO1053" t="s">
        <v>4405</v>
      </c>
      <c r="DP1053" t="b">
        <v>1</v>
      </c>
      <c r="DQ1053" t="b">
        <v>0</v>
      </c>
      <c r="DR1053" t="b">
        <v>0</v>
      </c>
      <c r="DS1053" t="b">
        <v>0</v>
      </c>
      <c r="DT1053" t="b">
        <v>0</v>
      </c>
      <c r="DU1053" t="b">
        <v>1</v>
      </c>
      <c r="DV1053" t="b">
        <v>0</v>
      </c>
      <c r="DW1053">
        <v>0</v>
      </c>
      <c r="DX1053" t="b">
        <v>0</v>
      </c>
      <c r="DY1053" t="b">
        <v>0</v>
      </c>
      <c r="DZ1053" t="b">
        <v>0</v>
      </c>
      <c r="EA1053" t="b">
        <v>0</v>
      </c>
      <c r="EB1053" t="b">
        <v>0</v>
      </c>
      <c r="EC1053" t="b">
        <v>0</v>
      </c>
      <c r="ED1053" t="b">
        <v>0</v>
      </c>
      <c r="EE1053" t="b">
        <v>1</v>
      </c>
      <c r="EF1053" t="b">
        <v>0</v>
      </c>
      <c r="EG1053" t="b" cm="1">
        <v>0</v>
      </c>
      <c r="EH1053" t="b">
        <v>0</v>
      </c>
      <c r="EI1053" t="b">
        <v>0</v>
      </c>
      <c r="EJ1053" t="b">
        <v>1</v>
      </c>
      <c r="EK1053" t="s">
        <v>1956</v>
      </c>
      <c r="EL1053">
        <v>1</v>
      </c>
      <c r="EM1053">
        <v>0</v>
      </c>
      <c r="EN1053" t="b">
        <v>1</v>
      </c>
    </row>
    <row r="1054" spans="1:144" ht="15.75">
      <c r="A1054"/>
      <c r="B1054" t="s">
        <v>4405</v>
      </c>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s="108" t="s">
        <v>43</v>
      </c>
      <c r="AP1054" t="s">
        <v>13123</v>
      </c>
      <c r="AQ1054">
        <v>51</v>
      </c>
      <c r="AR1054" t="s">
        <v>1547</v>
      </c>
      <c r="AS1054" t="s">
        <v>1547</v>
      </c>
      <c r="AT1054" t="e">
        <v>#N/A</v>
      </c>
      <c r="AU1054" t="s">
        <v>1547</v>
      </c>
      <c r="AV1054" t="s">
        <v>1744</v>
      </c>
      <c r="AW1054" t="s">
        <v>1744</v>
      </c>
      <c r="AX1054" t="s">
        <v>1740</v>
      </c>
      <c r="AY1054" t="s">
        <v>1744</v>
      </c>
      <c r="AZ1054" t="s">
        <v>1547</v>
      </c>
      <c r="BA1054" t="s">
        <v>1953</v>
      </c>
      <c r="BB1054" t="s">
        <v>1547</v>
      </c>
      <c r="BC1054" t="s">
        <v>1547</v>
      </c>
      <c r="BD1054" t="s">
        <v>1547</v>
      </c>
      <c r="BE1054" t="s">
        <v>13605</v>
      </c>
      <c r="BF1054">
        <v>1013</v>
      </c>
      <c r="BG1054">
        <v>1005</v>
      </c>
      <c r="BH1054">
        <v>0</v>
      </c>
      <c r="BI1054" t="s">
        <v>1547</v>
      </c>
      <c r="BJ1054">
        <v>0</v>
      </c>
      <c r="BK1054">
        <v>0</v>
      </c>
      <c r="BL1054">
        <v>2</v>
      </c>
      <c r="BM1054" t="s">
        <v>1739</v>
      </c>
      <c r="BN1054" t="s">
        <v>13606</v>
      </c>
      <c r="BO1054" t="s">
        <v>14223</v>
      </c>
      <c r="BP1054" t="s" cm="1">
        <v>14222</v>
      </c>
      <c r="BQ1054" t="s">
        <v>1547</v>
      </c>
      <c r="BR1054" t="s">
        <v>1954</v>
      </c>
      <c r="BS1054">
        <v>42</v>
      </c>
      <c r="BT1054" t="s">
        <v>5376</v>
      </c>
      <c r="BU1054" t="s">
        <v>16031</v>
      </c>
      <c r="BV1054">
        <v>0</v>
      </c>
      <c r="BW1054" t="s">
        <v>1744</v>
      </c>
      <c r="BX1054" t="s">
        <v>1744</v>
      </c>
      <c r="BY1054" t="s">
        <v>1744</v>
      </c>
      <c r="BZ1054" t="s">
        <v>1547</v>
      </c>
      <c r="CA1054" t="s">
        <v>1744</v>
      </c>
      <c r="CB1054" t="s">
        <v>1547</v>
      </c>
      <c r="CC1054"/>
      <c r="CD1054" t="s">
        <v>998</v>
      </c>
      <c r="CE1054">
        <v>0</v>
      </c>
      <c r="CF1054" t="s">
        <v>14252</v>
      </c>
      <c r="CG1054" t="s">
        <v>14253</v>
      </c>
      <c r="CH1054">
        <v>0</v>
      </c>
      <c r="CI1054" t="s">
        <v>1547</v>
      </c>
      <c r="CJ1054" t="s">
        <v>1547</v>
      </c>
      <c r="CK1054" t="s">
        <v>4405</v>
      </c>
      <c r="CL1054"/>
      <c r="CM1054"/>
      <c r="CN1054" t="s">
        <v>1547</v>
      </c>
      <c r="CO1054" t="s">
        <v>1547</v>
      </c>
      <c r="CP1054" t="s">
        <v>1547</v>
      </c>
      <c r="CQ1054" t="s">
        <v>1547</v>
      </c>
      <c r="CR1054" t="s">
        <v>1547</v>
      </c>
      <c r="CS1054">
        <v>0</v>
      </c>
      <c r="CT1054" t="s">
        <v>1547</v>
      </c>
      <c r="CU1054" t="s">
        <v>1547</v>
      </c>
      <c r="CV1054" t="s">
        <v>1547</v>
      </c>
      <c r="CW1054" t="s">
        <v>1547</v>
      </c>
      <c r="CX1054" t="s">
        <v>1547</v>
      </c>
      <c r="CY1054">
        <v>1052</v>
      </c>
      <c r="CZ1054" t="s">
        <v>10577</v>
      </c>
      <c r="DA1054" t="s">
        <v>1547</v>
      </c>
      <c r="DB1054" t="s">
        <v>1881</v>
      </c>
      <c r="DC1054" t="s">
        <v>1882</v>
      </c>
      <c r="DD1054" t="s">
        <v>1547</v>
      </c>
      <c r="DE1054" t="s">
        <v>1547</v>
      </c>
      <c r="DF1054">
        <v>0</v>
      </c>
      <c r="DG1054" t="s">
        <v>1547</v>
      </c>
      <c r="DH1054" t="s">
        <v>1547</v>
      </c>
      <c r="DI1054" t="s">
        <v>1892</v>
      </c>
      <c r="DJ1054" t="e">
        <v>#N/A</v>
      </c>
      <c r="DK1054"/>
      <c r="DL1054" t="s">
        <v>1892</v>
      </c>
      <c r="DM1054">
        <v>9</v>
      </c>
      <c r="DN1054" t="s">
        <v>1883</v>
      </c>
      <c r="DO1054" t="s">
        <v>4405</v>
      </c>
      <c r="DP1054" t="b">
        <v>1</v>
      </c>
      <c r="DQ1054" t="b">
        <v>0</v>
      </c>
      <c r="DR1054" t="b">
        <v>0</v>
      </c>
      <c r="DS1054" t="b">
        <v>0</v>
      </c>
      <c r="DT1054" t="b">
        <v>0</v>
      </c>
      <c r="DU1054" t="b">
        <v>1</v>
      </c>
      <c r="DV1054" t="b">
        <v>0</v>
      </c>
      <c r="DW1054">
        <v>0</v>
      </c>
      <c r="DX1054" t="b">
        <v>0</v>
      </c>
      <c r="DY1054" t="b">
        <v>0</v>
      </c>
      <c r="DZ1054" t="b">
        <v>0</v>
      </c>
      <c r="EA1054" t="b">
        <v>0</v>
      </c>
      <c r="EB1054" t="b">
        <v>0</v>
      </c>
      <c r="EC1054" t="b">
        <v>0</v>
      </c>
      <c r="ED1054" t="b">
        <v>0</v>
      </c>
      <c r="EE1054" t="b">
        <v>1</v>
      </c>
      <c r="EF1054" t="b">
        <v>0</v>
      </c>
      <c r="EG1054" t="b" cm="1">
        <v>0</v>
      </c>
      <c r="EH1054" t="b">
        <v>0</v>
      </c>
      <c r="EI1054" t="b">
        <v>0</v>
      </c>
      <c r="EJ1054" t="b">
        <v>1</v>
      </c>
      <c r="EK1054" t="s">
        <v>1956</v>
      </c>
      <c r="EL1054">
        <v>1</v>
      </c>
      <c r="EM1054">
        <v>0</v>
      </c>
      <c r="EN1054" t="b">
        <v>1</v>
      </c>
    </row>
    <row r="1055" spans="1:144" ht="15.75">
      <c r="A1055"/>
      <c r="B1055" t="s">
        <v>4405</v>
      </c>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s="108" t="s">
        <v>43</v>
      </c>
      <c r="AP1055" t="s">
        <v>13123</v>
      </c>
      <c r="AQ1055">
        <v>52</v>
      </c>
      <c r="AR1055" t="s">
        <v>1547</v>
      </c>
      <c r="AS1055" t="s">
        <v>1547</v>
      </c>
      <c r="AT1055" t="e">
        <v>#N/A</v>
      </c>
      <c r="AU1055" t="s">
        <v>1547</v>
      </c>
      <c r="AV1055" t="s">
        <v>1744</v>
      </c>
      <c r="AW1055" t="s">
        <v>1744</v>
      </c>
      <c r="AX1055" t="s">
        <v>1740</v>
      </c>
      <c r="AY1055" t="s">
        <v>1744</v>
      </c>
      <c r="AZ1055" t="s">
        <v>1547</v>
      </c>
      <c r="BA1055" t="s">
        <v>1953</v>
      </c>
      <c r="BB1055" t="s">
        <v>1547</v>
      </c>
      <c r="BC1055" t="s">
        <v>1547</v>
      </c>
      <c r="BD1055" t="s">
        <v>1547</v>
      </c>
      <c r="BE1055" t="s">
        <v>13605</v>
      </c>
      <c r="BF1055">
        <v>1013</v>
      </c>
      <c r="BG1055">
        <v>1005</v>
      </c>
      <c r="BH1055">
        <v>0</v>
      </c>
      <c r="BI1055" t="s">
        <v>1547</v>
      </c>
      <c r="BJ1055">
        <v>0</v>
      </c>
      <c r="BK1055">
        <v>0</v>
      </c>
      <c r="BL1055">
        <v>2</v>
      </c>
      <c r="BM1055" t="s">
        <v>1739</v>
      </c>
      <c r="BN1055" t="s">
        <v>13606</v>
      </c>
      <c r="BO1055" t="s">
        <v>14223</v>
      </c>
      <c r="BP1055" t="s" cm="1">
        <v>14222</v>
      </c>
      <c r="BQ1055" t="s">
        <v>1547</v>
      </c>
      <c r="BR1055" t="s">
        <v>1954</v>
      </c>
      <c r="BS1055">
        <v>43</v>
      </c>
      <c r="BT1055" t="s">
        <v>5385</v>
      </c>
      <c r="BU1055" t="s">
        <v>16032</v>
      </c>
      <c r="BV1055">
        <v>0</v>
      </c>
      <c r="BW1055" t="s">
        <v>1744</v>
      </c>
      <c r="BX1055" t="s">
        <v>1744</v>
      </c>
      <c r="BY1055" t="s">
        <v>1744</v>
      </c>
      <c r="BZ1055" t="s">
        <v>1547</v>
      </c>
      <c r="CA1055" t="s">
        <v>1744</v>
      </c>
      <c r="CB1055" t="s">
        <v>1547</v>
      </c>
      <c r="CC1055"/>
      <c r="CD1055" t="s">
        <v>998</v>
      </c>
      <c r="CE1055">
        <v>0</v>
      </c>
      <c r="CF1055" t="s">
        <v>14252</v>
      </c>
      <c r="CG1055" t="s">
        <v>14253</v>
      </c>
      <c r="CH1055">
        <v>0</v>
      </c>
      <c r="CI1055" t="s">
        <v>1547</v>
      </c>
      <c r="CJ1055" t="s">
        <v>1547</v>
      </c>
      <c r="CK1055" t="s">
        <v>4405</v>
      </c>
      <c r="CL1055"/>
      <c r="CM1055"/>
      <c r="CN1055" t="s">
        <v>1547</v>
      </c>
      <c r="CO1055" t="s">
        <v>1547</v>
      </c>
      <c r="CP1055" t="s">
        <v>1547</v>
      </c>
      <c r="CQ1055" t="s">
        <v>1547</v>
      </c>
      <c r="CR1055" t="s">
        <v>1547</v>
      </c>
      <c r="CS1055">
        <v>0</v>
      </c>
      <c r="CT1055" t="s">
        <v>1547</v>
      </c>
      <c r="CU1055" t="s">
        <v>1547</v>
      </c>
      <c r="CV1055" t="s">
        <v>1547</v>
      </c>
      <c r="CW1055" t="s">
        <v>1547</v>
      </c>
      <c r="CX1055" t="s">
        <v>1547</v>
      </c>
      <c r="CY1055">
        <v>1053</v>
      </c>
      <c r="CZ1055" t="s">
        <v>10578</v>
      </c>
      <c r="DA1055" t="s">
        <v>1547</v>
      </c>
      <c r="DB1055" t="s">
        <v>1881</v>
      </c>
      <c r="DC1055" t="s">
        <v>1882</v>
      </c>
      <c r="DD1055" t="s">
        <v>1547</v>
      </c>
      <c r="DE1055" t="s">
        <v>1547</v>
      </c>
      <c r="DF1055">
        <v>0</v>
      </c>
      <c r="DG1055" t="s">
        <v>1547</v>
      </c>
      <c r="DH1055" t="s">
        <v>1547</v>
      </c>
      <c r="DI1055" t="s">
        <v>1892</v>
      </c>
      <c r="DJ1055" t="e">
        <v>#N/A</v>
      </c>
      <c r="DK1055"/>
      <c r="DL1055" t="s">
        <v>1892</v>
      </c>
      <c r="DM1055">
        <v>9</v>
      </c>
      <c r="DN1055" t="s">
        <v>1883</v>
      </c>
      <c r="DO1055" t="s">
        <v>4405</v>
      </c>
      <c r="DP1055" t="b">
        <v>1</v>
      </c>
      <c r="DQ1055" t="b">
        <v>0</v>
      </c>
      <c r="DR1055" t="b">
        <v>0</v>
      </c>
      <c r="DS1055" t="b">
        <v>0</v>
      </c>
      <c r="DT1055" t="b">
        <v>0</v>
      </c>
      <c r="DU1055" t="b">
        <v>1</v>
      </c>
      <c r="DV1055" t="b">
        <v>0</v>
      </c>
      <c r="DW1055">
        <v>0</v>
      </c>
      <c r="DX1055" t="b">
        <v>0</v>
      </c>
      <c r="DY1055" t="b">
        <v>0</v>
      </c>
      <c r="DZ1055" t="b">
        <v>0</v>
      </c>
      <c r="EA1055" t="b">
        <v>0</v>
      </c>
      <c r="EB1055" t="b">
        <v>0</v>
      </c>
      <c r="EC1055" t="b">
        <v>0</v>
      </c>
      <c r="ED1055" t="b">
        <v>0</v>
      </c>
      <c r="EE1055" t="b">
        <v>1</v>
      </c>
      <c r="EF1055" t="b">
        <v>0</v>
      </c>
      <c r="EG1055" t="b" cm="1">
        <v>0</v>
      </c>
      <c r="EH1055" t="b">
        <v>0</v>
      </c>
      <c r="EI1055" t="b">
        <v>0</v>
      </c>
      <c r="EJ1055" t="b">
        <v>1</v>
      </c>
      <c r="EK1055" t="s">
        <v>1956</v>
      </c>
      <c r="EL1055">
        <v>1</v>
      </c>
      <c r="EM1055">
        <v>0</v>
      </c>
      <c r="EN1055" t="b">
        <v>1</v>
      </c>
    </row>
    <row r="1056" spans="1:144" ht="15.75">
      <c r="A1056"/>
      <c r="B1056" t="s">
        <v>4405</v>
      </c>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s="108" t="s">
        <v>43</v>
      </c>
      <c r="AP1056" t="s">
        <v>13123</v>
      </c>
      <c r="AQ1056">
        <v>53</v>
      </c>
      <c r="AR1056" t="s">
        <v>1547</v>
      </c>
      <c r="AS1056" t="s">
        <v>1547</v>
      </c>
      <c r="AT1056" t="e">
        <v>#N/A</v>
      </c>
      <c r="AU1056" t="s">
        <v>1547</v>
      </c>
      <c r="AV1056" t="s">
        <v>1744</v>
      </c>
      <c r="AW1056" t="s">
        <v>1744</v>
      </c>
      <c r="AX1056" t="s">
        <v>1740</v>
      </c>
      <c r="AY1056" t="s">
        <v>1744</v>
      </c>
      <c r="AZ1056" t="s">
        <v>1547</v>
      </c>
      <c r="BA1056" t="s">
        <v>1953</v>
      </c>
      <c r="BB1056" t="s">
        <v>1547</v>
      </c>
      <c r="BC1056" t="s">
        <v>1547</v>
      </c>
      <c r="BD1056" t="s">
        <v>1547</v>
      </c>
      <c r="BE1056" t="s">
        <v>13605</v>
      </c>
      <c r="BF1056">
        <v>1013</v>
      </c>
      <c r="BG1056">
        <v>1005</v>
      </c>
      <c r="BH1056">
        <v>0</v>
      </c>
      <c r="BI1056" t="s">
        <v>1547</v>
      </c>
      <c r="BJ1056">
        <v>0</v>
      </c>
      <c r="BK1056">
        <v>0</v>
      </c>
      <c r="BL1056">
        <v>2</v>
      </c>
      <c r="BM1056" t="s">
        <v>1739</v>
      </c>
      <c r="BN1056" t="s">
        <v>13606</v>
      </c>
      <c r="BO1056" t="s">
        <v>14223</v>
      </c>
      <c r="BP1056" t="s" cm="1">
        <v>14222</v>
      </c>
      <c r="BQ1056" t="s">
        <v>1547</v>
      </c>
      <c r="BR1056" t="s">
        <v>1954</v>
      </c>
      <c r="BS1056">
        <v>44</v>
      </c>
      <c r="BT1056" t="s">
        <v>5396</v>
      </c>
      <c r="BU1056" t="s">
        <v>16033</v>
      </c>
      <c r="BV1056">
        <v>0</v>
      </c>
      <c r="BW1056" t="s">
        <v>1744</v>
      </c>
      <c r="BX1056" t="s">
        <v>1744</v>
      </c>
      <c r="BY1056" t="s">
        <v>1744</v>
      </c>
      <c r="BZ1056" t="s">
        <v>1547</v>
      </c>
      <c r="CA1056" t="s">
        <v>1744</v>
      </c>
      <c r="CB1056" t="s">
        <v>1547</v>
      </c>
      <c r="CC1056"/>
      <c r="CD1056" t="s">
        <v>998</v>
      </c>
      <c r="CE1056">
        <v>0</v>
      </c>
      <c r="CF1056" t="s">
        <v>14252</v>
      </c>
      <c r="CG1056" t="s">
        <v>14253</v>
      </c>
      <c r="CH1056">
        <v>0</v>
      </c>
      <c r="CI1056" t="s">
        <v>1547</v>
      </c>
      <c r="CJ1056" t="s">
        <v>1547</v>
      </c>
      <c r="CK1056" t="s">
        <v>4405</v>
      </c>
      <c r="CL1056"/>
      <c r="CM1056"/>
      <c r="CN1056" t="s">
        <v>1547</v>
      </c>
      <c r="CO1056" t="s">
        <v>1547</v>
      </c>
      <c r="CP1056" t="s">
        <v>1547</v>
      </c>
      <c r="CQ1056" t="s">
        <v>1547</v>
      </c>
      <c r="CR1056" t="s">
        <v>1547</v>
      </c>
      <c r="CS1056">
        <v>0</v>
      </c>
      <c r="CT1056" t="s">
        <v>1547</v>
      </c>
      <c r="CU1056" t="s">
        <v>1547</v>
      </c>
      <c r="CV1056" t="s">
        <v>1547</v>
      </c>
      <c r="CW1056" t="s">
        <v>1547</v>
      </c>
      <c r="CX1056" t="s">
        <v>1547</v>
      </c>
      <c r="CY1056">
        <v>1054</v>
      </c>
      <c r="CZ1056" t="s">
        <v>10579</v>
      </c>
      <c r="DA1056" t="s">
        <v>1547</v>
      </c>
      <c r="DB1056" t="s">
        <v>1881</v>
      </c>
      <c r="DC1056" t="s">
        <v>1882</v>
      </c>
      <c r="DD1056" t="s">
        <v>1547</v>
      </c>
      <c r="DE1056" t="s">
        <v>1547</v>
      </c>
      <c r="DF1056">
        <v>0</v>
      </c>
      <c r="DG1056" t="s">
        <v>1547</v>
      </c>
      <c r="DH1056" t="s">
        <v>1547</v>
      </c>
      <c r="DI1056" t="s">
        <v>1892</v>
      </c>
      <c r="DJ1056" t="e">
        <v>#N/A</v>
      </c>
      <c r="DK1056"/>
      <c r="DL1056" t="s">
        <v>1892</v>
      </c>
      <c r="DM1056">
        <v>9</v>
      </c>
      <c r="DN1056" t="s">
        <v>1883</v>
      </c>
      <c r="DO1056" t="s">
        <v>4405</v>
      </c>
      <c r="DP1056" t="b">
        <v>1</v>
      </c>
      <c r="DQ1056" t="b">
        <v>0</v>
      </c>
      <c r="DR1056" t="b">
        <v>0</v>
      </c>
      <c r="DS1056" t="b">
        <v>0</v>
      </c>
      <c r="DT1056" t="b">
        <v>0</v>
      </c>
      <c r="DU1056" t="b">
        <v>1</v>
      </c>
      <c r="DV1056" t="b">
        <v>0</v>
      </c>
      <c r="DW1056">
        <v>0</v>
      </c>
      <c r="DX1056" t="b">
        <v>0</v>
      </c>
      <c r="DY1056" t="b">
        <v>0</v>
      </c>
      <c r="DZ1056" t="b">
        <v>0</v>
      </c>
      <c r="EA1056" t="b">
        <v>0</v>
      </c>
      <c r="EB1056" t="b">
        <v>0</v>
      </c>
      <c r="EC1056" t="b">
        <v>0</v>
      </c>
      <c r="ED1056" t="b">
        <v>0</v>
      </c>
      <c r="EE1056" t="b">
        <v>1</v>
      </c>
      <c r="EF1056" t="b">
        <v>0</v>
      </c>
      <c r="EG1056" t="b" cm="1">
        <v>0</v>
      </c>
      <c r="EH1056" t="b">
        <v>0</v>
      </c>
      <c r="EI1056" t="b">
        <v>0</v>
      </c>
      <c r="EJ1056" t="b">
        <v>1</v>
      </c>
      <c r="EK1056" t="s">
        <v>1956</v>
      </c>
      <c r="EL1056">
        <v>1</v>
      </c>
      <c r="EM1056">
        <v>0</v>
      </c>
      <c r="EN1056" t="b">
        <v>1</v>
      </c>
    </row>
    <row r="1057" spans="1:144" ht="15.75">
      <c r="A1057"/>
      <c r="B1057" t="s">
        <v>4405</v>
      </c>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s="108" t="s">
        <v>43</v>
      </c>
      <c r="AP1057" t="s">
        <v>13123</v>
      </c>
      <c r="AQ1057">
        <v>54</v>
      </c>
      <c r="AR1057" t="s">
        <v>1547</v>
      </c>
      <c r="AS1057" t="s">
        <v>1547</v>
      </c>
      <c r="AT1057" t="e">
        <v>#N/A</v>
      </c>
      <c r="AU1057" t="s">
        <v>1547</v>
      </c>
      <c r="AV1057" t="s">
        <v>1744</v>
      </c>
      <c r="AW1057" t="s">
        <v>1744</v>
      </c>
      <c r="AX1057" t="s">
        <v>1740</v>
      </c>
      <c r="AY1057" t="s">
        <v>1744</v>
      </c>
      <c r="AZ1057" t="s">
        <v>1547</v>
      </c>
      <c r="BA1057" t="s">
        <v>1953</v>
      </c>
      <c r="BB1057" t="s">
        <v>1547</v>
      </c>
      <c r="BC1057" t="s">
        <v>1547</v>
      </c>
      <c r="BD1057" t="s">
        <v>1547</v>
      </c>
      <c r="BE1057" t="s">
        <v>13605</v>
      </c>
      <c r="BF1057">
        <v>1013</v>
      </c>
      <c r="BG1057">
        <v>1005</v>
      </c>
      <c r="BH1057">
        <v>0</v>
      </c>
      <c r="BI1057" t="s">
        <v>1547</v>
      </c>
      <c r="BJ1057">
        <v>0</v>
      </c>
      <c r="BK1057">
        <v>0</v>
      </c>
      <c r="BL1057">
        <v>2</v>
      </c>
      <c r="BM1057" t="s">
        <v>1739</v>
      </c>
      <c r="BN1057" t="s">
        <v>13606</v>
      </c>
      <c r="BO1057" t="s">
        <v>14223</v>
      </c>
      <c r="BP1057" t="s" cm="1">
        <v>14222</v>
      </c>
      <c r="BQ1057" t="s">
        <v>1547</v>
      </c>
      <c r="BR1057" t="s">
        <v>1954</v>
      </c>
      <c r="BS1057">
        <v>45</v>
      </c>
      <c r="BT1057" t="s">
        <v>5406</v>
      </c>
      <c r="BU1057" t="s">
        <v>16034</v>
      </c>
      <c r="BV1057">
        <v>0</v>
      </c>
      <c r="BW1057" t="s">
        <v>1744</v>
      </c>
      <c r="BX1057" t="s">
        <v>1744</v>
      </c>
      <c r="BY1057" t="s">
        <v>1744</v>
      </c>
      <c r="BZ1057" t="s">
        <v>1547</v>
      </c>
      <c r="CA1057" t="s">
        <v>1744</v>
      </c>
      <c r="CB1057" t="s">
        <v>1547</v>
      </c>
      <c r="CC1057"/>
      <c r="CD1057" t="s">
        <v>998</v>
      </c>
      <c r="CE1057">
        <v>0</v>
      </c>
      <c r="CF1057" t="s">
        <v>14252</v>
      </c>
      <c r="CG1057" t="s">
        <v>14253</v>
      </c>
      <c r="CH1057">
        <v>0</v>
      </c>
      <c r="CI1057" t="s">
        <v>1547</v>
      </c>
      <c r="CJ1057" t="s">
        <v>1547</v>
      </c>
      <c r="CK1057" t="s">
        <v>4405</v>
      </c>
      <c r="CL1057"/>
      <c r="CM1057"/>
      <c r="CN1057" t="s">
        <v>1547</v>
      </c>
      <c r="CO1057" t="s">
        <v>1547</v>
      </c>
      <c r="CP1057" t="s">
        <v>1547</v>
      </c>
      <c r="CQ1057" t="s">
        <v>1547</v>
      </c>
      <c r="CR1057" t="s">
        <v>1547</v>
      </c>
      <c r="CS1057">
        <v>0</v>
      </c>
      <c r="CT1057" t="s">
        <v>1547</v>
      </c>
      <c r="CU1057" t="s">
        <v>1547</v>
      </c>
      <c r="CV1057" t="s">
        <v>1547</v>
      </c>
      <c r="CW1057" t="s">
        <v>1547</v>
      </c>
      <c r="CX1057" t="s">
        <v>1547</v>
      </c>
      <c r="CY1057">
        <v>1055</v>
      </c>
      <c r="CZ1057" t="s">
        <v>10580</v>
      </c>
      <c r="DA1057" t="s">
        <v>1547</v>
      </c>
      <c r="DB1057" t="s">
        <v>1881</v>
      </c>
      <c r="DC1057" t="s">
        <v>1882</v>
      </c>
      <c r="DD1057" t="s">
        <v>1547</v>
      </c>
      <c r="DE1057" t="s">
        <v>1547</v>
      </c>
      <c r="DF1057">
        <v>0</v>
      </c>
      <c r="DG1057" t="s">
        <v>1547</v>
      </c>
      <c r="DH1057" t="s">
        <v>1547</v>
      </c>
      <c r="DI1057" t="s">
        <v>1892</v>
      </c>
      <c r="DJ1057" t="e">
        <v>#N/A</v>
      </c>
      <c r="DK1057"/>
      <c r="DL1057" t="s">
        <v>1892</v>
      </c>
      <c r="DM1057">
        <v>9</v>
      </c>
      <c r="DN1057" t="s">
        <v>1883</v>
      </c>
      <c r="DO1057" t="s">
        <v>4405</v>
      </c>
      <c r="DP1057" t="b">
        <v>1</v>
      </c>
      <c r="DQ1057" t="b">
        <v>0</v>
      </c>
      <c r="DR1057" t="b">
        <v>0</v>
      </c>
      <c r="DS1057" t="b">
        <v>0</v>
      </c>
      <c r="DT1057" t="b">
        <v>0</v>
      </c>
      <c r="DU1057" t="b">
        <v>1</v>
      </c>
      <c r="DV1057" t="b">
        <v>0</v>
      </c>
      <c r="DW1057">
        <v>0</v>
      </c>
      <c r="DX1057" t="b">
        <v>0</v>
      </c>
      <c r="DY1057" t="b">
        <v>0</v>
      </c>
      <c r="DZ1057" t="b">
        <v>0</v>
      </c>
      <c r="EA1057" t="b">
        <v>0</v>
      </c>
      <c r="EB1057" t="b">
        <v>0</v>
      </c>
      <c r="EC1057" t="b">
        <v>0</v>
      </c>
      <c r="ED1057" t="b">
        <v>0</v>
      </c>
      <c r="EE1057" t="b">
        <v>1</v>
      </c>
      <c r="EF1057" t="b">
        <v>0</v>
      </c>
      <c r="EG1057" t="b" cm="1">
        <v>0</v>
      </c>
      <c r="EH1057" t="b">
        <v>0</v>
      </c>
      <c r="EI1057" t="b">
        <v>0</v>
      </c>
      <c r="EJ1057" t="b">
        <v>1</v>
      </c>
      <c r="EK1057" t="s">
        <v>1956</v>
      </c>
      <c r="EL1057">
        <v>1</v>
      </c>
      <c r="EM1057">
        <v>0</v>
      </c>
      <c r="EN1057" t="b">
        <v>1</v>
      </c>
    </row>
    <row r="1058" spans="1:144" ht="15.75">
      <c r="A1058"/>
      <c r="B1058" t="s">
        <v>4405</v>
      </c>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s="108" t="s">
        <v>43</v>
      </c>
      <c r="AP1058" t="s">
        <v>13123</v>
      </c>
      <c r="AQ1058">
        <v>55</v>
      </c>
      <c r="AR1058" t="s">
        <v>1547</v>
      </c>
      <c r="AS1058" t="s">
        <v>1547</v>
      </c>
      <c r="AT1058" t="e">
        <v>#N/A</v>
      </c>
      <c r="AU1058" t="s">
        <v>1547</v>
      </c>
      <c r="AV1058" t="s">
        <v>1744</v>
      </c>
      <c r="AW1058" t="s">
        <v>1744</v>
      </c>
      <c r="AX1058" t="s">
        <v>1740</v>
      </c>
      <c r="AY1058" t="s">
        <v>1744</v>
      </c>
      <c r="AZ1058" t="s">
        <v>1547</v>
      </c>
      <c r="BA1058" t="s">
        <v>1953</v>
      </c>
      <c r="BB1058" t="s">
        <v>1547</v>
      </c>
      <c r="BC1058" t="s">
        <v>1547</v>
      </c>
      <c r="BD1058" t="s">
        <v>1547</v>
      </c>
      <c r="BE1058" t="s">
        <v>13605</v>
      </c>
      <c r="BF1058">
        <v>1013</v>
      </c>
      <c r="BG1058">
        <v>1005</v>
      </c>
      <c r="BH1058">
        <v>0</v>
      </c>
      <c r="BI1058" t="s">
        <v>1547</v>
      </c>
      <c r="BJ1058">
        <v>0</v>
      </c>
      <c r="BK1058">
        <v>0</v>
      </c>
      <c r="BL1058">
        <v>2</v>
      </c>
      <c r="BM1058" t="s">
        <v>1739</v>
      </c>
      <c r="BN1058" t="s">
        <v>13606</v>
      </c>
      <c r="BO1058" t="s">
        <v>14223</v>
      </c>
      <c r="BP1058" t="s" cm="1">
        <v>14222</v>
      </c>
      <c r="BQ1058" t="s">
        <v>1547</v>
      </c>
      <c r="BR1058" t="s">
        <v>1954</v>
      </c>
      <c r="BS1058">
        <v>46</v>
      </c>
      <c r="BT1058" t="s">
        <v>5416</v>
      </c>
      <c r="BU1058" t="s">
        <v>16035</v>
      </c>
      <c r="BV1058">
        <v>0</v>
      </c>
      <c r="BW1058" t="s">
        <v>1744</v>
      </c>
      <c r="BX1058" t="s">
        <v>1744</v>
      </c>
      <c r="BY1058" t="s">
        <v>1744</v>
      </c>
      <c r="BZ1058" t="s">
        <v>1547</v>
      </c>
      <c r="CA1058" t="s">
        <v>1744</v>
      </c>
      <c r="CB1058" t="s">
        <v>1547</v>
      </c>
      <c r="CC1058"/>
      <c r="CD1058" t="s">
        <v>998</v>
      </c>
      <c r="CE1058">
        <v>0</v>
      </c>
      <c r="CF1058" t="s">
        <v>14252</v>
      </c>
      <c r="CG1058" t="s">
        <v>14253</v>
      </c>
      <c r="CH1058">
        <v>0</v>
      </c>
      <c r="CI1058" t="s">
        <v>1547</v>
      </c>
      <c r="CJ1058" t="s">
        <v>1547</v>
      </c>
      <c r="CK1058" t="s">
        <v>4405</v>
      </c>
      <c r="CL1058"/>
      <c r="CM1058"/>
      <c r="CN1058" t="s">
        <v>1547</v>
      </c>
      <c r="CO1058" t="s">
        <v>1547</v>
      </c>
      <c r="CP1058" t="s">
        <v>1547</v>
      </c>
      <c r="CQ1058" t="s">
        <v>1547</v>
      </c>
      <c r="CR1058" t="s">
        <v>1547</v>
      </c>
      <c r="CS1058">
        <v>0</v>
      </c>
      <c r="CT1058" t="s">
        <v>1547</v>
      </c>
      <c r="CU1058" t="s">
        <v>1547</v>
      </c>
      <c r="CV1058" t="s">
        <v>1547</v>
      </c>
      <c r="CW1058" t="s">
        <v>1547</v>
      </c>
      <c r="CX1058" t="s">
        <v>1547</v>
      </c>
      <c r="CY1058">
        <v>1056</v>
      </c>
      <c r="CZ1058" t="s">
        <v>10581</v>
      </c>
      <c r="DA1058" t="s">
        <v>1547</v>
      </c>
      <c r="DB1058" t="s">
        <v>1881</v>
      </c>
      <c r="DC1058" t="s">
        <v>1882</v>
      </c>
      <c r="DD1058" t="s">
        <v>1547</v>
      </c>
      <c r="DE1058" t="s">
        <v>1547</v>
      </c>
      <c r="DF1058">
        <v>0</v>
      </c>
      <c r="DG1058" t="s">
        <v>1547</v>
      </c>
      <c r="DH1058" t="s">
        <v>1547</v>
      </c>
      <c r="DI1058" t="s">
        <v>1892</v>
      </c>
      <c r="DJ1058" t="e">
        <v>#N/A</v>
      </c>
      <c r="DK1058"/>
      <c r="DL1058" t="s">
        <v>1892</v>
      </c>
      <c r="DM1058">
        <v>9</v>
      </c>
      <c r="DN1058" t="s">
        <v>1883</v>
      </c>
      <c r="DO1058" t="s">
        <v>4405</v>
      </c>
      <c r="DP1058" t="b">
        <v>1</v>
      </c>
      <c r="DQ1058" t="b">
        <v>0</v>
      </c>
      <c r="DR1058" t="b">
        <v>0</v>
      </c>
      <c r="DS1058" t="b">
        <v>0</v>
      </c>
      <c r="DT1058" t="b">
        <v>0</v>
      </c>
      <c r="DU1058" t="b">
        <v>1</v>
      </c>
      <c r="DV1058" t="b">
        <v>0</v>
      </c>
      <c r="DW1058">
        <v>0</v>
      </c>
      <c r="DX1058" t="b">
        <v>0</v>
      </c>
      <c r="DY1058" t="b">
        <v>0</v>
      </c>
      <c r="DZ1058" t="b">
        <v>0</v>
      </c>
      <c r="EA1058" t="b">
        <v>0</v>
      </c>
      <c r="EB1058" t="b">
        <v>0</v>
      </c>
      <c r="EC1058" t="b">
        <v>0</v>
      </c>
      <c r="ED1058" t="b">
        <v>0</v>
      </c>
      <c r="EE1058" t="b">
        <v>1</v>
      </c>
      <c r="EF1058" t="b">
        <v>0</v>
      </c>
      <c r="EG1058" t="b" cm="1">
        <v>0</v>
      </c>
      <c r="EH1058" t="b">
        <v>0</v>
      </c>
      <c r="EI1058" t="b">
        <v>0</v>
      </c>
      <c r="EJ1058" t="b">
        <v>1</v>
      </c>
      <c r="EK1058" t="s">
        <v>1956</v>
      </c>
      <c r="EL1058">
        <v>1</v>
      </c>
      <c r="EM1058">
        <v>0</v>
      </c>
      <c r="EN1058" t="b">
        <v>1</v>
      </c>
    </row>
    <row r="1059" spans="1:144" ht="15.75">
      <c r="A1059"/>
      <c r="B1059" t="s">
        <v>4405</v>
      </c>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s="108" t="s">
        <v>43</v>
      </c>
      <c r="AP1059" t="s">
        <v>13123</v>
      </c>
      <c r="AQ1059">
        <v>56</v>
      </c>
      <c r="AR1059" t="s">
        <v>1547</v>
      </c>
      <c r="AS1059" t="s">
        <v>1547</v>
      </c>
      <c r="AT1059" t="e">
        <v>#N/A</v>
      </c>
      <c r="AU1059" t="s">
        <v>1547</v>
      </c>
      <c r="AV1059" t="s">
        <v>1744</v>
      </c>
      <c r="AW1059" t="s">
        <v>1744</v>
      </c>
      <c r="AX1059" t="s">
        <v>1740</v>
      </c>
      <c r="AY1059" t="s">
        <v>1744</v>
      </c>
      <c r="AZ1059" t="s">
        <v>1547</v>
      </c>
      <c r="BA1059" t="s">
        <v>1953</v>
      </c>
      <c r="BB1059" t="s">
        <v>1547</v>
      </c>
      <c r="BC1059" t="s">
        <v>1547</v>
      </c>
      <c r="BD1059" t="s">
        <v>1547</v>
      </c>
      <c r="BE1059" t="s">
        <v>13605</v>
      </c>
      <c r="BF1059">
        <v>1013</v>
      </c>
      <c r="BG1059">
        <v>1005</v>
      </c>
      <c r="BH1059">
        <v>0</v>
      </c>
      <c r="BI1059" t="s">
        <v>1547</v>
      </c>
      <c r="BJ1059">
        <v>0</v>
      </c>
      <c r="BK1059">
        <v>0</v>
      </c>
      <c r="BL1059">
        <v>2</v>
      </c>
      <c r="BM1059" t="s">
        <v>1739</v>
      </c>
      <c r="BN1059" t="s">
        <v>13606</v>
      </c>
      <c r="BO1059" t="s">
        <v>14223</v>
      </c>
      <c r="BP1059" t="s" cm="1">
        <v>14222</v>
      </c>
      <c r="BQ1059" t="s">
        <v>1547</v>
      </c>
      <c r="BR1059" t="s">
        <v>1954</v>
      </c>
      <c r="BS1059">
        <v>47</v>
      </c>
      <c r="BT1059" t="s">
        <v>5427</v>
      </c>
      <c r="BU1059" t="s">
        <v>16036</v>
      </c>
      <c r="BV1059">
        <v>0</v>
      </c>
      <c r="BW1059" t="s">
        <v>1744</v>
      </c>
      <c r="BX1059" t="s">
        <v>1744</v>
      </c>
      <c r="BY1059" t="s">
        <v>1744</v>
      </c>
      <c r="BZ1059" t="s">
        <v>1547</v>
      </c>
      <c r="CA1059" t="s">
        <v>1744</v>
      </c>
      <c r="CB1059" t="s">
        <v>1547</v>
      </c>
      <c r="CC1059"/>
      <c r="CD1059" t="s">
        <v>998</v>
      </c>
      <c r="CE1059">
        <v>0</v>
      </c>
      <c r="CF1059" t="s">
        <v>14252</v>
      </c>
      <c r="CG1059" t="s">
        <v>14253</v>
      </c>
      <c r="CH1059">
        <v>0</v>
      </c>
      <c r="CI1059" t="s">
        <v>1547</v>
      </c>
      <c r="CJ1059" t="s">
        <v>1547</v>
      </c>
      <c r="CK1059" t="s">
        <v>4405</v>
      </c>
      <c r="CL1059"/>
      <c r="CM1059"/>
      <c r="CN1059" t="s">
        <v>1547</v>
      </c>
      <c r="CO1059" t="s">
        <v>1547</v>
      </c>
      <c r="CP1059" t="s">
        <v>1547</v>
      </c>
      <c r="CQ1059" t="s">
        <v>1547</v>
      </c>
      <c r="CR1059" t="s">
        <v>1547</v>
      </c>
      <c r="CS1059">
        <v>0</v>
      </c>
      <c r="CT1059" t="s">
        <v>1547</v>
      </c>
      <c r="CU1059" t="s">
        <v>1547</v>
      </c>
      <c r="CV1059" t="s">
        <v>1547</v>
      </c>
      <c r="CW1059" t="s">
        <v>1547</v>
      </c>
      <c r="CX1059" t="s">
        <v>1547</v>
      </c>
      <c r="CY1059">
        <v>1057</v>
      </c>
      <c r="CZ1059" t="s">
        <v>10582</v>
      </c>
      <c r="DA1059" t="s">
        <v>1547</v>
      </c>
      <c r="DB1059" t="s">
        <v>1881</v>
      </c>
      <c r="DC1059" t="s">
        <v>1882</v>
      </c>
      <c r="DD1059" t="s">
        <v>1547</v>
      </c>
      <c r="DE1059" t="s">
        <v>1547</v>
      </c>
      <c r="DF1059">
        <v>0</v>
      </c>
      <c r="DG1059" t="s">
        <v>1547</v>
      </c>
      <c r="DH1059" t="s">
        <v>1547</v>
      </c>
      <c r="DI1059" t="s">
        <v>1892</v>
      </c>
      <c r="DJ1059" t="e">
        <v>#N/A</v>
      </c>
      <c r="DK1059"/>
      <c r="DL1059" t="s">
        <v>1892</v>
      </c>
      <c r="DM1059">
        <v>9</v>
      </c>
      <c r="DN1059" t="s">
        <v>1883</v>
      </c>
      <c r="DO1059" t="s">
        <v>4405</v>
      </c>
      <c r="DP1059" t="b">
        <v>1</v>
      </c>
      <c r="DQ1059" t="b">
        <v>0</v>
      </c>
      <c r="DR1059" t="b">
        <v>0</v>
      </c>
      <c r="DS1059" t="b">
        <v>0</v>
      </c>
      <c r="DT1059" t="b">
        <v>0</v>
      </c>
      <c r="DU1059" t="b">
        <v>1</v>
      </c>
      <c r="DV1059" t="b">
        <v>0</v>
      </c>
      <c r="DW1059">
        <v>0</v>
      </c>
      <c r="DX1059" t="b">
        <v>0</v>
      </c>
      <c r="DY1059" t="b">
        <v>0</v>
      </c>
      <c r="DZ1059" t="b">
        <v>0</v>
      </c>
      <c r="EA1059" t="b">
        <v>0</v>
      </c>
      <c r="EB1059" t="b">
        <v>0</v>
      </c>
      <c r="EC1059" t="b">
        <v>0</v>
      </c>
      <c r="ED1059" t="b">
        <v>0</v>
      </c>
      <c r="EE1059" t="b">
        <v>1</v>
      </c>
      <c r="EF1059" t="b">
        <v>0</v>
      </c>
      <c r="EG1059" t="b" cm="1">
        <v>0</v>
      </c>
      <c r="EH1059" t="b">
        <v>0</v>
      </c>
      <c r="EI1059" t="b">
        <v>0</v>
      </c>
      <c r="EJ1059" t="b">
        <v>1</v>
      </c>
      <c r="EK1059" t="s">
        <v>1956</v>
      </c>
      <c r="EL1059">
        <v>1</v>
      </c>
      <c r="EM1059">
        <v>0</v>
      </c>
      <c r="EN1059" t="b">
        <v>1</v>
      </c>
    </row>
    <row r="1060" spans="1:144" ht="15.75">
      <c r="A1060"/>
      <c r="B1060" t="s">
        <v>4405</v>
      </c>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s="108" t="s">
        <v>43</v>
      </c>
      <c r="AP1060" t="s">
        <v>13123</v>
      </c>
      <c r="AQ1060">
        <v>57</v>
      </c>
      <c r="AR1060" t="s">
        <v>1547</v>
      </c>
      <c r="AS1060" t="s">
        <v>1547</v>
      </c>
      <c r="AT1060" t="e">
        <v>#N/A</v>
      </c>
      <c r="AU1060" t="s">
        <v>1547</v>
      </c>
      <c r="AV1060" t="s">
        <v>1744</v>
      </c>
      <c r="AW1060" t="s">
        <v>1744</v>
      </c>
      <c r="AX1060" t="s">
        <v>1740</v>
      </c>
      <c r="AY1060" t="s">
        <v>1744</v>
      </c>
      <c r="AZ1060" t="s">
        <v>1547</v>
      </c>
      <c r="BA1060" t="s">
        <v>1953</v>
      </c>
      <c r="BB1060" t="s">
        <v>1547</v>
      </c>
      <c r="BC1060" t="s">
        <v>1547</v>
      </c>
      <c r="BD1060" t="s">
        <v>1547</v>
      </c>
      <c r="BE1060" t="s">
        <v>13605</v>
      </c>
      <c r="BF1060">
        <v>1013</v>
      </c>
      <c r="BG1060">
        <v>1005</v>
      </c>
      <c r="BH1060">
        <v>0</v>
      </c>
      <c r="BI1060" t="s">
        <v>1547</v>
      </c>
      <c r="BJ1060">
        <v>0</v>
      </c>
      <c r="BK1060">
        <v>0</v>
      </c>
      <c r="BL1060">
        <v>2</v>
      </c>
      <c r="BM1060" t="s">
        <v>1739</v>
      </c>
      <c r="BN1060" t="s">
        <v>13606</v>
      </c>
      <c r="BO1060" t="s">
        <v>14223</v>
      </c>
      <c r="BP1060" t="s" cm="1">
        <v>14222</v>
      </c>
      <c r="BQ1060" t="s">
        <v>1547</v>
      </c>
      <c r="BR1060" t="s">
        <v>1954</v>
      </c>
      <c r="BS1060">
        <v>48</v>
      </c>
      <c r="BT1060" t="s">
        <v>5438</v>
      </c>
      <c r="BU1060" t="s">
        <v>16037</v>
      </c>
      <c r="BV1060">
        <v>0</v>
      </c>
      <c r="BW1060" t="s">
        <v>1744</v>
      </c>
      <c r="BX1060" t="s">
        <v>1744</v>
      </c>
      <c r="BY1060" t="s">
        <v>1744</v>
      </c>
      <c r="BZ1060" t="s">
        <v>1547</v>
      </c>
      <c r="CA1060" t="s">
        <v>1744</v>
      </c>
      <c r="CB1060" t="s">
        <v>1547</v>
      </c>
      <c r="CC1060"/>
      <c r="CD1060" t="s">
        <v>998</v>
      </c>
      <c r="CE1060">
        <v>0</v>
      </c>
      <c r="CF1060" t="s">
        <v>14252</v>
      </c>
      <c r="CG1060" t="s">
        <v>14253</v>
      </c>
      <c r="CH1060">
        <v>0</v>
      </c>
      <c r="CI1060" t="s">
        <v>1547</v>
      </c>
      <c r="CJ1060" t="s">
        <v>1547</v>
      </c>
      <c r="CK1060" t="s">
        <v>4405</v>
      </c>
      <c r="CL1060"/>
      <c r="CM1060"/>
      <c r="CN1060" t="s">
        <v>1547</v>
      </c>
      <c r="CO1060" t="s">
        <v>1547</v>
      </c>
      <c r="CP1060" t="s">
        <v>1547</v>
      </c>
      <c r="CQ1060" t="s">
        <v>1547</v>
      </c>
      <c r="CR1060" t="s">
        <v>1547</v>
      </c>
      <c r="CS1060">
        <v>0</v>
      </c>
      <c r="CT1060" t="s">
        <v>1547</v>
      </c>
      <c r="CU1060" t="s">
        <v>1547</v>
      </c>
      <c r="CV1060" t="s">
        <v>1547</v>
      </c>
      <c r="CW1060" t="s">
        <v>1547</v>
      </c>
      <c r="CX1060" t="s">
        <v>1547</v>
      </c>
      <c r="CY1060">
        <v>1058</v>
      </c>
      <c r="CZ1060" t="s">
        <v>10583</v>
      </c>
      <c r="DA1060" t="s">
        <v>1547</v>
      </c>
      <c r="DB1060" t="s">
        <v>1881</v>
      </c>
      <c r="DC1060" t="s">
        <v>1882</v>
      </c>
      <c r="DD1060" t="s">
        <v>1547</v>
      </c>
      <c r="DE1060" t="s">
        <v>1547</v>
      </c>
      <c r="DF1060">
        <v>0</v>
      </c>
      <c r="DG1060" t="s">
        <v>1547</v>
      </c>
      <c r="DH1060" t="s">
        <v>1547</v>
      </c>
      <c r="DI1060" t="s">
        <v>1892</v>
      </c>
      <c r="DJ1060" t="e">
        <v>#N/A</v>
      </c>
      <c r="DK1060"/>
      <c r="DL1060" t="s">
        <v>1892</v>
      </c>
      <c r="DM1060">
        <v>9</v>
      </c>
      <c r="DN1060" t="s">
        <v>1883</v>
      </c>
      <c r="DO1060" t="s">
        <v>4405</v>
      </c>
      <c r="DP1060" t="b">
        <v>1</v>
      </c>
      <c r="DQ1060" t="b">
        <v>0</v>
      </c>
      <c r="DR1060" t="b">
        <v>0</v>
      </c>
      <c r="DS1060" t="b">
        <v>0</v>
      </c>
      <c r="DT1060" t="b">
        <v>0</v>
      </c>
      <c r="DU1060" t="b">
        <v>1</v>
      </c>
      <c r="DV1060" t="b">
        <v>0</v>
      </c>
      <c r="DW1060">
        <v>0</v>
      </c>
      <c r="DX1060" t="b">
        <v>0</v>
      </c>
      <c r="DY1060" t="b">
        <v>0</v>
      </c>
      <c r="DZ1060" t="b">
        <v>0</v>
      </c>
      <c r="EA1060" t="b">
        <v>0</v>
      </c>
      <c r="EB1060" t="b">
        <v>0</v>
      </c>
      <c r="EC1060" t="b">
        <v>0</v>
      </c>
      <c r="ED1060" t="b">
        <v>0</v>
      </c>
      <c r="EE1060" t="b">
        <v>1</v>
      </c>
      <c r="EF1060" t="b">
        <v>0</v>
      </c>
      <c r="EG1060" t="b" cm="1">
        <v>0</v>
      </c>
      <c r="EH1060" t="b">
        <v>0</v>
      </c>
      <c r="EI1060" t="b">
        <v>0</v>
      </c>
      <c r="EJ1060" t="b">
        <v>1</v>
      </c>
      <c r="EK1060" t="s">
        <v>1956</v>
      </c>
      <c r="EL1060">
        <v>1</v>
      </c>
      <c r="EM1060">
        <v>0</v>
      </c>
      <c r="EN1060" t="b">
        <v>1</v>
      </c>
    </row>
    <row r="1061" spans="1:144" ht="15.75">
      <c r="A1061"/>
      <c r="B1061" t="s">
        <v>4405</v>
      </c>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s="108" t="s">
        <v>43</v>
      </c>
      <c r="AP1061" t="s">
        <v>13123</v>
      </c>
      <c r="AQ1061">
        <v>58</v>
      </c>
      <c r="AR1061" t="s">
        <v>1547</v>
      </c>
      <c r="AS1061" t="s">
        <v>1547</v>
      </c>
      <c r="AT1061" t="e">
        <v>#N/A</v>
      </c>
      <c r="AU1061" t="s">
        <v>1547</v>
      </c>
      <c r="AV1061" t="s">
        <v>1744</v>
      </c>
      <c r="AW1061" t="s">
        <v>1744</v>
      </c>
      <c r="AX1061" t="s">
        <v>1740</v>
      </c>
      <c r="AY1061" t="s">
        <v>1744</v>
      </c>
      <c r="AZ1061" t="s">
        <v>1547</v>
      </c>
      <c r="BA1061" t="s">
        <v>1953</v>
      </c>
      <c r="BB1061" t="s">
        <v>1547</v>
      </c>
      <c r="BC1061" t="s">
        <v>1547</v>
      </c>
      <c r="BD1061" t="s">
        <v>1547</v>
      </c>
      <c r="BE1061" t="s">
        <v>13605</v>
      </c>
      <c r="BF1061">
        <v>1013</v>
      </c>
      <c r="BG1061">
        <v>1005</v>
      </c>
      <c r="BH1061">
        <v>0</v>
      </c>
      <c r="BI1061" t="s">
        <v>1547</v>
      </c>
      <c r="BJ1061">
        <v>0</v>
      </c>
      <c r="BK1061">
        <v>0</v>
      </c>
      <c r="BL1061">
        <v>2</v>
      </c>
      <c r="BM1061" t="s">
        <v>1739</v>
      </c>
      <c r="BN1061" t="s">
        <v>13606</v>
      </c>
      <c r="BO1061" t="s">
        <v>14223</v>
      </c>
      <c r="BP1061" t="s" cm="1">
        <v>14222</v>
      </c>
      <c r="BQ1061" t="s">
        <v>1547</v>
      </c>
      <c r="BR1061" t="s">
        <v>1954</v>
      </c>
      <c r="BS1061">
        <v>49</v>
      </c>
      <c r="BT1061" t="s">
        <v>5449</v>
      </c>
      <c r="BU1061" t="s">
        <v>16038</v>
      </c>
      <c r="BV1061">
        <v>0</v>
      </c>
      <c r="BW1061" t="s">
        <v>1744</v>
      </c>
      <c r="BX1061" t="s">
        <v>1744</v>
      </c>
      <c r="BY1061" t="s">
        <v>1744</v>
      </c>
      <c r="BZ1061" t="s">
        <v>1547</v>
      </c>
      <c r="CA1061" t="s">
        <v>1744</v>
      </c>
      <c r="CB1061" t="s">
        <v>1547</v>
      </c>
      <c r="CC1061"/>
      <c r="CD1061" t="s">
        <v>998</v>
      </c>
      <c r="CE1061">
        <v>0</v>
      </c>
      <c r="CF1061" t="s">
        <v>14252</v>
      </c>
      <c r="CG1061" t="s">
        <v>14253</v>
      </c>
      <c r="CH1061">
        <v>0</v>
      </c>
      <c r="CI1061" t="s">
        <v>1547</v>
      </c>
      <c r="CJ1061" t="s">
        <v>1547</v>
      </c>
      <c r="CK1061" t="s">
        <v>4405</v>
      </c>
      <c r="CL1061"/>
      <c r="CM1061"/>
      <c r="CN1061" t="s">
        <v>1547</v>
      </c>
      <c r="CO1061" t="s">
        <v>1547</v>
      </c>
      <c r="CP1061" t="s">
        <v>1547</v>
      </c>
      <c r="CQ1061" t="s">
        <v>1547</v>
      </c>
      <c r="CR1061" t="s">
        <v>1547</v>
      </c>
      <c r="CS1061">
        <v>0</v>
      </c>
      <c r="CT1061" t="s">
        <v>1547</v>
      </c>
      <c r="CU1061" t="s">
        <v>1547</v>
      </c>
      <c r="CV1061" t="s">
        <v>1547</v>
      </c>
      <c r="CW1061" t="s">
        <v>1547</v>
      </c>
      <c r="CX1061" t="s">
        <v>1547</v>
      </c>
      <c r="CY1061">
        <v>1059</v>
      </c>
      <c r="CZ1061" t="s">
        <v>10584</v>
      </c>
      <c r="DA1061" t="s">
        <v>1547</v>
      </c>
      <c r="DB1061" t="s">
        <v>1881</v>
      </c>
      <c r="DC1061" t="s">
        <v>1882</v>
      </c>
      <c r="DD1061" t="s">
        <v>1547</v>
      </c>
      <c r="DE1061" t="s">
        <v>1547</v>
      </c>
      <c r="DF1061">
        <v>0</v>
      </c>
      <c r="DG1061" t="s">
        <v>1547</v>
      </c>
      <c r="DH1061" t="s">
        <v>1547</v>
      </c>
      <c r="DI1061" t="s">
        <v>1892</v>
      </c>
      <c r="DJ1061" t="e">
        <v>#N/A</v>
      </c>
      <c r="DK1061"/>
      <c r="DL1061" t="s">
        <v>1892</v>
      </c>
      <c r="DM1061">
        <v>9</v>
      </c>
      <c r="DN1061" t="s">
        <v>1883</v>
      </c>
      <c r="DO1061" t="s">
        <v>4405</v>
      </c>
      <c r="DP1061" t="b">
        <v>1</v>
      </c>
      <c r="DQ1061" t="b">
        <v>0</v>
      </c>
      <c r="DR1061" t="b">
        <v>0</v>
      </c>
      <c r="DS1061" t="b">
        <v>0</v>
      </c>
      <c r="DT1061" t="b">
        <v>0</v>
      </c>
      <c r="DU1061" t="b">
        <v>1</v>
      </c>
      <c r="DV1061" t="b">
        <v>0</v>
      </c>
      <c r="DW1061">
        <v>0</v>
      </c>
      <c r="DX1061" t="b">
        <v>0</v>
      </c>
      <c r="DY1061" t="b">
        <v>0</v>
      </c>
      <c r="DZ1061" t="b">
        <v>0</v>
      </c>
      <c r="EA1061" t="b">
        <v>0</v>
      </c>
      <c r="EB1061" t="b">
        <v>0</v>
      </c>
      <c r="EC1061" t="b">
        <v>0</v>
      </c>
      <c r="ED1061" t="b">
        <v>0</v>
      </c>
      <c r="EE1061" t="b">
        <v>1</v>
      </c>
      <c r="EF1061" t="b">
        <v>0</v>
      </c>
      <c r="EG1061" t="b" cm="1">
        <v>0</v>
      </c>
      <c r="EH1061" t="b">
        <v>0</v>
      </c>
      <c r="EI1061" t="b">
        <v>0</v>
      </c>
      <c r="EJ1061" t="b">
        <v>1</v>
      </c>
      <c r="EK1061" t="s">
        <v>1956</v>
      </c>
      <c r="EL1061">
        <v>1</v>
      </c>
      <c r="EM1061">
        <v>0</v>
      </c>
      <c r="EN1061" t="b">
        <v>1</v>
      </c>
    </row>
    <row r="1062" spans="1:144" ht="15.75">
      <c r="A1062"/>
      <c r="B1062" t="s">
        <v>4405</v>
      </c>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s="108" t="s">
        <v>43</v>
      </c>
      <c r="AP1062" t="s">
        <v>13123</v>
      </c>
      <c r="AQ1062">
        <v>59</v>
      </c>
      <c r="AR1062" t="s">
        <v>1547</v>
      </c>
      <c r="AS1062" t="s">
        <v>1547</v>
      </c>
      <c r="AT1062" t="e">
        <v>#N/A</v>
      </c>
      <c r="AU1062" t="s">
        <v>1547</v>
      </c>
      <c r="AV1062" t="s">
        <v>1744</v>
      </c>
      <c r="AW1062" t="s">
        <v>1744</v>
      </c>
      <c r="AX1062" t="s">
        <v>1740</v>
      </c>
      <c r="AY1062" t="s">
        <v>1744</v>
      </c>
      <c r="AZ1062" t="s">
        <v>1547</v>
      </c>
      <c r="BA1062" t="s">
        <v>1953</v>
      </c>
      <c r="BB1062" t="s">
        <v>1547</v>
      </c>
      <c r="BC1062" t="s">
        <v>1547</v>
      </c>
      <c r="BD1062" t="s">
        <v>1547</v>
      </c>
      <c r="BE1062" t="s">
        <v>13605</v>
      </c>
      <c r="BF1062">
        <v>1013</v>
      </c>
      <c r="BG1062">
        <v>1005</v>
      </c>
      <c r="BH1062">
        <v>0</v>
      </c>
      <c r="BI1062" t="s">
        <v>1547</v>
      </c>
      <c r="BJ1062">
        <v>0</v>
      </c>
      <c r="BK1062">
        <v>0</v>
      </c>
      <c r="BL1062">
        <v>2</v>
      </c>
      <c r="BM1062" t="s">
        <v>1739</v>
      </c>
      <c r="BN1062" t="s">
        <v>13606</v>
      </c>
      <c r="BO1062" t="s">
        <v>14223</v>
      </c>
      <c r="BP1062" t="s" cm="1">
        <v>14222</v>
      </c>
      <c r="BQ1062" t="s">
        <v>1547</v>
      </c>
      <c r="BR1062" t="s">
        <v>1954</v>
      </c>
      <c r="BS1062">
        <v>50</v>
      </c>
      <c r="BT1062" t="s">
        <v>5460</v>
      </c>
      <c r="BU1062" t="s">
        <v>16039</v>
      </c>
      <c r="BV1062">
        <v>0</v>
      </c>
      <c r="BW1062" t="s">
        <v>1744</v>
      </c>
      <c r="BX1062" t="s">
        <v>1744</v>
      </c>
      <c r="BY1062" t="s">
        <v>1744</v>
      </c>
      <c r="BZ1062" t="s">
        <v>1547</v>
      </c>
      <c r="CA1062" t="s">
        <v>1744</v>
      </c>
      <c r="CB1062" t="s">
        <v>1547</v>
      </c>
      <c r="CC1062"/>
      <c r="CD1062" t="s">
        <v>998</v>
      </c>
      <c r="CE1062">
        <v>0</v>
      </c>
      <c r="CF1062" t="s">
        <v>14252</v>
      </c>
      <c r="CG1062" t="s">
        <v>14253</v>
      </c>
      <c r="CH1062">
        <v>0</v>
      </c>
      <c r="CI1062" t="s">
        <v>1547</v>
      </c>
      <c r="CJ1062" t="s">
        <v>1547</v>
      </c>
      <c r="CK1062" t="s">
        <v>4405</v>
      </c>
      <c r="CL1062"/>
      <c r="CM1062"/>
      <c r="CN1062" t="s">
        <v>1547</v>
      </c>
      <c r="CO1062" t="s">
        <v>1547</v>
      </c>
      <c r="CP1062" t="s">
        <v>1547</v>
      </c>
      <c r="CQ1062" t="s">
        <v>1547</v>
      </c>
      <c r="CR1062" t="s">
        <v>1547</v>
      </c>
      <c r="CS1062">
        <v>0</v>
      </c>
      <c r="CT1062" t="s">
        <v>1547</v>
      </c>
      <c r="CU1062" t="s">
        <v>1547</v>
      </c>
      <c r="CV1062" t="s">
        <v>1547</v>
      </c>
      <c r="CW1062" t="s">
        <v>1547</v>
      </c>
      <c r="CX1062" t="s">
        <v>1547</v>
      </c>
      <c r="CY1062">
        <v>1060</v>
      </c>
      <c r="CZ1062" t="s">
        <v>10585</v>
      </c>
      <c r="DA1062" t="s">
        <v>1547</v>
      </c>
      <c r="DB1062" t="s">
        <v>1881</v>
      </c>
      <c r="DC1062" t="s">
        <v>1882</v>
      </c>
      <c r="DD1062" t="s">
        <v>1547</v>
      </c>
      <c r="DE1062" t="s">
        <v>1547</v>
      </c>
      <c r="DF1062">
        <v>0</v>
      </c>
      <c r="DG1062" t="s">
        <v>1547</v>
      </c>
      <c r="DH1062" t="s">
        <v>1547</v>
      </c>
      <c r="DI1062" t="s">
        <v>1892</v>
      </c>
      <c r="DJ1062" t="e">
        <v>#N/A</v>
      </c>
      <c r="DK1062"/>
      <c r="DL1062" t="s">
        <v>1892</v>
      </c>
      <c r="DM1062">
        <v>9</v>
      </c>
      <c r="DN1062" t="s">
        <v>1883</v>
      </c>
      <c r="DO1062" t="s">
        <v>4405</v>
      </c>
      <c r="DP1062" t="b">
        <v>1</v>
      </c>
      <c r="DQ1062" t="b">
        <v>0</v>
      </c>
      <c r="DR1062" t="b">
        <v>0</v>
      </c>
      <c r="DS1062" t="b">
        <v>0</v>
      </c>
      <c r="DT1062" t="b">
        <v>0</v>
      </c>
      <c r="DU1062" t="b">
        <v>1</v>
      </c>
      <c r="DV1062" t="b">
        <v>0</v>
      </c>
      <c r="DW1062">
        <v>0</v>
      </c>
      <c r="DX1062" t="b">
        <v>0</v>
      </c>
      <c r="DY1062" t="b">
        <v>0</v>
      </c>
      <c r="DZ1062" t="b">
        <v>0</v>
      </c>
      <c r="EA1062" t="b">
        <v>0</v>
      </c>
      <c r="EB1062" t="b">
        <v>0</v>
      </c>
      <c r="EC1062" t="b">
        <v>0</v>
      </c>
      <c r="ED1062" t="b">
        <v>0</v>
      </c>
      <c r="EE1062" t="b">
        <v>1</v>
      </c>
      <c r="EF1062" t="b">
        <v>0</v>
      </c>
      <c r="EG1062" t="b" cm="1">
        <v>0</v>
      </c>
      <c r="EH1062" t="b">
        <v>0</v>
      </c>
      <c r="EI1062" t="b">
        <v>0</v>
      </c>
      <c r="EJ1062" t="b">
        <v>1</v>
      </c>
      <c r="EK1062" t="s">
        <v>1956</v>
      </c>
      <c r="EL1062">
        <v>1</v>
      </c>
      <c r="EM1062">
        <v>0</v>
      </c>
      <c r="EN1062" t="b">
        <v>1</v>
      </c>
    </row>
    <row r="1063" spans="1:144" ht="15.75">
      <c r="A1063"/>
      <c r="B1063" t="s">
        <v>4405</v>
      </c>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s="108" t="s">
        <v>43</v>
      </c>
      <c r="AP1063" t="s">
        <v>13123</v>
      </c>
      <c r="AQ1063">
        <v>60</v>
      </c>
      <c r="AR1063" t="s">
        <v>1547</v>
      </c>
      <c r="AS1063" t="s">
        <v>1547</v>
      </c>
      <c r="AT1063" t="e">
        <v>#N/A</v>
      </c>
      <c r="AU1063" t="s">
        <v>1547</v>
      </c>
      <c r="AV1063" t="s">
        <v>1744</v>
      </c>
      <c r="AW1063" t="s">
        <v>1744</v>
      </c>
      <c r="AX1063" t="s">
        <v>1740</v>
      </c>
      <c r="AY1063" t="s">
        <v>1744</v>
      </c>
      <c r="AZ1063" t="s">
        <v>1547</v>
      </c>
      <c r="BA1063" t="s">
        <v>1953</v>
      </c>
      <c r="BB1063" t="s">
        <v>1547</v>
      </c>
      <c r="BC1063" t="s">
        <v>1547</v>
      </c>
      <c r="BD1063" t="s">
        <v>1547</v>
      </c>
      <c r="BE1063" t="s">
        <v>13605</v>
      </c>
      <c r="BF1063">
        <v>1013</v>
      </c>
      <c r="BG1063">
        <v>1005</v>
      </c>
      <c r="BH1063">
        <v>0</v>
      </c>
      <c r="BI1063" t="s">
        <v>1547</v>
      </c>
      <c r="BJ1063">
        <v>0</v>
      </c>
      <c r="BK1063">
        <v>0</v>
      </c>
      <c r="BL1063">
        <v>2</v>
      </c>
      <c r="BM1063" t="s">
        <v>1739</v>
      </c>
      <c r="BN1063" t="s">
        <v>13606</v>
      </c>
      <c r="BO1063" t="s">
        <v>14223</v>
      </c>
      <c r="BP1063" t="s" cm="1">
        <v>14222</v>
      </c>
      <c r="BQ1063" t="s">
        <v>1547</v>
      </c>
      <c r="BR1063" t="s">
        <v>1954</v>
      </c>
      <c r="BS1063">
        <v>51</v>
      </c>
      <c r="BT1063" t="s">
        <v>5469</v>
      </c>
      <c r="BU1063" t="s">
        <v>16040</v>
      </c>
      <c r="BV1063">
        <v>0</v>
      </c>
      <c r="BW1063" t="s">
        <v>1744</v>
      </c>
      <c r="BX1063" t="s">
        <v>1744</v>
      </c>
      <c r="BY1063" t="s">
        <v>1744</v>
      </c>
      <c r="BZ1063" t="s">
        <v>1547</v>
      </c>
      <c r="CA1063" t="s">
        <v>1744</v>
      </c>
      <c r="CB1063" t="s">
        <v>1547</v>
      </c>
      <c r="CC1063"/>
      <c r="CD1063" t="s">
        <v>998</v>
      </c>
      <c r="CE1063">
        <v>0</v>
      </c>
      <c r="CF1063" t="s">
        <v>14252</v>
      </c>
      <c r="CG1063" t="s">
        <v>14253</v>
      </c>
      <c r="CH1063">
        <v>0</v>
      </c>
      <c r="CI1063" t="s">
        <v>1547</v>
      </c>
      <c r="CJ1063" t="s">
        <v>1547</v>
      </c>
      <c r="CK1063" t="s">
        <v>4405</v>
      </c>
      <c r="CL1063"/>
      <c r="CM1063"/>
      <c r="CN1063" t="s">
        <v>1547</v>
      </c>
      <c r="CO1063" t="s">
        <v>1547</v>
      </c>
      <c r="CP1063" t="s">
        <v>1547</v>
      </c>
      <c r="CQ1063" t="s">
        <v>1547</v>
      </c>
      <c r="CR1063" t="s">
        <v>1547</v>
      </c>
      <c r="CS1063">
        <v>0</v>
      </c>
      <c r="CT1063" t="s">
        <v>1547</v>
      </c>
      <c r="CU1063" t="s">
        <v>1547</v>
      </c>
      <c r="CV1063" t="s">
        <v>1547</v>
      </c>
      <c r="CW1063" t="s">
        <v>1547</v>
      </c>
      <c r="CX1063" t="s">
        <v>1547</v>
      </c>
      <c r="CY1063">
        <v>1061</v>
      </c>
      <c r="CZ1063" t="s">
        <v>10586</v>
      </c>
      <c r="DA1063" t="s">
        <v>1547</v>
      </c>
      <c r="DB1063" t="s">
        <v>1881</v>
      </c>
      <c r="DC1063" t="s">
        <v>1882</v>
      </c>
      <c r="DD1063" t="s">
        <v>1547</v>
      </c>
      <c r="DE1063" t="s">
        <v>1547</v>
      </c>
      <c r="DF1063">
        <v>0</v>
      </c>
      <c r="DG1063" t="s">
        <v>1547</v>
      </c>
      <c r="DH1063" t="s">
        <v>1547</v>
      </c>
      <c r="DI1063" t="s">
        <v>1892</v>
      </c>
      <c r="DJ1063" t="e">
        <v>#N/A</v>
      </c>
      <c r="DK1063"/>
      <c r="DL1063" t="s">
        <v>1892</v>
      </c>
      <c r="DM1063">
        <v>9</v>
      </c>
      <c r="DN1063" t="s">
        <v>1883</v>
      </c>
      <c r="DO1063" t="s">
        <v>4405</v>
      </c>
      <c r="DP1063" t="b">
        <v>1</v>
      </c>
      <c r="DQ1063" t="b">
        <v>0</v>
      </c>
      <c r="DR1063" t="b">
        <v>0</v>
      </c>
      <c r="DS1063" t="b">
        <v>0</v>
      </c>
      <c r="DT1063" t="b">
        <v>0</v>
      </c>
      <c r="DU1063" t="b">
        <v>1</v>
      </c>
      <c r="DV1063" t="b">
        <v>0</v>
      </c>
      <c r="DW1063">
        <v>0</v>
      </c>
      <c r="DX1063" t="b">
        <v>0</v>
      </c>
      <c r="DY1063" t="b">
        <v>0</v>
      </c>
      <c r="DZ1063" t="b">
        <v>0</v>
      </c>
      <c r="EA1063" t="b">
        <v>0</v>
      </c>
      <c r="EB1063" t="b">
        <v>0</v>
      </c>
      <c r="EC1063" t="b">
        <v>0</v>
      </c>
      <c r="ED1063" t="b">
        <v>0</v>
      </c>
      <c r="EE1063" t="b">
        <v>1</v>
      </c>
      <c r="EF1063" t="b">
        <v>0</v>
      </c>
      <c r="EG1063" t="b" cm="1">
        <v>0</v>
      </c>
      <c r="EH1063" t="b">
        <v>0</v>
      </c>
      <c r="EI1063" t="b">
        <v>0</v>
      </c>
      <c r="EJ1063" t="b">
        <v>1</v>
      </c>
      <c r="EK1063" t="s">
        <v>1956</v>
      </c>
      <c r="EL1063">
        <v>1</v>
      </c>
      <c r="EM1063">
        <v>0</v>
      </c>
      <c r="EN1063" t="b">
        <v>1</v>
      </c>
    </row>
    <row r="1064" spans="1:144" ht="15.75">
      <c r="A1064"/>
      <c r="B1064" t="s">
        <v>4405</v>
      </c>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s="108" t="s">
        <v>43</v>
      </c>
      <c r="AP1064" t="s">
        <v>13123</v>
      </c>
      <c r="AQ1064">
        <v>61</v>
      </c>
      <c r="AR1064" t="s">
        <v>1547</v>
      </c>
      <c r="AS1064" t="s">
        <v>1547</v>
      </c>
      <c r="AT1064" t="e">
        <v>#N/A</v>
      </c>
      <c r="AU1064" t="s">
        <v>1547</v>
      </c>
      <c r="AV1064" t="s">
        <v>1744</v>
      </c>
      <c r="AW1064" t="s">
        <v>1744</v>
      </c>
      <c r="AX1064" t="s">
        <v>1740</v>
      </c>
      <c r="AY1064" t="s">
        <v>1744</v>
      </c>
      <c r="AZ1064" t="s">
        <v>1547</v>
      </c>
      <c r="BA1064" t="s">
        <v>1953</v>
      </c>
      <c r="BB1064" t="s">
        <v>1547</v>
      </c>
      <c r="BC1064" t="s">
        <v>1547</v>
      </c>
      <c r="BD1064" t="s">
        <v>1547</v>
      </c>
      <c r="BE1064" t="s">
        <v>13605</v>
      </c>
      <c r="BF1064">
        <v>1013</v>
      </c>
      <c r="BG1064">
        <v>1005</v>
      </c>
      <c r="BH1064">
        <v>0</v>
      </c>
      <c r="BI1064" t="s">
        <v>1547</v>
      </c>
      <c r="BJ1064">
        <v>0</v>
      </c>
      <c r="BK1064">
        <v>0</v>
      </c>
      <c r="BL1064">
        <v>2</v>
      </c>
      <c r="BM1064" t="s">
        <v>1739</v>
      </c>
      <c r="BN1064" t="s">
        <v>13606</v>
      </c>
      <c r="BO1064" t="s">
        <v>14223</v>
      </c>
      <c r="BP1064" t="s" cm="1">
        <v>14222</v>
      </c>
      <c r="BQ1064" t="s">
        <v>1547</v>
      </c>
      <c r="BR1064" t="s">
        <v>1954</v>
      </c>
      <c r="BS1064">
        <v>52</v>
      </c>
      <c r="BT1064" t="s">
        <v>5479</v>
      </c>
      <c r="BU1064" t="s">
        <v>16041</v>
      </c>
      <c r="BV1064">
        <v>0</v>
      </c>
      <c r="BW1064" t="s">
        <v>1744</v>
      </c>
      <c r="BX1064" t="s">
        <v>1744</v>
      </c>
      <c r="BY1064" t="s">
        <v>1744</v>
      </c>
      <c r="BZ1064" t="s">
        <v>1547</v>
      </c>
      <c r="CA1064" t="s">
        <v>1744</v>
      </c>
      <c r="CB1064" t="s">
        <v>1547</v>
      </c>
      <c r="CC1064"/>
      <c r="CD1064" t="s">
        <v>998</v>
      </c>
      <c r="CE1064">
        <v>0</v>
      </c>
      <c r="CF1064" t="s">
        <v>14252</v>
      </c>
      <c r="CG1064" t="s">
        <v>14253</v>
      </c>
      <c r="CH1064">
        <v>0</v>
      </c>
      <c r="CI1064" t="s">
        <v>1547</v>
      </c>
      <c r="CJ1064" t="s">
        <v>1547</v>
      </c>
      <c r="CK1064" t="s">
        <v>4405</v>
      </c>
      <c r="CL1064"/>
      <c r="CM1064"/>
      <c r="CN1064" t="s">
        <v>1547</v>
      </c>
      <c r="CO1064" t="s">
        <v>1547</v>
      </c>
      <c r="CP1064" t="s">
        <v>1547</v>
      </c>
      <c r="CQ1064" t="s">
        <v>1547</v>
      </c>
      <c r="CR1064" t="s">
        <v>1547</v>
      </c>
      <c r="CS1064">
        <v>0</v>
      </c>
      <c r="CT1064" t="s">
        <v>1547</v>
      </c>
      <c r="CU1064" t="s">
        <v>1547</v>
      </c>
      <c r="CV1064" t="s">
        <v>1547</v>
      </c>
      <c r="CW1064" t="s">
        <v>1547</v>
      </c>
      <c r="CX1064" t="s">
        <v>1547</v>
      </c>
      <c r="CY1064">
        <v>1062</v>
      </c>
      <c r="CZ1064" t="s">
        <v>10587</v>
      </c>
      <c r="DA1064" t="s">
        <v>1547</v>
      </c>
      <c r="DB1064" t="s">
        <v>1881</v>
      </c>
      <c r="DC1064" t="s">
        <v>1882</v>
      </c>
      <c r="DD1064" t="s">
        <v>1547</v>
      </c>
      <c r="DE1064" t="s">
        <v>1547</v>
      </c>
      <c r="DF1064">
        <v>0</v>
      </c>
      <c r="DG1064" t="s">
        <v>1547</v>
      </c>
      <c r="DH1064" t="s">
        <v>1547</v>
      </c>
      <c r="DI1064" t="s">
        <v>1892</v>
      </c>
      <c r="DJ1064" t="e">
        <v>#N/A</v>
      </c>
      <c r="DK1064"/>
      <c r="DL1064" t="s">
        <v>1892</v>
      </c>
      <c r="DM1064">
        <v>9</v>
      </c>
      <c r="DN1064" t="s">
        <v>1883</v>
      </c>
      <c r="DO1064" t="s">
        <v>4405</v>
      </c>
      <c r="DP1064" t="b">
        <v>1</v>
      </c>
      <c r="DQ1064" t="b">
        <v>0</v>
      </c>
      <c r="DR1064" t="b">
        <v>0</v>
      </c>
      <c r="DS1064" t="b">
        <v>0</v>
      </c>
      <c r="DT1064" t="b">
        <v>0</v>
      </c>
      <c r="DU1064" t="b">
        <v>1</v>
      </c>
      <c r="DV1064" t="b">
        <v>0</v>
      </c>
      <c r="DW1064">
        <v>0</v>
      </c>
      <c r="DX1064" t="b">
        <v>0</v>
      </c>
      <c r="DY1064" t="b">
        <v>0</v>
      </c>
      <c r="DZ1064" t="b">
        <v>0</v>
      </c>
      <c r="EA1064" t="b">
        <v>0</v>
      </c>
      <c r="EB1064" t="b">
        <v>0</v>
      </c>
      <c r="EC1064" t="b">
        <v>0</v>
      </c>
      <c r="ED1064" t="b">
        <v>0</v>
      </c>
      <c r="EE1064" t="b">
        <v>1</v>
      </c>
      <c r="EF1064" t="b">
        <v>0</v>
      </c>
      <c r="EG1064" t="b" cm="1">
        <v>0</v>
      </c>
      <c r="EH1064" t="b">
        <v>0</v>
      </c>
      <c r="EI1064" t="b">
        <v>0</v>
      </c>
      <c r="EJ1064" t="b">
        <v>1</v>
      </c>
      <c r="EK1064" t="s">
        <v>1956</v>
      </c>
      <c r="EL1064">
        <v>1</v>
      </c>
      <c r="EM1064">
        <v>0</v>
      </c>
      <c r="EN1064" t="b">
        <v>1</v>
      </c>
    </row>
    <row r="1065" spans="1:144" ht="15.75">
      <c r="A1065"/>
      <c r="B1065" t="s">
        <v>4405</v>
      </c>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s="108" t="s">
        <v>43</v>
      </c>
      <c r="AP1065" t="s">
        <v>13123</v>
      </c>
      <c r="AQ1065">
        <v>62</v>
      </c>
      <c r="AR1065" t="s">
        <v>1547</v>
      </c>
      <c r="AS1065" t="s">
        <v>1547</v>
      </c>
      <c r="AT1065" t="e">
        <v>#N/A</v>
      </c>
      <c r="AU1065" t="s">
        <v>1547</v>
      </c>
      <c r="AV1065" t="s">
        <v>1744</v>
      </c>
      <c r="AW1065" t="s">
        <v>1744</v>
      </c>
      <c r="AX1065" t="s">
        <v>1740</v>
      </c>
      <c r="AY1065" t="s">
        <v>1744</v>
      </c>
      <c r="AZ1065" t="s">
        <v>1547</v>
      </c>
      <c r="BA1065" t="s">
        <v>1953</v>
      </c>
      <c r="BB1065" t="s">
        <v>1547</v>
      </c>
      <c r="BC1065" t="s">
        <v>1547</v>
      </c>
      <c r="BD1065" t="s">
        <v>1547</v>
      </c>
      <c r="BE1065" t="s">
        <v>13605</v>
      </c>
      <c r="BF1065">
        <v>1013</v>
      </c>
      <c r="BG1065">
        <v>1005</v>
      </c>
      <c r="BH1065">
        <v>0</v>
      </c>
      <c r="BI1065" t="s">
        <v>1547</v>
      </c>
      <c r="BJ1065">
        <v>0</v>
      </c>
      <c r="BK1065">
        <v>0</v>
      </c>
      <c r="BL1065">
        <v>2</v>
      </c>
      <c r="BM1065" t="s">
        <v>1739</v>
      </c>
      <c r="BN1065" t="s">
        <v>13606</v>
      </c>
      <c r="BO1065" t="s">
        <v>14223</v>
      </c>
      <c r="BP1065" t="s" cm="1">
        <v>14222</v>
      </c>
      <c r="BQ1065" t="s">
        <v>1547</v>
      </c>
      <c r="BR1065" t="s">
        <v>1954</v>
      </c>
      <c r="BS1065">
        <v>53</v>
      </c>
      <c r="BT1065" t="s">
        <v>5489</v>
      </c>
      <c r="BU1065" t="s">
        <v>16042</v>
      </c>
      <c r="BV1065">
        <v>0</v>
      </c>
      <c r="BW1065" t="s">
        <v>1744</v>
      </c>
      <c r="BX1065" t="s">
        <v>1744</v>
      </c>
      <c r="BY1065" t="s">
        <v>1744</v>
      </c>
      <c r="BZ1065" t="s">
        <v>1547</v>
      </c>
      <c r="CA1065" t="s">
        <v>1744</v>
      </c>
      <c r="CB1065" t="s">
        <v>1547</v>
      </c>
      <c r="CC1065"/>
      <c r="CD1065" t="s">
        <v>998</v>
      </c>
      <c r="CE1065">
        <v>0</v>
      </c>
      <c r="CF1065" t="s">
        <v>14252</v>
      </c>
      <c r="CG1065" t="s">
        <v>14253</v>
      </c>
      <c r="CH1065">
        <v>0</v>
      </c>
      <c r="CI1065" t="s">
        <v>1547</v>
      </c>
      <c r="CJ1065" t="s">
        <v>1547</v>
      </c>
      <c r="CK1065" t="s">
        <v>4405</v>
      </c>
      <c r="CL1065"/>
      <c r="CM1065"/>
      <c r="CN1065" t="s">
        <v>1547</v>
      </c>
      <c r="CO1065" t="s">
        <v>1547</v>
      </c>
      <c r="CP1065" t="s">
        <v>1547</v>
      </c>
      <c r="CQ1065" t="s">
        <v>1547</v>
      </c>
      <c r="CR1065" t="s">
        <v>1547</v>
      </c>
      <c r="CS1065">
        <v>0</v>
      </c>
      <c r="CT1065" t="s">
        <v>1547</v>
      </c>
      <c r="CU1065" t="s">
        <v>1547</v>
      </c>
      <c r="CV1065" t="s">
        <v>1547</v>
      </c>
      <c r="CW1065" t="s">
        <v>1547</v>
      </c>
      <c r="CX1065" t="s">
        <v>1547</v>
      </c>
      <c r="CY1065">
        <v>1063</v>
      </c>
      <c r="CZ1065" t="s">
        <v>10588</v>
      </c>
      <c r="DA1065" t="s">
        <v>1547</v>
      </c>
      <c r="DB1065" t="s">
        <v>1881</v>
      </c>
      <c r="DC1065" t="s">
        <v>1882</v>
      </c>
      <c r="DD1065" t="s">
        <v>1547</v>
      </c>
      <c r="DE1065" t="s">
        <v>1547</v>
      </c>
      <c r="DF1065">
        <v>0</v>
      </c>
      <c r="DG1065" t="s">
        <v>1547</v>
      </c>
      <c r="DH1065" t="s">
        <v>1547</v>
      </c>
      <c r="DI1065" t="s">
        <v>1892</v>
      </c>
      <c r="DJ1065" t="e">
        <v>#N/A</v>
      </c>
      <c r="DK1065"/>
      <c r="DL1065" t="s">
        <v>1892</v>
      </c>
      <c r="DM1065">
        <v>9</v>
      </c>
      <c r="DN1065" t="s">
        <v>1883</v>
      </c>
      <c r="DO1065" t="s">
        <v>4405</v>
      </c>
      <c r="DP1065" t="b">
        <v>1</v>
      </c>
      <c r="DQ1065" t="b">
        <v>0</v>
      </c>
      <c r="DR1065" t="b">
        <v>0</v>
      </c>
      <c r="DS1065" t="b">
        <v>0</v>
      </c>
      <c r="DT1065" t="b">
        <v>0</v>
      </c>
      <c r="DU1065" t="b">
        <v>1</v>
      </c>
      <c r="DV1065" t="b">
        <v>0</v>
      </c>
      <c r="DW1065">
        <v>0</v>
      </c>
      <c r="DX1065" t="b">
        <v>0</v>
      </c>
      <c r="DY1065" t="b">
        <v>0</v>
      </c>
      <c r="DZ1065" t="b">
        <v>0</v>
      </c>
      <c r="EA1065" t="b">
        <v>0</v>
      </c>
      <c r="EB1065" t="b">
        <v>0</v>
      </c>
      <c r="EC1065" t="b">
        <v>0</v>
      </c>
      <c r="ED1065" t="b">
        <v>0</v>
      </c>
      <c r="EE1065" t="b">
        <v>1</v>
      </c>
      <c r="EF1065" t="b">
        <v>0</v>
      </c>
      <c r="EG1065" t="b" cm="1">
        <v>0</v>
      </c>
      <c r="EH1065" t="b">
        <v>0</v>
      </c>
      <c r="EI1065" t="b">
        <v>0</v>
      </c>
      <c r="EJ1065" t="b">
        <v>1</v>
      </c>
      <c r="EK1065" t="s">
        <v>1956</v>
      </c>
      <c r="EL1065">
        <v>1</v>
      </c>
      <c r="EM1065">
        <v>0</v>
      </c>
      <c r="EN1065" t="b">
        <v>1</v>
      </c>
    </row>
    <row r="1066" spans="1:144" ht="15.75">
      <c r="A1066"/>
      <c r="B1066" t="s">
        <v>4405</v>
      </c>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s="108" t="s">
        <v>43</v>
      </c>
      <c r="AP1066" t="s">
        <v>13123</v>
      </c>
      <c r="AQ1066">
        <v>63</v>
      </c>
      <c r="AR1066" t="s">
        <v>1547</v>
      </c>
      <c r="AS1066" t="s">
        <v>1547</v>
      </c>
      <c r="AT1066" t="e">
        <v>#N/A</v>
      </c>
      <c r="AU1066" t="s">
        <v>1547</v>
      </c>
      <c r="AV1066" t="s">
        <v>1744</v>
      </c>
      <c r="AW1066" t="s">
        <v>1744</v>
      </c>
      <c r="AX1066" t="s">
        <v>1740</v>
      </c>
      <c r="AY1066" t="s">
        <v>1744</v>
      </c>
      <c r="AZ1066" t="s">
        <v>1547</v>
      </c>
      <c r="BA1066" t="s">
        <v>1953</v>
      </c>
      <c r="BB1066" t="s">
        <v>1547</v>
      </c>
      <c r="BC1066" t="s">
        <v>1547</v>
      </c>
      <c r="BD1066" t="s">
        <v>1547</v>
      </c>
      <c r="BE1066" t="s">
        <v>13605</v>
      </c>
      <c r="BF1066">
        <v>1013</v>
      </c>
      <c r="BG1066">
        <v>1005</v>
      </c>
      <c r="BH1066">
        <v>0</v>
      </c>
      <c r="BI1066" t="s">
        <v>1547</v>
      </c>
      <c r="BJ1066">
        <v>0</v>
      </c>
      <c r="BK1066">
        <v>0</v>
      </c>
      <c r="BL1066">
        <v>2</v>
      </c>
      <c r="BM1066" t="s">
        <v>1739</v>
      </c>
      <c r="BN1066" t="s">
        <v>13606</v>
      </c>
      <c r="BO1066" t="s">
        <v>14223</v>
      </c>
      <c r="BP1066" t="s" cm="1">
        <v>14222</v>
      </c>
      <c r="BQ1066" t="s">
        <v>1547</v>
      </c>
      <c r="BR1066" t="s">
        <v>1954</v>
      </c>
      <c r="BS1066">
        <v>54</v>
      </c>
      <c r="BT1066" t="s">
        <v>5499</v>
      </c>
      <c r="BU1066" t="s">
        <v>16043</v>
      </c>
      <c r="BV1066">
        <v>0</v>
      </c>
      <c r="BW1066" t="s">
        <v>1744</v>
      </c>
      <c r="BX1066" t="s">
        <v>1744</v>
      </c>
      <c r="BY1066" t="s">
        <v>1744</v>
      </c>
      <c r="BZ1066" t="s">
        <v>1547</v>
      </c>
      <c r="CA1066" t="s">
        <v>1744</v>
      </c>
      <c r="CB1066" t="s">
        <v>1547</v>
      </c>
      <c r="CC1066"/>
      <c r="CD1066" t="s">
        <v>998</v>
      </c>
      <c r="CE1066">
        <v>0</v>
      </c>
      <c r="CF1066" t="s">
        <v>14252</v>
      </c>
      <c r="CG1066" t="s">
        <v>14253</v>
      </c>
      <c r="CH1066">
        <v>0</v>
      </c>
      <c r="CI1066" t="s">
        <v>1547</v>
      </c>
      <c r="CJ1066" t="s">
        <v>1547</v>
      </c>
      <c r="CK1066" t="s">
        <v>4405</v>
      </c>
      <c r="CL1066"/>
      <c r="CM1066"/>
      <c r="CN1066" t="s">
        <v>1547</v>
      </c>
      <c r="CO1066" t="s">
        <v>1547</v>
      </c>
      <c r="CP1066" t="s">
        <v>1547</v>
      </c>
      <c r="CQ1066" t="s">
        <v>1547</v>
      </c>
      <c r="CR1066" t="s">
        <v>1547</v>
      </c>
      <c r="CS1066">
        <v>0</v>
      </c>
      <c r="CT1066" t="s">
        <v>1547</v>
      </c>
      <c r="CU1066" t="s">
        <v>1547</v>
      </c>
      <c r="CV1066" t="s">
        <v>1547</v>
      </c>
      <c r="CW1066" t="s">
        <v>1547</v>
      </c>
      <c r="CX1066" t="s">
        <v>1547</v>
      </c>
      <c r="CY1066">
        <v>1064</v>
      </c>
      <c r="CZ1066" t="s">
        <v>10589</v>
      </c>
      <c r="DA1066" t="s">
        <v>1547</v>
      </c>
      <c r="DB1066" t="s">
        <v>1881</v>
      </c>
      <c r="DC1066" t="s">
        <v>1882</v>
      </c>
      <c r="DD1066" t="s">
        <v>1547</v>
      </c>
      <c r="DE1066" t="s">
        <v>1547</v>
      </c>
      <c r="DF1066">
        <v>0</v>
      </c>
      <c r="DG1066" t="s">
        <v>1547</v>
      </c>
      <c r="DH1066" t="s">
        <v>1547</v>
      </c>
      <c r="DI1066" t="s">
        <v>1892</v>
      </c>
      <c r="DJ1066" t="e">
        <v>#N/A</v>
      </c>
      <c r="DK1066"/>
      <c r="DL1066" t="s">
        <v>1892</v>
      </c>
      <c r="DM1066">
        <v>9</v>
      </c>
      <c r="DN1066" t="s">
        <v>1883</v>
      </c>
      <c r="DO1066" t="s">
        <v>4405</v>
      </c>
      <c r="DP1066" t="b">
        <v>1</v>
      </c>
      <c r="DQ1066" t="b">
        <v>0</v>
      </c>
      <c r="DR1066" t="b">
        <v>0</v>
      </c>
      <c r="DS1066" t="b">
        <v>0</v>
      </c>
      <c r="DT1066" t="b">
        <v>0</v>
      </c>
      <c r="DU1066" t="b">
        <v>1</v>
      </c>
      <c r="DV1066" t="b">
        <v>0</v>
      </c>
      <c r="DW1066">
        <v>0</v>
      </c>
      <c r="DX1066" t="b">
        <v>0</v>
      </c>
      <c r="DY1066" t="b">
        <v>0</v>
      </c>
      <c r="DZ1066" t="b">
        <v>0</v>
      </c>
      <c r="EA1066" t="b">
        <v>0</v>
      </c>
      <c r="EB1066" t="b">
        <v>0</v>
      </c>
      <c r="EC1066" t="b">
        <v>0</v>
      </c>
      <c r="ED1066" t="b">
        <v>0</v>
      </c>
      <c r="EE1066" t="b">
        <v>1</v>
      </c>
      <c r="EF1066" t="b">
        <v>0</v>
      </c>
      <c r="EG1066" t="b" cm="1">
        <v>0</v>
      </c>
      <c r="EH1066" t="b">
        <v>0</v>
      </c>
      <c r="EI1066" t="b">
        <v>0</v>
      </c>
      <c r="EJ1066" t="b">
        <v>1</v>
      </c>
      <c r="EK1066" t="s">
        <v>1956</v>
      </c>
      <c r="EL1066">
        <v>1</v>
      </c>
      <c r="EM1066">
        <v>0</v>
      </c>
      <c r="EN1066" t="b">
        <v>1</v>
      </c>
    </row>
    <row r="1067" spans="1:144" ht="15.75">
      <c r="A1067"/>
      <c r="B1067" t="s">
        <v>4405</v>
      </c>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s="108" t="s">
        <v>43</v>
      </c>
      <c r="AP1067" t="s">
        <v>13123</v>
      </c>
      <c r="AQ1067">
        <v>64</v>
      </c>
      <c r="AR1067" t="s">
        <v>1547</v>
      </c>
      <c r="AS1067" t="s">
        <v>1547</v>
      </c>
      <c r="AT1067" t="e">
        <v>#N/A</v>
      </c>
      <c r="AU1067" t="s">
        <v>1547</v>
      </c>
      <c r="AV1067" t="s">
        <v>1744</v>
      </c>
      <c r="AW1067" t="s">
        <v>1744</v>
      </c>
      <c r="AX1067" t="s">
        <v>1740</v>
      </c>
      <c r="AY1067" t="s">
        <v>1744</v>
      </c>
      <c r="AZ1067" t="s">
        <v>1547</v>
      </c>
      <c r="BA1067" t="s">
        <v>1953</v>
      </c>
      <c r="BB1067" t="s">
        <v>1547</v>
      </c>
      <c r="BC1067" t="s">
        <v>1547</v>
      </c>
      <c r="BD1067" t="s">
        <v>1547</v>
      </c>
      <c r="BE1067" t="s">
        <v>13605</v>
      </c>
      <c r="BF1067">
        <v>1013</v>
      </c>
      <c r="BG1067">
        <v>1005</v>
      </c>
      <c r="BH1067">
        <v>0</v>
      </c>
      <c r="BI1067" t="s">
        <v>1547</v>
      </c>
      <c r="BJ1067">
        <v>0</v>
      </c>
      <c r="BK1067">
        <v>0</v>
      </c>
      <c r="BL1067">
        <v>2</v>
      </c>
      <c r="BM1067" t="s">
        <v>1739</v>
      </c>
      <c r="BN1067" t="s">
        <v>13606</v>
      </c>
      <c r="BO1067" t="s">
        <v>14223</v>
      </c>
      <c r="BP1067" t="s" cm="1">
        <v>14222</v>
      </c>
      <c r="BQ1067" t="s">
        <v>1547</v>
      </c>
      <c r="BR1067" t="s">
        <v>1954</v>
      </c>
      <c r="BS1067">
        <v>55</v>
      </c>
      <c r="BT1067" t="s">
        <v>5511</v>
      </c>
      <c r="BU1067" t="s">
        <v>16044</v>
      </c>
      <c r="BV1067">
        <v>0</v>
      </c>
      <c r="BW1067" t="s">
        <v>1744</v>
      </c>
      <c r="BX1067" t="s">
        <v>1744</v>
      </c>
      <c r="BY1067" t="s">
        <v>1744</v>
      </c>
      <c r="BZ1067" t="s">
        <v>1547</v>
      </c>
      <c r="CA1067" t="s">
        <v>1744</v>
      </c>
      <c r="CB1067" t="s">
        <v>1547</v>
      </c>
      <c r="CC1067"/>
      <c r="CD1067" t="s">
        <v>998</v>
      </c>
      <c r="CE1067">
        <v>0</v>
      </c>
      <c r="CF1067" t="s">
        <v>14252</v>
      </c>
      <c r="CG1067" t="s">
        <v>14253</v>
      </c>
      <c r="CH1067">
        <v>0</v>
      </c>
      <c r="CI1067" t="s">
        <v>1547</v>
      </c>
      <c r="CJ1067" t="s">
        <v>1547</v>
      </c>
      <c r="CK1067" t="s">
        <v>4405</v>
      </c>
      <c r="CL1067"/>
      <c r="CM1067"/>
      <c r="CN1067" t="s">
        <v>1547</v>
      </c>
      <c r="CO1067" t="s">
        <v>1547</v>
      </c>
      <c r="CP1067" t="s">
        <v>1547</v>
      </c>
      <c r="CQ1067" t="s">
        <v>1547</v>
      </c>
      <c r="CR1067" t="s">
        <v>1547</v>
      </c>
      <c r="CS1067">
        <v>0</v>
      </c>
      <c r="CT1067" t="s">
        <v>1547</v>
      </c>
      <c r="CU1067" t="s">
        <v>1547</v>
      </c>
      <c r="CV1067" t="s">
        <v>1547</v>
      </c>
      <c r="CW1067" t="s">
        <v>1547</v>
      </c>
      <c r="CX1067" t="s">
        <v>1547</v>
      </c>
      <c r="CY1067">
        <v>1065</v>
      </c>
      <c r="CZ1067" t="s">
        <v>10590</v>
      </c>
      <c r="DA1067" t="s">
        <v>1547</v>
      </c>
      <c r="DB1067" t="s">
        <v>1881</v>
      </c>
      <c r="DC1067" t="s">
        <v>1882</v>
      </c>
      <c r="DD1067" t="s">
        <v>1547</v>
      </c>
      <c r="DE1067" t="s">
        <v>1547</v>
      </c>
      <c r="DF1067">
        <v>0</v>
      </c>
      <c r="DG1067" t="s">
        <v>1547</v>
      </c>
      <c r="DH1067" t="s">
        <v>1547</v>
      </c>
      <c r="DI1067" t="s">
        <v>1892</v>
      </c>
      <c r="DJ1067" t="e">
        <v>#N/A</v>
      </c>
      <c r="DK1067"/>
      <c r="DL1067" t="s">
        <v>1892</v>
      </c>
      <c r="DM1067">
        <v>9</v>
      </c>
      <c r="DN1067" t="s">
        <v>1883</v>
      </c>
      <c r="DO1067" t="s">
        <v>4405</v>
      </c>
      <c r="DP1067" t="b">
        <v>1</v>
      </c>
      <c r="DQ1067" t="b">
        <v>0</v>
      </c>
      <c r="DR1067" t="b">
        <v>0</v>
      </c>
      <c r="DS1067" t="b">
        <v>0</v>
      </c>
      <c r="DT1067" t="b">
        <v>0</v>
      </c>
      <c r="DU1067" t="b">
        <v>1</v>
      </c>
      <c r="DV1067" t="b">
        <v>0</v>
      </c>
      <c r="DW1067">
        <v>0</v>
      </c>
      <c r="DX1067" t="b">
        <v>0</v>
      </c>
      <c r="DY1067" t="b">
        <v>0</v>
      </c>
      <c r="DZ1067" t="b">
        <v>0</v>
      </c>
      <c r="EA1067" t="b">
        <v>0</v>
      </c>
      <c r="EB1067" t="b">
        <v>0</v>
      </c>
      <c r="EC1067" t="b">
        <v>0</v>
      </c>
      <c r="ED1067" t="b">
        <v>0</v>
      </c>
      <c r="EE1067" t="b">
        <v>1</v>
      </c>
      <c r="EF1067" t="b">
        <v>0</v>
      </c>
      <c r="EG1067" t="b" cm="1">
        <v>0</v>
      </c>
      <c r="EH1067" t="b">
        <v>0</v>
      </c>
      <c r="EI1067" t="b">
        <v>0</v>
      </c>
      <c r="EJ1067" t="b">
        <v>1</v>
      </c>
      <c r="EK1067" t="s">
        <v>1956</v>
      </c>
      <c r="EL1067">
        <v>1</v>
      </c>
      <c r="EM1067">
        <v>0</v>
      </c>
      <c r="EN1067" t="b">
        <v>1</v>
      </c>
    </row>
    <row r="1068" spans="1:144" ht="15.75">
      <c r="A1068"/>
      <c r="B1068" t="s">
        <v>4405</v>
      </c>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s="108" t="s">
        <v>43</v>
      </c>
      <c r="AP1068" t="s">
        <v>13123</v>
      </c>
      <c r="AQ1068">
        <v>65</v>
      </c>
      <c r="AR1068" t="s">
        <v>1547</v>
      </c>
      <c r="AS1068" t="s">
        <v>1547</v>
      </c>
      <c r="AT1068" t="e">
        <v>#N/A</v>
      </c>
      <c r="AU1068" t="s">
        <v>1547</v>
      </c>
      <c r="AV1068" t="s">
        <v>1744</v>
      </c>
      <c r="AW1068" t="s">
        <v>1744</v>
      </c>
      <c r="AX1068" t="s">
        <v>1740</v>
      </c>
      <c r="AY1068" t="s">
        <v>1744</v>
      </c>
      <c r="AZ1068" t="s">
        <v>1547</v>
      </c>
      <c r="BA1068" t="s">
        <v>1953</v>
      </c>
      <c r="BB1068" t="s">
        <v>1547</v>
      </c>
      <c r="BC1068" t="s">
        <v>1547</v>
      </c>
      <c r="BD1068" t="s">
        <v>1547</v>
      </c>
      <c r="BE1068" t="s">
        <v>13605</v>
      </c>
      <c r="BF1068">
        <v>1013</v>
      </c>
      <c r="BG1068">
        <v>1005</v>
      </c>
      <c r="BH1068">
        <v>0</v>
      </c>
      <c r="BI1068" t="s">
        <v>1547</v>
      </c>
      <c r="BJ1068">
        <v>0</v>
      </c>
      <c r="BK1068">
        <v>0</v>
      </c>
      <c r="BL1068">
        <v>2</v>
      </c>
      <c r="BM1068" t="s">
        <v>1739</v>
      </c>
      <c r="BN1068" t="s">
        <v>13606</v>
      </c>
      <c r="BO1068" t="s">
        <v>14223</v>
      </c>
      <c r="BP1068" t="s" cm="1">
        <v>14222</v>
      </c>
      <c r="BQ1068" t="s">
        <v>1547</v>
      </c>
      <c r="BR1068" t="s">
        <v>1954</v>
      </c>
      <c r="BS1068">
        <v>56</v>
      </c>
      <c r="BT1068" t="s">
        <v>5523</v>
      </c>
      <c r="BU1068" t="s">
        <v>16045</v>
      </c>
      <c r="BV1068">
        <v>0</v>
      </c>
      <c r="BW1068" t="s">
        <v>1744</v>
      </c>
      <c r="BX1068" t="s">
        <v>1744</v>
      </c>
      <c r="BY1068" t="s">
        <v>1744</v>
      </c>
      <c r="BZ1068" t="s">
        <v>1547</v>
      </c>
      <c r="CA1068" t="s">
        <v>1744</v>
      </c>
      <c r="CB1068" t="s">
        <v>1547</v>
      </c>
      <c r="CC1068"/>
      <c r="CD1068" t="s">
        <v>998</v>
      </c>
      <c r="CE1068">
        <v>0</v>
      </c>
      <c r="CF1068" t="s">
        <v>14252</v>
      </c>
      <c r="CG1068" t="s">
        <v>14253</v>
      </c>
      <c r="CH1068">
        <v>0</v>
      </c>
      <c r="CI1068" t="s">
        <v>1547</v>
      </c>
      <c r="CJ1068" t="s">
        <v>1547</v>
      </c>
      <c r="CK1068" t="s">
        <v>4405</v>
      </c>
      <c r="CL1068"/>
      <c r="CM1068"/>
      <c r="CN1068" t="s">
        <v>1547</v>
      </c>
      <c r="CO1068" t="s">
        <v>1547</v>
      </c>
      <c r="CP1068" t="s">
        <v>1547</v>
      </c>
      <c r="CQ1068" t="s">
        <v>1547</v>
      </c>
      <c r="CR1068" t="s">
        <v>1547</v>
      </c>
      <c r="CS1068">
        <v>0</v>
      </c>
      <c r="CT1068" t="s">
        <v>1547</v>
      </c>
      <c r="CU1068" t="s">
        <v>1547</v>
      </c>
      <c r="CV1068" t="s">
        <v>1547</v>
      </c>
      <c r="CW1068" t="s">
        <v>1547</v>
      </c>
      <c r="CX1068" t="s">
        <v>1547</v>
      </c>
      <c r="CY1068">
        <v>1066</v>
      </c>
      <c r="CZ1068" t="s">
        <v>10591</v>
      </c>
      <c r="DA1068" t="s">
        <v>1547</v>
      </c>
      <c r="DB1068" t="s">
        <v>1881</v>
      </c>
      <c r="DC1068" t="s">
        <v>1882</v>
      </c>
      <c r="DD1068" t="s">
        <v>1547</v>
      </c>
      <c r="DE1068" t="s">
        <v>1547</v>
      </c>
      <c r="DF1068">
        <v>0</v>
      </c>
      <c r="DG1068" t="s">
        <v>1547</v>
      </c>
      <c r="DH1068" t="s">
        <v>1547</v>
      </c>
      <c r="DI1068" t="s">
        <v>1892</v>
      </c>
      <c r="DJ1068" t="e">
        <v>#N/A</v>
      </c>
      <c r="DK1068"/>
      <c r="DL1068" t="s">
        <v>1892</v>
      </c>
      <c r="DM1068">
        <v>9</v>
      </c>
      <c r="DN1068" t="s">
        <v>1883</v>
      </c>
      <c r="DO1068" t="s">
        <v>4405</v>
      </c>
      <c r="DP1068" t="b">
        <v>1</v>
      </c>
      <c r="DQ1068" t="b">
        <v>0</v>
      </c>
      <c r="DR1068" t="b">
        <v>0</v>
      </c>
      <c r="DS1068" t="b">
        <v>0</v>
      </c>
      <c r="DT1068" t="b">
        <v>0</v>
      </c>
      <c r="DU1068" t="b">
        <v>1</v>
      </c>
      <c r="DV1068" t="b">
        <v>0</v>
      </c>
      <c r="DW1068">
        <v>0</v>
      </c>
      <c r="DX1068" t="b">
        <v>0</v>
      </c>
      <c r="DY1068" t="b">
        <v>0</v>
      </c>
      <c r="DZ1068" t="b">
        <v>0</v>
      </c>
      <c r="EA1068" t="b">
        <v>0</v>
      </c>
      <c r="EB1068" t="b">
        <v>0</v>
      </c>
      <c r="EC1068" t="b">
        <v>0</v>
      </c>
      <c r="ED1068" t="b">
        <v>0</v>
      </c>
      <c r="EE1068" t="b">
        <v>1</v>
      </c>
      <c r="EF1068" t="b">
        <v>0</v>
      </c>
      <c r="EG1068" t="b" cm="1">
        <v>0</v>
      </c>
      <c r="EH1068" t="b">
        <v>0</v>
      </c>
      <c r="EI1068" t="b">
        <v>0</v>
      </c>
      <c r="EJ1068" t="b">
        <v>1</v>
      </c>
      <c r="EK1068" t="s">
        <v>1956</v>
      </c>
      <c r="EL1068">
        <v>1</v>
      </c>
      <c r="EM1068">
        <v>0</v>
      </c>
      <c r="EN1068" t="b">
        <v>1</v>
      </c>
    </row>
    <row r="1069" spans="1:144" ht="15.75">
      <c r="A1069"/>
      <c r="B1069" t="s">
        <v>4405</v>
      </c>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s="108" t="s">
        <v>43</v>
      </c>
      <c r="AP1069" t="s">
        <v>13123</v>
      </c>
      <c r="AQ1069">
        <v>66</v>
      </c>
      <c r="AR1069" t="s">
        <v>1547</v>
      </c>
      <c r="AS1069" t="s">
        <v>1547</v>
      </c>
      <c r="AT1069" t="e">
        <v>#N/A</v>
      </c>
      <c r="AU1069" t="s">
        <v>1547</v>
      </c>
      <c r="AV1069" t="s">
        <v>1744</v>
      </c>
      <c r="AW1069" t="s">
        <v>1744</v>
      </c>
      <c r="AX1069" t="s">
        <v>1740</v>
      </c>
      <c r="AY1069" t="s">
        <v>1744</v>
      </c>
      <c r="AZ1069" t="s">
        <v>1547</v>
      </c>
      <c r="BA1069" t="s">
        <v>1953</v>
      </c>
      <c r="BB1069" t="s">
        <v>1547</v>
      </c>
      <c r="BC1069" t="s">
        <v>1547</v>
      </c>
      <c r="BD1069" t="s">
        <v>1547</v>
      </c>
      <c r="BE1069" t="s">
        <v>13605</v>
      </c>
      <c r="BF1069">
        <v>1013</v>
      </c>
      <c r="BG1069">
        <v>1005</v>
      </c>
      <c r="BH1069">
        <v>0</v>
      </c>
      <c r="BI1069" t="s">
        <v>1547</v>
      </c>
      <c r="BJ1069">
        <v>0</v>
      </c>
      <c r="BK1069">
        <v>0</v>
      </c>
      <c r="BL1069">
        <v>2</v>
      </c>
      <c r="BM1069" t="s">
        <v>1739</v>
      </c>
      <c r="BN1069" t="s">
        <v>13606</v>
      </c>
      <c r="BO1069" t="s">
        <v>14223</v>
      </c>
      <c r="BP1069" t="s" cm="1">
        <v>14222</v>
      </c>
      <c r="BQ1069" t="s">
        <v>1547</v>
      </c>
      <c r="BR1069" t="s">
        <v>1954</v>
      </c>
      <c r="BS1069">
        <v>57</v>
      </c>
      <c r="BT1069" t="s">
        <v>5534</v>
      </c>
      <c r="BU1069" t="s">
        <v>16046</v>
      </c>
      <c r="BV1069">
        <v>0</v>
      </c>
      <c r="BW1069" t="s">
        <v>1744</v>
      </c>
      <c r="BX1069" t="s">
        <v>1744</v>
      </c>
      <c r="BY1069" t="s">
        <v>1744</v>
      </c>
      <c r="BZ1069" t="s">
        <v>1547</v>
      </c>
      <c r="CA1069" t="s">
        <v>1744</v>
      </c>
      <c r="CB1069" t="s">
        <v>1547</v>
      </c>
      <c r="CC1069"/>
      <c r="CD1069" t="s">
        <v>998</v>
      </c>
      <c r="CE1069">
        <v>0</v>
      </c>
      <c r="CF1069" t="s">
        <v>14252</v>
      </c>
      <c r="CG1069" t="s">
        <v>14253</v>
      </c>
      <c r="CH1069">
        <v>0</v>
      </c>
      <c r="CI1069" t="s">
        <v>1547</v>
      </c>
      <c r="CJ1069" t="s">
        <v>1547</v>
      </c>
      <c r="CK1069" t="s">
        <v>4405</v>
      </c>
      <c r="CL1069"/>
      <c r="CM1069"/>
      <c r="CN1069" t="s">
        <v>1547</v>
      </c>
      <c r="CO1069" t="s">
        <v>1547</v>
      </c>
      <c r="CP1069" t="s">
        <v>1547</v>
      </c>
      <c r="CQ1069" t="s">
        <v>1547</v>
      </c>
      <c r="CR1069" t="s">
        <v>1547</v>
      </c>
      <c r="CS1069">
        <v>0</v>
      </c>
      <c r="CT1069" t="s">
        <v>1547</v>
      </c>
      <c r="CU1069" t="s">
        <v>1547</v>
      </c>
      <c r="CV1069" t="s">
        <v>1547</v>
      </c>
      <c r="CW1069" t="s">
        <v>1547</v>
      </c>
      <c r="CX1069" t="s">
        <v>1547</v>
      </c>
      <c r="CY1069">
        <v>1067</v>
      </c>
      <c r="CZ1069" t="s">
        <v>10592</v>
      </c>
      <c r="DA1069" t="s">
        <v>1547</v>
      </c>
      <c r="DB1069" t="s">
        <v>1881</v>
      </c>
      <c r="DC1069" t="s">
        <v>1882</v>
      </c>
      <c r="DD1069" t="s">
        <v>1547</v>
      </c>
      <c r="DE1069" t="s">
        <v>1547</v>
      </c>
      <c r="DF1069">
        <v>0</v>
      </c>
      <c r="DG1069" t="s">
        <v>1547</v>
      </c>
      <c r="DH1069" t="s">
        <v>1547</v>
      </c>
      <c r="DI1069" t="s">
        <v>1892</v>
      </c>
      <c r="DJ1069" t="e">
        <v>#N/A</v>
      </c>
      <c r="DK1069"/>
      <c r="DL1069" t="s">
        <v>1892</v>
      </c>
      <c r="DM1069">
        <v>9</v>
      </c>
      <c r="DN1069" t="s">
        <v>1883</v>
      </c>
      <c r="DO1069" t="s">
        <v>4405</v>
      </c>
      <c r="DP1069" t="b">
        <v>1</v>
      </c>
      <c r="DQ1069" t="b">
        <v>0</v>
      </c>
      <c r="DR1069" t="b">
        <v>0</v>
      </c>
      <c r="DS1069" t="b">
        <v>0</v>
      </c>
      <c r="DT1069" t="b">
        <v>0</v>
      </c>
      <c r="DU1069" t="b">
        <v>1</v>
      </c>
      <c r="DV1069" t="b">
        <v>0</v>
      </c>
      <c r="DW1069">
        <v>0</v>
      </c>
      <c r="DX1069" t="b">
        <v>0</v>
      </c>
      <c r="DY1069" t="b">
        <v>0</v>
      </c>
      <c r="DZ1069" t="b">
        <v>0</v>
      </c>
      <c r="EA1069" t="b">
        <v>0</v>
      </c>
      <c r="EB1069" t="b">
        <v>0</v>
      </c>
      <c r="EC1069" t="b">
        <v>0</v>
      </c>
      <c r="ED1069" t="b">
        <v>0</v>
      </c>
      <c r="EE1069" t="b">
        <v>1</v>
      </c>
      <c r="EF1069" t="b">
        <v>0</v>
      </c>
      <c r="EG1069" t="b" cm="1">
        <v>0</v>
      </c>
      <c r="EH1069" t="b">
        <v>0</v>
      </c>
      <c r="EI1069" t="b">
        <v>0</v>
      </c>
      <c r="EJ1069" t="b">
        <v>1</v>
      </c>
      <c r="EK1069" t="s">
        <v>1956</v>
      </c>
      <c r="EL1069">
        <v>1</v>
      </c>
      <c r="EM1069">
        <v>0</v>
      </c>
      <c r="EN1069" t="b">
        <v>1</v>
      </c>
    </row>
    <row r="1070" spans="1:144" ht="15.75">
      <c r="A1070"/>
      <c r="B1070" t="s">
        <v>4405</v>
      </c>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s="108" t="s">
        <v>43</v>
      </c>
      <c r="AP1070" t="s">
        <v>13123</v>
      </c>
      <c r="AQ1070">
        <v>67</v>
      </c>
      <c r="AR1070" t="s">
        <v>1547</v>
      </c>
      <c r="AS1070" t="s">
        <v>1547</v>
      </c>
      <c r="AT1070" t="e">
        <v>#N/A</v>
      </c>
      <c r="AU1070" t="s">
        <v>1547</v>
      </c>
      <c r="AV1070" t="s">
        <v>1744</v>
      </c>
      <c r="AW1070" t="s">
        <v>1744</v>
      </c>
      <c r="AX1070" t="s">
        <v>1740</v>
      </c>
      <c r="AY1070" t="s">
        <v>1744</v>
      </c>
      <c r="AZ1070" t="s">
        <v>1547</v>
      </c>
      <c r="BA1070" t="s">
        <v>1953</v>
      </c>
      <c r="BB1070" t="s">
        <v>1547</v>
      </c>
      <c r="BC1070" t="s">
        <v>1547</v>
      </c>
      <c r="BD1070" t="s">
        <v>1547</v>
      </c>
      <c r="BE1070" t="s">
        <v>13605</v>
      </c>
      <c r="BF1070">
        <v>1013</v>
      </c>
      <c r="BG1070">
        <v>1005</v>
      </c>
      <c r="BH1070">
        <v>0</v>
      </c>
      <c r="BI1070" t="s">
        <v>1547</v>
      </c>
      <c r="BJ1070">
        <v>0</v>
      </c>
      <c r="BK1070">
        <v>0</v>
      </c>
      <c r="BL1070">
        <v>2</v>
      </c>
      <c r="BM1070" t="s">
        <v>1739</v>
      </c>
      <c r="BN1070" t="s">
        <v>13606</v>
      </c>
      <c r="BO1070" t="s">
        <v>14223</v>
      </c>
      <c r="BP1070" t="s" cm="1">
        <v>14222</v>
      </c>
      <c r="BQ1070" t="s">
        <v>1547</v>
      </c>
      <c r="BR1070" t="s">
        <v>1954</v>
      </c>
      <c r="BS1070">
        <v>58</v>
      </c>
      <c r="BT1070" t="s">
        <v>5545</v>
      </c>
      <c r="BU1070" t="s">
        <v>16047</v>
      </c>
      <c r="BV1070">
        <v>0</v>
      </c>
      <c r="BW1070" t="s">
        <v>1744</v>
      </c>
      <c r="BX1070" t="s">
        <v>1744</v>
      </c>
      <c r="BY1070" t="s">
        <v>1744</v>
      </c>
      <c r="BZ1070" t="s">
        <v>1547</v>
      </c>
      <c r="CA1070" t="s">
        <v>1744</v>
      </c>
      <c r="CB1070" t="s">
        <v>1547</v>
      </c>
      <c r="CC1070"/>
      <c r="CD1070" t="s">
        <v>998</v>
      </c>
      <c r="CE1070">
        <v>0</v>
      </c>
      <c r="CF1070" t="s">
        <v>14252</v>
      </c>
      <c r="CG1070" t="s">
        <v>14253</v>
      </c>
      <c r="CH1070">
        <v>0</v>
      </c>
      <c r="CI1070" t="s">
        <v>1547</v>
      </c>
      <c r="CJ1070" t="s">
        <v>1547</v>
      </c>
      <c r="CK1070" t="s">
        <v>4405</v>
      </c>
      <c r="CL1070"/>
      <c r="CM1070"/>
      <c r="CN1070" t="s">
        <v>1547</v>
      </c>
      <c r="CO1070" t="s">
        <v>1547</v>
      </c>
      <c r="CP1070" t="s">
        <v>1547</v>
      </c>
      <c r="CQ1070" t="s">
        <v>1547</v>
      </c>
      <c r="CR1070" t="s">
        <v>1547</v>
      </c>
      <c r="CS1070">
        <v>0</v>
      </c>
      <c r="CT1070" t="s">
        <v>1547</v>
      </c>
      <c r="CU1070" t="s">
        <v>1547</v>
      </c>
      <c r="CV1070" t="s">
        <v>1547</v>
      </c>
      <c r="CW1070" t="s">
        <v>1547</v>
      </c>
      <c r="CX1070" t="s">
        <v>1547</v>
      </c>
      <c r="CY1070">
        <v>1068</v>
      </c>
      <c r="CZ1070" t="s">
        <v>10593</v>
      </c>
      <c r="DA1070" t="s">
        <v>1547</v>
      </c>
      <c r="DB1070" t="s">
        <v>1881</v>
      </c>
      <c r="DC1070" t="s">
        <v>1882</v>
      </c>
      <c r="DD1070" t="s">
        <v>1547</v>
      </c>
      <c r="DE1070" t="s">
        <v>1547</v>
      </c>
      <c r="DF1070">
        <v>0</v>
      </c>
      <c r="DG1070" t="s">
        <v>1547</v>
      </c>
      <c r="DH1070" t="s">
        <v>1547</v>
      </c>
      <c r="DI1070" t="s">
        <v>1892</v>
      </c>
      <c r="DJ1070" t="e">
        <v>#N/A</v>
      </c>
      <c r="DK1070"/>
      <c r="DL1070" t="s">
        <v>1892</v>
      </c>
      <c r="DM1070">
        <v>9</v>
      </c>
      <c r="DN1070" t="s">
        <v>1883</v>
      </c>
      <c r="DO1070" t="s">
        <v>4405</v>
      </c>
      <c r="DP1070" t="b">
        <v>1</v>
      </c>
      <c r="DQ1070" t="b">
        <v>0</v>
      </c>
      <c r="DR1070" t="b">
        <v>0</v>
      </c>
      <c r="DS1070" t="b">
        <v>0</v>
      </c>
      <c r="DT1070" t="b">
        <v>0</v>
      </c>
      <c r="DU1070" t="b">
        <v>1</v>
      </c>
      <c r="DV1070" t="b">
        <v>0</v>
      </c>
      <c r="DW1070">
        <v>0</v>
      </c>
      <c r="DX1070" t="b">
        <v>0</v>
      </c>
      <c r="DY1070" t="b">
        <v>0</v>
      </c>
      <c r="DZ1070" t="b">
        <v>0</v>
      </c>
      <c r="EA1070" t="b">
        <v>0</v>
      </c>
      <c r="EB1070" t="b">
        <v>0</v>
      </c>
      <c r="EC1070" t="b">
        <v>0</v>
      </c>
      <c r="ED1070" t="b">
        <v>0</v>
      </c>
      <c r="EE1070" t="b">
        <v>1</v>
      </c>
      <c r="EF1070" t="b">
        <v>0</v>
      </c>
      <c r="EG1070" t="b" cm="1">
        <v>0</v>
      </c>
      <c r="EH1070" t="b">
        <v>0</v>
      </c>
      <c r="EI1070" t="b">
        <v>0</v>
      </c>
      <c r="EJ1070" t="b">
        <v>1</v>
      </c>
      <c r="EK1070" t="s">
        <v>1956</v>
      </c>
      <c r="EL1070">
        <v>1</v>
      </c>
      <c r="EM1070">
        <v>0</v>
      </c>
      <c r="EN1070" t="b">
        <v>1</v>
      </c>
    </row>
    <row r="1071" spans="1:144" ht="15.75">
      <c r="A1071"/>
      <c r="B1071" t="s">
        <v>4405</v>
      </c>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s="108" t="s">
        <v>43</v>
      </c>
      <c r="AP1071" t="s">
        <v>13123</v>
      </c>
      <c r="AQ1071">
        <v>68</v>
      </c>
      <c r="AR1071" t="s">
        <v>1547</v>
      </c>
      <c r="AS1071" t="s">
        <v>1547</v>
      </c>
      <c r="AT1071" t="e">
        <v>#N/A</v>
      </c>
      <c r="AU1071" t="s">
        <v>1547</v>
      </c>
      <c r="AV1071" t="s">
        <v>1744</v>
      </c>
      <c r="AW1071" t="s">
        <v>1744</v>
      </c>
      <c r="AX1071" t="s">
        <v>1740</v>
      </c>
      <c r="AY1071" t="s">
        <v>1744</v>
      </c>
      <c r="AZ1071" t="s">
        <v>1547</v>
      </c>
      <c r="BA1071" t="s">
        <v>1953</v>
      </c>
      <c r="BB1071" t="s">
        <v>1547</v>
      </c>
      <c r="BC1071" t="s">
        <v>1547</v>
      </c>
      <c r="BD1071" t="s">
        <v>1547</v>
      </c>
      <c r="BE1071" t="s">
        <v>13605</v>
      </c>
      <c r="BF1071">
        <v>1013</v>
      </c>
      <c r="BG1071">
        <v>1005</v>
      </c>
      <c r="BH1071">
        <v>0</v>
      </c>
      <c r="BI1071" t="s">
        <v>1547</v>
      </c>
      <c r="BJ1071">
        <v>0</v>
      </c>
      <c r="BK1071">
        <v>0</v>
      </c>
      <c r="BL1071">
        <v>2</v>
      </c>
      <c r="BM1071" t="s">
        <v>1739</v>
      </c>
      <c r="BN1071" t="s">
        <v>13606</v>
      </c>
      <c r="BO1071" t="s">
        <v>14223</v>
      </c>
      <c r="BP1071" t="s" cm="1">
        <v>14222</v>
      </c>
      <c r="BQ1071" t="s">
        <v>1547</v>
      </c>
      <c r="BR1071" t="s">
        <v>1954</v>
      </c>
      <c r="BS1071">
        <v>59</v>
      </c>
      <c r="BT1071" t="s">
        <v>5555</v>
      </c>
      <c r="BU1071" t="s">
        <v>16048</v>
      </c>
      <c r="BV1071">
        <v>0</v>
      </c>
      <c r="BW1071" t="s">
        <v>1744</v>
      </c>
      <c r="BX1071" t="s">
        <v>1744</v>
      </c>
      <c r="BY1071" t="s">
        <v>1744</v>
      </c>
      <c r="BZ1071" t="s">
        <v>1547</v>
      </c>
      <c r="CA1071" t="s">
        <v>1744</v>
      </c>
      <c r="CB1071" t="s">
        <v>1547</v>
      </c>
      <c r="CC1071"/>
      <c r="CD1071" t="s">
        <v>998</v>
      </c>
      <c r="CE1071">
        <v>0</v>
      </c>
      <c r="CF1071" t="s">
        <v>14252</v>
      </c>
      <c r="CG1071" t="s">
        <v>14253</v>
      </c>
      <c r="CH1071">
        <v>0</v>
      </c>
      <c r="CI1071" t="s">
        <v>1547</v>
      </c>
      <c r="CJ1071" t="s">
        <v>1547</v>
      </c>
      <c r="CK1071" t="s">
        <v>4405</v>
      </c>
      <c r="CL1071"/>
      <c r="CM1071"/>
      <c r="CN1071" t="s">
        <v>1547</v>
      </c>
      <c r="CO1071" t="s">
        <v>1547</v>
      </c>
      <c r="CP1071" t="s">
        <v>1547</v>
      </c>
      <c r="CQ1071" t="s">
        <v>1547</v>
      </c>
      <c r="CR1071" t="s">
        <v>1547</v>
      </c>
      <c r="CS1071">
        <v>0</v>
      </c>
      <c r="CT1071" t="s">
        <v>1547</v>
      </c>
      <c r="CU1071" t="s">
        <v>1547</v>
      </c>
      <c r="CV1071" t="s">
        <v>1547</v>
      </c>
      <c r="CW1071" t="s">
        <v>1547</v>
      </c>
      <c r="CX1071" t="s">
        <v>1547</v>
      </c>
      <c r="CY1071">
        <v>1069</v>
      </c>
      <c r="CZ1071" t="s">
        <v>10594</v>
      </c>
      <c r="DA1071" t="s">
        <v>1547</v>
      </c>
      <c r="DB1071" t="s">
        <v>1881</v>
      </c>
      <c r="DC1071" t="s">
        <v>1882</v>
      </c>
      <c r="DD1071" t="s">
        <v>1547</v>
      </c>
      <c r="DE1071" t="s">
        <v>1547</v>
      </c>
      <c r="DF1071">
        <v>0</v>
      </c>
      <c r="DG1071" t="s">
        <v>1547</v>
      </c>
      <c r="DH1071" t="s">
        <v>1547</v>
      </c>
      <c r="DI1071" t="s">
        <v>1892</v>
      </c>
      <c r="DJ1071" t="e">
        <v>#N/A</v>
      </c>
      <c r="DK1071"/>
      <c r="DL1071" t="s">
        <v>1892</v>
      </c>
      <c r="DM1071">
        <v>9</v>
      </c>
      <c r="DN1071" t="s">
        <v>1883</v>
      </c>
      <c r="DO1071" t="s">
        <v>4405</v>
      </c>
      <c r="DP1071" t="b">
        <v>1</v>
      </c>
      <c r="DQ1071" t="b">
        <v>0</v>
      </c>
      <c r="DR1071" t="b">
        <v>0</v>
      </c>
      <c r="DS1071" t="b">
        <v>0</v>
      </c>
      <c r="DT1071" t="b">
        <v>0</v>
      </c>
      <c r="DU1071" t="b">
        <v>1</v>
      </c>
      <c r="DV1071" t="b">
        <v>0</v>
      </c>
      <c r="DW1071">
        <v>0</v>
      </c>
      <c r="DX1071" t="b">
        <v>0</v>
      </c>
      <c r="DY1071" t="b">
        <v>0</v>
      </c>
      <c r="DZ1071" t="b">
        <v>0</v>
      </c>
      <c r="EA1071" t="b">
        <v>0</v>
      </c>
      <c r="EB1071" t="b">
        <v>0</v>
      </c>
      <c r="EC1071" t="b">
        <v>0</v>
      </c>
      <c r="ED1071" t="b">
        <v>0</v>
      </c>
      <c r="EE1071" t="b">
        <v>1</v>
      </c>
      <c r="EF1071" t="b">
        <v>0</v>
      </c>
      <c r="EG1071" t="b" cm="1">
        <v>0</v>
      </c>
      <c r="EH1071" t="b">
        <v>0</v>
      </c>
      <c r="EI1071" t="b">
        <v>0</v>
      </c>
      <c r="EJ1071" t="b">
        <v>1</v>
      </c>
      <c r="EK1071" t="s">
        <v>1956</v>
      </c>
      <c r="EL1071">
        <v>1</v>
      </c>
      <c r="EM1071">
        <v>0</v>
      </c>
      <c r="EN1071" t="b">
        <v>1</v>
      </c>
    </row>
    <row r="1072" spans="1:144" ht="15.75">
      <c r="A1072"/>
      <c r="B1072" t="s">
        <v>4405</v>
      </c>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s="108" t="s">
        <v>43</v>
      </c>
      <c r="AP1072" t="s">
        <v>13123</v>
      </c>
      <c r="AQ1072">
        <v>69</v>
      </c>
      <c r="AR1072" t="s">
        <v>1547</v>
      </c>
      <c r="AS1072" t="s">
        <v>1547</v>
      </c>
      <c r="AT1072" t="e">
        <v>#N/A</v>
      </c>
      <c r="AU1072" t="s">
        <v>1547</v>
      </c>
      <c r="AV1072" t="s">
        <v>1744</v>
      </c>
      <c r="AW1072" t="s">
        <v>1744</v>
      </c>
      <c r="AX1072" t="s">
        <v>1740</v>
      </c>
      <c r="AY1072" t="s">
        <v>1744</v>
      </c>
      <c r="AZ1072" t="s">
        <v>1547</v>
      </c>
      <c r="BA1072" t="s">
        <v>1953</v>
      </c>
      <c r="BB1072" t="s">
        <v>1547</v>
      </c>
      <c r="BC1072" t="s">
        <v>1547</v>
      </c>
      <c r="BD1072" t="s">
        <v>1547</v>
      </c>
      <c r="BE1072" t="s">
        <v>13605</v>
      </c>
      <c r="BF1072">
        <v>1013</v>
      </c>
      <c r="BG1072">
        <v>1005</v>
      </c>
      <c r="BH1072">
        <v>0</v>
      </c>
      <c r="BI1072" t="s">
        <v>1547</v>
      </c>
      <c r="BJ1072">
        <v>0</v>
      </c>
      <c r="BK1072">
        <v>0</v>
      </c>
      <c r="BL1072">
        <v>2</v>
      </c>
      <c r="BM1072" t="s">
        <v>1739</v>
      </c>
      <c r="BN1072" t="s">
        <v>13606</v>
      </c>
      <c r="BO1072" t="s">
        <v>14223</v>
      </c>
      <c r="BP1072" t="s" cm="1">
        <v>14222</v>
      </c>
      <c r="BQ1072" t="s">
        <v>1547</v>
      </c>
      <c r="BR1072" t="s">
        <v>1954</v>
      </c>
      <c r="BS1072">
        <v>60</v>
      </c>
      <c r="BT1072" t="s">
        <v>5564</v>
      </c>
      <c r="BU1072" t="s">
        <v>16049</v>
      </c>
      <c r="BV1072">
        <v>0</v>
      </c>
      <c r="BW1072" t="s">
        <v>1744</v>
      </c>
      <c r="BX1072" t="s">
        <v>1744</v>
      </c>
      <c r="BY1072" t="s">
        <v>1744</v>
      </c>
      <c r="BZ1072" t="s">
        <v>1547</v>
      </c>
      <c r="CA1072" t="s">
        <v>1744</v>
      </c>
      <c r="CB1072" t="s">
        <v>1547</v>
      </c>
      <c r="CC1072"/>
      <c r="CD1072" t="s">
        <v>998</v>
      </c>
      <c r="CE1072">
        <v>0</v>
      </c>
      <c r="CF1072" t="s">
        <v>14252</v>
      </c>
      <c r="CG1072" t="s">
        <v>14253</v>
      </c>
      <c r="CH1072">
        <v>0</v>
      </c>
      <c r="CI1072" t="s">
        <v>1547</v>
      </c>
      <c r="CJ1072" t="s">
        <v>1547</v>
      </c>
      <c r="CK1072" t="s">
        <v>4405</v>
      </c>
      <c r="CL1072"/>
      <c r="CM1072"/>
      <c r="CN1072" t="s">
        <v>1547</v>
      </c>
      <c r="CO1072" t="s">
        <v>1547</v>
      </c>
      <c r="CP1072" t="s">
        <v>1547</v>
      </c>
      <c r="CQ1072" t="s">
        <v>1547</v>
      </c>
      <c r="CR1072" t="s">
        <v>1547</v>
      </c>
      <c r="CS1072">
        <v>0</v>
      </c>
      <c r="CT1072" t="s">
        <v>1547</v>
      </c>
      <c r="CU1072" t="s">
        <v>1547</v>
      </c>
      <c r="CV1072" t="s">
        <v>1547</v>
      </c>
      <c r="CW1072" t="s">
        <v>1547</v>
      </c>
      <c r="CX1072" t="s">
        <v>1547</v>
      </c>
      <c r="CY1072">
        <v>1070</v>
      </c>
      <c r="CZ1072" t="s">
        <v>10595</v>
      </c>
      <c r="DA1072" t="s">
        <v>1547</v>
      </c>
      <c r="DB1072" t="s">
        <v>1881</v>
      </c>
      <c r="DC1072" t="s">
        <v>1882</v>
      </c>
      <c r="DD1072" t="s">
        <v>1547</v>
      </c>
      <c r="DE1072" t="s">
        <v>1547</v>
      </c>
      <c r="DF1072">
        <v>0</v>
      </c>
      <c r="DG1072" t="s">
        <v>1547</v>
      </c>
      <c r="DH1072" t="s">
        <v>1547</v>
      </c>
      <c r="DI1072" t="s">
        <v>1892</v>
      </c>
      <c r="DJ1072" t="e">
        <v>#N/A</v>
      </c>
      <c r="DK1072"/>
      <c r="DL1072" t="s">
        <v>1892</v>
      </c>
      <c r="DM1072">
        <v>9</v>
      </c>
      <c r="DN1072" t="s">
        <v>1883</v>
      </c>
      <c r="DO1072" t="s">
        <v>4405</v>
      </c>
      <c r="DP1072" t="b">
        <v>1</v>
      </c>
      <c r="DQ1072" t="b">
        <v>0</v>
      </c>
      <c r="DR1072" t="b">
        <v>0</v>
      </c>
      <c r="DS1072" t="b">
        <v>0</v>
      </c>
      <c r="DT1072" t="b">
        <v>0</v>
      </c>
      <c r="DU1072" t="b">
        <v>1</v>
      </c>
      <c r="DV1072" t="b">
        <v>0</v>
      </c>
      <c r="DW1072">
        <v>0</v>
      </c>
      <c r="DX1072" t="b">
        <v>0</v>
      </c>
      <c r="DY1072" t="b">
        <v>0</v>
      </c>
      <c r="DZ1072" t="b">
        <v>0</v>
      </c>
      <c r="EA1072" t="b">
        <v>0</v>
      </c>
      <c r="EB1072" t="b">
        <v>0</v>
      </c>
      <c r="EC1072" t="b">
        <v>0</v>
      </c>
      <c r="ED1072" t="b">
        <v>0</v>
      </c>
      <c r="EE1072" t="b">
        <v>1</v>
      </c>
      <c r="EF1072" t="b">
        <v>0</v>
      </c>
      <c r="EG1072" t="b" cm="1">
        <v>0</v>
      </c>
      <c r="EH1072" t="b">
        <v>0</v>
      </c>
      <c r="EI1072" t="b">
        <v>0</v>
      </c>
      <c r="EJ1072" t="b">
        <v>1</v>
      </c>
      <c r="EK1072" t="s">
        <v>1956</v>
      </c>
      <c r="EL1072">
        <v>1</v>
      </c>
      <c r="EM1072">
        <v>0</v>
      </c>
      <c r="EN1072" t="b">
        <v>1</v>
      </c>
    </row>
    <row r="1073" spans="1:144" ht="15.75">
      <c r="A1073"/>
      <c r="B1073" t="s">
        <v>4405</v>
      </c>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s="108" t="s">
        <v>43</v>
      </c>
      <c r="AP1073" t="s">
        <v>13123</v>
      </c>
      <c r="AQ1073">
        <v>70</v>
      </c>
      <c r="AR1073" t="s">
        <v>1547</v>
      </c>
      <c r="AS1073" t="s">
        <v>1547</v>
      </c>
      <c r="AT1073" t="e">
        <v>#N/A</v>
      </c>
      <c r="AU1073" t="s">
        <v>1547</v>
      </c>
      <c r="AV1073" t="s">
        <v>1744</v>
      </c>
      <c r="AW1073" t="s">
        <v>1744</v>
      </c>
      <c r="AX1073" t="s">
        <v>1740</v>
      </c>
      <c r="AY1073" t="s">
        <v>1744</v>
      </c>
      <c r="AZ1073" t="s">
        <v>1547</v>
      </c>
      <c r="BA1073" t="s">
        <v>1953</v>
      </c>
      <c r="BB1073" t="s">
        <v>1547</v>
      </c>
      <c r="BC1073" t="s">
        <v>1547</v>
      </c>
      <c r="BD1073" t="s">
        <v>1547</v>
      </c>
      <c r="BE1073" t="s">
        <v>13605</v>
      </c>
      <c r="BF1073">
        <v>1013</v>
      </c>
      <c r="BG1073">
        <v>1005</v>
      </c>
      <c r="BH1073">
        <v>0</v>
      </c>
      <c r="BI1073" t="s">
        <v>1547</v>
      </c>
      <c r="BJ1073">
        <v>0</v>
      </c>
      <c r="BK1073">
        <v>0</v>
      </c>
      <c r="BL1073">
        <v>2</v>
      </c>
      <c r="BM1073" t="s">
        <v>1739</v>
      </c>
      <c r="BN1073" t="s">
        <v>13606</v>
      </c>
      <c r="BO1073" t="s">
        <v>14223</v>
      </c>
      <c r="BP1073" t="s" cm="1">
        <v>14222</v>
      </c>
      <c r="BQ1073" t="s">
        <v>1547</v>
      </c>
      <c r="BR1073" t="s">
        <v>1954</v>
      </c>
      <c r="BS1073">
        <v>61</v>
      </c>
      <c r="BT1073" t="s">
        <v>5575</v>
      </c>
      <c r="BU1073" t="s">
        <v>16050</v>
      </c>
      <c r="BV1073">
        <v>0</v>
      </c>
      <c r="BW1073" t="s">
        <v>1744</v>
      </c>
      <c r="BX1073" t="s">
        <v>1744</v>
      </c>
      <c r="BY1073" t="s">
        <v>1744</v>
      </c>
      <c r="BZ1073" t="s">
        <v>1547</v>
      </c>
      <c r="CA1073" t="s">
        <v>1744</v>
      </c>
      <c r="CB1073" t="s">
        <v>1547</v>
      </c>
      <c r="CC1073"/>
      <c r="CD1073" t="s">
        <v>998</v>
      </c>
      <c r="CE1073">
        <v>0</v>
      </c>
      <c r="CF1073" t="s">
        <v>14252</v>
      </c>
      <c r="CG1073" t="s">
        <v>14253</v>
      </c>
      <c r="CH1073">
        <v>0</v>
      </c>
      <c r="CI1073" t="s">
        <v>1547</v>
      </c>
      <c r="CJ1073" t="s">
        <v>1547</v>
      </c>
      <c r="CK1073" t="s">
        <v>4405</v>
      </c>
      <c r="CL1073"/>
      <c r="CM1073"/>
      <c r="CN1073" t="s">
        <v>1547</v>
      </c>
      <c r="CO1073" t="s">
        <v>1547</v>
      </c>
      <c r="CP1073" t="s">
        <v>1547</v>
      </c>
      <c r="CQ1073" t="s">
        <v>1547</v>
      </c>
      <c r="CR1073" t="s">
        <v>1547</v>
      </c>
      <c r="CS1073">
        <v>0</v>
      </c>
      <c r="CT1073" t="s">
        <v>1547</v>
      </c>
      <c r="CU1073" t="s">
        <v>1547</v>
      </c>
      <c r="CV1073" t="s">
        <v>1547</v>
      </c>
      <c r="CW1073" t="s">
        <v>1547</v>
      </c>
      <c r="CX1073" t="s">
        <v>1547</v>
      </c>
      <c r="CY1073">
        <v>1071</v>
      </c>
      <c r="CZ1073" t="s">
        <v>10596</v>
      </c>
      <c r="DA1073" t="s">
        <v>1547</v>
      </c>
      <c r="DB1073" t="s">
        <v>1881</v>
      </c>
      <c r="DC1073" t="s">
        <v>1882</v>
      </c>
      <c r="DD1073" t="s">
        <v>1547</v>
      </c>
      <c r="DE1073" t="s">
        <v>1547</v>
      </c>
      <c r="DF1073">
        <v>0</v>
      </c>
      <c r="DG1073" t="s">
        <v>1547</v>
      </c>
      <c r="DH1073" t="s">
        <v>1547</v>
      </c>
      <c r="DI1073" t="s">
        <v>1892</v>
      </c>
      <c r="DJ1073" t="e">
        <v>#N/A</v>
      </c>
      <c r="DK1073"/>
      <c r="DL1073" t="s">
        <v>1892</v>
      </c>
      <c r="DM1073">
        <v>9</v>
      </c>
      <c r="DN1073" t="s">
        <v>1883</v>
      </c>
      <c r="DO1073" t="s">
        <v>4405</v>
      </c>
      <c r="DP1073" t="b">
        <v>1</v>
      </c>
      <c r="DQ1073" t="b">
        <v>0</v>
      </c>
      <c r="DR1073" t="b">
        <v>0</v>
      </c>
      <c r="DS1073" t="b">
        <v>0</v>
      </c>
      <c r="DT1073" t="b">
        <v>0</v>
      </c>
      <c r="DU1073" t="b">
        <v>1</v>
      </c>
      <c r="DV1073" t="b">
        <v>0</v>
      </c>
      <c r="DW1073">
        <v>0</v>
      </c>
      <c r="DX1073" t="b">
        <v>0</v>
      </c>
      <c r="DY1073" t="b">
        <v>0</v>
      </c>
      <c r="DZ1073" t="b">
        <v>0</v>
      </c>
      <c r="EA1073" t="b">
        <v>0</v>
      </c>
      <c r="EB1073" t="b">
        <v>0</v>
      </c>
      <c r="EC1073" t="b">
        <v>0</v>
      </c>
      <c r="ED1073" t="b">
        <v>0</v>
      </c>
      <c r="EE1073" t="b">
        <v>1</v>
      </c>
      <c r="EF1073" t="b">
        <v>0</v>
      </c>
      <c r="EG1073" t="b" cm="1">
        <v>0</v>
      </c>
      <c r="EH1073" t="b">
        <v>0</v>
      </c>
      <c r="EI1073" t="b">
        <v>0</v>
      </c>
      <c r="EJ1073" t="b">
        <v>1</v>
      </c>
      <c r="EK1073" t="s">
        <v>1956</v>
      </c>
      <c r="EL1073">
        <v>1</v>
      </c>
      <c r="EM1073">
        <v>0</v>
      </c>
      <c r="EN1073" t="b">
        <v>1</v>
      </c>
    </row>
    <row r="1074" spans="1:144" ht="15.75">
      <c r="A1074"/>
      <c r="B1074" t="s">
        <v>4405</v>
      </c>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s="108" t="s">
        <v>43</v>
      </c>
      <c r="AP1074" t="s">
        <v>13123</v>
      </c>
      <c r="AQ1074">
        <v>71</v>
      </c>
      <c r="AR1074" t="s">
        <v>1547</v>
      </c>
      <c r="AS1074" t="s">
        <v>1547</v>
      </c>
      <c r="AT1074" t="e">
        <v>#N/A</v>
      </c>
      <c r="AU1074" t="s">
        <v>1547</v>
      </c>
      <c r="AV1074" t="s">
        <v>1744</v>
      </c>
      <c r="AW1074" t="s">
        <v>1744</v>
      </c>
      <c r="AX1074" t="s">
        <v>1740</v>
      </c>
      <c r="AY1074" t="s">
        <v>1744</v>
      </c>
      <c r="AZ1074" t="s">
        <v>1547</v>
      </c>
      <c r="BA1074" t="s">
        <v>1953</v>
      </c>
      <c r="BB1074" t="s">
        <v>1547</v>
      </c>
      <c r="BC1074" t="s">
        <v>1547</v>
      </c>
      <c r="BD1074" t="s">
        <v>1547</v>
      </c>
      <c r="BE1074" t="s">
        <v>13605</v>
      </c>
      <c r="BF1074">
        <v>1013</v>
      </c>
      <c r="BG1074">
        <v>1005</v>
      </c>
      <c r="BH1074">
        <v>0</v>
      </c>
      <c r="BI1074" t="s">
        <v>1547</v>
      </c>
      <c r="BJ1074">
        <v>0</v>
      </c>
      <c r="BK1074">
        <v>0</v>
      </c>
      <c r="BL1074">
        <v>2</v>
      </c>
      <c r="BM1074" t="s">
        <v>1739</v>
      </c>
      <c r="BN1074" t="s">
        <v>13606</v>
      </c>
      <c r="BO1074" t="s">
        <v>14223</v>
      </c>
      <c r="BP1074" t="s" cm="1">
        <v>14222</v>
      </c>
      <c r="BQ1074" t="s">
        <v>1547</v>
      </c>
      <c r="BR1074" t="s">
        <v>1954</v>
      </c>
      <c r="BS1074">
        <v>62</v>
      </c>
      <c r="BT1074" t="s">
        <v>5587</v>
      </c>
      <c r="BU1074" t="s">
        <v>16051</v>
      </c>
      <c r="BV1074">
        <v>0</v>
      </c>
      <c r="BW1074" t="s">
        <v>1744</v>
      </c>
      <c r="BX1074" t="s">
        <v>1744</v>
      </c>
      <c r="BY1074" t="s">
        <v>1744</v>
      </c>
      <c r="BZ1074" t="s">
        <v>1547</v>
      </c>
      <c r="CA1074" t="s">
        <v>1744</v>
      </c>
      <c r="CB1074" t="s">
        <v>1547</v>
      </c>
      <c r="CC1074"/>
      <c r="CD1074" t="s">
        <v>998</v>
      </c>
      <c r="CE1074">
        <v>0</v>
      </c>
      <c r="CF1074" t="s">
        <v>14252</v>
      </c>
      <c r="CG1074" t="s">
        <v>14253</v>
      </c>
      <c r="CH1074">
        <v>0</v>
      </c>
      <c r="CI1074" t="s">
        <v>1547</v>
      </c>
      <c r="CJ1074" t="s">
        <v>1547</v>
      </c>
      <c r="CK1074" t="s">
        <v>4405</v>
      </c>
      <c r="CL1074"/>
      <c r="CM1074"/>
      <c r="CN1074" t="s">
        <v>1547</v>
      </c>
      <c r="CO1074" t="s">
        <v>1547</v>
      </c>
      <c r="CP1074" t="s">
        <v>1547</v>
      </c>
      <c r="CQ1074" t="s">
        <v>1547</v>
      </c>
      <c r="CR1074" t="s">
        <v>1547</v>
      </c>
      <c r="CS1074">
        <v>0</v>
      </c>
      <c r="CT1074" t="s">
        <v>1547</v>
      </c>
      <c r="CU1074" t="s">
        <v>1547</v>
      </c>
      <c r="CV1074" t="s">
        <v>1547</v>
      </c>
      <c r="CW1074" t="s">
        <v>1547</v>
      </c>
      <c r="CX1074" t="s">
        <v>1547</v>
      </c>
      <c r="CY1074">
        <v>1072</v>
      </c>
      <c r="CZ1074" t="s">
        <v>10597</v>
      </c>
      <c r="DA1074" t="s">
        <v>1547</v>
      </c>
      <c r="DB1074" t="s">
        <v>1881</v>
      </c>
      <c r="DC1074" t="s">
        <v>1882</v>
      </c>
      <c r="DD1074" t="s">
        <v>1547</v>
      </c>
      <c r="DE1074" t="s">
        <v>1547</v>
      </c>
      <c r="DF1074">
        <v>0</v>
      </c>
      <c r="DG1074" t="s">
        <v>1547</v>
      </c>
      <c r="DH1074" t="s">
        <v>1547</v>
      </c>
      <c r="DI1074" t="s">
        <v>1892</v>
      </c>
      <c r="DJ1074" t="e">
        <v>#N/A</v>
      </c>
      <c r="DK1074"/>
      <c r="DL1074" t="s">
        <v>1892</v>
      </c>
      <c r="DM1074">
        <v>9</v>
      </c>
      <c r="DN1074" t="s">
        <v>1883</v>
      </c>
      <c r="DO1074" t="s">
        <v>4405</v>
      </c>
      <c r="DP1074" t="b">
        <v>1</v>
      </c>
      <c r="DQ1074" t="b">
        <v>0</v>
      </c>
      <c r="DR1074" t="b">
        <v>0</v>
      </c>
      <c r="DS1074" t="b">
        <v>0</v>
      </c>
      <c r="DT1074" t="b">
        <v>0</v>
      </c>
      <c r="DU1074" t="b">
        <v>1</v>
      </c>
      <c r="DV1074" t="b">
        <v>0</v>
      </c>
      <c r="DW1074">
        <v>0</v>
      </c>
      <c r="DX1074" t="b">
        <v>0</v>
      </c>
      <c r="DY1074" t="b">
        <v>0</v>
      </c>
      <c r="DZ1074" t="b">
        <v>0</v>
      </c>
      <c r="EA1074" t="b">
        <v>0</v>
      </c>
      <c r="EB1074" t="b">
        <v>0</v>
      </c>
      <c r="EC1074" t="b">
        <v>0</v>
      </c>
      <c r="ED1074" t="b">
        <v>0</v>
      </c>
      <c r="EE1074" t="b">
        <v>1</v>
      </c>
      <c r="EF1074" t="b">
        <v>0</v>
      </c>
      <c r="EG1074" t="b" cm="1">
        <v>0</v>
      </c>
      <c r="EH1074" t="b">
        <v>0</v>
      </c>
      <c r="EI1074" t="b">
        <v>0</v>
      </c>
      <c r="EJ1074" t="b">
        <v>1</v>
      </c>
      <c r="EK1074" t="s">
        <v>1956</v>
      </c>
      <c r="EL1074">
        <v>1</v>
      </c>
      <c r="EM1074">
        <v>0</v>
      </c>
      <c r="EN1074" t="b">
        <v>1</v>
      </c>
    </row>
    <row r="1075" spans="1:144" ht="15.75">
      <c r="A1075"/>
      <c r="B1075" t="s">
        <v>4405</v>
      </c>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s="108" t="s">
        <v>43</v>
      </c>
      <c r="AP1075" t="s">
        <v>13123</v>
      </c>
      <c r="AQ1075">
        <v>72</v>
      </c>
      <c r="AR1075" t="s">
        <v>1547</v>
      </c>
      <c r="AS1075" t="s">
        <v>1547</v>
      </c>
      <c r="AT1075" t="e">
        <v>#N/A</v>
      </c>
      <c r="AU1075" t="s">
        <v>1547</v>
      </c>
      <c r="AV1075" t="s">
        <v>1744</v>
      </c>
      <c r="AW1075" t="s">
        <v>1744</v>
      </c>
      <c r="AX1075" t="s">
        <v>1740</v>
      </c>
      <c r="AY1075" t="s">
        <v>1744</v>
      </c>
      <c r="AZ1075" t="s">
        <v>1547</v>
      </c>
      <c r="BA1075" t="s">
        <v>1953</v>
      </c>
      <c r="BB1075" t="s">
        <v>1547</v>
      </c>
      <c r="BC1075" t="s">
        <v>1547</v>
      </c>
      <c r="BD1075" t="s">
        <v>1547</v>
      </c>
      <c r="BE1075" t="s">
        <v>13605</v>
      </c>
      <c r="BF1075">
        <v>1013</v>
      </c>
      <c r="BG1075">
        <v>1005</v>
      </c>
      <c r="BH1075">
        <v>0</v>
      </c>
      <c r="BI1075" t="s">
        <v>1547</v>
      </c>
      <c r="BJ1075">
        <v>0</v>
      </c>
      <c r="BK1075">
        <v>0</v>
      </c>
      <c r="BL1075">
        <v>2</v>
      </c>
      <c r="BM1075" t="s">
        <v>1739</v>
      </c>
      <c r="BN1075" t="s">
        <v>13606</v>
      </c>
      <c r="BO1075" t="s">
        <v>14223</v>
      </c>
      <c r="BP1075" t="s" cm="1">
        <v>14222</v>
      </c>
      <c r="BQ1075" t="s">
        <v>1547</v>
      </c>
      <c r="BR1075" t="s">
        <v>1954</v>
      </c>
      <c r="BS1075">
        <v>63</v>
      </c>
      <c r="BT1075" t="s">
        <v>5599</v>
      </c>
      <c r="BU1075" t="s">
        <v>16052</v>
      </c>
      <c r="BV1075">
        <v>0</v>
      </c>
      <c r="BW1075" t="s">
        <v>1744</v>
      </c>
      <c r="BX1075" t="s">
        <v>1744</v>
      </c>
      <c r="BY1075" t="s">
        <v>1744</v>
      </c>
      <c r="BZ1075" t="s">
        <v>1547</v>
      </c>
      <c r="CA1075" t="s">
        <v>1744</v>
      </c>
      <c r="CB1075" t="s">
        <v>1547</v>
      </c>
      <c r="CC1075"/>
      <c r="CD1075" t="s">
        <v>998</v>
      </c>
      <c r="CE1075">
        <v>0</v>
      </c>
      <c r="CF1075" t="s">
        <v>14252</v>
      </c>
      <c r="CG1075" t="s">
        <v>14253</v>
      </c>
      <c r="CH1075">
        <v>0</v>
      </c>
      <c r="CI1075" t="s">
        <v>1547</v>
      </c>
      <c r="CJ1075" t="s">
        <v>1547</v>
      </c>
      <c r="CK1075" t="s">
        <v>4405</v>
      </c>
      <c r="CL1075"/>
      <c r="CM1075"/>
      <c r="CN1075" t="s">
        <v>1547</v>
      </c>
      <c r="CO1075" t="s">
        <v>1547</v>
      </c>
      <c r="CP1075" t="s">
        <v>1547</v>
      </c>
      <c r="CQ1075" t="s">
        <v>1547</v>
      </c>
      <c r="CR1075" t="s">
        <v>1547</v>
      </c>
      <c r="CS1075">
        <v>0</v>
      </c>
      <c r="CT1075" t="s">
        <v>1547</v>
      </c>
      <c r="CU1075" t="s">
        <v>1547</v>
      </c>
      <c r="CV1075" t="s">
        <v>1547</v>
      </c>
      <c r="CW1075" t="s">
        <v>1547</v>
      </c>
      <c r="CX1075" t="s">
        <v>1547</v>
      </c>
      <c r="CY1075">
        <v>1073</v>
      </c>
      <c r="CZ1075" t="s">
        <v>10598</v>
      </c>
      <c r="DA1075" t="s">
        <v>1547</v>
      </c>
      <c r="DB1075" t="s">
        <v>1881</v>
      </c>
      <c r="DC1075" t="s">
        <v>1882</v>
      </c>
      <c r="DD1075" t="s">
        <v>1547</v>
      </c>
      <c r="DE1075" t="s">
        <v>1547</v>
      </c>
      <c r="DF1075">
        <v>0</v>
      </c>
      <c r="DG1075" t="s">
        <v>1547</v>
      </c>
      <c r="DH1075" t="s">
        <v>1547</v>
      </c>
      <c r="DI1075" t="s">
        <v>1892</v>
      </c>
      <c r="DJ1075" t="e">
        <v>#N/A</v>
      </c>
      <c r="DK1075"/>
      <c r="DL1075" t="s">
        <v>1892</v>
      </c>
      <c r="DM1075">
        <v>9</v>
      </c>
      <c r="DN1075" t="s">
        <v>1883</v>
      </c>
      <c r="DO1075" t="s">
        <v>4405</v>
      </c>
      <c r="DP1075" t="b">
        <v>1</v>
      </c>
      <c r="DQ1075" t="b">
        <v>0</v>
      </c>
      <c r="DR1075" t="b">
        <v>0</v>
      </c>
      <c r="DS1075" t="b">
        <v>0</v>
      </c>
      <c r="DT1075" t="b">
        <v>0</v>
      </c>
      <c r="DU1075" t="b">
        <v>1</v>
      </c>
      <c r="DV1075" t="b">
        <v>0</v>
      </c>
      <c r="DW1075">
        <v>0</v>
      </c>
      <c r="DX1075" t="b">
        <v>0</v>
      </c>
      <c r="DY1075" t="b">
        <v>0</v>
      </c>
      <c r="DZ1075" t="b">
        <v>0</v>
      </c>
      <c r="EA1075" t="b">
        <v>0</v>
      </c>
      <c r="EB1075" t="b">
        <v>0</v>
      </c>
      <c r="EC1075" t="b">
        <v>0</v>
      </c>
      <c r="ED1075" t="b">
        <v>0</v>
      </c>
      <c r="EE1075" t="b">
        <v>1</v>
      </c>
      <c r="EF1075" t="b">
        <v>0</v>
      </c>
      <c r="EG1075" t="b" cm="1">
        <v>0</v>
      </c>
      <c r="EH1075" t="b">
        <v>0</v>
      </c>
      <c r="EI1075" t="b">
        <v>0</v>
      </c>
      <c r="EJ1075" t="b">
        <v>1</v>
      </c>
      <c r="EK1075" t="s">
        <v>1956</v>
      </c>
      <c r="EL1075">
        <v>1</v>
      </c>
      <c r="EM1075">
        <v>0</v>
      </c>
      <c r="EN1075" t="b">
        <v>1</v>
      </c>
    </row>
    <row r="1076" spans="1:144" ht="15.75">
      <c r="A1076"/>
      <c r="B1076" t="s">
        <v>4405</v>
      </c>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s="108" t="s">
        <v>43</v>
      </c>
      <c r="AP1076" t="s">
        <v>13123</v>
      </c>
      <c r="AQ1076">
        <v>73</v>
      </c>
      <c r="AR1076" t="s">
        <v>1547</v>
      </c>
      <c r="AS1076" t="s">
        <v>1547</v>
      </c>
      <c r="AT1076" t="e">
        <v>#N/A</v>
      </c>
      <c r="AU1076" t="s">
        <v>1547</v>
      </c>
      <c r="AV1076" t="s">
        <v>1744</v>
      </c>
      <c r="AW1076" t="s">
        <v>1744</v>
      </c>
      <c r="AX1076" t="s">
        <v>1740</v>
      </c>
      <c r="AY1076" t="s">
        <v>1744</v>
      </c>
      <c r="AZ1076" t="s">
        <v>1547</v>
      </c>
      <c r="BA1076" t="s">
        <v>1953</v>
      </c>
      <c r="BB1076" t="s">
        <v>1547</v>
      </c>
      <c r="BC1076" t="s">
        <v>1547</v>
      </c>
      <c r="BD1076" t="s">
        <v>1547</v>
      </c>
      <c r="BE1076" t="s">
        <v>13605</v>
      </c>
      <c r="BF1076">
        <v>1013</v>
      </c>
      <c r="BG1076">
        <v>1005</v>
      </c>
      <c r="BH1076">
        <v>0</v>
      </c>
      <c r="BI1076" t="s">
        <v>1547</v>
      </c>
      <c r="BJ1076">
        <v>0</v>
      </c>
      <c r="BK1076">
        <v>0</v>
      </c>
      <c r="BL1076">
        <v>2</v>
      </c>
      <c r="BM1076" t="s">
        <v>1739</v>
      </c>
      <c r="BN1076" t="s">
        <v>13606</v>
      </c>
      <c r="BO1076" t="s">
        <v>14223</v>
      </c>
      <c r="BP1076" t="s" cm="1">
        <v>14222</v>
      </c>
      <c r="BQ1076" t="s">
        <v>1547</v>
      </c>
      <c r="BR1076" t="s">
        <v>1954</v>
      </c>
      <c r="BS1076">
        <v>64</v>
      </c>
      <c r="BT1076" t="s">
        <v>5610</v>
      </c>
      <c r="BU1076" t="s">
        <v>16053</v>
      </c>
      <c r="BV1076">
        <v>0</v>
      </c>
      <c r="BW1076" t="s">
        <v>1744</v>
      </c>
      <c r="BX1076" t="s">
        <v>1744</v>
      </c>
      <c r="BY1076" t="s">
        <v>1744</v>
      </c>
      <c r="BZ1076" t="s">
        <v>1547</v>
      </c>
      <c r="CA1076" t="s">
        <v>1744</v>
      </c>
      <c r="CB1076" t="s">
        <v>1547</v>
      </c>
      <c r="CC1076"/>
      <c r="CD1076" t="s">
        <v>998</v>
      </c>
      <c r="CE1076">
        <v>0</v>
      </c>
      <c r="CF1076" t="s">
        <v>14252</v>
      </c>
      <c r="CG1076" t="s">
        <v>14253</v>
      </c>
      <c r="CH1076">
        <v>0</v>
      </c>
      <c r="CI1076" t="s">
        <v>1547</v>
      </c>
      <c r="CJ1076" t="s">
        <v>1547</v>
      </c>
      <c r="CK1076" t="s">
        <v>4405</v>
      </c>
      <c r="CL1076"/>
      <c r="CM1076"/>
      <c r="CN1076" t="s">
        <v>1547</v>
      </c>
      <c r="CO1076" t="s">
        <v>1547</v>
      </c>
      <c r="CP1076" t="s">
        <v>1547</v>
      </c>
      <c r="CQ1076" t="s">
        <v>1547</v>
      </c>
      <c r="CR1076" t="s">
        <v>1547</v>
      </c>
      <c r="CS1076">
        <v>0</v>
      </c>
      <c r="CT1076" t="s">
        <v>1547</v>
      </c>
      <c r="CU1076" t="s">
        <v>1547</v>
      </c>
      <c r="CV1076" t="s">
        <v>1547</v>
      </c>
      <c r="CW1076" t="s">
        <v>1547</v>
      </c>
      <c r="CX1076" t="s">
        <v>1547</v>
      </c>
      <c r="CY1076">
        <v>1074</v>
      </c>
      <c r="CZ1076" t="s">
        <v>10599</v>
      </c>
      <c r="DA1076" t="s">
        <v>1547</v>
      </c>
      <c r="DB1076" t="s">
        <v>1881</v>
      </c>
      <c r="DC1076" t="s">
        <v>1882</v>
      </c>
      <c r="DD1076" t="s">
        <v>1547</v>
      </c>
      <c r="DE1076" t="s">
        <v>1547</v>
      </c>
      <c r="DF1076">
        <v>0</v>
      </c>
      <c r="DG1076" t="s">
        <v>1547</v>
      </c>
      <c r="DH1076" t="s">
        <v>1547</v>
      </c>
      <c r="DI1076" t="s">
        <v>1892</v>
      </c>
      <c r="DJ1076" t="e">
        <v>#N/A</v>
      </c>
      <c r="DK1076"/>
      <c r="DL1076" t="s">
        <v>1892</v>
      </c>
      <c r="DM1076">
        <v>9</v>
      </c>
      <c r="DN1076" t="s">
        <v>1883</v>
      </c>
      <c r="DO1076" t="s">
        <v>4405</v>
      </c>
      <c r="DP1076" t="b">
        <v>1</v>
      </c>
      <c r="DQ1076" t="b">
        <v>0</v>
      </c>
      <c r="DR1076" t="b">
        <v>0</v>
      </c>
      <c r="DS1076" t="b">
        <v>0</v>
      </c>
      <c r="DT1076" t="b">
        <v>0</v>
      </c>
      <c r="DU1076" t="b">
        <v>1</v>
      </c>
      <c r="DV1076" t="b">
        <v>0</v>
      </c>
      <c r="DW1076">
        <v>0</v>
      </c>
      <c r="DX1076" t="b">
        <v>0</v>
      </c>
      <c r="DY1076" t="b">
        <v>0</v>
      </c>
      <c r="DZ1076" t="b">
        <v>0</v>
      </c>
      <c r="EA1076" t="b">
        <v>0</v>
      </c>
      <c r="EB1076" t="b">
        <v>0</v>
      </c>
      <c r="EC1076" t="b">
        <v>0</v>
      </c>
      <c r="ED1076" t="b">
        <v>0</v>
      </c>
      <c r="EE1076" t="b">
        <v>1</v>
      </c>
      <c r="EF1076" t="b">
        <v>0</v>
      </c>
      <c r="EG1076" t="b" cm="1">
        <v>0</v>
      </c>
      <c r="EH1076" t="b">
        <v>0</v>
      </c>
      <c r="EI1076" t="b">
        <v>0</v>
      </c>
      <c r="EJ1076" t="b">
        <v>1</v>
      </c>
      <c r="EK1076" t="s">
        <v>1956</v>
      </c>
      <c r="EL1076">
        <v>1</v>
      </c>
      <c r="EM1076">
        <v>0</v>
      </c>
      <c r="EN1076" t="b">
        <v>1</v>
      </c>
    </row>
    <row r="1077" spans="1:144" ht="15.75">
      <c r="A1077"/>
      <c r="B1077" t="s">
        <v>4405</v>
      </c>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s="108" t="s">
        <v>43</v>
      </c>
      <c r="AP1077" t="s">
        <v>13123</v>
      </c>
      <c r="AQ1077">
        <v>74</v>
      </c>
      <c r="AR1077" t="s">
        <v>1547</v>
      </c>
      <c r="AS1077" t="s">
        <v>1547</v>
      </c>
      <c r="AT1077" t="e">
        <v>#N/A</v>
      </c>
      <c r="AU1077" t="s">
        <v>1547</v>
      </c>
      <c r="AV1077" t="s">
        <v>1744</v>
      </c>
      <c r="AW1077" t="s">
        <v>1744</v>
      </c>
      <c r="AX1077" t="s">
        <v>1740</v>
      </c>
      <c r="AY1077" t="s">
        <v>1744</v>
      </c>
      <c r="AZ1077" t="s">
        <v>1547</v>
      </c>
      <c r="BA1077" t="s">
        <v>1953</v>
      </c>
      <c r="BB1077" t="s">
        <v>1547</v>
      </c>
      <c r="BC1077" t="s">
        <v>1547</v>
      </c>
      <c r="BD1077" t="s">
        <v>1547</v>
      </c>
      <c r="BE1077" t="s">
        <v>13605</v>
      </c>
      <c r="BF1077">
        <v>1013</v>
      </c>
      <c r="BG1077">
        <v>1005</v>
      </c>
      <c r="BH1077">
        <v>0</v>
      </c>
      <c r="BI1077" t="s">
        <v>1547</v>
      </c>
      <c r="BJ1077">
        <v>0</v>
      </c>
      <c r="BK1077">
        <v>0</v>
      </c>
      <c r="BL1077">
        <v>2</v>
      </c>
      <c r="BM1077" t="s">
        <v>1739</v>
      </c>
      <c r="BN1077" t="s">
        <v>13606</v>
      </c>
      <c r="BO1077" t="s">
        <v>14223</v>
      </c>
      <c r="BP1077" t="s" cm="1">
        <v>14222</v>
      </c>
      <c r="BQ1077" t="s">
        <v>1547</v>
      </c>
      <c r="BR1077" t="s">
        <v>1954</v>
      </c>
      <c r="BS1077">
        <v>65</v>
      </c>
      <c r="BT1077" t="s">
        <v>5621</v>
      </c>
      <c r="BU1077" t="s">
        <v>16054</v>
      </c>
      <c r="BV1077">
        <v>0</v>
      </c>
      <c r="BW1077" t="s">
        <v>1744</v>
      </c>
      <c r="BX1077" t="s">
        <v>1744</v>
      </c>
      <c r="BY1077" t="s">
        <v>1744</v>
      </c>
      <c r="BZ1077" t="s">
        <v>1547</v>
      </c>
      <c r="CA1077" t="s">
        <v>1744</v>
      </c>
      <c r="CB1077" t="s">
        <v>1547</v>
      </c>
      <c r="CC1077"/>
      <c r="CD1077" t="s">
        <v>998</v>
      </c>
      <c r="CE1077">
        <v>0</v>
      </c>
      <c r="CF1077" t="s">
        <v>14252</v>
      </c>
      <c r="CG1077" t="s">
        <v>14253</v>
      </c>
      <c r="CH1077">
        <v>0</v>
      </c>
      <c r="CI1077" t="s">
        <v>1547</v>
      </c>
      <c r="CJ1077" t="s">
        <v>1547</v>
      </c>
      <c r="CK1077" t="s">
        <v>4405</v>
      </c>
      <c r="CL1077"/>
      <c r="CM1077"/>
      <c r="CN1077" t="s">
        <v>1547</v>
      </c>
      <c r="CO1077" t="s">
        <v>1547</v>
      </c>
      <c r="CP1077" t="s">
        <v>1547</v>
      </c>
      <c r="CQ1077" t="s">
        <v>1547</v>
      </c>
      <c r="CR1077" t="s">
        <v>1547</v>
      </c>
      <c r="CS1077">
        <v>0</v>
      </c>
      <c r="CT1077" t="s">
        <v>1547</v>
      </c>
      <c r="CU1077" t="s">
        <v>1547</v>
      </c>
      <c r="CV1077" t="s">
        <v>1547</v>
      </c>
      <c r="CW1077" t="s">
        <v>1547</v>
      </c>
      <c r="CX1077" t="s">
        <v>1547</v>
      </c>
      <c r="CY1077">
        <v>1075</v>
      </c>
      <c r="CZ1077" t="s">
        <v>10600</v>
      </c>
      <c r="DA1077" t="s">
        <v>1547</v>
      </c>
      <c r="DB1077" t="s">
        <v>1881</v>
      </c>
      <c r="DC1077" t="s">
        <v>1882</v>
      </c>
      <c r="DD1077" t="s">
        <v>1547</v>
      </c>
      <c r="DE1077" t="s">
        <v>1547</v>
      </c>
      <c r="DF1077">
        <v>0</v>
      </c>
      <c r="DG1077" t="s">
        <v>1547</v>
      </c>
      <c r="DH1077" t="s">
        <v>1547</v>
      </c>
      <c r="DI1077" t="s">
        <v>1892</v>
      </c>
      <c r="DJ1077" t="e">
        <v>#N/A</v>
      </c>
      <c r="DK1077"/>
      <c r="DL1077" t="s">
        <v>1892</v>
      </c>
      <c r="DM1077">
        <v>9</v>
      </c>
      <c r="DN1077" t="s">
        <v>1883</v>
      </c>
      <c r="DO1077" t="s">
        <v>4405</v>
      </c>
      <c r="DP1077" t="b">
        <v>1</v>
      </c>
      <c r="DQ1077" t="b">
        <v>0</v>
      </c>
      <c r="DR1077" t="b">
        <v>0</v>
      </c>
      <c r="DS1077" t="b">
        <v>0</v>
      </c>
      <c r="DT1077" t="b">
        <v>0</v>
      </c>
      <c r="DU1077" t="b">
        <v>1</v>
      </c>
      <c r="DV1077" t="b">
        <v>0</v>
      </c>
      <c r="DW1077">
        <v>0</v>
      </c>
      <c r="DX1077" t="b">
        <v>0</v>
      </c>
      <c r="DY1077" t="b">
        <v>0</v>
      </c>
      <c r="DZ1077" t="b">
        <v>0</v>
      </c>
      <c r="EA1077" t="b">
        <v>0</v>
      </c>
      <c r="EB1077" t="b">
        <v>0</v>
      </c>
      <c r="EC1077" t="b">
        <v>0</v>
      </c>
      <c r="ED1077" t="b">
        <v>0</v>
      </c>
      <c r="EE1077" t="b">
        <v>1</v>
      </c>
      <c r="EF1077" t="b">
        <v>0</v>
      </c>
      <c r="EG1077" t="b" cm="1">
        <v>0</v>
      </c>
      <c r="EH1077" t="b">
        <v>0</v>
      </c>
      <c r="EI1077" t="b">
        <v>0</v>
      </c>
      <c r="EJ1077" t="b">
        <v>1</v>
      </c>
      <c r="EK1077" t="s">
        <v>1956</v>
      </c>
      <c r="EL1077">
        <v>1</v>
      </c>
      <c r="EM1077">
        <v>0</v>
      </c>
      <c r="EN1077" t="b">
        <v>1</v>
      </c>
    </row>
    <row r="1078" spans="1:144" ht="15.75">
      <c r="A1078"/>
      <c r="B1078" t="s">
        <v>4405</v>
      </c>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s="108" t="s">
        <v>43</v>
      </c>
      <c r="AP1078" t="s">
        <v>13123</v>
      </c>
      <c r="AQ1078">
        <v>75</v>
      </c>
      <c r="AR1078" t="s">
        <v>1547</v>
      </c>
      <c r="AS1078" t="s">
        <v>1547</v>
      </c>
      <c r="AT1078" t="e">
        <v>#N/A</v>
      </c>
      <c r="AU1078" t="s">
        <v>1547</v>
      </c>
      <c r="AV1078" t="s">
        <v>1744</v>
      </c>
      <c r="AW1078" t="s">
        <v>1744</v>
      </c>
      <c r="AX1078" t="s">
        <v>1740</v>
      </c>
      <c r="AY1078" t="s">
        <v>1744</v>
      </c>
      <c r="AZ1078" t="s">
        <v>1547</v>
      </c>
      <c r="BA1078" t="s">
        <v>1953</v>
      </c>
      <c r="BB1078" t="s">
        <v>1547</v>
      </c>
      <c r="BC1078" t="s">
        <v>1547</v>
      </c>
      <c r="BD1078" t="s">
        <v>1547</v>
      </c>
      <c r="BE1078" t="s">
        <v>13605</v>
      </c>
      <c r="BF1078">
        <v>1013</v>
      </c>
      <c r="BG1078">
        <v>1005</v>
      </c>
      <c r="BH1078">
        <v>0</v>
      </c>
      <c r="BI1078" t="s">
        <v>1547</v>
      </c>
      <c r="BJ1078">
        <v>0</v>
      </c>
      <c r="BK1078">
        <v>0</v>
      </c>
      <c r="BL1078">
        <v>2</v>
      </c>
      <c r="BM1078" t="s">
        <v>1739</v>
      </c>
      <c r="BN1078" t="s">
        <v>13606</v>
      </c>
      <c r="BO1078" t="s">
        <v>14223</v>
      </c>
      <c r="BP1078" t="s" cm="1">
        <v>14222</v>
      </c>
      <c r="BQ1078" t="s">
        <v>1547</v>
      </c>
      <c r="BR1078" t="s">
        <v>1954</v>
      </c>
      <c r="BS1078">
        <v>66</v>
      </c>
      <c r="BT1078" t="s">
        <v>5632</v>
      </c>
      <c r="BU1078" t="s">
        <v>16055</v>
      </c>
      <c r="BV1078">
        <v>0</v>
      </c>
      <c r="BW1078" t="s">
        <v>1744</v>
      </c>
      <c r="BX1078" t="s">
        <v>1744</v>
      </c>
      <c r="BY1078" t="s">
        <v>1744</v>
      </c>
      <c r="BZ1078" t="s">
        <v>1547</v>
      </c>
      <c r="CA1078" t="s">
        <v>1744</v>
      </c>
      <c r="CB1078" t="s">
        <v>1547</v>
      </c>
      <c r="CC1078"/>
      <c r="CD1078" t="s">
        <v>998</v>
      </c>
      <c r="CE1078">
        <v>0</v>
      </c>
      <c r="CF1078" t="s">
        <v>14252</v>
      </c>
      <c r="CG1078" t="s">
        <v>14253</v>
      </c>
      <c r="CH1078">
        <v>0</v>
      </c>
      <c r="CI1078" t="s">
        <v>1547</v>
      </c>
      <c r="CJ1078" t="s">
        <v>1547</v>
      </c>
      <c r="CK1078" t="s">
        <v>4405</v>
      </c>
      <c r="CL1078"/>
      <c r="CM1078"/>
      <c r="CN1078" t="s">
        <v>1547</v>
      </c>
      <c r="CO1078" t="s">
        <v>1547</v>
      </c>
      <c r="CP1078" t="s">
        <v>1547</v>
      </c>
      <c r="CQ1078" t="s">
        <v>1547</v>
      </c>
      <c r="CR1078" t="s">
        <v>1547</v>
      </c>
      <c r="CS1078">
        <v>0</v>
      </c>
      <c r="CT1078" t="s">
        <v>1547</v>
      </c>
      <c r="CU1078" t="s">
        <v>1547</v>
      </c>
      <c r="CV1078" t="s">
        <v>1547</v>
      </c>
      <c r="CW1078" t="s">
        <v>1547</v>
      </c>
      <c r="CX1078" t="s">
        <v>1547</v>
      </c>
      <c r="CY1078">
        <v>1076</v>
      </c>
      <c r="CZ1078" t="s">
        <v>10601</v>
      </c>
      <c r="DA1078" t="s">
        <v>1547</v>
      </c>
      <c r="DB1078" t="s">
        <v>1881</v>
      </c>
      <c r="DC1078" t="s">
        <v>1882</v>
      </c>
      <c r="DD1078" t="s">
        <v>1547</v>
      </c>
      <c r="DE1078" t="s">
        <v>1547</v>
      </c>
      <c r="DF1078">
        <v>0</v>
      </c>
      <c r="DG1078" t="s">
        <v>1547</v>
      </c>
      <c r="DH1078" t="s">
        <v>1547</v>
      </c>
      <c r="DI1078" t="s">
        <v>1892</v>
      </c>
      <c r="DJ1078" t="e">
        <v>#N/A</v>
      </c>
      <c r="DK1078"/>
      <c r="DL1078" t="s">
        <v>1892</v>
      </c>
      <c r="DM1078">
        <v>9</v>
      </c>
      <c r="DN1078" t="s">
        <v>1883</v>
      </c>
      <c r="DO1078" t="s">
        <v>4405</v>
      </c>
      <c r="DP1078" t="b">
        <v>1</v>
      </c>
      <c r="DQ1078" t="b">
        <v>0</v>
      </c>
      <c r="DR1078" t="b">
        <v>0</v>
      </c>
      <c r="DS1078" t="b">
        <v>0</v>
      </c>
      <c r="DT1078" t="b">
        <v>0</v>
      </c>
      <c r="DU1078" t="b">
        <v>1</v>
      </c>
      <c r="DV1078" t="b">
        <v>0</v>
      </c>
      <c r="DW1078">
        <v>0</v>
      </c>
      <c r="DX1078" t="b">
        <v>0</v>
      </c>
      <c r="DY1078" t="b">
        <v>0</v>
      </c>
      <c r="DZ1078" t="b">
        <v>0</v>
      </c>
      <c r="EA1078" t="b">
        <v>0</v>
      </c>
      <c r="EB1078" t="b">
        <v>0</v>
      </c>
      <c r="EC1078" t="b">
        <v>0</v>
      </c>
      <c r="ED1078" t="b">
        <v>0</v>
      </c>
      <c r="EE1078" t="b">
        <v>1</v>
      </c>
      <c r="EF1078" t="b">
        <v>0</v>
      </c>
      <c r="EG1078" t="b" cm="1">
        <v>0</v>
      </c>
      <c r="EH1078" t="b">
        <v>0</v>
      </c>
      <c r="EI1078" t="b">
        <v>0</v>
      </c>
      <c r="EJ1078" t="b">
        <v>1</v>
      </c>
      <c r="EK1078" t="s">
        <v>1956</v>
      </c>
      <c r="EL1078">
        <v>1</v>
      </c>
      <c r="EM1078">
        <v>0</v>
      </c>
      <c r="EN1078" t="b">
        <v>1</v>
      </c>
    </row>
    <row r="1079" spans="1:144" ht="15.75">
      <c r="A1079"/>
      <c r="B1079" t="s">
        <v>4405</v>
      </c>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s="108" t="s">
        <v>43</v>
      </c>
      <c r="AP1079" t="s">
        <v>13123</v>
      </c>
      <c r="AQ1079">
        <v>76</v>
      </c>
      <c r="AR1079" t="s">
        <v>1547</v>
      </c>
      <c r="AS1079" t="s">
        <v>1547</v>
      </c>
      <c r="AT1079" t="e">
        <v>#N/A</v>
      </c>
      <c r="AU1079" t="s">
        <v>1547</v>
      </c>
      <c r="AV1079" t="s">
        <v>1744</v>
      </c>
      <c r="AW1079" t="s">
        <v>1744</v>
      </c>
      <c r="AX1079" t="s">
        <v>1740</v>
      </c>
      <c r="AY1079" t="s">
        <v>1744</v>
      </c>
      <c r="AZ1079" t="s">
        <v>1547</v>
      </c>
      <c r="BA1079" t="s">
        <v>1953</v>
      </c>
      <c r="BB1079" t="s">
        <v>1547</v>
      </c>
      <c r="BC1079" t="s">
        <v>1547</v>
      </c>
      <c r="BD1079" t="s">
        <v>1547</v>
      </c>
      <c r="BE1079" t="s">
        <v>13605</v>
      </c>
      <c r="BF1079">
        <v>1013</v>
      </c>
      <c r="BG1079">
        <v>1005</v>
      </c>
      <c r="BH1079">
        <v>0</v>
      </c>
      <c r="BI1079" t="s">
        <v>1547</v>
      </c>
      <c r="BJ1079">
        <v>0</v>
      </c>
      <c r="BK1079">
        <v>0</v>
      </c>
      <c r="BL1079">
        <v>2</v>
      </c>
      <c r="BM1079" t="s">
        <v>1739</v>
      </c>
      <c r="BN1079" t="s">
        <v>13606</v>
      </c>
      <c r="BO1079" t="s">
        <v>14223</v>
      </c>
      <c r="BP1079" t="s" cm="1">
        <v>14222</v>
      </c>
      <c r="BQ1079" t="s">
        <v>1547</v>
      </c>
      <c r="BR1079" t="s">
        <v>1954</v>
      </c>
      <c r="BS1079">
        <v>67</v>
      </c>
      <c r="BT1079" t="s">
        <v>5643</v>
      </c>
      <c r="BU1079" t="s">
        <v>16056</v>
      </c>
      <c r="BV1079">
        <v>0</v>
      </c>
      <c r="BW1079" t="s">
        <v>1744</v>
      </c>
      <c r="BX1079" t="s">
        <v>1744</v>
      </c>
      <c r="BY1079" t="s">
        <v>1744</v>
      </c>
      <c r="BZ1079" t="s">
        <v>1547</v>
      </c>
      <c r="CA1079" t="s">
        <v>1744</v>
      </c>
      <c r="CB1079" t="s">
        <v>1547</v>
      </c>
      <c r="CC1079"/>
      <c r="CD1079" t="s">
        <v>998</v>
      </c>
      <c r="CE1079">
        <v>0</v>
      </c>
      <c r="CF1079" t="s">
        <v>14252</v>
      </c>
      <c r="CG1079" t="s">
        <v>14253</v>
      </c>
      <c r="CH1079">
        <v>0</v>
      </c>
      <c r="CI1079" t="s">
        <v>1547</v>
      </c>
      <c r="CJ1079" t="s">
        <v>1547</v>
      </c>
      <c r="CK1079" t="s">
        <v>4405</v>
      </c>
      <c r="CL1079"/>
      <c r="CM1079"/>
      <c r="CN1079" t="s">
        <v>1547</v>
      </c>
      <c r="CO1079" t="s">
        <v>1547</v>
      </c>
      <c r="CP1079" t="s">
        <v>1547</v>
      </c>
      <c r="CQ1079" t="s">
        <v>1547</v>
      </c>
      <c r="CR1079" t="s">
        <v>1547</v>
      </c>
      <c r="CS1079">
        <v>0</v>
      </c>
      <c r="CT1079" t="s">
        <v>1547</v>
      </c>
      <c r="CU1079" t="s">
        <v>1547</v>
      </c>
      <c r="CV1079" t="s">
        <v>1547</v>
      </c>
      <c r="CW1079" t="s">
        <v>1547</v>
      </c>
      <c r="CX1079" t="s">
        <v>1547</v>
      </c>
      <c r="CY1079">
        <v>1077</v>
      </c>
      <c r="CZ1079" t="s">
        <v>10602</v>
      </c>
      <c r="DA1079" t="s">
        <v>1547</v>
      </c>
      <c r="DB1079" t="s">
        <v>1881</v>
      </c>
      <c r="DC1079" t="s">
        <v>1882</v>
      </c>
      <c r="DD1079" t="s">
        <v>1547</v>
      </c>
      <c r="DE1079" t="s">
        <v>1547</v>
      </c>
      <c r="DF1079">
        <v>0</v>
      </c>
      <c r="DG1079" t="s">
        <v>1547</v>
      </c>
      <c r="DH1079" t="s">
        <v>1547</v>
      </c>
      <c r="DI1079" t="s">
        <v>1892</v>
      </c>
      <c r="DJ1079" t="e">
        <v>#N/A</v>
      </c>
      <c r="DK1079"/>
      <c r="DL1079" t="s">
        <v>1892</v>
      </c>
      <c r="DM1079">
        <v>9</v>
      </c>
      <c r="DN1079" t="s">
        <v>1883</v>
      </c>
      <c r="DO1079" t="s">
        <v>4405</v>
      </c>
      <c r="DP1079" t="b">
        <v>1</v>
      </c>
      <c r="DQ1079" t="b">
        <v>0</v>
      </c>
      <c r="DR1079" t="b">
        <v>0</v>
      </c>
      <c r="DS1079" t="b">
        <v>0</v>
      </c>
      <c r="DT1079" t="b">
        <v>0</v>
      </c>
      <c r="DU1079" t="b">
        <v>1</v>
      </c>
      <c r="DV1079" t="b">
        <v>0</v>
      </c>
      <c r="DW1079">
        <v>0</v>
      </c>
      <c r="DX1079" t="b">
        <v>0</v>
      </c>
      <c r="DY1079" t="b">
        <v>0</v>
      </c>
      <c r="DZ1079" t="b">
        <v>0</v>
      </c>
      <c r="EA1079" t="b">
        <v>0</v>
      </c>
      <c r="EB1079" t="b">
        <v>0</v>
      </c>
      <c r="EC1079" t="b">
        <v>0</v>
      </c>
      <c r="ED1079" t="b">
        <v>0</v>
      </c>
      <c r="EE1079" t="b">
        <v>1</v>
      </c>
      <c r="EF1079" t="b">
        <v>0</v>
      </c>
      <c r="EG1079" t="b" cm="1">
        <v>0</v>
      </c>
      <c r="EH1079" t="b">
        <v>0</v>
      </c>
      <c r="EI1079" t="b">
        <v>0</v>
      </c>
      <c r="EJ1079" t="b">
        <v>1</v>
      </c>
      <c r="EK1079" t="s">
        <v>1956</v>
      </c>
      <c r="EL1079">
        <v>1</v>
      </c>
      <c r="EM1079">
        <v>0</v>
      </c>
      <c r="EN1079" t="b">
        <v>1</v>
      </c>
    </row>
    <row r="1080" spans="1:144" ht="15.75">
      <c r="A1080"/>
      <c r="B1080" t="s">
        <v>4405</v>
      </c>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s="108" t="s">
        <v>43</v>
      </c>
      <c r="AP1080" t="s">
        <v>13123</v>
      </c>
      <c r="AQ1080">
        <v>77</v>
      </c>
      <c r="AR1080" t="s">
        <v>1547</v>
      </c>
      <c r="AS1080" t="s">
        <v>1547</v>
      </c>
      <c r="AT1080" t="e">
        <v>#N/A</v>
      </c>
      <c r="AU1080" t="s">
        <v>1547</v>
      </c>
      <c r="AV1080" t="s">
        <v>1744</v>
      </c>
      <c r="AW1080" t="s">
        <v>1744</v>
      </c>
      <c r="AX1080" t="s">
        <v>1740</v>
      </c>
      <c r="AY1080" t="s">
        <v>1744</v>
      </c>
      <c r="AZ1080" t="s">
        <v>1547</v>
      </c>
      <c r="BA1080" t="s">
        <v>1953</v>
      </c>
      <c r="BB1080" t="s">
        <v>1547</v>
      </c>
      <c r="BC1080" t="s">
        <v>1547</v>
      </c>
      <c r="BD1080" t="s">
        <v>1547</v>
      </c>
      <c r="BE1080" t="s">
        <v>13605</v>
      </c>
      <c r="BF1080">
        <v>1013</v>
      </c>
      <c r="BG1080">
        <v>1005</v>
      </c>
      <c r="BH1080">
        <v>0</v>
      </c>
      <c r="BI1080" t="s">
        <v>1547</v>
      </c>
      <c r="BJ1080">
        <v>0</v>
      </c>
      <c r="BK1080">
        <v>0</v>
      </c>
      <c r="BL1080">
        <v>2</v>
      </c>
      <c r="BM1080" t="s">
        <v>1739</v>
      </c>
      <c r="BN1080" t="s">
        <v>13606</v>
      </c>
      <c r="BO1080" t="s">
        <v>14223</v>
      </c>
      <c r="BP1080" t="s" cm="1">
        <v>14222</v>
      </c>
      <c r="BQ1080" t="s">
        <v>1547</v>
      </c>
      <c r="BR1080" t="s">
        <v>1954</v>
      </c>
      <c r="BS1080">
        <v>68</v>
      </c>
      <c r="BT1080" t="s">
        <v>5655</v>
      </c>
      <c r="BU1080" t="s">
        <v>16057</v>
      </c>
      <c r="BV1080">
        <v>0</v>
      </c>
      <c r="BW1080" t="s">
        <v>1744</v>
      </c>
      <c r="BX1080" t="s">
        <v>1744</v>
      </c>
      <c r="BY1080" t="s">
        <v>1744</v>
      </c>
      <c r="BZ1080" t="s">
        <v>1547</v>
      </c>
      <c r="CA1080" t="s">
        <v>1744</v>
      </c>
      <c r="CB1080" t="s">
        <v>1547</v>
      </c>
      <c r="CC1080"/>
      <c r="CD1080" t="s">
        <v>998</v>
      </c>
      <c r="CE1080">
        <v>0</v>
      </c>
      <c r="CF1080" t="s">
        <v>14252</v>
      </c>
      <c r="CG1080" t="s">
        <v>14253</v>
      </c>
      <c r="CH1080">
        <v>0</v>
      </c>
      <c r="CI1080" t="s">
        <v>1547</v>
      </c>
      <c r="CJ1080" t="s">
        <v>1547</v>
      </c>
      <c r="CK1080" t="s">
        <v>4405</v>
      </c>
      <c r="CL1080"/>
      <c r="CM1080"/>
      <c r="CN1080" t="s">
        <v>1547</v>
      </c>
      <c r="CO1080" t="s">
        <v>1547</v>
      </c>
      <c r="CP1080" t="s">
        <v>1547</v>
      </c>
      <c r="CQ1080" t="s">
        <v>1547</v>
      </c>
      <c r="CR1080" t="s">
        <v>1547</v>
      </c>
      <c r="CS1080">
        <v>0</v>
      </c>
      <c r="CT1080" t="s">
        <v>1547</v>
      </c>
      <c r="CU1080" t="s">
        <v>1547</v>
      </c>
      <c r="CV1080" t="s">
        <v>1547</v>
      </c>
      <c r="CW1080" t="s">
        <v>1547</v>
      </c>
      <c r="CX1080" t="s">
        <v>1547</v>
      </c>
      <c r="CY1080">
        <v>1078</v>
      </c>
      <c r="CZ1080" t="s">
        <v>10603</v>
      </c>
      <c r="DA1080" t="s">
        <v>1547</v>
      </c>
      <c r="DB1080" t="s">
        <v>1881</v>
      </c>
      <c r="DC1080" t="s">
        <v>1882</v>
      </c>
      <c r="DD1080" t="s">
        <v>1547</v>
      </c>
      <c r="DE1080" t="s">
        <v>1547</v>
      </c>
      <c r="DF1080">
        <v>0</v>
      </c>
      <c r="DG1080" t="s">
        <v>1547</v>
      </c>
      <c r="DH1080" t="s">
        <v>1547</v>
      </c>
      <c r="DI1080" t="s">
        <v>1892</v>
      </c>
      <c r="DJ1080" t="e">
        <v>#N/A</v>
      </c>
      <c r="DK1080"/>
      <c r="DL1080" t="s">
        <v>1892</v>
      </c>
      <c r="DM1080">
        <v>9</v>
      </c>
      <c r="DN1080" t="s">
        <v>1883</v>
      </c>
      <c r="DO1080" t="s">
        <v>4405</v>
      </c>
      <c r="DP1080" t="b">
        <v>1</v>
      </c>
      <c r="DQ1080" t="b">
        <v>0</v>
      </c>
      <c r="DR1080" t="b">
        <v>0</v>
      </c>
      <c r="DS1080" t="b">
        <v>0</v>
      </c>
      <c r="DT1080" t="b">
        <v>0</v>
      </c>
      <c r="DU1080" t="b">
        <v>1</v>
      </c>
      <c r="DV1080" t="b">
        <v>0</v>
      </c>
      <c r="DW1080">
        <v>0</v>
      </c>
      <c r="DX1080" t="b">
        <v>0</v>
      </c>
      <c r="DY1080" t="b">
        <v>0</v>
      </c>
      <c r="DZ1080" t="b">
        <v>0</v>
      </c>
      <c r="EA1080" t="b">
        <v>0</v>
      </c>
      <c r="EB1080" t="b">
        <v>0</v>
      </c>
      <c r="EC1080" t="b">
        <v>0</v>
      </c>
      <c r="ED1080" t="b">
        <v>0</v>
      </c>
      <c r="EE1080" t="b">
        <v>1</v>
      </c>
      <c r="EF1080" t="b">
        <v>0</v>
      </c>
      <c r="EG1080" t="b" cm="1">
        <v>0</v>
      </c>
      <c r="EH1080" t="b">
        <v>0</v>
      </c>
      <c r="EI1080" t="b">
        <v>0</v>
      </c>
      <c r="EJ1080" t="b">
        <v>1</v>
      </c>
      <c r="EK1080" t="s">
        <v>1956</v>
      </c>
      <c r="EL1080">
        <v>1</v>
      </c>
      <c r="EM1080">
        <v>0</v>
      </c>
      <c r="EN1080" t="b">
        <v>1</v>
      </c>
    </row>
    <row r="1081" spans="1:144" ht="15.75">
      <c r="A1081"/>
      <c r="B1081" t="s">
        <v>4405</v>
      </c>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s="108" t="s">
        <v>43</v>
      </c>
      <c r="AP1081" t="s">
        <v>13123</v>
      </c>
      <c r="AQ1081">
        <v>78</v>
      </c>
      <c r="AR1081" t="s">
        <v>1547</v>
      </c>
      <c r="AS1081" t="s">
        <v>1547</v>
      </c>
      <c r="AT1081" t="e">
        <v>#N/A</v>
      </c>
      <c r="AU1081" t="s">
        <v>1547</v>
      </c>
      <c r="AV1081" t="s">
        <v>1744</v>
      </c>
      <c r="AW1081" t="s">
        <v>1744</v>
      </c>
      <c r="AX1081" t="s">
        <v>1740</v>
      </c>
      <c r="AY1081" t="s">
        <v>1744</v>
      </c>
      <c r="AZ1081" t="s">
        <v>1547</v>
      </c>
      <c r="BA1081" t="s">
        <v>1953</v>
      </c>
      <c r="BB1081" t="s">
        <v>1547</v>
      </c>
      <c r="BC1081" t="s">
        <v>1547</v>
      </c>
      <c r="BD1081" t="s">
        <v>1547</v>
      </c>
      <c r="BE1081" t="s">
        <v>13605</v>
      </c>
      <c r="BF1081">
        <v>1013</v>
      </c>
      <c r="BG1081">
        <v>1005</v>
      </c>
      <c r="BH1081">
        <v>0</v>
      </c>
      <c r="BI1081" t="s">
        <v>1547</v>
      </c>
      <c r="BJ1081">
        <v>0</v>
      </c>
      <c r="BK1081">
        <v>0</v>
      </c>
      <c r="BL1081">
        <v>2</v>
      </c>
      <c r="BM1081" t="s">
        <v>1739</v>
      </c>
      <c r="BN1081" t="s">
        <v>13606</v>
      </c>
      <c r="BO1081" t="s">
        <v>14223</v>
      </c>
      <c r="BP1081" t="s" cm="1">
        <v>14222</v>
      </c>
      <c r="BQ1081" t="s">
        <v>1547</v>
      </c>
      <c r="BR1081" t="s">
        <v>1954</v>
      </c>
      <c r="BS1081">
        <v>69</v>
      </c>
      <c r="BT1081" t="s">
        <v>6043</v>
      </c>
      <c r="BU1081" t="s">
        <v>16058</v>
      </c>
      <c r="BV1081">
        <v>0</v>
      </c>
      <c r="BW1081" t="s">
        <v>1744</v>
      </c>
      <c r="BX1081" t="s">
        <v>1744</v>
      </c>
      <c r="BY1081" t="s">
        <v>1744</v>
      </c>
      <c r="BZ1081" t="s">
        <v>1547</v>
      </c>
      <c r="CA1081" t="s">
        <v>1744</v>
      </c>
      <c r="CB1081" t="s">
        <v>1547</v>
      </c>
      <c r="CC1081"/>
      <c r="CD1081" t="s">
        <v>998</v>
      </c>
      <c r="CE1081">
        <v>0</v>
      </c>
      <c r="CF1081" t="s">
        <v>14252</v>
      </c>
      <c r="CG1081" t="s">
        <v>14253</v>
      </c>
      <c r="CH1081">
        <v>0</v>
      </c>
      <c r="CI1081" t="s">
        <v>1547</v>
      </c>
      <c r="CJ1081" t="s">
        <v>1547</v>
      </c>
      <c r="CK1081" t="s">
        <v>4405</v>
      </c>
      <c r="CL1081"/>
      <c r="CM1081"/>
      <c r="CN1081" t="s">
        <v>1547</v>
      </c>
      <c r="CO1081" t="s">
        <v>1547</v>
      </c>
      <c r="CP1081" t="s">
        <v>1547</v>
      </c>
      <c r="CQ1081" t="s">
        <v>1547</v>
      </c>
      <c r="CR1081" t="s">
        <v>1547</v>
      </c>
      <c r="CS1081">
        <v>0</v>
      </c>
      <c r="CT1081" t="s">
        <v>1547</v>
      </c>
      <c r="CU1081" t="s">
        <v>1547</v>
      </c>
      <c r="CV1081" t="s">
        <v>1547</v>
      </c>
      <c r="CW1081" t="s">
        <v>1547</v>
      </c>
      <c r="CX1081" t="s">
        <v>1547</v>
      </c>
      <c r="CY1081">
        <v>1079</v>
      </c>
      <c r="CZ1081" t="s">
        <v>10604</v>
      </c>
      <c r="DA1081" t="s">
        <v>1547</v>
      </c>
      <c r="DB1081" t="s">
        <v>1881</v>
      </c>
      <c r="DC1081" t="s">
        <v>1882</v>
      </c>
      <c r="DD1081" t="s">
        <v>1547</v>
      </c>
      <c r="DE1081" t="s">
        <v>1547</v>
      </c>
      <c r="DF1081">
        <v>0</v>
      </c>
      <c r="DG1081" t="s">
        <v>1547</v>
      </c>
      <c r="DH1081" t="s">
        <v>1547</v>
      </c>
      <c r="DI1081" t="s">
        <v>1892</v>
      </c>
      <c r="DJ1081" t="e">
        <v>#N/A</v>
      </c>
      <c r="DK1081"/>
      <c r="DL1081" t="s">
        <v>1892</v>
      </c>
      <c r="DM1081">
        <v>9</v>
      </c>
      <c r="DN1081" t="s">
        <v>1883</v>
      </c>
      <c r="DO1081" t="s">
        <v>4405</v>
      </c>
      <c r="DP1081" t="b">
        <v>1</v>
      </c>
      <c r="DQ1081" t="b">
        <v>0</v>
      </c>
      <c r="DR1081" t="b">
        <v>0</v>
      </c>
      <c r="DS1081" t="b">
        <v>0</v>
      </c>
      <c r="DT1081" t="b">
        <v>0</v>
      </c>
      <c r="DU1081" t="b">
        <v>1</v>
      </c>
      <c r="DV1081" t="b">
        <v>0</v>
      </c>
      <c r="DW1081">
        <v>0</v>
      </c>
      <c r="DX1081" t="b">
        <v>0</v>
      </c>
      <c r="DY1081" t="b">
        <v>0</v>
      </c>
      <c r="DZ1081" t="b">
        <v>0</v>
      </c>
      <c r="EA1081" t="b">
        <v>0</v>
      </c>
      <c r="EB1081" t="b">
        <v>0</v>
      </c>
      <c r="EC1081" t="b">
        <v>0</v>
      </c>
      <c r="ED1081" t="b">
        <v>0</v>
      </c>
      <c r="EE1081" t="b">
        <v>1</v>
      </c>
      <c r="EF1081" t="b">
        <v>0</v>
      </c>
      <c r="EG1081" t="b" cm="1">
        <v>0</v>
      </c>
      <c r="EH1081" t="b">
        <v>0</v>
      </c>
      <c r="EI1081" t="b">
        <v>0</v>
      </c>
      <c r="EJ1081" t="b">
        <v>1</v>
      </c>
      <c r="EK1081" t="s">
        <v>1956</v>
      </c>
      <c r="EL1081">
        <v>1</v>
      </c>
      <c r="EM1081">
        <v>0</v>
      </c>
      <c r="EN1081" t="b">
        <v>1</v>
      </c>
    </row>
    <row r="1082" spans="1:144" ht="15.75">
      <c r="A1082"/>
      <c r="B1082" t="s">
        <v>4405</v>
      </c>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s="108" t="s">
        <v>43</v>
      </c>
      <c r="AP1082" t="s">
        <v>13123</v>
      </c>
      <c r="AQ1082">
        <v>79</v>
      </c>
      <c r="AR1082" t="s">
        <v>1547</v>
      </c>
      <c r="AS1082" t="s">
        <v>1547</v>
      </c>
      <c r="AT1082" t="e">
        <v>#N/A</v>
      </c>
      <c r="AU1082" t="s">
        <v>1547</v>
      </c>
      <c r="AV1082" t="s">
        <v>1744</v>
      </c>
      <c r="AW1082" t="s">
        <v>1744</v>
      </c>
      <c r="AX1082" t="s">
        <v>1740</v>
      </c>
      <c r="AY1082" t="s">
        <v>1744</v>
      </c>
      <c r="AZ1082" t="s">
        <v>1547</v>
      </c>
      <c r="BA1082" t="s">
        <v>1953</v>
      </c>
      <c r="BB1082" t="s">
        <v>1547</v>
      </c>
      <c r="BC1082" t="s">
        <v>1547</v>
      </c>
      <c r="BD1082" t="s">
        <v>1547</v>
      </c>
      <c r="BE1082" t="s">
        <v>13605</v>
      </c>
      <c r="BF1082">
        <v>1013</v>
      </c>
      <c r="BG1082">
        <v>1005</v>
      </c>
      <c r="BH1082">
        <v>0</v>
      </c>
      <c r="BI1082" t="s">
        <v>1547</v>
      </c>
      <c r="BJ1082">
        <v>0</v>
      </c>
      <c r="BK1082">
        <v>0</v>
      </c>
      <c r="BL1082">
        <v>2</v>
      </c>
      <c r="BM1082" t="s">
        <v>1739</v>
      </c>
      <c r="BN1082" t="s">
        <v>13606</v>
      </c>
      <c r="BO1082" t="s">
        <v>14223</v>
      </c>
      <c r="BP1082" t="s" cm="1">
        <v>14222</v>
      </c>
      <c r="BQ1082" t="s">
        <v>1547</v>
      </c>
      <c r="BR1082" t="s">
        <v>1954</v>
      </c>
      <c r="BS1082">
        <v>70</v>
      </c>
      <c r="BT1082" t="s">
        <v>6052</v>
      </c>
      <c r="BU1082" t="s">
        <v>16059</v>
      </c>
      <c r="BV1082">
        <v>0</v>
      </c>
      <c r="BW1082" t="s">
        <v>1744</v>
      </c>
      <c r="BX1082" t="s">
        <v>1744</v>
      </c>
      <c r="BY1082" t="s">
        <v>1744</v>
      </c>
      <c r="BZ1082" t="s">
        <v>1547</v>
      </c>
      <c r="CA1082" t="s">
        <v>1744</v>
      </c>
      <c r="CB1082" t="s">
        <v>1547</v>
      </c>
      <c r="CC1082"/>
      <c r="CD1082" t="s">
        <v>998</v>
      </c>
      <c r="CE1082">
        <v>0</v>
      </c>
      <c r="CF1082" t="s">
        <v>14252</v>
      </c>
      <c r="CG1082" t="s">
        <v>14253</v>
      </c>
      <c r="CH1082">
        <v>0</v>
      </c>
      <c r="CI1082" t="s">
        <v>1547</v>
      </c>
      <c r="CJ1082" t="s">
        <v>1547</v>
      </c>
      <c r="CK1082" t="s">
        <v>4405</v>
      </c>
      <c r="CL1082"/>
      <c r="CM1082"/>
      <c r="CN1082" t="s">
        <v>1547</v>
      </c>
      <c r="CO1082" t="s">
        <v>1547</v>
      </c>
      <c r="CP1082" t="s">
        <v>1547</v>
      </c>
      <c r="CQ1082" t="s">
        <v>1547</v>
      </c>
      <c r="CR1082" t="s">
        <v>1547</v>
      </c>
      <c r="CS1082">
        <v>0</v>
      </c>
      <c r="CT1082" t="s">
        <v>1547</v>
      </c>
      <c r="CU1082" t="s">
        <v>1547</v>
      </c>
      <c r="CV1082" t="s">
        <v>1547</v>
      </c>
      <c r="CW1082" t="s">
        <v>1547</v>
      </c>
      <c r="CX1082" t="s">
        <v>1547</v>
      </c>
      <c r="CY1082">
        <v>1080</v>
      </c>
      <c r="CZ1082" t="s">
        <v>10605</v>
      </c>
      <c r="DA1082" t="s">
        <v>1547</v>
      </c>
      <c r="DB1082" t="s">
        <v>1881</v>
      </c>
      <c r="DC1082" t="s">
        <v>1882</v>
      </c>
      <c r="DD1082" t="s">
        <v>1547</v>
      </c>
      <c r="DE1082" t="s">
        <v>1547</v>
      </c>
      <c r="DF1082">
        <v>0</v>
      </c>
      <c r="DG1082" t="s">
        <v>1547</v>
      </c>
      <c r="DH1082" t="s">
        <v>1547</v>
      </c>
      <c r="DI1082" t="s">
        <v>1892</v>
      </c>
      <c r="DJ1082" t="e">
        <v>#N/A</v>
      </c>
      <c r="DK1082"/>
      <c r="DL1082" t="s">
        <v>1892</v>
      </c>
      <c r="DM1082">
        <v>9</v>
      </c>
      <c r="DN1082" t="s">
        <v>1883</v>
      </c>
      <c r="DO1082" t="s">
        <v>4405</v>
      </c>
      <c r="DP1082" t="b">
        <v>1</v>
      </c>
      <c r="DQ1082" t="b">
        <v>0</v>
      </c>
      <c r="DR1082" t="b">
        <v>0</v>
      </c>
      <c r="DS1082" t="b">
        <v>0</v>
      </c>
      <c r="DT1082" t="b">
        <v>0</v>
      </c>
      <c r="DU1082" t="b">
        <v>1</v>
      </c>
      <c r="DV1082" t="b">
        <v>0</v>
      </c>
      <c r="DW1082">
        <v>0</v>
      </c>
      <c r="DX1082" t="b">
        <v>0</v>
      </c>
      <c r="DY1082" t="b">
        <v>0</v>
      </c>
      <c r="DZ1082" t="b">
        <v>0</v>
      </c>
      <c r="EA1082" t="b">
        <v>0</v>
      </c>
      <c r="EB1082" t="b">
        <v>0</v>
      </c>
      <c r="EC1082" t="b">
        <v>0</v>
      </c>
      <c r="ED1082" t="b">
        <v>0</v>
      </c>
      <c r="EE1082" t="b">
        <v>1</v>
      </c>
      <c r="EF1082" t="b">
        <v>0</v>
      </c>
      <c r="EG1082" t="b" cm="1">
        <v>0</v>
      </c>
      <c r="EH1082" t="b">
        <v>0</v>
      </c>
      <c r="EI1082" t="b">
        <v>0</v>
      </c>
      <c r="EJ1082" t="b">
        <v>1</v>
      </c>
      <c r="EK1082" t="s">
        <v>1956</v>
      </c>
      <c r="EL1082">
        <v>1</v>
      </c>
      <c r="EM1082">
        <v>0</v>
      </c>
      <c r="EN1082" t="b">
        <v>1</v>
      </c>
    </row>
    <row r="1083" spans="1:144" ht="15.75">
      <c r="A1083"/>
      <c r="B1083" t="s">
        <v>4405</v>
      </c>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s="108" t="s">
        <v>43</v>
      </c>
      <c r="AP1083" t="s">
        <v>13123</v>
      </c>
      <c r="AQ1083">
        <v>80</v>
      </c>
      <c r="AR1083" t="s">
        <v>1547</v>
      </c>
      <c r="AS1083" t="s">
        <v>1547</v>
      </c>
      <c r="AT1083" t="e">
        <v>#N/A</v>
      </c>
      <c r="AU1083" t="s">
        <v>1547</v>
      </c>
      <c r="AV1083" t="s">
        <v>1744</v>
      </c>
      <c r="AW1083" t="s">
        <v>1744</v>
      </c>
      <c r="AX1083" t="s">
        <v>1740</v>
      </c>
      <c r="AY1083" t="s">
        <v>1744</v>
      </c>
      <c r="AZ1083" t="s">
        <v>1547</v>
      </c>
      <c r="BA1083" t="s">
        <v>1953</v>
      </c>
      <c r="BB1083" t="s">
        <v>1547</v>
      </c>
      <c r="BC1083" t="s">
        <v>1547</v>
      </c>
      <c r="BD1083" t="s">
        <v>1547</v>
      </c>
      <c r="BE1083" t="s">
        <v>13605</v>
      </c>
      <c r="BF1083">
        <v>1013</v>
      </c>
      <c r="BG1083">
        <v>1005</v>
      </c>
      <c r="BH1083">
        <v>0</v>
      </c>
      <c r="BI1083" t="s">
        <v>1547</v>
      </c>
      <c r="BJ1083">
        <v>0</v>
      </c>
      <c r="BK1083">
        <v>0</v>
      </c>
      <c r="BL1083">
        <v>2</v>
      </c>
      <c r="BM1083" t="s">
        <v>1739</v>
      </c>
      <c r="BN1083" t="s">
        <v>13606</v>
      </c>
      <c r="BO1083" t="s">
        <v>14223</v>
      </c>
      <c r="BP1083" t="s" cm="1">
        <v>14222</v>
      </c>
      <c r="BQ1083" t="s">
        <v>1547</v>
      </c>
      <c r="BR1083" t="s">
        <v>1954</v>
      </c>
      <c r="BS1083">
        <v>71</v>
      </c>
      <c r="BT1083" t="s">
        <v>6573</v>
      </c>
      <c r="BU1083" t="s">
        <v>16060</v>
      </c>
      <c r="BV1083">
        <v>0</v>
      </c>
      <c r="BW1083" t="s">
        <v>1744</v>
      </c>
      <c r="BX1083" t="s">
        <v>1744</v>
      </c>
      <c r="BY1083" t="s">
        <v>1744</v>
      </c>
      <c r="BZ1083" t="s">
        <v>1547</v>
      </c>
      <c r="CA1083" t="s">
        <v>1744</v>
      </c>
      <c r="CB1083" t="s">
        <v>1547</v>
      </c>
      <c r="CC1083"/>
      <c r="CD1083" t="s">
        <v>998</v>
      </c>
      <c r="CE1083">
        <v>0</v>
      </c>
      <c r="CF1083" t="s">
        <v>14252</v>
      </c>
      <c r="CG1083" t="s">
        <v>14253</v>
      </c>
      <c r="CH1083">
        <v>0</v>
      </c>
      <c r="CI1083" t="s">
        <v>1547</v>
      </c>
      <c r="CJ1083" t="s">
        <v>1547</v>
      </c>
      <c r="CK1083" t="s">
        <v>4405</v>
      </c>
      <c r="CL1083"/>
      <c r="CM1083"/>
      <c r="CN1083" t="s">
        <v>1547</v>
      </c>
      <c r="CO1083" t="s">
        <v>1547</v>
      </c>
      <c r="CP1083" t="s">
        <v>1547</v>
      </c>
      <c r="CQ1083" t="s">
        <v>1547</v>
      </c>
      <c r="CR1083" t="s">
        <v>1547</v>
      </c>
      <c r="CS1083">
        <v>0</v>
      </c>
      <c r="CT1083" t="s">
        <v>1547</v>
      </c>
      <c r="CU1083" t="s">
        <v>1547</v>
      </c>
      <c r="CV1083" t="s">
        <v>1547</v>
      </c>
      <c r="CW1083" t="s">
        <v>1547</v>
      </c>
      <c r="CX1083" t="s">
        <v>1547</v>
      </c>
      <c r="CY1083">
        <v>1081</v>
      </c>
      <c r="CZ1083" t="s">
        <v>10606</v>
      </c>
      <c r="DA1083" t="s">
        <v>1547</v>
      </c>
      <c r="DB1083" t="s">
        <v>1881</v>
      </c>
      <c r="DC1083" t="s">
        <v>1882</v>
      </c>
      <c r="DD1083" t="s">
        <v>1547</v>
      </c>
      <c r="DE1083" t="s">
        <v>1547</v>
      </c>
      <c r="DF1083">
        <v>0</v>
      </c>
      <c r="DG1083" t="s">
        <v>1547</v>
      </c>
      <c r="DH1083" t="s">
        <v>1547</v>
      </c>
      <c r="DI1083" t="s">
        <v>1892</v>
      </c>
      <c r="DJ1083" t="e">
        <v>#N/A</v>
      </c>
      <c r="DK1083"/>
      <c r="DL1083" t="s">
        <v>1892</v>
      </c>
      <c r="DM1083">
        <v>9</v>
      </c>
      <c r="DN1083" t="s">
        <v>1883</v>
      </c>
      <c r="DO1083" t="s">
        <v>4405</v>
      </c>
      <c r="DP1083" t="b">
        <v>1</v>
      </c>
      <c r="DQ1083" t="b">
        <v>0</v>
      </c>
      <c r="DR1083" t="b">
        <v>0</v>
      </c>
      <c r="DS1083" t="b">
        <v>0</v>
      </c>
      <c r="DT1083" t="b">
        <v>0</v>
      </c>
      <c r="DU1083" t="b">
        <v>1</v>
      </c>
      <c r="DV1083" t="b">
        <v>0</v>
      </c>
      <c r="DW1083">
        <v>0</v>
      </c>
      <c r="DX1083" t="b">
        <v>0</v>
      </c>
      <c r="DY1083" t="b">
        <v>0</v>
      </c>
      <c r="DZ1083" t="b">
        <v>0</v>
      </c>
      <c r="EA1083" t="b">
        <v>0</v>
      </c>
      <c r="EB1083" t="b">
        <v>0</v>
      </c>
      <c r="EC1083" t="b">
        <v>0</v>
      </c>
      <c r="ED1083" t="b">
        <v>0</v>
      </c>
      <c r="EE1083" t="b">
        <v>1</v>
      </c>
      <c r="EF1083" t="b">
        <v>0</v>
      </c>
      <c r="EG1083" t="b" cm="1">
        <v>0</v>
      </c>
      <c r="EH1083" t="b">
        <v>0</v>
      </c>
      <c r="EI1083" t="b">
        <v>0</v>
      </c>
      <c r="EJ1083" t="b">
        <v>1</v>
      </c>
      <c r="EK1083" t="s">
        <v>1956</v>
      </c>
      <c r="EL1083">
        <v>1</v>
      </c>
      <c r="EM1083">
        <v>0</v>
      </c>
      <c r="EN1083" t="b">
        <v>1</v>
      </c>
    </row>
    <row r="1084" spans="1:144" ht="15.75">
      <c r="A1084"/>
      <c r="B1084" t="s">
        <v>4405</v>
      </c>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s="108" t="s">
        <v>43</v>
      </c>
      <c r="AP1084" t="s">
        <v>13123</v>
      </c>
      <c r="AQ1084">
        <v>81</v>
      </c>
      <c r="AR1084" t="s">
        <v>1547</v>
      </c>
      <c r="AS1084" t="s">
        <v>1547</v>
      </c>
      <c r="AT1084" t="e">
        <v>#N/A</v>
      </c>
      <c r="AU1084" t="s">
        <v>1547</v>
      </c>
      <c r="AV1084" t="s">
        <v>1744</v>
      </c>
      <c r="AW1084" t="s">
        <v>1744</v>
      </c>
      <c r="AX1084" t="s">
        <v>1740</v>
      </c>
      <c r="AY1084" t="s">
        <v>1744</v>
      </c>
      <c r="AZ1084" t="s">
        <v>1547</v>
      </c>
      <c r="BA1084" t="s">
        <v>1953</v>
      </c>
      <c r="BB1084" t="s">
        <v>1547</v>
      </c>
      <c r="BC1084" t="s">
        <v>1547</v>
      </c>
      <c r="BD1084" t="s">
        <v>1547</v>
      </c>
      <c r="BE1084" t="s">
        <v>13605</v>
      </c>
      <c r="BF1084">
        <v>1013</v>
      </c>
      <c r="BG1084">
        <v>1005</v>
      </c>
      <c r="BH1084">
        <v>0</v>
      </c>
      <c r="BI1084" t="s">
        <v>1547</v>
      </c>
      <c r="BJ1084">
        <v>0</v>
      </c>
      <c r="BK1084">
        <v>0</v>
      </c>
      <c r="BL1084">
        <v>2</v>
      </c>
      <c r="BM1084" t="s">
        <v>1739</v>
      </c>
      <c r="BN1084" t="s">
        <v>13606</v>
      </c>
      <c r="BO1084" t="s">
        <v>14223</v>
      </c>
      <c r="BP1084" t="s" cm="1">
        <v>14222</v>
      </c>
      <c r="BQ1084" t="s">
        <v>1547</v>
      </c>
      <c r="BR1084" t="s">
        <v>1954</v>
      </c>
      <c r="BS1084">
        <v>72</v>
      </c>
      <c r="BT1084" t="s">
        <v>6583</v>
      </c>
      <c r="BU1084" t="s">
        <v>16061</v>
      </c>
      <c r="BV1084">
        <v>0</v>
      </c>
      <c r="BW1084" t="s">
        <v>1744</v>
      </c>
      <c r="BX1084" t="s">
        <v>1744</v>
      </c>
      <c r="BY1084" t="s">
        <v>1744</v>
      </c>
      <c r="BZ1084" t="s">
        <v>1547</v>
      </c>
      <c r="CA1084" t="s">
        <v>1744</v>
      </c>
      <c r="CB1084" t="s">
        <v>1547</v>
      </c>
      <c r="CC1084"/>
      <c r="CD1084" t="s">
        <v>998</v>
      </c>
      <c r="CE1084">
        <v>0</v>
      </c>
      <c r="CF1084" t="s">
        <v>14252</v>
      </c>
      <c r="CG1084" t="s">
        <v>14253</v>
      </c>
      <c r="CH1084">
        <v>0</v>
      </c>
      <c r="CI1084" t="s">
        <v>1547</v>
      </c>
      <c r="CJ1084" t="s">
        <v>1547</v>
      </c>
      <c r="CK1084" t="s">
        <v>4405</v>
      </c>
      <c r="CL1084"/>
      <c r="CM1084"/>
      <c r="CN1084" t="s">
        <v>1547</v>
      </c>
      <c r="CO1084" t="s">
        <v>1547</v>
      </c>
      <c r="CP1084" t="s">
        <v>1547</v>
      </c>
      <c r="CQ1084" t="s">
        <v>1547</v>
      </c>
      <c r="CR1084" t="s">
        <v>1547</v>
      </c>
      <c r="CS1084">
        <v>0</v>
      </c>
      <c r="CT1084" t="s">
        <v>1547</v>
      </c>
      <c r="CU1084" t="s">
        <v>1547</v>
      </c>
      <c r="CV1084" t="s">
        <v>1547</v>
      </c>
      <c r="CW1084" t="s">
        <v>1547</v>
      </c>
      <c r="CX1084" t="s">
        <v>1547</v>
      </c>
      <c r="CY1084">
        <v>1082</v>
      </c>
      <c r="CZ1084" t="s">
        <v>10607</v>
      </c>
      <c r="DA1084" t="s">
        <v>1547</v>
      </c>
      <c r="DB1084" t="s">
        <v>1881</v>
      </c>
      <c r="DC1084" t="s">
        <v>1882</v>
      </c>
      <c r="DD1084" t="s">
        <v>1547</v>
      </c>
      <c r="DE1084" t="s">
        <v>1547</v>
      </c>
      <c r="DF1084">
        <v>0</v>
      </c>
      <c r="DG1084" t="s">
        <v>1547</v>
      </c>
      <c r="DH1084" t="s">
        <v>1547</v>
      </c>
      <c r="DI1084" t="s">
        <v>1892</v>
      </c>
      <c r="DJ1084" t="e">
        <v>#N/A</v>
      </c>
      <c r="DK1084"/>
      <c r="DL1084" t="s">
        <v>1892</v>
      </c>
      <c r="DM1084">
        <v>9</v>
      </c>
      <c r="DN1084" t="s">
        <v>1883</v>
      </c>
      <c r="DO1084" t="s">
        <v>4405</v>
      </c>
      <c r="DP1084" t="b">
        <v>1</v>
      </c>
      <c r="DQ1084" t="b">
        <v>0</v>
      </c>
      <c r="DR1084" t="b">
        <v>0</v>
      </c>
      <c r="DS1084" t="b">
        <v>0</v>
      </c>
      <c r="DT1084" t="b">
        <v>0</v>
      </c>
      <c r="DU1084" t="b">
        <v>1</v>
      </c>
      <c r="DV1084" t="b">
        <v>0</v>
      </c>
      <c r="DW1084">
        <v>0</v>
      </c>
      <c r="DX1084" t="b">
        <v>0</v>
      </c>
      <c r="DY1084" t="b">
        <v>0</v>
      </c>
      <c r="DZ1084" t="b">
        <v>0</v>
      </c>
      <c r="EA1084" t="b">
        <v>0</v>
      </c>
      <c r="EB1084" t="b">
        <v>0</v>
      </c>
      <c r="EC1084" t="b">
        <v>0</v>
      </c>
      <c r="ED1084" t="b">
        <v>0</v>
      </c>
      <c r="EE1084" t="b">
        <v>1</v>
      </c>
      <c r="EF1084" t="b">
        <v>0</v>
      </c>
      <c r="EG1084" t="b" cm="1">
        <v>0</v>
      </c>
      <c r="EH1084" t="b">
        <v>0</v>
      </c>
      <c r="EI1084" t="b">
        <v>0</v>
      </c>
      <c r="EJ1084" t="b">
        <v>1</v>
      </c>
      <c r="EK1084" t="s">
        <v>1956</v>
      </c>
      <c r="EL1084">
        <v>1</v>
      </c>
      <c r="EM1084">
        <v>0</v>
      </c>
      <c r="EN1084" t="b">
        <v>1</v>
      </c>
    </row>
    <row r="1085" spans="1:144" ht="15.75">
      <c r="A1085"/>
      <c r="B1085" t="s">
        <v>1562</v>
      </c>
      <c r="C1085" t="s">
        <v>1562</v>
      </c>
      <c r="D1085" t="s">
        <v>4459</v>
      </c>
      <c r="E1085" t="s">
        <v>4460</v>
      </c>
      <c r="F1085"/>
      <c r="G1085" t="s">
        <v>4461</v>
      </c>
      <c r="H1085" t="s">
        <v>4462</v>
      </c>
      <c r="I1085" t="s">
        <v>1244</v>
      </c>
      <c r="J1085"/>
      <c r="K1085"/>
      <c r="L1085" t="s">
        <v>1743</v>
      </c>
      <c r="M1085"/>
      <c r="N1085"/>
      <c r="O1085"/>
      <c r="P1085" t="s">
        <v>1567</v>
      </c>
      <c r="Q1085" t="s">
        <v>4463</v>
      </c>
      <c r="R1085" t="s">
        <v>4464</v>
      </c>
      <c r="S1085"/>
      <c r="T1085"/>
      <c r="U1085" t="s">
        <v>13617</v>
      </c>
      <c r="V1085"/>
      <c r="W1085"/>
      <c r="X1085"/>
      <c r="Y1085"/>
      <c r="Z1085"/>
      <c r="AA1085"/>
      <c r="AB1085"/>
      <c r="AC1085"/>
      <c r="AD1085"/>
      <c r="AE1085"/>
      <c r="AF1085"/>
      <c r="AG1085"/>
      <c r="AH1085"/>
      <c r="AI1085"/>
      <c r="AJ1085"/>
      <c r="AK1085"/>
      <c r="AL1085"/>
      <c r="AM1085"/>
      <c r="AN1085"/>
      <c r="AO1085" s="108" t="s">
        <v>43</v>
      </c>
      <c r="AP1085" t="s">
        <v>2864</v>
      </c>
      <c r="AQ1085">
        <v>2</v>
      </c>
      <c r="AR1085" t="s">
        <v>10663</v>
      </c>
      <c r="AS1085" t="s">
        <v>1562</v>
      </c>
      <c r="AT1085" t="s">
        <v>10664</v>
      </c>
      <c r="AU1085" t="s">
        <v>4460</v>
      </c>
      <c r="AV1085" t="s">
        <v>10665</v>
      </c>
      <c r="AW1085" t="s">
        <v>1744</v>
      </c>
      <c r="AX1085" t="s">
        <v>1740</v>
      </c>
      <c r="AY1085" t="s">
        <v>10666</v>
      </c>
      <c r="AZ1085" t="s">
        <v>4463</v>
      </c>
      <c r="BA1085" t="s">
        <v>10667</v>
      </c>
      <c r="BB1085" t="s">
        <v>1244</v>
      </c>
      <c r="BC1085" t="s">
        <v>1743</v>
      </c>
      <c r="BD1085" t="s">
        <v>10668</v>
      </c>
      <c r="BE1085" t="s">
        <v>4459</v>
      </c>
      <c r="BF1085">
        <v>1085</v>
      </c>
      <c r="BG1085">
        <v>0</v>
      </c>
      <c r="BH1085">
        <v>0</v>
      </c>
      <c r="BI1085" t="s">
        <v>1547</v>
      </c>
      <c r="BJ1085">
        <v>0</v>
      </c>
      <c r="BK1085">
        <v>0</v>
      </c>
      <c r="BL1085">
        <v>0</v>
      </c>
      <c r="BM1085" t="s">
        <v>1547</v>
      </c>
      <c r="BN1085" t="s">
        <v>1547</v>
      </c>
      <c r="BO1085" t="s">
        <v>1547</v>
      </c>
      <c r="BP1085" t="s" cm="1">
        <v>1547</v>
      </c>
      <c r="BQ1085" t="s">
        <v>1547</v>
      </c>
      <c r="BR1085" t="s">
        <v>10669</v>
      </c>
      <c r="BS1085">
        <v>1</v>
      </c>
      <c r="BT1085" t="s">
        <v>1738</v>
      </c>
      <c r="BU1085" t="s">
        <v>16062</v>
      </c>
      <c r="BV1085" t="s">
        <v>4459</v>
      </c>
      <c r="BW1085" t="s">
        <v>10665</v>
      </c>
      <c r="BX1085" t="s">
        <v>10670</v>
      </c>
      <c r="BY1085" t="s">
        <v>1744</v>
      </c>
      <c r="BZ1085" t="s">
        <v>1547</v>
      </c>
      <c r="CA1085" t="s">
        <v>1744</v>
      </c>
      <c r="CB1085" t="s">
        <v>1547</v>
      </c>
      <c r="CC1085"/>
      <c r="CD1085" t="s">
        <v>998</v>
      </c>
      <c r="CE1085" t="s">
        <v>1244</v>
      </c>
      <c r="CF1085" t="s">
        <v>4460</v>
      </c>
      <c r="CG1085" t="s">
        <v>10665</v>
      </c>
      <c r="CH1085" t="s">
        <v>1244</v>
      </c>
      <c r="CI1085" t="s">
        <v>1547</v>
      </c>
      <c r="CJ1085" t="s">
        <v>4464</v>
      </c>
      <c r="CK1085" t="s">
        <v>1562</v>
      </c>
      <c r="CL1085"/>
      <c r="CM1085"/>
      <c r="CN1085" t="s">
        <v>13617</v>
      </c>
      <c r="CO1085" t="s">
        <v>1547</v>
      </c>
      <c r="CP1085" t="s">
        <v>13617</v>
      </c>
      <c r="CQ1085" t="s">
        <v>1547</v>
      </c>
      <c r="CR1085" t="s">
        <v>1547</v>
      </c>
      <c r="CS1085">
        <v>0</v>
      </c>
      <c r="CT1085" t="s">
        <v>1547</v>
      </c>
      <c r="CU1085" t="s">
        <v>1547</v>
      </c>
      <c r="CV1085" t="s">
        <v>1547</v>
      </c>
      <c r="CW1085" t="s">
        <v>1547</v>
      </c>
      <c r="CX1085" t="s">
        <v>1547</v>
      </c>
      <c r="CY1085">
        <v>1083</v>
      </c>
      <c r="CZ1085" t="s">
        <v>10608</v>
      </c>
      <c r="DA1085" t="s">
        <v>1547</v>
      </c>
      <c r="DB1085" t="s">
        <v>1881</v>
      </c>
      <c r="DC1085" t="s">
        <v>1882</v>
      </c>
      <c r="DD1085" t="s">
        <v>4460</v>
      </c>
      <c r="DE1085" t="s">
        <v>4463</v>
      </c>
      <c r="DF1085" t="s">
        <v>4461</v>
      </c>
      <c r="DG1085" t="s">
        <v>1547</v>
      </c>
      <c r="DH1085" t="s">
        <v>1547</v>
      </c>
      <c r="DI1085" t="s">
        <v>1892</v>
      </c>
      <c r="DJ1085" t="s">
        <v>10663</v>
      </c>
      <c r="DK1085"/>
      <c r="DL1085" t="s">
        <v>1892</v>
      </c>
      <c r="DM1085">
        <v>9</v>
      </c>
      <c r="DN1085" t="s">
        <v>1883</v>
      </c>
      <c r="DO1085" t="s">
        <v>1562</v>
      </c>
      <c r="DP1085" t="b">
        <v>1</v>
      </c>
      <c r="DQ1085" t="b">
        <v>0</v>
      </c>
      <c r="DR1085" t="b">
        <v>1</v>
      </c>
      <c r="DS1085" t="b">
        <v>0</v>
      </c>
      <c r="DT1085" t="b">
        <v>0</v>
      </c>
      <c r="DU1085" t="b">
        <v>1</v>
      </c>
      <c r="DV1085" t="b">
        <v>1</v>
      </c>
      <c r="DW1085">
        <v>0</v>
      </c>
      <c r="DX1085" t="b">
        <v>0</v>
      </c>
      <c r="DY1085" t="b">
        <v>0</v>
      </c>
      <c r="DZ1085" t="b">
        <v>0</v>
      </c>
      <c r="EA1085" t="b">
        <v>0</v>
      </c>
      <c r="EB1085" t="b">
        <v>0</v>
      </c>
      <c r="EC1085" t="b">
        <v>0</v>
      </c>
      <c r="ED1085" t="b">
        <v>0</v>
      </c>
      <c r="EE1085" t="b">
        <v>0</v>
      </c>
      <c r="EF1085" t="b">
        <v>0</v>
      </c>
      <c r="EG1085" t="b" cm="1">
        <v>0</v>
      </c>
      <c r="EH1085" t="b">
        <v>0</v>
      </c>
      <c r="EI1085" t="b">
        <v>0</v>
      </c>
      <c r="EJ1085" t="b">
        <v>0</v>
      </c>
      <c r="EK1085" t="s">
        <v>1547</v>
      </c>
      <c r="EL1085">
        <v>0</v>
      </c>
      <c r="EM1085">
        <v>22</v>
      </c>
      <c r="EN1085" t="b">
        <v>0</v>
      </c>
    </row>
    <row r="1086" spans="1:144" ht="15.75">
      <c r="A1086"/>
      <c r="B1086" t="s">
        <v>1562</v>
      </c>
      <c r="C1086" t="s">
        <v>1562</v>
      </c>
      <c r="D1086" t="s">
        <v>4465</v>
      </c>
      <c r="E1086" t="s">
        <v>4466</v>
      </c>
      <c r="F1086"/>
      <c r="G1086" t="s">
        <v>4465</v>
      </c>
      <c r="H1086" t="s">
        <v>4465</v>
      </c>
      <c r="I1086" t="s">
        <v>1230</v>
      </c>
      <c r="J1086"/>
      <c r="K1086"/>
      <c r="L1086" t="s">
        <v>1743</v>
      </c>
      <c r="M1086" t="s">
        <v>2003</v>
      </c>
      <c r="N1086"/>
      <c r="O1086"/>
      <c r="P1086" t="s">
        <v>1567</v>
      </c>
      <c r="Q1086" t="s">
        <v>4463</v>
      </c>
      <c r="R1086" t="s">
        <v>4464</v>
      </c>
      <c r="S1086"/>
      <c r="T1086"/>
      <c r="U1086" t="s">
        <v>13617</v>
      </c>
      <c r="V1086" t="s">
        <v>13618</v>
      </c>
      <c r="W1086"/>
      <c r="X1086"/>
      <c r="Y1086"/>
      <c r="Z1086"/>
      <c r="AA1086"/>
      <c r="AB1086"/>
      <c r="AC1086"/>
      <c r="AD1086"/>
      <c r="AE1086"/>
      <c r="AF1086"/>
      <c r="AG1086"/>
      <c r="AH1086"/>
      <c r="AI1086"/>
      <c r="AJ1086"/>
      <c r="AK1086"/>
      <c r="AL1086"/>
      <c r="AM1086"/>
      <c r="AN1086"/>
      <c r="AO1086" s="108" t="s">
        <v>43</v>
      </c>
      <c r="AP1086" t="s">
        <v>2864</v>
      </c>
      <c r="AQ1086">
        <v>3</v>
      </c>
      <c r="AR1086" t="s">
        <v>10672</v>
      </c>
      <c r="AS1086" t="s">
        <v>1562</v>
      </c>
      <c r="AT1086" t="s">
        <v>10664</v>
      </c>
      <c r="AU1086" t="s">
        <v>4466</v>
      </c>
      <c r="AV1086" t="s">
        <v>10673</v>
      </c>
      <c r="AW1086" t="s">
        <v>1744</v>
      </c>
      <c r="AX1086" t="s">
        <v>1740</v>
      </c>
      <c r="AY1086" t="s">
        <v>10674</v>
      </c>
      <c r="AZ1086" t="s">
        <v>4463</v>
      </c>
      <c r="BA1086" t="s">
        <v>10675</v>
      </c>
      <c r="BB1086" t="s">
        <v>1230</v>
      </c>
      <c r="BC1086" t="s">
        <v>1743</v>
      </c>
      <c r="BD1086" t="s">
        <v>10676</v>
      </c>
      <c r="BE1086" t="s">
        <v>4459</v>
      </c>
      <c r="BF1086">
        <v>1086</v>
      </c>
      <c r="BG1086">
        <v>1085</v>
      </c>
      <c r="BH1086">
        <v>0</v>
      </c>
      <c r="BI1086" t="s">
        <v>4466</v>
      </c>
      <c r="BJ1086">
        <v>1</v>
      </c>
      <c r="BK1086">
        <v>0</v>
      </c>
      <c r="BL1086">
        <v>0</v>
      </c>
      <c r="BM1086" t="s">
        <v>1547</v>
      </c>
      <c r="BN1086" t="s">
        <v>4460</v>
      </c>
      <c r="BO1086" t="s">
        <v>10665</v>
      </c>
      <c r="BP1086" t="s" cm="1">
        <v>10663</v>
      </c>
      <c r="BQ1086" t="s">
        <v>1547</v>
      </c>
      <c r="BR1086" t="s">
        <v>10669</v>
      </c>
      <c r="BS1086">
        <v>2</v>
      </c>
      <c r="BT1086" t="s">
        <v>1712</v>
      </c>
      <c r="BU1086" t="s">
        <v>16063</v>
      </c>
      <c r="BV1086" t="s">
        <v>4465</v>
      </c>
      <c r="BW1086" t="s">
        <v>10673</v>
      </c>
      <c r="BX1086" t="s">
        <v>10674</v>
      </c>
      <c r="BY1086" t="s">
        <v>1744</v>
      </c>
      <c r="BZ1086" t="s">
        <v>1547</v>
      </c>
      <c r="CA1086" t="s">
        <v>1744</v>
      </c>
      <c r="CB1086" t="s">
        <v>2003</v>
      </c>
      <c r="CC1086"/>
      <c r="CD1086" t="s">
        <v>998</v>
      </c>
      <c r="CE1086" t="s">
        <v>1230</v>
      </c>
      <c r="CF1086" t="s">
        <v>10677</v>
      </c>
      <c r="CG1086" t="s">
        <v>10678</v>
      </c>
      <c r="CH1086" t="s">
        <v>1230</v>
      </c>
      <c r="CI1086" t="s">
        <v>1547</v>
      </c>
      <c r="CJ1086" t="s">
        <v>4464</v>
      </c>
      <c r="CK1086" t="s">
        <v>1562</v>
      </c>
      <c r="CL1086"/>
      <c r="CM1086"/>
      <c r="CN1086" t="s">
        <v>13617</v>
      </c>
      <c r="CO1086" t="s">
        <v>13618</v>
      </c>
      <c r="CP1086" t="s">
        <v>13617</v>
      </c>
      <c r="CQ1086" t="s">
        <v>13618</v>
      </c>
      <c r="CR1086" t="s">
        <v>1547</v>
      </c>
      <c r="CS1086">
        <v>0</v>
      </c>
      <c r="CT1086" t="s">
        <v>1547</v>
      </c>
      <c r="CU1086" t="s">
        <v>1547</v>
      </c>
      <c r="CV1086" t="s">
        <v>1547</v>
      </c>
      <c r="CW1086" t="s">
        <v>1547</v>
      </c>
      <c r="CX1086" t="s">
        <v>1547</v>
      </c>
      <c r="CY1086">
        <v>1084</v>
      </c>
      <c r="CZ1086" t="s">
        <v>10609</v>
      </c>
      <c r="DA1086" t="s">
        <v>1547</v>
      </c>
      <c r="DB1086" t="s">
        <v>1881</v>
      </c>
      <c r="DC1086" t="s">
        <v>1882</v>
      </c>
      <c r="DD1086" t="s">
        <v>4466</v>
      </c>
      <c r="DE1086" t="s">
        <v>4463</v>
      </c>
      <c r="DF1086" t="s">
        <v>4465</v>
      </c>
      <c r="DG1086" t="s">
        <v>1547</v>
      </c>
      <c r="DH1086" t="s">
        <v>1547</v>
      </c>
      <c r="DI1086" t="s">
        <v>1892</v>
      </c>
      <c r="DJ1086" t="s">
        <v>10672</v>
      </c>
      <c r="DK1086"/>
      <c r="DL1086" t="s">
        <v>1892</v>
      </c>
      <c r="DM1086">
        <v>9</v>
      </c>
      <c r="DN1086" t="s">
        <v>1883</v>
      </c>
      <c r="DO1086" t="s">
        <v>1562</v>
      </c>
      <c r="DP1086" t="b">
        <v>1</v>
      </c>
      <c r="DQ1086" t="b">
        <v>0</v>
      </c>
      <c r="DR1086" t="b">
        <v>1</v>
      </c>
      <c r="DS1086" t="b">
        <v>0</v>
      </c>
      <c r="DT1086" t="b">
        <v>0</v>
      </c>
      <c r="DU1086" t="b">
        <v>1</v>
      </c>
      <c r="DV1086" t="b">
        <v>0</v>
      </c>
      <c r="DW1086">
        <v>0</v>
      </c>
      <c r="DX1086" t="b">
        <v>0</v>
      </c>
      <c r="DY1086" t="b">
        <v>0</v>
      </c>
      <c r="DZ1086" t="b">
        <v>0</v>
      </c>
      <c r="EA1086" t="b">
        <v>0</v>
      </c>
      <c r="EB1086" t="b">
        <v>0</v>
      </c>
      <c r="EC1086" t="b">
        <v>0</v>
      </c>
      <c r="ED1086" t="b">
        <v>0</v>
      </c>
      <c r="EE1086" t="b">
        <v>0</v>
      </c>
      <c r="EF1086" t="b">
        <v>0</v>
      </c>
      <c r="EG1086" t="b" cm="1">
        <v>0</v>
      </c>
      <c r="EH1086" t="b">
        <v>0</v>
      </c>
      <c r="EI1086" t="b">
        <v>0</v>
      </c>
      <c r="EJ1086" t="b">
        <v>0</v>
      </c>
      <c r="EK1086" t="s">
        <v>1547</v>
      </c>
      <c r="EL1086">
        <v>0</v>
      </c>
      <c r="EM1086">
        <v>16</v>
      </c>
      <c r="EN1086" t="b">
        <v>0</v>
      </c>
    </row>
    <row r="1087" spans="1:144" ht="15.75">
      <c r="A1087"/>
      <c r="B1087" t="s">
        <v>1562</v>
      </c>
      <c r="C1087" t="s">
        <v>1562</v>
      </c>
      <c r="D1087" t="s">
        <v>4467</v>
      </c>
      <c r="E1087" t="s">
        <v>4468</v>
      </c>
      <c r="F1087"/>
      <c r="G1087" t="s">
        <v>4467</v>
      </c>
      <c r="H1087" t="s">
        <v>4467</v>
      </c>
      <c r="I1087" t="s">
        <v>1251</v>
      </c>
      <c r="J1087"/>
      <c r="K1087"/>
      <c r="L1087" t="s">
        <v>1743</v>
      </c>
      <c r="M1087" t="s">
        <v>1754</v>
      </c>
      <c r="N1087" t="s">
        <v>4469</v>
      </c>
      <c r="O1087"/>
      <c r="P1087" t="s">
        <v>1567</v>
      </c>
      <c r="Q1087" t="s">
        <v>4463</v>
      </c>
      <c r="R1087" t="s">
        <v>4464</v>
      </c>
      <c r="S1087"/>
      <c r="T1087"/>
      <c r="U1087" t="s">
        <v>13617</v>
      </c>
      <c r="V1087" t="s">
        <v>4568</v>
      </c>
      <c r="W1087"/>
      <c r="X1087"/>
      <c r="Y1087"/>
      <c r="Z1087"/>
      <c r="AA1087"/>
      <c r="AB1087"/>
      <c r="AC1087"/>
      <c r="AD1087"/>
      <c r="AE1087"/>
      <c r="AF1087"/>
      <c r="AG1087"/>
      <c r="AH1087"/>
      <c r="AI1087"/>
      <c r="AJ1087"/>
      <c r="AK1087"/>
      <c r="AL1087"/>
      <c r="AM1087"/>
      <c r="AN1087"/>
      <c r="AO1087" s="108" t="s">
        <v>43</v>
      </c>
      <c r="AP1087" t="s">
        <v>2864</v>
      </c>
      <c r="AQ1087">
        <v>4</v>
      </c>
      <c r="AR1087" t="s">
        <v>10680</v>
      </c>
      <c r="AS1087" t="s">
        <v>1562</v>
      </c>
      <c r="AT1087" t="s">
        <v>10664</v>
      </c>
      <c r="AU1087" t="s">
        <v>4468</v>
      </c>
      <c r="AV1087" t="s">
        <v>10681</v>
      </c>
      <c r="AW1087" t="s">
        <v>1744</v>
      </c>
      <c r="AX1087" t="s">
        <v>1740</v>
      </c>
      <c r="AY1087" t="s">
        <v>10682</v>
      </c>
      <c r="AZ1087" t="s">
        <v>4463</v>
      </c>
      <c r="BA1087" t="s">
        <v>10683</v>
      </c>
      <c r="BB1087" t="s">
        <v>1251</v>
      </c>
      <c r="BC1087" t="s">
        <v>1743</v>
      </c>
      <c r="BD1087" t="s">
        <v>10684</v>
      </c>
      <c r="BE1087" t="s">
        <v>4459</v>
      </c>
      <c r="BF1087">
        <v>1087</v>
      </c>
      <c r="BG1087">
        <v>1085</v>
      </c>
      <c r="BH1087">
        <v>0</v>
      </c>
      <c r="BI1087" t="s">
        <v>1547</v>
      </c>
      <c r="BJ1087">
        <v>0</v>
      </c>
      <c r="BK1087">
        <v>0</v>
      </c>
      <c r="BL1087">
        <v>1642</v>
      </c>
      <c r="BM1087" t="s">
        <v>10685</v>
      </c>
      <c r="BN1087" t="s">
        <v>4460</v>
      </c>
      <c r="BO1087" t="s">
        <v>10665</v>
      </c>
      <c r="BP1087" t="s" cm="1">
        <v>10663</v>
      </c>
      <c r="BQ1087" t="s">
        <v>1547</v>
      </c>
      <c r="BR1087" t="s">
        <v>10669</v>
      </c>
      <c r="BS1087">
        <v>3</v>
      </c>
      <c r="BT1087" t="s">
        <v>1715</v>
      </c>
      <c r="BU1087" t="s">
        <v>16064</v>
      </c>
      <c r="BV1087" t="s">
        <v>4467</v>
      </c>
      <c r="BW1087" t="s">
        <v>10681</v>
      </c>
      <c r="BX1087" t="s">
        <v>10682</v>
      </c>
      <c r="BY1087" t="s">
        <v>10686</v>
      </c>
      <c r="BZ1087" t="s">
        <v>1547</v>
      </c>
      <c r="CA1087" t="s">
        <v>1744</v>
      </c>
      <c r="CB1087" t="s">
        <v>1754</v>
      </c>
      <c r="CC1087"/>
      <c r="CD1087" t="s">
        <v>998</v>
      </c>
      <c r="CE1087" t="s">
        <v>1251</v>
      </c>
      <c r="CF1087" t="s">
        <v>10687</v>
      </c>
      <c r="CG1087" t="s">
        <v>10688</v>
      </c>
      <c r="CH1087" t="s">
        <v>1251</v>
      </c>
      <c r="CI1087" t="s">
        <v>1547</v>
      </c>
      <c r="CJ1087" t="s">
        <v>4464</v>
      </c>
      <c r="CK1087" t="s">
        <v>1562</v>
      </c>
      <c r="CL1087"/>
      <c r="CM1087"/>
      <c r="CN1087" t="s">
        <v>13617</v>
      </c>
      <c r="CO1087" t="s">
        <v>4568</v>
      </c>
      <c r="CP1087" t="s">
        <v>13617</v>
      </c>
      <c r="CQ1087" t="s">
        <v>4568</v>
      </c>
      <c r="CR1087" t="s">
        <v>1547</v>
      </c>
      <c r="CS1087">
        <v>0</v>
      </c>
      <c r="CT1087" t="s">
        <v>1547</v>
      </c>
      <c r="CU1087" t="s">
        <v>1547</v>
      </c>
      <c r="CV1087" t="s">
        <v>1547</v>
      </c>
      <c r="CW1087" t="s">
        <v>1547</v>
      </c>
      <c r="CX1087" t="s">
        <v>1547</v>
      </c>
      <c r="CY1087">
        <v>1085</v>
      </c>
      <c r="CZ1087" t="s">
        <v>10610</v>
      </c>
      <c r="DA1087" t="s">
        <v>1547</v>
      </c>
      <c r="DB1087" t="s">
        <v>1881</v>
      </c>
      <c r="DC1087" t="s">
        <v>1882</v>
      </c>
      <c r="DD1087" t="s">
        <v>4468</v>
      </c>
      <c r="DE1087" t="s">
        <v>4463</v>
      </c>
      <c r="DF1087" t="s">
        <v>4467</v>
      </c>
      <c r="DG1087" t="s">
        <v>1547</v>
      </c>
      <c r="DH1087" t="s">
        <v>1547</v>
      </c>
      <c r="DI1087" t="s">
        <v>1892</v>
      </c>
      <c r="DJ1087" t="s">
        <v>10680</v>
      </c>
      <c r="DK1087"/>
      <c r="DL1087" t="s">
        <v>1892</v>
      </c>
      <c r="DM1087">
        <v>9</v>
      </c>
      <c r="DN1087" t="s">
        <v>1883</v>
      </c>
      <c r="DO1087" t="s">
        <v>1562</v>
      </c>
      <c r="DP1087" t="b">
        <v>1</v>
      </c>
      <c r="DQ1087" t="b">
        <v>0</v>
      </c>
      <c r="DR1087" t="b">
        <v>1</v>
      </c>
      <c r="DS1087" t="b">
        <v>0</v>
      </c>
      <c r="DT1087" t="b">
        <v>0</v>
      </c>
      <c r="DU1087" t="b">
        <v>1</v>
      </c>
      <c r="DV1087" t="b">
        <v>0</v>
      </c>
      <c r="DW1087">
        <v>0</v>
      </c>
      <c r="DX1087" t="b">
        <v>0</v>
      </c>
      <c r="DY1087" t="b">
        <v>0</v>
      </c>
      <c r="DZ1087" t="b">
        <v>0</v>
      </c>
      <c r="EA1087" t="b">
        <v>0</v>
      </c>
      <c r="EB1087" t="b">
        <v>0</v>
      </c>
      <c r="EC1087" t="b">
        <v>1</v>
      </c>
      <c r="ED1087" t="b">
        <v>0</v>
      </c>
      <c r="EE1087" t="b">
        <v>0</v>
      </c>
      <c r="EF1087" t="b">
        <v>0</v>
      </c>
      <c r="EG1087" t="b" cm="1">
        <v>0</v>
      </c>
      <c r="EH1087" t="b">
        <v>0</v>
      </c>
      <c r="EI1087" t="b">
        <v>0</v>
      </c>
      <c r="EJ1087" t="b">
        <v>1</v>
      </c>
      <c r="EK1087" t="s">
        <v>5327</v>
      </c>
      <c r="EL1087">
        <v>0</v>
      </c>
      <c r="EM1087">
        <v>10</v>
      </c>
      <c r="EN1087" t="b">
        <v>0</v>
      </c>
    </row>
    <row r="1088" spans="1:144" ht="110.25">
      <c r="A1088"/>
      <c r="B1088" t="s">
        <v>1562</v>
      </c>
      <c r="C1088" t="s">
        <v>1562</v>
      </c>
      <c r="D1088" t="s">
        <v>1254</v>
      </c>
      <c r="E1088" t="s">
        <v>1253</v>
      </c>
      <c r="F1088" t="s">
        <v>1278</v>
      </c>
      <c r="G1088" t="s">
        <v>1254</v>
      </c>
      <c r="H1088" s="109" t="s">
        <v>4470</v>
      </c>
      <c r="I1088" t="s">
        <v>1251</v>
      </c>
      <c r="J1088"/>
      <c r="K1088"/>
      <c r="L1088" t="s">
        <v>1743</v>
      </c>
      <c r="M1088" t="s">
        <v>1754</v>
      </c>
      <c r="N1088" t="s">
        <v>4471</v>
      </c>
      <c r="O1088"/>
      <c r="P1088" t="s">
        <v>1567</v>
      </c>
      <c r="Q1088" t="s">
        <v>4463</v>
      </c>
      <c r="R1088" t="s">
        <v>4464</v>
      </c>
      <c r="S1088"/>
      <c r="T1088"/>
      <c r="U1088" t="s">
        <v>13617</v>
      </c>
      <c r="V1088" t="s">
        <v>4373</v>
      </c>
      <c r="W1088"/>
      <c r="X1088"/>
      <c r="Y1088"/>
      <c r="Z1088"/>
      <c r="AA1088"/>
      <c r="AB1088"/>
      <c r="AC1088"/>
      <c r="AD1088"/>
      <c r="AE1088"/>
      <c r="AF1088"/>
      <c r="AG1088"/>
      <c r="AH1088"/>
      <c r="AI1088"/>
      <c r="AJ1088"/>
      <c r="AK1088"/>
      <c r="AL1088"/>
      <c r="AM1088"/>
      <c r="AN1088"/>
      <c r="AO1088" s="108" t="s">
        <v>43</v>
      </c>
      <c r="AP1088" t="s">
        <v>2864</v>
      </c>
      <c r="AQ1088">
        <v>5</v>
      </c>
      <c r="AR1088" t="s">
        <v>10690</v>
      </c>
      <c r="AS1088" t="s">
        <v>1562</v>
      </c>
      <c r="AT1088" t="s">
        <v>10664</v>
      </c>
      <c r="AU1088" t="s">
        <v>1253</v>
      </c>
      <c r="AV1088" t="s">
        <v>1766</v>
      </c>
      <c r="AW1088" t="s">
        <v>1787</v>
      </c>
      <c r="AX1088" t="s">
        <v>1740</v>
      </c>
      <c r="AY1088" t="s">
        <v>1793</v>
      </c>
      <c r="AZ1088" t="s">
        <v>4463</v>
      </c>
      <c r="BA1088" t="s">
        <v>1913</v>
      </c>
      <c r="BB1088" t="s">
        <v>1251</v>
      </c>
      <c r="BC1088" t="s">
        <v>1743</v>
      </c>
      <c r="BD1088" t="s">
        <v>1914</v>
      </c>
      <c r="BE1088" t="s">
        <v>4459</v>
      </c>
      <c r="BF1088">
        <v>343</v>
      </c>
      <c r="BG1088">
        <v>1085</v>
      </c>
      <c r="BH1088">
        <v>0</v>
      </c>
      <c r="BI1088" t="s">
        <v>1547</v>
      </c>
      <c r="BJ1088">
        <v>0</v>
      </c>
      <c r="BK1088">
        <v>0</v>
      </c>
      <c r="BL1088">
        <v>515</v>
      </c>
      <c r="BM1088" t="s">
        <v>1770</v>
      </c>
      <c r="BN1088" t="s">
        <v>4460</v>
      </c>
      <c r="BO1088" t="s">
        <v>10665</v>
      </c>
      <c r="BP1088" t="s" cm="1">
        <v>10663</v>
      </c>
      <c r="BQ1088" t="s">
        <v>1547</v>
      </c>
      <c r="BR1088" t="s">
        <v>10669</v>
      </c>
      <c r="BS1088">
        <v>4</v>
      </c>
      <c r="BT1088" t="s">
        <v>1756</v>
      </c>
      <c r="BU1088" t="s">
        <v>16065</v>
      </c>
      <c r="BV1088" t="s">
        <v>1254</v>
      </c>
      <c r="BW1088" t="s">
        <v>1766</v>
      </c>
      <c r="BX1088" t="s">
        <v>10691</v>
      </c>
      <c r="BY1088" t="s">
        <v>10692</v>
      </c>
      <c r="BZ1088" t="s">
        <v>1547</v>
      </c>
      <c r="CA1088" t="s">
        <v>1744</v>
      </c>
      <c r="CB1088" t="s">
        <v>1754</v>
      </c>
      <c r="CC1088"/>
      <c r="CD1088" t="s">
        <v>998</v>
      </c>
      <c r="CE1088" t="s">
        <v>1251</v>
      </c>
      <c r="CF1088" t="s">
        <v>10693</v>
      </c>
      <c r="CG1088" t="s">
        <v>10694</v>
      </c>
      <c r="CH1088" t="s">
        <v>1251</v>
      </c>
      <c r="CI1088" t="s">
        <v>1547</v>
      </c>
      <c r="CJ1088" t="s">
        <v>4464</v>
      </c>
      <c r="CK1088" t="s">
        <v>1562</v>
      </c>
      <c r="CL1088"/>
      <c r="CM1088"/>
      <c r="CN1088" t="s">
        <v>13617</v>
      </c>
      <c r="CO1088" t="s">
        <v>4373</v>
      </c>
      <c r="CP1088" t="s">
        <v>13617</v>
      </c>
      <c r="CQ1088" t="s">
        <v>4373</v>
      </c>
      <c r="CR1088" t="s">
        <v>1547</v>
      </c>
      <c r="CS1088">
        <v>0</v>
      </c>
      <c r="CT1088" t="s">
        <v>1547</v>
      </c>
      <c r="CU1088" t="s">
        <v>1547</v>
      </c>
      <c r="CV1088" t="s">
        <v>1547</v>
      </c>
      <c r="CW1088" t="s">
        <v>1547</v>
      </c>
      <c r="CX1088" t="s">
        <v>1547</v>
      </c>
      <c r="CY1088">
        <v>1086</v>
      </c>
      <c r="CZ1088" t="s">
        <v>10611</v>
      </c>
      <c r="DA1088" t="s">
        <v>1547</v>
      </c>
      <c r="DB1088" t="s">
        <v>1881</v>
      </c>
      <c r="DC1088" t="s">
        <v>1882</v>
      </c>
      <c r="DD1088" t="s">
        <v>1253</v>
      </c>
      <c r="DE1088" t="s">
        <v>4463</v>
      </c>
      <c r="DF1088" t="s">
        <v>1254</v>
      </c>
      <c r="DG1088" t="s">
        <v>1547</v>
      </c>
      <c r="DH1088" t="s">
        <v>1547</v>
      </c>
      <c r="DI1088" t="s">
        <v>1892</v>
      </c>
      <c r="DJ1088" t="s">
        <v>10690</v>
      </c>
      <c r="DK1088"/>
      <c r="DL1088" t="s">
        <v>1892</v>
      </c>
      <c r="DM1088">
        <v>9</v>
      </c>
      <c r="DN1088" t="s">
        <v>1883</v>
      </c>
      <c r="DO1088" t="s">
        <v>1562</v>
      </c>
      <c r="DP1088" t="b">
        <v>1</v>
      </c>
      <c r="DQ1088" t="b">
        <v>0</v>
      </c>
      <c r="DR1088" t="b">
        <v>0</v>
      </c>
      <c r="DS1088" t="b">
        <v>0</v>
      </c>
      <c r="DT1088" t="b">
        <v>0</v>
      </c>
      <c r="DU1088" t="b">
        <v>1</v>
      </c>
      <c r="DV1088" t="b">
        <v>0</v>
      </c>
      <c r="DW1088">
        <v>0</v>
      </c>
      <c r="DX1088" t="b">
        <v>0</v>
      </c>
      <c r="DY1088" t="b">
        <v>0</v>
      </c>
      <c r="DZ1088" t="b">
        <v>0</v>
      </c>
      <c r="EA1088" t="b">
        <v>0</v>
      </c>
      <c r="EB1088" t="b">
        <v>0</v>
      </c>
      <c r="EC1088" t="b">
        <v>1</v>
      </c>
      <c r="ED1088" t="b">
        <v>0</v>
      </c>
      <c r="EE1088" t="b">
        <v>0</v>
      </c>
      <c r="EF1088" t="b">
        <v>0</v>
      </c>
      <c r="EG1088" t="b" cm="1">
        <v>0</v>
      </c>
      <c r="EH1088" t="b">
        <v>0</v>
      </c>
      <c r="EI1088" t="b">
        <v>0</v>
      </c>
      <c r="EJ1088" t="b">
        <v>1</v>
      </c>
      <c r="EK1088" t="s">
        <v>5327</v>
      </c>
      <c r="EL1088">
        <v>0</v>
      </c>
      <c r="EM1088">
        <v>7</v>
      </c>
      <c r="EN1088" t="b">
        <v>0</v>
      </c>
    </row>
    <row r="1089" spans="1:144" ht="15.75">
      <c r="A1089"/>
      <c r="B1089" t="s">
        <v>1562</v>
      </c>
      <c r="C1089" t="s">
        <v>1562</v>
      </c>
      <c r="D1089" t="s">
        <v>4124</v>
      </c>
      <c r="E1089" t="s">
        <v>4125</v>
      </c>
      <c r="F1089" t="s">
        <v>4472</v>
      </c>
      <c r="G1089" t="s">
        <v>4124</v>
      </c>
      <c r="H1089" t="s">
        <v>4124</v>
      </c>
      <c r="I1089" t="s">
        <v>1251</v>
      </c>
      <c r="J1089"/>
      <c r="K1089"/>
      <c r="L1089" t="s">
        <v>1743</v>
      </c>
      <c r="M1089" t="s">
        <v>1754</v>
      </c>
      <c r="N1089" t="s">
        <v>2564</v>
      </c>
      <c r="O1089"/>
      <c r="P1089" t="s">
        <v>1567</v>
      </c>
      <c r="Q1089" t="s">
        <v>4463</v>
      </c>
      <c r="R1089" t="s">
        <v>4464</v>
      </c>
      <c r="S1089"/>
      <c r="T1089"/>
      <c r="U1089" t="s">
        <v>13617</v>
      </c>
      <c r="V1089" t="s">
        <v>13566</v>
      </c>
      <c r="W1089"/>
      <c r="X1089"/>
      <c r="Y1089"/>
      <c r="Z1089"/>
      <c r="AA1089"/>
      <c r="AB1089"/>
      <c r="AC1089"/>
      <c r="AD1089"/>
      <c r="AE1089"/>
      <c r="AF1089"/>
      <c r="AG1089"/>
      <c r="AH1089"/>
      <c r="AI1089"/>
      <c r="AJ1089"/>
      <c r="AK1089"/>
      <c r="AL1089"/>
      <c r="AM1089"/>
      <c r="AN1089"/>
      <c r="AO1089" s="108" t="s">
        <v>43</v>
      </c>
      <c r="AP1089" t="s">
        <v>2864</v>
      </c>
      <c r="AQ1089">
        <v>6</v>
      </c>
      <c r="AR1089" t="s">
        <v>10696</v>
      </c>
      <c r="AS1089" t="s">
        <v>1562</v>
      </c>
      <c r="AT1089" t="s">
        <v>10664</v>
      </c>
      <c r="AU1089" t="s">
        <v>4125</v>
      </c>
      <c r="AV1089" t="s">
        <v>9412</v>
      </c>
      <c r="AW1089" t="s">
        <v>10697</v>
      </c>
      <c r="AX1089" t="s">
        <v>1740</v>
      </c>
      <c r="AY1089" t="s">
        <v>9413</v>
      </c>
      <c r="AZ1089" t="s">
        <v>4463</v>
      </c>
      <c r="BA1089" t="s">
        <v>9414</v>
      </c>
      <c r="BB1089" t="s">
        <v>1251</v>
      </c>
      <c r="BC1089" t="s">
        <v>1743</v>
      </c>
      <c r="BD1089" t="s">
        <v>9415</v>
      </c>
      <c r="BE1089" t="s">
        <v>4459</v>
      </c>
      <c r="BF1089">
        <v>897</v>
      </c>
      <c r="BG1089">
        <v>1085</v>
      </c>
      <c r="BH1089">
        <v>0</v>
      </c>
      <c r="BI1089" t="s">
        <v>1547</v>
      </c>
      <c r="BJ1089">
        <v>0</v>
      </c>
      <c r="BK1089">
        <v>0</v>
      </c>
      <c r="BL1089">
        <v>957</v>
      </c>
      <c r="BM1089" t="s">
        <v>9412</v>
      </c>
      <c r="BN1089" t="s">
        <v>4460</v>
      </c>
      <c r="BO1089" t="s">
        <v>10665</v>
      </c>
      <c r="BP1089" t="s" cm="1">
        <v>10663</v>
      </c>
      <c r="BQ1089" t="s">
        <v>1547</v>
      </c>
      <c r="BR1089" t="s">
        <v>10669</v>
      </c>
      <c r="BS1089">
        <v>5</v>
      </c>
      <c r="BT1089" t="s">
        <v>1717</v>
      </c>
      <c r="BU1089" t="s">
        <v>16066</v>
      </c>
      <c r="BV1089" t="s">
        <v>4124</v>
      </c>
      <c r="BW1089" t="s">
        <v>9412</v>
      </c>
      <c r="BX1089" t="s">
        <v>9413</v>
      </c>
      <c r="BY1089" t="s">
        <v>10698</v>
      </c>
      <c r="BZ1089" t="s">
        <v>1547</v>
      </c>
      <c r="CA1089" t="s">
        <v>1744</v>
      </c>
      <c r="CB1089" t="s">
        <v>1754</v>
      </c>
      <c r="CC1089"/>
      <c r="CD1089" t="s">
        <v>998</v>
      </c>
      <c r="CE1089" t="s">
        <v>1251</v>
      </c>
      <c r="CF1089" t="s">
        <v>10699</v>
      </c>
      <c r="CG1089" t="s">
        <v>10700</v>
      </c>
      <c r="CH1089" t="s">
        <v>1251</v>
      </c>
      <c r="CI1089" t="s">
        <v>1547</v>
      </c>
      <c r="CJ1089" t="s">
        <v>4464</v>
      </c>
      <c r="CK1089" t="s">
        <v>1562</v>
      </c>
      <c r="CL1089"/>
      <c r="CM1089"/>
      <c r="CN1089" t="s">
        <v>13617</v>
      </c>
      <c r="CO1089" t="s">
        <v>13566</v>
      </c>
      <c r="CP1089" t="s">
        <v>13617</v>
      </c>
      <c r="CQ1089" t="s">
        <v>13566</v>
      </c>
      <c r="CR1089" t="s">
        <v>1547</v>
      </c>
      <c r="CS1089">
        <v>0</v>
      </c>
      <c r="CT1089" t="s">
        <v>1547</v>
      </c>
      <c r="CU1089" t="s">
        <v>1547</v>
      </c>
      <c r="CV1089" t="s">
        <v>1547</v>
      </c>
      <c r="CW1089" t="s">
        <v>1547</v>
      </c>
      <c r="CX1089" t="s">
        <v>1547</v>
      </c>
      <c r="CY1089">
        <v>1087</v>
      </c>
      <c r="CZ1089" t="s">
        <v>10612</v>
      </c>
      <c r="DA1089" t="s">
        <v>1547</v>
      </c>
      <c r="DB1089" t="s">
        <v>1881</v>
      </c>
      <c r="DC1089" t="s">
        <v>1882</v>
      </c>
      <c r="DD1089" t="s">
        <v>4125</v>
      </c>
      <c r="DE1089" t="s">
        <v>4463</v>
      </c>
      <c r="DF1089" t="s">
        <v>4124</v>
      </c>
      <c r="DG1089" t="s">
        <v>1547</v>
      </c>
      <c r="DH1089" t="s">
        <v>1547</v>
      </c>
      <c r="DI1089" t="s">
        <v>1892</v>
      </c>
      <c r="DJ1089" t="s">
        <v>10696</v>
      </c>
      <c r="DK1089"/>
      <c r="DL1089" t="s">
        <v>1892</v>
      </c>
      <c r="DM1089">
        <v>9</v>
      </c>
      <c r="DN1089" t="s">
        <v>1883</v>
      </c>
      <c r="DO1089" t="s">
        <v>1562</v>
      </c>
      <c r="DP1089" t="b">
        <v>1</v>
      </c>
      <c r="DQ1089" t="b">
        <v>0</v>
      </c>
      <c r="DR1089" t="b">
        <v>0</v>
      </c>
      <c r="DS1089" t="b">
        <v>0</v>
      </c>
      <c r="DT1089" t="b">
        <v>0</v>
      </c>
      <c r="DU1089" t="b">
        <v>1</v>
      </c>
      <c r="DV1089" t="b">
        <v>0</v>
      </c>
      <c r="DW1089">
        <v>0</v>
      </c>
      <c r="DX1089" t="b">
        <v>0</v>
      </c>
      <c r="DY1089" t="b">
        <v>0</v>
      </c>
      <c r="DZ1089" t="b">
        <v>0</v>
      </c>
      <c r="EA1089" t="b">
        <v>0</v>
      </c>
      <c r="EB1089" t="b">
        <v>0</v>
      </c>
      <c r="EC1089" t="b">
        <v>1</v>
      </c>
      <c r="ED1089" t="b">
        <v>0</v>
      </c>
      <c r="EE1089" t="b">
        <v>0</v>
      </c>
      <c r="EF1089" t="b">
        <v>0</v>
      </c>
      <c r="EG1089" t="b" cm="1">
        <v>1</v>
      </c>
      <c r="EH1089" t="b">
        <v>0</v>
      </c>
      <c r="EI1089" t="b">
        <v>0</v>
      </c>
      <c r="EJ1089" t="b">
        <v>1</v>
      </c>
      <c r="EK1089" t="s">
        <v>5981</v>
      </c>
      <c r="EL1089">
        <v>1</v>
      </c>
      <c r="EM1089">
        <v>15</v>
      </c>
      <c r="EN1089" t="b">
        <v>0</v>
      </c>
    </row>
    <row r="1090" spans="1:144" ht="15.75">
      <c r="A1090"/>
      <c r="B1090" t="s">
        <v>1562</v>
      </c>
      <c r="C1090" t="s">
        <v>1562</v>
      </c>
      <c r="D1090" t="s">
        <v>4473</v>
      </c>
      <c r="E1090" t="s">
        <v>4236</v>
      </c>
      <c r="F1090"/>
      <c r="G1090" t="s">
        <v>4237</v>
      </c>
      <c r="H1090" t="s">
        <v>4238</v>
      </c>
      <c r="I1090" t="s">
        <v>1251</v>
      </c>
      <c r="J1090"/>
      <c r="K1090"/>
      <c r="L1090" t="s">
        <v>1743</v>
      </c>
      <c r="M1090" t="s">
        <v>1754</v>
      </c>
      <c r="N1090" t="s">
        <v>4239</v>
      </c>
      <c r="O1090"/>
      <c r="P1090" t="s">
        <v>1567</v>
      </c>
      <c r="Q1090" t="s">
        <v>4463</v>
      </c>
      <c r="R1090" t="s">
        <v>4464</v>
      </c>
      <c r="S1090"/>
      <c r="T1090"/>
      <c r="U1090" t="s">
        <v>13617</v>
      </c>
      <c r="V1090" t="s">
        <v>4474</v>
      </c>
      <c r="W1090"/>
      <c r="X1090"/>
      <c r="Y1090"/>
      <c r="Z1090"/>
      <c r="AA1090"/>
      <c r="AB1090"/>
      <c r="AC1090"/>
      <c r="AD1090"/>
      <c r="AE1090"/>
      <c r="AF1090"/>
      <c r="AG1090"/>
      <c r="AH1090"/>
      <c r="AI1090"/>
      <c r="AJ1090"/>
      <c r="AK1090"/>
      <c r="AL1090"/>
      <c r="AM1090"/>
      <c r="AN1090"/>
      <c r="AO1090" s="108" t="s">
        <v>43</v>
      </c>
      <c r="AP1090" t="s">
        <v>2864</v>
      </c>
      <c r="AQ1090">
        <v>7</v>
      </c>
      <c r="AR1090" t="s">
        <v>10702</v>
      </c>
      <c r="AS1090" t="s">
        <v>1562</v>
      </c>
      <c r="AT1090" t="s">
        <v>10664</v>
      </c>
      <c r="AU1090" t="s">
        <v>4236</v>
      </c>
      <c r="AV1090" t="s">
        <v>9801</v>
      </c>
      <c r="AW1090" t="s">
        <v>1744</v>
      </c>
      <c r="AX1090" t="s">
        <v>1740</v>
      </c>
      <c r="AY1090" t="s">
        <v>9802</v>
      </c>
      <c r="AZ1090" t="s">
        <v>4463</v>
      </c>
      <c r="BA1090" t="s">
        <v>9803</v>
      </c>
      <c r="BB1090" t="s">
        <v>1251</v>
      </c>
      <c r="BC1090" t="s">
        <v>1743</v>
      </c>
      <c r="BD1090" t="s">
        <v>10703</v>
      </c>
      <c r="BE1090" t="s">
        <v>4459</v>
      </c>
      <c r="BF1090">
        <v>960</v>
      </c>
      <c r="BG1090">
        <v>1085</v>
      </c>
      <c r="BH1090">
        <v>0</v>
      </c>
      <c r="BI1090" t="s">
        <v>1547</v>
      </c>
      <c r="BJ1090">
        <v>0</v>
      </c>
      <c r="BK1090">
        <v>0</v>
      </c>
      <c r="BL1090">
        <v>960</v>
      </c>
      <c r="BM1090" t="s">
        <v>9808</v>
      </c>
      <c r="BN1090" t="s">
        <v>4460</v>
      </c>
      <c r="BO1090" t="s">
        <v>10665</v>
      </c>
      <c r="BP1090" t="s" cm="1">
        <v>10663</v>
      </c>
      <c r="BQ1090" t="s">
        <v>1547</v>
      </c>
      <c r="BR1090" t="s">
        <v>10669</v>
      </c>
      <c r="BS1090">
        <v>6</v>
      </c>
      <c r="BT1090" t="s">
        <v>1719</v>
      </c>
      <c r="BU1090" t="s">
        <v>16067</v>
      </c>
      <c r="BV1090" t="s">
        <v>4473</v>
      </c>
      <c r="BW1090" t="s">
        <v>9801</v>
      </c>
      <c r="BX1090" t="s">
        <v>9805</v>
      </c>
      <c r="BY1090" t="s">
        <v>9806</v>
      </c>
      <c r="BZ1090" t="s">
        <v>1547</v>
      </c>
      <c r="CA1090" t="s">
        <v>1744</v>
      </c>
      <c r="CB1090" t="s">
        <v>1754</v>
      </c>
      <c r="CC1090"/>
      <c r="CD1090" t="s">
        <v>998</v>
      </c>
      <c r="CE1090" t="s">
        <v>1251</v>
      </c>
      <c r="CF1090" t="s">
        <v>10704</v>
      </c>
      <c r="CG1090" t="s">
        <v>10705</v>
      </c>
      <c r="CH1090" t="s">
        <v>1251</v>
      </c>
      <c r="CI1090" t="s">
        <v>1547</v>
      </c>
      <c r="CJ1090" t="s">
        <v>4464</v>
      </c>
      <c r="CK1090" t="s">
        <v>1562</v>
      </c>
      <c r="CL1090"/>
      <c r="CM1090"/>
      <c r="CN1090" t="s">
        <v>13617</v>
      </c>
      <c r="CO1090" t="s">
        <v>4474</v>
      </c>
      <c r="CP1090" t="s">
        <v>13617</v>
      </c>
      <c r="CQ1090" t="s">
        <v>4474</v>
      </c>
      <c r="CR1090" t="s">
        <v>1547</v>
      </c>
      <c r="CS1090">
        <v>0</v>
      </c>
      <c r="CT1090" t="s">
        <v>1547</v>
      </c>
      <c r="CU1090" t="s">
        <v>1547</v>
      </c>
      <c r="CV1090" t="s">
        <v>1547</v>
      </c>
      <c r="CW1090" t="s">
        <v>1547</v>
      </c>
      <c r="CX1090" t="s">
        <v>1547</v>
      </c>
      <c r="CY1090">
        <v>1088</v>
      </c>
      <c r="CZ1090" t="s">
        <v>10613</v>
      </c>
      <c r="DA1090" t="s">
        <v>1547</v>
      </c>
      <c r="DB1090" t="s">
        <v>1881</v>
      </c>
      <c r="DC1090" t="s">
        <v>1882</v>
      </c>
      <c r="DD1090" t="s">
        <v>4236</v>
      </c>
      <c r="DE1090" t="s">
        <v>4463</v>
      </c>
      <c r="DF1090" t="s">
        <v>4237</v>
      </c>
      <c r="DG1090" t="s">
        <v>1547</v>
      </c>
      <c r="DH1090" t="s">
        <v>1547</v>
      </c>
      <c r="DI1090" t="s">
        <v>1892</v>
      </c>
      <c r="DJ1090" t="s">
        <v>10702</v>
      </c>
      <c r="DK1090"/>
      <c r="DL1090" t="s">
        <v>1892</v>
      </c>
      <c r="DM1090">
        <v>9</v>
      </c>
      <c r="DN1090" t="s">
        <v>1883</v>
      </c>
      <c r="DO1090" t="s">
        <v>1562</v>
      </c>
      <c r="DP1090" t="b">
        <v>1</v>
      </c>
      <c r="DQ1090" t="b">
        <v>0</v>
      </c>
      <c r="DR1090" t="b">
        <v>0</v>
      </c>
      <c r="DS1090" t="b">
        <v>0</v>
      </c>
      <c r="DT1090" t="b">
        <v>0</v>
      </c>
      <c r="DU1090" t="b">
        <v>1</v>
      </c>
      <c r="DV1090" t="b">
        <v>0</v>
      </c>
      <c r="DW1090">
        <v>0</v>
      </c>
      <c r="DX1090" t="b">
        <v>0</v>
      </c>
      <c r="DY1090" t="b">
        <v>0</v>
      </c>
      <c r="DZ1090" t="b">
        <v>0</v>
      </c>
      <c r="EA1090" t="b">
        <v>0</v>
      </c>
      <c r="EB1090" t="b">
        <v>0</v>
      </c>
      <c r="EC1090" t="b">
        <v>0</v>
      </c>
      <c r="ED1090" t="b">
        <v>0</v>
      </c>
      <c r="EE1090" t="b">
        <v>0</v>
      </c>
      <c r="EF1090" t="b">
        <v>0</v>
      </c>
      <c r="EG1090" t="b" cm="1">
        <v>0</v>
      </c>
      <c r="EH1090" t="b">
        <v>0</v>
      </c>
      <c r="EI1090" t="b">
        <v>0</v>
      </c>
      <c r="EJ1090" t="b">
        <v>0</v>
      </c>
      <c r="EK1090" t="s">
        <v>1547</v>
      </c>
      <c r="EL1090">
        <v>0</v>
      </c>
      <c r="EM1090">
        <v>10</v>
      </c>
      <c r="EN1090" t="b">
        <v>0</v>
      </c>
    </row>
    <row r="1091" spans="1:144" ht="15.75">
      <c r="A1091"/>
      <c r="B1091" t="s">
        <v>1562</v>
      </c>
      <c r="C1091" t="s">
        <v>1562</v>
      </c>
      <c r="D1091" t="s">
        <v>4475</v>
      </c>
      <c r="E1091" t="s">
        <v>4476</v>
      </c>
      <c r="F1091"/>
      <c r="G1091" t="s">
        <v>4477</v>
      </c>
      <c r="H1091" t="s">
        <v>4478</v>
      </c>
      <c r="I1091" t="s">
        <v>1230</v>
      </c>
      <c r="J1091"/>
      <c r="K1091"/>
      <c r="L1091" t="s">
        <v>1743</v>
      </c>
      <c r="M1091" t="s">
        <v>1754</v>
      </c>
      <c r="N1091"/>
      <c r="O1091"/>
      <c r="P1091" t="s">
        <v>1567</v>
      </c>
      <c r="Q1091" t="s">
        <v>4463</v>
      </c>
      <c r="R1091" t="s">
        <v>4464</v>
      </c>
      <c r="S1091"/>
      <c r="T1091"/>
      <c r="U1091" t="s">
        <v>13617</v>
      </c>
      <c r="V1091" t="s">
        <v>13619</v>
      </c>
      <c r="W1091"/>
      <c r="X1091"/>
      <c r="Y1091"/>
      <c r="Z1091"/>
      <c r="AA1091"/>
      <c r="AB1091"/>
      <c r="AC1091"/>
      <c r="AD1091"/>
      <c r="AE1091"/>
      <c r="AF1091"/>
      <c r="AG1091"/>
      <c r="AH1091"/>
      <c r="AI1091"/>
      <c r="AJ1091"/>
      <c r="AK1091"/>
      <c r="AL1091"/>
      <c r="AM1091"/>
      <c r="AN1091"/>
      <c r="AO1091" s="108" t="s">
        <v>43</v>
      </c>
      <c r="AP1091" t="s">
        <v>2864</v>
      </c>
      <c r="AQ1091">
        <v>8</v>
      </c>
      <c r="AR1091" t="s">
        <v>10707</v>
      </c>
      <c r="AS1091" t="s">
        <v>1562</v>
      </c>
      <c r="AT1091" t="s">
        <v>10664</v>
      </c>
      <c r="AU1091" t="s">
        <v>4476</v>
      </c>
      <c r="AV1091" t="s">
        <v>10708</v>
      </c>
      <c r="AW1091" t="s">
        <v>1744</v>
      </c>
      <c r="AX1091" t="s">
        <v>1740</v>
      </c>
      <c r="AY1091" t="s">
        <v>10709</v>
      </c>
      <c r="AZ1091" t="s">
        <v>4463</v>
      </c>
      <c r="BA1091" t="s">
        <v>10710</v>
      </c>
      <c r="BB1091" t="s">
        <v>1230</v>
      </c>
      <c r="BC1091" t="s">
        <v>1743</v>
      </c>
      <c r="BD1091" t="s">
        <v>10711</v>
      </c>
      <c r="BE1091" t="s">
        <v>4459</v>
      </c>
      <c r="BF1091">
        <v>1091</v>
      </c>
      <c r="BG1091">
        <v>1085</v>
      </c>
      <c r="BH1091">
        <v>0</v>
      </c>
      <c r="BI1091" t="s">
        <v>4476</v>
      </c>
      <c r="BJ1091">
        <v>1</v>
      </c>
      <c r="BK1091">
        <v>0</v>
      </c>
      <c r="BL1091">
        <v>0</v>
      </c>
      <c r="BM1091" t="s">
        <v>1547</v>
      </c>
      <c r="BN1091" t="s">
        <v>4460</v>
      </c>
      <c r="BO1091" t="s">
        <v>10665</v>
      </c>
      <c r="BP1091" t="s" cm="1">
        <v>10663</v>
      </c>
      <c r="BQ1091" t="s">
        <v>1547</v>
      </c>
      <c r="BR1091" t="s">
        <v>10669</v>
      </c>
      <c r="BS1091">
        <v>7</v>
      </c>
      <c r="BT1091" t="s">
        <v>1722</v>
      </c>
      <c r="BU1091" t="s">
        <v>16068</v>
      </c>
      <c r="BV1091" t="s">
        <v>4475</v>
      </c>
      <c r="BW1091" t="s">
        <v>10708</v>
      </c>
      <c r="BX1091" t="s">
        <v>10712</v>
      </c>
      <c r="BY1091" t="s">
        <v>1744</v>
      </c>
      <c r="BZ1091" t="s">
        <v>1547</v>
      </c>
      <c r="CA1091" t="s">
        <v>1744</v>
      </c>
      <c r="CB1091" t="s">
        <v>1754</v>
      </c>
      <c r="CC1091"/>
      <c r="CD1091" t="s">
        <v>998</v>
      </c>
      <c r="CE1091" t="s">
        <v>1230</v>
      </c>
      <c r="CF1091" t="s">
        <v>10713</v>
      </c>
      <c r="CG1091" t="s">
        <v>10714</v>
      </c>
      <c r="CH1091" t="s">
        <v>1230</v>
      </c>
      <c r="CI1091" t="s">
        <v>1547</v>
      </c>
      <c r="CJ1091" t="s">
        <v>4464</v>
      </c>
      <c r="CK1091" t="s">
        <v>1562</v>
      </c>
      <c r="CL1091"/>
      <c r="CM1091"/>
      <c r="CN1091" t="s">
        <v>13617</v>
      </c>
      <c r="CO1091" t="s">
        <v>13619</v>
      </c>
      <c r="CP1091" t="s">
        <v>13617</v>
      </c>
      <c r="CQ1091" t="s">
        <v>13619</v>
      </c>
      <c r="CR1091" t="s">
        <v>1547</v>
      </c>
      <c r="CS1091">
        <v>0</v>
      </c>
      <c r="CT1091" t="s">
        <v>1547</v>
      </c>
      <c r="CU1091" t="s">
        <v>1547</v>
      </c>
      <c r="CV1091" t="s">
        <v>1547</v>
      </c>
      <c r="CW1091" t="s">
        <v>1547</v>
      </c>
      <c r="CX1091" t="s">
        <v>1547</v>
      </c>
      <c r="CY1091">
        <v>1089</v>
      </c>
      <c r="CZ1091" t="s">
        <v>10614</v>
      </c>
      <c r="DA1091" t="s">
        <v>1547</v>
      </c>
      <c r="DB1091" t="s">
        <v>1881</v>
      </c>
      <c r="DC1091" t="s">
        <v>1882</v>
      </c>
      <c r="DD1091" t="s">
        <v>4476</v>
      </c>
      <c r="DE1091" t="s">
        <v>4463</v>
      </c>
      <c r="DF1091" t="s">
        <v>4477</v>
      </c>
      <c r="DG1091" t="s">
        <v>1547</v>
      </c>
      <c r="DH1091" t="s">
        <v>1547</v>
      </c>
      <c r="DI1091" t="s">
        <v>1892</v>
      </c>
      <c r="DJ1091" t="s">
        <v>10707</v>
      </c>
      <c r="DK1091"/>
      <c r="DL1091" t="s">
        <v>1892</v>
      </c>
      <c r="DM1091">
        <v>9</v>
      </c>
      <c r="DN1091" t="s">
        <v>1883</v>
      </c>
      <c r="DO1091" t="s">
        <v>1562</v>
      </c>
      <c r="DP1091" t="b">
        <v>1</v>
      </c>
      <c r="DQ1091" t="b">
        <v>0</v>
      </c>
      <c r="DR1091" t="b">
        <v>1</v>
      </c>
      <c r="DS1091" t="b">
        <v>0</v>
      </c>
      <c r="DT1091" t="b">
        <v>0</v>
      </c>
      <c r="DU1091" t="b">
        <v>1</v>
      </c>
      <c r="DV1091" t="b">
        <v>0</v>
      </c>
      <c r="DW1091">
        <v>0</v>
      </c>
      <c r="DX1091" t="b">
        <v>0</v>
      </c>
      <c r="DY1091" t="b">
        <v>0</v>
      </c>
      <c r="DZ1091" t="b">
        <v>0</v>
      </c>
      <c r="EA1091" t="b">
        <v>0</v>
      </c>
      <c r="EB1091" t="b">
        <v>0</v>
      </c>
      <c r="EC1091" t="b">
        <v>0</v>
      </c>
      <c r="ED1091" t="b">
        <v>0</v>
      </c>
      <c r="EE1091" t="b">
        <v>0</v>
      </c>
      <c r="EF1091" t="b">
        <v>0</v>
      </c>
      <c r="EG1091" t="b" cm="1">
        <v>0</v>
      </c>
      <c r="EH1091" t="b">
        <v>0</v>
      </c>
      <c r="EI1091" t="b">
        <v>0</v>
      </c>
      <c r="EJ1091" t="b">
        <v>0</v>
      </c>
      <c r="EK1091" t="s">
        <v>1547</v>
      </c>
      <c r="EL1091">
        <v>0</v>
      </c>
      <c r="EM1091">
        <v>11</v>
      </c>
      <c r="EN1091" t="b">
        <v>0</v>
      </c>
    </row>
    <row r="1092" spans="1:144" ht="15.75">
      <c r="A1092"/>
      <c r="B1092" t="s">
        <v>1562</v>
      </c>
      <c r="C1092" t="s">
        <v>1562</v>
      </c>
      <c r="D1092" t="s">
        <v>4479</v>
      </c>
      <c r="E1092" t="s">
        <v>4480</v>
      </c>
      <c r="F1092"/>
      <c r="G1092" t="s">
        <v>4481</v>
      </c>
      <c r="H1092" t="s">
        <v>4481</v>
      </c>
      <c r="I1092" t="s">
        <v>1230</v>
      </c>
      <c r="J1092"/>
      <c r="K1092"/>
      <c r="L1092" t="s">
        <v>1743</v>
      </c>
      <c r="M1092" t="s">
        <v>1779</v>
      </c>
      <c r="N1092"/>
      <c r="O1092"/>
      <c r="P1092" t="s">
        <v>1567</v>
      </c>
      <c r="Q1092" t="s">
        <v>4463</v>
      </c>
      <c r="R1092" t="s">
        <v>4464</v>
      </c>
      <c r="S1092"/>
      <c r="T1092"/>
      <c r="U1092" t="s">
        <v>13617</v>
      </c>
      <c r="V1092" t="s">
        <v>13620</v>
      </c>
      <c r="W1092"/>
      <c r="X1092"/>
      <c r="Y1092"/>
      <c r="Z1092"/>
      <c r="AA1092"/>
      <c r="AB1092"/>
      <c r="AC1092"/>
      <c r="AD1092"/>
      <c r="AE1092"/>
      <c r="AF1092"/>
      <c r="AG1092"/>
      <c r="AH1092"/>
      <c r="AI1092"/>
      <c r="AJ1092"/>
      <c r="AK1092"/>
      <c r="AL1092"/>
      <c r="AM1092"/>
      <c r="AN1092"/>
      <c r="AO1092" s="108" t="s">
        <v>43</v>
      </c>
      <c r="AP1092" t="s">
        <v>2864</v>
      </c>
      <c r="AQ1092">
        <v>9</v>
      </c>
      <c r="AR1092" t="s">
        <v>10716</v>
      </c>
      <c r="AS1092" t="s">
        <v>1562</v>
      </c>
      <c r="AT1092" t="s">
        <v>10664</v>
      </c>
      <c r="AU1092" t="s">
        <v>4480</v>
      </c>
      <c r="AV1092" t="s">
        <v>10717</v>
      </c>
      <c r="AW1092" t="s">
        <v>1744</v>
      </c>
      <c r="AX1092" t="s">
        <v>1740</v>
      </c>
      <c r="AY1092" t="s">
        <v>10718</v>
      </c>
      <c r="AZ1092" t="s">
        <v>4463</v>
      </c>
      <c r="BA1092" t="s">
        <v>10719</v>
      </c>
      <c r="BB1092" t="s">
        <v>1230</v>
      </c>
      <c r="BC1092" t="s">
        <v>1743</v>
      </c>
      <c r="BD1092" t="s">
        <v>10720</v>
      </c>
      <c r="BE1092" t="s">
        <v>4459</v>
      </c>
      <c r="BF1092">
        <v>1092</v>
      </c>
      <c r="BG1092">
        <v>1085</v>
      </c>
      <c r="BH1092">
        <v>0</v>
      </c>
      <c r="BI1092" t="s">
        <v>4480</v>
      </c>
      <c r="BJ1092">
        <v>1</v>
      </c>
      <c r="BK1092">
        <v>0</v>
      </c>
      <c r="BL1092">
        <v>0</v>
      </c>
      <c r="BM1092" t="s">
        <v>1547</v>
      </c>
      <c r="BN1092" t="s">
        <v>4460</v>
      </c>
      <c r="BO1092" t="s">
        <v>10665</v>
      </c>
      <c r="BP1092" t="s" cm="1">
        <v>10663</v>
      </c>
      <c r="BQ1092" t="s">
        <v>1547</v>
      </c>
      <c r="BR1092" t="s">
        <v>10669</v>
      </c>
      <c r="BS1092">
        <v>8</v>
      </c>
      <c r="BT1092" t="s">
        <v>1724</v>
      </c>
      <c r="BU1092" t="s">
        <v>16069</v>
      </c>
      <c r="BV1092" t="s">
        <v>4479</v>
      </c>
      <c r="BW1092" t="s">
        <v>10717</v>
      </c>
      <c r="BX1092" t="s">
        <v>10718</v>
      </c>
      <c r="BY1092" t="s">
        <v>1744</v>
      </c>
      <c r="BZ1092" t="s">
        <v>1547</v>
      </c>
      <c r="CA1092" t="s">
        <v>1744</v>
      </c>
      <c r="CB1092" t="s">
        <v>1779</v>
      </c>
      <c r="CC1092"/>
      <c r="CD1092" t="s">
        <v>998</v>
      </c>
      <c r="CE1092" t="s">
        <v>1230</v>
      </c>
      <c r="CF1092" t="s">
        <v>10721</v>
      </c>
      <c r="CG1092" t="s">
        <v>10722</v>
      </c>
      <c r="CH1092" t="s">
        <v>1230</v>
      </c>
      <c r="CI1092" t="s">
        <v>1547</v>
      </c>
      <c r="CJ1092" t="s">
        <v>4464</v>
      </c>
      <c r="CK1092" t="s">
        <v>1562</v>
      </c>
      <c r="CL1092"/>
      <c r="CM1092"/>
      <c r="CN1092" t="s">
        <v>13617</v>
      </c>
      <c r="CO1092" t="s">
        <v>13620</v>
      </c>
      <c r="CP1092" t="s">
        <v>13617</v>
      </c>
      <c r="CQ1092" t="s">
        <v>13620</v>
      </c>
      <c r="CR1092" t="s">
        <v>1547</v>
      </c>
      <c r="CS1092">
        <v>0</v>
      </c>
      <c r="CT1092" t="s">
        <v>1547</v>
      </c>
      <c r="CU1092" t="s">
        <v>1547</v>
      </c>
      <c r="CV1092" t="s">
        <v>1547</v>
      </c>
      <c r="CW1092" t="s">
        <v>1547</v>
      </c>
      <c r="CX1092" t="s">
        <v>1547</v>
      </c>
      <c r="CY1092">
        <v>1090</v>
      </c>
      <c r="CZ1092" t="s">
        <v>10615</v>
      </c>
      <c r="DA1092" t="s">
        <v>1547</v>
      </c>
      <c r="DB1092" t="s">
        <v>1881</v>
      </c>
      <c r="DC1092" t="s">
        <v>1882</v>
      </c>
      <c r="DD1092" t="s">
        <v>4480</v>
      </c>
      <c r="DE1092" t="s">
        <v>4463</v>
      </c>
      <c r="DF1092" t="s">
        <v>4481</v>
      </c>
      <c r="DG1092" t="s">
        <v>1547</v>
      </c>
      <c r="DH1092" t="s">
        <v>1547</v>
      </c>
      <c r="DI1092" t="s">
        <v>1892</v>
      </c>
      <c r="DJ1092" t="s">
        <v>10716</v>
      </c>
      <c r="DK1092"/>
      <c r="DL1092" t="s">
        <v>1892</v>
      </c>
      <c r="DM1092">
        <v>9</v>
      </c>
      <c r="DN1092" t="s">
        <v>1883</v>
      </c>
      <c r="DO1092" t="s">
        <v>1562</v>
      </c>
      <c r="DP1092" t="b">
        <v>1</v>
      </c>
      <c r="DQ1092" t="b">
        <v>0</v>
      </c>
      <c r="DR1092" t="b">
        <v>1</v>
      </c>
      <c r="DS1092" t="b">
        <v>0</v>
      </c>
      <c r="DT1092" t="b">
        <v>0</v>
      </c>
      <c r="DU1092" t="b">
        <v>1</v>
      </c>
      <c r="DV1092" t="b">
        <v>0</v>
      </c>
      <c r="DW1092">
        <v>0</v>
      </c>
      <c r="DX1092" t="b">
        <v>0</v>
      </c>
      <c r="DY1092" t="b">
        <v>0</v>
      </c>
      <c r="DZ1092" t="b">
        <v>0</v>
      </c>
      <c r="EA1092" t="b">
        <v>0</v>
      </c>
      <c r="EB1092" t="b">
        <v>0</v>
      </c>
      <c r="EC1092" t="b">
        <v>0</v>
      </c>
      <c r="ED1092" t="b">
        <v>0</v>
      </c>
      <c r="EE1092" t="b">
        <v>0</v>
      </c>
      <c r="EF1092" t="b">
        <v>0</v>
      </c>
      <c r="EG1092" t="b" cm="1">
        <v>0</v>
      </c>
      <c r="EH1092" t="b">
        <v>0</v>
      </c>
      <c r="EI1092" t="b">
        <v>0</v>
      </c>
      <c r="EJ1092" t="b">
        <v>0</v>
      </c>
      <c r="EK1092" t="s">
        <v>1547</v>
      </c>
      <c r="EL1092">
        <v>0</v>
      </c>
      <c r="EM1092">
        <v>22</v>
      </c>
      <c r="EN1092" t="b">
        <v>0</v>
      </c>
    </row>
    <row r="1093" spans="1:144" ht="31.5">
      <c r="A1093"/>
      <c r="B1093" t="s">
        <v>1562</v>
      </c>
      <c r="C1093" t="s">
        <v>1562</v>
      </c>
      <c r="D1093" t="s">
        <v>4483</v>
      </c>
      <c r="E1093" t="s">
        <v>4484</v>
      </c>
      <c r="F1093"/>
      <c r="G1093" t="s">
        <v>4483</v>
      </c>
      <c r="H1093" s="109" t="s">
        <v>4485</v>
      </c>
      <c r="I1093" t="s">
        <v>1230</v>
      </c>
      <c r="J1093"/>
      <c r="K1093"/>
      <c r="L1093" t="s">
        <v>1743</v>
      </c>
      <c r="M1093" t="s">
        <v>1995</v>
      </c>
      <c r="N1093"/>
      <c r="O1093"/>
      <c r="P1093" t="s">
        <v>1567</v>
      </c>
      <c r="Q1093" t="s">
        <v>4463</v>
      </c>
      <c r="R1093" t="s">
        <v>4464</v>
      </c>
      <c r="S1093"/>
      <c r="T1093"/>
      <c r="U1093" t="s">
        <v>13617</v>
      </c>
      <c r="V1093" t="s">
        <v>13621</v>
      </c>
      <c r="W1093"/>
      <c r="X1093"/>
      <c r="Y1093"/>
      <c r="Z1093"/>
      <c r="AA1093"/>
      <c r="AB1093"/>
      <c r="AC1093"/>
      <c r="AD1093"/>
      <c r="AE1093"/>
      <c r="AF1093"/>
      <c r="AG1093"/>
      <c r="AH1093"/>
      <c r="AI1093"/>
      <c r="AJ1093"/>
      <c r="AK1093"/>
      <c r="AL1093"/>
      <c r="AM1093"/>
      <c r="AN1093"/>
      <c r="AO1093" s="108" t="s">
        <v>43</v>
      </c>
      <c r="AP1093" t="s">
        <v>2864</v>
      </c>
      <c r="AQ1093">
        <v>10</v>
      </c>
      <c r="AR1093" t="s">
        <v>10724</v>
      </c>
      <c r="AS1093" t="s">
        <v>1562</v>
      </c>
      <c r="AT1093" t="s">
        <v>10664</v>
      </c>
      <c r="AU1093" t="s">
        <v>4484</v>
      </c>
      <c r="AV1093" t="s">
        <v>10725</v>
      </c>
      <c r="AW1093" t="s">
        <v>1744</v>
      </c>
      <c r="AX1093" t="s">
        <v>1740</v>
      </c>
      <c r="AY1093" t="s">
        <v>10726</v>
      </c>
      <c r="AZ1093" t="s">
        <v>4463</v>
      </c>
      <c r="BA1093" t="s">
        <v>10727</v>
      </c>
      <c r="BB1093" t="s">
        <v>1230</v>
      </c>
      <c r="BC1093" t="s">
        <v>1743</v>
      </c>
      <c r="BD1093" t="s">
        <v>10728</v>
      </c>
      <c r="BE1093" t="s">
        <v>4459</v>
      </c>
      <c r="BF1093">
        <v>1093</v>
      </c>
      <c r="BG1093">
        <v>1085</v>
      </c>
      <c r="BH1093">
        <v>0</v>
      </c>
      <c r="BI1093" t="s">
        <v>4484</v>
      </c>
      <c r="BJ1093">
        <v>1</v>
      </c>
      <c r="BK1093">
        <v>0</v>
      </c>
      <c r="BL1093">
        <v>0</v>
      </c>
      <c r="BM1093" t="s">
        <v>1547</v>
      </c>
      <c r="BN1093" t="s">
        <v>4460</v>
      </c>
      <c r="BO1093" t="s">
        <v>10665</v>
      </c>
      <c r="BP1093" t="s" cm="1">
        <v>10663</v>
      </c>
      <c r="BQ1093" t="s">
        <v>1547</v>
      </c>
      <c r="BR1093" t="s">
        <v>10669</v>
      </c>
      <c r="BS1093">
        <v>9</v>
      </c>
      <c r="BT1093" t="s">
        <v>1726</v>
      </c>
      <c r="BU1093" t="s">
        <v>16070</v>
      </c>
      <c r="BV1093" t="s">
        <v>4483</v>
      </c>
      <c r="BW1093" t="s">
        <v>10725</v>
      </c>
      <c r="BX1093" t="s">
        <v>10729</v>
      </c>
      <c r="BY1093" t="s">
        <v>1744</v>
      </c>
      <c r="BZ1093" t="s">
        <v>1547</v>
      </c>
      <c r="CA1093" t="s">
        <v>1744</v>
      </c>
      <c r="CB1093" t="s">
        <v>1995</v>
      </c>
      <c r="CC1093"/>
      <c r="CD1093" t="s">
        <v>998</v>
      </c>
      <c r="CE1093" t="s">
        <v>1230</v>
      </c>
      <c r="CF1093" t="s">
        <v>10730</v>
      </c>
      <c r="CG1093" t="s">
        <v>10731</v>
      </c>
      <c r="CH1093" t="s">
        <v>1230</v>
      </c>
      <c r="CI1093" t="s">
        <v>1547</v>
      </c>
      <c r="CJ1093" t="s">
        <v>4464</v>
      </c>
      <c r="CK1093" t="s">
        <v>1562</v>
      </c>
      <c r="CL1093"/>
      <c r="CM1093"/>
      <c r="CN1093" t="s">
        <v>13617</v>
      </c>
      <c r="CO1093" t="s">
        <v>13621</v>
      </c>
      <c r="CP1093" t="s">
        <v>13617</v>
      </c>
      <c r="CQ1093" t="s">
        <v>13621</v>
      </c>
      <c r="CR1093" t="s">
        <v>1547</v>
      </c>
      <c r="CS1093">
        <v>0</v>
      </c>
      <c r="CT1093" t="s">
        <v>1547</v>
      </c>
      <c r="CU1093" t="s">
        <v>1547</v>
      </c>
      <c r="CV1093" t="s">
        <v>1547</v>
      </c>
      <c r="CW1093" t="s">
        <v>1547</v>
      </c>
      <c r="CX1093" t="s">
        <v>1547</v>
      </c>
      <c r="CY1093">
        <v>1091</v>
      </c>
      <c r="CZ1093" t="s">
        <v>10616</v>
      </c>
      <c r="DA1093" t="s">
        <v>1547</v>
      </c>
      <c r="DB1093" t="s">
        <v>1881</v>
      </c>
      <c r="DC1093" t="s">
        <v>1882</v>
      </c>
      <c r="DD1093" t="s">
        <v>4484</v>
      </c>
      <c r="DE1093" t="s">
        <v>4463</v>
      </c>
      <c r="DF1093" t="s">
        <v>4483</v>
      </c>
      <c r="DG1093" t="s">
        <v>1547</v>
      </c>
      <c r="DH1093" t="s">
        <v>1547</v>
      </c>
      <c r="DI1093" t="s">
        <v>1892</v>
      </c>
      <c r="DJ1093" t="s">
        <v>10724</v>
      </c>
      <c r="DK1093"/>
      <c r="DL1093" t="s">
        <v>1892</v>
      </c>
      <c r="DM1093">
        <v>9</v>
      </c>
      <c r="DN1093" t="s">
        <v>1883</v>
      </c>
      <c r="DO1093" t="s">
        <v>1562</v>
      </c>
      <c r="DP1093" t="b">
        <v>1</v>
      </c>
      <c r="DQ1093" t="b">
        <v>0</v>
      </c>
      <c r="DR1093" t="b">
        <v>1</v>
      </c>
      <c r="DS1093" t="b">
        <v>0</v>
      </c>
      <c r="DT1093" t="b">
        <v>0</v>
      </c>
      <c r="DU1093" t="b">
        <v>1</v>
      </c>
      <c r="DV1093" t="b">
        <v>0</v>
      </c>
      <c r="DW1093">
        <v>0</v>
      </c>
      <c r="DX1093" t="b">
        <v>0</v>
      </c>
      <c r="DY1093" t="b">
        <v>0</v>
      </c>
      <c r="DZ1093" t="b">
        <v>0</v>
      </c>
      <c r="EA1093" t="b">
        <v>0</v>
      </c>
      <c r="EB1093" t="b">
        <v>0</v>
      </c>
      <c r="EC1093" t="b">
        <v>0</v>
      </c>
      <c r="ED1093" t="b">
        <v>0</v>
      </c>
      <c r="EE1093" t="b">
        <v>0</v>
      </c>
      <c r="EF1093" t="b">
        <v>0</v>
      </c>
      <c r="EG1093" t="b" cm="1">
        <v>0</v>
      </c>
      <c r="EH1093" t="b">
        <v>0</v>
      </c>
      <c r="EI1093" t="b">
        <v>0</v>
      </c>
      <c r="EJ1093" t="b">
        <v>0</v>
      </c>
      <c r="EK1093" t="s">
        <v>1547</v>
      </c>
      <c r="EL1093">
        <v>0</v>
      </c>
      <c r="EM1093">
        <v>11</v>
      </c>
      <c r="EN1093" t="b">
        <v>0</v>
      </c>
    </row>
    <row r="1094" spans="1:144" ht="31.5">
      <c r="A1094"/>
      <c r="B1094" t="s">
        <v>1562</v>
      </c>
      <c r="C1094" t="s">
        <v>1562</v>
      </c>
      <c r="D1094" t="s">
        <v>4486</v>
      </c>
      <c r="E1094" t="s">
        <v>4487</v>
      </c>
      <c r="F1094"/>
      <c r="G1094" t="s">
        <v>4486</v>
      </c>
      <c r="H1094" s="109" t="s">
        <v>4488</v>
      </c>
      <c r="I1094" t="s">
        <v>1230</v>
      </c>
      <c r="J1094"/>
      <c r="K1094"/>
      <c r="L1094" t="s">
        <v>1743</v>
      </c>
      <c r="M1094" t="s">
        <v>1754</v>
      </c>
      <c r="N1094"/>
      <c r="O1094"/>
      <c r="P1094" t="s">
        <v>1567</v>
      </c>
      <c r="Q1094" t="s">
        <v>4463</v>
      </c>
      <c r="R1094" t="s">
        <v>4464</v>
      </c>
      <c r="S1094"/>
      <c r="T1094"/>
      <c r="U1094" t="s">
        <v>13617</v>
      </c>
      <c r="V1094" t="s">
        <v>13622</v>
      </c>
      <c r="W1094"/>
      <c r="X1094"/>
      <c r="Y1094"/>
      <c r="Z1094"/>
      <c r="AA1094"/>
      <c r="AB1094"/>
      <c r="AC1094"/>
      <c r="AD1094"/>
      <c r="AE1094"/>
      <c r="AF1094"/>
      <c r="AG1094"/>
      <c r="AH1094"/>
      <c r="AI1094"/>
      <c r="AJ1094"/>
      <c r="AK1094"/>
      <c r="AL1094"/>
      <c r="AM1094"/>
      <c r="AN1094"/>
      <c r="AO1094" s="108" t="s">
        <v>43</v>
      </c>
      <c r="AP1094" t="s">
        <v>2864</v>
      </c>
      <c r="AQ1094">
        <v>11</v>
      </c>
      <c r="AR1094" t="s">
        <v>10733</v>
      </c>
      <c r="AS1094" t="s">
        <v>1562</v>
      </c>
      <c r="AT1094" t="s">
        <v>10664</v>
      </c>
      <c r="AU1094" t="s">
        <v>4487</v>
      </c>
      <c r="AV1094" t="s">
        <v>10734</v>
      </c>
      <c r="AW1094" t="s">
        <v>1744</v>
      </c>
      <c r="AX1094" t="s">
        <v>1740</v>
      </c>
      <c r="AY1094" t="s">
        <v>10735</v>
      </c>
      <c r="AZ1094" t="s">
        <v>4463</v>
      </c>
      <c r="BA1094" t="s">
        <v>10736</v>
      </c>
      <c r="BB1094" t="s">
        <v>1230</v>
      </c>
      <c r="BC1094" t="s">
        <v>1743</v>
      </c>
      <c r="BD1094" t="s">
        <v>10737</v>
      </c>
      <c r="BE1094" t="s">
        <v>4459</v>
      </c>
      <c r="BF1094">
        <v>1094</v>
      </c>
      <c r="BG1094">
        <v>1085</v>
      </c>
      <c r="BH1094">
        <v>0</v>
      </c>
      <c r="BI1094" t="s">
        <v>4487</v>
      </c>
      <c r="BJ1094">
        <v>1</v>
      </c>
      <c r="BK1094">
        <v>0</v>
      </c>
      <c r="BL1094">
        <v>0</v>
      </c>
      <c r="BM1094" t="s">
        <v>1547</v>
      </c>
      <c r="BN1094" t="s">
        <v>4460</v>
      </c>
      <c r="BO1094" t="s">
        <v>10665</v>
      </c>
      <c r="BP1094" t="s" cm="1">
        <v>10663</v>
      </c>
      <c r="BQ1094" t="s">
        <v>1547</v>
      </c>
      <c r="BR1094" t="s">
        <v>10669</v>
      </c>
      <c r="BS1094">
        <v>10</v>
      </c>
      <c r="BT1094" t="s">
        <v>1785</v>
      </c>
      <c r="BU1094" t="s">
        <v>16071</v>
      </c>
      <c r="BV1094" t="s">
        <v>4486</v>
      </c>
      <c r="BW1094" t="s">
        <v>10734</v>
      </c>
      <c r="BX1094" t="s">
        <v>10738</v>
      </c>
      <c r="BY1094" t="s">
        <v>1744</v>
      </c>
      <c r="BZ1094" t="s">
        <v>1547</v>
      </c>
      <c r="CA1094" t="s">
        <v>1744</v>
      </c>
      <c r="CB1094" t="s">
        <v>1754</v>
      </c>
      <c r="CC1094"/>
      <c r="CD1094" t="s">
        <v>998</v>
      </c>
      <c r="CE1094" t="s">
        <v>1230</v>
      </c>
      <c r="CF1094" t="s">
        <v>10739</v>
      </c>
      <c r="CG1094" t="s">
        <v>10740</v>
      </c>
      <c r="CH1094" t="s">
        <v>1230</v>
      </c>
      <c r="CI1094" t="s">
        <v>1547</v>
      </c>
      <c r="CJ1094" t="s">
        <v>4464</v>
      </c>
      <c r="CK1094" t="s">
        <v>1562</v>
      </c>
      <c r="CL1094"/>
      <c r="CM1094"/>
      <c r="CN1094" t="s">
        <v>13617</v>
      </c>
      <c r="CO1094" t="s">
        <v>13622</v>
      </c>
      <c r="CP1094" t="s">
        <v>13617</v>
      </c>
      <c r="CQ1094" t="s">
        <v>13622</v>
      </c>
      <c r="CR1094" t="s">
        <v>1547</v>
      </c>
      <c r="CS1094">
        <v>0</v>
      </c>
      <c r="CT1094" t="s">
        <v>1547</v>
      </c>
      <c r="CU1094" t="s">
        <v>1547</v>
      </c>
      <c r="CV1094" t="s">
        <v>1547</v>
      </c>
      <c r="CW1094" t="s">
        <v>1547</v>
      </c>
      <c r="CX1094" t="s">
        <v>1547</v>
      </c>
      <c r="CY1094">
        <v>1092</v>
      </c>
      <c r="CZ1094" t="s">
        <v>10617</v>
      </c>
      <c r="DA1094" t="s">
        <v>1547</v>
      </c>
      <c r="DB1094" t="s">
        <v>1881</v>
      </c>
      <c r="DC1094" t="s">
        <v>1882</v>
      </c>
      <c r="DD1094" t="s">
        <v>4487</v>
      </c>
      <c r="DE1094" t="s">
        <v>4463</v>
      </c>
      <c r="DF1094" t="s">
        <v>4486</v>
      </c>
      <c r="DG1094" t="s">
        <v>1547</v>
      </c>
      <c r="DH1094" t="s">
        <v>1547</v>
      </c>
      <c r="DI1094" t="s">
        <v>1892</v>
      </c>
      <c r="DJ1094" t="s">
        <v>10733</v>
      </c>
      <c r="DK1094"/>
      <c r="DL1094" t="s">
        <v>1892</v>
      </c>
      <c r="DM1094">
        <v>9</v>
      </c>
      <c r="DN1094" t="s">
        <v>1883</v>
      </c>
      <c r="DO1094" t="s">
        <v>1562</v>
      </c>
      <c r="DP1094" t="b">
        <v>1</v>
      </c>
      <c r="DQ1094" t="b">
        <v>0</v>
      </c>
      <c r="DR1094" t="b">
        <v>1</v>
      </c>
      <c r="DS1094" t="b">
        <v>0</v>
      </c>
      <c r="DT1094" t="b">
        <v>0</v>
      </c>
      <c r="DU1094" t="b">
        <v>1</v>
      </c>
      <c r="DV1094" t="b">
        <v>0</v>
      </c>
      <c r="DW1094">
        <v>0</v>
      </c>
      <c r="DX1094" t="b">
        <v>0</v>
      </c>
      <c r="DY1094" t="b">
        <v>0</v>
      </c>
      <c r="DZ1094" t="b">
        <v>0</v>
      </c>
      <c r="EA1094" t="b">
        <v>0</v>
      </c>
      <c r="EB1094" t="b">
        <v>0</v>
      </c>
      <c r="EC1094" t="b">
        <v>0</v>
      </c>
      <c r="ED1094" t="b">
        <v>0</v>
      </c>
      <c r="EE1094" t="b">
        <v>0</v>
      </c>
      <c r="EF1094" t="b">
        <v>0</v>
      </c>
      <c r="EG1094" t="b" cm="1">
        <v>0</v>
      </c>
      <c r="EH1094" t="b">
        <v>0</v>
      </c>
      <c r="EI1094" t="b">
        <v>0</v>
      </c>
      <c r="EJ1094" t="b">
        <v>0</v>
      </c>
      <c r="EK1094" t="s">
        <v>1547</v>
      </c>
      <c r="EL1094">
        <v>0</v>
      </c>
      <c r="EM1094">
        <v>9</v>
      </c>
      <c r="EN1094" t="b">
        <v>0</v>
      </c>
    </row>
    <row r="1095" spans="1:144" ht="15.75">
      <c r="A1095"/>
      <c r="B1095" t="s">
        <v>1562</v>
      </c>
      <c r="C1095" t="s">
        <v>1562</v>
      </c>
      <c r="D1095" t="s">
        <v>4489</v>
      </c>
      <c r="E1095" t="s">
        <v>4490</v>
      </c>
      <c r="F1095"/>
      <c r="G1095" t="s">
        <v>4489</v>
      </c>
      <c r="H1095" t="s">
        <v>4491</v>
      </c>
      <c r="I1095" t="s">
        <v>1230</v>
      </c>
      <c r="J1095"/>
      <c r="K1095"/>
      <c r="L1095" t="s">
        <v>1743</v>
      </c>
      <c r="M1095" t="s">
        <v>1995</v>
      </c>
      <c r="N1095"/>
      <c r="O1095"/>
      <c r="P1095" t="s">
        <v>1567</v>
      </c>
      <c r="Q1095" t="s">
        <v>4463</v>
      </c>
      <c r="R1095" t="s">
        <v>4464</v>
      </c>
      <c r="S1095"/>
      <c r="T1095"/>
      <c r="U1095" t="s">
        <v>13617</v>
      </c>
      <c r="V1095" t="s">
        <v>13623</v>
      </c>
      <c r="W1095"/>
      <c r="X1095"/>
      <c r="Y1095"/>
      <c r="Z1095"/>
      <c r="AA1095"/>
      <c r="AB1095"/>
      <c r="AC1095"/>
      <c r="AD1095"/>
      <c r="AE1095"/>
      <c r="AF1095"/>
      <c r="AG1095"/>
      <c r="AH1095"/>
      <c r="AI1095"/>
      <c r="AJ1095"/>
      <c r="AK1095"/>
      <c r="AL1095"/>
      <c r="AM1095"/>
      <c r="AN1095"/>
      <c r="AO1095" s="108" t="s">
        <v>43</v>
      </c>
      <c r="AP1095" t="s">
        <v>2864</v>
      </c>
      <c r="AQ1095">
        <v>12</v>
      </c>
      <c r="AR1095" t="s">
        <v>10742</v>
      </c>
      <c r="AS1095" t="s">
        <v>1562</v>
      </c>
      <c r="AT1095" t="s">
        <v>10664</v>
      </c>
      <c r="AU1095" t="s">
        <v>4490</v>
      </c>
      <c r="AV1095" t="s">
        <v>10743</v>
      </c>
      <c r="AW1095" t="s">
        <v>1744</v>
      </c>
      <c r="AX1095" t="s">
        <v>1740</v>
      </c>
      <c r="AY1095" t="s">
        <v>10744</v>
      </c>
      <c r="AZ1095" t="s">
        <v>4463</v>
      </c>
      <c r="BA1095" t="s">
        <v>10745</v>
      </c>
      <c r="BB1095" t="s">
        <v>1230</v>
      </c>
      <c r="BC1095" t="s">
        <v>1743</v>
      </c>
      <c r="BD1095" t="s">
        <v>10746</v>
      </c>
      <c r="BE1095" t="s">
        <v>4459</v>
      </c>
      <c r="BF1095">
        <v>1095</v>
      </c>
      <c r="BG1095">
        <v>1085</v>
      </c>
      <c r="BH1095">
        <v>0</v>
      </c>
      <c r="BI1095" t="s">
        <v>4490</v>
      </c>
      <c r="BJ1095">
        <v>1</v>
      </c>
      <c r="BK1095">
        <v>0</v>
      </c>
      <c r="BL1095">
        <v>0</v>
      </c>
      <c r="BM1095" t="s">
        <v>1547</v>
      </c>
      <c r="BN1095" t="s">
        <v>4460</v>
      </c>
      <c r="BO1095" t="s">
        <v>10665</v>
      </c>
      <c r="BP1095" t="s" cm="1">
        <v>10663</v>
      </c>
      <c r="BQ1095" t="s">
        <v>1547</v>
      </c>
      <c r="BR1095" t="s">
        <v>10669</v>
      </c>
      <c r="BS1095">
        <v>11</v>
      </c>
      <c r="BT1095" t="s">
        <v>1729</v>
      </c>
      <c r="BU1095" t="s">
        <v>16072</v>
      </c>
      <c r="BV1095" t="s">
        <v>4489</v>
      </c>
      <c r="BW1095" t="s">
        <v>10743</v>
      </c>
      <c r="BX1095" t="s">
        <v>10747</v>
      </c>
      <c r="BY1095" t="s">
        <v>1744</v>
      </c>
      <c r="BZ1095" t="s">
        <v>1547</v>
      </c>
      <c r="CA1095" t="s">
        <v>1744</v>
      </c>
      <c r="CB1095" t="s">
        <v>1995</v>
      </c>
      <c r="CC1095"/>
      <c r="CD1095" t="s">
        <v>998</v>
      </c>
      <c r="CE1095" t="s">
        <v>1230</v>
      </c>
      <c r="CF1095" t="s">
        <v>10748</v>
      </c>
      <c r="CG1095" t="s">
        <v>10749</v>
      </c>
      <c r="CH1095" t="s">
        <v>1230</v>
      </c>
      <c r="CI1095" t="s">
        <v>1547</v>
      </c>
      <c r="CJ1095" t="s">
        <v>4464</v>
      </c>
      <c r="CK1095" t="s">
        <v>1562</v>
      </c>
      <c r="CL1095"/>
      <c r="CM1095"/>
      <c r="CN1095" t="s">
        <v>13617</v>
      </c>
      <c r="CO1095" t="s">
        <v>13623</v>
      </c>
      <c r="CP1095" t="s">
        <v>13617</v>
      </c>
      <c r="CQ1095" t="s">
        <v>13623</v>
      </c>
      <c r="CR1095" t="s">
        <v>1547</v>
      </c>
      <c r="CS1095">
        <v>0</v>
      </c>
      <c r="CT1095" t="s">
        <v>1547</v>
      </c>
      <c r="CU1095" t="s">
        <v>1547</v>
      </c>
      <c r="CV1095" t="s">
        <v>1547</v>
      </c>
      <c r="CW1095" t="s">
        <v>1547</v>
      </c>
      <c r="CX1095" t="s">
        <v>1547</v>
      </c>
      <c r="CY1095">
        <v>1093</v>
      </c>
      <c r="CZ1095" t="s">
        <v>10618</v>
      </c>
      <c r="DA1095" t="s">
        <v>1547</v>
      </c>
      <c r="DB1095" t="s">
        <v>1881</v>
      </c>
      <c r="DC1095" t="s">
        <v>1882</v>
      </c>
      <c r="DD1095" t="s">
        <v>4490</v>
      </c>
      <c r="DE1095" t="s">
        <v>4463</v>
      </c>
      <c r="DF1095" t="s">
        <v>4489</v>
      </c>
      <c r="DG1095" t="s">
        <v>1547</v>
      </c>
      <c r="DH1095" t="s">
        <v>1547</v>
      </c>
      <c r="DI1095" t="s">
        <v>1892</v>
      </c>
      <c r="DJ1095" t="s">
        <v>10742</v>
      </c>
      <c r="DK1095"/>
      <c r="DL1095" t="s">
        <v>1892</v>
      </c>
      <c r="DM1095">
        <v>9</v>
      </c>
      <c r="DN1095" t="s">
        <v>1883</v>
      </c>
      <c r="DO1095" t="s">
        <v>1562</v>
      </c>
      <c r="DP1095" t="b">
        <v>1</v>
      </c>
      <c r="DQ1095" t="b">
        <v>0</v>
      </c>
      <c r="DR1095" t="b">
        <v>1</v>
      </c>
      <c r="DS1095" t="b">
        <v>0</v>
      </c>
      <c r="DT1095" t="b">
        <v>0</v>
      </c>
      <c r="DU1095" t="b">
        <v>1</v>
      </c>
      <c r="DV1095" t="b">
        <v>0</v>
      </c>
      <c r="DW1095">
        <v>0</v>
      </c>
      <c r="DX1095" t="b">
        <v>0</v>
      </c>
      <c r="DY1095" t="b">
        <v>0</v>
      </c>
      <c r="DZ1095" t="b">
        <v>0</v>
      </c>
      <c r="EA1095" t="b">
        <v>0</v>
      </c>
      <c r="EB1095" t="b">
        <v>0</v>
      </c>
      <c r="EC1095" t="b">
        <v>0</v>
      </c>
      <c r="ED1095" t="b">
        <v>0</v>
      </c>
      <c r="EE1095" t="b">
        <v>0</v>
      </c>
      <c r="EF1095" t="b">
        <v>0</v>
      </c>
      <c r="EG1095" t="b" cm="1">
        <v>0</v>
      </c>
      <c r="EH1095" t="b">
        <v>0</v>
      </c>
      <c r="EI1095" t="b">
        <v>0</v>
      </c>
      <c r="EJ1095" t="b">
        <v>0</v>
      </c>
      <c r="EK1095" t="s">
        <v>1547</v>
      </c>
      <c r="EL1095">
        <v>0</v>
      </c>
      <c r="EM1095">
        <v>21</v>
      </c>
      <c r="EN1095" t="b">
        <v>0</v>
      </c>
    </row>
    <row r="1096" spans="1:144" ht="15.75">
      <c r="A1096"/>
      <c r="B1096" t="s">
        <v>1562</v>
      </c>
      <c r="C1096" t="s">
        <v>1562</v>
      </c>
      <c r="D1096" t="s">
        <v>4492</v>
      </c>
      <c r="E1096" t="s">
        <v>4493</v>
      </c>
      <c r="F1096" t="s">
        <v>4494</v>
      </c>
      <c r="G1096" t="s">
        <v>4492</v>
      </c>
      <c r="H1096" t="s">
        <v>4492</v>
      </c>
      <c r="I1096" t="s">
        <v>1244</v>
      </c>
      <c r="J1096"/>
      <c r="K1096"/>
      <c r="L1096" t="s">
        <v>1743</v>
      </c>
      <c r="M1096"/>
      <c r="N1096"/>
      <c r="O1096"/>
      <c r="P1096" t="s">
        <v>1567</v>
      </c>
      <c r="Q1096" t="s">
        <v>4463</v>
      </c>
      <c r="R1096" t="s">
        <v>4464</v>
      </c>
      <c r="S1096"/>
      <c r="T1096"/>
      <c r="U1096" t="s">
        <v>13624</v>
      </c>
      <c r="V1096"/>
      <c r="W1096"/>
      <c r="X1096"/>
      <c r="Y1096"/>
      <c r="Z1096"/>
      <c r="AA1096"/>
      <c r="AB1096"/>
      <c r="AC1096"/>
      <c r="AD1096"/>
      <c r="AE1096"/>
      <c r="AF1096"/>
      <c r="AG1096"/>
      <c r="AH1096"/>
      <c r="AI1096"/>
      <c r="AJ1096"/>
      <c r="AK1096"/>
      <c r="AL1096"/>
      <c r="AM1096"/>
      <c r="AN1096"/>
      <c r="AO1096" s="108" t="s">
        <v>43</v>
      </c>
      <c r="AP1096" t="s">
        <v>2864</v>
      </c>
      <c r="AQ1096">
        <v>13</v>
      </c>
      <c r="AR1096" t="s">
        <v>10751</v>
      </c>
      <c r="AS1096" t="s">
        <v>1562</v>
      </c>
      <c r="AT1096" t="s">
        <v>10664</v>
      </c>
      <c r="AU1096" t="s">
        <v>4493</v>
      </c>
      <c r="AV1096" t="s">
        <v>10752</v>
      </c>
      <c r="AW1096" t="s">
        <v>10753</v>
      </c>
      <c r="AX1096" t="s">
        <v>1740</v>
      </c>
      <c r="AY1096" t="s">
        <v>10754</v>
      </c>
      <c r="AZ1096" t="s">
        <v>4463</v>
      </c>
      <c r="BA1096" t="s">
        <v>10755</v>
      </c>
      <c r="BB1096" t="s">
        <v>1244</v>
      </c>
      <c r="BC1096" t="s">
        <v>1743</v>
      </c>
      <c r="BD1096" t="s">
        <v>10756</v>
      </c>
      <c r="BE1096" t="s">
        <v>4492</v>
      </c>
      <c r="BF1096">
        <v>1096</v>
      </c>
      <c r="BG1096">
        <v>0</v>
      </c>
      <c r="BH1096">
        <v>0</v>
      </c>
      <c r="BI1096" t="s">
        <v>1547</v>
      </c>
      <c r="BJ1096">
        <v>0</v>
      </c>
      <c r="BK1096">
        <v>0</v>
      </c>
      <c r="BL1096">
        <v>0</v>
      </c>
      <c r="BM1096" t="s">
        <v>1547</v>
      </c>
      <c r="BN1096" t="s">
        <v>1547</v>
      </c>
      <c r="BO1096" t="s">
        <v>1547</v>
      </c>
      <c r="BP1096" t="s" cm="1">
        <v>1547</v>
      </c>
      <c r="BQ1096" t="s">
        <v>1547</v>
      </c>
      <c r="BR1096" t="s">
        <v>10669</v>
      </c>
      <c r="BS1096">
        <v>12</v>
      </c>
      <c r="BT1096" t="s">
        <v>1730</v>
      </c>
      <c r="BU1096" t="s">
        <v>16073</v>
      </c>
      <c r="BV1096" t="s">
        <v>4492</v>
      </c>
      <c r="BW1096" t="s">
        <v>10752</v>
      </c>
      <c r="BX1096" t="s">
        <v>10754</v>
      </c>
      <c r="BY1096" t="s">
        <v>1744</v>
      </c>
      <c r="BZ1096" t="s">
        <v>1547</v>
      </c>
      <c r="CA1096" t="s">
        <v>1744</v>
      </c>
      <c r="CB1096" t="s">
        <v>1547</v>
      </c>
      <c r="CC1096"/>
      <c r="CD1096" t="s">
        <v>998</v>
      </c>
      <c r="CE1096" t="s">
        <v>1244</v>
      </c>
      <c r="CF1096" t="s">
        <v>4493</v>
      </c>
      <c r="CG1096" t="s">
        <v>10752</v>
      </c>
      <c r="CH1096" t="s">
        <v>1244</v>
      </c>
      <c r="CI1096" t="s">
        <v>1547</v>
      </c>
      <c r="CJ1096" t="s">
        <v>4464</v>
      </c>
      <c r="CK1096" t="s">
        <v>1562</v>
      </c>
      <c r="CL1096"/>
      <c r="CM1096"/>
      <c r="CN1096" t="s">
        <v>13624</v>
      </c>
      <c r="CO1096" t="s">
        <v>1547</v>
      </c>
      <c r="CP1096" t="s">
        <v>13624</v>
      </c>
      <c r="CQ1096" t="s">
        <v>1547</v>
      </c>
      <c r="CR1096" t="s">
        <v>1547</v>
      </c>
      <c r="CS1096">
        <v>0</v>
      </c>
      <c r="CT1096" t="s">
        <v>1547</v>
      </c>
      <c r="CU1096" t="s">
        <v>1547</v>
      </c>
      <c r="CV1096" t="s">
        <v>1547</v>
      </c>
      <c r="CW1096" t="s">
        <v>1547</v>
      </c>
      <c r="CX1096" t="s">
        <v>1547</v>
      </c>
      <c r="CY1096">
        <v>1094</v>
      </c>
      <c r="CZ1096" t="s">
        <v>10619</v>
      </c>
      <c r="DA1096" t="s">
        <v>1547</v>
      </c>
      <c r="DB1096" t="s">
        <v>1881</v>
      </c>
      <c r="DC1096" t="s">
        <v>1882</v>
      </c>
      <c r="DD1096" t="s">
        <v>4493</v>
      </c>
      <c r="DE1096" t="s">
        <v>4463</v>
      </c>
      <c r="DF1096" t="s">
        <v>4492</v>
      </c>
      <c r="DG1096" t="s">
        <v>1547</v>
      </c>
      <c r="DH1096" t="s">
        <v>1547</v>
      </c>
      <c r="DI1096" t="s">
        <v>1892</v>
      </c>
      <c r="DJ1096" t="s">
        <v>10751</v>
      </c>
      <c r="DK1096"/>
      <c r="DL1096" t="s">
        <v>1892</v>
      </c>
      <c r="DM1096">
        <v>9</v>
      </c>
      <c r="DN1096" t="s">
        <v>1883</v>
      </c>
      <c r="DO1096" t="s">
        <v>1562</v>
      </c>
      <c r="DP1096" t="b">
        <v>1</v>
      </c>
      <c r="DQ1096" t="b">
        <v>0</v>
      </c>
      <c r="DR1096" t="b">
        <v>1</v>
      </c>
      <c r="DS1096" t="b">
        <v>0</v>
      </c>
      <c r="DT1096" t="b">
        <v>0</v>
      </c>
      <c r="DU1096" t="b">
        <v>1</v>
      </c>
      <c r="DV1096" t="b">
        <v>1</v>
      </c>
      <c r="DW1096">
        <v>0</v>
      </c>
      <c r="DX1096" t="b">
        <v>0</v>
      </c>
      <c r="DY1096" t="b">
        <v>0</v>
      </c>
      <c r="DZ1096" t="b">
        <v>0</v>
      </c>
      <c r="EA1096" t="b">
        <v>0</v>
      </c>
      <c r="EB1096" t="b">
        <v>0</v>
      </c>
      <c r="EC1096" t="b">
        <v>0</v>
      </c>
      <c r="ED1096" t="b">
        <v>0</v>
      </c>
      <c r="EE1096" t="b">
        <v>0</v>
      </c>
      <c r="EF1096" t="b">
        <v>0</v>
      </c>
      <c r="EG1096" t="b" cm="1">
        <v>0</v>
      </c>
      <c r="EH1096" t="b">
        <v>0</v>
      </c>
      <c r="EI1096" t="b">
        <v>0</v>
      </c>
      <c r="EJ1096" t="b">
        <v>0</v>
      </c>
      <c r="EK1096" t="s">
        <v>1547</v>
      </c>
      <c r="EL1096">
        <v>0</v>
      </c>
      <c r="EM1096">
        <v>23</v>
      </c>
      <c r="EN1096" t="b">
        <v>0</v>
      </c>
    </row>
    <row r="1097" spans="1:144" ht="15.75">
      <c r="A1097"/>
      <c r="B1097" t="s">
        <v>1562</v>
      </c>
      <c r="C1097" t="s">
        <v>1562</v>
      </c>
      <c r="D1097" t="s">
        <v>4495</v>
      </c>
      <c r="E1097" t="s">
        <v>4496</v>
      </c>
      <c r="F1097"/>
      <c r="G1097" t="s">
        <v>4495</v>
      </c>
      <c r="H1097" t="s">
        <v>4495</v>
      </c>
      <c r="I1097" t="s">
        <v>1230</v>
      </c>
      <c r="J1097"/>
      <c r="K1097"/>
      <c r="L1097" t="s">
        <v>1743</v>
      </c>
      <c r="M1097" t="s">
        <v>1754</v>
      </c>
      <c r="N1097"/>
      <c r="O1097"/>
      <c r="P1097" t="s">
        <v>1567</v>
      </c>
      <c r="Q1097" t="s">
        <v>4463</v>
      </c>
      <c r="R1097" t="s">
        <v>4464</v>
      </c>
      <c r="S1097"/>
      <c r="T1097"/>
      <c r="U1097" t="s">
        <v>13624</v>
      </c>
      <c r="V1097" t="s">
        <v>13625</v>
      </c>
      <c r="W1097"/>
      <c r="X1097"/>
      <c r="Y1097"/>
      <c r="Z1097"/>
      <c r="AA1097"/>
      <c r="AB1097"/>
      <c r="AC1097"/>
      <c r="AD1097"/>
      <c r="AE1097"/>
      <c r="AF1097"/>
      <c r="AG1097"/>
      <c r="AH1097"/>
      <c r="AI1097"/>
      <c r="AJ1097"/>
      <c r="AK1097"/>
      <c r="AL1097"/>
      <c r="AM1097"/>
      <c r="AN1097"/>
      <c r="AO1097" s="108" t="s">
        <v>43</v>
      </c>
      <c r="AP1097" t="s">
        <v>2864</v>
      </c>
      <c r="AQ1097">
        <v>14</v>
      </c>
      <c r="AR1097" t="s">
        <v>10758</v>
      </c>
      <c r="AS1097" t="s">
        <v>1562</v>
      </c>
      <c r="AT1097" t="s">
        <v>10664</v>
      </c>
      <c r="AU1097" t="s">
        <v>4496</v>
      </c>
      <c r="AV1097" t="s">
        <v>10759</v>
      </c>
      <c r="AW1097" t="s">
        <v>1744</v>
      </c>
      <c r="AX1097" t="s">
        <v>1740</v>
      </c>
      <c r="AY1097" t="s">
        <v>10760</v>
      </c>
      <c r="AZ1097" t="s">
        <v>4463</v>
      </c>
      <c r="BA1097" t="s">
        <v>10761</v>
      </c>
      <c r="BB1097" t="s">
        <v>1230</v>
      </c>
      <c r="BC1097" t="s">
        <v>1743</v>
      </c>
      <c r="BD1097" t="s">
        <v>10762</v>
      </c>
      <c r="BE1097" t="s">
        <v>4492</v>
      </c>
      <c r="BF1097">
        <v>1097</v>
      </c>
      <c r="BG1097">
        <v>1096</v>
      </c>
      <c r="BH1097">
        <v>0</v>
      </c>
      <c r="BI1097" t="s">
        <v>4496</v>
      </c>
      <c r="BJ1097">
        <v>1</v>
      </c>
      <c r="BK1097">
        <v>0</v>
      </c>
      <c r="BL1097">
        <v>0</v>
      </c>
      <c r="BM1097" t="s">
        <v>1547</v>
      </c>
      <c r="BN1097" t="s">
        <v>4493</v>
      </c>
      <c r="BO1097" t="s">
        <v>10752</v>
      </c>
      <c r="BP1097" t="s" cm="1">
        <v>10751</v>
      </c>
      <c r="BQ1097" t="s">
        <v>1547</v>
      </c>
      <c r="BR1097" t="s">
        <v>10669</v>
      </c>
      <c r="BS1097">
        <v>13</v>
      </c>
      <c r="BT1097" t="s">
        <v>1731</v>
      </c>
      <c r="BU1097" t="s">
        <v>16074</v>
      </c>
      <c r="BV1097" t="s">
        <v>4495</v>
      </c>
      <c r="BW1097" t="s">
        <v>10759</v>
      </c>
      <c r="BX1097" t="s">
        <v>10760</v>
      </c>
      <c r="BY1097" t="s">
        <v>1744</v>
      </c>
      <c r="BZ1097" t="s">
        <v>1547</v>
      </c>
      <c r="CA1097" t="s">
        <v>1744</v>
      </c>
      <c r="CB1097" t="s">
        <v>1754</v>
      </c>
      <c r="CC1097"/>
      <c r="CD1097" t="s">
        <v>998</v>
      </c>
      <c r="CE1097" t="s">
        <v>1230</v>
      </c>
      <c r="CF1097" t="s">
        <v>10763</v>
      </c>
      <c r="CG1097" t="s">
        <v>10764</v>
      </c>
      <c r="CH1097" t="s">
        <v>1230</v>
      </c>
      <c r="CI1097" t="s">
        <v>1547</v>
      </c>
      <c r="CJ1097" t="s">
        <v>4464</v>
      </c>
      <c r="CK1097" t="s">
        <v>1562</v>
      </c>
      <c r="CL1097"/>
      <c r="CM1097"/>
      <c r="CN1097" t="s">
        <v>13624</v>
      </c>
      <c r="CO1097" t="s">
        <v>13625</v>
      </c>
      <c r="CP1097" t="s">
        <v>13624</v>
      </c>
      <c r="CQ1097" t="s">
        <v>13625</v>
      </c>
      <c r="CR1097" t="s">
        <v>1547</v>
      </c>
      <c r="CS1097">
        <v>0</v>
      </c>
      <c r="CT1097" t="s">
        <v>1547</v>
      </c>
      <c r="CU1097" t="s">
        <v>1547</v>
      </c>
      <c r="CV1097" t="s">
        <v>1547</v>
      </c>
      <c r="CW1097" t="s">
        <v>1547</v>
      </c>
      <c r="CX1097" t="s">
        <v>1547</v>
      </c>
      <c r="CY1097">
        <v>1095</v>
      </c>
      <c r="CZ1097" t="s">
        <v>10620</v>
      </c>
      <c r="DA1097" t="s">
        <v>1547</v>
      </c>
      <c r="DB1097" t="s">
        <v>1881</v>
      </c>
      <c r="DC1097" t="s">
        <v>1882</v>
      </c>
      <c r="DD1097" t="s">
        <v>4496</v>
      </c>
      <c r="DE1097" t="s">
        <v>4463</v>
      </c>
      <c r="DF1097" t="s">
        <v>4495</v>
      </c>
      <c r="DG1097" t="s">
        <v>1547</v>
      </c>
      <c r="DH1097" t="s">
        <v>1547</v>
      </c>
      <c r="DI1097" t="s">
        <v>1892</v>
      </c>
      <c r="DJ1097" t="s">
        <v>10758</v>
      </c>
      <c r="DK1097"/>
      <c r="DL1097" t="s">
        <v>1892</v>
      </c>
      <c r="DM1097">
        <v>9</v>
      </c>
      <c r="DN1097" t="s">
        <v>1883</v>
      </c>
      <c r="DO1097" t="s">
        <v>1562</v>
      </c>
      <c r="DP1097" t="b">
        <v>1</v>
      </c>
      <c r="DQ1097" t="b">
        <v>0</v>
      </c>
      <c r="DR1097" t="b">
        <v>1</v>
      </c>
      <c r="DS1097" t="b">
        <v>0</v>
      </c>
      <c r="DT1097" t="b">
        <v>0</v>
      </c>
      <c r="DU1097" t="b">
        <v>1</v>
      </c>
      <c r="DV1097" t="b">
        <v>0</v>
      </c>
      <c r="DW1097">
        <v>0</v>
      </c>
      <c r="DX1097" t="b">
        <v>0</v>
      </c>
      <c r="DY1097" t="b">
        <v>0</v>
      </c>
      <c r="DZ1097" t="b">
        <v>0</v>
      </c>
      <c r="EA1097" t="b">
        <v>0</v>
      </c>
      <c r="EB1097" t="b">
        <v>0</v>
      </c>
      <c r="EC1097" t="b">
        <v>0</v>
      </c>
      <c r="ED1097" t="b">
        <v>0</v>
      </c>
      <c r="EE1097" t="b">
        <v>0</v>
      </c>
      <c r="EF1097" t="b">
        <v>0</v>
      </c>
      <c r="EG1097" t="b" cm="1">
        <v>0</v>
      </c>
      <c r="EH1097" t="b">
        <v>0</v>
      </c>
      <c r="EI1097" t="b">
        <v>0</v>
      </c>
      <c r="EJ1097" t="b">
        <v>0</v>
      </c>
      <c r="EK1097" t="s">
        <v>1547</v>
      </c>
      <c r="EL1097">
        <v>0</v>
      </c>
      <c r="EM1097">
        <v>14</v>
      </c>
      <c r="EN1097" t="b">
        <v>0</v>
      </c>
    </row>
    <row r="1098" spans="1:144" ht="15.75">
      <c r="A1098"/>
      <c r="B1098" t="s">
        <v>1562</v>
      </c>
      <c r="C1098" t="s">
        <v>1562</v>
      </c>
      <c r="D1098" t="s">
        <v>4497</v>
      </c>
      <c r="E1098" t="s">
        <v>4498</v>
      </c>
      <c r="F1098"/>
      <c r="G1098" t="s">
        <v>4497</v>
      </c>
      <c r="H1098" t="s">
        <v>4497</v>
      </c>
      <c r="I1098" t="s">
        <v>1230</v>
      </c>
      <c r="J1098"/>
      <c r="K1098"/>
      <c r="L1098" t="s">
        <v>1743</v>
      </c>
      <c r="M1098" t="s">
        <v>1754</v>
      </c>
      <c r="N1098"/>
      <c r="O1098"/>
      <c r="P1098" t="s">
        <v>1567</v>
      </c>
      <c r="Q1098" t="s">
        <v>4463</v>
      </c>
      <c r="R1098" t="s">
        <v>4464</v>
      </c>
      <c r="S1098"/>
      <c r="T1098"/>
      <c r="U1098" t="s">
        <v>13624</v>
      </c>
      <c r="V1098" t="s">
        <v>13626</v>
      </c>
      <c r="W1098"/>
      <c r="X1098"/>
      <c r="Y1098"/>
      <c r="Z1098"/>
      <c r="AA1098"/>
      <c r="AB1098"/>
      <c r="AC1098"/>
      <c r="AD1098"/>
      <c r="AE1098"/>
      <c r="AF1098"/>
      <c r="AG1098"/>
      <c r="AH1098"/>
      <c r="AI1098"/>
      <c r="AJ1098"/>
      <c r="AK1098"/>
      <c r="AL1098"/>
      <c r="AM1098"/>
      <c r="AN1098"/>
      <c r="AO1098" s="108" t="s">
        <v>43</v>
      </c>
      <c r="AP1098" t="s">
        <v>2864</v>
      </c>
      <c r="AQ1098">
        <v>15</v>
      </c>
      <c r="AR1098" t="s">
        <v>10766</v>
      </c>
      <c r="AS1098" t="s">
        <v>1562</v>
      </c>
      <c r="AT1098" t="s">
        <v>10664</v>
      </c>
      <c r="AU1098" t="s">
        <v>4498</v>
      </c>
      <c r="AV1098" t="s">
        <v>10767</v>
      </c>
      <c r="AW1098" t="s">
        <v>1744</v>
      </c>
      <c r="AX1098" t="s">
        <v>1740</v>
      </c>
      <c r="AY1098" t="s">
        <v>10768</v>
      </c>
      <c r="AZ1098" t="s">
        <v>4463</v>
      </c>
      <c r="BA1098" t="s">
        <v>10769</v>
      </c>
      <c r="BB1098" t="s">
        <v>1230</v>
      </c>
      <c r="BC1098" t="s">
        <v>1743</v>
      </c>
      <c r="BD1098" t="s">
        <v>10770</v>
      </c>
      <c r="BE1098" t="s">
        <v>4492</v>
      </c>
      <c r="BF1098">
        <v>1098</v>
      </c>
      <c r="BG1098">
        <v>1096</v>
      </c>
      <c r="BH1098">
        <v>0</v>
      </c>
      <c r="BI1098" t="s">
        <v>4498</v>
      </c>
      <c r="BJ1098">
        <v>1</v>
      </c>
      <c r="BK1098">
        <v>0</v>
      </c>
      <c r="BL1098">
        <v>0</v>
      </c>
      <c r="BM1098" t="s">
        <v>1547</v>
      </c>
      <c r="BN1098" t="s">
        <v>4493</v>
      </c>
      <c r="BO1098" t="s">
        <v>10752</v>
      </c>
      <c r="BP1098" t="s" cm="1">
        <v>10751</v>
      </c>
      <c r="BQ1098" t="s">
        <v>1547</v>
      </c>
      <c r="BR1098" t="s">
        <v>10669</v>
      </c>
      <c r="BS1098">
        <v>14</v>
      </c>
      <c r="BT1098" t="s">
        <v>5141</v>
      </c>
      <c r="BU1098" t="s">
        <v>16075</v>
      </c>
      <c r="BV1098" t="s">
        <v>4497</v>
      </c>
      <c r="BW1098" t="s">
        <v>10767</v>
      </c>
      <c r="BX1098" t="s">
        <v>10768</v>
      </c>
      <c r="BY1098" t="s">
        <v>1744</v>
      </c>
      <c r="BZ1098" t="s">
        <v>1547</v>
      </c>
      <c r="CA1098" t="s">
        <v>1744</v>
      </c>
      <c r="CB1098" t="s">
        <v>1754</v>
      </c>
      <c r="CC1098"/>
      <c r="CD1098" t="s">
        <v>998</v>
      </c>
      <c r="CE1098" t="s">
        <v>1230</v>
      </c>
      <c r="CF1098" t="s">
        <v>10771</v>
      </c>
      <c r="CG1098" t="s">
        <v>10772</v>
      </c>
      <c r="CH1098" t="s">
        <v>1230</v>
      </c>
      <c r="CI1098" t="s">
        <v>1547</v>
      </c>
      <c r="CJ1098" t="s">
        <v>4464</v>
      </c>
      <c r="CK1098" t="s">
        <v>1562</v>
      </c>
      <c r="CL1098"/>
      <c r="CM1098"/>
      <c r="CN1098" t="s">
        <v>13624</v>
      </c>
      <c r="CO1098" t="s">
        <v>13626</v>
      </c>
      <c r="CP1098" t="s">
        <v>13624</v>
      </c>
      <c r="CQ1098" t="s">
        <v>13626</v>
      </c>
      <c r="CR1098" t="s">
        <v>1547</v>
      </c>
      <c r="CS1098">
        <v>0</v>
      </c>
      <c r="CT1098" t="s">
        <v>1547</v>
      </c>
      <c r="CU1098" t="s">
        <v>1547</v>
      </c>
      <c r="CV1098" t="s">
        <v>1547</v>
      </c>
      <c r="CW1098" t="s">
        <v>1547</v>
      </c>
      <c r="CX1098" t="s">
        <v>1547</v>
      </c>
      <c r="CY1098">
        <v>1096</v>
      </c>
      <c r="CZ1098" t="s">
        <v>10621</v>
      </c>
      <c r="DA1098" t="s">
        <v>1547</v>
      </c>
      <c r="DB1098" t="s">
        <v>1881</v>
      </c>
      <c r="DC1098" t="s">
        <v>1882</v>
      </c>
      <c r="DD1098" t="s">
        <v>4498</v>
      </c>
      <c r="DE1098" t="s">
        <v>4463</v>
      </c>
      <c r="DF1098" t="s">
        <v>4497</v>
      </c>
      <c r="DG1098" t="s">
        <v>1547</v>
      </c>
      <c r="DH1098" t="s">
        <v>1547</v>
      </c>
      <c r="DI1098" t="s">
        <v>1892</v>
      </c>
      <c r="DJ1098" t="s">
        <v>10766</v>
      </c>
      <c r="DK1098"/>
      <c r="DL1098" t="s">
        <v>1892</v>
      </c>
      <c r="DM1098">
        <v>9</v>
      </c>
      <c r="DN1098" t="s">
        <v>1883</v>
      </c>
      <c r="DO1098" t="s">
        <v>1562</v>
      </c>
      <c r="DP1098" t="b">
        <v>1</v>
      </c>
      <c r="DQ1098" t="b">
        <v>0</v>
      </c>
      <c r="DR1098" t="b">
        <v>1</v>
      </c>
      <c r="DS1098" t="b">
        <v>0</v>
      </c>
      <c r="DT1098" t="b">
        <v>0</v>
      </c>
      <c r="DU1098" t="b">
        <v>1</v>
      </c>
      <c r="DV1098" t="b">
        <v>0</v>
      </c>
      <c r="DW1098">
        <v>0</v>
      </c>
      <c r="DX1098" t="b">
        <v>0</v>
      </c>
      <c r="DY1098" t="b">
        <v>0</v>
      </c>
      <c r="DZ1098" t="b">
        <v>0</v>
      </c>
      <c r="EA1098" t="b">
        <v>0</v>
      </c>
      <c r="EB1098" t="b">
        <v>0</v>
      </c>
      <c r="EC1098" t="b">
        <v>0</v>
      </c>
      <c r="ED1098" t="b">
        <v>0</v>
      </c>
      <c r="EE1098" t="b">
        <v>0</v>
      </c>
      <c r="EF1098" t="b">
        <v>0</v>
      </c>
      <c r="EG1098" t="b" cm="1">
        <v>0</v>
      </c>
      <c r="EH1098" t="b">
        <v>0</v>
      </c>
      <c r="EI1098" t="b">
        <v>0</v>
      </c>
      <c r="EJ1098" t="b">
        <v>0</v>
      </c>
      <c r="EK1098" t="s">
        <v>1547</v>
      </c>
      <c r="EL1098">
        <v>0</v>
      </c>
      <c r="EM1098">
        <v>14</v>
      </c>
      <c r="EN1098" t="b">
        <v>0</v>
      </c>
    </row>
    <row r="1099" spans="1:144" ht="15.75">
      <c r="A1099"/>
      <c r="B1099" t="s">
        <v>1562</v>
      </c>
      <c r="C1099" t="s">
        <v>1562</v>
      </c>
      <c r="D1099" t="s">
        <v>4499</v>
      </c>
      <c r="E1099" t="s">
        <v>4437</v>
      </c>
      <c r="F1099"/>
      <c r="G1099" t="s">
        <v>4499</v>
      </c>
      <c r="H1099" t="s">
        <v>4499</v>
      </c>
      <c r="I1099" t="s">
        <v>1230</v>
      </c>
      <c r="J1099"/>
      <c r="K1099"/>
      <c r="L1099" t="s">
        <v>1743</v>
      </c>
      <c r="M1099" t="s">
        <v>1779</v>
      </c>
      <c r="N1099"/>
      <c r="O1099"/>
      <c r="P1099" t="s">
        <v>1567</v>
      </c>
      <c r="Q1099" t="s">
        <v>4463</v>
      </c>
      <c r="R1099" t="s">
        <v>4464</v>
      </c>
      <c r="S1099"/>
      <c r="T1099"/>
      <c r="U1099" t="s">
        <v>13624</v>
      </c>
      <c r="V1099" t="s">
        <v>13627</v>
      </c>
      <c r="W1099"/>
      <c r="X1099"/>
      <c r="Y1099"/>
      <c r="Z1099"/>
      <c r="AA1099"/>
      <c r="AB1099"/>
      <c r="AC1099"/>
      <c r="AD1099"/>
      <c r="AE1099"/>
      <c r="AF1099"/>
      <c r="AG1099"/>
      <c r="AH1099"/>
      <c r="AI1099"/>
      <c r="AJ1099"/>
      <c r="AK1099"/>
      <c r="AL1099"/>
      <c r="AM1099"/>
      <c r="AN1099"/>
      <c r="AO1099" s="108" t="s">
        <v>43</v>
      </c>
      <c r="AP1099" t="s">
        <v>2864</v>
      </c>
      <c r="AQ1099">
        <v>16</v>
      </c>
      <c r="AR1099" t="s">
        <v>10774</v>
      </c>
      <c r="AS1099" t="s">
        <v>1562</v>
      </c>
      <c r="AT1099" t="s">
        <v>10664</v>
      </c>
      <c r="AU1099" t="s">
        <v>4437</v>
      </c>
      <c r="AV1099" t="s">
        <v>10393</v>
      </c>
      <c r="AW1099" t="s">
        <v>1744</v>
      </c>
      <c r="AX1099" t="s">
        <v>1740</v>
      </c>
      <c r="AY1099" t="s">
        <v>10775</v>
      </c>
      <c r="AZ1099" t="s">
        <v>4463</v>
      </c>
      <c r="BA1099" t="s">
        <v>10776</v>
      </c>
      <c r="BB1099" t="s">
        <v>1230</v>
      </c>
      <c r="BC1099" t="s">
        <v>1743</v>
      </c>
      <c r="BD1099" t="s">
        <v>10777</v>
      </c>
      <c r="BE1099" t="s">
        <v>4492</v>
      </c>
      <c r="BF1099">
        <v>1099</v>
      </c>
      <c r="BG1099">
        <v>1096</v>
      </c>
      <c r="BH1099">
        <v>0</v>
      </c>
      <c r="BI1099" t="s">
        <v>4437</v>
      </c>
      <c r="BJ1099">
        <v>1</v>
      </c>
      <c r="BK1099">
        <v>0</v>
      </c>
      <c r="BL1099">
        <v>0</v>
      </c>
      <c r="BM1099" t="s">
        <v>1547</v>
      </c>
      <c r="BN1099" t="s">
        <v>4493</v>
      </c>
      <c r="BO1099" t="s">
        <v>10752</v>
      </c>
      <c r="BP1099" t="s" cm="1">
        <v>10751</v>
      </c>
      <c r="BQ1099" t="s">
        <v>1547</v>
      </c>
      <c r="BR1099" t="s">
        <v>10669</v>
      </c>
      <c r="BS1099">
        <v>15</v>
      </c>
      <c r="BT1099" t="s">
        <v>5153</v>
      </c>
      <c r="BU1099" t="s">
        <v>16076</v>
      </c>
      <c r="BV1099" t="s">
        <v>4499</v>
      </c>
      <c r="BW1099" t="s">
        <v>10393</v>
      </c>
      <c r="BX1099" t="s">
        <v>10775</v>
      </c>
      <c r="BY1099" t="s">
        <v>1744</v>
      </c>
      <c r="BZ1099" t="s">
        <v>1547</v>
      </c>
      <c r="CA1099" t="s">
        <v>1744</v>
      </c>
      <c r="CB1099" t="s">
        <v>1779</v>
      </c>
      <c r="CC1099"/>
      <c r="CD1099" t="s">
        <v>998</v>
      </c>
      <c r="CE1099" t="s">
        <v>1230</v>
      </c>
      <c r="CF1099" t="s">
        <v>10778</v>
      </c>
      <c r="CG1099" t="s">
        <v>10779</v>
      </c>
      <c r="CH1099" t="s">
        <v>1230</v>
      </c>
      <c r="CI1099" t="s">
        <v>1547</v>
      </c>
      <c r="CJ1099" t="s">
        <v>4464</v>
      </c>
      <c r="CK1099" t="s">
        <v>1562</v>
      </c>
      <c r="CL1099"/>
      <c r="CM1099"/>
      <c r="CN1099" t="s">
        <v>13624</v>
      </c>
      <c r="CO1099" t="s">
        <v>13627</v>
      </c>
      <c r="CP1099" t="s">
        <v>13624</v>
      </c>
      <c r="CQ1099" t="s">
        <v>13627</v>
      </c>
      <c r="CR1099" t="s">
        <v>1547</v>
      </c>
      <c r="CS1099">
        <v>0</v>
      </c>
      <c r="CT1099" t="s">
        <v>1547</v>
      </c>
      <c r="CU1099" t="s">
        <v>1547</v>
      </c>
      <c r="CV1099" t="s">
        <v>1547</v>
      </c>
      <c r="CW1099" t="s">
        <v>1547</v>
      </c>
      <c r="CX1099" t="s">
        <v>1547</v>
      </c>
      <c r="CY1099">
        <v>1097</v>
      </c>
      <c r="CZ1099" t="s">
        <v>10622</v>
      </c>
      <c r="DA1099" t="s">
        <v>1547</v>
      </c>
      <c r="DB1099" t="s">
        <v>1881</v>
      </c>
      <c r="DC1099" t="s">
        <v>1882</v>
      </c>
      <c r="DD1099" t="s">
        <v>4437</v>
      </c>
      <c r="DE1099" t="s">
        <v>4463</v>
      </c>
      <c r="DF1099" t="s">
        <v>4499</v>
      </c>
      <c r="DG1099" t="s">
        <v>1547</v>
      </c>
      <c r="DH1099" t="s">
        <v>1547</v>
      </c>
      <c r="DI1099" t="s">
        <v>1892</v>
      </c>
      <c r="DJ1099" t="s">
        <v>10774</v>
      </c>
      <c r="DK1099"/>
      <c r="DL1099" t="s">
        <v>1892</v>
      </c>
      <c r="DM1099">
        <v>9</v>
      </c>
      <c r="DN1099" t="s">
        <v>1883</v>
      </c>
      <c r="DO1099" t="s">
        <v>1562</v>
      </c>
      <c r="DP1099" t="b">
        <v>1</v>
      </c>
      <c r="DQ1099" t="b">
        <v>0</v>
      </c>
      <c r="DR1099" t="b">
        <v>1</v>
      </c>
      <c r="DS1099" t="b">
        <v>0</v>
      </c>
      <c r="DT1099" t="b">
        <v>0</v>
      </c>
      <c r="DU1099" t="b">
        <v>1</v>
      </c>
      <c r="DV1099" t="b">
        <v>0</v>
      </c>
      <c r="DW1099">
        <v>0</v>
      </c>
      <c r="DX1099" t="b">
        <v>0</v>
      </c>
      <c r="DY1099" t="b">
        <v>0</v>
      </c>
      <c r="DZ1099" t="b">
        <v>0</v>
      </c>
      <c r="EA1099" t="b">
        <v>0</v>
      </c>
      <c r="EB1099" t="b">
        <v>0</v>
      </c>
      <c r="EC1099" t="b">
        <v>1</v>
      </c>
      <c r="ED1099" t="b">
        <v>0</v>
      </c>
      <c r="EE1099" t="b">
        <v>0</v>
      </c>
      <c r="EF1099" t="b">
        <v>0</v>
      </c>
      <c r="EG1099" t="b" cm="1">
        <v>0</v>
      </c>
      <c r="EH1099" t="b">
        <v>0</v>
      </c>
      <c r="EI1099" t="b">
        <v>0</v>
      </c>
      <c r="EJ1099" t="b">
        <v>1</v>
      </c>
      <c r="EK1099" t="s">
        <v>5327</v>
      </c>
      <c r="EL1099">
        <v>0</v>
      </c>
      <c r="EM1099">
        <v>14</v>
      </c>
      <c r="EN1099" t="b">
        <v>0</v>
      </c>
    </row>
    <row r="1100" spans="1:144" ht="15.75">
      <c r="A1100"/>
      <c r="B1100" t="s">
        <v>1562</v>
      </c>
      <c r="C1100" t="s">
        <v>1562</v>
      </c>
      <c r="D1100" t="s">
        <v>4467</v>
      </c>
      <c r="E1100" t="s">
        <v>4468</v>
      </c>
      <c r="F1100"/>
      <c r="G1100" t="s">
        <v>4467</v>
      </c>
      <c r="H1100" t="s">
        <v>4467</v>
      </c>
      <c r="I1100" t="s">
        <v>1251</v>
      </c>
      <c r="J1100"/>
      <c r="K1100"/>
      <c r="L1100" t="s">
        <v>1743</v>
      </c>
      <c r="M1100" t="s">
        <v>1754</v>
      </c>
      <c r="N1100" t="s">
        <v>4469</v>
      </c>
      <c r="O1100"/>
      <c r="P1100" t="s">
        <v>1567</v>
      </c>
      <c r="Q1100" t="s">
        <v>4463</v>
      </c>
      <c r="R1100" t="s">
        <v>4464</v>
      </c>
      <c r="S1100"/>
      <c r="T1100"/>
      <c r="U1100" t="s">
        <v>13624</v>
      </c>
      <c r="V1100" t="s">
        <v>4568</v>
      </c>
      <c r="W1100"/>
      <c r="X1100"/>
      <c r="Y1100"/>
      <c r="Z1100"/>
      <c r="AA1100"/>
      <c r="AB1100"/>
      <c r="AC1100"/>
      <c r="AD1100"/>
      <c r="AE1100"/>
      <c r="AF1100"/>
      <c r="AG1100"/>
      <c r="AH1100"/>
      <c r="AI1100"/>
      <c r="AJ1100"/>
      <c r="AK1100"/>
      <c r="AL1100"/>
      <c r="AM1100"/>
      <c r="AN1100"/>
      <c r="AO1100" s="108" t="s">
        <v>43</v>
      </c>
      <c r="AP1100" t="s">
        <v>2864</v>
      </c>
      <c r="AQ1100">
        <v>17</v>
      </c>
      <c r="AR1100" t="s">
        <v>10680</v>
      </c>
      <c r="AS1100" t="s">
        <v>1562</v>
      </c>
      <c r="AT1100" t="s">
        <v>10664</v>
      </c>
      <c r="AU1100" t="s">
        <v>4468</v>
      </c>
      <c r="AV1100" t="s">
        <v>10681</v>
      </c>
      <c r="AW1100" t="s">
        <v>1744</v>
      </c>
      <c r="AX1100" t="s">
        <v>1740</v>
      </c>
      <c r="AY1100" t="s">
        <v>10682</v>
      </c>
      <c r="AZ1100" t="s">
        <v>4463</v>
      </c>
      <c r="BA1100" t="s">
        <v>10683</v>
      </c>
      <c r="BB1100" t="s">
        <v>1251</v>
      </c>
      <c r="BC1100" t="s">
        <v>1743</v>
      </c>
      <c r="BD1100" t="s">
        <v>10684</v>
      </c>
      <c r="BE1100" t="s">
        <v>4492</v>
      </c>
      <c r="BF1100">
        <v>1087</v>
      </c>
      <c r="BG1100">
        <v>1096</v>
      </c>
      <c r="BH1100">
        <v>0</v>
      </c>
      <c r="BI1100" t="s">
        <v>1547</v>
      </c>
      <c r="BJ1100">
        <v>0</v>
      </c>
      <c r="BK1100">
        <v>0</v>
      </c>
      <c r="BL1100">
        <v>1642</v>
      </c>
      <c r="BM1100" t="s">
        <v>10685</v>
      </c>
      <c r="BN1100" t="s">
        <v>4493</v>
      </c>
      <c r="BO1100" t="s">
        <v>10752</v>
      </c>
      <c r="BP1100" t="s" cm="1">
        <v>10751</v>
      </c>
      <c r="BQ1100" t="s">
        <v>1547</v>
      </c>
      <c r="BR1100" t="s">
        <v>10669</v>
      </c>
      <c r="BS1100">
        <v>16</v>
      </c>
      <c r="BT1100" t="s">
        <v>5165</v>
      </c>
      <c r="BU1100" t="s">
        <v>16077</v>
      </c>
      <c r="BV1100" t="s">
        <v>4467</v>
      </c>
      <c r="BW1100" t="s">
        <v>10681</v>
      </c>
      <c r="BX1100" t="s">
        <v>10682</v>
      </c>
      <c r="BY1100" t="s">
        <v>10686</v>
      </c>
      <c r="BZ1100" t="s">
        <v>1547</v>
      </c>
      <c r="CA1100" t="s">
        <v>1744</v>
      </c>
      <c r="CB1100" t="s">
        <v>1754</v>
      </c>
      <c r="CC1100"/>
      <c r="CD1100" t="s">
        <v>998</v>
      </c>
      <c r="CE1100" t="s">
        <v>1251</v>
      </c>
      <c r="CF1100" t="s">
        <v>10781</v>
      </c>
      <c r="CG1100" t="s">
        <v>10782</v>
      </c>
      <c r="CH1100" t="s">
        <v>1251</v>
      </c>
      <c r="CI1100" t="s">
        <v>1547</v>
      </c>
      <c r="CJ1100" t="s">
        <v>4464</v>
      </c>
      <c r="CK1100" t="s">
        <v>1562</v>
      </c>
      <c r="CL1100"/>
      <c r="CM1100"/>
      <c r="CN1100" t="s">
        <v>13624</v>
      </c>
      <c r="CO1100" t="s">
        <v>4568</v>
      </c>
      <c r="CP1100" t="s">
        <v>13624</v>
      </c>
      <c r="CQ1100" t="s">
        <v>4568</v>
      </c>
      <c r="CR1100" t="s">
        <v>1547</v>
      </c>
      <c r="CS1100">
        <v>0</v>
      </c>
      <c r="CT1100" t="s">
        <v>1547</v>
      </c>
      <c r="CU1100" t="s">
        <v>1547</v>
      </c>
      <c r="CV1100" t="s">
        <v>1547</v>
      </c>
      <c r="CW1100" t="s">
        <v>1547</v>
      </c>
      <c r="CX1100" t="s">
        <v>1547</v>
      </c>
      <c r="CY1100">
        <v>1098</v>
      </c>
      <c r="CZ1100" t="s">
        <v>10623</v>
      </c>
      <c r="DA1100" t="s">
        <v>1547</v>
      </c>
      <c r="DB1100" t="s">
        <v>1881</v>
      </c>
      <c r="DC1100" t="s">
        <v>1882</v>
      </c>
      <c r="DD1100" t="s">
        <v>4468</v>
      </c>
      <c r="DE1100" t="s">
        <v>4463</v>
      </c>
      <c r="DF1100" t="s">
        <v>4467</v>
      </c>
      <c r="DG1100" t="s">
        <v>1547</v>
      </c>
      <c r="DH1100" t="s">
        <v>1547</v>
      </c>
      <c r="DI1100" t="s">
        <v>1892</v>
      </c>
      <c r="DJ1100" t="s">
        <v>10680</v>
      </c>
      <c r="DK1100"/>
      <c r="DL1100" t="s">
        <v>1892</v>
      </c>
      <c r="DM1100">
        <v>9</v>
      </c>
      <c r="DN1100" t="s">
        <v>1883</v>
      </c>
      <c r="DO1100" t="s">
        <v>1562</v>
      </c>
      <c r="DP1100" t="b">
        <v>1</v>
      </c>
      <c r="DQ1100" t="b">
        <v>0</v>
      </c>
      <c r="DR1100" t="b">
        <v>0</v>
      </c>
      <c r="DS1100" t="b">
        <v>0</v>
      </c>
      <c r="DT1100" t="b">
        <v>0</v>
      </c>
      <c r="DU1100" t="b">
        <v>1</v>
      </c>
      <c r="DV1100" t="b">
        <v>0</v>
      </c>
      <c r="DW1100">
        <v>0</v>
      </c>
      <c r="DX1100" t="b">
        <v>0</v>
      </c>
      <c r="DY1100" t="b">
        <v>0</v>
      </c>
      <c r="DZ1100" t="b">
        <v>0</v>
      </c>
      <c r="EA1100" t="b">
        <v>0</v>
      </c>
      <c r="EB1100" t="b">
        <v>0</v>
      </c>
      <c r="EC1100" t="b">
        <v>1</v>
      </c>
      <c r="ED1100" t="b">
        <v>0</v>
      </c>
      <c r="EE1100" t="b">
        <v>0</v>
      </c>
      <c r="EF1100" t="b">
        <v>0</v>
      </c>
      <c r="EG1100" t="b" cm="1">
        <v>0</v>
      </c>
      <c r="EH1100" t="b">
        <v>0</v>
      </c>
      <c r="EI1100" t="b">
        <v>0</v>
      </c>
      <c r="EJ1100" t="b">
        <v>1</v>
      </c>
      <c r="EK1100" t="s">
        <v>5327</v>
      </c>
      <c r="EL1100">
        <v>0</v>
      </c>
      <c r="EM1100">
        <v>10</v>
      </c>
      <c r="EN1100" t="b">
        <v>0</v>
      </c>
    </row>
    <row r="1101" spans="1:144" ht="110.25">
      <c r="A1101"/>
      <c r="B1101" t="s">
        <v>1562</v>
      </c>
      <c r="C1101" t="s">
        <v>1562</v>
      </c>
      <c r="D1101" t="s">
        <v>1254</v>
      </c>
      <c r="E1101" t="s">
        <v>1253</v>
      </c>
      <c r="F1101" t="s">
        <v>1278</v>
      </c>
      <c r="G1101" t="s">
        <v>1254</v>
      </c>
      <c r="H1101" s="109" t="s">
        <v>4470</v>
      </c>
      <c r="I1101" t="s">
        <v>1251</v>
      </c>
      <c r="J1101"/>
      <c r="K1101"/>
      <c r="L1101" t="s">
        <v>1743</v>
      </c>
      <c r="M1101" t="s">
        <v>1754</v>
      </c>
      <c r="N1101" t="s">
        <v>4471</v>
      </c>
      <c r="O1101"/>
      <c r="P1101" t="s">
        <v>1567</v>
      </c>
      <c r="Q1101" t="s">
        <v>4463</v>
      </c>
      <c r="R1101" t="s">
        <v>4464</v>
      </c>
      <c r="S1101"/>
      <c r="T1101"/>
      <c r="U1101" t="s">
        <v>13624</v>
      </c>
      <c r="V1101" t="s">
        <v>4373</v>
      </c>
      <c r="W1101"/>
      <c r="X1101"/>
      <c r="Y1101"/>
      <c r="Z1101"/>
      <c r="AA1101"/>
      <c r="AB1101"/>
      <c r="AC1101"/>
      <c r="AD1101"/>
      <c r="AE1101"/>
      <c r="AF1101"/>
      <c r="AG1101"/>
      <c r="AH1101"/>
      <c r="AI1101"/>
      <c r="AJ1101"/>
      <c r="AK1101"/>
      <c r="AL1101"/>
      <c r="AM1101"/>
      <c r="AN1101"/>
      <c r="AO1101" s="108" t="s">
        <v>43</v>
      </c>
      <c r="AP1101" t="s">
        <v>2864</v>
      </c>
      <c r="AQ1101">
        <v>18</v>
      </c>
      <c r="AR1101" t="s">
        <v>10690</v>
      </c>
      <c r="AS1101" t="s">
        <v>1562</v>
      </c>
      <c r="AT1101" t="s">
        <v>10664</v>
      </c>
      <c r="AU1101" t="s">
        <v>1253</v>
      </c>
      <c r="AV1101" t="s">
        <v>1766</v>
      </c>
      <c r="AW1101" t="s">
        <v>1787</v>
      </c>
      <c r="AX1101" t="s">
        <v>1740</v>
      </c>
      <c r="AY1101" t="s">
        <v>1793</v>
      </c>
      <c r="AZ1101" t="s">
        <v>4463</v>
      </c>
      <c r="BA1101" t="s">
        <v>1913</v>
      </c>
      <c r="BB1101" t="s">
        <v>1251</v>
      </c>
      <c r="BC1101" t="s">
        <v>1743</v>
      </c>
      <c r="BD1101" t="s">
        <v>1914</v>
      </c>
      <c r="BE1101" t="s">
        <v>4492</v>
      </c>
      <c r="BF1101">
        <v>343</v>
      </c>
      <c r="BG1101">
        <v>1096</v>
      </c>
      <c r="BH1101">
        <v>0</v>
      </c>
      <c r="BI1101" t="s">
        <v>1547</v>
      </c>
      <c r="BJ1101">
        <v>0</v>
      </c>
      <c r="BK1101">
        <v>0</v>
      </c>
      <c r="BL1101">
        <v>515</v>
      </c>
      <c r="BM1101" t="s">
        <v>1770</v>
      </c>
      <c r="BN1101" t="s">
        <v>4493</v>
      </c>
      <c r="BO1101" t="s">
        <v>10752</v>
      </c>
      <c r="BP1101" t="s" cm="1">
        <v>10751</v>
      </c>
      <c r="BQ1101" t="s">
        <v>1547</v>
      </c>
      <c r="BR1101" t="s">
        <v>10669</v>
      </c>
      <c r="BS1101">
        <v>17</v>
      </c>
      <c r="BT1101" t="s">
        <v>5174</v>
      </c>
      <c r="BU1101" t="s">
        <v>16078</v>
      </c>
      <c r="BV1101" t="s">
        <v>1254</v>
      </c>
      <c r="BW1101" t="s">
        <v>1766</v>
      </c>
      <c r="BX1101" t="s">
        <v>10691</v>
      </c>
      <c r="BY1101" t="s">
        <v>10692</v>
      </c>
      <c r="BZ1101" t="s">
        <v>1547</v>
      </c>
      <c r="CA1101" t="s">
        <v>1744</v>
      </c>
      <c r="CB1101" t="s">
        <v>1754</v>
      </c>
      <c r="CC1101"/>
      <c r="CD1101" t="s">
        <v>998</v>
      </c>
      <c r="CE1101" t="s">
        <v>1251</v>
      </c>
      <c r="CF1101" t="s">
        <v>10784</v>
      </c>
      <c r="CG1101" t="s">
        <v>10785</v>
      </c>
      <c r="CH1101" t="s">
        <v>1251</v>
      </c>
      <c r="CI1101" t="s">
        <v>1547</v>
      </c>
      <c r="CJ1101" t="s">
        <v>4464</v>
      </c>
      <c r="CK1101" t="s">
        <v>1562</v>
      </c>
      <c r="CL1101"/>
      <c r="CM1101"/>
      <c r="CN1101" t="s">
        <v>13624</v>
      </c>
      <c r="CO1101" t="s">
        <v>4373</v>
      </c>
      <c r="CP1101" t="s">
        <v>13624</v>
      </c>
      <c r="CQ1101" t="s">
        <v>4373</v>
      </c>
      <c r="CR1101" t="s">
        <v>1547</v>
      </c>
      <c r="CS1101">
        <v>0</v>
      </c>
      <c r="CT1101" t="s">
        <v>1547</v>
      </c>
      <c r="CU1101" t="s">
        <v>1547</v>
      </c>
      <c r="CV1101" t="s">
        <v>1547</v>
      </c>
      <c r="CW1101" t="s">
        <v>1547</v>
      </c>
      <c r="CX1101" t="s">
        <v>1547</v>
      </c>
      <c r="CY1101">
        <v>1099</v>
      </c>
      <c r="CZ1101" t="s">
        <v>10624</v>
      </c>
      <c r="DA1101" t="s">
        <v>1547</v>
      </c>
      <c r="DB1101" t="s">
        <v>1881</v>
      </c>
      <c r="DC1101" t="s">
        <v>1882</v>
      </c>
      <c r="DD1101" t="s">
        <v>1253</v>
      </c>
      <c r="DE1101" t="s">
        <v>4463</v>
      </c>
      <c r="DF1101" t="s">
        <v>1254</v>
      </c>
      <c r="DG1101" t="s">
        <v>1547</v>
      </c>
      <c r="DH1101" t="s">
        <v>1547</v>
      </c>
      <c r="DI1101" t="s">
        <v>1892</v>
      </c>
      <c r="DJ1101" t="s">
        <v>10690</v>
      </c>
      <c r="DK1101"/>
      <c r="DL1101" t="s">
        <v>1892</v>
      </c>
      <c r="DM1101">
        <v>9</v>
      </c>
      <c r="DN1101" t="s">
        <v>1883</v>
      </c>
      <c r="DO1101" t="s">
        <v>1562</v>
      </c>
      <c r="DP1101" t="b">
        <v>1</v>
      </c>
      <c r="DQ1101" t="b">
        <v>0</v>
      </c>
      <c r="DR1101" t="b">
        <v>0</v>
      </c>
      <c r="DS1101" t="b">
        <v>0</v>
      </c>
      <c r="DT1101" t="b">
        <v>0</v>
      </c>
      <c r="DU1101" t="b">
        <v>1</v>
      </c>
      <c r="DV1101" t="b">
        <v>0</v>
      </c>
      <c r="DW1101">
        <v>0</v>
      </c>
      <c r="DX1101" t="b">
        <v>0</v>
      </c>
      <c r="DY1101" t="b">
        <v>0</v>
      </c>
      <c r="DZ1101" t="b">
        <v>0</v>
      </c>
      <c r="EA1101" t="b">
        <v>0</v>
      </c>
      <c r="EB1101" t="b">
        <v>0</v>
      </c>
      <c r="EC1101" t="b">
        <v>1</v>
      </c>
      <c r="ED1101" t="b">
        <v>0</v>
      </c>
      <c r="EE1101" t="b">
        <v>0</v>
      </c>
      <c r="EF1101" t="b">
        <v>0</v>
      </c>
      <c r="EG1101" t="b" cm="1">
        <v>0</v>
      </c>
      <c r="EH1101" t="b">
        <v>0</v>
      </c>
      <c r="EI1101" t="b">
        <v>0</v>
      </c>
      <c r="EJ1101" t="b">
        <v>1</v>
      </c>
      <c r="EK1101" t="s">
        <v>5327</v>
      </c>
      <c r="EL1101">
        <v>0</v>
      </c>
      <c r="EM1101">
        <v>7</v>
      </c>
      <c r="EN1101" t="b">
        <v>0</v>
      </c>
    </row>
    <row r="1102" spans="1:144" ht="47.25">
      <c r="A1102"/>
      <c r="B1102" t="s">
        <v>1562</v>
      </c>
      <c r="C1102" t="s">
        <v>1562</v>
      </c>
      <c r="D1102" t="s">
        <v>4500</v>
      </c>
      <c r="E1102" t="s">
        <v>4501</v>
      </c>
      <c r="F1102"/>
      <c r="G1102" t="s">
        <v>4500</v>
      </c>
      <c r="H1102" s="109" t="s">
        <v>4502</v>
      </c>
      <c r="I1102" t="s">
        <v>1230</v>
      </c>
      <c r="J1102"/>
      <c r="K1102"/>
      <c r="L1102" t="s">
        <v>1743</v>
      </c>
      <c r="M1102" t="s">
        <v>1754</v>
      </c>
      <c r="N1102" t="s">
        <v>4503</v>
      </c>
      <c r="O1102"/>
      <c r="P1102" t="s">
        <v>1567</v>
      </c>
      <c r="Q1102" t="s">
        <v>4463</v>
      </c>
      <c r="R1102" t="s">
        <v>4464</v>
      </c>
      <c r="S1102"/>
      <c r="T1102"/>
      <c r="U1102" t="s">
        <v>13624</v>
      </c>
      <c r="V1102" t="s">
        <v>13628</v>
      </c>
      <c r="W1102"/>
      <c r="X1102"/>
      <c r="Y1102"/>
      <c r="Z1102"/>
      <c r="AA1102"/>
      <c r="AB1102"/>
      <c r="AC1102"/>
      <c r="AD1102"/>
      <c r="AE1102"/>
      <c r="AF1102"/>
      <c r="AG1102"/>
      <c r="AH1102"/>
      <c r="AI1102"/>
      <c r="AJ1102"/>
      <c r="AK1102"/>
      <c r="AL1102"/>
      <c r="AM1102"/>
      <c r="AN1102"/>
      <c r="AO1102" s="108" t="s">
        <v>43</v>
      </c>
      <c r="AP1102" t="s">
        <v>2864</v>
      </c>
      <c r="AQ1102">
        <v>19</v>
      </c>
      <c r="AR1102" t="s">
        <v>10787</v>
      </c>
      <c r="AS1102" t="s">
        <v>1562</v>
      </c>
      <c r="AT1102" t="s">
        <v>10664</v>
      </c>
      <c r="AU1102" t="s">
        <v>4501</v>
      </c>
      <c r="AV1102" t="s">
        <v>10788</v>
      </c>
      <c r="AW1102" t="s">
        <v>1744</v>
      </c>
      <c r="AX1102" t="s">
        <v>1740</v>
      </c>
      <c r="AY1102" t="s">
        <v>10789</v>
      </c>
      <c r="AZ1102" t="s">
        <v>4463</v>
      </c>
      <c r="BA1102" t="s">
        <v>10790</v>
      </c>
      <c r="BB1102" t="s">
        <v>1230</v>
      </c>
      <c r="BC1102" t="s">
        <v>1743</v>
      </c>
      <c r="BD1102" t="s">
        <v>10791</v>
      </c>
      <c r="BE1102" t="s">
        <v>4492</v>
      </c>
      <c r="BF1102">
        <v>1102</v>
      </c>
      <c r="BG1102">
        <v>1096</v>
      </c>
      <c r="BH1102">
        <v>0</v>
      </c>
      <c r="BI1102" t="s">
        <v>4501</v>
      </c>
      <c r="BJ1102">
        <v>1</v>
      </c>
      <c r="BK1102">
        <v>0</v>
      </c>
      <c r="BL1102">
        <v>0</v>
      </c>
      <c r="BM1102" t="s">
        <v>1547</v>
      </c>
      <c r="BN1102" t="s">
        <v>4493</v>
      </c>
      <c r="BO1102" t="s">
        <v>10752</v>
      </c>
      <c r="BP1102" t="s" cm="1">
        <v>10751</v>
      </c>
      <c r="BQ1102" t="s">
        <v>1547</v>
      </c>
      <c r="BR1102" t="s">
        <v>10669</v>
      </c>
      <c r="BS1102">
        <v>18</v>
      </c>
      <c r="BT1102" t="s">
        <v>5176</v>
      </c>
      <c r="BU1102" t="s">
        <v>16079</v>
      </c>
      <c r="BV1102" t="s">
        <v>4500</v>
      </c>
      <c r="BW1102" t="s">
        <v>10788</v>
      </c>
      <c r="BX1102" t="s">
        <v>10792</v>
      </c>
      <c r="BY1102" t="s">
        <v>10793</v>
      </c>
      <c r="BZ1102" t="s">
        <v>1547</v>
      </c>
      <c r="CA1102" t="s">
        <v>1744</v>
      </c>
      <c r="CB1102" t="s">
        <v>1754</v>
      </c>
      <c r="CC1102"/>
      <c r="CD1102" t="s">
        <v>998</v>
      </c>
      <c r="CE1102" t="s">
        <v>1230</v>
      </c>
      <c r="CF1102" t="s">
        <v>10794</v>
      </c>
      <c r="CG1102" t="s">
        <v>10795</v>
      </c>
      <c r="CH1102" t="s">
        <v>1230</v>
      </c>
      <c r="CI1102" t="s">
        <v>1547</v>
      </c>
      <c r="CJ1102" t="s">
        <v>4464</v>
      </c>
      <c r="CK1102" t="s">
        <v>1562</v>
      </c>
      <c r="CL1102"/>
      <c r="CM1102"/>
      <c r="CN1102" t="s">
        <v>13624</v>
      </c>
      <c r="CO1102" t="s">
        <v>13628</v>
      </c>
      <c r="CP1102" t="s">
        <v>13624</v>
      </c>
      <c r="CQ1102" t="s">
        <v>13628</v>
      </c>
      <c r="CR1102" t="s">
        <v>1547</v>
      </c>
      <c r="CS1102">
        <v>0</v>
      </c>
      <c r="CT1102" t="s">
        <v>1547</v>
      </c>
      <c r="CU1102" t="s">
        <v>1547</v>
      </c>
      <c r="CV1102" t="s">
        <v>1547</v>
      </c>
      <c r="CW1102" t="s">
        <v>1547</v>
      </c>
      <c r="CX1102" t="s">
        <v>1547</v>
      </c>
      <c r="CY1102">
        <v>1100</v>
      </c>
      <c r="CZ1102" t="s">
        <v>10625</v>
      </c>
      <c r="DA1102" t="s">
        <v>1547</v>
      </c>
      <c r="DB1102" t="s">
        <v>1881</v>
      </c>
      <c r="DC1102" t="s">
        <v>1882</v>
      </c>
      <c r="DD1102" t="s">
        <v>4501</v>
      </c>
      <c r="DE1102" t="s">
        <v>4463</v>
      </c>
      <c r="DF1102" t="s">
        <v>4500</v>
      </c>
      <c r="DG1102" t="s">
        <v>1547</v>
      </c>
      <c r="DH1102" t="s">
        <v>1547</v>
      </c>
      <c r="DI1102" t="s">
        <v>1892</v>
      </c>
      <c r="DJ1102" t="s">
        <v>10787</v>
      </c>
      <c r="DK1102"/>
      <c r="DL1102" t="s">
        <v>1892</v>
      </c>
      <c r="DM1102">
        <v>9</v>
      </c>
      <c r="DN1102" t="s">
        <v>1883</v>
      </c>
      <c r="DO1102" t="s">
        <v>1562</v>
      </c>
      <c r="DP1102" t="b">
        <v>1</v>
      </c>
      <c r="DQ1102" t="b">
        <v>0</v>
      </c>
      <c r="DR1102" t="b">
        <v>1</v>
      </c>
      <c r="DS1102" t="b">
        <v>0</v>
      </c>
      <c r="DT1102" t="b">
        <v>0</v>
      </c>
      <c r="DU1102" t="b">
        <v>1</v>
      </c>
      <c r="DV1102" t="b">
        <v>0</v>
      </c>
      <c r="DW1102">
        <v>0</v>
      </c>
      <c r="DX1102" t="b">
        <v>0</v>
      </c>
      <c r="DY1102" t="b">
        <v>0</v>
      </c>
      <c r="DZ1102" t="b">
        <v>0</v>
      </c>
      <c r="EA1102" t="b">
        <v>0</v>
      </c>
      <c r="EB1102" t="b">
        <v>0</v>
      </c>
      <c r="EC1102" t="b">
        <v>0</v>
      </c>
      <c r="ED1102" t="b">
        <v>0</v>
      </c>
      <c r="EE1102" t="b">
        <v>0</v>
      </c>
      <c r="EF1102" t="b">
        <v>0</v>
      </c>
      <c r="EG1102" t="b" cm="1">
        <v>0</v>
      </c>
      <c r="EH1102" t="b">
        <v>0</v>
      </c>
      <c r="EI1102" t="b">
        <v>0</v>
      </c>
      <c r="EJ1102" t="b">
        <v>0</v>
      </c>
      <c r="EK1102" t="s">
        <v>1547</v>
      </c>
      <c r="EL1102">
        <v>0</v>
      </c>
      <c r="EM1102">
        <v>7</v>
      </c>
      <c r="EN1102" t="b">
        <v>0</v>
      </c>
    </row>
    <row r="1103" spans="1:144" ht="15.75">
      <c r="A1103"/>
      <c r="B1103" t="s">
        <v>1562</v>
      </c>
      <c r="C1103" t="s">
        <v>1562</v>
      </c>
      <c r="D1103" t="s">
        <v>4124</v>
      </c>
      <c r="E1103" t="s">
        <v>4125</v>
      </c>
      <c r="F1103" t="s">
        <v>4504</v>
      </c>
      <c r="G1103" t="s">
        <v>4505</v>
      </c>
      <c r="H1103" t="s">
        <v>4505</v>
      </c>
      <c r="I1103" t="s">
        <v>1251</v>
      </c>
      <c r="J1103"/>
      <c r="K1103"/>
      <c r="L1103" t="s">
        <v>1743</v>
      </c>
      <c r="M1103" t="s">
        <v>1754</v>
      </c>
      <c r="N1103"/>
      <c r="O1103"/>
      <c r="P1103" t="s">
        <v>1567</v>
      </c>
      <c r="Q1103" t="s">
        <v>4463</v>
      </c>
      <c r="R1103" t="s">
        <v>4464</v>
      </c>
      <c r="S1103"/>
      <c r="T1103"/>
      <c r="U1103" t="s">
        <v>13624</v>
      </c>
      <c r="V1103" t="s">
        <v>13566</v>
      </c>
      <c r="W1103"/>
      <c r="X1103"/>
      <c r="Y1103"/>
      <c r="Z1103"/>
      <c r="AA1103"/>
      <c r="AB1103"/>
      <c r="AC1103"/>
      <c r="AD1103"/>
      <c r="AE1103"/>
      <c r="AF1103"/>
      <c r="AG1103"/>
      <c r="AH1103"/>
      <c r="AI1103"/>
      <c r="AJ1103"/>
      <c r="AK1103"/>
      <c r="AL1103"/>
      <c r="AM1103"/>
      <c r="AN1103"/>
      <c r="AO1103" s="108" t="s">
        <v>43</v>
      </c>
      <c r="AP1103" t="s">
        <v>2864</v>
      </c>
      <c r="AQ1103">
        <v>20</v>
      </c>
      <c r="AR1103" t="s">
        <v>10696</v>
      </c>
      <c r="AS1103" t="s">
        <v>1562</v>
      </c>
      <c r="AT1103" t="s">
        <v>10664</v>
      </c>
      <c r="AU1103" t="s">
        <v>4125</v>
      </c>
      <c r="AV1103" t="s">
        <v>9412</v>
      </c>
      <c r="AW1103" t="s">
        <v>10797</v>
      </c>
      <c r="AX1103" t="s">
        <v>1740</v>
      </c>
      <c r="AY1103" t="s">
        <v>10798</v>
      </c>
      <c r="AZ1103" t="s">
        <v>4463</v>
      </c>
      <c r="BA1103" t="s">
        <v>9414</v>
      </c>
      <c r="BB1103" t="s">
        <v>1251</v>
      </c>
      <c r="BC1103" t="s">
        <v>1743</v>
      </c>
      <c r="BD1103" t="s">
        <v>9415</v>
      </c>
      <c r="BE1103" t="s">
        <v>4492</v>
      </c>
      <c r="BF1103">
        <v>897</v>
      </c>
      <c r="BG1103">
        <v>1096</v>
      </c>
      <c r="BH1103">
        <v>0</v>
      </c>
      <c r="BI1103" t="s">
        <v>1547</v>
      </c>
      <c r="BJ1103">
        <v>0</v>
      </c>
      <c r="BK1103">
        <v>0</v>
      </c>
      <c r="BL1103">
        <v>957</v>
      </c>
      <c r="BM1103" t="s">
        <v>9412</v>
      </c>
      <c r="BN1103" t="s">
        <v>4493</v>
      </c>
      <c r="BO1103" t="s">
        <v>10752</v>
      </c>
      <c r="BP1103" t="s" cm="1">
        <v>10751</v>
      </c>
      <c r="BQ1103" t="s">
        <v>1547</v>
      </c>
      <c r="BR1103" t="s">
        <v>10669</v>
      </c>
      <c r="BS1103">
        <v>19</v>
      </c>
      <c r="BT1103" t="s">
        <v>5180</v>
      </c>
      <c r="BU1103" t="s">
        <v>16080</v>
      </c>
      <c r="BV1103" t="s">
        <v>4124</v>
      </c>
      <c r="BW1103" t="s">
        <v>9412</v>
      </c>
      <c r="BX1103" t="s">
        <v>10798</v>
      </c>
      <c r="BY1103" t="s">
        <v>1744</v>
      </c>
      <c r="BZ1103" t="s">
        <v>1547</v>
      </c>
      <c r="CA1103" t="s">
        <v>1744</v>
      </c>
      <c r="CB1103" t="s">
        <v>1754</v>
      </c>
      <c r="CC1103"/>
      <c r="CD1103" t="s">
        <v>998</v>
      </c>
      <c r="CE1103" t="s">
        <v>1251</v>
      </c>
      <c r="CF1103" t="s">
        <v>10799</v>
      </c>
      <c r="CG1103" t="s">
        <v>10800</v>
      </c>
      <c r="CH1103" t="s">
        <v>1251</v>
      </c>
      <c r="CI1103" t="s">
        <v>1547</v>
      </c>
      <c r="CJ1103" t="s">
        <v>4464</v>
      </c>
      <c r="CK1103" t="s">
        <v>1562</v>
      </c>
      <c r="CL1103"/>
      <c r="CM1103"/>
      <c r="CN1103" t="s">
        <v>13624</v>
      </c>
      <c r="CO1103" t="s">
        <v>13566</v>
      </c>
      <c r="CP1103" t="s">
        <v>13624</v>
      </c>
      <c r="CQ1103" t="s">
        <v>13566</v>
      </c>
      <c r="CR1103" t="s">
        <v>1547</v>
      </c>
      <c r="CS1103">
        <v>0</v>
      </c>
      <c r="CT1103" t="s">
        <v>1547</v>
      </c>
      <c r="CU1103" t="s">
        <v>1547</v>
      </c>
      <c r="CV1103" t="s">
        <v>1547</v>
      </c>
      <c r="CW1103" t="s">
        <v>1547</v>
      </c>
      <c r="CX1103" t="s">
        <v>1547</v>
      </c>
      <c r="CY1103">
        <v>1101</v>
      </c>
      <c r="CZ1103" t="s">
        <v>10626</v>
      </c>
      <c r="DA1103" t="s">
        <v>1547</v>
      </c>
      <c r="DB1103" t="s">
        <v>1881</v>
      </c>
      <c r="DC1103" t="s">
        <v>1882</v>
      </c>
      <c r="DD1103" t="s">
        <v>4125</v>
      </c>
      <c r="DE1103" t="s">
        <v>4463</v>
      </c>
      <c r="DF1103" t="s">
        <v>4505</v>
      </c>
      <c r="DG1103" t="s">
        <v>1547</v>
      </c>
      <c r="DH1103" t="s">
        <v>1547</v>
      </c>
      <c r="DI1103" t="s">
        <v>1892</v>
      </c>
      <c r="DJ1103" t="s">
        <v>10696</v>
      </c>
      <c r="DK1103"/>
      <c r="DL1103" t="s">
        <v>1892</v>
      </c>
      <c r="DM1103">
        <v>9</v>
      </c>
      <c r="DN1103" t="s">
        <v>1883</v>
      </c>
      <c r="DO1103" t="s">
        <v>1562</v>
      </c>
      <c r="DP1103" t="b">
        <v>1</v>
      </c>
      <c r="DQ1103" t="b">
        <v>0</v>
      </c>
      <c r="DR1103" t="b">
        <v>0</v>
      </c>
      <c r="DS1103" t="b">
        <v>0</v>
      </c>
      <c r="DT1103" t="b">
        <v>0</v>
      </c>
      <c r="DU1103" t="b">
        <v>1</v>
      </c>
      <c r="DV1103" t="b">
        <v>0</v>
      </c>
      <c r="DW1103">
        <v>0</v>
      </c>
      <c r="DX1103" t="b">
        <v>0</v>
      </c>
      <c r="DY1103" t="b">
        <v>0</v>
      </c>
      <c r="DZ1103" t="b">
        <v>0</v>
      </c>
      <c r="EA1103" t="b">
        <v>0</v>
      </c>
      <c r="EB1103" t="b">
        <v>0</v>
      </c>
      <c r="EC1103" t="b">
        <v>1</v>
      </c>
      <c r="ED1103" t="b">
        <v>0</v>
      </c>
      <c r="EE1103" t="b">
        <v>0</v>
      </c>
      <c r="EF1103" t="b">
        <v>0</v>
      </c>
      <c r="EG1103" t="b" cm="1">
        <v>1</v>
      </c>
      <c r="EH1103" t="b">
        <v>0</v>
      </c>
      <c r="EI1103" t="b">
        <v>0</v>
      </c>
      <c r="EJ1103" t="b">
        <v>1</v>
      </c>
      <c r="EK1103" t="s">
        <v>5981</v>
      </c>
      <c r="EL1103">
        <v>1</v>
      </c>
      <c r="EM1103">
        <v>15</v>
      </c>
      <c r="EN1103" t="b">
        <v>0</v>
      </c>
    </row>
    <row r="1104" spans="1:144" ht="15.75">
      <c r="A1104"/>
      <c r="B1104" t="s">
        <v>1562</v>
      </c>
      <c r="C1104" t="s">
        <v>1562</v>
      </c>
      <c r="D1104" t="s">
        <v>4473</v>
      </c>
      <c r="E1104" t="s">
        <v>4236</v>
      </c>
      <c r="F1104"/>
      <c r="G1104" t="s">
        <v>4237</v>
      </c>
      <c r="H1104" t="s">
        <v>4238</v>
      </c>
      <c r="I1104" t="s">
        <v>1251</v>
      </c>
      <c r="J1104"/>
      <c r="K1104"/>
      <c r="L1104" t="s">
        <v>1743</v>
      </c>
      <c r="M1104" t="s">
        <v>1754</v>
      </c>
      <c r="N1104" t="s">
        <v>4239</v>
      </c>
      <c r="O1104"/>
      <c r="P1104" t="s">
        <v>1567</v>
      </c>
      <c r="Q1104" t="s">
        <v>4463</v>
      </c>
      <c r="R1104" t="s">
        <v>4464</v>
      </c>
      <c r="S1104"/>
      <c r="T1104"/>
      <c r="U1104" t="s">
        <v>13624</v>
      </c>
      <c r="V1104" t="s">
        <v>4474</v>
      </c>
      <c r="W1104"/>
      <c r="X1104"/>
      <c r="Y1104"/>
      <c r="Z1104"/>
      <c r="AA1104"/>
      <c r="AB1104"/>
      <c r="AC1104"/>
      <c r="AD1104"/>
      <c r="AE1104"/>
      <c r="AF1104"/>
      <c r="AG1104"/>
      <c r="AH1104"/>
      <c r="AI1104"/>
      <c r="AJ1104"/>
      <c r="AK1104"/>
      <c r="AL1104"/>
      <c r="AM1104"/>
      <c r="AN1104"/>
      <c r="AO1104" s="108" t="s">
        <v>43</v>
      </c>
      <c r="AP1104" t="s">
        <v>2864</v>
      </c>
      <c r="AQ1104">
        <v>21</v>
      </c>
      <c r="AR1104" t="s">
        <v>10702</v>
      </c>
      <c r="AS1104" t="s">
        <v>1562</v>
      </c>
      <c r="AT1104" t="s">
        <v>10664</v>
      </c>
      <c r="AU1104" t="s">
        <v>4236</v>
      </c>
      <c r="AV1104" t="s">
        <v>9801</v>
      </c>
      <c r="AW1104" t="s">
        <v>1744</v>
      </c>
      <c r="AX1104" t="s">
        <v>1740</v>
      </c>
      <c r="AY1104" t="s">
        <v>9802</v>
      </c>
      <c r="AZ1104" t="s">
        <v>4463</v>
      </c>
      <c r="BA1104" t="s">
        <v>9803</v>
      </c>
      <c r="BB1104" t="s">
        <v>1251</v>
      </c>
      <c r="BC1104" t="s">
        <v>1743</v>
      </c>
      <c r="BD1104" t="s">
        <v>10703</v>
      </c>
      <c r="BE1104" t="s">
        <v>4492</v>
      </c>
      <c r="BF1104">
        <v>960</v>
      </c>
      <c r="BG1104">
        <v>1096</v>
      </c>
      <c r="BH1104">
        <v>0</v>
      </c>
      <c r="BI1104" t="s">
        <v>1547</v>
      </c>
      <c r="BJ1104">
        <v>0</v>
      </c>
      <c r="BK1104">
        <v>0</v>
      </c>
      <c r="BL1104">
        <v>960</v>
      </c>
      <c r="BM1104" t="s">
        <v>9808</v>
      </c>
      <c r="BN1104" t="s">
        <v>4493</v>
      </c>
      <c r="BO1104" t="s">
        <v>10752</v>
      </c>
      <c r="BP1104" t="s" cm="1">
        <v>10751</v>
      </c>
      <c r="BQ1104" t="s">
        <v>1547</v>
      </c>
      <c r="BR1104" t="s">
        <v>10669</v>
      </c>
      <c r="BS1104">
        <v>20</v>
      </c>
      <c r="BT1104" t="s">
        <v>5184</v>
      </c>
      <c r="BU1104" t="s">
        <v>16081</v>
      </c>
      <c r="BV1104" t="s">
        <v>4473</v>
      </c>
      <c r="BW1104" t="s">
        <v>9801</v>
      </c>
      <c r="BX1104" t="s">
        <v>9805</v>
      </c>
      <c r="BY1104" t="s">
        <v>9806</v>
      </c>
      <c r="BZ1104" t="s">
        <v>1547</v>
      </c>
      <c r="CA1104" t="s">
        <v>1744</v>
      </c>
      <c r="CB1104" t="s">
        <v>1754</v>
      </c>
      <c r="CC1104"/>
      <c r="CD1104" t="s">
        <v>998</v>
      </c>
      <c r="CE1104" t="s">
        <v>1251</v>
      </c>
      <c r="CF1104" t="s">
        <v>10802</v>
      </c>
      <c r="CG1104" t="s">
        <v>10803</v>
      </c>
      <c r="CH1104" t="s">
        <v>1251</v>
      </c>
      <c r="CI1104" t="s">
        <v>1547</v>
      </c>
      <c r="CJ1104" t="s">
        <v>4464</v>
      </c>
      <c r="CK1104" t="s">
        <v>1562</v>
      </c>
      <c r="CL1104"/>
      <c r="CM1104"/>
      <c r="CN1104" t="s">
        <v>13624</v>
      </c>
      <c r="CO1104" t="s">
        <v>4474</v>
      </c>
      <c r="CP1104" t="s">
        <v>13624</v>
      </c>
      <c r="CQ1104" t="s">
        <v>4474</v>
      </c>
      <c r="CR1104" t="s">
        <v>1547</v>
      </c>
      <c r="CS1104">
        <v>0</v>
      </c>
      <c r="CT1104" t="s">
        <v>1547</v>
      </c>
      <c r="CU1104" t="s">
        <v>1547</v>
      </c>
      <c r="CV1104" t="s">
        <v>1547</v>
      </c>
      <c r="CW1104" t="s">
        <v>1547</v>
      </c>
      <c r="CX1104" t="s">
        <v>1547</v>
      </c>
      <c r="CY1104">
        <v>1102</v>
      </c>
      <c r="CZ1104" t="s">
        <v>10627</v>
      </c>
      <c r="DA1104" t="s">
        <v>1547</v>
      </c>
      <c r="DB1104" t="s">
        <v>1881</v>
      </c>
      <c r="DC1104" t="s">
        <v>1882</v>
      </c>
      <c r="DD1104" t="s">
        <v>4236</v>
      </c>
      <c r="DE1104" t="s">
        <v>4463</v>
      </c>
      <c r="DF1104" t="s">
        <v>4237</v>
      </c>
      <c r="DG1104" t="s">
        <v>1547</v>
      </c>
      <c r="DH1104" t="s">
        <v>1547</v>
      </c>
      <c r="DI1104" t="s">
        <v>1892</v>
      </c>
      <c r="DJ1104" t="s">
        <v>10702</v>
      </c>
      <c r="DK1104"/>
      <c r="DL1104" t="s">
        <v>1892</v>
      </c>
      <c r="DM1104">
        <v>9</v>
      </c>
      <c r="DN1104" t="s">
        <v>1883</v>
      </c>
      <c r="DO1104" t="s">
        <v>1562</v>
      </c>
      <c r="DP1104" t="b">
        <v>1</v>
      </c>
      <c r="DQ1104" t="b">
        <v>0</v>
      </c>
      <c r="DR1104" t="b">
        <v>0</v>
      </c>
      <c r="DS1104" t="b">
        <v>0</v>
      </c>
      <c r="DT1104" t="b">
        <v>0</v>
      </c>
      <c r="DU1104" t="b">
        <v>1</v>
      </c>
      <c r="DV1104" t="b">
        <v>0</v>
      </c>
      <c r="DW1104">
        <v>0</v>
      </c>
      <c r="DX1104" t="b">
        <v>0</v>
      </c>
      <c r="DY1104" t="b">
        <v>0</v>
      </c>
      <c r="DZ1104" t="b">
        <v>0</v>
      </c>
      <c r="EA1104" t="b">
        <v>0</v>
      </c>
      <c r="EB1104" t="b">
        <v>0</v>
      </c>
      <c r="EC1104" t="b">
        <v>0</v>
      </c>
      <c r="ED1104" t="b">
        <v>0</v>
      </c>
      <c r="EE1104" t="b">
        <v>0</v>
      </c>
      <c r="EF1104" t="b">
        <v>0</v>
      </c>
      <c r="EG1104" t="b" cm="1">
        <v>0</v>
      </c>
      <c r="EH1104" t="b">
        <v>0</v>
      </c>
      <c r="EI1104" t="b">
        <v>0</v>
      </c>
      <c r="EJ1104" t="b">
        <v>0</v>
      </c>
      <c r="EK1104" t="s">
        <v>1547</v>
      </c>
      <c r="EL1104">
        <v>0</v>
      </c>
      <c r="EM1104">
        <v>10</v>
      </c>
      <c r="EN1104" t="b">
        <v>0</v>
      </c>
    </row>
    <row r="1105" spans="1:144" ht="15.75">
      <c r="A1105"/>
      <c r="B1105" t="s">
        <v>1562</v>
      </c>
      <c r="C1105" t="s">
        <v>1562</v>
      </c>
      <c r="D1105" t="s">
        <v>4506</v>
      </c>
      <c r="E1105" t="s">
        <v>4507</v>
      </c>
      <c r="F1105"/>
      <c r="G1105" t="s">
        <v>4506</v>
      </c>
      <c r="H1105" t="s">
        <v>4506</v>
      </c>
      <c r="I1105" t="s">
        <v>1230</v>
      </c>
      <c r="J1105"/>
      <c r="K1105"/>
      <c r="L1105" t="s">
        <v>1743</v>
      </c>
      <c r="M1105" t="s">
        <v>1995</v>
      </c>
      <c r="N1105"/>
      <c r="O1105"/>
      <c r="P1105" t="s">
        <v>1567</v>
      </c>
      <c r="Q1105" t="s">
        <v>4463</v>
      </c>
      <c r="R1105" t="s">
        <v>4464</v>
      </c>
      <c r="S1105"/>
      <c r="T1105"/>
      <c r="U1105" t="s">
        <v>13624</v>
      </c>
      <c r="V1105" t="s">
        <v>13629</v>
      </c>
      <c r="W1105"/>
      <c r="X1105"/>
      <c r="Y1105"/>
      <c r="Z1105"/>
      <c r="AA1105"/>
      <c r="AB1105"/>
      <c r="AC1105"/>
      <c r="AD1105"/>
      <c r="AE1105"/>
      <c r="AF1105"/>
      <c r="AG1105"/>
      <c r="AH1105"/>
      <c r="AI1105"/>
      <c r="AJ1105"/>
      <c r="AK1105"/>
      <c r="AL1105"/>
      <c r="AM1105"/>
      <c r="AN1105"/>
      <c r="AO1105" s="108" t="s">
        <v>43</v>
      </c>
      <c r="AP1105" t="s">
        <v>2864</v>
      </c>
      <c r="AQ1105">
        <v>22</v>
      </c>
      <c r="AR1105" t="s">
        <v>10805</v>
      </c>
      <c r="AS1105" t="s">
        <v>1562</v>
      </c>
      <c r="AT1105" t="s">
        <v>10664</v>
      </c>
      <c r="AU1105" t="s">
        <v>4507</v>
      </c>
      <c r="AV1105" t="s">
        <v>10806</v>
      </c>
      <c r="AW1105" t="s">
        <v>1744</v>
      </c>
      <c r="AX1105" t="s">
        <v>1740</v>
      </c>
      <c r="AY1105" t="s">
        <v>10807</v>
      </c>
      <c r="AZ1105" t="s">
        <v>4463</v>
      </c>
      <c r="BA1105" t="s">
        <v>10808</v>
      </c>
      <c r="BB1105" t="s">
        <v>1230</v>
      </c>
      <c r="BC1105" t="s">
        <v>1743</v>
      </c>
      <c r="BD1105" t="s">
        <v>10809</v>
      </c>
      <c r="BE1105" t="s">
        <v>4492</v>
      </c>
      <c r="BF1105">
        <v>1105</v>
      </c>
      <c r="BG1105">
        <v>1096</v>
      </c>
      <c r="BH1105">
        <v>0</v>
      </c>
      <c r="BI1105" t="s">
        <v>4507</v>
      </c>
      <c r="BJ1105">
        <v>1</v>
      </c>
      <c r="BK1105">
        <v>0</v>
      </c>
      <c r="BL1105">
        <v>0</v>
      </c>
      <c r="BM1105" t="s">
        <v>1547</v>
      </c>
      <c r="BN1105" t="s">
        <v>4493</v>
      </c>
      <c r="BO1105" t="s">
        <v>10752</v>
      </c>
      <c r="BP1105" t="s" cm="1">
        <v>10751</v>
      </c>
      <c r="BQ1105" t="s">
        <v>1547</v>
      </c>
      <c r="BR1105" t="s">
        <v>10669</v>
      </c>
      <c r="BS1105">
        <v>21</v>
      </c>
      <c r="BT1105" t="s">
        <v>5188</v>
      </c>
      <c r="BU1105" t="s">
        <v>16082</v>
      </c>
      <c r="BV1105" t="s">
        <v>4506</v>
      </c>
      <c r="BW1105" t="s">
        <v>10806</v>
      </c>
      <c r="BX1105" t="s">
        <v>10807</v>
      </c>
      <c r="BY1105" t="s">
        <v>1744</v>
      </c>
      <c r="BZ1105" t="s">
        <v>1547</v>
      </c>
      <c r="CA1105" t="s">
        <v>1744</v>
      </c>
      <c r="CB1105" t="s">
        <v>1995</v>
      </c>
      <c r="CC1105"/>
      <c r="CD1105" t="s">
        <v>998</v>
      </c>
      <c r="CE1105" t="s">
        <v>1230</v>
      </c>
      <c r="CF1105" t="s">
        <v>4870</v>
      </c>
      <c r="CG1105" t="s">
        <v>10810</v>
      </c>
      <c r="CH1105" t="s">
        <v>1230</v>
      </c>
      <c r="CI1105" t="s">
        <v>1547</v>
      </c>
      <c r="CJ1105" t="s">
        <v>4464</v>
      </c>
      <c r="CK1105" t="s">
        <v>1562</v>
      </c>
      <c r="CL1105"/>
      <c r="CM1105"/>
      <c r="CN1105" t="s">
        <v>13624</v>
      </c>
      <c r="CO1105" t="s">
        <v>13629</v>
      </c>
      <c r="CP1105" t="s">
        <v>13624</v>
      </c>
      <c r="CQ1105" t="s">
        <v>13629</v>
      </c>
      <c r="CR1105" t="s">
        <v>1547</v>
      </c>
      <c r="CS1105">
        <v>0</v>
      </c>
      <c r="CT1105" t="s">
        <v>1547</v>
      </c>
      <c r="CU1105" t="s">
        <v>1547</v>
      </c>
      <c r="CV1105" t="s">
        <v>1547</v>
      </c>
      <c r="CW1105" t="s">
        <v>1547</v>
      </c>
      <c r="CX1105" t="s">
        <v>1547</v>
      </c>
      <c r="CY1105">
        <v>1103</v>
      </c>
      <c r="CZ1105" t="s">
        <v>10628</v>
      </c>
      <c r="DA1105" t="s">
        <v>1547</v>
      </c>
      <c r="DB1105" t="s">
        <v>1881</v>
      </c>
      <c r="DC1105" t="s">
        <v>1882</v>
      </c>
      <c r="DD1105" t="s">
        <v>4507</v>
      </c>
      <c r="DE1105" t="s">
        <v>4463</v>
      </c>
      <c r="DF1105" t="s">
        <v>4506</v>
      </c>
      <c r="DG1105" t="s">
        <v>1547</v>
      </c>
      <c r="DH1105" t="s">
        <v>1547</v>
      </c>
      <c r="DI1105" t="s">
        <v>1892</v>
      </c>
      <c r="DJ1105" t="s">
        <v>10805</v>
      </c>
      <c r="DK1105"/>
      <c r="DL1105" t="s">
        <v>1892</v>
      </c>
      <c r="DM1105">
        <v>9</v>
      </c>
      <c r="DN1105" t="s">
        <v>1883</v>
      </c>
      <c r="DO1105" t="s">
        <v>1562</v>
      </c>
      <c r="DP1105" t="b">
        <v>1</v>
      </c>
      <c r="DQ1105" t="b">
        <v>0</v>
      </c>
      <c r="DR1105" t="b">
        <v>1</v>
      </c>
      <c r="DS1105" t="b">
        <v>0</v>
      </c>
      <c r="DT1105" t="b">
        <v>0</v>
      </c>
      <c r="DU1105" t="b">
        <v>1</v>
      </c>
      <c r="DV1105" t="b">
        <v>0</v>
      </c>
      <c r="DW1105">
        <v>0</v>
      </c>
      <c r="DX1105" t="b">
        <v>0</v>
      </c>
      <c r="DY1105" t="b">
        <v>0</v>
      </c>
      <c r="DZ1105" t="b">
        <v>0</v>
      </c>
      <c r="EA1105" t="b">
        <v>0</v>
      </c>
      <c r="EB1105" t="b">
        <v>0</v>
      </c>
      <c r="EC1105" t="b">
        <v>0</v>
      </c>
      <c r="ED1105" t="b">
        <v>0</v>
      </c>
      <c r="EE1105" t="b">
        <v>0</v>
      </c>
      <c r="EF1105" t="b">
        <v>0</v>
      </c>
      <c r="EG1105" t="b" cm="1">
        <v>0</v>
      </c>
      <c r="EH1105" t="b">
        <v>0</v>
      </c>
      <c r="EI1105" t="b">
        <v>0</v>
      </c>
      <c r="EJ1105" t="b">
        <v>0</v>
      </c>
      <c r="EK1105" t="s">
        <v>1547</v>
      </c>
      <c r="EL1105">
        <v>0</v>
      </c>
      <c r="EM1105">
        <v>13</v>
      </c>
      <c r="EN1105" t="b">
        <v>0</v>
      </c>
    </row>
    <row r="1106" spans="1:144" ht="15.75">
      <c r="A1106"/>
      <c r="B1106" t="s">
        <v>1562</v>
      </c>
      <c r="C1106" t="s">
        <v>1562</v>
      </c>
      <c r="D1106" t="s">
        <v>4508</v>
      </c>
      <c r="E1106" t="s">
        <v>4509</v>
      </c>
      <c r="F1106" t="s">
        <v>4508</v>
      </c>
      <c r="G1106" t="s">
        <v>4510</v>
      </c>
      <c r="H1106" t="s">
        <v>4510</v>
      </c>
      <c r="I1106" t="s">
        <v>1230</v>
      </c>
      <c r="J1106"/>
      <c r="K1106"/>
      <c r="L1106" t="s">
        <v>1743</v>
      </c>
      <c r="M1106" t="s">
        <v>2001</v>
      </c>
      <c r="N1106"/>
      <c r="O1106"/>
      <c r="P1106" t="s">
        <v>1562</v>
      </c>
      <c r="Q1106" t="s">
        <v>4463</v>
      </c>
      <c r="R1106" t="s">
        <v>4464</v>
      </c>
      <c r="S1106"/>
      <c r="T1106"/>
      <c r="U1106" t="s">
        <v>13624</v>
      </c>
      <c r="V1106" t="s">
        <v>13630</v>
      </c>
      <c r="W1106"/>
      <c r="X1106"/>
      <c r="Y1106"/>
      <c r="Z1106"/>
      <c r="AA1106"/>
      <c r="AB1106"/>
      <c r="AC1106"/>
      <c r="AD1106"/>
      <c r="AE1106"/>
      <c r="AF1106"/>
      <c r="AG1106"/>
      <c r="AH1106"/>
      <c r="AI1106"/>
      <c r="AJ1106"/>
      <c r="AK1106"/>
      <c r="AL1106"/>
      <c r="AM1106"/>
      <c r="AN1106"/>
      <c r="AO1106" s="108" t="s">
        <v>43</v>
      </c>
      <c r="AP1106" t="s">
        <v>2864</v>
      </c>
      <c r="AQ1106">
        <v>23</v>
      </c>
      <c r="AR1106" t="s">
        <v>10812</v>
      </c>
      <c r="AS1106" t="s">
        <v>1562</v>
      </c>
      <c r="AT1106" t="s">
        <v>10664</v>
      </c>
      <c r="AU1106" t="s">
        <v>4509</v>
      </c>
      <c r="AV1106" t="s">
        <v>10813</v>
      </c>
      <c r="AW1106" t="s">
        <v>10814</v>
      </c>
      <c r="AX1106" t="s">
        <v>1740</v>
      </c>
      <c r="AY1106" t="s">
        <v>10815</v>
      </c>
      <c r="AZ1106" t="s">
        <v>4463</v>
      </c>
      <c r="BA1106" t="s">
        <v>10816</v>
      </c>
      <c r="BB1106" t="s">
        <v>1230</v>
      </c>
      <c r="BC1106" t="s">
        <v>1743</v>
      </c>
      <c r="BD1106" t="s">
        <v>10817</v>
      </c>
      <c r="BE1106" t="s">
        <v>4492</v>
      </c>
      <c r="BF1106">
        <v>1106</v>
      </c>
      <c r="BG1106">
        <v>1096</v>
      </c>
      <c r="BH1106">
        <v>0</v>
      </c>
      <c r="BI1106" t="s">
        <v>4509</v>
      </c>
      <c r="BJ1106">
        <v>1</v>
      </c>
      <c r="BK1106">
        <v>0</v>
      </c>
      <c r="BL1106">
        <v>0</v>
      </c>
      <c r="BM1106" t="s">
        <v>1547</v>
      </c>
      <c r="BN1106" t="s">
        <v>4493</v>
      </c>
      <c r="BO1106" t="s">
        <v>10752</v>
      </c>
      <c r="BP1106" t="s" cm="1">
        <v>10751</v>
      </c>
      <c r="BQ1106" t="s">
        <v>1547</v>
      </c>
      <c r="BR1106" t="s">
        <v>10669</v>
      </c>
      <c r="BS1106">
        <v>22</v>
      </c>
      <c r="BT1106" t="s">
        <v>5192</v>
      </c>
      <c r="BU1106" t="s">
        <v>16083</v>
      </c>
      <c r="BV1106" t="s">
        <v>4508</v>
      </c>
      <c r="BW1106" t="s">
        <v>10813</v>
      </c>
      <c r="BX1106" t="s">
        <v>10815</v>
      </c>
      <c r="BY1106" t="s">
        <v>1744</v>
      </c>
      <c r="BZ1106" t="s">
        <v>1547</v>
      </c>
      <c r="CA1106" t="s">
        <v>1744</v>
      </c>
      <c r="CB1106" t="s">
        <v>2001</v>
      </c>
      <c r="CC1106"/>
      <c r="CD1106" t="s">
        <v>998</v>
      </c>
      <c r="CE1106" t="s">
        <v>1230</v>
      </c>
      <c r="CF1106" t="s">
        <v>10818</v>
      </c>
      <c r="CG1106" t="s">
        <v>10819</v>
      </c>
      <c r="CH1106" t="s">
        <v>1230</v>
      </c>
      <c r="CI1106" t="s">
        <v>1547</v>
      </c>
      <c r="CJ1106" t="s">
        <v>4464</v>
      </c>
      <c r="CK1106" t="s">
        <v>1562</v>
      </c>
      <c r="CL1106"/>
      <c r="CM1106"/>
      <c r="CN1106" t="s">
        <v>13624</v>
      </c>
      <c r="CO1106" t="s">
        <v>13630</v>
      </c>
      <c r="CP1106" t="s">
        <v>13624</v>
      </c>
      <c r="CQ1106" t="s">
        <v>13630</v>
      </c>
      <c r="CR1106" t="s">
        <v>1547</v>
      </c>
      <c r="CS1106">
        <v>0</v>
      </c>
      <c r="CT1106" t="s">
        <v>1547</v>
      </c>
      <c r="CU1106" t="s">
        <v>1547</v>
      </c>
      <c r="CV1106" t="s">
        <v>1547</v>
      </c>
      <c r="CW1106" t="s">
        <v>1547</v>
      </c>
      <c r="CX1106" t="s">
        <v>1547</v>
      </c>
      <c r="CY1106">
        <v>1104</v>
      </c>
      <c r="CZ1106" t="s">
        <v>10629</v>
      </c>
      <c r="DA1106" t="s">
        <v>1547</v>
      </c>
      <c r="DB1106" t="s">
        <v>1881</v>
      </c>
      <c r="DC1106" t="s">
        <v>1882</v>
      </c>
      <c r="DD1106" t="s">
        <v>4509</v>
      </c>
      <c r="DE1106" t="s">
        <v>4463</v>
      </c>
      <c r="DF1106" t="s">
        <v>4510</v>
      </c>
      <c r="DG1106" t="s">
        <v>1547</v>
      </c>
      <c r="DH1106" t="s">
        <v>1547</v>
      </c>
      <c r="DI1106" t="s">
        <v>1892</v>
      </c>
      <c r="DJ1106" t="s">
        <v>10812</v>
      </c>
      <c r="DK1106"/>
      <c r="DL1106" t="s">
        <v>1892</v>
      </c>
      <c r="DM1106">
        <v>9</v>
      </c>
      <c r="DN1106" t="s">
        <v>1883</v>
      </c>
      <c r="DO1106" t="s">
        <v>1562</v>
      </c>
      <c r="DP1106" t="b">
        <v>1</v>
      </c>
      <c r="DQ1106" t="b">
        <v>0</v>
      </c>
      <c r="DR1106" t="b">
        <v>1</v>
      </c>
      <c r="DS1106" t="b">
        <v>0</v>
      </c>
      <c r="DT1106" t="b">
        <v>0</v>
      </c>
      <c r="DU1106" t="b">
        <v>1</v>
      </c>
      <c r="DV1106" t="b">
        <v>0</v>
      </c>
      <c r="DW1106">
        <v>0</v>
      </c>
      <c r="DX1106" t="b">
        <v>0</v>
      </c>
      <c r="DY1106" t="b">
        <v>0</v>
      </c>
      <c r="DZ1106" t="b">
        <v>0</v>
      </c>
      <c r="EA1106" t="b">
        <v>0</v>
      </c>
      <c r="EB1106" t="b">
        <v>0</v>
      </c>
      <c r="EC1106" t="b">
        <v>0</v>
      </c>
      <c r="ED1106" t="b">
        <v>0</v>
      </c>
      <c r="EE1106" t="b">
        <v>0</v>
      </c>
      <c r="EF1106" t="b">
        <v>0</v>
      </c>
      <c r="EG1106" t="b" cm="1">
        <v>0</v>
      </c>
      <c r="EH1106" t="b">
        <v>0</v>
      </c>
      <c r="EI1106" t="b">
        <v>0</v>
      </c>
      <c r="EJ1106" t="b">
        <v>0</v>
      </c>
      <c r="EK1106" t="s">
        <v>1547</v>
      </c>
      <c r="EL1106">
        <v>0</v>
      </c>
      <c r="EM1106">
        <v>12</v>
      </c>
      <c r="EN1106" t="b">
        <v>0</v>
      </c>
    </row>
    <row r="1107" spans="1:144" ht="15.75">
      <c r="A1107"/>
      <c r="B1107" t="s">
        <v>1562</v>
      </c>
      <c r="C1107" t="s">
        <v>1562</v>
      </c>
      <c r="D1107" t="s">
        <v>4511</v>
      </c>
      <c r="E1107" t="s">
        <v>4512</v>
      </c>
      <c r="F1107"/>
      <c r="G1107" t="s">
        <v>4511</v>
      </c>
      <c r="H1107" t="s">
        <v>4511</v>
      </c>
      <c r="I1107" t="s">
        <v>1230</v>
      </c>
      <c r="J1107"/>
      <c r="K1107"/>
      <c r="L1107" t="s">
        <v>1743</v>
      </c>
      <c r="M1107" t="s">
        <v>1754</v>
      </c>
      <c r="N1107"/>
      <c r="O1107"/>
      <c r="P1107" t="s">
        <v>1562</v>
      </c>
      <c r="Q1107" t="s">
        <v>4463</v>
      </c>
      <c r="R1107" t="s">
        <v>4464</v>
      </c>
      <c r="S1107"/>
      <c r="T1107"/>
      <c r="U1107" t="s">
        <v>13624</v>
      </c>
      <c r="V1107" t="s">
        <v>4564</v>
      </c>
      <c r="W1107"/>
      <c r="X1107"/>
      <c r="Y1107"/>
      <c r="Z1107"/>
      <c r="AA1107"/>
      <c r="AB1107"/>
      <c r="AC1107"/>
      <c r="AD1107"/>
      <c r="AE1107"/>
      <c r="AF1107"/>
      <c r="AG1107"/>
      <c r="AH1107"/>
      <c r="AI1107"/>
      <c r="AJ1107"/>
      <c r="AK1107"/>
      <c r="AL1107"/>
      <c r="AM1107"/>
      <c r="AN1107"/>
      <c r="AO1107" s="108" t="s">
        <v>43</v>
      </c>
      <c r="AP1107" t="s">
        <v>2864</v>
      </c>
      <c r="AQ1107">
        <v>24</v>
      </c>
      <c r="AR1107" t="s">
        <v>10821</v>
      </c>
      <c r="AS1107" t="s">
        <v>1562</v>
      </c>
      <c r="AT1107" t="s">
        <v>10664</v>
      </c>
      <c r="AU1107" t="s">
        <v>4512</v>
      </c>
      <c r="AV1107" t="s">
        <v>10822</v>
      </c>
      <c r="AW1107" t="s">
        <v>1744</v>
      </c>
      <c r="AX1107" t="s">
        <v>1740</v>
      </c>
      <c r="AY1107" t="s">
        <v>10823</v>
      </c>
      <c r="AZ1107" t="s">
        <v>4463</v>
      </c>
      <c r="BA1107" t="s">
        <v>10824</v>
      </c>
      <c r="BB1107" t="s">
        <v>1230</v>
      </c>
      <c r="BC1107" t="s">
        <v>1743</v>
      </c>
      <c r="BD1107" t="s">
        <v>10825</v>
      </c>
      <c r="BE1107" t="s">
        <v>4492</v>
      </c>
      <c r="BF1107">
        <v>1107</v>
      </c>
      <c r="BG1107">
        <v>1096</v>
      </c>
      <c r="BH1107">
        <v>0</v>
      </c>
      <c r="BI1107" t="s">
        <v>4512</v>
      </c>
      <c r="BJ1107">
        <v>1</v>
      </c>
      <c r="BK1107">
        <v>0</v>
      </c>
      <c r="BL1107">
        <v>0</v>
      </c>
      <c r="BM1107" t="s">
        <v>1547</v>
      </c>
      <c r="BN1107" t="s">
        <v>4493</v>
      </c>
      <c r="BO1107" t="s">
        <v>10752</v>
      </c>
      <c r="BP1107" t="s" cm="1">
        <v>10751</v>
      </c>
      <c r="BQ1107" t="s">
        <v>1547</v>
      </c>
      <c r="BR1107" t="s">
        <v>10669</v>
      </c>
      <c r="BS1107">
        <v>23</v>
      </c>
      <c r="BT1107" t="s">
        <v>5202</v>
      </c>
      <c r="BU1107" t="s">
        <v>16084</v>
      </c>
      <c r="BV1107" t="s">
        <v>4511</v>
      </c>
      <c r="BW1107" t="s">
        <v>10822</v>
      </c>
      <c r="BX1107" t="s">
        <v>10823</v>
      </c>
      <c r="BY1107" t="s">
        <v>1744</v>
      </c>
      <c r="BZ1107" t="s">
        <v>1547</v>
      </c>
      <c r="CA1107" t="s">
        <v>1744</v>
      </c>
      <c r="CB1107" t="s">
        <v>1754</v>
      </c>
      <c r="CC1107"/>
      <c r="CD1107" t="s">
        <v>998</v>
      </c>
      <c r="CE1107" t="s">
        <v>1230</v>
      </c>
      <c r="CF1107" t="s">
        <v>10826</v>
      </c>
      <c r="CG1107" t="s">
        <v>10827</v>
      </c>
      <c r="CH1107" t="s">
        <v>1230</v>
      </c>
      <c r="CI1107" t="s">
        <v>1547</v>
      </c>
      <c r="CJ1107" t="s">
        <v>4464</v>
      </c>
      <c r="CK1107" t="s">
        <v>1562</v>
      </c>
      <c r="CL1107"/>
      <c r="CM1107"/>
      <c r="CN1107" t="s">
        <v>13624</v>
      </c>
      <c r="CO1107" t="s">
        <v>4564</v>
      </c>
      <c r="CP1107" t="s">
        <v>13624</v>
      </c>
      <c r="CQ1107" t="s">
        <v>4564</v>
      </c>
      <c r="CR1107" t="s">
        <v>1547</v>
      </c>
      <c r="CS1107">
        <v>0</v>
      </c>
      <c r="CT1107" t="s">
        <v>1547</v>
      </c>
      <c r="CU1107" t="s">
        <v>1547</v>
      </c>
      <c r="CV1107" t="s">
        <v>1547</v>
      </c>
      <c r="CW1107" t="s">
        <v>1547</v>
      </c>
      <c r="CX1107" t="s">
        <v>1547</v>
      </c>
      <c r="CY1107">
        <v>1105</v>
      </c>
      <c r="CZ1107" t="s">
        <v>10630</v>
      </c>
      <c r="DA1107" t="s">
        <v>1547</v>
      </c>
      <c r="DB1107" t="s">
        <v>1881</v>
      </c>
      <c r="DC1107" t="s">
        <v>1882</v>
      </c>
      <c r="DD1107" t="s">
        <v>4512</v>
      </c>
      <c r="DE1107" t="s">
        <v>4463</v>
      </c>
      <c r="DF1107" t="s">
        <v>4511</v>
      </c>
      <c r="DG1107" t="s">
        <v>1547</v>
      </c>
      <c r="DH1107" t="s">
        <v>1547</v>
      </c>
      <c r="DI1107" t="s">
        <v>1892</v>
      </c>
      <c r="DJ1107" t="s">
        <v>10821</v>
      </c>
      <c r="DK1107"/>
      <c r="DL1107" t="s">
        <v>1892</v>
      </c>
      <c r="DM1107">
        <v>9</v>
      </c>
      <c r="DN1107" t="s">
        <v>1883</v>
      </c>
      <c r="DO1107" t="s">
        <v>1562</v>
      </c>
      <c r="DP1107" t="b">
        <v>1</v>
      </c>
      <c r="DQ1107" t="b">
        <v>0</v>
      </c>
      <c r="DR1107" t="b">
        <v>1</v>
      </c>
      <c r="DS1107" t="b">
        <v>0</v>
      </c>
      <c r="DT1107" t="b">
        <v>0</v>
      </c>
      <c r="DU1107" t="b">
        <v>1</v>
      </c>
      <c r="DV1107" t="b">
        <v>0</v>
      </c>
      <c r="DW1107">
        <v>0</v>
      </c>
      <c r="DX1107" t="b">
        <v>0</v>
      </c>
      <c r="DY1107" t="b">
        <v>0</v>
      </c>
      <c r="DZ1107" t="b">
        <v>0</v>
      </c>
      <c r="EA1107" t="b">
        <v>0</v>
      </c>
      <c r="EB1107" t="b">
        <v>0</v>
      </c>
      <c r="EC1107" t="b">
        <v>0</v>
      </c>
      <c r="ED1107" t="b">
        <v>0</v>
      </c>
      <c r="EE1107" t="b">
        <v>0</v>
      </c>
      <c r="EF1107" t="b">
        <v>0</v>
      </c>
      <c r="EG1107" t="b" cm="1">
        <v>0</v>
      </c>
      <c r="EH1107" t="b">
        <v>0</v>
      </c>
      <c r="EI1107" t="b">
        <v>0</v>
      </c>
      <c r="EJ1107" t="b">
        <v>0</v>
      </c>
      <c r="EK1107" t="s">
        <v>1547</v>
      </c>
      <c r="EL1107">
        <v>0</v>
      </c>
      <c r="EM1107">
        <v>11</v>
      </c>
      <c r="EN1107" t="b">
        <v>0</v>
      </c>
    </row>
    <row r="1108" spans="1:144" ht="15.75">
      <c r="A1108"/>
      <c r="B1108" t="s">
        <v>1562</v>
      </c>
      <c r="C1108" t="s">
        <v>1562</v>
      </c>
      <c r="D1108" t="s">
        <v>4513</v>
      </c>
      <c r="E1108" t="s">
        <v>4514</v>
      </c>
      <c r="F1108"/>
      <c r="G1108" t="s">
        <v>4515</v>
      </c>
      <c r="H1108" t="s">
        <v>4515</v>
      </c>
      <c r="I1108" t="s">
        <v>1230</v>
      </c>
      <c r="J1108"/>
      <c r="K1108"/>
      <c r="L1108" t="s">
        <v>1743</v>
      </c>
      <c r="M1108" t="s">
        <v>2001</v>
      </c>
      <c r="N1108"/>
      <c r="O1108"/>
      <c r="P1108" t="s">
        <v>1562</v>
      </c>
      <c r="Q1108" t="s">
        <v>4463</v>
      </c>
      <c r="R1108" t="s">
        <v>4464</v>
      </c>
      <c r="S1108"/>
      <c r="T1108"/>
      <c r="U1108" t="s">
        <v>13624</v>
      </c>
      <c r="V1108" t="s">
        <v>4588</v>
      </c>
      <c r="W1108"/>
      <c r="X1108"/>
      <c r="Y1108"/>
      <c r="Z1108"/>
      <c r="AA1108"/>
      <c r="AB1108"/>
      <c r="AC1108"/>
      <c r="AD1108"/>
      <c r="AE1108"/>
      <c r="AF1108"/>
      <c r="AG1108"/>
      <c r="AH1108"/>
      <c r="AI1108"/>
      <c r="AJ1108"/>
      <c r="AK1108"/>
      <c r="AL1108"/>
      <c r="AM1108"/>
      <c r="AN1108"/>
      <c r="AO1108" s="108" t="s">
        <v>43</v>
      </c>
      <c r="AP1108" t="s">
        <v>2864</v>
      </c>
      <c r="AQ1108">
        <v>25</v>
      </c>
      <c r="AR1108" t="s">
        <v>10829</v>
      </c>
      <c r="AS1108" t="s">
        <v>1562</v>
      </c>
      <c r="AT1108" t="s">
        <v>10664</v>
      </c>
      <c r="AU1108" t="s">
        <v>4514</v>
      </c>
      <c r="AV1108" t="s">
        <v>10830</v>
      </c>
      <c r="AW1108" t="s">
        <v>1744</v>
      </c>
      <c r="AX1108" t="s">
        <v>1740</v>
      </c>
      <c r="AY1108" t="s">
        <v>10831</v>
      </c>
      <c r="AZ1108" t="s">
        <v>4463</v>
      </c>
      <c r="BA1108" t="s">
        <v>10832</v>
      </c>
      <c r="BB1108" t="s">
        <v>1230</v>
      </c>
      <c r="BC1108" t="s">
        <v>1743</v>
      </c>
      <c r="BD1108" t="s">
        <v>10833</v>
      </c>
      <c r="BE1108" t="s">
        <v>4492</v>
      </c>
      <c r="BF1108">
        <v>1108</v>
      </c>
      <c r="BG1108">
        <v>1096</v>
      </c>
      <c r="BH1108">
        <v>0</v>
      </c>
      <c r="BI1108" t="s">
        <v>4514</v>
      </c>
      <c r="BJ1108">
        <v>1</v>
      </c>
      <c r="BK1108">
        <v>0</v>
      </c>
      <c r="BL1108">
        <v>0</v>
      </c>
      <c r="BM1108" t="s">
        <v>1547</v>
      </c>
      <c r="BN1108" t="s">
        <v>4493</v>
      </c>
      <c r="BO1108" t="s">
        <v>10752</v>
      </c>
      <c r="BP1108" t="s" cm="1">
        <v>10751</v>
      </c>
      <c r="BQ1108" t="s">
        <v>1547</v>
      </c>
      <c r="BR1108" t="s">
        <v>10669</v>
      </c>
      <c r="BS1108">
        <v>24</v>
      </c>
      <c r="BT1108" t="s">
        <v>5213</v>
      </c>
      <c r="BU1108" t="s">
        <v>16085</v>
      </c>
      <c r="BV1108" t="s">
        <v>4513</v>
      </c>
      <c r="BW1108" t="s">
        <v>10830</v>
      </c>
      <c r="BX1108" t="s">
        <v>10831</v>
      </c>
      <c r="BY1108" t="s">
        <v>1744</v>
      </c>
      <c r="BZ1108" t="s">
        <v>1547</v>
      </c>
      <c r="CA1108" t="s">
        <v>1744</v>
      </c>
      <c r="CB1108" t="s">
        <v>2001</v>
      </c>
      <c r="CC1108"/>
      <c r="CD1108" t="s">
        <v>998</v>
      </c>
      <c r="CE1108" t="s">
        <v>1230</v>
      </c>
      <c r="CF1108" t="s">
        <v>10834</v>
      </c>
      <c r="CG1108" t="s">
        <v>10835</v>
      </c>
      <c r="CH1108" t="s">
        <v>1230</v>
      </c>
      <c r="CI1108" t="s">
        <v>1547</v>
      </c>
      <c r="CJ1108" t="s">
        <v>4464</v>
      </c>
      <c r="CK1108" t="s">
        <v>1562</v>
      </c>
      <c r="CL1108"/>
      <c r="CM1108"/>
      <c r="CN1108" t="s">
        <v>13624</v>
      </c>
      <c r="CO1108" t="s">
        <v>4588</v>
      </c>
      <c r="CP1108" t="s">
        <v>13624</v>
      </c>
      <c r="CQ1108" t="s">
        <v>4588</v>
      </c>
      <c r="CR1108" t="s">
        <v>1547</v>
      </c>
      <c r="CS1108">
        <v>0</v>
      </c>
      <c r="CT1108" t="s">
        <v>1547</v>
      </c>
      <c r="CU1108" t="s">
        <v>1547</v>
      </c>
      <c r="CV1108" t="s">
        <v>1547</v>
      </c>
      <c r="CW1108" t="s">
        <v>1547</v>
      </c>
      <c r="CX1108" t="s">
        <v>1547</v>
      </c>
      <c r="CY1108">
        <v>1106</v>
      </c>
      <c r="CZ1108" t="s">
        <v>10631</v>
      </c>
      <c r="DA1108" t="s">
        <v>1547</v>
      </c>
      <c r="DB1108" t="s">
        <v>1881</v>
      </c>
      <c r="DC1108" t="s">
        <v>1882</v>
      </c>
      <c r="DD1108" t="s">
        <v>4514</v>
      </c>
      <c r="DE1108" t="s">
        <v>4463</v>
      </c>
      <c r="DF1108" t="s">
        <v>4515</v>
      </c>
      <c r="DG1108" t="s">
        <v>1547</v>
      </c>
      <c r="DH1108" t="s">
        <v>1547</v>
      </c>
      <c r="DI1108" t="s">
        <v>1892</v>
      </c>
      <c r="DJ1108" t="s">
        <v>10829</v>
      </c>
      <c r="DK1108"/>
      <c r="DL1108" t="s">
        <v>1892</v>
      </c>
      <c r="DM1108">
        <v>9</v>
      </c>
      <c r="DN1108" t="s">
        <v>1883</v>
      </c>
      <c r="DO1108" t="s">
        <v>1562</v>
      </c>
      <c r="DP1108" t="b">
        <v>1</v>
      </c>
      <c r="DQ1108" t="b">
        <v>0</v>
      </c>
      <c r="DR1108" t="b">
        <v>1</v>
      </c>
      <c r="DS1108" t="b">
        <v>0</v>
      </c>
      <c r="DT1108" t="b">
        <v>0</v>
      </c>
      <c r="DU1108" t="b">
        <v>1</v>
      </c>
      <c r="DV1108" t="b">
        <v>0</v>
      </c>
      <c r="DW1108">
        <v>0</v>
      </c>
      <c r="DX1108" t="b">
        <v>0</v>
      </c>
      <c r="DY1108" t="b">
        <v>0</v>
      </c>
      <c r="DZ1108" t="b">
        <v>0</v>
      </c>
      <c r="EA1108" t="b">
        <v>0</v>
      </c>
      <c r="EB1108" t="b">
        <v>0</v>
      </c>
      <c r="EC1108" t="b">
        <v>0</v>
      </c>
      <c r="ED1108" t="b">
        <v>0</v>
      </c>
      <c r="EE1108" t="b">
        <v>0</v>
      </c>
      <c r="EF1108" t="b">
        <v>0</v>
      </c>
      <c r="EG1108" t="b" cm="1">
        <v>0</v>
      </c>
      <c r="EH1108" t="b">
        <v>0</v>
      </c>
      <c r="EI1108" t="b">
        <v>0</v>
      </c>
      <c r="EJ1108" t="b">
        <v>0</v>
      </c>
      <c r="EK1108" t="s">
        <v>1547</v>
      </c>
      <c r="EL1108">
        <v>0</v>
      </c>
      <c r="EM1108">
        <v>9</v>
      </c>
      <c r="EN1108" t="b">
        <v>0</v>
      </c>
    </row>
    <row r="1109" spans="1:144" ht="15.75">
      <c r="A1109"/>
      <c r="B1109" t="s">
        <v>1562</v>
      </c>
      <c r="C1109" t="s">
        <v>1562</v>
      </c>
      <c r="D1109" t="s">
        <v>4516</v>
      </c>
      <c r="E1109" t="s">
        <v>4517</v>
      </c>
      <c r="F1109"/>
      <c r="G1109" t="s">
        <v>4515</v>
      </c>
      <c r="H1109" t="s">
        <v>4515</v>
      </c>
      <c r="I1109" t="s">
        <v>1230</v>
      </c>
      <c r="J1109"/>
      <c r="K1109"/>
      <c r="L1109" t="s">
        <v>1743</v>
      </c>
      <c r="M1109" t="s">
        <v>2001</v>
      </c>
      <c r="N1109"/>
      <c r="O1109"/>
      <c r="P1109" t="s">
        <v>1562</v>
      </c>
      <c r="Q1109" t="s">
        <v>4463</v>
      </c>
      <c r="R1109" t="s">
        <v>4464</v>
      </c>
      <c r="S1109"/>
      <c r="T1109"/>
      <c r="U1109" t="s">
        <v>13624</v>
      </c>
      <c r="V1109" t="s">
        <v>4592</v>
      </c>
      <c r="W1109"/>
      <c r="X1109"/>
      <c r="Y1109"/>
      <c r="Z1109"/>
      <c r="AA1109"/>
      <c r="AB1109"/>
      <c r="AC1109"/>
      <c r="AD1109"/>
      <c r="AE1109"/>
      <c r="AF1109"/>
      <c r="AG1109"/>
      <c r="AH1109"/>
      <c r="AI1109"/>
      <c r="AJ1109"/>
      <c r="AK1109"/>
      <c r="AL1109"/>
      <c r="AM1109"/>
      <c r="AN1109"/>
      <c r="AO1109" s="108" t="s">
        <v>43</v>
      </c>
      <c r="AP1109" t="s">
        <v>2864</v>
      </c>
      <c r="AQ1109">
        <v>26</v>
      </c>
      <c r="AR1109" t="s">
        <v>10837</v>
      </c>
      <c r="AS1109" t="s">
        <v>1562</v>
      </c>
      <c r="AT1109" t="s">
        <v>10664</v>
      </c>
      <c r="AU1109" t="s">
        <v>4517</v>
      </c>
      <c r="AV1109" t="s">
        <v>10838</v>
      </c>
      <c r="AW1109" t="s">
        <v>1744</v>
      </c>
      <c r="AX1109" t="s">
        <v>1740</v>
      </c>
      <c r="AY1109" t="s">
        <v>10831</v>
      </c>
      <c r="AZ1109" t="s">
        <v>4463</v>
      </c>
      <c r="BA1109" t="s">
        <v>10839</v>
      </c>
      <c r="BB1109" t="s">
        <v>1230</v>
      </c>
      <c r="BC1109" t="s">
        <v>1743</v>
      </c>
      <c r="BD1109" t="s">
        <v>10840</v>
      </c>
      <c r="BE1109" t="s">
        <v>4492</v>
      </c>
      <c r="BF1109">
        <v>1109</v>
      </c>
      <c r="BG1109">
        <v>1096</v>
      </c>
      <c r="BH1109">
        <v>0</v>
      </c>
      <c r="BI1109" t="s">
        <v>4517</v>
      </c>
      <c r="BJ1109">
        <v>1</v>
      </c>
      <c r="BK1109">
        <v>0</v>
      </c>
      <c r="BL1109">
        <v>0</v>
      </c>
      <c r="BM1109" t="s">
        <v>1547</v>
      </c>
      <c r="BN1109" t="s">
        <v>4493</v>
      </c>
      <c r="BO1109" t="s">
        <v>10752</v>
      </c>
      <c r="BP1109" t="s" cm="1">
        <v>10751</v>
      </c>
      <c r="BQ1109" t="s">
        <v>1547</v>
      </c>
      <c r="BR1109" t="s">
        <v>10669</v>
      </c>
      <c r="BS1109">
        <v>25</v>
      </c>
      <c r="BT1109" t="s">
        <v>5223</v>
      </c>
      <c r="BU1109" t="s">
        <v>16086</v>
      </c>
      <c r="BV1109" t="s">
        <v>4516</v>
      </c>
      <c r="BW1109" t="s">
        <v>10838</v>
      </c>
      <c r="BX1109" t="s">
        <v>10831</v>
      </c>
      <c r="BY1109" t="s">
        <v>1744</v>
      </c>
      <c r="BZ1109" t="s">
        <v>1547</v>
      </c>
      <c r="CA1109" t="s">
        <v>1744</v>
      </c>
      <c r="CB1109" t="s">
        <v>2001</v>
      </c>
      <c r="CC1109"/>
      <c r="CD1109" t="s">
        <v>998</v>
      </c>
      <c r="CE1109" t="s">
        <v>1230</v>
      </c>
      <c r="CF1109" t="s">
        <v>10841</v>
      </c>
      <c r="CG1109" t="s">
        <v>10842</v>
      </c>
      <c r="CH1109" t="s">
        <v>1230</v>
      </c>
      <c r="CI1109" t="s">
        <v>1547</v>
      </c>
      <c r="CJ1109" t="s">
        <v>4464</v>
      </c>
      <c r="CK1109" t="s">
        <v>1562</v>
      </c>
      <c r="CL1109"/>
      <c r="CM1109"/>
      <c r="CN1109" t="s">
        <v>13624</v>
      </c>
      <c r="CO1109" t="s">
        <v>4592</v>
      </c>
      <c r="CP1109" t="s">
        <v>13624</v>
      </c>
      <c r="CQ1109" t="s">
        <v>4592</v>
      </c>
      <c r="CR1109" t="s">
        <v>1547</v>
      </c>
      <c r="CS1109">
        <v>0</v>
      </c>
      <c r="CT1109" t="s">
        <v>1547</v>
      </c>
      <c r="CU1109" t="s">
        <v>1547</v>
      </c>
      <c r="CV1109" t="s">
        <v>1547</v>
      </c>
      <c r="CW1109" t="s">
        <v>1547</v>
      </c>
      <c r="CX1109" t="s">
        <v>1547</v>
      </c>
      <c r="CY1109">
        <v>1107</v>
      </c>
      <c r="CZ1109" t="s">
        <v>10632</v>
      </c>
      <c r="DA1109" t="s">
        <v>1547</v>
      </c>
      <c r="DB1109" t="s">
        <v>1881</v>
      </c>
      <c r="DC1109" t="s">
        <v>1882</v>
      </c>
      <c r="DD1109" t="s">
        <v>4517</v>
      </c>
      <c r="DE1109" t="s">
        <v>4463</v>
      </c>
      <c r="DF1109" t="s">
        <v>4515</v>
      </c>
      <c r="DG1109" t="s">
        <v>1547</v>
      </c>
      <c r="DH1109" t="s">
        <v>1547</v>
      </c>
      <c r="DI1109" t="s">
        <v>1892</v>
      </c>
      <c r="DJ1109" t="s">
        <v>10837</v>
      </c>
      <c r="DK1109"/>
      <c r="DL1109" t="s">
        <v>1892</v>
      </c>
      <c r="DM1109">
        <v>9</v>
      </c>
      <c r="DN1109" t="s">
        <v>1883</v>
      </c>
      <c r="DO1109" t="s">
        <v>1562</v>
      </c>
      <c r="DP1109" t="b">
        <v>1</v>
      </c>
      <c r="DQ1109" t="b">
        <v>0</v>
      </c>
      <c r="DR1109" t="b">
        <v>1</v>
      </c>
      <c r="DS1109" t="b">
        <v>0</v>
      </c>
      <c r="DT1109" t="b">
        <v>0</v>
      </c>
      <c r="DU1109" t="b">
        <v>1</v>
      </c>
      <c r="DV1109" t="b">
        <v>0</v>
      </c>
      <c r="DW1109">
        <v>0</v>
      </c>
      <c r="DX1109" t="b">
        <v>0</v>
      </c>
      <c r="DY1109" t="b">
        <v>0</v>
      </c>
      <c r="DZ1109" t="b">
        <v>0</v>
      </c>
      <c r="EA1109" t="b">
        <v>0</v>
      </c>
      <c r="EB1109" t="b">
        <v>0</v>
      </c>
      <c r="EC1109" t="b">
        <v>0</v>
      </c>
      <c r="ED1109" t="b">
        <v>0</v>
      </c>
      <c r="EE1109" t="b">
        <v>0</v>
      </c>
      <c r="EF1109" t="b">
        <v>0</v>
      </c>
      <c r="EG1109" t="b" cm="1">
        <v>0</v>
      </c>
      <c r="EH1109" t="b">
        <v>0</v>
      </c>
      <c r="EI1109" t="b">
        <v>0</v>
      </c>
      <c r="EJ1109" t="b">
        <v>0</v>
      </c>
      <c r="EK1109" t="s">
        <v>1547</v>
      </c>
      <c r="EL1109">
        <v>0</v>
      </c>
      <c r="EM1109">
        <v>9</v>
      </c>
      <c r="EN1109" t="b">
        <v>0</v>
      </c>
    </row>
    <row r="1110" spans="1:144" ht="15.75">
      <c r="A1110"/>
      <c r="B1110" t="s">
        <v>1562</v>
      </c>
      <c r="C1110" t="s">
        <v>1562</v>
      </c>
      <c r="D1110" t="s">
        <v>4518</v>
      </c>
      <c r="E1110" t="s">
        <v>4519</v>
      </c>
      <c r="F1110" t="s">
        <v>4520</v>
      </c>
      <c r="G1110" t="s">
        <v>4518</v>
      </c>
      <c r="H1110" t="s">
        <v>4518</v>
      </c>
      <c r="I1110" t="s">
        <v>1244</v>
      </c>
      <c r="J1110"/>
      <c r="K1110"/>
      <c r="L1110" t="s">
        <v>1743</v>
      </c>
      <c r="M1110"/>
      <c r="N1110"/>
      <c r="O1110"/>
      <c r="P1110" t="s">
        <v>1567</v>
      </c>
      <c r="Q1110" t="s">
        <v>4463</v>
      </c>
      <c r="R1110" t="s">
        <v>4464</v>
      </c>
      <c r="S1110"/>
      <c r="T1110"/>
      <c r="U1110" t="s">
        <v>13631</v>
      </c>
      <c r="V1110"/>
      <c r="W1110"/>
      <c r="X1110"/>
      <c r="Y1110"/>
      <c r="Z1110"/>
      <c r="AA1110"/>
      <c r="AB1110"/>
      <c r="AC1110"/>
      <c r="AD1110"/>
      <c r="AE1110"/>
      <c r="AF1110"/>
      <c r="AG1110"/>
      <c r="AH1110"/>
      <c r="AI1110"/>
      <c r="AJ1110"/>
      <c r="AK1110"/>
      <c r="AL1110"/>
      <c r="AM1110"/>
      <c r="AN1110"/>
      <c r="AO1110" s="108" t="s">
        <v>43</v>
      </c>
      <c r="AP1110" t="s">
        <v>2864</v>
      </c>
      <c r="AQ1110">
        <v>27</v>
      </c>
      <c r="AR1110" t="s">
        <v>10844</v>
      </c>
      <c r="AS1110" t="s">
        <v>1562</v>
      </c>
      <c r="AT1110" t="s">
        <v>10664</v>
      </c>
      <c r="AU1110" t="s">
        <v>4519</v>
      </c>
      <c r="AV1110" t="s">
        <v>10845</v>
      </c>
      <c r="AW1110" t="s">
        <v>10846</v>
      </c>
      <c r="AX1110" t="s">
        <v>1740</v>
      </c>
      <c r="AY1110" t="s">
        <v>10847</v>
      </c>
      <c r="AZ1110" t="s">
        <v>4463</v>
      </c>
      <c r="BA1110" t="s">
        <v>10848</v>
      </c>
      <c r="BB1110" t="s">
        <v>1244</v>
      </c>
      <c r="BC1110" t="s">
        <v>1743</v>
      </c>
      <c r="BD1110" t="s">
        <v>10849</v>
      </c>
      <c r="BE1110" t="s">
        <v>4518</v>
      </c>
      <c r="BF1110">
        <v>1110</v>
      </c>
      <c r="BG1110">
        <v>0</v>
      </c>
      <c r="BH1110">
        <v>0</v>
      </c>
      <c r="BI1110" t="s">
        <v>1547</v>
      </c>
      <c r="BJ1110">
        <v>0</v>
      </c>
      <c r="BK1110">
        <v>0</v>
      </c>
      <c r="BL1110">
        <v>0</v>
      </c>
      <c r="BM1110" t="s">
        <v>1547</v>
      </c>
      <c r="BN1110" t="s">
        <v>1547</v>
      </c>
      <c r="BO1110" t="s">
        <v>1547</v>
      </c>
      <c r="BP1110" t="s" cm="1">
        <v>1547</v>
      </c>
      <c r="BQ1110" t="s">
        <v>1547</v>
      </c>
      <c r="BR1110" t="s">
        <v>10669</v>
      </c>
      <c r="BS1110">
        <v>26</v>
      </c>
      <c r="BT1110" t="s">
        <v>5225</v>
      </c>
      <c r="BU1110" t="s">
        <v>16087</v>
      </c>
      <c r="BV1110" t="s">
        <v>4518</v>
      </c>
      <c r="BW1110" t="s">
        <v>10845</v>
      </c>
      <c r="BX1110" t="s">
        <v>10847</v>
      </c>
      <c r="BY1110" t="s">
        <v>1744</v>
      </c>
      <c r="BZ1110" t="s">
        <v>1547</v>
      </c>
      <c r="CA1110" t="s">
        <v>1744</v>
      </c>
      <c r="CB1110" t="s">
        <v>1547</v>
      </c>
      <c r="CC1110"/>
      <c r="CD1110" t="s">
        <v>998</v>
      </c>
      <c r="CE1110" t="s">
        <v>1244</v>
      </c>
      <c r="CF1110" t="s">
        <v>4519</v>
      </c>
      <c r="CG1110" t="s">
        <v>10845</v>
      </c>
      <c r="CH1110" t="s">
        <v>1244</v>
      </c>
      <c r="CI1110" t="s">
        <v>1547</v>
      </c>
      <c r="CJ1110" t="s">
        <v>4464</v>
      </c>
      <c r="CK1110" t="s">
        <v>1562</v>
      </c>
      <c r="CL1110"/>
      <c r="CM1110"/>
      <c r="CN1110" t="s">
        <v>13631</v>
      </c>
      <c r="CO1110" t="s">
        <v>1547</v>
      </c>
      <c r="CP1110" t="s">
        <v>13631</v>
      </c>
      <c r="CQ1110" t="s">
        <v>1547</v>
      </c>
      <c r="CR1110" t="s">
        <v>1547</v>
      </c>
      <c r="CS1110">
        <v>0</v>
      </c>
      <c r="CT1110" t="s">
        <v>1547</v>
      </c>
      <c r="CU1110" t="s">
        <v>1547</v>
      </c>
      <c r="CV1110" t="s">
        <v>1547</v>
      </c>
      <c r="CW1110" t="s">
        <v>1547</v>
      </c>
      <c r="CX1110" t="s">
        <v>1547</v>
      </c>
      <c r="CY1110">
        <v>1108</v>
      </c>
      <c r="CZ1110" t="s">
        <v>10633</v>
      </c>
      <c r="DA1110" t="s">
        <v>1547</v>
      </c>
      <c r="DB1110" t="s">
        <v>1881</v>
      </c>
      <c r="DC1110" t="s">
        <v>1882</v>
      </c>
      <c r="DD1110" t="s">
        <v>4519</v>
      </c>
      <c r="DE1110" t="s">
        <v>4463</v>
      </c>
      <c r="DF1110" t="s">
        <v>4518</v>
      </c>
      <c r="DG1110" t="s">
        <v>1547</v>
      </c>
      <c r="DH1110" t="s">
        <v>1547</v>
      </c>
      <c r="DI1110" t="s">
        <v>1892</v>
      </c>
      <c r="DJ1110" t="s">
        <v>10844</v>
      </c>
      <c r="DK1110"/>
      <c r="DL1110" t="s">
        <v>1892</v>
      </c>
      <c r="DM1110">
        <v>9</v>
      </c>
      <c r="DN1110" t="s">
        <v>1883</v>
      </c>
      <c r="DO1110" t="s">
        <v>1562</v>
      </c>
      <c r="DP1110" t="b">
        <v>1</v>
      </c>
      <c r="DQ1110" t="b">
        <v>0</v>
      </c>
      <c r="DR1110" t="b">
        <v>1</v>
      </c>
      <c r="DS1110" t="b">
        <v>0</v>
      </c>
      <c r="DT1110" t="b">
        <v>0</v>
      </c>
      <c r="DU1110" t="b">
        <v>1</v>
      </c>
      <c r="DV1110" t="b">
        <v>1</v>
      </c>
      <c r="DW1110">
        <v>0</v>
      </c>
      <c r="DX1110" t="b">
        <v>0</v>
      </c>
      <c r="DY1110" t="b">
        <v>0</v>
      </c>
      <c r="DZ1110" t="b">
        <v>0</v>
      </c>
      <c r="EA1110" t="b">
        <v>0</v>
      </c>
      <c r="EB1110" t="b">
        <v>0</v>
      </c>
      <c r="EC1110" t="b">
        <v>0</v>
      </c>
      <c r="ED1110" t="b">
        <v>0</v>
      </c>
      <c r="EE1110" t="b">
        <v>0</v>
      </c>
      <c r="EF1110" t="b">
        <v>0</v>
      </c>
      <c r="EG1110" t="b" cm="1">
        <v>0</v>
      </c>
      <c r="EH1110" t="b">
        <v>0</v>
      </c>
      <c r="EI1110" t="b">
        <v>0</v>
      </c>
      <c r="EJ1110" t="b">
        <v>0</v>
      </c>
      <c r="EK1110" t="s">
        <v>1547</v>
      </c>
      <c r="EL1110">
        <v>0</v>
      </c>
      <c r="EM1110">
        <v>27</v>
      </c>
      <c r="EN1110" t="b">
        <v>0</v>
      </c>
    </row>
    <row r="1111" spans="1:144" ht="110.25">
      <c r="A1111"/>
      <c r="B1111" t="s">
        <v>1562</v>
      </c>
      <c r="C1111" t="s">
        <v>1562</v>
      </c>
      <c r="D1111" t="s">
        <v>1254</v>
      </c>
      <c r="E1111" t="s">
        <v>1253</v>
      </c>
      <c r="F1111" t="s">
        <v>1278</v>
      </c>
      <c r="G1111" t="s">
        <v>1254</v>
      </c>
      <c r="H1111" s="109" t="s">
        <v>4470</v>
      </c>
      <c r="I1111" t="s">
        <v>1251</v>
      </c>
      <c r="J1111"/>
      <c r="K1111"/>
      <c r="L1111" t="s">
        <v>1743</v>
      </c>
      <c r="M1111" t="s">
        <v>1754</v>
      </c>
      <c r="N1111" t="s">
        <v>4471</v>
      </c>
      <c r="O1111"/>
      <c r="P1111" t="s">
        <v>1567</v>
      </c>
      <c r="Q1111" t="s">
        <v>4463</v>
      </c>
      <c r="R1111" t="s">
        <v>4464</v>
      </c>
      <c r="S1111"/>
      <c r="T1111"/>
      <c r="U1111" t="s">
        <v>13631</v>
      </c>
      <c r="V1111" t="s">
        <v>4373</v>
      </c>
      <c r="W1111"/>
      <c r="X1111"/>
      <c r="Y1111"/>
      <c r="Z1111"/>
      <c r="AA1111"/>
      <c r="AB1111"/>
      <c r="AC1111"/>
      <c r="AD1111"/>
      <c r="AE1111"/>
      <c r="AF1111"/>
      <c r="AG1111"/>
      <c r="AH1111"/>
      <c r="AI1111"/>
      <c r="AJ1111"/>
      <c r="AK1111"/>
      <c r="AL1111"/>
      <c r="AM1111"/>
      <c r="AN1111"/>
      <c r="AO1111" s="108" t="s">
        <v>43</v>
      </c>
      <c r="AP1111" t="s">
        <v>2864</v>
      </c>
      <c r="AQ1111">
        <v>28</v>
      </c>
      <c r="AR1111" t="s">
        <v>10690</v>
      </c>
      <c r="AS1111" t="s">
        <v>1562</v>
      </c>
      <c r="AT1111" t="s">
        <v>10664</v>
      </c>
      <c r="AU1111" t="s">
        <v>1253</v>
      </c>
      <c r="AV1111" t="s">
        <v>1766</v>
      </c>
      <c r="AW1111" t="s">
        <v>1787</v>
      </c>
      <c r="AX1111" t="s">
        <v>1740</v>
      </c>
      <c r="AY1111" t="s">
        <v>1793</v>
      </c>
      <c r="AZ1111" t="s">
        <v>4463</v>
      </c>
      <c r="BA1111" t="s">
        <v>1913</v>
      </c>
      <c r="BB1111" t="s">
        <v>1251</v>
      </c>
      <c r="BC1111" t="s">
        <v>1743</v>
      </c>
      <c r="BD1111" t="s">
        <v>1914</v>
      </c>
      <c r="BE1111" t="s">
        <v>4518</v>
      </c>
      <c r="BF1111">
        <v>343</v>
      </c>
      <c r="BG1111">
        <v>1110</v>
      </c>
      <c r="BH1111">
        <v>0</v>
      </c>
      <c r="BI1111" t="s">
        <v>1547</v>
      </c>
      <c r="BJ1111">
        <v>0</v>
      </c>
      <c r="BK1111">
        <v>0</v>
      </c>
      <c r="BL1111">
        <v>515</v>
      </c>
      <c r="BM1111" t="s">
        <v>1770</v>
      </c>
      <c r="BN1111" t="s">
        <v>4519</v>
      </c>
      <c r="BO1111" t="s">
        <v>10845</v>
      </c>
      <c r="BP1111" t="s" cm="1">
        <v>10844</v>
      </c>
      <c r="BQ1111" t="s">
        <v>1547</v>
      </c>
      <c r="BR1111" t="s">
        <v>10669</v>
      </c>
      <c r="BS1111">
        <v>27</v>
      </c>
      <c r="BT1111" t="s">
        <v>5229</v>
      </c>
      <c r="BU1111" t="s">
        <v>16088</v>
      </c>
      <c r="BV1111" t="s">
        <v>1254</v>
      </c>
      <c r="BW1111" t="s">
        <v>1766</v>
      </c>
      <c r="BX1111" t="s">
        <v>10691</v>
      </c>
      <c r="BY1111" t="s">
        <v>10692</v>
      </c>
      <c r="BZ1111" t="s">
        <v>1547</v>
      </c>
      <c r="CA1111" t="s">
        <v>1744</v>
      </c>
      <c r="CB1111" t="s">
        <v>1754</v>
      </c>
      <c r="CC1111"/>
      <c r="CD1111" t="s">
        <v>998</v>
      </c>
      <c r="CE1111" t="s">
        <v>1251</v>
      </c>
      <c r="CF1111" t="s">
        <v>10851</v>
      </c>
      <c r="CG1111" t="s">
        <v>10852</v>
      </c>
      <c r="CH1111" t="s">
        <v>1251</v>
      </c>
      <c r="CI1111" t="s">
        <v>1547</v>
      </c>
      <c r="CJ1111" t="s">
        <v>4464</v>
      </c>
      <c r="CK1111" t="s">
        <v>1562</v>
      </c>
      <c r="CL1111"/>
      <c r="CM1111"/>
      <c r="CN1111" t="s">
        <v>13631</v>
      </c>
      <c r="CO1111" t="s">
        <v>4373</v>
      </c>
      <c r="CP1111" t="s">
        <v>13631</v>
      </c>
      <c r="CQ1111" t="s">
        <v>4373</v>
      </c>
      <c r="CR1111" t="s">
        <v>1547</v>
      </c>
      <c r="CS1111">
        <v>0</v>
      </c>
      <c r="CT1111" t="s">
        <v>1547</v>
      </c>
      <c r="CU1111" t="s">
        <v>1547</v>
      </c>
      <c r="CV1111" t="s">
        <v>1547</v>
      </c>
      <c r="CW1111" t="s">
        <v>1547</v>
      </c>
      <c r="CX1111" t="s">
        <v>1547</v>
      </c>
      <c r="CY1111">
        <v>1109</v>
      </c>
      <c r="CZ1111" t="s">
        <v>10634</v>
      </c>
      <c r="DA1111" t="s">
        <v>1547</v>
      </c>
      <c r="DB1111" t="s">
        <v>1881</v>
      </c>
      <c r="DC1111" t="s">
        <v>1882</v>
      </c>
      <c r="DD1111" t="s">
        <v>1253</v>
      </c>
      <c r="DE1111" t="s">
        <v>4463</v>
      </c>
      <c r="DF1111" t="s">
        <v>1254</v>
      </c>
      <c r="DG1111" t="s">
        <v>1547</v>
      </c>
      <c r="DH1111" t="s">
        <v>1547</v>
      </c>
      <c r="DI1111" t="s">
        <v>1892</v>
      </c>
      <c r="DJ1111" t="s">
        <v>10690</v>
      </c>
      <c r="DK1111"/>
      <c r="DL1111" t="s">
        <v>1892</v>
      </c>
      <c r="DM1111">
        <v>9</v>
      </c>
      <c r="DN1111" t="s">
        <v>1883</v>
      </c>
      <c r="DO1111" t="s">
        <v>1562</v>
      </c>
      <c r="DP1111" t="b">
        <v>1</v>
      </c>
      <c r="DQ1111" t="b">
        <v>0</v>
      </c>
      <c r="DR1111" t="b">
        <v>0</v>
      </c>
      <c r="DS1111" t="b">
        <v>0</v>
      </c>
      <c r="DT1111" t="b">
        <v>0</v>
      </c>
      <c r="DU1111" t="b">
        <v>1</v>
      </c>
      <c r="DV1111" t="b">
        <v>0</v>
      </c>
      <c r="DW1111">
        <v>0</v>
      </c>
      <c r="DX1111" t="b">
        <v>0</v>
      </c>
      <c r="DY1111" t="b">
        <v>0</v>
      </c>
      <c r="DZ1111" t="b">
        <v>0</v>
      </c>
      <c r="EA1111" t="b">
        <v>0</v>
      </c>
      <c r="EB1111" t="b">
        <v>0</v>
      </c>
      <c r="EC1111" t="b">
        <v>1</v>
      </c>
      <c r="ED1111" t="b">
        <v>0</v>
      </c>
      <c r="EE1111" t="b">
        <v>0</v>
      </c>
      <c r="EF1111" t="b">
        <v>0</v>
      </c>
      <c r="EG1111" t="b" cm="1">
        <v>0</v>
      </c>
      <c r="EH1111" t="b">
        <v>0</v>
      </c>
      <c r="EI1111" t="b">
        <v>0</v>
      </c>
      <c r="EJ1111" t="b">
        <v>1</v>
      </c>
      <c r="EK1111" t="s">
        <v>5327</v>
      </c>
      <c r="EL1111">
        <v>0</v>
      </c>
      <c r="EM1111">
        <v>7</v>
      </c>
      <c r="EN1111" t="b">
        <v>0</v>
      </c>
    </row>
    <row r="1112" spans="1:144" ht="15.75">
      <c r="A1112"/>
      <c r="B1112" t="s">
        <v>1562</v>
      </c>
      <c r="C1112" t="s">
        <v>1562</v>
      </c>
      <c r="D1112" t="s">
        <v>4307</v>
      </c>
      <c r="E1112" t="s">
        <v>4277</v>
      </c>
      <c r="F1112" t="s">
        <v>4521</v>
      </c>
      <c r="G1112" t="s">
        <v>4139</v>
      </c>
      <c r="H1112" t="s">
        <v>4139</v>
      </c>
      <c r="I1112" t="s">
        <v>1251</v>
      </c>
      <c r="J1112"/>
      <c r="K1112"/>
      <c r="L1112" t="s">
        <v>1743</v>
      </c>
      <c r="M1112" t="s">
        <v>1754</v>
      </c>
      <c r="N1112"/>
      <c r="O1112"/>
      <c r="P1112" t="s">
        <v>1562</v>
      </c>
      <c r="Q1112" t="s">
        <v>4463</v>
      </c>
      <c r="R1112" t="s">
        <v>4464</v>
      </c>
      <c r="S1112"/>
      <c r="T1112"/>
      <c r="U1112" t="s">
        <v>13631</v>
      </c>
      <c r="V1112" t="s">
        <v>13278</v>
      </c>
      <c r="W1112"/>
      <c r="X1112"/>
      <c r="Y1112"/>
      <c r="Z1112"/>
      <c r="AA1112"/>
      <c r="AB1112"/>
      <c r="AC1112"/>
      <c r="AD1112"/>
      <c r="AE1112"/>
      <c r="AF1112"/>
      <c r="AG1112"/>
      <c r="AH1112"/>
      <c r="AI1112"/>
      <c r="AJ1112"/>
      <c r="AK1112"/>
      <c r="AL1112"/>
      <c r="AM1112"/>
      <c r="AN1112"/>
      <c r="AO1112" s="108" t="s">
        <v>43</v>
      </c>
      <c r="AP1112" t="s">
        <v>2864</v>
      </c>
      <c r="AQ1112">
        <v>29</v>
      </c>
      <c r="AR1112" t="s">
        <v>10854</v>
      </c>
      <c r="AS1112" t="s">
        <v>1562</v>
      </c>
      <c r="AT1112" t="s">
        <v>10664</v>
      </c>
      <c r="AU1112" t="s">
        <v>4277</v>
      </c>
      <c r="AV1112" t="s">
        <v>9895</v>
      </c>
      <c r="AW1112" t="s">
        <v>10855</v>
      </c>
      <c r="AX1112" t="s">
        <v>1740</v>
      </c>
      <c r="AY1112" t="s">
        <v>9472</v>
      </c>
      <c r="AZ1112" t="s">
        <v>4463</v>
      </c>
      <c r="BA1112" t="s">
        <v>9896</v>
      </c>
      <c r="BB1112" t="s">
        <v>1251</v>
      </c>
      <c r="BC1112" t="s">
        <v>1743</v>
      </c>
      <c r="BD1112" t="s">
        <v>9981</v>
      </c>
      <c r="BE1112" t="s">
        <v>4518</v>
      </c>
      <c r="BF1112">
        <v>345</v>
      </c>
      <c r="BG1112">
        <v>1110</v>
      </c>
      <c r="BH1112">
        <v>0</v>
      </c>
      <c r="BI1112" t="s">
        <v>1547</v>
      </c>
      <c r="BJ1112">
        <v>0</v>
      </c>
      <c r="BK1112">
        <v>0</v>
      </c>
      <c r="BL1112">
        <v>981</v>
      </c>
      <c r="BM1112" t="s">
        <v>9897</v>
      </c>
      <c r="BN1112" t="s">
        <v>4519</v>
      </c>
      <c r="BO1112" t="s">
        <v>10845</v>
      </c>
      <c r="BP1112" t="s" cm="1">
        <v>10844</v>
      </c>
      <c r="BQ1112" t="s">
        <v>1547</v>
      </c>
      <c r="BR1112" t="s">
        <v>10669</v>
      </c>
      <c r="BS1112">
        <v>28</v>
      </c>
      <c r="BT1112" t="s">
        <v>5235</v>
      </c>
      <c r="BU1112" t="s">
        <v>16089</v>
      </c>
      <c r="BV1112" t="s">
        <v>4307</v>
      </c>
      <c r="BW1112" t="s">
        <v>9895</v>
      </c>
      <c r="BX1112" t="s">
        <v>9472</v>
      </c>
      <c r="BY1112" t="s">
        <v>1744</v>
      </c>
      <c r="BZ1112" t="s">
        <v>1547</v>
      </c>
      <c r="CA1112" t="s">
        <v>1744</v>
      </c>
      <c r="CB1112" t="s">
        <v>1754</v>
      </c>
      <c r="CC1112"/>
      <c r="CD1112" t="s">
        <v>998</v>
      </c>
      <c r="CE1112" t="s">
        <v>1251</v>
      </c>
      <c r="CF1112" t="s">
        <v>10856</v>
      </c>
      <c r="CG1112" t="s">
        <v>10857</v>
      </c>
      <c r="CH1112" t="s">
        <v>1251</v>
      </c>
      <c r="CI1112" t="s">
        <v>1547</v>
      </c>
      <c r="CJ1112" t="s">
        <v>4464</v>
      </c>
      <c r="CK1112" t="s">
        <v>1562</v>
      </c>
      <c r="CL1112"/>
      <c r="CM1112"/>
      <c r="CN1112" t="s">
        <v>13631</v>
      </c>
      <c r="CO1112" t="s">
        <v>13278</v>
      </c>
      <c r="CP1112" t="s">
        <v>13631</v>
      </c>
      <c r="CQ1112" t="s">
        <v>13278</v>
      </c>
      <c r="CR1112" t="s">
        <v>1547</v>
      </c>
      <c r="CS1112">
        <v>0</v>
      </c>
      <c r="CT1112" t="s">
        <v>1547</v>
      </c>
      <c r="CU1112" t="s">
        <v>1547</v>
      </c>
      <c r="CV1112" t="s">
        <v>1547</v>
      </c>
      <c r="CW1112" t="s">
        <v>1547</v>
      </c>
      <c r="CX1112" t="s">
        <v>1547</v>
      </c>
      <c r="CY1112">
        <v>1110</v>
      </c>
      <c r="CZ1112" t="s">
        <v>10635</v>
      </c>
      <c r="DA1112" t="s">
        <v>1547</v>
      </c>
      <c r="DB1112" t="s">
        <v>1881</v>
      </c>
      <c r="DC1112" t="s">
        <v>1882</v>
      </c>
      <c r="DD1112" t="s">
        <v>4277</v>
      </c>
      <c r="DE1112" t="s">
        <v>4463</v>
      </c>
      <c r="DF1112" t="s">
        <v>4139</v>
      </c>
      <c r="DG1112" t="s">
        <v>1547</v>
      </c>
      <c r="DH1112" t="s">
        <v>1547</v>
      </c>
      <c r="DI1112" t="s">
        <v>1892</v>
      </c>
      <c r="DJ1112" t="s">
        <v>10854</v>
      </c>
      <c r="DK1112"/>
      <c r="DL1112" t="s">
        <v>1892</v>
      </c>
      <c r="DM1112">
        <v>9</v>
      </c>
      <c r="DN1112" t="s">
        <v>1883</v>
      </c>
      <c r="DO1112" t="s">
        <v>1562</v>
      </c>
      <c r="DP1112" t="b">
        <v>1</v>
      </c>
      <c r="DQ1112" t="b">
        <v>0</v>
      </c>
      <c r="DR1112" t="b">
        <v>0</v>
      </c>
      <c r="DS1112" t="b">
        <v>0</v>
      </c>
      <c r="DT1112" t="b">
        <v>0</v>
      </c>
      <c r="DU1112" t="b">
        <v>1</v>
      </c>
      <c r="DV1112" t="b">
        <v>0</v>
      </c>
      <c r="DW1112">
        <v>0</v>
      </c>
      <c r="DX1112" t="b">
        <v>0</v>
      </c>
      <c r="DY1112" t="b">
        <v>0</v>
      </c>
      <c r="DZ1112" t="b">
        <v>0</v>
      </c>
      <c r="EA1112" t="b">
        <v>0</v>
      </c>
      <c r="EB1112" t="b">
        <v>0</v>
      </c>
      <c r="EC1112" t="b">
        <v>1</v>
      </c>
      <c r="ED1112" t="b">
        <v>0</v>
      </c>
      <c r="EE1112" t="b">
        <v>0</v>
      </c>
      <c r="EF1112" t="b">
        <v>0</v>
      </c>
      <c r="EG1112" t="b" cm="1">
        <v>1</v>
      </c>
      <c r="EH1112" t="b">
        <v>0</v>
      </c>
      <c r="EI1112" t="b">
        <v>0</v>
      </c>
      <c r="EJ1112" t="b">
        <v>1</v>
      </c>
      <c r="EK1112" t="s">
        <v>5981</v>
      </c>
      <c r="EL1112">
        <v>1</v>
      </c>
      <c r="EM1112">
        <v>17</v>
      </c>
      <c r="EN1112" t="b">
        <v>0</v>
      </c>
    </row>
    <row r="1113" spans="1:144" ht="47.25">
      <c r="A1113"/>
      <c r="B1113" t="s">
        <v>1562</v>
      </c>
      <c r="C1113" t="s">
        <v>1562</v>
      </c>
      <c r="D1113" t="s">
        <v>4522</v>
      </c>
      <c r="E1113" t="s">
        <v>4523</v>
      </c>
      <c r="F1113" t="s">
        <v>4524</v>
      </c>
      <c r="G1113" t="s">
        <v>4525</v>
      </c>
      <c r="H1113" s="109" t="s">
        <v>4526</v>
      </c>
      <c r="I1113" t="s">
        <v>1251</v>
      </c>
      <c r="J1113"/>
      <c r="K1113"/>
      <c r="L1113" t="s">
        <v>1743</v>
      </c>
      <c r="M1113" t="s">
        <v>1754</v>
      </c>
      <c r="N1113"/>
      <c r="O1113"/>
      <c r="P1113" t="s">
        <v>1562</v>
      </c>
      <c r="Q1113" t="s">
        <v>4463</v>
      </c>
      <c r="R1113" t="s">
        <v>4464</v>
      </c>
      <c r="S1113"/>
      <c r="T1113"/>
      <c r="U1113" t="s">
        <v>13631</v>
      </c>
      <c r="V1113" t="s">
        <v>4941</v>
      </c>
      <c r="W1113"/>
      <c r="X1113"/>
      <c r="Y1113"/>
      <c r="Z1113"/>
      <c r="AA1113"/>
      <c r="AB1113"/>
      <c r="AC1113"/>
      <c r="AD1113"/>
      <c r="AE1113"/>
      <c r="AF1113"/>
      <c r="AG1113"/>
      <c r="AH1113"/>
      <c r="AI1113"/>
      <c r="AJ1113"/>
      <c r="AK1113"/>
      <c r="AL1113"/>
      <c r="AM1113"/>
      <c r="AN1113"/>
      <c r="AO1113" s="108" t="s">
        <v>43</v>
      </c>
      <c r="AP1113" t="s">
        <v>2864</v>
      </c>
      <c r="AQ1113">
        <v>30</v>
      </c>
      <c r="AR1113" t="s">
        <v>10859</v>
      </c>
      <c r="AS1113" t="s">
        <v>1562</v>
      </c>
      <c r="AT1113" t="s">
        <v>10664</v>
      </c>
      <c r="AU1113" t="s">
        <v>4523</v>
      </c>
      <c r="AV1113" t="s">
        <v>10860</v>
      </c>
      <c r="AW1113" t="s">
        <v>10861</v>
      </c>
      <c r="AX1113" t="s">
        <v>1740</v>
      </c>
      <c r="AY1113" t="s">
        <v>10862</v>
      </c>
      <c r="AZ1113" t="s">
        <v>4463</v>
      </c>
      <c r="BA1113" t="s">
        <v>10863</v>
      </c>
      <c r="BB1113" t="s">
        <v>1251</v>
      </c>
      <c r="BC1113" t="s">
        <v>1743</v>
      </c>
      <c r="BD1113" t="s">
        <v>10864</v>
      </c>
      <c r="BE1113" t="s">
        <v>4518</v>
      </c>
      <c r="BF1113">
        <v>1113</v>
      </c>
      <c r="BG1113">
        <v>1110</v>
      </c>
      <c r="BH1113">
        <v>0</v>
      </c>
      <c r="BI1113" t="s">
        <v>1547</v>
      </c>
      <c r="BJ1113">
        <v>0</v>
      </c>
      <c r="BK1113">
        <v>0</v>
      </c>
      <c r="BL1113">
        <v>1144</v>
      </c>
      <c r="BM1113" t="s">
        <v>10865</v>
      </c>
      <c r="BN1113" t="s">
        <v>4519</v>
      </c>
      <c r="BO1113" t="s">
        <v>10845</v>
      </c>
      <c r="BP1113" t="s" cm="1">
        <v>10844</v>
      </c>
      <c r="BQ1113" t="s">
        <v>1547</v>
      </c>
      <c r="BR1113" t="s">
        <v>10669</v>
      </c>
      <c r="BS1113">
        <v>29</v>
      </c>
      <c r="BT1113" t="s">
        <v>5241</v>
      </c>
      <c r="BU1113" t="s">
        <v>16090</v>
      </c>
      <c r="BV1113" t="s">
        <v>4522</v>
      </c>
      <c r="BW1113" t="s">
        <v>10860</v>
      </c>
      <c r="BX1113" t="s">
        <v>10866</v>
      </c>
      <c r="BY1113" t="s">
        <v>1744</v>
      </c>
      <c r="BZ1113" t="s">
        <v>1547</v>
      </c>
      <c r="CA1113" t="s">
        <v>1744</v>
      </c>
      <c r="CB1113" t="s">
        <v>1754</v>
      </c>
      <c r="CC1113"/>
      <c r="CD1113" t="s">
        <v>998</v>
      </c>
      <c r="CE1113" t="s">
        <v>1251</v>
      </c>
      <c r="CF1113" t="s">
        <v>10867</v>
      </c>
      <c r="CG1113" t="s">
        <v>10868</v>
      </c>
      <c r="CH1113" t="s">
        <v>1251</v>
      </c>
      <c r="CI1113" t="s">
        <v>1547</v>
      </c>
      <c r="CJ1113" t="s">
        <v>4464</v>
      </c>
      <c r="CK1113" t="s">
        <v>1562</v>
      </c>
      <c r="CL1113"/>
      <c r="CM1113"/>
      <c r="CN1113" t="s">
        <v>13631</v>
      </c>
      <c r="CO1113" t="s">
        <v>4941</v>
      </c>
      <c r="CP1113" t="s">
        <v>13631</v>
      </c>
      <c r="CQ1113" t="s">
        <v>4941</v>
      </c>
      <c r="CR1113" t="s">
        <v>1547</v>
      </c>
      <c r="CS1113">
        <v>0</v>
      </c>
      <c r="CT1113" t="s">
        <v>1547</v>
      </c>
      <c r="CU1113" t="s">
        <v>1547</v>
      </c>
      <c r="CV1113" t="s">
        <v>1547</v>
      </c>
      <c r="CW1113" t="s">
        <v>1547</v>
      </c>
      <c r="CX1113" t="s">
        <v>1547</v>
      </c>
      <c r="CY1113">
        <v>1111</v>
      </c>
      <c r="CZ1113" t="s">
        <v>10636</v>
      </c>
      <c r="DA1113" t="s">
        <v>1547</v>
      </c>
      <c r="DB1113" t="s">
        <v>1881</v>
      </c>
      <c r="DC1113" t="s">
        <v>1882</v>
      </c>
      <c r="DD1113" t="s">
        <v>4523</v>
      </c>
      <c r="DE1113" t="s">
        <v>4463</v>
      </c>
      <c r="DF1113" t="s">
        <v>4525</v>
      </c>
      <c r="DG1113" t="s">
        <v>1547</v>
      </c>
      <c r="DH1113" t="s">
        <v>1547</v>
      </c>
      <c r="DI1113" t="s">
        <v>1892</v>
      </c>
      <c r="DJ1113" t="s">
        <v>10859</v>
      </c>
      <c r="DK1113"/>
      <c r="DL1113" t="s">
        <v>1892</v>
      </c>
      <c r="DM1113">
        <v>9</v>
      </c>
      <c r="DN1113" t="s">
        <v>1883</v>
      </c>
      <c r="DO1113" t="s">
        <v>1562</v>
      </c>
      <c r="DP1113" t="b">
        <v>1</v>
      </c>
      <c r="DQ1113" t="b">
        <v>0</v>
      </c>
      <c r="DR1113" t="b">
        <v>1</v>
      </c>
      <c r="DS1113" t="b">
        <v>0</v>
      </c>
      <c r="DT1113" t="b">
        <v>0</v>
      </c>
      <c r="DU1113" t="b">
        <v>1</v>
      </c>
      <c r="DV1113" t="b">
        <v>0</v>
      </c>
      <c r="DW1113">
        <v>0</v>
      </c>
      <c r="DX1113" t="b">
        <v>0</v>
      </c>
      <c r="DY1113" t="b">
        <v>0</v>
      </c>
      <c r="DZ1113" t="b">
        <v>0</v>
      </c>
      <c r="EA1113" t="b">
        <v>0</v>
      </c>
      <c r="EB1113" t="b">
        <v>0</v>
      </c>
      <c r="EC1113" t="b">
        <v>0</v>
      </c>
      <c r="ED1113" t="b">
        <v>0</v>
      </c>
      <c r="EE1113" t="b">
        <v>0</v>
      </c>
      <c r="EF1113" t="b">
        <v>0</v>
      </c>
      <c r="EG1113" t="b" cm="1">
        <v>1</v>
      </c>
      <c r="EH1113" t="b">
        <v>0</v>
      </c>
      <c r="EI1113" t="b">
        <v>0</v>
      </c>
      <c r="EJ1113" t="b">
        <v>1</v>
      </c>
      <c r="EK1113" t="s">
        <v>5887</v>
      </c>
      <c r="EL1113">
        <v>1</v>
      </c>
      <c r="EM1113">
        <v>14</v>
      </c>
      <c r="EN1113" t="b">
        <v>0</v>
      </c>
    </row>
    <row r="1114" spans="1:144" ht="15.75">
      <c r="A1114"/>
      <c r="B1114" t="s">
        <v>1562</v>
      </c>
      <c r="C1114" t="s">
        <v>1562</v>
      </c>
      <c r="D1114" t="s">
        <v>4473</v>
      </c>
      <c r="E1114" t="s">
        <v>4236</v>
      </c>
      <c r="F1114" t="s">
        <v>4474</v>
      </c>
      <c r="G1114" t="s">
        <v>4238</v>
      </c>
      <c r="H1114" t="s">
        <v>4238</v>
      </c>
      <c r="I1114" t="s">
        <v>1251</v>
      </c>
      <c r="J1114"/>
      <c r="K1114"/>
      <c r="L1114" t="s">
        <v>1743</v>
      </c>
      <c r="M1114" t="s">
        <v>1754</v>
      </c>
      <c r="N1114" t="s">
        <v>4239</v>
      </c>
      <c r="O1114"/>
      <c r="P1114" t="s">
        <v>1562</v>
      </c>
      <c r="Q1114" t="s">
        <v>4463</v>
      </c>
      <c r="R1114" t="s">
        <v>4464</v>
      </c>
      <c r="S1114"/>
      <c r="T1114"/>
      <c r="U1114" t="s">
        <v>13631</v>
      </c>
      <c r="V1114" t="s">
        <v>4474</v>
      </c>
      <c r="W1114"/>
      <c r="X1114"/>
      <c r="Y1114"/>
      <c r="Z1114"/>
      <c r="AA1114"/>
      <c r="AB1114"/>
      <c r="AC1114"/>
      <c r="AD1114"/>
      <c r="AE1114"/>
      <c r="AF1114"/>
      <c r="AG1114"/>
      <c r="AH1114"/>
      <c r="AI1114"/>
      <c r="AJ1114"/>
      <c r="AK1114"/>
      <c r="AL1114"/>
      <c r="AM1114"/>
      <c r="AN1114"/>
      <c r="AO1114" s="108" t="s">
        <v>43</v>
      </c>
      <c r="AP1114" t="s">
        <v>2864</v>
      </c>
      <c r="AQ1114">
        <v>31</v>
      </c>
      <c r="AR1114" t="s">
        <v>10702</v>
      </c>
      <c r="AS1114" t="s">
        <v>1562</v>
      </c>
      <c r="AT1114" t="s">
        <v>10664</v>
      </c>
      <c r="AU1114" t="s">
        <v>4236</v>
      </c>
      <c r="AV1114" t="s">
        <v>9801</v>
      </c>
      <c r="AW1114" t="s">
        <v>10870</v>
      </c>
      <c r="AX1114" t="s">
        <v>1740</v>
      </c>
      <c r="AY1114" t="s">
        <v>9805</v>
      </c>
      <c r="AZ1114" t="s">
        <v>4463</v>
      </c>
      <c r="BA1114" t="s">
        <v>9803</v>
      </c>
      <c r="BB1114" t="s">
        <v>1251</v>
      </c>
      <c r="BC1114" t="s">
        <v>1743</v>
      </c>
      <c r="BD1114" t="s">
        <v>10703</v>
      </c>
      <c r="BE1114" t="s">
        <v>4518</v>
      </c>
      <c r="BF1114">
        <v>960</v>
      </c>
      <c r="BG1114">
        <v>1110</v>
      </c>
      <c r="BH1114">
        <v>0</v>
      </c>
      <c r="BI1114" t="s">
        <v>1547</v>
      </c>
      <c r="BJ1114">
        <v>0</v>
      </c>
      <c r="BK1114">
        <v>0</v>
      </c>
      <c r="BL1114">
        <v>960</v>
      </c>
      <c r="BM1114" t="s">
        <v>9808</v>
      </c>
      <c r="BN1114" t="s">
        <v>4519</v>
      </c>
      <c r="BO1114" t="s">
        <v>10845</v>
      </c>
      <c r="BP1114" t="s" cm="1">
        <v>10844</v>
      </c>
      <c r="BQ1114" t="s">
        <v>1547</v>
      </c>
      <c r="BR1114" t="s">
        <v>10669</v>
      </c>
      <c r="BS1114">
        <v>30</v>
      </c>
      <c r="BT1114" t="s">
        <v>5251</v>
      </c>
      <c r="BU1114" t="s">
        <v>16091</v>
      </c>
      <c r="BV1114" t="s">
        <v>4473</v>
      </c>
      <c r="BW1114" t="s">
        <v>9801</v>
      </c>
      <c r="BX1114" t="s">
        <v>9805</v>
      </c>
      <c r="BY1114" t="s">
        <v>9806</v>
      </c>
      <c r="BZ1114" t="s">
        <v>1547</v>
      </c>
      <c r="CA1114" t="s">
        <v>1744</v>
      </c>
      <c r="CB1114" t="s">
        <v>1754</v>
      </c>
      <c r="CC1114"/>
      <c r="CD1114" t="s">
        <v>998</v>
      </c>
      <c r="CE1114" t="s">
        <v>1251</v>
      </c>
      <c r="CF1114" t="s">
        <v>10871</v>
      </c>
      <c r="CG1114" t="s">
        <v>10872</v>
      </c>
      <c r="CH1114" t="s">
        <v>1251</v>
      </c>
      <c r="CI1114" t="s">
        <v>1547</v>
      </c>
      <c r="CJ1114" t="s">
        <v>4464</v>
      </c>
      <c r="CK1114" t="s">
        <v>1562</v>
      </c>
      <c r="CL1114"/>
      <c r="CM1114"/>
      <c r="CN1114" t="s">
        <v>13631</v>
      </c>
      <c r="CO1114" t="s">
        <v>4474</v>
      </c>
      <c r="CP1114" t="s">
        <v>13631</v>
      </c>
      <c r="CQ1114" t="s">
        <v>4474</v>
      </c>
      <c r="CR1114" t="s">
        <v>1547</v>
      </c>
      <c r="CS1114">
        <v>0</v>
      </c>
      <c r="CT1114" t="s">
        <v>1547</v>
      </c>
      <c r="CU1114" t="s">
        <v>1547</v>
      </c>
      <c r="CV1114" t="s">
        <v>1547</v>
      </c>
      <c r="CW1114" t="s">
        <v>1547</v>
      </c>
      <c r="CX1114" t="s">
        <v>1547</v>
      </c>
      <c r="CY1114">
        <v>1112</v>
      </c>
      <c r="CZ1114" t="s">
        <v>10637</v>
      </c>
      <c r="DA1114" t="s">
        <v>1547</v>
      </c>
      <c r="DB1114" t="s">
        <v>1881</v>
      </c>
      <c r="DC1114" t="s">
        <v>1882</v>
      </c>
      <c r="DD1114" t="s">
        <v>4236</v>
      </c>
      <c r="DE1114" t="s">
        <v>4463</v>
      </c>
      <c r="DF1114" t="s">
        <v>4238</v>
      </c>
      <c r="DG1114" t="s">
        <v>1547</v>
      </c>
      <c r="DH1114" t="s">
        <v>1547</v>
      </c>
      <c r="DI1114" t="s">
        <v>1892</v>
      </c>
      <c r="DJ1114" t="s">
        <v>10702</v>
      </c>
      <c r="DK1114"/>
      <c r="DL1114" t="s">
        <v>1892</v>
      </c>
      <c r="DM1114">
        <v>9</v>
      </c>
      <c r="DN1114" t="s">
        <v>1883</v>
      </c>
      <c r="DO1114" t="s">
        <v>1562</v>
      </c>
      <c r="DP1114" t="b">
        <v>1</v>
      </c>
      <c r="DQ1114" t="b">
        <v>0</v>
      </c>
      <c r="DR1114" t="b">
        <v>0</v>
      </c>
      <c r="DS1114" t="b">
        <v>0</v>
      </c>
      <c r="DT1114" t="b">
        <v>0</v>
      </c>
      <c r="DU1114" t="b">
        <v>1</v>
      </c>
      <c r="DV1114" t="b">
        <v>0</v>
      </c>
      <c r="DW1114">
        <v>0</v>
      </c>
      <c r="DX1114" t="b">
        <v>0</v>
      </c>
      <c r="DY1114" t="b">
        <v>0</v>
      </c>
      <c r="DZ1114" t="b">
        <v>0</v>
      </c>
      <c r="EA1114" t="b">
        <v>0</v>
      </c>
      <c r="EB1114" t="b">
        <v>0</v>
      </c>
      <c r="EC1114" t="b">
        <v>0</v>
      </c>
      <c r="ED1114" t="b">
        <v>0</v>
      </c>
      <c r="EE1114" t="b">
        <v>0</v>
      </c>
      <c r="EF1114" t="b">
        <v>0</v>
      </c>
      <c r="EG1114" t="b" cm="1">
        <v>0</v>
      </c>
      <c r="EH1114" t="b">
        <v>0</v>
      </c>
      <c r="EI1114" t="b">
        <v>0</v>
      </c>
      <c r="EJ1114" t="b">
        <v>0</v>
      </c>
      <c r="EK1114" t="s">
        <v>1547</v>
      </c>
      <c r="EL1114">
        <v>0</v>
      </c>
      <c r="EM1114">
        <v>10</v>
      </c>
      <c r="EN1114" t="b">
        <v>0</v>
      </c>
    </row>
    <row r="1115" spans="1:144" ht="15.75">
      <c r="A1115"/>
      <c r="B1115" t="s">
        <v>1562</v>
      </c>
      <c r="C1115" t="s">
        <v>1562</v>
      </c>
      <c r="D1115" t="s">
        <v>4252</v>
      </c>
      <c r="E1115" t="s">
        <v>4253</v>
      </c>
      <c r="F1115" t="s">
        <v>4527</v>
      </c>
      <c r="G1115" t="s">
        <v>4252</v>
      </c>
      <c r="H1115" t="s">
        <v>4252</v>
      </c>
      <c r="I1115" t="s">
        <v>1251</v>
      </c>
      <c r="J1115"/>
      <c r="K1115"/>
      <c r="L1115" t="s">
        <v>1743</v>
      </c>
      <c r="M1115" t="s">
        <v>1754</v>
      </c>
      <c r="N1115" t="s">
        <v>4254</v>
      </c>
      <c r="O1115"/>
      <c r="P1115" t="s">
        <v>1562</v>
      </c>
      <c r="Q1115" t="s">
        <v>4463</v>
      </c>
      <c r="R1115" t="s">
        <v>4464</v>
      </c>
      <c r="S1115"/>
      <c r="T1115"/>
      <c r="U1115" t="s">
        <v>13631</v>
      </c>
      <c r="V1115" t="s">
        <v>4527</v>
      </c>
      <c r="W1115"/>
      <c r="X1115"/>
      <c r="Y1115"/>
      <c r="Z1115"/>
      <c r="AA1115"/>
      <c r="AB1115"/>
      <c r="AC1115"/>
      <c r="AD1115"/>
      <c r="AE1115"/>
      <c r="AF1115"/>
      <c r="AG1115"/>
      <c r="AH1115"/>
      <c r="AI1115"/>
      <c r="AJ1115"/>
      <c r="AK1115"/>
      <c r="AL1115"/>
      <c r="AM1115"/>
      <c r="AN1115"/>
      <c r="AO1115" s="108" t="s">
        <v>43</v>
      </c>
      <c r="AP1115" t="s">
        <v>2864</v>
      </c>
      <c r="AQ1115">
        <v>32</v>
      </c>
      <c r="AR1115" t="s">
        <v>10874</v>
      </c>
      <c r="AS1115" t="s">
        <v>1562</v>
      </c>
      <c r="AT1115" t="s">
        <v>10664</v>
      </c>
      <c r="AU1115" t="s">
        <v>4253</v>
      </c>
      <c r="AV1115" t="s">
        <v>9833</v>
      </c>
      <c r="AW1115" t="s">
        <v>10875</v>
      </c>
      <c r="AX1115" t="s">
        <v>1740</v>
      </c>
      <c r="AY1115" t="s">
        <v>9834</v>
      </c>
      <c r="AZ1115" t="s">
        <v>4463</v>
      </c>
      <c r="BA1115" t="s">
        <v>9835</v>
      </c>
      <c r="BB1115" t="s">
        <v>1251</v>
      </c>
      <c r="BC1115" t="s">
        <v>1743</v>
      </c>
      <c r="BD1115" t="s">
        <v>10876</v>
      </c>
      <c r="BE1115" t="s">
        <v>4518</v>
      </c>
      <c r="BF1115">
        <v>963</v>
      </c>
      <c r="BG1115">
        <v>1110</v>
      </c>
      <c r="BH1115">
        <v>0</v>
      </c>
      <c r="BI1115" t="s">
        <v>1547</v>
      </c>
      <c r="BJ1115">
        <v>0</v>
      </c>
      <c r="BK1115">
        <v>0</v>
      </c>
      <c r="BL1115">
        <v>963</v>
      </c>
      <c r="BM1115" t="s">
        <v>9839</v>
      </c>
      <c r="BN1115" t="s">
        <v>4519</v>
      </c>
      <c r="BO1115" t="s">
        <v>10845</v>
      </c>
      <c r="BP1115" t="s" cm="1">
        <v>10844</v>
      </c>
      <c r="BQ1115" t="s">
        <v>1547</v>
      </c>
      <c r="BR1115" t="s">
        <v>10669</v>
      </c>
      <c r="BS1115">
        <v>31</v>
      </c>
      <c r="BT1115" t="s">
        <v>5261</v>
      </c>
      <c r="BU1115" t="s">
        <v>16092</v>
      </c>
      <c r="BV1115" t="s">
        <v>4252</v>
      </c>
      <c r="BW1115" t="s">
        <v>9833</v>
      </c>
      <c r="BX1115" t="s">
        <v>9834</v>
      </c>
      <c r="BY1115" t="s">
        <v>9837</v>
      </c>
      <c r="BZ1115" t="s">
        <v>1547</v>
      </c>
      <c r="CA1115" t="s">
        <v>1744</v>
      </c>
      <c r="CB1115" t="s">
        <v>1754</v>
      </c>
      <c r="CC1115"/>
      <c r="CD1115" t="s">
        <v>998</v>
      </c>
      <c r="CE1115" t="s">
        <v>1251</v>
      </c>
      <c r="CF1115" t="s">
        <v>10877</v>
      </c>
      <c r="CG1115" t="s">
        <v>10878</v>
      </c>
      <c r="CH1115" t="s">
        <v>1251</v>
      </c>
      <c r="CI1115" t="s">
        <v>1547</v>
      </c>
      <c r="CJ1115" t="s">
        <v>4464</v>
      </c>
      <c r="CK1115" t="s">
        <v>1562</v>
      </c>
      <c r="CL1115"/>
      <c r="CM1115"/>
      <c r="CN1115" t="s">
        <v>13631</v>
      </c>
      <c r="CO1115" t="s">
        <v>4527</v>
      </c>
      <c r="CP1115" t="s">
        <v>13631</v>
      </c>
      <c r="CQ1115" t="s">
        <v>4527</v>
      </c>
      <c r="CR1115" t="s">
        <v>1547</v>
      </c>
      <c r="CS1115">
        <v>0</v>
      </c>
      <c r="CT1115" t="s">
        <v>1547</v>
      </c>
      <c r="CU1115" t="s">
        <v>1547</v>
      </c>
      <c r="CV1115" t="s">
        <v>1547</v>
      </c>
      <c r="CW1115" t="s">
        <v>1547</v>
      </c>
      <c r="CX1115" t="s">
        <v>1547</v>
      </c>
      <c r="CY1115">
        <v>1113</v>
      </c>
      <c r="CZ1115" t="s">
        <v>10638</v>
      </c>
      <c r="DA1115" t="s">
        <v>1547</v>
      </c>
      <c r="DB1115" t="s">
        <v>1881</v>
      </c>
      <c r="DC1115" t="s">
        <v>1882</v>
      </c>
      <c r="DD1115" t="s">
        <v>4253</v>
      </c>
      <c r="DE1115" t="s">
        <v>4463</v>
      </c>
      <c r="DF1115" t="s">
        <v>4252</v>
      </c>
      <c r="DG1115" t="s">
        <v>1547</v>
      </c>
      <c r="DH1115" t="s">
        <v>1547</v>
      </c>
      <c r="DI1115" t="s">
        <v>1892</v>
      </c>
      <c r="DJ1115" t="s">
        <v>10874</v>
      </c>
      <c r="DK1115"/>
      <c r="DL1115" t="s">
        <v>1892</v>
      </c>
      <c r="DM1115">
        <v>9</v>
      </c>
      <c r="DN1115" t="s">
        <v>1883</v>
      </c>
      <c r="DO1115" t="s">
        <v>1562</v>
      </c>
      <c r="DP1115" t="b">
        <v>1</v>
      </c>
      <c r="DQ1115" t="b">
        <v>0</v>
      </c>
      <c r="DR1115" t="b">
        <v>0</v>
      </c>
      <c r="DS1115" t="b">
        <v>0</v>
      </c>
      <c r="DT1115" t="b">
        <v>0</v>
      </c>
      <c r="DU1115" t="b">
        <v>1</v>
      </c>
      <c r="DV1115" t="b">
        <v>0</v>
      </c>
      <c r="DW1115">
        <v>0</v>
      </c>
      <c r="DX1115" t="b">
        <v>0</v>
      </c>
      <c r="DY1115" t="b">
        <v>0</v>
      </c>
      <c r="DZ1115" t="b">
        <v>0</v>
      </c>
      <c r="EA1115" t="b">
        <v>0</v>
      </c>
      <c r="EB1115" t="b">
        <v>0</v>
      </c>
      <c r="EC1115" t="b">
        <v>0</v>
      </c>
      <c r="ED1115" t="b">
        <v>0</v>
      </c>
      <c r="EE1115" t="b">
        <v>0</v>
      </c>
      <c r="EF1115" t="b">
        <v>0</v>
      </c>
      <c r="EG1115" t="b" cm="1">
        <v>0</v>
      </c>
      <c r="EH1115" t="b">
        <v>0</v>
      </c>
      <c r="EI1115" t="b">
        <v>0</v>
      </c>
      <c r="EJ1115" t="b">
        <v>0</v>
      </c>
      <c r="EK1115" t="s">
        <v>1547</v>
      </c>
      <c r="EL1115">
        <v>0</v>
      </c>
      <c r="EM1115">
        <v>13</v>
      </c>
      <c r="EN1115" t="b">
        <v>0</v>
      </c>
    </row>
    <row r="1116" spans="1:144" ht="15.75">
      <c r="A1116"/>
      <c r="B1116" t="s">
        <v>1562</v>
      </c>
      <c r="C1116" t="s">
        <v>1562</v>
      </c>
      <c r="D1116" t="s">
        <v>4528</v>
      </c>
      <c r="E1116" t="s">
        <v>4529</v>
      </c>
      <c r="F1116" t="s">
        <v>4530</v>
      </c>
      <c r="G1116" t="s">
        <v>4531</v>
      </c>
      <c r="H1116" t="s">
        <v>4531</v>
      </c>
      <c r="I1116" t="s">
        <v>1251</v>
      </c>
      <c r="J1116"/>
      <c r="K1116"/>
      <c r="L1116" t="s">
        <v>1743</v>
      </c>
      <c r="M1116" t="s">
        <v>1754</v>
      </c>
      <c r="N1116"/>
      <c r="O1116"/>
      <c r="P1116" t="s">
        <v>1562</v>
      </c>
      <c r="Q1116" t="s">
        <v>4463</v>
      </c>
      <c r="R1116" t="s">
        <v>4464</v>
      </c>
      <c r="S1116"/>
      <c r="T1116"/>
      <c r="U1116" t="s">
        <v>13631</v>
      </c>
      <c r="V1116" t="s">
        <v>13632</v>
      </c>
      <c r="W1116"/>
      <c r="X1116"/>
      <c r="Y1116"/>
      <c r="Z1116"/>
      <c r="AA1116"/>
      <c r="AB1116"/>
      <c r="AC1116"/>
      <c r="AD1116"/>
      <c r="AE1116"/>
      <c r="AF1116"/>
      <c r="AG1116"/>
      <c r="AH1116"/>
      <c r="AI1116"/>
      <c r="AJ1116"/>
      <c r="AK1116"/>
      <c r="AL1116"/>
      <c r="AM1116"/>
      <c r="AN1116"/>
      <c r="AO1116" s="108" t="s">
        <v>43</v>
      </c>
      <c r="AP1116" t="s">
        <v>2864</v>
      </c>
      <c r="AQ1116">
        <v>33</v>
      </c>
      <c r="AR1116" t="s">
        <v>10880</v>
      </c>
      <c r="AS1116" t="s">
        <v>1562</v>
      </c>
      <c r="AT1116" t="s">
        <v>10664</v>
      </c>
      <c r="AU1116" t="s">
        <v>4529</v>
      </c>
      <c r="AV1116" t="s">
        <v>10881</v>
      </c>
      <c r="AW1116" t="s">
        <v>10882</v>
      </c>
      <c r="AX1116" t="s">
        <v>1740</v>
      </c>
      <c r="AY1116" t="s">
        <v>10883</v>
      </c>
      <c r="AZ1116" t="s">
        <v>4463</v>
      </c>
      <c r="BA1116" t="s">
        <v>10884</v>
      </c>
      <c r="BB1116" t="s">
        <v>1251</v>
      </c>
      <c r="BC1116" t="s">
        <v>1743</v>
      </c>
      <c r="BD1116" t="s">
        <v>10885</v>
      </c>
      <c r="BE1116" t="s">
        <v>4518</v>
      </c>
      <c r="BF1116">
        <v>1116</v>
      </c>
      <c r="BG1116">
        <v>1110</v>
      </c>
      <c r="BH1116">
        <v>0</v>
      </c>
      <c r="BI1116" t="s">
        <v>1547</v>
      </c>
      <c r="BJ1116">
        <v>0</v>
      </c>
      <c r="BK1116">
        <v>0</v>
      </c>
      <c r="BL1116">
        <v>1614</v>
      </c>
      <c r="BM1116" t="s">
        <v>10886</v>
      </c>
      <c r="BN1116" t="s">
        <v>4519</v>
      </c>
      <c r="BO1116" t="s">
        <v>10845</v>
      </c>
      <c r="BP1116" t="s" cm="1">
        <v>10844</v>
      </c>
      <c r="BQ1116" t="s">
        <v>1547</v>
      </c>
      <c r="BR1116" t="s">
        <v>10669</v>
      </c>
      <c r="BS1116">
        <v>32</v>
      </c>
      <c r="BT1116" t="s">
        <v>5271</v>
      </c>
      <c r="BU1116" t="s">
        <v>16093</v>
      </c>
      <c r="BV1116" t="s">
        <v>4528</v>
      </c>
      <c r="BW1116" t="s">
        <v>10881</v>
      </c>
      <c r="BX1116" t="s">
        <v>10883</v>
      </c>
      <c r="BY1116" t="s">
        <v>1744</v>
      </c>
      <c r="BZ1116" t="s">
        <v>1547</v>
      </c>
      <c r="CA1116" t="s">
        <v>1744</v>
      </c>
      <c r="CB1116" t="s">
        <v>1754</v>
      </c>
      <c r="CC1116"/>
      <c r="CD1116" t="s">
        <v>998</v>
      </c>
      <c r="CE1116" t="s">
        <v>1251</v>
      </c>
      <c r="CF1116" t="s">
        <v>10887</v>
      </c>
      <c r="CG1116" t="s">
        <v>10888</v>
      </c>
      <c r="CH1116" t="s">
        <v>1251</v>
      </c>
      <c r="CI1116" t="s">
        <v>1547</v>
      </c>
      <c r="CJ1116" t="s">
        <v>4464</v>
      </c>
      <c r="CK1116" t="s">
        <v>1562</v>
      </c>
      <c r="CL1116"/>
      <c r="CM1116"/>
      <c r="CN1116" t="s">
        <v>13631</v>
      </c>
      <c r="CO1116" t="s">
        <v>13632</v>
      </c>
      <c r="CP1116" t="s">
        <v>13631</v>
      </c>
      <c r="CQ1116" t="s">
        <v>13632</v>
      </c>
      <c r="CR1116" t="s">
        <v>1547</v>
      </c>
      <c r="CS1116">
        <v>0</v>
      </c>
      <c r="CT1116" t="s">
        <v>1547</v>
      </c>
      <c r="CU1116" t="s">
        <v>1547</v>
      </c>
      <c r="CV1116" t="s">
        <v>1547</v>
      </c>
      <c r="CW1116" t="s">
        <v>1547</v>
      </c>
      <c r="CX1116" t="s">
        <v>1547</v>
      </c>
      <c r="CY1116">
        <v>1114</v>
      </c>
      <c r="CZ1116" t="s">
        <v>10639</v>
      </c>
      <c r="DA1116" t="s">
        <v>1547</v>
      </c>
      <c r="DB1116" t="s">
        <v>1881</v>
      </c>
      <c r="DC1116" t="s">
        <v>1882</v>
      </c>
      <c r="DD1116" t="s">
        <v>4529</v>
      </c>
      <c r="DE1116" t="s">
        <v>4463</v>
      </c>
      <c r="DF1116" t="s">
        <v>4531</v>
      </c>
      <c r="DG1116" t="s">
        <v>1547</v>
      </c>
      <c r="DH1116" t="s">
        <v>1547</v>
      </c>
      <c r="DI1116" t="s">
        <v>1892</v>
      </c>
      <c r="DJ1116" t="s">
        <v>10880</v>
      </c>
      <c r="DK1116"/>
      <c r="DL1116" t="s">
        <v>1892</v>
      </c>
      <c r="DM1116">
        <v>9</v>
      </c>
      <c r="DN1116" t="s">
        <v>1883</v>
      </c>
      <c r="DO1116" t="s">
        <v>1562</v>
      </c>
      <c r="DP1116" t="b">
        <v>1</v>
      </c>
      <c r="DQ1116" t="b">
        <v>0</v>
      </c>
      <c r="DR1116" t="b">
        <v>1</v>
      </c>
      <c r="DS1116" t="b">
        <v>0</v>
      </c>
      <c r="DT1116" t="b">
        <v>0</v>
      </c>
      <c r="DU1116" t="b">
        <v>1</v>
      </c>
      <c r="DV1116" t="b">
        <v>0</v>
      </c>
      <c r="DW1116">
        <v>0</v>
      </c>
      <c r="DX1116" t="b">
        <v>0</v>
      </c>
      <c r="DY1116" t="b">
        <v>0</v>
      </c>
      <c r="DZ1116" t="b">
        <v>0</v>
      </c>
      <c r="EA1116" t="b">
        <v>0</v>
      </c>
      <c r="EB1116" t="b">
        <v>0</v>
      </c>
      <c r="EC1116" t="b">
        <v>0</v>
      </c>
      <c r="ED1116" t="b">
        <v>0</v>
      </c>
      <c r="EE1116" t="b">
        <v>0</v>
      </c>
      <c r="EF1116" t="b">
        <v>0</v>
      </c>
      <c r="EG1116" t="b" cm="1">
        <v>0</v>
      </c>
      <c r="EH1116" t="b">
        <v>0</v>
      </c>
      <c r="EI1116" t="b">
        <v>0</v>
      </c>
      <c r="EJ1116" t="b">
        <v>0</v>
      </c>
      <c r="EK1116" t="s">
        <v>1547</v>
      </c>
      <c r="EL1116">
        <v>0</v>
      </c>
      <c r="EM1116">
        <v>17</v>
      </c>
      <c r="EN1116" t="b">
        <v>0</v>
      </c>
    </row>
    <row r="1117" spans="1:144" ht="15.75">
      <c r="A1117"/>
      <c r="B1117" t="s">
        <v>1562</v>
      </c>
      <c r="C1117" t="s">
        <v>1562</v>
      </c>
      <c r="D1117" t="s">
        <v>4532</v>
      </c>
      <c r="E1117" t="s">
        <v>4533</v>
      </c>
      <c r="F1117" t="s">
        <v>4533</v>
      </c>
      <c r="G1117" t="s">
        <v>4532</v>
      </c>
      <c r="H1117" t="s">
        <v>4534</v>
      </c>
      <c r="I1117" t="s">
        <v>1251</v>
      </c>
      <c r="J1117"/>
      <c r="K1117"/>
      <c r="L1117" t="s">
        <v>1743</v>
      </c>
      <c r="M1117" t="s">
        <v>1754</v>
      </c>
      <c r="N1117"/>
      <c r="O1117"/>
      <c r="P1117" t="s">
        <v>1562</v>
      </c>
      <c r="Q1117" t="s">
        <v>4463</v>
      </c>
      <c r="R1117" t="s">
        <v>4464</v>
      </c>
      <c r="S1117"/>
      <c r="T1117"/>
      <c r="U1117" t="s">
        <v>13631</v>
      </c>
      <c r="V1117" t="s">
        <v>13633</v>
      </c>
      <c r="W1117"/>
      <c r="X1117"/>
      <c r="Y1117"/>
      <c r="Z1117"/>
      <c r="AA1117"/>
      <c r="AB1117"/>
      <c r="AC1117"/>
      <c r="AD1117"/>
      <c r="AE1117"/>
      <c r="AF1117"/>
      <c r="AG1117"/>
      <c r="AH1117"/>
      <c r="AI1117"/>
      <c r="AJ1117"/>
      <c r="AK1117"/>
      <c r="AL1117"/>
      <c r="AM1117"/>
      <c r="AN1117"/>
      <c r="AO1117" s="108" t="s">
        <v>43</v>
      </c>
      <c r="AP1117" t="s">
        <v>2864</v>
      </c>
      <c r="AQ1117">
        <v>34</v>
      </c>
      <c r="AR1117" t="s">
        <v>10890</v>
      </c>
      <c r="AS1117" t="s">
        <v>1562</v>
      </c>
      <c r="AT1117" t="s">
        <v>10664</v>
      </c>
      <c r="AU1117" t="s">
        <v>4533</v>
      </c>
      <c r="AV1117" t="s">
        <v>10891</v>
      </c>
      <c r="AW1117" t="s">
        <v>10891</v>
      </c>
      <c r="AX1117" t="s">
        <v>1740</v>
      </c>
      <c r="AY1117" t="s">
        <v>10892</v>
      </c>
      <c r="AZ1117" t="s">
        <v>4463</v>
      </c>
      <c r="BA1117" t="s">
        <v>10893</v>
      </c>
      <c r="BB1117" t="s">
        <v>1251</v>
      </c>
      <c r="BC1117" t="s">
        <v>1743</v>
      </c>
      <c r="BD1117" t="s">
        <v>10894</v>
      </c>
      <c r="BE1117" t="s">
        <v>4518</v>
      </c>
      <c r="BF1117">
        <v>1117</v>
      </c>
      <c r="BG1117">
        <v>1110</v>
      </c>
      <c r="BH1117">
        <v>0</v>
      </c>
      <c r="BI1117" t="s">
        <v>1547</v>
      </c>
      <c r="BJ1117">
        <v>0</v>
      </c>
      <c r="BK1117">
        <v>0</v>
      </c>
      <c r="BL1117">
        <v>1631</v>
      </c>
      <c r="BM1117" t="s">
        <v>10895</v>
      </c>
      <c r="BN1117" t="s">
        <v>4519</v>
      </c>
      <c r="BO1117" t="s">
        <v>10845</v>
      </c>
      <c r="BP1117" t="s" cm="1">
        <v>10844</v>
      </c>
      <c r="BQ1117" t="s">
        <v>1547</v>
      </c>
      <c r="BR1117" t="s">
        <v>10669</v>
      </c>
      <c r="BS1117">
        <v>33</v>
      </c>
      <c r="BT1117" t="s">
        <v>5281</v>
      </c>
      <c r="BU1117" t="s">
        <v>16094</v>
      </c>
      <c r="BV1117" t="s">
        <v>4532</v>
      </c>
      <c r="BW1117" t="s">
        <v>10891</v>
      </c>
      <c r="BX1117" t="s">
        <v>10896</v>
      </c>
      <c r="BY1117" t="s">
        <v>1744</v>
      </c>
      <c r="BZ1117" t="s">
        <v>1547</v>
      </c>
      <c r="CA1117" t="s">
        <v>1744</v>
      </c>
      <c r="CB1117" t="s">
        <v>1754</v>
      </c>
      <c r="CC1117"/>
      <c r="CD1117" t="s">
        <v>998</v>
      </c>
      <c r="CE1117" t="s">
        <v>1251</v>
      </c>
      <c r="CF1117" t="s">
        <v>10897</v>
      </c>
      <c r="CG1117" t="s">
        <v>10898</v>
      </c>
      <c r="CH1117" t="s">
        <v>1251</v>
      </c>
      <c r="CI1117" t="s">
        <v>1547</v>
      </c>
      <c r="CJ1117" t="s">
        <v>4464</v>
      </c>
      <c r="CK1117" t="s">
        <v>1562</v>
      </c>
      <c r="CL1117"/>
      <c r="CM1117"/>
      <c r="CN1117" t="s">
        <v>13631</v>
      </c>
      <c r="CO1117" t="s">
        <v>13633</v>
      </c>
      <c r="CP1117" t="s">
        <v>13631</v>
      </c>
      <c r="CQ1117" t="s">
        <v>13633</v>
      </c>
      <c r="CR1117" t="s">
        <v>1547</v>
      </c>
      <c r="CS1117">
        <v>0</v>
      </c>
      <c r="CT1117" t="s">
        <v>1547</v>
      </c>
      <c r="CU1117" t="s">
        <v>1547</v>
      </c>
      <c r="CV1117" t="s">
        <v>1547</v>
      </c>
      <c r="CW1117" t="s">
        <v>1547</v>
      </c>
      <c r="CX1117" t="s">
        <v>1547</v>
      </c>
      <c r="CY1117">
        <v>1115</v>
      </c>
      <c r="CZ1117" t="s">
        <v>10640</v>
      </c>
      <c r="DA1117" t="s">
        <v>1547</v>
      </c>
      <c r="DB1117" t="s">
        <v>1881</v>
      </c>
      <c r="DC1117" t="s">
        <v>1882</v>
      </c>
      <c r="DD1117" t="s">
        <v>4533</v>
      </c>
      <c r="DE1117" t="s">
        <v>4463</v>
      </c>
      <c r="DF1117" t="s">
        <v>4532</v>
      </c>
      <c r="DG1117" t="s">
        <v>1547</v>
      </c>
      <c r="DH1117" t="s">
        <v>1547</v>
      </c>
      <c r="DI1117" t="s">
        <v>1892</v>
      </c>
      <c r="DJ1117" t="s">
        <v>10890</v>
      </c>
      <c r="DK1117"/>
      <c r="DL1117" t="s">
        <v>1892</v>
      </c>
      <c r="DM1117">
        <v>9</v>
      </c>
      <c r="DN1117" t="s">
        <v>1883</v>
      </c>
      <c r="DO1117" t="s">
        <v>1562</v>
      </c>
      <c r="DP1117" t="b">
        <v>1</v>
      </c>
      <c r="DQ1117" t="b">
        <v>0</v>
      </c>
      <c r="DR1117" t="b">
        <v>1</v>
      </c>
      <c r="DS1117" t="b">
        <v>0</v>
      </c>
      <c r="DT1117" t="b">
        <v>0</v>
      </c>
      <c r="DU1117" t="b">
        <v>1</v>
      </c>
      <c r="DV1117" t="b">
        <v>0</v>
      </c>
      <c r="DW1117">
        <v>0</v>
      </c>
      <c r="DX1117" t="b">
        <v>0</v>
      </c>
      <c r="DY1117" t="b">
        <v>0</v>
      </c>
      <c r="DZ1117" t="b">
        <v>0</v>
      </c>
      <c r="EA1117" t="b">
        <v>0</v>
      </c>
      <c r="EB1117" t="b">
        <v>0</v>
      </c>
      <c r="EC1117" t="b">
        <v>0</v>
      </c>
      <c r="ED1117" t="b">
        <v>0</v>
      </c>
      <c r="EE1117" t="b">
        <v>0</v>
      </c>
      <c r="EF1117" t="b">
        <v>0</v>
      </c>
      <c r="EG1117" t="b" cm="1">
        <v>0</v>
      </c>
      <c r="EH1117" t="b">
        <v>0</v>
      </c>
      <c r="EI1117" t="b">
        <v>0</v>
      </c>
      <c r="EJ1117" t="b">
        <v>0</v>
      </c>
      <c r="EK1117" t="s">
        <v>1547</v>
      </c>
      <c r="EL1117">
        <v>0</v>
      </c>
      <c r="EM1117">
        <v>11</v>
      </c>
      <c r="EN1117" t="b">
        <v>0</v>
      </c>
    </row>
    <row r="1118" spans="1:144" ht="15.75">
      <c r="A1118"/>
      <c r="B1118" t="s">
        <v>1562</v>
      </c>
      <c r="C1118" t="s">
        <v>1562</v>
      </c>
      <c r="D1118" t="s">
        <v>4535</v>
      </c>
      <c r="E1118" t="s">
        <v>4536</v>
      </c>
      <c r="F1118" t="s">
        <v>4537</v>
      </c>
      <c r="G1118" t="s">
        <v>4538</v>
      </c>
      <c r="H1118" t="s">
        <v>4538</v>
      </c>
      <c r="I1118" t="s">
        <v>1251</v>
      </c>
      <c r="J1118"/>
      <c r="K1118"/>
      <c r="L1118" t="s">
        <v>1743</v>
      </c>
      <c r="M1118" t="s">
        <v>1754</v>
      </c>
      <c r="N1118"/>
      <c r="O1118"/>
      <c r="P1118" t="s">
        <v>1562</v>
      </c>
      <c r="Q1118" t="s">
        <v>4463</v>
      </c>
      <c r="R1118" t="s">
        <v>4464</v>
      </c>
      <c r="S1118"/>
      <c r="T1118"/>
      <c r="U1118" t="s">
        <v>13631</v>
      </c>
      <c r="V1118" t="s">
        <v>13634</v>
      </c>
      <c r="W1118"/>
      <c r="X1118"/>
      <c r="Y1118"/>
      <c r="Z1118"/>
      <c r="AA1118"/>
      <c r="AB1118"/>
      <c r="AC1118"/>
      <c r="AD1118"/>
      <c r="AE1118"/>
      <c r="AF1118"/>
      <c r="AG1118"/>
      <c r="AH1118"/>
      <c r="AI1118"/>
      <c r="AJ1118"/>
      <c r="AK1118"/>
      <c r="AL1118"/>
      <c r="AM1118"/>
      <c r="AN1118"/>
      <c r="AO1118" s="108" t="s">
        <v>43</v>
      </c>
      <c r="AP1118" t="s">
        <v>2864</v>
      </c>
      <c r="AQ1118">
        <v>35</v>
      </c>
      <c r="AR1118" t="s">
        <v>10900</v>
      </c>
      <c r="AS1118" t="s">
        <v>1562</v>
      </c>
      <c r="AT1118" t="s">
        <v>10664</v>
      </c>
      <c r="AU1118" t="s">
        <v>4536</v>
      </c>
      <c r="AV1118" t="s">
        <v>10901</v>
      </c>
      <c r="AW1118" t="s">
        <v>10902</v>
      </c>
      <c r="AX1118" t="s">
        <v>1740</v>
      </c>
      <c r="AY1118" t="s">
        <v>10903</v>
      </c>
      <c r="AZ1118" t="s">
        <v>4463</v>
      </c>
      <c r="BA1118" t="s">
        <v>10904</v>
      </c>
      <c r="BB1118" t="s">
        <v>1251</v>
      </c>
      <c r="BC1118" t="s">
        <v>1743</v>
      </c>
      <c r="BD1118" t="s">
        <v>10905</v>
      </c>
      <c r="BE1118" t="s">
        <v>4518</v>
      </c>
      <c r="BF1118">
        <v>1118</v>
      </c>
      <c r="BG1118">
        <v>1110</v>
      </c>
      <c r="BH1118">
        <v>0</v>
      </c>
      <c r="BI1118" t="s">
        <v>1547</v>
      </c>
      <c r="BJ1118">
        <v>0</v>
      </c>
      <c r="BK1118">
        <v>0</v>
      </c>
      <c r="BL1118">
        <v>1632</v>
      </c>
      <c r="BM1118" t="s">
        <v>10906</v>
      </c>
      <c r="BN1118" t="s">
        <v>4519</v>
      </c>
      <c r="BO1118" t="s">
        <v>10845</v>
      </c>
      <c r="BP1118" t="s" cm="1">
        <v>10844</v>
      </c>
      <c r="BQ1118" t="s">
        <v>1547</v>
      </c>
      <c r="BR1118" t="s">
        <v>10669</v>
      </c>
      <c r="BS1118">
        <v>34</v>
      </c>
      <c r="BT1118" t="s">
        <v>5292</v>
      </c>
      <c r="BU1118" t="s">
        <v>16095</v>
      </c>
      <c r="BV1118" t="s">
        <v>4535</v>
      </c>
      <c r="BW1118" t="s">
        <v>10901</v>
      </c>
      <c r="BX1118" t="s">
        <v>10903</v>
      </c>
      <c r="BY1118" t="s">
        <v>1744</v>
      </c>
      <c r="BZ1118" t="s">
        <v>1547</v>
      </c>
      <c r="CA1118" t="s">
        <v>1744</v>
      </c>
      <c r="CB1118" t="s">
        <v>1754</v>
      </c>
      <c r="CC1118"/>
      <c r="CD1118" t="s">
        <v>998</v>
      </c>
      <c r="CE1118" t="s">
        <v>1251</v>
      </c>
      <c r="CF1118" t="s">
        <v>10907</v>
      </c>
      <c r="CG1118" t="s">
        <v>10908</v>
      </c>
      <c r="CH1118" t="s">
        <v>1251</v>
      </c>
      <c r="CI1118" t="s">
        <v>1547</v>
      </c>
      <c r="CJ1118" t="s">
        <v>4464</v>
      </c>
      <c r="CK1118" t="s">
        <v>1562</v>
      </c>
      <c r="CL1118"/>
      <c r="CM1118"/>
      <c r="CN1118" t="s">
        <v>13631</v>
      </c>
      <c r="CO1118" t="s">
        <v>13634</v>
      </c>
      <c r="CP1118" t="s">
        <v>13631</v>
      </c>
      <c r="CQ1118" t="s">
        <v>13634</v>
      </c>
      <c r="CR1118" t="s">
        <v>1547</v>
      </c>
      <c r="CS1118">
        <v>0</v>
      </c>
      <c r="CT1118" t="s">
        <v>1547</v>
      </c>
      <c r="CU1118" t="s">
        <v>1547</v>
      </c>
      <c r="CV1118" t="s">
        <v>1547</v>
      </c>
      <c r="CW1118" t="s">
        <v>1547</v>
      </c>
      <c r="CX1118" t="s">
        <v>1547</v>
      </c>
      <c r="CY1118">
        <v>1116</v>
      </c>
      <c r="CZ1118" t="s">
        <v>10641</v>
      </c>
      <c r="DA1118" t="s">
        <v>1547</v>
      </c>
      <c r="DB1118" t="s">
        <v>1881</v>
      </c>
      <c r="DC1118" t="s">
        <v>1882</v>
      </c>
      <c r="DD1118" t="s">
        <v>4536</v>
      </c>
      <c r="DE1118" t="s">
        <v>4463</v>
      </c>
      <c r="DF1118" t="s">
        <v>4538</v>
      </c>
      <c r="DG1118" t="s">
        <v>1547</v>
      </c>
      <c r="DH1118" t="s">
        <v>1547</v>
      </c>
      <c r="DI1118" t="s">
        <v>1892</v>
      </c>
      <c r="DJ1118" t="s">
        <v>10900</v>
      </c>
      <c r="DK1118"/>
      <c r="DL1118" t="s">
        <v>1892</v>
      </c>
      <c r="DM1118">
        <v>9</v>
      </c>
      <c r="DN1118" t="s">
        <v>1883</v>
      </c>
      <c r="DO1118" t="s">
        <v>1562</v>
      </c>
      <c r="DP1118" t="b">
        <v>1</v>
      </c>
      <c r="DQ1118" t="b">
        <v>0</v>
      </c>
      <c r="DR1118" t="b">
        <v>1</v>
      </c>
      <c r="DS1118" t="b">
        <v>0</v>
      </c>
      <c r="DT1118" t="b">
        <v>0</v>
      </c>
      <c r="DU1118" t="b">
        <v>1</v>
      </c>
      <c r="DV1118" t="b">
        <v>0</v>
      </c>
      <c r="DW1118">
        <v>0</v>
      </c>
      <c r="DX1118" t="b">
        <v>0</v>
      </c>
      <c r="DY1118" t="b">
        <v>0</v>
      </c>
      <c r="DZ1118" t="b">
        <v>0</v>
      </c>
      <c r="EA1118" t="b">
        <v>0</v>
      </c>
      <c r="EB1118" t="b">
        <v>0</v>
      </c>
      <c r="EC1118" t="b">
        <v>0</v>
      </c>
      <c r="ED1118" t="b">
        <v>0</v>
      </c>
      <c r="EE1118" t="b">
        <v>0</v>
      </c>
      <c r="EF1118" t="b">
        <v>0</v>
      </c>
      <c r="EG1118" t="b" cm="1">
        <v>1</v>
      </c>
      <c r="EH1118" t="b">
        <v>0</v>
      </c>
      <c r="EI1118" t="b">
        <v>0</v>
      </c>
      <c r="EJ1118" t="b">
        <v>1</v>
      </c>
      <c r="EK1118" t="s">
        <v>5887</v>
      </c>
      <c r="EL1118">
        <v>1</v>
      </c>
      <c r="EM1118">
        <v>11</v>
      </c>
      <c r="EN1118" t="b">
        <v>0</v>
      </c>
    </row>
    <row r="1119" spans="1:144" ht="15.75">
      <c r="A1119"/>
      <c r="B1119" t="s">
        <v>1562</v>
      </c>
      <c r="C1119" t="s">
        <v>1562</v>
      </c>
      <c r="D1119" t="s">
        <v>4539</v>
      </c>
      <c r="E1119" t="s">
        <v>4540</v>
      </c>
      <c r="F1119" t="s">
        <v>4541</v>
      </c>
      <c r="G1119" t="s">
        <v>4539</v>
      </c>
      <c r="H1119" t="s">
        <v>4542</v>
      </c>
      <c r="I1119" t="s">
        <v>1251</v>
      </c>
      <c r="J1119"/>
      <c r="K1119"/>
      <c r="L1119" t="s">
        <v>1743</v>
      </c>
      <c r="M1119" t="s">
        <v>1754</v>
      </c>
      <c r="N1119"/>
      <c r="O1119"/>
      <c r="P1119" t="s">
        <v>1562</v>
      </c>
      <c r="Q1119" t="s">
        <v>4463</v>
      </c>
      <c r="R1119" t="s">
        <v>4464</v>
      </c>
      <c r="S1119"/>
      <c r="T1119"/>
      <c r="U1119" t="s">
        <v>13631</v>
      </c>
      <c r="V1119" t="s">
        <v>4541</v>
      </c>
      <c r="W1119"/>
      <c r="X1119"/>
      <c r="Y1119"/>
      <c r="Z1119"/>
      <c r="AA1119"/>
      <c r="AB1119"/>
      <c r="AC1119"/>
      <c r="AD1119"/>
      <c r="AE1119"/>
      <c r="AF1119"/>
      <c r="AG1119"/>
      <c r="AH1119"/>
      <c r="AI1119"/>
      <c r="AJ1119"/>
      <c r="AK1119"/>
      <c r="AL1119"/>
      <c r="AM1119"/>
      <c r="AN1119"/>
      <c r="AO1119" s="108" t="s">
        <v>43</v>
      </c>
      <c r="AP1119" t="s">
        <v>2864</v>
      </c>
      <c r="AQ1119">
        <v>36</v>
      </c>
      <c r="AR1119" t="s">
        <v>10910</v>
      </c>
      <c r="AS1119" t="s">
        <v>1562</v>
      </c>
      <c r="AT1119" t="s">
        <v>10664</v>
      </c>
      <c r="AU1119" t="s">
        <v>4540</v>
      </c>
      <c r="AV1119" t="s">
        <v>10911</v>
      </c>
      <c r="AW1119" t="s">
        <v>10912</v>
      </c>
      <c r="AX1119" t="s">
        <v>1740</v>
      </c>
      <c r="AY1119" t="s">
        <v>10913</v>
      </c>
      <c r="AZ1119" t="s">
        <v>4463</v>
      </c>
      <c r="BA1119" t="s">
        <v>10914</v>
      </c>
      <c r="BB1119" t="s">
        <v>1251</v>
      </c>
      <c r="BC1119" t="s">
        <v>1743</v>
      </c>
      <c r="BD1119" t="s">
        <v>10915</v>
      </c>
      <c r="BE1119" t="s">
        <v>4518</v>
      </c>
      <c r="BF1119">
        <v>1119</v>
      </c>
      <c r="BG1119">
        <v>1110</v>
      </c>
      <c r="BH1119">
        <v>0</v>
      </c>
      <c r="BI1119" t="s">
        <v>1547</v>
      </c>
      <c r="BJ1119">
        <v>0</v>
      </c>
      <c r="BK1119">
        <v>0</v>
      </c>
      <c r="BL1119">
        <v>1633</v>
      </c>
      <c r="BM1119" t="s">
        <v>10916</v>
      </c>
      <c r="BN1119" t="s">
        <v>4519</v>
      </c>
      <c r="BO1119" t="s">
        <v>10845</v>
      </c>
      <c r="BP1119" t="s" cm="1">
        <v>10844</v>
      </c>
      <c r="BQ1119" t="s">
        <v>1547</v>
      </c>
      <c r="BR1119" t="s">
        <v>10669</v>
      </c>
      <c r="BS1119">
        <v>35</v>
      </c>
      <c r="BT1119" t="s">
        <v>5303</v>
      </c>
      <c r="BU1119" t="s">
        <v>16096</v>
      </c>
      <c r="BV1119" t="s">
        <v>4539</v>
      </c>
      <c r="BW1119" t="s">
        <v>10911</v>
      </c>
      <c r="BX1119" t="s">
        <v>10917</v>
      </c>
      <c r="BY1119" t="s">
        <v>1744</v>
      </c>
      <c r="BZ1119" t="s">
        <v>1547</v>
      </c>
      <c r="CA1119" t="s">
        <v>1744</v>
      </c>
      <c r="CB1119" t="s">
        <v>1754</v>
      </c>
      <c r="CC1119"/>
      <c r="CD1119" t="s">
        <v>998</v>
      </c>
      <c r="CE1119" t="s">
        <v>1251</v>
      </c>
      <c r="CF1119" t="s">
        <v>10918</v>
      </c>
      <c r="CG1119" t="s">
        <v>10919</v>
      </c>
      <c r="CH1119" t="s">
        <v>1251</v>
      </c>
      <c r="CI1119" t="s">
        <v>1547</v>
      </c>
      <c r="CJ1119" t="s">
        <v>4464</v>
      </c>
      <c r="CK1119" t="s">
        <v>1562</v>
      </c>
      <c r="CL1119"/>
      <c r="CM1119"/>
      <c r="CN1119" t="s">
        <v>13631</v>
      </c>
      <c r="CO1119" t="s">
        <v>4541</v>
      </c>
      <c r="CP1119" t="s">
        <v>13631</v>
      </c>
      <c r="CQ1119" t="s">
        <v>4541</v>
      </c>
      <c r="CR1119" t="s">
        <v>1547</v>
      </c>
      <c r="CS1119">
        <v>0</v>
      </c>
      <c r="CT1119" t="s">
        <v>1547</v>
      </c>
      <c r="CU1119" t="s">
        <v>1547</v>
      </c>
      <c r="CV1119" t="s">
        <v>1547</v>
      </c>
      <c r="CW1119" t="s">
        <v>1547</v>
      </c>
      <c r="CX1119" t="s">
        <v>1547</v>
      </c>
      <c r="CY1119">
        <v>1117</v>
      </c>
      <c r="CZ1119" t="s">
        <v>10642</v>
      </c>
      <c r="DA1119" t="s">
        <v>1547</v>
      </c>
      <c r="DB1119" t="s">
        <v>1881</v>
      </c>
      <c r="DC1119" t="s">
        <v>1882</v>
      </c>
      <c r="DD1119" t="s">
        <v>4540</v>
      </c>
      <c r="DE1119" t="s">
        <v>4463</v>
      </c>
      <c r="DF1119" t="s">
        <v>4539</v>
      </c>
      <c r="DG1119" t="s">
        <v>1547</v>
      </c>
      <c r="DH1119" t="s">
        <v>1547</v>
      </c>
      <c r="DI1119" t="s">
        <v>1892</v>
      </c>
      <c r="DJ1119" t="s">
        <v>10910</v>
      </c>
      <c r="DK1119"/>
      <c r="DL1119" t="s">
        <v>1892</v>
      </c>
      <c r="DM1119">
        <v>9</v>
      </c>
      <c r="DN1119" t="s">
        <v>1883</v>
      </c>
      <c r="DO1119" t="s">
        <v>1562</v>
      </c>
      <c r="DP1119" t="b">
        <v>1</v>
      </c>
      <c r="DQ1119" t="b">
        <v>0</v>
      </c>
      <c r="DR1119" t="b">
        <v>1</v>
      </c>
      <c r="DS1119" t="b">
        <v>0</v>
      </c>
      <c r="DT1119" t="b">
        <v>0</v>
      </c>
      <c r="DU1119" t="b">
        <v>1</v>
      </c>
      <c r="DV1119" t="b">
        <v>0</v>
      </c>
      <c r="DW1119">
        <v>0</v>
      </c>
      <c r="DX1119" t="b">
        <v>0</v>
      </c>
      <c r="DY1119" t="b">
        <v>0</v>
      </c>
      <c r="DZ1119" t="b">
        <v>0</v>
      </c>
      <c r="EA1119" t="b">
        <v>0</v>
      </c>
      <c r="EB1119" t="b">
        <v>0</v>
      </c>
      <c r="EC1119" t="b">
        <v>0</v>
      </c>
      <c r="ED1119" t="b">
        <v>0</v>
      </c>
      <c r="EE1119" t="b">
        <v>0</v>
      </c>
      <c r="EF1119" t="b">
        <v>0</v>
      </c>
      <c r="EG1119" t="b" cm="1">
        <v>1</v>
      </c>
      <c r="EH1119" t="b">
        <v>0</v>
      </c>
      <c r="EI1119" t="b">
        <v>0</v>
      </c>
      <c r="EJ1119" t="b">
        <v>1</v>
      </c>
      <c r="EK1119" t="s">
        <v>5887</v>
      </c>
      <c r="EL1119">
        <v>1</v>
      </c>
      <c r="EM1119">
        <v>15</v>
      </c>
      <c r="EN1119" t="b">
        <v>0</v>
      </c>
    </row>
    <row r="1120" spans="1:144" ht="15.75">
      <c r="A1120"/>
      <c r="B1120" t="s">
        <v>1562</v>
      </c>
      <c r="C1120" t="s">
        <v>1562</v>
      </c>
      <c r="D1120" t="s">
        <v>4543</v>
      </c>
      <c r="E1120" t="s">
        <v>4544</v>
      </c>
      <c r="F1120" t="s">
        <v>4545</v>
      </c>
      <c r="G1120" t="s">
        <v>4546</v>
      </c>
      <c r="H1120" t="s">
        <v>4547</v>
      </c>
      <c r="I1120" t="s">
        <v>1251</v>
      </c>
      <c r="J1120"/>
      <c r="K1120"/>
      <c r="L1120" t="s">
        <v>1743</v>
      </c>
      <c r="M1120" t="s">
        <v>1754</v>
      </c>
      <c r="N1120" t="s">
        <v>4548</v>
      </c>
      <c r="O1120"/>
      <c r="P1120" t="s">
        <v>1562</v>
      </c>
      <c r="Q1120" t="s">
        <v>4463</v>
      </c>
      <c r="R1120" t="s">
        <v>4464</v>
      </c>
      <c r="S1120"/>
      <c r="T1120"/>
      <c r="U1120" t="s">
        <v>13631</v>
      </c>
      <c r="V1120" t="s">
        <v>4789</v>
      </c>
      <c r="W1120"/>
      <c r="X1120"/>
      <c r="Y1120"/>
      <c r="Z1120"/>
      <c r="AA1120"/>
      <c r="AB1120"/>
      <c r="AC1120"/>
      <c r="AD1120"/>
      <c r="AE1120"/>
      <c r="AF1120"/>
      <c r="AG1120"/>
      <c r="AH1120"/>
      <c r="AI1120"/>
      <c r="AJ1120"/>
      <c r="AK1120"/>
      <c r="AL1120"/>
      <c r="AM1120"/>
      <c r="AN1120"/>
      <c r="AO1120" s="108" t="s">
        <v>43</v>
      </c>
      <c r="AP1120" t="s">
        <v>2864</v>
      </c>
      <c r="AQ1120">
        <v>37</v>
      </c>
      <c r="AR1120" t="s">
        <v>10921</v>
      </c>
      <c r="AS1120" t="s">
        <v>1562</v>
      </c>
      <c r="AT1120" t="s">
        <v>10664</v>
      </c>
      <c r="AU1120" t="s">
        <v>4544</v>
      </c>
      <c r="AV1120" t="s">
        <v>10922</v>
      </c>
      <c r="AW1120" t="s">
        <v>10923</v>
      </c>
      <c r="AX1120" t="s">
        <v>1740</v>
      </c>
      <c r="AY1120" t="s">
        <v>10924</v>
      </c>
      <c r="AZ1120" t="s">
        <v>4463</v>
      </c>
      <c r="BA1120" t="s">
        <v>10925</v>
      </c>
      <c r="BB1120" t="s">
        <v>1251</v>
      </c>
      <c r="BC1120" t="s">
        <v>1743</v>
      </c>
      <c r="BD1120" t="s">
        <v>10926</v>
      </c>
      <c r="BE1120" t="s">
        <v>4518</v>
      </c>
      <c r="BF1120">
        <v>1120</v>
      </c>
      <c r="BG1120">
        <v>1110</v>
      </c>
      <c r="BH1120">
        <v>0</v>
      </c>
      <c r="BI1120" t="s">
        <v>1547</v>
      </c>
      <c r="BJ1120">
        <v>0</v>
      </c>
      <c r="BK1120">
        <v>0</v>
      </c>
      <c r="BL1120">
        <v>1638</v>
      </c>
      <c r="BM1120" t="s">
        <v>10927</v>
      </c>
      <c r="BN1120" t="s">
        <v>4519</v>
      </c>
      <c r="BO1120" t="s">
        <v>10845</v>
      </c>
      <c r="BP1120" t="s" cm="1">
        <v>10844</v>
      </c>
      <c r="BQ1120" t="s">
        <v>1547</v>
      </c>
      <c r="BR1120" t="s">
        <v>10669</v>
      </c>
      <c r="BS1120">
        <v>36</v>
      </c>
      <c r="BT1120" t="s">
        <v>5312</v>
      </c>
      <c r="BU1120" t="s">
        <v>16097</v>
      </c>
      <c r="BV1120" t="s">
        <v>4543</v>
      </c>
      <c r="BW1120" t="s">
        <v>10922</v>
      </c>
      <c r="BX1120" t="s">
        <v>10928</v>
      </c>
      <c r="BY1120" t="s">
        <v>10929</v>
      </c>
      <c r="BZ1120" t="s">
        <v>1547</v>
      </c>
      <c r="CA1120" t="s">
        <v>1744</v>
      </c>
      <c r="CB1120" t="s">
        <v>1754</v>
      </c>
      <c r="CC1120"/>
      <c r="CD1120" t="s">
        <v>998</v>
      </c>
      <c r="CE1120" t="s">
        <v>1251</v>
      </c>
      <c r="CF1120" t="s">
        <v>10930</v>
      </c>
      <c r="CG1120" t="s">
        <v>10931</v>
      </c>
      <c r="CH1120" t="s">
        <v>1251</v>
      </c>
      <c r="CI1120" t="s">
        <v>1547</v>
      </c>
      <c r="CJ1120" t="s">
        <v>4464</v>
      </c>
      <c r="CK1120" t="s">
        <v>1562</v>
      </c>
      <c r="CL1120"/>
      <c r="CM1120"/>
      <c r="CN1120" t="s">
        <v>13631</v>
      </c>
      <c r="CO1120" t="s">
        <v>4789</v>
      </c>
      <c r="CP1120" t="s">
        <v>13631</v>
      </c>
      <c r="CQ1120" t="s">
        <v>4789</v>
      </c>
      <c r="CR1120" t="s">
        <v>1547</v>
      </c>
      <c r="CS1120">
        <v>0</v>
      </c>
      <c r="CT1120" t="s">
        <v>1547</v>
      </c>
      <c r="CU1120" t="s">
        <v>1547</v>
      </c>
      <c r="CV1120" t="s">
        <v>1547</v>
      </c>
      <c r="CW1120" t="s">
        <v>1547</v>
      </c>
      <c r="CX1120" t="s">
        <v>1547</v>
      </c>
      <c r="CY1120">
        <v>1118</v>
      </c>
      <c r="CZ1120" t="s">
        <v>10643</v>
      </c>
      <c r="DA1120" t="s">
        <v>1547</v>
      </c>
      <c r="DB1120" t="s">
        <v>1881</v>
      </c>
      <c r="DC1120" t="s">
        <v>1882</v>
      </c>
      <c r="DD1120" t="s">
        <v>4544</v>
      </c>
      <c r="DE1120" t="s">
        <v>4463</v>
      </c>
      <c r="DF1120" t="s">
        <v>4546</v>
      </c>
      <c r="DG1120" t="s">
        <v>1547</v>
      </c>
      <c r="DH1120" t="s">
        <v>1547</v>
      </c>
      <c r="DI1120" t="s">
        <v>1892</v>
      </c>
      <c r="DJ1120" t="s">
        <v>10921</v>
      </c>
      <c r="DK1120"/>
      <c r="DL1120" t="s">
        <v>1892</v>
      </c>
      <c r="DM1120">
        <v>9</v>
      </c>
      <c r="DN1120" t="s">
        <v>1883</v>
      </c>
      <c r="DO1120" t="s">
        <v>1562</v>
      </c>
      <c r="DP1120" t="b">
        <v>1</v>
      </c>
      <c r="DQ1120" t="b">
        <v>0</v>
      </c>
      <c r="DR1120" t="b">
        <v>1</v>
      </c>
      <c r="DS1120" t="b">
        <v>0</v>
      </c>
      <c r="DT1120" t="b">
        <v>0</v>
      </c>
      <c r="DU1120" t="b">
        <v>1</v>
      </c>
      <c r="DV1120" t="b">
        <v>0</v>
      </c>
      <c r="DW1120">
        <v>0</v>
      </c>
      <c r="DX1120" t="b">
        <v>0</v>
      </c>
      <c r="DY1120" t="b">
        <v>0</v>
      </c>
      <c r="DZ1120" t="b">
        <v>0</v>
      </c>
      <c r="EA1120" t="b">
        <v>0</v>
      </c>
      <c r="EB1120" t="b">
        <v>0</v>
      </c>
      <c r="EC1120" t="b">
        <v>0</v>
      </c>
      <c r="ED1120" t="b">
        <v>0</v>
      </c>
      <c r="EE1120" t="b">
        <v>0</v>
      </c>
      <c r="EF1120" t="b">
        <v>0</v>
      </c>
      <c r="EG1120" t="b" cm="1">
        <v>0</v>
      </c>
      <c r="EH1120" t="b">
        <v>0</v>
      </c>
      <c r="EI1120" t="b">
        <v>0</v>
      </c>
      <c r="EJ1120" t="b">
        <v>0</v>
      </c>
      <c r="EK1120" t="s">
        <v>1547</v>
      </c>
      <c r="EL1120">
        <v>0</v>
      </c>
      <c r="EM1120">
        <v>17</v>
      </c>
      <c r="EN1120" t="b">
        <v>0</v>
      </c>
    </row>
    <row r="1121" spans="1:144" ht="15.75">
      <c r="A1121"/>
      <c r="B1121" t="s">
        <v>1562</v>
      </c>
      <c r="C1121" t="s">
        <v>1562</v>
      </c>
      <c r="D1121" t="s">
        <v>4549</v>
      </c>
      <c r="E1121" t="s">
        <v>4550</v>
      </c>
      <c r="F1121" t="s">
        <v>4551</v>
      </c>
      <c r="G1121" t="s">
        <v>4549</v>
      </c>
      <c r="H1121" t="s">
        <v>4552</v>
      </c>
      <c r="I1121" t="s">
        <v>1251</v>
      </c>
      <c r="J1121"/>
      <c r="K1121"/>
      <c r="L1121" t="s">
        <v>1743</v>
      </c>
      <c r="M1121" t="s">
        <v>1754</v>
      </c>
      <c r="N1121"/>
      <c r="O1121"/>
      <c r="P1121" t="s">
        <v>1562</v>
      </c>
      <c r="Q1121" t="s">
        <v>4463</v>
      </c>
      <c r="R1121" t="s">
        <v>4464</v>
      </c>
      <c r="S1121"/>
      <c r="T1121"/>
      <c r="U1121" t="s">
        <v>13631</v>
      </c>
      <c r="V1121" t="s">
        <v>13635</v>
      </c>
      <c r="W1121"/>
      <c r="X1121"/>
      <c r="Y1121"/>
      <c r="Z1121"/>
      <c r="AA1121"/>
      <c r="AB1121"/>
      <c r="AC1121"/>
      <c r="AD1121"/>
      <c r="AE1121"/>
      <c r="AF1121"/>
      <c r="AG1121"/>
      <c r="AH1121"/>
      <c r="AI1121"/>
      <c r="AJ1121"/>
      <c r="AK1121"/>
      <c r="AL1121"/>
      <c r="AM1121"/>
      <c r="AN1121"/>
      <c r="AO1121" s="108" t="s">
        <v>43</v>
      </c>
      <c r="AP1121" t="s">
        <v>2864</v>
      </c>
      <c r="AQ1121">
        <v>38</v>
      </c>
      <c r="AR1121" t="s">
        <v>10933</v>
      </c>
      <c r="AS1121" t="s">
        <v>1562</v>
      </c>
      <c r="AT1121" t="s">
        <v>10664</v>
      </c>
      <c r="AU1121" t="s">
        <v>4550</v>
      </c>
      <c r="AV1121" t="s">
        <v>10934</v>
      </c>
      <c r="AW1121" t="s">
        <v>10935</v>
      </c>
      <c r="AX1121" t="s">
        <v>1740</v>
      </c>
      <c r="AY1121" t="s">
        <v>10936</v>
      </c>
      <c r="AZ1121" t="s">
        <v>4463</v>
      </c>
      <c r="BA1121" t="s">
        <v>10937</v>
      </c>
      <c r="BB1121" t="s">
        <v>1251</v>
      </c>
      <c r="BC1121" t="s">
        <v>1743</v>
      </c>
      <c r="BD1121" t="s">
        <v>10938</v>
      </c>
      <c r="BE1121" t="s">
        <v>4518</v>
      </c>
      <c r="BF1121">
        <v>1121</v>
      </c>
      <c r="BG1121">
        <v>1110</v>
      </c>
      <c r="BH1121">
        <v>0</v>
      </c>
      <c r="BI1121" t="s">
        <v>1547</v>
      </c>
      <c r="BJ1121">
        <v>0</v>
      </c>
      <c r="BK1121">
        <v>0</v>
      </c>
      <c r="BL1121">
        <v>1639</v>
      </c>
      <c r="BM1121" t="s">
        <v>10939</v>
      </c>
      <c r="BN1121" t="s">
        <v>4519</v>
      </c>
      <c r="BO1121" t="s">
        <v>10845</v>
      </c>
      <c r="BP1121" t="s" cm="1">
        <v>10844</v>
      </c>
      <c r="BQ1121" t="s">
        <v>1547</v>
      </c>
      <c r="BR1121" t="s">
        <v>10669</v>
      </c>
      <c r="BS1121">
        <v>37</v>
      </c>
      <c r="BT1121" t="s">
        <v>5322</v>
      </c>
      <c r="BU1121" t="s">
        <v>16098</v>
      </c>
      <c r="BV1121" t="s">
        <v>4549</v>
      </c>
      <c r="BW1121" t="s">
        <v>10934</v>
      </c>
      <c r="BX1121" t="s">
        <v>10940</v>
      </c>
      <c r="BY1121" t="s">
        <v>1744</v>
      </c>
      <c r="BZ1121" t="s">
        <v>1547</v>
      </c>
      <c r="CA1121" t="s">
        <v>1744</v>
      </c>
      <c r="CB1121" t="s">
        <v>1754</v>
      </c>
      <c r="CC1121"/>
      <c r="CD1121" t="s">
        <v>998</v>
      </c>
      <c r="CE1121" t="s">
        <v>1251</v>
      </c>
      <c r="CF1121" t="s">
        <v>10941</v>
      </c>
      <c r="CG1121" t="s">
        <v>10942</v>
      </c>
      <c r="CH1121" t="s">
        <v>1251</v>
      </c>
      <c r="CI1121" t="s">
        <v>1547</v>
      </c>
      <c r="CJ1121" t="s">
        <v>4464</v>
      </c>
      <c r="CK1121" t="s">
        <v>1562</v>
      </c>
      <c r="CL1121"/>
      <c r="CM1121"/>
      <c r="CN1121" t="s">
        <v>13631</v>
      </c>
      <c r="CO1121" t="s">
        <v>13635</v>
      </c>
      <c r="CP1121" t="s">
        <v>13631</v>
      </c>
      <c r="CQ1121" t="s">
        <v>13635</v>
      </c>
      <c r="CR1121" t="s">
        <v>1547</v>
      </c>
      <c r="CS1121">
        <v>0</v>
      </c>
      <c r="CT1121" t="s">
        <v>1547</v>
      </c>
      <c r="CU1121" t="s">
        <v>1547</v>
      </c>
      <c r="CV1121" t="s">
        <v>1547</v>
      </c>
      <c r="CW1121" t="s">
        <v>1547</v>
      </c>
      <c r="CX1121" t="s">
        <v>1547</v>
      </c>
      <c r="CY1121">
        <v>1119</v>
      </c>
      <c r="CZ1121" t="s">
        <v>10644</v>
      </c>
      <c r="DA1121" t="s">
        <v>1547</v>
      </c>
      <c r="DB1121" t="s">
        <v>1881</v>
      </c>
      <c r="DC1121" t="s">
        <v>1882</v>
      </c>
      <c r="DD1121" t="s">
        <v>4550</v>
      </c>
      <c r="DE1121" t="s">
        <v>4463</v>
      </c>
      <c r="DF1121" t="s">
        <v>4549</v>
      </c>
      <c r="DG1121" t="s">
        <v>1547</v>
      </c>
      <c r="DH1121" t="s">
        <v>1547</v>
      </c>
      <c r="DI1121" t="s">
        <v>1892</v>
      </c>
      <c r="DJ1121" t="s">
        <v>10933</v>
      </c>
      <c r="DK1121"/>
      <c r="DL1121" t="s">
        <v>1892</v>
      </c>
      <c r="DM1121">
        <v>9</v>
      </c>
      <c r="DN1121" t="s">
        <v>1883</v>
      </c>
      <c r="DO1121" t="s">
        <v>1562</v>
      </c>
      <c r="DP1121" t="b">
        <v>1</v>
      </c>
      <c r="DQ1121" t="b">
        <v>0</v>
      </c>
      <c r="DR1121" t="b">
        <v>1</v>
      </c>
      <c r="DS1121" t="b">
        <v>0</v>
      </c>
      <c r="DT1121" t="b">
        <v>0</v>
      </c>
      <c r="DU1121" t="b">
        <v>1</v>
      </c>
      <c r="DV1121" t="b">
        <v>0</v>
      </c>
      <c r="DW1121">
        <v>0</v>
      </c>
      <c r="DX1121" t="b">
        <v>0</v>
      </c>
      <c r="DY1121" t="b">
        <v>0</v>
      </c>
      <c r="DZ1121" t="b">
        <v>0</v>
      </c>
      <c r="EA1121" t="b">
        <v>0</v>
      </c>
      <c r="EB1121" t="b">
        <v>0</v>
      </c>
      <c r="EC1121" t="b">
        <v>0</v>
      </c>
      <c r="ED1121" t="b">
        <v>0</v>
      </c>
      <c r="EE1121" t="b">
        <v>0</v>
      </c>
      <c r="EF1121" t="b">
        <v>0</v>
      </c>
      <c r="EG1121" t="b" cm="1">
        <v>1</v>
      </c>
      <c r="EH1121" t="b">
        <v>0</v>
      </c>
      <c r="EI1121" t="b">
        <v>0</v>
      </c>
      <c r="EJ1121" t="b">
        <v>1</v>
      </c>
      <c r="EK1121" t="s">
        <v>5887</v>
      </c>
      <c r="EL1121">
        <v>1</v>
      </c>
      <c r="EM1121">
        <v>17</v>
      </c>
      <c r="EN1121" t="b">
        <v>0</v>
      </c>
    </row>
    <row r="1122" spans="1:144" ht="15.75">
      <c r="A1122"/>
      <c r="B1122" t="s">
        <v>1562</v>
      </c>
      <c r="C1122" t="s">
        <v>1562</v>
      </c>
      <c r="D1122" t="s">
        <v>4553</v>
      </c>
      <c r="E1122" t="s">
        <v>4554</v>
      </c>
      <c r="F1122" t="s">
        <v>4553</v>
      </c>
      <c r="G1122" t="s">
        <v>4553</v>
      </c>
      <c r="H1122" t="s">
        <v>4555</v>
      </c>
      <c r="I1122" t="s">
        <v>1251</v>
      </c>
      <c r="J1122"/>
      <c r="K1122"/>
      <c r="L1122" t="s">
        <v>1743</v>
      </c>
      <c r="M1122" t="s">
        <v>1754</v>
      </c>
      <c r="N1122"/>
      <c r="O1122"/>
      <c r="P1122" t="s">
        <v>1562</v>
      </c>
      <c r="Q1122" t="s">
        <v>4463</v>
      </c>
      <c r="R1122" t="s">
        <v>4464</v>
      </c>
      <c r="S1122"/>
      <c r="T1122"/>
      <c r="U1122" t="s">
        <v>13631</v>
      </c>
      <c r="V1122" t="s">
        <v>13636</v>
      </c>
      <c r="W1122"/>
      <c r="X1122"/>
      <c r="Y1122"/>
      <c r="Z1122"/>
      <c r="AA1122"/>
      <c r="AB1122"/>
      <c r="AC1122"/>
      <c r="AD1122"/>
      <c r="AE1122"/>
      <c r="AF1122"/>
      <c r="AG1122"/>
      <c r="AH1122"/>
      <c r="AI1122"/>
      <c r="AJ1122"/>
      <c r="AK1122"/>
      <c r="AL1122"/>
      <c r="AM1122"/>
      <c r="AN1122"/>
      <c r="AO1122" s="108" t="s">
        <v>43</v>
      </c>
      <c r="AP1122" t="s">
        <v>2864</v>
      </c>
      <c r="AQ1122">
        <v>39</v>
      </c>
      <c r="AR1122" t="s">
        <v>10944</v>
      </c>
      <c r="AS1122" t="s">
        <v>1562</v>
      </c>
      <c r="AT1122" t="s">
        <v>10664</v>
      </c>
      <c r="AU1122" t="s">
        <v>4554</v>
      </c>
      <c r="AV1122" t="s">
        <v>10945</v>
      </c>
      <c r="AW1122" t="s">
        <v>10946</v>
      </c>
      <c r="AX1122" t="s">
        <v>1740</v>
      </c>
      <c r="AY1122" t="s">
        <v>10946</v>
      </c>
      <c r="AZ1122" t="s">
        <v>4463</v>
      </c>
      <c r="BA1122" t="s">
        <v>10947</v>
      </c>
      <c r="BB1122" t="s">
        <v>1251</v>
      </c>
      <c r="BC1122" t="s">
        <v>1743</v>
      </c>
      <c r="BD1122" t="s">
        <v>10948</v>
      </c>
      <c r="BE1122" t="s">
        <v>4518</v>
      </c>
      <c r="BF1122">
        <v>1122</v>
      </c>
      <c r="BG1122">
        <v>1110</v>
      </c>
      <c r="BH1122">
        <v>0</v>
      </c>
      <c r="BI1122" t="s">
        <v>1547</v>
      </c>
      <c r="BJ1122">
        <v>0</v>
      </c>
      <c r="BK1122">
        <v>0</v>
      </c>
      <c r="BL1122">
        <v>1618</v>
      </c>
      <c r="BM1122" t="s">
        <v>10949</v>
      </c>
      <c r="BN1122" t="s">
        <v>4519</v>
      </c>
      <c r="BO1122" t="s">
        <v>10845</v>
      </c>
      <c r="BP1122" t="s" cm="1">
        <v>10844</v>
      </c>
      <c r="BQ1122" t="s">
        <v>1547</v>
      </c>
      <c r="BR1122" t="s">
        <v>10669</v>
      </c>
      <c r="BS1122">
        <v>38</v>
      </c>
      <c r="BT1122" t="s">
        <v>5333</v>
      </c>
      <c r="BU1122" t="s">
        <v>16099</v>
      </c>
      <c r="BV1122" t="s">
        <v>4553</v>
      </c>
      <c r="BW1122" t="s">
        <v>10945</v>
      </c>
      <c r="BX1122" t="s">
        <v>10950</v>
      </c>
      <c r="BY1122" t="s">
        <v>1744</v>
      </c>
      <c r="BZ1122" t="s">
        <v>1547</v>
      </c>
      <c r="CA1122" t="s">
        <v>1744</v>
      </c>
      <c r="CB1122" t="s">
        <v>1754</v>
      </c>
      <c r="CC1122"/>
      <c r="CD1122" t="s">
        <v>998</v>
      </c>
      <c r="CE1122" t="s">
        <v>1251</v>
      </c>
      <c r="CF1122" t="s">
        <v>10951</v>
      </c>
      <c r="CG1122" t="s">
        <v>10952</v>
      </c>
      <c r="CH1122" t="s">
        <v>1251</v>
      </c>
      <c r="CI1122" t="s">
        <v>1547</v>
      </c>
      <c r="CJ1122" t="s">
        <v>4464</v>
      </c>
      <c r="CK1122" t="s">
        <v>1562</v>
      </c>
      <c r="CL1122"/>
      <c r="CM1122"/>
      <c r="CN1122" t="s">
        <v>13631</v>
      </c>
      <c r="CO1122" t="s">
        <v>13636</v>
      </c>
      <c r="CP1122" t="s">
        <v>13631</v>
      </c>
      <c r="CQ1122" t="s">
        <v>13636</v>
      </c>
      <c r="CR1122" t="s">
        <v>1547</v>
      </c>
      <c r="CS1122">
        <v>0</v>
      </c>
      <c r="CT1122" t="s">
        <v>1547</v>
      </c>
      <c r="CU1122" t="s">
        <v>1547</v>
      </c>
      <c r="CV1122" t="s">
        <v>1547</v>
      </c>
      <c r="CW1122" t="s">
        <v>1547</v>
      </c>
      <c r="CX1122" t="s">
        <v>1547</v>
      </c>
      <c r="CY1122">
        <v>1120</v>
      </c>
      <c r="CZ1122" t="s">
        <v>10645</v>
      </c>
      <c r="DA1122" t="s">
        <v>1547</v>
      </c>
      <c r="DB1122" t="s">
        <v>1881</v>
      </c>
      <c r="DC1122" t="s">
        <v>1882</v>
      </c>
      <c r="DD1122" t="s">
        <v>4554</v>
      </c>
      <c r="DE1122" t="s">
        <v>4463</v>
      </c>
      <c r="DF1122" t="s">
        <v>4553</v>
      </c>
      <c r="DG1122" t="s">
        <v>1547</v>
      </c>
      <c r="DH1122" t="s">
        <v>1547</v>
      </c>
      <c r="DI1122" t="s">
        <v>1892</v>
      </c>
      <c r="DJ1122" t="s">
        <v>10944</v>
      </c>
      <c r="DK1122"/>
      <c r="DL1122" t="s">
        <v>1892</v>
      </c>
      <c r="DM1122">
        <v>9</v>
      </c>
      <c r="DN1122" t="s">
        <v>1883</v>
      </c>
      <c r="DO1122" t="s">
        <v>1562</v>
      </c>
      <c r="DP1122" t="b">
        <v>1</v>
      </c>
      <c r="DQ1122" t="b">
        <v>0</v>
      </c>
      <c r="DR1122" t="b">
        <v>1</v>
      </c>
      <c r="DS1122" t="b">
        <v>0</v>
      </c>
      <c r="DT1122" t="b">
        <v>0</v>
      </c>
      <c r="DU1122" t="b">
        <v>1</v>
      </c>
      <c r="DV1122" t="b">
        <v>0</v>
      </c>
      <c r="DW1122">
        <v>0</v>
      </c>
      <c r="DX1122" t="b">
        <v>0</v>
      </c>
      <c r="DY1122" t="b">
        <v>0</v>
      </c>
      <c r="DZ1122" t="b">
        <v>0</v>
      </c>
      <c r="EA1122" t="b">
        <v>0</v>
      </c>
      <c r="EB1122" t="b">
        <v>0</v>
      </c>
      <c r="EC1122" t="b">
        <v>0</v>
      </c>
      <c r="ED1122" t="b">
        <v>0</v>
      </c>
      <c r="EE1122" t="b">
        <v>0</v>
      </c>
      <c r="EF1122" t="b">
        <v>0</v>
      </c>
      <c r="EG1122" t="b" cm="1">
        <v>0</v>
      </c>
      <c r="EH1122" t="b">
        <v>0</v>
      </c>
      <c r="EI1122" t="b">
        <v>0</v>
      </c>
      <c r="EJ1122" t="b">
        <v>0</v>
      </c>
      <c r="EK1122" t="s">
        <v>1547</v>
      </c>
      <c r="EL1122">
        <v>0</v>
      </c>
      <c r="EM1122">
        <v>19</v>
      </c>
      <c r="EN1122" t="b">
        <v>0</v>
      </c>
    </row>
    <row r="1123" spans="1:144" ht="15.75">
      <c r="A1123"/>
      <c r="B1123" t="s">
        <v>1562</v>
      </c>
      <c r="C1123" t="s">
        <v>1562</v>
      </c>
      <c r="D1123" t="s">
        <v>4556</v>
      </c>
      <c r="E1123" t="s">
        <v>4557</v>
      </c>
      <c r="F1123" t="s">
        <v>4558</v>
      </c>
      <c r="G1123" t="s">
        <v>4556</v>
      </c>
      <c r="H1123" t="s">
        <v>4556</v>
      </c>
      <c r="I1123" t="s">
        <v>1230</v>
      </c>
      <c r="J1123"/>
      <c r="K1123"/>
      <c r="L1123" t="s">
        <v>1743</v>
      </c>
      <c r="M1123" t="s">
        <v>1779</v>
      </c>
      <c r="N1123"/>
      <c r="O1123"/>
      <c r="P1123" t="s">
        <v>1562</v>
      </c>
      <c r="Q1123" t="s">
        <v>4463</v>
      </c>
      <c r="R1123" t="s">
        <v>4464</v>
      </c>
      <c r="S1123"/>
      <c r="T1123"/>
      <c r="U1123" t="s">
        <v>13631</v>
      </c>
      <c r="V1123" t="s">
        <v>4558</v>
      </c>
      <c r="W1123"/>
      <c r="X1123"/>
      <c r="Y1123"/>
      <c r="Z1123"/>
      <c r="AA1123"/>
      <c r="AB1123"/>
      <c r="AC1123"/>
      <c r="AD1123"/>
      <c r="AE1123"/>
      <c r="AF1123"/>
      <c r="AG1123"/>
      <c r="AH1123"/>
      <c r="AI1123"/>
      <c r="AJ1123"/>
      <c r="AK1123"/>
      <c r="AL1123"/>
      <c r="AM1123"/>
      <c r="AN1123"/>
      <c r="AO1123" s="108" t="s">
        <v>43</v>
      </c>
      <c r="AP1123" t="s">
        <v>2864</v>
      </c>
      <c r="AQ1123">
        <v>40</v>
      </c>
      <c r="AR1123" t="s">
        <v>10954</v>
      </c>
      <c r="AS1123" t="s">
        <v>1562</v>
      </c>
      <c r="AT1123" t="s">
        <v>10664</v>
      </c>
      <c r="AU1123" t="s">
        <v>4557</v>
      </c>
      <c r="AV1123" t="s">
        <v>10955</v>
      </c>
      <c r="AW1123" t="s">
        <v>10956</v>
      </c>
      <c r="AX1123" t="s">
        <v>1740</v>
      </c>
      <c r="AY1123" t="s">
        <v>10957</v>
      </c>
      <c r="AZ1123" t="s">
        <v>4463</v>
      </c>
      <c r="BA1123" t="s">
        <v>10958</v>
      </c>
      <c r="BB1123" t="s">
        <v>1230</v>
      </c>
      <c r="BC1123" t="s">
        <v>1743</v>
      </c>
      <c r="BD1123" t="s">
        <v>10959</v>
      </c>
      <c r="BE1123" t="s">
        <v>4518</v>
      </c>
      <c r="BF1123">
        <v>1123</v>
      </c>
      <c r="BG1123">
        <v>1110</v>
      </c>
      <c r="BH1123">
        <v>0</v>
      </c>
      <c r="BI1123" t="s">
        <v>4557</v>
      </c>
      <c r="BJ1123">
        <v>1</v>
      </c>
      <c r="BK1123">
        <v>0</v>
      </c>
      <c r="BL1123">
        <v>0</v>
      </c>
      <c r="BM1123" t="s">
        <v>1547</v>
      </c>
      <c r="BN1123" t="s">
        <v>4519</v>
      </c>
      <c r="BO1123" t="s">
        <v>10845</v>
      </c>
      <c r="BP1123" t="s" cm="1">
        <v>10844</v>
      </c>
      <c r="BQ1123" t="s">
        <v>1547</v>
      </c>
      <c r="BR1123" t="s">
        <v>10669</v>
      </c>
      <c r="BS1123">
        <v>39</v>
      </c>
      <c r="BT1123" t="s">
        <v>5344</v>
      </c>
      <c r="BU1123" t="s">
        <v>16100</v>
      </c>
      <c r="BV1123" t="s">
        <v>4556</v>
      </c>
      <c r="BW1123" t="s">
        <v>10955</v>
      </c>
      <c r="BX1123" t="s">
        <v>10957</v>
      </c>
      <c r="BY1123" t="s">
        <v>1744</v>
      </c>
      <c r="BZ1123" t="s">
        <v>1547</v>
      </c>
      <c r="CA1123" t="s">
        <v>1744</v>
      </c>
      <c r="CB1123" t="s">
        <v>1779</v>
      </c>
      <c r="CC1123"/>
      <c r="CD1123" t="s">
        <v>998</v>
      </c>
      <c r="CE1123" t="s">
        <v>1230</v>
      </c>
      <c r="CF1123" t="s">
        <v>10960</v>
      </c>
      <c r="CG1123" t="s">
        <v>10961</v>
      </c>
      <c r="CH1123" t="s">
        <v>1230</v>
      </c>
      <c r="CI1123" t="s">
        <v>1547</v>
      </c>
      <c r="CJ1123" t="s">
        <v>4464</v>
      </c>
      <c r="CK1123" t="s">
        <v>1562</v>
      </c>
      <c r="CL1123"/>
      <c r="CM1123"/>
      <c r="CN1123" t="s">
        <v>13631</v>
      </c>
      <c r="CO1123" t="s">
        <v>4558</v>
      </c>
      <c r="CP1123" t="s">
        <v>13631</v>
      </c>
      <c r="CQ1123" t="s">
        <v>4558</v>
      </c>
      <c r="CR1123" t="s">
        <v>1547</v>
      </c>
      <c r="CS1123">
        <v>0</v>
      </c>
      <c r="CT1123" t="s">
        <v>1547</v>
      </c>
      <c r="CU1123" t="s">
        <v>1547</v>
      </c>
      <c r="CV1123" t="s">
        <v>1547</v>
      </c>
      <c r="CW1123" t="s">
        <v>1547</v>
      </c>
      <c r="CX1123" t="s">
        <v>1547</v>
      </c>
      <c r="CY1123">
        <v>1121</v>
      </c>
      <c r="CZ1123" t="s">
        <v>10646</v>
      </c>
      <c r="DA1123" t="s">
        <v>1547</v>
      </c>
      <c r="DB1123" t="s">
        <v>1881</v>
      </c>
      <c r="DC1123" t="s">
        <v>1882</v>
      </c>
      <c r="DD1123" t="s">
        <v>4557</v>
      </c>
      <c r="DE1123" t="s">
        <v>4463</v>
      </c>
      <c r="DF1123" t="s">
        <v>4556</v>
      </c>
      <c r="DG1123" t="s">
        <v>1547</v>
      </c>
      <c r="DH1123" t="s">
        <v>1547</v>
      </c>
      <c r="DI1123" t="s">
        <v>1892</v>
      </c>
      <c r="DJ1123" t="s">
        <v>10954</v>
      </c>
      <c r="DK1123"/>
      <c r="DL1123" t="s">
        <v>1892</v>
      </c>
      <c r="DM1123">
        <v>9</v>
      </c>
      <c r="DN1123" t="s">
        <v>1883</v>
      </c>
      <c r="DO1123" t="s">
        <v>1562</v>
      </c>
      <c r="DP1123" t="b">
        <v>1</v>
      </c>
      <c r="DQ1123" t="b">
        <v>0</v>
      </c>
      <c r="DR1123" t="b">
        <v>1</v>
      </c>
      <c r="DS1123" t="b">
        <v>0</v>
      </c>
      <c r="DT1123" t="b">
        <v>0</v>
      </c>
      <c r="DU1123" t="b">
        <v>1</v>
      </c>
      <c r="DV1123" t="b">
        <v>0</v>
      </c>
      <c r="DW1123">
        <v>0</v>
      </c>
      <c r="DX1123" t="b">
        <v>0</v>
      </c>
      <c r="DY1123" t="b">
        <v>0</v>
      </c>
      <c r="DZ1123" t="b">
        <v>0</v>
      </c>
      <c r="EA1123" t="b">
        <v>0</v>
      </c>
      <c r="EB1123" t="b">
        <v>0</v>
      </c>
      <c r="EC1123" t="b">
        <v>0</v>
      </c>
      <c r="ED1123" t="b">
        <v>0</v>
      </c>
      <c r="EE1123" t="b">
        <v>0</v>
      </c>
      <c r="EF1123" t="b">
        <v>0</v>
      </c>
      <c r="EG1123" t="b" cm="1">
        <v>0</v>
      </c>
      <c r="EH1123" t="b">
        <v>0</v>
      </c>
      <c r="EI1123" t="b">
        <v>0</v>
      </c>
      <c r="EJ1123" t="b">
        <v>0</v>
      </c>
      <c r="EK1123" t="s">
        <v>1547</v>
      </c>
      <c r="EL1123">
        <v>0</v>
      </c>
      <c r="EM1123">
        <v>13</v>
      </c>
      <c r="EN1123" t="b">
        <v>0</v>
      </c>
    </row>
    <row r="1124" spans="1:144" ht="15.75">
      <c r="A1124"/>
      <c r="B1124" t="s">
        <v>1562</v>
      </c>
      <c r="C1124" t="s">
        <v>1562</v>
      </c>
      <c r="D1124" t="s">
        <v>4559</v>
      </c>
      <c r="E1124" t="s">
        <v>4560</v>
      </c>
      <c r="F1124"/>
      <c r="G1124" t="s">
        <v>4559</v>
      </c>
      <c r="H1124" t="s">
        <v>4559</v>
      </c>
      <c r="I1124" t="s">
        <v>1230</v>
      </c>
      <c r="J1124"/>
      <c r="K1124"/>
      <c r="L1124" t="s">
        <v>1743</v>
      </c>
      <c r="M1124" t="s">
        <v>1779</v>
      </c>
      <c r="N1124"/>
      <c r="O1124"/>
      <c r="P1124" t="s">
        <v>1562</v>
      </c>
      <c r="Q1124" t="s">
        <v>4463</v>
      </c>
      <c r="R1124" t="s">
        <v>4464</v>
      </c>
      <c r="S1124"/>
      <c r="T1124"/>
      <c r="U1124" t="s">
        <v>13631</v>
      </c>
      <c r="V1124" t="s">
        <v>4868</v>
      </c>
      <c r="W1124"/>
      <c r="X1124"/>
      <c r="Y1124"/>
      <c r="Z1124"/>
      <c r="AA1124"/>
      <c r="AB1124"/>
      <c r="AC1124"/>
      <c r="AD1124"/>
      <c r="AE1124"/>
      <c r="AF1124"/>
      <c r="AG1124"/>
      <c r="AH1124"/>
      <c r="AI1124"/>
      <c r="AJ1124"/>
      <c r="AK1124"/>
      <c r="AL1124"/>
      <c r="AM1124"/>
      <c r="AN1124"/>
      <c r="AO1124" s="108" t="s">
        <v>43</v>
      </c>
      <c r="AP1124" t="s">
        <v>2864</v>
      </c>
      <c r="AQ1124">
        <v>41</v>
      </c>
      <c r="AR1124" t="s">
        <v>10963</v>
      </c>
      <c r="AS1124" t="s">
        <v>1562</v>
      </c>
      <c r="AT1124" t="s">
        <v>10664</v>
      </c>
      <c r="AU1124" t="s">
        <v>4560</v>
      </c>
      <c r="AV1124" t="s">
        <v>10964</v>
      </c>
      <c r="AW1124" t="s">
        <v>1744</v>
      </c>
      <c r="AX1124" t="s">
        <v>1740</v>
      </c>
      <c r="AY1124" t="s">
        <v>10965</v>
      </c>
      <c r="AZ1124" t="s">
        <v>4463</v>
      </c>
      <c r="BA1124" t="s">
        <v>10966</v>
      </c>
      <c r="BB1124" t="s">
        <v>1230</v>
      </c>
      <c r="BC1124" t="s">
        <v>1743</v>
      </c>
      <c r="BD1124" t="s">
        <v>10967</v>
      </c>
      <c r="BE1124" t="s">
        <v>4518</v>
      </c>
      <c r="BF1124">
        <v>1124</v>
      </c>
      <c r="BG1124">
        <v>1110</v>
      </c>
      <c r="BH1124">
        <v>0</v>
      </c>
      <c r="BI1124" t="s">
        <v>4560</v>
      </c>
      <c r="BJ1124">
        <v>1</v>
      </c>
      <c r="BK1124">
        <v>0</v>
      </c>
      <c r="BL1124">
        <v>0</v>
      </c>
      <c r="BM1124" t="s">
        <v>1547</v>
      </c>
      <c r="BN1124" t="s">
        <v>4519</v>
      </c>
      <c r="BO1124" t="s">
        <v>10845</v>
      </c>
      <c r="BP1124" t="s" cm="1">
        <v>10844</v>
      </c>
      <c r="BQ1124" t="s">
        <v>1547</v>
      </c>
      <c r="BR1124" t="s">
        <v>10669</v>
      </c>
      <c r="BS1124">
        <v>40</v>
      </c>
      <c r="BT1124" t="s">
        <v>5355</v>
      </c>
      <c r="BU1124" t="s">
        <v>16101</v>
      </c>
      <c r="BV1124" t="s">
        <v>4559</v>
      </c>
      <c r="BW1124" t="s">
        <v>10964</v>
      </c>
      <c r="BX1124" t="s">
        <v>10965</v>
      </c>
      <c r="BY1124" t="s">
        <v>1744</v>
      </c>
      <c r="BZ1124" t="s">
        <v>1547</v>
      </c>
      <c r="CA1124" t="s">
        <v>1744</v>
      </c>
      <c r="CB1124" t="s">
        <v>1779</v>
      </c>
      <c r="CC1124"/>
      <c r="CD1124" t="s">
        <v>998</v>
      </c>
      <c r="CE1124" t="s">
        <v>1230</v>
      </c>
      <c r="CF1124" t="s">
        <v>10968</v>
      </c>
      <c r="CG1124" t="s">
        <v>10969</v>
      </c>
      <c r="CH1124" t="s">
        <v>1230</v>
      </c>
      <c r="CI1124" t="s">
        <v>1547</v>
      </c>
      <c r="CJ1124" t="s">
        <v>4464</v>
      </c>
      <c r="CK1124" t="s">
        <v>1562</v>
      </c>
      <c r="CL1124"/>
      <c r="CM1124"/>
      <c r="CN1124" t="s">
        <v>13631</v>
      </c>
      <c r="CO1124" t="s">
        <v>4868</v>
      </c>
      <c r="CP1124" t="s">
        <v>13631</v>
      </c>
      <c r="CQ1124" t="s">
        <v>4868</v>
      </c>
      <c r="CR1124" t="s">
        <v>1547</v>
      </c>
      <c r="CS1124">
        <v>0</v>
      </c>
      <c r="CT1124" t="s">
        <v>1547</v>
      </c>
      <c r="CU1124" t="s">
        <v>1547</v>
      </c>
      <c r="CV1124" t="s">
        <v>1547</v>
      </c>
      <c r="CW1124" t="s">
        <v>1547</v>
      </c>
      <c r="CX1124" t="s">
        <v>1547</v>
      </c>
      <c r="CY1124">
        <v>1122</v>
      </c>
      <c r="CZ1124" t="s">
        <v>10647</v>
      </c>
      <c r="DA1124" t="s">
        <v>1547</v>
      </c>
      <c r="DB1124" t="s">
        <v>1881</v>
      </c>
      <c r="DC1124" t="s">
        <v>1882</v>
      </c>
      <c r="DD1124" t="s">
        <v>4560</v>
      </c>
      <c r="DE1124" t="s">
        <v>4463</v>
      </c>
      <c r="DF1124" t="s">
        <v>4559</v>
      </c>
      <c r="DG1124" t="s">
        <v>1547</v>
      </c>
      <c r="DH1124" t="s">
        <v>1547</v>
      </c>
      <c r="DI1124" t="s">
        <v>1892</v>
      </c>
      <c r="DJ1124" t="s">
        <v>10963</v>
      </c>
      <c r="DK1124"/>
      <c r="DL1124" t="s">
        <v>1892</v>
      </c>
      <c r="DM1124">
        <v>9</v>
      </c>
      <c r="DN1124" t="s">
        <v>1883</v>
      </c>
      <c r="DO1124" t="s">
        <v>1562</v>
      </c>
      <c r="DP1124" t="b">
        <v>1</v>
      </c>
      <c r="DQ1124" t="b">
        <v>0</v>
      </c>
      <c r="DR1124" t="b">
        <v>1</v>
      </c>
      <c r="DS1124" t="b">
        <v>0</v>
      </c>
      <c r="DT1124" t="b">
        <v>0</v>
      </c>
      <c r="DU1124" t="b">
        <v>1</v>
      </c>
      <c r="DV1124" t="b">
        <v>0</v>
      </c>
      <c r="DW1124">
        <v>0</v>
      </c>
      <c r="DX1124" t="b">
        <v>0</v>
      </c>
      <c r="DY1124" t="b">
        <v>0</v>
      </c>
      <c r="DZ1124" t="b">
        <v>0</v>
      </c>
      <c r="EA1124" t="b">
        <v>0</v>
      </c>
      <c r="EB1124" t="b">
        <v>0</v>
      </c>
      <c r="EC1124" t="b">
        <v>0</v>
      </c>
      <c r="ED1124" t="b">
        <v>0</v>
      </c>
      <c r="EE1124" t="b">
        <v>0</v>
      </c>
      <c r="EF1124" t="b">
        <v>0</v>
      </c>
      <c r="EG1124" t="b" cm="1">
        <v>0</v>
      </c>
      <c r="EH1124" t="b">
        <v>0</v>
      </c>
      <c r="EI1124" t="b">
        <v>0</v>
      </c>
      <c r="EJ1124" t="b">
        <v>0</v>
      </c>
      <c r="EK1124" t="s">
        <v>1547</v>
      </c>
      <c r="EL1124">
        <v>0</v>
      </c>
      <c r="EM1124">
        <v>20</v>
      </c>
      <c r="EN1124" t="b">
        <v>0</v>
      </c>
    </row>
    <row r="1125" spans="1:144" ht="15.75">
      <c r="A1125"/>
      <c r="B1125" t="s">
        <v>1562</v>
      </c>
      <c r="C1125" t="s">
        <v>1562</v>
      </c>
      <c r="D1125" t="s">
        <v>4561</v>
      </c>
      <c r="E1125" t="s">
        <v>4562</v>
      </c>
      <c r="F1125" t="s">
        <v>4563</v>
      </c>
      <c r="G1125" t="s">
        <v>4561</v>
      </c>
      <c r="H1125" t="s">
        <v>4561</v>
      </c>
      <c r="I1125" t="s">
        <v>1230</v>
      </c>
      <c r="J1125"/>
      <c r="K1125"/>
      <c r="L1125" t="s">
        <v>1743</v>
      </c>
      <c r="M1125" t="s">
        <v>1754</v>
      </c>
      <c r="N1125"/>
      <c r="O1125"/>
      <c r="P1125" t="s">
        <v>1562</v>
      </c>
      <c r="Q1125" t="s">
        <v>4463</v>
      </c>
      <c r="R1125" t="s">
        <v>4464</v>
      </c>
      <c r="S1125"/>
      <c r="T1125"/>
      <c r="U1125" t="s">
        <v>13631</v>
      </c>
      <c r="V1125" t="s">
        <v>4563</v>
      </c>
      <c r="W1125"/>
      <c r="X1125"/>
      <c r="Y1125"/>
      <c r="Z1125"/>
      <c r="AA1125"/>
      <c r="AB1125"/>
      <c r="AC1125"/>
      <c r="AD1125"/>
      <c r="AE1125"/>
      <c r="AF1125"/>
      <c r="AG1125"/>
      <c r="AH1125"/>
      <c r="AI1125"/>
      <c r="AJ1125"/>
      <c r="AK1125"/>
      <c r="AL1125"/>
      <c r="AM1125"/>
      <c r="AN1125"/>
      <c r="AO1125" s="108" t="s">
        <v>43</v>
      </c>
      <c r="AP1125" t="s">
        <v>2864</v>
      </c>
      <c r="AQ1125">
        <v>42</v>
      </c>
      <c r="AR1125" t="s">
        <v>10971</v>
      </c>
      <c r="AS1125" t="s">
        <v>1562</v>
      </c>
      <c r="AT1125" t="s">
        <v>10664</v>
      </c>
      <c r="AU1125" t="s">
        <v>4562</v>
      </c>
      <c r="AV1125" t="s">
        <v>10972</v>
      </c>
      <c r="AW1125" t="s">
        <v>10973</v>
      </c>
      <c r="AX1125" t="s">
        <v>1740</v>
      </c>
      <c r="AY1125" t="s">
        <v>10974</v>
      </c>
      <c r="AZ1125" t="s">
        <v>4463</v>
      </c>
      <c r="BA1125" t="s">
        <v>10975</v>
      </c>
      <c r="BB1125" t="s">
        <v>1230</v>
      </c>
      <c r="BC1125" t="s">
        <v>1743</v>
      </c>
      <c r="BD1125" t="s">
        <v>10976</v>
      </c>
      <c r="BE1125" t="s">
        <v>4518</v>
      </c>
      <c r="BF1125">
        <v>1125</v>
      </c>
      <c r="BG1125">
        <v>1110</v>
      </c>
      <c r="BH1125">
        <v>0</v>
      </c>
      <c r="BI1125" t="s">
        <v>4562</v>
      </c>
      <c r="BJ1125">
        <v>1</v>
      </c>
      <c r="BK1125">
        <v>0</v>
      </c>
      <c r="BL1125">
        <v>0</v>
      </c>
      <c r="BM1125" t="s">
        <v>1547</v>
      </c>
      <c r="BN1125" t="s">
        <v>4519</v>
      </c>
      <c r="BO1125" t="s">
        <v>10845</v>
      </c>
      <c r="BP1125" t="s" cm="1">
        <v>10844</v>
      </c>
      <c r="BQ1125" t="s">
        <v>1547</v>
      </c>
      <c r="BR1125" t="s">
        <v>10669</v>
      </c>
      <c r="BS1125">
        <v>41</v>
      </c>
      <c r="BT1125" t="s">
        <v>5365</v>
      </c>
      <c r="BU1125" t="s">
        <v>16102</v>
      </c>
      <c r="BV1125" t="s">
        <v>4561</v>
      </c>
      <c r="BW1125" t="s">
        <v>10972</v>
      </c>
      <c r="BX1125" t="s">
        <v>10974</v>
      </c>
      <c r="BY1125" t="s">
        <v>1744</v>
      </c>
      <c r="BZ1125" t="s">
        <v>1547</v>
      </c>
      <c r="CA1125" t="s">
        <v>1744</v>
      </c>
      <c r="CB1125" t="s">
        <v>1754</v>
      </c>
      <c r="CC1125"/>
      <c r="CD1125" t="s">
        <v>998</v>
      </c>
      <c r="CE1125" t="s">
        <v>1230</v>
      </c>
      <c r="CF1125" t="s">
        <v>10977</v>
      </c>
      <c r="CG1125" t="s">
        <v>10978</v>
      </c>
      <c r="CH1125" t="s">
        <v>1230</v>
      </c>
      <c r="CI1125" t="s">
        <v>1547</v>
      </c>
      <c r="CJ1125" t="s">
        <v>4464</v>
      </c>
      <c r="CK1125" t="s">
        <v>1562</v>
      </c>
      <c r="CL1125"/>
      <c r="CM1125"/>
      <c r="CN1125" t="s">
        <v>13631</v>
      </c>
      <c r="CO1125" t="s">
        <v>4563</v>
      </c>
      <c r="CP1125" t="s">
        <v>13631</v>
      </c>
      <c r="CQ1125" t="s">
        <v>4563</v>
      </c>
      <c r="CR1125" t="s">
        <v>1547</v>
      </c>
      <c r="CS1125">
        <v>0</v>
      </c>
      <c r="CT1125" t="s">
        <v>1547</v>
      </c>
      <c r="CU1125" t="s">
        <v>1547</v>
      </c>
      <c r="CV1125" t="s">
        <v>1547</v>
      </c>
      <c r="CW1125" t="s">
        <v>1547</v>
      </c>
      <c r="CX1125" t="s">
        <v>1547</v>
      </c>
      <c r="CY1125">
        <v>1123</v>
      </c>
      <c r="CZ1125" t="s">
        <v>10648</v>
      </c>
      <c r="DA1125" t="s">
        <v>1547</v>
      </c>
      <c r="DB1125" t="s">
        <v>1881</v>
      </c>
      <c r="DC1125" t="s">
        <v>1882</v>
      </c>
      <c r="DD1125" t="s">
        <v>4562</v>
      </c>
      <c r="DE1125" t="s">
        <v>4463</v>
      </c>
      <c r="DF1125" t="s">
        <v>4561</v>
      </c>
      <c r="DG1125" t="s">
        <v>1547</v>
      </c>
      <c r="DH1125" t="s">
        <v>1547</v>
      </c>
      <c r="DI1125" t="s">
        <v>1892</v>
      </c>
      <c r="DJ1125" t="s">
        <v>10971</v>
      </c>
      <c r="DK1125"/>
      <c r="DL1125" t="s">
        <v>1892</v>
      </c>
      <c r="DM1125">
        <v>9</v>
      </c>
      <c r="DN1125" t="s">
        <v>1883</v>
      </c>
      <c r="DO1125" t="s">
        <v>1562</v>
      </c>
      <c r="DP1125" t="b">
        <v>1</v>
      </c>
      <c r="DQ1125" t="b">
        <v>0</v>
      </c>
      <c r="DR1125" t="b">
        <v>1</v>
      </c>
      <c r="DS1125" t="b">
        <v>0</v>
      </c>
      <c r="DT1125" t="b">
        <v>0</v>
      </c>
      <c r="DU1125" t="b">
        <v>1</v>
      </c>
      <c r="DV1125" t="b">
        <v>0</v>
      </c>
      <c r="DW1125">
        <v>0</v>
      </c>
      <c r="DX1125" t="b">
        <v>0</v>
      </c>
      <c r="DY1125" t="b">
        <v>0</v>
      </c>
      <c r="DZ1125" t="b">
        <v>0</v>
      </c>
      <c r="EA1125" t="b">
        <v>0</v>
      </c>
      <c r="EB1125" t="b">
        <v>0</v>
      </c>
      <c r="EC1125" t="b">
        <v>0</v>
      </c>
      <c r="ED1125" t="b">
        <v>0</v>
      </c>
      <c r="EE1125" t="b">
        <v>0</v>
      </c>
      <c r="EF1125" t="b">
        <v>0</v>
      </c>
      <c r="EG1125" t="b" cm="1">
        <v>0</v>
      </c>
      <c r="EH1125" t="b">
        <v>0</v>
      </c>
      <c r="EI1125" t="b">
        <v>0</v>
      </c>
      <c r="EJ1125" t="b">
        <v>0</v>
      </c>
      <c r="EK1125" t="s">
        <v>1547</v>
      </c>
      <c r="EL1125">
        <v>0</v>
      </c>
      <c r="EM1125">
        <v>15</v>
      </c>
      <c r="EN1125" t="b">
        <v>0</v>
      </c>
    </row>
    <row r="1126" spans="1:144" ht="15.75">
      <c r="A1126"/>
      <c r="B1126" t="s">
        <v>1562</v>
      </c>
      <c r="C1126" t="s">
        <v>1562</v>
      </c>
      <c r="D1126" t="s">
        <v>4511</v>
      </c>
      <c r="E1126" t="s">
        <v>4512</v>
      </c>
      <c r="F1126" t="s">
        <v>4564</v>
      </c>
      <c r="G1126" t="s">
        <v>4511</v>
      </c>
      <c r="H1126" t="s">
        <v>4511</v>
      </c>
      <c r="I1126" t="s">
        <v>1251</v>
      </c>
      <c r="J1126"/>
      <c r="K1126"/>
      <c r="L1126" t="s">
        <v>1743</v>
      </c>
      <c r="M1126" t="s">
        <v>1754</v>
      </c>
      <c r="N1126"/>
      <c r="O1126"/>
      <c r="P1126" t="s">
        <v>1562</v>
      </c>
      <c r="Q1126" t="s">
        <v>4463</v>
      </c>
      <c r="R1126" t="s">
        <v>4464</v>
      </c>
      <c r="S1126"/>
      <c r="T1126"/>
      <c r="U1126" t="s">
        <v>13631</v>
      </c>
      <c r="V1126" t="s">
        <v>4564</v>
      </c>
      <c r="W1126"/>
      <c r="X1126"/>
      <c r="Y1126"/>
      <c r="Z1126"/>
      <c r="AA1126"/>
      <c r="AB1126"/>
      <c r="AC1126"/>
      <c r="AD1126"/>
      <c r="AE1126"/>
      <c r="AF1126"/>
      <c r="AG1126"/>
      <c r="AH1126"/>
      <c r="AI1126"/>
      <c r="AJ1126"/>
      <c r="AK1126"/>
      <c r="AL1126"/>
      <c r="AM1126"/>
      <c r="AN1126"/>
      <c r="AO1126" s="108" t="s">
        <v>43</v>
      </c>
      <c r="AP1126" t="s">
        <v>2864</v>
      </c>
      <c r="AQ1126">
        <v>43</v>
      </c>
      <c r="AR1126" t="s">
        <v>10821</v>
      </c>
      <c r="AS1126" t="s">
        <v>1562</v>
      </c>
      <c r="AT1126" t="s">
        <v>10664</v>
      </c>
      <c r="AU1126" t="s">
        <v>4512</v>
      </c>
      <c r="AV1126" t="s">
        <v>10822</v>
      </c>
      <c r="AW1126" t="s">
        <v>10980</v>
      </c>
      <c r="AX1126" t="s">
        <v>1740</v>
      </c>
      <c r="AY1126" t="s">
        <v>10823</v>
      </c>
      <c r="AZ1126" t="s">
        <v>4463</v>
      </c>
      <c r="BA1126" t="s">
        <v>10824</v>
      </c>
      <c r="BB1126" t="s">
        <v>1251</v>
      </c>
      <c r="BC1126" t="s">
        <v>1743</v>
      </c>
      <c r="BD1126" t="s">
        <v>10981</v>
      </c>
      <c r="BE1126" t="s">
        <v>4518</v>
      </c>
      <c r="BF1126">
        <v>1107</v>
      </c>
      <c r="BG1126">
        <v>1110</v>
      </c>
      <c r="BH1126">
        <v>0</v>
      </c>
      <c r="BI1126" t="s">
        <v>1547</v>
      </c>
      <c r="BJ1126">
        <v>0</v>
      </c>
      <c r="BK1126">
        <v>0</v>
      </c>
      <c r="BL1126">
        <v>1107</v>
      </c>
      <c r="BM1126" t="s">
        <v>10827</v>
      </c>
      <c r="BN1126" t="s">
        <v>4519</v>
      </c>
      <c r="BO1126" t="s">
        <v>10845</v>
      </c>
      <c r="BP1126" t="s" cm="1">
        <v>10844</v>
      </c>
      <c r="BQ1126" t="s">
        <v>1547</v>
      </c>
      <c r="BR1126" t="s">
        <v>10669</v>
      </c>
      <c r="BS1126">
        <v>42</v>
      </c>
      <c r="BT1126" t="s">
        <v>5376</v>
      </c>
      <c r="BU1126" t="s">
        <v>16103</v>
      </c>
      <c r="BV1126" t="s">
        <v>4511</v>
      </c>
      <c r="BW1126" t="s">
        <v>10822</v>
      </c>
      <c r="BX1126" t="s">
        <v>10823</v>
      </c>
      <c r="BY1126" t="s">
        <v>1744</v>
      </c>
      <c r="BZ1126" t="s">
        <v>1547</v>
      </c>
      <c r="CA1126" t="s">
        <v>1744</v>
      </c>
      <c r="CB1126" t="s">
        <v>1754</v>
      </c>
      <c r="CC1126"/>
      <c r="CD1126" t="s">
        <v>998</v>
      </c>
      <c r="CE1126" t="s">
        <v>1251</v>
      </c>
      <c r="CF1126" t="s">
        <v>10982</v>
      </c>
      <c r="CG1126" t="s">
        <v>10983</v>
      </c>
      <c r="CH1126" t="s">
        <v>1251</v>
      </c>
      <c r="CI1126" t="s">
        <v>1547</v>
      </c>
      <c r="CJ1126" t="s">
        <v>4464</v>
      </c>
      <c r="CK1126" t="s">
        <v>1562</v>
      </c>
      <c r="CL1126"/>
      <c r="CM1126"/>
      <c r="CN1126" t="s">
        <v>13631</v>
      </c>
      <c r="CO1126" t="s">
        <v>4564</v>
      </c>
      <c r="CP1126" t="s">
        <v>13631</v>
      </c>
      <c r="CQ1126" t="s">
        <v>4564</v>
      </c>
      <c r="CR1126" t="s">
        <v>1547</v>
      </c>
      <c r="CS1126">
        <v>0</v>
      </c>
      <c r="CT1126" t="s">
        <v>1547</v>
      </c>
      <c r="CU1126" t="s">
        <v>1547</v>
      </c>
      <c r="CV1126" t="s">
        <v>1547</v>
      </c>
      <c r="CW1126" t="s">
        <v>1547</v>
      </c>
      <c r="CX1126" t="s">
        <v>1547</v>
      </c>
      <c r="CY1126">
        <v>1124</v>
      </c>
      <c r="CZ1126" t="s">
        <v>10649</v>
      </c>
      <c r="DA1126" t="s">
        <v>1547</v>
      </c>
      <c r="DB1126" t="s">
        <v>1881</v>
      </c>
      <c r="DC1126" t="s">
        <v>1882</v>
      </c>
      <c r="DD1126" t="s">
        <v>4512</v>
      </c>
      <c r="DE1126" t="s">
        <v>4463</v>
      </c>
      <c r="DF1126" t="s">
        <v>4511</v>
      </c>
      <c r="DG1126" t="s">
        <v>1547</v>
      </c>
      <c r="DH1126" t="s">
        <v>1547</v>
      </c>
      <c r="DI1126" t="s">
        <v>1892</v>
      </c>
      <c r="DJ1126" t="s">
        <v>10821</v>
      </c>
      <c r="DK1126"/>
      <c r="DL1126" t="s">
        <v>1892</v>
      </c>
      <c r="DM1126">
        <v>9</v>
      </c>
      <c r="DN1126" t="s">
        <v>1883</v>
      </c>
      <c r="DO1126" t="s">
        <v>1562</v>
      </c>
      <c r="DP1126" t="b">
        <v>1</v>
      </c>
      <c r="DQ1126" t="b">
        <v>0</v>
      </c>
      <c r="DR1126" t="b">
        <v>0</v>
      </c>
      <c r="DS1126" t="b">
        <v>0</v>
      </c>
      <c r="DT1126" t="b">
        <v>0</v>
      </c>
      <c r="DU1126" t="b">
        <v>1</v>
      </c>
      <c r="DV1126" t="b">
        <v>0</v>
      </c>
      <c r="DW1126">
        <v>0</v>
      </c>
      <c r="DX1126" t="b">
        <v>0</v>
      </c>
      <c r="DY1126" t="b">
        <v>0</v>
      </c>
      <c r="DZ1126" t="b">
        <v>0</v>
      </c>
      <c r="EA1126" t="b">
        <v>0</v>
      </c>
      <c r="EB1126" t="b">
        <v>0</v>
      </c>
      <c r="EC1126" t="b">
        <v>0</v>
      </c>
      <c r="ED1126" t="b">
        <v>0</v>
      </c>
      <c r="EE1126" t="b">
        <v>0</v>
      </c>
      <c r="EF1126" t="b">
        <v>0</v>
      </c>
      <c r="EG1126" t="b" cm="1">
        <v>0</v>
      </c>
      <c r="EH1126" t="b">
        <v>0</v>
      </c>
      <c r="EI1126" t="b">
        <v>0</v>
      </c>
      <c r="EJ1126" t="b">
        <v>0</v>
      </c>
      <c r="EK1126" t="s">
        <v>1547</v>
      </c>
      <c r="EL1126">
        <v>0</v>
      </c>
      <c r="EM1126">
        <v>11</v>
      </c>
      <c r="EN1126" t="b">
        <v>0</v>
      </c>
    </row>
    <row r="1127" spans="1:144" ht="15.75">
      <c r="A1127"/>
      <c r="B1127" t="s">
        <v>1562</v>
      </c>
      <c r="C1127" t="s">
        <v>1562</v>
      </c>
      <c r="D1127" t="s">
        <v>4508</v>
      </c>
      <c r="E1127" t="s">
        <v>4509</v>
      </c>
      <c r="F1127" t="s">
        <v>4508</v>
      </c>
      <c r="G1127" t="s">
        <v>4510</v>
      </c>
      <c r="H1127" t="s">
        <v>4510</v>
      </c>
      <c r="I1127" t="s">
        <v>1251</v>
      </c>
      <c r="J1127"/>
      <c r="K1127"/>
      <c r="L1127" t="s">
        <v>1743</v>
      </c>
      <c r="M1127" t="s">
        <v>1995</v>
      </c>
      <c r="N1127"/>
      <c r="O1127"/>
      <c r="P1127" t="s">
        <v>1562</v>
      </c>
      <c r="Q1127" t="s">
        <v>4463</v>
      </c>
      <c r="R1127" t="s">
        <v>4464</v>
      </c>
      <c r="S1127"/>
      <c r="T1127"/>
      <c r="U1127" t="s">
        <v>13631</v>
      </c>
      <c r="V1127" t="s">
        <v>13630</v>
      </c>
      <c r="W1127"/>
      <c r="X1127"/>
      <c r="Y1127"/>
      <c r="Z1127"/>
      <c r="AA1127"/>
      <c r="AB1127"/>
      <c r="AC1127"/>
      <c r="AD1127"/>
      <c r="AE1127"/>
      <c r="AF1127"/>
      <c r="AG1127"/>
      <c r="AH1127"/>
      <c r="AI1127"/>
      <c r="AJ1127"/>
      <c r="AK1127"/>
      <c r="AL1127"/>
      <c r="AM1127"/>
      <c r="AN1127"/>
      <c r="AO1127" s="108" t="s">
        <v>43</v>
      </c>
      <c r="AP1127" t="s">
        <v>2864</v>
      </c>
      <c r="AQ1127">
        <v>44</v>
      </c>
      <c r="AR1127" t="s">
        <v>10812</v>
      </c>
      <c r="AS1127" t="s">
        <v>1562</v>
      </c>
      <c r="AT1127" t="s">
        <v>10664</v>
      </c>
      <c r="AU1127" t="s">
        <v>4509</v>
      </c>
      <c r="AV1127" t="s">
        <v>10813</v>
      </c>
      <c r="AW1127" t="s">
        <v>10814</v>
      </c>
      <c r="AX1127" t="s">
        <v>1740</v>
      </c>
      <c r="AY1127" t="s">
        <v>10815</v>
      </c>
      <c r="AZ1127" t="s">
        <v>4463</v>
      </c>
      <c r="BA1127" t="s">
        <v>10816</v>
      </c>
      <c r="BB1127" t="s">
        <v>1251</v>
      </c>
      <c r="BC1127" t="s">
        <v>1743</v>
      </c>
      <c r="BD1127" t="s">
        <v>10985</v>
      </c>
      <c r="BE1127" t="s">
        <v>4518</v>
      </c>
      <c r="BF1127">
        <v>1106</v>
      </c>
      <c r="BG1127">
        <v>1110</v>
      </c>
      <c r="BH1127">
        <v>0</v>
      </c>
      <c r="BI1127" t="s">
        <v>1547</v>
      </c>
      <c r="BJ1127">
        <v>0</v>
      </c>
      <c r="BK1127">
        <v>0</v>
      </c>
      <c r="BL1127">
        <v>1106</v>
      </c>
      <c r="BM1127" t="s">
        <v>10819</v>
      </c>
      <c r="BN1127" t="s">
        <v>4519</v>
      </c>
      <c r="BO1127" t="s">
        <v>10845</v>
      </c>
      <c r="BP1127" t="s" cm="1">
        <v>10844</v>
      </c>
      <c r="BQ1127" t="s">
        <v>1547</v>
      </c>
      <c r="BR1127" t="s">
        <v>10669</v>
      </c>
      <c r="BS1127">
        <v>43</v>
      </c>
      <c r="BT1127" t="s">
        <v>5385</v>
      </c>
      <c r="BU1127" t="s">
        <v>16104</v>
      </c>
      <c r="BV1127" t="s">
        <v>4508</v>
      </c>
      <c r="BW1127" t="s">
        <v>10813</v>
      </c>
      <c r="BX1127" t="s">
        <v>10815</v>
      </c>
      <c r="BY1127" t="s">
        <v>1744</v>
      </c>
      <c r="BZ1127" t="s">
        <v>1547</v>
      </c>
      <c r="CA1127" t="s">
        <v>1744</v>
      </c>
      <c r="CB1127" t="s">
        <v>1995</v>
      </c>
      <c r="CC1127"/>
      <c r="CD1127" t="s">
        <v>998</v>
      </c>
      <c r="CE1127" t="s">
        <v>1251</v>
      </c>
      <c r="CF1127" t="s">
        <v>10986</v>
      </c>
      <c r="CG1127" t="s">
        <v>10987</v>
      </c>
      <c r="CH1127" t="s">
        <v>1251</v>
      </c>
      <c r="CI1127" t="s">
        <v>1547</v>
      </c>
      <c r="CJ1127" t="s">
        <v>4464</v>
      </c>
      <c r="CK1127" t="s">
        <v>1562</v>
      </c>
      <c r="CL1127"/>
      <c r="CM1127"/>
      <c r="CN1127" t="s">
        <v>13631</v>
      </c>
      <c r="CO1127" t="s">
        <v>13630</v>
      </c>
      <c r="CP1127" t="s">
        <v>13631</v>
      </c>
      <c r="CQ1127" t="s">
        <v>13630</v>
      </c>
      <c r="CR1127" t="s">
        <v>1547</v>
      </c>
      <c r="CS1127">
        <v>0</v>
      </c>
      <c r="CT1127" t="s">
        <v>1547</v>
      </c>
      <c r="CU1127" t="s">
        <v>1547</v>
      </c>
      <c r="CV1127" t="s">
        <v>1547</v>
      </c>
      <c r="CW1127" t="s">
        <v>1547</v>
      </c>
      <c r="CX1127" t="s">
        <v>1547</v>
      </c>
      <c r="CY1127">
        <v>1125</v>
      </c>
      <c r="CZ1127" t="s">
        <v>10650</v>
      </c>
      <c r="DA1127" t="s">
        <v>1547</v>
      </c>
      <c r="DB1127" t="s">
        <v>1881</v>
      </c>
      <c r="DC1127" t="s">
        <v>1882</v>
      </c>
      <c r="DD1127" t="s">
        <v>4509</v>
      </c>
      <c r="DE1127" t="s">
        <v>4463</v>
      </c>
      <c r="DF1127" t="s">
        <v>4510</v>
      </c>
      <c r="DG1127" t="s">
        <v>1547</v>
      </c>
      <c r="DH1127" t="s">
        <v>1547</v>
      </c>
      <c r="DI1127" t="s">
        <v>1892</v>
      </c>
      <c r="DJ1127" t="s">
        <v>10812</v>
      </c>
      <c r="DK1127"/>
      <c r="DL1127" t="s">
        <v>1892</v>
      </c>
      <c r="DM1127">
        <v>9</v>
      </c>
      <c r="DN1127" t="s">
        <v>1883</v>
      </c>
      <c r="DO1127" t="s">
        <v>1562</v>
      </c>
      <c r="DP1127" t="b">
        <v>1</v>
      </c>
      <c r="DQ1127" t="b">
        <v>0</v>
      </c>
      <c r="DR1127" t="b">
        <v>0</v>
      </c>
      <c r="DS1127" t="b">
        <v>0</v>
      </c>
      <c r="DT1127" t="b">
        <v>0</v>
      </c>
      <c r="DU1127" t="b">
        <v>1</v>
      </c>
      <c r="DV1127" t="b">
        <v>0</v>
      </c>
      <c r="DW1127">
        <v>0</v>
      </c>
      <c r="DX1127" t="b">
        <v>0</v>
      </c>
      <c r="DY1127" t="b">
        <v>0</v>
      </c>
      <c r="DZ1127" t="b">
        <v>0</v>
      </c>
      <c r="EA1127" t="b">
        <v>0</v>
      </c>
      <c r="EB1127" t="b">
        <v>0</v>
      </c>
      <c r="EC1127" t="b">
        <v>0</v>
      </c>
      <c r="ED1127" t="b">
        <v>0</v>
      </c>
      <c r="EE1127" t="b">
        <v>0</v>
      </c>
      <c r="EF1127" t="b">
        <v>0</v>
      </c>
      <c r="EG1127" t="b" cm="1">
        <v>1</v>
      </c>
      <c r="EH1127" t="b">
        <v>0</v>
      </c>
      <c r="EI1127" t="b">
        <v>0</v>
      </c>
      <c r="EJ1127" t="b">
        <v>1</v>
      </c>
      <c r="EK1127" t="s">
        <v>5887</v>
      </c>
      <c r="EL1127">
        <v>1</v>
      </c>
      <c r="EM1127">
        <v>12</v>
      </c>
      <c r="EN1127" t="b">
        <v>0</v>
      </c>
    </row>
    <row r="1128" spans="1:144" ht="15.75">
      <c r="A1128"/>
      <c r="B1128" t="s">
        <v>1562</v>
      </c>
      <c r="C1128" t="s">
        <v>1562</v>
      </c>
      <c r="D1128" t="s">
        <v>4565</v>
      </c>
      <c r="E1128" t="s">
        <v>4566</v>
      </c>
      <c r="F1128" t="s">
        <v>4567</v>
      </c>
      <c r="G1128" t="s">
        <v>4565</v>
      </c>
      <c r="H1128" t="s">
        <v>4565</v>
      </c>
      <c r="I1128" t="s">
        <v>1230</v>
      </c>
      <c r="J1128"/>
      <c r="K1128"/>
      <c r="L1128" t="s">
        <v>1743</v>
      </c>
      <c r="M1128" t="s">
        <v>1995</v>
      </c>
      <c r="N1128"/>
      <c r="O1128"/>
      <c r="P1128" t="s">
        <v>1562</v>
      </c>
      <c r="Q1128" t="s">
        <v>4463</v>
      </c>
      <c r="R1128" t="s">
        <v>4464</v>
      </c>
      <c r="S1128"/>
      <c r="T1128"/>
      <c r="U1128" t="s">
        <v>13631</v>
      </c>
      <c r="V1128" t="s">
        <v>13637</v>
      </c>
      <c r="W1128"/>
      <c r="X1128"/>
      <c r="Y1128"/>
      <c r="Z1128"/>
      <c r="AA1128"/>
      <c r="AB1128"/>
      <c r="AC1128"/>
      <c r="AD1128"/>
      <c r="AE1128"/>
      <c r="AF1128"/>
      <c r="AG1128"/>
      <c r="AH1128"/>
      <c r="AI1128"/>
      <c r="AJ1128"/>
      <c r="AK1128"/>
      <c r="AL1128"/>
      <c r="AM1128"/>
      <c r="AN1128"/>
      <c r="AO1128" s="108" t="s">
        <v>43</v>
      </c>
      <c r="AP1128" t="s">
        <v>2864</v>
      </c>
      <c r="AQ1128">
        <v>45</v>
      </c>
      <c r="AR1128" t="s">
        <v>10989</v>
      </c>
      <c r="AS1128" t="s">
        <v>1562</v>
      </c>
      <c r="AT1128" t="s">
        <v>10664</v>
      </c>
      <c r="AU1128" t="s">
        <v>4566</v>
      </c>
      <c r="AV1128" t="s">
        <v>10990</v>
      </c>
      <c r="AW1128" t="s">
        <v>10991</v>
      </c>
      <c r="AX1128" t="s">
        <v>1740</v>
      </c>
      <c r="AY1128" t="s">
        <v>10992</v>
      </c>
      <c r="AZ1128" t="s">
        <v>4463</v>
      </c>
      <c r="BA1128" t="s">
        <v>10993</v>
      </c>
      <c r="BB1128" t="s">
        <v>1230</v>
      </c>
      <c r="BC1128" t="s">
        <v>1743</v>
      </c>
      <c r="BD1128" t="s">
        <v>10994</v>
      </c>
      <c r="BE1128" t="s">
        <v>4518</v>
      </c>
      <c r="BF1128">
        <v>1128</v>
      </c>
      <c r="BG1128">
        <v>1110</v>
      </c>
      <c r="BH1128">
        <v>0</v>
      </c>
      <c r="BI1128" t="s">
        <v>4566</v>
      </c>
      <c r="BJ1128">
        <v>1</v>
      </c>
      <c r="BK1128">
        <v>0</v>
      </c>
      <c r="BL1128">
        <v>0</v>
      </c>
      <c r="BM1128" t="s">
        <v>1547</v>
      </c>
      <c r="BN1128" t="s">
        <v>4519</v>
      </c>
      <c r="BO1128" t="s">
        <v>10845</v>
      </c>
      <c r="BP1128" t="s" cm="1">
        <v>10844</v>
      </c>
      <c r="BQ1128" t="s">
        <v>1547</v>
      </c>
      <c r="BR1128" t="s">
        <v>10669</v>
      </c>
      <c r="BS1128">
        <v>44</v>
      </c>
      <c r="BT1128" t="s">
        <v>5396</v>
      </c>
      <c r="BU1128" t="s">
        <v>16105</v>
      </c>
      <c r="BV1128" t="s">
        <v>4565</v>
      </c>
      <c r="BW1128" t="s">
        <v>10990</v>
      </c>
      <c r="BX1128" t="s">
        <v>10992</v>
      </c>
      <c r="BY1128" t="s">
        <v>1744</v>
      </c>
      <c r="BZ1128" t="s">
        <v>1547</v>
      </c>
      <c r="CA1128" t="s">
        <v>1744</v>
      </c>
      <c r="CB1128" t="s">
        <v>1995</v>
      </c>
      <c r="CC1128"/>
      <c r="CD1128" t="s">
        <v>998</v>
      </c>
      <c r="CE1128" t="s">
        <v>1230</v>
      </c>
      <c r="CF1128" t="s">
        <v>10995</v>
      </c>
      <c r="CG1128" t="s">
        <v>10996</v>
      </c>
      <c r="CH1128" t="s">
        <v>1230</v>
      </c>
      <c r="CI1128" t="s">
        <v>1547</v>
      </c>
      <c r="CJ1128" t="s">
        <v>4464</v>
      </c>
      <c r="CK1128" t="s">
        <v>1562</v>
      </c>
      <c r="CL1128"/>
      <c r="CM1128"/>
      <c r="CN1128" t="s">
        <v>13631</v>
      </c>
      <c r="CO1128" t="s">
        <v>13637</v>
      </c>
      <c r="CP1128" t="s">
        <v>13631</v>
      </c>
      <c r="CQ1128" t="s">
        <v>13637</v>
      </c>
      <c r="CR1128" t="s">
        <v>1547</v>
      </c>
      <c r="CS1128">
        <v>0</v>
      </c>
      <c r="CT1128" t="s">
        <v>1547</v>
      </c>
      <c r="CU1128" t="s">
        <v>1547</v>
      </c>
      <c r="CV1128" t="s">
        <v>1547</v>
      </c>
      <c r="CW1128" t="s">
        <v>1547</v>
      </c>
      <c r="CX1128" t="s">
        <v>1547</v>
      </c>
      <c r="CY1128">
        <v>1126</v>
      </c>
      <c r="CZ1128" t="s">
        <v>10651</v>
      </c>
      <c r="DA1128" t="s">
        <v>1547</v>
      </c>
      <c r="DB1128" t="s">
        <v>1881</v>
      </c>
      <c r="DC1128" t="s">
        <v>1882</v>
      </c>
      <c r="DD1128" t="s">
        <v>4566</v>
      </c>
      <c r="DE1128" t="s">
        <v>4463</v>
      </c>
      <c r="DF1128" t="s">
        <v>4565</v>
      </c>
      <c r="DG1128" t="s">
        <v>1547</v>
      </c>
      <c r="DH1128" t="s">
        <v>1547</v>
      </c>
      <c r="DI1128" t="s">
        <v>1892</v>
      </c>
      <c r="DJ1128" t="s">
        <v>10989</v>
      </c>
      <c r="DK1128"/>
      <c r="DL1128" t="s">
        <v>1892</v>
      </c>
      <c r="DM1128">
        <v>9</v>
      </c>
      <c r="DN1128" t="s">
        <v>1883</v>
      </c>
      <c r="DO1128" t="s">
        <v>1562</v>
      </c>
      <c r="DP1128" t="b">
        <v>1</v>
      </c>
      <c r="DQ1128" t="b">
        <v>0</v>
      </c>
      <c r="DR1128" t="b">
        <v>1</v>
      </c>
      <c r="DS1128" t="b">
        <v>0</v>
      </c>
      <c r="DT1128" t="b">
        <v>0</v>
      </c>
      <c r="DU1128" t="b">
        <v>1</v>
      </c>
      <c r="DV1128" t="b">
        <v>0</v>
      </c>
      <c r="DW1128">
        <v>0</v>
      </c>
      <c r="DX1128" t="b">
        <v>0</v>
      </c>
      <c r="DY1128" t="b">
        <v>0</v>
      </c>
      <c r="DZ1128" t="b">
        <v>0</v>
      </c>
      <c r="EA1128" t="b">
        <v>0</v>
      </c>
      <c r="EB1128" t="b">
        <v>0</v>
      </c>
      <c r="EC1128" t="b">
        <v>0</v>
      </c>
      <c r="ED1128" t="b">
        <v>0</v>
      </c>
      <c r="EE1128" t="b">
        <v>0</v>
      </c>
      <c r="EF1128" t="b">
        <v>0</v>
      </c>
      <c r="EG1128" t="b" cm="1">
        <v>0</v>
      </c>
      <c r="EH1128" t="b">
        <v>0</v>
      </c>
      <c r="EI1128" t="b">
        <v>0</v>
      </c>
      <c r="EJ1128" t="b">
        <v>0</v>
      </c>
      <c r="EK1128" t="s">
        <v>1547</v>
      </c>
      <c r="EL1128">
        <v>0</v>
      </c>
      <c r="EM1128">
        <v>11</v>
      </c>
      <c r="EN1128" t="b">
        <v>0</v>
      </c>
    </row>
    <row r="1129" spans="1:144" ht="15.75">
      <c r="A1129"/>
      <c r="B1129" t="s">
        <v>1562</v>
      </c>
      <c r="C1129" t="s">
        <v>1562</v>
      </c>
      <c r="D1129" t="s">
        <v>4124</v>
      </c>
      <c r="E1129" t="s">
        <v>4125</v>
      </c>
      <c r="F1129" t="s">
        <v>4472</v>
      </c>
      <c r="G1129" t="s">
        <v>4124</v>
      </c>
      <c r="H1129" t="s">
        <v>4124</v>
      </c>
      <c r="I1129" t="s">
        <v>1251</v>
      </c>
      <c r="J1129"/>
      <c r="K1129"/>
      <c r="L1129" t="s">
        <v>1743</v>
      </c>
      <c r="M1129" t="s">
        <v>1754</v>
      </c>
      <c r="N1129" t="s">
        <v>2564</v>
      </c>
      <c r="O1129"/>
      <c r="P1129" t="s">
        <v>1567</v>
      </c>
      <c r="Q1129" t="s">
        <v>4463</v>
      </c>
      <c r="R1129" t="s">
        <v>4464</v>
      </c>
      <c r="S1129"/>
      <c r="T1129"/>
      <c r="U1129" t="s">
        <v>13631</v>
      </c>
      <c r="V1129" t="s">
        <v>13566</v>
      </c>
      <c r="W1129"/>
      <c r="X1129"/>
      <c r="Y1129"/>
      <c r="Z1129"/>
      <c r="AA1129"/>
      <c r="AB1129"/>
      <c r="AC1129"/>
      <c r="AD1129"/>
      <c r="AE1129"/>
      <c r="AF1129"/>
      <c r="AG1129"/>
      <c r="AH1129"/>
      <c r="AI1129"/>
      <c r="AJ1129"/>
      <c r="AK1129"/>
      <c r="AL1129"/>
      <c r="AM1129"/>
      <c r="AN1129"/>
      <c r="AO1129" s="108" t="s">
        <v>43</v>
      </c>
      <c r="AP1129" t="s">
        <v>2864</v>
      </c>
      <c r="AQ1129">
        <v>46</v>
      </c>
      <c r="AR1129" t="s">
        <v>10696</v>
      </c>
      <c r="AS1129" t="s">
        <v>1562</v>
      </c>
      <c r="AT1129" t="s">
        <v>10664</v>
      </c>
      <c r="AU1129" t="s">
        <v>4125</v>
      </c>
      <c r="AV1129" t="s">
        <v>9412</v>
      </c>
      <c r="AW1129" t="s">
        <v>10697</v>
      </c>
      <c r="AX1129" t="s">
        <v>1740</v>
      </c>
      <c r="AY1129" t="s">
        <v>9413</v>
      </c>
      <c r="AZ1129" t="s">
        <v>4463</v>
      </c>
      <c r="BA1129" t="s">
        <v>9414</v>
      </c>
      <c r="BB1129" t="s">
        <v>1251</v>
      </c>
      <c r="BC1129" t="s">
        <v>1743</v>
      </c>
      <c r="BD1129" t="s">
        <v>9415</v>
      </c>
      <c r="BE1129" t="s">
        <v>4518</v>
      </c>
      <c r="BF1129">
        <v>897</v>
      </c>
      <c r="BG1129">
        <v>1110</v>
      </c>
      <c r="BH1129">
        <v>0</v>
      </c>
      <c r="BI1129" t="s">
        <v>1547</v>
      </c>
      <c r="BJ1129">
        <v>0</v>
      </c>
      <c r="BK1129">
        <v>0</v>
      </c>
      <c r="BL1129">
        <v>957</v>
      </c>
      <c r="BM1129" t="s">
        <v>9412</v>
      </c>
      <c r="BN1129" t="s">
        <v>4519</v>
      </c>
      <c r="BO1129" t="s">
        <v>10845</v>
      </c>
      <c r="BP1129" t="s" cm="1">
        <v>10844</v>
      </c>
      <c r="BQ1129" t="s">
        <v>1547</v>
      </c>
      <c r="BR1129" t="s">
        <v>10669</v>
      </c>
      <c r="BS1129">
        <v>45</v>
      </c>
      <c r="BT1129" t="s">
        <v>5406</v>
      </c>
      <c r="BU1129" t="s">
        <v>16106</v>
      </c>
      <c r="BV1129" t="s">
        <v>4124</v>
      </c>
      <c r="BW1129" t="s">
        <v>9412</v>
      </c>
      <c r="BX1129" t="s">
        <v>9413</v>
      </c>
      <c r="BY1129" t="s">
        <v>10698</v>
      </c>
      <c r="BZ1129" t="s">
        <v>1547</v>
      </c>
      <c r="CA1129" t="s">
        <v>1744</v>
      </c>
      <c r="CB1129" t="s">
        <v>1754</v>
      </c>
      <c r="CC1129"/>
      <c r="CD1129" t="s">
        <v>998</v>
      </c>
      <c r="CE1129" t="s">
        <v>1251</v>
      </c>
      <c r="CF1129" t="s">
        <v>10998</v>
      </c>
      <c r="CG1129" t="s">
        <v>10999</v>
      </c>
      <c r="CH1129" t="s">
        <v>1251</v>
      </c>
      <c r="CI1129" t="s">
        <v>1547</v>
      </c>
      <c r="CJ1129" t="s">
        <v>4464</v>
      </c>
      <c r="CK1129" t="s">
        <v>1562</v>
      </c>
      <c r="CL1129"/>
      <c r="CM1129"/>
      <c r="CN1129" t="s">
        <v>13631</v>
      </c>
      <c r="CO1129" t="s">
        <v>13566</v>
      </c>
      <c r="CP1129" t="s">
        <v>13631</v>
      </c>
      <c r="CQ1129" t="s">
        <v>13566</v>
      </c>
      <c r="CR1129" t="s">
        <v>1547</v>
      </c>
      <c r="CS1129">
        <v>0</v>
      </c>
      <c r="CT1129" t="s">
        <v>1547</v>
      </c>
      <c r="CU1129" t="s">
        <v>1547</v>
      </c>
      <c r="CV1129" t="s">
        <v>1547</v>
      </c>
      <c r="CW1129" t="s">
        <v>1547</v>
      </c>
      <c r="CX1129" t="s">
        <v>1547</v>
      </c>
      <c r="CY1129">
        <v>1127</v>
      </c>
      <c r="CZ1129" t="s">
        <v>10652</v>
      </c>
      <c r="DA1129" t="s">
        <v>1547</v>
      </c>
      <c r="DB1129" t="s">
        <v>1881</v>
      </c>
      <c r="DC1129" t="s">
        <v>1882</v>
      </c>
      <c r="DD1129" t="s">
        <v>4125</v>
      </c>
      <c r="DE1129" t="s">
        <v>4463</v>
      </c>
      <c r="DF1129" t="s">
        <v>4124</v>
      </c>
      <c r="DG1129" t="s">
        <v>1547</v>
      </c>
      <c r="DH1129" t="s">
        <v>1547</v>
      </c>
      <c r="DI1129" t="s">
        <v>1892</v>
      </c>
      <c r="DJ1129" t="s">
        <v>10696</v>
      </c>
      <c r="DK1129"/>
      <c r="DL1129" t="s">
        <v>1892</v>
      </c>
      <c r="DM1129">
        <v>9</v>
      </c>
      <c r="DN1129" t="s">
        <v>1883</v>
      </c>
      <c r="DO1129" t="s">
        <v>1562</v>
      </c>
      <c r="DP1129" t="b">
        <v>1</v>
      </c>
      <c r="DQ1129" t="b">
        <v>0</v>
      </c>
      <c r="DR1129" t="b">
        <v>0</v>
      </c>
      <c r="DS1129" t="b">
        <v>0</v>
      </c>
      <c r="DT1129" t="b">
        <v>0</v>
      </c>
      <c r="DU1129" t="b">
        <v>1</v>
      </c>
      <c r="DV1129" t="b">
        <v>0</v>
      </c>
      <c r="DW1129">
        <v>0</v>
      </c>
      <c r="DX1129" t="b">
        <v>0</v>
      </c>
      <c r="DY1129" t="b">
        <v>0</v>
      </c>
      <c r="DZ1129" t="b">
        <v>0</v>
      </c>
      <c r="EA1129" t="b">
        <v>0</v>
      </c>
      <c r="EB1129" t="b">
        <v>0</v>
      </c>
      <c r="EC1129" t="b">
        <v>1</v>
      </c>
      <c r="ED1129" t="b">
        <v>0</v>
      </c>
      <c r="EE1129" t="b">
        <v>0</v>
      </c>
      <c r="EF1129" t="b">
        <v>0</v>
      </c>
      <c r="EG1129" t="b" cm="1">
        <v>1</v>
      </c>
      <c r="EH1129" t="b">
        <v>0</v>
      </c>
      <c r="EI1129" t="b">
        <v>0</v>
      </c>
      <c r="EJ1129" t="b">
        <v>1</v>
      </c>
      <c r="EK1129" t="s">
        <v>5981</v>
      </c>
      <c r="EL1129">
        <v>1</v>
      </c>
      <c r="EM1129">
        <v>15</v>
      </c>
      <c r="EN1129" t="b">
        <v>0</v>
      </c>
    </row>
    <row r="1130" spans="1:144" ht="15.75">
      <c r="A1130"/>
      <c r="B1130" t="s">
        <v>1562</v>
      </c>
      <c r="C1130" t="s">
        <v>1562</v>
      </c>
      <c r="D1130" t="s">
        <v>4467</v>
      </c>
      <c r="E1130" t="s">
        <v>4468</v>
      </c>
      <c r="F1130" t="s">
        <v>4568</v>
      </c>
      <c r="G1130" t="s">
        <v>4569</v>
      </c>
      <c r="H1130" t="s">
        <v>4569</v>
      </c>
      <c r="I1130" t="s">
        <v>1251</v>
      </c>
      <c r="J1130"/>
      <c r="K1130"/>
      <c r="L1130" t="s">
        <v>1743</v>
      </c>
      <c r="M1130" t="s">
        <v>1754</v>
      </c>
      <c r="N1130" t="s">
        <v>4469</v>
      </c>
      <c r="O1130"/>
      <c r="P1130" t="s">
        <v>1567</v>
      </c>
      <c r="Q1130" t="s">
        <v>4463</v>
      </c>
      <c r="R1130" t="s">
        <v>4464</v>
      </c>
      <c r="S1130"/>
      <c r="T1130"/>
      <c r="U1130" t="s">
        <v>13631</v>
      </c>
      <c r="V1130" t="s">
        <v>4568</v>
      </c>
      <c r="W1130"/>
      <c r="X1130"/>
      <c r="Y1130"/>
      <c r="Z1130"/>
      <c r="AA1130"/>
      <c r="AB1130"/>
      <c r="AC1130"/>
      <c r="AD1130"/>
      <c r="AE1130"/>
      <c r="AF1130"/>
      <c r="AG1130"/>
      <c r="AH1130"/>
      <c r="AI1130"/>
      <c r="AJ1130"/>
      <c r="AK1130"/>
      <c r="AL1130"/>
      <c r="AM1130"/>
      <c r="AN1130"/>
      <c r="AO1130" s="108" t="s">
        <v>43</v>
      </c>
      <c r="AP1130" t="s">
        <v>2864</v>
      </c>
      <c r="AQ1130">
        <v>47</v>
      </c>
      <c r="AR1130" t="s">
        <v>10680</v>
      </c>
      <c r="AS1130" t="s">
        <v>1562</v>
      </c>
      <c r="AT1130" t="s">
        <v>10664</v>
      </c>
      <c r="AU1130" t="s">
        <v>4468</v>
      </c>
      <c r="AV1130" t="s">
        <v>10681</v>
      </c>
      <c r="AW1130" t="s">
        <v>11001</v>
      </c>
      <c r="AX1130" t="s">
        <v>1740</v>
      </c>
      <c r="AY1130" t="s">
        <v>11002</v>
      </c>
      <c r="AZ1130" t="s">
        <v>4463</v>
      </c>
      <c r="BA1130" t="s">
        <v>10683</v>
      </c>
      <c r="BB1130" t="s">
        <v>1251</v>
      </c>
      <c r="BC1130" t="s">
        <v>1743</v>
      </c>
      <c r="BD1130" t="s">
        <v>10684</v>
      </c>
      <c r="BE1130" t="s">
        <v>4518</v>
      </c>
      <c r="BF1130">
        <v>1087</v>
      </c>
      <c r="BG1130">
        <v>1110</v>
      </c>
      <c r="BH1130">
        <v>0</v>
      </c>
      <c r="BI1130" t="s">
        <v>1547</v>
      </c>
      <c r="BJ1130">
        <v>0</v>
      </c>
      <c r="BK1130">
        <v>0</v>
      </c>
      <c r="BL1130">
        <v>1642</v>
      </c>
      <c r="BM1130" t="s">
        <v>10685</v>
      </c>
      <c r="BN1130" t="s">
        <v>4519</v>
      </c>
      <c r="BO1130" t="s">
        <v>10845</v>
      </c>
      <c r="BP1130" t="s" cm="1">
        <v>10844</v>
      </c>
      <c r="BQ1130" t="s">
        <v>1547</v>
      </c>
      <c r="BR1130" t="s">
        <v>10669</v>
      </c>
      <c r="BS1130">
        <v>46</v>
      </c>
      <c r="BT1130" t="s">
        <v>5416</v>
      </c>
      <c r="BU1130" t="s">
        <v>16107</v>
      </c>
      <c r="BV1130" t="s">
        <v>4467</v>
      </c>
      <c r="BW1130" t="s">
        <v>10681</v>
      </c>
      <c r="BX1130" t="s">
        <v>11002</v>
      </c>
      <c r="BY1130" t="s">
        <v>10686</v>
      </c>
      <c r="BZ1130" t="s">
        <v>1547</v>
      </c>
      <c r="CA1130" t="s">
        <v>1744</v>
      </c>
      <c r="CB1130" t="s">
        <v>1754</v>
      </c>
      <c r="CC1130"/>
      <c r="CD1130" t="s">
        <v>998</v>
      </c>
      <c r="CE1130" t="s">
        <v>1251</v>
      </c>
      <c r="CF1130" t="s">
        <v>11003</v>
      </c>
      <c r="CG1130" t="s">
        <v>11004</v>
      </c>
      <c r="CH1130" t="s">
        <v>1251</v>
      </c>
      <c r="CI1130" t="s">
        <v>1547</v>
      </c>
      <c r="CJ1130" t="s">
        <v>4464</v>
      </c>
      <c r="CK1130" t="s">
        <v>1562</v>
      </c>
      <c r="CL1130"/>
      <c r="CM1130"/>
      <c r="CN1130" t="s">
        <v>13631</v>
      </c>
      <c r="CO1130" t="s">
        <v>4568</v>
      </c>
      <c r="CP1130" t="s">
        <v>13631</v>
      </c>
      <c r="CQ1130" t="s">
        <v>4568</v>
      </c>
      <c r="CR1130" t="s">
        <v>1547</v>
      </c>
      <c r="CS1130">
        <v>0</v>
      </c>
      <c r="CT1130" t="s">
        <v>1547</v>
      </c>
      <c r="CU1130" t="s">
        <v>1547</v>
      </c>
      <c r="CV1130" t="s">
        <v>1547</v>
      </c>
      <c r="CW1130" t="s">
        <v>1547</v>
      </c>
      <c r="CX1130" t="s">
        <v>1547</v>
      </c>
      <c r="CY1130">
        <v>1128</v>
      </c>
      <c r="CZ1130" t="s">
        <v>10653</v>
      </c>
      <c r="DA1130" t="s">
        <v>1547</v>
      </c>
      <c r="DB1130" t="s">
        <v>1881</v>
      </c>
      <c r="DC1130" t="s">
        <v>1882</v>
      </c>
      <c r="DD1130" t="s">
        <v>4468</v>
      </c>
      <c r="DE1130" t="s">
        <v>4463</v>
      </c>
      <c r="DF1130" t="s">
        <v>4569</v>
      </c>
      <c r="DG1130" t="s">
        <v>1547</v>
      </c>
      <c r="DH1130" t="s">
        <v>1547</v>
      </c>
      <c r="DI1130" t="s">
        <v>1892</v>
      </c>
      <c r="DJ1130" t="s">
        <v>10680</v>
      </c>
      <c r="DK1130"/>
      <c r="DL1130" t="s">
        <v>1892</v>
      </c>
      <c r="DM1130">
        <v>9</v>
      </c>
      <c r="DN1130" t="s">
        <v>1883</v>
      </c>
      <c r="DO1130" t="s">
        <v>1562</v>
      </c>
      <c r="DP1130" t="b">
        <v>1</v>
      </c>
      <c r="DQ1130" t="b">
        <v>0</v>
      </c>
      <c r="DR1130" t="b">
        <v>0</v>
      </c>
      <c r="DS1130" t="b">
        <v>0</v>
      </c>
      <c r="DT1130" t="b">
        <v>0</v>
      </c>
      <c r="DU1130" t="b">
        <v>1</v>
      </c>
      <c r="DV1130" t="b">
        <v>0</v>
      </c>
      <c r="DW1130">
        <v>0</v>
      </c>
      <c r="DX1130" t="b">
        <v>0</v>
      </c>
      <c r="DY1130" t="b">
        <v>0</v>
      </c>
      <c r="DZ1130" t="b">
        <v>0</v>
      </c>
      <c r="EA1130" t="b">
        <v>0</v>
      </c>
      <c r="EB1130" t="b">
        <v>0</v>
      </c>
      <c r="EC1130" t="b">
        <v>1</v>
      </c>
      <c r="ED1130" t="b">
        <v>0</v>
      </c>
      <c r="EE1130" t="b">
        <v>0</v>
      </c>
      <c r="EF1130" t="b">
        <v>0</v>
      </c>
      <c r="EG1130" t="b" cm="1">
        <v>0</v>
      </c>
      <c r="EH1130" t="b">
        <v>0</v>
      </c>
      <c r="EI1130" t="b">
        <v>0</v>
      </c>
      <c r="EJ1130" t="b">
        <v>1</v>
      </c>
      <c r="EK1130" t="s">
        <v>5327</v>
      </c>
      <c r="EL1130">
        <v>0</v>
      </c>
      <c r="EM1130">
        <v>10</v>
      </c>
      <c r="EN1130" t="b">
        <v>0</v>
      </c>
    </row>
    <row r="1131" spans="1:144" ht="15.75">
      <c r="A1131"/>
      <c r="B1131" t="s">
        <v>1562</v>
      </c>
      <c r="C1131" t="s">
        <v>1562</v>
      </c>
      <c r="D1131" t="s">
        <v>4570</v>
      </c>
      <c r="E1131" t="s">
        <v>4571</v>
      </c>
      <c r="F1131" t="s">
        <v>4572</v>
      </c>
      <c r="G1131" t="s">
        <v>4570</v>
      </c>
      <c r="H1131" t="s">
        <v>4570</v>
      </c>
      <c r="I1131" t="s">
        <v>1244</v>
      </c>
      <c r="J1131"/>
      <c r="K1131"/>
      <c r="L1131" t="s">
        <v>1743</v>
      </c>
      <c r="M1131"/>
      <c r="N1131"/>
      <c r="O1131"/>
      <c r="P1131" t="s">
        <v>1567</v>
      </c>
      <c r="Q1131" t="s">
        <v>4463</v>
      </c>
      <c r="R1131" t="s">
        <v>4464</v>
      </c>
      <c r="S1131"/>
      <c r="T1131"/>
      <c r="U1131" t="s">
        <v>13638</v>
      </c>
      <c r="V1131"/>
      <c r="W1131"/>
      <c r="X1131"/>
      <c r="Y1131"/>
      <c r="Z1131"/>
      <c r="AA1131"/>
      <c r="AB1131"/>
      <c r="AC1131"/>
      <c r="AD1131"/>
      <c r="AE1131"/>
      <c r="AF1131"/>
      <c r="AG1131"/>
      <c r="AH1131"/>
      <c r="AI1131"/>
      <c r="AJ1131"/>
      <c r="AK1131"/>
      <c r="AL1131"/>
      <c r="AM1131"/>
      <c r="AN1131"/>
      <c r="AO1131" s="108" t="s">
        <v>43</v>
      </c>
      <c r="AP1131" t="s">
        <v>2864</v>
      </c>
      <c r="AQ1131">
        <v>48</v>
      </c>
      <c r="AR1131" t="s">
        <v>11006</v>
      </c>
      <c r="AS1131" t="s">
        <v>1562</v>
      </c>
      <c r="AT1131" t="s">
        <v>10664</v>
      </c>
      <c r="AU1131" t="s">
        <v>4571</v>
      </c>
      <c r="AV1131" t="s">
        <v>11007</v>
      </c>
      <c r="AW1131" t="s">
        <v>11008</v>
      </c>
      <c r="AX1131" t="s">
        <v>1740</v>
      </c>
      <c r="AY1131" t="s">
        <v>11009</v>
      </c>
      <c r="AZ1131" t="s">
        <v>4463</v>
      </c>
      <c r="BA1131" t="s">
        <v>11010</v>
      </c>
      <c r="BB1131" t="s">
        <v>1244</v>
      </c>
      <c r="BC1131" t="s">
        <v>1743</v>
      </c>
      <c r="BD1131" t="s">
        <v>11011</v>
      </c>
      <c r="BE1131" t="s">
        <v>4570</v>
      </c>
      <c r="BF1131">
        <v>1131</v>
      </c>
      <c r="BG1131">
        <v>0</v>
      </c>
      <c r="BH1131">
        <v>0</v>
      </c>
      <c r="BI1131" t="s">
        <v>1547</v>
      </c>
      <c r="BJ1131">
        <v>0</v>
      </c>
      <c r="BK1131">
        <v>0</v>
      </c>
      <c r="BL1131">
        <v>0</v>
      </c>
      <c r="BM1131" t="s">
        <v>1547</v>
      </c>
      <c r="BN1131" t="s">
        <v>1547</v>
      </c>
      <c r="BO1131" t="s">
        <v>1547</v>
      </c>
      <c r="BP1131" t="s" cm="1">
        <v>1547</v>
      </c>
      <c r="BQ1131" t="s">
        <v>1547</v>
      </c>
      <c r="BR1131" t="s">
        <v>10669</v>
      </c>
      <c r="BS1131">
        <v>47</v>
      </c>
      <c r="BT1131" t="s">
        <v>5427</v>
      </c>
      <c r="BU1131" t="s">
        <v>16108</v>
      </c>
      <c r="BV1131" t="s">
        <v>4570</v>
      </c>
      <c r="BW1131" t="s">
        <v>11007</v>
      </c>
      <c r="BX1131" t="s">
        <v>11009</v>
      </c>
      <c r="BY1131" t="s">
        <v>1744</v>
      </c>
      <c r="BZ1131" t="s">
        <v>1547</v>
      </c>
      <c r="CA1131" t="s">
        <v>1744</v>
      </c>
      <c r="CB1131" t="s">
        <v>1547</v>
      </c>
      <c r="CC1131"/>
      <c r="CD1131" t="s">
        <v>998</v>
      </c>
      <c r="CE1131" t="s">
        <v>1244</v>
      </c>
      <c r="CF1131" t="s">
        <v>4571</v>
      </c>
      <c r="CG1131" t="s">
        <v>11007</v>
      </c>
      <c r="CH1131" t="s">
        <v>1244</v>
      </c>
      <c r="CI1131" t="s">
        <v>1547</v>
      </c>
      <c r="CJ1131" t="s">
        <v>4464</v>
      </c>
      <c r="CK1131" t="s">
        <v>1562</v>
      </c>
      <c r="CL1131"/>
      <c r="CM1131"/>
      <c r="CN1131" t="s">
        <v>13638</v>
      </c>
      <c r="CO1131" t="s">
        <v>1547</v>
      </c>
      <c r="CP1131" t="s">
        <v>13638</v>
      </c>
      <c r="CQ1131" t="s">
        <v>1547</v>
      </c>
      <c r="CR1131" t="s">
        <v>1547</v>
      </c>
      <c r="CS1131">
        <v>0</v>
      </c>
      <c r="CT1131" t="s">
        <v>1547</v>
      </c>
      <c r="CU1131" t="s">
        <v>1547</v>
      </c>
      <c r="CV1131" t="s">
        <v>1547</v>
      </c>
      <c r="CW1131" t="s">
        <v>1547</v>
      </c>
      <c r="CX1131" t="s">
        <v>1547</v>
      </c>
      <c r="CY1131">
        <v>1129</v>
      </c>
      <c r="CZ1131" t="s">
        <v>10654</v>
      </c>
      <c r="DA1131" t="s">
        <v>1547</v>
      </c>
      <c r="DB1131" t="s">
        <v>1881</v>
      </c>
      <c r="DC1131" t="s">
        <v>1882</v>
      </c>
      <c r="DD1131" t="s">
        <v>4571</v>
      </c>
      <c r="DE1131" t="s">
        <v>4463</v>
      </c>
      <c r="DF1131" t="s">
        <v>4570</v>
      </c>
      <c r="DG1131" t="s">
        <v>1547</v>
      </c>
      <c r="DH1131" t="s">
        <v>1547</v>
      </c>
      <c r="DI1131" t="s">
        <v>1892</v>
      </c>
      <c r="DJ1131" t="s">
        <v>11006</v>
      </c>
      <c r="DK1131"/>
      <c r="DL1131" t="s">
        <v>1892</v>
      </c>
      <c r="DM1131">
        <v>9</v>
      </c>
      <c r="DN1131" t="s">
        <v>1883</v>
      </c>
      <c r="DO1131" t="s">
        <v>1562</v>
      </c>
      <c r="DP1131" t="b">
        <v>1</v>
      </c>
      <c r="DQ1131" t="b">
        <v>0</v>
      </c>
      <c r="DR1131" t="b">
        <v>1</v>
      </c>
      <c r="DS1131" t="b">
        <v>0</v>
      </c>
      <c r="DT1131" t="b">
        <v>0</v>
      </c>
      <c r="DU1131" t="b">
        <v>1</v>
      </c>
      <c r="DV1131" t="b">
        <v>1</v>
      </c>
      <c r="DW1131">
        <v>0</v>
      </c>
      <c r="DX1131" t="b">
        <v>0</v>
      </c>
      <c r="DY1131" t="b">
        <v>0</v>
      </c>
      <c r="DZ1131" t="b">
        <v>0</v>
      </c>
      <c r="EA1131" t="b">
        <v>0</v>
      </c>
      <c r="EB1131" t="b">
        <v>0</v>
      </c>
      <c r="EC1131" t="b">
        <v>0</v>
      </c>
      <c r="ED1131" t="b">
        <v>0</v>
      </c>
      <c r="EE1131" t="b">
        <v>0</v>
      </c>
      <c r="EF1131" t="b">
        <v>0</v>
      </c>
      <c r="EG1131" t="b" cm="1">
        <v>0</v>
      </c>
      <c r="EH1131" t="b">
        <v>0</v>
      </c>
      <c r="EI1131" t="b">
        <v>0</v>
      </c>
      <c r="EJ1131" t="b">
        <v>0</v>
      </c>
      <c r="EK1131" t="s">
        <v>1547</v>
      </c>
      <c r="EL1131">
        <v>0</v>
      </c>
      <c r="EM1131">
        <v>24</v>
      </c>
      <c r="EN1131" t="b">
        <v>0</v>
      </c>
    </row>
    <row r="1132" spans="1:144" ht="78.75">
      <c r="A1132"/>
      <c r="B1132" t="s">
        <v>1562</v>
      </c>
      <c r="C1132" t="s">
        <v>1562</v>
      </c>
      <c r="D1132" t="s">
        <v>4467</v>
      </c>
      <c r="E1132" t="s">
        <v>4468</v>
      </c>
      <c r="F1132" t="s">
        <v>4573</v>
      </c>
      <c r="G1132" t="s">
        <v>4574</v>
      </c>
      <c r="H1132" s="109" t="s">
        <v>4575</v>
      </c>
      <c r="I1132" t="s">
        <v>1251</v>
      </c>
      <c r="J1132"/>
      <c r="K1132"/>
      <c r="L1132" t="s">
        <v>1743</v>
      </c>
      <c r="M1132" t="s">
        <v>1754</v>
      </c>
      <c r="N1132"/>
      <c r="O1132"/>
      <c r="P1132" t="s">
        <v>1567</v>
      </c>
      <c r="Q1132" t="s">
        <v>4463</v>
      </c>
      <c r="R1132" t="s">
        <v>4464</v>
      </c>
      <c r="S1132"/>
      <c r="T1132"/>
      <c r="U1132" t="s">
        <v>13638</v>
      </c>
      <c r="V1132" t="s">
        <v>4568</v>
      </c>
      <c r="W1132"/>
      <c r="X1132"/>
      <c r="Y1132"/>
      <c r="Z1132"/>
      <c r="AA1132"/>
      <c r="AB1132"/>
      <c r="AC1132"/>
      <c r="AD1132"/>
      <c r="AE1132"/>
      <c r="AF1132"/>
      <c r="AG1132"/>
      <c r="AH1132"/>
      <c r="AI1132"/>
      <c r="AJ1132"/>
      <c r="AK1132"/>
      <c r="AL1132"/>
      <c r="AM1132"/>
      <c r="AN1132"/>
      <c r="AO1132" s="108" t="s">
        <v>43</v>
      </c>
      <c r="AP1132" t="s">
        <v>2864</v>
      </c>
      <c r="AQ1132">
        <v>49</v>
      </c>
      <c r="AR1132" t="s">
        <v>10680</v>
      </c>
      <c r="AS1132" t="s">
        <v>1562</v>
      </c>
      <c r="AT1132" t="s">
        <v>10664</v>
      </c>
      <c r="AU1132" t="s">
        <v>4468</v>
      </c>
      <c r="AV1132" t="s">
        <v>10681</v>
      </c>
      <c r="AW1132" t="s">
        <v>11013</v>
      </c>
      <c r="AX1132" t="s">
        <v>1740</v>
      </c>
      <c r="AY1132" t="s">
        <v>11014</v>
      </c>
      <c r="AZ1132" t="s">
        <v>4463</v>
      </c>
      <c r="BA1132" t="s">
        <v>10683</v>
      </c>
      <c r="BB1132" t="s">
        <v>1251</v>
      </c>
      <c r="BC1132" t="s">
        <v>1743</v>
      </c>
      <c r="BD1132" t="s">
        <v>10684</v>
      </c>
      <c r="BE1132" t="s">
        <v>4570</v>
      </c>
      <c r="BF1132">
        <v>1087</v>
      </c>
      <c r="BG1132">
        <v>1131</v>
      </c>
      <c r="BH1132">
        <v>0</v>
      </c>
      <c r="BI1132" t="s">
        <v>1547</v>
      </c>
      <c r="BJ1132">
        <v>0</v>
      </c>
      <c r="BK1132">
        <v>0</v>
      </c>
      <c r="BL1132">
        <v>1642</v>
      </c>
      <c r="BM1132" t="s">
        <v>10685</v>
      </c>
      <c r="BN1132" t="s">
        <v>4571</v>
      </c>
      <c r="BO1132" t="s">
        <v>11007</v>
      </c>
      <c r="BP1132" t="s" cm="1">
        <v>11006</v>
      </c>
      <c r="BQ1132" t="s">
        <v>1547</v>
      </c>
      <c r="BR1132" t="s">
        <v>10669</v>
      </c>
      <c r="BS1132">
        <v>48</v>
      </c>
      <c r="BT1132" t="s">
        <v>5438</v>
      </c>
      <c r="BU1132" t="s">
        <v>16109</v>
      </c>
      <c r="BV1132" t="s">
        <v>4467</v>
      </c>
      <c r="BW1132" t="s">
        <v>10681</v>
      </c>
      <c r="BX1132" t="s">
        <v>11015</v>
      </c>
      <c r="BY1132" t="s">
        <v>1744</v>
      </c>
      <c r="BZ1132" t="s">
        <v>1547</v>
      </c>
      <c r="CA1132" t="s">
        <v>1744</v>
      </c>
      <c r="CB1132" t="s">
        <v>1754</v>
      </c>
      <c r="CC1132"/>
      <c r="CD1132" t="s">
        <v>998</v>
      </c>
      <c r="CE1132" t="s">
        <v>1251</v>
      </c>
      <c r="CF1132" t="s">
        <v>11016</v>
      </c>
      <c r="CG1132" t="s">
        <v>11017</v>
      </c>
      <c r="CH1132" t="s">
        <v>1251</v>
      </c>
      <c r="CI1132" t="s">
        <v>1547</v>
      </c>
      <c r="CJ1132" t="s">
        <v>4464</v>
      </c>
      <c r="CK1132" t="s">
        <v>1562</v>
      </c>
      <c r="CL1132"/>
      <c r="CM1132"/>
      <c r="CN1132" t="s">
        <v>13638</v>
      </c>
      <c r="CO1132" t="s">
        <v>4568</v>
      </c>
      <c r="CP1132" t="s">
        <v>13638</v>
      </c>
      <c r="CQ1132" t="s">
        <v>4568</v>
      </c>
      <c r="CR1132" t="s">
        <v>1547</v>
      </c>
      <c r="CS1132">
        <v>0</v>
      </c>
      <c r="CT1132" t="s">
        <v>1547</v>
      </c>
      <c r="CU1132" t="s">
        <v>1547</v>
      </c>
      <c r="CV1132" t="s">
        <v>1547</v>
      </c>
      <c r="CW1132" t="s">
        <v>1547</v>
      </c>
      <c r="CX1132" t="s">
        <v>1547</v>
      </c>
      <c r="CY1132">
        <v>1130</v>
      </c>
      <c r="CZ1132" t="s">
        <v>10655</v>
      </c>
      <c r="DA1132" t="s">
        <v>1547</v>
      </c>
      <c r="DB1132" t="s">
        <v>1881</v>
      </c>
      <c r="DC1132" t="s">
        <v>1882</v>
      </c>
      <c r="DD1132" t="s">
        <v>4468</v>
      </c>
      <c r="DE1132" t="s">
        <v>4463</v>
      </c>
      <c r="DF1132" t="s">
        <v>4574</v>
      </c>
      <c r="DG1132" t="s">
        <v>1547</v>
      </c>
      <c r="DH1132" t="s">
        <v>1547</v>
      </c>
      <c r="DI1132" t="s">
        <v>1892</v>
      </c>
      <c r="DJ1132" t="s">
        <v>10680</v>
      </c>
      <c r="DK1132"/>
      <c r="DL1132" t="s">
        <v>1892</v>
      </c>
      <c r="DM1132">
        <v>9</v>
      </c>
      <c r="DN1132" t="s">
        <v>1883</v>
      </c>
      <c r="DO1132" t="s">
        <v>1562</v>
      </c>
      <c r="DP1132" t="b">
        <v>1</v>
      </c>
      <c r="DQ1132" t="b">
        <v>0</v>
      </c>
      <c r="DR1132" t="b">
        <v>0</v>
      </c>
      <c r="DS1132" t="b">
        <v>0</v>
      </c>
      <c r="DT1132" t="b">
        <v>0</v>
      </c>
      <c r="DU1132" t="b">
        <v>1</v>
      </c>
      <c r="DV1132" t="b">
        <v>0</v>
      </c>
      <c r="DW1132">
        <v>0</v>
      </c>
      <c r="DX1132" t="b">
        <v>0</v>
      </c>
      <c r="DY1132" t="b">
        <v>0</v>
      </c>
      <c r="DZ1132" t="b">
        <v>0</v>
      </c>
      <c r="EA1132" t="b">
        <v>0</v>
      </c>
      <c r="EB1132" t="b">
        <v>0</v>
      </c>
      <c r="EC1132" t="b">
        <v>1</v>
      </c>
      <c r="ED1132" t="b">
        <v>0</v>
      </c>
      <c r="EE1132" t="b">
        <v>0</v>
      </c>
      <c r="EF1132" t="b">
        <v>0</v>
      </c>
      <c r="EG1132" t="b" cm="1">
        <v>0</v>
      </c>
      <c r="EH1132" t="b">
        <v>0</v>
      </c>
      <c r="EI1132" t="b">
        <v>0</v>
      </c>
      <c r="EJ1132" t="b">
        <v>1</v>
      </c>
      <c r="EK1132" t="s">
        <v>5327</v>
      </c>
      <c r="EL1132">
        <v>0</v>
      </c>
      <c r="EM1132">
        <v>10</v>
      </c>
      <c r="EN1132" t="b">
        <v>0</v>
      </c>
    </row>
    <row r="1133" spans="1:144" ht="15.75">
      <c r="A1133"/>
      <c r="B1133" t="s">
        <v>1562</v>
      </c>
      <c r="C1133" t="s">
        <v>1562</v>
      </c>
      <c r="D1133" t="s">
        <v>4124</v>
      </c>
      <c r="E1133" t="s">
        <v>4125</v>
      </c>
      <c r="F1133" t="s">
        <v>4472</v>
      </c>
      <c r="G1133" t="s">
        <v>4124</v>
      </c>
      <c r="H1133" t="s">
        <v>4124</v>
      </c>
      <c r="I1133" t="s">
        <v>1251</v>
      </c>
      <c r="J1133"/>
      <c r="K1133"/>
      <c r="L1133" t="s">
        <v>1743</v>
      </c>
      <c r="M1133" t="s">
        <v>1754</v>
      </c>
      <c r="N1133" t="s">
        <v>4576</v>
      </c>
      <c r="O1133"/>
      <c r="P1133" t="s">
        <v>1567</v>
      </c>
      <c r="Q1133" t="s">
        <v>4463</v>
      </c>
      <c r="R1133" t="s">
        <v>4464</v>
      </c>
      <c r="S1133"/>
      <c r="T1133"/>
      <c r="U1133" t="s">
        <v>13638</v>
      </c>
      <c r="V1133" t="s">
        <v>13566</v>
      </c>
      <c r="W1133"/>
      <c r="X1133"/>
      <c r="Y1133"/>
      <c r="Z1133"/>
      <c r="AA1133"/>
      <c r="AB1133"/>
      <c r="AC1133"/>
      <c r="AD1133"/>
      <c r="AE1133"/>
      <c r="AF1133"/>
      <c r="AG1133"/>
      <c r="AH1133"/>
      <c r="AI1133"/>
      <c r="AJ1133"/>
      <c r="AK1133"/>
      <c r="AL1133"/>
      <c r="AM1133"/>
      <c r="AN1133"/>
      <c r="AO1133" s="108" t="s">
        <v>43</v>
      </c>
      <c r="AP1133" t="s">
        <v>2864</v>
      </c>
      <c r="AQ1133">
        <v>50</v>
      </c>
      <c r="AR1133" t="s">
        <v>10696</v>
      </c>
      <c r="AS1133" t="s">
        <v>1562</v>
      </c>
      <c r="AT1133" t="s">
        <v>10664</v>
      </c>
      <c r="AU1133" t="s">
        <v>4125</v>
      </c>
      <c r="AV1133" t="s">
        <v>9412</v>
      </c>
      <c r="AW1133" t="s">
        <v>10697</v>
      </c>
      <c r="AX1133" t="s">
        <v>1740</v>
      </c>
      <c r="AY1133" t="s">
        <v>9413</v>
      </c>
      <c r="AZ1133" t="s">
        <v>4463</v>
      </c>
      <c r="BA1133" t="s">
        <v>9414</v>
      </c>
      <c r="BB1133" t="s">
        <v>1251</v>
      </c>
      <c r="BC1133" t="s">
        <v>1743</v>
      </c>
      <c r="BD1133" t="s">
        <v>9415</v>
      </c>
      <c r="BE1133" t="s">
        <v>4570</v>
      </c>
      <c r="BF1133">
        <v>897</v>
      </c>
      <c r="BG1133">
        <v>1131</v>
      </c>
      <c r="BH1133">
        <v>0</v>
      </c>
      <c r="BI1133" t="s">
        <v>1547</v>
      </c>
      <c r="BJ1133">
        <v>0</v>
      </c>
      <c r="BK1133">
        <v>0</v>
      </c>
      <c r="BL1133">
        <v>957</v>
      </c>
      <c r="BM1133" t="s">
        <v>9412</v>
      </c>
      <c r="BN1133" t="s">
        <v>4571</v>
      </c>
      <c r="BO1133" t="s">
        <v>11007</v>
      </c>
      <c r="BP1133" t="s" cm="1">
        <v>11006</v>
      </c>
      <c r="BQ1133" t="s">
        <v>1547</v>
      </c>
      <c r="BR1133" t="s">
        <v>10669</v>
      </c>
      <c r="BS1133">
        <v>49</v>
      </c>
      <c r="BT1133" t="s">
        <v>5449</v>
      </c>
      <c r="BU1133" t="s">
        <v>16110</v>
      </c>
      <c r="BV1133" t="s">
        <v>4124</v>
      </c>
      <c r="BW1133" t="s">
        <v>9412</v>
      </c>
      <c r="BX1133" t="s">
        <v>9413</v>
      </c>
      <c r="BY1133" t="s">
        <v>11019</v>
      </c>
      <c r="BZ1133" t="s">
        <v>1547</v>
      </c>
      <c r="CA1133" t="s">
        <v>1744</v>
      </c>
      <c r="CB1133" t="s">
        <v>1754</v>
      </c>
      <c r="CC1133"/>
      <c r="CD1133" t="s">
        <v>998</v>
      </c>
      <c r="CE1133" t="s">
        <v>1251</v>
      </c>
      <c r="CF1133" t="s">
        <v>11020</v>
      </c>
      <c r="CG1133" t="s">
        <v>11021</v>
      </c>
      <c r="CH1133" t="s">
        <v>1251</v>
      </c>
      <c r="CI1133" t="s">
        <v>1547</v>
      </c>
      <c r="CJ1133" t="s">
        <v>4464</v>
      </c>
      <c r="CK1133" t="s">
        <v>1562</v>
      </c>
      <c r="CL1133"/>
      <c r="CM1133"/>
      <c r="CN1133" t="s">
        <v>13638</v>
      </c>
      <c r="CO1133" t="s">
        <v>13566</v>
      </c>
      <c r="CP1133" t="s">
        <v>13638</v>
      </c>
      <c r="CQ1133" t="s">
        <v>13566</v>
      </c>
      <c r="CR1133" t="s">
        <v>1547</v>
      </c>
      <c r="CS1133">
        <v>0</v>
      </c>
      <c r="CT1133" t="s">
        <v>1547</v>
      </c>
      <c r="CU1133" t="s">
        <v>1547</v>
      </c>
      <c r="CV1133" t="s">
        <v>1547</v>
      </c>
      <c r="CW1133" t="s">
        <v>1547</v>
      </c>
      <c r="CX1133" t="s">
        <v>1547</v>
      </c>
      <c r="CY1133">
        <v>1131</v>
      </c>
      <c r="CZ1133" t="s">
        <v>10656</v>
      </c>
      <c r="DA1133" t="s">
        <v>1547</v>
      </c>
      <c r="DB1133" t="s">
        <v>1881</v>
      </c>
      <c r="DC1133" t="s">
        <v>1882</v>
      </c>
      <c r="DD1133" t="s">
        <v>4125</v>
      </c>
      <c r="DE1133" t="s">
        <v>4463</v>
      </c>
      <c r="DF1133" t="s">
        <v>4124</v>
      </c>
      <c r="DG1133" t="s">
        <v>1547</v>
      </c>
      <c r="DH1133" t="s">
        <v>1547</v>
      </c>
      <c r="DI1133" t="s">
        <v>1892</v>
      </c>
      <c r="DJ1133" t="s">
        <v>10696</v>
      </c>
      <c r="DK1133"/>
      <c r="DL1133" t="s">
        <v>1892</v>
      </c>
      <c r="DM1133">
        <v>9</v>
      </c>
      <c r="DN1133" t="s">
        <v>1883</v>
      </c>
      <c r="DO1133" t="s">
        <v>1562</v>
      </c>
      <c r="DP1133" t="b">
        <v>1</v>
      </c>
      <c r="DQ1133" t="b">
        <v>0</v>
      </c>
      <c r="DR1133" t="b">
        <v>0</v>
      </c>
      <c r="DS1133" t="b">
        <v>0</v>
      </c>
      <c r="DT1133" t="b">
        <v>0</v>
      </c>
      <c r="DU1133" t="b">
        <v>1</v>
      </c>
      <c r="DV1133" t="b">
        <v>0</v>
      </c>
      <c r="DW1133">
        <v>0</v>
      </c>
      <c r="DX1133" t="b">
        <v>0</v>
      </c>
      <c r="DY1133" t="b">
        <v>0</v>
      </c>
      <c r="DZ1133" t="b">
        <v>0</v>
      </c>
      <c r="EA1133" t="b">
        <v>0</v>
      </c>
      <c r="EB1133" t="b">
        <v>0</v>
      </c>
      <c r="EC1133" t="b">
        <v>1</v>
      </c>
      <c r="ED1133" t="b">
        <v>0</v>
      </c>
      <c r="EE1133" t="b">
        <v>0</v>
      </c>
      <c r="EF1133" t="b">
        <v>0</v>
      </c>
      <c r="EG1133" t="b" cm="1">
        <v>1</v>
      </c>
      <c r="EH1133" t="b">
        <v>0</v>
      </c>
      <c r="EI1133" t="b">
        <v>0</v>
      </c>
      <c r="EJ1133" t="b">
        <v>1</v>
      </c>
      <c r="EK1133" t="s">
        <v>5981</v>
      </c>
      <c r="EL1133">
        <v>1</v>
      </c>
      <c r="EM1133">
        <v>15</v>
      </c>
      <c r="EN1133" t="b">
        <v>0</v>
      </c>
    </row>
    <row r="1134" spans="1:144" ht="15.75">
      <c r="A1134"/>
      <c r="B1134" t="s">
        <v>1562</v>
      </c>
      <c r="C1134" t="s">
        <v>1562</v>
      </c>
      <c r="D1134" t="s">
        <v>4532</v>
      </c>
      <c r="E1134" t="s">
        <v>4533</v>
      </c>
      <c r="F1134" t="s">
        <v>4533</v>
      </c>
      <c r="G1134" t="s">
        <v>4532</v>
      </c>
      <c r="H1134" t="s">
        <v>4534</v>
      </c>
      <c r="I1134" t="s">
        <v>1251</v>
      </c>
      <c r="J1134"/>
      <c r="K1134"/>
      <c r="L1134" t="s">
        <v>1743</v>
      </c>
      <c r="M1134" t="s">
        <v>1754</v>
      </c>
      <c r="N1134"/>
      <c r="O1134"/>
      <c r="P1134" t="s">
        <v>1562</v>
      </c>
      <c r="Q1134" t="s">
        <v>4463</v>
      </c>
      <c r="R1134" t="s">
        <v>4464</v>
      </c>
      <c r="S1134"/>
      <c r="T1134"/>
      <c r="U1134" t="s">
        <v>13638</v>
      </c>
      <c r="V1134" t="s">
        <v>13633</v>
      </c>
      <c r="W1134"/>
      <c r="X1134"/>
      <c r="Y1134"/>
      <c r="Z1134"/>
      <c r="AA1134"/>
      <c r="AB1134"/>
      <c r="AC1134"/>
      <c r="AD1134"/>
      <c r="AE1134"/>
      <c r="AF1134"/>
      <c r="AG1134"/>
      <c r="AH1134"/>
      <c r="AI1134"/>
      <c r="AJ1134"/>
      <c r="AK1134"/>
      <c r="AL1134"/>
      <c r="AM1134"/>
      <c r="AN1134"/>
      <c r="AO1134" s="108" t="s">
        <v>43</v>
      </c>
      <c r="AP1134" t="s">
        <v>2864</v>
      </c>
      <c r="AQ1134">
        <v>51</v>
      </c>
      <c r="AR1134" t="s">
        <v>10890</v>
      </c>
      <c r="AS1134" t="s">
        <v>1562</v>
      </c>
      <c r="AT1134" t="s">
        <v>10664</v>
      </c>
      <c r="AU1134" t="s">
        <v>4533</v>
      </c>
      <c r="AV1134" t="s">
        <v>10891</v>
      </c>
      <c r="AW1134" t="s">
        <v>10891</v>
      </c>
      <c r="AX1134" t="s">
        <v>1740</v>
      </c>
      <c r="AY1134" t="s">
        <v>10892</v>
      </c>
      <c r="AZ1134" t="s">
        <v>4463</v>
      </c>
      <c r="BA1134" t="s">
        <v>10893</v>
      </c>
      <c r="BB1134" t="s">
        <v>1251</v>
      </c>
      <c r="BC1134" t="s">
        <v>1743</v>
      </c>
      <c r="BD1134" t="s">
        <v>10894</v>
      </c>
      <c r="BE1134" t="s">
        <v>4570</v>
      </c>
      <c r="BF1134">
        <v>1117</v>
      </c>
      <c r="BG1134">
        <v>1131</v>
      </c>
      <c r="BH1134">
        <v>0</v>
      </c>
      <c r="BI1134" t="s">
        <v>1547</v>
      </c>
      <c r="BJ1134">
        <v>0</v>
      </c>
      <c r="BK1134">
        <v>0</v>
      </c>
      <c r="BL1134">
        <v>1631</v>
      </c>
      <c r="BM1134" t="s">
        <v>10895</v>
      </c>
      <c r="BN1134" t="s">
        <v>4571</v>
      </c>
      <c r="BO1134" t="s">
        <v>11007</v>
      </c>
      <c r="BP1134" t="s" cm="1">
        <v>11006</v>
      </c>
      <c r="BQ1134" t="s">
        <v>1547</v>
      </c>
      <c r="BR1134" t="s">
        <v>10669</v>
      </c>
      <c r="BS1134">
        <v>50</v>
      </c>
      <c r="BT1134" t="s">
        <v>5460</v>
      </c>
      <c r="BU1134" t="s">
        <v>16111</v>
      </c>
      <c r="BV1134" t="s">
        <v>4532</v>
      </c>
      <c r="BW1134" t="s">
        <v>10891</v>
      </c>
      <c r="BX1134" t="s">
        <v>10896</v>
      </c>
      <c r="BY1134" t="s">
        <v>1744</v>
      </c>
      <c r="BZ1134" t="s">
        <v>1547</v>
      </c>
      <c r="CA1134" t="s">
        <v>1744</v>
      </c>
      <c r="CB1134" t="s">
        <v>1754</v>
      </c>
      <c r="CC1134"/>
      <c r="CD1134" t="s">
        <v>998</v>
      </c>
      <c r="CE1134" t="s">
        <v>1251</v>
      </c>
      <c r="CF1134" t="s">
        <v>11023</v>
      </c>
      <c r="CG1134" t="s">
        <v>11024</v>
      </c>
      <c r="CH1134" t="s">
        <v>1251</v>
      </c>
      <c r="CI1134" t="s">
        <v>1547</v>
      </c>
      <c r="CJ1134" t="s">
        <v>4464</v>
      </c>
      <c r="CK1134" t="s">
        <v>1562</v>
      </c>
      <c r="CL1134"/>
      <c r="CM1134"/>
      <c r="CN1134" t="s">
        <v>13638</v>
      </c>
      <c r="CO1134" t="s">
        <v>13633</v>
      </c>
      <c r="CP1134" t="s">
        <v>13638</v>
      </c>
      <c r="CQ1134" t="s">
        <v>13633</v>
      </c>
      <c r="CR1134" t="s">
        <v>1547</v>
      </c>
      <c r="CS1134">
        <v>0</v>
      </c>
      <c r="CT1134" t="s">
        <v>1547</v>
      </c>
      <c r="CU1134" t="s">
        <v>1547</v>
      </c>
      <c r="CV1134" t="s">
        <v>1547</v>
      </c>
      <c r="CW1134" t="s">
        <v>1547</v>
      </c>
      <c r="CX1134" t="s">
        <v>1547</v>
      </c>
      <c r="CY1134">
        <v>1132</v>
      </c>
      <c r="CZ1134" t="s">
        <v>10657</v>
      </c>
      <c r="DA1134" t="s">
        <v>1547</v>
      </c>
      <c r="DB1134" t="s">
        <v>1881</v>
      </c>
      <c r="DC1134" t="s">
        <v>1882</v>
      </c>
      <c r="DD1134" t="s">
        <v>4533</v>
      </c>
      <c r="DE1134" t="s">
        <v>4463</v>
      </c>
      <c r="DF1134" t="s">
        <v>4532</v>
      </c>
      <c r="DG1134" t="s">
        <v>1547</v>
      </c>
      <c r="DH1134" t="s">
        <v>1547</v>
      </c>
      <c r="DI1134" t="s">
        <v>1892</v>
      </c>
      <c r="DJ1134" t="s">
        <v>10890</v>
      </c>
      <c r="DK1134"/>
      <c r="DL1134" t="s">
        <v>1892</v>
      </c>
      <c r="DM1134">
        <v>9</v>
      </c>
      <c r="DN1134" t="s">
        <v>1883</v>
      </c>
      <c r="DO1134" t="s">
        <v>1562</v>
      </c>
      <c r="DP1134" t="b">
        <v>1</v>
      </c>
      <c r="DQ1134" t="b">
        <v>0</v>
      </c>
      <c r="DR1134" t="b">
        <v>0</v>
      </c>
      <c r="DS1134" t="b">
        <v>0</v>
      </c>
      <c r="DT1134" t="b">
        <v>0</v>
      </c>
      <c r="DU1134" t="b">
        <v>1</v>
      </c>
      <c r="DV1134" t="b">
        <v>0</v>
      </c>
      <c r="DW1134">
        <v>0</v>
      </c>
      <c r="DX1134" t="b">
        <v>0</v>
      </c>
      <c r="DY1134" t="b">
        <v>0</v>
      </c>
      <c r="DZ1134" t="b">
        <v>0</v>
      </c>
      <c r="EA1134" t="b">
        <v>0</v>
      </c>
      <c r="EB1134" t="b">
        <v>0</v>
      </c>
      <c r="EC1134" t="b">
        <v>0</v>
      </c>
      <c r="ED1134" t="b">
        <v>0</v>
      </c>
      <c r="EE1134" t="b">
        <v>0</v>
      </c>
      <c r="EF1134" t="b">
        <v>0</v>
      </c>
      <c r="EG1134" t="b" cm="1">
        <v>0</v>
      </c>
      <c r="EH1134" t="b">
        <v>0</v>
      </c>
      <c r="EI1134" t="b">
        <v>0</v>
      </c>
      <c r="EJ1134" t="b">
        <v>0</v>
      </c>
      <c r="EK1134" t="s">
        <v>1547</v>
      </c>
      <c r="EL1134">
        <v>0</v>
      </c>
      <c r="EM1134">
        <v>11</v>
      </c>
      <c r="EN1134" t="b">
        <v>0</v>
      </c>
    </row>
    <row r="1135" spans="1:144" ht="15.75">
      <c r="A1135"/>
      <c r="B1135" t="s">
        <v>1562</v>
      </c>
      <c r="C1135" t="s">
        <v>1562</v>
      </c>
      <c r="D1135" t="s">
        <v>4535</v>
      </c>
      <c r="E1135" t="s">
        <v>4536</v>
      </c>
      <c r="F1135" t="s">
        <v>4537</v>
      </c>
      <c r="G1135" t="s">
        <v>4538</v>
      </c>
      <c r="H1135" t="s">
        <v>4538</v>
      </c>
      <c r="I1135" t="s">
        <v>1251</v>
      </c>
      <c r="J1135"/>
      <c r="K1135"/>
      <c r="L1135" t="s">
        <v>1743</v>
      </c>
      <c r="M1135" t="s">
        <v>1749</v>
      </c>
      <c r="N1135"/>
      <c r="O1135"/>
      <c r="P1135" t="s">
        <v>1562</v>
      </c>
      <c r="Q1135" t="s">
        <v>4463</v>
      </c>
      <c r="R1135" t="s">
        <v>4464</v>
      </c>
      <c r="S1135"/>
      <c r="T1135"/>
      <c r="U1135" t="s">
        <v>13638</v>
      </c>
      <c r="V1135" t="s">
        <v>13634</v>
      </c>
      <c r="W1135"/>
      <c r="X1135"/>
      <c r="Y1135"/>
      <c r="Z1135"/>
      <c r="AA1135"/>
      <c r="AB1135"/>
      <c r="AC1135"/>
      <c r="AD1135"/>
      <c r="AE1135"/>
      <c r="AF1135"/>
      <c r="AG1135"/>
      <c r="AH1135"/>
      <c r="AI1135"/>
      <c r="AJ1135"/>
      <c r="AK1135"/>
      <c r="AL1135"/>
      <c r="AM1135"/>
      <c r="AN1135"/>
      <c r="AO1135" s="108" t="s">
        <v>43</v>
      </c>
      <c r="AP1135" t="s">
        <v>2864</v>
      </c>
      <c r="AQ1135">
        <v>52</v>
      </c>
      <c r="AR1135" t="s">
        <v>10900</v>
      </c>
      <c r="AS1135" t="s">
        <v>1562</v>
      </c>
      <c r="AT1135" t="s">
        <v>10664</v>
      </c>
      <c r="AU1135" t="s">
        <v>4536</v>
      </c>
      <c r="AV1135" t="s">
        <v>10901</v>
      </c>
      <c r="AW1135" t="s">
        <v>10902</v>
      </c>
      <c r="AX1135" t="s">
        <v>1740</v>
      </c>
      <c r="AY1135" t="s">
        <v>10903</v>
      </c>
      <c r="AZ1135" t="s">
        <v>4463</v>
      </c>
      <c r="BA1135" t="s">
        <v>10904</v>
      </c>
      <c r="BB1135" t="s">
        <v>1251</v>
      </c>
      <c r="BC1135" t="s">
        <v>1743</v>
      </c>
      <c r="BD1135" t="s">
        <v>10905</v>
      </c>
      <c r="BE1135" t="s">
        <v>4570</v>
      </c>
      <c r="BF1135">
        <v>1118</v>
      </c>
      <c r="BG1135">
        <v>1131</v>
      </c>
      <c r="BH1135">
        <v>0</v>
      </c>
      <c r="BI1135" t="s">
        <v>1547</v>
      </c>
      <c r="BJ1135">
        <v>0</v>
      </c>
      <c r="BK1135">
        <v>0</v>
      </c>
      <c r="BL1135">
        <v>1632</v>
      </c>
      <c r="BM1135" t="s">
        <v>10906</v>
      </c>
      <c r="BN1135" t="s">
        <v>4571</v>
      </c>
      <c r="BO1135" t="s">
        <v>11007</v>
      </c>
      <c r="BP1135" t="s" cm="1">
        <v>11006</v>
      </c>
      <c r="BQ1135" t="s">
        <v>1547</v>
      </c>
      <c r="BR1135" t="s">
        <v>10669</v>
      </c>
      <c r="BS1135">
        <v>51</v>
      </c>
      <c r="BT1135" t="s">
        <v>5469</v>
      </c>
      <c r="BU1135" t="s">
        <v>16112</v>
      </c>
      <c r="BV1135" t="s">
        <v>4535</v>
      </c>
      <c r="BW1135" t="s">
        <v>10901</v>
      </c>
      <c r="BX1135" t="s">
        <v>10903</v>
      </c>
      <c r="BY1135" t="s">
        <v>1744</v>
      </c>
      <c r="BZ1135" t="s">
        <v>1547</v>
      </c>
      <c r="CA1135" t="s">
        <v>1744</v>
      </c>
      <c r="CB1135" t="s">
        <v>1749</v>
      </c>
      <c r="CC1135"/>
      <c r="CD1135" t="s">
        <v>998</v>
      </c>
      <c r="CE1135" t="s">
        <v>1251</v>
      </c>
      <c r="CF1135" t="s">
        <v>11026</v>
      </c>
      <c r="CG1135" t="s">
        <v>11027</v>
      </c>
      <c r="CH1135" t="s">
        <v>1251</v>
      </c>
      <c r="CI1135" t="s">
        <v>1547</v>
      </c>
      <c r="CJ1135" t="s">
        <v>4464</v>
      </c>
      <c r="CK1135" t="s">
        <v>1562</v>
      </c>
      <c r="CL1135"/>
      <c r="CM1135"/>
      <c r="CN1135" t="s">
        <v>13638</v>
      </c>
      <c r="CO1135" t="s">
        <v>13634</v>
      </c>
      <c r="CP1135" t="s">
        <v>13638</v>
      </c>
      <c r="CQ1135" t="s">
        <v>13634</v>
      </c>
      <c r="CR1135" t="s">
        <v>1547</v>
      </c>
      <c r="CS1135">
        <v>0</v>
      </c>
      <c r="CT1135" t="s">
        <v>1547</v>
      </c>
      <c r="CU1135" t="s">
        <v>1547</v>
      </c>
      <c r="CV1135" t="s">
        <v>1547</v>
      </c>
      <c r="CW1135" t="s">
        <v>1547</v>
      </c>
      <c r="CX1135" t="s">
        <v>1547</v>
      </c>
      <c r="CY1135">
        <v>1133</v>
      </c>
      <c r="CZ1135" t="s">
        <v>10658</v>
      </c>
      <c r="DA1135" t="s">
        <v>1547</v>
      </c>
      <c r="DB1135" t="s">
        <v>1881</v>
      </c>
      <c r="DC1135" t="s">
        <v>1882</v>
      </c>
      <c r="DD1135" t="s">
        <v>4536</v>
      </c>
      <c r="DE1135" t="s">
        <v>4463</v>
      </c>
      <c r="DF1135" t="s">
        <v>4538</v>
      </c>
      <c r="DG1135" t="s">
        <v>1547</v>
      </c>
      <c r="DH1135" t="s">
        <v>1547</v>
      </c>
      <c r="DI1135" t="s">
        <v>1892</v>
      </c>
      <c r="DJ1135" t="s">
        <v>10900</v>
      </c>
      <c r="DK1135"/>
      <c r="DL1135" t="s">
        <v>1892</v>
      </c>
      <c r="DM1135">
        <v>9</v>
      </c>
      <c r="DN1135" t="s">
        <v>1883</v>
      </c>
      <c r="DO1135" t="s">
        <v>1562</v>
      </c>
      <c r="DP1135" t="b">
        <v>1</v>
      </c>
      <c r="DQ1135" t="b">
        <v>0</v>
      </c>
      <c r="DR1135" t="b">
        <v>0</v>
      </c>
      <c r="DS1135" t="b">
        <v>0</v>
      </c>
      <c r="DT1135" t="b">
        <v>0</v>
      </c>
      <c r="DU1135" t="b">
        <v>1</v>
      </c>
      <c r="DV1135" t="b">
        <v>0</v>
      </c>
      <c r="DW1135">
        <v>0</v>
      </c>
      <c r="DX1135" t="b">
        <v>0</v>
      </c>
      <c r="DY1135" t="b">
        <v>0</v>
      </c>
      <c r="DZ1135" t="b">
        <v>0</v>
      </c>
      <c r="EA1135" t="b">
        <v>0</v>
      </c>
      <c r="EB1135" t="b">
        <v>0</v>
      </c>
      <c r="EC1135" t="b">
        <v>0</v>
      </c>
      <c r="ED1135" t="b">
        <v>0</v>
      </c>
      <c r="EE1135" t="b">
        <v>0</v>
      </c>
      <c r="EF1135" t="b">
        <v>0</v>
      </c>
      <c r="EG1135" t="b" cm="1">
        <v>0</v>
      </c>
      <c r="EH1135" t="b">
        <v>0</v>
      </c>
      <c r="EI1135" t="b">
        <v>0</v>
      </c>
      <c r="EJ1135" t="b">
        <v>0</v>
      </c>
      <c r="EK1135" t="s">
        <v>1547</v>
      </c>
      <c r="EL1135">
        <v>0</v>
      </c>
      <c r="EM1135">
        <v>11</v>
      </c>
      <c r="EN1135" t="b">
        <v>0</v>
      </c>
    </row>
    <row r="1136" spans="1:144" ht="15.75">
      <c r="A1136"/>
      <c r="B1136" t="s">
        <v>1562</v>
      </c>
      <c r="C1136" t="s">
        <v>1562</v>
      </c>
      <c r="D1136" t="s">
        <v>4543</v>
      </c>
      <c r="E1136" t="s">
        <v>4544</v>
      </c>
      <c r="F1136" t="s">
        <v>4545</v>
      </c>
      <c r="G1136" t="s">
        <v>4546</v>
      </c>
      <c r="H1136" t="s">
        <v>4547</v>
      </c>
      <c r="I1136" t="s">
        <v>1251</v>
      </c>
      <c r="J1136"/>
      <c r="K1136"/>
      <c r="L1136" t="s">
        <v>1743</v>
      </c>
      <c r="M1136" t="s">
        <v>1754</v>
      </c>
      <c r="N1136" t="s">
        <v>4548</v>
      </c>
      <c r="O1136"/>
      <c r="P1136" t="s">
        <v>1562</v>
      </c>
      <c r="Q1136" t="s">
        <v>4463</v>
      </c>
      <c r="R1136" t="s">
        <v>4464</v>
      </c>
      <c r="S1136"/>
      <c r="T1136"/>
      <c r="U1136" t="s">
        <v>13638</v>
      </c>
      <c r="V1136" t="s">
        <v>4789</v>
      </c>
      <c r="W1136"/>
      <c r="X1136"/>
      <c r="Y1136"/>
      <c r="Z1136"/>
      <c r="AA1136"/>
      <c r="AB1136"/>
      <c r="AC1136"/>
      <c r="AD1136"/>
      <c r="AE1136"/>
      <c r="AF1136"/>
      <c r="AG1136"/>
      <c r="AH1136"/>
      <c r="AI1136"/>
      <c r="AJ1136"/>
      <c r="AK1136"/>
      <c r="AL1136"/>
      <c r="AM1136"/>
      <c r="AN1136"/>
      <c r="AO1136" s="108" t="s">
        <v>43</v>
      </c>
      <c r="AP1136" t="s">
        <v>2864</v>
      </c>
      <c r="AQ1136">
        <v>53</v>
      </c>
      <c r="AR1136" t="s">
        <v>10921</v>
      </c>
      <c r="AS1136" t="s">
        <v>1562</v>
      </c>
      <c r="AT1136" t="s">
        <v>10664</v>
      </c>
      <c r="AU1136" t="s">
        <v>4544</v>
      </c>
      <c r="AV1136" t="s">
        <v>10922</v>
      </c>
      <c r="AW1136" t="s">
        <v>10923</v>
      </c>
      <c r="AX1136" t="s">
        <v>1740</v>
      </c>
      <c r="AY1136" t="s">
        <v>10924</v>
      </c>
      <c r="AZ1136" t="s">
        <v>4463</v>
      </c>
      <c r="BA1136" t="s">
        <v>10925</v>
      </c>
      <c r="BB1136" t="s">
        <v>1251</v>
      </c>
      <c r="BC1136" t="s">
        <v>1743</v>
      </c>
      <c r="BD1136" t="s">
        <v>10926</v>
      </c>
      <c r="BE1136" t="s">
        <v>4570</v>
      </c>
      <c r="BF1136">
        <v>1120</v>
      </c>
      <c r="BG1136">
        <v>1131</v>
      </c>
      <c r="BH1136">
        <v>0</v>
      </c>
      <c r="BI1136" t="s">
        <v>1547</v>
      </c>
      <c r="BJ1136">
        <v>0</v>
      </c>
      <c r="BK1136">
        <v>0</v>
      </c>
      <c r="BL1136">
        <v>1638</v>
      </c>
      <c r="BM1136" t="s">
        <v>10927</v>
      </c>
      <c r="BN1136" t="s">
        <v>4571</v>
      </c>
      <c r="BO1136" t="s">
        <v>11007</v>
      </c>
      <c r="BP1136" t="s" cm="1">
        <v>11006</v>
      </c>
      <c r="BQ1136" t="s">
        <v>1547</v>
      </c>
      <c r="BR1136" t="s">
        <v>10669</v>
      </c>
      <c r="BS1136">
        <v>52</v>
      </c>
      <c r="BT1136" t="s">
        <v>5479</v>
      </c>
      <c r="BU1136" t="s">
        <v>16113</v>
      </c>
      <c r="BV1136" t="s">
        <v>4543</v>
      </c>
      <c r="BW1136" t="s">
        <v>10922</v>
      </c>
      <c r="BX1136" t="s">
        <v>10928</v>
      </c>
      <c r="BY1136" t="s">
        <v>10929</v>
      </c>
      <c r="BZ1136" t="s">
        <v>1547</v>
      </c>
      <c r="CA1136" t="s">
        <v>1744</v>
      </c>
      <c r="CB1136" t="s">
        <v>1754</v>
      </c>
      <c r="CC1136"/>
      <c r="CD1136" t="s">
        <v>998</v>
      </c>
      <c r="CE1136" t="s">
        <v>1251</v>
      </c>
      <c r="CF1136" t="s">
        <v>11029</v>
      </c>
      <c r="CG1136" t="s">
        <v>11030</v>
      </c>
      <c r="CH1136" t="s">
        <v>1251</v>
      </c>
      <c r="CI1136" t="s">
        <v>1547</v>
      </c>
      <c r="CJ1136" t="s">
        <v>4464</v>
      </c>
      <c r="CK1136" t="s">
        <v>1562</v>
      </c>
      <c r="CL1136"/>
      <c r="CM1136"/>
      <c r="CN1136" t="s">
        <v>13638</v>
      </c>
      <c r="CO1136" t="s">
        <v>4789</v>
      </c>
      <c r="CP1136" t="s">
        <v>13638</v>
      </c>
      <c r="CQ1136" t="s">
        <v>4789</v>
      </c>
      <c r="CR1136" t="s">
        <v>1547</v>
      </c>
      <c r="CS1136">
        <v>0</v>
      </c>
      <c r="CT1136" t="s">
        <v>1547</v>
      </c>
      <c r="CU1136" t="s">
        <v>1547</v>
      </c>
      <c r="CV1136" t="s">
        <v>1547</v>
      </c>
      <c r="CW1136" t="s">
        <v>1547</v>
      </c>
      <c r="CX1136" t="s">
        <v>1547</v>
      </c>
      <c r="CY1136">
        <v>1134</v>
      </c>
      <c r="CZ1136" t="s">
        <v>10659</v>
      </c>
      <c r="DA1136" t="s">
        <v>1547</v>
      </c>
      <c r="DB1136" t="s">
        <v>1881</v>
      </c>
      <c r="DC1136" t="s">
        <v>1882</v>
      </c>
      <c r="DD1136" t="s">
        <v>4544</v>
      </c>
      <c r="DE1136" t="s">
        <v>4463</v>
      </c>
      <c r="DF1136" t="s">
        <v>4546</v>
      </c>
      <c r="DG1136" t="s">
        <v>1547</v>
      </c>
      <c r="DH1136" t="s">
        <v>1547</v>
      </c>
      <c r="DI1136" t="s">
        <v>1892</v>
      </c>
      <c r="DJ1136" t="s">
        <v>10921</v>
      </c>
      <c r="DK1136"/>
      <c r="DL1136" t="s">
        <v>1892</v>
      </c>
      <c r="DM1136">
        <v>9</v>
      </c>
      <c r="DN1136" t="s">
        <v>1883</v>
      </c>
      <c r="DO1136" t="s">
        <v>1562</v>
      </c>
      <c r="DP1136" t="b">
        <v>1</v>
      </c>
      <c r="DQ1136" t="b">
        <v>0</v>
      </c>
      <c r="DR1136" t="b">
        <v>0</v>
      </c>
      <c r="DS1136" t="b">
        <v>0</v>
      </c>
      <c r="DT1136" t="b">
        <v>0</v>
      </c>
      <c r="DU1136" t="b">
        <v>1</v>
      </c>
      <c r="DV1136" t="b">
        <v>0</v>
      </c>
      <c r="DW1136">
        <v>0</v>
      </c>
      <c r="DX1136" t="b">
        <v>0</v>
      </c>
      <c r="DY1136" t="b">
        <v>0</v>
      </c>
      <c r="DZ1136" t="b">
        <v>0</v>
      </c>
      <c r="EA1136" t="b">
        <v>0</v>
      </c>
      <c r="EB1136" t="b">
        <v>0</v>
      </c>
      <c r="EC1136" t="b">
        <v>0</v>
      </c>
      <c r="ED1136" t="b">
        <v>0</v>
      </c>
      <c r="EE1136" t="b">
        <v>0</v>
      </c>
      <c r="EF1136" t="b">
        <v>0</v>
      </c>
      <c r="EG1136" t="b" cm="1">
        <v>0</v>
      </c>
      <c r="EH1136" t="b">
        <v>0</v>
      </c>
      <c r="EI1136" t="b">
        <v>0</v>
      </c>
      <c r="EJ1136" t="b">
        <v>0</v>
      </c>
      <c r="EK1136" t="s">
        <v>1547</v>
      </c>
      <c r="EL1136">
        <v>0</v>
      </c>
      <c r="EM1136">
        <v>17</v>
      </c>
      <c r="EN1136" t="b">
        <v>0</v>
      </c>
    </row>
    <row r="1137" spans="1:144" ht="15.75">
      <c r="A1137"/>
      <c r="B1137" t="s">
        <v>1562</v>
      </c>
      <c r="C1137" t="s">
        <v>1562</v>
      </c>
      <c r="D1137" t="s">
        <v>4549</v>
      </c>
      <c r="E1137" t="s">
        <v>4550</v>
      </c>
      <c r="F1137" t="s">
        <v>4551</v>
      </c>
      <c r="G1137" t="s">
        <v>4549</v>
      </c>
      <c r="H1137" t="s">
        <v>4552</v>
      </c>
      <c r="I1137" t="s">
        <v>1251</v>
      </c>
      <c r="J1137"/>
      <c r="K1137"/>
      <c r="L1137" t="s">
        <v>1743</v>
      </c>
      <c r="M1137" t="s">
        <v>1749</v>
      </c>
      <c r="N1137"/>
      <c r="O1137"/>
      <c r="P1137" t="s">
        <v>1562</v>
      </c>
      <c r="Q1137" t="s">
        <v>4463</v>
      </c>
      <c r="R1137" t="s">
        <v>4464</v>
      </c>
      <c r="S1137"/>
      <c r="T1137"/>
      <c r="U1137" t="s">
        <v>13638</v>
      </c>
      <c r="V1137" t="s">
        <v>13635</v>
      </c>
      <c r="W1137"/>
      <c r="X1137"/>
      <c r="Y1137"/>
      <c r="Z1137"/>
      <c r="AA1137"/>
      <c r="AB1137"/>
      <c r="AC1137"/>
      <c r="AD1137"/>
      <c r="AE1137"/>
      <c r="AF1137"/>
      <c r="AG1137"/>
      <c r="AH1137"/>
      <c r="AI1137"/>
      <c r="AJ1137"/>
      <c r="AK1137"/>
      <c r="AL1137"/>
      <c r="AM1137"/>
      <c r="AN1137"/>
      <c r="AO1137" s="108" t="s">
        <v>43</v>
      </c>
      <c r="AP1137" t="s">
        <v>2864</v>
      </c>
      <c r="AQ1137">
        <v>54</v>
      </c>
      <c r="AR1137" t="s">
        <v>10933</v>
      </c>
      <c r="AS1137" t="s">
        <v>1562</v>
      </c>
      <c r="AT1137" t="s">
        <v>10664</v>
      </c>
      <c r="AU1137" t="s">
        <v>4550</v>
      </c>
      <c r="AV1137" t="s">
        <v>10934</v>
      </c>
      <c r="AW1137" t="s">
        <v>10935</v>
      </c>
      <c r="AX1137" t="s">
        <v>1740</v>
      </c>
      <c r="AY1137" t="s">
        <v>10936</v>
      </c>
      <c r="AZ1137" t="s">
        <v>4463</v>
      </c>
      <c r="BA1137" t="s">
        <v>10937</v>
      </c>
      <c r="BB1137" t="s">
        <v>1251</v>
      </c>
      <c r="BC1137" t="s">
        <v>1743</v>
      </c>
      <c r="BD1137" t="s">
        <v>10938</v>
      </c>
      <c r="BE1137" t="s">
        <v>4570</v>
      </c>
      <c r="BF1137">
        <v>1121</v>
      </c>
      <c r="BG1137">
        <v>1131</v>
      </c>
      <c r="BH1137">
        <v>0</v>
      </c>
      <c r="BI1137" t="s">
        <v>1547</v>
      </c>
      <c r="BJ1137">
        <v>0</v>
      </c>
      <c r="BK1137">
        <v>0</v>
      </c>
      <c r="BL1137">
        <v>1639</v>
      </c>
      <c r="BM1137" t="s">
        <v>10939</v>
      </c>
      <c r="BN1137" t="s">
        <v>4571</v>
      </c>
      <c r="BO1137" t="s">
        <v>11007</v>
      </c>
      <c r="BP1137" t="s" cm="1">
        <v>11006</v>
      </c>
      <c r="BQ1137" t="s">
        <v>1547</v>
      </c>
      <c r="BR1137" t="s">
        <v>10669</v>
      </c>
      <c r="BS1137">
        <v>53</v>
      </c>
      <c r="BT1137" t="s">
        <v>5489</v>
      </c>
      <c r="BU1137" t="s">
        <v>16114</v>
      </c>
      <c r="BV1137" t="s">
        <v>4549</v>
      </c>
      <c r="BW1137" t="s">
        <v>10934</v>
      </c>
      <c r="BX1137" t="s">
        <v>10940</v>
      </c>
      <c r="BY1137" t="s">
        <v>1744</v>
      </c>
      <c r="BZ1137" t="s">
        <v>1547</v>
      </c>
      <c r="CA1137" t="s">
        <v>1744</v>
      </c>
      <c r="CB1137" t="s">
        <v>1749</v>
      </c>
      <c r="CC1137"/>
      <c r="CD1137" t="s">
        <v>998</v>
      </c>
      <c r="CE1137" t="s">
        <v>1251</v>
      </c>
      <c r="CF1137" t="s">
        <v>11032</v>
      </c>
      <c r="CG1137" t="s">
        <v>11033</v>
      </c>
      <c r="CH1137" t="s">
        <v>1251</v>
      </c>
      <c r="CI1137" t="s">
        <v>1547</v>
      </c>
      <c r="CJ1137" t="s">
        <v>4464</v>
      </c>
      <c r="CK1137" t="s">
        <v>1562</v>
      </c>
      <c r="CL1137"/>
      <c r="CM1137"/>
      <c r="CN1137" t="s">
        <v>13638</v>
      </c>
      <c r="CO1137" t="s">
        <v>13635</v>
      </c>
      <c r="CP1137" t="s">
        <v>13638</v>
      </c>
      <c r="CQ1137" t="s">
        <v>13635</v>
      </c>
      <c r="CR1137" t="s">
        <v>1547</v>
      </c>
      <c r="CS1137">
        <v>0</v>
      </c>
      <c r="CT1137" t="s">
        <v>1547</v>
      </c>
      <c r="CU1137" t="s">
        <v>1547</v>
      </c>
      <c r="CV1137" t="s">
        <v>1547</v>
      </c>
      <c r="CW1137" t="s">
        <v>1547</v>
      </c>
      <c r="CX1137" t="s">
        <v>1547</v>
      </c>
      <c r="CY1137">
        <v>1135</v>
      </c>
      <c r="CZ1137" t="s">
        <v>10660</v>
      </c>
      <c r="DA1137" t="s">
        <v>1547</v>
      </c>
      <c r="DB1137" t="s">
        <v>1881</v>
      </c>
      <c r="DC1137" t="s">
        <v>1882</v>
      </c>
      <c r="DD1137" t="s">
        <v>4550</v>
      </c>
      <c r="DE1137" t="s">
        <v>4463</v>
      </c>
      <c r="DF1137" t="s">
        <v>4549</v>
      </c>
      <c r="DG1137" t="s">
        <v>1547</v>
      </c>
      <c r="DH1137" t="s">
        <v>1547</v>
      </c>
      <c r="DI1137" t="s">
        <v>1892</v>
      </c>
      <c r="DJ1137" t="s">
        <v>10933</v>
      </c>
      <c r="DK1137"/>
      <c r="DL1137" t="s">
        <v>1892</v>
      </c>
      <c r="DM1137">
        <v>9</v>
      </c>
      <c r="DN1137" t="s">
        <v>1883</v>
      </c>
      <c r="DO1137" t="s">
        <v>1562</v>
      </c>
      <c r="DP1137" t="b">
        <v>1</v>
      </c>
      <c r="DQ1137" t="b">
        <v>0</v>
      </c>
      <c r="DR1137" t="b">
        <v>0</v>
      </c>
      <c r="DS1137" t="b">
        <v>0</v>
      </c>
      <c r="DT1137" t="b">
        <v>0</v>
      </c>
      <c r="DU1137" t="b">
        <v>1</v>
      </c>
      <c r="DV1137" t="b">
        <v>0</v>
      </c>
      <c r="DW1137">
        <v>0</v>
      </c>
      <c r="DX1137" t="b">
        <v>0</v>
      </c>
      <c r="DY1137" t="b">
        <v>0</v>
      </c>
      <c r="DZ1137" t="b">
        <v>0</v>
      </c>
      <c r="EA1137" t="b">
        <v>0</v>
      </c>
      <c r="EB1137" t="b">
        <v>0</v>
      </c>
      <c r="EC1137" t="b">
        <v>0</v>
      </c>
      <c r="ED1137" t="b">
        <v>0</v>
      </c>
      <c r="EE1137" t="b">
        <v>0</v>
      </c>
      <c r="EF1137" t="b">
        <v>0</v>
      </c>
      <c r="EG1137" t="b" cm="1">
        <v>0</v>
      </c>
      <c r="EH1137" t="b">
        <v>0</v>
      </c>
      <c r="EI1137" t="b">
        <v>0</v>
      </c>
      <c r="EJ1137" t="b">
        <v>0</v>
      </c>
      <c r="EK1137" t="s">
        <v>1547</v>
      </c>
      <c r="EL1137">
        <v>0</v>
      </c>
      <c r="EM1137">
        <v>17</v>
      </c>
      <c r="EN1137" t="b">
        <v>0</v>
      </c>
    </row>
    <row r="1138" spans="1:144" ht="15.75">
      <c r="A1138"/>
      <c r="B1138" t="s">
        <v>1562</v>
      </c>
      <c r="C1138" t="s">
        <v>1562</v>
      </c>
      <c r="D1138" t="s">
        <v>4577</v>
      </c>
      <c r="E1138" t="s">
        <v>4578</v>
      </c>
      <c r="F1138" t="s">
        <v>4579</v>
      </c>
      <c r="G1138" t="s">
        <v>4580</v>
      </c>
      <c r="H1138" t="s">
        <v>4581</v>
      </c>
      <c r="I1138" t="s">
        <v>1251</v>
      </c>
      <c r="J1138"/>
      <c r="K1138"/>
      <c r="L1138" t="s">
        <v>1743</v>
      </c>
      <c r="M1138" t="s">
        <v>2001</v>
      </c>
      <c r="N1138"/>
      <c r="O1138"/>
      <c r="P1138" t="s">
        <v>1562</v>
      </c>
      <c r="Q1138" t="s">
        <v>4463</v>
      </c>
      <c r="R1138" t="s">
        <v>4464</v>
      </c>
      <c r="S1138"/>
      <c r="T1138"/>
      <c r="U1138" t="s">
        <v>13638</v>
      </c>
      <c r="V1138" t="s">
        <v>13639</v>
      </c>
      <c r="W1138"/>
      <c r="X1138"/>
      <c r="Y1138"/>
      <c r="Z1138"/>
      <c r="AA1138"/>
      <c r="AB1138"/>
      <c r="AC1138"/>
      <c r="AD1138"/>
      <c r="AE1138"/>
      <c r="AF1138"/>
      <c r="AG1138"/>
      <c r="AH1138"/>
      <c r="AI1138"/>
      <c r="AJ1138"/>
      <c r="AK1138"/>
      <c r="AL1138"/>
      <c r="AM1138"/>
      <c r="AN1138"/>
      <c r="AO1138" s="108" t="s">
        <v>43</v>
      </c>
      <c r="AP1138" t="s">
        <v>2864</v>
      </c>
      <c r="AQ1138">
        <v>55</v>
      </c>
      <c r="AR1138" t="s">
        <v>11035</v>
      </c>
      <c r="AS1138" t="s">
        <v>1562</v>
      </c>
      <c r="AT1138" t="s">
        <v>10664</v>
      </c>
      <c r="AU1138" t="s">
        <v>4578</v>
      </c>
      <c r="AV1138" t="s">
        <v>11036</v>
      </c>
      <c r="AW1138" t="s">
        <v>11037</v>
      </c>
      <c r="AX1138" t="s">
        <v>1740</v>
      </c>
      <c r="AY1138" t="s">
        <v>11038</v>
      </c>
      <c r="AZ1138" t="s">
        <v>4463</v>
      </c>
      <c r="BA1138" t="s">
        <v>11039</v>
      </c>
      <c r="BB1138" t="s">
        <v>1251</v>
      </c>
      <c r="BC1138" t="s">
        <v>1743</v>
      </c>
      <c r="BD1138" t="s">
        <v>11040</v>
      </c>
      <c r="BE1138" t="s">
        <v>4570</v>
      </c>
      <c r="BF1138">
        <v>1138</v>
      </c>
      <c r="BG1138">
        <v>1131</v>
      </c>
      <c r="BH1138">
        <v>0</v>
      </c>
      <c r="BI1138" t="s">
        <v>1547</v>
      </c>
      <c r="BJ1138">
        <v>0</v>
      </c>
      <c r="BK1138">
        <v>0</v>
      </c>
      <c r="BL1138">
        <v>1623</v>
      </c>
      <c r="BM1138" t="s">
        <v>11041</v>
      </c>
      <c r="BN1138" t="s">
        <v>4571</v>
      </c>
      <c r="BO1138" t="s">
        <v>11007</v>
      </c>
      <c r="BP1138" t="s" cm="1">
        <v>11006</v>
      </c>
      <c r="BQ1138" t="s">
        <v>1547</v>
      </c>
      <c r="BR1138" t="s">
        <v>10669</v>
      </c>
      <c r="BS1138">
        <v>54</v>
      </c>
      <c r="BT1138" t="s">
        <v>5499</v>
      </c>
      <c r="BU1138" t="s">
        <v>16115</v>
      </c>
      <c r="BV1138" t="s">
        <v>4577</v>
      </c>
      <c r="BW1138" t="s">
        <v>11036</v>
      </c>
      <c r="BX1138" t="s">
        <v>11042</v>
      </c>
      <c r="BY1138" t="s">
        <v>1744</v>
      </c>
      <c r="BZ1138" t="s">
        <v>1547</v>
      </c>
      <c r="CA1138" t="s">
        <v>1744</v>
      </c>
      <c r="CB1138" t="s">
        <v>2001</v>
      </c>
      <c r="CC1138"/>
      <c r="CD1138" t="s">
        <v>998</v>
      </c>
      <c r="CE1138" t="s">
        <v>1251</v>
      </c>
      <c r="CF1138" t="s">
        <v>11043</v>
      </c>
      <c r="CG1138" t="s">
        <v>11044</v>
      </c>
      <c r="CH1138" t="s">
        <v>1251</v>
      </c>
      <c r="CI1138" t="s">
        <v>1547</v>
      </c>
      <c r="CJ1138" t="s">
        <v>4464</v>
      </c>
      <c r="CK1138" t="s">
        <v>1562</v>
      </c>
      <c r="CL1138"/>
      <c r="CM1138"/>
      <c r="CN1138" t="s">
        <v>13638</v>
      </c>
      <c r="CO1138" t="s">
        <v>13639</v>
      </c>
      <c r="CP1138" t="s">
        <v>13638</v>
      </c>
      <c r="CQ1138" t="s">
        <v>13639</v>
      </c>
      <c r="CR1138" t="s">
        <v>1547</v>
      </c>
      <c r="CS1138">
        <v>0</v>
      </c>
      <c r="CT1138" t="s">
        <v>1547</v>
      </c>
      <c r="CU1138" t="s">
        <v>1547</v>
      </c>
      <c r="CV1138" t="s">
        <v>1547</v>
      </c>
      <c r="CW1138" t="s">
        <v>1547</v>
      </c>
      <c r="CX1138" t="s">
        <v>1547</v>
      </c>
      <c r="CY1138">
        <v>1136</v>
      </c>
      <c r="CZ1138" t="s">
        <v>10661</v>
      </c>
      <c r="DA1138" t="s">
        <v>1547</v>
      </c>
      <c r="DB1138" t="s">
        <v>1881</v>
      </c>
      <c r="DC1138" t="s">
        <v>1882</v>
      </c>
      <c r="DD1138" t="s">
        <v>4578</v>
      </c>
      <c r="DE1138" t="s">
        <v>4463</v>
      </c>
      <c r="DF1138" t="s">
        <v>4580</v>
      </c>
      <c r="DG1138" t="s">
        <v>1547</v>
      </c>
      <c r="DH1138" t="s">
        <v>1547</v>
      </c>
      <c r="DI1138" t="s">
        <v>1892</v>
      </c>
      <c r="DJ1138" t="s">
        <v>11035</v>
      </c>
      <c r="DK1138"/>
      <c r="DL1138" t="s">
        <v>1892</v>
      </c>
      <c r="DM1138">
        <v>9</v>
      </c>
      <c r="DN1138" t="s">
        <v>1883</v>
      </c>
      <c r="DO1138" t="s">
        <v>1562</v>
      </c>
      <c r="DP1138" t="b">
        <v>1</v>
      </c>
      <c r="DQ1138" t="b">
        <v>0</v>
      </c>
      <c r="DR1138" t="b">
        <v>1</v>
      </c>
      <c r="DS1138" t="b">
        <v>0</v>
      </c>
      <c r="DT1138" t="b">
        <v>0</v>
      </c>
      <c r="DU1138" t="b">
        <v>1</v>
      </c>
      <c r="DV1138" t="b">
        <v>0</v>
      </c>
      <c r="DW1138">
        <v>0</v>
      </c>
      <c r="DX1138" t="b">
        <v>0</v>
      </c>
      <c r="DY1138" t="b">
        <v>0</v>
      </c>
      <c r="DZ1138" t="b">
        <v>0</v>
      </c>
      <c r="EA1138" t="b">
        <v>0</v>
      </c>
      <c r="EB1138" t="b">
        <v>0</v>
      </c>
      <c r="EC1138" t="b">
        <v>0</v>
      </c>
      <c r="ED1138" t="b">
        <v>0</v>
      </c>
      <c r="EE1138" t="b">
        <v>0</v>
      </c>
      <c r="EF1138" t="b">
        <v>0</v>
      </c>
      <c r="EG1138" t="b" cm="1">
        <v>0</v>
      </c>
      <c r="EH1138" t="b">
        <v>0</v>
      </c>
      <c r="EI1138" t="b">
        <v>0</v>
      </c>
      <c r="EJ1138" t="b">
        <v>0</v>
      </c>
      <c r="EK1138" t="s">
        <v>1547</v>
      </c>
      <c r="EL1138">
        <v>0</v>
      </c>
      <c r="EM1138">
        <v>31</v>
      </c>
      <c r="EN1138" t="b">
        <v>0</v>
      </c>
    </row>
    <row r="1139" spans="1:144" ht="15.75">
      <c r="A1139"/>
      <c r="B1139" t="s">
        <v>1562</v>
      </c>
      <c r="C1139" t="s">
        <v>1562</v>
      </c>
      <c r="D1139" t="s">
        <v>4582</v>
      </c>
      <c r="E1139" t="s">
        <v>4583</v>
      </c>
      <c r="F1139" t="s">
        <v>4584</v>
      </c>
      <c r="G1139" t="s">
        <v>4585</v>
      </c>
      <c r="H1139" t="s">
        <v>4585</v>
      </c>
      <c r="I1139" t="s">
        <v>1251</v>
      </c>
      <c r="J1139"/>
      <c r="K1139"/>
      <c r="L1139" t="s">
        <v>1743</v>
      </c>
      <c r="M1139" t="s">
        <v>2001</v>
      </c>
      <c r="N1139"/>
      <c r="O1139"/>
      <c r="P1139" t="s">
        <v>1562</v>
      </c>
      <c r="Q1139" t="s">
        <v>4463</v>
      </c>
      <c r="R1139" t="s">
        <v>4464</v>
      </c>
      <c r="S1139"/>
      <c r="T1139"/>
      <c r="U1139" t="s">
        <v>13638</v>
      </c>
      <c r="V1139" t="s">
        <v>13640</v>
      </c>
      <c r="W1139"/>
      <c r="X1139"/>
      <c r="Y1139"/>
      <c r="Z1139"/>
      <c r="AA1139"/>
      <c r="AB1139"/>
      <c r="AC1139"/>
      <c r="AD1139"/>
      <c r="AE1139"/>
      <c r="AF1139"/>
      <c r="AG1139"/>
      <c r="AH1139"/>
      <c r="AI1139"/>
      <c r="AJ1139"/>
      <c r="AK1139"/>
      <c r="AL1139"/>
      <c r="AM1139"/>
      <c r="AN1139"/>
      <c r="AO1139" s="108" t="s">
        <v>43</v>
      </c>
      <c r="AP1139" t="s">
        <v>2864</v>
      </c>
      <c r="AQ1139">
        <v>56</v>
      </c>
      <c r="AR1139" t="s">
        <v>11046</v>
      </c>
      <c r="AS1139" t="s">
        <v>1562</v>
      </c>
      <c r="AT1139" t="s">
        <v>10664</v>
      </c>
      <c r="AU1139" t="s">
        <v>4583</v>
      </c>
      <c r="AV1139" t="s">
        <v>11047</v>
      </c>
      <c r="AW1139" t="s">
        <v>11048</v>
      </c>
      <c r="AX1139" t="s">
        <v>1740</v>
      </c>
      <c r="AY1139" t="s">
        <v>11049</v>
      </c>
      <c r="AZ1139" t="s">
        <v>4463</v>
      </c>
      <c r="BA1139" t="s">
        <v>11050</v>
      </c>
      <c r="BB1139" t="s">
        <v>1251</v>
      </c>
      <c r="BC1139" t="s">
        <v>1743</v>
      </c>
      <c r="BD1139" t="s">
        <v>11051</v>
      </c>
      <c r="BE1139" t="s">
        <v>4570</v>
      </c>
      <c r="BF1139">
        <v>1139</v>
      </c>
      <c r="BG1139">
        <v>1131</v>
      </c>
      <c r="BH1139">
        <v>0</v>
      </c>
      <c r="BI1139" t="s">
        <v>1547</v>
      </c>
      <c r="BJ1139">
        <v>0</v>
      </c>
      <c r="BK1139">
        <v>0</v>
      </c>
      <c r="BL1139">
        <v>1624</v>
      </c>
      <c r="BM1139" t="s">
        <v>11052</v>
      </c>
      <c r="BN1139" t="s">
        <v>4571</v>
      </c>
      <c r="BO1139" t="s">
        <v>11007</v>
      </c>
      <c r="BP1139" t="s" cm="1">
        <v>11006</v>
      </c>
      <c r="BQ1139" t="s">
        <v>1547</v>
      </c>
      <c r="BR1139" t="s">
        <v>10669</v>
      </c>
      <c r="BS1139">
        <v>55</v>
      </c>
      <c r="BT1139" t="s">
        <v>5511</v>
      </c>
      <c r="BU1139" t="s">
        <v>16116</v>
      </c>
      <c r="BV1139" t="s">
        <v>4582</v>
      </c>
      <c r="BW1139" t="s">
        <v>11047</v>
      </c>
      <c r="BX1139" t="s">
        <v>11049</v>
      </c>
      <c r="BY1139" t="s">
        <v>1744</v>
      </c>
      <c r="BZ1139" t="s">
        <v>1547</v>
      </c>
      <c r="CA1139" t="s">
        <v>1744</v>
      </c>
      <c r="CB1139" t="s">
        <v>2001</v>
      </c>
      <c r="CC1139"/>
      <c r="CD1139" t="s">
        <v>998</v>
      </c>
      <c r="CE1139" t="s">
        <v>1251</v>
      </c>
      <c r="CF1139" t="s">
        <v>11053</v>
      </c>
      <c r="CG1139" t="s">
        <v>11054</v>
      </c>
      <c r="CH1139" t="s">
        <v>1251</v>
      </c>
      <c r="CI1139" t="s">
        <v>1547</v>
      </c>
      <c r="CJ1139" t="s">
        <v>4464</v>
      </c>
      <c r="CK1139" t="s">
        <v>1562</v>
      </c>
      <c r="CL1139"/>
      <c r="CM1139"/>
      <c r="CN1139" t="s">
        <v>13638</v>
      </c>
      <c r="CO1139" t="s">
        <v>13640</v>
      </c>
      <c r="CP1139" t="s">
        <v>13638</v>
      </c>
      <c r="CQ1139" t="s">
        <v>13640</v>
      </c>
      <c r="CR1139" t="s">
        <v>1547</v>
      </c>
      <c r="CS1139">
        <v>0</v>
      </c>
      <c r="CT1139" t="s">
        <v>1547</v>
      </c>
      <c r="CU1139" t="s">
        <v>1547</v>
      </c>
      <c r="CV1139" t="s">
        <v>1547</v>
      </c>
      <c r="CW1139" t="s">
        <v>1547</v>
      </c>
      <c r="CX1139" t="s">
        <v>1547</v>
      </c>
      <c r="CY1139">
        <v>1137</v>
      </c>
      <c r="CZ1139" t="s">
        <v>10662</v>
      </c>
      <c r="DA1139" t="s">
        <v>1547</v>
      </c>
      <c r="DB1139" t="s">
        <v>1881</v>
      </c>
      <c r="DC1139" t="s">
        <v>1882</v>
      </c>
      <c r="DD1139" t="s">
        <v>4583</v>
      </c>
      <c r="DE1139" t="s">
        <v>4463</v>
      </c>
      <c r="DF1139" t="s">
        <v>4585</v>
      </c>
      <c r="DG1139" t="s">
        <v>1547</v>
      </c>
      <c r="DH1139" t="s">
        <v>1547</v>
      </c>
      <c r="DI1139" t="s">
        <v>1892</v>
      </c>
      <c r="DJ1139" t="s">
        <v>11046</v>
      </c>
      <c r="DK1139"/>
      <c r="DL1139" t="s">
        <v>1892</v>
      </c>
      <c r="DM1139">
        <v>9</v>
      </c>
      <c r="DN1139" t="s">
        <v>1883</v>
      </c>
      <c r="DO1139" t="s">
        <v>1562</v>
      </c>
      <c r="DP1139" t="b">
        <v>1</v>
      </c>
      <c r="DQ1139" t="b">
        <v>0</v>
      </c>
      <c r="DR1139" t="b">
        <v>1</v>
      </c>
      <c r="DS1139" t="b">
        <v>0</v>
      </c>
      <c r="DT1139" t="b">
        <v>0</v>
      </c>
      <c r="DU1139" t="b">
        <v>1</v>
      </c>
      <c r="DV1139" t="b">
        <v>0</v>
      </c>
      <c r="DW1139">
        <v>0</v>
      </c>
      <c r="DX1139" t="b">
        <v>0</v>
      </c>
      <c r="DY1139" t="b">
        <v>0</v>
      </c>
      <c r="DZ1139" t="b">
        <v>0</v>
      </c>
      <c r="EA1139" t="b">
        <v>0</v>
      </c>
      <c r="EB1139" t="b">
        <v>0</v>
      </c>
      <c r="EC1139" t="b">
        <v>0</v>
      </c>
      <c r="ED1139" t="b">
        <v>0</v>
      </c>
      <c r="EE1139" t="b">
        <v>0</v>
      </c>
      <c r="EF1139" t="b">
        <v>0</v>
      </c>
      <c r="EG1139" t="b" cm="1">
        <v>0</v>
      </c>
      <c r="EH1139" t="b">
        <v>0</v>
      </c>
      <c r="EI1139" t="b">
        <v>0</v>
      </c>
      <c r="EJ1139" t="b">
        <v>0</v>
      </c>
      <c r="EK1139" t="s">
        <v>1547</v>
      </c>
      <c r="EL1139">
        <v>0</v>
      </c>
      <c r="EM1139">
        <v>22</v>
      </c>
      <c r="EN1139" t="b">
        <v>0</v>
      </c>
    </row>
    <row r="1140" spans="1:144" ht="15.75">
      <c r="A1140"/>
      <c r="B1140" t="s">
        <v>1562</v>
      </c>
      <c r="C1140" t="s">
        <v>1562</v>
      </c>
      <c r="D1140" t="s">
        <v>4586</v>
      </c>
      <c r="E1140" t="s">
        <v>4587</v>
      </c>
      <c r="F1140" t="s">
        <v>4588</v>
      </c>
      <c r="G1140" t="s">
        <v>4589</v>
      </c>
      <c r="H1140" t="s">
        <v>4589</v>
      </c>
      <c r="I1140" t="s">
        <v>1251</v>
      </c>
      <c r="J1140"/>
      <c r="K1140"/>
      <c r="L1140" t="s">
        <v>1743</v>
      </c>
      <c r="M1140" t="s">
        <v>2001</v>
      </c>
      <c r="N1140"/>
      <c r="O1140"/>
      <c r="P1140" t="s">
        <v>1562</v>
      </c>
      <c r="Q1140" t="s">
        <v>4463</v>
      </c>
      <c r="R1140" t="s">
        <v>4464</v>
      </c>
      <c r="S1140"/>
      <c r="T1140"/>
      <c r="U1140" t="s">
        <v>13638</v>
      </c>
      <c r="V1140" t="s">
        <v>13641</v>
      </c>
      <c r="W1140"/>
      <c r="X1140"/>
      <c r="Y1140"/>
      <c r="Z1140"/>
      <c r="AA1140"/>
      <c r="AB1140"/>
      <c r="AC1140"/>
      <c r="AD1140"/>
      <c r="AE1140"/>
      <c r="AF1140"/>
      <c r="AG1140"/>
      <c r="AH1140"/>
      <c r="AI1140"/>
      <c r="AJ1140"/>
      <c r="AK1140"/>
      <c r="AL1140"/>
      <c r="AM1140"/>
      <c r="AN1140"/>
      <c r="AO1140" s="108" t="s">
        <v>43</v>
      </c>
      <c r="AP1140" t="s">
        <v>2864</v>
      </c>
      <c r="AQ1140">
        <v>57</v>
      </c>
      <c r="AR1140" t="s">
        <v>11056</v>
      </c>
      <c r="AS1140" t="s">
        <v>1562</v>
      </c>
      <c r="AT1140" t="s">
        <v>10664</v>
      </c>
      <c r="AU1140" t="s">
        <v>4587</v>
      </c>
      <c r="AV1140" t="s">
        <v>11057</v>
      </c>
      <c r="AW1140" t="s">
        <v>11058</v>
      </c>
      <c r="AX1140" t="s">
        <v>1740</v>
      </c>
      <c r="AY1140" t="s">
        <v>11059</v>
      </c>
      <c r="AZ1140" t="s">
        <v>4463</v>
      </c>
      <c r="BA1140" t="s">
        <v>11060</v>
      </c>
      <c r="BB1140" t="s">
        <v>1251</v>
      </c>
      <c r="BC1140" t="s">
        <v>1743</v>
      </c>
      <c r="BD1140" t="s">
        <v>11061</v>
      </c>
      <c r="BE1140" t="s">
        <v>4570</v>
      </c>
      <c r="BF1140">
        <v>1140</v>
      </c>
      <c r="BG1140">
        <v>1131</v>
      </c>
      <c r="BH1140">
        <v>0</v>
      </c>
      <c r="BI1140" t="s">
        <v>1547</v>
      </c>
      <c r="BJ1140">
        <v>0</v>
      </c>
      <c r="BK1140">
        <v>0</v>
      </c>
      <c r="BL1140">
        <v>1625</v>
      </c>
      <c r="BM1140" t="s">
        <v>11062</v>
      </c>
      <c r="BN1140" t="s">
        <v>4571</v>
      </c>
      <c r="BO1140" t="s">
        <v>11007</v>
      </c>
      <c r="BP1140" t="s" cm="1">
        <v>11006</v>
      </c>
      <c r="BQ1140" t="s">
        <v>1547</v>
      </c>
      <c r="BR1140" t="s">
        <v>10669</v>
      </c>
      <c r="BS1140">
        <v>56</v>
      </c>
      <c r="BT1140" t="s">
        <v>5523</v>
      </c>
      <c r="BU1140" t="s">
        <v>16117</v>
      </c>
      <c r="BV1140" t="s">
        <v>4586</v>
      </c>
      <c r="BW1140" t="s">
        <v>11057</v>
      </c>
      <c r="BX1140" t="s">
        <v>11059</v>
      </c>
      <c r="BY1140" t="s">
        <v>1744</v>
      </c>
      <c r="BZ1140" t="s">
        <v>1547</v>
      </c>
      <c r="CA1140" t="s">
        <v>1744</v>
      </c>
      <c r="CB1140" t="s">
        <v>2001</v>
      </c>
      <c r="CC1140"/>
      <c r="CD1140" t="s">
        <v>998</v>
      </c>
      <c r="CE1140" t="s">
        <v>1251</v>
      </c>
      <c r="CF1140" t="s">
        <v>11063</v>
      </c>
      <c r="CG1140" t="s">
        <v>11064</v>
      </c>
      <c r="CH1140" t="s">
        <v>1251</v>
      </c>
      <c r="CI1140" t="s">
        <v>1547</v>
      </c>
      <c r="CJ1140" t="s">
        <v>4464</v>
      </c>
      <c r="CK1140" t="s">
        <v>1562</v>
      </c>
      <c r="CL1140"/>
      <c r="CM1140"/>
      <c r="CN1140" t="s">
        <v>13638</v>
      </c>
      <c r="CO1140" t="s">
        <v>13641</v>
      </c>
      <c r="CP1140" t="s">
        <v>13638</v>
      </c>
      <c r="CQ1140" t="s">
        <v>13641</v>
      </c>
      <c r="CR1140" t="s">
        <v>1547</v>
      </c>
      <c r="CS1140">
        <v>0</v>
      </c>
      <c r="CT1140" t="s">
        <v>1547</v>
      </c>
      <c r="CU1140" t="s">
        <v>1547</v>
      </c>
      <c r="CV1140" t="s">
        <v>1547</v>
      </c>
      <c r="CW1140" t="s">
        <v>1547</v>
      </c>
      <c r="CX1140" t="s">
        <v>1547</v>
      </c>
      <c r="CY1140">
        <v>1138</v>
      </c>
      <c r="CZ1140" t="s">
        <v>10671</v>
      </c>
      <c r="DA1140" t="s">
        <v>1547</v>
      </c>
      <c r="DB1140" t="s">
        <v>1881</v>
      </c>
      <c r="DC1140" t="s">
        <v>1882</v>
      </c>
      <c r="DD1140" t="s">
        <v>4587</v>
      </c>
      <c r="DE1140" t="s">
        <v>4463</v>
      </c>
      <c r="DF1140" t="s">
        <v>4589</v>
      </c>
      <c r="DG1140" t="s">
        <v>1547</v>
      </c>
      <c r="DH1140" t="s">
        <v>1547</v>
      </c>
      <c r="DI1140" t="s">
        <v>1892</v>
      </c>
      <c r="DJ1140" t="s">
        <v>11056</v>
      </c>
      <c r="DK1140"/>
      <c r="DL1140" t="s">
        <v>1892</v>
      </c>
      <c r="DM1140">
        <v>9</v>
      </c>
      <c r="DN1140" t="s">
        <v>1883</v>
      </c>
      <c r="DO1140" t="s">
        <v>1562</v>
      </c>
      <c r="DP1140" t="b">
        <v>1</v>
      </c>
      <c r="DQ1140" t="b">
        <v>0</v>
      </c>
      <c r="DR1140" t="b">
        <v>1</v>
      </c>
      <c r="DS1140" t="b">
        <v>0</v>
      </c>
      <c r="DT1140" t="b">
        <v>0</v>
      </c>
      <c r="DU1140" t="b">
        <v>1</v>
      </c>
      <c r="DV1140" t="b">
        <v>0</v>
      </c>
      <c r="DW1140">
        <v>0</v>
      </c>
      <c r="DX1140" t="b">
        <v>0</v>
      </c>
      <c r="DY1140" t="b">
        <v>0</v>
      </c>
      <c r="DZ1140" t="b">
        <v>0</v>
      </c>
      <c r="EA1140" t="b">
        <v>0</v>
      </c>
      <c r="EB1140" t="b">
        <v>0</v>
      </c>
      <c r="EC1140" t="b">
        <v>0</v>
      </c>
      <c r="ED1140" t="b">
        <v>0</v>
      </c>
      <c r="EE1140" t="b">
        <v>0</v>
      </c>
      <c r="EF1140" t="b">
        <v>0</v>
      </c>
      <c r="EG1140" t="b" cm="1">
        <v>0</v>
      </c>
      <c r="EH1140" t="b">
        <v>0</v>
      </c>
      <c r="EI1140" t="b">
        <v>0</v>
      </c>
      <c r="EJ1140" t="b">
        <v>0</v>
      </c>
      <c r="EK1140" t="s">
        <v>1547</v>
      </c>
      <c r="EL1140">
        <v>0</v>
      </c>
      <c r="EM1140">
        <v>12</v>
      </c>
      <c r="EN1140" t="b">
        <v>0</v>
      </c>
    </row>
    <row r="1141" spans="1:144" ht="15.75">
      <c r="A1141"/>
      <c r="B1141" t="s">
        <v>1562</v>
      </c>
      <c r="C1141" t="s">
        <v>1562</v>
      </c>
      <c r="D1141" t="s">
        <v>4590</v>
      </c>
      <c r="E1141" t="s">
        <v>4591</v>
      </c>
      <c r="F1141" t="s">
        <v>4592</v>
      </c>
      <c r="G1141" t="s">
        <v>4589</v>
      </c>
      <c r="H1141" t="s">
        <v>4589</v>
      </c>
      <c r="I1141" t="s">
        <v>1251</v>
      </c>
      <c r="J1141"/>
      <c r="K1141"/>
      <c r="L1141" t="s">
        <v>1743</v>
      </c>
      <c r="M1141" t="s">
        <v>2001</v>
      </c>
      <c r="N1141"/>
      <c r="O1141"/>
      <c r="P1141" t="s">
        <v>1562</v>
      </c>
      <c r="Q1141" t="s">
        <v>4463</v>
      </c>
      <c r="R1141" t="s">
        <v>4464</v>
      </c>
      <c r="S1141"/>
      <c r="T1141"/>
      <c r="U1141" t="s">
        <v>13638</v>
      </c>
      <c r="V1141" t="s">
        <v>13642</v>
      </c>
      <c r="W1141"/>
      <c r="X1141"/>
      <c r="Y1141"/>
      <c r="Z1141"/>
      <c r="AA1141"/>
      <c r="AB1141"/>
      <c r="AC1141"/>
      <c r="AD1141"/>
      <c r="AE1141"/>
      <c r="AF1141"/>
      <c r="AG1141"/>
      <c r="AH1141"/>
      <c r="AI1141"/>
      <c r="AJ1141"/>
      <c r="AK1141"/>
      <c r="AL1141"/>
      <c r="AM1141"/>
      <c r="AN1141"/>
      <c r="AO1141" s="108" t="s">
        <v>43</v>
      </c>
      <c r="AP1141" t="s">
        <v>2864</v>
      </c>
      <c r="AQ1141">
        <v>58</v>
      </c>
      <c r="AR1141" t="s">
        <v>11066</v>
      </c>
      <c r="AS1141" t="s">
        <v>1562</v>
      </c>
      <c r="AT1141" t="s">
        <v>10664</v>
      </c>
      <c r="AU1141" t="s">
        <v>4591</v>
      </c>
      <c r="AV1141" t="s">
        <v>11067</v>
      </c>
      <c r="AW1141" t="s">
        <v>11068</v>
      </c>
      <c r="AX1141" t="s">
        <v>1740</v>
      </c>
      <c r="AY1141" t="s">
        <v>11059</v>
      </c>
      <c r="AZ1141" t="s">
        <v>4463</v>
      </c>
      <c r="BA1141" t="s">
        <v>11069</v>
      </c>
      <c r="BB1141" t="s">
        <v>1251</v>
      </c>
      <c r="BC1141" t="s">
        <v>1743</v>
      </c>
      <c r="BD1141" t="s">
        <v>11070</v>
      </c>
      <c r="BE1141" t="s">
        <v>4570</v>
      </c>
      <c r="BF1141">
        <v>1141</v>
      </c>
      <c r="BG1141">
        <v>1131</v>
      </c>
      <c r="BH1141">
        <v>0</v>
      </c>
      <c r="BI1141" t="s">
        <v>1547</v>
      </c>
      <c r="BJ1141">
        <v>0</v>
      </c>
      <c r="BK1141">
        <v>0</v>
      </c>
      <c r="BL1141">
        <v>1626</v>
      </c>
      <c r="BM1141" t="s">
        <v>11071</v>
      </c>
      <c r="BN1141" t="s">
        <v>4571</v>
      </c>
      <c r="BO1141" t="s">
        <v>11007</v>
      </c>
      <c r="BP1141" t="s" cm="1">
        <v>11006</v>
      </c>
      <c r="BQ1141" t="s">
        <v>1547</v>
      </c>
      <c r="BR1141" t="s">
        <v>10669</v>
      </c>
      <c r="BS1141">
        <v>57</v>
      </c>
      <c r="BT1141" t="s">
        <v>5534</v>
      </c>
      <c r="BU1141" t="s">
        <v>16118</v>
      </c>
      <c r="BV1141" t="s">
        <v>4590</v>
      </c>
      <c r="BW1141" t="s">
        <v>11067</v>
      </c>
      <c r="BX1141" t="s">
        <v>11059</v>
      </c>
      <c r="BY1141" t="s">
        <v>1744</v>
      </c>
      <c r="BZ1141" t="s">
        <v>1547</v>
      </c>
      <c r="CA1141" t="s">
        <v>1744</v>
      </c>
      <c r="CB1141" t="s">
        <v>2001</v>
      </c>
      <c r="CC1141"/>
      <c r="CD1141" t="s">
        <v>998</v>
      </c>
      <c r="CE1141" t="s">
        <v>1251</v>
      </c>
      <c r="CF1141" t="s">
        <v>11072</v>
      </c>
      <c r="CG1141" t="s">
        <v>11073</v>
      </c>
      <c r="CH1141" t="s">
        <v>1251</v>
      </c>
      <c r="CI1141" t="s">
        <v>1547</v>
      </c>
      <c r="CJ1141" t="s">
        <v>4464</v>
      </c>
      <c r="CK1141" t="s">
        <v>1562</v>
      </c>
      <c r="CL1141"/>
      <c r="CM1141"/>
      <c r="CN1141" t="s">
        <v>13638</v>
      </c>
      <c r="CO1141" t="s">
        <v>13642</v>
      </c>
      <c r="CP1141" t="s">
        <v>13638</v>
      </c>
      <c r="CQ1141" t="s">
        <v>13642</v>
      </c>
      <c r="CR1141" t="s">
        <v>1547</v>
      </c>
      <c r="CS1141">
        <v>0</v>
      </c>
      <c r="CT1141" t="s">
        <v>1547</v>
      </c>
      <c r="CU1141" t="s">
        <v>1547</v>
      </c>
      <c r="CV1141" t="s">
        <v>1547</v>
      </c>
      <c r="CW1141" t="s">
        <v>1547</v>
      </c>
      <c r="CX1141" t="s">
        <v>1547</v>
      </c>
      <c r="CY1141">
        <v>1139</v>
      </c>
      <c r="CZ1141" t="s">
        <v>10679</v>
      </c>
      <c r="DA1141" t="s">
        <v>1547</v>
      </c>
      <c r="DB1141" t="s">
        <v>1881</v>
      </c>
      <c r="DC1141" t="s">
        <v>1882</v>
      </c>
      <c r="DD1141" t="s">
        <v>4591</v>
      </c>
      <c r="DE1141" t="s">
        <v>4463</v>
      </c>
      <c r="DF1141" t="s">
        <v>4589</v>
      </c>
      <c r="DG1141" t="s">
        <v>1547</v>
      </c>
      <c r="DH1141" t="s">
        <v>1547</v>
      </c>
      <c r="DI1141" t="s">
        <v>1892</v>
      </c>
      <c r="DJ1141" t="s">
        <v>11066</v>
      </c>
      <c r="DK1141"/>
      <c r="DL1141" t="s">
        <v>1892</v>
      </c>
      <c r="DM1141">
        <v>9</v>
      </c>
      <c r="DN1141" t="s">
        <v>1883</v>
      </c>
      <c r="DO1141" t="s">
        <v>1562</v>
      </c>
      <c r="DP1141" t="b">
        <v>1</v>
      </c>
      <c r="DQ1141" t="b">
        <v>0</v>
      </c>
      <c r="DR1141" t="b">
        <v>1</v>
      </c>
      <c r="DS1141" t="b">
        <v>0</v>
      </c>
      <c r="DT1141" t="b">
        <v>0</v>
      </c>
      <c r="DU1141" t="b">
        <v>1</v>
      </c>
      <c r="DV1141" t="b">
        <v>0</v>
      </c>
      <c r="DW1141">
        <v>0</v>
      </c>
      <c r="DX1141" t="b">
        <v>0</v>
      </c>
      <c r="DY1141" t="b">
        <v>0</v>
      </c>
      <c r="DZ1141" t="b">
        <v>0</v>
      </c>
      <c r="EA1141" t="b">
        <v>0</v>
      </c>
      <c r="EB1141" t="b">
        <v>0</v>
      </c>
      <c r="EC1141" t="b">
        <v>0</v>
      </c>
      <c r="ED1141" t="b">
        <v>0</v>
      </c>
      <c r="EE1141" t="b">
        <v>0</v>
      </c>
      <c r="EF1141" t="b">
        <v>0</v>
      </c>
      <c r="EG1141" t="b" cm="1">
        <v>0</v>
      </c>
      <c r="EH1141" t="b">
        <v>0</v>
      </c>
      <c r="EI1141" t="b">
        <v>0</v>
      </c>
      <c r="EJ1141" t="b">
        <v>0</v>
      </c>
      <c r="EK1141" t="s">
        <v>1547</v>
      </c>
      <c r="EL1141">
        <v>0</v>
      </c>
      <c r="EM1141">
        <v>12</v>
      </c>
      <c r="EN1141" t="b">
        <v>0</v>
      </c>
    </row>
    <row r="1142" spans="1:144" ht="31.5">
      <c r="A1142"/>
      <c r="B1142" t="s">
        <v>1562</v>
      </c>
      <c r="C1142" t="s">
        <v>1562</v>
      </c>
      <c r="D1142" t="s">
        <v>4593</v>
      </c>
      <c r="E1142" t="s">
        <v>4594</v>
      </c>
      <c r="F1142" s="109" t="s">
        <v>4595</v>
      </c>
      <c r="G1142" t="s">
        <v>4593</v>
      </c>
      <c r="H1142" t="s">
        <v>4593</v>
      </c>
      <c r="I1142" t="s">
        <v>1244</v>
      </c>
      <c r="J1142"/>
      <c r="K1142"/>
      <c r="L1142" t="s">
        <v>1743</v>
      </c>
      <c r="M1142"/>
      <c r="N1142"/>
      <c r="O1142"/>
      <c r="P1142" t="s">
        <v>1567</v>
      </c>
      <c r="Q1142" t="s">
        <v>4463</v>
      </c>
      <c r="R1142" t="s">
        <v>4464</v>
      </c>
      <c r="S1142"/>
      <c r="T1142"/>
      <c r="U1142" t="s">
        <v>13643</v>
      </c>
      <c r="V1142"/>
      <c r="W1142"/>
      <c r="X1142"/>
      <c r="Y1142"/>
      <c r="Z1142"/>
      <c r="AA1142"/>
      <c r="AB1142"/>
      <c r="AC1142"/>
      <c r="AD1142"/>
      <c r="AE1142"/>
      <c r="AF1142"/>
      <c r="AG1142"/>
      <c r="AH1142"/>
      <c r="AI1142"/>
      <c r="AJ1142"/>
      <c r="AK1142"/>
      <c r="AL1142"/>
      <c r="AM1142"/>
      <c r="AN1142"/>
      <c r="AO1142" s="108" t="s">
        <v>43</v>
      </c>
      <c r="AP1142" t="s">
        <v>2864</v>
      </c>
      <c r="AQ1142">
        <v>59</v>
      </c>
      <c r="AR1142" t="s">
        <v>11075</v>
      </c>
      <c r="AS1142" t="s">
        <v>1562</v>
      </c>
      <c r="AT1142" t="s">
        <v>10664</v>
      </c>
      <c r="AU1142" t="s">
        <v>4594</v>
      </c>
      <c r="AV1142" t="s">
        <v>11076</v>
      </c>
      <c r="AW1142" t="s">
        <v>11077</v>
      </c>
      <c r="AX1142" t="s">
        <v>1740</v>
      </c>
      <c r="AY1142" t="s">
        <v>11078</v>
      </c>
      <c r="AZ1142" t="s">
        <v>4463</v>
      </c>
      <c r="BA1142" t="s">
        <v>11079</v>
      </c>
      <c r="BB1142" t="s">
        <v>1244</v>
      </c>
      <c r="BC1142" t="s">
        <v>1743</v>
      </c>
      <c r="BD1142" t="s">
        <v>11080</v>
      </c>
      <c r="BE1142" t="s">
        <v>4593</v>
      </c>
      <c r="BF1142">
        <v>1142</v>
      </c>
      <c r="BG1142">
        <v>0</v>
      </c>
      <c r="BH1142">
        <v>0</v>
      </c>
      <c r="BI1142" t="s">
        <v>1547</v>
      </c>
      <c r="BJ1142">
        <v>0</v>
      </c>
      <c r="BK1142">
        <v>0</v>
      </c>
      <c r="BL1142">
        <v>0</v>
      </c>
      <c r="BM1142" t="s">
        <v>1547</v>
      </c>
      <c r="BN1142" t="s">
        <v>1547</v>
      </c>
      <c r="BO1142" t="s">
        <v>1547</v>
      </c>
      <c r="BP1142" t="s" cm="1">
        <v>1547</v>
      </c>
      <c r="BQ1142" t="s">
        <v>1547</v>
      </c>
      <c r="BR1142" t="s">
        <v>10669</v>
      </c>
      <c r="BS1142">
        <v>58</v>
      </c>
      <c r="BT1142" t="s">
        <v>5545</v>
      </c>
      <c r="BU1142" t="s">
        <v>16119</v>
      </c>
      <c r="BV1142" t="s">
        <v>4593</v>
      </c>
      <c r="BW1142" t="s">
        <v>11076</v>
      </c>
      <c r="BX1142" t="s">
        <v>11078</v>
      </c>
      <c r="BY1142" t="s">
        <v>1744</v>
      </c>
      <c r="BZ1142" t="s">
        <v>1547</v>
      </c>
      <c r="CA1142" t="s">
        <v>1744</v>
      </c>
      <c r="CB1142" t="s">
        <v>1547</v>
      </c>
      <c r="CC1142"/>
      <c r="CD1142" t="s">
        <v>998</v>
      </c>
      <c r="CE1142" t="s">
        <v>1244</v>
      </c>
      <c r="CF1142" t="s">
        <v>4594</v>
      </c>
      <c r="CG1142" t="s">
        <v>11076</v>
      </c>
      <c r="CH1142" t="s">
        <v>1244</v>
      </c>
      <c r="CI1142" t="s">
        <v>1547</v>
      </c>
      <c r="CJ1142" t="s">
        <v>4464</v>
      </c>
      <c r="CK1142" t="s">
        <v>1562</v>
      </c>
      <c r="CL1142"/>
      <c r="CM1142"/>
      <c r="CN1142" t="s">
        <v>13643</v>
      </c>
      <c r="CO1142" t="s">
        <v>1547</v>
      </c>
      <c r="CP1142" t="s">
        <v>13643</v>
      </c>
      <c r="CQ1142" t="s">
        <v>1547</v>
      </c>
      <c r="CR1142" t="s">
        <v>1547</v>
      </c>
      <c r="CS1142">
        <v>0</v>
      </c>
      <c r="CT1142" t="s">
        <v>1547</v>
      </c>
      <c r="CU1142" t="s">
        <v>1547</v>
      </c>
      <c r="CV1142" t="s">
        <v>1547</v>
      </c>
      <c r="CW1142" t="s">
        <v>1547</v>
      </c>
      <c r="CX1142" t="s">
        <v>1547</v>
      </c>
      <c r="CY1142">
        <v>1140</v>
      </c>
      <c r="CZ1142" t="s">
        <v>10689</v>
      </c>
      <c r="DA1142" t="s">
        <v>1547</v>
      </c>
      <c r="DB1142" t="s">
        <v>1881</v>
      </c>
      <c r="DC1142" t="s">
        <v>1882</v>
      </c>
      <c r="DD1142" t="s">
        <v>4594</v>
      </c>
      <c r="DE1142" t="s">
        <v>4463</v>
      </c>
      <c r="DF1142" t="s">
        <v>4593</v>
      </c>
      <c r="DG1142" t="s">
        <v>1547</v>
      </c>
      <c r="DH1142" t="s">
        <v>1547</v>
      </c>
      <c r="DI1142" t="s">
        <v>1892</v>
      </c>
      <c r="DJ1142" t="s">
        <v>11075</v>
      </c>
      <c r="DK1142"/>
      <c r="DL1142" t="s">
        <v>1892</v>
      </c>
      <c r="DM1142">
        <v>9</v>
      </c>
      <c r="DN1142" t="s">
        <v>1883</v>
      </c>
      <c r="DO1142" t="s">
        <v>1562</v>
      </c>
      <c r="DP1142" t="b">
        <v>1</v>
      </c>
      <c r="DQ1142" t="b">
        <v>0</v>
      </c>
      <c r="DR1142" t="b">
        <v>1</v>
      </c>
      <c r="DS1142" t="b">
        <v>0</v>
      </c>
      <c r="DT1142" t="b">
        <v>0</v>
      </c>
      <c r="DU1142" t="b">
        <v>1</v>
      </c>
      <c r="DV1142" t="b">
        <v>1</v>
      </c>
      <c r="DW1142">
        <v>0</v>
      </c>
      <c r="DX1142" t="b">
        <v>0</v>
      </c>
      <c r="DY1142" t="b">
        <v>0</v>
      </c>
      <c r="DZ1142" t="b">
        <v>0</v>
      </c>
      <c r="EA1142" t="b">
        <v>0</v>
      </c>
      <c r="EB1142" t="b">
        <v>0</v>
      </c>
      <c r="EC1142" t="b">
        <v>0</v>
      </c>
      <c r="ED1142" t="b">
        <v>0</v>
      </c>
      <c r="EE1142" t="b">
        <v>0</v>
      </c>
      <c r="EF1142" t="b">
        <v>0</v>
      </c>
      <c r="EG1142" t="b" cm="1">
        <v>0</v>
      </c>
      <c r="EH1142" t="b">
        <v>0</v>
      </c>
      <c r="EI1142" t="b">
        <v>0</v>
      </c>
      <c r="EJ1142" t="b">
        <v>0</v>
      </c>
      <c r="EK1142" t="s">
        <v>1547</v>
      </c>
      <c r="EL1142">
        <v>0</v>
      </c>
      <c r="EM1142">
        <v>20</v>
      </c>
      <c r="EN1142" t="b">
        <v>0</v>
      </c>
    </row>
    <row r="1143" spans="1:144" ht="15.75">
      <c r="A1143"/>
      <c r="B1143" t="s">
        <v>1562</v>
      </c>
      <c r="C1143" t="s">
        <v>1562</v>
      </c>
      <c r="D1143" t="s">
        <v>4473</v>
      </c>
      <c r="E1143" t="s">
        <v>4236</v>
      </c>
      <c r="F1143" t="s">
        <v>4596</v>
      </c>
      <c r="G1143" t="s">
        <v>4597</v>
      </c>
      <c r="H1143" t="s">
        <v>4238</v>
      </c>
      <c r="I1143" t="s">
        <v>1251</v>
      </c>
      <c r="J1143"/>
      <c r="K1143"/>
      <c r="L1143" t="s">
        <v>1743</v>
      </c>
      <c r="M1143" t="s">
        <v>1754</v>
      </c>
      <c r="N1143" t="s">
        <v>4239</v>
      </c>
      <c r="O1143"/>
      <c r="P1143" t="s">
        <v>1562</v>
      </c>
      <c r="Q1143" t="s">
        <v>4463</v>
      </c>
      <c r="R1143" t="s">
        <v>4464</v>
      </c>
      <c r="S1143"/>
      <c r="T1143"/>
      <c r="U1143" t="s">
        <v>13643</v>
      </c>
      <c r="V1143" t="s">
        <v>4474</v>
      </c>
      <c r="W1143"/>
      <c r="X1143"/>
      <c r="Y1143"/>
      <c r="Z1143"/>
      <c r="AA1143"/>
      <c r="AB1143"/>
      <c r="AC1143"/>
      <c r="AD1143"/>
      <c r="AE1143"/>
      <c r="AF1143"/>
      <c r="AG1143"/>
      <c r="AH1143"/>
      <c r="AI1143"/>
      <c r="AJ1143"/>
      <c r="AK1143"/>
      <c r="AL1143"/>
      <c r="AM1143"/>
      <c r="AN1143"/>
      <c r="AO1143" s="108" t="s">
        <v>43</v>
      </c>
      <c r="AP1143" t="s">
        <v>2864</v>
      </c>
      <c r="AQ1143">
        <v>60</v>
      </c>
      <c r="AR1143" t="s">
        <v>10702</v>
      </c>
      <c r="AS1143" t="s">
        <v>1562</v>
      </c>
      <c r="AT1143" t="s">
        <v>10664</v>
      </c>
      <c r="AU1143" t="s">
        <v>4236</v>
      </c>
      <c r="AV1143" t="s">
        <v>9801</v>
      </c>
      <c r="AW1143" t="s">
        <v>11082</v>
      </c>
      <c r="AX1143" t="s">
        <v>1740</v>
      </c>
      <c r="AY1143" t="s">
        <v>11083</v>
      </c>
      <c r="AZ1143" t="s">
        <v>4463</v>
      </c>
      <c r="BA1143" t="s">
        <v>9803</v>
      </c>
      <c r="BB1143" t="s">
        <v>1251</v>
      </c>
      <c r="BC1143" t="s">
        <v>1743</v>
      </c>
      <c r="BD1143" t="s">
        <v>10703</v>
      </c>
      <c r="BE1143" t="s">
        <v>4593</v>
      </c>
      <c r="BF1143">
        <v>960</v>
      </c>
      <c r="BG1143">
        <v>1142</v>
      </c>
      <c r="BH1143">
        <v>0</v>
      </c>
      <c r="BI1143" t="s">
        <v>1547</v>
      </c>
      <c r="BJ1143">
        <v>0</v>
      </c>
      <c r="BK1143">
        <v>0</v>
      </c>
      <c r="BL1143">
        <v>960</v>
      </c>
      <c r="BM1143" t="s">
        <v>9808</v>
      </c>
      <c r="BN1143" t="s">
        <v>4594</v>
      </c>
      <c r="BO1143" t="s">
        <v>11076</v>
      </c>
      <c r="BP1143" t="s" cm="1">
        <v>11075</v>
      </c>
      <c r="BQ1143" t="s">
        <v>1547</v>
      </c>
      <c r="BR1143" t="s">
        <v>10669</v>
      </c>
      <c r="BS1143">
        <v>59</v>
      </c>
      <c r="BT1143" t="s">
        <v>5555</v>
      </c>
      <c r="BU1143" t="s">
        <v>16120</v>
      </c>
      <c r="BV1143" t="s">
        <v>4473</v>
      </c>
      <c r="BW1143" t="s">
        <v>9801</v>
      </c>
      <c r="BX1143" t="s">
        <v>9805</v>
      </c>
      <c r="BY1143" t="s">
        <v>9806</v>
      </c>
      <c r="BZ1143" t="s">
        <v>1547</v>
      </c>
      <c r="CA1143" t="s">
        <v>1744</v>
      </c>
      <c r="CB1143" t="s">
        <v>1754</v>
      </c>
      <c r="CC1143"/>
      <c r="CD1143" t="s">
        <v>998</v>
      </c>
      <c r="CE1143" t="s">
        <v>1251</v>
      </c>
      <c r="CF1143" t="s">
        <v>11084</v>
      </c>
      <c r="CG1143" t="s">
        <v>11085</v>
      </c>
      <c r="CH1143" t="s">
        <v>1251</v>
      </c>
      <c r="CI1143" t="s">
        <v>1547</v>
      </c>
      <c r="CJ1143" t="s">
        <v>4464</v>
      </c>
      <c r="CK1143" t="s">
        <v>1562</v>
      </c>
      <c r="CL1143"/>
      <c r="CM1143"/>
      <c r="CN1143" t="s">
        <v>13643</v>
      </c>
      <c r="CO1143" t="s">
        <v>4474</v>
      </c>
      <c r="CP1143" t="s">
        <v>13643</v>
      </c>
      <c r="CQ1143" t="s">
        <v>4474</v>
      </c>
      <c r="CR1143" t="s">
        <v>1547</v>
      </c>
      <c r="CS1143">
        <v>0</v>
      </c>
      <c r="CT1143" t="s">
        <v>1547</v>
      </c>
      <c r="CU1143" t="s">
        <v>1547</v>
      </c>
      <c r="CV1143" t="s">
        <v>1547</v>
      </c>
      <c r="CW1143" t="s">
        <v>1547</v>
      </c>
      <c r="CX1143" t="s">
        <v>1547</v>
      </c>
      <c r="CY1143">
        <v>1141</v>
      </c>
      <c r="CZ1143" t="s">
        <v>10695</v>
      </c>
      <c r="DA1143" t="s">
        <v>1547</v>
      </c>
      <c r="DB1143" t="s">
        <v>1881</v>
      </c>
      <c r="DC1143" t="s">
        <v>1882</v>
      </c>
      <c r="DD1143" t="s">
        <v>4236</v>
      </c>
      <c r="DE1143" t="s">
        <v>4463</v>
      </c>
      <c r="DF1143" t="s">
        <v>4597</v>
      </c>
      <c r="DG1143" t="s">
        <v>1547</v>
      </c>
      <c r="DH1143" t="s">
        <v>1547</v>
      </c>
      <c r="DI1143" t="s">
        <v>1892</v>
      </c>
      <c r="DJ1143" t="s">
        <v>10702</v>
      </c>
      <c r="DK1143"/>
      <c r="DL1143" t="s">
        <v>1892</v>
      </c>
      <c r="DM1143">
        <v>9</v>
      </c>
      <c r="DN1143" t="s">
        <v>1883</v>
      </c>
      <c r="DO1143" t="s">
        <v>1562</v>
      </c>
      <c r="DP1143" t="b">
        <v>1</v>
      </c>
      <c r="DQ1143" t="b">
        <v>0</v>
      </c>
      <c r="DR1143" t="b">
        <v>0</v>
      </c>
      <c r="DS1143" t="b">
        <v>0</v>
      </c>
      <c r="DT1143" t="b">
        <v>0</v>
      </c>
      <c r="DU1143" t="b">
        <v>1</v>
      </c>
      <c r="DV1143" t="b">
        <v>0</v>
      </c>
      <c r="DW1143">
        <v>0</v>
      </c>
      <c r="DX1143" t="b">
        <v>0</v>
      </c>
      <c r="DY1143" t="b">
        <v>0</v>
      </c>
      <c r="DZ1143" t="b">
        <v>0</v>
      </c>
      <c r="EA1143" t="b">
        <v>0</v>
      </c>
      <c r="EB1143" t="b">
        <v>0</v>
      </c>
      <c r="EC1143" t="b">
        <v>0</v>
      </c>
      <c r="ED1143" t="b">
        <v>0</v>
      </c>
      <c r="EE1143" t="b">
        <v>0</v>
      </c>
      <c r="EF1143" t="b">
        <v>0</v>
      </c>
      <c r="EG1143" t="b" cm="1">
        <v>0</v>
      </c>
      <c r="EH1143" t="b">
        <v>0</v>
      </c>
      <c r="EI1143" t="b">
        <v>0</v>
      </c>
      <c r="EJ1143" t="b">
        <v>0</v>
      </c>
      <c r="EK1143" t="s">
        <v>1547</v>
      </c>
      <c r="EL1143">
        <v>0</v>
      </c>
      <c r="EM1143">
        <v>10</v>
      </c>
      <c r="EN1143" t="b">
        <v>0</v>
      </c>
    </row>
    <row r="1144" spans="1:144" ht="31.5">
      <c r="A1144"/>
      <c r="B1144" t="s">
        <v>1562</v>
      </c>
      <c r="C1144" t="s">
        <v>1562</v>
      </c>
      <c r="D1144" t="s">
        <v>4522</v>
      </c>
      <c r="E1144" t="s">
        <v>4523</v>
      </c>
      <c r="F1144" t="s">
        <v>4524</v>
      </c>
      <c r="G1144" t="s">
        <v>4598</v>
      </c>
      <c r="H1144" s="109" t="s">
        <v>4599</v>
      </c>
      <c r="I1144" t="s">
        <v>1230</v>
      </c>
      <c r="J1144"/>
      <c r="K1144"/>
      <c r="L1144" t="s">
        <v>1743</v>
      </c>
      <c r="M1144" t="s">
        <v>1749</v>
      </c>
      <c r="N1144" t="s">
        <v>4600</v>
      </c>
      <c r="O1144"/>
      <c r="P1144" t="s">
        <v>1562</v>
      </c>
      <c r="Q1144" t="s">
        <v>4463</v>
      </c>
      <c r="R1144" t="s">
        <v>4464</v>
      </c>
      <c r="S1144"/>
      <c r="T1144"/>
      <c r="U1144" t="s">
        <v>13643</v>
      </c>
      <c r="V1144" t="s">
        <v>4941</v>
      </c>
      <c r="W1144"/>
      <c r="X1144"/>
      <c r="Y1144"/>
      <c r="Z1144"/>
      <c r="AA1144"/>
      <c r="AB1144"/>
      <c r="AC1144"/>
      <c r="AD1144"/>
      <c r="AE1144"/>
      <c r="AF1144"/>
      <c r="AG1144"/>
      <c r="AH1144"/>
      <c r="AI1144"/>
      <c r="AJ1144"/>
      <c r="AK1144"/>
      <c r="AL1144"/>
      <c r="AM1144"/>
      <c r="AN1144"/>
      <c r="AO1144" s="108" t="s">
        <v>43</v>
      </c>
      <c r="AP1144" t="s">
        <v>2864</v>
      </c>
      <c r="AQ1144">
        <v>61</v>
      </c>
      <c r="AR1144" t="s">
        <v>10859</v>
      </c>
      <c r="AS1144" t="s">
        <v>1562</v>
      </c>
      <c r="AT1144" t="s">
        <v>10664</v>
      </c>
      <c r="AU1144" t="s">
        <v>4523</v>
      </c>
      <c r="AV1144" t="s">
        <v>10860</v>
      </c>
      <c r="AW1144" t="s">
        <v>10861</v>
      </c>
      <c r="AX1144" t="s">
        <v>1740</v>
      </c>
      <c r="AY1144" t="s">
        <v>11087</v>
      </c>
      <c r="AZ1144" t="s">
        <v>4463</v>
      </c>
      <c r="BA1144" t="s">
        <v>10863</v>
      </c>
      <c r="BB1144" t="s">
        <v>1230</v>
      </c>
      <c r="BC1144" t="s">
        <v>1743</v>
      </c>
      <c r="BD1144" t="s">
        <v>11088</v>
      </c>
      <c r="BE1144" t="s">
        <v>4593</v>
      </c>
      <c r="BF1144">
        <v>1113</v>
      </c>
      <c r="BG1144">
        <v>1142</v>
      </c>
      <c r="BH1144">
        <v>0</v>
      </c>
      <c r="BI1144" t="s">
        <v>4523</v>
      </c>
      <c r="BJ1144">
        <v>1</v>
      </c>
      <c r="BK1144">
        <v>0</v>
      </c>
      <c r="BL1144">
        <v>0</v>
      </c>
      <c r="BM1144" t="s">
        <v>1547</v>
      </c>
      <c r="BN1144" t="s">
        <v>4594</v>
      </c>
      <c r="BO1144" t="s">
        <v>11076</v>
      </c>
      <c r="BP1144" t="s" cm="1">
        <v>11075</v>
      </c>
      <c r="BQ1144" t="s">
        <v>1547</v>
      </c>
      <c r="BR1144" t="s">
        <v>10669</v>
      </c>
      <c r="BS1144">
        <v>60</v>
      </c>
      <c r="BT1144" t="s">
        <v>5564</v>
      </c>
      <c r="BU1144" t="s">
        <v>16121</v>
      </c>
      <c r="BV1144" t="s">
        <v>4522</v>
      </c>
      <c r="BW1144" t="s">
        <v>10860</v>
      </c>
      <c r="BX1144" t="s">
        <v>11089</v>
      </c>
      <c r="BY1144" t="s">
        <v>11090</v>
      </c>
      <c r="BZ1144" t="s">
        <v>1547</v>
      </c>
      <c r="CA1144" t="s">
        <v>1744</v>
      </c>
      <c r="CB1144" t="s">
        <v>1749</v>
      </c>
      <c r="CC1144"/>
      <c r="CD1144" t="s">
        <v>998</v>
      </c>
      <c r="CE1144" t="s">
        <v>1230</v>
      </c>
      <c r="CF1144" t="s">
        <v>11091</v>
      </c>
      <c r="CG1144" t="s">
        <v>10865</v>
      </c>
      <c r="CH1144" t="s">
        <v>1230</v>
      </c>
      <c r="CI1144" t="s">
        <v>1547</v>
      </c>
      <c r="CJ1144" t="s">
        <v>4464</v>
      </c>
      <c r="CK1144" t="s">
        <v>1562</v>
      </c>
      <c r="CL1144"/>
      <c r="CM1144"/>
      <c r="CN1144" t="s">
        <v>13643</v>
      </c>
      <c r="CO1144" t="s">
        <v>4941</v>
      </c>
      <c r="CP1144" t="s">
        <v>13643</v>
      </c>
      <c r="CQ1144" t="s">
        <v>4941</v>
      </c>
      <c r="CR1144" t="s">
        <v>1547</v>
      </c>
      <c r="CS1144">
        <v>0</v>
      </c>
      <c r="CT1144" t="s">
        <v>1547</v>
      </c>
      <c r="CU1144" t="s">
        <v>1547</v>
      </c>
      <c r="CV1144" t="s">
        <v>1547</v>
      </c>
      <c r="CW1144" t="s">
        <v>1547</v>
      </c>
      <c r="CX1144" t="s">
        <v>1547</v>
      </c>
      <c r="CY1144">
        <v>1142</v>
      </c>
      <c r="CZ1144" t="s">
        <v>10701</v>
      </c>
      <c r="DA1144" t="s">
        <v>1547</v>
      </c>
      <c r="DB1144" t="s">
        <v>1881</v>
      </c>
      <c r="DC1144" t="s">
        <v>1882</v>
      </c>
      <c r="DD1144" t="s">
        <v>4523</v>
      </c>
      <c r="DE1144" t="s">
        <v>4463</v>
      </c>
      <c r="DF1144" t="s">
        <v>4598</v>
      </c>
      <c r="DG1144" t="s">
        <v>1547</v>
      </c>
      <c r="DH1144" t="s">
        <v>1547</v>
      </c>
      <c r="DI1144" t="s">
        <v>1892</v>
      </c>
      <c r="DJ1144" t="s">
        <v>10859</v>
      </c>
      <c r="DK1144"/>
      <c r="DL1144" t="s">
        <v>1892</v>
      </c>
      <c r="DM1144">
        <v>9</v>
      </c>
      <c r="DN1144" t="s">
        <v>1883</v>
      </c>
      <c r="DO1144" t="s">
        <v>1562</v>
      </c>
      <c r="DP1144" t="b">
        <v>1</v>
      </c>
      <c r="DQ1144" t="b">
        <v>0</v>
      </c>
      <c r="DR1144" t="b">
        <v>0</v>
      </c>
      <c r="DS1144" t="b">
        <v>0</v>
      </c>
      <c r="DT1144" t="b">
        <v>0</v>
      </c>
      <c r="DU1144" t="b">
        <v>1</v>
      </c>
      <c r="DV1144" t="b">
        <v>0</v>
      </c>
      <c r="DW1144">
        <v>0</v>
      </c>
      <c r="DX1144" t="b">
        <v>0</v>
      </c>
      <c r="DY1144" t="b">
        <v>0</v>
      </c>
      <c r="DZ1144" t="b">
        <v>0</v>
      </c>
      <c r="EA1144" t="b">
        <v>0</v>
      </c>
      <c r="EB1144" t="b">
        <v>0</v>
      </c>
      <c r="EC1144" t="b">
        <v>0</v>
      </c>
      <c r="ED1144" t="b">
        <v>0</v>
      </c>
      <c r="EE1144" t="b">
        <v>0</v>
      </c>
      <c r="EF1144" t="b">
        <v>0</v>
      </c>
      <c r="EG1144" t="b" cm="1">
        <v>0</v>
      </c>
      <c r="EH1144" t="b">
        <v>0</v>
      </c>
      <c r="EI1144" t="b">
        <v>0</v>
      </c>
      <c r="EJ1144" t="b">
        <v>0</v>
      </c>
      <c r="EK1144" t="s">
        <v>1547</v>
      </c>
      <c r="EL1144">
        <v>0</v>
      </c>
      <c r="EM1144">
        <v>14</v>
      </c>
      <c r="EN1144" t="b">
        <v>0</v>
      </c>
    </row>
    <row r="1145" spans="1:144" ht="15.75">
      <c r="A1145"/>
      <c r="B1145" t="s">
        <v>1564</v>
      </c>
      <c r="C1145" t="s">
        <v>1564</v>
      </c>
      <c r="D1145" t="s">
        <v>4601</v>
      </c>
      <c r="E1145" t="s">
        <v>4601</v>
      </c>
      <c r="F1145"/>
      <c r="G1145"/>
      <c r="H1145" t="s">
        <v>4601</v>
      </c>
      <c r="I1145" t="s">
        <v>1244</v>
      </c>
      <c r="J1145"/>
      <c r="K1145"/>
      <c r="L1145" t="s">
        <v>1743</v>
      </c>
      <c r="M1145"/>
      <c r="N1145"/>
      <c r="O1145"/>
      <c r="P1145"/>
      <c r="Q1145" t="s">
        <v>4602</v>
      </c>
      <c r="R1145" t="s">
        <v>4603</v>
      </c>
      <c r="S1145"/>
      <c r="T1145"/>
      <c r="U1145" t="s">
        <v>13644</v>
      </c>
      <c r="V1145"/>
      <c r="W1145"/>
      <c r="X1145"/>
      <c r="Y1145"/>
      <c r="Z1145"/>
      <c r="AA1145"/>
      <c r="AB1145"/>
      <c r="AC1145"/>
      <c r="AD1145"/>
      <c r="AE1145"/>
      <c r="AF1145"/>
      <c r="AG1145"/>
      <c r="AH1145"/>
      <c r="AI1145"/>
      <c r="AJ1145"/>
      <c r="AK1145"/>
      <c r="AL1145"/>
      <c r="AM1145"/>
      <c r="AN1145"/>
      <c r="AO1145" s="108" t="s">
        <v>43</v>
      </c>
      <c r="AP1145" t="s">
        <v>2865</v>
      </c>
      <c r="AQ1145">
        <v>2</v>
      </c>
      <c r="AR1145" t="s">
        <v>11093</v>
      </c>
      <c r="AS1145" t="s">
        <v>1564</v>
      </c>
      <c r="AT1145" t="s">
        <v>11094</v>
      </c>
      <c r="AU1145" t="s">
        <v>4601</v>
      </c>
      <c r="AV1145" t="s">
        <v>11095</v>
      </c>
      <c r="AW1145" t="s">
        <v>1744</v>
      </c>
      <c r="AX1145" t="s">
        <v>1740</v>
      </c>
      <c r="AY1145" t="s">
        <v>1744</v>
      </c>
      <c r="AZ1145" t="s">
        <v>4602</v>
      </c>
      <c r="BA1145" t="s">
        <v>11096</v>
      </c>
      <c r="BB1145" t="s">
        <v>1244</v>
      </c>
      <c r="BC1145" t="s">
        <v>1743</v>
      </c>
      <c r="BD1145" t="s">
        <v>11097</v>
      </c>
      <c r="BE1145" t="s">
        <v>4601</v>
      </c>
      <c r="BF1145">
        <v>1145</v>
      </c>
      <c r="BG1145">
        <v>0</v>
      </c>
      <c r="BH1145">
        <v>0</v>
      </c>
      <c r="BI1145" t="s">
        <v>1547</v>
      </c>
      <c r="BJ1145">
        <v>0</v>
      </c>
      <c r="BK1145">
        <v>0</v>
      </c>
      <c r="BL1145">
        <v>0</v>
      </c>
      <c r="BM1145" t="s">
        <v>1547</v>
      </c>
      <c r="BN1145" t="s">
        <v>1547</v>
      </c>
      <c r="BO1145" t="s">
        <v>1547</v>
      </c>
      <c r="BP1145" t="s" cm="1">
        <v>1547</v>
      </c>
      <c r="BQ1145" t="s">
        <v>1547</v>
      </c>
      <c r="BR1145" t="s">
        <v>11098</v>
      </c>
      <c r="BS1145">
        <v>1</v>
      </c>
      <c r="BT1145" t="s">
        <v>1738</v>
      </c>
      <c r="BU1145" t="s">
        <v>16122</v>
      </c>
      <c r="BV1145" t="s">
        <v>4601</v>
      </c>
      <c r="BW1145" t="s">
        <v>11095</v>
      </c>
      <c r="BX1145" t="s">
        <v>11095</v>
      </c>
      <c r="BY1145" t="s">
        <v>1744</v>
      </c>
      <c r="BZ1145" t="s">
        <v>1547</v>
      </c>
      <c r="CA1145" t="s">
        <v>1744</v>
      </c>
      <c r="CB1145" t="s">
        <v>1547</v>
      </c>
      <c r="CC1145"/>
      <c r="CD1145" t="s">
        <v>998</v>
      </c>
      <c r="CE1145" t="s">
        <v>1244</v>
      </c>
      <c r="CF1145" t="s">
        <v>4601</v>
      </c>
      <c r="CG1145" t="s">
        <v>11095</v>
      </c>
      <c r="CH1145" t="s">
        <v>1244</v>
      </c>
      <c r="CI1145" t="s">
        <v>1547</v>
      </c>
      <c r="CJ1145" t="s">
        <v>4603</v>
      </c>
      <c r="CK1145" t="s">
        <v>1564</v>
      </c>
      <c r="CL1145"/>
      <c r="CM1145"/>
      <c r="CN1145" t="s">
        <v>13644</v>
      </c>
      <c r="CO1145" t="s">
        <v>1547</v>
      </c>
      <c r="CP1145" t="s">
        <v>13644</v>
      </c>
      <c r="CQ1145" t="s">
        <v>1547</v>
      </c>
      <c r="CR1145" t="s">
        <v>1547</v>
      </c>
      <c r="CS1145">
        <v>0</v>
      </c>
      <c r="CT1145" t="s">
        <v>1547</v>
      </c>
      <c r="CU1145" t="s">
        <v>1547</v>
      </c>
      <c r="CV1145" t="s">
        <v>1547</v>
      </c>
      <c r="CW1145" t="s">
        <v>1547</v>
      </c>
      <c r="CX1145" t="s">
        <v>1547</v>
      </c>
      <c r="CY1145">
        <v>1143</v>
      </c>
      <c r="CZ1145" t="s">
        <v>10706</v>
      </c>
      <c r="DA1145" t="s">
        <v>1547</v>
      </c>
      <c r="DB1145" t="s">
        <v>1881</v>
      </c>
      <c r="DC1145" t="s">
        <v>1882</v>
      </c>
      <c r="DD1145" t="s">
        <v>4601</v>
      </c>
      <c r="DE1145" t="s">
        <v>4602</v>
      </c>
      <c r="DF1145">
        <v>0</v>
      </c>
      <c r="DG1145" t="s">
        <v>1547</v>
      </c>
      <c r="DH1145" t="s">
        <v>1547</v>
      </c>
      <c r="DI1145" t="s">
        <v>1892</v>
      </c>
      <c r="DJ1145" t="s">
        <v>11093</v>
      </c>
      <c r="DK1145"/>
      <c r="DL1145" t="s">
        <v>1892</v>
      </c>
      <c r="DM1145">
        <v>9</v>
      </c>
      <c r="DN1145" t="s">
        <v>1883</v>
      </c>
      <c r="DO1145" t="s">
        <v>1564</v>
      </c>
      <c r="DP1145" t="b">
        <v>1</v>
      </c>
      <c r="DQ1145" t="b">
        <v>0</v>
      </c>
      <c r="DR1145" t="b">
        <v>1</v>
      </c>
      <c r="DS1145" t="b">
        <v>0</v>
      </c>
      <c r="DT1145" t="b">
        <v>0</v>
      </c>
      <c r="DU1145" t="b">
        <v>1</v>
      </c>
      <c r="DV1145" t="b">
        <v>1</v>
      </c>
      <c r="DW1145">
        <v>7</v>
      </c>
      <c r="DX1145" t="b">
        <v>0</v>
      </c>
      <c r="DY1145" t="b">
        <v>0</v>
      </c>
      <c r="DZ1145" t="b">
        <v>0</v>
      </c>
      <c r="EA1145" t="b">
        <v>0</v>
      </c>
      <c r="EB1145" t="b">
        <v>0</v>
      </c>
      <c r="EC1145" t="b">
        <v>0</v>
      </c>
      <c r="ED1145" t="b">
        <v>0</v>
      </c>
      <c r="EE1145" t="b">
        <v>0</v>
      </c>
      <c r="EF1145" t="b">
        <v>0</v>
      </c>
      <c r="EG1145" t="b" cm="1">
        <v>0</v>
      </c>
      <c r="EH1145" t="b">
        <v>1</v>
      </c>
      <c r="EI1145" t="b">
        <v>0</v>
      </c>
      <c r="EJ1145" t="b">
        <v>1</v>
      </c>
      <c r="EK1145" t="s">
        <v>9512</v>
      </c>
      <c r="EL1145">
        <v>1</v>
      </c>
      <c r="EM1145">
        <v>18</v>
      </c>
      <c r="EN1145" t="b">
        <v>0</v>
      </c>
    </row>
    <row r="1146" spans="1:144" ht="189">
      <c r="A1146"/>
      <c r="B1146" t="s">
        <v>1564</v>
      </c>
      <c r="C1146" t="s">
        <v>1564</v>
      </c>
      <c r="D1146" t="s">
        <v>4601</v>
      </c>
      <c r="E1146" t="s">
        <v>4601</v>
      </c>
      <c r="F1146" t="s">
        <v>4605</v>
      </c>
      <c r="G1146" t="s">
        <v>4601</v>
      </c>
      <c r="H1146" s="109" t="s">
        <v>4606</v>
      </c>
      <c r="I1146" t="s">
        <v>1230</v>
      </c>
      <c r="J1146"/>
      <c r="K1146"/>
      <c r="L1146" t="s">
        <v>1743</v>
      </c>
      <c r="M1146" t="s">
        <v>1754</v>
      </c>
      <c r="N1146" s="109" t="s">
        <v>4607</v>
      </c>
      <c r="O1146"/>
      <c r="P1146" t="s">
        <v>1564</v>
      </c>
      <c r="Q1146" t="s">
        <v>4602</v>
      </c>
      <c r="R1146" t="s">
        <v>4603</v>
      </c>
      <c r="S1146"/>
      <c r="T1146"/>
      <c r="U1146" t="s">
        <v>13644</v>
      </c>
      <c r="V1146" t="s">
        <v>4608</v>
      </c>
      <c r="W1146"/>
      <c r="X1146"/>
      <c r="Y1146"/>
      <c r="Z1146"/>
      <c r="AA1146"/>
      <c r="AB1146"/>
      <c r="AC1146"/>
      <c r="AD1146"/>
      <c r="AE1146"/>
      <c r="AF1146"/>
      <c r="AG1146"/>
      <c r="AH1146"/>
      <c r="AI1146"/>
      <c r="AJ1146"/>
      <c r="AK1146"/>
      <c r="AL1146"/>
      <c r="AM1146"/>
      <c r="AN1146"/>
      <c r="AO1146" s="108" t="s">
        <v>43</v>
      </c>
      <c r="AP1146" t="s">
        <v>2865</v>
      </c>
      <c r="AQ1146">
        <v>3</v>
      </c>
      <c r="AR1146" t="s">
        <v>11093</v>
      </c>
      <c r="AS1146" t="s">
        <v>1564</v>
      </c>
      <c r="AT1146" t="s">
        <v>11094</v>
      </c>
      <c r="AU1146" t="s">
        <v>4601</v>
      </c>
      <c r="AV1146" t="s">
        <v>11095</v>
      </c>
      <c r="AW1146" t="s">
        <v>11100</v>
      </c>
      <c r="AX1146" t="s">
        <v>1740</v>
      </c>
      <c r="AY1146" t="s">
        <v>11095</v>
      </c>
      <c r="AZ1146" t="s">
        <v>4602</v>
      </c>
      <c r="BA1146" t="s">
        <v>11096</v>
      </c>
      <c r="BB1146" t="s">
        <v>1230</v>
      </c>
      <c r="BC1146" t="s">
        <v>1743</v>
      </c>
      <c r="BD1146" t="s">
        <v>11101</v>
      </c>
      <c r="BE1146" t="s">
        <v>4601</v>
      </c>
      <c r="BF1146">
        <v>1145</v>
      </c>
      <c r="BG1146">
        <v>0</v>
      </c>
      <c r="BH1146">
        <v>0</v>
      </c>
      <c r="BI1146" t="s">
        <v>4601</v>
      </c>
      <c r="BJ1146">
        <v>1</v>
      </c>
      <c r="BK1146">
        <v>0</v>
      </c>
      <c r="BL1146">
        <v>0</v>
      </c>
      <c r="BM1146" t="s">
        <v>1547</v>
      </c>
      <c r="BN1146" t="s">
        <v>1547</v>
      </c>
      <c r="BO1146" t="s">
        <v>1547</v>
      </c>
      <c r="BP1146" t="s" cm="1">
        <v>1547</v>
      </c>
      <c r="BQ1146" t="s">
        <v>1547</v>
      </c>
      <c r="BR1146" t="s">
        <v>11098</v>
      </c>
      <c r="BS1146">
        <v>2</v>
      </c>
      <c r="BT1146" t="s">
        <v>1712</v>
      </c>
      <c r="BU1146" t="s">
        <v>16123</v>
      </c>
      <c r="BV1146" t="s">
        <v>4601</v>
      </c>
      <c r="BW1146" t="s">
        <v>11095</v>
      </c>
      <c r="BX1146" t="s">
        <v>11102</v>
      </c>
      <c r="BY1146" t="s">
        <v>11103</v>
      </c>
      <c r="BZ1146" t="s">
        <v>1547</v>
      </c>
      <c r="CA1146" t="s">
        <v>1744</v>
      </c>
      <c r="CB1146" t="s">
        <v>1754</v>
      </c>
      <c r="CC1146"/>
      <c r="CD1146" t="s">
        <v>998</v>
      </c>
      <c r="CE1146" t="s">
        <v>1230</v>
      </c>
      <c r="CF1146" t="s">
        <v>4601</v>
      </c>
      <c r="CG1146" t="s">
        <v>11095</v>
      </c>
      <c r="CH1146" t="s">
        <v>1230</v>
      </c>
      <c r="CI1146" t="s">
        <v>1547</v>
      </c>
      <c r="CJ1146" t="s">
        <v>4603</v>
      </c>
      <c r="CK1146" t="s">
        <v>1564</v>
      </c>
      <c r="CL1146"/>
      <c r="CM1146"/>
      <c r="CN1146" t="s">
        <v>13644</v>
      </c>
      <c r="CO1146" t="s">
        <v>4608</v>
      </c>
      <c r="CP1146" t="s">
        <v>13644</v>
      </c>
      <c r="CQ1146" t="s">
        <v>4608</v>
      </c>
      <c r="CR1146" t="s">
        <v>1547</v>
      </c>
      <c r="CS1146">
        <v>0</v>
      </c>
      <c r="CT1146" t="s">
        <v>1547</v>
      </c>
      <c r="CU1146" t="s">
        <v>1547</v>
      </c>
      <c r="CV1146" t="s">
        <v>1547</v>
      </c>
      <c r="CW1146" t="s">
        <v>1547</v>
      </c>
      <c r="CX1146" t="s">
        <v>1547</v>
      </c>
      <c r="CY1146">
        <v>1144</v>
      </c>
      <c r="CZ1146" t="s">
        <v>10715</v>
      </c>
      <c r="DA1146" t="s">
        <v>1547</v>
      </c>
      <c r="DB1146" t="s">
        <v>1881</v>
      </c>
      <c r="DC1146" t="s">
        <v>1882</v>
      </c>
      <c r="DD1146" t="s">
        <v>4601</v>
      </c>
      <c r="DE1146" t="s">
        <v>4602</v>
      </c>
      <c r="DF1146" t="s">
        <v>4601</v>
      </c>
      <c r="DG1146" t="s">
        <v>1547</v>
      </c>
      <c r="DH1146" t="s">
        <v>1547</v>
      </c>
      <c r="DI1146" t="s">
        <v>1892</v>
      </c>
      <c r="DJ1146" t="s">
        <v>11093</v>
      </c>
      <c r="DK1146"/>
      <c r="DL1146" t="s">
        <v>1892</v>
      </c>
      <c r="DM1146">
        <v>9</v>
      </c>
      <c r="DN1146" t="s">
        <v>1883</v>
      </c>
      <c r="DO1146" t="s">
        <v>1564</v>
      </c>
      <c r="DP1146" t="b">
        <v>1</v>
      </c>
      <c r="DQ1146" t="b">
        <v>0</v>
      </c>
      <c r="DR1146" t="b">
        <v>0</v>
      </c>
      <c r="DS1146" t="b">
        <v>0</v>
      </c>
      <c r="DT1146" t="b">
        <v>0</v>
      </c>
      <c r="DU1146" t="b">
        <v>1</v>
      </c>
      <c r="DV1146" t="b">
        <v>0</v>
      </c>
      <c r="DW1146">
        <v>0</v>
      </c>
      <c r="DX1146" t="b">
        <v>0</v>
      </c>
      <c r="DY1146" t="b">
        <v>0</v>
      </c>
      <c r="DZ1146" t="b">
        <v>0</v>
      </c>
      <c r="EA1146" t="b">
        <v>0</v>
      </c>
      <c r="EB1146" t="b">
        <v>0</v>
      </c>
      <c r="EC1146" t="b">
        <v>0</v>
      </c>
      <c r="ED1146" t="b">
        <v>0</v>
      </c>
      <c r="EE1146" t="b">
        <v>0</v>
      </c>
      <c r="EF1146" t="b">
        <v>0</v>
      </c>
      <c r="EG1146" t="b" cm="1">
        <v>0</v>
      </c>
      <c r="EH1146" t="b">
        <v>0</v>
      </c>
      <c r="EI1146" t="b">
        <v>0</v>
      </c>
      <c r="EJ1146" t="b">
        <v>0</v>
      </c>
      <c r="EK1146" t="s">
        <v>1547</v>
      </c>
      <c r="EL1146">
        <v>0</v>
      </c>
      <c r="EM1146">
        <v>18</v>
      </c>
      <c r="EN1146" t="b">
        <v>0</v>
      </c>
    </row>
    <row r="1147" spans="1:144" ht="15.75">
      <c r="A1147"/>
      <c r="B1147" t="s">
        <v>1564</v>
      </c>
      <c r="C1147" t="s">
        <v>1564</v>
      </c>
      <c r="D1147" t="s">
        <v>4609</v>
      </c>
      <c r="E1147" t="s">
        <v>4609</v>
      </c>
      <c r="F1147"/>
      <c r="G1147"/>
      <c r="H1147" t="s">
        <v>4609</v>
      </c>
      <c r="I1147" t="s">
        <v>1244</v>
      </c>
      <c r="J1147"/>
      <c r="K1147"/>
      <c r="L1147" t="s">
        <v>1743</v>
      </c>
      <c r="M1147"/>
      <c r="N1147"/>
      <c r="O1147"/>
      <c r="P1147"/>
      <c r="Q1147" t="s">
        <v>4602</v>
      </c>
      <c r="R1147" t="s">
        <v>4603</v>
      </c>
      <c r="S1147"/>
      <c r="T1147"/>
      <c r="U1147" t="s">
        <v>13645</v>
      </c>
      <c r="V1147"/>
      <c r="W1147"/>
      <c r="X1147"/>
      <c r="Y1147"/>
      <c r="Z1147"/>
      <c r="AA1147"/>
      <c r="AB1147"/>
      <c r="AC1147"/>
      <c r="AD1147"/>
      <c r="AE1147"/>
      <c r="AF1147"/>
      <c r="AG1147"/>
      <c r="AH1147"/>
      <c r="AI1147"/>
      <c r="AJ1147"/>
      <c r="AK1147"/>
      <c r="AL1147"/>
      <c r="AM1147"/>
      <c r="AN1147"/>
      <c r="AO1147" s="108" t="s">
        <v>43</v>
      </c>
      <c r="AP1147" t="s">
        <v>2865</v>
      </c>
      <c r="AQ1147">
        <v>4</v>
      </c>
      <c r="AR1147" t="s">
        <v>11105</v>
      </c>
      <c r="AS1147" t="s">
        <v>1564</v>
      </c>
      <c r="AT1147" t="s">
        <v>11094</v>
      </c>
      <c r="AU1147" t="s">
        <v>4609</v>
      </c>
      <c r="AV1147" t="s">
        <v>11106</v>
      </c>
      <c r="AW1147" t="s">
        <v>1744</v>
      </c>
      <c r="AX1147" t="s">
        <v>1740</v>
      </c>
      <c r="AY1147" t="s">
        <v>1744</v>
      </c>
      <c r="AZ1147" t="s">
        <v>4602</v>
      </c>
      <c r="BA1147" t="s">
        <v>11107</v>
      </c>
      <c r="BB1147" t="s">
        <v>1244</v>
      </c>
      <c r="BC1147" t="s">
        <v>1743</v>
      </c>
      <c r="BD1147" t="s">
        <v>11108</v>
      </c>
      <c r="BE1147" t="s">
        <v>4609</v>
      </c>
      <c r="BF1147">
        <v>1147</v>
      </c>
      <c r="BG1147">
        <v>0</v>
      </c>
      <c r="BH1147">
        <v>0</v>
      </c>
      <c r="BI1147" t="s">
        <v>1547</v>
      </c>
      <c r="BJ1147">
        <v>0</v>
      </c>
      <c r="BK1147">
        <v>0</v>
      </c>
      <c r="BL1147">
        <v>0</v>
      </c>
      <c r="BM1147" t="s">
        <v>1547</v>
      </c>
      <c r="BN1147" t="s">
        <v>1547</v>
      </c>
      <c r="BO1147" t="s">
        <v>1547</v>
      </c>
      <c r="BP1147" t="s" cm="1">
        <v>1547</v>
      </c>
      <c r="BQ1147" t="s">
        <v>1547</v>
      </c>
      <c r="BR1147" t="s">
        <v>11098</v>
      </c>
      <c r="BS1147">
        <v>3</v>
      </c>
      <c r="BT1147" t="s">
        <v>1715</v>
      </c>
      <c r="BU1147" t="s">
        <v>16124</v>
      </c>
      <c r="BV1147" t="s">
        <v>4609</v>
      </c>
      <c r="BW1147" t="s">
        <v>11106</v>
      </c>
      <c r="BX1147" t="s">
        <v>11106</v>
      </c>
      <c r="BY1147" t="s">
        <v>1744</v>
      </c>
      <c r="BZ1147" t="s">
        <v>1547</v>
      </c>
      <c r="CA1147" t="s">
        <v>1744</v>
      </c>
      <c r="CB1147" t="s">
        <v>1547</v>
      </c>
      <c r="CC1147"/>
      <c r="CD1147" t="s">
        <v>998</v>
      </c>
      <c r="CE1147" t="s">
        <v>1244</v>
      </c>
      <c r="CF1147" t="s">
        <v>4609</v>
      </c>
      <c r="CG1147" t="s">
        <v>11106</v>
      </c>
      <c r="CH1147" t="s">
        <v>1244</v>
      </c>
      <c r="CI1147" t="s">
        <v>1547</v>
      </c>
      <c r="CJ1147" t="s">
        <v>4603</v>
      </c>
      <c r="CK1147" t="s">
        <v>1564</v>
      </c>
      <c r="CL1147"/>
      <c r="CM1147"/>
      <c r="CN1147" t="s">
        <v>13645</v>
      </c>
      <c r="CO1147" t="s">
        <v>1547</v>
      </c>
      <c r="CP1147" t="s">
        <v>13645</v>
      </c>
      <c r="CQ1147" t="s">
        <v>1547</v>
      </c>
      <c r="CR1147" t="s">
        <v>1547</v>
      </c>
      <c r="CS1147">
        <v>0</v>
      </c>
      <c r="CT1147" t="s">
        <v>1547</v>
      </c>
      <c r="CU1147" t="s">
        <v>1547</v>
      </c>
      <c r="CV1147" t="s">
        <v>1547</v>
      </c>
      <c r="CW1147" t="s">
        <v>1547</v>
      </c>
      <c r="CX1147" t="s">
        <v>1547</v>
      </c>
      <c r="CY1147">
        <v>1145</v>
      </c>
      <c r="CZ1147" t="s">
        <v>10723</v>
      </c>
      <c r="DA1147" t="s">
        <v>1547</v>
      </c>
      <c r="DB1147" t="s">
        <v>1881</v>
      </c>
      <c r="DC1147" t="s">
        <v>1882</v>
      </c>
      <c r="DD1147" t="s">
        <v>4609</v>
      </c>
      <c r="DE1147" t="s">
        <v>4602</v>
      </c>
      <c r="DF1147">
        <v>0</v>
      </c>
      <c r="DG1147" t="s">
        <v>1547</v>
      </c>
      <c r="DH1147" t="s">
        <v>1547</v>
      </c>
      <c r="DI1147" t="s">
        <v>1892</v>
      </c>
      <c r="DJ1147" t="s">
        <v>11105</v>
      </c>
      <c r="DK1147"/>
      <c r="DL1147" t="s">
        <v>1892</v>
      </c>
      <c r="DM1147">
        <v>9</v>
      </c>
      <c r="DN1147" t="s">
        <v>1883</v>
      </c>
      <c r="DO1147" t="s">
        <v>1564</v>
      </c>
      <c r="DP1147" t="b">
        <v>1</v>
      </c>
      <c r="DQ1147" t="b">
        <v>0</v>
      </c>
      <c r="DR1147" t="b">
        <v>1</v>
      </c>
      <c r="DS1147" t="b">
        <v>0</v>
      </c>
      <c r="DT1147" t="b">
        <v>0</v>
      </c>
      <c r="DU1147" t="b">
        <v>1</v>
      </c>
      <c r="DV1147" t="b">
        <v>1</v>
      </c>
      <c r="DW1147">
        <v>0</v>
      </c>
      <c r="DX1147" t="b">
        <v>0</v>
      </c>
      <c r="DY1147" t="b">
        <v>0</v>
      </c>
      <c r="DZ1147" t="b">
        <v>0</v>
      </c>
      <c r="EA1147" t="b">
        <v>0</v>
      </c>
      <c r="EB1147" t="b">
        <v>0</v>
      </c>
      <c r="EC1147" t="b">
        <v>1</v>
      </c>
      <c r="ED1147" t="b">
        <v>0</v>
      </c>
      <c r="EE1147" t="b">
        <v>0</v>
      </c>
      <c r="EF1147" t="b">
        <v>0</v>
      </c>
      <c r="EG1147" t="b" cm="1">
        <v>0</v>
      </c>
      <c r="EH1147" t="b">
        <v>0</v>
      </c>
      <c r="EI1147" t="b">
        <v>0</v>
      </c>
      <c r="EJ1147" t="b">
        <v>1</v>
      </c>
      <c r="EK1147" t="s">
        <v>5327</v>
      </c>
      <c r="EL1147">
        <v>0</v>
      </c>
      <c r="EM1147">
        <v>17</v>
      </c>
      <c r="EN1147" t="b">
        <v>0</v>
      </c>
    </row>
    <row r="1148" spans="1:144" ht="330.75">
      <c r="A1148"/>
      <c r="B1148" t="s">
        <v>1564</v>
      </c>
      <c r="C1148" t="s">
        <v>1564</v>
      </c>
      <c r="D1148" t="s">
        <v>4609</v>
      </c>
      <c r="E1148" t="s">
        <v>4610</v>
      </c>
      <c r="F1148" t="s">
        <v>4611</v>
      </c>
      <c r="G1148" t="s">
        <v>4612</v>
      </c>
      <c r="H1148" t="s">
        <v>4613</v>
      </c>
      <c r="I1148" t="s">
        <v>1230</v>
      </c>
      <c r="J1148"/>
      <c r="K1148"/>
      <c r="L1148" t="s">
        <v>1743</v>
      </c>
      <c r="M1148" t="s">
        <v>2003</v>
      </c>
      <c r="N1148" t="s">
        <v>4614</v>
      </c>
      <c r="O1148"/>
      <c r="P1148" t="s">
        <v>1564</v>
      </c>
      <c r="Q1148" t="s">
        <v>4602</v>
      </c>
      <c r="R1148" t="s">
        <v>4603</v>
      </c>
      <c r="S1148" s="109" t="s">
        <v>4615</v>
      </c>
      <c r="T1148" t="s">
        <v>2265</v>
      </c>
      <c r="U1148" t="s">
        <v>13645</v>
      </c>
      <c r="V1148" t="s">
        <v>13282</v>
      </c>
      <c r="W1148"/>
      <c r="X1148"/>
      <c r="Y1148"/>
      <c r="Z1148"/>
      <c r="AA1148"/>
      <c r="AB1148"/>
      <c r="AC1148"/>
      <c r="AD1148"/>
      <c r="AE1148"/>
      <c r="AF1148"/>
      <c r="AG1148"/>
      <c r="AH1148"/>
      <c r="AI1148"/>
      <c r="AJ1148"/>
      <c r="AK1148"/>
      <c r="AL1148"/>
      <c r="AM1148"/>
      <c r="AN1148"/>
      <c r="AO1148" s="108" t="s">
        <v>43</v>
      </c>
      <c r="AP1148" t="s">
        <v>2865</v>
      </c>
      <c r="AQ1148">
        <v>5</v>
      </c>
      <c r="AR1148" t="s">
        <v>11110</v>
      </c>
      <c r="AS1148" t="s">
        <v>1564</v>
      </c>
      <c r="AT1148" t="s">
        <v>11094</v>
      </c>
      <c r="AU1148" t="s">
        <v>4610</v>
      </c>
      <c r="AV1148" t="s">
        <v>11111</v>
      </c>
      <c r="AW1148" t="s">
        <v>11112</v>
      </c>
      <c r="AX1148" t="s">
        <v>1740</v>
      </c>
      <c r="AY1148" t="s">
        <v>11113</v>
      </c>
      <c r="AZ1148" t="s">
        <v>4602</v>
      </c>
      <c r="BA1148" t="s">
        <v>11114</v>
      </c>
      <c r="BB1148" t="s">
        <v>1230</v>
      </c>
      <c r="BC1148" t="s">
        <v>1743</v>
      </c>
      <c r="BD1148" t="s">
        <v>11115</v>
      </c>
      <c r="BE1148" t="s">
        <v>4609</v>
      </c>
      <c r="BF1148">
        <v>349</v>
      </c>
      <c r="BG1148">
        <v>0</v>
      </c>
      <c r="BH1148">
        <v>0</v>
      </c>
      <c r="BI1148" t="s">
        <v>4610</v>
      </c>
      <c r="BJ1148">
        <v>1</v>
      </c>
      <c r="BK1148">
        <v>0</v>
      </c>
      <c r="BL1148">
        <v>0</v>
      </c>
      <c r="BM1148" t="s">
        <v>1547</v>
      </c>
      <c r="BN1148" t="s">
        <v>1547</v>
      </c>
      <c r="BO1148" t="s">
        <v>1547</v>
      </c>
      <c r="BP1148" t="s" cm="1">
        <v>1547</v>
      </c>
      <c r="BQ1148" t="s">
        <v>1547</v>
      </c>
      <c r="BR1148" t="s">
        <v>11098</v>
      </c>
      <c r="BS1148">
        <v>4</v>
      </c>
      <c r="BT1148" t="s">
        <v>1756</v>
      </c>
      <c r="BU1148" t="s">
        <v>16125</v>
      </c>
      <c r="BV1148" t="s">
        <v>4609</v>
      </c>
      <c r="BW1148" t="s">
        <v>11111</v>
      </c>
      <c r="BX1148" t="s">
        <v>11116</v>
      </c>
      <c r="BY1148" t="s">
        <v>11117</v>
      </c>
      <c r="BZ1148" t="s">
        <v>2265</v>
      </c>
      <c r="CA1148" t="s">
        <v>1744</v>
      </c>
      <c r="CB1148" t="s">
        <v>2003</v>
      </c>
      <c r="CC1148"/>
      <c r="CD1148" t="s">
        <v>998</v>
      </c>
      <c r="CE1148" t="s">
        <v>1230</v>
      </c>
      <c r="CF1148" t="s">
        <v>4610</v>
      </c>
      <c r="CG1148" t="s">
        <v>11111</v>
      </c>
      <c r="CH1148" t="s">
        <v>1230</v>
      </c>
      <c r="CI1148" t="s">
        <v>1547</v>
      </c>
      <c r="CJ1148" t="s">
        <v>4603</v>
      </c>
      <c r="CK1148" t="s">
        <v>1564</v>
      </c>
      <c r="CL1148"/>
      <c r="CM1148"/>
      <c r="CN1148" t="s">
        <v>13645</v>
      </c>
      <c r="CO1148" t="s">
        <v>13282</v>
      </c>
      <c r="CP1148" t="s">
        <v>13645</v>
      </c>
      <c r="CQ1148" t="s">
        <v>13282</v>
      </c>
      <c r="CR1148" t="s">
        <v>1547</v>
      </c>
      <c r="CS1148">
        <v>0</v>
      </c>
      <c r="CT1148" t="s">
        <v>1547</v>
      </c>
      <c r="CU1148" t="s">
        <v>1547</v>
      </c>
      <c r="CV1148" t="s">
        <v>1547</v>
      </c>
      <c r="CW1148" t="s">
        <v>1547</v>
      </c>
      <c r="CX1148" t="s">
        <v>1547</v>
      </c>
      <c r="CY1148">
        <v>1146</v>
      </c>
      <c r="CZ1148" t="s">
        <v>10732</v>
      </c>
      <c r="DA1148" t="s">
        <v>1547</v>
      </c>
      <c r="DB1148" t="s">
        <v>1881</v>
      </c>
      <c r="DC1148" t="s">
        <v>1882</v>
      </c>
      <c r="DD1148" t="s">
        <v>4610</v>
      </c>
      <c r="DE1148" t="s">
        <v>4602</v>
      </c>
      <c r="DF1148" t="s">
        <v>4612</v>
      </c>
      <c r="DG1148" t="s">
        <v>2265</v>
      </c>
      <c r="DH1148" t="s">
        <v>2265</v>
      </c>
      <c r="DI1148" t="s">
        <v>7306</v>
      </c>
      <c r="DJ1148" t="s">
        <v>11110</v>
      </c>
      <c r="DK1148"/>
      <c r="DL1148" t="s">
        <v>11119</v>
      </c>
      <c r="DM1148">
        <v>9</v>
      </c>
      <c r="DN1148" t="s">
        <v>1883</v>
      </c>
      <c r="DO1148" t="s">
        <v>1564</v>
      </c>
      <c r="DP1148" t="b">
        <v>1</v>
      </c>
      <c r="DQ1148" t="b">
        <v>0</v>
      </c>
      <c r="DR1148" t="b">
        <v>0</v>
      </c>
      <c r="DS1148" t="b">
        <v>0</v>
      </c>
      <c r="DT1148" t="b">
        <v>1</v>
      </c>
      <c r="DU1148" t="b">
        <v>1</v>
      </c>
      <c r="DV1148" t="b">
        <v>0</v>
      </c>
      <c r="DW1148">
        <v>0</v>
      </c>
      <c r="DX1148" t="b">
        <v>0</v>
      </c>
      <c r="DY1148" t="b">
        <v>0</v>
      </c>
      <c r="DZ1148" t="b">
        <v>0</v>
      </c>
      <c r="EA1148" t="b">
        <v>0</v>
      </c>
      <c r="EB1148" t="b">
        <v>0</v>
      </c>
      <c r="EC1148" t="b">
        <v>0</v>
      </c>
      <c r="ED1148" t="b">
        <v>0</v>
      </c>
      <c r="EE1148" t="b">
        <v>0</v>
      </c>
      <c r="EF1148" t="b">
        <v>0</v>
      </c>
      <c r="EG1148" t="b" cm="1">
        <v>0</v>
      </c>
      <c r="EH1148" t="b">
        <v>0</v>
      </c>
      <c r="EI1148" t="b">
        <v>0</v>
      </c>
      <c r="EJ1148" t="b">
        <v>0</v>
      </c>
      <c r="EK1148" t="s">
        <v>1547</v>
      </c>
      <c r="EL1148">
        <v>0</v>
      </c>
      <c r="EM1148">
        <v>22</v>
      </c>
      <c r="EN1148" t="b">
        <v>0</v>
      </c>
    </row>
    <row r="1149" spans="1:144" ht="15.75">
      <c r="A1149"/>
      <c r="B1149" t="s">
        <v>1564</v>
      </c>
      <c r="C1149" t="s">
        <v>1564</v>
      </c>
      <c r="D1149" t="s">
        <v>4616</v>
      </c>
      <c r="E1149" t="s">
        <v>4617</v>
      </c>
      <c r="F1149"/>
      <c r="G1149" t="s">
        <v>4616</v>
      </c>
      <c r="H1149" t="s">
        <v>4616</v>
      </c>
      <c r="I1149" t="s">
        <v>1244</v>
      </c>
      <c r="J1149"/>
      <c r="K1149"/>
      <c r="L1149" t="s">
        <v>1743</v>
      </c>
      <c r="M1149"/>
      <c r="N1149"/>
      <c r="O1149"/>
      <c r="P1149"/>
      <c r="Q1149" t="s">
        <v>4602</v>
      </c>
      <c r="R1149" t="s">
        <v>4603</v>
      </c>
      <c r="S1149"/>
      <c r="T1149"/>
      <c r="U1149" t="s">
        <v>4604</v>
      </c>
      <c r="V1149"/>
      <c r="W1149"/>
      <c r="X1149"/>
      <c r="Y1149"/>
      <c r="Z1149"/>
      <c r="AA1149"/>
      <c r="AB1149"/>
      <c r="AC1149"/>
      <c r="AD1149"/>
      <c r="AE1149"/>
      <c r="AF1149"/>
      <c r="AG1149"/>
      <c r="AH1149"/>
      <c r="AI1149"/>
      <c r="AJ1149"/>
      <c r="AK1149"/>
      <c r="AL1149"/>
      <c r="AM1149"/>
      <c r="AN1149"/>
      <c r="AO1149" s="108" t="s">
        <v>43</v>
      </c>
      <c r="AP1149" t="s">
        <v>2865</v>
      </c>
      <c r="AQ1149">
        <v>6</v>
      </c>
      <c r="AR1149" t="s">
        <v>11120</v>
      </c>
      <c r="AS1149" t="s">
        <v>1564</v>
      </c>
      <c r="AT1149" t="s">
        <v>11094</v>
      </c>
      <c r="AU1149" t="s">
        <v>4617</v>
      </c>
      <c r="AV1149" t="s">
        <v>11121</v>
      </c>
      <c r="AW1149" t="s">
        <v>1744</v>
      </c>
      <c r="AX1149" t="s">
        <v>1740</v>
      </c>
      <c r="AY1149" t="s">
        <v>11122</v>
      </c>
      <c r="AZ1149" t="s">
        <v>4602</v>
      </c>
      <c r="BA1149" t="s">
        <v>11123</v>
      </c>
      <c r="BB1149" t="s">
        <v>1244</v>
      </c>
      <c r="BC1149" t="s">
        <v>1743</v>
      </c>
      <c r="BD1149" t="s">
        <v>11124</v>
      </c>
      <c r="BE1149" t="s">
        <v>4616</v>
      </c>
      <c r="BF1149">
        <v>1149</v>
      </c>
      <c r="BG1149">
        <v>0</v>
      </c>
      <c r="BH1149">
        <v>0</v>
      </c>
      <c r="BI1149" t="s">
        <v>1547</v>
      </c>
      <c r="BJ1149">
        <v>0</v>
      </c>
      <c r="BK1149">
        <v>0</v>
      </c>
      <c r="BL1149">
        <v>0</v>
      </c>
      <c r="BM1149" t="s">
        <v>1547</v>
      </c>
      <c r="BN1149" t="s">
        <v>1547</v>
      </c>
      <c r="BO1149" t="s">
        <v>1547</v>
      </c>
      <c r="BP1149" t="s" cm="1">
        <v>1547</v>
      </c>
      <c r="BQ1149" t="s">
        <v>1547</v>
      </c>
      <c r="BR1149" t="s">
        <v>11098</v>
      </c>
      <c r="BS1149">
        <v>5</v>
      </c>
      <c r="BT1149" t="s">
        <v>1717</v>
      </c>
      <c r="BU1149" t="s">
        <v>16126</v>
      </c>
      <c r="BV1149" t="s">
        <v>4616</v>
      </c>
      <c r="BW1149" t="s">
        <v>11121</v>
      </c>
      <c r="BX1149" t="s">
        <v>11122</v>
      </c>
      <c r="BY1149" t="s">
        <v>1744</v>
      </c>
      <c r="BZ1149" t="s">
        <v>1547</v>
      </c>
      <c r="CA1149" t="s">
        <v>1744</v>
      </c>
      <c r="CB1149" t="s">
        <v>1547</v>
      </c>
      <c r="CC1149"/>
      <c r="CD1149" t="s">
        <v>998</v>
      </c>
      <c r="CE1149" t="s">
        <v>1244</v>
      </c>
      <c r="CF1149" t="s">
        <v>4617</v>
      </c>
      <c r="CG1149" t="s">
        <v>11121</v>
      </c>
      <c r="CH1149" t="s">
        <v>1244</v>
      </c>
      <c r="CI1149" t="s">
        <v>1547</v>
      </c>
      <c r="CJ1149" t="s">
        <v>4603</v>
      </c>
      <c r="CK1149" t="s">
        <v>1564</v>
      </c>
      <c r="CL1149"/>
      <c r="CM1149"/>
      <c r="CN1149" t="s">
        <v>4604</v>
      </c>
      <c r="CO1149" t="s">
        <v>1547</v>
      </c>
      <c r="CP1149" t="s">
        <v>4604</v>
      </c>
      <c r="CQ1149" t="s">
        <v>1547</v>
      </c>
      <c r="CR1149" t="s">
        <v>1547</v>
      </c>
      <c r="CS1149">
        <v>0</v>
      </c>
      <c r="CT1149" t="s">
        <v>1547</v>
      </c>
      <c r="CU1149" t="s">
        <v>1547</v>
      </c>
      <c r="CV1149" t="s">
        <v>1547</v>
      </c>
      <c r="CW1149" t="s">
        <v>1547</v>
      </c>
      <c r="CX1149" t="s">
        <v>1547</v>
      </c>
      <c r="CY1149">
        <v>1147</v>
      </c>
      <c r="CZ1149" t="s">
        <v>10741</v>
      </c>
      <c r="DA1149" t="s">
        <v>1547</v>
      </c>
      <c r="DB1149" t="s">
        <v>1881</v>
      </c>
      <c r="DC1149" t="s">
        <v>1882</v>
      </c>
      <c r="DD1149" t="s">
        <v>4617</v>
      </c>
      <c r="DE1149" t="s">
        <v>4602</v>
      </c>
      <c r="DF1149" t="s">
        <v>4616</v>
      </c>
      <c r="DG1149" t="s">
        <v>1547</v>
      </c>
      <c r="DH1149" t="s">
        <v>1547</v>
      </c>
      <c r="DI1149" t="s">
        <v>1892</v>
      </c>
      <c r="DJ1149" t="s">
        <v>11120</v>
      </c>
      <c r="DK1149"/>
      <c r="DL1149" t="s">
        <v>1892</v>
      </c>
      <c r="DM1149">
        <v>9</v>
      </c>
      <c r="DN1149" t="s">
        <v>1883</v>
      </c>
      <c r="DO1149" t="s">
        <v>1564</v>
      </c>
      <c r="DP1149" t="b">
        <v>1</v>
      </c>
      <c r="DQ1149" t="b">
        <v>0</v>
      </c>
      <c r="DR1149" t="b">
        <v>1</v>
      </c>
      <c r="DS1149" t="b">
        <v>0</v>
      </c>
      <c r="DT1149" t="b">
        <v>0</v>
      </c>
      <c r="DU1149" t="b">
        <v>1</v>
      </c>
      <c r="DV1149" t="b">
        <v>1</v>
      </c>
      <c r="DW1149">
        <v>0</v>
      </c>
      <c r="DX1149" t="b">
        <v>0</v>
      </c>
      <c r="DY1149" t="b">
        <v>0</v>
      </c>
      <c r="DZ1149" t="b">
        <v>0</v>
      </c>
      <c r="EA1149" t="b">
        <v>0</v>
      </c>
      <c r="EB1149" t="b">
        <v>0</v>
      </c>
      <c r="EC1149" t="b">
        <v>0</v>
      </c>
      <c r="ED1149" t="b">
        <v>0</v>
      </c>
      <c r="EE1149" t="b">
        <v>0</v>
      </c>
      <c r="EF1149" t="b">
        <v>0</v>
      </c>
      <c r="EG1149" t="b" cm="1">
        <v>0</v>
      </c>
      <c r="EH1149" t="b">
        <v>0</v>
      </c>
      <c r="EI1149" t="b">
        <v>0</v>
      </c>
      <c r="EJ1149" t="b">
        <v>0</v>
      </c>
      <c r="EK1149" t="s">
        <v>1547</v>
      </c>
      <c r="EL1149">
        <v>0</v>
      </c>
      <c r="EM1149">
        <v>10</v>
      </c>
      <c r="EN1149" t="b">
        <v>0</v>
      </c>
    </row>
    <row r="1150" spans="1:144" ht="15.75">
      <c r="A1150"/>
      <c r="B1150" t="s">
        <v>1564</v>
      </c>
      <c r="C1150" t="s">
        <v>1564</v>
      </c>
      <c r="D1150" t="s">
        <v>4618</v>
      </c>
      <c r="E1150" t="s">
        <v>4619</v>
      </c>
      <c r="F1150"/>
      <c r="G1150" t="s">
        <v>4618</v>
      </c>
      <c r="H1150" t="s">
        <v>4618</v>
      </c>
      <c r="I1150" t="s">
        <v>1230</v>
      </c>
      <c r="J1150"/>
      <c r="K1150"/>
      <c r="L1150" t="s">
        <v>1743</v>
      </c>
      <c r="M1150" t="s">
        <v>1779</v>
      </c>
      <c r="N1150">
        <v>20200107</v>
      </c>
      <c r="O1150"/>
      <c r="P1150" t="s">
        <v>1564</v>
      </c>
      <c r="Q1150" t="s">
        <v>4602</v>
      </c>
      <c r="R1150" t="s">
        <v>4603</v>
      </c>
      <c r="S1150"/>
      <c r="T1150"/>
      <c r="U1150" t="s">
        <v>4604</v>
      </c>
      <c r="V1150" t="s">
        <v>4620</v>
      </c>
      <c r="W1150"/>
      <c r="X1150"/>
      <c r="Y1150"/>
      <c r="Z1150"/>
      <c r="AA1150"/>
      <c r="AB1150"/>
      <c r="AC1150"/>
      <c r="AD1150"/>
      <c r="AE1150"/>
      <c r="AF1150"/>
      <c r="AG1150"/>
      <c r="AH1150"/>
      <c r="AI1150"/>
      <c r="AJ1150"/>
      <c r="AK1150"/>
      <c r="AL1150"/>
      <c r="AM1150"/>
      <c r="AN1150"/>
      <c r="AO1150" s="108" t="s">
        <v>43</v>
      </c>
      <c r="AP1150" t="s">
        <v>2865</v>
      </c>
      <c r="AQ1150">
        <v>7</v>
      </c>
      <c r="AR1150" t="s">
        <v>11126</v>
      </c>
      <c r="AS1150" t="s">
        <v>1564</v>
      </c>
      <c r="AT1150" t="s">
        <v>11094</v>
      </c>
      <c r="AU1150" t="s">
        <v>4619</v>
      </c>
      <c r="AV1150" t="s">
        <v>11127</v>
      </c>
      <c r="AW1150" t="s">
        <v>1744</v>
      </c>
      <c r="AX1150" t="s">
        <v>1740</v>
      </c>
      <c r="AY1150" t="s">
        <v>11128</v>
      </c>
      <c r="AZ1150" t="s">
        <v>4602</v>
      </c>
      <c r="BA1150" t="s">
        <v>11129</v>
      </c>
      <c r="BB1150" t="s">
        <v>1230</v>
      </c>
      <c r="BC1150" t="s">
        <v>1743</v>
      </c>
      <c r="BD1150" t="s">
        <v>11130</v>
      </c>
      <c r="BE1150" t="s">
        <v>4616</v>
      </c>
      <c r="BF1150">
        <v>1150</v>
      </c>
      <c r="BG1150">
        <v>1149</v>
      </c>
      <c r="BH1150">
        <v>0</v>
      </c>
      <c r="BI1150" t="s">
        <v>4619</v>
      </c>
      <c r="BJ1150">
        <v>1</v>
      </c>
      <c r="BK1150">
        <v>0</v>
      </c>
      <c r="BL1150">
        <v>0</v>
      </c>
      <c r="BM1150" t="s">
        <v>1547</v>
      </c>
      <c r="BN1150" t="s">
        <v>4617</v>
      </c>
      <c r="BO1150" t="s">
        <v>11121</v>
      </c>
      <c r="BP1150" t="s" cm="1">
        <v>11120</v>
      </c>
      <c r="BQ1150" t="s">
        <v>1547</v>
      </c>
      <c r="BR1150" t="s">
        <v>11098</v>
      </c>
      <c r="BS1150">
        <v>6</v>
      </c>
      <c r="BT1150" t="s">
        <v>1719</v>
      </c>
      <c r="BU1150" t="s">
        <v>16127</v>
      </c>
      <c r="BV1150" t="s">
        <v>4618</v>
      </c>
      <c r="BW1150" t="s">
        <v>11127</v>
      </c>
      <c r="BX1150" t="s">
        <v>11128</v>
      </c>
      <c r="BY1150" t="s">
        <v>11131</v>
      </c>
      <c r="BZ1150" t="s">
        <v>1547</v>
      </c>
      <c r="CA1150" t="s">
        <v>1744</v>
      </c>
      <c r="CB1150" t="s">
        <v>1779</v>
      </c>
      <c r="CC1150"/>
      <c r="CD1150" t="s">
        <v>998</v>
      </c>
      <c r="CE1150" t="s">
        <v>1230</v>
      </c>
      <c r="CF1150" t="s">
        <v>11132</v>
      </c>
      <c r="CG1150" t="s">
        <v>11133</v>
      </c>
      <c r="CH1150" t="s">
        <v>1230</v>
      </c>
      <c r="CI1150" t="s">
        <v>1547</v>
      </c>
      <c r="CJ1150" t="s">
        <v>4603</v>
      </c>
      <c r="CK1150" t="s">
        <v>1564</v>
      </c>
      <c r="CL1150"/>
      <c r="CM1150"/>
      <c r="CN1150" t="s">
        <v>4604</v>
      </c>
      <c r="CO1150" t="s">
        <v>4620</v>
      </c>
      <c r="CP1150" t="s">
        <v>4604</v>
      </c>
      <c r="CQ1150" t="s">
        <v>4620</v>
      </c>
      <c r="CR1150" t="s">
        <v>1547</v>
      </c>
      <c r="CS1150">
        <v>0</v>
      </c>
      <c r="CT1150" t="s">
        <v>1547</v>
      </c>
      <c r="CU1150" t="s">
        <v>1547</v>
      </c>
      <c r="CV1150" t="s">
        <v>1547</v>
      </c>
      <c r="CW1150" t="s">
        <v>1547</v>
      </c>
      <c r="CX1150" t="s">
        <v>1547</v>
      </c>
      <c r="CY1150">
        <v>1148</v>
      </c>
      <c r="CZ1150" t="s">
        <v>10750</v>
      </c>
      <c r="DA1150" t="s">
        <v>1547</v>
      </c>
      <c r="DB1150" t="s">
        <v>1881</v>
      </c>
      <c r="DC1150" t="s">
        <v>1882</v>
      </c>
      <c r="DD1150" t="s">
        <v>4619</v>
      </c>
      <c r="DE1150" t="s">
        <v>4602</v>
      </c>
      <c r="DF1150" t="s">
        <v>4618</v>
      </c>
      <c r="DG1150" t="s">
        <v>1547</v>
      </c>
      <c r="DH1150" t="s">
        <v>1547</v>
      </c>
      <c r="DI1150" t="s">
        <v>1892</v>
      </c>
      <c r="DJ1150" t="s">
        <v>11126</v>
      </c>
      <c r="DK1150"/>
      <c r="DL1150" t="s">
        <v>1892</v>
      </c>
      <c r="DM1150">
        <v>9</v>
      </c>
      <c r="DN1150" t="s">
        <v>1883</v>
      </c>
      <c r="DO1150" t="s">
        <v>1564</v>
      </c>
      <c r="DP1150" t="b">
        <v>1</v>
      </c>
      <c r="DQ1150" t="b">
        <v>0</v>
      </c>
      <c r="DR1150" t="b">
        <v>1</v>
      </c>
      <c r="DS1150" t="b">
        <v>0</v>
      </c>
      <c r="DT1150" t="b">
        <v>0</v>
      </c>
      <c r="DU1150" t="b">
        <v>1</v>
      </c>
      <c r="DV1150" t="b">
        <v>0</v>
      </c>
      <c r="DW1150">
        <v>0</v>
      </c>
      <c r="DX1150" t="b">
        <v>0</v>
      </c>
      <c r="DY1150" t="b">
        <v>0</v>
      </c>
      <c r="DZ1150" t="b">
        <v>0</v>
      </c>
      <c r="EA1150" t="b">
        <v>0</v>
      </c>
      <c r="EB1150" t="b">
        <v>0</v>
      </c>
      <c r="EC1150" t="b">
        <v>0</v>
      </c>
      <c r="ED1150" t="b">
        <v>0</v>
      </c>
      <c r="EE1150" t="b">
        <v>0</v>
      </c>
      <c r="EF1150" t="b">
        <v>0</v>
      </c>
      <c r="EG1150" t="b" cm="1">
        <v>0</v>
      </c>
      <c r="EH1150" t="b">
        <v>0</v>
      </c>
      <c r="EI1150" t="b">
        <v>0</v>
      </c>
      <c r="EJ1150" t="b">
        <v>0</v>
      </c>
      <c r="EK1150" t="s">
        <v>1547</v>
      </c>
      <c r="EL1150">
        <v>0</v>
      </c>
      <c r="EM1150">
        <v>17</v>
      </c>
      <c r="EN1150" t="b">
        <v>0</v>
      </c>
    </row>
    <row r="1151" spans="1:144" ht="15.75">
      <c r="A1151"/>
      <c r="B1151" t="s">
        <v>1564</v>
      </c>
      <c r="C1151" t="s">
        <v>1564</v>
      </c>
      <c r="D1151" t="s">
        <v>4621</v>
      </c>
      <c r="E1151" t="s">
        <v>4468</v>
      </c>
      <c r="F1151"/>
      <c r="G1151" t="s">
        <v>4621</v>
      </c>
      <c r="H1151" t="s">
        <v>4621</v>
      </c>
      <c r="I1151" t="s">
        <v>1251</v>
      </c>
      <c r="J1151"/>
      <c r="K1151"/>
      <c r="L1151" t="s">
        <v>1743</v>
      </c>
      <c r="M1151" t="s">
        <v>1754</v>
      </c>
      <c r="N1151" t="s">
        <v>4622</v>
      </c>
      <c r="O1151"/>
      <c r="P1151" t="s">
        <v>1564</v>
      </c>
      <c r="Q1151" t="s">
        <v>4602</v>
      </c>
      <c r="R1151" t="s">
        <v>4603</v>
      </c>
      <c r="S1151"/>
      <c r="T1151"/>
      <c r="U1151" t="s">
        <v>4604</v>
      </c>
      <c r="V1151" t="s">
        <v>4568</v>
      </c>
      <c r="W1151"/>
      <c r="X1151"/>
      <c r="Y1151"/>
      <c r="Z1151"/>
      <c r="AA1151"/>
      <c r="AB1151"/>
      <c r="AC1151"/>
      <c r="AD1151"/>
      <c r="AE1151"/>
      <c r="AF1151"/>
      <c r="AG1151"/>
      <c r="AH1151"/>
      <c r="AI1151"/>
      <c r="AJ1151"/>
      <c r="AK1151"/>
      <c r="AL1151"/>
      <c r="AM1151"/>
      <c r="AN1151"/>
      <c r="AO1151" s="108" t="s">
        <v>43</v>
      </c>
      <c r="AP1151" t="s">
        <v>2865</v>
      </c>
      <c r="AQ1151">
        <v>8</v>
      </c>
      <c r="AR1151" t="s">
        <v>11135</v>
      </c>
      <c r="AS1151" t="s">
        <v>1564</v>
      </c>
      <c r="AT1151" t="s">
        <v>11094</v>
      </c>
      <c r="AU1151" t="s">
        <v>4468</v>
      </c>
      <c r="AV1151" t="s">
        <v>10681</v>
      </c>
      <c r="AW1151" t="s">
        <v>1744</v>
      </c>
      <c r="AX1151" t="s">
        <v>1740</v>
      </c>
      <c r="AY1151" t="s">
        <v>11136</v>
      </c>
      <c r="AZ1151" t="s">
        <v>4602</v>
      </c>
      <c r="BA1151" t="s">
        <v>10683</v>
      </c>
      <c r="BB1151" t="s">
        <v>1251</v>
      </c>
      <c r="BC1151" t="s">
        <v>1743</v>
      </c>
      <c r="BD1151" t="s">
        <v>11137</v>
      </c>
      <c r="BE1151" t="s">
        <v>4616</v>
      </c>
      <c r="BF1151">
        <v>1087</v>
      </c>
      <c r="BG1151">
        <v>1149</v>
      </c>
      <c r="BH1151">
        <v>0</v>
      </c>
      <c r="BI1151" t="s">
        <v>1547</v>
      </c>
      <c r="BJ1151">
        <v>0</v>
      </c>
      <c r="BK1151">
        <v>0</v>
      </c>
      <c r="BL1151">
        <v>1642</v>
      </c>
      <c r="BM1151" t="s">
        <v>10685</v>
      </c>
      <c r="BN1151" t="s">
        <v>4617</v>
      </c>
      <c r="BO1151" t="s">
        <v>11121</v>
      </c>
      <c r="BP1151" t="s" cm="1">
        <v>11120</v>
      </c>
      <c r="BQ1151" t="s">
        <v>1547</v>
      </c>
      <c r="BR1151" t="s">
        <v>11098</v>
      </c>
      <c r="BS1151">
        <v>7</v>
      </c>
      <c r="BT1151" t="s">
        <v>1722</v>
      </c>
      <c r="BU1151" t="s">
        <v>16128</v>
      </c>
      <c r="BV1151" t="s">
        <v>4621</v>
      </c>
      <c r="BW1151" t="s">
        <v>10681</v>
      </c>
      <c r="BX1151" t="s">
        <v>11136</v>
      </c>
      <c r="BY1151" t="s">
        <v>11138</v>
      </c>
      <c r="BZ1151" t="s">
        <v>1547</v>
      </c>
      <c r="CA1151" t="s">
        <v>1744</v>
      </c>
      <c r="CB1151" t="s">
        <v>1754</v>
      </c>
      <c r="CC1151"/>
      <c r="CD1151" t="s">
        <v>998</v>
      </c>
      <c r="CE1151" t="s">
        <v>1251</v>
      </c>
      <c r="CF1151" t="s">
        <v>11139</v>
      </c>
      <c r="CG1151" t="s">
        <v>11140</v>
      </c>
      <c r="CH1151" t="s">
        <v>1251</v>
      </c>
      <c r="CI1151" t="s">
        <v>1547</v>
      </c>
      <c r="CJ1151" t="s">
        <v>4603</v>
      </c>
      <c r="CK1151" t="s">
        <v>1564</v>
      </c>
      <c r="CL1151"/>
      <c r="CM1151"/>
      <c r="CN1151" t="s">
        <v>4604</v>
      </c>
      <c r="CO1151" t="s">
        <v>4568</v>
      </c>
      <c r="CP1151" t="s">
        <v>4604</v>
      </c>
      <c r="CQ1151" t="s">
        <v>4568</v>
      </c>
      <c r="CR1151" t="s">
        <v>1547</v>
      </c>
      <c r="CS1151">
        <v>0</v>
      </c>
      <c r="CT1151" t="s">
        <v>1547</v>
      </c>
      <c r="CU1151" t="s">
        <v>1547</v>
      </c>
      <c r="CV1151" t="s">
        <v>1547</v>
      </c>
      <c r="CW1151" t="s">
        <v>1547</v>
      </c>
      <c r="CX1151" t="s">
        <v>1547</v>
      </c>
      <c r="CY1151">
        <v>1149</v>
      </c>
      <c r="CZ1151" t="s">
        <v>10757</v>
      </c>
      <c r="DA1151" t="s">
        <v>1547</v>
      </c>
      <c r="DB1151" t="s">
        <v>1881</v>
      </c>
      <c r="DC1151" t="s">
        <v>1882</v>
      </c>
      <c r="DD1151" t="s">
        <v>4468</v>
      </c>
      <c r="DE1151" t="s">
        <v>4602</v>
      </c>
      <c r="DF1151" t="s">
        <v>4621</v>
      </c>
      <c r="DG1151" t="s">
        <v>1547</v>
      </c>
      <c r="DH1151" t="s">
        <v>1547</v>
      </c>
      <c r="DI1151" t="s">
        <v>1892</v>
      </c>
      <c r="DJ1151" t="s">
        <v>11135</v>
      </c>
      <c r="DK1151"/>
      <c r="DL1151" t="s">
        <v>1892</v>
      </c>
      <c r="DM1151">
        <v>9</v>
      </c>
      <c r="DN1151" t="s">
        <v>1883</v>
      </c>
      <c r="DO1151" t="s">
        <v>1564</v>
      </c>
      <c r="DP1151" t="b">
        <v>1</v>
      </c>
      <c r="DQ1151" t="b">
        <v>0</v>
      </c>
      <c r="DR1151" t="b">
        <v>0</v>
      </c>
      <c r="DS1151" t="b">
        <v>0</v>
      </c>
      <c r="DT1151" t="b">
        <v>0</v>
      </c>
      <c r="DU1151" t="b">
        <v>1</v>
      </c>
      <c r="DV1151" t="b">
        <v>0</v>
      </c>
      <c r="DW1151">
        <v>0</v>
      </c>
      <c r="DX1151" t="b">
        <v>0</v>
      </c>
      <c r="DY1151" t="b">
        <v>0</v>
      </c>
      <c r="DZ1151" t="b">
        <v>0</v>
      </c>
      <c r="EA1151" t="b">
        <v>0</v>
      </c>
      <c r="EB1151" t="b">
        <v>0</v>
      </c>
      <c r="EC1151" t="b">
        <v>1</v>
      </c>
      <c r="ED1151" t="b">
        <v>0</v>
      </c>
      <c r="EE1151" t="b">
        <v>0</v>
      </c>
      <c r="EF1151" t="b">
        <v>0</v>
      </c>
      <c r="EG1151" t="b" cm="1">
        <v>0</v>
      </c>
      <c r="EH1151" t="b">
        <v>0</v>
      </c>
      <c r="EI1151" t="b">
        <v>0</v>
      </c>
      <c r="EJ1151" t="b">
        <v>1</v>
      </c>
      <c r="EK1151" t="s">
        <v>5327</v>
      </c>
      <c r="EL1151">
        <v>0</v>
      </c>
      <c r="EM1151">
        <v>10</v>
      </c>
      <c r="EN1151" t="b">
        <v>0</v>
      </c>
    </row>
    <row r="1152" spans="1:144" ht="63">
      <c r="A1152"/>
      <c r="B1152" t="s">
        <v>1564</v>
      </c>
      <c r="C1152" t="s">
        <v>1564</v>
      </c>
      <c r="D1152" t="s">
        <v>3605</v>
      </c>
      <c r="E1152" t="s">
        <v>3606</v>
      </c>
      <c r="F1152" t="s">
        <v>4376</v>
      </c>
      <c r="G1152" t="s">
        <v>3605</v>
      </c>
      <c r="H1152" t="s">
        <v>3605</v>
      </c>
      <c r="I1152" t="s">
        <v>1230</v>
      </c>
      <c r="J1152"/>
      <c r="K1152"/>
      <c r="L1152" t="s">
        <v>1743</v>
      </c>
      <c r="M1152" t="s">
        <v>1754</v>
      </c>
      <c r="N1152" t="s">
        <v>4623</v>
      </c>
      <c r="O1152"/>
      <c r="P1152" t="s">
        <v>1564</v>
      </c>
      <c r="Q1152" t="s">
        <v>4602</v>
      </c>
      <c r="R1152" t="s">
        <v>4603</v>
      </c>
      <c r="S1152" s="109" t="s">
        <v>4624</v>
      </c>
      <c r="T1152"/>
      <c r="U1152" t="s">
        <v>4604</v>
      </c>
      <c r="V1152" t="s">
        <v>13400</v>
      </c>
      <c r="W1152"/>
      <c r="X1152"/>
      <c r="Y1152"/>
      <c r="Z1152"/>
      <c r="AA1152"/>
      <c r="AB1152"/>
      <c r="AC1152"/>
      <c r="AD1152"/>
      <c r="AE1152"/>
      <c r="AF1152"/>
      <c r="AG1152"/>
      <c r="AH1152"/>
      <c r="AI1152"/>
      <c r="AJ1152"/>
      <c r="AK1152"/>
      <c r="AL1152"/>
      <c r="AM1152"/>
      <c r="AN1152"/>
      <c r="AO1152" s="108" t="s">
        <v>43</v>
      </c>
      <c r="AP1152" t="s">
        <v>2865</v>
      </c>
      <c r="AQ1152">
        <v>9</v>
      </c>
      <c r="AR1152" t="s">
        <v>11142</v>
      </c>
      <c r="AS1152" t="s">
        <v>1564</v>
      </c>
      <c r="AT1152" t="s">
        <v>11094</v>
      </c>
      <c r="AU1152" t="s">
        <v>3606</v>
      </c>
      <c r="AV1152" t="s">
        <v>7326</v>
      </c>
      <c r="AW1152" t="s">
        <v>10133</v>
      </c>
      <c r="AX1152" t="s">
        <v>1740</v>
      </c>
      <c r="AY1152" t="s">
        <v>7796</v>
      </c>
      <c r="AZ1152" t="s">
        <v>4602</v>
      </c>
      <c r="BA1152" t="s">
        <v>7329</v>
      </c>
      <c r="BB1152" t="s">
        <v>1230</v>
      </c>
      <c r="BC1152" t="s">
        <v>1743</v>
      </c>
      <c r="BD1152" t="s">
        <v>7797</v>
      </c>
      <c r="BE1152" t="s">
        <v>4616</v>
      </c>
      <c r="BF1152">
        <v>408</v>
      </c>
      <c r="BG1152">
        <v>1149</v>
      </c>
      <c r="BH1152">
        <v>0</v>
      </c>
      <c r="BI1152" t="s">
        <v>3606</v>
      </c>
      <c r="BJ1152">
        <v>4</v>
      </c>
      <c r="BK1152">
        <v>0</v>
      </c>
      <c r="BL1152">
        <v>0</v>
      </c>
      <c r="BM1152" t="s">
        <v>1547</v>
      </c>
      <c r="BN1152" t="s">
        <v>4617</v>
      </c>
      <c r="BO1152" t="s">
        <v>11121</v>
      </c>
      <c r="BP1152" t="s" cm="1">
        <v>11120</v>
      </c>
      <c r="BQ1152" t="s">
        <v>1547</v>
      </c>
      <c r="BR1152" t="s">
        <v>11098</v>
      </c>
      <c r="BS1152">
        <v>8</v>
      </c>
      <c r="BT1152" t="s">
        <v>1724</v>
      </c>
      <c r="BU1152" t="s">
        <v>16129</v>
      </c>
      <c r="BV1152" t="s">
        <v>3605</v>
      </c>
      <c r="BW1152" t="s">
        <v>7326</v>
      </c>
      <c r="BX1152" t="s">
        <v>7796</v>
      </c>
      <c r="BY1152" t="s">
        <v>11143</v>
      </c>
      <c r="BZ1152" t="s">
        <v>1547</v>
      </c>
      <c r="CA1152" t="s">
        <v>1744</v>
      </c>
      <c r="CB1152" t="s">
        <v>1754</v>
      </c>
      <c r="CC1152"/>
      <c r="CD1152" t="s">
        <v>998</v>
      </c>
      <c r="CE1152" t="s">
        <v>1230</v>
      </c>
      <c r="CF1152" t="s">
        <v>4720</v>
      </c>
      <c r="CG1152" t="s">
        <v>11144</v>
      </c>
      <c r="CH1152" t="s">
        <v>1230</v>
      </c>
      <c r="CI1152" t="s">
        <v>1547</v>
      </c>
      <c r="CJ1152" t="s">
        <v>4603</v>
      </c>
      <c r="CK1152" t="s">
        <v>1564</v>
      </c>
      <c r="CL1152"/>
      <c r="CM1152"/>
      <c r="CN1152" t="s">
        <v>4604</v>
      </c>
      <c r="CO1152" t="s">
        <v>13400</v>
      </c>
      <c r="CP1152" t="s">
        <v>4604</v>
      </c>
      <c r="CQ1152" t="s">
        <v>13400</v>
      </c>
      <c r="CR1152" t="s">
        <v>1547</v>
      </c>
      <c r="CS1152">
        <v>0</v>
      </c>
      <c r="CT1152" t="s">
        <v>1547</v>
      </c>
      <c r="CU1152" t="s">
        <v>1547</v>
      </c>
      <c r="CV1152" t="s">
        <v>1547</v>
      </c>
      <c r="CW1152" t="s">
        <v>1547</v>
      </c>
      <c r="CX1152" t="s">
        <v>1547</v>
      </c>
      <c r="CY1152">
        <v>1150</v>
      </c>
      <c r="CZ1152" t="s">
        <v>10765</v>
      </c>
      <c r="DA1152" t="s">
        <v>1547</v>
      </c>
      <c r="DB1152" t="s">
        <v>1881</v>
      </c>
      <c r="DC1152" t="s">
        <v>1882</v>
      </c>
      <c r="DD1152" t="s">
        <v>3606</v>
      </c>
      <c r="DE1152" t="s">
        <v>4602</v>
      </c>
      <c r="DF1152" t="s">
        <v>3605</v>
      </c>
      <c r="DG1152" t="s">
        <v>1547</v>
      </c>
      <c r="DH1152" t="s">
        <v>1547</v>
      </c>
      <c r="DI1152" t="s">
        <v>1892</v>
      </c>
      <c r="DJ1152" t="s">
        <v>11142</v>
      </c>
      <c r="DK1152"/>
      <c r="DL1152" t="s">
        <v>11146</v>
      </c>
      <c r="DM1152">
        <v>9</v>
      </c>
      <c r="DN1152" t="s">
        <v>1883</v>
      </c>
      <c r="DO1152" t="s">
        <v>1564</v>
      </c>
      <c r="DP1152" t="b">
        <v>1</v>
      </c>
      <c r="DQ1152" t="b">
        <v>0</v>
      </c>
      <c r="DR1152" t="b">
        <v>0</v>
      </c>
      <c r="DS1152" t="b">
        <v>0</v>
      </c>
      <c r="DT1152" t="b">
        <v>1</v>
      </c>
      <c r="DU1152" t="b">
        <v>1</v>
      </c>
      <c r="DV1152" t="b">
        <v>0</v>
      </c>
      <c r="DW1152">
        <v>0</v>
      </c>
      <c r="DX1152" t="b">
        <v>0</v>
      </c>
      <c r="DY1152" t="b">
        <v>0</v>
      </c>
      <c r="DZ1152" t="b">
        <v>0</v>
      </c>
      <c r="EA1152" t="b">
        <v>0</v>
      </c>
      <c r="EB1152" t="b">
        <v>0</v>
      </c>
      <c r="EC1152" t="b">
        <v>1</v>
      </c>
      <c r="ED1152" t="b">
        <v>0</v>
      </c>
      <c r="EE1152" t="b">
        <v>0</v>
      </c>
      <c r="EF1152" t="b">
        <v>0</v>
      </c>
      <c r="EG1152" t="b" cm="1">
        <v>0</v>
      </c>
      <c r="EH1152" t="b">
        <v>0</v>
      </c>
      <c r="EI1152" t="b">
        <v>0</v>
      </c>
      <c r="EJ1152" t="b">
        <v>1</v>
      </c>
      <c r="EK1152" t="s">
        <v>5327</v>
      </c>
      <c r="EL1152">
        <v>0</v>
      </c>
      <c r="EM1152">
        <v>4</v>
      </c>
      <c r="EN1152" t="b">
        <v>0</v>
      </c>
    </row>
    <row r="1153" spans="1:144" ht="409.5">
      <c r="A1153"/>
      <c r="B1153" t="s">
        <v>1564</v>
      </c>
      <c r="C1153" t="s">
        <v>1564</v>
      </c>
      <c r="D1153" t="s">
        <v>4625</v>
      </c>
      <c r="E1153" t="s">
        <v>4625</v>
      </c>
      <c r="F1153"/>
      <c r="G1153" s="109" t="s">
        <v>4626</v>
      </c>
      <c r="H1153" s="109" t="s">
        <v>4627</v>
      </c>
      <c r="I1153" t="s">
        <v>1230</v>
      </c>
      <c r="J1153"/>
      <c r="K1153"/>
      <c r="L1153" t="s">
        <v>1743</v>
      </c>
      <c r="M1153" t="s">
        <v>1754</v>
      </c>
      <c r="N1153" s="109" t="s">
        <v>4628</v>
      </c>
      <c r="O1153"/>
      <c r="P1153" t="s">
        <v>1564</v>
      </c>
      <c r="Q1153" t="s">
        <v>4602</v>
      </c>
      <c r="R1153" t="s">
        <v>4603</v>
      </c>
      <c r="S1153"/>
      <c r="T1153"/>
      <c r="U1153" t="s">
        <v>4604</v>
      </c>
      <c r="V1153" t="s">
        <v>4629</v>
      </c>
      <c r="W1153"/>
      <c r="X1153"/>
      <c r="Y1153"/>
      <c r="Z1153"/>
      <c r="AA1153"/>
      <c r="AB1153"/>
      <c r="AC1153"/>
      <c r="AD1153"/>
      <c r="AE1153"/>
      <c r="AF1153"/>
      <c r="AG1153"/>
      <c r="AH1153"/>
      <c r="AI1153"/>
      <c r="AJ1153"/>
      <c r="AK1153"/>
      <c r="AL1153"/>
      <c r="AM1153"/>
      <c r="AN1153"/>
      <c r="AO1153" s="108" t="s">
        <v>43</v>
      </c>
      <c r="AP1153" t="s">
        <v>2865</v>
      </c>
      <c r="AQ1153">
        <v>10</v>
      </c>
      <c r="AR1153" t="s">
        <v>11147</v>
      </c>
      <c r="AS1153" t="s">
        <v>1564</v>
      </c>
      <c r="AT1153" t="s">
        <v>11094</v>
      </c>
      <c r="AU1153" t="s">
        <v>4625</v>
      </c>
      <c r="AV1153" t="s">
        <v>11148</v>
      </c>
      <c r="AW1153" t="s">
        <v>1744</v>
      </c>
      <c r="AX1153" t="s">
        <v>1740</v>
      </c>
      <c r="AY1153" t="s">
        <v>11149</v>
      </c>
      <c r="AZ1153" t="s">
        <v>4602</v>
      </c>
      <c r="BA1153" t="s">
        <v>11150</v>
      </c>
      <c r="BB1153" t="s">
        <v>1230</v>
      </c>
      <c r="BC1153" t="s">
        <v>1743</v>
      </c>
      <c r="BD1153" t="s">
        <v>11151</v>
      </c>
      <c r="BE1153" t="s">
        <v>4616</v>
      </c>
      <c r="BF1153">
        <v>1153</v>
      </c>
      <c r="BG1153">
        <v>1149</v>
      </c>
      <c r="BH1153">
        <v>0</v>
      </c>
      <c r="BI1153" t="s">
        <v>4625</v>
      </c>
      <c r="BJ1153">
        <v>1</v>
      </c>
      <c r="BK1153">
        <v>0</v>
      </c>
      <c r="BL1153">
        <v>0</v>
      </c>
      <c r="BM1153" t="s">
        <v>1547</v>
      </c>
      <c r="BN1153" t="s">
        <v>4617</v>
      </c>
      <c r="BO1153" t="s">
        <v>11121</v>
      </c>
      <c r="BP1153" t="s" cm="1">
        <v>11120</v>
      </c>
      <c r="BQ1153" t="s">
        <v>1547</v>
      </c>
      <c r="BR1153" t="s">
        <v>11098</v>
      </c>
      <c r="BS1153">
        <v>9</v>
      </c>
      <c r="BT1153" t="s">
        <v>1726</v>
      </c>
      <c r="BU1153" t="s">
        <v>16130</v>
      </c>
      <c r="BV1153" t="s">
        <v>4625</v>
      </c>
      <c r="BW1153" t="s">
        <v>11148</v>
      </c>
      <c r="BX1153" t="s">
        <v>11152</v>
      </c>
      <c r="BY1153" t="s">
        <v>11153</v>
      </c>
      <c r="BZ1153" t="s">
        <v>1547</v>
      </c>
      <c r="CA1153" t="s">
        <v>1744</v>
      </c>
      <c r="CB1153" t="s">
        <v>1754</v>
      </c>
      <c r="CC1153"/>
      <c r="CD1153" t="s">
        <v>998</v>
      </c>
      <c r="CE1153" t="s">
        <v>1230</v>
      </c>
      <c r="CF1153" t="s">
        <v>11154</v>
      </c>
      <c r="CG1153" t="s">
        <v>11155</v>
      </c>
      <c r="CH1153" t="s">
        <v>1230</v>
      </c>
      <c r="CI1153" t="s">
        <v>1547</v>
      </c>
      <c r="CJ1153" t="s">
        <v>4603</v>
      </c>
      <c r="CK1153" t="s">
        <v>1564</v>
      </c>
      <c r="CL1153"/>
      <c r="CM1153"/>
      <c r="CN1153" t="s">
        <v>4604</v>
      </c>
      <c r="CO1153" t="s">
        <v>4629</v>
      </c>
      <c r="CP1153" t="s">
        <v>4604</v>
      </c>
      <c r="CQ1153" t="s">
        <v>4629</v>
      </c>
      <c r="CR1153" t="s">
        <v>1547</v>
      </c>
      <c r="CS1153">
        <v>0</v>
      </c>
      <c r="CT1153" t="s">
        <v>1547</v>
      </c>
      <c r="CU1153" t="s">
        <v>1547</v>
      </c>
      <c r="CV1153" t="s">
        <v>1547</v>
      </c>
      <c r="CW1153" t="s">
        <v>1547</v>
      </c>
      <c r="CX1153" t="s">
        <v>1547</v>
      </c>
      <c r="CY1153">
        <v>1151</v>
      </c>
      <c r="CZ1153" t="s">
        <v>10773</v>
      </c>
      <c r="DA1153" t="s">
        <v>1547</v>
      </c>
      <c r="DB1153" t="s">
        <v>1881</v>
      </c>
      <c r="DC1153" t="s">
        <v>1882</v>
      </c>
      <c r="DD1153" t="s">
        <v>4625</v>
      </c>
      <c r="DE1153" t="s">
        <v>4602</v>
      </c>
      <c r="DF1153" t="s">
        <v>4626</v>
      </c>
      <c r="DG1153" t="s">
        <v>1547</v>
      </c>
      <c r="DH1153" t="s">
        <v>1547</v>
      </c>
      <c r="DI1153" t="s">
        <v>1892</v>
      </c>
      <c r="DJ1153" t="s">
        <v>11147</v>
      </c>
      <c r="DK1153"/>
      <c r="DL1153" t="s">
        <v>1892</v>
      </c>
      <c r="DM1153">
        <v>9</v>
      </c>
      <c r="DN1153" t="s">
        <v>1883</v>
      </c>
      <c r="DO1153" t="s">
        <v>1564</v>
      </c>
      <c r="DP1153" t="b">
        <v>1</v>
      </c>
      <c r="DQ1153" t="b">
        <v>0</v>
      </c>
      <c r="DR1153" t="b">
        <v>1</v>
      </c>
      <c r="DS1153" t="b">
        <v>0</v>
      </c>
      <c r="DT1153" t="b">
        <v>0</v>
      </c>
      <c r="DU1153" t="b">
        <v>1</v>
      </c>
      <c r="DV1153" t="b">
        <v>0</v>
      </c>
      <c r="DW1153">
        <v>0</v>
      </c>
      <c r="DX1153" t="b">
        <v>0</v>
      </c>
      <c r="DY1153" t="b">
        <v>0</v>
      </c>
      <c r="DZ1153" t="b">
        <v>0</v>
      </c>
      <c r="EA1153" t="b">
        <v>0</v>
      </c>
      <c r="EB1153" t="b">
        <v>0</v>
      </c>
      <c r="EC1153" t="b">
        <v>0</v>
      </c>
      <c r="ED1153" t="b">
        <v>0</v>
      </c>
      <c r="EE1153" t="b">
        <v>0</v>
      </c>
      <c r="EF1153" t="b">
        <v>0</v>
      </c>
      <c r="EG1153" t="b" cm="1">
        <v>0</v>
      </c>
      <c r="EH1153" t="b">
        <v>0</v>
      </c>
      <c r="EI1153" t="b">
        <v>0</v>
      </c>
      <c r="EJ1153" t="b">
        <v>0</v>
      </c>
      <c r="EK1153" t="s">
        <v>1547</v>
      </c>
      <c r="EL1153">
        <v>0</v>
      </c>
      <c r="EM1153">
        <v>6</v>
      </c>
      <c r="EN1153" t="b">
        <v>0</v>
      </c>
    </row>
    <row r="1154" spans="1:144" ht="15.75">
      <c r="A1154"/>
      <c r="B1154" t="s">
        <v>1564</v>
      </c>
      <c r="C1154" t="s">
        <v>1564</v>
      </c>
      <c r="D1154" t="s">
        <v>1254</v>
      </c>
      <c r="E1154" t="s">
        <v>1253</v>
      </c>
      <c r="F1154"/>
      <c r="G1154" t="s">
        <v>1254</v>
      </c>
      <c r="H1154" t="s">
        <v>4371</v>
      </c>
      <c r="I1154" t="s">
        <v>1251</v>
      </c>
      <c r="J1154"/>
      <c r="K1154"/>
      <c r="L1154" t="s">
        <v>1743</v>
      </c>
      <c r="M1154" t="s">
        <v>1754</v>
      </c>
      <c r="N1154" t="s">
        <v>4630</v>
      </c>
      <c r="O1154"/>
      <c r="P1154" t="s">
        <v>1564</v>
      </c>
      <c r="Q1154" t="s">
        <v>4602</v>
      </c>
      <c r="R1154" t="s">
        <v>4603</v>
      </c>
      <c r="S1154"/>
      <c r="T1154"/>
      <c r="U1154" t="s">
        <v>4604</v>
      </c>
      <c r="V1154" t="s">
        <v>4373</v>
      </c>
      <c r="W1154"/>
      <c r="X1154"/>
      <c r="Y1154"/>
      <c r="Z1154"/>
      <c r="AA1154"/>
      <c r="AB1154"/>
      <c r="AC1154"/>
      <c r="AD1154"/>
      <c r="AE1154"/>
      <c r="AF1154"/>
      <c r="AG1154"/>
      <c r="AH1154"/>
      <c r="AI1154"/>
      <c r="AJ1154"/>
      <c r="AK1154"/>
      <c r="AL1154"/>
      <c r="AM1154"/>
      <c r="AN1154"/>
      <c r="AO1154" s="108" t="s">
        <v>43</v>
      </c>
      <c r="AP1154" t="s">
        <v>2865</v>
      </c>
      <c r="AQ1154">
        <v>11</v>
      </c>
      <c r="AR1154" t="s">
        <v>11157</v>
      </c>
      <c r="AS1154" t="s">
        <v>1564</v>
      </c>
      <c r="AT1154" t="s">
        <v>11094</v>
      </c>
      <c r="AU1154" t="s">
        <v>1253</v>
      </c>
      <c r="AV1154" t="s">
        <v>1766</v>
      </c>
      <c r="AW1154" t="s">
        <v>1744</v>
      </c>
      <c r="AX1154" t="s">
        <v>1740</v>
      </c>
      <c r="AY1154" t="s">
        <v>1793</v>
      </c>
      <c r="AZ1154" t="s">
        <v>4602</v>
      </c>
      <c r="BA1154" t="s">
        <v>1913</v>
      </c>
      <c r="BB1154" t="s">
        <v>1251</v>
      </c>
      <c r="BC1154" t="s">
        <v>1743</v>
      </c>
      <c r="BD1154" t="s">
        <v>1914</v>
      </c>
      <c r="BE1154" t="s">
        <v>4616</v>
      </c>
      <c r="BF1154">
        <v>343</v>
      </c>
      <c r="BG1154">
        <v>1149</v>
      </c>
      <c r="BH1154">
        <v>0</v>
      </c>
      <c r="BI1154" t="s">
        <v>1547</v>
      </c>
      <c r="BJ1154">
        <v>0</v>
      </c>
      <c r="BK1154">
        <v>0</v>
      </c>
      <c r="BL1154">
        <v>515</v>
      </c>
      <c r="BM1154" t="s">
        <v>1770</v>
      </c>
      <c r="BN1154" t="s">
        <v>4617</v>
      </c>
      <c r="BO1154" t="s">
        <v>11121</v>
      </c>
      <c r="BP1154" t="s" cm="1">
        <v>11120</v>
      </c>
      <c r="BQ1154" t="s">
        <v>1547</v>
      </c>
      <c r="BR1154" t="s">
        <v>11098</v>
      </c>
      <c r="BS1154">
        <v>10</v>
      </c>
      <c r="BT1154" t="s">
        <v>1785</v>
      </c>
      <c r="BU1154" t="s">
        <v>16131</v>
      </c>
      <c r="BV1154" t="s">
        <v>1254</v>
      </c>
      <c r="BW1154" t="s">
        <v>1766</v>
      </c>
      <c r="BX1154" t="s">
        <v>10121</v>
      </c>
      <c r="BY1154" t="s">
        <v>11158</v>
      </c>
      <c r="BZ1154" t="s">
        <v>1547</v>
      </c>
      <c r="CA1154" t="s">
        <v>1744</v>
      </c>
      <c r="CB1154" t="s">
        <v>1754</v>
      </c>
      <c r="CC1154"/>
      <c r="CD1154" t="s">
        <v>998</v>
      </c>
      <c r="CE1154" t="s">
        <v>1251</v>
      </c>
      <c r="CF1154" t="s">
        <v>11159</v>
      </c>
      <c r="CG1154" t="s">
        <v>11160</v>
      </c>
      <c r="CH1154" t="s">
        <v>1251</v>
      </c>
      <c r="CI1154" t="s">
        <v>1547</v>
      </c>
      <c r="CJ1154" t="s">
        <v>4603</v>
      </c>
      <c r="CK1154" t="s">
        <v>1564</v>
      </c>
      <c r="CL1154"/>
      <c r="CM1154"/>
      <c r="CN1154" t="s">
        <v>4604</v>
      </c>
      <c r="CO1154" t="s">
        <v>4373</v>
      </c>
      <c r="CP1154" t="s">
        <v>4604</v>
      </c>
      <c r="CQ1154" t="s">
        <v>4373</v>
      </c>
      <c r="CR1154" t="s">
        <v>1547</v>
      </c>
      <c r="CS1154">
        <v>0</v>
      </c>
      <c r="CT1154" t="s">
        <v>1547</v>
      </c>
      <c r="CU1154" t="s">
        <v>1547</v>
      </c>
      <c r="CV1154" t="s">
        <v>1547</v>
      </c>
      <c r="CW1154" t="s">
        <v>1547</v>
      </c>
      <c r="CX1154" t="s">
        <v>1547</v>
      </c>
      <c r="CY1154">
        <v>1152</v>
      </c>
      <c r="CZ1154" t="s">
        <v>10780</v>
      </c>
      <c r="DA1154" t="s">
        <v>1547</v>
      </c>
      <c r="DB1154" t="s">
        <v>1881</v>
      </c>
      <c r="DC1154" t="s">
        <v>1882</v>
      </c>
      <c r="DD1154" t="s">
        <v>1253</v>
      </c>
      <c r="DE1154" t="s">
        <v>4602</v>
      </c>
      <c r="DF1154" t="s">
        <v>1254</v>
      </c>
      <c r="DG1154" t="s">
        <v>1547</v>
      </c>
      <c r="DH1154" t="s">
        <v>1547</v>
      </c>
      <c r="DI1154" t="s">
        <v>1892</v>
      </c>
      <c r="DJ1154" t="s">
        <v>11157</v>
      </c>
      <c r="DK1154"/>
      <c r="DL1154" t="s">
        <v>1892</v>
      </c>
      <c r="DM1154">
        <v>9</v>
      </c>
      <c r="DN1154" t="s">
        <v>1883</v>
      </c>
      <c r="DO1154" t="s">
        <v>1564</v>
      </c>
      <c r="DP1154" t="b">
        <v>1</v>
      </c>
      <c r="DQ1154" t="b">
        <v>0</v>
      </c>
      <c r="DR1154" t="b">
        <v>0</v>
      </c>
      <c r="DS1154" t="b">
        <v>0</v>
      </c>
      <c r="DT1154" t="b">
        <v>0</v>
      </c>
      <c r="DU1154" t="b">
        <v>1</v>
      </c>
      <c r="DV1154" t="b">
        <v>0</v>
      </c>
      <c r="DW1154">
        <v>0</v>
      </c>
      <c r="DX1154" t="b">
        <v>0</v>
      </c>
      <c r="DY1154" t="b">
        <v>0</v>
      </c>
      <c r="DZ1154" t="b">
        <v>0</v>
      </c>
      <c r="EA1154" t="b">
        <v>0</v>
      </c>
      <c r="EB1154" t="b">
        <v>0</v>
      </c>
      <c r="EC1154" t="b">
        <v>1</v>
      </c>
      <c r="ED1154" t="b">
        <v>0</v>
      </c>
      <c r="EE1154" t="b">
        <v>0</v>
      </c>
      <c r="EF1154" t="b">
        <v>0</v>
      </c>
      <c r="EG1154" t="b" cm="1">
        <v>0</v>
      </c>
      <c r="EH1154" t="b">
        <v>0</v>
      </c>
      <c r="EI1154" t="b">
        <v>0</v>
      </c>
      <c r="EJ1154" t="b">
        <v>1</v>
      </c>
      <c r="EK1154" t="s">
        <v>5327</v>
      </c>
      <c r="EL1154">
        <v>0</v>
      </c>
      <c r="EM1154">
        <v>7</v>
      </c>
      <c r="EN1154" t="b">
        <v>0</v>
      </c>
    </row>
    <row r="1155" spans="1:144" ht="110.25">
      <c r="A1155"/>
      <c r="B1155" t="s">
        <v>1564</v>
      </c>
      <c r="C1155" t="s">
        <v>1564</v>
      </c>
      <c r="D1155" t="s">
        <v>3610</v>
      </c>
      <c r="E1155" t="s">
        <v>3610</v>
      </c>
      <c r="F1155"/>
      <c r="G1155" t="s">
        <v>4631</v>
      </c>
      <c r="H1155" s="109" t="s">
        <v>4632</v>
      </c>
      <c r="I1155" t="s">
        <v>1230</v>
      </c>
      <c r="J1155"/>
      <c r="K1155"/>
      <c r="L1155" t="s">
        <v>1743</v>
      </c>
      <c r="M1155" t="s">
        <v>2003</v>
      </c>
      <c r="N1155" t="s">
        <v>4633</v>
      </c>
      <c r="O1155"/>
      <c r="P1155" t="s">
        <v>1564</v>
      </c>
      <c r="Q1155" t="s">
        <v>4602</v>
      </c>
      <c r="R1155" t="s">
        <v>4603</v>
      </c>
      <c r="S1155" s="109" t="s">
        <v>4634</v>
      </c>
      <c r="T1155"/>
      <c r="U1155" t="s">
        <v>4604</v>
      </c>
      <c r="V1155" t="s">
        <v>4370</v>
      </c>
      <c r="W1155"/>
      <c r="X1155"/>
      <c r="Y1155"/>
      <c r="Z1155"/>
      <c r="AA1155"/>
      <c r="AB1155"/>
      <c r="AC1155"/>
      <c r="AD1155"/>
      <c r="AE1155"/>
      <c r="AF1155"/>
      <c r="AG1155"/>
      <c r="AH1155"/>
      <c r="AI1155"/>
      <c r="AJ1155"/>
      <c r="AK1155"/>
      <c r="AL1155"/>
      <c r="AM1155"/>
      <c r="AN1155"/>
      <c r="AO1155" s="108" t="s">
        <v>43</v>
      </c>
      <c r="AP1155" t="s">
        <v>2865</v>
      </c>
      <c r="AQ1155">
        <v>12</v>
      </c>
      <c r="AR1155" t="s">
        <v>11162</v>
      </c>
      <c r="AS1155" t="s">
        <v>1564</v>
      </c>
      <c r="AT1155" t="s">
        <v>11094</v>
      </c>
      <c r="AU1155" t="s">
        <v>3610</v>
      </c>
      <c r="AV1155" t="s">
        <v>7338</v>
      </c>
      <c r="AW1155" t="s">
        <v>1744</v>
      </c>
      <c r="AX1155" t="s">
        <v>1740</v>
      </c>
      <c r="AY1155" t="s">
        <v>11163</v>
      </c>
      <c r="AZ1155" t="s">
        <v>4602</v>
      </c>
      <c r="BA1155" t="s">
        <v>7340</v>
      </c>
      <c r="BB1155" t="s">
        <v>1230</v>
      </c>
      <c r="BC1155" t="s">
        <v>1743</v>
      </c>
      <c r="BD1155" t="s">
        <v>11164</v>
      </c>
      <c r="BE1155" t="s">
        <v>4616</v>
      </c>
      <c r="BF1155">
        <v>409</v>
      </c>
      <c r="BG1155">
        <v>1149</v>
      </c>
      <c r="BH1155">
        <v>0</v>
      </c>
      <c r="BI1155" t="s">
        <v>3610</v>
      </c>
      <c r="BJ1155">
        <v>1</v>
      </c>
      <c r="BK1155">
        <v>0</v>
      </c>
      <c r="BL1155">
        <v>0</v>
      </c>
      <c r="BM1155" t="s">
        <v>1547</v>
      </c>
      <c r="BN1155" t="s">
        <v>4617</v>
      </c>
      <c r="BO1155" t="s">
        <v>11121</v>
      </c>
      <c r="BP1155" t="s" cm="1">
        <v>11120</v>
      </c>
      <c r="BQ1155" t="s">
        <v>1547</v>
      </c>
      <c r="BR1155" t="s">
        <v>11098</v>
      </c>
      <c r="BS1155">
        <v>11</v>
      </c>
      <c r="BT1155" t="s">
        <v>1729</v>
      </c>
      <c r="BU1155" t="s">
        <v>16132</v>
      </c>
      <c r="BV1155" t="s">
        <v>3610</v>
      </c>
      <c r="BW1155" t="s">
        <v>7338</v>
      </c>
      <c r="BX1155" t="s">
        <v>11165</v>
      </c>
      <c r="BY1155" t="s">
        <v>11166</v>
      </c>
      <c r="BZ1155" t="s">
        <v>1547</v>
      </c>
      <c r="CA1155" t="s">
        <v>1744</v>
      </c>
      <c r="CB1155" t="s">
        <v>2003</v>
      </c>
      <c r="CC1155"/>
      <c r="CD1155" t="s">
        <v>998</v>
      </c>
      <c r="CE1155" t="s">
        <v>1230</v>
      </c>
      <c r="CF1155" t="s">
        <v>11167</v>
      </c>
      <c r="CG1155" t="s">
        <v>7342</v>
      </c>
      <c r="CH1155" t="s">
        <v>1230</v>
      </c>
      <c r="CI1155" t="s">
        <v>1547</v>
      </c>
      <c r="CJ1155" t="s">
        <v>4603</v>
      </c>
      <c r="CK1155" t="s">
        <v>1564</v>
      </c>
      <c r="CL1155"/>
      <c r="CM1155"/>
      <c r="CN1155" t="s">
        <v>4604</v>
      </c>
      <c r="CO1155" t="s">
        <v>4370</v>
      </c>
      <c r="CP1155" t="s">
        <v>4604</v>
      </c>
      <c r="CQ1155" t="s">
        <v>4370</v>
      </c>
      <c r="CR1155" t="s">
        <v>1547</v>
      </c>
      <c r="CS1155">
        <v>0</v>
      </c>
      <c r="CT1155" t="s">
        <v>1547</v>
      </c>
      <c r="CU1155" t="s">
        <v>1547</v>
      </c>
      <c r="CV1155" t="s">
        <v>1547</v>
      </c>
      <c r="CW1155" t="s">
        <v>1547</v>
      </c>
      <c r="CX1155" t="s">
        <v>1547</v>
      </c>
      <c r="CY1155">
        <v>1153</v>
      </c>
      <c r="CZ1155" t="s">
        <v>10783</v>
      </c>
      <c r="DA1155" t="s">
        <v>1547</v>
      </c>
      <c r="DB1155" t="s">
        <v>1881</v>
      </c>
      <c r="DC1155" t="s">
        <v>1882</v>
      </c>
      <c r="DD1155" t="s">
        <v>3610</v>
      </c>
      <c r="DE1155" t="s">
        <v>4602</v>
      </c>
      <c r="DF1155" t="s">
        <v>4631</v>
      </c>
      <c r="DG1155" t="s">
        <v>1547</v>
      </c>
      <c r="DH1155" t="s">
        <v>1547</v>
      </c>
      <c r="DI1155" t="s">
        <v>1892</v>
      </c>
      <c r="DJ1155" t="s">
        <v>11162</v>
      </c>
      <c r="DK1155"/>
      <c r="DL1155" t="s">
        <v>11169</v>
      </c>
      <c r="DM1155">
        <v>9</v>
      </c>
      <c r="DN1155" t="s">
        <v>1883</v>
      </c>
      <c r="DO1155" t="s">
        <v>1564</v>
      </c>
      <c r="DP1155" t="b">
        <v>1</v>
      </c>
      <c r="DQ1155" t="b">
        <v>0</v>
      </c>
      <c r="DR1155" t="b">
        <v>0</v>
      </c>
      <c r="DS1155" t="b">
        <v>0</v>
      </c>
      <c r="DT1155" t="b">
        <v>1</v>
      </c>
      <c r="DU1155" t="b">
        <v>1</v>
      </c>
      <c r="DV1155" t="b">
        <v>0</v>
      </c>
      <c r="DW1155">
        <v>0</v>
      </c>
      <c r="DX1155" t="b">
        <v>0</v>
      </c>
      <c r="DY1155" t="b">
        <v>0</v>
      </c>
      <c r="DZ1155" t="b">
        <v>0</v>
      </c>
      <c r="EA1155" t="b">
        <v>0</v>
      </c>
      <c r="EB1155" t="b">
        <v>0</v>
      </c>
      <c r="EC1155" t="b">
        <v>0</v>
      </c>
      <c r="ED1155" t="b">
        <v>0</v>
      </c>
      <c r="EE1155" t="b">
        <v>0</v>
      </c>
      <c r="EF1155" t="b">
        <v>0</v>
      </c>
      <c r="EG1155" t="b" cm="1">
        <v>0</v>
      </c>
      <c r="EH1155" t="b">
        <v>0</v>
      </c>
      <c r="EI1155" t="b">
        <v>0</v>
      </c>
      <c r="EJ1155" t="b">
        <v>0</v>
      </c>
      <c r="EK1155" t="s">
        <v>1547</v>
      </c>
      <c r="EL1155">
        <v>0</v>
      </c>
      <c r="EM1155">
        <v>6</v>
      </c>
      <c r="EN1155" t="b">
        <v>0</v>
      </c>
    </row>
    <row r="1156" spans="1:144" ht="78.75">
      <c r="A1156"/>
      <c r="B1156" t="s">
        <v>1564</v>
      </c>
      <c r="C1156" t="s">
        <v>1564</v>
      </c>
      <c r="D1156" t="s">
        <v>4307</v>
      </c>
      <c r="E1156" t="s">
        <v>4277</v>
      </c>
      <c r="F1156" t="s">
        <v>4140</v>
      </c>
      <c r="G1156" t="s">
        <v>4307</v>
      </c>
      <c r="H1156" t="s">
        <v>4307</v>
      </c>
      <c r="I1156" t="s">
        <v>1251</v>
      </c>
      <c r="J1156"/>
      <c r="K1156"/>
      <c r="L1156" t="s">
        <v>1743</v>
      </c>
      <c r="M1156" t="s">
        <v>1749</v>
      </c>
      <c r="N1156"/>
      <c r="O1156"/>
      <c r="P1156" t="s">
        <v>1564</v>
      </c>
      <c r="Q1156" t="s">
        <v>4602</v>
      </c>
      <c r="R1156" t="s">
        <v>4603</v>
      </c>
      <c r="S1156" s="109" t="s">
        <v>4635</v>
      </c>
      <c r="T1156"/>
      <c r="U1156" t="s">
        <v>4604</v>
      </c>
      <c r="V1156" t="s">
        <v>13278</v>
      </c>
      <c r="W1156"/>
      <c r="X1156"/>
      <c r="Y1156"/>
      <c r="Z1156"/>
      <c r="AA1156"/>
      <c r="AB1156"/>
      <c r="AC1156"/>
      <c r="AD1156"/>
      <c r="AE1156"/>
      <c r="AF1156"/>
      <c r="AG1156"/>
      <c r="AH1156"/>
      <c r="AI1156"/>
      <c r="AJ1156"/>
      <c r="AK1156"/>
      <c r="AL1156"/>
      <c r="AM1156"/>
      <c r="AN1156"/>
      <c r="AO1156" s="108" t="s">
        <v>43</v>
      </c>
      <c r="AP1156" t="s">
        <v>2865</v>
      </c>
      <c r="AQ1156">
        <v>13</v>
      </c>
      <c r="AR1156" t="s">
        <v>11170</v>
      </c>
      <c r="AS1156" t="s">
        <v>1564</v>
      </c>
      <c r="AT1156" t="s">
        <v>11094</v>
      </c>
      <c r="AU1156" t="s">
        <v>4277</v>
      </c>
      <c r="AV1156" t="s">
        <v>9895</v>
      </c>
      <c r="AW1156" t="s">
        <v>9470</v>
      </c>
      <c r="AX1156" t="s">
        <v>1740</v>
      </c>
      <c r="AY1156" t="s">
        <v>10126</v>
      </c>
      <c r="AZ1156" t="s">
        <v>4602</v>
      </c>
      <c r="BA1156" t="s">
        <v>9896</v>
      </c>
      <c r="BB1156" t="s">
        <v>1251</v>
      </c>
      <c r="BC1156" t="s">
        <v>1743</v>
      </c>
      <c r="BD1156" t="s">
        <v>9981</v>
      </c>
      <c r="BE1156" t="s">
        <v>4616</v>
      </c>
      <c r="BF1156">
        <v>345</v>
      </c>
      <c r="BG1156">
        <v>1149</v>
      </c>
      <c r="BH1156">
        <v>0</v>
      </c>
      <c r="BI1156" t="s">
        <v>1547</v>
      </c>
      <c r="BJ1156">
        <v>0</v>
      </c>
      <c r="BK1156">
        <v>0</v>
      </c>
      <c r="BL1156">
        <v>981</v>
      </c>
      <c r="BM1156" t="s">
        <v>9897</v>
      </c>
      <c r="BN1156" t="s">
        <v>4617</v>
      </c>
      <c r="BO1156" t="s">
        <v>11121</v>
      </c>
      <c r="BP1156" t="s" cm="1">
        <v>11120</v>
      </c>
      <c r="BQ1156" t="s">
        <v>1547</v>
      </c>
      <c r="BR1156" t="s">
        <v>11098</v>
      </c>
      <c r="BS1156">
        <v>12</v>
      </c>
      <c r="BT1156" t="s">
        <v>1730</v>
      </c>
      <c r="BU1156" t="s">
        <v>16133</v>
      </c>
      <c r="BV1156" t="s">
        <v>4307</v>
      </c>
      <c r="BW1156" t="s">
        <v>9895</v>
      </c>
      <c r="BX1156" t="s">
        <v>10126</v>
      </c>
      <c r="BY1156" t="s">
        <v>1744</v>
      </c>
      <c r="BZ1156" t="s">
        <v>1547</v>
      </c>
      <c r="CA1156" t="s">
        <v>1744</v>
      </c>
      <c r="CB1156" t="s">
        <v>1749</v>
      </c>
      <c r="CC1156"/>
      <c r="CD1156" t="s">
        <v>998</v>
      </c>
      <c r="CE1156" t="s">
        <v>1251</v>
      </c>
      <c r="CF1156" t="s">
        <v>11171</v>
      </c>
      <c r="CG1156" t="s">
        <v>11172</v>
      </c>
      <c r="CH1156" t="s">
        <v>1251</v>
      </c>
      <c r="CI1156" t="s">
        <v>1547</v>
      </c>
      <c r="CJ1156" t="s">
        <v>4603</v>
      </c>
      <c r="CK1156" t="s">
        <v>1564</v>
      </c>
      <c r="CL1156"/>
      <c r="CM1156"/>
      <c r="CN1156" t="s">
        <v>4604</v>
      </c>
      <c r="CO1156" t="s">
        <v>13278</v>
      </c>
      <c r="CP1156" t="s">
        <v>4604</v>
      </c>
      <c r="CQ1156" t="s">
        <v>13278</v>
      </c>
      <c r="CR1156" t="s">
        <v>1547</v>
      </c>
      <c r="CS1156">
        <v>0</v>
      </c>
      <c r="CT1156" t="s">
        <v>1547</v>
      </c>
      <c r="CU1156" t="s">
        <v>1547</v>
      </c>
      <c r="CV1156" t="s">
        <v>1547</v>
      </c>
      <c r="CW1156" t="s">
        <v>1547</v>
      </c>
      <c r="CX1156" t="s">
        <v>1547</v>
      </c>
      <c r="CY1156">
        <v>1154</v>
      </c>
      <c r="CZ1156" t="s">
        <v>10786</v>
      </c>
      <c r="DA1156" t="s">
        <v>1547</v>
      </c>
      <c r="DB1156" t="s">
        <v>1881</v>
      </c>
      <c r="DC1156" t="s">
        <v>1882</v>
      </c>
      <c r="DD1156" t="s">
        <v>4277</v>
      </c>
      <c r="DE1156" t="s">
        <v>4602</v>
      </c>
      <c r="DF1156" t="s">
        <v>4307</v>
      </c>
      <c r="DG1156" t="s">
        <v>1547</v>
      </c>
      <c r="DH1156" t="s">
        <v>1547</v>
      </c>
      <c r="DI1156" t="s">
        <v>1892</v>
      </c>
      <c r="DJ1156" t="s">
        <v>11170</v>
      </c>
      <c r="DK1156"/>
      <c r="DL1156" t="s">
        <v>11174</v>
      </c>
      <c r="DM1156">
        <v>9</v>
      </c>
      <c r="DN1156" t="s">
        <v>1883</v>
      </c>
      <c r="DO1156" t="s">
        <v>1564</v>
      </c>
      <c r="DP1156" t="b">
        <v>1</v>
      </c>
      <c r="DQ1156" t="b">
        <v>0</v>
      </c>
      <c r="DR1156" t="b">
        <v>0</v>
      </c>
      <c r="DS1156" t="b">
        <v>0</v>
      </c>
      <c r="DT1156" t="b">
        <v>1</v>
      </c>
      <c r="DU1156" t="b">
        <v>1</v>
      </c>
      <c r="DV1156" t="b">
        <v>0</v>
      </c>
      <c r="DW1156">
        <v>0</v>
      </c>
      <c r="DX1156" t="b">
        <v>0</v>
      </c>
      <c r="DY1156" t="b">
        <v>0</v>
      </c>
      <c r="DZ1156" t="b">
        <v>0</v>
      </c>
      <c r="EA1156" t="b">
        <v>0</v>
      </c>
      <c r="EB1156" t="b">
        <v>0</v>
      </c>
      <c r="EC1156" t="b">
        <v>1</v>
      </c>
      <c r="ED1156" t="b">
        <v>0</v>
      </c>
      <c r="EE1156" t="b">
        <v>0</v>
      </c>
      <c r="EF1156" t="b">
        <v>0</v>
      </c>
      <c r="EG1156" t="b" cm="1">
        <v>0</v>
      </c>
      <c r="EH1156" t="b">
        <v>0</v>
      </c>
      <c r="EI1156" t="b">
        <v>0</v>
      </c>
      <c r="EJ1156" t="b">
        <v>1</v>
      </c>
      <c r="EK1156" t="s">
        <v>5327</v>
      </c>
      <c r="EL1156">
        <v>0</v>
      </c>
      <c r="EM1156">
        <v>17</v>
      </c>
      <c r="EN1156" t="b">
        <v>0</v>
      </c>
    </row>
    <row r="1157" spans="1:144" ht="409.5">
      <c r="A1157"/>
      <c r="B1157" t="s">
        <v>1564</v>
      </c>
      <c r="C1157" t="s">
        <v>1564</v>
      </c>
      <c r="D1157" t="s">
        <v>4601</v>
      </c>
      <c r="E1157" t="s">
        <v>4601</v>
      </c>
      <c r="F1157" t="s">
        <v>4605</v>
      </c>
      <c r="G1157" t="s">
        <v>4601</v>
      </c>
      <c r="H1157" s="109" t="s">
        <v>4636</v>
      </c>
      <c r="I1157" t="s">
        <v>1251</v>
      </c>
      <c r="J1157"/>
      <c r="K1157"/>
      <c r="L1157" t="s">
        <v>1743</v>
      </c>
      <c r="M1157" t="s">
        <v>1754</v>
      </c>
      <c r="N1157" t="s">
        <v>4637</v>
      </c>
      <c r="O1157"/>
      <c r="P1157" t="s">
        <v>1564</v>
      </c>
      <c r="Q1157" t="s">
        <v>4602</v>
      </c>
      <c r="R1157" t="s">
        <v>4603</v>
      </c>
      <c r="S1157" s="109" t="s">
        <v>4638</v>
      </c>
      <c r="T1157"/>
      <c r="U1157" t="s">
        <v>4604</v>
      </c>
      <c r="V1157" t="s">
        <v>4608</v>
      </c>
      <c r="W1157"/>
      <c r="X1157"/>
      <c r="Y1157"/>
      <c r="Z1157"/>
      <c r="AA1157"/>
      <c r="AB1157"/>
      <c r="AC1157"/>
      <c r="AD1157"/>
      <c r="AE1157"/>
      <c r="AF1157"/>
      <c r="AG1157"/>
      <c r="AH1157"/>
      <c r="AI1157"/>
      <c r="AJ1157"/>
      <c r="AK1157"/>
      <c r="AL1157"/>
      <c r="AM1157"/>
      <c r="AN1157"/>
      <c r="AO1157" s="108" t="s">
        <v>43</v>
      </c>
      <c r="AP1157" t="s">
        <v>2865</v>
      </c>
      <c r="AQ1157">
        <v>14</v>
      </c>
      <c r="AR1157" t="s">
        <v>11093</v>
      </c>
      <c r="AS1157" t="s">
        <v>1564</v>
      </c>
      <c r="AT1157" t="s">
        <v>11094</v>
      </c>
      <c r="AU1157" t="s">
        <v>4601</v>
      </c>
      <c r="AV1157" t="s">
        <v>11095</v>
      </c>
      <c r="AW1157" t="s">
        <v>11100</v>
      </c>
      <c r="AX1157" t="s">
        <v>1740</v>
      </c>
      <c r="AY1157" t="s">
        <v>11095</v>
      </c>
      <c r="AZ1157" t="s">
        <v>4602</v>
      </c>
      <c r="BA1157" t="s">
        <v>11096</v>
      </c>
      <c r="BB1157" t="s">
        <v>1251</v>
      </c>
      <c r="BC1157" t="s">
        <v>1743</v>
      </c>
      <c r="BD1157" t="s">
        <v>11175</v>
      </c>
      <c r="BE1157" t="s">
        <v>4616</v>
      </c>
      <c r="BF1157">
        <v>1145</v>
      </c>
      <c r="BG1157">
        <v>1149</v>
      </c>
      <c r="BH1157">
        <v>0</v>
      </c>
      <c r="BI1157" t="s">
        <v>1547</v>
      </c>
      <c r="BJ1157">
        <v>0</v>
      </c>
      <c r="BK1157">
        <v>0</v>
      </c>
      <c r="BL1157">
        <v>1146</v>
      </c>
      <c r="BM1157" t="s">
        <v>11095</v>
      </c>
      <c r="BN1157" t="s">
        <v>4617</v>
      </c>
      <c r="BO1157" t="s">
        <v>11121</v>
      </c>
      <c r="BP1157" t="s" cm="1">
        <v>11120</v>
      </c>
      <c r="BQ1157" t="s">
        <v>1547</v>
      </c>
      <c r="BR1157" t="s">
        <v>11098</v>
      </c>
      <c r="BS1157">
        <v>13</v>
      </c>
      <c r="BT1157" t="s">
        <v>1731</v>
      </c>
      <c r="BU1157" t="s">
        <v>16134</v>
      </c>
      <c r="BV1157" t="s">
        <v>4601</v>
      </c>
      <c r="BW1157" t="s">
        <v>11095</v>
      </c>
      <c r="BX1157" t="s">
        <v>11176</v>
      </c>
      <c r="BY1157" t="s">
        <v>11177</v>
      </c>
      <c r="BZ1157" t="s">
        <v>1547</v>
      </c>
      <c r="CA1157" t="s">
        <v>1744</v>
      </c>
      <c r="CB1157" t="s">
        <v>1754</v>
      </c>
      <c r="CC1157"/>
      <c r="CD1157" t="s">
        <v>998</v>
      </c>
      <c r="CE1157" t="s">
        <v>1251</v>
      </c>
      <c r="CF1157" t="s">
        <v>11178</v>
      </c>
      <c r="CG1157" t="s">
        <v>11179</v>
      </c>
      <c r="CH1157" t="s">
        <v>1251</v>
      </c>
      <c r="CI1157" t="s">
        <v>1547</v>
      </c>
      <c r="CJ1157" t="s">
        <v>4603</v>
      </c>
      <c r="CK1157" t="s">
        <v>1564</v>
      </c>
      <c r="CL1157"/>
      <c r="CM1157"/>
      <c r="CN1157" t="s">
        <v>4604</v>
      </c>
      <c r="CO1157" t="s">
        <v>4608</v>
      </c>
      <c r="CP1157" t="s">
        <v>4604</v>
      </c>
      <c r="CQ1157" t="s">
        <v>4608</v>
      </c>
      <c r="CR1157" t="s">
        <v>1547</v>
      </c>
      <c r="CS1157">
        <v>0</v>
      </c>
      <c r="CT1157" t="s">
        <v>1547</v>
      </c>
      <c r="CU1157" t="s">
        <v>1547</v>
      </c>
      <c r="CV1157" t="s">
        <v>1547</v>
      </c>
      <c r="CW1157" t="s">
        <v>1547</v>
      </c>
      <c r="CX1157" t="s">
        <v>1547</v>
      </c>
      <c r="CY1157">
        <v>1155</v>
      </c>
      <c r="CZ1157" t="s">
        <v>10796</v>
      </c>
      <c r="DA1157" t="s">
        <v>1547</v>
      </c>
      <c r="DB1157" t="s">
        <v>1881</v>
      </c>
      <c r="DC1157" t="s">
        <v>1882</v>
      </c>
      <c r="DD1157" t="s">
        <v>4601</v>
      </c>
      <c r="DE1157" t="s">
        <v>4602</v>
      </c>
      <c r="DF1157" t="s">
        <v>4601</v>
      </c>
      <c r="DG1157" t="s">
        <v>1547</v>
      </c>
      <c r="DH1157" t="s">
        <v>1547</v>
      </c>
      <c r="DI1157" t="s">
        <v>1892</v>
      </c>
      <c r="DJ1157" t="s">
        <v>11093</v>
      </c>
      <c r="DK1157"/>
      <c r="DL1157" t="s">
        <v>11181</v>
      </c>
      <c r="DM1157">
        <v>9</v>
      </c>
      <c r="DN1157" t="s">
        <v>1883</v>
      </c>
      <c r="DO1157" t="s">
        <v>1564</v>
      </c>
      <c r="DP1157" t="b">
        <v>1</v>
      </c>
      <c r="DQ1157" t="b">
        <v>0</v>
      </c>
      <c r="DR1157" t="b">
        <v>0</v>
      </c>
      <c r="DS1157" t="b">
        <v>0</v>
      </c>
      <c r="DT1157" t="b">
        <v>1</v>
      </c>
      <c r="DU1157" t="b">
        <v>1</v>
      </c>
      <c r="DV1157" t="b">
        <v>0</v>
      </c>
      <c r="DW1157">
        <v>0</v>
      </c>
      <c r="DX1157" t="b">
        <v>0</v>
      </c>
      <c r="DY1157" t="b">
        <v>0</v>
      </c>
      <c r="DZ1157" t="b">
        <v>0</v>
      </c>
      <c r="EA1157" t="b">
        <v>0</v>
      </c>
      <c r="EB1157" t="b">
        <v>0</v>
      </c>
      <c r="EC1157" t="b">
        <v>0</v>
      </c>
      <c r="ED1157" t="b">
        <v>0</v>
      </c>
      <c r="EE1157" t="b">
        <v>0</v>
      </c>
      <c r="EF1157" t="b">
        <v>0</v>
      </c>
      <c r="EG1157" t="b" cm="1">
        <v>0</v>
      </c>
      <c r="EH1157" t="b">
        <v>0</v>
      </c>
      <c r="EI1157" t="b">
        <v>0</v>
      </c>
      <c r="EJ1157" t="b">
        <v>0</v>
      </c>
      <c r="EK1157" t="s">
        <v>1547</v>
      </c>
      <c r="EL1157">
        <v>0</v>
      </c>
      <c r="EM1157">
        <v>18</v>
      </c>
      <c r="EN1157" t="b">
        <v>0</v>
      </c>
    </row>
    <row r="1158" spans="1:144" ht="15.75">
      <c r="A1158"/>
      <c r="B1158" t="s">
        <v>1564</v>
      </c>
      <c r="C1158" t="s">
        <v>1564</v>
      </c>
      <c r="D1158" t="s">
        <v>4639</v>
      </c>
      <c r="E1158" t="s">
        <v>4640</v>
      </c>
      <c r="F1158"/>
      <c r="G1158" t="s">
        <v>4639</v>
      </c>
      <c r="H1158" t="s">
        <v>4639</v>
      </c>
      <c r="I1158" t="s">
        <v>1230</v>
      </c>
      <c r="J1158"/>
      <c r="K1158"/>
      <c r="L1158" t="s">
        <v>1743</v>
      </c>
      <c r="M1158" t="s">
        <v>1779</v>
      </c>
      <c r="N1158">
        <v>20200403</v>
      </c>
      <c r="O1158"/>
      <c r="P1158" t="s">
        <v>1564</v>
      </c>
      <c r="Q1158" t="s">
        <v>4602</v>
      </c>
      <c r="R1158" t="s">
        <v>4603</v>
      </c>
      <c r="S1158" t="s">
        <v>4641</v>
      </c>
      <c r="T1158"/>
      <c r="U1158" t="s">
        <v>4604</v>
      </c>
      <c r="V1158" t="s">
        <v>4482</v>
      </c>
      <c r="W1158"/>
      <c r="X1158"/>
      <c r="Y1158"/>
      <c r="Z1158"/>
      <c r="AA1158"/>
      <c r="AB1158"/>
      <c r="AC1158"/>
      <c r="AD1158"/>
      <c r="AE1158"/>
      <c r="AF1158"/>
      <c r="AG1158"/>
      <c r="AH1158"/>
      <c r="AI1158"/>
      <c r="AJ1158"/>
      <c r="AK1158"/>
      <c r="AL1158"/>
      <c r="AM1158"/>
      <c r="AN1158"/>
      <c r="AO1158" s="108" t="s">
        <v>43</v>
      </c>
      <c r="AP1158" t="s">
        <v>2865</v>
      </c>
      <c r="AQ1158">
        <v>15</v>
      </c>
      <c r="AR1158" t="s">
        <v>11182</v>
      </c>
      <c r="AS1158" t="s">
        <v>1564</v>
      </c>
      <c r="AT1158" t="s">
        <v>11094</v>
      </c>
      <c r="AU1158" t="s">
        <v>4640</v>
      </c>
      <c r="AV1158" t="s">
        <v>11183</v>
      </c>
      <c r="AW1158" t="s">
        <v>1744</v>
      </c>
      <c r="AX1158" t="s">
        <v>1740</v>
      </c>
      <c r="AY1158" t="s">
        <v>11184</v>
      </c>
      <c r="AZ1158" t="s">
        <v>4602</v>
      </c>
      <c r="BA1158" t="s">
        <v>11185</v>
      </c>
      <c r="BB1158" t="s">
        <v>1230</v>
      </c>
      <c r="BC1158" t="s">
        <v>1743</v>
      </c>
      <c r="BD1158" t="s">
        <v>11186</v>
      </c>
      <c r="BE1158" t="s">
        <v>4616</v>
      </c>
      <c r="BF1158">
        <v>1158</v>
      </c>
      <c r="BG1158">
        <v>1149</v>
      </c>
      <c r="BH1158">
        <v>0</v>
      </c>
      <c r="BI1158" t="s">
        <v>4640</v>
      </c>
      <c r="BJ1158">
        <v>1</v>
      </c>
      <c r="BK1158">
        <v>0</v>
      </c>
      <c r="BL1158">
        <v>0</v>
      </c>
      <c r="BM1158" t="s">
        <v>1547</v>
      </c>
      <c r="BN1158" t="s">
        <v>4617</v>
      </c>
      <c r="BO1158" t="s">
        <v>11121</v>
      </c>
      <c r="BP1158" t="s" cm="1">
        <v>11120</v>
      </c>
      <c r="BQ1158" t="s">
        <v>1547</v>
      </c>
      <c r="BR1158" t="s">
        <v>11098</v>
      </c>
      <c r="BS1158">
        <v>14</v>
      </c>
      <c r="BT1158" t="s">
        <v>5141</v>
      </c>
      <c r="BU1158" t="s">
        <v>16135</v>
      </c>
      <c r="BV1158" t="s">
        <v>4639</v>
      </c>
      <c r="BW1158" t="s">
        <v>11183</v>
      </c>
      <c r="BX1158" t="s">
        <v>11184</v>
      </c>
      <c r="BY1158" t="s">
        <v>11187</v>
      </c>
      <c r="BZ1158" t="s">
        <v>1547</v>
      </c>
      <c r="CA1158" t="s">
        <v>1744</v>
      </c>
      <c r="CB1158" t="s">
        <v>1779</v>
      </c>
      <c r="CC1158"/>
      <c r="CD1158" t="s">
        <v>998</v>
      </c>
      <c r="CE1158" t="s">
        <v>1230</v>
      </c>
      <c r="CF1158" t="s">
        <v>4694</v>
      </c>
      <c r="CG1158" t="s">
        <v>11188</v>
      </c>
      <c r="CH1158" t="s">
        <v>1230</v>
      </c>
      <c r="CI1158" t="s">
        <v>1547</v>
      </c>
      <c r="CJ1158" t="s">
        <v>4603</v>
      </c>
      <c r="CK1158" t="s">
        <v>1564</v>
      </c>
      <c r="CL1158"/>
      <c r="CM1158"/>
      <c r="CN1158" t="s">
        <v>4604</v>
      </c>
      <c r="CO1158" t="s">
        <v>4482</v>
      </c>
      <c r="CP1158" t="s">
        <v>4604</v>
      </c>
      <c r="CQ1158" t="s">
        <v>4482</v>
      </c>
      <c r="CR1158" t="s">
        <v>1547</v>
      </c>
      <c r="CS1158">
        <v>0</v>
      </c>
      <c r="CT1158" t="s">
        <v>1547</v>
      </c>
      <c r="CU1158" t="s">
        <v>1547</v>
      </c>
      <c r="CV1158" t="s">
        <v>1547</v>
      </c>
      <c r="CW1158" t="s">
        <v>1547</v>
      </c>
      <c r="CX1158" t="s">
        <v>1547</v>
      </c>
      <c r="CY1158">
        <v>1156</v>
      </c>
      <c r="CZ1158" t="s">
        <v>10801</v>
      </c>
      <c r="DA1158" t="s">
        <v>1547</v>
      </c>
      <c r="DB1158" t="s">
        <v>1881</v>
      </c>
      <c r="DC1158" t="s">
        <v>1882</v>
      </c>
      <c r="DD1158" t="s">
        <v>4640</v>
      </c>
      <c r="DE1158" t="s">
        <v>4602</v>
      </c>
      <c r="DF1158" t="s">
        <v>4639</v>
      </c>
      <c r="DG1158" t="s">
        <v>1547</v>
      </c>
      <c r="DH1158" t="s">
        <v>1547</v>
      </c>
      <c r="DI1158" t="s">
        <v>1892</v>
      </c>
      <c r="DJ1158" t="s">
        <v>11182</v>
      </c>
      <c r="DK1158"/>
      <c r="DL1158" t="s">
        <v>11190</v>
      </c>
      <c r="DM1158">
        <v>9</v>
      </c>
      <c r="DN1158" t="s">
        <v>1883</v>
      </c>
      <c r="DO1158" t="s">
        <v>1564</v>
      </c>
      <c r="DP1158" t="b">
        <v>1</v>
      </c>
      <c r="DQ1158" t="b">
        <v>0</v>
      </c>
      <c r="DR1158" t="b">
        <v>1</v>
      </c>
      <c r="DS1158" t="b">
        <v>0</v>
      </c>
      <c r="DT1158" t="b">
        <v>1</v>
      </c>
      <c r="DU1158" t="b">
        <v>1</v>
      </c>
      <c r="DV1158" t="b">
        <v>0</v>
      </c>
      <c r="DW1158">
        <v>0</v>
      </c>
      <c r="DX1158" t="b">
        <v>0</v>
      </c>
      <c r="DY1158" t="b">
        <v>0</v>
      </c>
      <c r="DZ1158" t="b">
        <v>0</v>
      </c>
      <c r="EA1158" t="b">
        <v>0</v>
      </c>
      <c r="EB1158" t="b">
        <v>0</v>
      </c>
      <c r="EC1158" t="b">
        <v>0</v>
      </c>
      <c r="ED1158" t="b">
        <v>0</v>
      </c>
      <c r="EE1158" t="b">
        <v>0</v>
      </c>
      <c r="EF1158" t="b">
        <v>0</v>
      </c>
      <c r="EG1158" t="b" cm="1">
        <v>0</v>
      </c>
      <c r="EH1158" t="b">
        <v>0</v>
      </c>
      <c r="EI1158" t="b">
        <v>0</v>
      </c>
      <c r="EJ1158" t="b">
        <v>0</v>
      </c>
      <c r="EK1158" t="s">
        <v>1547</v>
      </c>
      <c r="EL1158">
        <v>0</v>
      </c>
      <c r="EM1158">
        <v>13</v>
      </c>
      <c r="EN1158" t="b">
        <v>0</v>
      </c>
    </row>
    <row r="1159" spans="1:144" ht="189">
      <c r="A1159"/>
      <c r="B1159" t="s">
        <v>1564</v>
      </c>
      <c r="C1159" t="s">
        <v>1564</v>
      </c>
      <c r="D1159" t="s">
        <v>4197</v>
      </c>
      <c r="E1159" t="s">
        <v>4198</v>
      </c>
      <c r="F1159"/>
      <c r="G1159" t="s">
        <v>4199</v>
      </c>
      <c r="H1159" s="109" t="s">
        <v>4642</v>
      </c>
      <c r="I1159" t="s">
        <v>1251</v>
      </c>
      <c r="J1159"/>
      <c r="K1159"/>
      <c r="L1159" t="s">
        <v>1743</v>
      </c>
      <c r="M1159" t="s">
        <v>1749</v>
      </c>
      <c r="N1159" t="s">
        <v>4643</v>
      </c>
      <c r="O1159"/>
      <c r="P1159" t="s">
        <v>1564</v>
      </c>
      <c r="Q1159" t="s">
        <v>4602</v>
      </c>
      <c r="R1159" t="s">
        <v>4603</v>
      </c>
      <c r="S1159" s="109" t="s">
        <v>4644</v>
      </c>
      <c r="T1159"/>
      <c r="U1159" t="s">
        <v>4604</v>
      </c>
      <c r="V1159" t="s">
        <v>4203</v>
      </c>
      <c r="W1159"/>
      <c r="X1159"/>
      <c r="Y1159"/>
      <c r="Z1159"/>
      <c r="AA1159"/>
      <c r="AB1159"/>
      <c r="AC1159"/>
      <c r="AD1159"/>
      <c r="AE1159"/>
      <c r="AF1159"/>
      <c r="AG1159"/>
      <c r="AH1159"/>
      <c r="AI1159"/>
      <c r="AJ1159"/>
      <c r="AK1159"/>
      <c r="AL1159"/>
      <c r="AM1159"/>
      <c r="AN1159"/>
      <c r="AO1159" s="108" t="s">
        <v>43</v>
      </c>
      <c r="AP1159" t="s">
        <v>2865</v>
      </c>
      <c r="AQ1159">
        <v>16</v>
      </c>
      <c r="AR1159" t="s">
        <v>11191</v>
      </c>
      <c r="AS1159" t="s">
        <v>1564</v>
      </c>
      <c r="AT1159" t="s">
        <v>11094</v>
      </c>
      <c r="AU1159" t="s">
        <v>4198</v>
      </c>
      <c r="AV1159" t="s">
        <v>9713</v>
      </c>
      <c r="AW1159" t="s">
        <v>1744</v>
      </c>
      <c r="AX1159" t="s">
        <v>1740</v>
      </c>
      <c r="AY1159" t="s">
        <v>9714</v>
      </c>
      <c r="AZ1159" t="s">
        <v>4602</v>
      </c>
      <c r="BA1159" t="s">
        <v>9715</v>
      </c>
      <c r="BB1159" t="s">
        <v>1251</v>
      </c>
      <c r="BC1159" t="s">
        <v>1743</v>
      </c>
      <c r="BD1159" t="s">
        <v>9716</v>
      </c>
      <c r="BE1159" t="s">
        <v>4616</v>
      </c>
      <c r="BF1159">
        <v>948</v>
      </c>
      <c r="BG1159">
        <v>1149</v>
      </c>
      <c r="BH1159">
        <v>0</v>
      </c>
      <c r="BI1159" t="s">
        <v>1547</v>
      </c>
      <c r="BJ1159">
        <v>0</v>
      </c>
      <c r="BK1159">
        <v>0</v>
      </c>
      <c r="BL1159">
        <v>959</v>
      </c>
      <c r="BM1159" t="s">
        <v>9717</v>
      </c>
      <c r="BN1159" t="s">
        <v>4617</v>
      </c>
      <c r="BO1159" t="s">
        <v>11121</v>
      </c>
      <c r="BP1159" t="s" cm="1">
        <v>11120</v>
      </c>
      <c r="BQ1159" t="s">
        <v>1547</v>
      </c>
      <c r="BR1159" t="s">
        <v>11098</v>
      </c>
      <c r="BS1159">
        <v>15</v>
      </c>
      <c r="BT1159" t="s">
        <v>5153</v>
      </c>
      <c r="BU1159" t="s">
        <v>16136</v>
      </c>
      <c r="BV1159" t="s">
        <v>4197</v>
      </c>
      <c r="BW1159" t="s">
        <v>9713</v>
      </c>
      <c r="BX1159" t="s">
        <v>11192</v>
      </c>
      <c r="BY1159" t="s">
        <v>11193</v>
      </c>
      <c r="BZ1159" t="s">
        <v>1547</v>
      </c>
      <c r="CA1159" t="s">
        <v>1744</v>
      </c>
      <c r="CB1159" t="s">
        <v>1749</v>
      </c>
      <c r="CC1159"/>
      <c r="CD1159" t="s">
        <v>998</v>
      </c>
      <c r="CE1159" t="s">
        <v>1251</v>
      </c>
      <c r="CF1159" t="s">
        <v>11194</v>
      </c>
      <c r="CG1159" t="s">
        <v>11195</v>
      </c>
      <c r="CH1159" t="s">
        <v>1251</v>
      </c>
      <c r="CI1159" t="s">
        <v>1547</v>
      </c>
      <c r="CJ1159" t="s">
        <v>4603</v>
      </c>
      <c r="CK1159" t="s">
        <v>1564</v>
      </c>
      <c r="CL1159"/>
      <c r="CM1159"/>
      <c r="CN1159" t="s">
        <v>4604</v>
      </c>
      <c r="CO1159" t="s">
        <v>4203</v>
      </c>
      <c r="CP1159" t="s">
        <v>4604</v>
      </c>
      <c r="CQ1159" t="s">
        <v>4203</v>
      </c>
      <c r="CR1159" t="s">
        <v>1547</v>
      </c>
      <c r="CS1159">
        <v>0</v>
      </c>
      <c r="CT1159" t="s">
        <v>1547</v>
      </c>
      <c r="CU1159" t="s">
        <v>1547</v>
      </c>
      <c r="CV1159" t="s">
        <v>1547</v>
      </c>
      <c r="CW1159" t="s">
        <v>1547</v>
      </c>
      <c r="CX1159" t="s">
        <v>1547</v>
      </c>
      <c r="CY1159">
        <v>1157</v>
      </c>
      <c r="CZ1159" t="s">
        <v>10804</v>
      </c>
      <c r="DA1159" t="s">
        <v>1547</v>
      </c>
      <c r="DB1159" t="s">
        <v>1881</v>
      </c>
      <c r="DC1159" t="s">
        <v>1882</v>
      </c>
      <c r="DD1159" t="s">
        <v>4198</v>
      </c>
      <c r="DE1159" t="s">
        <v>4602</v>
      </c>
      <c r="DF1159" t="s">
        <v>4199</v>
      </c>
      <c r="DG1159" t="s">
        <v>1547</v>
      </c>
      <c r="DH1159" t="s">
        <v>1547</v>
      </c>
      <c r="DI1159" t="s">
        <v>1892</v>
      </c>
      <c r="DJ1159" t="s">
        <v>11191</v>
      </c>
      <c r="DK1159"/>
      <c r="DL1159" t="s">
        <v>11197</v>
      </c>
      <c r="DM1159">
        <v>9</v>
      </c>
      <c r="DN1159" t="s">
        <v>1883</v>
      </c>
      <c r="DO1159" t="s">
        <v>1564</v>
      </c>
      <c r="DP1159" t="b">
        <v>1</v>
      </c>
      <c r="DQ1159" t="b">
        <v>0</v>
      </c>
      <c r="DR1159" t="b">
        <v>0</v>
      </c>
      <c r="DS1159" t="b">
        <v>0</v>
      </c>
      <c r="DT1159" t="b">
        <v>1</v>
      </c>
      <c r="DU1159" t="b">
        <v>1</v>
      </c>
      <c r="DV1159" t="b">
        <v>0</v>
      </c>
      <c r="DW1159">
        <v>0</v>
      </c>
      <c r="DX1159" t="b">
        <v>0</v>
      </c>
      <c r="DY1159" t="b">
        <v>0</v>
      </c>
      <c r="DZ1159" t="b">
        <v>0</v>
      </c>
      <c r="EA1159" t="b">
        <v>0</v>
      </c>
      <c r="EB1159" t="b">
        <v>0</v>
      </c>
      <c r="EC1159" t="b">
        <v>1</v>
      </c>
      <c r="ED1159" t="b">
        <v>0</v>
      </c>
      <c r="EE1159" t="b">
        <v>0</v>
      </c>
      <c r="EF1159" t="b">
        <v>0</v>
      </c>
      <c r="EG1159" t="b" cm="1">
        <v>1</v>
      </c>
      <c r="EH1159" t="b">
        <v>0</v>
      </c>
      <c r="EI1159" t="b">
        <v>0</v>
      </c>
      <c r="EJ1159" t="b">
        <v>1</v>
      </c>
      <c r="EK1159" t="s">
        <v>5981</v>
      </c>
      <c r="EL1159">
        <v>1</v>
      </c>
      <c r="EM1159">
        <v>14</v>
      </c>
      <c r="EN1159" t="b">
        <v>0</v>
      </c>
    </row>
    <row r="1160" spans="1:144" ht="78.75">
      <c r="A1160"/>
      <c r="B1160" t="s">
        <v>1564</v>
      </c>
      <c r="C1160" t="s">
        <v>1564</v>
      </c>
      <c r="D1160" t="s">
        <v>4645</v>
      </c>
      <c r="E1160" t="s">
        <v>4222</v>
      </c>
      <c r="F1160"/>
      <c r="G1160" t="s">
        <v>4223</v>
      </c>
      <c r="H1160" t="s">
        <v>4646</v>
      </c>
      <c r="I1160" t="s">
        <v>1251</v>
      </c>
      <c r="J1160"/>
      <c r="K1160"/>
      <c r="L1160" t="s">
        <v>1743</v>
      </c>
      <c r="M1160" t="s">
        <v>1749</v>
      </c>
      <c r="N1160" t="s">
        <v>4647</v>
      </c>
      <c r="O1160"/>
      <c r="P1160" t="s">
        <v>1564</v>
      </c>
      <c r="Q1160" t="s">
        <v>4602</v>
      </c>
      <c r="R1160" t="s">
        <v>4603</v>
      </c>
      <c r="S1160" s="109" t="s">
        <v>4648</v>
      </c>
      <c r="T1160"/>
      <c r="U1160" t="s">
        <v>4604</v>
      </c>
      <c r="V1160" t="s">
        <v>4226</v>
      </c>
      <c r="W1160"/>
      <c r="X1160"/>
      <c r="Y1160"/>
      <c r="Z1160"/>
      <c r="AA1160"/>
      <c r="AB1160"/>
      <c r="AC1160"/>
      <c r="AD1160"/>
      <c r="AE1160"/>
      <c r="AF1160"/>
      <c r="AG1160"/>
      <c r="AH1160"/>
      <c r="AI1160"/>
      <c r="AJ1160"/>
      <c r="AK1160"/>
      <c r="AL1160"/>
      <c r="AM1160"/>
      <c r="AN1160"/>
      <c r="AO1160" s="108" t="s">
        <v>43</v>
      </c>
      <c r="AP1160" t="s">
        <v>2865</v>
      </c>
      <c r="AQ1160">
        <v>17</v>
      </c>
      <c r="AR1160" t="s">
        <v>11198</v>
      </c>
      <c r="AS1160" t="s">
        <v>1564</v>
      </c>
      <c r="AT1160" t="s">
        <v>11094</v>
      </c>
      <c r="AU1160" t="s">
        <v>4222</v>
      </c>
      <c r="AV1160" t="s">
        <v>9768</v>
      </c>
      <c r="AW1160" t="s">
        <v>1744</v>
      </c>
      <c r="AX1160" t="s">
        <v>1740</v>
      </c>
      <c r="AY1160" t="s">
        <v>9769</v>
      </c>
      <c r="AZ1160" t="s">
        <v>4602</v>
      </c>
      <c r="BA1160" t="s">
        <v>9770</v>
      </c>
      <c r="BB1160" t="s">
        <v>1251</v>
      </c>
      <c r="BC1160" t="s">
        <v>1743</v>
      </c>
      <c r="BD1160" t="s">
        <v>11199</v>
      </c>
      <c r="BE1160" t="s">
        <v>4616</v>
      </c>
      <c r="BF1160">
        <v>353</v>
      </c>
      <c r="BG1160">
        <v>1149</v>
      </c>
      <c r="BH1160">
        <v>0</v>
      </c>
      <c r="BI1160" t="s">
        <v>1547</v>
      </c>
      <c r="BJ1160">
        <v>0</v>
      </c>
      <c r="BK1160">
        <v>0</v>
      </c>
      <c r="BL1160">
        <v>955</v>
      </c>
      <c r="BM1160" t="s">
        <v>9775</v>
      </c>
      <c r="BN1160" t="s">
        <v>4617</v>
      </c>
      <c r="BO1160" t="s">
        <v>11121</v>
      </c>
      <c r="BP1160" t="s" cm="1">
        <v>11120</v>
      </c>
      <c r="BQ1160" t="s">
        <v>1547</v>
      </c>
      <c r="BR1160" t="s">
        <v>11098</v>
      </c>
      <c r="BS1160">
        <v>16</v>
      </c>
      <c r="BT1160" t="s">
        <v>5165</v>
      </c>
      <c r="BU1160" t="s">
        <v>16137</v>
      </c>
      <c r="BV1160" t="s">
        <v>4645</v>
      </c>
      <c r="BW1160" t="s">
        <v>9768</v>
      </c>
      <c r="BX1160" t="s">
        <v>11200</v>
      </c>
      <c r="BY1160" t="s">
        <v>11201</v>
      </c>
      <c r="BZ1160" t="s">
        <v>1547</v>
      </c>
      <c r="CA1160" t="s">
        <v>1744</v>
      </c>
      <c r="CB1160" t="s">
        <v>1749</v>
      </c>
      <c r="CC1160"/>
      <c r="CD1160" t="s">
        <v>998</v>
      </c>
      <c r="CE1160" t="s">
        <v>1251</v>
      </c>
      <c r="CF1160" t="s">
        <v>11202</v>
      </c>
      <c r="CG1160" t="s">
        <v>11203</v>
      </c>
      <c r="CH1160" t="s">
        <v>1251</v>
      </c>
      <c r="CI1160" t="s">
        <v>1547</v>
      </c>
      <c r="CJ1160" t="s">
        <v>4603</v>
      </c>
      <c r="CK1160" t="s">
        <v>1564</v>
      </c>
      <c r="CL1160"/>
      <c r="CM1160"/>
      <c r="CN1160" t="s">
        <v>4604</v>
      </c>
      <c r="CO1160" t="s">
        <v>4226</v>
      </c>
      <c r="CP1160" t="s">
        <v>4604</v>
      </c>
      <c r="CQ1160" t="s">
        <v>4226</v>
      </c>
      <c r="CR1160" t="s">
        <v>1547</v>
      </c>
      <c r="CS1160">
        <v>0</v>
      </c>
      <c r="CT1160" t="s">
        <v>1547</v>
      </c>
      <c r="CU1160" t="s">
        <v>1547</v>
      </c>
      <c r="CV1160" t="s">
        <v>1547</v>
      </c>
      <c r="CW1160" t="s">
        <v>1547</v>
      </c>
      <c r="CX1160" t="s">
        <v>1547</v>
      </c>
      <c r="CY1160">
        <v>1158</v>
      </c>
      <c r="CZ1160" t="s">
        <v>10811</v>
      </c>
      <c r="DA1160" t="s">
        <v>1547</v>
      </c>
      <c r="DB1160" t="s">
        <v>1881</v>
      </c>
      <c r="DC1160" t="s">
        <v>1882</v>
      </c>
      <c r="DD1160" t="s">
        <v>4222</v>
      </c>
      <c r="DE1160" t="s">
        <v>4602</v>
      </c>
      <c r="DF1160" t="s">
        <v>4223</v>
      </c>
      <c r="DG1160" t="s">
        <v>1547</v>
      </c>
      <c r="DH1160" t="s">
        <v>1547</v>
      </c>
      <c r="DI1160" t="s">
        <v>1892</v>
      </c>
      <c r="DJ1160" t="s">
        <v>11198</v>
      </c>
      <c r="DK1160"/>
      <c r="DL1160" t="s">
        <v>11205</v>
      </c>
      <c r="DM1160">
        <v>9</v>
      </c>
      <c r="DN1160" t="s">
        <v>1883</v>
      </c>
      <c r="DO1160" t="s">
        <v>1564</v>
      </c>
      <c r="DP1160" t="b">
        <v>1</v>
      </c>
      <c r="DQ1160" t="b">
        <v>0</v>
      </c>
      <c r="DR1160" t="b">
        <v>0</v>
      </c>
      <c r="DS1160" t="b">
        <v>0</v>
      </c>
      <c r="DT1160" t="b">
        <v>1</v>
      </c>
      <c r="DU1160" t="b">
        <v>1</v>
      </c>
      <c r="DV1160" t="b">
        <v>0</v>
      </c>
      <c r="DW1160">
        <v>0</v>
      </c>
      <c r="DX1160" t="b">
        <v>0</v>
      </c>
      <c r="DY1160" t="b">
        <v>0</v>
      </c>
      <c r="DZ1160" t="b">
        <v>0</v>
      </c>
      <c r="EA1160" t="b">
        <v>0</v>
      </c>
      <c r="EB1160" t="b">
        <v>0</v>
      </c>
      <c r="EC1160" t="b">
        <v>1</v>
      </c>
      <c r="ED1160" t="b">
        <v>0</v>
      </c>
      <c r="EE1160" t="b">
        <v>0</v>
      </c>
      <c r="EF1160" t="b">
        <v>0</v>
      </c>
      <c r="EG1160" t="b" cm="1">
        <v>1</v>
      </c>
      <c r="EH1160" t="b">
        <v>0</v>
      </c>
      <c r="EI1160" t="b">
        <v>0</v>
      </c>
      <c r="EJ1160" t="b">
        <v>1</v>
      </c>
      <c r="EK1160" t="s">
        <v>5981</v>
      </c>
      <c r="EL1160">
        <v>1</v>
      </c>
      <c r="EM1160">
        <v>13</v>
      </c>
      <c r="EN1160" t="b">
        <v>0</v>
      </c>
    </row>
    <row r="1161" spans="1:144" ht="63">
      <c r="A1161"/>
      <c r="B1161" t="s">
        <v>1564</v>
      </c>
      <c r="C1161" t="s">
        <v>1564</v>
      </c>
      <c r="D1161" t="s">
        <v>4132</v>
      </c>
      <c r="E1161" t="s">
        <v>4133</v>
      </c>
      <c r="F1161"/>
      <c r="G1161" t="s">
        <v>4132</v>
      </c>
      <c r="H1161" t="s">
        <v>4208</v>
      </c>
      <c r="I1161" t="s">
        <v>1251</v>
      </c>
      <c r="J1161"/>
      <c r="K1161"/>
      <c r="L1161" t="s">
        <v>1743</v>
      </c>
      <c r="M1161" t="s">
        <v>1749</v>
      </c>
      <c r="N1161" t="s">
        <v>4209</v>
      </c>
      <c r="O1161"/>
      <c r="P1161" t="s">
        <v>1564</v>
      </c>
      <c r="Q1161" t="s">
        <v>4602</v>
      </c>
      <c r="R1161" t="s">
        <v>4603</v>
      </c>
      <c r="S1161" s="109" t="s">
        <v>4644</v>
      </c>
      <c r="T1161"/>
      <c r="U1161" t="s">
        <v>4604</v>
      </c>
      <c r="V1161" t="s">
        <v>4157</v>
      </c>
      <c r="W1161"/>
      <c r="X1161"/>
      <c r="Y1161"/>
      <c r="Z1161"/>
      <c r="AA1161"/>
      <c r="AB1161"/>
      <c r="AC1161"/>
      <c r="AD1161"/>
      <c r="AE1161"/>
      <c r="AF1161"/>
      <c r="AG1161"/>
      <c r="AH1161"/>
      <c r="AI1161"/>
      <c r="AJ1161"/>
      <c r="AK1161"/>
      <c r="AL1161"/>
      <c r="AM1161"/>
      <c r="AN1161"/>
      <c r="AO1161" s="108" t="s">
        <v>43</v>
      </c>
      <c r="AP1161" t="s">
        <v>2865</v>
      </c>
      <c r="AQ1161">
        <v>18</v>
      </c>
      <c r="AR1161" t="s">
        <v>11206</v>
      </c>
      <c r="AS1161" t="s">
        <v>1564</v>
      </c>
      <c r="AT1161" t="s">
        <v>11094</v>
      </c>
      <c r="AU1161" t="s">
        <v>4133</v>
      </c>
      <c r="AV1161" t="s">
        <v>9443</v>
      </c>
      <c r="AW1161" t="s">
        <v>1744</v>
      </c>
      <c r="AX1161" t="s">
        <v>1740</v>
      </c>
      <c r="AY1161" t="s">
        <v>9444</v>
      </c>
      <c r="AZ1161" t="s">
        <v>4602</v>
      </c>
      <c r="BA1161" t="s">
        <v>9445</v>
      </c>
      <c r="BB1161" t="s">
        <v>1251</v>
      </c>
      <c r="BC1161" t="s">
        <v>1743</v>
      </c>
      <c r="BD1161" t="s">
        <v>9446</v>
      </c>
      <c r="BE1161" t="s">
        <v>4616</v>
      </c>
      <c r="BF1161">
        <v>348</v>
      </c>
      <c r="BG1161">
        <v>1149</v>
      </c>
      <c r="BH1161">
        <v>0</v>
      </c>
      <c r="BI1161" t="s">
        <v>1547</v>
      </c>
      <c r="BJ1161">
        <v>0</v>
      </c>
      <c r="BK1161">
        <v>0</v>
      </c>
      <c r="BL1161">
        <v>951</v>
      </c>
      <c r="BM1161" t="s">
        <v>9447</v>
      </c>
      <c r="BN1161" t="s">
        <v>4617</v>
      </c>
      <c r="BO1161" t="s">
        <v>11121</v>
      </c>
      <c r="BP1161" t="s" cm="1">
        <v>11120</v>
      </c>
      <c r="BQ1161" t="s">
        <v>1547</v>
      </c>
      <c r="BR1161" t="s">
        <v>11098</v>
      </c>
      <c r="BS1161">
        <v>17</v>
      </c>
      <c r="BT1161" t="s">
        <v>5174</v>
      </c>
      <c r="BU1161" t="s">
        <v>16138</v>
      </c>
      <c r="BV1161" t="s">
        <v>4132</v>
      </c>
      <c r="BW1161" t="s">
        <v>9443</v>
      </c>
      <c r="BX1161" t="s">
        <v>9738</v>
      </c>
      <c r="BY1161" t="s">
        <v>9739</v>
      </c>
      <c r="BZ1161" t="s">
        <v>1547</v>
      </c>
      <c r="CA1161" t="s">
        <v>1744</v>
      </c>
      <c r="CB1161" t="s">
        <v>1749</v>
      </c>
      <c r="CC1161"/>
      <c r="CD1161" t="s">
        <v>998</v>
      </c>
      <c r="CE1161" t="s">
        <v>1251</v>
      </c>
      <c r="CF1161" t="s">
        <v>11207</v>
      </c>
      <c r="CG1161" t="s">
        <v>11208</v>
      </c>
      <c r="CH1161" t="s">
        <v>1251</v>
      </c>
      <c r="CI1161" t="s">
        <v>1547</v>
      </c>
      <c r="CJ1161" t="s">
        <v>4603</v>
      </c>
      <c r="CK1161" t="s">
        <v>1564</v>
      </c>
      <c r="CL1161"/>
      <c r="CM1161"/>
      <c r="CN1161" t="s">
        <v>4604</v>
      </c>
      <c r="CO1161" t="s">
        <v>4157</v>
      </c>
      <c r="CP1161" t="s">
        <v>4604</v>
      </c>
      <c r="CQ1161" t="s">
        <v>4157</v>
      </c>
      <c r="CR1161" t="s">
        <v>1547</v>
      </c>
      <c r="CS1161">
        <v>0</v>
      </c>
      <c r="CT1161" t="s">
        <v>1547</v>
      </c>
      <c r="CU1161" t="s">
        <v>1547</v>
      </c>
      <c r="CV1161" t="s">
        <v>1547</v>
      </c>
      <c r="CW1161" t="s">
        <v>1547</v>
      </c>
      <c r="CX1161" t="s">
        <v>1547</v>
      </c>
      <c r="CY1161">
        <v>1159</v>
      </c>
      <c r="CZ1161" t="s">
        <v>10820</v>
      </c>
      <c r="DA1161" t="s">
        <v>1547</v>
      </c>
      <c r="DB1161" t="s">
        <v>1881</v>
      </c>
      <c r="DC1161" t="s">
        <v>1882</v>
      </c>
      <c r="DD1161" t="s">
        <v>4133</v>
      </c>
      <c r="DE1161" t="s">
        <v>4602</v>
      </c>
      <c r="DF1161" t="s">
        <v>4132</v>
      </c>
      <c r="DG1161" t="s">
        <v>1547</v>
      </c>
      <c r="DH1161" t="s">
        <v>1547</v>
      </c>
      <c r="DI1161" t="s">
        <v>1892</v>
      </c>
      <c r="DJ1161" t="s">
        <v>11206</v>
      </c>
      <c r="DK1161"/>
      <c r="DL1161" t="s">
        <v>11197</v>
      </c>
      <c r="DM1161">
        <v>9</v>
      </c>
      <c r="DN1161" t="s">
        <v>1883</v>
      </c>
      <c r="DO1161" t="s">
        <v>1564</v>
      </c>
      <c r="DP1161" t="b">
        <v>1</v>
      </c>
      <c r="DQ1161" t="b">
        <v>0</v>
      </c>
      <c r="DR1161" t="b">
        <v>0</v>
      </c>
      <c r="DS1161" t="b">
        <v>0</v>
      </c>
      <c r="DT1161" t="b">
        <v>0</v>
      </c>
      <c r="DU1161" t="b">
        <v>1</v>
      </c>
      <c r="DV1161" t="b">
        <v>0</v>
      </c>
      <c r="DW1161">
        <v>0</v>
      </c>
      <c r="DX1161" t="b">
        <v>0</v>
      </c>
      <c r="DY1161" t="b">
        <v>0</v>
      </c>
      <c r="DZ1161" t="b">
        <v>0</v>
      </c>
      <c r="EA1161" t="b">
        <v>0</v>
      </c>
      <c r="EB1161" t="b">
        <v>0</v>
      </c>
      <c r="EC1161" t="b">
        <v>0</v>
      </c>
      <c r="ED1161" t="b">
        <v>0</v>
      </c>
      <c r="EE1161" t="b">
        <v>0</v>
      </c>
      <c r="EF1161" t="b">
        <v>0</v>
      </c>
      <c r="EG1161" t="b" cm="1">
        <v>0</v>
      </c>
      <c r="EH1161" t="b">
        <v>0</v>
      </c>
      <c r="EI1161" t="b">
        <v>0</v>
      </c>
      <c r="EJ1161" t="b">
        <v>0</v>
      </c>
      <c r="EK1161" t="s">
        <v>1547</v>
      </c>
      <c r="EL1161">
        <v>0</v>
      </c>
      <c r="EM1161">
        <v>18</v>
      </c>
      <c r="EN1161" t="b">
        <v>0</v>
      </c>
    </row>
    <row r="1162" spans="1:144" ht="63">
      <c r="A1162"/>
      <c r="B1162" t="s">
        <v>1564</v>
      </c>
      <c r="C1162" t="s">
        <v>1564</v>
      </c>
      <c r="D1162" t="s">
        <v>4134</v>
      </c>
      <c r="E1162" t="s">
        <v>4135</v>
      </c>
      <c r="F1162"/>
      <c r="G1162" t="s">
        <v>4134</v>
      </c>
      <c r="H1162" t="s">
        <v>4206</v>
      </c>
      <c r="I1162" t="s">
        <v>1251</v>
      </c>
      <c r="J1162"/>
      <c r="K1162"/>
      <c r="L1162" t="s">
        <v>1743</v>
      </c>
      <c r="M1162" t="s">
        <v>1749</v>
      </c>
      <c r="N1162" t="s">
        <v>4207</v>
      </c>
      <c r="O1162"/>
      <c r="P1162" t="s">
        <v>1564</v>
      </c>
      <c r="Q1162" t="s">
        <v>4602</v>
      </c>
      <c r="R1162" t="s">
        <v>4603</v>
      </c>
      <c r="S1162" s="109" t="s">
        <v>4644</v>
      </c>
      <c r="T1162"/>
      <c r="U1162" t="s">
        <v>4604</v>
      </c>
      <c r="V1162" t="s">
        <v>4158</v>
      </c>
      <c r="W1162"/>
      <c r="X1162"/>
      <c r="Y1162"/>
      <c r="Z1162"/>
      <c r="AA1162"/>
      <c r="AB1162"/>
      <c r="AC1162"/>
      <c r="AD1162"/>
      <c r="AE1162"/>
      <c r="AF1162"/>
      <c r="AG1162"/>
      <c r="AH1162"/>
      <c r="AI1162"/>
      <c r="AJ1162"/>
      <c r="AK1162"/>
      <c r="AL1162"/>
      <c r="AM1162"/>
      <c r="AN1162"/>
      <c r="AO1162" s="108" t="s">
        <v>43</v>
      </c>
      <c r="AP1162" t="s">
        <v>2865</v>
      </c>
      <c r="AQ1162">
        <v>19</v>
      </c>
      <c r="AR1162" t="s">
        <v>11210</v>
      </c>
      <c r="AS1162" t="s">
        <v>1564</v>
      </c>
      <c r="AT1162" t="s">
        <v>11094</v>
      </c>
      <c r="AU1162" t="s">
        <v>4135</v>
      </c>
      <c r="AV1162" t="s">
        <v>9452</v>
      </c>
      <c r="AW1162" t="s">
        <v>1744</v>
      </c>
      <c r="AX1162" t="s">
        <v>1740</v>
      </c>
      <c r="AY1162" t="s">
        <v>9453</v>
      </c>
      <c r="AZ1162" t="s">
        <v>4602</v>
      </c>
      <c r="BA1162" t="s">
        <v>9454</v>
      </c>
      <c r="BB1162" t="s">
        <v>1251</v>
      </c>
      <c r="BC1162" t="s">
        <v>1743</v>
      </c>
      <c r="BD1162" t="s">
        <v>9455</v>
      </c>
      <c r="BE1162" t="s">
        <v>4616</v>
      </c>
      <c r="BF1162">
        <v>347</v>
      </c>
      <c r="BG1162">
        <v>1149</v>
      </c>
      <c r="BH1162">
        <v>0</v>
      </c>
      <c r="BI1162" t="s">
        <v>1547</v>
      </c>
      <c r="BJ1162">
        <v>0</v>
      </c>
      <c r="BK1162">
        <v>0</v>
      </c>
      <c r="BL1162">
        <v>950</v>
      </c>
      <c r="BM1162" t="s">
        <v>9456</v>
      </c>
      <c r="BN1162" t="s">
        <v>4617</v>
      </c>
      <c r="BO1162" t="s">
        <v>11121</v>
      </c>
      <c r="BP1162" t="s" cm="1">
        <v>11120</v>
      </c>
      <c r="BQ1162" t="s">
        <v>1547</v>
      </c>
      <c r="BR1162" t="s">
        <v>11098</v>
      </c>
      <c r="BS1162">
        <v>18</v>
      </c>
      <c r="BT1162" t="s">
        <v>5176</v>
      </c>
      <c r="BU1162" t="s">
        <v>16139</v>
      </c>
      <c r="BV1162" t="s">
        <v>4134</v>
      </c>
      <c r="BW1162" t="s">
        <v>9452</v>
      </c>
      <c r="BX1162" t="s">
        <v>9732</v>
      </c>
      <c r="BY1162" t="s">
        <v>9733</v>
      </c>
      <c r="BZ1162" t="s">
        <v>1547</v>
      </c>
      <c r="CA1162" t="s">
        <v>1744</v>
      </c>
      <c r="CB1162" t="s">
        <v>1749</v>
      </c>
      <c r="CC1162"/>
      <c r="CD1162" t="s">
        <v>998</v>
      </c>
      <c r="CE1162" t="s">
        <v>1251</v>
      </c>
      <c r="CF1162" t="s">
        <v>11211</v>
      </c>
      <c r="CG1162" t="s">
        <v>11212</v>
      </c>
      <c r="CH1162" t="s">
        <v>1251</v>
      </c>
      <c r="CI1162" t="s">
        <v>1547</v>
      </c>
      <c r="CJ1162" t="s">
        <v>4603</v>
      </c>
      <c r="CK1162" t="s">
        <v>1564</v>
      </c>
      <c r="CL1162"/>
      <c r="CM1162"/>
      <c r="CN1162" t="s">
        <v>4604</v>
      </c>
      <c r="CO1162" t="s">
        <v>4158</v>
      </c>
      <c r="CP1162" t="s">
        <v>4604</v>
      </c>
      <c r="CQ1162" t="s">
        <v>4158</v>
      </c>
      <c r="CR1162" t="s">
        <v>1547</v>
      </c>
      <c r="CS1162">
        <v>0</v>
      </c>
      <c r="CT1162" t="s">
        <v>1547</v>
      </c>
      <c r="CU1162" t="s">
        <v>1547</v>
      </c>
      <c r="CV1162" t="s">
        <v>1547</v>
      </c>
      <c r="CW1162" t="s">
        <v>1547</v>
      </c>
      <c r="CX1162" t="s">
        <v>1547</v>
      </c>
      <c r="CY1162">
        <v>1160</v>
      </c>
      <c r="CZ1162" t="s">
        <v>10828</v>
      </c>
      <c r="DA1162" t="s">
        <v>1547</v>
      </c>
      <c r="DB1162" t="s">
        <v>1881</v>
      </c>
      <c r="DC1162" t="s">
        <v>1882</v>
      </c>
      <c r="DD1162" t="s">
        <v>4135</v>
      </c>
      <c r="DE1162" t="s">
        <v>4602</v>
      </c>
      <c r="DF1162" t="s">
        <v>4134</v>
      </c>
      <c r="DG1162" t="s">
        <v>1547</v>
      </c>
      <c r="DH1162" t="s">
        <v>1547</v>
      </c>
      <c r="DI1162" t="s">
        <v>1892</v>
      </c>
      <c r="DJ1162" t="s">
        <v>11210</v>
      </c>
      <c r="DK1162"/>
      <c r="DL1162" t="s">
        <v>11197</v>
      </c>
      <c r="DM1162">
        <v>9</v>
      </c>
      <c r="DN1162" t="s">
        <v>1883</v>
      </c>
      <c r="DO1162" t="s">
        <v>1564</v>
      </c>
      <c r="DP1162" t="b">
        <v>1</v>
      </c>
      <c r="DQ1162" t="b">
        <v>0</v>
      </c>
      <c r="DR1162" t="b">
        <v>0</v>
      </c>
      <c r="DS1162" t="b">
        <v>0</v>
      </c>
      <c r="DT1162" t="b">
        <v>0</v>
      </c>
      <c r="DU1162" t="b">
        <v>1</v>
      </c>
      <c r="DV1162" t="b">
        <v>0</v>
      </c>
      <c r="DW1162">
        <v>0</v>
      </c>
      <c r="DX1162" t="b">
        <v>0</v>
      </c>
      <c r="DY1162" t="b">
        <v>0</v>
      </c>
      <c r="DZ1162" t="b">
        <v>0</v>
      </c>
      <c r="EA1162" t="b">
        <v>0</v>
      </c>
      <c r="EB1162" t="b">
        <v>0</v>
      </c>
      <c r="EC1162" t="b">
        <v>0</v>
      </c>
      <c r="ED1162" t="b">
        <v>0</v>
      </c>
      <c r="EE1162" t="b">
        <v>0</v>
      </c>
      <c r="EF1162" t="b">
        <v>0</v>
      </c>
      <c r="EG1162" t="b" cm="1">
        <v>0</v>
      </c>
      <c r="EH1162" t="b">
        <v>0</v>
      </c>
      <c r="EI1162" t="b">
        <v>0</v>
      </c>
      <c r="EJ1162" t="b">
        <v>0</v>
      </c>
      <c r="EK1162" t="s">
        <v>1547</v>
      </c>
      <c r="EL1162">
        <v>0</v>
      </c>
      <c r="EM1162">
        <v>14</v>
      </c>
      <c r="EN1162" t="b">
        <v>0</v>
      </c>
    </row>
    <row r="1163" spans="1:144" ht="15.75">
      <c r="A1163"/>
      <c r="B1163" t="s">
        <v>1564</v>
      </c>
      <c r="C1163" t="s">
        <v>1564</v>
      </c>
      <c r="D1163" t="s">
        <v>4117</v>
      </c>
      <c r="E1163" t="s">
        <v>4118</v>
      </c>
      <c r="F1163"/>
      <c r="G1163" t="s">
        <v>4204</v>
      </c>
      <c r="H1163" t="s">
        <v>4205</v>
      </c>
      <c r="I1163" t="s">
        <v>1251</v>
      </c>
      <c r="J1163"/>
      <c r="K1163"/>
      <c r="L1163" t="s">
        <v>1743</v>
      </c>
      <c r="M1163" t="s">
        <v>1749</v>
      </c>
      <c r="N1163"/>
      <c r="O1163"/>
      <c r="P1163" t="s">
        <v>1564</v>
      </c>
      <c r="Q1163" t="s">
        <v>4602</v>
      </c>
      <c r="R1163" t="s">
        <v>4603</v>
      </c>
      <c r="S1163"/>
      <c r="T1163"/>
      <c r="U1163" t="s">
        <v>4604</v>
      </c>
      <c r="V1163" t="s">
        <v>4155</v>
      </c>
      <c r="W1163"/>
      <c r="X1163"/>
      <c r="Y1163"/>
      <c r="Z1163"/>
      <c r="AA1163"/>
      <c r="AB1163"/>
      <c r="AC1163"/>
      <c r="AD1163"/>
      <c r="AE1163"/>
      <c r="AF1163"/>
      <c r="AG1163"/>
      <c r="AH1163"/>
      <c r="AI1163"/>
      <c r="AJ1163"/>
      <c r="AK1163"/>
      <c r="AL1163"/>
      <c r="AM1163"/>
      <c r="AN1163"/>
      <c r="AO1163" s="108" t="s">
        <v>43</v>
      </c>
      <c r="AP1163" t="s">
        <v>2865</v>
      </c>
      <c r="AQ1163">
        <v>20</v>
      </c>
      <c r="AR1163" t="s">
        <v>11214</v>
      </c>
      <c r="AS1163" t="s">
        <v>1564</v>
      </c>
      <c r="AT1163" t="s">
        <v>11094</v>
      </c>
      <c r="AU1163" t="s">
        <v>4118</v>
      </c>
      <c r="AV1163" t="s">
        <v>9387</v>
      </c>
      <c r="AW1163" t="s">
        <v>1744</v>
      </c>
      <c r="AX1163" t="s">
        <v>1740</v>
      </c>
      <c r="AY1163" t="s">
        <v>9725</v>
      </c>
      <c r="AZ1163" t="s">
        <v>4602</v>
      </c>
      <c r="BA1163" t="s">
        <v>9389</v>
      </c>
      <c r="BB1163" t="s">
        <v>1251</v>
      </c>
      <c r="BC1163" t="s">
        <v>1743</v>
      </c>
      <c r="BD1163" t="s">
        <v>9390</v>
      </c>
      <c r="BE1163" t="s">
        <v>4616</v>
      </c>
      <c r="BF1163">
        <v>350</v>
      </c>
      <c r="BG1163">
        <v>1149</v>
      </c>
      <c r="BH1163">
        <v>0</v>
      </c>
      <c r="BI1163" t="s">
        <v>1547</v>
      </c>
      <c r="BJ1163">
        <v>0</v>
      </c>
      <c r="BK1163">
        <v>0</v>
      </c>
      <c r="BL1163">
        <v>949</v>
      </c>
      <c r="BM1163" t="s">
        <v>9391</v>
      </c>
      <c r="BN1163" t="s">
        <v>4617</v>
      </c>
      <c r="BO1163" t="s">
        <v>11121</v>
      </c>
      <c r="BP1163" t="s" cm="1">
        <v>11120</v>
      </c>
      <c r="BQ1163" t="s">
        <v>1547</v>
      </c>
      <c r="BR1163" t="s">
        <v>11098</v>
      </c>
      <c r="BS1163">
        <v>19</v>
      </c>
      <c r="BT1163" t="s">
        <v>5180</v>
      </c>
      <c r="BU1163" t="s">
        <v>16140</v>
      </c>
      <c r="BV1163" t="s">
        <v>4117</v>
      </c>
      <c r="BW1163" t="s">
        <v>9387</v>
      </c>
      <c r="BX1163" t="s">
        <v>9727</v>
      </c>
      <c r="BY1163" t="s">
        <v>1744</v>
      </c>
      <c r="BZ1163" t="s">
        <v>1547</v>
      </c>
      <c r="CA1163" t="s">
        <v>1744</v>
      </c>
      <c r="CB1163" t="s">
        <v>1749</v>
      </c>
      <c r="CC1163"/>
      <c r="CD1163" t="s">
        <v>998</v>
      </c>
      <c r="CE1163" t="s">
        <v>1251</v>
      </c>
      <c r="CF1163" t="s">
        <v>11215</v>
      </c>
      <c r="CG1163" t="s">
        <v>11216</v>
      </c>
      <c r="CH1163" t="s">
        <v>1251</v>
      </c>
      <c r="CI1163" t="s">
        <v>1547</v>
      </c>
      <c r="CJ1163" t="s">
        <v>4603</v>
      </c>
      <c r="CK1163" t="s">
        <v>1564</v>
      </c>
      <c r="CL1163"/>
      <c r="CM1163"/>
      <c r="CN1163" t="s">
        <v>4604</v>
      </c>
      <c r="CO1163" t="s">
        <v>4155</v>
      </c>
      <c r="CP1163" t="s">
        <v>4604</v>
      </c>
      <c r="CQ1163" t="s">
        <v>4155</v>
      </c>
      <c r="CR1163" t="s">
        <v>1547</v>
      </c>
      <c r="CS1163">
        <v>0</v>
      </c>
      <c r="CT1163" t="s">
        <v>1547</v>
      </c>
      <c r="CU1163" t="s">
        <v>1547</v>
      </c>
      <c r="CV1163" t="s">
        <v>1547</v>
      </c>
      <c r="CW1163" t="s">
        <v>1547</v>
      </c>
      <c r="CX1163" t="s">
        <v>1547</v>
      </c>
      <c r="CY1163">
        <v>1161</v>
      </c>
      <c r="CZ1163" t="s">
        <v>10836</v>
      </c>
      <c r="DA1163" t="s">
        <v>1547</v>
      </c>
      <c r="DB1163" t="s">
        <v>1881</v>
      </c>
      <c r="DC1163" t="s">
        <v>1882</v>
      </c>
      <c r="DD1163" t="s">
        <v>4118</v>
      </c>
      <c r="DE1163" t="s">
        <v>4602</v>
      </c>
      <c r="DF1163" t="s">
        <v>4204</v>
      </c>
      <c r="DG1163" t="s">
        <v>1547</v>
      </c>
      <c r="DH1163" t="s">
        <v>1547</v>
      </c>
      <c r="DI1163" t="s">
        <v>1892</v>
      </c>
      <c r="DJ1163" t="s">
        <v>11214</v>
      </c>
      <c r="DK1163"/>
      <c r="DL1163" t="s">
        <v>1892</v>
      </c>
      <c r="DM1163">
        <v>9</v>
      </c>
      <c r="DN1163" t="s">
        <v>1883</v>
      </c>
      <c r="DO1163" t="s">
        <v>1564</v>
      </c>
      <c r="DP1163" t="b">
        <v>1</v>
      </c>
      <c r="DQ1163" t="b">
        <v>0</v>
      </c>
      <c r="DR1163" t="b">
        <v>0</v>
      </c>
      <c r="DS1163" t="b">
        <v>0</v>
      </c>
      <c r="DT1163" t="b">
        <v>0</v>
      </c>
      <c r="DU1163" t="b">
        <v>1</v>
      </c>
      <c r="DV1163" t="b">
        <v>0</v>
      </c>
      <c r="DW1163">
        <v>0</v>
      </c>
      <c r="DX1163" t="b">
        <v>0</v>
      </c>
      <c r="DY1163" t="b">
        <v>0</v>
      </c>
      <c r="DZ1163" t="b">
        <v>0</v>
      </c>
      <c r="EA1163" t="b">
        <v>0</v>
      </c>
      <c r="EB1163" t="b">
        <v>0</v>
      </c>
      <c r="EC1163" t="b">
        <v>0</v>
      </c>
      <c r="ED1163" t="b">
        <v>0</v>
      </c>
      <c r="EE1163" t="b">
        <v>0</v>
      </c>
      <c r="EF1163" t="b">
        <v>0</v>
      </c>
      <c r="EG1163" t="b" cm="1">
        <v>0</v>
      </c>
      <c r="EH1163" t="b">
        <v>0</v>
      </c>
      <c r="EI1163" t="b">
        <v>0</v>
      </c>
      <c r="EJ1163" t="b">
        <v>0</v>
      </c>
      <c r="EK1163" t="s">
        <v>1547</v>
      </c>
      <c r="EL1163">
        <v>0</v>
      </c>
      <c r="EM1163">
        <v>21</v>
      </c>
      <c r="EN1163" t="b">
        <v>0</v>
      </c>
    </row>
    <row r="1164" spans="1:144" ht="141.75">
      <c r="A1164"/>
      <c r="B1164" t="s">
        <v>1564</v>
      </c>
      <c r="C1164" t="s">
        <v>1564</v>
      </c>
      <c r="D1164" t="s">
        <v>4609</v>
      </c>
      <c r="E1164" t="s">
        <v>4610</v>
      </c>
      <c r="F1164" t="s">
        <v>4611</v>
      </c>
      <c r="G1164" t="s">
        <v>4612</v>
      </c>
      <c r="H1164" t="s">
        <v>4613</v>
      </c>
      <c r="I1164" t="s">
        <v>1251</v>
      </c>
      <c r="J1164"/>
      <c r="K1164"/>
      <c r="L1164" t="s">
        <v>1743</v>
      </c>
      <c r="M1164" t="s">
        <v>2003</v>
      </c>
      <c r="N1164" t="s">
        <v>4614</v>
      </c>
      <c r="O1164"/>
      <c r="P1164" t="s">
        <v>1564</v>
      </c>
      <c r="Q1164" t="s">
        <v>4602</v>
      </c>
      <c r="R1164" t="s">
        <v>4603</v>
      </c>
      <c r="S1164" s="109" t="s">
        <v>4649</v>
      </c>
      <c r="T1164"/>
      <c r="U1164" t="s">
        <v>4604</v>
      </c>
      <c r="V1164" t="s">
        <v>13282</v>
      </c>
      <c r="W1164"/>
      <c r="X1164"/>
      <c r="Y1164"/>
      <c r="Z1164"/>
      <c r="AA1164"/>
      <c r="AB1164"/>
      <c r="AC1164"/>
      <c r="AD1164"/>
      <c r="AE1164"/>
      <c r="AF1164"/>
      <c r="AG1164"/>
      <c r="AH1164"/>
      <c r="AI1164"/>
      <c r="AJ1164"/>
      <c r="AK1164"/>
      <c r="AL1164"/>
      <c r="AM1164"/>
      <c r="AN1164"/>
      <c r="AO1164" s="108" t="s">
        <v>43</v>
      </c>
      <c r="AP1164" t="s">
        <v>2865</v>
      </c>
      <c r="AQ1164">
        <v>21</v>
      </c>
      <c r="AR1164" t="s">
        <v>11110</v>
      </c>
      <c r="AS1164" t="s">
        <v>1564</v>
      </c>
      <c r="AT1164" t="s">
        <v>11094</v>
      </c>
      <c r="AU1164" t="s">
        <v>4610</v>
      </c>
      <c r="AV1164" t="s">
        <v>11111</v>
      </c>
      <c r="AW1164" t="s">
        <v>11112</v>
      </c>
      <c r="AX1164" t="s">
        <v>1740</v>
      </c>
      <c r="AY1164" t="s">
        <v>11113</v>
      </c>
      <c r="AZ1164" t="s">
        <v>4602</v>
      </c>
      <c r="BA1164" t="s">
        <v>11114</v>
      </c>
      <c r="BB1164" t="s">
        <v>1251</v>
      </c>
      <c r="BC1164" t="s">
        <v>1743</v>
      </c>
      <c r="BD1164" t="s">
        <v>11218</v>
      </c>
      <c r="BE1164" t="s">
        <v>4616</v>
      </c>
      <c r="BF1164">
        <v>349</v>
      </c>
      <c r="BG1164">
        <v>1149</v>
      </c>
      <c r="BH1164">
        <v>0</v>
      </c>
      <c r="BI1164" t="s">
        <v>1547</v>
      </c>
      <c r="BJ1164">
        <v>0</v>
      </c>
      <c r="BK1164">
        <v>0</v>
      </c>
      <c r="BL1164">
        <v>1148</v>
      </c>
      <c r="BM1164" t="s">
        <v>11111</v>
      </c>
      <c r="BN1164" t="s">
        <v>4617</v>
      </c>
      <c r="BO1164" t="s">
        <v>11121</v>
      </c>
      <c r="BP1164" t="s" cm="1">
        <v>11120</v>
      </c>
      <c r="BQ1164" t="s">
        <v>1547</v>
      </c>
      <c r="BR1164" t="s">
        <v>11098</v>
      </c>
      <c r="BS1164">
        <v>20</v>
      </c>
      <c r="BT1164" t="s">
        <v>5184</v>
      </c>
      <c r="BU1164" t="s">
        <v>16141</v>
      </c>
      <c r="BV1164" t="s">
        <v>4609</v>
      </c>
      <c r="BW1164" t="s">
        <v>11111</v>
      </c>
      <c r="BX1164" t="s">
        <v>11116</v>
      </c>
      <c r="BY1164" t="s">
        <v>11117</v>
      </c>
      <c r="BZ1164" t="s">
        <v>1547</v>
      </c>
      <c r="CA1164" t="s">
        <v>1744</v>
      </c>
      <c r="CB1164" t="s">
        <v>2003</v>
      </c>
      <c r="CC1164"/>
      <c r="CD1164" t="s">
        <v>998</v>
      </c>
      <c r="CE1164" t="s">
        <v>1251</v>
      </c>
      <c r="CF1164" t="s">
        <v>11219</v>
      </c>
      <c r="CG1164" t="s">
        <v>11220</v>
      </c>
      <c r="CH1164" t="s">
        <v>1251</v>
      </c>
      <c r="CI1164" t="s">
        <v>1547</v>
      </c>
      <c r="CJ1164" t="s">
        <v>4603</v>
      </c>
      <c r="CK1164" t="s">
        <v>1564</v>
      </c>
      <c r="CL1164"/>
      <c r="CM1164"/>
      <c r="CN1164" t="s">
        <v>4604</v>
      </c>
      <c r="CO1164" t="s">
        <v>13282</v>
      </c>
      <c r="CP1164" t="s">
        <v>4604</v>
      </c>
      <c r="CQ1164" t="s">
        <v>13282</v>
      </c>
      <c r="CR1164" t="s">
        <v>1547</v>
      </c>
      <c r="CS1164">
        <v>0</v>
      </c>
      <c r="CT1164" t="s">
        <v>1547</v>
      </c>
      <c r="CU1164" t="s">
        <v>1547</v>
      </c>
      <c r="CV1164" t="s">
        <v>1547</v>
      </c>
      <c r="CW1164" t="s">
        <v>1547</v>
      </c>
      <c r="CX1164" t="s">
        <v>1547</v>
      </c>
      <c r="CY1164">
        <v>1162</v>
      </c>
      <c r="CZ1164" t="s">
        <v>10843</v>
      </c>
      <c r="DA1164" t="s">
        <v>1547</v>
      </c>
      <c r="DB1164" t="s">
        <v>1881</v>
      </c>
      <c r="DC1164" t="s">
        <v>1882</v>
      </c>
      <c r="DD1164" t="s">
        <v>4610</v>
      </c>
      <c r="DE1164" t="s">
        <v>4602</v>
      </c>
      <c r="DF1164" t="s">
        <v>4612</v>
      </c>
      <c r="DG1164" t="s">
        <v>1547</v>
      </c>
      <c r="DH1164" t="s">
        <v>1547</v>
      </c>
      <c r="DI1164" t="s">
        <v>1892</v>
      </c>
      <c r="DJ1164" t="s">
        <v>11110</v>
      </c>
      <c r="DK1164"/>
      <c r="DL1164" t="s">
        <v>11222</v>
      </c>
      <c r="DM1164">
        <v>9</v>
      </c>
      <c r="DN1164" t="s">
        <v>1883</v>
      </c>
      <c r="DO1164" t="s">
        <v>1564</v>
      </c>
      <c r="DP1164" t="b">
        <v>1</v>
      </c>
      <c r="DQ1164" t="b">
        <v>0</v>
      </c>
      <c r="DR1164" t="b">
        <v>0</v>
      </c>
      <c r="DS1164" t="b">
        <v>0</v>
      </c>
      <c r="DT1164" t="b">
        <v>1</v>
      </c>
      <c r="DU1164" t="b">
        <v>1</v>
      </c>
      <c r="DV1164" t="b">
        <v>0</v>
      </c>
      <c r="DW1164">
        <v>0</v>
      </c>
      <c r="DX1164" t="b">
        <v>0</v>
      </c>
      <c r="DY1164" t="b">
        <v>0</v>
      </c>
      <c r="DZ1164" t="b">
        <v>0</v>
      </c>
      <c r="EA1164" t="b">
        <v>0</v>
      </c>
      <c r="EB1164" t="b">
        <v>0</v>
      </c>
      <c r="EC1164" t="b">
        <v>0</v>
      </c>
      <c r="ED1164" t="b">
        <v>0</v>
      </c>
      <c r="EE1164" t="b">
        <v>0</v>
      </c>
      <c r="EF1164" t="b">
        <v>0</v>
      </c>
      <c r="EG1164" t="b" cm="1">
        <v>0</v>
      </c>
      <c r="EH1164" t="b">
        <v>0</v>
      </c>
      <c r="EI1164" t="b">
        <v>0</v>
      </c>
      <c r="EJ1164" t="b">
        <v>0</v>
      </c>
      <c r="EK1164" t="s">
        <v>1547</v>
      </c>
      <c r="EL1164">
        <v>0</v>
      </c>
      <c r="EM1164">
        <v>22</v>
      </c>
      <c r="EN1164" t="b">
        <v>0</v>
      </c>
    </row>
    <row r="1165" spans="1:144" ht="15.75">
      <c r="A1165"/>
      <c r="B1165" t="s">
        <v>1564</v>
      </c>
      <c r="C1165" t="s">
        <v>1564</v>
      </c>
      <c r="D1165" t="s">
        <v>4650</v>
      </c>
      <c r="E1165" t="s">
        <v>4651</v>
      </c>
      <c r="F1165"/>
      <c r="G1165" t="s">
        <v>4650</v>
      </c>
      <c r="H1165" t="s">
        <v>4650</v>
      </c>
      <c r="I1165" t="s">
        <v>1230</v>
      </c>
      <c r="J1165"/>
      <c r="K1165"/>
      <c r="L1165" t="s">
        <v>1743</v>
      </c>
      <c r="M1165" t="s">
        <v>1995</v>
      </c>
      <c r="N1165"/>
      <c r="O1165"/>
      <c r="P1165" t="s">
        <v>1564</v>
      </c>
      <c r="Q1165" t="s">
        <v>4602</v>
      </c>
      <c r="R1165" t="s">
        <v>4603</v>
      </c>
      <c r="S1165"/>
      <c r="T1165"/>
      <c r="U1165" t="s">
        <v>4604</v>
      </c>
      <c r="V1165" t="s">
        <v>4652</v>
      </c>
      <c r="W1165"/>
      <c r="X1165"/>
      <c r="Y1165"/>
      <c r="Z1165"/>
      <c r="AA1165"/>
      <c r="AB1165"/>
      <c r="AC1165"/>
      <c r="AD1165"/>
      <c r="AE1165"/>
      <c r="AF1165"/>
      <c r="AG1165"/>
      <c r="AH1165"/>
      <c r="AI1165"/>
      <c r="AJ1165"/>
      <c r="AK1165"/>
      <c r="AL1165"/>
      <c r="AM1165"/>
      <c r="AN1165"/>
      <c r="AO1165" s="108" t="s">
        <v>43</v>
      </c>
      <c r="AP1165" t="s">
        <v>2865</v>
      </c>
      <c r="AQ1165">
        <v>22</v>
      </c>
      <c r="AR1165" t="s">
        <v>11223</v>
      </c>
      <c r="AS1165" t="s">
        <v>1564</v>
      </c>
      <c r="AT1165" t="s">
        <v>11094</v>
      </c>
      <c r="AU1165" t="s">
        <v>4651</v>
      </c>
      <c r="AV1165" t="s">
        <v>11224</v>
      </c>
      <c r="AW1165" t="s">
        <v>1744</v>
      </c>
      <c r="AX1165" t="s">
        <v>1740</v>
      </c>
      <c r="AY1165" t="s">
        <v>11225</v>
      </c>
      <c r="AZ1165" t="s">
        <v>4602</v>
      </c>
      <c r="BA1165" t="s">
        <v>11226</v>
      </c>
      <c r="BB1165" t="s">
        <v>1230</v>
      </c>
      <c r="BC1165" t="s">
        <v>1743</v>
      </c>
      <c r="BD1165" t="s">
        <v>11227</v>
      </c>
      <c r="BE1165" t="s">
        <v>4616</v>
      </c>
      <c r="BF1165">
        <v>1165</v>
      </c>
      <c r="BG1165">
        <v>1149</v>
      </c>
      <c r="BH1165">
        <v>0</v>
      </c>
      <c r="BI1165" t="s">
        <v>4651</v>
      </c>
      <c r="BJ1165">
        <v>1</v>
      </c>
      <c r="BK1165">
        <v>0</v>
      </c>
      <c r="BL1165">
        <v>0</v>
      </c>
      <c r="BM1165" t="s">
        <v>1547</v>
      </c>
      <c r="BN1165" t="s">
        <v>4617</v>
      </c>
      <c r="BO1165" t="s">
        <v>11121</v>
      </c>
      <c r="BP1165" t="s" cm="1">
        <v>11120</v>
      </c>
      <c r="BQ1165" t="s">
        <v>1547</v>
      </c>
      <c r="BR1165" t="s">
        <v>11098</v>
      </c>
      <c r="BS1165">
        <v>21</v>
      </c>
      <c r="BT1165" t="s">
        <v>5188</v>
      </c>
      <c r="BU1165" t="s">
        <v>16142</v>
      </c>
      <c r="BV1165" t="s">
        <v>4650</v>
      </c>
      <c r="BW1165" t="s">
        <v>11224</v>
      </c>
      <c r="BX1165" t="s">
        <v>11225</v>
      </c>
      <c r="BY1165" t="s">
        <v>1744</v>
      </c>
      <c r="BZ1165" t="s">
        <v>1547</v>
      </c>
      <c r="CA1165" t="s">
        <v>1744</v>
      </c>
      <c r="CB1165" t="s">
        <v>1995</v>
      </c>
      <c r="CC1165"/>
      <c r="CD1165" t="s">
        <v>998</v>
      </c>
      <c r="CE1165" t="s">
        <v>1230</v>
      </c>
      <c r="CF1165" t="s">
        <v>11228</v>
      </c>
      <c r="CG1165" t="s">
        <v>11229</v>
      </c>
      <c r="CH1165" t="s">
        <v>1230</v>
      </c>
      <c r="CI1165" t="s">
        <v>1547</v>
      </c>
      <c r="CJ1165" t="s">
        <v>4603</v>
      </c>
      <c r="CK1165" t="s">
        <v>1564</v>
      </c>
      <c r="CL1165"/>
      <c r="CM1165"/>
      <c r="CN1165" t="s">
        <v>4604</v>
      </c>
      <c r="CO1165" t="s">
        <v>4652</v>
      </c>
      <c r="CP1165" t="s">
        <v>4604</v>
      </c>
      <c r="CQ1165" t="s">
        <v>4652</v>
      </c>
      <c r="CR1165" t="s">
        <v>1547</v>
      </c>
      <c r="CS1165">
        <v>0</v>
      </c>
      <c r="CT1165" t="s">
        <v>1547</v>
      </c>
      <c r="CU1165" t="s">
        <v>1547</v>
      </c>
      <c r="CV1165" t="s">
        <v>1547</v>
      </c>
      <c r="CW1165" t="s">
        <v>1547</v>
      </c>
      <c r="CX1165" t="s">
        <v>1547</v>
      </c>
      <c r="CY1165">
        <v>1163</v>
      </c>
      <c r="CZ1165" t="s">
        <v>10850</v>
      </c>
      <c r="DA1165" t="s">
        <v>1547</v>
      </c>
      <c r="DB1165" t="s">
        <v>1881</v>
      </c>
      <c r="DC1165" t="s">
        <v>1882</v>
      </c>
      <c r="DD1165" t="s">
        <v>4651</v>
      </c>
      <c r="DE1165" t="s">
        <v>4602</v>
      </c>
      <c r="DF1165" t="s">
        <v>4650</v>
      </c>
      <c r="DG1165" t="s">
        <v>1547</v>
      </c>
      <c r="DH1165" t="s">
        <v>1547</v>
      </c>
      <c r="DI1165" t="s">
        <v>1892</v>
      </c>
      <c r="DJ1165" t="s">
        <v>11223</v>
      </c>
      <c r="DK1165"/>
      <c r="DL1165" t="s">
        <v>1892</v>
      </c>
      <c r="DM1165">
        <v>9</v>
      </c>
      <c r="DN1165" t="s">
        <v>1883</v>
      </c>
      <c r="DO1165" t="s">
        <v>1564</v>
      </c>
      <c r="DP1165" t="b">
        <v>1</v>
      </c>
      <c r="DQ1165" t="b">
        <v>0</v>
      </c>
      <c r="DR1165" t="b">
        <v>1</v>
      </c>
      <c r="DS1165" t="b">
        <v>0</v>
      </c>
      <c r="DT1165" t="b">
        <v>0</v>
      </c>
      <c r="DU1165" t="b">
        <v>1</v>
      </c>
      <c r="DV1165" t="b">
        <v>0</v>
      </c>
      <c r="DW1165">
        <v>0</v>
      </c>
      <c r="DX1165" t="b">
        <v>0</v>
      </c>
      <c r="DY1165" t="b">
        <v>0</v>
      </c>
      <c r="DZ1165" t="b">
        <v>0</v>
      </c>
      <c r="EA1165" t="b">
        <v>0</v>
      </c>
      <c r="EB1165" t="b">
        <v>0</v>
      </c>
      <c r="EC1165" t="b">
        <v>0</v>
      </c>
      <c r="ED1165" t="b">
        <v>0</v>
      </c>
      <c r="EE1165" t="b">
        <v>0</v>
      </c>
      <c r="EF1165" t="b">
        <v>0</v>
      </c>
      <c r="EG1165" t="b" cm="1">
        <v>0</v>
      </c>
      <c r="EH1165" t="b">
        <v>0</v>
      </c>
      <c r="EI1165" t="b">
        <v>0</v>
      </c>
      <c r="EJ1165" t="b">
        <v>0</v>
      </c>
      <c r="EK1165" t="s">
        <v>1547</v>
      </c>
      <c r="EL1165">
        <v>0</v>
      </c>
      <c r="EM1165">
        <v>17</v>
      </c>
      <c r="EN1165" t="b">
        <v>0</v>
      </c>
    </row>
    <row r="1166" spans="1:144" ht="204.75">
      <c r="A1166"/>
      <c r="B1166" t="s">
        <v>1564</v>
      </c>
      <c r="C1166" t="s">
        <v>1564</v>
      </c>
      <c r="D1166" t="s">
        <v>4653</v>
      </c>
      <c r="E1166" t="s">
        <v>4654</v>
      </c>
      <c r="F1166" t="s">
        <v>4655</v>
      </c>
      <c r="G1166" t="s">
        <v>4653</v>
      </c>
      <c r="H1166" s="109" t="s">
        <v>4656</v>
      </c>
      <c r="I1166" t="s">
        <v>1230</v>
      </c>
      <c r="J1166"/>
      <c r="K1166"/>
      <c r="L1166" t="s">
        <v>1743</v>
      </c>
      <c r="M1166" t="s">
        <v>2001</v>
      </c>
      <c r="N1166"/>
      <c r="O1166"/>
      <c r="P1166" t="s">
        <v>1564</v>
      </c>
      <c r="Q1166" t="s">
        <v>4602</v>
      </c>
      <c r="R1166" t="s">
        <v>4603</v>
      </c>
      <c r="S1166" s="109" t="s">
        <v>4657</v>
      </c>
      <c r="T1166"/>
      <c r="U1166" t="s">
        <v>4604</v>
      </c>
      <c r="V1166" t="s">
        <v>13646</v>
      </c>
      <c r="W1166"/>
      <c r="X1166"/>
      <c r="Y1166"/>
      <c r="Z1166"/>
      <c r="AA1166"/>
      <c r="AB1166"/>
      <c r="AC1166"/>
      <c r="AD1166"/>
      <c r="AE1166"/>
      <c r="AF1166"/>
      <c r="AG1166"/>
      <c r="AH1166"/>
      <c r="AI1166"/>
      <c r="AJ1166"/>
      <c r="AK1166"/>
      <c r="AL1166"/>
      <c r="AM1166"/>
      <c r="AN1166"/>
      <c r="AO1166" s="108" t="s">
        <v>43</v>
      </c>
      <c r="AP1166" t="s">
        <v>2865</v>
      </c>
      <c r="AQ1166">
        <v>23</v>
      </c>
      <c r="AR1166" t="s">
        <v>11231</v>
      </c>
      <c r="AS1166" t="s">
        <v>1564</v>
      </c>
      <c r="AT1166" t="s">
        <v>11094</v>
      </c>
      <c r="AU1166" t="s">
        <v>4654</v>
      </c>
      <c r="AV1166" t="s">
        <v>11232</v>
      </c>
      <c r="AW1166" t="s">
        <v>11233</v>
      </c>
      <c r="AX1166" t="s">
        <v>1740</v>
      </c>
      <c r="AY1166" t="s">
        <v>11234</v>
      </c>
      <c r="AZ1166" t="s">
        <v>4602</v>
      </c>
      <c r="BA1166" t="s">
        <v>11235</v>
      </c>
      <c r="BB1166" t="s">
        <v>1230</v>
      </c>
      <c r="BC1166" t="s">
        <v>1743</v>
      </c>
      <c r="BD1166" t="s">
        <v>11236</v>
      </c>
      <c r="BE1166" t="s">
        <v>4616</v>
      </c>
      <c r="BF1166">
        <v>1166</v>
      </c>
      <c r="BG1166">
        <v>1149</v>
      </c>
      <c r="BH1166">
        <v>0</v>
      </c>
      <c r="BI1166" t="s">
        <v>4654</v>
      </c>
      <c r="BJ1166">
        <v>1</v>
      </c>
      <c r="BK1166">
        <v>0</v>
      </c>
      <c r="BL1166">
        <v>0</v>
      </c>
      <c r="BM1166" t="s">
        <v>1547</v>
      </c>
      <c r="BN1166" t="s">
        <v>4617</v>
      </c>
      <c r="BO1166" t="s">
        <v>11121</v>
      </c>
      <c r="BP1166" t="s" cm="1">
        <v>11120</v>
      </c>
      <c r="BQ1166" t="s">
        <v>1547</v>
      </c>
      <c r="BR1166" t="s">
        <v>11098</v>
      </c>
      <c r="BS1166">
        <v>22</v>
      </c>
      <c r="BT1166" t="s">
        <v>5192</v>
      </c>
      <c r="BU1166" t="s">
        <v>16143</v>
      </c>
      <c r="BV1166" t="s">
        <v>4653</v>
      </c>
      <c r="BW1166" t="s">
        <v>11232</v>
      </c>
      <c r="BX1166" t="s">
        <v>11237</v>
      </c>
      <c r="BY1166" t="s">
        <v>1744</v>
      </c>
      <c r="BZ1166" t="s">
        <v>1547</v>
      </c>
      <c r="CA1166" t="s">
        <v>1744</v>
      </c>
      <c r="CB1166" t="s">
        <v>2001</v>
      </c>
      <c r="CC1166"/>
      <c r="CD1166" t="s">
        <v>998</v>
      </c>
      <c r="CE1166" t="s">
        <v>1230</v>
      </c>
      <c r="CF1166" t="s">
        <v>4700</v>
      </c>
      <c r="CG1166" t="s">
        <v>11238</v>
      </c>
      <c r="CH1166" t="s">
        <v>1230</v>
      </c>
      <c r="CI1166" t="s">
        <v>1547</v>
      </c>
      <c r="CJ1166" t="s">
        <v>4603</v>
      </c>
      <c r="CK1166" t="s">
        <v>1564</v>
      </c>
      <c r="CL1166"/>
      <c r="CM1166"/>
      <c r="CN1166" t="s">
        <v>4604</v>
      </c>
      <c r="CO1166" t="s">
        <v>13646</v>
      </c>
      <c r="CP1166" t="s">
        <v>4604</v>
      </c>
      <c r="CQ1166" t="s">
        <v>13646</v>
      </c>
      <c r="CR1166" t="s">
        <v>1547</v>
      </c>
      <c r="CS1166">
        <v>0</v>
      </c>
      <c r="CT1166" t="s">
        <v>1547</v>
      </c>
      <c r="CU1166" t="s">
        <v>1547</v>
      </c>
      <c r="CV1166" t="s">
        <v>1547</v>
      </c>
      <c r="CW1166" t="s">
        <v>1547</v>
      </c>
      <c r="CX1166" t="s">
        <v>1547</v>
      </c>
      <c r="CY1166">
        <v>1164</v>
      </c>
      <c r="CZ1166" t="s">
        <v>10853</v>
      </c>
      <c r="DA1166" t="s">
        <v>1547</v>
      </c>
      <c r="DB1166" t="s">
        <v>1881</v>
      </c>
      <c r="DC1166" t="s">
        <v>1882</v>
      </c>
      <c r="DD1166" t="s">
        <v>4654</v>
      </c>
      <c r="DE1166" t="s">
        <v>4602</v>
      </c>
      <c r="DF1166" t="s">
        <v>4653</v>
      </c>
      <c r="DG1166" t="s">
        <v>1547</v>
      </c>
      <c r="DH1166" t="s">
        <v>1547</v>
      </c>
      <c r="DI1166" t="s">
        <v>1892</v>
      </c>
      <c r="DJ1166" t="s">
        <v>11231</v>
      </c>
      <c r="DK1166"/>
      <c r="DL1166" t="s">
        <v>11240</v>
      </c>
      <c r="DM1166">
        <v>9</v>
      </c>
      <c r="DN1166" t="s">
        <v>1883</v>
      </c>
      <c r="DO1166" t="s">
        <v>1564</v>
      </c>
      <c r="DP1166" t="b">
        <v>1</v>
      </c>
      <c r="DQ1166" t="b">
        <v>0</v>
      </c>
      <c r="DR1166" t="b">
        <v>1</v>
      </c>
      <c r="DS1166" t="b">
        <v>0</v>
      </c>
      <c r="DT1166" t="b">
        <v>1</v>
      </c>
      <c r="DU1166" t="b">
        <v>1</v>
      </c>
      <c r="DV1166" t="b">
        <v>0</v>
      </c>
      <c r="DW1166">
        <v>0</v>
      </c>
      <c r="DX1166" t="b">
        <v>0</v>
      </c>
      <c r="DY1166" t="b">
        <v>0</v>
      </c>
      <c r="DZ1166" t="b">
        <v>0</v>
      </c>
      <c r="EA1166" t="b">
        <v>0</v>
      </c>
      <c r="EB1166" t="b">
        <v>0</v>
      </c>
      <c r="EC1166" t="b">
        <v>0</v>
      </c>
      <c r="ED1166" t="b">
        <v>0</v>
      </c>
      <c r="EE1166" t="b">
        <v>0</v>
      </c>
      <c r="EF1166" t="b">
        <v>0</v>
      </c>
      <c r="EG1166" t="b" cm="1">
        <v>0</v>
      </c>
      <c r="EH1166" t="b">
        <v>0</v>
      </c>
      <c r="EI1166" t="b">
        <v>0</v>
      </c>
      <c r="EJ1166" t="b">
        <v>0</v>
      </c>
      <c r="EK1166" t="s">
        <v>1547</v>
      </c>
      <c r="EL1166">
        <v>0</v>
      </c>
      <c r="EM1166">
        <v>19</v>
      </c>
      <c r="EN1166" t="b">
        <v>0</v>
      </c>
    </row>
    <row r="1167" spans="1:144" ht="204.75">
      <c r="A1167"/>
      <c r="B1167" t="s">
        <v>1564</v>
      </c>
      <c r="C1167" t="s">
        <v>1564</v>
      </c>
      <c r="D1167" t="s">
        <v>4658</v>
      </c>
      <c r="E1167" t="s">
        <v>4659</v>
      </c>
      <c r="F1167" t="s">
        <v>4660</v>
      </c>
      <c r="G1167" t="s">
        <v>4658</v>
      </c>
      <c r="H1167" s="109" t="s">
        <v>4661</v>
      </c>
      <c r="I1167" t="s">
        <v>1230</v>
      </c>
      <c r="J1167"/>
      <c r="K1167"/>
      <c r="L1167" t="s">
        <v>1743</v>
      </c>
      <c r="M1167" t="s">
        <v>2001</v>
      </c>
      <c r="N1167"/>
      <c r="O1167"/>
      <c r="P1167" t="s">
        <v>1564</v>
      </c>
      <c r="Q1167" t="s">
        <v>4602</v>
      </c>
      <c r="R1167" t="s">
        <v>4603</v>
      </c>
      <c r="S1167" s="109" t="s">
        <v>4657</v>
      </c>
      <c r="T1167"/>
      <c r="U1167" t="s">
        <v>4604</v>
      </c>
      <c r="V1167" t="s">
        <v>13647</v>
      </c>
      <c r="W1167"/>
      <c r="X1167"/>
      <c r="Y1167"/>
      <c r="Z1167"/>
      <c r="AA1167"/>
      <c r="AB1167"/>
      <c r="AC1167"/>
      <c r="AD1167"/>
      <c r="AE1167"/>
      <c r="AF1167"/>
      <c r="AG1167"/>
      <c r="AH1167"/>
      <c r="AI1167"/>
      <c r="AJ1167"/>
      <c r="AK1167"/>
      <c r="AL1167"/>
      <c r="AM1167"/>
      <c r="AN1167"/>
      <c r="AO1167" s="108" t="s">
        <v>43</v>
      </c>
      <c r="AP1167" t="s">
        <v>2865</v>
      </c>
      <c r="AQ1167">
        <v>24</v>
      </c>
      <c r="AR1167" t="s">
        <v>11241</v>
      </c>
      <c r="AS1167" t="s">
        <v>1564</v>
      </c>
      <c r="AT1167" t="s">
        <v>11094</v>
      </c>
      <c r="AU1167" t="s">
        <v>4659</v>
      </c>
      <c r="AV1167" t="s">
        <v>11242</v>
      </c>
      <c r="AW1167" t="s">
        <v>11243</v>
      </c>
      <c r="AX1167" t="s">
        <v>1740</v>
      </c>
      <c r="AY1167" t="s">
        <v>11244</v>
      </c>
      <c r="AZ1167" t="s">
        <v>4602</v>
      </c>
      <c r="BA1167" t="s">
        <v>11245</v>
      </c>
      <c r="BB1167" t="s">
        <v>1230</v>
      </c>
      <c r="BC1167" t="s">
        <v>1743</v>
      </c>
      <c r="BD1167" t="s">
        <v>11246</v>
      </c>
      <c r="BE1167" t="s">
        <v>4616</v>
      </c>
      <c r="BF1167">
        <v>1167</v>
      </c>
      <c r="BG1167">
        <v>1149</v>
      </c>
      <c r="BH1167">
        <v>0</v>
      </c>
      <c r="BI1167" t="s">
        <v>4659</v>
      </c>
      <c r="BJ1167">
        <v>1</v>
      </c>
      <c r="BK1167">
        <v>0</v>
      </c>
      <c r="BL1167">
        <v>0</v>
      </c>
      <c r="BM1167" t="s">
        <v>1547</v>
      </c>
      <c r="BN1167" t="s">
        <v>4617</v>
      </c>
      <c r="BO1167" t="s">
        <v>11121</v>
      </c>
      <c r="BP1167" t="s" cm="1">
        <v>11120</v>
      </c>
      <c r="BQ1167" t="s">
        <v>1547</v>
      </c>
      <c r="BR1167" t="s">
        <v>11098</v>
      </c>
      <c r="BS1167">
        <v>23</v>
      </c>
      <c r="BT1167" t="s">
        <v>5202</v>
      </c>
      <c r="BU1167" t="s">
        <v>16144</v>
      </c>
      <c r="BV1167" t="s">
        <v>4658</v>
      </c>
      <c r="BW1167" t="s">
        <v>11242</v>
      </c>
      <c r="BX1167" t="s">
        <v>11247</v>
      </c>
      <c r="BY1167" t="s">
        <v>1744</v>
      </c>
      <c r="BZ1167" t="s">
        <v>1547</v>
      </c>
      <c r="CA1167" t="s">
        <v>1744</v>
      </c>
      <c r="CB1167" t="s">
        <v>2001</v>
      </c>
      <c r="CC1167"/>
      <c r="CD1167" t="s">
        <v>998</v>
      </c>
      <c r="CE1167" t="s">
        <v>1230</v>
      </c>
      <c r="CF1167" t="s">
        <v>11248</v>
      </c>
      <c r="CG1167" t="s">
        <v>11249</v>
      </c>
      <c r="CH1167" t="s">
        <v>1230</v>
      </c>
      <c r="CI1167" t="s">
        <v>1547</v>
      </c>
      <c r="CJ1167" t="s">
        <v>4603</v>
      </c>
      <c r="CK1167" t="s">
        <v>1564</v>
      </c>
      <c r="CL1167"/>
      <c r="CM1167"/>
      <c r="CN1167" t="s">
        <v>4604</v>
      </c>
      <c r="CO1167" t="s">
        <v>13647</v>
      </c>
      <c r="CP1167" t="s">
        <v>4604</v>
      </c>
      <c r="CQ1167" t="s">
        <v>13647</v>
      </c>
      <c r="CR1167" t="s">
        <v>1547</v>
      </c>
      <c r="CS1167">
        <v>0</v>
      </c>
      <c r="CT1167" t="s">
        <v>1547</v>
      </c>
      <c r="CU1167" t="s">
        <v>1547</v>
      </c>
      <c r="CV1167" t="s">
        <v>1547</v>
      </c>
      <c r="CW1167" t="s">
        <v>1547</v>
      </c>
      <c r="CX1167" t="s">
        <v>1547</v>
      </c>
      <c r="CY1167">
        <v>1165</v>
      </c>
      <c r="CZ1167" t="s">
        <v>10858</v>
      </c>
      <c r="DA1167" t="s">
        <v>1547</v>
      </c>
      <c r="DB1167" t="s">
        <v>1881</v>
      </c>
      <c r="DC1167" t="s">
        <v>1882</v>
      </c>
      <c r="DD1167" t="s">
        <v>4659</v>
      </c>
      <c r="DE1167" t="s">
        <v>4602</v>
      </c>
      <c r="DF1167" t="s">
        <v>4658</v>
      </c>
      <c r="DG1167" t="s">
        <v>1547</v>
      </c>
      <c r="DH1167" t="s">
        <v>1547</v>
      </c>
      <c r="DI1167" t="s">
        <v>1892</v>
      </c>
      <c r="DJ1167" t="s">
        <v>11241</v>
      </c>
      <c r="DK1167"/>
      <c r="DL1167" t="s">
        <v>11240</v>
      </c>
      <c r="DM1167">
        <v>9</v>
      </c>
      <c r="DN1167" t="s">
        <v>1883</v>
      </c>
      <c r="DO1167" t="s">
        <v>1564</v>
      </c>
      <c r="DP1167" t="b">
        <v>1</v>
      </c>
      <c r="DQ1167" t="b">
        <v>0</v>
      </c>
      <c r="DR1167" t="b">
        <v>1</v>
      </c>
      <c r="DS1167" t="b">
        <v>0</v>
      </c>
      <c r="DT1167" t="b">
        <v>0</v>
      </c>
      <c r="DU1167" t="b">
        <v>1</v>
      </c>
      <c r="DV1167" t="b">
        <v>0</v>
      </c>
      <c r="DW1167">
        <v>0</v>
      </c>
      <c r="DX1167" t="b">
        <v>0</v>
      </c>
      <c r="DY1167" t="b">
        <v>0</v>
      </c>
      <c r="DZ1167" t="b">
        <v>0</v>
      </c>
      <c r="EA1167" t="b">
        <v>0</v>
      </c>
      <c r="EB1167" t="b">
        <v>0</v>
      </c>
      <c r="EC1167" t="b">
        <v>0</v>
      </c>
      <c r="ED1167" t="b">
        <v>0</v>
      </c>
      <c r="EE1167" t="b">
        <v>0</v>
      </c>
      <c r="EF1167" t="b">
        <v>0</v>
      </c>
      <c r="EG1167" t="b" cm="1">
        <v>0</v>
      </c>
      <c r="EH1167" t="b">
        <v>0</v>
      </c>
      <c r="EI1167" t="b">
        <v>0</v>
      </c>
      <c r="EJ1167" t="b">
        <v>0</v>
      </c>
      <c r="EK1167" t="s">
        <v>1547</v>
      </c>
      <c r="EL1167">
        <v>0</v>
      </c>
      <c r="EM1167">
        <v>19</v>
      </c>
      <c r="EN1167" t="b">
        <v>0</v>
      </c>
    </row>
    <row r="1168" spans="1:144" ht="31.5">
      <c r="A1168"/>
      <c r="B1168" t="s">
        <v>1564</v>
      </c>
      <c r="C1168" t="s">
        <v>1564</v>
      </c>
      <c r="D1168" t="s">
        <v>4662</v>
      </c>
      <c r="E1168" t="s">
        <v>4663</v>
      </c>
      <c r="F1168"/>
      <c r="G1168" t="s">
        <v>4662</v>
      </c>
      <c r="H1168" t="s">
        <v>4662</v>
      </c>
      <c r="I1168" t="s">
        <v>1230</v>
      </c>
      <c r="J1168"/>
      <c r="K1168"/>
      <c r="L1168" t="s">
        <v>1743</v>
      </c>
      <c r="M1168" t="s">
        <v>1995</v>
      </c>
      <c r="N1168"/>
      <c r="O1168"/>
      <c r="P1168" t="s">
        <v>1564</v>
      </c>
      <c r="Q1168" t="s">
        <v>4602</v>
      </c>
      <c r="R1168" t="s">
        <v>4603</v>
      </c>
      <c r="S1168" s="109" t="s">
        <v>4664</v>
      </c>
      <c r="T1168"/>
      <c r="U1168" t="s">
        <v>4604</v>
      </c>
      <c r="V1168" t="s">
        <v>4665</v>
      </c>
      <c r="W1168"/>
      <c r="X1168"/>
      <c r="Y1168"/>
      <c r="Z1168"/>
      <c r="AA1168"/>
      <c r="AB1168"/>
      <c r="AC1168"/>
      <c r="AD1168"/>
      <c r="AE1168"/>
      <c r="AF1168"/>
      <c r="AG1168"/>
      <c r="AH1168"/>
      <c r="AI1168"/>
      <c r="AJ1168"/>
      <c r="AK1168"/>
      <c r="AL1168"/>
      <c r="AM1168"/>
      <c r="AN1168"/>
      <c r="AO1168" s="108" t="s">
        <v>43</v>
      </c>
      <c r="AP1168" t="s">
        <v>2865</v>
      </c>
      <c r="AQ1168">
        <v>25</v>
      </c>
      <c r="AR1168" t="s">
        <v>11251</v>
      </c>
      <c r="AS1168" t="s">
        <v>1564</v>
      </c>
      <c r="AT1168" t="s">
        <v>11094</v>
      </c>
      <c r="AU1168" t="s">
        <v>4663</v>
      </c>
      <c r="AV1168" t="s">
        <v>11252</v>
      </c>
      <c r="AW1168" t="s">
        <v>1744</v>
      </c>
      <c r="AX1168" t="s">
        <v>1740</v>
      </c>
      <c r="AY1168" t="s">
        <v>11253</v>
      </c>
      <c r="AZ1168" t="s">
        <v>4602</v>
      </c>
      <c r="BA1168" t="s">
        <v>11254</v>
      </c>
      <c r="BB1168" t="s">
        <v>1230</v>
      </c>
      <c r="BC1168" t="s">
        <v>1743</v>
      </c>
      <c r="BD1168" t="s">
        <v>11255</v>
      </c>
      <c r="BE1168" t="s">
        <v>4616</v>
      </c>
      <c r="BF1168">
        <v>1168</v>
      </c>
      <c r="BG1168">
        <v>1149</v>
      </c>
      <c r="BH1168">
        <v>0</v>
      </c>
      <c r="BI1168" t="s">
        <v>4663</v>
      </c>
      <c r="BJ1168">
        <v>1</v>
      </c>
      <c r="BK1168">
        <v>0</v>
      </c>
      <c r="BL1168">
        <v>0</v>
      </c>
      <c r="BM1168" t="s">
        <v>1547</v>
      </c>
      <c r="BN1168" t="s">
        <v>4617</v>
      </c>
      <c r="BO1168" t="s">
        <v>11121</v>
      </c>
      <c r="BP1168" t="s" cm="1">
        <v>11120</v>
      </c>
      <c r="BQ1168" t="s">
        <v>1547</v>
      </c>
      <c r="BR1168" t="s">
        <v>11098</v>
      </c>
      <c r="BS1168">
        <v>24</v>
      </c>
      <c r="BT1168" t="s">
        <v>5213</v>
      </c>
      <c r="BU1168" t="s">
        <v>16145</v>
      </c>
      <c r="BV1168" t="s">
        <v>4662</v>
      </c>
      <c r="BW1168" t="s">
        <v>11252</v>
      </c>
      <c r="BX1168" t="s">
        <v>11253</v>
      </c>
      <c r="BY1168" t="s">
        <v>1744</v>
      </c>
      <c r="BZ1168" t="s">
        <v>1547</v>
      </c>
      <c r="CA1168" t="s">
        <v>1744</v>
      </c>
      <c r="CB1168" t="s">
        <v>1995</v>
      </c>
      <c r="CC1168"/>
      <c r="CD1168" t="s">
        <v>998</v>
      </c>
      <c r="CE1168" t="s">
        <v>1230</v>
      </c>
      <c r="CF1168" t="s">
        <v>11256</v>
      </c>
      <c r="CG1168" t="s">
        <v>11257</v>
      </c>
      <c r="CH1168" t="s">
        <v>1230</v>
      </c>
      <c r="CI1168" t="s">
        <v>1547</v>
      </c>
      <c r="CJ1168" t="s">
        <v>4603</v>
      </c>
      <c r="CK1168" t="s">
        <v>1564</v>
      </c>
      <c r="CL1168"/>
      <c r="CM1168"/>
      <c r="CN1168" t="s">
        <v>4604</v>
      </c>
      <c r="CO1168" t="s">
        <v>4665</v>
      </c>
      <c r="CP1168" t="s">
        <v>4604</v>
      </c>
      <c r="CQ1168" t="s">
        <v>4665</v>
      </c>
      <c r="CR1168" t="s">
        <v>1547</v>
      </c>
      <c r="CS1168">
        <v>0</v>
      </c>
      <c r="CT1168" t="s">
        <v>1547</v>
      </c>
      <c r="CU1168" t="s">
        <v>1547</v>
      </c>
      <c r="CV1168" t="s">
        <v>1547</v>
      </c>
      <c r="CW1168" t="s">
        <v>1547</v>
      </c>
      <c r="CX1168" t="s">
        <v>1547</v>
      </c>
      <c r="CY1168">
        <v>1166</v>
      </c>
      <c r="CZ1168" t="s">
        <v>10869</v>
      </c>
      <c r="DA1168" t="s">
        <v>1547</v>
      </c>
      <c r="DB1168" t="s">
        <v>1881</v>
      </c>
      <c r="DC1168" t="s">
        <v>1882</v>
      </c>
      <c r="DD1168" t="s">
        <v>4663</v>
      </c>
      <c r="DE1168" t="s">
        <v>4602</v>
      </c>
      <c r="DF1168" t="s">
        <v>4662</v>
      </c>
      <c r="DG1168" t="s">
        <v>1547</v>
      </c>
      <c r="DH1168" t="s">
        <v>1547</v>
      </c>
      <c r="DI1168" t="s">
        <v>1892</v>
      </c>
      <c r="DJ1168" t="s">
        <v>11251</v>
      </c>
      <c r="DK1168"/>
      <c r="DL1168" t="s">
        <v>11259</v>
      </c>
      <c r="DM1168">
        <v>9</v>
      </c>
      <c r="DN1168" t="s">
        <v>1883</v>
      </c>
      <c r="DO1168" t="s">
        <v>1564</v>
      </c>
      <c r="DP1168" t="b">
        <v>1</v>
      </c>
      <c r="DQ1168" t="b">
        <v>0</v>
      </c>
      <c r="DR1168" t="b">
        <v>1</v>
      </c>
      <c r="DS1168" t="b">
        <v>0</v>
      </c>
      <c r="DT1168" t="b">
        <v>1</v>
      </c>
      <c r="DU1168" t="b">
        <v>1</v>
      </c>
      <c r="DV1168" t="b">
        <v>0</v>
      </c>
      <c r="DW1168">
        <v>0</v>
      </c>
      <c r="DX1168" t="b">
        <v>0</v>
      </c>
      <c r="DY1168" t="b">
        <v>0</v>
      </c>
      <c r="DZ1168" t="b">
        <v>0</v>
      </c>
      <c r="EA1168" t="b">
        <v>0</v>
      </c>
      <c r="EB1168" t="b">
        <v>0</v>
      </c>
      <c r="EC1168" t="b">
        <v>0</v>
      </c>
      <c r="ED1168" t="b">
        <v>0</v>
      </c>
      <c r="EE1168" t="b">
        <v>0</v>
      </c>
      <c r="EF1168" t="b">
        <v>0</v>
      </c>
      <c r="EG1168" t="b" cm="1">
        <v>0</v>
      </c>
      <c r="EH1168" t="b">
        <v>0</v>
      </c>
      <c r="EI1168" t="b">
        <v>0</v>
      </c>
      <c r="EJ1168" t="b">
        <v>0</v>
      </c>
      <c r="EK1168" t="s">
        <v>1547</v>
      </c>
      <c r="EL1168">
        <v>0</v>
      </c>
      <c r="EM1168">
        <v>15</v>
      </c>
      <c r="EN1168" t="b">
        <v>0</v>
      </c>
    </row>
    <row r="1169" spans="1:144" ht="252">
      <c r="A1169"/>
      <c r="B1169" t="s">
        <v>1564</v>
      </c>
      <c r="C1169" t="s">
        <v>1564</v>
      </c>
      <c r="D1169" t="s">
        <v>4666</v>
      </c>
      <c r="E1169" t="s">
        <v>4667</v>
      </c>
      <c r="F1169" t="s">
        <v>4668</v>
      </c>
      <c r="G1169" t="s">
        <v>4666</v>
      </c>
      <c r="H1169" t="s">
        <v>4666</v>
      </c>
      <c r="I1169" t="s">
        <v>1230</v>
      </c>
      <c r="J1169"/>
      <c r="K1169"/>
      <c r="L1169" t="s">
        <v>1743</v>
      </c>
      <c r="M1169" t="s">
        <v>2001</v>
      </c>
      <c r="N1169"/>
      <c r="O1169"/>
      <c r="P1169" t="s">
        <v>1564</v>
      </c>
      <c r="Q1169" t="s">
        <v>4602</v>
      </c>
      <c r="R1169" t="s">
        <v>4603</v>
      </c>
      <c r="S1169" s="109" t="s">
        <v>4669</v>
      </c>
      <c r="T1169"/>
      <c r="U1169" t="s">
        <v>4604</v>
      </c>
      <c r="V1169" t="s">
        <v>13648</v>
      </c>
      <c r="W1169"/>
      <c r="X1169"/>
      <c r="Y1169"/>
      <c r="Z1169"/>
      <c r="AA1169"/>
      <c r="AB1169"/>
      <c r="AC1169"/>
      <c r="AD1169"/>
      <c r="AE1169"/>
      <c r="AF1169"/>
      <c r="AG1169"/>
      <c r="AH1169"/>
      <c r="AI1169"/>
      <c r="AJ1169"/>
      <c r="AK1169"/>
      <c r="AL1169"/>
      <c r="AM1169"/>
      <c r="AN1169"/>
      <c r="AO1169" s="108" t="s">
        <v>43</v>
      </c>
      <c r="AP1169" t="s">
        <v>2865</v>
      </c>
      <c r="AQ1169">
        <v>26</v>
      </c>
      <c r="AR1169" t="s">
        <v>11260</v>
      </c>
      <c r="AS1169" t="s">
        <v>1564</v>
      </c>
      <c r="AT1169" t="s">
        <v>11094</v>
      </c>
      <c r="AU1169" t="s">
        <v>4667</v>
      </c>
      <c r="AV1169" t="s">
        <v>11261</v>
      </c>
      <c r="AW1169" t="s">
        <v>11262</v>
      </c>
      <c r="AX1169" t="s">
        <v>1740</v>
      </c>
      <c r="AY1169" t="s">
        <v>11263</v>
      </c>
      <c r="AZ1169" t="s">
        <v>4602</v>
      </c>
      <c r="BA1169" t="s">
        <v>11264</v>
      </c>
      <c r="BB1169" t="s">
        <v>1230</v>
      </c>
      <c r="BC1169" t="s">
        <v>1743</v>
      </c>
      <c r="BD1169" t="s">
        <v>11265</v>
      </c>
      <c r="BE1169" t="s">
        <v>4616</v>
      </c>
      <c r="BF1169">
        <v>1169</v>
      </c>
      <c r="BG1169">
        <v>1149</v>
      </c>
      <c r="BH1169">
        <v>0</v>
      </c>
      <c r="BI1169" t="s">
        <v>4667</v>
      </c>
      <c r="BJ1169">
        <v>1</v>
      </c>
      <c r="BK1169">
        <v>0</v>
      </c>
      <c r="BL1169">
        <v>0</v>
      </c>
      <c r="BM1169" t="s">
        <v>1547</v>
      </c>
      <c r="BN1169" t="s">
        <v>4617</v>
      </c>
      <c r="BO1169" t="s">
        <v>11121</v>
      </c>
      <c r="BP1169" t="s" cm="1">
        <v>11120</v>
      </c>
      <c r="BQ1169" t="s">
        <v>1547</v>
      </c>
      <c r="BR1169" t="s">
        <v>11098</v>
      </c>
      <c r="BS1169">
        <v>25</v>
      </c>
      <c r="BT1169" t="s">
        <v>5223</v>
      </c>
      <c r="BU1169" t="s">
        <v>16146</v>
      </c>
      <c r="BV1169" t="s">
        <v>4666</v>
      </c>
      <c r="BW1169" t="s">
        <v>11261</v>
      </c>
      <c r="BX1169" t="s">
        <v>11263</v>
      </c>
      <c r="BY1169" t="s">
        <v>1744</v>
      </c>
      <c r="BZ1169" t="s">
        <v>1547</v>
      </c>
      <c r="CA1169" t="s">
        <v>1744</v>
      </c>
      <c r="CB1169" t="s">
        <v>2001</v>
      </c>
      <c r="CC1169"/>
      <c r="CD1169" t="s">
        <v>998</v>
      </c>
      <c r="CE1169" t="s">
        <v>1230</v>
      </c>
      <c r="CF1169" t="s">
        <v>4712</v>
      </c>
      <c r="CG1169" t="s">
        <v>11266</v>
      </c>
      <c r="CH1169" t="s">
        <v>1230</v>
      </c>
      <c r="CI1169" t="s">
        <v>1547</v>
      </c>
      <c r="CJ1169" t="s">
        <v>4603</v>
      </c>
      <c r="CK1169" t="s">
        <v>1564</v>
      </c>
      <c r="CL1169"/>
      <c r="CM1169"/>
      <c r="CN1169" t="s">
        <v>4604</v>
      </c>
      <c r="CO1169" t="s">
        <v>13648</v>
      </c>
      <c r="CP1169" t="s">
        <v>4604</v>
      </c>
      <c r="CQ1169" t="s">
        <v>13648</v>
      </c>
      <c r="CR1169" t="s">
        <v>1547</v>
      </c>
      <c r="CS1169">
        <v>0</v>
      </c>
      <c r="CT1169" t="s">
        <v>1547</v>
      </c>
      <c r="CU1169" t="s">
        <v>1547</v>
      </c>
      <c r="CV1169" t="s">
        <v>1547</v>
      </c>
      <c r="CW1169" t="s">
        <v>1547</v>
      </c>
      <c r="CX1169" t="s">
        <v>1547</v>
      </c>
      <c r="CY1169">
        <v>1167</v>
      </c>
      <c r="CZ1169" t="s">
        <v>10873</v>
      </c>
      <c r="DA1169" t="s">
        <v>1547</v>
      </c>
      <c r="DB1169" t="s">
        <v>1881</v>
      </c>
      <c r="DC1169" t="s">
        <v>1882</v>
      </c>
      <c r="DD1169" t="s">
        <v>4667</v>
      </c>
      <c r="DE1169" t="s">
        <v>4602</v>
      </c>
      <c r="DF1169" t="s">
        <v>4666</v>
      </c>
      <c r="DG1169" t="s">
        <v>1547</v>
      </c>
      <c r="DH1169" t="s">
        <v>1547</v>
      </c>
      <c r="DI1169" t="s">
        <v>1892</v>
      </c>
      <c r="DJ1169" t="s">
        <v>11260</v>
      </c>
      <c r="DK1169"/>
      <c r="DL1169" t="s">
        <v>11268</v>
      </c>
      <c r="DM1169">
        <v>9</v>
      </c>
      <c r="DN1169" t="s">
        <v>1883</v>
      </c>
      <c r="DO1169" t="s">
        <v>1564</v>
      </c>
      <c r="DP1169" t="b">
        <v>1</v>
      </c>
      <c r="DQ1169" t="b">
        <v>0</v>
      </c>
      <c r="DR1169" t="b">
        <v>1</v>
      </c>
      <c r="DS1169" t="b">
        <v>0</v>
      </c>
      <c r="DT1169" t="b">
        <v>1</v>
      </c>
      <c r="DU1169" t="b">
        <v>1</v>
      </c>
      <c r="DV1169" t="b">
        <v>0</v>
      </c>
      <c r="DW1169">
        <v>0</v>
      </c>
      <c r="DX1169" t="b">
        <v>0</v>
      </c>
      <c r="DY1169" t="b">
        <v>0</v>
      </c>
      <c r="DZ1169" t="b">
        <v>0</v>
      </c>
      <c r="EA1169" t="b">
        <v>0</v>
      </c>
      <c r="EB1169" t="b">
        <v>0</v>
      </c>
      <c r="EC1169" t="b">
        <v>0</v>
      </c>
      <c r="ED1169" t="b">
        <v>0</v>
      </c>
      <c r="EE1169" t="b">
        <v>0</v>
      </c>
      <c r="EF1169" t="b">
        <v>0</v>
      </c>
      <c r="EG1169" t="b" cm="1">
        <v>0</v>
      </c>
      <c r="EH1169" t="b">
        <v>0</v>
      </c>
      <c r="EI1169" t="b">
        <v>0</v>
      </c>
      <c r="EJ1169" t="b">
        <v>0</v>
      </c>
      <c r="EK1169" t="s">
        <v>1547</v>
      </c>
      <c r="EL1169">
        <v>0</v>
      </c>
      <c r="EM1169">
        <v>17</v>
      </c>
      <c r="EN1169" t="b">
        <v>0</v>
      </c>
    </row>
    <row r="1170" spans="1:144" ht="252">
      <c r="A1170"/>
      <c r="B1170" t="s">
        <v>1564</v>
      </c>
      <c r="C1170" t="s">
        <v>1564</v>
      </c>
      <c r="D1170" t="s">
        <v>4670</v>
      </c>
      <c r="E1170" t="s">
        <v>4671</v>
      </c>
      <c r="F1170" t="s">
        <v>4672</v>
      </c>
      <c r="G1170" t="s">
        <v>4670</v>
      </c>
      <c r="H1170" t="s">
        <v>4670</v>
      </c>
      <c r="I1170" t="s">
        <v>1230</v>
      </c>
      <c r="J1170"/>
      <c r="K1170"/>
      <c r="L1170" t="s">
        <v>1743</v>
      </c>
      <c r="M1170" t="s">
        <v>2001</v>
      </c>
      <c r="N1170"/>
      <c r="O1170"/>
      <c r="P1170" t="s">
        <v>1564</v>
      </c>
      <c r="Q1170" t="s">
        <v>4602</v>
      </c>
      <c r="R1170" t="s">
        <v>4603</v>
      </c>
      <c r="S1170" s="109" t="s">
        <v>4673</v>
      </c>
      <c r="T1170"/>
      <c r="U1170" t="s">
        <v>4604</v>
      </c>
      <c r="V1170" t="s">
        <v>13649</v>
      </c>
      <c r="W1170"/>
      <c r="X1170"/>
      <c r="Y1170"/>
      <c r="Z1170"/>
      <c r="AA1170"/>
      <c r="AB1170"/>
      <c r="AC1170"/>
      <c r="AD1170"/>
      <c r="AE1170"/>
      <c r="AF1170"/>
      <c r="AG1170"/>
      <c r="AH1170"/>
      <c r="AI1170"/>
      <c r="AJ1170"/>
      <c r="AK1170"/>
      <c r="AL1170"/>
      <c r="AM1170"/>
      <c r="AN1170"/>
      <c r="AO1170" s="108" t="s">
        <v>43</v>
      </c>
      <c r="AP1170" t="s">
        <v>2865</v>
      </c>
      <c r="AQ1170">
        <v>27</v>
      </c>
      <c r="AR1170" t="s">
        <v>11269</v>
      </c>
      <c r="AS1170" t="s">
        <v>1564</v>
      </c>
      <c r="AT1170" t="s">
        <v>11094</v>
      </c>
      <c r="AU1170" t="s">
        <v>4671</v>
      </c>
      <c r="AV1170" t="s">
        <v>11270</v>
      </c>
      <c r="AW1170" t="s">
        <v>11271</v>
      </c>
      <c r="AX1170" t="s">
        <v>1740</v>
      </c>
      <c r="AY1170" t="s">
        <v>11272</v>
      </c>
      <c r="AZ1170" t="s">
        <v>4602</v>
      </c>
      <c r="BA1170" t="s">
        <v>11273</v>
      </c>
      <c r="BB1170" t="s">
        <v>1230</v>
      </c>
      <c r="BC1170" t="s">
        <v>1743</v>
      </c>
      <c r="BD1170" t="s">
        <v>11274</v>
      </c>
      <c r="BE1170" t="s">
        <v>4616</v>
      </c>
      <c r="BF1170">
        <v>1170</v>
      </c>
      <c r="BG1170">
        <v>1149</v>
      </c>
      <c r="BH1170">
        <v>0</v>
      </c>
      <c r="BI1170" t="s">
        <v>4671</v>
      </c>
      <c r="BJ1170">
        <v>1</v>
      </c>
      <c r="BK1170">
        <v>0</v>
      </c>
      <c r="BL1170">
        <v>0</v>
      </c>
      <c r="BM1170" t="s">
        <v>1547</v>
      </c>
      <c r="BN1170" t="s">
        <v>4617</v>
      </c>
      <c r="BO1170" t="s">
        <v>11121</v>
      </c>
      <c r="BP1170" t="s" cm="1">
        <v>11120</v>
      </c>
      <c r="BQ1170" t="s">
        <v>1547</v>
      </c>
      <c r="BR1170" t="s">
        <v>11098</v>
      </c>
      <c r="BS1170">
        <v>26</v>
      </c>
      <c r="BT1170" t="s">
        <v>5225</v>
      </c>
      <c r="BU1170" t="s">
        <v>16147</v>
      </c>
      <c r="BV1170" t="s">
        <v>4670</v>
      </c>
      <c r="BW1170" t="s">
        <v>11270</v>
      </c>
      <c r="BX1170" t="s">
        <v>11272</v>
      </c>
      <c r="BY1170" t="s">
        <v>1744</v>
      </c>
      <c r="BZ1170" t="s">
        <v>1547</v>
      </c>
      <c r="CA1170" t="s">
        <v>1744</v>
      </c>
      <c r="CB1170" t="s">
        <v>2001</v>
      </c>
      <c r="CC1170"/>
      <c r="CD1170" t="s">
        <v>998</v>
      </c>
      <c r="CE1170" t="s">
        <v>1230</v>
      </c>
      <c r="CF1170" t="s">
        <v>11275</v>
      </c>
      <c r="CG1170" t="s">
        <v>11276</v>
      </c>
      <c r="CH1170" t="s">
        <v>1230</v>
      </c>
      <c r="CI1170" t="s">
        <v>1547</v>
      </c>
      <c r="CJ1170" t="s">
        <v>4603</v>
      </c>
      <c r="CK1170" t="s">
        <v>1564</v>
      </c>
      <c r="CL1170"/>
      <c r="CM1170"/>
      <c r="CN1170" t="s">
        <v>4604</v>
      </c>
      <c r="CO1170" t="s">
        <v>13649</v>
      </c>
      <c r="CP1170" t="s">
        <v>4604</v>
      </c>
      <c r="CQ1170" t="s">
        <v>13649</v>
      </c>
      <c r="CR1170" t="s">
        <v>1547</v>
      </c>
      <c r="CS1170">
        <v>0</v>
      </c>
      <c r="CT1170" t="s">
        <v>1547</v>
      </c>
      <c r="CU1170" t="s">
        <v>1547</v>
      </c>
      <c r="CV1170" t="s">
        <v>1547</v>
      </c>
      <c r="CW1170" t="s">
        <v>1547</v>
      </c>
      <c r="CX1170" t="s">
        <v>1547</v>
      </c>
      <c r="CY1170">
        <v>1168</v>
      </c>
      <c r="CZ1170" t="s">
        <v>10879</v>
      </c>
      <c r="DA1170" t="s">
        <v>1547</v>
      </c>
      <c r="DB1170" t="s">
        <v>1881</v>
      </c>
      <c r="DC1170" t="s">
        <v>1882</v>
      </c>
      <c r="DD1170" t="s">
        <v>4671</v>
      </c>
      <c r="DE1170" t="s">
        <v>4602</v>
      </c>
      <c r="DF1170" t="s">
        <v>4670</v>
      </c>
      <c r="DG1170" t="s">
        <v>1547</v>
      </c>
      <c r="DH1170" t="s">
        <v>1547</v>
      </c>
      <c r="DI1170" t="s">
        <v>1892</v>
      </c>
      <c r="DJ1170" t="s">
        <v>11269</v>
      </c>
      <c r="DK1170"/>
      <c r="DL1170" t="s">
        <v>11278</v>
      </c>
      <c r="DM1170">
        <v>9</v>
      </c>
      <c r="DN1170" t="s">
        <v>1883</v>
      </c>
      <c r="DO1170" t="s">
        <v>1564</v>
      </c>
      <c r="DP1170" t="b">
        <v>1</v>
      </c>
      <c r="DQ1170" t="b">
        <v>0</v>
      </c>
      <c r="DR1170" t="b">
        <v>1</v>
      </c>
      <c r="DS1170" t="b">
        <v>0</v>
      </c>
      <c r="DT1170" t="b">
        <v>1</v>
      </c>
      <c r="DU1170" t="b">
        <v>1</v>
      </c>
      <c r="DV1170" t="b">
        <v>0</v>
      </c>
      <c r="DW1170">
        <v>0</v>
      </c>
      <c r="DX1170" t="b">
        <v>0</v>
      </c>
      <c r="DY1170" t="b">
        <v>0</v>
      </c>
      <c r="DZ1170" t="b">
        <v>0</v>
      </c>
      <c r="EA1170" t="b">
        <v>0</v>
      </c>
      <c r="EB1170" t="b">
        <v>0</v>
      </c>
      <c r="EC1170" t="b">
        <v>0</v>
      </c>
      <c r="ED1170" t="b">
        <v>0</v>
      </c>
      <c r="EE1170" t="b">
        <v>0</v>
      </c>
      <c r="EF1170" t="b">
        <v>0</v>
      </c>
      <c r="EG1170" t="b" cm="1">
        <v>0</v>
      </c>
      <c r="EH1170" t="b">
        <v>0</v>
      </c>
      <c r="EI1170" t="b">
        <v>0</v>
      </c>
      <c r="EJ1170" t="b">
        <v>0</v>
      </c>
      <c r="EK1170" t="s">
        <v>1547</v>
      </c>
      <c r="EL1170">
        <v>0</v>
      </c>
      <c r="EM1170">
        <v>17</v>
      </c>
      <c r="EN1170" t="b">
        <v>0</v>
      </c>
    </row>
    <row r="1171" spans="1:144" ht="31.5">
      <c r="A1171"/>
      <c r="B1171" t="s">
        <v>1564</v>
      </c>
      <c r="C1171" t="s">
        <v>1564</v>
      </c>
      <c r="D1171" t="s">
        <v>4674</v>
      </c>
      <c r="E1171" t="s">
        <v>4675</v>
      </c>
      <c r="F1171"/>
      <c r="G1171" t="s">
        <v>4674</v>
      </c>
      <c r="H1171" s="109" t="s">
        <v>4676</v>
      </c>
      <c r="I1171" t="s">
        <v>1230</v>
      </c>
      <c r="J1171"/>
      <c r="K1171" t="s">
        <v>4677</v>
      </c>
      <c r="L1171" t="s">
        <v>1743</v>
      </c>
      <c r="M1171" t="s">
        <v>2007</v>
      </c>
      <c r="N1171"/>
      <c r="O1171"/>
      <c r="P1171" t="s">
        <v>1564</v>
      </c>
      <c r="Q1171" t="s">
        <v>4602</v>
      </c>
      <c r="R1171" t="s">
        <v>4603</v>
      </c>
      <c r="S1171"/>
      <c r="T1171"/>
      <c r="U1171" t="s">
        <v>4604</v>
      </c>
      <c r="V1171" t="s">
        <v>4678</v>
      </c>
      <c r="W1171"/>
      <c r="X1171"/>
      <c r="Y1171"/>
      <c r="Z1171"/>
      <c r="AA1171"/>
      <c r="AB1171"/>
      <c r="AC1171"/>
      <c r="AD1171"/>
      <c r="AE1171"/>
      <c r="AF1171"/>
      <c r="AG1171"/>
      <c r="AH1171"/>
      <c r="AI1171"/>
      <c r="AJ1171"/>
      <c r="AK1171"/>
      <c r="AL1171"/>
      <c r="AM1171"/>
      <c r="AN1171"/>
      <c r="AO1171" s="108" t="s">
        <v>43</v>
      </c>
      <c r="AP1171" t="s">
        <v>2865</v>
      </c>
      <c r="AQ1171">
        <v>28</v>
      </c>
      <c r="AR1171" t="s">
        <v>11279</v>
      </c>
      <c r="AS1171" t="s">
        <v>1564</v>
      </c>
      <c r="AT1171" t="s">
        <v>11094</v>
      </c>
      <c r="AU1171" t="s">
        <v>4675</v>
      </c>
      <c r="AV1171" t="s">
        <v>11280</v>
      </c>
      <c r="AW1171" t="s">
        <v>1744</v>
      </c>
      <c r="AX1171" t="s">
        <v>1740</v>
      </c>
      <c r="AY1171" t="s">
        <v>11281</v>
      </c>
      <c r="AZ1171" t="s">
        <v>4602</v>
      </c>
      <c r="BA1171" t="s">
        <v>11282</v>
      </c>
      <c r="BB1171" t="s">
        <v>1230</v>
      </c>
      <c r="BC1171" t="s">
        <v>1743</v>
      </c>
      <c r="BD1171" t="s">
        <v>11283</v>
      </c>
      <c r="BE1171" t="s">
        <v>4616</v>
      </c>
      <c r="BF1171">
        <v>1171</v>
      </c>
      <c r="BG1171">
        <v>1149</v>
      </c>
      <c r="BH1171" t="e">
        <v>#N/A</v>
      </c>
      <c r="BI1171" t="s">
        <v>4675</v>
      </c>
      <c r="BJ1171">
        <v>1</v>
      </c>
      <c r="BK1171">
        <v>0</v>
      </c>
      <c r="BL1171">
        <v>0</v>
      </c>
      <c r="BM1171" t="s">
        <v>1547</v>
      </c>
      <c r="BN1171" t="s">
        <v>4617</v>
      </c>
      <c r="BO1171" t="s">
        <v>11121</v>
      </c>
      <c r="BP1171" t="s" cm="1">
        <v>11120</v>
      </c>
      <c r="BQ1171" t="s">
        <v>11284</v>
      </c>
      <c r="BR1171" t="s">
        <v>11098</v>
      </c>
      <c r="BS1171">
        <v>27</v>
      </c>
      <c r="BT1171" t="s">
        <v>5229</v>
      </c>
      <c r="BU1171" t="s">
        <v>16148</v>
      </c>
      <c r="BV1171" t="s">
        <v>4674</v>
      </c>
      <c r="BW1171" t="s">
        <v>11280</v>
      </c>
      <c r="BX1171" t="s">
        <v>11285</v>
      </c>
      <c r="BY1171" t="s">
        <v>1744</v>
      </c>
      <c r="BZ1171" t="s">
        <v>1547</v>
      </c>
      <c r="CA1171" t="s">
        <v>1744</v>
      </c>
      <c r="CB1171" t="s">
        <v>2007</v>
      </c>
      <c r="CC1171"/>
      <c r="CD1171" t="s">
        <v>998</v>
      </c>
      <c r="CE1171" t="s">
        <v>1230</v>
      </c>
      <c r="CF1171" t="s">
        <v>11286</v>
      </c>
      <c r="CG1171" t="s">
        <v>11287</v>
      </c>
      <c r="CH1171" t="s">
        <v>1230</v>
      </c>
      <c r="CI1171" t="s">
        <v>1547</v>
      </c>
      <c r="CJ1171" t="s">
        <v>4603</v>
      </c>
      <c r="CK1171" t="s">
        <v>1564</v>
      </c>
      <c r="CL1171"/>
      <c r="CM1171"/>
      <c r="CN1171" t="s">
        <v>4604</v>
      </c>
      <c r="CO1171" t="s">
        <v>4678</v>
      </c>
      <c r="CP1171" t="s">
        <v>4604</v>
      </c>
      <c r="CQ1171" t="s">
        <v>4678</v>
      </c>
      <c r="CR1171" t="s">
        <v>1547</v>
      </c>
      <c r="CS1171">
        <v>0</v>
      </c>
      <c r="CT1171" t="s">
        <v>1547</v>
      </c>
      <c r="CU1171" t="s">
        <v>1547</v>
      </c>
      <c r="CV1171" t="s">
        <v>1547</v>
      </c>
      <c r="CW1171" t="s">
        <v>1547</v>
      </c>
      <c r="CX1171" t="s">
        <v>1547</v>
      </c>
      <c r="CY1171">
        <v>1169</v>
      </c>
      <c r="CZ1171" t="s">
        <v>10889</v>
      </c>
      <c r="DA1171" t="s">
        <v>1547</v>
      </c>
      <c r="DB1171" t="s">
        <v>1881</v>
      </c>
      <c r="DC1171" t="s">
        <v>1882</v>
      </c>
      <c r="DD1171" t="s">
        <v>4675</v>
      </c>
      <c r="DE1171" t="s">
        <v>4602</v>
      </c>
      <c r="DF1171" t="s">
        <v>4674</v>
      </c>
      <c r="DG1171" t="s">
        <v>1547</v>
      </c>
      <c r="DH1171" t="s">
        <v>1547</v>
      </c>
      <c r="DI1171" t="s">
        <v>1892</v>
      </c>
      <c r="DJ1171" t="s">
        <v>11279</v>
      </c>
      <c r="DK1171"/>
      <c r="DL1171" t="s">
        <v>1892</v>
      </c>
      <c r="DM1171">
        <v>9</v>
      </c>
      <c r="DN1171" t="s">
        <v>1883</v>
      </c>
      <c r="DO1171" t="s">
        <v>1564</v>
      </c>
      <c r="DP1171" t="b">
        <v>1</v>
      </c>
      <c r="DQ1171" t="b">
        <v>0</v>
      </c>
      <c r="DR1171" t="b">
        <v>1</v>
      </c>
      <c r="DS1171" t="b">
        <v>0</v>
      </c>
      <c r="DT1171" t="b">
        <v>0</v>
      </c>
      <c r="DU1171" t="b">
        <v>1</v>
      </c>
      <c r="DV1171" t="b">
        <v>0</v>
      </c>
      <c r="DW1171">
        <v>0</v>
      </c>
      <c r="DX1171" t="b">
        <v>0</v>
      </c>
      <c r="DY1171" t="b">
        <v>0</v>
      </c>
      <c r="DZ1171" t="b">
        <v>0</v>
      </c>
      <c r="EA1171" t="b">
        <v>0</v>
      </c>
      <c r="EB1171" t="b">
        <v>0</v>
      </c>
      <c r="EC1171" t="b">
        <v>0</v>
      </c>
      <c r="ED1171" t="b">
        <v>0</v>
      </c>
      <c r="EE1171" t="b">
        <v>0</v>
      </c>
      <c r="EF1171" t="b">
        <v>0</v>
      </c>
      <c r="EG1171" t="b" cm="1">
        <v>0</v>
      </c>
      <c r="EH1171" t="b">
        <v>0</v>
      </c>
      <c r="EI1171" t="b">
        <v>0</v>
      </c>
      <c r="EJ1171" t="b">
        <v>0</v>
      </c>
      <c r="EK1171" t="s">
        <v>1547</v>
      </c>
      <c r="EL1171">
        <v>0</v>
      </c>
      <c r="EM1171">
        <v>24</v>
      </c>
      <c r="EN1171" t="b">
        <v>0</v>
      </c>
    </row>
    <row r="1172" spans="1:144" ht="15.75">
      <c r="A1172"/>
      <c r="B1172" t="s">
        <v>1564</v>
      </c>
      <c r="C1172" t="s">
        <v>1564</v>
      </c>
      <c r="D1172" t="s">
        <v>4679</v>
      </c>
      <c r="E1172" t="s">
        <v>13650</v>
      </c>
      <c r="F1172"/>
      <c r="G1172" t="s">
        <v>4679</v>
      </c>
      <c r="H1172" t="s">
        <v>4679</v>
      </c>
      <c r="I1172" t="s">
        <v>1244</v>
      </c>
      <c r="J1172"/>
      <c r="K1172"/>
      <c r="L1172" t="s">
        <v>1743</v>
      </c>
      <c r="M1172" t="s">
        <v>902</v>
      </c>
      <c r="N1172"/>
      <c r="O1172" t="s">
        <v>4735</v>
      </c>
      <c r="P1172" t="s">
        <v>1564</v>
      </c>
      <c r="Q1172" t="s">
        <v>4364</v>
      </c>
      <c r="R1172" t="s">
        <v>4365</v>
      </c>
      <c r="S1172"/>
      <c r="T1172"/>
      <c r="U1172" t="s">
        <v>13651</v>
      </c>
      <c r="V1172"/>
      <c r="W1172"/>
      <c r="X1172"/>
      <c r="Y1172"/>
      <c r="Z1172"/>
      <c r="AA1172"/>
      <c r="AB1172"/>
      <c r="AC1172"/>
      <c r="AD1172"/>
      <c r="AE1172"/>
      <c r="AF1172"/>
      <c r="AG1172"/>
      <c r="AH1172"/>
      <c r="AI1172"/>
      <c r="AJ1172"/>
      <c r="AK1172"/>
      <c r="AL1172"/>
      <c r="AM1172"/>
      <c r="AN1172"/>
      <c r="AO1172" s="108" t="s">
        <v>43</v>
      </c>
      <c r="AP1172" t="s">
        <v>2866</v>
      </c>
      <c r="AQ1172">
        <v>2</v>
      </c>
      <c r="AR1172" t="s">
        <v>14254</v>
      </c>
      <c r="AS1172" t="s">
        <v>1564</v>
      </c>
      <c r="AT1172" t="s">
        <v>11094</v>
      </c>
      <c r="AU1172" t="s">
        <v>13650</v>
      </c>
      <c r="AV1172" t="s">
        <v>14255</v>
      </c>
      <c r="AW1172" t="s">
        <v>1744</v>
      </c>
      <c r="AX1172" t="s">
        <v>1740</v>
      </c>
      <c r="AY1172" t="s">
        <v>11289</v>
      </c>
      <c r="AZ1172" t="s">
        <v>4364</v>
      </c>
      <c r="BA1172" t="s">
        <v>14256</v>
      </c>
      <c r="BB1172" t="s">
        <v>1244</v>
      </c>
      <c r="BC1172" t="s">
        <v>1743</v>
      </c>
      <c r="BD1172" t="s">
        <v>11290</v>
      </c>
      <c r="BE1172" t="s">
        <v>4679</v>
      </c>
      <c r="BF1172">
        <v>1172</v>
      </c>
      <c r="BG1172">
        <v>0</v>
      </c>
      <c r="BH1172">
        <v>0</v>
      </c>
      <c r="BI1172" t="s">
        <v>1547</v>
      </c>
      <c r="BJ1172">
        <v>0</v>
      </c>
      <c r="BK1172">
        <v>0</v>
      </c>
      <c r="BL1172">
        <v>0</v>
      </c>
      <c r="BM1172" t="s">
        <v>1547</v>
      </c>
      <c r="BN1172" t="s">
        <v>1547</v>
      </c>
      <c r="BO1172" t="s">
        <v>1547</v>
      </c>
      <c r="BP1172" t="s" cm="1">
        <v>1547</v>
      </c>
      <c r="BQ1172" t="s">
        <v>1547</v>
      </c>
      <c r="BR1172" t="s">
        <v>11956</v>
      </c>
      <c r="BS1172">
        <v>9</v>
      </c>
      <c r="BT1172" t="s">
        <v>1726</v>
      </c>
      <c r="BU1172" t="s">
        <v>16149</v>
      </c>
      <c r="BV1172" t="s">
        <v>4679</v>
      </c>
      <c r="BW1172" t="s">
        <v>14255</v>
      </c>
      <c r="BX1172" t="s">
        <v>11289</v>
      </c>
      <c r="BY1172" t="s">
        <v>1744</v>
      </c>
      <c r="BZ1172" t="s">
        <v>1547</v>
      </c>
      <c r="CA1172" t="s">
        <v>1744</v>
      </c>
      <c r="CB1172" t="s">
        <v>902</v>
      </c>
      <c r="CC1172"/>
      <c r="CD1172" t="s">
        <v>998</v>
      </c>
      <c r="CE1172" t="s">
        <v>1244</v>
      </c>
      <c r="CF1172" t="s">
        <v>13650</v>
      </c>
      <c r="CG1172" t="s">
        <v>14255</v>
      </c>
      <c r="CH1172" t="s">
        <v>1244</v>
      </c>
      <c r="CI1172" t="s">
        <v>1547</v>
      </c>
      <c r="CJ1172" t="s">
        <v>4365</v>
      </c>
      <c r="CK1172" t="s">
        <v>1564</v>
      </c>
      <c r="CL1172"/>
      <c r="CM1172"/>
      <c r="CN1172" t="s">
        <v>13651</v>
      </c>
      <c r="CO1172" t="s">
        <v>1547</v>
      </c>
      <c r="CP1172" t="s">
        <v>13651</v>
      </c>
      <c r="CQ1172" t="s">
        <v>1547</v>
      </c>
      <c r="CR1172" t="s">
        <v>1547</v>
      </c>
      <c r="CS1172">
        <v>9</v>
      </c>
      <c r="CT1172" t="s">
        <v>11956</v>
      </c>
      <c r="CU1172" t="s">
        <v>11956</v>
      </c>
      <c r="CV1172" t="s">
        <v>11956</v>
      </c>
      <c r="CW1172" t="s">
        <v>1547</v>
      </c>
      <c r="CX1172" t="s">
        <v>1547</v>
      </c>
      <c r="CY1172">
        <v>1170</v>
      </c>
      <c r="CZ1172" t="s">
        <v>10899</v>
      </c>
      <c r="DA1172" t="s">
        <v>1547</v>
      </c>
      <c r="DB1172" t="s">
        <v>1881</v>
      </c>
      <c r="DC1172" t="s">
        <v>1882</v>
      </c>
      <c r="DD1172" t="s">
        <v>13650</v>
      </c>
      <c r="DE1172" t="s">
        <v>4364</v>
      </c>
      <c r="DF1172" t="s">
        <v>4679</v>
      </c>
      <c r="DG1172" t="s">
        <v>1547</v>
      </c>
      <c r="DH1172" t="s">
        <v>1547</v>
      </c>
      <c r="DI1172" t="s">
        <v>1892</v>
      </c>
      <c r="DJ1172" t="s">
        <v>14254</v>
      </c>
      <c r="DK1172"/>
      <c r="DL1172" t="s">
        <v>1892</v>
      </c>
      <c r="DM1172">
        <v>9</v>
      </c>
      <c r="DN1172" t="s">
        <v>1883</v>
      </c>
      <c r="DO1172" t="s">
        <v>1564</v>
      </c>
      <c r="DP1172" t="b">
        <v>1</v>
      </c>
      <c r="DQ1172" t="b">
        <v>0</v>
      </c>
      <c r="DR1172" t="b">
        <v>1</v>
      </c>
      <c r="DS1172" t="b">
        <v>0</v>
      </c>
      <c r="DT1172" t="b">
        <v>0</v>
      </c>
      <c r="DU1172" t="b">
        <v>1</v>
      </c>
      <c r="DV1172" t="b">
        <v>1</v>
      </c>
      <c r="DW1172">
        <v>0</v>
      </c>
      <c r="DX1172" t="b">
        <v>0</v>
      </c>
      <c r="DY1172" t="b">
        <v>0</v>
      </c>
      <c r="DZ1172" t="b">
        <v>0</v>
      </c>
      <c r="EA1172" t="b">
        <v>0</v>
      </c>
      <c r="EB1172" t="b">
        <v>0</v>
      </c>
      <c r="EC1172" t="b">
        <v>0</v>
      </c>
      <c r="ED1172" t="b">
        <v>0</v>
      </c>
      <c r="EE1172" t="b">
        <v>0</v>
      </c>
      <c r="EF1172" t="b">
        <v>0</v>
      </c>
      <c r="EG1172" t="b" cm="1">
        <v>0</v>
      </c>
      <c r="EH1172" t="b">
        <v>0</v>
      </c>
      <c r="EI1172" t="b">
        <v>0</v>
      </c>
      <c r="EJ1172" t="b">
        <v>0</v>
      </c>
      <c r="EK1172" t="s">
        <v>1547</v>
      </c>
      <c r="EL1172">
        <v>0</v>
      </c>
      <c r="EM1172">
        <v>33</v>
      </c>
      <c r="EN1172" t="b">
        <v>0</v>
      </c>
    </row>
    <row r="1173" spans="1:144" ht="15.75">
      <c r="A1173"/>
      <c r="B1173" t="s">
        <v>1564</v>
      </c>
      <c r="C1173" t="s">
        <v>1564</v>
      </c>
      <c r="D1173" t="s">
        <v>13652</v>
      </c>
      <c r="E1173" t="s">
        <v>13653</v>
      </c>
      <c r="F1173"/>
      <c r="G1173" t="s">
        <v>13654</v>
      </c>
      <c r="H1173" t="s">
        <v>13654</v>
      </c>
      <c r="I1173" t="s">
        <v>1230</v>
      </c>
      <c r="J1173"/>
      <c r="K1173"/>
      <c r="L1173" t="s">
        <v>1743</v>
      </c>
      <c r="M1173" t="s">
        <v>1784</v>
      </c>
      <c r="N1173" t="s">
        <v>4736</v>
      </c>
      <c r="O1173" t="s">
        <v>4735</v>
      </c>
      <c r="P1173" t="s">
        <v>1564</v>
      </c>
      <c r="Q1173" t="s">
        <v>4364</v>
      </c>
      <c r="R1173" t="s">
        <v>4365</v>
      </c>
      <c r="S1173"/>
      <c r="T1173"/>
      <c r="U1173" t="s">
        <v>13651</v>
      </c>
      <c r="V1173" t="s">
        <v>13655</v>
      </c>
      <c r="W1173"/>
      <c r="X1173"/>
      <c r="Y1173"/>
      <c r="Z1173"/>
      <c r="AA1173"/>
      <c r="AB1173"/>
      <c r="AC1173"/>
      <c r="AD1173"/>
      <c r="AE1173"/>
      <c r="AF1173"/>
      <c r="AG1173"/>
      <c r="AH1173"/>
      <c r="AI1173"/>
      <c r="AJ1173"/>
      <c r="AK1173"/>
      <c r="AL1173"/>
      <c r="AM1173"/>
      <c r="AN1173"/>
      <c r="AO1173" s="108" t="s">
        <v>43</v>
      </c>
      <c r="AP1173" t="s">
        <v>2866</v>
      </c>
      <c r="AQ1173">
        <v>3</v>
      </c>
      <c r="AR1173" t="s">
        <v>14257</v>
      </c>
      <c r="AS1173" t="s">
        <v>1564</v>
      </c>
      <c r="AT1173" t="s">
        <v>11094</v>
      </c>
      <c r="AU1173" t="s">
        <v>13653</v>
      </c>
      <c r="AV1173" t="s">
        <v>14258</v>
      </c>
      <c r="AW1173" t="s">
        <v>1744</v>
      </c>
      <c r="AX1173" t="s">
        <v>1740</v>
      </c>
      <c r="AY1173" t="s">
        <v>14259</v>
      </c>
      <c r="AZ1173" t="s">
        <v>4364</v>
      </c>
      <c r="BA1173" t="s">
        <v>14260</v>
      </c>
      <c r="BB1173" t="s">
        <v>1230</v>
      </c>
      <c r="BC1173" t="s">
        <v>1743</v>
      </c>
      <c r="BD1173" t="s">
        <v>14261</v>
      </c>
      <c r="BE1173" t="s">
        <v>4679</v>
      </c>
      <c r="BF1173">
        <v>1173</v>
      </c>
      <c r="BG1173">
        <v>1172</v>
      </c>
      <c r="BH1173">
        <v>0</v>
      </c>
      <c r="BI1173" t="s">
        <v>13653</v>
      </c>
      <c r="BJ1173">
        <v>1</v>
      </c>
      <c r="BK1173">
        <v>0</v>
      </c>
      <c r="BL1173">
        <v>0</v>
      </c>
      <c r="BM1173" t="s">
        <v>1547</v>
      </c>
      <c r="BN1173" t="s">
        <v>13650</v>
      </c>
      <c r="BO1173" t="s">
        <v>14255</v>
      </c>
      <c r="BP1173" t="s" cm="1">
        <v>14254</v>
      </c>
      <c r="BQ1173" t="s">
        <v>1547</v>
      </c>
      <c r="BR1173" t="s">
        <v>11956</v>
      </c>
      <c r="BS1173">
        <v>10</v>
      </c>
      <c r="BT1173" t="s">
        <v>1785</v>
      </c>
      <c r="BU1173" t="s">
        <v>16150</v>
      </c>
      <c r="BV1173" t="s">
        <v>13652</v>
      </c>
      <c r="BW1173" t="s">
        <v>14258</v>
      </c>
      <c r="BX1173" t="s">
        <v>14259</v>
      </c>
      <c r="BY1173" t="s">
        <v>11958</v>
      </c>
      <c r="BZ1173" t="s">
        <v>1547</v>
      </c>
      <c r="CA1173" t="s">
        <v>1744</v>
      </c>
      <c r="CB1173" t="s">
        <v>1784</v>
      </c>
      <c r="CC1173"/>
      <c r="CD1173" t="s">
        <v>998</v>
      </c>
      <c r="CE1173" t="s">
        <v>1230</v>
      </c>
      <c r="CF1173" t="s">
        <v>14262</v>
      </c>
      <c r="CG1173" t="s">
        <v>14263</v>
      </c>
      <c r="CH1173" t="s">
        <v>1230</v>
      </c>
      <c r="CI1173" t="s">
        <v>1547</v>
      </c>
      <c r="CJ1173" t="s">
        <v>4365</v>
      </c>
      <c r="CK1173" t="s">
        <v>1564</v>
      </c>
      <c r="CL1173"/>
      <c r="CM1173"/>
      <c r="CN1173" t="s">
        <v>13651</v>
      </c>
      <c r="CO1173" t="s">
        <v>13655</v>
      </c>
      <c r="CP1173" t="s">
        <v>13651</v>
      </c>
      <c r="CQ1173" t="s">
        <v>13655</v>
      </c>
      <c r="CR1173" t="s">
        <v>1547</v>
      </c>
      <c r="CS1173">
        <v>9</v>
      </c>
      <c r="CT1173" t="s">
        <v>11956</v>
      </c>
      <c r="CU1173" t="s">
        <v>11956</v>
      </c>
      <c r="CV1173" t="s">
        <v>11956</v>
      </c>
      <c r="CW1173" t="s">
        <v>1547</v>
      </c>
      <c r="CX1173" t="s">
        <v>1547</v>
      </c>
      <c r="CY1173">
        <v>1171</v>
      </c>
      <c r="CZ1173" t="s">
        <v>10909</v>
      </c>
      <c r="DA1173" t="s">
        <v>1547</v>
      </c>
      <c r="DB1173" t="s">
        <v>1881</v>
      </c>
      <c r="DC1173" t="s">
        <v>1882</v>
      </c>
      <c r="DD1173" t="s">
        <v>13653</v>
      </c>
      <c r="DE1173" t="s">
        <v>4364</v>
      </c>
      <c r="DF1173" t="s">
        <v>13654</v>
      </c>
      <c r="DG1173" t="s">
        <v>1547</v>
      </c>
      <c r="DH1173" t="s">
        <v>1547</v>
      </c>
      <c r="DI1173" t="s">
        <v>1892</v>
      </c>
      <c r="DJ1173" t="s">
        <v>14257</v>
      </c>
      <c r="DK1173"/>
      <c r="DL1173" t="s">
        <v>1892</v>
      </c>
      <c r="DM1173">
        <v>9</v>
      </c>
      <c r="DN1173" t="s">
        <v>1883</v>
      </c>
      <c r="DO1173" t="s">
        <v>1564</v>
      </c>
      <c r="DP1173" t="b">
        <v>1</v>
      </c>
      <c r="DQ1173" t="b">
        <v>0</v>
      </c>
      <c r="DR1173" t="b">
        <v>1</v>
      </c>
      <c r="DS1173" t="b">
        <v>0</v>
      </c>
      <c r="DT1173" t="b">
        <v>0</v>
      </c>
      <c r="DU1173" t="b">
        <v>1</v>
      </c>
      <c r="DV1173" t="b">
        <v>0</v>
      </c>
      <c r="DW1173">
        <v>0</v>
      </c>
      <c r="DX1173" t="b">
        <v>0</v>
      </c>
      <c r="DY1173" t="b">
        <v>0</v>
      </c>
      <c r="DZ1173" t="b">
        <v>0</v>
      </c>
      <c r="EA1173" t="b">
        <v>0</v>
      </c>
      <c r="EB1173" t="b">
        <v>0</v>
      </c>
      <c r="EC1173" t="b">
        <v>0</v>
      </c>
      <c r="ED1173" t="b">
        <v>0</v>
      </c>
      <c r="EE1173" t="b">
        <v>0</v>
      </c>
      <c r="EF1173" t="b">
        <v>0</v>
      </c>
      <c r="EG1173" t="b" cm="1">
        <v>0</v>
      </c>
      <c r="EH1173" t="b">
        <v>0</v>
      </c>
      <c r="EI1173" t="b">
        <v>0</v>
      </c>
      <c r="EJ1173" t="b">
        <v>0</v>
      </c>
      <c r="EK1173" t="s">
        <v>1547</v>
      </c>
      <c r="EL1173">
        <v>0</v>
      </c>
      <c r="EM1173">
        <v>19</v>
      </c>
      <c r="EN1173" t="b">
        <v>0</v>
      </c>
    </row>
    <row r="1174" spans="1:144" ht="15.75">
      <c r="A1174"/>
      <c r="B1174" t="s">
        <v>1564</v>
      </c>
      <c r="C1174" t="s">
        <v>1564</v>
      </c>
      <c r="D1174" t="s">
        <v>1249</v>
      </c>
      <c r="E1174" t="s">
        <v>1248</v>
      </c>
      <c r="F1174"/>
      <c r="G1174" t="s">
        <v>1249</v>
      </c>
      <c r="H1174" t="s">
        <v>4428</v>
      </c>
      <c r="I1174" t="s">
        <v>1251</v>
      </c>
      <c r="J1174"/>
      <c r="K1174"/>
      <c r="L1174" t="s">
        <v>1743</v>
      </c>
      <c r="M1174" t="s">
        <v>1754</v>
      </c>
      <c r="N1174" t="s">
        <v>4369</v>
      </c>
      <c r="O1174" t="s">
        <v>4735</v>
      </c>
      <c r="P1174" t="s">
        <v>1564</v>
      </c>
      <c r="Q1174" t="s">
        <v>4364</v>
      </c>
      <c r="R1174" t="s">
        <v>4365</v>
      </c>
      <c r="S1174"/>
      <c r="T1174"/>
      <c r="U1174" t="s">
        <v>13651</v>
      </c>
      <c r="V1174" t="s">
        <v>13126</v>
      </c>
      <c r="W1174"/>
      <c r="X1174"/>
      <c r="Y1174"/>
      <c r="Z1174"/>
      <c r="AA1174"/>
      <c r="AB1174"/>
      <c r="AC1174"/>
      <c r="AD1174"/>
      <c r="AE1174"/>
      <c r="AF1174"/>
      <c r="AG1174"/>
      <c r="AH1174"/>
      <c r="AI1174"/>
      <c r="AJ1174"/>
      <c r="AK1174"/>
      <c r="AL1174"/>
      <c r="AM1174"/>
      <c r="AN1174"/>
      <c r="AO1174" s="108" t="s">
        <v>43</v>
      </c>
      <c r="AP1174" t="s">
        <v>2866</v>
      </c>
      <c r="AQ1174">
        <v>4</v>
      </c>
      <c r="AR1174" t="s">
        <v>14264</v>
      </c>
      <c r="AS1174" t="s">
        <v>1564</v>
      </c>
      <c r="AT1174" t="s">
        <v>11094</v>
      </c>
      <c r="AU1174" t="s">
        <v>1248</v>
      </c>
      <c r="AV1174" t="s">
        <v>1751</v>
      </c>
      <c r="AW1174" t="s">
        <v>1744</v>
      </c>
      <c r="AX1174" t="s">
        <v>1740</v>
      </c>
      <c r="AY1174" t="s">
        <v>1752</v>
      </c>
      <c r="AZ1174" t="s">
        <v>4364</v>
      </c>
      <c r="BA1174" t="s">
        <v>1896</v>
      </c>
      <c r="BB1174" t="s">
        <v>1251</v>
      </c>
      <c r="BC1174" t="s">
        <v>1743</v>
      </c>
      <c r="BD1174" t="s">
        <v>1950</v>
      </c>
      <c r="BE1174" t="s">
        <v>4679</v>
      </c>
      <c r="BF1174">
        <v>4</v>
      </c>
      <c r="BG1174">
        <v>1172</v>
      </c>
      <c r="BH1174">
        <v>0</v>
      </c>
      <c r="BI1174" t="s">
        <v>1547</v>
      </c>
      <c r="BJ1174">
        <v>0</v>
      </c>
      <c r="BK1174">
        <v>0</v>
      </c>
      <c r="BL1174">
        <v>4</v>
      </c>
      <c r="BM1174" t="s">
        <v>1750</v>
      </c>
      <c r="BN1174" t="s">
        <v>13650</v>
      </c>
      <c r="BO1174" t="s">
        <v>14255</v>
      </c>
      <c r="BP1174" t="s" cm="1">
        <v>14254</v>
      </c>
      <c r="BQ1174" t="s">
        <v>1547</v>
      </c>
      <c r="BR1174" t="s">
        <v>11956</v>
      </c>
      <c r="BS1174">
        <v>11</v>
      </c>
      <c r="BT1174" t="s">
        <v>1729</v>
      </c>
      <c r="BU1174" t="s">
        <v>16151</v>
      </c>
      <c r="BV1174" t="s">
        <v>1249</v>
      </c>
      <c r="BW1174" t="s">
        <v>1751</v>
      </c>
      <c r="BX1174" t="s">
        <v>10370</v>
      </c>
      <c r="BY1174" t="s">
        <v>10117</v>
      </c>
      <c r="BZ1174" t="s">
        <v>1547</v>
      </c>
      <c r="CA1174" t="s">
        <v>1744</v>
      </c>
      <c r="CB1174" t="s">
        <v>1754</v>
      </c>
      <c r="CC1174"/>
      <c r="CD1174" t="s">
        <v>998</v>
      </c>
      <c r="CE1174" t="s">
        <v>1251</v>
      </c>
      <c r="CF1174" t="s">
        <v>14265</v>
      </c>
      <c r="CG1174" t="s">
        <v>14266</v>
      </c>
      <c r="CH1174" t="s">
        <v>1251</v>
      </c>
      <c r="CI1174" t="s">
        <v>1547</v>
      </c>
      <c r="CJ1174" t="s">
        <v>4365</v>
      </c>
      <c r="CK1174" t="s">
        <v>1564</v>
      </c>
      <c r="CL1174"/>
      <c r="CM1174"/>
      <c r="CN1174" t="s">
        <v>13651</v>
      </c>
      <c r="CO1174" t="s">
        <v>13126</v>
      </c>
      <c r="CP1174" t="s">
        <v>13651</v>
      </c>
      <c r="CQ1174" t="s">
        <v>13126</v>
      </c>
      <c r="CR1174" t="s">
        <v>1547</v>
      </c>
      <c r="CS1174">
        <v>9</v>
      </c>
      <c r="CT1174" t="s">
        <v>11956</v>
      </c>
      <c r="CU1174" t="s">
        <v>11956</v>
      </c>
      <c r="CV1174" t="s">
        <v>1547</v>
      </c>
      <c r="CW1174" t="s">
        <v>1547</v>
      </c>
      <c r="CX1174" t="s">
        <v>1547</v>
      </c>
      <c r="CY1174">
        <v>1172</v>
      </c>
      <c r="CZ1174" t="s">
        <v>10920</v>
      </c>
      <c r="DA1174" t="s">
        <v>1547</v>
      </c>
      <c r="DB1174" t="s">
        <v>1881</v>
      </c>
      <c r="DC1174" t="s">
        <v>1882</v>
      </c>
      <c r="DD1174" t="s">
        <v>1248</v>
      </c>
      <c r="DE1174" t="s">
        <v>4364</v>
      </c>
      <c r="DF1174" t="s">
        <v>1249</v>
      </c>
      <c r="DG1174" t="s">
        <v>1547</v>
      </c>
      <c r="DH1174" t="s">
        <v>1547</v>
      </c>
      <c r="DI1174" t="s">
        <v>1892</v>
      </c>
      <c r="DJ1174" t="s">
        <v>14264</v>
      </c>
      <c r="DK1174"/>
      <c r="DL1174" t="s">
        <v>1892</v>
      </c>
      <c r="DM1174">
        <v>9</v>
      </c>
      <c r="DN1174" t="s">
        <v>1883</v>
      </c>
      <c r="DO1174" t="s">
        <v>1564</v>
      </c>
      <c r="DP1174" t="b">
        <v>1</v>
      </c>
      <c r="DQ1174" t="b">
        <v>0</v>
      </c>
      <c r="DR1174" t="b">
        <v>0</v>
      </c>
      <c r="DS1174" t="b">
        <v>0</v>
      </c>
      <c r="DT1174" t="b">
        <v>0</v>
      </c>
      <c r="DU1174" t="b">
        <v>1</v>
      </c>
      <c r="DV1174" t="b">
        <v>0</v>
      </c>
      <c r="DW1174">
        <v>0</v>
      </c>
      <c r="DX1174" t="b">
        <v>0</v>
      </c>
      <c r="DY1174" t="b">
        <v>0</v>
      </c>
      <c r="DZ1174" t="b">
        <v>0</v>
      </c>
      <c r="EA1174" t="b">
        <v>0</v>
      </c>
      <c r="EB1174" t="b">
        <v>0</v>
      </c>
      <c r="EC1174" t="b">
        <v>0</v>
      </c>
      <c r="ED1174" t="b">
        <v>0</v>
      </c>
      <c r="EE1174" t="b">
        <v>0</v>
      </c>
      <c r="EF1174" t="b">
        <v>0</v>
      </c>
      <c r="EG1174" t="b" cm="1">
        <v>0</v>
      </c>
      <c r="EH1174" t="b">
        <v>0</v>
      </c>
      <c r="EI1174" t="b">
        <v>0</v>
      </c>
      <c r="EJ1174" t="b">
        <v>0</v>
      </c>
      <c r="EK1174" t="s">
        <v>1547</v>
      </c>
      <c r="EL1174">
        <v>0</v>
      </c>
      <c r="EM1174">
        <v>7</v>
      </c>
      <c r="EN1174" t="b">
        <v>0</v>
      </c>
    </row>
    <row r="1175" spans="1:144" ht="15.75">
      <c r="A1175"/>
      <c r="B1175" t="s">
        <v>1564</v>
      </c>
      <c r="C1175" t="s">
        <v>1564</v>
      </c>
      <c r="D1175" t="s">
        <v>1254</v>
      </c>
      <c r="E1175" t="s">
        <v>1253</v>
      </c>
      <c r="F1175"/>
      <c r="G1175" t="s">
        <v>1277</v>
      </c>
      <c r="H1175" t="s">
        <v>1946</v>
      </c>
      <c r="I1175" t="s">
        <v>1251</v>
      </c>
      <c r="J1175"/>
      <c r="K1175"/>
      <c r="L1175" t="s">
        <v>1743</v>
      </c>
      <c r="M1175" t="s">
        <v>1754</v>
      </c>
      <c r="N1175" t="s">
        <v>1946</v>
      </c>
      <c r="O1175" t="s">
        <v>4735</v>
      </c>
      <c r="P1175" t="s">
        <v>1564</v>
      </c>
      <c r="Q1175" t="s">
        <v>4364</v>
      </c>
      <c r="R1175" t="s">
        <v>4365</v>
      </c>
      <c r="S1175"/>
      <c r="T1175"/>
      <c r="U1175" t="s">
        <v>13651</v>
      </c>
      <c r="V1175" t="s">
        <v>4373</v>
      </c>
      <c r="W1175"/>
      <c r="X1175"/>
      <c r="Y1175"/>
      <c r="Z1175"/>
      <c r="AA1175"/>
      <c r="AB1175"/>
      <c r="AC1175"/>
      <c r="AD1175"/>
      <c r="AE1175"/>
      <c r="AF1175"/>
      <c r="AG1175"/>
      <c r="AH1175"/>
      <c r="AI1175"/>
      <c r="AJ1175"/>
      <c r="AK1175"/>
      <c r="AL1175"/>
      <c r="AM1175"/>
      <c r="AN1175"/>
      <c r="AO1175" s="108" t="s">
        <v>43</v>
      </c>
      <c r="AP1175" t="s">
        <v>2866</v>
      </c>
      <c r="AQ1175">
        <v>5</v>
      </c>
      <c r="AR1175" t="s">
        <v>11157</v>
      </c>
      <c r="AS1175" t="s">
        <v>1564</v>
      </c>
      <c r="AT1175" t="s">
        <v>11094</v>
      </c>
      <c r="AU1175" t="s">
        <v>1253</v>
      </c>
      <c r="AV1175" t="s">
        <v>1766</v>
      </c>
      <c r="AW1175" t="s">
        <v>1744</v>
      </c>
      <c r="AX1175" t="s">
        <v>1740</v>
      </c>
      <c r="AY1175" t="s">
        <v>1788</v>
      </c>
      <c r="AZ1175" t="s">
        <v>4364</v>
      </c>
      <c r="BA1175" t="s">
        <v>1913</v>
      </c>
      <c r="BB1175" t="s">
        <v>1251</v>
      </c>
      <c r="BC1175" t="s">
        <v>1743</v>
      </c>
      <c r="BD1175" t="s">
        <v>1914</v>
      </c>
      <c r="BE1175" t="s">
        <v>4679</v>
      </c>
      <c r="BF1175">
        <v>343</v>
      </c>
      <c r="BG1175">
        <v>1172</v>
      </c>
      <c r="BH1175">
        <v>0</v>
      </c>
      <c r="BI1175" t="s">
        <v>1547</v>
      </c>
      <c r="BJ1175">
        <v>0</v>
      </c>
      <c r="BK1175">
        <v>0</v>
      </c>
      <c r="BL1175">
        <v>515</v>
      </c>
      <c r="BM1175" t="s">
        <v>1770</v>
      </c>
      <c r="BN1175" t="s">
        <v>13650</v>
      </c>
      <c r="BO1175" t="s">
        <v>14255</v>
      </c>
      <c r="BP1175" t="s" cm="1">
        <v>14254</v>
      </c>
      <c r="BQ1175" t="s">
        <v>1547</v>
      </c>
      <c r="BR1175" t="s">
        <v>11956</v>
      </c>
      <c r="BS1175">
        <v>12</v>
      </c>
      <c r="BT1175" t="s">
        <v>1730</v>
      </c>
      <c r="BU1175" t="s">
        <v>16152</v>
      </c>
      <c r="BV1175" t="s">
        <v>1254</v>
      </c>
      <c r="BW1175" t="s">
        <v>1766</v>
      </c>
      <c r="BX1175" t="s">
        <v>1794</v>
      </c>
      <c r="BY1175" t="s">
        <v>1794</v>
      </c>
      <c r="BZ1175" t="s">
        <v>1547</v>
      </c>
      <c r="CA1175" t="s">
        <v>1744</v>
      </c>
      <c r="CB1175" t="s">
        <v>1754</v>
      </c>
      <c r="CC1175"/>
      <c r="CD1175" t="s">
        <v>998</v>
      </c>
      <c r="CE1175" t="s">
        <v>1251</v>
      </c>
      <c r="CF1175" t="s">
        <v>14267</v>
      </c>
      <c r="CG1175" t="s">
        <v>14268</v>
      </c>
      <c r="CH1175" t="s">
        <v>1251</v>
      </c>
      <c r="CI1175" t="s">
        <v>1547</v>
      </c>
      <c r="CJ1175" t="s">
        <v>4365</v>
      </c>
      <c r="CK1175" t="s">
        <v>1564</v>
      </c>
      <c r="CL1175"/>
      <c r="CM1175"/>
      <c r="CN1175" t="s">
        <v>13651</v>
      </c>
      <c r="CO1175" t="s">
        <v>4373</v>
      </c>
      <c r="CP1175" t="s">
        <v>13651</v>
      </c>
      <c r="CQ1175" t="s">
        <v>4373</v>
      </c>
      <c r="CR1175" t="s">
        <v>1547</v>
      </c>
      <c r="CS1175">
        <v>9</v>
      </c>
      <c r="CT1175" t="s">
        <v>11956</v>
      </c>
      <c r="CU1175" t="s">
        <v>11956</v>
      </c>
      <c r="CV1175" t="s">
        <v>1547</v>
      </c>
      <c r="CW1175" t="s">
        <v>1547</v>
      </c>
      <c r="CX1175" t="s">
        <v>1547</v>
      </c>
      <c r="CY1175">
        <v>1173</v>
      </c>
      <c r="CZ1175" t="s">
        <v>10932</v>
      </c>
      <c r="DA1175" t="s">
        <v>1547</v>
      </c>
      <c r="DB1175" t="s">
        <v>1881</v>
      </c>
      <c r="DC1175" t="s">
        <v>1882</v>
      </c>
      <c r="DD1175" t="s">
        <v>1253</v>
      </c>
      <c r="DE1175" t="s">
        <v>4364</v>
      </c>
      <c r="DF1175" t="s">
        <v>1277</v>
      </c>
      <c r="DG1175" t="s">
        <v>1547</v>
      </c>
      <c r="DH1175" t="s">
        <v>1547</v>
      </c>
      <c r="DI1175" t="s">
        <v>1892</v>
      </c>
      <c r="DJ1175" t="s">
        <v>11157</v>
      </c>
      <c r="DK1175"/>
      <c r="DL1175" t="s">
        <v>1892</v>
      </c>
      <c r="DM1175">
        <v>9</v>
      </c>
      <c r="DN1175" t="s">
        <v>1883</v>
      </c>
      <c r="DO1175" t="s">
        <v>1564</v>
      </c>
      <c r="DP1175" t="b">
        <v>1</v>
      </c>
      <c r="DQ1175" t="b">
        <v>0</v>
      </c>
      <c r="DR1175" t="b">
        <v>0</v>
      </c>
      <c r="DS1175" t="b">
        <v>0</v>
      </c>
      <c r="DT1175" t="b">
        <v>0</v>
      </c>
      <c r="DU1175" t="b">
        <v>1</v>
      </c>
      <c r="DV1175" t="b">
        <v>0</v>
      </c>
      <c r="DW1175">
        <v>0</v>
      </c>
      <c r="DX1175" t="b">
        <v>0</v>
      </c>
      <c r="DY1175" t="b">
        <v>0</v>
      </c>
      <c r="DZ1175" t="b">
        <v>0</v>
      </c>
      <c r="EA1175" t="b">
        <v>0</v>
      </c>
      <c r="EB1175" t="b">
        <v>0</v>
      </c>
      <c r="EC1175" t="b">
        <v>1</v>
      </c>
      <c r="ED1175" t="b">
        <v>0</v>
      </c>
      <c r="EE1175" t="b">
        <v>0</v>
      </c>
      <c r="EF1175" t="b">
        <v>0</v>
      </c>
      <c r="EG1175" t="b" cm="1">
        <v>0</v>
      </c>
      <c r="EH1175" t="b">
        <v>0</v>
      </c>
      <c r="EI1175" t="b">
        <v>0</v>
      </c>
      <c r="EJ1175" t="b">
        <v>1</v>
      </c>
      <c r="EK1175" t="s">
        <v>5327</v>
      </c>
      <c r="EL1175">
        <v>0</v>
      </c>
      <c r="EM1175">
        <v>7</v>
      </c>
      <c r="EN1175" t="b">
        <v>0</v>
      </c>
    </row>
    <row r="1176" spans="1:144" ht="15.75">
      <c r="A1176"/>
      <c r="B1176" t="s">
        <v>1564</v>
      </c>
      <c r="C1176" t="s">
        <v>1564</v>
      </c>
      <c r="D1176" t="s">
        <v>4307</v>
      </c>
      <c r="E1176" t="s">
        <v>4277</v>
      </c>
      <c r="F1176" t="s">
        <v>4140</v>
      </c>
      <c r="G1176" t="s">
        <v>4307</v>
      </c>
      <c r="H1176" t="s">
        <v>4307</v>
      </c>
      <c r="I1176" t="s">
        <v>1251</v>
      </c>
      <c r="J1176"/>
      <c r="K1176"/>
      <c r="L1176" t="s">
        <v>1743</v>
      </c>
      <c r="M1176" t="s">
        <v>1749</v>
      </c>
      <c r="N1176" t="s">
        <v>4375</v>
      </c>
      <c r="O1176" t="s">
        <v>4735</v>
      </c>
      <c r="P1176" t="s">
        <v>1564</v>
      </c>
      <c r="Q1176" t="s">
        <v>4364</v>
      </c>
      <c r="R1176" t="s">
        <v>4365</v>
      </c>
      <c r="S1176" t="s">
        <v>4374</v>
      </c>
      <c r="T1176"/>
      <c r="U1176" t="s">
        <v>13651</v>
      </c>
      <c r="V1176" t="s">
        <v>13278</v>
      </c>
      <c r="W1176"/>
      <c r="X1176"/>
      <c r="Y1176"/>
      <c r="Z1176"/>
      <c r="AA1176"/>
      <c r="AB1176"/>
      <c r="AC1176"/>
      <c r="AD1176"/>
      <c r="AE1176"/>
      <c r="AF1176"/>
      <c r="AG1176"/>
      <c r="AH1176"/>
      <c r="AI1176"/>
      <c r="AJ1176"/>
      <c r="AK1176"/>
      <c r="AL1176"/>
      <c r="AM1176"/>
      <c r="AN1176"/>
      <c r="AO1176" s="108" t="s">
        <v>43</v>
      </c>
      <c r="AP1176" t="s">
        <v>2866</v>
      </c>
      <c r="AQ1176">
        <v>6</v>
      </c>
      <c r="AR1176" t="s">
        <v>11170</v>
      </c>
      <c r="AS1176" t="s">
        <v>1564</v>
      </c>
      <c r="AT1176" t="s">
        <v>11094</v>
      </c>
      <c r="AU1176" t="s">
        <v>4277</v>
      </c>
      <c r="AV1176" t="s">
        <v>9895</v>
      </c>
      <c r="AW1176" t="s">
        <v>9470</v>
      </c>
      <c r="AX1176" t="s">
        <v>1740</v>
      </c>
      <c r="AY1176" t="s">
        <v>10126</v>
      </c>
      <c r="AZ1176" t="s">
        <v>4364</v>
      </c>
      <c r="BA1176" t="s">
        <v>9896</v>
      </c>
      <c r="BB1176" t="s">
        <v>1251</v>
      </c>
      <c r="BC1176" t="s">
        <v>1743</v>
      </c>
      <c r="BD1176" t="s">
        <v>9981</v>
      </c>
      <c r="BE1176" t="s">
        <v>4679</v>
      </c>
      <c r="BF1176">
        <v>345</v>
      </c>
      <c r="BG1176">
        <v>1172</v>
      </c>
      <c r="BH1176">
        <v>0</v>
      </c>
      <c r="BI1176" t="s">
        <v>1547</v>
      </c>
      <c r="BJ1176">
        <v>0</v>
      </c>
      <c r="BK1176">
        <v>0</v>
      </c>
      <c r="BL1176">
        <v>981</v>
      </c>
      <c r="BM1176" t="s">
        <v>9897</v>
      </c>
      <c r="BN1176" t="s">
        <v>13650</v>
      </c>
      <c r="BO1176" t="s">
        <v>14255</v>
      </c>
      <c r="BP1176" t="s" cm="1">
        <v>14254</v>
      </c>
      <c r="BQ1176" t="s">
        <v>1547</v>
      </c>
      <c r="BR1176" t="s">
        <v>11956</v>
      </c>
      <c r="BS1176">
        <v>13</v>
      </c>
      <c r="BT1176" t="s">
        <v>1731</v>
      </c>
      <c r="BU1176" t="s">
        <v>16153</v>
      </c>
      <c r="BV1176" t="s">
        <v>4307</v>
      </c>
      <c r="BW1176" t="s">
        <v>9895</v>
      </c>
      <c r="BX1176" t="s">
        <v>10126</v>
      </c>
      <c r="BY1176" t="s">
        <v>10129</v>
      </c>
      <c r="BZ1176" t="s">
        <v>1547</v>
      </c>
      <c r="CA1176" t="s">
        <v>1744</v>
      </c>
      <c r="CB1176" t="s">
        <v>1749</v>
      </c>
      <c r="CC1176"/>
      <c r="CD1176" t="s">
        <v>998</v>
      </c>
      <c r="CE1176" t="s">
        <v>1251</v>
      </c>
      <c r="CF1176" t="s">
        <v>14269</v>
      </c>
      <c r="CG1176" t="s">
        <v>14270</v>
      </c>
      <c r="CH1176" t="s">
        <v>1251</v>
      </c>
      <c r="CI1176" t="s">
        <v>1547</v>
      </c>
      <c r="CJ1176" t="s">
        <v>4365</v>
      </c>
      <c r="CK1176" t="s">
        <v>1564</v>
      </c>
      <c r="CL1176"/>
      <c r="CM1176"/>
      <c r="CN1176" t="s">
        <v>13651</v>
      </c>
      <c r="CO1176" t="s">
        <v>13278</v>
      </c>
      <c r="CP1176" t="s">
        <v>13651</v>
      </c>
      <c r="CQ1176" t="s">
        <v>13278</v>
      </c>
      <c r="CR1176" t="s">
        <v>1547</v>
      </c>
      <c r="CS1176">
        <v>9</v>
      </c>
      <c r="CT1176" t="s">
        <v>11956</v>
      </c>
      <c r="CU1176" t="s">
        <v>11956</v>
      </c>
      <c r="CV1176" t="s">
        <v>1547</v>
      </c>
      <c r="CW1176" t="s">
        <v>1547</v>
      </c>
      <c r="CX1176" t="s">
        <v>1547</v>
      </c>
      <c r="CY1176">
        <v>1174</v>
      </c>
      <c r="CZ1176" t="s">
        <v>10943</v>
      </c>
      <c r="DA1176" t="s">
        <v>1547</v>
      </c>
      <c r="DB1176" t="s">
        <v>1881</v>
      </c>
      <c r="DC1176" t="s">
        <v>1882</v>
      </c>
      <c r="DD1176" t="s">
        <v>4277</v>
      </c>
      <c r="DE1176" t="s">
        <v>4364</v>
      </c>
      <c r="DF1176" t="s">
        <v>4307</v>
      </c>
      <c r="DG1176" t="s">
        <v>1547</v>
      </c>
      <c r="DH1176" t="s">
        <v>1547</v>
      </c>
      <c r="DI1176" t="s">
        <v>1892</v>
      </c>
      <c r="DJ1176" t="s">
        <v>11170</v>
      </c>
      <c r="DK1176"/>
      <c r="DL1176" t="s">
        <v>11297</v>
      </c>
      <c r="DM1176">
        <v>9</v>
      </c>
      <c r="DN1176" t="s">
        <v>1883</v>
      </c>
      <c r="DO1176" t="s">
        <v>1564</v>
      </c>
      <c r="DP1176" t="b">
        <v>1</v>
      </c>
      <c r="DQ1176" t="b">
        <v>0</v>
      </c>
      <c r="DR1176" t="b">
        <v>0</v>
      </c>
      <c r="DS1176" t="b">
        <v>0</v>
      </c>
      <c r="DT1176" t="b">
        <v>1</v>
      </c>
      <c r="DU1176" t="b">
        <v>1</v>
      </c>
      <c r="DV1176" t="b">
        <v>0</v>
      </c>
      <c r="DW1176">
        <v>0</v>
      </c>
      <c r="DX1176" t="b">
        <v>0</v>
      </c>
      <c r="DY1176" t="b">
        <v>0</v>
      </c>
      <c r="DZ1176" t="b">
        <v>0</v>
      </c>
      <c r="EA1176" t="b">
        <v>0</v>
      </c>
      <c r="EB1176" t="b">
        <v>0</v>
      </c>
      <c r="EC1176" t="b">
        <v>1</v>
      </c>
      <c r="ED1176" t="b">
        <v>0</v>
      </c>
      <c r="EE1176" t="b">
        <v>0</v>
      </c>
      <c r="EF1176" t="b">
        <v>0</v>
      </c>
      <c r="EG1176" t="b" cm="1">
        <v>0</v>
      </c>
      <c r="EH1176" t="b">
        <v>0</v>
      </c>
      <c r="EI1176" t="b">
        <v>0</v>
      </c>
      <c r="EJ1176" t="b">
        <v>1</v>
      </c>
      <c r="EK1176" t="s">
        <v>5327</v>
      </c>
      <c r="EL1176">
        <v>0</v>
      </c>
      <c r="EM1176">
        <v>17</v>
      </c>
      <c r="EN1176" t="b">
        <v>0</v>
      </c>
    </row>
    <row r="1177" spans="1:144" ht="173.25">
      <c r="A1177"/>
      <c r="B1177" t="s">
        <v>1564</v>
      </c>
      <c r="C1177" t="s">
        <v>1564</v>
      </c>
      <c r="D1177" t="s">
        <v>4749</v>
      </c>
      <c r="E1177" t="s">
        <v>4198</v>
      </c>
      <c r="F1177"/>
      <c r="G1177" t="s">
        <v>4199</v>
      </c>
      <c r="H1177" s="109" t="s">
        <v>4750</v>
      </c>
      <c r="I1177" t="s">
        <v>1251</v>
      </c>
      <c r="J1177"/>
      <c r="K1177"/>
      <c r="L1177" t="s">
        <v>1743</v>
      </c>
      <c r="M1177" t="s">
        <v>3198</v>
      </c>
      <c r="N1177" t="s">
        <v>4201</v>
      </c>
      <c r="O1177" t="s">
        <v>4735</v>
      </c>
      <c r="P1177" t="s">
        <v>1564</v>
      </c>
      <c r="Q1177" t="s">
        <v>4364</v>
      </c>
      <c r="R1177" t="s">
        <v>4365</v>
      </c>
      <c r="S1177"/>
      <c r="T1177"/>
      <c r="U1177" t="s">
        <v>13651</v>
      </c>
      <c r="V1177" t="s">
        <v>4203</v>
      </c>
      <c r="W1177"/>
      <c r="X1177"/>
      <c r="Y1177"/>
      <c r="Z1177"/>
      <c r="AA1177"/>
      <c r="AB1177"/>
      <c r="AC1177"/>
      <c r="AD1177"/>
      <c r="AE1177"/>
      <c r="AF1177"/>
      <c r="AG1177"/>
      <c r="AH1177"/>
      <c r="AI1177"/>
      <c r="AJ1177"/>
      <c r="AK1177"/>
      <c r="AL1177"/>
      <c r="AM1177"/>
      <c r="AN1177"/>
      <c r="AO1177" s="108" t="s">
        <v>43</v>
      </c>
      <c r="AP1177" t="s">
        <v>2866</v>
      </c>
      <c r="AQ1177">
        <v>7</v>
      </c>
      <c r="AR1177" t="s">
        <v>11191</v>
      </c>
      <c r="AS1177" t="s">
        <v>1564</v>
      </c>
      <c r="AT1177" t="s">
        <v>11094</v>
      </c>
      <c r="AU1177" t="s">
        <v>4198</v>
      </c>
      <c r="AV1177" t="s">
        <v>9713</v>
      </c>
      <c r="AW1177" t="s">
        <v>1744</v>
      </c>
      <c r="AX1177" t="s">
        <v>1740</v>
      </c>
      <c r="AY1177" t="s">
        <v>9714</v>
      </c>
      <c r="AZ1177" t="s">
        <v>4364</v>
      </c>
      <c r="BA1177" t="s">
        <v>9715</v>
      </c>
      <c r="BB1177" t="s">
        <v>1251</v>
      </c>
      <c r="BC1177" t="s">
        <v>1743</v>
      </c>
      <c r="BD1177" t="s">
        <v>14271</v>
      </c>
      <c r="BE1177" t="s">
        <v>4679</v>
      </c>
      <c r="BF1177">
        <v>948</v>
      </c>
      <c r="BG1177">
        <v>1172</v>
      </c>
      <c r="BH1177">
        <v>0</v>
      </c>
      <c r="BI1177" t="s">
        <v>1547</v>
      </c>
      <c r="BJ1177">
        <v>0</v>
      </c>
      <c r="BK1177">
        <v>0</v>
      </c>
      <c r="BL1177">
        <v>959</v>
      </c>
      <c r="BM1177" t="s">
        <v>9717</v>
      </c>
      <c r="BN1177" t="s">
        <v>13650</v>
      </c>
      <c r="BO1177" t="s">
        <v>14255</v>
      </c>
      <c r="BP1177" t="s" cm="1">
        <v>14254</v>
      </c>
      <c r="BQ1177" t="s">
        <v>1547</v>
      </c>
      <c r="BR1177" t="s">
        <v>11956</v>
      </c>
      <c r="BS1177">
        <v>14</v>
      </c>
      <c r="BT1177" t="s">
        <v>5141</v>
      </c>
      <c r="BU1177" t="s">
        <v>16154</v>
      </c>
      <c r="BV1177" t="s">
        <v>4749</v>
      </c>
      <c r="BW1177" t="s">
        <v>9713</v>
      </c>
      <c r="BX1177" t="s">
        <v>12069</v>
      </c>
      <c r="BY1177" t="s">
        <v>9719</v>
      </c>
      <c r="BZ1177" t="s">
        <v>1547</v>
      </c>
      <c r="CA1177" t="s">
        <v>1744</v>
      </c>
      <c r="CB1177" t="s">
        <v>2003</v>
      </c>
      <c r="CC1177"/>
      <c r="CD1177" t="s">
        <v>998</v>
      </c>
      <c r="CE1177" t="s">
        <v>1251</v>
      </c>
      <c r="CF1177" t="s">
        <v>14770</v>
      </c>
      <c r="CG1177" t="s">
        <v>14771</v>
      </c>
      <c r="CH1177" t="s">
        <v>1251</v>
      </c>
      <c r="CI1177" t="s">
        <v>1547</v>
      </c>
      <c r="CJ1177" t="s">
        <v>4365</v>
      </c>
      <c r="CK1177" t="s">
        <v>1564</v>
      </c>
      <c r="CL1177"/>
      <c r="CM1177"/>
      <c r="CN1177" t="s">
        <v>13651</v>
      </c>
      <c r="CO1177" t="s">
        <v>4203</v>
      </c>
      <c r="CP1177" t="s">
        <v>13651</v>
      </c>
      <c r="CQ1177" t="s">
        <v>4203</v>
      </c>
      <c r="CR1177" t="s">
        <v>1547</v>
      </c>
      <c r="CS1177">
        <v>9</v>
      </c>
      <c r="CT1177" t="s">
        <v>11956</v>
      </c>
      <c r="CU1177" t="s">
        <v>11956</v>
      </c>
      <c r="CV1177" t="s">
        <v>1547</v>
      </c>
      <c r="CW1177" t="s">
        <v>1547</v>
      </c>
      <c r="CX1177" t="s">
        <v>1547</v>
      </c>
      <c r="CY1177">
        <v>1175</v>
      </c>
      <c r="CZ1177" t="s">
        <v>10953</v>
      </c>
      <c r="DA1177" t="s">
        <v>1547</v>
      </c>
      <c r="DB1177" t="s">
        <v>1881</v>
      </c>
      <c r="DC1177" t="s">
        <v>1882</v>
      </c>
      <c r="DD1177" t="s">
        <v>4198</v>
      </c>
      <c r="DE1177" t="s">
        <v>4364</v>
      </c>
      <c r="DF1177" t="s">
        <v>4199</v>
      </c>
      <c r="DG1177" t="s">
        <v>1547</v>
      </c>
      <c r="DH1177" t="s">
        <v>1547</v>
      </c>
      <c r="DI1177" t="s">
        <v>1892</v>
      </c>
      <c r="DJ1177" t="s">
        <v>11191</v>
      </c>
      <c r="DK1177"/>
      <c r="DL1177" t="s">
        <v>1892</v>
      </c>
      <c r="DM1177">
        <v>9</v>
      </c>
      <c r="DN1177" t="s">
        <v>1883</v>
      </c>
      <c r="DO1177" t="s">
        <v>1564</v>
      </c>
      <c r="DP1177" t="b">
        <v>1</v>
      </c>
      <c r="DQ1177" t="b">
        <v>0</v>
      </c>
      <c r="DR1177" t="b">
        <v>0</v>
      </c>
      <c r="DS1177" t="b">
        <v>0</v>
      </c>
      <c r="DT1177" t="b">
        <v>0</v>
      </c>
      <c r="DU1177" t="b">
        <v>1</v>
      </c>
      <c r="DV1177" t="b">
        <v>0</v>
      </c>
      <c r="DW1177">
        <v>0</v>
      </c>
      <c r="DX1177" t="b">
        <v>0</v>
      </c>
      <c r="DY1177" t="b">
        <v>0</v>
      </c>
      <c r="DZ1177" t="b">
        <v>0</v>
      </c>
      <c r="EA1177" t="b">
        <v>0</v>
      </c>
      <c r="EB1177" t="b">
        <v>0</v>
      </c>
      <c r="EC1177" t="b">
        <v>1</v>
      </c>
      <c r="ED1177" t="b">
        <v>0</v>
      </c>
      <c r="EE1177" t="b">
        <v>0</v>
      </c>
      <c r="EF1177" t="b">
        <v>0</v>
      </c>
      <c r="EG1177" t="b" cm="1">
        <v>0</v>
      </c>
      <c r="EH1177" t="b">
        <v>0</v>
      </c>
      <c r="EI1177" t="b">
        <v>0</v>
      </c>
      <c r="EJ1177" t="b">
        <v>1</v>
      </c>
      <c r="EK1177" t="s">
        <v>5327</v>
      </c>
      <c r="EL1177">
        <v>0</v>
      </c>
      <c r="EM1177">
        <v>14</v>
      </c>
      <c r="EN1177" t="b">
        <v>0</v>
      </c>
    </row>
    <row r="1178" spans="1:144" ht="15.75">
      <c r="A1178"/>
      <c r="B1178" t="s">
        <v>1564</v>
      </c>
      <c r="C1178" t="s">
        <v>1564</v>
      </c>
      <c r="D1178" t="s">
        <v>3605</v>
      </c>
      <c r="E1178" t="s">
        <v>3606</v>
      </c>
      <c r="F1178" t="s">
        <v>4376</v>
      </c>
      <c r="G1178" t="s">
        <v>3605</v>
      </c>
      <c r="H1178" t="s">
        <v>3605</v>
      </c>
      <c r="I1178" t="s">
        <v>1251</v>
      </c>
      <c r="J1178"/>
      <c r="K1178"/>
      <c r="L1178" t="s">
        <v>1743</v>
      </c>
      <c r="M1178" t="s">
        <v>1754</v>
      </c>
      <c r="N1178" t="s">
        <v>4377</v>
      </c>
      <c r="O1178" t="s">
        <v>4735</v>
      </c>
      <c r="P1178" t="s">
        <v>1564</v>
      </c>
      <c r="Q1178" t="s">
        <v>4364</v>
      </c>
      <c r="R1178" t="s">
        <v>4365</v>
      </c>
      <c r="S1178"/>
      <c r="T1178"/>
      <c r="U1178" t="s">
        <v>13651</v>
      </c>
      <c r="V1178" t="s">
        <v>13400</v>
      </c>
      <c r="W1178"/>
      <c r="X1178"/>
      <c r="Y1178"/>
      <c r="Z1178"/>
      <c r="AA1178"/>
      <c r="AB1178"/>
      <c r="AC1178"/>
      <c r="AD1178"/>
      <c r="AE1178"/>
      <c r="AF1178"/>
      <c r="AG1178"/>
      <c r="AH1178"/>
      <c r="AI1178"/>
      <c r="AJ1178"/>
      <c r="AK1178"/>
      <c r="AL1178"/>
      <c r="AM1178"/>
      <c r="AN1178"/>
      <c r="AO1178" s="108" t="s">
        <v>43</v>
      </c>
      <c r="AP1178" t="s">
        <v>2866</v>
      </c>
      <c r="AQ1178">
        <v>8</v>
      </c>
      <c r="AR1178" t="s">
        <v>11142</v>
      </c>
      <c r="AS1178" t="s">
        <v>1564</v>
      </c>
      <c r="AT1178" t="s">
        <v>11094</v>
      </c>
      <c r="AU1178" t="s">
        <v>3606</v>
      </c>
      <c r="AV1178" t="s">
        <v>7326</v>
      </c>
      <c r="AW1178" t="s">
        <v>10133</v>
      </c>
      <c r="AX1178" t="s">
        <v>1740</v>
      </c>
      <c r="AY1178" t="s">
        <v>7796</v>
      </c>
      <c r="AZ1178" t="s">
        <v>4364</v>
      </c>
      <c r="BA1178" t="s">
        <v>7329</v>
      </c>
      <c r="BB1178" t="s">
        <v>1251</v>
      </c>
      <c r="BC1178" t="s">
        <v>1743</v>
      </c>
      <c r="BD1178" t="s">
        <v>7330</v>
      </c>
      <c r="BE1178" t="s">
        <v>4679</v>
      </c>
      <c r="BF1178">
        <v>408</v>
      </c>
      <c r="BG1178">
        <v>1172</v>
      </c>
      <c r="BH1178">
        <v>0</v>
      </c>
      <c r="BI1178" t="s">
        <v>1547</v>
      </c>
      <c r="BJ1178">
        <v>0</v>
      </c>
      <c r="BK1178">
        <v>0</v>
      </c>
      <c r="BL1178">
        <v>488</v>
      </c>
      <c r="BM1178" t="s">
        <v>7331</v>
      </c>
      <c r="BN1178" t="s">
        <v>13650</v>
      </c>
      <c r="BO1178" t="s">
        <v>14255</v>
      </c>
      <c r="BP1178" t="s" cm="1">
        <v>14254</v>
      </c>
      <c r="BQ1178" t="s">
        <v>1547</v>
      </c>
      <c r="BR1178" t="s">
        <v>11956</v>
      </c>
      <c r="BS1178">
        <v>15</v>
      </c>
      <c r="BT1178" t="s">
        <v>5153</v>
      </c>
      <c r="BU1178" t="s">
        <v>16155</v>
      </c>
      <c r="BV1178" t="s">
        <v>3605</v>
      </c>
      <c r="BW1178" t="s">
        <v>7326</v>
      </c>
      <c r="BX1178" t="s">
        <v>7796</v>
      </c>
      <c r="BY1178" t="s">
        <v>10134</v>
      </c>
      <c r="BZ1178" t="s">
        <v>1547</v>
      </c>
      <c r="CA1178" t="s">
        <v>1744</v>
      </c>
      <c r="CB1178" t="s">
        <v>1754</v>
      </c>
      <c r="CC1178"/>
      <c r="CD1178" t="s">
        <v>998</v>
      </c>
      <c r="CE1178" t="s">
        <v>1251</v>
      </c>
      <c r="CF1178" t="s">
        <v>14272</v>
      </c>
      <c r="CG1178" t="s">
        <v>14273</v>
      </c>
      <c r="CH1178" t="s">
        <v>1251</v>
      </c>
      <c r="CI1178" t="s">
        <v>1547</v>
      </c>
      <c r="CJ1178" t="s">
        <v>4365</v>
      </c>
      <c r="CK1178" t="s">
        <v>1564</v>
      </c>
      <c r="CL1178"/>
      <c r="CM1178"/>
      <c r="CN1178" t="s">
        <v>13651</v>
      </c>
      <c r="CO1178" t="s">
        <v>13400</v>
      </c>
      <c r="CP1178" t="s">
        <v>13651</v>
      </c>
      <c r="CQ1178" t="s">
        <v>13400</v>
      </c>
      <c r="CR1178" t="s">
        <v>1547</v>
      </c>
      <c r="CS1178">
        <v>9</v>
      </c>
      <c r="CT1178" t="s">
        <v>11956</v>
      </c>
      <c r="CU1178" t="s">
        <v>11956</v>
      </c>
      <c r="CV1178" t="s">
        <v>7335</v>
      </c>
      <c r="CW1178" t="s">
        <v>1547</v>
      </c>
      <c r="CX1178" t="s">
        <v>1547</v>
      </c>
      <c r="CY1178">
        <v>1176</v>
      </c>
      <c r="CZ1178" t="s">
        <v>10962</v>
      </c>
      <c r="DA1178" t="s">
        <v>1547</v>
      </c>
      <c r="DB1178" t="s">
        <v>1881</v>
      </c>
      <c r="DC1178" t="s">
        <v>1882</v>
      </c>
      <c r="DD1178" t="s">
        <v>3606</v>
      </c>
      <c r="DE1178" t="s">
        <v>4364</v>
      </c>
      <c r="DF1178" t="s">
        <v>3605</v>
      </c>
      <c r="DG1178" t="s">
        <v>1547</v>
      </c>
      <c r="DH1178" t="s">
        <v>1547</v>
      </c>
      <c r="DI1178" t="s">
        <v>1892</v>
      </c>
      <c r="DJ1178" t="s">
        <v>11142</v>
      </c>
      <c r="DK1178"/>
      <c r="DL1178" t="s">
        <v>1892</v>
      </c>
      <c r="DM1178">
        <v>9</v>
      </c>
      <c r="DN1178" t="s">
        <v>1883</v>
      </c>
      <c r="DO1178" t="s">
        <v>1564</v>
      </c>
      <c r="DP1178" t="b">
        <v>1</v>
      </c>
      <c r="DQ1178" t="b">
        <v>0</v>
      </c>
      <c r="DR1178" t="b">
        <v>0</v>
      </c>
      <c r="DS1178" t="b">
        <v>0</v>
      </c>
      <c r="DT1178" t="b">
        <v>0</v>
      </c>
      <c r="DU1178" t="b">
        <v>1</v>
      </c>
      <c r="DV1178" t="b">
        <v>0</v>
      </c>
      <c r="DW1178">
        <v>0</v>
      </c>
      <c r="DX1178" t="b">
        <v>0</v>
      </c>
      <c r="DY1178" t="b">
        <v>0</v>
      </c>
      <c r="DZ1178" t="b">
        <v>0</v>
      </c>
      <c r="EA1178" t="b">
        <v>0</v>
      </c>
      <c r="EB1178" t="b">
        <v>1</v>
      </c>
      <c r="EC1178" t="b">
        <v>1</v>
      </c>
      <c r="ED1178" t="b">
        <v>1</v>
      </c>
      <c r="EE1178" t="b">
        <v>0</v>
      </c>
      <c r="EF1178" t="b">
        <v>0</v>
      </c>
      <c r="EG1178" t="b" cm="1">
        <v>0</v>
      </c>
      <c r="EH1178" t="b">
        <v>0</v>
      </c>
      <c r="EI1178" t="b">
        <v>0</v>
      </c>
      <c r="EJ1178" t="b">
        <v>1</v>
      </c>
      <c r="EK1178" t="s">
        <v>14489</v>
      </c>
      <c r="EL1178">
        <v>0</v>
      </c>
      <c r="EM1178">
        <v>4</v>
      </c>
      <c r="EN1178" t="b">
        <v>0</v>
      </c>
    </row>
    <row r="1179" spans="1:144" ht="15.75">
      <c r="A1179"/>
      <c r="B1179" t="s">
        <v>1564</v>
      </c>
      <c r="C1179" t="s">
        <v>1564</v>
      </c>
      <c r="D1179" t="s">
        <v>3882</v>
      </c>
      <c r="E1179" t="s">
        <v>4468</v>
      </c>
      <c r="F1179"/>
      <c r="G1179" t="s">
        <v>3882</v>
      </c>
      <c r="H1179" t="s">
        <v>3882</v>
      </c>
      <c r="I1179" t="s">
        <v>1251</v>
      </c>
      <c r="J1179"/>
      <c r="K1179"/>
      <c r="L1179" t="s">
        <v>1743</v>
      </c>
      <c r="M1179" t="s">
        <v>1754</v>
      </c>
      <c r="N1179" t="s">
        <v>4681</v>
      </c>
      <c r="O1179" t="s">
        <v>4735</v>
      </c>
      <c r="P1179" t="s">
        <v>1564</v>
      </c>
      <c r="Q1179" t="s">
        <v>4364</v>
      </c>
      <c r="R1179" t="s">
        <v>4365</v>
      </c>
      <c r="S1179"/>
      <c r="T1179"/>
      <c r="U1179" t="s">
        <v>13651</v>
      </c>
      <c r="V1179" t="s">
        <v>4568</v>
      </c>
      <c r="W1179"/>
      <c r="X1179"/>
      <c r="Y1179"/>
      <c r="Z1179"/>
      <c r="AA1179"/>
      <c r="AB1179"/>
      <c r="AC1179"/>
      <c r="AD1179"/>
      <c r="AE1179"/>
      <c r="AF1179"/>
      <c r="AG1179"/>
      <c r="AH1179"/>
      <c r="AI1179"/>
      <c r="AJ1179"/>
      <c r="AK1179"/>
      <c r="AL1179"/>
      <c r="AM1179"/>
      <c r="AN1179"/>
      <c r="AO1179" s="108" t="s">
        <v>43</v>
      </c>
      <c r="AP1179" t="s">
        <v>2866</v>
      </c>
      <c r="AQ1179">
        <v>9</v>
      </c>
      <c r="AR1179" t="s">
        <v>11135</v>
      </c>
      <c r="AS1179" t="s">
        <v>1564</v>
      </c>
      <c r="AT1179" t="s">
        <v>11094</v>
      </c>
      <c r="AU1179" t="s">
        <v>4468</v>
      </c>
      <c r="AV1179" t="s">
        <v>10681</v>
      </c>
      <c r="AW1179" t="s">
        <v>1744</v>
      </c>
      <c r="AX1179" t="s">
        <v>1740</v>
      </c>
      <c r="AY1179" t="s">
        <v>8591</v>
      </c>
      <c r="AZ1179" t="s">
        <v>4364</v>
      </c>
      <c r="BA1179" t="s">
        <v>10683</v>
      </c>
      <c r="BB1179" t="s">
        <v>1251</v>
      </c>
      <c r="BC1179" t="s">
        <v>1743</v>
      </c>
      <c r="BD1179" t="s">
        <v>8836</v>
      </c>
      <c r="BE1179" t="s">
        <v>4679</v>
      </c>
      <c r="BF1179">
        <v>1087</v>
      </c>
      <c r="BG1179">
        <v>1172</v>
      </c>
      <c r="BH1179">
        <v>0</v>
      </c>
      <c r="BI1179" t="s">
        <v>1547</v>
      </c>
      <c r="BJ1179">
        <v>0</v>
      </c>
      <c r="BK1179">
        <v>0</v>
      </c>
      <c r="BL1179">
        <v>1642</v>
      </c>
      <c r="BM1179" t="s">
        <v>10685</v>
      </c>
      <c r="BN1179" t="s">
        <v>13650</v>
      </c>
      <c r="BO1179" t="s">
        <v>14255</v>
      </c>
      <c r="BP1179" t="s" cm="1">
        <v>14254</v>
      </c>
      <c r="BQ1179" t="s">
        <v>1547</v>
      </c>
      <c r="BR1179" t="s">
        <v>11956</v>
      </c>
      <c r="BS1179">
        <v>16</v>
      </c>
      <c r="BT1179" t="s">
        <v>5165</v>
      </c>
      <c r="BU1179" t="s">
        <v>16156</v>
      </c>
      <c r="BV1179" t="s">
        <v>3882</v>
      </c>
      <c r="BW1179" t="s">
        <v>10681</v>
      </c>
      <c r="BX1179" t="s">
        <v>8591</v>
      </c>
      <c r="BY1179" t="s">
        <v>11302</v>
      </c>
      <c r="BZ1179" t="s">
        <v>1547</v>
      </c>
      <c r="CA1179" t="s">
        <v>1744</v>
      </c>
      <c r="CB1179" t="s">
        <v>1754</v>
      </c>
      <c r="CC1179"/>
      <c r="CD1179" t="s">
        <v>998</v>
      </c>
      <c r="CE1179" t="s">
        <v>1251</v>
      </c>
      <c r="CF1179" t="s">
        <v>14274</v>
      </c>
      <c r="CG1179" t="s">
        <v>14275</v>
      </c>
      <c r="CH1179" t="s">
        <v>1251</v>
      </c>
      <c r="CI1179" t="s">
        <v>1547</v>
      </c>
      <c r="CJ1179" t="s">
        <v>4365</v>
      </c>
      <c r="CK1179" t="s">
        <v>1564</v>
      </c>
      <c r="CL1179"/>
      <c r="CM1179"/>
      <c r="CN1179" t="s">
        <v>13651</v>
      </c>
      <c r="CO1179" t="s">
        <v>4568</v>
      </c>
      <c r="CP1179" t="s">
        <v>13651</v>
      </c>
      <c r="CQ1179" t="s">
        <v>4568</v>
      </c>
      <c r="CR1179" t="s">
        <v>1547</v>
      </c>
      <c r="CS1179">
        <v>9</v>
      </c>
      <c r="CT1179" t="s">
        <v>11956</v>
      </c>
      <c r="CU1179" t="s">
        <v>11956</v>
      </c>
      <c r="CV1179" t="s">
        <v>1547</v>
      </c>
      <c r="CW1179" t="s">
        <v>1547</v>
      </c>
      <c r="CX1179" t="s">
        <v>1547</v>
      </c>
      <c r="CY1179">
        <v>1177</v>
      </c>
      <c r="CZ1179" t="s">
        <v>10970</v>
      </c>
      <c r="DA1179" t="s">
        <v>1547</v>
      </c>
      <c r="DB1179" t="s">
        <v>1881</v>
      </c>
      <c r="DC1179" t="s">
        <v>1882</v>
      </c>
      <c r="DD1179" t="s">
        <v>4468</v>
      </c>
      <c r="DE1179" t="s">
        <v>4364</v>
      </c>
      <c r="DF1179" t="s">
        <v>3882</v>
      </c>
      <c r="DG1179" t="s">
        <v>1547</v>
      </c>
      <c r="DH1179" t="s">
        <v>1547</v>
      </c>
      <c r="DI1179" t="s">
        <v>1892</v>
      </c>
      <c r="DJ1179" t="s">
        <v>11135</v>
      </c>
      <c r="DK1179"/>
      <c r="DL1179" t="s">
        <v>1892</v>
      </c>
      <c r="DM1179">
        <v>9</v>
      </c>
      <c r="DN1179" t="s">
        <v>1883</v>
      </c>
      <c r="DO1179" t="s">
        <v>1564</v>
      </c>
      <c r="DP1179" t="b">
        <v>1</v>
      </c>
      <c r="DQ1179" t="b">
        <v>0</v>
      </c>
      <c r="DR1179" t="b">
        <v>0</v>
      </c>
      <c r="DS1179" t="b">
        <v>0</v>
      </c>
      <c r="DT1179" t="b">
        <v>0</v>
      </c>
      <c r="DU1179" t="b">
        <v>1</v>
      </c>
      <c r="DV1179" t="b">
        <v>0</v>
      </c>
      <c r="DW1179">
        <v>0</v>
      </c>
      <c r="DX1179" t="b">
        <v>0</v>
      </c>
      <c r="DY1179" t="b">
        <v>0</v>
      </c>
      <c r="DZ1179" t="b">
        <v>0</v>
      </c>
      <c r="EA1179" t="b">
        <v>0</v>
      </c>
      <c r="EB1179" t="b">
        <v>0</v>
      </c>
      <c r="EC1179" t="b">
        <v>1</v>
      </c>
      <c r="ED1179" t="b">
        <v>0</v>
      </c>
      <c r="EE1179" t="b">
        <v>0</v>
      </c>
      <c r="EF1179" t="b">
        <v>0</v>
      </c>
      <c r="EG1179" t="b" cm="1">
        <v>0</v>
      </c>
      <c r="EH1179" t="b">
        <v>0</v>
      </c>
      <c r="EI1179" t="b">
        <v>0</v>
      </c>
      <c r="EJ1179" t="b">
        <v>1</v>
      </c>
      <c r="EK1179" t="s">
        <v>5327</v>
      </c>
      <c r="EL1179">
        <v>0</v>
      </c>
      <c r="EM1179">
        <v>10</v>
      </c>
      <c r="EN1179" t="b">
        <v>0</v>
      </c>
    </row>
    <row r="1180" spans="1:144" ht="15.75">
      <c r="A1180"/>
      <c r="B1180" t="s">
        <v>1564</v>
      </c>
      <c r="C1180" t="s">
        <v>1564</v>
      </c>
      <c r="D1180" t="s">
        <v>13656</v>
      </c>
      <c r="E1180" t="s">
        <v>13657</v>
      </c>
      <c r="F1180" t="s">
        <v>13658</v>
      </c>
      <c r="G1180" t="s">
        <v>13656</v>
      </c>
      <c r="H1180" t="s">
        <v>13659</v>
      </c>
      <c r="I1180" t="s">
        <v>1230</v>
      </c>
      <c r="J1180"/>
      <c r="K1180"/>
      <c r="L1180" t="s">
        <v>1743</v>
      </c>
      <c r="M1180" t="s">
        <v>1754</v>
      </c>
      <c r="N1180" t="s">
        <v>13660</v>
      </c>
      <c r="O1180" t="s">
        <v>4735</v>
      </c>
      <c r="P1180" t="s">
        <v>1564</v>
      </c>
      <c r="Q1180" t="s">
        <v>4364</v>
      </c>
      <c r="R1180" t="s">
        <v>4365</v>
      </c>
      <c r="S1180"/>
      <c r="T1180"/>
      <c r="U1180" t="s">
        <v>13651</v>
      </c>
      <c r="V1180" t="s">
        <v>13661</v>
      </c>
      <c r="W1180"/>
      <c r="X1180"/>
      <c r="Y1180"/>
      <c r="Z1180"/>
      <c r="AA1180"/>
      <c r="AB1180"/>
      <c r="AC1180"/>
      <c r="AD1180"/>
      <c r="AE1180"/>
      <c r="AF1180"/>
      <c r="AG1180"/>
      <c r="AH1180"/>
      <c r="AI1180"/>
      <c r="AJ1180"/>
      <c r="AK1180"/>
      <c r="AL1180"/>
      <c r="AM1180"/>
      <c r="AN1180"/>
      <c r="AO1180" s="108" t="s">
        <v>43</v>
      </c>
      <c r="AP1180" t="s">
        <v>2866</v>
      </c>
      <c r="AQ1180">
        <v>10</v>
      </c>
      <c r="AR1180" t="s">
        <v>14276</v>
      </c>
      <c r="AS1180" t="s">
        <v>1564</v>
      </c>
      <c r="AT1180" t="s">
        <v>11094</v>
      </c>
      <c r="AU1180" t="s">
        <v>13657</v>
      </c>
      <c r="AV1180" t="s">
        <v>14277</v>
      </c>
      <c r="AW1180" t="s">
        <v>14278</v>
      </c>
      <c r="AX1180" t="s">
        <v>1740</v>
      </c>
      <c r="AY1180" t="s">
        <v>14279</v>
      </c>
      <c r="AZ1180" t="s">
        <v>4364</v>
      </c>
      <c r="BA1180" t="s">
        <v>14280</v>
      </c>
      <c r="BB1180" t="s">
        <v>1230</v>
      </c>
      <c r="BC1180" t="s">
        <v>1743</v>
      </c>
      <c r="BD1180" t="s">
        <v>14281</v>
      </c>
      <c r="BE1180" t="s">
        <v>4679</v>
      </c>
      <c r="BF1180">
        <v>1180</v>
      </c>
      <c r="BG1180">
        <v>1172</v>
      </c>
      <c r="BH1180">
        <v>0</v>
      </c>
      <c r="BI1180" t="s">
        <v>13657</v>
      </c>
      <c r="BJ1180">
        <v>1</v>
      </c>
      <c r="BK1180">
        <v>0</v>
      </c>
      <c r="BL1180">
        <v>0</v>
      </c>
      <c r="BM1180" t="s">
        <v>1547</v>
      </c>
      <c r="BN1180" t="s">
        <v>13650</v>
      </c>
      <c r="BO1180" t="s">
        <v>14255</v>
      </c>
      <c r="BP1180" t="s" cm="1">
        <v>14254</v>
      </c>
      <c r="BQ1180" t="s">
        <v>1547</v>
      </c>
      <c r="BR1180" t="s">
        <v>11956</v>
      </c>
      <c r="BS1180">
        <v>17</v>
      </c>
      <c r="BT1180" t="s">
        <v>5174</v>
      </c>
      <c r="BU1180" t="s">
        <v>16157</v>
      </c>
      <c r="BV1180" t="s">
        <v>13656</v>
      </c>
      <c r="BW1180" t="s">
        <v>14277</v>
      </c>
      <c r="BX1180" t="s">
        <v>14282</v>
      </c>
      <c r="BY1180" t="s">
        <v>14283</v>
      </c>
      <c r="BZ1180" t="s">
        <v>1547</v>
      </c>
      <c r="CA1180" t="s">
        <v>1744</v>
      </c>
      <c r="CB1180" t="s">
        <v>1754</v>
      </c>
      <c r="CC1180"/>
      <c r="CD1180" t="s">
        <v>998</v>
      </c>
      <c r="CE1180" t="s">
        <v>1230</v>
      </c>
      <c r="CF1180" t="s">
        <v>14284</v>
      </c>
      <c r="CG1180" t="s">
        <v>14285</v>
      </c>
      <c r="CH1180" t="s">
        <v>1230</v>
      </c>
      <c r="CI1180" t="s">
        <v>1547</v>
      </c>
      <c r="CJ1180" t="s">
        <v>4365</v>
      </c>
      <c r="CK1180" t="s">
        <v>1564</v>
      </c>
      <c r="CL1180"/>
      <c r="CM1180"/>
      <c r="CN1180" t="s">
        <v>13651</v>
      </c>
      <c r="CO1180" t="s">
        <v>13661</v>
      </c>
      <c r="CP1180" t="s">
        <v>13651</v>
      </c>
      <c r="CQ1180" t="s">
        <v>13661</v>
      </c>
      <c r="CR1180" t="s">
        <v>1547</v>
      </c>
      <c r="CS1180">
        <v>9</v>
      </c>
      <c r="CT1180" t="s">
        <v>11956</v>
      </c>
      <c r="CU1180" t="s">
        <v>11956</v>
      </c>
      <c r="CV1180" t="s">
        <v>11956</v>
      </c>
      <c r="CW1180" t="s">
        <v>1547</v>
      </c>
      <c r="CX1180" t="s">
        <v>1547</v>
      </c>
      <c r="CY1180">
        <v>1178</v>
      </c>
      <c r="CZ1180" t="s">
        <v>10979</v>
      </c>
      <c r="DA1180" t="s">
        <v>1547</v>
      </c>
      <c r="DB1180" t="s">
        <v>1881</v>
      </c>
      <c r="DC1180" t="s">
        <v>1882</v>
      </c>
      <c r="DD1180" t="s">
        <v>13657</v>
      </c>
      <c r="DE1180" t="s">
        <v>4364</v>
      </c>
      <c r="DF1180" t="s">
        <v>13656</v>
      </c>
      <c r="DG1180" t="s">
        <v>1547</v>
      </c>
      <c r="DH1180" t="s">
        <v>1547</v>
      </c>
      <c r="DI1180" t="s">
        <v>1892</v>
      </c>
      <c r="DJ1180" t="s">
        <v>14276</v>
      </c>
      <c r="DK1180"/>
      <c r="DL1180" t="s">
        <v>1892</v>
      </c>
      <c r="DM1180">
        <v>9</v>
      </c>
      <c r="DN1180" t="s">
        <v>1883</v>
      </c>
      <c r="DO1180" t="s">
        <v>1564</v>
      </c>
      <c r="DP1180" t="b">
        <v>1</v>
      </c>
      <c r="DQ1180" t="b">
        <v>0</v>
      </c>
      <c r="DR1180" t="b">
        <v>1</v>
      </c>
      <c r="DS1180" t="b">
        <v>0</v>
      </c>
      <c r="DT1180" t="b">
        <v>0</v>
      </c>
      <c r="DU1180" t="b">
        <v>1</v>
      </c>
      <c r="DV1180" t="b">
        <v>0</v>
      </c>
      <c r="DW1180">
        <v>0</v>
      </c>
      <c r="DX1180" t="b">
        <v>0</v>
      </c>
      <c r="DY1180" t="b">
        <v>0</v>
      </c>
      <c r="DZ1180" t="b">
        <v>0</v>
      </c>
      <c r="EA1180" t="b">
        <v>0</v>
      </c>
      <c r="EB1180" t="b">
        <v>0</v>
      </c>
      <c r="EC1180" t="b">
        <v>0</v>
      </c>
      <c r="ED1180" t="b">
        <v>0</v>
      </c>
      <c r="EE1180" t="b">
        <v>0</v>
      </c>
      <c r="EF1180" t="b">
        <v>0</v>
      </c>
      <c r="EG1180" t="b" cm="1">
        <v>0</v>
      </c>
      <c r="EH1180" t="b">
        <v>0</v>
      </c>
      <c r="EI1180" t="b">
        <v>0</v>
      </c>
      <c r="EJ1180" t="b">
        <v>0</v>
      </c>
      <c r="EK1180" t="s">
        <v>1547</v>
      </c>
      <c r="EL1180">
        <v>0</v>
      </c>
      <c r="EM1180">
        <v>15</v>
      </c>
      <c r="EN1180" t="b">
        <v>0</v>
      </c>
    </row>
    <row r="1181" spans="1:144" ht="15.75">
      <c r="A1181"/>
      <c r="B1181" t="s">
        <v>1564</v>
      </c>
      <c r="C1181" t="s">
        <v>1564</v>
      </c>
      <c r="D1181" t="s">
        <v>13662</v>
      </c>
      <c r="E1181" t="s">
        <v>13663</v>
      </c>
      <c r="F1181"/>
      <c r="G1181" t="s">
        <v>13664</v>
      </c>
      <c r="H1181" t="s">
        <v>13664</v>
      </c>
      <c r="I1181" t="s">
        <v>1230</v>
      </c>
      <c r="J1181"/>
      <c r="K1181"/>
      <c r="L1181" t="s">
        <v>1743</v>
      </c>
      <c r="M1181" t="s">
        <v>1784</v>
      </c>
      <c r="N1181" t="s">
        <v>4736</v>
      </c>
      <c r="O1181" t="s">
        <v>4735</v>
      </c>
      <c r="P1181" t="s">
        <v>1564</v>
      </c>
      <c r="Q1181" t="s">
        <v>4364</v>
      </c>
      <c r="R1181" t="s">
        <v>4365</v>
      </c>
      <c r="S1181"/>
      <c r="T1181"/>
      <c r="U1181" t="s">
        <v>13651</v>
      </c>
      <c r="V1181" t="s">
        <v>13665</v>
      </c>
      <c r="W1181"/>
      <c r="X1181"/>
      <c r="Y1181"/>
      <c r="Z1181"/>
      <c r="AA1181"/>
      <c r="AB1181"/>
      <c r="AC1181"/>
      <c r="AD1181"/>
      <c r="AE1181"/>
      <c r="AF1181"/>
      <c r="AG1181"/>
      <c r="AH1181"/>
      <c r="AI1181"/>
      <c r="AJ1181"/>
      <c r="AK1181"/>
      <c r="AL1181"/>
      <c r="AM1181"/>
      <c r="AN1181"/>
      <c r="AO1181" s="108" t="s">
        <v>43</v>
      </c>
      <c r="AP1181" t="s">
        <v>2866</v>
      </c>
      <c r="AQ1181">
        <v>11</v>
      </c>
      <c r="AR1181" t="s">
        <v>14286</v>
      </c>
      <c r="AS1181" t="s">
        <v>1564</v>
      </c>
      <c r="AT1181" t="s">
        <v>11094</v>
      </c>
      <c r="AU1181" t="s">
        <v>13663</v>
      </c>
      <c r="AV1181" t="s">
        <v>14287</v>
      </c>
      <c r="AW1181" t="s">
        <v>1744</v>
      </c>
      <c r="AX1181" t="s">
        <v>1740</v>
      </c>
      <c r="AY1181" t="s">
        <v>14288</v>
      </c>
      <c r="AZ1181" t="s">
        <v>4364</v>
      </c>
      <c r="BA1181" t="s">
        <v>14289</v>
      </c>
      <c r="BB1181" t="s">
        <v>1230</v>
      </c>
      <c r="BC1181" t="s">
        <v>1743</v>
      </c>
      <c r="BD1181" t="s">
        <v>14290</v>
      </c>
      <c r="BE1181" t="s">
        <v>4679</v>
      </c>
      <c r="BF1181">
        <v>1181</v>
      </c>
      <c r="BG1181">
        <v>1172</v>
      </c>
      <c r="BH1181">
        <v>0</v>
      </c>
      <c r="BI1181" t="s">
        <v>13663</v>
      </c>
      <c r="BJ1181">
        <v>2</v>
      </c>
      <c r="BK1181">
        <v>0</v>
      </c>
      <c r="BL1181">
        <v>0</v>
      </c>
      <c r="BM1181" t="s">
        <v>1547</v>
      </c>
      <c r="BN1181" t="s">
        <v>13650</v>
      </c>
      <c r="BO1181" t="s">
        <v>14255</v>
      </c>
      <c r="BP1181" t="s" cm="1">
        <v>14254</v>
      </c>
      <c r="BQ1181" t="s">
        <v>1547</v>
      </c>
      <c r="BR1181" t="s">
        <v>11956</v>
      </c>
      <c r="BS1181">
        <v>18</v>
      </c>
      <c r="BT1181" t="s">
        <v>5176</v>
      </c>
      <c r="BU1181" t="s">
        <v>16158</v>
      </c>
      <c r="BV1181" t="s">
        <v>13662</v>
      </c>
      <c r="BW1181" t="s">
        <v>14287</v>
      </c>
      <c r="BX1181" t="s">
        <v>14288</v>
      </c>
      <c r="BY1181" t="s">
        <v>11958</v>
      </c>
      <c r="BZ1181" t="s">
        <v>1547</v>
      </c>
      <c r="CA1181" t="s">
        <v>1744</v>
      </c>
      <c r="CB1181" t="s">
        <v>1784</v>
      </c>
      <c r="CC1181"/>
      <c r="CD1181" t="s">
        <v>998</v>
      </c>
      <c r="CE1181" t="s">
        <v>1230</v>
      </c>
      <c r="CF1181" t="s">
        <v>14291</v>
      </c>
      <c r="CG1181" t="s">
        <v>14292</v>
      </c>
      <c r="CH1181" t="s">
        <v>1230</v>
      </c>
      <c r="CI1181" t="s">
        <v>1547</v>
      </c>
      <c r="CJ1181" t="s">
        <v>4365</v>
      </c>
      <c r="CK1181" t="s">
        <v>1564</v>
      </c>
      <c r="CL1181"/>
      <c r="CM1181"/>
      <c r="CN1181" t="s">
        <v>13651</v>
      </c>
      <c r="CO1181" t="s">
        <v>13665</v>
      </c>
      <c r="CP1181" t="s">
        <v>13651</v>
      </c>
      <c r="CQ1181" t="s">
        <v>13665</v>
      </c>
      <c r="CR1181" t="s">
        <v>1547</v>
      </c>
      <c r="CS1181">
        <v>9</v>
      </c>
      <c r="CT1181" t="s">
        <v>11956</v>
      </c>
      <c r="CU1181" t="s">
        <v>11956</v>
      </c>
      <c r="CV1181" t="s">
        <v>11956</v>
      </c>
      <c r="CW1181" t="s">
        <v>1547</v>
      </c>
      <c r="CX1181" t="s">
        <v>1547</v>
      </c>
      <c r="CY1181">
        <v>1179</v>
      </c>
      <c r="CZ1181" t="s">
        <v>10984</v>
      </c>
      <c r="DA1181" t="s">
        <v>1547</v>
      </c>
      <c r="DB1181" t="s">
        <v>1881</v>
      </c>
      <c r="DC1181" t="s">
        <v>1882</v>
      </c>
      <c r="DD1181" t="s">
        <v>13663</v>
      </c>
      <c r="DE1181" t="s">
        <v>4364</v>
      </c>
      <c r="DF1181" t="s">
        <v>13664</v>
      </c>
      <c r="DG1181" t="s">
        <v>1547</v>
      </c>
      <c r="DH1181" t="s">
        <v>1547</v>
      </c>
      <c r="DI1181" t="s">
        <v>1892</v>
      </c>
      <c r="DJ1181" t="s">
        <v>14286</v>
      </c>
      <c r="DK1181"/>
      <c r="DL1181" t="s">
        <v>1892</v>
      </c>
      <c r="DM1181">
        <v>9</v>
      </c>
      <c r="DN1181" t="s">
        <v>1883</v>
      </c>
      <c r="DO1181" t="s">
        <v>1564</v>
      </c>
      <c r="DP1181" t="b">
        <v>1</v>
      </c>
      <c r="DQ1181" t="b">
        <v>0</v>
      </c>
      <c r="DR1181" t="b">
        <v>1</v>
      </c>
      <c r="DS1181" t="b">
        <v>0</v>
      </c>
      <c r="DT1181" t="b">
        <v>0</v>
      </c>
      <c r="DU1181" t="b">
        <v>1</v>
      </c>
      <c r="DV1181" t="b">
        <v>0</v>
      </c>
      <c r="DW1181">
        <v>0</v>
      </c>
      <c r="DX1181" t="b">
        <v>0</v>
      </c>
      <c r="DY1181" t="b">
        <v>0</v>
      </c>
      <c r="DZ1181" t="b">
        <v>0</v>
      </c>
      <c r="EA1181" t="b">
        <v>0</v>
      </c>
      <c r="EB1181" t="b">
        <v>0</v>
      </c>
      <c r="EC1181" t="b">
        <v>0</v>
      </c>
      <c r="ED1181" t="b">
        <v>0</v>
      </c>
      <c r="EE1181" t="b">
        <v>0</v>
      </c>
      <c r="EF1181" t="b">
        <v>0</v>
      </c>
      <c r="EG1181" t="b" cm="1">
        <v>0</v>
      </c>
      <c r="EH1181" t="b">
        <v>0</v>
      </c>
      <c r="EI1181" t="b">
        <v>0</v>
      </c>
      <c r="EJ1181" t="b">
        <v>0</v>
      </c>
      <c r="EK1181" t="s">
        <v>1547</v>
      </c>
      <c r="EL1181">
        <v>0</v>
      </c>
      <c r="EM1181">
        <v>19</v>
      </c>
      <c r="EN1181" t="b">
        <v>0</v>
      </c>
    </row>
    <row r="1182" spans="1:144" ht="15.75">
      <c r="A1182"/>
      <c r="B1182" t="s">
        <v>1564</v>
      </c>
      <c r="C1182" t="s">
        <v>1564</v>
      </c>
      <c r="D1182" t="s">
        <v>14548</v>
      </c>
      <c r="E1182" t="s">
        <v>14549</v>
      </c>
      <c r="F1182" t="s">
        <v>14549</v>
      </c>
      <c r="G1182" t="s">
        <v>14550</v>
      </c>
      <c r="H1182" t="s">
        <v>14551</v>
      </c>
      <c r="I1182" t="s">
        <v>1230</v>
      </c>
      <c r="J1182"/>
      <c r="K1182"/>
      <c r="L1182" t="s">
        <v>1743</v>
      </c>
      <c r="M1182" t="s">
        <v>1749</v>
      </c>
      <c r="N1182" t="s">
        <v>14552</v>
      </c>
      <c r="O1182" t="s">
        <v>4735</v>
      </c>
      <c r="P1182" t="s">
        <v>1564</v>
      </c>
      <c r="Q1182" t="s">
        <v>4364</v>
      </c>
      <c r="R1182" t="s">
        <v>4365</v>
      </c>
      <c r="S1182"/>
      <c r="T1182"/>
      <c r="U1182" t="s">
        <v>13651</v>
      </c>
      <c r="V1182" t="s">
        <v>14553</v>
      </c>
      <c r="W1182"/>
      <c r="X1182"/>
      <c r="Y1182"/>
      <c r="Z1182"/>
      <c r="AA1182"/>
      <c r="AB1182"/>
      <c r="AC1182"/>
      <c r="AD1182"/>
      <c r="AE1182"/>
      <c r="AF1182"/>
      <c r="AG1182"/>
      <c r="AH1182"/>
      <c r="AI1182"/>
      <c r="AJ1182"/>
      <c r="AK1182"/>
      <c r="AL1182"/>
      <c r="AM1182"/>
      <c r="AN1182"/>
      <c r="AO1182" s="108" t="s">
        <v>43</v>
      </c>
      <c r="AP1182" t="s">
        <v>2866</v>
      </c>
      <c r="AQ1182">
        <v>12</v>
      </c>
      <c r="AR1182" t="s">
        <v>14772</v>
      </c>
      <c r="AS1182" t="s">
        <v>1564</v>
      </c>
      <c r="AT1182" t="s">
        <v>11094</v>
      </c>
      <c r="AU1182" t="s">
        <v>14549</v>
      </c>
      <c r="AV1182" t="s">
        <v>14773</v>
      </c>
      <c r="AW1182" t="s">
        <v>14773</v>
      </c>
      <c r="AX1182" t="s">
        <v>1740</v>
      </c>
      <c r="AY1182" t="s">
        <v>14774</v>
      </c>
      <c r="AZ1182" t="s">
        <v>4364</v>
      </c>
      <c r="BA1182" t="s">
        <v>14775</v>
      </c>
      <c r="BB1182" t="s">
        <v>1230</v>
      </c>
      <c r="BC1182" t="s">
        <v>1743</v>
      </c>
      <c r="BD1182" t="s">
        <v>14776</v>
      </c>
      <c r="BE1182" t="s">
        <v>4679</v>
      </c>
      <c r="BF1182">
        <v>1182</v>
      </c>
      <c r="BG1182">
        <v>1172</v>
      </c>
      <c r="BH1182">
        <v>0</v>
      </c>
      <c r="BI1182" t="s">
        <v>14549</v>
      </c>
      <c r="BJ1182">
        <v>1</v>
      </c>
      <c r="BK1182">
        <v>0</v>
      </c>
      <c r="BL1182">
        <v>0</v>
      </c>
      <c r="BM1182" t="s">
        <v>1547</v>
      </c>
      <c r="BN1182" t="s">
        <v>13650</v>
      </c>
      <c r="BO1182" t="s">
        <v>14255</v>
      </c>
      <c r="BP1182" t="s" cm="1">
        <v>14254</v>
      </c>
      <c r="BQ1182" t="s">
        <v>1547</v>
      </c>
      <c r="BR1182" t="s">
        <v>11956</v>
      </c>
      <c r="BS1182">
        <v>19</v>
      </c>
      <c r="BT1182" t="s">
        <v>5180</v>
      </c>
      <c r="BU1182" t="s">
        <v>16159</v>
      </c>
      <c r="BV1182" t="s">
        <v>14548</v>
      </c>
      <c r="BW1182" t="s">
        <v>14773</v>
      </c>
      <c r="BX1182" t="s">
        <v>14777</v>
      </c>
      <c r="BY1182" t="s">
        <v>14778</v>
      </c>
      <c r="BZ1182" t="s">
        <v>1547</v>
      </c>
      <c r="CA1182" t="s">
        <v>1744</v>
      </c>
      <c r="CB1182" t="s">
        <v>1749</v>
      </c>
      <c r="CC1182"/>
      <c r="CD1182" t="s">
        <v>998</v>
      </c>
      <c r="CE1182" t="s">
        <v>1230</v>
      </c>
      <c r="CF1182" t="s">
        <v>14779</v>
      </c>
      <c r="CG1182" t="s">
        <v>14780</v>
      </c>
      <c r="CH1182" t="s">
        <v>1230</v>
      </c>
      <c r="CI1182" t="s">
        <v>1547</v>
      </c>
      <c r="CJ1182" t="s">
        <v>4365</v>
      </c>
      <c r="CK1182" t="s">
        <v>1564</v>
      </c>
      <c r="CL1182"/>
      <c r="CM1182"/>
      <c r="CN1182" t="s">
        <v>13651</v>
      </c>
      <c r="CO1182" t="s">
        <v>14553</v>
      </c>
      <c r="CP1182" t="s">
        <v>13651</v>
      </c>
      <c r="CQ1182" t="s">
        <v>14553</v>
      </c>
      <c r="CR1182" t="s">
        <v>1547</v>
      </c>
      <c r="CS1182">
        <v>9</v>
      </c>
      <c r="CT1182" t="s">
        <v>11956</v>
      </c>
      <c r="CU1182" t="s">
        <v>11956</v>
      </c>
      <c r="CV1182" t="s">
        <v>11956</v>
      </c>
      <c r="CW1182" t="s">
        <v>1547</v>
      </c>
      <c r="CX1182" t="s">
        <v>1547</v>
      </c>
      <c r="CY1182">
        <v>1180</v>
      </c>
      <c r="CZ1182" t="s">
        <v>10988</v>
      </c>
      <c r="DA1182" t="s">
        <v>1547</v>
      </c>
      <c r="DB1182" t="s">
        <v>1881</v>
      </c>
      <c r="DC1182" t="s">
        <v>1882</v>
      </c>
      <c r="DD1182" t="s">
        <v>14549</v>
      </c>
      <c r="DE1182" t="s">
        <v>4364</v>
      </c>
      <c r="DF1182" t="s">
        <v>14550</v>
      </c>
      <c r="DG1182" t="s">
        <v>1547</v>
      </c>
      <c r="DH1182" t="s">
        <v>1547</v>
      </c>
      <c r="DI1182" t="s">
        <v>1892</v>
      </c>
      <c r="DJ1182" t="s">
        <v>14772</v>
      </c>
      <c r="DK1182"/>
      <c r="DL1182" t="s">
        <v>1892</v>
      </c>
      <c r="DM1182">
        <v>9</v>
      </c>
      <c r="DN1182" t="s">
        <v>1883</v>
      </c>
      <c r="DO1182" t="s">
        <v>1564</v>
      </c>
      <c r="DP1182" t="b">
        <v>1</v>
      </c>
      <c r="DQ1182" t="b">
        <v>0</v>
      </c>
      <c r="DR1182" t="b">
        <v>1</v>
      </c>
      <c r="DS1182" t="b">
        <v>0</v>
      </c>
      <c r="DT1182" t="b">
        <v>0</v>
      </c>
      <c r="DU1182" t="b">
        <v>1</v>
      </c>
      <c r="DV1182" t="b">
        <v>0</v>
      </c>
      <c r="DW1182">
        <v>0</v>
      </c>
      <c r="DX1182" t="b">
        <v>0</v>
      </c>
      <c r="DY1182" t="b">
        <v>0</v>
      </c>
      <c r="DZ1182" t="b">
        <v>0</v>
      </c>
      <c r="EA1182" t="b">
        <v>0</v>
      </c>
      <c r="EB1182" t="b">
        <v>0</v>
      </c>
      <c r="EC1182" t="b">
        <v>0</v>
      </c>
      <c r="ED1182" t="b">
        <v>0</v>
      </c>
      <c r="EE1182" t="b">
        <v>0</v>
      </c>
      <c r="EF1182" t="b">
        <v>0</v>
      </c>
      <c r="EG1182" t="b" cm="1">
        <v>0</v>
      </c>
      <c r="EH1182" t="b">
        <v>0</v>
      </c>
      <c r="EI1182" t="b">
        <v>0</v>
      </c>
      <c r="EJ1182" t="b">
        <v>0</v>
      </c>
      <c r="EK1182" t="s">
        <v>1547</v>
      </c>
      <c r="EL1182">
        <v>0</v>
      </c>
      <c r="EM1182">
        <v>7</v>
      </c>
      <c r="EN1182" t="b">
        <v>0</v>
      </c>
    </row>
    <row r="1183" spans="1:144" ht="15.75">
      <c r="A1183"/>
      <c r="B1183" t="s">
        <v>1564</v>
      </c>
      <c r="C1183" t="s">
        <v>1564</v>
      </c>
      <c r="D1183" t="s">
        <v>4429</v>
      </c>
      <c r="E1183" t="s">
        <v>4430</v>
      </c>
      <c r="F1183"/>
      <c r="G1183" t="s">
        <v>13666</v>
      </c>
      <c r="H1183" t="s">
        <v>4431</v>
      </c>
      <c r="I1183" t="s">
        <v>1251</v>
      </c>
      <c r="J1183"/>
      <c r="K1183"/>
      <c r="L1183" t="s">
        <v>1743</v>
      </c>
      <c r="M1183" t="s">
        <v>1749</v>
      </c>
      <c r="N1183" t="s">
        <v>4432</v>
      </c>
      <c r="O1183" t="s">
        <v>4735</v>
      </c>
      <c r="P1183" t="s">
        <v>1564</v>
      </c>
      <c r="Q1183" t="s">
        <v>4364</v>
      </c>
      <c r="R1183" t="s">
        <v>4365</v>
      </c>
      <c r="S1183"/>
      <c r="T1183"/>
      <c r="U1183" t="s">
        <v>13651</v>
      </c>
      <c r="V1183" t="s">
        <v>13667</v>
      </c>
      <c r="W1183"/>
      <c r="X1183"/>
      <c r="Y1183"/>
      <c r="Z1183"/>
      <c r="AA1183"/>
      <c r="AB1183"/>
      <c r="AC1183"/>
      <c r="AD1183"/>
      <c r="AE1183"/>
      <c r="AF1183"/>
      <c r="AG1183"/>
      <c r="AH1183"/>
      <c r="AI1183"/>
      <c r="AJ1183"/>
      <c r="AK1183"/>
      <c r="AL1183"/>
      <c r="AM1183"/>
      <c r="AN1183"/>
      <c r="AO1183" s="108" t="s">
        <v>43</v>
      </c>
      <c r="AP1183" t="s">
        <v>2866</v>
      </c>
      <c r="AQ1183">
        <v>13</v>
      </c>
      <c r="AR1183" t="s">
        <v>11305</v>
      </c>
      <c r="AS1183" t="s">
        <v>1564</v>
      </c>
      <c r="AT1183" t="s">
        <v>11094</v>
      </c>
      <c r="AU1183" t="s">
        <v>4430</v>
      </c>
      <c r="AV1183" t="s">
        <v>10381</v>
      </c>
      <c r="AW1183" t="s">
        <v>1744</v>
      </c>
      <c r="AX1183" t="s">
        <v>1740</v>
      </c>
      <c r="AY1183" t="s">
        <v>14293</v>
      </c>
      <c r="AZ1183" t="s">
        <v>4364</v>
      </c>
      <c r="BA1183" t="s">
        <v>10382</v>
      </c>
      <c r="BB1183" t="s">
        <v>1251</v>
      </c>
      <c r="BC1183" t="s">
        <v>1743</v>
      </c>
      <c r="BD1183" t="s">
        <v>14294</v>
      </c>
      <c r="BE1183" t="s">
        <v>4679</v>
      </c>
      <c r="BF1183">
        <v>1183</v>
      </c>
      <c r="BG1183">
        <v>1172</v>
      </c>
      <c r="BH1183">
        <v>0</v>
      </c>
      <c r="BI1183" t="s">
        <v>1547</v>
      </c>
      <c r="BJ1183">
        <v>0</v>
      </c>
      <c r="BK1183">
        <v>0</v>
      </c>
      <c r="BL1183">
        <v>1216</v>
      </c>
      <c r="BM1183" t="s">
        <v>14295</v>
      </c>
      <c r="BN1183" t="s">
        <v>13650</v>
      </c>
      <c r="BO1183" t="s">
        <v>14255</v>
      </c>
      <c r="BP1183" t="s" cm="1">
        <v>14254</v>
      </c>
      <c r="BQ1183" t="s">
        <v>1547</v>
      </c>
      <c r="BR1183" t="s">
        <v>11956</v>
      </c>
      <c r="BS1183">
        <v>20</v>
      </c>
      <c r="BT1183" t="s">
        <v>5184</v>
      </c>
      <c r="BU1183" t="s">
        <v>16160</v>
      </c>
      <c r="BV1183" t="s">
        <v>4429</v>
      </c>
      <c r="BW1183" t="s">
        <v>10381</v>
      </c>
      <c r="BX1183" t="s">
        <v>10384</v>
      </c>
      <c r="BY1183" t="s">
        <v>10385</v>
      </c>
      <c r="BZ1183" t="s">
        <v>1547</v>
      </c>
      <c r="CA1183" t="s">
        <v>1744</v>
      </c>
      <c r="CB1183" t="s">
        <v>1749</v>
      </c>
      <c r="CC1183"/>
      <c r="CD1183" t="s">
        <v>998</v>
      </c>
      <c r="CE1183" t="s">
        <v>1251</v>
      </c>
      <c r="CF1183" t="s">
        <v>14296</v>
      </c>
      <c r="CG1183" t="s">
        <v>14297</v>
      </c>
      <c r="CH1183" t="s">
        <v>1251</v>
      </c>
      <c r="CI1183" t="s">
        <v>1547</v>
      </c>
      <c r="CJ1183" t="s">
        <v>4365</v>
      </c>
      <c r="CK1183" t="s">
        <v>1564</v>
      </c>
      <c r="CL1183"/>
      <c r="CM1183"/>
      <c r="CN1183" t="s">
        <v>13651</v>
      </c>
      <c r="CO1183" t="s">
        <v>13667</v>
      </c>
      <c r="CP1183" t="s">
        <v>13651</v>
      </c>
      <c r="CQ1183" t="s">
        <v>13667</v>
      </c>
      <c r="CR1183" t="s">
        <v>1547</v>
      </c>
      <c r="CS1183">
        <v>9</v>
      </c>
      <c r="CT1183" t="s">
        <v>11956</v>
      </c>
      <c r="CU1183" t="s">
        <v>11956</v>
      </c>
      <c r="CV1183" t="s">
        <v>11956</v>
      </c>
      <c r="CW1183" t="s">
        <v>1547</v>
      </c>
      <c r="CX1183" t="s">
        <v>1547</v>
      </c>
      <c r="CY1183">
        <v>1181</v>
      </c>
      <c r="CZ1183" t="s">
        <v>10997</v>
      </c>
      <c r="DA1183" t="s">
        <v>1547</v>
      </c>
      <c r="DB1183" t="s">
        <v>1881</v>
      </c>
      <c r="DC1183" t="s">
        <v>1882</v>
      </c>
      <c r="DD1183" t="s">
        <v>4430</v>
      </c>
      <c r="DE1183" t="s">
        <v>4364</v>
      </c>
      <c r="DF1183" t="s">
        <v>13666</v>
      </c>
      <c r="DG1183" t="s">
        <v>1547</v>
      </c>
      <c r="DH1183" t="s">
        <v>1547</v>
      </c>
      <c r="DI1183" t="s">
        <v>1892</v>
      </c>
      <c r="DJ1183" t="s">
        <v>11305</v>
      </c>
      <c r="DK1183"/>
      <c r="DL1183" t="s">
        <v>1892</v>
      </c>
      <c r="DM1183">
        <v>9</v>
      </c>
      <c r="DN1183" t="s">
        <v>1883</v>
      </c>
      <c r="DO1183" t="s">
        <v>1564</v>
      </c>
      <c r="DP1183" t="b">
        <v>1</v>
      </c>
      <c r="DQ1183" t="b">
        <v>0</v>
      </c>
      <c r="DR1183" t="b">
        <v>1</v>
      </c>
      <c r="DS1183" t="b">
        <v>0</v>
      </c>
      <c r="DT1183" t="b">
        <v>0</v>
      </c>
      <c r="DU1183" t="b">
        <v>1</v>
      </c>
      <c r="DV1183" t="b">
        <v>0</v>
      </c>
      <c r="DW1183">
        <v>0</v>
      </c>
      <c r="DX1183" t="b">
        <v>0</v>
      </c>
      <c r="DY1183" t="b">
        <v>0</v>
      </c>
      <c r="DZ1183" t="b">
        <v>0</v>
      </c>
      <c r="EA1183" t="b">
        <v>0</v>
      </c>
      <c r="EB1183" t="b">
        <v>0</v>
      </c>
      <c r="EC1183" t="b">
        <v>0</v>
      </c>
      <c r="ED1183" t="b">
        <v>0</v>
      </c>
      <c r="EE1183" t="b">
        <v>0</v>
      </c>
      <c r="EF1183" t="b">
        <v>0</v>
      </c>
      <c r="EG1183" t="b" cm="1">
        <v>0</v>
      </c>
      <c r="EH1183" t="b">
        <v>0</v>
      </c>
      <c r="EI1183" t="b">
        <v>0</v>
      </c>
      <c r="EJ1183" t="b">
        <v>0</v>
      </c>
      <c r="EK1183" t="s">
        <v>1547</v>
      </c>
      <c r="EL1183">
        <v>0</v>
      </c>
      <c r="EM1183">
        <v>5</v>
      </c>
      <c r="EN1183" t="b">
        <v>0</v>
      </c>
    </row>
    <row r="1184" spans="1:144" ht="15.75">
      <c r="A1184"/>
      <c r="B1184" t="s">
        <v>1564</v>
      </c>
      <c r="C1184" t="s">
        <v>1564</v>
      </c>
      <c r="D1184" t="s">
        <v>4523</v>
      </c>
      <c r="E1184" t="s">
        <v>4524</v>
      </c>
      <c r="F1184"/>
      <c r="G1184" t="s">
        <v>4442</v>
      </c>
      <c r="H1184" t="s">
        <v>4443</v>
      </c>
      <c r="I1184" t="s">
        <v>1251</v>
      </c>
      <c r="J1184"/>
      <c r="K1184"/>
      <c r="L1184" t="s">
        <v>1743</v>
      </c>
      <c r="M1184" t="s">
        <v>1749</v>
      </c>
      <c r="N1184" t="s">
        <v>4443</v>
      </c>
      <c r="O1184" t="s">
        <v>4735</v>
      </c>
      <c r="P1184" t="s">
        <v>1564</v>
      </c>
      <c r="Q1184" t="s">
        <v>4364</v>
      </c>
      <c r="R1184" t="s">
        <v>4365</v>
      </c>
      <c r="S1184" t="s">
        <v>4444</v>
      </c>
      <c r="T1184"/>
      <c r="U1184" t="s">
        <v>13651</v>
      </c>
      <c r="V1184" t="s">
        <v>4941</v>
      </c>
      <c r="W1184"/>
      <c r="X1184"/>
      <c r="Y1184"/>
      <c r="Z1184"/>
      <c r="AA1184"/>
      <c r="AB1184"/>
      <c r="AC1184"/>
      <c r="AD1184"/>
      <c r="AE1184"/>
      <c r="AF1184"/>
      <c r="AG1184"/>
      <c r="AH1184"/>
      <c r="AI1184"/>
      <c r="AJ1184"/>
      <c r="AK1184"/>
      <c r="AL1184"/>
      <c r="AM1184"/>
      <c r="AN1184"/>
      <c r="AO1184" s="108" t="s">
        <v>43</v>
      </c>
      <c r="AP1184" t="s">
        <v>2866</v>
      </c>
      <c r="AQ1184">
        <v>14</v>
      </c>
      <c r="AR1184" t="s">
        <v>14298</v>
      </c>
      <c r="AS1184" t="s">
        <v>1564</v>
      </c>
      <c r="AT1184" t="s">
        <v>11094</v>
      </c>
      <c r="AU1184" t="s">
        <v>4524</v>
      </c>
      <c r="AV1184" t="s">
        <v>10861</v>
      </c>
      <c r="AW1184" t="s">
        <v>1744</v>
      </c>
      <c r="AX1184" t="s">
        <v>1740</v>
      </c>
      <c r="AY1184" t="s">
        <v>10413</v>
      </c>
      <c r="AZ1184" t="s">
        <v>4364</v>
      </c>
      <c r="BA1184" t="s">
        <v>12042</v>
      </c>
      <c r="BB1184" t="s">
        <v>1251</v>
      </c>
      <c r="BC1184" t="s">
        <v>1743</v>
      </c>
      <c r="BD1184" t="s">
        <v>14299</v>
      </c>
      <c r="BE1184" t="s">
        <v>4679</v>
      </c>
      <c r="BF1184">
        <v>1184</v>
      </c>
      <c r="BG1184">
        <v>1172</v>
      </c>
      <c r="BH1184">
        <v>0</v>
      </c>
      <c r="BI1184" t="s">
        <v>1547</v>
      </c>
      <c r="BJ1184">
        <v>0</v>
      </c>
      <c r="BK1184">
        <v>0</v>
      </c>
      <c r="BL1184" t="e" cm="1">
        <v>#N/A</v>
      </c>
      <c r="BM1184" t="s">
        <v>1547</v>
      </c>
      <c r="BN1184" t="s">
        <v>13650</v>
      </c>
      <c r="BO1184" t="s">
        <v>14255</v>
      </c>
      <c r="BP1184" t="s" cm="1">
        <v>14254</v>
      </c>
      <c r="BQ1184" t="s">
        <v>1547</v>
      </c>
      <c r="BR1184" t="s">
        <v>11956</v>
      </c>
      <c r="BS1184">
        <v>21</v>
      </c>
      <c r="BT1184" t="s">
        <v>5188</v>
      </c>
      <c r="BU1184" t="s">
        <v>16161</v>
      </c>
      <c r="BV1184" t="s">
        <v>4523</v>
      </c>
      <c r="BW1184" t="s">
        <v>10861</v>
      </c>
      <c r="BX1184" t="s">
        <v>10414</v>
      </c>
      <c r="BY1184" t="s">
        <v>10414</v>
      </c>
      <c r="BZ1184" t="s">
        <v>1547</v>
      </c>
      <c r="CA1184" t="s">
        <v>1744</v>
      </c>
      <c r="CB1184" t="s">
        <v>1749</v>
      </c>
      <c r="CC1184"/>
      <c r="CD1184" t="s">
        <v>998</v>
      </c>
      <c r="CE1184" t="s">
        <v>1251</v>
      </c>
      <c r="CF1184" t="s">
        <v>14300</v>
      </c>
      <c r="CG1184" t="s">
        <v>14301</v>
      </c>
      <c r="CH1184" t="s">
        <v>1251</v>
      </c>
      <c r="CI1184" t="s">
        <v>1547</v>
      </c>
      <c r="CJ1184" t="s">
        <v>4365</v>
      </c>
      <c r="CK1184" t="s">
        <v>1564</v>
      </c>
      <c r="CL1184"/>
      <c r="CM1184"/>
      <c r="CN1184" t="s">
        <v>13651</v>
      </c>
      <c r="CO1184" t="s">
        <v>4941</v>
      </c>
      <c r="CP1184" t="s">
        <v>13651</v>
      </c>
      <c r="CQ1184" t="s">
        <v>4941</v>
      </c>
      <c r="CR1184" t="s">
        <v>1547</v>
      </c>
      <c r="CS1184">
        <v>9</v>
      </c>
      <c r="CT1184" t="s">
        <v>11956</v>
      </c>
      <c r="CU1184" t="s">
        <v>11956</v>
      </c>
      <c r="CV1184" t="e">
        <v>#N/A</v>
      </c>
      <c r="CW1184" t="s">
        <v>1547</v>
      </c>
      <c r="CX1184" t="s">
        <v>1547</v>
      </c>
      <c r="CY1184">
        <v>1182</v>
      </c>
      <c r="CZ1184" t="s">
        <v>11000</v>
      </c>
      <c r="DA1184" t="s">
        <v>1547</v>
      </c>
      <c r="DB1184" t="s">
        <v>1881</v>
      </c>
      <c r="DC1184" t="s">
        <v>1882</v>
      </c>
      <c r="DD1184" t="s">
        <v>4524</v>
      </c>
      <c r="DE1184" t="s">
        <v>4364</v>
      </c>
      <c r="DF1184" t="s">
        <v>4442</v>
      </c>
      <c r="DG1184" t="s">
        <v>1547</v>
      </c>
      <c r="DH1184" t="s">
        <v>1547</v>
      </c>
      <c r="DI1184" t="s">
        <v>1892</v>
      </c>
      <c r="DJ1184" t="s">
        <v>14298</v>
      </c>
      <c r="DK1184"/>
      <c r="DL1184" t="s">
        <v>11310</v>
      </c>
      <c r="DM1184">
        <v>9</v>
      </c>
      <c r="DN1184" t="s">
        <v>1883</v>
      </c>
      <c r="DO1184" t="s">
        <v>1564</v>
      </c>
      <c r="DP1184" t="b">
        <v>1</v>
      </c>
      <c r="DQ1184" t="b">
        <v>0</v>
      </c>
      <c r="DR1184" t="b">
        <v>1</v>
      </c>
      <c r="DS1184" t="b">
        <v>0</v>
      </c>
      <c r="DT1184" t="b">
        <v>1</v>
      </c>
      <c r="DU1184" t="b">
        <v>1</v>
      </c>
      <c r="DV1184" t="b">
        <v>0</v>
      </c>
      <c r="DW1184">
        <v>0</v>
      </c>
      <c r="DX1184" t="b">
        <v>0</v>
      </c>
      <c r="DY1184" t="b">
        <v>0</v>
      </c>
      <c r="DZ1184" t="b">
        <v>1</v>
      </c>
      <c r="EA1184" t="b">
        <v>1</v>
      </c>
      <c r="EB1184" t="b">
        <v>0</v>
      </c>
      <c r="EC1184" t="b">
        <v>0</v>
      </c>
      <c r="ED1184" t="b">
        <v>0</v>
      </c>
      <c r="EE1184" t="b">
        <v>0</v>
      </c>
      <c r="EF1184" t="b">
        <v>0</v>
      </c>
      <c r="EG1184" t="b" cm="1">
        <v>1</v>
      </c>
      <c r="EH1184" t="b">
        <v>0</v>
      </c>
      <c r="EI1184" t="b">
        <v>0</v>
      </c>
      <c r="EJ1184" t="b">
        <v>1</v>
      </c>
      <c r="EK1184" t="s">
        <v>14781</v>
      </c>
      <c r="EL1184">
        <v>1</v>
      </c>
      <c r="EM1184">
        <v>15</v>
      </c>
      <c r="EN1184" t="b">
        <v>0</v>
      </c>
    </row>
    <row r="1185" spans="1:144" ht="15.75">
      <c r="A1185"/>
      <c r="B1185" t="s">
        <v>1564</v>
      </c>
      <c r="C1185" t="s">
        <v>1564</v>
      </c>
      <c r="D1185" t="s">
        <v>4252</v>
      </c>
      <c r="E1185" t="s">
        <v>4253</v>
      </c>
      <c r="F1185"/>
      <c r="G1185" t="s">
        <v>4252</v>
      </c>
      <c r="H1185" t="s">
        <v>4252</v>
      </c>
      <c r="I1185" t="s">
        <v>1251</v>
      </c>
      <c r="J1185"/>
      <c r="K1185"/>
      <c r="L1185" t="s">
        <v>1743</v>
      </c>
      <c r="M1185" t="s">
        <v>1754</v>
      </c>
      <c r="N1185" t="s">
        <v>4254</v>
      </c>
      <c r="O1185" t="s">
        <v>4735</v>
      </c>
      <c r="P1185" t="s">
        <v>1564</v>
      </c>
      <c r="Q1185" t="s">
        <v>4364</v>
      </c>
      <c r="R1185" t="s">
        <v>4365</v>
      </c>
      <c r="S1185" t="s">
        <v>4444</v>
      </c>
      <c r="T1185"/>
      <c r="U1185" t="s">
        <v>13651</v>
      </c>
      <c r="V1185" t="s">
        <v>4527</v>
      </c>
      <c r="W1185"/>
      <c r="X1185"/>
      <c r="Y1185"/>
      <c r="Z1185"/>
      <c r="AA1185"/>
      <c r="AB1185"/>
      <c r="AC1185"/>
      <c r="AD1185"/>
      <c r="AE1185"/>
      <c r="AF1185"/>
      <c r="AG1185"/>
      <c r="AH1185"/>
      <c r="AI1185"/>
      <c r="AJ1185"/>
      <c r="AK1185"/>
      <c r="AL1185"/>
      <c r="AM1185"/>
      <c r="AN1185"/>
      <c r="AO1185" s="108" t="s">
        <v>43</v>
      </c>
      <c r="AP1185" t="s">
        <v>2866</v>
      </c>
      <c r="AQ1185">
        <v>15</v>
      </c>
      <c r="AR1185" t="s">
        <v>14302</v>
      </c>
      <c r="AS1185" t="s">
        <v>1564</v>
      </c>
      <c r="AT1185" t="s">
        <v>11094</v>
      </c>
      <c r="AU1185" t="s">
        <v>4253</v>
      </c>
      <c r="AV1185" t="s">
        <v>9833</v>
      </c>
      <c r="AW1185" t="s">
        <v>1744</v>
      </c>
      <c r="AX1185" t="s">
        <v>1740</v>
      </c>
      <c r="AY1185" t="s">
        <v>9834</v>
      </c>
      <c r="AZ1185" t="s">
        <v>4364</v>
      </c>
      <c r="BA1185" t="s">
        <v>9835</v>
      </c>
      <c r="BB1185" t="s">
        <v>1251</v>
      </c>
      <c r="BC1185" t="s">
        <v>1743</v>
      </c>
      <c r="BD1185" t="s">
        <v>10876</v>
      </c>
      <c r="BE1185" t="s">
        <v>4679</v>
      </c>
      <c r="BF1185">
        <v>963</v>
      </c>
      <c r="BG1185">
        <v>1172</v>
      </c>
      <c r="BH1185">
        <v>0</v>
      </c>
      <c r="BI1185" t="s">
        <v>1547</v>
      </c>
      <c r="BJ1185">
        <v>0</v>
      </c>
      <c r="BK1185">
        <v>0</v>
      </c>
      <c r="BL1185">
        <v>963</v>
      </c>
      <c r="BM1185" t="s">
        <v>9839</v>
      </c>
      <c r="BN1185" t="s">
        <v>13650</v>
      </c>
      <c r="BO1185" t="s">
        <v>14255</v>
      </c>
      <c r="BP1185" t="s" cm="1">
        <v>14254</v>
      </c>
      <c r="BQ1185" t="s">
        <v>1547</v>
      </c>
      <c r="BR1185" t="s">
        <v>11956</v>
      </c>
      <c r="BS1185">
        <v>22</v>
      </c>
      <c r="BT1185" t="s">
        <v>5192</v>
      </c>
      <c r="BU1185" t="s">
        <v>16162</v>
      </c>
      <c r="BV1185" t="s">
        <v>4252</v>
      </c>
      <c r="BW1185" t="s">
        <v>9833</v>
      </c>
      <c r="BX1185" t="s">
        <v>9834</v>
      </c>
      <c r="BY1185" t="s">
        <v>9837</v>
      </c>
      <c r="BZ1185" t="s">
        <v>1547</v>
      </c>
      <c r="CA1185" t="s">
        <v>1744</v>
      </c>
      <c r="CB1185" t="s">
        <v>1754</v>
      </c>
      <c r="CC1185"/>
      <c r="CD1185" t="s">
        <v>998</v>
      </c>
      <c r="CE1185" t="s">
        <v>1251</v>
      </c>
      <c r="CF1185" t="s">
        <v>14303</v>
      </c>
      <c r="CG1185" t="s">
        <v>14304</v>
      </c>
      <c r="CH1185" t="s">
        <v>1251</v>
      </c>
      <c r="CI1185" t="s">
        <v>1547</v>
      </c>
      <c r="CJ1185" t="s">
        <v>4365</v>
      </c>
      <c r="CK1185" t="s">
        <v>1564</v>
      </c>
      <c r="CL1185"/>
      <c r="CM1185"/>
      <c r="CN1185" t="s">
        <v>13651</v>
      </c>
      <c r="CO1185" t="s">
        <v>4527</v>
      </c>
      <c r="CP1185" t="s">
        <v>13651</v>
      </c>
      <c r="CQ1185" t="s">
        <v>4527</v>
      </c>
      <c r="CR1185" t="s">
        <v>1547</v>
      </c>
      <c r="CS1185">
        <v>9</v>
      </c>
      <c r="CT1185" t="s">
        <v>11956</v>
      </c>
      <c r="CU1185" t="s">
        <v>11956</v>
      </c>
      <c r="CV1185" t="s">
        <v>1547</v>
      </c>
      <c r="CW1185" t="s">
        <v>1547</v>
      </c>
      <c r="CX1185" t="s">
        <v>1547</v>
      </c>
      <c r="CY1185">
        <v>1183</v>
      </c>
      <c r="CZ1185" t="s">
        <v>11005</v>
      </c>
      <c r="DA1185" t="s">
        <v>1547</v>
      </c>
      <c r="DB1185" t="s">
        <v>1881</v>
      </c>
      <c r="DC1185" t="s">
        <v>1882</v>
      </c>
      <c r="DD1185" t="s">
        <v>4253</v>
      </c>
      <c r="DE1185" t="s">
        <v>4364</v>
      </c>
      <c r="DF1185" t="s">
        <v>4252</v>
      </c>
      <c r="DG1185" t="s">
        <v>1547</v>
      </c>
      <c r="DH1185" t="s">
        <v>1547</v>
      </c>
      <c r="DI1185" t="s">
        <v>1892</v>
      </c>
      <c r="DJ1185" t="s">
        <v>14302</v>
      </c>
      <c r="DK1185"/>
      <c r="DL1185" t="s">
        <v>11310</v>
      </c>
      <c r="DM1185">
        <v>9</v>
      </c>
      <c r="DN1185" t="s">
        <v>1883</v>
      </c>
      <c r="DO1185" t="s">
        <v>1564</v>
      </c>
      <c r="DP1185" t="b">
        <v>1</v>
      </c>
      <c r="DQ1185" t="b">
        <v>0</v>
      </c>
      <c r="DR1185" t="b">
        <v>0</v>
      </c>
      <c r="DS1185" t="b">
        <v>0</v>
      </c>
      <c r="DT1185" t="b">
        <v>0</v>
      </c>
      <c r="DU1185" t="b">
        <v>1</v>
      </c>
      <c r="DV1185" t="b">
        <v>0</v>
      </c>
      <c r="DW1185">
        <v>0</v>
      </c>
      <c r="DX1185" t="b">
        <v>0</v>
      </c>
      <c r="DY1185" t="b">
        <v>0</v>
      </c>
      <c r="DZ1185" t="b">
        <v>0</v>
      </c>
      <c r="EA1185" t="b">
        <v>0</v>
      </c>
      <c r="EB1185" t="b">
        <v>0</v>
      </c>
      <c r="EC1185" t="b">
        <v>0</v>
      </c>
      <c r="ED1185" t="b">
        <v>0</v>
      </c>
      <c r="EE1185" t="b">
        <v>0</v>
      </c>
      <c r="EF1185" t="b">
        <v>0</v>
      </c>
      <c r="EG1185" t="b" cm="1">
        <v>0</v>
      </c>
      <c r="EH1185" t="b">
        <v>0</v>
      </c>
      <c r="EI1185" t="b">
        <v>0</v>
      </c>
      <c r="EJ1185" t="b">
        <v>0</v>
      </c>
      <c r="EK1185" t="s">
        <v>1547</v>
      </c>
      <c r="EL1185">
        <v>0</v>
      </c>
      <c r="EM1185">
        <v>13</v>
      </c>
      <c r="EN1185" t="b">
        <v>0</v>
      </c>
    </row>
    <row r="1186" spans="1:144" ht="15.75">
      <c r="A1186"/>
      <c r="B1186" t="s">
        <v>1564</v>
      </c>
      <c r="C1186" t="s">
        <v>1564</v>
      </c>
      <c r="D1186" t="s">
        <v>13668</v>
      </c>
      <c r="E1186" t="s">
        <v>13669</v>
      </c>
      <c r="F1186" t="s">
        <v>13670</v>
      </c>
      <c r="G1186" t="s">
        <v>13668</v>
      </c>
      <c r="H1186" t="s">
        <v>13671</v>
      </c>
      <c r="I1186" t="s">
        <v>1230</v>
      </c>
      <c r="J1186"/>
      <c r="K1186"/>
      <c r="L1186" t="s">
        <v>1743</v>
      </c>
      <c r="M1186" t="s">
        <v>2001</v>
      </c>
      <c r="N1186" t="s">
        <v>4737</v>
      </c>
      <c r="O1186" t="s">
        <v>4735</v>
      </c>
      <c r="P1186" t="s">
        <v>1564</v>
      </c>
      <c r="Q1186" t="s">
        <v>4364</v>
      </c>
      <c r="R1186" t="s">
        <v>4365</v>
      </c>
      <c r="S1186"/>
      <c r="T1186"/>
      <c r="U1186" t="s">
        <v>13651</v>
      </c>
      <c r="V1186" t="s">
        <v>13672</v>
      </c>
      <c r="W1186"/>
      <c r="X1186"/>
      <c r="Y1186"/>
      <c r="Z1186"/>
      <c r="AA1186"/>
      <c r="AB1186"/>
      <c r="AC1186"/>
      <c r="AD1186"/>
      <c r="AE1186"/>
      <c r="AF1186"/>
      <c r="AG1186"/>
      <c r="AH1186"/>
      <c r="AI1186"/>
      <c r="AJ1186"/>
      <c r="AK1186"/>
      <c r="AL1186"/>
      <c r="AM1186"/>
      <c r="AN1186"/>
      <c r="AO1186" s="108" t="s">
        <v>43</v>
      </c>
      <c r="AP1186" t="s">
        <v>2866</v>
      </c>
      <c r="AQ1186">
        <v>16</v>
      </c>
      <c r="AR1186" t="s">
        <v>14305</v>
      </c>
      <c r="AS1186" t="s">
        <v>1564</v>
      </c>
      <c r="AT1186" t="s">
        <v>11094</v>
      </c>
      <c r="AU1186" t="s">
        <v>13669</v>
      </c>
      <c r="AV1186" t="s">
        <v>14306</v>
      </c>
      <c r="AW1186" t="s">
        <v>14307</v>
      </c>
      <c r="AX1186" t="s">
        <v>1740</v>
      </c>
      <c r="AY1186" t="s">
        <v>14308</v>
      </c>
      <c r="AZ1186" t="s">
        <v>4364</v>
      </c>
      <c r="BA1186" t="s">
        <v>14309</v>
      </c>
      <c r="BB1186" t="s">
        <v>1230</v>
      </c>
      <c r="BC1186" t="s">
        <v>1743</v>
      </c>
      <c r="BD1186" t="s">
        <v>14310</v>
      </c>
      <c r="BE1186" t="s">
        <v>4679</v>
      </c>
      <c r="BF1186">
        <v>1186</v>
      </c>
      <c r="BG1186">
        <v>1172</v>
      </c>
      <c r="BH1186">
        <v>0</v>
      </c>
      <c r="BI1186" t="s">
        <v>13669</v>
      </c>
      <c r="BJ1186">
        <v>1</v>
      </c>
      <c r="BK1186">
        <v>0</v>
      </c>
      <c r="BL1186">
        <v>0</v>
      </c>
      <c r="BM1186" t="s">
        <v>1547</v>
      </c>
      <c r="BN1186" t="s">
        <v>13650</v>
      </c>
      <c r="BO1186" t="s">
        <v>14255</v>
      </c>
      <c r="BP1186" t="s" cm="1">
        <v>14254</v>
      </c>
      <c r="BQ1186" t="s">
        <v>1547</v>
      </c>
      <c r="BR1186" t="s">
        <v>11956</v>
      </c>
      <c r="BS1186">
        <v>23</v>
      </c>
      <c r="BT1186" t="s">
        <v>5202</v>
      </c>
      <c r="BU1186" t="s">
        <v>16163</v>
      </c>
      <c r="BV1186" t="s">
        <v>13668</v>
      </c>
      <c r="BW1186" t="s">
        <v>14306</v>
      </c>
      <c r="BX1186" t="s">
        <v>14311</v>
      </c>
      <c r="BY1186" t="s">
        <v>11968</v>
      </c>
      <c r="BZ1186" t="s">
        <v>1547</v>
      </c>
      <c r="CA1186" t="s">
        <v>1744</v>
      </c>
      <c r="CB1186" t="s">
        <v>2001</v>
      </c>
      <c r="CC1186"/>
      <c r="CD1186" t="s">
        <v>998</v>
      </c>
      <c r="CE1186" t="s">
        <v>1230</v>
      </c>
      <c r="CF1186" t="s">
        <v>14312</v>
      </c>
      <c r="CG1186" t="s">
        <v>14313</v>
      </c>
      <c r="CH1186" t="s">
        <v>1230</v>
      </c>
      <c r="CI1186" t="s">
        <v>1547</v>
      </c>
      <c r="CJ1186" t="s">
        <v>4365</v>
      </c>
      <c r="CK1186" t="s">
        <v>1564</v>
      </c>
      <c r="CL1186"/>
      <c r="CM1186"/>
      <c r="CN1186" t="s">
        <v>13651</v>
      </c>
      <c r="CO1186" t="s">
        <v>13672</v>
      </c>
      <c r="CP1186" t="s">
        <v>13651</v>
      </c>
      <c r="CQ1186" t="s">
        <v>13672</v>
      </c>
      <c r="CR1186" t="s">
        <v>1547</v>
      </c>
      <c r="CS1186">
        <v>9</v>
      </c>
      <c r="CT1186" t="s">
        <v>11956</v>
      </c>
      <c r="CU1186" t="s">
        <v>11956</v>
      </c>
      <c r="CV1186" t="s">
        <v>11956</v>
      </c>
      <c r="CW1186" t="s">
        <v>1547</v>
      </c>
      <c r="CX1186" t="s">
        <v>1547</v>
      </c>
      <c r="CY1186">
        <v>1184</v>
      </c>
      <c r="CZ1186" t="s">
        <v>11012</v>
      </c>
      <c r="DA1186" t="s">
        <v>1547</v>
      </c>
      <c r="DB1186" t="s">
        <v>1881</v>
      </c>
      <c r="DC1186" t="s">
        <v>1882</v>
      </c>
      <c r="DD1186" t="s">
        <v>13669</v>
      </c>
      <c r="DE1186" t="s">
        <v>4364</v>
      </c>
      <c r="DF1186" t="s">
        <v>13668</v>
      </c>
      <c r="DG1186" t="s">
        <v>1547</v>
      </c>
      <c r="DH1186" t="s">
        <v>1547</v>
      </c>
      <c r="DI1186" t="s">
        <v>1892</v>
      </c>
      <c r="DJ1186" t="s">
        <v>14305</v>
      </c>
      <c r="DK1186"/>
      <c r="DL1186" t="s">
        <v>1892</v>
      </c>
      <c r="DM1186">
        <v>9</v>
      </c>
      <c r="DN1186" t="s">
        <v>1883</v>
      </c>
      <c r="DO1186" t="s">
        <v>1564</v>
      </c>
      <c r="DP1186" t="b">
        <v>1</v>
      </c>
      <c r="DQ1186" t="b">
        <v>0</v>
      </c>
      <c r="DR1186" t="b">
        <v>1</v>
      </c>
      <c r="DS1186" t="b">
        <v>0</v>
      </c>
      <c r="DT1186" t="b">
        <v>0</v>
      </c>
      <c r="DU1186" t="b">
        <v>1</v>
      </c>
      <c r="DV1186" t="b">
        <v>0</v>
      </c>
      <c r="DW1186">
        <v>0</v>
      </c>
      <c r="DX1186" t="b">
        <v>0</v>
      </c>
      <c r="DY1186" t="b">
        <v>0</v>
      </c>
      <c r="DZ1186" t="b">
        <v>0</v>
      </c>
      <c r="EA1186" t="b">
        <v>0</v>
      </c>
      <c r="EB1186" t="b">
        <v>0</v>
      </c>
      <c r="EC1186" t="b">
        <v>0</v>
      </c>
      <c r="ED1186" t="b">
        <v>0</v>
      </c>
      <c r="EE1186" t="b">
        <v>0</v>
      </c>
      <c r="EF1186" t="b">
        <v>0</v>
      </c>
      <c r="EG1186" t="b" cm="1">
        <v>0</v>
      </c>
      <c r="EH1186" t="b">
        <v>0</v>
      </c>
      <c r="EI1186" t="b">
        <v>0</v>
      </c>
      <c r="EJ1186" t="b">
        <v>0</v>
      </c>
      <c r="EK1186" t="s">
        <v>1547</v>
      </c>
      <c r="EL1186">
        <v>0</v>
      </c>
      <c r="EM1186">
        <v>7</v>
      </c>
      <c r="EN1186" t="b">
        <v>0</v>
      </c>
    </row>
    <row r="1187" spans="1:144" ht="15.75">
      <c r="A1187"/>
      <c r="B1187" t="s">
        <v>1564</v>
      </c>
      <c r="C1187" t="s">
        <v>1564</v>
      </c>
      <c r="D1187" t="s">
        <v>13673</v>
      </c>
      <c r="E1187" t="s">
        <v>13674</v>
      </c>
      <c r="F1187" t="s">
        <v>13675</v>
      </c>
      <c r="G1187" t="s">
        <v>13673</v>
      </c>
      <c r="H1187" t="s">
        <v>13676</v>
      </c>
      <c r="I1187" t="s">
        <v>1230</v>
      </c>
      <c r="J1187"/>
      <c r="K1187"/>
      <c r="L1187" t="s">
        <v>1743</v>
      </c>
      <c r="M1187" t="s">
        <v>2001</v>
      </c>
      <c r="N1187" t="s">
        <v>4737</v>
      </c>
      <c r="O1187" t="s">
        <v>4735</v>
      </c>
      <c r="P1187" t="s">
        <v>1564</v>
      </c>
      <c r="Q1187" t="s">
        <v>4364</v>
      </c>
      <c r="R1187" t="s">
        <v>4365</v>
      </c>
      <c r="S1187"/>
      <c r="T1187"/>
      <c r="U1187" t="s">
        <v>13651</v>
      </c>
      <c r="V1187" t="s">
        <v>13677</v>
      </c>
      <c r="W1187"/>
      <c r="X1187"/>
      <c r="Y1187"/>
      <c r="Z1187"/>
      <c r="AA1187"/>
      <c r="AB1187"/>
      <c r="AC1187"/>
      <c r="AD1187"/>
      <c r="AE1187"/>
      <c r="AF1187"/>
      <c r="AG1187"/>
      <c r="AH1187"/>
      <c r="AI1187"/>
      <c r="AJ1187"/>
      <c r="AK1187"/>
      <c r="AL1187"/>
      <c r="AM1187"/>
      <c r="AN1187"/>
      <c r="AO1187" s="108" t="s">
        <v>43</v>
      </c>
      <c r="AP1187" t="s">
        <v>2866</v>
      </c>
      <c r="AQ1187">
        <v>17</v>
      </c>
      <c r="AR1187" t="s">
        <v>14314</v>
      </c>
      <c r="AS1187" t="s">
        <v>1564</v>
      </c>
      <c r="AT1187" t="s">
        <v>11094</v>
      </c>
      <c r="AU1187" t="s">
        <v>13674</v>
      </c>
      <c r="AV1187" t="s">
        <v>14315</v>
      </c>
      <c r="AW1187" t="s">
        <v>14316</v>
      </c>
      <c r="AX1187" t="s">
        <v>1740</v>
      </c>
      <c r="AY1187" t="s">
        <v>14317</v>
      </c>
      <c r="AZ1187" t="s">
        <v>4364</v>
      </c>
      <c r="BA1187" t="s">
        <v>14318</v>
      </c>
      <c r="BB1187" t="s">
        <v>1230</v>
      </c>
      <c r="BC1187" t="s">
        <v>1743</v>
      </c>
      <c r="BD1187" t="s">
        <v>14319</v>
      </c>
      <c r="BE1187" t="s">
        <v>4679</v>
      </c>
      <c r="BF1187">
        <v>1187</v>
      </c>
      <c r="BG1187">
        <v>1172</v>
      </c>
      <c r="BH1187">
        <v>0</v>
      </c>
      <c r="BI1187" t="s">
        <v>13674</v>
      </c>
      <c r="BJ1187">
        <v>1</v>
      </c>
      <c r="BK1187">
        <v>0</v>
      </c>
      <c r="BL1187">
        <v>0</v>
      </c>
      <c r="BM1187" t="s">
        <v>1547</v>
      </c>
      <c r="BN1187" t="s">
        <v>13650</v>
      </c>
      <c r="BO1187" t="s">
        <v>14255</v>
      </c>
      <c r="BP1187" t="s" cm="1">
        <v>14254</v>
      </c>
      <c r="BQ1187" t="s">
        <v>1547</v>
      </c>
      <c r="BR1187" t="s">
        <v>11956</v>
      </c>
      <c r="BS1187">
        <v>24</v>
      </c>
      <c r="BT1187" t="s">
        <v>5213</v>
      </c>
      <c r="BU1187" t="s">
        <v>16164</v>
      </c>
      <c r="BV1187" t="s">
        <v>13673</v>
      </c>
      <c r="BW1187" t="s">
        <v>14315</v>
      </c>
      <c r="BX1187" t="s">
        <v>14320</v>
      </c>
      <c r="BY1187" t="s">
        <v>11968</v>
      </c>
      <c r="BZ1187" t="s">
        <v>1547</v>
      </c>
      <c r="CA1187" t="s">
        <v>1744</v>
      </c>
      <c r="CB1187" t="s">
        <v>2001</v>
      </c>
      <c r="CC1187"/>
      <c r="CD1187" t="s">
        <v>998</v>
      </c>
      <c r="CE1187" t="s">
        <v>1230</v>
      </c>
      <c r="CF1187" t="s">
        <v>14321</v>
      </c>
      <c r="CG1187" t="s">
        <v>14322</v>
      </c>
      <c r="CH1187" t="s">
        <v>1230</v>
      </c>
      <c r="CI1187" t="s">
        <v>1547</v>
      </c>
      <c r="CJ1187" t="s">
        <v>4365</v>
      </c>
      <c r="CK1187" t="s">
        <v>1564</v>
      </c>
      <c r="CL1187"/>
      <c r="CM1187"/>
      <c r="CN1187" t="s">
        <v>13651</v>
      </c>
      <c r="CO1187" t="s">
        <v>13677</v>
      </c>
      <c r="CP1187" t="s">
        <v>13651</v>
      </c>
      <c r="CQ1187" t="s">
        <v>13677</v>
      </c>
      <c r="CR1187" t="s">
        <v>1547</v>
      </c>
      <c r="CS1187">
        <v>9</v>
      </c>
      <c r="CT1187" t="s">
        <v>11956</v>
      </c>
      <c r="CU1187" t="s">
        <v>11956</v>
      </c>
      <c r="CV1187" t="s">
        <v>11956</v>
      </c>
      <c r="CW1187" t="s">
        <v>1547</v>
      </c>
      <c r="CX1187" t="s">
        <v>1547</v>
      </c>
      <c r="CY1187">
        <v>1185</v>
      </c>
      <c r="CZ1187" t="s">
        <v>11018</v>
      </c>
      <c r="DA1187" t="s">
        <v>1547</v>
      </c>
      <c r="DB1187" t="s">
        <v>1881</v>
      </c>
      <c r="DC1187" t="s">
        <v>1882</v>
      </c>
      <c r="DD1187" t="s">
        <v>13674</v>
      </c>
      <c r="DE1187" t="s">
        <v>4364</v>
      </c>
      <c r="DF1187" t="s">
        <v>13673</v>
      </c>
      <c r="DG1187" t="s">
        <v>1547</v>
      </c>
      <c r="DH1187" t="s">
        <v>1547</v>
      </c>
      <c r="DI1187" t="s">
        <v>1892</v>
      </c>
      <c r="DJ1187" t="s">
        <v>14314</v>
      </c>
      <c r="DK1187"/>
      <c r="DL1187" t="s">
        <v>1892</v>
      </c>
      <c r="DM1187">
        <v>9</v>
      </c>
      <c r="DN1187" t="s">
        <v>1883</v>
      </c>
      <c r="DO1187" t="s">
        <v>1564</v>
      </c>
      <c r="DP1187" t="b">
        <v>1</v>
      </c>
      <c r="DQ1187" t="b">
        <v>0</v>
      </c>
      <c r="DR1187" t="b">
        <v>1</v>
      </c>
      <c r="DS1187" t="b">
        <v>0</v>
      </c>
      <c r="DT1187" t="b">
        <v>0</v>
      </c>
      <c r="DU1187" t="b">
        <v>1</v>
      </c>
      <c r="DV1187" t="b">
        <v>0</v>
      </c>
      <c r="DW1187">
        <v>0</v>
      </c>
      <c r="DX1187" t="b">
        <v>0</v>
      </c>
      <c r="DY1187" t="b">
        <v>0</v>
      </c>
      <c r="DZ1187" t="b">
        <v>0</v>
      </c>
      <c r="EA1187" t="b">
        <v>0</v>
      </c>
      <c r="EB1187" t="b">
        <v>0</v>
      </c>
      <c r="EC1187" t="b">
        <v>0</v>
      </c>
      <c r="ED1187" t="b">
        <v>0</v>
      </c>
      <c r="EE1187" t="b">
        <v>0</v>
      </c>
      <c r="EF1187" t="b">
        <v>0</v>
      </c>
      <c r="EG1187" t="b" cm="1">
        <v>0</v>
      </c>
      <c r="EH1187" t="b">
        <v>0</v>
      </c>
      <c r="EI1187" t="b">
        <v>0</v>
      </c>
      <c r="EJ1187" t="b">
        <v>0</v>
      </c>
      <c r="EK1187" t="s">
        <v>1547</v>
      </c>
      <c r="EL1187">
        <v>0</v>
      </c>
      <c r="EM1187">
        <v>7</v>
      </c>
      <c r="EN1187" t="b">
        <v>0</v>
      </c>
    </row>
    <row r="1188" spans="1:144" ht="15.75">
      <c r="A1188"/>
      <c r="B1188" t="s">
        <v>1564</v>
      </c>
      <c r="C1188" t="s">
        <v>1564</v>
      </c>
      <c r="D1188" t="s">
        <v>13678</v>
      </c>
      <c r="E1188" t="s">
        <v>4446</v>
      </c>
      <c r="F1188"/>
      <c r="G1188" t="s">
        <v>4447</v>
      </c>
      <c r="H1188" t="s">
        <v>4448</v>
      </c>
      <c r="I1188" t="s">
        <v>1251</v>
      </c>
      <c r="J1188"/>
      <c r="K1188"/>
      <c r="L1188" t="s">
        <v>1743</v>
      </c>
      <c r="M1188" t="s">
        <v>1749</v>
      </c>
      <c r="N1188" t="s">
        <v>4449</v>
      </c>
      <c r="O1188" t="s">
        <v>4735</v>
      </c>
      <c r="P1188" t="s">
        <v>1564</v>
      </c>
      <c r="Q1188" t="s">
        <v>4364</v>
      </c>
      <c r="R1188" t="s">
        <v>4365</v>
      </c>
      <c r="S1188"/>
      <c r="T1188"/>
      <c r="U1188" t="s">
        <v>13651</v>
      </c>
      <c r="V1188" t="s">
        <v>13679</v>
      </c>
      <c r="W1188"/>
      <c r="X1188"/>
      <c r="Y1188"/>
      <c r="Z1188"/>
      <c r="AA1188"/>
      <c r="AB1188"/>
      <c r="AC1188"/>
      <c r="AD1188"/>
      <c r="AE1188"/>
      <c r="AF1188"/>
      <c r="AG1188"/>
      <c r="AH1188"/>
      <c r="AI1188"/>
      <c r="AJ1188"/>
      <c r="AK1188"/>
      <c r="AL1188"/>
      <c r="AM1188"/>
      <c r="AN1188"/>
      <c r="AO1188" s="108" t="s">
        <v>43</v>
      </c>
      <c r="AP1188" t="s">
        <v>2866</v>
      </c>
      <c r="AQ1188">
        <v>18</v>
      </c>
      <c r="AR1188" t="s">
        <v>11313</v>
      </c>
      <c r="AS1188" t="s">
        <v>1564</v>
      </c>
      <c r="AT1188" t="s">
        <v>11094</v>
      </c>
      <c r="AU1188" t="s">
        <v>4446</v>
      </c>
      <c r="AV1188" t="s">
        <v>10418</v>
      </c>
      <c r="AW1188" t="s">
        <v>1744</v>
      </c>
      <c r="AX1188" t="s">
        <v>1740</v>
      </c>
      <c r="AY1188" t="s">
        <v>10419</v>
      </c>
      <c r="AZ1188" t="s">
        <v>4364</v>
      </c>
      <c r="BA1188" t="s">
        <v>10420</v>
      </c>
      <c r="BB1188" t="s">
        <v>1251</v>
      </c>
      <c r="BC1188" t="s">
        <v>1743</v>
      </c>
      <c r="BD1188" t="s">
        <v>14323</v>
      </c>
      <c r="BE1188" t="s">
        <v>4679</v>
      </c>
      <c r="BF1188">
        <v>1188</v>
      </c>
      <c r="BG1188">
        <v>1172</v>
      </c>
      <c r="BH1188">
        <v>0</v>
      </c>
      <c r="BI1188" t="s">
        <v>1547</v>
      </c>
      <c r="BJ1188">
        <v>0</v>
      </c>
      <c r="BK1188">
        <v>0</v>
      </c>
      <c r="BL1188">
        <v>1218</v>
      </c>
      <c r="BM1188" t="s">
        <v>14324</v>
      </c>
      <c r="BN1188" t="s">
        <v>13650</v>
      </c>
      <c r="BO1188" t="s">
        <v>14255</v>
      </c>
      <c r="BP1188" t="s" cm="1">
        <v>14254</v>
      </c>
      <c r="BQ1188" t="s">
        <v>1547</v>
      </c>
      <c r="BR1188" t="s">
        <v>11956</v>
      </c>
      <c r="BS1188">
        <v>25</v>
      </c>
      <c r="BT1188" t="s">
        <v>5223</v>
      </c>
      <c r="BU1188" t="s">
        <v>16165</v>
      </c>
      <c r="BV1188" t="s">
        <v>13678</v>
      </c>
      <c r="BW1188" t="s">
        <v>10418</v>
      </c>
      <c r="BX1188" t="s">
        <v>10422</v>
      </c>
      <c r="BY1188" t="s">
        <v>10423</v>
      </c>
      <c r="BZ1188" t="s">
        <v>1547</v>
      </c>
      <c r="CA1188" t="s">
        <v>1744</v>
      </c>
      <c r="CB1188" t="s">
        <v>1749</v>
      </c>
      <c r="CC1188"/>
      <c r="CD1188" t="s">
        <v>998</v>
      </c>
      <c r="CE1188" t="s">
        <v>1251</v>
      </c>
      <c r="CF1188" t="s">
        <v>14325</v>
      </c>
      <c r="CG1188" t="s">
        <v>14326</v>
      </c>
      <c r="CH1188" t="s">
        <v>1251</v>
      </c>
      <c r="CI1188" t="s">
        <v>1547</v>
      </c>
      <c r="CJ1188" t="s">
        <v>4365</v>
      </c>
      <c r="CK1188" t="s">
        <v>1564</v>
      </c>
      <c r="CL1188"/>
      <c r="CM1188"/>
      <c r="CN1188" t="s">
        <v>13651</v>
      </c>
      <c r="CO1188" t="s">
        <v>13679</v>
      </c>
      <c r="CP1188" t="s">
        <v>13651</v>
      </c>
      <c r="CQ1188" t="s">
        <v>13679</v>
      </c>
      <c r="CR1188" t="s">
        <v>1547</v>
      </c>
      <c r="CS1188">
        <v>9</v>
      </c>
      <c r="CT1188" t="s">
        <v>11956</v>
      </c>
      <c r="CU1188" t="s">
        <v>11956</v>
      </c>
      <c r="CV1188" t="s">
        <v>11956</v>
      </c>
      <c r="CW1188" t="s">
        <v>1547</v>
      </c>
      <c r="CX1188" t="s">
        <v>1547</v>
      </c>
      <c r="CY1188">
        <v>1186</v>
      </c>
      <c r="CZ1188" t="s">
        <v>11022</v>
      </c>
      <c r="DA1188" t="s">
        <v>1547</v>
      </c>
      <c r="DB1188" t="s">
        <v>1881</v>
      </c>
      <c r="DC1188" t="s">
        <v>1882</v>
      </c>
      <c r="DD1188" t="s">
        <v>4446</v>
      </c>
      <c r="DE1188" t="s">
        <v>4364</v>
      </c>
      <c r="DF1188" t="s">
        <v>4447</v>
      </c>
      <c r="DG1188" t="s">
        <v>1547</v>
      </c>
      <c r="DH1188" t="s">
        <v>1547</v>
      </c>
      <c r="DI1188" t="s">
        <v>1892</v>
      </c>
      <c r="DJ1188" t="s">
        <v>11313</v>
      </c>
      <c r="DK1188"/>
      <c r="DL1188" t="s">
        <v>1892</v>
      </c>
      <c r="DM1188">
        <v>9</v>
      </c>
      <c r="DN1188" t="s">
        <v>1883</v>
      </c>
      <c r="DO1188" t="s">
        <v>1564</v>
      </c>
      <c r="DP1188" t="b">
        <v>1</v>
      </c>
      <c r="DQ1188" t="b">
        <v>0</v>
      </c>
      <c r="DR1188" t="b">
        <v>1</v>
      </c>
      <c r="DS1188" t="b">
        <v>0</v>
      </c>
      <c r="DT1188" t="b">
        <v>0</v>
      </c>
      <c r="DU1188" t="b">
        <v>1</v>
      </c>
      <c r="DV1188" t="b">
        <v>0</v>
      </c>
      <c r="DW1188">
        <v>0</v>
      </c>
      <c r="DX1188" t="b">
        <v>0</v>
      </c>
      <c r="DY1188" t="b">
        <v>0</v>
      </c>
      <c r="DZ1188" t="b">
        <v>0</v>
      </c>
      <c r="EA1188" t="b">
        <v>0</v>
      </c>
      <c r="EB1188" t="b">
        <v>0</v>
      </c>
      <c r="EC1188" t="b">
        <v>1</v>
      </c>
      <c r="ED1188" t="b">
        <v>0</v>
      </c>
      <c r="EE1188" t="b">
        <v>0</v>
      </c>
      <c r="EF1188" t="b">
        <v>0</v>
      </c>
      <c r="EG1188" t="b" cm="1">
        <v>0</v>
      </c>
      <c r="EH1188" t="b">
        <v>0</v>
      </c>
      <c r="EI1188" t="b">
        <v>0</v>
      </c>
      <c r="EJ1188" t="b">
        <v>1</v>
      </c>
      <c r="EK1188" t="s">
        <v>5327</v>
      </c>
      <c r="EL1188">
        <v>0</v>
      </c>
      <c r="EM1188">
        <v>15</v>
      </c>
      <c r="EN1188" t="b">
        <v>0</v>
      </c>
    </row>
    <row r="1189" spans="1:144" ht="15.75">
      <c r="A1189"/>
      <c r="B1189" t="s">
        <v>1564</v>
      </c>
      <c r="C1189" t="s">
        <v>1564</v>
      </c>
      <c r="D1189" t="s">
        <v>4433</v>
      </c>
      <c r="E1189" t="s">
        <v>4434</v>
      </c>
      <c r="F1189"/>
      <c r="G1189" t="s">
        <v>4435</v>
      </c>
      <c r="H1189" t="s">
        <v>4455</v>
      </c>
      <c r="I1189" t="s">
        <v>1230</v>
      </c>
      <c r="J1189"/>
      <c r="K1189"/>
      <c r="L1189" t="s">
        <v>1743</v>
      </c>
      <c r="M1189" t="s">
        <v>1749</v>
      </c>
      <c r="N1189"/>
      <c r="O1189" t="s">
        <v>4735</v>
      </c>
      <c r="P1189" t="s">
        <v>1564</v>
      </c>
      <c r="Q1189" t="s">
        <v>4364</v>
      </c>
      <c r="R1189" t="s">
        <v>4365</v>
      </c>
      <c r="S1189" t="s">
        <v>4437</v>
      </c>
      <c r="T1189"/>
      <c r="U1189" t="s">
        <v>13651</v>
      </c>
      <c r="V1189" t="s">
        <v>13680</v>
      </c>
      <c r="W1189"/>
      <c r="X1189"/>
      <c r="Y1189"/>
      <c r="Z1189"/>
      <c r="AA1189"/>
      <c r="AB1189"/>
      <c r="AC1189"/>
      <c r="AD1189"/>
      <c r="AE1189"/>
      <c r="AF1189"/>
      <c r="AG1189"/>
      <c r="AH1189"/>
      <c r="AI1189"/>
      <c r="AJ1189"/>
      <c r="AK1189"/>
      <c r="AL1189"/>
      <c r="AM1189"/>
      <c r="AN1189"/>
      <c r="AO1189" s="108" t="s">
        <v>43</v>
      </c>
      <c r="AP1189" t="s">
        <v>2866</v>
      </c>
      <c r="AQ1189">
        <v>19</v>
      </c>
      <c r="AR1189" t="s">
        <v>11315</v>
      </c>
      <c r="AS1189" t="s">
        <v>1564</v>
      </c>
      <c r="AT1189" t="s">
        <v>11094</v>
      </c>
      <c r="AU1189" t="s">
        <v>4434</v>
      </c>
      <c r="AV1189" t="s">
        <v>10390</v>
      </c>
      <c r="AW1189" t="s">
        <v>1744</v>
      </c>
      <c r="AX1189" t="s">
        <v>1740</v>
      </c>
      <c r="AY1189" t="s">
        <v>10391</v>
      </c>
      <c r="AZ1189" t="s">
        <v>4364</v>
      </c>
      <c r="BA1189" t="s">
        <v>10392</v>
      </c>
      <c r="BB1189" t="s">
        <v>1230</v>
      </c>
      <c r="BC1189" t="s">
        <v>1743</v>
      </c>
      <c r="BD1189" t="s">
        <v>11316</v>
      </c>
      <c r="BE1189" t="s">
        <v>4679</v>
      </c>
      <c r="BF1189">
        <v>1189</v>
      </c>
      <c r="BG1189">
        <v>1172</v>
      </c>
      <c r="BH1189">
        <v>0</v>
      </c>
      <c r="BI1189" t="s">
        <v>4434</v>
      </c>
      <c r="BJ1189">
        <v>1</v>
      </c>
      <c r="BK1189">
        <v>0</v>
      </c>
      <c r="BL1189">
        <v>0</v>
      </c>
      <c r="BM1189" t="s">
        <v>1547</v>
      </c>
      <c r="BN1189" t="s">
        <v>13650</v>
      </c>
      <c r="BO1189" t="s">
        <v>14255</v>
      </c>
      <c r="BP1189" t="s" cm="1">
        <v>14254</v>
      </c>
      <c r="BQ1189" t="s">
        <v>1547</v>
      </c>
      <c r="BR1189" t="s">
        <v>11956</v>
      </c>
      <c r="BS1189">
        <v>26</v>
      </c>
      <c r="BT1189" t="s">
        <v>5225</v>
      </c>
      <c r="BU1189" t="s">
        <v>16166</v>
      </c>
      <c r="BV1189" t="s">
        <v>4433</v>
      </c>
      <c r="BW1189" t="s">
        <v>10390</v>
      </c>
      <c r="BX1189" t="s">
        <v>10475</v>
      </c>
      <c r="BY1189" t="s">
        <v>1744</v>
      </c>
      <c r="BZ1189" t="s">
        <v>1547</v>
      </c>
      <c r="CA1189" t="s">
        <v>1744</v>
      </c>
      <c r="CB1189" t="s">
        <v>1749</v>
      </c>
      <c r="CC1189"/>
      <c r="CD1189" t="s">
        <v>998</v>
      </c>
      <c r="CE1189" t="s">
        <v>1230</v>
      </c>
      <c r="CF1189" t="s">
        <v>14327</v>
      </c>
      <c r="CG1189" t="s">
        <v>14328</v>
      </c>
      <c r="CH1189" t="s">
        <v>1230</v>
      </c>
      <c r="CI1189" t="s">
        <v>1547</v>
      </c>
      <c r="CJ1189" t="s">
        <v>4365</v>
      </c>
      <c r="CK1189" t="s">
        <v>1564</v>
      </c>
      <c r="CL1189"/>
      <c r="CM1189"/>
      <c r="CN1189" t="s">
        <v>13651</v>
      </c>
      <c r="CO1189" t="s">
        <v>13680</v>
      </c>
      <c r="CP1189" t="s">
        <v>13651</v>
      </c>
      <c r="CQ1189" t="s">
        <v>13680</v>
      </c>
      <c r="CR1189" t="s">
        <v>1547</v>
      </c>
      <c r="CS1189">
        <v>9</v>
      </c>
      <c r="CT1189" t="s">
        <v>11956</v>
      </c>
      <c r="CU1189" t="s">
        <v>11956</v>
      </c>
      <c r="CV1189" t="s">
        <v>11956</v>
      </c>
      <c r="CW1189" t="s">
        <v>1547</v>
      </c>
      <c r="CX1189" t="s">
        <v>1547</v>
      </c>
      <c r="CY1189">
        <v>1187</v>
      </c>
      <c r="CZ1189" t="s">
        <v>11025</v>
      </c>
      <c r="DA1189" t="s">
        <v>1547</v>
      </c>
      <c r="DB1189" t="s">
        <v>1881</v>
      </c>
      <c r="DC1189" t="s">
        <v>1882</v>
      </c>
      <c r="DD1189" t="s">
        <v>4434</v>
      </c>
      <c r="DE1189" t="s">
        <v>4364</v>
      </c>
      <c r="DF1189" t="s">
        <v>4435</v>
      </c>
      <c r="DG1189" t="s">
        <v>1547</v>
      </c>
      <c r="DH1189" t="s">
        <v>1547</v>
      </c>
      <c r="DI1189" t="s">
        <v>1892</v>
      </c>
      <c r="DJ1189" t="s">
        <v>11315</v>
      </c>
      <c r="DK1189"/>
      <c r="DL1189" t="s">
        <v>11318</v>
      </c>
      <c r="DM1189">
        <v>9</v>
      </c>
      <c r="DN1189" t="s">
        <v>1883</v>
      </c>
      <c r="DO1189" t="s">
        <v>1564</v>
      </c>
      <c r="DP1189" t="b">
        <v>1</v>
      </c>
      <c r="DQ1189" t="b">
        <v>0</v>
      </c>
      <c r="DR1189" t="b">
        <v>1</v>
      </c>
      <c r="DS1189" t="b">
        <v>0</v>
      </c>
      <c r="DT1189" t="b">
        <v>1</v>
      </c>
      <c r="DU1189" t="b">
        <v>1</v>
      </c>
      <c r="DV1189" t="b">
        <v>0</v>
      </c>
      <c r="DW1189">
        <v>0</v>
      </c>
      <c r="DX1189" t="b">
        <v>0</v>
      </c>
      <c r="DY1189" t="b">
        <v>0</v>
      </c>
      <c r="DZ1189" t="b">
        <v>0</v>
      </c>
      <c r="EA1189" t="b">
        <v>0</v>
      </c>
      <c r="EB1189" t="b">
        <v>0</v>
      </c>
      <c r="EC1189" t="b">
        <v>0</v>
      </c>
      <c r="ED1189" t="b">
        <v>0</v>
      </c>
      <c r="EE1189" t="b">
        <v>0</v>
      </c>
      <c r="EF1189" t="b">
        <v>0</v>
      </c>
      <c r="EG1189" t="b" cm="1">
        <v>0</v>
      </c>
      <c r="EH1189" t="b">
        <v>0</v>
      </c>
      <c r="EI1189" t="b">
        <v>0</v>
      </c>
      <c r="EJ1189" t="b">
        <v>0</v>
      </c>
      <c r="EK1189" t="s">
        <v>1547</v>
      </c>
      <c r="EL1189">
        <v>0</v>
      </c>
      <c r="EM1189">
        <v>12</v>
      </c>
      <c r="EN1189" t="b">
        <v>0</v>
      </c>
    </row>
    <row r="1190" spans="1:144" ht="15.75">
      <c r="A1190"/>
      <c r="B1190" t="s">
        <v>1564</v>
      </c>
      <c r="C1190" t="s">
        <v>1564</v>
      </c>
      <c r="D1190" t="s">
        <v>13681</v>
      </c>
      <c r="E1190" t="s">
        <v>13682</v>
      </c>
      <c r="F1190"/>
      <c r="G1190" t="s">
        <v>13683</v>
      </c>
      <c r="H1190" t="s">
        <v>13684</v>
      </c>
      <c r="I1190" t="s">
        <v>1230</v>
      </c>
      <c r="J1190"/>
      <c r="K1190"/>
      <c r="L1190" t="s">
        <v>1743</v>
      </c>
      <c r="M1190" t="s">
        <v>1995</v>
      </c>
      <c r="N1190"/>
      <c r="O1190" t="s">
        <v>4735</v>
      </c>
      <c r="P1190" t="s">
        <v>1564</v>
      </c>
      <c r="Q1190" t="s">
        <v>4364</v>
      </c>
      <c r="R1190" t="s">
        <v>4365</v>
      </c>
      <c r="S1190"/>
      <c r="T1190"/>
      <c r="U1190" t="s">
        <v>13651</v>
      </c>
      <c r="V1190" t="s">
        <v>13685</v>
      </c>
      <c r="W1190"/>
      <c r="X1190"/>
      <c r="Y1190"/>
      <c r="Z1190"/>
      <c r="AA1190"/>
      <c r="AB1190"/>
      <c r="AC1190"/>
      <c r="AD1190"/>
      <c r="AE1190"/>
      <c r="AF1190"/>
      <c r="AG1190"/>
      <c r="AH1190"/>
      <c r="AI1190"/>
      <c r="AJ1190"/>
      <c r="AK1190"/>
      <c r="AL1190"/>
      <c r="AM1190"/>
      <c r="AN1190"/>
      <c r="AO1190" s="108" t="s">
        <v>43</v>
      </c>
      <c r="AP1190" t="s">
        <v>2866</v>
      </c>
      <c r="AQ1190">
        <v>20</v>
      </c>
      <c r="AR1190" t="s">
        <v>14329</v>
      </c>
      <c r="AS1190" t="s">
        <v>1564</v>
      </c>
      <c r="AT1190" t="s">
        <v>11094</v>
      </c>
      <c r="AU1190" t="s">
        <v>13682</v>
      </c>
      <c r="AV1190" t="s">
        <v>14330</v>
      </c>
      <c r="AW1190" t="s">
        <v>1744</v>
      </c>
      <c r="AX1190" t="s">
        <v>1740</v>
      </c>
      <c r="AY1190" t="s">
        <v>14331</v>
      </c>
      <c r="AZ1190" t="s">
        <v>4364</v>
      </c>
      <c r="BA1190" t="s">
        <v>14332</v>
      </c>
      <c r="BB1190" t="s">
        <v>1230</v>
      </c>
      <c r="BC1190" t="s">
        <v>1743</v>
      </c>
      <c r="BD1190" t="s">
        <v>14333</v>
      </c>
      <c r="BE1190" t="s">
        <v>4679</v>
      </c>
      <c r="BF1190">
        <v>1190</v>
      </c>
      <c r="BG1190">
        <v>1172</v>
      </c>
      <c r="BH1190">
        <v>0</v>
      </c>
      <c r="BI1190" t="s">
        <v>13682</v>
      </c>
      <c r="BJ1190">
        <v>1</v>
      </c>
      <c r="BK1190">
        <v>0</v>
      </c>
      <c r="BL1190">
        <v>0</v>
      </c>
      <c r="BM1190" t="s">
        <v>1547</v>
      </c>
      <c r="BN1190" t="s">
        <v>13650</v>
      </c>
      <c r="BO1190" t="s">
        <v>14255</v>
      </c>
      <c r="BP1190" t="s" cm="1">
        <v>14254</v>
      </c>
      <c r="BQ1190" t="s">
        <v>1547</v>
      </c>
      <c r="BR1190" t="s">
        <v>11956</v>
      </c>
      <c r="BS1190">
        <v>27</v>
      </c>
      <c r="BT1190" t="s">
        <v>5229</v>
      </c>
      <c r="BU1190" t="s">
        <v>16167</v>
      </c>
      <c r="BV1190" t="s">
        <v>13681</v>
      </c>
      <c r="BW1190" t="s">
        <v>14330</v>
      </c>
      <c r="BX1190" t="s">
        <v>14334</v>
      </c>
      <c r="BY1190" t="s">
        <v>1744</v>
      </c>
      <c r="BZ1190" t="s">
        <v>1547</v>
      </c>
      <c r="CA1190" t="s">
        <v>1744</v>
      </c>
      <c r="CB1190" t="s">
        <v>1995</v>
      </c>
      <c r="CC1190"/>
      <c r="CD1190" t="s">
        <v>998</v>
      </c>
      <c r="CE1190" t="s">
        <v>1230</v>
      </c>
      <c r="CF1190" t="s">
        <v>14335</v>
      </c>
      <c r="CG1190" t="s">
        <v>14336</v>
      </c>
      <c r="CH1190" t="s">
        <v>1230</v>
      </c>
      <c r="CI1190" t="s">
        <v>1547</v>
      </c>
      <c r="CJ1190" t="s">
        <v>4365</v>
      </c>
      <c r="CK1190" t="s">
        <v>1564</v>
      </c>
      <c r="CL1190"/>
      <c r="CM1190"/>
      <c r="CN1190" t="s">
        <v>13651</v>
      </c>
      <c r="CO1190" t="s">
        <v>13685</v>
      </c>
      <c r="CP1190" t="s">
        <v>13651</v>
      </c>
      <c r="CQ1190" t="s">
        <v>13685</v>
      </c>
      <c r="CR1190" t="s">
        <v>1547</v>
      </c>
      <c r="CS1190">
        <v>9</v>
      </c>
      <c r="CT1190" t="s">
        <v>11956</v>
      </c>
      <c r="CU1190" t="s">
        <v>11956</v>
      </c>
      <c r="CV1190" t="s">
        <v>11956</v>
      </c>
      <c r="CW1190" t="s">
        <v>1547</v>
      </c>
      <c r="CX1190" t="s">
        <v>1547</v>
      </c>
      <c r="CY1190">
        <v>1188</v>
      </c>
      <c r="CZ1190" t="s">
        <v>11028</v>
      </c>
      <c r="DA1190" t="s">
        <v>1547</v>
      </c>
      <c r="DB1190" t="s">
        <v>1881</v>
      </c>
      <c r="DC1190" t="s">
        <v>1882</v>
      </c>
      <c r="DD1190" t="s">
        <v>13682</v>
      </c>
      <c r="DE1190" t="s">
        <v>4364</v>
      </c>
      <c r="DF1190" t="s">
        <v>13683</v>
      </c>
      <c r="DG1190" t="s">
        <v>1547</v>
      </c>
      <c r="DH1190" t="s">
        <v>1547</v>
      </c>
      <c r="DI1190" t="s">
        <v>1892</v>
      </c>
      <c r="DJ1190" t="s">
        <v>14329</v>
      </c>
      <c r="DK1190"/>
      <c r="DL1190" t="s">
        <v>1892</v>
      </c>
      <c r="DM1190">
        <v>9</v>
      </c>
      <c r="DN1190" t="s">
        <v>1883</v>
      </c>
      <c r="DO1190" t="s">
        <v>1564</v>
      </c>
      <c r="DP1190" t="b">
        <v>1</v>
      </c>
      <c r="DQ1190" t="b">
        <v>0</v>
      </c>
      <c r="DR1190" t="b">
        <v>1</v>
      </c>
      <c r="DS1190" t="b">
        <v>0</v>
      </c>
      <c r="DT1190" t="b">
        <v>0</v>
      </c>
      <c r="DU1190" t="b">
        <v>1</v>
      </c>
      <c r="DV1190" t="b">
        <v>0</v>
      </c>
      <c r="DW1190">
        <v>0</v>
      </c>
      <c r="DX1190" t="b">
        <v>0</v>
      </c>
      <c r="DY1190" t="b">
        <v>0</v>
      </c>
      <c r="DZ1190" t="b">
        <v>0</v>
      </c>
      <c r="EA1190" t="b">
        <v>0</v>
      </c>
      <c r="EB1190" t="b">
        <v>0</v>
      </c>
      <c r="EC1190" t="b">
        <v>0</v>
      </c>
      <c r="ED1190" t="b">
        <v>0</v>
      </c>
      <c r="EE1190" t="b">
        <v>0</v>
      </c>
      <c r="EF1190" t="b">
        <v>0</v>
      </c>
      <c r="EG1190" t="b" cm="1">
        <v>0</v>
      </c>
      <c r="EH1190" t="b">
        <v>0</v>
      </c>
      <c r="EI1190" t="b">
        <v>0</v>
      </c>
      <c r="EJ1190" t="b">
        <v>0</v>
      </c>
      <c r="EK1190" t="s">
        <v>1547</v>
      </c>
      <c r="EL1190">
        <v>0</v>
      </c>
      <c r="EM1190">
        <v>10</v>
      </c>
      <c r="EN1190" t="b">
        <v>0</v>
      </c>
    </row>
    <row r="1191" spans="1:144" ht="15.75">
      <c r="A1191"/>
      <c r="B1191" t="s">
        <v>1564</v>
      </c>
      <c r="C1191" t="s">
        <v>1564</v>
      </c>
      <c r="D1191" t="s">
        <v>4738</v>
      </c>
      <c r="E1191" t="s">
        <v>4739</v>
      </c>
      <c r="F1191"/>
      <c r="G1191" t="s">
        <v>4738</v>
      </c>
      <c r="H1191" t="s">
        <v>4738</v>
      </c>
      <c r="I1191" t="s">
        <v>1230</v>
      </c>
      <c r="J1191"/>
      <c r="K1191"/>
      <c r="L1191" t="s">
        <v>1743</v>
      </c>
      <c r="M1191" t="s">
        <v>1779</v>
      </c>
      <c r="N1191"/>
      <c r="O1191" t="s">
        <v>4735</v>
      </c>
      <c r="P1191" t="s">
        <v>1564</v>
      </c>
      <c r="Q1191" t="s">
        <v>4364</v>
      </c>
      <c r="R1191" t="s">
        <v>4365</v>
      </c>
      <c r="S1191"/>
      <c r="T1191"/>
      <c r="U1191" t="s">
        <v>13651</v>
      </c>
      <c r="V1191" t="s">
        <v>13686</v>
      </c>
      <c r="W1191"/>
      <c r="X1191"/>
      <c r="Y1191"/>
      <c r="Z1191"/>
      <c r="AA1191"/>
      <c r="AB1191"/>
      <c r="AC1191"/>
      <c r="AD1191"/>
      <c r="AE1191"/>
      <c r="AF1191"/>
      <c r="AG1191"/>
      <c r="AH1191"/>
      <c r="AI1191"/>
      <c r="AJ1191"/>
      <c r="AK1191"/>
      <c r="AL1191"/>
      <c r="AM1191"/>
      <c r="AN1191"/>
      <c r="AO1191" s="108" t="s">
        <v>43</v>
      </c>
      <c r="AP1191" t="s">
        <v>2866</v>
      </c>
      <c r="AQ1191">
        <v>21</v>
      </c>
      <c r="AR1191" t="s">
        <v>14337</v>
      </c>
      <c r="AS1191" t="s">
        <v>1564</v>
      </c>
      <c r="AT1191" t="s">
        <v>11094</v>
      </c>
      <c r="AU1191" t="s">
        <v>4739</v>
      </c>
      <c r="AV1191" t="s">
        <v>11972</v>
      </c>
      <c r="AW1191" t="s">
        <v>1744</v>
      </c>
      <c r="AX1191" t="s">
        <v>1740</v>
      </c>
      <c r="AY1191" t="s">
        <v>11973</v>
      </c>
      <c r="AZ1191" t="s">
        <v>4364</v>
      </c>
      <c r="BA1191" t="s">
        <v>11974</v>
      </c>
      <c r="BB1191" t="s">
        <v>1230</v>
      </c>
      <c r="BC1191" t="s">
        <v>1743</v>
      </c>
      <c r="BD1191" t="s">
        <v>14338</v>
      </c>
      <c r="BE1191" t="s">
        <v>4679</v>
      </c>
      <c r="BF1191">
        <v>1191</v>
      </c>
      <c r="BG1191">
        <v>1172</v>
      </c>
      <c r="BH1191">
        <v>0</v>
      </c>
      <c r="BI1191" t="s">
        <v>4739</v>
      </c>
      <c r="BJ1191">
        <v>1</v>
      </c>
      <c r="BK1191">
        <v>0</v>
      </c>
      <c r="BL1191">
        <v>0</v>
      </c>
      <c r="BM1191" t="s">
        <v>1547</v>
      </c>
      <c r="BN1191" t="s">
        <v>13650</v>
      </c>
      <c r="BO1191" t="s">
        <v>14255</v>
      </c>
      <c r="BP1191" t="s" cm="1">
        <v>14254</v>
      </c>
      <c r="BQ1191" t="s">
        <v>1547</v>
      </c>
      <c r="BR1191" t="s">
        <v>11956</v>
      </c>
      <c r="BS1191">
        <v>28</v>
      </c>
      <c r="BT1191" t="s">
        <v>5235</v>
      </c>
      <c r="BU1191" t="s">
        <v>16168</v>
      </c>
      <c r="BV1191" t="s">
        <v>4738</v>
      </c>
      <c r="BW1191" t="s">
        <v>11972</v>
      </c>
      <c r="BX1191" t="s">
        <v>11973</v>
      </c>
      <c r="BY1191" t="s">
        <v>1744</v>
      </c>
      <c r="BZ1191" t="s">
        <v>1547</v>
      </c>
      <c r="CA1191" t="s">
        <v>1744</v>
      </c>
      <c r="CB1191" t="s">
        <v>1779</v>
      </c>
      <c r="CC1191"/>
      <c r="CD1191" t="s">
        <v>998</v>
      </c>
      <c r="CE1191" t="s">
        <v>1230</v>
      </c>
      <c r="CF1191" t="s">
        <v>14339</v>
      </c>
      <c r="CG1191" t="s">
        <v>14340</v>
      </c>
      <c r="CH1191" t="s">
        <v>1230</v>
      </c>
      <c r="CI1191" t="s">
        <v>1547</v>
      </c>
      <c r="CJ1191" t="s">
        <v>4365</v>
      </c>
      <c r="CK1191" t="s">
        <v>1564</v>
      </c>
      <c r="CL1191"/>
      <c r="CM1191"/>
      <c r="CN1191" t="s">
        <v>13651</v>
      </c>
      <c r="CO1191" t="s">
        <v>13686</v>
      </c>
      <c r="CP1191" t="s">
        <v>13651</v>
      </c>
      <c r="CQ1191" t="s">
        <v>13686</v>
      </c>
      <c r="CR1191" t="s">
        <v>1547</v>
      </c>
      <c r="CS1191">
        <v>9</v>
      </c>
      <c r="CT1191" t="s">
        <v>11956</v>
      </c>
      <c r="CU1191" t="s">
        <v>11956</v>
      </c>
      <c r="CV1191" t="s">
        <v>11956</v>
      </c>
      <c r="CW1191" t="s">
        <v>1547</v>
      </c>
      <c r="CX1191" t="s">
        <v>1547</v>
      </c>
      <c r="CY1191">
        <v>1189</v>
      </c>
      <c r="CZ1191" t="s">
        <v>11031</v>
      </c>
      <c r="DA1191" t="s">
        <v>1547</v>
      </c>
      <c r="DB1191" t="s">
        <v>1881</v>
      </c>
      <c r="DC1191" t="s">
        <v>1882</v>
      </c>
      <c r="DD1191" t="s">
        <v>4739</v>
      </c>
      <c r="DE1191" t="s">
        <v>4364</v>
      </c>
      <c r="DF1191" t="s">
        <v>4738</v>
      </c>
      <c r="DG1191" t="s">
        <v>1547</v>
      </c>
      <c r="DH1191" t="s">
        <v>1547</v>
      </c>
      <c r="DI1191" t="s">
        <v>1892</v>
      </c>
      <c r="DJ1191" t="s">
        <v>14337</v>
      </c>
      <c r="DK1191"/>
      <c r="DL1191" t="s">
        <v>1892</v>
      </c>
      <c r="DM1191">
        <v>9</v>
      </c>
      <c r="DN1191" t="s">
        <v>1883</v>
      </c>
      <c r="DO1191" t="s">
        <v>1564</v>
      </c>
      <c r="DP1191" t="b">
        <v>1</v>
      </c>
      <c r="DQ1191" t="b">
        <v>0</v>
      </c>
      <c r="DR1191" t="b">
        <v>1</v>
      </c>
      <c r="DS1191" t="b">
        <v>0</v>
      </c>
      <c r="DT1191" t="b">
        <v>0</v>
      </c>
      <c r="DU1191" t="b">
        <v>1</v>
      </c>
      <c r="DV1191" t="b">
        <v>0</v>
      </c>
      <c r="DW1191">
        <v>0</v>
      </c>
      <c r="DX1191" t="b">
        <v>0</v>
      </c>
      <c r="DY1191" t="b">
        <v>0</v>
      </c>
      <c r="DZ1191" t="b">
        <v>0</v>
      </c>
      <c r="EA1191" t="b">
        <v>0</v>
      </c>
      <c r="EB1191" t="b">
        <v>0</v>
      </c>
      <c r="EC1191" t="b">
        <v>0</v>
      </c>
      <c r="ED1191" t="b">
        <v>0</v>
      </c>
      <c r="EE1191" t="b">
        <v>0</v>
      </c>
      <c r="EF1191" t="b">
        <v>0</v>
      </c>
      <c r="EG1191" t="b" cm="1">
        <v>0</v>
      </c>
      <c r="EH1191" t="b">
        <v>0</v>
      </c>
      <c r="EI1191" t="b">
        <v>0</v>
      </c>
      <c r="EJ1191" t="b">
        <v>0</v>
      </c>
      <c r="EK1191" t="s">
        <v>1547</v>
      </c>
      <c r="EL1191">
        <v>0</v>
      </c>
      <c r="EM1191">
        <v>18</v>
      </c>
      <c r="EN1191" t="b">
        <v>0</v>
      </c>
    </row>
    <row r="1192" spans="1:144" ht="15.75">
      <c r="A1192"/>
      <c r="B1192" t="s">
        <v>1564</v>
      </c>
      <c r="C1192" t="s">
        <v>1564</v>
      </c>
      <c r="D1192" t="s">
        <v>14554</v>
      </c>
      <c r="E1192" t="s">
        <v>4437</v>
      </c>
      <c r="F1192"/>
      <c r="G1192" t="s">
        <v>4499</v>
      </c>
      <c r="H1192" t="s">
        <v>4499</v>
      </c>
      <c r="I1192" t="s">
        <v>1251</v>
      </c>
      <c r="J1192"/>
      <c r="K1192"/>
      <c r="L1192" t="s">
        <v>1743</v>
      </c>
      <c r="M1192" t="s">
        <v>1779</v>
      </c>
      <c r="N1192"/>
      <c r="O1192" t="s">
        <v>4735</v>
      </c>
      <c r="P1192" t="s">
        <v>1564</v>
      </c>
      <c r="Q1192" t="s">
        <v>4364</v>
      </c>
      <c r="R1192" t="s">
        <v>4365</v>
      </c>
      <c r="S1192"/>
      <c r="T1192"/>
      <c r="U1192" t="s">
        <v>13651</v>
      </c>
      <c r="V1192" t="s">
        <v>13627</v>
      </c>
      <c r="W1192"/>
      <c r="X1192"/>
      <c r="Y1192"/>
      <c r="Z1192"/>
      <c r="AA1192"/>
      <c r="AB1192"/>
      <c r="AC1192"/>
      <c r="AD1192"/>
      <c r="AE1192"/>
      <c r="AF1192"/>
      <c r="AG1192"/>
      <c r="AH1192"/>
      <c r="AI1192"/>
      <c r="AJ1192"/>
      <c r="AK1192"/>
      <c r="AL1192"/>
      <c r="AM1192"/>
      <c r="AN1192"/>
      <c r="AO1192" s="108" t="s">
        <v>43</v>
      </c>
      <c r="AP1192" t="s">
        <v>2866</v>
      </c>
      <c r="AQ1192">
        <v>22</v>
      </c>
      <c r="AR1192" t="s">
        <v>14782</v>
      </c>
      <c r="AS1192" t="s">
        <v>1564</v>
      </c>
      <c r="AT1192" t="s">
        <v>11094</v>
      </c>
      <c r="AU1192" t="s">
        <v>4437</v>
      </c>
      <c r="AV1192" t="s">
        <v>10393</v>
      </c>
      <c r="AW1192" t="s">
        <v>1744</v>
      </c>
      <c r="AX1192" t="s">
        <v>1740</v>
      </c>
      <c r="AY1192" t="s">
        <v>10775</v>
      </c>
      <c r="AZ1192" t="s">
        <v>4364</v>
      </c>
      <c r="BA1192" t="s">
        <v>10776</v>
      </c>
      <c r="BB1192" t="s">
        <v>1251</v>
      </c>
      <c r="BC1192" t="s">
        <v>1743</v>
      </c>
      <c r="BD1192" t="s">
        <v>14783</v>
      </c>
      <c r="BE1192" t="s">
        <v>4679</v>
      </c>
      <c r="BF1192">
        <v>1099</v>
      </c>
      <c r="BG1192">
        <v>1172</v>
      </c>
      <c r="BH1192">
        <v>0</v>
      </c>
      <c r="BI1192" t="s">
        <v>1547</v>
      </c>
      <c r="BJ1192">
        <v>0</v>
      </c>
      <c r="BK1192">
        <v>0</v>
      </c>
      <c r="BL1192">
        <v>1099</v>
      </c>
      <c r="BM1192" t="s">
        <v>10779</v>
      </c>
      <c r="BN1192" t="s">
        <v>13650</v>
      </c>
      <c r="BO1192" t="s">
        <v>14255</v>
      </c>
      <c r="BP1192" t="s" cm="1">
        <v>14254</v>
      </c>
      <c r="BQ1192" t="s">
        <v>1547</v>
      </c>
      <c r="BR1192" t="s">
        <v>11956</v>
      </c>
      <c r="BS1192">
        <v>29</v>
      </c>
      <c r="BT1192" t="s">
        <v>5241</v>
      </c>
      <c r="BU1192" t="s">
        <v>16169</v>
      </c>
      <c r="BV1192" t="s">
        <v>14554</v>
      </c>
      <c r="BW1192" t="s">
        <v>10393</v>
      </c>
      <c r="BX1192" t="s">
        <v>10775</v>
      </c>
      <c r="BY1192" t="s">
        <v>1744</v>
      </c>
      <c r="BZ1192" t="s">
        <v>1547</v>
      </c>
      <c r="CA1192" t="s">
        <v>1744</v>
      </c>
      <c r="CB1192" t="s">
        <v>1779</v>
      </c>
      <c r="CC1192"/>
      <c r="CD1192" t="s">
        <v>998</v>
      </c>
      <c r="CE1192" t="s">
        <v>1251</v>
      </c>
      <c r="CF1192" t="s">
        <v>14784</v>
      </c>
      <c r="CG1192" t="s">
        <v>14785</v>
      </c>
      <c r="CH1192" t="s">
        <v>1251</v>
      </c>
      <c r="CI1192" t="s">
        <v>1547</v>
      </c>
      <c r="CJ1192" t="s">
        <v>4365</v>
      </c>
      <c r="CK1192" t="s">
        <v>1564</v>
      </c>
      <c r="CL1192"/>
      <c r="CM1192"/>
      <c r="CN1192" t="s">
        <v>13651</v>
      </c>
      <c r="CO1192" t="s">
        <v>13627</v>
      </c>
      <c r="CP1192" t="s">
        <v>13651</v>
      </c>
      <c r="CQ1192" t="s">
        <v>13627</v>
      </c>
      <c r="CR1192" t="s">
        <v>1547</v>
      </c>
      <c r="CS1192">
        <v>9</v>
      </c>
      <c r="CT1192" t="s">
        <v>11956</v>
      </c>
      <c r="CU1192" t="s">
        <v>11956</v>
      </c>
      <c r="CV1192" t="s">
        <v>1547</v>
      </c>
      <c r="CW1192" t="s">
        <v>1547</v>
      </c>
      <c r="CX1192" t="s">
        <v>1547</v>
      </c>
      <c r="CY1192">
        <v>1190</v>
      </c>
      <c r="CZ1192" t="s">
        <v>11034</v>
      </c>
      <c r="DA1192" t="s">
        <v>1547</v>
      </c>
      <c r="DB1192" t="s">
        <v>1881</v>
      </c>
      <c r="DC1192" t="s">
        <v>1882</v>
      </c>
      <c r="DD1192" t="s">
        <v>4437</v>
      </c>
      <c r="DE1192" t="s">
        <v>4364</v>
      </c>
      <c r="DF1192" t="s">
        <v>4499</v>
      </c>
      <c r="DG1192" t="s">
        <v>1547</v>
      </c>
      <c r="DH1192" t="s">
        <v>1547</v>
      </c>
      <c r="DI1192" t="s">
        <v>1892</v>
      </c>
      <c r="DJ1192" t="s">
        <v>14782</v>
      </c>
      <c r="DK1192"/>
      <c r="DL1192" t="s">
        <v>1892</v>
      </c>
      <c r="DM1192">
        <v>9</v>
      </c>
      <c r="DN1192" t="s">
        <v>1883</v>
      </c>
      <c r="DO1192" t="s">
        <v>1564</v>
      </c>
      <c r="DP1192" t="b">
        <v>1</v>
      </c>
      <c r="DQ1192" t="b">
        <v>0</v>
      </c>
      <c r="DR1192" t="b">
        <v>0</v>
      </c>
      <c r="DS1192" t="b">
        <v>0</v>
      </c>
      <c r="DT1192" t="b">
        <v>0</v>
      </c>
      <c r="DU1192" t="b">
        <v>1</v>
      </c>
      <c r="DV1192" t="b">
        <v>0</v>
      </c>
      <c r="DW1192">
        <v>0</v>
      </c>
      <c r="DX1192" t="b">
        <v>0</v>
      </c>
      <c r="DY1192" t="b">
        <v>0</v>
      </c>
      <c r="DZ1192" t="b">
        <v>0</v>
      </c>
      <c r="EA1192" t="b">
        <v>0</v>
      </c>
      <c r="EB1192" t="b">
        <v>0</v>
      </c>
      <c r="EC1192" t="b">
        <v>1</v>
      </c>
      <c r="ED1192" t="b">
        <v>0</v>
      </c>
      <c r="EE1192" t="b">
        <v>0</v>
      </c>
      <c r="EF1192" t="b">
        <v>0</v>
      </c>
      <c r="EG1192" t="b" cm="1">
        <v>0</v>
      </c>
      <c r="EH1192" t="b">
        <v>0</v>
      </c>
      <c r="EI1192" t="b">
        <v>0</v>
      </c>
      <c r="EJ1192" t="b">
        <v>1</v>
      </c>
      <c r="EK1192" t="s">
        <v>5327</v>
      </c>
      <c r="EL1192">
        <v>0</v>
      </c>
      <c r="EM1192">
        <v>14</v>
      </c>
      <c r="EN1192" t="b">
        <v>0</v>
      </c>
    </row>
    <row r="1193" spans="1:144" ht="15.75">
      <c r="A1193"/>
      <c r="B1193" t="s">
        <v>1564</v>
      </c>
      <c r="C1193" t="s">
        <v>1564</v>
      </c>
      <c r="D1193" t="s">
        <v>14555</v>
      </c>
      <c r="E1193" t="s">
        <v>13687</v>
      </c>
      <c r="F1193" t="s">
        <v>13688</v>
      </c>
      <c r="G1193" t="s">
        <v>14555</v>
      </c>
      <c r="H1193" t="s">
        <v>14555</v>
      </c>
      <c r="I1193" t="s">
        <v>1230</v>
      </c>
      <c r="J1193"/>
      <c r="K1193"/>
      <c r="L1193" t="s">
        <v>1743</v>
      </c>
      <c r="M1193" t="s">
        <v>1784</v>
      </c>
      <c r="N1193" t="s">
        <v>4736</v>
      </c>
      <c r="O1193" t="s">
        <v>4735</v>
      </c>
      <c r="P1193" t="s">
        <v>1564</v>
      </c>
      <c r="Q1193" t="s">
        <v>4364</v>
      </c>
      <c r="R1193" t="s">
        <v>4365</v>
      </c>
      <c r="S1193"/>
      <c r="T1193"/>
      <c r="U1193" t="s">
        <v>13651</v>
      </c>
      <c r="V1193" t="s">
        <v>13689</v>
      </c>
      <c r="W1193"/>
      <c r="X1193"/>
      <c r="Y1193"/>
      <c r="Z1193"/>
      <c r="AA1193"/>
      <c r="AB1193"/>
      <c r="AC1193"/>
      <c r="AD1193"/>
      <c r="AE1193"/>
      <c r="AF1193"/>
      <c r="AG1193"/>
      <c r="AH1193"/>
      <c r="AI1193"/>
      <c r="AJ1193"/>
      <c r="AK1193"/>
      <c r="AL1193"/>
      <c r="AM1193"/>
      <c r="AN1193"/>
      <c r="AO1193" s="108" t="s">
        <v>43</v>
      </c>
      <c r="AP1193" t="s">
        <v>2866</v>
      </c>
      <c r="AQ1193">
        <v>23</v>
      </c>
      <c r="AR1193" t="s">
        <v>14341</v>
      </c>
      <c r="AS1193" t="s">
        <v>1564</v>
      </c>
      <c r="AT1193" t="s">
        <v>11094</v>
      </c>
      <c r="AU1193" t="s">
        <v>13687</v>
      </c>
      <c r="AV1193" t="s">
        <v>14342</v>
      </c>
      <c r="AW1193" t="s">
        <v>14343</v>
      </c>
      <c r="AX1193" t="s">
        <v>1740</v>
      </c>
      <c r="AY1193" t="s">
        <v>14786</v>
      </c>
      <c r="AZ1193" t="s">
        <v>4364</v>
      </c>
      <c r="BA1193" t="s">
        <v>14344</v>
      </c>
      <c r="BB1193" t="s">
        <v>1230</v>
      </c>
      <c r="BC1193" t="s">
        <v>1743</v>
      </c>
      <c r="BD1193" t="s">
        <v>14787</v>
      </c>
      <c r="BE1193" t="s">
        <v>4679</v>
      </c>
      <c r="BF1193">
        <v>1193</v>
      </c>
      <c r="BG1193">
        <v>1172</v>
      </c>
      <c r="BH1193">
        <v>0</v>
      </c>
      <c r="BI1193" t="s">
        <v>13687</v>
      </c>
      <c r="BJ1193">
        <v>1</v>
      </c>
      <c r="BK1193">
        <v>0</v>
      </c>
      <c r="BL1193">
        <v>0</v>
      </c>
      <c r="BM1193" t="s">
        <v>1547</v>
      </c>
      <c r="BN1193" t="s">
        <v>13650</v>
      </c>
      <c r="BO1193" t="s">
        <v>14255</v>
      </c>
      <c r="BP1193" t="s" cm="1">
        <v>14254</v>
      </c>
      <c r="BQ1193" t="s">
        <v>1547</v>
      </c>
      <c r="BR1193" t="s">
        <v>11956</v>
      </c>
      <c r="BS1193">
        <v>30</v>
      </c>
      <c r="BT1193" t="s">
        <v>5251</v>
      </c>
      <c r="BU1193" t="s">
        <v>16170</v>
      </c>
      <c r="BV1193" t="s">
        <v>14555</v>
      </c>
      <c r="BW1193" t="s">
        <v>14342</v>
      </c>
      <c r="BX1193" t="s">
        <v>14786</v>
      </c>
      <c r="BY1193" t="s">
        <v>11958</v>
      </c>
      <c r="BZ1193" t="s">
        <v>1547</v>
      </c>
      <c r="CA1193" t="s">
        <v>1744</v>
      </c>
      <c r="CB1193" t="s">
        <v>1784</v>
      </c>
      <c r="CC1193"/>
      <c r="CD1193" t="s">
        <v>998</v>
      </c>
      <c r="CE1193" t="s">
        <v>1230</v>
      </c>
      <c r="CF1193" t="s">
        <v>14345</v>
      </c>
      <c r="CG1193" t="s">
        <v>14346</v>
      </c>
      <c r="CH1193" t="s">
        <v>1230</v>
      </c>
      <c r="CI1193" t="s">
        <v>1547</v>
      </c>
      <c r="CJ1193" t="s">
        <v>4365</v>
      </c>
      <c r="CK1193" t="s">
        <v>1564</v>
      </c>
      <c r="CL1193"/>
      <c r="CM1193"/>
      <c r="CN1193" t="s">
        <v>13651</v>
      </c>
      <c r="CO1193" t="s">
        <v>13689</v>
      </c>
      <c r="CP1193" t="s">
        <v>13651</v>
      </c>
      <c r="CQ1193" t="s">
        <v>13689</v>
      </c>
      <c r="CR1193" t="s">
        <v>1547</v>
      </c>
      <c r="CS1193">
        <v>9</v>
      </c>
      <c r="CT1193" t="s">
        <v>11956</v>
      </c>
      <c r="CU1193" t="s">
        <v>11956</v>
      </c>
      <c r="CV1193" t="s">
        <v>11956</v>
      </c>
      <c r="CW1193" t="s">
        <v>1547</v>
      </c>
      <c r="CX1193" t="s">
        <v>1547</v>
      </c>
      <c r="CY1193">
        <v>1191</v>
      </c>
      <c r="CZ1193" t="s">
        <v>11045</v>
      </c>
      <c r="DA1193" t="s">
        <v>1547</v>
      </c>
      <c r="DB1193" t="s">
        <v>1881</v>
      </c>
      <c r="DC1193" t="s">
        <v>1882</v>
      </c>
      <c r="DD1193" t="s">
        <v>13687</v>
      </c>
      <c r="DE1193" t="s">
        <v>4364</v>
      </c>
      <c r="DF1193" t="s">
        <v>14555</v>
      </c>
      <c r="DG1193" t="s">
        <v>1547</v>
      </c>
      <c r="DH1193" t="s">
        <v>1547</v>
      </c>
      <c r="DI1193" t="s">
        <v>1892</v>
      </c>
      <c r="DJ1193" t="s">
        <v>14341</v>
      </c>
      <c r="DK1193"/>
      <c r="DL1193" t="s">
        <v>1892</v>
      </c>
      <c r="DM1193">
        <v>9</v>
      </c>
      <c r="DN1193" t="s">
        <v>1883</v>
      </c>
      <c r="DO1193" t="s">
        <v>1564</v>
      </c>
      <c r="DP1193" t="b">
        <v>1</v>
      </c>
      <c r="DQ1193" t="b">
        <v>0</v>
      </c>
      <c r="DR1193" t="b">
        <v>1</v>
      </c>
      <c r="DS1193" t="b">
        <v>0</v>
      </c>
      <c r="DT1193" t="b">
        <v>0</v>
      </c>
      <c r="DU1193" t="b">
        <v>1</v>
      </c>
      <c r="DV1193" t="b">
        <v>0</v>
      </c>
      <c r="DW1193">
        <v>0</v>
      </c>
      <c r="DX1193" t="b">
        <v>0</v>
      </c>
      <c r="DY1193" t="b">
        <v>0</v>
      </c>
      <c r="DZ1193" t="b">
        <v>0</v>
      </c>
      <c r="EA1193" t="b">
        <v>0</v>
      </c>
      <c r="EB1193" t="b">
        <v>0</v>
      </c>
      <c r="EC1193" t="b">
        <v>0</v>
      </c>
      <c r="ED1193" t="b">
        <v>0</v>
      </c>
      <c r="EE1193" t="b">
        <v>0</v>
      </c>
      <c r="EF1193" t="b">
        <v>0</v>
      </c>
      <c r="EG1193" t="b" cm="1">
        <v>0</v>
      </c>
      <c r="EH1193" t="b">
        <v>0</v>
      </c>
      <c r="EI1193" t="b">
        <v>0</v>
      </c>
      <c r="EJ1193" t="b">
        <v>0</v>
      </c>
      <c r="EK1193" t="s">
        <v>1547</v>
      </c>
      <c r="EL1193">
        <v>0</v>
      </c>
      <c r="EM1193">
        <v>15</v>
      </c>
      <c r="EN1193" t="b">
        <v>0</v>
      </c>
    </row>
    <row r="1194" spans="1:144" ht="15.75">
      <c r="A1194"/>
      <c r="B1194" t="s">
        <v>1564</v>
      </c>
      <c r="C1194" t="s">
        <v>1564</v>
      </c>
      <c r="D1194" t="s">
        <v>14556</v>
      </c>
      <c r="E1194" t="s">
        <v>14557</v>
      </c>
      <c r="F1194" t="s">
        <v>13688</v>
      </c>
      <c r="G1194" t="s">
        <v>14556</v>
      </c>
      <c r="H1194" t="s">
        <v>14556</v>
      </c>
      <c r="I1194" t="s">
        <v>1230</v>
      </c>
      <c r="J1194"/>
      <c r="K1194"/>
      <c r="L1194" t="s">
        <v>1743</v>
      </c>
      <c r="M1194" t="s">
        <v>1754</v>
      </c>
      <c r="N1194" t="s">
        <v>14558</v>
      </c>
      <c r="O1194" t="s">
        <v>4735</v>
      </c>
      <c r="P1194" t="s">
        <v>1564</v>
      </c>
      <c r="Q1194" t="s">
        <v>4364</v>
      </c>
      <c r="R1194" t="s">
        <v>4365</v>
      </c>
      <c r="S1194"/>
      <c r="T1194"/>
      <c r="U1194" t="s">
        <v>13651</v>
      </c>
      <c r="V1194" t="s">
        <v>14559</v>
      </c>
      <c r="W1194"/>
      <c r="X1194"/>
      <c r="Y1194"/>
      <c r="Z1194"/>
      <c r="AA1194"/>
      <c r="AB1194"/>
      <c r="AC1194"/>
      <c r="AD1194"/>
      <c r="AE1194"/>
      <c r="AF1194"/>
      <c r="AG1194"/>
      <c r="AH1194"/>
      <c r="AI1194"/>
      <c r="AJ1194"/>
      <c r="AK1194"/>
      <c r="AL1194"/>
      <c r="AM1194"/>
      <c r="AN1194"/>
      <c r="AO1194" s="108" t="s">
        <v>43</v>
      </c>
      <c r="AP1194" t="s">
        <v>2866</v>
      </c>
      <c r="AQ1194">
        <v>24</v>
      </c>
      <c r="AR1194" t="s">
        <v>14788</v>
      </c>
      <c r="AS1194" t="s">
        <v>1564</v>
      </c>
      <c r="AT1194" t="s">
        <v>11094</v>
      </c>
      <c r="AU1194" t="s">
        <v>14557</v>
      </c>
      <c r="AV1194" t="s">
        <v>14789</v>
      </c>
      <c r="AW1194" t="s">
        <v>14343</v>
      </c>
      <c r="AX1194" t="s">
        <v>1740</v>
      </c>
      <c r="AY1194" t="s">
        <v>14790</v>
      </c>
      <c r="AZ1194" t="s">
        <v>4364</v>
      </c>
      <c r="BA1194" t="s">
        <v>14791</v>
      </c>
      <c r="BB1194" t="s">
        <v>1230</v>
      </c>
      <c r="BC1194" t="s">
        <v>1743</v>
      </c>
      <c r="BD1194" t="s">
        <v>14792</v>
      </c>
      <c r="BE1194" t="s">
        <v>4679</v>
      </c>
      <c r="BF1194">
        <v>1194</v>
      </c>
      <c r="BG1194">
        <v>1172</v>
      </c>
      <c r="BH1194">
        <v>0</v>
      </c>
      <c r="BI1194" t="s">
        <v>14557</v>
      </c>
      <c r="BJ1194">
        <v>1</v>
      </c>
      <c r="BK1194">
        <v>0</v>
      </c>
      <c r="BL1194">
        <v>0</v>
      </c>
      <c r="BM1194" t="s">
        <v>1547</v>
      </c>
      <c r="BN1194" t="s">
        <v>13650</v>
      </c>
      <c r="BO1194" t="s">
        <v>14255</v>
      </c>
      <c r="BP1194" t="s" cm="1">
        <v>14254</v>
      </c>
      <c r="BQ1194" t="s">
        <v>1547</v>
      </c>
      <c r="BR1194" t="s">
        <v>11956</v>
      </c>
      <c r="BS1194">
        <v>31</v>
      </c>
      <c r="BT1194" t="s">
        <v>5261</v>
      </c>
      <c r="BU1194" t="s">
        <v>16171</v>
      </c>
      <c r="BV1194" t="s">
        <v>14556</v>
      </c>
      <c r="BW1194" t="s">
        <v>14789</v>
      </c>
      <c r="BX1194" t="s">
        <v>14790</v>
      </c>
      <c r="BY1194" t="s">
        <v>14793</v>
      </c>
      <c r="BZ1194" t="s">
        <v>1547</v>
      </c>
      <c r="CA1194" t="s">
        <v>1744</v>
      </c>
      <c r="CB1194" t="s">
        <v>1754</v>
      </c>
      <c r="CC1194"/>
      <c r="CD1194" t="s">
        <v>998</v>
      </c>
      <c r="CE1194" t="s">
        <v>1230</v>
      </c>
      <c r="CF1194" t="s">
        <v>14794</v>
      </c>
      <c r="CG1194" t="s">
        <v>14795</v>
      </c>
      <c r="CH1194" t="s">
        <v>1230</v>
      </c>
      <c r="CI1194" t="s">
        <v>1547</v>
      </c>
      <c r="CJ1194" t="s">
        <v>4365</v>
      </c>
      <c r="CK1194" t="s">
        <v>1564</v>
      </c>
      <c r="CL1194"/>
      <c r="CM1194"/>
      <c r="CN1194" t="s">
        <v>13651</v>
      </c>
      <c r="CO1194" t="s">
        <v>14559</v>
      </c>
      <c r="CP1194" t="s">
        <v>13651</v>
      </c>
      <c r="CQ1194" t="s">
        <v>14559</v>
      </c>
      <c r="CR1194" t="s">
        <v>1547</v>
      </c>
      <c r="CS1194">
        <v>9</v>
      </c>
      <c r="CT1194" t="s">
        <v>11956</v>
      </c>
      <c r="CU1194" t="s">
        <v>11956</v>
      </c>
      <c r="CV1194" t="s">
        <v>11956</v>
      </c>
      <c r="CW1194" t="s">
        <v>1547</v>
      </c>
      <c r="CX1194" t="s">
        <v>1547</v>
      </c>
      <c r="CY1194">
        <v>1192</v>
      </c>
      <c r="CZ1194" t="s">
        <v>11055</v>
      </c>
      <c r="DA1194" t="s">
        <v>1547</v>
      </c>
      <c r="DB1194" t="s">
        <v>1881</v>
      </c>
      <c r="DC1194" t="s">
        <v>1882</v>
      </c>
      <c r="DD1194" t="s">
        <v>14557</v>
      </c>
      <c r="DE1194" t="s">
        <v>4364</v>
      </c>
      <c r="DF1194" t="s">
        <v>14556</v>
      </c>
      <c r="DG1194" t="s">
        <v>1547</v>
      </c>
      <c r="DH1194" t="s">
        <v>1547</v>
      </c>
      <c r="DI1194" t="s">
        <v>1892</v>
      </c>
      <c r="DJ1194" t="s">
        <v>14788</v>
      </c>
      <c r="DK1194"/>
      <c r="DL1194" t="s">
        <v>1892</v>
      </c>
      <c r="DM1194">
        <v>9</v>
      </c>
      <c r="DN1194" t="s">
        <v>1883</v>
      </c>
      <c r="DO1194" t="s">
        <v>1564</v>
      </c>
      <c r="DP1194" t="b">
        <v>1</v>
      </c>
      <c r="DQ1194" t="b">
        <v>0</v>
      </c>
      <c r="DR1194" t="b">
        <v>1</v>
      </c>
      <c r="DS1194" t="b">
        <v>0</v>
      </c>
      <c r="DT1194" t="b">
        <v>0</v>
      </c>
      <c r="DU1194" t="b">
        <v>1</v>
      </c>
      <c r="DV1194" t="b">
        <v>0</v>
      </c>
      <c r="DW1194">
        <v>0</v>
      </c>
      <c r="DX1194" t="b">
        <v>0</v>
      </c>
      <c r="DY1194" t="b">
        <v>0</v>
      </c>
      <c r="DZ1194" t="b">
        <v>0</v>
      </c>
      <c r="EA1194" t="b">
        <v>0</v>
      </c>
      <c r="EB1194" t="b">
        <v>0</v>
      </c>
      <c r="EC1194" t="b">
        <v>0</v>
      </c>
      <c r="ED1194" t="b">
        <v>0</v>
      </c>
      <c r="EE1194" t="b">
        <v>0</v>
      </c>
      <c r="EF1194" t="b">
        <v>0</v>
      </c>
      <c r="EG1194" t="b" cm="1">
        <v>0</v>
      </c>
      <c r="EH1194" t="b">
        <v>0</v>
      </c>
      <c r="EI1194" t="b">
        <v>0</v>
      </c>
      <c r="EJ1194" t="b">
        <v>0</v>
      </c>
      <c r="EK1194" t="s">
        <v>1547</v>
      </c>
      <c r="EL1194">
        <v>0</v>
      </c>
      <c r="EM1194">
        <v>24</v>
      </c>
      <c r="EN1194" t="b">
        <v>0</v>
      </c>
    </row>
    <row r="1195" spans="1:144" ht="15.75">
      <c r="A1195"/>
      <c r="B1195" t="s">
        <v>1564</v>
      </c>
      <c r="C1195" t="s">
        <v>1564</v>
      </c>
      <c r="D1195" t="s">
        <v>14560</v>
      </c>
      <c r="E1195" t="s">
        <v>14561</v>
      </c>
      <c r="F1195"/>
      <c r="G1195" t="s">
        <v>14562</v>
      </c>
      <c r="H1195" t="s">
        <v>14562</v>
      </c>
      <c r="I1195" t="s">
        <v>1230</v>
      </c>
      <c r="J1195" t="s">
        <v>4440</v>
      </c>
      <c r="K1195"/>
      <c r="L1195" t="s">
        <v>1743</v>
      </c>
      <c r="M1195" t="s">
        <v>1784</v>
      </c>
      <c r="N1195" t="s">
        <v>4736</v>
      </c>
      <c r="O1195" t="s">
        <v>4735</v>
      </c>
      <c r="P1195" t="s">
        <v>1564</v>
      </c>
      <c r="Q1195" t="s">
        <v>4364</v>
      </c>
      <c r="R1195" t="s">
        <v>4365</v>
      </c>
      <c r="S1195"/>
      <c r="T1195"/>
      <c r="U1195" t="s">
        <v>13651</v>
      </c>
      <c r="V1195" t="s">
        <v>14563</v>
      </c>
      <c r="W1195"/>
      <c r="X1195"/>
      <c r="Y1195"/>
      <c r="Z1195"/>
      <c r="AA1195"/>
      <c r="AB1195"/>
      <c r="AC1195"/>
      <c r="AD1195"/>
      <c r="AE1195"/>
      <c r="AF1195"/>
      <c r="AG1195"/>
      <c r="AH1195"/>
      <c r="AI1195"/>
      <c r="AJ1195"/>
      <c r="AK1195"/>
      <c r="AL1195"/>
      <c r="AM1195"/>
      <c r="AN1195"/>
      <c r="AO1195" s="108" t="s">
        <v>43</v>
      </c>
      <c r="AP1195" t="s">
        <v>2866</v>
      </c>
      <c r="AQ1195">
        <v>25</v>
      </c>
      <c r="AR1195" t="s">
        <v>14796</v>
      </c>
      <c r="AS1195" t="s">
        <v>1564</v>
      </c>
      <c r="AT1195" t="s">
        <v>11094</v>
      </c>
      <c r="AU1195" t="s">
        <v>14561</v>
      </c>
      <c r="AV1195" t="s">
        <v>14797</v>
      </c>
      <c r="AW1195" t="s">
        <v>1744</v>
      </c>
      <c r="AX1195" t="s">
        <v>1740</v>
      </c>
      <c r="AY1195" t="s">
        <v>14798</v>
      </c>
      <c r="AZ1195" t="s">
        <v>4364</v>
      </c>
      <c r="BA1195" t="s">
        <v>14799</v>
      </c>
      <c r="BB1195" t="s">
        <v>1230</v>
      </c>
      <c r="BC1195" t="s">
        <v>1743</v>
      </c>
      <c r="BD1195" t="s">
        <v>14800</v>
      </c>
      <c r="BE1195" t="s">
        <v>4679</v>
      </c>
      <c r="BF1195">
        <v>1195</v>
      </c>
      <c r="BG1195">
        <v>1172</v>
      </c>
      <c r="BH1195">
        <v>0</v>
      </c>
      <c r="BI1195" t="s">
        <v>14561</v>
      </c>
      <c r="BJ1195">
        <v>1</v>
      </c>
      <c r="BK1195">
        <v>0</v>
      </c>
      <c r="BL1195">
        <v>0</v>
      </c>
      <c r="BM1195" t="s">
        <v>4440</v>
      </c>
      <c r="BN1195" t="s">
        <v>13650</v>
      </c>
      <c r="BO1195" t="s">
        <v>14255</v>
      </c>
      <c r="BP1195" t="s" cm="1">
        <v>14254</v>
      </c>
      <c r="BQ1195" t="s">
        <v>1547</v>
      </c>
      <c r="BR1195" t="s">
        <v>11956</v>
      </c>
      <c r="BS1195">
        <v>32</v>
      </c>
      <c r="BT1195" t="s">
        <v>5271</v>
      </c>
      <c r="BU1195" t="s">
        <v>16172</v>
      </c>
      <c r="BV1195" t="s">
        <v>14560</v>
      </c>
      <c r="BW1195" t="s">
        <v>14797</v>
      </c>
      <c r="BX1195" t="s">
        <v>14798</v>
      </c>
      <c r="BY1195" t="s">
        <v>11958</v>
      </c>
      <c r="BZ1195" t="s">
        <v>1547</v>
      </c>
      <c r="CA1195" t="s">
        <v>1744</v>
      </c>
      <c r="CB1195" t="s">
        <v>1784</v>
      </c>
      <c r="CC1195"/>
      <c r="CD1195" t="s">
        <v>998</v>
      </c>
      <c r="CE1195" t="s">
        <v>1230</v>
      </c>
      <c r="CF1195" t="s">
        <v>14801</v>
      </c>
      <c r="CG1195" t="s">
        <v>14802</v>
      </c>
      <c r="CH1195" t="s">
        <v>1230</v>
      </c>
      <c r="CI1195" t="s">
        <v>1547</v>
      </c>
      <c r="CJ1195" t="s">
        <v>4365</v>
      </c>
      <c r="CK1195" t="s">
        <v>1564</v>
      </c>
      <c r="CL1195"/>
      <c r="CM1195"/>
      <c r="CN1195" t="s">
        <v>13651</v>
      </c>
      <c r="CO1195" t="s">
        <v>14563</v>
      </c>
      <c r="CP1195" t="s">
        <v>13651</v>
      </c>
      <c r="CQ1195" t="s">
        <v>14563</v>
      </c>
      <c r="CR1195" t="s">
        <v>1547</v>
      </c>
      <c r="CS1195">
        <v>9</v>
      </c>
      <c r="CT1195" t="s">
        <v>11956</v>
      </c>
      <c r="CU1195" t="s">
        <v>11956</v>
      </c>
      <c r="CV1195" t="s">
        <v>11956</v>
      </c>
      <c r="CW1195" t="s">
        <v>1547</v>
      </c>
      <c r="CX1195" t="s">
        <v>1547</v>
      </c>
      <c r="CY1195">
        <v>1193</v>
      </c>
      <c r="CZ1195" t="s">
        <v>11065</v>
      </c>
      <c r="DA1195" t="s">
        <v>1547</v>
      </c>
      <c r="DB1195" t="s">
        <v>1881</v>
      </c>
      <c r="DC1195" t="s">
        <v>1882</v>
      </c>
      <c r="DD1195" t="s">
        <v>14561</v>
      </c>
      <c r="DE1195" t="s">
        <v>4364</v>
      </c>
      <c r="DF1195" t="s">
        <v>14562</v>
      </c>
      <c r="DG1195" t="s">
        <v>1547</v>
      </c>
      <c r="DH1195" t="s">
        <v>1547</v>
      </c>
      <c r="DI1195" t="s">
        <v>1892</v>
      </c>
      <c r="DJ1195" t="s">
        <v>14796</v>
      </c>
      <c r="DK1195"/>
      <c r="DL1195" t="s">
        <v>1892</v>
      </c>
      <c r="DM1195">
        <v>9</v>
      </c>
      <c r="DN1195" t="s">
        <v>1883</v>
      </c>
      <c r="DO1195" t="s">
        <v>1564</v>
      </c>
      <c r="DP1195" t="b">
        <v>1</v>
      </c>
      <c r="DQ1195" t="b">
        <v>0</v>
      </c>
      <c r="DR1195" t="b">
        <v>1</v>
      </c>
      <c r="DS1195" t="b">
        <v>0</v>
      </c>
      <c r="DT1195" t="b">
        <v>0</v>
      </c>
      <c r="DU1195" t="b">
        <v>1</v>
      </c>
      <c r="DV1195" t="b">
        <v>0</v>
      </c>
      <c r="DW1195">
        <v>0</v>
      </c>
      <c r="DX1195" t="b">
        <v>0</v>
      </c>
      <c r="DY1195" t="b">
        <v>0</v>
      </c>
      <c r="DZ1195" t="b">
        <v>0</v>
      </c>
      <c r="EA1195" t="b">
        <v>0</v>
      </c>
      <c r="EB1195" t="b">
        <v>0</v>
      </c>
      <c r="EC1195" t="b">
        <v>0</v>
      </c>
      <c r="ED1195" t="b">
        <v>0</v>
      </c>
      <c r="EE1195" t="b">
        <v>0</v>
      </c>
      <c r="EF1195" t="b">
        <v>0</v>
      </c>
      <c r="EG1195" t="b" cm="1">
        <v>0</v>
      </c>
      <c r="EH1195" t="b">
        <v>0</v>
      </c>
      <c r="EI1195" t="b">
        <v>0</v>
      </c>
      <c r="EJ1195" t="b">
        <v>0</v>
      </c>
      <c r="EK1195" t="s">
        <v>1547</v>
      </c>
      <c r="EL1195">
        <v>0</v>
      </c>
      <c r="EM1195">
        <v>14</v>
      </c>
      <c r="EN1195" t="b">
        <v>0</v>
      </c>
    </row>
    <row r="1196" spans="1:144" ht="15.75">
      <c r="A1196"/>
      <c r="B1196" t="s">
        <v>1564</v>
      </c>
      <c r="C1196" t="s">
        <v>1564</v>
      </c>
      <c r="D1196" t="s">
        <v>14454</v>
      </c>
      <c r="E1196" t="s">
        <v>13691</v>
      </c>
      <c r="F1196"/>
      <c r="G1196" t="s">
        <v>13690</v>
      </c>
      <c r="H1196" t="s">
        <v>13690</v>
      </c>
      <c r="I1196" t="s">
        <v>1230</v>
      </c>
      <c r="J1196"/>
      <c r="K1196"/>
      <c r="L1196" t="s">
        <v>1743</v>
      </c>
      <c r="M1196" t="s">
        <v>1995</v>
      </c>
      <c r="N1196"/>
      <c r="O1196" t="s">
        <v>4735</v>
      </c>
      <c r="P1196" t="s">
        <v>1564</v>
      </c>
      <c r="Q1196" t="s">
        <v>4364</v>
      </c>
      <c r="R1196" t="s">
        <v>4365</v>
      </c>
      <c r="S1196"/>
      <c r="T1196"/>
      <c r="U1196" t="s">
        <v>13651</v>
      </c>
      <c r="V1196" t="s">
        <v>13692</v>
      </c>
      <c r="W1196"/>
      <c r="X1196"/>
      <c r="Y1196"/>
      <c r="Z1196"/>
      <c r="AA1196"/>
      <c r="AB1196"/>
      <c r="AC1196"/>
      <c r="AD1196"/>
      <c r="AE1196"/>
      <c r="AF1196"/>
      <c r="AG1196"/>
      <c r="AH1196"/>
      <c r="AI1196"/>
      <c r="AJ1196"/>
      <c r="AK1196"/>
      <c r="AL1196"/>
      <c r="AM1196"/>
      <c r="AN1196"/>
      <c r="AO1196" s="108" t="s">
        <v>43</v>
      </c>
      <c r="AP1196" t="s">
        <v>2866</v>
      </c>
      <c r="AQ1196">
        <v>26</v>
      </c>
      <c r="AR1196" t="s">
        <v>14347</v>
      </c>
      <c r="AS1196" t="s">
        <v>1564</v>
      </c>
      <c r="AT1196" t="s">
        <v>11094</v>
      </c>
      <c r="AU1196" t="s">
        <v>13691</v>
      </c>
      <c r="AV1196" t="s">
        <v>14348</v>
      </c>
      <c r="AW1196" t="s">
        <v>1744</v>
      </c>
      <c r="AX1196" t="s">
        <v>1740</v>
      </c>
      <c r="AY1196" t="s">
        <v>14349</v>
      </c>
      <c r="AZ1196" t="s">
        <v>4364</v>
      </c>
      <c r="BA1196" t="s">
        <v>14350</v>
      </c>
      <c r="BB1196" t="s">
        <v>1230</v>
      </c>
      <c r="BC1196" t="s">
        <v>1743</v>
      </c>
      <c r="BD1196" t="s">
        <v>14458</v>
      </c>
      <c r="BE1196" t="s">
        <v>4679</v>
      </c>
      <c r="BF1196">
        <v>1196</v>
      </c>
      <c r="BG1196">
        <v>1172</v>
      </c>
      <c r="BH1196">
        <v>0</v>
      </c>
      <c r="BI1196" t="s">
        <v>13691</v>
      </c>
      <c r="BJ1196">
        <v>1</v>
      </c>
      <c r="BK1196">
        <v>0</v>
      </c>
      <c r="BL1196">
        <v>0</v>
      </c>
      <c r="BM1196" t="s">
        <v>1547</v>
      </c>
      <c r="BN1196" t="s">
        <v>13650</v>
      </c>
      <c r="BO1196" t="s">
        <v>14255</v>
      </c>
      <c r="BP1196" t="s" cm="1">
        <v>14254</v>
      </c>
      <c r="BQ1196" t="s">
        <v>1547</v>
      </c>
      <c r="BR1196" t="s">
        <v>11956</v>
      </c>
      <c r="BS1196">
        <v>33</v>
      </c>
      <c r="BT1196" t="s">
        <v>5281</v>
      </c>
      <c r="BU1196" t="s">
        <v>16173</v>
      </c>
      <c r="BV1196" t="s">
        <v>14454</v>
      </c>
      <c r="BW1196" t="s">
        <v>14348</v>
      </c>
      <c r="BX1196" t="s">
        <v>14349</v>
      </c>
      <c r="BY1196" t="s">
        <v>1744</v>
      </c>
      <c r="BZ1196" t="s">
        <v>1547</v>
      </c>
      <c r="CA1196" t="s">
        <v>1744</v>
      </c>
      <c r="CB1196" t="s">
        <v>1995</v>
      </c>
      <c r="CC1196"/>
      <c r="CD1196" t="s">
        <v>998</v>
      </c>
      <c r="CE1196" t="s">
        <v>1230</v>
      </c>
      <c r="CF1196" t="s">
        <v>14351</v>
      </c>
      <c r="CG1196" t="s">
        <v>14352</v>
      </c>
      <c r="CH1196" t="s">
        <v>1230</v>
      </c>
      <c r="CI1196" t="s">
        <v>1547</v>
      </c>
      <c r="CJ1196" t="s">
        <v>4365</v>
      </c>
      <c r="CK1196" t="s">
        <v>1564</v>
      </c>
      <c r="CL1196"/>
      <c r="CM1196"/>
      <c r="CN1196" t="s">
        <v>13651</v>
      </c>
      <c r="CO1196" t="s">
        <v>13692</v>
      </c>
      <c r="CP1196" t="s">
        <v>13651</v>
      </c>
      <c r="CQ1196" t="s">
        <v>13692</v>
      </c>
      <c r="CR1196" t="s">
        <v>1547</v>
      </c>
      <c r="CS1196">
        <v>9</v>
      </c>
      <c r="CT1196" t="s">
        <v>11956</v>
      </c>
      <c r="CU1196" t="s">
        <v>11956</v>
      </c>
      <c r="CV1196" t="s">
        <v>11956</v>
      </c>
      <c r="CW1196" t="s">
        <v>1547</v>
      </c>
      <c r="CX1196" t="s">
        <v>1547</v>
      </c>
      <c r="CY1196">
        <v>1194</v>
      </c>
      <c r="CZ1196" t="s">
        <v>11074</v>
      </c>
      <c r="DA1196" t="s">
        <v>1547</v>
      </c>
      <c r="DB1196" t="s">
        <v>1881</v>
      </c>
      <c r="DC1196" t="s">
        <v>1882</v>
      </c>
      <c r="DD1196" t="s">
        <v>13691</v>
      </c>
      <c r="DE1196" t="s">
        <v>4364</v>
      </c>
      <c r="DF1196" t="s">
        <v>13690</v>
      </c>
      <c r="DG1196" t="s">
        <v>1547</v>
      </c>
      <c r="DH1196" t="s">
        <v>1547</v>
      </c>
      <c r="DI1196" t="s">
        <v>1892</v>
      </c>
      <c r="DJ1196" t="s">
        <v>14347</v>
      </c>
      <c r="DK1196"/>
      <c r="DL1196" t="s">
        <v>1892</v>
      </c>
      <c r="DM1196">
        <v>9</v>
      </c>
      <c r="DN1196" t="s">
        <v>1883</v>
      </c>
      <c r="DO1196" t="s">
        <v>1564</v>
      </c>
      <c r="DP1196" t="b">
        <v>1</v>
      </c>
      <c r="DQ1196" t="b">
        <v>0</v>
      </c>
      <c r="DR1196" t="b">
        <v>1</v>
      </c>
      <c r="DS1196" t="b">
        <v>0</v>
      </c>
      <c r="DT1196" t="b">
        <v>0</v>
      </c>
      <c r="DU1196" t="b">
        <v>1</v>
      </c>
      <c r="DV1196" t="b">
        <v>0</v>
      </c>
      <c r="DW1196">
        <v>0</v>
      </c>
      <c r="DX1196" t="b">
        <v>0</v>
      </c>
      <c r="DY1196" t="b">
        <v>0</v>
      </c>
      <c r="DZ1196" t="b">
        <v>0</v>
      </c>
      <c r="EA1196" t="b">
        <v>0</v>
      </c>
      <c r="EB1196" t="b">
        <v>0</v>
      </c>
      <c r="EC1196" t="b">
        <v>1</v>
      </c>
      <c r="ED1196" t="b">
        <v>0</v>
      </c>
      <c r="EE1196" t="b">
        <v>0</v>
      </c>
      <c r="EF1196" t="b">
        <v>0</v>
      </c>
      <c r="EG1196" t="b" cm="1">
        <v>0</v>
      </c>
      <c r="EH1196" t="b">
        <v>0</v>
      </c>
      <c r="EI1196" t="b">
        <v>0</v>
      </c>
      <c r="EJ1196" t="b">
        <v>1</v>
      </c>
      <c r="EK1196" t="s">
        <v>5327</v>
      </c>
      <c r="EL1196">
        <v>0</v>
      </c>
      <c r="EM1196">
        <v>6</v>
      </c>
      <c r="EN1196" t="b">
        <v>0</v>
      </c>
    </row>
    <row r="1197" spans="1:144" ht="15.75">
      <c r="A1197"/>
      <c r="B1197" t="s">
        <v>1564</v>
      </c>
      <c r="C1197" t="s">
        <v>1564</v>
      </c>
      <c r="D1197" t="s">
        <v>14455</v>
      </c>
      <c r="E1197" t="s">
        <v>13694</v>
      </c>
      <c r="F1197"/>
      <c r="G1197" t="s">
        <v>13693</v>
      </c>
      <c r="H1197" t="s">
        <v>13693</v>
      </c>
      <c r="I1197" t="s">
        <v>1230</v>
      </c>
      <c r="J1197"/>
      <c r="K1197"/>
      <c r="L1197" t="s">
        <v>1743</v>
      </c>
      <c r="M1197" t="s">
        <v>2001</v>
      </c>
      <c r="N1197"/>
      <c r="O1197" t="s">
        <v>4735</v>
      </c>
      <c r="P1197" t="s">
        <v>1564</v>
      </c>
      <c r="Q1197" t="s">
        <v>4364</v>
      </c>
      <c r="R1197" t="s">
        <v>4365</v>
      </c>
      <c r="S1197"/>
      <c r="T1197"/>
      <c r="U1197" t="s">
        <v>13651</v>
      </c>
      <c r="V1197" t="s">
        <v>13695</v>
      </c>
      <c r="W1197"/>
      <c r="X1197"/>
      <c r="Y1197"/>
      <c r="Z1197"/>
      <c r="AA1197"/>
      <c r="AB1197"/>
      <c r="AC1197"/>
      <c r="AD1197"/>
      <c r="AE1197"/>
      <c r="AF1197"/>
      <c r="AG1197"/>
      <c r="AH1197"/>
      <c r="AI1197"/>
      <c r="AJ1197"/>
      <c r="AK1197"/>
      <c r="AL1197"/>
      <c r="AM1197"/>
      <c r="AN1197"/>
      <c r="AO1197" s="108" t="s">
        <v>43</v>
      </c>
      <c r="AP1197" t="s">
        <v>2866</v>
      </c>
      <c r="AQ1197">
        <v>27</v>
      </c>
      <c r="AR1197" t="s">
        <v>14353</v>
      </c>
      <c r="AS1197" t="s">
        <v>1564</v>
      </c>
      <c r="AT1197" t="s">
        <v>11094</v>
      </c>
      <c r="AU1197" t="s">
        <v>13694</v>
      </c>
      <c r="AV1197" t="s">
        <v>14354</v>
      </c>
      <c r="AW1197" t="s">
        <v>1744</v>
      </c>
      <c r="AX1197" t="s">
        <v>1740</v>
      </c>
      <c r="AY1197" t="s">
        <v>14355</v>
      </c>
      <c r="AZ1197" t="s">
        <v>4364</v>
      </c>
      <c r="BA1197" t="s">
        <v>14356</v>
      </c>
      <c r="BB1197" t="s">
        <v>1230</v>
      </c>
      <c r="BC1197" t="s">
        <v>1743</v>
      </c>
      <c r="BD1197" t="s">
        <v>14459</v>
      </c>
      <c r="BE1197" t="s">
        <v>4679</v>
      </c>
      <c r="BF1197">
        <v>1197</v>
      </c>
      <c r="BG1197">
        <v>1172</v>
      </c>
      <c r="BH1197">
        <v>0</v>
      </c>
      <c r="BI1197" t="s">
        <v>13694</v>
      </c>
      <c r="BJ1197">
        <v>2</v>
      </c>
      <c r="BK1197">
        <v>0</v>
      </c>
      <c r="BL1197">
        <v>0</v>
      </c>
      <c r="BM1197" t="s">
        <v>1547</v>
      </c>
      <c r="BN1197" t="s">
        <v>13650</v>
      </c>
      <c r="BO1197" t="s">
        <v>14255</v>
      </c>
      <c r="BP1197" t="s" cm="1">
        <v>14254</v>
      </c>
      <c r="BQ1197" t="s">
        <v>1547</v>
      </c>
      <c r="BR1197" t="s">
        <v>11956</v>
      </c>
      <c r="BS1197">
        <v>34</v>
      </c>
      <c r="BT1197" t="s">
        <v>5292</v>
      </c>
      <c r="BU1197" t="s">
        <v>16174</v>
      </c>
      <c r="BV1197" t="s">
        <v>14455</v>
      </c>
      <c r="BW1197" t="s">
        <v>14354</v>
      </c>
      <c r="BX1197" t="s">
        <v>14355</v>
      </c>
      <c r="BY1197" t="s">
        <v>1744</v>
      </c>
      <c r="BZ1197" t="s">
        <v>1547</v>
      </c>
      <c r="CA1197" t="s">
        <v>1744</v>
      </c>
      <c r="CB1197" t="s">
        <v>2001</v>
      </c>
      <c r="CC1197"/>
      <c r="CD1197" t="s">
        <v>998</v>
      </c>
      <c r="CE1197" t="s">
        <v>1230</v>
      </c>
      <c r="CF1197" t="s">
        <v>14357</v>
      </c>
      <c r="CG1197" t="s">
        <v>14358</v>
      </c>
      <c r="CH1197" t="s">
        <v>1230</v>
      </c>
      <c r="CI1197" t="s">
        <v>1547</v>
      </c>
      <c r="CJ1197" t="s">
        <v>4365</v>
      </c>
      <c r="CK1197" t="s">
        <v>1564</v>
      </c>
      <c r="CL1197"/>
      <c r="CM1197"/>
      <c r="CN1197" t="s">
        <v>13651</v>
      </c>
      <c r="CO1197" t="s">
        <v>13695</v>
      </c>
      <c r="CP1197" t="s">
        <v>13651</v>
      </c>
      <c r="CQ1197" t="s">
        <v>13695</v>
      </c>
      <c r="CR1197" t="s">
        <v>1547</v>
      </c>
      <c r="CS1197">
        <v>9</v>
      </c>
      <c r="CT1197" t="s">
        <v>11956</v>
      </c>
      <c r="CU1197" t="s">
        <v>11956</v>
      </c>
      <c r="CV1197" t="s">
        <v>11956</v>
      </c>
      <c r="CW1197" t="s">
        <v>1547</v>
      </c>
      <c r="CX1197" t="s">
        <v>1547</v>
      </c>
      <c r="CY1197">
        <v>1195</v>
      </c>
      <c r="CZ1197" t="s">
        <v>11081</v>
      </c>
      <c r="DA1197" t="s">
        <v>1547</v>
      </c>
      <c r="DB1197" t="s">
        <v>1881</v>
      </c>
      <c r="DC1197" t="s">
        <v>1882</v>
      </c>
      <c r="DD1197" t="s">
        <v>13694</v>
      </c>
      <c r="DE1197" t="s">
        <v>4364</v>
      </c>
      <c r="DF1197" t="s">
        <v>13693</v>
      </c>
      <c r="DG1197" t="s">
        <v>1547</v>
      </c>
      <c r="DH1197" t="s">
        <v>1547</v>
      </c>
      <c r="DI1197" t="s">
        <v>1892</v>
      </c>
      <c r="DJ1197" t="s">
        <v>14353</v>
      </c>
      <c r="DK1197"/>
      <c r="DL1197" t="s">
        <v>1892</v>
      </c>
      <c r="DM1197">
        <v>9</v>
      </c>
      <c r="DN1197" t="s">
        <v>1883</v>
      </c>
      <c r="DO1197" t="s">
        <v>1564</v>
      </c>
      <c r="DP1197" t="b">
        <v>1</v>
      </c>
      <c r="DQ1197" t="b">
        <v>0</v>
      </c>
      <c r="DR1197" t="b">
        <v>1</v>
      </c>
      <c r="DS1197" t="b">
        <v>0</v>
      </c>
      <c r="DT1197" t="b">
        <v>0</v>
      </c>
      <c r="DU1197" t="b">
        <v>1</v>
      </c>
      <c r="DV1197" t="b">
        <v>0</v>
      </c>
      <c r="DW1197">
        <v>0</v>
      </c>
      <c r="DX1197" t="b">
        <v>0</v>
      </c>
      <c r="DY1197" t="b">
        <v>0</v>
      </c>
      <c r="DZ1197" t="b">
        <v>0</v>
      </c>
      <c r="EA1197" t="b">
        <v>0</v>
      </c>
      <c r="EB1197" t="b">
        <v>0</v>
      </c>
      <c r="EC1197" t="b">
        <v>1</v>
      </c>
      <c r="ED1197" t="b">
        <v>0</v>
      </c>
      <c r="EE1197" t="b">
        <v>0</v>
      </c>
      <c r="EF1197" t="b">
        <v>0</v>
      </c>
      <c r="EG1197" t="b" cm="1">
        <v>0</v>
      </c>
      <c r="EH1197" t="b">
        <v>0</v>
      </c>
      <c r="EI1197" t="b">
        <v>0</v>
      </c>
      <c r="EJ1197" t="b">
        <v>1</v>
      </c>
      <c r="EK1197" t="s">
        <v>5327</v>
      </c>
      <c r="EL1197">
        <v>0</v>
      </c>
      <c r="EM1197">
        <v>9</v>
      </c>
      <c r="EN1197" t="b">
        <v>0</v>
      </c>
    </row>
    <row r="1198" spans="1:144" ht="15.75">
      <c r="A1198"/>
      <c r="B1198" t="s">
        <v>1564</v>
      </c>
      <c r="C1198" t="s">
        <v>1564</v>
      </c>
      <c r="D1198" t="s">
        <v>14456</v>
      </c>
      <c r="E1198" t="s">
        <v>13697</v>
      </c>
      <c r="F1198"/>
      <c r="G1198" t="s">
        <v>13696</v>
      </c>
      <c r="H1198" t="s">
        <v>13696</v>
      </c>
      <c r="I1198" t="s">
        <v>1230</v>
      </c>
      <c r="J1198"/>
      <c r="K1198"/>
      <c r="L1198" t="s">
        <v>1743</v>
      </c>
      <c r="M1198" t="s">
        <v>2001</v>
      </c>
      <c r="N1198"/>
      <c r="O1198" t="s">
        <v>4735</v>
      </c>
      <c r="P1198" t="s">
        <v>1564</v>
      </c>
      <c r="Q1198" t="s">
        <v>4364</v>
      </c>
      <c r="R1198" t="s">
        <v>4365</v>
      </c>
      <c r="S1198"/>
      <c r="T1198"/>
      <c r="U1198" t="s">
        <v>13651</v>
      </c>
      <c r="V1198" t="s">
        <v>13698</v>
      </c>
      <c r="W1198"/>
      <c r="X1198"/>
      <c r="Y1198"/>
      <c r="Z1198"/>
      <c r="AA1198"/>
      <c r="AB1198"/>
      <c r="AC1198"/>
      <c r="AD1198"/>
      <c r="AE1198"/>
      <c r="AF1198"/>
      <c r="AG1198"/>
      <c r="AH1198"/>
      <c r="AI1198"/>
      <c r="AJ1198"/>
      <c r="AK1198"/>
      <c r="AL1198"/>
      <c r="AM1198"/>
      <c r="AN1198"/>
      <c r="AO1198" s="108" t="s">
        <v>43</v>
      </c>
      <c r="AP1198" t="s">
        <v>2866</v>
      </c>
      <c r="AQ1198">
        <v>28</v>
      </c>
      <c r="AR1198" t="s">
        <v>14359</v>
      </c>
      <c r="AS1198" t="s">
        <v>1564</v>
      </c>
      <c r="AT1198" t="s">
        <v>11094</v>
      </c>
      <c r="AU1198" t="s">
        <v>13697</v>
      </c>
      <c r="AV1198" t="s">
        <v>14360</v>
      </c>
      <c r="AW1198" t="s">
        <v>1744</v>
      </c>
      <c r="AX1198" t="s">
        <v>1740</v>
      </c>
      <c r="AY1198" t="s">
        <v>14361</v>
      </c>
      <c r="AZ1198" t="s">
        <v>4364</v>
      </c>
      <c r="BA1198" t="s">
        <v>14362</v>
      </c>
      <c r="BB1198" t="s">
        <v>1230</v>
      </c>
      <c r="BC1198" t="s">
        <v>1743</v>
      </c>
      <c r="BD1198" t="s">
        <v>14460</v>
      </c>
      <c r="BE1198" t="s">
        <v>4679</v>
      </c>
      <c r="BF1198">
        <v>1198</v>
      </c>
      <c r="BG1198">
        <v>1172</v>
      </c>
      <c r="BH1198">
        <v>0</v>
      </c>
      <c r="BI1198" t="s">
        <v>13697</v>
      </c>
      <c r="BJ1198">
        <v>1</v>
      </c>
      <c r="BK1198">
        <v>0</v>
      </c>
      <c r="BL1198">
        <v>0</v>
      </c>
      <c r="BM1198" t="s">
        <v>1547</v>
      </c>
      <c r="BN1198" t="s">
        <v>13650</v>
      </c>
      <c r="BO1198" t="s">
        <v>14255</v>
      </c>
      <c r="BP1198" t="s" cm="1">
        <v>14254</v>
      </c>
      <c r="BQ1198" t="s">
        <v>1547</v>
      </c>
      <c r="BR1198" t="s">
        <v>11956</v>
      </c>
      <c r="BS1198">
        <v>35</v>
      </c>
      <c r="BT1198" t="s">
        <v>5303</v>
      </c>
      <c r="BU1198" t="s">
        <v>16175</v>
      </c>
      <c r="BV1198" t="s">
        <v>14456</v>
      </c>
      <c r="BW1198" t="s">
        <v>14360</v>
      </c>
      <c r="BX1198" t="s">
        <v>14361</v>
      </c>
      <c r="BY1198" t="s">
        <v>1744</v>
      </c>
      <c r="BZ1198" t="s">
        <v>1547</v>
      </c>
      <c r="CA1198" t="s">
        <v>1744</v>
      </c>
      <c r="CB1198" t="s">
        <v>2001</v>
      </c>
      <c r="CC1198"/>
      <c r="CD1198" t="s">
        <v>998</v>
      </c>
      <c r="CE1198" t="s">
        <v>1230</v>
      </c>
      <c r="CF1198" t="s">
        <v>14363</v>
      </c>
      <c r="CG1198" t="s">
        <v>14364</v>
      </c>
      <c r="CH1198" t="s">
        <v>1230</v>
      </c>
      <c r="CI1198" t="s">
        <v>1547</v>
      </c>
      <c r="CJ1198" t="s">
        <v>4365</v>
      </c>
      <c r="CK1198" t="s">
        <v>1564</v>
      </c>
      <c r="CL1198"/>
      <c r="CM1198"/>
      <c r="CN1198" t="s">
        <v>13651</v>
      </c>
      <c r="CO1198" t="s">
        <v>13698</v>
      </c>
      <c r="CP1198" t="s">
        <v>13651</v>
      </c>
      <c r="CQ1198" t="s">
        <v>13698</v>
      </c>
      <c r="CR1198" t="s">
        <v>1547</v>
      </c>
      <c r="CS1198">
        <v>9</v>
      </c>
      <c r="CT1198" t="s">
        <v>11956</v>
      </c>
      <c r="CU1198" t="s">
        <v>11956</v>
      </c>
      <c r="CV1198" t="s">
        <v>11956</v>
      </c>
      <c r="CW1198" t="s">
        <v>1547</v>
      </c>
      <c r="CX1198" t="s">
        <v>1547</v>
      </c>
      <c r="CY1198">
        <v>1196</v>
      </c>
      <c r="CZ1198" t="s">
        <v>11086</v>
      </c>
      <c r="DA1198" t="s">
        <v>1547</v>
      </c>
      <c r="DB1198" t="s">
        <v>1881</v>
      </c>
      <c r="DC1198" t="s">
        <v>1882</v>
      </c>
      <c r="DD1198" t="s">
        <v>13697</v>
      </c>
      <c r="DE1198" t="s">
        <v>4364</v>
      </c>
      <c r="DF1198" t="s">
        <v>13696</v>
      </c>
      <c r="DG1198" t="s">
        <v>1547</v>
      </c>
      <c r="DH1198" t="s">
        <v>1547</v>
      </c>
      <c r="DI1198" t="s">
        <v>1892</v>
      </c>
      <c r="DJ1198" t="s">
        <v>14359</v>
      </c>
      <c r="DK1198"/>
      <c r="DL1198" t="s">
        <v>1892</v>
      </c>
      <c r="DM1198">
        <v>9</v>
      </c>
      <c r="DN1198" t="s">
        <v>1883</v>
      </c>
      <c r="DO1198" t="s">
        <v>1564</v>
      </c>
      <c r="DP1198" t="b">
        <v>1</v>
      </c>
      <c r="DQ1198" t="b">
        <v>0</v>
      </c>
      <c r="DR1198" t="b">
        <v>1</v>
      </c>
      <c r="DS1198" t="b">
        <v>0</v>
      </c>
      <c r="DT1198" t="b">
        <v>0</v>
      </c>
      <c r="DU1198" t="b">
        <v>1</v>
      </c>
      <c r="DV1198" t="b">
        <v>0</v>
      </c>
      <c r="DW1198">
        <v>0</v>
      </c>
      <c r="DX1198" t="b">
        <v>0</v>
      </c>
      <c r="DY1198" t="b">
        <v>0</v>
      </c>
      <c r="DZ1198" t="b">
        <v>1</v>
      </c>
      <c r="EA1198" t="b">
        <v>0</v>
      </c>
      <c r="EB1198" t="b">
        <v>0</v>
      </c>
      <c r="EC1198" t="b">
        <v>1</v>
      </c>
      <c r="ED1198" t="b">
        <v>0</v>
      </c>
      <c r="EE1198" t="b">
        <v>0</v>
      </c>
      <c r="EF1198" t="b">
        <v>0</v>
      </c>
      <c r="EG1198" t="b" cm="1">
        <v>0</v>
      </c>
      <c r="EH1198" t="b">
        <v>0</v>
      </c>
      <c r="EI1198" t="b">
        <v>0</v>
      </c>
      <c r="EJ1198" t="b">
        <v>1</v>
      </c>
      <c r="EK1198" t="s">
        <v>14803</v>
      </c>
      <c r="EL1198">
        <v>0</v>
      </c>
      <c r="EM1198">
        <v>13</v>
      </c>
      <c r="EN1198" t="b">
        <v>0</v>
      </c>
    </row>
    <row r="1199" spans="1:144" ht="15.75">
      <c r="A1199"/>
      <c r="B1199" t="s">
        <v>1564</v>
      </c>
      <c r="C1199" t="s">
        <v>1564</v>
      </c>
      <c r="D1199" t="s">
        <v>4741</v>
      </c>
      <c r="E1199" t="s">
        <v>4742</v>
      </c>
      <c r="F1199"/>
      <c r="G1199" t="s">
        <v>4439</v>
      </c>
      <c r="H1199" t="s">
        <v>4439</v>
      </c>
      <c r="I1199" t="s">
        <v>1230</v>
      </c>
      <c r="J1199"/>
      <c r="K1199"/>
      <c r="L1199" t="s">
        <v>1743</v>
      </c>
      <c r="M1199" t="s">
        <v>2007</v>
      </c>
      <c r="N1199"/>
      <c r="O1199" t="s">
        <v>4735</v>
      </c>
      <c r="P1199" t="s">
        <v>1564</v>
      </c>
      <c r="Q1199" t="s">
        <v>4364</v>
      </c>
      <c r="R1199" t="s">
        <v>4365</v>
      </c>
      <c r="S1199"/>
      <c r="T1199"/>
      <c r="U1199" t="s">
        <v>13651</v>
      </c>
      <c r="V1199" t="s">
        <v>13699</v>
      </c>
      <c r="W1199"/>
      <c r="X1199"/>
      <c r="Y1199"/>
      <c r="Z1199"/>
      <c r="AA1199"/>
      <c r="AB1199"/>
      <c r="AC1199"/>
      <c r="AD1199"/>
      <c r="AE1199"/>
      <c r="AF1199"/>
      <c r="AG1199"/>
      <c r="AH1199"/>
      <c r="AI1199"/>
      <c r="AJ1199"/>
      <c r="AK1199"/>
      <c r="AL1199"/>
      <c r="AM1199"/>
      <c r="AN1199"/>
      <c r="AO1199" s="108" t="s">
        <v>43</v>
      </c>
      <c r="AP1199" t="s">
        <v>2866</v>
      </c>
      <c r="AQ1199">
        <v>29</v>
      </c>
      <c r="AR1199" t="s">
        <v>14365</v>
      </c>
      <c r="AS1199" t="s">
        <v>1564</v>
      </c>
      <c r="AT1199" t="s">
        <v>11094</v>
      </c>
      <c r="AU1199" t="s">
        <v>4742</v>
      </c>
      <c r="AV1199" t="s">
        <v>11982</v>
      </c>
      <c r="AW1199" t="s">
        <v>1744</v>
      </c>
      <c r="AX1199" t="s">
        <v>1740</v>
      </c>
      <c r="AY1199" t="s">
        <v>10402</v>
      </c>
      <c r="AZ1199" t="s">
        <v>4364</v>
      </c>
      <c r="BA1199" t="s">
        <v>11983</v>
      </c>
      <c r="BB1199" t="s">
        <v>1230</v>
      </c>
      <c r="BC1199" t="s">
        <v>1743</v>
      </c>
      <c r="BD1199" t="s">
        <v>14366</v>
      </c>
      <c r="BE1199" t="s">
        <v>4679</v>
      </c>
      <c r="BF1199">
        <v>1199</v>
      </c>
      <c r="BG1199">
        <v>1172</v>
      </c>
      <c r="BH1199">
        <v>0</v>
      </c>
      <c r="BI1199" t="s">
        <v>4742</v>
      </c>
      <c r="BJ1199">
        <v>1</v>
      </c>
      <c r="BK1199">
        <v>0</v>
      </c>
      <c r="BL1199">
        <v>0</v>
      </c>
      <c r="BM1199" t="s">
        <v>1547</v>
      </c>
      <c r="BN1199" t="s">
        <v>13650</v>
      </c>
      <c r="BO1199" t="s">
        <v>14255</v>
      </c>
      <c r="BP1199" t="s" cm="1">
        <v>14254</v>
      </c>
      <c r="BQ1199" t="s">
        <v>1547</v>
      </c>
      <c r="BR1199" t="s">
        <v>11956</v>
      </c>
      <c r="BS1199">
        <v>36</v>
      </c>
      <c r="BT1199" t="s">
        <v>5312</v>
      </c>
      <c r="BU1199" t="s">
        <v>16176</v>
      </c>
      <c r="BV1199" t="s">
        <v>4741</v>
      </c>
      <c r="BW1199" t="s">
        <v>11982</v>
      </c>
      <c r="BX1199" t="s">
        <v>10402</v>
      </c>
      <c r="BY1199" t="s">
        <v>1744</v>
      </c>
      <c r="BZ1199" t="s">
        <v>1547</v>
      </c>
      <c r="CA1199" t="s">
        <v>1744</v>
      </c>
      <c r="CB1199" t="s">
        <v>2007</v>
      </c>
      <c r="CC1199"/>
      <c r="CD1199" t="s">
        <v>998</v>
      </c>
      <c r="CE1199" t="s">
        <v>1230</v>
      </c>
      <c r="CF1199" t="s">
        <v>14367</v>
      </c>
      <c r="CG1199" t="s">
        <v>14368</v>
      </c>
      <c r="CH1199" t="s">
        <v>1230</v>
      </c>
      <c r="CI1199" t="s">
        <v>1547</v>
      </c>
      <c r="CJ1199" t="s">
        <v>4365</v>
      </c>
      <c r="CK1199" t="s">
        <v>1564</v>
      </c>
      <c r="CL1199"/>
      <c r="CM1199"/>
      <c r="CN1199" t="s">
        <v>13651</v>
      </c>
      <c r="CO1199" t="s">
        <v>13699</v>
      </c>
      <c r="CP1199" t="s">
        <v>13651</v>
      </c>
      <c r="CQ1199" t="s">
        <v>13699</v>
      </c>
      <c r="CR1199" t="s">
        <v>1547</v>
      </c>
      <c r="CS1199">
        <v>9</v>
      </c>
      <c r="CT1199" t="s">
        <v>11956</v>
      </c>
      <c r="CU1199" t="s">
        <v>11956</v>
      </c>
      <c r="CV1199" t="s">
        <v>11956</v>
      </c>
      <c r="CW1199" t="s">
        <v>1547</v>
      </c>
      <c r="CX1199" t="s">
        <v>1547</v>
      </c>
      <c r="CY1199">
        <v>1197</v>
      </c>
      <c r="CZ1199" t="s">
        <v>11092</v>
      </c>
      <c r="DA1199" t="s">
        <v>1547</v>
      </c>
      <c r="DB1199" t="s">
        <v>1881</v>
      </c>
      <c r="DC1199" t="s">
        <v>1882</v>
      </c>
      <c r="DD1199" t="s">
        <v>4742</v>
      </c>
      <c r="DE1199" t="s">
        <v>4364</v>
      </c>
      <c r="DF1199" t="s">
        <v>4439</v>
      </c>
      <c r="DG1199" t="s">
        <v>1547</v>
      </c>
      <c r="DH1199" t="s">
        <v>1547</v>
      </c>
      <c r="DI1199" t="s">
        <v>1892</v>
      </c>
      <c r="DJ1199" t="s">
        <v>14365</v>
      </c>
      <c r="DK1199"/>
      <c r="DL1199" t="s">
        <v>1892</v>
      </c>
      <c r="DM1199">
        <v>9</v>
      </c>
      <c r="DN1199" t="s">
        <v>1883</v>
      </c>
      <c r="DO1199" t="s">
        <v>1564</v>
      </c>
      <c r="DP1199" t="b">
        <v>1</v>
      </c>
      <c r="DQ1199" t="b">
        <v>0</v>
      </c>
      <c r="DR1199" t="b">
        <v>1</v>
      </c>
      <c r="DS1199" t="b">
        <v>0</v>
      </c>
      <c r="DT1199" t="b">
        <v>0</v>
      </c>
      <c r="DU1199" t="b">
        <v>1</v>
      </c>
      <c r="DV1199" t="b">
        <v>0</v>
      </c>
      <c r="DW1199">
        <v>0</v>
      </c>
      <c r="DX1199" t="b">
        <v>0</v>
      </c>
      <c r="DY1199" t="b">
        <v>0</v>
      </c>
      <c r="DZ1199" t="b">
        <v>0</v>
      </c>
      <c r="EA1199" t="b">
        <v>0</v>
      </c>
      <c r="EB1199" t="b">
        <v>0</v>
      </c>
      <c r="EC1199" t="b">
        <v>0</v>
      </c>
      <c r="ED1199" t="b">
        <v>0</v>
      </c>
      <c r="EE1199" t="b">
        <v>0</v>
      </c>
      <c r="EF1199" t="b">
        <v>0</v>
      </c>
      <c r="EG1199" t="b" cm="1">
        <v>0</v>
      </c>
      <c r="EH1199" t="b">
        <v>0</v>
      </c>
      <c r="EI1199" t="b">
        <v>0</v>
      </c>
      <c r="EJ1199" t="b">
        <v>0</v>
      </c>
      <c r="EK1199" t="s">
        <v>1547</v>
      </c>
      <c r="EL1199">
        <v>0</v>
      </c>
      <c r="EM1199">
        <v>27</v>
      </c>
      <c r="EN1199" t="b">
        <v>0</v>
      </c>
    </row>
    <row r="1200" spans="1:144" ht="15.75">
      <c r="A1200"/>
      <c r="B1200" t="s">
        <v>1564</v>
      </c>
      <c r="C1200" t="s">
        <v>1564</v>
      </c>
      <c r="D1200" t="s">
        <v>4456</v>
      </c>
      <c r="E1200" t="s">
        <v>4457</v>
      </c>
      <c r="F1200"/>
      <c r="G1200" t="s">
        <v>4456</v>
      </c>
      <c r="H1200" t="s">
        <v>4456</v>
      </c>
      <c r="I1200" t="s">
        <v>1244</v>
      </c>
      <c r="J1200"/>
      <c r="K1200"/>
      <c r="L1200" t="s">
        <v>1743</v>
      </c>
      <c r="M1200" t="s">
        <v>902</v>
      </c>
      <c r="N1200"/>
      <c r="O1200" t="s">
        <v>4735</v>
      </c>
      <c r="P1200" t="s">
        <v>1564</v>
      </c>
      <c r="Q1200" t="s">
        <v>4364</v>
      </c>
      <c r="R1200" t="s">
        <v>4365</v>
      </c>
      <c r="S1200"/>
      <c r="T1200"/>
      <c r="U1200" t="s">
        <v>13700</v>
      </c>
      <c r="V1200"/>
      <c r="W1200"/>
      <c r="X1200"/>
      <c r="Y1200"/>
      <c r="Z1200"/>
      <c r="AA1200"/>
      <c r="AB1200"/>
      <c r="AC1200"/>
      <c r="AD1200"/>
      <c r="AE1200"/>
      <c r="AF1200"/>
      <c r="AG1200"/>
      <c r="AH1200"/>
      <c r="AI1200"/>
      <c r="AJ1200"/>
      <c r="AK1200"/>
      <c r="AL1200"/>
      <c r="AM1200"/>
      <c r="AN1200"/>
      <c r="AO1200" s="108" t="s">
        <v>43</v>
      </c>
      <c r="AP1200" t="s">
        <v>2866</v>
      </c>
      <c r="AQ1200">
        <v>30</v>
      </c>
      <c r="AR1200" t="s">
        <v>14369</v>
      </c>
      <c r="AS1200" t="s">
        <v>1564</v>
      </c>
      <c r="AT1200" t="s">
        <v>11094</v>
      </c>
      <c r="AU1200" t="s">
        <v>4457</v>
      </c>
      <c r="AV1200" t="s">
        <v>10482</v>
      </c>
      <c r="AW1200" t="s">
        <v>1744</v>
      </c>
      <c r="AX1200" t="s">
        <v>1740</v>
      </c>
      <c r="AY1200" t="s">
        <v>10483</v>
      </c>
      <c r="AZ1200" t="s">
        <v>4364</v>
      </c>
      <c r="BA1200" t="s">
        <v>10484</v>
      </c>
      <c r="BB1200" t="s">
        <v>1244</v>
      </c>
      <c r="BC1200" t="s">
        <v>1743</v>
      </c>
      <c r="BD1200" t="s">
        <v>10485</v>
      </c>
      <c r="BE1200" t="s">
        <v>4456</v>
      </c>
      <c r="BF1200">
        <v>1200</v>
      </c>
      <c r="BG1200">
        <v>0</v>
      </c>
      <c r="BH1200">
        <v>0</v>
      </c>
      <c r="BI1200" t="s">
        <v>1547</v>
      </c>
      <c r="BJ1200">
        <v>0</v>
      </c>
      <c r="BK1200">
        <v>0</v>
      </c>
      <c r="BL1200">
        <v>0</v>
      </c>
      <c r="BM1200" t="s">
        <v>1547</v>
      </c>
      <c r="BN1200" t="s">
        <v>1547</v>
      </c>
      <c r="BO1200" t="s">
        <v>1547</v>
      </c>
      <c r="BP1200" t="s" cm="1">
        <v>1547</v>
      </c>
      <c r="BQ1200" t="s">
        <v>1547</v>
      </c>
      <c r="BR1200" t="s">
        <v>11956</v>
      </c>
      <c r="BS1200">
        <v>37</v>
      </c>
      <c r="BT1200" t="s">
        <v>5322</v>
      </c>
      <c r="BU1200" t="s">
        <v>16177</v>
      </c>
      <c r="BV1200" t="s">
        <v>4456</v>
      </c>
      <c r="BW1200" t="s">
        <v>10482</v>
      </c>
      <c r="BX1200" t="s">
        <v>10483</v>
      </c>
      <c r="BY1200" t="s">
        <v>1744</v>
      </c>
      <c r="BZ1200" t="s">
        <v>1547</v>
      </c>
      <c r="CA1200" t="s">
        <v>1744</v>
      </c>
      <c r="CB1200" t="s">
        <v>902</v>
      </c>
      <c r="CC1200"/>
      <c r="CD1200" t="s">
        <v>998</v>
      </c>
      <c r="CE1200" t="s">
        <v>1244</v>
      </c>
      <c r="CF1200" t="s">
        <v>4457</v>
      </c>
      <c r="CG1200" t="s">
        <v>10482</v>
      </c>
      <c r="CH1200" t="s">
        <v>1244</v>
      </c>
      <c r="CI1200" t="s">
        <v>1547</v>
      </c>
      <c r="CJ1200" t="s">
        <v>4365</v>
      </c>
      <c r="CK1200" t="s">
        <v>1564</v>
      </c>
      <c r="CL1200"/>
      <c r="CM1200"/>
      <c r="CN1200" t="s">
        <v>13700</v>
      </c>
      <c r="CO1200" t="s">
        <v>1547</v>
      </c>
      <c r="CP1200" t="s">
        <v>13700</v>
      </c>
      <c r="CQ1200" t="s">
        <v>1547</v>
      </c>
      <c r="CR1200" t="s">
        <v>1547</v>
      </c>
      <c r="CS1200">
        <v>9</v>
      </c>
      <c r="CT1200" t="s">
        <v>11956</v>
      </c>
      <c r="CU1200" t="s">
        <v>11956</v>
      </c>
      <c r="CV1200" t="s">
        <v>11956</v>
      </c>
      <c r="CW1200" t="s">
        <v>1547</v>
      </c>
      <c r="CX1200" t="s">
        <v>1547</v>
      </c>
      <c r="CY1200">
        <v>1198</v>
      </c>
      <c r="CZ1200" t="s">
        <v>11099</v>
      </c>
      <c r="DA1200" t="s">
        <v>1547</v>
      </c>
      <c r="DB1200" t="s">
        <v>1881</v>
      </c>
      <c r="DC1200" t="s">
        <v>1882</v>
      </c>
      <c r="DD1200" t="s">
        <v>4457</v>
      </c>
      <c r="DE1200" t="s">
        <v>4364</v>
      </c>
      <c r="DF1200" t="s">
        <v>4456</v>
      </c>
      <c r="DG1200" t="s">
        <v>1547</v>
      </c>
      <c r="DH1200" t="s">
        <v>1547</v>
      </c>
      <c r="DI1200" t="s">
        <v>1892</v>
      </c>
      <c r="DJ1200" t="s">
        <v>14369</v>
      </c>
      <c r="DK1200"/>
      <c r="DL1200" t="s">
        <v>1892</v>
      </c>
      <c r="DM1200">
        <v>9</v>
      </c>
      <c r="DN1200" t="s">
        <v>1883</v>
      </c>
      <c r="DO1200" t="s">
        <v>1564</v>
      </c>
      <c r="DP1200" t="b">
        <v>1</v>
      </c>
      <c r="DQ1200" t="b">
        <v>0</v>
      </c>
      <c r="DR1200" t="b">
        <v>1</v>
      </c>
      <c r="DS1200" t="b">
        <v>0</v>
      </c>
      <c r="DT1200" t="b">
        <v>0</v>
      </c>
      <c r="DU1200" t="b">
        <v>1</v>
      </c>
      <c r="DV1200" t="b">
        <v>1</v>
      </c>
      <c r="DW1200">
        <v>0</v>
      </c>
      <c r="DX1200" t="b">
        <v>0</v>
      </c>
      <c r="DY1200" t="b">
        <v>0</v>
      </c>
      <c r="DZ1200" t="b">
        <v>0</v>
      </c>
      <c r="EA1200" t="b">
        <v>0</v>
      </c>
      <c r="EB1200" t="b">
        <v>0</v>
      </c>
      <c r="EC1200" t="b">
        <v>0</v>
      </c>
      <c r="ED1200" t="b">
        <v>0</v>
      </c>
      <c r="EE1200" t="b">
        <v>0</v>
      </c>
      <c r="EF1200" t="b">
        <v>0</v>
      </c>
      <c r="EG1200" t="b" cm="1">
        <v>0</v>
      </c>
      <c r="EH1200" t="b">
        <v>0</v>
      </c>
      <c r="EI1200" t="b">
        <v>0</v>
      </c>
      <c r="EJ1200" t="b">
        <v>0</v>
      </c>
      <c r="EK1200" t="s">
        <v>1547</v>
      </c>
      <c r="EL1200">
        <v>0</v>
      </c>
      <c r="EM1200">
        <v>20</v>
      </c>
      <c r="EN1200" t="b">
        <v>0</v>
      </c>
    </row>
    <row r="1201" spans="1:144" ht="15.75">
      <c r="A1201"/>
      <c r="B1201" t="s">
        <v>1564</v>
      </c>
      <c r="C1201" t="s">
        <v>1564</v>
      </c>
      <c r="D1201" t="s">
        <v>1249</v>
      </c>
      <c r="E1201" t="s">
        <v>1248</v>
      </c>
      <c r="F1201"/>
      <c r="G1201" t="s">
        <v>1249</v>
      </c>
      <c r="H1201" t="s">
        <v>4428</v>
      </c>
      <c r="I1201" t="s">
        <v>1251</v>
      </c>
      <c r="J1201"/>
      <c r="K1201"/>
      <c r="L1201" t="s">
        <v>1743</v>
      </c>
      <c r="M1201" t="s">
        <v>1754</v>
      </c>
      <c r="N1201" t="s">
        <v>4369</v>
      </c>
      <c r="O1201" t="s">
        <v>4735</v>
      </c>
      <c r="P1201" t="s">
        <v>1564</v>
      </c>
      <c r="Q1201" t="s">
        <v>4364</v>
      </c>
      <c r="R1201" t="s">
        <v>4365</v>
      </c>
      <c r="S1201"/>
      <c r="T1201"/>
      <c r="U1201" t="s">
        <v>13700</v>
      </c>
      <c r="V1201" t="s">
        <v>13126</v>
      </c>
      <c r="W1201"/>
      <c r="X1201"/>
      <c r="Y1201"/>
      <c r="Z1201"/>
      <c r="AA1201"/>
      <c r="AB1201"/>
      <c r="AC1201"/>
      <c r="AD1201"/>
      <c r="AE1201"/>
      <c r="AF1201"/>
      <c r="AG1201"/>
      <c r="AH1201"/>
      <c r="AI1201"/>
      <c r="AJ1201"/>
      <c r="AK1201"/>
      <c r="AL1201"/>
      <c r="AM1201"/>
      <c r="AN1201"/>
      <c r="AO1201" s="108" t="s">
        <v>43</v>
      </c>
      <c r="AP1201" t="s">
        <v>2866</v>
      </c>
      <c r="AQ1201">
        <v>31</v>
      </c>
      <c r="AR1201" t="s">
        <v>14264</v>
      </c>
      <c r="AS1201" t="s">
        <v>1564</v>
      </c>
      <c r="AT1201" t="s">
        <v>11094</v>
      </c>
      <c r="AU1201" t="s">
        <v>1248</v>
      </c>
      <c r="AV1201" t="s">
        <v>1751</v>
      </c>
      <c r="AW1201" t="s">
        <v>1744</v>
      </c>
      <c r="AX1201" t="s">
        <v>1740</v>
      </c>
      <c r="AY1201" t="s">
        <v>1752</v>
      </c>
      <c r="AZ1201" t="s">
        <v>4364</v>
      </c>
      <c r="BA1201" t="s">
        <v>1896</v>
      </c>
      <c r="BB1201" t="s">
        <v>1251</v>
      </c>
      <c r="BC1201" t="s">
        <v>1743</v>
      </c>
      <c r="BD1201" t="s">
        <v>1950</v>
      </c>
      <c r="BE1201" t="s">
        <v>4456</v>
      </c>
      <c r="BF1201">
        <v>4</v>
      </c>
      <c r="BG1201">
        <v>1200</v>
      </c>
      <c r="BH1201">
        <v>0</v>
      </c>
      <c r="BI1201" t="s">
        <v>1547</v>
      </c>
      <c r="BJ1201">
        <v>0</v>
      </c>
      <c r="BK1201">
        <v>0</v>
      </c>
      <c r="BL1201">
        <v>4</v>
      </c>
      <c r="BM1201" t="s">
        <v>1750</v>
      </c>
      <c r="BN1201" t="s">
        <v>4457</v>
      </c>
      <c r="BO1201" t="s">
        <v>10482</v>
      </c>
      <c r="BP1201" t="s" cm="1">
        <v>14369</v>
      </c>
      <c r="BQ1201" t="s">
        <v>1547</v>
      </c>
      <c r="BR1201" t="s">
        <v>11956</v>
      </c>
      <c r="BS1201">
        <v>38</v>
      </c>
      <c r="BT1201" t="s">
        <v>5333</v>
      </c>
      <c r="BU1201" t="s">
        <v>16178</v>
      </c>
      <c r="BV1201" t="s">
        <v>1249</v>
      </c>
      <c r="BW1201" t="s">
        <v>1751</v>
      </c>
      <c r="BX1201" t="s">
        <v>10370</v>
      </c>
      <c r="BY1201" t="s">
        <v>10117</v>
      </c>
      <c r="BZ1201" t="s">
        <v>1547</v>
      </c>
      <c r="CA1201" t="s">
        <v>1744</v>
      </c>
      <c r="CB1201" t="s">
        <v>1754</v>
      </c>
      <c r="CC1201"/>
      <c r="CD1201" t="s">
        <v>998</v>
      </c>
      <c r="CE1201" t="s">
        <v>1251</v>
      </c>
      <c r="CF1201" t="s">
        <v>12106</v>
      </c>
      <c r="CG1201" t="s">
        <v>12107</v>
      </c>
      <c r="CH1201" t="s">
        <v>1251</v>
      </c>
      <c r="CI1201" t="s">
        <v>1547</v>
      </c>
      <c r="CJ1201" t="s">
        <v>4365</v>
      </c>
      <c r="CK1201" t="s">
        <v>1564</v>
      </c>
      <c r="CL1201"/>
      <c r="CM1201"/>
      <c r="CN1201" t="s">
        <v>13700</v>
      </c>
      <c r="CO1201" t="s">
        <v>13126</v>
      </c>
      <c r="CP1201" t="s">
        <v>13700</v>
      </c>
      <c r="CQ1201" t="s">
        <v>13126</v>
      </c>
      <c r="CR1201" t="s">
        <v>1547</v>
      </c>
      <c r="CS1201">
        <v>9</v>
      </c>
      <c r="CT1201" t="s">
        <v>11956</v>
      </c>
      <c r="CU1201" t="s">
        <v>11956</v>
      </c>
      <c r="CV1201" t="s">
        <v>1547</v>
      </c>
      <c r="CW1201" t="s">
        <v>1547</v>
      </c>
      <c r="CX1201" t="s">
        <v>1547</v>
      </c>
      <c r="CY1201">
        <v>1199</v>
      </c>
      <c r="CZ1201" t="s">
        <v>11104</v>
      </c>
      <c r="DA1201" t="s">
        <v>1547</v>
      </c>
      <c r="DB1201" t="s">
        <v>1881</v>
      </c>
      <c r="DC1201" t="s">
        <v>1882</v>
      </c>
      <c r="DD1201" t="s">
        <v>1248</v>
      </c>
      <c r="DE1201" t="s">
        <v>4364</v>
      </c>
      <c r="DF1201" t="s">
        <v>1249</v>
      </c>
      <c r="DG1201" t="s">
        <v>1547</v>
      </c>
      <c r="DH1201" t="s">
        <v>1547</v>
      </c>
      <c r="DI1201" t="s">
        <v>1892</v>
      </c>
      <c r="DJ1201" t="s">
        <v>14264</v>
      </c>
      <c r="DK1201"/>
      <c r="DL1201" t="s">
        <v>1892</v>
      </c>
      <c r="DM1201">
        <v>9</v>
      </c>
      <c r="DN1201" t="s">
        <v>1883</v>
      </c>
      <c r="DO1201" t="s">
        <v>1564</v>
      </c>
      <c r="DP1201" t="b">
        <v>1</v>
      </c>
      <c r="DQ1201" t="b">
        <v>0</v>
      </c>
      <c r="DR1201" t="b">
        <v>0</v>
      </c>
      <c r="DS1201" t="b">
        <v>0</v>
      </c>
      <c r="DT1201" t="b">
        <v>0</v>
      </c>
      <c r="DU1201" t="b">
        <v>1</v>
      </c>
      <c r="DV1201" t="b">
        <v>0</v>
      </c>
      <c r="DW1201">
        <v>0</v>
      </c>
      <c r="DX1201" t="b">
        <v>0</v>
      </c>
      <c r="DY1201" t="b">
        <v>0</v>
      </c>
      <c r="DZ1201" t="b">
        <v>0</v>
      </c>
      <c r="EA1201" t="b">
        <v>0</v>
      </c>
      <c r="EB1201" t="b">
        <v>0</v>
      </c>
      <c r="EC1201" t="b">
        <v>0</v>
      </c>
      <c r="ED1201" t="b">
        <v>0</v>
      </c>
      <c r="EE1201" t="b">
        <v>0</v>
      </c>
      <c r="EF1201" t="b">
        <v>0</v>
      </c>
      <c r="EG1201" t="b" cm="1">
        <v>0</v>
      </c>
      <c r="EH1201" t="b">
        <v>0</v>
      </c>
      <c r="EI1201" t="b">
        <v>0</v>
      </c>
      <c r="EJ1201" t="b">
        <v>0</v>
      </c>
      <c r="EK1201" t="s">
        <v>1547</v>
      </c>
      <c r="EL1201">
        <v>0</v>
      </c>
      <c r="EM1201">
        <v>7</v>
      </c>
      <c r="EN1201" t="b">
        <v>0</v>
      </c>
    </row>
    <row r="1202" spans="1:144" ht="15.75">
      <c r="A1202"/>
      <c r="B1202" t="s">
        <v>1564</v>
      </c>
      <c r="C1202" t="s">
        <v>1564</v>
      </c>
      <c r="D1202" t="s">
        <v>1254</v>
      </c>
      <c r="E1202" t="s">
        <v>1253</v>
      </c>
      <c r="F1202"/>
      <c r="G1202" t="s">
        <v>1277</v>
      </c>
      <c r="H1202" t="s">
        <v>1946</v>
      </c>
      <c r="I1202" t="s">
        <v>1251</v>
      </c>
      <c r="J1202"/>
      <c r="K1202"/>
      <c r="L1202" t="s">
        <v>1743</v>
      </c>
      <c r="M1202" t="s">
        <v>1754</v>
      </c>
      <c r="N1202" t="s">
        <v>1946</v>
      </c>
      <c r="O1202" t="s">
        <v>4735</v>
      </c>
      <c r="P1202" t="s">
        <v>1564</v>
      </c>
      <c r="Q1202" t="s">
        <v>4364</v>
      </c>
      <c r="R1202" t="s">
        <v>4365</v>
      </c>
      <c r="S1202"/>
      <c r="T1202"/>
      <c r="U1202" t="s">
        <v>13700</v>
      </c>
      <c r="V1202" t="s">
        <v>4373</v>
      </c>
      <c r="W1202"/>
      <c r="X1202"/>
      <c r="Y1202"/>
      <c r="Z1202"/>
      <c r="AA1202"/>
      <c r="AB1202"/>
      <c r="AC1202"/>
      <c r="AD1202"/>
      <c r="AE1202"/>
      <c r="AF1202"/>
      <c r="AG1202"/>
      <c r="AH1202"/>
      <c r="AI1202"/>
      <c r="AJ1202"/>
      <c r="AK1202"/>
      <c r="AL1202"/>
      <c r="AM1202"/>
      <c r="AN1202"/>
      <c r="AO1202" s="108" t="s">
        <v>43</v>
      </c>
      <c r="AP1202" t="s">
        <v>2866</v>
      </c>
      <c r="AQ1202">
        <v>32</v>
      </c>
      <c r="AR1202" t="s">
        <v>11157</v>
      </c>
      <c r="AS1202" t="s">
        <v>1564</v>
      </c>
      <c r="AT1202" t="s">
        <v>11094</v>
      </c>
      <c r="AU1202" t="s">
        <v>1253</v>
      </c>
      <c r="AV1202" t="s">
        <v>1766</v>
      </c>
      <c r="AW1202" t="s">
        <v>1744</v>
      </c>
      <c r="AX1202" t="s">
        <v>1740</v>
      </c>
      <c r="AY1202" t="s">
        <v>1788</v>
      </c>
      <c r="AZ1202" t="s">
        <v>4364</v>
      </c>
      <c r="BA1202" t="s">
        <v>1913</v>
      </c>
      <c r="BB1202" t="s">
        <v>1251</v>
      </c>
      <c r="BC1202" t="s">
        <v>1743</v>
      </c>
      <c r="BD1202" t="s">
        <v>1914</v>
      </c>
      <c r="BE1202" t="s">
        <v>4456</v>
      </c>
      <c r="BF1202">
        <v>343</v>
      </c>
      <c r="BG1202">
        <v>1200</v>
      </c>
      <c r="BH1202">
        <v>0</v>
      </c>
      <c r="BI1202" t="s">
        <v>1547</v>
      </c>
      <c r="BJ1202">
        <v>0</v>
      </c>
      <c r="BK1202">
        <v>0</v>
      </c>
      <c r="BL1202">
        <v>515</v>
      </c>
      <c r="BM1202" t="s">
        <v>1770</v>
      </c>
      <c r="BN1202" t="s">
        <v>4457</v>
      </c>
      <c r="BO1202" t="s">
        <v>10482</v>
      </c>
      <c r="BP1202" t="s" cm="1">
        <v>14369</v>
      </c>
      <c r="BQ1202" t="s">
        <v>1547</v>
      </c>
      <c r="BR1202" t="s">
        <v>11956</v>
      </c>
      <c r="BS1202">
        <v>39</v>
      </c>
      <c r="BT1202" t="s">
        <v>5344</v>
      </c>
      <c r="BU1202" t="s">
        <v>16179</v>
      </c>
      <c r="BV1202" t="s">
        <v>1254</v>
      </c>
      <c r="BW1202" t="s">
        <v>1766</v>
      </c>
      <c r="BX1202" t="s">
        <v>1794</v>
      </c>
      <c r="BY1202" t="s">
        <v>1794</v>
      </c>
      <c r="BZ1202" t="s">
        <v>1547</v>
      </c>
      <c r="CA1202" t="s">
        <v>1744</v>
      </c>
      <c r="CB1202" t="s">
        <v>1754</v>
      </c>
      <c r="CC1202"/>
      <c r="CD1202" t="s">
        <v>998</v>
      </c>
      <c r="CE1202" t="s">
        <v>1251</v>
      </c>
      <c r="CF1202" t="s">
        <v>10488</v>
      </c>
      <c r="CG1202" t="s">
        <v>10489</v>
      </c>
      <c r="CH1202" t="s">
        <v>1251</v>
      </c>
      <c r="CI1202" t="s">
        <v>1547</v>
      </c>
      <c r="CJ1202" t="s">
        <v>4365</v>
      </c>
      <c r="CK1202" t="s">
        <v>1564</v>
      </c>
      <c r="CL1202"/>
      <c r="CM1202"/>
      <c r="CN1202" t="s">
        <v>13700</v>
      </c>
      <c r="CO1202" t="s">
        <v>4373</v>
      </c>
      <c r="CP1202" t="s">
        <v>13700</v>
      </c>
      <c r="CQ1202" t="s">
        <v>4373</v>
      </c>
      <c r="CR1202" t="s">
        <v>1547</v>
      </c>
      <c r="CS1202">
        <v>9</v>
      </c>
      <c r="CT1202" t="s">
        <v>11956</v>
      </c>
      <c r="CU1202" t="s">
        <v>11956</v>
      </c>
      <c r="CV1202" t="s">
        <v>1547</v>
      </c>
      <c r="CW1202" t="s">
        <v>1547</v>
      </c>
      <c r="CX1202" t="s">
        <v>1547</v>
      </c>
      <c r="CY1202">
        <v>1200</v>
      </c>
      <c r="CZ1202" t="s">
        <v>11109</v>
      </c>
      <c r="DA1202" t="s">
        <v>1547</v>
      </c>
      <c r="DB1202" t="s">
        <v>1881</v>
      </c>
      <c r="DC1202" t="s">
        <v>1882</v>
      </c>
      <c r="DD1202" t="s">
        <v>1253</v>
      </c>
      <c r="DE1202" t="s">
        <v>4364</v>
      </c>
      <c r="DF1202" t="s">
        <v>1277</v>
      </c>
      <c r="DG1202" t="s">
        <v>1547</v>
      </c>
      <c r="DH1202" t="s">
        <v>1547</v>
      </c>
      <c r="DI1202" t="s">
        <v>1892</v>
      </c>
      <c r="DJ1202" t="s">
        <v>11157</v>
      </c>
      <c r="DK1202"/>
      <c r="DL1202" t="s">
        <v>1892</v>
      </c>
      <c r="DM1202">
        <v>9</v>
      </c>
      <c r="DN1202" t="s">
        <v>1883</v>
      </c>
      <c r="DO1202" t="s">
        <v>1564</v>
      </c>
      <c r="DP1202" t="b">
        <v>1</v>
      </c>
      <c r="DQ1202" t="b">
        <v>0</v>
      </c>
      <c r="DR1202" t="b">
        <v>0</v>
      </c>
      <c r="DS1202" t="b">
        <v>0</v>
      </c>
      <c r="DT1202" t="b">
        <v>0</v>
      </c>
      <c r="DU1202" t="b">
        <v>1</v>
      </c>
      <c r="DV1202" t="b">
        <v>0</v>
      </c>
      <c r="DW1202">
        <v>0</v>
      </c>
      <c r="DX1202" t="b">
        <v>0</v>
      </c>
      <c r="DY1202" t="b">
        <v>0</v>
      </c>
      <c r="DZ1202" t="b">
        <v>0</v>
      </c>
      <c r="EA1202" t="b">
        <v>0</v>
      </c>
      <c r="EB1202" t="b">
        <v>0</v>
      </c>
      <c r="EC1202" t="b">
        <v>1</v>
      </c>
      <c r="ED1202" t="b">
        <v>0</v>
      </c>
      <c r="EE1202" t="b">
        <v>0</v>
      </c>
      <c r="EF1202" t="b">
        <v>0</v>
      </c>
      <c r="EG1202" t="b" cm="1">
        <v>0</v>
      </c>
      <c r="EH1202" t="b">
        <v>0</v>
      </c>
      <c r="EI1202" t="b">
        <v>0</v>
      </c>
      <c r="EJ1202" t="b">
        <v>1</v>
      </c>
      <c r="EK1202" t="s">
        <v>5327</v>
      </c>
      <c r="EL1202">
        <v>0</v>
      </c>
      <c r="EM1202">
        <v>7</v>
      </c>
      <c r="EN1202" t="b">
        <v>0</v>
      </c>
    </row>
    <row r="1203" spans="1:144" ht="15.75">
      <c r="A1203"/>
      <c r="B1203" t="s">
        <v>1564</v>
      </c>
      <c r="C1203" t="s">
        <v>1564</v>
      </c>
      <c r="D1203" t="s">
        <v>4307</v>
      </c>
      <c r="E1203" t="s">
        <v>4277</v>
      </c>
      <c r="F1203" t="s">
        <v>4140</v>
      </c>
      <c r="G1203" t="s">
        <v>4307</v>
      </c>
      <c r="H1203" t="s">
        <v>4307</v>
      </c>
      <c r="I1203" t="s">
        <v>1251</v>
      </c>
      <c r="J1203"/>
      <c r="K1203"/>
      <c r="L1203" t="s">
        <v>1743</v>
      </c>
      <c r="M1203" t="s">
        <v>1749</v>
      </c>
      <c r="N1203" t="s">
        <v>4441</v>
      </c>
      <c r="O1203" t="s">
        <v>4735</v>
      </c>
      <c r="P1203" t="s">
        <v>1564</v>
      </c>
      <c r="Q1203" t="s">
        <v>4364</v>
      </c>
      <c r="R1203" t="s">
        <v>4365</v>
      </c>
      <c r="S1203" t="s">
        <v>4374</v>
      </c>
      <c r="T1203"/>
      <c r="U1203" t="s">
        <v>13700</v>
      </c>
      <c r="V1203" t="s">
        <v>13278</v>
      </c>
      <c r="W1203"/>
      <c r="X1203"/>
      <c r="Y1203"/>
      <c r="Z1203"/>
      <c r="AA1203"/>
      <c r="AB1203"/>
      <c r="AC1203"/>
      <c r="AD1203"/>
      <c r="AE1203"/>
      <c r="AF1203"/>
      <c r="AG1203"/>
      <c r="AH1203"/>
      <c r="AI1203"/>
      <c r="AJ1203"/>
      <c r="AK1203"/>
      <c r="AL1203"/>
      <c r="AM1203"/>
      <c r="AN1203"/>
      <c r="AO1203" s="108" t="s">
        <v>43</v>
      </c>
      <c r="AP1203" t="s">
        <v>2866</v>
      </c>
      <c r="AQ1203">
        <v>33</v>
      </c>
      <c r="AR1203" t="s">
        <v>11170</v>
      </c>
      <c r="AS1203" t="s">
        <v>1564</v>
      </c>
      <c r="AT1203" t="s">
        <v>11094</v>
      </c>
      <c r="AU1203" t="s">
        <v>4277</v>
      </c>
      <c r="AV1203" t="s">
        <v>9895</v>
      </c>
      <c r="AW1203" t="s">
        <v>9470</v>
      </c>
      <c r="AX1203" t="s">
        <v>1740</v>
      </c>
      <c r="AY1203" t="s">
        <v>10126</v>
      </c>
      <c r="AZ1203" t="s">
        <v>4364</v>
      </c>
      <c r="BA1203" t="s">
        <v>9896</v>
      </c>
      <c r="BB1203" t="s">
        <v>1251</v>
      </c>
      <c r="BC1203" t="s">
        <v>1743</v>
      </c>
      <c r="BD1203" t="s">
        <v>9981</v>
      </c>
      <c r="BE1203" t="s">
        <v>4456</v>
      </c>
      <c r="BF1203">
        <v>345</v>
      </c>
      <c r="BG1203">
        <v>1200</v>
      </c>
      <c r="BH1203">
        <v>0</v>
      </c>
      <c r="BI1203" t="s">
        <v>1547</v>
      </c>
      <c r="BJ1203">
        <v>0</v>
      </c>
      <c r="BK1203">
        <v>0</v>
      </c>
      <c r="BL1203">
        <v>981</v>
      </c>
      <c r="BM1203" t="s">
        <v>9897</v>
      </c>
      <c r="BN1203" t="s">
        <v>4457</v>
      </c>
      <c r="BO1203" t="s">
        <v>10482</v>
      </c>
      <c r="BP1203" t="s" cm="1">
        <v>14369</v>
      </c>
      <c r="BQ1203" t="s">
        <v>1547</v>
      </c>
      <c r="BR1203" t="s">
        <v>11956</v>
      </c>
      <c r="BS1203">
        <v>40</v>
      </c>
      <c r="BT1203" t="s">
        <v>5355</v>
      </c>
      <c r="BU1203" t="s">
        <v>16180</v>
      </c>
      <c r="BV1203" t="s">
        <v>4307</v>
      </c>
      <c r="BW1203" t="s">
        <v>9895</v>
      </c>
      <c r="BX1203" t="s">
        <v>10126</v>
      </c>
      <c r="BY1203" t="s">
        <v>10410</v>
      </c>
      <c r="BZ1203" t="s">
        <v>1547</v>
      </c>
      <c r="CA1203" t="s">
        <v>1744</v>
      </c>
      <c r="CB1203" t="s">
        <v>1749</v>
      </c>
      <c r="CC1203"/>
      <c r="CD1203" t="s">
        <v>998</v>
      </c>
      <c r="CE1203" t="s">
        <v>1251</v>
      </c>
      <c r="CF1203" t="s">
        <v>10491</v>
      </c>
      <c r="CG1203" t="s">
        <v>10492</v>
      </c>
      <c r="CH1203" t="s">
        <v>1251</v>
      </c>
      <c r="CI1203" t="s">
        <v>1547</v>
      </c>
      <c r="CJ1203" t="s">
        <v>4365</v>
      </c>
      <c r="CK1203" t="s">
        <v>1564</v>
      </c>
      <c r="CL1203"/>
      <c r="CM1203"/>
      <c r="CN1203" t="s">
        <v>13700</v>
      </c>
      <c r="CO1203" t="s">
        <v>13278</v>
      </c>
      <c r="CP1203" t="s">
        <v>13700</v>
      </c>
      <c r="CQ1203" t="s">
        <v>13278</v>
      </c>
      <c r="CR1203" t="s">
        <v>1547</v>
      </c>
      <c r="CS1203">
        <v>9</v>
      </c>
      <c r="CT1203" t="s">
        <v>11956</v>
      </c>
      <c r="CU1203" t="s">
        <v>11956</v>
      </c>
      <c r="CV1203" t="s">
        <v>1547</v>
      </c>
      <c r="CW1203" t="s">
        <v>1547</v>
      </c>
      <c r="CX1203" t="s">
        <v>1547</v>
      </c>
      <c r="CY1203">
        <v>1201</v>
      </c>
      <c r="CZ1203" t="s">
        <v>11118</v>
      </c>
      <c r="DA1203" t="s">
        <v>1547</v>
      </c>
      <c r="DB1203" t="s">
        <v>1881</v>
      </c>
      <c r="DC1203" t="s">
        <v>1882</v>
      </c>
      <c r="DD1203" t="s">
        <v>4277</v>
      </c>
      <c r="DE1203" t="s">
        <v>4364</v>
      </c>
      <c r="DF1203" t="s">
        <v>4307</v>
      </c>
      <c r="DG1203" t="s">
        <v>1547</v>
      </c>
      <c r="DH1203" t="s">
        <v>1547</v>
      </c>
      <c r="DI1203" t="s">
        <v>1892</v>
      </c>
      <c r="DJ1203" t="s">
        <v>11170</v>
      </c>
      <c r="DK1203"/>
      <c r="DL1203" t="s">
        <v>11297</v>
      </c>
      <c r="DM1203">
        <v>9</v>
      </c>
      <c r="DN1203" t="s">
        <v>1883</v>
      </c>
      <c r="DO1203" t="s">
        <v>1564</v>
      </c>
      <c r="DP1203" t="b">
        <v>1</v>
      </c>
      <c r="DQ1203" t="b">
        <v>0</v>
      </c>
      <c r="DR1203" t="b">
        <v>0</v>
      </c>
      <c r="DS1203" t="b">
        <v>0</v>
      </c>
      <c r="DT1203" t="b">
        <v>0</v>
      </c>
      <c r="DU1203" t="b">
        <v>1</v>
      </c>
      <c r="DV1203" t="b">
        <v>0</v>
      </c>
      <c r="DW1203">
        <v>0</v>
      </c>
      <c r="DX1203" t="b">
        <v>0</v>
      </c>
      <c r="DY1203" t="b">
        <v>0</v>
      </c>
      <c r="DZ1203" t="b">
        <v>0</v>
      </c>
      <c r="EA1203" t="b">
        <v>0</v>
      </c>
      <c r="EB1203" t="b">
        <v>0</v>
      </c>
      <c r="EC1203" t="b">
        <v>1</v>
      </c>
      <c r="ED1203" t="b">
        <v>0</v>
      </c>
      <c r="EE1203" t="b">
        <v>0</v>
      </c>
      <c r="EF1203" t="b">
        <v>0</v>
      </c>
      <c r="EG1203" t="b" cm="1">
        <v>0</v>
      </c>
      <c r="EH1203" t="b">
        <v>0</v>
      </c>
      <c r="EI1203" t="b">
        <v>0</v>
      </c>
      <c r="EJ1203" t="b">
        <v>1</v>
      </c>
      <c r="EK1203" t="s">
        <v>5327</v>
      </c>
      <c r="EL1203">
        <v>0</v>
      </c>
      <c r="EM1203">
        <v>17</v>
      </c>
      <c r="EN1203" t="b">
        <v>0</v>
      </c>
    </row>
    <row r="1204" spans="1:144" ht="15.75">
      <c r="A1204"/>
      <c r="B1204" t="s">
        <v>1564</v>
      </c>
      <c r="C1204" t="s">
        <v>1564</v>
      </c>
      <c r="D1204" t="s">
        <v>4738</v>
      </c>
      <c r="E1204" t="s">
        <v>4739</v>
      </c>
      <c r="F1204"/>
      <c r="G1204" t="s">
        <v>4738</v>
      </c>
      <c r="H1204" t="s">
        <v>4738</v>
      </c>
      <c r="I1204" t="s">
        <v>1251</v>
      </c>
      <c r="J1204"/>
      <c r="K1204"/>
      <c r="L1204" t="s">
        <v>1743</v>
      </c>
      <c r="M1204" t="s">
        <v>1779</v>
      </c>
      <c r="N1204"/>
      <c r="O1204" t="s">
        <v>4735</v>
      </c>
      <c r="P1204" t="s">
        <v>1564</v>
      </c>
      <c r="Q1204" t="s">
        <v>4364</v>
      </c>
      <c r="R1204" t="s">
        <v>4365</v>
      </c>
      <c r="S1204"/>
      <c r="T1204"/>
      <c r="U1204" t="s">
        <v>13700</v>
      </c>
      <c r="V1204" t="s">
        <v>13686</v>
      </c>
      <c r="W1204"/>
      <c r="X1204"/>
      <c r="Y1204"/>
      <c r="Z1204"/>
      <c r="AA1204"/>
      <c r="AB1204"/>
      <c r="AC1204"/>
      <c r="AD1204"/>
      <c r="AE1204"/>
      <c r="AF1204"/>
      <c r="AG1204"/>
      <c r="AH1204"/>
      <c r="AI1204"/>
      <c r="AJ1204"/>
      <c r="AK1204"/>
      <c r="AL1204"/>
      <c r="AM1204"/>
      <c r="AN1204"/>
      <c r="AO1204" s="108" t="s">
        <v>43</v>
      </c>
      <c r="AP1204" t="s">
        <v>2866</v>
      </c>
      <c r="AQ1204">
        <v>34</v>
      </c>
      <c r="AR1204" t="s">
        <v>14337</v>
      </c>
      <c r="AS1204" t="s">
        <v>1564</v>
      </c>
      <c r="AT1204" t="s">
        <v>11094</v>
      </c>
      <c r="AU1204" t="s">
        <v>4739</v>
      </c>
      <c r="AV1204" t="s">
        <v>11972</v>
      </c>
      <c r="AW1204" t="s">
        <v>1744</v>
      </c>
      <c r="AX1204" t="s">
        <v>1740</v>
      </c>
      <c r="AY1204" t="s">
        <v>11973</v>
      </c>
      <c r="AZ1204" t="s">
        <v>4364</v>
      </c>
      <c r="BA1204" t="s">
        <v>11974</v>
      </c>
      <c r="BB1204" t="s">
        <v>1251</v>
      </c>
      <c r="BC1204" t="s">
        <v>1743</v>
      </c>
      <c r="BD1204" t="s">
        <v>14370</v>
      </c>
      <c r="BE1204" t="s">
        <v>4456</v>
      </c>
      <c r="BF1204">
        <v>1191</v>
      </c>
      <c r="BG1204">
        <v>1200</v>
      </c>
      <c r="BH1204">
        <v>0</v>
      </c>
      <c r="BI1204" t="s">
        <v>1547</v>
      </c>
      <c r="BJ1204">
        <v>0</v>
      </c>
      <c r="BK1204">
        <v>0</v>
      </c>
      <c r="BL1204">
        <v>1191</v>
      </c>
      <c r="BM1204" t="s">
        <v>14340</v>
      </c>
      <c r="BN1204" t="s">
        <v>4457</v>
      </c>
      <c r="BO1204" t="s">
        <v>10482</v>
      </c>
      <c r="BP1204" t="s" cm="1">
        <v>14369</v>
      </c>
      <c r="BQ1204" t="s">
        <v>1547</v>
      </c>
      <c r="BR1204" t="s">
        <v>11956</v>
      </c>
      <c r="BS1204">
        <v>41</v>
      </c>
      <c r="BT1204" t="s">
        <v>5365</v>
      </c>
      <c r="BU1204" t="s">
        <v>16181</v>
      </c>
      <c r="BV1204" t="s">
        <v>4738</v>
      </c>
      <c r="BW1204" t="s">
        <v>11972</v>
      </c>
      <c r="BX1204" t="s">
        <v>11973</v>
      </c>
      <c r="BY1204" t="s">
        <v>1744</v>
      </c>
      <c r="BZ1204" t="s">
        <v>1547</v>
      </c>
      <c r="CA1204" t="s">
        <v>1744</v>
      </c>
      <c r="CB1204" t="s">
        <v>1779</v>
      </c>
      <c r="CC1204"/>
      <c r="CD1204" t="s">
        <v>998</v>
      </c>
      <c r="CE1204" t="s">
        <v>1251</v>
      </c>
      <c r="CF1204" t="s">
        <v>12111</v>
      </c>
      <c r="CG1204" t="s">
        <v>12112</v>
      </c>
      <c r="CH1204" t="s">
        <v>1251</v>
      </c>
      <c r="CI1204" t="s">
        <v>1547</v>
      </c>
      <c r="CJ1204" t="s">
        <v>4365</v>
      </c>
      <c r="CK1204" t="s">
        <v>1564</v>
      </c>
      <c r="CL1204"/>
      <c r="CM1204"/>
      <c r="CN1204" t="s">
        <v>13700</v>
      </c>
      <c r="CO1204" t="s">
        <v>13686</v>
      </c>
      <c r="CP1204" t="s">
        <v>13700</v>
      </c>
      <c r="CQ1204" t="s">
        <v>13686</v>
      </c>
      <c r="CR1204" t="s">
        <v>1547</v>
      </c>
      <c r="CS1204">
        <v>9</v>
      </c>
      <c r="CT1204" t="s">
        <v>11956</v>
      </c>
      <c r="CU1204" t="s">
        <v>11956</v>
      </c>
      <c r="CV1204" t="s">
        <v>11956</v>
      </c>
      <c r="CW1204" t="s">
        <v>1547</v>
      </c>
      <c r="CX1204" t="s">
        <v>1547</v>
      </c>
      <c r="CY1204">
        <v>1202</v>
      </c>
      <c r="CZ1204" t="s">
        <v>11125</v>
      </c>
      <c r="DA1204" t="s">
        <v>1547</v>
      </c>
      <c r="DB1204" t="s">
        <v>1881</v>
      </c>
      <c r="DC1204" t="s">
        <v>1882</v>
      </c>
      <c r="DD1204" t="s">
        <v>4739</v>
      </c>
      <c r="DE1204" t="s">
        <v>4364</v>
      </c>
      <c r="DF1204" t="s">
        <v>4738</v>
      </c>
      <c r="DG1204" t="s">
        <v>1547</v>
      </c>
      <c r="DH1204" t="s">
        <v>1547</v>
      </c>
      <c r="DI1204" t="s">
        <v>1892</v>
      </c>
      <c r="DJ1204" t="s">
        <v>14337</v>
      </c>
      <c r="DK1204"/>
      <c r="DL1204" t="s">
        <v>1892</v>
      </c>
      <c r="DM1204">
        <v>9</v>
      </c>
      <c r="DN1204" t="s">
        <v>1883</v>
      </c>
      <c r="DO1204" t="s">
        <v>1564</v>
      </c>
      <c r="DP1204" t="b">
        <v>1</v>
      </c>
      <c r="DQ1204" t="b">
        <v>0</v>
      </c>
      <c r="DR1204" t="b">
        <v>0</v>
      </c>
      <c r="DS1204" t="b">
        <v>0</v>
      </c>
      <c r="DT1204" t="b">
        <v>0</v>
      </c>
      <c r="DU1204" t="b">
        <v>1</v>
      </c>
      <c r="DV1204" t="b">
        <v>0</v>
      </c>
      <c r="DW1204">
        <v>0</v>
      </c>
      <c r="DX1204" t="b">
        <v>0</v>
      </c>
      <c r="DY1204" t="b">
        <v>0</v>
      </c>
      <c r="DZ1204" t="b">
        <v>0</v>
      </c>
      <c r="EA1204" t="b">
        <v>0</v>
      </c>
      <c r="EB1204" t="b">
        <v>0</v>
      </c>
      <c r="EC1204" t="b">
        <v>0</v>
      </c>
      <c r="ED1204" t="b">
        <v>0</v>
      </c>
      <c r="EE1204" t="b">
        <v>0</v>
      </c>
      <c r="EF1204" t="b">
        <v>0</v>
      </c>
      <c r="EG1204" t="b" cm="1">
        <v>0</v>
      </c>
      <c r="EH1204" t="b">
        <v>0</v>
      </c>
      <c r="EI1204" t="b">
        <v>0</v>
      </c>
      <c r="EJ1204" t="b">
        <v>0</v>
      </c>
      <c r="EK1204" t="s">
        <v>1547</v>
      </c>
      <c r="EL1204">
        <v>0</v>
      </c>
      <c r="EM1204">
        <v>18</v>
      </c>
      <c r="EN1204" t="b">
        <v>0</v>
      </c>
    </row>
    <row r="1205" spans="1:144" ht="15.75">
      <c r="A1205"/>
      <c r="B1205" t="s">
        <v>1564</v>
      </c>
      <c r="C1205" t="s">
        <v>1564</v>
      </c>
      <c r="D1205" t="s">
        <v>14462</v>
      </c>
      <c r="E1205" t="s">
        <v>14463</v>
      </c>
      <c r="F1205"/>
      <c r="G1205" t="s">
        <v>14462</v>
      </c>
      <c r="H1205" t="s">
        <v>4740</v>
      </c>
      <c r="I1205" t="s">
        <v>1230</v>
      </c>
      <c r="J1205"/>
      <c r="K1205"/>
      <c r="L1205" t="s">
        <v>1743</v>
      </c>
      <c r="M1205" t="s">
        <v>2001</v>
      </c>
      <c r="N1205"/>
      <c r="O1205" t="s">
        <v>4735</v>
      </c>
      <c r="P1205" t="s">
        <v>1564</v>
      </c>
      <c r="Q1205" t="s">
        <v>4364</v>
      </c>
      <c r="R1205" t="s">
        <v>4365</v>
      </c>
      <c r="S1205" t="s">
        <v>4438</v>
      </c>
      <c r="T1205"/>
      <c r="U1205" t="s">
        <v>13700</v>
      </c>
      <c r="V1205" t="s">
        <v>14464</v>
      </c>
      <c r="W1205"/>
      <c r="X1205"/>
      <c r="Y1205"/>
      <c r="Z1205"/>
      <c r="AA1205"/>
      <c r="AB1205"/>
      <c r="AC1205"/>
      <c r="AD1205"/>
      <c r="AE1205"/>
      <c r="AF1205"/>
      <c r="AG1205"/>
      <c r="AH1205"/>
      <c r="AI1205"/>
      <c r="AJ1205"/>
      <c r="AK1205"/>
      <c r="AL1205"/>
      <c r="AM1205"/>
      <c r="AN1205"/>
      <c r="AO1205" s="108" t="s">
        <v>43</v>
      </c>
      <c r="AP1205" t="s">
        <v>2866</v>
      </c>
      <c r="AQ1205">
        <v>35</v>
      </c>
      <c r="AR1205" t="s">
        <v>14469</v>
      </c>
      <c r="AS1205" t="s">
        <v>1564</v>
      </c>
      <c r="AT1205" t="s">
        <v>11094</v>
      </c>
      <c r="AU1205" t="s">
        <v>14463</v>
      </c>
      <c r="AV1205" t="s">
        <v>14470</v>
      </c>
      <c r="AW1205" t="s">
        <v>1744</v>
      </c>
      <c r="AX1205" t="s">
        <v>1740</v>
      </c>
      <c r="AY1205" t="s">
        <v>14471</v>
      </c>
      <c r="AZ1205" t="s">
        <v>4364</v>
      </c>
      <c r="BA1205" t="s">
        <v>14472</v>
      </c>
      <c r="BB1205" t="s">
        <v>1230</v>
      </c>
      <c r="BC1205" t="s">
        <v>1743</v>
      </c>
      <c r="BD1205" t="s">
        <v>14473</v>
      </c>
      <c r="BE1205" t="s">
        <v>4456</v>
      </c>
      <c r="BF1205">
        <v>1205</v>
      </c>
      <c r="BG1205">
        <v>1200</v>
      </c>
      <c r="BH1205">
        <v>0</v>
      </c>
      <c r="BI1205" t="s">
        <v>14463</v>
      </c>
      <c r="BJ1205">
        <v>1</v>
      </c>
      <c r="BK1205">
        <v>0</v>
      </c>
      <c r="BL1205">
        <v>0</v>
      </c>
      <c r="BM1205" t="s">
        <v>1547</v>
      </c>
      <c r="BN1205" t="s">
        <v>4457</v>
      </c>
      <c r="BO1205" t="s">
        <v>10482</v>
      </c>
      <c r="BP1205" t="s" cm="1">
        <v>14369</v>
      </c>
      <c r="BQ1205" t="s">
        <v>1547</v>
      </c>
      <c r="BR1205" t="s">
        <v>11956</v>
      </c>
      <c r="BS1205">
        <v>42</v>
      </c>
      <c r="BT1205" t="s">
        <v>5376</v>
      </c>
      <c r="BU1205" t="s">
        <v>16182</v>
      </c>
      <c r="BV1205" t="s">
        <v>14462</v>
      </c>
      <c r="BW1205" t="s">
        <v>14470</v>
      </c>
      <c r="BX1205" t="s">
        <v>11980</v>
      </c>
      <c r="BY1205" t="s">
        <v>1744</v>
      </c>
      <c r="BZ1205" t="s">
        <v>1547</v>
      </c>
      <c r="CA1205" t="s">
        <v>1744</v>
      </c>
      <c r="CB1205" t="s">
        <v>2001</v>
      </c>
      <c r="CC1205"/>
      <c r="CD1205" t="s">
        <v>998</v>
      </c>
      <c r="CE1205" t="s">
        <v>1230</v>
      </c>
      <c r="CF1205" t="s">
        <v>14474</v>
      </c>
      <c r="CG1205" t="s">
        <v>14475</v>
      </c>
      <c r="CH1205" t="s">
        <v>1230</v>
      </c>
      <c r="CI1205" t="s">
        <v>1547</v>
      </c>
      <c r="CJ1205" t="s">
        <v>4365</v>
      </c>
      <c r="CK1205" t="s">
        <v>1564</v>
      </c>
      <c r="CL1205"/>
      <c r="CM1205"/>
      <c r="CN1205" t="s">
        <v>13700</v>
      </c>
      <c r="CO1205" t="s">
        <v>14464</v>
      </c>
      <c r="CP1205" t="s">
        <v>13700</v>
      </c>
      <c r="CQ1205" t="s">
        <v>14464</v>
      </c>
      <c r="CR1205" t="s">
        <v>1547</v>
      </c>
      <c r="CS1205">
        <v>9</v>
      </c>
      <c r="CT1205" t="s">
        <v>11956</v>
      </c>
      <c r="CU1205" t="s">
        <v>11956</v>
      </c>
      <c r="CV1205" t="s">
        <v>11956</v>
      </c>
      <c r="CW1205" t="s">
        <v>1547</v>
      </c>
      <c r="CX1205" t="s">
        <v>1547</v>
      </c>
      <c r="CY1205">
        <v>1203</v>
      </c>
      <c r="CZ1205" t="s">
        <v>11134</v>
      </c>
      <c r="DA1205" t="s">
        <v>1547</v>
      </c>
      <c r="DB1205" t="s">
        <v>1881</v>
      </c>
      <c r="DC1205" t="s">
        <v>1882</v>
      </c>
      <c r="DD1205" t="s">
        <v>14463</v>
      </c>
      <c r="DE1205" t="s">
        <v>4364</v>
      </c>
      <c r="DF1205" t="s">
        <v>14462</v>
      </c>
      <c r="DG1205" t="s">
        <v>1547</v>
      </c>
      <c r="DH1205" t="s">
        <v>1547</v>
      </c>
      <c r="DI1205" t="s">
        <v>1892</v>
      </c>
      <c r="DJ1205" t="s">
        <v>14469</v>
      </c>
      <c r="DK1205"/>
      <c r="DL1205" t="s">
        <v>11340</v>
      </c>
      <c r="DM1205">
        <v>9</v>
      </c>
      <c r="DN1205" t="s">
        <v>1883</v>
      </c>
      <c r="DO1205" t="s">
        <v>1564</v>
      </c>
      <c r="DP1205" t="b">
        <v>1</v>
      </c>
      <c r="DQ1205" t="b">
        <v>0</v>
      </c>
      <c r="DR1205" t="b">
        <v>1</v>
      </c>
      <c r="DS1205" t="b">
        <v>0</v>
      </c>
      <c r="DT1205" t="b">
        <v>1</v>
      </c>
      <c r="DU1205" t="b">
        <v>1</v>
      </c>
      <c r="DV1205" t="b">
        <v>0</v>
      </c>
      <c r="DW1205">
        <v>0</v>
      </c>
      <c r="DX1205" t="b">
        <v>0</v>
      </c>
      <c r="DY1205" t="b">
        <v>0</v>
      </c>
      <c r="DZ1205" t="b">
        <v>0</v>
      </c>
      <c r="EA1205" t="b">
        <v>0</v>
      </c>
      <c r="EB1205" t="b">
        <v>0</v>
      </c>
      <c r="EC1205" t="b">
        <v>0</v>
      </c>
      <c r="ED1205" t="b">
        <v>0</v>
      </c>
      <c r="EE1205" t="b">
        <v>0</v>
      </c>
      <c r="EF1205" t="b">
        <v>0</v>
      </c>
      <c r="EG1205" t="b" cm="1">
        <v>0</v>
      </c>
      <c r="EH1205" t="b">
        <v>0</v>
      </c>
      <c r="EI1205" t="b">
        <v>0</v>
      </c>
      <c r="EJ1205" t="b">
        <v>0</v>
      </c>
      <c r="EK1205" t="s">
        <v>1547</v>
      </c>
      <c r="EL1205">
        <v>0</v>
      </c>
      <c r="EM1205">
        <v>35</v>
      </c>
      <c r="EN1205" t="b">
        <v>0</v>
      </c>
    </row>
    <row r="1206" spans="1:144" ht="15.75">
      <c r="A1206"/>
      <c r="B1206" t="s">
        <v>1564</v>
      </c>
      <c r="C1206" t="s">
        <v>1564</v>
      </c>
      <c r="D1206" t="s">
        <v>14465</v>
      </c>
      <c r="E1206" t="s">
        <v>14466</v>
      </c>
      <c r="F1206"/>
      <c r="G1206" t="s">
        <v>14465</v>
      </c>
      <c r="H1206" t="s">
        <v>4740</v>
      </c>
      <c r="I1206" t="s">
        <v>1230</v>
      </c>
      <c r="J1206"/>
      <c r="K1206"/>
      <c r="L1206" t="s">
        <v>1743</v>
      </c>
      <c r="M1206" t="s">
        <v>2001</v>
      </c>
      <c r="N1206"/>
      <c r="O1206" t="s">
        <v>4735</v>
      </c>
      <c r="P1206" t="s">
        <v>1564</v>
      </c>
      <c r="Q1206" t="s">
        <v>4364</v>
      </c>
      <c r="R1206" t="s">
        <v>4365</v>
      </c>
      <c r="S1206" t="s">
        <v>4438</v>
      </c>
      <c r="T1206"/>
      <c r="U1206" t="s">
        <v>13700</v>
      </c>
      <c r="V1206" t="s">
        <v>14467</v>
      </c>
      <c r="W1206"/>
      <c r="X1206"/>
      <c r="Y1206"/>
      <c r="Z1206"/>
      <c r="AA1206"/>
      <c r="AB1206"/>
      <c r="AC1206"/>
      <c r="AD1206"/>
      <c r="AE1206"/>
      <c r="AF1206"/>
      <c r="AG1206"/>
      <c r="AH1206"/>
      <c r="AI1206"/>
      <c r="AJ1206"/>
      <c r="AK1206"/>
      <c r="AL1206"/>
      <c r="AM1206"/>
      <c r="AN1206"/>
      <c r="AO1206" s="108" t="s">
        <v>43</v>
      </c>
      <c r="AP1206" t="s">
        <v>2866</v>
      </c>
      <c r="AQ1206">
        <v>36</v>
      </c>
      <c r="AR1206" t="s">
        <v>14476</v>
      </c>
      <c r="AS1206" t="s">
        <v>1564</v>
      </c>
      <c r="AT1206" t="s">
        <v>11094</v>
      </c>
      <c r="AU1206" t="s">
        <v>14466</v>
      </c>
      <c r="AV1206" t="s">
        <v>14477</v>
      </c>
      <c r="AW1206" t="s">
        <v>1744</v>
      </c>
      <c r="AX1206" t="s">
        <v>1740</v>
      </c>
      <c r="AY1206" t="s">
        <v>14478</v>
      </c>
      <c r="AZ1206" t="s">
        <v>4364</v>
      </c>
      <c r="BA1206" t="s">
        <v>14479</v>
      </c>
      <c r="BB1206" t="s">
        <v>1230</v>
      </c>
      <c r="BC1206" t="s">
        <v>1743</v>
      </c>
      <c r="BD1206" t="s">
        <v>14480</v>
      </c>
      <c r="BE1206" t="s">
        <v>4456</v>
      </c>
      <c r="BF1206">
        <v>1206</v>
      </c>
      <c r="BG1206">
        <v>1200</v>
      </c>
      <c r="BH1206">
        <v>0</v>
      </c>
      <c r="BI1206" t="s">
        <v>14466</v>
      </c>
      <c r="BJ1206">
        <v>1</v>
      </c>
      <c r="BK1206">
        <v>0</v>
      </c>
      <c r="BL1206">
        <v>0</v>
      </c>
      <c r="BM1206" t="s">
        <v>1547</v>
      </c>
      <c r="BN1206" t="s">
        <v>4457</v>
      </c>
      <c r="BO1206" t="s">
        <v>10482</v>
      </c>
      <c r="BP1206" t="s" cm="1">
        <v>14369</v>
      </c>
      <c r="BQ1206" t="s">
        <v>1547</v>
      </c>
      <c r="BR1206" t="s">
        <v>11956</v>
      </c>
      <c r="BS1206">
        <v>43</v>
      </c>
      <c r="BT1206" t="s">
        <v>5385</v>
      </c>
      <c r="BU1206" t="s">
        <v>16183</v>
      </c>
      <c r="BV1206" t="s">
        <v>14465</v>
      </c>
      <c r="BW1206" t="s">
        <v>14477</v>
      </c>
      <c r="BX1206" t="s">
        <v>11980</v>
      </c>
      <c r="BY1206" t="s">
        <v>1744</v>
      </c>
      <c r="BZ1206" t="s">
        <v>1547</v>
      </c>
      <c r="CA1206" t="s">
        <v>1744</v>
      </c>
      <c r="CB1206" t="s">
        <v>2001</v>
      </c>
      <c r="CC1206"/>
      <c r="CD1206" t="s">
        <v>998</v>
      </c>
      <c r="CE1206" t="s">
        <v>1230</v>
      </c>
      <c r="CF1206" t="s">
        <v>14481</v>
      </c>
      <c r="CG1206" t="s">
        <v>14482</v>
      </c>
      <c r="CH1206" t="s">
        <v>1230</v>
      </c>
      <c r="CI1206" t="s">
        <v>1547</v>
      </c>
      <c r="CJ1206" t="s">
        <v>4365</v>
      </c>
      <c r="CK1206" t="s">
        <v>1564</v>
      </c>
      <c r="CL1206"/>
      <c r="CM1206"/>
      <c r="CN1206" t="s">
        <v>13700</v>
      </c>
      <c r="CO1206" t="s">
        <v>14467</v>
      </c>
      <c r="CP1206" t="s">
        <v>13700</v>
      </c>
      <c r="CQ1206" t="s">
        <v>14467</v>
      </c>
      <c r="CR1206" t="s">
        <v>1547</v>
      </c>
      <c r="CS1206">
        <v>9</v>
      </c>
      <c r="CT1206" t="s">
        <v>11956</v>
      </c>
      <c r="CU1206" t="s">
        <v>11956</v>
      </c>
      <c r="CV1206" t="s">
        <v>11956</v>
      </c>
      <c r="CW1206" t="s">
        <v>1547</v>
      </c>
      <c r="CX1206" t="s">
        <v>1547</v>
      </c>
      <c r="CY1206">
        <v>1204</v>
      </c>
      <c r="CZ1206" t="s">
        <v>11141</v>
      </c>
      <c r="DA1206" t="s">
        <v>1547</v>
      </c>
      <c r="DB1206" t="s">
        <v>1881</v>
      </c>
      <c r="DC1206" t="s">
        <v>1882</v>
      </c>
      <c r="DD1206" t="s">
        <v>14466</v>
      </c>
      <c r="DE1206" t="s">
        <v>4364</v>
      </c>
      <c r="DF1206" t="s">
        <v>14465</v>
      </c>
      <c r="DG1206" t="s">
        <v>1547</v>
      </c>
      <c r="DH1206" t="s">
        <v>1547</v>
      </c>
      <c r="DI1206" t="s">
        <v>1892</v>
      </c>
      <c r="DJ1206" t="s">
        <v>14476</v>
      </c>
      <c r="DK1206"/>
      <c r="DL1206" t="s">
        <v>11340</v>
      </c>
      <c r="DM1206">
        <v>9</v>
      </c>
      <c r="DN1206" t="s">
        <v>1883</v>
      </c>
      <c r="DO1206" t="s">
        <v>1564</v>
      </c>
      <c r="DP1206" t="b">
        <v>1</v>
      </c>
      <c r="DQ1206" t="b">
        <v>0</v>
      </c>
      <c r="DR1206" t="b">
        <v>1</v>
      </c>
      <c r="DS1206" t="b">
        <v>0</v>
      </c>
      <c r="DT1206" t="b">
        <v>0</v>
      </c>
      <c r="DU1206" t="b">
        <v>1</v>
      </c>
      <c r="DV1206" t="b">
        <v>0</v>
      </c>
      <c r="DW1206">
        <v>0</v>
      </c>
      <c r="DX1206" t="b">
        <v>0</v>
      </c>
      <c r="DY1206" t="b">
        <v>0</v>
      </c>
      <c r="DZ1206" t="b">
        <v>0</v>
      </c>
      <c r="EA1206" t="b">
        <v>0</v>
      </c>
      <c r="EB1206" t="b">
        <v>0</v>
      </c>
      <c r="EC1206" t="b">
        <v>0</v>
      </c>
      <c r="ED1206" t="b">
        <v>0</v>
      </c>
      <c r="EE1206" t="b">
        <v>0</v>
      </c>
      <c r="EF1206" t="b">
        <v>0</v>
      </c>
      <c r="EG1206" t="b" cm="1">
        <v>0</v>
      </c>
      <c r="EH1206" t="b">
        <v>0</v>
      </c>
      <c r="EI1206" t="b">
        <v>0</v>
      </c>
      <c r="EJ1206" t="b">
        <v>0</v>
      </c>
      <c r="EK1206" t="s">
        <v>1547</v>
      </c>
      <c r="EL1206">
        <v>0</v>
      </c>
      <c r="EM1206">
        <v>35</v>
      </c>
      <c r="EN1206" t="b">
        <v>0</v>
      </c>
    </row>
    <row r="1207" spans="1:144" ht="15.75">
      <c r="A1207"/>
      <c r="B1207" t="s">
        <v>1564</v>
      </c>
      <c r="C1207" t="s">
        <v>1564</v>
      </c>
      <c r="D1207" t="s">
        <v>13701</v>
      </c>
      <c r="E1207" t="s">
        <v>13702</v>
      </c>
      <c r="F1207"/>
      <c r="G1207" t="s">
        <v>13701</v>
      </c>
      <c r="H1207" t="s">
        <v>13607</v>
      </c>
      <c r="I1207" t="s">
        <v>1244</v>
      </c>
      <c r="J1207"/>
      <c r="K1207"/>
      <c r="L1207" t="s">
        <v>1743</v>
      </c>
      <c r="M1207" t="s">
        <v>902</v>
      </c>
      <c r="N1207"/>
      <c r="O1207" t="s">
        <v>4735</v>
      </c>
      <c r="P1207" t="s">
        <v>1564</v>
      </c>
      <c r="Q1207" t="s">
        <v>4364</v>
      </c>
      <c r="R1207" t="s">
        <v>4365</v>
      </c>
      <c r="S1207"/>
      <c r="T1207"/>
      <c r="U1207" t="s">
        <v>13703</v>
      </c>
      <c r="V1207"/>
      <c r="W1207"/>
      <c r="X1207"/>
      <c r="Y1207"/>
      <c r="Z1207"/>
      <c r="AA1207"/>
      <c r="AB1207"/>
      <c r="AC1207"/>
      <c r="AD1207"/>
      <c r="AE1207"/>
      <c r="AF1207"/>
      <c r="AG1207"/>
      <c r="AH1207"/>
      <c r="AI1207"/>
      <c r="AJ1207"/>
      <c r="AK1207"/>
      <c r="AL1207"/>
      <c r="AM1207"/>
      <c r="AN1207"/>
      <c r="AO1207" s="108" t="s">
        <v>43</v>
      </c>
      <c r="AP1207" t="s">
        <v>2866</v>
      </c>
      <c r="AQ1207">
        <v>37</v>
      </c>
      <c r="AR1207" t="s">
        <v>14371</v>
      </c>
      <c r="AS1207" t="s">
        <v>1564</v>
      </c>
      <c r="AT1207" t="s">
        <v>11094</v>
      </c>
      <c r="AU1207" t="s">
        <v>13702</v>
      </c>
      <c r="AV1207" t="s">
        <v>14372</v>
      </c>
      <c r="AW1207" t="s">
        <v>1744</v>
      </c>
      <c r="AX1207" t="s">
        <v>1740</v>
      </c>
      <c r="AY1207" t="s">
        <v>14373</v>
      </c>
      <c r="AZ1207" t="s">
        <v>4364</v>
      </c>
      <c r="BA1207" t="s">
        <v>14374</v>
      </c>
      <c r="BB1207" t="s">
        <v>1244</v>
      </c>
      <c r="BC1207" t="s">
        <v>1743</v>
      </c>
      <c r="BD1207" t="s">
        <v>14375</v>
      </c>
      <c r="BE1207" t="s">
        <v>13701</v>
      </c>
      <c r="BF1207">
        <v>1207</v>
      </c>
      <c r="BG1207">
        <v>0</v>
      </c>
      <c r="BH1207">
        <v>0</v>
      </c>
      <c r="BI1207" t="s">
        <v>1547</v>
      </c>
      <c r="BJ1207">
        <v>0</v>
      </c>
      <c r="BK1207">
        <v>0</v>
      </c>
      <c r="BL1207">
        <v>0</v>
      </c>
      <c r="BM1207" t="s">
        <v>1547</v>
      </c>
      <c r="BN1207" t="s">
        <v>1547</v>
      </c>
      <c r="BO1207" t="s">
        <v>1547</v>
      </c>
      <c r="BP1207" t="s" cm="1">
        <v>1547</v>
      </c>
      <c r="BQ1207" t="s">
        <v>1547</v>
      </c>
      <c r="BR1207" t="s">
        <v>11956</v>
      </c>
      <c r="BS1207">
        <v>44</v>
      </c>
      <c r="BT1207" t="s">
        <v>5396</v>
      </c>
      <c r="BU1207" t="s">
        <v>16184</v>
      </c>
      <c r="BV1207" t="s">
        <v>13701</v>
      </c>
      <c r="BW1207" t="s">
        <v>14372</v>
      </c>
      <c r="BX1207" t="s">
        <v>14227</v>
      </c>
      <c r="BY1207" t="s">
        <v>1744</v>
      </c>
      <c r="BZ1207" t="s">
        <v>1547</v>
      </c>
      <c r="CA1207" t="s">
        <v>1744</v>
      </c>
      <c r="CB1207" t="s">
        <v>902</v>
      </c>
      <c r="CC1207"/>
      <c r="CD1207" t="s">
        <v>998</v>
      </c>
      <c r="CE1207" t="s">
        <v>1244</v>
      </c>
      <c r="CF1207" t="s">
        <v>13702</v>
      </c>
      <c r="CG1207" t="s">
        <v>14372</v>
      </c>
      <c r="CH1207" t="s">
        <v>1244</v>
      </c>
      <c r="CI1207" t="s">
        <v>1547</v>
      </c>
      <c r="CJ1207" t="s">
        <v>4365</v>
      </c>
      <c r="CK1207" t="s">
        <v>1564</v>
      </c>
      <c r="CL1207"/>
      <c r="CM1207"/>
      <c r="CN1207" t="s">
        <v>13703</v>
      </c>
      <c r="CO1207" t="s">
        <v>1547</v>
      </c>
      <c r="CP1207" t="s">
        <v>13703</v>
      </c>
      <c r="CQ1207" t="s">
        <v>1547</v>
      </c>
      <c r="CR1207" t="s">
        <v>1547</v>
      </c>
      <c r="CS1207">
        <v>9</v>
      </c>
      <c r="CT1207" t="s">
        <v>11956</v>
      </c>
      <c r="CU1207" t="s">
        <v>11956</v>
      </c>
      <c r="CV1207" t="s">
        <v>11956</v>
      </c>
      <c r="CW1207" t="s">
        <v>1547</v>
      </c>
      <c r="CX1207" t="s">
        <v>1547</v>
      </c>
      <c r="CY1207">
        <v>1205</v>
      </c>
      <c r="CZ1207" t="s">
        <v>11145</v>
      </c>
      <c r="DA1207" t="s">
        <v>1547</v>
      </c>
      <c r="DB1207" t="s">
        <v>1881</v>
      </c>
      <c r="DC1207" t="s">
        <v>1882</v>
      </c>
      <c r="DD1207" t="s">
        <v>13702</v>
      </c>
      <c r="DE1207" t="s">
        <v>4364</v>
      </c>
      <c r="DF1207" t="s">
        <v>13701</v>
      </c>
      <c r="DG1207" t="s">
        <v>1547</v>
      </c>
      <c r="DH1207" t="s">
        <v>1547</v>
      </c>
      <c r="DI1207" t="s">
        <v>1892</v>
      </c>
      <c r="DJ1207" t="s">
        <v>14371</v>
      </c>
      <c r="DK1207"/>
      <c r="DL1207" t="s">
        <v>1892</v>
      </c>
      <c r="DM1207">
        <v>9</v>
      </c>
      <c r="DN1207" t="s">
        <v>1883</v>
      </c>
      <c r="DO1207" t="s">
        <v>1564</v>
      </c>
      <c r="DP1207" t="b">
        <v>1</v>
      </c>
      <c r="DQ1207" t="b">
        <v>0</v>
      </c>
      <c r="DR1207" t="b">
        <v>1</v>
      </c>
      <c r="DS1207" t="b">
        <v>0</v>
      </c>
      <c r="DT1207" t="b">
        <v>0</v>
      </c>
      <c r="DU1207" t="b">
        <v>1</v>
      </c>
      <c r="DV1207" t="b">
        <v>1</v>
      </c>
      <c r="DW1207">
        <v>0</v>
      </c>
      <c r="DX1207" t="b">
        <v>0</v>
      </c>
      <c r="DY1207" t="b">
        <v>0</v>
      </c>
      <c r="DZ1207" t="b">
        <v>0</v>
      </c>
      <c r="EA1207" t="b">
        <v>0</v>
      </c>
      <c r="EB1207" t="b">
        <v>0</v>
      </c>
      <c r="EC1207" t="b">
        <v>0</v>
      </c>
      <c r="ED1207" t="b">
        <v>0</v>
      </c>
      <c r="EE1207" t="b">
        <v>0</v>
      </c>
      <c r="EF1207" t="b">
        <v>0</v>
      </c>
      <c r="EG1207" t="b" cm="1">
        <v>0</v>
      </c>
      <c r="EH1207" t="b">
        <v>0</v>
      </c>
      <c r="EI1207" t="b">
        <v>0</v>
      </c>
      <c r="EJ1207" t="b">
        <v>0</v>
      </c>
      <c r="EK1207" t="s">
        <v>1547</v>
      </c>
      <c r="EL1207">
        <v>0</v>
      </c>
      <c r="EM1207">
        <v>27</v>
      </c>
      <c r="EN1207" t="b">
        <v>0</v>
      </c>
    </row>
    <row r="1208" spans="1:144" ht="15.75">
      <c r="A1208"/>
      <c r="B1208" t="s">
        <v>1564</v>
      </c>
      <c r="C1208" t="s">
        <v>1564</v>
      </c>
      <c r="D1208" t="s">
        <v>1249</v>
      </c>
      <c r="E1208" t="s">
        <v>1248</v>
      </c>
      <c r="F1208"/>
      <c r="G1208" t="s">
        <v>1249</v>
      </c>
      <c r="H1208" t="s">
        <v>4428</v>
      </c>
      <c r="I1208" t="s">
        <v>1251</v>
      </c>
      <c r="J1208"/>
      <c r="K1208"/>
      <c r="L1208" t="s">
        <v>1743</v>
      </c>
      <c r="M1208" t="s">
        <v>1754</v>
      </c>
      <c r="N1208" t="s">
        <v>4369</v>
      </c>
      <c r="O1208" t="s">
        <v>4735</v>
      </c>
      <c r="P1208" t="s">
        <v>1564</v>
      </c>
      <c r="Q1208" t="s">
        <v>4364</v>
      </c>
      <c r="R1208" t="s">
        <v>4365</v>
      </c>
      <c r="S1208"/>
      <c r="T1208"/>
      <c r="U1208" t="s">
        <v>13703</v>
      </c>
      <c r="V1208" t="s">
        <v>13126</v>
      </c>
      <c r="W1208"/>
      <c r="X1208"/>
      <c r="Y1208"/>
      <c r="Z1208"/>
      <c r="AA1208"/>
      <c r="AB1208"/>
      <c r="AC1208"/>
      <c r="AD1208"/>
      <c r="AE1208"/>
      <c r="AF1208"/>
      <c r="AG1208"/>
      <c r="AH1208"/>
      <c r="AI1208"/>
      <c r="AJ1208"/>
      <c r="AK1208"/>
      <c r="AL1208"/>
      <c r="AM1208"/>
      <c r="AN1208"/>
      <c r="AO1208" s="108" t="s">
        <v>43</v>
      </c>
      <c r="AP1208" t="s">
        <v>2866</v>
      </c>
      <c r="AQ1208">
        <v>38</v>
      </c>
      <c r="AR1208" t="s">
        <v>14264</v>
      </c>
      <c r="AS1208" t="s">
        <v>1564</v>
      </c>
      <c r="AT1208" t="s">
        <v>11094</v>
      </c>
      <c r="AU1208" t="s">
        <v>1248</v>
      </c>
      <c r="AV1208" t="s">
        <v>1751</v>
      </c>
      <c r="AW1208" t="s">
        <v>1744</v>
      </c>
      <c r="AX1208" t="s">
        <v>1740</v>
      </c>
      <c r="AY1208" t="s">
        <v>1752</v>
      </c>
      <c r="AZ1208" t="s">
        <v>4364</v>
      </c>
      <c r="BA1208" t="s">
        <v>1896</v>
      </c>
      <c r="BB1208" t="s">
        <v>1251</v>
      </c>
      <c r="BC1208" t="s">
        <v>1743</v>
      </c>
      <c r="BD1208" t="s">
        <v>1950</v>
      </c>
      <c r="BE1208" t="s">
        <v>13701</v>
      </c>
      <c r="BF1208">
        <v>4</v>
      </c>
      <c r="BG1208">
        <v>1207</v>
      </c>
      <c r="BH1208">
        <v>0</v>
      </c>
      <c r="BI1208" t="s">
        <v>1547</v>
      </c>
      <c r="BJ1208">
        <v>0</v>
      </c>
      <c r="BK1208">
        <v>0</v>
      </c>
      <c r="BL1208">
        <v>4</v>
      </c>
      <c r="BM1208" t="s">
        <v>1750</v>
      </c>
      <c r="BN1208" t="s">
        <v>13702</v>
      </c>
      <c r="BO1208" t="s">
        <v>14372</v>
      </c>
      <c r="BP1208" t="s" cm="1">
        <v>14371</v>
      </c>
      <c r="BQ1208" t="s">
        <v>1547</v>
      </c>
      <c r="BR1208" t="s">
        <v>11956</v>
      </c>
      <c r="BS1208">
        <v>45</v>
      </c>
      <c r="BT1208" t="s">
        <v>5406</v>
      </c>
      <c r="BU1208" t="s">
        <v>16185</v>
      </c>
      <c r="BV1208" t="s">
        <v>1249</v>
      </c>
      <c r="BW1208" t="s">
        <v>1751</v>
      </c>
      <c r="BX1208" t="s">
        <v>10370</v>
      </c>
      <c r="BY1208" t="s">
        <v>10117</v>
      </c>
      <c r="BZ1208" t="s">
        <v>1547</v>
      </c>
      <c r="CA1208" t="s">
        <v>1744</v>
      </c>
      <c r="CB1208" t="s">
        <v>1754</v>
      </c>
      <c r="CC1208"/>
      <c r="CD1208" t="s">
        <v>998</v>
      </c>
      <c r="CE1208" t="s">
        <v>1251</v>
      </c>
      <c r="CF1208" t="s">
        <v>14376</v>
      </c>
      <c r="CG1208" t="s">
        <v>14377</v>
      </c>
      <c r="CH1208" t="s">
        <v>1251</v>
      </c>
      <c r="CI1208" t="s">
        <v>1547</v>
      </c>
      <c r="CJ1208" t="s">
        <v>4365</v>
      </c>
      <c r="CK1208" t="s">
        <v>1564</v>
      </c>
      <c r="CL1208"/>
      <c r="CM1208"/>
      <c r="CN1208" t="s">
        <v>13703</v>
      </c>
      <c r="CO1208" t="s">
        <v>13126</v>
      </c>
      <c r="CP1208" t="s">
        <v>13703</v>
      </c>
      <c r="CQ1208" t="s">
        <v>13126</v>
      </c>
      <c r="CR1208" t="s">
        <v>1547</v>
      </c>
      <c r="CS1208">
        <v>9</v>
      </c>
      <c r="CT1208" t="s">
        <v>11956</v>
      </c>
      <c r="CU1208" t="s">
        <v>11956</v>
      </c>
      <c r="CV1208" t="s">
        <v>1547</v>
      </c>
      <c r="CW1208" t="s">
        <v>1547</v>
      </c>
      <c r="CX1208" t="s">
        <v>1547</v>
      </c>
      <c r="CY1208">
        <v>1206</v>
      </c>
      <c r="CZ1208" t="s">
        <v>11156</v>
      </c>
      <c r="DA1208" t="s">
        <v>1547</v>
      </c>
      <c r="DB1208" t="s">
        <v>1881</v>
      </c>
      <c r="DC1208" t="s">
        <v>1882</v>
      </c>
      <c r="DD1208" t="s">
        <v>1248</v>
      </c>
      <c r="DE1208" t="s">
        <v>4364</v>
      </c>
      <c r="DF1208" t="s">
        <v>1249</v>
      </c>
      <c r="DG1208" t="s">
        <v>1547</v>
      </c>
      <c r="DH1208" t="s">
        <v>1547</v>
      </c>
      <c r="DI1208" t="s">
        <v>1892</v>
      </c>
      <c r="DJ1208" t="s">
        <v>14264</v>
      </c>
      <c r="DK1208"/>
      <c r="DL1208" t="s">
        <v>1892</v>
      </c>
      <c r="DM1208">
        <v>9</v>
      </c>
      <c r="DN1208" t="s">
        <v>1883</v>
      </c>
      <c r="DO1208" t="s">
        <v>1564</v>
      </c>
      <c r="DP1208" t="b">
        <v>1</v>
      </c>
      <c r="DQ1208" t="b">
        <v>0</v>
      </c>
      <c r="DR1208" t="b">
        <v>0</v>
      </c>
      <c r="DS1208" t="b">
        <v>0</v>
      </c>
      <c r="DT1208" t="b">
        <v>0</v>
      </c>
      <c r="DU1208" t="b">
        <v>1</v>
      </c>
      <c r="DV1208" t="b">
        <v>0</v>
      </c>
      <c r="DW1208">
        <v>0</v>
      </c>
      <c r="DX1208" t="b">
        <v>0</v>
      </c>
      <c r="DY1208" t="b">
        <v>0</v>
      </c>
      <c r="DZ1208" t="b">
        <v>0</v>
      </c>
      <c r="EA1208" t="b">
        <v>0</v>
      </c>
      <c r="EB1208" t="b">
        <v>0</v>
      </c>
      <c r="EC1208" t="b">
        <v>0</v>
      </c>
      <c r="ED1208" t="b">
        <v>0</v>
      </c>
      <c r="EE1208" t="b">
        <v>0</v>
      </c>
      <c r="EF1208" t="b">
        <v>0</v>
      </c>
      <c r="EG1208" t="b" cm="1">
        <v>0</v>
      </c>
      <c r="EH1208" t="b">
        <v>0</v>
      </c>
      <c r="EI1208" t="b">
        <v>0</v>
      </c>
      <c r="EJ1208" t="b">
        <v>0</v>
      </c>
      <c r="EK1208" t="s">
        <v>1547</v>
      </c>
      <c r="EL1208">
        <v>0</v>
      </c>
      <c r="EM1208">
        <v>7</v>
      </c>
      <c r="EN1208" t="b">
        <v>0</v>
      </c>
    </row>
    <row r="1209" spans="1:144" ht="15.75">
      <c r="A1209"/>
      <c r="B1209" t="s">
        <v>1564</v>
      </c>
      <c r="C1209" t="s">
        <v>1564</v>
      </c>
      <c r="D1209" t="s">
        <v>1254</v>
      </c>
      <c r="E1209" t="s">
        <v>1253</v>
      </c>
      <c r="F1209"/>
      <c r="G1209" t="s">
        <v>1277</v>
      </c>
      <c r="H1209" t="s">
        <v>1946</v>
      </c>
      <c r="I1209" t="s">
        <v>1251</v>
      </c>
      <c r="J1209"/>
      <c r="K1209"/>
      <c r="L1209" t="s">
        <v>1743</v>
      </c>
      <c r="M1209" t="s">
        <v>1754</v>
      </c>
      <c r="N1209" t="s">
        <v>1946</v>
      </c>
      <c r="O1209" t="s">
        <v>4735</v>
      </c>
      <c r="P1209" t="s">
        <v>1564</v>
      </c>
      <c r="Q1209" t="s">
        <v>4364</v>
      </c>
      <c r="R1209" t="s">
        <v>4365</v>
      </c>
      <c r="S1209"/>
      <c r="T1209"/>
      <c r="U1209" t="s">
        <v>13703</v>
      </c>
      <c r="V1209" t="s">
        <v>4373</v>
      </c>
      <c r="W1209"/>
      <c r="X1209"/>
      <c r="Y1209"/>
      <c r="Z1209"/>
      <c r="AA1209"/>
      <c r="AB1209"/>
      <c r="AC1209"/>
      <c r="AD1209"/>
      <c r="AE1209"/>
      <c r="AF1209"/>
      <c r="AG1209"/>
      <c r="AH1209"/>
      <c r="AI1209"/>
      <c r="AJ1209"/>
      <c r="AK1209"/>
      <c r="AL1209"/>
      <c r="AM1209"/>
      <c r="AN1209"/>
      <c r="AO1209" s="108" t="s">
        <v>43</v>
      </c>
      <c r="AP1209" t="s">
        <v>2866</v>
      </c>
      <c r="AQ1209">
        <v>39</v>
      </c>
      <c r="AR1209" t="s">
        <v>11157</v>
      </c>
      <c r="AS1209" t="s">
        <v>1564</v>
      </c>
      <c r="AT1209" t="s">
        <v>11094</v>
      </c>
      <c r="AU1209" t="s">
        <v>1253</v>
      </c>
      <c r="AV1209" t="s">
        <v>1766</v>
      </c>
      <c r="AW1209" t="s">
        <v>1744</v>
      </c>
      <c r="AX1209" t="s">
        <v>1740</v>
      </c>
      <c r="AY1209" t="s">
        <v>1788</v>
      </c>
      <c r="AZ1209" t="s">
        <v>4364</v>
      </c>
      <c r="BA1209" t="s">
        <v>1913</v>
      </c>
      <c r="BB1209" t="s">
        <v>1251</v>
      </c>
      <c r="BC1209" t="s">
        <v>1743</v>
      </c>
      <c r="BD1209" t="s">
        <v>1914</v>
      </c>
      <c r="BE1209" t="s">
        <v>13701</v>
      </c>
      <c r="BF1209">
        <v>343</v>
      </c>
      <c r="BG1209">
        <v>1207</v>
      </c>
      <c r="BH1209">
        <v>0</v>
      </c>
      <c r="BI1209" t="s">
        <v>1547</v>
      </c>
      <c r="BJ1209">
        <v>0</v>
      </c>
      <c r="BK1209">
        <v>0</v>
      </c>
      <c r="BL1209">
        <v>515</v>
      </c>
      <c r="BM1209" t="s">
        <v>1770</v>
      </c>
      <c r="BN1209" t="s">
        <v>13702</v>
      </c>
      <c r="BO1209" t="s">
        <v>14372</v>
      </c>
      <c r="BP1209" t="s" cm="1">
        <v>14371</v>
      </c>
      <c r="BQ1209" t="s">
        <v>1547</v>
      </c>
      <c r="BR1209" t="s">
        <v>11956</v>
      </c>
      <c r="BS1209">
        <v>46</v>
      </c>
      <c r="BT1209" t="s">
        <v>5416</v>
      </c>
      <c r="BU1209" t="s">
        <v>16186</v>
      </c>
      <c r="BV1209" t="s">
        <v>1254</v>
      </c>
      <c r="BW1209" t="s">
        <v>1766</v>
      </c>
      <c r="BX1209" t="s">
        <v>1794</v>
      </c>
      <c r="BY1209" t="s">
        <v>1794</v>
      </c>
      <c r="BZ1209" t="s">
        <v>1547</v>
      </c>
      <c r="CA1209" t="s">
        <v>1744</v>
      </c>
      <c r="CB1209" t="s">
        <v>1754</v>
      </c>
      <c r="CC1209"/>
      <c r="CD1209" t="s">
        <v>998</v>
      </c>
      <c r="CE1209" t="s">
        <v>1251</v>
      </c>
      <c r="CF1209" t="s">
        <v>14378</v>
      </c>
      <c r="CG1209" t="s">
        <v>14379</v>
      </c>
      <c r="CH1209" t="s">
        <v>1251</v>
      </c>
      <c r="CI1209" t="s">
        <v>1547</v>
      </c>
      <c r="CJ1209" t="s">
        <v>4365</v>
      </c>
      <c r="CK1209" t="s">
        <v>1564</v>
      </c>
      <c r="CL1209"/>
      <c r="CM1209"/>
      <c r="CN1209" t="s">
        <v>13703</v>
      </c>
      <c r="CO1209" t="s">
        <v>4373</v>
      </c>
      <c r="CP1209" t="s">
        <v>13703</v>
      </c>
      <c r="CQ1209" t="s">
        <v>4373</v>
      </c>
      <c r="CR1209" t="s">
        <v>1547</v>
      </c>
      <c r="CS1209">
        <v>9</v>
      </c>
      <c r="CT1209" t="s">
        <v>11956</v>
      </c>
      <c r="CU1209" t="s">
        <v>11956</v>
      </c>
      <c r="CV1209" t="s">
        <v>1547</v>
      </c>
      <c r="CW1209" t="s">
        <v>1547</v>
      </c>
      <c r="CX1209" t="s">
        <v>1547</v>
      </c>
      <c r="CY1209">
        <v>1207</v>
      </c>
      <c r="CZ1209" t="s">
        <v>11161</v>
      </c>
      <c r="DA1209" t="s">
        <v>1547</v>
      </c>
      <c r="DB1209" t="s">
        <v>1881</v>
      </c>
      <c r="DC1209" t="s">
        <v>1882</v>
      </c>
      <c r="DD1209" t="s">
        <v>1253</v>
      </c>
      <c r="DE1209" t="s">
        <v>4364</v>
      </c>
      <c r="DF1209" t="s">
        <v>1277</v>
      </c>
      <c r="DG1209" t="s">
        <v>1547</v>
      </c>
      <c r="DH1209" t="s">
        <v>1547</v>
      </c>
      <c r="DI1209" t="s">
        <v>1892</v>
      </c>
      <c r="DJ1209" t="s">
        <v>11157</v>
      </c>
      <c r="DK1209"/>
      <c r="DL1209" t="s">
        <v>1892</v>
      </c>
      <c r="DM1209">
        <v>9</v>
      </c>
      <c r="DN1209" t="s">
        <v>1883</v>
      </c>
      <c r="DO1209" t="s">
        <v>1564</v>
      </c>
      <c r="DP1209" t="b">
        <v>1</v>
      </c>
      <c r="DQ1209" t="b">
        <v>0</v>
      </c>
      <c r="DR1209" t="b">
        <v>0</v>
      </c>
      <c r="DS1209" t="b">
        <v>0</v>
      </c>
      <c r="DT1209" t="b">
        <v>0</v>
      </c>
      <c r="DU1209" t="b">
        <v>1</v>
      </c>
      <c r="DV1209" t="b">
        <v>0</v>
      </c>
      <c r="DW1209">
        <v>0</v>
      </c>
      <c r="DX1209" t="b">
        <v>0</v>
      </c>
      <c r="DY1209" t="b">
        <v>0</v>
      </c>
      <c r="DZ1209" t="b">
        <v>0</v>
      </c>
      <c r="EA1209" t="b">
        <v>0</v>
      </c>
      <c r="EB1209" t="b">
        <v>0</v>
      </c>
      <c r="EC1209" t="b">
        <v>1</v>
      </c>
      <c r="ED1209" t="b">
        <v>0</v>
      </c>
      <c r="EE1209" t="b">
        <v>0</v>
      </c>
      <c r="EF1209" t="b">
        <v>0</v>
      </c>
      <c r="EG1209" t="b" cm="1">
        <v>0</v>
      </c>
      <c r="EH1209" t="b">
        <v>0</v>
      </c>
      <c r="EI1209" t="b">
        <v>0</v>
      </c>
      <c r="EJ1209" t="b">
        <v>1</v>
      </c>
      <c r="EK1209" t="s">
        <v>5327</v>
      </c>
      <c r="EL1209">
        <v>0</v>
      </c>
      <c r="EM1209">
        <v>7</v>
      </c>
      <c r="EN1209" t="b">
        <v>0</v>
      </c>
    </row>
    <row r="1210" spans="1:144" ht="15.75">
      <c r="A1210"/>
      <c r="B1210" t="s">
        <v>1564</v>
      </c>
      <c r="C1210" t="s">
        <v>1564</v>
      </c>
      <c r="D1210" t="s">
        <v>13753</v>
      </c>
      <c r="E1210" t="s">
        <v>13611</v>
      </c>
      <c r="F1210"/>
      <c r="G1210" t="s">
        <v>13753</v>
      </c>
      <c r="H1210" t="s">
        <v>13610</v>
      </c>
      <c r="I1210" t="s">
        <v>1230</v>
      </c>
      <c r="J1210"/>
      <c r="K1210"/>
      <c r="L1210" t="s">
        <v>1743</v>
      </c>
      <c r="M1210" t="s">
        <v>1779</v>
      </c>
      <c r="N1210"/>
      <c r="O1210" t="s">
        <v>4735</v>
      </c>
      <c r="P1210" t="s">
        <v>1564</v>
      </c>
      <c r="Q1210" t="s">
        <v>4364</v>
      </c>
      <c r="R1210" t="s">
        <v>4365</v>
      </c>
      <c r="S1210"/>
      <c r="T1210"/>
      <c r="U1210" t="s">
        <v>13703</v>
      </c>
      <c r="V1210" t="s">
        <v>13612</v>
      </c>
      <c r="W1210"/>
      <c r="X1210"/>
      <c r="Y1210"/>
      <c r="Z1210"/>
      <c r="AA1210"/>
      <c r="AB1210"/>
      <c r="AC1210"/>
      <c r="AD1210"/>
      <c r="AE1210"/>
      <c r="AF1210"/>
      <c r="AG1210"/>
      <c r="AH1210"/>
      <c r="AI1210"/>
      <c r="AJ1210"/>
      <c r="AK1210"/>
      <c r="AL1210"/>
      <c r="AM1210"/>
      <c r="AN1210"/>
      <c r="AO1210" s="108" t="s">
        <v>43</v>
      </c>
      <c r="AP1210" t="s">
        <v>2866</v>
      </c>
      <c r="AQ1210">
        <v>40</v>
      </c>
      <c r="AR1210" t="s">
        <v>14380</v>
      </c>
      <c r="AS1210" t="s">
        <v>1564</v>
      </c>
      <c r="AT1210" t="s">
        <v>11094</v>
      </c>
      <c r="AU1210" t="s">
        <v>13611</v>
      </c>
      <c r="AV1210" t="s">
        <v>14233</v>
      </c>
      <c r="AW1210" t="s">
        <v>1744</v>
      </c>
      <c r="AX1210" t="s">
        <v>1740</v>
      </c>
      <c r="AY1210" t="s">
        <v>14438</v>
      </c>
      <c r="AZ1210" t="s">
        <v>4364</v>
      </c>
      <c r="BA1210" t="s">
        <v>14235</v>
      </c>
      <c r="BB1210" t="s">
        <v>1230</v>
      </c>
      <c r="BC1210" t="s">
        <v>1743</v>
      </c>
      <c r="BD1210" t="s">
        <v>14483</v>
      </c>
      <c r="BE1210" t="s">
        <v>13701</v>
      </c>
      <c r="BF1210">
        <v>1008</v>
      </c>
      <c r="BG1210">
        <v>1207</v>
      </c>
      <c r="BH1210">
        <v>0</v>
      </c>
      <c r="BI1210" t="s">
        <v>13611</v>
      </c>
      <c r="BJ1210">
        <v>1</v>
      </c>
      <c r="BK1210">
        <v>0</v>
      </c>
      <c r="BL1210">
        <v>0</v>
      </c>
      <c r="BM1210" t="s">
        <v>1547</v>
      </c>
      <c r="BN1210" t="s">
        <v>13702</v>
      </c>
      <c r="BO1210" t="s">
        <v>14372</v>
      </c>
      <c r="BP1210" t="s" cm="1">
        <v>14371</v>
      </c>
      <c r="BQ1210" t="s">
        <v>1547</v>
      </c>
      <c r="BR1210" t="s">
        <v>11956</v>
      </c>
      <c r="BS1210">
        <v>47</v>
      </c>
      <c r="BT1210" t="s">
        <v>5427</v>
      </c>
      <c r="BU1210" t="s">
        <v>16187</v>
      </c>
      <c r="BV1210" t="s">
        <v>13753</v>
      </c>
      <c r="BW1210" t="s">
        <v>14233</v>
      </c>
      <c r="BX1210" t="s">
        <v>14234</v>
      </c>
      <c r="BY1210" t="s">
        <v>1744</v>
      </c>
      <c r="BZ1210" t="s">
        <v>1547</v>
      </c>
      <c r="CA1210" t="s">
        <v>1744</v>
      </c>
      <c r="CB1210" t="s">
        <v>1779</v>
      </c>
      <c r="CC1210"/>
      <c r="CD1210" t="s">
        <v>998</v>
      </c>
      <c r="CE1210" t="s">
        <v>1230</v>
      </c>
      <c r="CF1210" t="s">
        <v>14381</v>
      </c>
      <c r="CG1210" t="s">
        <v>14382</v>
      </c>
      <c r="CH1210" t="s">
        <v>1230</v>
      </c>
      <c r="CI1210" t="s">
        <v>1547</v>
      </c>
      <c r="CJ1210" t="s">
        <v>4365</v>
      </c>
      <c r="CK1210" t="s">
        <v>1564</v>
      </c>
      <c r="CL1210"/>
      <c r="CM1210"/>
      <c r="CN1210" t="s">
        <v>13703</v>
      </c>
      <c r="CO1210" t="s">
        <v>13612</v>
      </c>
      <c r="CP1210" t="s">
        <v>13703</v>
      </c>
      <c r="CQ1210" t="s">
        <v>13612</v>
      </c>
      <c r="CR1210" t="s">
        <v>1547</v>
      </c>
      <c r="CS1210">
        <v>9</v>
      </c>
      <c r="CT1210" t="s">
        <v>11956</v>
      </c>
      <c r="CU1210" t="s">
        <v>11956</v>
      </c>
      <c r="CV1210" t="s">
        <v>11956</v>
      </c>
      <c r="CW1210" t="s">
        <v>1547</v>
      </c>
      <c r="CX1210" t="s">
        <v>1547</v>
      </c>
      <c r="CY1210">
        <v>1208</v>
      </c>
      <c r="CZ1210" t="s">
        <v>11168</v>
      </c>
      <c r="DA1210" t="s">
        <v>1547</v>
      </c>
      <c r="DB1210" t="s">
        <v>1881</v>
      </c>
      <c r="DC1210" t="s">
        <v>1882</v>
      </c>
      <c r="DD1210" t="s">
        <v>13611</v>
      </c>
      <c r="DE1210" t="s">
        <v>4364</v>
      </c>
      <c r="DF1210" t="s">
        <v>13753</v>
      </c>
      <c r="DG1210" t="s">
        <v>1547</v>
      </c>
      <c r="DH1210" t="s">
        <v>1547</v>
      </c>
      <c r="DI1210" t="s">
        <v>1892</v>
      </c>
      <c r="DJ1210" t="s">
        <v>14380</v>
      </c>
      <c r="DK1210"/>
      <c r="DL1210" t="s">
        <v>1892</v>
      </c>
      <c r="DM1210">
        <v>9</v>
      </c>
      <c r="DN1210" t="s">
        <v>1883</v>
      </c>
      <c r="DO1210" t="s">
        <v>1564</v>
      </c>
      <c r="DP1210" t="b">
        <v>1</v>
      </c>
      <c r="DQ1210" t="b">
        <v>0</v>
      </c>
      <c r="DR1210" t="b">
        <v>0</v>
      </c>
      <c r="DS1210" t="b">
        <v>0</v>
      </c>
      <c r="DT1210" t="b">
        <v>0</v>
      </c>
      <c r="DU1210" t="b">
        <v>1</v>
      </c>
      <c r="DV1210" t="b">
        <v>0</v>
      </c>
      <c r="DW1210">
        <v>0</v>
      </c>
      <c r="DX1210" t="b">
        <v>0</v>
      </c>
      <c r="DY1210" t="b">
        <v>0</v>
      </c>
      <c r="DZ1210" t="b">
        <v>0</v>
      </c>
      <c r="EA1210" t="b">
        <v>0</v>
      </c>
      <c r="EB1210" t="b">
        <v>0</v>
      </c>
      <c r="EC1210" t="b">
        <v>0</v>
      </c>
      <c r="ED1210" t="b">
        <v>0</v>
      </c>
      <c r="EE1210" t="b">
        <v>0</v>
      </c>
      <c r="EF1210" t="b">
        <v>0</v>
      </c>
      <c r="EG1210" t="b" cm="1">
        <v>0</v>
      </c>
      <c r="EH1210" t="b">
        <v>0</v>
      </c>
      <c r="EI1210" t="b">
        <v>0</v>
      </c>
      <c r="EJ1210" t="b">
        <v>0</v>
      </c>
      <c r="EK1210" t="s">
        <v>1547</v>
      </c>
      <c r="EL1210">
        <v>0</v>
      </c>
      <c r="EM1210">
        <v>19</v>
      </c>
      <c r="EN1210" t="b">
        <v>0</v>
      </c>
    </row>
    <row r="1211" spans="1:144" ht="15.75">
      <c r="A1211"/>
      <c r="B1211" t="s">
        <v>1564</v>
      </c>
      <c r="C1211" t="s">
        <v>1564</v>
      </c>
      <c r="D1211" t="s">
        <v>13613</v>
      </c>
      <c r="E1211" t="s">
        <v>13614</v>
      </c>
      <c r="F1211"/>
      <c r="G1211" t="s">
        <v>13613</v>
      </c>
      <c r="H1211" t="s">
        <v>13613</v>
      </c>
      <c r="I1211" t="s">
        <v>1230</v>
      </c>
      <c r="J1211"/>
      <c r="K1211"/>
      <c r="L1211" t="s">
        <v>1743</v>
      </c>
      <c r="M1211" t="s">
        <v>1779</v>
      </c>
      <c r="N1211"/>
      <c r="O1211" t="s">
        <v>4735</v>
      </c>
      <c r="P1211" t="s">
        <v>1564</v>
      </c>
      <c r="Q1211" t="s">
        <v>4364</v>
      </c>
      <c r="R1211" t="s">
        <v>4365</v>
      </c>
      <c r="S1211"/>
      <c r="T1211"/>
      <c r="U1211" t="s">
        <v>13703</v>
      </c>
      <c r="V1211" t="s">
        <v>13615</v>
      </c>
      <c r="W1211"/>
      <c r="X1211"/>
      <c r="Y1211"/>
      <c r="Z1211"/>
      <c r="AA1211"/>
      <c r="AB1211"/>
      <c r="AC1211"/>
      <c r="AD1211"/>
      <c r="AE1211"/>
      <c r="AF1211"/>
      <c r="AG1211"/>
      <c r="AH1211"/>
      <c r="AI1211"/>
      <c r="AJ1211"/>
      <c r="AK1211"/>
      <c r="AL1211"/>
      <c r="AM1211"/>
      <c r="AN1211"/>
      <c r="AO1211" s="108" t="s">
        <v>43</v>
      </c>
      <c r="AP1211" t="s">
        <v>2866</v>
      </c>
      <c r="AQ1211">
        <v>41</v>
      </c>
      <c r="AR1211" t="s">
        <v>14383</v>
      </c>
      <c r="AS1211" t="s">
        <v>1564</v>
      </c>
      <c r="AT1211" t="s">
        <v>11094</v>
      </c>
      <c r="AU1211" t="s">
        <v>13614</v>
      </c>
      <c r="AV1211" t="s">
        <v>14239</v>
      </c>
      <c r="AW1211" t="s">
        <v>1744</v>
      </c>
      <c r="AX1211" t="s">
        <v>1740</v>
      </c>
      <c r="AY1211" t="s">
        <v>14240</v>
      </c>
      <c r="AZ1211" t="s">
        <v>4364</v>
      </c>
      <c r="BA1211" t="s">
        <v>14241</v>
      </c>
      <c r="BB1211" t="s">
        <v>1230</v>
      </c>
      <c r="BC1211" t="s">
        <v>1743</v>
      </c>
      <c r="BD1211" t="s">
        <v>14242</v>
      </c>
      <c r="BE1211" t="s">
        <v>13701</v>
      </c>
      <c r="BF1211">
        <v>1009</v>
      </c>
      <c r="BG1211">
        <v>1207</v>
      </c>
      <c r="BH1211">
        <v>0</v>
      </c>
      <c r="BI1211" t="s">
        <v>13614</v>
      </c>
      <c r="BJ1211">
        <v>1</v>
      </c>
      <c r="BK1211">
        <v>0</v>
      </c>
      <c r="BL1211">
        <v>0</v>
      </c>
      <c r="BM1211" t="s">
        <v>1547</v>
      </c>
      <c r="BN1211" t="s">
        <v>13702</v>
      </c>
      <c r="BO1211" t="s">
        <v>14372</v>
      </c>
      <c r="BP1211" t="s" cm="1">
        <v>14371</v>
      </c>
      <c r="BQ1211" t="s">
        <v>1547</v>
      </c>
      <c r="BR1211" t="s">
        <v>11956</v>
      </c>
      <c r="BS1211">
        <v>48</v>
      </c>
      <c r="BT1211" t="s">
        <v>5438</v>
      </c>
      <c r="BU1211" t="s">
        <v>16188</v>
      </c>
      <c r="BV1211" t="s">
        <v>13613</v>
      </c>
      <c r="BW1211" t="s">
        <v>14239</v>
      </c>
      <c r="BX1211" t="s">
        <v>14240</v>
      </c>
      <c r="BY1211" t="s">
        <v>1744</v>
      </c>
      <c r="BZ1211" t="s">
        <v>1547</v>
      </c>
      <c r="CA1211" t="s">
        <v>1744</v>
      </c>
      <c r="CB1211" t="s">
        <v>1779</v>
      </c>
      <c r="CC1211"/>
      <c r="CD1211" t="s">
        <v>998</v>
      </c>
      <c r="CE1211" t="s">
        <v>1230</v>
      </c>
      <c r="CF1211" t="s">
        <v>14384</v>
      </c>
      <c r="CG1211" t="s">
        <v>14385</v>
      </c>
      <c r="CH1211" t="s">
        <v>1230</v>
      </c>
      <c r="CI1211" t="s">
        <v>1547</v>
      </c>
      <c r="CJ1211" t="s">
        <v>4365</v>
      </c>
      <c r="CK1211" t="s">
        <v>1564</v>
      </c>
      <c r="CL1211"/>
      <c r="CM1211"/>
      <c r="CN1211" t="s">
        <v>13703</v>
      </c>
      <c r="CO1211" t="s">
        <v>13615</v>
      </c>
      <c r="CP1211" t="s">
        <v>13703</v>
      </c>
      <c r="CQ1211" t="s">
        <v>13615</v>
      </c>
      <c r="CR1211" t="s">
        <v>1547</v>
      </c>
      <c r="CS1211">
        <v>9</v>
      </c>
      <c r="CT1211" t="s">
        <v>11956</v>
      </c>
      <c r="CU1211" t="s">
        <v>11956</v>
      </c>
      <c r="CV1211" t="s">
        <v>11956</v>
      </c>
      <c r="CW1211" t="s">
        <v>1547</v>
      </c>
      <c r="CX1211" t="s">
        <v>1547</v>
      </c>
      <c r="CY1211">
        <v>1209</v>
      </c>
      <c r="CZ1211" t="s">
        <v>11173</v>
      </c>
      <c r="DA1211" t="s">
        <v>1547</v>
      </c>
      <c r="DB1211" t="s">
        <v>1881</v>
      </c>
      <c r="DC1211" t="s">
        <v>1882</v>
      </c>
      <c r="DD1211" t="s">
        <v>13614</v>
      </c>
      <c r="DE1211" t="s">
        <v>4364</v>
      </c>
      <c r="DF1211" t="s">
        <v>13613</v>
      </c>
      <c r="DG1211" t="s">
        <v>1547</v>
      </c>
      <c r="DH1211" t="s">
        <v>1547</v>
      </c>
      <c r="DI1211" t="s">
        <v>1892</v>
      </c>
      <c r="DJ1211" t="s">
        <v>14383</v>
      </c>
      <c r="DK1211"/>
      <c r="DL1211" t="s">
        <v>1892</v>
      </c>
      <c r="DM1211">
        <v>9</v>
      </c>
      <c r="DN1211" t="s">
        <v>1883</v>
      </c>
      <c r="DO1211" t="s">
        <v>1564</v>
      </c>
      <c r="DP1211" t="b">
        <v>1</v>
      </c>
      <c r="DQ1211" t="b">
        <v>0</v>
      </c>
      <c r="DR1211" t="b">
        <v>0</v>
      </c>
      <c r="DS1211" t="b">
        <v>0</v>
      </c>
      <c r="DT1211" t="b">
        <v>0</v>
      </c>
      <c r="DU1211" t="b">
        <v>1</v>
      </c>
      <c r="DV1211" t="b">
        <v>0</v>
      </c>
      <c r="DW1211">
        <v>0</v>
      </c>
      <c r="DX1211" t="b">
        <v>0</v>
      </c>
      <c r="DY1211" t="b">
        <v>0</v>
      </c>
      <c r="DZ1211" t="b">
        <v>0</v>
      </c>
      <c r="EA1211" t="b">
        <v>0</v>
      </c>
      <c r="EB1211" t="b">
        <v>0</v>
      </c>
      <c r="EC1211" t="b">
        <v>0</v>
      </c>
      <c r="ED1211" t="b">
        <v>0</v>
      </c>
      <c r="EE1211" t="b">
        <v>0</v>
      </c>
      <c r="EF1211" t="b">
        <v>0</v>
      </c>
      <c r="EG1211" t="b" cm="1">
        <v>0</v>
      </c>
      <c r="EH1211" t="b">
        <v>0</v>
      </c>
      <c r="EI1211" t="b">
        <v>0</v>
      </c>
      <c r="EJ1211" t="b">
        <v>0</v>
      </c>
      <c r="EK1211" t="s">
        <v>1547</v>
      </c>
      <c r="EL1211">
        <v>0</v>
      </c>
      <c r="EM1211">
        <v>17</v>
      </c>
      <c r="EN1211" t="b">
        <v>0</v>
      </c>
    </row>
    <row r="1212" spans="1:144" ht="15.75">
      <c r="A1212"/>
      <c r="B1212" t="s">
        <v>1564</v>
      </c>
      <c r="C1212" t="s">
        <v>1564</v>
      </c>
      <c r="D1212" t="s">
        <v>14455</v>
      </c>
      <c r="E1212" t="s">
        <v>13694</v>
      </c>
      <c r="F1212"/>
      <c r="G1212" t="s">
        <v>13693</v>
      </c>
      <c r="H1212" t="s">
        <v>13693</v>
      </c>
      <c r="I1212" t="s">
        <v>1230</v>
      </c>
      <c r="J1212"/>
      <c r="K1212"/>
      <c r="L1212" t="s">
        <v>1743</v>
      </c>
      <c r="M1212" t="s">
        <v>2001</v>
      </c>
      <c r="N1212"/>
      <c r="O1212" t="s">
        <v>4735</v>
      </c>
      <c r="P1212" t="s">
        <v>1564</v>
      </c>
      <c r="Q1212" t="s">
        <v>4364</v>
      </c>
      <c r="R1212" t="s">
        <v>4365</v>
      </c>
      <c r="S1212"/>
      <c r="T1212"/>
      <c r="U1212" t="s">
        <v>13703</v>
      </c>
      <c r="V1212" t="s">
        <v>13695</v>
      </c>
      <c r="W1212"/>
      <c r="X1212"/>
      <c r="Y1212"/>
      <c r="Z1212"/>
      <c r="AA1212"/>
      <c r="AB1212"/>
      <c r="AC1212"/>
      <c r="AD1212"/>
      <c r="AE1212"/>
      <c r="AF1212"/>
      <c r="AG1212"/>
      <c r="AH1212"/>
      <c r="AI1212"/>
      <c r="AJ1212"/>
      <c r="AK1212"/>
      <c r="AL1212"/>
      <c r="AM1212"/>
      <c r="AN1212"/>
      <c r="AO1212" s="108" t="s">
        <v>43</v>
      </c>
      <c r="AP1212" t="s">
        <v>2866</v>
      </c>
      <c r="AQ1212">
        <v>42</v>
      </c>
      <c r="AR1212" t="s">
        <v>14353</v>
      </c>
      <c r="AS1212" t="s">
        <v>1564</v>
      </c>
      <c r="AT1212" t="s">
        <v>11094</v>
      </c>
      <c r="AU1212" t="s">
        <v>13694</v>
      </c>
      <c r="AV1212" t="s">
        <v>14354</v>
      </c>
      <c r="AW1212" t="s">
        <v>1744</v>
      </c>
      <c r="AX1212" t="s">
        <v>1740</v>
      </c>
      <c r="AY1212" t="s">
        <v>14355</v>
      </c>
      <c r="AZ1212" t="s">
        <v>4364</v>
      </c>
      <c r="BA1212" t="s">
        <v>14356</v>
      </c>
      <c r="BB1212" t="s">
        <v>1230</v>
      </c>
      <c r="BC1212" t="s">
        <v>1743</v>
      </c>
      <c r="BD1212" t="s">
        <v>14459</v>
      </c>
      <c r="BE1212" t="s">
        <v>13701</v>
      </c>
      <c r="BF1212">
        <v>1197</v>
      </c>
      <c r="BG1212">
        <v>1207</v>
      </c>
      <c r="BH1212">
        <v>0</v>
      </c>
      <c r="BI1212" t="s">
        <v>13694</v>
      </c>
      <c r="BJ1212">
        <v>2</v>
      </c>
      <c r="BK1212">
        <v>0</v>
      </c>
      <c r="BL1212">
        <v>0</v>
      </c>
      <c r="BM1212" t="s">
        <v>1547</v>
      </c>
      <c r="BN1212" t="s">
        <v>13702</v>
      </c>
      <c r="BO1212" t="s">
        <v>14372</v>
      </c>
      <c r="BP1212" t="s" cm="1">
        <v>14371</v>
      </c>
      <c r="BQ1212" t="s">
        <v>1547</v>
      </c>
      <c r="BR1212" t="s">
        <v>11956</v>
      </c>
      <c r="BS1212">
        <v>49</v>
      </c>
      <c r="BT1212" t="s">
        <v>5449</v>
      </c>
      <c r="BU1212" t="s">
        <v>16189</v>
      </c>
      <c r="BV1212" t="s">
        <v>14455</v>
      </c>
      <c r="BW1212" t="s">
        <v>14354</v>
      </c>
      <c r="BX1212" t="s">
        <v>14355</v>
      </c>
      <c r="BY1212" t="s">
        <v>1744</v>
      </c>
      <c r="BZ1212" t="s">
        <v>1547</v>
      </c>
      <c r="CA1212" t="s">
        <v>1744</v>
      </c>
      <c r="CB1212" t="s">
        <v>2001</v>
      </c>
      <c r="CC1212"/>
      <c r="CD1212" t="s">
        <v>998</v>
      </c>
      <c r="CE1212" t="s">
        <v>1230</v>
      </c>
      <c r="CF1212" t="s">
        <v>14484</v>
      </c>
      <c r="CG1212" t="s">
        <v>14485</v>
      </c>
      <c r="CH1212" t="s">
        <v>1230</v>
      </c>
      <c r="CI1212" t="s">
        <v>1547</v>
      </c>
      <c r="CJ1212" t="s">
        <v>4365</v>
      </c>
      <c r="CK1212" t="s">
        <v>1564</v>
      </c>
      <c r="CL1212"/>
      <c r="CM1212"/>
      <c r="CN1212" t="s">
        <v>13703</v>
      </c>
      <c r="CO1212" t="s">
        <v>13695</v>
      </c>
      <c r="CP1212" t="s">
        <v>13703</v>
      </c>
      <c r="CQ1212" t="s">
        <v>13695</v>
      </c>
      <c r="CR1212" t="s">
        <v>1547</v>
      </c>
      <c r="CS1212">
        <v>9</v>
      </c>
      <c r="CT1212" t="s">
        <v>11956</v>
      </c>
      <c r="CU1212" t="s">
        <v>11956</v>
      </c>
      <c r="CV1212" t="s">
        <v>11956</v>
      </c>
      <c r="CW1212" t="s">
        <v>1547</v>
      </c>
      <c r="CX1212" t="s">
        <v>1547</v>
      </c>
      <c r="CY1212">
        <v>1210</v>
      </c>
      <c r="CZ1212" t="s">
        <v>11180</v>
      </c>
      <c r="DA1212" t="s">
        <v>1547</v>
      </c>
      <c r="DB1212" t="s">
        <v>1881</v>
      </c>
      <c r="DC1212" t="s">
        <v>1882</v>
      </c>
      <c r="DD1212" t="s">
        <v>13694</v>
      </c>
      <c r="DE1212" t="s">
        <v>4364</v>
      </c>
      <c r="DF1212" t="s">
        <v>13693</v>
      </c>
      <c r="DG1212" t="s">
        <v>1547</v>
      </c>
      <c r="DH1212" t="s">
        <v>1547</v>
      </c>
      <c r="DI1212" t="s">
        <v>1892</v>
      </c>
      <c r="DJ1212" t="s">
        <v>14353</v>
      </c>
      <c r="DK1212"/>
      <c r="DL1212" t="s">
        <v>1892</v>
      </c>
      <c r="DM1212">
        <v>9</v>
      </c>
      <c r="DN1212" t="s">
        <v>1883</v>
      </c>
      <c r="DO1212" t="s">
        <v>1564</v>
      </c>
      <c r="DP1212" t="b">
        <v>1</v>
      </c>
      <c r="DQ1212" t="b">
        <v>0</v>
      </c>
      <c r="DR1212" t="b">
        <v>0</v>
      </c>
      <c r="DS1212" t="b">
        <v>0</v>
      </c>
      <c r="DT1212" t="b">
        <v>0</v>
      </c>
      <c r="DU1212" t="b">
        <v>1</v>
      </c>
      <c r="DV1212" t="b">
        <v>0</v>
      </c>
      <c r="DW1212">
        <v>0</v>
      </c>
      <c r="DX1212" t="b">
        <v>0</v>
      </c>
      <c r="DY1212" t="b">
        <v>0</v>
      </c>
      <c r="DZ1212" t="b">
        <v>0</v>
      </c>
      <c r="EA1212" t="b">
        <v>0</v>
      </c>
      <c r="EB1212" t="b">
        <v>0</v>
      </c>
      <c r="EC1212" t="b">
        <v>1</v>
      </c>
      <c r="ED1212" t="b">
        <v>0</v>
      </c>
      <c r="EE1212" t="b">
        <v>0</v>
      </c>
      <c r="EF1212" t="b">
        <v>0</v>
      </c>
      <c r="EG1212" t="b" cm="1">
        <v>0</v>
      </c>
      <c r="EH1212" t="b">
        <v>0</v>
      </c>
      <c r="EI1212" t="b">
        <v>0</v>
      </c>
      <c r="EJ1212" t="b">
        <v>1</v>
      </c>
      <c r="EK1212" t="s">
        <v>5327</v>
      </c>
      <c r="EL1212">
        <v>0</v>
      </c>
      <c r="EM1212">
        <v>9</v>
      </c>
      <c r="EN1212" t="b">
        <v>0</v>
      </c>
    </row>
    <row r="1213" spans="1:144" ht="15.75">
      <c r="A1213"/>
      <c r="B1213" t="s">
        <v>1564</v>
      </c>
      <c r="C1213" t="s">
        <v>1564</v>
      </c>
      <c r="D1213" t="s">
        <v>13704</v>
      </c>
      <c r="E1213" t="s">
        <v>4404</v>
      </c>
      <c r="F1213"/>
      <c r="G1213" t="s">
        <v>13704</v>
      </c>
      <c r="H1213" t="s">
        <v>13705</v>
      </c>
      <c r="I1213" t="s">
        <v>1230</v>
      </c>
      <c r="J1213"/>
      <c r="K1213"/>
      <c r="L1213" t="s">
        <v>1743</v>
      </c>
      <c r="M1213" t="s">
        <v>2001</v>
      </c>
      <c r="N1213"/>
      <c r="O1213" t="s">
        <v>4735</v>
      </c>
      <c r="P1213" t="s">
        <v>1564</v>
      </c>
      <c r="Q1213" t="s">
        <v>4364</v>
      </c>
      <c r="R1213" t="s">
        <v>4365</v>
      </c>
      <c r="S1213"/>
      <c r="T1213"/>
      <c r="U1213" t="s">
        <v>13703</v>
      </c>
      <c r="V1213" t="s">
        <v>13706</v>
      </c>
      <c r="W1213"/>
      <c r="X1213"/>
      <c r="Y1213"/>
      <c r="Z1213"/>
      <c r="AA1213"/>
      <c r="AB1213"/>
      <c r="AC1213"/>
      <c r="AD1213"/>
      <c r="AE1213"/>
      <c r="AF1213"/>
      <c r="AG1213"/>
      <c r="AH1213"/>
      <c r="AI1213"/>
      <c r="AJ1213"/>
      <c r="AK1213"/>
      <c r="AL1213"/>
      <c r="AM1213"/>
      <c r="AN1213"/>
      <c r="AO1213" s="108" t="s">
        <v>43</v>
      </c>
      <c r="AP1213" t="s">
        <v>2866</v>
      </c>
      <c r="AQ1213">
        <v>43</v>
      </c>
      <c r="AR1213" t="s">
        <v>14386</v>
      </c>
      <c r="AS1213" t="s">
        <v>1564</v>
      </c>
      <c r="AT1213" t="s">
        <v>11094</v>
      </c>
      <c r="AU1213" t="s">
        <v>4404</v>
      </c>
      <c r="AV1213" t="s">
        <v>10223</v>
      </c>
      <c r="AW1213" t="s">
        <v>1744</v>
      </c>
      <c r="AX1213" t="s">
        <v>1740</v>
      </c>
      <c r="AY1213" t="s">
        <v>14387</v>
      </c>
      <c r="AZ1213" t="s">
        <v>4364</v>
      </c>
      <c r="BA1213" t="s">
        <v>10225</v>
      </c>
      <c r="BB1213" t="s">
        <v>1230</v>
      </c>
      <c r="BC1213" t="s">
        <v>1743</v>
      </c>
      <c r="BD1213" t="s">
        <v>14388</v>
      </c>
      <c r="BE1213" t="s">
        <v>13701</v>
      </c>
      <c r="BF1213">
        <v>1213</v>
      </c>
      <c r="BG1213">
        <v>1207</v>
      </c>
      <c r="BH1213">
        <v>0</v>
      </c>
      <c r="BI1213" t="s">
        <v>4404</v>
      </c>
      <c r="BJ1213">
        <v>1</v>
      </c>
      <c r="BK1213">
        <v>0</v>
      </c>
      <c r="BL1213">
        <v>0</v>
      </c>
      <c r="BM1213" t="s">
        <v>1547</v>
      </c>
      <c r="BN1213" t="s">
        <v>13702</v>
      </c>
      <c r="BO1213" t="s">
        <v>14372</v>
      </c>
      <c r="BP1213" t="s" cm="1">
        <v>14371</v>
      </c>
      <c r="BQ1213" t="s">
        <v>1547</v>
      </c>
      <c r="BR1213" t="s">
        <v>11956</v>
      </c>
      <c r="BS1213">
        <v>50</v>
      </c>
      <c r="BT1213" t="s">
        <v>5460</v>
      </c>
      <c r="BU1213" t="s">
        <v>16190</v>
      </c>
      <c r="BV1213" t="s">
        <v>13704</v>
      </c>
      <c r="BW1213" t="s">
        <v>10223</v>
      </c>
      <c r="BX1213" t="s">
        <v>14389</v>
      </c>
      <c r="BY1213" t="s">
        <v>1744</v>
      </c>
      <c r="BZ1213" t="s">
        <v>1547</v>
      </c>
      <c r="CA1213" t="s">
        <v>1744</v>
      </c>
      <c r="CB1213" t="s">
        <v>2001</v>
      </c>
      <c r="CC1213"/>
      <c r="CD1213" t="s">
        <v>998</v>
      </c>
      <c r="CE1213" t="s">
        <v>1230</v>
      </c>
      <c r="CF1213" t="s">
        <v>14390</v>
      </c>
      <c r="CG1213" t="s">
        <v>14391</v>
      </c>
      <c r="CH1213" t="s">
        <v>1230</v>
      </c>
      <c r="CI1213" t="s">
        <v>1547</v>
      </c>
      <c r="CJ1213" t="s">
        <v>4365</v>
      </c>
      <c r="CK1213" t="s">
        <v>1564</v>
      </c>
      <c r="CL1213"/>
      <c r="CM1213"/>
      <c r="CN1213" t="s">
        <v>13703</v>
      </c>
      <c r="CO1213" t="s">
        <v>13706</v>
      </c>
      <c r="CP1213" t="s">
        <v>13703</v>
      </c>
      <c r="CQ1213" t="s">
        <v>13706</v>
      </c>
      <c r="CR1213" t="s">
        <v>1547</v>
      </c>
      <c r="CS1213">
        <v>9</v>
      </c>
      <c r="CT1213" t="s">
        <v>11956</v>
      </c>
      <c r="CU1213" t="s">
        <v>11956</v>
      </c>
      <c r="CV1213" t="s">
        <v>11956</v>
      </c>
      <c r="CW1213" t="s">
        <v>1547</v>
      </c>
      <c r="CX1213" t="s">
        <v>1547</v>
      </c>
      <c r="CY1213">
        <v>1211</v>
      </c>
      <c r="CZ1213" t="s">
        <v>11189</v>
      </c>
      <c r="DA1213" t="s">
        <v>1547</v>
      </c>
      <c r="DB1213" t="s">
        <v>1881</v>
      </c>
      <c r="DC1213" t="s">
        <v>1882</v>
      </c>
      <c r="DD1213" t="s">
        <v>4404</v>
      </c>
      <c r="DE1213" t="s">
        <v>4364</v>
      </c>
      <c r="DF1213" t="s">
        <v>13704</v>
      </c>
      <c r="DG1213" t="s">
        <v>1547</v>
      </c>
      <c r="DH1213" t="s">
        <v>1547</v>
      </c>
      <c r="DI1213" t="s">
        <v>1892</v>
      </c>
      <c r="DJ1213" t="s">
        <v>14386</v>
      </c>
      <c r="DK1213"/>
      <c r="DL1213" t="s">
        <v>1892</v>
      </c>
      <c r="DM1213">
        <v>9</v>
      </c>
      <c r="DN1213" t="s">
        <v>1883</v>
      </c>
      <c r="DO1213" t="s">
        <v>1564</v>
      </c>
      <c r="DP1213" t="b">
        <v>1</v>
      </c>
      <c r="DQ1213" t="b">
        <v>0</v>
      </c>
      <c r="DR1213" t="b">
        <v>1</v>
      </c>
      <c r="DS1213" t="b">
        <v>0</v>
      </c>
      <c r="DT1213" t="b">
        <v>0</v>
      </c>
      <c r="DU1213" t="b">
        <v>1</v>
      </c>
      <c r="DV1213" t="b">
        <v>0</v>
      </c>
      <c r="DW1213">
        <v>0</v>
      </c>
      <c r="DX1213" t="b">
        <v>0</v>
      </c>
      <c r="DY1213" t="b">
        <v>0</v>
      </c>
      <c r="DZ1213" t="b">
        <v>0</v>
      </c>
      <c r="EA1213" t="b">
        <v>0</v>
      </c>
      <c r="EB1213" t="b">
        <v>0</v>
      </c>
      <c r="EC1213" t="b">
        <v>1</v>
      </c>
      <c r="ED1213" t="b">
        <v>0</v>
      </c>
      <c r="EE1213" t="b">
        <v>0</v>
      </c>
      <c r="EF1213" t="b">
        <v>0</v>
      </c>
      <c r="EG1213" t="b" cm="1">
        <v>0</v>
      </c>
      <c r="EH1213" t="b">
        <v>0</v>
      </c>
      <c r="EI1213" t="b">
        <v>0</v>
      </c>
      <c r="EJ1213" t="b">
        <v>1</v>
      </c>
      <c r="EK1213" t="s">
        <v>5327</v>
      </c>
      <c r="EL1213">
        <v>0</v>
      </c>
      <c r="EM1213">
        <v>14</v>
      </c>
      <c r="EN1213" t="b">
        <v>0</v>
      </c>
    </row>
    <row r="1214" spans="1:144" ht="15.75">
      <c r="A1214"/>
      <c r="B1214" t="s">
        <v>1565</v>
      </c>
      <c r="C1214" t="s">
        <v>1565</v>
      </c>
      <c r="D1214" t="s">
        <v>4124</v>
      </c>
      <c r="E1214" t="s">
        <v>4227</v>
      </c>
      <c r="F1214"/>
      <c r="G1214" t="s">
        <v>4124</v>
      </c>
      <c r="H1214" t="s">
        <v>4228</v>
      </c>
      <c r="I1214" t="s">
        <v>1244</v>
      </c>
      <c r="J1214"/>
      <c r="K1214" t="s">
        <v>902</v>
      </c>
      <c r="L1214" t="s">
        <v>1743</v>
      </c>
      <c r="M1214"/>
      <c r="N1214"/>
      <c r="O1214" t="s">
        <v>4735</v>
      </c>
      <c r="P1214" t="s">
        <v>4229</v>
      </c>
      <c r="Q1214" t="s">
        <v>4230</v>
      </c>
      <c r="R1214" t="s">
        <v>1918</v>
      </c>
      <c r="S1214"/>
      <c r="T1214"/>
      <c r="U1214" t="s">
        <v>13583</v>
      </c>
      <c r="V1214"/>
      <c r="W1214"/>
      <c r="X1214"/>
      <c r="Y1214"/>
      <c r="Z1214"/>
      <c r="AA1214"/>
      <c r="AB1214"/>
      <c r="AC1214"/>
      <c r="AD1214"/>
      <c r="AE1214"/>
      <c r="AF1214"/>
      <c r="AG1214"/>
      <c r="AH1214"/>
      <c r="AI1214"/>
      <c r="AJ1214"/>
      <c r="AK1214"/>
      <c r="AL1214"/>
      <c r="AM1214"/>
      <c r="AN1214"/>
      <c r="AO1214" s="108" t="s">
        <v>43</v>
      </c>
      <c r="AP1214" t="s">
        <v>2866</v>
      </c>
      <c r="AQ1214">
        <v>44</v>
      </c>
      <c r="AR1214" t="s">
        <v>9777</v>
      </c>
      <c r="AS1214" t="s">
        <v>1565</v>
      </c>
      <c r="AT1214" t="s">
        <v>9688</v>
      </c>
      <c r="AU1214" t="s">
        <v>4227</v>
      </c>
      <c r="AV1214" t="s">
        <v>9778</v>
      </c>
      <c r="AW1214" t="s">
        <v>1744</v>
      </c>
      <c r="AX1214" t="s">
        <v>1740</v>
      </c>
      <c r="AY1214" t="s">
        <v>9413</v>
      </c>
      <c r="AZ1214" t="s">
        <v>4230</v>
      </c>
      <c r="BA1214" t="s">
        <v>9779</v>
      </c>
      <c r="BB1214" t="s">
        <v>1244</v>
      </c>
      <c r="BC1214" t="s">
        <v>1743</v>
      </c>
      <c r="BD1214" t="s">
        <v>9780</v>
      </c>
      <c r="BE1214" t="s">
        <v>4124</v>
      </c>
      <c r="BF1214">
        <v>956</v>
      </c>
      <c r="BG1214">
        <v>0</v>
      </c>
      <c r="BH1214">
        <v>0</v>
      </c>
      <c r="BI1214" t="s">
        <v>1547</v>
      </c>
      <c r="BJ1214">
        <v>0</v>
      </c>
      <c r="BK1214">
        <v>0</v>
      </c>
      <c r="BL1214">
        <v>0</v>
      </c>
      <c r="BM1214" t="s">
        <v>1547</v>
      </c>
      <c r="BN1214" t="s">
        <v>1547</v>
      </c>
      <c r="BO1214" t="s">
        <v>1547</v>
      </c>
      <c r="BP1214" t="s" cm="1">
        <v>1547</v>
      </c>
      <c r="BQ1214" t="s">
        <v>1547</v>
      </c>
      <c r="BR1214" t="s">
        <v>11956</v>
      </c>
      <c r="BS1214">
        <v>51</v>
      </c>
      <c r="BT1214" t="s">
        <v>5469</v>
      </c>
      <c r="BU1214" t="s">
        <v>16191</v>
      </c>
      <c r="BV1214" t="s">
        <v>4124</v>
      </c>
      <c r="BW1214" t="s">
        <v>9778</v>
      </c>
      <c r="BX1214" t="s">
        <v>9781</v>
      </c>
      <c r="BY1214" t="s">
        <v>1744</v>
      </c>
      <c r="BZ1214" t="s">
        <v>1547</v>
      </c>
      <c r="CA1214" t="s">
        <v>1744</v>
      </c>
      <c r="CB1214" t="s">
        <v>1547</v>
      </c>
      <c r="CC1214"/>
      <c r="CD1214" t="s">
        <v>998</v>
      </c>
      <c r="CE1214" t="s">
        <v>1244</v>
      </c>
      <c r="CF1214" t="s">
        <v>4227</v>
      </c>
      <c r="CG1214" t="s">
        <v>9778</v>
      </c>
      <c r="CH1214" t="s">
        <v>1244</v>
      </c>
      <c r="CI1214" t="s">
        <v>1547</v>
      </c>
      <c r="CJ1214" t="s">
        <v>1918</v>
      </c>
      <c r="CK1214" t="s">
        <v>1565</v>
      </c>
      <c r="CL1214"/>
      <c r="CM1214"/>
      <c r="CN1214" t="s">
        <v>13583</v>
      </c>
      <c r="CO1214" t="s">
        <v>1547</v>
      </c>
      <c r="CP1214" t="s">
        <v>13583</v>
      </c>
      <c r="CQ1214" t="s">
        <v>1547</v>
      </c>
      <c r="CR1214" t="s">
        <v>1547</v>
      </c>
      <c r="CS1214">
        <v>9</v>
      </c>
      <c r="CT1214" t="s">
        <v>11956</v>
      </c>
      <c r="CU1214" t="s">
        <v>11956</v>
      </c>
      <c r="CV1214" t="s">
        <v>11956</v>
      </c>
      <c r="CW1214" t="s">
        <v>1547</v>
      </c>
      <c r="CX1214" t="s">
        <v>1547</v>
      </c>
      <c r="CY1214">
        <v>1212</v>
      </c>
      <c r="CZ1214" t="s">
        <v>11196</v>
      </c>
      <c r="DA1214" t="s">
        <v>1547</v>
      </c>
      <c r="DB1214" t="s">
        <v>1881</v>
      </c>
      <c r="DC1214" t="s">
        <v>1882</v>
      </c>
      <c r="DD1214" t="s">
        <v>4227</v>
      </c>
      <c r="DE1214" t="s">
        <v>4230</v>
      </c>
      <c r="DF1214" t="s">
        <v>4124</v>
      </c>
      <c r="DG1214" t="s">
        <v>1547</v>
      </c>
      <c r="DH1214" t="s">
        <v>1547</v>
      </c>
      <c r="DI1214" t="s">
        <v>1892</v>
      </c>
      <c r="DJ1214" t="s">
        <v>9777</v>
      </c>
      <c r="DK1214"/>
      <c r="DL1214" t="s">
        <v>1892</v>
      </c>
      <c r="DM1214">
        <v>9</v>
      </c>
      <c r="DN1214" t="s">
        <v>1883</v>
      </c>
      <c r="DO1214" t="s">
        <v>1565</v>
      </c>
      <c r="DP1214" t="b">
        <v>1</v>
      </c>
      <c r="DQ1214" t="b">
        <v>0</v>
      </c>
      <c r="DR1214" t="b">
        <v>0</v>
      </c>
      <c r="DS1214" t="b">
        <v>0</v>
      </c>
      <c r="DT1214" t="b">
        <v>0</v>
      </c>
      <c r="DU1214" t="b">
        <v>1</v>
      </c>
      <c r="DV1214" t="b">
        <v>1</v>
      </c>
      <c r="DW1214">
        <v>1</v>
      </c>
      <c r="DX1214" t="b">
        <v>0</v>
      </c>
      <c r="DY1214" t="b">
        <v>0</v>
      </c>
      <c r="DZ1214" t="b">
        <v>0</v>
      </c>
      <c r="EA1214" t="b">
        <v>0</v>
      </c>
      <c r="EB1214" t="b">
        <v>0</v>
      </c>
      <c r="EC1214" t="b">
        <v>1</v>
      </c>
      <c r="ED1214" t="b">
        <v>0</v>
      </c>
      <c r="EE1214" t="b">
        <v>0</v>
      </c>
      <c r="EF1214" t="b">
        <v>0</v>
      </c>
      <c r="EG1214" t="b" cm="1">
        <v>0</v>
      </c>
      <c r="EH1214" t="b">
        <v>1</v>
      </c>
      <c r="EI1214" t="b">
        <v>0</v>
      </c>
      <c r="EJ1214" t="b">
        <v>1</v>
      </c>
      <c r="EK1214" t="s">
        <v>11292</v>
      </c>
      <c r="EL1214">
        <v>1</v>
      </c>
      <c r="EM1214">
        <v>18</v>
      </c>
      <c r="EN1214" t="b">
        <v>0</v>
      </c>
    </row>
    <row r="1215" spans="1:144" ht="15.75">
      <c r="A1215"/>
      <c r="B1215" t="s">
        <v>14564</v>
      </c>
      <c r="C1215" t="s">
        <v>1565</v>
      </c>
      <c r="D1215" t="s">
        <v>4522</v>
      </c>
      <c r="E1215" t="s">
        <v>4523</v>
      </c>
      <c r="F1215"/>
      <c r="G1215" t="s">
        <v>4442</v>
      </c>
      <c r="H1215" t="s">
        <v>4443</v>
      </c>
      <c r="I1215" t="s">
        <v>1251</v>
      </c>
      <c r="J1215"/>
      <c r="K1215"/>
      <c r="L1215" t="s">
        <v>1743</v>
      </c>
      <c r="M1215" t="s">
        <v>1749</v>
      </c>
      <c r="N1215" t="s">
        <v>4443</v>
      </c>
      <c r="O1215" t="s">
        <v>4735</v>
      </c>
      <c r="P1215" t="s">
        <v>4229</v>
      </c>
      <c r="Q1215" t="s">
        <v>4230</v>
      </c>
      <c r="R1215" t="s">
        <v>1918</v>
      </c>
      <c r="S1215" t="s">
        <v>4444</v>
      </c>
      <c r="T1215"/>
      <c r="U1215" t="s">
        <v>13583</v>
      </c>
      <c r="V1215" t="s">
        <v>4941</v>
      </c>
      <c r="W1215"/>
      <c r="X1215"/>
      <c r="Y1215"/>
      <c r="Z1215"/>
      <c r="AA1215"/>
      <c r="AB1215"/>
      <c r="AC1215"/>
      <c r="AD1215"/>
      <c r="AE1215"/>
      <c r="AF1215"/>
      <c r="AG1215"/>
      <c r="AH1215"/>
      <c r="AI1215"/>
      <c r="AJ1215"/>
      <c r="AK1215"/>
      <c r="AL1215"/>
      <c r="AM1215"/>
      <c r="AN1215"/>
      <c r="AO1215" s="108" t="s">
        <v>43</v>
      </c>
      <c r="AP1215" t="s">
        <v>2866</v>
      </c>
      <c r="AQ1215">
        <v>45</v>
      </c>
      <c r="AR1215" t="s">
        <v>14804</v>
      </c>
      <c r="AS1215" t="s">
        <v>1565</v>
      </c>
      <c r="AT1215" t="s">
        <v>9688</v>
      </c>
      <c r="AU1215" t="s">
        <v>4523</v>
      </c>
      <c r="AV1215" t="s">
        <v>10860</v>
      </c>
      <c r="AW1215" t="s">
        <v>1744</v>
      </c>
      <c r="AX1215" t="s">
        <v>1740</v>
      </c>
      <c r="AY1215" t="s">
        <v>10413</v>
      </c>
      <c r="AZ1215" t="s">
        <v>4230</v>
      </c>
      <c r="BA1215" t="s">
        <v>10863</v>
      </c>
      <c r="BB1215" t="s">
        <v>1251</v>
      </c>
      <c r="BC1215" t="s">
        <v>1743</v>
      </c>
      <c r="BD1215" t="s">
        <v>10864</v>
      </c>
      <c r="BE1215" t="s">
        <v>4124</v>
      </c>
      <c r="BF1215">
        <v>1113</v>
      </c>
      <c r="BG1215">
        <v>956</v>
      </c>
      <c r="BH1215">
        <v>0</v>
      </c>
      <c r="BI1215" t="s">
        <v>1547</v>
      </c>
      <c r="BJ1215">
        <v>0</v>
      </c>
      <c r="BK1215">
        <v>0</v>
      </c>
      <c r="BL1215">
        <v>1144</v>
      </c>
      <c r="BM1215" t="s">
        <v>10865</v>
      </c>
      <c r="BN1215" t="s">
        <v>4227</v>
      </c>
      <c r="BO1215" t="s">
        <v>9778</v>
      </c>
      <c r="BP1215" t="s" cm="1">
        <v>9777</v>
      </c>
      <c r="BQ1215" t="s">
        <v>1547</v>
      </c>
      <c r="BR1215" t="s">
        <v>11956</v>
      </c>
      <c r="BS1215">
        <v>52</v>
      </c>
      <c r="BT1215" t="s">
        <v>5479</v>
      </c>
      <c r="BU1215" t="s">
        <v>16192</v>
      </c>
      <c r="BV1215" t="s">
        <v>4522</v>
      </c>
      <c r="BW1215" t="s">
        <v>10860</v>
      </c>
      <c r="BX1215" t="s">
        <v>10414</v>
      </c>
      <c r="BY1215" t="s">
        <v>10414</v>
      </c>
      <c r="BZ1215" t="s">
        <v>1547</v>
      </c>
      <c r="CA1215" t="s">
        <v>1744</v>
      </c>
      <c r="CB1215" t="s">
        <v>1749</v>
      </c>
      <c r="CC1215"/>
      <c r="CD1215" t="s">
        <v>998</v>
      </c>
      <c r="CE1215" t="s">
        <v>1251</v>
      </c>
      <c r="CF1215" t="s">
        <v>14805</v>
      </c>
      <c r="CG1215" t="s">
        <v>14806</v>
      </c>
      <c r="CH1215" t="s">
        <v>1251</v>
      </c>
      <c r="CI1215" t="s">
        <v>1547</v>
      </c>
      <c r="CJ1215" t="s">
        <v>1918</v>
      </c>
      <c r="CK1215" t="s">
        <v>14564</v>
      </c>
      <c r="CL1215"/>
      <c r="CM1215"/>
      <c r="CN1215" t="s">
        <v>13583</v>
      </c>
      <c r="CO1215" t="s">
        <v>4941</v>
      </c>
      <c r="CP1215" t="s">
        <v>13583</v>
      </c>
      <c r="CQ1215" t="s">
        <v>4941</v>
      </c>
      <c r="CR1215" t="s">
        <v>1547</v>
      </c>
      <c r="CS1215">
        <v>9</v>
      </c>
      <c r="CT1215" t="s">
        <v>11956</v>
      </c>
      <c r="CU1215" t="s">
        <v>11956</v>
      </c>
      <c r="CV1215" t="s">
        <v>1547</v>
      </c>
      <c r="CW1215" t="s">
        <v>1547</v>
      </c>
      <c r="CX1215" t="s">
        <v>1547</v>
      </c>
      <c r="CY1215">
        <v>1213</v>
      </c>
      <c r="CZ1215" t="s">
        <v>11204</v>
      </c>
      <c r="DA1215" t="s">
        <v>1547</v>
      </c>
      <c r="DB1215" t="s">
        <v>1881</v>
      </c>
      <c r="DC1215" t="s">
        <v>1882</v>
      </c>
      <c r="DD1215" t="s">
        <v>4523</v>
      </c>
      <c r="DE1215" t="s">
        <v>4230</v>
      </c>
      <c r="DF1215" t="s">
        <v>4442</v>
      </c>
      <c r="DG1215" t="s">
        <v>1547</v>
      </c>
      <c r="DH1215" t="s">
        <v>1547</v>
      </c>
      <c r="DI1215" t="s">
        <v>1892</v>
      </c>
      <c r="DJ1215" t="s">
        <v>14804</v>
      </c>
      <c r="DK1215"/>
      <c r="DL1215" t="s">
        <v>11310</v>
      </c>
      <c r="DM1215">
        <v>9</v>
      </c>
      <c r="DN1215" t="s">
        <v>1883</v>
      </c>
      <c r="DO1215" t="s">
        <v>14564</v>
      </c>
      <c r="DP1215" t="b">
        <v>1</v>
      </c>
      <c r="DQ1215" t="b">
        <v>0</v>
      </c>
      <c r="DR1215" t="b">
        <v>0</v>
      </c>
      <c r="DS1215" t="b">
        <v>0</v>
      </c>
      <c r="DT1215" t="b">
        <v>0</v>
      </c>
      <c r="DU1215" t="b">
        <v>1</v>
      </c>
      <c r="DV1215" t="b">
        <v>0</v>
      </c>
      <c r="DW1215">
        <v>0</v>
      </c>
      <c r="DX1215" t="b">
        <v>0</v>
      </c>
      <c r="DY1215" t="b">
        <v>0</v>
      </c>
      <c r="DZ1215" t="b">
        <v>0</v>
      </c>
      <c r="EA1215" t="b">
        <v>0</v>
      </c>
      <c r="EB1215" t="b">
        <v>0</v>
      </c>
      <c r="EC1215" t="b">
        <v>0</v>
      </c>
      <c r="ED1215" t="b">
        <v>0</v>
      </c>
      <c r="EE1215" t="b">
        <v>0</v>
      </c>
      <c r="EF1215" t="b">
        <v>0</v>
      </c>
      <c r="EG1215" t="b" cm="1">
        <v>0</v>
      </c>
      <c r="EH1215" t="b">
        <v>0</v>
      </c>
      <c r="EI1215" t="b">
        <v>0</v>
      </c>
      <c r="EJ1215" t="b">
        <v>0</v>
      </c>
      <c r="EK1215" t="s">
        <v>1547</v>
      </c>
      <c r="EL1215">
        <v>0</v>
      </c>
      <c r="EM1215">
        <v>14</v>
      </c>
      <c r="EN1215" t="b">
        <v>0</v>
      </c>
    </row>
    <row r="1216" spans="1:144" ht="15.75">
      <c r="A1216"/>
      <c r="B1216" t="s">
        <v>14564</v>
      </c>
      <c r="C1216" t="s">
        <v>1565</v>
      </c>
      <c r="D1216" t="s">
        <v>4429</v>
      </c>
      <c r="E1216" t="s">
        <v>13707</v>
      </c>
      <c r="F1216"/>
      <c r="G1216" t="s">
        <v>13666</v>
      </c>
      <c r="H1216" t="s">
        <v>13708</v>
      </c>
      <c r="I1216" t="s">
        <v>1230</v>
      </c>
      <c r="J1216"/>
      <c r="K1216"/>
      <c r="L1216" t="s">
        <v>1743</v>
      </c>
      <c r="M1216" t="s">
        <v>1749</v>
      </c>
      <c r="N1216" t="s">
        <v>4432</v>
      </c>
      <c r="O1216" t="s">
        <v>4735</v>
      </c>
      <c r="P1216" t="s">
        <v>4229</v>
      </c>
      <c r="Q1216" t="s">
        <v>4230</v>
      </c>
      <c r="R1216" t="s">
        <v>1918</v>
      </c>
      <c r="S1216"/>
      <c r="T1216"/>
      <c r="U1216" t="s">
        <v>13583</v>
      </c>
      <c r="V1216" t="s">
        <v>13667</v>
      </c>
      <c r="W1216"/>
      <c r="X1216"/>
      <c r="Y1216"/>
      <c r="Z1216"/>
      <c r="AA1216"/>
      <c r="AB1216"/>
      <c r="AC1216"/>
      <c r="AD1216"/>
      <c r="AE1216"/>
      <c r="AF1216"/>
      <c r="AG1216"/>
      <c r="AH1216"/>
      <c r="AI1216"/>
      <c r="AJ1216"/>
      <c r="AK1216"/>
      <c r="AL1216"/>
      <c r="AM1216"/>
      <c r="AN1216"/>
      <c r="AO1216" s="108" t="s">
        <v>43</v>
      </c>
      <c r="AP1216" t="s">
        <v>2866</v>
      </c>
      <c r="AQ1216">
        <v>46</v>
      </c>
      <c r="AR1216" t="s">
        <v>14392</v>
      </c>
      <c r="AS1216" t="s">
        <v>1565</v>
      </c>
      <c r="AT1216" t="s">
        <v>9688</v>
      </c>
      <c r="AU1216" t="s">
        <v>13707</v>
      </c>
      <c r="AV1216" t="s">
        <v>14393</v>
      </c>
      <c r="AW1216" t="s">
        <v>1744</v>
      </c>
      <c r="AX1216" t="s">
        <v>1740</v>
      </c>
      <c r="AY1216" t="s">
        <v>14293</v>
      </c>
      <c r="AZ1216" t="s">
        <v>4230</v>
      </c>
      <c r="BA1216" t="s">
        <v>14394</v>
      </c>
      <c r="BB1216" t="s">
        <v>1230</v>
      </c>
      <c r="BC1216" t="s">
        <v>1743</v>
      </c>
      <c r="BD1216" t="s">
        <v>11306</v>
      </c>
      <c r="BE1216" t="s">
        <v>4124</v>
      </c>
      <c r="BF1216">
        <v>1183</v>
      </c>
      <c r="BG1216">
        <v>956</v>
      </c>
      <c r="BH1216">
        <v>0</v>
      </c>
      <c r="BI1216" t="s">
        <v>13707</v>
      </c>
      <c r="BJ1216">
        <v>1</v>
      </c>
      <c r="BK1216">
        <v>0</v>
      </c>
      <c r="BL1216">
        <v>0</v>
      </c>
      <c r="BM1216" t="s">
        <v>1547</v>
      </c>
      <c r="BN1216" t="s">
        <v>4227</v>
      </c>
      <c r="BO1216" t="s">
        <v>9778</v>
      </c>
      <c r="BP1216" t="s" cm="1">
        <v>9777</v>
      </c>
      <c r="BQ1216" t="s">
        <v>1547</v>
      </c>
      <c r="BR1216" t="s">
        <v>11956</v>
      </c>
      <c r="BS1216">
        <v>53</v>
      </c>
      <c r="BT1216" t="s">
        <v>5489</v>
      </c>
      <c r="BU1216" t="s">
        <v>16193</v>
      </c>
      <c r="BV1216" t="s">
        <v>4429</v>
      </c>
      <c r="BW1216" t="s">
        <v>14393</v>
      </c>
      <c r="BX1216" t="s">
        <v>14395</v>
      </c>
      <c r="BY1216" t="s">
        <v>10385</v>
      </c>
      <c r="BZ1216" t="s">
        <v>1547</v>
      </c>
      <c r="CA1216" t="s">
        <v>1744</v>
      </c>
      <c r="CB1216" t="s">
        <v>1749</v>
      </c>
      <c r="CC1216"/>
      <c r="CD1216" t="s">
        <v>998</v>
      </c>
      <c r="CE1216" t="s">
        <v>1230</v>
      </c>
      <c r="CF1216" t="s">
        <v>14396</v>
      </c>
      <c r="CG1216" t="s">
        <v>14295</v>
      </c>
      <c r="CH1216" t="s">
        <v>1230</v>
      </c>
      <c r="CI1216" t="s">
        <v>1547</v>
      </c>
      <c r="CJ1216" t="s">
        <v>1918</v>
      </c>
      <c r="CK1216" t="s">
        <v>14564</v>
      </c>
      <c r="CL1216"/>
      <c r="CM1216"/>
      <c r="CN1216" t="s">
        <v>13583</v>
      </c>
      <c r="CO1216" t="s">
        <v>13667</v>
      </c>
      <c r="CP1216" t="s">
        <v>13583</v>
      </c>
      <c r="CQ1216" t="s">
        <v>13667</v>
      </c>
      <c r="CR1216" t="s">
        <v>1547</v>
      </c>
      <c r="CS1216">
        <v>9</v>
      </c>
      <c r="CT1216" t="s">
        <v>11956</v>
      </c>
      <c r="CU1216" t="s">
        <v>11956</v>
      </c>
      <c r="CV1216" t="s">
        <v>11956</v>
      </c>
      <c r="CW1216" t="s">
        <v>1547</v>
      </c>
      <c r="CX1216" t="s">
        <v>1547</v>
      </c>
      <c r="CY1216">
        <v>1214</v>
      </c>
      <c r="CZ1216" t="s">
        <v>11209</v>
      </c>
      <c r="DA1216" t="s">
        <v>1547</v>
      </c>
      <c r="DB1216" t="s">
        <v>1881</v>
      </c>
      <c r="DC1216" t="s">
        <v>1882</v>
      </c>
      <c r="DD1216" t="s">
        <v>13707</v>
      </c>
      <c r="DE1216" t="s">
        <v>4230</v>
      </c>
      <c r="DF1216" t="s">
        <v>13666</v>
      </c>
      <c r="DG1216" t="s">
        <v>1547</v>
      </c>
      <c r="DH1216" t="s">
        <v>1547</v>
      </c>
      <c r="DI1216" t="s">
        <v>1892</v>
      </c>
      <c r="DJ1216" t="s">
        <v>14392</v>
      </c>
      <c r="DK1216"/>
      <c r="DL1216" t="s">
        <v>1892</v>
      </c>
      <c r="DM1216">
        <v>9</v>
      </c>
      <c r="DN1216" t="s">
        <v>1883</v>
      </c>
      <c r="DO1216" t="s">
        <v>14564</v>
      </c>
      <c r="DP1216" t="b">
        <v>1</v>
      </c>
      <c r="DQ1216" t="b">
        <v>0</v>
      </c>
      <c r="DR1216" t="b">
        <v>0</v>
      </c>
      <c r="DS1216" t="b">
        <v>0</v>
      </c>
      <c r="DT1216" t="b">
        <v>0</v>
      </c>
      <c r="DU1216" t="b">
        <v>1</v>
      </c>
      <c r="DV1216" t="b">
        <v>0</v>
      </c>
      <c r="DW1216">
        <v>0</v>
      </c>
      <c r="DX1216" t="b">
        <v>0</v>
      </c>
      <c r="DY1216" t="b">
        <v>0</v>
      </c>
      <c r="DZ1216" t="b">
        <v>0</v>
      </c>
      <c r="EA1216" t="b">
        <v>0</v>
      </c>
      <c r="EB1216" t="b">
        <v>0</v>
      </c>
      <c r="EC1216" t="b">
        <v>0</v>
      </c>
      <c r="ED1216" t="b">
        <v>0</v>
      </c>
      <c r="EE1216" t="b">
        <v>0</v>
      </c>
      <c r="EF1216" t="b">
        <v>0</v>
      </c>
      <c r="EG1216" t="b" cm="1">
        <v>0</v>
      </c>
      <c r="EH1216" t="b">
        <v>0</v>
      </c>
      <c r="EI1216" t="b">
        <v>0</v>
      </c>
      <c r="EJ1216" t="b">
        <v>0</v>
      </c>
      <c r="EK1216" t="s">
        <v>1547</v>
      </c>
      <c r="EL1216">
        <v>0</v>
      </c>
      <c r="EM1216">
        <v>5</v>
      </c>
      <c r="EN1216" t="b">
        <v>0</v>
      </c>
    </row>
    <row r="1217" spans="1:144" ht="15.75">
      <c r="A1217"/>
      <c r="B1217" t="s">
        <v>14564</v>
      </c>
      <c r="C1217" t="s">
        <v>1565</v>
      </c>
      <c r="D1217" t="s">
        <v>13709</v>
      </c>
      <c r="E1217" t="s">
        <v>13710</v>
      </c>
      <c r="F1217"/>
      <c r="G1217" t="s">
        <v>13711</v>
      </c>
      <c r="H1217" t="s">
        <v>13712</v>
      </c>
      <c r="I1217" t="s">
        <v>1230</v>
      </c>
      <c r="J1217"/>
      <c r="K1217"/>
      <c r="L1217" t="s">
        <v>1743</v>
      </c>
      <c r="M1217" t="s">
        <v>1749</v>
      </c>
      <c r="N1217" t="s">
        <v>13713</v>
      </c>
      <c r="O1217" t="s">
        <v>4735</v>
      </c>
      <c r="P1217" t="s">
        <v>4229</v>
      </c>
      <c r="Q1217" t="s">
        <v>4230</v>
      </c>
      <c r="R1217" t="s">
        <v>1918</v>
      </c>
      <c r="S1217"/>
      <c r="T1217"/>
      <c r="U1217" t="s">
        <v>13583</v>
      </c>
      <c r="V1217" t="s">
        <v>13714</v>
      </c>
      <c r="W1217"/>
      <c r="X1217"/>
      <c r="Y1217"/>
      <c r="Z1217"/>
      <c r="AA1217"/>
      <c r="AB1217"/>
      <c r="AC1217"/>
      <c r="AD1217"/>
      <c r="AE1217"/>
      <c r="AF1217"/>
      <c r="AG1217"/>
      <c r="AH1217"/>
      <c r="AI1217"/>
      <c r="AJ1217"/>
      <c r="AK1217"/>
      <c r="AL1217"/>
      <c r="AM1217"/>
      <c r="AN1217"/>
      <c r="AO1217" s="108" t="s">
        <v>43</v>
      </c>
      <c r="AP1217" t="s">
        <v>2866</v>
      </c>
      <c r="AQ1217">
        <v>47</v>
      </c>
      <c r="AR1217" t="s">
        <v>14397</v>
      </c>
      <c r="AS1217" t="s">
        <v>1565</v>
      </c>
      <c r="AT1217" t="s">
        <v>9688</v>
      </c>
      <c r="AU1217" t="s">
        <v>13710</v>
      </c>
      <c r="AV1217" t="s">
        <v>14398</v>
      </c>
      <c r="AW1217" t="s">
        <v>1744</v>
      </c>
      <c r="AX1217" t="s">
        <v>1740</v>
      </c>
      <c r="AY1217" t="s">
        <v>14399</v>
      </c>
      <c r="AZ1217" t="s">
        <v>4230</v>
      </c>
      <c r="BA1217" t="s">
        <v>14400</v>
      </c>
      <c r="BB1217" t="s">
        <v>1230</v>
      </c>
      <c r="BC1217" t="s">
        <v>1743</v>
      </c>
      <c r="BD1217" t="s">
        <v>14401</v>
      </c>
      <c r="BE1217" t="s">
        <v>4124</v>
      </c>
      <c r="BF1217">
        <v>1217</v>
      </c>
      <c r="BG1217">
        <v>956</v>
      </c>
      <c r="BH1217">
        <v>0</v>
      </c>
      <c r="BI1217" t="s">
        <v>13710</v>
      </c>
      <c r="BJ1217">
        <v>1</v>
      </c>
      <c r="BK1217">
        <v>0</v>
      </c>
      <c r="BL1217">
        <v>0</v>
      </c>
      <c r="BM1217" t="s">
        <v>1547</v>
      </c>
      <c r="BN1217" t="s">
        <v>4227</v>
      </c>
      <c r="BO1217" t="s">
        <v>9778</v>
      </c>
      <c r="BP1217" t="s" cm="1">
        <v>9777</v>
      </c>
      <c r="BQ1217" t="s">
        <v>1547</v>
      </c>
      <c r="BR1217" t="s">
        <v>11956</v>
      </c>
      <c r="BS1217">
        <v>54</v>
      </c>
      <c r="BT1217" t="s">
        <v>5499</v>
      </c>
      <c r="BU1217" t="s">
        <v>16194</v>
      </c>
      <c r="BV1217" t="s">
        <v>13709</v>
      </c>
      <c r="BW1217" t="s">
        <v>14398</v>
      </c>
      <c r="BX1217" t="s">
        <v>14402</v>
      </c>
      <c r="BY1217" t="s">
        <v>14403</v>
      </c>
      <c r="BZ1217" t="s">
        <v>1547</v>
      </c>
      <c r="CA1217" t="s">
        <v>1744</v>
      </c>
      <c r="CB1217" t="s">
        <v>1749</v>
      </c>
      <c r="CC1217"/>
      <c r="CD1217" t="s">
        <v>998</v>
      </c>
      <c r="CE1217" t="s">
        <v>1230</v>
      </c>
      <c r="CF1217" t="s">
        <v>14404</v>
      </c>
      <c r="CG1217" t="s">
        <v>14405</v>
      </c>
      <c r="CH1217" t="s">
        <v>1230</v>
      </c>
      <c r="CI1217" t="s">
        <v>1547</v>
      </c>
      <c r="CJ1217" t="s">
        <v>1918</v>
      </c>
      <c r="CK1217" t="s">
        <v>14564</v>
      </c>
      <c r="CL1217"/>
      <c r="CM1217"/>
      <c r="CN1217" t="s">
        <v>13583</v>
      </c>
      <c r="CO1217" t="s">
        <v>13714</v>
      </c>
      <c r="CP1217" t="s">
        <v>13583</v>
      </c>
      <c r="CQ1217" t="s">
        <v>13714</v>
      </c>
      <c r="CR1217" t="s">
        <v>1547</v>
      </c>
      <c r="CS1217">
        <v>9</v>
      </c>
      <c r="CT1217" t="s">
        <v>11956</v>
      </c>
      <c r="CU1217" t="s">
        <v>11956</v>
      </c>
      <c r="CV1217" t="s">
        <v>11956</v>
      </c>
      <c r="CW1217" t="s">
        <v>1547</v>
      </c>
      <c r="CX1217" t="s">
        <v>1547</v>
      </c>
      <c r="CY1217">
        <v>1215</v>
      </c>
      <c r="CZ1217" t="s">
        <v>11213</v>
      </c>
      <c r="DA1217" t="s">
        <v>1547</v>
      </c>
      <c r="DB1217" t="s">
        <v>1881</v>
      </c>
      <c r="DC1217" t="s">
        <v>1882</v>
      </c>
      <c r="DD1217" t="s">
        <v>13710</v>
      </c>
      <c r="DE1217" t="s">
        <v>4230</v>
      </c>
      <c r="DF1217" t="s">
        <v>13711</v>
      </c>
      <c r="DG1217" t="s">
        <v>1547</v>
      </c>
      <c r="DH1217" t="s">
        <v>1547</v>
      </c>
      <c r="DI1217" t="s">
        <v>1892</v>
      </c>
      <c r="DJ1217" t="s">
        <v>14397</v>
      </c>
      <c r="DK1217"/>
      <c r="DL1217" t="s">
        <v>1892</v>
      </c>
      <c r="DM1217">
        <v>9</v>
      </c>
      <c r="DN1217" t="s">
        <v>1883</v>
      </c>
      <c r="DO1217" t="s">
        <v>14564</v>
      </c>
      <c r="DP1217" t="b">
        <v>1</v>
      </c>
      <c r="DQ1217" t="b">
        <v>0</v>
      </c>
      <c r="DR1217" t="b">
        <v>1</v>
      </c>
      <c r="DS1217" t="b">
        <v>0</v>
      </c>
      <c r="DT1217" t="b">
        <v>0</v>
      </c>
      <c r="DU1217" t="b">
        <v>1</v>
      </c>
      <c r="DV1217" t="b">
        <v>0</v>
      </c>
      <c r="DW1217">
        <v>0</v>
      </c>
      <c r="DX1217" t="b">
        <v>0</v>
      </c>
      <c r="DY1217" t="b">
        <v>0</v>
      </c>
      <c r="DZ1217" t="b">
        <v>0</v>
      </c>
      <c r="EA1217" t="b">
        <v>0</v>
      </c>
      <c r="EB1217" t="b">
        <v>0</v>
      </c>
      <c r="EC1217" t="b">
        <v>0</v>
      </c>
      <c r="ED1217" t="b">
        <v>0</v>
      </c>
      <c r="EE1217" t="b">
        <v>0</v>
      </c>
      <c r="EF1217" t="b">
        <v>0</v>
      </c>
      <c r="EG1217" t="b" cm="1">
        <v>0</v>
      </c>
      <c r="EH1217" t="b">
        <v>0</v>
      </c>
      <c r="EI1217" t="b">
        <v>0</v>
      </c>
      <c r="EJ1217" t="b">
        <v>0</v>
      </c>
      <c r="EK1217" t="s">
        <v>1547</v>
      </c>
      <c r="EL1217">
        <v>0</v>
      </c>
      <c r="EM1217">
        <v>5</v>
      </c>
      <c r="EN1217" t="b">
        <v>0</v>
      </c>
    </row>
    <row r="1218" spans="1:144" ht="15.75">
      <c r="A1218"/>
      <c r="B1218" t="s">
        <v>14564</v>
      </c>
      <c r="C1218" t="s">
        <v>1565</v>
      </c>
      <c r="D1218" t="s">
        <v>13678</v>
      </c>
      <c r="E1218" t="s">
        <v>4446</v>
      </c>
      <c r="F1218"/>
      <c r="G1218" t="s">
        <v>4447</v>
      </c>
      <c r="H1218" t="s">
        <v>4448</v>
      </c>
      <c r="I1218" t="s">
        <v>1230</v>
      </c>
      <c r="J1218"/>
      <c r="K1218"/>
      <c r="L1218" t="s">
        <v>1743</v>
      </c>
      <c r="M1218" t="s">
        <v>1749</v>
      </c>
      <c r="N1218" t="s">
        <v>4449</v>
      </c>
      <c r="O1218" t="s">
        <v>4735</v>
      </c>
      <c r="P1218" t="s">
        <v>4229</v>
      </c>
      <c r="Q1218" t="s">
        <v>4230</v>
      </c>
      <c r="R1218" t="s">
        <v>1918</v>
      </c>
      <c r="S1218"/>
      <c r="T1218"/>
      <c r="U1218" t="s">
        <v>13583</v>
      </c>
      <c r="V1218" t="s">
        <v>13679</v>
      </c>
      <c r="W1218"/>
      <c r="X1218"/>
      <c r="Y1218"/>
      <c r="Z1218"/>
      <c r="AA1218"/>
      <c r="AB1218"/>
      <c r="AC1218"/>
      <c r="AD1218"/>
      <c r="AE1218"/>
      <c r="AF1218"/>
      <c r="AG1218"/>
      <c r="AH1218"/>
      <c r="AI1218"/>
      <c r="AJ1218"/>
      <c r="AK1218"/>
      <c r="AL1218"/>
      <c r="AM1218"/>
      <c r="AN1218"/>
      <c r="AO1218" s="108" t="s">
        <v>43</v>
      </c>
      <c r="AP1218" t="s">
        <v>2866</v>
      </c>
      <c r="AQ1218">
        <v>48</v>
      </c>
      <c r="AR1218" t="s">
        <v>14406</v>
      </c>
      <c r="AS1218" t="s">
        <v>1565</v>
      </c>
      <c r="AT1218" t="s">
        <v>9688</v>
      </c>
      <c r="AU1218" t="s">
        <v>4446</v>
      </c>
      <c r="AV1218" t="s">
        <v>10418</v>
      </c>
      <c r="AW1218" t="s">
        <v>1744</v>
      </c>
      <c r="AX1218" t="s">
        <v>1740</v>
      </c>
      <c r="AY1218" t="s">
        <v>10419</v>
      </c>
      <c r="AZ1218" t="s">
        <v>4230</v>
      </c>
      <c r="BA1218" t="s">
        <v>10420</v>
      </c>
      <c r="BB1218" t="s">
        <v>1230</v>
      </c>
      <c r="BC1218" t="s">
        <v>1743</v>
      </c>
      <c r="BD1218" t="s">
        <v>14407</v>
      </c>
      <c r="BE1218" t="s">
        <v>4124</v>
      </c>
      <c r="BF1218">
        <v>1188</v>
      </c>
      <c r="BG1218">
        <v>956</v>
      </c>
      <c r="BH1218">
        <v>0</v>
      </c>
      <c r="BI1218" t="s">
        <v>4446</v>
      </c>
      <c r="BJ1218">
        <v>1</v>
      </c>
      <c r="BK1218">
        <v>0</v>
      </c>
      <c r="BL1218">
        <v>0</v>
      </c>
      <c r="BM1218" t="s">
        <v>1547</v>
      </c>
      <c r="BN1218" t="s">
        <v>4227</v>
      </c>
      <c r="BO1218" t="s">
        <v>9778</v>
      </c>
      <c r="BP1218" t="s" cm="1">
        <v>9777</v>
      </c>
      <c r="BQ1218" t="s">
        <v>1547</v>
      </c>
      <c r="BR1218" t="s">
        <v>11956</v>
      </c>
      <c r="BS1218">
        <v>55</v>
      </c>
      <c r="BT1218" t="s">
        <v>5511</v>
      </c>
      <c r="BU1218" t="s">
        <v>16195</v>
      </c>
      <c r="BV1218" t="s">
        <v>13678</v>
      </c>
      <c r="BW1218" t="s">
        <v>10418</v>
      </c>
      <c r="BX1218" t="s">
        <v>10422</v>
      </c>
      <c r="BY1218" t="s">
        <v>10423</v>
      </c>
      <c r="BZ1218" t="s">
        <v>1547</v>
      </c>
      <c r="CA1218" t="s">
        <v>1744</v>
      </c>
      <c r="CB1218" t="s">
        <v>1749</v>
      </c>
      <c r="CC1218"/>
      <c r="CD1218" t="s">
        <v>998</v>
      </c>
      <c r="CE1218" t="s">
        <v>1230</v>
      </c>
      <c r="CF1218" t="s">
        <v>14408</v>
      </c>
      <c r="CG1218" t="s">
        <v>14324</v>
      </c>
      <c r="CH1218" t="s">
        <v>1230</v>
      </c>
      <c r="CI1218" t="s">
        <v>1547</v>
      </c>
      <c r="CJ1218" t="s">
        <v>1918</v>
      </c>
      <c r="CK1218" t="s">
        <v>14564</v>
      </c>
      <c r="CL1218"/>
      <c r="CM1218"/>
      <c r="CN1218" t="s">
        <v>13583</v>
      </c>
      <c r="CO1218" t="s">
        <v>13679</v>
      </c>
      <c r="CP1218" t="s">
        <v>13583</v>
      </c>
      <c r="CQ1218" t="s">
        <v>13679</v>
      </c>
      <c r="CR1218" t="s">
        <v>1547</v>
      </c>
      <c r="CS1218">
        <v>9</v>
      </c>
      <c r="CT1218" t="s">
        <v>11956</v>
      </c>
      <c r="CU1218" t="s">
        <v>11956</v>
      </c>
      <c r="CV1218" t="s">
        <v>11956</v>
      </c>
      <c r="CW1218" t="s">
        <v>1547</v>
      </c>
      <c r="CX1218" t="s">
        <v>1547</v>
      </c>
      <c r="CY1218">
        <v>1216</v>
      </c>
      <c r="CZ1218" t="s">
        <v>11217</v>
      </c>
      <c r="DA1218" t="s">
        <v>1547</v>
      </c>
      <c r="DB1218" t="s">
        <v>1881</v>
      </c>
      <c r="DC1218" t="s">
        <v>1882</v>
      </c>
      <c r="DD1218" t="s">
        <v>4446</v>
      </c>
      <c r="DE1218" t="s">
        <v>4230</v>
      </c>
      <c r="DF1218" t="s">
        <v>4447</v>
      </c>
      <c r="DG1218" t="s">
        <v>1547</v>
      </c>
      <c r="DH1218" t="s">
        <v>1547</v>
      </c>
      <c r="DI1218" t="s">
        <v>1892</v>
      </c>
      <c r="DJ1218" t="s">
        <v>14406</v>
      </c>
      <c r="DK1218"/>
      <c r="DL1218" t="s">
        <v>1892</v>
      </c>
      <c r="DM1218">
        <v>9</v>
      </c>
      <c r="DN1218" t="s">
        <v>1883</v>
      </c>
      <c r="DO1218" t="s">
        <v>14564</v>
      </c>
      <c r="DP1218" t="b">
        <v>1</v>
      </c>
      <c r="DQ1218" t="b">
        <v>0</v>
      </c>
      <c r="DR1218" t="b">
        <v>0</v>
      </c>
      <c r="DS1218" t="b">
        <v>0</v>
      </c>
      <c r="DT1218" t="b">
        <v>0</v>
      </c>
      <c r="DU1218" t="b">
        <v>1</v>
      </c>
      <c r="DV1218" t="b">
        <v>0</v>
      </c>
      <c r="DW1218">
        <v>0</v>
      </c>
      <c r="DX1218" t="b">
        <v>0</v>
      </c>
      <c r="DY1218" t="b">
        <v>0</v>
      </c>
      <c r="DZ1218" t="b">
        <v>0</v>
      </c>
      <c r="EA1218" t="b">
        <v>0</v>
      </c>
      <c r="EB1218" t="b">
        <v>0</v>
      </c>
      <c r="EC1218" t="b">
        <v>1</v>
      </c>
      <c r="ED1218" t="b">
        <v>0</v>
      </c>
      <c r="EE1218" t="b">
        <v>0</v>
      </c>
      <c r="EF1218" t="b">
        <v>0</v>
      </c>
      <c r="EG1218" t="b" cm="1">
        <v>0</v>
      </c>
      <c r="EH1218" t="b">
        <v>0</v>
      </c>
      <c r="EI1218" t="b">
        <v>0</v>
      </c>
      <c r="EJ1218" t="b">
        <v>1</v>
      </c>
      <c r="EK1218" t="s">
        <v>5327</v>
      </c>
      <c r="EL1218">
        <v>0</v>
      </c>
      <c r="EM1218">
        <v>15</v>
      </c>
      <c r="EN1218" t="b">
        <v>0</v>
      </c>
    </row>
    <row r="1219" spans="1:144" ht="15.75">
      <c r="A1219"/>
      <c r="B1219" t="s">
        <v>14564</v>
      </c>
      <c r="C1219" t="s">
        <v>1565</v>
      </c>
      <c r="D1219" t="s">
        <v>13715</v>
      </c>
      <c r="E1219" t="s">
        <v>13716</v>
      </c>
      <c r="F1219" t="s">
        <v>960</v>
      </c>
      <c r="G1219" t="s">
        <v>13717</v>
      </c>
      <c r="H1219" t="s">
        <v>13718</v>
      </c>
      <c r="I1219" t="s">
        <v>1230</v>
      </c>
      <c r="J1219" t="s">
        <v>4440</v>
      </c>
      <c r="K1219"/>
      <c r="L1219" t="s">
        <v>1743</v>
      </c>
      <c r="M1219" t="s">
        <v>1749</v>
      </c>
      <c r="N1219" t="s">
        <v>13719</v>
      </c>
      <c r="O1219" t="s">
        <v>4735</v>
      </c>
      <c r="P1219" t="s">
        <v>4229</v>
      </c>
      <c r="Q1219" t="s">
        <v>4230</v>
      </c>
      <c r="R1219" t="s">
        <v>1918</v>
      </c>
      <c r="S1219"/>
      <c r="T1219"/>
      <c r="U1219" t="s">
        <v>13583</v>
      </c>
      <c r="V1219" t="s">
        <v>13720</v>
      </c>
      <c r="W1219"/>
      <c r="X1219"/>
      <c r="Y1219"/>
      <c r="Z1219"/>
      <c r="AA1219"/>
      <c r="AB1219"/>
      <c r="AC1219"/>
      <c r="AD1219"/>
      <c r="AE1219"/>
      <c r="AF1219"/>
      <c r="AG1219"/>
      <c r="AH1219"/>
      <c r="AI1219"/>
      <c r="AJ1219"/>
      <c r="AK1219"/>
      <c r="AL1219"/>
      <c r="AM1219"/>
      <c r="AN1219"/>
      <c r="AO1219" s="108" t="s">
        <v>43</v>
      </c>
      <c r="AP1219" t="s">
        <v>2866</v>
      </c>
      <c r="AQ1219">
        <v>49</v>
      </c>
      <c r="AR1219" t="s">
        <v>14409</v>
      </c>
      <c r="AS1219" t="s">
        <v>1565</v>
      </c>
      <c r="AT1219" t="s">
        <v>9688</v>
      </c>
      <c r="AU1219" t="s">
        <v>13716</v>
      </c>
      <c r="AV1219" t="s">
        <v>14410</v>
      </c>
      <c r="AW1219" t="s">
        <v>6530</v>
      </c>
      <c r="AX1219" t="s">
        <v>1740</v>
      </c>
      <c r="AY1219" t="s">
        <v>14411</v>
      </c>
      <c r="AZ1219" t="s">
        <v>4230</v>
      </c>
      <c r="BA1219" t="s">
        <v>14412</v>
      </c>
      <c r="BB1219" t="s">
        <v>1230</v>
      </c>
      <c r="BC1219" t="s">
        <v>1743</v>
      </c>
      <c r="BD1219" t="s">
        <v>14413</v>
      </c>
      <c r="BE1219" t="s">
        <v>4124</v>
      </c>
      <c r="BF1219">
        <v>1219</v>
      </c>
      <c r="BG1219">
        <v>956</v>
      </c>
      <c r="BH1219">
        <v>0</v>
      </c>
      <c r="BI1219" t="s">
        <v>13716</v>
      </c>
      <c r="BJ1219">
        <v>1</v>
      </c>
      <c r="BK1219">
        <v>0</v>
      </c>
      <c r="BL1219">
        <v>0</v>
      </c>
      <c r="BM1219" t="s">
        <v>4440</v>
      </c>
      <c r="BN1219" t="s">
        <v>4227</v>
      </c>
      <c r="BO1219" t="s">
        <v>9778</v>
      </c>
      <c r="BP1219" t="s" cm="1">
        <v>9777</v>
      </c>
      <c r="BQ1219" t="s">
        <v>1547</v>
      </c>
      <c r="BR1219" t="s">
        <v>11956</v>
      </c>
      <c r="BS1219">
        <v>56</v>
      </c>
      <c r="BT1219" t="s">
        <v>5523</v>
      </c>
      <c r="BU1219" t="s">
        <v>16196</v>
      </c>
      <c r="BV1219" t="s">
        <v>13715</v>
      </c>
      <c r="BW1219" t="s">
        <v>14410</v>
      </c>
      <c r="BX1219" t="s">
        <v>14414</v>
      </c>
      <c r="BY1219" t="s">
        <v>14415</v>
      </c>
      <c r="BZ1219" t="s">
        <v>1547</v>
      </c>
      <c r="CA1219" t="s">
        <v>1744</v>
      </c>
      <c r="CB1219" t="s">
        <v>1749</v>
      </c>
      <c r="CC1219"/>
      <c r="CD1219" t="s">
        <v>998</v>
      </c>
      <c r="CE1219" t="s">
        <v>1230</v>
      </c>
      <c r="CF1219" t="s">
        <v>14416</v>
      </c>
      <c r="CG1219" t="s">
        <v>14417</v>
      </c>
      <c r="CH1219" t="s">
        <v>1230</v>
      </c>
      <c r="CI1219" t="s">
        <v>1547</v>
      </c>
      <c r="CJ1219" t="s">
        <v>1918</v>
      </c>
      <c r="CK1219" t="s">
        <v>14564</v>
      </c>
      <c r="CL1219"/>
      <c r="CM1219"/>
      <c r="CN1219" t="s">
        <v>13583</v>
      </c>
      <c r="CO1219" t="s">
        <v>13720</v>
      </c>
      <c r="CP1219" t="s">
        <v>13583</v>
      </c>
      <c r="CQ1219" t="s">
        <v>13720</v>
      </c>
      <c r="CR1219" t="s">
        <v>1547</v>
      </c>
      <c r="CS1219">
        <v>9</v>
      </c>
      <c r="CT1219" t="s">
        <v>11956</v>
      </c>
      <c r="CU1219" t="s">
        <v>11956</v>
      </c>
      <c r="CV1219" t="s">
        <v>11956</v>
      </c>
      <c r="CW1219" t="s">
        <v>1547</v>
      </c>
      <c r="CX1219" t="s">
        <v>1547</v>
      </c>
      <c r="CY1219">
        <v>1217</v>
      </c>
      <c r="CZ1219" t="s">
        <v>11221</v>
      </c>
      <c r="DA1219" t="s">
        <v>1547</v>
      </c>
      <c r="DB1219" t="s">
        <v>1881</v>
      </c>
      <c r="DC1219" t="s">
        <v>1882</v>
      </c>
      <c r="DD1219" t="s">
        <v>13716</v>
      </c>
      <c r="DE1219" t="s">
        <v>4230</v>
      </c>
      <c r="DF1219" t="s">
        <v>13717</v>
      </c>
      <c r="DG1219" t="s">
        <v>1547</v>
      </c>
      <c r="DH1219" t="s">
        <v>1547</v>
      </c>
      <c r="DI1219" t="s">
        <v>1892</v>
      </c>
      <c r="DJ1219" t="s">
        <v>14409</v>
      </c>
      <c r="DK1219"/>
      <c r="DL1219" t="s">
        <v>1892</v>
      </c>
      <c r="DM1219">
        <v>9</v>
      </c>
      <c r="DN1219" t="s">
        <v>1883</v>
      </c>
      <c r="DO1219" t="s">
        <v>14564</v>
      </c>
      <c r="DP1219" t="b">
        <v>1</v>
      </c>
      <c r="DQ1219" t="b">
        <v>0</v>
      </c>
      <c r="DR1219" t="b">
        <v>1</v>
      </c>
      <c r="DS1219" t="b">
        <v>0</v>
      </c>
      <c r="DT1219" t="b">
        <v>0</v>
      </c>
      <c r="DU1219" t="b">
        <v>1</v>
      </c>
      <c r="DV1219" t="b">
        <v>0</v>
      </c>
      <c r="DW1219">
        <v>0</v>
      </c>
      <c r="DX1219" t="b">
        <v>0</v>
      </c>
      <c r="DY1219" t="b">
        <v>0</v>
      </c>
      <c r="DZ1219" t="b">
        <v>0</v>
      </c>
      <c r="EA1219" t="b">
        <v>0</v>
      </c>
      <c r="EB1219" t="b">
        <v>0</v>
      </c>
      <c r="EC1219" t="b">
        <v>0</v>
      </c>
      <c r="ED1219" t="b">
        <v>0</v>
      </c>
      <c r="EE1219" t="b">
        <v>0</v>
      </c>
      <c r="EF1219" t="b">
        <v>0</v>
      </c>
      <c r="EG1219" t="b" cm="1">
        <v>0</v>
      </c>
      <c r="EH1219" t="b">
        <v>0</v>
      </c>
      <c r="EI1219" t="b">
        <v>0</v>
      </c>
      <c r="EJ1219" t="b">
        <v>0</v>
      </c>
      <c r="EK1219" t="s">
        <v>1547</v>
      </c>
      <c r="EL1219">
        <v>0</v>
      </c>
      <c r="EM1219">
        <v>5</v>
      </c>
      <c r="EN1219" t="b">
        <v>0</v>
      </c>
    </row>
    <row r="1220" spans="1:144" ht="15.75">
      <c r="A1220"/>
      <c r="B1220" t="s">
        <v>14564</v>
      </c>
      <c r="C1220" t="s">
        <v>1565</v>
      </c>
      <c r="D1220" t="s">
        <v>13721</v>
      </c>
      <c r="E1220" t="s">
        <v>13722</v>
      </c>
      <c r="F1220"/>
      <c r="G1220" t="s">
        <v>13723</v>
      </c>
      <c r="H1220" t="s">
        <v>13724</v>
      </c>
      <c r="I1220" t="s">
        <v>1230</v>
      </c>
      <c r="J1220" t="s">
        <v>4440</v>
      </c>
      <c r="K1220"/>
      <c r="L1220" t="s">
        <v>1743</v>
      </c>
      <c r="M1220" t="s">
        <v>1749</v>
      </c>
      <c r="N1220" t="s">
        <v>13724</v>
      </c>
      <c r="O1220" t="s">
        <v>4735</v>
      </c>
      <c r="P1220" t="s">
        <v>4229</v>
      </c>
      <c r="Q1220" t="s">
        <v>4230</v>
      </c>
      <c r="R1220" t="s">
        <v>1918</v>
      </c>
      <c r="S1220"/>
      <c r="T1220"/>
      <c r="U1220" t="s">
        <v>13583</v>
      </c>
      <c r="V1220" t="s">
        <v>13725</v>
      </c>
      <c r="W1220"/>
      <c r="X1220"/>
      <c r="Y1220"/>
      <c r="Z1220"/>
      <c r="AA1220"/>
      <c r="AB1220"/>
      <c r="AC1220"/>
      <c r="AD1220"/>
      <c r="AE1220"/>
      <c r="AF1220"/>
      <c r="AG1220"/>
      <c r="AH1220"/>
      <c r="AI1220"/>
      <c r="AJ1220"/>
      <c r="AK1220"/>
      <c r="AL1220"/>
      <c r="AM1220"/>
      <c r="AN1220"/>
      <c r="AO1220" s="108" t="s">
        <v>43</v>
      </c>
      <c r="AP1220" t="s">
        <v>2866</v>
      </c>
      <c r="AQ1220">
        <v>50</v>
      </c>
      <c r="AR1220" t="s">
        <v>14418</v>
      </c>
      <c r="AS1220" t="s">
        <v>1565</v>
      </c>
      <c r="AT1220" t="s">
        <v>9688</v>
      </c>
      <c r="AU1220" t="s">
        <v>13722</v>
      </c>
      <c r="AV1220" t="s">
        <v>14419</v>
      </c>
      <c r="AW1220" t="s">
        <v>1744</v>
      </c>
      <c r="AX1220" t="s">
        <v>1740</v>
      </c>
      <c r="AY1220" t="s">
        <v>14420</v>
      </c>
      <c r="AZ1220" t="s">
        <v>4230</v>
      </c>
      <c r="BA1220" t="s">
        <v>14421</v>
      </c>
      <c r="BB1220" t="s">
        <v>1230</v>
      </c>
      <c r="BC1220" t="s">
        <v>1743</v>
      </c>
      <c r="BD1220" t="s">
        <v>14422</v>
      </c>
      <c r="BE1220" t="s">
        <v>4124</v>
      </c>
      <c r="BF1220">
        <v>1220</v>
      </c>
      <c r="BG1220">
        <v>956</v>
      </c>
      <c r="BH1220">
        <v>0</v>
      </c>
      <c r="BI1220" t="s">
        <v>13722</v>
      </c>
      <c r="BJ1220">
        <v>1</v>
      </c>
      <c r="BK1220">
        <v>0</v>
      </c>
      <c r="BL1220">
        <v>0</v>
      </c>
      <c r="BM1220" t="s">
        <v>4440</v>
      </c>
      <c r="BN1220" t="s">
        <v>4227</v>
      </c>
      <c r="BO1220" t="s">
        <v>9778</v>
      </c>
      <c r="BP1220" t="s" cm="1">
        <v>9777</v>
      </c>
      <c r="BQ1220" t="s">
        <v>1547</v>
      </c>
      <c r="BR1220" t="s">
        <v>11956</v>
      </c>
      <c r="BS1220">
        <v>57</v>
      </c>
      <c r="BT1220" t="s">
        <v>5534</v>
      </c>
      <c r="BU1220" t="s">
        <v>16197</v>
      </c>
      <c r="BV1220" t="s">
        <v>13721</v>
      </c>
      <c r="BW1220" t="s">
        <v>14419</v>
      </c>
      <c r="BX1220" t="s">
        <v>14423</v>
      </c>
      <c r="BY1220" t="s">
        <v>14423</v>
      </c>
      <c r="BZ1220" t="s">
        <v>1547</v>
      </c>
      <c r="CA1220" t="s">
        <v>1744</v>
      </c>
      <c r="CB1220" t="s">
        <v>1749</v>
      </c>
      <c r="CC1220"/>
      <c r="CD1220" t="s">
        <v>998</v>
      </c>
      <c r="CE1220" t="s">
        <v>1230</v>
      </c>
      <c r="CF1220" t="s">
        <v>14424</v>
      </c>
      <c r="CG1220" t="s">
        <v>14425</v>
      </c>
      <c r="CH1220" t="s">
        <v>1230</v>
      </c>
      <c r="CI1220" t="s">
        <v>1547</v>
      </c>
      <c r="CJ1220" t="s">
        <v>1918</v>
      </c>
      <c r="CK1220" t="s">
        <v>14564</v>
      </c>
      <c r="CL1220"/>
      <c r="CM1220"/>
      <c r="CN1220" t="s">
        <v>13583</v>
      </c>
      <c r="CO1220" t="s">
        <v>13725</v>
      </c>
      <c r="CP1220" t="s">
        <v>13583</v>
      </c>
      <c r="CQ1220" t="s">
        <v>13725</v>
      </c>
      <c r="CR1220" t="s">
        <v>1547</v>
      </c>
      <c r="CS1220">
        <v>9</v>
      </c>
      <c r="CT1220" t="s">
        <v>11956</v>
      </c>
      <c r="CU1220" t="s">
        <v>11956</v>
      </c>
      <c r="CV1220" t="s">
        <v>11956</v>
      </c>
      <c r="CW1220" t="s">
        <v>1547</v>
      </c>
      <c r="CX1220" t="s">
        <v>1547</v>
      </c>
      <c r="CY1220">
        <v>1218</v>
      </c>
      <c r="CZ1220" t="s">
        <v>11230</v>
      </c>
      <c r="DA1220" t="s">
        <v>1547</v>
      </c>
      <c r="DB1220" t="s">
        <v>1881</v>
      </c>
      <c r="DC1220" t="s">
        <v>1882</v>
      </c>
      <c r="DD1220" t="s">
        <v>13722</v>
      </c>
      <c r="DE1220" t="s">
        <v>4230</v>
      </c>
      <c r="DF1220" t="s">
        <v>13723</v>
      </c>
      <c r="DG1220" t="s">
        <v>1547</v>
      </c>
      <c r="DH1220" t="s">
        <v>1547</v>
      </c>
      <c r="DI1220" t="s">
        <v>1892</v>
      </c>
      <c r="DJ1220" t="s">
        <v>14418</v>
      </c>
      <c r="DK1220"/>
      <c r="DL1220" t="s">
        <v>1892</v>
      </c>
      <c r="DM1220">
        <v>9</v>
      </c>
      <c r="DN1220" t="s">
        <v>1883</v>
      </c>
      <c r="DO1220" t="s">
        <v>14564</v>
      </c>
      <c r="DP1220" t="b">
        <v>1</v>
      </c>
      <c r="DQ1220" t="b">
        <v>0</v>
      </c>
      <c r="DR1220" t="b">
        <v>1</v>
      </c>
      <c r="DS1220" t="b">
        <v>0</v>
      </c>
      <c r="DT1220" t="b">
        <v>0</v>
      </c>
      <c r="DU1220" t="b">
        <v>1</v>
      </c>
      <c r="DV1220" t="b">
        <v>0</v>
      </c>
      <c r="DW1220">
        <v>0</v>
      </c>
      <c r="DX1220" t="b">
        <v>0</v>
      </c>
      <c r="DY1220" t="b">
        <v>0</v>
      </c>
      <c r="DZ1220" t="b">
        <v>0</v>
      </c>
      <c r="EA1220" t="b">
        <v>0</v>
      </c>
      <c r="EB1220" t="b">
        <v>0</v>
      </c>
      <c r="EC1220" t="b">
        <v>0</v>
      </c>
      <c r="ED1220" t="b">
        <v>0</v>
      </c>
      <c r="EE1220" t="b">
        <v>0</v>
      </c>
      <c r="EF1220" t="b">
        <v>0</v>
      </c>
      <c r="EG1220" t="b" cm="1">
        <v>0</v>
      </c>
      <c r="EH1220" t="b">
        <v>0</v>
      </c>
      <c r="EI1220" t="b">
        <v>0</v>
      </c>
      <c r="EJ1220" t="b">
        <v>0</v>
      </c>
      <c r="EK1220" t="s">
        <v>1547</v>
      </c>
      <c r="EL1220">
        <v>0</v>
      </c>
      <c r="EM1220">
        <v>8</v>
      </c>
      <c r="EN1220" t="b">
        <v>0</v>
      </c>
    </row>
    <row r="1221" spans="1:144" ht="15.75">
      <c r="A1221"/>
      <c r="B1221" t="s">
        <v>14565</v>
      </c>
      <c r="C1221" t="s">
        <v>14565</v>
      </c>
      <c r="D1221" t="s">
        <v>14566</v>
      </c>
      <c r="E1221" t="s">
        <v>14567</v>
      </c>
      <c r="F1221"/>
      <c r="G1221" t="s">
        <v>14566</v>
      </c>
      <c r="H1221" t="s">
        <v>14566</v>
      </c>
      <c r="I1221" t="s">
        <v>1244</v>
      </c>
      <c r="J1221"/>
      <c r="K1221"/>
      <c r="L1221" t="s">
        <v>1743</v>
      </c>
      <c r="M1221"/>
      <c r="N1221"/>
      <c r="O1221" t="s">
        <v>4735</v>
      </c>
      <c r="P1221" t="s">
        <v>14565</v>
      </c>
      <c r="Q1221" t="s">
        <v>4463</v>
      </c>
      <c r="R1221" t="s">
        <v>4464</v>
      </c>
      <c r="S1221"/>
      <c r="T1221"/>
      <c r="U1221" t="s">
        <v>14568</v>
      </c>
      <c r="V1221"/>
      <c r="W1221"/>
      <c r="X1221"/>
      <c r="Y1221"/>
      <c r="Z1221"/>
      <c r="AA1221"/>
      <c r="AB1221"/>
      <c r="AC1221"/>
      <c r="AD1221"/>
      <c r="AE1221"/>
      <c r="AF1221"/>
      <c r="AG1221"/>
      <c r="AH1221"/>
      <c r="AI1221"/>
      <c r="AJ1221"/>
      <c r="AK1221"/>
      <c r="AL1221"/>
      <c r="AM1221"/>
      <c r="AN1221"/>
      <c r="AO1221" s="108" t="s">
        <v>43</v>
      </c>
      <c r="AP1221" t="s">
        <v>2866</v>
      </c>
      <c r="AQ1221">
        <v>51</v>
      </c>
      <c r="AR1221" t="e">
        <v>#N/A</v>
      </c>
      <c r="AS1221" t="s">
        <v>14565</v>
      </c>
      <c r="AT1221" t="e">
        <v>#N/A</v>
      </c>
      <c r="AU1221" t="s">
        <v>14567</v>
      </c>
      <c r="AV1221" t="s">
        <v>14807</v>
      </c>
      <c r="AW1221" t="s">
        <v>1744</v>
      </c>
      <c r="AX1221" t="s">
        <v>1740</v>
      </c>
      <c r="AY1221" t="s">
        <v>14808</v>
      </c>
      <c r="AZ1221" t="s">
        <v>4463</v>
      </c>
      <c r="BA1221" t="s">
        <v>14809</v>
      </c>
      <c r="BB1221" t="s">
        <v>1244</v>
      </c>
      <c r="BC1221" t="s">
        <v>1743</v>
      </c>
      <c r="BD1221" t="s">
        <v>14810</v>
      </c>
      <c r="BE1221" t="s">
        <v>14566</v>
      </c>
      <c r="BF1221">
        <v>1221</v>
      </c>
      <c r="BG1221">
        <v>0</v>
      </c>
      <c r="BH1221">
        <v>0</v>
      </c>
      <c r="BI1221" t="s">
        <v>1547</v>
      </c>
      <c r="BJ1221">
        <v>0</v>
      </c>
      <c r="BK1221">
        <v>0</v>
      </c>
      <c r="BL1221">
        <v>0</v>
      </c>
      <c r="BM1221" t="s">
        <v>1547</v>
      </c>
      <c r="BN1221" t="s">
        <v>1547</v>
      </c>
      <c r="BO1221" t="s">
        <v>1547</v>
      </c>
      <c r="BP1221" t="s" cm="1">
        <v>1547</v>
      </c>
      <c r="BQ1221" t="s">
        <v>1547</v>
      </c>
      <c r="BR1221" t="s">
        <v>11956</v>
      </c>
      <c r="BS1221">
        <v>58</v>
      </c>
      <c r="BT1221" t="s">
        <v>5545</v>
      </c>
      <c r="BU1221" t="s">
        <v>16198</v>
      </c>
      <c r="BV1221" t="s">
        <v>14566</v>
      </c>
      <c r="BW1221" t="s">
        <v>14807</v>
      </c>
      <c r="BX1221" t="s">
        <v>14808</v>
      </c>
      <c r="BY1221" t="s">
        <v>1744</v>
      </c>
      <c r="BZ1221" t="s">
        <v>1547</v>
      </c>
      <c r="CA1221" t="s">
        <v>1744</v>
      </c>
      <c r="CB1221" t="s">
        <v>1547</v>
      </c>
      <c r="CC1221"/>
      <c r="CD1221" t="s">
        <v>998</v>
      </c>
      <c r="CE1221" t="s">
        <v>1244</v>
      </c>
      <c r="CF1221" t="s">
        <v>14567</v>
      </c>
      <c r="CG1221" t="s">
        <v>14807</v>
      </c>
      <c r="CH1221" t="s">
        <v>1244</v>
      </c>
      <c r="CI1221" t="s">
        <v>1547</v>
      </c>
      <c r="CJ1221" t="s">
        <v>4464</v>
      </c>
      <c r="CK1221" t="s">
        <v>14565</v>
      </c>
      <c r="CL1221"/>
      <c r="CM1221"/>
      <c r="CN1221" t="s">
        <v>14568</v>
      </c>
      <c r="CO1221" t="s">
        <v>1547</v>
      </c>
      <c r="CP1221" t="s">
        <v>14568</v>
      </c>
      <c r="CQ1221" t="s">
        <v>1547</v>
      </c>
      <c r="CR1221" t="s">
        <v>1547</v>
      </c>
      <c r="CS1221">
        <v>9</v>
      </c>
      <c r="CT1221" t="s">
        <v>11956</v>
      </c>
      <c r="CU1221" t="s">
        <v>11956</v>
      </c>
      <c r="CV1221" t="s">
        <v>11956</v>
      </c>
      <c r="CW1221" t="s">
        <v>1547</v>
      </c>
      <c r="CX1221" t="s">
        <v>1547</v>
      </c>
      <c r="CY1221">
        <v>1219</v>
      </c>
      <c r="CZ1221" t="s">
        <v>11239</v>
      </c>
      <c r="DA1221" t="s">
        <v>1547</v>
      </c>
      <c r="DB1221" t="s">
        <v>1881</v>
      </c>
      <c r="DC1221" t="s">
        <v>1882</v>
      </c>
      <c r="DD1221" t="s">
        <v>14567</v>
      </c>
      <c r="DE1221" t="s">
        <v>4463</v>
      </c>
      <c r="DF1221" t="s">
        <v>14566</v>
      </c>
      <c r="DG1221" t="s">
        <v>1547</v>
      </c>
      <c r="DH1221" t="s">
        <v>1547</v>
      </c>
      <c r="DI1221" t="s">
        <v>1892</v>
      </c>
      <c r="DJ1221" t="e">
        <v>#N/A</v>
      </c>
      <c r="DK1221"/>
      <c r="DL1221" t="s">
        <v>1892</v>
      </c>
      <c r="DM1221">
        <v>9</v>
      </c>
      <c r="DN1221" t="s">
        <v>1883</v>
      </c>
      <c r="DO1221" t="s">
        <v>14565</v>
      </c>
      <c r="DP1221" t="b">
        <v>1</v>
      </c>
      <c r="DQ1221" t="b">
        <v>0</v>
      </c>
      <c r="DR1221" t="b">
        <v>1</v>
      </c>
      <c r="DS1221" t="b">
        <v>0</v>
      </c>
      <c r="DT1221" t="b">
        <v>0</v>
      </c>
      <c r="DU1221" t="b">
        <v>1</v>
      </c>
      <c r="DV1221" t="b">
        <v>1</v>
      </c>
      <c r="DW1221">
        <v>0</v>
      </c>
      <c r="DX1221" t="b">
        <v>0</v>
      </c>
      <c r="DY1221" t="b">
        <v>0</v>
      </c>
      <c r="DZ1221" t="b">
        <v>0</v>
      </c>
      <c r="EA1221" t="b">
        <v>0</v>
      </c>
      <c r="EB1221" t="b">
        <v>0</v>
      </c>
      <c r="EC1221" t="b">
        <v>0</v>
      </c>
      <c r="ED1221" t="b">
        <v>0</v>
      </c>
      <c r="EE1221" t="b">
        <v>0</v>
      </c>
      <c r="EF1221" t="b">
        <v>0</v>
      </c>
      <c r="EG1221" t="b" cm="1">
        <v>0</v>
      </c>
      <c r="EH1221" t="b">
        <v>0</v>
      </c>
      <c r="EI1221" t="b">
        <v>0</v>
      </c>
      <c r="EJ1221" t="b">
        <v>0</v>
      </c>
      <c r="EK1221" t="s">
        <v>1547</v>
      </c>
      <c r="EL1221">
        <v>0</v>
      </c>
      <c r="EM1221">
        <v>22</v>
      </c>
      <c r="EN1221" t="b">
        <v>0</v>
      </c>
    </row>
    <row r="1222" spans="1:144" ht="15.75">
      <c r="A1222"/>
      <c r="B1222" t="s">
        <v>14565</v>
      </c>
      <c r="C1222" t="s">
        <v>14565</v>
      </c>
      <c r="D1222" t="s">
        <v>4543</v>
      </c>
      <c r="E1222" t="s">
        <v>4544</v>
      </c>
      <c r="F1222" t="s">
        <v>4786</v>
      </c>
      <c r="G1222" t="s">
        <v>4546</v>
      </c>
      <c r="H1222" t="s">
        <v>4547</v>
      </c>
      <c r="I1222" t="s">
        <v>1251</v>
      </c>
      <c r="J1222"/>
      <c r="K1222"/>
      <c r="L1222" t="s">
        <v>1743</v>
      </c>
      <c r="M1222" t="s">
        <v>1754</v>
      </c>
      <c r="N1222" t="s">
        <v>4787</v>
      </c>
      <c r="O1222" t="s">
        <v>4735</v>
      </c>
      <c r="P1222" t="s">
        <v>14565</v>
      </c>
      <c r="Q1222" t="s">
        <v>4463</v>
      </c>
      <c r="R1222" t="s">
        <v>4464</v>
      </c>
      <c r="S1222"/>
      <c r="T1222"/>
      <c r="U1222" t="s">
        <v>14568</v>
      </c>
      <c r="V1222" t="s">
        <v>4789</v>
      </c>
      <c r="W1222"/>
      <c r="X1222"/>
      <c r="Y1222"/>
      <c r="Z1222"/>
      <c r="AA1222"/>
      <c r="AB1222"/>
      <c r="AC1222"/>
      <c r="AD1222"/>
      <c r="AE1222"/>
      <c r="AF1222"/>
      <c r="AG1222"/>
      <c r="AH1222"/>
      <c r="AI1222"/>
      <c r="AJ1222"/>
      <c r="AK1222"/>
      <c r="AL1222"/>
      <c r="AM1222"/>
      <c r="AN1222"/>
      <c r="AO1222" s="108" t="s">
        <v>43</v>
      </c>
      <c r="AP1222" t="s">
        <v>2866</v>
      </c>
      <c r="AQ1222">
        <v>52</v>
      </c>
      <c r="AR1222" t="e">
        <v>#N/A</v>
      </c>
      <c r="AS1222" t="s">
        <v>14565</v>
      </c>
      <c r="AT1222" t="e">
        <v>#N/A</v>
      </c>
      <c r="AU1222" t="s">
        <v>4544</v>
      </c>
      <c r="AV1222" t="s">
        <v>10922</v>
      </c>
      <c r="AW1222" t="s">
        <v>12316</v>
      </c>
      <c r="AX1222" t="s">
        <v>1740</v>
      </c>
      <c r="AY1222" t="s">
        <v>10924</v>
      </c>
      <c r="AZ1222" t="s">
        <v>4463</v>
      </c>
      <c r="BA1222" t="s">
        <v>10925</v>
      </c>
      <c r="BB1222" t="s">
        <v>1251</v>
      </c>
      <c r="BC1222" t="s">
        <v>1743</v>
      </c>
      <c r="BD1222" t="s">
        <v>10926</v>
      </c>
      <c r="BE1222" t="s">
        <v>14566</v>
      </c>
      <c r="BF1222">
        <v>1120</v>
      </c>
      <c r="BG1222">
        <v>1221</v>
      </c>
      <c r="BH1222">
        <v>0</v>
      </c>
      <c r="BI1222" t="s">
        <v>1547</v>
      </c>
      <c r="BJ1222">
        <v>0</v>
      </c>
      <c r="BK1222">
        <v>0</v>
      </c>
      <c r="BL1222">
        <v>1638</v>
      </c>
      <c r="BM1222" t="s">
        <v>10927</v>
      </c>
      <c r="BN1222" t="s">
        <v>14567</v>
      </c>
      <c r="BO1222" t="s">
        <v>14807</v>
      </c>
      <c r="BP1222" t="e" cm="1">
        <v>#N/A</v>
      </c>
      <c r="BQ1222" t="s">
        <v>1547</v>
      </c>
      <c r="BR1222" t="s">
        <v>11956</v>
      </c>
      <c r="BS1222">
        <v>59</v>
      </c>
      <c r="BT1222" t="s">
        <v>5555</v>
      </c>
      <c r="BU1222" t="s">
        <v>16199</v>
      </c>
      <c r="BV1222" t="s">
        <v>4543</v>
      </c>
      <c r="BW1222" t="s">
        <v>10922</v>
      </c>
      <c r="BX1222" t="s">
        <v>10928</v>
      </c>
      <c r="BY1222" t="s">
        <v>12318</v>
      </c>
      <c r="BZ1222" t="s">
        <v>1547</v>
      </c>
      <c r="CA1222" t="s">
        <v>1744</v>
      </c>
      <c r="CB1222" t="s">
        <v>1754</v>
      </c>
      <c r="CC1222"/>
      <c r="CD1222" t="s">
        <v>998</v>
      </c>
      <c r="CE1222" t="s">
        <v>1251</v>
      </c>
      <c r="CF1222" t="s">
        <v>14811</v>
      </c>
      <c r="CG1222" t="s">
        <v>14812</v>
      </c>
      <c r="CH1222" t="s">
        <v>1251</v>
      </c>
      <c r="CI1222" t="s">
        <v>1547</v>
      </c>
      <c r="CJ1222" t="s">
        <v>4464</v>
      </c>
      <c r="CK1222" t="s">
        <v>14565</v>
      </c>
      <c r="CL1222"/>
      <c r="CM1222"/>
      <c r="CN1222" t="s">
        <v>14568</v>
      </c>
      <c r="CO1222" t="s">
        <v>4789</v>
      </c>
      <c r="CP1222" t="s">
        <v>14568</v>
      </c>
      <c r="CQ1222" t="s">
        <v>4789</v>
      </c>
      <c r="CR1222" t="s">
        <v>1547</v>
      </c>
      <c r="CS1222">
        <v>9</v>
      </c>
      <c r="CT1222" t="s">
        <v>11956</v>
      </c>
      <c r="CU1222" t="s">
        <v>11956</v>
      </c>
      <c r="CV1222" t="s">
        <v>1547</v>
      </c>
      <c r="CW1222" t="s">
        <v>1547</v>
      </c>
      <c r="CX1222" t="s">
        <v>1547</v>
      </c>
      <c r="CY1222">
        <v>1220</v>
      </c>
      <c r="CZ1222" t="s">
        <v>11250</v>
      </c>
      <c r="DA1222" t="s">
        <v>1547</v>
      </c>
      <c r="DB1222" t="s">
        <v>1881</v>
      </c>
      <c r="DC1222" t="s">
        <v>1882</v>
      </c>
      <c r="DD1222" t="s">
        <v>4544</v>
      </c>
      <c r="DE1222" t="s">
        <v>4463</v>
      </c>
      <c r="DF1222" t="s">
        <v>4546</v>
      </c>
      <c r="DG1222" t="s">
        <v>1547</v>
      </c>
      <c r="DH1222" t="s">
        <v>1547</v>
      </c>
      <c r="DI1222" t="s">
        <v>1892</v>
      </c>
      <c r="DJ1222" t="e">
        <v>#N/A</v>
      </c>
      <c r="DK1222"/>
      <c r="DL1222" t="s">
        <v>1892</v>
      </c>
      <c r="DM1222">
        <v>9</v>
      </c>
      <c r="DN1222" t="s">
        <v>1883</v>
      </c>
      <c r="DO1222" t="s">
        <v>14565</v>
      </c>
      <c r="DP1222" t="b">
        <v>1</v>
      </c>
      <c r="DQ1222" t="b">
        <v>0</v>
      </c>
      <c r="DR1222" t="b">
        <v>0</v>
      </c>
      <c r="DS1222" t="b">
        <v>0</v>
      </c>
      <c r="DT1222" t="b">
        <v>0</v>
      </c>
      <c r="DU1222" t="b">
        <v>1</v>
      </c>
      <c r="DV1222" t="b">
        <v>0</v>
      </c>
      <c r="DW1222">
        <v>0</v>
      </c>
      <c r="DX1222" t="b">
        <v>0</v>
      </c>
      <c r="DY1222" t="b">
        <v>0</v>
      </c>
      <c r="DZ1222" t="b">
        <v>0</v>
      </c>
      <c r="EA1222" t="b">
        <v>0</v>
      </c>
      <c r="EB1222" t="b">
        <v>0</v>
      </c>
      <c r="EC1222" t="b">
        <v>0</v>
      </c>
      <c r="ED1222" t="b">
        <v>0</v>
      </c>
      <c r="EE1222" t="b">
        <v>0</v>
      </c>
      <c r="EF1222" t="b">
        <v>0</v>
      </c>
      <c r="EG1222" t="b" cm="1">
        <v>0</v>
      </c>
      <c r="EH1222" t="b">
        <v>0</v>
      </c>
      <c r="EI1222" t="b">
        <v>0</v>
      </c>
      <c r="EJ1222" t="b">
        <v>0</v>
      </c>
      <c r="EK1222" t="s">
        <v>1547</v>
      </c>
      <c r="EL1222">
        <v>0</v>
      </c>
      <c r="EM1222">
        <v>17</v>
      </c>
      <c r="EN1222" t="b">
        <v>0</v>
      </c>
    </row>
    <row r="1223" spans="1:144" ht="15.75">
      <c r="A1223"/>
      <c r="B1223" t="s">
        <v>14565</v>
      </c>
      <c r="C1223" t="s">
        <v>14565</v>
      </c>
      <c r="D1223" t="s">
        <v>14569</v>
      </c>
      <c r="E1223" t="s">
        <v>14570</v>
      </c>
      <c r="F1223"/>
      <c r="G1223" t="s">
        <v>14569</v>
      </c>
      <c r="H1223" t="s">
        <v>14569</v>
      </c>
      <c r="I1223" t="s">
        <v>1230</v>
      </c>
      <c r="J1223"/>
      <c r="K1223"/>
      <c r="L1223" t="s">
        <v>1743</v>
      </c>
      <c r="M1223" t="s">
        <v>1749</v>
      </c>
      <c r="N1223"/>
      <c r="O1223" t="s">
        <v>4735</v>
      </c>
      <c r="P1223" t="s">
        <v>14565</v>
      </c>
      <c r="Q1223" t="s">
        <v>4463</v>
      </c>
      <c r="R1223" t="s">
        <v>4464</v>
      </c>
      <c r="S1223"/>
      <c r="T1223"/>
      <c r="U1223" t="s">
        <v>14568</v>
      </c>
      <c r="V1223" t="s">
        <v>14571</v>
      </c>
      <c r="W1223"/>
      <c r="X1223"/>
      <c r="Y1223"/>
      <c r="Z1223"/>
      <c r="AA1223"/>
      <c r="AB1223"/>
      <c r="AC1223"/>
      <c r="AD1223"/>
      <c r="AE1223"/>
      <c r="AF1223"/>
      <c r="AG1223"/>
      <c r="AH1223"/>
      <c r="AI1223"/>
      <c r="AJ1223"/>
      <c r="AK1223"/>
      <c r="AL1223"/>
      <c r="AM1223"/>
      <c r="AN1223"/>
      <c r="AO1223" s="108" t="s">
        <v>43</v>
      </c>
      <c r="AP1223" t="s">
        <v>2866</v>
      </c>
      <c r="AQ1223">
        <v>53</v>
      </c>
      <c r="AR1223" t="e">
        <v>#N/A</v>
      </c>
      <c r="AS1223" t="s">
        <v>14565</v>
      </c>
      <c r="AT1223" t="e">
        <v>#N/A</v>
      </c>
      <c r="AU1223" t="s">
        <v>14570</v>
      </c>
      <c r="AV1223" t="s">
        <v>14813</v>
      </c>
      <c r="AW1223" t="s">
        <v>1744</v>
      </c>
      <c r="AX1223" t="s">
        <v>1740</v>
      </c>
      <c r="AY1223" t="s">
        <v>14814</v>
      </c>
      <c r="AZ1223" t="s">
        <v>4463</v>
      </c>
      <c r="BA1223" t="s">
        <v>14815</v>
      </c>
      <c r="BB1223" t="s">
        <v>1230</v>
      </c>
      <c r="BC1223" t="s">
        <v>1743</v>
      </c>
      <c r="BD1223" t="s">
        <v>14816</v>
      </c>
      <c r="BE1223" t="s">
        <v>14566</v>
      </c>
      <c r="BF1223">
        <v>1223</v>
      </c>
      <c r="BG1223">
        <v>1221</v>
      </c>
      <c r="BH1223">
        <v>0</v>
      </c>
      <c r="BI1223" t="s">
        <v>14570</v>
      </c>
      <c r="BJ1223">
        <v>1</v>
      </c>
      <c r="BK1223">
        <v>0</v>
      </c>
      <c r="BL1223">
        <v>0</v>
      </c>
      <c r="BM1223" t="s">
        <v>1547</v>
      </c>
      <c r="BN1223" t="s">
        <v>14567</v>
      </c>
      <c r="BO1223" t="s">
        <v>14807</v>
      </c>
      <c r="BP1223" t="e" cm="1">
        <v>#N/A</v>
      </c>
      <c r="BQ1223" t="s">
        <v>1547</v>
      </c>
      <c r="BR1223" t="s">
        <v>11956</v>
      </c>
      <c r="BS1223">
        <v>60</v>
      </c>
      <c r="BT1223" t="s">
        <v>5564</v>
      </c>
      <c r="BU1223" t="s">
        <v>16200</v>
      </c>
      <c r="BV1223" t="s">
        <v>14569</v>
      </c>
      <c r="BW1223" t="s">
        <v>14813</v>
      </c>
      <c r="BX1223" t="s">
        <v>14814</v>
      </c>
      <c r="BY1223" t="s">
        <v>1744</v>
      </c>
      <c r="BZ1223" t="s">
        <v>1547</v>
      </c>
      <c r="CA1223" t="s">
        <v>1744</v>
      </c>
      <c r="CB1223" t="s">
        <v>1749</v>
      </c>
      <c r="CC1223"/>
      <c r="CD1223" t="s">
        <v>998</v>
      </c>
      <c r="CE1223" t="s">
        <v>1230</v>
      </c>
      <c r="CF1223" t="s">
        <v>14817</v>
      </c>
      <c r="CG1223" t="s">
        <v>14818</v>
      </c>
      <c r="CH1223" t="s">
        <v>1230</v>
      </c>
      <c r="CI1223" t="s">
        <v>1547</v>
      </c>
      <c r="CJ1223" t="s">
        <v>4464</v>
      </c>
      <c r="CK1223" t="s">
        <v>14565</v>
      </c>
      <c r="CL1223"/>
      <c r="CM1223"/>
      <c r="CN1223" t="s">
        <v>14568</v>
      </c>
      <c r="CO1223" t="s">
        <v>14571</v>
      </c>
      <c r="CP1223" t="s">
        <v>14568</v>
      </c>
      <c r="CQ1223" t="s">
        <v>14571</v>
      </c>
      <c r="CR1223" t="s">
        <v>1547</v>
      </c>
      <c r="CS1223">
        <v>9</v>
      </c>
      <c r="CT1223" t="s">
        <v>11956</v>
      </c>
      <c r="CU1223" t="s">
        <v>11956</v>
      </c>
      <c r="CV1223" t="s">
        <v>11956</v>
      </c>
      <c r="CW1223" t="s">
        <v>1547</v>
      </c>
      <c r="CX1223" t="s">
        <v>1547</v>
      </c>
      <c r="CY1223">
        <v>1221</v>
      </c>
      <c r="CZ1223" t="s">
        <v>11258</v>
      </c>
      <c r="DA1223" t="s">
        <v>1547</v>
      </c>
      <c r="DB1223" t="s">
        <v>1881</v>
      </c>
      <c r="DC1223" t="s">
        <v>1882</v>
      </c>
      <c r="DD1223" t="s">
        <v>14570</v>
      </c>
      <c r="DE1223" t="s">
        <v>4463</v>
      </c>
      <c r="DF1223" t="s">
        <v>14569</v>
      </c>
      <c r="DG1223" t="s">
        <v>1547</v>
      </c>
      <c r="DH1223" t="s">
        <v>1547</v>
      </c>
      <c r="DI1223" t="s">
        <v>1892</v>
      </c>
      <c r="DJ1223" t="e">
        <v>#N/A</v>
      </c>
      <c r="DK1223"/>
      <c r="DL1223" t="s">
        <v>1892</v>
      </c>
      <c r="DM1223">
        <v>9</v>
      </c>
      <c r="DN1223" t="s">
        <v>1883</v>
      </c>
      <c r="DO1223" t="s">
        <v>14565</v>
      </c>
      <c r="DP1223" t="b">
        <v>1</v>
      </c>
      <c r="DQ1223" t="b">
        <v>0</v>
      </c>
      <c r="DR1223" t="b">
        <v>1</v>
      </c>
      <c r="DS1223" t="b">
        <v>0</v>
      </c>
      <c r="DT1223" t="b">
        <v>0</v>
      </c>
      <c r="DU1223" t="b">
        <v>1</v>
      </c>
      <c r="DV1223" t="b">
        <v>0</v>
      </c>
      <c r="DW1223">
        <v>0</v>
      </c>
      <c r="DX1223" t="b">
        <v>0</v>
      </c>
      <c r="DY1223" t="b">
        <v>0</v>
      </c>
      <c r="DZ1223" t="b">
        <v>0</v>
      </c>
      <c r="EA1223" t="b">
        <v>0</v>
      </c>
      <c r="EB1223" t="b">
        <v>0</v>
      </c>
      <c r="EC1223" t="b">
        <v>0</v>
      </c>
      <c r="ED1223" t="b">
        <v>0</v>
      </c>
      <c r="EE1223" t="b">
        <v>0</v>
      </c>
      <c r="EF1223" t="b">
        <v>0</v>
      </c>
      <c r="EG1223" t="b" cm="1">
        <v>0</v>
      </c>
      <c r="EH1223" t="b">
        <v>0</v>
      </c>
      <c r="EI1223" t="b">
        <v>0</v>
      </c>
      <c r="EJ1223" t="b">
        <v>0</v>
      </c>
      <c r="EK1223" t="s">
        <v>1547</v>
      </c>
      <c r="EL1223">
        <v>0</v>
      </c>
      <c r="EM1223">
        <v>15</v>
      </c>
      <c r="EN1223" t="b">
        <v>0</v>
      </c>
    </row>
    <row r="1224" spans="1:144" ht="15.75">
      <c r="A1224"/>
      <c r="B1224" t="s">
        <v>1562</v>
      </c>
      <c r="C1224" t="s">
        <v>1562</v>
      </c>
      <c r="D1224" t="s">
        <v>4124</v>
      </c>
      <c r="E1224" t="s">
        <v>4125</v>
      </c>
      <c r="F1224"/>
      <c r="G1224" t="s">
        <v>4124</v>
      </c>
      <c r="H1224" t="s">
        <v>4124</v>
      </c>
      <c r="I1224" t="s">
        <v>1251</v>
      </c>
      <c r="J1224"/>
      <c r="K1224"/>
      <c r="L1224" t="s">
        <v>1743</v>
      </c>
      <c r="M1224" t="s">
        <v>1754</v>
      </c>
      <c r="N1224"/>
      <c r="O1224" t="s">
        <v>4735</v>
      </c>
      <c r="P1224" t="s">
        <v>1562</v>
      </c>
      <c r="Q1224" t="s">
        <v>4463</v>
      </c>
      <c r="R1224" t="s">
        <v>4464</v>
      </c>
      <c r="S1224"/>
      <c r="T1224"/>
      <c r="U1224" t="s">
        <v>14568</v>
      </c>
      <c r="V1224" t="s">
        <v>13566</v>
      </c>
      <c r="W1224"/>
      <c r="X1224"/>
      <c r="Y1224"/>
      <c r="Z1224"/>
      <c r="AA1224"/>
      <c r="AB1224"/>
      <c r="AC1224"/>
      <c r="AD1224"/>
      <c r="AE1224"/>
      <c r="AF1224"/>
      <c r="AG1224"/>
      <c r="AH1224"/>
      <c r="AI1224"/>
      <c r="AJ1224"/>
      <c r="AK1224"/>
      <c r="AL1224"/>
      <c r="AM1224"/>
      <c r="AN1224"/>
      <c r="AO1224" s="108" t="s">
        <v>43</v>
      </c>
      <c r="AP1224" t="s">
        <v>2866</v>
      </c>
      <c r="AQ1224">
        <v>54</v>
      </c>
      <c r="AR1224" t="s">
        <v>10696</v>
      </c>
      <c r="AS1224" t="s">
        <v>1562</v>
      </c>
      <c r="AT1224" t="s">
        <v>10664</v>
      </c>
      <c r="AU1224" t="s">
        <v>4125</v>
      </c>
      <c r="AV1224" t="s">
        <v>9412</v>
      </c>
      <c r="AW1224" t="s">
        <v>1744</v>
      </c>
      <c r="AX1224" t="s">
        <v>1740</v>
      </c>
      <c r="AY1224" t="s">
        <v>9413</v>
      </c>
      <c r="AZ1224" t="s">
        <v>4463</v>
      </c>
      <c r="BA1224" t="s">
        <v>9414</v>
      </c>
      <c r="BB1224" t="s">
        <v>1251</v>
      </c>
      <c r="BC1224" t="s">
        <v>1743</v>
      </c>
      <c r="BD1224" t="s">
        <v>9415</v>
      </c>
      <c r="BE1224" t="s">
        <v>14566</v>
      </c>
      <c r="BF1224">
        <v>897</v>
      </c>
      <c r="BG1224">
        <v>1221</v>
      </c>
      <c r="BH1224">
        <v>0</v>
      </c>
      <c r="BI1224" t="s">
        <v>1547</v>
      </c>
      <c r="BJ1224">
        <v>0</v>
      </c>
      <c r="BK1224">
        <v>0</v>
      </c>
      <c r="BL1224">
        <v>957</v>
      </c>
      <c r="BM1224" t="s">
        <v>9412</v>
      </c>
      <c r="BN1224" t="s">
        <v>14567</v>
      </c>
      <c r="BO1224" t="s">
        <v>14807</v>
      </c>
      <c r="BP1224" t="e" cm="1">
        <v>#N/A</v>
      </c>
      <c r="BQ1224" t="s">
        <v>1547</v>
      </c>
      <c r="BR1224" t="s">
        <v>11956</v>
      </c>
      <c r="BS1224">
        <v>61</v>
      </c>
      <c r="BT1224" t="s">
        <v>5575</v>
      </c>
      <c r="BU1224" t="s">
        <v>16201</v>
      </c>
      <c r="BV1224" t="s">
        <v>4124</v>
      </c>
      <c r="BW1224" t="s">
        <v>9412</v>
      </c>
      <c r="BX1224" t="s">
        <v>9413</v>
      </c>
      <c r="BY1224" t="s">
        <v>1744</v>
      </c>
      <c r="BZ1224" t="s">
        <v>1547</v>
      </c>
      <c r="CA1224" t="s">
        <v>1744</v>
      </c>
      <c r="CB1224" t="s">
        <v>1754</v>
      </c>
      <c r="CC1224"/>
      <c r="CD1224" t="s">
        <v>998</v>
      </c>
      <c r="CE1224" t="s">
        <v>1251</v>
      </c>
      <c r="CF1224" t="s">
        <v>14819</v>
      </c>
      <c r="CG1224" t="s">
        <v>14820</v>
      </c>
      <c r="CH1224" t="s">
        <v>1251</v>
      </c>
      <c r="CI1224" t="s">
        <v>1547</v>
      </c>
      <c r="CJ1224" t="s">
        <v>4464</v>
      </c>
      <c r="CK1224" t="s">
        <v>1562</v>
      </c>
      <c r="CL1224"/>
      <c r="CM1224"/>
      <c r="CN1224" t="s">
        <v>14568</v>
      </c>
      <c r="CO1224" t="s">
        <v>13566</v>
      </c>
      <c r="CP1224" t="s">
        <v>14568</v>
      </c>
      <c r="CQ1224" t="s">
        <v>13566</v>
      </c>
      <c r="CR1224" t="s">
        <v>1547</v>
      </c>
      <c r="CS1224">
        <v>9</v>
      </c>
      <c r="CT1224" t="s">
        <v>11956</v>
      </c>
      <c r="CU1224" t="s">
        <v>11956</v>
      </c>
      <c r="CV1224" t="s">
        <v>1547</v>
      </c>
      <c r="CW1224" t="s">
        <v>1547</v>
      </c>
      <c r="CX1224" t="s">
        <v>1547</v>
      </c>
      <c r="CY1224">
        <v>1222</v>
      </c>
      <c r="CZ1224" t="s">
        <v>11267</v>
      </c>
      <c r="DA1224" t="s">
        <v>1547</v>
      </c>
      <c r="DB1224" t="s">
        <v>1881</v>
      </c>
      <c r="DC1224" t="s">
        <v>1882</v>
      </c>
      <c r="DD1224" t="s">
        <v>4125</v>
      </c>
      <c r="DE1224" t="s">
        <v>4463</v>
      </c>
      <c r="DF1224" t="s">
        <v>4124</v>
      </c>
      <c r="DG1224" t="s">
        <v>1547</v>
      </c>
      <c r="DH1224" t="s">
        <v>1547</v>
      </c>
      <c r="DI1224" t="s">
        <v>1892</v>
      </c>
      <c r="DJ1224" t="s">
        <v>10696</v>
      </c>
      <c r="DK1224"/>
      <c r="DL1224" t="s">
        <v>1892</v>
      </c>
      <c r="DM1224">
        <v>9</v>
      </c>
      <c r="DN1224" t="s">
        <v>1883</v>
      </c>
      <c r="DO1224" t="s">
        <v>1562</v>
      </c>
      <c r="DP1224" t="b">
        <v>1</v>
      </c>
      <c r="DQ1224" t="b">
        <v>0</v>
      </c>
      <c r="DR1224" t="b">
        <v>0</v>
      </c>
      <c r="DS1224" t="b">
        <v>0</v>
      </c>
      <c r="DT1224" t="b">
        <v>0</v>
      </c>
      <c r="DU1224" t="b">
        <v>1</v>
      </c>
      <c r="DV1224" t="b">
        <v>0</v>
      </c>
      <c r="DW1224">
        <v>0</v>
      </c>
      <c r="DX1224" t="b">
        <v>0</v>
      </c>
      <c r="DY1224" t="b">
        <v>0</v>
      </c>
      <c r="DZ1224" t="b">
        <v>0</v>
      </c>
      <c r="EA1224" t="b">
        <v>0</v>
      </c>
      <c r="EB1224" t="b">
        <v>0</v>
      </c>
      <c r="EC1224" t="b">
        <v>1</v>
      </c>
      <c r="ED1224" t="b">
        <v>0</v>
      </c>
      <c r="EE1224" t="b">
        <v>0</v>
      </c>
      <c r="EF1224" t="b">
        <v>0</v>
      </c>
      <c r="EG1224" t="b" cm="1">
        <v>1</v>
      </c>
      <c r="EH1224" t="b">
        <v>0</v>
      </c>
      <c r="EI1224" t="b">
        <v>0</v>
      </c>
      <c r="EJ1224" t="b">
        <v>1</v>
      </c>
      <c r="EK1224" t="s">
        <v>5981</v>
      </c>
      <c r="EL1224">
        <v>1</v>
      </c>
      <c r="EM1224">
        <v>15</v>
      </c>
      <c r="EN1224" t="b">
        <v>0</v>
      </c>
    </row>
    <row r="1225" spans="1:144" ht="15.75">
      <c r="A1225"/>
      <c r="B1225" t="s">
        <v>1564</v>
      </c>
      <c r="C1225" t="s">
        <v>4683</v>
      </c>
      <c r="D1225" t="s">
        <v>4684</v>
      </c>
      <c r="E1225" t="s">
        <v>4685</v>
      </c>
      <c r="F1225"/>
      <c r="G1225" t="s">
        <v>4684</v>
      </c>
      <c r="H1225" t="s">
        <v>4684</v>
      </c>
      <c r="I1225" t="s">
        <v>1244</v>
      </c>
      <c r="J1225"/>
      <c r="K1225"/>
      <c r="L1225" t="s">
        <v>1743</v>
      </c>
      <c r="M1225" t="s">
        <v>902</v>
      </c>
      <c r="N1225"/>
      <c r="O1225"/>
      <c r="P1225"/>
      <c r="Q1225" t="s">
        <v>4602</v>
      </c>
      <c r="R1225" t="s">
        <v>4603</v>
      </c>
      <c r="S1225"/>
      <c r="T1225"/>
      <c r="U1225" t="s">
        <v>4366</v>
      </c>
      <c r="V1225"/>
      <c r="W1225"/>
      <c r="X1225"/>
      <c r="Y1225"/>
      <c r="Z1225"/>
      <c r="AA1225"/>
      <c r="AB1225"/>
      <c r="AC1225"/>
      <c r="AD1225"/>
      <c r="AE1225"/>
      <c r="AF1225"/>
      <c r="AG1225"/>
      <c r="AH1225"/>
      <c r="AI1225"/>
      <c r="AJ1225"/>
      <c r="AK1225"/>
      <c r="AL1225"/>
      <c r="AM1225"/>
      <c r="AN1225"/>
      <c r="AO1225" s="108" t="s">
        <v>43</v>
      </c>
      <c r="AP1225" t="s">
        <v>2867</v>
      </c>
      <c r="AQ1225">
        <v>2</v>
      </c>
      <c r="AR1225" t="e">
        <v>#N/A</v>
      </c>
      <c r="AS1225" t="s">
        <v>4683</v>
      </c>
      <c r="AT1225" t="e">
        <v>#N/A</v>
      </c>
      <c r="AU1225" t="s">
        <v>4685</v>
      </c>
      <c r="AV1225" t="s">
        <v>11462</v>
      </c>
      <c r="AW1225" t="s">
        <v>1744</v>
      </c>
      <c r="AX1225" t="s">
        <v>1740</v>
      </c>
      <c r="AY1225" t="s">
        <v>11463</v>
      </c>
      <c r="AZ1225" t="s">
        <v>4602</v>
      </c>
      <c r="BA1225" t="s">
        <v>11464</v>
      </c>
      <c r="BB1225" t="s">
        <v>1244</v>
      </c>
      <c r="BC1225" t="s">
        <v>1743</v>
      </c>
      <c r="BD1225" t="s">
        <v>11465</v>
      </c>
      <c r="BE1225" t="s">
        <v>4684</v>
      </c>
      <c r="BF1225">
        <v>1225</v>
      </c>
      <c r="BG1225">
        <v>0</v>
      </c>
      <c r="BH1225">
        <v>0</v>
      </c>
      <c r="BI1225" t="s">
        <v>1547</v>
      </c>
      <c r="BJ1225">
        <v>0</v>
      </c>
      <c r="BK1225">
        <v>0</v>
      </c>
      <c r="BL1225">
        <v>0</v>
      </c>
      <c r="BM1225" t="s">
        <v>1547</v>
      </c>
      <c r="BN1225" t="s">
        <v>1547</v>
      </c>
      <c r="BO1225" t="s">
        <v>1547</v>
      </c>
      <c r="BP1225" t="s" cm="1">
        <v>1547</v>
      </c>
      <c r="BQ1225" t="s">
        <v>1547</v>
      </c>
      <c r="BR1225" t="s">
        <v>11466</v>
      </c>
      <c r="BS1225">
        <v>1</v>
      </c>
      <c r="BT1225" t="s">
        <v>1738</v>
      </c>
      <c r="BU1225" t="s">
        <v>16202</v>
      </c>
      <c r="BV1225" t="s">
        <v>4684</v>
      </c>
      <c r="BW1225" t="s">
        <v>11462</v>
      </c>
      <c r="BX1225" t="s">
        <v>11463</v>
      </c>
      <c r="BY1225" t="s">
        <v>1744</v>
      </c>
      <c r="BZ1225" t="s">
        <v>1547</v>
      </c>
      <c r="CA1225" t="s">
        <v>1744</v>
      </c>
      <c r="CB1225" t="s">
        <v>902</v>
      </c>
      <c r="CC1225"/>
      <c r="CD1225" t="s">
        <v>998</v>
      </c>
      <c r="CE1225" t="s">
        <v>1244</v>
      </c>
      <c r="CF1225" t="s">
        <v>4685</v>
      </c>
      <c r="CG1225" t="s">
        <v>11462</v>
      </c>
      <c r="CH1225" t="s">
        <v>1244</v>
      </c>
      <c r="CI1225" t="s">
        <v>1547</v>
      </c>
      <c r="CJ1225" t="s">
        <v>4603</v>
      </c>
      <c r="CK1225" t="s">
        <v>1564</v>
      </c>
      <c r="CL1225"/>
      <c r="CM1225"/>
      <c r="CN1225" t="s">
        <v>4366</v>
      </c>
      <c r="CO1225" t="s">
        <v>1547</v>
      </c>
      <c r="CP1225" t="s">
        <v>4366</v>
      </c>
      <c r="CQ1225" t="s">
        <v>1547</v>
      </c>
      <c r="CR1225" t="s">
        <v>1547</v>
      </c>
      <c r="CS1225">
        <v>0</v>
      </c>
      <c r="CT1225" t="s">
        <v>1547</v>
      </c>
      <c r="CU1225" t="s">
        <v>1547</v>
      </c>
      <c r="CV1225" t="s">
        <v>1547</v>
      </c>
      <c r="CW1225" t="s">
        <v>1547</v>
      </c>
      <c r="CX1225" t="s">
        <v>1547</v>
      </c>
      <c r="CY1225">
        <v>1223</v>
      </c>
      <c r="CZ1225" t="s">
        <v>11277</v>
      </c>
      <c r="DA1225" t="s">
        <v>1547</v>
      </c>
      <c r="DB1225" t="s">
        <v>1881</v>
      </c>
      <c r="DC1225" t="s">
        <v>1882</v>
      </c>
      <c r="DD1225" t="s">
        <v>4685</v>
      </c>
      <c r="DE1225" t="s">
        <v>4602</v>
      </c>
      <c r="DF1225" t="s">
        <v>4684</v>
      </c>
      <c r="DG1225" t="s">
        <v>1547</v>
      </c>
      <c r="DH1225" t="s">
        <v>1547</v>
      </c>
      <c r="DI1225" t="s">
        <v>1892</v>
      </c>
      <c r="DJ1225" t="e">
        <v>#N/A</v>
      </c>
      <c r="DK1225"/>
      <c r="DL1225" t="s">
        <v>1892</v>
      </c>
      <c r="DM1225">
        <v>9</v>
      </c>
      <c r="DN1225" t="s">
        <v>1883</v>
      </c>
      <c r="DO1225" t="s">
        <v>1564</v>
      </c>
      <c r="DP1225" t="b">
        <v>1</v>
      </c>
      <c r="DQ1225" t="b">
        <v>0</v>
      </c>
      <c r="DR1225" t="b">
        <v>1</v>
      </c>
      <c r="DS1225" t="b">
        <v>0</v>
      </c>
      <c r="DT1225" t="b">
        <v>0</v>
      </c>
      <c r="DU1225" t="b">
        <v>0</v>
      </c>
      <c r="DV1225" t="b">
        <v>1</v>
      </c>
      <c r="DW1225">
        <v>0</v>
      </c>
      <c r="DX1225" t="b">
        <v>0</v>
      </c>
      <c r="DY1225" t="b">
        <v>0</v>
      </c>
      <c r="DZ1225" t="b">
        <v>0</v>
      </c>
      <c r="EA1225" t="b">
        <v>0</v>
      </c>
      <c r="EB1225" t="b">
        <v>0</v>
      </c>
      <c r="EC1225" t="b">
        <v>0</v>
      </c>
      <c r="ED1225" t="b">
        <v>0</v>
      </c>
      <c r="EE1225" t="b">
        <v>0</v>
      </c>
      <c r="EF1225" t="b">
        <v>0</v>
      </c>
      <c r="EG1225" t="b" cm="1">
        <v>0</v>
      </c>
      <c r="EH1225" t="b">
        <v>0</v>
      </c>
      <c r="EI1225" t="b">
        <v>0</v>
      </c>
      <c r="EJ1225" t="b">
        <v>0</v>
      </c>
      <c r="EK1225" t="s">
        <v>1547</v>
      </c>
      <c r="EL1225">
        <v>0</v>
      </c>
      <c r="EM1225">
        <v>27</v>
      </c>
      <c r="EN1225" t="b">
        <v>0</v>
      </c>
    </row>
    <row r="1226" spans="1:144" ht="15.75">
      <c r="A1226"/>
      <c r="B1226" t="s">
        <v>1564</v>
      </c>
      <c r="C1226" t="s">
        <v>4683</v>
      </c>
      <c r="D1226" t="s">
        <v>1254</v>
      </c>
      <c r="E1226" t="s">
        <v>1253</v>
      </c>
      <c r="F1226"/>
      <c r="G1226" t="s">
        <v>1254</v>
      </c>
      <c r="H1226" t="s">
        <v>4371</v>
      </c>
      <c r="I1226" t="s">
        <v>2799</v>
      </c>
      <c r="J1226"/>
      <c r="K1226"/>
      <c r="L1226" t="s">
        <v>1743</v>
      </c>
      <c r="M1226" t="s">
        <v>1754</v>
      </c>
      <c r="N1226" t="s">
        <v>4265</v>
      </c>
      <c r="O1226"/>
      <c r="P1226" t="s">
        <v>1564</v>
      </c>
      <c r="Q1226" t="s">
        <v>4602</v>
      </c>
      <c r="R1226" t="s">
        <v>4603</v>
      </c>
      <c r="S1226"/>
      <c r="T1226"/>
      <c r="U1226" t="s">
        <v>4366</v>
      </c>
      <c r="V1226" t="s">
        <v>4373</v>
      </c>
      <c r="W1226"/>
      <c r="X1226"/>
      <c r="Y1226"/>
      <c r="Z1226"/>
      <c r="AA1226"/>
      <c r="AB1226"/>
      <c r="AC1226"/>
      <c r="AD1226"/>
      <c r="AE1226"/>
      <c r="AF1226"/>
      <c r="AG1226"/>
      <c r="AH1226"/>
      <c r="AI1226"/>
      <c r="AJ1226"/>
      <c r="AK1226"/>
      <c r="AL1226"/>
      <c r="AM1226"/>
      <c r="AN1226"/>
      <c r="AO1226" s="108" t="s">
        <v>43</v>
      </c>
      <c r="AP1226" t="s">
        <v>2867</v>
      </c>
      <c r="AQ1226">
        <v>3</v>
      </c>
      <c r="AR1226" t="e">
        <v>#N/A</v>
      </c>
      <c r="AS1226" t="s">
        <v>4683</v>
      </c>
      <c r="AT1226" t="e">
        <v>#N/A</v>
      </c>
      <c r="AU1226" t="s">
        <v>1253</v>
      </c>
      <c r="AV1226" t="s">
        <v>1766</v>
      </c>
      <c r="AW1226" t="s">
        <v>1744</v>
      </c>
      <c r="AX1226" t="s">
        <v>1740</v>
      </c>
      <c r="AY1226" t="s">
        <v>1793</v>
      </c>
      <c r="AZ1226" t="s">
        <v>4602</v>
      </c>
      <c r="BA1226" t="s">
        <v>1913</v>
      </c>
      <c r="BB1226" t="s">
        <v>2799</v>
      </c>
      <c r="BC1226" t="s">
        <v>1743</v>
      </c>
      <c r="BD1226" t="s">
        <v>7254</v>
      </c>
      <c r="BE1226" t="s">
        <v>4684</v>
      </c>
      <c r="BF1226">
        <v>343</v>
      </c>
      <c r="BG1226">
        <v>1225</v>
      </c>
      <c r="BH1226">
        <v>0</v>
      </c>
      <c r="BI1226" t="s">
        <v>1547</v>
      </c>
      <c r="BJ1226">
        <v>0</v>
      </c>
      <c r="BK1226">
        <v>0</v>
      </c>
      <c r="BL1226">
        <v>515</v>
      </c>
      <c r="BM1226" t="s">
        <v>1770</v>
      </c>
      <c r="BN1226" t="s">
        <v>4685</v>
      </c>
      <c r="BO1226" t="s">
        <v>11462</v>
      </c>
      <c r="BP1226" t="e" cm="1">
        <v>#N/A</v>
      </c>
      <c r="BQ1226" t="s">
        <v>1547</v>
      </c>
      <c r="BR1226" t="s">
        <v>11466</v>
      </c>
      <c r="BS1226">
        <v>2</v>
      </c>
      <c r="BT1226" t="s">
        <v>1712</v>
      </c>
      <c r="BU1226" t="s">
        <v>16203</v>
      </c>
      <c r="BV1226" t="s">
        <v>1254</v>
      </c>
      <c r="BW1226" t="s">
        <v>1766</v>
      </c>
      <c r="BX1226" t="s">
        <v>10121</v>
      </c>
      <c r="BY1226" t="s">
        <v>9861</v>
      </c>
      <c r="BZ1226" t="s">
        <v>1547</v>
      </c>
      <c r="CA1226" t="s">
        <v>1744</v>
      </c>
      <c r="CB1226" t="s">
        <v>1754</v>
      </c>
      <c r="CC1226"/>
      <c r="CD1226" t="s">
        <v>998</v>
      </c>
      <c r="CE1226" t="s">
        <v>2799</v>
      </c>
      <c r="CF1226" t="s">
        <v>11468</v>
      </c>
      <c r="CG1226" t="s">
        <v>11469</v>
      </c>
      <c r="CH1226" t="s">
        <v>2799</v>
      </c>
      <c r="CI1226" t="s">
        <v>1547</v>
      </c>
      <c r="CJ1226" t="s">
        <v>4603</v>
      </c>
      <c r="CK1226" t="s">
        <v>1564</v>
      </c>
      <c r="CL1226"/>
      <c r="CM1226"/>
      <c r="CN1226" t="s">
        <v>4366</v>
      </c>
      <c r="CO1226" t="s">
        <v>4373</v>
      </c>
      <c r="CP1226" t="s">
        <v>4366</v>
      </c>
      <c r="CQ1226" t="s">
        <v>4373</v>
      </c>
      <c r="CR1226" t="s">
        <v>1547</v>
      </c>
      <c r="CS1226">
        <v>0</v>
      </c>
      <c r="CT1226" t="s">
        <v>1547</v>
      </c>
      <c r="CU1226" t="s">
        <v>1547</v>
      </c>
      <c r="CV1226" t="s">
        <v>1547</v>
      </c>
      <c r="CW1226" t="s">
        <v>1547</v>
      </c>
      <c r="CX1226" t="s">
        <v>1547</v>
      </c>
      <c r="CY1226">
        <v>1224</v>
      </c>
      <c r="CZ1226" t="s">
        <v>11288</v>
      </c>
      <c r="DA1226" t="s">
        <v>1547</v>
      </c>
      <c r="DB1226" t="s">
        <v>1881</v>
      </c>
      <c r="DC1226" t="s">
        <v>1882</v>
      </c>
      <c r="DD1226" t="s">
        <v>1253</v>
      </c>
      <c r="DE1226" t="s">
        <v>4602</v>
      </c>
      <c r="DF1226" t="s">
        <v>1254</v>
      </c>
      <c r="DG1226" t="s">
        <v>1547</v>
      </c>
      <c r="DH1226" t="s">
        <v>1547</v>
      </c>
      <c r="DI1226" t="s">
        <v>1892</v>
      </c>
      <c r="DJ1226" t="e">
        <v>#N/A</v>
      </c>
      <c r="DK1226"/>
      <c r="DL1226" t="s">
        <v>1892</v>
      </c>
      <c r="DM1226">
        <v>9</v>
      </c>
      <c r="DN1226" t="s">
        <v>1883</v>
      </c>
      <c r="DO1226" t="s">
        <v>1564</v>
      </c>
      <c r="DP1226" t="b">
        <v>1</v>
      </c>
      <c r="DQ1226" t="b">
        <v>0</v>
      </c>
      <c r="DR1226" t="b">
        <v>0</v>
      </c>
      <c r="DS1226" t="b">
        <v>0</v>
      </c>
      <c r="DT1226" t="b">
        <v>0</v>
      </c>
      <c r="DU1226" t="b">
        <v>0</v>
      </c>
      <c r="DV1226" t="b">
        <v>0</v>
      </c>
      <c r="DW1226">
        <v>0</v>
      </c>
      <c r="DX1226" t="b">
        <v>0</v>
      </c>
      <c r="DY1226" t="b">
        <v>0</v>
      </c>
      <c r="DZ1226" t="b">
        <v>0</v>
      </c>
      <c r="EA1226" t="b">
        <v>0</v>
      </c>
      <c r="EB1226" t="b">
        <v>0</v>
      </c>
      <c r="EC1226" t="b">
        <v>1</v>
      </c>
      <c r="ED1226" t="b">
        <v>0</v>
      </c>
      <c r="EE1226" t="b">
        <v>0</v>
      </c>
      <c r="EF1226" t="b">
        <v>0</v>
      </c>
      <c r="EG1226" t="b" cm="1">
        <v>0</v>
      </c>
      <c r="EH1226" t="b">
        <v>0</v>
      </c>
      <c r="EI1226" t="b">
        <v>0</v>
      </c>
      <c r="EJ1226" t="b">
        <v>1</v>
      </c>
      <c r="EK1226" t="s">
        <v>5327</v>
      </c>
      <c r="EL1226">
        <v>0</v>
      </c>
      <c r="EM1226">
        <v>7</v>
      </c>
      <c r="EN1226" t="b">
        <v>0</v>
      </c>
    </row>
    <row r="1227" spans="1:144" ht="15.75">
      <c r="A1227"/>
      <c r="B1227" t="s">
        <v>1564</v>
      </c>
      <c r="C1227" t="s">
        <v>4683</v>
      </c>
      <c r="D1227" t="s">
        <v>3610</v>
      </c>
      <c r="E1227" t="s">
        <v>3610</v>
      </c>
      <c r="F1227"/>
      <c r="G1227" t="s">
        <v>3610</v>
      </c>
      <c r="H1227" t="s">
        <v>3610</v>
      </c>
      <c r="I1227" t="s">
        <v>2799</v>
      </c>
      <c r="J1227"/>
      <c r="K1227"/>
      <c r="L1227" t="s">
        <v>1743</v>
      </c>
      <c r="M1227" t="s">
        <v>2003</v>
      </c>
      <c r="N1227" t="s">
        <v>4633</v>
      </c>
      <c r="O1227"/>
      <c r="P1227" t="s">
        <v>1564</v>
      </c>
      <c r="Q1227" t="s">
        <v>4602</v>
      </c>
      <c r="R1227" t="s">
        <v>4603</v>
      </c>
      <c r="S1227"/>
      <c r="T1227"/>
      <c r="U1227" t="s">
        <v>4366</v>
      </c>
      <c r="V1227" t="s">
        <v>4370</v>
      </c>
      <c r="W1227"/>
      <c r="X1227"/>
      <c r="Y1227"/>
      <c r="Z1227"/>
      <c r="AA1227"/>
      <c r="AB1227"/>
      <c r="AC1227"/>
      <c r="AD1227"/>
      <c r="AE1227"/>
      <c r="AF1227"/>
      <c r="AG1227"/>
      <c r="AH1227"/>
      <c r="AI1227"/>
      <c r="AJ1227"/>
      <c r="AK1227"/>
      <c r="AL1227"/>
      <c r="AM1227"/>
      <c r="AN1227"/>
      <c r="AO1227" s="108" t="s">
        <v>43</v>
      </c>
      <c r="AP1227" t="s">
        <v>2867</v>
      </c>
      <c r="AQ1227">
        <v>4</v>
      </c>
      <c r="AR1227" t="e">
        <v>#N/A</v>
      </c>
      <c r="AS1227" t="s">
        <v>4683</v>
      </c>
      <c r="AT1227" t="e">
        <v>#N/A</v>
      </c>
      <c r="AU1227" t="s">
        <v>3610</v>
      </c>
      <c r="AV1227" t="s">
        <v>7338</v>
      </c>
      <c r="AW1227" t="s">
        <v>1744</v>
      </c>
      <c r="AX1227" t="s">
        <v>1740</v>
      </c>
      <c r="AY1227" t="s">
        <v>7338</v>
      </c>
      <c r="AZ1227" t="s">
        <v>4602</v>
      </c>
      <c r="BA1227" t="s">
        <v>7340</v>
      </c>
      <c r="BB1227" t="s">
        <v>2799</v>
      </c>
      <c r="BC1227" t="s">
        <v>1743</v>
      </c>
      <c r="BD1227" t="s">
        <v>8024</v>
      </c>
      <c r="BE1227" t="s">
        <v>4684</v>
      </c>
      <c r="BF1227">
        <v>409</v>
      </c>
      <c r="BG1227">
        <v>1225</v>
      </c>
      <c r="BH1227">
        <v>0</v>
      </c>
      <c r="BI1227" t="s">
        <v>1547</v>
      </c>
      <c r="BJ1227">
        <v>0</v>
      </c>
      <c r="BK1227">
        <v>0</v>
      </c>
      <c r="BL1227">
        <v>1155</v>
      </c>
      <c r="BM1227" t="s">
        <v>7342</v>
      </c>
      <c r="BN1227" t="s">
        <v>4685</v>
      </c>
      <c r="BO1227" t="s">
        <v>11462</v>
      </c>
      <c r="BP1227" t="e" cm="1">
        <v>#N/A</v>
      </c>
      <c r="BQ1227" t="s">
        <v>1547</v>
      </c>
      <c r="BR1227" t="s">
        <v>11466</v>
      </c>
      <c r="BS1227">
        <v>3</v>
      </c>
      <c r="BT1227" t="s">
        <v>1715</v>
      </c>
      <c r="BU1227" t="s">
        <v>16204</v>
      </c>
      <c r="BV1227" t="s">
        <v>3610</v>
      </c>
      <c r="BW1227" t="s">
        <v>7338</v>
      </c>
      <c r="BX1227" t="s">
        <v>7338</v>
      </c>
      <c r="BY1227" t="s">
        <v>11166</v>
      </c>
      <c r="BZ1227" t="s">
        <v>1547</v>
      </c>
      <c r="CA1227" t="s">
        <v>1744</v>
      </c>
      <c r="CB1227" t="s">
        <v>2003</v>
      </c>
      <c r="CC1227"/>
      <c r="CD1227" t="s">
        <v>998</v>
      </c>
      <c r="CE1227" t="s">
        <v>2799</v>
      </c>
      <c r="CF1227" t="s">
        <v>11471</v>
      </c>
      <c r="CG1227" t="s">
        <v>11472</v>
      </c>
      <c r="CH1227" t="s">
        <v>2799</v>
      </c>
      <c r="CI1227" t="s">
        <v>1547</v>
      </c>
      <c r="CJ1227" t="s">
        <v>4603</v>
      </c>
      <c r="CK1227" t="s">
        <v>1564</v>
      </c>
      <c r="CL1227"/>
      <c r="CM1227"/>
      <c r="CN1227" t="s">
        <v>4366</v>
      </c>
      <c r="CO1227" t="s">
        <v>4370</v>
      </c>
      <c r="CP1227" t="s">
        <v>4366</v>
      </c>
      <c r="CQ1227" t="s">
        <v>4370</v>
      </c>
      <c r="CR1227" t="s">
        <v>1547</v>
      </c>
      <c r="CS1227">
        <v>0</v>
      </c>
      <c r="CT1227" t="s">
        <v>1547</v>
      </c>
      <c r="CU1227" t="s">
        <v>1547</v>
      </c>
      <c r="CV1227" t="s">
        <v>1547</v>
      </c>
      <c r="CW1227" t="s">
        <v>1547</v>
      </c>
      <c r="CX1227" t="s">
        <v>1547</v>
      </c>
      <c r="CY1227">
        <v>1225</v>
      </c>
      <c r="CZ1227" t="s">
        <v>11291</v>
      </c>
      <c r="DA1227" t="s">
        <v>1547</v>
      </c>
      <c r="DB1227" t="s">
        <v>1881</v>
      </c>
      <c r="DC1227" t="s">
        <v>1882</v>
      </c>
      <c r="DD1227" t="s">
        <v>3610</v>
      </c>
      <c r="DE1227" t="s">
        <v>4602</v>
      </c>
      <c r="DF1227" t="s">
        <v>3610</v>
      </c>
      <c r="DG1227" t="s">
        <v>1547</v>
      </c>
      <c r="DH1227" t="s">
        <v>1547</v>
      </c>
      <c r="DI1227" t="s">
        <v>1892</v>
      </c>
      <c r="DJ1227" t="e">
        <v>#N/A</v>
      </c>
      <c r="DK1227"/>
      <c r="DL1227" t="s">
        <v>1892</v>
      </c>
      <c r="DM1227">
        <v>9</v>
      </c>
      <c r="DN1227" t="s">
        <v>1883</v>
      </c>
      <c r="DO1227" t="s">
        <v>1564</v>
      </c>
      <c r="DP1227" t="b">
        <v>1</v>
      </c>
      <c r="DQ1227" t="b">
        <v>0</v>
      </c>
      <c r="DR1227" t="b">
        <v>0</v>
      </c>
      <c r="DS1227" t="b">
        <v>0</v>
      </c>
      <c r="DT1227" t="b">
        <v>0</v>
      </c>
      <c r="DU1227" t="b">
        <v>0</v>
      </c>
      <c r="DV1227" t="b">
        <v>0</v>
      </c>
      <c r="DW1227">
        <v>0</v>
      </c>
      <c r="DX1227" t="b">
        <v>0</v>
      </c>
      <c r="DY1227" t="b">
        <v>0</v>
      </c>
      <c r="DZ1227" t="b">
        <v>0</v>
      </c>
      <c r="EA1227" t="b">
        <v>0</v>
      </c>
      <c r="EB1227" t="b">
        <v>0</v>
      </c>
      <c r="EC1227" t="b">
        <v>0</v>
      </c>
      <c r="ED1227" t="b">
        <v>0</v>
      </c>
      <c r="EE1227" t="b">
        <v>0</v>
      </c>
      <c r="EF1227" t="b">
        <v>0</v>
      </c>
      <c r="EG1227" t="b" cm="1">
        <v>0</v>
      </c>
      <c r="EH1227" t="b">
        <v>0</v>
      </c>
      <c r="EI1227" t="b">
        <v>0</v>
      </c>
      <c r="EJ1227" t="b">
        <v>0</v>
      </c>
      <c r="EK1227" t="s">
        <v>1547</v>
      </c>
      <c r="EL1227">
        <v>0</v>
      </c>
      <c r="EM1227">
        <v>6</v>
      </c>
      <c r="EN1227" t="b">
        <v>0</v>
      </c>
    </row>
    <row r="1228" spans="1:144" ht="15.75">
      <c r="A1228"/>
      <c r="B1228" t="s">
        <v>1564</v>
      </c>
      <c r="C1228" t="s">
        <v>4683</v>
      </c>
      <c r="D1228" t="s">
        <v>4307</v>
      </c>
      <c r="E1228" t="s">
        <v>4277</v>
      </c>
      <c r="F1228" t="s">
        <v>4140</v>
      </c>
      <c r="G1228" t="s">
        <v>4307</v>
      </c>
      <c r="H1228" t="s">
        <v>4307</v>
      </c>
      <c r="I1228" t="s">
        <v>2799</v>
      </c>
      <c r="J1228"/>
      <c r="K1228"/>
      <c r="L1228" t="s">
        <v>1743</v>
      </c>
      <c r="M1228" t="s">
        <v>1749</v>
      </c>
      <c r="N1228"/>
      <c r="O1228"/>
      <c r="P1228" t="s">
        <v>1564</v>
      </c>
      <c r="Q1228" t="s">
        <v>4602</v>
      </c>
      <c r="R1228" t="s">
        <v>4603</v>
      </c>
      <c r="S1228"/>
      <c r="T1228"/>
      <c r="U1228" t="s">
        <v>4366</v>
      </c>
      <c r="V1228" t="s">
        <v>13278</v>
      </c>
      <c r="W1228"/>
      <c r="X1228"/>
      <c r="Y1228"/>
      <c r="Z1228"/>
      <c r="AA1228"/>
      <c r="AB1228"/>
      <c r="AC1228"/>
      <c r="AD1228"/>
      <c r="AE1228"/>
      <c r="AF1228"/>
      <c r="AG1228"/>
      <c r="AH1228"/>
      <c r="AI1228"/>
      <c r="AJ1228"/>
      <c r="AK1228"/>
      <c r="AL1228"/>
      <c r="AM1228"/>
      <c r="AN1228"/>
      <c r="AO1228" s="108" t="s">
        <v>43</v>
      </c>
      <c r="AP1228" t="s">
        <v>2867</v>
      </c>
      <c r="AQ1228">
        <v>5</v>
      </c>
      <c r="AR1228" t="e">
        <v>#N/A</v>
      </c>
      <c r="AS1228" t="s">
        <v>4683</v>
      </c>
      <c r="AT1228" t="e">
        <v>#N/A</v>
      </c>
      <c r="AU1228" t="s">
        <v>4277</v>
      </c>
      <c r="AV1228" t="s">
        <v>9895</v>
      </c>
      <c r="AW1228" t="s">
        <v>9470</v>
      </c>
      <c r="AX1228" t="s">
        <v>1740</v>
      </c>
      <c r="AY1228" t="s">
        <v>10126</v>
      </c>
      <c r="AZ1228" t="s">
        <v>4602</v>
      </c>
      <c r="BA1228" t="s">
        <v>9896</v>
      </c>
      <c r="BB1228" t="s">
        <v>2799</v>
      </c>
      <c r="BC1228" t="s">
        <v>1743</v>
      </c>
      <c r="BD1228" t="s">
        <v>10127</v>
      </c>
      <c r="BE1228" t="s">
        <v>4684</v>
      </c>
      <c r="BF1228">
        <v>345</v>
      </c>
      <c r="BG1228">
        <v>1225</v>
      </c>
      <c r="BH1228">
        <v>0</v>
      </c>
      <c r="BI1228" t="s">
        <v>1547</v>
      </c>
      <c r="BJ1228">
        <v>0</v>
      </c>
      <c r="BK1228">
        <v>0</v>
      </c>
      <c r="BL1228">
        <v>981</v>
      </c>
      <c r="BM1228" t="s">
        <v>9897</v>
      </c>
      <c r="BN1228" t="s">
        <v>4685</v>
      </c>
      <c r="BO1228" t="s">
        <v>11462</v>
      </c>
      <c r="BP1228" t="e" cm="1">
        <v>#N/A</v>
      </c>
      <c r="BQ1228" t="s">
        <v>1547</v>
      </c>
      <c r="BR1228" t="s">
        <v>11466</v>
      </c>
      <c r="BS1228">
        <v>4</v>
      </c>
      <c r="BT1228" t="s">
        <v>1756</v>
      </c>
      <c r="BU1228" t="s">
        <v>16205</v>
      </c>
      <c r="BV1228" t="s">
        <v>4307</v>
      </c>
      <c r="BW1228" t="s">
        <v>9895</v>
      </c>
      <c r="BX1228" t="s">
        <v>10126</v>
      </c>
      <c r="BY1228" t="s">
        <v>1744</v>
      </c>
      <c r="BZ1228" t="s">
        <v>1547</v>
      </c>
      <c r="CA1228" t="s">
        <v>1744</v>
      </c>
      <c r="CB1228" t="s">
        <v>1749</v>
      </c>
      <c r="CC1228"/>
      <c r="CD1228" t="s">
        <v>998</v>
      </c>
      <c r="CE1228" t="s">
        <v>2799</v>
      </c>
      <c r="CF1228" t="s">
        <v>11474</v>
      </c>
      <c r="CG1228" t="s">
        <v>11475</v>
      </c>
      <c r="CH1228" t="s">
        <v>2799</v>
      </c>
      <c r="CI1228" t="s">
        <v>1547</v>
      </c>
      <c r="CJ1228" t="s">
        <v>4603</v>
      </c>
      <c r="CK1228" t="s">
        <v>1564</v>
      </c>
      <c r="CL1228"/>
      <c r="CM1228"/>
      <c r="CN1228" t="s">
        <v>4366</v>
      </c>
      <c r="CO1228" t="s">
        <v>13278</v>
      </c>
      <c r="CP1228" t="s">
        <v>4366</v>
      </c>
      <c r="CQ1228" t="s">
        <v>13278</v>
      </c>
      <c r="CR1228" t="s">
        <v>1547</v>
      </c>
      <c r="CS1228">
        <v>0</v>
      </c>
      <c r="CT1228" t="s">
        <v>1547</v>
      </c>
      <c r="CU1228" t="s">
        <v>1547</v>
      </c>
      <c r="CV1228" t="s">
        <v>1547</v>
      </c>
      <c r="CW1228" t="s">
        <v>1547</v>
      </c>
      <c r="CX1228" t="s">
        <v>1547</v>
      </c>
      <c r="CY1228">
        <v>1226</v>
      </c>
      <c r="CZ1228" t="s">
        <v>11293</v>
      </c>
      <c r="DA1228" t="s">
        <v>1547</v>
      </c>
      <c r="DB1228" t="s">
        <v>1881</v>
      </c>
      <c r="DC1228" t="s">
        <v>1882</v>
      </c>
      <c r="DD1228" t="s">
        <v>4277</v>
      </c>
      <c r="DE1228" t="s">
        <v>4602</v>
      </c>
      <c r="DF1228" t="s">
        <v>4307</v>
      </c>
      <c r="DG1228" t="s">
        <v>1547</v>
      </c>
      <c r="DH1228" t="s">
        <v>1547</v>
      </c>
      <c r="DI1228" t="s">
        <v>1892</v>
      </c>
      <c r="DJ1228" t="e">
        <v>#N/A</v>
      </c>
      <c r="DK1228"/>
      <c r="DL1228" t="s">
        <v>1892</v>
      </c>
      <c r="DM1228">
        <v>9</v>
      </c>
      <c r="DN1228" t="s">
        <v>1883</v>
      </c>
      <c r="DO1228" t="s">
        <v>1564</v>
      </c>
      <c r="DP1228" t="b">
        <v>1</v>
      </c>
      <c r="DQ1228" t="b">
        <v>0</v>
      </c>
      <c r="DR1228" t="b">
        <v>0</v>
      </c>
      <c r="DS1228" t="b">
        <v>0</v>
      </c>
      <c r="DT1228" t="b">
        <v>0</v>
      </c>
      <c r="DU1228" t="b">
        <v>0</v>
      </c>
      <c r="DV1228" t="b">
        <v>0</v>
      </c>
      <c r="DW1228">
        <v>0</v>
      </c>
      <c r="DX1228" t="b">
        <v>0</v>
      </c>
      <c r="DY1228" t="b">
        <v>0</v>
      </c>
      <c r="DZ1228" t="b">
        <v>0</v>
      </c>
      <c r="EA1228" t="b">
        <v>0</v>
      </c>
      <c r="EB1228" t="b">
        <v>0</v>
      </c>
      <c r="EC1228" t="b">
        <v>1</v>
      </c>
      <c r="ED1228" t="b">
        <v>0</v>
      </c>
      <c r="EE1228" t="b">
        <v>0</v>
      </c>
      <c r="EF1228" t="b">
        <v>0</v>
      </c>
      <c r="EG1228" t="b" cm="1">
        <v>0</v>
      </c>
      <c r="EH1228" t="b">
        <v>0</v>
      </c>
      <c r="EI1228" t="b">
        <v>0</v>
      </c>
      <c r="EJ1228" t="b">
        <v>1</v>
      </c>
      <c r="EK1228" t="s">
        <v>5327</v>
      </c>
      <c r="EL1228">
        <v>0</v>
      </c>
      <c r="EM1228">
        <v>17</v>
      </c>
      <c r="EN1228" t="b">
        <v>0</v>
      </c>
    </row>
    <row r="1229" spans="1:144" ht="15.75">
      <c r="A1229"/>
      <c r="B1229" t="s">
        <v>1564</v>
      </c>
      <c r="C1229" t="s">
        <v>4683</v>
      </c>
      <c r="D1229" t="s">
        <v>4621</v>
      </c>
      <c r="E1229" t="s">
        <v>4468</v>
      </c>
      <c r="F1229"/>
      <c r="G1229" t="s">
        <v>4621</v>
      </c>
      <c r="H1229" t="s">
        <v>4621</v>
      </c>
      <c r="I1229" t="s">
        <v>2799</v>
      </c>
      <c r="J1229"/>
      <c r="K1229"/>
      <c r="L1229" t="s">
        <v>1743</v>
      </c>
      <c r="M1229" t="s">
        <v>1754</v>
      </c>
      <c r="N1229" t="s">
        <v>4622</v>
      </c>
      <c r="O1229"/>
      <c r="P1229" t="s">
        <v>1564</v>
      </c>
      <c r="Q1229" t="s">
        <v>4602</v>
      </c>
      <c r="R1229" t="s">
        <v>4603</v>
      </c>
      <c r="S1229"/>
      <c r="T1229"/>
      <c r="U1229" t="s">
        <v>4366</v>
      </c>
      <c r="V1229" t="s">
        <v>4568</v>
      </c>
      <c r="W1229"/>
      <c r="X1229"/>
      <c r="Y1229"/>
      <c r="Z1229"/>
      <c r="AA1229"/>
      <c r="AB1229"/>
      <c r="AC1229"/>
      <c r="AD1229"/>
      <c r="AE1229"/>
      <c r="AF1229"/>
      <c r="AG1229"/>
      <c r="AH1229"/>
      <c r="AI1229"/>
      <c r="AJ1229"/>
      <c r="AK1229"/>
      <c r="AL1229"/>
      <c r="AM1229"/>
      <c r="AN1229"/>
      <c r="AO1229" s="108" t="s">
        <v>43</v>
      </c>
      <c r="AP1229" t="s">
        <v>2867</v>
      </c>
      <c r="AQ1229">
        <v>6</v>
      </c>
      <c r="AR1229" t="e">
        <v>#N/A</v>
      </c>
      <c r="AS1229" t="s">
        <v>4683</v>
      </c>
      <c r="AT1229" t="e">
        <v>#N/A</v>
      </c>
      <c r="AU1229" t="s">
        <v>4468</v>
      </c>
      <c r="AV1229" t="s">
        <v>10681</v>
      </c>
      <c r="AW1229" t="s">
        <v>1744</v>
      </c>
      <c r="AX1229" t="s">
        <v>1740</v>
      </c>
      <c r="AY1229" t="s">
        <v>11136</v>
      </c>
      <c r="AZ1229" t="s">
        <v>4602</v>
      </c>
      <c r="BA1229" t="s">
        <v>10683</v>
      </c>
      <c r="BB1229" t="s">
        <v>2799</v>
      </c>
      <c r="BC1229" t="s">
        <v>1743</v>
      </c>
      <c r="BD1229" t="s">
        <v>11477</v>
      </c>
      <c r="BE1229" t="s">
        <v>4684</v>
      </c>
      <c r="BF1229">
        <v>1087</v>
      </c>
      <c r="BG1229">
        <v>1225</v>
      </c>
      <c r="BH1229">
        <v>0</v>
      </c>
      <c r="BI1229" t="s">
        <v>1547</v>
      </c>
      <c r="BJ1229">
        <v>0</v>
      </c>
      <c r="BK1229">
        <v>0</v>
      </c>
      <c r="BL1229">
        <v>1642</v>
      </c>
      <c r="BM1229" t="s">
        <v>10685</v>
      </c>
      <c r="BN1229" t="s">
        <v>4685</v>
      </c>
      <c r="BO1229" t="s">
        <v>11462</v>
      </c>
      <c r="BP1229" t="e" cm="1">
        <v>#N/A</v>
      </c>
      <c r="BQ1229" t="s">
        <v>1547</v>
      </c>
      <c r="BR1229" t="s">
        <v>11466</v>
      </c>
      <c r="BS1229">
        <v>5</v>
      </c>
      <c r="BT1229" t="s">
        <v>1717</v>
      </c>
      <c r="BU1229" t="s">
        <v>16206</v>
      </c>
      <c r="BV1229" t="s">
        <v>4621</v>
      </c>
      <c r="BW1229" t="s">
        <v>10681</v>
      </c>
      <c r="BX1229" t="s">
        <v>11136</v>
      </c>
      <c r="BY1229" t="s">
        <v>11138</v>
      </c>
      <c r="BZ1229" t="s">
        <v>1547</v>
      </c>
      <c r="CA1229" t="s">
        <v>1744</v>
      </c>
      <c r="CB1229" t="s">
        <v>1754</v>
      </c>
      <c r="CC1229"/>
      <c r="CD1229" t="s">
        <v>998</v>
      </c>
      <c r="CE1229" t="s">
        <v>2799</v>
      </c>
      <c r="CF1229" t="s">
        <v>11478</v>
      </c>
      <c r="CG1229" t="s">
        <v>11479</v>
      </c>
      <c r="CH1229" t="s">
        <v>2799</v>
      </c>
      <c r="CI1229" t="s">
        <v>1547</v>
      </c>
      <c r="CJ1229" t="s">
        <v>4603</v>
      </c>
      <c r="CK1229" t="s">
        <v>1564</v>
      </c>
      <c r="CL1229"/>
      <c r="CM1229"/>
      <c r="CN1229" t="s">
        <v>4366</v>
      </c>
      <c r="CO1229" t="s">
        <v>4568</v>
      </c>
      <c r="CP1229" t="s">
        <v>4366</v>
      </c>
      <c r="CQ1229" t="s">
        <v>4568</v>
      </c>
      <c r="CR1229" t="s">
        <v>1547</v>
      </c>
      <c r="CS1229">
        <v>0</v>
      </c>
      <c r="CT1229" t="s">
        <v>1547</v>
      </c>
      <c r="CU1229" t="s">
        <v>1547</v>
      </c>
      <c r="CV1229" t="s">
        <v>1547</v>
      </c>
      <c r="CW1229" t="s">
        <v>1547</v>
      </c>
      <c r="CX1229" t="s">
        <v>1547</v>
      </c>
      <c r="CY1229">
        <v>1227</v>
      </c>
      <c r="CZ1229" t="s">
        <v>11294</v>
      </c>
      <c r="DA1229" t="s">
        <v>1547</v>
      </c>
      <c r="DB1229" t="s">
        <v>1881</v>
      </c>
      <c r="DC1229" t="s">
        <v>1882</v>
      </c>
      <c r="DD1229" t="s">
        <v>4468</v>
      </c>
      <c r="DE1229" t="s">
        <v>4602</v>
      </c>
      <c r="DF1229" t="s">
        <v>4621</v>
      </c>
      <c r="DG1229" t="s">
        <v>1547</v>
      </c>
      <c r="DH1229" t="s">
        <v>1547</v>
      </c>
      <c r="DI1229" t="s">
        <v>1892</v>
      </c>
      <c r="DJ1229" t="e">
        <v>#N/A</v>
      </c>
      <c r="DK1229"/>
      <c r="DL1229" t="s">
        <v>1892</v>
      </c>
      <c r="DM1229">
        <v>9</v>
      </c>
      <c r="DN1229" t="s">
        <v>1883</v>
      </c>
      <c r="DO1229" t="s">
        <v>1564</v>
      </c>
      <c r="DP1229" t="b">
        <v>1</v>
      </c>
      <c r="DQ1229" t="b">
        <v>0</v>
      </c>
      <c r="DR1229" t="b">
        <v>0</v>
      </c>
      <c r="DS1229" t="b">
        <v>0</v>
      </c>
      <c r="DT1229" t="b">
        <v>0</v>
      </c>
      <c r="DU1229" t="b">
        <v>0</v>
      </c>
      <c r="DV1229" t="b">
        <v>0</v>
      </c>
      <c r="DW1229">
        <v>0</v>
      </c>
      <c r="DX1229" t="b">
        <v>0</v>
      </c>
      <c r="DY1229" t="b">
        <v>0</v>
      </c>
      <c r="DZ1229" t="b">
        <v>0</v>
      </c>
      <c r="EA1229" t="b">
        <v>0</v>
      </c>
      <c r="EB1229" t="b">
        <v>0</v>
      </c>
      <c r="EC1229" t="b">
        <v>1</v>
      </c>
      <c r="ED1229" t="b">
        <v>0</v>
      </c>
      <c r="EE1229" t="b">
        <v>0</v>
      </c>
      <c r="EF1229" t="b">
        <v>0</v>
      </c>
      <c r="EG1229" t="b" cm="1">
        <v>0</v>
      </c>
      <c r="EH1229" t="b">
        <v>0</v>
      </c>
      <c r="EI1229" t="b">
        <v>0</v>
      </c>
      <c r="EJ1229" t="b">
        <v>1</v>
      </c>
      <c r="EK1229" t="s">
        <v>5327</v>
      </c>
      <c r="EL1229">
        <v>0</v>
      </c>
      <c r="EM1229">
        <v>10</v>
      </c>
      <c r="EN1229" t="b">
        <v>0</v>
      </c>
    </row>
    <row r="1230" spans="1:144" ht="15.75">
      <c r="A1230"/>
      <c r="B1230" t="s">
        <v>1564</v>
      </c>
      <c r="C1230" t="s">
        <v>4683</v>
      </c>
      <c r="D1230" t="s">
        <v>4625</v>
      </c>
      <c r="E1230" t="s">
        <v>4625</v>
      </c>
      <c r="F1230"/>
      <c r="G1230" t="s">
        <v>4625</v>
      </c>
      <c r="H1230" t="s">
        <v>4625</v>
      </c>
      <c r="I1230" t="s">
        <v>2799</v>
      </c>
      <c r="J1230"/>
      <c r="K1230"/>
      <c r="L1230" t="s">
        <v>1743</v>
      </c>
      <c r="M1230" t="s">
        <v>1754</v>
      </c>
      <c r="N1230" t="s">
        <v>4686</v>
      </c>
      <c r="O1230"/>
      <c r="P1230" t="s">
        <v>1564</v>
      </c>
      <c r="Q1230" t="s">
        <v>4602</v>
      </c>
      <c r="R1230" t="s">
        <v>4603</v>
      </c>
      <c r="S1230"/>
      <c r="T1230"/>
      <c r="U1230" t="s">
        <v>4366</v>
      </c>
      <c r="V1230" t="s">
        <v>4629</v>
      </c>
      <c r="W1230"/>
      <c r="X1230"/>
      <c r="Y1230"/>
      <c r="Z1230"/>
      <c r="AA1230"/>
      <c r="AB1230"/>
      <c r="AC1230"/>
      <c r="AD1230"/>
      <c r="AE1230"/>
      <c r="AF1230"/>
      <c r="AG1230"/>
      <c r="AH1230"/>
      <c r="AI1230"/>
      <c r="AJ1230"/>
      <c r="AK1230"/>
      <c r="AL1230"/>
      <c r="AM1230"/>
      <c r="AN1230"/>
      <c r="AO1230" s="108" t="s">
        <v>43</v>
      </c>
      <c r="AP1230" t="s">
        <v>2867</v>
      </c>
      <c r="AQ1230">
        <v>7</v>
      </c>
      <c r="AR1230" t="e">
        <v>#N/A</v>
      </c>
      <c r="AS1230" t="s">
        <v>4683</v>
      </c>
      <c r="AT1230" t="e">
        <v>#N/A</v>
      </c>
      <c r="AU1230" t="s">
        <v>4625</v>
      </c>
      <c r="AV1230" t="s">
        <v>11148</v>
      </c>
      <c r="AW1230" t="s">
        <v>1744</v>
      </c>
      <c r="AX1230" t="s">
        <v>1740</v>
      </c>
      <c r="AY1230" t="s">
        <v>11148</v>
      </c>
      <c r="AZ1230" t="s">
        <v>4602</v>
      </c>
      <c r="BA1230" t="s">
        <v>11150</v>
      </c>
      <c r="BB1230" t="s">
        <v>2799</v>
      </c>
      <c r="BC1230" t="s">
        <v>1743</v>
      </c>
      <c r="BD1230" t="s">
        <v>11481</v>
      </c>
      <c r="BE1230" t="s">
        <v>4684</v>
      </c>
      <c r="BF1230">
        <v>1153</v>
      </c>
      <c r="BG1230">
        <v>1225</v>
      </c>
      <c r="BH1230">
        <v>0</v>
      </c>
      <c r="BI1230" t="s">
        <v>1547</v>
      </c>
      <c r="BJ1230">
        <v>0</v>
      </c>
      <c r="BK1230">
        <v>0</v>
      </c>
      <c r="BL1230">
        <v>1153</v>
      </c>
      <c r="BM1230" t="s">
        <v>11155</v>
      </c>
      <c r="BN1230" t="s">
        <v>4685</v>
      </c>
      <c r="BO1230" t="s">
        <v>11462</v>
      </c>
      <c r="BP1230" t="e" cm="1">
        <v>#N/A</v>
      </c>
      <c r="BQ1230" t="s">
        <v>1547</v>
      </c>
      <c r="BR1230" t="s">
        <v>11466</v>
      </c>
      <c r="BS1230">
        <v>6</v>
      </c>
      <c r="BT1230" t="s">
        <v>1719</v>
      </c>
      <c r="BU1230" t="s">
        <v>16207</v>
      </c>
      <c r="BV1230" t="s">
        <v>4625</v>
      </c>
      <c r="BW1230" t="s">
        <v>11148</v>
      </c>
      <c r="BX1230" t="s">
        <v>11148</v>
      </c>
      <c r="BY1230" t="s">
        <v>11482</v>
      </c>
      <c r="BZ1230" t="s">
        <v>1547</v>
      </c>
      <c r="CA1230" t="s">
        <v>1744</v>
      </c>
      <c r="CB1230" t="s">
        <v>1754</v>
      </c>
      <c r="CC1230"/>
      <c r="CD1230" t="s">
        <v>998</v>
      </c>
      <c r="CE1230" t="s">
        <v>2799</v>
      </c>
      <c r="CF1230" t="s">
        <v>11483</v>
      </c>
      <c r="CG1230" t="s">
        <v>11484</v>
      </c>
      <c r="CH1230" t="s">
        <v>2799</v>
      </c>
      <c r="CI1230" t="s">
        <v>1547</v>
      </c>
      <c r="CJ1230" t="s">
        <v>4603</v>
      </c>
      <c r="CK1230" t="s">
        <v>1564</v>
      </c>
      <c r="CL1230"/>
      <c r="CM1230"/>
      <c r="CN1230" t="s">
        <v>4366</v>
      </c>
      <c r="CO1230" t="s">
        <v>4629</v>
      </c>
      <c r="CP1230" t="s">
        <v>4366</v>
      </c>
      <c r="CQ1230" t="s">
        <v>4629</v>
      </c>
      <c r="CR1230" t="s">
        <v>1547</v>
      </c>
      <c r="CS1230">
        <v>0</v>
      </c>
      <c r="CT1230" t="s">
        <v>1547</v>
      </c>
      <c r="CU1230" t="s">
        <v>1547</v>
      </c>
      <c r="CV1230" t="s">
        <v>1547</v>
      </c>
      <c r="CW1230" t="s">
        <v>1547</v>
      </c>
      <c r="CX1230" t="s">
        <v>1547</v>
      </c>
      <c r="CY1230">
        <v>1228</v>
      </c>
      <c r="CZ1230" t="s">
        <v>11295</v>
      </c>
      <c r="DA1230" t="s">
        <v>1547</v>
      </c>
      <c r="DB1230" t="s">
        <v>1881</v>
      </c>
      <c r="DC1230" t="s">
        <v>1882</v>
      </c>
      <c r="DD1230" t="s">
        <v>4625</v>
      </c>
      <c r="DE1230" t="s">
        <v>4602</v>
      </c>
      <c r="DF1230" t="s">
        <v>4625</v>
      </c>
      <c r="DG1230" t="s">
        <v>1547</v>
      </c>
      <c r="DH1230" t="s">
        <v>1547</v>
      </c>
      <c r="DI1230" t="s">
        <v>1892</v>
      </c>
      <c r="DJ1230" t="e">
        <v>#N/A</v>
      </c>
      <c r="DK1230"/>
      <c r="DL1230" t="s">
        <v>1892</v>
      </c>
      <c r="DM1230">
        <v>9</v>
      </c>
      <c r="DN1230" t="s">
        <v>1883</v>
      </c>
      <c r="DO1230" t="s">
        <v>1564</v>
      </c>
      <c r="DP1230" t="b">
        <v>1</v>
      </c>
      <c r="DQ1230" t="b">
        <v>0</v>
      </c>
      <c r="DR1230" t="b">
        <v>0</v>
      </c>
      <c r="DS1230" t="b">
        <v>0</v>
      </c>
      <c r="DT1230" t="b">
        <v>0</v>
      </c>
      <c r="DU1230" t="b">
        <v>0</v>
      </c>
      <c r="DV1230" t="b">
        <v>0</v>
      </c>
      <c r="DW1230">
        <v>0</v>
      </c>
      <c r="DX1230" t="b">
        <v>0</v>
      </c>
      <c r="DY1230" t="b">
        <v>0</v>
      </c>
      <c r="DZ1230" t="b">
        <v>0</v>
      </c>
      <c r="EA1230" t="b">
        <v>0</v>
      </c>
      <c r="EB1230" t="b">
        <v>0</v>
      </c>
      <c r="EC1230" t="b">
        <v>0</v>
      </c>
      <c r="ED1230" t="b">
        <v>0</v>
      </c>
      <c r="EE1230" t="b">
        <v>0</v>
      </c>
      <c r="EF1230" t="b">
        <v>0</v>
      </c>
      <c r="EG1230" t="b" cm="1">
        <v>0</v>
      </c>
      <c r="EH1230" t="b">
        <v>0</v>
      </c>
      <c r="EI1230" t="b">
        <v>0</v>
      </c>
      <c r="EJ1230" t="b">
        <v>0</v>
      </c>
      <c r="EK1230" t="s">
        <v>1547</v>
      </c>
      <c r="EL1230">
        <v>0</v>
      </c>
      <c r="EM1230">
        <v>6</v>
      </c>
      <c r="EN1230" t="b">
        <v>0</v>
      </c>
    </row>
    <row r="1231" spans="1:144" ht="31.5">
      <c r="A1231"/>
      <c r="B1231" t="s">
        <v>1564</v>
      </c>
      <c r="C1231" t="s">
        <v>4683</v>
      </c>
      <c r="D1231" t="s">
        <v>4601</v>
      </c>
      <c r="E1231" t="s">
        <v>4601</v>
      </c>
      <c r="F1231" t="s">
        <v>4605</v>
      </c>
      <c r="G1231" t="s">
        <v>4687</v>
      </c>
      <c r="H1231" s="109" t="s">
        <v>4636</v>
      </c>
      <c r="I1231" t="s">
        <v>2799</v>
      </c>
      <c r="J1231"/>
      <c r="K1231"/>
      <c r="L1231" t="s">
        <v>1743</v>
      </c>
      <c r="M1231" t="s">
        <v>1754</v>
      </c>
      <c r="N1231" t="s">
        <v>4637</v>
      </c>
      <c r="O1231"/>
      <c r="P1231" t="s">
        <v>1564</v>
      </c>
      <c r="Q1231" t="s">
        <v>4602</v>
      </c>
      <c r="R1231" t="s">
        <v>4603</v>
      </c>
      <c r="S1231"/>
      <c r="T1231"/>
      <c r="U1231" t="s">
        <v>4366</v>
      </c>
      <c r="V1231" t="s">
        <v>4608</v>
      </c>
      <c r="W1231"/>
      <c r="X1231"/>
      <c r="Y1231"/>
      <c r="Z1231"/>
      <c r="AA1231"/>
      <c r="AB1231"/>
      <c r="AC1231"/>
      <c r="AD1231"/>
      <c r="AE1231"/>
      <c r="AF1231"/>
      <c r="AG1231"/>
      <c r="AH1231"/>
      <c r="AI1231"/>
      <c r="AJ1231"/>
      <c r="AK1231"/>
      <c r="AL1231"/>
      <c r="AM1231"/>
      <c r="AN1231"/>
      <c r="AO1231" s="108" t="s">
        <v>43</v>
      </c>
      <c r="AP1231" t="s">
        <v>2867</v>
      </c>
      <c r="AQ1231">
        <v>8</v>
      </c>
      <c r="AR1231" t="e">
        <v>#N/A</v>
      </c>
      <c r="AS1231" t="s">
        <v>4683</v>
      </c>
      <c r="AT1231" t="e">
        <v>#N/A</v>
      </c>
      <c r="AU1231" t="s">
        <v>4601</v>
      </c>
      <c r="AV1231" t="s">
        <v>11095</v>
      </c>
      <c r="AW1231" t="s">
        <v>11100</v>
      </c>
      <c r="AX1231" t="s">
        <v>1740</v>
      </c>
      <c r="AY1231" t="s">
        <v>11486</v>
      </c>
      <c r="AZ1231" t="s">
        <v>4602</v>
      </c>
      <c r="BA1231" t="s">
        <v>11096</v>
      </c>
      <c r="BB1231" t="s">
        <v>2799</v>
      </c>
      <c r="BC1231" t="s">
        <v>1743</v>
      </c>
      <c r="BD1231" t="s">
        <v>11487</v>
      </c>
      <c r="BE1231" t="s">
        <v>4684</v>
      </c>
      <c r="BF1231">
        <v>1145</v>
      </c>
      <c r="BG1231">
        <v>1225</v>
      </c>
      <c r="BH1231">
        <v>0</v>
      </c>
      <c r="BI1231" t="s">
        <v>1547</v>
      </c>
      <c r="BJ1231">
        <v>0</v>
      </c>
      <c r="BK1231">
        <v>0</v>
      </c>
      <c r="BL1231">
        <v>1146</v>
      </c>
      <c r="BM1231" t="s">
        <v>11095</v>
      </c>
      <c r="BN1231" t="s">
        <v>4685</v>
      </c>
      <c r="BO1231" t="s">
        <v>11462</v>
      </c>
      <c r="BP1231" t="e" cm="1">
        <v>#N/A</v>
      </c>
      <c r="BQ1231" t="s">
        <v>1547</v>
      </c>
      <c r="BR1231" t="s">
        <v>11466</v>
      </c>
      <c r="BS1231">
        <v>7</v>
      </c>
      <c r="BT1231" t="s">
        <v>1722</v>
      </c>
      <c r="BU1231" t="s">
        <v>16208</v>
      </c>
      <c r="BV1231" t="s">
        <v>4601</v>
      </c>
      <c r="BW1231" t="s">
        <v>11095</v>
      </c>
      <c r="BX1231" t="s">
        <v>11176</v>
      </c>
      <c r="BY1231" t="s">
        <v>11177</v>
      </c>
      <c r="BZ1231" t="s">
        <v>1547</v>
      </c>
      <c r="CA1231" t="s">
        <v>1744</v>
      </c>
      <c r="CB1231" t="s">
        <v>1754</v>
      </c>
      <c r="CC1231"/>
      <c r="CD1231" t="s">
        <v>998</v>
      </c>
      <c r="CE1231" t="s">
        <v>2799</v>
      </c>
      <c r="CF1231" t="s">
        <v>11488</v>
      </c>
      <c r="CG1231" t="s">
        <v>11489</v>
      </c>
      <c r="CH1231" t="s">
        <v>2799</v>
      </c>
      <c r="CI1231" t="s">
        <v>1547</v>
      </c>
      <c r="CJ1231" t="s">
        <v>4603</v>
      </c>
      <c r="CK1231" t="s">
        <v>1564</v>
      </c>
      <c r="CL1231"/>
      <c r="CM1231"/>
      <c r="CN1231" t="s">
        <v>4366</v>
      </c>
      <c r="CO1231" t="s">
        <v>4608</v>
      </c>
      <c r="CP1231" t="s">
        <v>4366</v>
      </c>
      <c r="CQ1231" t="s">
        <v>4608</v>
      </c>
      <c r="CR1231" t="s">
        <v>1547</v>
      </c>
      <c r="CS1231">
        <v>0</v>
      </c>
      <c r="CT1231" t="s">
        <v>1547</v>
      </c>
      <c r="CU1231" t="s">
        <v>1547</v>
      </c>
      <c r="CV1231" t="s">
        <v>1547</v>
      </c>
      <c r="CW1231" t="s">
        <v>1547</v>
      </c>
      <c r="CX1231" t="s">
        <v>1547</v>
      </c>
      <c r="CY1231">
        <v>1229</v>
      </c>
      <c r="CZ1231" t="s">
        <v>11296</v>
      </c>
      <c r="DA1231" t="s">
        <v>1547</v>
      </c>
      <c r="DB1231" t="s">
        <v>1881</v>
      </c>
      <c r="DC1231" t="s">
        <v>1882</v>
      </c>
      <c r="DD1231" t="s">
        <v>4601</v>
      </c>
      <c r="DE1231" t="s">
        <v>4602</v>
      </c>
      <c r="DF1231" t="s">
        <v>4687</v>
      </c>
      <c r="DG1231" t="s">
        <v>1547</v>
      </c>
      <c r="DH1231" t="s">
        <v>1547</v>
      </c>
      <c r="DI1231" t="s">
        <v>1892</v>
      </c>
      <c r="DJ1231" t="e">
        <v>#N/A</v>
      </c>
      <c r="DK1231"/>
      <c r="DL1231" t="s">
        <v>1892</v>
      </c>
      <c r="DM1231">
        <v>9</v>
      </c>
      <c r="DN1231" t="s">
        <v>1883</v>
      </c>
      <c r="DO1231" t="s">
        <v>1564</v>
      </c>
      <c r="DP1231" t="b">
        <v>1</v>
      </c>
      <c r="DQ1231" t="b">
        <v>0</v>
      </c>
      <c r="DR1231" t="b">
        <v>0</v>
      </c>
      <c r="DS1231" t="b">
        <v>0</v>
      </c>
      <c r="DT1231" t="b">
        <v>0</v>
      </c>
      <c r="DU1231" t="b">
        <v>0</v>
      </c>
      <c r="DV1231" t="b">
        <v>0</v>
      </c>
      <c r="DW1231">
        <v>0</v>
      </c>
      <c r="DX1231" t="b">
        <v>0</v>
      </c>
      <c r="DY1231" t="b">
        <v>0</v>
      </c>
      <c r="DZ1231" t="b">
        <v>0</v>
      </c>
      <c r="EA1231" t="b">
        <v>0</v>
      </c>
      <c r="EB1231" t="b">
        <v>0</v>
      </c>
      <c r="EC1231" t="b">
        <v>0</v>
      </c>
      <c r="ED1231" t="b">
        <v>0</v>
      </c>
      <c r="EE1231" t="b">
        <v>0</v>
      </c>
      <c r="EF1231" t="b">
        <v>0</v>
      </c>
      <c r="EG1231" t="b" cm="1">
        <v>0</v>
      </c>
      <c r="EH1231" t="b">
        <v>0</v>
      </c>
      <c r="EI1231" t="b">
        <v>0</v>
      </c>
      <c r="EJ1231" t="b">
        <v>0</v>
      </c>
      <c r="EK1231" t="s">
        <v>1547</v>
      </c>
      <c r="EL1231">
        <v>0</v>
      </c>
      <c r="EM1231">
        <v>18</v>
      </c>
      <c r="EN1231" t="b">
        <v>0</v>
      </c>
    </row>
    <row r="1232" spans="1:144" ht="15.75">
      <c r="A1232"/>
      <c r="B1232" t="s">
        <v>1564</v>
      </c>
      <c r="C1232" t="s">
        <v>4683</v>
      </c>
      <c r="D1232" t="s">
        <v>4618</v>
      </c>
      <c r="E1232" t="s">
        <v>4619</v>
      </c>
      <c r="F1232"/>
      <c r="G1232" t="s">
        <v>4618</v>
      </c>
      <c r="H1232" t="s">
        <v>4688</v>
      </c>
      <c r="I1232" t="s">
        <v>2799</v>
      </c>
      <c r="J1232"/>
      <c r="K1232"/>
      <c r="L1232" t="s">
        <v>1743</v>
      </c>
      <c r="M1232" t="s">
        <v>1779</v>
      </c>
      <c r="N1232"/>
      <c r="O1232"/>
      <c r="P1232" t="s">
        <v>1564</v>
      </c>
      <c r="Q1232" t="s">
        <v>4602</v>
      </c>
      <c r="R1232" t="s">
        <v>4603</v>
      </c>
      <c r="S1232"/>
      <c r="T1232"/>
      <c r="U1232" t="s">
        <v>4366</v>
      </c>
      <c r="V1232" t="s">
        <v>4620</v>
      </c>
      <c r="W1232"/>
      <c r="X1232"/>
      <c r="Y1232"/>
      <c r="Z1232"/>
      <c r="AA1232"/>
      <c r="AB1232"/>
      <c r="AC1232"/>
      <c r="AD1232"/>
      <c r="AE1232"/>
      <c r="AF1232"/>
      <c r="AG1232"/>
      <c r="AH1232"/>
      <c r="AI1232"/>
      <c r="AJ1232"/>
      <c r="AK1232"/>
      <c r="AL1232"/>
      <c r="AM1232"/>
      <c r="AN1232"/>
      <c r="AO1232" s="108" t="s">
        <v>43</v>
      </c>
      <c r="AP1232" t="s">
        <v>2867</v>
      </c>
      <c r="AQ1232">
        <v>9</v>
      </c>
      <c r="AR1232" t="e">
        <v>#N/A</v>
      </c>
      <c r="AS1232" t="s">
        <v>4683</v>
      </c>
      <c r="AT1232" t="e">
        <v>#N/A</v>
      </c>
      <c r="AU1232" t="s">
        <v>4619</v>
      </c>
      <c r="AV1232" t="s">
        <v>11127</v>
      </c>
      <c r="AW1232" t="s">
        <v>1744</v>
      </c>
      <c r="AX1232" t="s">
        <v>1740</v>
      </c>
      <c r="AY1232" t="s">
        <v>11128</v>
      </c>
      <c r="AZ1232" t="s">
        <v>4602</v>
      </c>
      <c r="BA1232" t="s">
        <v>11129</v>
      </c>
      <c r="BB1232" t="s">
        <v>2799</v>
      </c>
      <c r="BC1232" t="s">
        <v>1743</v>
      </c>
      <c r="BD1232" t="s">
        <v>11491</v>
      </c>
      <c r="BE1232" t="s">
        <v>4684</v>
      </c>
      <c r="BF1232">
        <v>1150</v>
      </c>
      <c r="BG1232">
        <v>1225</v>
      </c>
      <c r="BH1232">
        <v>0</v>
      </c>
      <c r="BI1232" t="s">
        <v>1547</v>
      </c>
      <c r="BJ1232">
        <v>0</v>
      </c>
      <c r="BK1232">
        <v>0</v>
      </c>
      <c r="BL1232">
        <v>1150</v>
      </c>
      <c r="BM1232" t="s">
        <v>11133</v>
      </c>
      <c r="BN1232" t="s">
        <v>4685</v>
      </c>
      <c r="BO1232" t="s">
        <v>11462</v>
      </c>
      <c r="BP1232" t="e" cm="1">
        <v>#N/A</v>
      </c>
      <c r="BQ1232" t="s">
        <v>1547</v>
      </c>
      <c r="BR1232" t="s">
        <v>11466</v>
      </c>
      <c r="BS1232">
        <v>8</v>
      </c>
      <c r="BT1232" t="s">
        <v>1724</v>
      </c>
      <c r="BU1232" t="s">
        <v>16209</v>
      </c>
      <c r="BV1232" t="s">
        <v>4618</v>
      </c>
      <c r="BW1232" t="s">
        <v>11127</v>
      </c>
      <c r="BX1232" t="s">
        <v>11492</v>
      </c>
      <c r="BY1232" t="s">
        <v>1744</v>
      </c>
      <c r="BZ1232" t="s">
        <v>1547</v>
      </c>
      <c r="CA1232" t="s">
        <v>1744</v>
      </c>
      <c r="CB1232" t="s">
        <v>1779</v>
      </c>
      <c r="CC1232"/>
      <c r="CD1232" t="s">
        <v>998</v>
      </c>
      <c r="CE1232" t="s">
        <v>2799</v>
      </c>
      <c r="CF1232" t="s">
        <v>11493</v>
      </c>
      <c r="CG1232" t="s">
        <v>11494</v>
      </c>
      <c r="CH1232" t="s">
        <v>2799</v>
      </c>
      <c r="CI1232" t="s">
        <v>1547</v>
      </c>
      <c r="CJ1232" t="s">
        <v>4603</v>
      </c>
      <c r="CK1232" t="s">
        <v>1564</v>
      </c>
      <c r="CL1232"/>
      <c r="CM1232"/>
      <c r="CN1232" t="s">
        <v>4366</v>
      </c>
      <c r="CO1232" t="s">
        <v>4620</v>
      </c>
      <c r="CP1232" t="s">
        <v>4366</v>
      </c>
      <c r="CQ1232" t="s">
        <v>4620</v>
      </c>
      <c r="CR1232" t="s">
        <v>1547</v>
      </c>
      <c r="CS1232">
        <v>0</v>
      </c>
      <c r="CT1232" t="s">
        <v>1547</v>
      </c>
      <c r="CU1232" t="s">
        <v>1547</v>
      </c>
      <c r="CV1232" t="s">
        <v>1547</v>
      </c>
      <c r="CW1232" t="s">
        <v>1547</v>
      </c>
      <c r="CX1232" t="s">
        <v>1547</v>
      </c>
      <c r="CY1232">
        <v>1230</v>
      </c>
      <c r="CZ1232" t="s">
        <v>11298</v>
      </c>
      <c r="DA1232" t="s">
        <v>1547</v>
      </c>
      <c r="DB1232" t="s">
        <v>1881</v>
      </c>
      <c r="DC1232" t="s">
        <v>1882</v>
      </c>
      <c r="DD1232" t="s">
        <v>4619</v>
      </c>
      <c r="DE1232" t="s">
        <v>4602</v>
      </c>
      <c r="DF1232" t="s">
        <v>4618</v>
      </c>
      <c r="DG1232" t="s">
        <v>1547</v>
      </c>
      <c r="DH1232" t="s">
        <v>1547</v>
      </c>
      <c r="DI1232" t="s">
        <v>1892</v>
      </c>
      <c r="DJ1232" t="e">
        <v>#N/A</v>
      </c>
      <c r="DK1232"/>
      <c r="DL1232" t="s">
        <v>1892</v>
      </c>
      <c r="DM1232">
        <v>9</v>
      </c>
      <c r="DN1232" t="s">
        <v>1883</v>
      </c>
      <c r="DO1232" t="s">
        <v>1564</v>
      </c>
      <c r="DP1232" t="b">
        <v>1</v>
      </c>
      <c r="DQ1232" t="b">
        <v>0</v>
      </c>
      <c r="DR1232" t="b">
        <v>0</v>
      </c>
      <c r="DS1232" t="b">
        <v>0</v>
      </c>
      <c r="DT1232" t="b">
        <v>0</v>
      </c>
      <c r="DU1232" t="b">
        <v>0</v>
      </c>
      <c r="DV1232" t="b">
        <v>0</v>
      </c>
      <c r="DW1232">
        <v>0</v>
      </c>
      <c r="DX1232" t="b">
        <v>0</v>
      </c>
      <c r="DY1232" t="b">
        <v>0</v>
      </c>
      <c r="DZ1232" t="b">
        <v>0</v>
      </c>
      <c r="EA1232" t="b">
        <v>0</v>
      </c>
      <c r="EB1232" t="b">
        <v>0</v>
      </c>
      <c r="EC1232" t="b">
        <v>0</v>
      </c>
      <c r="ED1232" t="b">
        <v>0</v>
      </c>
      <c r="EE1232" t="b">
        <v>0</v>
      </c>
      <c r="EF1232" t="b">
        <v>0</v>
      </c>
      <c r="EG1232" t="b" cm="1">
        <v>0</v>
      </c>
      <c r="EH1232" t="b">
        <v>0</v>
      </c>
      <c r="EI1232" t="b">
        <v>0</v>
      </c>
      <c r="EJ1232" t="b">
        <v>0</v>
      </c>
      <c r="EK1232" t="s">
        <v>1547</v>
      </c>
      <c r="EL1232">
        <v>0</v>
      </c>
      <c r="EM1232">
        <v>17</v>
      </c>
      <c r="EN1232" t="b">
        <v>0</v>
      </c>
    </row>
    <row r="1233" spans="1:144" ht="15.75">
      <c r="A1233"/>
      <c r="B1233" t="s">
        <v>1564</v>
      </c>
      <c r="C1233" t="s">
        <v>4683</v>
      </c>
      <c r="D1233" t="s">
        <v>4221</v>
      </c>
      <c r="E1233" t="s">
        <v>4222</v>
      </c>
      <c r="F1233"/>
      <c r="G1233" t="s">
        <v>4221</v>
      </c>
      <c r="H1233" t="s">
        <v>4221</v>
      </c>
      <c r="I1233" t="s">
        <v>2799</v>
      </c>
      <c r="J1233"/>
      <c r="K1233"/>
      <c r="L1233" t="s">
        <v>1743</v>
      </c>
      <c r="M1233" t="s">
        <v>1754</v>
      </c>
      <c r="N1233" t="s">
        <v>4689</v>
      </c>
      <c r="O1233"/>
      <c r="P1233" t="s">
        <v>1564</v>
      </c>
      <c r="Q1233" t="s">
        <v>4602</v>
      </c>
      <c r="R1233" t="s">
        <v>4603</v>
      </c>
      <c r="S1233"/>
      <c r="T1233"/>
      <c r="U1233" t="s">
        <v>4366</v>
      </c>
      <c r="V1233" t="s">
        <v>4226</v>
      </c>
      <c r="W1233"/>
      <c r="X1233"/>
      <c r="Y1233"/>
      <c r="Z1233"/>
      <c r="AA1233"/>
      <c r="AB1233"/>
      <c r="AC1233"/>
      <c r="AD1233"/>
      <c r="AE1233"/>
      <c r="AF1233"/>
      <c r="AG1233"/>
      <c r="AH1233"/>
      <c r="AI1233"/>
      <c r="AJ1233"/>
      <c r="AK1233"/>
      <c r="AL1233"/>
      <c r="AM1233"/>
      <c r="AN1233"/>
      <c r="AO1233" s="108" t="s">
        <v>43</v>
      </c>
      <c r="AP1233" t="s">
        <v>2867</v>
      </c>
      <c r="AQ1233">
        <v>10</v>
      </c>
      <c r="AR1233" t="e">
        <v>#N/A</v>
      </c>
      <c r="AS1233" t="s">
        <v>4683</v>
      </c>
      <c r="AT1233" t="e">
        <v>#N/A</v>
      </c>
      <c r="AU1233" t="s">
        <v>4222</v>
      </c>
      <c r="AV1233" t="s">
        <v>9768</v>
      </c>
      <c r="AW1233" t="s">
        <v>1744</v>
      </c>
      <c r="AX1233" t="s">
        <v>1740</v>
      </c>
      <c r="AY1233" t="s">
        <v>11496</v>
      </c>
      <c r="AZ1233" t="s">
        <v>4602</v>
      </c>
      <c r="BA1233" t="s">
        <v>9770</v>
      </c>
      <c r="BB1233" t="s">
        <v>2799</v>
      </c>
      <c r="BC1233" t="s">
        <v>1743</v>
      </c>
      <c r="BD1233" t="s">
        <v>11497</v>
      </c>
      <c r="BE1233" t="s">
        <v>4684</v>
      </c>
      <c r="BF1233">
        <v>353</v>
      </c>
      <c r="BG1233">
        <v>1225</v>
      </c>
      <c r="BH1233">
        <v>0</v>
      </c>
      <c r="BI1233" t="s">
        <v>1547</v>
      </c>
      <c r="BJ1233">
        <v>0</v>
      </c>
      <c r="BK1233">
        <v>0</v>
      </c>
      <c r="BL1233">
        <v>955</v>
      </c>
      <c r="BM1233" t="s">
        <v>9775</v>
      </c>
      <c r="BN1233" t="s">
        <v>4685</v>
      </c>
      <c r="BO1233" t="s">
        <v>11462</v>
      </c>
      <c r="BP1233" t="e" cm="1">
        <v>#N/A</v>
      </c>
      <c r="BQ1233" t="s">
        <v>1547</v>
      </c>
      <c r="BR1233" t="s">
        <v>11466</v>
      </c>
      <c r="BS1233">
        <v>9</v>
      </c>
      <c r="BT1233" t="s">
        <v>1726</v>
      </c>
      <c r="BU1233" t="s">
        <v>16210</v>
      </c>
      <c r="BV1233" t="s">
        <v>4221</v>
      </c>
      <c r="BW1233" t="s">
        <v>9768</v>
      </c>
      <c r="BX1233" t="s">
        <v>11496</v>
      </c>
      <c r="BY1233" t="s">
        <v>11498</v>
      </c>
      <c r="BZ1233" t="s">
        <v>1547</v>
      </c>
      <c r="CA1233" t="s">
        <v>1744</v>
      </c>
      <c r="CB1233" t="s">
        <v>1754</v>
      </c>
      <c r="CC1233"/>
      <c r="CD1233" t="s">
        <v>998</v>
      </c>
      <c r="CE1233" t="s">
        <v>2799</v>
      </c>
      <c r="CF1233" t="s">
        <v>11499</v>
      </c>
      <c r="CG1233" t="s">
        <v>11500</v>
      </c>
      <c r="CH1233" t="s">
        <v>2799</v>
      </c>
      <c r="CI1233" t="s">
        <v>1547</v>
      </c>
      <c r="CJ1233" t="s">
        <v>4603</v>
      </c>
      <c r="CK1233" t="s">
        <v>1564</v>
      </c>
      <c r="CL1233"/>
      <c r="CM1233"/>
      <c r="CN1233" t="s">
        <v>4366</v>
      </c>
      <c r="CO1233" t="s">
        <v>4226</v>
      </c>
      <c r="CP1233" t="s">
        <v>4366</v>
      </c>
      <c r="CQ1233" t="s">
        <v>4226</v>
      </c>
      <c r="CR1233" t="s">
        <v>1547</v>
      </c>
      <c r="CS1233">
        <v>0</v>
      </c>
      <c r="CT1233" t="s">
        <v>1547</v>
      </c>
      <c r="CU1233" t="s">
        <v>1547</v>
      </c>
      <c r="CV1233" t="s">
        <v>1547</v>
      </c>
      <c r="CW1233" t="s">
        <v>1547</v>
      </c>
      <c r="CX1233" t="s">
        <v>1547</v>
      </c>
      <c r="CY1233">
        <v>1231</v>
      </c>
      <c r="CZ1233" t="s">
        <v>11299</v>
      </c>
      <c r="DA1233" t="s">
        <v>1547</v>
      </c>
      <c r="DB1233" t="s">
        <v>1881</v>
      </c>
      <c r="DC1233" t="s">
        <v>1882</v>
      </c>
      <c r="DD1233" t="s">
        <v>4222</v>
      </c>
      <c r="DE1233" t="s">
        <v>4602</v>
      </c>
      <c r="DF1233" t="s">
        <v>4221</v>
      </c>
      <c r="DG1233" t="s">
        <v>1547</v>
      </c>
      <c r="DH1233" t="s">
        <v>1547</v>
      </c>
      <c r="DI1233" t="s">
        <v>1892</v>
      </c>
      <c r="DJ1233" t="e">
        <v>#N/A</v>
      </c>
      <c r="DK1233"/>
      <c r="DL1233" t="s">
        <v>1892</v>
      </c>
      <c r="DM1233">
        <v>9</v>
      </c>
      <c r="DN1233" t="s">
        <v>1883</v>
      </c>
      <c r="DO1233" t="s">
        <v>1564</v>
      </c>
      <c r="DP1233" t="b">
        <v>1</v>
      </c>
      <c r="DQ1233" t="b">
        <v>0</v>
      </c>
      <c r="DR1233" t="b">
        <v>0</v>
      </c>
      <c r="DS1233" t="b">
        <v>0</v>
      </c>
      <c r="DT1233" t="b">
        <v>0</v>
      </c>
      <c r="DU1233" t="b">
        <v>0</v>
      </c>
      <c r="DV1233" t="b">
        <v>0</v>
      </c>
      <c r="DW1233">
        <v>0</v>
      </c>
      <c r="DX1233" t="b">
        <v>0</v>
      </c>
      <c r="DY1233" t="b">
        <v>0</v>
      </c>
      <c r="DZ1233" t="b">
        <v>0</v>
      </c>
      <c r="EA1233" t="b">
        <v>0</v>
      </c>
      <c r="EB1233" t="b">
        <v>0</v>
      </c>
      <c r="EC1233" t="b">
        <v>1</v>
      </c>
      <c r="ED1233" t="b">
        <v>0</v>
      </c>
      <c r="EE1233" t="b">
        <v>0</v>
      </c>
      <c r="EF1233" t="b">
        <v>0</v>
      </c>
      <c r="EG1233" t="b" cm="1">
        <v>0</v>
      </c>
      <c r="EH1233" t="b">
        <v>0</v>
      </c>
      <c r="EI1233" t="b">
        <v>0</v>
      </c>
      <c r="EJ1233" t="b">
        <v>1</v>
      </c>
      <c r="EK1233" t="s">
        <v>5327</v>
      </c>
      <c r="EL1233">
        <v>0</v>
      </c>
      <c r="EM1233">
        <v>13</v>
      </c>
      <c r="EN1233" t="b">
        <v>0</v>
      </c>
    </row>
    <row r="1234" spans="1:144" ht="15.75">
      <c r="A1234"/>
      <c r="B1234" t="s">
        <v>1564</v>
      </c>
      <c r="C1234" t="s">
        <v>4683</v>
      </c>
      <c r="D1234" t="s">
        <v>4134</v>
      </c>
      <c r="E1234" t="s">
        <v>4135</v>
      </c>
      <c r="F1234"/>
      <c r="G1234" t="s">
        <v>4134</v>
      </c>
      <c r="H1234" t="s">
        <v>4134</v>
      </c>
      <c r="I1234" t="s">
        <v>2799</v>
      </c>
      <c r="J1234"/>
      <c r="K1234"/>
      <c r="L1234" t="s">
        <v>1743</v>
      </c>
      <c r="M1234" t="s">
        <v>2003</v>
      </c>
      <c r="N1234" t="s">
        <v>4207</v>
      </c>
      <c r="O1234"/>
      <c r="P1234" t="s">
        <v>1564</v>
      </c>
      <c r="Q1234" t="s">
        <v>4602</v>
      </c>
      <c r="R1234" t="s">
        <v>4603</v>
      </c>
      <c r="S1234"/>
      <c r="T1234"/>
      <c r="U1234" t="s">
        <v>4366</v>
      </c>
      <c r="V1234" t="s">
        <v>4158</v>
      </c>
      <c r="W1234"/>
      <c r="X1234"/>
      <c r="Y1234"/>
      <c r="Z1234"/>
      <c r="AA1234"/>
      <c r="AB1234"/>
      <c r="AC1234"/>
      <c r="AD1234"/>
      <c r="AE1234"/>
      <c r="AF1234"/>
      <c r="AG1234"/>
      <c r="AH1234"/>
      <c r="AI1234"/>
      <c r="AJ1234"/>
      <c r="AK1234"/>
      <c r="AL1234"/>
      <c r="AM1234"/>
      <c r="AN1234"/>
      <c r="AO1234" s="108" t="s">
        <v>43</v>
      </c>
      <c r="AP1234" t="s">
        <v>2867</v>
      </c>
      <c r="AQ1234">
        <v>11</v>
      </c>
      <c r="AR1234" t="e">
        <v>#N/A</v>
      </c>
      <c r="AS1234" t="s">
        <v>4683</v>
      </c>
      <c r="AT1234" t="e">
        <v>#N/A</v>
      </c>
      <c r="AU1234" t="s">
        <v>4135</v>
      </c>
      <c r="AV1234" t="s">
        <v>9452</v>
      </c>
      <c r="AW1234" t="s">
        <v>1744</v>
      </c>
      <c r="AX1234" t="s">
        <v>1740</v>
      </c>
      <c r="AY1234" t="s">
        <v>9453</v>
      </c>
      <c r="AZ1234" t="s">
        <v>4602</v>
      </c>
      <c r="BA1234" t="s">
        <v>9454</v>
      </c>
      <c r="BB1234" t="s">
        <v>2799</v>
      </c>
      <c r="BC1234" t="s">
        <v>1743</v>
      </c>
      <c r="BD1234" t="s">
        <v>9578</v>
      </c>
      <c r="BE1234" t="s">
        <v>4684</v>
      </c>
      <c r="BF1234">
        <v>347</v>
      </c>
      <c r="BG1234">
        <v>1225</v>
      </c>
      <c r="BH1234">
        <v>0</v>
      </c>
      <c r="BI1234" t="s">
        <v>1547</v>
      </c>
      <c r="BJ1234">
        <v>0</v>
      </c>
      <c r="BK1234">
        <v>0</v>
      </c>
      <c r="BL1234">
        <v>950</v>
      </c>
      <c r="BM1234" t="s">
        <v>9456</v>
      </c>
      <c r="BN1234" t="s">
        <v>4685</v>
      </c>
      <c r="BO1234" t="s">
        <v>11462</v>
      </c>
      <c r="BP1234" t="e" cm="1">
        <v>#N/A</v>
      </c>
      <c r="BQ1234" t="s">
        <v>1547</v>
      </c>
      <c r="BR1234" t="s">
        <v>11466</v>
      </c>
      <c r="BS1234">
        <v>10</v>
      </c>
      <c r="BT1234" t="s">
        <v>1785</v>
      </c>
      <c r="BU1234" t="s">
        <v>16211</v>
      </c>
      <c r="BV1234" t="s">
        <v>4134</v>
      </c>
      <c r="BW1234" t="s">
        <v>9452</v>
      </c>
      <c r="BX1234" t="s">
        <v>9453</v>
      </c>
      <c r="BY1234" t="s">
        <v>9733</v>
      </c>
      <c r="BZ1234" t="s">
        <v>1547</v>
      </c>
      <c r="CA1234" t="s">
        <v>1744</v>
      </c>
      <c r="CB1234" t="s">
        <v>2003</v>
      </c>
      <c r="CC1234"/>
      <c r="CD1234" t="s">
        <v>998</v>
      </c>
      <c r="CE1234" t="s">
        <v>2799</v>
      </c>
      <c r="CF1234" t="s">
        <v>11502</v>
      </c>
      <c r="CG1234" t="s">
        <v>11503</v>
      </c>
      <c r="CH1234" t="s">
        <v>2799</v>
      </c>
      <c r="CI1234" t="s">
        <v>1547</v>
      </c>
      <c r="CJ1234" t="s">
        <v>4603</v>
      </c>
      <c r="CK1234" t="s">
        <v>1564</v>
      </c>
      <c r="CL1234"/>
      <c r="CM1234"/>
      <c r="CN1234" t="s">
        <v>4366</v>
      </c>
      <c r="CO1234" t="s">
        <v>4158</v>
      </c>
      <c r="CP1234" t="s">
        <v>4366</v>
      </c>
      <c r="CQ1234" t="s">
        <v>4158</v>
      </c>
      <c r="CR1234" t="s">
        <v>1547</v>
      </c>
      <c r="CS1234">
        <v>0</v>
      </c>
      <c r="CT1234" t="s">
        <v>1547</v>
      </c>
      <c r="CU1234" t="s">
        <v>1547</v>
      </c>
      <c r="CV1234" t="s">
        <v>1547</v>
      </c>
      <c r="CW1234" t="s">
        <v>1547</v>
      </c>
      <c r="CX1234" t="s">
        <v>1547</v>
      </c>
      <c r="CY1234">
        <v>1232</v>
      </c>
      <c r="CZ1234" t="s">
        <v>11303</v>
      </c>
      <c r="DA1234" t="s">
        <v>1547</v>
      </c>
      <c r="DB1234" t="s">
        <v>1881</v>
      </c>
      <c r="DC1234" t="s">
        <v>1882</v>
      </c>
      <c r="DD1234" t="s">
        <v>4135</v>
      </c>
      <c r="DE1234" t="s">
        <v>4602</v>
      </c>
      <c r="DF1234" t="s">
        <v>4134</v>
      </c>
      <c r="DG1234" t="s">
        <v>1547</v>
      </c>
      <c r="DH1234" t="s">
        <v>1547</v>
      </c>
      <c r="DI1234" t="s">
        <v>1892</v>
      </c>
      <c r="DJ1234" t="e">
        <v>#N/A</v>
      </c>
      <c r="DK1234"/>
      <c r="DL1234" t="s">
        <v>1892</v>
      </c>
      <c r="DM1234">
        <v>9</v>
      </c>
      <c r="DN1234" t="s">
        <v>1883</v>
      </c>
      <c r="DO1234" t="s">
        <v>1564</v>
      </c>
      <c r="DP1234" t="b">
        <v>1</v>
      </c>
      <c r="DQ1234" t="b">
        <v>0</v>
      </c>
      <c r="DR1234" t="b">
        <v>0</v>
      </c>
      <c r="DS1234" t="b">
        <v>0</v>
      </c>
      <c r="DT1234" t="b">
        <v>0</v>
      </c>
      <c r="DU1234" t="b">
        <v>0</v>
      </c>
      <c r="DV1234" t="b">
        <v>0</v>
      </c>
      <c r="DW1234">
        <v>0</v>
      </c>
      <c r="DX1234" t="b">
        <v>0</v>
      </c>
      <c r="DY1234" t="b">
        <v>0</v>
      </c>
      <c r="DZ1234" t="b">
        <v>0</v>
      </c>
      <c r="EA1234" t="b">
        <v>0</v>
      </c>
      <c r="EB1234" t="b">
        <v>0</v>
      </c>
      <c r="EC1234" t="b">
        <v>0</v>
      </c>
      <c r="ED1234" t="b">
        <v>0</v>
      </c>
      <c r="EE1234" t="b">
        <v>0</v>
      </c>
      <c r="EF1234" t="b">
        <v>0</v>
      </c>
      <c r="EG1234" t="b" cm="1">
        <v>1</v>
      </c>
      <c r="EH1234" t="b">
        <v>0</v>
      </c>
      <c r="EI1234" t="b">
        <v>0</v>
      </c>
      <c r="EJ1234" t="b">
        <v>1</v>
      </c>
      <c r="EK1234" t="s">
        <v>5887</v>
      </c>
      <c r="EL1234">
        <v>1</v>
      </c>
      <c r="EM1234">
        <v>14</v>
      </c>
      <c r="EN1234" t="b">
        <v>0</v>
      </c>
    </row>
    <row r="1235" spans="1:144" ht="15.75">
      <c r="A1235"/>
      <c r="B1235" t="s">
        <v>1564</v>
      </c>
      <c r="C1235" t="s">
        <v>4683</v>
      </c>
      <c r="D1235" t="s">
        <v>4610</v>
      </c>
      <c r="E1235" t="s">
        <v>4610</v>
      </c>
      <c r="F1235" t="s">
        <v>4611</v>
      </c>
      <c r="G1235" t="s">
        <v>4612</v>
      </c>
      <c r="H1235" t="s">
        <v>4613</v>
      </c>
      <c r="I1235" t="s">
        <v>2799</v>
      </c>
      <c r="J1235"/>
      <c r="K1235"/>
      <c r="L1235" t="s">
        <v>1743</v>
      </c>
      <c r="M1235" t="s">
        <v>2003</v>
      </c>
      <c r="N1235" t="s">
        <v>4690</v>
      </c>
      <c r="O1235"/>
      <c r="P1235" t="s">
        <v>1564</v>
      </c>
      <c r="Q1235" t="s">
        <v>4602</v>
      </c>
      <c r="R1235" t="s">
        <v>4603</v>
      </c>
      <c r="S1235"/>
      <c r="T1235"/>
      <c r="U1235" t="s">
        <v>4366</v>
      </c>
      <c r="V1235" t="s">
        <v>13282</v>
      </c>
      <c r="W1235"/>
      <c r="X1235"/>
      <c r="Y1235"/>
      <c r="Z1235"/>
      <c r="AA1235"/>
      <c r="AB1235"/>
      <c r="AC1235"/>
      <c r="AD1235"/>
      <c r="AE1235"/>
      <c r="AF1235"/>
      <c r="AG1235"/>
      <c r="AH1235"/>
      <c r="AI1235"/>
      <c r="AJ1235"/>
      <c r="AK1235"/>
      <c r="AL1235"/>
      <c r="AM1235"/>
      <c r="AN1235"/>
      <c r="AO1235" s="108" t="s">
        <v>43</v>
      </c>
      <c r="AP1235" t="s">
        <v>2867</v>
      </c>
      <c r="AQ1235">
        <v>12</v>
      </c>
      <c r="AR1235" t="e">
        <v>#N/A</v>
      </c>
      <c r="AS1235" t="s">
        <v>4683</v>
      </c>
      <c r="AT1235" t="e">
        <v>#N/A</v>
      </c>
      <c r="AU1235" t="s">
        <v>4610</v>
      </c>
      <c r="AV1235" t="s">
        <v>11111</v>
      </c>
      <c r="AW1235" t="s">
        <v>11112</v>
      </c>
      <c r="AX1235" t="s">
        <v>1740</v>
      </c>
      <c r="AY1235" t="s">
        <v>11113</v>
      </c>
      <c r="AZ1235" t="s">
        <v>4602</v>
      </c>
      <c r="BA1235" t="s">
        <v>11114</v>
      </c>
      <c r="BB1235" t="s">
        <v>2799</v>
      </c>
      <c r="BC1235" t="s">
        <v>1743</v>
      </c>
      <c r="BD1235" t="s">
        <v>11505</v>
      </c>
      <c r="BE1235" t="s">
        <v>4684</v>
      </c>
      <c r="BF1235">
        <v>349</v>
      </c>
      <c r="BG1235">
        <v>1225</v>
      </c>
      <c r="BH1235">
        <v>0</v>
      </c>
      <c r="BI1235" t="s">
        <v>1547</v>
      </c>
      <c r="BJ1235">
        <v>0</v>
      </c>
      <c r="BK1235">
        <v>0</v>
      </c>
      <c r="BL1235">
        <v>1148</v>
      </c>
      <c r="BM1235" t="s">
        <v>11111</v>
      </c>
      <c r="BN1235" t="s">
        <v>4685</v>
      </c>
      <c r="BO1235" t="s">
        <v>11462</v>
      </c>
      <c r="BP1235" t="e" cm="1">
        <v>#N/A</v>
      </c>
      <c r="BQ1235" t="s">
        <v>1547</v>
      </c>
      <c r="BR1235" t="s">
        <v>11466</v>
      </c>
      <c r="BS1235">
        <v>11</v>
      </c>
      <c r="BT1235" t="s">
        <v>1729</v>
      </c>
      <c r="BU1235" t="s">
        <v>16212</v>
      </c>
      <c r="BV1235" t="s">
        <v>4610</v>
      </c>
      <c r="BW1235" t="s">
        <v>11111</v>
      </c>
      <c r="BX1235" t="s">
        <v>11116</v>
      </c>
      <c r="BY1235" t="s">
        <v>11506</v>
      </c>
      <c r="BZ1235" t="s">
        <v>1547</v>
      </c>
      <c r="CA1235" t="s">
        <v>1744</v>
      </c>
      <c r="CB1235" t="s">
        <v>2003</v>
      </c>
      <c r="CC1235"/>
      <c r="CD1235" t="s">
        <v>998</v>
      </c>
      <c r="CE1235" t="s">
        <v>2799</v>
      </c>
      <c r="CF1235" t="s">
        <v>11507</v>
      </c>
      <c r="CG1235" t="s">
        <v>11508</v>
      </c>
      <c r="CH1235" t="s">
        <v>2799</v>
      </c>
      <c r="CI1235" t="s">
        <v>1547</v>
      </c>
      <c r="CJ1235" t="s">
        <v>4603</v>
      </c>
      <c r="CK1235" t="s">
        <v>1564</v>
      </c>
      <c r="CL1235"/>
      <c r="CM1235"/>
      <c r="CN1235" t="s">
        <v>4366</v>
      </c>
      <c r="CO1235" t="s">
        <v>13282</v>
      </c>
      <c r="CP1235" t="s">
        <v>4366</v>
      </c>
      <c r="CQ1235" t="s">
        <v>13282</v>
      </c>
      <c r="CR1235" t="s">
        <v>1547</v>
      </c>
      <c r="CS1235">
        <v>0</v>
      </c>
      <c r="CT1235" t="s">
        <v>1547</v>
      </c>
      <c r="CU1235" t="s">
        <v>1547</v>
      </c>
      <c r="CV1235" t="s">
        <v>1547</v>
      </c>
      <c r="CW1235" t="s">
        <v>1547</v>
      </c>
      <c r="CX1235" t="s">
        <v>1547</v>
      </c>
      <c r="CY1235">
        <v>1233</v>
      </c>
      <c r="CZ1235" t="s">
        <v>11304</v>
      </c>
      <c r="DA1235" t="s">
        <v>1547</v>
      </c>
      <c r="DB1235" t="s">
        <v>1881</v>
      </c>
      <c r="DC1235" t="s">
        <v>1882</v>
      </c>
      <c r="DD1235" t="s">
        <v>4610</v>
      </c>
      <c r="DE1235" t="s">
        <v>4602</v>
      </c>
      <c r="DF1235" t="s">
        <v>4612</v>
      </c>
      <c r="DG1235" t="s">
        <v>1547</v>
      </c>
      <c r="DH1235" t="s">
        <v>1547</v>
      </c>
      <c r="DI1235" t="s">
        <v>1892</v>
      </c>
      <c r="DJ1235" t="e">
        <v>#N/A</v>
      </c>
      <c r="DK1235"/>
      <c r="DL1235" t="s">
        <v>1892</v>
      </c>
      <c r="DM1235">
        <v>9</v>
      </c>
      <c r="DN1235" t="s">
        <v>1883</v>
      </c>
      <c r="DO1235" t="s">
        <v>1564</v>
      </c>
      <c r="DP1235" t="b">
        <v>1</v>
      </c>
      <c r="DQ1235" t="b">
        <v>0</v>
      </c>
      <c r="DR1235" t="b">
        <v>0</v>
      </c>
      <c r="DS1235" t="b">
        <v>0</v>
      </c>
      <c r="DT1235" t="b">
        <v>0</v>
      </c>
      <c r="DU1235" t="b">
        <v>0</v>
      </c>
      <c r="DV1235" t="b">
        <v>0</v>
      </c>
      <c r="DW1235">
        <v>0</v>
      </c>
      <c r="DX1235" t="b">
        <v>0</v>
      </c>
      <c r="DY1235" t="b">
        <v>0</v>
      </c>
      <c r="DZ1235" t="b">
        <v>0</v>
      </c>
      <c r="EA1235" t="b">
        <v>0</v>
      </c>
      <c r="EB1235" t="b">
        <v>0</v>
      </c>
      <c r="EC1235" t="b">
        <v>1</v>
      </c>
      <c r="ED1235" t="b">
        <v>0</v>
      </c>
      <c r="EE1235" t="b">
        <v>0</v>
      </c>
      <c r="EF1235" t="b">
        <v>0</v>
      </c>
      <c r="EG1235" t="b" cm="1">
        <v>0</v>
      </c>
      <c r="EH1235" t="b">
        <v>0</v>
      </c>
      <c r="EI1235" t="b">
        <v>0</v>
      </c>
      <c r="EJ1235" t="b">
        <v>1</v>
      </c>
      <c r="EK1235" t="s">
        <v>5327</v>
      </c>
      <c r="EL1235">
        <v>0</v>
      </c>
      <c r="EM1235">
        <v>22</v>
      </c>
      <c r="EN1235" t="b">
        <v>0</v>
      </c>
    </row>
    <row r="1236" spans="1:144" ht="15.75">
      <c r="A1236"/>
      <c r="B1236" t="s">
        <v>1564</v>
      </c>
      <c r="C1236" t="s">
        <v>4683</v>
      </c>
      <c r="D1236" t="s">
        <v>4117</v>
      </c>
      <c r="E1236" t="s">
        <v>4118</v>
      </c>
      <c r="F1236"/>
      <c r="G1236" t="s">
        <v>4204</v>
      </c>
      <c r="H1236" t="s">
        <v>4205</v>
      </c>
      <c r="I1236" t="s">
        <v>2799</v>
      </c>
      <c r="J1236"/>
      <c r="K1236"/>
      <c r="L1236" t="s">
        <v>1743</v>
      </c>
      <c r="M1236" t="s">
        <v>1749</v>
      </c>
      <c r="N1236"/>
      <c r="O1236"/>
      <c r="P1236" t="s">
        <v>1564</v>
      </c>
      <c r="Q1236" t="s">
        <v>4602</v>
      </c>
      <c r="R1236" t="s">
        <v>4603</v>
      </c>
      <c r="S1236"/>
      <c r="T1236"/>
      <c r="U1236" t="s">
        <v>4366</v>
      </c>
      <c r="V1236" t="s">
        <v>4155</v>
      </c>
      <c r="W1236"/>
      <c r="X1236"/>
      <c r="Y1236"/>
      <c r="Z1236"/>
      <c r="AA1236"/>
      <c r="AB1236"/>
      <c r="AC1236"/>
      <c r="AD1236"/>
      <c r="AE1236"/>
      <c r="AF1236"/>
      <c r="AG1236"/>
      <c r="AH1236"/>
      <c r="AI1236"/>
      <c r="AJ1236"/>
      <c r="AK1236"/>
      <c r="AL1236"/>
      <c r="AM1236"/>
      <c r="AN1236"/>
      <c r="AO1236" s="108" t="s">
        <v>43</v>
      </c>
      <c r="AP1236" t="s">
        <v>2867</v>
      </c>
      <c r="AQ1236">
        <v>13</v>
      </c>
      <c r="AR1236" t="e">
        <v>#N/A</v>
      </c>
      <c r="AS1236" t="s">
        <v>4683</v>
      </c>
      <c r="AT1236" t="e">
        <v>#N/A</v>
      </c>
      <c r="AU1236" t="s">
        <v>4118</v>
      </c>
      <c r="AV1236" t="s">
        <v>9387</v>
      </c>
      <c r="AW1236" t="s">
        <v>1744</v>
      </c>
      <c r="AX1236" t="s">
        <v>1740</v>
      </c>
      <c r="AY1236" t="s">
        <v>9725</v>
      </c>
      <c r="AZ1236" t="s">
        <v>4602</v>
      </c>
      <c r="BA1236" t="s">
        <v>9389</v>
      </c>
      <c r="BB1236" t="s">
        <v>2799</v>
      </c>
      <c r="BC1236" t="s">
        <v>1743</v>
      </c>
      <c r="BD1236" t="s">
        <v>9568</v>
      </c>
      <c r="BE1236" t="s">
        <v>4684</v>
      </c>
      <c r="BF1236">
        <v>350</v>
      </c>
      <c r="BG1236">
        <v>1225</v>
      </c>
      <c r="BH1236">
        <v>0</v>
      </c>
      <c r="BI1236" t="s">
        <v>1547</v>
      </c>
      <c r="BJ1236">
        <v>0</v>
      </c>
      <c r="BK1236">
        <v>0</v>
      </c>
      <c r="BL1236">
        <v>949</v>
      </c>
      <c r="BM1236" t="s">
        <v>9391</v>
      </c>
      <c r="BN1236" t="s">
        <v>4685</v>
      </c>
      <c r="BO1236" t="s">
        <v>11462</v>
      </c>
      <c r="BP1236" t="e" cm="1">
        <v>#N/A</v>
      </c>
      <c r="BQ1236" t="s">
        <v>1547</v>
      </c>
      <c r="BR1236" t="s">
        <v>11466</v>
      </c>
      <c r="BS1236">
        <v>12</v>
      </c>
      <c r="BT1236" t="s">
        <v>1730</v>
      </c>
      <c r="BU1236" t="s">
        <v>16213</v>
      </c>
      <c r="BV1236" t="s">
        <v>4117</v>
      </c>
      <c r="BW1236" t="s">
        <v>9387</v>
      </c>
      <c r="BX1236" t="s">
        <v>9727</v>
      </c>
      <c r="BY1236" t="s">
        <v>1744</v>
      </c>
      <c r="BZ1236" t="s">
        <v>1547</v>
      </c>
      <c r="CA1236" t="s">
        <v>1744</v>
      </c>
      <c r="CB1236" t="s">
        <v>1749</v>
      </c>
      <c r="CC1236"/>
      <c r="CD1236" t="s">
        <v>998</v>
      </c>
      <c r="CE1236" t="s">
        <v>2799</v>
      </c>
      <c r="CF1236" t="s">
        <v>11510</v>
      </c>
      <c r="CG1236" t="s">
        <v>11511</v>
      </c>
      <c r="CH1236" t="s">
        <v>2799</v>
      </c>
      <c r="CI1236" t="s">
        <v>1547</v>
      </c>
      <c r="CJ1236" t="s">
        <v>4603</v>
      </c>
      <c r="CK1236" t="s">
        <v>1564</v>
      </c>
      <c r="CL1236"/>
      <c r="CM1236"/>
      <c r="CN1236" t="s">
        <v>4366</v>
      </c>
      <c r="CO1236" t="s">
        <v>4155</v>
      </c>
      <c r="CP1236" t="s">
        <v>4366</v>
      </c>
      <c r="CQ1236" t="s">
        <v>4155</v>
      </c>
      <c r="CR1236" t="s">
        <v>1547</v>
      </c>
      <c r="CS1236">
        <v>0</v>
      </c>
      <c r="CT1236" t="s">
        <v>1547</v>
      </c>
      <c r="CU1236" t="s">
        <v>1547</v>
      </c>
      <c r="CV1236" t="s">
        <v>1547</v>
      </c>
      <c r="CW1236" t="s">
        <v>1547</v>
      </c>
      <c r="CX1236" t="s">
        <v>1547</v>
      </c>
      <c r="CY1236">
        <v>1234</v>
      </c>
      <c r="CZ1236" t="s">
        <v>11307</v>
      </c>
      <c r="DA1236" t="s">
        <v>1547</v>
      </c>
      <c r="DB1236" t="s">
        <v>1881</v>
      </c>
      <c r="DC1236" t="s">
        <v>1882</v>
      </c>
      <c r="DD1236" t="s">
        <v>4118</v>
      </c>
      <c r="DE1236" t="s">
        <v>4602</v>
      </c>
      <c r="DF1236" t="s">
        <v>4204</v>
      </c>
      <c r="DG1236" t="s">
        <v>1547</v>
      </c>
      <c r="DH1236" t="s">
        <v>1547</v>
      </c>
      <c r="DI1236" t="s">
        <v>1892</v>
      </c>
      <c r="DJ1236" t="e">
        <v>#N/A</v>
      </c>
      <c r="DK1236"/>
      <c r="DL1236" t="s">
        <v>1892</v>
      </c>
      <c r="DM1236">
        <v>9</v>
      </c>
      <c r="DN1236" t="s">
        <v>1883</v>
      </c>
      <c r="DO1236" t="s">
        <v>1564</v>
      </c>
      <c r="DP1236" t="b">
        <v>1</v>
      </c>
      <c r="DQ1236" t="b">
        <v>0</v>
      </c>
      <c r="DR1236" t="b">
        <v>0</v>
      </c>
      <c r="DS1236" t="b">
        <v>0</v>
      </c>
      <c r="DT1236" t="b">
        <v>0</v>
      </c>
      <c r="DU1236" t="b">
        <v>0</v>
      </c>
      <c r="DV1236" t="b">
        <v>0</v>
      </c>
      <c r="DW1236">
        <v>0</v>
      </c>
      <c r="DX1236" t="b">
        <v>0</v>
      </c>
      <c r="DY1236" t="b">
        <v>0</v>
      </c>
      <c r="DZ1236" t="b">
        <v>0</v>
      </c>
      <c r="EA1236" t="b">
        <v>0</v>
      </c>
      <c r="EB1236" t="b">
        <v>0</v>
      </c>
      <c r="EC1236" t="b">
        <v>0</v>
      </c>
      <c r="ED1236" t="b">
        <v>0</v>
      </c>
      <c r="EE1236" t="b">
        <v>0</v>
      </c>
      <c r="EF1236" t="b">
        <v>0</v>
      </c>
      <c r="EG1236" t="b" cm="1">
        <v>0</v>
      </c>
      <c r="EH1236" t="b">
        <v>0</v>
      </c>
      <c r="EI1236" t="b">
        <v>0</v>
      </c>
      <c r="EJ1236" t="b">
        <v>0</v>
      </c>
      <c r="EK1236" t="s">
        <v>1547</v>
      </c>
      <c r="EL1236">
        <v>0</v>
      </c>
      <c r="EM1236">
        <v>21</v>
      </c>
      <c r="EN1236" t="b">
        <v>0</v>
      </c>
    </row>
    <row r="1237" spans="1:144" ht="173.25">
      <c r="A1237"/>
      <c r="B1237" t="s">
        <v>1564</v>
      </c>
      <c r="C1237" t="s">
        <v>4683</v>
      </c>
      <c r="D1237" t="s">
        <v>4691</v>
      </c>
      <c r="E1237" t="s">
        <v>4692</v>
      </c>
      <c r="F1237"/>
      <c r="G1237" t="s">
        <v>4691</v>
      </c>
      <c r="H1237" t="s">
        <v>4693</v>
      </c>
      <c r="I1237" t="s">
        <v>2799</v>
      </c>
      <c r="J1237" t="s">
        <v>4694</v>
      </c>
      <c r="K1237"/>
      <c r="L1237" t="s">
        <v>1743</v>
      </c>
      <c r="M1237" t="s">
        <v>1779</v>
      </c>
      <c r="N1237" s="109" t="s">
        <v>4695</v>
      </c>
      <c r="O1237"/>
      <c r="P1237" t="s">
        <v>1564</v>
      </c>
      <c r="Q1237" t="s">
        <v>4602</v>
      </c>
      <c r="R1237" t="s">
        <v>4603</v>
      </c>
      <c r="S1237"/>
      <c r="T1237"/>
      <c r="U1237" t="s">
        <v>4366</v>
      </c>
      <c r="V1237" t="s">
        <v>4696</v>
      </c>
      <c r="W1237"/>
      <c r="X1237"/>
      <c r="Y1237"/>
      <c r="Z1237"/>
      <c r="AA1237"/>
      <c r="AB1237"/>
      <c r="AC1237"/>
      <c r="AD1237"/>
      <c r="AE1237"/>
      <c r="AF1237"/>
      <c r="AG1237"/>
      <c r="AH1237"/>
      <c r="AI1237"/>
      <c r="AJ1237"/>
      <c r="AK1237"/>
      <c r="AL1237"/>
      <c r="AM1237"/>
      <c r="AN1237"/>
      <c r="AO1237" s="108" t="s">
        <v>43</v>
      </c>
      <c r="AP1237" t="s">
        <v>2867</v>
      </c>
      <c r="AQ1237">
        <v>14</v>
      </c>
      <c r="AR1237" t="e">
        <v>#N/A</v>
      </c>
      <c r="AS1237" t="s">
        <v>4683</v>
      </c>
      <c r="AT1237" t="e">
        <v>#N/A</v>
      </c>
      <c r="AU1237" t="s">
        <v>4692</v>
      </c>
      <c r="AV1237" t="s">
        <v>11513</v>
      </c>
      <c r="AW1237" t="s">
        <v>1744</v>
      </c>
      <c r="AX1237" t="s">
        <v>1740</v>
      </c>
      <c r="AY1237" t="s">
        <v>11514</v>
      </c>
      <c r="AZ1237" t="s">
        <v>4602</v>
      </c>
      <c r="BA1237" t="s">
        <v>11515</v>
      </c>
      <c r="BB1237" t="s">
        <v>2799</v>
      </c>
      <c r="BC1237" t="s">
        <v>1743</v>
      </c>
      <c r="BD1237" t="s">
        <v>11516</v>
      </c>
      <c r="BE1237" t="s">
        <v>4684</v>
      </c>
      <c r="BF1237">
        <v>1237</v>
      </c>
      <c r="BG1237">
        <v>1225</v>
      </c>
      <c r="BH1237">
        <v>0</v>
      </c>
      <c r="BI1237" t="s">
        <v>1547</v>
      </c>
      <c r="BJ1237">
        <v>0</v>
      </c>
      <c r="BK1237" t="e" cm="1">
        <v>#N/A</v>
      </c>
      <c r="BL1237" t="e" cm="1">
        <v>#N/A</v>
      </c>
      <c r="BM1237" t="s">
        <v>4694</v>
      </c>
      <c r="BN1237" t="s">
        <v>4685</v>
      </c>
      <c r="BO1237" t="s">
        <v>11462</v>
      </c>
      <c r="BP1237" t="e" cm="1">
        <v>#N/A</v>
      </c>
      <c r="BQ1237" t="s">
        <v>1547</v>
      </c>
      <c r="BR1237" t="s">
        <v>11466</v>
      </c>
      <c r="BS1237">
        <v>13</v>
      </c>
      <c r="BT1237" t="s">
        <v>1731</v>
      </c>
      <c r="BU1237" t="s">
        <v>16214</v>
      </c>
      <c r="BV1237" t="s">
        <v>4691</v>
      </c>
      <c r="BW1237" t="s">
        <v>11513</v>
      </c>
      <c r="BX1237" t="s">
        <v>11517</v>
      </c>
      <c r="BY1237" t="s">
        <v>11518</v>
      </c>
      <c r="BZ1237" t="s">
        <v>1547</v>
      </c>
      <c r="CA1237" t="s">
        <v>1744</v>
      </c>
      <c r="CB1237" t="s">
        <v>1779</v>
      </c>
      <c r="CC1237"/>
      <c r="CD1237" t="s">
        <v>998</v>
      </c>
      <c r="CE1237" t="s">
        <v>2799</v>
      </c>
      <c r="CF1237" t="s">
        <v>11519</v>
      </c>
      <c r="CG1237" t="s">
        <v>11520</v>
      </c>
      <c r="CH1237" t="s">
        <v>2799</v>
      </c>
      <c r="CI1237" t="s">
        <v>1547</v>
      </c>
      <c r="CJ1237" t="s">
        <v>4603</v>
      </c>
      <c r="CK1237" t="s">
        <v>1564</v>
      </c>
      <c r="CL1237"/>
      <c r="CM1237"/>
      <c r="CN1237" t="s">
        <v>4366</v>
      </c>
      <c r="CO1237" t="s">
        <v>4696</v>
      </c>
      <c r="CP1237" t="s">
        <v>4366</v>
      </c>
      <c r="CQ1237" t="s">
        <v>4696</v>
      </c>
      <c r="CR1237" t="s">
        <v>1547</v>
      </c>
      <c r="CS1237">
        <v>0</v>
      </c>
      <c r="CT1237" t="s">
        <v>1547</v>
      </c>
      <c r="CU1237" t="s">
        <v>1547</v>
      </c>
      <c r="CV1237" t="e">
        <v>#N/A</v>
      </c>
      <c r="CW1237" t="s">
        <v>1547</v>
      </c>
      <c r="CX1237" t="s">
        <v>1547</v>
      </c>
      <c r="CY1237">
        <v>1235</v>
      </c>
      <c r="CZ1237" t="s">
        <v>11308</v>
      </c>
      <c r="DA1237" t="s">
        <v>1547</v>
      </c>
      <c r="DB1237" t="s">
        <v>1881</v>
      </c>
      <c r="DC1237" t="s">
        <v>1882</v>
      </c>
      <c r="DD1237" t="s">
        <v>4692</v>
      </c>
      <c r="DE1237" t="s">
        <v>4602</v>
      </c>
      <c r="DF1237" t="s">
        <v>4691</v>
      </c>
      <c r="DG1237" t="s">
        <v>1547</v>
      </c>
      <c r="DH1237" t="s">
        <v>1547</v>
      </c>
      <c r="DI1237" t="s">
        <v>1892</v>
      </c>
      <c r="DJ1237" t="e">
        <v>#N/A</v>
      </c>
      <c r="DK1237"/>
      <c r="DL1237" t="s">
        <v>1892</v>
      </c>
      <c r="DM1237">
        <v>9</v>
      </c>
      <c r="DN1237" t="s">
        <v>1883</v>
      </c>
      <c r="DO1237" t="s">
        <v>1564</v>
      </c>
      <c r="DP1237" t="b">
        <v>1</v>
      </c>
      <c r="DQ1237" t="b">
        <v>0</v>
      </c>
      <c r="DR1237" t="b">
        <v>1</v>
      </c>
      <c r="DS1237" t="b">
        <v>0</v>
      </c>
      <c r="DT1237" t="b">
        <v>0</v>
      </c>
      <c r="DU1237" t="b">
        <v>0</v>
      </c>
      <c r="DV1237" t="b">
        <v>0</v>
      </c>
      <c r="DW1237">
        <v>0</v>
      </c>
      <c r="DX1237" t="b">
        <v>0</v>
      </c>
      <c r="DY1237" t="b">
        <v>0</v>
      </c>
      <c r="DZ1237" t="b">
        <v>0</v>
      </c>
      <c r="EA1237" t="b">
        <v>0</v>
      </c>
      <c r="EB1237" t="b">
        <v>0</v>
      </c>
      <c r="EC1237" t="b">
        <v>0</v>
      </c>
      <c r="ED1237" t="b">
        <v>0</v>
      </c>
      <c r="EE1237" t="b">
        <v>0</v>
      </c>
      <c r="EF1237" t="b">
        <v>0</v>
      </c>
      <c r="EG1237" t="b" cm="1">
        <v>1</v>
      </c>
      <c r="EH1237" t="b">
        <v>0</v>
      </c>
      <c r="EI1237" t="b">
        <v>0</v>
      </c>
      <c r="EJ1237" t="b">
        <v>1</v>
      </c>
      <c r="EK1237" t="s">
        <v>5887</v>
      </c>
      <c r="EL1237">
        <v>1</v>
      </c>
      <c r="EM1237">
        <v>12</v>
      </c>
      <c r="EN1237" t="b">
        <v>0</v>
      </c>
    </row>
    <row r="1238" spans="1:144" ht="15.75">
      <c r="A1238"/>
      <c r="B1238" t="s">
        <v>1564</v>
      </c>
      <c r="C1238" t="s">
        <v>4683</v>
      </c>
      <c r="D1238" t="s">
        <v>4697</v>
      </c>
      <c r="E1238" t="s">
        <v>4698</v>
      </c>
      <c r="F1238"/>
      <c r="G1238" t="s">
        <v>4697</v>
      </c>
      <c r="H1238" t="s">
        <v>4699</v>
      </c>
      <c r="I1238" t="s">
        <v>2798</v>
      </c>
      <c r="J1238" t="s">
        <v>4700</v>
      </c>
      <c r="K1238"/>
      <c r="L1238" t="s">
        <v>1743</v>
      </c>
      <c r="M1238" t="s">
        <v>1754</v>
      </c>
      <c r="N1238"/>
      <c r="O1238"/>
      <c r="P1238" t="s">
        <v>1564</v>
      </c>
      <c r="Q1238" t="s">
        <v>4602</v>
      </c>
      <c r="R1238" t="s">
        <v>4603</v>
      </c>
      <c r="S1238"/>
      <c r="T1238"/>
      <c r="U1238" t="s">
        <v>4366</v>
      </c>
      <c r="V1238" t="s">
        <v>4701</v>
      </c>
      <c r="W1238"/>
      <c r="X1238"/>
      <c r="Y1238"/>
      <c r="Z1238"/>
      <c r="AA1238"/>
      <c r="AB1238"/>
      <c r="AC1238"/>
      <c r="AD1238"/>
      <c r="AE1238"/>
      <c r="AF1238"/>
      <c r="AG1238"/>
      <c r="AH1238"/>
      <c r="AI1238"/>
      <c r="AJ1238"/>
      <c r="AK1238"/>
      <c r="AL1238"/>
      <c r="AM1238"/>
      <c r="AN1238"/>
      <c r="AO1238" s="108" t="s">
        <v>43</v>
      </c>
      <c r="AP1238" t="s">
        <v>2867</v>
      </c>
      <c r="AQ1238">
        <v>15</v>
      </c>
      <c r="AR1238" t="e">
        <v>#N/A</v>
      </c>
      <c r="AS1238" t="s">
        <v>4683</v>
      </c>
      <c r="AT1238" t="e">
        <v>#N/A</v>
      </c>
      <c r="AU1238" t="s">
        <v>4698</v>
      </c>
      <c r="AV1238" t="s">
        <v>11522</v>
      </c>
      <c r="AW1238" t="s">
        <v>1744</v>
      </c>
      <c r="AX1238" t="s">
        <v>1740</v>
      </c>
      <c r="AY1238" t="s">
        <v>11523</v>
      </c>
      <c r="AZ1238" t="s">
        <v>4602</v>
      </c>
      <c r="BA1238" t="s">
        <v>11524</v>
      </c>
      <c r="BB1238" t="s">
        <v>2798</v>
      </c>
      <c r="BC1238" t="s">
        <v>1743</v>
      </c>
      <c r="BD1238" t="s">
        <v>11525</v>
      </c>
      <c r="BE1238" t="s">
        <v>4684</v>
      </c>
      <c r="BF1238">
        <v>1238</v>
      </c>
      <c r="BG1238">
        <v>1225</v>
      </c>
      <c r="BH1238">
        <v>0</v>
      </c>
      <c r="BI1238" t="s">
        <v>1547</v>
      </c>
      <c r="BJ1238">
        <v>0</v>
      </c>
      <c r="BK1238" t="e" cm="1">
        <v>#N/A</v>
      </c>
      <c r="BL1238" t="e" cm="1">
        <v>#N/A</v>
      </c>
      <c r="BM1238" t="s">
        <v>4700</v>
      </c>
      <c r="BN1238" t="s">
        <v>4685</v>
      </c>
      <c r="BO1238" t="s">
        <v>11462</v>
      </c>
      <c r="BP1238" t="e" cm="1">
        <v>#N/A</v>
      </c>
      <c r="BQ1238" t="s">
        <v>1547</v>
      </c>
      <c r="BR1238" t="s">
        <v>11466</v>
      </c>
      <c r="BS1238">
        <v>14</v>
      </c>
      <c r="BT1238" t="s">
        <v>5141</v>
      </c>
      <c r="BU1238" t="s">
        <v>16215</v>
      </c>
      <c r="BV1238" t="s">
        <v>4697</v>
      </c>
      <c r="BW1238" t="s">
        <v>11522</v>
      </c>
      <c r="BX1238" t="s">
        <v>11526</v>
      </c>
      <c r="BY1238" t="s">
        <v>1744</v>
      </c>
      <c r="BZ1238" t="s">
        <v>1547</v>
      </c>
      <c r="CA1238" t="s">
        <v>1744</v>
      </c>
      <c r="CB1238" t="s">
        <v>1754</v>
      </c>
      <c r="CC1238"/>
      <c r="CD1238" t="s">
        <v>998</v>
      </c>
      <c r="CE1238" t="s">
        <v>2798</v>
      </c>
      <c r="CF1238" t="s">
        <v>11527</v>
      </c>
      <c r="CG1238" t="s">
        <v>11528</v>
      </c>
      <c r="CH1238" t="s">
        <v>2798</v>
      </c>
      <c r="CI1238" t="s">
        <v>1547</v>
      </c>
      <c r="CJ1238" t="s">
        <v>4603</v>
      </c>
      <c r="CK1238" t="s">
        <v>1564</v>
      </c>
      <c r="CL1238"/>
      <c r="CM1238"/>
      <c r="CN1238" t="s">
        <v>4366</v>
      </c>
      <c r="CO1238" t="s">
        <v>4701</v>
      </c>
      <c r="CP1238" t="s">
        <v>4366</v>
      </c>
      <c r="CQ1238" t="s">
        <v>4701</v>
      </c>
      <c r="CR1238" t="s">
        <v>1547</v>
      </c>
      <c r="CS1238">
        <v>0</v>
      </c>
      <c r="CT1238" t="s">
        <v>1547</v>
      </c>
      <c r="CU1238" t="s">
        <v>1547</v>
      </c>
      <c r="CV1238" t="e">
        <v>#N/A</v>
      </c>
      <c r="CW1238" t="s">
        <v>1547</v>
      </c>
      <c r="CX1238" t="s">
        <v>1547</v>
      </c>
      <c r="CY1238">
        <v>1236</v>
      </c>
      <c r="CZ1238" t="s">
        <v>11309</v>
      </c>
      <c r="DA1238" t="s">
        <v>1547</v>
      </c>
      <c r="DB1238" t="s">
        <v>1881</v>
      </c>
      <c r="DC1238" t="s">
        <v>1882</v>
      </c>
      <c r="DD1238" t="s">
        <v>4698</v>
      </c>
      <c r="DE1238" t="s">
        <v>4602</v>
      </c>
      <c r="DF1238" t="s">
        <v>4697</v>
      </c>
      <c r="DG1238" t="s">
        <v>1547</v>
      </c>
      <c r="DH1238" t="s">
        <v>1547</v>
      </c>
      <c r="DI1238" t="s">
        <v>1892</v>
      </c>
      <c r="DJ1238" t="e">
        <v>#N/A</v>
      </c>
      <c r="DK1238"/>
      <c r="DL1238" t="s">
        <v>1892</v>
      </c>
      <c r="DM1238">
        <v>9</v>
      </c>
      <c r="DN1238" t="s">
        <v>1883</v>
      </c>
      <c r="DO1238" t="s">
        <v>1564</v>
      </c>
      <c r="DP1238" t="b">
        <v>1</v>
      </c>
      <c r="DQ1238" t="b">
        <v>0</v>
      </c>
      <c r="DR1238" t="b">
        <v>1</v>
      </c>
      <c r="DS1238" t="b">
        <v>0</v>
      </c>
      <c r="DT1238" t="b">
        <v>0</v>
      </c>
      <c r="DU1238" t="b">
        <v>0</v>
      </c>
      <c r="DV1238" t="b">
        <v>0</v>
      </c>
      <c r="DW1238">
        <v>0</v>
      </c>
      <c r="DX1238" t="b">
        <v>0</v>
      </c>
      <c r="DY1238" t="b">
        <v>0</v>
      </c>
      <c r="DZ1238" t="b">
        <v>0</v>
      </c>
      <c r="EA1238" t="b">
        <v>0</v>
      </c>
      <c r="EB1238" t="b">
        <v>0</v>
      </c>
      <c r="EC1238" t="b">
        <v>0</v>
      </c>
      <c r="ED1238" t="b">
        <v>0</v>
      </c>
      <c r="EE1238" t="b">
        <v>0</v>
      </c>
      <c r="EF1238" t="b">
        <v>0</v>
      </c>
      <c r="EG1238" t="b" cm="1">
        <v>1</v>
      </c>
      <c r="EH1238" t="b">
        <v>0</v>
      </c>
      <c r="EI1238" t="b">
        <v>0</v>
      </c>
      <c r="EJ1238" t="b">
        <v>1</v>
      </c>
      <c r="EK1238" t="s">
        <v>5887</v>
      </c>
      <c r="EL1238">
        <v>1</v>
      </c>
      <c r="EM1238">
        <v>17</v>
      </c>
      <c r="EN1238" t="b">
        <v>0</v>
      </c>
    </row>
    <row r="1239" spans="1:144" ht="15.75">
      <c r="A1239"/>
      <c r="B1239" t="s">
        <v>1564</v>
      </c>
      <c r="C1239" t="s">
        <v>4683</v>
      </c>
      <c r="D1239" t="s">
        <v>4702</v>
      </c>
      <c r="E1239" t="s">
        <v>4703</v>
      </c>
      <c r="F1239" t="s">
        <v>4704</v>
      </c>
      <c r="G1239" t="s">
        <v>4702</v>
      </c>
      <c r="H1239" t="s">
        <v>4702</v>
      </c>
      <c r="I1239" t="s">
        <v>2798</v>
      </c>
      <c r="J1239" t="s">
        <v>4700</v>
      </c>
      <c r="K1239"/>
      <c r="L1239" t="s">
        <v>1743</v>
      </c>
      <c r="M1239" t="s">
        <v>2001</v>
      </c>
      <c r="N1239"/>
      <c r="O1239"/>
      <c r="P1239" t="s">
        <v>1564</v>
      </c>
      <c r="Q1239" t="s">
        <v>4602</v>
      </c>
      <c r="R1239" t="s">
        <v>4603</v>
      </c>
      <c r="S1239"/>
      <c r="T1239"/>
      <c r="U1239" t="s">
        <v>4366</v>
      </c>
      <c r="V1239" t="s">
        <v>13726</v>
      </c>
      <c r="W1239"/>
      <c r="X1239"/>
      <c r="Y1239"/>
      <c r="Z1239"/>
      <c r="AA1239"/>
      <c r="AB1239"/>
      <c r="AC1239"/>
      <c r="AD1239"/>
      <c r="AE1239"/>
      <c r="AF1239"/>
      <c r="AG1239"/>
      <c r="AH1239"/>
      <c r="AI1239"/>
      <c r="AJ1239"/>
      <c r="AK1239"/>
      <c r="AL1239"/>
      <c r="AM1239"/>
      <c r="AN1239"/>
      <c r="AO1239" s="108" t="s">
        <v>43</v>
      </c>
      <c r="AP1239" t="s">
        <v>2867</v>
      </c>
      <c r="AQ1239">
        <v>16</v>
      </c>
      <c r="AR1239" t="e">
        <v>#N/A</v>
      </c>
      <c r="AS1239" t="s">
        <v>4683</v>
      </c>
      <c r="AT1239" t="e">
        <v>#N/A</v>
      </c>
      <c r="AU1239" t="s">
        <v>4703</v>
      </c>
      <c r="AV1239" t="s">
        <v>11530</v>
      </c>
      <c r="AW1239" t="s">
        <v>11531</v>
      </c>
      <c r="AX1239" t="s">
        <v>1740</v>
      </c>
      <c r="AY1239" t="s">
        <v>11532</v>
      </c>
      <c r="AZ1239" t="s">
        <v>4602</v>
      </c>
      <c r="BA1239" t="s">
        <v>11533</v>
      </c>
      <c r="BB1239" t="s">
        <v>2798</v>
      </c>
      <c r="BC1239" t="s">
        <v>1743</v>
      </c>
      <c r="BD1239" t="s">
        <v>11534</v>
      </c>
      <c r="BE1239" t="s">
        <v>4684</v>
      </c>
      <c r="BF1239">
        <v>1239</v>
      </c>
      <c r="BG1239">
        <v>1225</v>
      </c>
      <c r="BH1239">
        <v>0</v>
      </c>
      <c r="BI1239" t="s">
        <v>1547</v>
      </c>
      <c r="BJ1239">
        <v>0</v>
      </c>
      <c r="BK1239" t="e" cm="1">
        <v>#N/A</v>
      </c>
      <c r="BL1239" t="e" cm="1">
        <v>#N/A</v>
      </c>
      <c r="BM1239" t="s">
        <v>4700</v>
      </c>
      <c r="BN1239" t="s">
        <v>4685</v>
      </c>
      <c r="BO1239" t="s">
        <v>11462</v>
      </c>
      <c r="BP1239" t="e" cm="1">
        <v>#N/A</v>
      </c>
      <c r="BQ1239" t="s">
        <v>1547</v>
      </c>
      <c r="BR1239" t="s">
        <v>11466</v>
      </c>
      <c r="BS1239">
        <v>15</v>
      </c>
      <c r="BT1239" t="s">
        <v>5153</v>
      </c>
      <c r="BU1239" t="s">
        <v>16216</v>
      </c>
      <c r="BV1239" t="s">
        <v>4702</v>
      </c>
      <c r="BW1239" t="s">
        <v>11530</v>
      </c>
      <c r="BX1239" t="s">
        <v>11532</v>
      </c>
      <c r="BY1239" t="s">
        <v>1744</v>
      </c>
      <c r="BZ1239" t="s">
        <v>1547</v>
      </c>
      <c r="CA1239" t="s">
        <v>1744</v>
      </c>
      <c r="CB1239" t="s">
        <v>2001</v>
      </c>
      <c r="CC1239"/>
      <c r="CD1239" t="s">
        <v>998</v>
      </c>
      <c r="CE1239" t="s">
        <v>2798</v>
      </c>
      <c r="CF1239" t="s">
        <v>11535</v>
      </c>
      <c r="CG1239" t="s">
        <v>11536</v>
      </c>
      <c r="CH1239" t="s">
        <v>2798</v>
      </c>
      <c r="CI1239" t="s">
        <v>1547</v>
      </c>
      <c r="CJ1239" t="s">
        <v>4603</v>
      </c>
      <c r="CK1239" t="s">
        <v>1564</v>
      </c>
      <c r="CL1239"/>
      <c r="CM1239"/>
      <c r="CN1239" t="s">
        <v>4366</v>
      </c>
      <c r="CO1239" t="s">
        <v>13726</v>
      </c>
      <c r="CP1239" t="s">
        <v>4366</v>
      </c>
      <c r="CQ1239" t="s">
        <v>13726</v>
      </c>
      <c r="CR1239" t="s">
        <v>1547</v>
      </c>
      <c r="CS1239">
        <v>0</v>
      </c>
      <c r="CT1239" t="s">
        <v>1547</v>
      </c>
      <c r="CU1239" t="s">
        <v>1547</v>
      </c>
      <c r="CV1239" t="e">
        <v>#N/A</v>
      </c>
      <c r="CW1239" t="s">
        <v>1547</v>
      </c>
      <c r="CX1239" t="s">
        <v>1547</v>
      </c>
      <c r="CY1239">
        <v>1237</v>
      </c>
      <c r="CZ1239" t="s">
        <v>11311</v>
      </c>
      <c r="DA1239" t="s">
        <v>1547</v>
      </c>
      <c r="DB1239" t="s">
        <v>1881</v>
      </c>
      <c r="DC1239" t="s">
        <v>1882</v>
      </c>
      <c r="DD1239" t="s">
        <v>4703</v>
      </c>
      <c r="DE1239" t="s">
        <v>4602</v>
      </c>
      <c r="DF1239" t="s">
        <v>4702</v>
      </c>
      <c r="DG1239" t="s">
        <v>1547</v>
      </c>
      <c r="DH1239" t="s">
        <v>1547</v>
      </c>
      <c r="DI1239" t="s">
        <v>1892</v>
      </c>
      <c r="DJ1239" t="e">
        <v>#N/A</v>
      </c>
      <c r="DK1239"/>
      <c r="DL1239" t="s">
        <v>1892</v>
      </c>
      <c r="DM1239">
        <v>9</v>
      </c>
      <c r="DN1239" t="s">
        <v>1883</v>
      </c>
      <c r="DO1239" t="s">
        <v>1564</v>
      </c>
      <c r="DP1239" t="b">
        <v>1</v>
      </c>
      <c r="DQ1239" t="b">
        <v>0</v>
      </c>
      <c r="DR1239" t="b">
        <v>1</v>
      </c>
      <c r="DS1239" t="b">
        <v>0</v>
      </c>
      <c r="DT1239" t="b">
        <v>0</v>
      </c>
      <c r="DU1239" t="b">
        <v>0</v>
      </c>
      <c r="DV1239" t="b">
        <v>0</v>
      </c>
      <c r="DW1239">
        <v>0</v>
      </c>
      <c r="DX1239" t="b">
        <v>0</v>
      </c>
      <c r="DY1239" t="b">
        <v>0</v>
      </c>
      <c r="DZ1239" t="b">
        <v>0</v>
      </c>
      <c r="EA1239" t="b">
        <v>0</v>
      </c>
      <c r="EB1239" t="b">
        <v>0</v>
      </c>
      <c r="EC1239" t="b">
        <v>0</v>
      </c>
      <c r="ED1239" t="b">
        <v>0</v>
      </c>
      <c r="EE1239" t="b">
        <v>0</v>
      </c>
      <c r="EF1239" t="b">
        <v>0</v>
      </c>
      <c r="EG1239" t="b" cm="1">
        <v>1</v>
      </c>
      <c r="EH1239" t="b">
        <v>0</v>
      </c>
      <c r="EI1239" t="b">
        <v>0</v>
      </c>
      <c r="EJ1239" t="b">
        <v>1</v>
      </c>
      <c r="EK1239" t="s">
        <v>5887</v>
      </c>
      <c r="EL1239">
        <v>1</v>
      </c>
      <c r="EM1239">
        <v>15</v>
      </c>
      <c r="EN1239" t="b">
        <v>0</v>
      </c>
    </row>
    <row r="1240" spans="1:144" ht="15.75">
      <c r="A1240"/>
      <c r="B1240" t="s">
        <v>1564</v>
      </c>
      <c r="C1240" t="s">
        <v>4683</v>
      </c>
      <c r="D1240" t="s">
        <v>4650</v>
      </c>
      <c r="E1240" t="s">
        <v>4651</v>
      </c>
      <c r="F1240"/>
      <c r="G1240" t="s">
        <v>4650</v>
      </c>
      <c r="H1240" t="s">
        <v>4650</v>
      </c>
      <c r="I1240" t="s">
        <v>2798</v>
      </c>
      <c r="J1240"/>
      <c r="K1240"/>
      <c r="L1240" t="s">
        <v>1743</v>
      </c>
      <c r="M1240" t="s">
        <v>1995</v>
      </c>
      <c r="N1240"/>
      <c r="O1240"/>
      <c r="P1240" t="s">
        <v>1564</v>
      </c>
      <c r="Q1240" t="s">
        <v>4602</v>
      </c>
      <c r="R1240" t="s">
        <v>4603</v>
      </c>
      <c r="S1240"/>
      <c r="T1240"/>
      <c r="U1240" t="s">
        <v>4366</v>
      </c>
      <c r="V1240" t="s">
        <v>4652</v>
      </c>
      <c r="W1240"/>
      <c r="X1240"/>
      <c r="Y1240"/>
      <c r="Z1240"/>
      <c r="AA1240"/>
      <c r="AB1240"/>
      <c r="AC1240"/>
      <c r="AD1240"/>
      <c r="AE1240"/>
      <c r="AF1240"/>
      <c r="AG1240"/>
      <c r="AH1240"/>
      <c r="AI1240"/>
      <c r="AJ1240"/>
      <c r="AK1240"/>
      <c r="AL1240"/>
      <c r="AM1240"/>
      <c r="AN1240"/>
      <c r="AO1240" s="108" t="s">
        <v>43</v>
      </c>
      <c r="AP1240" t="s">
        <v>2867</v>
      </c>
      <c r="AQ1240">
        <v>17</v>
      </c>
      <c r="AR1240" t="e">
        <v>#N/A</v>
      </c>
      <c r="AS1240" t="s">
        <v>4683</v>
      </c>
      <c r="AT1240" t="e">
        <v>#N/A</v>
      </c>
      <c r="AU1240" t="s">
        <v>4651</v>
      </c>
      <c r="AV1240" t="s">
        <v>11224</v>
      </c>
      <c r="AW1240" t="s">
        <v>1744</v>
      </c>
      <c r="AX1240" t="s">
        <v>1740</v>
      </c>
      <c r="AY1240" t="s">
        <v>11225</v>
      </c>
      <c r="AZ1240" t="s">
        <v>4602</v>
      </c>
      <c r="BA1240" t="s">
        <v>11226</v>
      </c>
      <c r="BB1240" t="s">
        <v>2798</v>
      </c>
      <c r="BC1240" t="s">
        <v>1743</v>
      </c>
      <c r="BD1240" t="s">
        <v>11538</v>
      </c>
      <c r="BE1240" t="s">
        <v>4684</v>
      </c>
      <c r="BF1240">
        <v>1165</v>
      </c>
      <c r="BG1240">
        <v>1225</v>
      </c>
      <c r="BH1240">
        <v>0</v>
      </c>
      <c r="BI1240" t="s">
        <v>1547</v>
      </c>
      <c r="BJ1240">
        <v>0</v>
      </c>
      <c r="BK1240">
        <v>0</v>
      </c>
      <c r="BL1240">
        <v>1165</v>
      </c>
      <c r="BM1240" t="s">
        <v>11229</v>
      </c>
      <c r="BN1240" t="s">
        <v>4685</v>
      </c>
      <c r="BO1240" t="s">
        <v>11462</v>
      </c>
      <c r="BP1240" t="e" cm="1">
        <v>#N/A</v>
      </c>
      <c r="BQ1240" t="s">
        <v>1547</v>
      </c>
      <c r="BR1240" t="s">
        <v>11466</v>
      </c>
      <c r="BS1240">
        <v>16</v>
      </c>
      <c r="BT1240" t="s">
        <v>5165</v>
      </c>
      <c r="BU1240" t="s">
        <v>16217</v>
      </c>
      <c r="BV1240" t="s">
        <v>4650</v>
      </c>
      <c r="BW1240" t="s">
        <v>11224</v>
      </c>
      <c r="BX1240" t="s">
        <v>11225</v>
      </c>
      <c r="BY1240" t="s">
        <v>1744</v>
      </c>
      <c r="BZ1240" t="s">
        <v>1547</v>
      </c>
      <c r="CA1240" t="s">
        <v>1744</v>
      </c>
      <c r="CB1240" t="s">
        <v>1995</v>
      </c>
      <c r="CC1240"/>
      <c r="CD1240" t="s">
        <v>998</v>
      </c>
      <c r="CE1240" t="s">
        <v>2798</v>
      </c>
      <c r="CF1240" t="s">
        <v>11539</v>
      </c>
      <c r="CG1240" t="s">
        <v>11540</v>
      </c>
      <c r="CH1240" t="s">
        <v>2798</v>
      </c>
      <c r="CI1240" t="s">
        <v>1547</v>
      </c>
      <c r="CJ1240" t="s">
        <v>4603</v>
      </c>
      <c r="CK1240" t="s">
        <v>1564</v>
      </c>
      <c r="CL1240"/>
      <c r="CM1240"/>
      <c r="CN1240" t="s">
        <v>4366</v>
      </c>
      <c r="CO1240" t="s">
        <v>4652</v>
      </c>
      <c r="CP1240" t="s">
        <v>4366</v>
      </c>
      <c r="CQ1240" t="s">
        <v>4652</v>
      </c>
      <c r="CR1240" t="s">
        <v>1547</v>
      </c>
      <c r="CS1240">
        <v>0</v>
      </c>
      <c r="CT1240" t="s">
        <v>1547</v>
      </c>
      <c r="CU1240" t="s">
        <v>1547</v>
      </c>
      <c r="CV1240" t="s">
        <v>1547</v>
      </c>
      <c r="CW1240" t="s">
        <v>1547</v>
      </c>
      <c r="CX1240" t="s">
        <v>1547</v>
      </c>
      <c r="CY1240">
        <v>1238</v>
      </c>
      <c r="CZ1240" t="s">
        <v>11312</v>
      </c>
      <c r="DA1240" t="s">
        <v>1547</v>
      </c>
      <c r="DB1240" t="s">
        <v>1881</v>
      </c>
      <c r="DC1240" t="s">
        <v>1882</v>
      </c>
      <c r="DD1240" t="s">
        <v>4651</v>
      </c>
      <c r="DE1240" t="s">
        <v>4602</v>
      </c>
      <c r="DF1240" t="s">
        <v>4650</v>
      </c>
      <c r="DG1240" t="s">
        <v>1547</v>
      </c>
      <c r="DH1240" t="s">
        <v>1547</v>
      </c>
      <c r="DI1240" t="s">
        <v>1892</v>
      </c>
      <c r="DJ1240" t="e">
        <v>#N/A</v>
      </c>
      <c r="DK1240"/>
      <c r="DL1240" t="s">
        <v>1892</v>
      </c>
      <c r="DM1240">
        <v>9</v>
      </c>
      <c r="DN1240" t="s">
        <v>1883</v>
      </c>
      <c r="DO1240" t="s">
        <v>1564</v>
      </c>
      <c r="DP1240" t="b">
        <v>1</v>
      </c>
      <c r="DQ1240" t="b">
        <v>0</v>
      </c>
      <c r="DR1240" t="b">
        <v>0</v>
      </c>
      <c r="DS1240" t="b">
        <v>0</v>
      </c>
      <c r="DT1240" t="b">
        <v>0</v>
      </c>
      <c r="DU1240" t="b">
        <v>0</v>
      </c>
      <c r="DV1240" t="b">
        <v>0</v>
      </c>
      <c r="DW1240">
        <v>0</v>
      </c>
      <c r="DX1240" t="b">
        <v>0</v>
      </c>
      <c r="DY1240" t="b">
        <v>0</v>
      </c>
      <c r="DZ1240" t="b">
        <v>0</v>
      </c>
      <c r="EA1240" t="b">
        <v>0</v>
      </c>
      <c r="EB1240" t="b">
        <v>0</v>
      </c>
      <c r="EC1240" t="b">
        <v>0</v>
      </c>
      <c r="ED1240" t="b">
        <v>0</v>
      </c>
      <c r="EE1240" t="b">
        <v>0</v>
      </c>
      <c r="EF1240" t="b">
        <v>0</v>
      </c>
      <c r="EG1240" t="b" cm="1">
        <v>0</v>
      </c>
      <c r="EH1240" t="b">
        <v>0</v>
      </c>
      <c r="EI1240" t="b">
        <v>0</v>
      </c>
      <c r="EJ1240" t="b">
        <v>0</v>
      </c>
      <c r="EK1240" t="s">
        <v>1547</v>
      </c>
      <c r="EL1240">
        <v>0</v>
      </c>
      <c r="EM1240">
        <v>17</v>
      </c>
      <c r="EN1240" t="b">
        <v>0</v>
      </c>
    </row>
    <row r="1241" spans="1:144" ht="15.75">
      <c r="A1241"/>
      <c r="B1241" t="s">
        <v>1564</v>
      </c>
      <c r="C1241" t="s">
        <v>4683</v>
      </c>
      <c r="D1241" t="s">
        <v>4705</v>
      </c>
      <c r="E1241" t="s">
        <v>4706</v>
      </c>
      <c r="F1241"/>
      <c r="G1241" t="s">
        <v>4705</v>
      </c>
      <c r="H1241" t="s">
        <v>4705</v>
      </c>
      <c r="I1241" t="s">
        <v>1244</v>
      </c>
      <c r="J1241"/>
      <c r="K1241"/>
      <c r="L1241" t="s">
        <v>1743</v>
      </c>
      <c r="M1241" t="s">
        <v>902</v>
      </c>
      <c r="N1241"/>
      <c r="O1241"/>
      <c r="P1241"/>
      <c r="Q1241" t="s">
        <v>4602</v>
      </c>
      <c r="R1241" t="s">
        <v>4603</v>
      </c>
      <c r="S1241"/>
      <c r="T1241"/>
      <c r="U1241" t="s">
        <v>4409</v>
      </c>
      <c r="V1241"/>
      <c r="W1241"/>
      <c r="X1241"/>
      <c r="Y1241"/>
      <c r="Z1241"/>
      <c r="AA1241"/>
      <c r="AB1241"/>
      <c r="AC1241"/>
      <c r="AD1241"/>
      <c r="AE1241"/>
      <c r="AF1241"/>
      <c r="AG1241"/>
      <c r="AH1241"/>
      <c r="AI1241"/>
      <c r="AJ1241"/>
      <c r="AK1241"/>
      <c r="AL1241"/>
      <c r="AM1241"/>
      <c r="AN1241"/>
      <c r="AO1241" s="108" t="s">
        <v>43</v>
      </c>
      <c r="AP1241" t="s">
        <v>2867</v>
      </c>
      <c r="AQ1241">
        <v>18</v>
      </c>
      <c r="AR1241" t="e">
        <v>#N/A</v>
      </c>
      <c r="AS1241" t="s">
        <v>4683</v>
      </c>
      <c r="AT1241" t="e">
        <v>#N/A</v>
      </c>
      <c r="AU1241" t="s">
        <v>4706</v>
      </c>
      <c r="AV1241" t="s">
        <v>11542</v>
      </c>
      <c r="AW1241" t="s">
        <v>1744</v>
      </c>
      <c r="AX1241" t="s">
        <v>1740</v>
      </c>
      <c r="AY1241" t="s">
        <v>11543</v>
      </c>
      <c r="AZ1241" t="s">
        <v>4602</v>
      </c>
      <c r="BA1241" t="s">
        <v>11544</v>
      </c>
      <c r="BB1241" t="s">
        <v>1244</v>
      </c>
      <c r="BC1241" t="s">
        <v>1743</v>
      </c>
      <c r="BD1241" t="s">
        <v>11545</v>
      </c>
      <c r="BE1241" t="s">
        <v>4705</v>
      </c>
      <c r="BF1241">
        <v>1241</v>
      </c>
      <c r="BG1241">
        <v>0</v>
      </c>
      <c r="BH1241">
        <v>0</v>
      </c>
      <c r="BI1241" t="s">
        <v>1547</v>
      </c>
      <c r="BJ1241">
        <v>0</v>
      </c>
      <c r="BK1241">
        <v>0</v>
      </c>
      <c r="BL1241">
        <v>0</v>
      </c>
      <c r="BM1241" t="s">
        <v>1547</v>
      </c>
      <c r="BN1241" t="s">
        <v>1547</v>
      </c>
      <c r="BO1241" t="s">
        <v>1547</v>
      </c>
      <c r="BP1241" t="s" cm="1">
        <v>1547</v>
      </c>
      <c r="BQ1241" t="s">
        <v>1547</v>
      </c>
      <c r="BR1241" t="s">
        <v>11466</v>
      </c>
      <c r="BS1241">
        <v>17</v>
      </c>
      <c r="BT1241" t="s">
        <v>5174</v>
      </c>
      <c r="BU1241" t="s">
        <v>16218</v>
      </c>
      <c r="BV1241" t="s">
        <v>4705</v>
      </c>
      <c r="BW1241" t="s">
        <v>11542</v>
      </c>
      <c r="BX1241" t="s">
        <v>11543</v>
      </c>
      <c r="BY1241" t="s">
        <v>1744</v>
      </c>
      <c r="BZ1241" t="s">
        <v>1547</v>
      </c>
      <c r="CA1241" t="s">
        <v>1744</v>
      </c>
      <c r="CB1241" t="s">
        <v>902</v>
      </c>
      <c r="CC1241"/>
      <c r="CD1241" t="s">
        <v>998</v>
      </c>
      <c r="CE1241" t="s">
        <v>1244</v>
      </c>
      <c r="CF1241" t="s">
        <v>4706</v>
      </c>
      <c r="CG1241" t="s">
        <v>11542</v>
      </c>
      <c r="CH1241" t="s">
        <v>1244</v>
      </c>
      <c r="CI1241" t="s">
        <v>1547</v>
      </c>
      <c r="CJ1241" t="s">
        <v>4603</v>
      </c>
      <c r="CK1241" t="s">
        <v>1564</v>
      </c>
      <c r="CL1241"/>
      <c r="CM1241"/>
      <c r="CN1241" t="s">
        <v>4409</v>
      </c>
      <c r="CO1241" t="s">
        <v>1547</v>
      </c>
      <c r="CP1241" t="s">
        <v>4409</v>
      </c>
      <c r="CQ1241" t="s">
        <v>1547</v>
      </c>
      <c r="CR1241" t="s">
        <v>1547</v>
      </c>
      <c r="CS1241">
        <v>0</v>
      </c>
      <c r="CT1241" t="s">
        <v>1547</v>
      </c>
      <c r="CU1241" t="s">
        <v>1547</v>
      </c>
      <c r="CV1241" t="s">
        <v>1547</v>
      </c>
      <c r="CW1241" t="s">
        <v>1547</v>
      </c>
      <c r="CX1241" t="s">
        <v>1547</v>
      </c>
      <c r="CY1241">
        <v>1239</v>
      </c>
      <c r="CZ1241" t="s">
        <v>11314</v>
      </c>
      <c r="DA1241" t="s">
        <v>1547</v>
      </c>
      <c r="DB1241" t="s">
        <v>1881</v>
      </c>
      <c r="DC1241" t="s">
        <v>1882</v>
      </c>
      <c r="DD1241" t="s">
        <v>4706</v>
      </c>
      <c r="DE1241" t="s">
        <v>4602</v>
      </c>
      <c r="DF1241" t="s">
        <v>4705</v>
      </c>
      <c r="DG1241" t="s">
        <v>1547</v>
      </c>
      <c r="DH1241" t="s">
        <v>1547</v>
      </c>
      <c r="DI1241" t="s">
        <v>1892</v>
      </c>
      <c r="DJ1241" t="e">
        <v>#N/A</v>
      </c>
      <c r="DK1241"/>
      <c r="DL1241" t="s">
        <v>1892</v>
      </c>
      <c r="DM1241">
        <v>9</v>
      </c>
      <c r="DN1241" t="s">
        <v>1883</v>
      </c>
      <c r="DO1241" t="s">
        <v>1564</v>
      </c>
      <c r="DP1241" t="b">
        <v>1</v>
      </c>
      <c r="DQ1241" t="b">
        <v>0</v>
      </c>
      <c r="DR1241" t="b">
        <v>1</v>
      </c>
      <c r="DS1241" t="b">
        <v>0</v>
      </c>
      <c r="DT1241" t="b">
        <v>0</v>
      </c>
      <c r="DU1241" t="b">
        <v>0</v>
      </c>
      <c r="DV1241" t="b">
        <v>1</v>
      </c>
      <c r="DW1241">
        <v>0</v>
      </c>
      <c r="DX1241" t="b">
        <v>0</v>
      </c>
      <c r="DY1241" t="b">
        <v>0</v>
      </c>
      <c r="DZ1241" t="b">
        <v>0</v>
      </c>
      <c r="EA1241" t="b">
        <v>0</v>
      </c>
      <c r="EB1241" t="b">
        <v>0</v>
      </c>
      <c r="EC1241" t="b">
        <v>0</v>
      </c>
      <c r="ED1241" t="b">
        <v>0</v>
      </c>
      <c r="EE1241" t="b">
        <v>0</v>
      </c>
      <c r="EF1241" t="b">
        <v>0</v>
      </c>
      <c r="EG1241" t="b" cm="1">
        <v>0</v>
      </c>
      <c r="EH1241" t="b">
        <v>0</v>
      </c>
      <c r="EI1241" t="b">
        <v>0</v>
      </c>
      <c r="EJ1241" t="b">
        <v>0</v>
      </c>
      <c r="EK1241" t="s">
        <v>1547</v>
      </c>
      <c r="EL1241">
        <v>0</v>
      </c>
      <c r="EM1241">
        <v>37</v>
      </c>
      <c r="EN1241" t="b">
        <v>0</v>
      </c>
    </row>
    <row r="1242" spans="1:144" ht="15.75">
      <c r="A1242"/>
      <c r="B1242" t="s">
        <v>1564</v>
      </c>
      <c r="C1242" t="s">
        <v>4683</v>
      </c>
      <c r="D1242" t="s">
        <v>1254</v>
      </c>
      <c r="E1242" t="s">
        <v>1253</v>
      </c>
      <c r="F1242"/>
      <c r="G1242" t="s">
        <v>1254</v>
      </c>
      <c r="H1242" t="s">
        <v>4371</v>
      </c>
      <c r="I1242" t="s">
        <v>2799</v>
      </c>
      <c r="J1242"/>
      <c r="K1242"/>
      <c r="L1242" t="s">
        <v>1743</v>
      </c>
      <c r="M1242" t="s">
        <v>1754</v>
      </c>
      <c r="N1242" t="s">
        <v>4265</v>
      </c>
      <c r="O1242"/>
      <c r="P1242" t="s">
        <v>1564</v>
      </c>
      <c r="Q1242" t="s">
        <v>4602</v>
      </c>
      <c r="R1242" t="s">
        <v>4603</v>
      </c>
      <c r="S1242"/>
      <c r="T1242"/>
      <c r="U1242" t="s">
        <v>4409</v>
      </c>
      <c r="V1242" t="s">
        <v>4373</v>
      </c>
      <c r="W1242"/>
      <c r="X1242"/>
      <c r="Y1242"/>
      <c r="Z1242"/>
      <c r="AA1242"/>
      <c r="AB1242"/>
      <c r="AC1242"/>
      <c r="AD1242"/>
      <c r="AE1242"/>
      <c r="AF1242"/>
      <c r="AG1242"/>
      <c r="AH1242"/>
      <c r="AI1242"/>
      <c r="AJ1242"/>
      <c r="AK1242"/>
      <c r="AL1242"/>
      <c r="AM1242"/>
      <c r="AN1242"/>
      <c r="AO1242" s="108" t="s">
        <v>43</v>
      </c>
      <c r="AP1242" t="s">
        <v>2867</v>
      </c>
      <c r="AQ1242">
        <v>19</v>
      </c>
      <c r="AR1242" t="e">
        <v>#N/A</v>
      </c>
      <c r="AS1242" t="s">
        <v>4683</v>
      </c>
      <c r="AT1242" t="e">
        <v>#N/A</v>
      </c>
      <c r="AU1242" t="s">
        <v>1253</v>
      </c>
      <c r="AV1242" t="s">
        <v>1766</v>
      </c>
      <c r="AW1242" t="s">
        <v>1744</v>
      </c>
      <c r="AX1242" t="s">
        <v>1740</v>
      </c>
      <c r="AY1242" t="s">
        <v>1793</v>
      </c>
      <c r="AZ1242" t="s">
        <v>4602</v>
      </c>
      <c r="BA1242" t="s">
        <v>1913</v>
      </c>
      <c r="BB1242" t="s">
        <v>2799</v>
      </c>
      <c r="BC1242" t="s">
        <v>1743</v>
      </c>
      <c r="BD1242" t="s">
        <v>7254</v>
      </c>
      <c r="BE1242" t="s">
        <v>4705</v>
      </c>
      <c r="BF1242">
        <v>343</v>
      </c>
      <c r="BG1242">
        <v>1241</v>
      </c>
      <c r="BH1242">
        <v>0</v>
      </c>
      <c r="BI1242" t="s">
        <v>1547</v>
      </c>
      <c r="BJ1242">
        <v>0</v>
      </c>
      <c r="BK1242">
        <v>0</v>
      </c>
      <c r="BL1242">
        <v>515</v>
      </c>
      <c r="BM1242" t="s">
        <v>1770</v>
      </c>
      <c r="BN1242" t="s">
        <v>4706</v>
      </c>
      <c r="BO1242" t="s">
        <v>11542</v>
      </c>
      <c r="BP1242" t="e" cm="1">
        <v>#N/A</v>
      </c>
      <c r="BQ1242" t="s">
        <v>1547</v>
      </c>
      <c r="BR1242" t="s">
        <v>11466</v>
      </c>
      <c r="BS1242">
        <v>18</v>
      </c>
      <c r="BT1242" t="s">
        <v>5176</v>
      </c>
      <c r="BU1242" t="s">
        <v>16219</v>
      </c>
      <c r="BV1242" t="s">
        <v>1254</v>
      </c>
      <c r="BW1242" t="s">
        <v>1766</v>
      </c>
      <c r="BX1242" t="s">
        <v>10121</v>
      </c>
      <c r="BY1242" t="s">
        <v>9861</v>
      </c>
      <c r="BZ1242" t="s">
        <v>1547</v>
      </c>
      <c r="CA1242" t="s">
        <v>1744</v>
      </c>
      <c r="CB1242" t="s">
        <v>1754</v>
      </c>
      <c r="CC1242"/>
      <c r="CD1242" t="s">
        <v>998</v>
      </c>
      <c r="CE1242" t="s">
        <v>2799</v>
      </c>
      <c r="CF1242" t="s">
        <v>11547</v>
      </c>
      <c r="CG1242" t="s">
        <v>11548</v>
      </c>
      <c r="CH1242" t="s">
        <v>2799</v>
      </c>
      <c r="CI1242" t="s">
        <v>1547</v>
      </c>
      <c r="CJ1242" t="s">
        <v>4603</v>
      </c>
      <c r="CK1242" t="s">
        <v>1564</v>
      </c>
      <c r="CL1242"/>
      <c r="CM1242"/>
      <c r="CN1242" t="s">
        <v>4409</v>
      </c>
      <c r="CO1242" t="s">
        <v>4373</v>
      </c>
      <c r="CP1242" t="s">
        <v>4409</v>
      </c>
      <c r="CQ1242" t="s">
        <v>4373</v>
      </c>
      <c r="CR1242" t="s">
        <v>1547</v>
      </c>
      <c r="CS1242">
        <v>0</v>
      </c>
      <c r="CT1242" t="s">
        <v>1547</v>
      </c>
      <c r="CU1242" t="s">
        <v>1547</v>
      </c>
      <c r="CV1242" t="s">
        <v>1547</v>
      </c>
      <c r="CW1242" t="s">
        <v>1547</v>
      </c>
      <c r="CX1242" t="s">
        <v>1547</v>
      </c>
      <c r="CY1242">
        <v>1240</v>
      </c>
      <c r="CZ1242" t="s">
        <v>11317</v>
      </c>
      <c r="DA1242" t="s">
        <v>1547</v>
      </c>
      <c r="DB1242" t="s">
        <v>1881</v>
      </c>
      <c r="DC1242" t="s">
        <v>1882</v>
      </c>
      <c r="DD1242" t="s">
        <v>1253</v>
      </c>
      <c r="DE1242" t="s">
        <v>4602</v>
      </c>
      <c r="DF1242" t="s">
        <v>1254</v>
      </c>
      <c r="DG1242" t="s">
        <v>1547</v>
      </c>
      <c r="DH1242" t="s">
        <v>1547</v>
      </c>
      <c r="DI1242" t="s">
        <v>1892</v>
      </c>
      <c r="DJ1242" t="e">
        <v>#N/A</v>
      </c>
      <c r="DK1242"/>
      <c r="DL1242" t="s">
        <v>1892</v>
      </c>
      <c r="DM1242">
        <v>9</v>
      </c>
      <c r="DN1242" t="s">
        <v>1883</v>
      </c>
      <c r="DO1242" t="s">
        <v>1564</v>
      </c>
      <c r="DP1242" t="b">
        <v>1</v>
      </c>
      <c r="DQ1242" t="b">
        <v>0</v>
      </c>
      <c r="DR1242" t="b">
        <v>0</v>
      </c>
      <c r="DS1242" t="b">
        <v>0</v>
      </c>
      <c r="DT1242" t="b">
        <v>0</v>
      </c>
      <c r="DU1242" t="b">
        <v>0</v>
      </c>
      <c r="DV1242" t="b">
        <v>0</v>
      </c>
      <c r="DW1242">
        <v>0</v>
      </c>
      <c r="DX1242" t="b">
        <v>0</v>
      </c>
      <c r="DY1242" t="b">
        <v>0</v>
      </c>
      <c r="DZ1242" t="b">
        <v>0</v>
      </c>
      <c r="EA1242" t="b">
        <v>0</v>
      </c>
      <c r="EB1242" t="b">
        <v>0</v>
      </c>
      <c r="EC1242" t="b">
        <v>1</v>
      </c>
      <c r="ED1242" t="b">
        <v>0</v>
      </c>
      <c r="EE1242" t="b">
        <v>0</v>
      </c>
      <c r="EF1242" t="b">
        <v>0</v>
      </c>
      <c r="EG1242" t="b" cm="1">
        <v>0</v>
      </c>
      <c r="EH1242" t="b">
        <v>0</v>
      </c>
      <c r="EI1242" t="b">
        <v>0</v>
      </c>
      <c r="EJ1242" t="b">
        <v>1</v>
      </c>
      <c r="EK1242" t="s">
        <v>5327</v>
      </c>
      <c r="EL1242">
        <v>0</v>
      </c>
      <c r="EM1242">
        <v>7</v>
      </c>
      <c r="EN1242" t="b">
        <v>0</v>
      </c>
    </row>
    <row r="1243" spans="1:144" ht="15.75">
      <c r="A1243"/>
      <c r="B1243" t="s">
        <v>1564</v>
      </c>
      <c r="C1243" t="s">
        <v>4683</v>
      </c>
      <c r="D1243" t="s">
        <v>3610</v>
      </c>
      <c r="E1243" t="s">
        <v>3610</v>
      </c>
      <c r="F1243"/>
      <c r="G1243" t="s">
        <v>3610</v>
      </c>
      <c r="H1243" t="s">
        <v>3610</v>
      </c>
      <c r="I1243" t="s">
        <v>2799</v>
      </c>
      <c r="J1243"/>
      <c r="K1243"/>
      <c r="L1243" t="s">
        <v>1743</v>
      </c>
      <c r="M1243" t="s">
        <v>2003</v>
      </c>
      <c r="N1243" t="s">
        <v>4633</v>
      </c>
      <c r="O1243"/>
      <c r="P1243" t="s">
        <v>1564</v>
      </c>
      <c r="Q1243" t="s">
        <v>4602</v>
      </c>
      <c r="R1243" t="s">
        <v>4603</v>
      </c>
      <c r="S1243"/>
      <c r="T1243"/>
      <c r="U1243" t="s">
        <v>4409</v>
      </c>
      <c r="V1243" t="s">
        <v>4370</v>
      </c>
      <c r="W1243"/>
      <c r="X1243"/>
      <c r="Y1243"/>
      <c r="Z1243"/>
      <c r="AA1243"/>
      <c r="AB1243"/>
      <c r="AC1243"/>
      <c r="AD1243"/>
      <c r="AE1243"/>
      <c r="AF1243"/>
      <c r="AG1243"/>
      <c r="AH1243"/>
      <c r="AI1243"/>
      <c r="AJ1243"/>
      <c r="AK1243"/>
      <c r="AL1243"/>
      <c r="AM1243"/>
      <c r="AN1243"/>
      <c r="AO1243" s="108" t="s">
        <v>43</v>
      </c>
      <c r="AP1243" t="s">
        <v>2867</v>
      </c>
      <c r="AQ1243">
        <v>20</v>
      </c>
      <c r="AR1243" t="e">
        <v>#N/A</v>
      </c>
      <c r="AS1243" t="s">
        <v>4683</v>
      </c>
      <c r="AT1243" t="e">
        <v>#N/A</v>
      </c>
      <c r="AU1243" t="s">
        <v>3610</v>
      </c>
      <c r="AV1243" t="s">
        <v>7338</v>
      </c>
      <c r="AW1243" t="s">
        <v>1744</v>
      </c>
      <c r="AX1243" t="s">
        <v>1740</v>
      </c>
      <c r="AY1243" t="s">
        <v>7338</v>
      </c>
      <c r="AZ1243" t="s">
        <v>4602</v>
      </c>
      <c r="BA1243" t="s">
        <v>7340</v>
      </c>
      <c r="BB1243" t="s">
        <v>2799</v>
      </c>
      <c r="BC1243" t="s">
        <v>1743</v>
      </c>
      <c r="BD1243" t="s">
        <v>8024</v>
      </c>
      <c r="BE1243" t="s">
        <v>4705</v>
      </c>
      <c r="BF1243">
        <v>409</v>
      </c>
      <c r="BG1243">
        <v>1241</v>
      </c>
      <c r="BH1243">
        <v>0</v>
      </c>
      <c r="BI1243" t="s">
        <v>1547</v>
      </c>
      <c r="BJ1243">
        <v>0</v>
      </c>
      <c r="BK1243">
        <v>0</v>
      </c>
      <c r="BL1243">
        <v>1155</v>
      </c>
      <c r="BM1243" t="s">
        <v>7342</v>
      </c>
      <c r="BN1243" t="s">
        <v>4706</v>
      </c>
      <c r="BO1243" t="s">
        <v>11542</v>
      </c>
      <c r="BP1243" t="e" cm="1">
        <v>#N/A</v>
      </c>
      <c r="BQ1243" t="s">
        <v>1547</v>
      </c>
      <c r="BR1243" t="s">
        <v>11466</v>
      </c>
      <c r="BS1243">
        <v>19</v>
      </c>
      <c r="BT1243" t="s">
        <v>5180</v>
      </c>
      <c r="BU1243" t="s">
        <v>16220</v>
      </c>
      <c r="BV1243" t="s">
        <v>3610</v>
      </c>
      <c r="BW1243" t="s">
        <v>7338</v>
      </c>
      <c r="BX1243" t="s">
        <v>7338</v>
      </c>
      <c r="BY1243" t="s">
        <v>11166</v>
      </c>
      <c r="BZ1243" t="s">
        <v>1547</v>
      </c>
      <c r="CA1243" t="s">
        <v>1744</v>
      </c>
      <c r="CB1243" t="s">
        <v>2003</v>
      </c>
      <c r="CC1243"/>
      <c r="CD1243" t="s">
        <v>998</v>
      </c>
      <c r="CE1243" t="s">
        <v>2799</v>
      </c>
      <c r="CF1243" t="s">
        <v>11550</v>
      </c>
      <c r="CG1243" t="s">
        <v>11551</v>
      </c>
      <c r="CH1243" t="s">
        <v>2799</v>
      </c>
      <c r="CI1243" t="s">
        <v>1547</v>
      </c>
      <c r="CJ1243" t="s">
        <v>4603</v>
      </c>
      <c r="CK1243" t="s">
        <v>1564</v>
      </c>
      <c r="CL1243"/>
      <c r="CM1243"/>
      <c r="CN1243" t="s">
        <v>4409</v>
      </c>
      <c r="CO1243" t="s">
        <v>4370</v>
      </c>
      <c r="CP1243" t="s">
        <v>4409</v>
      </c>
      <c r="CQ1243" t="s">
        <v>4370</v>
      </c>
      <c r="CR1243" t="s">
        <v>1547</v>
      </c>
      <c r="CS1243">
        <v>0</v>
      </c>
      <c r="CT1243" t="s">
        <v>1547</v>
      </c>
      <c r="CU1243" t="s">
        <v>1547</v>
      </c>
      <c r="CV1243" t="s">
        <v>1547</v>
      </c>
      <c r="CW1243" t="s">
        <v>1547</v>
      </c>
      <c r="CX1243" t="s">
        <v>1547</v>
      </c>
      <c r="CY1243">
        <v>1241</v>
      </c>
      <c r="CZ1243" t="s">
        <v>11319</v>
      </c>
      <c r="DA1243" t="s">
        <v>1547</v>
      </c>
      <c r="DB1243" t="s">
        <v>1881</v>
      </c>
      <c r="DC1243" t="s">
        <v>1882</v>
      </c>
      <c r="DD1243" t="s">
        <v>3610</v>
      </c>
      <c r="DE1243" t="s">
        <v>4602</v>
      </c>
      <c r="DF1243" t="s">
        <v>3610</v>
      </c>
      <c r="DG1243" t="s">
        <v>1547</v>
      </c>
      <c r="DH1243" t="s">
        <v>1547</v>
      </c>
      <c r="DI1243" t="s">
        <v>1892</v>
      </c>
      <c r="DJ1243" t="e">
        <v>#N/A</v>
      </c>
      <c r="DK1243"/>
      <c r="DL1243" t="s">
        <v>1892</v>
      </c>
      <c r="DM1243">
        <v>9</v>
      </c>
      <c r="DN1243" t="s">
        <v>1883</v>
      </c>
      <c r="DO1243" t="s">
        <v>1564</v>
      </c>
      <c r="DP1243" t="b">
        <v>1</v>
      </c>
      <c r="DQ1243" t="b">
        <v>0</v>
      </c>
      <c r="DR1243" t="b">
        <v>0</v>
      </c>
      <c r="DS1243" t="b">
        <v>0</v>
      </c>
      <c r="DT1243" t="b">
        <v>0</v>
      </c>
      <c r="DU1243" t="b">
        <v>0</v>
      </c>
      <c r="DV1243" t="b">
        <v>0</v>
      </c>
      <c r="DW1243">
        <v>0</v>
      </c>
      <c r="DX1243" t="b">
        <v>0</v>
      </c>
      <c r="DY1243" t="b">
        <v>0</v>
      </c>
      <c r="DZ1243" t="b">
        <v>0</v>
      </c>
      <c r="EA1243" t="b">
        <v>0</v>
      </c>
      <c r="EB1243" t="b">
        <v>0</v>
      </c>
      <c r="EC1243" t="b">
        <v>0</v>
      </c>
      <c r="ED1243" t="b">
        <v>0</v>
      </c>
      <c r="EE1243" t="b">
        <v>0</v>
      </c>
      <c r="EF1243" t="b">
        <v>0</v>
      </c>
      <c r="EG1243" t="b" cm="1">
        <v>0</v>
      </c>
      <c r="EH1243" t="b">
        <v>0</v>
      </c>
      <c r="EI1243" t="b">
        <v>0</v>
      </c>
      <c r="EJ1243" t="b">
        <v>0</v>
      </c>
      <c r="EK1243" t="s">
        <v>1547</v>
      </c>
      <c r="EL1243">
        <v>0</v>
      </c>
      <c r="EM1243">
        <v>6</v>
      </c>
      <c r="EN1243" t="b">
        <v>0</v>
      </c>
    </row>
    <row r="1244" spans="1:144" ht="15.75">
      <c r="A1244"/>
      <c r="B1244" t="s">
        <v>1564</v>
      </c>
      <c r="C1244" t="s">
        <v>4683</v>
      </c>
      <c r="D1244" t="s">
        <v>4307</v>
      </c>
      <c r="E1244" t="s">
        <v>4277</v>
      </c>
      <c r="F1244" t="s">
        <v>4140</v>
      </c>
      <c r="G1244" t="s">
        <v>4307</v>
      </c>
      <c r="H1244" t="s">
        <v>4307</v>
      </c>
      <c r="I1244" t="s">
        <v>2799</v>
      </c>
      <c r="J1244"/>
      <c r="K1244"/>
      <c r="L1244" t="s">
        <v>1743</v>
      </c>
      <c r="M1244" t="s">
        <v>1749</v>
      </c>
      <c r="N1244"/>
      <c r="O1244"/>
      <c r="P1244" t="s">
        <v>1564</v>
      </c>
      <c r="Q1244" t="s">
        <v>4602</v>
      </c>
      <c r="R1244" t="s">
        <v>4603</v>
      </c>
      <c r="S1244"/>
      <c r="T1244"/>
      <c r="U1244" t="s">
        <v>4409</v>
      </c>
      <c r="V1244" t="s">
        <v>13278</v>
      </c>
      <c r="W1244"/>
      <c r="X1244"/>
      <c r="Y1244"/>
      <c r="Z1244"/>
      <c r="AA1244"/>
      <c r="AB1244"/>
      <c r="AC1244"/>
      <c r="AD1244"/>
      <c r="AE1244"/>
      <c r="AF1244"/>
      <c r="AG1244"/>
      <c r="AH1244"/>
      <c r="AI1244"/>
      <c r="AJ1244"/>
      <c r="AK1244"/>
      <c r="AL1244"/>
      <c r="AM1244"/>
      <c r="AN1244"/>
      <c r="AO1244" s="108" t="s">
        <v>43</v>
      </c>
      <c r="AP1244" t="s">
        <v>2867</v>
      </c>
      <c r="AQ1244">
        <v>21</v>
      </c>
      <c r="AR1244" t="e">
        <v>#N/A</v>
      </c>
      <c r="AS1244" t="s">
        <v>4683</v>
      </c>
      <c r="AT1244" t="e">
        <v>#N/A</v>
      </c>
      <c r="AU1244" t="s">
        <v>4277</v>
      </c>
      <c r="AV1244" t="s">
        <v>9895</v>
      </c>
      <c r="AW1244" t="s">
        <v>9470</v>
      </c>
      <c r="AX1244" t="s">
        <v>1740</v>
      </c>
      <c r="AY1244" t="s">
        <v>10126</v>
      </c>
      <c r="AZ1244" t="s">
        <v>4602</v>
      </c>
      <c r="BA1244" t="s">
        <v>9896</v>
      </c>
      <c r="BB1244" t="s">
        <v>2799</v>
      </c>
      <c r="BC1244" t="s">
        <v>1743</v>
      </c>
      <c r="BD1244" t="s">
        <v>10127</v>
      </c>
      <c r="BE1244" t="s">
        <v>4705</v>
      </c>
      <c r="BF1244">
        <v>345</v>
      </c>
      <c r="BG1244">
        <v>1241</v>
      </c>
      <c r="BH1244">
        <v>0</v>
      </c>
      <c r="BI1244" t="s">
        <v>1547</v>
      </c>
      <c r="BJ1244">
        <v>0</v>
      </c>
      <c r="BK1244">
        <v>0</v>
      </c>
      <c r="BL1244">
        <v>981</v>
      </c>
      <c r="BM1244" t="s">
        <v>9897</v>
      </c>
      <c r="BN1244" t="s">
        <v>4706</v>
      </c>
      <c r="BO1244" t="s">
        <v>11542</v>
      </c>
      <c r="BP1244" t="e" cm="1">
        <v>#N/A</v>
      </c>
      <c r="BQ1244" t="s">
        <v>1547</v>
      </c>
      <c r="BR1244" t="s">
        <v>11466</v>
      </c>
      <c r="BS1244">
        <v>20</v>
      </c>
      <c r="BT1244" t="s">
        <v>5184</v>
      </c>
      <c r="BU1244" t="s">
        <v>16221</v>
      </c>
      <c r="BV1244" t="s">
        <v>4307</v>
      </c>
      <c r="BW1244" t="s">
        <v>9895</v>
      </c>
      <c r="BX1244" t="s">
        <v>10126</v>
      </c>
      <c r="BY1244" t="s">
        <v>1744</v>
      </c>
      <c r="BZ1244" t="s">
        <v>1547</v>
      </c>
      <c r="CA1244" t="s">
        <v>1744</v>
      </c>
      <c r="CB1244" t="s">
        <v>1749</v>
      </c>
      <c r="CC1244"/>
      <c r="CD1244" t="s">
        <v>998</v>
      </c>
      <c r="CE1244" t="s">
        <v>2799</v>
      </c>
      <c r="CF1244" t="s">
        <v>11553</v>
      </c>
      <c r="CG1244" t="s">
        <v>11554</v>
      </c>
      <c r="CH1244" t="s">
        <v>2799</v>
      </c>
      <c r="CI1244" t="s">
        <v>1547</v>
      </c>
      <c r="CJ1244" t="s">
        <v>4603</v>
      </c>
      <c r="CK1244" t="s">
        <v>1564</v>
      </c>
      <c r="CL1244"/>
      <c r="CM1244"/>
      <c r="CN1244" t="s">
        <v>4409</v>
      </c>
      <c r="CO1244" t="s">
        <v>13278</v>
      </c>
      <c r="CP1244" t="s">
        <v>4409</v>
      </c>
      <c r="CQ1244" t="s">
        <v>13278</v>
      </c>
      <c r="CR1244" t="s">
        <v>1547</v>
      </c>
      <c r="CS1244">
        <v>0</v>
      </c>
      <c r="CT1244" t="s">
        <v>1547</v>
      </c>
      <c r="CU1244" t="s">
        <v>1547</v>
      </c>
      <c r="CV1244" t="s">
        <v>1547</v>
      </c>
      <c r="CW1244" t="s">
        <v>1547</v>
      </c>
      <c r="CX1244" t="s">
        <v>1547</v>
      </c>
      <c r="CY1244">
        <v>1242</v>
      </c>
      <c r="CZ1244" t="s">
        <v>11320</v>
      </c>
      <c r="DA1244" t="s">
        <v>1547</v>
      </c>
      <c r="DB1244" t="s">
        <v>1881</v>
      </c>
      <c r="DC1244" t="s">
        <v>1882</v>
      </c>
      <c r="DD1244" t="s">
        <v>4277</v>
      </c>
      <c r="DE1244" t="s">
        <v>4602</v>
      </c>
      <c r="DF1244" t="s">
        <v>4307</v>
      </c>
      <c r="DG1244" t="s">
        <v>1547</v>
      </c>
      <c r="DH1244" t="s">
        <v>1547</v>
      </c>
      <c r="DI1244" t="s">
        <v>1892</v>
      </c>
      <c r="DJ1244" t="e">
        <v>#N/A</v>
      </c>
      <c r="DK1244"/>
      <c r="DL1244" t="s">
        <v>1892</v>
      </c>
      <c r="DM1244">
        <v>9</v>
      </c>
      <c r="DN1244" t="s">
        <v>1883</v>
      </c>
      <c r="DO1244" t="s">
        <v>1564</v>
      </c>
      <c r="DP1244" t="b">
        <v>1</v>
      </c>
      <c r="DQ1244" t="b">
        <v>0</v>
      </c>
      <c r="DR1244" t="b">
        <v>0</v>
      </c>
      <c r="DS1244" t="b">
        <v>0</v>
      </c>
      <c r="DT1244" t="b">
        <v>0</v>
      </c>
      <c r="DU1244" t="b">
        <v>0</v>
      </c>
      <c r="DV1244" t="b">
        <v>0</v>
      </c>
      <c r="DW1244">
        <v>0</v>
      </c>
      <c r="DX1244" t="b">
        <v>0</v>
      </c>
      <c r="DY1244" t="b">
        <v>0</v>
      </c>
      <c r="DZ1244" t="b">
        <v>0</v>
      </c>
      <c r="EA1244" t="b">
        <v>0</v>
      </c>
      <c r="EB1244" t="b">
        <v>0</v>
      </c>
      <c r="EC1244" t="b">
        <v>1</v>
      </c>
      <c r="ED1244" t="b">
        <v>0</v>
      </c>
      <c r="EE1244" t="b">
        <v>0</v>
      </c>
      <c r="EF1244" t="b">
        <v>0</v>
      </c>
      <c r="EG1244" t="b" cm="1">
        <v>0</v>
      </c>
      <c r="EH1244" t="b">
        <v>0</v>
      </c>
      <c r="EI1244" t="b">
        <v>0</v>
      </c>
      <c r="EJ1244" t="b">
        <v>1</v>
      </c>
      <c r="EK1244" t="s">
        <v>5327</v>
      </c>
      <c r="EL1244">
        <v>0</v>
      </c>
      <c r="EM1244">
        <v>17</v>
      </c>
      <c r="EN1244" t="b">
        <v>0</v>
      </c>
    </row>
    <row r="1245" spans="1:144" ht="15.75">
      <c r="A1245"/>
      <c r="B1245" t="s">
        <v>1564</v>
      </c>
      <c r="C1245" t="s">
        <v>4683</v>
      </c>
      <c r="D1245" t="s">
        <v>4117</v>
      </c>
      <c r="E1245" t="s">
        <v>4118</v>
      </c>
      <c r="F1245"/>
      <c r="G1245" t="s">
        <v>4204</v>
      </c>
      <c r="H1245" t="s">
        <v>4205</v>
      </c>
      <c r="I1245" t="s">
        <v>2799</v>
      </c>
      <c r="J1245"/>
      <c r="K1245"/>
      <c r="L1245" t="s">
        <v>1743</v>
      </c>
      <c r="M1245" t="s">
        <v>1749</v>
      </c>
      <c r="N1245"/>
      <c r="O1245"/>
      <c r="P1245" t="s">
        <v>1564</v>
      </c>
      <c r="Q1245" t="s">
        <v>4602</v>
      </c>
      <c r="R1245" t="s">
        <v>4603</v>
      </c>
      <c r="S1245"/>
      <c r="T1245"/>
      <c r="U1245" t="s">
        <v>4409</v>
      </c>
      <c r="V1245" t="s">
        <v>4155</v>
      </c>
      <c r="W1245"/>
      <c r="X1245"/>
      <c r="Y1245"/>
      <c r="Z1245"/>
      <c r="AA1245"/>
      <c r="AB1245"/>
      <c r="AC1245"/>
      <c r="AD1245"/>
      <c r="AE1245"/>
      <c r="AF1245"/>
      <c r="AG1245"/>
      <c r="AH1245"/>
      <c r="AI1245"/>
      <c r="AJ1245"/>
      <c r="AK1245"/>
      <c r="AL1245"/>
      <c r="AM1245"/>
      <c r="AN1245"/>
      <c r="AO1245" s="108" t="s">
        <v>43</v>
      </c>
      <c r="AP1245" t="s">
        <v>2867</v>
      </c>
      <c r="AQ1245">
        <v>22</v>
      </c>
      <c r="AR1245" t="e">
        <v>#N/A</v>
      </c>
      <c r="AS1245" t="s">
        <v>4683</v>
      </c>
      <c r="AT1245" t="e">
        <v>#N/A</v>
      </c>
      <c r="AU1245" t="s">
        <v>4118</v>
      </c>
      <c r="AV1245" t="s">
        <v>9387</v>
      </c>
      <c r="AW1245" t="s">
        <v>1744</v>
      </c>
      <c r="AX1245" t="s">
        <v>1740</v>
      </c>
      <c r="AY1245" t="s">
        <v>9725</v>
      </c>
      <c r="AZ1245" t="s">
        <v>4602</v>
      </c>
      <c r="BA1245" t="s">
        <v>9389</v>
      </c>
      <c r="BB1245" t="s">
        <v>2799</v>
      </c>
      <c r="BC1245" t="s">
        <v>1743</v>
      </c>
      <c r="BD1245" t="s">
        <v>9568</v>
      </c>
      <c r="BE1245" t="s">
        <v>4705</v>
      </c>
      <c r="BF1245">
        <v>350</v>
      </c>
      <c r="BG1245">
        <v>1241</v>
      </c>
      <c r="BH1245">
        <v>0</v>
      </c>
      <c r="BI1245" t="s">
        <v>1547</v>
      </c>
      <c r="BJ1245">
        <v>0</v>
      </c>
      <c r="BK1245">
        <v>0</v>
      </c>
      <c r="BL1245">
        <v>949</v>
      </c>
      <c r="BM1245" t="s">
        <v>9391</v>
      </c>
      <c r="BN1245" t="s">
        <v>4706</v>
      </c>
      <c r="BO1245" t="s">
        <v>11542</v>
      </c>
      <c r="BP1245" t="e" cm="1">
        <v>#N/A</v>
      </c>
      <c r="BQ1245" t="s">
        <v>1547</v>
      </c>
      <c r="BR1245" t="s">
        <v>11466</v>
      </c>
      <c r="BS1245">
        <v>21</v>
      </c>
      <c r="BT1245" t="s">
        <v>5188</v>
      </c>
      <c r="BU1245" t="s">
        <v>16222</v>
      </c>
      <c r="BV1245" t="s">
        <v>4117</v>
      </c>
      <c r="BW1245" t="s">
        <v>9387</v>
      </c>
      <c r="BX1245" t="s">
        <v>9727</v>
      </c>
      <c r="BY1245" t="s">
        <v>1744</v>
      </c>
      <c r="BZ1245" t="s">
        <v>1547</v>
      </c>
      <c r="CA1245" t="s">
        <v>1744</v>
      </c>
      <c r="CB1245" t="s">
        <v>1749</v>
      </c>
      <c r="CC1245"/>
      <c r="CD1245" t="s">
        <v>998</v>
      </c>
      <c r="CE1245" t="s">
        <v>2799</v>
      </c>
      <c r="CF1245" t="s">
        <v>11556</v>
      </c>
      <c r="CG1245" t="s">
        <v>11557</v>
      </c>
      <c r="CH1245" t="s">
        <v>2799</v>
      </c>
      <c r="CI1245" t="s">
        <v>1547</v>
      </c>
      <c r="CJ1245" t="s">
        <v>4603</v>
      </c>
      <c r="CK1245" t="s">
        <v>1564</v>
      </c>
      <c r="CL1245"/>
      <c r="CM1245"/>
      <c r="CN1245" t="s">
        <v>4409</v>
      </c>
      <c r="CO1245" t="s">
        <v>4155</v>
      </c>
      <c r="CP1245" t="s">
        <v>4409</v>
      </c>
      <c r="CQ1245" t="s">
        <v>4155</v>
      </c>
      <c r="CR1245" t="s">
        <v>1547</v>
      </c>
      <c r="CS1245">
        <v>0</v>
      </c>
      <c r="CT1245" t="s">
        <v>1547</v>
      </c>
      <c r="CU1245" t="s">
        <v>1547</v>
      </c>
      <c r="CV1245" t="s">
        <v>1547</v>
      </c>
      <c r="CW1245" t="s">
        <v>1547</v>
      </c>
      <c r="CX1245" t="s">
        <v>1547</v>
      </c>
      <c r="CY1245">
        <v>1243</v>
      </c>
      <c r="CZ1245" t="s">
        <v>11321</v>
      </c>
      <c r="DA1245" t="s">
        <v>1547</v>
      </c>
      <c r="DB1245" t="s">
        <v>1881</v>
      </c>
      <c r="DC1245" t="s">
        <v>1882</v>
      </c>
      <c r="DD1245" t="s">
        <v>4118</v>
      </c>
      <c r="DE1245" t="s">
        <v>4602</v>
      </c>
      <c r="DF1245" t="s">
        <v>4204</v>
      </c>
      <c r="DG1245" t="s">
        <v>1547</v>
      </c>
      <c r="DH1245" t="s">
        <v>1547</v>
      </c>
      <c r="DI1245" t="s">
        <v>1892</v>
      </c>
      <c r="DJ1245" t="e">
        <v>#N/A</v>
      </c>
      <c r="DK1245"/>
      <c r="DL1245" t="s">
        <v>1892</v>
      </c>
      <c r="DM1245">
        <v>9</v>
      </c>
      <c r="DN1245" t="s">
        <v>1883</v>
      </c>
      <c r="DO1245" t="s">
        <v>1564</v>
      </c>
      <c r="DP1245" t="b">
        <v>1</v>
      </c>
      <c r="DQ1245" t="b">
        <v>0</v>
      </c>
      <c r="DR1245" t="b">
        <v>0</v>
      </c>
      <c r="DS1245" t="b">
        <v>0</v>
      </c>
      <c r="DT1245" t="b">
        <v>0</v>
      </c>
      <c r="DU1245" t="b">
        <v>0</v>
      </c>
      <c r="DV1245" t="b">
        <v>0</v>
      </c>
      <c r="DW1245">
        <v>0</v>
      </c>
      <c r="DX1245" t="b">
        <v>0</v>
      </c>
      <c r="DY1245" t="b">
        <v>0</v>
      </c>
      <c r="DZ1245" t="b">
        <v>0</v>
      </c>
      <c r="EA1245" t="b">
        <v>0</v>
      </c>
      <c r="EB1245" t="b">
        <v>0</v>
      </c>
      <c r="EC1245" t="b">
        <v>0</v>
      </c>
      <c r="ED1245" t="b">
        <v>0</v>
      </c>
      <c r="EE1245" t="b">
        <v>0</v>
      </c>
      <c r="EF1245" t="b">
        <v>0</v>
      </c>
      <c r="EG1245" t="b" cm="1">
        <v>0</v>
      </c>
      <c r="EH1245" t="b">
        <v>0</v>
      </c>
      <c r="EI1245" t="b">
        <v>0</v>
      </c>
      <c r="EJ1245" t="b">
        <v>0</v>
      </c>
      <c r="EK1245" t="s">
        <v>1547</v>
      </c>
      <c r="EL1245">
        <v>0</v>
      </c>
      <c r="EM1245">
        <v>21</v>
      </c>
      <c r="EN1245" t="b">
        <v>0</v>
      </c>
    </row>
    <row r="1246" spans="1:144" ht="15.75">
      <c r="A1246"/>
      <c r="B1246" t="s">
        <v>1564</v>
      </c>
      <c r="C1246" t="s">
        <v>4683</v>
      </c>
      <c r="D1246" t="s">
        <v>4134</v>
      </c>
      <c r="E1246" t="s">
        <v>4135</v>
      </c>
      <c r="F1246"/>
      <c r="G1246" t="s">
        <v>4134</v>
      </c>
      <c r="H1246" t="s">
        <v>4206</v>
      </c>
      <c r="I1246" t="s">
        <v>2799</v>
      </c>
      <c r="J1246"/>
      <c r="K1246"/>
      <c r="L1246" t="s">
        <v>1743</v>
      </c>
      <c r="M1246" t="s">
        <v>1749</v>
      </c>
      <c r="N1246"/>
      <c r="O1246"/>
      <c r="P1246" t="s">
        <v>1564</v>
      </c>
      <c r="Q1246" t="s">
        <v>4602</v>
      </c>
      <c r="R1246" t="s">
        <v>4603</v>
      </c>
      <c r="S1246"/>
      <c r="T1246"/>
      <c r="U1246" t="s">
        <v>4409</v>
      </c>
      <c r="V1246" t="s">
        <v>4158</v>
      </c>
      <c r="W1246"/>
      <c r="X1246"/>
      <c r="Y1246"/>
      <c r="Z1246"/>
      <c r="AA1246"/>
      <c r="AB1246"/>
      <c r="AC1246"/>
      <c r="AD1246"/>
      <c r="AE1246"/>
      <c r="AF1246"/>
      <c r="AG1246"/>
      <c r="AH1246"/>
      <c r="AI1246"/>
      <c r="AJ1246"/>
      <c r="AK1246"/>
      <c r="AL1246"/>
      <c r="AM1246"/>
      <c r="AN1246"/>
      <c r="AO1246" s="108" t="s">
        <v>43</v>
      </c>
      <c r="AP1246" t="s">
        <v>2867</v>
      </c>
      <c r="AQ1246">
        <v>23</v>
      </c>
      <c r="AR1246" t="e">
        <v>#N/A</v>
      </c>
      <c r="AS1246" t="s">
        <v>4683</v>
      </c>
      <c r="AT1246" t="e">
        <v>#N/A</v>
      </c>
      <c r="AU1246" t="s">
        <v>4135</v>
      </c>
      <c r="AV1246" t="s">
        <v>9452</v>
      </c>
      <c r="AW1246" t="s">
        <v>1744</v>
      </c>
      <c r="AX1246" t="s">
        <v>1740</v>
      </c>
      <c r="AY1246" t="s">
        <v>9453</v>
      </c>
      <c r="AZ1246" t="s">
        <v>4602</v>
      </c>
      <c r="BA1246" t="s">
        <v>9454</v>
      </c>
      <c r="BB1246" t="s">
        <v>2799</v>
      </c>
      <c r="BC1246" t="s">
        <v>1743</v>
      </c>
      <c r="BD1246" t="s">
        <v>9578</v>
      </c>
      <c r="BE1246" t="s">
        <v>4705</v>
      </c>
      <c r="BF1246">
        <v>347</v>
      </c>
      <c r="BG1246">
        <v>1241</v>
      </c>
      <c r="BH1246">
        <v>0</v>
      </c>
      <c r="BI1246" t="s">
        <v>1547</v>
      </c>
      <c r="BJ1246">
        <v>0</v>
      </c>
      <c r="BK1246">
        <v>0</v>
      </c>
      <c r="BL1246">
        <v>950</v>
      </c>
      <c r="BM1246" t="s">
        <v>9456</v>
      </c>
      <c r="BN1246" t="s">
        <v>4706</v>
      </c>
      <c r="BO1246" t="s">
        <v>11542</v>
      </c>
      <c r="BP1246" t="e" cm="1">
        <v>#N/A</v>
      </c>
      <c r="BQ1246" t="s">
        <v>1547</v>
      </c>
      <c r="BR1246" t="s">
        <v>11466</v>
      </c>
      <c r="BS1246">
        <v>22</v>
      </c>
      <c r="BT1246" t="s">
        <v>5192</v>
      </c>
      <c r="BU1246" t="s">
        <v>16223</v>
      </c>
      <c r="BV1246" t="s">
        <v>4134</v>
      </c>
      <c r="BW1246" t="s">
        <v>9452</v>
      </c>
      <c r="BX1246" t="s">
        <v>9732</v>
      </c>
      <c r="BY1246" t="s">
        <v>1744</v>
      </c>
      <c r="BZ1246" t="s">
        <v>1547</v>
      </c>
      <c r="CA1246" t="s">
        <v>1744</v>
      </c>
      <c r="CB1246" t="s">
        <v>1749</v>
      </c>
      <c r="CC1246"/>
      <c r="CD1246" t="s">
        <v>998</v>
      </c>
      <c r="CE1246" t="s">
        <v>2799</v>
      </c>
      <c r="CF1246" t="s">
        <v>11559</v>
      </c>
      <c r="CG1246" t="s">
        <v>11560</v>
      </c>
      <c r="CH1246" t="s">
        <v>2799</v>
      </c>
      <c r="CI1246" t="s">
        <v>1547</v>
      </c>
      <c r="CJ1246" t="s">
        <v>4603</v>
      </c>
      <c r="CK1246" t="s">
        <v>1564</v>
      </c>
      <c r="CL1246"/>
      <c r="CM1246"/>
      <c r="CN1246" t="s">
        <v>4409</v>
      </c>
      <c r="CO1246" t="s">
        <v>4158</v>
      </c>
      <c r="CP1246" t="s">
        <v>4409</v>
      </c>
      <c r="CQ1246" t="s">
        <v>4158</v>
      </c>
      <c r="CR1246" t="s">
        <v>1547</v>
      </c>
      <c r="CS1246">
        <v>0</v>
      </c>
      <c r="CT1246" t="s">
        <v>1547</v>
      </c>
      <c r="CU1246" t="s">
        <v>1547</v>
      </c>
      <c r="CV1246" t="s">
        <v>1547</v>
      </c>
      <c r="CW1246" t="s">
        <v>1547</v>
      </c>
      <c r="CX1246" t="s">
        <v>1547</v>
      </c>
      <c r="CY1246">
        <v>1244</v>
      </c>
      <c r="CZ1246" t="s">
        <v>11322</v>
      </c>
      <c r="DA1246" t="s">
        <v>1547</v>
      </c>
      <c r="DB1246" t="s">
        <v>1881</v>
      </c>
      <c r="DC1246" t="s">
        <v>1882</v>
      </c>
      <c r="DD1246" t="s">
        <v>4135</v>
      </c>
      <c r="DE1246" t="s">
        <v>4602</v>
      </c>
      <c r="DF1246" t="s">
        <v>4134</v>
      </c>
      <c r="DG1246" t="s">
        <v>1547</v>
      </c>
      <c r="DH1246" t="s">
        <v>1547</v>
      </c>
      <c r="DI1246" t="s">
        <v>1892</v>
      </c>
      <c r="DJ1246" t="e">
        <v>#N/A</v>
      </c>
      <c r="DK1246"/>
      <c r="DL1246" t="s">
        <v>1892</v>
      </c>
      <c r="DM1246">
        <v>9</v>
      </c>
      <c r="DN1246" t="s">
        <v>1883</v>
      </c>
      <c r="DO1246" t="s">
        <v>1564</v>
      </c>
      <c r="DP1246" t="b">
        <v>1</v>
      </c>
      <c r="DQ1246" t="b">
        <v>0</v>
      </c>
      <c r="DR1246" t="b">
        <v>0</v>
      </c>
      <c r="DS1246" t="b">
        <v>0</v>
      </c>
      <c r="DT1246" t="b">
        <v>0</v>
      </c>
      <c r="DU1246" t="b">
        <v>0</v>
      </c>
      <c r="DV1246" t="b">
        <v>0</v>
      </c>
      <c r="DW1246">
        <v>0</v>
      </c>
      <c r="DX1246" t="b">
        <v>0</v>
      </c>
      <c r="DY1246" t="b">
        <v>0</v>
      </c>
      <c r="DZ1246" t="b">
        <v>0</v>
      </c>
      <c r="EA1246" t="b">
        <v>0</v>
      </c>
      <c r="EB1246" t="b">
        <v>0</v>
      </c>
      <c r="EC1246" t="b">
        <v>0</v>
      </c>
      <c r="ED1246" t="b">
        <v>0</v>
      </c>
      <c r="EE1246" t="b">
        <v>0</v>
      </c>
      <c r="EF1246" t="b">
        <v>0</v>
      </c>
      <c r="EG1246" t="b" cm="1">
        <v>0</v>
      </c>
      <c r="EH1246" t="b">
        <v>0</v>
      </c>
      <c r="EI1246" t="b">
        <v>0</v>
      </c>
      <c r="EJ1246" t="b">
        <v>0</v>
      </c>
      <c r="EK1246" t="s">
        <v>1547</v>
      </c>
      <c r="EL1246">
        <v>0</v>
      </c>
      <c r="EM1246">
        <v>14</v>
      </c>
      <c r="EN1246" t="b">
        <v>0</v>
      </c>
    </row>
    <row r="1247" spans="1:144" ht="15.75">
      <c r="A1247"/>
      <c r="B1247" t="s">
        <v>1564</v>
      </c>
      <c r="C1247" t="s">
        <v>4683</v>
      </c>
      <c r="D1247" t="s">
        <v>4132</v>
      </c>
      <c r="E1247" t="s">
        <v>4133</v>
      </c>
      <c r="F1247"/>
      <c r="G1247" t="s">
        <v>4132</v>
      </c>
      <c r="H1247" t="s">
        <v>4208</v>
      </c>
      <c r="I1247" t="s">
        <v>2799</v>
      </c>
      <c r="J1247"/>
      <c r="K1247"/>
      <c r="L1247" t="s">
        <v>1743</v>
      </c>
      <c r="M1247" t="s">
        <v>1749</v>
      </c>
      <c r="N1247"/>
      <c r="O1247"/>
      <c r="P1247" t="s">
        <v>1564</v>
      </c>
      <c r="Q1247" t="s">
        <v>4602</v>
      </c>
      <c r="R1247" t="s">
        <v>4603</v>
      </c>
      <c r="S1247"/>
      <c r="T1247"/>
      <c r="U1247" t="s">
        <v>4409</v>
      </c>
      <c r="V1247" t="s">
        <v>4157</v>
      </c>
      <c r="W1247"/>
      <c r="X1247"/>
      <c r="Y1247"/>
      <c r="Z1247"/>
      <c r="AA1247"/>
      <c r="AB1247"/>
      <c r="AC1247"/>
      <c r="AD1247"/>
      <c r="AE1247"/>
      <c r="AF1247"/>
      <c r="AG1247"/>
      <c r="AH1247"/>
      <c r="AI1247"/>
      <c r="AJ1247"/>
      <c r="AK1247"/>
      <c r="AL1247"/>
      <c r="AM1247"/>
      <c r="AN1247"/>
      <c r="AO1247" s="108" t="s">
        <v>43</v>
      </c>
      <c r="AP1247" t="s">
        <v>2867</v>
      </c>
      <c r="AQ1247">
        <v>24</v>
      </c>
      <c r="AR1247" t="e">
        <v>#N/A</v>
      </c>
      <c r="AS1247" t="s">
        <v>4683</v>
      </c>
      <c r="AT1247" t="e">
        <v>#N/A</v>
      </c>
      <c r="AU1247" t="s">
        <v>4133</v>
      </c>
      <c r="AV1247" t="s">
        <v>9443</v>
      </c>
      <c r="AW1247" t="s">
        <v>1744</v>
      </c>
      <c r="AX1247" t="s">
        <v>1740</v>
      </c>
      <c r="AY1247" t="s">
        <v>9444</v>
      </c>
      <c r="AZ1247" t="s">
        <v>4602</v>
      </c>
      <c r="BA1247" t="s">
        <v>9445</v>
      </c>
      <c r="BB1247" t="s">
        <v>2799</v>
      </c>
      <c r="BC1247" t="s">
        <v>1743</v>
      </c>
      <c r="BD1247" t="s">
        <v>9583</v>
      </c>
      <c r="BE1247" t="s">
        <v>4705</v>
      </c>
      <c r="BF1247">
        <v>348</v>
      </c>
      <c r="BG1247">
        <v>1241</v>
      </c>
      <c r="BH1247">
        <v>0</v>
      </c>
      <c r="BI1247" t="s">
        <v>1547</v>
      </c>
      <c r="BJ1247">
        <v>0</v>
      </c>
      <c r="BK1247">
        <v>0</v>
      </c>
      <c r="BL1247">
        <v>951</v>
      </c>
      <c r="BM1247" t="s">
        <v>9447</v>
      </c>
      <c r="BN1247" t="s">
        <v>4706</v>
      </c>
      <c r="BO1247" t="s">
        <v>11542</v>
      </c>
      <c r="BP1247" t="e" cm="1">
        <v>#N/A</v>
      </c>
      <c r="BQ1247" t="s">
        <v>1547</v>
      </c>
      <c r="BR1247" t="s">
        <v>11466</v>
      </c>
      <c r="BS1247">
        <v>23</v>
      </c>
      <c r="BT1247" t="s">
        <v>5202</v>
      </c>
      <c r="BU1247" t="s">
        <v>16224</v>
      </c>
      <c r="BV1247" t="s">
        <v>4132</v>
      </c>
      <c r="BW1247" t="s">
        <v>9443</v>
      </c>
      <c r="BX1247" t="s">
        <v>9738</v>
      </c>
      <c r="BY1247" t="s">
        <v>1744</v>
      </c>
      <c r="BZ1247" t="s">
        <v>1547</v>
      </c>
      <c r="CA1247" t="s">
        <v>1744</v>
      </c>
      <c r="CB1247" t="s">
        <v>1749</v>
      </c>
      <c r="CC1247"/>
      <c r="CD1247" t="s">
        <v>998</v>
      </c>
      <c r="CE1247" t="s">
        <v>2799</v>
      </c>
      <c r="CF1247" t="s">
        <v>11562</v>
      </c>
      <c r="CG1247" t="s">
        <v>11563</v>
      </c>
      <c r="CH1247" t="s">
        <v>2799</v>
      </c>
      <c r="CI1247" t="s">
        <v>1547</v>
      </c>
      <c r="CJ1247" t="s">
        <v>4603</v>
      </c>
      <c r="CK1247" t="s">
        <v>1564</v>
      </c>
      <c r="CL1247"/>
      <c r="CM1247"/>
      <c r="CN1247" t="s">
        <v>4409</v>
      </c>
      <c r="CO1247" t="s">
        <v>4157</v>
      </c>
      <c r="CP1247" t="s">
        <v>4409</v>
      </c>
      <c r="CQ1247" t="s">
        <v>4157</v>
      </c>
      <c r="CR1247" t="s">
        <v>1547</v>
      </c>
      <c r="CS1247">
        <v>0</v>
      </c>
      <c r="CT1247" t="s">
        <v>1547</v>
      </c>
      <c r="CU1247" t="s">
        <v>1547</v>
      </c>
      <c r="CV1247" t="s">
        <v>1547</v>
      </c>
      <c r="CW1247" t="s">
        <v>1547</v>
      </c>
      <c r="CX1247" t="s">
        <v>1547</v>
      </c>
      <c r="CY1247">
        <v>1245</v>
      </c>
      <c r="CZ1247" t="s">
        <v>11323</v>
      </c>
      <c r="DA1247" t="s">
        <v>1547</v>
      </c>
      <c r="DB1247" t="s">
        <v>1881</v>
      </c>
      <c r="DC1247" t="s">
        <v>1882</v>
      </c>
      <c r="DD1247" t="s">
        <v>4133</v>
      </c>
      <c r="DE1247" t="s">
        <v>4602</v>
      </c>
      <c r="DF1247" t="s">
        <v>4132</v>
      </c>
      <c r="DG1247" t="s">
        <v>1547</v>
      </c>
      <c r="DH1247" t="s">
        <v>1547</v>
      </c>
      <c r="DI1247" t="s">
        <v>1892</v>
      </c>
      <c r="DJ1247" t="e">
        <v>#N/A</v>
      </c>
      <c r="DK1247"/>
      <c r="DL1247" t="s">
        <v>1892</v>
      </c>
      <c r="DM1247">
        <v>9</v>
      </c>
      <c r="DN1247" t="s">
        <v>1883</v>
      </c>
      <c r="DO1247" t="s">
        <v>1564</v>
      </c>
      <c r="DP1247" t="b">
        <v>1</v>
      </c>
      <c r="DQ1247" t="b">
        <v>0</v>
      </c>
      <c r="DR1247" t="b">
        <v>0</v>
      </c>
      <c r="DS1247" t="b">
        <v>0</v>
      </c>
      <c r="DT1247" t="b">
        <v>0</v>
      </c>
      <c r="DU1247" t="b">
        <v>0</v>
      </c>
      <c r="DV1247" t="b">
        <v>0</v>
      </c>
      <c r="DW1247">
        <v>0</v>
      </c>
      <c r="DX1247" t="b">
        <v>0</v>
      </c>
      <c r="DY1247" t="b">
        <v>0</v>
      </c>
      <c r="DZ1247" t="b">
        <v>0</v>
      </c>
      <c r="EA1247" t="b">
        <v>0</v>
      </c>
      <c r="EB1247" t="b">
        <v>0</v>
      </c>
      <c r="EC1247" t="b">
        <v>0</v>
      </c>
      <c r="ED1247" t="b">
        <v>0</v>
      </c>
      <c r="EE1247" t="b">
        <v>0</v>
      </c>
      <c r="EF1247" t="b">
        <v>0</v>
      </c>
      <c r="EG1247" t="b" cm="1">
        <v>0</v>
      </c>
      <c r="EH1247" t="b">
        <v>0</v>
      </c>
      <c r="EI1247" t="b">
        <v>0</v>
      </c>
      <c r="EJ1247" t="b">
        <v>0</v>
      </c>
      <c r="EK1247" t="s">
        <v>1547</v>
      </c>
      <c r="EL1247">
        <v>0</v>
      </c>
      <c r="EM1247">
        <v>18</v>
      </c>
      <c r="EN1247" t="b">
        <v>0</v>
      </c>
    </row>
    <row r="1248" spans="1:144" ht="15.75">
      <c r="A1248"/>
      <c r="B1248" t="s">
        <v>1564</v>
      </c>
      <c r="C1248" t="s">
        <v>4683</v>
      </c>
      <c r="D1248" t="s">
        <v>4197</v>
      </c>
      <c r="E1248" t="s">
        <v>4198</v>
      </c>
      <c r="F1248"/>
      <c r="G1248" t="s">
        <v>4197</v>
      </c>
      <c r="H1248" t="s">
        <v>4197</v>
      </c>
      <c r="I1248" t="s">
        <v>2799</v>
      </c>
      <c r="J1248"/>
      <c r="K1248"/>
      <c r="L1248" t="s">
        <v>1743</v>
      </c>
      <c r="M1248" t="s">
        <v>2003</v>
      </c>
      <c r="N1248" t="s">
        <v>4707</v>
      </c>
      <c r="O1248"/>
      <c r="P1248" t="s">
        <v>1564</v>
      </c>
      <c r="Q1248" t="s">
        <v>4602</v>
      </c>
      <c r="R1248" t="s">
        <v>4603</v>
      </c>
      <c r="S1248"/>
      <c r="T1248"/>
      <c r="U1248" t="s">
        <v>4409</v>
      </c>
      <c r="V1248" t="s">
        <v>4203</v>
      </c>
      <c r="W1248"/>
      <c r="X1248"/>
      <c r="Y1248"/>
      <c r="Z1248"/>
      <c r="AA1248"/>
      <c r="AB1248"/>
      <c r="AC1248"/>
      <c r="AD1248"/>
      <c r="AE1248"/>
      <c r="AF1248"/>
      <c r="AG1248"/>
      <c r="AH1248"/>
      <c r="AI1248"/>
      <c r="AJ1248"/>
      <c r="AK1248"/>
      <c r="AL1248"/>
      <c r="AM1248"/>
      <c r="AN1248"/>
      <c r="AO1248" s="108" t="s">
        <v>43</v>
      </c>
      <c r="AP1248" t="s">
        <v>2867</v>
      </c>
      <c r="AQ1248">
        <v>25</v>
      </c>
      <c r="AR1248" t="e">
        <v>#N/A</v>
      </c>
      <c r="AS1248" t="s">
        <v>4683</v>
      </c>
      <c r="AT1248" t="e">
        <v>#N/A</v>
      </c>
      <c r="AU1248" t="s">
        <v>4198</v>
      </c>
      <c r="AV1248" t="s">
        <v>9713</v>
      </c>
      <c r="AW1248" t="s">
        <v>1744</v>
      </c>
      <c r="AX1248" t="s">
        <v>1740</v>
      </c>
      <c r="AY1248" t="s">
        <v>11565</v>
      </c>
      <c r="AZ1248" t="s">
        <v>4602</v>
      </c>
      <c r="BA1248" t="s">
        <v>9715</v>
      </c>
      <c r="BB1248" t="s">
        <v>2799</v>
      </c>
      <c r="BC1248" t="s">
        <v>1743</v>
      </c>
      <c r="BD1248" t="s">
        <v>11566</v>
      </c>
      <c r="BE1248" t="s">
        <v>4705</v>
      </c>
      <c r="BF1248">
        <v>948</v>
      </c>
      <c r="BG1248">
        <v>1241</v>
      </c>
      <c r="BH1248">
        <v>0</v>
      </c>
      <c r="BI1248" t="s">
        <v>1547</v>
      </c>
      <c r="BJ1248">
        <v>0</v>
      </c>
      <c r="BK1248">
        <v>0</v>
      </c>
      <c r="BL1248">
        <v>959</v>
      </c>
      <c r="BM1248" t="s">
        <v>9717</v>
      </c>
      <c r="BN1248" t="s">
        <v>4706</v>
      </c>
      <c r="BO1248" t="s">
        <v>11542</v>
      </c>
      <c r="BP1248" t="e" cm="1">
        <v>#N/A</v>
      </c>
      <c r="BQ1248" t="s">
        <v>1547</v>
      </c>
      <c r="BR1248" t="s">
        <v>11466</v>
      </c>
      <c r="BS1248">
        <v>24</v>
      </c>
      <c r="BT1248" t="s">
        <v>5213</v>
      </c>
      <c r="BU1248" t="s">
        <v>16225</v>
      </c>
      <c r="BV1248" t="s">
        <v>4197</v>
      </c>
      <c r="BW1248" t="s">
        <v>9713</v>
      </c>
      <c r="BX1248" t="s">
        <v>11565</v>
      </c>
      <c r="BY1248" t="s">
        <v>11567</v>
      </c>
      <c r="BZ1248" t="s">
        <v>1547</v>
      </c>
      <c r="CA1248" t="s">
        <v>1744</v>
      </c>
      <c r="CB1248" t="s">
        <v>2003</v>
      </c>
      <c r="CC1248"/>
      <c r="CD1248" t="s">
        <v>998</v>
      </c>
      <c r="CE1248" t="s">
        <v>2799</v>
      </c>
      <c r="CF1248" t="s">
        <v>11568</v>
      </c>
      <c r="CG1248" t="s">
        <v>11569</v>
      </c>
      <c r="CH1248" t="s">
        <v>2799</v>
      </c>
      <c r="CI1248" t="s">
        <v>1547</v>
      </c>
      <c r="CJ1248" t="s">
        <v>4603</v>
      </c>
      <c r="CK1248" t="s">
        <v>1564</v>
      </c>
      <c r="CL1248"/>
      <c r="CM1248"/>
      <c r="CN1248" t="s">
        <v>4409</v>
      </c>
      <c r="CO1248" t="s">
        <v>4203</v>
      </c>
      <c r="CP1248" t="s">
        <v>4409</v>
      </c>
      <c r="CQ1248" t="s">
        <v>4203</v>
      </c>
      <c r="CR1248" t="s">
        <v>1547</v>
      </c>
      <c r="CS1248">
        <v>0</v>
      </c>
      <c r="CT1248" t="s">
        <v>1547</v>
      </c>
      <c r="CU1248" t="s">
        <v>1547</v>
      </c>
      <c r="CV1248" t="s">
        <v>1547</v>
      </c>
      <c r="CW1248" t="s">
        <v>1547</v>
      </c>
      <c r="CX1248" t="s">
        <v>1547</v>
      </c>
      <c r="CY1248">
        <v>1246</v>
      </c>
      <c r="CZ1248" t="s">
        <v>11324</v>
      </c>
      <c r="DA1248" t="s">
        <v>1547</v>
      </c>
      <c r="DB1248" t="s">
        <v>1881</v>
      </c>
      <c r="DC1248" t="s">
        <v>1882</v>
      </c>
      <c r="DD1248" t="s">
        <v>4198</v>
      </c>
      <c r="DE1248" t="s">
        <v>4602</v>
      </c>
      <c r="DF1248" t="s">
        <v>4197</v>
      </c>
      <c r="DG1248" t="s">
        <v>1547</v>
      </c>
      <c r="DH1248" t="s">
        <v>1547</v>
      </c>
      <c r="DI1248" t="s">
        <v>1892</v>
      </c>
      <c r="DJ1248" t="e">
        <v>#N/A</v>
      </c>
      <c r="DK1248"/>
      <c r="DL1248" t="s">
        <v>1892</v>
      </c>
      <c r="DM1248">
        <v>9</v>
      </c>
      <c r="DN1248" t="s">
        <v>1883</v>
      </c>
      <c r="DO1248" t="s">
        <v>1564</v>
      </c>
      <c r="DP1248" t="b">
        <v>1</v>
      </c>
      <c r="DQ1248" t="b">
        <v>0</v>
      </c>
      <c r="DR1248" t="b">
        <v>0</v>
      </c>
      <c r="DS1248" t="b">
        <v>0</v>
      </c>
      <c r="DT1248" t="b">
        <v>0</v>
      </c>
      <c r="DU1248" t="b">
        <v>0</v>
      </c>
      <c r="DV1248" t="b">
        <v>0</v>
      </c>
      <c r="DW1248">
        <v>0</v>
      </c>
      <c r="DX1248" t="b">
        <v>0</v>
      </c>
      <c r="DY1248" t="b">
        <v>0</v>
      </c>
      <c r="DZ1248" t="b">
        <v>0</v>
      </c>
      <c r="EA1248" t="b">
        <v>0</v>
      </c>
      <c r="EB1248" t="b">
        <v>0</v>
      </c>
      <c r="EC1248" t="b">
        <v>1</v>
      </c>
      <c r="ED1248" t="b">
        <v>0</v>
      </c>
      <c r="EE1248" t="b">
        <v>0</v>
      </c>
      <c r="EF1248" t="b">
        <v>0</v>
      </c>
      <c r="EG1248" t="b" cm="1">
        <v>1</v>
      </c>
      <c r="EH1248" t="b">
        <v>0</v>
      </c>
      <c r="EI1248" t="b">
        <v>0</v>
      </c>
      <c r="EJ1248" t="b">
        <v>1</v>
      </c>
      <c r="EK1248" t="s">
        <v>5981</v>
      </c>
      <c r="EL1248">
        <v>1</v>
      </c>
      <c r="EM1248">
        <v>14</v>
      </c>
      <c r="EN1248" t="b">
        <v>0</v>
      </c>
    </row>
    <row r="1249" spans="1:144" ht="31.5">
      <c r="A1249"/>
      <c r="B1249" t="s">
        <v>1564</v>
      </c>
      <c r="C1249" t="s">
        <v>4683</v>
      </c>
      <c r="D1249" t="s">
        <v>4601</v>
      </c>
      <c r="E1249" t="s">
        <v>4601</v>
      </c>
      <c r="F1249" t="s">
        <v>4605</v>
      </c>
      <c r="G1249" t="s">
        <v>4687</v>
      </c>
      <c r="H1249" s="109" t="s">
        <v>4636</v>
      </c>
      <c r="I1249" t="s">
        <v>2799</v>
      </c>
      <c r="J1249"/>
      <c r="K1249"/>
      <c r="L1249" t="s">
        <v>1743</v>
      </c>
      <c r="M1249" t="s">
        <v>1754</v>
      </c>
      <c r="N1249" t="s">
        <v>4637</v>
      </c>
      <c r="O1249"/>
      <c r="P1249" t="s">
        <v>1564</v>
      </c>
      <c r="Q1249" t="s">
        <v>4602</v>
      </c>
      <c r="R1249" t="s">
        <v>4603</v>
      </c>
      <c r="S1249"/>
      <c r="T1249"/>
      <c r="U1249" t="s">
        <v>4409</v>
      </c>
      <c r="V1249" t="s">
        <v>4608</v>
      </c>
      <c r="W1249"/>
      <c r="X1249"/>
      <c r="Y1249"/>
      <c r="Z1249"/>
      <c r="AA1249"/>
      <c r="AB1249"/>
      <c r="AC1249"/>
      <c r="AD1249"/>
      <c r="AE1249"/>
      <c r="AF1249"/>
      <c r="AG1249"/>
      <c r="AH1249"/>
      <c r="AI1249"/>
      <c r="AJ1249"/>
      <c r="AK1249"/>
      <c r="AL1249"/>
      <c r="AM1249"/>
      <c r="AN1249"/>
      <c r="AO1249" s="108" t="s">
        <v>43</v>
      </c>
      <c r="AP1249" t="s">
        <v>2867</v>
      </c>
      <c r="AQ1249">
        <v>26</v>
      </c>
      <c r="AR1249" t="e">
        <v>#N/A</v>
      </c>
      <c r="AS1249" t="s">
        <v>4683</v>
      </c>
      <c r="AT1249" t="e">
        <v>#N/A</v>
      </c>
      <c r="AU1249" t="s">
        <v>4601</v>
      </c>
      <c r="AV1249" t="s">
        <v>11095</v>
      </c>
      <c r="AW1249" t="s">
        <v>11100</v>
      </c>
      <c r="AX1249" t="s">
        <v>1740</v>
      </c>
      <c r="AY1249" t="s">
        <v>11486</v>
      </c>
      <c r="AZ1249" t="s">
        <v>4602</v>
      </c>
      <c r="BA1249" t="s">
        <v>11096</v>
      </c>
      <c r="BB1249" t="s">
        <v>2799</v>
      </c>
      <c r="BC1249" t="s">
        <v>1743</v>
      </c>
      <c r="BD1249" t="s">
        <v>11487</v>
      </c>
      <c r="BE1249" t="s">
        <v>4705</v>
      </c>
      <c r="BF1249">
        <v>1145</v>
      </c>
      <c r="BG1249">
        <v>1241</v>
      </c>
      <c r="BH1249">
        <v>0</v>
      </c>
      <c r="BI1249" t="s">
        <v>1547</v>
      </c>
      <c r="BJ1249">
        <v>0</v>
      </c>
      <c r="BK1249">
        <v>0</v>
      </c>
      <c r="BL1249">
        <v>1146</v>
      </c>
      <c r="BM1249" t="s">
        <v>11095</v>
      </c>
      <c r="BN1249" t="s">
        <v>4706</v>
      </c>
      <c r="BO1249" t="s">
        <v>11542</v>
      </c>
      <c r="BP1249" t="e" cm="1">
        <v>#N/A</v>
      </c>
      <c r="BQ1249" t="s">
        <v>1547</v>
      </c>
      <c r="BR1249" t="s">
        <v>11466</v>
      </c>
      <c r="BS1249">
        <v>25</v>
      </c>
      <c r="BT1249" t="s">
        <v>5223</v>
      </c>
      <c r="BU1249" t="s">
        <v>16226</v>
      </c>
      <c r="BV1249" t="s">
        <v>4601</v>
      </c>
      <c r="BW1249" t="s">
        <v>11095</v>
      </c>
      <c r="BX1249" t="s">
        <v>11176</v>
      </c>
      <c r="BY1249" t="s">
        <v>11177</v>
      </c>
      <c r="BZ1249" t="s">
        <v>1547</v>
      </c>
      <c r="CA1249" t="s">
        <v>1744</v>
      </c>
      <c r="CB1249" t="s">
        <v>1754</v>
      </c>
      <c r="CC1249"/>
      <c r="CD1249" t="s">
        <v>998</v>
      </c>
      <c r="CE1249" t="s">
        <v>2799</v>
      </c>
      <c r="CF1249" t="s">
        <v>11571</v>
      </c>
      <c r="CG1249" t="s">
        <v>11572</v>
      </c>
      <c r="CH1249" t="s">
        <v>2799</v>
      </c>
      <c r="CI1249" t="s">
        <v>1547</v>
      </c>
      <c r="CJ1249" t="s">
        <v>4603</v>
      </c>
      <c r="CK1249" t="s">
        <v>1564</v>
      </c>
      <c r="CL1249"/>
      <c r="CM1249"/>
      <c r="CN1249" t="s">
        <v>4409</v>
      </c>
      <c r="CO1249" t="s">
        <v>4608</v>
      </c>
      <c r="CP1249" t="s">
        <v>4409</v>
      </c>
      <c r="CQ1249" t="s">
        <v>4608</v>
      </c>
      <c r="CR1249" t="s">
        <v>1547</v>
      </c>
      <c r="CS1249">
        <v>0</v>
      </c>
      <c r="CT1249" t="s">
        <v>1547</v>
      </c>
      <c r="CU1249" t="s">
        <v>1547</v>
      </c>
      <c r="CV1249" t="s">
        <v>1547</v>
      </c>
      <c r="CW1249" t="s">
        <v>1547</v>
      </c>
      <c r="CX1249" t="s">
        <v>1547</v>
      </c>
      <c r="CY1249">
        <v>1247</v>
      </c>
      <c r="CZ1249" t="s">
        <v>11325</v>
      </c>
      <c r="DA1249" t="s">
        <v>1547</v>
      </c>
      <c r="DB1249" t="s">
        <v>1881</v>
      </c>
      <c r="DC1249" t="s">
        <v>1882</v>
      </c>
      <c r="DD1249" t="s">
        <v>4601</v>
      </c>
      <c r="DE1249" t="s">
        <v>4602</v>
      </c>
      <c r="DF1249" t="s">
        <v>4687</v>
      </c>
      <c r="DG1249" t="s">
        <v>1547</v>
      </c>
      <c r="DH1249" t="s">
        <v>1547</v>
      </c>
      <c r="DI1249" t="s">
        <v>1892</v>
      </c>
      <c r="DJ1249" t="e">
        <v>#N/A</v>
      </c>
      <c r="DK1249"/>
      <c r="DL1249" t="s">
        <v>1892</v>
      </c>
      <c r="DM1249">
        <v>9</v>
      </c>
      <c r="DN1249" t="s">
        <v>1883</v>
      </c>
      <c r="DO1249" t="s">
        <v>1564</v>
      </c>
      <c r="DP1249" t="b">
        <v>1</v>
      </c>
      <c r="DQ1249" t="b">
        <v>0</v>
      </c>
      <c r="DR1249" t="b">
        <v>0</v>
      </c>
      <c r="DS1249" t="b">
        <v>0</v>
      </c>
      <c r="DT1249" t="b">
        <v>0</v>
      </c>
      <c r="DU1249" t="b">
        <v>0</v>
      </c>
      <c r="DV1249" t="b">
        <v>0</v>
      </c>
      <c r="DW1249">
        <v>0</v>
      </c>
      <c r="DX1249" t="b">
        <v>0</v>
      </c>
      <c r="DY1249" t="b">
        <v>0</v>
      </c>
      <c r="DZ1249" t="b">
        <v>0</v>
      </c>
      <c r="EA1249" t="b">
        <v>0</v>
      </c>
      <c r="EB1249" t="b">
        <v>0</v>
      </c>
      <c r="EC1249" t="b">
        <v>0</v>
      </c>
      <c r="ED1249" t="b">
        <v>0</v>
      </c>
      <c r="EE1249" t="b">
        <v>0</v>
      </c>
      <c r="EF1249" t="b">
        <v>0</v>
      </c>
      <c r="EG1249" t="b" cm="1">
        <v>0</v>
      </c>
      <c r="EH1249" t="b">
        <v>0</v>
      </c>
      <c r="EI1249" t="b">
        <v>0</v>
      </c>
      <c r="EJ1249" t="b">
        <v>0</v>
      </c>
      <c r="EK1249" t="s">
        <v>1547</v>
      </c>
      <c r="EL1249">
        <v>0</v>
      </c>
      <c r="EM1249">
        <v>18</v>
      </c>
      <c r="EN1249" t="b">
        <v>0</v>
      </c>
    </row>
    <row r="1250" spans="1:144" ht="15.75">
      <c r="A1250"/>
      <c r="B1250" t="s">
        <v>1564</v>
      </c>
      <c r="C1250" t="s">
        <v>4683</v>
      </c>
      <c r="D1250" t="s">
        <v>4221</v>
      </c>
      <c r="E1250" t="s">
        <v>4222</v>
      </c>
      <c r="F1250"/>
      <c r="G1250" t="s">
        <v>4221</v>
      </c>
      <c r="H1250" t="s">
        <v>4221</v>
      </c>
      <c r="I1250" t="s">
        <v>2799</v>
      </c>
      <c r="J1250"/>
      <c r="K1250"/>
      <c r="L1250" t="s">
        <v>1743</v>
      </c>
      <c r="M1250" t="s">
        <v>1754</v>
      </c>
      <c r="N1250" t="s">
        <v>4689</v>
      </c>
      <c r="O1250"/>
      <c r="P1250" t="s">
        <v>1564</v>
      </c>
      <c r="Q1250" t="s">
        <v>4602</v>
      </c>
      <c r="R1250" t="s">
        <v>4603</v>
      </c>
      <c r="S1250"/>
      <c r="T1250"/>
      <c r="U1250" t="s">
        <v>4409</v>
      </c>
      <c r="V1250" t="s">
        <v>4226</v>
      </c>
      <c r="W1250"/>
      <c r="X1250"/>
      <c r="Y1250"/>
      <c r="Z1250"/>
      <c r="AA1250"/>
      <c r="AB1250"/>
      <c r="AC1250"/>
      <c r="AD1250"/>
      <c r="AE1250"/>
      <c r="AF1250"/>
      <c r="AG1250"/>
      <c r="AH1250"/>
      <c r="AI1250"/>
      <c r="AJ1250"/>
      <c r="AK1250"/>
      <c r="AL1250"/>
      <c r="AM1250"/>
      <c r="AN1250"/>
      <c r="AO1250" s="108" t="s">
        <v>43</v>
      </c>
      <c r="AP1250" t="s">
        <v>2867</v>
      </c>
      <c r="AQ1250">
        <v>27</v>
      </c>
      <c r="AR1250" t="e">
        <v>#N/A</v>
      </c>
      <c r="AS1250" t="s">
        <v>4683</v>
      </c>
      <c r="AT1250" t="e">
        <v>#N/A</v>
      </c>
      <c r="AU1250" t="s">
        <v>4222</v>
      </c>
      <c r="AV1250" t="s">
        <v>9768</v>
      </c>
      <c r="AW1250" t="s">
        <v>1744</v>
      </c>
      <c r="AX1250" t="s">
        <v>1740</v>
      </c>
      <c r="AY1250" t="s">
        <v>11496</v>
      </c>
      <c r="AZ1250" t="s">
        <v>4602</v>
      </c>
      <c r="BA1250" t="s">
        <v>9770</v>
      </c>
      <c r="BB1250" t="s">
        <v>2799</v>
      </c>
      <c r="BC1250" t="s">
        <v>1743</v>
      </c>
      <c r="BD1250" t="s">
        <v>11497</v>
      </c>
      <c r="BE1250" t="s">
        <v>4705</v>
      </c>
      <c r="BF1250">
        <v>353</v>
      </c>
      <c r="BG1250">
        <v>1241</v>
      </c>
      <c r="BH1250">
        <v>0</v>
      </c>
      <c r="BI1250" t="s">
        <v>1547</v>
      </c>
      <c r="BJ1250">
        <v>0</v>
      </c>
      <c r="BK1250">
        <v>0</v>
      </c>
      <c r="BL1250">
        <v>955</v>
      </c>
      <c r="BM1250" t="s">
        <v>9775</v>
      </c>
      <c r="BN1250" t="s">
        <v>4706</v>
      </c>
      <c r="BO1250" t="s">
        <v>11542</v>
      </c>
      <c r="BP1250" t="e" cm="1">
        <v>#N/A</v>
      </c>
      <c r="BQ1250" t="s">
        <v>1547</v>
      </c>
      <c r="BR1250" t="s">
        <v>11466</v>
      </c>
      <c r="BS1250">
        <v>26</v>
      </c>
      <c r="BT1250" t="s">
        <v>5225</v>
      </c>
      <c r="BU1250" t="s">
        <v>16227</v>
      </c>
      <c r="BV1250" t="s">
        <v>4221</v>
      </c>
      <c r="BW1250" t="s">
        <v>9768</v>
      </c>
      <c r="BX1250" t="s">
        <v>11496</v>
      </c>
      <c r="BY1250" t="s">
        <v>11498</v>
      </c>
      <c r="BZ1250" t="s">
        <v>1547</v>
      </c>
      <c r="CA1250" t="s">
        <v>1744</v>
      </c>
      <c r="CB1250" t="s">
        <v>1754</v>
      </c>
      <c r="CC1250"/>
      <c r="CD1250" t="s">
        <v>998</v>
      </c>
      <c r="CE1250" t="s">
        <v>2799</v>
      </c>
      <c r="CF1250" t="s">
        <v>11574</v>
      </c>
      <c r="CG1250" t="s">
        <v>11575</v>
      </c>
      <c r="CH1250" t="s">
        <v>2799</v>
      </c>
      <c r="CI1250" t="s">
        <v>1547</v>
      </c>
      <c r="CJ1250" t="s">
        <v>4603</v>
      </c>
      <c r="CK1250" t="s">
        <v>1564</v>
      </c>
      <c r="CL1250"/>
      <c r="CM1250"/>
      <c r="CN1250" t="s">
        <v>4409</v>
      </c>
      <c r="CO1250" t="s">
        <v>4226</v>
      </c>
      <c r="CP1250" t="s">
        <v>4409</v>
      </c>
      <c r="CQ1250" t="s">
        <v>4226</v>
      </c>
      <c r="CR1250" t="s">
        <v>1547</v>
      </c>
      <c r="CS1250">
        <v>0</v>
      </c>
      <c r="CT1250" t="s">
        <v>1547</v>
      </c>
      <c r="CU1250" t="s">
        <v>1547</v>
      </c>
      <c r="CV1250" t="s">
        <v>1547</v>
      </c>
      <c r="CW1250" t="s">
        <v>1547</v>
      </c>
      <c r="CX1250" t="s">
        <v>1547</v>
      </c>
      <c r="CY1250">
        <v>1248</v>
      </c>
      <c r="CZ1250" t="s">
        <v>11326</v>
      </c>
      <c r="DA1250" t="s">
        <v>1547</v>
      </c>
      <c r="DB1250" t="s">
        <v>1881</v>
      </c>
      <c r="DC1250" t="s">
        <v>1882</v>
      </c>
      <c r="DD1250" t="s">
        <v>4222</v>
      </c>
      <c r="DE1250" t="s">
        <v>4602</v>
      </c>
      <c r="DF1250" t="s">
        <v>4221</v>
      </c>
      <c r="DG1250" t="s">
        <v>1547</v>
      </c>
      <c r="DH1250" t="s">
        <v>1547</v>
      </c>
      <c r="DI1250" t="s">
        <v>1892</v>
      </c>
      <c r="DJ1250" t="e">
        <v>#N/A</v>
      </c>
      <c r="DK1250"/>
      <c r="DL1250" t="s">
        <v>1892</v>
      </c>
      <c r="DM1250">
        <v>9</v>
      </c>
      <c r="DN1250" t="s">
        <v>1883</v>
      </c>
      <c r="DO1250" t="s">
        <v>1564</v>
      </c>
      <c r="DP1250" t="b">
        <v>1</v>
      </c>
      <c r="DQ1250" t="b">
        <v>0</v>
      </c>
      <c r="DR1250" t="b">
        <v>0</v>
      </c>
      <c r="DS1250" t="b">
        <v>0</v>
      </c>
      <c r="DT1250" t="b">
        <v>0</v>
      </c>
      <c r="DU1250" t="b">
        <v>0</v>
      </c>
      <c r="DV1250" t="b">
        <v>0</v>
      </c>
      <c r="DW1250">
        <v>0</v>
      </c>
      <c r="DX1250" t="b">
        <v>0</v>
      </c>
      <c r="DY1250" t="b">
        <v>0</v>
      </c>
      <c r="DZ1250" t="b">
        <v>0</v>
      </c>
      <c r="EA1250" t="b">
        <v>0</v>
      </c>
      <c r="EB1250" t="b">
        <v>0</v>
      </c>
      <c r="EC1250" t="b">
        <v>1</v>
      </c>
      <c r="ED1250" t="b">
        <v>0</v>
      </c>
      <c r="EE1250" t="b">
        <v>0</v>
      </c>
      <c r="EF1250" t="b">
        <v>0</v>
      </c>
      <c r="EG1250" t="b" cm="1">
        <v>0</v>
      </c>
      <c r="EH1250" t="b">
        <v>0</v>
      </c>
      <c r="EI1250" t="b">
        <v>0</v>
      </c>
      <c r="EJ1250" t="b">
        <v>1</v>
      </c>
      <c r="EK1250" t="s">
        <v>5327</v>
      </c>
      <c r="EL1250">
        <v>0</v>
      </c>
      <c r="EM1250">
        <v>13</v>
      </c>
      <c r="EN1250" t="b">
        <v>0</v>
      </c>
    </row>
    <row r="1251" spans="1:144" ht="15.75">
      <c r="A1251"/>
      <c r="B1251" t="s">
        <v>1564</v>
      </c>
      <c r="C1251" t="s">
        <v>4683</v>
      </c>
      <c r="D1251" t="s">
        <v>4618</v>
      </c>
      <c r="E1251" t="s">
        <v>4619</v>
      </c>
      <c r="F1251"/>
      <c r="G1251" t="s">
        <v>4618</v>
      </c>
      <c r="H1251" t="s">
        <v>4618</v>
      </c>
      <c r="I1251" t="s">
        <v>2799</v>
      </c>
      <c r="J1251"/>
      <c r="K1251"/>
      <c r="L1251" t="s">
        <v>1743</v>
      </c>
      <c r="M1251" t="s">
        <v>1779</v>
      </c>
      <c r="N1251"/>
      <c r="O1251"/>
      <c r="P1251" t="s">
        <v>1564</v>
      </c>
      <c r="Q1251" t="s">
        <v>4602</v>
      </c>
      <c r="R1251" t="s">
        <v>4603</v>
      </c>
      <c r="S1251"/>
      <c r="T1251"/>
      <c r="U1251" t="s">
        <v>4409</v>
      </c>
      <c r="V1251" t="s">
        <v>4620</v>
      </c>
      <c r="W1251"/>
      <c r="X1251"/>
      <c r="Y1251"/>
      <c r="Z1251"/>
      <c r="AA1251"/>
      <c r="AB1251"/>
      <c r="AC1251"/>
      <c r="AD1251"/>
      <c r="AE1251"/>
      <c r="AF1251"/>
      <c r="AG1251"/>
      <c r="AH1251"/>
      <c r="AI1251"/>
      <c r="AJ1251"/>
      <c r="AK1251"/>
      <c r="AL1251"/>
      <c r="AM1251"/>
      <c r="AN1251"/>
      <c r="AO1251" s="108" t="s">
        <v>43</v>
      </c>
      <c r="AP1251" t="s">
        <v>2867</v>
      </c>
      <c r="AQ1251">
        <v>28</v>
      </c>
      <c r="AR1251" t="e">
        <v>#N/A</v>
      </c>
      <c r="AS1251" t="s">
        <v>4683</v>
      </c>
      <c r="AT1251" t="e">
        <v>#N/A</v>
      </c>
      <c r="AU1251" t="s">
        <v>4619</v>
      </c>
      <c r="AV1251" t="s">
        <v>11127</v>
      </c>
      <c r="AW1251" t="s">
        <v>1744</v>
      </c>
      <c r="AX1251" t="s">
        <v>1740</v>
      </c>
      <c r="AY1251" t="s">
        <v>11128</v>
      </c>
      <c r="AZ1251" t="s">
        <v>4602</v>
      </c>
      <c r="BA1251" t="s">
        <v>11129</v>
      </c>
      <c r="BB1251" t="s">
        <v>2799</v>
      </c>
      <c r="BC1251" t="s">
        <v>1743</v>
      </c>
      <c r="BD1251" t="s">
        <v>11491</v>
      </c>
      <c r="BE1251" t="s">
        <v>4705</v>
      </c>
      <c r="BF1251">
        <v>1150</v>
      </c>
      <c r="BG1251">
        <v>1241</v>
      </c>
      <c r="BH1251">
        <v>0</v>
      </c>
      <c r="BI1251" t="s">
        <v>1547</v>
      </c>
      <c r="BJ1251">
        <v>0</v>
      </c>
      <c r="BK1251">
        <v>0</v>
      </c>
      <c r="BL1251">
        <v>1150</v>
      </c>
      <c r="BM1251" t="s">
        <v>11133</v>
      </c>
      <c r="BN1251" t="s">
        <v>4706</v>
      </c>
      <c r="BO1251" t="s">
        <v>11542</v>
      </c>
      <c r="BP1251" t="e" cm="1">
        <v>#N/A</v>
      </c>
      <c r="BQ1251" t="s">
        <v>1547</v>
      </c>
      <c r="BR1251" t="s">
        <v>11466</v>
      </c>
      <c r="BS1251">
        <v>27</v>
      </c>
      <c r="BT1251" t="s">
        <v>5229</v>
      </c>
      <c r="BU1251" t="s">
        <v>16228</v>
      </c>
      <c r="BV1251" t="s">
        <v>4618</v>
      </c>
      <c r="BW1251" t="s">
        <v>11127</v>
      </c>
      <c r="BX1251" t="s">
        <v>11128</v>
      </c>
      <c r="BY1251" t="s">
        <v>1744</v>
      </c>
      <c r="BZ1251" t="s">
        <v>1547</v>
      </c>
      <c r="CA1251" t="s">
        <v>1744</v>
      </c>
      <c r="CB1251" t="s">
        <v>1779</v>
      </c>
      <c r="CC1251"/>
      <c r="CD1251" t="s">
        <v>998</v>
      </c>
      <c r="CE1251" t="s">
        <v>2799</v>
      </c>
      <c r="CF1251" t="s">
        <v>11577</v>
      </c>
      <c r="CG1251" t="s">
        <v>11578</v>
      </c>
      <c r="CH1251" t="s">
        <v>2799</v>
      </c>
      <c r="CI1251" t="s">
        <v>1547</v>
      </c>
      <c r="CJ1251" t="s">
        <v>4603</v>
      </c>
      <c r="CK1251" t="s">
        <v>1564</v>
      </c>
      <c r="CL1251"/>
      <c r="CM1251"/>
      <c r="CN1251" t="s">
        <v>4409</v>
      </c>
      <c r="CO1251" t="s">
        <v>4620</v>
      </c>
      <c r="CP1251" t="s">
        <v>4409</v>
      </c>
      <c r="CQ1251" t="s">
        <v>4620</v>
      </c>
      <c r="CR1251" t="s">
        <v>1547</v>
      </c>
      <c r="CS1251">
        <v>0</v>
      </c>
      <c r="CT1251" t="s">
        <v>1547</v>
      </c>
      <c r="CU1251" t="s">
        <v>1547</v>
      </c>
      <c r="CV1251" t="s">
        <v>1547</v>
      </c>
      <c r="CW1251" t="s">
        <v>1547</v>
      </c>
      <c r="CX1251" t="s">
        <v>1547</v>
      </c>
      <c r="CY1251">
        <v>1249</v>
      </c>
      <c r="CZ1251" t="s">
        <v>11327</v>
      </c>
      <c r="DA1251" t="s">
        <v>1547</v>
      </c>
      <c r="DB1251" t="s">
        <v>1881</v>
      </c>
      <c r="DC1251" t="s">
        <v>1882</v>
      </c>
      <c r="DD1251" t="s">
        <v>4619</v>
      </c>
      <c r="DE1251" t="s">
        <v>4602</v>
      </c>
      <c r="DF1251" t="s">
        <v>4618</v>
      </c>
      <c r="DG1251" t="s">
        <v>1547</v>
      </c>
      <c r="DH1251" t="s">
        <v>1547</v>
      </c>
      <c r="DI1251" t="s">
        <v>1892</v>
      </c>
      <c r="DJ1251" t="e">
        <v>#N/A</v>
      </c>
      <c r="DK1251"/>
      <c r="DL1251" t="s">
        <v>1892</v>
      </c>
      <c r="DM1251">
        <v>9</v>
      </c>
      <c r="DN1251" t="s">
        <v>1883</v>
      </c>
      <c r="DO1251" t="s">
        <v>1564</v>
      </c>
      <c r="DP1251" t="b">
        <v>1</v>
      </c>
      <c r="DQ1251" t="b">
        <v>0</v>
      </c>
      <c r="DR1251" t="b">
        <v>0</v>
      </c>
      <c r="DS1251" t="b">
        <v>0</v>
      </c>
      <c r="DT1251" t="b">
        <v>0</v>
      </c>
      <c r="DU1251" t="b">
        <v>0</v>
      </c>
      <c r="DV1251" t="b">
        <v>0</v>
      </c>
      <c r="DW1251">
        <v>0</v>
      </c>
      <c r="DX1251" t="b">
        <v>0</v>
      </c>
      <c r="DY1251" t="b">
        <v>0</v>
      </c>
      <c r="DZ1251" t="b">
        <v>0</v>
      </c>
      <c r="EA1251" t="b">
        <v>0</v>
      </c>
      <c r="EB1251" t="b">
        <v>0</v>
      </c>
      <c r="EC1251" t="b">
        <v>0</v>
      </c>
      <c r="ED1251" t="b">
        <v>0</v>
      </c>
      <c r="EE1251" t="b">
        <v>0</v>
      </c>
      <c r="EF1251" t="b">
        <v>0</v>
      </c>
      <c r="EG1251" t="b" cm="1">
        <v>0</v>
      </c>
      <c r="EH1251" t="b">
        <v>0</v>
      </c>
      <c r="EI1251" t="b">
        <v>0</v>
      </c>
      <c r="EJ1251" t="b">
        <v>0</v>
      </c>
      <c r="EK1251" t="s">
        <v>1547</v>
      </c>
      <c r="EL1251">
        <v>0</v>
      </c>
      <c r="EM1251">
        <v>17</v>
      </c>
      <c r="EN1251" t="b">
        <v>0</v>
      </c>
    </row>
    <row r="1252" spans="1:144" ht="236.25">
      <c r="A1252"/>
      <c r="B1252" t="s">
        <v>1564</v>
      </c>
      <c r="C1252" t="s">
        <v>4683</v>
      </c>
      <c r="D1252" t="s">
        <v>4691</v>
      </c>
      <c r="E1252" t="s">
        <v>4692</v>
      </c>
      <c r="F1252"/>
      <c r="G1252" t="s">
        <v>4691</v>
      </c>
      <c r="H1252" s="109" t="s">
        <v>4708</v>
      </c>
      <c r="I1252" t="s">
        <v>2799</v>
      </c>
      <c r="J1252" t="s">
        <v>4694</v>
      </c>
      <c r="K1252"/>
      <c r="L1252" t="s">
        <v>1743</v>
      </c>
      <c r="M1252" t="s">
        <v>1779</v>
      </c>
      <c r="N1252" s="109" t="s">
        <v>4709</v>
      </c>
      <c r="O1252"/>
      <c r="P1252" t="s">
        <v>1564</v>
      </c>
      <c r="Q1252" t="s">
        <v>4602</v>
      </c>
      <c r="R1252" t="s">
        <v>4603</v>
      </c>
      <c r="S1252"/>
      <c r="T1252"/>
      <c r="U1252" t="s">
        <v>4409</v>
      </c>
      <c r="V1252" t="s">
        <v>4696</v>
      </c>
      <c r="W1252"/>
      <c r="X1252"/>
      <c r="Y1252"/>
      <c r="Z1252"/>
      <c r="AA1252"/>
      <c r="AB1252"/>
      <c r="AC1252"/>
      <c r="AD1252"/>
      <c r="AE1252"/>
      <c r="AF1252"/>
      <c r="AG1252"/>
      <c r="AH1252"/>
      <c r="AI1252"/>
      <c r="AJ1252"/>
      <c r="AK1252"/>
      <c r="AL1252"/>
      <c r="AM1252"/>
      <c r="AN1252"/>
      <c r="AO1252" s="108" t="s">
        <v>43</v>
      </c>
      <c r="AP1252" t="s">
        <v>2867</v>
      </c>
      <c r="AQ1252">
        <v>29</v>
      </c>
      <c r="AR1252" t="e">
        <v>#N/A</v>
      </c>
      <c r="AS1252" t="s">
        <v>4683</v>
      </c>
      <c r="AT1252" t="e">
        <v>#N/A</v>
      </c>
      <c r="AU1252" t="s">
        <v>4692</v>
      </c>
      <c r="AV1252" t="s">
        <v>11513</v>
      </c>
      <c r="AW1252" t="s">
        <v>1744</v>
      </c>
      <c r="AX1252" t="s">
        <v>1740</v>
      </c>
      <c r="AY1252" t="s">
        <v>11514</v>
      </c>
      <c r="AZ1252" t="s">
        <v>4602</v>
      </c>
      <c r="BA1252" t="s">
        <v>11515</v>
      </c>
      <c r="BB1252" t="s">
        <v>2799</v>
      </c>
      <c r="BC1252" t="s">
        <v>1743</v>
      </c>
      <c r="BD1252" t="s">
        <v>11516</v>
      </c>
      <c r="BE1252" t="s">
        <v>4705</v>
      </c>
      <c r="BF1252">
        <v>1237</v>
      </c>
      <c r="BG1252">
        <v>1241</v>
      </c>
      <c r="BH1252">
        <v>0</v>
      </c>
      <c r="BI1252" t="s">
        <v>1547</v>
      </c>
      <c r="BJ1252">
        <v>0</v>
      </c>
      <c r="BK1252" t="e" cm="1">
        <v>#N/A</v>
      </c>
      <c r="BL1252" t="e" cm="1">
        <v>#N/A</v>
      </c>
      <c r="BM1252" t="s">
        <v>4694</v>
      </c>
      <c r="BN1252" t="s">
        <v>4706</v>
      </c>
      <c r="BO1252" t="s">
        <v>11542</v>
      </c>
      <c r="BP1252" t="e" cm="1">
        <v>#N/A</v>
      </c>
      <c r="BQ1252" t="s">
        <v>1547</v>
      </c>
      <c r="BR1252" t="s">
        <v>11466</v>
      </c>
      <c r="BS1252">
        <v>28</v>
      </c>
      <c r="BT1252" t="s">
        <v>5235</v>
      </c>
      <c r="BU1252" t="s">
        <v>16229</v>
      </c>
      <c r="BV1252" t="s">
        <v>4691</v>
      </c>
      <c r="BW1252" t="s">
        <v>11513</v>
      </c>
      <c r="BX1252" t="s">
        <v>11580</v>
      </c>
      <c r="BY1252" t="s">
        <v>11581</v>
      </c>
      <c r="BZ1252" t="s">
        <v>1547</v>
      </c>
      <c r="CA1252" t="s">
        <v>1744</v>
      </c>
      <c r="CB1252" t="s">
        <v>1779</v>
      </c>
      <c r="CC1252"/>
      <c r="CD1252" t="s">
        <v>998</v>
      </c>
      <c r="CE1252" t="s">
        <v>2799</v>
      </c>
      <c r="CF1252" t="s">
        <v>11582</v>
      </c>
      <c r="CG1252" t="s">
        <v>11583</v>
      </c>
      <c r="CH1252" t="s">
        <v>2799</v>
      </c>
      <c r="CI1252" t="s">
        <v>1547</v>
      </c>
      <c r="CJ1252" t="s">
        <v>4603</v>
      </c>
      <c r="CK1252" t="s">
        <v>1564</v>
      </c>
      <c r="CL1252"/>
      <c r="CM1252"/>
      <c r="CN1252" t="s">
        <v>4409</v>
      </c>
      <c r="CO1252" t="s">
        <v>4696</v>
      </c>
      <c r="CP1252" t="s">
        <v>4409</v>
      </c>
      <c r="CQ1252" t="s">
        <v>4696</v>
      </c>
      <c r="CR1252" t="s">
        <v>1547</v>
      </c>
      <c r="CS1252">
        <v>0</v>
      </c>
      <c r="CT1252" t="s">
        <v>1547</v>
      </c>
      <c r="CU1252" t="s">
        <v>1547</v>
      </c>
      <c r="CV1252" t="e">
        <v>#N/A</v>
      </c>
      <c r="CW1252" t="s">
        <v>1547</v>
      </c>
      <c r="CX1252" t="s">
        <v>1547</v>
      </c>
      <c r="CY1252">
        <v>1250</v>
      </c>
      <c r="CZ1252" t="s">
        <v>11328</v>
      </c>
      <c r="DA1252" t="s">
        <v>1547</v>
      </c>
      <c r="DB1252" t="s">
        <v>1881</v>
      </c>
      <c r="DC1252" t="s">
        <v>1882</v>
      </c>
      <c r="DD1252" t="s">
        <v>4692</v>
      </c>
      <c r="DE1252" t="s">
        <v>4602</v>
      </c>
      <c r="DF1252" t="s">
        <v>4691</v>
      </c>
      <c r="DG1252" t="s">
        <v>1547</v>
      </c>
      <c r="DH1252" t="s">
        <v>1547</v>
      </c>
      <c r="DI1252" t="s">
        <v>1892</v>
      </c>
      <c r="DJ1252" t="e">
        <v>#N/A</v>
      </c>
      <c r="DK1252"/>
      <c r="DL1252" t="s">
        <v>1892</v>
      </c>
      <c r="DM1252">
        <v>9</v>
      </c>
      <c r="DN1252" t="s">
        <v>1883</v>
      </c>
      <c r="DO1252" t="s">
        <v>1564</v>
      </c>
      <c r="DP1252" t="b">
        <v>1</v>
      </c>
      <c r="DQ1252" t="b">
        <v>0</v>
      </c>
      <c r="DR1252" t="b">
        <v>0</v>
      </c>
      <c r="DS1252" t="b">
        <v>0</v>
      </c>
      <c r="DT1252" t="b">
        <v>0</v>
      </c>
      <c r="DU1252" t="b">
        <v>0</v>
      </c>
      <c r="DV1252" t="b">
        <v>0</v>
      </c>
      <c r="DW1252">
        <v>0</v>
      </c>
      <c r="DX1252" t="b">
        <v>0</v>
      </c>
      <c r="DY1252" t="b">
        <v>0</v>
      </c>
      <c r="DZ1252" t="b">
        <v>0</v>
      </c>
      <c r="EA1252" t="b">
        <v>0</v>
      </c>
      <c r="EB1252" t="b">
        <v>0</v>
      </c>
      <c r="EC1252" t="b">
        <v>0</v>
      </c>
      <c r="ED1252" t="b">
        <v>0</v>
      </c>
      <c r="EE1252" t="b">
        <v>0</v>
      </c>
      <c r="EF1252" t="b">
        <v>0</v>
      </c>
      <c r="EG1252" t="b" cm="1">
        <v>1</v>
      </c>
      <c r="EH1252" t="b">
        <v>0</v>
      </c>
      <c r="EI1252" t="b">
        <v>0</v>
      </c>
      <c r="EJ1252" t="b">
        <v>1</v>
      </c>
      <c r="EK1252" t="s">
        <v>5887</v>
      </c>
      <c r="EL1252">
        <v>1</v>
      </c>
      <c r="EM1252">
        <v>12</v>
      </c>
      <c r="EN1252" t="b">
        <v>0</v>
      </c>
    </row>
    <row r="1253" spans="1:144" ht="15.75">
      <c r="A1253"/>
      <c r="B1253" t="s">
        <v>1564</v>
      </c>
      <c r="C1253" t="s">
        <v>4683</v>
      </c>
      <c r="D1253" t="s">
        <v>4710</v>
      </c>
      <c r="E1253" t="s">
        <v>4711</v>
      </c>
      <c r="F1253"/>
      <c r="G1253" t="s">
        <v>4710</v>
      </c>
      <c r="H1253" t="s">
        <v>4699</v>
      </c>
      <c r="I1253" t="s">
        <v>2798</v>
      </c>
      <c r="J1253" t="s">
        <v>4712</v>
      </c>
      <c r="K1253"/>
      <c r="L1253" t="s">
        <v>1743</v>
      </c>
      <c r="M1253" t="s">
        <v>1754</v>
      </c>
      <c r="N1253"/>
      <c r="O1253"/>
      <c r="P1253" t="s">
        <v>1564</v>
      </c>
      <c r="Q1253" t="s">
        <v>4602</v>
      </c>
      <c r="R1253" t="s">
        <v>4603</v>
      </c>
      <c r="S1253"/>
      <c r="T1253"/>
      <c r="U1253" t="s">
        <v>4409</v>
      </c>
      <c r="V1253" t="s">
        <v>4713</v>
      </c>
      <c r="W1253"/>
      <c r="X1253"/>
      <c r="Y1253"/>
      <c r="Z1253"/>
      <c r="AA1253"/>
      <c r="AB1253"/>
      <c r="AC1253"/>
      <c r="AD1253"/>
      <c r="AE1253"/>
      <c r="AF1253"/>
      <c r="AG1253"/>
      <c r="AH1253"/>
      <c r="AI1253"/>
      <c r="AJ1253"/>
      <c r="AK1253"/>
      <c r="AL1253"/>
      <c r="AM1253"/>
      <c r="AN1253"/>
      <c r="AO1253" s="108" t="s">
        <v>43</v>
      </c>
      <c r="AP1253" t="s">
        <v>2867</v>
      </c>
      <c r="AQ1253">
        <v>30</v>
      </c>
      <c r="AR1253" t="e">
        <v>#N/A</v>
      </c>
      <c r="AS1253" t="s">
        <v>4683</v>
      </c>
      <c r="AT1253" t="e">
        <v>#N/A</v>
      </c>
      <c r="AU1253" t="s">
        <v>4711</v>
      </c>
      <c r="AV1253" t="s">
        <v>11585</v>
      </c>
      <c r="AW1253" t="s">
        <v>1744</v>
      </c>
      <c r="AX1253" t="s">
        <v>1740</v>
      </c>
      <c r="AY1253" t="s">
        <v>11586</v>
      </c>
      <c r="AZ1253" t="s">
        <v>4602</v>
      </c>
      <c r="BA1253" t="s">
        <v>11587</v>
      </c>
      <c r="BB1253" t="s">
        <v>2798</v>
      </c>
      <c r="BC1253" t="s">
        <v>1743</v>
      </c>
      <c r="BD1253" t="s">
        <v>11588</v>
      </c>
      <c r="BE1253" t="s">
        <v>4705</v>
      </c>
      <c r="BF1253">
        <v>1253</v>
      </c>
      <c r="BG1253">
        <v>1241</v>
      </c>
      <c r="BH1253">
        <v>0</v>
      </c>
      <c r="BI1253" t="s">
        <v>1547</v>
      </c>
      <c r="BJ1253">
        <v>0</v>
      </c>
      <c r="BK1253" t="e" cm="1">
        <v>#N/A</v>
      </c>
      <c r="BL1253" t="e" cm="1">
        <v>#N/A</v>
      </c>
      <c r="BM1253" t="s">
        <v>4712</v>
      </c>
      <c r="BN1253" t="s">
        <v>4706</v>
      </c>
      <c r="BO1253" t="s">
        <v>11542</v>
      </c>
      <c r="BP1253" t="e" cm="1">
        <v>#N/A</v>
      </c>
      <c r="BQ1253" t="s">
        <v>1547</v>
      </c>
      <c r="BR1253" t="s">
        <v>11466</v>
      </c>
      <c r="BS1253">
        <v>29</v>
      </c>
      <c r="BT1253" t="s">
        <v>5241</v>
      </c>
      <c r="BU1253" t="s">
        <v>16230</v>
      </c>
      <c r="BV1253" t="s">
        <v>4710</v>
      </c>
      <c r="BW1253" t="s">
        <v>11585</v>
      </c>
      <c r="BX1253" t="s">
        <v>11526</v>
      </c>
      <c r="BY1253" t="s">
        <v>1744</v>
      </c>
      <c r="BZ1253" t="s">
        <v>1547</v>
      </c>
      <c r="CA1253" t="s">
        <v>1744</v>
      </c>
      <c r="CB1253" t="s">
        <v>1754</v>
      </c>
      <c r="CC1253"/>
      <c r="CD1253" t="s">
        <v>998</v>
      </c>
      <c r="CE1253" t="s">
        <v>2798</v>
      </c>
      <c r="CF1253" t="s">
        <v>11589</v>
      </c>
      <c r="CG1253" t="s">
        <v>11590</v>
      </c>
      <c r="CH1253" t="s">
        <v>2798</v>
      </c>
      <c r="CI1253" t="s">
        <v>1547</v>
      </c>
      <c r="CJ1253" t="s">
        <v>4603</v>
      </c>
      <c r="CK1253" t="s">
        <v>1564</v>
      </c>
      <c r="CL1253"/>
      <c r="CM1253"/>
      <c r="CN1253" t="s">
        <v>4409</v>
      </c>
      <c r="CO1253" t="s">
        <v>4713</v>
      </c>
      <c r="CP1253" t="s">
        <v>4409</v>
      </c>
      <c r="CQ1253" t="s">
        <v>4713</v>
      </c>
      <c r="CR1253" t="s">
        <v>1547</v>
      </c>
      <c r="CS1253">
        <v>0</v>
      </c>
      <c r="CT1253" t="s">
        <v>1547</v>
      </c>
      <c r="CU1253" t="s">
        <v>1547</v>
      </c>
      <c r="CV1253" t="e">
        <v>#N/A</v>
      </c>
      <c r="CW1253" t="s">
        <v>1547</v>
      </c>
      <c r="CX1253" t="s">
        <v>1547</v>
      </c>
      <c r="CY1253">
        <v>1251</v>
      </c>
      <c r="CZ1253" t="s">
        <v>11329</v>
      </c>
      <c r="DA1253" t="s">
        <v>1547</v>
      </c>
      <c r="DB1253" t="s">
        <v>1881</v>
      </c>
      <c r="DC1253" t="s">
        <v>1882</v>
      </c>
      <c r="DD1253" t="s">
        <v>4711</v>
      </c>
      <c r="DE1253" t="s">
        <v>4602</v>
      </c>
      <c r="DF1253" t="s">
        <v>4710</v>
      </c>
      <c r="DG1253" t="s">
        <v>1547</v>
      </c>
      <c r="DH1253" t="s">
        <v>1547</v>
      </c>
      <c r="DI1253" t="s">
        <v>1892</v>
      </c>
      <c r="DJ1253" t="e">
        <v>#N/A</v>
      </c>
      <c r="DK1253"/>
      <c r="DL1253" t="s">
        <v>1892</v>
      </c>
      <c r="DM1253">
        <v>9</v>
      </c>
      <c r="DN1253" t="s">
        <v>1883</v>
      </c>
      <c r="DO1253" t="s">
        <v>1564</v>
      </c>
      <c r="DP1253" t="b">
        <v>1</v>
      </c>
      <c r="DQ1253" t="b">
        <v>0</v>
      </c>
      <c r="DR1253" t="b">
        <v>1</v>
      </c>
      <c r="DS1253" t="b">
        <v>0</v>
      </c>
      <c r="DT1253" t="b">
        <v>0</v>
      </c>
      <c r="DU1253" t="b">
        <v>0</v>
      </c>
      <c r="DV1253" t="b">
        <v>0</v>
      </c>
      <c r="DW1253">
        <v>0</v>
      </c>
      <c r="DX1253" t="b">
        <v>0</v>
      </c>
      <c r="DY1253" t="b">
        <v>0</v>
      </c>
      <c r="DZ1253" t="b">
        <v>0</v>
      </c>
      <c r="EA1253" t="b">
        <v>0</v>
      </c>
      <c r="EB1253" t="b">
        <v>0</v>
      </c>
      <c r="EC1253" t="b">
        <v>0</v>
      </c>
      <c r="ED1253" t="b">
        <v>0</v>
      </c>
      <c r="EE1253" t="b">
        <v>0</v>
      </c>
      <c r="EF1253" t="b">
        <v>0</v>
      </c>
      <c r="EG1253" t="b" cm="1">
        <v>1</v>
      </c>
      <c r="EH1253" t="b">
        <v>0</v>
      </c>
      <c r="EI1253" t="b">
        <v>0</v>
      </c>
      <c r="EJ1253" t="b">
        <v>1</v>
      </c>
      <c r="EK1253" t="s">
        <v>5887</v>
      </c>
      <c r="EL1253">
        <v>1</v>
      </c>
      <c r="EM1253">
        <v>24</v>
      </c>
      <c r="EN1253" t="b">
        <v>0</v>
      </c>
    </row>
    <row r="1254" spans="1:144" ht="15.75">
      <c r="A1254"/>
      <c r="B1254" t="s">
        <v>1564</v>
      </c>
      <c r="C1254" t="s">
        <v>4683</v>
      </c>
      <c r="D1254" t="s">
        <v>4697</v>
      </c>
      <c r="E1254" t="s">
        <v>4698</v>
      </c>
      <c r="F1254"/>
      <c r="G1254" t="s">
        <v>4697</v>
      </c>
      <c r="H1254" t="s">
        <v>4699</v>
      </c>
      <c r="I1254" t="s">
        <v>2798</v>
      </c>
      <c r="J1254" t="s">
        <v>4700</v>
      </c>
      <c r="K1254"/>
      <c r="L1254" t="s">
        <v>1743</v>
      </c>
      <c r="M1254" t="s">
        <v>1754</v>
      </c>
      <c r="N1254"/>
      <c r="O1254"/>
      <c r="P1254" t="s">
        <v>1564</v>
      </c>
      <c r="Q1254" t="s">
        <v>4602</v>
      </c>
      <c r="R1254" t="s">
        <v>4603</v>
      </c>
      <c r="S1254"/>
      <c r="T1254"/>
      <c r="U1254" t="s">
        <v>4409</v>
      </c>
      <c r="V1254" t="s">
        <v>4701</v>
      </c>
      <c r="W1254"/>
      <c r="X1254"/>
      <c r="Y1254"/>
      <c r="Z1254"/>
      <c r="AA1254"/>
      <c r="AB1254"/>
      <c r="AC1254"/>
      <c r="AD1254"/>
      <c r="AE1254"/>
      <c r="AF1254"/>
      <c r="AG1254"/>
      <c r="AH1254"/>
      <c r="AI1254"/>
      <c r="AJ1254"/>
      <c r="AK1254"/>
      <c r="AL1254"/>
      <c r="AM1254"/>
      <c r="AN1254"/>
      <c r="AO1254" s="108" t="s">
        <v>43</v>
      </c>
      <c r="AP1254" t="s">
        <v>2867</v>
      </c>
      <c r="AQ1254">
        <v>31</v>
      </c>
      <c r="AR1254" t="e">
        <v>#N/A</v>
      </c>
      <c r="AS1254" t="s">
        <v>4683</v>
      </c>
      <c r="AT1254" t="e">
        <v>#N/A</v>
      </c>
      <c r="AU1254" t="s">
        <v>4698</v>
      </c>
      <c r="AV1254" t="s">
        <v>11522</v>
      </c>
      <c r="AW1254" t="s">
        <v>1744</v>
      </c>
      <c r="AX1254" t="s">
        <v>1740</v>
      </c>
      <c r="AY1254" t="s">
        <v>11523</v>
      </c>
      <c r="AZ1254" t="s">
        <v>4602</v>
      </c>
      <c r="BA1254" t="s">
        <v>11524</v>
      </c>
      <c r="BB1254" t="s">
        <v>2798</v>
      </c>
      <c r="BC1254" t="s">
        <v>1743</v>
      </c>
      <c r="BD1254" t="s">
        <v>11525</v>
      </c>
      <c r="BE1254" t="s">
        <v>4705</v>
      </c>
      <c r="BF1254">
        <v>1238</v>
      </c>
      <c r="BG1254">
        <v>1241</v>
      </c>
      <c r="BH1254">
        <v>0</v>
      </c>
      <c r="BI1254" t="s">
        <v>1547</v>
      </c>
      <c r="BJ1254">
        <v>0</v>
      </c>
      <c r="BK1254" t="e" cm="1">
        <v>#N/A</v>
      </c>
      <c r="BL1254" t="e" cm="1">
        <v>#N/A</v>
      </c>
      <c r="BM1254" t="s">
        <v>4700</v>
      </c>
      <c r="BN1254" t="s">
        <v>4706</v>
      </c>
      <c r="BO1254" t="s">
        <v>11542</v>
      </c>
      <c r="BP1254" t="e" cm="1">
        <v>#N/A</v>
      </c>
      <c r="BQ1254" t="s">
        <v>1547</v>
      </c>
      <c r="BR1254" t="s">
        <v>11466</v>
      </c>
      <c r="BS1254">
        <v>30</v>
      </c>
      <c r="BT1254" t="s">
        <v>5251</v>
      </c>
      <c r="BU1254" t="s">
        <v>16231</v>
      </c>
      <c r="BV1254" t="s">
        <v>4697</v>
      </c>
      <c r="BW1254" t="s">
        <v>11522</v>
      </c>
      <c r="BX1254" t="s">
        <v>11526</v>
      </c>
      <c r="BY1254" t="s">
        <v>1744</v>
      </c>
      <c r="BZ1254" t="s">
        <v>1547</v>
      </c>
      <c r="CA1254" t="s">
        <v>1744</v>
      </c>
      <c r="CB1254" t="s">
        <v>1754</v>
      </c>
      <c r="CC1254"/>
      <c r="CD1254" t="s">
        <v>998</v>
      </c>
      <c r="CE1254" t="s">
        <v>2798</v>
      </c>
      <c r="CF1254" t="s">
        <v>11592</v>
      </c>
      <c r="CG1254" t="s">
        <v>11593</v>
      </c>
      <c r="CH1254" t="s">
        <v>2798</v>
      </c>
      <c r="CI1254" t="s">
        <v>1547</v>
      </c>
      <c r="CJ1254" t="s">
        <v>4603</v>
      </c>
      <c r="CK1254" t="s">
        <v>1564</v>
      </c>
      <c r="CL1254"/>
      <c r="CM1254"/>
      <c r="CN1254" t="s">
        <v>4409</v>
      </c>
      <c r="CO1254" t="s">
        <v>4701</v>
      </c>
      <c r="CP1254" t="s">
        <v>4409</v>
      </c>
      <c r="CQ1254" t="s">
        <v>4701</v>
      </c>
      <c r="CR1254" t="s">
        <v>1547</v>
      </c>
      <c r="CS1254">
        <v>0</v>
      </c>
      <c r="CT1254" t="s">
        <v>1547</v>
      </c>
      <c r="CU1254" t="s">
        <v>1547</v>
      </c>
      <c r="CV1254" t="e">
        <v>#N/A</v>
      </c>
      <c r="CW1254" t="s">
        <v>1547</v>
      </c>
      <c r="CX1254" t="s">
        <v>1547</v>
      </c>
      <c r="CY1254">
        <v>1252</v>
      </c>
      <c r="CZ1254" t="s">
        <v>11330</v>
      </c>
      <c r="DA1254" t="s">
        <v>1547</v>
      </c>
      <c r="DB1254" t="s">
        <v>1881</v>
      </c>
      <c r="DC1254" t="s">
        <v>1882</v>
      </c>
      <c r="DD1254" t="s">
        <v>4698</v>
      </c>
      <c r="DE1254" t="s">
        <v>4602</v>
      </c>
      <c r="DF1254" t="s">
        <v>4697</v>
      </c>
      <c r="DG1254" t="s">
        <v>1547</v>
      </c>
      <c r="DH1254" t="s">
        <v>1547</v>
      </c>
      <c r="DI1254" t="s">
        <v>1892</v>
      </c>
      <c r="DJ1254" t="e">
        <v>#N/A</v>
      </c>
      <c r="DK1254"/>
      <c r="DL1254" t="s">
        <v>1892</v>
      </c>
      <c r="DM1254">
        <v>9</v>
      </c>
      <c r="DN1254" t="s">
        <v>1883</v>
      </c>
      <c r="DO1254" t="s">
        <v>1564</v>
      </c>
      <c r="DP1254" t="b">
        <v>1</v>
      </c>
      <c r="DQ1254" t="b">
        <v>0</v>
      </c>
      <c r="DR1254" t="b">
        <v>0</v>
      </c>
      <c r="DS1254" t="b">
        <v>0</v>
      </c>
      <c r="DT1254" t="b">
        <v>0</v>
      </c>
      <c r="DU1254" t="b">
        <v>0</v>
      </c>
      <c r="DV1254" t="b">
        <v>0</v>
      </c>
      <c r="DW1254">
        <v>0</v>
      </c>
      <c r="DX1254" t="b">
        <v>0</v>
      </c>
      <c r="DY1254" t="b">
        <v>0</v>
      </c>
      <c r="DZ1254" t="b">
        <v>0</v>
      </c>
      <c r="EA1254" t="b">
        <v>0</v>
      </c>
      <c r="EB1254" t="b">
        <v>0</v>
      </c>
      <c r="EC1254" t="b">
        <v>0</v>
      </c>
      <c r="ED1254" t="b">
        <v>0</v>
      </c>
      <c r="EE1254" t="b">
        <v>0</v>
      </c>
      <c r="EF1254" t="b">
        <v>0</v>
      </c>
      <c r="EG1254" t="b" cm="1">
        <v>1</v>
      </c>
      <c r="EH1254" t="b">
        <v>0</v>
      </c>
      <c r="EI1254" t="b">
        <v>0</v>
      </c>
      <c r="EJ1254" t="b">
        <v>1</v>
      </c>
      <c r="EK1254" t="s">
        <v>5887</v>
      </c>
      <c r="EL1254">
        <v>1</v>
      </c>
      <c r="EM1254">
        <v>17</v>
      </c>
      <c r="EN1254" t="b">
        <v>0</v>
      </c>
    </row>
    <row r="1255" spans="1:144" ht="15.75">
      <c r="A1255"/>
      <c r="B1255" t="s">
        <v>1564</v>
      </c>
      <c r="C1255" t="s">
        <v>4683</v>
      </c>
      <c r="D1255" t="s">
        <v>4714</v>
      </c>
      <c r="E1255" t="s">
        <v>4715</v>
      </c>
      <c r="F1255" t="s">
        <v>4716</v>
      </c>
      <c r="G1255" t="s">
        <v>4714</v>
      </c>
      <c r="H1255" t="s">
        <v>4714</v>
      </c>
      <c r="I1255" t="s">
        <v>2798</v>
      </c>
      <c r="J1255" t="s">
        <v>4712</v>
      </c>
      <c r="K1255"/>
      <c r="L1255" t="s">
        <v>1743</v>
      </c>
      <c r="M1255" t="s">
        <v>2001</v>
      </c>
      <c r="N1255"/>
      <c r="O1255"/>
      <c r="P1255" t="s">
        <v>1564</v>
      </c>
      <c r="Q1255" t="s">
        <v>4602</v>
      </c>
      <c r="R1255" t="s">
        <v>4603</v>
      </c>
      <c r="S1255"/>
      <c r="T1255"/>
      <c r="U1255" t="s">
        <v>4409</v>
      </c>
      <c r="V1255" t="s">
        <v>13727</v>
      </c>
      <c r="W1255"/>
      <c r="X1255"/>
      <c r="Y1255"/>
      <c r="Z1255"/>
      <c r="AA1255"/>
      <c r="AB1255"/>
      <c r="AC1255"/>
      <c r="AD1255"/>
      <c r="AE1255"/>
      <c r="AF1255"/>
      <c r="AG1255"/>
      <c r="AH1255"/>
      <c r="AI1255"/>
      <c r="AJ1255"/>
      <c r="AK1255"/>
      <c r="AL1255"/>
      <c r="AM1255"/>
      <c r="AN1255"/>
      <c r="AO1255" s="108" t="s">
        <v>43</v>
      </c>
      <c r="AP1255" t="s">
        <v>2867</v>
      </c>
      <c r="AQ1255">
        <v>32</v>
      </c>
      <c r="AR1255" t="e">
        <v>#N/A</v>
      </c>
      <c r="AS1255" t="s">
        <v>4683</v>
      </c>
      <c r="AT1255" t="e">
        <v>#N/A</v>
      </c>
      <c r="AU1255" t="s">
        <v>4715</v>
      </c>
      <c r="AV1255" t="s">
        <v>11595</v>
      </c>
      <c r="AW1255" t="s">
        <v>11596</v>
      </c>
      <c r="AX1255" t="s">
        <v>1740</v>
      </c>
      <c r="AY1255" t="s">
        <v>11597</v>
      </c>
      <c r="AZ1255" t="s">
        <v>4602</v>
      </c>
      <c r="BA1255" t="s">
        <v>11598</v>
      </c>
      <c r="BB1255" t="s">
        <v>2798</v>
      </c>
      <c r="BC1255" t="s">
        <v>1743</v>
      </c>
      <c r="BD1255" t="s">
        <v>11599</v>
      </c>
      <c r="BE1255" t="s">
        <v>4705</v>
      </c>
      <c r="BF1255">
        <v>1255</v>
      </c>
      <c r="BG1255">
        <v>1241</v>
      </c>
      <c r="BH1255">
        <v>0</v>
      </c>
      <c r="BI1255" t="s">
        <v>1547</v>
      </c>
      <c r="BJ1255">
        <v>0</v>
      </c>
      <c r="BK1255" t="e" cm="1">
        <v>#N/A</v>
      </c>
      <c r="BL1255" t="e" cm="1">
        <v>#N/A</v>
      </c>
      <c r="BM1255" t="s">
        <v>4712</v>
      </c>
      <c r="BN1255" t="s">
        <v>4706</v>
      </c>
      <c r="BO1255" t="s">
        <v>11542</v>
      </c>
      <c r="BP1255" t="e" cm="1">
        <v>#N/A</v>
      </c>
      <c r="BQ1255" t="s">
        <v>1547</v>
      </c>
      <c r="BR1255" t="s">
        <v>11466</v>
      </c>
      <c r="BS1255">
        <v>31</v>
      </c>
      <c r="BT1255" t="s">
        <v>5261</v>
      </c>
      <c r="BU1255" t="s">
        <v>16232</v>
      </c>
      <c r="BV1255" t="s">
        <v>4714</v>
      </c>
      <c r="BW1255" t="s">
        <v>11595</v>
      </c>
      <c r="BX1255" t="s">
        <v>11597</v>
      </c>
      <c r="BY1255" t="s">
        <v>1744</v>
      </c>
      <c r="BZ1255" t="s">
        <v>1547</v>
      </c>
      <c r="CA1255" t="s">
        <v>1744</v>
      </c>
      <c r="CB1255" t="s">
        <v>2001</v>
      </c>
      <c r="CC1255"/>
      <c r="CD1255" t="s">
        <v>998</v>
      </c>
      <c r="CE1255" t="s">
        <v>2798</v>
      </c>
      <c r="CF1255" t="s">
        <v>11600</v>
      </c>
      <c r="CG1255" t="s">
        <v>11601</v>
      </c>
      <c r="CH1255" t="s">
        <v>2798</v>
      </c>
      <c r="CI1255" t="s">
        <v>1547</v>
      </c>
      <c r="CJ1255" t="s">
        <v>4603</v>
      </c>
      <c r="CK1255" t="s">
        <v>1564</v>
      </c>
      <c r="CL1255"/>
      <c r="CM1255"/>
      <c r="CN1255" t="s">
        <v>4409</v>
      </c>
      <c r="CO1255" t="s">
        <v>13727</v>
      </c>
      <c r="CP1255" t="s">
        <v>4409</v>
      </c>
      <c r="CQ1255" t="s">
        <v>13727</v>
      </c>
      <c r="CR1255" t="s">
        <v>1547</v>
      </c>
      <c r="CS1255">
        <v>0</v>
      </c>
      <c r="CT1255" t="s">
        <v>1547</v>
      </c>
      <c r="CU1255" t="s">
        <v>1547</v>
      </c>
      <c r="CV1255" t="e">
        <v>#N/A</v>
      </c>
      <c r="CW1255" t="s">
        <v>1547</v>
      </c>
      <c r="CX1255" t="s">
        <v>1547</v>
      </c>
      <c r="CY1255">
        <v>1253</v>
      </c>
      <c r="CZ1255" t="s">
        <v>11331</v>
      </c>
      <c r="DA1255" t="s">
        <v>1547</v>
      </c>
      <c r="DB1255" t="s">
        <v>1881</v>
      </c>
      <c r="DC1255" t="s">
        <v>1882</v>
      </c>
      <c r="DD1255" t="s">
        <v>4715</v>
      </c>
      <c r="DE1255" t="s">
        <v>4602</v>
      </c>
      <c r="DF1255" t="s">
        <v>4714</v>
      </c>
      <c r="DG1255" t="s">
        <v>1547</v>
      </c>
      <c r="DH1255" t="s">
        <v>1547</v>
      </c>
      <c r="DI1255" t="s">
        <v>1892</v>
      </c>
      <c r="DJ1255" t="e">
        <v>#N/A</v>
      </c>
      <c r="DK1255"/>
      <c r="DL1255" t="s">
        <v>1892</v>
      </c>
      <c r="DM1255">
        <v>9</v>
      </c>
      <c r="DN1255" t="s">
        <v>1883</v>
      </c>
      <c r="DO1255" t="s">
        <v>1564</v>
      </c>
      <c r="DP1255" t="b">
        <v>1</v>
      </c>
      <c r="DQ1255" t="b">
        <v>0</v>
      </c>
      <c r="DR1255" t="b">
        <v>1</v>
      </c>
      <c r="DS1255" t="b">
        <v>0</v>
      </c>
      <c r="DT1255" t="b">
        <v>0</v>
      </c>
      <c r="DU1255" t="b">
        <v>0</v>
      </c>
      <c r="DV1255" t="b">
        <v>0</v>
      </c>
      <c r="DW1255">
        <v>0</v>
      </c>
      <c r="DX1255" t="b">
        <v>0</v>
      </c>
      <c r="DY1255" t="b">
        <v>0</v>
      </c>
      <c r="DZ1255" t="b">
        <v>0</v>
      </c>
      <c r="EA1255" t="b">
        <v>0</v>
      </c>
      <c r="EB1255" t="b">
        <v>0</v>
      </c>
      <c r="EC1255" t="b">
        <v>0</v>
      </c>
      <c r="ED1255" t="b">
        <v>0</v>
      </c>
      <c r="EE1255" t="b">
        <v>0</v>
      </c>
      <c r="EF1255" t="b">
        <v>0</v>
      </c>
      <c r="EG1255" t="b" cm="1">
        <v>1</v>
      </c>
      <c r="EH1255" t="b">
        <v>0</v>
      </c>
      <c r="EI1255" t="b">
        <v>0</v>
      </c>
      <c r="EJ1255" t="b">
        <v>1</v>
      </c>
      <c r="EK1255" t="s">
        <v>5887</v>
      </c>
      <c r="EL1255">
        <v>1</v>
      </c>
      <c r="EM1255">
        <v>13</v>
      </c>
      <c r="EN1255" t="b">
        <v>0</v>
      </c>
    </row>
    <row r="1256" spans="1:144" ht="15.75">
      <c r="A1256"/>
      <c r="B1256" t="s">
        <v>1564</v>
      </c>
      <c r="C1256" t="s">
        <v>4683</v>
      </c>
      <c r="D1256" t="s">
        <v>4662</v>
      </c>
      <c r="E1256" t="s">
        <v>4663</v>
      </c>
      <c r="F1256"/>
      <c r="G1256" t="s">
        <v>4662</v>
      </c>
      <c r="H1256" t="s">
        <v>4662</v>
      </c>
      <c r="I1256" t="s">
        <v>2798</v>
      </c>
      <c r="J1256"/>
      <c r="K1256"/>
      <c r="L1256" t="s">
        <v>1743</v>
      </c>
      <c r="M1256" t="s">
        <v>1995</v>
      </c>
      <c r="N1256"/>
      <c r="O1256"/>
      <c r="P1256" t="s">
        <v>1564</v>
      </c>
      <c r="Q1256" t="s">
        <v>4602</v>
      </c>
      <c r="R1256" t="s">
        <v>4603</v>
      </c>
      <c r="S1256"/>
      <c r="T1256"/>
      <c r="U1256" t="s">
        <v>4409</v>
      </c>
      <c r="V1256" t="s">
        <v>4665</v>
      </c>
      <c r="W1256"/>
      <c r="X1256"/>
      <c r="Y1256"/>
      <c r="Z1256"/>
      <c r="AA1256"/>
      <c r="AB1256"/>
      <c r="AC1256"/>
      <c r="AD1256"/>
      <c r="AE1256"/>
      <c r="AF1256"/>
      <c r="AG1256"/>
      <c r="AH1256"/>
      <c r="AI1256"/>
      <c r="AJ1256"/>
      <c r="AK1256"/>
      <c r="AL1256"/>
      <c r="AM1256"/>
      <c r="AN1256"/>
      <c r="AO1256" s="108" t="s">
        <v>43</v>
      </c>
      <c r="AP1256" t="s">
        <v>2867</v>
      </c>
      <c r="AQ1256">
        <v>33</v>
      </c>
      <c r="AR1256" t="e">
        <v>#N/A</v>
      </c>
      <c r="AS1256" t="s">
        <v>4683</v>
      </c>
      <c r="AT1256" t="e">
        <v>#N/A</v>
      </c>
      <c r="AU1256" t="s">
        <v>4663</v>
      </c>
      <c r="AV1256" t="s">
        <v>11252</v>
      </c>
      <c r="AW1256" t="s">
        <v>1744</v>
      </c>
      <c r="AX1256" t="s">
        <v>1740</v>
      </c>
      <c r="AY1256" t="s">
        <v>11253</v>
      </c>
      <c r="AZ1256" t="s">
        <v>4602</v>
      </c>
      <c r="BA1256" t="s">
        <v>11254</v>
      </c>
      <c r="BB1256" t="s">
        <v>2798</v>
      </c>
      <c r="BC1256" t="s">
        <v>1743</v>
      </c>
      <c r="BD1256" t="s">
        <v>11603</v>
      </c>
      <c r="BE1256" t="s">
        <v>4705</v>
      </c>
      <c r="BF1256">
        <v>1168</v>
      </c>
      <c r="BG1256">
        <v>1241</v>
      </c>
      <c r="BH1256">
        <v>0</v>
      </c>
      <c r="BI1256" t="s">
        <v>1547</v>
      </c>
      <c r="BJ1256">
        <v>0</v>
      </c>
      <c r="BK1256">
        <v>0</v>
      </c>
      <c r="BL1256">
        <v>1168</v>
      </c>
      <c r="BM1256" t="s">
        <v>11257</v>
      </c>
      <c r="BN1256" t="s">
        <v>4706</v>
      </c>
      <c r="BO1256" t="s">
        <v>11542</v>
      </c>
      <c r="BP1256" t="e" cm="1">
        <v>#N/A</v>
      </c>
      <c r="BQ1256" t="s">
        <v>1547</v>
      </c>
      <c r="BR1256" t="s">
        <v>11466</v>
      </c>
      <c r="BS1256">
        <v>32</v>
      </c>
      <c r="BT1256" t="s">
        <v>5271</v>
      </c>
      <c r="BU1256" t="s">
        <v>16233</v>
      </c>
      <c r="BV1256" t="s">
        <v>4662</v>
      </c>
      <c r="BW1256" t="s">
        <v>11252</v>
      </c>
      <c r="BX1256" t="s">
        <v>11253</v>
      </c>
      <c r="BY1256" t="s">
        <v>1744</v>
      </c>
      <c r="BZ1256" t="s">
        <v>1547</v>
      </c>
      <c r="CA1256" t="s">
        <v>1744</v>
      </c>
      <c r="CB1256" t="s">
        <v>1995</v>
      </c>
      <c r="CC1256"/>
      <c r="CD1256" t="s">
        <v>998</v>
      </c>
      <c r="CE1256" t="s">
        <v>2798</v>
      </c>
      <c r="CF1256" t="s">
        <v>11604</v>
      </c>
      <c r="CG1256" t="s">
        <v>11605</v>
      </c>
      <c r="CH1256" t="s">
        <v>2798</v>
      </c>
      <c r="CI1256" t="s">
        <v>1547</v>
      </c>
      <c r="CJ1256" t="s">
        <v>4603</v>
      </c>
      <c r="CK1256" t="s">
        <v>1564</v>
      </c>
      <c r="CL1256"/>
      <c r="CM1256"/>
      <c r="CN1256" t="s">
        <v>4409</v>
      </c>
      <c r="CO1256" t="s">
        <v>4665</v>
      </c>
      <c r="CP1256" t="s">
        <v>4409</v>
      </c>
      <c r="CQ1256" t="s">
        <v>4665</v>
      </c>
      <c r="CR1256" t="s">
        <v>1547</v>
      </c>
      <c r="CS1256">
        <v>0</v>
      </c>
      <c r="CT1256" t="s">
        <v>1547</v>
      </c>
      <c r="CU1256" t="s">
        <v>1547</v>
      </c>
      <c r="CV1256" t="s">
        <v>1547</v>
      </c>
      <c r="CW1256" t="s">
        <v>1547</v>
      </c>
      <c r="CX1256" t="s">
        <v>1547</v>
      </c>
      <c r="CY1256">
        <v>1254</v>
      </c>
      <c r="CZ1256" t="s">
        <v>11332</v>
      </c>
      <c r="DA1256" t="s">
        <v>1547</v>
      </c>
      <c r="DB1256" t="s">
        <v>1881</v>
      </c>
      <c r="DC1256" t="s">
        <v>1882</v>
      </c>
      <c r="DD1256" t="s">
        <v>4663</v>
      </c>
      <c r="DE1256" t="s">
        <v>4602</v>
      </c>
      <c r="DF1256" t="s">
        <v>4662</v>
      </c>
      <c r="DG1256" t="s">
        <v>1547</v>
      </c>
      <c r="DH1256" t="s">
        <v>1547</v>
      </c>
      <c r="DI1256" t="s">
        <v>1892</v>
      </c>
      <c r="DJ1256" t="e">
        <v>#N/A</v>
      </c>
      <c r="DK1256"/>
      <c r="DL1256" t="s">
        <v>1892</v>
      </c>
      <c r="DM1256">
        <v>9</v>
      </c>
      <c r="DN1256" t="s">
        <v>1883</v>
      </c>
      <c r="DO1256" t="s">
        <v>1564</v>
      </c>
      <c r="DP1256" t="b">
        <v>1</v>
      </c>
      <c r="DQ1256" t="b">
        <v>0</v>
      </c>
      <c r="DR1256" t="b">
        <v>0</v>
      </c>
      <c r="DS1256" t="b">
        <v>0</v>
      </c>
      <c r="DT1256" t="b">
        <v>0</v>
      </c>
      <c r="DU1256" t="b">
        <v>0</v>
      </c>
      <c r="DV1256" t="b">
        <v>0</v>
      </c>
      <c r="DW1256">
        <v>0</v>
      </c>
      <c r="DX1256" t="b">
        <v>0</v>
      </c>
      <c r="DY1256" t="b">
        <v>0</v>
      </c>
      <c r="DZ1256" t="b">
        <v>0</v>
      </c>
      <c r="EA1256" t="b">
        <v>0</v>
      </c>
      <c r="EB1256" t="b">
        <v>0</v>
      </c>
      <c r="EC1256" t="b">
        <v>0</v>
      </c>
      <c r="ED1256" t="b">
        <v>0</v>
      </c>
      <c r="EE1256" t="b">
        <v>0</v>
      </c>
      <c r="EF1256" t="b">
        <v>0</v>
      </c>
      <c r="EG1256" t="b" cm="1">
        <v>0</v>
      </c>
      <c r="EH1256" t="b">
        <v>0</v>
      </c>
      <c r="EI1256" t="b">
        <v>0</v>
      </c>
      <c r="EJ1256" t="b">
        <v>0</v>
      </c>
      <c r="EK1256" t="s">
        <v>1547</v>
      </c>
      <c r="EL1256">
        <v>0</v>
      </c>
      <c r="EM1256">
        <v>15</v>
      </c>
      <c r="EN1256" t="b">
        <v>0</v>
      </c>
    </row>
    <row r="1257" spans="1:144" ht="15.75">
      <c r="A1257"/>
      <c r="B1257" t="s">
        <v>1564</v>
      </c>
      <c r="C1257" t="s">
        <v>4683</v>
      </c>
      <c r="D1257" t="s">
        <v>4702</v>
      </c>
      <c r="E1257" t="s">
        <v>4703</v>
      </c>
      <c r="F1257" t="s">
        <v>4704</v>
      </c>
      <c r="G1257" t="s">
        <v>4702</v>
      </c>
      <c r="H1257" t="s">
        <v>4702</v>
      </c>
      <c r="I1257" t="s">
        <v>2798</v>
      </c>
      <c r="J1257" t="s">
        <v>4700</v>
      </c>
      <c r="K1257"/>
      <c r="L1257" t="s">
        <v>1743</v>
      </c>
      <c r="M1257" t="s">
        <v>2001</v>
      </c>
      <c r="N1257"/>
      <c r="O1257"/>
      <c r="P1257" t="s">
        <v>1564</v>
      </c>
      <c r="Q1257" t="s">
        <v>4602</v>
      </c>
      <c r="R1257" t="s">
        <v>4603</v>
      </c>
      <c r="S1257"/>
      <c r="T1257"/>
      <c r="U1257" t="s">
        <v>4409</v>
      </c>
      <c r="V1257" t="s">
        <v>13726</v>
      </c>
      <c r="W1257"/>
      <c r="X1257"/>
      <c r="Y1257"/>
      <c r="Z1257"/>
      <c r="AA1257"/>
      <c r="AB1257"/>
      <c r="AC1257"/>
      <c r="AD1257"/>
      <c r="AE1257"/>
      <c r="AF1257"/>
      <c r="AG1257"/>
      <c r="AH1257"/>
      <c r="AI1257"/>
      <c r="AJ1257"/>
      <c r="AK1257"/>
      <c r="AL1257"/>
      <c r="AM1257"/>
      <c r="AN1257"/>
      <c r="AO1257" s="108" t="s">
        <v>43</v>
      </c>
      <c r="AP1257" t="s">
        <v>2867</v>
      </c>
      <c r="AQ1257">
        <v>34</v>
      </c>
      <c r="AR1257" t="e">
        <v>#N/A</v>
      </c>
      <c r="AS1257" t="s">
        <v>4683</v>
      </c>
      <c r="AT1257" t="e">
        <v>#N/A</v>
      </c>
      <c r="AU1257" t="s">
        <v>4703</v>
      </c>
      <c r="AV1257" t="s">
        <v>11530</v>
      </c>
      <c r="AW1257" t="s">
        <v>11531</v>
      </c>
      <c r="AX1257" t="s">
        <v>1740</v>
      </c>
      <c r="AY1257" t="s">
        <v>11532</v>
      </c>
      <c r="AZ1257" t="s">
        <v>4602</v>
      </c>
      <c r="BA1257" t="s">
        <v>11533</v>
      </c>
      <c r="BB1257" t="s">
        <v>2798</v>
      </c>
      <c r="BC1257" t="s">
        <v>1743</v>
      </c>
      <c r="BD1257" t="s">
        <v>11534</v>
      </c>
      <c r="BE1257" t="s">
        <v>4705</v>
      </c>
      <c r="BF1257">
        <v>1239</v>
      </c>
      <c r="BG1257">
        <v>1241</v>
      </c>
      <c r="BH1257">
        <v>0</v>
      </c>
      <c r="BI1257" t="s">
        <v>1547</v>
      </c>
      <c r="BJ1257">
        <v>0</v>
      </c>
      <c r="BK1257" t="e" cm="1">
        <v>#N/A</v>
      </c>
      <c r="BL1257" t="e" cm="1">
        <v>#N/A</v>
      </c>
      <c r="BM1257" t="s">
        <v>4700</v>
      </c>
      <c r="BN1257" t="s">
        <v>4706</v>
      </c>
      <c r="BO1257" t="s">
        <v>11542</v>
      </c>
      <c r="BP1257" t="e" cm="1">
        <v>#N/A</v>
      </c>
      <c r="BQ1257" t="s">
        <v>1547</v>
      </c>
      <c r="BR1257" t="s">
        <v>11466</v>
      </c>
      <c r="BS1257">
        <v>33</v>
      </c>
      <c r="BT1257" t="s">
        <v>5281</v>
      </c>
      <c r="BU1257" t="s">
        <v>16234</v>
      </c>
      <c r="BV1257" t="s">
        <v>4702</v>
      </c>
      <c r="BW1257" t="s">
        <v>11530</v>
      </c>
      <c r="BX1257" t="s">
        <v>11532</v>
      </c>
      <c r="BY1257" t="s">
        <v>1744</v>
      </c>
      <c r="BZ1257" t="s">
        <v>1547</v>
      </c>
      <c r="CA1257" t="s">
        <v>1744</v>
      </c>
      <c r="CB1257" t="s">
        <v>2001</v>
      </c>
      <c r="CC1257"/>
      <c r="CD1257" t="s">
        <v>998</v>
      </c>
      <c r="CE1257" t="s">
        <v>2798</v>
      </c>
      <c r="CF1257" t="s">
        <v>11607</v>
      </c>
      <c r="CG1257" t="s">
        <v>11608</v>
      </c>
      <c r="CH1257" t="s">
        <v>2798</v>
      </c>
      <c r="CI1257" t="s">
        <v>1547</v>
      </c>
      <c r="CJ1257" t="s">
        <v>4603</v>
      </c>
      <c r="CK1257" t="s">
        <v>1564</v>
      </c>
      <c r="CL1257"/>
      <c r="CM1257"/>
      <c r="CN1257" t="s">
        <v>4409</v>
      </c>
      <c r="CO1257" t="s">
        <v>13726</v>
      </c>
      <c r="CP1257" t="s">
        <v>4409</v>
      </c>
      <c r="CQ1257" t="s">
        <v>13726</v>
      </c>
      <c r="CR1257" t="s">
        <v>1547</v>
      </c>
      <c r="CS1257">
        <v>0</v>
      </c>
      <c r="CT1257" t="s">
        <v>1547</v>
      </c>
      <c r="CU1257" t="s">
        <v>1547</v>
      </c>
      <c r="CV1257" t="e">
        <v>#N/A</v>
      </c>
      <c r="CW1257" t="s">
        <v>1547</v>
      </c>
      <c r="CX1257" t="s">
        <v>1547</v>
      </c>
      <c r="CY1257">
        <v>1255</v>
      </c>
      <c r="CZ1257" t="s">
        <v>11333</v>
      </c>
      <c r="DA1257" t="s">
        <v>1547</v>
      </c>
      <c r="DB1257" t="s">
        <v>1881</v>
      </c>
      <c r="DC1257" t="s">
        <v>1882</v>
      </c>
      <c r="DD1257" t="s">
        <v>4703</v>
      </c>
      <c r="DE1257" t="s">
        <v>4602</v>
      </c>
      <c r="DF1257" t="s">
        <v>4702</v>
      </c>
      <c r="DG1257" t="s">
        <v>1547</v>
      </c>
      <c r="DH1257" t="s">
        <v>1547</v>
      </c>
      <c r="DI1257" t="s">
        <v>1892</v>
      </c>
      <c r="DJ1257" t="e">
        <v>#N/A</v>
      </c>
      <c r="DK1257"/>
      <c r="DL1257" t="s">
        <v>1892</v>
      </c>
      <c r="DM1257">
        <v>9</v>
      </c>
      <c r="DN1257" t="s">
        <v>1883</v>
      </c>
      <c r="DO1257" t="s">
        <v>1564</v>
      </c>
      <c r="DP1257" t="b">
        <v>1</v>
      </c>
      <c r="DQ1257" t="b">
        <v>0</v>
      </c>
      <c r="DR1257" t="b">
        <v>0</v>
      </c>
      <c r="DS1257" t="b">
        <v>0</v>
      </c>
      <c r="DT1257" t="b">
        <v>0</v>
      </c>
      <c r="DU1257" t="b">
        <v>0</v>
      </c>
      <c r="DV1257" t="b">
        <v>0</v>
      </c>
      <c r="DW1257">
        <v>0</v>
      </c>
      <c r="DX1257" t="b">
        <v>0</v>
      </c>
      <c r="DY1257" t="b">
        <v>0</v>
      </c>
      <c r="DZ1257" t="b">
        <v>0</v>
      </c>
      <c r="EA1257" t="b">
        <v>0</v>
      </c>
      <c r="EB1257" t="b">
        <v>0</v>
      </c>
      <c r="EC1257" t="b">
        <v>0</v>
      </c>
      <c r="ED1257" t="b">
        <v>0</v>
      </c>
      <c r="EE1257" t="b">
        <v>0</v>
      </c>
      <c r="EF1257" t="b">
        <v>0</v>
      </c>
      <c r="EG1257" t="b" cm="1">
        <v>1</v>
      </c>
      <c r="EH1257" t="b">
        <v>0</v>
      </c>
      <c r="EI1257" t="b">
        <v>0</v>
      </c>
      <c r="EJ1257" t="b">
        <v>1</v>
      </c>
      <c r="EK1257" t="s">
        <v>5887</v>
      </c>
      <c r="EL1257">
        <v>1</v>
      </c>
      <c r="EM1257">
        <v>15</v>
      </c>
      <c r="EN1257" t="b">
        <v>0</v>
      </c>
    </row>
    <row r="1258" spans="1:144" ht="15.75">
      <c r="A1258"/>
      <c r="B1258" t="s">
        <v>1564</v>
      </c>
      <c r="C1258" t="s">
        <v>4683</v>
      </c>
      <c r="D1258" t="s">
        <v>4650</v>
      </c>
      <c r="E1258" t="s">
        <v>4651</v>
      </c>
      <c r="F1258"/>
      <c r="G1258" t="s">
        <v>4650</v>
      </c>
      <c r="H1258" t="s">
        <v>4650</v>
      </c>
      <c r="I1258" t="s">
        <v>2798</v>
      </c>
      <c r="J1258"/>
      <c r="K1258"/>
      <c r="L1258" t="s">
        <v>1743</v>
      </c>
      <c r="M1258" t="s">
        <v>1995</v>
      </c>
      <c r="N1258"/>
      <c r="O1258"/>
      <c r="P1258" t="s">
        <v>1564</v>
      </c>
      <c r="Q1258" t="s">
        <v>4602</v>
      </c>
      <c r="R1258" t="s">
        <v>4603</v>
      </c>
      <c r="S1258"/>
      <c r="T1258"/>
      <c r="U1258" t="s">
        <v>4409</v>
      </c>
      <c r="V1258" t="s">
        <v>4652</v>
      </c>
      <c r="W1258"/>
      <c r="X1258"/>
      <c r="Y1258"/>
      <c r="Z1258"/>
      <c r="AA1258"/>
      <c r="AB1258"/>
      <c r="AC1258"/>
      <c r="AD1258"/>
      <c r="AE1258"/>
      <c r="AF1258"/>
      <c r="AG1258"/>
      <c r="AH1258"/>
      <c r="AI1258"/>
      <c r="AJ1258"/>
      <c r="AK1258"/>
      <c r="AL1258"/>
      <c r="AM1258"/>
      <c r="AN1258"/>
      <c r="AO1258" s="108" t="s">
        <v>43</v>
      </c>
      <c r="AP1258" t="s">
        <v>2867</v>
      </c>
      <c r="AQ1258">
        <v>35</v>
      </c>
      <c r="AR1258" t="e">
        <v>#N/A</v>
      </c>
      <c r="AS1258" t="s">
        <v>4683</v>
      </c>
      <c r="AT1258" t="e">
        <v>#N/A</v>
      </c>
      <c r="AU1258" t="s">
        <v>4651</v>
      </c>
      <c r="AV1258" t="s">
        <v>11224</v>
      </c>
      <c r="AW1258" t="s">
        <v>1744</v>
      </c>
      <c r="AX1258" t="s">
        <v>1740</v>
      </c>
      <c r="AY1258" t="s">
        <v>11225</v>
      </c>
      <c r="AZ1258" t="s">
        <v>4602</v>
      </c>
      <c r="BA1258" t="s">
        <v>11226</v>
      </c>
      <c r="BB1258" t="s">
        <v>2798</v>
      </c>
      <c r="BC1258" t="s">
        <v>1743</v>
      </c>
      <c r="BD1258" t="s">
        <v>11538</v>
      </c>
      <c r="BE1258" t="s">
        <v>4705</v>
      </c>
      <c r="BF1258">
        <v>1165</v>
      </c>
      <c r="BG1258">
        <v>1241</v>
      </c>
      <c r="BH1258">
        <v>0</v>
      </c>
      <c r="BI1258" t="s">
        <v>1547</v>
      </c>
      <c r="BJ1258">
        <v>0</v>
      </c>
      <c r="BK1258">
        <v>0</v>
      </c>
      <c r="BL1258">
        <v>1165</v>
      </c>
      <c r="BM1258" t="s">
        <v>11229</v>
      </c>
      <c r="BN1258" t="s">
        <v>4706</v>
      </c>
      <c r="BO1258" t="s">
        <v>11542</v>
      </c>
      <c r="BP1258" t="e" cm="1">
        <v>#N/A</v>
      </c>
      <c r="BQ1258" t="s">
        <v>1547</v>
      </c>
      <c r="BR1258" t="s">
        <v>11466</v>
      </c>
      <c r="BS1258">
        <v>34</v>
      </c>
      <c r="BT1258" t="s">
        <v>5292</v>
      </c>
      <c r="BU1258" t="s">
        <v>16235</v>
      </c>
      <c r="BV1258" t="s">
        <v>4650</v>
      </c>
      <c r="BW1258" t="s">
        <v>11224</v>
      </c>
      <c r="BX1258" t="s">
        <v>11225</v>
      </c>
      <c r="BY1258" t="s">
        <v>1744</v>
      </c>
      <c r="BZ1258" t="s">
        <v>1547</v>
      </c>
      <c r="CA1258" t="s">
        <v>1744</v>
      </c>
      <c r="CB1258" t="s">
        <v>1995</v>
      </c>
      <c r="CC1258"/>
      <c r="CD1258" t="s">
        <v>998</v>
      </c>
      <c r="CE1258" t="s">
        <v>2798</v>
      </c>
      <c r="CF1258" t="s">
        <v>11610</v>
      </c>
      <c r="CG1258" t="s">
        <v>11611</v>
      </c>
      <c r="CH1258" t="s">
        <v>2798</v>
      </c>
      <c r="CI1258" t="s">
        <v>1547</v>
      </c>
      <c r="CJ1258" t="s">
        <v>4603</v>
      </c>
      <c r="CK1258" t="s">
        <v>1564</v>
      </c>
      <c r="CL1258"/>
      <c r="CM1258"/>
      <c r="CN1258" t="s">
        <v>4409</v>
      </c>
      <c r="CO1258" t="s">
        <v>4652</v>
      </c>
      <c r="CP1258" t="s">
        <v>4409</v>
      </c>
      <c r="CQ1258" t="s">
        <v>4652</v>
      </c>
      <c r="CR1258" t="s">
        <v>1547</v>
      </c>
      <c r="CS1258">
        <v>0</v>
      </c>
      <c r="CT1258" t="s">
        <v>1547</v>
      </c>
      <c r="CU1258" t="s">
        <v>1547</v>
      </c>
      <c r="CV1258" t="s">
        <v>1547</v>
      </c>
      <c r="CW1258" t="s">
        <v>1547</v>
      </c>
      <c r="CX1258" t="s">
        <v>1547</v>
      </c>
      <c r="CY1258">
        <v>1256</v>
      </c>
      <c r="CZ1258" t="s">
        <v>11334</v>
      </c>
      <c r="DA1258" t="s">
        <v>1547</v>
      </c>
      <c r="DB1258" t="s">
        <v>1881</v>
      </c>
      <c r="DC1258" t="s">
        <v>1882</v>
      </c>
      <c r="DD1258" t="s">
        <v>4651</v>
      </c>
      <c r="DE1258" t="s">
        <v>4602</v>
      </c>
      <c r="DF1258" t="s">
        <v>4650</v>
      </c>
      <c r="DG1258" t="s">
        <v>1547</v>
      </c>
      <c r="DH1258" t="s">
        <v>1547</v>
      </c>
      <c r="DI1258" t="s">
        <v>1892</v>
      </c>
      <c r="DJ1258" t="e">
        <v>#N/A</v>
      </c>
      <c r="DK1258"/>
      <c r="DL1258" t="s">
        <v>1892</v>
      </c>
      <c r="DM1258">
        <v>9</v>
      </c>
      <c r="DN1258" t="s">
        <v>1883</v>
      </c>
      <c r="DO1258" t="s">
        <v>1564</v>
      </c>
      <c r="DP1258" t="b">
        <v>1</v>
      </c>
      <c r="DQ1258" t="b">
        <v>0</v>
      </c>
      <c r="DR1258" t="b">
        <v>0</v>
      </c>
      <c r="DS1258" t="b">
        <v>0</v>
      </c>
      <c r="DT1258" t="b">
        <v>0</v>
      </c>
      <c r="DU1258" t="b">
        <v>0</v>
      </c>
      <c r="DV1258" t="b">
        <v>0</v>
      </c>
      <c r="DW1258">
        <v>0</v>
      </c>
      <c r="DX1258" t="b">
        <v>0</v>
      </c>
      <c r="DY1258" t="b">
        <v>0</v>
      </c>
      <c r="DZ1258" t="b">
        <v>0</v>
      </c>
      <c r="EA1258" t="b">
        <v>0</v>
      </c>
      <c r="EB1258" t="b">
        <v>0</v>
      </c>
      <c r="EC1258" t="b">
        <v>0</v>
      </c>
      <c r="ED1258" t="b">
        <v>0</v>
      </c>
      <c r="EE1258" t="b">
        <v>0</v>
      </c>
      <c r="EF1258" t="b">
        <v>0</v>
      </c>
      <c r="EG1258" t="b" cm="1">
        <v>0</v>
      </c>
      <c r="EH1258" t="b">
        <v>0</v>
      </c>
      <c r="EI1258" t="b">
        <v>0</v>
      </c>
      <c r="EJ1258" t="b">
        <v>0</v>
      </c>
      <c r="EK1258" t="s">
        <v>1547</v>
      </c>
      <c r="EL1258">
        <v>0</v>
      </c>
      <c r="EM1258">
        <v>17</v>
      </c>
      <c r="EN1258" t="b">
        <v>0</v>
      </c>
    </row>
    <row r="1259" spans="1:144" ht="15.75">
      <c r="A1259"/>
      <c r="B1259" t="s">
        <v>1564</v>
      </c>
      <c r="C1259" t="s">
        <v>4717</v>
      </c>
      <c r="D1259" t="s">
        <v>4718</v>
      </c>
      <c r="E1259" t="s">
        <v>4719</v>
      </c>
      <c r="F1259"/>
      <c r="G1259" t="s">
        <v>4718</v>
      </c>
      <c r="H1259" t="s">
        <v>4718</v>
      </c>
      <c r="I1259" t="s">
        <v>1244</v>
      </c>
      <c r="J1259"/>
      <c r="K1259"/>
      <c r="L1259" t="s">
        <v>1743</v>
      </c>
      <c r="M1259" t="s">
        <v>902</v>
      </c>
      <c r="N1259"/>
      <c r="O1259"/>
      <c r="P1259"/>
      <c r="Q1259" t="s">
        <v>4602</v>
      </c>
      <c r="R1259" t="s">
        <v>4603</v>
      </c>
      <c r="S1259"/>
      <c r="T1259"/>
      <c r="U1259" t="s">
        <v>4415</v>
      </c>
      <c r="V1259"/>
      <c r="W1259"/>
      <c r="X1259"/>
      <c r="Y1259"/>
      <c r="Z1259"/>
      <c r="AA1259"/>
      <c r="AB1259"/>
      <c r="AC1259"/>
      <c r="AD1259"/>
      <c r="AE1259"/>
      <c r="AF1259"/>
      <c r="AG1259"/>
      <c r="AH1259"/>
      <c r="AI1259"/>
      <c r="AJ1259"/>
      <c r="AK1259"/>
      <c r="AL1259"/>
      <c r="AM1259"/>
      <c r="AN1259"/>
      <c r="AO1259" s="108" t="s">
        <v>43</v>
      </c>
      <c r="AP1259" t="s">
        <v>2867</v>
      </c>
      <c r="AQ1259">
        <v>36</v>
      </c>
      <c r="AR1259" t="e">
        <v>#N/A</v>
      </c>
      <c r="AS1259" t="s">
        <v>4717</v>
      </c>
      <c r="AT1259" t="e">
        <v>#N/A</v>
      </c>
      <c r="AU1259" t="s">
        <v>4719</v>
      </c>
      <c r="AV1259" t="s">
        <v>11613</v>
      </c>
      <c r="AW1259" t="s">
        <v>1744</v>
      </c>
      <c r="AX1259" t="s">
        <v>1740</v>
      </c>
      <c r="AY1259" t="s">
        <v>11614</v>
      </c>
      <c r="AZ1259" t="s">
        <v>4602</v>
      </c>
      <c r="BA1259" t="s">
        <v>11615</v>
      </c>
      <c r="BB1259" t="s">
        <v>1244</v>
      </c>
      <c r="BC1259" t="s">
        <v>1743</v>
      </c>
      <c r="BD1259" t="s">
        <v>11616</v>
      </c>
      <c r="BE1259" t="s">
        <v>4718</v>
      </c>
      <c r="BF1259">
        <v>1259</v>
      </c>
      <c r="BG1259">
        <v>0</v>
      </c>
      <c r="BH1259">
        <v>0</v>
      </c>
      <c r="BI1259" t="s">
        <v>1547</v>
      </c>
      <c r="BJ1259">
        <v>0</v>
      </c>
      <c r="BK1259">
        <v>0</v>
      </c>
      <c r="BL1259">
        <v>0</v>
      </c>
      <c r="BM1259" t="s">
        <v>1547</v>
      </c>
      <c r="BN1259" t="s">
        <v>1547</v>
      </c>
      <c r="BO1259" t="s">
        <v>1547</v>
      </c>
      <c r="BP1259" t="s" cm="1">
        <v>1547</v>
      </c>
      <c r="BQ1259" t="s">
        <v>1547</v>
      </c>
      <c r="BR1259" t="s">
        <v>11617</v>
      </c>
      <c r="BS1259">
        <v>1</v>
      </c>
      <c r="BT1259" t="s">
        <v>1738</v>
      </c>
      <c r="BU1259" t="s">
        <v>16236</v>
      </c>
      <c r="BV1259" t="s">
        <v>4718</v>
      </c>
      <c r="BW1259" t="s">
        <v>11613</v>
      </c>
      <c r="BX1259" t="s">
        <v>11614</v>
      </c>
      <c r="BY1259" t="s">
        <v>1744</v>
      </c>
      <c r="BZ1259" t="s">
        <v>1547</v>
      </c>
      <c r="CA1259" t="s">
        <v>1744</v>
      </c>
      <c r="CB1259" t="s">
        <v>902</v>
      </c>
      <c r="CC1259"/>
      <c r="CD1259" t="s">
        <v>998</v>
      </c>
      <c r="CE1259" t="s">
        <v>1244</v>
      </c>
      <c r="CF1259" t="s">
        <v>4719</v>
      </c>
      <c r="CG1259" t="s">
        <v>11613</v>
      </c>
      <c r="CH1259" t="s">
        <v>1244</v>
      </c>
      <c r="CI1259" t="s">
        <v>1547</v>
      </c>
      <c r="CJ1259" t="s">
        <v>4603</v>
      </c>
      <c r="CK1259" t="s">
        <v>1564</v>
      </c>
      <c r="CL1259"/>
      <c r="CM1259"/>
      <c r="CN1259" t="s">
        <v>4415</v>
      </c>
      <c r="CO1259" t="s">
        <v>1547</v>
      </c>
      <c r="CP1259" t="s">
        <v>4415</v>
      </c>
      <c r="CQ1259" t="s">
        <v>1547</v>
      </c>
      <c r="CR1259" t="s">
        <v>1547</v>
      </c>
      <c r="CS1259">
        <v>0</v>
      </c>
      <c r="CT1259" t="s">
        <v>1547</v>
      </c>
      <c r="CU1259" t="s">
        <v>1547</v>
      </c>
      <c r="CV1259" t="s">
        <v>1547</v>
      </c>
      <c r="CW1259" t="s">
        <v>1547</v>
      </c>
      <c r="CX1259" t="s">
        <v>1547</v>
      </c>
      <c r="CY1259">
        <v>1257</v>
      </c>
      <c r="CZ1259" t="s">
        <v>11335</v>
      </c>
      <c r="DA1259" t="s">
        <v>1547</v>
      </c>
      <c r="DB1259" t="s">
        <v>1881</v>
      </c>
      <c r="DC1259" t="s">
        <v>1882</v>
      </c>
      <c r="DD1259" t="s">
        <v>4719</v>
      </c>
      <c r="DE1259" t="s">
        <v>4602</v>
      </c>
      <c r="DF1259" t="s">
        <v>4718</v>
      </c>
      <c r="DG1259" t="s">
        <v>1547</v>
      </c>
      <c r="DH1259" t="s">
        <v>1547</v>
      </c>
      <c r="DI1259" t="s">
        <v>1892</v>
      </c>
      <c r="DJ1259" t="e">
        <v>#N/A</v>
      </c>
      <c r="DK1259"/>
      <c r="DL1259" t="s">
        <v>1892</v>
      </c>
      <c r="DM1259">
        <v>9</v>
      </c>
      <c r="DN1259" t="s">
        <v>1883</v>
      </c>
      <c r="DO1259" t="s">
        <v>1564</v>
      </c>
      <c r="DP1259" t="b">
        <v>1</v>
      </c>
      <c r="DQ1259" t="b">
        <v>0</v>
      </c>
      <c r="DR1259" t="b">
        <v>1</v>
      </c>
      <c r="DS1259" t="b">
        <v>0</v>
      </c>
      <c r="DT1259" t="b">
        <v>0</v>
      </c>
      <c r="DU1259" t="b">
        <v>0</v>
      </c>
      <c r="DV1259" t="b">
        <v>1</v>
      </c>
      <c r="DW1259">
        <v>0</v>
      </c>
      <c r="DX1259" t="b">
        <v>0</v>
      </c>
      <c r="DY1259" t="b">
        <v>0</v>
      </c>
      <c r="DZ1259" t="b">
        <v>0</v>
      </c>
      <c r="EA1259" t="b">
        <v>0</v>
      </c>
      <c r="EB1259" t="b">
        <v>0</v>
      </c>
      <c r="EC1259" t="b">
        <v>0</v>
      </c>
      <c r="ED1259" t="b">
        <v>0</v>
      </c>
      <c r="EE1259" t="b">
        <v>0</v>
      </c>
      <c r="EF1259" t="b">
        <v>0</v>
      </c>
      <c r="EG1259" t="b" cm="1">
        <v>0</v>
      </c>
      <c r="EH1259" t="b">
        <v>0</v>
      </c>
      <c r="EI1259" t="b">
        <v>0</v>
      </c>
      <c r="EJ1259" t="b">
        <v>0</v>
      </c>
      <c r="EK1259" t="s">
        <v>1547</v>
      </c>
      <c r="EL1259">
        <v>0</v>
      </c>
      <c r="EM1259">
        <v>35</v>
      </c>
      <c r="EN1259" t="b">
        <v>0</v>
      </c>
    </row>
    <row r="1260" spans="1:144" ht="15.75">
      <c r="A1260"/>
      <c r="B1260" t="s">
        <v>1564</v>
      </c>
      <c r="C1260" t="s">
        <v>4717</v>
      </c>
      <c r="D1260" t="s">
        <v>1254</v>
      </c>
      <c r="E1260" t="s">
        <v>1253</v>
      </c>
      <c r="F1260"/>
      <c r="G1260" t="s">
        <v>1254</v>
      </c>
      <c r="H1260" t="s">
        <v>4371</v>
      </c>
      <c r="I1260" t="s">
        <v>2799</v>
      </c>
      <c r="J1260"/>
      <c r="K1260"/>
      <c r="L1260" t="s">
        <v>1743</v>
      </c>
      <c r="M1260" t="s">
        <v>1754</v>
      </c>
      <c r="N1260" t="s">
        <v>4265</v>
      </c>
      <c r="O1260"/>
      <c r="P1260" t="s">
        <v>1564</v>
      </c>
      <c r="Q1260" t="s">
        <v>4602</v>
      </c>
      <c r="R1260" t="s">
        <v>4603</v>
      </c>
      <c r="S1260"/>
      <c r="T1260"/>
      <c r="U1260" t="s">
        <v>4415</v>
      </c>
      <c r="V1260" t="s">
        <v>4373</v>
      </c>
      <c r="W1260"/>
      <c r="X1260"/>
      <c r="Y1260"/>
      <c r="Z1260"/>
      <c r="AA1260"/>
      <c r="AB1260"/>
      <c r="AC1260"/>
      <c r="AD1260"/>
      <c r="AE1260"/>
      <c r="AF1260"/>
      <c r="AG1260"/>
      <c r="AH1260"/>
      <c r="AI1260"/>
      <c r="AJ1260"/>
      <c r="AK1260"/>
      <c r="AL1260"/>
      <c r="AM1260"/>
      <c r="AN1260"/>
      <c r="AO1260" s="108" t="s">
        <v>43</v>
      </c>
      <c r="AP1260" t="s">
        <v>2867</v>
      </c>
      <c r="AQ1260">
        <v>37</v>
      </c>
      <c r="AR1260" t="e">
        <v>#N/A</v>
      </c>
      <c r="AS1260" t="s">
        <v>4717</v>
      </c>
      <c r="AT1260" t="e">
        <v>#N/A</v>
      </c>
      <c r="AU1260" t="s">
        <v>1253</v>
      </c>
      <c r="AV1260" t="s">
        <v>1766</v>
      </c>
      <c r="AW1260" t="s">
        <v>1744</v>
      </c>
      <c r="AX1260" t="s">
        <v>1740</v>
      </c>
      <c r="AY1260" t="s">
        <v>1793</v>
      </c>
      <c r="AZ1260" t="s">
        <v>4602</v>
      </c>
      <c r="BA1260" t="s">
        <v>1913</v>
      </c>
      <c r="BB1260" t="s">
        <v>2799</v>
      </c>
      <c r="BC1260" t="s">
        <v>1743</v>
      </c>
      <c r="BD1260" t="s">
        <v>7254</v>
      </c>
      <c r="BE1260" t="s">
        <v>4718</v>
      </c>
      <c r="BF1260">
        <v>343</v>
      </c>
      <c r="BG1260">
        <v>1259</v>
      </c>
      <c r="BH1260">
        <v>0</v>
      </c>
      <c r="BI1260" t="s">
        <v>1547</v>
      </c>
      <c r="BJ1260">
        <v>0</v>
      </c>
      <c r="BK1260">
        <v>0</v>
      </c>
      <c r="BL1260">
        <v>515</v>
      </c>
      <c r="BM1260" t="s">
        <v>1770</v>
      </c>
      <c r="BN1260" t="s">
        <v>4719</v>
      </c>
      <c r="BO1260" t="s">
        <v>11613</v>
      </c>
      <c r="BP1260" t="e" cm="1">
        <v>#N/A</v>
      </c>
      <c r="BQ1260" t="s">
        <v>1547</v>
      </c>
      <c r="BR1260" t="s">
        <v>11617</v>
      </c>
      <c r="BS1260">
        <v>2</v>
      </c>
      <c r="BT1260" t="s">
        <v>1712</v>
      </c>
      <c r="BU1260" t="s">
        <v>16237</v>
      </c>
      <c r="BV1260" t="s">
        <v>1254</v>
      </c>
      <c r="BW1260" t="s">
        <v>1766</v>
      </c>
      <c r="BX1260" t="s">
        <v>10121</v>
      </c>
      <c r="BY1260" t="s">
        <v>9861</v>
      </c>
      <c r="BZ1260" t="s">
        <v>1547</v>
      </c>
      <c r="CA1260" t="s">
        <v>1744</v>
      </c>
      <c r="CB1260" t="s">
        <v>1754</v>
      </c>
      <c r="CC1260"/>
      <c r="CD1260" t="s">
        <v>998</v>
      </c>
      <c r="CE1260" t="s">
        <v>2799</v>
      </c>
      <c r="CF1260" t="s">
        <v>11619</v>
      </c>
      <c r="CG1260" t="s">
        <v>11620</v>
      </c>
      <c r="CH1260" t="s">
        <v>2799</v>
      </c>
      <c r="CI1260" t="s">
        <v>1547</v>
      </c>
      <c r="CJ1260" t="s">
        <v>4603</v>
      </c>
      <c r="CK1260" t="s">
        <v>1564</v>
      </c>
      <c r="CL1260"/>
      <c r="CM1260"/>
      <c r="CN1260" t="s">
        <v>4415</v>
      </c>
      <c r="CO1260" t="s">
        <v>4373</v>
      </c>
      <c r="CP1260" t="s">
        <v>4415</v>
      </c>
      <c r="CQ1260" t="s">
        <v>4373</v>
      </c>
      <c r="CR1260" t="s">
        <v>1547</v>
      </c>
      <c r="CS1260">
        <v>0</v>
      </c>
      <c r="CT1260" t="s">
        <v>1547</v>
      </c>
      <c r="CU1260" t="s">
        <v>1547</v>
      </c>
      <c r="CV1260" t="s">
        <v>1547</v>
      </c>
      <c r="CW1260" t="s">
        <v>1547</v>
      </c>
      <c r="CX1260" t="s">
        <v>1547</v>
      </c>
      <c r="CY1260">
        <v>1258</v>
      </c>
      <c r="CZ1260" t="s">
        <v>11336</v>
      </c>
      <c r="DA1260" t="s">
        <v>1547</v>
      </c>
      <c r="DB1260" t="s">
        <v>1881</v>
      </c>
      <c r="DC1260" t="s">
        <v>1882</v>
      </c>
      <c r="DD1260" t="s">
        <v>1253</v>
      </c>
      <c r="DE1260" t="s">
        <v>4602</v>
      </c>
      <c r="DF1260" t="s">
        <v>1254</v>
      </c>
      <c r="DG1260" t="s">
        <v>1547</v>
      </c>
      <c r="DH1260" t="s">
        <v>1547</v>
      </c>
      <c r="DI1260" t="s">
        <v>1892</v>
      </c>
      <c r="DJ1260" t="e">
        <v>#N/A</v>
      </c>
      <c r="DK1260"/>
      <c r="DL1260" t="s">
        <v>1892</v>
      </c>
      <c r="DM1260">
        <v>9</v>
      </c>
      <c r="DN1260" t="s">
        <v>1883</v>
      </c>
      <c r="DO1260" t="s">
        <v>1564</v>
      </c>
      <c r="DP1260" t="b">
        <v>1</v>
      </c>
      <c r="DQ1260" t="b">
        <v>0</v>
      </c>
      <c r="DR1260" t="b">
        <v>0</v>
      </c>
      <c r="DS1260" t="b">
        <v>0</v>
      </c>
      <c r="DT1260" t="b">
        <v>0</v>
      </c>
      <c r="DU1260" t="b">
        <v>0</v>
      </c>
      <c r="DV1260" t="b">
        <v>0</v>
      </c>
      <c r="DW1260">
        <v>0</v>
      </c>
      <c r="DX1260" t="b">
        <v>0</v>
      </c>
      <c r="DY1260" t="b">
        <v>0</v>
      </c>
      <c r="DZ1260" t="b">
        <v>0</v>
      </c>
      <c r="EA1260" t="b">
        <v>0</v>
      </c>
      <c r="EB1260" t="b">
        <v>0</v>
      </c>
      <c r="EC1260" t="b">
        <v>1</v>
      </c>
      <c r="ED1260" t="b">
        <v>0</v>
      </c>
      <c r="EE1260" t="b">
        <v>0</v>
      </c>
      <c r="EF1260" t="b">
        <v>0</v>
      </c>
      <c r="EG1260" t="b" cm="1">
        <v>0</v>
      </c>
      <c r="EH1260" t="b">
        <v>0</v>
      </c>
      <c r="EI1260" t="b">
        <v>0</v>
      </c>
      <c r="EJ1260" t="b">
        <v>1</v>
      </c>
      <c r="EK1260" t="s">
        <v>5327</v>
      </c>
      <c r="EL1260">
        <v>0</v>
      </c>
      <c r="EM1260">
        <v>7</v>
      </c>
      <c r="EN1260" t="b">
        <v>0</v>
      </c>
    </row>
    <row r="1261" spans="1:144" ht="15.75">
      <c r="A1261"/>
      <c r="B1261" t="s">
        <v>1564</v>
      </c>
      <c r="C1261" t="s">
        <v>4717</v>
      </c>
      <c r="D1261" t="s">
        <v>3605</v>
      </c>
      <c r="E1261" t="s">
        <v>3606</v>
      </c>
      <c r="F1261" t="s">
        <v>4376</v>
      </c>
      <c r="G1261" t="s">
        <v>3605</v>
      </c>
      <c r="H1261" t="s">
        <v>3605</v>
      </c>
      <c r="I1261" t="s">
        <v>2799</v>
      </c>
      <c r="J1261" t="s">
        <v>4720</v>
      </c>
      <c r="K1261"/>
      <c r="L1261" t="s">
        <v>1743</v>
      </c>
      <c r="M1261" t="s">
        <v>1754</v>
      </c>
      <c r="N1261" t="s">
        <v>4623</v>
      </c>
      <c r="O1261"/>
      <c r="P1261" t="s">
        <v>1564</v>
      </c>
      <c r="Q1261" t="s">
        <v>4602</v>
      </c>
      <c r="R1261" t="s">
        <v>4603</v>
      </c>
      <c r="S1261"/>
      <c r="T1261"/>
      <c r="U1261" t="s">
        <v>4415</v>
      </c>
      <c r="V1261" t="s">
        <v>13400</v>
      </c>
      <c r="W1261"/>
      <c r="X1261"/>
      <c r="Y1261"/>
      <c r="Z1261"/>
      <c r="AA1261"/>
      <c r="AB1261"/>
      <c r="AC1261"/>
      <c r="AD1261"/>
      <c r="AE1261"/>
      <c r="AF1261"/>
      <c r="AG1261"/>
      <c r="AH1261"/>
      <c r="AI1261"/>
      <c r="AJ1261"/>
      <c r="AK1261"/>
      <c r="AL1261"/>
      <c r="AM1261"/>
      <c r="AN1261"/>
      <c r="AO1261" s="108" t="s">
        <v>43</v>
      </c>
      <c r="AP1261" t="s">
        <v>2867</v>
      </c>
      <c r="AQ1261">
        <v>38</v>
      </c>
      <c r="AR1261" t="e">
        <v>#N/A</v>
      </c>
      <c r="AS1261" t="s">
        <v>4717</v>
      </c>
      <c r="AT1261" t="e">
        <v>#N/A</v>
      </c>
      <c r="AU1261" t="s">
        <v>3606</v>
      </c>
      <c r="AV1261" t="s">
        <v>7326</v>
      </c>
      <c r="AW1261" t="s">
        <v>10133</v>
      </c>
      <c r="AX1261" t="s">
        <v>1740</v>
      </c>
      <c r="AY1261" t="s">
        <v>7796</v>
      </c>
      <c r="AZ1261" t="s">
        <v>4602</v>
      </c>
      <c r="BA1261" t="s">
        <v>7329</v>
      </c>
      <c r="BB1261" t="s">
        <v>2799</v>
      </c>
      <c r="BC1261" t="s">
        <v>1743</v>
      </c>
      <c r="BD1261" t="s">
        <v>8081</v>
      </c>
      <c r="BE1261" t="s">
        <v>4718</v>
      </c>
      <c r="BF1261">
        <v>408</v>
      </c>
      <c r="BG1261">
        <v>1259</v>
      </c>
      <c r="BH1261">
        <v>0</v>
      </c>
      <c r="BI1261" t="s">
        <v>1547</v>
      </c>
      <c r="BJ1261">
        <v>0</v>
      </c>
      <c r="BK1261" t="e" cm="1">
        <v>#N/A</v>
      </c>
      <c r="BL1261" t="e" cm="1">
        <v>#N/A</v>
      </c>
      <c r="BM1261" t="s">
        <v>4720</v>
      </c>
      <c r="BN1261" t="s">
        <v>4719</v>
      </c>
      <c r="BO1261" t="s">
        <v>11613</v>
      </c>
      <c r="BP1261" t="e" cm="1">
        <v>#N/A</v>
      </c>
      <c r="BQ1261" t="s">
        <v>1547</v>
      </c>
      <c r="BR1261" t="s">
        <v>11617</v>
      </c>
      <c r="BS1261">
        <v>3</v>
      </c>
      <c r="BT1261" t="s">
        <v>1715</v>
      </c>
      <c r="BU1261" t="s">
        <v>16238</v>
      </c>
      <c r="BV1261" t="s">
        <v>3605</v>
      </c>
      <c r="BW1261" t="s">
        <v>7326</v>
      </c>
      <c r="BX1261" t="s">
        <v>7796</v>
      </c>
      <c r="BY1261" t="s">
        <v>11143</v>
      </c>
      <c r="BZ1261" t="s">
        <v>1547</v>
      </c>
      <c r="CA1261" t="s">
        <v>1744</v>
      </c>
      <c r="CB1261" t="s">
        <v>1754</v>
      </c>
      <c r="CC1261"/>
      <c r="CD1261" t="s">
        <v>998</v>
      </c>
      <c r="CE1261" t="s">
        <v>2799</v>
      </c>
      <c r="CF1261" t="s">
        <v>11622</v>
      </c>
      <c r="CG1261" t="s">
        <v>11623</v>
      </c>
      <c r="CH1261" t="s">
        <v>2799</v>
      </c>
      <c r="CI1261" t="s">
        <v>1547</v>
      </c>
      <c r="CJ1261" t="s">
        <v>4603</v>
      </c>
      <c r="CK1261" t="s">
        <v>1564</v>
      </c>
      <c r="CL1261"/>
      <c r="CM1261"/>
      <c r="CN1261" t="s">
        <v>4415</v>
      </c>
      <c r="CO1261" t="s">
        <v>13400</v>
      </c>
      <c r="CP1261" t="s">
        <v>4415</v>
      </c>
      <c r="CQ1261" t="s">
        <v>13400</v>
      </c>
      <c r="CR1261" t="s">
        <v>1547</v>
      </c>
      <c r="CS1261">
        <v>0</v>
      </c>
      <c r="CT1261" t="s">
        <v>1547</v>
      </c>
      <c r="CU1261" t="s">
        <v>1547</v>
      </c>
      <c r="CV1261" t="e">
        <v>#N/A</v>
      </c>
      <c r="CW1261" t="s">
        <v>1547</v>
      </c>
      <c r="CX1261" t="s">
        <v>1547</v>
      </c>
      <c r="CY1261">
        <v>1259</v>
      </c>
      <c r="CZ1261" t="s">
        <v>11338</v>
      </c>
      <c r="DA1261" t="s">
        <v>1547</v>
      </c>
      <c r="DB1261" t="s">
        <v>1881</v>
      </c>
      <c r="DC1261" t="s">
        <v>1882</v>
      </c>
      <c r="DD1261" t="s">
        <v>3606</v>
      </c>
      <c r="DE1261" t="s">
        <v>4602</v>
      </c>
      <c r="DF1261" t="s">
        <v>3605</v>
      </c>
      <c r="DG1261" t="s">
        <v>1547</v>
      </c>
      <c r="DH1261" t="s">
        <v>1547</v>
      </c>
      <c r="DI1261" t="s">
        <v>1892</v>
      </c>
      <c r="DJ1261" t="e">
        <v>#N/A</v>
      </c>
      <c r="DK1261"/>
      <c r="DL1261" t="s">
        <v>1892</v>
      </c>
      <c r="DM1261">
        <v>9</v>
      </c>
      <c r="DN1261" t="s">
        <v>1883</v>
      </c>
      <c r="DO1261" t="s">
        <v>1564</v>
      </c>
      <c r="DP1261" t="b">
        <v>1</v>
      </c>
      <c r="DQ1261" t="b">
        <v>0</v>
      </c>
      <c r="DR1261" t="b">
        <v>0</v>
      </c>
      <c r="DS1261" t="b">
        <v>0</v>
      </c>
      <c r="DT1261" t="b">
        <v>0</v>
      </c>
      <c r="DU1261" t="b">
        <v>0</v>
      </c>
      <c r="DV1261" t="b">
        <v>0</v>
      </c>
      <c r="DW1261">
        <v>0</v>
      </c>
      <c r="DX1261" t="b">
        <v>0</v>
      </c>
      <c r="DY1261" t="b">
        <v>0</v>
      </c>
      <c r="DZ1261" t="b">
        <v>0</v>
      </c>
      <c r="EA1261" t="b">
        <v>0</v>
      </c>
      <c r="EB1261" t="b">
        <v>0</v>
      </c>
      <c r="EC1261" t="b">
        <v>1</v>
      </c>
      <c r="ED1261" t="b">
        <v>0</v>
      </c>
      <c r="EE1261" t="b">
        <v>0</v>
      </c>
      <c r="EF1261" t="b">
        <v>0</v>
      </c>
      <c r="EG1261" t="b" cm="1">
        <v>1</v>
      </c>
      <c r="EH1261" t="b">
        <v>0</v>
      </c>
      <c r="EI1261" t="b">
        <v>0</v>
      </c>
      <c r="EJ1261" t="b">
        <v>1</v>
      </c>
      <c r="EK1261" t="s">
        <v>5981</v>
      </c>
      <c r="EL1261">
        <v>1</v>
      </c>
      <c r="EM1261">
        <v>4</v>
      </c>
      <c r="EN1261" t="b">
        <v>0</v>
      </c>
    </row>
    <row r="1262" spans="1:144" ht="15.75">
      <c r="A1262"/>
      <c r="B1262" t="s">
        <v>1564</v>
      </c>
      <c r="C1262" t="s">
        <v>4717</v>
      </c>
      <c r="D1262" t="s">
        <v>4625</v>
      </c>
      <c r="E1262" t="s">
        <v>4625</v>
      </c>
      <c r="F1262"/>
      <c r="G1262" t="s">
        <v>4625</v>
      </c>
      <c r="H1262" t="s">
        <v>4625</v>
      </c>
      <c r="I1262" t="s">
        <v>2799</v>
      </c>
      <c r="J1262"/>
      <c r="K1262"/>
      <c r="L1262" t="s">
        <v>1743</v>
      </c>
      <c r="M1262" t="s">
        <v>1754</v>
      </c>
      <c r="N1262" t="s">
        <v>4686</v>
      </c>
      <c r="O1262"/>
      <c r="P1262" t="s">
        <v>1564</v>
      </c>
      <c r="Q1262" t="s">
        <v>4602</v>
      </c>
      <c r="R1262" t="s">
        <v>4603</v>
      </c>
      <c r="S1262"/>
      <c r="T1262"/>
      <c r="U1262" t="s">
        <v>4415</v>
      </c>
      <c r="V1262" t="s">
        <v>4629</v>
      </c>
      <c r="W1262"/>
      <c r="X1262"/>
      <c r="Y1262"/>
      <c r="Z1262"/>
      <c r="AA1262"/>
      <c r="AB1262"/>
      <c r="AC1262"/>
      <c r="AD1262"/>
      <c r="AE1262"/>
      <c r="AF1262"/>
      <c r="AG1262"/>
      <c r="AH1262"/>
      <c r="AI1262"/>
      <c r="AJ1262"/>
      <c r="AK1262"/>
      <c r="AL1262"/>
      <c r="AM1262"/>
      <c r="AN1262"/>
      <c r="AO1262" s="108" t="s">
        <v>43</v>
      </c>
      <c r="AP1262" t="s">
        <v>2867</v>
      </c>
      <c r="AQ1262">
        <v>39</v>
      </c>
      <c r="AR1262" t="e">
        <v>#N/A</v>
      </c>
      <c r="AS1262" t="s">
        <v>4717</v>
      </c>
      <c r="AT1262" t="e">
        <v>#N/A</v>
      </c>
      <c r="AU1262" t="s">
        <v>4625</v>
      </c>
      <c r="AV1262" t="s">
        <v>11148</v>
      </c>
      <c r="AW1262" t="s">
        <v>1744</v>
      </c>
      <c r="AX1262" t="s">
        <v>1740</v>
      </c>
      <c r="AY1262" t="s">
        <v>11148</v>
      </c>
      <c r="AZ1262" t="s">
        <v>4602</v>
      </c>
      <c r="BA1262" t="s">
        <v>11150</v>
      </c>
      <c r="BB1262" t="s">
        <v>2799</v>
      </c>
      <c r="BC1262" t="s">
        <v>1743</v>
      </c>
      <c r="BD1262" t="s">
        <v>11481</v>
      </c>
      <c r="BE1262" t="s">
        <v>4718</v>
      </c>
      <c r="BF1262">
        <v>1153</v>
      </c>
      <c r="BG1262">
        <v>1259</v>
      </c>
      <c r="BH1262">
        <v>0</v>
      </c>
      <c r="BI1262" t="s">
        <v>1547</v>
      </c>
      <c r="BJ1262">
        <v>0</v>
      </c>
      <c r="BK1262">
        <v>0</v>
      </c>
      <c r="BL1262">
        <v>1153</v>
      </c>
      <c r="BM1262" t="s">
        <v>11155</v>
      </c>
      <c r="BN1262" t="s">
        <v>4719</v>
      </c>
      <c r="BO1262" t="s">
        <v>11613</v>
      </c>
      <c r="BP1262" t="e" cm="1">
        <v>#N/A</v>
      </c>
      <c r="BQ1262" t="s">
        <v>1547</v>
      </c>
      <c r="BR1262" t="s">
        <v>11617</v>
      </c>
      <c r="BS1262">
        <v>4</v>
      </c>
      <c r="BT1262" t="s">
        <v>1756</v>
      </c>
      <c r="BU1262" t="s">
        <v>16239</v>
      </c>
      <c r="BV1262" t="s">
        <v>4625</v>
      </c>
      <c r="BW1262" t="s">
        <v>11148</v>
      </c>
      <c r="BX1262" t="s">
        <v>11148</v>
      </c>
      <c r="BY1262" t="s">
        <v>11482</v>
      </c>
      <c r="BZ1262" t="s">
        <v>1547</v>
      </c>
      <c r="CA1262" t="s">
        <v>1744</v>
      </c>
      <c r="CB1262" t="s">
        <v>1754</v>
      </c>
      <c r="CC1262"/>
      <c r="CD1262" t="s">
        <v>998</v>
      </c>
      <c r="CE1262" t="s">
        <v>2799</v>
      </c>
      <c r="CF1262" t="s">
        <v>11625</v>
      </c>
      <c r="CG1262" t="s">
        <v>11626</v>
      </c>
      <c r="CH1262" t="s">
        <v>2799</v>
      </c>
      <c r="CI1262" t="s">
        <v>1547</v>
      </c>
      <c r="CJ1262" t="s">
        <v>4603</v>
      </c>
      <c r="CK1262" t="s">
        <v>1564</v>
      </c>
      <c r="CL1262"/>
      <c r="CM1262"/>
      <c r="CN1262" t="s">
        <v>4415</v>
      </c>
      <c r="CO1262" t="s">
        <v>4629</v>
      </c>
      <c r="CP1262" t="s">
        <v>4415</v>
      </c>
      <c r="CQ1262" t="s">
        <v>4629</v>
      </c>
      <c r="CR1262" t="s">
        <v>1547</v>
      </c>
      <c r="CS1262">
        <v>0</v>
      </c>
      <c r="CT1262" t="s">
        <v>1547</v>
      </c>
      <c r="CU1262" t="s">
        <v>1547</v>
      </c>
      <c r="CV1262" t="s">
        <v>1547</v>
      </c>
      <c r="CW1262" t="s">
        <v>1547</v>
      </c>
      <c r="CX1262" t="s">
        <v>1547</v>
      </c>
      <c r="CY1262">
        <v>1260</v>
      </c>
      <c r="CZ1262" t="s">
        <v>11339</v>
      </c>
      <c r="DA1262" t="s">
        <v>1547</v>
      </c>
      <c r="DB1262" t="s">
        <v>1881</v>
      </c>
      <c r="DC1262" t="s">
        <v>1882</v>
      </c>
      <c r="DD1262" t="s">
        <v>4625</v>
      </c>
      <c r="DE1262" t="s">
        <v>4602</v>
      </c>
      <c r="DF1262" t="s">
        <v>4625</v>
      </c>
      <c r="DG1262" t="s">
        <v>1547</v>
      </c>
      <c r="DH1262" t="s">
        <v>1547</v>
      </c>
      <c r="DI1262" t="s">
        <v>1892</v>
      </c>
      <c r="DJ1262" t="e">
        <v>#N/A</v>
      </c>
      <c r="DK1262"/>
      <c r="DL1262" t="s">
        <v>1892</v>
      </c>
      <c r="DM1262">
        <v>9</v>
      </c>
      <c r="DN1262" t="s">
        <v>1883</v>
      </c>
      <c r="DO1262" t="s">
        <v>1564</v>
      </c>
      <c r="DP1262" t="b">
        <v>1</v>
      </c>
      <c r="DQ1262" t="b">
        <v>0</v>
      </c>
      <c r="DR1262" t="b">
        <v>0</v>
      </c>
      <c r="DS1262" t="b">
        <v>0</v>
      </c>
      <c r="DT1262" t="b">
        <v>0</v>
      </c>
      <c r="DU1262" t="b">
        <v>0</v>
      </c>
      <c r="DV1262" t="b">
        <v>0</v>
      </c>
      <c r="DW1262">
        <v>0</v>
      </c>
      <c r="DX1262" t="b">
        <v>0</v>
      </c>
      <c r="DY1262" t="b">
        <v>0</v>
      </c>
      <c r="DZ1262" t="b">
        <v>0</v>
      </c>
      <c r="EA1262" t="b">
        <v>0</v>
      </c>
      <c r="EB1262" t="b">
        <v>0</v>
      </c>
      <c r="EC1262" t="b">
        <v>0</v>
      </c>
      <c r="ED1262" t="b">
        <v>0</v>
      </c>
      <c r="EE1262" t="b">
        <v>0</v>
      </c>
      <c r="EF1262" t="b">
        <v>0</v>
      </c>
      <c r="EG1262" t="b" cm="1">
        <v>0</v>
      </c>
      <c r="EH1262" t="b">
        <v>0</v>
      </c>
      <c r="EI1262" t="b">
        <v>0</v>
      </c>
      <c r="EJ1262" t="b">
        <v>0</v>
      </c>
      <c r="EK1262" t="s">
        <v>1547</v>
      </c>
      <c r="EL1262">
        <v>0</v>
      </c>
      <c r="EM1262">
        <v>6</v>
      </c>
      <c r="EN1262" t="b">
        <v>0</v>
      </c>
    </row>
    <row r="1263" spans="1:144" ht="15.75">
      <c r="A1263"/>
      <c r="B1263" t="s">
        <v>1564</v>
      </c>
      <c r="C1263" t="s">
        <v>4717</v>
      </c>
      <c r="D1263" t="s">
        <v>4307</v>
      </c>
      <c r="E1263" t="s">
        <v>4277</v>
      </c>
      <c r="F1263" t="s">
        <v>4140</v>
      </c>
      <c r="G1263" t="s">
        <v>4307</v>
      </c>
      <c r="H1263" t="s">
        <v>4307</v>
      </c>
      <c r="I1263" t="s">
        <v>2799</v>
      </c>
      <c r="J1263"/>
      <c r="K1263"/>
      <c r="L1263" t="s">
        <v>1743</v>
      </c>
      <c r="M1263" t="s">
        <v>1749</v>
      </c>
      <c r="N1263"/>
      <c r="O1263"/>
      <c r="P1263" t="s">
        <v>1564</v>
      </c>
      <c r="Q1263" t="s">
        <v>4602</v>
      </c>
      <c r="R1263" t="s">
        <v>4603</v>
      </c>
      <c r="S1263"/>
      <c r="T1263"/>
      <c r="U1263" t="s">
        <v>4415</v>
      </c>
      <c r="V1263" t="s">
        <v>13278</v>
      </c>
      <c r="W1263"/>
      <c r="X1263"/>
      <c r="Y1263"/>
      <c r="Z1263"/>
      <c r="AA1263"/>
      <c r="AB1263"/>
      <c r="AC1263"/>
      <c r="AD1263"/>
      <c r="AE1263"/>
      <c r="AF1263"/>
      <c r="AG1263"/>
      <c r="AH1263"/>
      <c r="AI1263"/>
      <c r="AJ1263"/>
      <c r="AK1263"/>
      <c r="AL1263"/>
      <c r="AM1263"/>
      <c r="AN1263"/>
      <c r="AO1263" s="108" t="s">
        <v>43</v>
      </c>
      <c r="AP1263" t="s">
        <v>2867</v>
      </c>
      <c r="AQ1263">
        <v>40</v>
      </c>
      <c r="AR1263" t="e">
        <v>#N/A</v>
      </c>
      <c r="AS1263" t="s">
        <v>4717</v>
      </c>
      <c r="AT1263" t="e">
        <v>#N/A</v>
      </c>
      <c r="AU1263" t="s">
        <v>4277</v>
      </c>
      <c r="AV1263" t="s">
        <v>9895</v>
      </c>
      <c r="AW1263" t="s">
        <v>9470</v>
      </c>
      <c r="AX1263" t="s">
        <v>1740</v>
      </c>
      <c r="AY1263" t="s">
        <v>10126</v>
      </c>
      <c r="AZ1263" t="s">
        <v>4602</v>
      </c>
      <c r="BA1263" t="s">
        <v>9896</v>
      </c>
      <c r="BB1263" t="s">
        <v>2799</v>
      </c>
      <c r="BC1263" t="s">
        <v>1743</v>
      </c>
      <c r="BD1263" t="s">
        <v>10127</v>
      </c>
      <c r="BE1263" t="s">
        <v>4718</v>
      </c>
      <c r="BF1263">
        <v>345</v>
      </c>
      <c r="BG1263">
        <v>1259</v>
      </c>
      <c r="BH1263">
        <v>0</v>
      </c>
      <c r="BI1263" t="s">
        <v>1547</v>
      </c>
      <c r="BJ1263">
        <v>0</v>
      </c>
      <c r="BK1263">
        <v>0</v>
      </c>
      <c r="BL1263">
        <v>981</v>
      </c>
      <c r="BM1263" t="s">
        <v>9897</v>
      </c>
      <c r="BN1263" t="s">
        <v>4719</v>
      </c>
      <c r="BO1263" t="s">
        <v>11613</v>
      </c>
      <c r="BP1263" t="e" cm="1">
        <v>#N/A</v>
      </c>
      <c r="BQ1263" t="s">
        <v>1547</v>
      </c>
      <c r="BR1263" t="s">
        <v>11617</v>
      </c>
      <c r="BS1263">
        <v>5</v>
      </c>
      <c r="BT1263" t="s">
        <v>1717</v>
      </c>
      <c r="BU1263" t="s">
        <v>16240</v>
      </c>
      <c r="BV1263" t="s">
        <v>4307</v>
      </c>
      <c r="BW1263" t="s">
        <v>9895</v>
      </c>
      <c r="BX1263" t="s">
        <v>10126</v>
      </c>
      <c r="BY1263" t="s">
        <v>1744</v>
      </c>
      <c r="BZ1263" t="s">
        <v>1547</v>
      </c>
      <c r="CA1263" t="s">
        <v>1744</v>
      </c>
      <c r="CB1263" t="s">
        <v>1749</v>
      </c>
      <c r="CC1263"/>
      <c r="CD1263" t="s">
        <v>998</v>
      </c>
      <c r="CE1263" t="s">
        <v>2799</v>
      </c>
      <c r="CF1263" t="s">
        <v>11628</v>
      </c>
      <c r="CG1263" t="s">
        <v>11629</v>
      </c>
      <c r="CH1263" t="s">
        <v>2799</v>
      </c>
      <c r="CI1263" t="s">
        <v>1547</v>
      </c>
      <c r="CJ1263" t="s">
        <v>4603</v>
      </c>
      <c r="CK1263" t="s">
        <v>1564</v>
      </c>
      <c r="CL1263"/>
      <c r="CM1263"/>
      <c r="CN1263" t="s">
        <v>4415</v>
      </c>
      <c r="CO1263" t="s">
        <v>13278</v>
      </c>
      <c r="CP1263" t="s">
        <v>4415</v>
      </c>
      <c r="CQ1263" t="s">
        <v>13278</v>
      </c>
      <c r="CR1263" t="s">
        <v>1547</v>
      </c>
      <c r="CS1263">
        <v>0</v>
      </c>
      <c r="CT1263" t="s">
        <v>1547</v>
      </c>
      <c r="CU1263" t="s">
        <v>1547</v>
      </c>
      <c r="CV1263" t="s">
        <v>1547</v>
      </c>
      <c r="CW1263" t="s">
        <v>1547</v>
      </c>
      <c r="CX1263" t="s">
        <v>1547</v>
      </c>
      <c r="CY1263">
        <v>1261</v>
      </c>
      <c r="CZ1263" t="s">
        <v>11341</v>
      </c>
      <c r="DA1263" t="s">
        <v>1547</v>
      </c>
      <c r="DB1263" t="s">
        <v>1881</v>
      </c>
      <c r="DC1263" t="s">
        <v>1882</v>
      </c>
      <c r="DD1263" t="s">
        <v>4277</v>
      </c>
      <c r="DE1263" t="s">
        <v>4602</v>
      </c>
      <c r="DF1263" t="s">
        <v>4307</v>
      </c>
      <c r="DG1263" t="s">
        <v>1547</v>
      </c>
      <c r="DH1263" t="s">
        <v>1547</v>
      </c>
      <c r="DI1263" t="s">
        <v>1892</v>
      </c>
      <c r="DJ1263" t="e">
        <v>#N/A</v>
      </c>
      <c r="DK1263"/>
      <c r="DL1263" t="s">
        <v>1892</v>
      </c>
      <c r="DM1263">
        <v>9</v>
      </c>
      <c r="DN1263" t="s">
        <v>1883</v>
      </c>
      <c r="DO1263" t="s">
        <v>1564</v>
      </c>
      <c r="DP1263" t="b">
        <v>1</v>
      </c>
      <c r="DQ1263" t="b">
        <v>0</v>
      </c>
      <c r="DR1263" t="b">
        <v>0</v>
      </c>
      <c r="DS1263" t="b">
        <v>0</v>
      </c>
      <c r="DT1263" t="b">
        <v>0</v>
      </c>
      <c r="DU1263" t="b">
        <v>0</v>
      </c>
      <c r="DV1263" t="b">
        <v>0</v>
      </c>
      <c r="DW1263">
        <v>0</v>
      </c>
      <c r="DX1263" t="b">
        <v>0</v>
      </c>
      <c r="DY1263" t="b">
        <v>0</v>
      </c>
      <c r="DZ1263" t="b">
        <v>0</v>
      </c>
      <c r="EA1263" t="b">
        <v>0</v>
      </c>
      <c r="EB1263" t="b">
        <v>0</v>
      </c>
      <c r="EC1263" t="b">
        <v>1</v>
      </c>
      <c r="ED1263" t="b">
        <v>0</v>
      </c>
      <c r="EE1263" t="b">
        <v>0</v>
      </c>
      <c r="EF1263" t="b">
        <v>0</v>
      </c>
      <c r="EG1263" t="b" cm="1">
        <v>0</v>
      </c>
      <c r="EH1263" t="b">
        <v>0</v>
      </c>
      <c r="EI1263" t="b">
        <v>0</v>
      </c>
      <c r="EJ1263" t="b">
        <v>1</v>
      </c>
      <c r="EK1263" t="s">
        <v>5327</v>
      </c>
      <c r="EL1263">
        <v>0</v>
      </c>
      <c r="EM1263">
        <v>17</v>
      </c>
      <c r="EN1263" t="b">
        <v>0</v>
      </c>
    </row>
    <row r="1264" spans="1:144" ht="31.5">
      <c r="A1264"/>
      <c r="B1264" t="s">
        <v>1564</v>
      </c>
      <c r="C1264" t="s">
        <v>4717</v>
      </c>
      <c r="D1264" t="s">
        <v>4601</v>
      </c>
      <c r="E1264" t="s">
        <v>4601</v>
      </c>
      <c r="F1264" t="s">
        <v>4605</v>
      </c>
      <c r="G1264" t="s">
        <v>4687</v>
      </c>
      <c r="H1264" s="109" t="s">
        <v>4636</v>
      </c>
      <c r="I1264" t="s">
        <v>2799</v>
      </c>
      <c r="J1264"/>
      <c r="K1264"/>
      <c r="L1264" t="s">
        <v>1743</v>
      </c>
      <c r="M1264" t="s">
        <v>1754</v>
      </c>
      <c r="N1264" t="s">
        <v>4637</v>
      </c>
      <c r="O1264"/>
      <c r="P1264" t="s">
        <v>1564</v>
      </c>
      <c r="Q1264" t="s">
        <v>4602</v>
      </c>
      <c r="R1264" t="s">
        <v>4603</v>
      </c>
      <c r="S1264"/>
      <c r="T1264"/>
      <c r="U1264" t="s">
        <v>4415</v>
      </c>
      <c r="V1264" t="s">
        <v>4608</v>
      </c>
      <c r="W1264"/>
      <c r="X1264"/>
      <c r="Y1264"/>
      <c r="Z1264"/>
      <c r="AA1264"/>
      <c r="AB1264"/>
      <c r="AC1264"/>
      <c r="AD1264"/>
      <c r="AE1264"/>
      <c r="AF1264"/>
      <c r="AG1264"/>
      <c r="AH1264"/>
      <c r="AI1264"/>
      <c r="AJ1264"/>
      <c r="AK1264"/>
      <c r="AL1264"/>
      <c r="AM1264"/>
      <c r="AN1264"/>
      <c r="AO1264" s="108" t="s">
        <v>43</v>
      </c>
      <c r="AP1264" t="s">
        <v>2867</v>
      </c>
      <c r="AQ1264">
        <v>41</v>
      </c>
      <c r="AR1264" t="e">
        <v>#N/A</v>
      </c>
      <c r="AS1264" t="s">
        <v>4717</v>
      </c>
      <c r="AT1264" t="e">
        <v>#N/A</v>
      </c>
      <c r="AU1264" t="s">
        <v>4601</v>
      </c>
      <c r="AV1264" t="s">
        <v>11095</v>
      </c>
      <c r="AW1264" t="s">
        <v>11100</v>
      </c>
      <c r="AX1264" t="s">
        <v>1740</v>
      </c>
      <c r="AY1264" t="s">
        <v>11486</v>
      </c>
      <c r="AZ1264" t="s">
        <v>4602</v>
      </c>
      <c r="BA1264" t="s">
        <v>11096</v>
      </c>
      <c r="BB1264" t="s">
        <v>2799</v>
      </c>
      <c r="BC1264" t="s">
        <v>1743</v>
      </c>
      <c r="BD1264" t="s">
        <v>11487</v>
      </c>
      <c r="BE1264" t="s">
        <v>4718</v>
      </c>
      <c r="BF1264">
        <v>1145</v>
      </c>
      <c r="BG1264">
        <v>1259</v>
      </c>
      <c r="BH1264">
        <v>0</v>
      </c>
      <c r="BI1264" t="s">
        <v>1547</v>
      </c>
      <c r="BJ1264">
        <v>0</v>
      </c>
      <c r="BK1264">
        <v>0</v>
      </c>
      <c r="BL1264">
        <v>1146</v>
      </c>
      <c r="BM1264" t="s">
        <v>11095</v>
      </c>
      <c r="BN1264" t="s">
        <v>4719</v>
      </c>
      <c r="BO1264" t="s">
        <v>11613</v>
      </c>
      <c r="BP1264" t="e" cm="1">
        <v>#N/A</v>
      </c>
      <c r="BQ1264" t="s">
        <v>1547</v>
      </c>
      <c r="BR1264" t="s">
        <v>11617</v>
      </c>
      <c r="BS1264">
        <v>6</v>
      </c>
      <c r="BT1264" t="s">
        <v>1719</v>
      </c>
      <c r="BU1264" t="s">
        <v>16241</v>
      </c>
      <c r="BV1264" t="s">
        <v>4601</v>
      </c>
      <c r="BW1264" t="s">
        <v>11095</v>
      </c>
      <c r="BX1264" t="s">
        <v>11176</v>
      </c>
      <c r="BY1264" t="s">
        <v>11177</v>
      </c>
      <c r="BZ1264" t="s">
        <v>1547</v>
      </c>
      <c r="CA1264" t="s">
        <v>1744</v>
      </c>
      <c r="CB1264" t="s">
        <v>1754</v>
      </c>
      <c r="CC1264"/>
      <c r="CD1264" t="s">
        <v>998</v>
      </c>
      <c r="CE1264" t="s">
        <v>2799</v>
      </c>
      <c r="CF1264" t="s">
        <v>11631</v>
      </c>
      <c r="CG1264" t="s">
        <v>11632</v>
      </c>
      <c r="CH1264" t="s">
        <v>2799</v>
      </c>
      <c r="CI1264" t="s">
        <v>1547</v>
      </c>
      <c r="CJ1264" t="s">
        <v>4603</v>
      </c>
      <c r="CK1264" t="s">
        <v>1564</v>
      </c>
      <c r="CL1264"/>
      <c r="CM1264"/>
      <c r="CN1264" t="s">
        <v>4415</v>
      </c>
      <c r="CO1264" t="s">
        <v>4608</v>
      </c>
      <c r="CP1264" t="s">
        <v>4415</v>
      </c>
      <c r="CQ1264" t="s">
        <v>4608</v>
      </c>
      <c r="CR1264" t="s">
        <v>1547</v>
      </c>
      <c r="CS1264">
        <v>0</v>
      </c>
      <c r="CT1264" t="s">
        <v>1547</v>
      </c>
      <c r="CU1264" t="s">
        <v>1547</v>
      </c>
      <c r="CV1264" t="s">
        <v>1547</v>
      </c>
      <c r="CW1264" t="s">
        <v>1547</v>
      </c>
      <c r="CX1264" t="s">
        <v>1547</v>
      </c>
      <c r="CY1264">
        <v>1262</v>
      </c>
      <c r="CZ1264" t="s">
        <v>11342</v>
      </c>
      <c r="DA1264" t="s">
        <v>1547</v>
      </c>
      <c r="DB1264" t="s">
        <v>1881</v>
      </c>
      <c r="DC1264" t="s">
        <v>1882</v>
      </c>
      <c r="DD1264" t="s">
        <v>4601</v>
      </c>
      <c r="DE1264" t="s">
        <v>4602</v>
      </c>
      <c r="DF1264" t="s">
        <v>4687</v>
      </c>
      <c r="DG1264" t="s">
        <v>1547</v>
      </c>
      <c r="DH1264" t="s">
        <v>1547</v>
      </c>
      <c r="DI1264" t="s">
        <v>1892</v>
      </c>
      <c r="DJ1264" t="e">
        <v>#N/A</v>
      </c>
      <c r="DK1264"/>
      <c r="DL1264" t="s">
        <v>1892</v>
      </c>
      <c r="DM1264">
        <v>9</v>
      </c>
      <c r="DN1264" t="s">
        <v>1883</v>
      </c>
      <c r="DO1264" t="s">
        <v>1564</v>
      </c>
      <c r="DP1264" t="b">
        <v>1</v>
      </c>
      <c r="DQ1264" t="b">
        <v>0</v>
      </c>
      <c r="DR1264" t="b">
        <v>0</v>
      </c>
      <c r="DS1264" t="b">
        <v>0</v>
      </c>
      <c r="DT1264" t="b">
        <v>0</v>
      </c>
      <c r="DU1264" t="b">
        <v>0</v>
      </c>
      <c r="DV1264" t="b">
        <v>0</v>
      </c>
      <c r="DW1264">
        <v>0</v>
      </c>
      <c r="DX1264" t="b">
        <v>0</v>
      </c>
      <c r="DY1264" t="b">
        <v>0</v>
      </c>
      <c r="DZ1264" t="b">
        <v>0</v>
      </c>
      <c r="EA1264" t="b">
        <v>0</v>
      </c>
      <c r="EB1264" t="b">
        <v>0</v>
      </c>
      <c r="EC1264" t="b">
        <v>0</v>
      </c>
      <c r="ED1264" t="b">
        <v>0</v>
      </c>
      <c r="EE1264" t="b">
        <v>0</v>
      </c>
      <c r="EF1264" t="b">
        <v>0</v>
      </c>
      <c r="EG1264" t="b" cm="1">
        <v>0</v>
      </c>
      <c r="EH1264" t="b">
        <v>0</v>
      </c>
      <c r="EI1264" t="b">
        <v>0</v>
      </c>
      <c r="EJ1264" t="b">
        <v>0</v>
      </c>
      <c r="EK1264" t="s">
        <v>1547</v>
      </c>
      <c r="EL1264">
        <v>0</v>
      </c>
      <c r="EM1264">
        <v>18</v>
      </c>
      <c r="EN1264" t="b">
        <v>0</v>
      </c>
    </row>
    <row r="1265" spans="1:144" ht="15.75">
      <c r="A1265"/>
      <c r="B1265" t="s">
        <v>1564</v>
      </c>
      <c r="C1265" t="s">
        <v>4717</v>
      </c>
      <c r="D1265" t="s">
        <v>4618</v>
      </c>
      <c r="E1265" t="s">
        <v>4619</v>
      </c>
      <c r="F1265"/>
      <c r="G1265" t="s">
        <v>4618</v>
      </c>
      <c r="H1265" t="s">
        <v>4618</v>
      </c>
      <c r="I1265" t="s">
        <v>2799</v>
      </c>
      <c r="J1265"/>
      <c r="K1265"/>
      <c r="L1265" t="s">
        <v>1743</v>
      </c>
      <c r="M1265" t="s">
        <v>1779</v>
      </c>
      <c r="N1265"/>
      <c r="O1265"/>
      <c r="P1265" t="s">
        <v>1564</v>
      </c>
      <c r="Q1265" t="s">
        <v>4602</v>
      </c>
      <c r="R1265" t="s">
        <v>4603</v>
      </c>
      <c r="S1265"/>
      <c r="T1265"/>
      <c r="U1265" t="s">
        <v>4415</v>
      </c>
      <c r="V1265" t="s">
        <v>4620</v>
      </c>
      <c r="W1265"/>
      <c r="X1265"/>
      <c r="Y1265"/>
      <c r="Z1265"/>
      <c r="AA1265"/>
      <c r="AB1265"/>
      <c r="AC1265"/>
      <c r="AD1265"/>
      <c r="AE1265"/>
      <c r="AF1265"/>
      <c r="AG1265"/>
      <c r="AH1265"/>
      <c r="AI1265"/>
      <c r="AJ1265"/>
      <c r="AK1265"/>
      <c r="AL1265"/>
      <c r="AM1265"/>
      <c r="AN1265"/>
      <c r="AO1265" s="108" t="s">
        <v>43</v>
      </c>
      <c r="AP1265" t="s">
        <v>2867</v>
      </c>
      <c r="AQ1265">
        <v>42</v>
      </c>
      <c r="AR1265" t="e">
        <v>#N/A</v>
      </c>
      <c r="AS1265" t="s">
        <v>4717</v>
      </c>
      <c r="AT1265" t="e">
        <v>#N/A</v>
      </c>
      <c r="AU1265" t="s">
        <v>4619</v>
      </c>
      <c r="AV1265" t="s">
        <v>11127</v>
      </c>
      <c r="AW1265" t="s">
        <v>1744</v>
      </c>
      <c r="AX1265" t="s">
        <v>1740</v>
      </c>
      <c r="AY1265" t="s">
        <v>11128</v>
      </c>
      <c r="AZ1265" t="s">
        <v>4602</v>
      </c>
      <c r="BA1265" t="s">
        <v>11129</v>
      </c>
      <c r="BB1265" t="s">
        <v>2799</v>
      </c>
      <c r="BC1265" t="s">
        <v>1743</v>
      </c>
      <c r="BD1265" t="s">
        <v>11491</v>
      </c>
      <c r="BE1265" t="s">
        <v>4718</v>
      </c>
      <c r="BF1265">
        <v>1150</v>
      </c>
      <c r="BG1265">
        <v>1259</v>
      </c>
      <c r="BH1265">
        <v>0</v>
      </c>
      <c r="BI1265" t="s">
        <v>1547</v>
      </c>
      <c r="BJ1265">
        <v>0</v>
      </c>
      <c r="BK1265">
        <v>0</v>
      </c>
      <c r="BL1265">
        <v>1150</v>
      </c>
      <c r="BM1265" t="s">
        <v>11133</v>
      </c>
      <c r="BN1265" t="s">
        <v>4719</v>
      </c>
      <c r="BO1265" t="s">
        <v>11613</v>
      </c>
      <c r="BP1265" t="e" cm="1">
        <v>#N/A</v>
      </c>
      <c r="BQ1265" t="s">
        <v>1547</v>
      </c>
      <c r="BR1265" t="s">
        <v>11617</v>
      </c>
      <c r="BS1265">
        <v>7</v>
      </c>
      <c r="BT1265" t="s">
        <v>1722</v>
      </c>
      <c r="BU1265" t="s">
        <v>16242</v>
      </c>
      <c r="BV1265" t="s">
        <v>4618</v>
      </c>
      <c r="BW1265" t="s">
        <v>11127</v>
      </c>
      <c r="BX1265" t="s">
        <v>11128</v>
      </c>
      <c r="BY1265" t="s">
        <v>1744</v>
      </c>
      <c r="BZ1265" t="s">
        <v>1547</v>
      </c>
      <c r="CA1265" t="s">
        <v>1744</v>
      </c>
      <c r="CB1265" t="s">
        <v>1779</v>
      </c>
      <c r="CC1265"/>
      <c r="CD1265" t="s">
        <v>998</v>
      </c>
      <c r="CE1265" t="s">
        <v>2799</v>
      </c>
      <c r="CF1265" t="s">
        <v>11634</v>
      </c>
      <c r="CG1265" t="s">
        <v>11635</v>
      </c>
      <c r="CH1265" t="s">
        <v>2799</v>
      </c>
      <c r="CI1265" t="s">
        <v>1547</v>
      </c>
      <c r="CJ1265" t="s">
        <v>4603</v>
      </c>
      <c r="CK1265" t="s">
        <v>1564</v>
      </c>
      <c r="CL1265"/>
      <c r="CM1265"/>
      <c r="CN1265" t="s">
        <v>4415</v>
      </c>
      <c r="CO1265" t="s">
        <v>4620</v>
      </c>
      <c r="CP1265" t="s">
        <v>4415</v>
      </c>
      <c r="CQ1265" t="s">
        <v>4620</v>
      </c>
      <c r="CR1265" t="s">
        <v>1547</v>
      </c>
      <c r="CS1265">
        <v>0</v>
      </c>
      <c r="CT1265" t="s">
        <v>1547</v>
      </c>
      <c r="CU1265" t="s">
        <v>1547</v>
      </c>
      <c r="CV1265" t="s">
        <v>1547</v>
      </c>
      <c r="CW1265" t="s">
        <v>1547</v>
      </c>
      <c r="CX1265" t="s">
        <v>1547</v>
      </c>
      <c r="CY1265">
        <v>1263</v>
      </c>
      <c r="CZ1265" t="s">
        <v>11343</v>
      </c>
      <c r="DA1265" t="s">
        <v>1547</v>
      </c>
      <c r="DB1265" t="s">
        <v>1881</v>
      </c>
      <c r="DC1265" t="s">
        <v>1882</v>
      </c>
      <c r="DD1265" t="s">
        <v>4619</v>
      </c>
      <c r="DE1265" t="s">
        <v>4602</v>
      </c>
      <c r="DF1265" t="s">
        <v>4618</v>
      </c>
      <c r="DG1265" t="s">
        <v>1547</v>
      </c>
      <c r="DH1265" t="s">
        <v>1547</v>
      </c>
      <c r="DI1265" t="s">
        <v>1892</v>
      </c>
      <c r="DJ1265" t="e">
        <v>#N/A</v>
      </c>
      <c r="DK1265"/>
      <c r="DL1265" t="s">
        <v>1892</v>
      </c>
      <c r="DM1265">
        <v>9</v>
      </c>
      <c r="DN1265" t="s">
        <v>1883</v>
      </c>
      <c r="DO1265" t="s">
        <v>1564</v>
      </c>
      <c r="DP1265" t="b">
        <v>1</v>
      </c>
      <c r="DQ1265" t="b">
        <v>0</v>
      </c>
      <c r="DR1265" t="b">
        <v>0</v>
      </c>
      <c r="DS1265" t="b">
        <v>0</v>
      </c>
      <c r="DT1265" t="b">
        <v>0</v>
      </c>
      <c r="DU1265" t="b">
        <v>0</v>
      </c>
      <c r="DV1265" t="b">
        <v>0</v>
      </c>
      <c r="DW1265">
        <v>0</v>
      </c>
      <c r="DX1265" t="b">
        <v>0</v>
      </c>
      <c r="DY1265" t="b">
        <v>0</v>
      </c>
      <c r="DZ1265" t="b">
        <v>0</v>
      </c>
      <c r="EA1265" t="b">
        <v>0</v>
      </c>
      <c r="EB1265" t="b">
        <v>0</v>
      </c>
      <c r="EC1265" t="b">
        <v>0</v>
      </c>
      <c r="ED1265" t="b">
        <v>0</v>
      </c>
      <c r="EE1265" t="b">
        <v>0</v>
      </c>
      <c r="EF1265" t="b">
        <v>0</v>
      </c>
      <c r="EG1265" t="b" cm="1">
        <v>0</v>
      </c>
      <c r="EH1265" t="b">
        <v>0</v>
      </c>
      <c r="EI1265" t="b">
        <v>0</v>
      </c>
      <c r="EJ1265" t="b">
        <v>0</v>
      </c>
      <c r="EK1265" t="s">
        <v>1547</v>
      </c>
      <c r="EL1265">
        <v>0</v>
      </c>
      <c r="EM1265">
        <v>17</v>
      </c>
      <c r="EN1265" t="b">
        <v>0</v>
      </c>
    </row>
    <row r="1266" spans="1:144" ht="63">
      <c r="A1266"/>
      <c r="B1266" t="s">
        <v>1564</v>
      </c>
      <c r="C1266" t="s">
        <v>4717</v>
      </c>
      <c r="D1266" t="s">
        <v>4691</v>
      </c>
      <c r="E1266" t="s">
        <v>4692</v>
      </c>
      <c r="F1266"/>
      <c r="G1266" t="s">
        <v>4691</v>
      </c>
      <c r="H1266" s="109" t="s">
        <v>4721</v>
      </c>
      <c r="I1266" t="s">
        <v>2799</v>
      </c>
      <c r="J1266" t="s">
        <v>4694</v>
      </c>
      <c r="K1266"/>
      <c r="L1266" t="s">
        <v>1743</v>
      </c>
      <c r="M1266" t="s">
        <v>1779</v>
      </c>
      <c r="N1266"/>
      <c r="O1266"/>
      <c r="P1266" t="s">
        <v>1564</v>
      </c>
      <c r="Q1266" t="s">
        <v>4602</v>
      </c>
      <c r="R1266" t="s">
        <v>4603</v>
      </c>
      <c r="S1266"/>
      <c r="T1266"/>
      <c r="U1266" t="s">
        <v>4415</v>
      </c>
      <c r="V1266" t="s">
        <v>4696</v>
      </c>
      <c r="W1266"/>
      <c r="X1266"/>
      <c r="Y1266"/>
      <c r="Z1266"/>
      <c r="AA1266"/>
      <c r="AB1266"/>
      <c r="AC1266"/>
      <c r="AD1266"/>
      <c r="AE1266"/>
      <c r="AF1266"/>
      <c r="AG1266"/>
      <c r="AH1266"/>
      <c r="AI1266"/>
      <c r="AJ1266"/>
      <c r="AK1266"/>
      <c r="AL1266"/>
      <c r="AM1266"/>
      <c r="AN1266"/>
      <c r="AO1266" s="108" t="s">
        <v>43</v>
      </c>
      <c r="AP1266" t="s">
        <v>2867</v>
      </c>
      <c r="AQ1266">
        <v>43</v>
      </c>
      <c r="AR1266" t="e">
        <v>#N/A</v>
      </c>
      <c r="AS1266" t="s">
        <v>4717</v>
      </c>
      <c r="AT1266" t="e">
        <v>#N/A</v>
      </c>
      <c r="AU1266" t="s">
        <v>4692</v>
      </c>
      <c r="AV1266" t="s">
        <v>11513</v>
      </c>
      <c r="AW1266" t="s">
        <v>1744</v>
      </c>
      <c r="AX1266" t="s">
        <v>1740</v>
      </c>
      <c r="AY1266" t="s">
        <v>11514</v>
      </c>
      <c r="AZ1266" t="s">
        <v>4602</v>
      </c>
      <c r="BA1266" t="s">
        <v>11515</v>
      </c>
      <c r="BB1266" t="s">
        <v>2799</v>
      </c>
      <c r="BC1266" t="s">
        <v>1743</v>
      </c>
      <c r="BD1266" t="s">
        <v>11516</v>
      </c>
      <c r="BE1266" t="s">
        <v>4718</v>
      </c>
      <c r="BF1266">
        <v>1237</v>
      </c>
      <c r="BG1266">
        <v>1259</v>
      </c>
      <c r="BH1266">
        <v>0</v>
      </c>
      <c r="BI1266" t="s">
        <v>1547</v>
      </c>
      <c r="BJ1266">
        <v>0</v>
      </c>
      <c r="BK1266" t="e" cm="1">
        <v>#N/A</v>
      </c>
      <c r="BL1266" t="e" cm="1">
        <v>#N/A</v>
      </c>
      <c r="BM1266" t="s">
        <v>4694</v>
      </c>
      <c r="BN1266" t="s">
        <v>4719</v>
      </c>
      <c r="BO1266" t="s">
        <v>11613</v>
      </c>
      <c r="BP1266" t="e" cm="1">
        <v>#N/A</v>
      </c>
      <c r="BQ1266" t="s">
        <v>1547</v>
      </c>
      <c r="BR1266" t="s">
        <v>11617</v>
      </c>
      <c r="BS1266">
        <v>8</v>
      </c>
      <c r="BT1266" t="s">
        <v>1724</v>
      </c>
      <c r="BU1266" t="s">
        <v>16243</v>
      </c>
      <c r="BV1266" t="s">
        <v>4691</v>
      </c>
      <c r="BW1266" t="s">
        <v>11513</v>
      </c>
      <c r="BX1266" t="s">
        <v>11637</v>
      </c>
      <c r="BY1266" t="s">
        <v>1744</v>
      </c>
      <c r="BZ1266" t="s">
        <v>1547</v>
      </c>
      <c r="CA1266" t="s">
        <v>1744</v>
      </c>
      <c r="CB1266" t="s">
        <v>1779</v>
      </c>
      <c r="CC1266"/>
      <c r="CD1266" t="s">
        <v>998</v>
      </c>
      <c r="CE1266" t="s">
        <v>2799</v>
      </c>
      <c r="CF1266" t="s">
        <v>11638</v>
      </c>
      <c r="CG1266" t="s">
        <v>11639</v>
      </c>
      <c r="CH1266" t="s">
        <v>2799</v>
      </c>
      <c r="CI1266" t="s">
        <v>1547</v>
      </c>
      <c r="CJ1266" t="s">
        <v>4603</v>
      </c>
      <c r="CK1266" t="s">
        <v>1564</v>
      </c>
      <c r="CL1266"/>
      <c r="CM1266"/>
      <c r="CN1266" t="s">
        <v>4415</v>
      </c>
      <c r="CO1266" t="s">
        <v>4696</v>
      </c>
      <c r="CP1266" t="s">
        <v>4415</v>
      </c>
      <c r="CQ1266" t="s">
        <v>4696</v>
      </c>
      <c r="CR1266" t="s">
        <v>1547</v>
      </c>
      <c r="CS1266">
        <v>0</v>
      </c>
      <c r="CT1266" t="s">
        <v>1547</v>
      </c>
      <c r="CU1266" t="s">
        <v>1547</v>
      </c>
      <c r="CV1266" t="e">
        <v>#N/A</v>
      </c>
      <c r="CW1266" t="s">
        <v>1547</v>
      </c>
      <c r="CX1266" t="s">
        <v>1547</v>
      </c>
      <c r="CY1266">
        <v>1264</v>
      </c>
      <c r="CZ1266" t="s">
        <v>11344</v>
      </c>
      <c r="DA1266" t="s">
        <v>1547</v>
      </c>
      <c r="DB1266" t="s">
        <v>1881</v>
      </c>
      <c r="DC1266" t="s">
        <v>1882</v>
      </c>
      <c r="DD1266" t="s">
        <v>4692</v>
      </c>
      <c r="DE1266" t="s">
        <v>4602</v>
      </c>
      <c r="DF1266" t="s">
        <v>4691</v>
      </c>
      <c r="DG1266" t="s">
        <v>1547</v>
      </c>
      <c r="DH1266" t="s">
        <v>1547</v>
      </c>
      <c r="DI1266" t="s">
        <v>1892</v>
      </c>
      <c r="DJ1266" t="e">
        <v>#N/A</v>
      </c>
      <c r="DK1266"/>
      <c r="DL1266" t="s">
        <v>1892</v>
      </c>
      <c r="DM1266">
        <v>9</v>
      </c>
      <c r="DN1266" t="s">
        <v>1883</v>
      </c>
      <c r="DO1266" t="s">
        <v>1564</v>
      </c>
      <c r="DP1266" t="b">
        <v>1</v>
      </c>
      <c r="DQ1266" t="b">
        <v>0</v>
      </c>
      <c r="DR1266" t="b">
        <v>0</v>
      </c>
      <c r="DS1266" t="b">
        <v>0</v>
      </c>
      <c r="DT1266" t="b">
        <v>0</v>
      </c>
      <c r="DU1266" t="b">
        <v>0</v>
      </c>
      <c r="DV1266" t="b">
        <v>0</v>
      </c>
      <c r="DW1266">
        <v>0</v>
      </c>
      <c r="DX1266" t="b">
        <v>0</v>
      </c>
      <c r="DY1266" t="b">
        <v>0</v>
      </c>
      <c r="DZ1266" t="b">
        <v>0</v>
      </c>
      <c r="EA1266" t="b">
        <v>0</v>
      </c>
      <c r="EB1266" t="b">
        <v>0</v>
      </c>
      <c r="EC1266" t="b">
        <v>0</v>
      </c>
      <c r="ED1266" t="b">
        <v>0</v>
      </c>
      <c r="EE1266" t="b">
        <v>0</v>
      </c>
      <c r="EF1266" t="b">
        <v>0</v>
      </c>
      <c r="EG1266" t="b" cm="1">
        <v>1</v>
      </c>
      <c r="EH1266" t="b">
        <v>0</v>
      </c>
      <c r="EI1266" t="b">
        <v>0</v>
      </c>
      <c r="EJ1266" t="b">
        <v>1</v>
      </c>
      <c r="EK1266" t="s">
        <v>5887</v>
      </c>
      <c r="EL1266">
        <v>1</v>
      </c>
      <c r="EM1266">
        <v>12</v>
      </c>
      <c r="EN1266" t="b">
        <v>0</v>
      </c>
    </row>
    <row r="1267" spans="1:144" ht="15.75">
      <c r="A1267"/>
      <c r="B1267" t="s">
        <v>1564</v>
      </c>
      <c r="C1267" t="s">
        <v>4717</v>
      </c>
      <c r="D1267" t="s">
        <v>4662</v>
      </c>
      <c r="E1267" t="s">
        <v>4663</v>
      </c>
      <c r="F1267"/>
      <c r="G1267" t="s">
        <v>4662</v>
      </c>
      <c r="H1267" t="s">
        <v>4662</v>
      </c>
      <c r="I1267" t="s">
        <v>2798</v>
      </c>
      <c r="J1267"/>
      <c r="K1267"/>
      <c r="L1267" t="s">
        <v>1743</v>
      </c>
      <c r="M1267" t="s">
        <v>1995</v>
      </c>
      <c r="N1267"/>
      <c r="O1267"/>
      <c r="P1267" t="s">
        <v>1564</v>
      </c>
      <c r="Q1267" t="s">
        <v>4602</v>
      </c>
      <c r="R1267" t="s">
        <v>4603</v>
      </c>
      <c r="S1267"/>
      <c r="T1267"/>
      <c r="U1267" t="s">
        <v>4415</v>
      </c>
      <c r="V1267" t="s">
        <v>4665</v>
      </c>
      <c r="W1267"/>
      <c r="X1267"/>
      <c r="Y1267"/>
      <c r="Z1267"/>
      <c r="AA1267"/>
      <c r="AB1267"/>
      <c r="AC1267"/>
      <c r="AD1267"/>
      <c r="AE1267"/>
      <c r="AF1267"/>
      <c r="AG1267"/>
      <c r="AH1267"/>
      <c r="AI1267"/>
      <c r="AJ1267"/>
      <c r="AK1267"/>
      <c r="AL1267"/>
      <c r="AM1267"/>
      <c r="AN1267"/>
      <c r="AO1267" s="108" t="s">
        <v>43</v>
      </c>
      <c r="AP1267" t="s">
        <v>2867</v>
      </c>
      <c r="AQ1267">
        <v>44</v>
      </c>
      <c r="AR1267" t="e">
        <v>#N/A</v>
      </c>
      <c r="AS1267" t="s">
        <v>4717</v>
      </c>
      <c r="AT1267" t="e">
        <v>#N/A</v>
      </c>
      <c r="AU1267" t="s">
        <v>4663</v>
      </c>
      <c r="AV1267" t="s">
        <v>11252</v>
      </c>
      <c r="AW1267" t="s">
        <v>1744</v>
      </c>
      <c r="AX1267" t="s">
        <v>1740</v>
      </c>
      <c r="AY1267" t="s">
        <v>11253</v>
      </c>
      <c r="AZ1267" t="s">
        <v>4602</v>
      </c>
      <c r="BA1267" t="s">
        <v>11254</v>
      </c>
      <c r="BB1267" t="s">
        <v>2798</v>
      </c>
      <c r="BC1267" t="s">
        <v>1743</v>
      </c>
      <c r="BD1267" t="s">
        <v>11603</v>
      </c>
      <c r="BE1267" t="s">
        <v>4718</v>
      </c>
      <c r="BF1267">
        <v>1168</v>
      </c>
      <c r="BG1267">
        <v>1259</v>
      </c>
      <c r="BH1267">
        <v>0</v>
      </c>
      <c r="BI1267" t="s">
        <v>1547</v>
      </c>
      <c r="BJ1267">
        <v>0</v>
      </c>
      <c r="BK1267">
        <v>0</v>
      </c>
      <c r="BL1267">
        <v>1168</v>
      </c>
      <c r="BM1267" t="s">
        <v>11257</v>
      </c>
      <c r="BN1267" t="s">
        <v>4719</v>
      </c>
      <c r="BO1267" t="s">
        <v>11613</v>
      </c>
      <c r="BP1267" t="e" cm="1">
        <v>#N/A</v>
      </c>
      <c r="BQ1267" t="s">
        <v>1547</v>
      </c>
      <c r="BR1267" t="s">
        <v>11617</v>
      </c>
      <c r="BS1267">
        <v>9</v>
      </c>
      <c r="BT1267" t="s">
        <v>1726</v>
      </c>
      <c r="BU1267" t="s">
        <v>16244</v>
      </c>
      <c r="BV1267" t="s">
        <v>4662</v>
      </c>
      <c r="BW1267" t="s">
        <v>11252</v>
      </c>
      <c r="BX1267" t="s">
        <v>11253</v>
      </c>
      <c r="BY1267" t="s">
        <v>1744</v>
      </c>
      <c r="BZ1267" t="s">
        <v>1547</v>
      </c>
      <c r="CA1267" t="s">
        <v>1744</v>
      </c>
      <c r="CB1267" t="s">
        <v>1995</v>
      </c>
      <c r="CC1267"/>
      <c r="CD1267" t="s">
        <v>998</v>
      </c>
      <c r="CE1267" t="s">
        <v>2798</v>
      </c>
      <c r="CF1267" t="s">
        <v>11641</v>
      </c>
      <c r="CG1267" t="s">
        <v>11642</v>
      </c>
      <c r="CH1267" t="s">
        <v>2798</v>
      </c>
      <c r="CI1267" t="s">
        <v>1547</v>
      </c>
      <c r="CJ1267" t="s">
        <v>4603</v>
      </c>
      <c r="CK1267" t="s">
        <v>1564</v>
      </c>
      <c r="CL1267"/>
      <c r="CM1267"/>
      <c r="CN1267" t="s">
        <v>4415</v>
      </c>
      <c r="CO1267" t="s">
        <v>4665</v>
      </c>
      <c r="CP1267" t="s">
        <v>4415</v>
      </c>
      <c r="CQ1267" t="s">
        <v>4665</v>
      </c>
      <c r="CR1267" t="s">
        <v>1547</v>
      </c>
      <c r="CS1267">
        <v>0</v>
      </c>
      <c r="CT1267" t="s">
        <v>1547</v>
      </c>
      <c r="CU1267" t="s">
        <v>1547</v>
      </c>
      <c r="CV1267" t="s">
        <v>1547</v>
      </c>
      <c r="CW1267" t="s">
        <v>1547</v>
      </c>
      <c r="CX1267" t="s">
        <v>1547</v>
      </c>
      <c r="CY1267">
        <v>1265</v>
      </c>
      <c r="CZ1267" t="s">
        <v>11345</v>
      </c>
      <c r="DA1267" t="s">
        <v>1547</v>
      </c>
      <c r="DB1267" t="s">
        <v>1881</v>
      </c>
      <c r="DC1267" t="s">
        <v>1882</v>
      </c>
      <c r="DD1267" t="s">
        <v>4663</v>
      </c>
      <c r="DE1267" t="s">
        <v>4602</v>
      </c>
      <c r="DF1267" t="s">
        <v>4662</v>
      </c>
      <c r="DG1267" t="s">
        <v>1547</v>
      </c>
      <c r="DH1267" t="s">
        <v>1547</v>
      </c>
      <c r="DI1267" t="s">
        <v>1892</v>
      </c>
      <c r="DJ1267" t="e">
        <v>#N/A</v>
      </c>
      <c r="DK1267"/>
      <c r="DL1267" t="s">
        <v>1892</v>
      </c>
      <c r="DM1267">
        <v>9</v>
      </c>
      <c r="DN1267" t="s">
        <v>1883</v>
      </c>
      <c r="DO1267" t="s">
        <v>1564</v>
      </c>
      <c r="DP1267" t="b">
        <v>1</v>
      </c>
      <c r="DQ1267" t="b">
        <v>0</v>
      </c>
      <c r="DR1267" t="b">
        <v>0</v>
      </c>
      <c r="DS1267" t="b">
        <v>0</v>
      </c>
      <c r="DT1267" t="b">
        <v>0</v>
      </c>
      <c r="DU1267" t="b">
        <v>0</v>
      </c>
      <c r="DV1267" t="b">
        <v>0</v>
      </c>
      <c r="DW1267">
        <v>0</v>
      </c>
      <c r="DX1267" t="b">
        <v>0</v>
      </c>
      <c r="DY1267" t="b">
        <v>0</v>
      </c>
      <c r="DZ1267" t="b">
        <v>0</v>
      </c>
      <c r="EA1267" t="b">
        <v>0</v>
      </c>
      <c r="EB1267" t="b">
        <v>0</v>
      </c>
      <c r="EC1267" t="b">
        <v>0</v>
      </c>
      <c r="ED1267" t="b">
        <v>0</v>
      </c>
      <c r="EE1267" t="b">
        <v>0</v>
      </c>
      <c r="EF1267" t="b">
        <v>0</v>
      </c>
      <c r="EG1267" t="b" cm="1">
        <v>0</v>
      </c>
      <c r="EH1267" t="b">
        <v>0</v>
      </c>
      <c r="EI1267" t="b">
        <v>0</v>
      </c>
      <c r="EJ1267" t="b">
        <v>0</v>
      </c>
      <c r="EK1267" t="s">
        <v>1547</v>
      </c>
      <c r="EL1267">
        <v>0</v>
      </c>
      <c r="EM1267">
        <v>15</v>
      </c>
      <c r="EN1267" t="b">
        <v>0</v>
      </c>
    </row>
    <row r="1268" spans="1:144" ht="15.75">
      <c r="A1268"/>
      <c r="B1268" t="s">
        <v>1564</v>
      </c>
      <c r="C1268" t="s">
        <v>4717</v>
      </c>
      <c r="D1268" t="s">
        <v>4650</v>
      </c>
      <c r="E1268" t="s">
        <v>4651</v>
      </c>
      <c r="F1268"/>
      <c r="G1268" t="s">
        <v>4650</v>
      </c>
      <c r="H1268" t="s">
        <v>4650</v>
      </c>
      <c r="I1268" t="s">
        <v>2798</v>
      </c>
      <c r="J1268"/>
      <c r="K1268"/>
      <c r="L1268" t="s">
        <v>1743</v>
      </c>
      <c r="M1268" t="s">
        <v>1995</v>
      </c>
      <c r="N1268"/>
      <c r="O1268"/>
      <c r="P1268" t="s">
        <v>1564</v>
      </c>
      <c r="Q1268" t="s">
        <v>4602</v>
      </c>
      <c r="R1268" t="s">
        <v>4603</v>
      </c>
      <c r="S1268"/>
      <c r="T1268"/>
      <c r="U1268" t="s">
        <v>4415</v>
      </c>
      <c r="V1268" t="s">
        <v>4652</v>
      </c>
      <c r="W1268"/>
      <c r="X1268"/>
      <c r="Y1268"/>
      <c r="Z1268"/>
      <c r="AA1268"/>
      <c r="AB1268"/>
      <c r="AC1268"/>
      <c r="AD1268"/>
      <c r="AE1268"/>
      <c r="AF1268"/>
      <c r="AG1268"/>
      <c r="AH1268"/>
      <c r="AI1268"/>
      <c r="AJ1268"/>
      <c r="AK1268"/>
      <c r="AL1268"/>
      <c r="AM1268"/>
      <c r="AN1268"/>
      <c r="AO1268" s="108" t="s">
        <v>43</v>
      </c>
      <c r="AP1268" t="s">
        <v>2867</v>
      </c>
      <c r="AQ1268">
        <v>45</v>
      </c>
      <c r="AR1268" t="e">
        <v>#N/A</v>
      </c>
      <c r="AS1268" t="s">
        <v>4717</v>
      </c>
      <c r="AT1268" t="e">
        <v>#N/A</v>
      </c>
      <c r="AU1268" t="s">
        <v>4651</v>
      </c>
      <c r="AV1268" t="s">
        <v>11224</v>
      </c>
      <c r="AW1268" t="s">
        <v>1744</v>
      </c>
      <c r="AX1268" t="s">
        <v>1740</v>
      </c>
      <c r="AY1268" t="s">
        <v>11225</v>
      </c>
      <c r="AZ1268" t="s">
        <v>4602</v>
      </c>
      <c r="BA1268" t="s">
        <v>11226</v>
      </c>
      <c r="BB1268" t="s">
        <v>2798</v>
      </c>
      <c r="BC1268" t="s">
        <v>1743</v>
      </c>
      <c r="BD1268" t="s">
        <v>11538</v>
      </c>
      <c r="BE1268" t="s">
        <v>4718</v>
      </c>
      <c r="BF1268">
        <v>1165</v>
      </c>
      <c r="BG1268">
        <v>1259</v>
      </c>
      <c r="BH1268">
        <v>0</v>
      </c>
      <c r="BI1268" t="s">
        <v>1547</v>
      </c>
      <c r="BJ1268">
        <v>0</v>
      </c>
      <c r="BK1268">
        <v>0</v>
      </c>
      <c r="BL1268">
        <v>1165</v>
      </c>
      <c r="BM1268" t="s">
        <v>11229</v>
      </c>
      <c r="BN1268" t="s">
        <v>4719</v>
      </c>
      <c r="BO1268" t="s">
        <v>11613</v>
      </c>
      <c r="BP1268" t="e" cm="1">
        <v>#N/A</v>
      </c>
      <c r="BQ1268" t="s">
        <v>1547</v>
      </c>
      <c r="BR1268" t="s">
        <v>11617</v>
      </c>
      <c r="BS1268">
        <v>10</v>
      </c>
      <c r="BT1268" t="s">
        <v>1785</v>
      </c>
      <c r="BU1268" t="s">
        <v>16245</v>
      </c>
      <c r="BV1268" t="s">
        <v>4650</v>
      </c>
      <c r="BW1268" t="s">
        <v>11224</v>
      </c>
      <c r="BX1268" t="s">
        <v>11225</v>
      </c>
      <c r="BY1268" t="s">
        <v>1744</v>
      </c>
      <c r="BZ1268" t="s">
        <v>1547</v>
      </c>
      <c r="CA1268" t="s">
        <v>1744</v>
      </c>
      <c r="CB1268" t="s">
        <v>1995</v>
      </c>
      <c r="CC1268"/>
      <c r="CD1268" t="s">
        <v>998</v>
      </c>
      <c r="CE1268" t="s">
        <v>2798</v>
      </c>
      <c r="CF1268" t="s">
        <v>11644</v>
      </c>
      <c r="CG1268" t="s">
        <v>11645</v>
      </c>
      <c r="CH1268" t="s">
        <v>2798</v>
      </c>
      <c r="CI1268" t="s">
        <v>1547</v>
      </c>
      <c r="CJ1268" t="s">
        <v>4603</v>
      </c>
      <c r="CK1268" t="s">
        <v>1564</v>
      </c>
      <c r="CL1268"/>
      <c r="CM1268"/>
      <c r="CN1268" t="s">
        <v>4415</v>
      </c>
      <c r="CO1268" t="s">
        <v>4652</v>
      </c>
      <c r="CP1268" t="s">
        <v>4415</v>
      </c>
      <c r="CQ1268" t="s">
        <v>4652</v>
      </c>
      <c r="CR1268" t="s">
        <v>1547</v>
      </c>
      <c r="CS1268">
        <v>0</v>
      </c>
      <c r="CT1268" t="s">
        <v>1547</v>
      </c>
      <c r="CU1268" t="s">
        <v>1547</v>
      </c>
      <c r="CV1268" t="s">
        <v>1547</v>
      </c>
      <c r="CW1268" t="s">
        <v>1547</v>
      </c>
      <c r="CX1268" t="s">
        <v>1547</v>
      </c>
      <c r="CY1268">
        <v>1266</v>
      </c>
      <c r="CZ1268" t="s">
        <v>11346</v>
      </c>
      <c r="DA1268" t="s">
        <v>1547</v>
      </c>
      <c r="DB1268" t="s">
        <v>1881</v>
      </c>
      <c r="DC1268" t="s">
        <v>1882</v>
      </c>
      <c r="DD1268" t="s">
        <v>4651</v>
      </c>
      <c r="DE1268" t="s">
        <v>4602</v>
      </c>
      <c r="DF1268" t="s">
        <v>4650</v>
      </c>
      <c r="DG1268" t="s">
        <v>1547</v>
      </c>
      <c r="DH1268" t="s">
        <v>1547</v>
      </c>
      <c r="DI1268" t="s">
        <v>1892</v>
      </c>
      <c r="DJ1268" t="e">
        <v>#N/A</v>
      </c>
      <c r="DK1268"/>
      <c r="DL1268" t="s">
        <v>1892</v>
      </c>
      <c r="DM1268">
        <v>9</v>
      </c>
      <c r="DN1268" t="s">
        <v>1883</v>
      </c>
      <c r="DO1268" t="s">
        <v>1564</v>
      </c>
      <c r="DP1268" t="b">
        <v>1</v>
      </c>
      <c r="DQ1268" t="b">
        <v>0</v>
      </c>
      <c r="DR1268" t="b">
        <v>0</v>
      </c>
      <c r="DS1268" t="b">
        <v>0</v>
      </c>
      <c r="DT1268" t="b">
        <v>0</v>
      </c>
      <c r="DU1268" t="b">
        <v>0</v>
      </c>
      <c r="DV1268" t="b">
        <v>0</v>
      </c>
      <c r="DW1268">
        <v>0</v>
      </c>
      <c r="DX1268" t="b">
        <v>0</v>
      </c>
      <c r="DY1268" t="b">
        <v>0</v>
      </c>
      <c r="DZ1268" t="b">
        <v>0</v>
      </c>
      <c r="EA1268" t="b">
        <v>0</v>
      </c>
      <c r="EB1268" t="b">
        <v>0</v>
      </c>
      <c r="EC1268" t="b">
        <v>0</v>
      </c>
      <c r="ED1268" t="b">
        <v>0</v>
      </c>
      <c r="EE1268" t="b">
        <v>0</v>
      </c>
      <c r="EF1268" t="b">
        <v>0</v>
      </c>
      <c r="EG1268" t="b" cm="1">
        <v>0</v>
      </c>
      <c r="EH1268" t="b">
        <v>0</v>
      </c>
      <c r="EI1268" t="b">
        <v>0</v>
      </c>
      <c r="EJ1268" t="b">
        <v>0</v>
      </c>
      <c r="EK1268" t="s">
        <v>1547</v>
      </c>
      <c r="EL1268">
        <v>0</v>
      </c>
      <c r="EM1268">
        <v>17</v>
      </c>
      <c r="EN1268" t="b">
        <v>0</v>
      </c>
    </row>
    <row r="1269" spans="1:144" ht="15.75">
      <c r="A1269"/>
      <c r="B1269" t="s">
        <v>1564</v>
      </c>
      <c r="C1269" t="s">
        <v>4717</v>
      </c>
      <c r="D1269" t="s">
        <v>4722</v>
      </c>
      <c r="E1269" t="s">
        <v>4722</v>
      </c>
      <c r="F1269"/>
      <c r="G1269" t="s">
        <v>4722</v>
      </c>
      <c r="H1269" t="s">
        <v>4722</v>
      </c>
      <c r="I1269" t="s">
        <v>1230</v>
      </c>
      <c r="J1269"/>
      <c r="K1269"/>
      <c r="L1269" t="s">
        <v>1743</v>
      </c>
      <c r="M1269" t="s">
        <v>1995</v>
      </c>
      <c r="N1269"/>
      <c r="O1269"/>
      <c r="P1269" t="s">
        <v>1564</v>
      </c>
      <c r="Q1269" t="s">
        <v>4602</v>
      </c>
      <c r="R1269" t="s">
        <v>4603</v>
      </c>
      <c r="S1269"/>
      <c r="T1269"/>
      <c r="U1269" t="s">
        <v>4415</v>
      </c>
      <c r="V1269" t="s">
        <v>13728</v>
      </c>
      <c r="W1269"/>
      <c r="X1269"/>
      <c r="Y1269"/>
      <c r="Z1269"/>
      <c r="AA1269"/>
      <c r="AB1269"/>
      <c r="AC1269"/>
      <c r="AD1269"/>
      <c r="AE1269"/>
      <c r="AF1269"/>
      <c r="AG1269"/>
      <c r="AH1269"/>
      <c r="AI1269"/>
      <c r="AJ1269"/>
      <c r="AK1269"/>
      <c r="AL1269"/>
      <c r="AM1269"/>
      <c r="AN1269"/>
      <c r="AO1269" s="108" t="s">
        <v>43</v>
      </c>
      <c r="AP1269" t="s">
        <v>2867</v>
      </c>
      <c r="AQ1269">
        <v>46</v>
      </c>
      <c r="AR1269" t="e">
        <v>#N/A</v>
      </c>
      <c r="AS1269" t="s">
        <v>4717</v>
      </c>
      <c r="AT1269" t="e">
        <v>#N/A</v>
      </c>
      <c r="AU1269" t="s">
        <v>4722</v>
      </c>
      <c r="AV1269" t="s">
        <v>11647</v>
      </c>
      <c r="AW1269" t="s">
        <v>1744</v>
      </c>
      <c r="AX1269" t="s">
        <v>1740</v>
      </c>
      <c r="AY1269" t="s">
        <v>11647</v>
      </c>
      <c r="AZ1269" t="s">
        <v>4602</v>
      </c>
      <c r="BA1269" t="s">
        <v>11648</v>
      </c>
      <c r="BB1269" t="s">
        <v>1230</v>
      </c>
      <c r="BC1269" t="s">
        <v>1743</v>
      </c>
      <c r="BD1269" t="s">
        <v>11649</v>
      </c>
      <c r="BE1269" t="s">
        <v>4718</v>
      </c>
      <c r="BF1269">
        <v>1269</v>
      </c>
      <c r="BG1269">
        <v>1259</v>
      </c>
      <c r="BH1269">
        <v>0</v>
      </c>
      <c r="BI1269" t="s">
        <v>4722</v>
      </c>
      <c r="BJ1269">
        <v>1</v>
      </c>
      <c r="BK1269">
        <v>0</v>
      </c>
      <c r="BL1269">
        <v>0</v>
      </c>
      <c r="BM1269" t="s">
        <v>1547</v>
      </c>
      <c r="BN1269" t="s">
        <v>4719</v>
      </c>
      <c r="BO1269" t="s">
        <v>11613</v>
      </c>
      <c r="BP1269" t="e" cm="1">
        <v>#N/A</v>
      </c>
      <c r="BQ1269" t="s">
        <v>1547</v>
      </c>
      <c r="BR1269" t="s">
        <v>11617</v>
      </c>
      <c r="BS1269">
        <v>11</v>
      </c>
      <c r="BT1269" t="s">
        <v>1729</v>
      </c>
      <c r="BU1269" t="s">
        <v>16246</v>
      </c>
      <c r="BV1269" t="s">
        <v>4722</v>
      </c>
      <c r="BW1269" t="s">
        <v>11647</v>
      </c>
      <c r="BX1269" t="s">
        <v>11647</v>
      </c>
      <c r="BY1269" t="s">
        <v>1744</v>
      </c>
      <c r="BZ1269" t="s">
        <v>1547</v>
      </c>
      <c r="CA1269" t="s">
        <v>1744</v>
      </c>
      <c r="CB1269" t="s">
        <v>1995</v>
      </c>
      <c r="CC1269"/>
      <c r="CD1269" t="s">
        <v>998</v>
      </c>
      <c r="CE1269" t="s">
        <v>1230</v>
      </c>
      <c r="CF1269" t="s">
        <v>11650</v>
      </c>
      <c r="CG1269" t="s">
        <v>11651</v>
      </c>
      <c r="CH1269" t="s">
        <v>1230</v>
      </c>
      <c r="CI1269" t="s">
        <v>1547</v>
      </c>
      <c r="CJ1269" t="s">
        <v>4603</v>
      </c>
      <c r="CK1269" t="s">
        <v>1564</v>
      </c>
      <c r="CL1269"/>
      <c r="CM1269"/>
      <c r="CN1269" t="s">
        <v>4415</v>
      </c>
      <c r="CO1269" t="s">
        <v>13728</v>
      </c>
      <c r="CP1269" t="s">
        <v>4415</v>
      </c>
      <c r="CQ1269" t="s">
        <v>13728</v>
      </c>
      <c r="CR1269" t="s">
        <v>1547</v>
      </c>
      <c r="CS1269">
        <v>0</v>
      </c>
      <c r="CT1269" t="s">
        <v>1547</v>
      </c>
      <c r="CU1269" t="s">
        <v>1547</v>
      </c>
      <c r="CV1269" t="s">
        <v>1547</v>
      </c>
      <c r="CW1269" t="s">
        <v>1547</v>
      </c>
      <c r="CX1269" t="s">
        <v>1547</v>
      </c>
      <c r="CY1269">
        <v>1267</v>
      </c>
      <c r="CZ1269" t="s">
        <v>11347</v>
      </c>
      <c r="DA1269" t="s">
        <v>1547</v>
      </c>
      <c r="DB1269" t="s">
        <v>1881</v>
      </c>
      <c r="DC1269" t="s">
        <v>1882</v>
      </c>
      <c r="DD1269" t="s">
        <v>4722</v>
      </c>
      <c r="DE1269" t="s">
        <v>4602</v>
      </c>
      <c r="DF1269" t="s">
        <v>4722</v>
      </c>
      <c r="DG1269" t="s">
        <v>1547</v>
      </c>
      <c r="DH1269" t="s">
        <v>1547</v>
      </c>
      <c r="DI1269" t="s">
        <v>1892</v>
      </c>
      <c r="DJ1269" t="e">
        <v>#N/A</v>
      </c>
      <c r="DK1269"/>
      <c r="DL1269" t="s">
        <v>1892</v>
      </c>
      <c r="DM1269">
        <v>9</v>
      </c>
      <c r="DN1269" t="s">
        <v>1883</v>
      </c>
      <c r="DO1269" t="s">
        <v>1564</v>
      </c>
      <c r="DP1269" t="b">
        <v>1</v>
      </c>
      <c r="DQ1269" t="b">
        <v>0</v>
      </c>
      <c r="DR1269" t="b">
        <v>1</v>
      </c>
      <c r="DS1269" t="b">
        <v>0</v>
      </c>
      <c r="DT1269" t="b">
        <v>0</v>
      </c>
      <c r="DU1269" t="b">
        <v>0</v>
      </c>
      <c r="DV1269" t="b">
        <v>0</v>
      </c>
      <c r="DW1269">
        <v>0</v>
      </c>
      <c r="DX1269" t="b">
        <v>0</v>
      </c>
      <c r="DY1269" t="b">
        <v>0</v>
      </c>
      <c r="DZ1269" t="b">
        <v>0</v>
      </c>
      <c r="EA1269" t="b">
        <v>0</v>
      </c>
      <c r="EB1269" t="b">
        <v>0</v>
      </c>
      <c r="EC1269" t="b">
        <v>0</v>
      </c>
      <c r="ED1269" t="b">
        <v>0</v>
      </c>
      <c r="EE1269" t="b">
        <v>0</v>
      </c>
      <c r="EF1269" t="b">
        <v>0</v>
      </c>
      <c r="EG1269" t="b" cm="1">
        <v>0</v>
      </c>
      <c r="EH1269" t="b">
        <v>0</v>
      </c>
      <c r="EI1269" t="b">
        <v>0</v>
      </c>
      <c r="EJ1269" t="b">
        <v>0</v>
      </c>
      <c r="EK1269" t="s">
        <v>1547</v>
      </c>
      <c r="EL1269">
        <v>0</v>
      </c>
      <c r="EM1269">
        <v>24</v>
      </c>
      <c r="EN1269" t="b">
        <v>0</v>
      </c>
    </row>
    <row r="1270" spans="1:144" ht="15.75">
      <c r="A1270"/>
      <c r="B1270" t="s">
        <v>1564</v>
      </c>
      <c r="C1270" t="s">
        <v>4717</v>
      </c>
      <c r="D1270" t="s">
        <v>4723</v>
      </c>
      <c r="E1270" t="s">
        <v>4724</v>
      </c>
      <c r="F1270"/>
      <c r="G1270" t="s">
        <v>4723</v>
      </c>
      <c r="H1270" t="s">
        <v>4723</v>
      </c>
      <c r="I1270" t="s">
        <v>1244</v>
      </c>
      <c r="J1270"/>
      <c r="K1270"/>
      <c r="L1270" t="s">
        <v>1743</v>
      </c>
      <c r="M1270" t="s">
        <v>902</v>
      </c>
      <c r="N1270"/>
      <c r="O1270"/>
      <c r="P1270"/>
      <c r="Q1270" t="s">
        <v>4602</v>
      </c>
      <c r="R1270" t="s">
        <v>4603</v>
      </c>
      <c r="S1270"/>
      <c r="T1270"/>
      <c r="U1270" t="s">
        <v>4423</v>
      </c>
      <c r="V1270"/>
      <c r="W1270"/>
      <c r="X1270"/>
      <c r="Y1270"/>
      <c r="Z1270"/>
      <c r="AA1270"/>
      <c r="AB1270"/>
      <c r="AC1270"/>
      <c r="AD1270"/>
      <c r="AE1270"/>
      <c r="AF1270"/>
      <c r="AG1270"/>
      <c r="AH1270"/>
      <c r="AI1270"/>
      <c r="AJ1270"/>
      <c r="AK1270"/>
      <c r="AL1270"/>
      <c r="AM1270"/>
      <c r="AN1270"/>
      <c r="AO1270" s="108" t="s">
        <v>43</v>
      </c>
      <c r="AP1270" t="s">
        <v>2867</v>
      </c>
      <c r="AQ1270">
        <v>47</v>
      </c>
      <c r="AR1270" t="e">
        <v>#N/A</v>
      </c>
      <c r="AS1270" t="s">
        <v>4717</v>
      </c>
      <c r="AT1270" t="e">
        <v>#N/A</v>
      </c>
      <c r="AU1270" t="s">
        <v>4724</v>
      </c>
      <c r="AV1270" t="s">
        <v>11653</v>
      </c>
      <c r="AW1270" t="s">
        <v>1744</v>
      </c>
      <c r="AX1270" t="s">
        <v>1740</v>
      </c>
      <c r="AY1270" t="s">
        <v>11654</v>
      </c>
      <c r="AZ1270" t="s">
        <v>4602</v>
      </c>
      <c r="BA1270" t="s">
        <v>11655</v>
      </c>
      <c r="BB1270" t="s">
        <v>1244</v>
      </c>
      <c r="BC1270" t="s">
        <v>1743</v>
      </c>
      <c r="BD1270" t="s">
        <v>11656</v>
      </c>
      <c r="BE1270" t="s">
        <v>4723</v>
      </c>
      <c r="BF1270">
        <v>1270</v>
      </c>
      <c r="BG1270">
        <v>0</v>
      </c>
      <c r="BH1270">
        <v>0</v>
      </c>
      <c r="BI1270" t="s">
        <v>1547</v>
      </c>
      <c r="BJ1270">
        <v>0</v>
      </c>
      <c r="BK1270">
        <v>0</v>
      </c>
      <c r="BL1270">
        <v>0</v>
      </c>
      <c r="BM1270" t="s">
        <v>1547</v>
      </c>
      <c r="BN1270" t="s">
        <v>1547</v>
      </c>
      <c r="BO1270" t="s">
        <v>1547</v>
      </c>
      <c r="BP1270" t="s" cm="1">
        <v>1547</v>
      </c>
      <c r="BQ1270" t="s">
        <v>1547</v>
      </c>
      <c r="BR1270" t="s">
        <v>11617</v>
      </c>
      <c r="BS1270">
        <v>12</v>
      </c>
      <c r="BT1270" t="s">
        <v>1730</v>
      </c>
      <c r="BU1270" t="s">
        <v>16247</v>
      </c>
      <c r="BV1270" t="s">
        <v>4723</v>
      </c>
      <c r="BW1270" t="s">
        <v>11653</v>
      </c>
      <c r="BX1270" t="s">
        <v>11654</v>
      </c>
      <c r="BY1270" t="s">
        <v>1744</v>
      </c>
      <c r="BZ1270" t="s">
        <v>1547</v>
      </c>
      <c r="CA1270" t="s">
        <v>1744</v>
      </c>
      <c r="CB1270" t="s">
        <v>902</v>
      </c>
      <c r="CC1270"/>
      <c r="CD1270" t="s">
        <v>998</v>
      </c>
      <c r="CE1270" t="s">
        <v>1244</v>
      </c>
      <c r="CF1270" t="s">
        <v>4724</v>
      </c>
      <c r="CG1270" t="s">
        <v>11653</v>
      </c>
      <c r="CH1270" t="s">
        <v>1244</v>
      </c>
      <c r="CI1270" t="s">
        <v>1547</v>
      </c>
      <c r="CJ1270" t="s">
        <v>4603</v>
      </c>
      <c r="CK1270" t="s">
        <v>1564</v>
      </c>
      <c r="CL1270"/>
      <c r="CM1270"/>
      <c r="CN1270" t="s">
        <v>4423</v>
      </c>
      <c r="CO1270" t="s">
        <v>1547</v>
      </c>
      <c r="CP1270" t="s">
        <v>4423</v>
      </c>
      <c r="CQ1270" t="s">
        <v>1547</v>
      </c>
      <c r="CR1270" t="s">
        <v>1547</v>
      </c>
      <c r="CS1270">
        <v>0</v>
      </c>
      <c r="CT1270" t="s">
        <v>1547</v>
      </c>
      <c r="CU1270" t="s">
        <v>1547</v>
      </c>
      <c r="CV1270" t="s">
        <v>1547</v>
      </c>
      <c r="CW1270" t="s">
        <v>1547</v>
      </c>
      <c r="CX1270" t="s">
        <v>1547</v>
      </c>
      <c r="CY1270">
        <v>1268</v>
      </c>
      <c r="CZ1270" t="s">
        <v>11348</v>
      </c>
      <c r="DA1270" t="s">
        <v>1547</v>
      </c>
      <c r="DB1270" t="s">
        <v>1881</v>
      </c>
      <c r="DC1270" t="s">
        <v>1882</v>
      </c>
      <c r="DD1270" t="s">
        <v>4724</v>
      </c>
      <c r="DE1270" t="s">
        <v>4602</v>
      </c>
      <c r="DF1270" t="s">
        <v>4723</v>
      </c>
      <c r="DG1270" t="s">
        <v>1547</v>
      </c>
      <c r="DH1270" t="s">
        <v>1547</v>
      </c>
      <c r="DI1270" t="s">
        <v>1892</v>
      </c>
      <c r="DJ1270" t="e">
        <v>#N/A</v>
      </c>
      <c r="DK1270"/>
      <c r="DL1270" t="s">
        <v>1892</v>
      </c>
      <c r="DM1270">
        <v>9</v>
      </c>
      <c r="DN1270" t="s">
        <v>1883</v>
      </c>
      <c r="DO1270" t="s">
        <v>1564</v>
      </c>
      <c r="DP1270" t="b">
        <v>1</v>
      </c>
      <c r="DQ1270" t="b">
        <v>0</v>
      </c>
      <c r="DR1270" t="b">
        <v>1</v>
      </c>
      <c r="DS1270" t="b">
        <v>0</v>
      </c>
      <c r="DT1270" t="b">
        <v>0</v>
      </c>
      <c r="DU1270" t="b">
        <v>0</v>
      </c>
      <c r="DV1270" t="b">
        <v>1</v>
      </c>
      <c r="DW1270">
        <v>0</v>
      </c>
      <c r="DX1270" t="b">
        <v>0</v>
      </c>
      <c r="DY1270" t="b">
        <v>0</v>
      </c>
      <c r="DZ1270" t="b">
        <v>0</v>
      </c>
      <c r="EA1270" t="b">
        <v>0</v>
      </c>
      <c r="EB1270" t="b">
        <v>0</v>
      </c>
      <c r="EC1270" t="b">
        <v>0</v>
      </c>
      <c r="ED1270" t="b">
        <v>0</v>
      </c>
      <c r="EE1270" t="b">
        <v>0</v>
      </c>
      <c r="EF1270" t="b">
        <v>0</v>
      </c>
      <c r="EG1270" t="b" cm="1">
        <v>0</v>
      </c>
      <c r="EH1270" t="b">
        <v>0</v>
      </c>
      <c r="EI1270" t="b">
        <v>0</v>
      </c>
      <c r="EJ1270" t="b">
        <v>0</v>
      </c>
      <c r="EK1270" t="s">
        <v>1547</v>
      </c>
      <c r="EL1270">
        <v>0</v>
      </c>
      <c r="EM1270">
        <v>31</v>
      </c>
      <c r="EN1270" t="b">
        <v>0</v>
      </c>
    </row>
    <row r="1271" spans="1:144" ht="15.75">
      <c r="A1271"/>
      <c r="B1271" t="s">
        <v>1564</v>
      </c>
      <c r="C1271" t="s">
        <v>4717</v>
      </c>
      <c r="D1271" t="s">
        <v>1254</v>
      </c>
      <c r="E1271" t="s">
        <v>1253</v>
      </c>
      <c r="F1271"/>
      <c r="G1271" t="s">
        <v>1254</v>
      </c>
      <c r="H1271" t="s">
        <v>4371</v>
      </c>
      <c r="I1271" t="s">
        <v>2799</v>
      </c>
      <c r="J1271"/>
      <c r="K1271"/>
      <c r="L1271" t="s">
        <v>1743</v>
      </c>
      <c r="M1271" t="s">
        <v>1754</v>
      </c>
      <c r="N1271" t="s">
        <v>4265</v>
      </c>
      <c r="O1271"/>
      <c r="P1271" t="s">
        <v>1564</v>
      </c>
      <c r="Q1271" t="s">
        <v>4602</v>
      </c>
      <c r="R1271" t="s">
        <v>4603</v>
      </c>
      <c r="S1271"/>
      <c r="T1271"/>
      <c r="U1271" t="s">
        <v>4423</v>
      </c>
      <c r="V1271" t="s">
        <v>4373</v>
      </c>
      <c r="W1271"/>
      <c r="X1271"/>
      <c r="Y1271"/>
      <c r="Z1271"/>
      <c r="AA1271"/>
      <c r="AB1271"/>
      <c r="AC1271"/>
      <c r="AD1271"/>
      <c r="AE1271"/>
      <c r="AF1271"/>
      <c r="AG1271"/>
      <c r="AH1271"/>
      <c r="AI1271"/>
      <c r="AJ1271"/>
      <c r="AK1271"/>
      <c r="AL1271"/>
      <c r="AM1271"/>
      <c r="AN1271"/>
      <c r="AO1271" s="108" t="s">
        <v>43</v>
      </c>
      <c r="AP1271" t="s">
        <v>2867</v>
      </c>
      <c r="AQ1271">
        <v>48</v>
      </c>
      <c r="AR1271" t="e">
        <v>#N/A</v>
      </c>
      <c r="AS1271" t="s">
        <v>4717</v>
      </c>
      <c r="AT1271" t="e">
        <v>#N/A</v>
      </c>
      <c r="AU1271" t="s">
        <v>1253</v>
      </c>
      <c r="AV1271" t="s">
        <v>1766</v>
      </c>
      <c r="AW1271" t="s">
        <v>1744</v>
      </c>
      <c r="AX1271" t="s">
        <v>1740</v>
      </c>
      <c r="AY1271" t="s">
        <v>1793</v>
      </c>
      <c r="AZ1271" t="s">
        <v>4602</v>
      </c>
      <c r="BA1271" t="s">
        <v>1913</v>
      </c>
      <c r="BB1271" t="s">
        <v>2799</v>
      </c>
      <c r="BC1271" t="s">
        <v>1743</v>
      </c>
      <c r="BD1271" t="s">
        <v>7254</v>
      </c>
      <c r="BE1271" t="s">
        <v>4723</v>
      </c>
      <c r="BF1271">
        <v>343</v>
      </c>
      <c r="BG1271">
        <v>1270</v>
      </c>
      <c r="BH1271">
        <v>0</v>
      </c>
      <c r="BI1271" t="s">
        <v>1547</v>
      </c>
      <c r="BJ1271">
        <v>0</v>
      </c>
      <c r="BK1271">
        <v>0</v>
      </c>
      <c r="BL1271">
        <v>515</v>
      </c>
      <c r="BM1271" t="s">
        <v>1770</v>
      </c>
      <c r="BN1271" t="s">
        <v>4724</v>
      </c>
      <c r="BO1271" t="s">
        <v>11653</v>
      </c>
      <c r="BP1271" t="e" cm="1">
        <v>#N/A</v>
      </c>
      <c r="BQ1271" t="s">
        <v>1547</v>
      </c>
      <c r="BR1271" t="s">
        <v>11617</v>
      </c>
      <c r="BS1271">
        <v>13</v>
      </c>
      <c r="BT1271" t="s">
        <v>1731</v>
      </c>
      <c r="BU1271" t="s">
        <v>16248</v>
      </c>
      <c r="BV1271" t="s">
        <v>1254</v>
      </c>
      <c r="BW1271" t="s">
        <v>1766</v>
      </c>
      <c r="BX1271" t="s">
        <v>10121</v>
      </c>
      <c r="BY1271" t="s">
        <v>9861</v>
      </c>
      <c r="BZ1271" t="s">
        <v>1547</v>
      </c>
      <c r="CA1271" t="s">
        <v>1744</v>
      </c>
      <c r="CB1271" t="s">
        <v>1754</v>
      </c>
      <c r="CC1271"/>
      <c r="CD1271" t="s">
        <v>998</v>
      </c>
      <c r="CE1271" t="s">
        <v>2799</v>
      </c>
      <c r="CF1271" t="s">
        <v>11658</v>
      </c>
      <c r="CG1271" t="s">
        <v>11659</v>
      </c>
      <c r="CH1271" t="s">
        <v>2799</v>
      </c>
      <c r="CI1271" t="s">
        <v>1547</v>
      </c>
      <c r="CJ1271" t="s">
        <v>4603</v>
      </c>
      <c r="CK1271" t="s">
        <v>1564</v>
      </c>
      <c r="CL1271"/>
      <c r="CM1271"/>
      <c r="CN1271" t="s">
        <v>4423</v>
      </c>
      <c r="CO1271" t="s">
        <v>4373</v>
      </c>
      <c r="CP1271" t="s">
        <v>4423</v>
      </c>
      <c r="CQ1271" t="s">
        <v>4373</v>
      </c>
      <c r="CR1271" t="s">
        <v>1547</v>
      </c>
      <c r="CS1271">
        <v>0</v>
      </c>
      <c r="CT1271" t="s">
        <v>1547</v>
      </c>
      <c r="CU1271" t="s">
        <v>1547</v>
      </c>
      <c r="CV1271" t="s">
        <v>1547</v>
      </c>
      <c r="CW1271" t="s">
        <v>1547</v>
      </c>
      <c r="CX1271" t="s">
        <v>1547</v>
      </c>
      <c r="CY1271">
        <v>1269</v>
      </c>
      <c r="CZ1271" t="s">
        <v>11349</v>
      </c>
      <c r="DA1271" t="s">
        <v>1547</v>
      </c>
      <c r="DB1271" t="s">
        <v>1881</v>
      </c>
      <c r="DC1271" t="s">
        <v>1882</v>
      </c>
      <c r="DD1271" t="s">
        <v>1253</v>
      </c>
      <c r="DE1271" t="s">
        <v>4602</v>
      </c>
      <c r="DF1271" t="s">
        <v>1254</v>
      </c>
      <c r="DG1271" t="s">
        <v>1547</v>
      </c>
      <c r="DH1271" t="s">
        <v>1547</v>
      </c>
      <c r="DI1271" t="s">
        <v>1892</v>
      </c>
      <c r="DJ1271" t="e">
        <v>#N/A</v>
      </c>
      <c r="DK1271"/>
      <c r="DL1271" t="s">
        <v>1892</v>
      </c>
      <c r="DM1271">
        <v>9</v>
      </c>
      <c r="DN1271" t="s">
        <v>1883</v>
      </c>
      <c r="DO1271" t="s">
        <v>1564</v>
      </c>
      <c r="DP1271" t="b">
        <v>1</v>
      </c>
      <c r="DQ1271" t="b">
        <v>0</v>
      </c>
      <c r="DR1271" t="b">
        <v>0</v>
      </c>
      <c r="DS1271" t="b">
        <v>0</v>
      </c>
      <c r="DT1271" t="b">
        <v>0</v>
      </c>
      <c r="DU1271" t="b">
        <v>0</v>
      </c>
      <c r="DV1271" t="b">
        <v>0</v>
      </c>
      <c r="DW1271">
        <v>0</v>
      </c>
      <c r="DX1271" t="b">
        <v>0</v>
      </c>
      <c r="DY1271" t="b">
        <v>0</v>
      </c>
      <c r="DZ1271" t="b">
        <v>0</v>
      </c>
      <c r="EA1271" t="b">
        <v>0</v>
      </c>
      <c r="EB1271" t="b">
        <v>0</v>
      </c>
      <c r="EC1271" t="b">
        <v>1</v>
      </c>
      <c r="ED1271" t="b">
        <v>0</v>
      </c>
      <c r="EE1271" t="b">
        <v>0</v>
      </c>
      <c r="EF1271" t="b">
        <v>0</v>
      </c>
      <c r="EG1271" t="b" cm="1">
        <v>0</v>
      </c>
      <c r="EH1271" t="b">
        <v>0</v>
      </c>
      <c r="EI1271" t="b">
        <v>0</v>
      </c>
      <c r="EJ1271" t="b">
        <v>1</v>
      </c>
      <c r="EK1271" t="s">
        <v>5327</v>
      </c>
      <c r="EL1271">
        <v>0</v>
      </c>
      <c r="EM1271">
        <v>7</v>
      </c>
      <c r="EN1271" t="b">
        <v>0</v>
      </c>
    </row>
    <row r="1272" spans="1:144" ht="15.75">
      <c r="A1272"/>
      <c r="B1272" t="s">
        <v>1564</v>
      </c>
      <c r="C1272" t="s">
        <v>4717</v>
      </c>
      <c r="D1272" t="s">
        <v>3605</v>
      </c>
      <c r="E1272" t="s">
        <v>3606</v>
      </c>
      <c r="F1272" t="s">
        <v>4376</v>
      </c>
      <c r="G1272" t="s">
        <v>3605</v>
      </c>
      <c r="H1272" t="s">
        <v>3605</v>
      </c>
      <c r="I1272" t="s">
        <v>2799</v>
      </c>
      <c r="J1272" t="s">
        <v>4720</v>
      </c>
      <c r="K1272"/>
      <c r="L1272" t="s">
        <v>1743</v>
      </c>
      <c r="M1272" t="s">
        <v>1754</v>
      </c>
      <c r="N1272" t="s">
        <v>4623</v>
      </c>
      <c r="O1272"/>
      <c r="P1272" t="s">
        <v>1564</v>
      </c>
      <c r="Q1272" t="s">
        <v>4602</v>
      </c>
      <c r="R1272" t="s">
        <v>4603</v>
      </c>
      <c r="S1272"/>
      <c r="T1272"/>
      <c r="U1272" t="s">
        <v>4423</v>
      </c>
      <c r="V1272" t="s">
        <v>13400</v>
      </c>
      <c r="W1272"/>
      <c r="X1272"/>
      <c r="Y1272"/>
      <c r="Z1272"/>
      <c r="AA1272"/>
      <c r="AB1272"/>
      <c r="AC1272"/>
      <c r="AD1272"/>
      <c r="AE1272"/>
      <c r="AF1272"/>
      <c r="AG1272"/>
      <c r="AH1272"/>
      <c r="AI1272"/>
      <c r="AJ1272"/>
      <c r="AK1272"/>
      <c r="AL1272"/>
      <c r="AM1272"/>
      <c r="AN1272"/>
      <c r="AO1272" s="108" t="s">
        <v>43</v>
      </c>
      <c r="AP1272" t="s">
        <v>2867</v>
      </c>
      <c r="AQ1272">
        <v>49</v>
      </c>
      <c r="AR1272" t="e">
        <v>#N/A</v>
      </c>
      <c r="AS1272" t="s">
        <v>4717</v>
      </c>
      <c r="AT1272" t="e">
        <v>#N/A</v>
      </c>
      <c r="AU1272" t="s">
        <v>3606</v>
      </c>
      <c r="AV1272" t="s">
        <v>7326</v>
      </c>
      <c r="AW1272" t="s">
        <v>10133</v>
      </c>
      <c r="AX1272" t="s">
        <v>1740</v>
      </c>
      <c r="AY1272" t="s">
        <v>7796</v>
      </c>
      <c r="AZ1272" t="s">
        <v>4602</v>
      </c>
      <c r="BA1272" t="s">
        <v>7329</v>
      </c>
      <c r="BB1272" t="s">
        <v>2799</v>
      </c>
      <c r="BC1272" t="s">
        <v>1743</v>
      </c>
      <c r="BD1272" t="s">
        <v>8081</v>
      </c>
      <c r="BE1272" t="s">
        <v>4723</v>
      </c>
      <c r="BF1272">
        <v>408</v>
      </c>
      <c r="BG1272">
        <v>1270</v>
      </c>
      <c r="BH1272">
        <v>0</v>
      </c>
      <c r="BI1272" t="s">
        <v>1547</v>
      </c>
      <c r="BJ1272">
        <v>0</v>
      </c>
      <c r="BK1272" t="e" cm="1">
        <v>#N/A</v>
      </c>
      <c r="BL1272" t="e" cm="1">
        <v>#N/A</v>
      </c>
      <c r="BM1272" t="s">
        <v>4720</v>
      </c>
      <c r="BN1272" t="s">
        <v>4724</v>
      </c>
      <c r="BO1272" t="s">
        <v>11653</v>
      </c>
      <c r="BP1272" t="e" cm="1">
        <v>#N/A</v>
      </c>
      <c r="BQ1272" t="s">
        <v>1547</v>
      </c>
      <c r="BR1272" t="s">
        <v>11617</v>
      </c>
      <c r="BS1272">
        <v>14</v>
      </c>
      <c r="BT1272" t="s">
        <v>5141</v>
      </c>
      <c r="BU1272" t="s">
        <v>16249</v>
      </c>
      <c r="BV1272" t="s">
        <v>3605</v>
      </c>
      <c r="BW1272" t="s">
        <v>7326</v>
      </c>
      <c r="BX1272" t="s">
        <v>7796</v>
      </c>
      <c r="BY1272" t="s">
        <v>11143</v>
      </c>
      <c r="BZ1272" t="s">
        <v>1547</v>
      </c>
      <c r="CA1272" t="s">
        <v>1744</v>
      </c>
      <c r="CB1272" t="s">
        <v>1754</v>
      </c>
      <c r="CC1272"/>
      <c r="CD1272" t="s">
        <v>998</v>
      </c>
      <c r="CE1272" t="s">
        <v>2799</v>
      </c>
      <c r="CF1272" t="s">
        <v>11661</v>
      </c>
      <c r="CG1272" t="s">
        <v>11662</v>
      </c>
      <c r="CH1272" t="s">
        <v>2799</v>
      </c>
      <c r="CI1272" t="s">
        <v>1547</v>
      </c>
      <c r="CJ1272" t="s">
        <v>4603</v>
      </c>
      <c r="CK1272" t="s">
        <v>1564</v>
      </c>
      <c r="CL1272"/>
      <c r="CM1272"/>
      <c r="CN1272" t="s">
        <v>4423</v>
      </c>
      <c r="CO1272" t="s">
        <v>13400</v>
      </c>
      <c r="CP1272" t="s">
        <v>4423</v>
      </c>
      <c r="CQ1272" t="s">
        <v>13400</v>
      </c>
      <c r="CR1272" t="s">
        <v>1547</v>
      </c>
      <c r="CS1272">
        <v>0</v>
      </c>
      <c r="CT1272" t="s">
        <v>1547</v>
      </c>
      <c r="CU1272" t="s">
        <v>1547</v>
      </c>
      <c r="CV1272" t="e">
        <v>#N/A</v>
      </c>
      <c r="CW1272" t="s">
        <v>1547</v>
      </c>
      <c r="CX1272" t="s">
        <v>1547</v>
      </c>
      <c r="CY1272">
        <v>1270</v>
      </c>
      <c r="CZ1272" t="s">
        <v>11350</v>
      </c>
      <c r="DA1272" t="s">
        <v>1547</v>
      </c>
      <c r="DB1272" t="s">
        <v>1881</v>
      </c>
      <c r="DC1272" t="s">
        <v>1882</v>
      </c>
      <c r="DD1272" t="s">
        <v>3606</v>
      </c>
      <c r="DE1272" t="s">
        <v>4602</v>
      </c>
      <c r="DF1272" t="s">
        <v>3605</v>
      </c>
      <c r="DG1272" t="s">
        <v>1547</v>
      </c>
      <c r="DH1272" t="s">
        <v>1547</v>
      </c>
      <c r="DI1272" t="s">
        <v>1892</v>
      </c>
      <c r="DJ1272" t="e">
        <v>#N/A</v>
      </c>
      <c r="DK1272"/>
      <c r="DL1272" t="s">
        <v>1892</v>
      </c>
      <c r="DM1272">
        <v>9</v>
      </c>
      <c r="DN1272" t="s">
        <v>1883</v>
      </c>
      <c r="DO1272" t="s">
        <v>1564</v>
      </c>
      <c r="DP1272" t="b">
        <v>1</v>
      </c>
      <c r="DQ1272" t="b">
        <v>0</v>
      </c>
      <c r="DR1272" t="b">
        <v>0</v>
      </c>
      <c r="DS1272" t="b">
        <v>0</v>
      </c>
      <c r="DT1272" t="b">
        <v>0</v>
      </c>
      <c r="DU1272" t="b">
        <v>0</v>
      </c>
      <c r="DV1272" t="b">
        <v>0</v>
      </c>
      <c r="DW1272">
        <v>0</v>
      </c>
      <c r="DX1272" t="b">
        <v>0</v>
      </c>
      <c r="DY1272" t="b">
        <v>0</v>
      </c>
      <c r="DZ1272" t="b">
        <v>0</v>
      </c>
      <c r="EA1272" t="b">
        <v>0</v>
      </c>
      <c r="EB1272" t="b">
        <v>0</v>
      </c>
      <c r="EC1272" t="b">
        <v>1</v>
      </c>
      <c r="ED1272" t="b">
        <v>0</v>
      </c>
      <c r="EE1272" t="b">
        <v>0</v>
      </c>
      <c r="EF1272" t="b">
        <v>0</v>
      </c>
      <c r="EG1272" t="b" cm="1">
        <v>1</v>
      </c>
      <c r="EH1272" t="b">
        <v>0</v>
      </c>
      <c r="EI1272" t="b">
        <v>0</v>
      </c>
      <c r="EJ1272" t="b">
        <v>1</v>
      </c>
      <c r="EK1272" t="s">
        <v>5981</v>
      </c>
      <c r="EL1272">
        <v>1</v>
      </c>
      <c r="EM1272">
        <v>4</v>
      </c>
      <c r="EN1272" t="b">
        <v>0</v>
      </c>
    </row>
    <row r="1273" spans="1:144" ht="15.75">
      <c r="A1273"/>
      <c r="B1273" t="s">
        <v>1564</v>
      </c>
      <c r="C1273" t="s">
        <v>4717</v>
      </c>
      <c r="D1273" t="s">
        <v>4625</v>
      </c>
      <c r="E1273" t="s">
        <v>4625</v>
      </c>
      <c r="F1273"/>
      <c r="G1273" t="s">
        <v>4625</v>
      </c>
      <c r="H1273" t="s">
        <v>4625</v>
      </c>
      <c r="I1273" t="s">
        <v>2799</v>
      </c>
      <c r="J1273"/>
      <c r="K1273"/>
      <c r="L1273" t="s">
        <v>1743</v>
      </c>
      <c r="M1273" t="s">
        <v>1754</v>
      </c>
      <c r="N1273" t="s">
        <v>4686</v>
      </c>
      <c r="O1273"/>
      <c r="P1273" t="s">
        <v>1564</v>
      </c>
      <c r="Q1273" t="s">
        <v>4602</v>
      </c>
      <c r="R1273" t="s">
        <v>4603</v>
      </c>
      <c r="S1273"/>
      <c r="T1273"/>
      <c r="U1273" t="s">
        <v>4423</v>
      </c>
      <c r="V1273" t="s">
        <v>4629</v>
      </c>
      <c r="W1273"/>
      <c r="X1273"/>
      <c r="Y1273"/>
      <c r="Z1273"/>
      <c r="AA1273"/>
      <c r="AB1273"/>
      <c r="AC1273"/>
      <c r="AD1273"/>
      <c r="AE1273"/>
      <c r="AF1273"/>
      <c r="AG1273"/>
      <c r="AH1273"/>
      <c r="AI1273"/>
      <c r="AJ1273"/>
      <c r="AK1273"/>
      <c r="AL1273"/>
      <c r="AM1273"/>
      <c r="AN1273"/>
      <c r="AO1273" s="108" t="s">
        <v>43</v>
      </c>
      <c r="AP1273" t="s">
        <v>2867</v>
      </c>
      <c r="AQ1273">
        <v>50</v>
      </c>
      <c r="AR1273" t="e">
        <v>#N/A</v>
      </c>
      <c r="AS1273" t="s">
        <v>4717</v>
      </c>
      <c r="AT1273" t="e">
        <v>#N/A</v>
      </c>
      <c r="AU1273" t="s">
        <v>4625</v>
      </c>
      <c r="AV1273" t="s">
        <v>11148</v>
      </c>
      <c r="AW1273" t="s">
        <v>1744</v>
      </c>
      <c r="AX1273" t="s">
        <v>1740</v>
      </c>
      <c r="AY1273" t="s">
        <v>11148</v>
      </c>
      <c r="AZ1273" t="s">
        <v>4602</v>
      </c>
      <c r="BA1273" t="s">
        <v>11150</v>
      </c>
      <c r="BB1273" t="s">
        <v>2799</v>
      </c>
      <c r="BC1273" t="s">
        <v>1743</v>
      </c>
      <c r="BD1273" t="s">
        <v>11481</v>
      </c>
      <c r="BE1273" t="s">
        <v>4723</v>
      </c>
      <c r="BF1273">
        <v>1153</v>
      </c>
      <c r="BG1273">
        <v>1270</v>
      </c>
      <c r="BH1273">
        <v>0</v>
      </c>
      <c r="BI1273" t="s">
        <v>1547</v>
      </c>
      <c r="BJ1273">
        <v>0</v>
      </c>
      <c r="BK1273">
        <v>0</v>
      </c>
      <c r="BL1273">
        <v>1153</v>
      </c>
      <c r="BM1273" t="s">
        <v>11155</v>
      </c>
      <c r="BN1273" t="s">
        <v>4724</v>
      </c>
      <c r="BO1273" t="s">
        <v>11653</v>
      </c>
      <c r="BP1273" t="e" cm="1">
        <v>#N/A</v>
      </c>
      <c r="BQ1273" t="s">
        <v>1547</v>
      </c>
      <c r="BR1273" t="s">
        <v>11617</v>
      </c>
      <c r="BS1273">
        <v>15</v>
      </c>
      <c r="BT1273" t="s">
        <v>5153</v>
      </c>
      <c r="BU1273" t="s">
        <v>16250</v>
      </c>
      <c r="BV1273" t="s">
        <v>4625</v>
      </c>
      <c r="BW1273" t="s">
        <v>11148</v>
      </c>
      <c r="BX1273" t="s">
        <v>11148</v>
      </c>
      <c r="BY1273" t="s">
        <v>11482</v>
      </c>
      <c r="BZ1273" t="s">
        <v>1547</v>
      </c>
      <c r="CA1273" t="s">
        <v>1744</v>
      </c>
      <c r="CB1273" t="s">
        <v>1754</v>
      </c>
      <c r="CC1273"/>
      <c r="CD1273" t="s">
        <v>998</v>
      </c>
      <c r="CE1273" t="s">
        <v>2799</v>
      </c>
      <c r="CF1273" t="s">
        <v>11664</v>
      </c>
      <c r="CG1273" t="s">
        <v>11665</v>
      </c>
      <c r="CH1273" t="s">
        <v>2799</v>
      </c>
      <c r="CI1273" t="s">
        <v>1547</v>
      </c>
      <c r="CJ1273" t="s">
        <v>4603</v>
      </c>
      <c r="CK1273" t="s">
        <v>1564</v>
      </c>
      <c r="CL1273"/>
      <c r="CM1273"/>
      <c r="CN1273" t="s">
        <v>4423</v>
      </c>
      <c r="CO1273" t="s">
        <v>4629</v>
      </c>
      <c r="CP1273" t="s">
        <v>4423</v>
      </c>
      <c r="CQ1273" t="s">
        <v>4629</v>
      </c>
      <c r="CR1273" t="s">
        <v>1547</v>
      </c>
      <c r="CS1273">
        <v>0</v>
      </c>
      <c r="CT1273" t="s">
        <v>1547</v>
      </c>
      <c r="CU1273" t="s">
        <v>1547</v>
      </c>
      <c r="CV1273" t="s">
        <v>1547</v>
      </c>
      <c r="CW1273" t="s">
        <v>1547</v>
      </c>
      <c r="CX1273" t="s">
        <v>1547</v>
      </c>
      <c r="CY1273">
        <v>1271</v>
      </c>
      <c r="CZ1273" t="s">
        <v>11351</v>
      </c>
      <c r="DA1273" t="s">
        <v>1547</v>
      </c>
      <c r="DB1273" t="s">
        <v>1881</v>
      </c>
      <c r="DC1273" t="s">
        <v>1882</v>
      </c>
      <c r="DD1273" t="s">
        <v>4625</v>
      </c>
      <c r="DE1273" t="s">
        <v>4602</v>
      </c>
      <c r="DF1273" t="s">
        <v>4625</v>
      </c>
      <c r="DG1273" t="s">
        <v>1547</v>
      </c>
      <c r="DH1273" t="s">
        <v>1547</v>
      </c>
      <c r="DI1273" t="s">
        <v>1892</v>
      </c>
      <c r="DJ1273" t="e">
        <v>#N/A</v>
      </c>
      <c r="DK1273"/>
      <c r="DL1273" t="s">
        <v>1892</v>
      </c>
      <c r="DM1273">
        <v>9</v>
      </c>
      <c r="DN1273" t="s">
        <v>1883</v>
      </c>
      <c r="DO1273" t="s">
        <v>1564</v>
      </c>
      <c r="DP1273" t="b">
        <v>1</v>
      </c>
      <c r="DQ1273" t="b">
        <v>0</v>
      </c>
      <c r="DR1273" t="b">
        <v>0</v>
      </c>
      <c r="DS1273" t="b">
        <v>0</v>
      </c>
      <c r="DT1273" t="b">
        <v>0</v>
      </c>
      <c r="DU1273" t="b">
        <v>0</v>
      </c>
      <c r="DV1273" t="b">
        <v>0</v>
      </c>
      <c r="DW1273">
        <v>0</v>
      </c>
      <c r="DX1273" t="b">
        <v>0</v>
      </c>
      <c r="DY1273" t="b">
        <v>0</v>
      </c>
      <c r="DZ1273" t="b">
        <v>0</v>
      </c>
      <c r="EA1273" t="b">
        <v>0</v>
      </c>
      <c r="EB1273" t="b">
        <v>0</v>
      </c>
      <c r="EC1273" t="b">
        <v>0</v>
      </c>
      <c r="ED1273" t="b">
        <v>0</v>
      </c>
      <c r="EE1273" t="b">
        <v>0</v>
      </c>
      <c r="EF1273" t="b">
        <v>0</v>
      </c>
      <c r="EG1273" t="b" cm="1">
        <v>0</v>
      </c>
      <c r="EH1273" t="b">
        <v>0</v>
      </c>
      <c r="EI1273" t="b">
        <v>0</v>
      </c>
      <c r="EJ1273" t="b">
        <v>0</v>
      </c>
      <c r="EK1273" t="s">
        <v>1547</v>
      </c>
      <c r="EL1273">
        <v>0</v>
      </c>
      <c r="EM1273">
        <v>6</v>
      </c>
      <c r="EN1273" t="b">
        <v>0</v>
      </c>
    </row>
    <row r="1274" spans="1:144" ht="15.75">
      <c r="A1274"/>
      <c r="B1274" t="s">
        <v>1564</v>
      </c>
      <c r="C1274" t="s">
        <v>4717</v>
      </c>
      <c r="D1274" t="s">
        <v>4307</v>
      </c>
      <c r="E1274" t="s">
        <v>4277</v>
      </c>
      <c r="F1274" t="s">
        <v>4140</v>
      </c>
      <c r="G1274" t="s">
        <v>4307</v>
      </c>
      <c r="H1274" t="s">
        <v>4307</v>
      </c>
      <c r="I1274" t="s">
        <v>2799</v>
      </c>
      <c r="J1274"/>
      <c r="K1274"/>
      <c r="L1274" t="s">
        <v>1743</v>
      </c>
      <c r="M1274" t="s">
        <v>1749</v>
      </c>
      <c r="N1274"/>
      <c r="O1274"/>
      <c r="P1274" t="s">
        <v>1564</v>
      </c>
      <c r="Q1274" t="s">
        <v>4602</v>
      </c>
      <c r="R1274" t="s">
        <v>4603</v>
      </c>
      <c r="S1274"/>
      <c r="T1274"/>
      <c r="U1274" t="s">
        <v>4423</v>
      </c>
      <c r="V1274" t="s">
        <v>13278</v>
      </c>
      <c r="W1274"/>
      <c r="X1274"/>
      <c r="Y1274"/>
      <c r="Z1274"/>
      <c r="AA1274"/>
      <c r="AB1274"/>
      <c r="AC1274"/>
      <c r="AD1274"/>
      <c r="AE1274"/>
      <c r="AF1274"/>
      <c r="AG1274"/>
      <c r="AH1274"/>
      <c r="AI1274"/>
      <c r="AJ1274"/>
      <c r="AK1274"/>
      <c r="AL1274"/>
      <c r="AM1274"/>
      <c r="AN1274"/>
      <c r="AO1274" s="108" t="s">
        <v>43</v>
      </c>
      <c r="AP1274" t="s">
        <v>2867</v>
      </c>
      <c r="AQ1274">
        <v>51</v>
      </c>
      <c r="AR1274" t="e">
        <v>#N/A</v>
      </c>
      <c r="AS1274" t="s">
        <v>4717</v>
      </c>
      <c r="AT1274" t="e">
        <v>#N/A</v>
      </c>
      <c r="AU1274" t="s">
        <v>4277</v>
      </c>
      <c r="AV1274" t="s">
        <v>9895</v>
      </c>
      <c r="AW1274" t="s">
        <v>9470</v>
      </c>
      <c r="AX1274" t="s">
        <v>1740</v>
      </c>
      <c r="AY1274" t="s">
        <v>10126</v>
      </c>
      <c r="AZ1274" t="s">
        <v>4602</v>
      </c>
      <c r="BA1274" t="s">
        <v>9896</v>
      </c>
      <c r="BB1274" t="s">
        <v>2799</v>
      </c>
      <c r="BC1274" t="s">
        <v>1743</v>
      </c>
      <c r="BD1274" t="s">
        <v>10127</v>
      </c>
      <c r="BE1274" t="s">
        <v>4723</v>
      </c>
      <c r="BF1274">
        <v>345</v>
      </c>
      <c r="BG1274">
        <v>1270</v>
      </c>
      <c r="BH1274">
        <v>0</v>
      </c>
      <c r="BI1274" t="s">
        <v>1547</v>
      </c>
      <c r="BJ1274">
        <v>0</v>
      </c>
      <c r="BK1274">
        <v>0</v>
      </c>
      <c r="BL1274">
        <v>981</v>
      </c>
      <c r="BM1274" t="s">
        <v>9897</v>
      </c>
      <c r="BN1274" t="s">
        <v>4724</v>
      </c>
      <c r="BO1274" t="s">
        <v>11653</v>
      </c>
      <c r="BP1274" t="e" cm="1">
        <v>#N/A</v>
      </c>
      <c r="BQ1274" t="s">
        <v>1547</v>
      </c>
      <c r="BR1274" t="s">
        <v>11617</v>
      </c>
      <c r="BS1274">
        <v>16</v>
      </c>
      <c r="BT1274" t="s">
        <v>5165</v>
      </c>
      <c r="BU1274" t="s">
        <v>16251</v>
      </c>
      <c r="BV1274" t="s">
        <v>4307</v>
      </c>
      <c r="BW1274" t="s">
        <v>9895</v>
      </c>
      <c r="BX1274" t="s">
        <v>10126</v>
      </c>
      <c r="BY1274" t="s">
        <v>1744</v>
      </c>
      <c r="BZ1274" t="s">
        <v>1547</v>
      </c>
      <c r="CA1274" t="s">
        <v>1744</v>
      </c>
      <c r="CB1274" t="s">
        <v>1749</v>
      </c>
      <c r="CC1274"/>
      <c r="CD1274" t="s">
        <v>998</v>
      </c>
      <c r="CE1274" t="s">
        <v>2799</v>
      </c>
      <c r="CF1274" t="s">
        <v>11667</v>
      </c>
      <c r="CG1274" t="s">
        <v>11668</v>
      </c>
      <c r="CH1274" t="s">
        <v>2799</v>
      </c>
      <c r="CI1274" t="s">
        <v>1547</v>
      </c>
      <c r="CJ1274" t="s">
        <v>4603</v>
      </c>
      <c r="CK1274" t="s">
        <v>1564</v>
      </c>
      <c r="CL1274"/>
      <c r="CM1274"/>
      <c r="CN1274" t="s">
        <v>4423</v>
      </c>
      <c r="CO1274" t="s">
        <v>13278</v>
      </c>
      <c r="CP1274" t="s">
        <v>4423</v>
      </c>
      <c r="CQ1274" t="s">
        <v>13278</v>
      </c>
      <c r="CR1274" t="s">
        <v>1547</v>
      </c>
      <c r="CS1274">
        <v>0</v>
      </c>
      <c r="CT1274" t="s">
        <v>1547</v>
      </c>
      <c r="CU1274" t="s">
        <v>1547</v>
      </c>
      <c r="CV1274" t="s">
        <v>1547</v>
      </c>
      <c r="CW1274" t="s">
        <v>1547</v>
      </c>
      <c r="CX1274" t="s">
        <v>1547</v>
      </c>
      <c r="CY1274">
        <v>1272</v>
      </c>
      <c r="CZ1274" t="s">
        <v>11352</v>
      </c>
      <c r="DA1274" t="s">
        <v>1547</v>
      </c>
      <c r="DB1274" t="s">
        <v>1881</v>
      </c>
      <c r="DC1274" t="s">
        <v>1882</v>
      </c>
      <c r="DD1274" t="s">
        <v>4277</v>
      </c>
      <c r="DE1274" t="s">
        <v>4602</v>
      </c>
      <c r="DF1274" t="s">
        <v>4307</v>
      </c>
      <c r="DG1274" t="s">
        <v>1547</v>
      </c>
      <c r="DH1274" t="s">
        <v>1547</v>
      </c>
      <c r="DI1274" t="s">
        <v>1892</v>
      </c>
      <c r="DJ1274" t="e">
        <v>#N/A</v>
      </c>
      <c r="DK1274"/>
      <c r="DL1274" t="s">
        <v>1892</v>
      </c>
      <c r="DM1274">
        <v>9</v>
      </c>
      <c r="DN1274" t="s">
        <v>1883</v>
      </c>
      <c r="DO1274" t="s">
        <v>1564</v>
      </c>
      <c r="DP1274" t="b">
        <v>1</v>
      </c>
      <c r="DQ1274" t="b">
        <v>0</v>
      </c>
      <c r="DR1274" t="b">
        <v>0</v>
      </c>
      <c r="DS1274" t="b">
        <v>0</v>
      </c>
      <c r="DT1274" t="b">
        <v>0</v>
      </c>
      <c r="DU1274" t="b">
        <v>0</v>
      </c>
      <c r="DV1274" t="b">
        <v>0</v>
      </c>
      <c r="DW1274">
        <v>0</v>
      </c>
      <c r="DX1274" t="b">
        <v>0</v>
      </c>
      <c r="DY1274" t="b">
        <v>0</v>
      </c>
      <c r="DZ1274" t="b">
        <v>0</v>
      </c>
      <c r="EA1274" t="b">
        <v>0</v>
      </c>
      <c r="EB1274" t="b">
        <v>0</v>
      </c>
      <c r="EC1274" t="b">
        <v>1</v>
      </c>
      <c r="ED1274" t="b">
        <v>0</v>
      </c>
      <c r="EE1274" t="b">
        <v>0</v>
      </c>
      <c r="EF1274" t="b">
        <v>0</v>
      </c>
      <c r="EG1274" t="b" cm="1">
        <v>0</v>
      </c>
      <c r="EH1274" t="b">
        <v>0</v>
      </c>
      <c r="EI1274" t="b">
        <v>0</v>
      </c>
      <c r="EJ1274" t="b">
        <v>1</v>
      </c>
      <c r="EK1274" t="s">
        <v>5327</v>
      </c>
      <c r="EL1274">
        <v>0</v>
      </c>
      <c r="EM1274">
        <v>17</v>
      </c>
      <c r="EN1274" t="b">
        <v>0</v>
      </c>
    </row>
    <row r="1275" spans="1:144" ht="15.75">
      <c r="A1275"/>
      <c r="B1275" t="s">
        <v>1564</v>
      </c>
      <c r="C1275" t="s">
        <v>4717</v>
      </c>
      <c r="D1275" t="s">
        <v>4117</v>
      </c>
      <c r="E1275" t="s">
        <v>4118</v>
      </c>
      <c r="F1275"/>
      <c r="G1275" t="s">
        <v>4204</v>
      </c>
      <c r="H1275" t="s">
        <v>4205</v>
      </c>
      <c r="I1275" t="s">
        <v>2799</v>
      </c>
      <c r="J1275"/>
      <c r="K1275"/>
      <c r="L1275" t="s">
        <v>1743</v>
      </c>
      <c r="M1275" t="s">
        <v>3198</v>
      </c>
      <c r="N1275"/>
      <c r="O1275"/>
      <c r="P1275" t="s">
        <v>1564</v>
      </c>
      <c r="Q1275" t="s">
        <v>4602</v>
      </c>
      <c r="R1275" t="s">
        <v>4603</v>
      </c>
      <c r="S1275"/>
      <c r="T1275"/>
      <c r="U1275" t="s">
        <v>4423</v>
      </c>
      <c r="V1275" t="s">
        <v>4155</v>
      </c>
      <c r="W1275"/>
      <c r="X1275"/>
      <c r="Y1275"/>
      <c r="Z1275"/>
      <c r="AA1275"/>
      <c r="AB1275"/>
      <c r="AC1275"/>
      <c r="AD1275"/>
      <c r="AE1275"/>
      <c r="AF1275"/>
      <c r="AG1275"/>
      <c r="AH1275"/>
      <c r="AI1275"/>
      <c r="AJ1275"/>
      <c r="AK1275"/>
      <c r="AL1275"/>
      <c r="AM1275"/>
      <c r="AN1275"/>
      <c r="AO1275" s="108" t="s">
        <v>43</v>
      </c>
      <c r="AP1275" t="s">
        <v>2867</v>
      </c>
      <c r="AQ1275">
        <v>52</v>
      </c>
      <c r="AR1275" t="e">
        <v>#N/A</v>
      </c>
      <c r="AS1275" t="s">
        <v>4717</v>
      </c>
      <c r="AT1275" t="e">
        <v>#N/A</v>
      </c>
      <c r="AU1275" t="s">
        <v>4118</v>
      </c>
      <c r="AV1275" t="s">
        <v>9387</v>
      </c>
      <c r="AW1275" t="s">
        <v>1744</v>
      </c>
      <c r="AX1275" t="s">
        <v>1740</v>
      </c>
      <c r="AY1275" t="s">
        <v>9725</v>
      </c>
      <c r="AZ1275" t="s">
        <v>4602</v>
      </c>
      <c r="BA1275" t="s">
        <v>9389</v>
      </c>
      <c r="BB1275" t="s">
        <v>2799</v>
      </c>
      <c r="BC1275" t="s">
        <v>1743</v>
      </c>
      <c r="BD1275" t="s">
        <v>9568</v>
      </c>
      <c r="BE1275" t="s">
        <v>4723</v>
      </c>
      <c r="BF1275">
        <v>350</v>
      </c>
      <c r="BG1275">
        <v>1270</v>
      </c>
      <c r="BH1275">
        <v>0</v>
      </c>
      <c r="BI1275" t="s">
        <v>1547</v>
      </c>
      <c r="BJ1275">
        <v>0</v>
      </c>
      <c r="BK1275">
        <v>0</v>
      </c>
      <c r="BL1275">
        <v>949</v>
      </c>
      <c r="BM1275" t="s">
        <v>9391</v>
      </c>
      <c r="BN1275" t="s">
        <v>4724</v>
      </c>
      <c r="BO1275" t="s">
        <v>11653</v>
      </c>
      <c r="BP1275" t="e" cm="1">
        <v>#N/A</v>
      </c>
      <c r="BQ1275" t="s">
        <v>1547</v>
      </c>
      <c r="BR1275" t="s">
        <v>11617</v>
      </c>
      <c r="BS1275">
        <v>17</v>
      </c>
      <c r="BT1275" t="s">
        <v>5174</v>
      </c>
      <c r="BU1275" t="s">
        <v>16252</v>
      </c>
      <c r="BV1275" t="s">
        <v>4117</v>
      </c>
      <c r="BW1275" t="s">
        <v>9387</v>
      </c>
      <c r="BX1275" t="s">
        <v>9727</v>
      </c>
      <c r="BY1275" t="s">
        <v>1744</v>
      </c>
      <c r="BZ1275" t="s">
        <v>1547</v>
      </c>
      <c r="CA1275" t="s">
        <v>1744</v>
      </c>
      <c r="CB1275" t="s">
        <v>2003</v>
      </c>
      <c r="CC1275"/>
      <c r="CD1275" t="s">
        <v>998</v>
      </c>
      <c r="CE1275" t="s">
        <v>2799</v>
      </c>
      <c r="CF1275" t="s">
        <v>11670</v>
      </c>
      <c r="CG1275" t="s">
        <v>11671</v>
      </c>
      <c r="CH1275" t="s">
        <v>2799</v>
      </c>
      <c r="CI1275" t="s">
        <v>1547</v>
      </c>
      <c r="CJ1275" t="s">
        <v>4603</v>
      </c>
      <c r="CK1275" t="s">
        <v>1564</v>
      </c>
      <c r="CL1275"/>
      <c r="CM1275"/>
      <c r="CN1275" t="s">
        <v>4423</v>
      </c>
      <c r="CO1275" t="s">
        <v>4155</v>
      </c>
      <c r="CP1275" t="s">
        <v>4423</v>
      </c>
      <c r="CQ1275" t="s">
        <v>4155</v>
      </c>
      <c r="CR1275" t="s">
        <v>1547</v>
      </c>
      <c r="CS1275">
        <v>0</v>
      </c>
      <c r="CT1275" t="s">
        <v>1547</v>
      </c>
      <c r="CU1275" t="s">
        <v>1547</v>
      </c>
      <c r="CV1275" t="s">
        <v>1547</v>
      </c>
      <c r="CW1275" t="s">
        <v>1547</v>
      </c>
      <c r="CX1275" t="s">
        <v>1547</v>
      </c>
      <c r="CY1275">
        <v>1273</v>
      </c>
      <c r="CZ1275" t="s">
        <v>11353</v>
      </c>
      <c r="DA1275" t="s">
        <v>1547</v>
      </c>
      <c r="DB1275" t="s">
        <v>1881</v>
      </c>
      <c r="DC1275" t="s">
        <v>1882</v>
      </c>
      <c r="DD1275" t="s">
        <v>4118</v>
      </c>
      <c r="DE1275" t="s">
        <v>4602</v>
      </c>
      <c r="DF1275" t="s">
        <v>4204</v>
      </c>
      <c r="DG1275" t="s">
        <v>1547</v>
      </c>
      <c r="DH1275" t="s">
        <v>1547</v>
      </c>
      <c r="DI1275" t="s">
        <v>1892</v>
      </c>
      <c r="DJ1275" t="e">
        <v>#N/A</v>
      </c>
      <c r="DK1275"/>
      <c r="DL1275" t="s">
        <v>1892</v>
      </c>
      <c r="DM1275">
        <v>9</v>
      </c>
      <c r="DN1275" t="s">
        <v>1883</v>
      </c>
      <c r="DO1275" t="s">
        <v>1564</v>
      </c>
      <c r="DP1275" t="b">
        <v>1</v>
      </c>
      <c r="DQ1275" t="b">
        <v>0</v>
      </c>
      <c r="DR1275" t="b">
        <v>0</v>
      </c>
      <c r="DS1275" t="b">
        <v>0</v>
      </c>
      <c r="DT1275" t="b">
        <v>0</v>
      </c>
      <c r="DU1275" t="b">
        <v>0</v>
      </c>
      <c r="DV1275" t="b">
        <v>0</v>
      </c>
      <c r="DW1275">
        <v>0</v>
      </c>
      <c r="DX1275" t="b">
        <v>0</v>
      </c>
      <c r="DY1275" t="b">
        <v>0</v>
      </c>
      <c r="DZ1275" t="b">
        <v>0</v>
      </c>
      <c r="EA1275" t="b">
        <v>0</v>
      </c>
      <c r="EB1275" t="b">
        <v>0</v>
      </c>
      <c r="EC1275" t="b">
        <v>0</v>
      </c>
      <c r="ED1275" t="b">
        <v>0</v>
      </c>
      <c r="EE1275" t="b">
        <v>0</v>
      </c>
      <c r="EF1275" t="b">
        <v>0</v>
      </c>
      <c r="EG1275" t="b" cm="1">
        <v>1</v>
      </c>
      <c r="EH1275" t="b">
        <v>0</v>
      </c>
      <c r="EI1275" t="b">
        <v>0</v>
      </c>
      <c r="EJ1275" t="b">
        <v>1</v>
      </c>
      <c r="EK1275" t="s">
        <v>5887</v>
      </c>
      <c r="EL1275">
        <v>1</v>
      </c>
      <c r="EM1275">
        <v>21</v>
      </c>
      <c r="EN1275" t="b">
        <v>0</v>
      </c>
    </row>
    <row r="1276" spans="1:144" ht="15.75">
      <c r="A1276"/>
      <c r="B1276" t="s">
        <v>1564</v>
      </c>
      <c r="C1276" t="s">
        <v>4717</v>
      </c>
      <c r="D1276" t="s">
        <v>4134</v>
      </c>
      <c r="E1276" t="s">
        <v>4135</v>
      </c>
      <c r="F1276"/>
      <c r="G1276" t="s">
        <v>4134</v>
      </c>
      <c r="H1276" t="s">
        <v>4206</v>
      </c>
      <c r="I1276" t="s">
        <v>2799</v>
      </c>
      <c r="J1276"/>
      <c r="K1276"/>
      <c r="L1276" t="s">
        <v>1743</v>
      </c>
      <c r="M1276" t="s">
        <v>1749</v>
      </c>
      <c r="N1276"/>
      <c r="O1276"/>
      <c r="P1276" t="s">
        <v>1564</v>
      </c>
      <c r="Q1276" t="s">
        <v>4602</v>
      </c>
      <c r="R1276" t="s">
        <v>4603</v>
      </c>
      <c r="S1276"/>
      <c r="T1276"/>
      <c r="U1276" t="s">
        <v>4423</v>
      </c>
      <c r="V1276" t="s">
        <v>4158</v>
      </c>
      <c r="W1276"/>
      <c r="X1276"/>
      <c r="Y1276"/>
      <c r="Z1276"/>
      <c r="AA1276"/>
      <c r="AB1276"/>
      <c r="AC1276"/>
      <c r="AD1276"/>
      <c r="AE1276"/>
      <c r="AF1276"/>
      <c r="AG1276"/>
      <c r="AH1276"/>
      <c r="AI1276"/>
      <c r="AJ1276"/>
      <c r="AK1276"/>
      <c r="AL1276"/>
      <c r="AM1276"/>
      <c r="AN1276"/>
      <c r="AO1276" s="108" t="s">
        <v>43</v>
      </c>
      <c r="AP1276" t="s">
        <v>2867</v>
      </c>
      <c r="AQ1276">
        <v>53</v>
      </c>
      <c r="AR1276" t="e">
        <v>#N/A</v>
      </c>
      <c r="AS1276" t="s">
        <v>4717</v>
      </c>
      <c r="AT1276" t="e">
        <v>#N/A</v>
      </c>
      <c r="AU1276" t="s">
        <v>4135</v>
      </c>
      <c r="AV1276" t="s">
        <v>9452</v>
      </c>
      <c r="AW1276" t="s">
        <v>1744</v>
      </c>
      <c r="AX1276" t="s">
        <v>1740</v>
      </c>
      <c r="AY1276" t="s">
        <v>9453</v>
      </c>
      <c r="AZ1276" t="s">
        <v>4602</v>
      </c>
      <c r="BA1276" t="s">
        <v>9454</v>
      </c>
      <c r="BB1276" t="s">
        <v>2799</v>
      </c>
      <c r="BC1276" t="s">
        <v>1743</v>
      </c>
      <c r="BD1276" t="s">
        <v>9578</v>
      </c>
      <c r="BE1276" t="s">
        <v>4723</v>
      </c>
      <c r="BF1276">
        <v>347</v>
      </c>
      <c r="BG1276">
        <v>1270</v>
      </c>
      <c r="BH1276">
        <v>0</v>
      </c>
      <c r="BI1276" t="s">
        <v>1547</v>
      </c>
      <c r="BJ1276">
        <v>0</v>
      </c>
      <c r="BK1276">
        <v>0</v>
      </c>
      <c r="BL1276">
        <v>950</v>
      </c>
      <c r="BM1276" t="s">
        <v>9456</v>
      </c>
      <c r="BN1276" t="s">
        <v>4724</v>
      </c>
      <c r="BO1276" t="s">
        <v>11653</v>
      </c>
      <c r="BP1276" t="e" cm="1">
        <v>#N/A</v>
      </c>
      <c r="BQ1276" t="s">
        <v>1547</v>
      </c>
      <c r="BR1276" t="s">
        <v>11617</v>
      </c>
      <c r="BS1276">
        <v>18</v>
      </c>
      <c r="BT1276" t="s">
        <v>5176</v>
      </c>
      <c r="BU1276" t="s">
        <v>16253</v>
      </c>
      <c r="BV1276" t="s">
        <v>4134</v>
      </c>
      <c r="BW1276" t="s">
        <v>9452</v>
      </c>
      <c r="BX1276" t="s">
        <v>9732</v>
      </c>
      <c r="BY1276" t="s">
        <v>1744</v>
      </c>
      <c r="BZ1276" t="s">
        <v>1547</v>
      </c>
      <c r="CA1276" t="s">
        <v>1744</v>
      </c>
      <c r="CB1276" t="s">
        <v>1749</v>
      </c>
      <c r="CC1276"/>
      <c r="CD1276" t="s">
        <v>998</v>
      </c>
      <c r="CE1276" t="s">
        <v>2799</v>
      </c>
      <c r="CF1276" t="s">
        <v>11673</v>
      </c>
      <c r="CG1276" t="s">
        <v>11674</v>
      </c>
      <c r="CH1276" t="s">
        <v>2799</v>
      </c>
      <c r="CI1276" t="s">
        <v>1547</v>
      </c>
      <c r="CJ1276" t="s">
        <v>4603</v>
      </c>
      <c r="CK1276" t="s">
        <v>1564</v>
      </c>
      <c r="CL1276"/>
      <c r="CM1276"/>
      <c r="CN1276" t="s">
        <v>4423</v>
      </c>
      <c r="CO1276" t="s">
        <v>4158</v>
      </c>
      <c r="CP1276" t="s">
        <v>4423</v>
      </c>
      <c r="CQ1276" t="s">
        <v>4158</v>
      </c>
      <c r="CR1276" t="s">
        <v>1547</v>
      </c>
      <c r="CS1276">
        <v>0</v>
      </c>
      <c r="CT1276" t="s">
        <v>1547</v>
      </c>
      <c r="CU1276" t="s">
        <v>1547</v>
      </c>
      <c r="CV1276" t="s">
        <v>1547</v>
      </c>
      <c r="CW1276" t="s">
        <v>1547</v>
      </c>
      <c r="CX1276" t="s">
        <v>1547</v>
      </c>
      <c r="CY1276">
        <v>1274</v>
      </c>
      <c r="CZ1276" t="s">
        <v>11354</v>
      </c>
      <c r="DA1276" t="s">
        <v>1547</v>
      </c>
      <c r="DB1276" t="s">
        <v>1881</v>
      </c>
      <c r="DC1276" t="s">
        <v>1882</v>
      </c>
      <c r="DD1276" t="s">
        <v>4135</v>
      </c>
      <c r="DE1276" t="s">
        <v>4602</v>
      </c>
      <c r="DF1276" t="s">
        <v>4134</v>
      </c>
      <c r="DG1276" t="s">
        <v>1547</v>
      </c>
      <c r="DH1276" t="s">
        <v>1547</v>
      </c>
      <c r="DI1276" t="s">
        <v>1892</v>
      </c>
      <c r="DJ1276" t="e">
        <v>#N/A</v>
      </c>
      <c r="DK1276"/>
      <c r="DL1276" t="s">
        <v>1892</v>
      </c>
      <c r="DM1276">
        <v>9</v>
      </c>
      <c r="DN1276" t="s">
        <v>1883</v>
      </c>
      <c r="DO1276" t="s">
        <v>1564</v>
      </c>
      <c r="DP1276" t="b">
        <v>1</v>
      </c>
      <c r="DQ1276" t="b">
        <v>0</v>
      </c>
      <c r="DR1276" t="b">
        <v>0</v>
      </c>
      <c r="DS1276" t="b">
        <v>0</v>
      </c>
      <c r="DT1276" t="b">
        <v>0</v>
      </c>
      <c r="DU1276" t="b">
        <v>0</v>
      </c>
      <c r="DV1276" t="b">
        <v>0</v>
      </c>
      <c r="DW1276">
        <v>0</v>
      </c>
      <c r="DX1276" t="b">
        <v>0</v>
      </c>
      <c r="DY1276" t="b">
        <v>0</v>
      </c>
      <c r="DZ1276" t="b">
        <v>0</v>
      </c>
      <c r="EA1276" t="b">
        <v>0</v>
      </c>
      <c r="EB1276" t="b">
        <v>0</v>
      </c>
      <c r="EC1276" t="b">
        <v>0</v>
      </c>
      <c r="ED1276" t="b">
        <v>0</v>
      </c>
      <c r="EE1276" t="b">
        <v>0</v>
      </c>
      <c r="EF1276" t="b">
        <v>0</v>
      </c>
      <c r="EG1276" t="b" cm="1">
        <v>0</v>
      </c>
      <c r="EH1276" t="b">
        <v>0</v>
      </c>
      <c r="EI1276" t="b">
        <v>0</v>
      </c>
      <c r="EJ1276" t="b">
        <v>0</v>
      </c>
      <c r="EK1276" t="s">
        <v>1547</v>
      </c>
      <c r="EL1276">
        <v>0</v>
      </c>
      <c r="EM1276">
        <v>14</v>
      </c>
      <c r="EN1276" t="b">
        <v>0</v>
      </c>
    </row>
    <row r="1277" spans="1:144" ht="15.75">
      <c r="A1277"/>
      <c r="B1277" t="s">
        <v>1564</v>
      </c>
      <c r="C1277" t="s">
        <v>4717</v>
      </c>
      <c r="D1277" t="s">
        <v>4132</v>
      </c>
      <c r="E1277" t="s">
        <v>4133</v>
      </c>
      <c r="F1277"/>
      <c r="G1277" t="s">
        <v>4132</v>
      </c>
      <c r="H1277" t="s">
        <v>4208</v>
      </c>
      <c r="I1277" t="s">
        <v>2799</v>
      </c>
      <c r="J1277"/>
      <c r="K1277"/>
      <c r="L1277" t="s">
        <v>1743</v>
      </c>
      <c r="M1277" t="s">
        <v>1749</v>
      </c>
      <c r="N1277"/>
      <c r="O1277"/>
      <c r="P1277" t="s">
        <v>1564</v>
      </c>
      <c r="Q1277" t="s">
        <v>4602</v>
      </c>
      <c r="R1277" t="s">
        <v>4603</v>
      </c>
      <c r="S1277"/>
      <c r="T1277"/>
      <c r="U1277" t="s">
        <v>4423</v>
      </c>
      <c r="V1277" t="s">
        <v>4157</v>
      </c>
      <c r="W1277"/>
      <c r="X1277"/>
      <c r="Y1277"/>
      <c r="Z1277"/>
      <c r="AA1277"/>
      <c r="AB1277"/>
      <c r="AC1277"/>
      <c r="AD1277"/>
      <c r="AE1277"/>
      <c r="AF1277"/>
      <c r="AG1277"/>
      <c r="AH1277"/>
      <c r="AI1277"/>
      <c r="AJ1277"/>
      <c r="AK1277"/>
      <c r="AL1277"/>
      <c r="AM1277"/>
      <c r="AN1277"/>
      <c r="AO1277" s="108" t="s">
        <v>43</v>
      </c>
      <c r="AP1277" t="s">
        <v>2867</v>
      </c>
      <c r="AQ1277">
        <v>54</v>
      </c>
      <c r="AR1277" t="e">
        <v>#N/A</v>
      </c>
      <c r="AS1277" t="s">
        <v>4717</v>
      </c>
      <c r="AT1277" t="e">
        <v>#N/A</v>
      </c>
      <c r="AU1277" t="s">
        <v>4133</v>
      </c>
      <c r="AV1277" t="s">
        <v>9443</v>
      </c>
      <c r="AW1277" t="s">
        <v>1744</v>
      </c>
      <c r="AX1277" t="s">
        <v>1740</v>
      </c>
      <c r="AY1277" t="s">
        <v>9444</v>
      </c>
      <c r="AZ1277" t="s">
        <v>4602</v>
      </c>
      <c r="BA1277" t="s">
        <v>9445</v>
      </c>
      <c r="BB1277" t="s">
        <v>2799</v>
      </c>
      <c r="BC1277" t="s">
        <v>1743</v>
      </c>
      <c r="BD1277" t="s">
        <v>9583</v>
      </c>
      <c r="BE1277" t="s">
        <v>4723</v>
      </c>
      <c r="BF1277">
        <v>348</v>
      </c>
      <c r="BG1277">
        <v>1270</v>
      </c>
      <c r="BH1277">
        <v>0</v>
      </c>
      <c r="BI1277" t="s">
        <v>1547</v>
      </c>
      <c r="BJ1277">
        <v>0</v>
      </c>
      <c r="BK1277">
        <v>0</v>
      </c>
      <c r="BL1277">
        <v>951</v>
      </c>
      <c r="BM1277" t="s">
        <v>9447</v>
      </c>
      <c r="BN1277" t="s">
        <v>4724</v>
      </c>
      <c r="BO1277" t="s">
        <v>11653</v>
      </c>
      <c r="BP1277" t="e" cm="1">
        <v>#N/A</v>
      </c>
      <c r="BQ1277" t="s">
        <v>1547</v>
      </c>
      <c r="BR1277" t="s">
        <v>11617</v>
      </c>
      <c r="BS1277">
        <v>19</v>
      </c>
      <c r="BT1277" t="s">
        <v>5180</v>
      </c>
      <c r="BU1277" t="s">
        <v>16254</v>
      </c>
      <c r="BV1277" t="s">
        <v>4132</v>
      </c>
      <c r="BW1277" t="s">
        <v>9443</v>
      </c>
      <c r="BX1277" t="s">
        <v>9738</v>
      </c>
      <c r="BY1277" t="s">
        <v>1744</v>
      </c>
      <c r="BZ1277" t="s">
        <v>1547</v>
      </c>
      <c r="CA1277" t="s">
        <v>1744</v>
      </c>
      <c r="CB1277" t="s">
        <v>1749</v>
      </c>
      <c r="CC1277"/>
      <c r="CD1277" t="s">
        <v>998</v>
      </c>
      <c r="CE1277" t="s">
        <v>2799</v>
      </c>
      <c r="CF1277" t="s">
        <v>11676</v>
      </c>
      <c r="CG1277" t="s">
        <v>11677</v>
      </c>
      <c r="CH1277" t="s">
        <v>2799</v>
      </c>
      <c r="CI1277" t="s">
        <v>1547</v>
      </c>
      <c r="CJ1277" t="s">
        <v>4603</v>
      </c>
      <c r="CK1277" t="s">
        <v>1564</v>
      </c>
      <c r="CL1277"/>
      <c r="CM1277"/>
      <c r="CN1277" t="s">
        <v>4423</v>
      </c>
      <c r="CO1277" t="s">
        <v>4157</v>
      </c>
      <c r="CP1277" t="s">
        <v>4423</v>
      </c>
      <c r="CQ1277" t="s">
        <v>4157</v>
      </c>
      <c r="CR1277" t="s">
        <v>1547</v>
      </c>
      <c r="CS1277">
        <v>0</v>
      </c>
      <c r="CT1277" t="s">
        <v>1547</v>
      </c>
      <c r="CU1277" t="s">
        <v>1547</v>
      </c>
      <c r="CV1277" t="s">
        <v>1547</v>
      </c>
      <c r="CW1277" t="s">
        <v>1547</v>
      </c>
      <c r="CX1277" t="s">
        <v>1547</v>
      </c>
      <c r="CY1277">
        <v>1275</v>
      </c>
      <c r="CZ1277" t="s">
        <v>11355</v>
      </c>
      <c r="DA1277" t="s">
        <v>1547</v>
      </c>
      <c r="DB1277" t="s">
        <v>1881</v>
      </c>
      <c r="DC1277" t="s">
        <v>1882</v>
      </c>
      <c r="DD1277" t="s">
        <v>4133</v>
      </c>
      <c r="DE1277" t="s">
        <v>4602</v>
      </c>
      <c r="DF1277" t="s">
        <v>4132</v>
      </c>
      <c r="DG1277" t="s">
        <v>1547</v>
      </c>
      <c r="DH1277" t="s">
        <v>1547</v>
      </c>
      <c r="DI1277" t="s">
        <v>1892</v>
      </c>
      <c r="DJ1277" t="e">
        <v>#N/A</v>
      </c>
      <c r="DK1277"/>
      <c r="DL1277" t="s">
        <v>1892</v>
      </c>
      <c r="DM1277">
        <v>9</v>
      </c>
      <c r="DN1277" t="s">
        <v>1883</v>
      </c>
      <c r="DO1277" t="s">
        <v>1564</v>
      </c>
      <c r="DP1277" t="b">
        <v>1</v>
      </c>
      <c r="DQ1277" t="b">
        <v>0</v>
      </c>
      <c r="DR1277" t="b">
        <v>0</v>
      </c>
      <c r="DS1277" t="b">
        <v>0</v>
      </c>
      <c r="DT1277" t="b">
        <v>0</v>
      </c>
      <c r="DU1277" t="b">
        <v>0</v>
      </c>
      <c r="DV1277" t="b">
        <v>0</v>
      </c>
      <c r="DW1277">
        <v>0</v>
      </c>
      <c r="DX1277" t="b">
        <v>0</v>
      </c>
      <c r="DY1277" t="b">
        <v>0</v>
      </c>
      <c r="DZ1277" t="b">
        <v>0</v>
      </c>
      <c r="EA1277" t="b">
        <v>0</v>
      </c>
      <c r="EB1277" t="b">
        <v>0</v>
      </c>
      <c r="EC1277" t="b">
        <v>0</v>
      </c>
      <c r="ED1277" t="b">
        <v>0</v>
      </c>
      <c r="EE1277" t="b">
        <v>0</v>
      </c>
      <c r="EF1277" t="b">
        <v>0</v>
      </c>
      <c r="EG1277" t="b" cm="1">
        <v>0</v>
      </c>
      <c r="EH1277" t="b">
        <v>0</v>
      </c>
      <c r="EI1277" t="b">
        <v>0</v>
      </c>
      <c r="EJ1277" t="b">
        <v>0</v>
      </c>
      <c r="EK1277" t="s">
        <v>1547</v>
      </c>
      <c r="EL1277">
        <v>0</v>
      </c>
      <c r="EM1277">
        <v>18</v>
      </c>
      <c r="EN1277" t="b">
        <v>0</v>
      </c>
    </row>
    <row r="1278" spans="1:144" ht="15.75">
      <c r="A1278"/>
      <c r="B1278" t="s">
        <v>1564</v>
      </c>
      <c r="C1278" t="s">
        <v>4717</v>
      </c>
      <c r="D1278" t="s">
        <v>4198</v>
      </c>
      <c r="E1278" t="s">
        <v>4198</v>
      </c>
      <c r="F1278"/>
      <c r="G1278" t="s">
        <v>4198</v>
      </c>
      <c r="H1278" t="s">
        <v>4198</v>
      </c>
      <c r="I1278" t="s">
        <v>2799</v>
      </c>
      <c r="J1278"/>
      <c r="K1278"/>
      <c r="L1278" t="s">
        <v>1743</v>
      </c>
      <c r="M1278" t="s">
        <v>3198</v>
      </c>
      <c r="N1278" t="s">
        <v>4707</v>
      </c>
      <c r="O1278"/>
      <c r="P1278" t="s">
        <v>1564</v>
      </c>
      <c r="Q1278" t="s">
        <v>4602</v>
      </c>
      <c r="R1278" t="s">
        <v>4603</v>
      </c>
      <c r="S1278"/>
      <c r="T1278"/>
      <c r="U1278" t="s">
        <v>4423</v>
      </c>
      <c r="V1278" t="s">
        <v>4203</v>
      </c>
      <c r="W1278"/>
      <c r="X1278"/>
      <c r="Y1278"/>
      <c r="Z1278"/>
      <c r="AA1278"/>
      <c r="AB1278"/>
      <c r="AC1278"/>
      <c r="AD1278"/>
      <c r="AE1278"/>
      <c r="AF1278"/>
      <c r="AG1278"/>
      <c r="AH1278"/>
      <c r="AI1278"/>
      <c r="AJ1278"/>
      <c r="AK1278"/>
      <c r="AL1278"/>
      <c r="AM1278"/>
      <c r="AN1278"/>
      <c r="AO1278" s="108" t="s">
        <v>43</v>
      </c>
      <c r="AP1278" t="s">
        <v>2867</v>
      </c>
      <c r="AQ1278">
        <v>55</v>
      </c>
      <c r="AR1278" t="e">
        <v>#N/A</v>
      </c>
      <c r="AS1278" t="s">
        <v>4717</v>
      </c>
      <c r="AT1278" t="e">
        <v>#N/A</v>
      </c>
      <c r="AU1278" t="s">
        <v>4198</v>
      </c>
      <c r="AV1278" t="s">
        <v>9713</v>
      </c>
      <c r="AW1278" t="s">
        <v>1744</v>
      </c>
      <c r="AX1278" t="s">
        <v>1740</v>
      </c>
      <c r="AY1278" t="s">
        <v>9713</v>
      </c>
      <c r="AZ1278" t="s">
        <v>4602</v>
      </c>
      <c r="BA1278" t="s">
        <v>9715</v>
      </c>
      <c r="BB1278" t="s">
        <v>2799</v>
      </c>
      <c r="BC1278" t="s">
        <v>1743</v>
      </c>
      <c r="BD1278" t="s">
        <v>11679</v>
      </c>
      <c r="BE1278" t="s">
        <v>4723</v>
      </c>
      <c r="BF1278">
        <v>948</v>
      </c>
      <c r="BG1278">
        <v>1270</v>
      </c>
      <c r="BH1278">
        <v>0</v>
      </c>
      <c r="BI1278" t="s">
        <v>1547</v>
      </c>
      <c r="BJ1278">
        <v>0</v>
      </c>
      <c r="BK1278">
        <v>0</v>
      </c>
      <c r="BL1278">
        <v>959</v>
      </c>
      <c r="BM1278" t="s">
        <v>9717</v>
      </c>
      <c r="BN1278" t="s">
        <v>4724</v>
      </c>
      <c r="BO1278" t="s">
        <v>11653</v>
      </c>
      <c r="BP1278" t="e" cm="1">
        <v>#N/A</v>
      </c>
      <c r="BQ1278" t="s">
        <v>1547</v>
      </c>
      <c r="BR1278" t="s">
        <v>11617</v>
      </c>
      <c r="BS1278">
        <v>20</v>
      </c>
      <c r="BT1278" t="s">
        <v>5184</v>
      </c>
      <c r="BU1278" t="s">
        <v>16255</v>
      </c>
      <c r="BV1278" t="s">
        <v>4198</v>
      </c>
      <c r="BW1278" t="s">
        <v>9713</v>
      </c>
      <c r="BX1278" t="s">
        <v>9713</v>
      </c>
      <c r="BY1278" t="s">
        <v>11567</v>
      </c>
      <c r="BZ1278" t="s">
        <v>1547</v>
      </c>
      <c r="CA1278" t="s">
        <v>1744</v>
      </c>
      <c r="CB1278" t="s">
        <v>2003</v>
      </c>
      <c r="CC1278"/>
      <c r="CD1278" t="s">
        <v>998</v>
      </c>
      <c r="CE1278" t="s">
        <v>2799</v>
      </c>
      <c r="CF1278" t="s">
        <v>11680</v>
      </c>
      <c r="CG1278" t="s">
        <v>11681</v>
      </c>
      <c r="CH1278" t="s">
        <v>2799</v>
      </c>
      <c r="CI1278" t="s">
        <v>1547</v>
      </c>
      <c r="CJ1278" t="s">
        <v>4603</v>
      </c>
      <c r="CK1278" t="s">
        <v>1564</v>
      </c>
      <c r="CL1278"/>
      <c r="CM1278"/>
      <c r="CN1278" t="s">
        <v>4423</v>
      </c>
      <c r="CO1278" t="s">
        <v>4203</v>
      </c>
      <c r="CP1278" t="s">
        <v>4423</v>
      </c>
      <c r="CQ1278" t="s">
        <v>4203</v>
      </c>
      <c r="CR1278" t="s">
        <v>1547</v>
      </c>
      <c r="CS1278">
        <v>0</v>
      </c>
      <c r="CT1278" t="s">
        <v>1547</v>
      </c>
      <c r="CU1278" t="s">
        <v>1547</v>
      </c>
      <c r="CV1278" t="s">
        <v>1547</v>
      </c>
      <c r="CW1278" t="s">
        <v>1547</v>
      </c>
      <c r="CX1278" t="s">
        <v>1547</v>
      </c>
      <c r="CY1278">
        <v>1276</v>
      </c>
      <c r="CZ1278" t="s">
        <v>11356</v>
      </c>
      <c r="DA1278" t="s">
        <v>1547</v>
      </c>
      <c r="DB1278" t="s">
        <v>1881</v>
      </c>
      <c r="DC1278" t="s">
        <v>1882</v>
      </c>
      <c r="DD1278" t="s">
        <v>4198</v>
      </c>
      <c r="DE1278" t="s">
        <v>4602</v>
      </c>
      <c r="DF1278" t="s">
        <v>4198</v>
      </c>
      <c r="DG1278" t="s">
        <v>1547</v>
      </c>
      <c r="DH1278" t="s">
        <v>1547</v>
      </c>
      <c r="DI1278" t="s">
        <v>1892</v>
      </c>
      <c r="DJ1278" t="e">
        <v>#N/A</v>
      </c>
      <c r="DK1278"/>
      <c r="DL1278" t="s">
        <v>1892</v>
      </c>
      <c r="DM1278">
        <v>9</v>
      </c>
      <c r="DN1278" t="s">
        <v>1883</v>
      </c>
      <c r="DO1278" t="s">
        <v>1564</v>
      </c>
      <c r="DP1278" t="b">
        <v>1</v>
      </c>
      <c r="DQ1278" t="b">
        <v>0</v>
      </c>
      <c r="DR1278" t="b">
        <v>0</v>
      </c>
      <c r="DS1278" t="b">
        <v>0</v>
      </c>
      <c r="DT1278" t="b">
        <v>0</v>
      </c>
      <c r="DU1278" t="b">
        <v>0</v>
      </c>
      <c r="DV1278" t="b">
        <v>0</v>
      </c>
      <c r="DW1278">
        <v>0</v>
      </c>
      <c r="DX1278" t="b">
        <v>0</v>
      </c>
      <c r="DY1278" t="b">
        <v>0</v>
      </c>
      <c r="DZ1278" t="b">
        <v>0</v>
      </c>
      <c r="EA1278" t="b">
        <v>0</v>
      </c>
      <c r="EB1278" t="b">
        <v>0</v>
      </c>
      <c r="EC1278" t="b">
        <v>1</v>
      </c>
      <c r="ED1278" t="b">
        <v>0</v>
      </c>
      <c r="EE1278" t="b">
        <v>0</v>
      </c>
      <c r="EF1278" t="b">
        <v>0</v>
      </c>
      <c r="EG1278" t="b" cm="1">
        <v>0</v>
      </c>
      <c r="EH1278" t="b">
        <v>0</v>
      </c>
      <c r="EI1278" t="b">
        <v>0</v>
      </c>
      <c r="EJ1278" t="b">
        <v>1</v>
      </c>
      <c r="EK1278" t="s">
        <v>5327</v>
      </c>
      <c r="EL1278">
        <v>0</v>
      </c>
      <c r="EM1278">
        <v>14</v>
      </c>
      <c r="EN1278" t="b">
        <v>0</v>
      </c>
    </row>
    <row r="1279" spans="1:144" ht="31.5">
      <c r="A1279"/>
      <c r="B1279" t="s">
        <v>1564</v>
      </c>
      <c r="C1279" t="s">
        <v>4717</v>
      </c>
      <c r="D1279" t="s">
        <v>4601</v>
      </c>
      <c r="E1279" t="s">
        <v>4601</v>
      </c>
      <c r="F1279" t="s">
        <v>4605</v>
      </c>
      <c r="G1279" t="s">
        <v>4687</v>
      </c>
      <c r="H1279" s="109" t="s">
        <v>4636</v>
      </c>
      <c r="I1279" t="s">
        <v>2799</v>
      </c>
      <c r="J1279"/>
      <c r="K1279"/>
      <c r="L1279" t="s">
        <v>1743</v>
      </c>
      <c r="M1279" t="s">
        <v>1754</v>
      </c>
      <c r="N1279" t="s">
        <v>4637</v>
      </c>
      <c r="O1279"/>
      <c r="P1279" t="s">
        <v>1564</v>
      </c>
      <c r="Q1279" t="s">
        <v>4602</v>
      </c>
      <c r="R1279" t="s">
        <v>4603</v>
      </c>
      <c r="S1279"/>
      <c r="T1279"/>
      <c r="U1279" t="s">
        <v>4423</v>
      </c>
      <c r="V1279" t="s">
        <v>4608</v>
      </c>
      <c r="W1279"/>
      <c r="X1279"/>
      <c r="Y1279"/>
      <c r="Z1279"/>
      <c r="AA1279"/>
      <c r="AB1279"/>
      <c r="AC1279"/>
      <c r="AD1279"/>
      <c r="AE1279"/>
      <c r="AF1279"/>
      <c r="AG1279"/>
      <c r="AH1279"/>
      <c r="AI1279"/>
      <c r="AJ1279"/>
      <c r="AK1279"/>
      <c r="AL1279"/>
      <c r="AM1279"/>
      <c r="AN1279"/>
      <c r="AO1279" s="108" t="s">
        <v>43</v>
      </c>
      <c r="AP1279" t="s">
        <v>2867</v>
      </c>
      <c r="AQ1279">
        <v>56</v>
      </c>
      <c r="AR1279" t="e">
        <v>#N/A</v>
      </c>
      <c r="AS1279" t="s">
        <v>4717</v>
      </c>
      <c r="AT1279" t="e">
        <v>#N/A</v>
      </c>
      <c r="AU1279" t="s">
        <v>4601</v>
      </c>
      <c r="AV1279" t="s">
        <v>11095</v>
      </c>
      <c r="AW1279" t="s">
        <v>11100</v>
      </c>
      <c r="AX1279" t="s">
        <v>1740</v>
      </c>
      <c r="AY1279" t="s">
        <v>11486</v>
      </c>
      <c r="AZ1279" t="s">
        <v>4602</v>
      </c>
      <c r="BA1279" t="s">
        <v>11096</v>
      </c>
      <c r="BB1279" t="s">
        <v>2799</v>
      </c>
      <c r="BC1279" t="s">
        <v>1743</v>
      </c>
      <c r="BD1279" t="s">
        <v>11487</v>
      </c>
      <c r="BE1279" t="s">
        <v>4723</v>
      </c>
      <c r="BF1279">
        <v>1145</v>
      </c>
      <c r="BG1279">
        <v>1270</v>
      </c>
      <c r="BH1279">
        <v>0</v>
      </c>
      <c r="BI1279" t="s">
        <v>1547</v>
      </c>
      <c r="BJ1279">
        <v>0</v>
      </c>
      <c r="BK1279">
        <v>0</v>
      </c>
      <c r="BL1279">
        <v>1146</v>
      </c>
      <c r="BM1279" t="s">
        <v>11095</v>
      </c>
      <c r="BN1279" t="s">
        <v>4724</v>
      </c>
      <c r="BO1279" t="s">
        <v>11653</v>
      </c>
      <c r="BP1279" t="e" cm="1">
        <v>#N/A</v>
      </c>
      <c r="BQ1279" t="s">
        <v>1547</v>
      </c>
      <c r="BR1279" t="s">
        <v>11617</v>
      </c>
      <c r="BS1279">
        <v>21</v>
      </c>
      <c r="BT1279" t="s">
        <v>5188</v>
      </c>
      <c r="BU1279" t="s">
        <v>16256</v>
      </c>
      <c r="BV1279" t="s">
        <v>4601</v>
      </c>
      <c r="BW1279" t="s">
        <v>11095</v>
      </c>
      <c r="BX1279" t="s">
        <v>11176</v>
      </c>
      <c r="BY1279" t="s">
        <v>11177</v>
      </c>
      <c r="BZ1279" t="s">
        <v>1547</v>
      </c>
      <c r="CA1279" t="s">
        <v>1744</v>
      </c>
      <c r="CB1279" t="s">
        <v>1754</v>
      </c>
      <c r="CC1279"/>
      <c r="CD1279" t="s">
        <v>998</v>
      </c>
      <c r="CE1279" t="s">
        <v>2799</v>
      </c>
      <c r="CF1279" t="s">
        <v>11683</v>
      </c>
      <c r="CG1279" t="s">
        <v>11684</v>
      </c>
      <c r="CH1279" t="s">
        <v>2799</v>
      </c>
      <c r="CI1279" t="s">
        <v>1547</v>
      </c>
      <c r="CJ1279" t="s">
        <v>4603</v>
      </c>
      <c r="CK1279" t="s">
        <v>1564</v>
      </c>
      <c r="CL1279"/>
      <c r="CM1279"/>
      <c r="CN1279" t="s">
        <v>4423</v>
      </c>
      <c r="CO1279" t="s">
        <v>4608</v>
      </c>
      <c r="CP1279" t="s">
        <v>4423</v>
      </c>
      <c r="CQ1279" t="s">
        <v>4608</v>
      </c>
      <c r="CR1279" t="s">
        <v>1547</v>
      </c>
      <c r="CS1279">
        <v>0</v>
      </c>
      <c r="CT1279" t="s">
        <v>1547</v>
      </c>
      <c r="CU1279" t="s">
        <v>1547</v>
      </c>
      <c r="CV1279" t="s">
        <v>1547</v>
      </c>
      <c r="CW1279" t="s">
        <v>1547</v>
      </c>
      <c r="CX1279" t="s">
        <v>1547</v>
      </c>
      <c r="CY1279">
        <v>1277</v>
      </c>
      <c r="CZ1279" t="s">
        <v>11357</v>
      </c>
      <c r="DA1279" t="s">
        <v>1547</v>
      </c>
      <c r="DB1279" t="s">
        <v>1881</v>
      </c>
      <c r="DC1279" t="s">
        <v>1882</v>
      </c>
      <c r="DD1279" t="s">
        <v>4601</v>
      </c>
      <c r="DE1279" t="s">
        <v>4602</v>
      </c>
      <c r="DF1279" t="s">
        <v>4687</v>
      </c>
      <c r="DG1279" t="s">
        <v>1547</v>
      </c>
      <c r="DH1279" t="s">
        <v>1547</v>
      </c>
      <c r="DI1279" t="s">
        <v>1892</v>
      </c>
      <c r="DJ1279" t="e">
        <v>#N/A</v>
      </c>
      <c r="DK1279"/>
      <c r="DL1279" t="s">
        <v>1892</v>
      </c>
      <c r="DM1279">
        <v>9</v>
      </c>
      <c r="DN1279" t="s">
        <v>1883</v>
      </c>
      <c r="DO1279" t="s">
        <v>1564</v>
      </c>
      <c r="DP1279" t="b">
        <v>1</v>
      </c>
      <c r="DQ1279" t="b">
        <v>0</v>
      </c>
      <c r="DR1279" t="b">
        <v>0</v>
      </c>
      <c r="DS1279" t="b">
        <v>0</v>
      </c>
      <c r="DT1279" t="b">
        <v>0</v>
      </c>
      <c r="DU1279" t="b">
        <v>0</v>
      </c>
      <c r="DV1279" t="b">
        <v>0</v>
      </c>
      <c r="DW1279">
        <v>0</v>
      </c>
      <c r="DX1279" t="b">
        <v>0</v>
      </c>
      <c r="DY1279" t="b">
        <v>0</v>
      </c>
      <c r="DZ1279" t="b">
        <v>0</v>
      </c>
      <c r="EA1279" t="b">
        <v>0</v>
      </c>
      <c r="EB1279" t="b">
        <v>0</v>
      </c>
      <c r="EC1279" t="b">
        <v>0</v>
      </c>
      <c r="ED1279" t="b">
        <v>0</v>
      </c>
      <c r="EE1279" t="b">
        <v>0</v>
      </c>
      <c r="EF1279" t="b">
        <v>0</v>
      </c>
      <c r="EG1279" t="b" cm="1">
        <v>0</v>
      </c>
      <c r="EH1279" t="b">
        <v>0</v>
      </c>
      <c r="EI1279" t="b">
        <v>0</v>
      </c>
      <c r="EJ1279" t="b">
        <v>0</v>
      </c>
      <c r="EK1279" t="s">
        <v>1547</v>
      </c>
      <c r="EL1279">
        <v>0</v>
      </c>
      <c r="EM1279">
        <v>18</v>
      </c>
      <c r="EN1279" t="b">
        <v>0</v>
      </c>
    </row>
    <row r="1280" spans="1:144" ht="15.75">
      <c r="A1280"/>
      <c r="B1280" t="s">
        <v>1564</v>
      </c>
      <c r="C1280" t="s">
        <v>4717</v>
      </c>
      <c r="D1280" t="s">
        <v>4618</v>
      </c>
      <c r="E1280" t="s">
        <v>4619</v>
      </c>
      <c r="F1280"/>
      <c r="G1280" t="s">
        <v>4618</v>
      </c>
      <c r="H1280" t="s">
        <v>4618</v>
      </c>
      <c r="I1280" t="s">
        <v>2799</v>
      </c>
      <c r="J1280"/>
      <c r="K1280"/>
      <c r="L1280" t="s">
        <v>1743</v>
      </c>
      <c r="M1280" t="s">
        <v>1779</v>
      </c>
      <c r="N1280"/>
      <c r="O1280"/>
      <c r="P1280" t="s">
        <v>1564</v>
      </c>
      <c r="Q1280" t="s">
        <v>4602</v>
      </c>
      <c r="R1280" t="s">
        <v>4603</v>
      </c>
      <c r="S1280"/>
      <c r="T1280"/>
      <c r="U1280" t="s">
        <v>4423</v>
      </c>
      <c r="V1280" t="s">
        <v>4620</v>
      </c>
      <c r="W1280"/>
      <c r="X1280"/>
      <c r="Y1280"/>
      <c r="Z1280"/>
      <c r="AA1280"/>
      <c r="AB1280"/>
      <c r="AC1280"/>
      <c r="AD1280"/>
      <c r="AE1280"/>
      <c r="AF1280"/>
      <c r="AG1280"/>
      <c r="AH1280"/>
      <c r="AI1280"/>
      <c r="AJ1280"/>
      <c r="AK1280"/>
      <c r="AL1280"/>
      <c r="AM1280"/>
      <c r="AN1280"/>
      <c r="AO1280" s="108" t="s">
        <v>43</v>
      </c>
      <c r="AP1280" t="s">
        <v>2867</v>
      </c>
      <c r="AQ1280">
        <v>57</v>
      </c>
      <c r="AR1280" t="e">
        <v>#N/A</v>
      </c>
      <c r="AS1280" t="s">
        <v>4717</v>
      </c>
      <c r="AT1280" t="e">
        <v>#N/A</v>
      </c>
      <c r="AU1280" t="s">
        <v>4619</v>
      </c>
      <c r="AV1280" t="s">
        <v>11127</v>
      </c>
      <c r="AW1280" t="s">
        <v>1744</v>
      </c>
      <c r="AX1280" t="s">
        <v>1740</v>
      </c>
      <c r="AY1280" t="s">
        <v>11128</v>
      </c>
      <c r="AZ1280" t="s">
        <v>4602</v>
      </c>
      <c r="BA1280" t="s">
        <v>11129</v>
      </c>
      <c r="BB1280" t="s">
        <v>2799</v>
      </c>
      <c r="BC1280" t="s">
        <v>1743</v>
      </c>
      <c r="BD1280" t="s">
        <v>11491</v>
      </c>
      <c r="BE1280" t="s">
        <v>4723</v>
      </c>
      <c r="BF1280">
        <v>1150</v>
      </c>
      <c r="BG1280">
        <v>1270</v>
      </c>
      <c r="BH1280">
        <v>0</v>
      </c>
      <c r="BI1280" t="s">
        <v>1547</v>
      </c>
      <c r="BJ1280">
        <v>0</v>
      </c>
      <c r="BK1280">
        <v>0</v>
      </c>
      <c r="BL1280">
        <v>1150</v>
      </c>
      <c r="BM1280" t="s">
        <v>11133</v>
      </c>
      <c r="BN1280" t="s">
        <v>4724</v>
      </c>
      <c r="BO1280" t="s">
        <v>11653</v>
      </c>
      <c r="BP1280" t="e" cm="1">
        <v>#N/A</v>
      </c>
      <c r="BQ1280" t="s">
        <v>1547</v>
      </c>
      <c r="BR1280" t="s">
        <v>11617</v>
      </c>
      <c r="BS1280">
        <v>22</v>
      </c>
      <c r="BT1280" t="s">
        <v>5192</v>
      </c>
      <c r="BU1280" t="s">
        <v>16257</v>
      </c>
      <c r="BV1280" t="s">
        <v>4618</v>
      </c>
      <c r="BW1280" t="s">
        <v>11127</v>
      </c>
      <c r="BX1280" t="s">
        <v>11128</v>
      </c>
      <c r="BY1280" t="s">
        <v>1744</v>
      </c>
      <c r="BZ1280" t="s">
        <v>1547</v>
      </c>
      <c r="CA1280" t="s">
        <v>1744</v>
      </c>
      <c r="CB1280" t="s">
        <v>1779</v>
      </c>
      <c r="CC1280"/>
      <c r="CD1280" t="s">
        <v>998</v>
      </c>
      <c r="CE1280" t="s">
        <v>2799</v>
      </c>
      <c r="CF1280" t="s">
        <v>11686</v>
      </c>
      <c r="CG1280" t="s">
        <v>11687</v>
      </c>
      <c r="CH1280" t="s">
        <v>2799</v>
      </c>
      <c r="CI1280" t="s">
        <v>1547</v>
      </c>
      <c r="CJ1280" t="s">
        <v>4603</v>
      </c>
      <c r="CK1280" t="s">
        <v>1564</v>
      </c>
      <c r="CL1280"/>
      <c r="CM1280"/>
      <c r="CN1280" t="s">
        <v>4423</v>
      </c>
      <c r="CO1280" t="s">
        <v>4620</v>
      </c>
      <c r="CP1280" t="s">
        <v>4423</v>
      </c>
      <c r="CQ1280" t="s">
        <v>4620</v>
      </c>
      <c r="CR1280" t="s">
        <v>1547</v>
      </c>
      <c r="CS1280">
        <v>0</v>
      </c>
      <c r="CT1280" t="s">
        <v>1547</v>
      </c>
      <c r="CU1280" t="s">
        <v>1547</v>
      </c>
      <c r="CV1280" t="s">
        <v>1547</v>
      </c>
      <c r="CW1280" t="s">
        <v>1547</v>
      </c>
      <c r="CX1280" t="s">
        <v>1547</v>
      </c>
      <c r="CY1280">
        <v>1278</v>
      </c>
      <c r="CZ1280" t="s">
        <v>11358</v>
      </c>
      <c r="DA1280" t="s">
        <v>1547</v>
      </c>
      <c r="DB1280" t="s">
        <v>1881</v>
      </c>
      <c r="DC1280" t="s">
        <v>1882</v>
      </c>
      <c r="DD1280" t="s">
        <v>4619</v>
      </c>
      <c r="DE1280" t="s">
        <v>4602</v>
      </c>
      <c r="DF1280" t="s">
        <v>4618</v>
      </c>
      <c r="DG1280" t="s">
        <v>1547</v>
      </c>
      <c r="DH1280" t="s">
        <v>1547</v>
      </c>
      <c r="DI1280" t="s">
        <v>1892</v>
      </c>
      <c r="DJ1280" t="e">
        <v>#N/A</v>
      </c>
      <c r="DK1280"/>
      <c r="DL1280" t="s">
        <v>1892</v>
      </c>
      <c r="DM1280">
        <v>9</v>
      </c>
      <c r="DN1280" t="s">
        <v>1883</v>
      </c>
      <c r="DO1280" t="s">
        <v>1564</v>
      </c>
      <c r="DP1280" t="b">
        <v>1</v>
      </c>
      <c r="DQ1280" t="b">
        <v>0</v>
      </c>
      <c r="DR1280" t="b">
        <v>0</v>
      </c>
      <c r="DS1280" t="b">
        <v>0</v>
      </c>
      <c r="DT1280" t="b">
        <v>0</v>
      </c>
      <c r="DU1280" t="b">
        <v>0</v>
      </c>
      <c r="DV1280" t="b">
        <v>0</v>
      </c>
      <c r="DW1280">
        <v>0</v>
      </c>
      <c r="DX1280" t="b">
        <v>0</v>
      </c>
      <c r="DY1280" t="b">
        <v>0</v>
      </c>
      <c r="DZ1280" t="b">
        <v>0</v>
      </c>
      <c r="EA1280" t="b">
        <v>0</v>
      </c>
      <c r="EB1280" t="b">
        <v>0</v>
      </c>
      <c r="EC1280" t="b">
        <v>0</v>
      </c>
      <c r="ED1280" t="b">
        <v>0</v>
      </c>
      <c r="EE1280" t="b">
        <v>0</v>
      </c>
      <c r="EF1280" t="b">
        <v>0</v>
      </c>
      <c r="EG1280" t="b" cm="1">
        <v>0</v>
      </c>
      <c r="EH1280" t="b">
        <v>0</v>
      </c>
      <c r="EI1280" t="b">
        <v>0</v>
      </c>
      <c r="EJ1280" t="b">
        <v>0</v>
      </c>
      <c r="EK1280" t="s">
        <v>1547</v>
      </c>
      <c r="EL1280">
        <v>0</v>
      </c>
      <c r="EM1280">
        <v>17</v>
      </c>
      <c r="EN1280" t="b">
        <v>0</v>
      </c>
    </row>
    <row r="1281" spans="1:144" ht="63">
      <c r="A1281"/>
      <c r="B1281" t="s">
        <v>1564</v>
      </c>
      <c r="C1281" t="s">
        <v>4717</v>
      </c>
      <c r="D1281" t="s">
        <v>4691</v>
      </c>
      <c r="E1281" t="s">
        <v>4692</v>
      </c>
      <c r="F1281"/>
      <c r="G1281" t="s">
        <v>4691</v>
      </c>
      <c r="H1281" s="109" t="s">
        <v>4695</v>
      </c>
      <c r="I1281" t="s">
        <v>2799</v>
      </c>
      <c r="J1281" t="s">
        <v>4694</v>
      </c>
      <c r="K1281"/>
      <c r="L1281" t="s">
        <v>1743</v>
      </c>
      <c r="M1281" t="s">
        <v>1779</v>
      </c>
      <c r="N1281"/>
      <c r="O1281"/>
      <c r="P1281" t="s">
        <v>1564</v>
      </c>
      <c r="Q1281" t="s">
        <v>4602</v>
      </c>
      <c r="R1281" t="s">
        <v>4603</v>
      </c>
      <c r="S1281"/>
      <c r="T1281"/>
      <c r="U1281" t="s">
        <v>4423</v>
      </c>
      <c r="V1281" t="s">
        <v>4696</v>
      </c>
      <c r="W1281"/>
      <c r="X1281"/>
      <c r="Y1281"/>
      <c r="Z1281"/>
      <c r="AA1281"/>
      <c r="AB1281"/>
      <c r="AC1281"/>
      <c r="AD1281"/>
      <c r="AE1281"/>
      <c r="AF1281"/>
      <c r="AG1281"/>
      <c r="AH1281"/>
      <c r="AI1281"/>
      <c r="AJ1281"/>
      <c r="AK1281"/>
      <c r="AL1281"/>
      <c r="AM1281"/>
      <c r="AN1281"/>
      <c r="AO1281" s="108" t="s">
        <v>43</v>
      </c>
      <c r="AP1281" t="s">
        <v>2867</v>
      </c>
      <c r="AQ1281">
        <v>58</v>
      </c>
      <c r="AR1281" t="e">
        <v>#N/A</v>
      </c>
      <c r="AS1281" t="s">
        <v>4717</v>
      </c>
      <c r="AT1281" t="e">
        <v>#N/A</v>
      </c>
      <c r="AU1281" t="s">
        <v>4692</v>
      </c>
      <c r="AV1281" t="s">
        <v>11513</v>
      </c>
      <c r="AW1281" t="s">
        <v>1744</v>
      </c>
      <c r="AX1281" t="s">
        <v>1740</v>
      </c>
      <c r="AY1281" t="s">
        <v>11514</v>
      </c>
      <c r="AZ1281" t="s">
        <v>4602</v>
      </c>
      <c r="BA1281" t="s">
        <v>11515</v>
      </c>
      <c r="BB1281" t="s">
        <v>2799</v>
      </c>
      <c r="BC1281" t="s">
        <v>1743</v>
      </c>
      <c r="BD1281" t="s">
        <v>11516</v>
      </c>
      <c r="BE1281" t="s">
        <v>4723</v>
      </c>
      <c r="BF1281">
        <v>1237</v>
      </c>
      <c r="BG1281">
        <v>1270</v>
      </c>
      <c r="BH1281">
        <v>0</v>
      </c>
      <c r="BI1281" t="s">
        <v>1547</v>
      </c>
      <c r="BJ1281">
        <v>0</v>
      </c>
      <c r="BK1281" t="e" cm="1">
        <v>#N/A</v>
      </c>
      <c r="BL1281" t="e" cm="1">
        <v>#N/A</v>
      </c>
      <c r="BM1281" t="s">
        <v>4694</v>
      </c>
      <c r="BN1281" t="s">
        <v>4724</v>
      </c>
      <c r="BO1281" t="s">
        <v>11653</v>
      </c>
      <c r="BP1281" t="e" cm="1">
        <v>#N/A</v>
      </c>
      <c r="BQ1281" t="s">
        <v>1547</v>
      </c>
      <c r="BR1281" t="s">
        <v>11617</v>
      </c>
      <c r="BS1281">
        <v>23</v>
      </c>
      <c r="BT1281" t="s">
        <v>5202</v>
      </c>
      <c r="BU1281" t="s">
        <v>16258</v>
      </c>
      <c r="BV1281" t="s">
        <v>4691</v>
      </c>
      <c r="BW1281" t="s">
        <v>11513</v>
      </c>
      <c r="BX1281" t="s">
        <v>11518</v>
      </c>
      <c r="BY1281" t="s">
        <v>1744</v>
      </c>
      <c r="BZ1281" t="s">
        <v>1547</v>
      </c>
      <c r="CA1281" t="s">
        <v>1744</v>
      </c>
      <c r="CB1281" t="s">
        <v>1779</v>
      </c>
      <c r="CC1281"/>
      <c r="CD1281" t="s">
        <v>998</v>
      </c>
      <c r="CE1281" t="s">
        <v>2799</v>
      </c>
      <c r="CF1281" t="s">
        <v>11689</v>
      </c>
      <c r="CG1281" t="s">
        <v>11690</v>
      </c>
      <c r="CH1281" t="s">
        <v>2799</v>
      </c>
      <c r="CI1281" t="s">
        <v>1547</v>
      </c>
      <c r="CJ1281" t="s">
        <v>4603</v>
      </c>
      <c r="CK1281" t="s">
        <v>1564</v>
      </c>
      <c r="CL1281"/>
      <c r="CM1281"/>
      <c r="CN1281" t="s">
        <v>4423</v>
      </c>
      <c r="CO1281" t="s">
        <v>4696</v>
      </c>
      <c r="CP1281" t="s">
        <v>4423</v>
      </c>
      <c r="CQ1281" t="s">
        <v>4696</v>
      </c>
      <c r="CR1281" t="s">
        <v>1547</v>
      </c>
      <c r="CS1281">
        <v>0</v>
      </c>
      <c r="CT1281" t="s">
        <v>1547</v>
      </c>
      <c r="CU1281" t="s">
        <v>1547</v>
      </c>
      <c r="CV1281" t="e">
        <v>#N/A</v>
      </c>
      <c r="CW1281" t="s">
        <v>1547</v>
      </c>
      <c r="CX1281" t="s">
        <v>1547</v>
      </c>
      <c r="CY1281">
        <v>1279</v>
      </c>
      <c r="CZ1281" t="s">
        <v>11359</v>
      </c>
      <c r="DA1281" t="s">
        <v>1547</v>
      </c>
      <c r="DB1281" t="s">
        <v>1881</v>
      </c>
      <c r="DC1281" t="s">
        <v>1882</v>
      </c>
      <c r="DD1281" t="s">
        <v>4692</v>
      </c>
      <c r="DE1281" t="s">
        <v>4602</v>
      </c>
      <c r="DF1281" t="s">
        <v>4691</v>
      </c>
      <c r="DG1281" t="s">
        <v>1547</v>
      </c>
      <c r="DH1281" t="s">
        <v>1547</v>
      </c>
      <c r="DI1281" t="s">
        <v>1892</v>
      </c>
      <c r="DJ1281" t="e">
        <v>#N/A</v>
      </c>
      <c r="DK1281"/>
      <c r="DL1281" t="s">
        <v>1892</v>
      </c>
      <c r="DM1281">
        <v>9</v>
      </c>
      <c r="DN1281" t="s">
        <v>1883</v>
      </c>
      <c r="DO1281" t="s">
        <v>1564</v>
      </c>
      <c r="DP1281" t="b">
        <v>1</v>
      </c>
      <c r="DQ1281" t="b">
        <v>0</v>
      </c>
      <c r="DR1281" t="b">
        <v>0</v>
      </c>
      <c r="DS1281" t="b">
        <v>0</v>
      </c>
      <c r="DT1281" t="b">
        <v>0</v>
      </c>
      <c r="DU1281" t="b">
        <v>0</v>
      </c>
      <c r="DV1281" t="b">
        <v>0</v>
      </c>
      <c r="DW1281">
        <v>0</v>
      </c>
      <c r="DX1281" t="b">
        <v>0</v>
      </c>
      <c r="DY1281" t="b">
        <v>0</v>
      </c>
      <c r="DZ1281" t="b">
        <v>0</v>
      </c>
      <c r="EA1281" t="b">
        <v>0</v>
      </c>
      <c r="EB1281" t="b">
        <v>0</v>
      </c>
      <c r="EC1281" t="b">
        <v>0</v>
      </c>
      <c r="ED1281" t="b">
        <v>0</v>
      </c>
      <c r="EE1281" t="b">
        <v>0</v>
      </c>
      <c r="EF1281" t="b">
        <v>0</v>
      </c>
      <c r="EG1281" t="b" cm="1">
        <v>1</v>
      </c>
      <c r="EH1281" t="b">
        <v>0</v>
      </c>
      <c r="EI1281" t="b">
        <v>0</v>
      </c>
      <c r="EJ1281" t="b">
        <v>1</v>
      </c>
      <c r="EK1281" t="s">
        <v>5887</v>
      </c>
      <c r="EL1281">
        <v>1</v>
      </c>
      <c r="EM1281">
        <v>12</v>
      </c>
      <c r="EN1281" t="b">
        <v>0</v>
      </c>
    </row>
    <row r="1282" spans="1:144" ht="15.75">
      <c r="A1282"/>
      <c r="B1282" t="s">
        <v>1564</v>
      </c>
      <c r="C1282" t="s">
        <v>4717</v>
      </c>
      <c r="D1282" t="s">
        <v>4662</v>
      </c>
      <c r="E1282" t="s">
        <v>4663</v>
      </c>
      <c r="F1282"/>
      <c r="G1282" t="s">
        <v>4662</v>
      </c>
      <c r="H1282" t="s">
        <v>4662</v>
      </c>
      <c r="I1282" t="s">
        <v>2798</v>
      </c>
      <c r="J1282"/>
      <c r="K1282"/>
      <c r="L1282" t="s">
        <v>1743</v>
      </c>
      <c r="M1282" t="s">
        <v>1995</v>
      </c>
      <c r="N1282"/>
      <c r="O1282"/>
      <c r="P1282" t="s">
        <v>1564</v>
      </c>
      <c r="Q1282" t="s">
        <v>4602</v>
      </c>
      <c r="R1282" t="s">
        <v>4603</v>
      </c>
      <c r="S1282"/>
      <c r="T1282"/>
      <c r="U1282" t="s">
        <v>4423</v>
      </c>
      <c r="V1282" t="s">
        <v>4665</v>
      </c>
      <c r="W1282"/>
      <c r="X1282"/>
      <c r="Y1282"/>
      <c r="Z1282"/>
      <c r="AA1282"/>
      <c r="AB1282"/>
      <c r="AC1282"/>
      <c r="AD1282"/>
      <c r="AE1282"/>
      <c r="AF1282"/>
      <c r="AG1282"/>
      <c r="AH1282"/>
      <c r="AI1282"/>
      <c r="AJ1282"/>
      <c r="AK1282"/>
      <c r="AL1282"/>
      <c r="AM1282"/>
      <c r="AN1282"/>
      <c r="AO1282" s="108" t="s">
        <v>43</v>
      </c>
      <c r="AP1282" t="s">
        <v>2867</v>
      </c>
      <c r="AQ1282">
        <v>59</v>
      </c>
      <c r="AR1282" t="e">
        <v>#N/A</v>
      </c>
      <c r="AS1282" t="s">
        <v>4717</v>
      </c>
      <c r="AT1282" t="e">
        <v>#N/A</v>
      </c>
      <c r="AU1282" t="s">
        <v>4663</v>
      </c>
      <c r="AV1282" t="s">
        <v>11252</v>
      </c>
      <c r="AW1282" t="s">
        <v>1744</v>
      </c>
      <c r="AX1282" t="s">
        <v>1740</v>
      </c>
      <c r="AY1282" t="s">
        <v>11253</v>
      </c>
      <c r="AZ1282" t="s">
        <v>4602</v>
      </c>
      <c r="BA1282" t="s">
        <v>11254</v>
      </c>
      <c r="BB1282" t="s">
        <v>2798</v>
      </c>
      <c r="BC1282" t="s">
        <v>1743</v>
      </c>
      <c r="BD1282" t="s">
        <v>11603</v>
      </c>
      <c r="BE1282" t="s">
        <v>4723</v>
      </c>
      <c r="BF1282">
        <v>1168</v>
      </c>
      <c r="BG1282">
        <v>1270</v>
      </c>
      <c r="BH1282">
        <v>0</v>
      </c>
      <c r="BI1282" t="s">
        <v>1547</v>
      </c>
      <c r="BJ1282">
        <v>0</v>
      </c>
      <c r="BK1282">
        <v>0</v>
      </c>
      <c r="BL1282">
        <v>1168</v>
      </c>
      <c r="BM1282" t="s">
        <v>11257</v>
      </c>
      <c r="BN1282" t="s">
        <v>4724</v>
      </c>
      <c r="BO1282" t="s">
        <v>11653</v>
      </c>
      <c r="BP1282" t="e" cm="1">
        <v>#N/A</v>
      </c>
      <c r="BQ1282" t="s">
        <v>1547</v>
      </c>
      <c r="BR1282" t="s">
        <v>11617</v>
      </c>
      <c r="BS1282">
        <v>24</v>
      </c>
      <c r="BT1282" t="s">
        <v>5213</v>
      </c>
      <c r="BU1282" t="s">
        <v>16259</v>
      </c>
      <c r="BV1282" t="s">
        <v>4662</v>
      </c>
      <c r="BW1282" t="s">
        <v>11252</v>
      </c>
      <c r="BX1282" t="s">
        <v>11253</v>
      </c>
      <c r="BY1282" t="s">
        <v>1744</v>
      </c>
      <c r="BZ1282" t="s">
        <v>1547</v>
      </c>
      <c r="CA1282" t="s">
        <v>1744</v>
      </c>
      <c r="CB1282" t="s">
        <v>1995</v>
      </c>
      <c r="CC1282"/>
      <c r="CD1282" t="s">
        <v>998</v>
      </c>
      <c r="CE1282" t="s">
        <v>2798</v>
      </c>
      <c r="CF1282" t="s">
        <v>11692</v>
      </c>
      <c r="CG1282" t="s">
        <v>11693</v>
      </c>
      <c r="CH1282" t="s">
        <v>2798</v>
      </c>
      <c r="CI1282" t="s">
        <v>1547</v>
      </c>
      <c r="CJ1282" t="s">
        <v>4603</v>
      </c>
      <c r="CK1282" t="s">
        <v>1564</v>
      </c>
      <c r="CL1282"/>
      <c r="CM1282"/>
      <c r="CN1282" t="s">
        <v>4423</v>
      </c>
      <c r="CO1282" t="s">
        <v>4665</v>
      </c>
      <c r="CP1282" t="s">
        <v>4423</v>
      </c>
      <c r="CQ1282" t="s">
        <v>4665</v>
      </c>
      <c r="CR1282" t="s">
        <v>1547</v>
      </c>
      <c r="CS1282">
        <v>0</v>
      </c>
      <c r="CT1282" t="s">
        <v>1547</v>
      </c>
      <c r="CU1282" t="s">
        <v>1547</v>
      </c>
      <c r="CV1282" t="s">
        <v>1547</v>
      </c>
      <c r="CW1282" t="s">
        <v>1547</v>
      </c>
      <c r="CX1282" t="s">
        <v>1547</v>
      </c>
      <c r="CY1282">
        <v>1280</v>
      </c>
      <c r="CZ1282" t="s">
        <v>11360</v>
      </c>
      <c r="DA1282" t="s">
        <v>1547</v>
      </c>
      <c r="DB1282" t="s">
        <v>1881</v>
      </c>
      <c r="DC1282" t="s">
        <v>1882</v>
      </c>
      <c r="DD1282" t="s">
        <v>4663</v>
      </c>
      <c r="DE1282" t="s">
        <v>4602</v>
      </c>
      <c r="DF1282" t="s">
        <v>4662</v>
      </c>
      <c r="DG1282" t="s">
        <v>1547</v>
      </c>
      <c r="DH1282" t="s">
        <v>1547</v>
      </c>
      <c r="DI1282" t="s">
        <v>1892</v>
      </c>
      <c r="DJ1282" t="e">
        <v>#N/A</v>
      </c>
      <c r="DK1282"/>
      <c r="DL1282" t="s">
        <v>1892</v>
      </c>
      <c r="DM1282">
        <v>9</v>
      </c>
      <c r="DN1282" t="s">
        <v>1883</v>
      </c>
      <c r="DO1282" t="s">
        <v>1564</v>
      </c>
      <c r="DP1282" t="b">
        <v>1</v>
      </c>
      <c r="DQ1282" t="b">
        <v>0</v>
      </c>
      <c r="DR1282" t="b">
        <v>0</v>
      </c>
      <c r="DS1282" t="b">
        <v>0</v>
      </c>
      <c r="DT1282" t="b">
        <v>0</v>
      </c>
      <c r="DU1282" t="b">
        <v>0</v>
      </c>
      <c r="DV1282" t="b">
        <v>0</v>
      </c>
      <c r="DW1282">
        <v>0</v>
      </c>
      <c r="DX1282" t="b">
        <v>0</v>
      </c>
      <c r="DY1282" t="b">
        <v>0</v>
      </c>
      <c r="DZ1282" t="b">
        <v>0</v>
      </c>
      <c r="EA1282" t="b">
        <v>0</v>
      </c>
      <c r="EB1282" t="b">
        <v>0</v>
      </c>
      <c r="EC1282" t="b">
        <v>0</v>
      </c>
      <c r="ED1282" t="b">
        <v>0</v>
      </c>
      <c r="EE1282" t="b">
        <v>0</v>
      </c>
      <c r="EF1282" t="b">
        <v>0</v>
      </c>
      <c r="EG1282" t="b" cm="1">
        <v>0</v>
      </c>
      <c r="EH1282" t="b">
        <v>0</v>
      </c>
      <c r="EI1282" t="b">
        <v>0</v>
      </c>
      <c r="EJ1282" t="b">
        <v>0</v>
      </c>
      <c r="EK1282" t="s">
        <v>1547</v>
      </c>
      <c r="EL1282">
        <v>0</v>
      </c>
      <c r="EM1282">
        <v>15</v>
      </c>
      <c r="EN1282" t="b">
        <v>0</v>
      </c>
    </row>
    <row r="1283" spans="1:144" ht="15.75">
      <c r="A1283"/>
      <c r="B1283" t="s">
        <v>1564</v>
      </c>
      <c r="C1283" t="s">
        <v>4717</v>
      </c>
      <c r="D1283" t="s">
        <v>4650</v>
      </c>
      <c r="E1283" t="s">
        <v>4651</v>
      </c>
      <c r="F1283"/>
      <c r="G1283" t="s">
        <v>4650</v>
      </c>
      <c r="H1283" t="s">
        <v>4650</v>
      </c>
      <c r="I1283" t="s">
        <v>2798</v>
      </c>
      <c r="J1283"/>
      <c r="K1283"/>
      <c r="L1283" t="s">
        <v>1743</v>
      </c>
      <c r="M1283" t="s">
        <v>1995</v>
      </c>
      <c r="N1283"/>
      <c r="O1283"/>
      <c r="P1283" t="s">
        <v>1564</v>
      </c>
      <c r="Q1283" t="s">
        <v>4602</v>
      </c>
      <c r="R1283" t="s">
        <v>4603</v>
      </c>
      <c r="S1283"/>
      <c r="T1283"/>
      <c r="U1283" t="s">
        <v>4423</v>
      </c>
      <c r="V1283" t="s">
        <v>4652</v>
      </c>
      <c r="W1283"/>
      <c r="X1283"/>
      <c r="Y1283"/>
      <c r="Z1283"/>
      <c r="AA1283"/>
      <c r="AB1283"/>
      <c r="AC1283"/>
      <c r="AD1283"/>
      <c r="AE1283"/>
      <c r="AF1283"/>
      <c r="AG1283"/>
      <c r="AH1283"/>
      <c r="AI1283"/>
      <c r="AJ1283"/>
      <c r="AK1283"/>
      <c r="AL1283"/>
      <c r="AM1283"/>
      <c r="AN1283"/>
      <c r="AO1283" s="108" t="s">
        <v>43</v>
      </c>
      <c r="AP1283" t="s">
        <v>2867</v>
      </c>
      <c r="AQ1283">
        <v>60</v>
      </c>
      <c r="AR1283" t="e">
        <v>#N/A</v>
      </c>
      <c r="AS1283" t="s">
        <v>4717</v>
      </c>
      <c r="AT1283" t="e">
        <v>#N/A</v>
      </c>
      <c r="AU1283" t="s">
        <v>4651</v>
      </c>
      <c r="AV1283" t="s">
        <v>11224</v>
      </c>
      <c r="AW1283" t="s">
        <v>1744</v>
      </c>
      <c r="AX1283" t="s">
        <v>1740</v>
      </c>
      <c r="AY1283" t="s">
        <v>11225</v>
      </c>
      <c r="AZ1283" t="s">
        <v>4602</v>
      </c>
      <c r="BA1283" t="s">
        <v>11226</v>
      </c>
      <c r="BB1283" t="s">
        <v>2798</v>
      </c>
      <c r="BC1283" t="s">
        <v>1743</v>
      </c>
      <c r="BD1283" t="s">
        <v>11538</v>
      </c>
      <c r="BE1283" t="s">
        <v>4723</v>
      </c>
      <c r="BF1283">
        <v>1165</v>
      </c>
      <c r="BG1283">
        <v>1270</v>
      </c>
      <c r="BH1283">
        <v>0</v>
      </c>
      <c r="BI1283" t="s">
        <v>1547</v>
      </c>
      <c r="BJ1283">
        <v>0</v>
      </c>
      <c r="BK1283">
        <v>0</v>
      </c>
      <c r="BL1283">
        <v>1165</v>
      </c>
      <c r="BM1283" t="s">
        <v>11229</v>
      </c>
      <c r="BN1283" t="s">
        <v>4724</v>
      </c>
      <c r="BO1283" t="s">
        <v>11653</v>
      </c>
      <c r="BP1283" t="e" cm="1">
        <v>#N/A</v>
      </c>
      <c r="BQ1283" t="s">
        <v>1547</v>
      </c>
      <c r="BR1283" t="s">
        <v>11617</v>
      </c>
      <c r="BS1283">
        <v>25</v>
      </c>
      <c r="BT1283" t="s">
        <v>5223</v>
      </c>
      <c r="BU1283" t="s">
        <v>16260</v>
      </c>
      <c r="BV1283" t="s">
        <v>4650</v>
      </c>
      <c r="BW1283" t="s">
        <v>11224</v>
      </c>
      <c r="BX1283" t="s">
        <v>11225</v>
      </c>
      <c r="BY1283" t="s">
        <v>1744</v>
      </c>
      <c r="BZ1283" t="s">
        <v>1547</v>
      </c>
      <c r="CA1283" t="s">
        <v>1744</v>
      </c>
      <c r="CB1283" t="s">
        <v>1995</v>
      </c>
      <c r="CC1283"/>
      <c r="CD1283" t="s">
        <v>998</v>
      </c>
      <c r="CE1283" t="s">
        <v>2798</v>
      </c>
      <c r="CF1283" t="s">
        <v>11695</v>
      </c>
      <c r="CG1283" t="s">
        <v>11696</v>
      </c>
      <c r="CH1283" t="s">
        <v>2798</v>
      </c>
      <c r="CI1283" t="s">
        <v>1547</v>
      </c>
      <c r="CJ1283" t="s">
        <v>4603</v>
      </c>
      <c r="CK1283" t="s">
        <v>1564</v>
      </c>
      <c r="CL1283"/>
      <c r="CM1283"/>
      <c r="CN1283" t="s">
        <v>4423</v>
      </c>
      <c r="CO1283" t="s">
        <v>4652</v>
      </c>
      <c r="CP1283" t="s">
        <v>4423</v>
      </c>
      <c r="CQ1283" t="s">
        <v>4652</v>
      </c>
      <c r="CR1283" t="s">
        <v>1547</v>
      </c>
      <c r="CS1283">
        <v>0</v>
      </c>
      <c r="CT1283" t="s">
        <v>1547</v>
      </c>
      <c r="CU1283" t="s">
        <v>1547</v>
      </c>
      <c r="CV1283" t="s">
        <v>1547</v>
      </c>
      <c r="CW1283" t="s">
        <v>1547</v>
      </c>
      <c r="CX1283" t="s">
        <v>1547</v>
      </c>
      <c r="CY1283">
        <v>1281</v>
      </c>
      <c r="CZ1283" t="s">
        <v>11361</v>
      </c>
      <c r="DA1283" t="s">
        <v>1547</v>
      </c>
      <c r="DB1283" t="s">
        <v>1881</v>
      </c>
      <c r="DC1283" t="s">
        <v>1882</v>
      </c>
      <c r="DD1283" t="s">
        <v>4651</v>
      </c>
      <c r="DE1283" t="s">
        <v>4602</v>
      </c>
      <c r="DF1283" t="s">
        <v>4650</v>
      </c>
      <c r="DG1283" t="s">
        <v>1547</v>
      </c>
      <c r="DH1283" t="s">
        <v>1547</v>
      </c>
      <c r="DI1283" t="s">
        <v>1892</v>
      </c>
      <c r="DJ1283" t="e">
        <v>#N/A</v>
      </c>
      <c r="DK1283"/>
      <c r="DL1283" t="s">
        <v>1892</v>
      </c>
      <c r="DM1283">
        <v>9</v>
      </c>
      <c r="DN1283" t="s">
        <v>1883</v>
      </c>
      <c r="DO1283" t="s">
        <v>1564</v>
      </c>
      <c r="DP1283" t="b">
        <v>1</v>
      </c>
      <c r="DQ1283" t="b">
        <v>0</v>
      </c>
      <c r="DR1283" t="b">
        <v>0</v>
      </c>
      <c r="DS1283" t="b">
        <v>0</v>
      </c>
      <c r="DT1283" t="b">
        <v>0</v>
      </c>
      <c r="DU1283" t="b">
        <v>0</v>
      </c>
      <c r="DV1283" t="b">
        <v>0</v>
      </c>
      <c r="DW1283">
        <v>0</v>
      </c>
      <c r="DX1283" t="b">
        <v>0</v>
      </c>
      <c r="DY1283" t="b">
        <v>0</v>
      </c>
      <c r="DZ1283" t="b">
        <v>0</v>
      </c>
      <c r="EA1283" t="b">
        <v>0</v>
      </c>
      <c r="EB1283" t="b">
        <v>0</v>
      </c>
      <c r="EC1283" t="b">
        <v>0</v>
      </c>
      <c r="ED1283" t="b">
        <v>0</v>
      </c>
      <c r="EE1283" t="b">
        <v>0</v>
      </c>
      <c r="EF1283" t="b">
        <v>0</v>
      </c>
      <c r="EG1283" t="b" cm="1">
        <v>0</v>
      </c>
      <c r="EH1283" t="b">
        <v>0</v>
      </c>
      <c r="EI1283" t="b">
        <v>0</v>
      </c>
      <c r="EJ1283" t="b">
        <v>0</v>
      </c>
      <c r="EK1283" t="s">
        <v>1547</v>
      </c>
      <c r="EL1283">
        <v>0</v>
      </c>
      <c r="EM1283">
        <v>17</v>
      </c>
      <c r="EN1283" t="b">
        <v>0</v>
      </c>
    </row>
    <row r="1284" spans="1:144" ht="31.5">
      <c r="A1284"/>
      <c r="B1284" t="s">
        <v>1564</v>
      </c>
      <c r="C1284" t="s">
        <v>4717</v>
      </c>
      <c r="D1284" t="s">
        <v>4674</v>
      </c>
      <c r="E1284" t="s">
        <v>4675</v>
      </c>
      <c r="F1284"/>
      <c r="G1284" t="s">
        <v>4674</v>
      </c>
      <c r="H1284" s="109" t="s">
        <v>4676</v>
      </c>
      <c r="I1284" t="s">
        <v>2798</v>
      </c>
      <c r="J1284"/>
      <c r="K1284" t="s">
        <v>4725</v>
      </c>
      <c r="L1284" t="s">
        <v>1743</v>
      </c>
      <c r="M1284" t="s">
        <v>2007</v>
      </c>
      <c r="N1284"/>
      <c r="O1284"/>
      <c r="P1284" t="s">
        <v>1564</v>
      </c>
      <c r="Q1284" t="s">
        <v>4602</v>
      </c>
      <c r="R1284" t="s">
        <v>4603</v>
      </c>
      <c r="S1284"/>
      <c r="T1284"/>
      <c r="U1284" t="s">
        <v>4423</v>
      </c>
      <c r="V1284" t="s">
        <v>4678</v>
      </c>
      <c r="W1284"/>
      <c r="X1284"/>
      <c r="Y1284"/>
      <c r="Z1284"/>
      <c r="AA1284"/>
      <c r="AB1284"/>
      <c r="AC1284"/>
      <c r="AD1284"/>
      <c r="AE1284"/>
      <c r="AF1284"/>
      <c r="AG1284"/>
      <c r="AH1284"/>
      <c r="AI1284"/>
      <c r="AJ1284"/>
      <c r="AK1284"/>
      <c r="AL1284"/>
      <c r="AM1284"/>
      <c r="AN1284"/>
      <c r="AO1284" s="108" t="s">
        <v>43</v>
      </c>
      <c r="AP1284" t="s">
        <v>2867</v>
      </c>
      <c r="AQ1284">
        <v>61</v>
      </c>
      <c r="AR1284" t="e">
        <v>#N/A</v>
      </c>
      <c r="AS1284" t="s">
        <v>4717</v>
      </c>
      <c r="AT1284" t="e">
        <v>#N/A</v>
      </c>
      <c r="AU1284" t="s">
        <v>4675</v>
      </c>
      <c r="AV1284" t="s">
        <v>11280</v>
      </c>
      <c r="AW1284" t="s">
        <v>1744</v>
      </c>
      <c r="AX1284" t="s">
        <v>1740</v>
      </c>
      <c r="AY1284" t="s">
        <v>11281</v>
      </c>
      <c r="AZ1284" t="s">
        <v>4602</v>
      </c>
      <c r="BA1284" t="s">
        <v>11282</v>
      </c>
      <c r="BB1284" t="s">
        <v>2798</v>
      </c>
      <c r="BC1284" t="s">
        <v>1743</v>
      </c>
      <c r="BD1284" t="s">
        <v>11698</v>
      </c>
      <c r="BE1284" t="s">
        <v>4723</v>
      </c>
      <c r="BF1284">
        <v>1171</v>
      </c>
      <c r="BG1284">
        <v>1270</v>
      </c>
      <c r="BH1284" t="e">
        <v>#N/A</v>
      </c>
      <c r="BI1284" t="s">
        <v>1547</v>
      </c>
      <c r="BJ1284">
        <v>0</v>
      </c>
      <c r="BK1284">
        <v>0</v>
      </c>
      <c r="BL1284">
        <v>1171</v>
      </c>
      <c r="BM1284" t="s">
        <v>11287</v>
      </c>
      <c r="BN1284" t="s">
        <v>4724</v>
      </c>
      <c r="BO1284" t="s">
        <v>11653</v>
      </c>
      <c r="BP1284" t="e" cm="1">
        <v>#N/A</v>
      </c>
      <c r="BQ1284" t="s">
        <v>11699</v>
      </c>
      <c r="BR1284" t="s">
        <v>11617</v>
      </c>
      <c r="BS1284">
        <v>26</v>
      </c>
      <c r="BT1284" t="s">
        <v>5225</v>
      </c>
      <c r="BU1284" t="s">
        <v>16261</v>
      </c>
      <c r="BV1284" t="s">
        <v>4674</v>
      </c>
      <c r="BW1284" t="s">
        <v>11280</v>
      </c>
      <c r="BX1284" t="s">
        <v>11285</v>
      </c>
      <c r="BY1284" t="s">
        <v>1744</v>
      </c>
      <c r="BZ1284" t="s">
        <v>1547</v>
      </c>
      <c r="CA1284" t="s">
        <v>1744</v>
      </c>
      <c r="CB1284" t="s">
        <v>2007</v>
      </c>
      <c r="CC1284"/>
      <c r="CD1284" t="s">
        <v>998</v>
      </c>
      <c r="CE1284" t="s">
        <v>2798</v>
      </c>
      <c r="CF1284" t="s">
        <v>11700</v>
      </c>
      <c r="CG1284" t="s">
        <v>11701</v>
      </c>
      <c r="CH1284" t="s">
        <v>2798</v>
      </c>
      <c r="CI1284" t="s">
        <v>1547</v>
      </c>
      <c r="CJ1284" t="s">
        <v>4603</v>
      </c>
      <c r="CK1284" t="s">
        <v>1564</v>
      </c>
      <c r="CL1284"/>
      <c r="CM1284"/>
      <c r="CN1284" t="s">
        <v>4423</v>
      </c>
      <c r="CO1284" t="s">
        <v>4678</v>
      </c>
      <c r="CP1284" t="s">
        <v>4423</v>
      </c>
      <c r="CQ1284" t="s">
        <v>4678</v>
      </c>
      <c r="CR1284" t="s">
        <v>1547</v>
      </c>
      <c r="CS1284">
        <v>0</v>
      </c>
      <c r="CT1284" t="s">
        <v>1547</v>
      </c>
      <c r="CU1284" t="s">
        <v>1547</v>
      </c>
      <c r="CV1284" t="s">
        <v>1547</v>
      </c>
      <c r="CW1284" t="s">
        <v>1547</v>
      </c>
      <c r="CX1284" t="s">
        <v>1547</v>
      </c>
      <c r="CY1284">
        <v>1282</v>
      </c>
      <c r="CZ1284" t="s">
        <v>11362</v>
      </c>
      <c r="DA1284" t="s">
        <v>1547</v>
      </c>
      <c r="DB1284" t="s">
        <v>1881</v>
      </c>
      <c r="DC1284" t="s">
        <v>1882</v>
      </c>
      <c r="DD1284" t="s">
        <v>4675</v>
      </c>
      <c r="DE1284" t="s">
        <v>4602</v>
      </c>
      <c r="DF1284" t="s">
        <v>4674</v>
      </c>
      <c r="DG1284" t="s">
        <v>1547</v>
      </c>
      <c r="DH1284" t="s">
        <v>1547</v>
      </c>
      <c r="DI1284" t="s">
        <v>1892</v>
      </c>
      <c r="DJ1284" t="e">
        <v>#N/A</v>
      </c>
      <c r="DK1284"/>
      <c r="DL1284" t="s">
        <v>1892</v>
      </c>
      <c r="DM1284">
        <v>9</v>
      </c>
      <c r="DN1284" t="s">
        <v>1883</v>
      </c>
      <c r="DO1284" t="s">
        <v>1564</v>
      </c>
      <c r="DP1284" t="b">
        <v>1</v>
      </c>
      <c r="DQ1284" t="b">
        <v>0</v>
      </c>
      <c r="DR1284" t="b">
        <v>0</v>
      </c>
      <c r="DS1284" t="b">
        <v>0</v>
      </c>
      <c r="DT1284" t="b">
        <v>0</v>
      </c>
      <c r="DU1284" t="b">
        <v>0</v>
      </c>
      <c r="DV1284" t="b">
        <v>0</v>
      </c>
      <c r="DW1284">
        <v>0</v>
      </c>
      <c r="DX1284" t="b">
        <v>0</v>
      </c>
      <c r="DY1284" t="b">
        <v>0</v>
      </c>
      <c r="DZ1284" t="b">
        <v>0</v>
      </c>
      <c r="EA1284" t="b">
        <v>0</v>
      </c>
      <c r="EB1284" t="b">
        <v>0</v>
      </c>
      <c r="EC1284" t="b">
        <v>0</v>
      </c>
      <c r="ED1284" t="b">
        <v>0</v>
      </c>
      <c r="EE1284" t="b">
        <v>0</v>
      </c>
      <c r="EF1284" t="b">
        <v>0</v>
      </c>
      <c r="EG1284" t="b" cm="1">
        <v>0</v>
      </c>
      <c r="EH1284" t="b">
        <v>0</v>
      </c>
      <c r="EI1284" t="b">
        <v>0</v>
      </c>
      <c r="EJ1284" t="b">
        <v>0</v>
      </c>
      <c r="EK1284" t="s">
        <v>1547</v>
      </c>
      <c r="EL1284">
        <v>0</v>
      </c>
      <c r="EM1284">
        <v>24</v>
      </c>
      <c r="EN1284" t="b">
        <v>0</v>
      </c>
    </row>
    <row r="1285" spans="1:144" ht="15.75">
      <c r="A1285" t="s">
        <v>4726</v>
      </c>
      <c r="B1285" t="s">
        <v>1564</v>
      </c>
      <c r="C1285" t="s">
        <v>4717</v>
      </c>
      <c r="D1285" t="s">
        <v>4727</v>
      </c>
      <c r="E1285" t="s">
        <v>4728</v>
      </c>
      <c r="F1285"/>
      <c r="G1285" t="s">
        <v>4727</v>
      </c>
      <c r="H1285" t="s">
        <v>4727</v>
      </c>
      <c r="I1285" t="s">
        <v>1244</v>
      </c>
      <c r="J1285"/>
      <c r="K1285"/>
      <c r="L1285" t="s">
        <v>1743</v>
      </c>
      <c r="M1285" t="s">
        <v>902</v>
      </c>
      <c r="N1285"/>
      <c r="O1285"/>
      <c r="P1285"/>
      <c r="Q1285" t="s">
        <v>4602</v>
      </c>
      <c r="R1285" t="s">
        <v>4603</v>
      </c>
      <c r="S1285"/>
      <c r="T1285"/>
      <c r="U1285" t="s">
        <v>4729</v>
      </c>
      <c r="V1285"/>
      <c r="W1285"/>
      <c r="X1285"/>
      <c r="Y1285"/>
      <c r="Z1285"/>
      <c r="AA1285"/>
      <c r="AB1285"/>
      <c r="AC1285"/>
      <c r="AD1285"/>
      <c r="AE1285"/>
      <c r="AF1285"/>
      <c r="AG1285"/>
      <c r="AH1285"/>
      <c r="AI1285"/>
      <c r="AJ1285"/>
      <c r="AK1285"/>
      <c r="AL1285"/>
      <c r="AM1285"/>
      <c r="AN1285"/>
      <c r="AO1285" s="108" t="s">
        <v>43</v>
      </c>
      <c r="AP1285" t="s">
        <v>2867</v>
      </c>
      <c r="AQ1285">
        <v>62</v>
      </c>
      <c r="AR1285" t="e">
        <v>#N/A</v>
      </c>
      <c r="AS1285" t="s">
        <v>4717</v>
      </c>
      <c r="AT1285" t="e">
        <v>#N/A</v>
      </c>
      <c r="AU1285" t="s">
        <v>4728</v>
      </c>
      <c r="AV1285" t="s">
        <v>11703</v>
      </c>
      <c r="AW1285" t="s">
        <v>1744</v>
      </c>
      <c r="AX1285" t="s">
        <v>1740</v>
      </c>
      <c r="AY1285" t="s">
        <v>11704</v>
      </c>
      <c r="AZ1285" t="s">
        <v>4602</v>
      </c>
      <c r="BA1285" t="s">
        <v>11705</v>
      </c>
      <c r="BB1285" t="s">
        <v>1244</v>
      </c>
      <c r="BC1285" t="s">
        <v>1743</v>
      </c>
      <c r="BD1285" t="s">
        <v>11706</v>
      </c>
      <c r="BE1285" t="s">
        <v>4727</v>
      </c>
      <c r="BF1285">
        <v>1285</v>
      </c>
      <c r="BG1285">
        <v>0</v>
      </c>
      <c r="BH1285">
        <v>0</v>
      </c>
      <c r="BI1285" t="s">
        <v>1547</v>
      </c>
      <c r="BJ1285">
        <v>0</v>
      </c>
      <c r="BK1285">
        <v>0</v>
      </c>
      <c r="BL1285">
        <v>0</v>
      </c>
      <c r="BM1285" t="s">
        <v>1547</v>
      </c>
      <c r="BN1285" t="s">
        <v>1547</v>
      </c>
      <c r="BO1285" t="s">
        <v>1547</v>
      </c>
      <c r="BP1285" t="s" cm="1">
        <v>1547</v>
      </c>
      <c r="BQ1285" t="s">
        <v>1547</v>
      </c>
      <c r="BR1285" t="s">
        <v>11617</v>
      </c>
      <c r="BS1285">
        <v>27</v>
      </c>
      <c r="BT1285" t="s">
        <v>5229</v>
      </c>
      <c r="BU1285" t="s">
        <v>4726</v>
      </c>
      <c r="BV1285" t="s">
        <v>4727</v>
      </c>
      <c r="BW1285" t="s">
        <v>11703</v>
      </c>
      <c r="BX1285" t="s">
        <v>11704</v>
      </c>
      <c r="BY1285" t="s">
        <v>1744</v>
      </c>
      <c r="BZ1285" t="s">
        <v>1547</v>
      </c>
      <c r="CA1285" t="s">
        <v>1744</v>
      </c>
      <c r="CB1285" t="s">
        <v>902</v>
      </c>
      <c r="CC1285"/>
      <c r="CD1285" t="s">
        <v>998</v>
      </c>
      <c r="CE1285" t="s">
        <v>1244</v>
      </c>
      <c r="CF1285" t="s">
        <v>4728</v>
      </c>
      <c r="CG1285" t="s">
        <v>11703</v>
      </c>
      <c r="CH1285" t="s">
        <v>1244</v>
      </c>
      <c r="CI1285" t="s">
        <v>1547</v>
      </c>
      <c r="CJ1285" t="s">
        <v>4603</v>
      </c>
      <c r="CK1285" t="s">
        <v>1564</v>
      </c>
      <c r="CL1285"/>
      <c r="CM1285"/>
      <c r="CN1285" t="s">
        <v>4729</v>
      </c>
      <c r="CO1285" t="s">
        <v>1547</v>
      </c>
      <c r="CP1285" t="s">
        <v>4729</v>
      </c>
      <c r="CQ1285" t="s">
        <v>1547</v>
      </c>
      <c r="CR1285" t="s">
        <v>1547</v>
      </c>
      <c r="CS1285">
        <v>0</v>
      </c>
      <c r="CT1285" t="s">
        <v>1547</v>
      </c>
      <c r="CU1285" t="s">
        <v>1547</v>
      </c>
      <c r="CV1285" t="s">
        <v>1547</v>
      </c>
      <c r="CW1285" t="s">
        <v>1547</v>
      </c>
      <c r="CX1285" t="s">
        <v>1547</v>
      </c>
      <c r="CY1285">
        <v>1283</v>
      </c>
      <c r="CZ1285" t="s">
        <v>11363</v>
      </c>
      <c r="DA1285" t="s">
        <v>1547</v>
      </c>
      <c r="DB1285" t="s">
        <v>1881</v>
      </c>
      <c r="DC1285" t="s">
        <v>1882</v>
      </c>
      <c r="DD1285" t="s">
        <v>4728</v>
      </c>
      <c r="DE1285" t="s">
        <v>4602</v>
      </c>
      <c r="DF1285" t="s">
        <v>4727</v>
      </c>
      <c r="DG1285" t="s">
        <v>1547</v>
      </c>
      <c r="DH1285" t="s">
        <v>1547</v>
      </c>
      <c r="DI1285" t="s">
        <v>1892</v>
      </c>
      <c r="DJ1285" t="e">
        <v>#N/A</v>
      </c>
      <c r="DK1285"/>
      <c r="DL1285" t="s">
        <v>1892</v>
      </c>
      <c r="DM1285">
        <v>9</v>
      </c>
      <c r="DN1285" t="s">
        <v>1883</v>
      </c>
      <c r="DO1285" t="s">
        <v>1564</v>
      </c>
      <c r="DP1285" t="b">
        <v>1</v>
      </c>
      <c r="DQ1285" t="b">
        <v>0</v>
      </c>
      <c r="DR1285" t="b">
        <v>1</v>
      </c>
      <c r="DS1285" t="b">
        <v>0</v>
      </c>
      <c r="DT1285" t="b">
        <v>0</v>
      </c>
      <c r="DU1285" t="b">
        <v>0</v>
      </c>
      <c r="DV1285" t="b">
        <v>1</v>
      </c>
      <c r="DW1285">
        <v>0</v>
      </c>
      <c r="DX1285" t="b">
        <v>0</v>
      </c>
      <c r="DY1285" t="b">
        <v>0</v>
      </c>
      <c r="DZ1285" t="b">
        <v>0</v>
      </c>
      <c r="EA1285" t="b">
        <v>0</v>
      </c>
      <c r="EB1285" t="b">
        <v>0</v>
      </c>
      <c r="EC1285" t="b">
        <v>0</v>
      </c>
      <c r="ED1285" t="b">
        <v>0</v>
      </c>
      <c r="EE1285" t="b">
        <v>0</v>
      </c>
      <c r="EF1285" t="b">
        <v>0</v>
      </c>
      <c r="EG1285" t="b" cm="1">
        <v>0</v>
      </c>
      <c r="EH1285" t="b">
        <v>0</v>
      </c>
      <c r="EI1285" t="b">
        <v>0</v>
      </c>
      <c r="EJ1285" t="b">
        <v>0</v>
      </c>
      <c r="EK1285" t="s">
        <v>1547</v>
      </c>
      <c r="EL1285">
        <v>0</v>
      </c>
      <c r="EM1285">
        <v>27</v>
      </c>
      <c r="EN1285" t="b">
        <v>0</v>
      </c>
    </row>
    <row r="1286" spans="1:144" ht="15.75">
      <c r="A1286" t="s">
        <v>4726</v>
      </c>
      <c r="B1286" t="s">
        <v>1564</v>
      </c>
      <c r="C1286" t="s">
        <v>4717</v>
      </c>
      <c r="D1286" t="s">
        <v>1254</v>
      </c>
      <c r="E1286" t="s">
        <v>1253</v>
      </c>
      <c r="F1286"/>
      <c r="G1286" t="s">
        <v>1254</v>
      </c>
      <c r="H1286" t="s">
        <v>4371</v>
      </c>
      <c r="I1286" t="s">
        <v>2799</v>
      </c>
      <c r="J1286"/>
      <c r="K1286"/>
      <c r="L1286" t="s">
        <v>1743</v>
      </c>
      <c r="M1286" t="s">
        <v>1754</v>
      </c>
      <c r="N1286" t="s">
        <v>4265</v>
      </c>
      <c r="O1286"/>
      <c r="P1286" t="s">
        <v>1564</v>
      </c>
      <c r="Q1286" t="s">
        <v>4602</v>
      </c>
      <c r="R1286" t="s">
        <v>4603</v>
      </c>
      <c r="S1286"/>
      <c r="T1286"/>
      <c r="U1286" t="s">
        <v>4729</v>
      </c>
      <c r="V1286" t="s">
        <v>4373</v>
      </c>
      <c r="W1286"/>
      <c r="X1286"/>
      <c r="Y1286"/>
      <c r="Z1286"/>
      <c r="AA1286"/>
      <c r="AB1286"/>
      <c r="AC1286"/>
      <c r="AD1286"/>
      <c r="AE1286"/>
      <c r="AF1286"/>
      <c r="AG1286"/>
      <c r="AH1286"/>
      <c r="AI1286"/>
      <c r="AJ1286"/>
      <c r="AK1286"/>
      <c r="AL1286"/>
      <c r="AM1286"/>
      <c r="AN1286"/>
      <c r="AO1286" s="108" t="s">
        <v>43</v>
      </c>
      <c r="AP1286" t="s">
        <v>2867</v>
      </c>
      <c r="AQ1286">
        <v>63</v>
      </c>
      <c r="AR1286" t="e">
        <v>#N/A</v>
      </c>
      <c r="AS1286" t="s">
        <v>4717</v>
      </c>
      <c r="AT1286" t="e">
        <v>#N/A</v>
      </c>
      <c r="AU1286" t="s">
        <v>1253</v>
      </c>
      <c r="AV1286" t="s">
        <v>1766</v>
      </c>
      <c r="AW1286" t="s">
        <v>1744</v>
      </c>
      <c r="AX1286" t="s">
        <v>1740</v>
      </c>
      <c r="AY1286" t="s">
        <v>1793</v>
      </c>
      <c r="AZ1286" t="s">
        <v>4602</v>
      </c>
      <c r="BA1286" t="s">
        <v>1913</v>
      </c>
      <c r="BB1286" t="s">
        <v>2799</v>
      </c>
      <c r="BC1286" t="s">
        <v>1743</v>
      </c>
      <c r="BD1286" t="s">
        <v>7254</v>
      </c>
      <c r="BE1286" t="s">
        <v>4727</v>
      </c>
      <c r="BF1286">
        <v>343</v>
      </c>
      <c r="BG1286">
        <v>1285</v>
      </c>
      <c r="BH1286">
        <v>0</v>
      </c>
      <c r="BI1286" t="s">
        <v>1547</v>
      </c>
      <c r="BJ1286">
        <v>0</v>
      </c>
      <c r="BK1286">
        <v>0</v>
      </c>
      <c r="BL1286">
        <v>515</v>
      </c>
      <c r="BM1286" t="s">
        <v>1770</v>
      </c>
      <c r="BN1286" t="s">
        <v>4728</v>
      </c>
      <c r="BO1286" t="s">
        <v>11703</v>
      </c>
      <c r="BP1286" t="e" cm="1">
        <v>#N/A</v>
      </c>
      <c r="BQ1286" t="s">
        <v>1547</v>
      </c>
      <c r="BR1286" t="s">
        <v>11617</v>
      </c>
      <c r="BS1286">
        <v>28</v>
      </c>
      <c r="BT1286" t="s">
        <v>5235</v>
      </c>
      <c r="BU1286" t="s">
        <v>4726</v>
      </c>
      <c r="BV1286" t="s">
        <v>1254</v>
      </c>
      <c r="BW1286" t="s">
        <v>1766</v>
      </c>
      <c r="BX1286" t="s">
        <v>10121</v>
      </c>
      <c r="BY1286" t="s">
        <v>9861</v>
      </c>
      <c r="BZ1286" t="s">
        <v>1547</v>
      </c>
      <c r="CA1286" t="s">
        <v>1744</v>
      </c>
      <c r="CB1286" t="s">
        <v>1754</v>
      </c>
      <c r="CC1286"/>
      <c r="CD1286" t="s">
        <v>998</v>
      </c>
      <c r="CE1286" t="s">
        <v>2799</v>
      </c>
      <c r="CF1286" t="s">
        <v>11708</v>
      </c>
      <c r="CG1286" t="s">
        <v>11709</v>
      </c>
      <c r="CH1286" t="s">
        <v>2799</v>
      </c>
      <c r="CI1286" t="s">
        <v>1547</v>
      </c>
      <c r="CJ1286" t="s">
        <v>4603</v>
      </c>
      <c r="CK1286" t="s">
        <v>1564</v>
      </c>
      <c r="CL1286"/>
      <c r="CM1286"/>
      <c r="CN1286" t="s">
        <v>4729</v>
      </c>
      <c r="CO1286" t="s">
        <v>4373</v>
      </c>
      <c r="CP1286" t="s">
        <v>4729</v>
      </c>
      <c r="CQ1286" t="s">
        <v>4373</v>
      </c>
      <c r="CR1286" t="s">
        <v>1547</v>
      </c>
      <c r="CS1286">
        <v>0</v>
      </c>
      <c r="CT1286" t="s">
        <v>1547</v>
      </c>
      <c r="CU1286" t="s">
        <v>1547</v>
      </c>
      <c r="CV1286" t="s">
        <v>1547</v>
      </c>
      <c r="CW1286" t="s">
        <v>1547</v>
      </c>
      <c r="CX1286" t="s">
        <v>1547</v>
      </c>
      <c r="CY1286">
        <v>1284</v>
      </c>
      <c r="CZ1286" t="s">
        <v>11364</v>
      </c>
      <c r="DA1286" t="s">
        <v>1547</v>
      </c>
      <c r="DB1286" t="s">
        <v>1881</v>
      </c>
      <c r="DC1286" t="s">
        <v>1882</v>
      </c>
      <c r="DD1286" t="s">
        <v>1253</v>
      </c>
      <c r="DE1286" t="s">
        <v>4602</v>
      </c>
      <c r="DF1286" t="s">
        <v>1254</v>
      </c>
      <c r="DG1286" t="s">
        <v>1547</v>
      </c>
      <c r="DH1286" t="s">
        <v>1547</v>
      </c>
      <c r="DI1286" t="s">
        <v>1892</v>
      </c>
      <c r="DJ1286" t="e">
        <v>#N/A</v>
      </c>
      <c r="DK1286"/>
      <c r="DL1286" t="s">
        <v>1892</v>
      </c>
      <c r="DM1286">
        <v>9</v>
      </c>
      <c r="DN1286" t="s">
        <v>1883</v>
      </c>
      <c r="DO1286" t="s">
        <v>1564</v>
      </c>
      <c r="DP1286" t="b">
        <v>1</v>
      </c>
      <c r="DQ1286" t="b">
        <v>0</v>
      </c>
      <c r="DR1286" t="b">
        <v>0</v>
      </c>
      <c r="DS1286" t="b">
        <v>0</v>
      </c>
      <c r="DT1286" t="b">
        <v>0</v>
      </c>
      <c r="DU1286" t="b">
        <v>0</v>
      </c>
      <c r="DV1286" t="b">
        <v>0</v>
      </c>
      <c r="DW1286">
        <v>0</v>
      </c>
      <c r="DX1286" t="b">
        <v>0</v>
      </c>
      <c r="DY1286" t="b">
        <v>0</v>
      </c>
      <c r="DZ1286" t="b">
        <v>0</v>
      </c>
      <c r="EA1286" t="b">
        <v>0</v>
      </c>
      <c r="EB1286" t="b">
        <v>0</v>
      </c>
      <c r="EC1286" t="b">
        <v>1</v>
      </c>
      <c r="ED1286" t="b">
        <v>0</v>
      </c>
      <c r="EE1286" t="b">
        <v>0</v>
      </c>
      <c r="EF1286" t="b">
        <v>0</v>
      </c>
      <c r="EG1286" t="b" cm="1">
        <v>0</v>
      </c>
      <c r="EH1286" t="b">
        <v>0</v>
      </c>
      <c r="EI1286" t="b">
        <v>0</v>
      </c>
      <c r="EJ1286" t="b">
        <v>1</v>
      </c>
      <c r="EK1286" t="s">
        <v>5327</v>
      </c>
      <c r="EL1286">
        <v>0</v>
      </c>
      <c r="EM1286">
        <v>7</v>
      </c>
      <c r="EN1286" t="b">
        <v>0</v>
      </c>
    </row>
    <row r="1287" spans="1:144" ht="15.75">
      <c r="A1287" t="s">
        <v>4726</v>
      </c>
      <c r="B1287" t="s">
        <v>1564</v>
      </c>
      <c r="C1287" t="s">
        <v>4717</v>
      </c>
      <c r="D1287" t="s">
        <v>3610</v>
      </c>
      <c r="E1287" t="s">
        <v>3610</v>
      </c>
      <c r="F1287"/>
      <c r="G1287" t="s">
        <v>3610</v>
      </c>
      <c r="H1287" t="s">
        <v>3610</v>
      </c>
      <c r="I1287" t="s">
        <v>2799</v>
      </c>
      <c r="J1287"/>
      <c r="K1287"/>
      <c r="L1287" t="s">
        <v>1743</v>
      </c>
      <c r="M1287" t="s">
        <v>2003</v>
      </c>
      <c r="N1287" t="s">
        <v>4633</v>
      </c>
      <c r="O1287"/>
      <c r="P1287" t="s">
        <v>1564</v>
      </c>
      <c r="Q1287" t="s">
        <v>4602</v>
      </c>
      <c r="R1287" t="s">
        <v>4603</v>
      </c>
      <c r="S1287"/>
      <c r="T1287"/>
      <c r="U1287" t="s">
        <v>4729</v>
      </c>
      <c r="V1287" t="s">
        <v>4370</v>
      </c>
      <c r="W1287"/>
      <c r="X1287"/>
      <c r="Y1287"/>
      <c r="Z1287"/>
      <c r="AA1287"/>
      <c r="AB1287"/>
      <c r="AC1287"/>
      <c r="AD1287"/>
      <c r="AE1287"/>
      <c r="AF1287"/>
      <c r="AG1287"/>
      <c r="AH1287"/>
      <c r="AI1287"/>
      <c r="AJ1287"/>
      <c r="AK1287"/>
      <c r="AL1287"/>
      <c r="AM1287"/>
      <c r="AN1287"/>
      <c r="AO1287" s="108" t="s">
        <v>43</v>
      </c>
      <c r="AP1287" t="s">
        <v>2867</v>
      </c>
      <c r="AQ1287">
        <v>64</v>
      </c>
      <c r="AR1287" t="e">
        <v>#N/A</v>
      </c>
      <c r="AS1287" t="s">
        <v>4717</v>
      </c>
      <c r="AT1287" t="e">
        <v>#N/A</v>
      </c>
      <c r="AU1287" t="s">
        <v>3610</v>
      </c>
      <c r="AV1287" t="s">
        <v>7338</v>
      </c>
      <c r="AW1287" t="s">
        <v>1744</v>
      </c>
      <c r="AX1287" t="s">
        <v>1740</v>
      </c>
      <c r="AY1287" t="s">
        <v>7338</v>
      </c>
      <c r="AZ1287" t="s">
        <v>4602</v>
      </c>
      <c r="BA1287" t="s">
        <v>7340</v>
      </c>
      <c r="BB1287" t="s">
        <v>2799</v>
      </c>
      <c r="BC1287" t="s">
        <v>1743</v>
      </c>
      <c r="BD1287" t="s">
        <v>8024</v>
      </c>
      <c r="BE1287" t="s">
        <v>4727</v>
      </c>
      <c r="BF1287">
        <v>409</v>
      </c>
      <c r="BG1287">
        <v>1285</v>
      </c>
      <c r="BH1287">
        <v>0</v>
      </c>
      <c r="BI1287" t="s">
        <v>1547</v>
      </c>
      <c r="BJ1287">
        <v>0</v>
      </c>
      <c r="BK1287">
        <v>0</v>
      </c>
      <c r="BL1287">
        <v>1155</v>
      </c>
      <c r="BM1287" t="s">
        <v>7342</v>
      </c>
      <c r="BN1287" t="s">
        <v>4728</v>
      </c>
      <c r="BO1287" t="s">
        <v>11703</v>
      </c>
      <c r="BP1287" t="e" cm="1">
        <v>#N/A</v>
      </c>
      <c r="BQ1287" t="s">
        <v>1547</v>
      </c>
      <c r="BR1287" t="s">
        <v>11617</v>
      </c>
      <c r="BS1287">
        <v>29</v>
      </c>
      <c r="BT1287" t="s">
        <v>5241</v>
      </c>
      <c r="BU1287" t="s">
        <v>4726</v>
      </c>
      <c r="BV1287" t="s">
        <v>3610</v>
      </c>
      <c r="BW1287" t="s">
        <v>7338</v>
      </c>
      <c r="BX1287" t="s">
        <v>7338</v>
      </c>
      <c r="BY1287" t="s">
        <v>11166</v>
      </c>
      <c r="BZ1287" t="s">
        <v>1547</v>
      </c>
      <c r="CA1287" t="s">
        <v>1744</v>
      </c>
      <c r="CB1287" t="s">
        <v>2003</v>
      </c>
      <c r="CC1287"/>
      <c r="CD1287" t="s">
        <v>998</v>
      </c>
      <c r="CE1287" t="s">
        <v>2799</v>
      </c>
      <c r="CF1287" t="s">
        <v>11711</v>
      </c>
      <c r="CG1287" t="s">
        <v>11712</v>
      </c>
      <c r="CH1287" t="s">
        <v>2799</v>
      </c>
      <c r="CI1287" t="s">
        <v>1547</v>
      </c>
      <c r="CJ1287" t="s">
        <v>4603</v>
      </c>
      <c r="CK1287" t="s">
        <v>1564</v>
      </c>
      <c r="CL1287"/>
      <c r="CM1287"/>
      <c r="CN1287" t="s">
        <v>4729</v>
      </c>
      <c r="CO1287" t="s">
        <v>4370</v>
      </c>
      <c r="CP1287" t="s">
        <v>4729</v>
      </c>
      <c r="CQ1287" t="s">
        <v>4370</v>
      </c>
      <c r="CR1287" t="s">
        <v>1547</v>
      </c>
      <c r="CS1287">
        <v>0</v>
      </c>
      <c r="CT1287" t="s">
        <v>1547</v>
      </c>
      <c r="CU1287" t="s">
        <v>1547</v>
      </c>
      <c r="CV1287" t="s">
        <v>1547</v>
      </c>
      <c r="CW1287" t="s">
        <v>1547</v>
      </c>
      <c r="CX1287" t="s">
        <v>1547</v>
      </c>
      <c r="CY1287">
        <v>1285</v>
      </c>
      <c r="CZ1287" t="s">
        <v>11365</v>
      </c>
      <c r="DA1287" t="s">
        <v>1547</v>
      </c>
      <c r="DB1287" t="s">
        <v>1881</v>
      </c>
      <c r="DC1287" t="s">
        <v>1882</v>
      </c>
      <c r="DD1287" t="s">
        <v>3610</v>
      </c>
      <c r="DE1287" t="s">
        <v>4602</v>
      </c>
      <c r="DF1287" t="s">
        <v>3610</v>
      </c>
      <c r="DG1287" t="s">
        <v>1547</v>
      </c>
      <c r="DH1287" t="s">
        <v>1547</v>
      </c>
      <c r="DI1287" t="s">
        <v>1892</v>
      </c>
      <c r="DJ1287" t="e">
        <v>#N/A</v>
      </c>
      <c r="DK1287"/>
      <c r="DL1287" t="s">
        <v>1892</v>
      </c>
      <c r="DM1287">
        <v>9</v>
      </c>
      <c r="DN1287" t="s">
        <v>1883</v>
      </c>
      <c r="DO1287" t="s">
        <v>1564</v>
      </c>
      <c r="DP1287" t="b">
        <v>1</v>
      </c>
      <c r="DQ1287" t="b">
        <v>0</v>
      </c>
      <c r="DR1287" t="b">
        <v>0</v>
      </c>
      <c r="DS1287" t="b">
        <v>0</v>
      </c>
      <c r="DT1287" t="b">
        <v>0</v>
      </c>
      <c r="DU1287" t="b">
        <v>0</v>
      </c>
      <c r="DV1287" t="b">
        <v>0</v>
      </c>
      <c r="DW1287">
        <v>0</v>
      </c>
      <c r="DX1287" t="b">
        <v>0</v>
      </c>
      <c r="DY1287" t="b">
        <v>0</v>
      </c>
      <c r="DZ1287" t="b">
        <v>0</v>
      </c>
      <c r="EA1287" t="b">
        <v>0</v>
      </c>
      <c r="EB1287" t="b">
        <v>0</v>
      </c>
      <c r="EC1287" t="b">
        <v>0</v>
      </c>
      <c r="ED1287" t="b">
        <v>0</v>
      </c>
      <c r="EE1287" t="b">
        <v>0</v>
      </c>
      <c r="EF1287" t="b">
        <v>0</v>
      </c>
      <c r="EG1287" t="b" cm="1">
        <v>0</v>
      </c>
      <c r="EH1287" t="b">
        <v>0</v>
      </c>
      <c r="EI1287" t="b">
        <v>0</v>
      </c>
      <c r="EJ1287" t="b">
        <v>0</v>
      </c>
      <c r="EK1287" t="s">
        <v>1547</v>
      </c>
      <c r="EL1287">
        <v>0</v>
      </c>
      <c r="EM1287">
        <v>6</v>
      </c>
      <c r="EN1287" t="b">
        <v>0</v>
      </c>
    </row>
    <row r="1288" spans="1:144" ht="15.75">
      <c r="A1288" t="s">
        <v>4726</v>
      </c>
      <c r="B1288" t="s">
        <v>1564</v>
      </c>
      <c r="C1288" t="s">
        <v>4717</v>
      </c>
      <c r="D1288" t="s">
        <v>4307</v>
      </c>
      <c r="E1288" t="s">
        <v>4277</v>
      </c>
      <c r="F1288" t="s">
        <v>4140</v>
      </c>
      <c r="G1288" t="s">
        <v>4307</v>
      </c>
      <c r="H1288" t="s">
        <v>4307</v>
      </c>
      <c r="I1288" t="s">
        <v>2799</v>
      </c>
      <c r="J1288"/>
      <c r="K1288"/>
      <c r="L1288" t="s">
        <v>1743</v>
      </c>
      <c r="M1288" t="s">
        <v>1749</v>
      </c>
      <c r="N1288"/>
      <c r="O1288"/>
      <c r="P1288" t="s">
        <v>1564</v>
      </c>
      <c r="Q1288" t="s">
        <v>4602</v>
      </c>
      <c r="R1288" t="s">
        <v>4603</v>
      </c>
      <c r="S1288"/>
      <c r="T1288"/>
      <c r="U1288" t="s">
        <v>4729</v>
      </c>
      <c r="V1288" t="s">
        <v>13278</v>
      </c>
      <c r="W1288"/>
      <c r="X1288"/>
      <c r="Y1288"/>
      <c r="Z1288"/>
      <c r="AA1288"/>
      <c r="AB1288"/>
      <c r="AC1288"/>
      <c r="AD1288"/>
      <c r="AE1288"/>
      <c r="AF1288"/>
      <c r="AG1288"/>
      <c r="AH1288"/>
      <c r="AI1288"/>
      <c r="AJ1288"/>
      <c r="AK1288"/>
      <c r="AL1288"/>
      <c r="AM1288"/>
      <c r="AN1288"/>
      <c r="AO1288" s="108" t="s">
        <v>43</v>
      </c>
      <c r="AP1288" t="s">
        <v>2867</v>
      </c>
      <c r="AQ1288">
        <v>65</v>
      </c>
      <c r="AR1288" t="e">
        <v>#N/A</v>
      </c>
      <c r="AS1288" t="s">
        <v>4717</v>
      </c>
      <c r="AT1288" t="e">
        <v>#N/A</v>
      </c>
      <c r="AU1288" t="s">
        <v>4277</v>
      </c>
      <c r="AV1288" t="s">
        <v>9895</v>
      </c>
      <c r="AW1288" t="s">
        <v>9470</v>
      </c>
      <c r="AX1288" t="s">
        <v>1740</v>
      </c>
      <c r="AY1288" t="s">
        <v>10126</v>
      </c>
      <c r="AZ1288" t="s">
        <v>4602</v>
      </c>
      <c r="BA1288" t="s">
        <v>9896</v>
      </c>
      <c r="BB1288" t="s">
        <v>2799</v>
      </c>
      <c r="BC1288" t="s">
        <v>1743</v>
      </c>
      <c r="BD1288" t="s">
        <v>10127</v>
      </c>
      <c r="BE1288" t="s">
        <v>4727</v>
      </c>
      <c r="BF1288">
        <v>345</v>
      </c>
      <c r="BG1288">
        <v>1285</v>
      </c>
      <c r="BH1288">
        <v>0</v>
      </c>
      <c r="BI1288" t="s">
        <v>1547</v>
      </c>
      <c r="BJ1288">
        <v>0</v>
      </c>
      <c r="BK1288">
        <v>0</v>
      </c>
      <c r="BL1288">
        <v>981</v>
      </c>
      <c r="BM1288" t="s">
        <v>9897</v>
      </c>
      <c r="BN1288" t="s">
        <v>4728</v>
      </c>
      <c r="BO1288" t="s">
        <v>11703</v>
      </c>
      <c r="BP1288" t="e" cm="1">
        <v>#N/A</v>
      </c>
      <c r="BQ1288" t="s">
        <v>1547</v>
      </c>
      <c r="BR1288" t="s">
        <v>11617</v>
      </c>
      <c r="BS1288">
        <v>30</v>
      </c>
      <c r="BT1288" t="s">
        <v>5251</v>
      </c>
      <c r="BU1288" t="s">
        <v>4726</v>
      </c>
      <c r="BV1288" t="s">
        <v>4307</v>
      </c>
      <c r="BW1288" t="s">
        <v>9895</v>
      </c>
      <c r="BX1288" t="s">
        <v>10126</v>
      </c>
      <c r="BY1288" t="s">
        <v>1744</v>
      </c>
      <c r="BZ1288" t="s">
        <v>1547</v>
      </c>
      <c r="CA1288" t="s">
        <v>1744</v>
      </c>
      <c r="CB1288" t="s">
        <v>1749</v>
      </c>
      <c r="CC1288"/>
      <c r="CD1288" t="s">
        <v>998</v>
      </c>
      <c r="CE1288" t="s">
        <v>2799</v>
      </c>
      <c r="CF1288" t="s">
        <v>11714</v>
      </c>
      <c r="CG1288" t="s">
        <v>11715</v>
      </c>
      <c r="CH1288" t="s">
        <v>2799</v>
      </c>
      <c r="CI1288" t="s">
        <v>1547</v>
      </c>
      <c r="CJ1288" t="s">
        <v>4603</v>
      </c>
      <c r="CK1288" t="s">
        <v>1564</v>
      </c>
      <c r="CL1288"/>
      <c r="CM1288"/>
      <c r="CN1288" t="s">
        <v>4729</v>
      </c>
      <c r="CO1288" t="s">
        <v>13278</v>
      </c>
      <c r="CP1288" t="s">
        <v>4729</v>
      </c>
      <c r="CQ1288" t="s">
        <v>13278</v>
      </c>
      <c r="CR1288" t="s">
        <v>1547</v>
      </c>
      <c r="CS1288">
        <v>0</v>
      </c>
      <c r="CT1288" t="s">
        <v>1547</v>
      </c>
      <c r="CU1288" t="s">
        <v>1547</v>
      </c>
      <c r="CV1288" t="s">
        <v>1547</v>
      </c>
      <c r="CW1288" t="s">
        <v>1547</v>
      </c>
      <c r="CX1288" t="s">
        <v>1547</v>
      </c>
      <c r="CY1288">
        <v>1286</v>
      </c>
      <c r="CZ1288" t="s">
        <v>11366</v>
      </c>
      <c r="DA1288" t="s">
        <v>1547</v>
      </c>
      <c r="DB1288" t="s">
        <v>1881</v>
      </c>
      <c r="DC1288" t="s">
        <v>1882</v>
      </c>
      <c r="DD1288" t="s">
        <v>4277</v>
      </c>
      <c r="DE1288" t="s">
        <v>4602</v>
      </c>
      <c r="DF1288" t="s">
        <v>4307</v>
      </c>
      <c r="DG1288" t="s">
        <v>1547</v>
      </c>
      <c r="DH1288" t="s">
        <v>1547</v>
      </c>
      <c r="DI1288" t="s">
        <v>1892</v>
      </c>
      <c r="DJ1288" t="e">
        <v>#N/A</v>
      </c>
      <c r="DK1288"/>
      <c r="DL1288" t="s">
        <v>1892</v>
      </c>
      <c r="DM1288">
        <v>9</v>
      </c>
      <c r="DN1288" t="s">
        <v>1883</v>
      </c>
      <c r="DO1288" t="s">
        <v>1564</v>
      </c>
      <c r="DP1288" t="b">
        <v>1</v>
      </c>
      <c r="DQ1288" t="b">
        <v>0</v>
      </c>
      <c r="DR1288" t="b">
        <v>0</v>
      </c>
      <c r="DS1288" t="b">
        <v>0</v>
      </c>
      <c r="DT1288" t="b">
        <v>0</v>
      </c>
      <c r="DU1288" t="b">
        <v>0</v>
      </c>
      <c r="DV1288" t="b">
        <v>0</v>
      </c>
      <c r="DW1288">
        <v>0</v>
      </c>
      <c r="DX1288" t="b">
        <v>0</v>
      </c>
      <c r="DY1288" t="b">
        <v>0</v>
      </c>
      <c r="DZ1288" t="b">
        <v>0</v>
      </c>
      <c r="EA1288" t="b">
        <v>0</v>
      </c>
      <c r="EB1288" t="b">
        <v>0</v>
      </c>
      <c r="EC1288" t="b">
        <v>1</v>
      </c>
      <c r="ED1288" t="b">
        <v>0</v>
      </c>
      <c r="EE1288" t="b">
        <v>0</v>
      </c>
      <c r="EF1288" t="b">
        <v>0</v>
      </c>
      <c r="EG1288" t="b" cm="1">
        <v>0</v>
      </c>
      <c r="EH1288" t="b">
        <v>0</v>
      </c>
      <c r="EI1288" t="b">
        <v>0</v>
      </c>
      <c r="EJ1288" t="b">
        <v>1</v>
      </c>
      <c r="EK1288" t="s">
        <v>5327</v>
      </c>
      <c r="EL1288">
        <v>0</v>
      </c>
      <c r="EM1288">
        <v>17</v>
      </c>
      <c r="EN1288" t="b">
        <v>0</v>
      </c>
    </row>
    <row r="1289" spans="1:144" ht="15.75">
      <c r="A1289" t="s">
        <v>4726</v>
      </c>
      <c r="B1289" t="s">
        <v>1564</v>
      </c>
      <c r="C1289" t="s">
        <v>4717</v>
      </c>
      <c r="D1289" t="s">
        <v>4117</v>
      </c>
      <c r="E1289" t="s">
        <v>4118</v>
      </c>
      <c r="F1289"/>
      <c r="G1289" t="s">
        <v>4204</v>
      </c>
      <c r="H1289" t="s">
        <v>4205</v>
      </c>
      <c r="I1289" t="s">
        <v>2799</v>
      </c>
      <c r="J1289"/>
      <c r="K1289"/>
      <c r="L1289" t="s">
        <v>1743</v>
      </c>
      <c r="M1289" t="s">
        <v>1749</v>
      </c>
      <c r="N1289"/>
      <c r="O1289"/>
      <c r="P1289" t="s">
        <v>1564</v>
      </c>
      <c r="Q1289" t="s">
        <v>4602</v>
      </c>
      <c r="R1289" t="s">
        <v>4603</v>
      </c>
      <c r="S1289"/>
      <c r="T1289"/>
      <c r="U1289" t="s">
        <v>4729</v>
      </c>
      <c r="V1289" t="s">
        <v>4155</v>
      </c>
      <c r="W1289"/>
      <c r="X1289"/>
      <c r="Y1289"/>
      <c r="Z1289"/>
      <c r="AA1289"/>
      <c r="AB1289"/>
      <c r="AC1289"/>
      <c r="AD1289"/>
      <c r="AE1289"/>
      <c r="AF1289"/>
      <c r="AG1289"/>
      <c r="AH1289"/>
      <c r="AI1289"/>
      <c r="AJ1289"/>
      <c r="AK1289"/>
      <c r="AL1289"/>
      <c r="AM1289"/>
      <c r="AN1289"/>
      <c r="AO1289" s="108" t="s">
        <v>43</v>
      </c>
      <c r="AP1289" t="s">
        <v>2867</v>
      </c>
      <c r="AQ1289">
        <v>66</v>
      </c>
      <c r="AR1289" t="e">
        <v>#N/A</v>
      </c>
      <c r="AS1289" t="s">
        <v>4717</v>
      </c>
      <c r="AT1289" t="e">
        <v>#N/A</v>
      </c>
      <c r="AU1289" t="s">
        <v>4118</v>
      </c>
      <c r="AV1289" t="s">
        <v>9387</v>
      </c>
      <c r="AW1289" t="s">
        <v>1744</v>
      </c>
      <c r="AX1289" t="s">
        <v>1740</v>
      </c>
      <c r="AY1289" t="s">
        <v>9725</v>
      </c>
      <c r="AZ1289" t="s">
        <v>4602</v>
      </c>
      <c r="BA1289" t="s">
        <v>9389</v>
      </c>
      <c r="BB1289" t="s">
        <v>2799</v>
      </c>
      <c r="BC1289" t="s">
        <v>1743</v>
      </c>
      <c r="BD1289" t="s">
        <v>9568</v>
      </c>
      <c r="BE1289" t="s">
        <v>4727</v>
      </c>
      <c r="BF1289">
        <v>350</v>
      </c>
      <c r="BG1289">
        <v>1285</v>
      </c>
      <c r="BH1289">
        <v>0</v>
      </c>
      <c r="BI1289" t="s">
        <v>1547</v>
      </c>
      <c r="BJ1289">
        <v>0</v>
      </c>
      <c r="BK1289">
        <v>0</v>
      </c>
      <c r="BL1289">
        <v>949</v>
      </c>
      <c r="BM1289" t="s">
        <v>9391</v>
      </c>
      <c r="BN1289" t="s">
        <v>4728</v>
      </c>
      <c r="BO1289" t="s">
        <v>11703</v>
      </c>
      <c r="BP1289" t="e" cm="1">
        <v>#N/A</v>
      </c>
      <c r="BQ1289" t="s">
        <v>1547</v>
      </c>
      <c r="BR1289" t="s">
        <v>11617</v>
      </c>
      <c r="BS1289">
        <v>31</v>
      </c>
      <c r="BT1289" t="s">
        <v>5261</v>
      </c>
      <c r="BU1289" t="s">
        <v>4726</v>
      </c>
      <c r="BV1289" t="s">
        <v>4117</v>
      </c>
      <c r="BW1289" t="s">
        <v>9387</v>
      </c>
      <c r="BX1289" t="s">
        <v>9727</v>
      </c>
      <c r="BY1289" t="s">
        <v>1744</v>
      </c>
      <c r="BZ1289" t="s">
        <v>1547</v>
      </c>
      <c r="CA1289" t="s">
        <v>1744</v>
      </c>
      <c r="CB1289" t="s">
        <v>1749</v>
      </c>
      <c r="CC1289"/>
      <c r="CD1289" t="s">
        <v>998</v>
      </c>
      <c r="CE1289" t="s">
        <v>2799</v>
      </c>
      <c r="CF1289" t="s">
        <v>11717</v>
      </c>
      <c r="CG1289" t="s">
        <v>11718</v>
      </c>
      <c r="CH1289" t="s">
        <v>2799</v>
      </c>
      <c r="CI1289" t="s">
        <v>1547</v>
      </c>
      <c r="CJ1289" t="s">
        <v>4603</v>
      </c>
      <c r="CK1289" t="s">
        <v>1564</v>
      </c>
      <c r="CL1289"/>
      <c r="CM1289"/>
      <c r="CN1289" t="s">
        <v>4729</v>
      </c>
      <c r="CO1289" t="s">
        <v>4155</v>
      </c>
      <c r="CP1289" t="s">
        <v>4729</v>
      </c>
      <c r="CQ1289" t="s">
        <v>4155</v>
      </c>
      <c r="CR1289" t="s">
        <v>1547</v>
      </c>
      <c r="CS1289">
        <v>0</v>
      </c>
      <c r="CT1289" t="s">
        <v>1547</v>
      </c>
      <c r="CU1289" t="s">
        <v>1547</v>
      </c>
      <c r="CV1289" t="s">
        <v>1547</v>
      </c>
      <c r="CW1289" t="s">
        <v>1547</v>
      </c>
      <c r="CX1289" t="s">
        <v>1547</v>
      </c>
      <c r="CY1289">
        <v>1287</v>
      </c>
      <c r="CZ1289" t="s">
        <v>11367</v>
      </c>
      <c r="DA1289" t="s">
        <v>1547</v>
      </c>
      <c r="DB1289" t="s">
        <v>1881</v>
      </c>
      <c r="DC1289" t="s">
        <v>1882</v>
      </c>
      <c r="DD1289" t="s">
        <v>4118</v>
      </c>
      <c r="DE1289" t="s">
        <v>4602</v>
      </c>
      <c r="DF1289" t="s">
        <v>4204</v>
      </c>
      <c r="DG1289" t="s">
        <v>1547</v>
      </c>
      <c r="DH1289" t="s">
        <v>1547</v>
      </c>
      <c r="DI1289" t="s">
        <v>1892</v>
      </c>
      <c r="DJ1289" t="e">
        <v>#N/A</v>
      </c>
      <c r="DK1289"/>
      <c r="DL1289" t="s">
        <v>1892</v>
      </c>
      <c r="DM1289">
        <v>9</v>
      </c>
      <c r="DN1289" t="s">
        <v>1883</v>
      </c>
      <c r="DO1289" t="s">
        <v>1564</v>
      </c>
      <c r="DP1289" t="b">
        <v>1</v>
      </c>
      <c r="DQ1289" t="b">
        <v>0</v>
      </c>
      <c r="DR1289" t="b">
        <v>0</v>
      </c>
      <c r="DS1289" t="b">
        <v>0</v>
      </c>
      <c r="DT1289" t="b">
        <v>0</v>
      </c>
      <c r="DU1289" t="b">
        <v>0</v>
      </c>
      <c r="DV1289" t="b">
        <v>0</v>
      </c>
      <c r="DW1289">
        <v>0</v>
      </c>
      <c r="DX1289" t="b">
        <v>0</v>
      </c>
      <c r="DY1289" t="b">
        <v>0</v>
      </c>
      <c r="DZ1289" t="b">
        <v>0</v>
      </c>
      <c r="EA1289" t="b">
        <v>0</v>
      </c>
      <c r="EB1289" t="b">
        <v>0</v>
      </c>
      <c r="EC1289" t="b">
        <v>0</v>
      </c>
      <c r="ED1289" t="b">
        <v>0</v>
      </c>
      <c r="EE1289" t="b">
        <v>0</v>
      </c>
      <c r="EF1289" t="b">
        <v>0</v>
      </c>
      <c r="EG1289" t="b" cm="1">
        <v>0</v>
      </c>
      <c r="EH1289" t="b">
        <v>0</v>
      </c>
      <c r="EI1289" t="b">
        <v>0</v>
      </c>
      <c r="EJ1289" t="b">
        <v>0</v>
      </c>
      <c r="EK1289" t="s">
        <v>1547</v>
      </c>
      <c r="EL1289">
        <v>0</v>
      </c>
      <c r="EM1289">
        <v>21</v>
      </c>
      <c r="EN1289" t="b">
        <v>0</v>
      </c>
    </row>
    <row r="1290" spans="1:144" ht="15.75">
      <c r="A1290" t="s">
        <v>4726</v>
      </c>
      <c r="B1290" t="s">
        <v>1564</v>
      </c>
      <c r="C1290" t="s">
        <v>4717</v>
      </c>
      <c r="D1290" t="s">
        <v>4134</v>
      </c>
      <c r="E1290" t="s">
        <v>4135</v>
      </c>
      <c r="F1290"/>
      <c r="G1290" t="s">
        <v>4134</v>
      </c>
      <c r="H1290" t="s">
        <v>4206</v>
      </c>
      <c r="I1290" t="s">
        <v>2799</v>
      </c>
      <c r="J1290"/>
      <c r="K1290"/>
      <c r="L1290" t="s">
        <v>1743</v>
      </c>
      <c r="M1290" t="s">
        <v>1749</v>
      </c>
      <c r="N1290"/>
      <c r="O1290"/>
      <c r="P1290" t="s">
        <v>1564</v>
      </c>
      <c r="Q1290" t="s">
        <v>4602</v>
      </c>
      <c r="R1290" t="s">
        <v>4603</v>
      </c>
      <c r="S1290"/>
      <c r="T1290"/>
      <c r="U1290" t="s">
        <v>4729</v>
      </c>
      <c r="V1290" t="s">
        <v>4158</v>
      </c>
      <c r="W1290"/>
      <c r="X1290"/>
      <c r="Y1290"/>
      <c r="Z1290"/>
      <c r="AA1290"/>
      <c r="AB1290"/>
      <c r="AC1290"/>
      <c r="AD1290"/>
      <c r="AE1290"/>
      <c r="AF1290"/>
      <c r="AG1290"/>
      <c r="AH1290"/>
      <c r="AI1290"/>
      <c r="AJ1290"/>
      <c r="AK1290"/>
      <c r="AL1290"/>
      <c r="AM1290"/>
      <c r="AN1290"/>
      <c r="AO1290" s="108" t="s">
        <v>43</v>
      </c>
      <c r="AP1290" t="s">
        <v>2867</v>
      </c>
      <c r="AQ1290">
        <v>67</v>
      </c>
      <c r="AR1290" t="e">
        <v>#N/A</v>
      </c>
      <c r="AS1290" t="s">
        <v>4717</v>
      </c>
      <c r="AT1290" t="e">
        <v>#N/A</v>
      </c>
      <c r="AU1290" t="s">
        <v>4135</v>
      </c>
      <c r="AV1290" t="s">
        <v>9452</v>
      </c>
      <c r="AW1290" t="s">
        <v>1744</v>
      </c>
      <c r="AX1290" t="s">
        <v>1740</v>
      </c>
      <c r="AY1290" t="s">
        <v>9453</v>
      </c>
      <c r="AZ1290" t="s">
        <v>4602</v>
      </c>
      <c r="BA1290" t="s">
        <v>9454</v>
      </c>
      <c r="BB1290" t="s">
        <v>2799</v>
      </c>
      <c r="BC1290" t="s">
        <v>1743</v>
      </c>
      <c r="BD1290" t="s">
        <v>9578</v>
      </c>
      <c r="BE1290" t="s">
        <v>4727</v>
      </c>
      <c r="BF1290">
        <v>347</v>
      </c>
      <c r="BG1290">
        <v>1285</v>
      </c>
      <c r="BH1290">
        <v>0</v>
      </c>
      <c r="BI1290" t="s">
        <v>1547</v>
      </c>
      <c r="BJ1290">
        <v>0</v>
      </c>
      <c r="BK1290">
        <v>0</v>
      </c>
      <c r="BL1290">
        <v>950</v>
      </c>
      <c r="BM1290" t="s">
        <v>9456</v>
      </c>
      <c r="BN1290" t="s">
        <v>4728</v>
      </c>
      <c r="BO1290" t="s">
        <v>11703</v>
      </c>
      <c r="BP1290" t="e" cm="1">
        <v>#N/A</v>
      </c>
      <c r="BQ1290" t="s">
        <v>1547</v>
      </c>
      <c r="BR1290" t="s">
        <v>11617</v>
      </c>
      <c r="BS1290">
        <v>32</v>
      </c>
      <c r="BT1290" t="s">
        <v>5271</v>
      </c>
      <c r="BU1290" t="s">
        <v>4726</v>
      </c>
      <c r="BV1290" t="s">
        <v>4134</v>
      </c>
      <c r="BW1290" t="s">
        <v>9452</v>
      </c>
      <c r="BX1290" t="s">
        <v>9732</v>
      </c>
      <c r="BY1290" t="s">
        <v>1744</v>
      </c>
      <c r="BZ1290" t="s">
        <v>1547</v>
      </c>
      <c r="CA1290" t="s">
        <v>1744</v>
      </c>
      <c r="CB1290" t="s">
        <v>1749</v>
      </c>
      <c r="CC1290"/>
      <c r="CD1290" t="s">
        <v>998</v>
      </c>
      <c r="CE1290" t="s">
        <v>2799</v>
      </c>
      <c r="CF1290" t="s">
        <v>11720</v>
      </c>
      <c r="CG1290" t="s">
        <v>11721</v>
      </c>
      <c r="CH1290" t="s">
        <v>2799</v>
      </c>
      <c r="CI1290" t="s">
        <v>1547</v>
      </c>
      <c r="CJ1290" t="s">
        <v>4603</v>
      </c>
      <c r="CK1290" t="s">
        <v>1564</v>
      </c>
      <c r="CL1290"/>
      <c r="CM1290"/>
      <c r="CN1290" t="s">
        <v>4729</v>
      </c>
      <c r="CO1290" t="s">
        <v>4158</v>
      </c>
      <c r="CP1290" t="s">
        <v>4729</v>
      </c>
      <c r="CQ1290" t="s">
        <v>4158</v>
      </c>
      <c r="CR1290" t="s">
        <v>1547</v>
      </c>
      <c r="CS1290">
        <v>0</v>
      </c>
      <c r="CT1290" t="s">
        <v>1547</v>
      </c>
      <c r="CU1290" t="s">
        <v>1547</v>
      </c>
      <c r="CV1290" t="s">
        <v>1547</v>
      </c>
      <c r="CW1290" t="s">
        <v>1547</v>
      </c>
      <c r="CX1290" t="s">
        <v>1547</v>
      </c>
      <c r="CY1290">
        <v>1288</v>
      </c>
      <c r="CZ1290" t="s">
        <v>11368</v>
      </c>
      <c r="DA1290" t="s">
        <v>1547</v>
      </c>
      <c r="DB1290" t="s">
        <v>1881</v>
      </c>
      <c r="DC1290" t="s">
        <v>1882</v>
      </c>
      <c r="DD1290" t="s">
        <v>4135</v>
      </c>
      <c r="DE1290" t="s">
        <v>4602</v>
      </c>
      <c r="DF1290" t="s">
        <v>4134</v>
      </c>
      <c r="DG1290" t="s">
        <v>1547</v>
      </c>
      <c r="DH1290" t="s">
        <v>1547</v>
      </c>
      <c r="DI1290" t="s">
        <v>1892</v>
      </c>
      <c r="DJ1290" t="e">
        <v>#N/A</v>
      </c>
      <c r="DK1290"/>
      <c r="DL1290" t="s">
        <v>1892</v>
      </c>
      <c r="DM1290">
        <v>9</v>
      </c>
      <c r="DN1290" t="s">
        <v>1883</v>
      </c>
      <c r="DO1290" t="s">
        <v>1564</v>
      </c>
      <c r="DP1290" t="b">
        <v>1</v>
      </c>
      <c r="DQ1290" t="b">
        <v>0</v>
      </c>
      <c r="DR1290" t="b">
        <v>0</v>
      </c>
      <c r="DS1290" t="b">
        <v>0</v>
      </c>
      <c r="DT1290" t="b">
        <v>0</v>
      </c>
      <c r="DU1290" t="b">
        <v>0</v>
      </c>
      <c r="DV1290" t="b">
        <v>0</v>
      </c>
      <c r="DW1290">
        <v>0</v>
      </c>
      <c r="DX1290" t="b">
        <v>0</v>
      </c>
      <c r="DY1290" t="b">
        <v>0</v>
      </c>
      <c r="DZ1290" t="b">
        <v>0</v>
      </c>
      <c r="EA1290" t="b">
        <v>0</v>
      </c>
      <c r="EB1290" t="b">
        <v>0</v>
      </c>
      <c r="EC1290" t="b">
        <v>0</v>
      </c>
      <c r="ED1290" t="b">
        <v>0</v>
      </c>
      <c r="EE1290" t="b">
        <v>0</v>
      </c>
      <c r="EF1290" t="b">
        <v>0</v>
      </c>
      <c r="EG1290" t="b" cm="1">
        <v>0</v>
      </c>
      <c r="EH1290" t="b">
        <v>0</v>
      </c>
      <c r="EI1290" t="b">
        <v>0</v>
      </c>
      <c r="EJ1290" t="b">
        <v>0</v>
      </c>
      <c r="EK1290" t="s">
        <v>1547</v>
      </c>
      <c r="EL1290">
        <v>0</v>
      </c>
      <c r="EM1290">
        <v>14</v>
      </c>
      <c r="EN1290" t="b">
        <v>0</v>
      </c>
    </row>
    <row r="1291" spans="1:144" ht="15.75">
      <c r="A1291" t="s">
        <v>4726</v>
      </c>
      <c r="B1291" t="s">
        <v>1564</v>
      </c>
      <c r="C1291" t="s">
        <v>4717</v>
      </c>
      <c r="D1291" t="s">
        <v>4132</v>
      </c>
      <c r="E1291" t="s">
        <v>4133</v>
      </c>
      <c r="F1291"/>
      <c r="G1291" t="s">
        <v>4132</v>
      </c>
      <c r="H1291" t="s">
        <v>4208</v>
      </c>
      <c r="I1291" t="s">
        <v>2799</v>
      </c>
      <c r="J1291"/>
      <c r="K1291"/>
      <c r="L1291" t="s">
        <v>1743</v>
      </c>
      <c r="M1291" t="s">
        <v>1749</v>
      </c>
      <c r="N1291"/>
      <c r="O1291"/>
      <c r="P1291" t="s">
        <v>1564</v>
      </c>
      <c r="Q1291" t="s">
        <v>4602</v>
      </c>
      <c r="R1291" t="s">
        <v>4603</v>
      </c>
      <c r="S1291"/>
      <c r="T1291"/>
      <c r="U1291" t="s">
        <v>4729</v>
      </c>
      <c r="V1291" t="s">
        <v>4157</v>
      </c>
      <c r="W1291"/>
      <c r="X1291"/>
      <c r="Y1291"/>
      <c r="Z1291"/>
      <c r="AA1291"/>
      <c r="AB1291"/>
      <c r="AC1291"/>
      <c r="AD1291"/>
      <c r="AE1291"/>
      <c r="AF1291"/>
      <c r="AG1291"/>
      <c r="AH1291"/>
      <c r="AI1291"/>
      <c r="AJ1291"/>
      <c r="AK1291"/>
      <c r="AL1291"/>
      <c r="AM1291"/>
      <c r="AN1291"/>
      <c r="AO1291" s="108" t="s">
        <v>43</v>
      </c>
      <c r="AP1291" t="s">
        <v>2867</v>
      </c>
      <c r="AQ1291">
        <v>68</v>
      </c>
      <c r="AR1291" t="e">
        <v>#N/A</v>
      </c>
      <c r="AS1291" t="s">
        <v>4717</v>
      </c>
      <c r="AT1291" t="e">
        <v>#N/A</v>
      </c>
      <c r="AU1291" t="s">
        <v>4133</v>
      </c>
      <c r="AV1291" t="s">
        <v>9443</v>
      </c>
      <c r="AW1291" t="s">
        <v>1744</v>
      </c>
      <c r="AX1291" t="s">
        <v>1740</v>
      </c>
      <c r="AY1291" t="s">
        <v>9444</v>
      </c>
      <c r="AZ1291" t="s">
        <v>4602</v>
      </c>
      <c r="BA1291" t="s">
        <v>9445</v>
      </c>
      <c r="BB1291" t="s">
        <v>2799</v>
      </c>
      <c r="BC1291" t="s">
        <v>1743</v>
      </c>
      <c r="BD1291" t="s">
        <v>9583</v>
      </c>
      <c r="BE1291" t="s">
        <v>4727</v>
      </c>
      <c r="BF1291">
        <v>348</v>
      </c>
      <c r="BG1291">
        <v>1285</v>
      </c>
      <c r="BH1291">
        <v>0</v>
      </c>
      <c r="BI1291" t="s">
        <v>1547</v>
      </c>
      <c r="BJ1291">
        <v>0</v>
      </c>
      <c r="BK1291">
        <v>0</v>
      </c>
      <c r="BL1291">
        <v>951</v>
      </c>
      <c r="BM1291" t="s">
        <v>9447</v>
      </c>
      <c r="BN1291" t="s">
        <v>4728</v>
      </c>
      <c r="BO1291" t="s">
        <v>11703</v>
      </c>
      <c r="BP1291" t="e" cm="1">
        <v>#N/A</v>
      </c>
      <c r="BQ1291" t="s">
        <v>1547</v>
      </c>
      <c r="BR1291" t="s">
        <v>11617</v>
      </c>
      <c r="BS1291">
        <v>33</v>
      </c>
      <c r="BT1291" t="s">
        <v>5281</v>
      </c>
      <c r="BU1291" t="s">
        <v>4726</v>
      </c>
      <c r="BV1291" t="s">
        <v>4132</v>
      </c>
      <c r="BW1291" t="s">
        <v>9443</v>
      </c>
      <c r="BX1291" t="s">
        <v>9738</v>
      </c>
      <c r="BY1291" t="s">
        <v>1744</v>
      </c>
      <c r="BZ1291" t="s">
        <v>1547</v>
      </c>
      <c r="CA1291" t="s">
        <v>1744</v>
      </c>
      <c r="CB1291" t="s">
        <v>1749</v>
      </c>
      <c r="CC1291"/>
      <c r="CD1291" t="s">
        <v>998</v>
      </c>
      <c r="CE1291" t="s">
        <v>2799</v>
      </c>
      <c r="CF1291" t="s">
        <v>11723</v>
      </c>
      <c r="CG1291" t="s">
        <v>11724</v>
      </c>
      <c r="CH1291" t="s">
        <v>2799</v>
      </c>
      <c r="CI1291" t="s">
        <v>1547</v>
      </c>
      <c r="CJ1291" t="s">
        <v>4603</v>
      </c>
      <c r="CK1291" t="s">
        <v>1564</v>
      </c>
      <c r="CL1291"/>
      <c r="CM1291"/>
      <c r="CN1291" t="s">
        <v>4729</v>
      </c>
      <c r="CO1291" t="s">
        <v>4157</v>
      </c>
      <c r="CP1291" t="s">
        <v>4729</v>
      </c>
      <c r="CQ1291" t="s">
        <v>4157</v>
      </c>
      <c r="CR1291" t="s">
        <v>1547</v>
      </c>
      <c r="CS1291">
        <v>0</v>
      </c>
      <c r="CT1291" t="s">
        <v>1547</v>
      </c>
      <c r="CU1291" t="s">
        <v>1547</v>
      </c>
      <c r="CV1291" t="s">
        <v>1547</v>
      </c>
      <c r="CW1291" t="s">
        <v>1547</v>
      </c>
      <c r="CX1291" t="s">
        <v>1547</v>
      </c>
      <c r="CY1291">
        <v>1289</v>
      </c>
      <c r="CZ1291" t="s">
        <v>11369</v>
      </c>
      <c r="DA1291" t="s">
        <v>1547</v>
      </c>
      <c r="DB1291" t="s">
        <v>1881</v>
      </c>
      <c r="DC1291" t="s">
        <v>1882</v>
      </c>
      <c r="DD1291" t="s">
        <v>4133</v>
      </c>
      <c r="DE1291" t="s">
        <v>4602</v>
      </c>
      <c r="DF1291" t="s">
        <v>4132</v>
      </c>
      <c r="DG1291" t="s">
        <v>1547</v>
      </c>
      <c r="DH1291" t="s">
        <v>1547</v>
      </c>
      <c r="DI1291" t="s">
        <v>1892</v>
      </c>
      <c r="DJ1291" t="e">
        <v>#N/A</v>
      </c>
      <c r="DK1291"/>
      <c r="DL1291" t="s">
        <v>1892</v>
      </c>
      <c r="DM1291">
        <v>9</v>
      </c>
      <c r="DN1291" t="s">
        <v>1883</v>
      </c>
      <c r="DO1291" t="s">
        <v>1564</v>
      </c>
      <c r="DP1291" t="b">
        <v>1</v>
      </c>
      <c r="DQ1291" t="b">
        <v>0</v>
      </c>
      <c r="DR1291" t="b">
        <v>0</v>
      </c>
      <c r="DS1291" t="b">
        <v>0</v>
      </c>
      <c r="DT1291" t="b">
        <v>0</v>
      </c>
      <c r="DU1291" t="b">
        <v>0</v>
      </c>
      <c r="DV1291" t="b">
        <v>0</v>
      </c>
      <c r="DW1291">
        <v>0</v>
      </c>
      <c r="DX1291" t="b">
        <v>0</v>
      </c>
      <c r="DY1291" t="b">
        <v>0</v>
      </c>
      <c r="DZ1291" t="b">
        <v>0</v>
      </c>
      <c r="EA1291" t="b">
        <v>0</v>
      </c>
      <c r="EB1291" t="b">
        <v>0</v>
      </c>
      <c r="EC1291" t="b">
        <v>0</v>
      </c>
      <c r="ED1291" t="b">
        <v>0</v>
      </c>
      <c r="EE1291" t="b">
        <v>0</v>
      </c>
      <c r="EF1291" t="b">
        <v>0</v>
      </c>
      <c r="EG1291" t="b" cm="1">
        <v>0</v>
      </c>
      <c r="EH1291" t="b">
        <v>0</v>
      </c>
      <c r="EI1291" t="b">
        <v>0</v>
      </c>
      <c r="EJ1291" t="b">
        <v>0</v>
      </c>
      <c r="EK1291" t="s">
        <v>1547</v>
      </c>
      <c r="EL1291">
        <v>0</v>
      </c>
      <c r="EM1291">
        <v>18</v>
      </c>
      <c r="EN1291" t="b">
        <v>0</v>
      </c>
    </row>
    <row r="1292" spans="1:144" ht="15.75">
      <c r="A1292" t="s">
        <v>4726</v>
      </c>
      <c r="B1292" t="s">
        <v>1564</v>
      </c>
      <c r="C1292" t="s">
        <v>4717</v>
      </c>
      <c r="D1292" t="s">
        <v>4197</v>
      </c>
      <c r="E1292" t="s">
        <v>4198</v>
      </c>
      <c r="F1292"/>
      <c r="G1292" t="s">
        <v>4197</v>
      </c>
      <c r="H1292" t="s">
        <v>4197</v>
      </c>
      <c r="I1292" t="s">
        <v>2799</v>
      </c>
      <c r="J1292"/>
      <c r="K1292"/>
      <c r="L1292" t="s">
        <v>1743</v>
      </c>
      <c r="M1292" t="s">
        <v>2003</v>
      </c>
      <c r="N1292" t="s">
        <v>4707</v>
      </c>
      <c r="O1292"/>
      <c r="P1292" t="s">
        <v>1564</v>
      </c>
      <c r="Q1292" t="s">
        <v>4602</v>
      </c>
      <c r="R1292" t="s">
        <v>4603</v>
      </c>
      <c r="S1292"/>
      <c r="T1292"/>
      <c r="U1292" t="s">
        <v>4729</v>
      </c>
      <c r="V1292" t="s">
        <v>4203</v>
      </c>
      <c r="W1292"/>
      <c r="X1292"/>
      <c r="Y1292"/>
      <c r="Z1292"/>
      <c r="AA1292"/>
      <c r="AB1292"/>
      <c r="AC1292"/>
      <c r="AD1292"/>
      <c r="AE1292"/>
      <c r="AF1292"/>
      <c r="AG1292"/>
      <c r="AH1292"/>
      <c r="AI1292"/>
      <c r="AJ1292"/>
      <c r="AK1292"/>
      <c r="AL1292"/>
      <c r="AM1292"/>
      <c r="AN1292"/>
      <c r="AO1292" s="108" t="s">
        <v>43</v>
      </c>
      <c r="AP1292" t="s">
        <v>2867</v>
      </c>
      <c r="AQ1292">
        <v>69</v>
      </c>
      <c r="AR1292" t="e">
        <v>#N/A</v>
      </c>
      <c r="AS1292" t="s">
        <v>4717</v>
      </c>
      <c r="AT1292" t="e">
        <v>#N/A</v>
      </c>
      <c r="AU1292" t="s">
        <v>4198</v>
      </c>
      <c r="AV1292" t="s">
        <v>9713</v>
      </c>
      <c r="AW1292" t="s">
        <v>1744</v>
      </c>
      <c r="AX1292" t="s">
        <v>1740</v>
      </c>
      <c r="AY1292" t="s">
        <v>11565</v>
      </c>
      <c r="AZ1292" t="s">
        <v>4602</v>
      </c>
      <c r="BA1292" t="s">
        <v>9715</v>
      </c>
      <c r="BB1292" t="s">
        <v>2799</v>
      </c>
      <c r="BC1292" t="s">
        <v>1743</v>
      </c>
      <c r="BD1292" t="s">
        <v>11566</v>
      </c>
      <c r="BE1292" t="s">
        <v>4727</v>
      </c>
      <c r="BF1292">
        <v>948</v>
      </c>
      <c r="BG1292">
        <v>1285</v>
      </c>
      <c r="BH1292">
        <v>0</v>
      </c>
      <c r="BI1292" t="s">
        <v>1547</v>
      </c>
      <c r="BJ1292">
        <v>0</v>
      </c>
      <c r="BK1292">
        <v>0</v>
      </c>
      <c r="BL1292">
        <v>959</v>
      </c>
      <c r="BM1292" t="s">
        <v>9717</v>
      </c>
      <c r="BN1292" t="s">
        <v>4728</v>
      </c>
      <c r="BO1292" t="s">
        <v>11703</v>
      </c>
      <c r="BP1292" t="e" cm="1">
        <v>#N/A</v>
      </c>
      <c r="BQ1292" t="s">
        <v>1547</v>
      </c>
      <c r="BR1292" t="s">
        <v>11617</v>
      </c>
      <c r="BS1292">
        <v>34</v>
      </c>
      <c r="BT1292" t="s">
        <v>5292</v>
      </c>
      <c r="BU1292" t="s">
        <v>4726</v>
      </c>
      <c r="BV1292" t="s">
        <v>4197</v>
      </c>
      <c r="BW1292" t="s">
        <v>9713</v>
      </c>
      <c r="BX1292" t="s">
        <v>11565</v>
      </c>
      <c r="BY1292" t="s">
        <v>11567</v>
      </c>
      <c r="BZ1292" t="s">
        <v>1547</v>
      </c>
      <c r="CA1292" t="s">
        <v>1744</v>
      </c>
      <c r="CB1292" t="s">
        <v>2003</v>
      </c>
      <c r="CC1292"/>
      <c r="CD1292" t="s">
        <v>998</v>
      </c>
      <c r="CE1292" t="s">
        <v>2799</v>
      </c>
      <c r="CF1292" t="s">
        <v>11726</v>
      </c>
      <c r="CG1292" t="s">
        <v>11727</v>
      </c>
      <c r="CH1292" t="s">
        <v>2799</v>
      </c>
      <c r="CI1292" t="s">
        <v>1547</v>
      </c>
      <c r="CJ1292" t="s">
        <v>4603</v>
      </c>
      <c r="CK1292" t="s">
        <v>1564</v>
      </c>
      <c r="CL1292"/>
      <c r="CM1292"/>
      <c r="CN1292" t="s">
        <v>4729</v>
      </c>
      <c r="CO1292" t="s">
        <v>4203</v>
      </c>
      <c r="CP1292" t="s">
        <v>4729</v>
      </c>
      <c r="CQ1292" t="s">
        <v>4203</v>
      </c>
      <c r="CR1292" t="s">
        <v>1547</v>
      </c>
      <c r="CS1292">
        <v>0</v>
      </c>
      <c r="CT1292" t="s">
        <v>1547</v>
      </c>
      <c r="CU1292" t="s">
        <v>1547</v>
      </c>
      <c r="CV1292" t="s">
        <v>1547</v>
      </c>
      <c r="CW1292" t="s">
        <v>1547</v>
      </c>
      <c r="CX1292" t="s">
        <v>1547</v>
      </c>
      <c r="CY1292">
        <v>1290</v>
      </c>
      <c r="CZ1292" t="s">
        <v>11370</v>
      </c>
      <c r="DA1292" t="s">
        <v>1547</v>
      </c>
      <c r="DB1292" t="s">
        <v>1881</v>
      </c>
      <c r="DC1292" t="s">
        <v>1882</v>
      </c>
      <c r="DD1292" t="s">
        <v>4198</v>
      </c>
      <c r="DE1292" t="s">
        <v>4602</v>
      </c>
      <c r="DF1292" t="s">
        <v>4197</v>
      </c>
      <c r="DG1292" t="s">
        <v>1547</v>
      </c>
      <c r="DH1292" t="s">
        <v>1547</v>
      </c>
      <c r="DI1292" t="s">
        <v>1892</v>
      </c>
      <c r="DJ1292" t="e">
        <v>#N/A</v>
      </c>
      <c r="DK1292"/>
      <c r="DL1292" t="s">
        <v>1892</v>
      </c>
      <c r="DM1292">
        <v>9</v>
      </c>
      <c r="DN1292" t="s">
        <v>1883</v>
      </c>
      <c r="DO1292" t="s">
        <v>1564</v>
      </c>
      <c r="DP1292" t="b">
        <v>1</v>
      </c>
      <c r="DQ1292" t="b">
        <v>0</v>
      </c>
      <c r="DR1292" t="b">
        <v>0</v>
      </c>
      <c r="DS1292" t="b">
        <v>0</v>
      </c>
      <c r="DT1292" t="b">
        <v>0</v>
      </c>
      <c r="DU1292" t="b">
        <v>0</v>
      </c>
      <c r="DV1292" t="b">
        <v>0</v>
      </c>
      <c r="DW1292">
        <v>0</v>
      </c>
      <c r="DX1292" t="b">
        <v>0</v>
      </c>
      <c r="DY1292" t="b">
        <v>0</v>
      </c>
      <c r="DZ1292" t="b">
        <v>0</v>
      </c>
      <c r="EA1292" t="b">
        <v>0</v>
      </c>
      <c r="EB1292" t="b">
        <v>0</v>
      </c>
      <c r="EC1292" t="b">
        <v>1</v>
      </c>
      <c r="ED1292" t="b">
        <v>0</v>
      </c>
      <c r="EE1292" t="b">
        <v>0</v>
      </c>
      <c r="EF1292" t="b">
        <v>0</v>
      </c>
      <c r="EG1292" t="b" cm="1">
        <v>1</v>
      </c>
      <c r="EH1292" t="b">
        <v>0</v>
      </c>
      <c r="EI1292" t="b">
        <v>0</v>
      </c>
      <c r="EJ1292" t="b">
        <v>1</v>
      </c>
      <c r="EK1292" t="s">
        <v>5981</v>
      </c>
      <c r="EL1292">
        <v>1</v>
      </c>
      <c r="EM1292">
        <v>14</v>
      </c>
      <c r="EN1292" t="b">
        <v>0</v>
      </c>
    </row>
    <row r="1293" spans="1:144" ht="31.5">
      <c r="A1293" t="s">
        <v>4726</v>
      </c>
      <c r="B1293" t="s">
        <v>1564</v>
      </c>
      <c r="C1293" t="s">
        <v>4717</v>
      </c>
      <c r="D1293" t="s">
        <v>4601</v>
      </c>
      <c r="E1293" t="s">
        <v>4601</v>
      </c>
      <c r="F1293" t="s">
        <v>4605</v>
      </c>
      <c r="G1293" t="s">
        <v>4687</v>
      </c>
      <c r="H1293" s="109" t="s">
        <v>4636</v>
      </c>
      <c r="I1293" t="s">
        <v>2799</v>
      </c>
      <c r="J1293"/>
      <c r="K1293"/>
      <c r="L1293" t="s">
        <v>1743</v>
      </c>
      <c r="M1293" t="s">
        <v>1754</v>
      </c>
      <c r="N1293" t="s">
        <v>4637</v>
      </c>
      <c r="O1293"/>
      <c r="P1293" t="s">
        <v>1564</v>
      </c>
      <c r="Q1293" t="s">
        <v>4602</v>
      </c>
      <c r="R1293" t="s">
        <v>4603</v>
      </c>
      <c r="S1293"/>
      <c r="T1293"/>
      <c r="U1293" t="s">
        <v>4729</v>
      </c>
      <c r="V1293" t="s">
        <v>4608</v>
      </c>
      <c r="W1293"/>
      <c r="X1293"/>
      <c r="Y1293"/>
      <c r="Z1293"/>
      <c r="AA1293"/>
      <c r="AB1293"/>
      <c r="AC1293"/>
      <c r="AD1293"/>
      <c r="AE1293"/>
      <c r="AF1293"/>
      <c r="AG1293"/>
      <c r="AH1293"/>
      <c r="AI1293"/>
      <c r="AJ1293"/>
      <c r="AK1293"/>
      <c r="AL1293"/>
      <c r="AM1293"/>
      <c r="AN1293"/>
      <c r="AO1293" s="108" t="s">
        <v>43</v>
      </c>
      <c r="AP1293" t="s">
        <v>2867</v>
      </c>
      <c r="AQ1293">
        <v>70</v>
      </c>
      <c r="AR1293" t="e">
        <v>#N/A</v>
      </c>
      <c r="AS1293" t="s">
        <v>4717</v>
      </c>
      <c r="AT1293" t="e">
        <v>#N/A</v>
      </c>
      <c r="AU1293" t="s">
        <v>4601</v>
      </c>
      <c r="AV1293" t="s">
        <v>11095</v>
      </c>
      <c r="AW1293" t="s">
        <v>11100</v>
      </c>
      <c r="AX1293" t="s">
        <v>1740</v>
      </c>
      <c r="AY1293" t="s">
        <v>11486</v>
      </c>
      <c r="AZ1293" t="s">
        <v>4602</v>
      </c>
      <c r="BA1293" t="s">
        <v>11096</v>
      </c>
      <c r="BB1293" t="s">
        <v>2799</v>
      </c>
      <c r="BC1293" t="s">
        <v>1743</v>
      </c>
      <c r="BD1293" t="s">
        <v>11487</v>
      </c>
      <c r="BE1293" t="s">
        <v>4727</v>
      </c>
      <c r="BF1293">
        <v>1145</v>
      </c>
      <c r="BG1293">
        <v>1285</v>
      </c>
      <c r="BH1293">
        <v>0</v>
      </c>
      <c r="BI1293" t="s">
        <v>1547</v>
      </c>
      <c r="BJ1293">
        <v>0</v>
      </c>
      <c r="BK1293">
        <v>0</v>
      </c>
      <c r="BL1293">
        <v>1146</v>
      </c>
      <c r="BM1293" t="s">
        <v>11095</v>
      </c>
      <c r="BN1293" t="s">
        <v>4728</v>
      </c>
      <c r="BO1293" t="s">
        <v>11703</v>
      </c>
      <c r="BP1293" t="e" cm="1">
        <v>#N/A</v>
      </c>
      <c r="BQ1293" t="s">
        <v>1547</v>
      </c>
      <c r="BR1293" t="s">
        <v>11617</v>
      </c>
      <c r="BS1293">
        <v>35</v>
      </c>
      <c r="BT1293" t="s">
        <v>5303</v>
      </c>
      <c r="BU1293" t="s">
        <v>4726</v>
      </c>
      <c r="BV1293" t="s">
        <v>4601</v>
      </c>
      <c r="BW1293" t="s">
        <v>11095</v>
      </c>
      <c r="BX1293" t="s">
        <v>11176</v>
      </c>
      <c r="BY1293" t="s">
        <v>11177</v>
      </c>
      <c r="BZ1293" t="s">
        <v>1547</v>
      </c>
      <c r="CA1293" t="s">
        <v>1744</v>
      </c>
      <c r="CB1293" t="s">
        <v>1754</v>
      </c>
      <c r="CC1293"/>
      <c r="CD1293" t="s">
        <v>998</v>
      </c>
      <c r="CE1293" t="s">
        <v>2799</v>
      </c>
      <c r="CF1293" t="s">
        <v>11729</v>
      </c>
      <c r="CG1293" t="s">
        <v>11730</v>
      </c>
      <c r="CH1293" t="s">
        <v>2799</v>
      </c>
      <c r="CI1293" t="s">
        <v>1547</v>
      </c>
      <c r="CJ1293" t="s">
        <v>4603</v>
      </c>
      <c r="CK1293" t="s">
        <v>1564</v>
      </c>
      <c r="CL1293"/>
      <c r="CM1293"/>
      <c r="CN1293" t="s">
        <v>4729</v>
      </c>
      <c r="CO1293" t="s">
        <v>4608</v>
      </c>
      <c r="CP1293" t="s">
        <v>4729</v>
      </c>
      <c r="CQ1293" t="s">
        <v>4608</v>
      </c>
      <c r="CR1293" t="s">
        <v>1547</v>
      </c>
      <c r="CS1293">
        <v>0</v>
      </c>
      <c r="CT1293" t="s">
        <v>1547</v>
      </c>
      <c r="CU1293" t="s">
        <v>1547</v>
      </c>
      <c r="CV1293" t="s">
        <v>1547</v>
      </c>
      <c r="CW1293" t="s">
        <v>1547</v>
      </c>
      <c r="CX1293" t="s">
        <v>1547</v>
      </c>
      <c r="CY1293">
        <v>1291</v>
      </c>
      <c r="CZ1293" t="s">
        <v>11371</v>
      </c>
      <c r="DA1293" t="s">
        <v>1547</v>
      </c>
      <c r="DB1293" t="s">
        <v>1881</v>
      </c>
      <c r="DC1293" t="s">
        <v>1882</v>
      </c>
      <c r="DD1293" t="s">
        <v>4601</v>
      </c>
      <c r="DE1293" t="s">
        <v>4602</v>
      </c>
      <c r="DF1293" t="s">
        <v>4687</v>
      </c>
      <c r="DG1293" t="s">
        <v>1547</v>
      </c>
      <c r="DH1293" t="s">
        <v>1547</v>
      </c>
      <c r="DI1293" t="s">
        <v>1892</v>
      </c>
      <c r="DJ1293" t="e">
        <v>#N/A</v>
      </c>
      <c r="DK1293"/>
      <c r="DL1293" t="s">
        <v>1892</v>
      </c>
      <c r="DM1293">
        <v>9</v>
      </c>
      <c r="DN1293" t="s">
        <v>1883</v>
      </c>
      <c r="DO1293" t="s">
        <v>1564</v>
      </c>
      <c r="DP1293" t="b">
        <v>1</v>
      </c>
      <c r="DQ1293" t="b">
        <v>0</v>
      </c>
      <c r="DR1293" t="b">
        <v>0</v>
      </c>
      <c r="DS1293" t="b">
        <v>0</v>
      </c>
      <c r="DT1293" t="b">
        <v>0</v>
      </c>
      <c r="DU1293" t="b">
        <v>0</v>
      </c>
      <c r="DV1293" t="b">
        <v>0</v>
      </c>
      <c r="DW1293">
        <v>0</v>
      </c>
      <c r="DX1293" t="b">
        <v>0</v>
      </c>
      <c r="DY1293" t="b">
        <v>0</v>
      </c>
      <c r="DZ1293" t="b">
        <v>0</v>
      </c>
      <c r="EA1293" t="b">
        <v>0</v>
      </c>
      <c r="EB1293" t="b">
        <v>0</v>
      </c>
      <c r="EC1293" t="b">
        <v>0</v>
      </c>
      <c r="ED1293" t="b">
        <v>0</v>
      </c>
      <c r="EE1293" t="b">
        <v>0</v>
      </c>
      <c r="EF1293" t="b">
        <v>0</v>
      </c>
      <c r="EG1293" t="b" cm="1">
        <v>0</v>
      </c>
      <c r="EH1293" t="b">
        <v>0</v>
      </c>
      <c r="EI1293" t="b">
        <v>0</v>
      </c>
      <c r="EJ1293" t="b">
        <v>0</v>
      </c>
      <c r="EK1293" t="s">
        <v>1547</v>
      </c>
      <c r="EL1293">
        <v>0</v>
      </c>
      <c r="EM1293">
        <v>18</v>
      </c>
      <c r="EN1293" t="b">
        <v>0</v>
      </c>
    </row>
    <row r="1294" spans="1:144" ht="15.75">
      <c r="A1294" t="s">
        <v>4726</v>
      </c>
      <c r="B1294" t="s">
        <v>1564</v>
      </c>
      <c r="C1294" t="s">
        <v>4717</v>
      </c>
      <c r="D1294" t="s">
        <v>4625</v>
      </c>
      <c r="E1294" t="s">
        <v>4625</v>
      </c>
      <c r="F1294"/>
      <c r="G1294" t="s">
        <v>4625</v>
      </c>
      <c r="H1294" t="s">
        <v>4625</v>
      </c>
      <c r="I1294" t="s">
        <v>2799</v>
      </c>
      <c r="J1294"/>
      <c r="K1294"/>
      <c r="L1294" t="s">
        <v>1743</v>
      </c>
      <c r="M1294" t="s">
        <v>1754</v>
      </c>
      <c r="N1294" t="s">
        <v>4686</v>
      </c>
      <c r="O1294"/>
      <c r="P1294" t="s">
        <v>1564</v>
      </c>
      <c r="Q1294" t="s">
        <v>4602</v>
      </c>
      <c r="R1294" t="s">
        <v>4603</v>
      </c>
      <c r="S1294"/>
      <c r="T1294"/>
      <c r="U1294" t="s">
        <v>4729</v>
      </c>
      <c r="V1294" t="s">
        <v>4629</v>
      </c>
      <c r="W1294"/>
      <c r="X1294"/>
      <c r="Y1294"/>
      <c r="Z1294"/>
      <c r="AA1294"/>
      <c r="AB1294"/>
      <c r="AC1294"/>
      <c r="AD1294"/>
      <c r="AE1294"/>
      <c r="AF1294"/>
      <c r="AG1294"/>
      <c r="AH1294"/>
      <c r="AI1294"/>
      <c r="AJ1294"/>
      <c r="AK1294"/>
      <c r="AL1294"/>
      <c r="AM1294"/>
      <c r="AN1294"/>
      <c r="AO1294" s="108" t="s">
        <v>43</v>
      </c>
      <c r="AP1294" t="s">
        <v>2867</v>
      </c>
      <c r="AQ1294">
        <v>71</v>
      </c>
      <c r="AR1294" t="e">
        <v>#N/A</v>
      </c>
      <c r="AS1294" t="s">
        <v>4717</v>
      </c>
      <c r="AT1294" t="e">
        <v>#N/A</v>
      </c>
      <c r="AU1294" t="s">
        <v>4625</v>
      </c>
      <c r="AV1294" t="s">
        <v>11148</v>
      </c>
      <c r="AW1294" t="s">
        <v>1744</v>
      </c>
      <c r="AX1294" t="s">
        <v>1740</v>
      </c>
      <c r="AY1294" t="s">
        <v>11148</v>
      </c>
      <c r="AZ1294" t="s">
        <v>4602</v>
      </c>
      <c r="BA1294" t="s">
        <v>11150</v>
      </c>
      <c r="BB1294" t="s">
        <v>2799</v>
      </c>
      <c r="BC1294" t="s">
        <v>1743</v>
      </c>
      <c r="BD1294" t="s">
        <v>11481</v>
      </c>
      <c r="BE1294" t="s">
        <v>4727</v>
      </c>
      <c r="BF1294">
        <v>1153</v>
      </c>
      <c r="BG1294">
        <v>1285</v>
      </c>
      <c r="BH1294">
        <v>0</v>
      </c>
      <c r="BI1294" t="s">
        <v>1547</v>
      </c>
      <c r="BJ1294">
        <v>0</v>
      </c>
      <c r="BK1294">
        <v>0</v>
      </c>
      <c r="BL1294">
        <v>1153</v>
      </c>
      <c r="BM1294" t="s">
        <v>11155</v>
      </c>
      <c r="BN1294" t="s">
        <v>4728</v>
      </c>
      <c r="BO1294" t="s">
        <v>11703</v>
      </c>
      <c r="BP1294" t="e" cm="1">
        <v>#N/A</v>
      </c>
      <c r="BQ1294" t="s">
        <v>1547</v>
      </c>
      <c r="BR1294" t="s">
        <v>11617</v>
      </c>
      <c r="BS1294">
        <v>36</v>
      </c>
      <c r="BT1294" t="s">
        <v>5312</v>
      </c>
      <c r="BU1294" t="s">
        <v>4726</v>
      </c>
      <c r="BV1294" t="s">
        <v>4625</v>
      </c>
      <c r="BW1294" t="s">
        <v>11148</v>
      </c>
      <c r="BX1294" t="s">
        <v>11148</v>
      </c>
      <c r="BY1294" t="s">
        <v>11482</v>
      </c>
      <c r="BZ1294" t="s">
        <v>1547</v>
      </c>
      <c r="CA1294" t="s">
        <v>1744</v>
      </c>
      <c r="CB1294" t="s">
        <v>1754</v>
      </c>
      <c r="CC1294"/>
      <c r="CD1294" t="s">
        <v>998</v>
      </c>
      <c r="CE1294" t="s">
        <v>2799</v>
      </c>
      <c r="CF1294" t="s">
        <v>11732</v>
      </c>
      <c r="CG1294" t="s">
        <v>11733</v>
      </c>
      <c r="CH1294" t="s">
        <v>2799</v>
      </c>
      <c r="CI1294" t="s">
        <v>1547</v>
      </c>
      <c r="CJ1294" t="s">
        <v>4603</v>
      </c>
      <c r="CK1294" t="s">
        <v>1564</v>
      </c>
      <c r="CL1294"/>
      <c r="CM1294"/>
      <c r="CN1294" t="s">
        <v>4729</v>
      </c>
      <c r="CO1294" t="s">
        <v>4629</v>
      </c>
      <c r="CP1294" t="s">
        <v>4729</v>
      </c>
      <c r="CQ1294" t="s">
        <v>4629</v>
      </c>
      <c r="CR1294" t="s">
        <v>1547</v>
      </c>
      <c r="CS1294">
        <v>0</v>
      </c>
      <c r="CT1294" t="s">
        <v>1547</v>
      </c>
      <c r="CU1294" t="s">
        <v>1547</v>
      </c>
      <c r="CV1294" t="s">
        <v>1547</v>
      </c>
      <c r="CW1294" t="s">
        <v>1547</v>
      </c>
      <c r="CX1294" t="s">
        <v>1547</v>
      </c>
      <c r="CY1294">
        <v>1292</v>
      </c>
      <c r="CZ1294" t="s">
        <v>11372</v>
      </c>
      <c r="DA1294" t="s">
        <v>1547</v>
      </c>
      <c r="DB1294" t="s">
        <v>1881</v>
      </c>
      <c r="DC1294" t="s">
        <v>1882</v>
      </c>
      <c r="DD1294" t="s">
        <v>4625</v>
      </c>
      <c r="DE1294" t="s">
        <v>4602</v>
      </c>
      <c r="DF1294" t="s">
        <v>4625</v>
      </c>
      <c r="DG1294" t="s">
        <v>1547</v>
      </c>
      <c r="DH1294" t="s">
        <v>1547</v>
      </c>
      <c r="DI1294" t="s">
        <v>1892</v>
      </c>
      <c r="DJ1294" t="e">
        <v>#N/A</v>
      </c>
      <c r="DK1294"/>
      <c r="DL1294" t="s">
        <v>1892</v>
      </c>
      <c r="DM1294">
        <v>9</v>
      </c>
      <c r="DN1294" t="s">
        <v>1883</v>
      </c>
      <c r="DO1294" t="s">
        <v>1564</v>
      </c>
      <c r="DP1294" t="b">
        <v>1</v>
      </c>
      <c r="DQ1294" t="b">
        <v>0</v>
      </c>
      <c r="DR1294" t="b">
        <v>0</v>
      </c>
      <c r="DS1294" t="b">
        <v>0</v>
      </c>
      <c r="DT1294" t="b">
        <v>0</v>
      </c>
      <c r="DU1294" t="b">
        <v>0</v>
      </c>
      <c r="DV1294" t="b">
        <v>0</v>
      </c>
      <c r="DW1294">
        <v>0</v>
      </c>
      <c r="DX1294" t="b">
        <v>0</v>
      </c>
      <c r="DY1294" t="b">
        <v>0</v>
      </c>
      <c r="DZ1294" t="b">
        <v>0</v>
      </c>
      <c r="EA1294" t="b">
        <v>0</v>
      </c>
      <c r="EB1294" t="b">
        <v>0</v>
      </c>
      <c r="EC1294" t="b">
        <v>0</v>
      </c>
      <c r="ED1294" t="b">
        <v>0</v>
      </c>
      <c r="EE1294" t="b">
        <v>0</v>
      </c>
      <c r="EF1294" t="b">
        <v>0</v>
      </c>
      <c r="EG1294" t="b" cm="1">
        <v>0</v>
      </c>
      <c r="EH1294" t="b">
        <v>0</v>
      </c>
      <c r="EI1294" t="b">
        <v>0</v>
      </c>
      <c r="EJ1294" t="b">
        <v>0</v>
      </c>
      <c r="EK1294" t="s">
        <v>1547</v>
      </c>
      <c r="EL1294">
        <v>0</v>
      </c>
      <c r="EM1294">
        <v>6</v>
      </c>
      <c r="EN1294" t="b">
        <v>0</v>
      </c>
    </row>
    <row r="1295" spans="1:144" ht="15.75">
      <c r="A1295" t="s">
        <v>4726</v>
      </c>
      <c r="B1295" t="s">
        <v>1564</v>
      </c>
      <c r="C1295" t="s">
        <v>4717</v>
      </c>
      <c r="D1295" t="s">
        <v>4618</v>
      </c>
      <c r="E1295" t="s">
        <v>4619</v>
      </c>
      <c r="F1295"/>
      <c r="G1295" t="s">
        <v>4618</v>
      </c>
      <c r="H1295" t="s">
        <v>4618</v>
      </c>
      <c r="I1295" t="s">
        <v>2799</v>
      </c>
      <c r="J1295"/>
      <c r="K1295"/>
      <c r="L1295" t="s">
        <v>1743</v>
      </c>
      <c r="M1295" t="s">
        <v>1779</v>
      </c>
      <c r="N1295"/>
      <c r="O1295"/>
      <c r="P1295" t="s">
        <v>1564</v>
      </c>
      <c r="Q1295" t="s">
        <v>4602</v>
      </c>
      <c r="R1295" t="s">
        <v>4603</v>
      </c>
      <c r="S1295"/>
      <c r="T1295"/>
      <c r="U1295" t="s">
        <v>4729</v>
      </c>
      <c r="V1295" t="s">
        <v>4620</v>
      </c>
      <c r="W1295"/>
      <c r="X1295"/>
      <c r="Y1295"/>
      <c r="Z1295"/>
      <c r="AA1295"/>
      <c r="AB1295"/>
      <c r="AC1295"/>
      <c r="AD1295"/>
      <c r="AE1295"/>
      <c r="AF1295"/>
      <c r="AG1295"/>
      <c r="AH1295"/>
      <c r="AI1295"/>
      <c r="AJ1295"/>
      <c r="AK1295"/>
      <c r="AL1295"/>
      <c r="AM1295"/>
      <c r="AN1295"/>
      <c r="AO1295" s="108" t="s">
        <v>43</v>
      </c>
      <c r="AP1295" t="s">
        <v>2867</v>
      </c>
      <c r="AQ1295">
        <v>72</v>
      </c>
      <c r="AR1295" t="e">
        <v>#N/A</v>
      </c>
      <c r="AS1295" t="s">
        <v>4717</v>
      </c>
      <c r="AT1295" t="e">
        <v>#N/A</v>
      </c>
      <c r="AU1295" t="s">
        <v>4619</v>
      </c>
      <c r="AV1295" t="s">
        <v>11127</v>
      </c>
      <c r="AW1295" t="s">
        <v>1744</v>
      </c>
      <c r="AX1295" t="s">
        <v>1740</v>
      </c>
      <c r="AY1295" t="s">
        <v>11128</v>
      </c>
      <c r="AZ1295" t="s">
        <v>4602</v>
      </c>
      <c r="BA1295" t="s">
        <v>11129</v>
      </c>
      <c r="BB1295" t="s">
        <v>2799</v>
      </c>
      <c r="BC1295" t="s">
        <v>1743</v>
      </c>
      <c r="BD1295" t="s">
        <v>11491</v>
      </c>
      <c r="BE1295" t="s">
        <v>4727</v>
      </c>
      <c r="BF1295">
        <v>1150</v>
      </c>
      <c r="BG1295">
        <v>1285</v>
      </c>
      <c r="BH1295">
        <v>0</v>
      </c>
      <c r="BI1295" t="s">
        <v>1547</v>
      </c>
      <c r="BJ1295">
        <v>0</v>
      </c>
      <c r="BK1295">
        <v>0</v>
      </c>
      <c r="BL1295">
        <v>1150</v>
      </c>
      <c r="BM1295" t="s">
        <v>11133</v>
      </c>
      <c r="BN1295" t="s">
        <v>4728</v>
      </c>
      <c r="BO1295" t="s">
        <v>11703</v>
      </c>
      <c r="BP1295" t="e" cm="1">
        <v>#N/A</v>
      </c>
      <c r="BQ1295" t="s">
        <v>1547</v>
      </c>
      <c r="BR1295" t="s">
        <v>11617</v>
      </c>
      <c r="BS1295">
        <v>37</v>
      </c>
      <c r="BT1295" t="s">
        <v>5322</v>
      </c>
      <c r="BU1295" t="s">
        <v>4726</v>
      </c>
      <c r="BV1295" t="s">
        <v>4618</v>
      </c>
      <c r="BW1295" t="s">
        <v>11127</v>
      </c>
      <c r="BX1295" t="s">
        <v>11128</v>
      </c>
      <c r="BY1295" t="s">
        <v>1744</v>
      </c>
      <c r="BZ1295" t="s">
        <v>1547</v>
      </c>
      <c r="CA1295" t="s">
        <v>1744</v>
      </c>
      <c r="CB1295" t="s">
        <v>1779</v>
      </c>
      <c r="CC1295"/>
      <c r="CD1295" t="s">
        <v>998</v>
      </c>
      <c r="CE1295" t="s">
        <v>2799</v>
      </c>
      <c r="CF1295" t="s">
        <v>11735</v>
      </c>
      <c r="CG1295" t="s">
        <v>11736</v>
      </c>
      <c r="CH1295" t="s">
        <v>2799</v>
      </c>
      <c r="CI1295" t="s">
        <v>1547</v>
      </c>
      <c r="CJ1295" t="s">
        <v>4603</v>
      </c>
      <c r="CK1295" t="s">
        <v>1564</v>
      </c>
      <c r="CL1295"/>
      <c r="CM1295"/>
      <c r="CN1295" t="s">
        <v>4729</v>
      </c>
      <c r="CO1295" t="s">
        <v>4620</v>
      </c>
      <c r="CP1295" t="s">
        <v>4729</v>
      </c>
      <c r="CQ1295" t="s">
        <v>4620</v>
      </c>
      <c r="CR1295" t="s">
        <v>1547</v>
      </c>
      <c r="CS1295">
        <v>0</v>
      </c>
      <c r="CT1295" t="s">
        <v>1547</v>
      </c>
      <c r="CU1295" t="s">
        <v>1547</v>
      </c>
      <c r="CV1295" t="s">
        <v>1547</v>
      </c>
      <c r="CW1295" t="s">
        <v>1547</v>
      </c>
      <c r="CX1295" t="s">
        <v>1547</v>
      </c>
      <c r="CY1295">
        <v>1293</v>
      </c>
      <c r="CZ1295" t="s">
        <v>11373</v>
      </c>
      <c r="DA1295" t="s">
        <v>1547</v>
      </c>
      <c r="DB1295" t="s">
        <v>1881</v>
      </c>
      <c r="DC1295" t="s">
        <v>1882</v>
      </c>
      <c r="DD1295" t="s">
        <v>4619</v>
      </c>
      <c r="DE1295" t="s">
        <v>4602</v>
      </c>
      <c r="DF1295" t="s">
        <v>4618</v>
      </c>
      <c r="DG1295" t="s">
        <v>1547</v>
      </c>
      <c r="DH1295" t="s">
        <v>1547</v>
      </c>
      <c r="DI1295" t="s">
        <v>1892</v>
      </c>
      <c r="DJ1295" t="e">
        <v>#N/A</v>
      </c>
      <c r="DK1295"/>
      <c r="DL1295" t="s">
        <v>1892</v>
      </c>
      <c r="DM1295">
        <v>9</v>
      </c>
      <c r="DN1295" t="s">
        <v>1883</v>
      </c>
      <c r="DO1295" t="s">
        <v>1564</v>
      </c>
      <c r="DP1295" t="b">
        <v>1</v>
      </c>
      <c r="DQ1295" t="b">
        <v>0</v>
      </c>
      <c r="DR1295" t="b">
        <v>0</v>
      </c>
      <c r="DS1295" t="b">
        <v>0</v>
      </c>
      <c r="DT1295" t="b">
        <v>0</v>
      </c>
      <c r="DU1295" t="b">
        <v>0</v>
      </c>
      <c r="DV1295" t="b">
        <v>0</v>
      </c>
      <c r="DW1295">
        <v>0</v>
      </c>
      <c r="DX1295" t="b">
        <v>0</v>
      </c>
      <c r="DY1295" t="b">
        <v>0</v>
      </c>
      <c r="DZ1295" t="b">
        <v>0</v>
      </c>
      <c r="EA1295" t="b">
        <v>0</v>
      </c>
      <c r="EB1295" t="b">
        <v>0</v>
      </c>
      <c r="EC1295" t="b">
        <v>0</v>
      </c>
      <c r="ED1295" t="b">
        <v>0</v>
      </c>
      <c r="EE1295" t="b">
        <v>0</v>
      </c>
      <c r="EF1295" t="b">
        <v>0</v>
      </c>
      <c r="EG1295" t="b" cm="1">
        <v>0</v>
      </c>
      <c r="EH1295" t="b">
        <v>0</v>
      </c>
      <c r="EI1295" t="b">
        <v>0</v>
      </c>
      <c r="EJ1295" t="b">
        <v>0</v>
      </c>
      <c r="EK1295" t="s">
        <v>1547</v>
      </c>
      <c r="EL1295">
        <v>0</v>
      </c>
      <c r="EM1295">
        <v>17</v>
      </c>
      <c r="EN1295" t="b">
        <v>0</v>
      </c>
    </row>
    <row r="1296" spans="1:144" ht="15.75">
      <c r="A1296" t="s">
        <v>4726</v>
      </c>
      <c r="B1296" t="s">
        <v>1564</v>
      </c>
      <c r="C1296" t="s">
        <v>4717</v>
      </c>
      <c r="D1296" t="s">
        <v>4691</v>
      </c>
      <c r="E1296" t="s">
        <v>4692</v>
      </c>
      <c r="F1296"/>
      <c r="G1296" t="s">
        <v>4691</v>
      </c>
      <c r="H1296" t="s">
        <v>4692</v>
      </c>
      <c r="I1296" t="s">
        <v>2799</v>
      </c>
      <c r="J1296" t="s">
        <v>4694</v>
      </c>
      <c r="K1296"/>
      <c r="L1296" t="s">
        <v>1743</v>
      </c>
      <c r="M1296" t="s">
        <v>1779</v>
      </c>
      <c r="N1296"/>
      <c r="O1296"/>
      <c r="P1296" t="s">
        <v>1564</v>
      </c>
      <c r="Q1296" t="s">
        <v>4602</v>
      </c>
      <c r="R1296" t="s">
        <v>4603</v>
      </c>
      <c r="S1296"/>
      <c r="T1296"/>
      <c r="U1296" t="s">
        <v>4729</v>
      </c>
      <c r="V1296" t="s">
        <v>4696</v>
      </c>
      <c r="W1296"/>
      <c r="X1296"/>
      <c r="Y1296"/>
      <c r="Z1296"/>
      <c r="AA1296"/>
      <c r="AB1296"/>
      <c r="AC1296"/>
      <c r="AD1296"/>
      <c r="AE1296"/>
      <c r="AF1296"/>
      <c r="AG1296"/>
      <c r="AH1296"/>
      <c r="AI1296"/>
      <c r="AJ1296"/>
      <c r="AK1296"/>
      <c r="AL1296"/>
      <c r="AM1296"/>
      <c r="AN1296"/>
      <c r="AO1296" s="108" t="s">
        <v>43</v>
      </c>
      <c r="AP1296" t="s">
        <v>2867</v>
      </c>
      <c r="AQ1296">
        <v>73</v>
      </c>
      <c r="AR1296" t="e">
        <v>#N/A</v>
      </c>
      <c r="AS1296" t="s">
        <v>4717</v>
      </c>
      <c r="AT1296" t="e">
        <v>#N/A</v>
      </c>
      <c r="AU1296" t="s">
        <v>4692</v>
      </c>
      <c r="AV1296" t="s">
        <v>11513</v>
      </c>
      <c r="AW1296" t="s">
        <v>1744</v>
      </c>
      <c r="AX1296" t="s">
        <v>1740</v>
      </c>
      <c r="AY1296" t="s">
        <v>11514</v>
      </c>
      <c r="AZ1296" t="s">
        <v>4602</v>
      </c>
      <c r="BA1296" t="s">
        <v>11515</v>
      </c>
      <c r="BB1296" t="s">
        <v>2799</v>
      </c>
      <c r="BC1296" t="s">
        <v>1743</v>
      </c>
      <c r="BD1296" t="s">
        <v>11516</v>
      </c>
      <c r="BE1296" t="s">
        <v>4727</v>
      </c>
      <c r="BF1296">
        <v>1237</v>
      </c>
      <c r="BG1296">
        <v>1285</v>
      </c>
      <c r="BH1296">
        <v>0</v>
      </c>
      <c r="BI1296" t="s">
        <v>1547</v>
      </c>
      <c r="BJ1296">
        <v>0</v>
      </c>
      <c r="BK1296" t="e" cm="1">
        <v>#N/A</v>
      </c>
      <c r="BL1296" t="e" cm="1">
        <v>#N/A</v>
      </c>
      <c r="BM1296" t="s">
        <v>4694</v>
      </c>
      <c r="BN1296" t="s">
        <v>4728</v>
      </c>
      <c r="BO1296" t="s">
        <v>11703</v>
      </c>
      <c r="BP1296" t="e" cm="1">
        <v>#N/A</v>
      </c>
      <c r="BQ1296" t="s">
        <v>1547</v>
      </c>
      <c r="BR1296" t="s">
        <v>11617</v>
      </c>
      <c r="BS1296">
        <v>38</v>
      </c>
      <c r="BT1296" t="s">
        <v>5333</v>
      </c>
      <c r="BU1296" t="s">
        <v>4726</v>
      </c>
      <c r="BV1296" t="s">
        <v>4691</v>
      </c>
      <c r="BW1296" t="s">
        <v>11513</v>
      </c>
      <c r="BX1296" t="s">
        <v>11513</v>
      </c>
      <c r="BY1296" t="s">
        <v>1744</v>
      </c>
      <c r="BZ1296" t="s">
        <v>1547</v>
      </c>
      <c r="CA1296" t="s">
        <v>1744</v>
      </c>
      <c r="CB1296" t="s">
        <v>1779</v>
      </c>
      <c r="CC1296"/>
      <c r="CD1296" t="s">
        <v>998</v>
      </c>
      <c r="CE1296" t="s">
        <v>2799</v>
      </c>
      <c r="CF1296" t="s">
        <v>11738</v>
      </c>
      <c r="CG1296" t="s">
        <v>11739</v>
      </c>
      <c r="CH1296" t="s">
        <v>2799</v>
      </c>
      <c r="CI1296" t="s">
        <v>1547</v>
      </c>
      <c r="CJ1296" t="s">
        <v>4603</v>
      </c>
      <c r="CK1296" t="s">
        <v>1564</v>
      </c>
      <c r="CL1296"/>
      <c r="CM1296"/>
      <c r="CN1296" t="s">
        <v>4729</v>
      </c>
      <c r="CO1296" t="s">
        <v>4696</v>
      </c>
      <c r="CP1296" t="s">
        <v>4729</v>
      </c>
      <c r="CQ1296" t="s">
        <v>4696</v>
      </c>
      <c r="CR1296" t="s">
        <v>1547</v>
      </c>
      <c r="CS1296">
        <v>0</v>
      </c>
      <c r="CT1296" t="s">
        <v>1547</v>
      </c>
      <c r="CU1296" t="s">
        <v>1547</v>
      </c>
      <c r="CV1296" t="e">
        <v>#N/A</v>
      </c>
      <c r="CW1296" t="s">
        <v>1547</v>
      </c>
      <c r="CX1296" t="s">
        <v>1547</v>
      </c>
      <c r="CY1296">
        <v>1294</v>
      </c>
      <c r="CZ1296" t="s">
        <v>11374</v>
      </c>
      <c r="DA1296" t="s">
        <v>1547</v>
      </c>
      <c r="DB1296" t="s">
        <v>1881</v>
      </c>
      <c r="DC1296" t="s">
        <v>1882</v>
      </c>
      <c r="DD1296" t="s">
        <v>4692</v>
      </c>
      <c r="DE1296" t="s">
        <v>4602</v>
      </c>
      <c r="DF1296" t="s">
        <v>4691</v>
      </c>
      <c r="DG1296" t="s">
        <v>1547</v>
      </c>
      <c r="DH1296" t="s">
        <v>1547</v>
      </c>
      <c r="DI1296" t="s">
        <v>1892</v>
      </c>
      <c r="DJ1296" t="e">
        <v>#N/A</v>
      </c>
      <c r="DK1296"/>
      <c r="DL1296" t="s">
        <v>1892</v>
      </c>
      <c r="DM1296">
        <v>9</v>
      </c>
      <c r="DN1296" t="s">
        <v>1883</v>
      </c>
      <c r="DO1296" t="s">
        <v>1564</v>
      </c>
      <c r="DP1296" t="b">
        <v>1</v>
      </c>
      <c r="DQ1296" t="b">
        <v>0</v>
      </c>
      <c r="DR1296" t="b">
        <v>0</v>
      </c>
      <c r="DS1296" t="b">
        <v>0</v>
      </c>
      <c r="DT1296" t="b">
        <v>0</v>
      </c>
      <c r="DU1296" t="b">
        <v>0</v>
      </c>
      <c r="DV1296" t="b">
        <v>0</v>
      </c>
      <c r="DW1296">
        <v>0</v>
      </c>
      <c r="DX1296" t="b">
        <v>0</v>
      </c>
      <c r="DY1296" t="b">
        <v>0</v>
      </c>
      <c r="DZ1296" t="b">
        <v>0</v>
      </c>
      <c r="EA1296" t="b">
        <v>0</v>
      </c>
      <c r="EB1296" t="b">
        <v>0</v>
      </c>
      <c r="EC1296" t="b">
        <v>0</v>
      </c>
      <c r="ED1296" t="b">
        <v>0</v>
      </c>
      <c r="EE1296" t="b">
        <v>0</v>
      </c>
      <c r="EF1296" t="b">
        <v>0</v>
      </c>
      <c r="EG1296" t="b" cm="1">
        <v>1</v>
      </c>
      <c r="EH1296" t="b">
        <v>0</v>
      </c>
      <c r="EI1296" t="b">
        <v>0</v>
      </c>
      <c r="EJ1296" t="b">
        <v>1</v>
      </c>
      <c r="EK1296" t="s">
        <v>5887</v>
      </c>
      <c r="EL1296">
        <v>1</v>
      </c>
      <c r="EM1296">
        <v>12</v>
      </c>
      <c r="EN1296" t="b">
        <v>0</v>
      </c>
    </row>
    <row r="1297" spans="1:144" ht="15.75">
      <c r="A1297" t="s">
        <v>4726</v>
      </c>
      <c r="B1297" t="s">
        <v>1564</v>
      </c>
      <c r="C1297" t="s">
        <v>4717</v>
      </c>
      <c r="D1297" t="s">
        <v>4662</v>
      </c>
      <c r="E1297" t="s">
        <v>4663</v>
      </c>
      <c r="F1297"/>
      <c r="G1297" t="s">
        <v>4662</v>
      </c>
      <c r="H1297" t="s">
        <v>4662</v>
      </c>
      <c r="I1297" t="s">
        <v>2798</v>
      </c>
      <c r="J1297"/>
      <c r="K1297"/>
      <c r="L1297" t="s">
        <v>1743</v>
      </c>
      <c r="M1297" t="s">
        <v>1995</v>
      </c>
      <c r="N1297"/>
      <c r="O1297"/>
      <c r="P1297" t="s">
        <v>1564</v>
      </c>
      <c r="Q1297" t="s">
        <v>4602</v>
      </c>
      <c r="R1297" t="s">
        <v>4603</v>
      </c>
      <c r="S1297"/>
      <c r="T1297"/>
      <c r="U1297" t="s">
        <v>4729</v>
      </c>
      <c r="V1297" t="s">
        <v>4665</v>
      </c>
      <c r="W1297"/>
      <c r="X1297"/>
      <c r="Y1297"/>
      <c r="Z1297"/>
      <c r="AA1297"/>
      <c r="AB1297"/>
      <c r="AC1297"/>
      <c r="AD1297"/>
      <c r="AE1297"/>
      <c r="AF1297"/>
      <c r="AG1297"/>
      <c r="AH1297"/>
      <c r="AI1297"/>
      <c r="AJ1297"/>
      <c r="AK1297"/>
      <c r="AL1297"/>
      <c r="AM1297"/>
      <c r="AN1297"/>
      <c r="AO1297" s="108" t="s">
        <v>43</v>
      </c>
      <c r="AP1297" t="s">
        <v>2867</v>
      </c>
      <c r="AQ1297">
        <v>74</v>
      </c>
      <c r="AR1297" t="e">
        <v>#N/A</v>
      </c>
      <c r="AS1297" t="s">
        <v>4717</v>
      </c>
      <c r="AT1297" t="e">
        <v>#N/A</v>
      </c>
      <c r="AU1297" t="s">
        <v>4663</v>
      </c>
      <c r="AV1297" t="s">
        <v>11252</v>
      </c>
      <c r="AW1297" t="s">
        <v>1744</v>
      </c>
      <c r="AX1297" t="s">
        <v>1740</v>
      </c>
      <c r="AY1297" t="s">
        <v>11253</v>
      </c>
      <c r="AZ1297" t="s">
        <v>4602</v>
      </c>
      <c r="BA1297" t="s">
        <v>11254</v>
      </c>
      <c r="BB1297" t="s">
        <v>2798</v>
      </c>
      <c r="BC1297" t="s">
        <v>1743</v>
      </c>
      <c r="BD1297" t="s">
        <v>11603</v>
      </c>
      <c r="BE1297" t="s">
        <v>4727</v>
      </c>
      <c r="BF1297">
        <v>1168</v>
      </c>
      <c r="BG1297">
        <v>1285</v>
      </c>
      <c r="BH1297">
        <v>0</v>
      </c>
      <c r="BI1297" t="s">
        <v>1547</v>
      </c>
      <c r="BJ1297">
        <v>0</v>
      </c>
      <c r="BK1297">
        <v>0</v>
      </c>
      <c r="BL1297">
        <v>1168</v>
      </c>
      <c r="BM1297" t="s">
        <v>11257</v>
      </c>
      <c r="BN1297" t="s">
        <v>4728</v>
      </c>
      <c r="BO1297" t="s">
        <v>11703</v>
      </c>
      <c r="BP1297" t="e" cm="1">
        <v>#N/A</v>
      </c>
      <c r="BQ1297" t="s">
        <v>1547</v>
      </c>
      <c r="BR1297" t="s">
        <v>11617</v>
      </c>
      <c r="BS1297">
        <v>39</v>
      </c>
      <c r="BT1297" t="s">
        <v>5344</v>
      </c>
      <c r="BU1297" t="s">
        <v>4726</v>
      </c>
      <c r="BV1297" t="s">
        <v>4662</v>
      </c>
      <c r="BW1297" t="s">
        <v>11252</v>
      </c>
      <c r="BX1297" t="s">
        <v>11253</v>
      </c>
      <c r="BY1297" t="s">
        <v>1744</v>
      </c>
      <c r="BZ1297" t="s">
        <v>1547</v>
      </c>
      <c r="CA1297" t="s">
        <v>1744</v>
      </c>
      <c r="CB1297" t="s">
        <v>1995</v>
      </c>
      <c r="CC1297"/>
      <c r="CD1297" t="s">
        <v>998</v>
      </c>
      <c r="CE1297" t="s">
        <v>2798</v>
      </c>
      <c r="CF1297" t="s">
        <v>11741</v>
      </c>
      <c r="CG1297" t="s">
        <v>11742</v>
      </c>
      <c r="CH1297" t="s">
        <v>2798</v>
      </c>
      <c r="CI1297" t="s">
        <v>1547</v>
      </c>
      <c r="CJ1297" t="s">
        <v>4603</v>
      </c>
      <c r="CK1297" t="s">
        <v>1564</v>
      </c>
      <c r="CL1297"/>
      <c r="CM1297"/>
      <c r="CN1297" t="s">
        <v>4729</v>
      </c>
      <c r="CO1297" t="s">
        <v>4665</v>
      </c>
      <c r="CP1297" t="s">
        <v>4729</v>
      </c>
      <c r="CQ1297" t="s">
        <v>4665</v>
      </c>
      <c r="CR1297" t="s">
        <v>1547</v>
      </c>
      <c r="CS1297">
        <v>0</v>
      </c>
      <c r="CT1297" t="s">
        <v>1547</v>
      </c>
      <c r="CU1297" t="s">
        <v>1547</v>
      </c>
      <c r="CV1297" t="s">
        <v>1547</v>
      </c>
      <c r="CW1297" t="s">
        <v>1547</v>
      </c>
      <c r="CX1297" t="s">
        <v>1547</v>
      </c>
      <c r="CY1297">
        <v>1295</v>
      </c>
      <c r="CZ1297" t="s">
        <v>11375</v>
      </c>
      <c r="DA1297" t="s">
        <v>1547</v>
      </c>
      <c r="DB1297" t="s">
        <v>1881</v>
      </c>
      <c r="DC1297" t="s">
        <v>1882</v>
      </c>
      <c r="DD1297" t="s">
        <v>4663</v>
      </c>
      <c r="DE1297" t="s">
        <v>4602</v>
      </c>
      <c r="DF1297" t="s">
        <v>4662</v>
      </c>
      <c r="DG1297" t="s">
        <v>1547</v>
      </c>
      <c r="DH1297" t="s">
        <v>1547</v>
      </c>
      <c r="DI1297" t="s">
        <v>1892</v>
      </c>
      <c r="DJ1297" t="e">
        <v>#N/A</v>
      </c>
      <c r="DK1297"/>
      <c r="DL1297" t="s">
        <v>1892</v>
      </c>
      <c r="DM1297">
        <v>9</v>
      </c>
      <c r="DN1297" t="s">
        <v>1883</v>
      </c>
      <c r="DO1297" t="s">
        <v>1564</v>
      </c>
      <c r="DP1297" t="b">
        <v>1</v>
      </c>
      <c r="DQ1297" t="b">
        <v>0</v>
      </c>
      <c r="DR1297" t="b">
        <v>0</v>
      </c>
      <c r="DS1297" t="b">
        <v>0</v>
      </c>
      <c r="DT1297" t="b">
        <v>0</v>
      </c>
      <c r="DU1297" t="b">
        <v>0</v>
      </c>
      <c r="DV1297" t="b">
        <v>0</v>
      </c>
      <c r="DW1297">
        <v>0</v>
      </c>
      <c r="DX1297" t="b">
        <v>0</v>
      </c>
      <c r="DY1297" t="b">
        <v>0</v>
      </c>
      <c r="DZ1297" t="b">
        <v>0</v>
      </c>
      <c r="EA1297" t="b">
        <v>0</v>
      </c>
      <c r="EB1297" t="b">
        <v>0</v>
      </c>
      <c r="EC1297" t="b">
        <v>0</v>
      </c>
      <c r="ED1297" t="b">
        <v>0</v>
      </c>
      <c r="EE1297" t="b">
        <v>0</v>
      </c>
      <c r="EF1297" t="b">
        <v>0</v>
      </c>
      <c r="EG1297" t="b" cm="1">
        <v>0</v>
      </c>
      <c r="EH1297" t="b">
        <v>0</v>
      </c>
      <c r="EI1297" t="b">
        <v>0</v>
      </c>
      <c r="EJ1297" t="b">
        <v>0</v>
      </c>
      <c r="EK1297" t="s">
        <v>1547</v>
      </c>
      <c r="EL1297">
        <v>0</v>
      </c>
      <c r="EM1297">
        <v>15</v>
      </c>
      <c r="EN1297" t="b">
        <v>0</v>
      </c>
    </row>
    <row r="1298" spans="1:144" ht="15.75">
      <c r="A1298" t="s">
        <v>4726</v>
      </c>
      <c r="B1298" t="s">
        <v>1564</v>
      </c>
      <c r="C1298" t="s">
        <v>4717</v>
      </c>
      <c r="D1298" t="s">
        <v>4650</v>
      </c>
      <c r="E1298" t="s">
        <v>4651</v>
      </c>
      <c r="F1298"/>
      <c r="G1298" t="s">
        <v>4650</v>
      </c>
      <c r="H1298" t="s">
        <v>4650</v>
      </c>
      <c r="I1298" t="s">
        <v>2798</v>
      </c>
      <c r="J1298"/>
      <c r="K1298"/>
      <c r="L1298" t="s">
        <v>1743</v>
      </c>
      <c r="M1298" t="s">
        <v>1995</v>
      </c>
      <c r="N1298"/>
      <c r="O1298"/>
      <c r="P1298" t="s">
        <v>1564</v>
      </c>
      <c r="Q1298" t="s">
        <v>4602</v>
      </c>
      <c r="R1298" t="s">
        <v>4603</v>
      </c>
      <c r="S1298"/>
      <c r="T1298"/>
      <c r="U1298" t="s">
        <v>4729</v>
      </c>
      <c r="V1298" t="s">
        <v>4652</v>
      </c>
      <c r="W1298"/>
      <c r="X1298"/>
      <c r="Y1298"/>
      <c r="Z1298"/>
      <c r="AA1298"/>
      <c r="AB1298"/>
      <c r="AC1298"/>
      <c r="AD1298"/>
      <c r="AE1298"/>
      <c r="AF1298"/>
      <c r="AG1298"/>
      <c r="AH1298"/>
      <c r="AI1298"/>
      <c r="AJ1298"/>
      <c r="AK1298"/>
      <c r="AL1298"/>
      <c r="AM1298"/>
      <c r="AN1298"/>
      <c r="AO1298" s="108" t="s">
        <v>43</v>
      </c>
      <c r="AP1298" t="s">
        <v>2867</v>
      </c>
      <c r="AQ1298">
        <v>75</v>
      </c>
      <c r="AR1298" t="e">
        <v>#N/A</v>
      </c>
      <c r="AS1298" t="s">
        <v>4717</v>
      </c>
      <c r="AT1298" t="e">
        <v>#N/A</v>
      </c>
      <c r="AU1298" t="s">
        <v>4651</v>
      </c>
      <c r="AV1298" t="s">
        <v>11224</v>
      </c>
      <c r="AW1298" t="s">
        <v>1744</v>
      </c>
      <c r="AX1298" t="s">
        <v>1740</v>
      </c>
      <c r="AY1298" t="s">
        <v>11225</v>
      </c>
      <c r="AZ1298" t="s">
        <v>4602</v>
      </c>
      <c r="BA1298" t="s">
        <v>11226</v>
      </c>
      <c r="BB1298" t="s">
        <v>2798</v>
      </c>
      <c r="BC1298" t="s">
        <v>1743</v>
      </c>
      <c r="BD1298" t="s">
        <v>11538</v>
      </c>
      <c r="BE1298" t="s">
        <v>4727</v>
      </c>
      <c r="BF1298">
        <v>1165</v>
      </c>
      <c r="BG1298">
        <v>1285</v>
      </c>
      <c r="BH1298">
        <v>0</v>
      </c>
      <c r="BI1298" t="s">
        <v>1547</v>
      </c>
      <c r="BJ1298">
        <v>0</v>
      </c>
      <c r="BK1298">
        <v>0</v>
      </c>
      <c r="BL1298">
        <v>1165</v>
      </c>
      <c r="BM1298" t="s">
        <v>11229</v>
      </c>
      <c r="BN1298" t="s">
        <v>4728</v>
      </c>
      <c r="BO1298" t="s">
        <v>11703</v>
      </c>
      <c r="BP1298" t="e" cm="1">
        <v>#N/A</v>
      </c>
      <c r="BQ1298" t="s">
        <v>1547</v>
      </c>
      <c r="BR1298" t="s">
        <v>11617</v>
      </c>
      <c r="BS1298">
        <v>40</v>
      </c>
      <c r="BT1298" t="s">
        <v>5355</v>
      </c>
      <c r="BU1298" t="s">
        <v>4726</v>
      </c>
      <c r="BV1298" t="s">
        <v>4650</v>
      </c>
      <c r="BW1298" t="s">
        <v>11224</v>
      </c>
      <c r="BX1298" t="s">
        <v>11225</v>
      </c>
      <c r="BY1298" t="s">
        <v>1744</v>
      </c>
      <c r="BZ1298" t="s">
        <v>1547</v>
      </c>
      <c r="CA1298" t="s">
        <v>1744</v>
      </c>
      <c r="CB1298" t="s">
        <v>1995</v>
      </c>
      <c r="CC1298"/>
      <c r="CD1298" t="s">
        <v>998</v>
      </c>
      <c r="CE1298" t="s">
        <v>2798</v>
      </c>
      <c r="CF1298" t="s">
        <v>11744</v>
      </c>
      <c r="CG1298" t="s">
        <v>11745</v>
      </c>
      <c r="CH1298" t="s">
        <v>2798</v>
      </c>
      <c r="CI1298" t="s">
        <v>1547</v>
      </c>
      <c r="CJ1298" t="s">
        <v>4603</v>
      </c>
      <c r="CK1298" t="s">
        <v>1564</v>
      </c>
      <c r="CL1298"/>
      <c r="CM1298"/>
      <c r="CN1298" t="s">
        <v>4729</v>
      </c>
      <c r="CO1298" t="s">
        <v>4652</v>
      </c>
      <c r="CP1298" t="s">
        <v>4729</v>
      </c>
      <c r="CQ1298" t="s">
        <v>4652</v>
      </c>
      <c r="CR1298" t="s">
        <v>1547</v>
      </c>
      <c r="CS1298">
        <v>0</v>
      </c>
      <c r="CT1298" t="s">
        <v>1547</v>
      </c>
      <c r="CU1298" t="s">
        <v>1547</v>
      </c>
      <c r="CV1298" t="s">
        <v>1547</v>
      </c>
      <c r="CW1298" t="s">
        <v>1547</v>
      </c>
      <c r="CX1298" t="s">
        <v>1547</v>
      </c>
      <c r="CY1298">
        <v>1296</v>
      </c>
      <c r="CZ1298" t="s">
        <v>11376</v>
      </c>
      <c r="DA1298" t="s">
        <v>1547</v>
      </c>
      <c r="DB1298" t="s">
        <v>1881</v>
      </c>
      <c r="DC1298" t="s">
        <v>1882</v>
      </c>
      <c r="DD1298" t="s">
        <v>4651</v>
      </c>
      <c r="DE1298" t="s">
        <v>4602</v>
      </c>
      <c r="DF1298" t="s">
        <v>4650</v>
      </c>
      <c r="DG1298" t="s">
        <v>1547</v>
      </c>
      <c r="DH1298" t="s">
        <v>1547</v>
      </c>
      <c r="DI1298" t="s">
        <v>1892</v>
      </c>
      <c r="DJ1298" t="e">
        <v>#N/A</v>
      </c>
      <c r="DK1298"/>
      <c r="DL1298" t="s">
        <v>1892</v>
      </c>
      <c r="DM1298">
        <v>9</v>
      </c>
      <c r="DN1298" t="s">
        <v>1883</v>
      </c>
      <c r="DO1298" t="s">
        <v>1564</v>
      </c>
      <c r="DP1298" t="b">
        <v>1</v>
      </c>
      <c r="DQ1298" t="b">
        <v>0</v>
      </c>
      <c r="DR1298" t="b">
        <v>0</v>
      </c>
      <c r="DS1298" t="b">
        <v>0</v>
      </c>
      <c r="DT1298" t="b">
        <v>0</v>
      </c>
      <c r="DU1298" t="b">
        <v>0</v>
      </c>
      <c r="DV1298" t="b">
        <v>0</v>
      </c>
      <c r="DW1298">
        <v>0</v>
      </c>
      <c r="DX1298" t="b">
        <v>0</v>
      </c>
      <c r="DY1298" t="b">
        <v>0</v>
      </c>
      <c r="DZ1298" t="b">
        <v>0</v>
      </c>
      <c r="EA1298" t="b">
        <v>0</v>
      </c>
      <c r="EB1298" t="b">
        <v>0</v>
      </c>
      <c r="EC1298" t="b">
        <v>0</v>
      </c>
      <c r="ED1298" t="b">
        <v>0</v>
      </c>
      <c r="EE1298" t="b">
        <v>0</v>
      </c>
      <c r="EF1298" t="b">
        <v>0</v>
      </c>
      <c r="EG1298" t="b" cm="1">
        <v>0</v>
      </c>
      <c r="EH1298" t="b">
        <v>0</v>
      </c>
      <c r="EI1298" t="b">
        <v>0</v>
      </c>
      <c r="EJ1298" t="b">
        <v>0</v>
      </c>
      <c r="EK1298" t="s">
        <v>1547</v>
      </c>
      <c r="EL1298">
        <v>0</v>
      </c>
      <c r="EM1298">
        <v>17</v>
      </c>
      <c r="EN1298" t="b">
        <v>0</v>
      </c>
    </row>
    <row r="1299" spans="1:144" ht="110.25">
      <c r="A1299" t="s">
        <v>4726</v>
      </c>
      <c r="B1299" t="s">
        <v>1564</v>
      </c>
      <c r="C1299" t="s">
        <v>4717</v>
      </c>
      <c r="D1299" t="s">
        <v>4730</v>
      </c>
      <c r="E1299" t="s">
        <v>4731</v>
      </c>
      <c r="F1299"/>
      <c r="G1299" t="s">
        <v>4730</v>
      </c>
      <c r="H1299" s="109" t="s">
        <v>4732</v>
      </c>
      <c r="I1299" t="s">
        <v>2798</v>
      </c>
      <c r="J1299"/>
      <c r="K1299" t="s">
        <v>4733</v>
      </c>
      <c r="L1299" t="s">
        <v>1743</v>
      </c>
      <c r="M1299" t="s">
        <v>1995</v>
      </c>
      <c r="N1299"/>
      <c r="O1299"/>
      <c r="P1299" t="s">
        <v>1564</v>
      </c>
      <c r="Q1299" t="s">
        <v>4602</v>
      </c>
      <c r="R1299" t="s">
        <v>4603</v>
      </c>
      <c r="S1299"/>
      <c r="T1299"/>
      <c r="U1299" t="s">
        <v>4729</v>
      </c>
      <c r="V1299" t="s">
        <v>4734</v>
      </c>
      <c r="W1299"/>
      <c r="X1299"/>
      <c r="Y1299"/>
      <c r="Z1299"/>
      <c r="AA1299"/>
      <c r="AB1299"/>
      <c r="AC1299"/>
      <c r="AD1299"/>
      <c r="AE1299"/>
      <c r="AF1299"/>
      <c r="AG1299"/>
      <c r="AH1299"/>
      <c r="AI1299"/>
      <c r="AJ1299"/>
      <c r="AK1299"/>
      <c r="AL1299"/>
      <c r="AM1299"/>
      <c r="AN1299"/>
      <c r="AO1299" s="108" t="s">
        <v>43</v>
      </c>
      <c r="AP1299" t="s">
        <v>2867</v>
      </c>
      <c r="AQ1299">
        <v>76</v>
      </c>
      <c r="AR1299" t="e">
        <v>#N/A</v>
      </c>
      <c r="AS1299" t="s">
        <v>4717</v>
      </c>
      <c r="AT1299" t="e">
        <v>#N/A</v>
      </c>
      <c r="AU1299" t="s">
        <v>4731</v>
      </c>
      <c r="AV1299" t="s">
        <v>11747</v>
      </c>
      <c r="AW1299" t="s">
        <v>1744</v>
      </c>
      <c r="AX1299" t="s">
        <v>1740</v>
      </c>
      <c r="AY1299" t="s">
        <v>11748</v>
      </c>
      <c r="AZ1299" t="s">
        <v>4602</v>
      </c>
      <c r="BA1299" t="s">
        <v>11749</v>
      </c>
      <c r="BB1299" t="s">
        <v>2798</v>
      </c>
      <c r="BC1299" t="s">
        <v>1743</v>
      </c>
      <c r="BD1299" t="s">
        <v>11750</v>
      </c>
      <c r="BE1299" t="s">
        <v>4727</v>
      </c>
      <c r="BF1299">
        <v>1299</v>
      </c>
      <c r="BG1299">
        <v>1285</v>
      </c>
      <c r="BH1299" t="e">
        <v>#N/A</v>
      </c>
      <c r="BI1299" t="s">
        <v>1547</v>
      </c>
      <c r="BJ1299">
        <v>0</v>
      </c>
      <c r="BK1299">
        <v>0</v>
      </c>
      <c r="BL1299" t="e" cm="1">
        <v>#N/A</v>
      </c>
      <c r="BM1299" t="s">
        <v>1547</v>
      </c>
      <c r="BN1299" t="s">
        <v>4728</v>
      </c>
      <c r="BO1299" t="s">
        <v>11703</v>
      </c>
      <c r="BP1299" t="e" cm="1">
        <v>#N/A</v>
      </c>
      <c r="BQ1299" t="s">
        <v>11751</v>
      </c>
      <c r="BR1299" t="s">
        <v>11617</v>
      </c>
      <c r="BS1299">
        <v>41</v>
      </c>
      <c r="BT1299" t="s">
        <v>5365</v>
      </c>
      <c r="BU1299" t="s">
        <v>4726</v>
      </c>
      <c r="BV1299" t="s">
        <v>4730</v>
      </c>
      <c r="BW1299" t="s">
        <v>11747</v>
      </c>
      <c r="BX1299" t="s">
        <v>11752</v>
      </c>
      <c r="BY1299" t="s">
        <v>1744</v>
      </c>
      <c r="BZ1299" t="s">
        <v>1547</v>
      </c>
      <c r="CA1299" t="s">
        <v>1744</v>
      </c>
      <c r="CB1299" t="s">
        <v>1995</v>
      </c>
      <c r="CC1299"/>
      <c r="CD1299" t="s">
        <v>998</v>
      </c>
      <c r="CE1299" t="s">
        <v>2798</v>
      </c>
      <c r="CF1299" t="s">
        <v>11753</v>
      </c>
      <c r="CG1299" t="s">
        <v>11754</v>
      </c>
      <c r="CH1299" t="s">
        <v>2798</v>
      </c>
      <c r="CI1299" t="s">
        <v>1547</v>
      </c>
      <c r="CJ1299" t="s">
        <v>4603</v>
      </c>
      <c r="CK1299" t="s">
        <v>1564</v>
      </c>
      <c r="CL1299"/>
      <c r="CM1299"/>
      <c r="CN1299" t="s">
        <v>4729</v>
      </c>
      <c r="CO1299" t="s">
        <v>4734</v>
      </c>
      <c r="CP1299" t="s">
        <v>4729</v>
      </c>
      <c r="CQ1299" t="s">
        <v>4734</v>
      </c>
      <c r="CR1299" t="s">
        <v>1547</v>
      </c>
      <c r="CS1299">
        <v>0</v>
      </c>
      <c r="CT1299" t="s">
        <v>1547</v>
      </c>
      <c r="CU1299" t="s">
        <v>1547</v>
      </c>
      <c r="CV1299" t="e">
        <v>#N/A</v>
      </c>
      <c r="CW1299" t="s">
        <v>1547</v>
      </c>
      <c r="CX1299" t="s">
        <v>1547</v>
      </c>
      <c r="CY1299">
        <v>1297</v>
      </c>
      <c r="CZ1299" t="s">
        <v>11377</v>
      </c>
      <c r="DA1299" t="s">
        <v>1547</v>
      </c>
      <c r="DB1299" t="s">
        <v>1881</v>
      </c>
      <c r="DC1299" t="s">
        <v>1882</v>
      </c>
      <c r="DD1299" t="s">
        <v>4731</v>
      </c>
      <c r="DE1299" t="s">
        <v>4602</v>
      </c>
      <c r="DF1299" t="s">
        <v>4730</v>
      </c>
      <c r="DG1299" t="s">
        <v>1547</v>
      </c>
      <c r="DH1299" t="s">
        <v>1547</v>
      </c>
      <c r="DI1299" t="s">
        <v>1892</v>
      </c>
      <c r="DJ1299" t="e">
        <v>#N/A</v>
      </c>
      <c r="DK1299"/>
      <c r="DL1299" t="s">
        <v>1892</v>
      </c>
      <c r="DM1299">
        <v>9</v>
      </c>
      <c r="DN1299" t="s">
        <v>1883</v>
      </c>
      <c r="DO1299" t="s">
        <v>1564</v>
      </c>
      <c r="DP1299" t="b">
        <v>1</v>
      </c>
      <c r="DQ1299" t="b">
        <v>0</v>
      </c>
      <c r="DR1299" t="b">
        <v>1</v>
      </c>
      <c r="DS1299" t="b">
        <v>0</v>
      </c>
      <c r="DT1299" t="b">
        <v>0</v>
      </c>
      <c r="DU1299" t="b">
        <v>0</v>
      </c>
      <c r="DV1299" t="b">
        <v>0</v>
      </c>
      <c r="DW1299">
        <v>0</v>
      </c>
      <c r="DX1299" t="b">
        <v>0</v>
      </c>
      <c r="DY1299" t="b">
        <v>0</v>
      </c>
      <c r="DZ1299" t="b">
        <v>0</v>
      </c>
      <c r="EA1299" t="b">
        <v>1</v>
      </c>
      <c r="EB1299" t="b">
        <v>0</v>
      </c>
      <c r="EC1299" t="b">
        <v>0</v>
      </c>
      <c r="ED1299" t="b">
        <v>0</v>
      </c>
      <c r="EE1299" t="b">
        <v>0</v>
      </c>
      <c r="EF1299" t="b">
        <v>0</v>
      </c>
      <c r="EG1299" t="b" cm="1">
        <v>1</v>
      </c>
      <c r="EH1299" t="b">
        <v>0</v>
      </c>
      <c r="EI1299" t="b">
        <v>0</v>
      </c>
      <c r="EJ1299" t="b">
        <v>1</v>
      </c>
      <c r="EK1299" t="s">
        <v>14461</v>
      </c>
      <c r="EL1299">
        <v>1</v>
      </c>
      <c r="EM1299">
        <v>12</v>
      </c>
      <c r="EN1299" t="b">
        <v>0</v>
      </c>
    </row>
    <row r="1300" spans="1:144" ht="15.75">
      <c r="A1300"/>
      <c r="B1300" t="s">
        <v>1564</v>
      </c>
      <c r="C1300" t="s">
        <v>4361</v>
      </c>
      <c r="D1300" t="s">
        <v>4362</v>
      </c>
      <c r="E1300" t="s">
        <v>4363</v>
      </c>
      <c r="F1300"/>
      <c r="G1300" t="s">
        <v>4362</v>
      </c>
      <c r="H1300" t="s">
        <v>4362</v>
      </c>
      <c r="I1300" t="s">
        <v>1244</v>
      </c>
      <c r="J1300"/>
      <c r="K1300"/>
      <c r="L1300" t="s">
        <v>1743</v>
      </c>
      <c r="M1300" t="s">
        <v>902</v>
      </c>
      <c r="N1300"/>
      <c r="O1300"/>
      <c r="P1300"/>
      <c r="Q1300" t="s">
        <v>4364</v>
      </c>
      <c r="R1300" t="s">
        <v>4365</v>
      </c>
      <c r="S1300"/>
      <c r="T1300"/>
      <c r="U1300" t="s">
        <v>13729</v>
      </c>
      <c r="V1300"/>
      <c r="W1300"/>
      <c r="X1300"/>
      <c r="Y1300"/>
      <c r="Z1300"/>
      <c r="AA1300"/>
      <c r="AB1300"/>
      <c r="AC1300"/>
      <c r="AD1300"/>
      <c r="AE1300"/>
      <c r="AF1300"/>
      <c r="AG1300"/>
      <c r="AH1300"/>
      <c r="AI1300"/>
      <c r="AJ1300"/>
      <c r="AK1300"/>
      <c r="AL1300"/>
      <c r="AM1300"/>
      <c r="AN1300"/>
      <c r="AO1300" s="108" t="s">
        <v>43</v>
      </c>
      <c r="AP1300" t="s">
        <v>2868</v>
      </c>
      <c r="AQ1300">
        <v>2</v>
      </c>
      <c r="AR1300" t="e">
        <v>#N/A</v>
      </c>
      <c r="AS1300" t="s">
        <v>4361</v>
      </c>
      <c r="AT1300" t="e">
        <v>#N/A</v>
      </c>
      <c r="AU1300" t="s">
        <v>4363</v>
      </c>
      <c r="AV1300" t="s">
        <v>10104</v>
      </c>
      <c r="AW1300" t="s">
        <v>1744</v>
      </c>
      <c r="AX1300" t="s">
        <v>1740</v>
      </c>
      <c r="AY1300" t="s">
        <v>10105</v>
      </c>
      <c r="AZ1300" t="s">
        <v>4364</v>
      </c>
      <c r="BA1300" t="s">
        <v>10106</v>
      </c>
      <c r="BB1300" t="s">
        <v>1244</v>
      </c>
      <c r="BC1300" t="s">
        <v>1743</v>
      </c>
      <c r="BD1300" t="s">
        <v>10107</v>
      </c>
      <c r="BE1300" t="s">
        <v>4362</v>
      </c>
      <c r="BF1300">
        <v>1300</v>
      </c>
      <c r="BG1300">
        <v>0</v>
      </c>
      <c r="BH1300">
        <v>0</v>
      </c>
      <c r="BI1300" t="s">
        <v>1547</v>
      </c>
      <c r="BJ1300">
        <v>0</v>
      </c>
      <c r="BK1300">
        <v>0</v>
      </c>
      <c r="BL1300">
        <v>0</v>
      </c>
      <c r="BM1300" t="s">
        <v>1547</v>
      </c>
      <c r="BN1300" t="s">
        <v>1547</v>
      </c>
      <c r="BO1300" t="s">
        <v>1547</v>
      </c>
      <c r="BP1300" t="s" cm="1">
        <v>1547</v>
      </c>
      <c r="BQ1300" t="s">
        <v>1547</v>
      </c>
      <c r="BR1300" t="s">
        <v>10108</v>
      </c>
      <c r="BS1300">
        <v>1</v>
      </c>
      <c r="BT1300" t="s">
        <v>1738</v>
      </c>
      <c r="BU1300" t="s">
        <v>16262</v>
      </c>
      <c r="BV1300" t="s">
        <v>4362</v>
      </c>
      <c r="BW1300" t="s">
        <v>10104</v>
      </c>
      <c r="BX1300" t="s">
        <v>10105</v>
      </c>
      <c r="BY1300" t="s">
        <v>1744</v>
      </c>
      <c r="BZ1300" t="s">
        <v>1547</v>
      </c>
      <c r="CA1300" t="s">
        <v>1744</v>
      </c>
      <c r="CB1300" t="s">
        <v>902</v>
      </c>
      <c r="CC1300"/>
      <c r="CD1300" t="s">
        <v>998</v>
      </c>
      <c r="CE1300" t="s">
        <v>1244</v>
      </c>
      <c r="CF1300" t="s">
        <v>4363</v>
      </c>
      <c r="CG1300" t="s">
        <v>10104</v>
      </c>
      <c r="CH1300" t="s">
        <v>1244</v>
      </c>
      <c r="CI1300" t="s">
        <v>1547</v>
      </c>
      <c r="CJ1300" t="s">
        <v>4365</v>
      </c>
      <c r="CK1300" t="s">
        <v>1564</v>
      </c>
      <c r="CL1300"/>
      <c r="CM1300"/>
      <c r="CN1300" t="s">
        <v>13729</v>
      </c>
      <c r="CO1300" t="s">
        <v>1547</v>
      </c>
      <c r="CP1300" t="s">
        <v>13729</v>
      </c>
      <c r="CQ1300" t="s">
        <v>1547</v>
      </c>
      <c r="CR1300" t="s">
        <v>1547</v>
      </c>
      <c r="CS1300">
        <v>0</v>
      </c>
      <c r="CT1300" t="s">
        <v>1547</v>
      </c>
      <c r="CU1300" t="s">
        <v>1547</v>
      </c>
      <c r="CV1300" t="s">
        <v>1547</v>
      </c>
      <c r="CW1300" t="s">
        <v>1547</v>
      </c>
      <c r="CX1300" t="s">
        <v>1547</v>
      </c>
      <c r="CY1300">
        <v>1298</v>
      </c>
      <c r="CZ1300" t="s">
        <v>11378</v>
      </c>
      <c r="DA1300" t="s">
        <v>1547</v>
      </c>
      <c r="DB1300" t="s">
        <v>1881</v>
      </c>
      <c r="DC1300" t="s">
        <v>1882</v>
      </c>
      <c r="DD1300" t="s">
        <v>4363</v>
      </c>
      <c r="DE1300" t="s">
        <v>4364</v>
      </c>
      <c r="DF1300" t="s">
        <v>4362</v>
      </c>
      <c r="DG1300" t="s">
        <v>1547</v>
      </c>
      <c r="DH1300" t="s">
        <v>1547</v>
      </c>
      <c r="DI1300" t="s">
        <v>1892</v>
      </c>
      <c r="DJ1300" t="e">
        <v>#N/A</v>
      </c>
      <c r="DK1300"/>
      <c r="DL1300" t="s">
        <v>1892</v>
      </c>
      <c r="DM1300">
        <v>9</v>
      </c>
      <c r="DN1300" t="s">
        <v>1883</v>
      </c>
      <c r="DO1300" t="s">
        <v>1564</v>
      </c>
      <c r="DP1300" t="b">
        <v>1</v>
      </c>
      <c r="DQ1300" t="b">
        <v>0</v>
      </c>
      <c r="DR1300" t="b">
        <v>1</v>
      </c>
      <c r="DS1300" t="b">
        <v>0</v>
      </c>
      <c r="DT1300" t="b">
        <v>0</v>
      </c>
      <c r="DU1300" t="b">
        <v>0</v>
      </c>
      <c r="DV1300" t="b">
        <v>1</v>
      </c>
      <c r="DW1300">
        <v>0</v>
      </c>
      <c r="DX1300" t="b">
        <v>0</v>
      </c>
      <c r="DY1300" t="b">
        <v>0</v>
      </c>
      <c r="DZ1300" t="b">
        <v>0</v>
      </c>
      <c r="EA1300" t="b">
        <v>0</v>
      </c>
      <c r="EB1300" t="b">
        <v>0</v>
      </c>
      <c r="EC1300" t="b">
        <v>0</v>
      </c>
      <c r="ED1300" t="b">
        <v>0</v>
      </c>
      <c r="EE1300" t="b">
        <v>0</v>
      </c>
      <c r="EF1300" t="b">
        <v>0</v>
      </c>
      <c r="EG1300" t="b" cm="1">
        <v>0</v>
      </c>
      <c r="EH1300" t="b">
        <v>0</v>
      </c>
      <c r="EI1300" t="b">
        <v>0</v>
      </c>
      <c r="EJ1300" t="b">
        <v>0</v>
      </c>
      <c r="EK1300" t="s">
        <v>1547</v>
      </c>
      <c r="EL1300">
        <v>0</v>
      </c>
      <c r="EM1300">
        <v>12</v>
      </c>
      <c r="EN1300" t="b">
        <v>0</v>
      </c>
    </row>
    <row r="1301" spans="1:144" ht="15.75">
      <c r="A1301"/>
      <c r="B1301" t="s">
        <v>1564</v>
      </c>
      <c r="C1301" t="s">
        <v>4361</v>
      </c>
      <c r="D1301" t="s">
        <v>4367</v>
      </c>
      <c r="E1301" t="s">
        <v>4367</v>
      </c>
      <c r="F1301"/>
      <c r="G1301" t="s">
        <v>4367</v>
      </c>
      <c r="H1301" t="s">
        <v>4367</v>
      </c>
      <c r="I1301" t="s">
        <v>1244</v>
      </c>
      <c r="J1301"/>
      <c r="K1301"/>
      <c r="L1301" t="s">
        <v>1743</v>
      </c>
      <c r="M1301" t="s">
        <v>1749</v>
      </c>
      <c r="N1301"/>
      <c r="O1301"/>
      <c r="P1301" t="s">
        <v>1564</v>
      </c>
      <c r="Q1301" t="s">
        <v>4364</v>
      </c>
      <c r="R1301" t="s">
        <v>4365</v>
      </c>
      <c r="S1301"/>
      <c r="T1301"/>
      <c r="U1301" t="s">
        <v>13730</v>
      </c>
      <c r="V1301"/>
      <c r="W1301"/>
      <c r="X1301"/>
      <c r="Y1301"/>
      <c r="Z1301"/>
      <c r="AA1301"/>
      <c r="AB1301"/>
      <c r="AC1301"/>
      <c r="AD1301"/>
      <c r="AE1301"/>
      <c r="AF1301"/>
      <c r="AG1301"/>
      <c r="AH1301"/>
      <c r="AI1301"/>
      <c r="AJ1301"/>
      <c r="AK1301"/>
      <c r="AL1301"/>
      <c r="AM1301"/>
      <c r="AN1301"/>
      <c r="AO1301" s="108" t="s">
        <v>43</v>
      </c>
      <c r="AP1301" t="s">
        <v>2868</v>
      </c>
      <c r="AQ1301">
        <v>3</v>
      </c>
      <c r="AR1301" t="e">
        <v>#N/A</v>
      </c>
      <c r="AS1301" t="s">
        <v>4361</v>
      </c>
      <c r="AT1301" t="e">
        <v>#N/A</v>
      </c>
      <c r="AU1301" t="s">
        <v>4367</v>
      </c>
      <c r="AV1301" t="s">
        <v>10110</v>
      </c>
      <c r="AW1301" t="s">
        <v>1744</v>
      </c>
      <c r="AX1301" t="s">
        <v>1740</v>
      </c>
      <c r="AY1301" t="s">
        <v>10110</v>
      </c>
      <c r="AZ1301" t="s">
        <v>4364</v>
      </c>
      <c r="BA1301" t="s">
        <v>10111</v>
      </c>
      <c r="BB1301" t="s">
        <v>1244</v>
      </c>
      <c r="BC1301" t="s">
        <v>1743</v>
      </c>
      <c r="BD1301" t="s">
        <v>10112</v>
      </c>
      <c r="BE1301" t="s">
        <v>4367</v>
      </c>
      <c r="BF1301">
        <v>1301</v>
      </c>
      <c r="BG1301">
        <v>0</v>
      </c>
      <c r="BH1301">
        <v>0</v>
      </c>
      <c r="BI1301" t="s">
        <v>1547</v>
      </c>
      <c r="BJ1301">
        <v>0</v>
      </c>
      <c r="BK1301">
        <v>0</v>
      </c>
      <c r="BL1301">
        <v>0</v>
      </c>
      <c r="BM1301" t="s">
        <v>1547</v>
      </c>
      <c r="BN1301" t="s">
        <v>1547</v>
      </c>
      <c r="BO1301" t="s">
        <v>1547</v>
      </c>
      <c r="BP1301" t="s" cm="1">
        <v>1547</v>
      </c>
      <c r="BQ1301" t="s">
        <v>1547</v>
      </c>
      <c r="BR1301" t="s">
        <v>10108</v>
      </c>
      <c r="BS1301">
        <v>2</v>
      </c>
      <c r="BT1301" t="s">
        <v>1712</v>
      </c>
      <c r="BU1301" t="s">
        <v>16263</v>
      </c>
      <c r="BV1301" t="s">
        <v>4367</v>
      </c>
      <c r="BW1301" t="s">
        <v>10110</v>
      </c>
      <c r="BX1301" t="s">
        <v>10110</v>
      </c>
      <c r="BY1301" t="s">
        <v>1744</v>
      </c>
      <c r="BZ1301" t="s">
        <v>1547</v>
      </c>
      <c r="CA1301" t="s">
        <v>1744</v>
      </c>
      <c r="CB1301" t="s">
        <v>1749</v>
      </c>
      <c r="CC1301"/>
      <c r="CD1301" t="s">
        <v>998</v>
      </c>
      <c r="CE1301" t="s">
        <v>1244</v>
      </c>
      <c r="CF1301" t="s">
        <v>4367</v>
      </c>
      <c r="CG1301" t="s">
        <v>10110</v>
      </c>
      <c r="CH1301" t="s">
        <v>1244</v>
      </c>
      <c r="CI1301" t="s">
        <v>1547</v>
      </c>
      <c r="CJ1301" t="s">
        <v>4365</v>
      </c>
      <c r="CK1301" t="s">
        <v>1564</v>
      </c>
      <c r="CL1301"/>
      <c r="CM1301"/>
      <c r="CN1301" t="s">
        <v>13730</v>
      </c>
      <c r="CO1301" t="s">
        <v>1547</v>
      </c>
      <c r="CP1301" t="s">
        <v>13730</v>
      </c>
      <c r="CQ1301" t="s">
        <v>1547</v>
      </c>
      <c r="CR1301" t="s">
        <v>1547</v>
      </c>
      <c r="CS1301">
        <v>0</v>
      </c>
      <c r="CT1301" t="s">
        <v>1547</v>
      </c>
      <c r="CU1301" t="s">
        <v>1547</v>
      </c>
      <c r="CV1301" t="s">
        <v>1547</v>
      </c>
      <c r="CW1301" t="s">
        <v>1547</v>
      </c>
      <c r="CX1301" t="s">
        <v>1547</v>
      </c>
      <c r="CY1301">
        <v>1299</v>
      </c>
      <c r="CZ1301" t="s">
        <v>11379</v>
      </c>
      <c r="DA1301" t="s">
        <v>1547</v>
      </c>
      <c r="DB1301" t="s">
        <v>1881</v>
      </c>
      <c r="DC1301" t="s">
        <v>1882</v>
      </c>
      <c r="DD1301" t="s">
        <v>4367</v>
      </c>
      <c r="DE1301" t="s">
        <v>4364</v>
      </c>
      <c r="DF1301" t="s">
        <v>4367</v>
      </c>
      <c r="DG1301" t="s">
        <v>1547</v>
      </c>
      <c r="DH1301" t="s">
        <v>1547</v>
      </c>
      <c r="DI1301" t="s">
        <v>1892</v>
      </c>
      <c r="DJ1301" t="e">
        <v>#N/A</v>
      </c>
      <c r="DK1301"/>
      <c r="DL1301" t="s">
        <v>1892</v>
      </c>
      <c r="DM1301">
        <v>9</v>
      </c>
      <c r="DN1301" t="s">
        <v>1883</v>
      </c>
      <c r="DO1301" t="s">
        <v>1564</v>
      </c>
      <c r="DP1301" t="b">
        <v>1</v>
      </c>
      <c r="DQ1301" t="b">
        <v>0</v>
      </c>
      <c r="DR1301" t="b">
        <v>1</v>
      </c>
      <c r="DS1301" t="b">
        <v>0</v>
      </c>
      <c r="DT1301" t="b">
        <v>0</v>
      </c>
      <c r="DU1301" t="b">
        <v>0</v>
      </c>
      <c r="DV1301" t="b">
        <v>1</v>
      </c>
      <c r="DW1301">
        <v>0</v>
      </c>
      <c r="DX1301" t="b">
        <v>0</v>
      </c>
      <c r="DY1301" t="b">
        <v>0</v>
      </c>
      <c r="DZ1301" t="b">
        <v>0</v>
      </c>
      <c r="EA1301" t="b">
        <v>0</v>
      </c>
      <c r="EB1301" t="b">
        <v>0</v>
      </c>
      <c r="EC1301" t="b">
        <v>0</v>
      </c>
      <c r="ED1301" t="b">
        <v>0</v>
      </c>
      <c r="EE1301" t="b">
        <v>0</v>
      </c>
      <c r="EF1301" t="b">
        <v>0</v>
      </c>
      <c r="EG1301" t="b" cm="1">
        <v>0</v>
      </c>
      <c r="EH1301" t="b">
        <v>0</v>
      </c>
      <c r="EI1301" t="b">
        <v>0</v>
      </c>
      <c r="EJ1301" t="b">
        <v>0</v>
      </c>
      <c r="EK1301" t="s">
        <v>1547</v>
      </c>
      <c r="EL1301">
        <v>0</v>
      </c>
      <c r="EM1301">
        <v>5</v>
      </c>
      <c r="EN1301" t="b">
        <v>0</v>
      </c>
    </row>
    <row r="1302" spans="1:144" ht="15.75">
      <c r="A1302"/>
      <c r="B1302" t="s">
        <v>1564</v>
      </c>
      <c r="C1302" t="s">
        <v>4361</v>
      </c>
      <c r="D1302" t="s">
        <v>1243</v>
      </c>
      <c r="E1302" t="s">
        <v>1242</v>
      </c>
      <c r="F1302"/>
      <c r="G1302" t="s">
        <v>1243</v>
      </c>
      <c r="H1302" t="s">
        <v>4368</v>
      </c>
      <c r="I1302" t="s">
        <v>2799</v>
      </c>
      <c r="J1302"/>
      <c r="K1302"/>
      <c r="L1302" t="s">
        <v>1743</v>
      </c>
      <c r="M1302" t="s">
        <v>2003</v>
      </c>
      <c r="N1302" t="s">
        <v>4369</v>
      </c>
      <c r="O1302"/>
      <c r="P1302" t="s">
        <v>1564</v>
      </c>
      <c r="Q1302" t="s">
        <v>4364</v>
      </c>
      <c r="R1302" t="s">
        <v>4365</v>
      </c>
      <c r="S1302"/>
      <c r="T1302"/>
      <c r="U1302" t="s">
        <v>13730</v>
      </c>
      <c r="V1302" t="s">
        <v>13731</v>
      </c>
      <c r="W1302"/>
      <c r="X1302"/>
      <c r="Y1302"/>
      <c r="Z1302"/>
      <c r="AA1302"/>
      <c r="AB1302"/>
      <c r="AC1302"/>
      <c r="AD1302"/>
      <c r="AE1302"/>
      <c r="AF1302"/>
      <c r="AG1302"/>
      <c r="AH1302"/>
      <c r="AI1302"/>
      <c r="AJ1302"/>
      <c r="AK1302"/>
      <c r="AL1302"/>
      <c r="AM1302"/>
      <c r="AN1302"/>
      <c r="AO1302" s="108" t="s">
        <v>43</v>
      </c>
      <c r="AP1302" t="s">
        <v>2868</v>
      </c>
      <c r="AQ1302">
        <v>4</v>
      </c>
      <c r="AR1302" t="e">
        <v>#N/A</v>
      </c>
      <c r="AS1302" t="s">
        <v>4361</v>
      </c>
      <c r="AT1302" t="e">
        <v>#N/A</v>
      </c>
      <c r="AU1302" t="s">
        <v>1242</v>
      </c>
      <c r="AV1302" t="s">
        <v>1739</v>
      </c>
      <c r="AW1302" t="s">
        <v>1744</v>
      </c>
      <c r="AX1302" t="s">
        <v>1740</v>
      </c>
      <c r="AY1302" t="s">
        <v>1742</v>
      </c>
      <c r="AZ1302" t="s">
        <v>4364</v>
      </c>
      <c r="BA1302" t="s">
        <v>10114</v>
      </c>
      <c r="BB1302" t="s">
        <v>2799</v>
      </c>
      <c r="BC1302" t="s">
        <v>1743</v>
      </c>
      <c r="BD1302" t="s">
        <v>10115</v>
      </c>
      <c r="BE1302" t="s">
        <v>4367</v>
      </c>
      <c r="BF1302">
        <v>2</v>
      </c>
      <c r="BG1302">
        <v>1301</v>
      </c>
      <c r="BH1302">
        <v>0</v>
      </c>
      <c r="BI1302" t="s">
        <v>1547</v>
      </c>
      <c r="BJ1302">
        <v>0</v>
      </c>
      <c r="BK1302">
        <v>0</v>
      </c>
      <c r="BL1302" t="e" cm="1">
        <v>#N/A</v>
      </c>
      <c r="BM1302" t="s">
        <v>1547</v>
      </c>
      <c r="BN1302" t="s">
        <v>4367</v>
      </c>
      <c r="BO1302" t="s">
        <v>10110</v>
      </c>
      <c r="BP1302" t="e" cm="1">
        <v>#N/A</v>
      </c>
      <c r="BQ1302" t="s">
        <v>1547</v>
      </c>
      <c r="BR1302" t="s">
        <v>10108</v>
      </c>
      <c r="BS1302">
        <v>3</v>
      </c>
      <c r="BT1302" t="s">
        <v>1715</v>
      </c>
      <c r="BU1302" t="s">
        <v>16264</v>
      </c>
      <c r="BV1302" t="s">
        <v>1243</v>
      </c>
      <c r="BW1302" t="s">
        <v>1739</v>
      </c>
      <c r="BX1302" t="s">
        <v>10116</v>
      </c>
      <c r="BY1302" t="s">
        <v>10117</v>
      </c>
      <c r="BZ1302" t="s">
        <v>1547</v>
      </c>
      <c r="CA1302" t="s">
        <v>1744</v>
      </c>
      <c r="CB1302" t="s">
        <v>2003</v>
      </c>
      <c r="CC1302"/>
      <c r="CD1302" t="s">
        <v>998</v>
      </c>
      <c r="CE1302" t="s">
        <v>2799</v>
      </c>
      <c r="CF1302" t="s">
        <v>10118</v>
      </c>
      <c r="CG1302" t="s">
        <v>10119</v>
      </c>
      <c r="CH1302" t="s">
        <v>2799</v>
      </c>
      <c r="CI1302" t="s">
        <v>1547</v>
      </c>
      <c r="CJ1302" t="s">
        <v>4365</v>
      </c>
      <c r="CK1302" t="s">
        <v>1564</v>
      </c>
      <c r="CL1302"/>
      <c r="CM1302"/>
      <c r="CN1302" t="s">
        <v>13730</v>
      </c>
      <c r="CO1302" t="s">
        <v>13731</v>
      </c>
      <c r="CP1302" t="s">
        <v>13730</v>
      </c>
      <c r="CQ1302" t="s">
        <v>13731</v>
      </c>
      <c r="CR1302" t="s">
        <v>1547</v>
      </c>
      <c r="CS1302">
        <v>0</v>
      </c>
      <c r="CT1302" t="s">
        <v>1547</v>
      </c>
      <c r="CU1302" t="s">
        <v>1547</v>
      </c>
      <c r="CV1302" t="e">
        <v>#N/A</v>
      </c>
      <c r="CW1302" t="s">
        <v>1547</v>
      </c>
      <c r="CX1302" t="s">
        <v>1547</v>
      </c>
      <c r="CY1302">
        <v>1300</v>
      </c>
      <c r="CZ1302" t="s">
        <v>11380</v>
      </c>
      <c r="DA1302" t="s">
        <v>1547</v>
      </c>
      <c r="DB1302" t="s">
        <v>1881</v>
      </c>
      <c r="DC1302" t="s">
        <v>1882</v>
      </c>
      <c r="DD1302" t="s">
        <v>1242</v>
      </c>
      <c r="DE1302" t="s">
        <v>4364</v>
      </c>
      <c r="DF1302" t="s">
        <v>1243</v>
      </c>
      <c r="DG1302" t="s">
        <v>1547</v>
      </c>
      <c r="DH1302" t="s">
        <v>1547</v>
      </c>
      <c r="DI1302" t="s">
        <v>1892</v>
      </c>
      <c r="DJ1302" t="e">
        <v>#N/A</v>
      </c>
      <c r="DK1302"/>
      <c r="DL1302" t="s">
        <v>1892</v>
      </c>
      <c r="DM1302">
        <v>9</v>
      </c>
      <c r="DN1302" t="s">
        <v>1883</v>
      </c>
      <c r="DO1302" t="s">
        <v>1564</v>
      </c>
      <c r="DP1302" t="b">
        <v>1</v>
      </c>
      <c r="DQ1302" t="b">
        <v>0</v>
      </c>
      <c r="DR1302" t="b">
        <v>0</v>
      </c>
      <c r="DS1302" t="b">
        <v>0</v>
      </c>
      <c r="DT1302" t="b">
        <v>0</v>
      </c>
      <c r="DU1302" t="b">
        <v>0</v>
      </c>
      <c r="DV1302" t="b">
        <v>0</v>
      </c>
      <c r="DW1302">
        <v>0</v>
      </c>
      <c r="DX1302" t="b">
        <v>0</v>
      </c>
      <c r="DY1302" t="b">
        <v>0</v>
      </c>
      <c r="DZ1302" t="b">
        <v>0</v>
      </c>
      <c r="EA1302" t="b">
        <v>1</v>
      </c>
      <c r="EB1302" t="b">
        <v>0</v>
      </c>
      <c r="EC1302" t="b">
        <v>0</v>
      </c>
      <c r="ED1302" t="b">
        <v>0</v>
      </c>
      <c r="EE1302" t="b">
        <v>0</v>
      </c>
      <c r="EF1302" t="b">
        <v>0</v>
      </c>
      <c r="EG1302" t="b" cm="1">
        <v>1</v>
      </c>
      <c r="EH1302" t="b">
        <v>0</v>
      </c>
      <c r="EI1302" t="b">
        <v>0</v>
      </c>
      <c r="EJ1302" t="b">
        <v>1</v>
      </c>
      <c r="EK1302" t="s">
        <v>14461</v>
      </c>
      <c r="EL1302">
        <v>1</v>
      </c>
      <c r="EM1302">
        <v>14</v>
      </c>
      <c r="EN1302" t="b">
        <v>0</v>
      </c>
    </row>
    <row r="1303" spans="1:144" ht="15.75">
      <c r="A1303"/>
      <c r="B1303" t="s">
        <v>1564</v>
      </c>
      <c r="C1303" t="s">
        <v>4361</v>
      </c>
      <c r="D1303" t="s">
        <v>1254</v>
      </c>
      <c r="E1303" t="s">
        <v>1253</v>
      </c>
      <c r="F1303"/>
      <c r="G1303" t="s">
        <v>1254</v>
      </c>
      <c r="H1303" t="s">
        <v>4371</v>
      </c>
      <c r="I1303" t="s">
        <v>2799</v>
      </c>
      <c r="J1303"/>
      <c r="K1303"/>
      <c r="L1303" t="s">
        <v>1743</v>
      </c>
      <c r="M1303" t="s">
        <v>1754</v>
      </c>
      <c r="N1303" t="s">
        <v>4372</v>
      </c>
      <c r="O1303"/>
      <c r="P1303" t="s">
        <v>1564</v>
      </c>
      <c r="Q1303" t="s">
        <v>4364</v>
      </c>
      <c r="R1303" t="s">
        <v>4365</v>
      </c>
      <c r="S1303"/>
      <c r="T1303"/>
      <c r="U1303" t="s">
        <v>13730</v>
      </c>
      <c r="V1303" t="s">
        <v>4373</v>
      </c>
      <c r="W1303"/>
      <c r="X1303"/>
      <c r="Y1303"/>
      <c r="Z1303"/>
      <c r="AA1303"/>
      <c r="AB1303"/>
      <c r="AC1303"/>
      <c r="AD1303"/>
      <c r="AE1303"/>
      <c r="AF1303"/>
      <c r="AG1303"/>
      <c r="AH1303"/>
      <c r="AI1303"/>
      <c r="AJ1303"/>
      <c r="AK1303"/>
      <c r="AL1303"/>
      <c r="AM1303"/>
      <c r="AN1303"/>
      <c r="AO1303" s="108" t="s">
        <v>43</v>
      </c>
      <c r="AP1303" t="s">
        <v>2868</v>
      </c>
      <c r="AQ1303">
        <v>5</v>
      </c>
      <c r="AR1303" t="e">
        <v>#N/A</v>
      </c>
      <c r="AS1303" t="s">
        <v>4361</v>
      </c>
      <c r="AT1303" t="e">
        <v>#N/A</v>
      </c>
      <c r="AU1303" t="s">
        <v>1253</v>
      </c>
      <c r="AV1303" t="s">
        <v>1766</v>
      </c>
      <c r="AW1303" t="s">
        <v>1744</v>
      </c>
      <c r="AX1303" t="s">
        <v>1740</v>
      </c>
      <c r="AY1303" t="s">
        <v>1793</v>
      </c>
      <c r="AZ1303" t="s">
        <v>4364</v>
      </c>
      <c r="BA1303" t="s">
        <v>1913</v>
      </c>
      <c r="BB1303" t="s">
        <v>2799</v>
      </c>
      <c r="BC1303" t="s">
        <v>1743</v>
      </c>
      <c r="BD1303" t="s">
        <v>7254</v>
      </c>
      <c r="BE1303" t="s">
        <v>4367</v>
      </c>
      <c r="BF1303">
        <v>343</v>
      </c>
      <c r="BG1303">
        <v>1301</v>
      </c>
      <c r="BH1303">
        <v>0</v>
      </c>
      <c r="BI1303" t="s">
        <v>1547</v>
      </c>
      <c r="BJ1303">
        <v>0</v>
      </c>
      <c r="BK1303">
        <v>0</v>
      </c>
      <c r="BL1303">
        <v>515</v>
      </c>
      <c r="BM1303" t="s">
        <v>1770</v>
      </c>
      <c r="BN1303" t="s">
        <v>4367</v>
      </c>
      <c r="BO1303" t="s">
        <v>10110</v>
      </c>
      <c r="BP1303" t="e" cm="1">
        <v>#N/A</v>
      </c>
      <c r="BQ1303" t="s">
        <v>1547</v>
      </c>
      <c r="BR1303" t="s">
        <v>10108</v>
      </c>
      <c r="BS1303">
        <v>4</v>
      </c>
      <c r="BT1303" t="s">
        <v>1756</v>
      </c>
      <c r="BU1303" t="s">
        <v>16265</v>
      </c>
      <c r="BV1303" t="s">
        <v>1254</v>
      </c>
      <c r="BW1303" t="s">
        <v>1766</v>
      </c>
      <c r="BX1303" t="s">
        <v>10121</v>
      </c>
      <c r="BY1303" t="s">
        <v>10122</v>
      </c>
      <c r="BZ1303" t="s">
        <v>1547</v>
      </c>
      <c r="CA1303" t="s">
        <v>1744</v>
      </c>
      <c r="CB1303" t="s">
        <v>1754</v>
      </c>
      <c r="CC1303"/>
      <c r="CD1303" t="s">
        <v>998</v>
      </c>
      <c r="CE1303" t="s">
        <v>2799</v>
      </c>
      <c r="CF1303" t="s">
        <v>10123</v>
      </c>
      <c r="CG1303" t="s">
        <v>10124</v>
      </c>
      <c r="CH1303" t="s">
        <v>2799</v>
      </c>
      <c r="CI1303" t="s">
        <v>1547</v>
      </c>
      <c r="CJ1303" t="s">
        <v>4365</v>
      </c>
      <c r="CK1303" t="s">
        <v>1564</v>
      </c>
      <c r="CL1303"/>
      <c r="CM1303"/>
      <c r="CN1303" t="s">
        <v>13730</v>
      </c>
      <c r="CO1303" t="s">
        <v>4373</v>
      </c>
      <c r="CP1303" t="s">
        <v>13730</v>
      </c>
      <c r="CQ1303" t="s">
        <v>4373</v>
      </c>
      <c r="CR1303" t="s">
        <v>1547</v>
      </c>
      <c r="CS1303">
        <v>0</v>
      </c>
      <c r="CT1303" t="s">
        <v>1547</v>
      </c>
      <c r="CU1303" t="s">
        <v>1547</v>
      </c>
      <c r="CV1303" t="s">
        <v>1547</v>
      </c>
      <c r="CW1303" t="s">
        <v>1547</v>
      </c>
      <c r="CX1303" t="s">
        <v>1547</v>
      </c>
      <c r="CY1303">
        <v>1301</v>
      </c>
      <c r="CZ1303" t="s">
        <v>11381</v>
      </c>
      <c r="DA1303" t="s">
        <v>1547</v>
      </c>
      <c r="DB1303" t="s">
        <v>1881</v>
      </c>
      <c r="DC1303" t="s">
        <v>1882</v>
      </c>
      <c r="DD1303" t="s">
        <v>1253</v>
      </c>
      <c r="DE1303" t="s">
        <v>4364</v>
      </c>
      <c r="DF1303" t="s">
        <v>1254</v>
      </c>
      <c r="DG1303" t="s">
        <v>1547</v>
      </c>
      <c r="DH1303" t="s">
        <v>1547</v>
      </c>
      <c r="DI1303" t="s">
        <v>1892</v>
      </c>
      <c r="DJ1303" t="e">
        <v>#N/A</v>
      </c>
      <c r="DK1303"/>
      <c r="DL1303" t="s">
        <v>1892</v>
      </c>
      <c r="DM1303">
        <v>9</v>
      </c>
      <c r="DN1303" t="s">
        <v>1883</v>
      </c>
      <c r="DO1303" t="s">
        <v>1564</v>
      </c>
      <c r="DP1303" t="b">
        <v>1</v>
      </c>
      <c r="DQ1303" t="b">
        <v>0</v>
      </c>
      <c r="DR1303" t="b">
        <v>0</v>
      </c>
      <c r="DS1303" t="b">
        <v>0</v>
      </c>
      <c r="DT1303" t="b">
        <v>0</v>
      </c>
      <c r="DU1303" t="b">
        <v>0</v>
      </c>
      <c r="DV1303" t="b">
        <v>0</v>
      </c>
      <c r="DW1303">
        <v>0</v>
      </c>
      <c r="DX1303" t="b">
        <v>0</v>
      </c>
      <c r="DY1303" t="b">
        <v>0</v>
      </c>
      <c r="DZ1303" t="b">
        <v>0</v>
      </c>
      <c r="EA1303" t="b">
        <v>0</v>
      </c>
      <c r="EB1303" t="b">
        <v>0</v>
      </c>
      <c r="EC1303" t="b">
        <v>1</v>
      </c>
      <c r="ED1303" t="b">
        <v>0</v>
      </c>
      <c r="EE1303" t="b">
        <v>0</v>
      </c>
      <c r="EF1303" t="b">
        <v>0</v>
      </c>
      <c r="EG1303" t="b" cm="1">
        <v>0</v>
      </c>
      <c r="EH1303" t="b">
        <v>0</v>
      </c>
      <c r="EI1303" t="b">
        <v>0</v>
      </c>
      <c r="EJ1303" t="b">
        <v>1</v>
      </c>
      <c r="EK1303" t="s">
        <v>5327</v>
      </c>
      <c r="EL1303">
        <v>0</v>
      </c>
      <c r="EM1303">
        <v>7</v>
      </c>
      <c r="EN1303" t="b">
        <v>0</v>
      </c>
    </row>
    <row r="1304" spans="1:144" ht="15.75">
      <c r="A1304"/>
      <c r="B1304" t="s">
        <v>1564</v>
      </c>
      <c r="C1304" t="s">
        <v>4361</v>
      </c>
      <c r="D1304" t="s">
        <v>4307</v>
      </c>
      <c r="E1304" t="s">
        <v>4277</v>
      </c>
      <c r="F1304" t="s">
        <v>4140</v>
      </c>
      <c r="G1304" t="s">
        <v>4307</v>
      </c>
      <c r="H1304" t="s">
        <v>4307</v>
      </c>
      <c r="I1304" t="s">
        <v>2799</v>
      </c>
      <c r="J1304"/>
      <c r="K1304" t="s">
        <v>4374</v>
      </c>
      <c r="L1304" t="s">
        <v>1743</v>
      </c>
      <c r="M1304" t="s">
        <v>1749</v>
      </c>
      <c r="N1304" t="s">
        <v>4375</v>
      </c>
      <c r="O1304"/>
      <c r="P1304" t="s">
        <v>1564</v>
      </c>
      <c r="Q1304" t="s">
        <v>4364</v>
      </c>
      <c r="R1304" t="s">
        <v>4365</v>
      </c>
      <c r="S1304"/>
      <c r="T1304"/>
      <c r="U1304" t="s">
        <v>13730</v>
      </c>
      <c r="V1304" t="s">
        <v>13278</v>
      </c>
      <c r="W1304"/>
      <c r="X1304"/>
      <c r="Y1304"/>
      <c r="Z1304"/>
      <c r="AA1304"/>
      <c r="AB1304"/>
      <c r="AC1304"/>
      <c r="AD1304"/>
      <c r="AE1304"/>
      <c r="AF1304"/>
      <c r="AG1304"/>
      <c r="AH1304"/>
      <c r="AI1304"/>
      <c r="AJ1304"/>
      <c r="AK1304"/>
      <c r="AL1304"/>
      <c r="AM1304"/>
      <c r="AN1304"/>
      <c r="AO1304" s="108" t="s">
        <v>43</v>
      </c>
      <c r="AP1304" t="s">
        <v>2868</v>
      </c>
      <c r="AQ1304">
        <v>6</v>
      </c>
      <c r="AR1304" t="e">
        <v>#N/A</v>
      </c>
      <c r="AS1304" t="s">
        <v>4361</v>
      </c>
      <c r="AT1304" t="e">
        <v>#N/A</v>
      </c>
      <c r="AU1304" t="s">
        <v>4277</v>
      </c>
      <c r="AV1304" t="s">
        <v>9895</v>
      </c>
      <c r="AW1304" t="s">
        <v>9470</v>
      </c>
      <c r="AX1304" t="s">
        <v>1740</v>
      </c>
      <c r="AY1304" t="s">
        <v>10126</v>
      </c>
      <c r="AZ1304" t="s">
        <v>4364</v>
      </c>
      <c r="BA1304" t="s">
        <v>9896</v>
      </c>
      <c r="BB1304" t="s">
        <v>2799</v>
      </c>
      <c r="BC1304" t="s">
        <v>1743</v>
      </c>
      <c r="BD1304" t="s">
        <v>10127</v>
      </c>
      <c r="BE1304" t="s">
        <v>4367</v>
      </c>
      <c r="BF1304">
        <v>345</v>
      </c>
      <c r="BG1304">
        <v>1301</v>
      </c>
      <c r="BH1304" t="e">
        <v>#N/A</v>
      </c>
      <c r="BI1304" t="s">
        <v>1547</v>
      </c>
      <c r="BJ1304">
        <v>0</v>
      </c>
      <c r="BK1304">
        <v>0</v>
      </c>
      <c r="BL1304">
        <v>981</v>
      </c>
      <c r="BM1304" t="s">
        <v>9897</v>
      </c>
      <c r="BN1304" t="s">
        <v>4367</v>
      </c>
      <c r="BO1304" t="s">
        <v>10110</v>
      </c>
      <c r="BP1304" t="e" cm="1">
        <v>#N/A</v>
      </c>
      <c r="BQ1304" t="s">
        <v>10128</v>
      </c>
      <c r="BR1304" t="s">
        <v>10108</v>
      </c>
      <c r="BS1304">
        <v>5</v>
      </c>
      <c r="BT1304" t="s">
        <v>1717</v>
      </c>
      <c r="BU1304" t="s">
        <v>16266</v>
      </c>
      <c r="BV1304" t="s">
        <v>4307</v>
      </c>
      <c r="BW1304" t="s">
        <v>9895</v>
      </c>
      <c r="BX1304" t="s">
        <v>10126</v>
      </c>
      <c r="BY1304" t="s">
        <v>10129</v>
      </c>
      <c r="BZ1304" t="s">
        <v>1547</v>
      </c>
      <c r="CA1304" t="s">
        <v>1744</v>
      </c>
      <c r="CB1304" t="s">
        <v>1749</v>
      </c>
      <c r="CC1304"/>
      <c r="CD1304" t="s">
        <v>998</v>
      </c>
      <c r="CE1304" t="s">
        <v>2799</v>
      </c>
      <c r="CF1304" t="s">
        <v>10130</v>
      </c>
      <c r="CG1304" t="s">
        <v>10131</v>
      </c>
      <c r="CH1304" t="s">
        <v>2799</v>
      </c>
      <c r="CI1304" t="s">
        <v>1547</v>
      </c>
      <c r="CJ1304" t="s">
        <v>4365</v>
      </c>
      <c r="CK1304" t="s">
        <v>1564</v>
      </c>
      <c r="CL1304"/>
      <c r="CM1304"/>
      <c r="CN1304" t="s">
        <v>13730</v>
      </c>
      <c r="CO1304" t="s">
        <v>13278</v>
      </c>
      <c r="CP1304" t="s">
        <v>13730</v>
      </c>
      <c r="CQ1304" t="s">
        <v>13278</v>
      </c>
      <c r="CR1304" t="s">
        <v>1547</v>
      </c>
      <c r="CS1304">
        <v>0</v>
      </c>
      <c r="CT1304" t="s">
        <v>1547</v>
      </c>
      <c r="CU1304" t="s">
        <v>1547</v>
      </c>
      <c r="CV1304" t="s">
        <v>1547</v>
      </c>
      <c r="CW1304" t="s">
        <v>1547</v>
      </c>
      <c r="CX1304" t="s">
        <v>1547</v>
      </c>
      <c r="CY1304">
        <v>1302</v>
      </c>
      <c r="CZ1304" t="s">
        <v>11382</v>
      </c>
      <c r="DA1304" t="s">
        <v>1547</v>
      </c>
      <c r="DB1304" t="s">
        <v>1881</v>
      </c>
      <c r="DC1304" t="s">
        <v>1882</v>
      </c>
      <c r="DD1304" t="s">
        <v>4277</v>
      </c>
      <c r="DE1304" t="s">
        <v>4364</v>
      </c>
      <c r="DF1304" t="s">
        <v>4307</v>
      </c>
      <c r="DG1304" t="s">
        <v>1547</v>
      </c>
      <c r="DH1304" t="s">
        <v>1547</v>
      </c>
      <c r="DI1304" t="s">
        <v>1892</v>
      </c>
      <c r="DJ1304" t="e">
        <v>#N/A</v>
      </c>
      <c r="DK1304"/>
      <c r="DL1304" t="s">
        <v>1892</v>
      </c>
      <c r="DM1304">
        <v>9</v>
      </c>
      <c r="DN1304" t="s">
        <v>1883</v>
      </c>
      <c r="DO1304" t="s">
        <v>1564</v>
      </c>
      <c r="DP1304" t="b">
        <v>1</v>
      </c>
      <c r="DQ1304" t="b">
        <v>0</v>
      </c>
      <c r="DR1304" t="b">
        <v>0</v>
      </c>
      <c r="DS1304" t="b">
        <v>0</v>
      </c>
      <c r="DT1304" t="b">
        <v>0</v>
      </c>
      <c r="DU1304" t="b">
        <v>0</v>
      </c>
      <c r="DV1304" t="b">
        <v>0</v>
      </c>
      <c r="DW1304">
        <v>0</v>
      </c>
      <c r="DX1304" t="b">
        <v>0</v>
      </c>
      <c r="DY1304" t="b">
        <v>0</v>
      </c>
      <c r="DZ1304" t="b">
        <v>0</v>
      </c>
      <c r="EA1304" t="b">
        <v>0</v>
      </c>
      <c r="EB1304" t="b">
        <v>0</v>
      </c>
      <c r="EC1304" t="b">
        <v>1</v>
      </c>
      <c r="ED1304" t="b">
        <v>0</v>
      </c>
      <c r="EE1304" t="b">
        <v>0</v>
      </c>
      <c r="EF1304" t="b">
        <v>0</v>
      </c>
      <c r="EG1304" t="b" cm="1">
        <v>0</v>
      </c>
      <c r="EH1304" t="b">
        <v>0</v>
      </c>
      <c r="EI1304" t="b">
        <v>0</v>
      </c>
      <c r="EJ1304" t="b">
        <v>1</v>
      </c>
      <c r="EK1304" t="s">
        <v>5327</v>
      </c>
      <c r="EL1304">
        <v>0</v>
      </c>
      <c r="EM1304">
        <v>17</v>
      </c>
      <c r="EN1304" t="b">
        <v>0</v>
      </c>
    </row>
    <row r="1305" spans="1:144" ht="15.75">
      <c r="A1305"/>
      <c r="B1305" t="s">
        <v>1564</v>
      </c>
      <c r="C1305" t="s">
        <v>4361</v>
      </c>
      <c r="D1305" t="s">
        <v>3605</v>
      </c>
      <c r="E1305" t="s">
        <v>3606</v>
      </c>
      <c r="F1305" t="s">
        <v>4376</v>
      </c>
      <c r="G1305" t="s">
        <v>3605</v>
      </c>
      <c r="H1305" t="s">
        <v>3605</v>
      </c>
      <c r="I1305" t="s">
        <v>2799</v>
      </c>
      <c r="J1305"/>
      <c r="K1305"/>
      <c r="L1305" t="s">
        <v>1743</v>
      </c>
      <c r="M1305" t="s">
        <v>1754</v>
      </c>
      <c r="N1305" t="s">
        <v>4377</v>
      </c>
      <c r="O1305"/>
      <c r="P1305" t="s">
        <v>1564</v>
      </c>
      <c r="Q1305" t="s">
        <v>4364</v>
      </c>
      <c r="R1305" t="s">
        <v>4365</v>
      </c>
      <c r="S1305"/>
      <c r="T1305"/>
      <c r="U1305" t="s">
        <v>13730</v>
      </c>
      <c r="V1305" t="s">
        <v>13400</v>
      </c>
      <c r="W1305"/>
      <c r="X1305"/>
      <c r="Y1305"/>
      <c r="Z1305"/>
      <c r="AA1305"/>
      <c r="AB1305"/>
      <c r="AC1305"/>
      <c r="AD1305"/>
      <c r="AE1305"/>
      <c r="AF1305"/>
      <c r="AG1305"/>
      <c r="AH1305"/>
      <c r="AI1305"/>
      <c r="AJ1305"/>
      <c r="AK1305"/>
      <c r="AL1305"/>
      <c r="AM1305"/>
      <c r="AN1305"/>
      <c r="AO1305" s="108" t="s">
        <v>43</v>
      </c>
      <c r="AP1305" t="s">
        <v>2868</v>
      </c>
      <c r="AQ1305">
        <v>7</v>
      </c>
      <c r="AR1305" t="e">
        <v>#N/A</v>
      </c>
      <c r="AS1305" t="s">
        <v>4361</v>
      </c>
      <c r="AT1305" t="e">
        <v>#N/A</v>
      </c>
      <c r="AU1305" t="s">
        <v>3606</v>
      </c>
      <c r="AV1305" t="s">
        <v>7326</v>
      </c>
      <c r="AW1305" t="s">
        <v>10133</v>
      </c>
      <c r="AX1305" t="s">
        <v>1740</v>
      </c>
      <c r="AY1305" t="s">
        <v>7796</v>
      </c>
      <c r="AZ1305" t="s">
        <v>4364</v>
      </c>
      <c r="BA1305" t="s">
        <v>7329</v>
      </c>
      <c r="BB1305" t="s">
        <v>2799</v>
      </c>
      <c r="BC1305" t="s">
        <v>1743</v>
      </c>
      <c r="BD1305" t="s">
        <v>8081</v>
      </c>
      <c r="BE1305" t="s">
        <v>4367</v>
      </c>
      <c r="BF1305">
        <v>408</v>
      </c>
      <c r="BG1305">
        <v>1301</v>
      </c>
      <c r="BH1305">
        <v>0</v>
      </c>
      <c r="BI1305" t="s">
        <v>1547</v>
      </c>
      <c r="BJ1305">
        <v>0</v>
      </c>
      <c r="BK1305">
        <v>0</v>
      </c>
      <c r="BL1305">
        <v>488</v>
      </c>
      <c r="BM1305" t="s">
        <v>7331</v>
      </c>
      <c r="BN1305" t="s">
        <v>4367</v>
      </c>
      <c r="BO1305" t="s">
        <v>10110</v>
      </c>
      <c r="BP1305" t="e" cm="1">
        <v>#N/A</v>
      </c>
      <c r="BQ1305" t="s">
        <v>1547</v>
      </c>
      <c r="BR1305" t="s">
        <v>10108</v>
      </c>
      <c r="BS1305">
        <v>6</v>
      </c>
      <c r="BT1305" t="s">
        <v>1719</v>
      </c>
      <c r="BU1305" t="s">
        <v>16267</v>
      </c>
      <c r="BV1305" t="s">
        <v>3605</v>
      </c>
      <c r="BW1305" t="s">
        <v>7326</v>
      </c>
      <c r="BX1305" t="s">
        <v>7796</v>
      </c>
      <c r="BY1305" t="s">
        <v>10134</v>
      </c>
      <c r="BZ1305" t="s">
        <v>1547</v>
      </c>
      <c r="CA1305" t="s">
        <v>1744</v>
      </c>
      <c r="CB1305" t="s">
        <v>1754</v>
      </c>
      <c r="CC1305"/>
      <c r="CD1305" t="s">
        <v>998</v>
      </c>
      <c r="CE1305" t="s">
        <v>2799</v>
      </c>
      <c r="CF1305" t="s">
        <v>10135</v>
      </c>
      <c r="CG1305" t="s">
        <v>10136</v>
      </c>
      <c r="CH1305" t="s">
        <v>2799</v>
      </c>
      <c r="CI1305" t="s">
        <v>1547</v>
      </c>
      <c r="CJ1305" t="s">
        <v>4365</v>
      </c>
      <c r="CK1305" t="s">
        <v>1564</v>
      </c>
      <c r="CL1305"/>
      <c r="CM1305"/>
      <c r="CN1305" t="s">
        <v>13730</v>
      </c>
      <c r="CO1305" t="s">
        <v>13400</v>
      </c>
      <c r="CP1305" t="s">
        <v>13730</v>
      </c>
      <c r="CQ1305" t="s">
        <v>13400</v>
      </c>
      <c r="CR1305" t="s">
        <v>1547</v>
      </c>
      <c r="CS1305">
        <v>0</v>
      </c>
      <c r="CT1305" t="s">
        <v>1547</v>
      </c>
      <c r="CU1305" t="s">
        <v>1547</v>
      </c>
      <c r="CV1305" t="s">
        <v>7335</v>
      </c>
      <c r="CW1305" t="s">
        <v>1547</v>
      </c>
      <c r="CX1305" t="s">
        <v>1547</v>
      </c>
      <c r="CY1305">
        <v>1303</v>
      </c>
      <c r="CZ1305" t="s">
        <v>11383</v>
      </c>
      <c r="DA1305" t="s">
        <v>1547</v>
      </c>
      <c r="DB1305" t="s">
        <v>1881</v>
      </c>
      <c r="DC1305" t="s">
        <v>1882</v>
      </c>
      <c r="DD1305" t="s">
        <v>3606</v>
      </c>
      <c r="DE1305" t="s">
        <v>4364</v>
      </c>
      <c r="DF1305" t="s">
        <v>3605</v>
      </c>
      <c r="DG1305" t="s">
        <v>1547</v>
      </c>
      <c r="DH1305" t="s">
        <v>1547</v>
      </c>
      <c r="DI1305" t="s">
        <v>1892</v>
      </c>
      <c r="DJ1305" t="e">
        <v>#N/A</v>
      </c>
      <c r="DK1305"/>
      <c r="DL1305" t="s">
        <v>1892</v>
      </c>
      <c r="DM1305">
        <v>9</v>
      </c>
      <c r="DN1305" t="s">
        <v>1883</v>
      </c>
      <c r="DO1305" t="s">
        <v>1564</v>
      </c>
      <c r="DP1305" t="b">
        <v>1</v>
      </c>
      <c r="DQ1305" t="b">
        <v>0</v>
      </c>
      <c r="DR1305" t="b">
        <v>0</v>
      </c>
      <c r="DS1305" t="b">
        <v>0</v>
      </c>
      <c r="DT1305" t="b">
        <v>0</v>
      </c>
      <c r="DU1305" t="b">
        <v>0</v>
      </c>
      <c r="DV1305" t="b">
        <v>0</v>
      </c>
      <c r="DW1305">
        <v>0</v>
      </c>
      <c r="DX1305" t="b">
        <v>0</v>
      </c>
      <c r="DY1305" t="b">
        <v>0</v>
      </c>
      <c r="DZ1305" t="b">
        <v>0</v>
      </c>
      <c r="EA1305" t="b">
        <v>0</v>
      </c>
      <c r="EB1305" t="b">
        <v>1</v>
      </c>
      <c r="EC1305" t="b">
        <v>1</v>
      </c>
      <c r="ED1305" t="b">
        <v>1</v>
      </c>
      <c r="EE1305" t="b">
        <v>0</v>
      </c>
      <c r="EF1305" t="b">
        <v>0</v>
      </c>
      <c r="EG1305" t="b" cm="1">
        <v>0</v>
      </c>
      <c r="EH1305" t="b">
        <v>0</v>
      </c>
      <c r="EI1305" t="b">
        <v>0</v>
      </c>
      <c r="EJ1305" t="b">
        <v>1</v>
      </c>
      <c r="EK1305" t="s">
        <v>14489</v>
      </c>
      <c r="EL1305">
        <v>0</v>
      </c>
      <c r="EM1305">
        <v>4</v>
      </c>
      <c r="EN1305" t="b">
        <v>0</v>
      </c>
    </row>
    <row r="1306" spans="1:144" ht="15.75">
      <c r="A1306"/>
      <c r="B1306" t="s">
        <v>1564</v>
      </c>
      <c r="C1306" t="s">
        <v>4361</v>
      </c>
      <c r="D1306" t="s">
        <v>4378</v>
      </c>
      <c r="E1306" t="s">
        <v>4379</v>
      </c>
      <c r="F1306"/>
      <c r="G1306" t="s">
        <v>4378</v>
      </c>
      <c r="H1306" t="s">
        <v>4378</v>
      </c>
      <c r="I1306" t="s">
        <v>2799</v>
      </c>
      <c r="J1306"/>
      <c r="K1306"/>
      <c r="L1306" t="s">
        <v>1743</v>
      </c>
      <c r="M1306" t="s">
        <v>1779</v>
      </c>
      <c r="N1306" t="s">
        <v>4380</v>
      </c>
      <c r="O1306"/>
      <c r="P1306" t="s">
        <v>1564</v>
      </c>
      <c r="Q1306" t="s">
        <v>4364</v>
      </c>
      <c r="R1306" t="s">
        <v>4365</v>
      </c>
      <c r="S1306"/>
      <c r="T1306"/>
      <c r="U1306" t="s">
        <v>13730</v>
      </c>
      <c r="V1306" t="s">
        <v>13732</v>
      </c>
      <c r="W1306"/>
      <c r="X1306"/>
      <c r="Y1306"/>
      <c r="Z1306"/>
      <c r="AA1306"/>
      <c r="AB1306"/>
      <c r="AC1306"/>
      <c r="AD1306"/>
      <c r="AE1306"/>
      <c r="AF1306"/>
      <c r="AG1306"/>
      <c r="AH1306"/>
      <c r="AI1306"/>
      <c r="AJ1306"/>
      <c r="AK1306"/>
      <c r="AL1306"/>
      <c r="AM1306"/>
      <c r="AN1306"/>
      <c r="AO1306" s="108" t="s">
        <v>43</v>
      </c>
      <c r="AP1306" t="s">
        <v>2868</v>
      </c>
      <c r="AQ1306">
        <v>8</v>
      </c>
      <c r="AR1306" t="e">
        <v>#N/A</v>
      </c>
      <c r="AS1306" t="s">
        <v>4361</v>
      </c>
      <c r="AT1306" t="e">
        <v>#N/A</v>
      </c>
      <c r="AU1306" t="s">
        <v>4379</v>
      </c>
      <c r="AV1306" t="s">
        <v>10138</v>
      </c>
      <c r="AW1306" t="s">
        <v>1744</v>
      </c>
      <c r="AX1306" t="s">
        <v>1740</v>
      </c>
      <c r="AY1306" t="s">
        <v>10139</v>
      </c>
      <c r="AZ1306" t="s">
        <v>4364</v>
      </c>
      <c r="BA1306" t="s">
        <v>10140</v>
      </c>
      <c r="BB1306" t="s">
        <v>2799</v>
      </c>
      <c r="BC1306" t="s">
        <v>1743</v>
      </c>
      <c r="BD1306" t="s">
        <v>10141</v>
      </c>
      <c r="BE1306" t="s">
        <v>4367</v>
      </c>
      <c r="BF1306">
        <v>1306</v>
      </c>
      <c r="BG1306">
        <v>1301</v>
      </c>
      <c r="BH1306">
        <v>0</v>
      </c>
      <c r="BI1306" t="s">
        <v>1547</v>
      </c>
      <c r="BJ1306">
        <v>0</v>
      </c>
      <c r="BK1306">
        <v>0</v>
      </c>
      <c r="BL1306" t="e" cm="1">
        <v>#N/A</v>
      </c>
      <c r="BM1306" t="s">
        <v>1547</v>
      </c>
      <c r="BN1306" t="s">
        <v>4367</v>
      </c>
      <c r="BO1306" t="s">
        <v>10110</v>
      </c>
      <c r="BP1306" t="e" cm="1">
        <v>#N/A</v>
      </c>
      <c r="BQ1306" t="s">
        <v>1547</v>
      </c>
      <c r="BR1306" t="s">
        <v>10108</v>
      </c>
      <c r="BS1306">
        <v>7</v>
      </c>
      <c r="BT1306" t="s">
        <v>1722</v>
      </c>
      <c r="BU1306" t="s">
        <v>16268</v>
      </c>
      <c r="BV1306" t="s">
        <v>4378</v>
      </c>
      <c r="BW1306" t="s">
        <v>10138</v>
      </c>
      <c r="BX1306" t="s">
        <v>10139</v>
      </c>
      <c r="BY1306" t="s">
        <v>10142</v>
      </c>
      <c r="BZ1306" t="s">
        <v>1547</v>
      </c>
      <c r="CA1306" t="s">
        <v>1744</v>
      </c>
      <c r="CB1306" t="s">
        <v>1779</v>
      </c>
      <c r="CC1306"/>
      <c r="CD1306" t="s">
        <v>998</v>
      </c>
      <c r="CE1306" t="s">
        <v>2799</v>
      </c>
      <c r="CF1306" t="s">
        <v>10143</v>
      </c>
      <c r="CG1306" t="s">
        <v>10144</v>
      </c>
      <c r="CH1306" t="s">
        <v>2799</v>
      </c>
      <c r="CI1306" t="s">
        <v>1547</v>
      </c>
      <c r="CJ1306" t="s">
        <v>4365</v>
      </c>
      <c r="CK1306" t="s">
        <v>1564</v>
      </c>
      <c r="CL1306"/>
      <c r="CM1306"/>
      <c r="CN1306" t="s">
        <v>13730</v>
      </c>
      <c r="CO1306" t="s">
        <v>13732</v>
      </c>
      <c r="CP1306" t="s">
        <v>13730</v>
      </c>
      <c r="CQ1306" t="s">
        <v>13732</v>
      </c>
      <c r="CR1306" t="s">
        <v>1547</v>
      </c>
      <c r="CS1306">
        <v>0</v>
      </c>
      <c r="CT1306" t="s">
        <v>1547</v>
      </c>
      <c r="CU1306" t="s">
        <v>1547</v>
      </c>
      <c r="CV1306" t="e">
        <v>#N/A</v>
      </c>
      <c r="CW1306" t="s">
        <v>1547</v>
      </c>
      <c r="CX1306" t="s">
        <v>1547</v>
      </c>
      <c r="CY1306">
        <v>1304</v>
      </c>
      <c r="CZ1306" t="s">
        <v>11384</v>
      </c>
      <c r="DA1306" t="s">
        <v>1547</v>
      </c>
      <c r="DB1306" t="s">
        <v>1881</v>
      </c>
      <c r="DC1306" t="s">
        <v>1882</v>
      </c>
      <c r="DD1306" t="s">
        <v>4379</v>
      </c>
      <c r="DE1306" t="s">
        <v>4364</v>
      </c>
      <c r="DF1306" t="s">
        <v>4378</v>
      </c>
      <c r="DG1306" t="s">
        <v>1547</v>
      </c>
      <c r="DH1306" t="s">
        <v>1547</v>
      </c>
      <c r="DI1306" t="s">
        <v>1892</v>
      </c>
      <c r="DJ1306" t="e">
        <v>#N/A</v>
      </c>
      <c r="DK1306"/>
      <c r="DL1306" t="s">
        <v>1892</v>
      </c>
      <c r="DM1306">
        <v>9</v>
      </c>
      <c r="DN1306" t="s">
        <v>1883</v>
      </c>
      <c r="DO1306" t="s">
        <v>1564</v>
      </c>
      <c r="DP1306" t="b">
        <v>1</v>
      </c>
      <c r="DQ1306" t="b">
        <v>0</v>
      </c>
      <c r="DR1306" t="b">
        <v>1</v>
      </c>
      <c r="DS1306" t="b">
        <v>0</v>
      </c>
      <c r="DT1306" t="b">
        <v>0</v>
      </c>
      <c r="DU1306" t="b">
        <v>0</v>
      </c>
      <c r="DV1306" t="b">
        <v>0</v>
      </c>
      <c r="DW1306">
        <v>0</v>
      </c>
      <c r="DX1306" t="b">
        <v>0</v>
      </c>
      <c r="DY1306" t="b">
        <v>0</v>
      </c>
      <c r="DZ1306" t="b">
        <v>0</v>
      </c>
      <c r="EA1306" t="b">
        <v>1</v>
      </c>
      <c r="EB1306" t="b">
        <v>0</v>
      </c>
      <c r="EC1306" t="b">
        <v>0</v>
      </c>
      <c r="ED1306" t="b">
        <v>0</v>
      </c>
      <c r="EE1306" t="b">
        <v>0</v>
      </c>
      <c r="EF1306" t="b">
        <v>0</v>
      </c>
      <c r="EG1306" t="b" cm="1">
        <v>1</v>
      </c>
      <c r="EH1306" t="b">
        <v>0</v>
      </c>
      <c r="EI1306" t="b">
        <v>0</v>
      </c>
      <c r="EJ1306" t="b">
        <v>1</v>
      </c>
      <c r="EK1306" t="s">
        <v>14461</v>
      </c>
      <c r="EL1306">
        <v>1</v>
      </c>
      <c r="EM1306">
        <v>10</v>
      </c>
      <c r="EN1306" t="b">
        <v>0</v>
      </c>
    </row>
    <row r="1307" spans="1:144" ht="15.75">
      <c r="A1307"/>
      <c r="B1307" t="s">
        <v>1564</v>
      </c>
      <c r="C1307" t="s">
        <v>4361</v>
      </c>
      <c r="D1307" t="s">
        <v>4381</v>
      </c>
      <c r="E1307" t="s">
        <v>1883</v>
      </c>
      <c r="F1307"/>
      <c r="G1307" t="s">
        <v>4381</v>
      </c>
      <c r="H1307" t="s">
        <v>4381</v>
      </c>
      <c r="I1307" t="s">
        <v>2799</v>
      </c>
      <c r="J1307"/>
      <c r="K1307"/>
      <c r="L1307" t="s">
        <v>1743</v>
      </c>
      <c r="M1307" t="s">
        <v>1779</v>
      </c>
      <c r="N1307"/>
      <c r="O1307"/>
      <c r="P1307" t="s">
        <v>1564</v>
      </c>
      <c r="Q1307" t="s">
        <v>4364</v>
      </c>
      <c r="R1307" t="s">
        <v>4365</v>
      </c>
      <c r="S1307"/>
      <c r="T1307"/>
      <c r="U1307" t="s">
        <v>13730</v>
      </c>
      <c r="V1307" t="s">
        <v>13733</v>
      </c>
      <c r="W1307"/>
      <c r="X1307"/>
      <c r="Y1307"/>
      <c r="Z1307"/>
      <c r="AA1307"/>
      <c r="AB1307"/>
      <c r="AC1307"/>
      <c r="AD1307"/>
      <c r="AE1307"/>
      <c r="AF1307"/>
      <c r="AG1307"/>
      <c r="AH1307"/>
      <c r="AI1307"/>
      <c r="AJ1307"/>
      <c r="AK1307"/>
      <c r="AL1307"/>
      <c r="AM1307"/>
      <c r="AN1307"/>
      <c r="AO1307" s="108" t="s">
        <v>43</v>
      </c>
      <c r="AP1307" t="s">
        <v>2868</v>
      </c>
      <c r="AQ1307">
        <v>9</v>
      </c>
      <c r="AR1307" t="e">
        <v>#N/A</v>
      </c>
      <c r="AS1307" t="s">
        <v>4361</v>
      </c>
      <c r="AT1307" t="e">
        <v>#N/A</v>
      </c>
      <c r="AU1307" t="s">
        <v>1883</v>
      </c>
      <c r="AV1307" t="s">
        <v>8068</v>
      </c>
      <c r="AW1307" t="s">
        <v>1744</v>
      </c>
      <c r="AX1307" t="s">
        <v>1740</v>
      </c>
      <c r="AY1307" t="s">
        <v>10146</v>
      </c>
      <c r="AZ1307" t="s">
        <v>4364</v>
      </c>
      <c r="BA1307" t="s">
        <v>10147</v>
      </c>
      <c r="BB1307" t="s">
        <v>2799</v>
      </c>
      <c r="BC1307" t="s">
        <v>1743</v>
      </c>
      <c r="BD1307" t="s">
        <v>10148</v>
      </c>
      <c r="BE1307" t="s">
        <v>4367</v>
      </c>
      <c r="BF1307">
        <v>1307</v>
      </c>
      <c r="BG1307">
        <v>1301</v>
      </c>
      <c r="BH1307">
        <v>0</v>
      </c>
      <c r="BI1307" t="s">
        <v>1547</v>
      </c>
      <c r="BJ1307">
        <v>0</v>
      </c>
      <c r="BK1307">
        <v>0</v>
      </c>
      <c r="BL1307" t="e" cm="1">
        <v>#N/A</v>
      </c>
      <c r="BM1307" t="s">
        <v>1547</v>
      </c>
      <c r="BN1307" t="s">
        <v>4367</v>
      </c>
      <c r="BO1307" t="s">
        <v>10110</v>
      </c>
      <c r="BP1307" t="e" cm="1">
        <v>#N/A</v>
      </c>
      <c r="BQ1307" t="s">
        <v>1547</v>
      </c>
      <c r="BR1307" t="s">
        <v>10108</v>
      </c>
      <c r="BS1307">
        <v>8</v>
      </c>
      <c r="BT1307" t="s">
        <v>1724</v>
      </c>
      <c r="BU1307" t="s">
        <v>16269</v>
      </c>
      <c r="BV1307" t="s">
        <v>4381</v>
      </c>
      <c r="BW1307" t="s">
        <v>8068</v>
      </c>
      <c r="BX1307" t="s">
        <v>10146</v>
      </c>
      <c r="BY1307" t="s">
        <v>1744</v>
      </c>
      <c r="BZ1307" t="s">
        <v>1547</v>
      </c>
      <c r="CA1307" t="s">
        <v>1744</v>
      </c>
      <c r="CB1307" t="s">
        <v>1779</v>
      </c>
      <c r="CC1307"/>
      <c r="CD1307" t="s">
        <v>998</v>
      </c>
      <c r="CE1307" t="s">
        <v>2799</v>
      </c>
      <c r="CF1307" t="s">
        <v>10149</v>
      </c>
      <c r="CG1307" t="s">
        <v>10150</v>
      </c>
      <c r="CH1307" t="s">
        <v>2799</v>
      </c>
      <c r="CI1307" t="s">
        <v>1547</v>
      </c>
      <c r="CJ1307" t="s">
        <v>4365</v>
      </c>
      <c r="CK1307" t="s">
        <v>1564</v>
      </c>
      <c r="CL1307"/>
      <c r="CM1307"/>
      <c r="CN1307" t="s">
        <v>13730</v>
      </c>
      <c r="CO1307" t="s">
        <v>13733</v>
      </c>
      <c r="CP1307" t="s">
        <v>13730</v>
      </c>
      <c r="CQ1307" t="s">
        <v>13733</v>
      </c>
      <c r="CR1307" t="s">
        <v>1547</v>
      </c>
      <c r="CS1307">
        <v>0</v>
      </c>
      <c r="CT1307" t="s">
        <v>1547</v>
      </c>
      <c r="CU1307" t="s">
        <v>1547</v>
      </c>
      <c r="CV1307" t="e">
        <v>#N/A</v>
      </c>
      <c r="CW1307" t="s">
        <v>1547</v>
      </c>
      <c r="CX1307" t="s">
        <v>1547</v>
      </c>
      <c r="CY1307">
        <v>1305</v>
      </c>
      <c r="CZ1307" t="s">
        <v>11385</v>
      </c>
      <c r="DA1307" t="s">
        <v>1547</v>
      </c>
      <c r="DB1307" t="s">
        <v>1881</v>
      </c>
      <c r="DC1307" t="s">
        <v>1882</v>
      </c>
      <c r="DD1307" t="s">
        <v>1883</v>
      </c>
      <c r="DE1307" t="s">
        <v>4364</v>
      </c>
      <c r="DF1307" t="s">
        <v>4381</v>
      </c>
      <c r="DG1307" t="s">
        <v>1547</v>
      </c>
      <c r="DH1307" t="s">
        <v>1547</v>
      </c>
      <c r="DI1307" t="s">
        <v>1892</v>
      </c>
      <c r="DJ1307" t="e">
        <v>#N/A</v>
      </c>
      <c r="DK1307"/>
      <c r="DL1307" t="s">
        <v>1892</v>
      </c>
      <c r="DM1307">
        <v>9</v>
      </c>
      <c r="DN1307" t="s">
        <v>1883</v>
      </c>
      <c r="DO1307" t="s">
        <v>1564</v>
      </c>
      <c r="DP1307" t="b">
        <v>1</v>
      </c>
      <c r="DQ1307" t="b">
        <v>0</v>
      </c>
      <c r="DR1307" t="b">
        <v>1</v>
      </c>
      <c r="DS1307" t="b">
        <v>0</v>
      </c>
      <c r="DT1307" t="b">
        <v>0</v>
      </c>
      <c r="DU1307" t="b">
        <v>0</v>
      </c>
      <c r="DV1307" t="b">
        <v>0</v>
      </c>
      <c r="DW1307">
        <v>0</v>
      </c>
      <c r="DX1307" t="b">
        <v>0</v>
      </c>
      <c r="DY1307" t="b">
        <v>0</v>
      </c>
      <c r="DZ1307" t="b">
        <v>0</v>
      </c>
      <c r="EA1307" t="b">
        <v>1</v>
      </c>
      <c r="EB1307" t="b">
        <v>0</v>
      </c>
      <c r="EC1307" t="b">
        <v>0</v>
      </c>
      <c r="ED1307" t="b">
        <v>0</v>
      </c>
      <c r="EE1307" t="b">
        <v>0</v>
      </c>
      <c r="EF1307" t="b">
        <v>0</v>
      </c>
      <c r="EG1307" t="b" cm="1">
        <v>1</v>
      </c>
      <c r="EH1307" t="b">
        <v>0</v>
      </c>
      <c r="EI1307" t="b">
        <v>0</v>
      </c>
      <c r="EJ1307" t="b">
        <v>1</v>
      </c>
      <c r="EK1307" t="s">
        <v>14461</v>
      </c>
      <c r="EL1307">
        <v>1</v>
      </c>
      <c r="EM1307">
        <v>4</v>
      </c>
      <c r="EN1307" t="b">
        <v>0</v>
      </c>
    </row>
    <row r="1308" spans="1:144" ht="15.75">
      <c r="A1308"/>
      <c r="B1308" t="s">
        <v>1564</v>
      </c>
      <c r="C1308" t="s">
        <v>4361</v>
      </c>
      <c r="D1308" t="s">
        <v>4382</v>
      </c>
      <c r="E1308" t="s">
        <v>4383</v>
      </c>
      <c r="F1308"/>
      <c r="G1308" t="s">
        <v>4382</v>
      </c>
      <c r="H1308" t="s">
        <v>4382</v>
      </c>
      <c r="I1308" t="s">
        <v>2799</v>
      </c>
      <c r="J1308"/>
      <c r="K1308"/>
      <c r="L1308" t="s">
        <v>1743</v>
      </c>
      <c r="M1308" t="s">
        <v>1779</v>
      </c>
      <c r="N1308"/>
      <c r="O1308"/>
      <c r="P1308" t="s">
        <v>1564</v>
      </c>
      <c r="Q1308" t="s">
        <v>4364</v>
      </c>
      <c r="R1308" t="s">
        <v>4365</v>
      </c>
      <c r="S1308"/>
      <c r="T1308"/>
      <c r="U1308" t="s">
        <v>13730</v>
      </c>
      <c r="V1308" t="s">
        <v>13734</v>
      </c>
      <c r="W1308"/>
      <c r="X1308"/>
      <c r="Y1308"/>
      <c r="Z1308"/>
      <c r="AA1308"/>
      <c r="AB1308"/>
      <c r="AC1308"/>
      <c r="AD1308"/>
      <c r="AE1308"/>
      <c r="AF1308"/>
      <c r="AG1308"/>
      <c r="AH1308"/>
      <c r="AI1308"/>
      <c r="AJ1308"/>
      <c r="AK1308"/>
      <c r="AL1308"/>
      <c r="AM1308"/>
      <c r="AN1308"/>
      <c r="AO1308" s="108" t="s">
        <v>43</v>
      </c>
      <c r="AP1308" t="s">
        <v>2868</v>
      </c>
      <c r="AQ1308">
        <v>10</v>
      </c>
      <c r="AR1308" t="e">
        <v>#N/A</v>
      </c>
      <c r="AS1308" t="s">
        <v>4361</v>
      </c>
      <c r="AT1308" t="e">
        <v>#N/A</v>
      </c>
      <c r="AU1308" t="s">
        <v>4383</v>
      </c>
      <c r="AV1308" t="s">
        <v>10152</v>
      </c>
      <c r="AW1308" t="s">
        <v>1744</v>
      </c>
      <c r="AX1308" t="s">
        <v>1740</v>
      </c>
      <c r="AY1308" t="s">
        <v>10153</v>
      </c>
      <c r="AZ1308" t="s">
        <v>4364</v>
      </c>
      <c r="BA1308" t="s">
        <v>10154</v>
      </c>
      <c r="BB1308" t="s">
        <v>2799</v>
      </c>
      <c r="BC1308" t="s">
        <v>1743</v>
      </c>
      <c r="BD1308" t="s">
        <v>10155</v>
      </c>
      <c r="BE1308" t="s">
        <v>4367</v>
      </c>
      <c r="BF1308">
        <v>1308</v>
      </c>
      <c r="BG1308">
        <v>1301</v>
      </c>
      <c r="BH1308">
        <v>0</v>
      </c>
      <c r="BI1308" t="s">
        <v>1547</v>
      </c>
      <c r="BJ1308">
        <v>0</v>
      </c>
      <c r="BK1308">
        <v>0</v>
      </c>
      <c r="BL1308" t="e" cm="1">
        <v>#N/A</v>
      </c>
      <c r="BM1308" t="s">
        <v>1547</v>
      </c>
      <c r="BN1308" t="s">
        <v>4367</v>
      </c>
      <c r="BO1308" t="s">
        <v>10110</v>
      </c>
      <c r="BP1308" t="e" cm="1">
        <v>#N/A</v>
      </c>
      <c r="BQ1308" t="s">
        <v>1547</v>
      </c>
      <c r="BR1308" t="s">
        <v>10108</v>
      </c>
      <c r="BS1308">
        <v>9</v>
      </c>
      <c r="BT1308" t="s">
        <v>1726</v>
      </c>
      <c r="BU1308" t="s">
        <v>16270</v>
      </c>
      <c r="BV1308" t="s">
        <v>4382</v>
      </c>
      <c r="BW1308" t="s">
        <v>10152</v>
      </c>
      <c r="BX1308" t="s">
        <v>10153</v>
      </c>
      <c r="BY1308" t="s">
        <v>1744</v>
      </c>
      <c r="BZ1308" t="s">
        <v>1547</v>
      </c>
      <c r="CA1308" t="s">
        <v>1744</v>
      </c>
      <c r="CB1308" t="s">
        <v>1779</v>
      </c>
      <c r="CC1308"/>
      <c r="CD1308" t="s">
        <v>998</v>
      </c>
      <c r="CE1308" t="s">
        <v>2799</v>
      </c>
      <c r="CF1308" t="s">
        <v>10156</v>
      </c>
      <c r="CG1308" t="s">
        <v>10157</v>
      </c>
      <c r="CH1308" t="s">
        <v>2799</v>
      </c>
      <c r="CI1308" t="s">
        <v>1547</v>
      </c>
      <c r="CJ1308" t="s">
        <v>4365</v>
      </c>
      <c r="CK1308" t="s">
        <v>1564</v>
      </c>
      <c r="CL1308"/>
      <c r="CM1308"/>
      <c r="CN1308" t="s">
        <v>13730</v>
      </c>
      <c r="CO1308" t="s">
        <v>13734</v>
      </c>
      <c r="CP1308" t="s">
        <v>13730</v>
      </c>
      <c r="CQ1308" t="s">
        <v>13734</v>
      </c>
      <c r="CR1308" t="s">
        <v>1547</v>
      </c>
      <c r="CS1308">
        <v>0</v>
      </c>
      <c r="CT1308" t="s">
        <v>1547</v>
      </c>
      <c r="CU1308" t="s">
        <v>1547</v>
      </c>
      <c r="CV1308" t="e">
        <v>#N/A</v>
      </c>
      <c r="CW1308" t="s">
        <v>1547</v>
      </c>
      <c r="CX1308" t="s">
        <v>1547</v>
      </c>
      <c r="CY1308">
        <v>1306</v>
      </c>
      <c r="CZ1308" t="s">
        <v>11386</v>
      </c>
      <c r="DA1308" t="s">
        <v>1547</v>
      </c>
      <c r="DB1308" t="s">
        <v>1881</v>
      </c>
      <c r="DC1308" t="s">
        <v>1882</v>
      </c>
      <c r="DD1308" t="s">
        <v>4383</v>
      </c>
      <c r="DE1308" t="s">
        <v>4364</v>
      </c>
      <c r="DF1308" t="s">
        <v>4382</v>
      </c>
      <c r="DG1308" t="s">
        <v>1547</v>
      </c>
      <c r="DH1308" t="s">
        <v>1547</v>
      </c>
      <c r="DI1308" t="s">
        <v>1892</v>
      </c>
      <c r="DJ1308" t="e">
        <v>#N/A</v>
      </c>
      <c r="DK1308"/>
      <c r="DL1308" t="s">
        <v>1892</v>
      </c>
      <c r="DM1308">
        <v>9</v>
      </c>
      <c r="DN1308" t="s">
        <v>1883</v>
      </c>
      <c r="DO1308" t="s">
        <v>1564</v>
      </c>
      <c r="DP1308" t="b">
        <v>1</v>
      </c>
      <c r="DQ1308" t="b">
        <v>0</v>
      </c>
      <c r="DR1308" t="b">
        <v>1</v>
      </c>
      <c r="DS1308" t="b">
        <v>0</v>
      </c>
      <c r="DT1308" t="b">
        <v>0</v>
      </c>
      <c r="DU1308" t="b">
        <v>0</v>
      </c>
      <c r="DV1308" t="b">
        <v>0</v>
      </c>
      <c r="DW1308">
        <v>0</v>
      </c>
      <c r="DX1308" t="b">
        <v>0</v>
      </c>
      <c r="DY1308" t="b">
        <v>0</v>
      </c>
      <c r="DZ1308" t="b">
        <v>0</v>
      </c>
      <c r="EA1308" t="b">
        <v>1</v>
      </c>
      <c r="EB1308" t="b">
        <v>0</v>
      </c>
      <c r="EC1308" t="b">
        <v>0</v>
      </c>
      <c r="ED1308" t="b">
        <v>0</v>
      </c>
      <c r="EE1308" t="b">
        <v>0</v>
      </c>
      <c r="EF1308" t="b">
        <v>0</v>
      </c>
      <c r="EG1308" t="b" cm="1">
        <v>1</v>
      </c>
      <c r="EH1308" t="b">
        <v>0</v>
      </c>
      <c r="EI1308" t="b">
        <v>0</v>
      </c>
      <c r="EJ1308" t="b">
        <v>1</v>
      </c>
      <c r="EK1308" t="s">
        <v>14461</v>
      </c>
      <c r="EL1308">
        <v>1</v>
      </c>
      <c r="EM1308">
        <v>4</v>
      </c>
      <c r="EN1308" t="b">
        <v>0</v>
      </c>
    </row>
    <row r="1309" spans="1:144" ht="15.75">
      <c r="A1309"/>
      <c r="B1309" t="s">
        <v>1564</v>
      </c>
      <c r="C1309" t="s">
        <v>4361</v>
      </c>
      <c r="D1309" t="s">
        <v>4384</v>
      </c>
      <c r="E1309" t="s">
        <v>2152</v>
      </c>
      <c r="F1309"/>
      <c r="G1309" t="s">
        <v>4384</v>
      </c>
      <c r="H1309" t="s">
        <v>4384</v>
      </c>
      <c r="I1309" t="s">
        <v>2799</v>
      </c>
      <c r="J1309"/>
      <c r="K1309"/>
      <c r="L1309" t="s">
        <v>1743</v>
      </c>
      <c r="M1309" t="s">
        <v>1779</v>
      </c>
      <c r="N1309"/>
      <c r="O1309"/>
      <c r="P1309" t="s">
        <v>1564</v>
      </c>
      <c r="Q1309" t="s">
        <v>4364</v>
      </c>
      <c r="R1309" t="s">
        <v>4365</v>
      </c>
      <c r="S1309"/>
      <c r="T1309"/>
      <c r="U1309" t="s">
        <v>13730</v>
      </c>
      <c r="V1309" t="s">
        <v>3340</v>
      </c>
      <c r="W1309"/>
      <c r="X1309"/>
      <c r="Y1309"/>
      <c r="Z1309"/>
      <c r="AA1309"/>
      <c r="AB1309"/>
      <c r="AC1309"/>
      <c r="AD1309"/>
      <c r="AE1309"/>
      <c r="AF1309"/>
      <c r="AG1309"/>
      <c r="AH1309"/>
      <c r="AI1309"/>
      <c r="AJ1309"/>
      <c r="AK1309"/>
      <c r="AL1309"/>
      <c r="AM1309"/>
      <c r="AN1309"/>
      <c r="AO1309" s="108" t="s">
        <v>43</v>
      </c>
      <c r="AP1309" t="s">
        <v>2868</v>
      </c>
      <c r="AQ1309">
        <v>11</v>
      </c>
      <c r="AR1309" t="e">
        <v>#N/A</v>
      </c>
      <c r="AS1309" t="s">
        <v>4361</v>
      </c>
      <c r="AT1309" t="e">
        <v>#N/A</v>
      </c>
      <c r="AU1309" t="s">
        <v>2152</v>
      </c>
      <c r="AV1309" t="s">
        <v>6406</v>
      </c>
      <c r="AW1309" t="s">
        <v>1744</v>
      </c>
      <c r="AX1309" t="s">
        <v>1740</v>
      </c>
      <c r="AY1309" t="s">
        <v>10159</v>
      </c>
      <c r="AZ1309" t="s">
        <v>4364</v>
      </c>
      <c r="BA1309" t="s">
        <v>10160</v>
      </c>
      <c r="BB1309" t="s">
        <v>2799</v>
      </c>
      <c r="BC1309" t="s">
        <v>1743</v>
      </c>
      <c r="BD1309" t="s">
        <v>10161</v>
      </c>
      <c r="BE1309" t="s">
        <v>4367</v>
      </c>
      <c r="BF1309">
        <v>1309</v>
      </c>
      <c r="BG1309">
        <v>1301</v>
      </c>
      <c r="BH1309">
        <v>0</v>
      </c>
      <c r="BI1309" t="s">
        <v>1547</v>
      </c>
      <c r="BJ1309">
        <v>0</v>
      </c>
      <c r="BK1309">
        <v>0</v>
      </c>
      <c r="BL1309" t="e" cm="1">
        <v>#N/A</v>
      </c>
      <c r="BM1309" t="s">
        <v>1547</v>
      </c>
      <c r="BN1309" t="s">
        <v>4367</v>
      </c>
      <c r="BO1309" t="s">
        <v>10110</v>
      </c>
      <c r="BP1309" t="e" cm="1">
        <v>#N/A</v>
      </c>
      <c r="BQ1309" t="s">
        <v>1547</v>
      </c>
      <c r="BR1309" t="s">
        <v>10108</v>
      </c>
      <c r="BS1309">
        <v>10</v>
      </c>
      <c r="BT1309" t="s">
        <v>1785</v>
      </c>
      <c r="BU1309" t="s">
        <v>16271</v>
      </c>
      <c r="BV1309" t="s">
        <v>4384</v>
      </c>
      <c r="BW1309" t="s">
        <v>6406</v>
      </c>
      <c r="BX1309" t="s">
        <v>10159</v>
      </c>
      <c r="BY1309" t="s">
        <v>1744</v>
      </c>
      <c r="BZ1309" t="s">
        <v>1547</v>
      </c>
      <c r="CA1309" t="s">
        <v>1744</v>
      </c>
      <c r="CB1309" t="s">
        <v>1779</v>
      </c>
      <c r="CC1309"/>
      <c r="CD1309" t="s">
        <v>998</v>
      </c>
      <c r="CE1309" t="s">
        <v>2799</v>
      </c>
      <c r="CF1309" t="s">
        <v>10162</v>
      </c>
      <c r="CG1309" t="s">
        <v>10163</v>
      </c>
      <c r="CH1309" t="s">
        <v>2799</v>
      </c>
      <c r="CI1309" t="s">
        <v>1547</v>
      </c>
      <c r="CJ1309" t="s">
        <v>4365</v>
      </c>
      <c r="CK1309" t="s">
        <v>1564</v>
      </c>
      <c r="CL1309"/>
      <c r="CM1309"/>
      <c r="CN1309" t="s">
        <v>13730</v>
      </c>
      <c r="CO1309" t="s">
        <v>3340</v>
      </c>
      <c r="CP1309" t="s">
        <v>13730</v>
      </c>
      <c r="CQ1309" t="s">
        <v>3340</v>
      </c>
      <c r="CR1309" t="s">
        <v>1547</v>
      </c>
      <c r="CS1309">
        <v>0</v>
      </c>
      <c r="CT1309" t="s">
        <v>1547</v>
      </c>
      <c r="CU1309" t="s">
        <v>1547</v>
      </c>
      <c r="CV1309" t="e">
        <v>#N/A</v>
      </c>
      <c r="CW1309" t="s">
        <v>1547</v>
      </c>
      <c r="CX1309" t="s">
        <v>1547</v>
      </c>
      <c r="CY1309">
        <v>1307</v>
      </c>
      <c r="CZ1309" t="s">
        <v>11387</v>
      </c>
      <c r="DA1309" t="s">
        <v>1547</v>
      </c>
      <c r="DB1309" t="s">
        <v>1881</v>
      </c>
      <c r="DC1309" t="s">
        <v>1882</v>
      </c>
      <c r="DD1309" t="s">
        <v>2152</v>
      </c>
      <c r="DE1309" t="s">
        <v>4364</v>
      </c>
      <c r="DF1309" t="s">
        <v>4384</v>
      </c>
      <c r="DG1309" t="s">
        <v>1547</v>
      </c>
      <c r="DH1309" t="s">
        <v>1547</v>
      </c>
      <c r="DI1309" t="s">
        <v>1892</v>
      </c>
      <c r="DJ1309" t="e">
        <v>#N/A</v>
      </c>
      <c r="DK1309"/>
      <c r="DL1309" t="s">
        <v>1892</v>
      </c>
      <c r="DM1309">
        <v>9</v>
      </c>
      <c r="DN1309" t="s">
        <v>1883</v>
      </c>
      <c r="DO1309" t="s">
        <v>1564</v>
      </c>
      <c r="DP1309" t="b">
        <v>1</v>
      </c>
      <c r="DQ1309" t="b">
        <v>0</v>
      </c>
      <c r="DR1309" t="b">
        <v>1</v>
      </c>
      <c r="DS1309" t="b">
        <v>0</v>
      </c>
      <c r="DT1309" t="b">
        <v>0</v>
      </c>
      <c r="DU1309" t="b">
        <v>0</v>
      </c>
      <c r="DV1309" t="b">
        <v>0</v>
      </c>
      <c r="DW1309">
        <v>0</v>
      </c>
      <c r="DX1309" t="b">
        <v>0</v>
      </c>
      <c r="DY1309" t="b">
        <v>0</v>
      </c>
      <c r="DZ1309" t="b">
        <v>0</v>
      </c>
      <c r="EA1309" t="b">
        <v>1</v>
      </c>
      <c r="EB1309" t="b">
        <v>0</v>
      </c>
      <c r="EC1309" t="b">
        <v>0</v>
      </c>
      <c r="ED1309" t="b">
        <v>0</v>
      </c>
      <c r="EE1309" t="b">
        <v>0</v>
      </c>
      <c r="EF1309" t="b">
        <v>0</v>
      </c>
      <c r="EG1309" t="b" cm="1">
        <v>1</v>
      </c>
      <c r="EH1309" t="b">
        <v>0</v>
      </c>
      <c r="EI1309" t="b">
        <v>0</v>
      </c>
      <c r="EJ1309" t="b">
        <v>1</v>
      </c>
      <c r="EK1309" t="s">
        <v>14461</v>
      </c>
      <c r="EL1309">
        <v>1</v>
      </c>
      <c r="EM1309">
        <v>5</v>
      </c>
      <c r="EN1309" t="b">
        <v>0</v>
      </c>
    </row>
    <row r="1310" spans="1:144" ht="15.75">
      <c r="A1310"/>
      <c r="B1310" t="s">
        <v>1564</v>
      </c>
      <c r="C1310" t="s">
        <v>4361</v>
      </c>
      <c r="D1310" t="s">
        <v>4385</v>
      </c>
      <c r="E1310" t="s">
        <v>2000</v>
      </c>
      <c r="F1310"/>
      <c r="G1310" t="s">
        <v>4385</v>
      </c>
      <c r="H1310" t="s">
        <v>4385</v>
      </c>
      <c r="I1310" t="s">
        <v>2799</v>
      </c>
      <c r="J1310"/>
      <c r="K1310"/>
      <c r="L1310" t="s">
        <v>1743</v>
      </c>
      <c r="M1310" t="s">
        <v>2001</v>
      </c>
      <c r="N1310" t="s">
        <v>4386</v>
      </c>
      <c r="O1310"/>
      <c r="P1310" t="s">
        <v>1564</v>
      </c>
      <c r="Q1310" t="s">
        <v>4364</v>
      </c>
      <c r="R1310" t="s">
        <v>4365</v>
      </c>
      <c r="S1310"/>
      <c r="T1310"/>
      <c r="U1310" t="s">
        <v>13730</v>
      </c>
      <c r="V1310" t="s">
        <v>3350</v>
      </c>
      <c r="W1310"/>
      <c r="X1310"/>
      <c r="Y1310"/>
      <c r="Z1310"/>
      <c r="AA1310"/>
      <c r="AB1310"/>
      <c r="AC1310"/>
      <c r="AD1310"/>
      <c r="AE1310"/>
      <c r="AF1310"/>
      <c r="AG1310"/>
      <c r="AH1310"/>
      <c r="AI1310"/>
      <c r="AJ1310"/>
      <c r="AK1310"/>
      <c r="AL1310"/>
      <c r="AM1310"/>
      <c r="AN1310"/>
      <c r="AO1310" s="108" t="s">
        <v>43</v>
      </c>
      <c r="AP1310" t="s">
        <v>2868</v>
      </c>
      <c r="AQ1310">
        <v>12</v>
      </c>
      <c r="AR1310" t="e">
        <v>#N/A</v>
      </c>
      <c r="AS1310" t="s">
        <v>4361</v>
      </c>
      <c r="AT1310" t="e">
        <v>#N/A</v>
      </c>
      <c r="AU1310" t="s">
        <v>2000</v>
      </c>
      <c r="AV1310" t="s">
        <v>6431</v>
      </c>
      <c r="AW1310" t="s">
        <v>1744</v>
      </c>
      <c r="AX1310" t="s">
        <v>1740</v>
      </c>
      <c r="AY1310" t="s">
        <v>10165</v>
      </c>
      <c r="AZ1310" t="s">
        <v>4364</v>
      </c>
      <c r="BA1310" t="s">
        <v>10166</v>
      </c>
      <c r="BB1310" t="s">
        <v>2799</v>
      </c>
      <c r="BC1310" t="s">
        <v>1743</v>
      </c>
      <c r="BD1310" t="s">
        <v>10167</v>
      </c>
      <c r="BE1310" t="s">
        <v>4367</v>
      </c>
      <c r="BF1310">
        <v>1310</v>
      </c>
      <c r="BG1310">
        <v>1301</v>
      </c>
      <c r="BH1310">
        <v>0</v>
      </c>
      <c r="BI1310" t="s">
        <v>1547</v>
      </c>
      <c r="BJ1310">
        <v>0</v>
      </c>
      <c r="BK1310">
        <v>0</v>
      </c>
      <c r="BL1310" t="e" cm="1">
        <v>#N/A</v>
      </c>
      <c r="BM1310" t="s">
        <v>1547</v>
      </c>
      <c r="BN1310" t="s">
        <v>4367</v>
      </c>
      <c r="BO1310" t="s">
        <v>10110</v>
      </c>
      <c r="BP1310" t="e" cm="1">
        <v>#N/A</v>
      </c>
      <c r="BQ1310" t="s">
        <v>1547</v>
      </c>
      <c r="BR1310" t="s">
        <v>10108</v>
      </c>
      <c r="BS1310">
        <v>11</v>
      </c>
      <c r="BT1310" t="s">
        <v>1729</v>
      </c>
      <c r="BU1310" t="s">
        <v>16272</v>
      </c>
      <c r="BV1310" t="s">
        <v>4385</v>
      </c>
      <c r="BW1310" t="s">
        <v>6431</v>
      </c>
      <c r="BX1310" t="s">
        <v>10165</v>
      </c>
      <c r="BY1310" t="s">
        <v>10168</v>
      </c>
      <c r="BZ1310" t="s">
        <v>1547</v>
      </c>
      <c r="CA1310" t="s">
        <v>1744</v>
      </c>
      <c r="CB1310" t="s">
        <v>2001</v>
      </c>
      <c r="CC1310"/>
      <c r="CD1310" t="s">
        <v>998</v>
      </c>
      <c r="CE1310" t="s">
        <v>2799</v>
      </c>
      <c r="CF1310" t="s">
        <v>10169</v>
      </c>
      <c r="CG1310" t="s">
        <v>10170</v>
      </c>
      <c r="CH1310" t="s">
        <v>2799</v>
      </c>
      <c r="CI1310" t="s">
        <v>1547</v>
      </c>
      <c r="CJ1310" t="s">
        <v>4365</v>
      </c>
      <c r="CK1310" t="s">
        <v>1564</v>
      </c>
      <c r="CL1310"/>
      <c r="CM1310"/>
      <c r="CN1310" t="s">
        <v>13730</v>
      </c>
      <c r="CO1310" t="s">
        <v>3350</v>
      </c>
      <c r="CP1310" t="s">
        <v>13730</v>
      </c>
      <c r="CQ1310" t="s">
        <v>3350</v>
      </c>
      <c r="CR1310" t="s">
        <v>1547</v>
      </c>
      <c r="CS1310">
        <v>0</v>
      </c>
      <c r="CT1310" t="s">
        <v>1547</v>
      </c>
      <c r="CU1310" t="s">
        <v>1547</v>
      </c>
      <c r="CV1310" t="e">
        <v>#N/A</v>
      </c>
      <c r="CW1310" t="s">
        <v>1547</v>
      </c>
      <c r="CX1310" t="s">
        <v>1547</v>
      </c>
      <c r="CY1310">
        <v>1308</v>
      </c>
      <c r="CZ1310" t="s">
        <v>11388</v>
      </c>
      <c r="DA1310" t="s">
        <v>1547</v>
      </c>
      <c r="DB1310" t="s">
        <v>1881</v>
      </c>
      <c r="DC1310" t="s">
        <v>1882</v>
      </c>
      <c r="DD1310" t="s">
        <v>2000</v>
      </c>
      <c r="DE1310" t="s">
        <v>4364</v>
      </c>
      <c r="DF1310" t="s">
        <v>4385</v>
      </c>
      <c r="DG1310" t="s">
        <v>1547</v>
      </c>
      <c r="DH1310" t="s">
        <v>1547</v>
      </c>
      <c r="DI1310" t="s">
        <v>1892</v>
      </c>
      <c r="DJ1310" t="e">
        <v>#N/A</v>
      </c>
      <c r="DK1310"/>
      <c r="DL1310" t="s">
        <v>1892</v>
      </c>
      <c r="DM1310">
        <v>9</v>
      </c>
      <c r="DN1310" t="s">
        <v>1883</v>
      </c>
      <c r="DO1310" t="s">
        <v>1564</v>
      </c>
      <c r="DP1310" t="b">
        <v>1</v>
      </c>
      <c r="DQ1310" t="b">
        <v>0</v>
      </c>
      <c r="DR1310" t="b">
        <v>1</v>
      </c>
      <c r="DS1310" t="b">
        <v>0</v>
      </c>
      <c r="DT1310" t="b">
        <v>0</v>
      </c>
      <c r="DU1310" t="b">
        <v>0</v>
      </c>
      <c r="DV1310" t="b">
        <v>0</v>
      </c>
      <c r="DW1310">
        <v>0</v>
      </c>
      <c r="DX1310" t="b">
        <v>0</v>
      </c>
      <c r="DY1310" t="b">
        <v>0</v>
      </c>
      <c r="DZ1310" t="b">
        <v>0</v>
      </c>
      <c r="EA1310" t="b">
        <v>1</v>
      </c>
      <c r="EB1310" t="b">
        <v>0</v>
      </c>
      <c r="EC1310" t="b">
        <v>0</v>
      </c>
      <c r="ED1310" t="b">
        <v>0</v>
      </c>
      <c r="EE1310" t="b">
        <v>0</v>
      </c>
      <c r="EF1310" t="b">
        <v>0</v>
      </c>
      <c r="EG1310" t="b" cm="1">
        <v>1</v>
      </c>
      <c r="EH1310" t="b">
        <v>0</v>
      </c>
      <c r="EI1310" t="b">
        <v>0</v>
      </c>
      <c r="EJ1310" t="b">
        <v>1</v>
      </c>
      <c r="EK1310" t="s">
        <v>14461</v>
      </c>
      <c r="EL1310">
        <v>1</v>
      </c>
      <c r="EM1310">
        <v>8</v>
      </c>
      <c r="EN1310" t="b">
        <v>0</v>
      </c>
    </row>
    <row r="1311" spans="1:144" ht="15.75">
      <c r="A1311"/>
      <c r="B1311" t="s">
        <v>1564</v>
      </c>
      <c r="C1311" t="s">
        <v>4361</v>
      </c>
      <c r="D1311" t="s">
        <v>4387</v>
      </c>
      <c r="E1311" t="s">
        <v>4388</v>
      </c>
      <c r="F1311"/>
      <c r="G1311" t="s">
        <v>4387</v>
      </c>
      <c r="H1311" t="s">
        <v>4387</v>
      </c>
      <c r="I1311" t="s">
        <v>2799</v>
      </c>
      <c r="J1311"/>
      <c r="K1311"/>
      <c r="L1311" t="s">
        <v>1743</v>
      </c>
      <c r="M1311" t="s">
        <v>2001</v>
      </c>
      <c r="N1311"/>
      <c r="O1311"/>
      <c r="P1311" t="s">
        <v>1564</v>
      </c>
      <c r="Q1311" t="s">
        <v>4364</v>
      </c>
      <c r="R1311" t="s">
        <v>4365</v>
      </c>
      <c r="S1311"/>
      <c r="T1311"/>
      <c r="U1311" t="s">
        <v>13730</v>
      </c>
      <c r="V1311" t="s">
        <v>4388</v>
      </c>
      <c r="W1311"/>
      <c r="X1311"/>
      <c r="Y1311"/>
      <c r="Z1311"/>
      <c r="AA1311"/>
      <c r="AB1311"/>
      <c r="AC1311"/>
      <c r="AD1311"/>
      <c r="AE1311"/>
      <c r="AF1311"/>
      <c r="AG1311"/>
      <c r="AH1311"/>
      <c r="AI1311"/>
      <c r="AJ1311"/>
      <c r="AK1311"/>
      <c r="AL1311"/>
      <c r="AM1311"/>
      <c r="AN1311"/>
      <c r="AO1311" s="108" t="s">
        <v>43</v>
      </c>
      <c r="AP1311" t="s">
        <v>2868</v>
      </c>
      <c r="AQ1311">
        <v>13</v>
      </c>
      <c r="AR1311" t="e">
        <v>#N/A</v>
      </c>
      <c r="AS1311" t="s">
        <v>4361</v>
      </c>
      <c r="AT1311" t="e">
        <v>#N/A</v>
      </c>
      <c r="AU1311" t="s">
        <v>4388</v>
      </c>
      <c r="AV1311" t="s">
        <v>10172</v>
      </c>
      <c r="AW1311" t="s">
        <v>1744</v>
      </c>
      <c r="AX1311" t="s">
        <v>1740</v>
      </c>
      <c r="AY1311" t="s">
        <v>10173</v>
      </c>
      <c r="AZ1311" t="s">
        <v>4364</v>
      </c>
      <c r="BA1311" t="s">
        <v>10174</v>
      </c>
      <c r="BB1311" t="s">
        <v>2799</v>
      </c>
      <c r="BC1311" t="s">
        <v>1743</v>
      </c>
      <c r="BD1311" t="s">
        <v>10175</v>
      </c>
      <c r="BE1311" t="s">
        <v>4367</v>
      </c>
      <c r="BF1311">
        <v>1311</v>
      </c>
      <c r="BG1311">
        <v>1301</v>
      </c>
      <c r="BH1311">
        <v>0</v>
      </c>
      <c r="BI1311" t="s">
        <v>1547</v>
      </c>
      <c r="BJ1311">
        <v>0</v>
      </c>
      <c r="BK1311">
        <v>0</v>
      </c>
      <c r="BL1311" t="e" cm="1">
        <v>#N/A</v>
      </c>
      <c r="BM1311" t="s">
        <v>1547</v>
      </c>
      <c r="BN1311" t="s">
        <v>4367</v>
      </c>
      <c r="BO1311" t="s">
        <v>10110</v>
      </c>
      <c r="BP1311" t="e" cm="1">
        <v>#N/A</v>
      </c>
      <c r="BQ1311" t="s">
        <v>1547</v>
      </c>
      <c r="BR1311" t="s">
        <v>10108</v>
      </c>
      <c r="BS1311">
        <v>12</v>
      </c>
      <c r="BT1311" t="s">
        <v>1730</v>
      </c>
      <c r="BU1311" t="s">
        <v>16273</v>
      </c>
      <c r="BV1311" t="s">
        <v>4387</v>
      </c>
      <c r="BW1311" t="s">
        <v>10172</v>
      </c>
      <c r="BX1311" t="s">
        <v>10173</v>
      </c>
      <c r="BY1311" t="s">
        <v>1744</v>
      </c>
      <c r="BZ1311" t="s">
        <v>1547</v>
      </c>
      <c r="CA1311" t="s">
        <v>1744</v>
      </c>
      <c r="CB1311" t="s">
        <v>2001</v>
      </c>
      <c r="CC1311"/>
      <c r="CD1311" t="s">
        <v>998</v>
      </c>
      <c r="CE1311" t="s">
        <v>2799</v>
      </c>
      <c r="CF1311" t="s">
        <v>10176</v>
      </c>
      <c r="CG1311" t="s">
        <v>10177</v>
      </c>
      <c r="CH1311" t="s">
        <v>2799</v>
      </c>
      <c r="CI1311" t="s">
        <v>1547</v>
      </c>
      <c r="CJ1311" t="s">
        <v>4365</v>
      </c>
      <c r="CK1311" t="s">
        <v>1564</v>
      </c>
      <c r="CL1311"/>
      <c r="CM1311"/>
      <c r="CN1311" t="s">
        <v>13730</v>
      </c>
      <c r="CO1311" t="s">
        <v>4388</v>
      </c>
      <c r="CP1311" t="s">
        <v>13730</v>
      </c>
      <c r="CQ1311" t="s">
        <v>4388</v>
      </c>
      <c r="CR1311" t="s">
        <v>1547</v>
      </c>
      <c r="CS1311">
        <v>0</v>
      </c>
      <c r="CT1311" t="s">
        <v>1547</v>
      </c>
      <c r="CU1311" t="s">
        <v>1547</v>
      </c>
      <c r="CV1311" t="e">
        <v>#N/A</v>
      </c>
      <c r="CW1311" t="s">
        <v>1547</v>
      </c>
      <c r="CX1311" t="s">
        <v>1547</v>
      </c>
      <c r="CY1311">
        <v>1309</v>
      </c>
      <c r="CZ1311" t="s">
        <v>11389</v>
      </c>
      <c r="DA1311" t="s">
        <v>1547</v>
      </c>
      <c r="DB1311" t="s">
        <v>1881</v>
      </c>
      <c r="DC1311" t="s">
        <v>1882</v>
      </c>
      <c r="DD1311" t="s">
        <v>4388</v>
      </c>
      <c r="DE1311" t="s">
        <v>4364</v>
      </c>
      <c r="DF1311" t="s">
        <v>4387</v>
      </c>
      <c r="DG1311" t="s">
        <v>1547</v>
      </c>
      <c r="DH1311" t="s">
        <v>1547</v>
      </c>
      <c r="DI1311" t="s">
        <v>1892</v>
      </c>
      <c r="DJ1311" t="e">
        <v>#N/A</v>
      </c>
      <c r="DK1311"/>
      <c r="DL1311" t="s">
        <v>1892</v>
      </c>
      <c r="DM1311">
        <v>9</v>
      </c>
      <c r="DN1311" t="s">
        <v>1883</v>
      </c>
      <c r="DO1311" t="s">
        <v>1564</v>
      </c>
      <c r="DP1311" t="b">
        <v>1</v>
      </c>
      <c r="DQ1311" t="b">
        <v>0</v>
      </c>
      <c r="DR1311" t="b">
        <v>1</v>
      </c>
      <c r="DS1311" t="b">
        <v>0</v>
      </c>
      <c r="DT1311" t="b">
        <v>0</v>
      </c>
      <c r="DU1311" t="b">
        <v>0</v>
      </c>
      <c r="DV1311" t="b">
        <v>0</v>
      </c>
      <c r="DW1311">
        <v>0</v>
      </c>
      <c r="DX1311" t="b">
        <v>0</v>
      </c>
      <c r="DY1311" t="b">
        <v>0</v>
      </c>
      <c r="DZ1311" t="b">
        <v>0</v>
      </c>
      <c r="EA1311" t="b">
        <v>1</v>
      </c>
      <c r="EB1311" t="b">
        <v>0</v>
      </c>
      <c r="EC1311" t="b">
        <v>0</v>
      </c>
      <c r="ED1311" t="b">
        <v>0</v>
      </c>
      <c r="EE1311" t="b">
        <v>0</v>
      </c>
      <c r="EF1311" t="b">
        <v>0</v>
      </c>
      <c r="EG1311" t="b" cm="1">
        <v>1</v>
      </c>
      <c r="EH1311" t="b">
        <v>0</v>
      </c>
      <c r="EI1311" t="b">
        <v>0</v>
      </c>
      <c r="EJ1311" t="b">
        <v>1</v>
      </c>
      <c r="EK1311" t="s">
        <v>14461</v>
      </c>
      <c r="EL1311">
        <v>1</v>
      </c>
      <c r="EM1311">
        <v>3</v>
      </c>
      <c r="EN1311" t="b">
        <v>0</v>
      </c>
    </row>
    <row r="1312" spans="1:144" ht="15.75">
      <c r="A1312"/>
      <c r="B1312" t="s">
        <v>1564</v>
      </c>
      <c r="C1312" t="s">
        <v>4361</v>
      </c>
      <c r="D1312" t="s">
        <v>4389</v>
      </c>
      <c r="E1312" t="s">
        <v>3907</v>
      </c>
      <c r="F1312"/>
      <c r="G1312" t="s">
        <v>4389</v>
      </c>
      <c r="H1312" t="s">
        <v>4389</v>
      </c>
      <c r="I1312" t="s">
        <v>2799</v>
      </c>
      <c r="J1312"/>
      <c r="K1312"/>
      <c r="L1312" t="s">
        <v>1743</v>
      </c>
      <c r="M1312" t="s">
        <v>2001</v>
      </c>
      <c r="N1312"/>
      <c r="O1312"/>
      <c r="P1312" t="s">
        <v>1564</v>
      </c>
      <c r="Q1312" t="s">
        <v>4364</v>
      </c>
      <c r="R1312" t="s">
        <v>4365</v>
      </c>
      <c r="S1312"/>
      <c r="T1312"/>
      <c r="U1312" t="s">
        <v>13730</v>
      </c>
      <c r="V1312" t="s">
        <v>3907</v>
      </c>
      <c r="W1312"/>
      <c r="X1312"/>
      <c r="Y1312"/>
      <c r="Z1312"/>
      <c r="AA1312"/>
      <c r="AB1312"/>
      <c r="AC1312"/>
      <c r="AD1312"/>
      <c r="AE1312"/>
      <c r="AF1312"/>
      <c r="AG1312"/>
      <c r="AH1312"/>
      <c r="AI1312"/>
      <c r="AJ1312"/>
      <c r="AK1312"/>
      <c r="AL1312"/>
      <c r="AM1312"/>
      <c r="AN1312"/>
      <c r="AO1312" s="108" t="s">
        <v>43</v>
      </c>
      <c r="AP1312" t="s">
        <v>2868</v>
      </c>
      <c r="AQ1312">
        <v>14</v>
      </c>
      <c r="AR1312" t="e">
        <v>#N/A</v>
      </c>
      <c r="AS1312" t="s">
        <v>4361</v>
      </c>
      <c r="AT1312" t="e">
        <v>#N/A</v>
      </c>
      <c r="AU1312" t="s">
        <v>3907</v>
      </c>
      <c r="AV1312" t="s">
        <v>8747</v>
      </c>
      <c r="AW1312" t="s">
        <v>1744</v>
      </c>
      <c r="AX1312" t="s">
        <v>1740</v>
      </c>
      <c r="AY1312" t="s">
        <v>10179</v>
      </c>
      <c r="AZ1312" t="s">
        <v>4364</v>
      </c>
      <c r="BA1312" t="s">
        <v>10180</v>
      </c>
      <c r="BB1312" t="s">
        <v>2799</v>
      </c>
      <c r="BC1312" t="s">
        <v>1743</v>
      </c>
      <c r="BD1312" t="s">
        <v>10181</v>
      </c>
      <c r="BE1312" t="s">
        <v>4367</v>
      </c>
      <c r="BF1312">
        <v>1312</v>
      </c>
      <c r="BG1312">
        <v>1301</v>
      </c>
      <c r="BH1312">
        <v>0</v>
      </c>
      <c r="BI1312" t="s">
        <v>1547</v>
      </c>
      <c r="BJ1312">
        <v>0</v>
      </c>
      <c r="BK1312">
        <v>0</v>
      </c>
      <c r="BL1312" t="e" cm="1">
        <v>#N/A</v>
      </c>
      <c r="BM1312" t="s">
        <v>1547</v>
      </c>
      <c r="BN1312" t="s">
        <v>4367</v>
      </c>
      <c r="BO1312" t="s">
        <v>10110</v>
      </c>
      <c r="BP1312" t="e" cm="1">
        <v>#N/A</v>
      </c>
      <c r="BQ1312" t="s">
        <v>1547</v>
      </c>
      <c r="BR1312" t="s">
        <v>10108</v>
      </c>
      <c r="BS1312">
        <v>13</v>
      </c>
      <c r="BT1312" t="s">
        <v>1731</v>
      </c>
      <c r="BU1312" t="s">
        <v>16274</v>
      </c>
      <c r="BV1312" t="s">
        <v>4389</v>
      </c>
      <c r="BW1312" t="s">
        <v>8747</v>
      </c>
      <c r="BX1312" t="s">
        <v>10179</v>
      </c>
      <c r="BY1312" t="s">
        <v>1744</v>
      </c>
      <c r="BZ1312" t="s">
        <v>1547</v>
      </c>
      <c r="CA1312" t="s">
        <v>1744</v>
      </c>
      <c r="CB1312" t="s">
        <v>2001</v>
      </c>
      <c r="CC1312"/>
      <c r="CD1312" t="s">
        <v>998</v>
      </c>
      <c r="CE1312" t="s">
        <v>2799</v>
      </c>
      <c r="CF1312" t="s">
        <v>10182</v>
      </c>
      <c r="CG1312" t="s">
        <v>10183</v>
      </c>
      <c r="CH1312" t="s">
        <v>2799</v>
      </c>
      <c r="CI1312" t="s">
        <v>1547</v>
      </c>
      <c r="CJ1312" t="s">
        <v>4365</v>
      </c>
      <c r="CK1312" t="s">
        <v>1564</v>
      </c>
      <c r="CL1312"/>
      <c r="CM1312"/>
      <c r="CN1312" t="s">
        <v>13730</v>
      </c>
      <c r="CO1312" t="s">
        <v>3907</v>
      </c>
      <c r="CP1312" t="s">
        <v>13730</v>
      </c>
      <c r="CQ1312" t="s">
        <v>3907</v>
      </c>
      <c r="CR1312" t="s">
        <v>1547</v>
      </c>
      <c r="CS1312">
        <v>0</v>
      </c>
      <c r="CT1312" t="s">
        <v>1547</v>
      </c>
      <c r="CU1312" t="s">
        <v>1547</v>
      </c>
      <c r="CV1312" t="e">
        <v>#N/A</v>
      </c>
      <c r="CW1312" t="s">
        <v>1547</v>
      </c>
      <c r="CX1312" t="s">
        <v>1547</v>
      </c>
      <c r="CY1312">
        <v>1310</v>
      </c>
      <c r="CZ1312" t="s">
        <v>11390</v>
      </c>
      <c r="DA1312" t="s">
        <v>1547</v>
      </c>
      <c r="DB1312" t="s">
        <v>1881</v>
      </c>
      <c r="DC1312" t="s">
        <v>1882</v>
      </c>
      <c r="DD1312" t="s">
        <v>3907</v>
      </c>
      <c r="DE1312" t="s">
        <v>4364</v>
      </c>
      <c r="DF1312" t="s">
        <v>4389</v>
      </c>
      <c r="DG1312" t="s">
        <v>1547</v>
      </c>
      <c r="DH1312" t="s">
        <v>1547</v>
      </c>
      <c r="DI1312" t="s">
        <v>1892</v>
      </c>
      <c r="DJ1312" t="e">
        <v>#N/A</v>
      </c>
      <c r="DK1312"/>
      <c r="DL1312" t="s">
        <v>1892</v>
      </c>
      <c r="DM1312">
        <v>9</v>
      </c>
      <c r="DN1312" t="s">
        <v>1883</v>
      </c>
      <c r="DO1312" t="s">
        <v>1564</v>
      </c>
      <c r="DP1312" t="b">
        <v>1</v>
      </c>
      <c r="DQ1312" t="b">
        <v>0</v>
      </c>
      <c r="DR1312" t="b">
        <v>1</v>
      </c>
      <c r="DS1312" t="b">
        <v>0</v>
      </c>
      <c r="DT1312" t="b">
        <v>0</v>
      </c>
      <c r="DU1312" t="b">
        <v>0</v>
      </c>
      <c r="DV1312" t="b">
        <v>0</v>
      </c>
      <c r="DW1312">
        <v>0</v>
      </c>
      <c r="DX1312" t="b">
        <v>0</v>
      </c>
      <c r="DY1312" t="b">
        <v>0</v>
      </c>
      <c r="DZ1312" t="b">
        <v>0</v>
      </c>
      <c r="EA1312" t="b">
        <v>1</v>
      </c>
      <c r="EB1312" t="b">
        <v>0</v>
      </c>
      <c r="EC1312" t="b">
        <v>0</v>
      </c>
      <c r="ED1312" t="b">
        <v>0</v>
      </c>
      <c r="EE1312" t="b">
        <v>0</v>
      </c>
      <c r="EF1312" t="b">
        <v>0</v>
      </c>
      <c r="EG1312" t="b" cm="1">
        <v>1</v>
      </c>
      <c r="EH1312" t="b">
        <v>0</v>
      </c>
      <c r="EI1312" t="b">
        <v>0</v>
      </c>
      <c r="EJ1312" t="b">
        <v>1</v>
      </c>
      <c r="EK1312" t="s">
        <v>14461</v>
      </c>
      <c r="EL1312">
        <v>1</v>
      </c>
      <c r="EM1312">
        <v>3</v>
      </c>
      <c r="EN1312" t="b">
        <v>0</v>
      </c>
    </row>
    <row r="1313" spans="1:144" ht="15.75">
      <c r="A1313"/>
      <c r="B1313" t="s">
        <v>1564</v>
      </c>
      <c r="C1313" t="s">
        <v>4361</v>
      </c>
      <c r="D1313" t="s">
        <v>4390</v>
      </c>
      <c r="E1313" t="s">
        <v>4391</v>
      </c>
      <c r="F1313"/>
      <c r="G1313" t="s">
        <v>4390</v>
      </c>
      <c r="H1313" t="s">
        <v>4390</v>
      </c>
      <c r="I1313" t="s">
        <v>2798</v>
      </c>
      <c r="J1313"/>
      <c r="K1313"/>
      <c r="L1313" t="s">
        <v>1743</v>
      </c>
      <c r="M1313" t="s">
        <v>2001</v>
      </c>
      <c r="N1313"/>
      <c r="O1313"/>
      <c r="P1313" t="s">
        <v>1564</v>
      </c>
      <c r="Q1313" t="s">
        <v>4364</v>
      </c>
      <c r="R1313" t="s">
        <v>4365</v>
      </c>
      <c r="S1313"/>
      <c r="T1313"/>
      <c r="U1313" t="s">
        <v>13730</v>
      </c>
      <c r="V1313" t="s">
        <v>13735</v>
      </c>
      <c r="W1313"/>
      <c r="X1313"/>
      <c r="Y1313"/>
      <c r="Z1313"/>
      <c r="AA1313"/>
      <c r="AB1313"/>
      <c r="AC1313"/>
      <c r="AD1313"/>
      <c r="AE1313"/>
      <c r="AF1313"/>
      <c r="AG1313"/>
      <c r="AH1313"/>
      <c r="AI1313"/>
      <c r="AJ1313"/>
      <c r="AK1313"/>
      <c r="AL1313"/>
      <c r="AM1313"/>
      <c r="AN1313"/>
      <c r="AO1313" s="108" t="s">
        <v>43</v>
      </c>
      <c r="AP1313" t="s">
        <v>2868</v>
      </c>
      <c r="AQ1313">
        <v>15</v>
      </c>
      <c r="AR1313" t="e">
        <v>#N/A</v>
      </c>
      <c r="AS1313" t="s">
        <v>4361</v>
      </c>
      <c r="AT1313" t="e">
        <v>#N/A</v>
      </c>
      <c r="AU1313" t="s">
        <v>4391</v>
      </c>
      <c r="AV1313" t="s">
        <v>10185</v>
      </c>
      <c r="AW1313" t="s">
        <v>1744</v>
      </c>
      <c r="AX1313" t="s">
        <v>1740</v>
      </c>
      <c r="AY1313" t="s">
        <v>10186</v>
      </c>
      <c r="AZ1313" t="s">
        <v>4364</v>
      </c>
      <c r="BA1313" t="s">
        <v>10187</v>
      </c>
      <c r="BB1313" t="s">
        <v>2798</v>
      </c>
      <c r="BC1313" t="s">
        <v>1743</v>
      </c>
      <c r="BD1313" t="s">
        <v>10188</v>
      </c>
      <c r="BE1313" t="s">
        <v>4367</v>
      </c>
      <c r="BF1313">
        <v>1313</v>
      </c>
      <c r="BG1313">
        <v>1301</v>
      </c>
      <c r="BH1313">
        <v>0</v>
      </c>
      <c r="BI1313" t="s">
        <v>1547</v>
      </c>
      <c r="BJ1313">
        <v>0</v>
      </c>
      <c r="BK1313">
        <v>0</v>
      </c>
      <c r="BL1313" t="e" cm="1">
        <v>#N/A</v>
      </c>
      <c r="BM1313" t="s">
        <v>1547</v>
      </c>
      <c r="BN1313" t="s">
        <v>4367</v>
      </c>
      <c r="BO1313" t="s">
        <v>10110</v>
      </c>
      <c r="BP1313" t="e" cm="1">
        <v>#N/A</v>
      </c>
      <c r="BQ1313" t="s">
        <v>1547</v>
      </c>
      <c r="BR1313" t="s">
        <v>10108</v>
      </c>
      <c r="BS1313">
        <v>14</v>
      </c>
      <c r="BT1313" t="s">
        <v>5141</v>
      </c>
      <c r="BU1313" t="s">
        <v>16275</v>
      </c>
      <c r="BV1313" t="s">
        <v>4390</v>
      </c>
      <c r="BW1313" t="s">
        <v>10185</v>
      </c>
      <c r="BX1313" t="s">
        <v>10186</v>
      </c>
      <c r="BY1313" t="s">
        <v>1744</v>
      </c>
      <c r="BZ1313" t="s">
        <v>1547</v>
      </c>
      <c r="CA1313" t="s">
        <v>1744</v>
      </c>
      <c r="CB1313" t="s">
        <v>2001</v>
      </c>
      <c r="CC1313"/>
      <c r="CD1313" t="s">
        <v>998</v>
      </c>
      <c r="CE1313" t="s">
        <v>2798</v>
      </c>
      <c r="CF1313" t="s">
        <v>10189</v>
      </c>
      <c r="CG1313" t="s">
        <v>10190</v>
      </c>
      <c r="CH1313" t="s">
        <v>2798</v>
      </c>
      <c r="CI1313" t="s">
        <v>1547</v>
      </c>
      <c r="CJ1313" t="s">
        <v>4365</v>
      </c>
      <c r="CK1313" t="s">
        <v>1564</v>
      </c>
      <c r="CL1313"/>
      <c r="CM1313"/>
      <c r="CN1313" t="s">
        <v>13730</v>
      </c>
      <c r="CO1313" t="s">
        <v>13735</v>
      </c>
      <c r="CP1313" t="s">
        <v>13730</v>
      </c>
      <c r="CQ1313" t="s">
        <v>13735</v>
      </c>
      <c r="CR1313" t="s">
        <v>1547</v>
      </c>
      <c r="CS1313">
        <v>0</v>
      </c>
      <c r="CT1313" t="s">
        <v>1547</v>
      </c>
      <c r="CU1313" t="s">
        <v>1547</v>
      </c>
      <c r="CV1313" t="e">
        <v>#N/A</v>
      </c>
      <c r="CW1313" t="s">
        <v>1547</v>
      </c>
      <c r="CX1313" t="s">
        <v>1547</v>
      </c>
      <c r="CY1313">
        <v>1311</v>
      </c>
      <c r="CZ1313" t="s">
        <v>11391</v>
      </c>
      <c r="DA1313" t="s">
        <v>1547</v>
      </c>
      <c r="DB1313" t="s">
        <v>1881</v>
      </c>
      <c r="DC1313" t="s">
        <v>1882</v>
      </c>
      <c r="DD1313" t="s">
        <v>4391</v>
      </c>
      <c r="DE1313" t="s">
        <v>4364</v>
      </c>
      <c r="DF1313" t="s">
        <v>4390</v>
      </c>
      <c r="DG1313" t="s">
        <v>1547</v>
      </c>
      <c r="DH1313" t="s">
        <v>1547</v>
      </c>
      <c r="DI1313" t="s">
        <v>1892</v>
      </c>
      <c r="DJ1313" t="e">
        <v>#N/A</v>
      </c>
      <c r="DK1313"/>
      <c r="DL1313" t="s">
        <v>1892</v>
      </c>
      <c r="DM1313">
        <v>9</v>
      </c>
      <c r="DN1313" t="s">
        <v>1883</v>
      </c>
      <c r="DO1313" t="s">
        <v>1564</v>
      </c>
      <c r="DP1313" t="b">
        <v>1</v>
      </c>
      <c r="DQ1313" t="b">
        <v>0</v>
      </c>
      <c r="DR1313" t="b">
        <v>1</v>
      </c>
      <c r="DS1313" t="b">
        <v>0</v>
      </c>
      <c r="DT1313" t="b">
        <v>0</v>
      </c>
      <c r="DU1313" t="b">
        <v>0</v>
      </c>
      <c r="DV1313" t="b">
        <v>0</v>
      </c>
      <c r="DW1313">
        <v>0</v>
      </c>
      <c r="DX1313" t="b">
        <v>0</v>
      </c>
      <c r="DY1313" t="b">
        <v>0</v>
      </c>
      <c r="DZ1313" t="b">
        <v>0</v>
      </c>
      <c r="EA1313" t="b">
        <v>1</v>
      </c>
      <c r="EB1313" t="b">
        <v>0</v>
      </c>
      <c r="EC1313" t="b">
        <v>0</v>
      </c>
      <c r="ED1313" t="b">
        <v>0</v>
      </c>
      <c r="EE1313" t="b">
        <v>0</v>
      </c>
      <c r="EF1313" t="b">
        <v>0</v>
      </c>
      <c r="EG1313" t="b" cm="1">
        <v>1</v>
      </c>
      <c r="EH1313" t="b">
        <v>0</v>
      </c>
      <c r="EI1313" t="b">
        <v>0</v>
      </c>
      <c r="EJ1313" t="b">
        <v>1</v>
      </c>
      <c r="EK1313" t="s">
        <v>14461</v>
      </c>
      <c r="EL1313">
        <v>1</v>
      </c>
      <c r="EM1313">
        <v>24</v>
      </c>
      <c r="EN1313" t="b">
        <v>0</v>
      </c>
    </row>
    <row r="1314" spans="1:144" ht="15.75">
      <c r="A1314"/>
      <c r="B1314" t="s">
        <v>1564</v>
      </c>
      <c r="C1314" t="s">
        <v>4361</v>
      </c>
      <c r="D1314" t="s">
        <v>4392</v>
      </c>
      <c r="E1314" t="s">
        <v>4393</v>
      </c>
      <c r="F1314"/>
      <c r="G1314" t="s">
        <v>4392</v>
      </c>
      <c r="H1314" t="s">
        <v>4394</v>
      </c>
      <c r="I1314" t="s">
        <v>2798</v>
      </c>
      <c r="J1314"/>
      <c r="K1314"/>
      <c r="L1314" t="s">
        <v>1743</v>
      </c>
      <c r="M1314" t="s">
        <v>2001</v>
      </c>
      <c r="N1314"/>
      <c r="O1314"/>
      <c r="P1314" t="s">
        <v>1564</v>
      </c>
      <c r="Q1314" t="s">
        <v>4364</v>
      </c>
      <c r="R1314" t="s">
        <v>4365</v>
      </c>
      <c r="S1314"/>
      <c r="T1314"/>
      <c r="U1314" t="s">
        <v>13730</v>
      </c>
      <c r="V1314" t="s">
        <v>13736</v>
      </c>
      <c r="W1314"/>
      <c r="X1314"/>
      <c r="Y1314"/>
      <c r="Z1314"/>
      <c r="AA1314"/>
      <c r="AB1314"/>
      <c r="AC1314"/>
      <c r="AD1314"/>
      <c r="AE1314"/>
      <c r="AF1314"/>
      <c r="AG1314"/>
      <c r="AH1314"/>
      <c r="AI1314"/>
      <c r="AJ1314"/>
      <c r="AK1314"/>
      <c r="AL1314"/>
      <c r="AM1314"/>
      <c r="AN1314"/>
      <c r="AO1314" s="108" t="s">
        <v>43</v>
      </c>
      <c r="AP1314" t="s">
        <v>2868</v>
      </c>
      <c r="AQ1314">
        <v>16</v>
      </c>
      <c r="AR1314" t="e">
        <v>#N/A</v>
      </c>
      <c r="AS1314" t="s">
        <v>4361</v>
      </c>
      <c r="AT1314" t="e">
        <v>#N/A</v>
      </c>
      <c r="AU1314" t="s">
        <v>4393</v>
      </c>
      <c r="AV1314" t="s">
        <v>10192</v>
      </c>
      <c r="AW1314" t="s">
        <v>1744</v>
      </c>
      <c r="AX1314" t="s">
        <v>1740</v>
      </c>
      <c r="AY1314" t="s">
        <v>10193</v>
      </c>
      <c r="AZ1314" t="s">
        <v>4364</v>
      </c>
      <c r="BA1314" t="s">
        <v>10194</v>
      </c>
      <c r="BB1314" t="s">
        <v>2798</v>
      </c>
      <c r="BC1314" t="s">
        <v>1743</v>
      </c>
      <c r="BD1314" t="s">
        <v>10195</v>
      </c>
      <c r="BE1314" t="s">
        <v>4367</v>
      </c>
      <c r="BF1314">
        <v>1314</v>
      </c>
      <c r="BG1314">
        <v>1301</v>
      </c>
      <c r="BH1314">
        <v>0</v>
      </c>
      <c r="BI1314" t="s">
        <v>1547</v>
      </c>
      <c r="BJ1314">
        <v>0</v>
      </c>
      <c r="BK1314">
        <v>0</v>
      </c>
      <c r="BL1314" t="e" cm="1">
        <v>#N/A</v>
      </c>
      <c r="BM1314" t="s">
        <v>1547</v>
      </c>
      <c r="BN1314" t="s">
        <v>4367</v>
      </c>
      <c r="BO1314" t="s">
        <v>10110</v>
      </c>
      <c r="BP1314" t="e" cm="1">
        <v>#N/A</v>
      </c>
      <c r="BQ1314" t="s">
        <v>1547</v>
      </c>
      <c r="BR1314" t="s">
        <v>10108</v>
      </c>
      <c r="BS1314">
        <v>15</v>
      </c>
      <c r="BT1314" t="s">
        <v>5153</v>
      </c>
      <c r="BU1314" t="s">
        <v>16276</v>
      </c>
      <c r="BV1314" t="s">
        <v>4392</v>
      </c>
      <c r="BW1314" t="s">
        <v>10192</v>
      </c>
      <c r="BX1314" t="s">
        <v>10196</v>
      </c>
      <c r="BY1314" t="s">
        <v>1744</v>
      </c>
      <c r="BZ1314" t="s">
        <v>1547</v>
      </c>
      <c r="CA1314" t="s">
        <v>1744</v>
      </c>
      <c r="CB1314" t="s">
        <v>2001</v>
      </c>
      <c r="CC1314"/>
      <c r="CD1314" t="s">
        <v>998</v>
      </c>
      <c r="CE1314" t="s">
        <v>2798</v>
      </c>
      <c r="CF1314" t="s">
        <v>10197</v>
      </c>
      <c r="CG1314" t="s">
        <v>10198</v>
      </c>
      <c r="CH1314" t="s">
        <v>2798</v>
      </c>
      <c r="CI1314" t="s">
        <v>1547</v>
      </c>
      <c r="CJ1314" t="s">
        <v>4365</v>
      </c>
      <c r="CK1314" t="s">
        <v>1564</v>
      </c>
      <c r="CL1314"/>
      <c r="CM1314"/>
      <c r="CN1314" t="s">
        <v>13730</v>
      </c>
      <c r="CO1314" t="s">
        <v>13736</v>
      </c>
      <c r="CP1314" t="s">
        <v>13730</v>
      </c>
      <c r="CQ1314" t="s">
        <v>13736</v>
      </c>
      <c r="CR1314" t="s">
        <v>1547</v>
      </c>
      <c r="CS1314">
        <v>0</v>
      </c>
      <c r="CT1314" t="s">
        <v>1547</v>
      </c>
      <c r="CU1314" t="s">
        <v>1547</v>
      </c>
      <c r="CV1314" t="e">
        <v>#N/A</v>
      </c>
      <c r="CW1314" t="s">
        <v>1547</v>
      </c>
      <c r="CX1314" t="s">
        <v>1547</v>
      </c>
      <c r="CY1314">
        <v>1312</v>
      </c>
      <c r="CZ1314" t="s">
        <v>11392</v>
      </c>
      <c r="DA1314" t="s">
        <v>1547</v>
      </c>
      <c r="DB1314" t="s">
        <v>1881</v>
      </c>
      <c r="DC1314" t="s">
        <v>1882</v>
      </c>
      <c r="DD1314" t="s">
        <v>4393</v>
      </c>
      <c r="DE1314" t="s">
        <v>4364</v>
      </c>
      <c r="DF1314" t="s">
        <v>4392</v>
      </c>
      <c r="DG1314" t="s">
        <v>1547</v>
      </c>
      <c r="DH1314" t="s">
        <v>1547</v>
      </c>
      <c r="DI1314" t="s">
        <v>1892</v>
      </c>
      <c r="DJ1314" t="e">
        <v>#N/A</v>
      </c>
      <c r="DK1314"/>
      <c r="DL1314" t="s">
        <v>1892</v>
      </c>
      <c r="DM1314">
        <v>9</v>
      </c>
      <c r="DN1314" t="s">
        <v>1883</v>
      </c>
      <c r="DO1314" t="s">
        <v>1564</v>
      </c>
      <c r="DP1314" t="b">
        <v>1</v>
      </c>
      <c r="DQ1314" t="b">
        <v>0</v>
      </c>
      <c r="DR1314" t="b">
        <v>1</v>
      </c>
      <c r="DS1314" t="b">
        <v>0</v>
      </c>
      <c r="DT1314" t="b">
        <v>0</v>
      </c>
      <c r="DU1314" t="b">
        <v>0</v>
      </c>
      <c r="DV1314" t="b">
        <v>0</v>
      </c>
      <c r="DW1314">
        <v>0</v>
      </c>
      <c r="DX1314" t="b">
        <v>0</v>
      </c>
      <c r="DY1314" t="b">
        <v>0</v>
      </c>
      <c r="DZ1314" t="b">
        <v>0</v>
      </c>
      <c r="EA1314" t="b">
        <v>1</v>
      </c>
      <c r="EB1314" t="b">
        <v>0</v>
      </c>
      <c r="EC1314" t="b">
        <v>0</v>
      </c>
      <c r="ED1314" t="b">
        <v>0</v>
      </c>
      <c r="EE1314" t="b">
        <v>0</v>
      </c>
      <c r="EF1314" t="b">
        <v>0</v>
      </c>
      <c r="EG1314" t="b" cm="1">
        <v>1</v>
      </c>
      <c r="EH1314" t="b">
        <v>0</v>
      </c>
      <c r="EI1314" t="b">
        <v>0</v>
      </c>
      <c r="EJ1314" t="b">
        <v>1</v>
      </c>
      <c r="EK1314" t="s">
        <v>14461</v>
      </c>
      <c r="EL1314">
        <v>1</v>
      </c>
      <c r="EM1314">
        <v>7</v>
      </c>
      <c r="EN1314" t="b">
        <v>0</v>
      </c>
    </row>
    <row r="1315" spans="1:144" ht="15.75">
      <c r="A1315"/>
      <c r="B1315" t="s">
        <v>1564</v>
      </c>
      <c r="C1315" t="s">
        <v>4361</v>
      </c>
      <c r="D1315" t="s">
        <v>4395</v>
      </c>
      <c r="E1315" t="s">
        <v>4396</v>
      </c>
      <c r="F1315"/>
      <c r="G1315" t="s">
        <v>4395</v>
      </c>
      <c r="H1315" t="s">
        <v>4397</v>
      </c>
      <c r="I1315" t="s">
        <v>2798</v>
      </c>
      <c r="J1315"/>
      <c r="K1315"/>
      <c r="L1315" t="s">
        <v>1743</v>
      </c>
      <c r="M1315" t="s">
        <v>2003</v>
      </c>
      <c r="N1315"/>
      <c r="O1315"/>
      <c r="P1315" t="s">
        <v>1564</v>
      </c>
      <c r="Q1315" t="s">
        <v>4364</v>
      </c>
      <c r="R1315" t="s">
        <v>4365</v>
      </c>
      <c r="S1315"/>
      <c r="T1315"/>
      <c r="U1315" t="s">
        <v>13730</v>
      </c>
      <c r="V1315" t="s">
        <v>13737</v>
      </c>
      <c r="W1315"/>
      <c r="X1315"/>
      <c r="Y1315"/>
      <c r="Z1315"/>
      <c r="AA1315"/>
      <c r="AB1315"/>
      <c r="AC1315"/>
      <c r="AD1315"/>
      <c r="AE1315"/>
      <c r="AF1315"/>
      <c r="AG1315"/>
      <c r="AH1315"/>
      <c r="AI1315"/>
      <c r="AJ1315"/>
      <c r="AK1315"/>
      <c r="AL1315"/>
      <c r="AM1315"/>
      <c r="AN1315"/>
      <c r="AO1315" s="108" t="s">
        <v>43</v>
      </c>
      <c r="AP1315" t="s">
        <v>2868</v>
      </c>
      <c r="AQ1315">
        <v>17</v>
      </c>
      <c r="AR1315" t="e">
        <v>#N/A</v>
      </c>
      <c r="AS1315" t="s">
        <v>4361</v>
      </c>
      <c r="AT1315" t="e">
        <v>#N/A</v>
      </c>
      <c r="AU1315" t="s">
        <v>4396</v>
      </c>
      <c r="AV1315" t="s">
        <v>10200</v>
      </c>
      <c r="AW1315" t="s">
        <v>1744</v>
      </c>
      <c r="AX1315" t="s">
        <v>1740</v>
      </c>
      <c r="AY1315" t="s">
        <v>10201</v>
      </c>
      <c r="AZ1315" t="s">
        <v>4364</v>
      </c>
      <c r="BA1315" t="s">
        <v>10202</v>
      </c>
      <c r="BB1315" t="s">
        <v>2798</v>
      </c>
      <c r="BC1315" t="s">
        <v>1743</v>
      </c>
      <c r="BD1315" t="s">
        <v>10203</v>
      </c>
      <c r="BE1315" t="s">
        <v>4367</v>
      </c>
      <c r="BF1315">
        <v>1315</v>
      </c>
      <c r="BG1315">
        <v>1301</v>
      </c>
      <c r="BH1315">
        <v>0</v>
      </c>
      <c r="BI1315" t="s">
        <v>1547</v>
      </c>
      <c r="BJ1315">
        <v>0</v>
      </c>
      <c r="BK1315">
        <v>0</v>
      </c>
      <c r="BL1315" t="e" cm="1">
        <v>#N/A</v>
      </c>
      <c r="BM1315" t="s">
        <v>1547</v>
      </c>
      <c r="BN1315" t="s">
        <v>4367</v>
      </c>
      <c r="BO1315" t="s">
        <v>10110</v>
      </c>
      <c r="BP1315" t="e" cm="1">
        <v>#N/A</v>
      </c>
      <c r="BQ1315" t="s">
        <v>1547</v>
      </c>
      <c r="BR1315" t="s">
        <v>10108</v>
      </c>
      <c r="BS1315">
        <v>16</v>
      </c>
      <c r="BT1315" t="s">
        <v>5165</v>
      </c>
      <c r="BU1315" t="s">
        <v>16277</v>
      </c>
      <c r="BV1315" t="s">
        <v>4395</v>
      </c>
      <c r="BW1315" t="s">
        <v>10200</v>
      </c>
      <c r="BX1315" t="s">
        <v>10204</v>
      </c>
      <c r="BY1315" t="s">
        <v>1744</v>
      </c>
      <c r="BZ1315" t="s">
        <v>1547</v>
      </c>
      <c r="CA1315" t="s">
        <v>1744</v>
      </c>
      <c r="CB1315" t="s">
        <v>2003</v>
      </c>
      <c r="CC1315"/>
      <c r="CD1315" t="s">
        <v>998</v>
      </c>
      <c r="CE1315" t="s">
        <v>2798</v>
      </c>
      <c r="CF1315" t="s">
        <v>10205</v>
      </c>
      <c r="CG1315" t="s">
        <v>10206</v>
      </c>
      <c r="CH1315" t="s">
        <v>2798</v>
      </c>
      <c r="CI1315" t="s">
        <v>1547</v>
      </c>
      <c r="CJ1315" t="s">
        <v>4365</v>
      </c>
      <c r="CK1315" t="s">
        <v>1564</v>
      </c>
      <c r="CL1315"/>
      <c r="CM1315"/>
      <c r="CN1315" t="s">
        <v>13730</v>
      </c>
      <c r="CO1315" t="s">
        <v>13737</v>
      </c>
      <c r="CP1315" t="s">
        <v>13730</v>
      </c>
      <c r="CQ1315" t="s">
        <v>13737</v>
      </c>
      <c r="CR1315" t="s">
        <v>1547</v>
      </c>
      <c r="CS1315">
        <v>0</v>
      </c>
      <c r="CT1315" t="s">
        <v>1547</v>
      </c>
      <c r="CU1315" t="s">
        <v>1547</v>
      </c>
      <c r="CV1315" t="e">
        <v>#N/A</v>
      </c>
      <c r="CW1315" t="s">
        <v>1547</v>
      </c>
      <c r="CX1315" t="s">
        <v>1547</v>
      </c>
      <c r="CY1315">
        <v>1313</v>
      </c>
      <c r="CZ1315" t="s">
        <v>11393</v>
      </c>
      <c r="DA1315" t="s">
        <v>1547</v>
      </c>
      <c r="DB1315" t="s">
        <v>1881</v>
      </c>
      <c r="DC1315" t="s">
        <v>1882</v>
      </c>
      <c r="DD1315" t="s">
        <v>4396</v>
      </c>
      <c r="DE1315" t="s">
        <v>4364</v>
      </c>
      <c r="DF1315" t="s">
        <v>4395</v>
      </c>
      <c r="DG1315" t="s">
        <v>1547</v>
      </c>
      <c r="DH1315" t="s">
        <v>1547</v>
      </c>
      <c r="DI1315" t="s">
        <v>1892</v>
      </c>
      <c r="DJ1315" t="e">
        <v>#N/A</v>
      </c>
      <c r="DK1315"/>
      <c r="DL1315" t="s">
        <v>1892</v>
      </c>
      <c r="DM1315">
        <v>9</v>
      </c>
      <c r="DN1315" t="s">
        <v>1883</v>
      </c>
      <c r="DO1315" t="s">
        <v>1564</v>
      </c>
      <c r="DP1315" t="b">
        <v>1</v>
      </c>
      <c r="DQ1315" t="b">
        <v>0</v>
      </c>
      <c r="DR1315" t="b">
        <v>1</v>
      </c>
      <c r="DS1315" t="b">
        <v>0</v>
      </c>
      <c r="DT1315" t="b">
        <v>0</v>
      </c>
      <c r="DU1315" t="b">
        <v>0</v>
      </c>
      <c r="DV1315" t="b">
        <v>0</v>
      </c>
      <c r="DW1315">
        <v>0</v>
      </c>
      <c r="DX1315" t="b">
        <v>0</v>
      </c>
      <c r="DY1315" t="b">
        <v>0</v>
      </c>
      <c r="DZ1315" t="b">
        <v>0</v>
      </c>
      <c r="EA1315" t="b">
        <v>1</v>
      </c>
      <c r="EB1315" t="b">
        <v>0</v>
      </c>
      <c r="EC1315" t="b">
        <v>0</v>
      </c>
      <c r="ED1315" t="b">
        <v>0</v>
      </c>
      <c r="EE1315" t="b">
        <v>0</v>
      </c>
      <c r="EF1315" t="b">
        <v>0</v>
      </c>
      <c r="EG1315" t="b" cm="1">
        <v>1</v>
      </c>
      <c r="EH1315" t="b">
        <v>0</v>
      </c>
      <c r="EI1315" t="b">
        <v>0</v>
      </c>
      <c r="EJ1315" t="b">
        <v>1</v>
      </c>
      <c r="EK1315" t="s">
        <v>14461</v>
      </c>
      <c r="EL1315">
        <v>1</v>
      </c>
      <c r="EM1315">
        <v>11</v>
      </c>
      <c r="EN1315" t="b">
        <v>0</v>
      </c>
    </row>
    <row r="1316" spans="1:144" ht="15.75">
      <c r="A1316"/>
      <c r="B1316" t="s">
        <v>1564</v>
      </c>
      <c r="C1316" t="s">
        <v>4361</v>
      </c>
      <c r="D1316" t="s">
        <v>4398</v>
      </c>
      <c r="E1316" t="s">
        <v>4399</v>
      </c>
      <c r="F1316"/>
      <c r="G1316" t="s">
        <v>4398</v>
      </c>
      <c r="H1316" t="s">
        <v>4400</v>
      </c>
      <c r="I1316" t="s">
        <v>2798</v>
      </c>
      <c r="J1316"/>
      <c r="K1316"/>
      <c r="L1316" t="s">
        <v>1743</v>
      </c>
      <c r="M1316" t="s">
        <v>2003</v>
      </c>
      <c r="N1316"/>
      <c r="O1316"/>
      <c r="P1316" t="s">
        <v>1564</v>
      </c>
      <c r="Q1316" t="s">
        <v>4364</v>
      </c>
      <c r="R1316" t="s">
        <v>4365</v>
      </c>
      <c r="S1316"/>
      <c r="T1316"/>
      <c r="U1316" t="s">
        <v>13730</v>
      </c>
      <c r="V1316" t="s">
        <v>13738</v>
      </c>
      <c r="W1316"/>
      <c r="X1316"/>
      <c r="Y1316"/>
      <c r="Z1316"/>
      <c r="AA1316"/>
      <c r="AB1316"/>
      <c r="AC1316"/>
      <c r="AD1316"/>
      <c r="AE1316"/>
      <c r="AF1316"/>
      <c r="AG1316"/>
      <c r="AH1316"/>
      <c r="AI1316"/>
      <c r="AJ1316"/>
      <c r="AK1316"/>
      <c r="AL1316"/>
      <c r="AM1316"/>
      <c r="AN1316"/>
      <c r="AO1316" s="108" t="s">
        <v>43</v>
      </c>
      <c r="AP1316" t="s">
        <v>2868</v>
      </c>
      <c r="AQ1316">
        <v>18</v>
      </c>
      <c r="AR1316" t="e">
        <v>#N/A</v>
      </c>
      <c r="AS1316" t="s">
        <v>4361</v>
      </c>
      <c r="AT1316" t="e">
        <v>#N/A</v>
      </c>
      <c r="AU1316" t="s">
        <v>4399</v>
      </c>
      <c r="AV1316" t="s">
        <v>10208</v>
      </c>
      <c r="AW1316" t="s">
        <v>1744</v>
      </c>
      <c r="AX1316" t="s">
        <v>1740</v>
      </c>
      <c r="AY1316" t="s">
        <v>10209</v>
      </c>
      <c r="AZ1316" t="s">
        <v>4364</v>
      </c>
      <c r="BA1316" t="s">
        <v>10210</v>
      </c>
      <c r="BB1316" t="s">
        <v>2798</v>
      </c>
      <c r="BC1316" t="s">
        <v>1743</v>
      </c>
      <c r="BD1316" t="s">
        <v>10211</v>
      </c>
      <c r="BE1316" t="s">
        <v>4367</v>
      </c>
      <c r="BF1316">
        <v>1316</v>
      </c>
      <c r="BG1316">
        <v>1301</v>
      </c>
      <c r="BH1316">
        <v>0</v>
      </c>
      <c r="BI1316" t="s">
        <v>1547</v>
      </c>
      <c r="BJ1316">
        <v>0</v>
      </c>
      <c r="BK1316">
        <v>0</v>
      </c>
      <c r="BL1316" t="e" cm="1">
        <v>#N/A</v>
      </c>
      <c r="BM1316" t="s">
        <v>1547</v>
      </c>
      <c r="BN1316" t="s">
        <v>4367</v>
      </c>
      <c r="BO1316" t="s">
        <v>10110</v>
      </c>
      <c r="BP1316" t="e" cm="1">
        <v>#N/A</v>
      </c>
      <c r="BQ1316" t="s">
        <v>1547</v>
      </c>
      <c r="BR1316" t="s">
        <v>10108</v>
      </c>
      <c r="BS1316">
        <v>17</v>
      </c>
      <c r="BT1316" t="s">
        <v>5174</v>
      </c>
      <c r="BU1316" t="s">
        <v>16278</v>
      </c>
      <c r="BV1316" t="s">
        <v>4398</v>
      </c>
      <c r="BW1316" t="s">
        <v>10208</v>
      </c>
      <c r="BX1316" t="s">
        <v>10212</v>
      </c>
      <c r="BY1316" t="s">
        <v>1744</v>
      </c>
      <c r="BZ1316" t="s">
        <v>1547</v>
      </c>
      <c r="CA1316" t="s">
        <v>1744</v>
      </c>
      <c r="CB1316" t="s">
        <v>2003</v>
      </c>
      <c r="CC1316"/>
      <c r="CD1316" t="s">
        <v>998</v>
      </c>
      <c r="CE1316" t="s">
        <v>2798</v>
      </c>
      <c r="CF1316" t="s">
        <v>10213</v>
      </c>
      <c r="CG1316" t="s">
        <v>10214</v>
      </c>
      <c r="CH1316" t="s">
        <v>2798</v>
      </c>
      <c r="CI1316" t="s">
        <v>1547</v>
      </c>
      <c r="CJ1316" t="s">
        <v>4365</v>
      </c>
      <c r="CK1316" t="s">
        <v>1564</v>
      </c>
      <c r="CL1316"/>
      <c r="CM1316"/>
      <c r="CN1316" t="s">
        <v>13730</v>
      </c>
      <c r="CO1316" t="s">
        <v>13738</v>
      </c>
      <c r="CP1316" t="s">
        <v>13730</v>
      </c>
      <c r="CQ1316" t="s">
        <v>13738</v>
      </c>
      <c r="CR1316" t="s">
        <v>1547</v>
      </c>
      <c r="CS1316">
        <v>0</v>
      </c>
      <c r="CT1316" t="s">
        <v>1547</v>
      </c>
      <c r="CU1316" t="s">
        <v>1547</v>
      </c>
      <c r="CV1316" t="e">
        <v>#N/A</v>
      </c>
      <c r="CW1316" t="s">
        <v>1547</v>
      </c>
      <c r="CX1316" t="s">
        <v>1547</v>
      </c>
      <c r="CY1316">
        <v>1314</v>
      </c>
      <c r="CZ1316" t="s">
        <v>11394</v>
      </c>
      <c r="DA1316" t="s">
        <v>1547</v>
      </c>
      <c r="DB1316" t="s">
        <v>1881</v>
      </c>
      <c r="DC1316" t="s">
        <v>1882</v>
      </c>
      <c r="DD1316" t="s">
        <v>4399</v>
      </c>
      <c r="DE1316" t="s">
        <v>4364</v>
      </c>
      <c r="DF1316" t="s">
        <v>4398</v>
      </c>
      <c r="DG1316" t="s">
        <v>1547</v>
      </c>
      <c r="DH1316" t="s">
        <v>1547</v>
      </c>
      <c r="DI1316" t="s">
        <v>1892</v>
      </c>
      <c r="DJ1316" t="e">
        <v>#N/A</v>
      </c>
      <c r="DK1316"/>
      <c r="DL1316" t="s">
        <v>1892</v>
      </c>
      <c r="DM1316">
        <v>9</v>
      </c>
      <c r="DN1316" t="s">
        <v>1883</v>
      </c>
      <c r="DO1316" t="s">
        <v>1564</v>
      </c>
      <c r="DP1316" t="b">
        <v>1</v>
      </c>
      <c r="DQ1316" t="b">
        <v>0</v>
      </c>
      <c r="DR1316" t="b">
        <v>1</v>
      </c>
      <c r="DS1316" t="b">
        <v>0</v>
      </c>
      <c r="DT1316" t="b">
        <v>0</v>
      </c>
      <c r="DU1316" t="b">
        <v>0</v>
      </c>
      <c r="DV1316" t="b">
        <v>0</v>
      </c>
      <c r="DW1316">
        <v>0</v>
      </c>
      <c r="DX1316" t="b">
        <v>0</v>
      </c>
      <c r="DY1316" t="b">
        <v>0</v>
      </c>
      <c r="DZ1316" t="b">
        <v>0</v>
      </c>
      <c r="EA1316" t="b">
        <v>1</v>
      </c>
      <c r="EB1316" t="b">
        <v>0</v>
      </c>
      <c r="EC1316" t="b">
        <v>0</v>
      </c>
      <c r="ED1316" t="b">
        <v>0</v>
      </c>
      <c r="EE1316" t="b">
        <v>0</v>
      </c>
      <c r="EF1316" t="b">
        <v>0</v>
      </c>
      <c r="EG1316" t="b" cm="1">
        <v>1</v>
      </c>
      <c r="EH1316" t="b">
        <v>0</v>
      </c>
      <c r="EI1316" t="b">
        <v>0</v>
      </c>
      <c r="EJ1316" t="b">
        <v>1</v>
      </c>
      <c r="EK1316" t="s">
        <v>14461</v>
      </c>
      <c r="EL1316">
        <v>1</v>
      </c>
      <c r="EM1316">
        <v>9</v>
      </c>
      <c r="EN1316" t="b">
        <v>0</v>
      </c>
    </row>
    <row r="1317" spans="1:144" ht="15.75">
      <c r="A1317"/>
      <c r="B1317" t="s">
        <v>1564</v>
      </c>
      <c r="C1317" t="s">
        <v>4361</v>
      </c>
      <c r="D1317" t="s">
        <v>4401</v>
      </c>
      <c r="E1317" t="s">
        <v>4402</v>
      </c>
      <c r="F1317"/>
      <c r="G1317" t="s">
        <v>4401</v>
      </c>
      <c r="H1317" t="s">
        <v>4401</v>
      </c>
      <c r="I1317" t="s">
        <v>2798</v>
      </c>
      <c r="J1317"/>
      <c r="K1317"/>
      <c r="L1317" t="s">
        <v>1743</v>
      </c>
      <c r="M1317" t="s">
        <v>2003</v>
      </c>
      <c r="N1317"/>
      <c r="O1317"/>
      <c r="P1317" t="s">
        <v>1564</v>
      </c>
      <c r="Q1317" t="s">
        <v>4364</v>
      </c>
      <c r="R1317" t="s">
        <v>4365</v>
      </c>
      <c r="S1317"/>
      <c r="T1317"/>
      <c r="U1317" t="s">
        <v>13730</v>
      </c>
      <c r="V1317" t="s">
        <v>13739</v>
      </c>
      <c r="W1317"/>
      <c r="X1317"/>
      <c r="Y1317"/>
      <c r="Z1317"/>
      <c r="AA1317"/>
      <c r="AB1317"/>
      <c r="AC1317"/>
      <c r="AD1317"/>
      <c r="AE1317"/>
      <c r="AF1317"/>
      <c r="AG1317"/>
      <c r="AH1317"/>
      <c r="AI1317"/>
      <c r="AJ1317"/>
      <c r="AK1317"/>
      <c r="AL1317"/>
      <c r="AM1317"/>
      <c r="AN1317"/>
      <c r="AO1317" s="108" t="s">
        <v>43</v>
      </c>
      <c r="AP1317" t="s">
        <v>2868</v>
      </c>
      <c r="AQ1317">
        <v>19</v>
      </c>
      <c r="AR1317" t="e">
        <v>#N/A</v>
      </c>
      <c r="AS1317" t="s">
        <v>4361</v>
      </c>
      <c r="AT1317" t="e">
        <v>#N/A</v>
      </c>
      <c r="AU1317" t="s">
        <v>4402</v>
      </c>
      <c r="AV1317" t="s">
        <v>10216</v>
      </c>
      <c r="AW1317" t="s">
        <v>1744</v>
      </c>
      <c r="AX1317" t="s">
        <v>1740</v>
      </c>
      <c r="AY1317" t="s">
        <v>10217</v>
      </c>
      <c r="AZ1317" t="s">
        <v>4364</v>
      </c>
      <c r="BA1317" t="s">
        <v>10218</v>
      </c>
      <c r="BB1317" t="s">
        <v>2798</v>
      </c>
      <c r="BC1317" t="s">
        <v>1743</v>
      </c>
      <c r="BD1317" t="s">
        <v>10219</v>
      </c>
      <c r="BE1317" t="s">
        <v>4367</v>
      </c>
      <c r="BF1317">
        <v>1317</v>
      </c>
      <c r="BG1317">
        <v>1301</v>
      </c>
      <c r="BH1317">
        <v>0</v>
      </c>
      <c r="BI1317" t="s">
        <v>1547</v>
      </c>
      <c r="BJ1317">
        <v>0</v>
      </c>
      <c r="BK1317">
        <v>0</v>
      </c>
      <c r="BL1317" t="e" cm="1">
        <v>#N/A</v>
      </c>
      <c r="BM1317" t="s">
        <v>1547</v>
      </c>
      <c r="BN1317" t="s">
        <v>4367</v>
      </c>
      <c r="BO1317" t="s">
        <v>10110</v>
      </c>
      <c r="BP1317" t="e" cm="1">
        <v>#N/A</v>
      </c>
      <c r="BQ1317" t="s">
        <v>1547</v>
      </c>
      <c r="BR1317" t="s">
        <v>10108</v>
      </c>
      <c r="BS1317">
        <v>18</v>
      </c>
      <c r="BT1317" t="s">
        <v>5176</v>
      </c>
      <c r="BU1317" t="s">
        <v>16279</v>
      </c>
      <c r="BV1317" t="s">
        <v>4401</v>
      </c>
      <c r="BW1317" t="s">
        <v>10216</v>
      </c>
      <c r="BX1317" t="s">
        <v>10217</v>
      </c>
      <c r="BY1317" t="s">
        <v>1744</v>
      </c>
      <c r="BZ1317" t="s">
        <v>1547</v>
      </c>
      <c r="CA1317" t="s">
        <v>1744</v>
      </c>
      <c r="CB1317" t="s">
        <v>2003</v>
      </c>
      <c r="CC1317"/>
      <c r="CD1317" t="s">
        <v>998</v>
      </c>
      <c r="CE1317" t="s">
        <v>2798</v>
      </c>
      <c r="CF1317" t="s">
        <v>10220</v>
      </c>
      <c r="CG1317" t="s">
        <v>10221</v>
      </c>
      <c r="CH1317" t="s">
        <v>2798</v>
      </c>
      <c r="CI1317" t="s">
        <v>1547</v>
      </c>
      <c r="CJ1317" t="s">
        <v>4365</v>
      </c>
      <c r="CK1317" t="s">
        <v>1564</v>
      </c>
      <c r="CL1317"/>
      <c r="CM1317"/>
      <c r="CN1317" t="s">
        <v>13730</v>
      </c>
      <c r="CO1317" t="s">
        <v>13739</v>
      </c>
      <c r="CP1317" t="s">
        <v>13730</v>
      </c>
      <c r="CQ1317" t="s">
        <v>13739</v>
      </c>
      <c r="CR1317" t="s">
        <v>1547</v>
      </c>
      <c r="CS1317">
        <v>0</v>
      </c>
      <c r="CT1317" t="s">
        <v>1547</v>
      </c>
      <c r="CU1317" t="s">
        <v>1547</v>
      </c>
      <c r="CV1317" t="e">
        <v>#N/A</v>
      </c>
      <c r="CW1317" t="s">
        <v>1547</v>
      </c>
      <c r="CX1317" t="s">
        <v>1547</v>
      </c>
      <c r="CY1317">
        <v>1315</v>
      </c>
      <c r="CZ1317" t="s">
        <v>11395</v>
      </c>
      <c r="DA1317" t="s">
        <v>1547</v>
      </c>
      <c r="DB1317" t="s">
        <v>1881</v>
      </c>
      <c r="DC1317" t="s">
        <v>1882</v>
      </c>
      <c r="DD1317" t="s">
        <v>4402</v>
      </c>
      <c r="DE1317" t="s">
        <v>4364</v>
      </c>
      <c r="DF1317" t="s">
        <v>4401</v>
      </c>
      <c r="DG1317" t="s">
        <v>1547</v>
      </c>
      <c r="DH1317" t="s">
        <v>1547</v>
      </c>
      <c r="DI1317" t="s">
        <v>1892</v>
      </c>
      <c r="DJ1317" t="e">
        <v>#N/A</v>
      </c>
      <c r="DK1317"/>
      <c r="DL1317" t="s">
        <v>1892</v>
      </c>
      <c r="DM1317">
        <v>9</v>
      </c>
      <c r="DN1317" t="s">
        <v>1883</v>
      </c>
      <c r="DO1317" t="s">
        <v>1564</v>
      </c>
      <c r="DP1317" t="b">
        <v>1</v>
      </c>
      <c r="DQ1317" t="b">
        <v>0</v>
      </c>
      <c r="DR1317" t="b">
        <v>1</v>
      </c>
      <c r="DS1317" t="b">
        <v>0</v>
      </c>
      <c r="DT1317" t="b">
        <v>0</v>
      </c>
      <c r="DU1317" t="b">
        <v>0</v>
      </c>
      <c r="DV1317" t="b">
        <v>0</v>
      </c>
      <c r="DW1317">
        <v>0</v>
      </c>
      <c r="DX1317" t="b">
        <v>0</v>
      </c>
      <c r="DY1317" t="b">
        <v>0</v>
      </c>
      <c r="DZ1317" t="b">
        <v>0</v>
      </c>
      <c r="EA1317" t="b">
        <v>1</v>
      </c>
      <c r="EB1317" t="b">
        <v>0</v>
      </c>
      <c r="EC1317" t="b">
        <v>0</v>
      </c>
      <c r="ED1317" t="b">
        <v>0</v>
      </c>
      <c r="EE1317" t="b">
        <v>0</v>
      </c>
      <c r="EF1317" t="b">
        <v>0</v>
      </c>
      <c r="EG1317" t="b" cm="1">
        <v>1</v>
      </c>
      <c r="EH1317" t="b">
        <v>0</v>
      </c>
      <c r="EI1317" t="b">
        <v>0</v>
      </c>
      <c r="EJ1317" t="b">
        <v>1</v>
      </c>
      <c r="EK1317" t="s">
        <v>14461</v>
      </c>
      <c r="EL1317">
        <v>1</v>
      </c>
      <c r="EM1317">
        <v>9</v>
      </c>
      <c r="EN1317" t="b">
        <v>0</v>
      </c>
    </row>
    <row r="1318" spans="1:144" ht="15.75">
      <c r="A1318"/>
      <c r="B1318" t="s">
        <v>1564</v>
      </c>
      <c r="C1318" t="s">
        <v>4361</v>
      </c>
      <c r="D1318" t="s">
        <v>4403</v>
      </c>
      <c r="E1318" t="s">
        <v>4404</v>
      </c>
      <c r="F1318"/>
      <c r="G1318" t="s">
        <v>4403</v>
      </c>
      <c r="H1318" t="s">
        <v>4403</v>
      </c>
      <c r="I1318" t="s">
        <v>2798</v>
      </c>
      <c r="J1318"/>
      <c r="K1318"/>
      <c r="L1318" t="s">
        <v>1743</v>
      </c>
      <c r="M1318" t="s">
        <v>2001</v>
      </c>
      <c r="N1318"/>
      <c r="O1318"/>
      <c r="P1318" t="s">
        <v>1564</v>
      </c>
      <c r="Q1318" t="s">
        <v>4364</v>
      </c>
      <c r="R1318" t="s">
        <v>4365</v>
      </c>
      <c r="S1318"/>
      <c r="T1318"/>
      <c r="U1318" t="s">
        <v>13730</v>
      </c>
      <c r="V1318" t="s">
        <v>13706</v>
      </c>
      <c r="W1318"/>
      <c r="X1318"/>
      <c r="Y1318"/>
      <c r="Z1318"/>
      <c r="AA1318"/>
      <c r="AB1318"/>
      <c r="AC1318"/>
      <c r="AD1318"/>
      <c r="AE1318"/>
      <c r="AF1318"/>
      <c r="AG1318"/>
      <c r="AH1318"/>
      <c r="AI1318"/>
      <c r="AJ1318"/>
      <c r="AK1318"/>
      <c r="AL1318"/>
      <c r="AM1318"/>
      <c r="AN1318"/>
      <c r="AO1318" s="108" t="s">
        <v>43</v>
      </c>
      <c r="AP1318" t="s">
        <v>2868</v>
      </c>
      <c r="AQ1318">
        <v>20</v>
      </c>
      <c r="AR1318" t="e">
        <v>#N/A</v>
      </c>
      <c r="AS1318" t="s">
        <v>4361</v>
      </c>
      <c r="AT1318" t="e">
        <v>#N/A</v>
      </c>
      <c r="AU1318" t="s">
        <v>4404</v>
      </c>
      <c r="AV1318" t="s">
        <v>10223</v>
      </c>
      <c r="AW1318" t="s">
        <v>1744</v>
      </c>
      <c r="AX1318" t="s">
        <v>1740</v>
      </c>
      <c r="AY1318" t="s">
        <v>10224</v>
      </c>
      <c r="AZ1318" t="s">
        <v>4364</v>
      </c>
      <c r="BA1318" t="s">
        <v>10225</v>
      </c>
      <c r="BB1318" t="s">
        <v>2798</v>
      </c>
      <c r="BC1318" t="s">
        <v>1743</v>
      </c>
      <c r="BD1318" t="s">
        <v>10226</v>
      </c>
      <c r="BE1318" t="s">
        <v>4367</v>
      </c>
      <c r="BF1318">
        <v>1213</v>
      </c>
      <c r="BG1318">
        <v>1301</v>
      </c>
      <c r="BH1318">
        <v>0</v>
      </c>
      <c r="BI1318" t="s">
        <v>1547</v>
      </c>
      <c r="BJ1318">
        <v>0</v>
      </c>
      <c r="BK1318">
        <v>0</v>
      </c>
      <c r="BL1318">
        <v>1213</v>
      </c>
      <c r="BM1318" t="s">
        <v>14391</v>
      </c>
      <c r="BN1318" t="s">
        <v>4367</v>
      </c>
      <c r="BO1318" t="s">
        <v>10110</v>
      </c>
      <c r="BP1318" t="e" cm="1">
        <v>#N/A</v>
      </c>
      <c r="BQ1318" t="s">
        <v>1547</v>
      </c>
      <c r="BR1318" t="s">
        <v>10108</v>
      </c>
      <c r="BS1318">
        <v>19</v>
      </c>
      <c r="BT1318" t="s">
        <v>5180</v>
      </c>
      <c r="BU1318" t="s">
        <v>16280</v>
      </c>
      <c r="BV1318" t="s">
        <v>4403</v>
      </c>
      <c r="BW1318" t="s">
        <v>10223</v>
      </c>
      <c r="BX1318" t="s">
        <v>10224</v>
      </c>
      <c r="BY1318" t="s">
        <v>1744</v>
      </c>
      <c r="BZ1318" t="s">
        <v>1547</v>
      </c>
      <c r="CA1318" t="s">
        <v>1744</v>
      </c>
      <c r="CB1318" t="s">
        <v>2001</v>
      </c>
      <c r="CC1318"/>
      <c r="CD1318" t="s">
        <v>998</v>
      </c>
      <c r="CE1318" t="s">
        <v>2798</v>
      </c>
      <c r="CF1318" t="s">
        <v>10227</v>
      </c>
      <c r="CG1318" t="s">
        <v>10228</v>
      </c>
      <c r="CH1318" t="s">
        <v>2798</v>
      </c>
      <c r="CI1318" t="s">
        <v>1547</v>
      </c>
      <c r="CJ1318" t="s">
        <v>4365</v>
      </c>
      <c r="CK1318" t="s">
        <v>1564</v>
      </c>
      <c r="CL1318"/>
      <c r="CM1318"/>
      <c r="CN1318" t="s">
        <v>13730</v>
      </c>
      <c r="CO1318" t="s">
        <v>13706</v>
      </c>
      <c r="CP1318" t="s">
        <v>13730</v>
      </c>
      <c r="CQ1318" t="s">
        <v>13706</v>
      </c>
      <c r="CR1318" t="s">
        <v>1547</v>
      </c>
      <c r="CS1318">
        <v>0</v>
      </c>
      <c r="CT1318" t="s">
        <v>1547</v>
      </c>
      <c r="CU1318" t="s">
        <v>1547</v>
      </c>
      <c r="CV1318" t="s">
        <v>11956</v>
      </c>
      <c r="CW1318" t="s">
        <v>1547</v>
      </c>
      <c r="CX1318" t="s">
        <v>1547</v>
      </c>
      <c r="CY1318">
        <v>1316</v>
      </c>
      <c r="CZ1318" t="s">
        <v>11396</v>
      </c>
      <c r="DA1318" t="s">
        <v>1547</v>
      </c>
      <c r="DB1318" t="s">
        <v>1881</v>
      </c>
      <c r="DC1318" t="s">
        <v>1882</v>
      </c>
      <c r="DD1318" t="s">
        <v>4404</v>
      </c>
      <c r="DE1318" t="s">
        <v>4364</v>
      </c>
      <c r="DF1318" t="s">
        <v>4403</v>
      </c>
      <c r="DG1318" t="s">
        <v>1547</v>
      </c>
      <c r="DH1318" t="s">
        <v>1547</v>
      </c>
      <c r="DI1318" t="s">
        <v>1892</v>
      </c>
      <c r="DJ1318" t="e">
        <v>#N/A</v>
      </c>
      <c r="DK1318"/>
      <c r="DL1318" t="s">
        <v>1892</v>
      </c>
      <c r="DM1318">
        <v>9</v>
      </c>
      <c r="DN1318" t="s">
        <v>1883</v>
      </c>
      <c r="DO1318" t="s">
        <v>1564</v>
      </c>
      <c r="DP1318" t="b">
        <v>1</v>
      </c>
      <c r="DQ1318" t="b">
        <v>0</v>
      </c>
      <c r="DR1318" t="b">
        <v>0</v>
      </c>
      <c r="DS1318" t="b">
        <v>0</v>
      </c>
      <c r="DT1318" t="b">
        <v>0</v>
      </c>
      <c r="DU1318" t="b">
        <v>0</v>
      </c>
      <c r="DV1318" t="b">
        <v>0</v>
      </c>
      <c r="DW1318">
        <v>0</v>
      </c>
      <c r="DX1318" t="b">
        <v>0</v>
      </c>
      <c r="DY1318" t="b">
        <v>0</v>
      </c>
      <c r="DZ1318" t="b">
        <v>0</v>
      </c>
      <c r="EA1318" t="b">
        <v>0</v>
      </c>
      <c r="EB1318" t="b">
        <v>0</v>
      </c>
      <c r="EC1318" t="b">
        <v>1</v>
      </c>
      <c r="ED1318" t="b">
        <v>1</v>
      </c>
      <c r="EE1318" t="b">
        <v>0</v>
      </c>
      <c r="EF1318" t="b">
        <v>0</v>
      </c>
      <c r="EG1318" t="b" cm="1">
        <v>0</v>
      </c>
      <c r="EH1318" t="b">
        <v>0</v>
      </c>
      <c r="EI1318" t="b">
        <v>0</v>
      </c>
      <c r="EJ1318" t="b">
        <v>1</v>
      </c>
      <c r="EK1318" t="s">
        <v>14491</v>
      </c>
      <c r="EL1318">
        <v>0</v>
      </c>
      <c r="EM1318">
        <v>14</v>
      </c>
      <c r="EN1318" t="b">
        <v>0</v>
      </c>
    </row>
    <row r="1319" spans="1:144" ht="15.75">
      <c r="A1319"/>
      <c r="B1319" t="s">
        <v>1564</v>
      </c>
      <c r="C1319" t="s">
        <v>4406</v>
      </c>
      <c r="D1319" t="s">
        <v>4407</v>
      </c>
      <c r="E1319" t="s">
        <v>4408</v>
      </c>
      <c r="F1319"/>
      <c r="G1319" t="s">
        <v>4407</v>
      </c>
      <c r="H1319" t="s">
        <v>4407</v>
      </c>
      <c r="I1319" t="s">
        <v>1244</v>
      </c>
      <c r="J1319"/>
      <c r="K1319"/>
      <c r="L1319" t="s">
        <v>1743</v>
      </c>
      <c r="M1319" t="s">
        <v>902</v>
      </c>
      <c r="N1319"/>
      <c r="O1319"/>
      <c r="P1319"/>
      <c r="Q1319" t="s">
        <v>4364</v>
      </c>
      <c r="R1319" t="s">
        <v>4365</v>
      </c>
      <c r="S1319"/>
      <c r="T1319"/>
      <c r="U1319" t="s">
        <v>13740</v>
      </c>
      <c r="V1319"/>
      <c r="W1319"/>
      <c r="X1319"/>
      <c r="Y1319"/>
      <c r="Z1319"/>
      <c r="AA1319"/>
      <c r="AB1319"/>
      <c r="AC1319"/>
      <c r="AD1319"/>
      <c r="AE1319"/>
      <c r="AF1319"/>
      <c r="AG1319"/>
      <c r="AH1319"/>
      <c r="AI1319"/>
      <c r="AJ1319"/>
      <c r="AK1319"/>
      <c r="AL1319"/>
      <c r="AM1319"/>
      <c r="AN1319"/>
      <c r="AO1319" s="108" t="s">
        <v>43</v>
      </c>
      <c r="AP1319" t="s">
        <v>2868</v>
      </c>
      <c r="AQ1319">
        <v>21</v>
      </c>
      <c r="AR1319" t="e">
        <v>#N/A</v>
      </c>
      <c r="AS1319" t="s">
        <v>4406</v>
      </c>
      <c r="AT1319" t="e">
        <v>#N/A</v>
      </c>
      <c r="AU1319" t="s">
        <v>4408</v>
      </c>
      <c r="AV1319" t="s">
        <v>10231</v>
      </c>
      <c r="AW1319" t="s">
        <v>1744</v>
      </c>
      <c r="AX1319" t="s">
        <v>1740</v>
      </c>
      <c r="AY1319" t="s">
        <v>10232</v>
      </c>
      <c r="AZ1319" t="s">
        <v>4364</v>
      </c>
      <c r="BA1319" t="s">
        <v>10233</v>
      </c>
      <c r="BB1319" t="s">
        <v>1244</v>
      </c>
      <c r="BC1319" t="s">
        <v>1743</v>
      </c>
      <c r="BD1319" t="s">
        <v>10234</v>
      </c>
      <c r="BE1319" t="s">
        <v>4407</v>
      </c>
      <c r="BF1319">
        <v>1319</v>
      </c>
      <c r="BG1319">
        <v>0</v>
      </c>
      <c r="BH1319">
        <v>0</v>
      </c>
      <c r="BI1319" t="s">
        <v>1547</v>
      </c>
      <c r="BJ1319">
        <v>0</v>
      </c>
      <c r="BK1319">
        <v>0</v>
      </c>
      <c r="BL1319">
        <v>0</v>
      </c>
      <c r="BM1319" t="s">
        <v>1547</v>
      </c>
      <c r="BN1319" t="s">
        <v>1547</v>
      </c>
      <c r="BO1319" t="s">
        <v>1547</v>
      </c>
      <c r="BP1319" t="s" cm="1">
        <v>1547</v>
      </c>
      <c r="BQ1319" t="s">
        <v>1547</v>
      </c>
      <c r="BR1319" t="s">
        <v>10235</v>
      </c>
      <c r="BS1319">
        <v>1</v>
      </c>
      <c r="BT1319" t="s">
        <v>1738</v>
      </c>
      <c r="BU1319" t="s">
        <v>16281</v>
      </c>
      <c r="BV1319" t="s">
        <v>4407</v>
      </c>
      <c r="BW1319" t="s">
        <v>10231</v>
      </c>
      <c r="BX1319" t="s">
        <v>10232</v>
      </c>
      <c r="BY1319" t="s">
        <v>1744</v>
      </c>
      <c r="BZ1319" t="s">
        <v>1547</v>
      </c>
      <c r="CA1319" t="s">
        <v>1744</v>
      </c>
      <c r="CB1319" t="s">
        <v>902</v>
      </c>
      <c r="CC1319"/>
      <c r="CD1319" t="s">
        <v>998</v>
      </c>
      <c r="CE1319" t="s">
        <v>1244</v>
      </c>
      <c r="CF1319" t="s">
        <v>4408</v>
      </c>
      <c r="CG1319" t="s">
        <v>10231</v>
      </c>
      <c r="CH1319" t="s">
        <v>1244</v>
      </c>
      <c r="CI1319" t="s">
        <v>1547</v>
      </c>
      <c r="CJ1319" t="s">
        <v>4365</v>
      </c>
      <c r="CK1319" t="s">
        <v>1564</v>
      </c>
      <c r="CL1319"/>
      <c r="CM1319"/>
      <c r="CN1319" t="s">
        <v>13740</v>
      </c>
      <c r="CO1319" t="s">
        <v>1547</v>
      </c>
      <c r="CP1319" t="s">
        <v>13740</v>
      </c>
      <c r="CQ1319" t="s">
        <v>1547</v>
      </c>
      <c r="CR1319" t="s">
        <v>1547</v>
      </c>
      <c r="CS1319">
        <v>0</v>
      </c>
      <c r="CT1319" t="s">
        <v>1547</v>
      </c>
      <c r="CU1319" t="s">
        <v>1547</v>
      </c>
      <c r="CV1319" t="s">
        <v>1547</v>
      </c>
      <c r="CW1319" t="s">
        <v>1547</v>
      </c>
      <c r="CX1319" t="s">
        <v>1547</v>
      </c>
      <c r="CY1319">
        <v>1317</v>
      </c>
      <c r="CZ1319" t="s">
        <v>11397</v>
      </c>
      <c r="DA1319" t="s">
        <v>1547</v>
      </c>
      <c r="DB1319" t="s">
        <v>1881</v>
      </c>
      <c r="DC1319" t="s">
        <v>1882</v>
      </c>
      <c r="DD1319" t="s">
        <v>4408</v>
      </c>
      <c r="DE1319" t="s">
        <v>4364</v>
      </c>
      <c r="DF1319" t="s">
        <v>4407</v>
      </c>
      <c r="DG1319" t="s">
        <v>1547</v>
      </c>
      <c r="DH1319" t="s">
        <v>1547</v>
      </c>
      <c r="DI1319" t="s">
        <v>1892</v>
      </c>
      <c r="DJ1319" t="e">
        <v>#N/A</v>
      </c>
      <c r="DK1319"/>
      <c r="DL1319" t="s">
        <v>1892</v>
      </c>
      <c r="DM1319">
        <v>9</v>
      </c>
      <c r="DN1319" t="s">
        <v>1883</v>
      </c>
      <c r="DO1319" t="s">
        <v>1564</v>
      </c>
      <c r="DP1319" t="b">
        <v>1</v>
      </c>
      <c r="DQ1319" t="b">
        <v>0</v>
      </c>
      <c r="DR1319" t="b">
        <v>1</v>
      </c>
      <c r="DS1319" t="b">
        <v>0</v>
      </c>
      <c r="DT1319" t="b">
        <v>0</v>
      </c>
      <c r="DU1319" t="b">
        <v>0</v>
      </c>
      <c r="DV1319" t="b">
        <v>1</v>
      </c>
      <c r="DW1319">
        <v>0</v>
      </c>
      <c r="DX1319" t="b">
        <v>0</v>
      </c>
      <c r="DY1319" t="b">
        <v>0</v>
      </c>
      <c r="DZ1319" t="b">
        <v>0</v>
      </c>
      <c r="EA1319" t="b">
        <v>0</v>
      </c>
      <c r="EB1319" t="b">
        <v>0</v>
      </c>
      <c r="EC1319" t="b">
        <v>0</v>
      </c>
      <c r="ED1319" t="b">
        <v>0</v>
      </c>
      <c r="EE1319" t="b">
        <v>0</v>
      </c>
      <c r="EF1319" t="b">
        <v>0</v>
      </c>
      <c r="EG1319" t="b" cm="1">
        <v>0</v>
      </c>
      <c r="EH1319" t="b">
        <v>0</v>
      </c>
      <c r="EI1319" t="b">
        <v>0</v>
      </c>
      <c r="EJ1319" t="b">
        <v>0</v>
      </c>
      <c r="EK1319" t="s">
        <v>1547</v>
      </c>
      <c r="EL1319">
        <v>0</v>
      </c>
      <c r="EM1319">
        <v>17</v>
      </c>
      <c r="EN1319" t="b">
        <v>0</v>
      </c>
    </row>
    <row r="1320" spans="1:144" ht="15.75">
      <c r="A1320"/>
      <c r="B1320" t="s">
        <v>1564</v>
      </c>
      <c r="C1320" t="s">
        <v>4406</v>
      </c>
      <c r="D1320" t="s">
        <v>1254</v>
      </c>
      <c r="E1320" t="s">
        <v>1253</v>
      </c>
      <c r="F1320"/>
      <c r="G1320" t="s">
        <v>1254</v>
      </c>
      <c r="H1320" t="s">
        <v>4371</v>
      </c>
      <c r="I1320" t="s">
        <v>2799</v>
      </c>
      <c r="J1320"/>
      <c r="K1320"/>
      <c r="L1320" t="s">
        <v>1743</v>
      </c>
      <c r="M1320" t="s">
        <v>1754</v>
      </c>
      <c r="N1320" t="s">
        <v>4265</v>
      </c>
      <c r="O1320"/>
      <c r="P1320" t="s">
        <v>1564</v>
      </c>
      <c r="Q1320" t="s">
        <v>4364</v>
      </c>
      <c r="R1320" t="s">
        <v>4365</v>
      </c>
      <c r="S1320"/>
      <c r="T1320"/>
      <c r="U1320" t="s">
        <v>13740</v>
      </c>
      <c r="V1320" t="s">
        <v>4373</v>
      </c>
      <c r="W1320"/>
      <c r="X1320"/>
      <c r="Y1320"/>
      <c r="Z1320"/>
      <c r="AA1320"/>
      <c r="AB1320"/>
      <c r="AC1320"/>
      <c r="AD1320"/>
      <c r="AE1320"/>
      <c r="AF1320"/>
      <c r="AG1320"/>
      <c r="AH1320"/>
      <c r="AI1320"/>
      <c r="AJ1320"/>
      <c r="AK1320"/>
      <c r="AL1320"/>
      <c r="AM1320"/>
      <c r="AN1320"/>
      <c r="AO1320" s="108" t="s">
        <v>43</v>
      </c>
      <c r="AP1320" t="s">
        <v>2868</v>
      </c>
      <c r="AQ1320">
        <v>22</v>
      </c>
      <c r="AR1320" t="e">
        <v>#N/A</v>
      </c>
      <c r="AS1320" t="s">
        <v>4406</v>
      </c>
      <c r="AT1320" t="e">
        <v>#N/A</v>
      </c>
      <c r="AU1320" t="s">
        <v>1253</v>
      </c>
      <c r="AV1320" t="s">
        <v>1766</v>
      </c>
      <c r="AW1320" t="s">
        <v>1744</v>
      </c>
      <c r="AX1320" t="s">
        <v>1740</v>
      </c>
      <c r="AY1320" t="s">
        <v>1793</v>
      </c>
      <c r="AZ1320" t="s">
        <v>4364</v>
      </c>
      <c r="BA1320" t="s">
        <v>1913</v>
      </c>
      <c r="BB1320" t="s">
        <v>2799</v>
      </c>
      <c r="BC1320" t="s">
        <v>1743</v>
      </c>
      <c r="BD1320" t="s">
        <v>7254</v>
      </c>
      <c r="BE1320" t="s">
        <v>4407</v>
      </c>
      <c r="BF1320">
        <v>343</v>
      </c>
      <c r="BG1320">
        <v>1319</v>
      </c>
      <c r="BH1320">
        <v>0</v>
      </c>
      <c r="BI1320" t="s">
        <v>1547</v>
      </c>
      <c r="BJ1320">
        <v>0</v>
      </c>
      <c r="BK1320">
        <v>0</v>
      </c>
      <c r="BL1320">
        <v>515</v>
      </c>
      <c r="BM1320" t="s">
        <v>1770</v>
      </c>
      <c r="BN1320" t="s">
        <v>4408</v>
      </c>
      <c r="BO1320" t="s">
        <v>10231</v>
      </c>
      <c r="BP1320" t="e" cm="1">
        <v>#N/A</v>
      </c>
      <c r="BQ1320" t="s">
        <v>1547</v>
      </c>
      <c r="BR1320" t="s">
        <v>10235</v>
      </c>
      <c r="BS1320">
        <v>2</v>
      </c>
      <c r="BT1320" t="s">
        <v>1712</v>
      </c>
      <c r="BU1320" t="s">
        <v>16282</v>
      </c>
      <c r="BV1320" t="s">
        <v>1254</v>
      </c>
      <c r="BW1320" t="s">
        <v>1766</v>
      </c>
      <c r="BX1320" t="s">
        <v>10121</v>
      </c>
      <c r="BY1320" t="s">
        <v>9861</v>
      </c>
      <c r="BZ1320" t="s">
        <v>1547</v>
      </c>
      <c r="CA1320" t="s">
        <v>1744</v>
      </c>
      <c r="CB1320" t="s">
        <v>1754</v>
      </c>
      <c r="CC1320"/>
      <c r="CD1320" t="s">
        <v>998</v>
      </c>
      <c r="CE1320" t="s">
        <v>2799</v>
      </c>
      <c r="CF1320" t="s">
        <v>10237</v>
      </c>
      <c r="CG1320" t="s">
        <v>10238</v>
      </c>
      <c r="CH1320" t="s">
        <v>2799</v>
      </c>
      <c r="CI1320" t="s">
        <v>1547</v>
      </c>
      <c r="CJ1320" t="s">
        <v>4365</v>
      </c>
      <c r="CK1320" t="s">
        <v>1564</v>
      </c>
      <c r="CL1320"/>
      <c r="CM1320"/>
      <c r="CN1320" t="s">
        <v>13740</v>
      </c>
      <c r="CO1320" t="s">
        <v>4373</v>
      </c>
      <c r="CP1320" t="s">
        <v>13740</v>
      </c>
      <c r="CQ1320" t="s">
        <v>4373</v>
      </c>
      <c r="CR1320" t="s">
        <v>1547</v>
      </c>
      <c r="CS1320">
        <v>0</v>
      </c>
      <c r="CT1320" t="s">
        <v>1547</v>
      </c>
      <c r="CU1320" t="s">
        <v>1547</v>
      </c>
      <c r="CV1320" t="s">
        <v>1547</v>
      </c>
      <c r="CW1320" t="s">
        <v>1547</v>
      </c>
      <c r="CX1320" t="s">
        <v>1547</v>
      </c>
      <c r="CY1320">
        <v>1318</v>
      </c>
      <c r="CZ1320" t="s">
        <v>11398</v>
      </c>
      <c r="DA1320" t="s">
        <v>1547</v>
      </c>
      <c r="DB1320" t="s">
        <v>1881</v>
      </c>
      <c r="DC1320" t="s">
        <v>1882</v>
      </c>
      <c r="DD1320" t="s">
        <v>1253</v>
      </c>
      <c r="DE1320" t="s">
        <v>4364</v>
      </c>
      <c r="DF1320" t="s">
        <v>1254</v>
      </c>
      <c r="DG1320" t="s">
        <v>1547</v>
      </c>
      <c r="DH1320" t="s">
        <v>1547</v>
      </c>
      <c r="DI1320" t="s">
        <v>1892</v>
      </c>
      <c r="DJ1320" t="e">
        <v>#N/A</v>
      </c>
      <c r="DK1320"/>
      <c r="DL1320" t="s">
        <v>1892</v>
      </c>
      <c r="DM1320">
        <v>9</v>
      </c>
      <c r="DN1320" t="s">
        <v>1883</v>
      </c>
      <c r="DO1320" t="s">
        <v>1564</v>
      </c>
      <c r="DP1320" t="b">
        <v>1</v>
      </c>
      <c r="DQ1320" t="b">
        <v>0</v>
      </c>
      <c r="DR1320" t="b">
        <v>0</v>
      </c>
      <c r="DS1320" t="b">
        <v>0</v>
      </c>
      <c r="DT1320" t="b">
        <v>0</v>
      </c>
      <c r="DU1320" t="b">
        <v>0</v>
      </c>
      <c r="DV1320" t="b">
        <v>0</v>
      </c>
      <c r="DW1320">
        <v>0</v>
      </c>
      <c r="DX1320" t="b">
        <v>0</v>
      </c>
      <c r="DY1320" t="b">
        <v>0</v>
      </c>
      <c r="DZ1320" t="b">
        <v>0</v>
      </c>
      <c r="EA1320" t="b">
        <v>0</v>
      </c>
      <c r="EB1320" t="b">
        <v>0</v>
      </c>
      <c r="EC1320" t="b">
        <v>1</v>
      </c>
      <c r="ED1320" t="b">
        <v>0</v>
      </c>
      <c r="EE1320" t="b">
        <v>0</v>
      </c>
      <c r="EF1320" t="b">
        <v>0</v>
      </c>
      <c r="EG1320" t="b" cm="1">
        <v>0</v>
      </c>
      <c r="EH1320" t="b">
        <v>0</v>
      </c>
      <c r="EI1320" t="b">
        <v>0</v>
      </c>
      <c r="EJ1320" t="b">
        <v>1</v>
      </c>
      <c r="EK1320" t="s">
        <v>5327</v>
      </c>
      <c r="EL1320">
        <v>0</v>
      </c>
      <c r="EM1320">
        <v>7</v>
      </c>
      <c r="EN1320" t="b">
        <v>0</v>
      </c>
    </row>
    <row r="1321" spans="1:144" ht="15.75">
      <c r="A1321"/>
      <c r="B1321" t="s">
        <v>1564</v>
      </c>
      <c r="C1321" t="s">
        <v>4406</v>
      </c>
      <c r="D1321" t="s">
        <v>4307</v>
      </c>
      <c r="E1321" t="s">
        <v>4277</v>
      </c>
      <c r="F1321" t="s">
        <v>4140</v>
      </c>
      <c r="G1321" t="s">
        <v>4307</v>
      </c>
      <c r="H1321" t="s">
        <v>4307</v>
      </c>
      <c r="I1321" t="s">
        <v>2799</v>
      </c>
      <c r="J1321"/>
      <c r="K1321" t="s">
        <v>4374</v>
      </c>
      <c r="L1321" t="s">
        <v>1743</v>
      </c>
      <c r="M1321" t="s">
        <v>1749</v>
      </c>
      <c r="N1321" t="s">
        <v>4375</v>
      </c>
      <c r="O1321"/>
      <c r="P1321" t="s">
        <v>1564</v>
      </c>
      <c r="Q1321" t="s">
        <v>4364</v>
      </c>
      <c r="R1321" t="s">
        <v>4365</v>
      </c>
      <c r="S1321"/>
      <c r="T1321"/>
      <c r="U1321" t="s">
        <v>13740</v>
      </c>
      <c r="V1321" t="s">
        <v>13278</v>
      </c>
      <c r="W1321"/>
      <c r="X1321"/>
      <c r="Y1321"/>
      <c r="Z1321"/>
      <c r="AA1321"/>
      <c r="AB1321"/>
      <c r="AC1321"/>
      <c r="AD1321"/>
      <c r="AE1321"/>
      <c r="AF1321"/>
      <c r="AG1321"/>
      <c r="AH1321"/>
      <c r="AI1321"/>
      <c r="AJ1321"/>
      <c r="AK1321"/>
      <c r="AL1321"/>
      <c r="AM1321"/>
      <c r="AN1321"/>
      <c r="AO1321" s="108" t="s">
        <v>43</v>
      </c>
      <c r="AP1321" t="s">
        <v>2868</v>
      </c>
      <c r="AQ1321">
        <v>23</v>
      </c>
      <c r="AR1321" t="e">
        <v>#N/A</v>
      </c>
      <c r="AS1321" t="s">
        <v>4406</v>
      </c>
      <c r="AT1321" t="e">
        <v>#N/A</v>
      </c>
      <c r="AU1321" t="s">
        <v>4277</v>
      </c>
      <c r="AV1321" t="s">
        <v>9895</v>
      </c>
      <c r="AW1321" t="s">
        <v>9470</v>
      </c>
      <c r="AX1321" t="s">
        <v>1740</v>
      </c>
      <c r="AY1321" t="s">
        <v>10126</v>
      </c>
      <c r="AZ1321" t="s">
        <v>4364</v>
      </c>
      <c r="BA1321" t="s">
        <v>9896</v>
      </c>
      <c r="BB1321" t="s">
        <v>2799</v>
      </c>
      <c r="BC1321" t="s">
        <v>1743</v>
      </c>
      <c r="BD1321" t="s">
        <v>10127</v>
      </c>
      <c r="BE1321" t="s">
        <v>4407</v>
      </c>
      <c r="BF1321">
        <v>345</v>
      </c>
      <c r="BG1321">
        <v>1319</v>
      </c>
      <c r="BH1321" t="e">
        <v>#N/A</v>
      </c>
      <c r="BI1321" t="s">
        <v>1547</v>
      </c>
      <c r="BJ1321">
        <v>0</v>
      </c>
      <c r="BK1321">
        <v>0</v>
      </c>
      <c r="BL1321">
        <v>981</v>
      </c>
      <c r="BM1321" t="s">
        <v>9897</v>
      </c>
      <c r="BN1321" t="s">
        <v>4408</v>
      </c>
      <c r="BO1321" t="s">
        <v>10231</v>
      </c>
      <c r="BP1321" t="e" cm="1">
        <v>#N/A</v>
      </c>
      <c r="BQ1321" t="s">
        <v>10128</v>
      </c>
      <c r="BR1321" t="s">
        <v>10235</v>
      </c>
      <c r="BS1321">
        <v>3</v>
      </c>
      <c r="BT1321" t="s">
        <v>1715</v>
      </c>
      <c r="BU1321" t="s">
        <v>16283</v>
      </c>
      <c r="BV1321" t="s">
        <v>4307</v>
      </c>
      <c r="BW1321" t="s">
        <v>9895</v>
      </c>
      <c r="BX1321" t="s">
        <v>10126</v>
      </c>
      <c r="BY1321" t="s">
        <v>10129</v>
      </c>
      <c r="BZ1321" t="s">
        <v>1547</v>
      </c>
      <c r="CA1321" t="s">
        <v>1744</v>
      </c>
      <c r="CB1321" t="s">
        <v>1749</v>
      </c>
      <c r="CC1321"/>
      <c r="CD1321" t="s">
        <v>998</v>
      </c>
      <c r="CE1321" t="s">
        <v>2799</v>
      </c>
      <c r="CF1321" t="s">
        <v>10240</v>
      </c>
      <c r="CG1321" t="s">
        <v>10241</v>
      </c>
      <c r="CH1321" t="s">
        <v>2799</v>
      </c>
      <c r="CI1321" t="s">
        <v>1547</v>
      </c>
      <c r="CJ1321" t="s">
        <v>4365</v>
      </c>
      <c r="CK1321" t="s">
        <v>1564</v>
      </c>
      <c r="CL1321"/>
      <c r="CM1321"/>
      <c r="CN1321" t="s">
        <v>13740</v>
      </c>
      <c r="CO1321" t="s">
        <v>13278</v>
      </c>
      <c r="CP1321" t="s">
        <v>13740</v>
      </c>
      <c r="CQ1321" t="s">
        <v>13278</v>
      </c>
      <c r="CR1321" t="s">
        <v>1547</v>
      </c>
      <c r="CS1321">
        <v>0</v>
      </c>
      <c r="CT1321" t="s">
        <v>1547</v>
      </c>
      <c r="CU1321" t="s">
        <v>1547</v>
      </c>
      <c r="CV1321" t="s">
        <v>1547</v>
      </c>
      <c r="CW1321" t="s">
        <v>1547</v>
      </c>
      <c r="CX1321" t="s">
        <v>1547</v>
      </c>
      <c r="CY1321">
        <v>1319</v>
      </c>
      <c r="CZ1321" t="s">
        <v>11399</v>
      </c>
      <c r="DA1321" t="s">
        <v>1547</v>
      </c>
      <c r="DB1321" t="s">
        <v>1881</v>
      </c>
      <c r="DC1321" t="s">
        <v>1882</v>
      </c>
      <c r="DD1321" t="s">
        <v>4277</v>
      </c>
      <c r="DE1321" t="s">
        <v>4364</v>
      </c>
      <c r="DF1321" t="s">
        <v>4307</v>
      </c>
      <c r="DG1321" t="s">
        <v>1547</v>
      </c>
      <c r="DH1321" t="s">
        <v>1547</v>
      </c>
      <c r="DI1321" t="s">
        <v>1892</v>
      </c>
      <c r="DJ1321" t="e">
        <v>#N/A</v>
      </c>
      <c r="DK1321"/>
      <c r="DL1321" t="s">
        <v>1892</v>
      </c>
      <c r="DM1321">
        <v>9</v>
      </c>
      <c r="DN1321" t="s">
        <v>1883</v>
      </c>
      <c r="DO1321" t="s">
        <v>1564</v>
      </c>
      <c r="DP1321" t="b">
        <v>1</v>
      </c>
      <c r="DQ1321" t="b">
        <v>0</v>
      </c>
      <c r="DR1321" t="b">
        <v>0</v>
      </c>
      <c r="DS1321" t="b">
        <v>0</v>
      </c>
      <c r="DT1321" t="b">
        <v>0</v>
      </c>
      <c r="DU1321" t="b">
        <v>0</v>
      </c>
      <c r="DV1321" t="b">
        <v>0</v>
      </c>
      <c r="DW1321">
        <v>0</v>
      </c>
      <c r="DX1321" t="b">
        <v>0</v>
      </c>
      <c r="DY1321" t="b">
        <v>0</v>
      </c>
      <c r="DZ1321" t="b">
        <v>0</v>
      </c>
      <c r="EA1321" t="b">
        <v>0</v>
      </c>
      <c r="EB1321" t="b">
        <v>0</v>
      </c>
      <c r="EC1321" t="b">
        <v>1</v>
      </c>
      <c r="ED1321" t="b">
        <v>0</v>
      </c>
      <c r="EE1321" t="b">
        <v>0</v>
      </c>
      <c r="EF1321" t="b">
        <v>0</v>
      </c>
      <c r="EG1321" t="b" cm="1">
        <v>0</v>
      </c>
      <c r="EH1321" t="b">
        <v>0</v>
      </c>
      <c r="EI1321" t="b">
        <v>0</v>
      </c>
      <c r="EJ1321" t="b">
        <v>1</v>
      </c>
      <c r="EK1321" t="s">
        <v>5327</v>
      </c>
      <c r="EL1321">
        <v>0</v>
      </c>
      <c r="EM1321">
        <v>17</v>
      </c>
      <c r="EN1321" t="b">
        <v>0</v>
      </c>
    </row>
    <row r="1322" spans="1:144" ht="15.75">
      <c r="A1322"/>
      <c r="B1322" t="s">
        <v>1564</v>
      </c>
      <c r="C1322" t="s">
        <v>4406</v>
      </c>
      <c r="D1322" t="s">
        <v>4390</v>
      </c>
      <c r="E1322" t="s">
        <v>4391</v>
      </c>
      <c r="F1322"/>
      <c r="G1322" t="s">
        <v>4390</v>
      </c>
      <c r="H1322" t="s">
        <v>4390</v>
      </c>
      <c r="I1322" t="s">
        <v>2798</v>
      </c>
      <c r="J1322"/>
      <c r="K1322"/>
      <c r="L1322" t="s">
        <v>1743</v>
      </c>
      <c r="M1322" t="s">
        <v>1749</v>
      </c>
      <c r="N1322"/>
      <c r="O1322"/>
      <c r="P1322" t="s">
        <v>1564</v>
      </c>
      <c r="Q1322" t="s">
        <v>4364</v>
      </c>
      <c r="R1322" t="s">
        <v>4365</v>
      </c>
      <c r="S1322"/>
      <c r="T1322"/>
      <c r="U1322" t="s">
        <v>13740</v>
      </c>
      <c r="V1322" t="s">
        <v>13735</v>
      </c>
      <c r="W1322"/>
      <c r="X1322"/>
      <c r="Y1322"/>
      <c r="Z1322"/>
      <c r="AA1322"/>
      <c r="AB1322"/>
      <c r="AC1322"/>
      <c r="AD1322"/>
      <c r="AE1322"/>
      <c r="AF1322"/>
      <c r="AG1322"/>
      <c r="AH1322"/>
      <c r="AI1322"/>
      <c r="AJ1322"/>
      <c r="AK1322"/>
      <c r="AL1322"/>
      <c r="AM1322"/>
      <c r="AN1322"/>
      <c r="AO1322" s="108" t="s">
        <v>43</v>
      </c>
      <c r="AP1322" t="s">
        <v>2868</v>
      </c>
      <c r="AQ1322">
        <v>24</v>
      </c>
      <c r="AR1322" t="e">
        <v>#N/A</v>
      </c>
      <c r="AS1322" t="s">
        <v>4406</v>
      </c>
      <c r="AT1322" t="e">
        <v>#N/A</v>
      </c>
      <c r="AU1322" t="s">
        <v>4391</v>
      </c>
      <c r="AV1322" t="s">
        <v>10185</v>
      </c>
      <c r="AW1322" t="s">
        <v>1744</v>
      </c>
      <c r="AX1322" t="s">
        <v>1740</v>
      </c>
      <c r="AY1322" t="s">
        <v>10186</v>
      </c>
      <c r="AZ1322" t="s">
        <v>4364</v>
      </c>
      <c r="BA1322" t="s">
        <v>10187</v>
      </c>
      <c r="BB1322" t="s">
        <v>2798</v>
      </c>
      <c r="BC1322" t="s">
        <v>1743</v>
      </c>
      <c r="BD1322" t="s">
        <v>10188</v>
      </c>
      <c r="BE1322" t="s">
        <v>4407</v>
      </c>
      <c r="BF1322">
        <v>1313</v>
      </c>
      <c r="BG1322">
        <v>1319</v>
      </c>
      <c r="BH1322">
        <v>0</v>
      </c>
      <c r="BI1322" t="s">
        <v>1547</v>
      </c>
      <c r="BJ1322">
        <v>0</v>
      </c>
      <c r="BK1322">
        <v>0</v>
      </c>
      <c r="BL1322" t="e" cm="1">
        <v>#N/A</v>
      </c>
      <c r="BM1322" t="s">
        <v>1547</v>
      </c>
      <c r="BN1322" t="s">
        <v>4408</v>
      </c>
      <c r="BO1322" t="s">
        <v>10231</v>
      </c>
      <c r="BP1322" t="e" cm="1">
        <v>#N/A</v>
      </c>
      <c r="BQ1322" t="s">
        <v>1547</v>
      </c>
      <c r="BR1322" t="s">
        <v>10235</v>
      </c>
      <c r="BS1322">
        <v>4</v>
      </c>
      <c r="BT1322" t="s">
        <v>1756</v>
      </c>
      <c r="BU1322" t="s">
        <v>16284</v>
      </c>
      <c r="BV1322" t="s">
        <v>4390</v>
      </c>
      <c r="BW1322" t="s">
        <v>10185</v>
      </c>
      <c r="BX1322" t="s">
        <v>10186</v>
      </c>
      <c r="BY1322" t="s">
        <v>1744</v>
      </c>
      <c r="BZ1322" t="s">
        <v>1547</v>
      </c>
      <c r="CA1322" t="s">
        <v>1744</v>
      </c>
      <c r="CB1322" t="s">
        <v>1749</v>
      </c>
      <c r="CC1322"/>
      <c r="CD1322" t="s">
        <v>998</v>
      </c>
      <c r="CE1322" t="s">
        <v>2798</v>
      </c>
      <c r="CF1322" t="s">
        <v>10243</v>
      </c>
      <c r="CG1322" t="s">
        <v>10244</v>
      </c>
      <c r="CH1322" t="s">
        <v>2798</v>
      </c>
      <c r="CI1322" t="s">
        <v>1547</v>
      </c>
      <c r="CJ1322" t="s">
        <v>4365</v>
      </c>
      <c r="CK1322" t="s">
        <v>1564</v>
      </c>
      <c r="CL1322"/>
      <c r="CM1322"/>
      <c r="CN1322" t="s">
        <v>13740</v>
      </c>
      <c r="CO1322" t="s">
        <v>13735</v>
      </c>
      <c r="CP1322" t="s">
        <v>13740</v>
      </c>
      <c r="CQ1322" t="s">
        <v>13735</v>
      </c>
      <c r="CR1322" t="s">
        <v>1547</v>
      </c>
      <c r="CS1322">
        <v>0</v>
      </c>
      <c r="CT1322" t="s">
        <v>1547</v>
      </c>
      <c r="CU1322" t="s">
        <v>1547</v>
      </c>
      <c r="CV1322" t="e">
        <v>#N/A</v>
      </c>
      <c r="CW1322" t="s">
        <v>1547</v>
      </c>
      <c r="CX1322" t="s">
        <v>1547</v>
      </c>
      <c r="CY1322">
        <v>1320</v>
      </c>
      <c r="CZ1322" t="s">
        <v>11400</v>
      </c>
      <c r="DA1322" t="s">
        <v>1547</v>
      </c>
      <c r="DB1322" t="s">
        <v>1881</v>
      </c>
      <c r="DC1322" t="s">
        <v>1882</v>
      </c>
      <c r="DD1322" t="s">
        <v>4391</v>
      </c>
      <c r="DE1322" t="s">
        <v>4364</v>
      </c>
      <c r="DF1322" t="s">
        <v>4390</v>
      </c>
      <c r="DG1322" t="s">
        <v>1547</v>
      </c>
      <c r="DH1322" t="s">
        <v>1547</v>
      </c>
      <c r="DI1322" t="s">
        <v>1892</v>
      </c>
      <c r="DJ1322" t="e">
        <v>#N/A</v>
      </c>
      <c r="DK1322"/>
      <c r="DL1322" t="s">
        <v>1892</v>
      </c>
      <c r="DM1322">
        <v>9</v>
      </c>
      <c r="DN1322" t="s">
        <v>1883</v>
      </c>
      <c r="DO1322" t="s">
        <v>1564</v>
      </c>
      <c r="DP1322" t="b">
        <v>1</v>
      </c>
      <c r="DQ1322" t="b">
        <v>0</v>
      </c>
      <c r="DR1322" t="b">
        <v>0</v>
      </c>
      <c r="DS1322" t="b">
        <v>0</v>
      </c>
      <c r="DT1322" t="b">
        <v>0</v>
      </c>
      <c r="DU1322" t="b">
        <v>0</v>
      </c>
      <c r="DV1322" t="b">
        <v>0</v>
      </c>
      <c r="DW1322">
        <v>0</v>
      </c>
      <c r="DX1322" t="b">
        <v>0</v>
      </c>
      <c r="DY1322" t="b">
        <v>0</v>
      </c>
      <c r="DZ1322" t="b">
        <v>0</v>
      </c>
      <c r="EA1322" t="b">
        <v>1</v>
      </c>
      <c r="EB1322" t="b">
        <v>0</v>
      </c>
      <c r="EC1322" t="b">
        <v>0</v>
      </c>
      <c r="ED1322" t="b">
        <v>0</v>
      </c>
      <c r="EE1322" t="b">
        <v>0</v>
      </c>
      <c r="EF1322" t="b">
        <v>0</v>
      </c>
      <c r="EG1322" t="b" cm="1">
        <v>1</v>
      </c>
      <c r="EH1322" t="b">
        <v>0</v>
      </c>
      <c r="EI1322" t="b">
        <v>0</v>
      </c>
      <c r="EJ1322" t="b">
        <v>1</v>
      </c>
      <c r="EK1322" t="s">
        <v>14461</v>
      </c>
      <c r="EL1322">
        <v>1</v>
      </c>
      <c r="EM1322">
        <v>24</v>
      </c>
      <c r="EN1322" t="b">
        <v>0</v>
      </c>
    </row>
    <row r="1323" spans="1:144" ht="15.75">
      <c r="A1323"/>
      <c r="B1323" t="s">
        <v>1564</v>
      </c>
      <c r="C1323" t="s">
        <v>4406</v>
      </c>
      <c r="D1323" t="s">
        <v>4392</v>
      </c>
      <c r="E1323" t="s">
        <v>4393</v>
      </c>
      <c r="F1323"/>
      <c r="G1323" t="s">
        <v>4392</v>
      </c>
      <c r="H1323" t="s">
        <v>4392</v>
      </c>
      <c r="I1323" t="s">
        <v>2798</v>
      </c>
      <c r="J1323"/>
      <c r="K1323"/>
      <c r="L1323" t="s">
        <v>1743</v>
      </c>
      <c r="M1323" t="s">
        <v>2001</v>
      </c>
      <c r="N1323"/>
      <c r="O1323"/>
      <c r="P1323" t="s">
        <v>1564</v>
      </c>
      <c r="Q1323" t="s">
        <v>4364</v>
      </c>
      <c r="R1323" t="s">
        <v>4365</v>
      </c>
      <c r="S1323"/>
      <c r="T1323"/>
      <c r="U1323" t="s">
        <v>13740</v>
      </c>
      <c r="V1323" t="s">
        <v>13736</v>
      </c>
      <c r="W1323"/>
      <c r="X1323"/>
      <c r="Y1323"/>
      <c r="Z1323"/>
      <c r="AA1323"/>
      <c r="AB1323"/>
      <c r="AC1323"/>
      <c r="AD1323"/>
      <c r="AE1323"/>
      <c r="AF1323"/>
      <c r="AG1323"/>
      <c r="AH1323"/>
      <c r="AI1323"/>
      <c r="AJ1323"/>
      <c r="AK1323"/>
      <c r="AL1323"/>
      <c r="AM1323"/>
      <c r="AN1323"/>
      <c r="AO1323" s="108" t="s">
        <v>43</v>
      </c>
      <c r="AP1323" t="s">
        <v>2868</v>
      </c>
      <c r="AQ1323">
        <v>25</v>
      </c>
      <c r="AR1323" t="e">
        <v>#N/A</v>
      </c>
      <c r="AS1323" t="s">
        <v>4406</v>
      </c>
      <c r="AT1323" t="e">
        <v>#N/A</v>
      </c>
      <c r="AU1323" t="s">
        <v>4393</v>
      </c>
      <c r="AV1323" t="s">
        <v>10192</v>
      </c>
      <c r="AW1323" t="s">
        <v>1744</v>
      </c>
      <c r="AX1323" t="s">
        <v>1740</v>
      </c>
      <c r="AY1323" t="s">
        <v>10193</v>
      </c>
      <c r="AZ1323" t="s">
        <v>4364</v>
      </c>
      <c r="BA1323" t="s">
        <v>10194</v>
      </c>
      <c r="BB1323" t="s">
        <v>2798</v>
      </c>
      <c r="BC1323" t="s">
        <v>1743</v>
      </c>
      <c r="BD1323" t="s">
        <v>10195</v>
      </c>
      <c r="BE1323" t="s">
        <v>4407</v>
      </c>
      <c r="BF1323">
        <v>1314</v>
      </c>
      <c r="BG1323">
        <v>1319</v>
      </c>
      <c r="BH1323">
        <v>0</v>
      </c>
      <c r="BI1323" t="s">
        <v>1547</v>
      </c>
      <c r="BJ1323">
        <v>0</v>
      </c>
      <c r="BK1323">
        <v>0</v>
      </c>
      <c r="BL1323" t="e" cm="1">
        <v>#N/A</v>
      </c>
      <c r="BM1323" t="s">
        <v>1547</v>
      </c>
      <c r="BN1323" t="s">
        <v>4408</v>
      </c>
      <c r="BO1323" t="s">
        <v>10231</v>
      </c>
      <c r="BP1323" t="e" cm="1">
        <v>#N/A</v>
      </c>
      <c r="BQ1323" t="s">
        <v>1547</v>
      </c>
      <c r="BR1323" t="s">
        <v>10235</v>
      </c>
      <c r="BS1323">
        <v>5</v>
      </c>
      <c r="BT1323" t="s">
        <v>1717</v>
      </c>
      <c r="BU1323" t="s">
        <v>16285</v>
      </c>
      <c r="BV1323" t="s">
        <v>4392</v>
      </c>
      <c r="BW1323" t="s">
        <v>10192</v>
      </c>
      <c r="BX1323" t="s">
        <v>10193</v>
      </c>
      <c r="BY1323" t="s">
        <v>1744</v>
      </c>
      <c r="BZ1323" t="s">
        <v>1547</v>
      </c>
      <c r="CA1323" t="s">
        <v>1744</v>
      </c>
      <c r="CB1323" t="s">
        <v>2001</v>
      </c>
      <c r="CC1323"/>
      <c r="CD1323" t="s">
        <v>998</v>
      </c>
      <c r="CE1323" t="s">
        <v>2798</v>
      </c>
      <c r="CF1323" t="s">
        <v>10246</v>
      </c>
      <c r="CG1323" t="s">
        <v>10247</v>
      </c>
      <c r="CH1323" t="s">
        <v>2798</v>
      </c>
      <c r="CI1323" t="s">
        <v>1547</v>
      </c>
      <c r="CJ1323" t="s">
        <v>4365</v>
      </c>
      <c r="CK1323" t="s">
        <v>1564</v>
      </c>
      <c r="CL1323"/>
      <c r="CM1323"/>
      <c r="CN1323" t="s">
        <v>13740</v>
      </c>
      <c r="CO1323" t="s">
        <v>13736</v>
      </c>
      <c r="CP1323" t="s">
        <v>13740</v>
      </c>
      <c r="CQ1323" t="s">
        <v>13736</v>
      </c>
      <c r="CR1323" t="s">
        <v>1547</v>
      </c>
      <c r="CS1323">
        <v>0</v>
      </c>
      <c r="CT1323" t="s">
        <v>1547</v>
      </c>
      <c r="CU1323" t="s">
        <v>1547</v>
      </c>
      <c r="CV1323" t="e">
        <v>#N/A</v>
      </c>
      <c r="CW1323" t="s">
        <v>1547</v>
      </c>
      <c r="CX1323" t="s">
        <v>1547</v>
      </c>
      <c r="CY1323">
        <v>1321</v>
      </c>
      <c r="CZ1323" t="s">
        <v>11401</v>
      </c>
      <c r="DA1323" t="s">
        <v>1547</v>
      </c>
      <c r="DB1323" t="s">
        <v>1881</v>
      </c>
      <c r="DC1323" t="s">
        <v>1882</v>
      </c>
      <c r="DD1323" t="s">
        <v>4393</v>
      </c>
      <c r="DE1323" t="s">
        <v>4364</v>
      </c>
      <c r="DF1323" t="s">
        <v>4392</v>
      </c>
      <c r="DG1323" t="s">
        <v>1547</v>
      </c>
      <c r="DH1323" t="s">
        <v>1547</v>
      </c>
      <c r="DI1323" t="s">
        <v>1892</v>
      </c>
      <c r="DJ1323" t="e">
        <v>#N/A</v>
      </c>
      <c r="DK1323"/>
      <c r="DL1323" t="s">
        <v>1892</v>
      </c>
      <c r="DM1323">
        <v>9</v>
      </c>
      <c r="DN1323" t="s">
        <v>1883</v>
      </c>
      <c r="DO1323" t="s">
        <v>1564</v>
      </c>
      <c r="DP1323" t="b">
        <v>1</v>
      </c>
      <c r="DQ1323" t="b">
        <v>0</v>
      </c>
      <c r="DR1323" t="b">
        <v>0</v>
      </c>
      <c r="DS1323" t="b">
        <v>0</v>
      </c>
      <c r="DT1323" t="b">
        <v>0</v>
      </c>
      <c r="DU1323" t="b">
        <v>0</v>
      </c>
      <c r="DV1323" t="b">
        <v>0</v>
      </c>
      <c r="DW1323">
        <v>0</v>
      </c>
      <c r="DX1323" t="b">
        <v>0</v>
      </c>
      <c r="DY1323" t="b">
        <v>0</v>
      </c>
      <c r="DZ1323" t="b">
        <v>0</v>
      </c>
      <c r="EA1323" t="b">
        <v>1</v>
      </c>
      <c r="EB1323" t="b">
        <v>0</v>
      </c>
      <c r="EC1323" t="b">
        <v>0</v>
      </c>
      <c r="ED1323" t="b">
        <v>0</v>
      </c>
      <c r="EE1323" t="b">
        <v>0</v>
      </c>
      <c r="EF1323" t="b">
        <v>0</v>
      </c>
      <c r="EG1323" t="b" cm="1">
        <v>1</v>
      </c>
      <c r="EH1323" t="b">
        <v>0</v>
      </c>
      <c r="EI1323" t="b">
        <v>0</v>
      </c>
      <c r="EJ1323" t="b">
        <v>1</v>
      </c>
      <c r="EK1323" t="s">
        <v>14461</v>
      </c>
      <c r="EL1323">
        <v>1</v>
      </c>
      <c r="EM1323">
        <v>7</v>
      </c>
      <c r="EN1323" t="b">
        <v>0</v>
      </c>
    </row>
    <row r="1324" spans="1:144" ht="15.75">
      <c r="A1324"/>
      <c r="B1324" t="s">
        <v>1564</v>
      </c>
      <c r="C1324" t="s">
        <v>4406</v>
      </c>
      <c r="D1324" t="s">
        <v>4395</v>
      </c>
      <c r="E1324" t="s">
        <v>4396</v>
      </c>
      <c r="F1324"/>
      <c r="G1324" t="s">
        <v>4395</v>
      </c>
      <c r="H1324" t="s">
        <v>4410</v>
      </c>
      <c r="I1324" t="s">
        <v>2798</v>
      </c>
      <c r="J1324"/>
      <c r="K1324"/>
      <c r="L1324" t="s">
        <v>1743</v>
      </c>
      <c r="M1324" t="s">
        <v>2003</v>
      </c>
      <c r="N1324"/>
      <c r="O1324"/>
      <c r="P1324" t="s">
        <v>1564</v>
      </c>
      <c r="Q1324" t="s">
        <v>4364</v>
      </c>
      <c r="R1324" t="s">
        <v>4365</v>
      </c>
      <c r="S1324"/>
      <c r="T1324"/>
      <c r="U1324" t="s">
        <v>13740</v>
      </c>
      <c r="V1324" t="s">
        <v>13737</v>
      </c>
      <c r="W1324"/>
      <c r="X1324"/>
      <c r="Y1324"/>
      <c r="Z1324"/>
      <c r="AA1324"/>
      <c r="AB1324"/>
      <c r="AC1324"/>
      <c r="AD1324"/>
      <c r="AE1324"/>
      <c r="AF1324"/>
      <c r="AG1324"/>
      <c r="AH1324"/>
      <c r="AI1324"/>
      <c r="AJ1324"/>
      <c r="AK1324"/>
      <c r="AL1324"/>
      <c r="AM1324"/>
      <c r="AN1324"/>
      <c r="AO1324" s="108" t="s">
        <v>43</v>
      </c>
      <c r="AP1324" t="s">
        <v>2868</v>
      </c>
      <c r="AQ1324">
        <v>26</v>
      </c>
      <c r="AR1324" t="e">
        <v>#N/A</v>
      </c>
      <c r="AS1324" t="s">
        <v>4406</v>
      </c>
      <c r="AT1324" t="e">
        <v>#N/A</v>
      </c>
      <c r="AU1324" t="s">
        <v>4396</v>
      </c>
      <c r="AV1324" t="s">
        <v>10200</v>
      </c>
      <c r="AW1324" t="s">
        <v>1744</v>
      </c>
      <c r="AX1324" t="s">
        <v>1740</v>
      </c>
      <c r="AY1324" t="s">
        <v>10201</v>
      </c>
      <c r="AZ1324" t="s">
        <v>4364</v>
      </c>
      <c r="BA1324" t="s">
        <v>10202</v>
      </c>
      <c r="BB1324" t="s">
        <v>2798</v>
      </c>
      <c r="BC1324" t="s">
        <v>1743</v>
      </c>
      <c r="BD1324" t="s">
        <v>10203</v>
      </c>
      <c r="BE1324" t="s">
        <v>4407</v>
      </c>
      <c r="BF1324">
        <v>1315</v>
      </c>
      <c r="BG1324">
        <v>1319</v>
      </c>
      <c r="BH1324">
        <v>0</v>
      </c>
      <c r="BI1324" t="s">
        <v>1547</v>
      </c>
      <c r="BJ1324">
        <v>0</v>
      </c>
      <c r="BK1324">
        <v>0</v>
      </c>
      <c r="BL1324" t="e" cm="1">
        <v>#N/A</v>
      </c>
      <c r="BM1324" t="s">
        <v>1547</v>
      </c>
      <c r="BN1324" t="s">
        <v>4408</v>
      </c>
      <c r="BO1324" t="s">
        <v>10231</v>
      </c>
      <c r="BP1324" t="e" cm="1">
        <v>#N/A</v>
      </c>
      <c r="BQ1324" t="s">
        <v>1547</v>
      </c>
      <c r="BR1324" t="s">
        <v>10235</v>
      </c>
      <c r="BS1324">
        <v>6</v>
      </c>
      <c r="BT1324" t="s">
        <v>1719</v>
      </c>
      <c r="BU1324" t="s">
        <v>16286</v>
      </c>
      <c r="BV1324" t="s">
        <v>4395</v>
      </c>
      <c r="BW1324" t="s">
        <v>10200</v>
      </c>
      <c r="BX1324" t="s">
        <v>10249</v>
      </c>
      <c r="BY1324" t="s">
        <v>1744</v>
      </c>
      <c r="BZ1324" t="s">
        <v>1547</v>
      </c>
      <c r="CA1324" t="s">
        <v>1744</v>
      </c>
      <c r="CB1324" t="s">
        <v>2003</v>
      </c>
      <c r="CC1324"/>
      <c r="CD1324" t="s">
        <v>998</v>
      </c>
      <c r="CE1324" t="s">
        <v>2798</v>
      </c>
      <c r="CF1324" t="s">
        <v>10250</v>
      </c>
      <c r="CG1324" t="s">
        <v>10251</v>
      </c>
      <c r="CH1324" t="s">
        <v>2798</v>
      </c>
      <c r="CI1324" t="s">
        <v>1547</v>
      </c>
      <c r="CJ1324" t="s">
        <v>4365</v>
      </c>
      <c r="CK1324" t="s">
        <v>1564</v>
      </c>
      <c r="CL1324"/>
      <c r="CM1324"/>
      <c r="CN1324" t="s">
        <v>13740</v>
      </c>
      <c r="CO1324" t="s">
        <v>13737</v>
      </c>
      <c r="CP1324" t="s">
        <v>13740</v>
      </c>
      <c r="CQ1324" t="s">
        <v>13737</v>
      </c>
      <c r="CR1324" t="s">
        <v>1547</v>
      </c>
      <c r="CS1324">
        <v>0</v>
      </c>
      <c r="CT1324" t="s">
        <v>1547</v>
      </c>
      <c r="CU1324" t="s">
        <v>1547</v>
      </c>
      <c r="CV1324" t="e">
        <v>#N/A</v>
      </c>
      <c r="CW1324" t="s">
        <v>1547</v>
      </c>
      <c r="CX1324" t="s">
        <v>1547</v>
      </c>
      <c r="CY1324">
        <v>1322</v>
      </c>
      <c r="CZ1324" t="s">
        <v>11402</v>
      </c>
      <c r="DA1324" t="s">
        <v>1547</v>
      </c>
      <c r="DB1324" t="s">
        <v>1881</v>
      </c>
      <c r="DC1324" t="s">
        <v>1882</v>
      </c>
      <c r="DD1324" t="s">
        <v>4396</v>
      </c>
      <c r="DE1324" t="s">
        <v>4364</v>
      </c>
      <c r="DF1324" t="s">
        <v>4395</v>
      </c>
      <c r="DG1324" t="s">
        <v>1547</v>
      </c>
      <c r="DH1324" t="s">
        <v>1547</v>
      </c>
      <c r="DI1324" t="s">
        <v>1892</v>
      </c>
      <c r="DJ1324" t="e">
        <v>#N/A</v>
      </c>
      <c r="DK1324"/>
      <c r="DL1324" t="s">
        <v>1892</v>
      </c>
      <c r="DM1324">
        <v>9</v>
      </c>
      <c r="DN1324" t="s">
        <v>1883</v>
      </c>
      <c r="DO1324" t="s">
        <v>1564</v>
      </c>
      <c r="DP1324" t="b">
        <v>1</v>
      </c>
      <c r="DQ1324" t="b">
        <v>0</v>
      </c>
      <c r="DR1324" t="b">
        <v>0</v>
      </c>
      <c r="DS1324" t="b">
        <v>0</v>
      </c>
      <c r="DT1324" t="b">
        <v>0</v>
      </c>
      <c r="DU1324" t="b">
        <v>0</v>
      </c>
      <c r="DV1324" t="b">
        <v>0</v>
      </c>
      <c r="DW1324">
        <v>0</v>
      </c>
      <c r="DX1324" t="b">
        <v>0</v>
      </c>
      <c r="DY1324" t="b">
        <v>0</v>
      </c>
      <c r="DZ1324" t="b">
        <v>0</v>
      </c>
      <c r="EA1324" t="b">
        <v>1</v>
      </c>
      <c r="EB1324" t="b">
        <v>0</v>
      </c>
      <c r="EC1324" t="b">
        <v>0</v>
      </c>
      <c r="ED1324" t="b">
        <v>0</v>
      </c>
      <c r="EE1324" t="b">
        <v>0</v>
      </c>
      <c r="EF1324" t="b">
        <v>0</v>
      </c>
      <c r="EG1324" t="b" cm="1">
        <v>1</v>
      </c>
      <c r="EH1324" t="b">
        <v>0</v>
      </c>
      <c r="EI1324" t="b">
        <v>0</v>
      </c>
      <c r="EJ1324" t="b">
        <v>1</v>
      </c>
      <c r="EK1324" t="s">
        <v>14461</v>
      </c>
      <c r="EL1324">
        <v>1</v>
      </c>
      <c r="EM1324">
        <v>11</v>
      </c>
      <c r="EN1324" t="b">
        <v>0</v>
      </c>
    </row>
    <row r="1325" spans="1:144" ht="15.75">
      <c r="A1325"/>
      <c r="B1325" t="s">
        <v>1564</v>
      </c>
      <c r="C1325" t="s">
        <v>4406</v>
      </c>
      <c r="D1325" t="s">
        <v>4398</v>
      </c>
      <c r="E1325" t="s">
        <v>4399</v>
      </c>
      <c r="F1325"/>
      <c r="G1325" t="s">
        <v>4398</v>
      </c>
      <c r="H1325" t="s">
        <v>4397</v>
      </c>
      <c r="I1325" t="s">
        <v>2798</v>
      </c>
      <c r="J1325"/>
      <c r="K1325"/>
      <c r="L1325" t="s">
        <v>1743</v>
      </c>
      <c r="M1325" t="s">
        <v>2003</v>
      </c>
      <c r="N1325"/>
      <c r="O1325"/>
      <c r="P1325" t="s">
        <v>1564</v>
      </c>
      <c r="Q1325" t="s">
        <v>4364</v>
      </c>
      <c r="R1325" t="s">
        <v>4365</v>
      </c>
      <c r="S1325"/>
      <c r="T1325"/>
      <c r="U1325" t="s">
        <v>13740</v>
      </c>
      <c r="V1325" t="s">
        <v>13738</v>
      </c>
      <c r="W1325"/>
      <c r="X1325"/>
      <c r="Y1325"/>
      <c r="Z1325"/>
      <c r="AA1325"/>
      <c r="AB1325"/>
      <c r="AC1325"/>
      <c r="AD1325"/>
      <c r="AE1325"/>
      <c r="AF1325"/>
      <c r="AG1325"/>
      <c r="AH1325"/>
      <c r="AI1325"/>
      <c r="AJ1325"/>
      <c r="AK1325"/>
      <c r="AL1325"/>
      <c r="AM1325"/>
      <c r="AN1325"/>
      <c r="AO1325" s="108" t="s">
        <v>43</v>
      </c>
      <c r="AP1325" t="s">
        <v>2868</v>
      </c>
      <c r="AQ1325">
        <v>27</v>
      </c>
      <c r="AR1325" t="e">
        <v>#N/A</v>
      </c>
      <c r="AS1325" t="s">
        <v>4406</v>
      </c>
      <c r="AT1325" t="e">
        <v>#N/A</v>
      </c>
      <c r="AU1325" t="s">
        <v>4399</v>
      </c>
      <c r="AV1325" t="s">
        <v>10208</v>
      </c>
      <c r="AW1325" t="s">
        <v>1744</v>
      </c>
      <c r="AX1325" t="s">
        <v>1740</v>
      </c>
      <c r="AY1325" t="s">
        <v>10209</v>
      </c>
      <c r="AZ1325" t="s">
        <v>4364</v>
      </c>
      <c r="BA1325" t="s">
        <v>10210</v>
      </c>
      <c r="BB1325" t="s">
        <v>2798</v>
      </c>
      <c r="BC1325" t="s">
        <v>1743</v>
      </c>
      <c r="BD1325" t="s">
        <v>10211</v>
      </c>
      <c r="BE1325" t="s">
        <v>4407</v>
      </c>
      <c r="BF1325">
        <v>1316</v>
      </c>
      <c r="BG1325">
        <v>1319</v>
      </c>
      <c r="BH1325">
        <v>0</v>
      </c>
      <c r="BI1325" t="s">
        <v>1547</v>
      </c>
      <c r="BJ1325">
        <v>0</v>
      </c>
      <c r="BK1325">
        <v>0</v>
      </c>
      <c r="BL1325" t="e" cm="1">
        <v>#N/A</v>
      </c>
      <c r="BM1325" t="s">
        <v>1547</v>
      </c>
      <c r="BN1325" t="s">
        <v>4408</v>
      </c>
      <c r="BO1325" t="s">
        <v>10231</v>
      </c>
      <c r="BP1325" t="e" cm="1">
        <v>#N/A</v>
      </c>
      <c r="BQ1325" t="s">
        <v>1547</v>
      </c>
      <c r="BR1325" t="s">
        <v>10235</v>
      </c>
      <c r="BS1325">
        <v>7</v>
      </c>
      <c r="BT1325" t="s">
        <v>1722</v>
      </c>
      <c r="BU1325" t="s">
        <v>16287</v>
      </c>
      <c r="BV1325" t="s">
        <v>4398</v>
      </c>
      <c r="BW1325" t="s">
        <v>10208</v>
      </c>
      <c r="BX1325" t="s">
        <v>10204</v>
      </c>
      <c r="BY1325" t="s">
        <v>1744</v>
      </c>
      <c r="BZ1325" t="s">
        <v>1547</v>
      </c>
      <c r="CA1325" t="s">
        <v>1744</v>
      </c>
      <c r="CB1325" t="s">
        <v>2003</v>
      </c>
      <c r="CC1325"/>
      <c r="CD1325" t="s">
        <v>998</v>
      </c>
      <c r="CE1325" t="s">
        <v>2798</v>
      </c>
      <c r="CF1325" t="s">
        <v>10253</v>
      </c>
      <c r="CG1325" t="s">
        <v>10254</v>
      </c>
      <c r="CH1325" t="s">
        <v>2798</v>
      </c>
      <c r="CI1325" t="s">
        <v>1547</v>
      </c>
      <c r="CJ1325" t="s">
        <v>4365</v>
      </c>
      <c r="CK1325" t="s">
        <v>1564</v>
      </c>
      <c r="CL1325"/>
      <c r="CM1325"/>
      <c r="CN1325" t="s">
        <v>13740</v>
      </c>
      <c r="CO1325" t="s">
        <v>13738</v>
      </c>
      <c r="CP1325" t="s">
        <v>13740</v>
      </c>
      <c r="CQ1325" t="s">
        <v>13738</v>
      </c>
      <c r="CR1325" t="s">
        <v>1547</v>
      </c>
      <c r="CS1325">
        <v>0</v>
      </c>
      <c r="CT1325" t="s">
        <v>1547</v>
      </c>
      <c r="CU1325" t="s">
        <v>1547</v>
      </c>
      <c r="CV1325" t="e">
        <v>#N/A</v>
      </c>
      <c r="CW1325" t="s">
        <v>1547</v>
      </c>
      <c r="CX1325" t="s">
        <v>1547</v>
      </c>
      <c r="CY1325">
        <v>1323</v>
      </c>
      <c r="CZ1325" t="s">
        <v>11403</v>
      </c>
      <c r="DA1325" t="s">
        <v>1547</v>
      </c>
      <c r="DB1325" t="s">
        <v>1881</v>
      </c>
      <c r="DC1325" t="s">
        <v>1882</v>
      </c>
      <c r="DD1325" t="s">
        <v>4399</v>
      </c>
      <c r="DE1325" t="s">
        <v>4364</v>
      </c>
      <c r="DF1325" t="s">
        <v>4398</v>
      </c>
      <c r="DG1325" t="s">
        <v>1547</v>
      </c>
      <c r="DH1325" t="s">
        <v>1547</v>
      </c>
      <c r="DI1325" t="s">
        <v>1892</v>
      </c>
      <c r="DJ1325" t="e">
        <v>#N/A</v>
      </c>
      <c r="DK1325"/>
      <c r="DL1325" t="s">
        <v>1892</v>
      </c>
      <c r="DM1325">
        <v>9</v>
      </c>
      <c r="DN1325" t="s">
        <v>1883</v>
      </c>
      <c r="DO1325" t="s">
        <v>1564</v>
      </c>
      <c r="DP1325" t="b">
        <v>1</v>
      </c>
      <c r="DQ1325" t="b">
        <v>0</v>
      </c>
      <c r="DR1325" t="b">
        <v>0</v>
      </c>
      <c r="DS1325" t="b">
        <v>0</v>
      </c>
      <c r="DT1325" t="b">
        <v>0</v>
      </c>
      <c r="DU1325" t="b">
        <v>0</v>
      </c>
      <c r="DV1325" t="b">
        <v>0</v>
      </c>
      <c r="DW1325">
        <v>0</v>
      </c>
      <c r="DX1325" t="b">
        <v>0</v>
      </c>
      <c r="DY1325" t="b">
        <v>0</v>
      </c>
      <c r="DZ1325" t="b">
        <v>0</v>
      </c>
      <c r="EA1325" t="b">
        <v>1</v>
      </c>
      <c r="EB1325" t="b">
        <v>0</v>
      </c>
      <c r="EC1325" t="b">
        <v>0</v>
      </c>
      <c r="ED1325" t="b">
        <v>0</v>
      </c>
      <c r="EE1325" t="b">
        <v>0</v>
      </c>
      <c r="EF1325" t="b">
        <v>0</v>
      </c>
      <c r="EG1325" t="b" cm="1">
        <v>1</v>
      </c>
      <c r="EH1325" t="b">
        <v>0</v>
      </c>
      <c r="EI1325" t="b">
        <v>0</v>
      </c>
      <c r="EJ1325" t="b">
        <v>1</v>
      </c>
      <c r="EK1325" t="s">
        <v>14461</v>
      </c>
      <c r="EL1325">
        <v>1</v>
      </c>
      <c r="EM1325">
        <v>9</v>
      </c>
      <c r="EN1325" t="b">
        <v>0</v>
      </c>
    </row>
    <row r="1326" spans="1:144" ht="15.75">
      <c r="A1326"/>
      <c r="B1326" t="s">
        <v>1564</v>
      </c>
      <c r="C1326" t="s">
        <v>4406</v>
      </c>
      <c r="D1326" t="s">
        <v>4401</v>
      </c>
      <c r="E1326" t="s">
        <v>4402</v>
      </c>
      <c r="F1326"/>
      <c r="G1326" t="s">
        <v>4401</v>
      </c>
      <c r="H1326" t="s">
        <v>4400</v>
      </c>
      <c r="I1326" t="s">
        <v>2798</v>
      </c>
      <c r="J1326"/>
      <c r="K1326"/>
      <c r="L1326" t="s">
        <v>1743</v>
      </c>
      <c r="M1326" t="s">
        <v>2003</v>
      </c>
      <c r="N1326"/>
      <c r="O1326"/>
      <c r="P1326" t="s">
        <v>1564</v>
      </c>
      <c r="Q1326" t="s">
        <v>4364</v>
      </c>
      <c r="R1326" t="s">
        <v>4365</v>
      </c>
      <c r="S1326"/>
      <c r="T1326"/>
      <c r="U1326" t="s">
        <v>13740</v>
      </c>
      <c r="V1326" t="s">
        <v>13739</v>
      </c>
      <c r="W1326"/>
      <c r="X1326"/>
      <c r="Y1326"/>
      <c r="Z1326"/>
      <c r="AA1326"/>
      <c r="AB1326"/>
      <c r="AC1326"/>
      <c r="AD1326"/>
      <c r="AE1326"/>
      <c r="AF1326"/>
      <c r="AG1326"/>
      <c r="AH1326"/>
      <c r="AI1326"/>
      <c r="AJ1326"/>
      <c r="AK1326"/>
      <c r="AL1326"/>
      <c r="AM1326"/>
      <c r="AN1326"/>
      <c r="AO1326" s="108" t="s">
        <v>43</v>
      </c>
      <c r="AP1326" t="s">
        <v>2868</v>
      </c>
      <c r="AQ1326">
        <v>28</v>
      </c>
      <c r="AR1326" t="e">
        <v>#N/A</v>
      </c>
      <c r="AS1326" t="s">
        <v>4406</v>
      </c>
      <c r="AT1326" t="e">
        <v>#N/A</v>
      </c>
      <c r="AU1326" t="s">
        <v>4402</v>
      </c>
      <c r="AV1326" t="s">
        <v>10216</v>
      </c>
      <c r="AW1326" t="s">
        <v>1744</v>
      </c>
      <c r="AX1326" t="s">
        <v>1740</v>
      </c>
      <c r="AY1326" t="s">
        <v>10217</v>
      </c>
      <c r="AZ1326" t="s">
        <v>4364</v>
      </c>
      <c r="BA1326" t="s">
        <v>10218</v>
      </c>
      <c r="BB1326" t="s">
        <v>2798</v>
      </c>
      <c r="BC1326" t="s">
        <v>1743</v>
      </c>
      <c r="BD1326" t="s">
        <v>10219</v>
      </c>
      <c r="BE1326" t="s">
        <v>4407</v>
      </c>
      <c r="BF1326">
        <v>1317</v>
      </c>
      <c r="BG1326">
        <v>1319</v>
      </c>
      <c r="BH1326">
        <v>0</v>
      </c>
      <c r="BI1326" t="s">
        <v>1547</v>
      </c>
      <c r="BJ1326">
        <v>0</v>
      </c>
      <c r="BK1326">
        <v>0</v>
      </c>
      <c r="BL1326" t="e" cm="1">
        <v>#N/A</v>
      </c>
      <c r="BM1326" t="s">
        <v>1547</v>
      </c>
      <c r="BN1326" t="s">
        <v>4408</v>
      </c>
      <c r="BO1326" t="s">
        <v>10231</v>
      </c>
      <c r="BP1326" t="e" cm="1">
        <v>#N/A</v>
      </c>
      <c r="BQ1326" t="s">
        <v>1547</v>
      </c>
      <c r="BR1326" t="s">
        <v>10235</v>
      </c>
      <c r="BS1326">
        <v>8</v>
      </c>
      <c r="BT1326" t="s">
        <v>1724</v>
      </c>
      <c r="BU1326" t="s">
        <v>16288</v>
      </c>
      <c r="BV1326" t="s">
        <v>4401</v>
      </c>
      <c r="BW1326" t="s">
        <v>10216</v>
      </c>
      <c r="BX1326" t="s">
        <v>10212</v>
      </c>
      <c r="BY1326" t="s">
        <v>1744</v>
      </c>
      <c r="BZ1326" t="s">
        <v>1547</v>
      </c>
      <c r="CA1326" t="s">
        <v>1744</v>
      </c>
      <c r="CB1326" t="s">
        <v>2003</v>
      </c>
      <c r="CC1326"/>
      <c r="CD1326" t="s">
        <v>998</v>
      </c>
      <c r="CE1326" t="s">
        <v>2798</v>
      </c>
      <c r="CF1326" t="s">
        <v>10256</v>
      </c>
      <c r="CG1326" t="s">
        <v>10257</v>
      </c>
      <c r="CH1326" t="s">
        <v>2798</v>
      </c>
      <c r="CI1326" t="s">
        <v>1547</v>
      </c>
      <c r="CJ1326" t="s">
        <v>4365</v>
      </c>
      <c r="CK1326" t="s">
        <v>1564</v>
      </c>
      <c r="CL1326"/>
      <c r="CM1326"/>
      <c r="CN1326" t="s">
        <v>13740</v>
      </c>
      <c r="CO1326" t="s">
        <v>13739</v>
      </c>
      <c r="CP1326" t="s">
        <v>13740</v>
      </c>
      <c r="CQ1326" t="s">
        <v>13739</v>
      </c>
      <c r="CR1326" t="s">
        <v>1547</v>
      </c>
      <c r="CS1326">
        <v>0</v>
      </c>
      <c r="CT1326" t="s">
        <v>1547</v>
      </c>
      <c r="CU1326" t="s">
        <v>1547</v>
      </c>
      <c r="CV1326" t="e">
        <v>#N/A</v>
      </c>
      <c r="CW1326" t="s">
        <v>1547</v>
      </c>
      <c r="CX1326" t="s">
        <v>1547</v>
      </c>
      <c r="CY1326">
        <v>1324</v>
      </c>
      <c r="CZ1326" t="s">
        <v>11404</v>
      </c>
      <c r="DA1326" t="s">
        <v>1547</v>
      </c>
      <c r="DB1326" t="s">
        <v>1881</v>
      </c>
      <c r="DC1326" t="s">
        <v>1882</v>
      </c>
      <c r="DD1326" t="s">
        <v>4402</v>
      </c>
      <c r="DE1326" t="s">
        <v>4364</v>
      </c>
      <c r="DF1326" t="s">
        <v>4401</v>
      </c>
      <c r="DG1326" t="s">
        <v>1547</v>
      </c>
      <c r="DH1326" t="s">
        <v>1547</v>
      </c>
      <c r="DI1326" t="s">
        <v>1892</v>
      </c>
      <c r="DJ1326" t="e">
        <v>#N/A</v>
      </c>
      <c r="DK1326"/>
      <c r="DL1326" t="s">
        <v>1892</v>
      </c>
      <c r="DM1326">
        <v>9</v>
      </c>
      <c r="DN1326" t="s">
        <v>1883</v>
      </c>
      <c r="DO1326" t="s">
        <v>1564</v>
      </c>
      <c r="DP1326" t="b">
        <v>1</v>
      </c>
      <c r="DQ1326" t="b">
        <v>0</v>
      </c>
      <c r="DR1326" t="b">
        <v>0</v>
      </c>
      <c r="DS1326" t="b">
        <v>0</v>
      </c>
      <c r="DT1326" t="b">
        <v>0</v>
      </c>
      <c r="DU1326" t="b">
        <v>0</v>
      </c>
      <c r="DV1326" t="b">
        <v>0</v>
      </c>
      <c r="DW1326">
        <v>0</v>
      </c>
      <c r="DX1326" t="b">
        <v>0</v>
      </c>
      <c r="DY1326" t="b">
        <v>0</v>
      </c>
      <c r="DZ1326" t="b">
        <v>0</v>
      </c>
      <c r="EA1326" t="b">
        <v>1</v>
      </c>
      <c r="EB1326" t="b">
        <v>0</v>
      </c>
      <c r="EC1326" t="b">
        <v>0</v>
      </c>
      <c r="ED1326" t="b">
        <v>0</v>
      </c>
      <c r="EE1326" t="b">
        <v>0</v>
      </c>
      <c r="EF1326" t="b">
        <v>0</v>
      </c>
      <c r="EG1326" t="b" cm="1">
        <v>1</v>
      </c>
      <c r="EH1326" t="b">
        <v>0</v>
      </c>
      <c r="EI1326" t="b">
        <v>0</v>
      </c>
      <c r="EJ1326" t="b">
        <v>1</v>
      </c>
      <c r="EK1326" t="s">
        <v>14461</v>
      </c>
      <c r="EL1326">
        <v>1</v>
      </c>
      <c r="EM1326">
        <v>9</v>
      </c>
      <c r="EN1326" t="b">
        <v>0</v>
      </c>
    </row>
    <row r="1327" spans="1:144" ht="15.75">
      <c r="A1327"/>
      <c r="B1327" t="s">
        <v>1564</v>
      </c>
      <c r="C1327" t="s">
        <v>4406</v>
      </c>
      <c r="D1327" t="s">
        <v>4411</v>
      </c>
      <c r="E1327" t="s">
        <v>4404</v>
      </c>
      <c r="F1327"/>
      <c r="G1327" t="s">
        <v>4411</v>
      </c>
      <c r="H1327" t="s">
        <v>4411</v>
      </c>
      <c r="I1327" t="s">
        <v>2798</v>
      </c>
      <c r="J1327"/>
      <c r="K1327"/>
      <c r="L1327" t="s">
        <v>1743</v>
      </c>
      <c r="M1327" t="s">
        <v>2001</v>
      </c>
      <c r="N1327"/>
      <c r="O1327"/>
      <c r="P1327" t="s">
        <v>1564</v>
      </c>
      <c r="Q1327" t="s">
        <v>4364</v>
      </c>
      <c r="R1327" t="s">
        <v>4365</v>
      </c>
      <c r="S1327"/>
      <c r="T1327"/>
      <c r="U1327" t="s">
        <v>13740</v>
      </c>
      <c r="V1327" t="s">
        <v>13706</v>
      </c>
      <c r="W1327"/>
      <c r="X1327"/>
      <c r="Y1327"/>
      <c r="Z1327"/>
      <c r="AA1327"/>
      <c r="AB1327"/>
      <c r="AC1327"/>
      <c r="AD1327"/>
      <c r="AE1327"/>
      <c r="AF1327"/>
      <c r="AG1327"/>
      <c r="AH1327"/>
      <c r="AI1327"/>
      <c r="AJ1327"/>
      <c r="AK1327"/>
      <c r="AL1327"/>
      <c r="AM1327"/>
      <c r="AN1327"/>
      <c r="AO1327" s="108" t="s">
        <v>43</v>
      </c>
      <c r="AP1327" t="s">
        <v>2868</v>
      </c>
      <c r="AQ1327">
        <v>29</v>
      </c>
      <c r="AR1327" t="e">
        <v>#N/A</v>
      </c>
      <c r="AS1327" t="s">
        <v>4406</v>
      </c>
      <c r="AT1327" t="e">
        <v>#N/A</v>
      </c>
      <c r="AU1327" t="s">
        <v>4404</v>
      </c>
      <c r="AV1327" t="s">
        <v>10223</v>
      </c>
      <c r="AW1327" t="s">
        <v>1744</v>
      </c>
      <c r="AX1327" t="s">
        <v>1740</v>
      </c>
      <c r="AY1327" t="s">
        <v>10259</v>
      </c>
      <c r="AZ1327" t="s">
        <v>4364</v>
      </c>
      <c r="BA1327" t="s">
        <v>10225</v>
      </c>
      <c r="BB1327" t="s">
        <v>2798</v>
      </c>
      <c r="BC1327" t="s">
        <v>1743</v>
      </c>
      <c r="BD1327" t="s">
        <v>10260</v>
      </c>
      <c r="BE1327" t="s">
        <v>4407</v>
      </c>
      <c r="BF1327">
        <v>1213</v>
      </c>
      <c r="BG1327">
        <v>1319</v>
      </c>
      <c r="BH1327">
        <v>0</v>
      </c>
      <c r="BI1327" t="s">
        <v>1547</v>
      </c>
      <c r="BJ1327">
        <v>0</v>
      </c>
      <c r="BK1327">
        <v>0</v>
      </c>
      <c r="BL1327">
        <v>1213</v>
      </c>
      <c r="BM1327" t="s">
        <v>14391</v>
      </c>
      <c r="BN1327" t="s">
        <v>4408</v>
      </c>
      <c r="BO1327" t="s">
        <v>10231</v>
      </c>
      <c r="BP1327" t="e" cm="1">
        <v>#N/A</v>
      </c>
      <c r="BQ1327" t="s">
        <v>1547</v>
      </c>
      <c r="BR1327" t="s">
        <v>10235</v>
      </c>
      <c r="BS1327">
        <v>9</v>
      </c>
      <c r="BT1327" t="s">
        <v>1726</v>
      </c>
      <c r="BU1327" t="s">
        <v>16289</v>
      </c>
      <c r="BV1327" t="s">
        <v>4411</v>
      </c>
      <c r="BW1327" t="s">
        <v>10223</v>
      </c>
      <c r="BX1327" t="s">
        <v>10259</v>
      </c>
      <c r="BY1327" t="s">
        <v>1744</v>
      </c>
      <c r="BZ1327" t="s">
        <v>1547</v>
      </c>
      <c r="CA1327" t="s">
        <v>1744</v>
      </c>
      <c r="CB1327" t="s">
        <v>2001</v>
      </c>
      <c r="CC1327"/>
      <c r="CD1327" t="s">
        <v>998</v>
      </c>
      <c r="CE1327" t="s">
        <v>2798</v>
      </c>
      <c r="CF1327" t="s">
        <v>10261</v>
      </c>
      <c r="CG1327" t="s">
        <v>10262</v>
      </c>
      <c r="CH1327" t="s">
        <v>2798</v>
      </c>
      <c r="CI1327" t="s">
        <v>1547</v>
      </c>
      <c r="CJ1327" t="s">
        <v>4365</v>
      </c>
      <c r="CK1327" t="s">
        <v>1564</v>
      </c>
      <c r="CL1327"/>
      <c r="CM1327"/>
      <c r="CN1327" t="s">
        <v>13740</v>
      </c>
      <c r="CO1327" t="s">
        <v>13706</v>
      </c>
      <c r="CP1327" t="s">
        <v>13740</v>
      </c>
      <c r="CQ1327" t="s">
        <v>13706</v>
      </c>
      <c r="CR1327" t="s">
        <v>1547</v>
      </c>
      <c r="CS1327">
        <v>0</v>
      </c>
      <c r="CT1327" t="s">
        <v>1547</v>
      </c>
      <c r="CU1327" t="s">
        <v>1547</v>
      </c>
      <c r="CV1327" t="s">
        <v>11956</v>
      </c>
      <c r="CW1327" t="s">
        <v>1547</v>
      </c>
      <c r="CX1327" t="s">
        <v>1547</v>
      </c>
      <c r="CY1327">
        <v>1325</v>
      </c>
      <c r="CZ1327" t="s">
        <v>11405</v>
      </c>
      <c r="DA1327" t="s">
        <v>1547</v>
      </c>
      <c r="DB1327" t="s">
        <v>1881</v>
      </c>
      <c r="DC1327" t="s">
        <v>1882</v>
      </c>
      <c r="DD1327" t="s">
        <v>4404</v>
      </c>
      <c r="DE1327" t="s">
        <v>4364</v>
      </c>
      <c r="DF1327" t="s">
        <v>4411</v>
      </c>
      <c r="DG1327" t="s">
        <v>1547</v>
      </c>
      <c r="DH1327" t="s">
        <v>1547</v>
      </c>
      <c r="DI1327" t="s">
        <v>1892</v>
      </c>
      <c r="DJ1327" t="e">
        <v>#N/A</v>
      </c>
      <c r="DK1327"/>
      <c r="DL1327" t="s">
        <v>1892</v>
      </c>
      <c r="DM1327">
        <v>9</v>
      </c>
      <c r="DN1327" t="s">
        <v>1883</v>
      </c>
      <c r="DO1327" t="s">
        <v>1564</v>
      </c>
      <c r="DP1327" t="b">
        <v>1</v>
      </c>
      <c r="DQ1327" t="b">
        <v>0</v>
      </c>
      <c r="DR1327" t="b">
        <v>0</v>
      </c>
      <c r="DS1327" t="b">
        <v>0</v>
      </c>
      <c r="DT1327" t="b">
        <v>0</v>
      </c>
      <c r="DU1327" t="b">
        <v>0</v>
      </c>
      <c r="DV1327" t="b">
        <v>0</v>
      </c>
      <c r="DW1327">
        <v>0</v>
      </c>
      <c r="DX1327" t="b">
        <v>0</v>
      </c>
      <c r="DY1327" t="b">
        <v>0</v>
      </c>
      <c r="DZ1327" t="b">
        <v>0</v>
      </c>
      <c r="EA1327" t="b">
        <v>0</v>
      </c>
      <c r="EB1327" t="b">
        <v>0</v>
      </c>
      <c r="EC1327" t="b">
        <v>1</v>
      </c>
      <c r="ED1327" t="b">
        <v>1</v>
      </c>
      <c r="EE1327" t="b">
        <v>0</v>
      </c>
      <c r="EF1327" t="b">
        <v>0</v>
      </c>
      <c r="EG1327" t="b" cm="1">
        <v>0</v>
      </c>
      <c r="EH1327" t="b">
        <v>0</v>
      </c>
      <c r="EI1327" t="b">
        <v>0</v>
      </c>
      <c r="EJ1327" t="b">
        <v>1</v>
      </c>
      <c r="EK1327" t="s">
        <v>14491</v>
      </c>
      <c r="EL1327">
        <v>0</v>
      </c>
      <c r="EM1327">
        <v>14</v>
      </c>
      <c r="EN1327" t="b">
        <v>0</v>
      </c>
    </row>
    <row r="1328" spans="1:144" ht="15.75">
      <c r="A1328"/>
      <c r="B1328" t="s">
        <v>1564</v>
      </c>
      <c r="C1328" t="s">
        <v>4412</v>
      </c>
      <c r="D1328" t="s">
        <v>4413</v>
      </c>
      <c r="E1328" t="s">
        <v>4414</v>
      </c>
      <c r="F1328"/>
      <c r="G1328" t="s">
        <v>4413</v>
      </c>
      <c r="H1328" t="s">
        <v>4413</v>
      </c>
      <c r="I1328" t="s">
        <v>1244</v>
      </c>
      <c r="J1328"/>
      <c r="K1328"/>
      <c r="L1328" t="s">
        <v>1743</v>
      </c>
      <c r="M1328" t="s">
        <v>902</v>
      </c>
      <c r="N1328"/>
      <c r="O1328"/>
      <c r="P1328"/>
      <c r="Q1328" t="s">
        <v>4364</v>
      </c>
      <c r="R1328" t="s">
        <v>4365</v>
      </c>
      <c r="S1328"/>
      <c r="T1328"/>
      <c r="U1328" t="s">
        <v>13741</v>
      </c>
      <c r="V1328"/>
      <c r="W1328"/>
      <c r="X1328"/>
      <c r="Y1328"/>
      <c r="Z1328"/>
      <c r="AA1328"/>
      <c r="AB1328"/>
      <c r="AC1328"/>
      <c r="AD1328"/>
      <c r="AE1328"/>
      <c r="AF1328"/>
      <c r="AG1328"/>
      <c r="AH1328"/>
      <c r="AI1328"/>
      <c r="AJ1328"/>
      <c r="AK1328"/>
      <c r="AL1328"/>
      <c r="AM1328"/>
      <c r="AN1328"/>
      <c r="AO1328" s="108" t="s">
        <v>43</v>
      </c>
      <c r="AP1328" t="s">
        <v>2868</v>
      </c>
      <c r="AQ1328">
        <v>30</v>
      </c>
      <c r="AR1328" t="e">
        <v>#N/A</v>
      </c>
      <c r="AS1328" t="s">
        <v>4412</v>
      </c>
      <c r="AT1328" t="e">
        <v>#N/A</v>
      </c>
      <c r="AU1328" t="s">
        <v>4414</v>
      </c>
      <c r="AV1328" t="s">
        <v>10265</v>
      </c>
      <c r="AW1328" t="s">
        <v>1744</v>
      </c>
      <c r="AX1328" t="s">
        <v>1740</v>
      </c>
      <c r="AY1328" t="s">
        <v>10266</v>
      </c>
      <c r="AZ1328" t="s">
        <v>4364</v>
      </c>
      <c r="BA1328" t="s">
        <v>10267</v>
      </c>
      <c r="BB1328" t="s">
        <v>1244</v>
      </c>
      <c r="BC1328" t="s">
        <v>1743</v>
      </c>
      <c r="BD1328" t="s">
        <v>10268</v>
      </c>
      <c r="BE1328" t="s">
        <v>4413</v>
      </c>
      <c r="BF1328">
        <v>1328</v>
      </c>
      <c r="BG1328">
        <v>0</v>
      </c>
      <c r="BH1328">
        <v>0</v>
      </c>
      <c r="BI1328" t="s">
        <v>1547</v>
      </c>
      <c r="BJ1328">
        <v>0</v>
      </c>
      <c r="BK1328">
        <v>0</v>
      </c>
      <c r="BL1328">
        <v>0</v>
      </c>
      <c r="BM1328" t="s">
        <v>1547</v>
      </c>
      <c r="BN1328" t="s">
        <v>1547</v>
      </c>
      <c r="BO1328" t="s">
        <v>1547</v>
      </c>
      <c r="BP1328" t="s" cm="1">
        <v>1547</v>
      </c>
      <c r="BQ1328" t="s">
        <v>1547</v>
      </c>
      <c r="BR1328" t="s">
        <v>10269</v>
      </c>
      <c r="BS1328">
        <v>1</v>
      </c>
      <c r="BT1328" t="s">
        <v>1738</v>
      </c>
      <c r="BU1328" t="s">
        <v>16290</v>
      </c>
      <c r="BV1328" t="s">
        <v>4413</v>
      </c>
      <c r="BW1328" t="s">
        <v>10265</v>
      </c>
      <c r="BX1328" t="s">
        <v>10266</v>
      </c>
      <c r="BY1328" t="s">
        <v>1744</v>
      </c>
      <c r="BZ1328" t="s">
        <v>1547</v>
      </c>
      <c r="CA1328" t="s">
        <v>1744</v>
      </c>
      <c r="CB1328" t="s">
        <v>902</v>
      </c>
      <c r="CC1328"/>
      <c r="CD1328" t="s">
        <v>998</v>
      </c>
      <c r="CE1328" t="s">
        <v>1244</v>
      </c>
      <c r="CF1328" t="s">
        <v>4414</v>
      </c>
      <c r="CG1328" t="s">
        <v>10265</v>
      </c>
      <c r="CH1328" t="s">
        <v>1244</v>
      </c>
      <c r="CI1328" t="s">
        <v>1547</v>
      </c>
      <c r="CJ1328" t="s">
        <v>4365</v>
      </c>
      <c r="CK1328" t="s">
        <v>1564</v>
      </c>
      <c r="CL1328"/>
      <c r="CM1328"/>
      <c r="CN1328" t="s">
        <v>13741</v>
      </c>
      <c r="CO1328" t="s">
        <v>1547</v>
      </c>
      <c r="CP1328" t="s">
        <v>13741</v>
      </c>
      <c r="CQ1328" t="s">
        <v>1547</v>
      </c>
      <c r="CR1328" t="s">
        <v>1547</v>
      </c>
      <c r="CS1328">
        <v>0</v>
      </c>
      <c r="CT1328" t="s">
        <v>1547</v>
      </c>
      <c r="CU1328" t="s">
        <v>1547</v>
      </c>
      <c r="CV1328" t="s">
        <v>1547</v>
      </c>
      <c r="CW1328" t="s">
        <v>1547</v>
      </c>
      <c r="CX1328" t="s">
        <v>1547</v>
      </c>
      <c r="CY1328">
        <v>1326</v>
      </c>
      <c r="CZ1328" t="s">
        <v>11406</v>
      </c>
      <c r="DA1328" t="s">
        <v>1547</v>
      </c>
      <c r="DB1328" t="s">
        <v>1881</v>
      </c>
      <c r="DC1328" t="s">
        <v>1882</v>
      </c>
      <c r="DD1328" t="s">
        <v>4414</v>
      </c>
      <c r="DE1328" t="s">
        <v>4364</v>
      </c>
      <c r="DF1328" t="s">
        <v>4413</v>
      </c>
      <c r="DG1328" t="s">
        <v>1547</v>
      </c>
      <c r="DH1328" t="s">
        <v>1547</v>
      </c>
      <c r="DI1328" t="s">
        <v>1892</v>
      </c>
      <c r="DJ1328" t="e">
        <v>#N/A</v>
      </c>
      <c r="DK1328"/>
      <c r="DL1328" t="s">
        <v>1892</v>
      </c>
      <c r="DM1328">
        <v>9</v>
      </c>
      <c r="DN1328" t="s">
        <v>1883</v>
      </c>
      <c r="DO1328" t="s">
        <v>1564</v>
      </c>
      <c r="DP1328" t="b">
        <v>1</v>
      </c>
      <c r="DQ1328" t="b">
        <v>0</v>
      </c>
      <c r="DR1328" t="b">
        <v>1</v>
      </c>
      <c r="DS1328" t="b">
        <v>0</v>
      </c>
      <c r="DT1328" t="b">
        <v>0</v>
      </c>
      <c r="DU1328" t="b">
        <v>0</v>
      </c>
      <c r="DV1328" t="b">
        <v>1</v>
      </c>
      <c r="DW1328">
        <v>0</v>
      </c>
      <c r="DX1328" t="b">
        <v>0</v>
      </c>
      <c r="DY1328" t="b">
        <v>0</v>
      </c>
      <c r="DZ1328" t="b">
        <v>0</v>
      </c>
      <c r="EA1328" t="b">
        <v>0</v>
      </c>
      <c r="EB1328" t="b">
        <v>0</v>
      </c>
      <c r="EC1328" t="b">
        <v>0</v>
      </c>
      <c r="ED1328" t="b">
        <v>0</v>
      </c>
      <c r="EE1328" t="b">
        <v>0</v>
      </c>
      <c r="EF1328" t="b">
        <v>0</v>
      </c>
      <c r="EG1328" t="b" cm="1">
        <v>0</v>
      </c>
      <c r="EH1328" t="b">
        <v>0</v>
      </c>
      <c r="EI1328" t="b">
        <v>0</v>
      </c>
      <c r="EJ1328" t="b">
        <v>0</v>
      </c>
      <c r="EK1328" t="s">
        <v>1547</v>
      </c>
      <c r="EL1328">
        <v>0</v>
      </c>
      <c r="EM1328">
        <v>22</v>
      </c>
      <c r="EN1328" t="b">
        <v>0</v>
      </c>
    </row>
    <row r="1329" spans="1:144" ht="15.75">
      <c r="A1329"/>
      <c r="B1329" t="s">
        <v>1564</v>
      </c>
      <c r="C1329" t="s">
        <v>4412</v>
      </c>
      <c r="D1329" t="s">
        <v>1243</v>
      </c>
      <c r="E1329" t="s">
        <v>1242</v>
      </c>
      <c r="F1329"/>
      <c r="G1329" t="s">
        <v>1243</v>
      </c>
      <c r="H1329" t="s">
        <v>4368</v>
      </c>
      <c r="I1329" t="s">
        <v>2799</v>
      </c>
      <c r="J1329"/>
      <c r="K1329"/>
      <c r="L1329" t="s">
        <v>1743</v>
      </c>
      <c r="M1329" t="s">
        <v>2003</v>
      </c>
      <c r="N1329" t="s">
        <v>4369</v>
      </c>
      <c r="O1329"/>
      <c r="P1329" t="s">
        <v>1564</v>
      </c>
      <c r="Q1329" t="s">
        <v>4364</v>
      </c>
      <c r="R1329" t="s">
        <v>4365</v>
      </c>
      <c r="S1329"/>
      <c r="T1329"/>
      <c r="U1329" t="s">
        <v>13741</v>
      </c>
      <c r="V1329" t="s">
        <v>13731</v>
      </c>
      <c r="W1329"/>
      <c r="X1329"/>
      <c r="Y1329"/>
      <c r="Z1329"/>
      <c r="AA1329"/>
      <c r="AB1329"/>
      <c r="AC1329"/>
      <c r="AD1329"/>
      <c r="AE1329"/>
      <c r="AF1329"/>
      <c r="AG1329"/>
      <c r="AH1329"/>
      <c r="AI1329"/>
      <c r="AJ1329"/>
      <c r="AK1329"/>
      <c r="AL1329"/>
      <c r="AM1329"/>
      <c r="AN1329"/>
      <c r="AO1329" s="108" t="s">
        <v>43</v>
      </c>
      <c r="AP1329" t="s">
        <v>2868</v>
      </c>
      <c r="AQ1329">
        <v>31</v>
      </c>
      <c r="AR1329" t="e">
        <v>#N/A</v>
      </c>
      <c r="AS1329" t="s">
        <v>4412</v>
      </c>
      <c r="AT1329" t="e">
        <v>#N/A</v>
      </c>
      <c r="AU1329" t="s">
        <v>1242</v>
      </c>
      <c r="AV1329" t="s">
        <v>1739</v>
      </c>
      <c r="AW1329" t="s">
        <v>1744</v>
      </c>
      <c r="AX1329" t="s">
        <v>1740</v>
      </c>
      <c r="AY1329" t="s">
        <v>1742</v>
      </c>
      <c r="AZ1329" t="s">
        <v>4364</v>
      </c>
      <c r="BA1329" t="s">
        <v>10114</v>
      </c>
      <c r="BB1329" t="s">
        <v>2799</v>
      </c>
      <c r="BC1329" t="s">
        <v>1743</v>
      </c>
      <c r="BD1329" t="s">
        <v>10115</v>
      </c>
      <c r="BE1329" t="s">
        <v>4413</v>
      </c>
      <c r="BF1329">
        <v>2</v>
      </c>
      <c r="BG1329">
        <v>1328</v>
      </c>
      <c r="BH1329">
        <v>0</v>
      </c>
      <c r="BI1329" t="s">
        <v>1547</v>
      </c>
      <c r="BJ1329">
        <v>0</v>
      </c>
      <c r="BK1329">
        <v>0</v>
      </c>
      <c r="BL1329" t="e" cm="1">
        <v>#N/A</v>
      </c>
      <c r="BM1329" t="s">
        <v>1547</v>
      </c>
      <c r="BN1329" t="s">
        <v>4414</v>
      </c>
      <c r="BO1329" t="s">
        <v>10265</v>
      </c>
      <c r="BP1329" t="e" cm="1">
        <v>#N/A</v>
      </c>
      <c r="BQ1329" t="s">
        <v>1547</v>
      </c>
      <c r="BR1329" t="s">
        <v>10269</v>
      </c>
      <c r="BS1329">
        <v>2</v>
      </c>
      <c r="BT1329" t="s">
        <v>1712</v>
      </c>
      <c r="BU1329" t="s">
        <v>16291</v>
      </c>
      <c r="BV1329" t="s">
        <v>1243</v>
      </c>
      <c r="BW1329" t="s">
        <v>1739</v>
      </c>
      <c r="BX1329" t="s">
        <v>10116</v>
      </c>
      <c r="BY1329" t="s">
        <v>10117</v>
      </c>
      <c r="BZ1329" t="s">
        <v>1547</v>
      </c>
      <c r="CA1329" t="s">
        <v>1744</v>
      </c>
      <c r="CB1329" t="s">
        <v>2003</v>
      </c>
      <c r="CC1329"/>
      <c r="CD1329" t="s">
        <v>998</v>
      </c>
      <c r="CE1329" t="s">
        <v>2799</v>
      </c>
      <c r="CF1329" t="s">
        <v>10271</v>
      </c>
      <c r="CG1329" t="s">
        <v>10272</v>
      </c>
      <c r="CH1329" t="s">
        <v>2799</v>
      </c>
      <c r="CI1329" t="s">
        <v>1547</v>
      </c>
      <c r="CJ1329" t="s">
        <v>4365</v>
      </c>
      <c r="CK1329" t="s">
        <v>1564</v>
      </c>
      <c r="CL1329"/>
      <c r="CM1329"/>
      <c r="CN1329" t="s">
        <v>13741</v>
      </c>
      <c r="CO1329" t="s">
        <v>13731</v>
      </c>
      <c r="CP1329" t="s">
        <v>13741</v>
      </c>
      <c r="CQ1329" t="s">
        <v>13731</v>
      </c>
      <c r="CR1329" t="s">
        <v>1547</v>
      </c>
      <c r="CS1329">
        <v>0</v>
      </c>
      <c r="CT1329" t="s">
        <v>1547</v>
      </c>
      <c r="CU1329" t="s">
        <v>1547</v>
      </c>
      <c r="CV1329" t="e">
        <v>#N/A</v>
      </c>
      <c r="CW1329" t="s">
        <v>1547</v>
      </c>
      <c r="CX1329" t="s">
        <v>1547</v>
      </c>
      <c r="CY1329">
        <v>1327</v>
      </c>
      <c r="CZ1329" t="s">
        <v>11407</v>
      </c>
      <c r="DA1329" t="s">
        <v>1547</v>
      </c>
      <c r="DB1329" t="s">
        <v>1881</v>
      </c>
      <c r="DC1329" t="s">
        <v>1882</v>
      </c>
      <c r="DD1329" t="s">
        <v>1242</v>
      </c>
      <c r="DE1329" t="s">
        <v>4364</v>
      </c>
      <c r="DF1329" t="s">
        <v>1243</v>
      </c>
      <c r="DG1329" t="s">
        <v>1547</v>
      </c>
      <c r="DH1329" t="s">
        <v>1547</v>
      </c>
      <c r="DI1329" t="s">
        <v>1892</v>
      </c>
      <c r="DJ1329" t="e">
        <v>#N/A</v>
      </c>
      <c r="DK1329"/>
      <c r="DL1329" t="s">
        <v>1892</v>
      </c>
      <c r="DM1329">
        <v>9</v>
      </c>
      <c r="DN1329" t="s">
        <v>1883</v>
      </c>
      <c r="DO1329" t="s">
        <v>1564</v>
      </c>
      <c r="DP1329" t="b">
        <v>1</v>
      </c>
      <c r="DQ1329" t="b">
        <v>0</v>
      </c>
      <c r="DR1329" t="b">
        <v>0</v>
      </c>
      <c r="DS1329" t="b">
        <v>0</v>
      </c>
      <c r="DT1329" t="b">
        <v>0</v>
      </c>
      <c r="DU1329" t="b">
        <v>0</v>
      </c>
      <c r="DV1329" t="b">
        <v>0</v>
      </c>
      <c r="DW1329">
        <v>0</v>
      </c>
      <c r="DX1329" t="b">
        <v>0</v>
      </c>
      <c r="DY1329" t="b">
        <v>0</v>
      </c>
      <c r="DZ1329" t="b">
        <v>0</v>
      </c>
      <c r="EA1329" t="b">
        <v>1</v>
      </c>
      <c r="EB1329" t="b">
        <v>0</v>
      </c>
      <c r="EC1329" t="b">
        <v>0</v>
      </c>
      <c r="ED1329" t="b">
        <v>0</v>
      </c>
      <c r="EE1329" t="b">
        <v>0</v>
      </c>
      <c r="EF1329" t="b">
        <v>0</v>
      </c>
      <c r="EG1329" t="b" cm="1">
        <v>1</v>
      </c>
      <c r="EH1329" t="b">
        <v>0</v>
      </c>
      <c r="EI1329" t="b">
        <v>0</v>
      </c>
      <c r="EJ1329" t="b">
        <v>1</v>
      </c>
      <c r="EK1329" t="s">
        <v>14461</v>
      </c>
      <c r="EL1329">
        <v>1</v>
      </c>
      <c r="EM1329">
        <v>14</v>
      </c>
      <c r="EN1329" t="b">
        <v>0</v>
      </c>
    </row>
    <row r="1330" spans="1:144" ht="15.75">
      <c r="A1330"/>
      <c r="B1330" t="s">
        <v>1564</v>
      </c>
      <c r="C1330" t="s">
        <v>4412</v>
      </c>
      <c r="D1330" t="s">
        <v>1254</v>
      </c>
      <c r="E1330" t="s">
        <v>1253</v>
      </c>
      <c r="F1330"/>
      <c r="G1330" t="s">
        <v>1254</v>
      </c>
      <c r="H1330" t="s">
        <v>4371</v>
      </c>
      <c r="I1330" t="s">
        <v>2799</v>
      </c>
      <c r="J1330"/>
      <c r="K1330"/>
      <c r="L1330" t="s">
        <v>1743</v>
      </c>
      <c r="M1330" t="s">
        <v>1754</v>
      </c>
      <c r="N1330" t="s">
        <v>4372</v>
      </c>
      <c r="O1330"/>
      <c r="P1330" t="s">
        <v>1564</v>
      </c>
      <c r="Q1330" t="s">
        <v>4364</v>
      </c>
      <c r="R1330" t="s">
        <v>4365</v>
      </c>
      <c r="S1330"/>
      <c r="T1330"/>
      <c r="U1330" t="s">
        <v>13741</v>
      </c>
      <c r="V1330" t="s">
        <v>4373</v>
      </c>
      <c r="W1330"/>
      <c r="X1330"/>
      <c r="Y1330"/>
      <c r="Z1330"/>
      <c r="AA1330"/>
      <c r="AB1330"/>
      <c r="AC1330"/>
      <c r="AD1330"/>
      <c r="AE1330"/>
      <c r="AF1330"/>
      <c r="AG1330"/>
      <c r="AH1330"/>
      <c r="AI1330"/>
      <c r="AJ1330"/>
      <c r="AK1330"/>
      <c r="AL1330"/>
      <c r="AM1330"/>
      <c r="AN1330"/>
      <c r="AO1330" s="108" t="s">
        <v>43</v>
      </c>
      <c r="AP1330" t="s">
        <v>2868</v>
      </c>
      <c r="AQ1330">
        <v>32</v>
      </c>
      <c r="AR1330" t="e">
        <v>#N/A</v>
      </c>
      <c r="AS1330" t="s">
        <v>4412</v>
      </c>
      <c r="AT1330" t="e">
        <v>#N/A</v>
      </c>
      <c r="AU1330" t="s">
        <v>1253</v>
      </c>
      <c r="AV1330" t="s">
        <v>1766</v>
      </c>
      <c r="AW1330" t="s">
        <v>1744</v>
      </c>
      <c r="AX1330" t="s">
        <v>1740</v>
      </c>
      <c r="AY1330" t="s">
        <v>1793</v>
      </c>
      <c r="AZ1330" t="s">
        <v>4364</v>
      </c>
      <c r="BA1330" t="s">
        <v>1913</v>
      </c>
      <c r="BB1330" t="s">
        <v>2799</v>
      </c>
      <c r="BC1330" t="s">
        <v>1743</v>
      </c>
      <c r="BD1330" t="s">
        <v>7254</v>
      </c>
      <c r="BE1330" t="s">
        <v>4413</v>
      </c>
      <c r="BF1330">
        <v>343</v>
      </c>
      <c r="BG1330">
        <v>1328</v>
      </c>
      <c r="BH1330">
        <v>0</v>
      </c>
      <c r="BI1330" t="s">
        <v>1547</v>
      </c>
      <c r="BJ1330">
        <v>0</v>
      </c>
      <c r="BK1330">
        <v>0</v>
      </c>
      <c r="BL1330">
        <v>515</v>
      </c>
      <c r="BM1330" t="s">
        <v>1770</v>
      </c>
      <c r="BN1330" t="s">
        <v>4414</v>
      </c>
      <c r="BO1330" t="s">
        <v>10265</v>
      </c>
      <c r="BP1330" t="e" cm="1">
        <v>#N/A</v>
      </c>
      <c r="BQ1330" t="s">
        <v>1547</v>
      </c>
      <c r="BR1330" t="s">
        <v>10269</v>
      </c>
      <c r="BS1330">
        <v>3</v>
      </c>
      <c r="BT1330" t="s">
        <v>1715</v>
      </c>
      <c r="BU1330" t="s">
        <v>16292</v>
      </c>
      <c r="BV1330" t="s">
        <v>1254</v>
      </c>
      <c r="BW1330" t="s">
        <v>1766</v>
      </c>
      <c r="BX1330" t="s">
        <v>10121</v>
      </c>
      <c r="BY1330" t="s">
        <v>10122</v>
      </c>
      <c r="BZ1330" t="s">
        <v>1547</v>
      </c>
      <c r="CA1330" t="s">
        <v>1744</v>
      </c>
      <c r="CB1330" t="s">
        <v>1754</v>
      </c>
      <c r="CC1330"/>
      <c r="CD1330" t="s">
        <v>998</v>
      </c>
      <c r="CE1330" t="s">
        <v>2799</v>
      </c>
      <c r="CF1330" t="s">
        <v>10274</v>
      </c>
      <c r="CG1330" t="s">
        <v>10275</v>
      </c>
      <c r="CH1330" t="s">
        <v>2799</v>
      </c>
      <c r="CI1330" t="s">
        <v>1547</v>
      </c>
      <c r="CJ1330" t="s">
        <v>4365</v>
      </c>
      <c r="CK1330" t="s">
        <v>1564</v>
      </c>
      <c r="CL1330"/>
      <c r="CM1330"/>
      <c r="CN1330" t="s">
        <v>13741</v>
      </c>
      <c r="CO1330" t="s">
        <v>4373</v>
      </c>
      <c r="CP1330" t="s">
        <v>13741</v>
      </c>
      <c r="CQ1330" t="s">
        <v>4373</v>
      </c>
      <c r="CR1330" t="s">
        <v>1547</v>
      </c>
      <c r="CS1330">
        <v>0</v>
      </c>
      <c r="CT1330" t="s">
        <v>1547</v>
      </c>
      <c r="CU1330" t="s">
        <v>1547</v>
      </c>
      <c r="CV1330" t="s">
        <v>1547</v>
      </c>
      <c r="CW1330" t="s">
        <v>1547</v>
      </c>
      <c r="CX1330" t="s">
        <v>1547</v>
      </c>
      <c r="CY1330">
        <v>1328</v>
      </c>
      <c r="CZ1330" t="s">
        <v>11408</v>
      </c>
      <c r="DA1330" t="s">
        <v>1547</v>
      </c>
      <c r="DB1330" t="s">
        <v>1881</v>
      </c>
      <c r="DC1330" t="s">
        <v>1882</v>
      </c>
      <c r="DD1330" t="s">
        <v>1253</v>
      </c>
      <c r="DE1330" t="s">
        <v>4364</v>
      </c>
      <c r="DF1330" t="s">
        <v>1254</v>
      </c>
      <c r="DG1330" t="s">
        <v>1547</v>
      </c>
      <c r="DH1330" t="s">
        <v>1547</v>
      </c>
      <c r="DI1330" t="s">
        <v>1892</v>
      </c>
      <c r="DJ1330" t="e">
        <v>#N/A</v>
      </c>
      <c r="DK1330"/>
      <c r="DL1330" t="s">
        <v>1892</v>
      </c>
      <c r="DM1330">
        <v>9</v>
      </c>
      <c r="DN1330" t="s">
        <v>1883</v>
      </c>
      <c r="DO1330" t="s">
        <v>1564</v>
      </c>
      <c r="DP1330" t="b">
        <v>1</v>
      </c>
      <c r="DQ1330" t="b">
        <v>0</v>
      </c>
      <c r="DR1330" t="b">
        <v>0</v>
      </c>
      <c r="DS1330" t="b">
        <v>0</v>
      </c>
      <c r="DT1330" t="b">
        <v>0</v>
      </c>
      <c r="DU1330" t="b">
        <v>0</v>
      </c>
      <c r="DV1330" t="b">
        <v>0</v>
      </c>
      <c r="DW1330">
        <v>0</v>
      </c>
      <c r="DX1330" t="b">
        <v>0</v>
      </c>
      <c r="DY1330" t="b">
        <v>0</v>
      </c>
      <c r="DZ1330" t="b">
        <v>0</v>
      </c>
      <c r="EA1330" t="b">
        <v>0</v>
      </c>
      <c r="EB1330" t="b">
        <v>0</v>
      </c>
      <c r="EC1330" t="b">
        <v>1</v>
      </c>
      <c r="ED1330" t="b">
        <v>0</v>
      </c>
      <c r="EE1330" t="b">
        <v>0</v>
      </c>
      <c r="EF1330" t="b">
        <v>0</v>
      </c>
      <c r="EG1330" t="b" cm="1">
        <v>0</v>
      </c>
      <c r="EH1330" t="b">
        <v>0</v>
      </c>
      <c r="EI1330" t="b">
        <v>0</v>
      </c>
      <c r="EJ1330" t="b">
        <v>1</v>
      </c>
      <c r="EK1330" t="s">
        <v>5327</v>
      </c>
      <c r="EL1330">
        <v>0</v>
      </c>
      <c r="EM1330">
        <v>7</v>
      </c>
      <c r="EN1330" t="b">
        <v>0</v>
      </c>
    </row>
    <row r="1331" spans="1:144" ht="15.75">
      <c r="A1331"/>
      <c r="B1331" t="s">
        <v>1564</v>
      </c>
      <c r="C1331" t="s">
        <v>4412</v>
      </c>
      <c r="D1331" t="s">
        <v>4307</v>
      </c>
      <c r="E1331" t="s">
        <v>4277</v>
      </c>
      <c r="F1331" t="s">
        <v>4140</v>
      </c>
      <c r="G1331" t="s">
        <v>4307</v>
      </c>
      <c r="H1331" t="s">
        <v>4307</v>
      </c>
      <c r="I1331" t="s">
        <v>2799</v>
      </c>
      <c r="J1331"/>
      <c r="K1331" t="s">
        <v>4374</v>
      </c>
      <c r="L1331" t="s">
        <v>1743</v>
      </c>
      <c r="M1331" t="s">
        <v>1749</v>
      </c>
      <c r="N1331" t="s">
        <v>4375</v>
      </c>
      <c r="O1331"/>
      <c r="P1331" t="s">
        <v>1564</v>
      </c>
      <c r="Q1331" t="s">
        <v>4364</v>
      </c>
      <c r="R1331" t="s">
        <v>4365</v>
      </c>
      <c r="S1331"/>
      <c r="T1331"/>
      <c r="U1331" t="s">
        <v>13741</v>
      </c>
      <c r="V1331" t="s">
        <v>13278</v>
      </c>
      <c r="W1331"/>
      <c r="X1331"/>
      <c r="Y1331"/>
      <c r="Z1331"/>
      <c r="AA1331"/>
      <c r="AB1331"/>
      <c r="AC1331"/>
      <c r="AD1331"/>
      <c r="AE1331"/>
      <c r="AF1331"/>
      <c r="AG1331"/>
      <c r="AH1331"/>
      <c r="AI1331"/>
      <c r="AJ1331"/>
      <c r="AK1331"/>
      <c r="AL1331"/>
      <c r="AM1331"/>
      <c r="AN1331"/>
      <c r="AO1331" s="108" t="s">
        <v>43</v>
      </c>
      <c r="AP1331" t="s">
        <v>2868</v>
      </c>
      <c r="AQ1331">
        <v>33</v>
      </c>
      <c r="AR1331" t="e">
        <v>#N/A</v>
      </c>
      <c r="AS1331" t="s">
        <v>4412</v>
      </c>
      <c r="AT1331" t="e">
        <v>#N/A</v>
      </c>
      <c r="AU1331" t="s">
        <v>4277</v>
      </c>
      <c r="AV1331" t="s">
        <v>9895</v>
      </c>
      <c r="AW1331" t="s">
        <v>9470</v>
      </c>
      <c r="AX1331" t="s">
        <v>1740</v>
      </c>
      <c r="AY1331" t="s">
        <v>10126</v>
      </c>
      <c r="AZ1331" t="s">
        <v>4364</v>
      </c>
      <c r="BA1331" t="s">
        <v>9896</v>
      </c>
      <c r="BB1331" t="s">
        <v>2799</v>
      </c>
      <c r="BC1331" t="s">
        <v>1743</v>
      </c>
      <c r="BD1331" t="s">
        <v>10127</v>
      </c>
      <c r="BE1331" t="s">
        <v>4413</v>
      </c>
      <c r="BF1331">
        <v>345</v>
      </c>
      <c r="BG1331">
        <v>1328</v>
      </c>
      <c r="BH1331" t="e">
        <v>#N/A</v>
      </c>
      <c r="BI1331" t="s">
        <v>1547</v>
      </c>
      <c r="BJ1331">
        <v>0</v>
      </c>
      <c r="BK1331">
        <v>0</v>
      </c>
      <c r="BL1331">
        <v>981</v>
      </c>
      <c r="BM1331" t="s">
        <v>9897</v>
      </c>
      <c r="BN1331" t="s">
        <v>4414</v>
      </c>
      <c r="BO1331" t="s">
        <v>10265</v>
      </c>
      <c r="BP1331" t="e" cm="1">
        <v>#N/A</v>
      </c>
      <c r="BQ1331" t="s">
        <v>10128</v>
      </c>
      <c r="BR1331" t="s">
        <v>10269</v>
      </c>
      <c r="BS1331">
        <v>4</v>
      </c>
      <c r="BT1331" t="s">
        <v>1756</v>
      </c>
      <c r="BU1331" t="s">
        <v>16293</v>
      </c>
      <c r="BV1331" t="s">
        <v>4307</v>
      </c>
      <c r="BW1331" t="s">
        <v>9895</v>
      </c>
      <c r="BX1331" t="s">
        <v>10126</v>
      </c>
      <c r="BY1331" t="s">
        <v>10129</v>
      </c>
      <c r="BZ1331" t="s">
        <v>1547</v>
      </c>
      <c r="CA1331" t="s">
        <v>1744</v>
      </c>
      <c r="CB1331" t="s">
        <v>1749</v>
      </c>
      <c r="CC1331"/>
      <c r="CD1331" t="s">
        <v>998</v>
      </c>
      <c r="CE1331" t="s">
        <v>2799</v>
      </c>
      <c r="CF1331" t="s">
        <v>10277</v>
      </c>
      <c r="CG1331" t="s">
        <v>10278</v>
      </c>
      <c r="CH1331" t="s">
        <v>2799</v>
      </c>
      <c r="CI1331" t="s">
        <v>1547</v>
      </c>
      <c r="CJ1331" t="s">
        <v>4365</v>
      </c>
      <c r="CK1331" t="s">
        <v>1564</v>
      </c>
      <c r="CL1331"/>
      <c r="CM1331"/>
      <c r="CN1331" t="s">
        <v>13741</v>
      </c>
      <c r="CO1331" t="s">
        <v>13278</v>
      </c>
      <c r="CP1331" t="s">
        <v>13741</v>
      </c>
      <c r="CQ1331" t="s">
        <v>13278</v>
      </c>
      <c r="CR1331" t="s">
        <v>1547</v>
      </c>
      <c r="CS1331">
        <v>0</v>
      </c>
      <c r="CT1331" t="s">
        <v>1547</v>
      </c>
      <c r="CU1331" t="s">
        <v>1547</v>
      </c>
      <c r="CV1331" t="s">
        <v>1547</v>
      </c>
      <c r="CW1331" t="s">
        <v>1547</v>
      </c>
      <c r="CX1331" t="s">
        <v>1547</v>
      </c>
      <c r="CY1331">
        <v>1329</v>
      </c>
      <c r="CZ1331" t="s">
        <v>11409</v>
      </c>
      <c r="DA1331" t="s">
        <v>1547</v>
      </c>
      <c r="DB1331" t="s">
        <v>1881</v>
      </c>
      <c r="DC1331" t="s">
        <v>1882</v>
      </c>
      <c r="DD1331" t="s">
        <v>4277</v>
      </c>
      <c r="DE1331" t="s">
        <v>4364</v>
      </c>
      <c r="DF1331" t="s">
        <v>4307</v>
      </c>
      <c r="DG1331" t="s">
        <v>1547</v>
      </c>
      <c r="DH1331" t="s">
        <v>1547</v>
      </c>
      <c r="DI1331" t="s">
        <v>1892</v>
      </c>
      <c r="DJ1331" t="e">
        <v>#N/A</v>
      </c>
      <c r="DK1331"/>
      <c r="DL1331" t="s">
        <v>1892</v>
      </c>
      <c r="DM1331">
        <v>9</v>
      </c>
      <c r="DN1331" t="s">
        <v>1883</v>
      </c>
      <c r="DO1331" t="s">
        <v>1564</v>
      </c>
      <c r="DP1331" t="b">
        <v>1</v>
      </c>
      <c r="DQ1331" t="b">
        <v>0</v>
      </c>
      <c r="DR1331" t="b">
        <v>0</v>
      </c>
      <c r="DS1331" t="b">
        <v>0</v>
      </c>
      <c r="DT1331" t="b">
        <v>0</v>
      </c>
      <c r="DU1331" t="b">
        <v>0</v>
      </c>
      <c r="DV1331" t="b">
        <v>0</v>
      </c>
      <c r="DW1331">
        <v>0</v>
      </c>
      <c r="DX1331" t="b">
        <v>0</v>
      </c>
      <c r="DY1331" t="b">
        <v>0</v>
      </c>
      <c r="DZ1331" t="b">
        <v>0</v>
      </c>
      <c r="EA1331" t="b">
        <v>0</v>
      </c>
      <c r="EB1331" t="b">
        <v>0</v>
      </c>
      <c r="EC1331" t="b">
        <v>1</v>
      </c>
      <c r="ED1331" t="b">
        <v>0</v>
      </c>
      <c r="EE1331" t="b">
        <v>0</v>
      </c>
      <c r="EF1331" t="b">
        <v>0</v>
      </c>
      <c r="EG1331" t="b" cm="1">
        <v>0</v>
      </c>
      <c r="EH1331" t="b">
        <v>0</v>
      </c>
      <c r="EI1331" t="b">
        <v>0</v>
      </c>
      <c r="EJ1331" t="b">
        <v>1</v>
      </c>
      <c r="EK1331" t="s">
        <v>5327</v>
      </c>
      <c r="EL1331">
        <v>0</v>
      </c>
      <c r="EM1331">
        <v>17</v>
      </c>
      <c r="EN1331" t="b">
        <v>0</v>
      </c>
    </row>
    <row r="1332" spans="1:144" ht="15.75">
      <c r="A1332"/>
      <c r="B1332" t="s">
        <v>1564</v>
      </c>
      <c r="C1332" t="s">
        <v>4412</v>
      </c>
      <c r="D1332" t="s">
        <v>3605</v>
      </c>
      <c r="E1332" t="s">
        <v>3606</v>
      </c>
      <c r="F1332" t="s">
        <v>4376</v>
      </c>
      <c r="G1332" t="s">
        <v>3605</v>
      </c>
      <c r="H1332" t="s">
        <v>3605</v>
      </c>
      <c r="I1332" t="s">
        <v>2799</v>
      </c>
      <c r="J1332"/>
      <c r="K1332"/>
      <c r="L1332" t="s">
        <v>1743</v>
      </c>
      <c r="M1332" t="s">
        <v>1754</v>
      </c>
      <c r="N1332" t="s">
        <v>4377</v>
      </c>
      <c r="O1332"/>
      <c r="P1332" t="s">
        <v>1564</v>
      </c>
      <c r="Q1332" t="s">
        <v>4364</v>
      </c>
      <c r="R1332" t="s">
        <v>4365</v>
      </c>
      <c r="S1332"/>
      <c r="T1332"/>
      <c r="U1332" t="s">
        <v>13741</v>
      </c>
      <c r="V1332" t="s">
        <v>13400</v>
      </c>
      <c r="W1332"/>
      <c r="X1332"/>
      <c r="Y1332"/>
      <c r="Z1332"/>
      <c r="AA1332"/>
      <c r="AB1332"/>
      <c r="AC1332"/>
      <c r="AD1332"/>
      <c r="AE1332"/>
      <c r="AF1332"/>
      <c r="AG1332"/>
      <c r="AH1332"/>
      <c r="AI1332"/>
      <c r="AJ1332"/>
      <c r="AK1332"/>
      <c r="AL1332"/>
      <c r="AM1332"/>
      <c r="AN1332"/>
      <c r="AO1332" s="108" t="s">
        <v>43</v>
      </c>
      <c r="AP1332" t="s">
        <v>2868</v>
      </c>
      <c r="AQ1332">
        <v>34</v>
      </c>
      <c r="AR1332" t="e">
        <v>#N/A</v>
      </c>
      <c r="AS1332" t="s">
        <v>4412</v>
      </c>
      <c r="AT1332" t="e">
        <v>#N/A</v>
      </c>
      <c r="AU1332" t="s">
        <v>3606</v>
      </c>
      <c r="AV1332" t="s">
        <v>7326</v>
      </c>
      <c r="AW1332" t="s">
        <v>10133</v>
      </c>
      <c r="AX1332" t="s">
        <v>1740</v>
      </c>
      <c r="AY1332" t="s">
        <v>7796</v>
      </c>
      <c r="AZ1332" t="s">
        <v>4364</v>
      </c>
      <c r="BA1332" t="s">
        <v>7329</v>
      </c>
      <c r="BB1332" t="s">
        <v>2799</v>
      </c>
      <c r="BC1332" t="s">
        <v>1743</v>
      </c>
      <c r="BD1332" t="s">
        <v>8081</v>
      </c>
      <c r="BE1332" t="s">
        <v>4413</v>
      </c>
      <c r="BF1332">
        <v>408</v>
      </c>
      <c r="BG1332">
        <v>1328</v>
      </c>
      <c r="BH1332">
        <v>0</v>
      </c>
      <c r="BI1332" t="s">
        <v>1547</v>
      </c>
      <c r="BJ1332">
        <v>0</v>
      </c>
      <c r="BK1332">
        <v>0</v>
      </c>
      <c r="BL1332">
        <v>488</v>
      </c>
      <c r="BM1332" t="s">
        <v>7331</v>
      </c>
      <c r="BN1332" t="s">
        <v>4414</v>
      </c>
      <c r="BO1332" t="s">
        <v>10265</v>
      </c>
      <c r="BP1332" t="e" cm="1">
        <v>#N/A</v>
      </c>
      <c r="BQ1332" t="s">
        <v>1547</v>
      </c>
      <c r="BR1332" t="s">
        <v>10269</v>
      </c>
      <c r="BS1332">
        <v>5</v>
      </c>
      <c r="BT1332" t="s">
        <v>1717</v>
      </c>
      <c r="BU1332" t="s">
        <v>16294</v>
      </c>
      <c r="BV1332" t="s">
        <v>3605</v>
      </c>
      <c r="BW1332" t="s">
        <v>7326</v>
      </c>
      <c r="BX1332" t="s">
        <v>7796</v>
      </c>
      <c r="BY1332" t="s">
        <v>10134</v>
      </c>
      <c r="BZ1332" t="s">
        <v>1547</v>
      </c>
      <c r="CA1332" t="s">
        <v>1744</v>
      </c>
      <c r="CB1332" t="s">
        <v>1754</v>
      </c>
      <c r="CC1332"/>
      <c r="CD1332" t="s">
        <v>998</v>
      </c>
      <c r="CE1332" t="s">
        <v>2799</v>
      </c>
      <c r="CF1332" t="s">
        <v>10280</v>
      </c>
      <c r="CG1332" t="s">
        <v>10281</v>
      </c>
      <c r="CH1332" t="s">
        <v>2799</v>
      </c>
      <c r="CI1332" t="s">
        <v>1547</v>
      </c>
      <c r="CJ1332" t="s">
        <v>4365</v>
      </c>
      <c r="CK1332" t="s">
        <v>1564</v>
      </c>
      <c r="CL1332"/>
      <c r="CM1332"/>
      <c r="CN1332" t="s">
        <v>13741</v>
      </c>
      <c r="CO1332" t="s">
        <v>13400</v>
      </c>
      <c r="CP1332" t="s">
        <v>13741</v>
      </c>
      <c r="CQ1332" t="s">
        <v>13400</v>
      </c>
      <c r="CR1332" t="s">
        <v>1547</v>
      </c>
      <c r="CS1332">
        <v>0</v>
      </c>
      <c r="CT1332" t="s">
        <v>1547</v>
      </c>
      <c r="CU1332" t="s">
        <v>1547</v>
      </c>
      <c r="CV1332" t="s">
        <v>7335</v>
      </c>
      <c r="CW1332" t="s">
        <v>1547</v>
      </c>
      <c r="CX1332" t="s">
        <v>1547</v>
      </c>
      <c r="CY1332">
        <v>1330</v>
      </c>
      <c r="CZ1332" t="s">
        <v>11410</v>
      </c>
      <c r="DA1332" t="s">
        <v>1547</v>
      </c>
      <c r="DB1332" t="s">
        <v>1881</v>
      </c>
      <c r="DC1332" t="s">
        <v>1882</v>
      </c>
      <c r="DD1332" t="s">
        <v>3606</v>
      </c>
      <c r="DE1332" t="s">
        <v>4364</v>
      </c>
      <c r="DF1332" t="s">
        <v>3605</v>
      </c>
      <c r="DG1332" t="s">
        <v>1547</v>
      </c>
      <c r="DH1332" t="s">
        <v>1547</v>
      </c>
      <c r="DI1332" t="s">
        <v>1892</v>
      </c>
      <c r="DJ1332" t="e">
        <v>#N/A</v>
      </c>
      <c r="DK1332"/>
      <c r="DL1332" t="s">
        <v>1892</v>
      </c>
      <c r="DM1332">
        <v>9</v>
      </c>
      <c r="DN1332" t="s">
        <v>1883</v>
      </c>
      <c r="DO1332" t="s">
        <v>1564</v>
      </c>
      <c r="DP1332" t="b">
        <v>1</v>
      </c>
      <c r="DQ1332" t="b">
        <v>0</v>
      </c>
      <c r="DR1332" t="b">
        <v>0</v>
      </c>
      <c r="DS1332" t="b">
        <v>0</v>
      </c>
      <c r="DT1332" t="b">
        <v>0</v>
      </c>
      <c r="DU1332" t="b">
        <v>0</v>
      </c>
      <c r="DV1332" t="b">
        <v>0</v>
      </c>
      <c r="DW1332">
        <v>0</v>
      </c>
      <c r="DX1332" t="b">
        <v>0</v>
      </c>
      <c r="DY1332" t="b">
        <v>0</v>
      </c>
      <c r="DZ1332" t="b">
        <v>0</v>
      </c>
      <c r="EA1332" t="b">
        <v>0</v>
      </c>
      <c r="EB1332" t="b">
        <v>1</v>
      </c>
      <c r="EC1332" t="b">
        <v>1</v>
      </c>
      <c r="ED1332" t="b">
        <v>1</v>
      </c>
      <c r="EE1332" t="b">
        <v>0</v>
      </c>
      <c r="EF1332" t="b">
        <v>0</v>
      </c>
      <c r="EG1332" t="b" cm="1">
        <v>0</v>
      </c>
      <c r="EH1332" t="b">
        <v>0</v>
      </c>
      <c r="EI1332" t="b">
        <v>0</v>
      </c>
      <c r="EJ1332" t="b">
        <v>1</v>
      </c>
      <c r="EK1332" t="s">
        <v>14489</v>
      </c>
      <c r="EL1332">
        <v>0</v>
      </c>
      <c r="EM1332">
        <v>4</v>
      </c>
      <c r="EN1332" t="b">
        <v>0</v>
      </c>
    </row>
    <row r="1333" spans="1:144" ht="15.75">
      <c r="A1333"/>
      <c r="B1333" t="s">
        <v>1564</v>
      </c>
      <c r="C1333" t="s">
        <v>4412</v>
      </c>
      <c r="D1333" t="s">
        <v>4378</v>
      </c>
      <c r="E1333" t="s">
        <v>4379</v>
      </c>
      <c r="F1333"/>
      <c r="G1333" t="s">
        <v>4378</v>
      </c>
      <c r="H1333" t="s">
        <v>4378</v>
      </c>
      <c r="I1333" t="s">
        <v>2799</v>
      </c>
      <c r="J1333"/>
      <c r="K1333"/>
      <c r="L1333" t="s">
        <v>1743</v>
      </c>
      <c r="M1333" t="s">
        <v>1779</v>
      </c>
      <c r="N1333" t="s">
        <v>4380</v>
      </c>
      <c r="O1333"/>
      <c r="P1333" t="s">
        <v>1564</v>
      </c>
      <c r="Q1333" t="s">
        <v>4364</v>
      </c>
      <c r="R1333" t="s">
        <v>4365</v>
      </c>
      <c r="S1333"/>
      <c r="T1333"/>
      <c r="U1333" t="s">
        <v>13741</v>
      </c>
      <c r="V1333" t="s">
        <v>13732</v>
      </c>
      <c r="W1333"/>
      <c r="X1333"/>
      <c r="Y1333"/>
      <c r="Z1333"/>
      <c r="AA1333"/>
      <c r="AB1333"/>
      <c r="AC1333"/>
      <c r="AD1333"/>
      <c r="AE1333"/>
      <c r="AF1333"/>
      <c r="AG1333"/>
      <c r="AH1333"/>
      <c r="AI1333"/>
      <c r="AJ1333"/>
      <c r="AK1333"/>
      <c r="AL1333"/>
      <c r="AM1333"/>
      <c r="AN1333"/>
      <c r="AO1333" s="108" t="s">
        <v>43</v>
      </c>
      <c r="AP1333" t="s">
        <v>2868</v>
      </c>
      <c r="AQ1333">
        <v>35</v>
      </c>
      <c r="AR1333" t="e">
        <v>#N/A</v>
      </c>
      <c r="AS1333" t="s">
        <v>4412</v>
      </c>
      <c r="AT1333" t="e">
        <v>#N/A</v>
      </c>
      <c r="AU1333" t="s">
        <v>4379</v>
      </c>
      <c r="AV1333" t="s">
        <v>10138</v>
      </c>
      <c r="AW1333" t="s">
        <v>1744</v>
      </c>
      <c r="AX1333" t="s">
        <v>1740</v>
      </c>
      <c r="AY1333" t="s">
        <v>10139</v>
      </c>
      <c r="AZ1333" t="s">
        <v>4364</v>
      </c>
      <c r="BA1333" t="s">
        <v>10140</v>
      </c>
      <c r="BB1333" t="s">
        <v>2799</v>
      </c>
      <c r="BC1333" t="s">
        <v>1743</v>
      </c>
      <c r="BD1333" t="s">
        <v>10141</v>
      </c>
      <c r="BE1333" t="s">
        <v>4413</v>
      </c>
      <c r="BF1333">
        <v>1306</v>
      </c>
      <c r="BG1333">
        <v>1328</v>
      </c>
      <c r="BH1333">
        <v>0</v>
      </c>
      <c r="BI1333" t="s">
        <v>1547</v>
      </c>
      <c r="BJ1333">
        <v>0</v>
      </c>
      <c r="BK1333">
        <v>0</v>
      </c>
      <c r="BL1333" t="e" cm="1">
        <v>#N/A</v>
      </c>
      <c r="BM1333" t="s">
        <v>1547</v>
      </c>
      <c r="BN1333" t="s">
        <v>4414</v>
      </c>
      <c r="BO1333" t="s">
        <v>10265</v>
      </c>
      <c r="BP1333" t="e" cm="1">
        <v>#N/A</v>
      </c>
      <c r="BQ1333" t="s">
        <v>1547</v>
      </c>
      <c r="BR1333" t="s">
        <v>10269</v>
      </c>
      <c r="BS1333">
        <v>6</v>
      </c>
      <c r="BT1333" t="s">
        <v>1719</v>
      </c>
      <c r="BU1333" t="s">
        <v>16295</v>
      </c>
      <c r="BV1333" t="s">
        <v>4378</v>
      </c>
      <c r="BW1333" t="s">
        <v>10138</v>
      </c>
      <c r="BX1333" t="s">
        <v>10139</v>
      </c>
      <c r="BY1333" t="s">
        <v>10142</v>
      </c>
      <c r="BZ1333" t="s">
        <v>1547</v>
      </c>
      <c r="CA1333" t="s">
        <v>1744</v>
      </c>
      <c r="CB1333" t="s">
        <v>1779</v>
      </c>
      <c r="CC1333"/>
      <c r="CD1333" t="s">
        <v>998</v>
      </c>
      <c r="CE1333" t="s">
        <v>2799</v>
      </c>
      <c r="CF1333" t="s">
        <v>10283</v>
      </c>
      <c r="CG1333" t="s">
        <v>10284</v>
      </c>
      <c r="CH1333" t="s">
        <v>2799</v>
      </c>
      <c r="CI1333" t="s">
        <v>1547</v>
      </c>
      <c r="CJ1333" t="s">
        <v>4365</v>
      </c>
      <c r="CK1333" t="s">
        <v>1564</v>
      </c>
      <c r="CL1333"/>
      <c r="CM1333"/>
      <c r="CN1333" t="s">
        <v>13741</v>
      </c>
      <c r="CO1333" t="s">
        <v>13732</v>
      </c>
      <c r="CP1333" t="s">
        <v>13741</v>
      </c>
      <c r="CQ1333" t="s">
        <v>13732</v>
      </c>
      <c r="CR1333" t="s">
        <v>1547</v>
      </c>
      <c r="CS1333">
        <v>0</v>
      </c>
      <c r="CT1333" t="s">
        <v>1547</v>
      </c>
      <c r="CU1333" t="s">
        <v>1547</v>
      </c>
      <c r="CV1333" t="e">
        <v>#N/A</v>
      </c>
      <c r="CW1333" t="s">
        <v>1547</v>
      </c>
      <c r="CX1333" t="s">
        <v>1547</v>
      </c>
      <c r="CY1333">
        <v>1331</v>
      </c>
      <c r="CZ1333" t="s">
        <v>11411</v>
      </c>
      <c r="DA1333" t="s">
        <v>1547</v>
      </c>
      <c r="DB1333" t="s">
        <v>1881</v>
      </c>
      <c r="DC1333" t="s">
        <v>1882</v>
      </c>
      <c r="DD1333" t="s">
        <v>4379</v>
      </c>
      <c r="DE1333" t="s">
        <v>4364</v>
      </c>
      <c r="DF1333" t="s">
        <v>4378</v>
      </c>
      <c r="DG1333" t="s">
        <v>1547</v>
      </c>
      <c r="DH1333" t="s">
        <v>1547</v>
      </c>
      <c r="DI1333" t="s">
        <v>1892</v>
      </c>
      <c r="DJ1333" t="e">
        <v>#N/A</v>
      </c>
      <c r="DK1333"/>
      <c r="DL1333" t="s">
        <v>1892</v>
      </c>
      <c r="DM1333">
        <v>9</v>
      </c>
      <c r="DN1333" t="s">
        <v>1883</v>
      </c>
      <c r="DO1333" t="s">
        <v>1564</v>
      </c>
      <c r="DP1333" t="b">
        <v>1</v>
      </c>
      <c r="DQ1333" t="b">
        <v>0</v>
      </c>
      <c r="DR1333" t="b">
        <v>0</v>
      </c>
      <c r="DS1333" t="b">
        <v>0</v>
      </c>
      <c r="DT1333" t="b">
        <v>0</v>
      </c>
      <c r="DU1333" t="b">
        <v>0</v>
      </c>
      <c r="DV1333" t="b">
        <v>0</v>
      </c>
      <c r="DW1333">
        <v>0</v>
      </c>
      <c r="DX1333" t="b">
        <v>0</v>
      </c>
      <c r="DY1333" t="b">
        <v>0</v>
      </c>
      <c r="DZ1333" t="b">
        <v>0</v>
      </c>
      <c r="EA1333" t="b">
        <v>1</v>
      </c>
      <c r="EB1333" t="b">
        <v>0</v>
      </c>
      <c r="EC1333" t="b">
        <v>0</v>
      </c>
      <c r="ED1333" t="b">
        <v>0</v>
      </c>
      <c r="EE1333" t="b">
        <v>0</v>
      </c>
      <c r="EF1333" t="b">
        <v>0</v>
      </c>
      <c r="EG1333" t="b" cm="1">
        <v>1</v>
      </c>
      <c r="EH1333" t="b">
        <v>0</v>
      </c>
      <c r="EI1333" t="b">
        <v>0</v>
      </c>
      <c r="EJ1333" t="b">
        <v>1</v>
      </c>
      <c r="EK1333" t="s">
        <v>14461</v>
      </c>
      <c r="EL1333">
        <v>1</v>
      </c>
      <c r="EM1333">
        <v>10</v>
      </c>
      <c r="EN1333" t="b">
        <v>0</v>
      </c>
    </row>
    <row r="1334" spans="1:144" ht="15.75">
      <c r="A1334"/>
      <c r="B1334" t="s">
        <v>1564</v>
      </c>
      <c r="C1334" t="s">
        <v>4412</v>
      </c>
      <c r="D1334" t="s">
        <v>4381</v>
      </c>
      <c r="E1334" t="s">
        <v>1883</v>
      </c>
      <c r="F1334"/>
      <c r="G1334" t="s">
        <v>4381</v>
      </c>
      <c r="H1334" t="s">
        <v>4381</v>
      </c>
      <c r="I1334" t="s">
        <v>2799</v>
      </c>
      <c r="J1334"/>
      <c r="K1334"/>
      <c r="L1334" t="s">
        <v>1743</v>
      </c>
      <c r="M1334" t="s">
        <v>1779</v>
      </c>
      <c r="N1334"/>
      <c r="O1334"/>
      <c r="P1334" t="s">
        <v>1564</v>
      </c>
      <c r="Q1334" t="s">
        <v>4364</v>
      </c>
      <c r="R1334" t="s">
        <v>4365</v>
      </c>
      <c r="S1334"/>
      <c r="T1334"/>
      <c r="U1334" t="s">
        <v>13741</v>
      </c>
      <c r="V1334" t="s">
        <v>13733</v>
      </c>
      <c r="W1334"/>
      <c r="X1334"/>
      <c r="Y1334"/>
      <c r="Z1334"/>
      <c r="AA1334"/>
      <c r="AB1334"/>
      <c r="AC1334"/>
      <c r="AD1334"/>
      <c r="AE1334"/>
      <c r="AF1334"/>
      <c r="AG1334"/>
      <c r="AH1334"/>
      <c r="AI1334"/>
      <c r="AJ1334"/>
      <c r="AK1334"/>
      <c r="AL1334"/>
      <c r="AM1334"/>
      <c r="AN1334"/>
      <c r="AO1334" s="108" t="s">
        <v>43</v>
      </c>
      <c r="AP1334" t="s">
        <v>2868</v>
      </c>
      <c r="AQ1334">
        <v>36</v>
      </c>
      <c r="AR1334" t="e">
        <v>#N/A</v>
      </c>
      <c r="AS1334" t="s">
        <v>4412</v>
      </c>
      <c r="AT1334" t="e">
        <v>#N/A</v>
      </c>
      <c r="AU1334" t="s">
        <v>1883</v>
      </c>
      <c r="AV1334" t="s">
        <v>8068</v>
      </c>
      <c r="AW1334" t="s">
        <v>1744</v>
      </c>
      <c r="AX1334" t="s">
        <v>1740</v>
      </c>
      <c r="AY1334" t="s">
        <v>10146</v>
      </c>
      <c r="AZ1334" t="s">
        <v>4364</v>
      </c>
      <c r="BA1334" t="s">
        <v>10147</v>
      </c>
      <c r="BB1334" t="s">
        <v>2799</v>
      </c>
      <c r="BC1334" t="s">
        <v>1743</v>
      </c>
      <c r="BD1334" t="s">
        <v>10148</v>
      </c>
      <c r="BE1334" t="s">
        <v>4413</v>
      </c>
      <c r="BF1334">
        <v>1307</v>
      </c>
      <c r="BG1334">
        <v>1328</v>
      </c>
      <c r="BH1334">
        <v>0</v>
      </c>
      <c r="BI1334" t="s">
        <v>1547</v>
      </c>
      <c r="BJ1334">
        <v>0</v>
      </c>
      <c r="BK1334">
        <v>0</v>
      </c>
      <c r="BL1334" t="e" cm="1">
        <v>#N/A</v>
      </c>
      <c r="BM1334" t="s">
        <v>1547</v>
      </c>
      <c r="BN1334" t="s">
        <v>4414</v>
      </c>
      <c r="BO1334" t="s">
        <v>10265</v>
      </c>
      <c r="BP1334" t="e" cm="1">
        <v>#N/A</v>
      </c>
      <c r="BQ1334" t="s">
        <v>1547</v>
      </c>
      <c r="BR1334" t="s">
        <v>10269</v>
      </c>
      <c r="BS1334">
        <v>7</v>
      </c>
      <c r="BT1334" t="s">
        <v>1722</v>
      </c>
      <c r="BU1334" t="s">
        <v>16296</v>
      </c>
      <c r="BV1334" t="s">
        <v>4381</v>
      </c>
      <c r="BW1334" t="s">
        <v>8068</v>
      </c>
      <c r="BX1334" t="s">
        <v>10146</v>
      </c>
      <c r="BY1334" t="s">
        <v>1744</v>
      </c>
      <c r="BZ1334" t="s">
        <v>1547</v>
      </c>
      <c r="CA1334" t="s">
        <v>1744</v>
      </c>
      <c r="CB1334" t="s">
        <v>1779</v>
      </c>
      <c r="CC1334"/>
      <c r="CD1334" t="s">
        <v>998</v>
      </c>
      <c r="CE1334" t="s">
        <v>2799</v>
      </c>
      <c r="CF1334" t="s">
        <v>10286</v>
      </c>
      <c r="CG1334" t="s">
        <v>10287</v>
      </c>
      <c r="CH1334" t="s">
        <v>2799</v>
      </c>
      <c r="CI1334" t="s">
        <v>1547</v>
      </c>
      <c r="CJ1334" t="s">
        <v>4365</v>
      </c>
      <c r="CK1334" t="s">
        <v>1564</v>
      </c>
      <c r="CL1334"/>
      <c r="CM1334"/>
      <c r="CN1334" t="s">
        <v>13741</v>
      </c>
      <c r="CO1334" t="s">
        <v>13733</v>
      </c>
      <c r="CP1334" t="s">
        <v>13741</v>
      </c>
      <c r="CQ1334" t="s">
        <v>13733</v>
      </c>
      <c r="CR1334" t="s">
        <v>1547</v>
      </c>
      <c r="CS1334">
        <v>0</v>
      </c>
      <c r="CT1334" t="s">
        <v>1547</v>
      </c>
      <c r="CU1334" t="s">
        <v>1547</v>
      </c>
      <c r="CV1334" t="e">
        <v>#N/A</v>
      </c>
      <c r="CW1334" t="s">
        <v>1547</v>
      </c>
      <c r="CX1334" t="s">
        <v>1547</v>
      </c>
      <c r="CY1334">
        <v>1332</v>
      </c>
      <c r="CZ1334" t="s">
        <v>11412</v>
      </c>
      <c r="DA1334" t="s">
        <v>1547</v>
      </c>
      <c r="DB1334" t="s">
        <v>1881</v>
      </c>
      <c r="DC1334" t="s">
        <v>1882</v>
      </c>
      <c r="DD1334" t="s">
        <v>1883</v>
      </c>
      <c r="DE1334" t="s">
        <v>4364</v>
      </c>
      <c r="DF1334" t="s">
        <v>4381</v>
      </c>
      <c r="DG1334" t="s">
        <v>1547</v>
      </c>
      <c r="DH1334" t="s">
        <v>1547</v>
      </c>
      <c r="DI1334" t="s">
        <v>1892</v>
      </c>
      <c r="DJ1334" t="e">
        <v>#N/A</v>
      </c>
      <c r="DK1334"/>
      <c r="DL1334" t="s">
        <v>1892</v>
      </c>
      <c r="DM1334">
        <v>9</v>
      </c>
      <c r="DN1334" t="s">
        <v>1883</v>
      </c>
      <c r="DO1334" t="s">
        <v>1564</v>
      </c>
      <c r="DP1334" t="b">
        <v>1</v>
      </c>
      <c r="DQ1334" t="b">
        <v>0</v>
      </c>
      <c r="DR1334" t="b">
        <v>0</v>
      </c>
      <c r="DS1334" t="b">
        <v>0</v>
      </c>
      <c r="DT1334" t="b">
        <v>0</v>
      </c>
      <c r="DU1334" t="b">
        <v>0</v>
      </c>
      <c r="DV1334" t="b">
        <v>0</v>
      </c>
      <c r="DW1334">
        <v>0</v>
      </c>
      <c r="DX1334" t="b">
        <v>0</v>
      </c>
      <c r="DY1334" t="b">
        <v>0</v>
      </c>
      <c r="DZ1334" t="b">
        <v>0</v>
      </c>
      <c r="EA1334" t="b">
        <v>1</v>
      </c>
      <c r="EB1334" t="b">
        <v>0</v>
      </c>
      <c r="EC1334" t="b">
        <v>0</v>
      </c>
      <c r="ED1334" t="b">
        <v>0</v>
      </c>
      <c r="EE1334" t="b">
        <v>0</v>
      </c>
      <c r="EF1334" t="b">
        <v>0</v>
      </c>
      <c r="EG1334" t="b" cm="1">
        <v>1</v>
      </c>
      <c r="EH1334" t="b">
        <v>0</v>
      </c>
      <c r="EI1334" t="b">
        <v>0</v>
      </c>
      <c r="EJ1334" t="b">
        <v>1</v>
      </c>
      <c r="EK1334" t="s">
        <v>14461</v>
      </c>
      <c r="EL1334">
        <v>1</v>
      </c>
      <c r="EM1334">
        <v>4</v>
      </c>
      <c r="EN1334" t="b">
        <v>0</v>
      </c>
    </row>
    <row r="1335" spans="1:144" ht="15.75">
      <c r="A1335"/>
      <c r="B1335" t="s">
        <v>1564</v>
      </c>
      <c r="C1335" t="s">
        <v>4412</v>
      </c>
      <c r="D1335" t="s">
        <v>4382</v>
      </c>
      <c r="E1335" t="s">
        <v>4383</v>
      </c>
      <c r="F1335"/>
      <c r="G1335" t="s">
        <v>4382</v>
      </c>
      <c r="H1335" t="s">
        <v>4382</v>
      </c>
      <c r="I1335" t="s">
        <v>2799</v>
      </c>
      <c r="J1335"/>
      <c r="K1335"/>
      <c r="L1335" t="s">
        <v>1743</v>
      </c>
      <c r="M1335" t="s">
        <v>1779</v>
      </c>
      <c r="N1335"/>
      <c r="O1335"/>
      <c r="P1335" t="s">
        <v>1564</v>
      </c>
      <c r="Q1335" t="s">
        <v>4364</v>
      </c>
      <c r="R1335" t="s">
        <v>4365</v>
      </c>
      <c r="S1335"/>
      <c r="T1335"/>
      <c r="U1335" t="s">
        <v>13741</v>
      </c>
      <c r="V1335" t="s">
        <v>13734</v>
      </c>
      <c r="W1335"/>
      <c r="X1335"/>
      <c r="Y1335"/>
      <c r="Z1335"/>
      <c r="AA1335"/>
      <c r="AB1335"/>
      <c r="AC1335"/>
      <c r="AD1335"/>
      <c r="AE1335"/>
      <c r="AF1335"/>
      <c r="AG1335"/>
      <c r="AH1335"/>
      <c r="AI1335"/>
      <c r="AJ1335"/>
      <c r="AK1335"/>
      <c r="AL1335"/>
      <c r="AM1335"/>
      <c r="AN1335"/>
      <c r="AO1335" s="108" t="s">
        <v>43</v>
      </c>
      <c r="AP1335" t="s">
        <v>2868</v>
      </c>
      <c r="AQ1335">
        <v>37</v>
      </c>
      <c r="AR1335" t="e">
        <v>#N/A</v>
      </c>
      <c r="AS1335" t="s">
        <v>4412</v>
      </c>
      <c r="AT1335" t="e">
        <v>#N/A</v>
      </c>
      <c r="AU1335" t="s">
        <v>4383</v>
      </c>
      <c r="AV1335" t="s">
        <v>10152</v>
      </c>
      <c r="AW1335" t="s">
        <v>1744</v>
      </c>
      <c r="AX1335" t="s">
        <v>1740</v>
      </c>
      <c r="AY1335" t="s">
        <v>10153</v>
      </c>
      <c r="AZ1335" t="s">
        <v>4364</v>
      </c>
      <c r="BA1335" t="s">
        <v>10154</v>
      </c>
      <c r="BB1335" t="s">
        <v>2799</v>
      </c>
      <c r="BC1335" t="s">
        <v>1743</v>
      </c>
      <c r="BD1335" t="s">
        <v>10155</v>
      </c>
      <c r="BE1335" t="s">
        <v>4413</v>
      </c>
      <c r="BF1335">
        <v>1308</v>
      </c>
      <c r="BG1335">
        <v>1328</v>
      </c>
      <c r="BH1335">
        <v>0</v>
      </c>
      <c r="BI1335" t="s">
        <v>1547</v>
      </c>
      <c r="BJ1335">
        <v>0</v>
      </c>
      <c r="BK1335">
        <v>0</v>
      </c>
      <c r="BL1335" t="e" cm="1">
        <v>#N/A</v>
      </c>
      <c r="BM1335" t="s">
        <v>1547</v>
      </c>
      <c r="BN1335" t="s">
        <v>4414</v>
      </c>
      <c r="BO1335" t="s">
        <v>10265</v>
      </c>
      <c r="BP1335" t="e" cm="1">
        <v>#N/A</v>
      </c>
      <c r="BQ1335" t="s">
        <v>1547</v>
      </c>
      <c r="BR1335" t="s">
        <v>10269</v>
      </c>
      <c r="BS1335">
        <v>8</v>
      </c>
      <c r="BT1335" t="s">
        <v>1724</v>
      </c>
      <c r="BU1335" t="s">
        <v>16297</v>
      </c>
      <c r="BV1335" t="s">
        <v>4382</v>
      </c>
      <c r="BW1335" t="s">
        <v>10152</v>
      </c>
      <c r="BX1335" t="s">
        <v>10153</v>
      </c>
      <c r="BY1335" t="s">
        <v>1744</v>
      </c>
      <c r="BZ1335" t="s">
        <v>1547</v>
      </c>
      <c r="CA1335" t="s">
        <v>1744</v>
      </c>
      <c r="CB1335" t="s">
        <v>1779</v>
      </c>
      <c r="CC1335"/>
      <c r="CD1335" t="s">
        <v>998</v>
      </c>
      <c r="CE1335" t="s">
        <v>2799</v>
      </c>
      <c r="CF1335" t="s">
        <v>10289</v>
      </c>
      <c r="CG1335" t="s">
        <v>10290</v>
      </c>
      <c r="CH1335" t="s">
        <v>2799</v>
      </c>
      <c r="CI1335" t="s">
        <v>1547</v>
      </c>
      <c r="CJ1335" t="s">
        <v>4365</v>
      </c>
      <c r="CK1335" t="s">
        <v>1564</v>
      </c>
      <c r="CL1335"/>
      <c r="CM1335"/>
      <c r="CN1335" t="s">
        <v>13741</v>
      </c>
      <c r="CO1335" t="s">
        <v>13734</v>
      </c>
      <c r="CP1335" t="s">
        <v>13741</v>
      </c>
      <c r="CQ1335" t="s">
        <v>13734</v>
      </c>
      <c r="CR1335" t="s">
        <v>1547</v>
      </c>
      <c r="CS1335">
        <v>0</v>
      </c>
      <c r="CT1335" t="s">
        <v>1547</v>
      </c>
      <c r="CU1335" t="s">
        <v>1547</v>
      </c>
      <c r="CV1335" t="e">
        <v>#N/A</v>
      </c>
      <c r="CW1335" t="s">
        <v>1547</v>
      </c>
      <c r="CX1335" t="s">
        <v>1547</v>
      </c>
      <c r="CY1335">
        <v>1333</v>
      </c>
      <c r="CZ1335" t="s">
        <v>11413</v>
      </c>
      <c r="DA1335" t="s">
        <v>1547</v>
      </c>
      <c r="DB1335" t="s">
        <v>1881</v>
      </c>
      <c r="DC1335" t="s">
        <v>1882</v>
      </c>
      <c r="DD1335" t="s">
        <v>4383</v>
      </c>
      <c r="DE1335" t="s">
        <v>4364</v>
      </c>
      <c r="DF1335" t="s">
        <v>4382</v>
      </c>
      <c r="DG1335" t="s">
        <v>1547</v>
      </c>
      <c r="DH1335" t="s">
        <v>1547</v>
      </c>
      <c r="DI1335" t="s">
        <v>1892</v>
      </c>
      <c r="DJ1335" t="e">
        <v>#N/A</v>
      </c>
      <c r="DK1335"/>
      <c r="DL1335" t="s">
        <v>1892</v>
      </c>
      <c r="DM1335">
        <v>9</v>
      </c>
      <c r="DN1335" t="s">
        <v>1883</v>
      </c>
      <c r="DO1335" t="s">
        <v>1564</v>
      </c>
      <c r="DP1335" t="b">
        <v>1</v>
      </c>
      <c r="DQ1335" t="b">
        <v>0</v>
      </c>
      <c r="DR1335" t="b">
        <v>0</v>
      </c>
      <c r="DS1335" t="b">
        <v>0</v>
      </c>
      <c r="DT1335" t="b">
        <v>0</v>
      </c>
      <c r="DU1335" t="b">
        <v>0</v>
      </c>
      <c r="DV1335" t="b">
        <v>0</v>
      </c>
      <c r="DW1335">
        <v>0</v>
      </c>
      <c r="DX1335" t="b">
        <v>0</v>
      </c>
      <c r="DY1335" t="b">
        <v>0</v>
      </c>
      <c r="DZ1335" t="b">
        <v>0</v>
      </c>
      <c r="EA1335" t="b">
        <v>1</v>
      </c>
      <c r="EB1335" t="b">
        <v>0</v>
      </c>
      <c r="EC1335" t="b">
        <v>0</v>
      </c>
      <c r="ED1335" t="b">
        <v>0</v>
      </c>
      <c r="EE1335" t="b">
        <v>0</v>
      </c>
      <c r="EF1335" t="b">
        <v>0</v>
      </c>
      <c r="EG1335" t="b" cm="1">
        <v>1</v>
      </c>
      <c r="EH1335" t="b">
        <v>0</v>
      </c>
      <c r="EI1335" t="b">
        <v>0</v>
      </c>
      <c r="EJ1335" t="b">
        <v>1</v>
      </c>
      <c r="EK1335" t="s">
        <v>14461</v>
      </c>
      <c r="EL1335">
        <v>1</v>
      </c>
      <c r="EM1335">
        <v>4</v>
      </c>
      <c r="EN1335" t="b">
        <v>0</v>
      </c>
    </row>
    <row r="1336" spans="1:144" ht="15.75">
      <c r="A1336"/>
      <c r="B1336" t="s">
        <v>1564</v>
      </c>
      <c r="C1336" t="s">
        <v>4412</v>
      </c>
      <c r="D1336" t="s">
        <v>4384</v>
      </c>
      <c r="E1336" t="s">
        <v>2152</v>
      </c>
      <c r="F1336"/>
      <c r="G1336" t="s">
        <v>4384</v>
      </c>
      <c r="H1336" t="s">
        <v>4384</v>
      </c>
      <c r="I1336" t="s">
        <v>2799</v>
      </c>
      <c r="J1336"/>
      <c r="K1336"/>
      <c r="L1336" t="s">
        <v>1743</v>
      </c>
      <c r="M1336" t="s">
        <v>1779</v>
      </c>
      <c r="N1336"/>
      <c r="O1336"/>
      <c r="P1336" t="s">
        <v>1564</v>
      </c>
      <c r="Q1336" t="s">
        <v>4364</v>
      </c>
      <c r="R1336" t="s">
        <v>4365</v>
      </c>
      <c r="S1336"/>
      <c r="T1336"/>
      <c r="U1336" t="s">
        <v>13741</v>
      </c>
      <c r="V1336" t="s">
        <v>3340</v>
      </c>
      <c r="W1336"/>
      <c r="X1336"/>
      <c r="Y1336"/>
      <c r="Z1336"/>
      <c r="AA1336"/>
      <c r="AB1336"/>
      <c r="AC1336"/>
      <c r="AD1336"/>
      <c r="AE1336"/>
      <c r="AF1336"/>
      <c r="AG1336"/>
      <c r="AH1336"/>
      <c r="AI1336"/>
      <c r="AJ1336"/>
      <c r="AK1336"/>
      <c r="AL1336"/>
      <c r="AM1336"/>
      <c r="AN1336"/>
      <c r="AO1336" s="108" t="s">
        <v>43</v>
      </c>
      <c r="AP1336" t="s">
        <v>2868</v>
      </c>
      <c r="AQ1336">
        <v>38</v>
      </c>
      <c r="AR1336" t="e">
        <v>#N/A</v>
      </c>
      <c r="AS1336" t="s">
        <v>4412</v>
      </c>
      <c r="AT1336" t="e">
        <v>#N/A</v>
      </c>
      <c r="AU1336" t="s">
        <v>2152</v>
      </c>
      <c r="AV1336" t="s">
        <v>6406</v>
      </c>
      <c r="AW1336" t="s">
        <v>1744</v>
      </c>
      <c r="AX1336" t="s">
        <v>1740</v>
      </c>
      <c r="AY1336" t="s">
        <v>10159</v>
      </c>
      <c r="AZ1336" t="s">
        <v>4364</v>
      </c>
      <c r="BA1336" t="s">
        <v>10160</v>
      </c>
      <c r="BB1336" t="s">
        <v>2799</v>
      </c>
      <c r="BC1336" t="s">
        <v>1743</v>
      </c>
      <c r="BD1336" t="s">
        <v>10161</v>
      </c>
      <c r="BE1336" t="s">
        <v>4413</v>
      </c>
      <c r="BF1336">
        <v>1309</v>
      </c>
      <c r="BG1336">
        <v>1328</v>
      </c>
      <c r="BH1336">
        <v>0</v>
      </c>
      <c r="BI1336" t="s">
        <v>1547</v>
      </c>
      <c r="BJ1336">
        <v>0</v>
      </c>
      <c r="BK1336">
        <v>0</v>
      </c>
      <c r="BL1336" t="e" cm="1">
        <v>#N/A</v>
      </c>
      <c r="BM1336" t="s">
        <v>1547</v>
      </c>
      <c r="BN1336" t="s">
        <v>4414</v>
      </c>
      <c r="BO1336" t="s">
        <v>10265</v>
      </c>
      <c r="BP1336" t="e" cm="1">
        <v>#N/A</v>
      </c>
      <c r="BQ1336" t="s">
        <v>1547</v>
      </c>
      <c r="BR1336" t="s">
        <v>10269</v>
      </c>
      <c r="BS1336">
        <v>9</v>
      </c>
      <c r="BT1336" t="s">
        <v>1726</v>
      </c>
      <c r="BU1336" t="s">
        <v>16298</v>
      </c>
      <c r="BV1336" t="s">
        <v>4384</v>
      </c>
      <c r="BW1336" t="s">
        <v>6406</v>
      </c>
      <c r="BX1336" t="s">
        <v>10159</v>
      </c>
      <c r="BY1336" t="s">
        <v>1744</v>
      </c>
      <c r="BZ1336" t="s">
        <v>1547</v>
      </c>
      <c r="CA1336" t="s">
        <v>1744</v>
      </c>
      <c r="CB1336" t="s">
        <v>1779</v>
      </c>
      <c r="CC1336"/>
      <c r="CD1336" t="s">
        <v>998</v>
      </c>
      <c r="CE1336" t="s">
        <v>2799</v>
      </c>
      <c r="CF1336" t="s">
        <v>10292</v>
      </c>
      <c r="CG1336" t="s">
        <v>10293</v>
      </c>
      <c r="CH1336" t="s">
        <v>2799</v>
      </c>
      <c r="CI1336" t="s">
        <v>1547</v>
      </c>
      <c r="CJ1336" t="s">
        <v>4365</v>
      </c>
      <c r="CK1336" t="s">
        <v>1564</v>
      </c>
      <c r="CL1336"/>
      <c r="CM1336"/>
      <c r="CN1336" t="s">
        <v>13741</v>
      </c>
      <c r="CO1336" t="s">
        <v>3340</v>
      </c>
      <c r="CP1336" t="s">
        <v>13741</v>
      </c>
      <c r="CQ1336" t="s">
        <v>3340</v>
      </c>
      <c r="CR1336" t="s">
        <v>1547</v>
      </c>
      <c r="CS1336">
        <v>0</v>
      </c>
      <c r="CT1336" t="s">
        <v>1547</v>
      </c>
      <c r="CU1336" t="s">
        <v>1547</v>
      </c>
      <c r="CV1336" t="e">
        <v>#N/A</v>
      </c>
      <c r="CW1336" t="s">
        <v>1547</v>
      </c>
      <c r="CX1336" t="s">
        <v>1547</v>
      </c>
      <c r="CY1336">
        <v>1334</v>
      </c>
      <c r="CZ1336" t="s">
        <v>11414</v>
      </c>
      <c r="DA1336" t="s">
        <v>1547</v>
      </c>
      <c r="DB1336" t="s">
        <v>1881</v>
      </c>
      <c r="DC1336" t="s">
        <v>1882</v>
      </c>
      <c r="DD1336" t="s">
        <v>2152</v>
      </c>
      <c r="DE1336" t="s">
        <v>4364</v>
      </c>
      <c r="DF1336" t="s">
        <v>4384</v>
      </c>
      <c r="DG1336" t="s">
        <v>1547</v>
      </c>
      <c r="DH1336" t="s">
        <v>1547</v>
      </c>
      <c r="DI1336" t="s">
        <v>1892</v>
      </c>
      <c r="DJ1336" t="e">
        <v>#N/A</v>
      </c>
      <c r="DK1336"/>
      <c r="DL1336" t="s">
        <v>1892</v>
      </c>
      <c r="DM1336">
        <v>9</v>
      </c>
      <c r="DN1336" t="s">
        <v>1883</v>
      </c>
      <c r="DO1336" t="s">
        <v>1564</v>
      </c>
      <c r="DP1336" t="b">
        <v>1</v>
      </c>
      <c r="DQ1336" t="b">
        <v>0</v>
      </c>
      <c r="DR1336" t="b">
        <v>0</v>
      </c>
      <c r="DS1336" t="b">
        <v>0</v>
      </c>
      <c r="DT1336" t="b">
        <v>0</v>
      </c>
      <c r="DU1336" t="b">
        <v>0</v>
      </c>
      <c r="DV1336" t="b">
        <v>0</v>
      </c>
      <c r="DW1336">
        <v>0</v>
      </c>
      <c r="DX1336" t="b">
        <v>0</v>
      </c>
      <c r="DY1336" t="b">
        <v>0</v>
      </c>
      <c r="DZ1336" t="b">
        <v>0</v>
      </c>
      <c r="EA1336" t="b">
        <v>1</v>
      </c>
      <c r="EB1336" t="b">
        <v>0</v>
      </c>
      <c r="EC1336" t="b">
        <v>0</v>
      </c>
      <c r="ED1336" t="b">
        <v>0</v>
      </c>
      <c r="EE1336" t="b">
        <v>0</v>
      </c>
      <c r="EF1336" t="b">
        <v>0</v>
      </c>
      <c r="EG1336" t="b" cm="1">
        <v>1</v>
      </c>
      <c r="EH1336" t="b">
        <v>0</v>
      </c>
      <c r="EI1336" t="b">
        <v>0</v>
      </c>
      <c r="EJ1336" t="b">
        <v>1</v>
      </c>
      <c r="EK1336" t="s">
        <v>14461</v>
      </c>
      <c r="EL1336">
        <v>1</v>
      </c>
      <c r="EM1336">
        <v>5</v>
      </c>
      <c r="EN1336" t="b">
        <v>0</v>
      </c>
    </row>
    <row r="1337" spans="1:144" ht="15.75">
      <c r="A1337"/>
      <c r="B1337" t="s">
        <v>1564</v>
      </c>
      <c r="C1337" t="s">
        <v>4412</v>
      </c>
      <c r="D1337" t="s">
        <v>4385</v>
      </c>
      <c r="E1337" t="s">
        <v>2000</v>
      </c>
      <c r="F1337"/>
      <c r="G1337" t="s">
        <v>4385</v>
      </c>
      <c r="H1337" t="s">
        <v>4385</v>
      </c>
      <c r="I1337" t="s">
        <v>2799</v>
      </c>
      <c r="J1337"/>
      <c r="K1337"/>
      <c r="L1337" t="s">
        <v>1743</v>
      </c>
      <c r="M1337" t="s">
        <v>2001</v>
      </c>
      <c r="N1337" t="s">
        <v>4386</v>
      </c>
      <c r="O1337"/>
      <c r="P1337" t="s">
        <v>1564</v>
      </c>
      <c r="Q1337" t="s">
        <v>4364</v>
      </c>
      <c r="R1337" t="s">
        <v>4365</v>
      </c>
      <c r="S1337"/>
      <c r="T1337"/>
      <c r="U1337" t="s">
        <v>13741</v>
      </c>
      <c r="V1337" t="s">
        <v>3350</v>
      </c>
      <c r="W1337"/>
      <c r="X1337"/>
      <c r="Y1337"/>
      <c r="Z1337"/>
      <c r="AA1337"/>
      <c r="AB1337"/>
      <c r="AC1337"/>
      <c r="AD1337"/>
      <c r="AE1337"/>
      <c r="AF1337"/>
      <c r="AG1337"/>
      <c r="AH1337"/>
      <c r="AI1337"/>
      <c r="AJ1337"/>
      <c r="AK1337"/>
      <c r="AL1337"/>
      <c r="AM1337"/>
      <c r="AN1337"/>
      <c r="AO1337" s="108" t="s">
        <v>43</v>
      </c>
      <c r="AP1337" t="s">
        <v>2868</v>
      </c>
      <c r="AQ1337">
        <v>39</v>
      </c>
      <c r="AR1337" t="e">
        <v>#N/A</v>
      </c>
      <c r="AS1337" t="s">
        <v>4412</v>
      </c>
      <c r="AT1337" t="e">
        <v>#N/A</v>
      </c>
      <c r="AU1337" t="s">
        <v>2000</v>
      </c>
      <c r="AV1337" t="s">
        <v>6431</v>
      </c>
      <c r="AW1337" t="s">
        <v>1744</v>
      </c>
      <c r="AX1337" t="s">
        <v>1740</v>
      </c>
      <c r="AY1337" t="s">
        <v>10165</v>
      </c>
      <c r="AZ1337" t="s">
        <v>4364</v>
      </c>
      <c r="BA1337" t="s">
        <v>10166</v>
      </c>
      <c r="BB1337" t="s">
        <v>2799</v>
      </c>
      <c r="BC1337" t="s">
        <v>1743</v>
      </c>
      <c r="BD1337" t="s">
        <v>10167</v>
      </c>
      <c r="BE1337" t="s">
        <v>4413</v>
      </c>
      <c r="BF1337">
        <v>1310</v>
      </c>
      <c r="BG1337">
        <v>1328</v>
      </c>
      <c r="BH1337">
        <v>0</v>
      </c>
      <c r="BI1337" t="s">
        <v>1547</v>
      </c>
      <c r="BJ1337">
        <v>0</v>
      </c>
      <c r="BK1337">
        <v>0</v>
      </c>
      <c r="BL1337" t="e" cm="1">
        <v>#N/A</v>
      </c>
      <c r="BM1337" t="s">
        <v>1547</v>
      </c>
      <c r="BN1337" t="s">
        <v>4414</v>
      </c>
      <c r="BO1337" t="s">
        <v>10265</v>
      </c>
      <c r="BP1337" t="e" cm="1">
        <v>#N/A</v>
      </c>
      <c r="BQ1337" t="s">
        <v>1547</v>
      </c>
      <c r="BR1337" t="s">
        <v>10269</v>
      </c>
      <c r="BS1337">
        <v>10</v>
      </c>
      <c r="BT1337" t="s">
        <v>1785</v>
      </c>
      <c r="BU1337" t="s">
        <v>16299</v>
      </c>
      <c r="BV1337" t="s">
        <v>4385</v>
      </c>
      <c r="BW1337" t="s">
        <v>6431</v>
      </c>
      <c r="BX1337" t="s">
        <v>10165</v>
      </c>
      <c r="BY1337" t="s">
        <v>10168</v>
      </c>
      <c r="BZ1337" t="s">
        <v>1547</v>
      </c>
      <c r="CA1337" t="s">
        <v>1744</v>
      </c>
      <c r="CB1337" t="s">
        <v>2001</v>
      </c>
      <c r="CC1337"/>
      <c r="CD1337" t="s">
        <v>998</v>
      </c>
      <c r="CE1337" t="s">
        <v>2799</v>
      </c>
      <c r="CF1337" t="s">
        <v>10295</v>
      </c>
      <c r="CG1337" t="s">
        <v>10296</v>
      </c>
      <c r="CH1337" t="s">
        <v>2799</v>
      </c>
      <c r="CI1337" t="s">
        <v>1547</v>
      </c>
      <c r="CJ1337" t="s">
        <v>4365</v>
      </c>
      <c r="CK1337" t="s">
        <v>1564</v>
      </c>
      <c r="CL1337"/>
      <c r="CM1337"/>
      <c r="CN1337" t="s">
        <v>13741</v>
      </c>
      <c r="CO1337" t="s">
        <v>3350</v>
      </c>
      <c r="CP1337" t="s">
        <v>13741</v>
      </c>
      <c r="CQ1337" t="s">
        <v>3350</v>
      </c>
      <c r="CR1337" t="s">
        <v>1547</v>
      </c>
      <c r="CS1337">
        <v>0</v>
      </c>
      <c r="CT1337" t="s">
        <v>1547</v>
      </c>
      <c r="CU1337" t="s">
        <v>1547</v>
      </c>
      <c r="CV1337" t="e">
        <v>#N/A</v>
      </c>
      <c r="CW1337" t="s">
        <v>1547</v>
      </c>
      <c r="CX1337" t="s">
        <v>1547</v>
      </c>
      <c r="CY1337">
        <v>1335</v>
      </c>
      <c r="CZ1337" t="s">
        <v>11415</v>
      </c>
      <c r="DA1337" t="s">
        <v>1547</v>
      </c>
      <c r="DB1337" t="s">
        <v>1881</v>
      </c>
      <c r="DC1337" t="s">
        <v>1882</v>
      </c>
      <c r="DD1337" t="s">
        <v>2000</v>
      </c>
      <c r="DE1337" t="s">
        <v>4364</v>
      </c>
      <c r="DF1337" t="s">
        <v>4385</v>
      </c>
      <c r="DG1337" t="s">
        <v>1547</v>
      </c>
      <c r="DH1337" t="s">
        <v>1547</v>
      </c>
      <c r="DI1337" t="s">
        <v>1892</v>
      </c>
      <c r="DJ1337" t="e">
        <v>#N/A</v>
      </c>
      <c r="DK1337"/>
      <c r="DL1337" t="s">
        <v>1892</v>
      </c>
      <c r="DM1337">
        <v>9</v>
      </c>
      <c r="DN1337" t="s">
        <v>1883</v>
      </c>
      <c r="DO1337" t="s">
        <v>1564</v>
      </c>
      <c r="DP1337" t="b">
        <v>1</v>
      </c>
      <c r="DQ1337" t="b">
        <v>0</v>
      </c>
      <c r="DR1337" t="b">
        <v>0</v>
      </c>
      <c r="DS1337" t="b">
        <v>0</v>
      </c>
      <c r="DT1337" t="b">
        <v>0</v>
      </c>
      <c r="DU1337" t="b">
        <v>0</v>
      </c>
      <c r="DV1337" t="b">
        <v>0</v>
      </c>
      <c r="DW1337">
        <v>0</v>
      </c>
      <c r="DX1337" t="b">
        <v>0</v>
      </c>
      <c r="DY1337" t="b">
        <v>0</v>
      </c>
      <c r="DZ1337" t="b">
        <v>0</v>
      </c>
      <c r="EA1337" t="b">
        <v>1</v>
      </c>
      <c r="EB1337" t="b">
        <v>0</v>
      </c>
      <c r="EC1337" t="b">
        <v>0</v>
      </c>
      <c r="ED1337" t="b">
        <v>0</v>
      </c>
      <c r="EE1337" t="b">
        <v>0</v>
      </c>
      <c r="EF1337" t="b">
        <v>0</v>
      </c>
      <c r="EG1337" t="b" cm="1">
        <v>1</v>
      </c>
      <c r="EH1337" t="b">
        <v>0</v>
      </c>
      <c r="EI1337" t="b">
        <v>0</v>
      </c>
      <c r="EJ1337" t="b">
        <v>1</v>
      </c>
      <c r="EK1337" t="s">
        <v>14461</v>
      </c>
      <c r="EL1337">
        <v>1</v>
      </c>
      <c r="EM1337">
        <v>8</v>
      </c>
      <c r="EN1337" t="b">
        <v>0</v>
      </c>
    </row>
    <row r="1338" spans="1:144" ht="15.75">
      <c r="A1338"/>
      <c r="B1338" t="s">
        <v>1564</v>
      </c>
      <c r="C1338" t="s">
        <v>4412</v>
      </c>
      <c r="D1338" t="s">
        <v>4387</v>
      </c>
      <c r="E1338" t="s">
        <v>4388</v>
      </c>
      <c r="F1338"/>
      <c r="G1338" t="s">
        <v>4387</v>
      </c>
      <c r="H1338" t="s">
        <v>4387</v>
      </c>
      <c r="I1338" t="s">
        <v>2799</v>
      </c>
      <c r="J1338"/>
      <c r="K1338"/>
      <c r="L1338" t="s">
        <v>1743</v>
      </c>
      <c r="M1338" t="s">
        <v>2001</v>
      </c>
      <c r="N1338" t="s">
        <v>4388</v>
      </c>
      <c r="O1338"/>
      <c r="P1338" t="s">
        <v>1564</v>
      </c>
      <c r="Q1338" t="s">
        <v>4364</v>
      </c>
      <c r="R1338" t="s">
        <v>4365</v>
      </c>
      <c r="S1338"/>
      <c r="T1338"/>
      <c r="U1338" t="s">
        <v>13741</v>
      </c>
      <c r="V1338" t="s">
        <v>4388</v>
      </c>
      <c r="W1338"/>
      <c r="X1338"/>
      <c r="Y1338"/>
      <c r="Z1338"/>
      <c r="AA1338"/>
      <c r="AB1338"/>
      <c r="AC1338"/>
      <c r="AD1338"/>
      <c r="AE1338"/>
      <c r="AF1338"/>
      <c r="AG1338"/>
      <c r="AH1338"/>
      <c r="AI1338"/>
      <c r="AJ1338"/>
      <c r="AK1338"/>
      <c r="AL1338"/>
      <c r="AM1338"/>
      <c r="AN1338"/>
      <c r="AO1338" s="108" t="s">
        <v>43</v>
      </c>
      <c r="AP1338" t="s">
        <v>2868</v>
      </c>
      <c r="AQ1338">
        <v>40</v>
      </c>
      <c r="AR1338" t="e">
        <v>#N/A</v>
      </c>
      <c r="AS1338" t="s">
        <v>4412</v>
      </c>
      <c r="AT1338" t="e">
        <v>#N/A</v>
      </c>
      <c r="AU1338" t="s">
        <v>4388</v>
      </c>
      <c r="AV1338" t="s">
        <v>10172</v>
      </c>
      <c r="AW1338" t="s">
        <v>1744</v>
      </c>
      <c r="AX1338" t="s">
        <v>1740</v>
      </c>
      <c r="AY1338" t="s">
        <v>10173</v>
      </c>
      <c r="AZ1338" t="s">
        <v>4364</v>
      </c>
      <c r="BA1338" t="s">
        <v>10174</v>
      </c>
      <c r="BB1338" t="s">
        <v>2799</v>
      </c>
      <c r="BC1338" t="s">
        <v>1743</v>
      </c>
      <c r="BD1338" t="s">
        <v>10175</v>
      </c>
      <c r="BE1338" t="s">
        <v>4413</v>
      </c>
      <c r="BF1338">
        <v>1311</v>
      </c>
      <c r="BG1338">
        <v>1328</v>
      </c>
      <c r="BH1338">
        <v>0</v>
      </c>
      <c r="BI1338" t="s">
        <v>1547</v>
      </c>
      <c r="BJ1338">
        <v>0</v>
      </c>
      <c r="BK1338">
        <v>0</v>
      </c>
      <c r="BL1338" t="e" cm="1">
        <v>#N/A</v>
      </c>
      <c r="BM1338" t="s">
        <v>1547</v>
      </c>
      <c r="BN1338" t="s">
        <v>4414</v>
      </c>
      <c r="BO1338" t="s">
        <v>10265</v>
      </c>
      <c r="BP1338" t="e" cm="1">
        <v>#N/A</v>
      </c>
      <c r="BQ1338" t="s">
        <v>1547</v>
      </c>
      <c r="BR1338" t="s">
        <v>10269</v>
      </c>
      <c r="BS1338">
        <v>11</v>
      </c>
      <c r="BT1338" t="s">
        <v>1729</v>
      </c>
      <c r="BU1338" t="s">
        <v>16300</v>
      </c>
      <c r="BV1338" t="s">
        <v>4387</v>
      </c>
      <c r="BW1338" t="s">
        <v>10172</v>
      </c>
      <c r="BX1338" t="s">
        <v>10173</v>
      </c>
      <c r="BY1338" t="s">
        <v>10172</v>
      </c>
      <c r="BZ1338" t="s">
        <v>1547</v>
      </c>
      <c r="CA1338" t="s">
        <v>1744</v>
      </c>
      <c r="CB1338" t="s">
        <v>2001</v>
      </c>
      <c r="CC1338"/>
      <c r="CD1338" t="s">
        <v>998</v>
      </c>
      <c r="CE1338" t="s">
        <v>2799</v>
      </c>
      <c r="CF1338" t="s">
        <v>10298</v>
      </c>
      <c r="CG1338" t="s">
        <v>10299</v>
      </c>
      <c r="CH1338" t="s">
        <v>2799</v>
      </c>
      <c r="CI1338" t="s">
        <v>1547</v>
      </c>
      <c r="CJ1338" t="s">
        <v>4365</v>
      </c>
      <c r="CK1338" t="s">
        <v>1564</v>
      </c>
      <c r="CL1338"/>
      <c r="CM1338"/>
      <c r="CN1338" t="s">
        <v>13741</v>
      </c>
      <c r="CO1338" t="s">
        <v>4388</v>
      </c>
      <c r="CP1338" t="s">
        <v>13741</v>
      </c>
      <c r="CQ1338" t="s">
        <v>4388</v>
      </c>
      <c r="CR1338" t="s">
        <v>1547</v>
      </c>
      <c r="CS1338">
        <v>0</v>
      </c>
      <c r="CT1338" t="s">
        <v>1547</v>
      </c>
      <c r="CU1338" t="s">
        <v>1547</v>
      </c>
      <c r="CV1338" t="e">
        <v>#N/A</v>
      </c>
      <c r="CW1338" t="s">
        <v>1547</v>
      </c>
      <c r="CX1338" t="s">
        <v>1547</v>
      </c>
      <c r="CY1338">
        <v>1336</v>
      </c>
      <c r="CZ1338" t="s">
        <v>11416</v>
      </c>
      <c r="DA1338" t="s">
        <v>1547</v>
      </c>
      <c r="DB1338" t="s">
        <v>1881</v>
      </c>
      <c r="DC1338" t="s">
        <v>1882</v>
      </c>
      <c r="DD1338" t="s">
        <v>4388</v>
      </c>
      <c r="DE1338" t="s">
        <v>4364</v>
      </c>
      <c r="DF1338" t="s">
        <v>4387</v>
      </c>
      <c r="DG1338" t="s">
        <v>1547</v>
      </c>
      <c r="DH1338" t="s">
        <v>1547</v>
      </c>
      <c r="DI1338" t="s">
        <v>1892</v>
      </c>
      <c r="DJ1338" t="e">
        <v>#N/A</v>
      </c>
      <c r="DK1338"/>
      <c r="DL1338" t="s">
        <v>1892</v>
      </c>
      <c r="DM1338">
        <v>9</v>
      </c>
      <c r="DN1338" t="s">
        <v>1883</v>
      </c>
      <c r="DO1338" t="s">
        <v>1564</v>
      </c>
      <c r="DP1338" t="b">
        <v>1</v>
      </c>
      <c r="DQ1338" t="b">
        <v>0</v>
      </c>
      <c r="DR1338" t="b">
        <v>0</v>
      </c>
      <c r="DS1338" t="b">
        <v>0</v>
      </c>
      <c r="DT1338" t="b">
        <v>0</v>
      </c>
      <c r="DU1338" t="b">
        <v>0</v>
      </c>
      <c r="DV1338" t="b">
        <v>0</v>
      </c>
      <c r="DW1338">
        <v>0</v>
      </c>
      <c r="DX1338" t="b">
        <v>0</v>
      </c>
      <c r="DY1338" t="b">
        <v>0</v>
      </c>
      <c r="DZ1338" t="b">
        <v>0</v>
      </c>
      <c r="EA1338" t="b">
        <v>1</v>
      </c>
      <c r="EB1338" t="b">
        <v>0</v>
      </c>
      <c r="EC1338" t="b">
        <v>0</v>
      </c>
      <c r="ED1338" t="b">
        <v>0</v>
      </c>
      <c r="EE1338" t="b">
        <v>0</v>
      </c>
      <c r="EF1338" t="b">
        <v>0</v>
      </c>
      <c r="EG1338" t="b" cm="1">
        <v>1</v>
      </c>
      <c r="EH1338" t="b">
        <v>0</v>
      </c>
      <c r="EI1338" t="b">
        <v>0</v>
      </c>
      <c r="EJ1338" t="b">
        <v>1</v>
      </c>
      <c r="EK1338" t="s">
        <v>14461</v>
      </c>
      <c r="EL1338">
        <v>1</v>
      </c>
      <c r="EM1338">
        <v>3</v>
      </c>
      <c r="EN1338" t="b">
        <v>0</v>
      </c>
    </row>
    <row r="1339" spans="1:144" ht="15.75">
      <c r="A1339"/>
      <c r="B1339" t="s">
        <v>1564</v>
      </c>
      <c r="C1339" t="s">
        <v>4412</v>
      </c>
      <c r="D1339" t="s">
        <v>4389</v>
      </c>
      <c r="E1339" t="s">
        <v>3907</v>
      </c>
      <c r="F1339"/>
      <c r="G1339" t="s">
        <v>4389</v>
      </c>
      <c r="H1339" t="s">
        <v>4389</v>
      </c>
      <c r="I1339" t="s">
        <v>2799</v>
      </c>
      <c r="J1339"/>
      <c r="K1339"/>
      <c r="L1339" t="s">
        <v>1743</v>
      </c>
      <c r="M1339" t="s">
        <v>2001</v>
      </c>
      <c r="N1339" t="s">
        <v>3907</v>
      </c>
      <c r="O1339"/>
      <c r="P1339" t="s">
        <v>1564</v>
      </c>
      <c r="Q1339" t="s">
        <v>4364</v>
      </c>
      <c r="R1339" t="s">
        <v>4365</v>
      </c>
      <c r="S1339"/>
      <c r="T1339"/>
      <c r="U1339" t="s">
        <v>13741</v>
      </c>
      <c r="V1339" t="s">
        <v>3907</v>
      </c>
      <c r="W1339"/>
      <c r="X1339"/>
      <c r="Y1339"/>
      <c r="Z1339"/>
      <c r="AA1339"/>
      <c r="AB1339"/>
      <c r="AC1339"/>
      <c r="AD1339"/>
      <c r="AE1339"/>
      <c r="AF1339"/>
      <c r="AG1339"/>
      <c r="AH1339"/>
      <c r="AI1339"/>
      <c r="AJ1339"/>
      <c r="AK1339"/>
      <c r="AL1339"/>
      <c r="AM1339"/>
      <c r="AN1339"/>
      <c r="AO1339" s="108" t="s">
        <v>43</v>
      </c>
      <c r="AP1339" t="s">
        <v>2868</v>
      </c>
      <c r="AQ1339">
        <v>41</v>
      </c>
      <c r="AR1339" t="e">
        <v>#N/A</v>
      </c>
      <c r="AS1339" t="s">
        <v>4412</v>
      </c>
      <c r="AT1339" t="e">
        <v>#N/A</v>
      </c>
      <c r="AU1339" t="s">
        <v>3907</v>
      </c>
      <c r="AV1339" t="s">
        <v>8747</v>
      </c>
      <c r="AW1339" t="s">
        <v>1744</v>
      </c>
      <c r="AX1339" t="s">
        <v>1740</v>
      </c>
      <c r="AY1339" t="s">
        <v>10179</v>
      </c>
      <c r="AZ1339" t="s">
        <v>4364</v>
      </c>
      <c r="BA1339" t="s">
        <v>10180</v>
      </c>
      <c r="BB1339" t="s">
        <v>2799</v>
      </c>
      <c r="BC1339" t="s">
        <v>1743</v>
      </c>
      <c r="BD1339" t="s">
        <v>10181</v>
      </c>
      <c r="BE1339" t="s">
        <v>4413</v>
      </c>
      <c r="BF1339">
        <v>1312</v>
      </c>
      <c r="BG1339">
        <v>1328</v>
      </c>
      <c r="BH1339">
        <v>0</v>
      </c>
      <c r="BI1339" t="s">
        <v>1547</v>
      </c>
      <c r="BJ1339">
        <v>0</v>
      </c>
      <c r="BK1339">
        <v>0</v>
      </c>
      <c r="BL1339" t="e" cm="1">
        <v>#N/A</v>
      </c>
      <c r="BM1339" t="s">
        <v>1547</v>
      </c>
      <c r="BN1339" t="s">
        <v>4414</v>
      </c>
      <c r="BO1339" t="s">
        <v>10265</v>
      </c>
      <c r="BP1339" t="e" cm="1">
        <v>#N/A</v>
      </c>
      <c r="BQ1339" t="s">
        <v>1547</v>
      </c>
      <c r="BR1339" t="s">
        <v>10269</v>
      </c>
      <c r="BS1339">
        <v>12</v>
      </c>
      <c r="BT1339" t="s">
        <v>1730</v>
      </c>
      <c r="BU1339" t="s">
        <v>16301</v>
      </c>
      <c r="BV1339" t="s">
        <v>4389</v>
      </c>
      <c r="BW1339" t="s">
        <v>8747</v>
      </c>
      <c r="BX1339" t="s">
        <v>10179</v>
      </c>
      <c r="BY1339" t="s">
        <v>8747</v>
      </c>
      <c r="BZ1339" t="s">
        <v>1547</v>
      </c>
      <c r="CA1339" t="s">
        <v>1744</v>
      </c>
      <c r="CB1339" t="s">
        <v>2001</v>
      </c>
      <c r="CC1339"/>
      <c r="CD1339" t="s">
        <v>998</v>
      </c>
      <c r="CE1339" t="s">
        <v>2799</v>
      </c>
      <c r="CF1339" t="s">
        <v>10301</v>
      </c>
      <c r="CG1339" t="s">
        <v>10302</v>
      </c>
      <c r="CH1339" t="s">
        <v>2799</v>
      </c>
      <c r="CI1339" t="s">
        <v>1547</v>
      </c>
      <c r="CJ1339" t="s">
        <v>4365</v>
      </c>
      <c r="CK1339" t="s">
        <v>1564</v>
      </c>
      <c r="CL1339"/>
      <c r="CM1339"/>
      <c r="CN1339" t="s">
        <v>13741</v>
      </c>
      <c r="CO1339" t="s">
        <v>3907</v>
      </c>
      <c r="CP1339" t="s">
        <v>13741</v>
      </c>
      <c r="CQ1339" t="s">
        <v>3907</v>
      </c>
      <c r="CR1339" t="s">
        <v>1547</v>
      </c>
      <c r="CS1339">
        <v>0</v>
      </c>
      <c r="CT1339" t="s">
        <v>1547</v>
      </c>
      <c r="CU1339" t="s">
        <v>1547</v>
      </c>
      <c r="CV1339" t="e">
        <v>#N/A</v>
      </c>
      <c r="CW1339" t="s">
        <v>1547</v>
      </c>
      <c r="CX1339" t="s">
        <v>1547</v>
      </c>
      <c r="CY1339">
        <v>1337</v>
      </c>
      <c r="CZ1339" t="s">
        <v>11417</v>
      </c>
      <c r="DA1339" t="s">
        <v>1547</v>
      </c>
      <c r="DB1339" t="s">
        <v>1881</v>
      </c>
      <c r="DC1339" t="s">
        <v>1882</v>
      </c>
      <c r="DD1339" t="s">
        <v>3907</v>
      </c>
      <c r="DE1339" t="s">
        <v>4364</v>
      </c>
      <c r="DF1339" t="s">
        <v>4389</v>
      </c>
      <c r="DG1339" t="s">
        <v>1547</v>
      </c>
      <c r="DH1339" t="s">
        <v>1547</v>
      </c>
      <c r="DI1339" t="s">
        <v>1892</v>
      </c>
      <c r="DJ1339" t="e">
        <v>#N/A</v>
      </c>
      <c r="DK1339"/>
      <c r="DL1339" t="s">
        <v>1892</v>
      </c>
      <c r="DM1339">
        <v>9</v>
      </c>
      <c r="DN1339" t="s">
        <v>1883</v>
      </c>
      <c r="DO1339" t="s">
        <v>1564</v>
      </c>
      <c r="DP1339" t="b">
        <v>1</v>
      </c>
      <c r="DQ1339" t="b">
        <v>0</v>
      </c>
      <c r="DR1339" t="b">
        <v>0</v>
      </c>
      <c r="DS1339" t="b">
        <v>0</v>
      </c>
      <c r="DT1339" t="b">
        <v>0</v>
      </c>
      <c r="DU1339" t="b">
        <v>0</v>
      </c>
      <c r="DV1339" t="b">
        <v>0</v>
      </c>
      <c r="DW1339">
        <v>0</v>
      </c>
      <c r="DX1339" t="b">
        <v>0</v>
      </c>
      <c r="DY1339" t="b">
        <v>0</v>
      </c>
      <c r="DZ1339" t="b">
        <v>0</v>
      </c>
      <c r="EA1339" t="b">
        <v>1</v>
      </c>
      <c r="EB1339" t="b">
        <v>0</v>
      </c>
      <c r="EC1339" t="b">
        <v>0</v>
      </c>
      <c r="ED1339" t="b">
        <v>0</v>
      </c>
      <c r="EE1339" t="b">
        <v>0</v>
      </c>
      <c r="EF1339" t="b">
        <v>0</v>
      </c>
      <c r="EG1339" t="b" cm="1">
        <v>1</v>
      </c>
      <c r="EH1339" t="b">
        <v>0</v>
      </c>
      <c r="EI1339" t="b">
        <v>0</v>
      </c>
      <c r="EJ1339" t="b">
        <v>1</v>
      </c>
      <c r="EK1339" t="s">
        <v>14461</v>
      </c>
      <c r="EL1339">
        <v>1</v>
      </c>
      <c r="EM1339">
        <v>3</v>
      </c>
      <c r="EN1339" t="b">
        <v>0</v>
      </c>
    </row>
    <row r="1340" spans="1:144" ht="15.75">
      <c r="A1340"/>
      <c r="B1340" t="s">
        <v>1564</v>
      </c>
      <c r="C1340" t="s">
        <v>4412</v>
      </c>
      <c r="D1340" t="s">
        <v>4416</v>
      </c>
      <c r="E1340" t="s">
        <v>4417</v>
      </c>
      <c r="F1340"/>
      <c r="G1340" t="s">
        <v>4416</v>
      </c>
      <c r="H1340" t="s">
        <v>4416</v>
      </c>
      <c r="I1340" t="s">
        <v>2798</v>
      </c>
      <c r="J1340"/>
      <c r="K1340"/>
      <c r="L1340" t="s">
        <v>1743</v>
      </c>
      <c r="M1340" t="s">
        <v>2001</v>
      </c>
      <c r="N1340"/>
      <c r="O1340"/>
      <c r="P1340" t="s">
        <v>1564</v>
      </c>
      <c r="Q1340" t="s">
        <v>4364</v>
      </c>
      <c r="R1340" t="s">
        <v>4365</v>
      </c>
      <c r="S1340"/>
      <c r="T1340"/>
      <c r="U1340" t="s">
        <v>13741</v>
      </c>
      <c r="V1340" t="s">
        <v>13742</v>
      </c>
      <c r="W1340"/>
      <c r="X1340"/>
      <c r="Y1340"/>
      <c r="Z1340"/>
      <c r="AA1340"/>
      <c r="AB1340"/>
      <c r="AC1340"/>
      <c r="AD1340"/>
      <c r="AE1340"/>
      <c r="AF1340"/>
      <c r="AG1340"/>
      <c r="AH1340"/>
      <c r="AI1340"/>
      <c r="AJ1340"/>
      <c r="AK1340"/>
      <c r="AL1340"/>
      <c r="AM1340"/>
      <c r="AN1340"/>
      <c r="AO1340" s="108" t="s">
        <v>43</v>
      </c>
      <c r="AP1340" t="s">
        <v>2868</v>
      </c>
      <c r="AQ1340">
        <v>42</v>
      </c>
      <c r="AR1340" t="e">
        <v>#N/A</v>
      </c>
      <c r="AS1340" t="s">
        <v>4412</v>
      </c>
      <c r="AT1340" t="e">
        <v>#N/A</v>
      </c>
      <c r="AU1340" t="s">
        <v>4417</v>
      </c>
      <c r="AV1340" t="s">
        <v>10304</v>
      </c>
      <c r="AW1340" t="s">
        <v>1744</v>
      </c>
      <c r="AX1340" t="s">
        <v>1740</v>
      </c>
      <c r="AY1340" t="s">
        <v>10305</v>
      </c>
      <c r="AZ1340" t="s">
        <v>4364</v>
      </c>
      <c r="BA1340" t="s">
        <v>10306</v>
      </c>
      <c r="BB1340" t="s">
        <v>2798</v>
      </c>
      <c r="BC1340" t="s">
        <v>1743</v>
      </c>
      <c r="BD1340" t="s">
        <v>10307</v>
      </c>
      <c r="BE1340" t="s">
        <v>4413</v>
      </c>
      <c r="BF1340">
        <v>1340</v>
      </c>
      <c r="BG1340">
        <v>1328</v>
      </c>
      <c r="BH1340">
        <v>0</v>
      </c>
      <c r="BI1340" t="s">
        <v>1547</v>
      </c>
      <c r="BJ1340">
        <v>0</v>
      </c>
      <c r="BK1340">
        <v>0</v>
      </c>
      <c r="BL1340" t="e" cm="1">
        <v>#N/A</v>
      </c>
      <c r="BM1340" t="s">
        <v>1547</v>
      </c>
      <c r="BN1340" t="s">
        <v>4414</v>
      </c>
      <c r="BO1340" t="s">
        <v>10265</v>
      </c>
      <c r="BP1340" t="e" cm="1">
        <v>#N/A</v>
      </c>
      <c r="BQ1340" t="s">
        <v>1547</v>
      </c>
      <c r="BR1340" t="s">
        <v>10269</v>
      </c>
      <c r="BS1340">
        <v>13</v>
      </c>
      <c r="BT1340" t="s">
        <v>1731</v>
      </c>
      <c r="BU1340" t="s">
        <v>16302</v>
      </c>
      <c r="BV1340" t="s">
        <v>4416</v>
      </c>
      <c r="BW1340" t="s">
        <v>10304</v>
      </c>
      <c r="BX1340" t="s">
        <v>10305</v>
      </c>
      <c r="BY1340" t="s">
        <v>1744</v>
      </c>
      <c r="BZ1340" t="s">
        <v>1547</v>
      </c>
      <c r="CA1340" t="s">
        <v>1744</v>
      </c>
      <c r="CB1340" t="s">
        <v>2001</v>
      </c>
      <c r="CC1340"/>
      <c r="CD1340" t="s">
        <v>998</v>
      </c>
      <c r="CE1340" t="s">
        <v>2798</v>
      </c>
      <c r="CF1340" t="s">
        <v>10308</v>
      </c>
      <c r="CG1340" t="s">
        <v>10309</v>
      </c>
      <c r="CH1340" t="s">
        <v>2798</v>
      </c>
      <c r="CI1340" t="s">
        <v>1547</v>
      </c>
      <c r="CJ1340" t="s">
        <v>4365</v>
      </c>
      <c r="CK1340" t="s">
        <v>1564</v>
      </c>
      <c r="CL1340"/>
      <c r="CM1340"/>
      <c r="CN1340" t="s">
        <v>13741</v>
      </c>
      <c r="CO1340" t="s">
        <v>13742</v>
      </c>
      <c r="CP1340" t="s">
        <v>13741</v>
      </c>
      <c r="CQ1340" t="s">
        <v>13742</v>
      </c>
      <c r="CR1340" t="s">
        <v>1547</v>
      </c>
      <c r="CS1340">
        <v>0</v>
      </c>
      <c r="CT1340" t="s">
        <v>1547</v>
      </c>
      <c r="CU1340" t="s">
        <v>1547</v>
      </c>
      <c r="CV1340" t="e">
        <v>#N/A</v>
      </c>
      <c r="CW1340" t="s">
        <v>1547</v>
      </c>
      <c r="CX1340" t="s">
        <v>1547</v>
      </c>
      <c r="CY1340">
        <v>1338</v>
      </c>
      <c r="CZ1340" t="s">
        <v>11418</v>
      </c>
      <c r="DA1340" t="s">
        <v>1547</v>
      </c>
      <c r="DB1340" t="s">
        <v>1881</v>
      </c>
      <c r="DC1340" t="s">
        <v>1882</v>
      </c>
      <c r="DD1340" t="s">
        <v>4417</v>
      </c>
      <c r="DE1340" t="s">
        <v>4364</v>
      </c>
      <c r="DF1340" t="s">
        <v>4416</v>
      </c>
      <c r="DG1340" t="s">
        <v>1547</v>
      </c>
      <c r="DH1340" t="s">
        <v>1547</v>
      </c>
      <c r="DI1340" t="s">
        <v>1892</v>
      </c>
      <c r="DJ1340" t="e">
        <v>#N/A</v>
      </c>
      <c r="DK1340"/>
      <c r="DL1340" t="s">
        <v>1892</v>
      </c>
      <c r="DM1340">
        <v>9</v>
      </c>
      <c r="DN1340" t="s">
        <v>1883</v>
      </c>
      <c r="DO1340" t="s">
        <v>1564</v>
      </c>
      <c r="DP1340" t="b">
        <v>1</v>
      </c>
      <c r="DQ1340" t="b">
        <v>0</v>
      </c>
      <c r="DR1340" t="b">
        <v>1</v>
      </c>
      <c r="DS1340" t="b">
        <v>0</v>
      </c>
      <c r="DT1340" t="b">
        <v>0</v>
      </c>
      <c r="DU1340" t="b">
        <v>0</v>
      </c>
      <c r="DV1340" t="b">
        <v>0</v>
      </c>
      <c r="DW1340">
        <v>0</v>
      </c>
      <c r="DX1340" t="b">
        <v>0</v>
      </c>
      <c r="DY1340" t="b">
        <v>0</v>
      </c>
      <c r="DZ1340" t="b">
        <v>0</v>
      </c>
      <c r="EA1340" t="b">
        <v>1</v>
      </c>
      <c r="EB1340" t="b">
        <v>0</v>
      </c>
      <c r="EC1340" t="b">
        <v>0</v>
      </c>
      <c r="ED1340" t="b">
        <v>0</v>
      </c>
      <c r="EE1340" t="b">
        <v>0</v>
      </c>
      <c r="EF1340" t="b">
        <v>0</v>
      </c>
      <c r="EG1340" t="b" cm="1">
        <v>1</v>
      </c>
      <c r="EH1340" t="b">
        <v>0</v>
      </c>
      <c r="EI1340" t="b">
        <v>0</v>
      </c>
      <c r="EJ1340" t="b">
        <v>1</v>
      </c>
      <c r="EK1340" t="s">
        <v>14461</v>
      </c>
      <c r="EL1340">
        <v>1</v>
      </c>
      <c r="EM1340">
        <v>25</v>
      </c>
      <c r="EN1340" t="b">
        <v>0</v>
      </c>
    </row>
    <row r="1341" spans="1:144" ht="15.75">
      <c r="A1341"/>
      <c r="B1341" t="s">
        <v>1564</v>
      </c>
      <c r="C1341" t="s">
        <v>4412</v>
      </c>
      <c r="D1341" t="s">
        <v>4418</v>
      </c>
      <c r="E1341" t="s">
        <v>4419</v>
      </c>
      <c r="F1341"/>
      <c r="G1341" t="s">
        <v>4418</v>
      </c>
      <c r="H1341" t="s">
        <v>4418</v>
      </c>
      <c r="I1341" t="s">
        <v>2798</v>
      </c>
      <c r="J1341"/>
      <c r="K1341"/>
      <c r="L1341" t="s">
        <v>1743</v>
      </c>
      <c r="M1341" t="s">
        <v>2001</v>
      </c>
      <c r="N1341"/>
      <c r="O1341"/>
      <c r="P1341" t="s">
        <v>1564</v>
      </c>
      <c r="Q1341" t="s">
        <v>4364</v>
      </c>
      <c r="R1341" t="s">
        <v>4365</v>
      </c>
      <c r="S1341"/>
      <c r="T1341"/>
      <c r="U1341" t="s">
        <v>13741</v>
      </c>
      <c r="V1341" t="s">
        <v>13743</v>
      </c>
      <c r="W1341"/>
      <c r="X1341"/>
      <c r="Y1341"/>
      <c r="Z1341"/>
      <c r="AA1341"/>
      <c r="AB1341"/>
      <c r="AC1341"/>
      <c r="AD1341"/>
      <c r="AE1341"/>
      <c r="AF1341"/>
      <c r="AG1341"/>
      <c r="AH1341"/>
      <c r="AI1341"/>
      <c r="AJ1341"/>
      <c r="AK1341"/>
      <c r="AL1341"/>
      <c r="AM1341"/>
      <c r="AN1341"/>
      <c r="AO1341" s="108" t="s">
        <v>43</v>
      </c>
      <c r="AP1341" t="s">
        <v>2868</v>
      </c>
      <c r="AQ1341">
        <v>43</v>
      </c>
      <c r="AR1341" t="e">
        <v>#N/A</v>
      </c>
      <c r="AS1341" t="s">
        <v>4412</v>
      </c>
      <c r="AT1341" t="e">
        <v>#N/A</v>
      </c>
      <c r="AU1341" t="s">
        <v>4419</v>
      </c>
      <c r="AV1341" t="s">
        <v>10311</v>
      </c>
      <c r="AW1341" t="s">
        <v>1744</v>
      </c>
      <c r="AX1341" t="s">
        <v>1740</v>
      </c>
      <c r="AY1341" t="s">
        <v>10312</v>
      </c>
      <c r="AZ1341" t="s">
        <v>4364</v>
      </c>
      <c r="BA1341" t="s">
        <v>10313</v>
      </c>
      <c r="BB1341" t="s">
        <v>2798</v>
      </c>
      <c r="BC1341" t="s">
        <v>1743</v>
      </c>
      <c r="BD1341" t="s">
        <v>10314</v>
      </c>
      <c r="BE1341" t="s">
        <v>4413</v>
      </c>
      <c r="BF1341">
        <v>1341</v>
      </c>
      <c r="BG1341">
        <v>1328</v>
      </c>
      <c r="BH1341">
        <v>0</v>
      </c>
      <c r="BI1341" t="s">
        <v>1547</v>
      </c>
      <c r="BJ1341">
        <v>0</v>
      </c>
      <c r="BK1341">
        <v>0</v>
      </c>
      <c r="BL1341" t="e" cm="1">
        <v>#N/A</v>
      </c>
      <c r="BM1341" t="s">
        <v>1547</v>
      </c>
      <c r="BN1341" t="s">
        <v>4414</v>
      </c>
      <c r="BO1341" t="s">
        <v>10265</v>
      </c>
      <c r="BP1341" t="e" cm="1">
        <v>#N/A</v>
      </c>
      <c r="BQ1341" t="s">
        <v>1547</v>
      </c>
      <c r="BR1341" t="s">
        <v>10269</v>
      </c>
      <c r="BS1341">
        <v>14</v>
      </c>
      <c r="BT1341" t="s">
        <v>5141</v>
      </c>
      <c r="BU1341" t="s">
        <v>16303</v>
      </c>
      <c r="BV1341" t="s">
        <v>4418</v>
      </c>
      <c r="BW1341" t="s">
        <v>10311</v>
      </c>
      <c r="BX1341" t="s">
        <v>10312</v>
      </c>
      <c r="BY1341" t="s">
        <v>1744</v>
      </c>
      <c r="BZ1341" t="s">
        <v>1547</v>
      </c>
      <c r="CA1341" t="s">
        <v>1744</v>
      </c>
      <c r="CB1341" t="s">
        <v>2001</v>
      </c>
      <c r="CC1341"/>
      <c r="CD1341" t="s">
        <v>998</v>
      </c>
      <c r="CE1341" t="s">
        <v>2798</v>
      </c>
      <c r="CF1341" t="s">
        <v>10315</v>
      </c>
      <c r="CG1341" t="s">
        <v>10316</v>
      </c>
      <c r="CH1341" t="s">
        <v>2798</v>
      </c>
      <c r="CI1341" t="s">
        <v>1547</v>
      </c>
      <c r="CJ1341" t="s">
        <v>4365</v>
      </c>
      <c r="CK1341" t="s">
        <v>1564</v>
      </c>
      <c r="CL1341"/>
      <c r="CM1341"/>
      <c r="CN1341" t="s">
        <v>13741</v>
      </c>
      <c r="CO1341" t="s">
        <v>13743</v>
      </c>
      <c r="CP1341" t="s">
        <v>13741</v>
      </c>
      <c r="CQ1341" t="s">
        <v>13743</v>
      </c>
      <c r="CR1341" t="s">
        <v>1547</v>
      </c>
      <c r="CS1341">
        <v>0</v>
      </c>
      <c r="CT1341" t="s">
        <v>1547</v>
      </c>
      <c r="CU1341" t="s">
        <v>1547</v>
      </c>
      <c r="CV1341" t="e">
        <v>#N/A</v>
      </c>
      <c r="CW1341" t="s">
        <v>1547</v>
      </c>
      <c r="CX1341" t="s">
        <v>1547</v>
      </c>
      <c r="CY1341">
        <v>1339</v>
      </c>
      <c r="CZ1341" t="s">
        <v>11419</v>
      </c>
      <c r="DA1341" t="s">
        <v>1547</v>
      </c>
      <c r="DB1341" t="s">
        <v>1881</v>
      </c>
      <c r="DC1341" t="s">
        <v>1882</v>
      </c>
      <c r="DD1341" t="s">
        <v>4419</v>
      </c>
      <c r="DE1341" t="s">
        <v>4364</v>
      </c>
      <c r="DF1341" t="s">
        <v>4418</v>
      </c>
      <c r="DG1341" t="s">
        <v>1547</v>
      </c>
      <c r="DH1341" t="s">
        <v>1547</v>
      </c>
      <c r="DI1341" t="s">
        <v>1892</v>
      </c>
      <c r="DJ1341" t="e">
        <v>#N/A</v>
      </c>
      <c r="DK1341"/>
      <c r="DL1341" t="s">
        <v>1892</v>
      </c>
      <c r="DM1341">
        <v>9</v>
      </c>
      <c r="DN1341" t="s">
        <v>1883</v>
      </c>
      <c r="DO1341" t="s">
        <v>1564</v>
      </c>
      <c r="DP1341" t="b">
        <v>1</v>
      </c>
      <c r="DQ1341" t="b">
        <v>0</v>
      </c>
      <c r="DR1341" t="b">
        <v>1</v>
      </c>
      <c r="DS1341" t="b">
        <v>0</v>
      </c>
      <c r="DT1341" t="b">
        <v>0</v>
      </c>
      <c r="DU1341" t="b">
        <v>0</v>
      </c>
      <c r="DV1341" t="b">
        <v>0</v>
      </c>
      <c r="DW1341">
        <v>0</v>
      </c>
      <c r="DX1341" t="b">
        <v>0</v>
      </c>
      <c r="DY1341" t="b">
        <v>0</v>
      </c>
      <c r="DZ1341" t="b">
        <v>0</v>
      </c>
      <c r="EA1341" t="b">
        <v>1</v>
      </c>
      <c r="EB1341" t="b">
        <v>0</v>
      </c>
      <c r="EC1341" t="b">
        <v>0</v>
      </c>
      <c r="ED1341" t="b">
        <v>0</v>
      </c>
      <c r="EE1341" t="b">
        <v>0</v>
      </c>
      <c r="EF1341" t="b">
        <v>0</v>
      </c>
      <c r="EG1341" t="b" cm="1">
        <v>1</v>
      </c>
      <c r="EH1341" t="b">
        <v>0</v>
      </c>
      <c r="EI1341" t="b">
        <v>0</v>
      </c>
      <c r="EJ1341" t="b">
        <v>1</v>
      </c>
      <c r="EK1341" t="s">
        <v>14461</v>
      </c>
      <c r="EL1341">
        <v>1</v>
      </c>
      <c r="EM1341">
        <v>26</v>
      </c>
      <c r="EN1341" t="b">
        <v>0</v>
      </c>
    </row>
    <row r="1342" spans="1:144" ht="15.75">
      <c r="A1342"/>
      <c r="B1342" t="s">
        <v>1564</v>
      </c>
      <c r="C1342" t="s">
        <v>4412</v>
      </c>
      <c r="D1342" t="s">
        <v>4395</v>
      </c>
      <c r="E1342" t="s">
        <v>4396</v>
      </c>
      <c r="F1342"/>
      <c r="G1342" t="s">
        <v>4395</v>
      </c>
      <c r="H1342" t="s">
        <v>4397</v>
      </c>
      <c r="I1342" t="s">
        <v>2798</v>
      </c>
      <c r="J1342"/>
      <c r="K1342"/>
      <c r="L1342" t="s">
        <v>1743</v>
      </c>
      <c r="M1342" t="s">
        <v>2003</v>
      </c>
      <c r="N1342"/>
      <c r="O1342"/>
      <c r="P1342" t="s">
        <v>1564</v>
      </c>
      <c r="Q1342" t="s">
        <v>4364</v>
      </c>
      <c r="R1342" t="s">
        <v>4365</v>
      </c>
      <c r="S1342"/>
      <c r="T1342"/>
      <c r="U1342" t="s">
        <v>13741</v>
      </c>
      <c r="V1342" t="s">
        <v>13737</v>
      </c>
      <c r="W1342"/>
      <c r="X1342"/>
      <c r="Y1342"/>
      <c r="Z1342"/>
      <c r="AA1342"/>
      <c r="AB1342"/>
      <c r="AC1342"/>
      <c r="AD1342"/>
      <c r="AE1342"/>
      <c r="AF1342"/>
      <c r="AG1342"/>
      <c r="AH1342"/>
      <c r="AI1342"/>
      <c r="AJ1342"/>
      <c r="AK1342"/>
      <c r="AL1342"/>
      <c r="AM1342"/>
      <c r="AN1342"/>
      <c r="AO1342" s="108" t="s">
        <v>43</v>
      </c>
      <c r="AP1342" t="s">
        <v>2868</v>
      </c>
      <c r="AQ1342">
        <v>44</v>
      </c>
      <c r="AR1342" t="e">
        <v>#N/A</v>
      </c>
      <c r="AS1342" t="s">
        <v>4412</v>
      </c>
      <c r="AT1342" t="e">
        <v>#N/A</v>
      </c>
      <c r="AU1342" t="s">
        <v>4396</v>
      </c>
      <c r="AV1342" t="s">
        <v>10200</v>
      </c>
      <c r="AW1342" t="s">
        <v>1744</v>
      </c>
      <c r="AX1342" t="s">
        <v>1740</v>
      </c>
      <c r="AY1342" t="s">
        <v>10201</v>
      </c>
      <c r="AZ1342" t="s">
        <v>4364</v>
      </c>
      <c r="BA1342" t="s">
        <v>10202</v>
      </c>
      <c r="BB1342" t="s">
        <v>2798</v>
      </c>
      <c r="BC1342" t="s">
        <v>1743</v>
      </c>
      <c r="BD1342" t="s">
        <v>10203</v>
      </c>
      <c r="BE1342" t="s">
        <v>4413</v>
      </c>
      <c r="BF1342">
        <v>1315</v>
      </c>
      <c r="BG1342">
        <v>1328</v>
      </c>
      <c r="BH1342">
        <v>0</v>
      </c>
      <c r="BI1342" t="s">
        <v>1547</v>
      </c>
      <c r="BJ1342">
        <v>0</v>
      </c>
      <c r="BK1342">
        <v>0</v>
      </c>
      <c r="BL1342" t="e" cm="1">
        <v>#N/A</v>
      </c>
      <c r="BM1342" t="s">
        <v>1547</v>
      </c>
      <c r="BN1342" t="s">
        <v>4414</v>
      </c>
      <c r="BO1342" t="s">
        <v>10265</v>
      </c>
      <c r="BP1342" t="e" cm="1">
        <v>#N/A</v>
      </c>
      <c r="BQ1342" t="s">
        <v>1547</v>
      </c>
      <c r="BR1342" t="s">
        <v>10269</v>
      </c>
      <c r="BS1342">
        <v>15</v>
      </c>
      <c r="BT1342" t="s">
        <v>5153</v>
      </c>
      <c r="BU1342" t="s">
        <v>16304</v>
      </c>
      <c r="BV1342" t="s">
        <v>4395</v>
      </c>
      <c r="BW1342" t="s">
        <v>10200</v>
      </c>
      <c r="BX1342" t="s">
        <v>10204</v>
      </c>
      <c r="BY1342" t="s">
        <v>1744</v>
      </c>
      <c r="BZ1342" t="s">
        <v>1547</v>
      </c>
      <c r="CA1342" t="s">
        <v>1744</v>
      </c>
      <c r="CB1342" t="s">
        <v>2003</v>
      </c>
      <c r="CC1342"/>
      <c r="CD1342" t="s">
        <v>998</v>
      </c>
      <c r="CE1342" t="s">
        <v>2798</v>
      </c>
      <c r="CF1342" t="s">
        <v>10318</v>
      </c>
      <c r="CG1342" t="s">
        <v>10319</v>
      </c>
      <c r="CH1342" t="s">
        <v>2798</v>
      </c>
      <c r="CI1342" t="s">
        <v>1547</v>
      </c>
      <c r="CJ1342" t="s">
        <v>4365</v>
      </c>
      <c r="CK1342" t="s">
        <v>1564</v>
      </c>
      <c r="CL1342"/>
      <c r="CM1342"/>
      <c r="CN1342" t="s">
        <v>13741</v>
      </c>
      <c r="CO1342" t="s">
        <v>13737</v>
      </c>
      <c r="CP1342" t="s">
        <v>13741</v>
      </c>
      <c r="CQ1342" t="s">
        <v>13737</v>
      </c>
      <c r="CR1342" t="s">
        <v>1547</v>
      </c>
      <c r="CS1342">
        <v>0</v>
      </c>
      <c r="CT1342" t="s">
        <v>1547</v>
      </c>
      <c r="CU1342" t="s">
        <v>1547</v>
      </c>
      <c r="CV1342" t="e">
        <v>#N/A</v>
      </c>
      <c r="CW1342" t="s">
        <v>1547</v>
      </c>
      <c r="CX1342" t="s">
        <v>1547</v>
      </c>
      <c r="CY1342">
        <v>1340</v>
      </c>
      <c r="CZ1342" t="s">
        <v>11420</v>
      </c>
      <c r="DA1342" t="s">
        <v>1547</v>
      </c>
      <c r="DB1342" t="s">
        <v>1881</v>
      </c>
      <c r="DC1342" t="s">
        <v>1882</v>
      </c>
      <c r="DD1342" t="s">
        <v>4396</v>
      </c>
      <c r="DE1342" t="s">
        <v>4364</v>
      </c>
      <c r="DF1342" t="s">
        <v>4395</v>
      </c>
      <c r="DG1342" t="s">
        <v>1547</v>
      </c>
      <c r="DH1342" t="s">
        <v>1547</v>
      </c>
      <c r="DI1342" t="s">
        <v>1892</v>
      </c>
      <c r="DJ1342" t="e">
        <v>#N/A</v>
      </c>
      <c r="DK1342"/>
      <c r="DL1342" t="s">
        <v>1892</v>
      </c>
      <c r="DM1342">
        <v>9</v>
      </c>
      <c r="DN1342" t="s">
        <v>1883</v>
      </c>
      <c r="DO1342" t="s">
        <v>1564</v>
      </c>
      <c r="DP1342" t="b">
        <v>1</v>
      </c>
      <c r="DQ1342" t="b">
        <v>0</v>
      </c>
      <c r="DR1342" t="b">
        <v>0</v>
      </c>
      <c r="DS1342" t="b">
        <v>0</v>
      </c>
      <c r="DT1342" t="b">
        <v>0</v>
      </c>
      <c r="DU1342" t="b">
        <v>0</v>
      </c>
      <c r="DV1342" t="b">
        <v>0</v>
      </c>
      <c r="DW1342">
        <v>0</v>
      </c>
      <c r="DX1342" t="b">
        <v>0</v>
      </c>
      <c r="DY1342" t="b">
        <v>0</v>
      </c>
      <c r="DZ1342" t="b">
        <v>0</v>
      </c>
      <c r="EA1342" t="b">
        <v>1</v>
      </c>
      <c r="EB1342" t="b">
        <v>0</v>
      </c>
      <c r="EC1342" t="b">
        <v>0</v>
      </c>
      <c r="ED1342" t="b">
        <v>0</v>
      </c>
      <c r="EE1342" t="b">
        <v>0</v>
      </c>
      <c r="EF1342" t="b">
        <v>0</v>
      </c>
      <c r="EG1342" t="b" cm="1">
        <v>1</v>
      </c>
      <c r="EH1342" t="b">
        <v>0</v>
      </c>
      <c r="EI1342" t="b">
        <v>0</v>
      </c>
      <c r="EJ1342" t="b">
        <v>1</v>
      </c>
      <c r="EK1342" t="s">
        <v>14461</v>
      </c>
      <c r="EL1342">
        <v>1</v>
      </c>
      <c r="EM1342">
        <v>11</v>
      </c>
      <c r="EN1342" t="b">
        <v>0</v>
      </c>
    </row>
    <row r="1343" spans="1:144" ht="15.75">
      <c r="A1343"/>
      <c r="B1343" t="s">
        <v>1564</v>
      </c>
      <c r="C1343" t="s">
        <v>4412</v>
      </c>
      <c r="D1343" t="s">
        <v>4398</v>
      </c>
      <c r="E1343" t="s">
        <v>4399</v>
      </c>
      <c r="F1343"/>
      <c r="G1343" t="s">
        <v>4398</v>
      </c>
      <c r="H1343" t="s">
        <v>4400</v>
      </c>
      <c r="I1343" t="s">
        <v>2798</v>
      </c>
      <c r="J1343"/>
      <c r="K1343"/>
      <c r="L1343" t="s">
        <v>1743</v>
      </c>
      <c r="M1343" t="s">
        <v>2003</v>
      </c>
      <c r="N1343"/>
      <c r="O1343"/>
      <c r="P1343" t="s">
        <v>1564</v>
      </c>
      <c r="Q1343" t="s">
        <v>4364</v>
      </c>
      <c r="R1343" t="s">
        <v>4365</v>
      </c>
      <c r="S1343"/>
      <c r="T1343"/>
      <c r="U1343" t="s">
        <v>13741</v>
      </c>
      <c r="V1343" t="s">
        <v>13738</v>
      </c>
      <c r="W1343"/>
      <c r="X1343"/>
      <c r="Y1343"/>
      <c r="Z1343"/>
      <c r="AA1343"/>
      <c r="AB1343"/>
      <c r="AC1343"/>
      <c r="AD1343"/>
      <c r="AE1343"/>
      <c r="AF1343"/>
      <c r="AG1343"/>
      <c r="AH1343"/>
      <c r="AI1343"/>
      <c r="AJ1343"/>
      <c r="AK1343"/>
      <c r="AL1343"/>
      <c r="AM1343"/>
      <c r="AN1343"/>
      <c r="AO1343" s="108" t="s">
        <v>43</v>
      </c>
      <c r="AP1343" t="s">
        <v>2868</v>
      </c>
      <c r="AQ1343">
        <v>45</v>
      </c>
      <c r="AR1343" t="e">
        <v>#N/A</v>
      </c>
      <c r="AS1343" t="s">
        <v>4412</v>
      </c>
      <c r="AT1343" t="e">
        <v>#N/A</v>
      </c>
      <c r="AU1343" t="s">
        <v>4399</v>
      </c>
      <c r="AV1343" t="s">
        <v>10208</v>
      </c>
      <c r="AW1343" t="s">
        <v>1744</v>
      </c>
      <c r="AX1343" t="s">
        <v>1740</v>
      </c>
      <c r="AY1343" t="s">
        <v>10209</v>
      </c>
      <c r="AZ1343" t="s">
        <v>4364</v>
      </c>
      <c r="BA1343" t="s">
        <v>10210</v>
      </c>
      <c r="BB1343" t="s">
        <v>2798</v>
      </c>
      <c r="BC1343" t="s">
        <v>1743</v>
      </c>
      <c r="BD1343" t="s">
        <v>10211</v>
      </c>
      <c r="BE1343" t="s">
        <v>4413</v>
      </c>
      <c r="BF1343">
        <v>1316</v>
      </c>
      <c r="BG1343">
        <v>1328</v>
      </c>
      <c r="BH1343">
        <v>0</v>
      </c>
      <c r="BI1343" t="s">
        <v>1547</v>
      </c>
      <c r="BJ1343">
        <v>0</v>
      </c>
      <c r="BK1343">
        <v>0</v>
      </c>
      <c r="BL1343" t="e" cm="1">
        <v>#N/A</v>
      </c>
      <c r="BM1343" t="s">
        <v>1547</v>
      </c>
      <c r="BN1343" t="s">
        <v>4414</v>
      </c>
      <c r="BO1343" t="s">
        <v>10265</v>
      </c>
      <c r="BP1343" t="e" cm="1">
        <v>#N/A</v>
      </c>
      <c r="BQ1343" t="s">
        <v>1547</v>
      </c>
      <c r="BR1343" t="s">
        <v>10269</v>
      </c>
      <c r="BS1343">
        <v>16</v>
      </c>
      <c r="BT1343" t="s">
        <v>5165</v>
      </c>
      <c r="BU1343" t="s">
        <v>16305</v>
      </c>
      <c r="BV1343" t="s">
        <v>4398</v>
      </c>
      <c r="BW1343" t="s">
        <v>10208</v>
      </c>
      <c r="BX1343" t="s">
        <v>10212</v>
      </c>
      <c r="BY1343" t="s">
        <v>1744</v>
      </c>
      <c r="BZ1343" t="s">
        <v>1547</v>
      </c>
      <c r="CA1343" t="s">
        <v>1744</v>
      </c>
      <c r="CB1343" t="s">
        <v>2003</v>
      </c>
      <c r="CC1343"/>
      <c r="CD1343" t="s">
        <v>998</v>
      </c>
      <c r="CE1343" t="s">
        <v>2798</v>
      </c>
      <c r="CF1343" t="s">
        <v>10321</v>
      </c>
      <c r="CG1343" t="s">
        <v>10322</v>
      </c>
      <c r="CH1343" t="s">
        <v>2798</v>
      </c>
      <c r="CI1343" t="s">
        <v>1547</v>
      </c>
      <c r="CJ1343" t="s">
        <v>4365</v>
      </c>
      <c r="CK1343" t="s">
        <v>1564</v>
      </c>
      <c r="CL1343"/>
      <c r="CM1343"/>
      <c r="CN1343" t="s">
        <v>13741</v>
      </c>
      <c r="CO1343" t="s">
        <v>13738</v>
      </c>
      <c r="CP1343" t="s">
        <v>13741</v>
      </c>
      <c r="CQ1343" t="s">
        <v>13738</v>
      </c>
      <c r="CR1343" t="s">
        <v>1547</v>
      </c>
      <c r="CS1343">
        <v>0</v>
      </c>
      <c r="CT1343" t="s">
        <v>1547</v>
      </c>
      <c r="CU1343" t="s">
        <v>1547</v>
      </c>
      <c r="CV1343" t="e">
        <v>#N/A</v>
      </c>
      <c r="CW1343" t="s">
        <v>1547</v>
      </c>
      <c r="CX1343" t="s">
        <v>1547</v>
      </c>
      <c r="CY1343">
        <v>1341</v>
      </c>
      <c r="CZ1343" t="s">
        <v>11421</v>
      </c>
      <c r="DA1343" t="s">
        <v>1547</v>
      </c>
      <c r="DB1343" t="s">
        <v>1881</v>
      </c>
      <c r="DC1343" t="s">
        <v>1882</v>
      </c>
      <c r="DD1343" t="s">
        <v>4399</v>
      </c>
      <c r="DE1343" t="s">
        <v>4364</v>
      </c>
      <c r="DF1343" t="s">
        <v>4398</v>
      </c>
      <c r="DG1343" t="s">
        <v>1547</v>
      </c>
      <c r="DH1343" t="s">
        <v>1547</v>
      </c>
      <c r="DI1343" t="s">
        <v>1892</v>
      </c>
      <c r="DJ1343" t="e">
        <v>#N/A</v>
      </c>
      <c r="DK1343"/>
      <c r="DL1343" t="s">
        <v>1892</v>
      </c>
      <c r="DM1343">
        <v>9</v>
      </c>
      <c r="DN1343" t="s">
        <v>1883</v>
      </c>
      <c r="DO1343" t="s">
        <v>1564</v>
      </c>
      <c r="DP1343" t="b">
        <v>1</v>
      </c>
      <c r="DQ1343" t="b">
        <v>0</v>
      </c>
      <c r="DR1343" t="b">
        <v>0</v>
      </c>
      <c r="DS1343" t="b">
        <v>0</v>
      </c>
      <c r="DT1343" t="b">
        <v>0</v>
      </c>
      <c r="DU1343" t="b">
        <v>0</v>
      </c>
      <c r="DV1343" t="b">
        <v>0</v>
      </c>
      <c r="DW1343">
        <v>0</v>
      </c>
      <c r="DX1343" t="b">
        <v>0</v>
      </c>
      <c r="DY1343" t="b">
        <v>0</v>
      </c>
      <c r="DZ1343" t="b">
        <v>0</v>
      </c>
      <c r="EA1343" t="b">
        <v>1</v>
      </c>
      <c r="EB1343" t="b">
        <v>0</v>
      </c>
      <c r="EC1343" t="b">
        <v>0</v>
      </c>
      <c r="ED1343" t="b">
        <v>0</v>
      </c>
      <c r="EE1343" t="b">
        <v>0</v>
      </c>
      <c r="EF1343" t="b">
        <v>0</v>
      </c>
      <c r="EG1343" t="b" cm="1">
        <v>1</v>
      </c>
      <c r="EH1343" t="b">
        <v>0</v>
      </c>
      <c r="EI1343" t="b">
        <v>0</v>
      </c>
      <c r="EJ1343" t="b">
        <v>1</v>
      </c>
      <c r="EK1343" t="s">
        <v>14461</v>
      </c>
      <c r="EL1343">
        <v>1</v>
      </c>
      <c r="EM1343">
        <v>9</v>
      </c>
      <c r="EN1343" t="b">
        <v>0</v>
      </c>
    </row>
    <row r="1344" spans="1:144" ht="15.75">
      <c r="A1344"/>
      <c r="B1344" t="s">
        <v>1564</v>
      </c>
      <c r="C1344" t="s">
        <v>4412</v>
      </c>
      <c r="D1344" t="s">
        <v>4401</v>
      </c>
      <c r="E1344" t="s">
        <v>4402</v>
      </c>
      <c r="F1344"/>
      <c r="G1344" t="s">
        <v>4401</v>
      </c>
      <c r="H1344"/>
      <c r="I1344" t="s">
        <v>2798</v>
      </c>
      <c r="J1344"/>
      <c r="K1344"/>
      <c r="L1344" t="s">
        <v>1743</v>
      </c>
      <c r="M1344" t="s">
        <v>2003</v>
      </c>
      <c r="N1344"/>
      <c r="O1344"/>
      <c r="P1344" t="s">
        <v>1564</v>
      </c>
      <c r="Q1344" t="s">
        <v>4364</v>
      </c>
      <c r="R1344" t="s">
        <v>4365</v>
      </c>
      <c r="S1344"/>
      <c r="T1344"/>
      <c r="U1344" t="s">
        <v>13741</v>
      </c>
      <c r="V1344" t="s">
        <v>13739</v>
      </c>
      <c r="W1344"/>
      <c r="X1344"/>
      <c r="Y1344"/>
      <c r="Z1344"/>
      <c r="AA1344"/>
      <c r="AB1344"/>
      <c r="AC1344"/>
      <c r="AD1344"/>
      <c r="AE1344"/>
      <c r="AF1344"/>
      <c r="AG1344"/>
      <c r="AH1344"/>
      <c r="AI1344"/>
      <c r="AJ1344"/>
      <c r="AK1344"/>
      <c r="AL1344"/>
      <c r="AM1344"/>
      <c r="AN1344"/>
      <c r="AO1344" s="108" t="s">
        <v>43</v>
      </c>
      <c r="AP1344" t="s">
        <v>2868</v>
      </c>
      <c r="AQ1344">
        <v>46</v>
      </c>
      <c r="AR1344" t="e">
        <v>#N/A</v>
      </c>
      <c r="AS1344" t="s">
        <v>4412</v>
      </c>
      <c r="AT1344" t="e">
        <v>#N/A</v>
      </c>
      <c r="AU1344" t="s">
        <v>4402</v>
      </c>
      <c r="AV1344" t="s">
        <v>10216</v>
      </c>
      <c r="AW1344" t="s">
        <v>1744</v>
      </c>
      <c r="AX1344" t="s">
        <v>1740</v>
      </c>
      <c r="AY1344" t="s">
        <v>10217</v>
      </c>
      <c r="AZ1344" t="s">
        <v>4364</v>
      </c>
      <c r="BA1344" t="s">
        <v>10218</v>
      </c>
      <c r="BB1344" t="s">
        <v>2798</v>
      </c>
      <c r="BC1344" t="s">
        <v>1743</v>
      </c>
      <c r="BD1344" t="s">
        <v>10219</v>
      </c>
      <c r="BE1344" t="s">
        <v>4413</v>
      </c>
      <c r="BF1344">
        <v>1317</v>
      </c>
      <c r="BG1344">
        <v>1328</v>
      </c>
      <c r="BH1344">
        <v>0</v>
      </c>
      <c r="BI1344" t="s">
        <v>1547</v>
      </c>
      <c r="BJ1344">
        <v>0</v>
      </c>
      <c r="BK1344">
        <v>0</v>
      </c>
      <c r="BL1344" t="e" cm="1">
        <v>#N/A</v>
      </c>
      <c r="BM1344" t="s">
        <v>1547</v>
      </c>
      <c r="BN1344" t="s">
        <v>4414</v>
      </c>
      <c r="BO1344" t="s">
        <v>10265</v>
      </c>
      <c r="BP1344" t="e" cm="1">
        <v>#N/A</v>
      </c>
      <c r="BQ1344" t="s">
        <v>1547</v>
      </c>
      <c r="BR1344" t="s">
        <v>10269</v>
      </c>
      <c r="BS1344">
        <v>17</v>
      </c>
      <c r="BT1344" t="s">
        <v>5174</v>
      </c>
      <c r="BU1344" t="s">
        <v>16306</v>
      </c>
      <c r="BV1344" t="s">
        <v>4401</v>
      </c>
      <c r="BW1344" t="s">
        <v>10216</v>
      </c>
      <c r="BX1344" t="s">
        <v>1744</v>
      </c>
      <c r="BY1344" t="s">
        <v>1744</v>
      </c>
      <c r="BZ1344" t="s">
        <v>1547</v>
      </c>
      <c r="CA1344" t="s">
        <v>1744</v>
      </c>
      <c r="CB1344" t="s">
        <v>2003</v>
      </c>
      <c r="CC1344"/>
      <c r="CD1344" t="s">
        <v>998</v>
      </c>
      <c r="CE1344" t="s">
        <v>2798</v>
      </c>
      <c r="CF1344" t="s">
        <v>10324</v>
      </c>
      <c r="CG1344" t="s">
        <v>10325</v>
      </c>
      <c r="CH1344" t="s">
        <v>2798</v>
      </c>
      <c r="CI1344" t="s">
        <v>1547</v>
      </c>
      <c r="CJ1344" t="s">
        <v>4365</v>
      </c>
      <c r="CK1344" t="s">
        <v>1564</v>
      </c>
      <c r="CL1344"/>
      <c r="CM1344"/>
      <c r="CN1344" t="s">
        <v>13741</v>
      </c>
      <c r="CO1344" t="s">
        <v>13739</v>
      </c>
      <c r="CP1344" t="s">
        <v>13741</v>
      </c>
      <c r="CQ1344" t="s">
        <v>13739</v>
      </c>
      <c r="CR1344" t="s">
        <v>1547</v>
      </c>
      <c r="CS1344">
        <v>0</v>
      </c>
      <c r="CT1344" t="s">
        <v>1547</v>
      </c>
      <c r="CU1344" t="s">
        <v>1547</v>
      </c>
      <c r="CV1344" t="e">
        <v>#N/A</v>
      </c>
      <c r="CW1344" t="s">
        <v>1547</v>
      </c>
      <c r="CX1344" t="s">
        <v>1547</v>
      </c>
      <c r="CY1344">
        <v>1342</v>
      </c>
      <c r="CZ1344" t="s">
        <v>11422</v>
      </c>
      <c r="DA1344" t="s">
        <v>1547</v>
      </c>
      <c r="DB1344" t="s">
        <v>1881</v>
      </c>
      <c r="DC1344" t="s">
        <v>1882</v>
      </c>
      <c r="DD1344" t="s">
        <v>4402</v>
      </c>
      <c r="DE1344" t="s">
        <v>4364</v>
      </c>
      <c r="DF1344" t="s">
        <v>4401</v>
      </c>
      <c r="DG1344" t="s">
        <v>1547</v>
      </c>
      <c r="DH1344" t="s">
        <v>1547</v>
      </c>
      <c r="DI1344" t="s">
        <v>1892</v>
      </c>
      <c r="DJ1344" t="e">
        <v>#N/A</v>
      </c>
      <c r="DK1344"/>
      <c r="DL1344" t="s">
        <v>1892</v>
      </c>
      <c r="DM1344">
        <v>9</v>
      </c>
      <c r="DN1344" t="s">
        <v>1883</v>
      </c>
      <c r="DO1344" t="s">
        <v>1564</v>
      </c>
      <c r="DP1344" t="b">
        <v>1</v>
      </c>
      <c r="DQ1344" t="b">
        <v>0</v>
      </c>
      <c r="DR1344" t="b">
        <v>0</v>
      </c>
      <c r="DS1344" t="b">
        <v>0</v>
      </c>
      <c r="DT1344" t="b">
        <v>0</v>
      </c>
      <c r="DU1344" t="b">
        <v>0</v>
      </c>
      <c r="DV1344" t="b">
        <v>0</v>
      </c>
      <c r="DW1344">
        <v>0</v>
      </c>
      <c r="DX1344" t="b">
        <v>0</v>
      </c>
      <c r="DY1344" t="b">
        <v>0</v>
      </c>
      <c r="DZ1344" t="b">
        <v>0</v>
      </c>
      <c r="EA1344" t="b">
        <v>1</v>
      </c>
      <c r="EB1344" t="b">
        <v>0</v>
      </c>
      <c r="EC1344" t="b">
        <v>0</v>
      </c>
      <c r="ED1344" t="b">
        <v>0</v>
      </c>
      <c r="EE1344" t="b">
        <v>0</v>
      </c>
      <c r="EF1344" t="b">
        <v>0</v>
      </c>
      <c r="EG1344" t="b" cm="1">
        <v>1</v>
      </c>
      <c r="EH1344" t="b">
        <v>0</v>
      </c>
      <c r="EI1344" t="b">
        <v>0</v>
      </c>
      <c r="EJ1344" t="b">
        <v>1</v>
      </c>
      <c r="EK1344" t="s">
        <v>14461</v>
      </c>
      <c r="EL1344">
        <v>1</v>
      </c>
      <c r="EM1344">
        <v>9</v>
      </c>
      <c r="EN1344" t="b">
        <v>0</v>
      </c>
    </row>
    <row r="1345" spans="1:144" ht="15.75">
      <c r="A1345"/>
      <c r="B1345" t="s">
        <v>1564</v>
      </c>
      <c r="C1345" t="s">
        <v>4412</v>
      </c>
      <c r="D1345" t="s">
        <v>4403</v>
      </c>
      <c r="E1345" t="s">
        <v>4404</v>
      </c>
      <c r="F1345"/>
      <c r="G1345" t="s">
        <v>4403</v>
      </c>
      <c r="H1345" t="s">
        <v>4403</v>
      </c>
      <c r="I1345" t="s">
        <v>2798</v>
      </c>
      <c r="J1345"/>
      <c r="K1345"/>
      <c r="L1345" t="s">
        <v>1743</v>
      </c>
      <c r="M1345" t="s">
        <v>2001</v>
      </c>
      <c r="N1345"/>
      <c r="O1345"/>
      <c r="P1345" t="s">
        <v>1564</v>
      </c>
      <c r="Q1345" t="s">
        <v>4364</v>
      </c>
      <c r="R1345" t="s">
        <v>4365</v>
      </c>
      <c r="S1345"/>
      <c r="T1345"/>
      <c r="U1345" t="s">
        <v>13741</v>
      </c>
      <c r="V1345" t="s">
        <v>13706</v>
      </c>
      <c r="W1345"/>
      <c r="X1345"/>
      <c r="Y1345"/>
      <c r="Z1345"/>
      <c r="AA1345"/>
      <c r="AB1345"/>
      <c r="AC1345"/>
      <c r="AD1345"/>
      <c r="AE1345"/>
      <c r="AF1345"/>
      <c r="AG1345"/>
      <c r="AH1345"/>
      <c r="AI1345"/>
      <c r="AJ1345"/>
      <c r="AK1345"/>
      <c r="AL1345"/>
      <c r="AM1345"/>
      <c r="AN1345"/>
      <c r="AO1345" s="108" t="s">
        <v>43</v>
      </c>
      <c r="AP1345" t="s">
        <v>2868</v>
      </c>
      <c r="AQ1345">
        <v>47</v>
      </c>
      <c r="AR1345" t="e">
        <v>#N/A</v>
      </c>
      <c r="AS1345" t="s">
        <v>4412</v>
      </c>
      <c r="AT1345" t="e">
        <v>#N/A</v>
      </c>
      <c r="AU1345" t="s">
        <v>4404</v>
      </c>
      <c r="AV1345" t="s">
        <v>10223</v>
      </c>
      <c r="AW1345" t="s">
        <v>1744</v>
      </c>
      <c r="AX1345" t="s">
        <v>1740</v>
      </c>
      <c r="AY1345" t="s">
        <v>10224</v>
      </c>
      <c r="AZ1345" t="s">
        <v>4364</v>
      </c>
      <c r="BA1345" t="s">
        <v>10225</v>
      </c>
      <c r="BB1345" t="s">
        <v>2798</v>
      </c>
      <c r="BC1345" t="s">
        <v>1743</v>
      </c>
      <c r="BD1345" t="s">
        <v>10226</v>
      </c>
      <c r="BE1345" t="s">
        <v>4413</v>
      </c>
      <c r="BF1345">
        <v>1213</v>
      </c>
      <c r="BG1345">
        <v>1328</v>
      </c>
      <c r="BH1345">
        <v>0</v>
      </c>
      <c r="BI1345" t="s">
        <v>1547</v>
      </c>
      <c r="BJ1345">
        <v>0</v>
      </c>
      <c r="BK1345">
        <v>0</v>
      </c>
      <c r="BL1345">
        <v>1213</v>
      </c>
      <c r="BM1345" t="s">
        <v>14391</v>
      </c>
      <c r="BN1345" t="s">
        <v>4414</v>
      </c>
      <c r="BO1345" t="s">
        <v>10265</v>
      </c>
      <c r="BP1345" t="e" cm="1">
        <v>#N/A</v>
      </c>
      <c r="BQ1345" t="s">
        <v>1547</v>
      </c>
      <c r="BR1345" t="s">
        <v>10269</v>
      </c>
      <c r="BS1345">
        <v>18</v>
      </c>
      <c r="BT1345" t="s">
        <v>5176</v>
      </c>
      <c r="BU1345" t="s">
        <v>16307</v>
      </c>
      <c r="BV1345" t="s">
        <v>4403</v>
      </c>
      <c r="BW1345" t="s">
        <v>10223</v>
      </c>
      <c r="BX1345" t="s">
        <v>10224</v>
      </c>
      <c r="BY1345" t="s">
        <v>1744</v>
      </c>
      <c r="BZ1345" t="s">
        <v>1547</v>
      </c>
      <c r="CA1345" t="s">
        <v>1744</v>
      </c>
      <c r="CB1345" t="s">
        <v>2001</v>
      </c>
      <c r="CC1345"/>
      <c r="CD1345" t="s">
        <v>998</v>
      </c>
      <c r="CE1345" t="s">
        <v>2798</v>
      </c>
      <c r="CF1345" t="s">
        <v>10327</v>
      </c>
      <c r="CG1345" t="s">
        <v>10328</v>
      </c>
      <c r="CH1345" t="s">
        <v>2798</v>
      </c>
      <c r="CI1345" t="s">
        <v>1547</v>
      </c>
      <c r="CJ1345" t="s">
        <v>4365</v>
      </c>
      <c r="CK1345" t="s">
        <v>1564</v>
      </c>
      <c r="CL1345"/>
      <c r="CM1345"/>
      <c r="CN1345" t="s">
        <v>13741</v>
      </c>
      <c r="CO1345" t="s">
        <v>13706</v>
      </c>
      <c r="CP1345" t="s">
        <v>13741</v>
      </c>
      <c r="CQ1345" t="s">
        <v>13706</v>
      </c>
      <c r="CR1345" t="s">
        <v>1547</v>
      </c>
      <c r="CS1345">
        <v>0</v>
      </c>
      <c r="CT1345" t="s">
        <v>1547</v>
      </c>
      <c r="CU1345" t="s">
        <v>1547</v>
      </c>
      <c r="CV1345" t="s">
        <v>11956</v>
      </c>
      <c r="CW1345" t="s">
        <v>1547</v>
      </c>
      <c r="CX1345" t="s">
        <v>1547</v>
      </c>
      <c r="CY1345">
        <v>1343</v>
      </c>
      <c r="CZ1345" t="s">
        <v>11423</v>
      </c>
      <c r="DA1345" t="s">
        <v>1547</v>
      </c>
      <c r="DB1345" t="s">
        <v>1881</v>
      </c>
      <c r="DC1345" t="s">
        <v>1882</v>
      </c>
      <c r="DD1345" t="s">
        <v>4404</v>
      </c>
      <c r="DE1345" t="s">
        <v>4364</v>
      </c>
      <c r="DF1345" t="s">
        <v>4403</v>
      </c>
      <c r="DG1345" t="s">
        <v>1547</v>
      </c>
      <c r="DH1345" t="s">
        <v>1547</v>
      </c>
      <c r="DI1345" t="s">
        <v>1892</v>
      </c>
      <c r="DJ1345" t="e">
        <v>#N/A</v>
      </c>
      <c r="DK1345"/>
      <c r="DL1345" t="s">
        <v>1892</v>
      </c>
      <c r="DM1345">
        <v>9</v>
      </c>
      <c r="DN1345" t="s">
        <v>1883</v>
      </c>
      <c r="DO1345" t="s">
        <v>1564</v>
      </c>
      <c r="DP1345" t="b">
        <v>1</v>
      </c>
      <c r="DQ1345" t="b">
        <v>0</v>
      </c>
      <c r="DR1345" t="b">
        <v>0</v>
      </c>
      <c r="DS1345" t="b">
        <v>0</v>
      </c>
      <c r="DT1345" t="b">
        <v>0</v>
      </c>
      <c r="DU1345" t="b">
        <v>0</v>
      </c>
      <c r="DV1345" t="b">
        <v>0</v>
      </c>
      <c r="DW1345">
        <v>0</v>
      </c>
      <c r="DX1345" t="b">
        <v>0</v>
      </c>
      <c r="DY1345" t="b">
        <v>0</v>
      </c>
      <c r="DZ1345" t="b">
        <v>0</v>
      </c>
      <c r="EA1345" t="b">
        <v>0</v>
      </c>
      <c r="EB1345" t="b">
        <v>0</v>
      </c>
      <c r="EC1345" t="b">
        <v>1</v>
      </c>
      <c r="ED1345" t="b">
        <v>1</v>
      </c>
      <c r="EE1345" t="b">
        <v>0</v>
      </c>
      <c r="EF1345" t="b">
        <v>0</v>
      </c>
      <c r="EG1345" t="b" cm="1">
        <v>0</v>
      </c>
      <c r="EH1345" t="b">
        <v>0</v>
      </c>
      <c r="EI1345" t="b">
        <v>0</v>
      </c>
      <c r="EJ1345" t="b">
        <v>1</v>
      </c>
      <c r="EK1345" t="s">
        <v>14491</v>
      </c>
      <c r="EL1345">
        <v>0</v>
      </c>
      <c r="EM1345">
        <v>14</v>
      </c>
      <c r="EN1345" t="b">
        <v>0</v>
      </c>
    </row>
    <row r="1346" spans="1:144" ht="15.75">
      <c r="A1346"/>
      <c r="B1346" t="s">
        <v>1564</v>
      </c>
      <c r="C1346" t="s">
        <v>4420</v>
      </c>
      <c r="D1346" t="s">
        <v>4421</v>
      </c>
      <c r="E1346" t="s">
        <v>4422</v>
      </c>
      <c r="F1346"/>
      <c r="G1346" t="s">
        <v>4421</v>
      </c>
      <c r="H1346" t="s">
        <v>4421</v>
      </c>
      <c r="I1346" t="s">
        <v>1244</v>
      </c>
      <c r="J1346"/>
      <c r="K1346"/>
      <c r="L1346" t="s">
        <v>1743</v>
      </c>
      <c r="M1346" t="s">
        <v>902</v>
      </c>
      <c r="N1346"/>
      <c r="O1346"/>
      <c r="P1346"/>
      <c r="Q1346" t="s">
        <v>4364</v>
      </c>
      <c r="R1346" t="s">
        <v>4365</v>
      </c>
      <c r="S1346"/>
      <c r="T1346"/>
      <c r="U1346" t="s">
        <v>13744</v>
      </c>
      <c r="V1346"/>
      <c r="W1346"/>
      <c r="X1346"/>
      <c r="Y1346"/>
      <c r="Z1346"/>
      <c r="AA1346"/>
      <c r="AB1346"/>
      <c r="AC1346"/>
      <c r="AD1346"/>
      <c r="AE1346"/>
      <c r="AF1346"/>
      <c r="AG1346"/>
      <c r="AH1346"/>
      <c r="AI1346"/>
      <c r="AJ1346"/>
      <c r="AK1346"/>
      <c r="AL1346"/>
      <c r="AM1346"/>
      <c r="AN1346"/>
      <c r="AO1346" s="108" t="s">
        <v>43</v>
      </c>
      <c r="AP1346" t="s">
        <v>2868</v>
      </c>
      <c r="AQ1346">
        <v>48</v>
      </c>
      <c r="AR1346" t="e">
        <v>#N/A</v>
      </c>
      <c r="AS1346" t="s">
        <v>4420</v>
      </c>
      <c r="AT1346" t="e">
        <v>#N/A</v>
      </c>
      <c r="AU1346" t="s">
        <v>4422</v>
      </c>
      <c r="AV1346" t="s">
        <v>10331</v>
      </c>
      <c r="AW1346" t="s">
        <v>1744</v>
      </c>
      <c r="AX1346" t="s">
        <v>1740</v>
      </c>
      <c r="AY1346" t="s">
        <v>10332</v>
      </c>
      <c r="AZ1346" t="s">
        <v>4364</v>
      </c>
      <c r="BA1346" t="s">
        <v>10333</v>
      </c>
      <c r="BB1346" t="s">
        <v>1244</v>
      </c>
      <c r="BC1346" t="s">
        <v>1743</v>
      </c>
      <c r="BD1346" t="s">
        <v>10334</v>
      </c>
      <c r="BE1346" t="s">
        <v>4421</v>
      </c>
      <c r="BF1346">
        <v>1346</v>
      </c>
      <c r="BG1346">
        <v>0</v>
      </c>
      <c r="BH1346">
        <v>0</v>
      </c>
      <c r="BI1346" t="s">
        <v>1547</v>
      </c>
      <c r="BJ1346">
        <v>0</v>
      </c>
      <c r="BK1346">
        <v>0</v>
      </c>
      <c r="BL1346">
        <v>0</v>
      </c>
      <c r="BM1346" t="s">
        <v>1547</v>
      </c>
      <c r="BN1346" t="s">
        <v>1547</v>
      </c>
      <c r="BO1346" t="s">
        <v>1547</v>
      </c>
      <c r="BP1346" t="s" cm="1">
        <v>1547</v>
      </c>
      <c r="BQ1346" t="s">
        <v>1547</v>
      </c>
      <c r="BR1346" t="s">
        <v>10335</v>
      </c>
      <c r="BS1346">
        <v>1</v>
      </c>
      <c r="BT1346" t="s">
        <v>1738</v>
      </c>
      <c r="BU1346" t="s">
        <v>16308</v>
      </c>
      <c r="BV1346" t="s">
        <v>4421</v>
      </c>
      <c r="BW1346" t="s">
        <v>10331</v>
      </c>
      <c r="BX1346" t="s">
        <v>10332</v>
      </c>
      <c r="BY1346" t="s">
        <v>1744</v>
      </c>
      <c r="BZ1346" t="s">
        <v>1547</v>
      </c>
      <c r="CA1346" t="s">
        <v>1744</v>
      </c>
      <c r="CB1346" t="s">
        <v>902</v>
      </c>
      <c r="CC1346"/>
      <c r="CD1346" t="s">
        <v>998</v>
      </c>
      <c r="CE1346" t="s">
        <v>1244</v>
      </c>
      <c r="CF1346" t="s">
        <v>4422</v>
      </c>
      <c r="CG1346" t="s">
        <v>10331</v>
      </c>
      <c r="CH1346" t="s">
        <v>1244</v>
      </c>
      <c r="CI1346" t="s">
        <v>1547</v>
      </c>
      <c r="CJ1346" t="s">
        <v>4365</v>
      </c>
      <c r="CK1346" t="s">
        <v>1564</v>
      </c>
      <c r="CL1346"/>
      <c r="CM1346"/>
      <c r="CN1346" t="s">
        <v>13744</v>
      </c>
      <c r="CO1346" t="s">
        <v>1547</v>
      </c>
      <c r="CP1346" t="s">
        <v>13744</v>
      </c>
      <c r="CQ1346" t="s">
        <v>1547</v>
      </c>
      <c r="CR1346" t="s">
        <v>1547</v>
      </c>
      <c r="CS1346">
        <v>0</v>
      </c>
      <c r="CT1346" t="s">
        <v>1547</v>
      </c>
      <c r="CU1346" t="s">
        <v>1547</v>
      </c>
      <c r="CV1346" t="s">
        <v>1547</v>
      </c>
      <c r="CW1346" t="s">
        <v>1547</v>
      </c>
      <c r="CX1346" t="s">
        <v>1547</v>
      </c>
      <c r="CY1346">
        <v>1344</v>
      </c>
      <c r="CZ1346" t="s">
        <v>11424</v>
      </c>
      <c r="DA1346" t="s">
        <v>1547</v>
      </c>
      <c r="DB1346" t="s">
        <v>1881</v>
      </c>
      <c r="DC1346" t="s">
        <v>1882</v>
      </c>
      <c r="DD1346" t="s">
        <v>4422</v>
      </c>
      <c r="DE1346" t="s">
        <v>4364</v>
      </c>
      <c r="DF1346" t="s">
        <v>4421</v>
      </c>
      <c r="DG1346" t="s">
        <v>1547</v>
      </c>
      <c r="DH1346" t="s">
        <v>1547</v>
      </c>
      <c r="DI1346" t="s">
        <v>1892</v>
      </c>
      <c r="DJ1346" t="e">
        <v>#N/A</v>
      </c>
      <c r="DK1346"/>
      <c r="DL1346" t="s">
        <v>1892</v>
      </c>
      <c r="DM1346">
        <v>9</v>
      </c>
      <c r="DN1346" t="s">
        <v>1883</v>
      </c>
      <c r="DO1346" t="s">
        <v>1564</v>
      </c>
      <c r="DP1346" t="b">
        <v>1</v>
      </c>
      <c r="DQ1346" t="b">
        <v>0</v>
      </c>
      <c r="DR1346" t="b">
        <v>1</v>
      </c>
      <c r="DS1346" t="b">
        <v>0</v>
      </c>
      <c r="DT1346" t="b">
        <v>0</v>
      </c>
      <c r="DU1346" t="b">
        <v>0</v>
      </c>
      <c r="DV1346" t="b">
        <v>1</v>
      </c>
      <c r="DW1346">
        <v>0</v>
      </c>
      <c r="DX1346" t="b">
        <v>0</v>
      </c>
      <c r="DY1346" t="b">
        <v>0</v>
      </c>
      <c r="DZ1346" t="b">
        <v>0</v>
      </c>
      <c r="EA1346" t="b">
        <v>0</v>
      </c>
      <c r="EB1346" t="b">
        <v>0</v>
      </c>
      <c r="EC1346" t="b">
        <v>0</v>
      </c>
      <c r="ED1346" t="b">
        <v>0</v>
      </c>
      <c r="EE1346" t="b">
        <v>0</v>
      </c>
      <c r="EF1346" t="b">
        <v>0</v>
      </c>
      <c r="EG1346" t="b" cm="1">
        <v>0</v>
      </c>
      <c r="EH1346" t="b">
        <v>0</v>
      </c>
      <c r="EI1346" t="b">
        <v>0</v>
      </c>
      <c r="EJ1346" t="b">
        <v>0</v>
      </c>
      <c r="EK1346" t="s">
        <v>1547</v>
      </c>
      <c r="EL1346">
        <v>0</v>
      </c>
      <c r="EM1346">
        <v>30</v>
      </c>
      <c r="EN1346" t="b">
        <v>0</v>
      </c>
    </row>
    <row r="1347" spans="1:144" ht="15.75">
      <c r="A1347"/>
      <c r="B1347" t="s">
        <v>1564</v>
      </c>
      <c r="C1347" t="s">
        <v>4420</v>
      </c>
      <c r="D1347" t="s">
        <v>1254</v>
      </c>
      <c r="E1347" t="s">
        <v>1253</v>
      </c>
      <c r="F1347"/>
      <c r="G1347" t="s">
        <v>1254</v>
      </c>
      <c r="H1347" t="s">
        <v>4371</v>
      </c>
      <c r="I1347" t="s">
        <v>2799</v>
      </c>
      <c r="J1347"/>
      <c r="K1347"/>
      <c r="L1347" t="s">
        <v>1743</v>
      </c>
      <c r="M1347" t="s">
        <v>1754</v>
      </c>
      <c r="N1347" t="s">
        <v>4265</v>
      </c>
      <c r="O1347"/>
      <c r="P1347" t="s">
        <v>1564</v>
      </c>
      <c r="Q1347" t="s">
        <v>4364</v>
      </c>
      <c r="R1347" t="s">
        <v>4365</v>
      </c>
      <c r="S1347"/>
      <c r="T1347"/>
      <c r="U1347" t="s">
        <v>13744</v>
      </c>
      <c r="V1347" t="s">
        <v>4373</v>
      </c>
      <c r="W1347"/>
      <c r="X1347"/>
      <c r="Y1347"/>
      <c r="Z1347"/>
      <c r="AA1347"/>
      <c r="AB1347"/>
      <c r="AC1347"/>
      <c r="AD1347"/>
      <c r="AE1347"/>
      <c r="AF1347"/>
      <c r="AG1347"/>
      <c r="AH1347"/>
      <c r="AI1347"/>
      <c r="AJ1347"/>
      <c r="AK1347"/>
      <c r="AL1347"/>
      <c r="AM1347"/>
      <c r="AN1347"/>
      <c r="AO1347" s="108" t="s">
        <v>43</v>
      </c>
      <c r="AP1347" t="s">
        <v>2868</v>
      </c>
      <c r="AQ1347">
        <v>49</v>
      </c>
      <c r="AR1347" t="e">
        <v>#N/A</v>
      </c>
      <c r="AS1347" t="s">
        <v>4420</v>
      </c>
      <c r="AT1347" t="e">
        <v>#N/A</v>
      </c>
      <c r="AU1347" t="s">
        <v>1253</v>
      </c>
      <c r="AV1347" t="s">
        <v>1766</v>
      </c>
      <c r="AW1347" t="s">
        <v>1744</v>
      </c>
      <c r="AX1347" t="s">
        <v>1740</v>
      </c>
      <c r="AY1347" t="s">
        <v>1793</v>
      </c>
      <c r="AZ1347" t="s">
        <v>4364</v>
      </c>
      <c r="BA1347" t="s">
        <v>1913</v>
      </c>
      <c r="BB1347" t="s">
        <v>2799</v>
      </c>
      <c r="BC1347" t="s">
        <v>1743</v>
      </c>
      <c r="BD1347" t="s">
        <v>7254</v>
      </c>
      <c r="BE1347" t="s">
        <v>4421</v>
      </c>
      <c r="BF1347">
        <v>343</v>
      </c>
      <c r="BG1347">
        <v>1346</v>
      </c>
      <c r="BH1347">
        <v>0</v>
      </c>
      <c r="BI1347" t="s">
        <v>1547</v>
      </c>
      <c r="BJ1347">
        <v>0</v>
      </c>
      <c r="BK1347">
        <v>0</v>
      </c>
      <c r="BL1347">
        <v>515</v>
      </c>
      <c r="BM1347" t="s">
        <v>1770</v>
      </c>
      <c r="BN1347" t="s">
        <v>4422</v>
      </c>
      <c r="BO1347" t="s">
        <v>10331</v>
      </c>
      <c r="BP1347" t="e" cm="1">
        <v>#N/A</v>
      </c>
      <c r="BQ1347" t="s">
        <v>1547</v>
      </c>
      <c r="BR1347" t="s">
        <v>10335</v>
      </c>
      <c r="BS1347">
        <v>2</v>
      </c>
      <c r="BT1347" t="s">
        <v>1712</v>
      </c>
      <c r="BU1347" t="s">
        <v>16309</v>
      </c>
      <c r="BV1347" t="s">
        <v>1254</v>
      </c>
      <c r="BW1347" t="s">
        <v>1766</v>
      </c>
      <c r="BX1347" t="s">
        <v>10121</v>
      </c>
      <c r="BY1347" t="s">
        <v>9861</v>
      </c>
      <c r="BZ1347" t="s">
        <v>1547</v>
      </c>
      <c r="CA1347" t="s">
        <v>1744</v>
      </c>
      <c r="CB1347" t="s">
        <v>1754</v>
      </c>
      <c r="CC1347"/>
      <c r="CD1347" t="s">
        <v>998</v>
      </c>
      <c r="CE1347" t="s">
        <v>2799</v>
      </c>
      <c r="CF1347" t="s">
        <v>10337</v>
      </c>
      <c r="CG1347" t="s">
        <v>10338</v>
      </c>
      <c r="CH1347" t="s">
        <v>2799</v>
      </c>
      <c r="CI1347" t="s">
        <v>1547</v>
      </c>
      <c r="CJ1347" t="s">
        <v>4365</v>
      </c>
      <c r="CK1347" t="s">
        <v>1564</v>
      </c>
      <c r="CL1347"/>
      <c r="CM1347"/>
      <c r="CN1347" t="s">
        <v>13744</v>
      </c>
      <c r="CO1347" t="s">
        <v>4373</v>
      </c>
      <c r="CP1347" t="s">
        <v>13744</v>
      </c>
      <c r="CQ1347" t="s">
        <v>4373</v>
      </c>
      <c r="CR1347" t="s">
        <v>1547</v>
      </c>
      <c r="CS1347">
        <v>0</v>
      </c>
      <c r="CT1347" t="s">
        <v>1547</v>
      </c>
      <c r="CU1347" t="s">
        <v>1547</v>
      </c>
      <c r="CV1347" t="s">
        <v>1547</v>
      </c>
      <c r="CW1347" t="s">
        <v>1547</v>
      </c>
      <c r="CX1347" t="s">
        <v>1547</v>
      </c>
      <c r="CY1347">
        <v>1345</v>
      </c>
      <c r="CZ1347" t="s">
        <v>11426</v>
      </c>
      <c r="DA1347" t="s">
        <v>1547</v>
      </c>
      <c r="DB1347" t="s">
        <v>1881</v>
      </c>
      <c r="DC1347" t="s">
        <v>1882</v>
      </c>
      <c r="DD1347" t="s">
        <v>1253</v>
      </c>
      <c r="DE1347" t="s">
        <v>4364</v>
      </c>
      <c r="DF1347" t="s">
        <v>1254</v>
      </c>
      <c r="DG1347" t="s">
        <v>1547</v>
      </c>
      <c r="DH1347" t="s">
        <v>1547</v>
      </c>
      <c r="DI1347" t="s">
        <v>1892</v>
      </c>
      <c r="DJ1347" t="e">
        <v>#N/A</v>
      </c>
      <c r="DK1347"/>
      <c r="DL1347" t="s">
        <v>1892</v>
      </c>
      <c r="DM1347">
        <v>9</v>
      </c>
      <c r="DN1347" t="s">
        <v>1883</v>
      </c>
      <c r="DO1347" t="s">
        <v>1564</v>
      </c>
      <c r="DP1347" t="b">
        <v>1</v>
      </c>
      <c r="DQ1347" t="b">
        <v>0</v>
      </c>
      <c r="DR1347" t="b">
        <v>0</v>
      </c>
      <c r="DS1347" t="b">
        <v>0</v>
      </c>
      <c r="DT1347" t="b">
        <v>0</v>
      </c>
      <c r="DU1347" t="b">
        <v>0</v>
      </c>
      <c r="DV1347" t="b">
        <v>0</v>
      </c>
      <c r="DW1347">
        <v>0</v>
      </c>
      <c r="DX1347" t="b">
        <v>0</v>
      </c>
      <c r="DY1347" t="b">
        <v>0</v>
      </c>
      <c r="DZ1347" t="b">
        <v>0</v>
      </c>
      <c r="EA1347" t="b">
        <v>0</v>
      </c>
      <c r="EB1347" t="b">
        <v>0</v>
      </c>
      <c r="EC1347" t="b">
        <v>1</v>
      </c>
      <c r="ED1347" t="b">
        <v>0</v>
      </c>
      <c r="EE1347" t="b">
        <v>0</v>
      </c>
      <c r="EF1347" t="b">
        <v>0</v>
      </c>
      <c r="EG1347" t="b" cm="1">
        <v>0</v>
      </c>
      <c r="EH1347" t="b">
        <v>0</v>
      </c>
      <c r="EI1347" t="b">
        <v>0</v>
      </c>
      <c r="EJ1347" t="b">
        <v>1</v>
      </c>
      <c r="EK1347" t="s">
        <v>5327</v>
      </c>
      <c r="EL1347">
        <v>0</v>
      </c>
      <c r="EM1347">
        <v>7</v>
      </c>
      <c r="EN1347" t="b">
        <v>0</v>
      </c>
    </row>
    <row r="1348" spans="1:144" ht="15.75">
      <c r="A1348"/>
      <c r="B1348" t="s">
        <v>1564</v>
      </c>
      <c r="C1348" t="s">
        <v>4420</v>
      </c>
      <c r="D1348" t="s">
        <v>4390</v>
      </c>
      <c r="E1348" t="s">
        <v>4391</v>
      </c>
      <c r="F1348"/>
      <c r="G1348" t="s">
        <v>4390</v>
      </c>
      <c r="H1348" t="s">
        <v>4390</v>
      </c>
      <c r="I1348" t="s">
        <v>2798</v>
      </c>
      <c r="J1348"/>
      <c r="K1348"/>
      <c r="L1348" t="s">
        <v>1743</v>
      </c>
      <c r="M1348" t="s">
        <v>1749</v>
      </c>
      <c r="N1348"/>
      <c r="O1348"/>
      <c r="P1348" t="s">
        <v>1564</v>
      </c>
      <c r="Q1348" t="s">
        <v>4364</v>
      </c>
      <c r="R1348" t="s">
        <v>4365</v>
      </c>
      <c r="S1348"/>
      <c r="T1348"/>
      <c r="U1348" t="s">
        <v>13744</v>
      </c>
      <c r="V1348" t="s">
        <v>13735</v>
      </c>
      <c r="W1348"/>
      <c r="X1348"/>
      <c r="Y1348"/>
      <c r="Z1348"/>
      <c r="AA1348"/>
      <c r="AB1348"/>
      <c r="AC1348"/>
      <c r="AD1348"/>
      <c r="AE1348"/>
      <c r="AF1348"/>
      <c r="AG1348"/>
      <c r="AH1348"/>
      <c r="AI1348"/>
      <c r="AJ1348"/>
      <c r="AK1348"/>
      <c r="AL1348"/>
      <c r="AM1348"/>
      <c r="AN1348"/>
      <c r="AO1348" s="108" t="s">
        <v>43</v>
      </c>
      <c r="AP1348" t="s">
        <v>2868</v>
      </c>
      <c r="AQ1348">
        <v>50</v>
      </c>
      <c r="AR1348" t="e">
        <v>#N/A</v>
      </c>
      <c r="AS1348" t="s">
        <v>4420</v>
      </c>
      <c r="AT1348" t="e">
        <v>#N/A</v>
      </c>
      <c r="AU1348" t="s">
        <v>4391</v>
      </c>
      <c r="AV1348" t="s">
        <v>10185</v>
      </c>
      <c r="AW1348" t="s">
        <v>1744</v>
      </c>
      <c r="AX1348" t="s">
        <v>1740</v>
      </c>
      <c r="AY1348" t="s">
        <v>10186</v>
      </c>
      <c r="AZ1348" t="s">
        <v>4364</v>
      </c>
      <c r="BA1348" t="s">
        <v>10187</v>
      </c>
      <c r="BB1348" t="s">
        <v>2798</v>
      </c>
      <c r="BC1348" t="s">
        <v>1743</v>
      </c>
      <c r="BD1348" t="s">
        <v>10188</v>
      </c>
      <c r="BE1348" t="s">
        <v>4421</v>
      </c>
      <c r="BF1348">
        <v>1313</v>
      </c>
      <c r="BG1348">
        <v>1346</v>
      </c>
      <c r="BH1348">
        <v>0</v>
      </c>
      <c r="BI1348" t="s">
        <v>1547</v>
      </c>
      <c r="BJ1348">
        <v>0</v>
      </c>
      <c r="BK1348">
        <v>0</v>
      </c>
      <c r="BL1348" t="e" cm="1">
        <v>#N/A</v>
      </c>
      <c r="BM1348" t="s">
        <v>1547</v>
      </c>
      <c r="BN1348" t="s">
        <v>4422</v>
      </c>
      <c r="BO1348" t="s">
        <v>10331</v>
      </c>
      <c r="BP1348" t="e" cm="1">
        <v>#N/A</v>
      </c>
      <c r="BQ1348" t="s">
        <v>1547</v>
      </c>
      <c r="BR1348" t="s">
        <v>10335</v>
      </c>
      <c r="BS1348">
        <v>3</v>
      </c>
      <c r="BT1348" t="s">
        <v>1715</v>
      </c>
      <c r="BU1348" t="s">
        <v>16310</v>
      </c>
      <c r="BV1348" t="s">
        <v>4390</v>
      </c>
      <c r="BW1348" t="s">
        <v>10185</v>
      </c>
      <c r="BX1348" t="s">
        <v>10186</v>
      </c>
      <c r="BY1348" t="s">
        <v>1744</v>
      </c>
      <c r="BZ1348" t="s">
        <v>1547</v>
      </c>
      <c r="CA1348" t="s">
        <v>1744</v>
      </c>
      <c r="CB1348" t="s">
        <v>1749</v>
      </c>
      <c r="CC1348"/>
      <c r="CD1348" t="s">
        <v>998</v>
      </c>
      <c r="CE1348" t="s">
        <v>2798</v>
      </c>
      <c r="CF1348" t="s">
        <v>10340</v>
      </c>
      <c r="CG1348" t="s">
        <v>10341</v>
      </c>
      <c r="CH1348" t="s">
        <v>2798</v>
      </c>
      <c r="CI1348" t="s">
        <v>1547</v>
      </c>
      <c r="CJ1348" t="s">
        <v>4365</v>
      </c>
      <c r="CK1348" t="s">
        <v>1564</v>
      </c>
      <c r="CL1348"/>
      <c r="CM1348"/>
      <c r="CN1348" t="s">
        <v>13744</v>
      </c>
      <c r="CO1348" t="s">
        <v>13735</v>
      </c>
      <c r="CP1348" t="s">
        <v>13744</v>
      </c>
      <c r="CQ1348" t="s">
        <v>13735</v>
      </c>
      <c r="CR1348" t="s">
        <v>1547</v>
      </c>
      <c r="CS1348">
        <v>0</v>
      </c>
      <c r="CT1348" t="s">
        <v>1547</v>
      </c>
      <c r="CU1348" t="s">
        <v>1547</v>
      </c>
      <c r="CV1348" t="e">
        <v>#N/A</v>
      </c>
      <c r="CW1348" t="s">
        <v>1547</v>
      </c>
      <c r="CX1348" t="s">
        <v>1547</v>
      </c>
      <c r="CY1348">
        <v>1346</v>
      </c>
      <c r="CZ1348" t="s">
        <v>11428</v>
      </c>
      <c r="DA1348" t="s">
        <v>1547</v>
      </c>
      <c r="DB1348" t="s">
        <v>1881</v>
      </c>
      <c r="DC1348" t="s">
        <v>1882</v>
      </c>
      <c r="DD1348" t="s">
        <v>4391</v>
      </c>
      <c r="DE1348" t="s">
        <v>4364</v>
      </c>
      <c r="DF1348" t="s">
        <v>4390</v>
      </c>
      <c r="DG1348" t="s">
        <v>1547</v>
      </c>
      <c r="DH1348" t="s">
        <v>1547</v>
      </c>
      <c r="DI1348" t="s">
        <v>1892</v>
      </c>
      <c r="DJ1348" t="e">
        <v>#N/A</v>
      </c>
      <c r="DK1348"/>
      <c r="DL1348" t="s">
        <v>1892</v>
      </c>
      <c r="DM1348">
        <v>9</v>
      </c>
      <c r="DN1348" t="s">
        <v>1883</v>
      </c>
      <c r="DO1348" t="s">
        <v>1564</v>
      </c>
      <c r="DP1348" t="b">
        <v>1</v>
      </c>
      <c r="DQ1348" t="b">
        <v>0</v>
      </c>
      <c r="DR1348" t="b">
        <v>0</v>
      </c>
      <c r="DS1348" t="b">
        <v>0</v>
      </c>
      <c r="DT1348" t="b">
        <v>0</v>
      </c>
      <c r="DU1348" t="b">
        <v>0</v>
      </c>
      <c r="DV1348" t="b">
        <v>0</v>
      </c>
      <c r="DW1348">
        <v>0</v>
      </c>
      <c r="DX1348" t="b">
        <v>0</v>
      </c>
      <c r="DY1348" t="b">
        <v>0</v>
      </c>
      <c r="DZ1348" t="b">
        <v>0</v>
      </c>
      <c r="EA1348" t="b">
        <v>1</v>
      </c>
      <c r="EB1348" t="b">
        <v>0</v>
      </c>
      <c r="EC1348" t="b">
        <v>0</v>
      </c>
      <c r="ED1348" t="b">
        <v>0</v>
      </c>
      <c r="EE1348" t="b">
        <v>0</v>
      </c>
      <c r="EF1348" t="b">
        <v>0</v>
      </c>
      <c r="EG1348" t="b" cm="1">
        <v>1</v>
      </c>
      <c r="EH1348" t="b">
        <v>0</v>
      </c>
      <c r="EI1348" t="b">
        <v>0</v>
      </c>
      <c r="EJ1348" t="b">
        <v>1</v>
      </c>
      <c r="EK1348" t="s">
        <v>14461</v>
      </c>
      <c r="EL1348">
        <v>1</v>
      </c>
      <c r="EM1348">
        <v>24</v>
      </c>
      <c r="EN1348" t="b">
        <v>0</v>
      </c>
    </row>
    <row r="1349" spans="1:144" ht="15.75">
      <c r="A1349"/>
      <c r="B1349" t="s">
        <v>1564</v>
      </c>
      <c r="C1349" t="s">
        <v>4420</v>
      </c>
      <c r="D1349" t="s">
        <v>4392</v>
      </c>
      <c r="E1349" t="s">
        <v>4393</v>
      </c>
      <c r="F1349"/>
      <c r="G1349" t="s">
        <v>4392</v>
      </c>
      <c r="H1349" t="s">
        <v>4410</v>
      </c>
      <c r="I1349" t="s">
        <v>2798</v>
      </c>
      <c r="J1349"/>
      <c r="K1349"/>
      <c r="L1349" t="s">
        <v>1743</v>
      </c>
      <c r="M1349" t="s">
        <v>2001</v>
      </c>
      <c r="N1349"/>
      <c r="O1349"/>
      <c r="P1349" t="s">
        <v>1564</v>
      </c>
      <c r="Q1349" t="s">
        <v>4364</v>
      </c>
      <c r="R1349" t="s">
        <v>4365</v>
      </c>
      <c r="S1349"/>
      <c r="T1349"/>
      <c r="U1349" t="s">
        <v>13744</v>
      </c>
      <c r="V1349" t="s">
        <v>13736</v>
      </c>
      <c r="W1349"/>
      <c r="X1349"/>
      <c r="Y1349"/>
      <c r="Z1349"/>
      <c r="AA1349"/>
      <c r="AB1349"/>
      <c r="AC1349"/>
      <c r="AD1349"/>
      <c r="AE1349"/>
      <c r="AF1349"/>
      <c r="AG1349"/>
      <c r="AH1349"/>
      <c r="AI1349"/>
      <c r="AJ1349"/>
      <c r="AK1349"/>
      <c r="AL1349"/>
      <c r="AM1349"/>
      <c r="AN1349"/>
      <c r="AO1349" s="108" t="s">
        <v>43</v>
      </c>
      <c r="AP1349" t="s">
        <v>2868</v>
      </c>
      <c r="AQ1349">
        <v>51</v>
      </c>
      <c r="AR1349" t="e">
        <v>#N/A</v>
      </c>
      <c r="AS1349" t="s">
        <v>4420</v>
      </c>
      <c r="AT1349" t="e">
        <v>#N/A</v>
      </c>
      <c r="AU1349" t="s">
        <v>4393</v>
      </c>
      <c r="AV1349" t="s">
        <v>10192</v>
      </c>
      <c r="AW1349" t="s">
        <v>1744</v>
      </c>
      <c r="AX1349" t="s">
        <v>1740</v>
      </c>
      <c r="AY1349" t="s">
        <v>10193</v>
      </c>
      <c r="AZ1349" t="s">
        <v>4364</v>
      </c>
      <c r="BA1349" t="s">
        <v>10194</v>
      </c>
      <c r="BB1349" t="s">
        <v>2798</v>
      </c>
      <c r="BC1349" t="s">
        <v>1743</v>
      </c>
      <c r="BD1349" t="s">
        <v>10195</v>
      </c>
      <c r="BE1349" t="s">
        <v>4421</v>
      </c>
      <c r="BF1349">
        <v>1314</v>
      </c>
      <c r="BG1349">
        <v>1346</v>
      </c>
      <c r="BH1349">
        <v>0</v>
      </c>
      <c r="BI1349" t="s">
        <v>1547</v>
      </c>
      <c r="BJ1349">
        <v>0</v>
      </c>
      <c r="BK1349">
        <v>0</v>
      </c>
      <c r="BL1349" t="e" cm="1">
        <v>#N/A</v>
      </c>
      <c r="BM1349" t="s">
        <v>1547</v>
      </c>
      <c r="BN1349" t="s">
        <v>4422</v>
      </c>
      <c r="BO1349" t="s">
        <v>10331</v>
      </c>
      <c r="BP1349" t="e" cm="1">
        <v>#N/A</v>
      </c>
      <c r="BQ1349" t="s">
        <v>1547</v>
      </c>
      <c r="BR1349" t="s">
        <v>10335</v>
      </c>
      <c r="BS1349">
        <v>4</v>
      </c>
      <c r="BT1349" t="s">
        <v>1756</v>
      </c>
      <c r="BU1349" t="s">
        <v>16311</v>
      </c>
      <c r="BV1349" t="s">
        <v>4392</v>
      </c>
      <c r="BW1349" t="s">
        <v>10192</v>
      </c>
      <c r="BX1349" t="s">
        <v>10249</v>
      </c>
      <c r="BY1349" t="s">
        <v>1744</v>
      </c>
      <c r="BZ1349" t="s">
        <v>1547</v>
      </c>
      <c r="CA1349" t="s">
        <v>1744</v>
      </c>
      <c r="CB1349" t="s">
        <v>2001</v>
      </c>
      <c r="CC1349"/>
      <c r="CD1349" t="s">
        <v>998</v>
      </c>
      <c r="CE1349" t="s">
        <v>2798</v>
      </c>
      <c r="CF1349" t="s">
        <v>10343</v>
      </c>
      <c r="CG1349" t="s">
        <v>10344</v>
      </c>
      <c r="CH1349" t="s">
        <v>2798</v>
      </c>
      <c r="CI1349" t="s">
        <v>1547</v>
      </c>
      <c r="CJ1349" t="s">
        <v>4365</v>
      </c>
      <c r="CK1349" t="s">
        <v>1564</v>
      </c>
      <c r="CL1349"/>
      <c r="CM1349"/>
      <c r="CN1349" t="s">
        <v>13744</v>
      </c>
      <c r="CO1349" t="s">
        <v>13736</v>
      </c>
      <c r="CP1349" t="s">
        <v>13744</v>
      </c>
      <c r="CQ1349" t="s">
        <v>13736</v>
      </c>
      <c r="CR1349" t="s">
        <v>1547</v>
      </c>
      <c r="CS1349">
        <v>0</v>
      </c>
      <c r="CT1349" t="s">
        <v>1547</v>
      </c>
      <c r="CU1349" t="s">
        <v>1547</v>
      </c>
      <c r="CV1349" t="e">
        <v>#N/A</v>
      </c>
      <c r="CW1349" t="s">
        <v>1547</v>
      </c>
      <c r="CX1349" t="s">
        <v>1547</v>
      </c>
      <c r="CY1349">
        <v>1347</v>
      </c>
      <c r="CZ1349" t="s">
        <v>11430</v>
      </c>
      <c r="DA1349" t="s">
        <v>1547</v>
      </c>
      <c r="DB1349" t="s">
        <v>1881</v>
      </c>
      <c r="DC1349" t="s">
        <v>1882</v>
      </c>
      <c r="DD1349" t="s">
        <v>4393</v>
      </c>
      <c r="DE1349" t="s">
        <v>4364</v>
      </c>
      <c r="DF1349" t="s">
        <v>4392</v>
      </c>
      <c r="DG1349" t="s">
        <v>1547</v>
      </c>
      <c r="DH1349" t="s">
        <v>1547</v>
      </c>
      <c r="DI1349" t="s">
        <v>1892</v>
      </c>
      <c r="DJ1349" t="e">
        <v>#N/A</v>
      </c>
      <c r="DK1349"/>
      <c r="DL1349" t="s">
        <v>1892</v>
      </c>
      <c r="DM1349">
        <v>9</v>
      </c>
      <c r="DN1349" t="s">
        <v>1883</v>
      </c>
      <c r="DO1349" t="s">
        <v>1564</v>
      </c>
      <c r="DP1349" t="b">
        <v>1</v>
      </c>
      <c r="DQ1349" t="b">
        <v>0</v>
      </c>
      <c r="DR1349" t="b">
        <v>0</v>
      </c>
      <c r="DS1349" t="b">
        <v>0</v>
      </c>
      <c r="DT1349" t="b">
        <v>0</v>
      </c>
      <c r="DU1349" t="b">
        <v>0</v>
      </c>
      <c r="DV1349" t="b">
        <v>0</v>
      </c>
      <c r="DW1349">
        <v>0</v>
      </c>
      <c r="DX1349" t="b">
        <v>0</v>
      </c>
      <c r="DY1349" t="b">
        <v>0</v>
      </c>
      <c r="DZ1349" t="b">
        <v>0</v>
      </c>
      <c r="EA1349" t="b">
        <v>1</v>
      </c>
      <c r="EB1349" t="b">
        <v>0</v>
      </c>
      <c r="EC1349" t="b">
        <v>0</v>
      </c>
      <c r="ED1349" t="b">
        <v>0</v>
      </c>
      <c r="EE1349" t="b">
        <v>0</v>
      </c>
      <c r="EF1349" t="b">
        <v>0</v>
      </c>
      <c r="EG1349" t="b" cm="1">
        <v>1</v>
      </c>
      <c r="EH1349" t="b">
        <v>0</v>
      </c>
      <c r="EI1349" t="b">
        <v>0</v>
      </c>
      <c r="EJ1349" t="b">
        <v>1</v>
      </c>
      <c r="EK1349" t="s">
        <v>14461</v>
      </c>
      <c r="EL1349">
        <v>1</v>
      </c>
      <c r="EM1349">
        <v>7</v>
      </c>
      <c r="EN1349" t="b">
        <v>0</v>
      </c>
    </row>
    <row r="1350" spans="1:144" ht="15.75">
      <c r="A1350"/>
      <c r="B1350" t="s">
        <v>1564</v>
      </c>
      <c r="C1350" t="s">
        <v>4420</v>
      </c>
      <c r="D1350" t="s">
        <v>4395</v>
      </c>
      <c r="E1350" t="s">
        <v>4396</v>
      </c>
      <c r="F1350"/>
      <c r="G1350" t="s">
        <v>4395</v>
      </c>
      <c r="H1350" t="s">
        <v>4397</v>
      </c>
      <c r="I1350" t="s">
        <v>2798</v>
      </c>
      <c r="J1350"/>
      <c r="K1350"/>
      <c r="L1350" t="s">
        <v>1743</v>
      </c>
      <c r="M1350" t="s">
        <v>2003</v>
      </c>
      <c r="N1350"/>
      <c r="O1350"/>
      <c r="P1350" t="s">
        <v>1564</v>
      </c>
      <c r="Q1350" t="s">
        <v>4364</v>
      </c>
      <c r="R1350" t="s">
        <v>4365</v>
      </c>
      <c r="S1350"/>
      <c r="T1350"/>
      <c r="U1350" t="s">
        <v>13744</v>
      </c>
      <c r="V1350" t="s">
        <v>13737</v>
      </c>
      <c r="W1350"/>
      <c r="X1350"/>
      <c r="Y1350"/>
      <c r="Z1350"/>
      <c r="AA1350"/>
      <c r="AB1350"/>
      <c r="AC1350"/>
      <c r="AD1350"/>
      <c r="AE1350"/>
      <c r="AF1350"/>
      <c r="AG1350"/>
      <c r="AH1350"/>
      <c r="AI1350"/>
      <c r="AJ1350"/>
      <c r="AK1350"/>
      <c r="AL1350"/>
      <c r="AM1350"/>
      <c r="AN1350"/>
      <c r="AO1350" s="108" t="s">
        <v>43</v>
      </c>
      <c r="AP1350" t="s">
        <v>2868</v>
      </c>
      <c r="AQ1350">
        <v>52</v>
      </c>
      <c r="AR1350" t="e">
        <v>#N/A</v>
      </c>
      <c r="AS1350" t="s">
        <v>4420</v>
      </c>
      <c r="AT1350" t="e">
        <v>#N/A</v>
      </c>
      <c r="AU1350" t="s">
        <v>4396</v>
      </c>
      <c r="AV1350" t="s">
        <v>10200</v>
      </c>
      <c r="AW1350" t="s">
        <v>1744</v>
      </c>
      <c r="AX1350" t="s">
        <v>1740</v>
      </c>
      <c r="AY1350" t="s">
        <v>10201</v>
      </c>
      <c r="AZ1350" t="s">
        <v>4364</v>
      </c>
      <c r="BA1350" t="s">
        <v>10202</v>
      </c>
      <c r="BB1350" t="s">
        <v>2798</v>
      </c>
      <c r="BC1350" t="s">
        <v>1743</v>
      </c>
      <c r="BD1350" t="s">
        <v>10203</v>
      </c>
      <c r="BE1350" t="s">
        <v>4421</v>
      </c>
      <c r="BF1350">
        <v>1315</v>
      </c>
      <c r="BG1350">
        <v>1346</v>
      </c>
      <c r="BH1350">
        <v>0</v>
      </c>
      <c r="BI1350" t="s">
        <v>1547</v>
      </c>
      <c r="BJ1350">
        <v>0</v>
      </c>
      <c r="BK1350">
        <v>0</v>
      </c>
      <c r="BL1350" t="e" cm="1">
        <v>#N/A</v>
      </c>
      <c r="BM1350" t="s">
        <v>1547</v>
      </c>
      <c r="BN1350" t="s">
        <v>4422</v>
      </c>
      <c r="BO1350" t="s">
        <v>10331</v>
      </c>
      <c r="BP1350" t="e" cm="1">
        <v>#N/A</v>
      </c>
      <c r="BQ1350" t="s">
        <v>1547</v>
      </c>
      <c r="BR1350" t="s">
        <v>10335</v>
      </c>
      <c r="BS1350">
        <v>5</v>
      </c>
      <c r="BT1350" t="s">
        <v>1717</v>
      </c>
      <c r="BU1350" t="s">
        <v>16312</v>
      </c>
      <c r="BV1350" t="s">
        <v>4395</v>
      </c>
      <c r="BW1350" t="s">
        <v>10200</v>
      </c>
      <c r="BX1350" t="s">
        <v>10204</v>
      </c>
      <c r="BY1350" t="s">
        <v>1744</v>
      </c>
      <c r="BZ1350" t="s">
        <v>1547</v>
      </c>
      <c r="CA1350" t="s">
        <v>1744</v>
      </c>
      <c r="CB1350" t="s">
        <v>2003</v>
      </c>
      <c r="CC1350"/>
      <c r="CD1350" t="s">
        <v>998</v>
      </c>
      <c r="CE1350" t="s">
        <v>2798</v>
      </c>
      <c r="CF1350" t="s">
        <v>10346</v>
      </c>
      <c r="CG1350" t="s">
        <v>10347</v>
      </c>
      <c r="CH1350" t="s">
        <v>2798</v>
      </c>
      <c r="CI1350" t="s">
        <v>1547</v>
      </c>
      <c r="CJ1350" t="s">
        <v>4365</v>
      </c>
      <c r="CK1350" t="s">
        <v>1564</v>
      </c>
      <c r="CL1350"/>
      <c r="CM1350"/>
      <c r="CN1350" t="s">
        <v>13744</v>
      </c>
      <c r="CO1350" t="s">
        <v>13737</v>
      </c>
      <c r="CP1350" t="s">
        <v>13744</v>
      </c>
      <c r="CQ1350" t="s">
        <v>13737</v>
      </c>
      <c r="CR1350" t="s">
        <v>1547</v>
      </c>
      <c r="CS1350">
        <v>0</v>
      </c>
      <c r="CT1350" t="s">
        <v>1547</v>
      </c>
      <c r="CU1350" t="s">
        <v>1547</v>
      </c>
      <c r="CV1350" t="e">
        <v>#N/A</v>
      </c>
      <c r="CW1350" t="s">
        <v>1547</v>
      </c>
      <c r="CX1350" t="s">
        <v>1547</v>
      </c>
      <c r="CY1350">
        <v>1348</v>
      </c>
      <c r="CZ1350" t="s">
        <v>11432</v>
      </c>
      <c r="DA1350" t="s">
        <v>1547</v>
      </c>
      <c r="DB1350" t="s">
        <v>1881</v>
      </c>
      <c r="DC1350" t="s">
        <v>1882</v>
      </c>
      <c r="DD1350" t="s">
        <v>4396</v>
      </c>
      <c r="DE1350" t="s">
        <v>4364</v>
      </c>
      <c r="DF1350" t="s">
        <v>4395</v>
      </c>
      <c r="DG1350" t="s">
        <v>1547</v>
      </c>
      <c r="DH1350" t="s">
        <v>1547</v>
      </c>
      <c r="DI1350" t="s">
        <v>1892</v>
      </c>
      <c r="DJ1350" t="e">
        <v>#N/A</v>
      </c>
      <c r="DK1350"/>
      <c r="DL1350" t="s">
        <v>1892</v>
      </c>
      <c r="DM1350">
        <v>9</v>
      </c>
      <c r="DN1350" t="s">
        <v>1883</v>
      </c>
      <c r="DO1350" t="s">
        <v>1564</v>
      </c>
      <c r="DP1350" t="b">
        <v>1</v>
      </c>
      <c r="DQ1350" t="b">
        <v>0</v>
      </c>
      <c r="DR1350" t="b">
        <v>0</v>
      </c>
      <c r="DS1350" t="b">
        <v>0</v>
      </c>
      <c r="DT1350" t="b">
        <v>0</v>
      </c>
      <c r="DU1350" t="b">
        <v>0</v>
      </c>
      <c r="DV1350" t="b">
        <v>0</v>
      </c>
      <c r="DW1350">
        <v>0</v>
      </c>
      <c r="DX1350" t="b">
        <v>0</v>
      </c>
      <c r="DY1350" t="b">
        <v>0</v>
      </c>
      <c r="DZ1350" t="b">
        <v>0</v>
      </c>
      <c r="EA1350" t="b">
        <v>1</v>
      </c>
      <c r="EB1350" t="b">
        <v>0</v>
      </c>
      <c r="EC1350" t="b">
        <v>0</v>
      </c>
      <c r="ED1350" t="b">
        <v>0</v>
      </c>
      <c r="EE1350" t="b">
        <v>0</v>
      </c>
      <c r="EF1350" t="b">
        <v>0</v>
      </c>
      <c r="EG1350" t="b" cm="1">
        <v>1</v>
      </c>
      <c r="EH1350" t="b">
        <v>0</v>
      </c>
      <c r="EI1350" t="b">
        <v>0</v>
      </c>
      <c r="EJ1350" t="b">
        <v>1</v>
      </c>
      <c r="EK1350" t="s">
        <v>14461</v>
      </c>
      <c r="EL1350">
        <v>1</v>
      </c>
      <c r="EM1350">
        <v>11</v>
      </c>
      <c r="EN1350" t="b">
        <v>0</v>
      </c>
    </row>
    <row r="1351" spans="1:144" ht="15.75">
      <c r="A1351"/>
      <c r="B1351" t="s">
        <v>1564</v>
      </c>
      <c r="C1351" t="s">
        <v>4420</v>
      </c>
      <c r="D1351" t="s">
        <v>4398</v>
      </c>
      <c r="E1351" t="s">
        <v>4399</v>
      </c>
      <c r="F1351"/>
      <c r="G1351" t="s">
        <v>4398</v>
      </c>
      <c r="H1351" t="s">
        <v>4400</v>
      </c>
      <c r="I1351" t="s">
        <v>2798</v>
      </c>
      <c r="J1351"/>
      <c r="K1351"/>
      <c r="L1351" t="s">
        <v>1743</v>
      </c>
      <c r="M1351" t="s">
        <v>2003</v>
      </c>
      <c r="N1351"/>
      <c r="O1351"/>
      <c r="P1351" t="s">
        <v>1564</v>
      </c>
      <c r="Q1351" t="s">
        <v>4364</v>
      </c>
      <c r="R1351" t="s">
        <v>4365</v>
      </c>
      <c r="S1351"/>
      <c r="T1351"/>
      <c r="U1351" t="s">
        <v>13744</v>
      </c>
      <c r="V1351" t="s">
        <v>13738</v>
      </c>
      <c r="W1351"/>
      <c r="X1351"/>
      <c r="Y1351"/>
      <c r="Z1351"/>
      <c r="AA1351"/>
      <c r="AB1351"/>
      <c r="AC1351"/>
      <c r="AD1351"/>
      <c r="AE1351"/>
      <c r="AF1351"/>
      <c r="AG1351"/>
      <c r="AH1351"/>
      <c r="AI1351"/>
      <c r="AJ1351"/>
      <c r="AK1351"/>
      <c r="AL1351"/>
      <c r="AM1351"/>
      <c r="AN1351"/>
      <c r="AO1351" s="108" t="s">
        <v>43</v>
      </c>
      <c r="AP1351" t="s">
        <v>2868</v>
      </c>
      <c r="AQ1351">
        <v>53</v>
      </c>
      <c r="AR1351" t="e">
        <v>#N/A</v>
      </c>
      <c r="AS1351" t="s">
        <v>4420</v>
      </c>
      <c r="AT1351" t="e">
        <v>#N/A</v>
      </c>
      <c r="AU1351" t="s">
        <v>4399</v>
      </c>
      <c r="AV1351" t="s">
        <v>10208</v>
      </c>
      <c r="AW1351" t="s">
        <v>1744</v>
      </c>
      <c r="AX1351" t="s">
        <v>1740</v>
      </c>
      <c r="AY1351" t="s">
        <v>10209</v>
      </c>
      <c r="AZ1351" t="s">
        <v>4364</v>
      </c>
      <c r="BA1351" t="s">
        <v>10210</v>
      </c>
      <c r="BB1351" t="s">
        <v>2798</v>
      </c>
      <c r="BC1351" t="s">
        <v>1743</v>
      </c>
      <c r="BD1351" t="s">
        <v>10211</v>
      </c>
      <c r="BE1351" t="s">
        <v>4421</v>
      </c>
      <c r="BF1351">
        <v>1316</v>
      </c>
      <c r="BG1351">
        <v>1346</v>
      </c>
      <c r="BH1351">
        <v>0</v>
      </c>
      <c r="BI1351" t="s">
        <v>1547</v>
      </c>
      <c r="BJ1351">
        <v>0</v>
      </c>
      <c r="BK1351">
        <v>0</v>
      </c>
      <c r="BL1351" t="e" cm="1">
        <v>#N/A</v>
      </c>
      <c r="BM1351" t="s">
        <v>1547</v>
      </c>
      <c r="BN1351" t="s">
        <v>4422</v>
      </c>
      <c r="BO1351" t="s">
        <v>10331</v>
      </c>
      <c r="BP1351" t="e" cm="1">
        <v>#N/A</v>
      </c>
      <c r="BQ1351" t="s">
        <v>1547</v>
      </c>
      <c r="BR1351" t="s">
        <v>10335</v>
      </c>
      <c r="BS1351">
        <v>6</v>
      </c>
      <c r="BT1351" t="s">
        <v>1719</v>
      </c>
      <c r="BU1351" t="s">
        <v>16313</v>
      </c>
      <c r="BV1351" t="s">
        <v>4398</v>
      </c>
      <c r="BW1351" t="s">
        <v>10208</v>
      </c>
      <c r="BX1351" t="s">
        <v>10212</v>
      </c>
      <c r="BY1351" t="s">
        <v>1744</v>
      </c>
      <c r="BZ1351" t="s">
        <v>1547</v>
      </c>
      <c r="CA1351" t="s">
        <v>1744</v>
      </c>
      <c r="CB1351" t="s">
        <v>2003</v>
      </c>
      <c r="CC1351"/>
      <c r="CD1351" t="s">
        <v>998</v>
      </c>
      <c r="CE1351" t="s">
        <v>2798</v>
      </c>
      <c r="CF1351" t="s">
        <v>10349</v>
      </c>
      <c r="CG1351" t="s">
        <v>10350</v>
      </c>
      <c r="CH1351" t="s">
        <v>2798</v>
      </c>
      <c r="CI1351" t="s">
        <v>1547</v>
      </c>
      <c r="CJ1351" t="s">
        <v>4365</v>
      </c>
      <c r="CK1351" t="s">
        <v>1564</v>
      </c>
      <c r="CL1351"/>
      <c r="CM1351"/>
      <c r="CN1351" t="s">
        <v>13744</v>
      </c>
      <c r="CO1351" t="s">
        <v>13738</v>
      </c>
      <c r="CP1351" t="s">
        <v>13744</v>
      </c>
      <c r="CQ1351" t="s">
        <v>13738</v>
      </c>
      <c r="CR1351" t="s">
        <v>1547</v>
      </c>
      <c r="CS1351">
        <v>0</v>
      </c>
      <c r="CT1351" t="s">
        <v>1547</v>
      </c>
      <c r="CU1351" t="s">
        <v>1547</v>
      </c>
      <c r="CV1351" t="e">
        <v>#N/A</v>
      </c>
      <c r="CW1351" t="s">
        <v>1547</v>
      </c>
      <c r="CX1351" t="s">
        <v>1547</v>
      </c>
      <c r="CY1351">
        <v>1349</v>
      </c>
      <c r="CZ1351" t="s">
        <v>11434</v>
      </c>
      <c r="DA1351" t="s">
        <v>1547</v>
      </c>
      <c r="DB1351" t="s">
        <v>1881</v>
      </c>
      <c r="DC1351" t="s">
        <v>1882</v>
      </c>
      <c r="DD1351" t="s">
        <v>4399</v>
      </c>
      <c r="DE1351" t="s">
        <v>4364</v>
      </c>
      <c r="DF1351" t="s">
        <v>4398</v>
      </c>
      <c r="DG1351" t="s">
        <v>1547</v>
      </c>
      <c r="DH1351" t="s">
        <v>1547</v>
      </c>
      <c r="DI1351" t="s">
        <v>1892</v>
      </c>
      <c r="DJ1351" t="e">
        <v>#N/A</v>
      </c>
      <c r="DK1351"/>
      <c r="DL1351" t="s">
        <v>1892</v>
      </c>
      <c r="DM1351">
        <v>9</v>
      </c>
      <c r="DN1351" t="s">
        <v>1883</v>
      </c>
      <c r="DO1351" t="s">
        <v>1564</v>
      </c>
      <c r="DP1351" t="b">
        <v>1</v>
      </c>
      <c r="DQ1351" t="b">
        <v>0</v>
      </c>
      <c r="DR1351" t="b">
        <v>0</v>
      </c>
      <c r="DS1351" t="b">
        <v>0</v>
      </c>
      <c r="DT1351" t="b">
        <v>0</v>
      </c>
      <c r="DU1351" t="b">
        <v>0</v>
      </c>
      <c r="DV1351" t="b">
        <v>0</v>
      </c>
      <c r="DW1351">
        <v>0</v>
      </c>
      <c r="DX1351" t="b">
        <v>0</v>
      </c>
      <c r="DY1351" t="b">
        <v>0</v>
      </c>
      <c r="DZ1351" t="b">
        <v>0</v>
      </c>
      <c r="EA1351" t="b">
        <v>1</v>
      </c>
      <c r="EB1351" t="b">
        <v>0</v>
      </c>
      <c r="EC1351" t="b">
        <v>0</v>
      </c>
      <c r="ED1351" t="b">
        <v>0</v>
      </c>
      <c r="EE1351" t="b">
        <v>0</v>
      </c>
      <c r="EF1351" t="b">
        <v>0</v>
      </c>
      <c r="EG1351" t="b" cm="1">
        <v>1</v>
      </c>
      <c r="EH1351" t="b">
        <v>0</v>
      </c>
      <c r="EI1351" t="b">
        <v>0</v>
      </c>
      <c r="EJ1351" t="b">
        <v>1</v>
      </c>
      <c r="EK1351" t="s">
        <v>14461</v>
      </c>
      <c r="EL1351">
        <v>1</v>
      </c>
      <c r="EM1351">
        <v>9</v>
      </c>
      <c r="EN1351" t="b">
        <v>0</v>
      </c>
    </row>
    <row r="1352" spans="1:144" ht="15.75">
      <c r="A1352"/>
      <c r="B1352" t="s">
        <v>1564</v>
      </c>
      <c r="C1352" t="s">
        <v>4420</v>
      </c>
      <c r="D1352" t="s">
        <v>4401</v>
      </c>
      <c r="E1352" t="s">
        <v>4402</v>
      </c>
      <c r="F1352"/>
      <c r="G1352" t="s">
        <v>4401</v>
      </c>
      <c r="H1352"/>
      <c r="I1352" t="s">
        <v>2798</v>
      </c>
      <c r="J1352"/>
      <c r="K1352"/>
      <c r="L1352" t="s">
        <v>1743</v>
      </c>
      <c r="M1352" t="s">
        <v>2003</v>
      </c>
      <c r="N1352"/>
      <c r="O1352"/>
      <c r="P1352" t="s">
        <v>1564</v>
      </c>
      <c r="Q1352" t="s">
        <v>4364</v>
      </c>
      <c r="R1352" t="s">
        <v>4365</v>
      </c>
      <c r="S1352"/>
      <c r="T1352"/>
      <c r="U1352" t="s">
        <v>13744</v>
      </c>
      <c r="V1352" t="s">
        <v>13739</v>
      </c>
      <c r="W1352"/>
      <c r="X1352"/>
      <c r="Y1352"/>
      <c r="Z1352"/>
      <c r="AA1352"/>
      <c r="AB1352"/>
      <c r="AC1352"/>
      <c r="AD1352"/>
      <c r="AE1352"/>
      <c r="AF1352"/>
      <c r="AG1352"/>
      <c r="AH1352"/>
      <c r="AI1352"/>
      <c r="AJ1352"/>
      <c r="AK1352"/>
      <c r="AL1352"/>
      <c r="AM1352"/>
      <c r="AN1352"/>
      <c r="AO1352" s="108" t="s">
        <v>43</v>
      </c>
      <c r="AP1352" t="s">
        <v>2868</v>
      </c>
      <c r="AQ1352">
        <v>54</v>
      </c>
      <c r="AR1352" t="e">
        <v>#N/A</v>
      </c>
      <c r="AS1352" t="s">
        <v>4420</v>
      </c>
      <c r="AT1352" t="e">
        <v>#N/A</v>
      </c>
      <c r="AU1352" t="s">
        <v>4402</v>
      </c>
      <c r="AV1352" t="s">
        <v>10216</v>
      </c>
      <c r="AW1352" t="s">
        <v>1744</v>
      </c>
      <c r="AX1352" t="s">
        <v>1740</v>
      </c>
      <c r="AY1352" t="s">
        <v>10217</v>
      </c>
      <c r="AZ1352" t="s">
        <v>4364</v>
      </c>
      <c r="BA1352" t="s">
        <v>10218</v>
      </c>
      <c r="BB1352" t="s">
        <v>2798</v>
      </c>
      <c r="BC1352" t="s">
        <v>1743</v>
      </c>
      <c r="BD1352" t="s">
        <v>10219</v>
      </c>
      <c r="BE1352" t="s">
        <v>4421</v>
      </c>
      <c r="BF1352">
        <v>1317</v>
      </c>
      <c r="BG1352">
        <v>1346</v>
      </c>
      <c r="BH1352">
        <v>0</v>
      </c>
      <c r="BI1352" t="s">
        <v>1547</v>
      </c>
      <c r="BJ1352">
        <v>0</v>
      </c>
      <c r="BK1352">
        <v>0</v>
      </c>
      <c r="BL1352" t="e" cm="1">
        <v>#N/A</v>
      </c>
      <c r="BM1352" t="s">
        <v>1547</v>
      </c>
      <c r="BN1352" t="s">
        <v>4422</v>
      </c>
      <c r="BO1352" t="s">
        <v>10331</v>
      </c>
      <c r="BP1352" t="e" cm="1">
        <v>#N/A</v>
      </c>
      <c r="BQ1352" t="s">
        <v>1547</v>
      </c>
      <c r="BR1352" t="s">
        <v>10335</v>
      </c>
      <c r="BS1352">
        <v>7</v>
      </c>
      <c r="BT1352" t="s">
        <v>1722</v>
      </c>
      <c r="BU1352" t="s">
        <v>16314</v>
      </c>
      <c r="BV1352" t="s">
        <v>4401</v>
      </c>
      <c r="BW1352" t="s">
        <v>10216</v>
      </c>
      <c r="BX1352" t="s">
        <v>1744</v>
      </c>
      <c r="BY1352" t="s">
        <v>1744</v>
      </c>
      <c r="BZ1352" t="s">
        <v>1547</v>
      </c>
      <c r="CA1352" t="s">
        <v>1744</v>
      </c>
      <c r="CB1352" t="s">
        <v>2003</v>
      </c>
      <c r="CC1352"/>
      <c r="CD1352" t="s">
        <v>998</v>
      </c>
      <c r="CE1352" t="s">
        <v>2798</v>
      </c>
      <c r="CF1352" t="s">
        <v>10352</v>
      </c>
      <c r="CG1352" t="s">
        <v>10353</v>
      </c>
      <c r="CH1352" t="s">
        <v>2798</v>
      </c>
      <c r="CI1352" t="s">
        <v>1547</v>
      </c>
      <c r="CJ1352" t="s">
        <v>4365</v>
      </c>
      <c r="CK1352" t="s">
        <v>1564</v>
      </c>
      <c r="CL1352"/>
      <c r="CM1352"/>
      <c r="CN1352" t="s">
        <v>13744</v>
      </c>
      <c r="CO1352" t="s">
        <v>13739</v>
      </c>
      <c r="CP1352" t="s">
        <v>13744</v>
      </c>
      <c r="CQ1352" t="s">
        <v>13739</v>
      </c>
      <c r="CR1352" t="s">
        <v>1547</v>
      </c>
      <c r="CS1352">
        <v>0</v>
      </c>
      <c r="CT1352" t="s">
        <v>1547</v>
      </c>
      <c r="CU1352" t="s">
        <v>1547</v>
      </c>
      <c r="CV1352" t="e">
        <v>#N/A</v>
      </c>
      <c r="CW1352" t="s">
        <v>1547</v>
      </c>
      <c r="CX1352" t="s">
        <v>1547</v>
      </c>
      <c r="CY1352">
        <v>1350</v>
      </c>
      <c r="CZ1352" t="s">
        <v>11436</v>
      </c>
      <c r="DA1352" t="s">
        <v>1547</v>
      </c>
      <c r="DB1352" t="s">
        <v>1881</v>
      </c>
      <c r="DC1352" t="s">
        <v>1882</v>
      </c>
      <c r="DD1352" t="s">
        <v>4402</v>
      </c>
      <c r="DE1352" t="s">
        <v>4364</v>
      </c>
      <c r="DF1352" t="s">
        <v>4401</v>
      </c>
      <c r="DG1352" t="s">
        <v>1547</v>
      </c>
      <c r="DH1352" t="s">
        <v>1547</v>
      </c>
      <c r="DI1352" t="s">
        <v>1892</v>
      </c>
      <c r="DJ1352" t="e">
        <v>#N/A</v>
      </c>
      <c r="DK1352"/>
      <c r="DL1352" t="s">
        <v>1892</v>
      </c>
      <c r="DM1352">
        <v>9</v>
      </c>
      <c r="DN1352" t="s">
        <v>1883</v>
      </c>
      <c r="DO1352" t="s">
        <v>1564</v>
      </c>
      <c r="DP1352" t="b">
        <v>1</v>
      </c>
      <c r="DQ1352" t="b">
        <v>0</v>
      </c>
      <c r="DR1352" t="b">
        <v>0</v>
      </c>
      <c r="DS1352" t="b">
        <v>0</v>
      </c>
      <c r="DT1352" t="b">
        <v>0</v>
      </c>
      <c r="DU1352" t="b">
        <v>0</v>
      </c>
      <c r="DV1352" t="b">
        <v>0</v>
      </c>
      <c r="DW1352">
        <v>0</v>
      </c>
      <c r="DX1352" t="b">
        <v>0</v>
      </c>
      <c r="DY1352" t="b">
        <v>0</v>
      </c>
      <c r="DZ1352" t="b">
        <v>0</v>
      </c>
      <c r="EA1352" t="b">
        <v>1</v>
      </c>
      <c r="EB1352" t="b">
        <v>0</v>
      </c>
      <c r="EC1352" t="b">
        <v>0</v>
      </c>
      <c r="ED1352" t="b">
        <v>0</v>
      </c>
      <c r="EE1352" t="b">
        <v>0</v>
      </c>
      <c r="EF1352" t="b">
        <v>0</v>
      </c>
      <c r="EG1352" t="b" cm="1">
        <v>1</v>
      </c>
      <c r="EH1352" t="b">
        <v>0</v>
      </c>
      <c r="EI1352" t="b">
        <v>0</v>
      </c>
      <c r="EJ1352" t="b">
        <v>1</v>
      </c>
      <c r="EK1352" t="s">
        <v>14461</v>
      </c>
      <c r="EL1352">
        <v>1</v>
      </c>
      <c r="EM1352">
        <v>9</v>
      </c>
      <c r="EN1352" t="b">
        <v>0</v>
      </c>
    </row>
    <row r="1353" spans="1:144" ht="15.75">
      <c r="A1353"/>
      <c r="B1353" t="s">
        <v>1564</v>
      </c>
      <c r="C1353" t="s">
        <v>4420</v>
      </c>
      <c r="D1353" t="s">
        <v>4403</v>
      </c>
      <c r="E1353" t="s">
        <v>4404</v>
      </c>
      <c r="F1353"/>
      <c r="G1353" t="s">
        <v>4403</v>
      </c>
      <c r="H1353" t="s">
        <v>4403</v>
      </c>
      <c r="I1353" t="s">
        <v>2798</v>
      </c>
      <c r="J1353"/>
      <c r="K1353"/>
      <c r="L1353" t="s">
        <v>1743</v>
      </c>
      <c r="M1353" t="s">
        <v>2001</v>
      </c>
      <c r="N1353"/>
      <c r="O1353"/>
      <c r="P1353" t="s">
        <v>1564</v>
      </c>
      <c r="Q1353" t="s">
        <v>4364</v>
      </c>
      <c r="R1353" t="s">
        <v>4365</v>
      </c>
      <c r="S1353"/>
      <c r="T1353"/>
      <c r="U1353" t="s">
        <v>13744</v>
      </c>
      <c r="V1353" t="s">
        <v>13706</v>
      </c>
      <c r="W1353"/>
      <c r="X1353"/>
      <c r="Y1353"/>
      <c r="Z1353"/>
      <c r="AA1353"/>
      <c r="AB1353"/>
      <c r="AC1353"/>
      <c r="AD1353"/>
      <c r="AE1353"/>
      <c r="AF1353"/>
      <c r="AG1353"/>
      <c r="AH1353"/>
      <c r="AI1353"/>
      <c r="AJ1353"/>
      <c r="AK1353"/>
      <c r="AL1353"/>
      <c r="AM1353"/>
      <c r="AN1353"/>
      <c r="AO1353" s="108" t="s">
        <v>43</v>
      </c>
      <c r="AP1353" t="s">
        <v>2868</v>
      </c>
      <c r="AQ1353">
        <v>55</v>
      </c>
      <c r="AR1353" t="e">
        <v>#N/A</v>
      </c>
      <c r="AS1353" t="s">
        <v>4420</v>
      </c>
      <c r="AT1353" t="e">
        <v>#N/A</v>
      </c>
      <c r="AU1353" t="s">
        <v>4404</v>
      </c>
      <c r="AV1353" t="s">
        <v>10223</v>
      </c>
      <c r="AW1353" t="s">
        <v>1744</v>
      </c>
      <c r="AX1353" t="s">
        <v>1740</v>
      </c>
      <c r="AY1353" t="s">
        <v>10224</v>
      </c>
      <c r="AZ1353" t="s">
        <v>4364</v>
      </c>
      <c r="BA1353" t="s">
        <v>10225</v>
      </c>
      <c r="BB1353" t="s">
        <v>2798</v>
      </c>
      <c r="BC1353" t="s">
        <v>1743</v>
      </c>
      <c r="BD1353" t="s">
        <v>10226</v>
      </c>
      <c r="BE1353" t="s">
        <v>4421</v>
      </c>
      <c r="BF1353">
        <v>1213</v>
      </c>
      <c r="BG1353">
        <v>1346</v>
      </c>
      <c r="BH1353">
        <v>0</v>
      </c>
      <c r="BI1353" t="s">
        <v>1547</v>
      </c>
      <c r="BJ1353">
        <v>0</v>
      </c>
      <c r="BK1353">
        <v>0</v>
      </c>
      <c r="BL1353">
        <v>1213</v>
      </c>
      <c r="BM1353" t="s">
        <v>14391</v>
      </c>
      <c r="BN1353" t="s">
        <v>4422</v>
      </c>
      <c r="BO1353" t="s">
        <v>10331</v>
      </c>
      <c r="BP1353" t="e" cm="1">
        <v>#N/A</v>
      </c>
      <c r="BQ1353" t="s">
        <v>1547</v>
      </c>
      <c r="BR1353" t="s">
        <v>10335</v>
      </c>
      <c r="BS1353">
        <v>8</v>
      </c>
      <c r="BT1353" t="s">
        <v>1724</v>
      </c>
      <c r="BU1353" t="s">
        <v>16315</v>
      </c>
      <c r="BV1353" t="s">
        <v>4403</v>
      </c>
      <c r="BW1353" t="s">
        <v>10223</v>
      </c>
      <c r="BX1353" t="s">
        <v>10224</v>
      </c>
      <c r="BY1353" t="s">
        <v>1744</v>
      </c>
      <c r="BZ1353" t="s">
        <v>1547</v>
      </c>
      <c r="CA1353" t="s">
        <v>1744</v>
      </c>
      <c r="CB1353" t="s">
        <v>2001</v>
      </c>
      <c r="CC1353"/>
      <c r="CD1353" t="s">
        <v>998</v>
      </c>
      <c r="CE1353" t="s">
        <v>2798</v>
      </c>
      <c r="CF1353" t="s">
        <v>10355</v>
      </c>
      <c r="CG1353" t="s">
        <v>10356</v>
      </c>
      <c r="CH1353" t="s">
        <v>2798</v>
      </c>
      <c r="CI1353" t="s">
        <v>1547</v>
      </c>
      <c r="CJ1353" t="s">
        <v>4365</v>
      </c>
      <c r="CK1353" t="s">
        <v>1564</v>
      </c>
      <c r="CL1353"/>
      <c r="CM1353"/>
      <c r="CN1353" t="s">
        <v>13744</v>
      </c>
      <c r="CO1353" t="s">
        <v>13706</v>
      </c>
      <c r="CP1353" t="s">
        <v>13744</v>
      </c>
      <c r="CQ1353" t="s">
        <v>13706</v>
      </c>
      <c r="CR1353" t="s">
        <v>1547</v>
      </c>
      <c r="CS1353">
        <v>0</v>
      </c>
      <c r="CT1353" t="s">
        <v>1547</v>
      </c>
      <c r="CU1353" t="s">
        <v>1547</v>
      </c>
      <c r="CV1353" t="s">
        <v>11956</v>
      </c>
      <c r="CW1353" t="s">
        <v>1547</v>
      </c>
      <c r="CX1353" t="s">
        <v>1547</v>
      </c>
      <c r="CY1353">
        <v>1351</v>
      </c>
      <c r="CZ1353" t="s">
        <v>11438</v>
      </c>
      <c r="DA1353" t="s">
        <v>1547</v>
      </c>
      <c r="DB1353" t="s">
        <v>1881</v>
      </c>
      <c r="DC1353" t="s">
        <v>1882</v>
      </c>
      <c r="DD1353" t="s">
        <v>4404</v>
      </c>
      <c r="DE1353" t="s">
        <v>4364</v>
      </c>
      <c r="DF1353" t="s">
        <v>4403</v>
      </c>
      <c r="DG1353" t="s">
        <v>1547</v>
      </c>
      <c r="DH1353" t="s">
        <v>1547</v>
      </c>
      <c r="DI1353" t="s">
        <v>1892</v>
      </c>
      <c r="DJ1353" t="e">
        <v>#N/A</v>
      </c>
      <c r="DK1353"/>
      <c r="DL1353" t="s">
        <v>1892</v>
      </c>
      <c r="DM1353">
        <v>9</v>
      </c>
      <c r="DN1353" t="s">
        <v>1883</v>
      </c>
      <c r="DO1353" t="s">
        <v>1564</v>
      </c>
      <c r="DP1353" t="b">
        <v>1</v>
      </c>
      <c r="DQ1353" t="b">
        <v>0</v>
      </c>
      <c r="DR1353" t="b">
        <v>0</v>
      </c>
      <c r="DS1353" t="b">
        <v>0</v>
      </c>
      <c r="DT1353" t="b">
        <v>0</v>
      </c>
      <c r="DU1353" t="b">
        <v>0</v>
      </c>
      <c r="DV1353" t="b">
        <v>0</v>
      </c>
      <c r="DW1353">
        <v>0</v>
      </c>
      <c r="DX1353" t="b">
        <v>0</v>
      </c>
      <c r="DY1353" t="b">
        <v>0</v>
      </c>
      <c r="DZ1353" t="b">
        <v>0</v>
      </c>
      <c r="EA1353" t="b">
        <v>0</v>
      </c>
      <c r="EB1353" t="b">
        <v>0</v>
      </c>
      <c r="EC1353" t="b">
        <v>1</v>
      </c>
      <c r="ED1353" t="b">
        <v>1</v>
      </c>
      <c r="EE1353" t="b">
        <v>0</v>
      </c>
      <c r="EF1353" t="b">
        <v>0</v>
      </c>
      <c r="EG1353" t="b" cm="1">
        <v>0</v>
      </c>
      <c r="EH1353" t="b">
        <v>0</v>
      </c>
      <c r="EI1353" t="b">
        <v>0</v>
      </c>
      <c r="EJ1353" t="b">
        <v>1</v>
      </c>
      <c r="EK1353" t="s">
        <v>14491</v>
      </c>
      <c r="EL1353">
        <v>0</v>
      </c>
      <c r="EM1353">
        <v>14</v>
      </c>
      <c r="EN1353" t="b">
        <v>0</v>
      </c>
    </row>
    <row r="1354" spans="1:144" ht="15.75">
      <c r="A1354"/>
      <c r="B1354" t="s">
        <v>4405</v>
      </c>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s="108" t="s">
        <v>43</v>
      </c>
      <c r="AP1354" t="s">
        <v>2868</v>
      </c>
      <c r="AQ1354">
        <v>56</v>
      </c>
      <c r="AR1354" t="s">
        <v>1547</v>
      </c>
      <c r="AS1354" t="s">
        <v>1547</v>
      </c>
      <c r="AT1354" t="e">
        <v>#N/A</v>
      </c>
      <c r="AU1354" t="s">
        <v>1547</v>
      </c>
      <c r="AV1354" t="s">
        <v>1744</v>
      </c>
      <c r="AW1354" t="s">
        <v>1744</v>
      </c>
      <c r="AX1354" t="s">
        <v>1740</v>
      </c>
      <c r="AY1354" t="s">
        <v>1744</v>
      </c>
      <c r="AZ1354" t="s">
        <v>1547</v>
      </c>
      <c r="BA1354" t="s">
        <v>1953</v>
      </c>
      <c r="BB1354" t="s">
        <v>1547</v>
      </c>
      <c r="BC1354" t="s">
        <v>1547</v>
      </c>
      <c r="BD1354" t="s">
        <v>1547</v>
      </c>
      <c r="BE1354" t="s">
        <v>4421</v>
      </c>
      <c r="BF1354">
        <v>1013</v>
      </c>
      <c r="BG1354">
        <v>1346</v>
      </c>
      <c r="BH1354">
        <v>0</v>
      </c>
      <c r="BI1354" t="s">
        <v>1547</v>
      </c>
      <c r="BJ1354">
        <v>0</v>
      </c>
      <c r="BK1354">
        <v>0</v>
      </c>
      <c r="BL1354">
        <v>2</v>
      </c>
      <c r="BM1354" t="s">
        <v>1739</v>
      </c>
      <c r="BN1354" t="s">
        <v>4422</v>
      </c>
      <c r="BO1354" t="s">
        <v>10331</v>
      </c>
      <c r="BP1354" t="e" cm="1">
        <v>#N/A</v>
      </c>
      <c r="BQ1354" t="s">
        <v>1547</v>
      </c>
      <c r="BR1354" t="s">
        <v>1954</v>
      </c>
      <c r="BS1354">
        <v>73</v>
      </c>
      <c r="BT1354" t="s">
        <v>6593</v>
      </c>
      <c r="BU1354" t="s">
        <v>16316</v>
      </c>
      <c r="BV1354">
        <v>0</v>
      </c>
      <c r="BW1354" t="s">
        <v>1744</v>
      </c>
      <c r="BX1354" t="s">
        <v>1744</v>
      </c>
      <c r="BY1354" t="s">
        <v>1744</v>
      </c>
      <c r="BZ1354" t="s">
        <v>1547</v>
      </c>
      <c r="CA1354" t="s">
        <v>1744</v>
      </c>
      <c r="CB1354" t="s">
        <v>1547</v>
      </c>
      <c r="CC1354"/>
      <c r="CD1354" t="s">
        <v>998</v>
      </c>
      <c r="CE1354">
        <v>0</v>
      </c>
      <c r="CF1354" t="s">
        <v>10358</v>
      </c>
      <c r="CG1354" t="s">
        <v>10359</v>
      </c>
      <c r="CH1354">
        <v>0</v>
      </c>
      <c r="CI1354" t="s">
        <v>1547</v>
      </c>
      <c r="CJ1354" t="s">
        <v>1547</v>
      </c>
      <c r="CK1354" t="s">
        <v>4405</v>
      </c>
      <c r="CL1354"/>
      <c r="CM1354"/>
      <c r="CN1354" t="s">
        <v>1547</v>
      </c>
      <c r="CO1354" t="s">
        <v>1547</v>
      </c>
      <c r="CP1354" t="s">
        <v>1547</v>
      </c>
      <c r="CQ1354" t="s">
        <v>1547</v>
      </c>
      <c r="CR1354" t="s">
        <v>1547</v>
      </c>
      <c r="CS1354">
        <v>0</v>
      </c>
      <c r="CT1354" t="s">
        <v>1547</v>
      </c>
      <c r="CU1354" t="s">
        <v>1547</v>
      </c>
      <c r="CV1354" t="s">
        <v>1547</v>
      </c>
      <c r="CW1354" t="s">
        <v>1547</v>
      </c>
      <c r="CX1354" t="s">
        <v>1547</v>
      </c>
      <c r="CY1354">
        <v>1352</v>
      </c>
      <c r="CZ1354" t="s">
        <v>11439</v>
      </c>
      <c r="DA1354" t="s">
        <v>1547</v>
      </c>
      <c r="DB1354" t="s">
        <v>1881</v>
      </c>
      <c r="DC1354" t="s">
        <v>1882</v>
      </c>
      <c r="DD1354" t="s">
        <v>1547</v>
      </c>
      <c r="DE1354" t="s">
        <v>1547</v>
      </c>
      <c r="DF1354">
        <v>0</v>
      </c>
      <c r="DG1354" t="s">
        <v>1547</v>
      </c>
      <c r="DH1354" t="s">
        <v>1547</v>
      </c>
      <c r="DI1354" t="s">
        <v>1892</v>
      </c>
      <c r="DJ1354" t="e">
        <v>#N/A</v>
      </c>
      <c r="DK1354"/>
      <c r="DL1354" t="s">
        <v>1892</v>
      </c>
      <c r="DM1354">
        <v>9</v>
      </c>
      <c r="DN1354" t="s">
        <v>1883</v>
      </c>
      <c r="DO1354" t="s">
        <v>4405</v>
      </c>
      <c r="DP1354" t="b">
        <v>1</v>
      </c>
      <c r="DQ1354" t="b">
        <v>0</v>
      </c>
      <c r="DR1354" t="b">
        <v>0</v>
      </c>
      <c r="DS1354" t="b">
        <v>0</v>
      </c>
      <c r="DT1354" t="b">
        <v>0</v>
      </c>
      <c r="DU1354" t="b">
        <v>1</v>
      </c>
      <c r="DV1354" t="b">
        <v>0</v>
      </c>
      <c r="DW1354">
        <v>0</v>
      </c>
      <c r="DX1354" t="b">
        <v>0</v>
      </c>
      <c r="DY1354" t="b">
        <v>0</v>
      </c>
      <c r="DZ1354" t="b">
        <v>0</v>
      </c>
      <c r="EA1354" t="b">
        <v>0</v>
      </c>
      <c r="EB1354" t="b">
        <v>0</v>
      </c>
      <c r="EC1354" t="b">
        <v>0</v>
      </c>
      <c r="ED1354" t="b">
        <v>0</v>
      </c>
      <c r="EE1354" t="b">
        <v>1</v>
      </c>
      <c r="EF1354" t="b">
        <v>0</v>
      </c>
      <c r="EG1354" t="b" cm="1">
        <v>0</v>
      </c>
      <c r="EH1354" t="b">
        <v>0</v>
      </c>
      <c r="EI1354" t="b">
        <v>0</v>
      </c>
      <c r="EJ1354" t="b">
        <v>1</v>
      </c>
      <c r="EK1354" t="s">
        <v>1956</v>
      </c>
      <c r="EL1354">
        <v>1</v>
      </c>
      <c r="EM1354">
        <v>0</v>
      </c>
      <c r="EN1354" t="b">
        <v>1</v>
      </c>
    </row>
    <row r="1355" spans="1:144" ht="15.75">
      <c r="A1355"/>
      <c r="B1355" t="s">
        <v>4405</v>
      </c>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s="108" t="s">
        <v>43</v>
      </c>
      <c r="AP1355" t="s">
        <v>2868</v>
      </c>
      <c r="AQ1355">
        <v>57</v>
      </c>
      <c r="AR1355" t="s">
        <v>1547</v>
      </c>
      <c r="AS1355" t="s">
        <v>1547</v>
      </c>
      <c r="AT1355" t="e">
        <v>#N/A</v>
      </c>
      <c r="AU1355" t="s">
        <v>1547</v>
      </c>
      <c r="AV1355" t="s">
        <v>1744</v>
      </c>
      <c r="AW1355" t="s">
        <v>1744</v>
      </c>
      <c r="AX1355" t="s">
        <v>1740</v>
      </c>
      <c r="AY1355" t="s">
        <v>1744</v>
      </c>
      <c r="AZ1355" t="s">
        <v>1547</v>
      </c>
      <c r="BA1355" t="s">
        <v>1953</v>
      </c>
      <c r="BB1355" t="s">
        <v>1547</v>
      </c>
      <c r="BC1355" t="s">
        <v>1547</v>
      </c>
      <c r="BD1355" t="s">
        <v>1547</v>
      </c>
      <c r="BE1355" t="s">
        <v>4421</v>
      </c>
      <c r="BF1355">
        <v>1013</v>
      </c>
      <c r="BG1355">
        <v>1346</v>
      </c>
      <c r="BH1355">
        <v>0</v>
      </c>
      <c r="BI1355" t="s">
        <v>1547</v>
      </c>
      <c r="BJ1355">
        <v>0</v>
      </c>
      <c r="BK1355">
        <v>0</v>
      </c>
      <c r="BL1355">
        <v>2</v>
      </c>
      <c r="BM1355" t="s">
        <v>1739</v>
      </c>
      <c r="BN1355" t="s">
        <v>4422</v>
      </c>
      <c r="BO1355" t="s">
        <v>10331</v>
      </c>
      <c r="BP1355" t="e" cm="1">
        <v>#N/A</v>
      </c>
      <c r="BQ1355" t="s">
        <v>1547</v>
      </c>
      <c r="BR1355" t="s">
        <v>1954</v>
      </c>
      <c r="BS1355">
        <v>74</v>
      </c>
      <c r="BT1355" t="s">
        <v>6602</v>
      </c>
      <c r="BU1355" t="s">
        <v>16317</v>
      </c>
      <c r="BV1355">
        <v>0</v>
      </c>
      <c r="BW1355" t="s">
        <v>1744</v>
      </c>
      <c r="BX1355" t="s">
        <v>1744</v>
      </c>
      <c r="BY1355" t="s">
        <v>1744</v>
      </c>
      <c r="BZ1355" t="s">
        <v>1547</v>
      </c>
      <c r="CA1355" t="s">
        <v>1744</v>
      </c>
      <c r="CB1355" t="s">
        <v>1547</v>
      </c>
      <c r="CC1355"/>
      <c r="CD1355" t="s">
        <v>998</v>
      </c>
      <c r="CE1355">
        <v>0</v>
      </c>
      <c r="CF1355" t="s">
        <v>10358</v>
      </c>
      <c r="CG1355" t="s">
        <v>10359</v>
      </c>
      <c r="CH1355">
        <v>0</v>
      </c>
      <c r="CI1355" t="s">
        <v>1547</v>
      </c>
      <c r="CJ1355" t="s">
        <v>1547</v>
      </c>
      <c r="CK1355" t="s">
        <v>4405</v>
      </c>
      <c r="CL1355"/>
      <c r="CM1355"/>
      <c r="CN1355" t="s">
        <v>1547</v>
      </c>
      <c r="CO1355" t="s">
        <v>1547</v>
      </c>
      <c r="CP1355" t="s">
        <v>1547</v>
      </c>
      <c r="CQ1355" t="s">
        <v>1547</v>
      </c>
      <c r="CR1355" t="s">
        <v>1547</v>
      </c>
      <c r="CS1355">
        <v>0</v>
      </c>
      <c r="CT1355" t="s">
        <v>1547</v>
      </c>
      <c r="CU1355" t="s">
        <v>1547</v>
      </c>
      <c r="CV1355" t="s">
        <v>1547</v>
      </c>
      <c r="CW1355" t="s">
        <v>1547</v>
      </c>
      <c r="CX1355" t="s">
        <v>1547</v>
      </c>
      <c r="CY1355">
        <v>1353</v>
      </c>
      <c r="CZ1355" t="s">
        <v>11440</v>
      </c>
      <c r="DA1355" t="s">
        <v>1547</v>
      </c>
      <c r="DB1355" t="s">
        <v>1881</v>
      </c>
      <c r="DC1355" t="s">
        <v>1882</v>
      </c>
      <c r="DD1355" t="s">
        <v>1547</v>
      </c>
      <c r="DE1355" t="s">
        <v>1547</v>
      </c>
      <c r="DF1355">
        <v>0</v>
      </c>
      <c r="DG1355" t="s">
        <v>1547</v>
      </c>
      <c r="DH1355" t="s">
        <v>1547</v>
      </c>
      <c r="DI1355" t="s">
        <v>1892</v>
      </c>
      <c r="DJ1355" t="e">
        <v>#N/A</v>
      </c>
      <c r="DK1355"/>
      <c r="DL1355" t="s">
        <v>1892</v>
      </c>
      <c r="DM1355">
        <v>9</v>
      </c>
      <c r="DN1355" t="s">
        <v>1883</v>
      </c>
      <c r="DO1355" t="s">
        <v>4405</v>
      </c>
      <c r="DP1355" t="b">
        <v>1</v>
      </c>
      <c r="DQ1355" t="b">
        <v>0</v>
      </c>
      <c r="DR1355" t="b">
        <v>0</v>
      </c>
      <c r="DS1355" t="b">
        <v>0</v>
      </c>
      <c r="DT1355" t="b">
        <v>0</v>
      </c>
      <c r="DU1355" t="b">
        <v>1</v>
      </c>
      <c r="DV1355" t="b">
        <v>0</v>
      </c>
      <c r="DW1355">
        <v>0</v>
      </c>
      <c r="DX1355" t="b">
        <v>0</v>
      </c>
      <c r="DY1355" t="b">
        <v>0</v>
      </c>
      <c r="DZ1355" t="b">
        <v>0</v>
      </c>
      <c r="EA1355" t="b">
        <v>0</v>
      </c>
      <c r="EB1355" t="b">
        <v>0</v>
      </c>
      <c r="EC1355" t="b">
        <v>0</v>
      </c>
      <c r="ED1355" t="b">
        <v>0</v>
      </c>
      <c r="EE1355" t="b">
        <v>1</v>
      </c>
      <c r="EF1355" t="b">
        <v>0</v>
      </c>
      <c r="EG1355" t="b" cm="1">
        <v>0</v>
      </c>
      <c r="EH1355" t="b">
        <v>0</v>
      </c>
      <c r="EI1355" t="b">
        <v>0</v>
      </c>
      <c r="EJ1355" t="b">
        <v>1</v>
      </c>
      <c r="EK1355" t="s">
        <v>1956</v>
      </c>
      <c r="EL1355">
        <v>1</v>
      </c>
      <c r="EM1355">
        <v>0</v>
      </c>
      <c r="EN1355" t="b">
        <v>1</v>
      </c>
    </row>
    <row r="1356" spans="1:144" ht="15.75">
      <c r="A1356"/>
      <c r="B1356" t="s">
        <v>4405</v>
      </c>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s="108" t="s">
        <v>43</v>
      </c>
      <c r="AP1356" t="s">
        <v>2868</v>
      </c>
      <c r="AQ1356">
        <v>58</v>
      </c>
      <c r="AR1356" t="s">
        <v>1547</v>
      </c>
      <c r="AS1356" t="s">
        <v>1547</v>
      </c>
      <c r="AT1356" t="e">
        <v>#N/A</v>
      </c>
      <c r="AU1356" t="s">
        <v>1547</v>
      </c>
      <c r="AV1356" t="s">
        <v>1744</v>
      </c>
      <c r="AW1356" t="s">
        <v>1744</v>
      </c>
      <c r="AX1356" t="s">
        <v>1740</v>
      </c>
      <c r="AY1356" t="s">
        <v>1744</v>
      </c>
      <c r="AZ1356" t="s">
        <v>1547</v>
      </c>
      <c r="BA1356" t="s">
        <v>1953</v>
      </c>
      <c r="BB1356" t="s">
        <v>1547</v>
      </c>
      <c r="BC1356" t="s">
        <v>1547</v>
      </c>
      <c r="BD1356" t="s">
        <v>1547</v>
      </c>
      <c r="BE1356" t="s">
        <v>4421</v>
      </c>
      <c r="BF1356">
        <v>1013</v>
      </c>
      <c r="BG1356">
        <v>1346</v>
      </c>
      <c r="BH1356">
        <v>0</v>
      </c>
      <c r="BI1356" t="s">
        <v>1547</v>
      </c>
      <c r="BJ1356">
        <v>0</v>
      </c>
      <c r="BK1356">
        <v>0</v>
      </c>
      <c r="BL1356">
        <v>2</v>
      </c>
      <c r="BM1356" t="s">
        <v>1739</v>
      </c>
      <c r="BN1356" t="s">
        <v>4422</v>
      </c>
      <c r="BO1356" t="s">
        <v>10331</v>
      </c>
      <c r="BP1356" t="e" cm="1">
        <v>#N/A</v>
      </c>
      <c r="BQ1356" t="s">
        <v>1547</v>
      </c>
      <c r="BR1356" t="s">
        <v>1954</v>
      </c>
      <c r="BS1356">
        <v>75</v>
      </c>
      <c r="BT1356" t="s">
        <v>6872</v>
      </c>
      <c r="BU1356" t="s">
        <v>16318</v>
      </c>
      <c r="BV1356">
        <v>0</v>
      </c>
      <c r="BW1356" t="s">
        <v>1744</v>
      </c>
      <c r="BX1356" t="s">
        <v>1744</v>
      </c>
      <c r="BY1356" t="s">
        <v>1744</v>
      </c>
      <c r="BZ1356" t="s">
        <v>1547</v>
      </c>
      <c r="CA1356" t="s">
        <v>1744</v>
      </c>
      <c r="CB1356" t="s">
        <v>1547</v>
      </c>
      <c r="CC1356"/>
      <c r="CD1356" t="s">
        <v>998</v>
      </c>
      <c r="CE1356">
        <v>0</v>
      </c>
      <c r="CF1356" t="s">
        <v>10358</v>
      </c>
      <c r="CG1356" t="s">
        <v>10359</v>
      </c>
      <c r="CH1356">
        <v>0</v>
      </c>
      <c r="CI1356" t="s">
        <v>1547</v>
      </c>
      <c r="CJ1356" t="s">
        <v>1547</v>
      </c>
      <c r="CK1356" t="s">
        <v>4405</v>
      </c>
      <c r="CL1356"/>
      <c r="CM1356"/>
      <c r="CN1356" t="s">
        <v>1547</v>
      </c>
      <c r="CO1356" t="s">
        <v>1547</v>
      </c>
      <c r="CP1356" t="s">
        <v>1547</v>
      </c>
      <c r="CQ1356" t="s">
        <v>1547</v>
      </c>
      <c r="CR1356" t="s">
        <v>1547</v>
      </c>
      <c r="CS1356">
        <v>0</v>
      </c>
      <c r="CT1356" t="s">
        <v>1547</v>
      </c>
      <c r="CU1356" t="s">
        <v>1547</v>
      </c>
      <c r="CV1356" t="s">
        <v>1547</v>
      </c>
      <c r="CW1356" t="s">
        <v>1547</v>
      </c>
      <c r="CX1356" t="s">
        <v>1547</v>
      </c>
      <c r="CY1356">
        <v>1354</v>
      </c>
      <c r="CZ1356" t="s">
        <v>11441</v>
      </c>
      <c r="DA1356" t="s">
        <v>1547</v>
      </c>
      <c r="DB1356" t="s">
        <v>1881</v>
      </c>
      <c r="DC1356" t="s">
        <v>1882</v>
      </c>
      <c r="DD1356" t="s">
        <v>1547</v>
      </c>
      <c r="DE1356" t="s">
        <v>1547</v>
      </c>
      <c r="DF1356">
        <v>0</v>
      </c>
      <c r="DG1356" t="s">
        <v>1547</v>
      </c>
      <c r="DH1356" t="s">
        <v>1547</v>
      </c>
      <c r="DI1356" t="s">
        <v>1892</v>
      </c>
      <c r="DJ1356" t="e">
        <v>#N/A</v>
      </c>
      <c r="DK1356"/>
      <c r="DL1356" t="s">
        <v>1892</v>
      </c>
      <c r="DM1356">
        <v>9</v>
      </c>
      <c r="DN1356" t="s">
        <v>1883</v>
      </c>
      <c r="DO1356" t="s">
        <v>4405</v>
      </c>
      <c r="DP1356" t="b">
        <v>1</v>
      </c>
      <c r="DQ1356" t="b">
        <v>0</v>
      </c>
      <c r="DR1356" t="b">
        <v>0</v>
      </c>
      <c r="DS1356" t="b">
        <v>0</v>
      </c>
      <c r="DT1356" t="b">
        <v>0</v>
      </c>
      <c r="DU1356" t="b">
        <v>1</v>
      </c>
      <c r="DV1356" t="b">
        <v>0</v>
      </c>
      <c r="DW1356">
        <v>0</v>
      </c>
      <c r="DX1356" t="b">
        <v>0</v>
      </c>
      <c r="DY1356" t="b">
        <v>0</v>
      </c>
      <c r="DZ1356" t="b">
        <v>0</v>
      </c>
      <c r="EA1356" t="b">
        <v>0</v>
      </c>
      <c r="EB1356" t="b">
        <v>0</v>
      </c>
      <c r="EC1356" t="b">
        <v>0</v>
      </c>
      <c r="ED1356" t="b">
        <v>0</v>
      </c>
      <c r="EE1356" t="b">
        <v>1</v>
      </c>
      <c r="EF1356" t="b">
        <v>0</v>
      </c>
      <c r="EG1356" t="b" cm="1">
        <v>0</v>
      </c>
      <c r="EH1356" t="b">
        <v>0</v>
      </c>
      <c r="EI1356" t="b">
        <v>0</v>
      </c>
      <c r="EJ1356" t="b">
        <v>1</v>
      </c>
      <c r="EK1356" t="s">
        <v>1956</v>
      </c>
      <c r="EL1356">
        <v>1</v>
      </c>
      <c r="EM1356">
        <v>0</v>
      </c>
      <c r="EN1356" t="b">
        <v>1</v>
      </c>
    </row>
    <row r="1357" spans="1:144" ht="15.75">
      <c r="A1357"/>
      <c r="B1357" t="s">
        <v>4405</v>
      </c>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s="108" t="s">
        <v>43</v>
      </c>
      <c r="AP1357" t="s">
        <v>2868</v>
      </c>
      <c r="AQ1357">
        <v>59</v>
      </c>
      <c r="AR1357" t="s">
        <v>1547</v>
      </c>
      <c r="AS1357" t="s">
        <v>1547</v>
      </c>
      <c r="AT1357" t="e">
        <v>#N/A</v>
      </c>
      <c r="AU1357" t="s">
        <v>1547</v>
      </c>
      <c r="AV1357" t="s">
        <v>1744</v>
      </c>
      <c r="AW1357" t="s">
        <v>1744</v>
      </c>
      <c r="AX1357" t="s">
        <v>1740</v>
      </c>
      <c r="AY1357" t="s">
        <v>1744</v>
      </c>
      <c r="AZ1357" t="s">
        <v>1547</v>
      </c>
      <c r="BA1357" t="s">
        <v>1953</v>
      </c>
      <c r="BB1357" t="s">
        <v>1547</v>
      </c>
      <c r="BC1357" t="s">
        <v>1547</v>
      </c>
      <c r="BD1357" t="s">
        <v>1547</v>
      </c>
      <c r="BE1357" t="s">
        <v>4421</v>
      </c>
      <c r="BF1357">
        <v>1013</v>
      </c>
      <c r="BG1357">
        <v>1346</v>
      </c>
      <c r="BH1357">
        <v>0</v>
      </c>
      <c r="BI1357" t="s">
        <v>1547</v>
      </c>
      <c r="BJ1357">
        <v>0</v>
      </c>
      <c r="BK1357">
        <v>0</v>
      </c>
      <c r="BL1357">
        <v>2</v>
      </c>
      <c r="BM1357" t="s">
        <v>1739</v>
      </c>
      <c r="BN1357" t="s">
        <v>4422</v>
      </c>
      <c r="BO1357" t="s">
        <v>10331</v>
      </c>
      <c r="BP1357" t="e" cm="1">
        <v>#N/A</v>
      </c>
      <c r="BQ1357" t="s">
        <v>1547</v>
      </c>
      <c r="BR1357" t="s">
        <v>1954</v>
      </c>
      <c r="BS1357">
        <v>76</v>
      </c>
      <c r="BT1357" t="s">
        <v>6875</v>
      </c>
      <c r="BU1357" t="s">
        <v>16319</v>
      </c>
      <c r="BV1357">
        <v>0</v>
      </c>
      <c r="BW1357" t="s">
        <v>1744</v>
      </c>
      <c r="BX1357" t="s">
        <v>1744</v>
      </c>
      <c r="BY1357" t="s">
        <v>1744</v>
      </c>
      <c r="BZ1357" t="s">
        <v>1547</v>
      </c>
      <c r="CA1357" t="s">
        <v>1744</v>
      </c>
      <c r="CB1357" t="s">
        <v>1547</v>
      </c>
      <c r="CC1357"/>
      <c r="CD1357" t="s">
        <v>998</v>
      </c>
      <c r="CE1357">
        <v>0</v>
      </c>
      <c r="CF1357" t="s">
        <v>10358</v>
      </c>
      <c r="CG1357" t="s">
        <v>10359</v>
      </c>
      <c r="CH1357">
        <v>0</v>
      </c>
      <c r="CI1357" t="s">
        <v>1547</v>
      </c>
      <c r="CJ1357" t="s">
        <v>1547</v>
      </c>
      <c r="CK1357" t="s">
        <v>4405</v>
      </c>
      <c r="CL1357"/>
      <c r="CM1357"/>
      <c r="CN1357" t="s">
        <v>1547</v>
      </c>
      <c r="CO1357" t="s">
        <v>1547</v>
      </c>
      <c r="CP1357" t="s">
        <v>1547</v>
      </c>
      <c r="CQ1357" t="s">
        <v>1547</v>
      </c>
      <c r="CR1357" t="s">
        <v>1547</v>
      </c>
      <c r="CS1357">
        <v>0</v>
      </c>
      <c r="CT1357" t="s">
        <v>1547</v>
      </c>
      <c r="CU1357" t="s">
        <v>1547</v>
      </c>
      <c r="CV1357" t="s">
        <v>1547</v>
      </c>
      <c r="CW1357" t="s">
        <v>1547</v>
      </c>
      <c r="CX1357" t="s">
        <v>1547</v>
      </c>
      <c r="CY1357">
        <v>1355</v>
      </c>
      <c r="CZ1357" t="s">
        <v>11442</v>
      </c>
      <c r="DA1357" t="s">
        <v>1547</v>
      </c>
      <c r="DB1357" t="s">
        <v>1881</v>
      </c>
      <c r="DC1357" t="s">
        <v>1882</v>
      </c>
      <c r="DD1357" t="s">
        <v>1547</v>
      </c>
      <c r="DE1357" t="s">
        <v>1547</v>
      </c>
      <c r="DF1357">
        <v>0</v>
      </c>
      <c r="DG1357" t="s">
        <v>1547</v>
      </c>
      <c r="DH1357" t="s">
        <v>1547</v>
      </c>
      <c r="DI1357" t="s">
        <v>1892</v>
      </c>
      <c r="DJ1357" t="e">
        <v>#N/A</v>
      </c>
      <c r="DK1357"/>
      <c r="DL1357" t="s">
        <v>1892</v>
      </c>
      <c r="DM1357">
        <v>9</v>
      </c>
      <c r="DN1357" t="s">
        <v>1883</v>
      </c>
      <c r="DO1357" t="s">
        <v>4405</v>
      </c>
      <c r="DP1357" t="b">
        <v>1</v>
      </c>
      <c r="DQ1357" t="b">
        <v>0</v>
      </c>
      <c r="DR1357" t="b">
        <v>0</v>
      </c>
      <c r="DS1357" t="b">
        <v>0</v>
      </c>
      <c r="DT1357" t="b">
        <v>0</v>
      </c>
      <c r="DU1357" t="b">
        <v>1</v>
      </c>
      <c r="DV1357" t="b">
        <v>0</v>
      </c>
      <c r="DW1357">
        <v>0</v>
      </c>
      <c r="DX1357" t="b">
        <v>0</v>
      </c>
      <c r="DY1357" t="b">
        <v>0</v>
      </c>
      <c r="DZ1357" t="b">
        <v>0</v>
      </c>
      <c r="EA1357" t="b">
        <v>0</v>
      </c>
      <c r="EB1357" t="b">
        <v>0</v>
      </c>
      <c r="EC1357" t="b">
        <v>0</v>
      </c>
      <c r="ED1357" t="b">
        <v>0</v>
      </c>
      <c r="EE1357" t="b">
        <v>1</v>
      </c>
      <c r="EF1357" t="b">
        <v>0</v>
      </c>
      <c r="EG1357" t="b" cm="1">
        <v>0</v>
      </c>
      <c r="EH1357" t="b">
        <v>0</v>
      </c>
      <c r="EI1357" t="b">
        <v>0</v>
      </c>
      <c r="EJ1357" t="b">
        <v>1</v>
      </c>
      <c r="EK1357" t="s">
        <v>1956</v>
      </c>
      <c r="EL1357">
        <v>1</v>
      </c>
      <c r="EM1357">
        <v>0</v>
      </c>
      <c r="EN1357" t="b">
        <v>1</v>
      </c>
    </row>
    <row r="1358" spans="1:144" ht="15.75">
      <c r="A1358"/>
      <c r="B1358" t="s">
        <v>4405</v>
      </c>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s="108" t="s">
        <v>43</v>
      </c>
      <c r="AP1358" t="s">
        <v>2868</v>
      </c>
      <c r="AQ1358">
        <v>60</v>
      </c>
      <c r="AR1358" t="s">
        <v>1547</v>
      </c>
      <c r="AS1358" t="s">
        <v>1547</v>
      </c>
      <c r="AT1358" t="e">
        <v>#N/A</v>
      </c>
      <c r="AU1358" t="s">
        <v>1547</v>
      </c>
      <c r="AV1358" t="s">
        <v>1744</v>
      </c>
      <c r="AW1358" t="s">
        <v>1744</v>
      </c>
      <c r="AX1358" t="s">
        <v>1740</v>
      </c>
      <c r="AY1358" t="s">
        <v>1744</v>
      </c>
      <c r="AZ1358" t="s">
        <v>1547</v>
      </c>
      <c r="BA1358" t="s">
        <v>1953</v>
      </c>
      <c r="BB1358" t="s">
        <v>1547</v>
      </c>
      <c r="BC1358" t="s">
        <v>1547</v>
      </c>
      <c r="BD1358" t="s">
        <v>1547</v>
      </c>
      <c r="BE1358" t="s">
        <v>4421</v>
      </c>
      <c r="BF1358">
        <v>1013</v>
      </c>
      <c r="BG1358">
        <v>1346</v>
      </c>
      <c r="BH1358">
        <v>0</v>
      </c>
      <c r="BI1358" t="s">
        <v>1547</v>
      </c>
      <c r="BJ1358">
        <v>0</v>
      </c>
      <c r="BK1358">
        <v>0</v>
      </c>
      <c r="BL1358">
        <v>2</v>
      </c>
      <c r="BM1358" t="s">
        <v>1739</v>
      </c>
      <c r="BN1358" t="s">
        <v>4422</v>
      </c>
      <c r="BO1358" t="s">
        <v>10331</v>
      </c>
      <c r="BP1358" t="e" cm="1">
        <v>#N/A</v>
      </c>
      <c r="BQ1358" t="s">
        <v>1547</v>
      </c>
      <c r="BR1358" t="s">
        <v>1954</v>
      </c>
      <c r="BS1358">
        <v>77</v>
      </c>
      <c r="BT1358" t="s">
        <v>6880</v>
      </c>
      <c r="BU1358" t="s">
        <v>16320</v>
      </c>
      <c r="BV1358">
        <v>0</v>
      </c>
      <c r="BW1358" t="s">
        <v>1744</v>
      </c>
      <c r="BX1358" t="s">
        <v>1744</v>
      </c>
      <c r="BY1358" t="s">
        <v>1744</v>
      </c>
      <c r="BZ1358" t="s">
        <v>1547</v>
      </c>
      <c r="CA1358" t="s">
        <v>1744</v>
      </c>
      <c r="CB1358" t="s">
        <v>1547</v>
      </c>
      <c r="CC1358"/>
      <c r="CD1358" t="s">
        <v>998</v>
      </c>
      <c r="CE1358">
        <v>0</v>
      </c>
      <c r="CF1358" t="s">
        <v>10358</v>
      </c>
      <c r="CG1358" t="s">
        <v>10359</v>
      </c>
      <c r="CH1358">
        <v>0</v>
      </c>
      <c r="CI1358" t="s">
        <v>1547</v>
      </c>
      <c r="CJ1358" t="s">
        <v>1547</v>
      </c>
      <c r="CK1358" t="s">
        <v>4405</v>
      </c>
      <c r="CL1358"/>
      <c r="CM1358"/>
      <c r="CN1358" t="s">
        <v>1547</v>
      </c>
      <c r="CO1358" t="s">
        <v>1547</v>
      </c>
      <c r="CP1358" t="s">
        <v>1547</v>
      </c>
      <c r="CQ1358" t="s">
        <v>1547</v>
      </c>
      <c r="CR1358" t="s">
        <v>1547</v>
      </c>
      <c r="CS1358">
        <v>0</v>
      </c>
      <c r="CT1358" t="s">
        <v>1547</v>
      </c>
      <c r="CU1358" t="s">
        <v>1547</v>
      </c>
      <c r="CV1358" t="s">
        <v>1547</v>
      </c>
      <c r="CW1358" t="s">
        <v>1547</v>
      </c>
      <c r="CX1358" t="s">
        <v>1547</v>
      </c>
      <c r="CY1358">
        <v>1356</v>
      </c>
      <c r="CZ1358" t="s">
        <v>11443</v>
      </c>
      <c r="DA1358" t="s">
        <v>1547</v>
      </c>
      <c r="DB1358" t="s">
        <v>1881</v>
      </c>
      <c r="DC1358" t="s">
        <v>1882</v>
      </c>
      <c r="DD1358" t="s">
        <v>1547</v>
      </c>
      <c r="DE1358" t="s">
        <v>1547</v>
      </c>
      <c r="DF1358">
        <v>0</v>
      </c>
      <c r="DG1358" t="s">
        <v>1547</v>
      </c>
      <c r="DH1358" t="s">
        <v>1547</v>
      </c>
      <c r="DI1358" t="s">
        <v>1892</v>
      </c>
      <c r="DJ1358" t="e">
        <v>#N/A</v>
      </c>
      <c r="DK1358"/>
      <c r="DL1358" t="s">
        <v>1892</v>
      </c>
      <c r="DM1358">
        <v>9</v>
      </c>
      <c r="DN1358" t="s">
        <v>1883</v>
      </c>
      <c r="DO1358" t="s">
        <v>4405</v>
      </c>
      <c r="DP1358" t="b">
        <v>1</v>
      </c>
      <c r="DQ1358" t="b">
        <v>0</v>
      </c>
      <c r="DR1358" t="b">
        <v>0</v>
      </c>
      <c r="DS1358" t="b">
        <v>0</v>
      </c>
      <c r="DT1358" t="b">
        <v>0</v>
      </c>
      <c r="DU1358" t="b">
        <v>1</v>
      </c>
      <c r="DV1358" t="b">
        <v>0</v>
      </c>
      <c r="DW1358">
        <v>0</v>
      </c>
      <c r="DX1358" t="b">
        <v>0</v>
      </c>
      <c r="DY1358" t="b">
        <v>0</v>
      </c>
      <c r="DZ1358" t="b">
        <v>0</v>
      </c>
      <c r="EA1358" t="b">
        <v>0</v>
      </c>
      <c r="EB1358" t="b">
        <v>0</v>
      </c>
      <c r="EC1358" t="b">
        <v>0</v>
      </c>
      <c r="ED1358" t="b">
        <v>0</v>
      </c>
      <c r="EE1358" t="b">
        <v>1</v>
      </c>
      <c r="EF1358" t="b">
        <v>0</v>
      </c>
      <c r="EG1358" t="b" cm="1">
        <v>0</v>
      </c>
      <c r="EH1358" t="b">
        <v>0</v>
      </c>
      <c r="EI1358" t="b">
        <v>0</v>
      </c>
      <c r="EJ1358" t="b">
        <v>1</v>
      </c>
      <c r="EK1358" t="s">
        <v>1956</v>
      </c>
      <c r="EL1358">
        <v>1</v>
      </c>
      <c r="EM1358">
        <v>0</v>
      </c>
      <c r="EN1358" t="b">
        <v>1</v>
      </c>
    </row>
    <row r="1359" spans="1:144" ht="15.75">
      <c r="A1359"/>
      <c r="B1359" t="s">
        <v>4405</v>
      </c>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s="108" t="s">
        <v>43</v>
      </c>
      <c r="AP1359" t="s">
        <v>2868</v>
      </c>
      <c r="AQ1359">
        <v>61</v>
      </c>
      <c r="AR1359" t="s">
        <v>1547</v>
      </c>
      <c r="AS1359" t="s">
        <v>1547</v>
      </c>
      <c r="AT1359" t="e">
        <v>#N/A</v>
      </c>
      <c r="AU1359" t="s">
        <v>1547</v>
      </c>
      <c r="AV1359" t="s">
        <v>1744</v>
      </c>
      <c r="AW1359" t="s">
        <v>1744</v>
      </c>
      <c r="AX1359" t="s">
        <v>1740</v>
      </c>
      <c r="AY1359" t="s">
        <v>1744</v>
      </c>
      <c r="AZ1359" t="s">
        <v>1547</v>
      </c>
      <c r="BA1359" t="s">
        <v>1953</v>
      </c>
      <c r="BB1359" t="s">
        <v>1547</v>
      </c>
      <c r="BC1359" t="s">
        <v>1547</v>
      </c>
      <c r="BD1359" t="s">
        <v>1547</v>
      </c>
      <c r="BE1359" t="s">
        <v>4421</v>
      </c>
      <c r="BF1359">
        <v>1013</v>
      </c>
      <c r="BG1359">
        <v>1346</v>
      </c>
      <c r="BH1359">
        <v>0</v>
      </c>
      <c r="BI1359" t="s">
        <v>1547</v>
      </c>
      <c r="BJ1359">
        <v>0</v>
      </c>
      <c r="BK1359">
        <v>0</v>
      </c>
      <c r="BL1359">
        <v>2</v>
      </c>
      <c r="BM1359" t="s">
        <v>1739</v>
      </c>
      <c r="BN1359" t="s">
        <v>4422</v>
      </c>
      <c r="BO1359" t="s">
        <v>10331</v>
      </c>
      <c r="BP1359" t="e" cm="1">
        <v>#N/A</v>
      </c>
      <c r="BQ1359" t="s">
        <v>1547</v>
      </c>
      <c r="BR1359" t="s">
        <v>1954</v>
      </c>
      <c r="BS1359">
        <v>78</v>
      </c>
      <c r="BT1359" t="s">
        <v>6885</v>
      </c>
      <c r="BU1359" t="s">
        <v>16321</v>
      </c>
      <c r="BV1359">
        <v>0</v>
      </c>
      <c r="BW1359" t="s">
        <v>1744</v>
      </c>
      <c r="BX1359" t="s">
        <v>1744</v>
      </c>
      <c r="BY1359" t="s">
        <v>1744</v>
      </c>
      <c r="BZ1359" t="s">
        <v>1547</v>
      </c>
      <c r="CA1359" t="s">
        <v>1744</v>
      </c>
      <c r="CB1359" t="s">
        <v>1547</v>
      </c>
      <c r="CC1359"/>
      <c r="CD1359" t="s">
        <v>998</v>
      </c>
      <c r="CE1359">
        <v>0</v>
      </c>
      <c r="CF1359" t="s">
        <v>10358</v>
      </c>
      <c r="CG1359" t="s">
        <v>10359</v>
      </c>
      <c r="CH1359">
        <v>0</v>
      </c>
      <c r="CI1359" t="s">
        <v>1547</v>
      </c>
      <c r="CJ1359" t="s">
        <v>1547</v>
      </c>
      <c r="CK1359" t="s">
        <v>4405</v>
      </c>
      <c r="CL1359"/>
      <c r="CM1359"/>
      <c r="CN1359" t="s">
        <v>1547</v>
      </c>
      <c r="CO1359" t="s">
        <v>1547</v>
      </c>
      <c r="CP1359" t="s">
        <v>1547</v>
      </c>
      <c r="CQ1359" t="s">
        <v>1547</v>
      </c>
      <c r="CR1359" t="s">
        <v>1547</v>
      </c>
      <c r="CS1359">
        <v>0</v>
      </c>
      <c r="CT1359" t="s">
        <v>1547</v>
      </c>
      <c r="CU1359" t="s">
        <v>1547</v>
      </c>
      <c r="CV1359" t="s">
        <v>1547</v>
      </c>
      <c r="CW1359" t="s">
        <v>1547</v>
      </c>
      <c r="CX1359" t="s">
        <v>1547</v>
      </c>
      <c r="CY1359">
        <v>1357</v>
      </c>
      <c r="CZ1359" t="s">
        <v>11444</v>
      </c>
      <c r="DA1359" t="s">
        <v>1547</v>
      </c>
      <c r="DB1359" t="s">
        <v>1881</v>
      </c>
      <c r="DC1359" t="s">
        <v>1882</v>
      </c>
      <c r="DD1359" t="s">
        <v>1547</v>
      </c>
      <c r="DE1359" t="s">
        <v>1547</v>
      </c>
      <c r="DF1359">
        <v>0</v>
      </c>
      <c r="DG1359" t="s">
        <v>1547</v>
      </c>
      <c r="DH1359" t="s">
        <v>1547</v>
      </c>
      <c r="DI1359" t="s">
        <v>1892</v>
      </c>
      <c r="DJ1359" t="e">
        <v>#N/A</v>
      </c>
      <c r="DK1359"/>
      <c r="DL1359" t="s">
        <v>1892</v>
      </c>
      <c r="DM1359">
        <v>9</v>
      </c>
      <c r="DN1359" t="s">
        <v>1883</v>
      </c>
      <c r="DO1359" t="s">
        <v>4405</v>
      </c>
      <c r="DP1359" t="b">
        <v>1</v>
      </c>
      <c r="DQ1359" t="b">
        <v>0</v>
      </c>
      <c r="DR1359" t="b">
        <v>0</v>
      </c>
      <c r="DS1359" t="b">
        <v>0</v>
      </c>
      <c r="DT1359" t="b">
        <v>0</v>
      </c>
      <c r="DU1359" t="b">
        <v>1</v>
      </c>
      <c r="DV1359" t="b">
        <v>0</v>
      </c>
      <c r="DW1359">
        <v>0</v>
      </c>
      <c r="DX1359" t="b">
        <v>0</v>
      </c>
      <c r="DY1359" t="b">
        <v>0</v>
      </c>
      <c r="DZ1359" t="b">
        <v>0</v>
      </c>
      <c r="EA1359" t="b">
        <v>0</v>
      </c>
      <c r="EB1359" t="b">
        <v>0</v>
      </c>
      <c r="EC1359" t="b">
        <v>0</v>
      </c>
      <c r="ED1359" t="b">
        <v>0</v>
      </c>
      <c r="EE1359" t="b">
        <v>1</v>
      </c>
      <c r="EF1359" t="b">
        <v>0</v>
      </c>
      <c r="EG1359" t="b" cm="1">
        <v>0</v>
      </c>
      <c r="EH1359" t="b">
        <v>0</v>
      </c>
      <c r="EI1359" t="b">
        <v>0</v>
      </c>
      <c r="EJ1359" t="b">
        <v>1</v>
      </c>
      <c r="EK1359" t="s">
        <v>1956</v>
      </c>
      <c r="EL1359">
        <v>1</v>
      </c>
      <c r="EM1359">
        <v>0</v>
      </c>
      <c r="EN1359" t="b">
        <v>1</v>
      </c>
    </row>
    <row r="1360" spans="1:144" ht="15.75">
      <c r="A1360"/>
      <c r="B1360" t="s">
        <v>4405</v>
      </c>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s="108" t="s">
        <v>43</v>
      </c>
      <c r="AP1360" t="s">
        <v>2868</v>
      </c>
      <c r="AQ1360">
        <v>62</v>
      </c>
      <c r="AR1360" t="s">
        <v>1547</v>
      </c>
      <c r="AS1360" t="s">
        <v>1547</v>
      </c>
      <c r="AT1360" t="e">
        <v>#N/A</v>
      </c>
      <c r="AU1360" t="s">
        <v>1547</v>
      </c>
      <c r="AV1360" t="s">
        <v>1744</v>
      </c>
      <c r="AW1360" t="s">
        <v>1744</v>
      </c>
      <c r="AX1360" t="s">
        <v>1740</v>
      </c>
      <c r="AY1360" t="s">
        <v>1744</v>
      </c>
      <c r="AZ1360" t="s">
        <v>1547</v>
      </c>
      <c r="BA1360" t="s">
        <v>1953</v>
      </c>
      <c r="BB1360" t="s">
        <v>1547</v>
      </c>
      <c r="BC1360" t="s">
        <v>1547</v>
      </c>
      <c r="BD1360" t="s">
        <v>1547</v>
      </c>
      <c r="BE1360" t="s">
        <v>4421</v>
      </c>
      <c r="BF1360">
        <v>1013</v>
      </c>
      <c r="BG1360">
        <v>1346</v>
      </c>
      <c r="BH1360">
        <v>0</v>
      </c>
      <c r="BI1360" t="s">
        <v>1547</v>
      </c>
      <c r="BJ1360">
        <v>0</v>
      </c>
      <c r="BK1360">
        <v>0</v>
      </c>
      <c r="BL1360">
        <v>2</v>
      </c>
      <c r="BM1360" t="s">
        <v>1739</v>
      </c>
      <c r="BN1360" t="s">
        <v>4422</v>
      </c>
      <c r="BO1360" t="s">
        <v>10331</v>
      </c>
      <c r="BP1360" t="e" cm="1">
        <v>#N/A</v>
      </c>
      <c r="BQ1360" t="s">
        <v>1547</v>
      </c>
      <c r="BR1360" t="s">
        <v>1954</v>
      </c>
      <c r="BS1360">
        <v>79</v>
      </c>
      <c r="BT1360" t="s">
        <v>6890</v>
      </c>
      <c r="BU1360" t="s">
        <v>16322</v>
      </c>
      <c r="BV1360">
        <v>0</v>
      </c>
      <c r="BW1360" t="s">
        <v>1744</v>
      </c>
      <c r="BX1360" t="s">
        <v>1744</v>
      </c>
      <c r="BY1360" t="s">
        <v>1744</v>
      </c>
      <c r="BZ1360" t="s">
        <v>1547</v>
      </c>
      <c r="CA1360" t="s">
        <v>1744</v>
      </c>
      <c r="CB1360" t="s">
        <v>1547</v>
      </c>
      <c r="CC1360"/>
      <c r="CD1360" t="s">
        <v>998</v>
      </c>
      <c r="CE1360">
        <v>0</v>
      </c>
      <c r="CF1360" t="s">
        <v>10358</v>
      </c>
      <c r="CG1360" t="s">
        <v>10359</v>
      </c>
      <c r="CH1360">
        <v>0</v>
      </c>
      <c r="CI1360" t="s">
        <v>1547</v>
      </c>
      <c r="CJ1360" t="s">
        <v>1547</v>
      </c>
      <c r="CK1360" t="s">
        <v>4405</v>
      </c>
      <c r="CL1360"/>
      <c r="CM1360"/>
      <c r="CN1360" t="s">
        <v>1547</v>
      </c>
      <c r="CO1360" t="s">
        <v>1547</v>
      </c>
      <c r="CP1360" t="s">
        <v>1547</v>
      </c>
      <c r="CQ1360" t="s">
        <v>1547</v>
      </c>
      <c r="CR1360" t="s">
        <v>1547</v>
      </c>
      <c r="CS1360">
        <v>0</v>
      </c>
      <c r="CT1360" t="s">
        <v>1547</v>
      </c>
      <c r="CU1360" t="s">
        <v>1547</v>
      </c>
      <c r="CV1360" t="s">
        <v>1547</v>
      </c>
      <c r="CW1360" t="s">
        <v>1547</v>
      </c>
      <c r="CX1360" t="s">
        <v>1547</v>
      </c>
      <c r="CY1360">
        <v>1358</v>
      </c>
      <c r="CZ1360" t="s">
        <v>11445</v>
      </c>
      <c r="DA1360" t="s">
        <v>1547</v>
      </c>
      <c r="DB1360" t="s">
        <v>1881</v>
      </c>
      <c r="DC1360" t="s">
        <v>1882</v>
      </c>
      <c r="DD1360" t="s">
        <v>1547</v>
      </c>
      <c r="DE1360" t="s">
        <v>1547</v>
      </c>
      <c r="DF1360">
        <v>0</v>
      </c>
      <c r="DG1360" t="s">
        <v>1547</v>
      </c>
      <c r="DH1360" t="s">
        <v>1547</v>
      </c>
      <c r="DI1360" t="s">
        <v>1892</v>
      </c>
      <c r="DJ1360" t="e">
        <v>#N/A</v>
      </c>
      <c r="DK1360"/>
      <c r="DL1360" t="s">
        <v>1892</v>
      </c>
      <c r="DM1360">
        <v>9</v>
      </c>
      <c r="DN1360" t="s">
        <v>1883</v>
      </c>
      <c r="DO1360" t="s">
        <v>4405</v>
      </c>
      <c r="DP1360" t="b">
        <v>1</v>
      </c>
      <c r="DQ1360" t="b">
        <v>0</v>
      </c>
      <c r="DR1360" t="b">
        <v>0</v>
      </c>
      <c r="DS1360" t="b">
        <v>0</v>
      </c>
      <c r="DT1360" t="b">
        <v>0</v>
      </c>
      <c r="DU1360" t="b">
        <v>1</v>
      </c>
      <c r="DV1360" t="b">
        <v>0</v>
      </c>
      <c r="DW1360">
        <v>0</v>
      </c>
      <c r="DX1360" t="b">
        <v>0</v>
      </c>
      <c r="DY1360" t="b">
        <v>0</v>
      </c>
      <c r="DZ1360" t="b">
        <v>0</v>
      </c>
      <c r="EA1360" t="b">
        <v>0</v>
      </c>
      <c r="EB1360" t="b">
        <v>0</v>
      </c>
      <c r="EC1360" t="b">
        <v>0</v>
      </c>
      <c r="ED1360" t="b">
        <v>0</v>
      </c>
      <c r="EE1360" t="b">
        <v>1</v>
      </c>
      <c r="EF1360" t="b">
        <v>0</v>
      </c>
      <c r="EG1360" t="b" cm="1">
        <v>0</v>
      </c>
      <c r="EH1360" t="b">
        <v>0</v>
      </c>
      <c r="EI1360" t="b">
        <v>0</v>
      </c>
      <c r="EJ1360" t="b">
        <v>1</v>
      </c>
      <c r="EK1360" t="s">
        <v>1956</v>
      </c>
      <c r="EL1360">
        <v>1</v>
      </c>
      <c r="EM1360">
        <v>0</v>
      </c>
      <c r="EN1360" t="b">
        <v>1</v>
      </c>
    </row>
    <row r="1361" spans="1:144" ht="15.75">
      <c r="A1361"/>
      <c r="B1361" t="s">
        <v>4405</v>
      </c>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s="108" t="s">
        <v>43</v>
      </c>
      <c r="AP1361" t="s">
        <v>2868</v>
      </c>
      <c r="AQ1361">
        <v>63</v>
      </c>
      <c r="AR1361" t="s">
        <v>1547</v>
      </c>
      <c r="AS1361" t="s">
        <v>1547</v>
      </c>
      <c r="AT1361" t="e">
        <v>#N/A</v>
      </c>
      <c r="AU1361" t="s">
        <v>1547</v>
      </c>
      <c r="AV1361" t="s">
        <v>1744</v>
      </c>
      <c r="AW1361" t="s">
        <v>1744</v>
      </c>
      <c r="AX1361" t="s">
        <v>1740</v>
      </c>
      <c r="AY1361" t="s">
        <v>1744</v>
      </c>
      <c r="AZ1361" t="s">
        <v>1547</v>
      </c>
      <c r="BA1361" t="s">
        <v>1953</v>
      </c>
      <c r="BB1361" t="s">
        <v>1547</v>
      </c>
      <c r="BC1361" t="s">
        <v>1547</v>
      </c>
      <c r="BD1361" t="s">
        <v>1547</v>
      </c>
      <c r="BE1361" t="s">
        <v>4421</v>
      </c>
      <c r="BF1361">
        <v>1013</v>
      </c>
      <c r="BG1361">
        <v>1346</v>
      </c>
      <c r="BH1361">
        <v>0</v>
      </c>
      <c r="BI1361" t="s">
        <v>1547</v>
      </c>
      <c r="BJ1361">
        <v>0</v>
      </c>
      <c r="BK1361">
        <v>0</v>
      </c>
      <c r="BL1361">
        <v>2</v>
      </c>
      <c r="BM1361" t="s">
        <v>1739</v>
      </c>
      <c r="BN1361" t="s">
        <v>4422</v>
      </c>
      <c r="BO1361" t="s">
        <v>10331</v>
      </c>
      <c r="BP1361" t="e" cm="1">
        <v>#N/A</v>
      </c>
      <c r="BQ1361" t="s">
        <v>1547</v>
      </c>
      <c r="BR1361" t="s">
        <v>1954</v>
      </c>
      <c r="BS1361">
        <v>80</v>
      </c>
      <c r="BT1361" t="s">
        <v>6895</v>
      </c>
      <c r="BU1361" t="s">
        <v>16323</v>
      </c>
      <c r="BV1361">
        <v>0</v>
      </c>
      <c r="BW1361" t="s">
        <v>1744</v>
      </c>
      <c r="BX1361" t="s">
        <v>1744</v>
      </c>
      <c r="BY1361" t="s">
        <v>1744</v>
      </c>
      <c r="BZ1361" t="s">
        <v>1547</v>
      </c>
      <c r="CA1361" t="s">
        <v>1744</v>
      </c>
      <c r="CB1361" t="s">
        <v>1547</v>
      </c>
      <c r="CC1361"/>
      <c r="CD1361" t="s">
        <v>998</v>
      </c>
      <c r="CE1361">
        <v>0</v>
      </c>
      <c r="CF1361" t="s">
        <v>10358</v>
      </c>
      <c r="CG1361" t="s">
        <v>10359</v>
      </c>
      <c r="CH1361">
        <v>0</v>
      </c>
      <c r="CI1361" t="s">
        <v>1547</v>
      </c>
      <c r="CJ1361" t="s">
        <v>1547</v>
      </c>
      <c r="CK1361" t="s">
        <v>4405</v>
      </c>
      <c r="CL1361"/>
      <c r="CM1361"/>
      <c r="CN1361" t="s">
        <v>1547</v>
      </c>
      <c r="CO1361" t="s">
        <v>1547</v>
      </c>
      <c r="CP1361" t="s">
        <v>1547</v>
      </c>
      <c r="CQ1361" t="s">
        <v>1547</v>
      </c>
      <c r="CR1361" t="s">
        <v>1547</v>
      </c>
      <c r="CS1361">
        <v>0</v>
      </c>
      <c r="CT1361" t="s">
        <v>1547</v>
      </c>
      <c r="CU1361" t="s">
        <v>1547</v>
      </c>
      <c r="CV1361" t="s">
        <v>1547</v>
      </c>
      <c r="CW1361" t="s">
        <v>1547</v>
      </c>
      <c r="CX1361" t="s">
        <v>1547</v>
      </c>
      <c r="CY1361">
        <v>1359</v>
      </c>
      <c r="CZ1361" t="s">
        <v>11446</v>
      </c>
      <c r="DA1361" t="s">
        <v>1547</v>
      </c>
      <c r="DB1361" t="s">
        <v>1881</v>
      </c>
      <c r="DC1361" t="s">
        <v>1882</v>
      </c>
      <c r="DD1361" t="s">
        <v>1547</v>
      </c>
      <c r="DE1361" t="s">
        <v>1547</v>
      </c>
      <c r="DF1361">
        <v>0</v>
      </c>
      <c r="DG1361" t="s">
        <v>1547</v>
      </c>
      <c r="DH1361" t="s">
        <v>1547</v>
      </c>
      <c r="DI1361" t="s">
        <v>1892</v>
      </c>
      <c r="DJ1361" t="e">
        <v>#N/A</v>
      </c>
      <c r="DK1361"/>
      <c r="DL1361" t="s">
        <v>1892</v>
      </c>
      <c r="DM1361">
        <v>9</v>
      </c>
      <c r="DN1361" t="s">
        <v>1883</v>
      </c>
      <c r="DO1361" t="s">
        <v>4405</v>
      </c>
      <c r="DP1361" t="b">
        <v>1</v>
      </c>
      <c r="DQ1361" t="b">
        <v>0</v>
      </c>
      <c r="DR1361" t="b">
        <v>0</v>
      </c>
      <c r="DS1361" t="b">
        <v>0</v>
      </c>
      <c r="DT1361" t="b">
        <v>0</v>
      </c>
      <c r="DU1361" t="b">
        <v>1</v>
      </c>
      <c r="DV1361" t="b">
        <v>0</v>
      </c>
      <c r="DW1361">
        <v>0</v>
      </c>
      <c r="DX1361" t="b">
        <v>0</v>
      </c>
      <c r="DY1361" t="b">
        <v>0</v>
      </c>
      <c r="DZ1361" t="b">
        <v>0</v>
      </c>
      <c r="EA1361" t="b">
        <v>0</v>
      </c>
      <c r="EB1361" t="b">
        <v>0</v>
      </c>
      <c r="EC1361" t="b">
        <v>0</v>
      </c>
      <c r="ED1361" t="b">
        <v>0</v>
      </c>
      <c r="EE1361" t="b">
        <v>1</v>
      </c>
      <c r="EF1361" t="b">
        <v>0</v>
      </c>
      <c r="EG1361" t="b" cm="1">
        <v>0</v>
      </c>
      <c r="EH1361" t="b">
        <v>0</v>
      </c>
      <c r="EI1361" t="b">
        <v>0</v>
      </c>
      <c r="EJ1361" t="b">
        <v>1</v>
      </c>
      <c r="EK1361" t="s">
        <v>1956</v>
      </c>
      <c r="EL1361">
        <v>1</v>
      </c>
      <c r="EM1361">
        <v>0</v>
      </c>
      <c r="EN1361" t="b">
        <v>1</v>
      </c>
    </row>
    <row r="1362" spans="1:144" ht="15.75">
      <c r="A1362"/>
      <c r="B1362" t="s">
        <v>4405</v>
      </c>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s="108" t="s">
        <v>43</v>
      </c>
      <c r="AP1362" t="s">
        <v>2868</v>
      </c>
      <c r="AQ1362">
        <v>64</v>
      </c>
      <c r="AR1362" t="s">
        <v>1547</v>
      </c>
      <c r="AS1362" t="s">
        <v>1547</v>
      </c>
      <c r="AT1362" t="e">
        <v>#N/A</v>
      </c>
      <c r="AU1362" t="s">
        <v>1547</v>
      </c>
      <c r="AV1362" t="s">
        <v>1744</v>
      </c>
      <c r="AW1362" t="s">
        <v>1744</v>
      </c>
      <c r="AX1362" t="s">
        <v>1740</v>
      </c>
      <c r="AY1362" t="s">
        <v>1744</v>
      </c>
      <c r="AZ1362" t="s">
        <v>1547</v>
      </c>
      <c r="BA1362" t="s">
        <v>1953</v>
      </c>
      <c r="BB1362" t="s">
        <v>1547</v>
      </c>
      <c r="BC1362" t="s">
        <v>1547</v>
      </c>
      <c r="BD1362" t="s">
        <v>1547</v>
      </c>
      <c r="BE1362" t="s">
        <v>4421</v>
      </c>
      <c r="BF1362">
        <v>1013</v>
      </c>
      <c r="BG1362">
        <v>1346</v>
      </c>
      <c r="BH1362">
        <v>0</v>
      </c>
      <c r="BI1362" t="s">
        <v>1547</v>
      </c>
      <c r="BJ1362">
        <v>0</v>
      </c>
      <c r="BK1362">
        <v>0</v>
      </c>
      <c r="BL1362">
        <v>2</v>
      </c>
      <c r="BM1362" t="s">
        <v>1739</v>
      </c>
      <c r="BN1362" t="s">
        <v>4422</v>
      </c>
      <c r="BO1362" t="s">
        <v>10331</v>
      </c>
      <c r="BP1362" t="e" cm="1">
        <v>#N/A</v>
      </c>
      <c r="BQ1362" t="s">
        <v>1547</v>
      </c>
      <c r="BR1362" t="s">
        <v>1954</v>
      </c>
      <c r="BS1362">
        <v>81</v>
      </c>
      <c r="BT1362" t="s">
        <v>6901</v>
      </c>
      <c r="BU1362" t="s">
        <v>16324</v>
      </c>
      <c r="BV1362">
        <v>0</v>
      </c>
      <c r="BW1362" t="s">
        <v>1744</v>
      </c>
      <c r="BX1362" t="s">
        <v>1744</v>
      </c>
      <c r="BY1362" t="s">
        <v>1744</v>
      </c>
      <c r="BZ1362" t="s">
        <v>1547</v>
      </c>
      <c r="CA1362" t="s">
        <v>1744</v>
      </c>
      <c r="CB1362" t="s">
        <v>1547</v>
      </c>
      <c r="CC1362"/>
      <c r="CD1362" t="s">
        <v>998</v>
      </c>
      <c r="CE1362">
        <v>0</v>
      </c>
      <c r="CF1362" t="s">
        <v>10358</v>
      </c>
      <c r="CG1362" t="s">
        <v>10359</v>
      </c>
      <c r="CH1362">
        <v>0</v>
      </c>
      <c r="CI1362" t="s">
        <v>1547</v>
      </c>
      <c r="CJ1362" t="s">
        <v>1547</v>
      </c>
      <c r="CK1362" t="s">
        <v>4405</v>
      </c>
      <c r="CL1362"/>
      <c r="CM1362"/>
      <c r="CN1362" t="s">
        <v>1547</v>
      </c>
      <c r="CO1362" t="s">
        <v>1547</v>
      </c>
      <c r="CP1362" t="s">
        <v>1547</v>
      </c>
      <c r="CQ1362" t="s">
        <v>1547</v>
      </c>
      <c r="CR1362" t="s">
        <v>1547</v>
      </c>
      <c r="CS1362">
        <v>0</v>
      </c>
      <c r="CT1362" t="s">
        <v>1547</v>
      </c>
      <c r="CU1362" t="s">
        <v>1547</v>
      </c>
      <c r="CV1362" t="s">
        <v>1547</v>
      </c>
      <c r="CW1362" t="s">
        <v>1547</v>
      </c>
      <c r="CX1362" t="s">
        <v>1547</v>
      </c>
      <c r="CY1362">
        <v>1360</v>
      </c>
      <c r="CZ1362" t="s">
        <v>11447</v>
      </c>
      <c r="DA1362" t="s">
        <v>1547</v>
      </c>
      <c r="DB1362" t="s">
        <v>1881</v>
      </c>
      <c r="DC1362" t="s">
        <v>1882</v>
      </c>
      <c r="DD1362" t="s">
        <v>1547</v>
      </c>
      <c r="DE1362" t="s">
        <v>1547</v>
      </c>
      <c r="DF1362">
        <v>0</v>
      </c>
      <c r="DG1362" t="s">
        <v>1547</v>
      </c>
      <c r="DH1362" t="s">
        <v>1547</v>
      </c>
      <c r="DI1362" t="s">
        <v>1892</v>
      </c>
      <c r="DJ1362" t="e">
        <v>#N/A</v>
      </c>
      <c r="DK1362"/>
      <c r="DL1362" t="s">
        <v>1892</v>
      </c>
      <c r="DM1362">
        <v>9</v>
      </c>
      <c r="DN1362" t="s">
        <v>1883</v>
      </c>
      <c r="DO1362" t="s">
        <v>4405</v>
      </c>
      <c r="DP1362" t="b">
        <v>1</v>
      </c>
      <c r="DQ1362" t="b">
        <v>0</v>
      </c>
      <c r="DR1362" t="b">
        <v>0</v>
      </c>
      <c r="DS1362" t="b">
        <v>0</v>
      </c>
      <c r="DT1362" t="b">
        <v>0</v>
      </c>
      <c r="DU1362" t="b">
        <v>1</v>
      </c>
      <c r="DV1362" t="b">
        <v>0</v>
      </c>
      <c r="DW1362">
        <v>0</v>
      </c>
      <c r="DX1362" t="b">
        <v>0</v>
      </c>
      <c r="DY1362" t="b">
        <v>0</v>
      </c>
      <c r="DZ1362" t="b">
        <v>0</v>
      </c>
      <c r="EA1362" t="b">
        <v>0</v>
      </c>
      <c r="EB1362" t="b">
        <v>0</v>
      </c>
      <c r="EC1362" t="b">
        <v>0</v>
      </c>
      <c r="ED1362" t="b">
        <v>0</v>
      </c>
      <c r="EE1362" t="b">
        <v>1</v>
      </c>
      <c r="EF1362" t="b">
        <v>0</v>
      </c>
      <c r="EG1362" t="b" cm="1">
        <v>0</v>
      </c>
      <c r="EH1362" t="b">
        <v>0</v>
      </c>
      <c r="EI1362" t="b">
        <v>0</v>
      </c>
      <c r="EJ1362" t="b">
        <v>1</v>
      </c>
      <c r="EK1362" t="s">
        <v>1956</v>
      </c>
      <c r="EL1362">
        <v>1</v>
      </c>
      <c r="EM1362">
        <v>0</v>
      </c>
      <c r="EN1362" t="b">
        <v>1</v>
      </c>
    </row>
    <row r="1363" spans="1:144" ht="15.75">
      <c r="A1363"/>
      <c r="B1363" t="s">
        <v>4405</v>
      </c>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s="108" t="s">
        <v>43</v>
      </c>
      <c r="AP1363" t="s">
        <v>2868</v>
      </c>
      <c r="AQ1363">
        <v>65</v>
      </c>
      <c r="AR1363" t="s">
        <v>1547</v>
      </c>
      <c r="AS1363" t="s">
        <v>1547</v>
      </c>
      <c r="AT1363" t="e">
        <v>#N/A</v>
      </c>
      <c r="AU1363" t="s">
        <v>1547</v>
      </c>
      <c r="AV1363" t="s">
        <v>1744</v>
      </c>
      <c r="AW1363" t="s">
        <v>1744</v>
      </c>
      <c r="AX1363" t="s">
        <v>1740</v>
      </c>
      <c r="AY1363" t="s">
        <v>1744</v>
      </c>
      <c r="AZ1363" t="s">
        <v>1547</v>
      </c>
      <c r="BA1363" t="s">
        <v>1953</v>
      </c>
      <c r="BB1363" t="s">
        <v>1547</v>
      </c>
      <c r="BC1363" t="s">
        <v>1547</v>
      </c>
      <c r="BD1363" t="s">
        <v>1547</v>
      </c>
      <c r="BE1363" t="s">
        <v>4421</v>
      </c>
      <c r="BF1363">
        <v>1013</v>
      </c>
      <c r="BG1363">
        <v>1346</v>
      </c>
      <c r="BH1363">
        <v>0</v>
      </c>
      <c r="BI1363" t="s">
        <v>1547</v>
      </c>
      <c r="BJ1363">
        <v>0</v>
      </c>
      <c r="BK1363">
        <v>0</v>
      </c>
      <c r="BL1363">
        <v>2</v>
      </c>
      <c r="BM1363" t="s">
        <v>1739</v>
      </c>
      <c r="BN1363" t="s">
        <v>4422</v>
      </c>
      <c r="BO1363" t="s">
        <v>10331</v>
      </c>
      <c r="BP1363" t="e" cm="1">
        <v>#N/A</v>
      </c>
      <c r="BQ1363" t="s">
        <v>1547</v>
      </c>
      <c r="BR1363" t="s">
        <v>1954</v>
      </c>
      <c r="BS1363">
        <v>82</v>
      </c>
      <c r="BT1363" t="s">
        <v>6907</v>
      </c>
      <c r="BU1363" t="s">
        <v>16325</v>
      </c>
      <c r="BV1363">
        <v>0</v>
      </c>
      <c r="BW1363" t="s">
        <v>1744</v>
      </c>
      <c r="BX1363" t="s">
        <v>1744</v>
      </c>
      <c r="BY1363" t="s">
        <v>1744</v>
      </c>
      <c r="BZ1363" t="s">
        <v>1547</v>
      </c>
      <c r="CA1363" t="s">
        <v>1744</v>
      </c>
      <c r="CB1363" t="s">
        <v>1547</v>
      </c>
      <c r="CC1363"/>
      <c r="CD1363" t="s">
        <v>998</v>
      </c>
      <c r="CE1363">
        <v>0</v>
      </c>
      <c r="CF1363" t="s">
        <v>10358</v>
      </c>
      <c r="CG1363" t="s">
        <v>10359</v>
      </c>
      <c r="CH1363">
        <v>0</v>
      </c>
      <c r="CI1363" t="s">
        <v>1547</v>
      </c>
      <c r="CJ1363" t="s">
        <v>1547</v>
      </c>
      <c r="CK1363" t="s">
        <v>4405</v>
      </c>
      <c r="CL1363"/>
      <c r="CM1363"/>
      <c r="CN1363" t="s">
        <v>1547</v>
      </c>
      <c r="CO1363" t="s">
        <v>1547</v>
      </c>
      <c r="CP1363" t="s">
        <v>1547</v>
      </c>
      <c r="CQ1363" t="s">
        <v>1547</v>
      </c>
      <c r="CR1363" t="s">
        <v>1547</v>
      </c>
      <c r="CS1363">
        <v>0</v>
      </c>
      <c r="CT1363" t="s">
        <v>1547</v>
      </c>
      <c r="CU1363" t="s">
        <v>1547</v>
      </c>
      <c r="CV1363" t="s">
        <v>1547</v>
      </c>
      <c r="CW1363" t="s">
        <v>1547</v>
      </c>
      <c r="CX1363" t="s">
        <v>1547</v>
      </c>
      <c r="CY1363">
        <v>1361</v>
      </c>
      <c r="CZ1363" t="s">
        <v>11448</v>
      </c>
      <c r="DA1363" t="s">
        <v>1547</v>
      </c>
      <c r="DB1363" t="s">
        <v>1881</v>
      </c>
      <c r="DC1363" t="s">
        <v>1882</v>
      </c>
      <c r="DD1363" t="s">
        <v>1547</v>
      </c>
      <c r="DE1363" t="s">
        <v>1547</v>
      </c>
      <c r="DF1363">
        <v>0</v>
      </c>
      <c r="DG1363" t="s">
        <v>1547</v>
      </c>
      <c r="DH1363" t="s">
        <v>1547</v>
      </c>
      <c r="DI1363" t="s">
        <v>1892</v>
      </c>
      <c r="DJ1363" t="e">
        <v>#N/A</v>
      </c>
      <c r="DK1363"/>
      <c r="DL1363" t="s">
        <v>1892</v>
      </c>
      <c r="DM1363">
        <v>9</v>
      </c>
      <c r="DN1363" t="s">
        <v>1883</v>
      </c>
      <c r="DO1363" t="s">
        <v>4405</v>
      </c>
      <c r="DP1363" t="b">
        <v>1</v>
      </c>
      <c r="DQ1363" t="b">
        <v>0</v>
      </c>
      <c r="DR1363" t="b">
        <v>0</v>
      </c>
      <c r="DS1363" t="b">
        <v>0</v>
      </c>
      <c r="DT1363" t="b">
        <v>0</v>
      </c>
      <c r="DU1363" t="b">
        <v>1</v>
      </c>
      <c r="DV1363" t="b">
        <v>0</v>
      </c>
      <c r="DW1363">
        <v>0</v>
      </c>
      <c r="DX1363" t="b">
        <v>0</v>
      </c>
      <c r="DY1363" t="b">
        <v>0</v>
      </c>
      <c r="DZ1363" t="b">
        <v>0</v>
      </c>
      <c r="EA1363" t="b">
        <v>0</v>
      </c>
      <c r="EB1363" t="b">
        <v>0</v>
      </c>
      <c r="EC1363" t="b">
        <v>0</v>
      </c>
      <c r="ED1363" t="b">
        <v>0</v>
      </c>
      <c r="EE1363" t="b">
        <v>1</v>
      </c>
      <c r="EF1363" t="b">
        <v>0</v>
      </c>
      <c r="EG1363" t="b" cm="1">
        <v>0</v>
      </c>
      <c r="EH1363" t="b">
        <v>0</v>
      </c>
      <c r="EI1363" t="b">
        <v>0</v>
      </c>
      <c r="EJ1363" t="b">
        <v>1</v>
      </c>
      <c r="EK1363" t="s">
        <v>1956</v>
      </c>
      <c r="EL1363">
        <v>1</v>
      </c>
      <c r="EM1363">
        <v>0</v>
      </c>
      <c r="EN1363" t="b">
        <v>1</v>
      </c>
    </row>
    <row r="1364" spans="1:144" ht="15.75">
      <c r="A1364"/>
      <c r="B1364" t="s">
        <v>4405</v>
      </c>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s="108" t="s">
        <v>43</v>
      </c>
      <c r="AP1364" t="s">
        <v>2868</v>
      </c>
      <c r="AQ1364">
        <v>66</v>
      </c>
      <c r="AR1364" t="s">
        <v>1547</v>
      </c>
      <c r="AS1364" t="s">
        <v>1547</v>
      </c>
      <c r="AT1364" t="e">
        <v>#N/A</v>
      </c>
      <c r="AU1364" t="s">
        <v>1547</v>
      </c>
      <c r="AV1364" t="s">
        <v>1744</v>
      </c>
      <c r="AW1364" t="s">
        <v>1744</v>
      </c>
      <c r="AX1364" t="s">
        <v>1740</v>
      </c>
      <c r="AY1364" t="s">
        <v>1744</v>
      </c>
      <c r="AZ1364" t="s">
        <v>1547</v>
      </c>
      <c r="BA1364" t="s">
        <v>1953</v>
      </c>
      <c r="BB1364" t="s">
        <v>1547</v>
      </c>
      <c r="BC1364" t="s">
        <v>1547</v>
      </c>
      <c r="BD1364" t="s">
        <v>1547</v>
      </c>
      <c r="BE1364" t="s">
        <v>4421</v>
      </c>
      <c r="BF1364">
        <v>1013</v>
      </c>
      <c r="BG1364">
        <v>1346</v>
      </c>
      <c r="BH1364">
        <v>0</v>
      </c>
      <c r="BI1364" t="s">
        <v>1547</v>
      </c>
      <c r="BJ1364">
        <v>0</v>
      </c>
      <c r="BK1364">
        <v>0</v>
      </c>
      <c r="BL1364">
        <v>2</v>
      </c>
      <c r="BM1364" t="s">
        <v>1739</v>
      </c>
      <c r="BN1364" t="s">
        <v>4422</v>
      </c>
      <c r="BO1364" t="s">
        <v>10331</v>
      </c>
      <c r="BP1364" t="e" cm="1">
        <v>#N/A</v>
      </c>
      <c r="BQ1364" t="s">
        <v>1547</v>
      </c>
      <c r="BR1364" t="s">
        <v>1954</v>
      </c>
      <c r="BS1364">
        <v>83</v>
      </c>
      <c r="BT1364" t="s">
        <v>6913</v>
      </c>
      <c r="BU1364" t="s">
        <v>16326</v>
      </c>
      <c r="BV1364">
        <v>0</v>
      </c>
      <c r="BW1364" t="s">
        <v>1744</v>
      </c>
      <c r="BX1364" t="s">
        <v>1744</v>
      </c>
      <c r="BY1364" t="s">
        <v>1744</v>
      </c>
      <c r="BZ1364" t="s">
        <v>1547</v>
      </c>
      <c r="CA1364" t="s">
        <v>1744</v>
      </c>
      <c r="CB1364" t="s">
        <v>1547</v>
      </c>
      <c r="CC1364"/>
      <c r="CD1364" t="s">
        <v>998</v>
      </c>
      <c r="CE1364">
        <v>0</v>
      </c>
      <c r="CF1364" t="s">
        <v>10358</v>
      </c>
      <c r="CG1364" t="s">
        <v>10359</v>
      </c>
      <c r="CH1364">
        <v>0</v>
      </c>
      <c r="CI1364" t="s">
        <v>1547</v>
      </c>
      <c r="CJ1364" t="s">
        <v>1547</v>
      </c>
      <c r="CK1364" t="s">
        <v>4405</v>
      </c>
      <c r="CL1364"/>
      <c r="CM1364"/>
      <c r="CN1364" t="s">
        <v>1547</v>
      </c>
      <c r="CO1364" t="s">
        <v>1547</v>
      </c>
      <c r="CP1364" t="s">
        <v>1547</v>
      </c>
      <c r="CQ1364" t="s">
        <v>1547</v>
      </c>
      <c r="CR1364" t="s">
        <v>1547</v>
      </c>
      <c r="CS1364">
        <v>0</v>
      </c>
      <c r="CT1364" t="s">
        <v>1547</v>
      </c>
      <c r="CU1364" t="s">
        <v>1547</v>
      </c>
      <c r="CV1364" t="s">
        <v>1547</v>
      </c>
      <c r="CW1364" t="s">
        <v>1547</v>
      </c>
      <c r="CX1364" t="s">
        <v>1547</v>
      </c>
      <c r="CY1364">
        <v>1362</v>
      </c>
      <c r="CZ1364" t="s">
        <v>11449</v>
      </c>
      <c r="DA1364" t="s">
        <v>1547</v>
      </c>
      <c r="DB1364" t="s">
        <v>1881</v>
      </c>
      <c r="DC1364" t="s">
        <v>1882</v>
      </c>
      <c r="DD1364" t="s">
        <v>1547</v>
      </c>
      <c r="DE1364" t="s">
        <v>1547</v>
      </c>
      <c r="DF1364">
        <v>0</v>
      </c>
      <c r="DG1364" t="s">
        <v>1547</v>
      </c>
      <c r="DH1364" t="s">
        <v>1547</v>
      </c>
      <c r="DI1364" t="s">
        <v>1892</v>
      </c>
      <c r="DJ1364" t="e">
        <v>#N/A</v>
      </c>
      <c r="DK1364"/>
      <c r="DL1364" t="s">
        <v>1892</v>
      </c>
      <c r="DM1364">
        <v>9</v>
      </c>
      <c r="DN1364" t="s">
        <v>1883</v>
      </c>
      <c r="DO1364" t="s">
        <v>4405</v>
      </c>
      <c r="DP1364" t="b">
        <v>1</v>
      </c>
      <c r="DQ1364" t="b">
        <v>0</v>
      </c>
      <c r="DR1364" t="b">
        <v>0</v>
      </c>
      <c r="DS1364" t="b">
        <v>0</v>
      </c>
      <c r="DT1364" t="b">
        <v>0</v>
      </c>
      <c r="DU1364" t="b">
        <v>1</v>
      </c>
      <c r="DV1364" t="b">
        <v>0</v>
      </c>
      <c r="DW1364">
        <v>0</v>
      </c>
      <c r="DX1364" t="b">
        <v>0</v>
      </c>
      <c r="DY1364" t="b">
        <v>0</v>
      </c>
      <c r="DZ1364" t="b">
        <v>0</v>
      </c>
      <c r="EA1364" t="b">
        <v>0</v>
      </c>
      <c r="EB1364" t="b">
        <v>0</v>
      </c>
      <c r="EC1364" t="b">
        <v>0</v>
      </c>
      <c r="ED1364" t="b">
        <v>0</v>
      </c>
      <c r="EE1364" t="b">
        <v>1</v>
      </c>
      <c r="EF1364" t="b">
        <v>0</v>
      </c>
      <c r="EG1364" t="b" cm="1">
        <v>0</v>
      </c>
      <c r="EH1364" t="b">
        <v>0</v>
      </c>
      <c r="EI1364" t="b">
        <v>0</v>
      </c>
      <c r="EJ1364" t="b">
        <v>1</v>
      </c>
      <c r="EK1364" t="s">
        <v>1956</v>
      </c>
      <c r="EL1364">
        <v>1</v>
      </c>
      <c r="EM1364">
        <v>0</v>
      </c>
      <c r="EN1364" t="b">
        <v>1</v>
      </c>
    </row>
    <row r="1365" spans="1:144" ht="15.75">
      <c r="A1365"/>
      <c r="B1365" t="s">
        <v>4405</v>
      </c>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s="108" t="s">
        <v>43</v>
      </c>
      <c r="AP1365" t="s">
        <v>2868</v>
      </c>
      <c r="AQ1365">
        <v>67</v>
      </c>
      <c r="AR1365" t="s">
        <v>1547</v>
      </c>
      <c r="AS1365" t="s">
        <v>1547</v>
      </c>
      <c r="AT1365" t="e">
        <v>#N/A</v>
      </c>
      <c r="AU1365" t="s">
        <v>1547</v>
      </c>
      <c r="AV1365" t="s">
        <v>1744</v>
      </c>
      <c r="AW1365" t="s">
        <v>1744</v>
      </c>
      <c r="AX1365" t="s">
        <v>1740</v>
      </c>
      <c r="AY1365" t="s">
        <v>1744</v>
      </c>
      <c r="AZ1365" t="s">
        <v>1547</v>
      </c>
      <c r="BA1365" t="s">
        <v>1953</v>
      </c>
      <c r="BB1365" t="s">
        <v>1547</v>
      </c>
      <c r="BC1365" t="s">
        <v>1547</v>
      </c>
      <c r="BD1365" t="s">
        <v>1547</v>
      </c>
      <c r="BE1365" t="s">
        <v>4421</v>
      </c>
      <c r="BF1365">
        <v>1013</v>
      </c>
      <c r="BG1365">
        <v>1346</v>
      </c>
      <c r="BH1365">
        <v>0</v>
      </c>
      <c r="BI1365" t="s">
        <v>1547</v>
      </c>
      <c r="BJ1365">
        <v>0</v>
      </c>
      <c r="BK1365">
        <v>0</v>
      </c>
      <c r="BL1365">
        <v>2</v>
      </c>
      <c r="BM1365" t="s">
        <v>1739</v>
      </c>
      <c r="BN1365" t="s">
        <v>4422</v>
      </c>
      <c r="BO1365" t="s">
        <v>10331</v>
      </c>
      <c r="BP1365" t="e" cm="1">
        <v>#N/A</v>
      </c>
      <c r="BQ1365" t="s">
        <v>1547</v>
      </c>
      <c r="BR1365" t="s">
        <v>1954</v>
      </c>
      <c r="BS1365">
        <v>84</v>
      </c>
      <c r="BT1365" t="s">
        <v>6919</v>
      </c>
      <c r="BU1365" t="s">
        <v>16327</v>
      </c>
      <c r="BV1365">
        <v>0</v>
      </c>
      <c r="BW1365" t="s">
        <v>1744</v>
      </c>
      <c r="BX1365" t="s">
        <v>1744</v>
      </c>
      <c r="BY1365" t="s">
        <v>1744</v>
      </c>
      <c r="BZ1365" t="s">
        <v>1547</v>
      </c>
      <c r="CA1365" t="s">
        <v>1744</v>
      </c>
      <c r="CB1365" t="s">
        <v>1547</v>
      </c>
      <c r="CC1365"/>
      <c r="CD1365" t="s">
        <v>998</v>
      </c>
      <c r="CE1365">
        <v>0</v>
      </c>
      <c r="CF1365" t="s">
        <v>10358</v>
      </c>
      <c r="CG1365" t="s">
        <v>10359</v>
      </c>
      <c r="CH1365">
        <v>0</v>
      </c>
      <c r="CI1365" t="s">
        <v>1547</v>
      </c>
      <c r="CJ1365" t="s">
        <v>1547</v>
      </c>
      <c r="CK1365" t="s">
        <v>4405</v>
      </c>
      <c r="CL1365"/>
      <c r="CM1365"/>
      <c r="CN1365" t="s">
        <v>1547</v>
      </c>
      <c r="CO1365" t="s">
        <v>1547</v>
      </c>
      <c r="CP1365" t="s">
        <v>1547</v>
      </c>
      <c r="CQ1365" t="s">
        <v>1547</v>
      </c>
      <c r="CR1365" t="s">
        <v>1547</v>
      </c>
      <c r="CS1365">
        <v>0</v>
      </c>
      <c r="CT1365" t="s">
        <v>1547</v>
      </c>
      <c r="CU1365" t="s">
        <v>1547</v>
      </c>
      <c r="CV1365" t="s">
        <v>1547</v>
      </c>
      <c r="CW1365" t="s">
        <v>1547</v>
      </c>
      <c r="CX1365" t="s">
        <v>1547</v>
      </c>
      <c r="CY1365">
        <v>1363</v>
      </c>
      <c r="CZ1365" t="s">
        <v>11450</v>
      </c>
      <c r="DA1365" t="s">
        <v>1547</v>
      </c>
      <c r="DB1365" t="s">
        <v>1881</v>
      </c>
      <c r="DC1365" t="s">
        <v>1882</v>
      </c>
      <c r="DD1365" t="s">
        <v>1547</v>
      </c>
      <c r="DE1365" t="s">
        <v>1547</v>
      </c>
      <c r="DF1365">
        <v>0</v>
      </c>
      <c r="DG1365" t="s">
        <v>1547</v>
      </c>
      <c r="DH1365" t="s">
        <v>1547</v>
      </c>
      <c r="DI1365" t="s">
        <v>1892</v>
      </c>
      <c r="DJ1365" t="e">
        <v>#N/A</v>
      </c>
      <c r="DK1365"/>
      <c r="DL1365" t="s">
        <v>1892</v>
      </c>
      <c r="DM1365">
        <v>9</v>
      </c>
      <c r="DN1365" t="s">
        <v>1883</v>
      </c>
      <c r="DO1365" t="s">
        <v>4405</v>
      </c>
      <c r="DP1365" t="b">
        <v>1</v>
      </c>
      <c r="DQ1365" t="b">
        <v>0</v>
      </c>
      <c r="DR1365" t="b">
        <v>0</v>
      </c>
      <c r="DS1365" t="b">
        <v>0</v>
      </c>
      <c r="DT1365" t="b">
        <v>0</v>
      </c>
      <c r="DU1365" t="b">
        <v>1</v>
      </c>
      <c r="DV1365" t="b">
        <v>0</v>
      </c>
      <c r="DW1365">
        <v>0</v>
      </c>
      <c r="DX1365" t="b">
        <v>0</v>
      </c>
      <c r="DY1365" t="b">
        <v>0</v>
      </c>
      <c r="DZ1365" t="b">
        <v>0</v>
      </c>
      <c r="EA1365" t="b">
        <v>0</v>
      </c>
      <c r="EB1365" t="b">
        <v>0</v>
      </c>
      <c r="EC1365" t="b">
        <v>0</v>
      </c>
      <c r="ED1365" t="b">
        <v>0</v>
      </c>
      <c r="EE1365" t="b">
        <v>1</v>
      </c>
      <c r="EF1365" t="b">
        <v>0</v>
      </c>
      <c r="EG1365" t="b" cm="1">
        <v>0</v>
      </c>
      <c r="EH1365" t="b">
        <v>0</v>
      </c>
      <c r="EI1365" t="b">
        <v>0</v>
      </c>
      <c r="EJ1365" t="b">
        <v>1</v>
      </c>
      <c r="EK1365" t="s">
        <v>1956</v>
      </c>
      <c r="EL1365">
        <v>1</v>
      </c>
      <c r="EM1365">
        <v>0</v>
      </c>
      <c r="EN1365" t="b">
        <v>1</v>
      </c>
    </row>
    <row r="1366" spans="1:144" ht="15.75">
      <c r="A1366"/>
      <c r="B1366" t="s">
        <v>4405</v>
      </c>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s="108" t="s">
        <v>43</v>
      </c>
      <c r="AP1366" t="s">
        <v>2868</v>
      </c>
      <c r="AQ1366">
        <v>68</v>
      </c>
      <c r="AR1366" t="s">
        <v>1547</v>
      </c>
      <c r="AS1366" t="s">
        <v>1547</v>
      </c>
      <c r="AT1366" t="e">
        <v>#N/A</v>
      </c>
      <c r="AU1366" t="s">
        <v>1547</v>
      </c>
      <c r="AV1366" t="s">
        <v>1744</v>
      </c>
      <c r="AW1366" t="s">
        <v>1744</v>
      </c>
      <c r="AX1366" t="s">
        <v>1740</v>
      </c>
      <c r="AY1366" t="s">
        <v>1744</v>
      </c>
      <c r="AZ1366" t="s">
        <v>1547</v>
      </c>
      <c r="BA1366" t="s">
        <v>1953</v>
      </c>
      <c r="BB1366" t="s">
        <v>1547</v>
      </c>
      <c r="BC1366" t="s">
        <v>1547</v>
      </c>
      <c r="BD1366" t="s">
        <v>1547</v>
      </c>
      <c r="BE1366" t="s">
        <v>4421</v>
      </c>
      <c r="BF1366">
        <v>1013</v>
      </c>
      <c r="BG1366">
        <v>1346</v>
      </c>
      <c r="BH1366">
        <v>0</v>
      </c>
      <c r="BI1366" t="s">
        <v>1547</v>
      </c>
      <c r="BJ1366">
        <v>0</v>
      </c>
      <c r="BK1366">
        <v>0</v>
      </c>
      <c r="BL1366">
        <v>2</v>
      </c>
      <c r="BM1366" t="s">
        <v>1739</v>
      </c>
      <c r="BN1366" t="s">
        <v>4422</v>
      </c>
      <c r="BO1366" t="s">
        <v>10331</v>
      </c>
      <c r="BP1366" t="e" cm="1">
        <v>#N/A</v>
      </c>
      <c r="BQ1366" t="s">
        <v>1547</v>
      </c>
      <c r="BR1366" t="s">
        <v>1954</v>
      </c>
      <c r="BS1366">
        <v>85</v>
      </c>
      <c r="BT1366" t="s">
        <v>6924</v>
      </c>
      <c r="BU1366" t="s">
        <v>16328</v>
      </c>
      <c r="BV1366">
        <v>0</v>
      </c>
      <c r="BW1366" t="s">
        <v>1744</v>
      </c>
      <c r="BX1366" t="s">
        <v>1744</v>
      </c>
      <c r="BY1366" t="s">
        <v>1744</v>
      </c>
      <c r="BZ1366" t="s">
        <v>1547</v>
      </c>
      <c r="CA1366" t="s">
        <v>1744</v>
      </c>
      <c r="CB1366" t="s">
        <v>1547</v>
      </c>
      <c r="CC1366"/>
      <c r="CD1366" t="s">
        <v>998</v>
      </c>
      <c r="CE1366">
        <v>0</v>
      </c>
      <c r="CF1366" t="s">
        <v>10358</v>
      </c>
      <c r="CG1366" t="s">
        <v>10359</v>
      </c>
      <c r="CH1366">
        <v>0</v>
      </c>
      <c r="CI1366" t="s">
        <v>1547</v>
      </c>
      <c r="CJ1366" t="s">
        <v>1547</v>
      </c>
      <c r="CK1366" t="s">
        <v>4405</v>
      </c>
      <c r="CL1366"/>
      <c r="CM1366"/>
      <c r="CN1366" t="s">
        <v>1547</v>
      </c>
      <c r="CO1366" t="s">
        <v>1547</v>
      </c>
      <c r="CP1366" t="s">
        <v>1547</v>
      </c>
      <c r="CQ1366" t="s">
        <v>1547</v>
      </c>
      <c r="CR1366" t="s">
        <v>1547</v>
      </c>
      <c r="CS1366">
        <v>0</v>
      </c>
      <c r="CT1366" t="s">
        <v>1547</v>
      </c>
      <c r="CU1366" t="s">
        <v>1547</v>
      </c>
      <c r="CV1366" t="s">
        <v>1547</v>
      </c>
      <c r="CW1366" t="s">
        <v>1547</v>
      </c>
      <c r="CX1366" t="s">
        <v>1547</v>
      </c>
      <c r="CY1366">
        <v>1364</v>
      </c>
      <c r="CZ1366" t="s">
        <v>11451</v>
      </c>
      <c r="DA1366" t="s">
        <v>1547</v>
      </c>
      <c r="DB1366" t="s">
        <v>1881</v>
      </c>
      <c r="DC1366" t="s">
        <v>1882</v>
      </c>
      <c r="DD1366" t="s">
        <v>1547</v>
      </c>
      <c r="DE1366" t="s">
        <v>1547</v>
      </c>
      <c r="DF1366">
        <v>0</v>
      </c>
      <c r="DG1366" t="s">
        <v>1547</v>
      </c>
      <c r="DH1366" t="s">
        <v>1547</v>
      </c>
      <c r="DI1366" t="s">
        <v>1892</v>
      </c>
      <c r="DJ1366" t="e">
        <v>#N/A</v>
      </c>
      <c r="DK1366"/>
      <c r="DL1366" t="s">
        <v>1892</v>
      </c>
      <c r="DM1366">
        <v>9</v>
      </c>
      <c r="DN1366" t="s">
        <v>1883</v>
      </c>
      <c r="DO1366" t="s">
        <v>4405</v>
      </c>
      <c r="DP1366" t="b">
        <v>1</v>
      </c>
      <c r="DQ1366" t="b">
        <v>0</v>
      </c>
      <c r="DR1366" t="b">
        <v>0</v>
      </c>
      <c r="DS1366" t="b">
        <v>0</v>
      </c>
      <c r="DT1366" t="b">
        <v>0</v>
      </c>
      <c r="DU1366" t="b">
        <v>1</v>
      </c>
      <c r="DV1366" t="b">
        <v>0</v>
      </c>
      <c r="DW1366">
        <v>0</v>
      </c>
      <c r="DX1366" t="b">
        <v>0</v>
      </c>
      <c r="DY1366" t="b">
        <v>0</v>
      </c>
      <c r="DZ1366" t="b">
        <v>0</v>
      </c>
      <c r="EA1366" t="b">
        <v>0</v>
      </c>
      <c r="EB1366" t="b">
        <v>0</v>
      </c>
      <c r="EC1366" t="b">
        <v>0</v>
      </c>
      <c r="ED1366" t="b">
        <v>0</v>
      </c>
      <c r="EE1366" t="b">
        <v>1</v>
      </c>
      <c r="EF1366" t="b">
        <v>0</v>
      </c>
      <c r="EG1366" t="b" cm="1">
        <v>0</v>
      </c>
      <c r="EH1366" t="b">
        <v>0</v>
      </c>
      <c r="EI1366" t="b">
        <v>0</v>
      </c>
      <c r="EJ1366" t="b">
        <v>1</v>
      </c>
      <c r="EK1366" t="s">
        <v>1956</v>
      </c>
      <c r="EL1366">
        <v>1</v>
      </c>
      <c r="EM1366">
        <v>0</v>
      </c>
      <c r="EN1366" t="b">
        <v>1</v>
      </c>
    </row>
    <row r="1367" spans="1:144" ht="15.75">
      <c r="A1367"/>
      <c r="B1367" t="s">
        <v>4405</v>
      </c>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s="108" t="s">
        <v>43</v>
      </c>
      <c r="AP1367" t="s">
        <v>2868</v>
      </c>
      <c r="AQ1367">
        <v>69</v>
      </c>
      <c r="AR1367" t="s">
        <v>1547</v>
      </c>
      <c r="AS1367" t="s">
        <v>1547</v>
      </c>
      <c r="AT1367" t="e">
        <v>#N/A</v>
      </c>
      <c r="AU1367" t="s">
        <v>1547</v>
      </c>
      <c r="AV1367" t="s">
        <v>1744</v>
      </c>
      <c r="AW1367" t="s">
        <v>1744</v>
      </c>
      <c r="AX1367" t="s">
        <v>1740</v>
      </c>
      <c r="AY1367" t="s">
        <v>1744</v>
      </c>
      <c r="AZ1367" t="s">
        <v>1547</v>
      </c>
      <c r="BA1367" t="s">
        <v>1953</v>
      </c>
      <c r="BB1367" t="s">
        <v>1547</v>
      </c>
      <c r="BC1367" t="s">
        <v>1547</v>
      </c>
      <c r="BD1367" t="s">
        <v>1547</v>
      </c>
      <c r="BE1367" t="s">
        <v>4421</v>
      </c>
      <c r="BF1367">
        <v>1013</v>
      </c>
      <c r="BG1367">
        <v>1346</v>
      </c>
      <c r="BH1367">
        <v>0</v>
      </c>
      <c r="BI1367" t="s">
        <v>1547</v>
      </c>
      <c r="BJ1367">
        <v>0</v>
      </c>
      <c r="BK1367">
        <v>0</v>
      </c>
      <c r="BL1367">
        <v>2</v>
      </c>
      <c r="BM1367" t="s">
        <v>1739</v>
      </c>
      <c r="BN1367" t="s">
        <v>4422</v>
      </c>
      <c r="BO1367" t="s">
        <v>10331</v>
      </c>
      <c r="BP1367" t="e" cm="1">
        <v>#N/A</v>
      </c>
      <c r="BQ1367" t="s">
        <v>1547</v>
      </c>
      <c r="BR1367" t="s">
        <v>1954</v>
      </c>
      <c r="BS1367">
        <v>86</v>
      </c>
      <c r="BT1367" t="s">
        <v>6929</v>
      </c>
      <c r="BU1367" t="s">
        <v>16329</v>
      </c>
      <c r="BV1367">
        <v>0</v>
      </c>
      <c r="BW1367" t="s">
        <v>1744</v>
      </c>
      <c r="BX1367" t="s">
        <v>1744</v>
      </c>
      <c r="BY1367" t="s">
        <v>1744</v>
      </c>
      <c r="BZ1367" t="s">
        <v>1547</v>
      </c>
      <c r="CA1367" t="s">
        <v>1744</v>
      </c>
      <c r="CB1367" t="s">
        <v>1547</v>
      </c>
      <c r="CC1367"/>
      <c r="CD1367" t="s">
        <v>998</v>
      </c>
      <c r="CE1367">
        <v>0</v>
      </c>
      <c r="CF1367" t="s">
        <v>10358</v>
      </c>
      <c r="CG1367" t="s">
        <v>10359</v>
      </c>
      <c r="CH1367">
        <v>0</v>
      </c>
      <c r="CI1367" t="s">
        <v>1547</v>
      </c>
      <c r="CJ1367" t="s">
        <v>1547</v>
      </c>
      <c r="CK1367" t="s">
        <v>4405</v>
      </c>
      <c r="CL1367"/>
      <c r="CM1367"/>
      <c r="CN1367" t="s">
        <v>1547</v>
      </c>
      <c r="CO1367" t="s">
        <v>1547</v>
      </c>
      <c r="CP1367" t="s">
        <v>1547</v>
      </c>
      <c r="CQ1367" t="s">
        <v>1547</v>
      </c>
      <c r="CR1367" t="s">
        <v>1547</v>
      </c>
      <c r="CS1367">
        <v>0</v>
      </c>
      <c r="CT1367" t="s">
        <v>1547</v>
      </c>
      <c r="CU1367" t="s">
        <v>1547</v>
      </c>
      <c r="CV1367" t="s">
        <v>1547</v>
      </c>
      <c r="CW1367" t="s">
        <v>1547</v>
      </c>
      <c r="CX1367" t="s">
        <v>1547</v>
      </c>
      <c r="CY1367">
        <v>1365</v>
      </c>
      <c r="CZ1367" t="s">
        <v>11452</v>
      </c>
      <c r="DA1367" t="s">
        <v>1547</v>
      </c>
      <c r="DB1367" t="s">
        <v>1881</v>
      </c>
      <c r="DC1367" t="s">
        <v>1882</v>
      </c>
      <c r="DD1367" t="s">
        <v>1547</v>
      </c>
      <c r="DE1367" t="s">
        <v>1547</v>
      </c>
      <c r="DF1367">
        <v>0</v>
      </c>
      <c r="DG1367" t="s">
        <v>1547</v>
      </c>
      <c r="DH1367" t="s">
        <v>1547</v>
      </c>
      <c r="DI1367" t="s">
        <v>1892</v>
      </c>
      <c r="DJ1367" t="e">
        <v>#N/A</v>
      </c>
      <c r="DK1367"/>
      <c r="DL1367" t="s">
        <v>1892</v>
      </c>
      <c r="DM1367">
        <v>9</v>
      </c>
      <c r="DN1367" t="s">
        <v>1883</v>
      </c>
      <c r="DO1367" t="s">
        <v>4405</v>
      </c>
      <c r="DP1367" t="b">
        <v>1</v>
      </c>
      <c r="DQ1367" t="b">
        <v>0</v>
      </c>
      <c r="DR1367" t="b">
        <v>0</v>
      </c>
      <c r="DS1367" t="b">
        <v>0</v>
      </c>
      <c r="DT1367" t="b">
        <v>0</v>
      </c>
      <c r="DU1367" t="b">
        <v>1</v>
      </c>
      <c r="DV1367" t="b">
        <v>0</v>
      </c>
      <c r="DW1367">
        <v>0</v>
      </c>
      <c r="DX1367" t="b">
        <v>0</v>
      </c>
      <c r="DY1367" t="b">
        <v>0</v>
      </c>
      <c r="DZ1367" t="b">
        <v>0</v>
      </c>
      <c r="EA1367" t="b">
        <v>0</v>
      </c>
      <c r="EB1367" t="b">
        <v>0</v>
      </c>
      <c r="EC1367" t="b">
        <v>0</v>
      </c>
      <c r="ED1367" t="b">
        <v>0</v>
      </c>
      <c r="EE1367" t="b">
        <v>1</v>
      </c>
      <c r="EF1367" t="b">
        <v>0</v>
      </c>
      <c r="EG1367" t="b" cm="1">
        <v>0</v>
      </c>
      <c r="EH1367" t="b">
        <v>0</v>
      </c>
      <c r="EI1367" t="b">
        <v>0</v>
      </c>
      <c r="EJ1367" t="b">
        <v>1</v>
      </c>
      <c r="EK1367" t="s">
        <v>1956</v>
      </c>
      <c r="EL1367">
        <v>1</v>
      </c>
      <c r="EM1367">
        <v>0</v>
      </c>
      <c r="EN1367" t="b">
        <v>1</v>
      </c>
    </row>
    <row r="1368" spans="1:144" ht="15.75">
      <c r="A1368"/>
      <c r="B1368" t="s">
        <v>4405</v>
      </c>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s="108" t="s">
        <v>43</v>
      </c>
      <c r="AP1368" t="s">
        <v>2868</v>
      </c>
      <c r="AQ1368">
        <v>70</v>
      </c>
      <c r="AR1368" t="s">
        <v>1547</v>
      </c>
      <c r="AS1368" t="s">
        <v>1547</v>
      </c>
      <c r="AT1368" t="e">
        <v>#N/A</v>
      </c>
      <c r="AU1368" t="s">
        <v>1547</v>
      </c>
      <c r="AV1368" t="s">
        <v>1744</v>
      </c>
      <c r="AW1368" t="s">
        <v>1744</v>
      </c>
      <c r="AX1368" t="s">
        <v>1740</v>
      </c>
      <c r="AY1368" t="s">
        <v>1744</v>
      </c>
      <c r="AZ1368" t="s">
        <v>1547</v>
      </c>
      <c r="BA1368" t="s">
        <v>1953</v>
      </c>
      <c r="BB1368" t="s">
        <v>1547</v>
      </c>
      <c r="BC1368" t="s">
        <v>1547</v>
      </c>
      <c r="BD1368" t="s">
        <v>1547</v>
      </c>
      <c r="BE1368" t="s">
        <v>4421</v>
      </c>
      <c r="BF1368">
        <v>1013</v>
      </c>
      <c r="BG1368">
        <v>1346</v>
      </c>
      <c r="BH1368">
        <v>0</v>
      </c>
      <c r="BI1368" t="s">
        <v>1547</v>
      </c>
      <c r="BJ1368">
        <v>0</v>
      </c>
      <c r="BK1368">
        <v>0</v>
      </c>
      <c r="BL1368">
        <v>2</v>
      </c>
      <c r="BM1368" t="s">
        <v>1739</v>
      </c>
      <c r="BN1368" t="s">
        <v>4422</v>
      </c>
      <c r="BO1368" t="s">
        <v>10331</v>
      </c>
      <c r="BP1368" t="e" cm="1">
        <v>#N/A</v>
      </c>
      <c r="BQ1368" t="s">
        <v>1547</v>
      </c>
      <c r="BR1368" t="s">
        <v>1954</v>
      </c>
      <c r="BS1368">
        <v>87</v>
      </c>
      <c r="BT1368" t="s">
        <v>6935</v>
      </c>
      <c r="BU1368" t="s">
        <v>16330</v>
      </c>
      <c r="BV1368">
        <v>0</v>
      </c>
      <c r="BW1368" t="s">
        <v>1744</v>
      </c>
      <c r="BX1368" t="s">
        <v>1744</v>
      </c>
      <c r="BY1368" t="s">
        <v>1744</v>
      </c>
      <c r="BZ1368" t="s">
        <v>1547</v>
      </c>
      <c r="CA1368" t="s">
        <v>1744</v>
      </c>
      <c r="CB1368" t="s">
        <v>1547</v>
      </c>
      <c r="CC1368"/>
      <c r="CD1368" t="s">
        <v>998</v>
      </c>
      <c r="CE1368">
        <v>0</v>
      </c>
      <c r="CF1368" t="s">
        <v>10358</v>
      </c>
      <c r="CG1368" t="s">
        <v>10359</v>
      </c>
      <c r="CH1368">
        <v>0</v>
      </c>
      <c r="CI1368" t="s">
        <v>1547</v>
      </c>
      <c r="CJ1368" t="s">
        <v>1547</v>
      </c>
      <c r="CK1368" t="s">
        <v>4405</v>
      </c>
      <c r="CL1368"/>
      <c r="CM1368"/>
      <c r="CN1368" t="s">
        <v>1547</v>
      </c>
      <c r="CO1368" t="s">
        <v>1547</v>
      </c>
      <c r="CP1368" t="s">
        <v>1547</v>
      </c>
      <c r="CQ1368" t="s">
        <v>1547</v>
      </c>
      <c r="CR1368" t="s">
        <v>1547</v>
      </c>
      <c r="CS1368">
        <v>0</v>
      </c>
      <c r="CT1368" t="s">
        <v>1547</v>
      </c>
      <c r="CU1368" t="s">
        <v>1547</v>
      </c>
      <c r="CV1368" t="s">
        <v>1547</v>
      </c>
      <c r="CW1368" t="s">
        <v>1547</v>
      </c>
      <c r="CX1368" t="s">
        <v>1547</v>
      </c>
      <c r="CY1368">
        <v>1366</v>
      </c>
      <c r="CZ1368" t="s">
        <v>11453</v>
      </c>
      <c r="DA1368" t="s">
        <v>1547</v>
      </c>
      <c r="DB1368" t="s">
        <v>1881</v>
      </c>
      <c r="DC1368" t="s">
        <v>1882</v>
      </c>
      <c r="DD1368" t="s">
        <v>1547</v>
      </c>
      <c r="DE1368" t="s">
        <v>1547</v>
      </c>
      <c r="DF1368">
        <v>0</v>
      </c>
      <c r="DG1368" t="s">
        <v>1547</v>
      </c>
      <c r="DH1368" t="s">
        <v>1547</v>
      </c>
      <c r="DI1368" t="s">
        <v>1892</v>
      </c>
      <c r="DJ1368" t="e">
        <v>#N/A</v>
      </c>
      <c r="DK1368"/>
      <c r="DL1368" t="s">
        <v>1892</v>
      </c>
      <c r="DM1368">
        <v>9</v>
      </c>
      <c r="DN1368" t="s">
        <v>1883</v>
      </c>
      <c r="DO1368" t="s">
        <v>4405</v>
      </c>
      <c r="DP1368" t="b">
        <v>1</v>
      </c>
      <c r="DQ1368" t="b">
        <v>0</v>
      </c>
      <c r="DR1368" t="b">
        <v>0</v>
      </c>
      <c r="DS1368" t="b">
        <v>0</v>
      </c>
      <c r="DT1368" t="b">
        <v>0</v>
      </c>
      <c r="DU1368" t="b">
        <v>1</v>
      </c>
      <c r="DV1368" t="b">
        <v>0</v>
      </c>
      <c r="DW1368">
        <v>0</v>
      </c>
      <c r="DX1368" t="b">
        <v>0</v>
      </c>
      <c r="DY1368" t="b">
        <v>0</v>
      </c>
      <c r="DZ1368" t="b">
        <v>0</v>
      </c>
      <c r="EA1368" t="b">
        <v>0</v>
      </c>
      <c r="EB1368" t="b">
        <v>0</v>
      </c>
      <c r="EC1368" t="b">
        <v>0</v>
      </c>
      <c r="ED1368" t="b">
        <v>0</v>
      </c>
      <c r="EE1368" t="b">
        <v>1</v>
      </c>
      <c r="EF1368" t="b">
        <v>0</v>
      </c>
      <c r="EG1368" t="b" cm="1">
        <v>0</v>
      </c>
      <c r="EH1368" t="b">
        <v>0</v>
      </c>
      <c r="EI1368" t="b">
        <v>0</v>
      </c>
      <c r="EJ1368" t="b">
        <v>1</v>
      </c>
      <c r="EK1368" t="s">
        <v>1956</v>
      </c>
      <c r="EL1368">
        <v>1</v>
      </c>
      <c r="EM1368">
        <v>0</v>
      </c>
      <c r="EN1368" t="b">
        <v>1</v>
      </c>
    </row>
    <row r="1369" spans="1:144" ht="15.75">
      <c r="A1369"/>
      <c r="B1369" t="s">
        <v>4405</v>
      </c>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s="108" t="s">
        <v>43</v>
      </c>
      <c r="AP1369" t="s">
        <v>2868</v>
      </c>
      <c r="AQ1369">
        <v>71</v>
      </c>
      <c r="AR1369" t="s">
        <v>1547</v>
      </c>
      <c r="AS1369" t="s">
        <v>1547</v>
      </c>
      <c r="AT1369" t="e">
        <v>#N/A</v>
      </c>
      <c r="AU1369" t="s">
        <v>1547</v>
      </c>
      <c r="AV1369" t="s">
        <v>1744</v>
      </c>
      <c r="AW1369" t="s">
        <v>1744</v>
      </c>
      <c r="AX1369" t="s">
        <v>1740</v>
      </c>
      <c r="AY1369" t="s">
        <v>1744</v>
      </c>
      <c r="AZ1369" t="s">
        <v>1547</v>
      </c>
      <c r="BA1369" t="s">
        <v>1953</v>
      </c>
      <c r="BB1369" t="s">
        <v>1547</v>
      </c>
      <c r="BC1369" t="s">
        <v>1547</v>
      </c>
      <c r="BD1369" t="s">
        <v>1547</v>
      </c>
      <c r="BE1369" t="s">
        <v>4421</v>
      </c>
      <c r="BF1369">
        <v>1013</v>
      </c>
      <c r="BG1369">
        <v>1346</v>
      </c>
      <c r="BH1369">
        <v>0</v>
      </c>
      <c r="BI1369" t="s">
        <v>1547</v>
      </c>
      <c r="BJ1369">
        <v>0</v>
      </c>
      <c r="BK1369">
        <v>0</v>
      </c>
      <c r="BL1369">
        <v>2</v>
      </c>
      <c r="BM1369" t="s">
        <v>1739</v>
      </c>
      <c r="BN1369" t="s">
        <v>4422</v>
      </c>
      <c r="BO1369" t="s">
        <v>10331</v>
      </c>
      <c r="BP1369" t="e" cm="1">
        <v>#N/A</v>
      </c>
      <c r="BQ1369" t="s">
        <v>1547</v>
      </c>
      <c r="BR1369" t="s">
        <v>1954</v>
      </c>
      <c r="BS1369">
        <v>88</v>
      </c>
      <c r="BT1369" t="s">
        <v>6943</v>
      </c>
      <c r="BU1369" t="s">
        <v>16331</v>
      </c>
      <c r="BV1369">
        <v>0</v>
      </c>
      <c r="BW1369" t="s">
        <v>1744</v>
      </c>
      <c r="BX1369" t="s">
        <v>1744</v>
      </c>
      <c r="BY1369" t="s">
        <v>1744</v>
      </c>
      <c r="BZ1369" t="s">
        <v>1547</v>
      </c>
      <c r="CA1369" t="s">
        <v>1744</v>
      </c>
      <c r="CB1369" t="s">
        <v>1547</v>
      </c>
      <c r="CC1369"/>
      <c r="CD1369" t="s">
        <v>998</v>
      </c>
      <c r="CE1369">
        <v>0</v>
      </c>
      <c r="CF1369" t="s">
        <v>10358</v>
      </c>
      <c r="CG1369" t="s">
        <v>10359</v>
      </c>
      <c r="CH1369">
        <v>0</v>
      </c>
      <c r="CI1369" t="s">
        <v>1547</v>
      </c>
      <c r="CJ1369" t="s">
        <v>1547</v>
      </c>
      <c r="CK1369" t="s">
        <v>4405</v>
      </c>
      <c r="CL1369"/>
      <c r="CM1369"/>
      <c r="CN1369" t="s">
        <v>1547</v>
      </c>
      <c r="CO1369" t="s">
        <v>1547</v>
      </c>
      <c r="CP1369" t="s">
        <v>1547</v>
      </c>
      <c r="CQ1369" t="s">
        <v>1547</v>
      </c>
      <c r="CR1369" t="s">
        <v>1547</v>
      </c>
      <c r="CS1369">
        <v>0</v>
      </c>
      <c r="CT1369" t="s">
        <v>1547</v>
      </c>
      <c r="CU1369" t="s">
        <v>1547</v>
      </c>
      <c r="CV1369" t="s">
        <v>1547</v>
      </c>
      <c r="CW1369" t="s">
        <v>1547</v>
      </c>
      <c r="CX1369" t="s">
        <v>1547</v>
      </c>
      <c r="CY1369">
        <v>1367</v>
      </c>
      <c r="CZ1369" t="s">
        <v>11454</v>
      </c>
      <c r="DA1369" t="s">
        <v>1547</v>
      </c>
      <c r="DB1369" t="s">
        <v>1881</v>
      </c>
      <c r="DC1369" t="s">
        <v>1882</v>
      </c>
      <c r="DD1369" t="s">
        <v>1547</v>
      </c>
      <c r="DE1369" t="s">
        <v>1547</v>
      </c>
      <c r="DF1369">
        <v>0</v>
      </c>
      <c r="DG1369" t="s">
        <v>1547</v>
      </c>
      <c r="DH1369" t="s">
        <v>1547</v>
      </c>
      <c r="DI1369" t="s">
        <v>1892</v>
      </c>
      <c r="DJ1369" t="e">
        <v>#N/A</v>
      </c>
      <c r="DK1369"/>
      <c r="DL1369" t="s">
        <v>1892</v>
      </c>
      <c r="DM1369">
        <v>9</v>
      </c>
      <c r="DN1369" t="s">
        <v>1883</v>
      </c>
      <c r="DO1369" t="s">
        <v>4405</v>
      </c>
      <c r="DP1369" t="b">
        <v>1</v>
      </c>
      <c r="DQ1369" t="b">
        <v>0</v>
      </c>
      <c r="DR1369" t="b">
        <v>0</v>
      </c>
      <c r="DS1369" t="b">
        <v>0</v>
      </c>
      <c r="DT1369" t="b">
        <v>0</v>
      </c>
      <c r="DU1369" t="b">
        <v>1</v>
      </c>
      <c r="DV1369" t="b">
        <v>0</v>
      </c>
      <c r="DW1369">
        <v>0</v>
      </c>
      <c r="DX1369" t="b">
        <v>0</v>
      </c>
      <c r="DY1369" t="b">
        <v>0</v>
      </c>
      <c r="DZ1369" t="b">
        <v>0</v>
      </c>
      <c r="EA1369" t="b">
        <v>0</v>
      </c>
      <c r="EB1369" t="b">
        <v>0</v>
      </c>
      <c r="EC1369" t="b">
        <v>0</v>
      </c>
      <c r="ED1369" t="b">
        <v>0</v>
      </c>
      <c r="EE1369" t="b">
        <v>1</v>
      </c>
      <c r="EF1369" t="b">
        <v>0</v>
      </c>
      <c r="EG1369" t="b" cm="1">
        <v>0</v>
      </c>
      <c r="EH1369" t="b">
        <v>0</v>
      </c>
      <c r="EI1369" t="b">
        <v>0</v>
      </c>
      <c r="EJ1369" t="b">
        <v>1</v>
      </c>
      <c r="EK1369" t="s">
        <v>1956</v>
      </c>
      <c r="EL1369">
        <v>1</v>
      </c>
      <c r="EM1369">
        <v>0</v>
      </c>
      <c r="EN1369" t="b">
        <v>1</v>
      </c>
    </row>
    <row r="1370" spans="1:144" ht="15.75">
      <c r="A1370"/>
      <c r="B1370" t="s">
        <v>4405</v>
      </c>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s="108" t="s">
        <v>43</v>
      </c>
      <c r="AP1370" t="s">
        <v>2868</v>
      </c>
      <c r="AQ1370">
        <v>72</v>
      </c>
      <c r="AR1370" t="s">
        <v>1547</v>
      </c>
      <c r="AS1370" t="s">
        <v>1547</v>
      </c>
      <c r="AT1370" t="e">
        <v>#N/A</v>
      </c>
      <c r="AU1370" t="s">
        <v>1547</v>
      </c>
      <c r="AV1370" t="s">
        <v>1744</v>
      </c>
      <c r="AW1370" t="s">
        <v>1744</v>
      </c>
      <c r="AX1370" t="s">
        <v>1740</v>
      </c>
      <c r="AY1370" t="s">
        <v>1744</v>
      </c>
      <c r="AZ1370" t="s">
        <v>1547</v>
      </c>
      <c r="BA1370" t="s">
        <v>1953</v>
      </c>
      <c r="BB1370" t="s">
        <v>1547</v>
      </c>
      <c r="BC1370" t="s">
        <v>1547</v>
      </c>
      <c r="BD1370" t="s">
        <v>1547</v>
      </c>
      <c r="BE1370" t="s">
        <v>4421</v>
      </c>
      <c r="BF1370">
        <v>1013</v>
      </c>
      <c r="BG1370">
        <v>1346</v>
      </c>
      <c r="BH1370">
        <v>0</v>
      </c>
      <c r="BI1370" t="s">
        <v>1547</v>
      </c>
      <c r="BJ1370">
        <v>0</v>
      </c>
      <c r="BK1370">
        <v>0</v>
      </c>
      <c r="BL1370">
        <v>2</v>
      </c>
      <c r="BM1370" t="s">
        <v>1739</v>
      </c>
      <c r="BN1370" t="s">
        <v>4422</v>
      </c>
      <c r="BO1370" t="s">
        <v>10331</v>
      </c>
      <c r="BP1370" t="e" cm="1">
        <v>#N/A</v>
      </c>
      <c r="BQ1370" t="s">
        <v>1547</v>
      </c>
      <c r="BR1370" t="s">
        <v>1954</v>
      </c>
      <c r="BS1370">
        <v>89</v>
      </c>
      <c r="BT1370" t="s">
        <v>6945</v>
      </c>
      <c r="BU1370" t="s">
        <v>16332</v>
      </c>
      <c r="BV1370">
        <v>0</v>
      </c>
      <c r="BW1370" t="s">
        <v>1744</v>
      </c>
      <c r="BX1370" t="s">
        <v>1744</v>
      </c>
      <c r="BY1370" t="s">
        <v>1744</v>
      </c>
      <c r="BZ1370" t="s">
        <v>1547</v>
      </c>
      <c r="CA1370" t="s">
        <v>1744</v>
      </c>
      <c r="CB1370" t="s">
        <v>1547</v>
      </c>
      <c r="CC1370"/>
      <c r="CD1370" t="s">
        <v>998</v>
      </c>
      <c r="CE1370">
        <v>0</v>
      </c>
      <c r="CF1370" t="s">
        <v>10358</v>
      </c>
      <c r="CG1370" t="s">
        <v>10359</v>
      </c>
      <c r="CH1370">
        <v>0</v>
      </c>
      <c r="CI1370" t="s">
        <v>1547</v>
      </c>
      <c r="CJ1370" t="s">
        <v>1547</v>
      </c>
      <c r="CK1370" t="s">
        <v>4405</v>
      </c>
      <c r="CL1370"/>
      <c r="CM1370"/>
      <c r="CN1370" t="s">
        <v>1547</v>
      </c>
      <c r="CO1370" t="s">
        <v>1547</v>
      </c>
      <c r="CP1370" t="s">
        <v>1547</v>
      </c>
      <c r="CQ1370" t="s">
        <v>1547</v>
      </c>
      <c r="CR1370" t="s">
        <v>1547</v>
      </c>
      <c r="CS1370">
        <v>0</v>
      </c>
      <c r="CT1370" t="s">
        <v>1547</v>
      </c>
      <c r="CU1370" t="s">
        <v>1547</v>
      </c>
      <c r="CV1370" t="s">
        <v>1547</v>
      </c>
      <c r="CW1370" t="s">
        <v>1547</v>
      </c>
      <c r="CX1370" t="s">
        <v>1547</v>
      </c>
      <c r="CY1370">
        <v>1368</v>
      </c>
      <c r="CZ1370" t="s">
        <v>11455</v>
      </c>
      <c r="DA1370" t="s">
        <v>1547</v>
      </c>
      <c r="DB1370" t="s">
        <v>1881</v>
      </c>
      <c r="DC1370" t="s">
        <v>1882</v>
      </c>
      <c r="DD1370" t="s">
        <v>1547</v>
      </c>
      <c r="DE1370" t="s">
        <v>1547</v>
      </c>
      <c r="DF1370">
        <v>0</v>
      </c>
      <c r="DG1370" t="s">
        <v>1547</v>
      </c>
      <c r="DH1370" t="s">
        <v>1547</v>
      </c>
      <c r="DI1370" t="s">
        <v>1892</v>
      </c>
      <c r="DJ1370" t="e">
        <v>#N/A</v>
      </c>
      <c r="DK1370"/>
      <c r="DL1370" t="s">
        <v>1892</v>
      </c>
      <c r="DM1370">
        <v>9</v>
      </c>
      <c r="DN1370" t="s">
        <v>1883</v>
      </c>
      <c r="DO1370" t="s">
        <v>4405</v>
      </c>
      <c r="DP1370" t="b">
        <v>1</v>
      </c>
      <c r="DQ1370" t="b">
        <v>0</v>
      </c>
      <c r="DR1370" t="b">
        <v>0</v>
      </c>
      <c r="DS1370" t="b">
        <v>0</v>
      </c>
      <c r="DT1370" t="b">
        <v>0</v>
      </c>
      <c r="DU1370" t="b">
        <v>1</v>
      </c>
      <c r="DV1370" t="b">
        <v>0</v>
      </c>
      <c r="DW1370">
        <v>0</v>
      </c>
      <c r="DX1370" t="b">
        <v>0</v>
      </c>
      <c r="DY1370" t="b">
        <v>0</v>
      </c>
      <c r="DZ1370" t="b">
        <v>0</v>
      </c>
      <c r="EA1370" t="b">
        <v>0</v>
      </c>
      <c r="EB1370" t="b">
        <v>0</v>
      </c>
      <c r="EC1370" t="b">
        <v>0</v>
      </c>
      <c r="ED1370" t="b">
        <v>0</v>
      </c>
      <c r="EE1370" t="b">
        <v>1</v>
      </c>
      <c r="EF1370" t="b">
        <v>0</v>
      </c>
      <c r="EG1370" t="b" cm="1">
        <v>0</v>
      </c>
      <c r="EH1370" t="b">
        <v>0</v>
      </c>
      <c r="EI1370" t="b">
        <v>0</v>
      </c>
      <c r="EJ1370" t="b">
        <v>1</v>
      </c>
      <c r="EK1370" t="s">
        <v>1956</v>
      </c>
      <c r="EL1370">
        <v>1</v>
      </c>
      <c r="EM1370">
        <v>0</v>
      </c>
      <c r="EN1370" t="b">
        <v>1</v>
      </c>
    </row>
    <row r="1371" spans="1:144" ht="15.75">
      <c r="A1371"/>
      <c r="B1371" t="s">
        <v>4405</v>
      </c>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s="108" t="s">
        <v>43</v>
      </c>
      <c r="AP1371" t="s">
        <v>2868</v>
      </c>
      <c r="AQ1371">
        <v>73</v>
      </c>
      <c r="AR1371" t="s">
        <v>1547</v>
      </c>
      <c r="AS1371" t="s">
        <v>1547</v>
      </c>
      <c r="AT1371" t="e">
        <v>#N/A</v>
      </c>
      <c r="AU1371" t="s">
        <v>1547</v>
      </c>
      <c r="AV1371" t="s">
        <v>1744</v>
      </c>
      <c r="AW1371" t="s">
        <v>1744</v>
      </c>
      <c r="AX1371" t="s">
        <v>1740</v>
      </c>
      <c r="AY1371" t="s">
        <v>1744</v>
      </c>
      <c r="AZ1371" t="s">
        <v>1547</v>
      </c>
      <c r="BA1371" t="s">
        <v>1953</v>
      </c>
      <c r="BB1371" t="s">
        <v>1547</v>
      </c>
      <c r="BC1371" t="s">
        <v>1547</v>
      </c>
      <c r="BD1371" t="s">
        <v>1547</v>
      </c>
      <c r="BE1371" t="s">
        <v>4421</v>
      </c>
      <c r="BF1371">
        <v>1013</v>
      </c>
      <c r="BG1371">
        <v>1346</v>
      </c>
      <c r="BH1371">
        <v>0</v>
      </c>
      <c r="BI1371" t="s">
        <v>1547</v>
      </c>
      <c r="BJ1371">
        <v>0</v>
      </c>
      <c r="BK1371">
        <v>0</v>
      </c>
      <c r="BL1371">
        <v>2</v>
      </c>
      <c r="BM1371" t="s">
        <v>1739</v>
      </c>
      <c r="BN1371" t="s">
        <v>4422</v>
      </c>
      <c r="BO1371" t="s">
        <v>10331</v>
      </c>
      <c r="BP1371" t="e" cm="1">
        <v>#N/A</v>
      </c>
      <c r="BQ1371" t="s">
        <v>1547</v>
      </c>
      <c r="BR1371" t="s">
        <v>1954</v>
      </c>
      <c r="BS1371">
        <v>90</v>
      </c>
      <c r="BT1371" t="s">
        <v>6950</v>
      </c>
      <c r="BU1371" t="s">
        <v>16333</v>
      </c>
      <c r="BV1371">
        <v>0</v>
      </c>
      <c r="BW1371" t="s">
        <v>1744</v>
      </c>
      <c r="BX1371" t="s">
        <v>1744</v>
      </c>
      <c r="BY1371" t="s">
        <v>1744</v>
      </c>
      <c r="BZ1371" t="s">
        <v>1547</v>
      </c>
      <c r="CA1371" t="s">
        <v>1744</v>
      </c>
      <c r="CB1371" t="s">
        <v>1547</v>
      </c>
      <c r="CC1371"/>
      <c r="CD1371" t="s">
        <v>998</v>
      </c>
      <c r="CE1371">
        <v>0</v>
      </c>
      <c r="CF1371" t="s">
        <v>10358</v>
      </c>
      <c r="CG1371" t="s">
        <v>10359</v>
      </c>
      <c r="CH1371">
        <v>0</v>
      </c>
      <c r="CI1371" t="s">
        <v>1547</v>
      </c>
      <c r="CJ1371" t="s">
        <v>1547</v>
      </c>
      <c r="CK1371" t="s">
        <v>4405</v>
      </c>
      <c r="CL1371"/>
      <c r="CM1371"/>
      <c r="CN1371" t="s">
        <v>1547</v>
      </c>
      <c r="CO1371" t="s">
        <v>1547</v>
      </c>
      <c r="CP1371" t="s">
        <v>1547</v>
      </c>
      <c r="CQ1371" t="s">
        <v>1547</v>
      </c>
      <c r="CR1371" t="s">
        <v>1547</v>
      </c>
      <c r="CS1371">
        <v>0</v>
      </c>
      <c r="CT1371" t="s">
        <v>1547</v>
      </c>
      <c r="CU1371" t="s">
        <v>1547</v>
      </c>
      <c r="CV1371" t="s">
        <v>1547</v>
      </c>
      <c r="CW1371" t="s">
        <v>1547</v>
      </c>
      <c r="CX1371" t="s">
        <v>1547</v>
      </c>
      <c r="CY1371">
        <v>1369</v>
      </c>
      <c r="CZ1371" t="s">
        <v>11456</v>
      </c>
      <c r="DA1371" t="s">
        <v>1547</v>
      </c>
      <c r="DB1371" t="s">
        <v>1881</v>
      </c>
      <c r="DC1371" t="s">
        <v>1882</v>
      </c>
      <c r="DD1371" t="s">
        <v>1547</v>
      </c>
      <c r="DE1371" t="s">
        <v>1547</v>
      </c>
      <c r="DF1371">
        <v>0</v>
      </c>
      <c r="DG1371" t="s">
        <v>1547</v>
      </c>
      <c r="DH1371" t="s">
        <v>1547</v>
      </c>
      <c r="DI1371" t="s">
        <v>1892</v>
      </c>
      <c r="DJ1371" t="e">
        <v>#N/A</v>
      </c>
      <c r="DK1371"/>
      <c r="DL1371" t="s">
        <v>1892</v>
      </c>
      <c r="DM1371">
        <v>9</v>
      </c>
      <c r="DN1371" t="s">
        <v>1883</v>
      </c>
      <c r="DO1371" t="s">
        <v>4405</v>
      </c>
      <c r="DP1371" t="b">
        <v>1</v>
      </c>
      <c r="DQ1371" t="b">
        <v>0</v>
      </c>
      <c r="DR1371" t="b">
        <v>0</v>
      </c>
      <c r="DS1371" t="b">
        <v>0</v>
      </c>
      <c r="DT1371" t="b">
        <v>0</v>
      </c>
      <c r="DU1371" t="b">
        <v>1</v>
      </c>
      <c r="DV1371" t="b">
        <v>0</v>
      </c>
      <c r="DW1371">
        <v>0</v>
      </c>
      <c r="DX1371" t="b">
        <v>0</v>
      </c>
      <c r="DY1371" t="b">
        <v>0</v>
      </c>
      <c r="DZ1371" t="b">
        <v>0</v>
      </c>
      <c r="EA1371" t="b">
        <v>0</v>
      </c>
      <c r="EB1371" t="b">
        <v>0</v>
      </c>
      <c r="EC1371" t="b">
        <v>0</v>
      </c>
      <c r="ED1371" t="b">
        <v>0</v>
      </c>
      <c r="EE1371" t="b">
        <v>1</v>
      </c>
      <c r="EF1371" t="b">
        <v>0</v>
      </c>
      <c r="EG1371" t="b" cm="1">
        <v>0</v>
      </c>
      <c r="EH1371" t="b">
        <v>0</v>
      </c>
      <c r="EI1371" t="b">
        <v>0</v>
      </c>
      <c r="EJ1371" t="b">
        <v>1</v>
      </c>
      <c r="EK1371" t="s">
        <v>1956</v>
      </c>
      <c r="EL1371">
        <v>1</v>
      </c>
      <c r="EM1371">
        <v>0</v>
      </c>
      <c r="EN1371" t="b">
        <v>1</v>
      </c>
    </row>
    <row r="1372" spans="1:144" ht="15.75">
      <c r="A1372"/>
      <c r="B1372" t="s">
        <v>4405</v>
      </c>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s="108" t="s">
        <v>43</v>
      </c>
      <c r="AP1372" t="s">
        <v>2868</v>
      </c>
      <c r="AQ1372">
        <v>74</v>
      </c>
      <c r="AR1372" t="s">
        <v>1547</v>
      </c>
      <c r="AS1372" t="s">
        <v>1547</v>
      </c>
      <c r="AT1372" t="e">
        <v>#N/A</v>
      </c>
      <c r="AU1372" t="s">
        <v>1547</v>
      </c>
      <c r="AV1372" t="s">
        <v>1744</v>
      </c>
      <c r="AW1372" t="s">
        <v>1744</v>
      </c>
      <c r="AX1372" t="s">
        <v>1740</v>
      </c>
      <c r="AY1372" t="s">
        <v>1744</v>
      </c>
      <c r="AZ1372" t="s">
        <v>1547</v>
      </c>
      <c r="BA1372" t="s">
        <v>1953</v>
      </c>
      <c r="BB1372" t="s">
        <v>1547</v>
      </c>
      <c r="BC1372" t="s">
        <v>1547</v>
      </c>
      <c r="BD1372" t="s">
        <v>1547</v>
      </c>
      <c r="BE1372" t="s">
        <v>4421</v>
      </c>
      <c r="BF1372">
        <v>1013</v>
      </c>
      <c r="BG1372">
        <v>1346</v>
      </c>
      <c r="BH1372">
        <v>0</v>
      </c>
      <c r="BI1372" t="s">
        <v>1547</v>
      </c>
      <c r="BJ1372">
        <v>0</v>
      </c>
      <c r="BK1372">
        <v>0</v>
      </c>
      <c r="BL1372">
        <v>2</v>
      </c>
      <c r="BM1372" t="s">
        <v>1739</v>
      </c>
      <c r="BN1372" t="s">
        <v>4422</v>
      </c>
      <c r="BO1372" t="s">
        <v>10331</v>
      </c>
      <c r="BP1372" t="e" cm="1">
        <v>#N/A</v>
      </c>
      <c r="BQ1372" t="s">
        <v>1547</v>
      </c>
      <c r="BR1372" t="s">
        <v>1954</v>
      </c>
      <c r="BS1372">
        <v>91</v>
      </c>
      <c r="BT1372" t="s">
        <v>6955</v>
      </c>
      <c r="BU1372" t="s">
        <v>16334</v>
      </c>
      <c r="BV1372">
        <v>0</v>
      </c>
      <c r="BW1372" t="s">
        <v>1744</v>
      </c>
      <c r="BX1372" t="s">
        <v>1744</v>
      </c>
      <c r="BY1372" t="s">
        <v>1744</v>
      </c>
      <c r="BZ1372" t="s">
        <v>1547</v>
      </c>
      <c r="CA1372" t="s">
        <v>1744</v>
      </c>
      <c r="CB1372" t="s">
        <v>1547</v>
      </c>
      <c r="CC1372"/>
      <c r="CD1372" t="s">
        <v>998</v>
      </c>
      <c r="CE1372">
        <v>0</v>
      </c>
      <c r="CF1372" t="s">
        <v>10358</v>
      </c>
      <c r="CG1372" t="s">
        <v>10359</v>
      </c>
      <c r="CH1372">
        <v>0</v>
      </c>
      <c r="CI1372" t="s">
        <v>1547</v>
      </c>
      <c r="CJ1372" t="s">
        <v>1547</v>
      </c>
      <c r="CK1372" t="s">
        <v>4405</v>
      </c>
      <c r="CL1372"/>
      <c r="CM1372"/>
      <c r="CN1372" t="s">
        <v>1547</v>
      </c>
      <c r="CO1372" t="s">
        <v>1547</v>
      </c>
      <c r="CP1372" t="s">
        <v>1547</v>
      </c>
      <c r="CQ1372" t="s">
        <v>1547</v>
      </c>
      <c r="CR1372" t="s">
        <v>1547</v>
      </c>
      <c r="CS1372">
        <v>0</v>
      </c>
      <c r="CT1372" t="s">
        <v>1547</v>
      </c>
      <c r="CU1372" t="s">
        <v>1547</v>
      </c>
      <c r="CV1372" t="s">
        <v>1547</v>
      </c>
      <c r="CW1372" t="s">
        <v>1547</v>
      </c>
      <c r="CX1372" t="s">
        <v>1547</v>
      </c>
      <c r="CY1372">
        <v>1370</v>
      </c>
      <c r="CZ1372" t="s">
        <v>11457</v>
      </c>
      <c r="DA1372" t="s">
        <v>1547</v>
      </c>
      <c r="DB1372" t="s">
        <v>1881</v>
      </c>
      <c r="DC1372" t="s">
        <v>1882</v>
      </c>
      <c r="DD1372" t="s">
        <v>1547</v>
      </c>
      <c r="DE1372" t="s">
        <v>1547</v>
      </c>
      <c r="DF1372">
        <v>0</v>
      </c>
      <c r="DG1372" t="s">
        <v>1547</v>
      </c>
      <c r="DH1372" t="s">
        <v>1547</v>
      </c>
      <c r="DI1372" t="s">
        <v>1892</v>
      </c>
      <c r="DJ1372" t="e">
        <v>#N/A</v>
      </c>
      <c r="DK1372"/>
      <c r="DL1372" t="s">
        <v>1892</v>
      </c>
      <c r="DM1372">
        <v>9</v>
      </c>
      <c r="DN1372" t="s">
        <v>1883</v>
      </c>
      <c r="DO1372" t="s">
        <v>4405</v>
      </c>
      <c r="DP1372" t="b">
        <v>1</v>
      </c>
      <c r="DQ1372" t="b">
        <v>0</v>
      </c>
      <c r="DR1372" t="b">
        <v>0</v>
      </c>
      <c r="DS1372" t="b">
        <v>0</v>
      </c>
      <c r="DT1372" t="b">
        <v>0</v>
      </c>
      <c r="DU1372" t="b">
        <v>1</v>
      </c>
      <c r="DV1372" t="b">
        <v>0</v>
      </c>
      <c r="DW1372">
        <v>0</v>
      </c>
      <c r="DX1372" t="b">
        <v>0</v>
      </c>
      <c r="DY1372" t="b">
        <v>0</v>
      </c>
      <c r="DZ1372" t="b">
        <v>0</v>
      </c>
      <c r="EA1372" t="b">
        <v>0</v>
      </c>
      <c r="EB1372" t="b">
        <v>0</v>
      </c>
      <c r="EC1372" t="b">
        <v>0</v>
      </c>
      <c r="ED1372" t="b">
        <v>0</v>
      </c>
      <c r="EE1372" t="b">
        <v>1</v>
      </c>
      <c r="EF1372" t="b">
        <v>0</v>
      </c>
      <c r="EG1372" t="b" cm="1">
        <v>0</v>
      </c>
      <c r="EH1372" t="b">
        <v>0</v>
      </c>
      <c r="EI1372" t="b">
        <v>0</v>
      </c>
      <c r="EJ1372" t="b">
        <v>1</v>
      </c>
      <c r="EK1372" t="s">
        <v>1956</v>
      </c>
      <c r="EL1372">
        <v>1</v>
      </c>
      <c r="EM1372">
        <v>0</v>
      </c>
      <c r="EN1372" t="b">
        <v>1</v>
      </c>
    </row>
    <row r="1373" spans="1:144" ht="15.75">
      <c r="A1373"/>
      <c r="B1373" t="s">
        <v>4405</v>
      </c>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s="108" t="s">
        <v>43</v>
      </c>
      <c r="AP1373" t="s">
        <v>2868</v>
      </c>
      <c r="AQ1373">
        <v>75</v>
      </c>
      <c r="AR1373" t="s">
        <v>1547</v>
      </c>
      <c r="AS1373" t="s">
        <v>1547</v>
      </c>
      <c r="AT1373" t="e">
        <v>#N/A</v>
      </c>
      <c r="AU1373" t="s">
        <v>1547</v>
      </c>
      <c r="AV1373" t="s">
        <v>1744</v>
      </c>
      <c r="AW1373" t="s">
        <v>1744</v>
      </c>
      <c r="AX1373" t="s">
        <v>1740</v>
      </c>
      <c r="AY1373" t="s">
        <v>1744</v>
      </c>
      <c r="AZ1373" t="s">
        <v>1547</v>
      </c>
      <c r="BA1373" t="s">
        <v>1953</v>
      </c>
      <c r="BB1373" t="s">
        <v>1547</v>
      </c>
      <c r="BC1373" t="s">
        <v>1547</v>
      </c>
      <c r="BD1373" t="s">
        <v>1547</v>
      </c>
      <c r="BE1373" t="s">
        <v>4421</v>
      </c>
      <c r="BF1373">
        <v>1013</v>
      </c>
      <c r="BG1373">
        <v>1346</v>
      </c>
      <c r="BH1373">
        <v>0</v>
      </c>
      <c r="BI1373" t="s">
        <v>1547</v>
      </c>
      <c r="BJ1373">
        <v>0</v>
      </c>
      <c r="BK1373">
        <v>0</v>
      </c>
      <c r="BL1373">
        <v>2</v>
      </c>
      <c r="BM1373" t="s">
        <v>1739</v>
      </c>
      <c r="BN1373" t="s">
        <v>4422</v>
      </c>
      <c r="BO1373" t="s">
        <v>10331</v>
      </c>
      <c r="BP1373" t="e" cm="1">
        <v>#N/A</v>
      </c>
      <c r="BQ1373" t="s">
        <v>1547</v>
      </c>
      <c r="BR1373" t="s">
        <v>1954</v>
      </c>
      <c r="BS1373">
        <v>92</v>
      </c>
      <c r="BT1373" t="s">
        <v>6960</v>
      </c>
      <c r="BU1373" t="s">
        <v>16335</v>
      </c>
      <c r="BV1373">
        <v>0</v>
      </c>
      <c r="BW1373" t="s">
        <v>1744</v>
      </c>
      <c r="BX1373" t="s">
        <v>1744</v>
      </c>
      <c r="BY1373" t="s">
        <v>1744</v>
      </c>
      <c r="BZ1373" t="s">
        <v>1547</v>
      </c>
      <c r="CA1373" t="s">
        <v>1744</v>
      </c>
      <c r="CB1373" t="s">
        <v>1547</v>
      </c>
      <c r="CC1373"/>
      <c r="CD1373" t="s">
        <v>998</v>
      </c>
      <c r="CE1373">
        <v>0</v>
      </c>
      <c r="CF1373" t="s">
        <v>10358</v>
      </c>
      <c r="CG1373" t="s">
        <v>10359</v>
      </c>
      <c r="CH1373">
        <v>0</v>
      </c>
      <c r="CI1373" t="s">
        <v>1547</v>
      </c>
      <c r="CJ1373" t="s">
        <v>1547</v>
      </c>
      <c r="CK1373" t="s">
        <v>4405</v>
      </c>
      <c r="CL1373"/>
      <c r="CM1373"/>
      <c r="CN1373" t="s">
        <v>1547</v>
      </c>
      <c r="CO1373" t="s">
        <v>1547</v>
      </c>
      <c r="CP1373" t="s">
        <v>1547</v>
      </c>
      <c r="CQ1373" t="s">
        <v>1547</v>
      </c>
      <c r="CR1373" t="s">
        <v>1547</v>
      </c>
      <c r="CS1373">
        <v>0</v>
      </c>
      <c r="CT1373" t="s">
        <v>1547</v>
      </c>
      <c r="CU1373" t="s">
        <v>1547</v>
      </c>
      <c r="CV1373" t="s">
        <v>1547</v>
      </c>
      <c r="CW1373" t="s">
        <v>1547</v>
      </c>
      <c r="CX1373" t="s">
        <v>1547</v>
      </c>
      <c r="CY1373">
        <v>1371</v>
      </c>
      <c r="CZ1373" t="s">
        <v>11458</v>
      </c>
      <c r="DA1373" t="s">
        <v>1547</v>
      </c>
      <c r="DB1373" t="s">
        <v>1881</v>
      </c>
      <c r="DC1373" t="s">
        <v>1882</v>
      </c>
      <c r="DD1373" t="s">
        <v>1547</v>
      </c>
      <c r="DE1373" t="s">
        <v>1547</v>
      </c>
      <c r="DF1373">
        <v>0</v>
      </c>
      <c r="DG1373" t="s">
        <v>1547</v>
      </c>
      <c r="DH1373" t="s">
        <v>1547</v>
      </c>
      <c r="DI1373" t="s">
        <v>1892</v>
      </c>
      <c r="DJ1373" t="e">
        <v>#N/A</v>
      </c>
      <c r="DK1373"/>
      <c r="DL1373" t="s">
        <v>1892</v>
      </c>
      <c r="DM1373">
        <v>9</v>
      </c>
      <c r="DN1373" t="s">
        <v>1883</v>
      </c>
      <c r="DO1373" t="s">
        <v>4405</v>
      </c>
      <c r="DP1373" t="b">
        <v>1</v>
      </c>
      <c r="DQ1373" t="b">
        <v>0</v>
      </c>
      <c r="DR1373" t="b">
        <v>0</v>
      </c>
      <c r="DS1373" t="b">
        <v>0</v>
      </c>
      <c r="DT1373" t="b">
        <v>0</v>
      </c>
      <c r="DU1373" t="b">
        <v>1</v>
      </c>
      <c r="DV1373" t="b">
        <v>0</v>
      </c>
      <c r="DW1373">
        <v>0</v>
      </c>
      <c r="DX1373" t="b">
        <v>0</v>
      </c>
      <c r="DY1373" t="b">
        <v>0</v>
      </c>
      <c r="DZ1373" t="b">
        <v>0</v>
      </c>
      <c r="EA1373" t="b">
        <v>0</v>
      </c>
      <c r="EB1373" t="b">
        <v>0</v>
      </c>
      <c r="EC1373" t="b">
        <v>0</v>
      </c>
      <c r="ED1373" t="b">
        <v>0</v>
      </c>
      <c r="EE1373" t="b">
        <v>1</v>
      </c>
      <c r="EF1373" t="b">
        <v>0</v>
      </c>
      <c r="EG1373" t="b" cm="1">
        <v>0</v>
      </c>
      <c r="EH1373" t="b">
        <v>0</v>
      </c>
      <c r="EI1373" t="b">
        <v>0</v>
      </c>
      <c r="EJ1373" t="b">
        <v>1</v>
      </c>
      <c r="EK1373" t="s">
        <v>1956</v>
      </c>
      <c r="EL1373">
        <v>1</v>
      </c>
      <c r="EM1373">
        <v>0</v>
      </c>
      <c r="EN1373" t="b">
        <v>1</v>
      </c>
    </row>
    <row r="1374" spans="1:144" ht="15.75">
      <c r="A1374"/>
      <c r="B1374" t="s">
        <v>4405</v>
      </c>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s="108" t="s">
        <v>43</v>
      </c>
      <c r="AP1374" t="s">
        <v>2868</v>
      </c>
      <c r="AQ1374">
        <v>76</v>
      </c>
      <c r="AR1374" t="s">
        <v>1547</v>
      </c>
      <c r="AS1374" t="s">
        <v>1547</v>
      </c>
      <c r="AT1374" t="e">
        <v>#N/A</v>
      </c>
      <c r="AU1374" t="s">
        <v>1547</v>
      </c>
      <c r="AV1374" t="s">
        <v>1744</v>
      </c>
      <c r="AW1374" t="s">
        <v>1744</v>
      </c>
      <c r="AX1374" t="s">
        <v>1740</v>
      </c>
      <c r="AY1374" t="s">
        <v>1744</v>
      </c>
      <c r="AZ1374" t="s">
        <v>1547</v>
      </c>
      <c r="BA1374" t="s">
        <v>1953</v>
      </c>
      <c r="BB1374" t="s">
        <v>1547</v>
      </c>
      <c r="BC1374" t="s">
        <v>1547</v>
      </c>
      <c r="BD1374" t="s">
        <v>1547</v>
      </c>
      <c r="BE1374" t="s">
        <v>4421</v>
      </c>
      <c r="BF1374">
        <v>1013</v>
      </c>
      <c r="BG1374">
        <v>1346</v>
      </c>
      <c r="BH1374">
        <v>0</v>
      </c>
      <c r="BI1374" t="s">
        <v>1547</v>
      </c>
      <c r="BJ1374">
        <v>0</v>
      </c>
      <c r="BK1374">
        <v>0</v>
      </c>
      <c r="BL1374">
        <v>2</v>
      </c>
      <c r="BM1374" t="s">
        <v>1739</v>
      </c>
      <c r="BN1374" t="s">
        <v>4422</v>
      </c>
      <c r="BO1374" t="s">
        <v>10331</v>
      </c>
      <c r="BP1374" t="e" cm="1">
        <v>#N/A</v>
      </c>
      <c r="BQ1374" t="s">
        <v>1547</v>
      </c>
      <c r="BR1374" t="s">
        <v>1954</v>
      </c>
      <c r="BS1374">
        <v>93</v>
      </c>
      <c r="BT1374" t="s">
        <v>6965</v>
      </c>
      <c r="BU1374" t="s">
        <v>16336</v>
      </c>
      <c r="BV1374">
        <v>0</v>
      </c>
      <c r="BW1374" t="s">
        <v>1744</v>
      </c>
      <c r="BX1374" t="s">
        <v>1744</v>
      </c>
      <c r="BY1374" t="s">
        <v>1744</v>
      </c>
      <c r="BZ1374" t="s">
        <v>1547</v>
      </c>
      <c r="CA1374" t="s">
        <v>1744</v>
      </c>
      <c r="CB1374" t="s">
        <v>1547</v>
      </c>
      <c r="CC1374"/>
      <c r="CD1374" t="s">
        <v>998</v>
      </c>
      <c r="CE1374">
        <v>0</v>
      </c>
      <c r="CF1374" t="s">
        <v>10358</v>
      </c>
      <c r="CG1374" t="s">
        <v>10359</v>
      </c>
      <c r="CH1374">
        <v>0</v>
      </c>
      <c r="CI1374" t="s">
        <v>1547</v>
      </c>
      <c r="CJ1374" t="s">
        <v>1547</v>
      </c>
      <c r="CK1374" t="s">
        <v>4405</v>
      </c>
      <c r="CL1374"/>
      <c r="CM1374"/>
      <c r="CN1374" t="s">
        <v>1547</v>
      </c>
      <c r="CO1374" t="s">
        <v>1547</v>
      </c>
      <c r="CP1374" t="s">
        <v>1547</v>
      </c>
      <c r="CQ1374" t="s">
        <v>1547</v>
      </c>
      <c r="CR1374" t="s">
        <v>1547</v>
      </c>
      <c r="CS1374">
        <v>0</v>
      </c>
      <c r="CT1374" t="s">
        <v>1547</v>
      </c>
      <c r="CU1374" t="s">
        <v>1547</v>
      </c>
      <c r="CV1374" t="s">
        <v>1547</v>
      </c>
      <c r="CW1374" t="s">
        <v>1547</v>
      </c>
      <c r="CX1374" t="s">
        <v>1547</v>
      </c>
      <c r="CY1374">
        <v>1372</v>
      </c>
      <c r="CZ1374" t="s">
        <v>11459</v>
      </c>
      <c r="DA1374" t="s">
        <v>1547</v>
      </c>
      <c r="DB1374" t="s">
        <v>1881</v>
      </c>
      <c r="DC1374" t="s">
        <v>1882</v>
      </c>
      <c r="DD1374" t="s">
        <v>1547</v>
      </c>
      <c r="DE1374" t="s">
        <v>1547</v>
      </c>
      <c r="DF1374">
        <v>0</v>
      </c>
      <c r="DG1374" t="s">
        <v>1547</v>
      </c>
      <c r="DH1374" t="s">
        <v>1547</v>
      </c>
      <c r="DI1374" t="s">
        <v>1892</v>
      </c>
      <c r="DJ1374" t="e">
        <v>#N/A</v>
      </c>
      <c r="DK1374"/>
      <c r="DL1374" t="s">
        <v>1892</v>
      </c>
      <c r="DM1374">
        <v>9</v>
      </c>
      <c r="DN1374" t="s">
        <v>1883</v>
      </c>
      <c r="DO1374" t="s">
        <v>4405</v>
      </c>
      <c r="DP1374" t="b">
        <v>1</v>
      </c>
      <c r="DQ1374" t="b">
        <v>0</v>
      </c>
      <c r="DR1374" t="b">
        <v>0</v>
      </c>
      <c r="DS1374" t="b">
        <v>0</v>
      </c>
      <c r="DT1374" t="b">
        <v>0</v>
      </c>
      <c r="DU1374" t="b">
        <v>1</v>
      </c>
      <c r="DV1374" t="b">
        <v>0</v>
      </c>
      <c r="DW1374">
        <v>0</v>
      </c>
      <c r="DX1374" t="b">
        <v>0</v>
      </c>
      <c r="DY1374" t="b">
        <v>0</v>
      </c>
      <c r="DZ1374" t="b">
        <v>0</v>
      </c>
      <c r="EA1374" t="b">
        <v>0</v>
      </c>
      <c r="EB1374" t="b">
        <v>0</v>
      </c>
      <c r="EC1374" t="b">
        <v>0</v>
      </c>
      <c r="ED1374" t="b">
        <v>0</v>
      </c>
      <c r="EE1374" t="b">
        <v>1</v>
      </c>
      <c r="EF1374" t="b">
        <v>0</v>
      </c>
      <c r="EG1374" t="b" cm="1">
        <v>0</v>
      </c>
      <c r="EH1374" t="b">
        <v>0</v>
      </c>
      <c r="EI1374" t="b">
        <v>0</v>
      </c>
      <c r="EJ1374" t="b">
        <v>1</v>
      </c>
      <c r="EK1374" t="s">
        <v>1956</v>
      </c>
      <c r="EL1374">
        <v>1</v>
      </c>
      <c r="EM1374">
        <v>0</v>
      </c>
      <c r="EN1374" t="b">
        <v>1</v>
      </c>
    </row>
    <row r="1375" spans="1:144" ht="15.75">
      <c r="A1375"/>
      <c r="B1375" t="s">
        <v>4405</v>
      </c>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s="108" t="s">
        <v>43</v>
      </c>
      <c r="AP1375" t="s">
        <v>2868</v>
      </c>
      <c r="AQ1375">
        <v>77</v>
      </c>
      <c r="AR1375" t="s">
        <v>1547</v>
      </c>
      <c r="AS1375" t="s">
        <v>1547</v>
      </c>
      <c r="AT1375" t="e">
        <v>#N/A</v>
      </c>
      <c r="AU1375" t="s">
        <v>1547</v>
      </c>
      <c r="AV1375" t="s">
        <v>1744</v>
      </c>
      <c r="AW1375" t="s">
        <v>1744</v>
      </c>
      <c r="AX1375" t="s">
        <v>1740</v>
      </c>
      <c r="AY1375" t="s">
        <v>1744</v>
      </c>
      <c r="AZ1375" t="s">
        <v>1547</v>
      </c>
      <c r="BA1375" t="s">
        <v>1953</v>
      </c>
      <c r="BB1375" t="s">
        <v>1547</v>
      </c>
      <c r="BC1375" t="s">
        <v>1547</v>
      </c>
      <c r="BD1375" t="s">
        <v>1547</v>
      </c>
      <c r="BE1375" t="s">
        <v>4421</v>
      </c>
      <c r="BF1375">
        <v>1013</v>
      </c>
      <c r="BG1375">
        <v>1346</v>
      </c>
      <c r="BH1375">
        <v>0</v>
      </c>
      <c r="BI1375" t="s">
        <v>1547</v>
      </c>
      <c r="BJ1375">
        <v>0</v>
      </c>
      <c r="BK1375">
        <v>0</v>
      </c>
      <c r="BL1375">
        <v>2</v>
      </c>
      <c r="BM1375" t="s">
        <v>1739</v>
      </c>
      <c r="BN1375" t="s">
        <v>4422</v>
      </c>
      <c r="BO1375" t="s">
        <v>10331</v>
      </c>
      <c r="BP1375" t="e" cm="1">
        <v>#N/A</v>
      </c>
      <c r="BQ1375" t="s">
        <v>1547</v>
      </c>
      <c r="BR1375" t="s">
        <v>1954</v>
      </c>
      <c r="BS1375">
        <v>94</v>
      </c>
      <c r="BT1375" t="s">
        <v>6970</v>
      </c>
      <c r="BU1375" t="s">
        <v>16337</v>
      </c>
      <c r="BV1375">
        <v>0</v>
      </c>
      <c r="BW1375" t="s">
        <v>1744</v>
      </c>
      <c r="BX1375" t="s">
        <v>1744</v>
      </c>
      <c r="BY1375" t="s">
        <v>1744</v>
      </c>
      <c r="BZ1375" t="s">
        <v>1547</v>
      </c>
      <c r="CA1375" t="s">
        <v>1744</v>
      </c>
      <c r="CB1375" t="s">
        <v>1547</v>
      </c>
      <c r="CC1375"/>
      <c r="CD1375" t="s">
        <v>998</v>
      </c>
      <c r="CE1375">
        <v>0</v>
      </c>
      <c r="CF1375" t="s">
        <v>10358</v>
      </c>
      <c r="CG1375" t="s">
        <v>10359</v>
      </c>
      <c r="CH1375">
        <v>0</v>
      </c>
      <c r="CI1375" t="s">
        <v>1547</v>
      </c>
      <c r="CJ1375" t="s">
        <v>1547</v>
      </c>
      <c r="CK1375" t="s">
        <v>4405</v>
      </c>
      <c r="CL1375"/>
      <c r="CM1375"/>
      <c r="CN1375" t="s">
        <v>1547</v>
      </c>
      <c r="CO1375" t="s">
        <v>1547</v>
      </c>
      <c r="CP1375" t="s">
        <v>1547</v>
      </c>
      <c r="CQ1375" t="s">
        <v>1547</v>
      </c>
      <c r="CR1375" t="s">
        <v>1547</v>
      </c>
      <c r="CS1375">
        <v>0</v>
      </c>
      <c r="CT1375" t="s">
        <v>1547</v>
      </c>
      <c r="CU1375" t="s">
        <v>1547</v>
      </c>
      <c r="CV1375" t="s">
        <v>1547</v>
      </c>
      <c r="CW1375" t="s">
        <v>1547</v>
      </c>
      <c r="CX1375" t="s">
        <v>1547</v>
      </c>
      <c r="CY1375">
        <v>1373</v>
      </c>
      <c r="CZ1375" t="s">
        <v>11460</v>
      </c>
      <c r="DA1375" t="s">
        <v>1547</v>
      </c>
      <c r="DB1375" t="s">
        <v>1881</v>
      </c>
      <c r="DC1375" t="s">
        <v>1882</v>
      </c>
      <c r="DD1375" t="s">
        <v>1547</v>
      </c>
      <c r="DE1375" t="s">
        <v>1547</v>
      </c>
      <c r="DF1375">
        <v>0</v>
      </c>
      <c r="DG1375" t="s">
        <v>1547</v>
      </c>
      <c r="DH1375" t="s">
        <v>1547</v>
      </c>
      <c r="DI1375" t="s">
        <v>1892</v>
      </c>
      <c r="DJ1375" t="e">
        <v>#N/A</v>
      </c>
      <c r="DK1375"/>
      <c r="DL1375" t="s">
        <v>1892</v>
      </c>
      <c r="DM1375">
        <v>9</v>
      </c>
      <c r="DN1375" t="s">
        <v>1883</v>
      </c>
      <c r="DO1375" t="s">
        <v>4405</v>
      </c>
      <c r="DP1375" t="b">
        <v>1</v>
      </c>
      <c r="DQ1375" t="b">
        <v>0</v>
      </c>
      <c r="DR1375" t="b">
        <v>0</v>
      </c>
      <c r="DS1375" t="b">
        <v>0</v>
      </c>
      <c r="DT1375" t="b">
        <v>0</v>
      </c>
      <c r="DU1375" t="b">
        <v>1</v>
      </c>
      <c r="DV1375" t="b">
        <v>0</v>
      </c>
      <c r="DW1375">
        <v>0</v>
      </c>
      <c r="DX1375" t="b">
        <v>0</v>
      </c>
      <c r="DY1375" t="b">
        <v>0</v>
      </c>
      <c r="DZ1375" t="b">
        <v>0</v>
      </c>
      <c r="EA1375" t="b">
        <v>0</v>
      </c>
      <c r="EB1375" t="b">
        <v>0</v>
      </c>
      <c r="EC1375" t="b">
        <v>0</v>
      </c>
      <c r="ED1375" t="b">
        <v>0</v>
      </c>
      <c r="EE1375" t="b">
        <v>1</v>
      </c>
      <c r="EF1375" t="b">
        <v>0</v>
      </c>
      <c r="EG1375" t="b" cm="1">
        <v>0</v>
      </c>
      <c r="EH1375" t="b">
        <v>0</v>
      </c>
      <c r="EI1375" t="b">
        <v>0</v>
      </c>
      <c r="EJ1375" t="b">
        <v>1</v>
      </c>
      <c r="EK1375" t="s">
        <v>1956</v>
      </c>
      <c r="EL1375">
        <v>1</v>
      </c>
      <c r="EM1375">
        <v>0</v>
      </c>
      <c r="EN1375" t="b">
        <v>1</v>
      </c>
    </row>
    <row r="1376" spans="1:144" ht="15.75">
      <c r="A1376"/>
      <c r="B1376" t="s">
        <v>4405</v>
      </c>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s="108" t="s">
        <v>43</v>
      </c>
      <c r="AP1376" t="s">
        <v>2868</v>
      </c>
      <c r="AQ1376">
        <v>78</v>
      </c>
      <c r="AR1376" t="s">
        <v>1547</v>
      </c>
      <c r="AS1376" t="s">
        <v>1547</v>
      </c>
      <c r="AT1376" t="e">
        <v>#N/A</v>
      </c>
      <c r="AU1376" t="s">
        <v>1547</v>
      </c>
      <c r="AV1376" t="s">
        <v>1744</v>
      </c>
      <c r="AW1376" t="s">
        <v>1744</v>
      </c>
      <c r="AX1376" t="s">
        <v>1740</v>
      </c>
      <c r="AY1376" t="s">
        <v>1744</v>
      </c>
      <c r="AZ1376" t="s">
        <v>1547</v>
      </c>
      <c r="BA1376" t="s">
        <v>1953</v>
      </c>
      <c r="BB1376" t="s">
        <v>1547</v>
      </c>
      <c r="BC1376" t="s">
        <v>1547</v>
      </c>
      <c r="BD1376" t="s">
        <v>1547</v>
      </c>
      <c r="BE1376" t="s">
        <v>4421</v>
      </c>
      <c r="BF1376">
        <v>1013</v>
      </c>
      <c r="BG1376">
        <v>1346</v>
      </c>
      <c r="BH1376">
        <v>0</v>
      </c>
      <c r="BI1376" t="s">
        <v>1547</v>
      </c>
      <c r="BJ1376">
        <v>0</v>
      </c>
      <c r="BK1376">
        <v>0</v>
      </c>
      <c r="BL1376">
        <v>2</v>
      </c>
      <c r="BM1376" t="s">
        <v>1739</v>
      </c>
      <c r="BN1376" t="s">
        <v>4422</v>
      </c>
      <c r="BO1376" t="s">
        <v>10331</v>
      </c>
      <c r="BP1376" t="e" cm="1">
        <v>#N/A</v>
      </c>
      <c r="BQ1376" t="s">
        <v>1547</v>
      </c>
      <c r="BR1376" t="s">
        <v>1954</v>
      </c>
      <c r="BS1376">
        <v>95</v>
      </c>
      <c r="BT1376" t="s">
        <v>6975</v>
      </c>
      <c r="BU1376" t="s">
        <v>16338</v>
      </c>
      <c r="BV1376">
        <v>0</v>
      </c>
      <c r="BW1376" t="s">
        <v>1744</v>
      </c>
      <c r="BX1376" t="s">
        <v>1744</v>
      </c>
      <c r="BY1376" t="s">
        <v>1744</v>
      </c>
      <c r="BZ1376" t="s">
        <v>1547</v>
      </c>
      <c r="CA1376" t="s">
        <v>1744</v>
      </c>
      <c r="CB1376" t="s">
        <v>1547</v>
      </c>
      <c r="CC1376"/>
      <c r="CD1376" t="s">
        <v>998</v>
      </c>
      <c r="CE1376">
        <v>0</v>
      </c>
      <c r="CF1376" t="s">
        <v>10358</v>
      </c>
      <c r="CG1376" t="s">
        <v>10359</v>
      </c>
      <c r="CH1376">
        <v>0</v>
      </c>
      <c r="CI1376" t="s">
        <v>1547</v>
      </c>
      <c r="CJ1376" t="s">
        <v>1547</v>
      </c>
      <c r="CK1376" t="s">
        <v>4405</v>
      </c>
      <c r="CL1376"/>
      <c r="CM1376"/>
      <c r="CN1376" t="s">
        <v>1547</v>
      </c>
      <c r="CO1376" t="s">
        <v>1547</v>
      </c>
      <c r="CP1376" t="s">
        <v>1547</v>
      </c>
      <c r="CQ1376" t="s">
        <v>1547</v>
      </c>
      <c r="CR1376" t="s">
        <v>1547</v>
      </c>
      <c r="CS1376">
        <v>0</v>
      </c>
      <c r="CT1376" t="s">
        <v>1547</v>
      </c>
      <c r="CU1376" t="s">
        <v>1547</v>
      </c>
      <c r="CV1376" t="s">
        <v>1547</v>
      </c>
      <c r="CW1376" t="s">
        <v>1547</v>
      </c>
      <c r="CX1376" t="s">
        <v>1547</v>
      </c>
      <c r="CY1376">
        <v>1374</v>
      </c>
      <c r="CZ1376" t="s">
        <v>11461</v>
      </c>
      <c r="DA1376" t="s">
        <v>1547</v>
      </c>
      <c r="DB1376" t="s">
        <v>1881</v>
      </c>
      <c r="DC1376" t="s">
        <v>1882</v>
      </c>
      <c r="DD1376" t="s">
        <v>1547</v>
      </c>
      <c r="DE1376" t="s">
        <v>1547</v>
      </c>
      <c r="DF1376">
        <v>0</v>
      </c>
      <c r="DG1376" t="s">
        <v>1547</v>
      </c>
      <c r="DH1376" t="s">
        <v>1547</v>
      </c>
      <c r="DI1376" t="s">
        <v>1892</v>
      </c>
      <c r="DJ1376" t="e">
        <v>#N/A</v>
      </c>
      <c r="DK1376"/>
      <c r="DL1376" t="s">
        <v>1892</v>
      </c>
      <c r="DM1376">
        <v>9</v>
      </c>
      <c r="DN1376" t="s">
        <v>1883</v>
      </c>
      <c r="DO1376" t="s">
        <v>4405</v>
      </c>
      <c r="DP1376" t="b">
        <v>1</v>
      </c>
      <c r="DQ1376" t="b">
        <v>0</v>
      </c>
      <c r="DR1376" t="b">
        <v>0</v>
      </c>
      <c r="DS1376" t="b">
        <v>0</v>
      </c>
      <c r="DT1376" t="b">
        <v>0</v>
      </c>
      <c r="DU1376" t="b">
        <v>1</v>
      </c>
      <c r="DV1376" t="b">
        <v>0</v>
      </c>
      <c r="DW1376">
        <v>0</v>
      </c>
      <c r="DX1376" t="b">
        <v>0</v>
      </c>
      <c r="DY1376" t="b">
        <v>0</v>
      </c>
      <c r="DZ1376" t="b">
        <v>0</v>
      </c>
      <c r="EA1376" t="b">
        <v>0</v>
      </c>
      <c r="EB1376" t="b">
        <v>0</v>
      </c>
      <c r="EC1376" t="b">
        <v>0</v>
      </c>
      <c r="ED1376" t="b">
        <v>0</v>
      </c>
      <c r="EE1376" t="b">
        <v>1</v>
      </c>
      <c r="EF1376" t="b">
        <v>0</v>
      </c>
      <c r="EG1376" t="b" cm="1">
        <v>0</v>
      </c>
      <c r="EH1376" t="b">
        <v>0</v>
      </c>
      <c r="EI1376" t="b">
        <v>0</v>
      </c>
      <c r="EJ1376" t="b">
        <v>1</v>
      </c>
      <c r="EK1376" t="s">
        <v>1956</v>
      </c>
      <c r="EL1376">
        <v>1</v>
      </c>
      <c r="EM1376">
        <v>0</v>
      </c>
      <c r="EN1376" t="b">
        <v>1</v>
      </c>
    </row>
    <row r="1377" spans="1:144" ht="15.75">
      <c r="A1377"/>
      <c r="B1377" t="s">
        <v>4405</v>
      </c>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s="108" t="s">
        <v>43</v>
      </c>
      <c r="AP1377" t="s">
        <v>2868</v>
      </c>
      <c r="AQ1377">
        <v>79</v>
      </c>
      <c r="AR1377" t="s">
        <v>1547</v>
      </c>
      <c r="AS1377" t="s">
        <v>1547</v>
      </c>
      <c r="AT1377" t="e">
        <v>#N/A</v>
      </c>
      <c r="AU1377" t="s">
        <v>1547</v>
      </c>
      <c r="AV1377" t="s">
        <v>1744</v>
      </c>
      <c r="AW1377" t="s">
        <v>1744</v>
      </c>
      <c r="AX1377" t="s">
        <v>1740</v>
      </c>
      <c r="AY1377" t="s">
        <v>1744</v>
      </c>
      <c r="AZ1377" t="s">
        <v>1547</v>
      </c>
      <c r="BA1377" t="s">
        <v>1953</v>
      </c>
      <c r="BB1377" t="s">
        <v>1547</v>
      </c>
      <c r="BC1377" t="s">
        <v>1547</v>
      </c>
      <c r="BD1377" t="s">
        <v>1547</v>
      </c>
      <c r="BE1377" t="s">
        <v>4421</v>
      </c>
      <c r="BF1377">
        <v>1013</v>
      </c>
      <c r="BG1377">
        <v>1346</v>
      </c>
      <c r="BH1377">
        <v>0</v>
      </c>
      <c r="BI1377" t="s">
        <v>1547</v>
      </c>
      <c r="BJ1377">
        <v>0</v>
      </c>
      <c r="BK1377">
        <v>0</v>
      </c>
      <c r="BL1377">
        <v>2</v>
      </c>
      <c r="BM1377" t="s">
        <v>1739</v>
      </c>
      <c r="BN1377" t="s">
        <v>4422</v>
      </c>
      <c r="BO1377" t="s">
        <v>10331</v>
      </c>
      <c r="BP1377" t="e" cm="1">
        <v>#N/A</v>
      </c>
      <c r="BQ1377" t="s">
        <v>1547</v>
      </c>
      <c r="BR1377" t="s">
        <v>1954</v>
      </c>
      <c r="BS1377">
        <v>96</v>
      </c>
      <c r="BT1377" t="s">
        <v>6983</v>
      </c>
      <c r="BU1377" t="s">
        <v>16339</v>
      </c>
      <c r="BV1377">
        <v>0</v>
      </c>
      <c r="BW1377" t="s">
        <v>1744</v>
      </c>
      <c r="BX1377" t="s">
        <v>1744</v>
      </c>
      <c r="BY1377" t="s">
        <v>1744</v>
      </c>
      <c r="BZ1377" t="s">
        <v>1547</v>
      </c>
      <c r="CA1377" t="s">
        <v>1744</v>
      </c>
      <c r="CB1377" t="s">
        <v>1547</v>
      </c>
      <c r="CC1377"/>
      <c r="CD1377" t="s">
        <v>998</v>
      </c>
      <c r="CE1377">
        <v>0</v>
      </c>
      <c r="CF1377" t="s">
        <v>10358</v>
      </c>
      <c r="CG1377" t="s">
        <v>10359</v>
      </c>
      <c r="CH1377">
        <v>0</v>
      </c>
      <c r="CI1377" t="s">
        <v>1547</v>
      </c>
      <c r="CJ1377" t="s">
        <v>1547</v>
      </c>
      <c r="CK1377" t="s">
        <v>4405</v>
      </c>
      <c r="CL1377"/>
      <c r="CM1377"/>
      <c r="CN1377" t="s">
        <v>1547</v>
      </c>
      <c r="CO1377" t="s">
        <v>1547</v>
      </c>
      <c r="CP1377" t="s">
        <v>1547</v>
      </c>
      <c r="CQ1377" t="s">
        <v>1547</v>
      </c>
      <c r="CR1377" t="s">
        <v>1547</v>
      </c>
      <c r="CS1377">
        <v>0</v>
      </c>
      <c r="CT1377" t="s">
        <v>1547</v>
      </c>
      <c r="CU1377" t="s">
        <v>1547</v>
      </c>
      <c r="CV1377" t="s">
        <v>1547</v>
      </c>
      <c r="CW1377" t="s">
        <v>1547</v>
      </c>
      <c r="CX1377" t="s">
        <v>1547</v>
      </c>
      <c r="CY1377">
        <v>1375</v>
      </c>
      <c r="CZ1377" t="s">
        <v>11467</v>
      </c>
      <c r="DA1377" t="s">
        <v>1547</v>
      </c>
      <c r="DB1377" t="s">
        <v>1881</v>
      </c>
      <c r="DC1377" t="s">
        <v>1882</v>
      </c>
      <c r="DD1377" t="s">
        <v>1547</v>
      </c>
      <c r="DE1377" t="s">
        <v>1547</v>
      </c>
      <c r="DF1377">
        <v>0</v>
      </c>
      <c r="DG1377" t="s">
        <v>1547</v>
      </c>
      <c r="DH1377" t="s">
        <v>1547</v>
      </c>
      <c r="DI1377" t="s">
        <v>1892</v>
      </c>
      <c r="DJ1377" t="e">
        <v>#N/A</v>
      </c>
      <c r="DK1377"/>
      <c r="DL1377" t="s">
        <v>1892</v>
      </c>
      <c r="DM1377">
        <v>9</v>
      </c>
      <c r="DN1377" t="s">
        <v>1883</v>
      </c>
      <c r="DO1377" t="s">
        <v>4405</v>
      </c>
      <c r="DP1377" t="b">
        <v>1</v>
      </c>
      <c r="DQ1377" t="b">
        <v>0</v>
      </c>
      <c r="DR1377" t="b">
        <v>0</v>
      </c>
      <c r="DS1377" t="b">
        <v>0</v>
      </c>
      <c r="DT1377" t="b">
        <v>0</v>
      </c>
      <c r="DU1377" t="b">
        <v>1</v>
      </c>
      <c r="DV1377" t="b">
        <v>0</v>
      </c>
      <c r="DW1377">
        <v>0</v>
      </c>
      <c r="DX1377" t="b">
        <v>0</v>
      </c>
      <c r="DY1377" t="b">
        <v>0</v>
      </c>
      <c r="DZ1377" t="b">
        <v>0</v>
      </c>
      <c r="EA1377" t="b">
        <v>0</v>
      </c>
      <c r="EB1377" t="b">
        <v>0</v>
      </c>
      <c r="EC1377" t="b">
        <v>0</v>
      </c>
      <c r="ED1377" t="b">
        <v>0</v>
      </c>
      <c r="EE1377" t="b">
        <v>1</v>
      </c>
      <c r="EF1377" t="b">
        <v>0</v>
      </c>
      <c r="EG1377" t="b" cm="1">
        <v>0</v>
      </c>
      <c r="EH1377" t="b">
        <v>0</v>
      </c>
      <c r="EI1377" t="b">
        <v>0</v>
      </c>
      <c r="EJ1377" t="b">
        <v>1</v>
      </c>
      <c r="EK1377" t="s">
        <v>1956</v>
      </c>
      <c r="EL1377">
        <v>1</v>
      </c>
      <c r="EM1377">
        <v>0</v>
      </c>
      <c r="EN1377" t="b">
        <v>1</v>
      </c>
    </row>
    <row r="1378" spans="1:144" ht="15.75">
      <c r="A1378"/>
      <c r="B1378" t="s">
        <v>4405</v>
      </c>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s="108" t="s">
        <v>43</v>
      </c>
      <c r="AP1378" t="s">
        <v>2868</v>
      </c>
      <c r="AQ1378">
        <v>80</v>
      </c>
      <c r="AR1378" t="s">
        <v>1547</v>
      </c>
      <c r="AS1378" t="s">
        <v>1547</v>
      </c>
      <c r="AT1378" t="e">
        <v>#N/A</v>
      </c>
      <c r="AU1378" t="s">
        <v>1547</v>
      </c>
      <c r="AV1378" t="s">
        <v>1744</v>
      </c>
      <c r="AW1378" t="s">
        <v>1744</v>
      </c>
      <c r="AX1378" t="s">
        <v>1740</v>
      </c>
      <c r="AY1378" t="s">
        <v>1744</v>
      </c>
      <c r="AZ1378" t="s">
        <v>1547</v>
      </c>
      <c r="BA1378" t="s">
        <v>1953</v>
      </c>
      <c r="BB1378" t="s">
        <v>1547</v>
      </c>
      <c r="BC1378" t="s">
        <v>1547</v>
      </c>
      <c r="BD1378" t="s">
        <v>1547</v>
      </c>
      <c r="BE1378" t="s">
        <v>4421</v>
      </c>
      <c r="BF1378">
        <v>1013</v>
      </c>
      <c r="BG1378">
        <v>1346</v>
      </c>
      <c r="BH1378">
        <v>0</v>
      </c>
      <c r="BI1378" t="s">
        <v>1547</v>
      </c>
      <c r="BJ1378">
        <v>0</v>
      </c>
      <c r="BK1378">
        <v>0</v>
      </c>
      <c r="BL1378">
        <v>2</v>
      </c>
      <c r="BM1378" t="s">
        <v>1739</v>
      </c>
      <c r="BN1378" t="s">
        <v>4422</v>
      </c>
      <c r="BO1378" t="s">
        <v>10331</v>
      </c>
      <c r="BP1378" t="e" cm="1">
        <v>#N/A</v>
      </c>
      <c r="BQ1378" t="s">
        <v>1547</v>
      </c>
      <c r="BR1378" t="s">
        <v>1954</v>
      </c>
      <c r="BS1378">
        <v>97</v>
      </c>
      <c r="BT1378" t="s">
        <v>6985</v>
      </c>
      <c r="BU1378" t="s">
        <v>16340</v>
      </c>
      <c r="BV1378">
        <v>0</v>
      </c>
      <c r="BW1378" t="s">
        <v>1744</v>
      </c>
      <c r="BX1378" t="s">
        <v>1744</v>
      </c>
      <c r="BY1378" t="s">
        <v>1744</v>
      </c>
      <c r="BZ1378" t="s">
        <v>1547</v>
      </c>
      <c r="CA1378" t="s">
        <v>1744</v>
      </c>
      <c r="CB1378" t="s">
        <v>1547</v>
      </c>
      <c r="CC1378"/>
      <c r="CD1378" t="s">
        <v>998</v>
      </c>
      <c r="CE1378">
        <v>0</v>
      </c>
      <c r="CF1378" t="s">
        <v>10358</v>
      </c>
      <c r="CG1378" t="s">
        <v>10359</v>
      </c>
      <c r="CH1378">
        <v>0</v>
      </c>
      <c r="CI1378" t="s">
        <v>1547</v>
      </c>
      <c r="CJ1378" t="s">
        <v>1547</v>
      </c>
      <c r="CK1378" t="s">
        <v>4405</v>
      </c>
      <c r="CL1378"/>
      <c r="CM1378"/>
      <c r="CN1378" t="s">
        <v>1547</v>
      </c>
      <c r="CO1378" t="s">
        <v>1547</v>
      </c>
      <c r="CP1378" t="s">
        <v>1547</v>
      </c>
      <c r="CQ1378" t="s">
        <v>1547</v>
      </c>
      <c r="CR1378" t="s">
        <v>1547</v>
      </c>
      <c r="CS1378">
        <v>0</v>
      </c>
      <c r="CT1378" t="s">
        <v>1547</v>
      </c>
      <c r="CU1378" t="s">
        <v>1547</v>
      </c>
      <c r="CV1378" t="s">
        <v>1547</v>
      </c>
      <c r="CW1378" t="s">
        <v>1547</v>
      </c>
      <c r="CX1378" t="s">
        <v>1547</v>
      </c>
      <c r="CY1378">
        <v>1376</v>
      </c>
      <c r="CZ1378" t="s">
        <v>11470</v>
      </c>
      <c r="DA1378" t="s">
        <v>1547</v>
      </c>
      <c r="DB1378" t="s">
        <v>1881</v>
      </c>
      <c r="DC1378" t="s">
        <v>1882</v>
      </c>
      <c r="DD1378" t="s">
        <v>1547</v>
      </c>
      <c r="DE1378" t="s">
        <v>1547</v>
      </c>
      <c r="DF1378">
        <v>0</v>
      </c>
      <c r="DG1378" t="s">
        <v>1547</v>
      </c>
      <c r="DH1378" t="s">
        <v>1547</v>
      </c>
      <c r="DI1378" t="s">
        <v>1892</v>
      </c>
      <c r="DJ1378" t="e">
        <v>#N/A</v>
      </c>
      <c r="DK1378"/>
      <c r="DL1378" t="s">
        <v>1892</v>
      </c>
      <c r="DM1378">
        <v>9</v>
      </c>
      <c r="DN1378" t="s">
        <v>1883</v>
      </c>
      <c r="DO1378" t="s">
        <v>4405</v>
      </c>
      <c r="DP1378" t="b">
        <v>1</v>
      </c>
      <c r="DQ1378" t="b">
        <v>0</v>
      </c>
      <c r="DR1378" t="b">
        <v>0</v>
      </c>
      <c r="DS1378" t="b">
        <v>0</v>
      </c>
      <c r="DT1378" t="b">
        <v>0</v>
      </c>
      <c r="DU1378" t="b">
        <v>1</v>
      </c>
      <c r="DV1378" t="b">
        <v>0</v>
      </c>
      <c r="DW1378">
        <v>0</v>
      </c>
      <c r="DX1378" t="b">
        <v>0</v>
      </c>
      <c r="DY1378" t="b">
        <v>0</v>
      </c>
      <c r="DZ1378" t="b">
        <v>0</v>
      </c>
      <c r="EA1378" t="b">
        <v>0</v>
      </c>
      <c r="EB1378" t="b">
        <v>0</v>
      </c>
      <c r="EC1378" t="b">
        <v>0</v>
      </c>
      <c r="ED1378" t="b">
        <v>0</v>
      </c>
      <c r="EE1378" t="b">
        <v>1</v>
      </c>
      <c r="EF1378" t="b">
        <v>0</v>
      </c>
      <c r="EG1378" t="b" cm="1">
        <v>0</v>
      </c>
      <c r="EH1378" t="b">
        <v>0</v>
      </c>
      <c r="EI1378" t="b">
        <v>0</v>
      </c>
      <c r="EJ1378" t="b">
        <v>1</v>
      </c>
      <c r="EK1378" t="s">
        <v>1956</v>
      </c>
      <c r="EL1378">
        <v>1</v>
      </c>
      <c r="EM1378">
        <v>0</v>
      </c>
      <c r="EN1378" t="b">
        <v>1</v>
      </c>
    </row>
    <row r="1379" spans="1:144" ht="15.75">
      <c r="A1379"/>
      <c r="B1379" t="s">
        <v>4405</v>
      </c>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s="108" t="s">
        <v>43</v>
      </c>
      <c r="AP1379" t="s">
        <v>2868</v>
      </c>
      <c r="AQ1379">
        <v>81</v>
      </c>
      <c r="AR1379" t="s">
        <v>1547</v>
      </c>
      <c r="AS1379" t="s">
        <v>1547</v>
      </c>
      <c r="AT1379" t="e">
        <v>#N/A</v>
      </c>
      <c r="AU1379" t="s">
        <v>1547</v>
      </c>
      <c r="AV1379" t="s">
        <v>1744</v>
      </c>
      <c r="AW1379" t="s">
        <v>1744</v>
      </c>
      <c r="AX1379" t="s">
        <v>1740</v>
      </c>
      <c r="AY1379" t="s">
        <v>1744</v>
      </c>
      <c r="AZ1379" t="s">
        <v>1547</v>
      </c>
      <c r="BA1379" t="s">
        <v>1953</v>
      </c>
      <c r="BB1379" t="s">
        <v>1547</v>
      </c>
      <c r="BC1379" t="s">
        <v>1547</v>
      </c>
      <c r="BD1379" t="s">
        <v>1547</v>
      </c>
      <c r="BE1379" t="s">
        <v>4421</v>
      </c>
      <c r="BF1379">
        <v>1013</v>
      </c>
      <c r="BG1379">
        <v>1346</v>
      </c>
      <c r="BH1379">
        <v>0</v>
      </c>
      <c r="BI1379" t="s">
        <v>1547</v>
      </c>
      <c r="BJ1379">
        <v>0</v>
      </c>
      <c r="BK1379">
        <v>0</v>
      </c>
      <c r="BL1379">
        <v>2</v>
      </c>
      <c r="BM1379" t="s">
        <v>1739</v>
      </c>
      <c r="BN1379" t="s">
        <v>4422</v>
      </c>
      <c r="BO1379" t="s">
        <v>10331</v>
      </c>
      <c r="BP1379" t="e" cm="1">
        <v>#N/A</v>
      </c>
      <c r="BQ1379" t="s">
        <v>1547</v>
      </c>
      <c r="BR1379" t="s">
        <v>1954</v>
      </c>
      <c r="BS1379">
        <v>98</v>
      </c>
      <c r="BT1379" t="s">
        <v>6990</v>
      </c>
      <c r="BU1379" t="s">
        <v>16341</v>
      </c>
      <c r="BV1379">
        <v>0</v>
      </c>
      <c r="BW1379" t="s">
        <v>1744</v>
      </c>
      <c r="BX1379" t="s">
        <v>1744</v>
      </c>
      <c r="BY1379" t="s">
        <v>1744</v>
      </c>
      <c r="BZ1379" t="s">
        <v>1547</v>
      </c>
      <c r="CA1379" t="s">
        <v>1744</v>
      </c>
      <c r="CB1379" t="s">
        <v>1547</v>
      </c>
      <c r="CC1379"/>
      <c r="CD1379" t="s">
        <v>998</v>
      </c>
      <c r="CE1379">
        <v>0</v>
      </c>
      <c r="CF1379" t="s">
        <v>10358</v>
      </c>
      <c r="CG1379" t="s">
        <v>10359</v>
      </c>
      <c r="CH1379">
        <v>0</v>
      </c>
      <c r="CI1379" t="s">
        <v>1547</v>
      </c>
      <c r="CJ1379" t="s">
        <v>1547</v>
      </c>
      <c r="CK1379" t="s">
        <v>4405</v>
      </c>
      <c r="CL1379"/>
      <c r="CM1379"/>
      <c r="CN1379" t="s">
        <v>1547</v>
      </c>
      <c r="CO1379" t="s">
        <v>1547</v>
      </c>
      <c r="CP1379" t="s">
        <v>1547</v>
      </c>
      <c r="CQ1379" t="s">
        <v>1547</v>
      </c>
      <c r="CR1379" t="s">
        <v>1547</v>
      </c>
      <c r="CS1379">
        <v>0</v>
      </c>
      <c r="CT1379" t="s">
        <v>1547</v>
      </c>
      <c r="CU1379" t="s">
        <v>1547</v>
      </c>
      <c r="CV1379" t="s">
        <v>1547</v>
      </c>
      <c r="CW1379" t="s">
        <v>1547</v>
      </c>
      <c r="CX1379" t="s">
        <v>1547</v>
      </c>
      <c r="CY1379">
        <v>1377</v>
      </c>
      <c r="CZ1379" t="s">
        <v>11473</v>
      </c>
      <c r="DA1379" t="s">
        <v>1547</v>
      </c>
      <c r="DB1379" t="s">
        <v>1881</v>
      </c>
      <c r="DC1379" t="s">
        <v>1882</v>
      </c>
      <c r="DD1379" t="s">
        <v>1547</v>
      </c>
      <c r="DE1379" t="s">
        <v>1547</v>
      </c>
      <c r="DF1379">
        <v>0</v>
      </c>
      <c r="DG1379" t="s">
        <v>1547</v>
      </c>
      <c r="DH1379" t="s">
        <v>1547</v>
      </c>
      <c r="DI1379" t="s">
        <v>1892</v>
      </c>
      <c r="DJ1379" t="e">
        <v>#N/A</v>
      </c>
      <c r="DK1379"/>
      <c r="DL1379" t="s">
        <v>1892</v>
      </c>
      <c r="DM1379">
        <v>9</v>
      </c>
      <c r="DN1379" t="s">
        <v>1883</v>
      </c>
      <c r="DO1379" t="s">
        <v>4405</v>
      </c>
      <c r="DP1379" t="b">
        <v>1</v>
      </c>
      <c r="DQ1379" t="b">
        <v>0</v>
      </c>
      <c r="DR1379" t="b">
        <v>0</v>
      </c>
      <c r="DS1379" t="b">
        <v>0</v>
      </c>
      <c r="DT1379" t="b">
        <v>0</v>
      </c>
      <c r="DU1379" t="b">
        <v>1</v>
      </c>
      <c r="DV1379" t="b">
        <v>0</v>
      </c>
      <c r="DW1379">
        <v>0</v>
      </c>
      <c r="DX1379" t="b">
        <v>0</v>
      </c>
      <c r="DY1379" t="b">
        <v>0</v>
      </c>
      <c r="DZ1379" t="b">
        <v>0</v>
      </c>
      <c r="EA1379" t="b">
        <v>0</v>
      </c>
      <c r="EB1379" t="b">
        <v>0</v>
      </c>
      <c r="EC1379" t="b">
        <v>0</v>
      </c>
      <c r="ED1379" t="b">
        <v>0</v>
      </c>
      <c r="EE1379" t="b">
        <v>1</v>
      </c>
      <c r="EF1379" t="b">
        <v>0</v>
      </c>
      <c r="EG1379" t="b" cm="1">
        <v>0</v>
      </c>
      <c r="EH1379" t="b">
        <v>0</v>
      </c>
      <c r="EI1379" t="b">
        <v>0</v>
      </c>
      <c r="EJ1379" t="b">
        <v>1</v>
      </c>
      <c r="EK1379" t="s">
        <v>1956</v>
      </c>
      <c r="EL1379">
        <v>1</v>
      </c>
      <c r="EM1379">
        <v>0</v>
      </c>
      <c r="EN1379" t="b">
        <v>1</v>
      </c>
    </row>
    <row r="1380" spans="1:144" ht="15.75">
      <c r="A1380"/>
      <c r="B1380" t="s">
        <v>4405</v>
      </c>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s="108" t="s">
        <v>43</v>
      </c>
      <c r="AP1380" t="s">
        <v>2868</v>
      </c>
      <c r="AQ1380">
        <v>82</v>
      </c>
      <c r="AR1380" t="s">
        <v>1547</v>
      </c>
      <c r="AS1380" t="s">
        <v>1547</v>
      </c>
      <c r="AT1380" t="e">
        <v>#N/A</v>
      </c>
      <c r="AU1380" t="s">
        <v>1547</v>
      </c>
      <c r="AV1380" t="s">
        <v>1744</v>
      </c>
      <c r="AW1380" t="s">
        <v>1744</v>
      </c>
      <c r="AX1380" t="s">
        <v>1740</v>
      </c>
      <c r="AY1380" t="s">
        <v>1744</v>
      </c>
      <c r="AZ1380" t="s">
        <v>1547</v>
      </c>
      <c r="BA1380" t="s">
        <v>1953</v>
      </c>
      <c r="BB1380" t="s">
        <v>1547</v>
      </c>
      <c r="BC1380" t="s">
        <v>1547</v>
      </c>
      <c r="BD1380" t="s">
        <v>1547</v>
      </c>
      <c r="BE1380" t="s">
        <v>4421</v>
      </c>
      <c r="BF1380">
        <v>1013</v>
      </c>
      <c r="BG1380">
        <v>1346</v>
      </c>
      <c r="BH1380">
        <v>0</v>
      </c>
      <c r="BI1380" t="s">
        <v>1547</v>
      </c>
      <c r="BJ1380">
        <v>0</v>
      </c>
      <c r="BK1380">
        <v>0</v>
      </c>
      <c r="BL1380">
        <v>2</v>
      </c>
      <c r="BM1380" t="s">
        <v>1739</v>
      </c>
      <c r="BN1380" t="s">
        <v>4422</v>
      </c>
      <c r="BO1380" t="s">
        <v>10331</v>
      </c>
      <c r="BP1380" t="e" cm="1">
        <v>#N/A</v>
      </c>
      <c r="BQ1380" t="s">
        <v>1547</v>
      </c>
      <c r="BR1380" t="s">
        <v>1954</v>
      </c>
      <c r="BS1380">
        <v>99</v>
      </c>
      <c r="BT1380" t="s">
        <v>6995</v>
      </c>
      <c r="BU1380" t="s">
        <v>16342</v>
      </c>
      <c r="BV1380">
        <v>0</v>
      </c>
      <c r="BW1380" t="s">
        <v>1744</v>
      </c>
      <c r="BX1380" t="s">
        <v>1744</v>
      </c>
      <c r="BY1380" t="s">
        <v>1744</v>
      </c>
      <c r="BZ1380" t="s">
        <v>1547</v>
      </c>
      <c r="CA1380" t="s">
        <v>1744</v>
      </c>
      <c r="CB1380" t="s">
        <v>1547</v>
      </c>
      <c r="CC1380"/>
      <c r="CD1380" t="s">
        <v>998</v>
      </c>
      <c r="CE1380">
        <v>0</v>
      </c>
      <c r="CF1380" t="s">
        <v>10358</v>
      </c>
      <c r="CG1380" t="s">
        <v>10359</v>
      </c>
      <c r="CH1380">
        <v>0</v>
      </c>
      <c r="CI1380" t="s">
        <v>1547</v>
      </c>
      <c r="CJ1380" t="s">
        <v>1547</v>
      </c>
      <c r="CK1380" t="s">
        <v>4405</v>
      </c>
      <c r="CL1380"/>
      <c r="CM1380"/>
      <c r="CN1380" t="s">
        <v>1547</v>
      </c>
      <c r="CO1380" t="s">
        <v>1547</v>
      </c>
      <c r="CP1380" t="s">
        <v>1547</v>
      </c>
      <c r="CQ1380" t="s">
        <v>1547</v>
      </c>
      <c r="CR1380" t="s">
        <v>1547</v>
      </c>
      <c r="CS1380">
        <v>0</v>
      </c>
      <c r="CT1380" t="s">
        <v>1547</v>
      </c>
      <c r="CU1380" t="s">
        <v>1547</v>
      </c>
      <c r="CV1380" t="s">
        <v>1547</v>
      </c>
      <c r="CW1380" t="s">
        <v>1547</v>
      </c>
      <c r="CX1380" t="s">
        <v>1547</v>
      </c>
      <c r="CY1380">
        <v>1378</v>
      </c>
      <c r="CZ1380" t="s">
        <v>11476</v>
      </c>
      <c r="DA1380" t="s">
        <v>1547</v>
      </c>
      <c r="DB1380" t="s">
        <v>1881</v>
      </c>
      <c r="DC1380" t="s">
        <v>1882</v>
      </c>
      <c r="DD1380" t="s">
        <v>1547</v>
      </c>
      <c r="DE1380" t="s">
        <v>1547</v>
      </c>
      <c r="DF1380">
        <v>0</v>
      </c>
      <c r="DG1380" t="s">
        <v>1547</v>
      </c>
      <c r="DH1380" t="s">
        <v>1547</v>
      </c>
      <c r="DI1380" t="s">
        <v>1892</v>
      </c>
      <c r="DJ1380" t="e">
        <v>#N/A</v>
      </c>
      <c r="DK1380"/>
      <c r="DL1380" t="s">
        <v>1892</v>
      </c>
      <c r="DM1380">
        <v>9</v>
      </c>
      <c r="DN1380" t="s">
        <v>1883</v>
      </c>
      <c r="DO1380" t="s">
        <v>4405</v>
      </c>
      <c r="DP1380" t="b">
        <v>1</v>
      </c>
      <c r="DQ1380" t="b">
        <v>0</v>
      </c>
      <c r="DR1380" t="b">
        <v>0</v>
      </c>
      <c r="DS1380" t="b">
        <v>0</v>
      </c>
      <c r="DT1380" t="b">
        <v>0</v>
      </c>
      <c r="DU1380" t="b">
        <v>1</v>
      </c>
      <c r="DV1380" t="b">
        <v>0</v>
      </c>
      <c r="DW1380">
        <v>0</v>
      </c>
      <c r="DX1380" t="b">
        <v>0</v>
      </c>
      <c r="DY1380" t="b">
        <v>0</v>
      </c>
      <c r="DZ1380" t="b">
        <v>0</v>
      </c>
      <c r="EA1380" t="b">
        <v>0</v>
      </c>
      <c r="EB1380" t="b">
        <v>0</v>
      </c>
      <c r="EC1380" t="b">
        <v>0</v>
      </c>
      <c r="ED1380" t="b">
        <v>0</v>
      </c>
      <c r="EE1380" t="b">
        <v>1</v>
      </c>
      <c r="EF1380" t="b">
        <v>0</v>
      </c>
      <c r="EG1380" t="b" cm="1">
        <v>0</v>
      </c>
      <c r="EH1380" t="b">
        <v>0</v>
      </c>
      <c r="EI1380" t="b">
        <v>0</v>
      </c>
      <c r="EJ1380" t="b">
        <v>1</v>
      </c>
      <c r="EK1380" t="s">
        <v>1956</v>
      </c>
      <c r="EL1380">
        <v>1</v>
      </c>
      <c r="EM1380">
        <v>0</v>
      </c>
      <c r="EN1380" t="b">
        <v>1</v>
      </c>
    </row>
    <row r="1381" spans="1:144" ht="15.75">
      <c r="A1381"/>
      <c r="B1381" t="s">
        <v>4405</v>
      </c>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s="108" t="s">
        <v>43</v>
      </c>
      <c r="AP1381" t="s">
        <v>2868</v>
      </c>
      <c r="AQ1381">
        <v>83</v>
      </c>
      <c r="AR1381" t="s">
        <v>1547</v>
      </c>
      <c r="AS1381" t="s">
        <v>1547</v>
      </c>
      <c r="AT1381" t="e">
        <v>#N/A</v>
      </c>
      <c r="AU1381" t="s">
        <v>1547</v>
      </c>
      <c r="AV1381" t="s">
        <v>1744</v>
      </c>
      <c r="AW1381" t="s">
        <v>1744</v>
      </c>
      <c r="AX1381" t="s">
        <v>1740</v>
      </c>
      <c r="AY1381" t="s">
        <v>1744</v>
      </c>
      <c r="AZ1381" t="s">
        <v>1547</v>
      </c>
      <c r="BA1381" t="s">
        <v>1953</v>
      </c>
      <c r="BB1381" t="s">
        <v>1547</v>
      </c>
      <c r="BC1381" t="s">
        <v>1547</v>
      </c>
      <c r="BD1381" t="s">
        <v>1547</v>
      </c>
      <c r="BE1381" t="s">
        <v>4421</v>
      </c>
      <c r="BF1381">
        <v>1013</v>
      </c>
      <c r="BG1381">
        <v>1346</v>
      </c>
      <c r="BH1381">
        <v>0</v>
      </c>
      <c r="BI1381" t="s">
        <v>1547</v>
      </c>
      <c r="BJ1381">
        <v>0</v>
      </c>
      <c r="BK1381">
        <v>0</v>
      </c>
      <c r="BL1381">
        <v>2</v>
      </c>
      <c r="BM1381" t="s">
        <v>1739</v>
      </c>
      <c r="BN1381" t="s">
        <v>4422</v>
      </c>
      <c r="BO1381" t="s">
        <v>10331</v>
      </c>
      <c r="BP1381" t="e" cm="1">
        <v>#N/A</v>
      </c>
      <c r="BQ1381" t="s">
        <v>1547</v>
      </c>
      <c r="BR1381" t="s">
        <v>1954</v>
      </c>
      <c r="BS1381">
        <v>100</v>
      </c>
      <c r="BT1381" t="s">
        <v>7000</v>
      </c>
      <c r="BU1381" t="s">
        <v>16343</v>
      </c>
      <c r="BV1381">
        <v>0</v>
      </c>
      <c r="BW1381" t="s">
        <v>1744</v>
      </c>
      <c r="BX1381" t="s">
        <v>1744</v>
      </c>
      <c r="BY1381" t="s">
        <v>1744</v>
      </c>
      <c r="BZ1381" t="s">
        <v>1547</v>
      </c>
      <c r="CA1381" t="s">
        <v>1744</v>
      </c>
      <c r="CB1381" t="s">
        <v>1547</v>
      </c>
      <c r="CC1381"/>
      <c r="CD1381" t="s">
        <v>998</v>
      </c>
      <c r="CE1381">
        <v>0</v>
      </c>
      <c r="CF1381" t="s">
        <v>10358</v>
      </c>
      <c r="CG1381" t="s">
        <v>10359</v>
      </c>
      <c r="CH1381">
        <v>0</v>
      </c>
      <c r="CI1381" t="s">
        <v>1547</v>
      </c>
      <c r="CJ1381" t="s">
        <v>1547</v>
      </c>
      <c r="CK1381" t="s">
        <v>4405</v>
      </c>
      <c r="CL1381"/>
      <c r="CM1381"/>
      <c r="CN1381" t="s">
        <v>1547</v>
      </c>
      <c r="CO1381" t="s">
        <v>1547</v>
      </c>
      <c r="CP1381" t="s">
        <v>1547</v>
      </c>
      <c r="CQ1381" t="s">
        <v>1547</v>
      </c>
      <c r="CR1381" t="s">
        <v>1547</v>
      </c>
      <c r="CS1381">
        <v>0</v>
      </c>
      <c r="CT1381" t="s">
        <v>1547</v>
      </c>
      <c r="CU1381" t="s">
        <v>1547</v>
      </c>
      <c r="CV1381" t="s">
        <v>1547</v>
      </c>
      <c r="CW1381" t="s">
        <v>1547</v>
      </c>
      <c r="CX1381" t="s">
        <v>1547</v>
      </c>
      <c r="CY1381">
        <v>1379</v>
      </c>
      <c r="CZ1381" t="s">
        <v>11480</v>
      </c>
      <c r="DA1381" t="s">
        <v>1547</v>
      </c>
      <c r="DB1381" t="s">
        <v>1881</v>
      </c>
      <c r="DC1381" t="s">
        <v>1882</v>
      </c>
      <c r="DD1381" t="s">
        <v>1547</v>
      </c>
      <c r="DE1381" t="s">
        <v>1547</v>
      </c>
      <c r="DF1381">
        <v>0</v>
      </c>
      <c r="DG1381" t="s">
        <v>1547</v>
      </c>
      <c r="DH1381" t="s">
        <v>1547</v>
      </c>
      <c r="DI1381" t="s">
        <v>1892</v>
      </c>
      <c r="DJ1381" t="e">
        <v>#N/A</v>
      </c>
      <c r="DK1381"/>
      <c r="DL1381" t="s">
        <v>1892</v>
      </c>
      <c r="DM1381">
        <v>9</v>
      </c>
      <c r="DN1381" t="s">
        <v>1883</v>
      </c>
      <c r="DO1381" t="s">
        <v>4405</v>
      </c>
      <c r="DP1381" t="b">
        <v>1</v>
      </c>
      <c r="DQ1381" t="b">
        <v>0</v>
      </c>
      <c r="DR1381" t="b">
        <v>0</v>
      </c>
      <c r="DS1381" t="b">
        <v>0</v>
      </c>
      <c r="DT1381" t="b">
        <v>0</v>
      </c>
      <c r="DU1381" t="b">
        <v>1</v>
      </c>
      <c r="DV1381" t="b">
        <v>0</v>
      </c>
      <c r="DW1381">
        <v>0</v>
      </c>
      <c r="DX1381" t="b">
        <v>0</v>
      </c>
      <c r="DY1381" t="b">
        <v>0</v>
      </c>
      <c r="DZ1381" t="b">
        <v>0</v>
      </c>
      <c r="EA1381" t="b">
        <v>0</v>
      </c>
      <c r="EB1381" t="b">
        <v>0</v>
      </c>
      <c r="EC1381" t="b">
        <v>0</v>
      </c>
      <c r="ED1381" t="b">
        <v>0</v>
      </c>
      <c r="EE1381" t="b">
        <v>1</v>
      </c>
      <c r="EF1381" t="b">
        <v>0</v>
      </c>
      <c r="EG1381" t="b" cm="1">
        <v>0</v>
      </c>
      <c r="EH1381" t="b">
        <v>0</v>
      </c>
      <c r="EI1381" t="b">
        <v>0</v>
      </c>
      <c r="EJ1381" t="b">
        <v>1</v>
      </c>
      <c r="EK1381" t="s">
        <v>1956</v>
      </c>
      <c r="EL1381">
        <v>1</v>
      </c>
      <c r="EM1381">
        <v>0</v>
      </c>
      <c r="EN1381" t="b">
        <v>1</v>
      </c>
    </row>
    <row r="1382" spans="1:144" ht="15.75">
      <c r="A1382"/>
      <c r="B1382" t="s">
        <v>4405</v>
      </c>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s="108" t="s">
        <v>43</v>
      </c>
      <c r="AP1382" t="s">
        <v>2868</v>
      </c>
      <c r="AQ1382">
        <v>84</v>
      </c>
      <c r="AR1382" t="s">
        <v>1547</v>
      </c>
      <c r="AS1382" t="s">
        <v>1547</v>
      </c>
      <c r="AT1382" t="e">
        <v>#N/A</v>
      </c>
      <c r="AU1382" t="s">
        <v>1547</v>
      </c>
      <c r="AV1382" t="s">
        <v>1744</v>
      </c>
      <c r="AW1382" t="s">
        <v>1744</v>
      </c>
      <c r="AX1382" t="s">
        <v>1740</v>
      </c>
      <c r="AY1382" t="s">
        <v>1744</v>
      </c>
      <c r="AZ1382" t="s">
        <v>1547</v>
      </c>
      <c r="BA1382" t="s">
        <v>1953</v>
      </c>
      <c r="BB1382" t="s">
        <v>1547</v>
      </c>
      <c r="BC1382" t="s">
        <v>1547</v>
      </c>
      <c r="BD1382" t="s">
        <v>1547</v>
      </c>
      <c r="BE1382" t="s">
        <v>4421</v>
      </c>
      <c r="BF1382">
        <v>1013</v>
      </c>
      <c r="BG1382">
        <v>1346</v>
      </c>
      <c r="BH1382">
        <v>0</v>
      </c>
      <c r="BI1382" t="s">
        <v>1547</v>
      </c>
      <c r="BJ1382">
        <v>0</v>
      </c>
      <c r="BK1382">
        <v>0</v>
      </c>
      <c r="BL1382">
        <v>2</v>
      </c>
      <c r="BM1382" t="s">
        <v>1739</v>
      </c>
      <c r="BN1382" t="s">
        <v>4422</v>
      </c>
      <c r="BO1382" t="s">
        <v>10331</v>
      </c>
      <c r="BP1382" t="e" cm="1">
        <v>#N/A</v>
      </c>
      <c r="BQ1382" t="s">
        <v>1547</v>
      </c>
      <c r="BR1382" t="s">
        <v>1954</v>
      </c>
      <c r="BS1382">
        <v>101</v>
      </c>
      <c r="BT1382" t="s">
        <v>7005</v>
      </c>
      <c r="BU1382" t="s">
        <v>16344</v>
      </c>
      <c r="BV1382">
        <v>0</v>
      </c>
      <c r="BW1382" t="s">
        <v>1744</v>
      </c>
      <c r="BX1382" t="s">
        <v>1744</v>
      </c>
      <c r="BY1382" t="s">
        <v>1744</v>
      </c>
      <c r="BZ1382" t="s">
        <v>1547</v>
      </c>
      <c r="CA1382" t="s">
        <v>1744</v>
      </c>
      <c r="CB1382" t="s">
        <v>1547</v>
      </c>
      <c r="CC1382"/>
      <c r="CD1382" t="s">
        <v>998</v>
      </c>
      <c r="CE1382">
        <v>0</v>
      </c>
      <c r="CF1382" t="s">
        <v>10358</v>
      </c>
      <c r="CG1382" t="s">
        <v>10359</v>
      </c>
      <c r="CH1382">
        <v>0</v>
      </c>
      <c r="CI1382" t="s">
        <v>1547</v>
      </c>
      <c r="CJ1382" t="s">
        <v>1547</v>
      </c>
      <c r="CK1382" t="s">
        <v>4405</v>
      </c>
      <c r="CL1382"/>
      <c r="CM1382"/>
      <c r="CN1382" t="s">
        <v>1547</v>
      </c>
      <c r="CO1382" t="s">
        <v>1547</v>
      </c>
      <c r="CP1382" t="s">
        <v>1547</v>
      </c>
      <c r="CQ1382" t="s">
        <v>1547</v>
      </c>
      <c r="CR1382" t="s">
        <v>1547</v>
      </c>
      <c r="CS1382">
        <v>0</v>
      </c>
      <c r="CT1382" t="s">
        <v>1547</v>
      </c>
      <c r="CU1382" t="s">
        <v>1547</v>
      </c>
      <c r="CV1382" t="s">
        <v>1547</v>
      </c>
      <c r="CW1382" t="s">
        <v>1547</v>
      </c>
      <c r="CX1382" t="s">
        <v>1547</v>
      </c>
      <c r="CY1382">
        <v>1380</v>
      </c>
      <c r="CZ1382" t="s">
        <v>11485</v>
      </c>
      <c r="DA1382" t="s">
        <v>1547</v>
      </c>
      <c r="DB1382" t="s">
        <v>1881</v>
      </c>
      <c r="DC1382" t="s">
        <v>1882</v>
      </c>
      <c r="DD1382" t="s">
        <v>1547</v>
      </c>
      <c r="DE1382" t="s">
        <v>1547</v>
      </c>
      <c r="DF1382">
        <v>0</v>
      </c>
      <c r="DG1382" t="s">
        <v>1547</v>
      </c>
      <c r="DH1382" t="s">
        <v>1547</v>
      </c>
      <c r="DI1382" t="s">
        <v>1892</v>
      </c>
      <c r="DJ1382" t="e">
        <v>#N/A</v>
      </c>
      <c r="DK1382"/>
      <c r="DL1382" t="s">
        <v>1892</v>
      </c>
      <c r="DM1382">
        <v>9</v>
      </c>
      <c r="DN1382" t="s">
        <v>1883</v>
      </c>
      <c r="DO1382" t="s">
        <v>4405</v>
      </c>
      <c r="DP1382" t="b">
        <v>1</v>
      </c>
      <c r="DQ1382" t="b">
        <v>0</v>
      </c>
      <c r="DR1382" t="b">
        <v>0</v>
      </c>
      <c r="DS1382" t="b">
        <v>0</v>
      </c>
      <c r="DT1382" t="b">
        <v>0</v>
      </c>
      <c r="DU1382" t="b">
        <v>1</v>
      </c>
      <c r="DV1382" t="b">
        <v>0</v>
      </c>
      <c r="DW1382">
        <v>0</v>
      </c>
      <c r="DX1382" t="b">
        <v>0</v>
      </c>
      <c r="DY1382" t="b">
        <v>0</v>
      </c>
      <c r="DZ1382" t="b">
        <v>0</v>
      </c>
      <c r="EA1382" t="b">
        <v>0</v>
      </c>
      <c r="EB1382" t="b">
        <v>0</v>
      </c>
      <c r="EC1382" t="b">
        <v>0</v>
      </c>
      <c r="ED1382" t="b">
        <v>0</v>
      </c>
      <c r="EE1382" t="b">
        <v>1</v>
      </c>
      <c r="EF1382" t="b">
        <v>0</v>
      </c>
      <c r="EG1382" t="b" cm="1">
        <v>0</v>
      </c>
      <c r="EH1382" t="b">
        <v>0</v>
      </c>
      <c r="EI1382" t="b">
        <v>0</v>
      </c>
      <c r="EJ1382" t="b">
        <v>1</v>
      </c>
      <c r="EK1382" t="s">
        <v>1956</v>
      </c>
      <c r="EL1382">
        <v>1</v>
      </c>
      <c r="EM1382">
        <v>0</v>
      </c>
      <c r="EN1382" t="b">
        <v>1</v>
      </c>
    </row>
    <row r="1383" spans="1:144" ht="15.75">
      <c r="A1383"/>
      <c r="B1383" t="s">
        <v>4405</v>
      </c>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s="108" t="s">
        <v>43</v>
      </c>
      <c r="AP1383" t="s">
        <v>2868</v>
      </c>
      <c r="AQ1383">
        <v>85</v>
      </c>
      <c r="AR1383" t="s">
        <v>1547</v>
      </c>
      <c r="AS1383" t="s">
        <v>1547</v>
      </c>
      <c r="AT1383" t="e">
        <v>#N/A</v>
      </c>
      <c r="AU1383" t="s">
        <v>1547</v>
      </c>
      <c r="AV1383" t="s">
        <v>1744</v>
      </c>
      <c r="AW1383" t="s">
        <v>1744</v>
      </c>
      <c r="AX1383" t="s">
        <v>1740</v>
      </c>
      <c r="AY1383" t="s">
        <v>1744</v>
      </c>
      <c r="AZ1383" t="s">
        <v>1547</v>
      </c>
      <c r="BA1383" t="s">
        <v>1953</v>
      </c>
      <c r="BB1383" t="s">
        <v>1547</v>
      </c>
      <c r="BC1383" t="s">
        <v>1547</v>
      </c>
      <c r="BD1383" t="s">
        <v>1547</v>
      </c>
      <c r="BE1383" t="s">
        <v>4421</v>
      </c>
      <c r="BF1383">
        <v>1013</v>
      </c>
      <c r="BG1383">
        <v>1346</v>
      </c>
      <c r="BH1383">
        <v>0</v>
      </c>
      <c r="BI1383" t="s">
        <v>1547</v>
      </c>
      <c r="BJ1383">
        <v>0</v>
      </c>
      <c r="BK1383">
        <v>0</v>
      </c>
      <c r="BL1383">
        <v>2</v>
      </c>
      <c r="BM1383" t="s">
        <v>1739</v>
      </c>
      <c r="BN1383" t="s">
        <v>4422</v>
      </c>
      <c r="BO1383" t="s">
        <v>10331</v>
      </c>
      <c r="BP1383" t="e" cm="1">
        <v>#N/A</v>
      </c>
      <c r="BQ1383" t="s">
        <v>1547</v>
      </c>
      <c r="BR1383" t="s">
        <v>1954</v>
      </c>
      <c r="BS1383">
        <v>102</v>
      </c>
      <c r="BT1383" t="s">
        <v>7010</v>
      </c>
      <c r="BU1383" t="s">
        <v>16345</v>
      </c>
      <c r="BV1383">
        <v>0</v>
      </c>
      <c r="BW1383" t="s">
        <v>1744</v>
      </c>
      <c r="BX1383" t="s">
        <v>1744</v>
      </c>
      <c r="BY1383" t="s">
        <v>1744</v>
      </c>
      <c r="BZ1383" t="s">
        <v>1547</v>
      </c>
      <c r="CA1383" t="s">
        <v>1744</v>
      </c>
      <c r="CB1383" t="s">
        <v>1547</v>
      </c>
      <c r="CC1383"/>
      <c r="CD1383" t="s">
        <v>998</v>
      </c>
      <c r="CE1383">
        <v>0</v>
      </c>
      <c r="CF1383" t="s">
        <v>10358</v>
      </c>
      <c r="CG1383" t="s">
        <v>10359</v>
      </c>
      <c r="CH1383">
        <v>0</v>
      </c>
      <c r="CI1383" t="s">
        <v>1547</v>
      </c>
      <c r="CJ1383" t="s">
        <v>1547</v>
      </c>
      <c r="CK1383" t="s">
        <v>4405</v>
      </c>
      <c r="CL1383"/>
      <c r="CM1383"/>
      <c r="CN1383" t="s">
        <v>1547</v>
      </c>
      <c r="CO1383" t="s">
        <v>1547</v>
      </c>
      <c r="CP1383" t="s">
        <v>1547</v>
      </c>
      <c r="CQ1383" t="s">
        <v>1547</v>
      </c>
      <c r="CR1383" t="s">
        <v>1547</v>
      </c>
      <c r="CS1383">
        <v>0</v>
      </c>
      <c r="CT1383" t="s">
        <v>1547</v>
      </c>
      <c r="CU1383" t="s">
        <v>1547</v>
      </c>
      <c r="CV1383" t="s">
        <v>1547</v>
      </c>
      <c r="CW1383" t="s">
        <v>1547</v>
      </c>
      <c r="CX1383" t="s">
        <v>1547</v>
      </c>
      <c r="CY1383">
        <v>1381</v>
      </c>
      <c r="CZ1383" t="s">
        <v>11490</v>
      </c>
      <c r="DA1383" t="s">
        <v>1547</v>
      </c>
      <c r="DB1383" t="s">
        <v>1881</v>
      </c>
      <c r="DC1383" t="s">
        <v>1882</v>
      </c>
      <c r="DD1383" t="s">
        <v>1547</v>
      </c>
      <c r="DE1383" t="s">
        <v>1547</v>
      </c>
      <c r="DF1383">
        <v>0</v>
      </c>
      <c r="DG1383" t="s">
        <v>1547</v>
      </c>
      <c r="DH1383" t="s">
        <v>1547</v>
      </c>
      <c r="DI1383" t="s">
        <v>1892</v>
      </c>
      <c r="DJ1383" t="e">
        <v>#N/A</v>
      </c>
      <c r="DK1383"/>
      <c r="DL1383" t="s">
        <v>1892</v>
      </c>
      <c r="DM1383">
        <v>9</v>
      </c>
      <c r="DN1383" t="s">
        <v>1883</v>
      </c>
      <c r="DO1383" t="s">
        <v>4405</v>
      </c>
      <c r="DP1383" t="b">
        <v>1</v>
      </c>
      <c r="DQ1383" t="b">
        <v>0</v>
      </c>
      <c r="DR1383" t="b">
        <v>0</v>
      </c>
      <c r="DS1383" t="b">
        <v>0</v>
      </c>
      <c r="DT1383" t="b">
        <v>0</v>
      </c>
      <c r="DU1383" t="b">
        <v>1</v>
      </c>
      <c r="DV1383" t="b">
        <v>0</v>
      </c>
      <c r="DW1383">
        <v>0</v>
      </c>
      <c r="DX1383" t="b">
        <v>0</v>
      </c>
      <c r="DY1383" t="b">
        <v>0</v>
      </c>
      <c r="DZ1383" t="b">
        <v>0</v>
      </c>
      <c r="EA1383" t="b">
        <v>0</v>
      </c>
      <c r="EB1383" t="b">
        <v>0</v>
      </c>
      <c r="EC1383" t="b">
        <v>0</v>
      </c>
      <c r="ED1383" t="b">
        <v>0</v>
      </c>
      <c r="EE1383" t="b">
        <v>1</v>
      </c>
      <c r="EF1383" t="b">
        <v>0</v>
      </c>
      <c r="EG1383" t="b" cm="1">
        <v>0</v>
      </c>
      <c r="EH1383" t="b">
        <v>0</v>
      </c>
      <c r="EI1383" t="b">
        <v>0</v>
      </c>
      <c r="EJ1383" t="b">
        <v>1</v>
      </c>
      <c r="EK1383" t="s">
        <v>1956</v>
      </c>
      <c r="EL1383">
        <v>1</v>
      </c>
      <c r="EM1383">
        <v>0</v>
      </c>
      <c r="EN1383" t="b">
        <v>1</v>
      </c>
    </row>
    <row r="1384" spans="1:144" ht="15.75">
      <c r="A1384"/>
      <c r="B1384" t="s">
        <v>4405</v>
      </c>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s="108" t="s">
        <v>43</v>
      </c>
      <c r="AP1384" t="s">
        <v>2868</v>
      </c>
      <c r="AQ1384">
        <v>86</v>
      </c>
      <c r="AR1384" t="s">
        <v>1547</v>
      </c>
      <c r="AS1384" t="s">
        <v>1547</v>
      </c>
      <c r="AT1384" t="e">
        <v>#N/A</v>
      </c>
      <c r="AU1384" t="s">
        <v>1547</v>
      </c>
      <c r="AV1384" t="s">
        <v>1744</v>
      </c>
      <c r="AW1384" t="s">
        <v>1744</v>
      </c>
      <c r="AX1384" t="s">
        <v>1740</v>
      </c>
      <c r="AY1384" t="s">
        <v>1744</v>
      </c>
      <c r="AZ1384" t="s">
        <v>1547</v>
      </c>
      <c r="BA1384" t="s">
        <v>1953</v>
      </c>
      <c r="BB1384" t="s">
        <v>1547</v>
      </c>
      <c r="BC1384" t="s">
        <v>1547</v>
      </c>
      <c r="BD1384" t="s">
        <v>1547</v>
      </c>
      <c r="BE1384" t="s">
        <v>4421</v>
      </c>
      <c r="BF1384">
        <v>1013</v>
      </c>
      <c r="BG1384">
        <v>1346</v>
      </c>
      <c r="BH1384">
        <v>0</v>
      </c>
      <c r="BI1384" t="s">
        <v>1547</v>
      </c>
      <c r="BJ1384">
        <v>0</v>
      </c>
      <c r="BK1384">
        <v>0</v>
      </c>
      <c r="BL1384">
        <v>2</v>
      </c>
      <c r="BM1384" t="s">
        <v>1739</v>
      </c>
      <c r="BN1384" t="s">
        <v>4422</v>
      </c>
      <c r="BO1384" t="s">
        <v>10331</v>
      </c>
      <c r="BP1384" t="e" cm="1">
        <v>#N/A</v>
      </c>
      <c r="BQ1384" t="s">
        <v>1547</v>
      </c>
      <c r="BR1384" t="s">
        <v>1954</v>
      </c>
      <c r="BS1384">
        <v>103</v>
      </c>
      <c r="BT1384" t="s">
        <v>7015</v>
      </c>
      <c r="BU1384" t="s">
        <v>16346</v>
      </c>
      <c r="BV1384">
        <v>0</v>
      </c>
      <c r="BW1384" t="s">
        <v>1744</v>
      </c>
      <c r="BX1384" t="s">
        <v>1744</v>
      </c>
      <c r="BY1384" t="s">
        <v>1744</v>
      </c>
      <c r="BZ1384" t="s">
        <v>1547</v>
      </c>
      <c r="CA1384" t="s">
        <v>1744</v>
      </c>
      <c r="CB1384" t="s">
        <v>1547</v>
      </c>
      <c r="CC1384"/>
      <c r="CD1384" t="s">
        <v>998</v>
      </c>
      <c r="CE1384">
        <v>0</v>
      </c>
      <c r="CF1384" t="s">
        <v>10358</v>
      </c>
      <c r="CG1384" t="s">
        <v>10359</v>
      </c>
      <c r="CH1384">
        <v>0</v>
      </c>
      <c r="CI1384" t="s">
        <v>1547</v>
      </c>
      <c r="CJ1384" t="s">
        <v>1547</v>
      </c>
      <c r="CK1384" t="s">
        <v>4405</v>
      </c>
      <c r="CL1384"/>
      <c r="CM1384"/>
      <c r="CN1384" t="s">
        <v>1547</v>
      </c>
      <c r="CO1384" t="s">
        <v>1547</v>
      </c>
      <c r="CP1384" t="s">
        <v>1547</v>
      </c>
      <c r="CQ1384" t="s">
        <v>1547</v>
      </c>
      <c r="CR1384" t="s">
        <v>1547</v>
      </c>
      <c r="CS1384">
        <v>0</v>
      </c>
      <c r="CT1384" t="s">
        <v>1547</v>
      </c>
      <c r="CU1384" t="s">
        <v>1547</v>
      </c>
      <c r="CV1384" t="s">
        <v>1547</v>
      </c>
      <c r="CW1384" t="s">
        <v>1547</v>
      </c>
      <c r="CX1384" t="s">
        <v>1547</v>
      </c>
      <c r="CY1384">
        <v>1382</v>
      </c>
      <c r="CZ1384" t="s">
        <v>11495</v>
      </c>
      <c r="DA1384" t="s">
        <v>1547</v>
      </c>
      <c r="DB1384" t="s">
        <v>1881</v>
      </c>
      <c r="DC1384" t="s">
        <v>1882</v>
      </c>
      <c r="DD1384" t="s">
        <v>1547</v>
      </c>
      <c r="DE1384" t="s">
        <v>1547</v>
      </c>
      <c r="DF1384">
        <v>0</v>
      </c>
      <c r="DG1384" t="s">
        <v>1547</v>
      </c>
      <c r="DH1384" t="s">
        <v>1547</v>
      </c>
      <c r="DI1384" t="s">
        <v>1892</v>
      </c>
      <c r="DJ1384" t="e">
        <v>#N/A</v>
      </c>
      <c r="DK1384"/>
      <c r="DL1384" t="s">
        <v>1892</v>
      </c>
      <c r="DM1384">
        <v>9</v>
      </c>
      <c r="DN1384" t="s">
        <v>1883</v>
      </c>
      <c r="DO1384" t="s">
        <v>4405</v>
      </c>
      <c r="DP1384" t="b">
        <v>1</v>
      </c>
      <c r="DQ1384" t="b">
        <v>0</v>
      </c>
      <c r="DR1384" t="b">
        <v>0</v>
      </c>
      <c r="DS1384" t="b">
        <v>0</v>
      </c>
      <c r="DT1384" t="b">
        <v>0</v>
      </c>
      <c r="DU1384" t="b">
        <v>1</v>
      </c>
      <c r="DV1384" t="b">
        <v>0</v>
      </c>
      <c r="DW1384">
        <v>0</v>
      </c>
      <c r="DX1384" t="b">
        <v>0</v>
      </c>
      <c r="DY1384" t="b">
        <v>0</v>
      </c>
      <c r="DZ1384" t="b">
        <v>0</v>
      </c>
      <c r="EA1384" t="b">
        <v>0</v>
      </c>
      <c r="EB1384" t="b">
        <v>0</v>
      </c>
      <c r="EC1384" t="b">
        <v>0</v>
      </c>
      <c r="ED1384" t="b">
        <v>0</v>
      </c>
      <c r="EE1384" t="b">
        <v>1</v>
      </c>
      <c r="EF1384" t="b">
        <v>0</v>
      </c>
      <c r="EG1384" t="b" cm="1">
        <v>0</v>
      </c>
      <c r="EH1384" t="b">
        <v>0</v>
      </c>
      <c r="EI1384" t="b">
        <v>0</v>
      </c>
      <c r="EJ1384" t="b">
        <v>1</v>
      </c>
      <c r="EK1384" t="s">
        <v>1956</v>
      </c>
      <c r="EL1384">
        <v>1</v>
      </c>
      <c r="EM1384">
        <v>0</v>
      </c>
      <c r="EN1384" t="b">
        <v>1</v>
      </c>
    </row>
    <row r="1385" spans="1:144" ht="15.75">
      <c r="A1385"/>
      <c r="B1385" t="s">
        <v>4405</v>
      </c>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s="108" t="s">
        <v>43</v>
      </c>
      <c r="AP1385" t="s">
        <v>2868</v>
      </c>
      <c r="AQ1385">
        <v>87</v>
      </c>
      <c r="AR1385" t="s">
        <v>1547</v>
      </c>
      <c r="AS1385" t="s">
        <v>1547</v>
      </c>
      <c r="AT1385" t="e">
        <v>#N/A</v>
      </c>
      <c r="AU1385" t="s">
        <v>1547</v>
      </c>
      <c r="AV1385" t="s">
        <v>1744</v>
      </c>
      <c r="AW1385" t="s">
        <v>1744</v>
      </c>
      <c r="AX1385" t="s">
        <v>1740</v>
      </c>
      <c r="AY1385" t="s">
        <v>1744</v>
      </c>
      <c r="AZ1385" t="s">
        <v>1547</v>
      </c>
      <c r="BA1385" t="s">
        <v>1953</v>
      </c>
      <c r="BB1385" t="s">
        <v>1547</v>
      </c>
      <c r="BC1385" t="s">
        <v>1547</v>
      </c>
      <c r="BD1385" t="s">
        <v>1547</v>
      </c>
      <c r="BE1385" t="s">
        <v>4421</v>
      </c>
      <c r="BF1385">
        <v>1013</v>
      </c>
      <c r="BG1385">
        <v>1346</v>
      </c>
      <c r="BH1385">
        <v>0</v>
      </c>
      <c r="BI1385" t="s">
        <v>1547</v>
      </c>
      <c r="BJ1385">
        <v>0</v>
      </c>
      <c r="BK1385">
        <v>0</v>
      </c>
      <c r="BL1385">
        <v>2</v>
      </c>
      <c r="BM1385" t="s">
        <v>1739</v>
      </c>
      <c r="BN1385" t="s">
        <v>4422</v>
      </c>
      <c r="BO1385" t="s">
        <v>10331</v>
      </c>
      <c r="BP1385" t="e" cm="1">
        <v>#N/A</v>
      </c>
      <c r="BQ1385" t="s">
        <v>1547</v>
      </c>
      <c r="BR1385" t="s">
        <v>1954</v>
      </c>
      <c r="BS1385">
        <v>104</v>
      </c>
      <c r="BT1385" t="s">
        <v>7020</v>
      </c>
      <c r="BU1385" t="s">
        <v>16347</v>
      </c>
      <c r="BV1385">
        <v>0</v>
      </c>
      <c r="BW1385" t="s">
        <v>1744</v>
      </c>
      <c r="BX1385" t="s">
        <v>1744</v>
      </c>
      <c r="BY1385" t="s">
        <v>1744</v>
      </c>
      <c r="BZ1385" t="s">
        <v>1547</v>
      </c>
      <c r="CA1385" t="s">
        <v>1744</v>
      </c>
      <c r="CB1385" t="s">
        <v>1547</v>
      </c>
      <c r="CC1385"/>
      <c r="CD1385" t="s">
        <v>998</v>
      </c>
      <c r="CE1385">
        <v>0</v>
      </c>
      <c r="CF1385" t="s">
        <v>10358</v>
      </c>
      <c r="CG1385" t="s">
        <v>10359</v>
      </c>
      <c r="CH1385">
        <v>0</v>
      </c>
      <c r="CI1385" t="s">
        <v>1547</v>
      </c>
      <c r="CJ1385" t="s">
        <v>1547</v>
      </c>
      <c r="CK1385" t="s">
        <v>4405</v>
      </c>
      <c r="CL1385"/>
      <c r="CM1385"/>
      <c r="CN1385" t="s">
        <v>1547</v>
      </c>
      <c r="CO1385" t="s">
        <v>1547</v>
      </c>
      <c r="CP1385" t="s">
        <v>1547</v>
      </c>
      <c r="CQ1385" t="s">
        <v>1547</v>
      </c>
      <c r="CR1385" t="s">
        <v>1547</v>
      </c>
      <c r="CS1385">
        <v>0</v>
      </c>
      <c r="CT1385" t="s">
        <v>1547</v>
      </c>
      <c r="CU1385" t="s">
        <v>1547</v>
      </c>
      <c r="CV1385" t="s">
        <v>1547</v>
      </c>
      <c r="CW1385" t="s">
        <v>1547</v>
      </c>
      <c r="CX1385" t="s">
        <v>1547</v>
      </c>
      <c r="CY1385">
        <v>1383</v>
      </c>
      <c r="CZ1385" t="s">
        <v>11501</v>
      </c>
      <c r="DA1385" t="s">
        <v>1547</v>
      </c>
      <c r="DB1385" t="s">
        <v>1881</v>
      </c>
      <c r="DC1385" t="s">
        <v>1882</v>
      </c>
      <c r="DD1385" t="s">
        <v>1547</v>
      </c>
      <c r="DE1385" t="s">
        <v>1547</v>
      </c>
      <c r="DF1385">
        <v>0</v>
      </c>
      <c r="DG1385" t="s">
        <v>1547</v>
      </c>
      <c r="DH1385" t="s">
        <v>1547</v>
      </c>
      <c r="DI1385" t="s">
        <v>1892</v>
      </c>
      <c r="DJ1385" t="e">
        <v>#N/A</v>
      </c>
      <c r="DK1385"/>
      <c r="DL1385" t="s">
        <v>1892</v>
      </c>
      <c r="DM1385">
        <v>9</v>
      </c>
      <c r="DN1385" t="s">
        <v>1883</v>
      </c>
      <c r="DO1385" t="s">
        <v>4405</v>
      </c>
      <c r="DP1385" t="b">
        <v>1</v>
      </c>
      <c r="DQ1385" t="b">
        <v>0</v>
      </c>
      <c r="DR1385" t="b">
        <v>0</v>
      </c>
      <c r="DS1385" t="b">
        <v>0</v>
      </c>
      <c r="DT1385" t="b">
        <v>0</v>
      </c>
      <c r="DU1385" t="b">
        <v>1</v>
      </c>
      <c r="DV1385" t="b">
        <v>0</v>
      </c>
      <c r="DW1385">
        <v>0</v>
      </c>
      <c r="DX1385" t="b">
        <v>0</v>
      </c>
      <c r="DY1385" t="b">
        <v>0</v>
      </c>
      <c r="DZ1385" t="b">
        <v>0</v>
      </c>
      <c r="EA1385" t="b">
        <v>0</v>
      </c>
      <c r="EB1385" t="b">
        <v>0</v>
      </c>
      <c r="EC1385" t="b">
        <v>0</v>
      </c>
      <c r="ED1385" t="b">
        <v>0</v>
      </c>
      <c r="EE1385" t="b">
        <v>1</v>
      </c>
      <c r="EF1385" t="b">
        <v>0</v>
      </c>
      <c r="EG1385" t="b" cm="1">
        <v>0</v>
      </c>
      <c r="EH1385" t="b">
        <v>0</v>
      </c>
      <c r="EI1385" t="b">
        <v>0</v>
      </c>
      <c r="EJ1385" t="b">
        <v>1</v>
      </c>
      <c r="EK1385" t="s">
        <v>1956</v>
      </c>
      <c r="EL1385">
        <v>1</v>
      </c>
      <c r="EM1385">
        <v>0</v>
      </c>
      <c r="EN1385" t="b">
        <v>1</v>
      </c>
    </row>
    <row r="1386" spans="1:144" ht="15.75">
      <c r="A1386"/>
      <c r="B1386" t="s">
        <v>4405</v>
      </c>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s="108" t="s">
        <v>43</v>
      </c>
      <c r="AP1386" t="s">
        <v>2868</v>
      </c>
      <c r="AQ1386">
        <v>88</v>
      </c>
      <c r="AR1386" t="s">
        <v>1547</v>
      </c>
      <c r="AS1386" t="s">
        <v>1547</v>
      </c>
      <c r="AT1386" t="e">
        <v>#N/A</v>
      </c>
      <c r="AU1386" t="s">
        <v>1547</v>
      </c>
      <c r="AV1386" t="s">
        <v>1744</v>
      </c>
      <c r="AW1386" t="s">
        <v>1744</v>
      </c>
      <c r="AX1386" t="s">
        <v>1740</v>
      </c>
      <c r="AY1386" t="s">
        <v>1744</v>
      </c>
      <c r="AZ1386" t="s">
        <v>1547</v>
      </c>
      <c r="BA1386" t="s">
        <v>1953</v>
      </c>
      <c r="BB1386" t="s">
        <v>1547</v>
      </c>
      <c r="BC1386" t="s">
        <v>1547</v>
      </c>
      <c r="BD1386" t="s">
        <v>1547</v>
      </c>
      <c r="BE1386" t="s">
        <v>4421</v>
      </c>
      <c r="BF1386">
        <v>1013</v>
      </c>
      <c r="BG1386">
        <v>1346</v>
      </c>
      <c r="BH1386">
        <v>0</v>
      </c>
      <c r="BI1386" t="s">
        <v>1547</v>
      </c>
      <c r="BJ1386">
        <v>0</v>
      </c>
      <c r="BK1386">
        <v>0</v>
      </c>
      <c r="BL1386">
        <v>2</v>
      </c>
      <c r="BM1386" t="s">
        <v>1739</v>
      </c>
      <c r="BN1386" t="s">
        <v>4422</v>
      </c>
      <c r="BO1386" t="s">
        <v>10331</v>
      </c>
      <c r="BP1386" t="e" cm="1">
        <v>#N/A</v>
      </c>
      <c r="BQ1386" t="s">
        <v>1547</v>
      </c>
      <c r="BR1386" t="s">
        <v>1954</v>
      </c>
      <c r="BS1386">
        <v>105</v>
      </c>
      <c r="BT1386" t="s">
        <v>7026</v>
      </c>
      <c r="BU1386" t="s">
        <v>16348</v>
      </c>
      <c r="BV1386">
        <v>0</v>
      </c>
      <c r="BW1386" t="s">
        <v>1744</v>
      </c>
      <c r="BX1386" t="s">
        <v>1744</v>
      </c>
      <c r="BY1386" t="s">
        <v>1744</v>
      </c>
      <c r="BZ1386" t="s">
        <v>1547</v>
      </c>
      <c r="CA1386" t="s">
        <v>1744</v>
      </c>
      <c r="CB1386" t="s">
        <v>1547</v>
      </c>
      <c r="CC1386"/>
      <c r="CD1386" t="s">
        <v>998</v>
      </c>
      <c r="CE1386">
        <v>0</v>
      </c>
      <c r="CF1386" t="s">
        <v>10358</v>
      </c>
      <c r="CG1386" t="s">
        <v>10359</v>
      </c>
      <c r="CH1386">
        <v>0</v>
      </c>
      <c r="CI1386" t="s">
        <v>1547</v>
      </c>
      <c r="CJ1386" t="s">
        <v>1547</v>
      </c>
      <c r="CK1386" t="s">
        <v>4405</v>
      </c>
      <c r="CL1386"/>
      <c r="CM1386"/>
      <c r="CN1386" t="s">
        <v>1547</v>
      </c>
      <c r="CO1386" t="s">
        <v>1547</v>
      </c>
      <c r="CP1386" t="s">
        <v>1547</v>
      </c>
      <c r="CQ1386" t="s">
        <v>1547</v>
      </c>
      <c r="CR1386" t="s">
        <v>1547</v>
      </c>
      <c r="CS1386">
        <v>0</v>
      </c>
      <c r="CT1386" t="s">
        <v>1547</v>
      </c>
      <c r="CU1386" t="s">
        <v>1547</v>
      </c>
      <c r="CV1386" t="s">
        <v>1547</v>
      </c>
      <c r="CW1386" t="s">
        <v>1547</v>
      </c>
      <c r="CX1386" t="s">
        <v>1547</v>
      </c>
      <c r="CY1386">
        <v>1384</v>
      </c>
      <c r="CZ1386" t="s">
        <v>11504</v>
      </c>
      <c r="DA1386" t="s">
        <v>1547</v>
      </c>
      <c r="DB1386" t="s">
        <v>1881</v>
      </c>
      <c r="DC1386" t="s">
        <v>1882</v>
      </c>
      <c r="DD1386" t="s">
        <v>1547</v>
      </c>
      <c r="DE1386" t="s">
        <v>1547</v>
      </c>
      <c r="DF1386">
        <v>0</v>
      </c>
      <c r="DG1386" t="s">
        <v>1547</v>
      </c>
      <c r="DH1386" t="s">
        <v>1547</v>
      </c>
      <c r="DI1386" t="s">
        <v>1892</v>
      </c>
      <c r="DJ1386" t="e">
        <v>#N/A</v>
      </c>
      <c r="DK1386"/>
      <c r="DL1386" t="s">
        <v>1892</v>
      </c>
      <c r="DM1386">
        <v>9</v>
      </c>
      <c r="DN1386" t="s">
        <v>1883</v>
      </c>
      <c r="DO1386" t="s">
        <v>4405</v>
      </c>
      <c r="DP1386" t="b">
        <v>1</v>
      </c>
      <c r="DQ1386" t="b">
        <v>0</v>
      </c>
      <c r="DR1386" t="b">
        <v>0</v>
      </c>
      <c r="DS1386" t="b">
        <v>0</v>
      </c>
      <c r="DT1386" t="b">
        <v>0</v>
      </c>
      <c r="DU1386" t="b">
        <v>1</v>
      </c>
      <c r="DV1386" t="b">
        <v>0</v>
      </c>
      <c r="DW1386">
        <v>0</v>
      </c>
      <c r="DX1386" t="b">
        <v>0</v>
      </c>
      <c r="DY1386" t="b">
        <v>0</v>
      </c>
      <c r="DZ1386" t="b">
        <v>0</v>
      </c>
      <c r="EA1386" t="b">
        <v>0</v>
      </c>
      <c r="EB1386" t="b">
        <v>0</v>
      </c>
      <c r="EC1386" t="b">
        <v>0</v>
      </c>
      <c r="ED1386" t="b">
        <v>0</v>
      </c>
      <c r="EE1386" t="b">
        <v>1</v>
      </c>
      <c r="EF1386" t="b">
        <v>0</v>
      </c>
      <c r="EG1386" t="b" cm="1">
        <v>0</v>
      </c>
      <c r="EH1386" t="b">
        <v>0</v>
      </c>
      <c r="EI1386" t="b">
        <v>0</v>
      </c>
      <c r="EJ1386" t="b">
        <v>1</v>
      </c>
      <c r="EK1386" t="s">
        <v>1956</v>
      </c>
      <c r="EL1386">
        <v>1</v>
      </c>
      <c r="EM1386">
        <v>0</v>
      </c>
      <c r="EN1386" t="b">
        <v>1</v>
      </c>
    </row>
    <row r="1387" spans="1:144" ht="15.75">
      <c r="A1387"/>
      <c r="B1387" t="s">
        <v>4405</v>
      </c>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s="108" t="s">
        <v>43</v>
      </c>
      <c r="AP1387" t="s">
        <v>2868</v>
      </c>
      <c r="AQ1387">
        <v>89</v>
      </c>
      <c r="AR1387" t="s">
        <v>1547</v>
      </c>
      <c r="AS1387" t="s">
        <v>1547</v>
      </c>
      <c r="AT1387" t="e">
        <v>#N/A</v>
      </c>
      <c r="AU1387" t="s">
        <v>1547</v>
      </c>
      <c r="AV1387" t="s">
        <v>1744</v>
      </c>
      <c r="AW1387" t="s">
        <v>1744</v>
      </c>
      <c r="AX1387" t="s">
        <v>1740</v>
      </c>
      <c r="AY1387" t="s">
        <v>1744</v>
      </c>
      <c r="AZ1387" t="s">
        <v>1547</v>
      </c>
      <c r="BA1387" t="s">
        <v>1953</v>
      </c>
      <c r="BB1387" t="s">
        <v>1547</v>
      </c>
      <c r="BC1387" t="s">
        <v>1547</v>
      </c>
      <c r="BD1387" t="s">
        <v>1547</v>
      </c>
      <c r="BE1387" t="s">
        <v>4421</v>
      </c>
      <c r="BF1387">
        <v>1013</v>
      </c>
      <c r="BG1387">
        <v>1346</v>
      </c>
      <c r="BH1387">
        <v>0</v>
      </c>
      <c r="BI1387" t="s">
        <v>1547</v>
      </c>
      <c r="BJ1387">
        <v>0</v>
      </c>
      <c r="BK1387">
        <v>0</v>
      </c>
      <c r="BL1387">
        <v>2</v>
      </c>
      <c r="BM1387" t="s">
        <v>1739</v>
      </c>
      <c r="BN1387" t="s">
        <v>4422</v>
      </c>
      <c r="BO1387" t="s">
        <v>10331</v>
      </c>
      <c r="BP1387" t="e" cm="1">
        <v>#N/A</v>
      </c>
      <c r="BQ1387" t="s">
        <v>1547</v>
      </c>
      <c r="BR1387" t="s">
        <v>1954</v>
      </c>
      <c r="BS1387">
        <v>106</v>
      </c>
      <c r="BT1387" t="s">
        <v>7031</v>
      </c>
      <c r="BU1387" t="s">
        <v>16349</v>
      </c>
      <c r="BV1387">
        <v>0</v>
      </c>
      <c r="BW1387" t="s">
        <v>1744</v>
      </c>
      <c r="BX1387" t="s">
        <v>1744</v>
      </c>
      <c r="BY1387" t="s">
        <v>1744</v>
      </c>
      <c r="BZ1387" t="s">
        <v>1547</v>
      </c>
      <c r="CA1387" t="s">
        <v>1744</v>
      </c>
      <c r="CB1387" t="s">
        <v>1547</v>
      </c>
      <c r="CC1387"/>
      <c r="CD1387" t="s">
        <v>998</v>
      </c>
      <c r="CE1387">
        <v>0</v>
      </c>
      <c r="CF1387" t="s">
        <v>10358</v>
      </c>
      <c r="CG1387" t="s">
        <v>10359</v>
      </c>
      <c r="CH1387">
        <v>0</v>
      </c>
      <c r="CI1387" t="s">
        <v>1547</v>
      </c>
      <c r="CJ1387" t="s">
        <v>1547</v>
      </c>
      <c r="CK1387" t="s">
        <v>4405</v>
      </c>
      <c r="CL1387"/>
      <c r="CM1387"/>
      <c r="CN1387" t="s">
        <v>1547</v>
      </c>
      <c r="CO1387" t="s">
        <v>1547</v>
      </c>
      <c r="CP1387" t="s">
        <v>1547</v>
      </c>
      <c r="CQ1387" t="s">
        <v>1547</v>
      </c>
      <c r="CR1387" t="s">
        <v>1547</v>
      </c>
      <c r="CS1387">
        <v>0</v>
      </c>
      <c r="CT1387" t="s">
        <v>1547</v>
      </c>
      <c r="CU1387" t="s">
        <v>1547</v>
      </c>
      <c r="CV1387" t="s">
        <v>1547</v>
      </c>
      <c r="CW1387" t="s">
        <v>1547</v>
      </c>
      <c r="CX1387" t="s">
        <v>1547</v>
      </c>
      <c r="CY1387">
        <v>1385</v>
      </c>
      <c r="CZ1387" t="s">
        <v>11509</v>
      </c>
      <c r="DA1387" t="s">
        <v>1547</v>
      </c>
      <c r="DB1387" t="s">
        <v>1881</v>
      </c>
      <c r="DC1387" t="s">
        <v>1882</v>
      </c>
      <c r="DD1387" t="s">
        <v>1547</v>
      </c>
      <c r="DE1387" t="s">
        <v>1547</v>
      </c>
      <c r="DF1387">
        <v>0</v>
      </c>
      <c r="DG1387" t="s">
        <v>1547</v>
      </c>
      <c r="DH1387" t="s">
        <v>1547</v>
      </c>
      <c r="DI1387" t="s">
        <v>1892</v>
      </c>
      <c r="DJ1387" t="e">
        <v>#N/A</v>
      </c>
      <c r="DK1387"/>
      <c r="DL1387" t="s">
        <v>1892</v>
      </c>
      <c r="DM1387">
        <v>9</v>
      </c>
      <c r="DN1387" t="s">
        <v>1883</v>
      </c>
      <c r="DO1387" t="s">
        <v>4405</v>
      </c>
      <c r="DP1387" t="b">
        <v>1</v>
      </c>
      <c r="DQ1387" t="b">
        <v>0</v>
      </c>
      <c r="DR1387" t="b">
        <v>0</v>
      </c>
      <c r="DS1387" t="b">
        <v>0</v>
      </c>
      <c r="DT1387" t="b">
        <v>0</v>
      </c>
      <c r="DU1387" t="b">
        <v>1</v>
      </c>
      <c r="DV1387" t="b">
        <v>0</v>
      </c>
      <c r="DW1387">
        <v>0</v>
      </c>
      <c r="DX1387" t="b">
        <v>0</v>
      </c>
      <c r="DY1387" t="b">
        <v>0</v>
      </c>
      <c r="DZ1387" t="b">
        <v>0</v>
      </c>
      <c r="EA1387" t="b">
        <v>0</v>
      </c>
      <c r="EB1387" t="b">
        <v>0</v>
      </c>
      <c r="EC1387" t="b">
        <v>0</v>
      </c>
      <c r="ED1387" t="b">
        <v>0</v>
      </c>
      <c r="EE1387" t="b">
        <v>1</v>
      </c>
      <c r="EF1387" t="b">
        <v>0</v>
      </c>
      <c r="EG1387" t="b" cm="1">
        <v>0</v>
      </c>
      <c r="EH1387" t="b">
        <v>0</v>
      </c>
      <c r="EI1387" t="b">
        <v>0</v>
      </c>
      <c r="EJ1387" t="b">
        <v>1</v>
      </c>
      <c r="EK1387" t="s">
        <v>1956</v>
      </c>
      <c r="EL1387">
        <v>1</v>
      </c>
      <c r="EM1387">
        <v>0</v>
      </c>
      <c r="EN1387" t="b">
        <v>1</v>
      </c>
    </row>
    <row r="1388" spans="1:144" ht="15.75">
      <c r="A1388"/>
      <c r="B1388" t="s">
        <v>4405</v>
      </c>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s="108" t="s">
        <v>43</v>
      </c>
      <c r="AP1388" t="s">
        <v>2868</v>
      </c>
      <c r="AQ1388">
        <v>90</v>
      </c>
      <c r="AR1388" t="s">
        <v>1547</v>
      </c>
      <c r="AS1388" t="s">
        <v>1547</v>
      </c>
      <c r="AT1388" t="e">
        <v>#N/A</v>
      </c>
      <c r="AU1388" t="s">
        <v>1547</v>
      </c>
      <c r="AV1388" t="s">
        <v>1744</v>
      </c>
      <c r="AW1388" t="s">
        <v>1744</v>
      </c>
      <c r="AX1388" t="s">
        <v>1740</v>
      </c>
      <c r="AY1388" t="s">
        <v>1744</v>
      </c>
      <c r="AZ1388" t="s">
        <v>1547</v>
      </c>
      <c r="BA1388" t="s">
        <v>1953</v>
      </c>
      <c r="BB1388" t="s">
        <v>1547</v>
      </c>
      <c r="BC1388" t="s">
        <v>1547</v>
      </c>
      <c r="BD1388" t="s">
        <v>1547</v>
      </c>
      <c r="BE1388" t="s">
        <v>4421</v>
      </c>
      <c r="BF1388">
        <v>1013</v>
      </c>
      <c r="BG1388">
        <v>1346</v>
      </c>
      <c r="BH1388">
        <v>0</v>
      </c>
      <c r="BI1388" t="s">
        <v>1547</v>
      </c>
      <c r="BJ1388">
        <v>0</v>
      </c>
      <c r="BK1388">
        <v>0</v>
      </c>
      <c r="BL1388">
        <v>2</v>
      </c>
      <c r="BM1388" t="s">
        <v>1739</v>
      </c>
      <c r="BN1388" t="s">
        <v>4422</v>
      </c>
      <c r="BO1388" t="s">
        <v>10331</v>
      </c>
      <c r="BP1388" t="e" cm="1">
        <v>#N/A</v>
      </c>
      <c r="BQ1388" t="s">
        <v>1547</v>
      </c>
      <c r="BR1388" t="s">
        <v>1954</v>
      </c>
      <c r="BS1388">
        <v>107</v>
      </c>
      <c r="BT1388" t="s">
        <v>7039</v>
      </c>
      <c r="BU1388" t="s">
        <v>16350</v>
      </c>
      <c r="BV1388">
        <v>0</v>
      </c>
      <c r="BW1388" t="s">
        <v>1744</v>
      </c>
      <c r="BX1388" t="s">
        <v>1744</v>
      </c>
      <c r="BY1388" t="s">
        <v>1744</v>
      </c>
      <c r="BZ1388" t="s">
        <v>1547</v>
      </c>
      <c r="CA1388" t="s">
        <v>1744</v>
      </c>
      <c r="CB1388" t="s">
        <v>1547</v>
      </c>
      <c r="CC1388"/>
      <c r="CD1388" t="s">
        <v>998</v>
      </c>
      <c r="CE1388">
        <v>0</v>
      </c>
      <c r="CF1388" t="s">
        <v>10358</v>
      </c>
      <c r="CG1388" t="s">
        <v>10359</v>
      </c>
      <c r="CH1388">
        <v>0</v>
      </c>
      <c r="CI1388" t="s">
        <v>1547</v>
      </c>
      <c r="CJ1388" t="s">
        <v>1547</v>
      </c>
      <c r="CK1388" t="s">
        <v>4405</v>
      </c>
      <c r="CL1388"/>
      <c r="CM1388"/>
      <c r="CN1388" t="s">
        <v>1547</v>
      </c>
      <c r="CO1388" t="s">
        <v>1547</v>
      </c>
      <c r="CP1388" t="s">
        <v>1547</v>
      </c>
      <c r="CQ1388" t="s">
        <v>1547</v>
      </c>
      <c r="CR1388" t="s">
        <v>1547</v>
      </c>
      <c r="CS1388">
        <v>0</v>
      </c>
      <c r="CT1388" t="s">
        <v>1547</v>
      </c>
      <c r="CU1388" t="s">
        <v>1547</v>
      </c>
      <c r="CV1388" t="s">
        <v>1547</v>
      </c>
      <c r="CW1388" t="s">
        <v>1547</v>
      </c>
      <c r="CX1388" t="s">
        <v>1547</v>
      </c>
      <c r="CY1388">
        <v>1386</v>
      </c>
      <c r="CZ1388" t="s">
        <v>11512</v>
      </c>
      <c r="DA1388" t="s">
        <v>1547</v>
      </c>
      <c r="DB1388" t="s">
        <v>1881</v>
      </c>
      <c r="DC1388" t="s">
        <v>1882</v>
      </c>
      <c r="DD1388" t="s">
        <v>1547</v>
      </c>
      <c r="DE1388" t="s">
        <v>1547</v>
      </c>
      <c r="DF1388">
        <v>0</v>
      </c>
      <c r="DG1388" t="s">
        <v>1547</v>
      </c>
      <c r="DH1388" t="s">
        <v>1547</v>
      </c>
      <c r="DI1388" t="s">
        <v>1892</v>
      </c>
      <c r="DJ1388" t="e">
        <v>#N/A</v>
      </c>
      <c r="DK1388"/>
      <c r="DL1388" t="s">
        <v>1892</v>
      </c>
      <c r="DM1388">
        <v>9</v>
      </c>
      <c r="DN1388" t="s">
        <v>1883</v>
      </c>
      <c r="DO1388" t="s">
        <v>4405</v>
      </c>
      <c r="DP1388" t="b">
        <v>1</v>
      </c>
      <c r="DQ1388" t="b">
        <v>0</v>
      </c>
      <c r="DR1388" t="b">
        <v>0</v>
      </c>
      <c r="DS1388" t="b">
        <v>0</v>
      </c>
      <c r="DT1388" t="b">
        <v>0</v>
      </c>
      <c r="DU1388" t="b">
        <v>1</v>
      </c>
      <c r="DV1388" t="b">
        <v>0</v>
      </c>
      <c r="DW1388">
        <v>0</v>
      </c>
      <c r="DX1388" t="b">
        <v>0</v>
      </c>
      <c r="DY1388" t="b">
        <v>0</v>
      </c>
      <c r="DZ1388" t="b">
        <v>0</v>
      </c>
      <c r="EA1388" t="b">
        <v>0</v>
      </c>
      <c r="EB1388" t="b">
        <v>0</v>
      </c>
      <c r="EC1388" t="b">
        <v>0</v>
      </c>
      <c r="ED1388" t="b">
        <v>0</v>
      </c>
      <c r="EE1388" t="b">
        <v>1</v>
      </c>
      <c r="EF1388" t="b">
        <v>0</v>
      </c>
      <c r="EG1388" t="b" cm="1">
        <v>0</v>
      </c>
      <c r="EH1388" t="b">
        <v>0</v>
      </c>
      <c r="EI1388" t="b">
        <v>0</v>
      </c>
      <c r="EJ1388" t="b">
        <v>1</v>
      </c>
      <c r="EK1388" t="s">
        <v>1956</v>
      </c>
      <c r="EL1388">
        <v>1</v>
      </c>
      <c r="EM1388">
        <v>0</v>
      </c>
      <c r="EN1388" t="b">
        <v>1</v>
      </c>
    </row>
    <row r="1389" spans="1:144" ht="15.75">
      <c r="A1389"/>
      <c r="B1389" t="s">
        <v>4405</v>
      </c>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s="108" t="s">
        <v>43</v>
      </c>
      <c r="AP1389" t="s">
        <v>2868</v>
      </c>
      <c r="AQ1389">
        <v>91</v>
      </c>
      <c r="AR1389" t="s">
        <v>1547</v>
      </c>
      <c r="AS1389" t="s">
        <v>1547</v>
      </c>
      <c r="AT1389" t="e">
        <v>#N/A</v>
      </c>
      <c r="AU1389" t="s">
        <v>1547</v>
      </c>
      <c r="AV1389" t="s">
        <v>1744</v>
      </c>
      <c r="AW1389" t="s">
        <v>1744</v>
      </c>
      <c r="AX1389" t="s">
        <v>1740</v>
      </c>
      <c r="AY1389" t="s">
        <v>1744</v>
      </c>
      <c r="AZ1389" t="s">
        <v>1547</v>
      </c>
      <c r="BA1389" t="s">
        <v>1953</v>
      </c>
      <c r="BB1389" t="s">
        <v>1547</v>
      </c>
      <c r="BC1389" t="s">
        <v>1547</v>
      </c>
      <c r="BD1389" t="s">
        <v>1547</v>
      </c>
      <c r="BE1389" t="s">
        <v>4421</v>
      </c>
      <c r="BF1389">
        <v>1013</v>
      </c>
      <c r="BG1389">
        <v>1346</v>
      </c>
      <c r="BH1389">
        <v>0</v>
      </c>
      <c r="BI1389" t="s">
        <v>1547</v>
      </c>
      <c r="BJ1389">
        <v>0</v>
      </c>
      <c r="BK1389">
        <v>0</v>
      </c>
      <c r="BL1389">
        <v>2</v>
      </c>
      <c r="BM1389" t="s">
        <v>1739</v>
      </c>
      <c r="BN1389" t="s">
        <v>4422</v>
      </c>
      <c r="BO1389" t="s">
        <v>10331</v>
      </c>
      <c r="BP1389" t="e" cm="1">
        <v>#N/A</v>
      </c>
      <c r="BQ1389" t="s">
        <v>1547</v>
      </c>
      <c r="BR1389" t="s">
        <v>1954</v>
      </c>
      <c r="BS1389">
        <v>108</v>
      </c>
      <c r="BT1389" t="s">
        <v>7041</v>
      </c>
      <c r="BU1389" t="s">
        <v>16351</v>
      </c>
      <c r="BV1389">
        <v>0</v>
      </c>
      <c r="BW1389" t="s">
        <v>1744</v>
      </c>
      <c r="BX1389" t="s">
        <v>1744</v>
      </c>
      <c r="BY1389" t="s">
        <v>1744</v>
      </c>
      <c r="BZ1389" t="s">
        <v>1547</v>
      </c>
      <c r="CA1389" t="s">
        <v>1744</v>
      </c>
      <c r="CB1389" t="s">
        <v>1547</v>
      </c>
      <c r="CC1389"/>
      <c r="CD1389" t="s">
        <v>998</v>
      </c>
      <c r="CE1389">
        <v>0</v>
      </c>
      <c r="CF1389" t="s">
        <v>10358</v>
      </c>
      <c r="CG1389" t="s">
        <v>10359</v>
      </c>
      <c r="CH1389">
        <v>0</v>
      </c>
      <c r="CI1389" t="s">
        <v>1547</v>
      </c>
      <c r="CJ1389" t="s">
        <v>1547</v>
      </c>
      <c r="CK1389" t="s">
        <v>4405</v>
      </c>
      <c r="CL1389"/>
      <c r="CM1389"/>
      <c r="CN1389" t="s">
        <v>1547</v>
      </c>
      <c r="CO1389" t="s">
        <v>1547</v>
      </c>
      <c r="CP1389" t="s">
        <v>1547</v>
      </c>
      <c r="CQ1389" t="s">
        <v>1547</v>
      </c>
      <c r="CR1389" t="s">
        <v>1547</v>
      </c>
      <c r="CS1389">
        <v>0</v>
      </c>
      <c r="CT1389" t="s">
        <v>1547</v>
      </c>
      <c r="CU1389" t="s">
        <v>1547</v>
      </c>
      <c r="CV1389" t="s">
        <v>1547</v>
      </c>
      <c r="CW1389" t="s">
        <v>1547</v>
      </c>
      <c r="CX1389" t="s">
        <v>1547</v>
      </c>
      <c r="CY1389">
        <v>1387</v>
      </c>
      <c r="CZ1389" t="s">
        <v>11521</v>
      </c>
      <c r="DA1389" t="s">
        <v>1547</v>
      </c>
      <c r="DB1389" t="s">
        <v>1881</v>
      </c>
      <c r="DC1389" t="s">
        <v>1882</v>
      </c>
      <c r="DD1389" t="s">
        <v>1547</v>
      </c>
      <c r="DE1389" t="s">
        <v>1547</v>
      </c>
      <c r="DF1389">
        <v>0</v>
      </c>
      <c r="DG1389" t="s">
        <v>1547</v>
      </c>
      <c r="DH1389" t="s">
        <v>1547</v>
      </c>
      <c r="DI1389" t="s">
        <v>1892</v>
      </c>
      <c r="DJ1389" t="e">
        <v>#N/A</v>
      </c>
      <c r="DK1389"/>
      <c r="DL1389" t="s">
        <v>1892</v>
      </c>
      <c r="DM1389">
        <v>9</v>
      </c>
      <c r="DN1389" t="s">
        <v>1883</v>
      </c>
      <c r="DO1389" t="s">
        <v>4405</v>
      </c>
      <c r="DP1389" t="b">
        <v>1</v>
      </c>
      <c r="DQ1389" t="b">
        <v>0</v>
      </c>
      <c r="DR1389" t="b">
        <v>0</v>
      </c>
      <c r="DS1389" t="b">
        <v>0</v>
      </c>
      <c r="DT1389" t="b">
        <v>0</v>
      </c>
      <c r="DU1389" t="b">
        <v>1</v>
      </c>
      <c r="DV1389" t="b">
        <v>0</v>
      </c>
      <c r="DW1389">
        <v>0</v>
      </c>
      <c r="DX1389" t="b">
        <v>0</v>
      </c>
      <c r="DY1389" t="b">
        <v>0</v>
      </c>
      <c r="DZ1389" t="b">
        <v>0</v>
      </c>
      <c r="EA1389" t="b">
        <v>0</v>
      </c>
      <c r="EB1389" t="b">
        <v>0</v>
      </c>
      <c r="EC1389" t="b">
        <v>0</v>
      </c>
      <c r="ED1389" t="b">
        <v>0</v>
      </c>
      <c r="EE1389" t="b">
        <v>1</v>
      </c>
      <c r="EF1389" t="b">
        <v>0</v>
      </c>
      <c r="EG1389" t="b" cm="1">
        <v>0</v>
      </c>
      <c r="EH1389" t="b">
        <v>0</v>
      </c>
      <c r="EI1389" t="b">
        <v>0</v>
      </c>
      <c r="EJ1389" t="b">
        <v>1</v>
      </c>
      <c r="EK1389" t="s">
        <v>1956</v>
      </c>
      <c r="EL1389">
        <v>1</v>
      </c>
      <c r="EM1389">
        <v>0</v>
      </c>
      <c r="EN1389" t="b">
        <v>1</v>
      </c>
    </row>
    <row r="1390" spans="1:144" ht="15.75">
      <c r="A1390"/>
      <c r="B1390" t="s">
        <v>4405</v>
      </c>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s="108" t="s">
        <v>43</v>
      </c>
      <c r="AP1390" t="s">
        <v>2868</v>
      </c>
      <c r="AQ1390">
        <v>92</v>
      </c>
      <c r="AR1390" t="s">
        <v>1547</v>
      </c>
      <c r="AS1390" t="s">
        <v>1547</v>
      </c>
      <c r="AT1390" t="e">
        <v>#N/A</v>
      </c>
      <c r="AU1390" t="s">
        <v>1547</v>
      </c>
      <c r="AV1390" t="s">
        <v>1744</v>
      </c>
      <c r="AW1390" t="s">
        <v>1744</v>
      </c>
      <c r="AX1390" t="s">
        <v>1740</v>
      </c>
      <c r="AY1390" t="s">
        <v>1744</v>
      </c>
      <c r="AZ1390" t="s">
        <v>1547</v>
      </c>
      <c r="BA1390" t="s">
        <v>1953</v>
      </c>
      <c r="BB1390" t="s">
        <v>1547</v>
      </c>
      <c r="BC1390" t="s">
        <v>1547</v>
      </c>
      <c r="BD1390" t="s">
        <v>1547</v>
      </c>
      <c r="BE1390" t="s">
        <v>4421</v>
      </c>
      <c r="BF1390">
        <v>1013</v>
      </c>
      <c r="BG1390">
        <v>1346</v>
      </c>
      <c r="BH1390">
        <v>0</v>
      </c>
      <c r="BI1390" t="s">
        <v>1547</v>
      </c>
      <c r="BJ1390">
        <v>0</v>
      </c>
      <c r="BK1390">
        <v>0</v>
      </c>
      <c r="BL1390">
        <v>2</v>
      </c>
      <c r="BM1390" t="s">
        <v>1739</v>
      </c>
      <c r="BN1390" t="s">
        <v>4422</v>
      </c>
      <c r="BO1390" t="s">
        <v>10331</v>
      </c>
      <c r="BP1390" t="e" cm="1">
        <v>#N/A</v>
      </c>
      <c r="BQ1390" t="s">
        <v>1547</v>
      </c>
      <c r="BR1390" t="s">
        <v>1954</v>
      </c>
      <c r="BS1390">
        <v>109</v>
      </c>
      <c r="BT1390" t="s">
        <v>7046</v>
      </c>
      <c r="BU1390" t="s">
        <v>16352</v>
      </c>
      <c r="BV1390">
        <v>0</v>
      </c>
      <c r="BW1390" t="s">
        <v>1744</v>
      </c>
      <c r="BX1390" t="s">
        <v>1744</v>
      </c>
      <c r="BY1390" t="s">
        <v>1744</v>
      </c>
      <c r="BZ1390" t="s">
        <v>1547</v>
      </c>
      <c r="CA1390" t="s">
        <v>1744</v>
      </c>
      <c r="CB1390" t="s">
        <v>1547</v>
      </c>
      <c r="CC1390"/>
      <c r="CD1390" t="s">
        <v>998</v>
      </c>
      <c r="CE1390">
        <v>0</v>
      </c>
      <c r="CF1390" t="s">
        <v>10358</v>
      </c>
      <c r="CG1390" t="s">
        <v>10359</v>
      </c>
      <c r="CH1390">
        <v>0</v>
      </c>
      <c r="CI1390" t="s">
        <v>1547</v>
      </c>
      <c r="CJ1390" t="s">
        <v>1547</v>
      </c>
      <c r="CK1390" t="s">
        <v>4405</v>
      </c>
      <c r="CL1390"/>
      <c r="CM1390"/>
      <c r="CN1390" t="s">
        <v>1547</v>
      </c>
      <c r="CO1390" t="s">
        <v>1547</v>
      </c>
      <c r="CP1390" t="s">
        <v>1547</v>
      </c>
      <c r="CQ1390" t="s">
        <v>1547</v>
      </c>
      <c r="CR1390" t="s">
        <v>1547</v>
      </c>
      <c r="CS1390">
        <v>0</v>
      </c>
      <c r="CT1390" t="s">
        <v>1547</v>
      </c>
      <c r="CU1390" t="s">
        <v>1547</v>
      </c>
      <c r="CV1390" t="s">
        <v>1547</v>
      </c>
      <c r="CW1390" t="s">
        <v>1547</v>
      </c>
      <c r="CX1390" t="s">
        <v>1547</v>
      </c>
      <c r="CY1390">
        <v>1388</v>
      </c>
      <c r="CZ1390" t="s">
        <v>11529</v>
      </c>
      <c r="DA1390" t="s">
        <v>1547</v>
      </c>
      <c r="DB1390" t="s">
        <v>1881</v>
      </c>
      <c r="DC1390" t="s">
        <v>1882</v>
      </c>
      <c r="DD1390" t="s">
        <v>1547</v>
      </c>
      <c r="DE1390" t="s">
        <v>1547</v>
      </c>
      <c r="DF1390">
        <v>0</v>
      </c>
      <c r="DG1390" t="s">
        <v>1547</v>
      </c>
      <c r="DH1390" t="s">
        <v>1547</v>
      </c>
      <c r="DI1390" t="s">
        <v>1892</v>
      </c>
      <c r="DJ1390" t="e">
        <v>#N/A</v>
      </c>
      <c r="DK1390"/>
      <c r="DL1390" t="s">
        <v>1892</v>
      </c>
      <c r="DM1390">
        <v>9</v>
      </c>
      <c r="DN1390" t="s">
        <v>1883</v>
      </c>
      <c r="DO1390" t="s">
        <v>4405</v>
      </c>
      <c r="DP1390" t="b">
        <v>1</v>
      </c>
      <c r="DQ1390" t="b">
        <v>0</v>
      </c>
      <c r="DR1390" t="b">
        <v>0</v>
      </c>
      <c r="DS1390" t="b">
        <v>0</v>
      </c>
      <c r="DT1390" t="b">
        <v>0</v>
      </c>
      <c r="DU1390" t="b">
        <v>1</v>
      </c>
      <c r="DV1390" t="b">
        <v>0</v>
      </c>
      <c r="DW1390">
        <v>0</v>
      </c>
      <c r="DX1390" t="b">
        <v>0</v>
      </c>
      <c r="DY1390" t="b">
        <v>0</v>
      </c>
      <c r="DZ1390" t="b">
        <v>0</v>
      </c>
      <c r="EA1390" t="b">
        <v>0</v>
      </c>
      <c r="EB1390" t="b">
        <v>0</v>
      </c>
      <c r="EC1390" t="b">
        <v>0</v>
      </c>
      <c r="ED1390" t="b">
        <v>0</v>
      </c>
      <c r="EE1390" t="b">
        <v>1</v>
      </c>
      <c r="EF1390" t="b">
        <v>0</v>
      </c>
      <c r="EG1390" t="b" cm="1">
        <v>0</v>
      </c>
      <c r="EH1390" t="b">
        <v>0</v>
      </c>
      <c r="EI1390" t="b">
        <v>0</v>
      </c>
      <c r="EJ1390" t="b">
        <v>1</v>
      </c>
      <c r="EK1390" t="s">
        <v>1956</v>
      </c>
      <c r="EL1390">
        <v>1</v>
      </c>
      <c r="EM1390">
        <v>0</v>
      </c>
      <c r="EN1390" t="b">
        <v>1</v>
      </c>
    </row>
    <row r="1391" spans="1:144" ht="15.75">
      <c r="A1391"/>
      <c r="B1391" t="s">
        <v>4405</v>
      </c>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s="108" t="s">
        <v>43</v>
      </c>
      <c r="AP1391" t="s">
        <v>2868</v>
      </c>
      <c r="AQ1391">
        <v>93</v>
      </c>
      <c r="AR1391" t="s">
        <v>1547</v>
      </c>
      <c r="AS1391" t="s">
        <v>1547</v>
      </c>
      <c r="AT1391" t="e">
        <v>#N/A</v>
      </c>
      <c r="AU1391" t="s">
        <v>1547</v>
      </c>
      <c r="AV1391" t="s">
        <v>1744</v>
      </c>
      <c r="AW1391" t="s">
        <v>1744</v>
      </c>
      <c r="AX1391" t="s">
        <v>1740</v>
      </c>
      <c r="AY1391" t="s">
        <v>1744</v>
      </c>
      <c r="AZ1391" t="s">
        <v>1547</v>
      </c>
      <c r="BA1391" t="s">
        <v>1953</v>
      </c>
      <c r="BB1391" t="s">
        <v>1547</v>
      </c>
      <c r="BC1391" t="s">
        <v>1547</v>
      </c>
      <c r="BD1391" t="s">
        <v>1547</v>
      </c>
      <c r="BE1391" t="s">
        <v>4421</v>
      </c>
      <c r="BF1391">
        <v>1013</v>
      </c>
      <c r="BG1391">
        <v>1346</v>
      </c>
      <c r="BH1391">
        <v>0</v>
      </c>
      <c r="BI1391" t="s">
        <v>1547</v>
      </c>
      <c r="BJ1391">
        <v>0</v>
      </c>
      <c r="BK1391">
        <v>0</v>
      </c>
      <c r="BL1391">
        <v>2</v>
      </c>
      <c r="BM1391" t="s">
        <v>1739</v>
      </c>
      <c r="BN1391" t="s">
        <v>4422</v>
      </c>
      <c r="BO1391" t="s">
        <v>10331</v>
      </c>
      <c r="BP1391" t="e" cm="1">
        <v>#N/A</v>
      </c>
      <c r="BQ1391" t="s">
        <v>1547</v>
      </c>
      <c r="BR1391" t="s">
        <v>1954</v>
      </c>
      <c r="BS1391">
        <v>110</v>
      </c>
      <c r="BT1391" t="s">
        <v>7052</v>
      </c>
      <c r="BU1391" t="s">
        <v>16353</v>
      </c>
      <c r="BV1391">
        <v>0</v>
      </c>
      <c r="BW1391" t="s">
        <v>1744</v>
      </c>
      <c r="BX1391" t="s">
        <v>1744</v>
      </c>
      <c r="BY1391" t="s">
        <v>1744</v>
      </c>
      <c r="BZ1391" t="s">
        <v>1547</v>
      </c>
      <c r="CA1391" t="s">
        <v>1744</v>
      </c>
      <c r="CB1391" t="s">
        <v>1547</v>
      </c>
      <c r="CC1391"/>
      <c r="CD1391" t="s">
        <v>998</v>
      </c>
      <c r="CE1391">
        <v>0</v>
      </c>
      <c r="CF1391" t="s">
        <v>10358</v>
      </c>
      <c r="CG1391" t="s">
        <v>10359</v>
      </c>
      <c r="CH1391">
        <v>0</v>
      </c>
      <c r="CI1391" t="s">
        <v>1547</v>
      </c>
      <c r="CJ1391" t="s">
        <v>1547</v>
      </c>
      <c r="CK1391" t="s">
        <v>4405</v>
      </c>
      <c r="CL1391"/>
      <c r="CM1391"/>
      <c r="CN1391" t="s">
        <v>1547</v>
      </c>
      <c r="CO1391" t="s">
        <v>1547</v>
      </c>
      <c r="CP1391" t="s">
        <v>1547</v>
      </c>
      <c r="CQ1391" t="s">
        <v>1547</v>
      </c>
      <c r="CR1391" t="s">
        <v>1547</v>
      </c>
      <c r="CS1391">
        <v>0</v>
      </c>
      <c r="CT1391" t="s">
        <v>1547</v>
      </c>
      <c r="CU1391" t="s">
        <v>1547</v>
      </c>
      <c r="CV1391" t="s">
        <v>1547</v>
      </c>
      <c r="CW1391" t="s">
        <v>1547</v>
      </c>
      <c r="CX1391" t="s">
        <v>1547</v>
      </c>
      <c r="CY1391">
        <v>1389</v>
      </c>
      <c r="CZ1391" t="s">
        <v>11537</v>
      </c>
      <c r="DA1391" t="s">
        <v>1547</v>
      </c>
      <c r="DB1391" t="s">
        <v>1881</v>
      </c>
      <c r="DC1391" t="s">
        <v>1882</v>
      </c>
      <c r="DD1391" t="s">
        <v>1547</v>
      </c>
      <c r="DE1391" t="s">
        <v>1547</v>
      </c>
      <c r="DF1391">
        <v>0</v>
      </c>
      <c r="DG1391" t="s">
        <v>1547</v>
      </c>
      <c r="DH1391" t="s">
        <v>1547</v>
      </c>
      <c r="DI1391" t="s">
        <v>1892</v>
      </c>
      <c r="DJ1391" t="e">
        <v>#N/A</v>
      </c>
      <c r="DK1391"/>
      <c r="DL1391" t="s">
        <v>1892</v>
      </c>
      <c r="DM1391">
        <v>9</v>
      </c>
      <c r="DN1391" t="s">
        <v>1883</v>
      </c>
      <c r="DO1391" t="s">
        <v>4405</v>
      </c>
      <c r="DP1391" t="b">
        <v>1</v>
      </c>
      <c r="DQ1391" t="b">
        <v>0</v>
      </c>
      <c r="DR1391" t="b">
        <v>0</v>
      </c>
      <c r="DS1391" t="b">
        <v>0</v>
      </c>
      <c r="DT1391" t="b">
        <v>0</v>
      </c>
      <c r="DU1391" t="b">
        <v>1</v>
      </c>
      <c r="DV1391" t="b">
        <v>0</v>
      </c>
      <c r="DW1391">
        <v>0</v>
      </c>
      <c r="DX1391" t="b">
        <v>0</v>
      </c>
      <c r="DY1391" t="b">
        <v>0</v>
      </c>
      <c r="DZ1391" t="b">
        <v>0</v>
      </c>
      <c r="EA1391" t="b">
        <v>0</v>
      </c>
      <c r="EB1391" t="b">
        <v>0</v>
      </c>
      <c r="EC1391" t="b">
        <v>0</v>
      </c>
      <c r="ED1391" t="b">
        <v>0</v>
      </c>
      <c r="EE1391" t="b">
        <v>1</v>
      </c>
      <c r="EF1391" t="b">
        <v>0</v>
      </c>
      <c r="EG1391" t="b" cm="1">
        <v>0</v>
      </c>
      <c r="EH1391" t="b">
        <v>0</v>
      </c>
      <c r="EI1391" t="b">
        <v>0</v>
      </c>
      <c r="EJ1391" t="b">
        <v>1</v>
      </c>
      <c r="EK1391" t="s">
        <v>1956</v>
      </c>
      <c r="EL1391">
        <v>1</v>
      </c>
      <c r="EM1391">
        <v>0</v>
      </c>
      <c r="EN1391" t="b">
        <v>1</v>
      </c>
    </row>
    <row r="1392" spans="1:144" ht="15.75">
      <c r="A1392"/>
      <c r="B1392" t="s">
        <v>4405</v>
      </c>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s="108" t="s">
        <v>43</v>
      </c>
      <c r="AP1392" t="s">
        <v>2868</v>
      </c>
      <c r="AQ1392">
        <v>94</v>
      </c>
      <c r="AR1392" t="s">
        <v>1547</v>
      </c>
      <c r="AS1392" t="s">
        <v>1547</v>
      </c>
      <c r="AT1392" t="e">
        <v>#N/A</v>
      </c>
      <c r="AU1392" t="s">
        <v>1547</v>
      </c>
      <c r="AV1392" t="s">
        <v>1744</v>
      </c>
      <c r="AW1392" t="s">
        <v>1744</v>
      </c>
      <c r="AX1392" t="s">
        <v>1740</v>
      </c>
      <c r="AY1392" t="s">
        <v>1744</v>
      </c>
      <c r="AZ1392" t="s">
        <v>1547</v>
      </c>
      <c r="BA1392" t="s">
        <v>1953</v>
      </c>
      <c r="BB1392" t="s">
        <v>1547</v>
      </c>
      <c r="BC1392" t="s">
        <v>1547</v>
      </c>
      <c r="BD1392" t="s">
        <v>1547</v>
      </c>
      <c r="BE1392" t="s">
        <v>4421</v>
      </c>
      <c r="BF1392">
        <v>1013</v>
      </c>
      <c r="BG1392">
        <v>1346</v>
      </c>
      <c r="BH1392">
        <v>0</v>
      </c>
      <c r="BI1392" t="s">
        <v>1547</v>
      </c>
      <c r="BJ1392">
        <v>0</v>
      </c>
      <c r="BK1392">
        <v>0</v>
      </c>
      <c r="BL1392">
        <v>2</v>
      </c>
      <c r="BM1392" t="s">
        <v>1739</v>
      </c>
      <c r="BN1392" t="s">
        <v>4422</v>
      </c>
      <c r="BO1392" t="s">
        <v>10331</v>
      </c>
      <c r="BP1392" t="e" cm="1">
        <v>#N/A</v>
      </c>
      <c r="BQ1392" t="s">
        <v>1547</v>
      </c>
      <c r="BR1392" t="s">
        <v>1954</v>
      </c>
      <c r="BS1392">
        <v>111</v>
      </c>
      <c r="BT1392" t="s">
        <v>7058</v>
      </c>
      <c r="BU1392" t="s">
        <v>16354</v>
      </c>
      <c r="BV1392">
        <v>0</v>
      </c>
      <c r="BW1392" t="s">
        <v>1744</v>
      </c>
      <c r="BX1392" t="s">
        <v>1744</v>
      </c>
      <c r="BY1392" t="s">
        <v>1744</v>
      </c>
      <c r="BZ1392" t="s">
        <v>1547</v>
      </c>
      <c r="CA1392" t="s">
        <v>1744</v>
      </c>
      <c r="CB1392" t="s">
        <v>1547</v>
      </c>
      <c r="CC1392"/>
      <c r="CD1392" t="s">
        <v>998</v>
      </c>
      <c r="CE1392">
        <v>0</v>
      </c>
      <c r="CF1392" t="s">
        <v>10358</v>
      </c>
      <c r="CG1392" t="s">
        <v>10359</v>
      </c>
      <c r="CH1392">
        <v>0</v>
      </c>
      <c r="CI1392" t="s">
        <v>1547</v>
      </c>
      <c r="CJ1392" t="s">
        <v>1547</v>
      </c>
      <c r="CK1392" t="s">
        <v>4405</v>
      </c>
      <c r="CL1392"/>
      <c r="CM1392"/>
      <c r="CN1392" t="s">
        <v>1547</v>
      </c>
      <c r="CO1392" t="s">
        <v>1547</v>
      </c>
      <c r="CP1392" t="s">
        <v>1547</v>
      </c>
      <c r="CQ1392" t="s">
        <v>1547</v>
      </c>
      <c r="CR1392" t="s">
        <v>1547</v>
      </c>
      <c r="CS1392">
        <v>0</v>
      </c>
      <c r="CT1392" t="s">
        <v>1547</v>
      </c>
      <c r="CU1392" t="s">
        <v>1547</v>
      </c>
      <c r="CV1392" t="s">
        <v>1547</v>
      </c>
      <c r="CW1392" t="s">
        <v>1547</v>
      </c>
      <c r="CX1392" t="s">
        <v>1547</v>
      </c>
      <c r="CY1392">
        <v>1390</v>
      </c>
      <c r="CZ1392" t="s">
        <v>11541</v>
      </c>
      <c r="DA1392" t="s">
        <v>1547</v>
      </c>
      <c r="DB1392" t="s">
        <v>1881</v>
      </c>
      <c r="DC1392" t="s">
        <v>1882</v>
      </c>
      <c r="DD1392" t="s">
        <v>1547</v>
      </c>
      <c r="DE1392" t="s">
        <v>1547</v>
      </c>
      <c r="DF1392">
        <v>0</v>
      </c>
      <c r="DG1392" t="s">
        <v>1547</v>
      </c>
      <c r="DH1392" t="s">
        <v>1547</v>
      </c>
      <c r="DI1392" t="s">
        <v>1892</v>
      </c>
      <c r="DJ1392" t="e">
        <v>#N/A</v>
      </c>
      <c r="DK1392"/>
      <c r="DL1392" t="s">
        <v>1892</v>
      </c>
      <c r="DM1392">
        <v>9</v>
      </c>
      <c r="DN1392" t="s">
        <v>1883</v>
      </c>
      <c r="DO1392" t="s">
        <v>4405</v>
      </c>
      <c r="DP1392" t="b">
        <v>1</v>
      </c>
      <c r="DQ1392" t="b">
        <v>0</v>
      </c>
      <c r="DR1392" t="b">
        <v>0</v>
      </c>
      <c r="DS1392" t="b">
        <v>0</v>
      </c>
      <c r="DT1392" t="b">
        <v>0</v>
      </c>
      <c r="DU1392" t="b">
        <v>1</v>
      </c>
      <c r="DV1392" t="b">
        <v>0</v>
      </c>
      <c r="DW1392">
        <v>0</v>
      </c>
      <c r="DX1392" t="b">
        <v>0</v>
      </c>
      <c r="DY1392" t="b">
        <v>0</v>
      </c>
      <c r="DZ1392" t="b">
        <v>0</v>
      </c>
      <c r="EA1392" t="b">
        <v>0</v>
      </c>
      <c r="EB1392" t="b">
        <v>0</v>
      </c>
      <c r="EC1392" t="b">
        <v>0</v>
      </c>
      <c r="ED1392" t="b">
        <v>0</v>
      </c>
      <c r="EE1392" t="b">
        <v>1</v>
      </c>
      <c r="EF1392" t="b">
        <v>0</v>
      </c>
      <c r="EG1392" t="b" cm="1">
        <v>0</v>
      </c>
      <c r="EH1392" t="b">
        <v>0</v>
      </c>
      <c r="EI1392" t="b">
        <v>0</v>
      </c>
      <c r="EJ1392" t="b">
        <v>1</v>
      </c>
      <c r="EK1392" t="s">
        <v>1956</v>
      </c>
      <c r="EL1392">
        <v>1</v>
      </c>
      <c r="EM1392">
        <v>0</v>
      </c>
      <c r="EN1392" t="b">
        <v>1</v>
      </c>
    </row>
    <row r="1393" spans="1:144" ht="15.75">
      <c r="A1393"/>
      <c r="B1393" t="s">
        <v>4405</v>
      </c>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s="108" t="s">
        <v>43</v>
      </c>
      <c r="AP1393" t="s">
        <v>2868</v>
      </c>
      <c r="AQ1393">
        <v>95</v>
      </c>
      <c r="AR1393" t="s">
        <v>1547</v>
      </c>
      <c r="AS1393" t="s">
        <v>1547</v>
      </c>
      <c r="AT1393" t="e">
        <v>#N/A</v>
      </c>
      <c r="AU1393" t="s">
        <v>1547</v>
      </c>
      <c r="AV1393" t="s">
        <v>1744</v>
      </c>
      <c r="AW1393" t="s">
        <v>1744</v>
      </c>
      <c r="AX1393" t="s">
        <v>1740</v>
      </c>
      <c r="AY1393" t="s">
        <v>1744</v>
      </c>
      <c r="AZ1393" t="s">
        <v>1547</v>
      </c>
      <c r="BA1393" t="s">
        <v>1953</v>
      </c>
      <c r="BB1393" t="s">
        <v>1547</v>
      </c>
      <c r="BC1393" t="s">
        <v>1547</v>
      </c>
      <c r="BD1393" t="s">
        <v>1547</v>
      </c>
      <c r="BE1393" t="s">
        <v>4421</v>
      </c>
      <c r="BF1393">
        <v>1013</v>
      </c>
      <c r="BG1393">
        <v>1346</v>
      </c>
      <c r="BH1393">
        <v>0</v>
      </c>
      <c r="BI1393" t="s">
        <v>1547</v>
      </c>
      <c r="BJ1393">
        <v>0</v>
      </c>
      <c r="BK1393">
        <v>0</v>
      </c>
      <c r="BL1393">
        <v>2</v>
      </c>
      <c r="BM1393" t="s">
        <v>1739</v>
      </c>
      <c r="BN1393" t="s">
        <v>4422</v>
      </c>
      <c r="BO1393" t="s">
        <v>10331</v>
      </c>
      <c r="BP1393" t="e" cm="1">
        <v>#N/A</v>
      </c>
      <c r="BQ1393" t="s">
        <v>1547</v>
      </c>
      <c r="BR1393" t="s">
        <v>1954</v>
      </c>
      <c r="BS1393">
        <v>112</v>
      </c>
      <c r="BT1393" t="s">
        <v>7065</v>
      </c>
      <c r="BU1393" t="s">
        <v>16355</v>
      </c>
      <c r="BV1393">
        <v>0</v>
      </c>
      <c r="BW1393" t="s">
        <v>1744</v>
      </c>
      <c r="BX1393" t="s">
        <v>1744</v>
      </c>
      <c r="BY1393" t="s">
        <v>1744</v>
      </c>
      <c r="BZ1393" t="s">
        <v>1547</v>
      </c>
      <c r="CA1393" t="s">
        <v>1744</v>
      </c>
      <c r="CB1393" t="s">
        <v>1547</v>
      </c>
      <c r="CC1393"/>
      <c r="CD1393" t="s">
        <v>998</v>
      </c>
      <c r="CE1393">
        <v>0</v>
      </c>
      <c r="CF1393" t="s">
        <v>10358</v>
      </c>
      <c r="CG1393" t="s">
        <v>10359</v>
      </c>
      <c r="CH1393">
        <v>0</v>
      </c>
      <c r="CI1393" t="s">
        <v>1547</v>
      </c>
      <c r="CJ1393" t="s">
        <v>1547</v>
      </c>
      <c r="CK1393" t="s">
        <v>4405</v>
      </c>
      <c r="CL1393"/>
      <c r="CM1393"/>
      <c r="CN1393" t="s">
        <v>1547</v>
      </c>
      <c r="CO1393" t="s">
        <v>1547</v>
      </c>
      <c r="CP1393" t="s">
        <v>1547</v>
      </c>
      <c r="CQ1393" t="s">
        <v>1547</v>
      </c>
      <c r="CR1393" t="s">
        <v>1547</v>
      </c>
      <c r="CS1393">
        <v>0</v>
      </c>
      <c r="CT1393" t="s">
        <v>1547</v>
      </c>
      <c r="CU1393" t="s">
        <v>1547</v>
      </c>
      <c r="CV1393" t="s">
        <v>1547</v>
      </c>
      <c r="CW1393" t="s">
        <v>1547</v>
      </c>
      <c r="CX1393" t="s">
        <v>1547</v>
      </c>
      <c r="CY1393">
        <v>1391</v>
      </c>
      <c r="CZ1393" t="s">
        <v>11546</v>
      </c>
      <c r="DA1393" t="s">
        <v>1547</v>
      </c>
      <c r="DB1393" t="s">
        <v>1881</v>
      </c>
      <c r="DC1393" t="s">
        <v>1882</v>
      </c>
      <c r="DD1393" t="s">
        <v>1547</v>
      </c>
      <c r="DE1393" t="s">
        <v>1547</v>
      </c>
      <c r="DF1393">
        <v>0</v>
      </c>
      <c r="DG1393" t="s">
        <v>1547</v>
      </c>
      <c r="DH1393" t="s">
        <v>1547</v>
      </c>
      <c r="DI1393" t="s">
        <v>1892</v>
      </c>
      <c r="DJ1393" t="e">
        <v>#N/A</v>
      </c>
      <c r="DK1393"/>
      <c r="DL1393" t="s">
        <v>1892</v>
      </c>
      <c r="DM1393">
        <v>9</v>
      </c>
      <c r="DN1393" t="s">
        <v>1883</v>
      </c>
      <c r="DO1393" t="s">
        <v>4405</v>
      </c>
      <c r="DP1393" t="b">
        <v>1</v>
      </c>
      <c r="DQ1393" t="b">
        <v>0</v>
      </c>
      <c r="DR1393" t="b">
        <v>0</v>
      </c>
      <c r="DS1393" t="b">
        <v>0</v>
      </c>
      <c r="DT1393" t="b">
        <v>0</v>
      </c>
      <c r="DU1393" t="b">
        <v>1</v>
      </c>
      <c r="DV1393" t="b">
        <v>0</v>
      </c>
      <c r="DW1393">
        <v>0</v>
      </c>
      <c r="DX1393" t="b">
        <v>0</v>
      </c>
      <c r="DY1393" t="b">
        <v>0</v>
      </c>
      <c r="DZ1393" t="b">
        <v>0</v>
      </c>
      <c r="EA1393" t="b">
        <v>0</v>
      </c>
      <c r="EB1393" t="b">
        <v>0</v>
      </c>
      <c r="EC1393" t="b">
        <v>0</v>
      </c>
      <c r="ED1393" t="b">
        <v>0</v>
      </c>
      <c r="EE1393" t="b">
        <v>1</v>
      </c>
      <c r="EF1393" t="b">
        <v>0</v>
      </c>
      <c r="EG1393" t="b" cm="1">
        <v>0</v>
      </c>
      <c r="EH1393" t="b">
        <v>0</v>
      </c>
      <c r="EI1393" t="b">
        <v>0</v>
      </c>
      <c r="EJ1393" t="b">
        <v>1</v>
      </c>
      <c r="EK1393" t="s">
        <v>1956</v>
      </c>
      <c r="EL1393">
        <v>1</v>
      </c>
      <c r="EM1393">
        <v>0</v>
      </c>
      <c r="EN1393" t="b">
        <v>1</v>
      </c>
    </row>
    <row r="1394" spans="1:144" ht="15.75">
      <c r="A1394"/>
      <c r="B1394" t="s">
        <v>4405</v>
      </c>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s="108" t="s">
        <v>43</v>
      </c>
      <c r="AP1394" t="s">
        <v>2868</v>
      </c>
      <c r="AQ1394">
        <v>96</v>
      </c>
      <c r="AR1394" t="s">
        <v>1547</v>
      </c>
      <c r="AS1394" t="s">
        <v>1547</v>
      </c>
      <c r="AT1394" t="e">
        <v>#N/A</v>
      </c>
      <c r="AU1394" t="s">
        <v>1547</v>
      </c>
      <c r="AV1394" t="s">
        <v>1744</v>
      </c>
      <c r="AW1394" t="s">
        <v>1744</v>
      </c>
      <c r="AX1394" t="s">
        <v>1740</v>
      </c>
      <c r="AY1394" t="s">
        <v>1744</v>
      </c>
      <c r="AZ1394" t="s">
        <v>1547</v>
      </c>
      <c r="BA1394" t="s">
        <v>1953</v>
      </c>
      <c r="BB1394" t="s">
        <v>1547</v>
      </c>
      <c r="BC1394" t="s">
        <v>1547</v>
      </c>
      <c r="BD1394" t="s">
        <v>1547</v>
      </c>
      <c r="BE1394" t="s">
        <v>4421</v>
      </c>
      <c r="BF1394">
        <v>1013</v>
      </c>
      <c r="BG1394">
        <v>1346</v>
      </c>
      <c r="BH1394">
        <v>0</v>
      </c>
      <c r="BI1394" t="s">
        <v>1547</v>
      </c>
      <c r="BJ1394">
        <v>0</v>
      </c>
      <c r="BK1394">
        <v>0</v>
      </c>
      <c r="BL1394">
        <v>2</v>
      </c>
      <c r="BM1394" t="s">
        <v>1739</v>
      </c>
      <c r="BN1394" t="s">
        <v>4422</v>
      </c>
      <c r="BO1394" t="s">
        <v>10331</v>
      </c>
      <c r="BP1394" t="e" cm="1">
        <v>#N/A</v>
      </c>
      <c r="BQ1394" t="s">
        <v>1547</v>
      </c>
      <c r="BR1394" t="s">
        <v>1954</v>
      </c>
      <c r="BS1394">
        <v>113</v>
      </c>
      <c r="BT1394" t="s">
        <v>7072</v>
      </c>
      <c r="BU1394" t="s">
        <v>16356</v>
      </c>
      <c r="BV1394">
        <v>0</v>
      </c>
      <c r="BW1394" t="s">
        <v>1744</v>
      </c>
      <c r="BX1394" t="s">
        <v>1744</v>
      </c>
      <c r="BY1394" t="s">
        <v>1744</v>
      </c>
      <c r="BZ1394" t="s">
        <v>1547</v>
      </c>
      <c r="CA1394" t="s">
        <v>1744</v>
      </c>
      <c r="CB1394" t="s">
        <v>1547</v>
      </c>
      <c r="CC1394"/>
      <c r="CD1394" t="s">
        <v>998</v>
      </c>
      <c r="CE1394">
        <v>0</v>
      </c>
      <c r="CF1394" t="s">
        <v>10358</v>
      </c>
      <c r="CG1394" t="s">
        <v>10359</v>
      </c>
      <c r="CH1394">
        <v>0</v>
      </c>
      <c r="CI1394" t="s">
        <v>1547</v>
      </c>
      <c r="CJ1394" t="s">
        <v>1547</v>
      </c>
      <c r="CK1394" t="s">
        <v>4405</v>
      </c>
      <c r="CL1394"/>
      <c r="CM1394"/>
      <c r="CN1394" t="s">
        <v>1547</v>
      </c>
      <c r="CO1394" t="s">
        <v>1547</v>
      </c>
      <c r="CP1394" t="s">
        <v>1547</v>
      </c>
      <c r="CQ1394" t="s">
        <v>1547</v>
      </c>
      <c r="CR1394" t="s">
        <v>1547</v>
      </c>
      <c r="CS1394">
        <v>0</v>
      </c>
      <c r="CT1394" t="s">
        <v>1547</v>
      </c>
      <c r="CU1394" t="s">
        <v>1547</v>
      </c>
      <c r="CV1394" t="s">
        <v>1547</v>
      </c>
      <c r="CW1394" t="s">
        <v>1547</v>
      </c>
      <c r="CX1394" t="s">
        <v>1547</v>
      </c>
      <c r="CY1394">
        <v>1392</v>
      </c>
      <c r="CZ1394" t="s">
        <v>11549</v>
      </c>
      <c r="DA1394" t="s">
        <v>1547</v>
      </c>
      <c r="DB1394" t="s">
        <v>1881</v>
      </c>
      <c r="DC1394" t="s">
        <v>1882</v>
      </c>
      <c r="DD1394" t="s">
        <v>1547</v>
      </c>
      <c r="DE1394" t="s">
        <v>1547</v>
      </c>
      <c r="DF1394">
        <v>0</v>
      </c>
      <c r="DG1394" t="s">
        <v>1547</v>
      </c>
      <c r="DH1394" t="s">
        <v>1547</v>
      </c>
      <c r="DI1394" t="s">
        <v>1892</v>
      </c>
      <c r="DJ1394" t="e">
        <v>#N/A</v>
      </c>
      <c r="DK1394"/>
      <c r="DL1394" t="s">
        <v>1892</v>
      </c>
      <c r="DM1394">
        <v>9</v>
      </c>
      <c r="DN1394" t="s">
        <v>1883</v>
      </c>
      <c r="DO1394" t="s">
        <v>4405</v>
      </c>
      <c r="DP1394" t="b">
        <v>1</v>
      </c>
      <c r="DQ1394" t="b">
        <v>0</v>
      </c>
      <c r="DR1394" t="b">
        <v>0</v>
      </c>
      <c r="DS1394" t="b">
        <v>0</v>
      </c>
      <c r="DT1394" t="b">
        <v>0</v>
      </c>
      <c r="DU1394" t="b">
        <v>1</v>
      </c>
      <c r="DV1394" t="b">
        <v>0</v>
      </c>
      <c r="DW1394">
        <v>0</v>
      </c>
      <c r="DX1394" t="b">
        <v>0</v>
      </c>
      <c r="DY1394" t="b">
        <v>0</v>
      </c>
      <c r="DZ1394" t="b">
        <v>0</v>
      </c>
      <c r="EA1394" t="b">
        <v>0</v>
      </c>
      <c r="EB1394" t="b">
        <v>0</v>
      </c>
      <c r="EC1394" t="b">
        <v>0</v>
      </c>
      <c r="ED1394" t="b">
        <v>0</v>
      </c>
      <c r="EE1394" t="b">
        <v>1</v>
      </c>
      <c r="EF1394" t="b">
        <v>0</v>
      </c>
      <c r="EG1394" t="b" cm="1">
        <v>0</v>
      </c>
      <c r="EH1394" t="b">
        <v>0</v>
      </c>
      <c r="EI1394" t="b">
        <v>0</v>
      </c>
      <c r="EJ1394" t="b">
        <v>1</v>
      </c>
      <c r="EK1394" t="s">
        <v>1956</v>
      </c>
      <c r="EL1394">
        <v>1</v>
      </c>
      <c r="EM1394">
        <v>0</v>
      </c>
      <c r="EN1394" t="b">
        <v>1</v>
      </c>
    </row>
    <row r="1395" spans="1:144" ht="15.75">
      <c r="A1395"/>
      <c r="B1395" t="s">
        <v>4405</v>
      </c>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s="108" t="s">
        <v>43</v>
      </c>
      <c r="AP1395" t="s">
        <v>2868</v>
      </c>
      <c r="AQ1395">
        <v>97</v>
      </c>
      <c r="AR1395" t="s">
        <v>1547</v>
      </c>
      <c r="AS1395" t="s">
        <v>1547</v>
      </c>
      <c r="AT1395" t="e">
        <v>#N/A</v>
      </c>
      <c r="AU1395" t="s">
        <v>1547</v>
      </c>
      <c r="AV1395" t="s">
        <v>1744</v>
      </c>
      <c r="AW1395" t="s">
        <v>1744</v>
      </c>
      <c r="AX1395" t="s">
        <v>1740</v>
      </c>
      <c r="AY1395" t="s">
        <v>1744</v>
      </c>
      <c r="AZ1395" t="s">
        <v>1547</v>
      </c>
      <c r="BA1395" t="s">
        <v>1953</v>
      </c>
      <c r="BB1395" t="s">
        <v>1547</v>
      </c>
      <c r="BC1395" t="s">
        <v>1547</v>
      </c>
      <c r="BD1395" t="s">
        <v>1547</v>
      </c>
      <c r="BE1395" t="s">
        <v>4421</v>
      </c>
      <c r="BF1395">
        <v>1013</v>
      </c>
      <c r="BG1395">
        <v>1346</v>
      </c>
      <c r="BH1395">
        <v>0</v>
      </c>
      <c r="BI1395" t="s">
        <v>1547</v>
      </c>
      <c r="BJ1395">
        <v>0</v>
      </c>
      <c r="BK1395">
        <v>0</v>
      </c>
      <c r="BL1395">
        <v>2</v>
      </c>
      <c r="BM1395" t="s">
        <v>1739</v>
      </c>
      <c r="BN1395" t="s">
        <v>4422</v>
      </c>
      <c r="BO1395" t="s">
        <v>10331</v>
      </c>
      <c r="BP1395" t="e" cm="1">
        <v>#N/A</v>
      </c>
      <c r="BQ1395" t="s">
        <v>1547</v>
      </c>
      <c r="BR1395" t="s">
        <v>1954</v>
      </c>
      <c r="BS1395">
        <v>114</v>
      </c>
      <c r="BT1395" t="s">
        <v>7077</v>
      </c>
      <c r="BU1395" t="s">
        <v>16357</v>
      </c>
      <c r="BV1395">
        <v>0</v>
      </c>
      <c r="BW1395" t="s">
        <v>1744</v>
      </c>
      <c r="BX1395" t="s">
        <v>1744</v>
      </c>
      <c r="BY1395" t="s">
        <v>1744</v>
      </c>
      <c r="BZ1395" t="s">
        <v>1547</v>
      </c>
      <c r="CA1395" t="s">
        <v>1744</v>
      </c>
      <c r="CB1395" t="s">
        <v>1547</v>
      </c>
      <c r="CC1395"/>
      <c r="CD1395" t="s">
        <v>998</v>
      </c>
      <c r="CE1395">
        <v>0</v>
      </c>
      <c r="CF1395" t="s">
        <v>10358</v>
      </c>
      <c r="CG1395" t="s">
        <v>10359</v>
      </c>
      <c r="CH1395">
        <v>0</v>
      </c>
      <c r="CI1395" t="s">
        <v>1547</v>
      </c>
      <c r="CJ1395" t="s">
        <v>1547</v>
      </c>
      <c r="CK1395" t="s">
        <v>4405</v>
      </c>
      <c r="CL1395"/>
      <c r="CM1395"/>
      <c r="CN1395" t="s">
        <v>1547</v>
      </c>
      <c r="CO1395" t="s">
        <v>1547</v>
      </c>
      <c r="CP1395" t="s">
        <v>1547</v>
      </c>
      <c r="CQ1395" t="s">
        <v>1547</v>
      </c>
      <c r="CR1395" t="s">
        <v>1547</v>
      </c>
      <c r="CS1395">
        <v>0</v>
      </c>
      <c r="CT1395" t="s">
        <v>1547</v>
      </c>
      <c r="CU1395" t="s">
        <v>1547</v>
      </c>
      <c r="CV1395" t="s">
        <v>1547</v>
      </c>
      <c r="CW1395" t="s">
        <v>1547</v>
      </c>
      <c r="CX1395" t="s">
        <v>1547</v>
      </c>
      <c r="CY1395">
        <v>1393</v>
      </c>
      <c r="CZ1395" t="s">
        <v>11552</v>
      </c>
      <c r="DA1395" t="s">
        <v>1547</v>
      </c>
      <c r="DB1395" t="s">
        <v>1881</v>
      </c>
      <c r="DC1395" t="s">
        <v>1882</v>
      </c>
      <c r="DD1395" t="s">
        <v>1547</v>
      </c>
      <c r="DE1395" t="s">
        <v>1547</v>
      </c>
      <c r="DF1395">
        <v>0</v>
      </c>
      <c r="DG1395" t="s">
        <v>1547</v>
      </c>
      <c r="DH1395" t="s">
        <v>1547</v>
      </c>
      <c r="DI1395" t="s">
        <v>1892</v>
      </c>
      <c r="DJ1395" t="e">
        <v>#N/A</v>
      </c>
      <c r="DK1395"/>
      <c r="DL1395" t="s">
        <v>1892</v>
      </c>
      <c r="DM1395">
        <v>9</v>
      </c>
      <c r="DN1395" t="s">
        <v>1883</v>
      </c>
      <c r="DO1395" t="s">
        <v>4405</v>
      </c>
      <c r="DP1395" t="b">
        <v>1</v>
      </c>
      <c r="DQ1395" t="b">
        <v>0</v>
      </c>
      <c r="DR1395" t="b">
        <v>0</v>
      </c>
      <c r="DS1395" t="b">
        <v>0</v>
      </c>
      <c r="DT1395" t="b">
        <v>0</v>
      </c>
      <c r="DU1395" t="b">
        <v>1</v>
      </c>
      <c r="DV1395" t="b">
        <v>0</v>
      </c>
      <c r="DW1395">
        <v>0</v>
      </c>
      <c r="DX1395" t="b">
        <v>0</v>
      </c>
      <c r="DY1395" t="b">
        <v>0</v>
      </c>
      <c r="DZ1395" t="b">
        <v>0</v>
      </c>
      <c r="EA1395" t="b">
        <v>0</v>
      </c>
      <c r="EB1395" t="b">
        <v>0</v>
      </c>
      <c r="EC1395" t="b">
        <v>0</v>
      </c>
      <c r="ED1395" t="b">
        <v>0</v>
      </c>
      <c r="EE1395" t="b">
        <v>1</v>
      </c>
      <c r="EF1395" t="b">
        <v>0</v>
      </c>
      <c r="EG1395" t="b" cm="1">
        <v>0</v>
      </c>
      <c r="EH1395" t="b">
        <v>0</v>
      </c>
      <c r="EI1395" t="b">
        <v>0</v>
      </c>
      <c r="EJ1395" t="b">
        <v>1</v>
      </c>
      <c r="EK1395" t="s">
        <v>1956</v>
      </c>
      <c r="EL1395">
        <v>1</v>
      </c>
      <c r="EM1395">
        <v>0</v>
      </c>
      <c r="EN1395" t="b">
        <v>1</v>
      </c>
    </row>
    <row r="1396" spans="1:144" ht="15.75">
      <c r="A1396"/>
      <c r="B1396" t="s">
        <v>4405</v>
      </c>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s="108" t="s">
        <v>43</v>
      </c>
      <c r="AP1396" t="s">
        <v>2868</v>
      </c>
      <c r="AQ1396">
        <v>98</v>
      </c>
      <c r="AR1396" t="s">
        <v>1547</v>
      </c>
      <c r="AS1396" t="s">
        <v>1547</v>
      </c>
      <c r="AT1396" t="e">
        <v>#N/A</v>
      </c>
      <c r="AU1396" t="s">
        <v>1547</v>
      </c>
      <c r="AV1396" t="s">
        <v>1744</v>
      </c>
      <c r="AW1396" t="s">
        <v>1744</v>
      </c>
      <c r="AX1396" t="s">
        <v>1740</v>
      </c>
      <c r="AY1396" t="s">
        <v>1744</v>
      </c>
      <c r="AZ1396" t="s">
        <v>1547</v>
      </c>
      <c r="BA1396" t="s">
        <v>1953</v>
      </c>
      <c r="BB1396" t="s">
        <v>1547</v>
      </c>
      <c r="BC1396" t="s">
        <v>1547</v>
      </c>
      <c r="BD1396" t="s">
        <v>1547</v>
      </c>
      <c r="BE1396" t="s">
        <v>4421</v>
      </c>
      <c r="BF1396">
        <v>1013</v>
      </c>
      <c r="BG1396">
        <v>1346</v>
      </c>
      <c r="BH1396">
        <v>0</v>
      </c>
      <c r="BI1396" t="s">
        <v>1547</v>
      </c>
      <c r="BJ1396">
        <v>0</v>
      </c>
      <c r="BK1396">
        <v>0</v>
      </c>
      <c r="BL1396">
        <v>2</v>
      </c>
      <c r="BM1396" t="s">
        <v>1739</v>
      </c>
      <c r="BN1396" t="s">
        <v>4422</v>
      </c>
      <c r="BO1396" t="s">
        <v>10331</v>
      </c>
      <c r="BP1396" t="e" cm="1">
        <v>#N/A</v>
      </c>
      <c r="BQ1396" t="s">
        <v>1547</v>
      </c>
      <c r="BR1396" t="s">
        <v>1954</v>
      </c>
      <c r="BS1396">
        <v>115</v>
      </c>
      <c r="BT1396" t="s">
        <v>7084</v>
      </c>
      <c r="BU1396" t="s">
        <v>16358</v>
      </c>
      <c r="BV1396">
        <v>0</v>
      </c>
      <c r="BW1396" t="s">
        <v>1744</v>
      </c>
      <c r="BX1396" t="s">
        <v>1744</v>
      </c>
      <c r="BY1396" t="s">
        <v>1744</v>
      </c>
      <c r="BZ1396" t="s">
        <v>1547</v>
      </c>
      <c r="CA1396" t="s">
        <v>1744</v>
      </c>
      <c r="CB1396" t="s">
        <v>1547</v>
      </c>
      <c r="CC1396"/>
      <c r="CD1396" t="s">
        <v>998</v>
      </c>
      <c r="CE1396">
        <v>0</v>
      </c>
      <c r="CF1396" t="s">
        <v>10358</v>
      </c>
      <c r="CG1396" t="s">
        <v>10359</v>
      </c>
      <c r="CH1396">
        <v>0</v>
      </c>
      <c r="CI1396" t="s">
        <v>1547</v>
      </c>
      <c r="CJ1396" t="s">
        <v>1547</v>
      </c>
      <c r="CK1396" t="s">
        <v>4405</v>
      </c>
      <c r="CL1396"/>
      <c r="CM1396"/>
      <c r="CN1396" t="s">
        <v>1547</v>
      </c>
      <c r="CO1396" t="s">
        <v>1547</v>
      </c>
      <c r="CP1396" t="s">
        <v>1547</v>
      </c>
      <c r="CQ1396" t="s">
        <v>1547</v>
      </c>
      <c r="CR1396" t="s">
        <v>1547</v>
      </c>
      <c r="CS1396">
        <v>0</v>
      </c>
      <c r="CT1396" t="s">
        <v>1547</v>
      </c>
      <c r="CU1396" t="s">
        <v>1547</v>
      </c>
      <c r="CV1396" t="s">
        <v>1547</v>
      </c>
      <c r="CW1396" t="s">
        <v>1547</v>
      </c>
      <c r="CX1396" t="s">
        <v>1547</v>
      </c>
      <c r="CY1396">
        <v>1394</v>
      </c>
      <c r="CZ1396" t="s">
        <v>11555</v>
      </c>
      <c r="DA1396" t="s">
        <v>1547</v>
      </c>
      <c r="DB1396" t="s">
        <v>1881</v>
      </c>
      <c r="DC1396" t="s">
        <v>1882</v>
      </c>
      <c r="DD1396" t="s">
        <v>1547</v>
      </c>
      <c r="DE1396" t="s">
        <v>1547</v>
      </c>
      <c r="DF1396">
        <v>0</v>
      </c>
      <c r="DG1396" t="s">
        <v>1547</v>
      </c>
      <c r="DH1396" t="s">
        <v>1547</v>
      </c>
      <c r="DI1396" t="s">
        <v>1892</v>
      </c>
      <c r="DJ1396" t="e">
        <v>#N/A</v>
      </c>
      <c r="DK1396"/>
      <c r="DL1396" t="s">
        <v>1892</v>
      </c>
      <c r="DM1396">
        <v>9</v>
      </c>
      <c r="DN1396" t="s">
        <v>1883</v>
      </c>
      <c r="DO1396" t="s">
        <v>4405</v>
      </c>
      <c r="DP1396" t="b">
        <v>1</v>
      </c>
      <c r="DQ1396" t="b">
        <v>0</v>
      </c>
      <c r="DR1396" t="b">
        <v>0</v>
      </c>
      <c r="DS1396" t="b">
        <v>0</v>
      </c>
      <c r="DT1396" t="b">
        <v>0</v>
      </c>
      <c r="DU1396" t="b">
        <v>1</v>
      </c>
      <c r="DV1396" t="b">
        <v>0</v>
      </c>
      <c r="DW1396">
        <v>0</v>
      </c>
      <c r="DX1396" t="b">
        <v>0</v>
      </c>
      <c r="DY1396" t="b">
        <v>0</v>
      </c>
      <c r="DZ1396" t="b">
        <v>0</v>
      </c>
      <c r="EA1396" t="b">
        <v>0</v>
      </c>
      <c r="EB1396" t="b">
        <v>0</v>
      </c>
      <c r="EC1396" t="b">
        <v>0</v>
      </c>
      <c r="ED1396" t="b">
        <v>0</v>
      </c>
      <c r="EE1396" t="b">
        <v>1</v>
      </c>
      <c r="EF1396" t="b">
        <v>0</v>
      </c>
      <c r="EG1396" t="b" cm="1">
        <v>0</v>
      </c>
      <c r="EH1396" t="b">
        <v>0</v>
      </c>
      <c r="EI1396" t="b">
        <v>0</v>
      </c>
      <c r="EJ1396" t="b">
        <v>1</v>
      </c>
      <c r="EK1396" t="s">
        <v>1956</v>
      </c>
      <c r="EL1396">
        <v>1</v>
      </c>
      <c r="EM1396">
        <v>0</v>
      </c>
      <c r="EN1396" t="b">
        <v>1</v>
      </c>
    </row>
    <row r="1397" spans="1:144" ht="15.75">
      <c r="A1397"/>
      <c r="B1397" t="s">
        <v>4405</v>
      </c>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s="108" t="s">
        <v>43</v>
      </c>
      <c r="AP1397" t="s">
        <v>2868</v>
      </c>
      <c r="AQ1397">
        <v>99</v>
      </c>
      <c r="AR1397" t="s">
        <v>1547</v>
      </c>
      <c r="AS1397" t="s">
        <v>1547</v>
      </c>
      <c r="AT1397" t="e">
        <v>#N/A</v>
      </c>
      <c r="AU1397" t="s">
        <v>1547</v>
      </c>
      <c r="AV1397" t="s">
        <v>1744</v>
      </c>
      <c r="AW1397" t="s">
        <v>1744</v>
      </c>
      <c r="AX1397" t="s">
        <v>1740</v>
      </c>
      <c r="AY1397" t="s">
        <v>1744</v>
      </c>
      <c r="AZ1397" t="s">
        <v>1547</v>
      </c>
      <c r="BA1397" t="s">
        <v>1953</v>
      </c>
      <c r="BB1397" t="s">
        <v>1547</v>
      </c>
      <c r="BC1397" t="s">
        <v>1547</v>
      </c>
      <c r="BD1397" t="s">
        <v>1547</v>
      </c>
      <c r="BE1397" t="s">
        <v>4421</v>
      </c>
      <c r="BF1397">
        <v>1013</v>
      </c>
      <c r="BG1397">
        <v>1346</v>
      </c>
      <c r="BH1397">
        <v>0</v>
      </c>
      <c r="BI1397" t="s">
        <v>1547</v>
      </c>
      <c r="BJ1397">
        <v>0</v>
      </c>
      <c r="BK1397">
        <v>0</v>
      </c>
      <c r="BL1397">
        <v>2</v>
      </c>
      <c r="BM1397" t="s">
        <v>1739</v>
      </c>
      <c r="BN1397" t="s">
        <v>4422</v>
      </c>
      <c r="BO1397" t="s">
        <v>10331</v>
      </c>
      <c r="BP1397" t="e" cm="1">
        <v>#N/A</v>
      </c>
      <c r="BQ1397" t="s">
        <v>1547</v>
      </c>
      <c r="BR1397" t="s">
        <v>1954</v>
      </c>
      <c r="BS1397">
        <v>116</v>
      </c>
      <c r="BT1397" t="s">
        <v>8161</v>
      </c>
      <c r="BU1397" t="s">
        <v>16359</v>
      </c>
      <c r="BV1397">
        <v>0</v>
      </c>
      <c r="BW1397" t="s">
        <v>1744</v>
      </c>
      <c r="BX1397" t="s">
        <v>1744</v>
      </c>
      <c r="BY1397" t="s">
        <v>1744</v>
      </c>
      <c r="BZ1397" t="s">
        <v>1547</v>
      </c>
      <c r="CA1397" t="s">
        <v>1744</v>
      </c>
      <c r="CB1397" t="s">
        <v>1547</v>
      </c>
      <c r="CC1397"/>
      <c r="CD1397" t="s">
        <v>998</v>
      </c>
      <c r="CE1397">
        <v>0</v>
      </c>
      <c r="CF1397" t="s">
        <v>10358</v>
      </c>
      <c r="CG1397" t="s">
        <v>10359</v>
      </c>
      <c r="CH1397">
        <v>0</v>
      </c>
      <c r="CI1397" t="s">
        <v>1547</v>
      </c>
      <c r="CJ1397" t="s">
        <v>1547</v>
      </c>
      <c r="CK1397" t="s">
        <v>4405</v>
      </c>
      <c r="CL1397"/>
      <c r="CM1397"/>
      <c r="CN1397" t="s">
        <v>1547</v>
      </c>
      <c r="CO1397" t="s">
        <v>1547</v>
      </c>
      <c r="CP1397" t="s">
        <v>1547</v>
      </c>
      <c r="CQ1397" t="s">
        <v>1547</v>
      </c>
      <c r="CR1397" t="s">
        <v>1547</v>
      </c>
      <c r="CS1397">
        <v>0</v>
      </c>
      <c r="CT1397" t="s">
        <v>1547</v>
      </c>
      <c r="CU1397" t="s">
        <v>1547</v>
      </c>
      <c r="CV1397" t="s">
        <v>1547</v>
      </c>
      <c r="CW1397" t="s">
        <v>1547</v>
      </c>
      <c r="CX1397" t="s">
        <v>1547</v>
      </c>
      <c r="CY1397">
        <v>1395</v>
      </c>
      <c r="CZ1397" t="s">
        <v>11558</v>
      </c>
      <c r="DA1397" t="s">
        <v>1547</v>
      </c>
      <c r="DB1397" t="s">
        <v>1881</v>
      </c>
      <c r="DC1397" t="s">
        <v>1882</v>
      </c>
      <c r="DD1397" t="s">
        <v>1547</v>
      </c>
      <c r="DE1397" t="s">
        <v>1547</v>
      </c>
      <c r="DF1397">
        <v>0</v>
      </c>
      <c r="DG1397" t="s">
        <v>1547</v>
      </c>
      <c r="DH1397" t="s">
        <v>1547</v>
      </c>
      <c r="DI1397" t="s">
        <v>1892</v>
      </c>
      <c r="DJ1397" t="e">
        <v>#N/A</v>
      </c>
      <c r="DK1397"/>
      <c r="DL1397" t="s">
        <v>1892</v>
      </c>
      <c r="DM1397">
        <v>9</v>
      </c>
      <c r="DN1397" t="s">
        <v>1883</v>
      </c>
      <c r="DO1397" t="s">
        <v>4405</v>
      </c>
      <c r="DP1397" t="b">
        <v>1</v>
      </c>
      <c r="DQ1397" t="b">
        <v>0</v>
      </c>
      <c r="DR1397" t="b">
        <v>0</v>
      </c>
      <c r="DS1397" t="b">
        <v>0</v>
      </c>
      <c r="DT1397" t="b">
        <v>0</v>
      </c>
      <c r="DU1397" t="b">
        <v>1</v>
      </c>
      <c r="DV1397" t="b">
        <v>0</v>
      </c>
      <c r="DW1397">
        <v>0</v>
      </c>
      <c r="DX1397" t="b">
        <v>0</v>
      </c>
      <c r="DY1397" t="b">
        <v>0</v>
      </c>
      <c r="DZ1397" t="b">
        <v>0</v>
      </c>
      <c r="EA1397" t="b">
        <v>0</v>
      </c>
      <c r="EB1397" t="b">
        <v>0</v>
      </c>
      <c r="EC1397" t="b">
        <v>0</v>
      </c>
      <c r="ED1397" t="b">
        <v>0</v>
      </c>
      <c r="EE1397" t="b">
        <v>1</v>
      </c>
      <c r="EF1397" t="b">
        <v>0</v>
      </c>
      <c r="EG1397" t="b" cm="1">
        <v>0</v>
      </c>
      <c r="EH1397" t="b">
        <v>0</v>
      </c>
      <c r="EI1397" t="b">
        <v>0</v>
      </c>
      <c r="EJ1397" t="b">
        <v>1</v>
      </c>
      <c r="EK1397" t="s">
        <v>1956</v>
      </c>
      <c r="EL1397">
        <v>1</v>
      </c>
      <c r="EM1397">
        <v>0</v>
      </c>
      <c r="EN1397" t="b">
        <v>1</v>
      </c>
    </row>
    <row r="1398" spans="1:144" ht="15.75">
      <c r="A1398"/>
      <c r="B1398" t="s">
        <v>4405</v>
      </c>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s="108" t="s">
        <v>43</v>
      </c>
      <c r="AP1398" t="s">
        <v>2868</v>
      </c>
      <c r="AQ1398">
        <v>100</v>
      </c>
      <c r="AR1398" t="s">
        <v>1547</v>
      </c>
      <c r="AS1398" t="s">
        <v>1547</v>
      </c>
      <c r="AT1398" t="e">
        <v>#N/A</v>
      </c>
      <c r="AU1398" t="s">
        <v>1547</v>
      </c>
      <c r="AV1398" t="s">
        <v>1744</v>
      </c>
      <c r="AW1398" t="s">
        <v>1744</v>
      </c>
      <c r="AX1398" t="s">
        <v>1740</v>
      </c>
      <c r="AY1398" t="s">
        <v>1744</v>
      </c>
      <c r="AZ1398" t="s">
        <v>1547</v>
      </c>
      <c r="BA1398" t="s">
        <v>1953</v>
      </c>
      <c r="BB1398" t="s">
        <v>1547</v>
      </c>
      <c r="BC1398" t="s">
        <v>1547</v>
      </c>
      <c r="BD1398" t="s">
        <v>1547</v>
      </c>
      <c r="BE1398" t="s">
        <v>4421</v>
      </c>
      <c r="BF1398">
        <v>1013</v>
      </c>
      <c r="BG1398">
        <v>1346</v>
      </c>
      <c r="BH1398">
        <v>0</v>
      </c>
      <c r="BI1398" t="s">
        <v>1547</v>
      </c>
      <c r="BJ1398">
        <v>0</v>
      </c>
      <c r="BK1398">
        <v>0</v>
      </c>
      <c r="BL1398">
        <v>2</v>
      </c>
      <c r="BM1398" t="s">
        <v>1739</v>
      </c>
      <c r="BN1398" t="s">
        <v>4422</v>
      </c>
      <c r="BO1398" t="s">
        <v>10331</v>
      </c>
      <c r="BP1398" t="e" cm="1">
        <v>#N/A</v>
      </c>
      <c r="BQ1398" t="s">
        <v>1547</v>
      </c>
      <c r="BR1398" t="s">
        <v>1954</v>
      </c>
      <c r="BS1398">
        <v>117</v>
      </c>
      <c r="BT1398" t="s">
        <v>8166</v>
      </c>
      <c r="BU1398" t="s">
        <v>16360</v>
      </c>
      <c r="BV1398">
        <v>0</v>
      </c>
      <c r="BW1398" t="s">
        <v>1744</v>
      </c>
      <c r="BX1398" t="s">
        <v>1744</v>
      </c>
      <c r="BY1398" t="s">
        <v>1744</v>
      </c>
      <c r="BZ1398" t="s">
        <v>1547</v>
      </c>
      <c r="CA1398" t="s">
        <v>1744</v>
      </c>
      <c r="CB1398" t="s">
        <v>1547</v>
      </c>
      <c r="CC1398"/>
      <c r="CD1398" t="s">
        <v>998</v>
      </c>
      <c r="CE1398">
        <v>0</v>
      </c>
      <c r="CF1398" t="s">
        <v>10358</v>
      </c>
      <c r="CG1398" t="s">
        <v>10359</v>
      </c>
      <c r="CH1398">
        <v>0</v>
      </c>
      <c r="CI1398" t="s">
        <v>1547</v>
      </c>
      <c r="CJ1398" t="s">
        <v>1547</v>
      </c>
      <c r="CK1398" t="s">
        <v>4405</v>
      </c>
      <c r="CL1398"/>
      <c r="CM1398"/>
      <c r="CN1398" t="s">
        <v>1547</v>
      </c>
      <c r="CO1398" t="s">
        <v>1547</v>
      </c>
      <c r="CP1398" t="s">
        <v>1547</v>
      </c>
      <c r="CQ1398" t="s">
        <v>1547</v>
      </c>
      <c r="CR1398" t="s">
        <v>1547</v>
      </c>
      <c r="CS1398">
        <v>0</v>
      </c>
      <c r="CT1398" t="s">
        <v>1547</v>
      </c>
      <c r="CU1398" t="s">
        <v>1547</v>
      </c>
      <c r="CV1398" t="s">
        <v>1547</v>
      </c>
      <c r="CW1398" t="s">
        <v>1547</v>
      </c>
      <c r="CX1398" t="s">
        <v>1547</v>
      </c>
      <c r="CY1398">
        <v>1396</v>
      </c>
      <c r="CZ1398" t="s">
        <v>11561</v>
      </c>
      <c r="DA1398" t="s">
        <v>1547</v>
      </c>
      <c r="DB1398" t="s">
        <v>1881</v>
      </c>
      <c r="DC1398" t="s">
        <v>1882</v>
      </c>
      <c r="DD1398" t="s">
        <v>1547</v>
      </c>
      <c r="DE1398" t="s">
        <v>1547</v>
      </c>
      <c r="DF1398">
        <v>0</v>
      </c>
      <c r="DG1398" t="s">
        <v>1547</v>
      </c>
      <c r="DH1398" t="s">
        <v>1547</v>
      </c>
      <c r="DI1398" t="s">
        <v>1892</v>
      </c>
      <c r="DJ1398" t="e">
        <v>#N/A</v>
      </c>
      <c r="DK1398"/>
      <c r="DL1398" t="s">
        <v>1892</v>
      </c>
      <c r="DM1398">
        <v>9</v>
      </c>
      <c r="DN1398" t="s">
        <v>1883</v>
      </c>
      <c r="DO1398" t="s">
        <v>4405</v>
      </c>
      <c r="DP1398" t="b">
        <v>1</v>
      </c>
      <c r="DQ1398" t="b">
        <v>0</v>
      </c>
      <c r="DR1398" t="b">
        <v>0</v>
      </c>
      <c r="DS1398" t="b">
        <v>0</v>
      </c>
      <c r="DT1398" t="b">
        <v>0</v>
      </c>
      <c r="DU1398" t="b">
        <v>1</v>
      </c>
      <c r="DV1398" t="b">
        <v>0</v>
      </c>
      <c r="DW1398">
        <v>0</v>
      </c>
      <c r="DX1398" t="b">
        <v>0</v>
      </c>
      <c r="DY1398" t="b">
        <v>0</v>
      </c>
      <c r="DZ1398" t="b">
        <v>0</v>
      </c>
      <c r="EA1398" t="b">
        <v>0</v>
      </c>
      <c r="EB1398" t="b">
        <v>0</v>
      </c>
      <c r="EC1398" t="b">
        <v>0</v>
      </c>
      <c r="ED1398" t="b">
        <v>0</v>
      </c>
      <c r="EE1398" t="b">
        <v>1</v>
      </c>
      <c r="EF1398" t="b">
        <v>0</v>
      </c>
      <c r="EG1398" t="b" cm="1">
        <v>0</v>
      </c>
      <c r="EH1398" t="b">
        <v>0</v>
      </c>
      <c r="EI1398" t="b">
        <v>0</v>
      </c>
      <c r="EJ1398" t="b">
        <v>1</v>
      </c>
      <c r="EK1398" t="s">
        <v>1956</v>
      </c>
      <c r="EL1398">
        <v>1</v>
      </c>
      <c r="EM1398">
        <v>0</v>
      </c>
      <c r="EN1398" t="b">
        <v>1</v>
      </c>
    </row>
    <row r="1399" spans="1:144" ht="15.75">
      <c r="A1399"/>
      <c r="B1399" t="s">
        <v>4405</v>
      </c>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s="108" t="s">
        <v>43</v>
      </c>
      <c r="AP1399" t="s">
        <v>2868</v>
      </c>
      <c r="AQ1399">
        <v>101</v>
      </c>
      <c r="AR1399" t="s">
        <v>1547</v>
      </c>
      <c r="AS1399" t="s">
        <v>1547</v>
      </c>
      <c r="AT1399" t="e">
        <v>#N/A</v>
      </c>
      <c r="AU1399" t="s">
        <v>1547</v>
      </c>
      <c r="AV1399" t="s">
        <v>1744</v>
      </c>
      <c r="AW1399" t="s">
        <v>1744</v>
      </c>
      <c r="AX1399" t="s">
        <v>1740</v>
      </c>
      <c r="AY1399" t="s">
        <v>1744</v>
      </c>
      <c r="AZ1399" t="s">
        <v>1547</v>
      </c>
      <c r="BA1399" t="s">
        <v>1953</v>
      </c>
      <c r="BB1399" t="s">
        <v>1547</v>
      </c>
      <c r="BC1399" t="s">
        <v>1547</v>
      </c>
      <c r="BD1399" t="s">
        <v>1547</v>
      </c>
      <c r="BE1399" t="s">
        <v>4421</v>
      </c>
      <c r="BF1399">
        <v>1013</v>
      </c>
      <c r="BG1399">
        <v>1346</v>
      </c>
      <c r="BH1399">
        <v>0</v>
      </c>
      <c r="BI1399" t="s">
        <v>1547</v>
      </c>
      <c r="BJ1399">
        <v>0</v>
      </c>
      <c r="BK1399">
        <v>0</v>
      </c>
      <c r="BL1399">
        <v>2</v>
      </c>
      <c r="BM1399" t="s">
        <v>1739</v>
      </c>
      <c r="BN1399" t="s">
        <v>4422</v>
      </c>
      <c r="BO1399" t="s">
        <v>10331</v>
      </c>
      <c r="BP1399" t="e" cm="1">
        <v>#N/A</v>
      </c>
      <c r="BQ1399" t="s">
        <v>1547</v>
      </c>
      <c r="BR1399" t="s">
        <v>1954</v>
      </c>
      <c r="BS1399">
        <v>118</v>
      </c>
      <c r="BT1399" t="s">
        <v>8173</v>
      </c>
      <c r="BU1399" t="s">
        <v>16361</v>
      </c>
      <c r="BV1399">
        <v>0</v>
      </c>
      <c r="BW1399" t="s">
        <v>1744</v>
      </c>
      <c r="BX1399" t="s">
        <v>1744</v>
      </c>
      <c r="BY1399" t="s">
        <v>1744</v>
      </c>
      <c r="BZ1399" t="s">
        <v>1547</v>
      </c>
      <c r="CA1399" t="s">
        <v>1744</v>
      </c>
      <c r="CB1399" t="s">
        <v>1547</v>
      </c>
      <c r="CC1399"/>
      <c r="CD1399" t="s">
        <v>998</v>
      </c>
      <c r="CE1399">
        <v>0</v>
      </c>
      <c r="CF1399" t="s">
        <v>10358</v>
      </c>
      <c r="CG1399" t="s">
        <v>10359</v>
      </c>
      <c r="CH1399">
        <v>0</v>
      </c>
      <c r="CI1399" t="s">
        <v>1547</v>
      </c>
      <c r="CJ1399" t="s">
        <v>1547</v>
      </c>
      <c r="CK1399" t="s">
        <v>4405</v>
      </c>
      <c r="CL1399"/>
      <c r="CM1399"/>
      <c r="CN1399" t="s">
        <v>1547</v>
      </c>
      <c r="CO1399" t="s">
        <v>1547</v>
      </c>
      <c r="CP1399" t="s">
        <v>1547</v>
      </c>
      <c r="CQ1399" t="s">
        <v>1547</v>
      </c>
      <c r="CR1399" t="s">
        <v>1547</v>
      </c>
      <c r="CS1399">
        <v>0</v>
      </c>
      <c r="CT1399" t="s">
        <v>1547</v>
      </c>
      <c r="CU1399" t="s">
        <v>1547</v>
      </c>
      <c r="CV1399" t="s">
        <v>1547</v>
      </c>
      <c r="CW1399" t="s">
        <v>1547</v>
      </c>
      <c r="CX1399" t="s">
        <v>1547</v>
      </c>
      <c r="CY1399">
        <v>1397</v>
      </c>
      <c r="CZ1399" t="s">
        <v>11564</v>
      </c>
      <c r="DA1399" t="s">
        <v>1547</v>
      </c>
      <c r="DB1399" t="s">
        <v>1881</v>
      </c>
      <c r="DC1399" t="s">
        <v>1882</v>
      </c>
      <c r="DD1399" t="s">
        <v>1547</v>
      </c>
      <c r="DE1399" t="s">
        <v>1547</v>
      </c>
      <c r="DF1399">
        <v>0</v>
      </c>
      <c r="DG1399" t="s">
        <v>1547</v>
      </c>
      <c r="DH1399" t="s">
        <v>1547</v>
      </c>
      <c r="DI1399" t="s">
        <v>1892</v>
      </c>
      <c r="DJ1399" t="e">
        <v>#N/A</v>
      </c>
      <c r="DK1399"/>
      <c r="DL1399" t="s">
        <v>1892</v>
      </c>
      <c r="DM1399">
        <v>9</v>
      </c>
      <c r="DN1399" t="s">
        <v>1883</v>
      </c>
      <c r="DO1399" t="s">
        <v>4405</v>
      </c>
      <c r="DP1399" t="b">
        <v>1</v>
      </c>
      <c r="DQ1399" t="b">
        <v>0</v>
      </c>
      <c r="DR1399" t="b">
        <v>0</v>
      </c>
      <c r="DS1399" t="b">
        <v>0</v>
      </c>
      <c r="DT1399" t="b">
        <v>0</v>
      </c>
      <c r="DU1399" t="b">
        <v>1</v>
      </c>
      <c r="DV1399" t="b">
        <v>0</v>
      </c>
      <c r="DW1399">
        <v>0</v>
      </c>
      <c r="DX1399" t="b">
        <v>0</v>
      </c>
      <c r="DY1399" t="b">
        <v>0</v>
      </c>
      <c r="DZ1399" t="b">
        <v>0</v>
      </c>
      <c r="EA1399" t="b">
        <v>0</v>
      </c>
      <c r="EB1399" t="b">
        <v>0</v>
      </c>
      <c r="EC1399" t="b">
        <v>0</v>
      </c>
      <c r="ED1399" t="b">
        <v>0</v>
      </c>
      <c r="EE1399" t="b">
        <v>1</v>
      </c>
      <c r="EF1399" t="b">
        <v>0</v>
      </c>
      <c r="EG1399" t="b" cm="1">
        <v>0</v>
      </c>
      <c r="EH1399" t="b">
        <v>0</v>
      </c>
      <c r="EI1399" t="b">
        <v>0</v>
      </c>
      <c r="EJ1399" t="b">
        <v>1</v>
      </c>
      <c r="EK1399" t="s">
        <v>1956</v>
      </c>
      <c r="EL1399">
        <v>1</v>
      </c>
      <c r="EM1399">
        <v>0</v>
      </c>
      <c r="EN1399" t="b">
        <v>1</v>
      </c>
    </row>
    <row r="1400" spans="1:144" ht="15.75">
      <c r="A1400"/>
      <c r="B1400" t="s">
        <v>4405</v>
      </c>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s="108" t="s">
        <v>43</v>
      </c>
      <c r="AP1400" t="s">
        <v>2868</v>
      </c>
      <c r="AQ1400">
        <v>102</v>
      </c>
      <c r="AR1400" t="s">
        <v>1547</v>
      </c>
      <c r="AS1400" t="s">
        <v>1547</v>
      </c>
      <c r="AT1400" t="e">
        <v>#N/A</v>
      </c>
      <c r="AU1400" t="s">
        <v>1547</v>
      </c>
      <c r="AV1400" t="s">
        <v>1744</v>
      </c>
      <c r="AW1400" t="s">
        <v>1744</v>
      </c>
      <c r="AX1400" t="s">
        <v>1740</v>
      </c>
      <c r="AY1400" t="s">
        <v>1744</v>
      </c>
      <c r="AZ1400" t="s">
        <v>1547</v>
      </c>
      <c r="BA1400" t="s">
        <v>1953</v>
      </c>
      <c r="BB1400" t="s">
        <v>1547</v>
      </c>
      <c r="BC1400" t="s">
        <v>1547</v>
      </c>
      <c r="BD1400" t="s">
        <v>1547</v>
      </c>
      <c r="BE1400" t="s">
        <v>4421</v>
      </c>
      <c r="BF1400">
        <v>1013</v>
      </c>
      <c r="BG1400">
        <v>1346</v>
      </c>
      <c r="BH1400">
        <v>0</v>
      </c>
      <c r="BI1400" t="s">
        <v>1547</v>
      </c>
      <c r="BJ1400">
        <v>0</v>
      </c>
      <c r="BK1400">
        <v>0</v>
      </c>
      <c r="BL1400">
        <v>2</v>
      </c>
      <c r="BM1400" t="s">
        <v>1739</v>
      </c>
      <c r="BN1400" t="s">
        <v>4422</v>
      </c>
      <c r="BO1400" t="s">
        <v>10331</v>
      </c>
      <c r="BP1400" t="e" cm="1">
        <v>#N/A</v>
      </c>
      <c r="BQ1400" t="s">
        <v>1547</v>
      </c>
      <c r="BR1400" t="s">
        <v>1954</v>
      </c>
      <c r="BS1400">
        <v>119</v>
      </c>
      <c r="BT1400" t="s">
        <v>8175</v>
      </c>
      <c r="BU1400" t="s">
        <v>16362</v>
      </c>
      <c r="BV1400">
        <v>0</v>
      </c>
      <c r="BW1400" t="s">
        <v>1744</v>
      </c>
      <c r="BX1400" t="s">
        <v>1744</v>
      </c>
      <c r="BY1400" t="s">
        <v>1744</v>
      </c>
      <c r="BZ1400" t="s">
        <v>1547</v>
      </c>
      <c r="CA1400" t="s">
        <v>1744</v>
      </c>
      <c r="CB1400" t="s">
        <v>1547</v>
      </c>
      <c r="CC1400"/>
      <c r="CD1400" t="s">
        <v>998</v>
      </c>
      <c r="CE1400">
        <v>0</v>
      </c>
      <c r="CF1400" t="s">
        <v>10358</v>
      </c>
      <c r="CG1400" t="s">
        <v>10359</v>
      </c>
      <c r="CH1400">
        <v>0</v>
      </c>
      <c r="CI1400" t="s">
        <v>1547</v>
      </c>
      <c r="CJ1400" t="s">
        <v>1547</v>
      </c>
      <c r="CK1400" t="s">
        <v>4405</v>
      </c>
      <c r="CL1400"/>
      <c r="CM1400"/>
      <c r="CN1400" t="s">
        <v>1547</v>
      </c>
      <c r="CO1400" t="s">
        <v>1547</v>
      </c>
      <c r="CP1400" t="s">
        <v>1547</v>
      </c>
      <c r="CQ1400" t="s">
        <v>1547</v>
      </c>
      <c r="CR1400" t="s">
        <v>1547</v>
      </c>
      <c r="CS1400">
        <v>0</v>
      </c>
      <c r="CT1400" t="s">
        <v>1547</v>
      </c>
      <c r="CU1400" t="s">
        <v>1547</v>
      </c>
      <c r="CV1400" t="s">
        <v>1547</v>
      </c>
      <c r="CW1400" t="s">
        <v>1547</v>
      </c>
      <c r="CX1400" t="s">
        <v>1547</v>
      </c>
      <c r="CY1400">
        <v>1398</v>
      </c>
      <c r="CZ1400" t="s">
        <v>11570</v>
      </c>
      <c r="DA1400" t="s">
        <v>1547</v>
      </c>
      <c r="DB1400" t="s">
        <v>1881</v>
      </c>
      <c r="DC1400" t="s">
        <v>1882</v>
      </c>
      <c r="DD1400" t="s">
        <v>1547</v>
      </c>
      <c r="DE1400" t="s">
        <v>1547</v>
      </c>
      <c r="DF1400">
        <v>0</v>
      </c>
      <c r="DG1400" t="s">
        <v>1547</v>
      </c>
      <c r="DH1400" t="s">
        <v>1547</v>
      </c>
      <c r="DI1400" t="s">
        <v>1892</v>
      </c>
      <c r="DJ1400" t="e">
        <v>#N/A</v>
      </c>
      <c r="DK1400"/>
      <c r="DL1400" t="s">
        <v>1892</v>
      </c>
      <c r="DM1400">
        <v>9</v>
      </c>
      <c r="DN1400" t="s">
        <v>1883</v>
      </c>
      <c r="DO1400" t="s">
        <v>4405</v>
      </c>
      <c r="DP1400" t="b">
        <v>1</v>
      </c>
      <c r="DQ1400" t="b">
        <v>0</v>
      </c>
      <c r="DR1400" t="b">
        <v>0</v>
      </c>
      <c r="DS1400" t="b">
        <v>0</v>
      </c>
      <c r="DT1400" t="b">
        <v>0</v>
      </c>
      <c r="DU1400" t="b">
        <v>1</v>
      </c>
      <c r="DV1400" t="b">
        <v>0</v>
      </c>
      <c r="DW1400">
        <v>0</v>
      </c>
      <c r="DX1400" t="b">
        <v>0</v>
      </c>
      <c r="DY1400" t="b">
        <v>0</v>
      </c>
      <c r="DZ1400" t="b">
        <v>0</v>
      </c>
      <c r="EA1400" t="b">
        <v>0</v>
      </c>
      <c r="EB1400" t="b">
        <v>0</v>
      </c>
      <c r="EC1400" t="b">
        <v>0</v>
      </c>
      <c r="ED1400" t="b">
        <v>0</v>
      </c>
      <c r="EE1400" t="b">
        <v>1</v>
      </c>
      <c r="EF1400" t="b">
        <v>0</v>
      </c>
      <c r="EG1400" t="b" cm="1">
        <v>0</v>
      </c>
      <c r="EH1400" t="b">
        <v>0</v>
      </c>
      <c r="EI1400" t="b">
        <v>0</v>
      </c>
      <c r="EJ1400" t="b">
        <v>1</v>
      </c>
      <c r="EK1400" t="s">
        <v>1956</v>
      </c>
      <c r="EL1400">
        <v>1</v>
      </c>
      <c r="EM1400">
        <v>0</v>
      </c>
      <c r="EN1400" t="b">
        <v>1</v>
      </c>
    </row>
    <row r="1401" spans="1:144" ht="15.75">
      <c r="A1401"/>
      <c r="B1401" t="s">
        <v>4405</v>
      </c>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s="108" t="s">
        <v>43</v>
      </c>
      <c r="AP1401" t="s">
        <v>2868</v>
      </c>
      <c r="AQ1401">
        <v>103</v>
      </c>
      <c r="AR1401" t="s">
        <v>1547</v>
      </c>
      <c r="AS1401" t="s">
        <v>1547</v>
      </c>
      <c r="AT1401" t="e">
        <v>#N/A</v>
      </c>
      <c r="AU1401" t="s">
        <v>1547</v>
      </c>
      <c r="AV1401" t="s">
        <v>1744</v>
      </c>
      <c r="AW1401" t="s">
        <v>1744</v>
      </c>
      <c r="AX1401" t="s">
        <v>1740</v>
      </c>
      <c r="AY1401" t="s">
        <v>1744</v>
      </c>
      <c r="AZ1401" t="s">
        <v>1547</v>
      </c>
      <c r="BA1401" t="s">
        <v>1953</v>
      </c>
      <c r="BB1401" t="s">
        <v>1547</v>
      </c>
      <c r="BC1401" t="s">
        <v>1547</v>
      </c>
      <c r="BD1401" t="s">
        <v>1547</v>
      </c>
      <c r="BE1401" t="s">
        <v>4421</v>
      </c>
      <c r="BF1401">
        <v>1013</v>
      </c>
      <c r="BG1401">
        <v>1346</v>
      </c>
      <c r="BH1401">
        <v>0</v>
      </c>
      <c r="BI1401" t="s">
        <v>1547</v>
      </c>
      <c r="BJ1401">
        <v>0</v>
      </c>
      <c r="BK1401">
        <v>0</v>
      </c>
      <c r="BL1401">
        <v>2</v>
      </c>
      <c r="BM1401" t="s">
        <v>1739</v>
      </c>
      <c r="BN1401" t="s">
        <v>4422</v>
      </c>
      <c r="BO1401" t="s">
        <v>10331</v>
      </c>
      <c r="BP1401" t="e" cm="1">
        <v>#N/A</v>
      </c>
      <c r="BQ1401" t="s">
        <v>1547</v>
      </c>
      <c r="BR1401" t="s">
        <v>1954</v>
      </c>
      <c r="BS1401">
        <v>120</v>
      </c>
      <c r="BT1401" t="s">
        <v>8179</v>
      </c>
      <c r="BU1401" t="s">
        <v>16363</v>
      </c>
      <c r="BV1401">
        <v>0</v>
      </c>
      <c r="BW1401" t="s">
        <v>1744</v>
      </c>
      <c r="BX1401" t="s">
        <v>1744</v>
      </c>
      <c r="BY1401" t="s">
        <v>1744</v>
      </c>
      <c r="BZ1401" t="s">
        <v>1547</v>
      </c>
      <c r="CA1401" t="s">
        <v>1744</v>
      </c>
      <c r="CB1401" t="s">
        <v>1547</v>
      </c>
      <c r="CC1401"/>
      <c r="CD1401" t="s">
        <v>998</v>
      </c>
      <c r="CE1401">
        <v>0</v>
      </c>
      <c r="CF1401" t="s">
        <v>10358</v>
      </c>
      <c r="CG1401" t="s">
        <v>10359</v>
      </c>
      <c r="CH1401">
        <v>0</v>
      </c>
      <c r="CI1401" t="s">
        <v>1547</v>
      </c>
      <c r="CJ1401" t="s">
        <v>1547</v>
      </c>
      <c r="CK1401" t="s">
        <v>4405</v>
      </c>
      <c r="CL1401"/>
      <c r="CM1401"/>
      <c r="CN1401" t="s">
        <v>1547</v>
      </c>
      <c r="CO1401" t="s">
        <v>1547</v>
      </c>
      <c r="CP1401" t="s">
        <v>1547</v>
      </c>
      <c r="CQ1401" t="s">
        <v>1547</v>
      </c>
      <c r="CR1401" t="s">
        <v>1547</v>
      </c>
      <c r="CS1401">
        <v>0</v>
      </c>
      <c r="CT1401" t="s">
        <v>1547</v>
      </c>
      <c r="CU1401" t="s">
        <v>1547</v>
      </c>
      <c r="CV1401" t="s">
        <v>1547</v>
      </c>
      <c r="CW1401" t="s">
        <v>1547</v>
      </c>
      <c r="CX1401" t="s">
        <v>1547</v>
      </c>
      <c r="CY1401">
        <v>1399</v>
      </c>
      <c r="CZ1401" t="s">
        <v>11573</v>
      </c>
      <c r="DA1401" t="s">
        <v>1547</v>
      </c>
      <c r="DB1401" t="s">
        <v>1881</v>
      </c>
      <c r="DC1401" t="s">
        <v>1882</v>
      </c>
      <c r="DD1401" t="s">
        <v>1547</v>
      </c>
      <c r="DE1401" t="s">
        <v>1547</v>
      </c>
      <c r="DF1401">
        <v>0</v>
      </c>
      <c r="DG1401" t="s">
        <v>1547</v>
      </c>
      <c r="DH1401" t="s">
        <v>1547</v>
      </c>
      <c r="DI1401" t="s">
        <v>1892</v>
      </c>
      <c r="DJ1401" t="e">
        <v>#N/A</v>
      </c>
      <c r="DK1401"/>
      <c r="DL1401" t="s">
        <v>1892</v>
      </c>
      <c r="DM1401">
        <v>9</v>
      </c>
      <c r="DN1401" t="s">
        <v>1883</v>
      </c>
      <c r="DO1401" t="s">
        <v>4405</v>
      </c>
      <c r="DP1401" t="b">
        <v>1</v>
      </c>
      <c r="DQ1401" t="b">
        <v>0</v>
      </c>
      <c r="DR1401" t="b">
        <v>0</v>
      </c>
      <c r="DS1401" t="b">
        <v>0</v>
      </c>
      <c r="DT1401" t="b">
        <v>0</v>
      </c>
      <c r="DU1401" t="b">
        <v>1</v>
      </c>
      <c r="DV1401" t="b">
        <v>0</v>
      </c>
      <c r="DW1401">
        <v>0</v>
      </c>
      <c r="DX1401" t="b">
        <v>0</v>
      </c>
      <c r="DY1401" t="b">
        <v>0</v>
      </c>
      <c r="DZ1401" t="b">
        <v>0</v>
      </c>
      <c r="EA1401" t="b">
        <v>0</v>
      </c>
      <c r="EB1401" t="b">
        <v>0</v>
      </c>
      <c r="EC1401" t="b">
        <v>0</v>
      </c>
      <c r="ED1401" t="b">
        <v>0</v>
      </c>
      <c r="EE1401" t="b">
        <v>1</v>
      </c>
      <c r="EF1401" t="b">
        <v>0</v>
      </c>
      <c r="EG1401" t="b" cm="1">
        <v>0</v>
      </c>
      <c r="EH1401" t="b">
        <v>0</v>
      </c>
      <c r="EI1401" t="b">
        <v>0</v>
      </c>
      <c r="EJ1401" t="b">
        <v>1</v>
      </c>
      <c r="EK1401" t="s">
        <v>1956</v>
      </c>
      <c r="EL1401">
        <v>1</v>
      </c>
      <c r="EM1401">
        <v>0</v>
      </c>
      <c r="EN1401" t="b">
        <v>1</v>
      </c>
    </row>
    <row r="1402" spans="1:144" ht="15.75">
      <c r="A1402"/>
      <c r="B1402" t="s">
        <v>4405</v>
      </c>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s="108" t="s">
        <v>43</v>
      </c>
      <c r="AP1402" t="s">
        <v>2868</v>
      </c>
      <c r="AQ1402">
        <v>104</v>
      </c>
      <c r="AR1402" t="s">
        <v>1547</v>
      </c>
      <c r="AS1402" t="s">
        <v>1547</v>
      </c>
      <c r="AT1402" t="e">
        <v>#N/A</v>
      </c>
      <c r="AU1402" t="s">
        <v>1547</v>
      </c>
      <c r="AV1402" t="s">
        <v>1744</v>
      </c>
      <c r="AW1402" t="s">
        <v>1744</v>
      </c>
      <c r="AX1402" t="s">
        <v>1740</v>
      </c>
      <c r="AY1402" t="s">
        <v>1744</v>
      </c>
      <c r="AZ1402" t="s">
        <v>1547</v>
      </c>
      <c r="BA1402" t="s">
        <v>1953</v>
      </c>
      <c r="BB1402" t="s">
        <v>1547</v>
      </c>
      <c r="BC1402" t="s">
        <v>1547</v>
      </c>
      <c r="BD1402" t="s">
        <v>1547</v>
      </c>
      <c r="BE1402" t="s">
        <v>4421</v>
      </c>
      <c r="BF1402">
        <v>1013</v>
      </c>
      <c r="BG1402">
        <v>1346</v>
      </c>
      <c r="BH1402">
        <v>0</v>
      </c>
      <c r="BI1402" t="s">
        <v>1547</v>
      </c>
      <c r="BJ1402">
        <v>0</v>
      </c>
      <c r="BK1402">
        <v>0</v>
      </c>
      <c r="BL1402">
        <v>2</v>
      </c>
      <c r="BM1402" t="s">
        <v>1739</v>
      </c>
      <c r="BN1402" t="s">
        <v>4422</v>
      </c>
      <c r="BO1402" t="s">
        <v>10331</v>
      </c>
      <c r="BP1402" t="e" cm="1">
        <v>#N/A</v>
      </c>
      <c r="BQ1402" t="s">
        <v>1547</v>
      </c>
      <c r="BR1402" t="s">
        <v>1954</v>
      </c>
      <c r="BS1402">
        <v>121</v>
      </c>
      <c r="BT1402" t="s">
        <v>8183</v>
      </c>
      <c r="BU1402" t="s">
        <v>16364</v>
      </c>
      <c r="BV1402">
        <v>0</v>
      </c>
      <c r="BW1402" t="s">
        <v>1744</v>
      </c>
      <c r="BX1402" t="s">
        <v>1744</v>
      </c>
      <c r="BY1402" t="s">
        <v>1744</v>
      </c>
      <c r="BZ1402" t="s">
        <v>1547</v>
      </c>
      <c r="CA1402" t="s">
        <v>1744</v>
      </c>
      <c r="CB1402" t="s">
        <v>1547</v>
      </c>
      <c r="CC1402"/>
      <c r="CD1402" t="s">
        <v>998</v>
      </c>
      <c r="CE1402">
        <v>0</v>
      </c>
      <c r="CF1402" t="s">
        <v>10358</v>
      </c>
      <c r="CG1402" t="s">
        <v>10359</v>
      </c>
      <c r="CH1402">
        <v>0</v>
      </c>
      <c r="CI1402" t="s">
        <v>1547</v>
      </c>
      <c r="CJ1402" t="s">
        <v>1547</v>
      </c>
      <c r="CK1402" t="s">
        <v>4405</v>
      </c>
      <c r="CL1402"/>
      <c r="CM1402"/>
      <c r="CN1402" t="s">
        <v>1547</v>
      </c>
      <c r="CO1402" t="s">
        <v>1547</v>
      </c>
      <c r="CP1402" t="s">
        <v>1547</v>
      </c>
      <c r="CQ1402" t="s">
        <v>1547</v>
      </c>
      <c r="CR1402" t="s">
        <v>1547</v>
      </c>
      <c r="CS1402">
        <v>0</v>
      </c>
      <c r="CT1402" t="s">
        <v>1547</v>
      </c>
      <c r="CU1402" t="s">
        <v>1547</v>
      </c>
      <c r="CV1402" t="s">
        <v>1547</v>
      </c>
      <c r="CW1402" t="s">
        <v>1547</v>
      </c>
      <c r="CX1402" t="s">
        <v>1547</v>
      </c>
      <c r="CY1402">
        <v>1400</v>
      </c>
      <c r="CZ1402" t="s">
        <v>11576</v>
      </c>
      <c r="DA1402" t="s">
        <v>1547</v>
      </c>
      <c r="DB1402" t="s">
        <v>1881</v>
      </c>
      <c r="DC1402" t="s">
        <v>1882</v>
      </c>
      <c r="DD1402" t="s">
        <v>1547</v>
      </c>
      <c r="DE1402" t="s">
        <v>1547</v>
      </c>
      <c r="DF1402">
        <v>0</v>
      </c>
      <c r="DG1402" t="s">
        <v>1547</v>
      </c>
      <c r="DH1402" t="s">
        <v>1547</v>
      </c>
      <c r="DI1402" t="s">
        <v>1892</v>
      </c>
      <c r="DJ1402" t="e">
        <v>#N/A</v>
      </c>
      <c r="DK1402"/>
      <c r="DL1402" t="s">
        <v>1892</v>
      </c>
      <c r="DM1402">
        <v>9</v>
      </c>
      <c r="DN1402" t="s">
        <v>1883</v>
      </c>
      <c r="DO1402" t="s">
        <v>4405</v>
      </c>
      <c r="DP1402" t="b">
        <v>1</v>
      </c>
      <c r="DQ1402" t="b">
        <v>0</v>
      </c>
      <c r="DR1402" t="b">
        <v>0</v>
      </c>
      <c r="DS1402" t="b">
        <v>0</v>
      </c>
      <c r="DT1402" t="b">
        <v>0</v>
      </c>
      <c r="DU1402" t="b">
        <v>1</v>
      </c>
      <c r="DV1402" t="b">
        <v>0</v>
      </c>
      <c r="DW1402">
        <v>0</v>
      </c>
      <c r="DX1402" t="b">
        <v>0</v>
      </c>
      <c r="DY1402" t="b">
        <v>0</v>
      </c>
      <c r="DZ1402" t="b">
        <v>0</v>
      </c>
      <c r="EA1402" t="b">
        <v>0</v>
      </c>
      <c r="EB1402" t="b">
        <v>0</v>
      </c>
      <c r="EC1402" t="b">
        <v>0</v>
      </c>
      <c r="ED1402" t="b">
        <v>0</v>
      </c>
      <c r="EE1402" t="b">
        <v>1</v>
      </c>
      <c r="EF1402" t="b">
        <v>0</v>
      </c>
      <c r="EG1402" t="b" cm="1">
        <v>0</v>
      </c>
      <c r="EH1402" t="b">
        <v>0</v>
      </c>
      <c r="EI1402" t="b">
        <v>0</v>
      </c>
      <c r="EJ1402" t="b">
        <v>1</v>
      </c>
      <c r="EK1402" t="s">
        <v>1956</v>
      </c>
      <c r="EL1402">
        <v>1</v>
      </c>
      <c r="EM1402">
        <v>0</v>
      </c>
      <c r="EN1402" t="b">
        <v>1</v>
      </c>
    </row>
    <row r="1403" spans="1:144" ht="15.75">
      <c r="A1403"/>
      <c r="B1403" t="s">
        <v>4405</v>
      </c>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s="108" t="s">
        <v>43</v>
      </c>
      <c r="AP1403" t="s">
        <v>2868</v>
      </c>
      <c r="AQ1403">
        <v>105</v>
      </c>
      <c r="AR1403" t="s">
        <v>1547</v>
      </c>
      <c r="AS1403" t="s">
        <v>1547</v>
      </c>
      <c r="AT1403" t="e">
        <v>#N/A</v>
      </c>
      <c r="AU1403" t="s">
        <v>1547</v>
      </c>
      <c r="AV1403" t="s">
        <v>1744</v>
      </c>
      <c r="AW1403" t="s">
        <v>1744</v>
      </c>
      <c r="AX1403" t="s">
        <v>1740</v>
      </c>
      <c r="AY1403" t="s">
        <v>1744</v>
      </c>
      <c r="AZ1403" t="s">
        <v>1547</v>
      </c>
      <c r="BA1403" t="s">
        <v>1953</v>
      </c>
      <c r="BB1403" t="s">
        <v>1547</v>
      </c>
      <c r="BC1403" t="s">
        <v>1547</v>
      </c>
      <c r="BD1403" t="s">
        <v>1547</v>
      </c>
      <c r="BE1403" t="s">
        <v>4421</v>
      </c>
      <c r="BF1403">
        <v>1013</v>
      </c>
      <c r="BG1403">
        <v>1346</v>
      </c>
      <c r="BH1403">
        <v>0</v>
      </c>
      <c r="BI1403" t="s">
        <v>1547</v>
      </c>
      <c r="BJ1403">
        <v>0</v>
      </c>
      <c r="BK1403">
        <v>0</v>
      </c>
      <c r="BL1403">
        <v>2</v>
      </c>
      <c r="BM1403" t="s">
        <v>1739</v>
      </c>
      <c r="BN1403" t="s">
        <v>4422</v>
      </c>
      <c r="BO1403" t="s">
        <v>10331</v>
      </c>
      <c r="BP1403" t="e" cm="1">
        <v>#N/A</v>
      </c>
      <c r="BQ1403" t="s">
        <v>1547</v>
      </c>
      <c r="BR1403" t="s">
        <v>1954</v>
      </c>
      <c r="BS1403">
        <v>122</v>
      </c>
      <c r="BT1403" t="s">
        <v>8187</v>
      </c>
      <c r="BU1403" t="s">
        <v>16365</v>
      </c>
      <c r="BV1403">
        <v>0</v>
      </c>
      <c r="BW1403" t="s">
        <v>1744</v>
      </c>
      <c r="BX1403" t="s">
        <v>1744</v>
      </c>
      <c r="BY1403" t="s">
        <v>1744</v>
      </c>
      <c r="BZ1403" t="s">
        <v>1547</v>
      </c>
      <c r="CA1403" t="s">
        <v>1744</v>
      </c>
      <c r="CB1403" t="s">
        <v>1547</v>
      </c>
      <c r="CC1403"/>
      <c r="CD1403" t="s">
        <v>998</v>
      </c>
      <c r="CE1403">
        <v>0</v>
      </c>
      <c r="CF1403" t="s">
        <v>10358</v>
      </c>
      <c r="CG1403" t="s">
        <v>10359</v>
      </c>
      <c r="CH1403">
        <v>0</v>
      </c>
      <c r="CI1403" t="s">
        <v>1547</v>
      </c>
      <c r="CJ1403" t="s">
        <v>1547</v>
      </c>
      <c r="CK1403" t="s">
        <v>4405</v>
      </c>
      <c r="CL1403"/>
      <c r="CM1403"/>
      <c r="CN1403" t="s">
        <v>1547</v>
      </c>
      <c r="CO1403" t="s">
        <v>1547</v>
      </c>
      <c r="CP1403" t="s">
        <v>1547</v>
      </c>
      <c r="CQ1403" t="s">
        <v>1547</v>
      </c>
      <c r="CR1403" t="s">
        <v>1547</v>
      </c>
      <c r="CS1403">
        <v>0</v>
      </c>
      <c r="CT1403" t="s">
        <v>1547</v>
      </c>
      <c r="CU1403" t="s">
        <v>1547</v>
      </c>
      <c r="CV1403" t="s">
        <v>1547</v>
      </c>
      <c r="CW1403" t="s">
        <v>1547</v>
      </c>
      <c r="CX1403" t="s">
        <v>1547</v>
      </c>
      <c r="CY1403">
        <v>1401</v>
      </c>
      <c r="CZ1403" t="s">
        <v>11579</v>
      </c>
      <c r="DA1403" t="s">
        <v>1547</v>
      </c>
      <c r="DB1403" t="s">
        <v>1881</v>
      </c>
      <c r="DC1403" t="s">
        <v>1882</v>
      </c>
      <c r="DD1403" t="s">
        <v>1547</v>
      </c>
      <c r="DE1403" t="s">
        <v>1547</v>
      </c>
      <c r="DF1403">
        <v>0</v>
      </c>
      <c r="DG1403" t="s">
        <v>1547</v>
      </c>
      <c r="DH1403" t="s">
        <v>1547</v>
      </c>
      <c r="DI1403" t="s">
        <v>1892</v>
      </c>
      <c r="DJ1403" t="e">
        <v>#N/A</v>
      </c>
      <c r="DK1403"/>
      <c r="DL1403" t="s">
        <v>1892</v>
      </c>
      <c r="DM1403">
        <v>9</v>
      </c>
      <c r="DN1403" t="s">
        <v>1883</v>
      </c>
      <c r="DO1403" t="s">
        <v>4405</v>
      </c>
      <c r="DP1403" t="b">
        <v>1</v>
      </c>
      <c r="DQ1403" t="b">
        <v>0</v>
      </c>
      <c r="DR1403" t="b">
        <v>0</v>
      </c>
      <c r="DS1403" t="b">
        <v>0</v>
      </c>
      <c r="DT1403" t="b">
        <v>0</v>
      </c>
      <c r="DU1403" t="b">
        <v>1</v>
      </c>
      <c r="DV1403" t="b">
        <v>0</v>
      </c>
      <c r="DW1403">
        <v>0</v>
      </c>
      <c r="DX1403" t="b">
        <v>0</v>
      </c>
      <c r="DY1403" t="b">
        <v>0</v>
      </c>
      <c r="DZ1403" t="b">
        <v>0</v>
      </c>
      <c r="EA1403" t="b">
        <v>0</v>
      </c>
      <c r="EB1403" t="b">
        <v>0</v>
      </c>
      <c r="EC1403" t="b">
        <v>0</v>
      </c>
      <c r="ED1403" t="b">
        <v>0</v>
      </c>
      <c r="EE1403" t="b">
        <v>1</v>
      </c>
      <c r="EF1403" t="b">
        <v>0</v>
      </c>
      <c r="EG1403" t="b" cm="1">
        <v>0</v>
      </c>
      <c r="EH1403" t="b">
        <v>0</v>
      </c>
      <c r="EI1403" t="b">
        <v>0</v>
      </c>
      <c r="EJ1403" t="b">
        <v>1</v>
      </c>
      <c r="EK1403" t="s">
        <v>1956</v>
      </c>
      <c r="EL1403">
        <v>1</v>
      </c>
      <c r="EM1403">
        <v>0</v>
      </c>
      <c r="EN1403" t="b">
        <v>1</v>
      </c>
    </row>
    <row r="1404" spans="1:144" ht="15.75">
      <c r="A1404"/>
      <c r="B1404" t="s">
        <v>4405</v>
      </c>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s="108" t="s">
        <v>43</v>
      </c>
      <c r="AP1404" t="s">
        <v>2868</v>
      </c>
      <c r="AQ1404">
        <v>106</v>
      </c>
      <c r="AR1404" t="s">
        <v>1547</v>
      </c>
      <c r="AS1404" t="s">
        <v>1547</v>
      </c>
      <c r="AT1404" t="e">
        <v>#N/A</v>
      </c>
      <c r="AU1404" t="s">
        <v>1547</v>
      </c>
      <c r="AV1404" t="s">
        <v>1744</v>
      </c>
      <c r="AW1404" t="s">
        <v>1744</v>
      </c>
      <c r="AX1404" t="s">
        <v>1740</v>
      </c>
      <c r="AY1404" t="s">
        <v>1744</v>
      </c>
      <c r="AZ1404" t="s">
        <v>1547</v>
      </c>
      <c r="BA1404" t="s">
        <v>1953</v>
      </c>
      <c r="BB1404" t="s">
        <v>1547</v>
      </c>
      <c r="BC1404" t="s">
        <v>1547</v>
      </c>
      <c r="BD1404" t="s">
        <v>1547</v>
      </c>
      <c r="BE1404" t="s">
        <v>4421</v>
      </c>
      <c r="BF1404">
        <v>1013</v>
      </c>
      <c r="BG1404">
        <v>1346</v>
      </c>
      <c r="BH1404">
        <v>0</v>
      </c>
      <c r="BI1404" t="s">
        <v>1547</v>
      </c>
      <c r="BJ1404">
        <v>0</v>
      </c>
      <c r="BK1404">
        <v>0</v>
      </c>
      <c r="BL1404">
        <v>2</v>
      </c>
      <c r="BM1404" t="s">
        <v>1739</v>
      </c>
      <c r="BN1404" t="s">
        <v>4422</v>
      </c>
      <c r="BO1404" t="s">
        <v>10331</v>
      </c>
      <c r="BP1404" t="e" cm="1">
        <v>#N/A</v>
      </c>
      <c r="BQ1404" t="s">
        <v>1547</v>
      </c>
      <c r="BR1404" t="s">
        <v>1954</v>
      </c>
      <c r="BS1404">
        <v>123</v>
      </c>
      <c r="BT1404" t="s">
        <v>8191</v>
      </c>
      <c r="BU1404" t="s">
        <v>16366</v>
      </c>
      <c r="BV1404">
        <v>0</v>
      </c>
      <c r="BW1404" t="s">
        <v>1744</v>
      </c>
      <c r="BX1404" t="s">
        <v>1744</v>
      </c>
      <c r="BY1404" t="s">
        <v>1744</v>
      </c>
      <c r="BZ1404" t="s">
        <v>1547</v>
      </c>
      <c r="CA1404" t="s">
        <v>1744</v>
      </c>
      <c r="CB1404" t="s">
        <v>1547</v>
      </c>
      <c r="CC1404"/>
      <c r="CD1404" t="s">
        <v>998</v>
      </c>
      <c r="CE1404">
        <v>0</v>
      </c>
      <c r="CF1404" t="s">
        <v>10358</v>
      </c>
      <c r="CG1404" t="s">
        <v>10359</v>
      </c>
      <c r="CH1404">
        <v>0</v>
      </c>
      <c r="CI1404" t="s">
        <v>1547</v>
      </c>
      <c r="CJ1404" t="s">
        <v>1547</v>
      </c>
      <c r="CK1404" t="s">
        <v>4405</v>
      </c>
      <c r="CL1404"/>
      <c r="CM1404"/>
      <c r="CN1404" t="s">
        <v>1547</v>
      </c>
      <c r="CO1404" t="s">
        <v>1547</v>
      </c>
      <c r="CP1404" t="s">
        <v>1547</v>
      </c>
      <c r="CQ1404" t="s">
        <v>1547</v>
      </c>
      <c r="CR1404" t="s">
        <v>1547</v>
      </c>
      <c r="CS1404">
        <v>0</v>
      </c>
      <c r="CT1404" t="s">
        <v>1547</v>
      </c>
      <c r="CU1404" t="s">
        <v>1547</v>
      </c>
      <c r="CV1404" t="s">
        <v>1547</v>
      </c>
      <c r="CW1404" t="s">
        <v>1547</v>
      </c>
      <c r="CX1404" t="s">
        <v>1547</v>
      </c>
      <c r="CY1404">
        <v>1402</v>
      </c>
      <c r="CZ1404" t="s">
        <v>11584</v>
      </c>
      <c r="DA1404" t="s">
        <v>1547</v>
      </c>
      <c r="DB1404" t="s">
        <v>1881</v>
      </c>
      <c r="DC1404" t="s">
        <v>1882</v>
      </c>
      <c r="DD1404" t="s">
        <v>1547</v>
      </c>
      <c r="DE1404" t="s">
        <v>1547</v>
      </c>
      <c r="DF1404">
        <v>0</v>
      </c>
      <c r="DG1404" t="s">
        <v>1547</v>
      </c>
      <c r="DH1404" t="s">
        <v>1547</v>
      </c>
      <c r="DI1404" t="s">
        <v>1892</v>
      </c>
      <c r="DJ1404" t="e">
        <v>#N/A</v>
      </c>
      <c r="DK1404"/>
      <c r="DL1404" t="s">
        <v>1892</v>
      </c>
      <c r="DM1404">
        <v>9</v>
      </c>
      <c r="DN1404" t="s">
        <v>1883</v>
      </c>
      <c r="DO1404" t="s">
        <v>4405</v>
      </c>
      <c r="DP1404" t="b">
        <v>1</v>
      </c>
      <c r="DQ1404" t="b">
        <v>0</v>
      </c>
      <c r="DR1404" t="b">
        <v>0</v>
      </c>
      <c r="DS1404" t="b">
        <v>0</v>
      </c>
      <c r="DT1404" t="b">
        <v>0</v>
      </c>
      <c r="DU1404" t="b">
        <v>1</v>
      </c>
      <c r="DV1404" t="b">
        <v>0</v>
      </c>
      <c r="DW1404">
        <v>0</v>
      </c>
      <c r="DX1404" t="b">
        <v>0</v>
      </c>
      <c r="DY1404" t="b">
        <v>0</v>
      </c>
      <c r="DZ1404" t="b">
        <v>0</v>
      </c>
      <c r="EA1404" t="b">
        <v>0</v>
      </c>
      <c r="EB1404" t="b">
        <v>0</v>
      </c>
      <c r="EC1404" t="b">
        <v>0</v>
      </c>
      <c r="ED1404" t="b">
        <v>0</v>
      </c>
      <c r="EE1404" t="b">
        <v>1</v>
      </c>
      <c r="EF1404" t="b">
        <v>0</v>
      </c>
      <c r="EG1404" t="b" cm="1">
        <v>0</v>
      </c>
      <c r="EH1404" t="b">
        <v>0</v>
      </c>
      <c r="EI1404" t="b">
        <v>0</v>
      </c>
      <c r="EJ1404" t="b">
        <v>1</v>
      </c>
      <c r="EK1404" t="s">
        <v>1956</v>
      </c>
      <c r="EL1404">
        <v>1</v>
      </c>
      <c r="EM1404">
        <v>0</v>
      </c>
      <c r="EN1404" t="b">
        <v>1</v>
      </c>
    </row>
    <row r="1405" spans="1:144" ht="15.75">
      <c r="A1405"/>
      <c r="B1405" t="s">
        <v>4405</v>
      </c>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s="108" t="s">
        <v>43</v>
      </c>
      <c r="AP1405" t="s">
        <v>2868</v>
      </c>
      <c r="AQ1405">
        <v>107</v>
      </c>
      <c r="AR1405" t="s">
        <v>1547</v>
      </c>
      <c r="AS1405" t="s">
        <v>1547</v>
      </c>
      <c r="AT1405" t="e">
        <v>#N/A</v>
      </c>
      <c r="AU1405" t="s">
        <v>1547</v>
      </c>
      <c r="AV1405" t="s">
        <v>1744</v>
      </c>
      <c r="AW1405" t="s">
        <v>1744</v>
      </c>
      <c r="AX1405" t="s">
        <v>1740</v>
      </c>
      <c r="AY1405" t="s">
        <v>1744</v>
      </c>
      <c r="AZ1405" t="s">
        <v>1547</v>
      </c>
      <c r="BA1405" t="s">
        <v>1953</v>
      </c>
      <c r="BB1405" t="s">
        <v>1547</v>
      </c>
      <c r="BC1405" t="s">
        <v>1547</v>
      </c>
      <c r="BD1405" t="s">
        <v>1547</v>
      </c>
      <c r="BE1405" t="s">
        <v>4421</v>
      </c>
      <c r="BF1405">
        <v>1013</v>
      </c>
      <c r="BG1405">
        <v>1346</v>
      </c>
      <c r="BH1405">
        <v>0</v>
      </c>
      <c r="BI1405" t="s">
        <v>1547</v>
      </c>
      <c r="BJ1405">
        <v>0</v>
      </c>
      <c r="BK1405">
        <v>0</v>
      </c>
      <c r="BL1405">
        <v>2</v>
      </c>
      <c r="BM1405" t="s">
        <v>1739</v>
      </c>
      <c r="BN1405" t="s">
        <v>4422</v>
      </c>
      <c r="BO1405" t="s">
        <v>10331</v>
      </c>
      <c r="BP1405" t="e" cm="1">
        <v>#N/A</v>
      </c>
      <c r="BQ1405" t="s">
        <v>1547</v>
      </c>
      <c r="BR1405" t="s">
        <v>1954</v>
      </c>
      <c r="BS1405">
        <v>124</v>
      </c>
      <c r="BT1405" t="s">
        <v>8196</v>
      </c>
      <c r="BU1405" t="s">
        <v>16367</v>
      </c>
      <c r="BV1405">
        <v>0</v>
      </c>
      <c r="BW1405" t="s">
        <v>1744</v>
      </c>
      <c r="BX1405" t="s">
        <v>1744</v>
      </c>
      <c r="BY1405" t="s">
        <v>1744</v>
      </c>
      <c r="BZ1405" t="s">
        <v>1547</v>
      </c>
      <c r="CA1405" t="s">
        <v>1744</v>
      </c>
      <c r="CB1405" t="s">
        <v>1547</v>
      </c>
      <c r="CC1405"/>
      <c r="CD1405" t="s">
        <v>998</v>
      </c>
      <c r="CE1405">
        <v>0</v>
      </c>
      <c r="CF1405" t="s">
        <v>10358</v>
      </c>
      <c r="CG1405" t="s">
        <v>10359</v>
      </c>
      <c r="CH1405">
        <v>0</v>
      </c>
      <c r="CI1405" t="s">
        <v>1547</v>
      </c>
      <c r="CJ1405" t="s">
        <v>1547</v>
      </c>
      <c r="CK1405" t="s">
        <v>4405</v>
      </c>
      <c r="CL1405"/>
      <c r="CM1405"/>
      <c r="CN1405" t="s">
        <v>1547</v>
      </c>
      <c r="CO1405" t="s">
        <v>1547</v>
      </c>
      <c r="CP1405" t="s">
        <v>1547</v>
      </c>
      <c r="CQ1405" t="s">
        <v>1547</v>
      </c>
      <c r="CR1405" t="s">
        <v>1547</v>
      </c>
      <c r="CS1405">
        <v>0</v>
      </c>
      <c r="CT1405" t="s">
        <v>1547</v>
      </c>
      <c r="CU1405" t="s">
        <v>1547</v>
      </c>
      <c r="CV1405" t="s">
        <v>1547</v>
      </c>
      <c r="CW1405" t="s">
        <v>1547</v>
      </c>
      <c r="CX1405" t="s">
        <v>1547</v>
      </c>
      <c r="CY1405">
        <v>1403</v>
      </c>
      <c r="CZ1405" t="s">
        <v>11591</v>
      </c>
      <c r="DA1405" t="s">
        <v>1547</v>
      </c>
      <c r="DB1405" t="s">
        <v>1881</v>
      </c>
      <c r="DC1405" t="s">
        <v>1882</v>
      </c>
      <c r="DD1405" t="s">
        <v>1547</v>
      </c>
      <c r="DE1405" t="s">
        <v>1547</v>
      </c>
      <c r="DF1405">
        <v>0</v>
      </c>
      <c r="DG1405" t="s">
        <v>1547</v>
      </c>
      <c r="DH1405" t="s">
        <v>1547</v>
      </c>
      <c r="DI1405" t="s">
        <v>1892</v>
      </c>
      <c r="DJ1405" t="e">
        <v>#N/A</v>
      </c>
      <c r="DK1405"/>
      <c r="DL1405" t="s">
        <v>1892</v>
      </c>
      <c r="DM1405">
        <v>9</v>
      </c>
      <c r="DN1405" t="s">
        <v>1883</v>
      </c>
      <c r="DO1405" t="s">
        <v>4405</v>
      </c>
      <c r="DP1405" t="b">
        <v>1</v>
      </c>
      <c r="DQ1405" t="b">
        <v>0</v>
      </c>
      <c r="DR1405" t="b">
        <v>0</v>
      </c>
      <c r="DS1405" t="b">
        <v>0</v>
      </c>
      <c r="DT1405" t="b">
        <v>0</v>
      </c>
      <c r="DU1405" t="b">
        <v>1</v>
      </c>
      <c r="DV1405" t="b">
        <v>0</v>
      </c>
      <c r="DW1405">
        <v>0</v>
      </c>
      <c r="DX1405" t="b">
        <v>0</v>
      </c>
      <c r="DY1405" t="b">
        <v>0</v>
      </c>
      <c r="DZ1405" t="b">
        <v>0</v>
      </c>
      <c r="EA1405" t="b">
        <v>0</v>
      </c>
      <c r="EB1405" t="b">
        <v>0</v>
      </c>
      <c r="EC1405" t="b">
        <v>0</v>
      </c>
      <c r="ED1405" t="b">
        <v>0</v>
      </c>
      <c r="EE1405" t="b">
        <v>1</v>
      </c>
      <c r="EF1405" t="b">
        <v>0</v>
      </c>
      <c r="EG1405" t="b" cm="1">
        <v>0</v>
      </c>
      <c r="EH1405" t="b">
        <v>0</v>
      </c>
      <c r="EI1405" t="b">
        <v>0</v>
      </c>
      <c r="EJ1405" t="b">
        <v>1</v>
      </c>
      <c r="EK1405" t="s">
        <v>1956</v>
      </c>
      <c r="EL1405">
        <v>1</v>
      </c>
      <c r="EM1405">
        <v>0</v>
      </c>
      <c r="EN1405" t="b">
        <v>1</v>
      </c>
    </row>
    <row r="1406" spans="1:144" ht="15.75">
      <c r="A1406"/>
      <c r="B1406" t="s">
        <v>4405</v>
      </c>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s="108" t="s">
        <v>43</v>
      </c>
      <c r="AP1406" t="s">
        <v>2868</v>
      </c>
      <c r="AQ1406">
        <v>108</v>
      </c>
      <c r="AR1406" t="s">
        <v>1547</v>
      </c>
      <c r="AS1406" t="s">
        <v>1547</v>
      </c>
      <c r="AT1406" t="e">
        <v>#N/A</v>
      </c>
      <c r="AU1406" t="s">
        <v>1547</v>
      </c>
      <c r="AV1406" t="s">
        <v>1744</v>
      </c>
      <c r="AW1406" t="s">
        <v>1744</v>
      </c>
      <c r="AX1406" t="s">
        <v>1740</v>
      </c>
      <c r="AY1406" t="s">
        <v>1744</v>
      </c>
      <c r="AZ1406" t="s">
        <v>1547</v>
      </c>
      <c r="BA1406" t="s">
        <v>1953</v>
      </c>
      <c r="BB1406" t="s">
        <v>1547</v>
      </c>
      <c r="BC1406" t="s">
        <v>1547</v>
      </c>
      <c r="BD1406" t="s">
        <v>1547</v>
      </c>
      <c r="BE1406" t="s">
        <v>4421</v>
      </c>
      <c r="BF1406">
        <v>1013</v>
      </c>
      <c r="BG1406">
        <v>1346</v>
      </c>
      <c r="BH1406">
        <v>0</v>
      </c>
      <c r="BI1406" t="s">
        <v>1547</v>
      </c>
      <c r="BJ1406">
        <v>0</v>
      </c>
      <c r="BK1406">
        <v>0</v>
      </c>
      <c r="BL1406">
        <v>2</v>
      </c>
      <c r="BM1406" t="s">
        <v>1739</v>
      </c>
      <c r="BN1406" t="s">
        <v>4422</v>
      </c>
      <c r="BO1406" t="s">
        <v>10331</v>
      </c>
      <c r="BP1406" t="e" cm="1">
        <v>#N/A</v>
      </c>
      <c r="BQ1406" t="s">
        <v>1547</v>
      </c>
      <c r="BR1406" t="s">
        <v>1954</v>
      </c>
      <c r="BS1406">
        <v>125</v>
      </c>
      <c r="BT1406" t="s">
        <v>8200</v>
      </c>
      <c r="BU1406" t="s">
        <v>16368</v>
      </c>
      <c r="BV1406">
        <v>0</v>
      </c>
      <c r="BW1406" t="s">
        <v>1744</v>
      </c>
      <c r="BX1406" t="s">
        <v>1744</v>
      </c>
      <c r="BY1406" t="s">
        <v>1744</v>
      </c>
      <c r="BZ1406" t="s">
        <v>1547</v>
      </c>
      <c r="CA1406" t="s">
        <v>1744</v>
      </c>
      <c r="CB1406" t="s">
        <v>1547</v>
      </c>
      <c r="CC1406"/>
      <c r="CD1406" t="s">
        <v>998</v>
      </c>
      <c r="CE1406">
        <v>0</v>
      </c>
      <c r="CF1406" t="s">
        <v>10358</v>
      </c>
      <c r="CG1406" t="s">
        <v>10359</v>
      </c>
      <c r="CH1406">
        <v>0</v>
      </c>
      <c r="CI1406" t="s">
        <v>1547</v>
      </c>
      <c r="CJ1406" t="s">
        <v>1547</v>
      </c>
      <c r="CK1406" t="s">
        <v>4405</v>
      </c>
      <c r="CL1406"/>
      <c r="CM1406"/>
      <c r="CN1406" t="s">
        <v>1547</v>
      </c>
      <c r="CO1406" t="s">
        <v>1547</v>
      </c>
      <c r="CP1406" t="s">
        <v>1547</v>
      </c>
      <c r="CQ1406" t="s">
        <v>1547</v>
      </c>
      <c r="CR1406" t="s">
        <v>1547</v>
      </c>
      <c r="CS1406">
        <v>0</v>
      </c>
      <c r="CT1406" t="s">
        <v>1547</v>
      </c>
      <c r="CU1406" t="s">
        <v>1547</v>
      </c>
      <c r="CV1406" t="s">
        <v>1547</v>
      </c>
      <c r="CW1406" t="s">
        <v>1547</v>
      </c>
      <c r="CX1406" t="s">
        <v>1547</v>
      </c>
      <c r="CY1406">
        <v>1404</v>
      </c>
      <c r="CZ1406" t="s">
        <v>11594</v>
      </c>
      <c r="DA1406" t="s">
        <v>1547</v>
      </c>
      <c r="DB1406" t="s">
        <v>1881</v>
      </c>
      <c r="DC1406" t="s">
        <v>1882</v>
      </c>
      <c r="DD1406" t="s">
        <v>1547</v>
      </c>
      <c r="DE1406" t="s">
        <v>1547</v>
      </c>
      <c r="DF1406">
        <v>0</v>
      </c>
      <c r="DG1406" t="s">
        <v>1547</v>
      </c>
      <c r="DH1406" t="s">
        <v>1547</v>
      </c>
      <c r="DI1406" t="s">
        <v>1892</v>
      </c>
      <c r="DJ1406" t="e">
        <v>#N/A</v>
      </c>
      <c r="DK1406"/>
      <c r="DL1406" t="s">
        <v>1892</v>
      </c>
      <c r="DM1406">
        <v>9</v>
      </c>
      <c r="DN1406" t="s">
        <v>1883</v>
      </c>
      <c r="DO1406" t="s">
        <v>4405</v>
      </c>
      <c r="DP1406" t="b">
        <v>1</v>
      </c>
      <c r="DQ1406" t="b">
        <v>0</v>
      </c>
      <c r="DR1406" t="b">
        <v>0</v>
      </c>
      <c r="DS1406" t="b">
        <v>0</v>
      </c>
      <c r="DT1406" t="b">
        <v>0</v>
      </c>
      <c r="DU1406" t="b">
        <v>1</v>
      </c>
      <c r="DV1406" t="b">
        <v>0</v>
      </c>
      <c r="DW1406">
        <v>0</v>
      </c>
      <c r="DX1406" t="b">
        <v>0</v>
      </c>
      <c r="DY1406" t="b">
        <v>0</v>
      </c>
      <c r="DZ1406" t="b">
        <v>0</v>
      </c>
      <c r="EA1406" t="b">
        <v>0</v>
      </c>
      <c r="EB1406" t="b">
        <v>0</v>
      </c>
      <c r="EC1406" t="b">
        <v>0</v>
      </c>
      <c r="ED1406" t="b">
        <v>0</v>
      </c>
      <c r="EE1406" t="b">
        <v>1</v>
      </c>
      <c r="EF1406" t="b">
        <v>0</v>
      </c>
      <c r="EG1406" t="b" cm="1">
        <v>0</v>
      </c>
      <c r="EH1406" t="b">
        <v>0</v>
      </c>
      <c r="EI1406" t="b">
        <v>0</v>
      </c>
      <c r="EJ1406" t="b">
        <v>1</v>
      </c>
      <c r="EK1406" t="s">
        <v>1956</v>
      </c>
      <c r="EL1406">
        <v>1</v>
      </c>
      <c r="EM1406">
        <v>0</v>
      </c>
      <c r="EN1406" t="b">
        <v>1</v>
      </c>
    </row>
    <row r="1407" spans="1:144" ht="15.75">
      <c r="A1407"/>
      <c r="B1407" t="s">
        <v>4405</v>
      </c>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s="108" t="s">
        <v>43</v>
      </c>
      <c r="AP1407" t="s">
        <v>2868</v>
      </c>
      <c r="AQ1407">
        <v>109</v>
      </c>
      <c r="AR1407" t="s">
        <v>1547</v>
      </c>
      <c r="AS1407" t="s">
        <v>1547</v>
      </c>
      <c r="AT1407" t="e">
        <v>#N/A</v>
      </c>
      <c r="AU1407" t="s">
        <v>1547</v>
      </c>
      <c r="AV1407" t="s">
        <v>1744</v>
      </c>
      <c r="AW1407" t="s">
        <v>1744</v>
      </c>
      <c r="AX1407" t="s">
        <v>1740</v>
      </c>
      <c r="AY1407" t="s">
        <v>1744</v>
      </c>
      <c r="AZ1407" t="s">
        <v>1547</v>
      </c>
      <c r="BA1407" t="s">
        <v>1953</v>
      </c>
      <c r="BB1407" t="s">
        <v>1547</v>
      </c>
      <c r="BC1407" t="s">
        <v>1547</v>
      </c>
      <c r="BD1407" t="s">
        <v>1547</v>
      </c>
      <c r="BE1407" t="s">
        <v>4421</v>
      </c>
      <c r="BF1407">
        <v>1013</v>
      </c>
      <c r="BG1407">
        <v>1346</v>
      </c>
      <c r="BH1407">
        <v>0</v>
      </c>
      <c r="BI1407" t="s">
        <v>1547</v>
      </c>
      <c r="BJ1407">
        <v>0</v>
      </c>
      <c r="BK1407">
        <v>0</v>
      </c>
      <c r="BL1407">
        <v>2</v>
      </c>
      <c r="BM1407" t="s">
        <v>1739</v>
      </c>
      <c r="BN1407" t="s">
        <v>4422</v>
      </c>
      <c r="BO1407" t="s">
        <v>10331</v>
      </c>
      <c r="BP1407" t="e" cm="1">
        <v>#N/A</v>
      </c>
      <c r="BQ1407" t="s">
        <v>1547</v>
      </c>
      <c r="BR1407" t="s">
        <v>1954</v>
      </c>
      <c r="BS1407">
        <v>126</v>
      </c>
      <c r="BT1407" t="s">
        <v>8204</v>
      </c>
      <c r="BU1407" t="s">
        <v>16369</v>
      </c>
      <c r="BV1407">
        <v>0</v>
      </c>
      <c r="BW1407" t="s">
        <v>1744</v>
      </c>
      <c r="BX1407" t="s">
        <v>1744</v>
      </c>
      <c r="BY1407" t="s">
        <v>1744</v>
      </c>
      <c r="BZ1407" t="s">
        <v>1547</v>
      </c>
      <c r="CA1407" t="s">
        <v>1744</v>
      </c>
      <c r="CB1407" t="s">
        <v>1547</v>
      </c>
      <c r="CC1407"/>
      <c r="CD1407" t="s">
        <v>998</v>
      </c>
      <c r="CE1407">
        <v>0</v>
      </c>
      <c r="CF1407" t="s">
        <v>10358</v>
      </c>
      <c r="CG1407" t="s">
        <v>10359</v>
      </c>
      <c r="CH1407">
        <v>0</v>
      </c>
      <c r="CI1407" t="s">
        <v>1547</v>
      </c>
      <c r="CJ1407" t="s">
        <v>1547</v>
      </c>
      <c r="CK1407" t="s">
        <v>4405</v>
      </c>
      <c r="CL1407"/>
      <c r="CM1407"/>
      <c r="CN1407" t="s">
        <v>1547</v>
      </c>
      <c r="CO1407" t="s">
        <v>1547</v>
      </c>
      <c r="CP1407" t="s">
        <v>1547</v>
      </c>
      <c r="CQ1407" t="s">
        <v>1547</v>
      </c>
      <c r="CR1407" t="s">
        <v>1547</v>
      </c>
      <c r="CS1407">
        <v>0</v>
      </c>
      <c r="CT1407" t="s">
        <v>1547</v>
      </c>
      <c r="CU1407" t="s">
        <v>1547</v>
      </c>
      <c r="CV1407" t="s">
        <v>1547</v>
      </c>
      <c r="CW1407" t="s">
        <v>1547</v>
      </c>
      <c r="CX1407" t="s">
        <v>1547</v>
      </c>
      <c r="CY1407">
        <v>1405</v>
      </c>
      <c r="CZ1407" t="s">
        <v>11602</v>
      </c>
      <c r="DA1407" t="s">
        <v>1547</v>
      </c>
      <c r="DB1407" t="s">
        <v>1881</v>
      </c>
      <c r="DC1407" t="s">
        <v>1882</v>
      </c>
      <c r="DD1407" t="s">
        <v>1547</v>
      </c>
      <c r="DE1407" t="s">
        <v>1547</v>
      </c>
      <c r="DF1407">
        <v>0</v>
      </c>
      <c r="DG1407" t="s">
        <v>1547</v>
      </c>
      <c r="DH1407" t="s">
        <v>1547</v>
      </c>
      <c r="DI1407" t="s">
        <v>1892</v>
      </c>
      <c r="DJ1407" t="e">
        <v>#N/A</v>
      </c>
      <c r="DK1407"/>
      <c r="DL1407" t="s">
        <v>1892</v>
      </c>
      <c r="DM1407">
        <v>9</v>
      </c>
      <c r="DN1407" t="s">
        <v>1883</v>
      </c>
      <c r="DO1407" t="s">
        <v>4405</v>
      </c>
      <c r="DP1407" t="b">
        <v>1</v>
      </c>
      <c r="DQ1407" t="b">
        <v>0</v>
      </c>
      <c r="DR1407" t="b">
        <v>0</v>
      </c>
      <c r="DS1407" t="b">
        <v>0</v>
      </c>
      <c r="DT1407" t="b">
        <v>0</v>
      </c>
      <c r="DU1407" t="b">
        <v>1</v>
      </c>
      <c r="DV1407" t="b">
        <v>0</v>
      </c>
      <c r="DW1407">
        <v>0</v>
      </c>
      <c r="DX1407" t="b">
        <v>0</v>
      </c>
      <c r="DY1407" t="b">
        <v>0</v>
      </c>
      <c r="DZ1407" t="b">
        <v>0</v>
      </c>
      <c r="EA1407" t="b">
        <v>0</v>
      </c>
      <c r="EB1407" t="b">
        <v>0</v>
      </c>
      <c r="EC1407" t="b">
        <v>0</v>
      </c>
      <c r="ED1407" t="b">
        <v>0</v>
      </c>
      <c r="EE1407" t="b">
        <v>1</v>
      </c>
      <c r="EF1407" t="b">
        <v>0</v>
      </c>
      <c r="EG1407" t="b" cm="1">
        <v>0</v>
      </c>
      <c r="EH1407" t="b">
        <v>0</v>
      </c>
      <c r="EI1407" t="b">
        <v>0</v>
      </c>
      <c r="EJ1407" t="b">
        <v>1</v>
      </c>
      <c r="EK1407" t="s">
        <v>1956</v>
      </c>
      <c r="EL1407">
        <v>1</v>
      </c>
      <c r="EM1407">
        <v>0</v>
      </c>
      <c r="EN1407" t="b">
        <v>1</v>
      </c>
    </row>
    <row r="1408" spans="1:144" ht="15.75">
      <c r="A1408"/>
      <c r="B1408" t="s">
        <v>4405</v>
      </c>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s="108" t="s">
        <v>43</v>
      </c>
      <c r="AP1408" t="s">
        <v>2868</v>
      </c>
      <c r="AQ1408">
        <v>110</v>
      </c>
      <c r="AR1408" t="s">
        <v>1547</v>
      </c>
      <c r="AS1408" t="s">
        <v>1547</v>
      </c>
      <c r="AT1408" t="e">
        <v>#N/A</v>
      </c>
      <c r="AU1408" t="s">
        <v>1547</v>
      </c>
      <c r="AV1408" t="s">
        <v>1744</v>
      </c>
      <c r="AW1408" t="s">
        <v>1744</v>
      </c>
      <c r="AX1408" t="s">
        <v>1740</v>
      </c>
      <c r="AY1408" t="s">
        <v>1744</v>
      </c>
      <c r="AZ1408" t="s">
        <v>1547</v>
      </c>
      <c r="BA1408" t="s">
        <v>1953</v>
      </c>
      <c r="BB1408" t="s">
        <v>1547</v>
      </c>
      <c r="BC1408" t="s">
        <v>1547</v>
      </c>
      <c r="BD1408" t="s">
        <v>1547</v>
      </c>
      <c r="BE1408" t="s">
        <v>4421</v>
      </c>
      <c r="BF1408">
        <v>1013</v>
      </c>
      <c r="BG1408">
        <v>1346</v>
      </c>
      <c r="BH1408">
        <v>0</v>
      </c>
      <c r="BI1408" t="s">
        <v>1547</v>
      </c>
      <c r="BJ1408">
        <v>0</v>
      </c>
      <c r="BK1408">
        <v>0</v>
      </c>
      <c r="BL1408">
        <v>2</v>
      </c>
      <c r="BM1408" t="s">
        <v>1739</v>
      </c>
      <c r="BN1408" t="s">
        <v>4422</v>
      </c>
      <c r="BO1408" t="s">
        <v>10331</v>
      </c>
      <c r="BP1408" t="e" cm="1">
        <v>#N/A</v>
      </c>
      <c r="BQ1408" t="s">
        <v>1547</v>
      </c>
      <c r="BR1408" t="s">
        <v>1954</v>
      </c>
      <c r="BS1408">
        <v>127</v>
      </c>
      <c r="BT1408" t="s">
        <v>8208</v>
      </c>
      <c r="BU1408" t="s">
        <v>16370</v>
      </c>
      <c r="BV1408">
        <v>0</v>
      </c>
      <c r="BW1408" t="s">
        <v>1744</v>
      </c>
      <c r="BX1408" t="s">
        <v>1744</v>
      </c>
      <c r="BY1408" t="s">
        <v>1744</v>
      </c>
      <c r="BZ1408" t="s">
        <v>1547</v>
      </c>
      <c r="CA1408" t="s">
        <v>1744</v>
      </c>
      <c r="CB1408" t="s">
        <v>1547</v>
      </c>
      <c r="CC1408"/>
      <c r="CD1408" t="s">
        <v>998</v>
      </c>
      <c r="CE1408">
        <v>0</v>
      </c>
      <c r="CF1408" t="s">
        <v>10358</v>
      </c>
      <c r="CG1408" t="s">
        <v>10359</v>
      </c>
      <c r="CH1408">
        <v>0</v>
      </c>
      <c r="CI1408" t="s">
        <v>1547</v>
      </c>
      <c r="CJ1408" t="s">
        <v>1547</v>
      </c>
      <c r="CK1408" t="s">
        <v>4405</v>
      </c>
      <c r="CL1408"/>
      <c r="CM1408"/>
      <c r="CN1408" t="s">
        <v>1547</v>
      </c>
      <c r="CO1408" t="s">
        <v>1547</v>
      </c>
      <c r="CP1408" t="s">
        <v>1547</v>
      </c>
      <c r="CQ1408" t="s">
        <v>1547</v>
      </c>
      <c r="CR1408" t="s">
        <v>1547</v>
      </c>
      <c r="CS1408">
        <v>0</v>
      </c>
      <c r="CT1408" t="s">
        <v>1547</v>
      </c>
      <c r="CU1408" t="s">
        <v>1547</v>
      </c>
      <c r="CV1408" t="s">
        <v>1547</v>
      </c>
      <c r="CW1408" t="s">
        <v>1547</v>
      </c>
      <c r="CX1408" t="s">
        <v>1547</v>
      </c>
      <c r="CY1408">
        <v>1406</v>
      </c>
      <c r="CZ1408" t="s">
        <v>11606</v>
      </c>
      <c r="DA1408" t="s">
        <v>1547</v>
      </c>
      <c r="DB1408" t="s">
        <v>1881</v>
      </c>
      <c r="DC1408" t="s">
        <v>1882</v>
      </c>
      <c r="DD1408" t="s">
        <v>1547</v>
      </c>
      <c r="DE1408" t="s">
        <v>1547</v>
      </c>
      <c r="DF1408">
        <v>0</v>
      </c>
      <c r="DG1408" t="s">
        <v>1547</v>
      </c>
      <c r="DH1408" t="s">
        <v>1547</v>
      </c>
      <c r="DI1408" t="s">
        <v>1892</v>
      </c>
      <c r="DJ1408" t="e">
        <v>#N/A</v>
      </c>
      <c r="DK1408"/>
      <c r="DL1408" t="s">
        <v>1892</v>
      </c>
      <c r="DM1408">
        <v>9</v>
      </c>
      <c r="DN1408" t="s">
        <v>1883</v>
      </c>
      <c r="DO1408" t="s">
        <v>4405</v>
      </c>
      <c r="DP1408" t="b">
        <v>1</v>
      </c>
      <c r="DQ1408" t="b">
        <v>0</v>
      </c>
      <c r="DR1408" t="b">
        <v>0</v>
      </c>
      <c r="DS1408" t="b">
        <v>0</v>
      </c>
      <c r="DT1408" t="b">
        <v>0</v>
      </c>
      <c r="DU1408" t="b">
        <v>1</v>
      </c>
      <c r="DV1408" t="b">
        <v>0</v>
      </c>
      <c r="DW1408">
        <v>0</v>
      </c>
      <c r="DX1408" t="b">
        <v>0</v>
      </c>
      <c r="DY1408" t="b">
        <v>0</v>
      </c>
      <c r="DZ1408" t="b">
        <v>0</v>
      </c>
      <c r="EA1408" t="b">
        <v>0</v>
      </c>
      <c r="EB1408" t="b">
        <v>0</v>
      </c>
      <c r="EC1408" t="b">
        <v>0</v>
      </c>
      <c r="ED1408" t="b">
        <v>0</v>
      </c>
      <c r="EE1408" t="b">
        <v>1</v>
      </c>
      <c r="EF1408" t="b">
        <v>0</v>
      </c>
      <c r="EG1408" t="b" cm="1">
        <v>0</v>
      </c>
      <c r="EH1408" t="b">
        <v>0</v>
      </c>
      <c r="EI1408" t="b">
        <v>0</v>
      </c>
      <c r="EJ1408" t="b">
        <v>1</v>
      </c>
      <c r="EK1408" t="s">
        <v>1956</v>
      </c>
      <c r="EL1408">
        <v>1</v>
      </c>
      <c r="EM1408">
        <v>0</v>
      </c>
      <c r="EN1408" t="b">
        <v>1</v>
      </c>
    </row>
    <row r="1409" spans="1:144" ht="15.75">
      <c r="A1409"/>
      <c r="B1409" t="s">
        <v>4405</v>
      </c>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s="108" t="s">
        <v>43</v>
      </c>
      <c r="AP1409" t="s">
        <v>2868</v>
      </c>
      <c r="AQ1409">
        <v>111</v>
      </c>
      <c r="AR1409" t="s">
        <v>1547</v>
      </c>
      <c r="AS1409" t="s">
        <v>1547</v>
      </c>
      <c r="AT1409" t="e">
        <v>#N/A</v>
      </c>
      <c r="AU1409" t="s">
        <v>1547</v>
      </c>
      <c r="AV1409" t="s">
        <v>1744</v>
      </c>
      <c r="AW1409" t="s">
        <v>1744</v>
      </c>
      <c r="AX1409" t="s">
        <v>1740</v>
      </c>
      <c r="AY1409" t="s">
        <v>1744</v>
      </c>
      <c r="AZ1409" t="s">
        <v>1547</v>
      </c>
      <c r="BA1409" t="s">
        <v>1953</v>
      </c>
      <c r="BB1409" t="s">
        <v>1547</v>
      </c>
      <c r="BC1409" t="s">
        <v>1547</v>
      </c>
      <c r="BD1409" t="s">
        <v>1547</v>
      </c>
      <c r="BE1409" t="s">
        <v>4421</v>
      </c>
      <c r="BF1409">
        <v>1013</v>
      </c>
      <c r="BG1409">
        <v>1346</v>
      </c>
      <c r="BH1409">
        <v>0</v>
      </c>
      <c r="BI1409" t="s">
        <v>1547</v>
      </c>
      <c r="BJ1409">
        <v>0</v>
      </c>
      <c r="BK1409">
        <v>0</v>
      </c>
      <c r="BL1409">
        <v>2</v>
      </c>
      <c r="BM1409" t="s">
        <v>1739</v>
      </c>
      <c r="BN1409" t="s">
        <v>4422</v>
      </c>
      <c r="BO1409" t="s">
        <v>10331</v>
      </c>
      <c r="BP1409" t="e" cm="1">
        <v>#N/A</v>
      </c>
      <c r="BQ1409" t="s">
        <v>1547</v>
      </c>
      <c r="BR1409" t="s">
        <v>1954</v>
      </c>
      <c r="BS1409">
        <v>128</v>
      </c>
      <c r="BT1409" t="s">
        <v>8212</v>
      </c>
      <c r="BU1409" t="s">
        <v>16371</v>
      </c>
      <c r="BV1409">
        <v>0</v>
      </c>
      <c r="BW1409" t="s">
        <v>1744</v>
      </c>
      <c r="BX1409" t="s">
        <v>1744</v>
      </c>
      <c r="BY1409" t="s">
        <v>1744</v>
      </c>
      <c r="BZ1409" t="s">
        <v>1547</v>
      </c>
      <c r="CA1409" t="s">
        <v>1744</v>
      </c>
      <c r="CB1409" t="s">
        <v>1547</v>
      </c>
      <c r="CC1409"/>
      <c r="CD1409" t="s">
        <v>998</v>
      </c>
      <c r="CE1409">
        <v>0</v>
      </c>
      <c r="CF1409" t="s">
        <v>10358</v>
      </c>
      <c r="CG1409" t="s">
        <v>10359</v>
      </c>
      <c r="CH1409">
        <v>0</v>
      </c>
      <c r="CI1409" t="s">
        <v>1547</v>
      </c>
      <c r="CJ1409" t="s">
        <v>1547</v>
      </c>
      <c r="CK1409" t="s">
        <v>4405</v>
      </c>
      <c r="CL1409"/>
      <c r="CM1409"/>
      <c r="CN1409" t="s">
        <v>1547</v>
      </c>
      <c r="CO1409" t="s">
        <v>1547</v>
      </c>
      <c r="CP1409" t="s">
        <v>1547</v>
      </c>
      <c r="CQ1409" t="s">
        <v>1547</v>
      </c>
      <c r="CR1409" t="s">
        <v>1547</v>
      </c>
      <c r="CS1409">
        <v>0</v>
      </c>
      <c r="CT1409" t="s">
        <v>1547</v>
      </c>
      <c r="CU1409" t="s">
        <v>1547</v>
      </c>
      <c r="CV1409" t="s">
        <v>1547</v>
      </c>
      <c r="CW1409" t="s">
        <v>1547</v>
      </c>
      <c r="CX1409" t="s">
        <v>1547</v>
      </c>
      <c r="CY1409">
        <v>1407</v>
      </c>
      <c r="CZ1409" t="s">
        <v>11609</v>
      </c>
      <c r="DA1409" t="s">
        <v>1547</v>
      </c>
      <c r="DB1409" t="s">
        <v>1881</v>
      </c>
      <c r="DC1409" t="s">
        <v>1882</v>
      </c>
      <c r="DD1409" t="s">
        <v>1547</v>
      </c>
      <c r="DE1409" t="s">
        <v>1547</v>
      </c>
      <c r="DF1409">
        <v>0</v>
      </c>
      <c r="DG1409" t="s">
        <v>1547</v>
      </c>
      <c r="DH1409" t="s">
        <v>1547</v>
      </c>
      <c r="DI1409" t="s">
        <v>1892</v>
      </c>
      <c r="DJ1409" t="e">
        <v>#N/A</v>
      </c>
      <c r="DK1409"/>
      <c r="DL1409" t="s">
        <v>1892</v>
      </c>
      <c r="DM1409">
        <v>9</v>
      </c>
      <c r="DN1409" t="s">
        <v>1883</v>
      </c>
      <c r="DO1409" t="s">
        <v>4405</v>
      </c>
      <c r="DP1409" t="b">
        <v>1</v>
      </c>
      <c r="DQ1409" t="b">
        <v>0</v>
      </c>
      <c r="DR1409" t="b">
        <v>0</v>
      </c>
      <c r="DS1409" t="b">
        <v>0</v>
      </c>
      <c r="DT1409" t="b">
        <v>0</v>
      </c>
      <c r="DU1409" t="b">
        <v>1</v>
      </c>
      <c r="DV1409" t="b">
        <v>0</v>
      </c>
      <c r="DW1409">
        <v>0</v>
      </c>
      <c r="DX1409" t="b">
        <v>0</v>
      </c>
      <c r="DY1409" t="b">
        <v>0</v>
      </c>
      <c r="DZ1409" t="b">
        <v>0</v>
      </c>
      <c r="EA1409" t="b">
        <v>0</v>
      </c>
      <c r="EB1409" t="b">
        <v>0</v>
      </c>
      <c r="EC1409" t="b">
        <v>0</v>
      </c>
      <c r="ED1409" t="b">
        <v>0</v>
      </c>
      <c r="EE1409" t="b">
        <v>1</v>
      </c>
      <c r="EF1409" t="b">
        <v>0</v>
      </c>
      <c r="EG1409" t="b" cm="1">
        <v>0</v>
      </c>
      <c r="EH1409" t="b">
        <v>0</v>
      </c>
      <c r="EI1409" t="b">
        <v>0</v>
      </c>
      <c r="EJ1409" t="b">
        <v>1</v>
      </c>
      <c r="EK1409" t="s">
        <v>1956</v>
      </c>
      <c r="EL1409">
        <v>1</v>
      </c>
      <c r="EM1409">
        <v>0</v>
      </c>
      <c r="EN1409" t="b">
        <v>1</v>
      </c>
    </row>
    <row r="1410" spans="1:144" ht="15.75">
      <c r="A1410"/>
      <c r="B1410" t="s">
        <v>4405</v>
      </c>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s="108" t="s">
        <v>43</v>
      </c>
      <c r="AP1410" t="s">
        <v>2868</v>
      </c>
      <c r="AQ1410">
        <v>112</v>
      </c>
      <c r="AR1410" t="s">
        <v>1547</v>
      </c>
      <c r="AS1410" t="s">
        <v>1547</v>
      </c>
      <c r="AT1410" t="e">
        <v>#N/A</v>
      </c>
      <c r="AU1410" t="s">
        <v>1547</v>
      </c>
      <c r="AV1410" t="s">
        <v>1744</v>
      </c>
      <c r="AW1410" t="s">
        <v>1744</v>
      </c>
      <c r="AX1410" t="s">
        <v>1740</v>
      </c>
      <c r="AY1410" t="s">
        <v>1744</v>
      </c>
      <c r="AZ1410" t="s">
        <v>1547</v>
      </c>
      <c r="BA1410" t="s">
        <v>1953</v>
      </c>
      <c r="BB1410" t="s">
        <v>1547</v>
      </c>
      <c r="BC1410" t="s">
        <v>1547</v>
      </c>
      <c r="BD1410" t="s">
        <v>1547</v>
      </c>
      <c r="BE1410" t="s">
        <v>4421</v>
      </c>
      <c r="BF1410">
        <v>1013</v>
      </c>
      <c r="BG1410">
        <v>1346</v>
      </c>
      <c r="BH1410">
        <v>0</v>
      </c>
      <c r="BI1410" t="s">
        <v>1547</v>
      </c>
      <c r="BJ1410">
        <v>0</v>
      </c>
      <c r="BK1410">
        <v>0</v>
      </c>
      <c r="BL1410">
        <v>2</v>
      </c>
      <c r="BM1410" t="s">
        <v>1739</v>
      </c>
      <c r="BN1410" t="s">
        <v>4422</v>
      </c>
      <c r="BO1410" t="s">
        <v>10331</v>
      </c>
      <c r="BP1410" t="e" cm="1">
        <v>#N/A</v>
      </c>
      <c r="BQ1410" t="s">
        <v>1547</v>
      </c>
      <c r="BR1410" t="s">
        <v>1954</v>
      </c>
      <c r="BS1410">
        <v>129</v>
      </c>
      <c r="BT1410" t="s">
        <v>8216</v>
      </c>
      <c r="BU1410" t="s">
        <v>16372</v>
      </c>
      <c r="BV1410">
        <v>0</v>
      </c>
      <c r="BW1410" t="s">
        <v>1744</v>
      </c>
      <c r="BX1410" t="s">
        <v>1744</v>
      </c>
      <c r="BY1410" t="s">
        <v>1744</v>
      </c>
      <c r="BZ1410" t="s">
        <v>1547</v>
      </c>
      <c r="CA1410" t="s">
        <v>1744</v>
      </c>
      <c r="CB1410" t="s">
        <v>1547</v>
      </c>
      <c r="CC1410"/>
      <c r="CD1410" t="s">
        <v>998</v>
      </c>
      <c r="CE1410">
        <v>0</v>
      </c>
      <c r="CF1410" t="s">
        <v>10358</v>
      </c>
      <c r="CG1410" t="s">
        <v>10359</v>
      </c>
      <c r="CH1410">
        <v>0</v>
      </c>
      <c r="CI1410" t="s">
        <v>1547</v>
      </c>
      <c r="CJ1410" t="s">
        <v>1547</v>
      </c>
      <c r="CK1410" t="s">
        <v>4405</v>
      </c>
      <c r="CL1410"/>
      <c r="CM1410"/>
      <c r="CN1410" t="s">
        <v>1547</v>
      </c>
      <c r="CO1410" t="s">
        <v>1547</v>
      </c>
      <c r="CP1410" t="s">
        <v>1547</v>
      </c>
      <c r="CQ1410" t="s">
        <v>1547</v>
      </c>
      <c r="CR1410" t="s">
        <v>1547</v>
      </c>
      <c r="CS1410">
        <v>0</v>
      </c>
      <c r="CT1410" t="s">
        <v>1547</v>
      </c>
      <c r="CU1410" t="s">
        <v>1547</v>
      </c>
      <c r="CV1410" t="s">
        <v>1547</v>
      </c>
      <c r="CW1410" t="s">
        <v>1547</v>
      </c>
      <c r="CX1410" t="s">
        <v>1547</v>
      </c>
      <c r="CY1410">
        <v>1408</v>
      </c>
      <c r="CZ1410" t="s">
        <v>11612</v>
      </c>
      <c r="DA1410" t="s">
        <v>1547</v>
      </c>
      <c r="DB1410" t="s">
        <v>1881</v>
      </c>
      <c r="DC1410" t="s">
        <v>1882</v>
      </c>
      <c r="DD1410" t="s">
        <v>1547</v>
      </c>
      <c r="DE1410" t="s">
        <v>1547</v>
      </c>
      <c r="DF1410">
        <v>0</v>
      </c>
      <c r="DG1410" t="s">
        <v>1547</v>
      </c>
      <c r="DH1410" t="s">
        <v>1547</v>
      </c>
      <c r="DI1410" t="s">
        <v>1892</v>
      </c>
      <c r="DJ1410" t="e">
        <v>#N/A</v>
      </c>
      <c r="DK1410"/>
      <c r="DL1410" t="s">
        <v>1892</v>
      </c>
      <c r="DM1410">
        <v>9</v>
      </c>
      <c r="DN1410" t="s">
        <v>1883</v>
      </c>
      <c r="DO1410" t="s">
        <v>4405</v>
      </c>
      <c r="DP1410" t="b">
        <v>1</v>
      </c>
      <c r="DQ1410" t="b">
        <v>0</v>
      </c>
      <c r="DR1410" t="b">
        <v>0</v>
      </c>
      <c r="DS1410" t="b">
        <v>0</v>
      </c>
      <c r="DT1410" t="b">
        <v>0</v>
      </c>
      <c r="DU1410" t="b">
        <v>1</v>
      </c>
      <c r="DV1410" t="b">
        <v>0</v>
      </c>
      <c r="DW1410">
        <v>0</v>
      </c>
      <c r="DX1410" t="b">
        <v>0</v>
      </c>
      <c r="DY1410" t="b">
        <v>0</v>
      </c>
      <c r="DZ1410" t="b">
        <v>0</v>
      </c>
      <c r="EA1410" t="b">
        <v>0</v>
      </c>
      <c r="EB1410" t="b">
        <v>0</v>
      </c>
      <c r="EC1410" t="b">
        <v>0</v>
      </c>
      <c r="ED1410" t="b">
        <v>0</v>
      </c>
      <c r="EE1410" t="b">
        <v>1</v>
      </c>
      <c r="EF1410" t="b">
        <v>0</v>
      </c>
      <c r="EG1410" t="b" cm="1">
        <v>0</v>
      </c>
      <c r="EH1410" t="b">
        <v>0</v>
      </c>
      <c r="EI1410" t="b">
        <v>0</v>
      </c>
      <c r="EJ1410" t="b">
        <v>1</v>
      </c>
      <c r="EK1410" t="s">
        <v>1956</v>
      </c>
      <c r="EL1410">
        <v>1</v>
      </c>
      <c r="EM1410">
        <v>0</v>
      </c>
      <c r="EN1410" t="b">
        <v>1</v>
      </c>
    </row>
    <row r="1411" spans="1:144" ht="15.75">
      <c r="A1411"/>
      <c r="B1411" t="s">
        <v>4405</v>
      </c>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s="108" t="s">
        <v>43</v>
      </c>
      <c r="AP1411" t="s">
        <v>2868</v>
      </c>
      <c r="AQ1411">
        <v>113</v>
      </c>
      <c r="AR1411" t="s">
        <v>1547</v>
      </c>
      <c r="AS1411" t="s">
        <v>1547</v>
      </c>
      <c r="AT1411" t="e">
        <v>#N/A</v>
      </c>
      <c r="AU1411" t="s">
        <v>1547</v>
      </c>
      <c r="AV1411" t="s">
        <v>1744</v>
      </c>
      <c r="AW1411" t="s">
        <v>1744</v>
      </c>
      <c r="AX1411" t="s">
        <v>1740</v>
      </c>
      <c r="AY1411" t="s">
        <v>1744</v>
      </c>
      <c r="AZ1411" t="s">
        <v>1547</v>
      </c>
      <c r="BA1411" t="s">
        <v>1953</v>
      </c>
      <c r="BB1411" t="s">
        <v>1547</v>
      </c>
      <c r="BC1411" t="s">
        <v>1547</v>
      </c>
      <c r="BD1411" t="s">
        <v>1547</v>
      </c>
      <c r="BE1411" t="s">
        <v>4421</v>
      </c>
      <c r="BF1411">
        <v>1013</v>
      </c>
      <c r="BG1411">
        <v>1346</v>
      </c>
      <c r="BH1411">
        <v>0</v>
      </c>
      <c r="BI1411" t="s">
        <v>1547</v>
      </c>
      <c r="BJ1411">
        <v>0</v>
      </c>
      <c r="BK1411">
        <v>0</v>
      </c>
      <c r="BL1411">
        <v>2</v>
      </c>
      <c r="BM1411" t="s">
        <v>1739</v>
      </c>
      <c r="BN1411" t="s">
        <v>4422</v>
      </c>
      <c r="BO1411" t="s">
        <v>10331</v>
      </c>
      <c r="BP1411" t="e" cm="1">
        <v>#N/A</v>
      </c>
      <c r="BQ1411" t="s">
        <v>1547</v>
      </c>
      <c r="BR1411" t="s">
        <v>1954</v>
      </c>
      <c r="BS1411">
        <v>130</v>
      </c>
      <c r="BT1411" t="s">
        <v>8220</v>
      </c>
      <c r="BU1411" t="s">
        <v>16373</v>
      </c>
      <c r="BV1411">
        <v>0</v>
      </c>
      <c r="BW1411" t="s">
        <v>1744</v>
      </c>
      <c r="BX1411" t="s">
        <v>1744</v>
      </c>
      <c r="BY1411" t="s">
        <v>1744</v>
      </c>
      <c r="BZ1411" t="s">
        <v>1547</v>
      </c>
      <c r="CA1411" t="s">
        <v>1744</v>
      </c>
      <c r="CB1411" t="s">
        <v>1547</v>
      </c>
      <c r="CC1411"/>
      <c r="CD1411" t="s">
        <v>998</v>
      </c>
      <c r="CE1411">
        <v>0</v>
      </c>
      <c r="CF1411" t="s">
        <v>10358</v>
      </c>
      <c r="CG1411" t="s">
        <v>10359</v>
      </c>
      <c r="CH1411">
        <v>0</v>
      </c>
      <c r="CI1411" t="s">
        <v>1547</v>
      </c>
      <c r="CJ1411" t="s">
        <v>1547</v>
      </c>
      <c r="CK1411" t="s">
        <v>4405</v>
      </c>
      <c r="CL1411"/>
      <c r="CM1411"/>
      <c r="CN1411" t="s">
        <v>1547</v>
      </c>
      <c r="CO1411" t="s">
        <v>1547</v>
      </c>
      <c r="CP1411" t="s">
        <v>1547</v>
      </c>
      <c r="CQ1411" t="s">
        <v>1547</v>
      </c>
      <c r="CR1411" t="s">
        <v>1547</v>
      </c>
      <c r="CS1411">
        <v>0</v>
      </c>
      <c r="CT1411" t="s">
        <v>1547</v>
      </c>
      <c r="CU1411" t="s">
        <v>1547</v>
      </c>
      <c r="CV1411" t="s">
        <v>1547</v>
      </c>
      <c r="CW1411" t="s">
        <v>1547</v>
      </c>
      <c r="CX1411" t="s">
        <v>1547</v>
      </c>
      <c r="CY1411">
        <v>1409</v>
      </c>
      <c r="CZ1411" t="s">
        <v>11618</v>
      </c>
      <c r="DA1411" t="s">
        <v>1547</v>
      </c>
      <c r="DB1411" t="s">
        <v>1881</v>
      </c>
      <c r="DC1411" t="s">
        <v>1882</v>
      </c>
      <c r="DD1411" t="s">
        <v>1547</v>
      </c>
      <c r="DE1411" t="s">
        <v>1547</v>
      </c>
      <c r="DF1411">
        <v>0</v>
      </c>
      <c r="DG1411" t="s">
        <v>1547</v>
      </c>
      <c r="DH1411" t="s">
        <v>1547</v>
      </c>
      <c r="DI1411" t="s">
        <v>1892</v>
      </c>
      <c r="DJ1411" t="e">
        <v>#N/A</v>
      </c>
      <c r="DK1411"/>
      <c r="DL1411" t="s">
        <v>1892</v>
      </c>
      <c r="DM1411">
        <v>9</v>
      </c>
      <c r="DN1411" t="s">
        <v>1883</v>
      </c>
      <c r="DO1411" t="s">
        <v>4405</v>
      </c>
      <c r="DP1411" t="b">
        <v>1</v>
      </c>
      <c r="DQ1411" t="b">
        <v>0</v>
      </c>
      <c r="DR1411" t="b">
        <v>0</v>
      </c>
      <c r="DS1411" t="b">
        <v>0</v>
      </c>
      <c r="DT1411" t="b">
        <v>0</v>
      </c>
      <c r="DU1411" t="b">
        <v>1</v>
      </c>
      <c r="DV1411" t="b">
        <v>0</v>
      </c>
      <c r="DW1411">
        <v>0</v>
      </c>
      <c r="DX1411" t="b">
        <v>0</v>
      </c>
      <c r="DY1411" t="b">
        <v>0</v>
      </c>
      <c r="DZ1411" t="b">
        <v>0</v>
      </c>
      <c r="EA1411" t="b">
        <v>0</v>
      </c>
      <c r="EB1411" t="b">
        <v>0</v>
      </c>
      <c r="EC1411" t="b">
        <v>0</v>
      </c>
      <c r="ED1411" t="b">
        <v>0</v>
      </c>
      <c r="EE1411" t="b">
        <v>1</v>
      </c>
      <c r="EF1411" t="b">
        <v>0</v>
      </c>
      <c r="EG1411" t="b" cm="1">
        <v>0</v>
      </c>
      <c r="EH1411" t="b">
        <v>0</v>
      </c>
      <c r="EI1411" t="b">
        <v>0</v>
      </c>
      <c r="EJ1411" t="b">
        <v>1</v>
      </c>
      <c r="EK1411" t="s">
        <v>1956</v>
      </c>
      <c r="EL1411">
        <v>1</v>
      </c>
      <c r="EM1411">
        <v>0</v>
      </c>
      <c r="EN1411" t="b">
        <v>1</v>
      </c>
    </row>
    <row r="1412" spans="1:144" ht="15.75">
      <c r="A1412"/>
      <c r="B1412" t="s">
        <v>4405</v>
      </c>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s="108" t="s">
        <v>43</v>
      </c>
      <c r="AP1412" t="s">
        <v>2868</v>
      </c>
      <c r="AQ1412">
        <v>114</v>
      </c>
      <c r="AR1412" t="s">
        <v>1547</v>
      </c>
      <c r="AS1412" t="s">
        <v>1547</v>
      </c>
      <c r="AT1412" t="e">
        <v>#N/A</v>
      </c>
      <c r="AU1412" t="s">
        <v>1547</v>
      </c>
      <c r="AV1412" t="s">
        <v>1744</v>
      </c>
      <c r="AW1412" t="s">
        <v>1744</v>
      </c>
      <c r="AX1412" t="s">
        <v>1740</v>
      </c>
      <c r="AY1412" t="s">
        <v>1744</v>
      </c>
      <c r="AZ1412" t="s">
        <v>1547</v>
      </c>
      <c r="BA1412" t="s">
        <v>1953</v>
      </c>
      <c r="BB1412" t="s">
        <v>1547</v>
      </c>
      <c r="BC1412" t="s">
        <v>1547</v>
      </c>
      <c r="BD1412" t="s">
        <v>1547</v>
      </c>
      <c r="BE1412" t="s">
        <v>4421</v>
      </c>
      <c r="BF1412">
        <v>1013</v>
      </c>
      <c r="BG1412">
        <v>1346</v>
      </c>
      <c r="BH1412">
        <v>0</v>
      </c>
      <c r="BI1412" t="s">
        <v>1547</v>
      </c>
      <c r="BJ1412">
        <v>0</v>
      </c>
      <c r="BK1412">
        <v>0</v>
      </c>
      <c r="BL1412">
        <v>2</v>
      </c>
      <c r="BM1412" t="s">
        <v>1739</v>
      </c>
      <c r="BN1412" t="s">
        <v>4422</v>
      </c>
      <c r="BO1412" t="s">
        <v>10331</v>
      </c>
      <c r="BP1412" t="e" cm="1">
        <v>#N/A</v>
      </c>
      <c r="BQ1412" t="s">
        <v>1547</v>
      </c>
      <c r="BR1412" t="s">
        <v>1954</v>
      </c>
      <c r="BS1412">
        <v>131</v>
      </c>
      <c r="BT1412" t="s">
        <v>8224</v>
      </c>
      <c r="BU1412" t="s">
        <v>16374</v>
      </c>
      <c r="BV1412">
        <v>0</v>
      </c>
      <c r="BW1412" t="s">
        <v>1744</v>
      </c>
      <c r="BX1412" t="s">
        <v>1744</v>
      </c>
      <c r="BY1412" t="s">
        <v>1744</v>
      </c>
      <c r="BZ1412" t="s">
        <v>1547</v>
      </c>
      <c r="CA1412" t="s">
        <v>1744</v>
      </c>
      <c r="CB1412" t="s">
        <v>1547</v>
      </c>
      <c r="CC1412"/>
      <c r="CD1412" t="s">
        <v>998</v>
      </c>
      <c r="CE1412">
        <v>0</v>
      </c>
      <c r="CF1412" t="s">
        <v>10358</v>
      </c>
      <c r="CG1412" t="s">
        <v>10359</v>
      </c>
      <c r="CH1412">
        <v>0</v>
      </c>
      <c r="CI1412" t="s">
        <v>1547</v>
      </c>
      <c r="CJ1412" t="s">
        <v>1547</v>
      </c>
      <c r="CK1412" t="s">
        <v>4405</v>
      </c>
      <c r="CL1412"/>
      <c r="CM1412"/>
      <c r="CN1412" t="s">
        <v>1547</v>
      </c>
      <c r="CO1412" t="s">
        <v>1547</v>
      </c>
      <c r="CP1412" t="s">
        <v>1547</v>
      </c>
      <c r="CQ1412" t="s">
        <v>1547</v>
      </c>
      <c r="CR1412" t="s">
        <v>1547</v>
      </c>
      <c r="CS1412">
        <v>0</v>
      </c>
      <c r="CT1412" t="s">
        <v>1547</v>
      </c>
      <c r="CU1412" t="s">
        <v>1547</v>
      </c>
      <c r="CV1412" t="s">
        <v>1547</v>
      </c>
      <c r="CW1412" t="s">
        <v>1547</v>
      </c>
      <c r="CX1412" t="s">
        <v>1547</v>
      </c>
      <c r="CY1412">
        <v>1410</v>
      </c>
      <c r="CZ1412" t="s">
        <v>11621</v>
      </c>
      <c r="DA1412" t="s">
        <v>1547</v>
      </c>
      <c r="DB1412" t="s">
        <v>1881</v>
      </c>
      <c r="DC1412" t="s">
        <v>1882</v>
      </c>
      <c r="DD1412" t="s">
        <v>1547</v>
      </c>
      <c r="DE1412" t="s">
        <v>1547</v>
      </c>
      <c r="DF1412">
        <v>0</v>
      </c>
      <c r="DG1412" t="s">
        <v>1547</v>
      </c>
      <c r="DH1412" t="s">
        <v>1547</v>
      </c>
      <c r="DI1412" t="s">
        <v>1892</v>
      </c>
      <c r="DJ1412" t="e">
        <v>#N/A</v>
      </c>
      <c r="DK1412"/>
      <c r="DL1412" t="s">
        <v>1892</v>
      </c>
      <c r="DM1412">
        <v>9</v>
      </c>
      <c r="DN1412" t="s">
        <v>1883</v>
      </c>
      <c r="DO1412" t="s">
        <v>4405</v>
      </c>
      <c r="DP1412" t="b">
        <v>1</v>
      </c>
      <c r="DQ1412" t="b">
        <v>0</v>
      </c>
      <c r="DR1412" t="b">
        <v>0</v>
      </c>
      <c r="DS1412" t="b">
        <v>0</v>
      </c>
      <c r="DT1412" t="b">
        <v>0</v>
      </c>
      <c r="DU1412" t="b">
        <v>1</v>
      </c>
      <c r="DV1412" t="b">
        <v>0</v>
      </c>
      <c r="DW1412">
        <v>0</v>
      </c>
      <c r="DX1412" t="b">
        <v>0</v>
      </c>
      <c r="DY1412" t="b">
        <v>0</v>
      </c>
      <c r="DZ1412" t="b">
        <v>0</v>
      </c>
      <c r="EA1412" t="b">
        <v>0</v>
      </c>
      <c r="EB1412" t="b">
        <v>0</v>
      </c>
      <c r="EC1412" t="b">
        <v>0</v>
      </c>
      <c r="ED1412" t="b">
        <v>0</v>
      </c>
      <c r="EE1412" t="b">
        <v>1</v>
      </c>
      <c r="EF1412" t="b">
        <v>0</v>
      </c>
      <c r="EG1412" t="b" cm="1">
        <v>0</v>
      </c>
      <c r="EH1412" t="b">
        <v>0</v>
      </c>
      <c r="EI1412" t="b">
        <v>0</v>
      </c>
      <c r="EJ1412" t="b">
        <v>1</v>
      </c>
      <c r="EK1412" t="s">
        <v>1956</v>
      </c>
      <c r="EL1412">
        <v>1</v>
      </c>
      <c r="EM1412">
        <v>0</v>
      </c>
      <c r="EN1412" t="b">
        <v>1</v>
      </c>
    </row>
    <row r="1413" spans="1:144" ht="15.75">
      <c r="A1413"/>
      <c r="B1413" t="s">
        <v>4405</v>
      </c>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s="108" t="s">
        <v>43</v>
      </c>
      <c r="AP1413" t="s">
        <v>2868</v>
      </c>
      <c r="AQ1413">
        <v>115</v>
      </c>
      <c r="AR1413" t="s">
        <v>1547</v>
      </c>
      <c r="AS1413" t="s">
        <v>1547</v>
      </c>
      <c r="AT1413" t="e">
        <v>#N/A</v>
      </c>
      <c r="AU1413" t="s">
        <v>1547</v>
      </c>
      <c r="AV1413" t="s">
        <v>1744</v>
      </c>
      <c r="AW1413" t="s">
        <v>1744</v>
      </c>
      <c r="AX1413" t="s">
        <v>1740</v>
      </c>
      <c r="AY1413" t="s">
        <v>1744</v>
      </c>
      <c r="AZ1413" t="s">
        <v>1547</v>
      </c>
      <c r="BA1413" t="s">
        <v>1953</v>
      </c>
      <c r="BB1413" t="s">
        <v>1547</v>
      </c>
      <c r="BC1413" t="s">
        <v>1547</v>
      </c>
      <c r="BD1413" t="s">
        <v>1547</v>
      </c>
      <c r="BE1413" t="s">
        <v>4421</v>
      </c>
      <c r="BF1413">
        <v>1013</v>
      </c>
      <c r="BG1413">
        <v>1346</v>
      </c>
      <c r="BH1413">
        <v>0</v>
      </c>
      <c r="BI1413" t="s">
        <v>1547</v>
      </c>
      <c r="BJ1413">
        <v>0</v>
      </c>
      <c r="BK1413">
        <v>0</v>
      </c>
      <c r="BL1413">
        <v>2</v>
      </c>
      <c r="BM1413" t="s">
        <v>1739</v>
      </c>
      <c r="BN1413" t="s">
        <v>4422</v>
      </c>
      <c r="BO1413" t="s">
        <v>10331</v>
      </c>
      <c r="BP1413" t="e" cm="1">
        <v>#N/A</v>
      </c>
      <c r="BQ1413" t="s">
        <v>1547</v>
      </c>
      <c r="BR1413" t="s">
        <v>1954</v>
      </c>
      <c r="BS1413">
        <v>132</v>
      </c>
      <c r="BT1413" t="s">
        <v>8228</v>
      </c>
      <c r="BU1413" t="s">
        <v>16375</v>
      </c>
      <c r="BV1413">
        <v>0</v>
      </c>
      <c r="BW1413" t="s">
        <v>1744</v>
      </c>
      <c r="BX1413" t="s">
        <v>1744</v>
      </c>
      <c r="BY1413" t="s">
        <v>1744</v>
      </c>
      <c r="BZ1413" t="s">
        <v>1547</v>
      </c>
      <c r="CA1413" t="s">
        <v>1744</v>
      </c>
      <c r="CB1413" t="s">
        <v>1547</v>
      </c>
      <c r="CC1413"/>
      <c r="CD1413" t="s">
        <v>998</v>
      </c>
      <c r="CE1413">
        <v>0</v>
      </c>
      <c r="CF1413" t="s">
        <v>10358</v>
      </c>
      <c r="CG1413" t="s">
        <v>10359</v>
      </c>
      <c r="CH1413">
        <v>0</v>
      </c>
      <c r="CI1413" t="s">
        <v>1547</v>
      </c>
      <c r="CJ1413" t="s">
        <v>1547</v>
      </c>
      <c r="CK1413" t="s">
        <v>4405</v>
      </c>
      <c r="CL1413"/>
      <c r="CM1413"/>
      <c r="CN1413" t="s">
        <v>1547</v>
      </c>
      <c r="CO1413" t="s">
        <v>1547</v>
      </c>
      <c r="CP1413" t="s">
        <v>1547</v>
      </c>
      <c r="CQ1413" t="s">
        <v>1547</v>
      </c>
      <c r="CR1413" t="s">
        <v>1547</v>
      </c>
      <c r="CS1413">
        <v>0</v>
      </c>
      <c r="CT1413" t="s">
        <v>1547</v>
      </c>
      <c r="CU1413" t="s">
        <v>1547</v>
      </c>
      <c r="CV1413" t="s">
        <v>1547</v>
      </c>
      <c r="CW1413" t="s">
        <v>1547</v>
      </c>
      <c r="CX1413" t="s">
        <v>1547</v>
      </c>
      <c r="CY1413">
        <v>1411</v>
      </c>
      <c r="CZ1413" t="s">
        <v>11624</v>
      </c>
      <c r="DA1413" t="s">
        <v>1547</v>
      </c>
      <c r="DB1413" t="s">
        <v>1881</v>
      </c>
      <c r="DC1413" t="s">
        <v>1882</v>
      </c>
      <c r="DD1413" t="s">
        <v>1547</v>
      </c>
      <c r="DE1413" t="s">
        <v>1547</v>
      </c>
      <c r="DF1413">
        <v>0</v>
      </c>
      <c r="DG1413" t="s">
        <v>1547</v>
      </c>
      <c r="DH1413" t="s">
        <v>1547</v>
      </c>
      <c r="DI1413" t="s">
        <v>1892</v>
      </c>
      <c r="DJ1413" t="e">
        <v>#N/A</v>
      </c>
      <c r="DK1413"/>
      <c r="DL1413" t="s">
        <v>1892</v>
      </c>
      <c r="DM1413">
        <v>9</v>
      </c>
      <c r="DN1413" t="s">
        <v>1883</v>
      </c>
      <c r="DO1413" t="s">
        <v>4405</v>
      </c>
      <c r="DP1413" t="b">
        <v>1</v>
      </c>
      <c r="DQ1413" t="b">
        <v>0</v>
      </c>
      <c r="DR1413" t="b">
        <v>0</v>
      </c>
      <c r="DS1413" t="b">
        <v>0</v>
      </c>
      <c r="DT1413" t="b">
        <v>0</v>
      </c>
      <c r="DU1413" t="b">
        <v>1</v>
      </c>
      <c r="DV1413" t="b">
        <v>0</v>
      </c>
      <c r="DW1413">
        <v>0</v>
      </c>
      <c r="DX1413" t="b">
        <v>0</v>
      </c>
      <c r="DY1413" t="b">
        <v>0</v>
      </c>
      <c r="DZ1413" t="b">
        <v>0</v>
      </c>
      <c r="EA1413" t="b">
        <v>0</v>
      </c>
      <c r="EB1413" t="b">
        <v>0</v>
      </c>
      <c r="EC1413" t="b">
        <v>0</v>
      </c>
      <c r="ED1413" t="b">
        <v>0</v>
      </c>
      <c r="EE1413" t="b">
        <v>1</v>
      </c>
      <c r="EF1413" t="b">
        <v>0</v>
      </c>
      <c r="EG1413" t="b" cm="1">
        <v>0</v>
      </c>
      <c r="EH1413" t="b">
        <v>0</v>
      </c>
      <c r="EI1413" t="b">
        <v>0</v>
      </c>
      <c r="EJ1413" t="b">
        <v>1</v>
      </c>
      <c r="EK1413" t="s">
        <v>1956</v>
      </c>
      <c r="EL1413">
        <v>1</v>
      </c>
      <c r="EM1413">
        <v>0</v>
      </c>
      <c r="EN1413" t="b">
        <v>1</v>
      </c>
    </row>
    <row r="1414" spans="1:144" ht="15.75">
      <c r="A1414"/>
      <c r="B1414" t="s">
        <v>4405</v>
      </c>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s="108" t="s">
        <v>43</v>
      </c>
      <c r="AP1414" t="s">
        <v>2868</v>
      </c>
      <c r="AQ1414">
        <v>116</v>
      </c>
      <c r="AR1414" t="s">
        <v>1547</v>
      </c>
      <c r="AS1414" t="s">
        <v>1547</v>
      </c>
      <c r="AT1414" t="e">
        <v>#N/A</v>
      </c>
      <c r="AU1414" t="s">
        <v>1547</v>
      </c>
      <c r="AV1414" t="s">
        <v>1744</v>
      </c>
      <c r="AW1414" t="s">
        <v>1744</v>
      </c>
      <c r="AX1414" t="s">
        <v>1740</v>
      </c>
      <c r="AY1414" t="s">
        <v>1744</v>
      </c>
      <c r="AZ1414" t="s">
        <v>1547</v>
      </c>
      <c r="BA1414" t="s">
        <v>1953</v>
      </c>
      <c r="BB1414" t="s">
        <v>1547</v>
      </c>
      <c r="BC1414" t="s">
        <v>1547</v>
      </c>
      <c r="BD1414" t="s">
        <v>1547</v>
      </c>
      <c r="BE1414" t="s">
        <v>4421</v>
      </c>
      <c r="BF1414">
        <v>1013</v>
      </c>
      <c r="BG1414">
        <v>1346</v>
      </c>
      <c r="BH1414">
        <v>0</v>
      </c>
      <c r="BI1414" t="s">
        <v>1547</v>
      </c>
      <c r="BJ1414">
        <v>0</v>
      </c>
      <c r="BK1414">
        <v>0</v>
      </c>
      <c r="BL1414">
        <v>2</v>
      </c>
      <c r="BM1414" t="s">
        <v>1739</v>
      </c>
      <c r="BN1414" t="s">
        <v>4422</v>
      </c>
      <c r="BO1414" t="s">
        <v>10331</v>
      </c>
      <c r="BP1414" t="e" cm="1">
        <v>#N/A</v>
      </c>
      <c r="BQ1414" t="s">
        <v>1547</v>
      </c>
      <c r="BR1414" t="s">
        <v>1954</v>
      </c>
      <c r="BS1414">
        <v>133</v>
      </c>
      <c r="BT1414" t="s">
        <v>8236</v>
      </c>
      <c r="BU1414" t="s">
        <v>16376</v>
      </c>
      <c r="BV1414">
        <v>0</v>
      </c>
      <c r="BW1414" t="s">
        <v>1744</v>
      </c>
      <c r="BX1414" t="s">
        <v>1744</v>
      </c>
      <c r="BY1414" t="s">
        <v>1744</v>
      </c>
      <c r="BZ1414" t="s">
        <v>1547</v>
      </c>
      <c r="CA1414" t="s">
        <v>1744</v>
      </c>
      <c r="CB1414" t="s">
        <v>1547</v>
      </c>
      <c r="CC1414"/>
      <c r="CD1414" t="s">
        <v>998</v>
      </c>
      <c r="CE1414">
        <v>0</v>
      </c>
      <c r="CF1414" t="s">
        <v>10358</v>
      </c>
      <c r="CG1414" t="s">
        <v>10359</v>
      </c>
      <c r="CH1414">
        <v>0</v>
      </c>
      <c r="CI1414" t="s">
        <v>1547</v>
      </c>
      <c r="CJ1414" t="s">
        <v>1547</v>
      </c>
      <c r="CK1414" t="s">
        <v>4405</v>
      </c>
      <c r="CL1414"/>
      <c r="CM1414"/>
      <c r="CN1414" t="s">
        <v>1547</v>
      </c>
      <c r="CO1414" t="s">
        <v>1547</v>
      </c>
      <c r="CP1414" t="s">
        <v>1547</v>
      </c>
      <c r="CQ1414" t="s">
        <v>1547</v>
      </c>
      <c r="CR1414" t="s">
        <v>1547</v>
      </c>
      <c r="CS1414">
        <v>0</v>
      </c>
      <c r="CT1414" t="s">
        <v>1547</v>
      </c>
      <c r="CU1414" t="s">
        <v>1547</v>
      </c>
      <c r="CV1414" t="s">
        <v>1547</v>
      </c>
      <c r="CW1414" t="s">
        <v>1547</v>
      </c>
      <c r="CX1414" t="s">
        <v>1547</v>
      </c>
      <c r="CY1414">
        <v>1412</v>
      </c>
      <c r="CZ1414" t="s">
        <v>11627</v>
      </c>
      <c r="DA1414" t="s">
        <v>1547</v>
      </c>
      <c r="DB1414" t="s">
        <v>1881</v>
      </c>
      <c r="DC1414" t="s">
        <v>1882</v>
      </c>
      <c r="DD1414" t="s">
        <v>1547</v>
      </c>
      <c r="DE1414" t="s">
        <v>1547</v>
      </c>
      <c r="DF1414">
        <v>0</v>
      </c>
      <c r="DG1414" t="s">
        <v>1547</v>
      </c>
      <c r="DH1414" t="s">
        <v>1547</v>
      </c>
      <c r="DI1414" t="s">
        <v>1892</v>
      </c>
      <c r="DJ1414" t="e">
        <v>#N/A</v>
      </c>
      <c r="DK1414"/>
      <c r="DL1414" t="s">
        <v>1892</v>
      </c>
      <c r="DM1414">
        <v>9</v>
      </c>
      <c r="DN1414" t="s">
        <v>1883</v>
      </c>
      <c r="DO1414" t="s">
        <v>4405</v>
      </c>
      <c r="DP1414" t="b">
        <v>1</v>
      </c>
      <c r="DQ1414" t="b">
        <v>0</v>
      </c>
      <c r="DR1414" t="b">
        <v>0</v>
      </c>
      <c r="DS1414" t="b">
        <v>0</v>
      </c>
      <c r="DT1414" t="b">
        <v>0</v>
      </c>
      <c r="DU1414" t="b">
        <v>1</v>
      </c>
      <c r="DV1414" t="b">
        <v>0</v>
      </c>
      <c r="DW1414">
        <v>0</v>
      </c>
      <c r="DX1414" t="b">
        <v>0</v>
      </c>
      <c r="DY1414" t="b">
        <v>0</v>
      </c>
      <c r="DZ1414" t="b">
        <v>0</v>
      </c>
      <c r="EA1414" t="b">
        <v>0</v>
      </c>
      <c r="EB1414" t="b">
        <v>0</v>
      </c>
      <c r="EC1414" t="b">
        <v>0</v>
      </c>
      <c r="ED1414" t="b">
        <v>0</v>
      </c>
      <c r="EE1414" t="b">
        <v>1</v>
      </c>
      <c r="EF1414" t="b">
        <v>0</v>
      </c>
      <c r="EG1414" t="b" cm="1">
        <v>0</v>
      </c>
      <c r="EH1414" t="b">
        <v>0</v>
      </c>
      <c r="EI1414" t="b">
        <v>0</v>
      </c>
      <c r="EJ1414" t="b">
        <v>1</v>
      </c>
      <c r="EK1414" t="s">
        <v>1956</v>
      </c>
      <c r="EL1414">
        <v>1</v>
      </c>
      <c r="EM1414">
        <v>0</v>
      </c>
      <c r="EN1414" t="b">
        <v>1</v>
      </c>
    </row>
    <row r="1415" spans="1:144" ht="15.75">
      <c r="A1415"/>
      <c r="B1415" t="s">
        <v>4405</v>
      </c>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s="108" t="s">
        <v>43</v>
      </c>
      <c r="AP1415" t="s">
        <v>2868</v>
      </c>
      <c r="AQ1415">
        <v>117</v>
      </c>
      <c r="AR1415" t="s">
        <v>1547</v>
      </c>
      <c r="AS1415" t="s">
        <v>1547</v>
      </c>
      <c r="AT1415" t="e">
        <v>#N/A</v>
      </c>
      <c r="AU1415" t="s">
        <v>1547</v>
      </c>
      <c r="AV1415" t="s">
        <v>1744</v>
      </c>
      <c r="AW1415" t="s">
        <v>1744</v>
      </c>
      <c r="AX1415" t="s">
        <v>1740</v>
      </c>
      <c r="AY1415" t="s">
        <v>1744</v>
      </c>
      <c r="AZ1415" t="s">
        <v>1547</v>
      </c>
      <c r="BA1415" t="s">
        <v>1953</v>
      </c>
      <c r="BB1415" t="s">
        <v>1547</v>
      </c>
      <c r="BC1415" t="s">
        <v>1547</v>
      </c>
      <c r="BD1415" t="s">
        <v>1547</v>
      </c>
      <c r="BE1415" t="s">
        <v>4421</v>
      </c>
      <c r="BF1415">
        <v>1013</v>
      </c>
      <c r="BG1415">
        <v>1346</v>
      </c>
      <c r="BH1415">
        <v>0</v>
      </c>
      <c r="BI1415" t="s">
        <v>1547</v>
      </c>
      <c r="BJ1415">
        <v>0</v>
      </c>
      <c r="BK1415">
        <v>0</v>
      </c>
      <c r="BL1415">
        <v>2</v>
      </c>
      <c r="BM1415" t="s">
        <v>1739</v>
      </c>
      <c r="BN1415" t="s">
        <v>4422</v>
      </c>
      <c r="BO1415" t="s">
        <v>10331</v>
      </c>
      <c r="BP1415" t="e" cm="1">
        <v>#N/A</v>
      </c>
      <c r="BQ1415" t="s">
        <v>1547</v>
      </c>
      <c r="BR1415" t="s">
        <v>1954</v>
      </c>
      <c r="BS1415">
        <v>134</v>
      </c>
      <c r="BT1415" t="s">
        <v>8238</v>
      </c>
      <c r="BU1415" t="s">
        <v>16377</v>
      </c>
      <c r="BV1415">
        <v>0</v>
      </c>
      <c r="BW1415" t="s">
        <v>1744</v>
      </c>
      <c r="BX1415" t="s">
        <v>1744</v>
      </c>
      <c r="BY1415" t="s">
        <v>1744</v>
      </c>
      <c r="BZ1415" t="s">
        <v>1547</v>
      </c>
      <c r="CA1415" t="s">
        <v>1744</v>
      </c>
      <c r="CB1415" t="s">
        <v>1547</v>
      </c>
      <c r="CC1415"/>
      <c r="CD1415" t="s">
        <v>998</v>
      </c>
      <c r="CE1415">
        <v>0</v>
      </c>
      <c r="CF1415" t="s">
        <v>10358</v>
      </c>
      <c r="CG1415" t="s">
        <v>10359</v>
      </c>
      <c r="CH1415">
        <v>0</v>
      </c>
      <c r="CI1415" t="s">
        <v>1547</v>
      </c>
      <c r="CJ1415" t="s">
        <v>1547</v>
      </c>
      <c r="CK1415" t="s">
        <v>4405</v>
      </c>
      <c r="CL1415"/>
      <c r="CM1415"/>
      <c r="CN1415" t="s">
        <v>1547</v>
      </c>
      <c r="CO1415" t="s">
        <v>1547</v>
      </c>
      <c r="CP1415" t="s">
        <v>1547</v>
      </c>
      <c r="CQ1415" t="s">
        <v>1547</v>
      </c>
      <c r="CR1415" t="s">
        <v>1547</v>
      </c>
      <c r="CS1415">
        <v>0</v>
      </c>
      <c r="CT1415" t="s">
        <v>1547</v>
      </c>
      <c r="CU1415" t="s">
        <v>1547</v>
      </c>
      <c r="CV1415" t="s">
        <v>1547</v>
      </c>
      <c r="CW1415" t="s">
        <v>1547</v>
      </c>
      <c r="CX1415" t="s">
        <v>1547</v>
      </c>
      <c r="CY1415">
        <v>1413</v>
      </c>
      <c r="CZ1415" t="s">
        <v>11630</v>
      </c>
      <c r="DA1415" t="s">
        <v>1547</v>
      </c>
      <c r="DB1415" t="s">
        <v>1881</v>
      </c>
      <c r="DC1415" t="s">
        <v>1882</v>
      </c>
      <c r="DD1415" t="s">
        <v>1547</v>
      </c>
      <c r="DE1415" t="s">
        <v>1547</v>
      </c>
      <c r="DF1415">
        <v>0</v>
      </c>
      <c r="DG1415" t="s">
        <v>1547</v>
      </c>
      <c r="DH1415" t="s">
        <v>1547</v>
      </c>
      <c r="DI1415" t="s">
        <v>1892</v>
      </c>
      <c r="DJ1415" t="e">
        <v>#N/A</v>
      </c>
      <c r="DK1415"/>
      <c r="DL1415" t="s">
        <v>1892</v>
      </c>
      <c r="DM1415">
        <v>9</v>
      </c>
      <c r="DN1415" t="s">
        <v>1883</v>
      </c>
      <c r="DO1415" t="s">
        <v>4405</v>
      </c>
      <c r="DP1415" t="b">
        <v>1</v>
      </c>
      <c r="DQ1415" t="b">
        <v>0</v>
      </c>
      <c r="DR1415" t="b">
        <v>0</v>
      </c>
      <c r="DS1415" t="b">
        <v>0</v>
      </c>
      <c r="DT1415" t="b">
        <v>0</v>
      </c>
      <c r="DU1415" t="b">
        <v>1</v>
      </c>
      <c r="DV1415" t="b">
        <v>0</v>
      </c>
      <c r="DW1415">
        <v>0</v>
      </c>
      <c r="DX1415" t="b">
        <v>0</v>
      </c>
      <c r="DY1415" t="b">
        <v>0</v>
      </c>
      <c r="DZ1415" t="b">
        <v>0</v>
      </c>
      <c r="EA1415" t="b">
        <v>0</v>
      </c>
      <c r="EB1415" t="b">
        <v>0</v>
      </c>
      <c r="EC1415" t="b">
        <v>0</v>
      </c>
      <c r="ED1415" t="b">
        <v>0</v>
      </c>
      <c r="EE1415" t="b">
        <v>1</v>
      </c>
      <c r="EF1415" t="b">
        <v>0</v>
      </c>
      <c r="EG1415" t="b" cm="1">
        <v>0</v>
      </c>
      <c r="EH1415" t="b">
        <v>0</v>
      </c>
      <c r="EI1415" t="b">
        <v>0</v>
      </c>
      <c r="EJ1415" t="b">
        <v>1</v>
      </c>
      <c r="EK1415" t="s">
        <v>1956</v>
      </c>
      <c r="EL1415">
        <v>1</v>
      </c>
      <c r="EM1415">
        <v>0</v>
      </c>
      <c r="EN1415" t="b">
        <v>1</v>
      </c>
    </row>
    <row r="1416" spans="1:144" ht="15.75">
      <c r="A1416"/>
      <c r="B1416" t="s">
        <v>4405</v>
      </c>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s="108" t="s">
        <v>43</v>
      </c>
      <c r="AP1416" t="s">
        <v>2868</v>
      </c>
      <c r="AQ1416">
        <v>118</v>
      </c>
      <c r="AR1416" t="s">
        <v>1547</v>
      </c>
      <c r="AS1416" t="s">
        <v>1547</v>
      </c>
      <c r="AT1416" t="e">
        <v>#N/A</v>
      </c>
      <c r="AU1416" t="s">
        <v>1547</v>
      </c>
      <c r="AV1416" t="s">
        <v>1744</v>
      </c>
      <c r="AW1416" t="s">
        <v>1744</v>
      </c>
      <c r="AX1416" t="s">
        <v>1740</v>
      </c>
      <c r="AY1416" t="s">
        <v>1744</v>
      </c>
      <c r="AZ1416" t="s">
        <v>1547</v>
      </c>
      <c r="BA1416" t="s">
        <v>1953</v>
      </c>
      <c r="BB1416" t="s">
        <v>1547</v>
      </c>
      <c r="BC1416" t="s">
        <v>1547</v>
      </c>
      <c r="BD1416" t="s">
        <v>1547</v>
      </c>
      <c r="BE1416" t="s">
        <v>4421</v>
      </c>
      <c r="BF1416">
        <v>1013</v>
      </c>
      <c r="BG1416">
        <v>1346</v>
      </c>
      <c r="BH1416">
        <v>0</v>
      </c>
      <c r="BI1416" t="s">
        <v>1547</v>
      </c>
      <c r="BJ1416">
        <v>0</v>
      </c>
      <c r="BK1416">
        <v>0</v>
      </c>
      <c r="BL1416">
        <v>2</v>
      </c>
      <c r="BM1416" t="s">
        <v>1739</v>
      </c>
      <c r="BN1416" t="s">
        <v>4422</v>
      </c>
      <c r="BO1416" t="s">
        <v>10331</v>
      </c>
      <c r="BP1416" t="e" cm="1">
        <v>#N/A</v>
      </c>
      <c r="BQ1416" t="s">
        <v>1547</v>
      </c>
      <c r="BR1416" t="s">
        <v>1954</v>
      </c>
      <c r="BS1416">
        <v>135</v>
      </c>
      <c r="BT1416" t="s">
        <v>8242</v>
      </c>
      <c r="BU1416" t="s">
        <v>16378</v>
      </c>
      <c r="BV1416">
        <v>0</v>
      </c>
      <c r="BW1416" t="s">
        <v>1744</v>
      </c>
      <c r="BX1416" t="s">
        <v>1744</v>
      </c>
      <c r="BY1416" t="s">
        <v>1744</v>
      </c>
      <c r="BZ1416" t="s">
        <v>1547</v>
      </c>
      <c r="CA1416" t="s">
        <v>1744</v>
      </c>
      <c r="CB1416" t="s">
        <v>1547</v>
      </c>
      <c r="CC1416"/>
      <c r="CD1416" t="s">
        <v>998</v>
      </c>
      <c r="CE1416">
        <v>0</v>
      </c>
      <c r="CF1416" t="s">
        <v>10358</v>
      </c>
      <c r="CG1416" t="s">
        <v>10359</v>
      </c>
      <c r="CH1416">
        <v>0</v>
      </c>
      <c r="CI1416" t="s">
        <v>1547</v>
      </c>
      <c r="CJ1416" t="s">
        <v>1547</v>
      </c>
      <c r="CK1416" t="s">
        <v>4405</v>
      </c>
      <c r="CL1416"/>
      <c r="CM1416"/>
      <c r="CN1416" t="s">
        <v>1547</v>
      </c>
      <c r="CO1416" t="s">
        <v>1547</v>
      </c>
      <c r="CP1416" t="s">
        <v>1547</v>
      </c>
      <c r="CQ1416" t="s">
        <v>1547</v>
      </c>
      <c r="CR1416" t="s">
        <v>1547</v>
      </c>
      <c r="CS1416">
        <v>0</v>
      </c>
      <c r="CT1416" t="s">
        <v>1547</v>
      </c>
      <c r="CU1416" t="s">
        <v>1547</v>
      </c>
      <c r="CV1416" t="s">
        <v>1547</v>
      </c>
      <c r="CW1416" t="s">
        <v>1547</v>
      </c>
      <c r="CX1416" t="s">
        <v>1547</v>
      </c>
      <c r="CY1416">
        <v>1414</v>
      </c>
      <c r="CZ1416" t="s">
        <v>11633</v>
      </c>
      <c r="DA1416" t="s">
        <v>1547</v>
      </c>
      <c r="DB1416" t="s">
        <v>1881</v>
      </c>
      <c r="DC1416" t="s">
        <v>1882</v>
      </c>
      <c r="DD1416" t="s">
        <v>1547</v>
      </c>
      <c r="DE1416" t="s">
        <v>1547</v>
      </c>
      <c r="DF1416">
        <v>0</v>
      </c>
      <c r="DG1416" t="s">
        <v>1547</v>
      </c>
      <c r="DH1416" t="s">
        <v>1547</v>
      </c>
      <c r="DI1416" t="s">
        <v>1892</v>
      </c>
      <c r="DJ1416" t="e">
        <v>#N/A</v>
      </c>
      <c r="DK1416"/>
      <c r="DL1416" t="s">
        <v>1892</v>
      </c>
      <c r="DM1416">
        <v>9</v>
      </c>
      <c r="DN1416" t="s">
        <v>1883</v>
      </c>
      <c r="DO1416" t="s">
        <v>4405</v>
      </c>
      <c r="DP1416" t="b">
        <v>1</v>
      </c>
      <c r="DQ1416" t="b">
        <v>0</v>
      </c>
      <c r="DR1416" t="b">
        <v>0</v>
      </c>
      <c r="DS1416" t="b">
        <v>0</v>
      </c>
      <c r="DT1416" t="b">
        <v>0</v>
      </c>
      <c r="DU1416" t="b">
        <v>1</v>
      </c>
      <c r="DV1416" t="b">
        <v>0</v>
      </c>
      <c r="DW1416">
        <v>0</v>
      </c>
      <c r="DX1416" t="b">
        <v>0</v>
      </c>
      <c r="DY1416" t="b">
        <v>0</v>
      </c>
      <c r="DZ1416" t="b">
        <v>0</v>
      </c>
      <c r="EA1416" t="b">
        <v>0</v>
      </c>
      <c r="EB1416" t="b">
        <v>0</v>
      </c>
      <c r="EC1416" t="b">
        <v>0</v>
      </c>
      <c r="ED1416" t="b">
        <v>0</v>
      </c>
      <c r="EE1416" t="b">
        <v>1</v>
      </c>
      <c r="EF1416" t="b">
        <v>0</v>
      </c>
      <c r="EG1416" t="b" cm="1">
        <v>0</v>
      </c>
      <c r="EH1416" t="b">
        <v>0</v>
      </c>
      <c r="EI1416" t="b">
        <v>0</v>
      </c>
      <c r="EJ1416" t="b">
        <v>1</v>
      </c>
      <c r="EK1416" t="s">
        <v>1956</v>
      </c>
      <c r="EL1416">
        <v>1</v>
      </c>
      <c r="EM1416">
        <v>0</v>
      </c>
      <c r="EN1416" t="b">
        <v>1</v>
      </c>
    </row>
    <row r="1417" spans="1:144" ht="15.75">
      <c r="A1417"/>
      <c r="B1417" t="s">
        <v>4405</v>
      </c>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s="108" t="s">
        <v>43</v>
      </c>
      <c r="AP1417" t="s">
        <v>2868</v>
      </c>
      <c r="AQ1417">
        <v>119</v>
      </c>
      <c r="AR1417" t="s">
        <v>1547</v>
      </c>
      <c r="AS1417" t="s">
        <v>1547</v>
      </c>
      <c r="AT1417" t="e">
        <v>#N/A</v>
      </c>
      <c r="AU1417" t="s">
        <v>1547</v>
      </c>
      <c r="AV1417" t="s">
        <v>1744</v>
      </c>
      <c r="AW1417" t="s">
        <v>1744</v>
      </c>
      <c r="AX1417" t="s">
        <v>1740</v>
      </c>
      <c r="AY1417" t="s">
        <v>1744</v>
      </c>
      <c r="AZ1417" t="s">
        <v>1547</v>
      </c>
      <c r="BA1417" t="s">
        <v>1953</v>
      </c>
      <c r="BB1417" t="s">
        <v>1547</v>
      </c>
      <c r="BC1417" t="s">
        <v>1547</v>
      </c>
      <c r="BD1417" t="s">
        <v>1547</v>
      </c>
      <c r="BE1417" t="s">
        <v>4421</v>
      </c>
      <c r="BF1417">
        <v>1013</v>
      </c>
      <c r="BG1417">
        <v>1346</v>
      </c>
      <c r="BH1417">
        <v>0</v>
      </c>
      <c r="BI1417" t="s">
        <v>1547</v>
      </c>
      <c r="BJ1417">
        <v>0</v>
      </c>
      <c r="BK1417">
        <v>0</v>
      </c>
      <c r="BL1417">
        <v>2</v>
      </c>
      <c r="BM1417" t="s">
        <v>1739</v>
      </c>
      <c r="BN1417" t="s">
        <v>4422</v>
      </c>
      <c r="BO1417" t="s">
        <v>10331</v>
      </c>
      <c r="BP1417" t="e" cm="1">
        <v>#N/A</v>
      </c>
      <c r="BQ1417" t="s">
        <v>1547</v>
      </c>
      <c r="BR1417" t="s">
        <v>1954</v>
      </c>
      <c r="BS1417">
        <v>136</v>
      </c>
      <c r="BT1417" t="s">
        <v>8246</v>
      </c>
      <c r="BU1417" t="s">
        <v>16379</v>
      </c>
      <c r="BV1417">
        <v>0</v>
      </c>
      <c r="BW1417" t="s">
        <v>1744</v>
      </c>
      <c r="BX1417" t="s">
        <v>1744</v>
      </c>
      <c r="BY1417" t="s">
        <v>1744</v>
      </c>
      <c r="BZ1417" t="s">
        <v>1547</v>
      </c>
      <c r="CA1417" t="s">
        <v>1744</v>
      </c>
      <c r="CB1417" t="s">
        <v>1547</v>
      </c>
      <c r="CC1417"/>
      <c r="CD1417" t="s">
        <v>998</v>
      </c>
      <c r="CE1417">
        <v>0</v>
      </c>
      <c r="CF1417" t="s">
        <v>10358</v>
      </c>
      <c r="CG1417" t="s">
        <v>10359</v>
      </c>
      <c r="CH1417">
        <v>0</v>
      </c>
      <c r="CI1417" t="s">
        <v>1547</v>
      </c>
      <c r="CJ1417" t="s">
        <v>1547</v>
      </c>
      <c r="CK1417" t="s">
        <v>4405</v>
      </c>
      <c r="CL1417"/>
      <c r="CM1417"/>
      <c r="CN1417" t="s">
        <v>1547</v>
      </c>
      <c r="CO1417" t="s">
        <v>1547</v>
      </c>
      <c r="CP1417" t="s">
        <v>1547</v>
      </c>
      <c r="CQ1417" t="s">
        <v>1547</v>
      </c>
      <c r="CR1417" t="s">
        <v>1547</v>
      </c>
      <c r="CS1417">
        <v>0</v>
      </c>
      <c r="CT1417" t="s">
        <v>1547</v>
      </c>
      <c r="CU1417" t="s">
        <v>1547</v>
      </c>
      <c r="CV1417" t="s">
        <v>1547</v>
      </c>
      <c r="CW1417" t="s">
        <v>1547</v>
      </c>
      <c r="CX1417" t="s">
        <v>1547</v>
      </c>
      <c r="CY1417">
        <v>1415</v>
      </c>
      <c r="CZ1417" t="s">
        <v>11636</v>
      </c>
      <c r="DA1417" t="s">
        <v>1547</v>
      </c>
      <c r="DB1417" t="s">
        <v>1881</v>
      </c>
      <c r="DC1417" t="s">
        <v>1882</v>
      </c>
      <c r="DD1417" t="s">
        <v>1547</v>
      </c>
      <c r="DE1417" t="s">
        <v>1547</v>
      </c>
      <c r="DF1417">
        <v>0</v>
      </c>
      <c r="DG1417" t="s">
        <v>1547</v>
      </c>
      <c r="DH1417" t="s">
        <v>1547</v>
      </c>
      <c r="DI1417" t="s">
        <v>1892</v>
      </c>
      <c r="DJ1417" t="e">
        <v>#N/A</v>
      </c>
      <c r="DK1417"/>
      <c r="DL1417" t="s">
        <v>1892</v>
      </c>
      <c r="DM1417">
        <v>9</v>
      </c>
      <c r="DN1417" t="s">
        <v>1883</v>
      </c>
      <c r="DO1417" t="s">
        <v>4405</v>
      </c>
      <c r="DP1417" t="b">
        <v>1</v>
      </c>
      <c r="DQ1417" t="b">
        <v>0</v>
      </c>
      <c r="DR1417" t="b">
        <v>0</v>
      </c>
      <c r="DS1417" t="b">
        <v>0</v>
      </c>
      <c r="DT1417" t="b">
        <v>0</v>
      </c>
      <c r="DU1417" t="b">
        <v>1</v>
      </c>
      <c r="DV1417" t="b">
        <v>0</v>
      </c>
      <c r="DW1417">
        <v>0</v>
      </c>
      <c r="DX1417" t="b">
        <v>0</v>
      </c>
      <c r="DY1417" t="b">
        <v>0</v>
      </c>
      <c r="DZ1417" t="b">
        <v>0</v>
      </c>
      <c r="EA1417" t="b">
        <v>0</v>
      </c>
      <c r="EB1417" t="b">
        <v>0</v>
      </c>
      <c r="EC1417" t="b">
        <v>0</v>
      </c>
      <c r="ED1417" t="b">
        <v>0</v>
      </c>
      <c r="EE1417" t="b">
        <v>1</v>
      </c>
      <c r="EF1417" t="b">
        <v>0</v>
      </c>
      <c r="EG1417" t="b" cm="1">
        <v>0</v>
      </c>
      <c r="EH1417" t="b">
        <v>0</v>
      </c>
      <c r="EI1417" t="b">
        <v>0</v>
      </c>
      <c r="EJ1417" t="b">
        <v>1</v>
      </c>
      <c r="EK1417" t="s">
        <v>1956</v>
      </c>
      <c r="EL1417">
        <v>1</v>
      </c>
      <c r="EM1417">
        <v>0</v>
      </c>
      <c r="EN1417" t="b">
        <v>1</v>
      </c>
    </row>
    <row r="1418" spans="1:144" ht="15.75">
      <c r="A1418"/>
      <c r="B1418" t="s">
        <v>4405</v>
      </c>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s="108" t="s">
        <v>43</v>
      </c>
      <c r="AP1418" t="s">
        <v>2868</v>
      </c>
      <c r="AQ1418">
        <v>120</v>
      </c>
      <c r="AR1418" t="s">
        <v>1547</v>
      </c>
      <c r="AS1418" t="s">
        <v>1547</v>
      </c>
      <c r="AT1418" t="e">
        <v>#N/A</v>
      </c>
      <c r="AU1418" t="s">
        <v>1547</v>
      </c>
      <c r="AV1418" t="s">
        <v>1744</v>
      </c>
      <c r="AW1418" t="s">
        <v>1744</v>
      </c>
      <c r="AX1418" t="s">
        <v>1740</v>
      </c>
      <c r="AY1418" t="s">
        <v>1744</v>
      </c>
      <c r="AZ1418" t="s">
        <v>1547</v>
      </c>
      <c r="BA1418" t="s">
        <v>1953</v>
      </c>
      <c r="BB1418" t="s">
        <v>1547</v>
      </c>
      <c r="BC1418" t="s">
        <v>1547</v>
      </c>
      <c r="BD1418" t="s">
        <v>1547</v>
      </c>
      <c r="BE1418" t="s">
        <v>4421</v>
      </c>
      <c r="BF1418">
        <v>1013</v>
      </c>
      <c r="BG1418">
        <v>1346</v>
      </c>
      <c r="BH1418">
        <v>0</v>
      </c>
      <c r="BI1418" t="s">
        <v>1547</v>
      </c>
      <c r="BJ1418">
        <v>0</v>
      </c>
      <c r="BK1418">
        <v>0</v>
      </c>
      <c r="BL1418">
        <v>2</v>
      </c>
      <c r="BM1418" t="s">
        <v>1739</v>
      </c>
      <c r="BN1418" t="s">
        <v>4422</v>
      </c>
      <c r="BO1418" t="s">
        <v>10331</v>
      </c>
      <c r="BP1418" t="e" cm="1">
        <v>#N/A</v>
      </c>
      <c r="BQ1418" t="s">
        <v>1547</v>
      </c>
      <c r="BR1418" t="s">
        <v>1954</v>
      </c>
      <c r="BS1418">
        <v>137</v>
      </c>
      <c r="BT1418" t="s">
        <v>8250</v>
      </c>
      <c r="BU1418" t="s">
        <v>16380</v>
      </c>
      <c r="BV1418">
        <v>0</v>
      </c>
      <c r="BW1418" t="s">
        <v>1744</v>
      </c>
      <c r="BX1418" t="s">
        <v>1744</v>
      </c>
      <c r="BY1418" t="s">
        <v>1744</v>
      </c>
      <c r="BZ1418" t="s">
        <v>1547</v>
      </c>
      <c r="CA1418" t="s">
        <v>1744</v>
      </c>
      <c r="CB1418" t="s">
        <v>1547</v>
      </c>
      <c r="CC1418"/>
      <c r="CD1418" t="s">
        <v>998</v>
      </c>
      <c r="CE1418">
        <v>0</v>
      </c>
      <c r="CF1418" t="s">
        <v>10358</v>
      </c>
      <c r="CG1418" t="s">
        <v>10359</v>
      </c>
      <c r="CH1418">
        <v>0</v>
      </c>
      <c r="CI1418" t="s">
        <v>1547</v>
      </c>
      <c r="CJ1418" t="s">
        <v>1547</v>
      </c>
      <c r="CK1418" t="s">
        <v>4405</v>
      </c>
      <c r="CL1418"/>
      <c r="CM1418"/>
      <c r="CN1418" t="s">
        <v>1547</v>
      </c>
      <c r="CO1418" t="s">
        <v>1547</v>
      </c>
      <c r="CP1418" t="s">
        <v>1547</v>
      </c>
      <c r="CQ1418" t="s">
        <v>1547</v>
      </c>
      <c r="CR1418" t="s">
        <v>1547</v>
      </c>
      <c r="CS1418">
        <v>0</v>
      </c>
      <c r="CT1418" t="s">
        <v>1547</v>
      </c>
      <c r="CU1418" t="s">
        <v>1547</v>
      </c>
      <c r="CV1418" t="s">
        <v>1547</v>
      </c>
      <c r="CW1418" t="s">
        <v>1547</v>
      </c>
      <c r="CX1418" t="s">
        <v>1547</v>
      </c>
      <c r="CY1418">
        <v>1416</v>
      </c>
      <c r="CZ1418" t="s">
        <v>11640</v>
      </c>
      <c r="DA1418" t="s">
        <v>1547</v>
      </c>
      <c r="DB1418" t="s">
        <v>1881</v>
      </c>
      <c r="DC1418" t="s">
        <v>1882</v>
      </c>
      <c r="DD1418" t="s">
        <v>1547</v>
      </c>
      <c r="DE1418" t="s">
        <v>1547</v>
      </c>
      <c r="DF1418">
        <v>0</v>
      </c>
      <c r="DG1418" t="s">
        <v>1547</v>
      </c>
      <c r="DH1418" t="s">
        <v>1547</v>
      </c>
      <c r="DI1418" t="s">
        <v>1892</v>
      </c>
      <c r="DJ1418" t="e">
        <v>#N/A</v>
      </c>
      <c r="DK1418"/>
      <c r="DL1418" t="s">
        <v>1892</v>
      </c>
      <c r="DM1418">
        <v>9</v>
      </c>
      <c r="DN1418" t="s">
        <v>1883</v>
      </c>
      <c r="DO1418" t="s">
        <v>4405</v>
      </c>
      <c r="DP1418" t="b">
        <v>1</v>
      </c>
      <c r="DQ1418" t="b">
        <v>0</v>
      </c>
      <c r="DR1418" t="b">
        <v>0</v>
      </c>
      <c r="DS1418" t="b">
        <v>0</v>
      </c>
      <c r="DT1418" t="b">
        <v>0</v>
      </c>
      <c r="DU1418" t="b">
        <v>1</v>
      </c>
      <c r="DV1418" t="b">
        <v>0</v>
      </c>
      <c r="DW1418">
        <v>0</v>
      </c>
      <c r="DX1418" t="b">
        <v>0</v>
      </c>
      <c r="DY1418" t="b">
        <v>0</v>
      </c>
      <c r="DZ1418" t="b">
        <v>0</v>
      </c>
      <c r="EA1418" t="b">
        <v>0</v>
      </c>
      <c r="EB1418" t="b">
        <v>0</v>
      </c>
      <c r="EC1418" t="b">
        <v>0</v>
      </c>
      <c r="ED1418" t="b">
        <v>0</v>
      </c>
      <c r="EE1418" t="b">
        <v>1</v>
      </c>
      <c r="EF1418" t="b">
        <v>0</v>
      </c>
      <c r="EG1418" t="b" cm="1">
        <v>0</v>
      </c>
      <c r="EH1418" t="b">
        <v>0</v>
      </c>
      <c r="EI1418" t="b">
        <v>0</v>
      </c>
      <c r="EJ1418" t="b">
        <v>1</v>
      </c>
      <c r="EK1418" t="s">
        <v>1956</v>
      </c>
      <c r="EL1418">
        <v>1</v>
      </c>
      <c r="EM1418">
        <v>0</v>
      </c>
      <c r="EN1418" t="b">
        <v>1</v>
      </c>
    </row>
    <row r="1419" spans="1:144" ht="15.75">
      <c r="A1419"/>
      <c r="B1419" t="s">
        <v>4405</v>
      </c>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s="108" t="s">
        <v>43</v>
      </c>
      <c r="AP1419" t="s">
        <v>2868</v>
      </c>
      <c r="AQ1419">
        <v>121</v>
      </c>
      <c r="AR1419" t="s">
        <v>1547</v>
      </c>
      <c r="AS1419" t="s">
        <v>1547</v>
      </c>
      <c r="AT1419" t="e">
        <v>#N/A</v>
      </c>
      <c r="AU1419" t="s">
        <v>1547</v>
      </c>
      <c r="AV1419" t="s">
        <v>1744</v>
      </c>
      <c r="AW1419" t="s">
        <v>1744</v>
      </c>
      <c r="AX1419" t="s">
        <v>1740</v>
      </c>
      <c r="AY1419" t="s">
        <v>1744</v>
      </c>
      <c r="AZ1419" t="s">
        <v>1547</v>
      </c>
      <c r="BA1419" t="s">
        <v>1953</v>
      </c>
      <c r="BB1419" t="s">
        <v>1547</v>
      </c>
      <c r="BC1419" t="s">
        <v>1547</v>
      </c>
      <c r="BD1419" t="s">
        <v>1547</v>
      </c>
      <c r="BE1419" t="s">
        <v>4421</v>
      </c>
      <c r="BF1419">
        <v>1013</v>
      </c>
      <c r="BG1419">
        <v>1346</v>
      </c>
      <c r="BH1419">
        <v>0</v>
      </c>
      <c r="BI1419" t="s">
        <v>1547</v>
      </c>
      <c r="BJ1419">
        <v>0</v>
      </c>
      <c r="BK1419">
        <v>0</v>
      </c>
      <c r="BL1419">
        <v>2</v>
      </c>
      <c r="BM1419" t="s">
        <v>1739</v>
      </c>
      <c r="BN1419" t="s">
        <v>4422</v>
      </c>
      <c r="BO1419" t="s">
        <v>10331</v>
      </c>
      <c r="BP1419" t="e" cm="1">
        <v>#N/A</v>
      </c>
      <c r="BQ1419" t="s">
        <v>1547</v>
      </c>
      <c r="BR1419" t="s">
        <v>1954</v>
      </c>
      <c r="BS1419">
        <v>138</v>
      </c>
      <c r="BT1419" t="s">
        <v>8254</v>
      </c>
      <c r="BU1419" t="s">
        <v>16381</v>
      </c>
      <c r="BV1419">
        <v>0</v>
      </c>
      <c r="BW1419" t="s">
        <v>1744</v>
      </c>
      <c r="BX1419" t="s">
        <v>1744</v>
      </c>
      <c r="BY1419" t="s">
        <v>1744</v>
      </c>
      <c r="BZ1419" t="s">
        <v>1547</v>
      </c>
      <c r="CA1419" t="s">
        <v>1744</v>
      </c>
      <c r="CB1419" t="s">
        <v>1547</v>
      </c>
      <c r="CC1419"/>
      <c r="CD1419" t="s">
        <v>998</v>
      </c>
      <c r="CE1419">
        <v>0</v>
      </c>
      <c r="CF1419" t="s">
        <v>10358</v>
      </c>
      <c r="CG1419" t="s">
        <v>10359</v>
      </c>
      <c r="CH1419">
        <v>0</v>
      </c>
      <c r="CI1419" t="s">
        <v>1547</v>
      </c>
      <c r="CJ1419" t="s">
        <v>1547</v>
      </c>
      <c r="CK1419" t="s">
        <v>4405</v>
      </c>
      <c r="CL1419"/>
      <c r="CM1419"/>
      <c r="CN1419" t="s">
        <v>1547</v>
      </c>
      <c r="CO1419" t="s">
        <v>1547</v>
      </c>
      <c r="CP1419" t="s">
        <v>1547</v>
      </c>
      <c r="CQ1419" t="s">
        <v>1547</v>
      </c>
      <c r="CR1419" t="s">
        <v>1547</v>
      </c>
      <c r="CS1419">
        <v>0</v>
      </c>
      <c r="CT1419" t="s">
        <v>1547</v>
      </c>
      <c r="CU1419" t="s">
        <v>1547</v>
      </c>
      <c r="CV1419" t="s">
        <v>1547</v>
      </c>
      <c r="CW1419" t="s">
        <v>1547</v>
      </c>
      <c r="CX1419" t="s">
        <v>1547</v>
      </c>
      <c r="CY1419">
        <v>1417</v>
      </c>
      <c r="CZ1419" t="s">
        <v>11643</v>
      </c>
      <c r="DA1419" t="s">
        <v>1547</v>
      </c>
      <c r="DB1419" t="s">
        <v>1881</v>
      </c>
      <c r="DC1419" t="s">
        <v>1882</v>
      </c>
      <c r="DD1419" t="s">
        <v>1547</v>
      </c>
      <c r="DE1419" t="s">
        <v>1547</v>
      </c>
      <c r="DF1419">
        <v>0</v>
      </c>
      <c r="DG1419" t="s">
        <v>1547</v>
      </c>
      <c r="DH1419" t="s">
        <v>1547</v>
      </c>
      <c r="DI1419" t="s">
        <v>1892</v>
      </c>
      <c r="DJ1419" t="e">
        <v>#N/A</v>
      </c>
      <c r="DK1419"/>
      <c r="DL1419" t="s">
        <v>1892</v>
      </c>
      <c r="DM1419">
        <v>9</v>
      </c>
      <c r="DN1419" t="s">
        <v>1883</v>
      </c>
      <c r="DO1419" t="s">
        <v>4405</v>
      </c>
      <c r="DP1419" t="b">
        <v>1</v>
      </c>
      <c r="DQ1419" t="b">
        <v>0</v>
      </c>
      <c r="DR1419" t="b">
        <v>0</v>
      </c>
      <c r="DS1419" t="b">
        <v>0</v>
      </c>
      <c r="DT1419" t="b">
        <v>0</v>
      </c>
      <c r="DU1419" t="b">
        <v>1</v>
      </c>
      <c r="DV1419" t="b">
        <v>0</v>
      </c>
      <c r="DW1419">
        <v>0</v>
      </c>
      <c r="DX1419" t="b">
        <v>0</v>
      </c>
      <c r="DY1419" t="b">
        <v>0</v>
      </c>
      <c r="DZ1419" t="b">
        <v>0</v>
      </c>
      <c r="EA1419" t="b">
        <v>0</v>
      </c>
      <c r="EB1419" t="b">
        <v>0</v>
      </c>
      <c r="EC1419" t="b">
        <v>0</v>
      </c>
      <c r="ED1419" t="b">
        <v>0</v>
      </c>
      <c r="EE1419" t="b">
        <v>1</v>
      </c>
      <c r="EF1419" t="b">
        <v>0</v>
      </c>
      <c r="EG1419" t="b" cm="1">
        <v>0</v>
      </c>
      <c r="EH1419" t="b">
        <v>0</v>
      </c>
      <c r="EI1419" t="b">
        <v>0</v>
      </c>
      <c r="EJ1419" t="b">
        <v>1</v>
      </c>
      <c r="EK1419" t="s">
        <v>1956</v>
      </c>
      <c r="EL1419">
        <v>1</v>
      </c>
      <c r="EM1419">
        <v>0</v>
      </c>
      <c r="EN1419" t="b">
        <v>1</v>
      </c>
    </row>
    <row r="1420" spans="1:144" ht="15.75">
      <c r="A1420"/>
      <c r="B1420" t="s">
        <v>4405</v>
      </c>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s="108" t="s">
        <v>43</v>
      </c>
      <c r="AP1420" t="s">
        <v>2868</v>
      </c>
      <c r="AQ1420">
        <v>122</v>
      </c>
      <c r="AR1420" t="s">
        <v>1547</v>
      </c>
      <c r="AS1420" t="s">
        <v>1547</v>
      </c>
      <c r="AT1420" t="e">
        <v>#N/A</v>
      </c>
      <c r="AU1420" t="s">
        <v>1547</v>
      </c>
      <c r="AV1420" t="s">
        <v>1744</v>
      </c>
      <c r="AW1420" t="s">
        <v>1744</v>
      </c>
      <c r="AX1420" t="s">
        <v>1740</v>
      </c>
      <c r="AY1420" t="s">
        <v>1744</v>
      </c>
      <c r="AZ1420" t="s">
        <v>1547</v>
      </c>
      <c r="BA1420" t="s">
        <v>1953</v>
      </c>
      <c r="BB1420" t="s">
        <v>1547</v>
      </c>
      <c r="BC1420" t="s">
        <v>1547</v>
      </c>
      <c r="BD1420" t="s">
        <v>1547</v>
      </c>
      <c r="BE1420" t="s">
        <v>4421</v>
      </c>
      <c r="BF1420">
        <v>1013</v>
      </c>
      <c r="BG1420">
        <v>1346</v>
      </c>
      <c r="BH1420">
        <v>0</v>
      </c>
      <c r="BI1420" t="s">
        <v>1547</v>
      </c>
      <c r="BJ1420">
        <v>0</v>
      </c>
      <c r="BK1420">
        <v>0</v>
      </c>
      <c r="BL1420">
        <v>2</v>
      </c>
      <c r="BM1420" t="s">
        <v>1739</v>
      </c>
      <c r="BN1420" t="s">
        <v>4422</v>
      </c>
      <c r="BO1420" t="s">
        <v>10331</v>
      </c>
      <c r="BP1420" t="e" cm="1">
        <v>#N/A</v>
      </c>
      <c r="BQ1420" t="s">
        <v>1547</v>
      </c>
      <c r="BR1420" t="s">
        <v>1954</v>
      </c>
      <c r="BS1420">
        <v>139</v>
      </c>
      <c r="BT1420" t="s">
        <v>8258</v>
      </c>
      <c r="BU1420" t="s">
        <v>16382</v>
      </c>
      <c r="BV1420">
        <v>0</v>
      </c>
      <c r="BW1420" t="s">
        <v>1744</v>
      </c>
      <c r="BX1420" t="s">
        <v>1744</v>
      </c>
      <c r="BY1420" t="s">
        <v>1744</v>
      </c>
      <c r="BZ1420" t="s">
        <v>1547</v>
      </c>
      <c r="CA1420" t="s">
        <v>1744</v>
      </c>
      <c r="CB1420" t="s">
        <v>1547</v>
      </c>
      <c r="CC1420"/>
      <c r="CD1420" t="s">
        <v>998</v>
      </c>
      <c r="CE1420">
        <v>0</v>
      </c>
      <c r="CF1420" t="s">
        <v>10358</v>
      </c>
      <c r="CG1420" t="s">
        <v>10359</v>
      </c>
      <c r="CH1420">
        <v>0</v>
      </c>
      <c r="CI1420" t="s">
        <v>1547</v>
      </c>
      <c r="CJ1420" t="s">
        <v>1547</v>
      </c>
      <c r="CK1420" t="s">
        <v>4405</v>
      </c>
      <c r="CL1420"/>
      <c r="CM1420"/>
      <c r="CN1420" t="s">
        <v>1547</v>
      </c>
      <c r="CO1420" t="s">
        <v>1547</v>
      </c>
      <c r="CP1420" t="s">
        <v>1547</v>
      </c>
      <c r="CQ1420" t="s">
        <v>1547</v>
      </c>
      <c r="CR1420" t="s">
        <v>1547</v>
      </c>
      <c r="CS1420">
        <v>0</v>
      </c>
      <c r="CT1420" t="s">
        <v>1547</v>
      </c>
      <c r="CU1420" t="s">
        <v>1547</v>
      </c>
      <c r="CV1420" t="s">
        <v>1547</v>
      </c>
      <c r="CW1420" t="s">
        <v>1547</v>
      </c>
      <c r="CX1420" t="s">
        <v>1547</v>
      </c>
      <c r="CY1420">
        <v>1418</v>
      </c>
      <c r="CZ1420" t="s">
        <v>11646</v>
      </c>
      <c r="DA1420" t="s">
        <v>1547</v>
      </c>
      <c r="DB1420" t="s">
        <v>1881</v>
      </c>
      <c r="DC1420" t="s">
        <v>1882</v>
      </c>
      <c r="DD1420" t="s">
        <v>1547</v>
      </c>
      <c r="DE1420" t="s">
        <v>1547</v>
      </c>
      <c r="DF1420">
        <v>0</v>
      </c>
      <c r="DG1420" t="s">
        <v>1547</v>
      </c>
      <c r="DH1420" t="s">
        <v>1547</v>
      </c>
      <c r="DI1420" t="s">
        <v>1892</v>
      </c>
      <c r="DJ1420" t="e">
        <v>#N/A</v>
      </c>
      <c r="DK1420"/>
      <c r="DL1420" t="s">
        <v>1892</v>
      </c>
      <c r="DM1420">
        <v>9</v>
      </c>
      <c r="DN1420" t="s">
        <v>1883</v>
      </c>
      <c r="DO1420" t="s">
        <v>4405</v>
      </c>
      <c r="DP1420" t="b">
        <v>1</v>
      </c>
      <c r="DQ1420" t="b">
        <v>0</v>
      </c>
      <c r="DR1420" t="b">
        <v>0</v>
      </c>
      <c r="DS1420" t="b">
        <v>0</v>
      </c>
      <c r="DT1420" t="b">
        <v>0</v>
      </c>
      <c r="DU1420" t="b">
        <v>1</v>
      </c>
      <c r="DV1420" t="b">
        <v>0</v>
      </c>
      <c r="DW1420">
        <v>0</v>
      </c>
      <c r="DX1420" t="b">
        <v>0</v>
      </c>
      <c r="DY1420" t="b">
        <v>0</v>
      </c>
      <c r="DZ1420" t="b">
        <v>0</v>
      </c>
      <c r="EA1420" t="b">
        <v>0</v>
      </c>
      <c r="EB1420" t="b">
        <v>0</v>
      </c>
      <c r="EC1420" t="b">
        <v>0</v>
      </c>
      <c r="ED1420" t="b">
        <v>0</v>
      </c>
      <c r="EE1420" t="b">
        <v>1</v>
      </c>
      <c r="EF1420" t="b">
        <v>0</v>
      </c>
      <c r="EG1420" t="b" cm="1">
        <v>0</v>
      </c>
      <c r="EH1420" t="b">
        <v>0</v>
      </c>
      <c r="EI1420" t="b">
        <v>0</v>
      </c>
      <c r="EJ1420" t="b">
        <v>1</v>
      </c>
      <c r="EK1420" t="s">
        <v>1956</v>
      </c>
      <c r="EL1420">
        <v>1</v>
      </c>
      <c r="EM1420">
        <v>0</v>
      </c>
      <c r="EN1420" t="b">
        <v>1</v>
      </c>
    </row>
    <row r="1421" spans="1:144" ht="15.75">
      <c r="A1421"/>
      <c r="B1421" t="s">
        <v>4405</v>
      </c>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s="108" t="s">
        <v>43</v>
      </c>
      <c r="AP1421" t="s">
        <v>2868</v>
      </c>
      <c r="AQ1421">
        <v>123</v>
      </c>
      <c r="AR1421" t="s">
        <v>1547</v>
      </c>
      <c r="AS1421" t="s">
        <v>1547</v>
      </c>
      <c r="AT1421" t="e">
        <v>#N/A</v>
      </c>
      <c r="AU1421" t="s">
        <v>1547</v>
      </c>
      <c r="AV1421" t="s">
        <v>1744</v>
      </c>
      <c r="AW1421" t="s">
        <v>1744</v>
      </c>
      <c r="AX1421" t="s">
        <v>1740</v>
      </c>
      <c r="AY1421" t="s">
        <v>1744</v>
      </c>
      <c r="AZ1421" t="s">
        <v>1547</v>
      </c>
      <c r="BA1421" t="s">
        <v>1953</v>
      </c>
      <c r="BB1421" t="s">
        <v>1547</v>
      </c>
      <c r="BC1421" t="s">
        <v>1547</v>
      </c>
      <c r="BD1421" t="s">
        <v>1547</v>
      </c>
      <c r="BE1421" t="s">
        <v>4421</v>
      </c>
      <c r="BF1421">
        <v>1013</v>
      </c>
      <c r="BG1421">
        <v>1346</v>
      </c>
      <c r="BH1421">
        <v>0</v>
      </c>
      <c r="BI1421" t="s">
        <v>1547</v>
      </c>
      <c r="BJ1421">
        <v>0</v>
      </c>
      <c r="BK1421">
        <v>0</v>
      </c>
      <c r="BL1421">
        <v>2</v>
      </c>
      <c r="BM1421" t="s">
        <v>1739</v>
      </c>
      <c r="BN1421" t="s">
        <v>4422</v>
      </c>
      <c r="BO1421" t="s">
        <v>10331</v>
      </c>
      <c r="BP1421" t="e" cm="1">
        <v>#N/A</v>
      </c>
      <c r="BQ1421" t="s">
        <v>1547</v>
      </c>
      <c r="BR1421" t="s">
        <v>1954</v>
      </c>
      <c r="BS1421">
        <v>140</v>
      </c>
      <c r="BT1421" t="s">
        <v>8262</v>
      </c>
      <c r="BU1421" t="s">
        <v>16383</v>
      </c>
      <c r="BV1421">
        <v>0</v>
      </c>
      <c r="BW1421" t="s">
        <v>1744</v>
      </c>
      <c r="BX1421" t="s">
        <v>1744</v>
      </c>
      <c r="BY1421" t="s">
        <v>1744</v>
      </c>
      <c r="BZ1421" t="s">
        <v>1547</v>
      </c>
      <c r="CA1421" t="s">
        <v>1744</v>
      </c>
      <c r="CB1421" t="s">
        <v>1547</v>
      </c>
      <c r="CC1421"/>
      <c r="CD1421" t="s">
        <v>998</v>
      </c>
      <c r="CE1421">
        <v>0</v>
      </c>
      <c r="CF1421" t="s">
        <v>10358</v>
      </c>
      <c r="CG1421" t="s">
        <v>10359</v>
      </c>
      <c r="CH1421">
        <v>0</v>
      </c>
      <c r="CI1421" t="s">
        <v>1547</v>
      </c>
      <c r="CJ1421" t="s">
        <v>1547</v>
      </c>
      <c r="CK1421" t="s">
        <v>4405</v>
      </c>
      <c r="CL1421"/>
      <c r="CM1421"/>
      <c r="CN1421" t="s">
        <v>1547</v>
      </c>
      <c r="CO1421" t="s">
        <v>1547</v>
      </c>
      <c r="CP1421" t="s">
        <v>1547</v>
      </c>
      <c r="CQ1421" t="s">
        <v>1547</v>
      </c>
      <c r="CR1421" t="s">
        <v>1547</v>
      </c>
      <c r="CS1421">
        <v>0</v>
      </c>
      <c r="CT1421" t="s">
        <v>1547</v>
      </c>
      <c r="CU1421" t="s">
        <v>1547</v>
      </c>
      <c r="CV1421" t="s">
        <v>1547</v>
      </c>
      <c r="CW1421" t="s">
        <v>1547</v>
      </c>
      <c r="CX1421" t="s">
        <v>1547</v>
      </c>
      <c r="CY1421">
        <v>1419</v>
      </c>
      <c r="CZ1421" t="s">
        <v>11652</v>
      </c>
      <c r="DA1421" t="s">
        <v>1547</v>
      </c>
      <c r="DB1421" t="s">
        <v>1881</v>
      </c>
      <c r="DC1421" t="s">
        <v>1882</v>
      </c>
      <c r="DD1421" t="s">
        <v>1547</v>
      </c>
      <c r="DE1421" t="s">
        <v>1547</v>
      </c>
      <c r="DF1421">
        <v>0</v>
      </c>
      <c r="DG1421" t="s">
        <v>1547</v>
      </c>
      <c r="DH1421" t="s">
        <v>1547</v>
      </c>
      <c r="DI1421" t="s">
        <v>1892</v>
      </c>
      <c r="DJ1421" t="e">
        <v>#N/A</v>
      </c>
      <c r="DK1421"/>
      <c r="DL1421" t="s">
        <v>1892</v>
      </c>
      <c r="DM1421">
        <v>9</v>
      </c>
      <c r="DN1421" t="s">
        <v>1883</v>
      </c>
      <c r="DO1421" t="s">
        <v>4405</v>
      </c>
      <c r="DP1421" t="b">
        <v>1</v>
      </c>
      <c r="DQ1421" t="b">
        <v>0</v>
      </c>
      <c r="DR1421" t="b">
        <v>0</v>
      </c>
      <c r="DS1421" t="b">
        <v>0</v>
      </c>
      <c r="DT1421" t="b">
        <v>0</v>
      </c>
      <c r="DU1421" t="b">
        <v>1</v>
      </c>
      <c r="DV1421" t="b">
        <v>0</v>
      </c>
      <c r="DW1421">
        <v>0</v>
      </c>
      <c r="DX1421" t="b">
        <v>0</v>
      </c>
      <c r="DY1421" t="b">
        <v>0</v>
      </c>
      <c r="DZ1421" t="b">
        <v>0</v>
      </c>
      <c r="EA1421" t="b">
        <v>0</v>
      </c>
      <c r="EB1421" t="b">
        <v>0</v>
      </c>
      <c r="EC1421" t="b">
        <v>0</v>
      </c>
      <c r="ED1421" t="b">
        <v>0</v>
      </c>
      <c r="EE1421" t="b">
        <v>1</v>
      </c>
      <c r="EF1421" t="b">
        <v>0</v>
      </c>
      <c r="EG1421" t="b" cm="1">
        <v>0</v>
      </c>
      <c r="EH1421" t="b">
        <v>0</v>
      </c>
      <c r="EI1421" t="b">
        <v>0</v>
      </c>
      <c r="EJ1421" t="b">
        <v>1</v>
      </c>
      <c r="EK1421" t="s">
        <v>1956</v>
      </c>
      <c r="EL1421">
        <v>1</v>
      </c>
      <c r="EM1421">
        <v>0</v>
      </c>
      <c r="EN1421" t="b">
        <v>1</v>
      </c>
    </row>
    <row r="1422" spans="1:144" ht="15.75">
      <c r="A1422"/>
      <c r="B1422" t="s">
        <v>4405</v>
      </c>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s="108" t="s">
        <v>43</v>
      </c>
      <c r="AP1422" t="s">
        <v>2868</v>
      </c>
      <c r="AQ1422">
        <v>124</v>
      </c>
      <c r="AR1422" t="s">
        <v>1547</v>
      </c>
      <c r="AS1422" t="s">
        <v>1547</v>
      </c>
      <c r="AT1422" t="e">
        <v>#N/A</v>
      </c>
      <c r="AU1422" t="s">
        <v>1547</v>
      </c>
      <c r="AV1422" t="s">
        <v>1744</v>
      </c>
      <c r="AW1422" t="s">
        <v>1744</v>
      </c>
      <c r="AX1422" t="s">
        <v>1740</v>
      </c>
      <c r="AY1422" t="s">
        <v>1744</v>
      </c>
      <c r="AZ1422" t="s">
        <v>1547</v>
      </c>
      <c r="BA1422" t="s">
        <v>1953</v>
      </c>
      <c r="BB1422" t="s">
        <v>1547</v>
      </c>
      <c r="BC1422" t="s">
        <v>1547</v>
      </c>
      <c r="BD1422" t="s">
        <v>1547</v>
      </c>
      <c r="BE1422" t="s">
        <v>4421</v>
      </c>
      <c r="BF1422">
        <v>1013</v>
      </c>
      <c r="BG1422">
        <v>1346</v>
      </c>
      <c r="BH1422">
        <v>0</v>
      </c>
      <c r="BI1422" t="s">
        <v>1547</v>
      </c>
      <c r="BJ1422">
        <v>0</v>
      </c>
      <c r="BK1422">
        <v>0</v>
      </c>
      <c r="BL1422">
        <v>2</v>
      </c>
      <c r="BM1422" t="s">
        <v>1739</v>
      </c>
      <c r="BN1422" t="s">
        <v>4422</v>
      </c>
      <c r="BO1422" t="s">
        <v>10331</v>
      </c>
      <c r="BP1422" t="e" cm="1">
        <v>#N/A</v>
      </c>
      <c r="BQ1422" t="s">
        <v>1547</v>
      </c>
      <c r="BR1422" t="s">
        <v>1954</v>
      </c>
      <c r="BS1422">
        <v>141</v>
      </c>
      <c r="BT1422" t="s">
        <v>8266</v>
      </c>
      <c r="BU1422" t="s">
        <v>16384</v>
      </c>
      <c r="BV1422">
        <v>0</v>
      </c>
      <c r="BW1422" t="s">
        <v>1744</v>
      </c>
      <c r="BX1422" t="s">
        <v>1744</v>
      </c>
      <c r="BY1422" t="s">
        <v>1744</v>
      </c>
      <c r="BZ1422" t="s">
        <v>1547</v>
      </c>
      <c r="CA1422" t="s">
        <v>1744</v>
      </c>
      <c r="CB1422" t="s">
        <v>1547</v>
      </c>
      <c r="CC1422"/>
      <c r="CD1422" t="s">
        <v>998</v>
      </c>
      <c r="CE1422">
        <v>0</v>
      </c>
      <c r="CF1422" t="s">
        <v>10358</v>
      </c>
      <c r="CG1422" t="s">
        <v>10359</v>
      </c>
      <c r="CH1422">
        <v>0</v>
      </c>
      <c r="CI1422" t="s">
        <v>1547</v>
      </c>
      <c r="CJ1422" t="s">
        <v>1547</v>
      </c>
      <c r="CK1422" t="s">
        <v>4405</v>
      </c>
      <c r="CL1422"/>
      <c r="CM1422"/>
      <c r="CN1422" t="s">
        <v>1547</v>
      </c>
      <c r="CO1422" t="s">
        <v>1547</v>
      </c>
      <c r="CP1422" t="s">
        <v>1547</v>
      </c>
      <c r="CQ1422" t="s">
        <v>1547</v>
      </c>
      <c r="CR1422" t="s">
        <v>1547</v>
      </c>
      <c r="CS1422">
        <v>0</v>
      </c>
      <c r="CT1422" t="s">
        <v>1547</v>
      </c>
      <c r="CU1422" t="s">
        <v>1547</v>
      </c>
      <c r="CV1422" t="s">
        <v>1547</v>
      </c>
      <c r="CW1422" t="s">
        <v>1547</v>
      </c>
      <c r="CX1422" t="s">
        <v>1547</v>
      </c>
      <c r="CY1422">
        <v>1420</v>
      </c>
      <c r="CZ1422" t="s">
        <v>11657</v>
      </c>
      <c r="DA1422" t="s">
        <v>1547</v>
      </c>
      <c r="DB1422" t="s">
        <v>1881</v>
      </c>
      <c r="DC1422" t="s">
        <v>1882</v>
      </c>
      <c r="DD1422" t="s">
        <v>1547</v>
      </c>
      <c r="DE1422" t="s">
        <v>1547</v>
      </c>
      <c r="DF1422">
        <v>0</v>
      </c>
      <c r="DG1422" t="s">
        <v>1547</v>
      </c>
      <c r="DH1422" t="s">
        <v>1547</v>
      </c>
      <c r="DI1422" t="s">
        <v>1892</v>
      </c>
      <c r="DJ1422" t="e">
        <v>#N/A</v>
      </c>
      <c r="DK1422"/>
      <c r="DL1422" t="s">
        <v>1892</v>
      </c>
      <c r="DM1422">
        <v>9</v>
      </c>
      <c r="DN1422" t="s">
        <v>1883</v>
      </c>
      <c r="DO1422" t="s">
        <v>4405</v>
      </c>
      <c r="DP1422" t="b">
        <v>1</v>
      </c>
      <c r="DQ1422" t="b">
        <v>0</v>
      </c>
      <c r="DR1422" t="b">
        <v>0</v>
      </c>
      <c r="DS1422" t="b">
        <v>0</v>
      </c>
      <c r="DT1422" t="b">
        <v>0</v>
      </c>
      <c r="DU1422" t="b">
        <v>1</v>
      </c>
      <c r="DV1422" t="b">
        <v>0</v>
      </c>
      <c r="DW1422">
        <v>0</v>
      </c>
      <c r="DX1422" t="b">
        <v>0</v>
      </c>
      <c r="DY1422" t="b">
        <v>0</v>
      </c>
      <c r="DZ1422" t="b">
        <v>0</v>
      </c>
      <c r="EA1422" t="b">
        <v>0</v>
      </c>
      <c r="EB1422" t="b">
        <v>0</v>
      </c>
      <c r="EC1422" t="b">
        <v>0</v>
      </c>
      <c r="ED1422" t="b">
        <v>0</v>
      </c>
      <c r="EE1422" t="b">
        <v>1</v>
      </c>
      <c r="EF1422" t="b">
        <v>0</v>
      </c>
      <c r="EG1422" t="b" cm="1">
        <v>0</v>
      </c>
      <c r="EH1422" t="b">
        <v>0</v>
      </c>
      <c r="EI1422" t="b">
        <v>0</v>
      </c>
      <c r="EJ1422" t="b">
        <v>1</v>
      </c>
      <c r="EK1422" t="s">
        <v>1956</v>
      </c>
      <c r="EL1422">
        <v>1</v>
      </c>
      <c r="EM1422">
        <v>0</v>
      </c>
      <c r="EN1422" t="b">
        <v>1</v>
      </c>
    </row>
    <row r="1423" spans="1:144" ht="15.75">
      <c r="A1423"/>
      <c r="B1423" t="s">
        <v>4405</v>
      </c>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s="108" t="s">
        <v>43</v>
      </c>
      <c r="AP1423" t="s">
        <v>2868</v>
      </c>
      <c r="AQ1423">
        <v>125</v>
      </c>
      <c r="AR1423" t="s">
        <v>1547</v>
      </c>
      <c r="AS1423" t="s">
        <v>1547</v>
      </c>
      <c r="AT1423" t="e">
        <v>#N/A</v>
      </c>
      <c r="AU1423" t="s">
        <v>1547</v>
      </c>
      <c r="AV1423" t="s">
        <v>1744</v>
      </c>
      <c r="AW1423" t="s">
        <v>1744</v>
      </c>
      <c r="AX1423" t="s">
        <v>1740</v>
      </c>
      <c r="AY1423" t="s">
        <v>1744</v>
      </c>
      <c r="AZ1423" t="s">
        <v>1547</v>
      </c>
      <c r="BA1423" t="s">
        <v>1953</v>
      </c>
      <c r="BB1423" t="s">
        <v>1547</v>
      </c>
      <c r="BC1423" t="s">
        <v>1547</v>
      </c>
      <c r="BD1423" t="s">
        <v>1547</v>
      </c>
      <c r="BE1423" t="s">
        <v>4421</v>
      </c>
      <c r="BF1423">
        <v>1013</v>
      </c>
      <c r="BG1423">
        <v>1346</v>
      </c>
      <c r="BH1423">
        <v>0</v>
      </c>
      <c r="BI1423" t="s">
        <v>1547</v>
      </c>
      <c r="BJ1423">
        <v>0</v>
      </c>
      <c r="BK1423">
        <v>0</v>
      </c>
      <c r="BL1423">
        <v>2</v>
      </c>
      <c r="BM1423" t="s">
        <v>1739</v>
      </c>
      <c r="BN1423" t="s">
        <v>4422</v>
      </c>
      <c r="BO1423" t="s">
        <v>10331</v>
      </c>
      <c r="BP1423" t="e" cm="1">
        <v>#N/A</v>
      </c>
      <c r="BQ1423" t="s">
        <v>1547</v>
      </c>
      <c r="BR1423" t="s">
        <v>1954</v>
      </c>
      <c r="BS1423">
        <v>142</v>
      </c>
      <c r="BT1423" t="s">
        <v>8270</v>
      </c>
      <c r="BU1423" t="s">
        <v>16385</v>
      </c>
      <c r="BV1423">
        <v>0</v>
      </c>
      <c r="BW1423" t="s">
        <v>1744</v>
      </c>
      <c r="BX1423" t="s">
        <v>1744</v>
      </c>
      <c r="BY1423" t="s">
        <v>1744</v>
      </c>
      <c r="BZ1423" t="s">
        <v>1547</v>
      </c>
      <c r="CA1423" t="s">
        <v>1744</v>
      </c>
      <c r="CB1423" t="s">
        <v>1547</v>
      </c>
      <c r="CC1423"/>
      <c r="CD1423" t="s">
        <v>998</v>
      </c>
      <c r="CE1423">
        <v>0</v>
      </c>
      <c r="CF1423" t="s">
        <v>10358</v>
      </c>
      <c r="CG1423" t="s">
        <v>10359</v>
      </c>
      <c r="CH1423">
        <v>0</v>
      </c>
      <c r="CI1423" t="s">
        <v>1547</v>
      </c>
      <c r="CJ1423" t="s">
        <v>1547</v>
      </c>
      <c r="CK1423" t="s">
        <v>4405</v>
      </c>
      <c r="CL1423"/>
      <c r="CM1423"/>
      <c r="CN1423" t="s">
        <v>1547</v>
      </c>
      <c r="CO1423" t="s">
        <v>1547</v>
      </c>
      <c r="CP1423" t="s">
        <v>1547</v>
      </c>
      <c r="CQ1423" t="s">
        <v>1547</v>
      </c>
      <c r="CR1423" t="s">
        <v>1547</v>
      </c>
      <c r="CS1423">
        <v>0</v>
      </c>
      <c r="CT1423" t="s">
        <v>1547</v>
      </c>
      <c r="CU1423" t="s">
        <v>1547</v>
      </c>
      <c r="CV1423" t="s">
        <v>1547</v>
      </c>
      <c r="CW1423" t="s">
        <v>1547</v>
      </c>
      <c r="CX1423" t="s">
        <v>1547</v>
      </c>
      <c r="CY1423">
        <v>1421</v>
      </c>
      <c r="CZ1423" t="s">
        <v>11660</v>
      </c>
      <c r="DA1423" t="s">
        <v>1547</v>
      </c>
      <c r="DB1423" t="s">
        <v>1881</v>
      </c>
      <c r="DC1423" t="s">
        <v>1882</v>
      </c>
      <c r="DD1423" t="s">
        <v>1547</v>
      </c>
      <c r="DE1423" t="s">
        <v>1547</v>
      </c>
      <c r="DF1423">
        <v>0</v>
      </c>
      <c r="DG1423" t="s">
        <v>1547</v>
      </c>
      <c r="DH1423" t="s">
        <v>1547</v>
      </c>
      <c r="DI1423" t="s">
        <v>1892</v>
      </c>
      <c r="DJ1423" t="e">
        <v>#N/A</v>
      </c>
      <c r="DK1423"/>
      <c r="DL1423" t="s">
        <v>1892</v>
      </c>
      <c r="DM1423">
        <v>9</v>
      </c>
      <c r="DN1423" t="s">
        <v>1883</v>
      </c>
      <c r="DO1423" t="s">
        <v>4405</v>
      </c>
      <c r="DP1423" t="b">
        <v>1</v>
      </c>
      <c r="DQ1423" t="b">
        <v>0</v>
      </c>
      <c r="DR1423" t="b">
        <v>0</v>
      </c>
      <c r="DS1423" t="b">
        <v>0</v>
      </c>
      <c r="DT1423" t="b">
        <v>0</v>
      </c>
      <c r="DU1423" t="b">
        <v>1</v>
      </c>
      <c r="DV1423" t="b">
        <v>0</v>
      </c>
      <c r="DW1423">
        <v>0</v>
      </c>
      <c r="DX1423" t="b">
        <v>0</v>
      </c>
      <c r="DY1423" t="b">
        <v>0</v>
      </c>
      <c r="DZ1423" t="b">
        <v>0</v>
      </c>
      <c r="EA1423" t="b">
        <v>0</v>
      </c>
      <c r="EB1423" t="b">
        <v>0</v>
      </c>
      <c r="EC1423" t="b">
        <v>0</v>
      </c>
      <c r="ED1423" t="b">
        <v>0</v>
      </c>
      <c r="EE1423" t="b">
        <v>1</v>
      </c>
      <c r="EF1423" t="b">
        <v>0</v>
      </c>
      <c r="EG1423" t="b" cm="1">
        <v>0</v>
      </c>
      <c r="EH1423" t="b">
        <v>0</v>
      </c>
      <c r="EI1423" t="b">
        <v>0</v>
      </c>
      <c r="EJ1423" t="b">
        <v>1</v>
      </c>
      <c r="EK1423" t="s">
        <v>1956</v>
      </c>
      <c r="EL1423">
        <v>1</v>
      </c>
      <c r="EM1423">
        <v>0</v>
      </c>
      <c r="EN1423" t="b">
        <v>1</v>
      </c>
    </row>
    <row r="1424" spans="1:144" ht="15.75">
      <c r="A1424"/>
      <c r="B1424" t="s">
        <v>4405</v>
      </c>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s="108" t="s">
        <v>43</v>
      </c>
      <c r="AP1424" t="s">
        <v>2868</v>
      </c>
      <c r="AQ1424">
        <v>126</v>
      </c>
      <c r="AR1424" t="s">
        <v>1547</v>
      </c>
      <c r="AS1424" t="s">
        <v>1547</v>
      </c>
      <c r="AT1424" t="e">
        <v>#N/A</v>
      </c>
      <c r="AU1424" t="s">
        <v>1547</v>
      </c>
      <c r="AV1424" t="s">
        <v>1744</v>
      </c>
      <c r="AW1424" t="s">
        <v>1744</v>
      </c>
      <c r="AX1424" t="s">
        <v>1740</v>
      </c>
      <c r="AY1424" t="s">
        <v>1744</v>
      </c>
      <c r="AZ1424" t="s">
        <v>1547</v>
      </c>
      <c r="BA1424" t="s">
        <v>1953</v>
      </c>
      <c r="BB1424" t="s">
        <v>1547</v>
      </c>
      <c r="BC1424" t="s">
        <v>1547</v>
      </c>
      <c r="BD1424" t="s">
        <v>1547</v>
      </c>
      <c r="BE1424" t="s">
        <v>4421</v>
      </c>
      <c r="BF1424">
        <v>1013</v>
      </c>
      <c r="BG1424">
        <v>1346</v>
      </c>
      <c r="BH1424">
        <v>0</v>
      </c>
      <c r="BI1424" t="s">
        <v>1547</v>
      </c>
      <c r="BJ1424">
        <v>0</v>
      </c>
      <c r="BK1424">
        <v>0</v>
      </c>
      <c r="BL1424">
        <v>2</v>
      </c>
      <c r="BM1424" t="s">
        <v>1739</v>
      </c>
      <c r="BN1424" t="s">
        <v>4422</v>
      </c>
      <c r="BO1424" t="s">
        <v>10331</v>
      </c>
      <c r="BP1424" t="e" cm="1">
        <v>#N/A</v>
      </c>
      <c r="BQ1424" t="s">
        <v>1547</v>
      </c>
      <c r="BR1424" t="s">
        <v>1954</v>
      </c>
      <c r="BS1424">
        <v>143</v>
      </c>
      <c r="BT1424" t="s">
        <v>8275</v>
      </c>
      <c r="BU1424" t="s">
        <v>16386</v>
      </c>
      <c r="BV1424">
        <v>0</v>
      </c>
      <c r="BW1424" t="s">
        <v>1744</v>
      </c>
      <c r="BX1424" t="s">
        <v>1744</v>
      </c>
      <c r="BY1424" t="s">
        <v>1744</v>
      </c>
      <c r="BZ1424" t="s">
        <v>1547</v>
      </c>
      <c r="CA1424" t="s">
        <v>1744</v>
      </c>
      <c r="CB1424" t="s">
        <v>1547</v>
      </c>
      <c r="CC1424"/>
      <c r="CD1424" t="s">
        <v>998</v>
      </c>
      <c r="CE1424">
        <v>0</v>
      </c>
      <c r="CF1424" t="s">
        <v>10358</v>
      </c>
      <c r="CG1424" t="s">
        <v>10359</v>
      </c>
      <c r="CH1424">
        <v>0</v>
      </c>
      <c r="CI1424" t="s">
        <v>1547</v>
      </c>
      <c r="CJ1424" t="s">
        <v>1547</v>
      </c>
      <c r="CK1424" t="s">
        <v>4405</v>
      </c>
      <c r="CL1424"/>
      <c r="CM1424"/>
      <c r="CN1424" t="s">
        <v>1547</v>
      </c>
      <c r="CO1424" t="s">
        <v>1547</v>
      </c>
      <c r="CP1424" t="s">
        <v>1547</v>
      </c>
      <c r="CQ1424" t="s">
        <v>1547</v>
      </c>
      <c r="CR1424" t="s">
        <v>1547</v>
      </c>
      <c r="CS1424">
        <v>0</v>
      </c>
      <c r="CT1424" t="s">
        <v>1547</v>
      </c>
      <c r="CU1424" t="s">
        <v>1547</v>
      </c>
      <c r="CV1424" t="s">
        <v>1547</v>
      </c>
      <c r="CW1424" t="s">
        <v>1547</v>
      </c>
      <c r="CX1424" t="s">
        <v>1547</v>
      </c>
      <c r="CY1424">
        <v>1422</v>
      </c>
      <c r="CZ1424" t="s">
        <v>11663</v>
      </c>
      <c r="DA1424" t="s">
        <v>1547</v>
      </c>
      <c r="DB1424" t="s">
        <v>1881</v>
      </c>
      <c r="DC1424" t="s">
        <v>1882</v>
      </c>
      <c r="DD1424" t="s">
        <v>1547</v>
      </c>
      <c r="DE1424" t="s">
        <v>1547</v>
      </c>
      <c r="DF1424">
        <v>0</v>
      </c>
      <c r="DG1424" t="s">
        <v>1547</v>
      </c>
      <c r="DH1424" t="s">
        <v>1547</v>
      </c>
      <c r="DI1424" t="s">
        <v>1892</v>
      </c>
      <c r="DJ1424" t="e">
        <v>#N/A</v>
      </c>
      <c r="DK1424"/>
      <c r="DL1424" t="s">
        <v>1892</v>
      </c>
      <c r="DM1424">
        <v>9</v>
      </c>
      <c r="DN1424" t="s">
        <v>1883</v>
      </c>
      <c r="DO1424" t="s">
        <v>4405</v>
      </c>
      <c r="DP1424" t="b">
        <v>1</v>
      </c>
      <c r="DQ1424" t="b">
        <v>0</v>
      </c>
      <c r="DR1424" t="b">
        <v>0</v>
      </c>
      <c r="DS1424" t="b">
        <v>0</v>
      </c>
      <c r="DT1424" t="b">
        <v>0</v>
      </c>
      <c r="DU1424" t="b">
        <v>1</v>
      </c>
      <c r="DV1424" t="b">
        <v>0</v>
      </c>
      <c r="DW1424">
        <v>0</v>
      </c>
      <c r="DX1424" t="b">
        <v>0</v>
      </c>
      <c r="DY1424" t="b">
        <v>0</v>
      </c>
      <c r="DZ1424" t="b">
        <v>0</v>
      </c>
      <c r="EA1424" t="b">
        <v>0</v>
      </c>
      <c r="EB1424" t="b">
        <v>0</v>
      </c>
      <c r="EC1424" t="b">
        <v>0</v>
      </c>
      <c r="ED1424" t="b">
        <v>0</v>
      </c>
      <c r="EE1424" t="b">
        <v>1</v>
      </c>
      <c r="EF1424" t="b">
        <v>0</v>
      </c>
      <c r="EG1424" t="b" cm="1">
        <v>0</v>
      </c>
      <c r="EH1424" t="b">
        <v>0</v>
      </c>
      <c r="EI1424" t="b">
        <v>0</v>
      </c>
      <c r="EJ1424" t="b">
        <v>1</v>
      </c>
      <c r="EK1424" t="s">
        <v>1956</v>
      </c>
      <c r="EL1424">
        <v>1</v>
      </c>
      <c r="EM1424">
        <v>0</v>
      </c>
      <c r="EN1424" t="b">
        <v>1</v>
      </c>
    </row>
    <row r="1425" spans="1:144" ht="15.75">
      <c r="A1425"/>
      <c r="B1425" t="s">
        <v>4405</v>
      </c>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s="108" t="s">
        <v>43</v>
      </c>
      <c r="AP1425" t="s">
        <v>2868</v>
      </c>
      <c r="AQ1425">
        <v>127</v>
      </c>
      <c r="AR1425" t="s">
        <v>1547</v>
      </c>
      <c r="AS1425" t="s">
        <v>1547</v>
      </c>
      <c r="AT1425" t="e">
        <v>#N/A</v>
      </c>
      <c r="AU1425" t="s">
        <v>1547</v>
      </c>
      <c r="AV1425" t="s">
        <v>1744</v>
      </c>
      <c r="AW1425" t="s">
        <v>1744</v>
      </c>
      <c r="AX1425" t="s">
        <v>1740</v>
      </c>
      <c r="AY1425" t="s">
        <v>1744</v>
      </c>
      <c r="AZ1425" t="s">
        <v>1547</v>
      </c>
      <c r="BA1425" t="s">
        <v>1953</v>
      </c>
      <c r="BB1425" t="s">
        <v>1547</v>
      </c>
      <c r="BC1425" t="s">
        <v>1547</v>
      </c>
      <c r="BD1425" t="s">
        <v>1547</v>
      </c>
      <c r="BE1425" t="s">
        <v>4421</v>
      </c>
      <c r="BF1425">
        <v>1013</v>
      </c>
      <c r="BG1425">
        <v>1346</v>
      </c>
      <c r="BH1425">
        <v>0</v>
      </c>
      <c r="BI1425" t="s">
        <v>1547</v>
      </c>
      <c r="BJ1425">
        <v>0</v>
      </c>
      <c r="BK1425">
        <v>0</v>
      </c>
      <c r="BL1425">
        <v>2</v>
      </c>
      <c r="BM1425" t="s">
        <v>1739</v>
      </c>
      <c r="BN1425" t="s">
        <v>4422</v>
      </c>
      <c r="BO1425" t="s">
        <v>10331</v>
      </c>
      <c r="BP1425" t="e" cm="1">
        <v>#N/A</v>
      </c>
      <c r="BQ1425" t="s">
        <v>1547</v>
      </c>
      <c r="BR1425" t="s">
        <v>1954</v>
      </c>
      <c r="BS1425">
        <v>144</v>
      </c>
      <c r="BT1425" t="s">
        <v>8280</v>
      </c>
      <c r="BU1425" t="s">
        <v>16387</v>
      </c>
      <c r="BV1425">
        <v>0</v>
      </c>
      <c r="BW1425" t="s">
        <v>1744</v>
      </c>
      <c r="BX1425" t="s">
        <v>1744</v>
      </c>
      <c r="BY1425" t="s">
        <v>1744</v>
      </c>
      <c r="BZ1425" t="s">
        <v>1547</v>
      </c>
      <c r="CA1425" t="s">
        <v>1744</v>
      </c>
      <c r="CB1425" t="s">
        <v>1547</v>
      </c>
      <c r="CC1425"/>
      <c r="CD1425" t="s">
        <v>998</v>
      </c>
      <c r="CE1425">
        <v>0</v>
      </c>
      <c r="CF1425" t="s">
        <v>10358</v>
      </c>
      <c r="CG1425" t="s">
        <v>10359</v>
      </c>
      <c r="CH1425">
        <v>0</v>
      </c>
      <c r="CI1425" t="s">
        <v>1547</v>
      </c>
      <c r="CJ1425" t="s">
        <v>1547</v>
      </c>
      <c r="CK1425" t="s">
        <v>4405</v>
      </c>
      <c r="CL1425"/>
      <c r="CM1425"/>
      <c r="CN1425" t="s">
        <v>1547</v>
      </c>
      <c r="CO1425" t="s">
        <v>1547</v>
      </c>
      <c r="CP1425" t="s">
        <v>1547</v>
      </c>
      <c r="CQ1425" t="s">
        <v>1547</v>
      </c>
      <c r="CR1425" t="s">
        <v>1547</v>
      </c>
      <c r="CS1425">
        <v>0</v>
      </c>
      <c r="CT1425" t="s">
        <v>1547</v>
      </c>
      <c r="CU1425" t="s">
        <v>1547</v>
      </c>
      <c r="CV1425" t="s">
        <v>1547</v>
      </c>
      <c r="CW1425" t="s">
        <v>1547</v>
      </c>
      <c r="CX1425" t="s">
        <v>1547</v>
      </c>
      <c r="CY1425">
        <v>1423</v>
      </c>
      <c r="CZ1425" t="s">
        <v>11666</v>
      </c>
      <c r="DA1425" t="s">
        <v>1547</v>
      </c>
      <c r="DB1425" t="s">
        <v>1881</v>
      </c>
      <c r="DC1425" t="s">
        <v>1882</v>
      </c>
      <c r="DD1425" t="s">
        <v>1547</v>
      </c>
      <c r="DE1425" t="s">
        <v>1547</v>
      </c>
      <c r="DF1425">
        <v>0</v>
      </c>
      <c r="DG1425" t="s">
        <v>1547</v>
      </c>
      <c r="DH1425" t="s">
        <v>1547</v>
      </c>
      <c r="DI1425" t="s">
        <v>1892</v>
      </c>
      <c r="DJ1425" t="e">
        <v>#N/A</v>
      </c>
      <c r="DK1425"/>
      <c r="DL1425" t="s">
        <v>1892</v>
      </c>
      <c r="DM1425">
        <v>9</v>
      </c>
      <c r="DN1425" t="s">
        <v>1883</v>
      </c>
      <c r="DO1425" t="s">
        <v>4405</v>
      </c>
      <c r="DP1425" t="b">
        <v>1</v>
      </c>
      <c r="DQ1425" t="b">
        <v>0</v>
      </c>
      <c r="DR1425" t="b">
        <v>0</v>
      </c>
      <c r="DS1425" t="b">
        <v>0</v>
      </c>
      <c r="DT1425" t="b">
        <v>0</v>
      </c>
      <c r="DU1425" t="b">
        <v>1</v>
      </c>
      <c r="DV1425" t="b">
        <v>0</v>
      </c>
      <c r="DW1425">
        <v>0</v>
      </c>
      <c r="DX1425" t="b">
        <v>0</v>
      </c>
      <c r="DY1425" t="b">
        <v>0</v>
      </c>
      <c r="DZ1425" t="b">
        <v>0</v>
      </c>
      <c r="EA1425" t="b">
        <v>0</v>
      </c>
      <c r="EB1425" t="b">
        <v>0</v>
      </c>
      <c r="EC1425" t="b">
        <v>0</v>
      </c>
      <c r="ED1425" t="b">
        <v>0</v>
      </c>
      <c r="EE1425" t="b">
        <v>1</v>
      </c>
      <c r="EF1425" t="b">
        <v>0</v>
      </c>
      <c r="EG1425" t="b" cm="1">
        <v>0</v>
      </c>
      <c r="EH1425" t="b">
        <v>0</v>
      </c>
      <c r="EI1425" t="b">
        <v>0</v>
      </c>
      <c r="EJ1425" t="b">
        <v>1</v>
      </c>
      <c r="EK1425" t="s">
        <v>1956</v>
      </c>
      <c r="EL1425">
        <v>1</v>
      </c>
      <c r="EM1425">
        <v>0</v>
      </c>
      <c r="EN1425" t="b">
        <v>1</v>
      </c>
    </row>
    <row r="1426" spans="1:144" ht="15.75">
      <c r="A1426"/>
      <c r="B1426" t="s">
        <v>4405</v>
      </c>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s="108" t="s">
        <v>43</v>
      </c>
      <c r="AP1426" t="s">
        <v>2868</v>
      </c>
      <c r="AQ1426">
        <v>128</v>
      </c>
      <c r="AR1426" t="s">
        <v>1547</v>
      </c>
      <c r="AS1426" t="s">
        <v>1547</v>
      </c>
      <c r="AT1426" t="e">
        <v>#N/A</v>
      </c>
      <c r="AU1426" t="s">
        <v>1547</v>
      </c>
      <c r="AV1426" t="s">
        <v>1744</v>
      </c>
      <c r="AW1426" t="s">
        <v>1744</v>
      </c>
      <c r="AX1426" t="s">
        <v>1740</v>
      </c>
      <c r="AY1426" t="s">
        <v>1744</v>
      </c>
      <c r="AZ1426" t="s">
        <v>1547</v>
      </c>
      <c r="BA1426" t="s">
        <v>1953</v>
      </c>
      <c r="BB1426" t="s">
        <v>1547</v>
      </c>
      <c r="BC1426" t="s">
        <v>1547</v>
      </c>
      <c r="BD1426" t="s">
        <v>1547</v>
      </c>
      <c r="BE1426" t="s">
        <v>4421</v>
      </c>
      <c r="BF1426">
        <v>1013</v>
      </c>
      <c r="BG1426">
        <v>1346</v>
      </c>
      <c r="BH1426">
        <v>0</v>
      </c>
      <c r="BI1426" t="s">
        <v>1547</v>
      </c>
      <c r="BJ1426">
        <v>0</v>
      </c>
      <c r="BK1426">
        <v>0</v>
      </c>
      <c r="BL1426">
        <v>2</v>
      </c>
      <c r="BM1426" t="s">
        <v>1739</v>
      </c>
      <c r="BN1426" t="s">
        <v>4422</v>
      </c>
      <c r="BO1426" t="s">
        <v>10331</v>
      </c>
      <c r="BP1426" t="e" cm="1">
        <v>#N/A</v>
      </c>
      <c r="BQ1426" t="s">
        <v>1547</v>
      </c>
      <c r="BR1426" t="s">
        <v>1954</v>
      </c>
      <c r="BS1426">
        <v>145</v>
      </c>
      <c r="BT1426" t="s">
        <v>8285</v>
      </c>
      <c r="BU1426" t="s">
        <v>16388</v>
      </c>
      <c r="BV1426">
        <v>0</v>
      </c>
      <c r="BW1426" t="s">
        <v>1744</v>
      </c>
      <c r="BX1426" t="s">
        <v>1744</v>
      </c>
      <c r="BY1426" t="s">
        <v>1744</v>
      </c>
      <c r="BZ1426" t="s">
        <v>1547</v>
      </c>
      <c r="CA1426" t="s">
        <v>1744</v>
      </c>
      <c r="CB1426" t="s">
        <v>1547</v>
      </c>
      <c r="CC1426"/>
      <c r="CD1426" t="s">
        <v>998</v>
      </c>
      <c r="CE1426">
        <v>0</v>
      </c>
      <c r="CF1426" t="s">
        <v>10358</v>
      </c>
      <c r="CG1426" t="s">
        <v>10359</v>
      </c>
      <c r="CH1426">
        <v>0</v>
      </c>
      <c r="CI1426" t="s">
        <v>1547</v>
      </c>
      <c r="CJ1426" t="s">
        <v>1547</v>
      </c>
      <c r="CK1426" t="s">
        <v>4405</v>
      </c>
      <c r="CL1426"/>
      <c r="CM1426"/>
      <c r="CN1426" t="s">
        <v>1547</v>
      </c>
      <c r="CO1426" t="s">
        <v>1547</v>
      </c>
      <c r="CP1426" t="s">
        <v>1547</v>
      </c>
      <c r="CQ1426" t="s">
        <v>1547</v>
      </c>
      <c r="CR1426" t="s">
        <v>1547</v>
      </c>
      <c r="CS1426">
        <v>0</v>
      </c>
      <c r="CT1426" t="s">
        <v>1547</v>
      </c>
      <c r="CU1426" t="s">
        <v>1547</v>
      </c>
      <c r="CV1426" t="s">
        <v>1547</v>
      </c>
      <c r="CW1426" t="s">
        <v>1547</v>
      </c>
      <c r="CX1426" t="s">
        <v>1547</v>
      </c>
      <c r="CY1426">
        <v>1424</v>
      </c>
      <c r="CZ1426" t="s">
        <v>11669</v>
      </c>
      <c r="DA1426" t="s">
        <v>1547</v>
      </c>
      <c r="DB1426" t="s">
        <v>1881</v>
      </c>
      <c r="DC1426" t="s">
        <v>1882</v>
      </c>
      <c r="DD1426" t="s">
        <v>1547</v>
      </c>
      <c r="DE1426" t="s">
        <v>1547</v>
      </c>
      <c r="DF1426">
        <v>0</v>
      </c>
      <c r="DG1426" t="s">
        <v>1547</v>
      </c>
      <c r="DH1426" t="s">
        <v>1547</v>
      </c>
      <c r="DI1426" t="s">
        <v>1892</v>
      </c>
      <c r="DJ1426" t="e">
        <v>#N/A</v>
      </c>
      <c r="DK1426"/>
      <c r="DL1426" t="s">
        <v>1892</v>
      </c>
      <c r="DM1426">
        <v>9</v>
      </c>
      <c r="DN1426" t="s">
        <v>1883</v>
      </c>
      <c r="DO1426" t="s">
        <v>4405</v>
      </c>
      <c r="DP1426" t="b">
        <v>1</v>
      </c>
      <c r="DQ1426" t="b">
        <v>0</v>
      </c>
      <c r="DR1426" t="b">
        <v>0</v>
      </c>
      <c r="DS1426" t="b">
        <v>0</v>
      </c>
      <c r="DT1426" t="b">
        <v>0</v>
      </c>
      <c r="DU1426" t="b">
        <v>1</v>
      </c>
      <c r="DV1426" t="b">
        <v>0</v>
      </c>
      <c r="DW1426">
        <v>0</v>
      </c>
      <c r="DX1426" t="b">
        <v>0</v>
      </c>
      <c r="DY1426" t="b">
        <v>0</v>
      </c>
      <c r="DZ1426" t="b">
        <v>0</v>
      </c>
      <c r="EA1426" t="b">
        <v>0</v>
      </c>
      <c r="EB1426" t="b">
        <v>0</v>
      </c>
      <c r="EC1426" t="b">
        <v>0</v>
      </c>
      <c r="ED1426" t="b">
        <v>0</v>
      </c>
      <c r="EE1426" t="b">
        <v>1</v>
      </c>
      <c r="EF1426" t="b">
        <v>0</v>
      </c>
      <c r="EG1426" t="b" cm="1">
        <v>0</v>
      </c>
      <c r="EH1426" t="b">
        <v>0</v>
      </c>
      <c r="EI1426" t="b">
        <v>0</v>
      </c>
      <c r="EJ1426" t="b">
        <v>1</v>
      </c>
      <c r="EK1426" t="s">
        <v>1956</v>
      </c>
      <c r="EL1426">
        <v>1</v>
      </c>
      <c r="EM1426">
        <v>0</v>
      </c>
      <c r="EN1426" t="b">
        <v>1</v>
      </c>
    </row>
    <row r="1427" spans="1:144" ht="15.75">
      <c r="A1427"/>
      <c r="B1427" t="s">
        <v>4405</v>
      </c>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s="108" t="s">
        <v>43</v>
      </c>
      <c r="AP1427" t="s">
        <v>2868</v>
      </c>
      <c r="AQ1427">
        <v>129</v>
      </c>
      <c r="AR1427" t="s">
        <v>1547</v>
      </c>
      <c r="AS1427" t="s">
        <v>1547</v>
      </c>
      <c r="AT1427" t="e">
        <v>#N/A</v>
      </c>
      <c r="AU1427" t="s">
        <v>1547</v>
      </c>
      <c r="AV1427" t="s">
        <v>1744</v>
      </c>
      <c r="AW1427" t="s">
        <v>1744</v>
      </c>
      <c r="AX1427" t="s">
        <v>1740</v>
      </c>
      <c r="AY1427" t="s">
        <v>1744</v>
      </c>
      <c r="AZ1427" t="s">
        <v>1547</v>
      </c>
      <c r="BA1427" t="s">
        <v>1953</v>
      </c>
      <c r="BB1427" t="s">
        <v>1547</v>
      </c>
      <c r="BC1427" t="s">
        <v>1547</v>
      </c>
      <c r="BD1427" t="s">
        <v>1547</v>
      </c>
      <c r="BE1427" t="s">
        <v>4421</v>
      </c>
      <c r="BF1427">
        <v>1013</v>
      </c>
      <c r="BG1427">
        <v>1346</v>
      </c>
      <c r="BH1427">
        <v>0</v>
      </c>
      <c r="BI1427" t="s">
        <v>1547</v>
      </c>
      <c r="BJ1427">
        <v>0</v>
      </c>
      <c r="BK1427">
        <v>0</v>
      </c>
      <c r="BL1427">
        <v>2</v>
      </c>
      <c r="BM1427" t="s">
        <v>1739</v>
      </c>
      <c r="BN1427" t="s">
        <v>4422</v>
      </c>
      <c r="BO1427" t="s">
        <v>10331</v>
      </c>
      <c r="BP1427" t="e" cm="1">
        <v>#N/A</v>
      </c>
      <c r="BQ1427" t="s">
        <v>1547</v>
      </c>
      <c r="BR1427" t="s">
        <v>1954</v>
      </c>
      <c r="BS1427">
        <v>146</v>
      </c>
      <c r="BT1427" t="s">
        <v>8290</v>
      </c>
      <c r="BU1427" t="s">
        <v>16389</v>
      </c>
      <c r="BV1427">
        <v>0</v>
      </c>
      <c r="BW1427" t="s">
        <v>1744</v>
      </c>
      <c r="BX1427" t="s">
        <v>1744</v>
      </c>
      <c r="BY1427" t="s">
        <v>1744</v>
      </c>
      <c r="BZ1427" t="s">
        <v>1547</v>
      </c>
      <c r="CA1427" t="s">
        <v>1744</v>
      </c>
      <c r="CB1427" t="s">
        <v>1547</v>
      </c>
      <c r="CC1427"/>
      <c r="CD1427" t="s">
        <v>998</v>
      </c>
      <c r="CE1427">
        <v>0</v>
      </c>
      <c r="CF1427" t="s">
        <v>10358</v>
      </c>
      <c r="CG1427" t="s">
        <v>10359</v>
      </c>
      <c r="CH1427">
        <v>0</v>
      </c>
      <c r="CI1427" t="s">
        <v>1547</v>
      </c>
      <c r="CJ1427" t="s">
        <v>1547</v>
      </c>
      <c r="CK1427" t="s">
        <v>4405</v>
      </c>
      <c r="CL1427"/>
      <c r="CM1427"/>
      <c r="CN1427" t="s">
        <v>1547</v>
      </c>
      <c r="CO1427" t="s">
        <v>1547</v>
      </c>
      <c r="CP1427" t="s">
        <v>1547</v>
      </c>
      <c r="CQ1427" t="s">
        <v>1547</v>
      </c>
      <c r="CR1427" t="s">
        <v>1547</v>
      </c>
      <c r="CS1427">
        <v>0</v>
      </c>
      <c r="CT1427" t="s">
        <v>1547</v>
      </c>
      <c r="CU1427" t="s">
        <v>1547</v>
      </c>
      <c r="CV1427" t="s">
        <v>1547</v>
      </c>
      <c r="CW1427" t="s">
        <v>1547</v>
      </c>
      <c r="CX1427" t="s">
        <v>1547</v>
      </c>
      <c r="CY1427">
        <v>1425</v>
      </c>
      <c r="CZ1427" t="s">
        <v>11672</v>
      </c>
      <c r="DA1427" t="s">
        <v>1547</v>
      </c>
      <c r="DB1427" t="s">
        <v>1881</v>
      </c>
      <c r="DC1427" t="s">
        <v>1882</v>
      </c>
      <c r="DD1427" t="s">
        <v>1547</v>
      </c>
      <c r="DE1427" t="s">
        <v>1547</v>
      </c>
      <c r="DF1427">
        <v>0</v>
      </c>
      <c r="DG1427" t="s">
        <v>1547</v>
      </c>
      <c r="DH1427" t="s">
        <v>1547</v>
      </c>
      <c r="DI1427" t="s">
        <v>1892</v>
      </c>
      <c r="DJ1427" t="e">
        <v>#N/A</v>
      </c>
      <c r="DK1427"/>
      <c r="DL1427" t="s">
        <v>1892</v>
      </c>
      <c r="DM1427">
        <v>9</v>
      </c>
      <c r="DN1427" t="s">
        <v>1883</v>
      </c>
      <c r="DO1427" t="s">
        <v>4405</v>
      </c>
      <c r="DP1427" t="b">
        <v>1</v>
      </c>
      <c r="DQ1427" t="b">
        <v>0</v>
      </c>
      <c r="DR1427" t="b">
        <v>0</v>
      </c>
      <c r="DS1427" t="b">
        <v>0</v>
      </c>
      <c r="DT1427" t="b">
        <v>0</v>
      </c>
      <c r="DU1427" t="b">
        <v>1</v>
      </c>
      <c r="DV1427" t="b">
        <v>0</v>
      </c>
      <c r="DW1427">
        <v>0</v>
      </c>
      <c r="DX1427" t="b">
        <v>0</v>
      </c>
      <c r="DY1427" t="b">
        <v>0</v>
      </c>
      <c r="DZ1427" t="b">
        <v>0</v>
      </c>
      <c r="EA1427" t="b">
        <v>0</v>
      </c>
      <c r="EB1427" t="b">
        <v>0</v>
      </c>
      <c r="EC1427" t="b">
        <v>0</v>
      </c>
      <c r="ED1427" t="b">
        <v>0</v>
      </c>
      <c r="EE1427" t="b">
        <v>1</v>
      </c>
      <c r="EF1427" t="b">
        <v>0</v>
      </c>
      <c r="EG1427" t="b" cm="1">
        <v>0</v>
      </c>
      <c r="EH1427" t="b">
        <v>0</v>
      </c>
      <c r="EI1427" t="b">
        <v>0</v>
      </c>
      <c r="EJ1427" t="b">
        <v>1</v>
      </c>
      <c r="EK1427" t="s">
        <v>1956</v>
      </c>
      <c r="EL1427">
        <v>1</v>
      </c>
      <c r="EM1427">
        <v>0</v>
      </c>
      <c r="EN1427" t="b">
        <v>1</v>
      </c>
    </row>
    <row r="1428" spans="1:144" ht="15.75">
      <c r="A1428"/>
      <c r="B1428" t="s">
        <v>4405</v>
      </c>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s="108" t="s">
        <v>43</v>
      </c>
      <c r="AP1428" t="s">
        <v>2868</v>
      </c>
      <c r="AQ1428">
        <v>130</v>
      </c>
      <c r="AR1428" t="s">
        <v>1547</v>
      </c>
      <c r="AS1428" t="s">
        <v>1547</v>
      </c>
      <c r="AT1428" t="e">
        <v>#N/A</v>
      </c>
      <c r="AU1428" t="s">
        <v>1547</v>
      </c>
      <c r="AV1428" t="s">
        <v>1744</v>
      </c>
      <c r="AW1428" t="s">
        <v>1744</v>
      </c>
      <c r="AX1428" t="s">
        <v>1740</v>
      </c>
      <c r="AY1428" t="s">
        <v>1744</v>
      </c>
      <c r="AZ1428" t="s">
        <v>1547</v>
      </c>
      <c r="BA1428" t="s">
        <v>1953</v>
      </c>
      <c r="BB1428" t="s">
        <v>1547</v>
      </c>
      <c r="BC1428" t="s">
        <v>1547</v>
      </c>
      <c r="BD1428" t="s">
        <v>1547</v>
      </c>
      <c r="BE1428" t="s">
        <v>4421</v>
      </c>
      <c r="BF1428">
        <v>1013</v>
      </c>
      <c r="BG1428">
        <v>1346</v>
      </c>
      <c r="BH1428">
        <v>0</v>
      </c>
      <c r="BI1428" t="s">
        <v>1547</v>
      </c>
      <c r="BJ1428">
        <v>0</v>
      </c>
      <c r="BK1428">
        <v>0</v>
      </c>
      <c r="BL1428">
        <v>2</v>
      </c>
      <c r="BM1428" t="s">
        <v>1739</v>
      </c>
      <c r="BN1428" t="s">
        <v>4422</v>
      </c>
      <c r="BO1428" t="s">
        <v>10331</v>
      </c>
      <c r="BP1428" t="e" cm="1">
        <v>#N/A</v>
      </c>
      <c r="BQ1428" t="s">
        <v>1547</v>
      </c>
      <c r="BR1428" t="s">
        <v>1954</v>
      </c>
      <c r="BS1428">
        <v>147</v>
      </c>
      <c r="BT1428" t="s">
        <v>8295</v>
      </c>
      <c r="BU1428" t="s">
        <v>16390</v>
      </c>
      <c r="BV1428">
        <v>0</v>
      </c>
      <c r="BW1428" t="s">
        <v>1744</v>
      </c>
      <c r="BX1428" t="s">
        <v>1744</v>
      </c>
      <c r="BY1428" t="s">
        <v>1744</v>
      </c>
      <c r="BZ1428" t="s">
        <v>1547</v>
      </c>
      <c r="CA1428" t="s">
        <v>1744</v>
      </c>
      <c r="CB1428" t="s">
        <v>1547</v>
      </c>
      <c r="CC1428"/>
      <c r="CD1428" t="s">
        <v>998</v>
      </c>
      <c r="CE1428">
        <v>0</v>
      </c>
      <c r="CF1428" t="s">
        <v>10358</v>
      </c>
      <c r="CG1428" t="s">
        <v>10359</v>
      </c>
      <c r="CH1428">
        <v>0</v>
      </c>
      <c r="CI1428" t="s">
        <v>1547</v>
      </c>
      <c r="CJ1428" t="s">
        <v>1547</v>
      </c>
      <c r="CK1428" t="s">
        <v>4405</v>
      </c>
      <c r="CL1428"/>
      <c r="CM1428"/>
      <c r="CN1428" t="s">
        <v>1547</v>
      </c>
      <c r="CO1428" t="s">
        <v>1547</v>
      </c>
      <c r="CP1428" t="s">
        <v>1547</v>
      </c>
      <c r="CQ1428" t="s">
        <v>1547</v>
      </c>
      <c r="CR1428" t="s">
        <v>1547</v>
      </c>
      <c r="CS1428">
        <v>0</v>
      </c>
      <c r="CT1428" t="s">
        <v>1547</v>
      </c>
      <c r="CU1428" t="s">
        <v>1547</v>
      </c>
      <c r="CV1428" t="s">
        <v>1547</v>
      </c>
      <c r="CW1428" t="s">
        <v>1547</v>
      </c>
      <c r="CX1428" t="s">
        <v>1547</v>
      </c>
      <c r="CY1428">
        <v>1426</v>
      </c>
      <c r="CZ1428" t="s">
        <v>11675</v>
      </c>
      <c r="DA1428" t="s">
        <v>1547</v>
      </c>
      <c r="DB1428" t="s">
        <v>1881</v>
      </c>
      <c r="DC1428" t="s">
        <v>1882</v>
      </c>
      <c r="DD1428" t="s">
        <v>1547</v>
      </c>
      <c r="DE1428" t="s">
        <v>1547</v>
      </c>
      <c r="DF1428">
        <v>0</v>
      </c>
      <c r="DG1428" t="s">
        <v>1547</v>
      </c>
      <c r="DH1428" t="s">
        <v>1547</v>
      </c>
      <c r="DI1428" t="s">
        <v>1892</v>
      </c>
      <c r="DJ1428" t="e">
        <v>#N/A</v>
      </c>
      <c r="DK1428"/>
      <c r="DL1428" t="s">
        <v>1892</v>
      </c>
      <c r="DM1428">
        <v>9</v>
      </c>
      <c r="DN1428" t="s">
        <v>1883</v>
      </c>
      <c r="DO1428" t="s">
        <v>4405</v>
      </c>
      <c r="DP1428" t="b">
        <v>1</v>
      </c>
      <c r="DQ1428" t="b">
        <v>0</v>
      </c>
      <c r="DR1428" t="b">
        <v>0</v>
      </c>
      <c r="DS1428" t="b">
        <v>0</v>
      </c>
      <c r="DT1428" t="b">
        <v>0</v>
      </c>
      <c r="DU1428" t="b">
        <v>1</v>
      </c>
      <c r="DV1428" t="b">
        <v>0</v>
      </c>
      <c r="DW1428">
        <v>0</v>
      </c>
      <c r="DX1428" t="b">
        <v>0</v>
      </c>
      <c r="DY1428" t="b">
        <v>0</v>
      </c>
      <c r="DZ1428" t="b">
        <v>0</v>
      </c>
      <c r="EA1428" t="b">
        <v>0</v>
      </c>
      <c r="EB1428" t="b">
        <v>0</v>
      </c>
      <c r="EC1428" t="b">
        <v>0</v>
      </c>
      <c r="ED1428" t="b">
        <v>0</v>
      </c>
      <c r="EE1428" t="b">
        <v>1</v>
      </c>
      <c r="EF1428" t="b">
        <v>0</v>
      </c>
      <c r="EG1428" t="b" cm="1">
        <v>0</v>
      </c>
      <c r="EH1428" t="b">
        <v>0</v>
      </c>
      <c r="EI1428" t="b">
        <v>0</v>
      </c>
      <c r="EJ1428" t="b">
        <v>1</v>
      </c>
      <c r="EK1428" t="s">
        <v>1956</v>
      </c>
      <c r="EL1428">
        <v>1</v>
      </c>
      <c r="EM1428">
        <v>0</v>
      </c>
      <c r="EN1428" t="b">
        <v>1</v>
      </c>
    </row>
    <row r="1429" spans="1:144" ht="15.75">
      <c r="A1429"/>
      <c r="B1429" t="s">
        <v>4405</v>
      </c>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s="108" t="s">
        <v>43</v>
      </c>
      <c r="AP1429" t="s">
        <v>2868</v>
      </c>
      <c r="AQ1429">
        <v>131</v>
      </c>
      <c r="AR1429" t="s">
        <v>1547</v>
      </c>
      <c r="AS1429" t="s">
        <v>1547</v>
      </c>
      <c r="AT1429" t="e">
        <v>#N/A</v>
      </c>
      <c r="AU1429" t="s">
        <v>1547</v>
      </c>
      <c r="AV1429" t="s">
        <v>1744</v>
      </c>
      <c r="AW1429" t="s">
        <v>1744</v>
      </c>
      <c r="AX1429" t="s">
        <v>1740</v>
      </c>
      <c r="AY1429" t="s">
        <v>1744</v>
      </c>
      <c r="AZ1429" t="s">
        <v>1547</v>
      </c>
      <c r="BA1429" t="s">
        <v>1953</v>
      </c>
      <c r="BB1429" t="s">
        <v>1547</v>
      </c>
      <c r="BC1429" t="s">
        <v>1547</v>
      </c>
      <c r="BD1429" t="s">
        <v>1547</v>
      </c>
      <c r="BE1429" t="s">
        <v>4421</v>
      </c>
      <c r="BF1429">
        <v>1013</v>
      </c>
      <c r="BG1429">
        <v>1346</v>
      </c>
      <c r="BH1429">
        <v>0</v>
      </c>
      <c r="BI1429" t="s">
        <v>1547</v>
      </c>
      <c r="BJ1429">
        <v>0</v>
      </c>
      <c r="BK1429">
        <v>0</v>
      </c>
      <c r="BL1429">
        <v>2</v>
      </c>
      <c r="BM1429" t="s">
        <v>1739</v>
      </c>
      <c r="BN1429" t="s">
        <v>4422</v>
      </c>
      <c r="BO1429" t="s">
        <v>10331</v>
      </c>
      <c r="BP1429" t="e" cm="1">
        <v>#N/A</v>
      </c>
      <c r="BQ1429" t="s">
        <v>1547</v>
      </c>
      <c r="BR1429" t="s">
        <v>1954</v>
      </c>
      <c r="BS1429">
        <v>148</v>
      </c>
      <c r="BT1429" t="s">
        <v>8300</v>
      </c>
      <c r="BU1429" t="s">
        <v>16391</v>
      </c>
      <c r="BV1429">
        <v>0</v>
      </c>
      <c r="BW1429" t="s">
        <v>1744</v>
      </c>
      <c r="BX1429" t="s">
        <v>1744</v>
      </c>
      <c r="BY1429" t="s">
        <v>1744</v>
      </c>
      <c r="BZ1429" t="s">
        <v>1547</v>
      </c>
      <c r="CA1429" t="s">
        <v>1744</v>
      </c>
      <c r="CB1429" t="s">
        <v>1547</v>
      </c>
      <c r="CC1429"/>
      <c r="CD1429" t="s">
        <v>998</v>
      </c>
      <c r="CE1429">
        <v>0</v>
      </c>
      <c r="CF1429" t="s">
        <v>10358</v>
      </c>
      <c r="CG1429" t="s">
        <v>10359</v>
      </c>
      <c r="CH1429">
        <v>0</v>
      </c>
      <c r="CI1429" t="s">
        <v>1547</v>
      </c>
      <c r="CJ1429" t="s">
        <v>1547</v>
      </c>
      <c r="CK1429" t="s">
        <v>4405</v>
      </c>
      <c r="CL1429"/>
      <c r="CM1429"/>
      <c r="CN1429" t="s">
        <v>1547</v>
      </c>
      <c r="CO1429" t="s">
        <v>1547</v>
      </c>
      <c r="CP1429" t="s">
        <v>1547</v>
      </c>
      <c r="CQ1429" t="s">
        <v>1547</v>
      </c>
      <c r="CR1429" t="s">
        <v>1547</v>
      </c>
      <c r="CS1429">
        <v>0</v>
      </c>
      <c r="CT1429" t="s">
        <v>1547</v>
      </c>
      <c r="CU1429" t="s">
        <v>1547</v>
      </c>
      <c r="CV1429" t="s">
        <v>1547</v>
      </c>
      <c r="CW1429" t="s">
        <v>1547</v>
      </c>
      <c r="CX1429" t="s">
        <v>1547</v>
      </c>
      <c r="CY1429">
        <v>1427</v>
      </c>
      <c r="CZ1429" t="s">
        <v>11678</v>
      </c>
      <c r="DA1429" t="s">
        <v>1547</v>
      </c>
      <c r="DB1429" t="s">
        <v>1881</v>
      </c>
      <c r="DC1429" t="s">
        <v>1882</v>
      </c>
      <c r="DD1429" t="s">
        <v>1547</v>
      </c>
      <c r="DE1429" t="s">
        <v>1547</v>
      </c>
      <c r="DF1429">
        <v>0</v>
      </c>
      <c r="DG1429" t="s">
        <v>1547</v>
      </c>
      <c r="DH1429" t="s">
        <v>1547</v>
      </c>
      <c r="DI1429" t="s">
        <v>1892</v>
      </c>
      <c r="DJ1429" t="e">
        <v>#N/A</v>
      </c>
      <c r="DK1429"/>
      <c r="DL1429" t="s">
        <v>1892</v>
      </c>
      <c r="DM1429">
        <v>9</v>
      </c>
      <c r="DN1429" t="s">
        <v>1883</v>
      </c>
      <c r="DO1429" t="s">
        <v>4405</v>
      </c>
      <c r="DP1429" t="b">
        <v>1</v>
      </c>
      <c r="DQ1429" t="b">
        <v>0</v>
      </c>
      <c r="DR1429" t="b">
        <v>0</v>
      </c>
      <c r="DS1429" t="b">
        <v>0</v>
      </c>
      <c r="DT1429" t="b">
        <v>0</v>
      </c>
      <c r="DU1429" t="b">
        <v>1</v>
      </c>
      <c r="DV1429" t="b">
        <v>0</v>
      </c>
      <c r="DW1429">
        <v>0</v>
      </c>
      <c r="DX1429" t="b">
        <v>0</v>
      </c>
      <c r="DY1429" t="b">
        <v>0</v>
      </c>
      <c r="DZ1429" t="b">
        <v>0</v>
      </c>
      <c r="EA1429" t="b">
        <v>0</v>
      </c>
      <c r="EB1429" t="b">
        <v>0</v>
      </c>
      <c r="EC1429" t="b">
        <v>0</v>
      </c>
      <c r="ED1429" t="b">
        <v>0</v>
      </c>
      <c r="EE1429" t="b">
        <v>1</v>
      </c>
      <c r="EF1429" t="b">
        <v>0</v>
      </c>
      <c r="EG1429" t="b" cm="1">
        <v>0</v>
      </c>
      <c r="EH1429" t="b">
        <v>0</v>
      </c>
      <c r="EI1429" t="b">
        <v>0</v>
      </c>
      <c r="EJ1429" t="b">
        <v>1</v>
      </c>
      <c r="EK1429" t="s">
        <v>1956</v>
      </c>
      <c r="EL1429">
        <v>1</v>
      </c>
      <c r="EM1429">
        <v>0</v>
      </c>
      <c r="EN1429" t="b">
        <v>1</v>
      </c>
    </row>
    <row r="1430" spans="1:144" ht="15.75">
      <c r="A1430"/>
      <c r="B1430" t="s">
        <v>4405</v>
      </c>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s="108" t="s">
        <v>43</v>
      </c>
      <c r="AP1430" t="s">
        <v>2868</v>
      </c>
      <c r="AQ1430">
        <v>132</v>
      </c>
      <c r="AR1430" t="s">
        <v>1547</v>
      </c>
      <c r="AS1430" t="s">
        <v>1547</v>
      </c>
      <c r="AT1430" t="e">
        <v>#N/A</v>
      </c>
      <c r="AU1430" t="s">
        <v>1547</v>
      </c>
      <c r="AV1430" t="s">
        <v>1744</v>
      </c>
      <c r="AW1430" t="s">
        <v>1744</v>
      </c>
      <c r="AX1430" t="s">
        <v>1740</v>
      </c>
      <c r="AY1430" t="s">
        <v>1744</v>
      </c>
      <c r="AZ1430" t="s">
        <v>1547</v>
      </c>
      <c r="BA1430" t="s">
        <v>1953</v>
      </c>
      <c r="BB1430" t="s">
        <v>1547</v>
      </c>
      <c r="BC1430" t="s">
        <v>1547</v>
      </c>
      <c r="BD1430" t="s">
        <v>1547</v>
      </c>
      <c r="BE1430" t="s">
        <v>4421</v>
      </c>
      <c r="BF1430">
        <v>1013</v>
      </c>
      <c r="BG1430">
        <v>1346</v>
      </c>
      <c r="BH1430">
        <v>0</v>
      </c>
      <c r="BI1430" t="s">
        <v>1547</v>
      </c>
      <c r="BJ1430">
        <v>0</v>
      </c>
      <c r="BK1430">
        <v>0</v>
      </c>
      <c r="BL1430">
        <v>2</v>
      </c>
      <c r="BM1430" t="s">
        <v>1739</v>
      </c>
      <c r="BN1430" t="s">
        <v>4422</v>
      </c>
      <c r="BO1430" t="s">
        <v>10331</v>
      </c>
      <c r="BP1430" t="e" cm="1">
        <v>#N/A</v>
      </c>
      <c r="BQ1430" t="s">
        <v>1547</v>
      </c>
      <c r="BR1430" t="s">
        <v>1954</v>
      </c>
      <c r="BS1430">
        <v>149</v>
      </c>
      <c r="BT1430" t="s">
        <v>8307</v>
      </c>
      <c r="BU1430" t="s">
        <v>16392</v>
      </c>
      <c r="BV1430">
        <v>0</v>
      </c>
      <c r="BW1430" t="s">
        <v>1744</v>
      </c>
      <c r="BX1430" t="s">
        <v>1744</v>
      </c>
      <c r="BY1430" t="s">
        <v>1744</v>
      </c>
      <c r="BZ1430" t="s">
        <v>1547</v>
      </c>
      <c r="CA1430" t="s">
        <v>1744</v>
      </c>
      <c r="CB1430" t="s">
        <v>1547</v>
      </c>
      <c r="CC1430"/>
      <c r="CD1430" t="s">
        <v>998</v>
      </c>
      <c r="CE1430">
        <v>0</v>
      </c>
      <c r="CF1430" t="s">
        <v>10358</v>
      </c>
      <c r="CG1430" t="s">
        <v>10359</v>
      </c>
      <c r="CH1430">
        <v>0</v>
      </c>
      <c r="CI1430" t="s">
        <v>1547</v>
      </c>
      <c r="CJ1430" t="s">
        <v>1547</v>
      </c>
      <c r="CK1430" t="s">
        <v>4405</v>
      </c>
      <c r="CL1430"/>
      <c r="CM1430"/>
      <c r="CN1430" t="s">
        <v>1547</v>
      </c>
      <c r="CO1430" t="s">
        <v>1547</v>
      </c>
      <c r="CP1430" t="s">
        <v>1547</v>
      </c>
      <c r="CQ1430" t="s">
        <v>1547</v>
      </c>
      <c r="CR1430" t="s">
        <v>1547</v>
      </c>
      <c r="CS1430">
        <v>0</v>
      </c>
      <c r="CT1430" t="s">
        <v>1547</v>
      </c>
      <c r="CU1430" t="s">
        <v>1547</v>
      </c>
      <c r="CV1430" t="s">
        <v>1547</v>
      </c>
      <c r="CW1430" t="s">
        <v>1547</v>
      </c>
      <c r="CX1430" t="s">
        <v>1547</v>
      </c>
      <c r="CY1430">
        <v>1428</v>
      </c>
      <c r="CZ1430" t="s">
        <v>11682</v>
      </c>
      <c r="DA1430" t="s">
        <v>1547</v>
      </c>
      <c r="DB1430" t="s">
        <v>1881</v>
      </c>
      <c r="DC1430" t="s">
        <v>1882</v>
      </c>
      <c r="DD1430" t="s">
        <v>1547</v>
      </c>
      <c r="DE1430" t="s">
        <v>1547</v>
      </c>
      <c r="DF1430">
        <v>0</v>
      </c>
      <c r="DG1430" t="s">
        <v>1547</v>
      </c>
      <c r="DH1430" t="s">
        <v>1547</v>
      </c>
      <c r="DI1430" t="s">
        <v>1892</v>
      </c>
      <c r="DJ1430" t="e">
        <v>#N/A</v>
      </c>
      <c r="DK1430"/>
      <c r="DL1430" t="s">
        <v>1892</v>
      </c>
      <c r="DM1430">
        <v>9</v>
      </c>
      <c r="DN1430" t="s">
        <v>1883</v>
      </c>
      <c r="DO1430" t="s">
        <v>4405</v>
      </c>
      <c r="DP1430" t="b">
        <v>1</v>
      </c>
      <c r="DQ1430" t="b">
        <v>0</v>
      </c>
      <c r="DR1430" t="b">
        <v>0</v>
      </c>
      <c r="DS1430" t="b">
        <v>0</v>
      </c>
      <c r="DT1430" t="b">
        <v>0</v>
      </c>
      <c r="DU1430" t="b">
        <v>1</v>
      </c>
      <c r="DV1430" t="b">
        <v>0</v>
      </c>
      <c r="DW1430">
        <v>0</v>
      </c>
      <c r="DX1430" t="b">
        <v>0</v>
      </c>
      <c r="DY1430" t="b">
        <v>0</v>
      </c>
      <c r="DZ1430" t="b">
        <v>0</v>
      </c>
      <c r="EA1430" t="b">
        <v>0</v>
      </c>
      <c r="EB1430" t="b">
        <v>0</v>
      </c>
      <c r="EC1430" t="b">
        <v>0</v>
      </c>
      <c r="ED1430" t="b">
        <v>0</v>
      </c>
      <c r="EE1430" t="b">
        <v>1</v>
      </c>
      <c r="EF1430" t="b">
        <v>0</v>
      </c>
      <c r="EG1430" t="b" cm="1">
        <v>0</v>
      </c>
      <c r="EH1430" t="b">
        <v>0</v>
      </c>
      <c r="EI1430" t="b">
        <v>0</v>
      </c>
      <c r="EJ1430" t="b">
        <v>1</v>
      </c>
      <c r="EK1430" t="s">
        <v>1956</v>
      </c>
      <c r="EL1430">
        <v>1</v>
      </c>
      <c r="EM1430">
        <v>0</v>
      </c>
      <c r="EN1430" t="b">
        <v>1</v>
      </c>
    </row>
    <row r="1431" spans="1:144" ht="15.75">
      <c r="A1431"/>
      <c r="B1431" t="s">
        <v>4405</v>
      </c>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s="108" t="s">
        <v>43</v>
      </c>
      <c r="AP1431" t="s">
        <v>2868</v>
      </c>
      <c r="AQ1431">
        <v>133</v>
      </c>
      <c r="AR1431" t="s">
        <v>1547</v>
      </c>
      <c r="AS1431" t="s">
        <v>1547</v>
      </c>
      <c r="AT1431" t="e">
        <v>#N/A</v>
      </c>
      <c r="AU1431" t="s">
        <v>1547</v>
      </c>
      <c r="AV1431" t="s">
        <v>1744</v>
      </c>
      <c r="AW1431" t="s">
        <v>1744</v>
      </c>
      <c r="AX1431" t="s">
        <v>1740</v>
      </c>
      <c r="AY1431" t="s">
        <v>1744</v>
      </c>
      <c r="AZ1431" t="s">
        <v>1547</v>
      </c>
      <c r="BA1431" t="s">
        <v>1953</v>
      </c>
      <c r="BB1431" t="s">
        <v>1547</v>
      </c>
      <c r="BC1431" t="s">
        <v>1547</v>
      </c>
      <c r="BD1431" t="s">
        <v>1547</v>
      </c>
      <c r="BE1431" t="s">
        <v>4421</v>
      </c>
      <c r="BF1431">
        <v>1013</v>
      </c>
      <c r="BG1431">
        <v>1346</v>
      </c>
      <c r="BH1431">
        <v>0</v>
      </c>
      <c r="BI1431" t="s">
        <v>1547</v>
      </c>
      <c r="BJ1431">
        <v>0</v>
      </c>
      <c r="BK1431">
        <v>0</v>
      </c>
      <c r="BL1431">
        <v>2</v>
      </c>
      <c r="BM1431" t="s">
        <v>1739</v>
      </c>
      <c r="BN1431" t="s">
        <v>4422</v>
      </c>
      <c r="BO1431" t="s">
        <v>10331</v>
      </c>
      <c r="BP1431" t="e" cm="1">
        <v>#N/A</v>
      </c>
      <c r="BQ1431" t="s">
        <v>1547</v>
      </c>
      <c r="BR1431" t="s">
        <v>1954</v>
      </c>
      <c r="BS1431">
        <v>150</v>
      </c>
      <c r="BT1431" t="s">
        <v>8309</v>
      </c>
      <c r="BU1431" t="s">
        <v>16393</v>
      </c>
      <c r="BV1431">
        <v>0</v>
      </c>
      <c r="BW1431" t="s">
        <v>1744</v>
      </c>
      <c r="BX1431" t="s">
        <v>1744</v>
      </c>
      <c r="BY1431" t="s">
        <v>1744</v>
      </c>
      <c r="BZ1431" t="s">
        <v>1547</v>
      </c>
      <c r="CA1431" t="s">
        <v>1744</v>
      </c>
      <c r="CB1431" t="s">
        <v>1547</v>
      </c>
      <c r="CC1431"/>
      <c r="CD1431" t="s">
        <v>998</v>
      </c>
      <c r="CE1431">
        <v>0</v>
      </c>
      <c r="CF1431" t="s">
        <v>10358</v>
      </c>
      <c r="CG1431" t="s">
        <v>10359</v>
      </c>
      <c r="CH1431">
        <v>0</v>
      </c>
      <c r="CI1431" t="s">
        <v>1547</v>
      </c>
      <c r="CJ1431" t="s">
        <v>1547</v>
      </c>
      <c r="CK1431" t="s">
        <v>4405</v>
      </c>
      <c r="CL1431"/>
      <c r="CM1431"/>
      <c r="CN1431" t="s">
        <v>1547</v>
      </c>
      <c r="CO1431" t="s">
        <v>1547</v>
      </c>
      <c r="CP1431" t="s">
        <v>1547</v>
      </c>
      <c r="CQ1431" t="s">
        <v>1547</v>
      </c>
      <c r="CR1431" t="s">
        <v>1547</v>
      </c>
      <c r="CS1431">
        <v>0</v>
      </c>
      <c r="CT1431" t="s">
        <v>1547</v>
      </c>
      <c r="CU1431" t="s">
        <v>1547</v>
      </c>
      <c r="CV1431" t="s">
        <v>1547</v>
      </c>
      <c r="CW1431" t="s">
        <v>1547</v>
      </c>
      <c r="CX1431" t="s">
        <v>1547</v>
      </c>
      <c r="CY1431">
        <v>1429</v>
      </c>
      <c r="CZ1431" t="s">
        <v>11685</v>
      </c>
      <c r="DA1431" t="s">
        <v>1547</v>
      </c>
      <c r="DB1431" t="s">
        <v>1881</v>
      </c>
      <c r="DC1431" t="s">
        <v>1882</v>
      </c>
      <c r="DD1431" t="s">
        <v>1547</v>
      </c>
      <c r="DE1431" t="s">
        <v>1547</v>
      </c>
      <c r="DF1431">
        <v>0</v>
      </c>
      <c r="DG1431" t="s">
        <v>1547</v>
      </c>
      <c r="DH1431" t="s">
        <v>1547</v>
      </c>
      <c r="DI1431" t="s">
        <v>1892</v>
      </c>
      <c r="DJ1431" t="e">
        <v>#N/A</v>
      </c>
      <c r="DK1431"/>
      <c r="DL1431" t="s">
        <v>1892</v>
      </c>
      <c r="DM1431">
        <v>9</v>
      </c>
      <c r="DN1431" t="s">
        <v>1883</v>
      </c>
      <c r="DO1431" t="s">
        <v>4405</v>
      </c>
      <c r="DP1431" t="b">
        <v>1</v>
      </c>
      <c r="DQ1431" t="b">
        <v>0</v>
      </c>
      <c r="DR1431" t="b">
        <v>0</v>
      </c>
      <c r="DS1431" t="b">
        <v>0</v>
      </c>
      <c r="DT1431" t="b">
        <v>0</v>
      </c>
      <c r="DU1431" t="b">
        <v>1</v>
      </c>
      <c r="DV1431" t="b">
        <v>0</v>
      </c>
      <c r="DW1431">
        <v>0</v>
      </c>
      <c r="DX1431" t="b">
        <v>0</v>
      </c>
      <c r="DY1431" t="b">
        <v>0</v>
      </c>
      <c r="DZ1431" t="b">
        <v>0</v>
      </c>
      <c r="EA1431" t="b">
        <v>0</v>
      </c>
      <c r="EB1431" t="b">
        <v>0</v>
      </c>
      <c r="EC1431" t="b">
        <v>0</v>
      </c>
      <c r="ED1431" t="b">
        <v>0</v>
      </c>
      <c r="EE1431" t="b">
        <v>1</v>
      </c>
      <c r="EF1431" t="b">
        <v>0</v>
      </c>
      <c r="EG1431" t="b" cm="1">
        <v>0</v>
      </c>
      <c r="EH1431" t="b">
        <v>0</v>
      </c>
      <c r="EI1431" t="b">
        <v>0</v>
      </c>
      <c r="EJ1431" t="b">
        <v>1</v>
      </c>
      <c r="EK1431" t="s">
        <v>1956</v>
      </c>
      <c r="EL1431">
        <v>1</v>
      </c>
      <c r="EM1431">
        <v>0</v>
      </c>
      <c r="EN1431" t="b">
        <v>1</v>
      </c>
    </row>
    <row r="1432" spans="1:144" ht="15.75">
      <c r="A1432"/>
      <c r="B1432" t="s">
        <v>4405</v>
      </c>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s="108" t="s">
        <v>43</v>
      </c>
      <c r="AP1432" t="s">
        <v>2868</v>
      </c>
      <c r="AQ1432">
        <v>134</v>
      </c>
      <c r="AR1432" t="s">
        <v>1547</v>
      </c>
      <c r="AS1432" t="s">
        <v>1547</v>
      </c>
      <c r="AT1432" t="e">
        <v>#N/A</v>
      </c>
      <c r="AU1432" t="s">
        <v>1547</v>
      </c>
      <c r="AV1432" t="s">
        <v>1744</v>
      </c>
      <c r="AW1432" t="s">
        <v>1744</v>
      </c>
      <c r="AX1432" t="s">
        <v>1740</v>
      </c>
      <c r="AY1432" t="s">
        <v>1744</v>
      </c>
      <c r="AZ1432" t="s">
        <v>1547</v>
      </c>
      <c r="BA1432" t="s">
        <v>1953</v>
      </c>
      <c r="BB1432" t="s">
        <v>1547</v>
      </c>
      <c r="BC1432" t="s">
        <v>1547</v>
      </c>
      <c r="BD1432" t="s">
        <v>1547</v>
      </c>
      <c r="BE1432" t="s">
        <v>4421</v>
      </c>
      <c r="BF1432">
        <v>1013</v>
      </c>
      <c r="BG1432">
        <v>1346</v>
      </c>
      <c r="BH1432">
        <v>0</v>
      </c>
      <c r="BI1432" t="s">
        <v>1547</v>
      </c>
      <c r="BJ1432">
        <v>0</v>
      </c>
      <c r="BK1432">
        <v>0</v>
      </c>
      <c r="BL1432">
        <v>2</v>
      </c>
      <c r="BM1432" t="s">
        <v>1739</v>
      </c>
      <c r="BN1432" t="s">
        <v>4422</v>
      </c>
      <c r="BO1432" t="s">
        <v>10331</v>
      </c>
      <c r="BP1432" t="e" cm="1">
        <v>#N/A</v>
      </c>
      <c r="BQ1432" t="s">
        <v>1547</v>
      </c>
      <c r="BR1432" t="s">
        <v>1954</v>
      </c>
      <c r="BS1432">
        <v>151</v>
      </c>
      <c r="BT1432" t="s">
        <v>8313</v>
      </c>
      <c r="BU1432" t="s">
        <v>16394</v>
      </c>
      <c r="BV1432">
        <v>0</v>
      </c>
      <c r="BW1432" t="s">
        <v>1744</v>
      </c>
      <c r="BX1432" t="s">
        <v>1744</v>
      </c>
      <c r="BY1432" t="s">
        <v>1744</v>
      </c>
      <c r="BZ1432" t="s">
        <v>1547</v>
      </c>
      <c r="CA1432" t="s">
        <v>1744</v>
      </c>
      <c r="CB1432" t="s">
        <v>1547</v>
      </c>
      <c r="CC1432"/>
      <c r="CD1432" t="s">
        <v>998</v>
      </c>
      <c r="CE1432">
        <v>0</v>
      </c>
      <c r="CF1432" t="s">
        <v>10358</v>
      </c>
      <c r="CG1432" t="s">
        <v>10359</v>
      </c>
      <c r="CH1432">
        <v>0</v>
      </c>
      <c r="CI1432" t="s">
        <v>1547</v>
      </c>
      <c r="CJ1432" t="s">
        <v>1547</v>
      </c>
      <c r="CK1432" t="s">
        <v>4405</v>
      </c>
      <c r="CL1432"/>
      <c r="CM1432"/>
      <c r="CN1432" t="s">
        <v>1547</v>
      </c>
      <c r="CO1432" t="s">
        <v>1547</v>
      </c>
      <c r="CP1432" t="s">
        <v>1547</v>
      </c>
      <c r="CQ1432" t="s">
        <v>1547</v>
      </c>
      <c r="CR1432" t="s">
        <v>1547</v>
      </c>
      <c r="CS1432">
        <v>0</v>
      </c>
      <c r="CT1432" t="s">
        <v>1547</v>
      </c>
      <c r="CU1432" t="s">
        <v>1547</v>
      </c>
      <c r="CV1432" t="s">
        <v>1547</v>
      </c>
      <c r="CW1432" t="s">
        <v>1547</v>
      </c>
      <c r="CX1432" t="s">
        <v>1547</v>
      </c>
      <c r="CY1432">
        <v>1430</v>
      </c>
      <c r="CZ1432" t="s">
        <v>11688</v>
      </c>
      <c r="DA1432" t="s">
        <v>1547</v>
      </c>
      <c r="DB1432" t="s">
        <v>1881</v>
      </c>
      <c r="DC1432" t="s">
        <v>1882</v>
      </c>
      <c r="DD1432" t="s">
        <v>1547</v>
      </c>
      <c r="DE1432" t="s">
        <v>1547</v>
      </c>
      <c r="DF1432">
        <v>0</v>
      </c>
      <c r="DG1432" t="s">
        <v>1547</v>
      </c>
      <c r="DH1432" t="s">
        <v>1547</v>
      </c>
      <c r="DI1432" t="s">
        <v>1892</v>
      </c>
      <c r="DJ1432" t="e">
        <v>#N/A</v>
      </c>
      <c r="DK1432"/>
      <c r="DL1432" t="s">
        <v>1892</v>
      </c>
      <c r="DM1432">
        <v>9</v>
      </c>
      <c r="DN1432" t="s">
        <v>1883</v>
      </c>
      <c r="DO1432" t="s">
        <v>4405</v>
      </c>
      <c r="DP1432" t="b">
        <v>1</v>
      </c>
      <c r="DQ1432" t="b">
        <v>0</v>
      </c>
      <c r="DR1432" t="b">
        <v>0</v>
      </c>
      <c r="DS1432" t="b">
        <v>0</v>
      </c>
      <c r="DT1432" t="b">
        <v>0</v>
      </c>
      <c r="DU1432" t="b">
        <v>1</v>
      </c>
      <c r="DV1432" t="b">
        <v>0</v>
      </c>
      <c r="DW1432">
        <v>0</v>
      </c>
      <c r="DX1432" t="b">
        <v>0</v>
      </c>
      <c r="DY1432" t="b">
        <v>0</v>
      </c>
      <c r="DZ1432" t="b">
        <v>0</v>
      </c>
      <c r="EA1432" t="b">
        <v>0</v>
      </c>
      <c r="EB1432" t="b">
        <v>0</v>
      </c>
      <c r="EC1432" t="b">
        <v>0</v>
      </c>
      <c r="ED1432" t="b">
        <v>0</v>
      </c>
      <c r="EE1432" t="b">
        <v>1</v>
      </c>
      <c r="EF1432" t="b">
        <v>0</v>
      </c>
      <c r="EG1432" t="b" cm="1">
        <v>0</v>
      </c>
      <c r="EH1432" t="b">
        <v>0</v>
      </c>
      <c r="EI1432" t="b">
        <v>0</v>
      </c>
      <c r="EJ1432" t="b">
        <v>1</v>
      </c>
      <c r="EK1432" t="s">
        <v>1956</v>
      </c>
      <c r="EL1432">
        <v>1</v>
      </c>
      <c r="EM1432">
        <v>0</v>
      </c>
      <c r="EN1432" t="b">
        <v>1</v>
      </c>
    </row>
    <row r="1433" spans="1:144" ht="15.75">
      <c r="A1433"/>
      <c r="B1433" t="s">
        <v>4405</v>
      </c>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s="108" t="s">
        <v>43</v>
      </c>
      <c r="AP1433" t="s">
        <v>2868</v>
      </c>
      <c r="AQ1433">
        <v>135</v>
      </c>
      <c r="AR1433" t="s">
        <v>1547</v>
      </c>
      <c r="AS1433" t="s">
        <v>1547</v>
      </c>
      <c r="AT1433" t="e">
        <v>#N/A</v>
      </c>
      <c r="AU1433" t="s">
        <v>1547</v>
      </c>
      <c r="AV1433" t="s">
        <v>1744</v>
      </c>
      <c r="AW1433" t="s">
        <v>1744</v>
      </c>
      <c r="AX1433" t="s">
        <v>1740</v>
      </c>
      <c r="AY1433" t="s">
        <v>1744</v>
      </c>
      <c r="AZ1433" t="s">
        <v>1547</v>
      </c>
      <c r="BA1433" t="s">
        <v>1953</v>
      </c>
      <c r="BB1433" t="s">
        <v>1547</v>
      </c>
      <c r="BC1433" t="s">
        <v>1547</v>
      </c>
      <c r="BD1433" t="s">
        <v>1547</v>
      </c>
      <c r="BE1433" t="s">
        <v>4421</v>
      </c>
      <c r="BF1433">
        <v>1013</v>
      </c>
      <c r="BG1433">
        <v>1346</v>
      </c>
      <c r="BH1433">
        <v>0</v>
      </c>
      <c r="BI1433" t="s">
        <v>1547</v>
      </c>
      <c r="BJ1433">
        <v>0</v>
      </c>
      <c r="BK1433">
        <v>0</v>
      </c>
      <c r="BL1433">
        <v>2</v>
      </c>
      <c r="BM1433" t="s">
        <v>1739</v>
      </c>
      <c r="BN1433" t="s">
        <v>4422</v>
      </c>
      <c r="BO1433" t="s">
        <v>10331</v>
      </c>
      <c r="BP1433" t="e" cm="1">
        <v>#N/A</v>
      </c>
      <c r="BQ1433" t="s">
        <v>1547</v>
      </c>
      <c r="BR1433" t="s">
        <v>1954</v>
      </c>
      <c r="BS1433">
        <v>152</v>
      </c>
      <c r="BT1433" t="s">
        <v>8317</v>
      </c>
      <c r="BU1433" t="s">
        <v>16395</v>
      </c>
      <c r="BV1433">
        <v>0</v>
      </c>
      <c r="BW1433" t="s">
        <v>1744</v>
      </c>
      <c r="BX1433" t="s">
        <v>1744</v>
      </c>
      <c r="BY1433" t="s">
        <v>1744</v>
      </c>
      <c r="BZ1433" t="s">
        <v>1547</v>
      </c>
      <c r="CA1433" t="s">
        <v>1744</v>
      </c>
      <c r="CB1433" t="s">
        <v>1547</v>
      </c>
      <c r="CC1433"/>
      <c r="CD1433" t="s">
        <v>998</v>
      </c>
      <c r="CE1433">
        <v>0</v>
      </c>
      <c r="CF1433" t="s">
        <v>10358</v>
      </c>
      <c r="CG1433" t="s">
        <v>10359</v>
      </c>
      <c r="CH1433">
        <v>0</v>
      </c>
      <c r="CI1433" t="s">
        <v>1547</v>
      </c>
      <c r="CJ1433" t="s">
        <v>1547</v>
      </c>
      <c r="CK1433" t="s">
        <v>4405</v>
      </c>
      <c r="CL1433"/>
      <c r="CM1433"/>
      <c r="CN1433" t="s">
        <v>1547</v>
      </c>
      <c r="CO1433" t="s">
        <v>1547</v>
      </c>
      <c r="CP1433" t="s">
        <v>1547</v>
      </c>
      <c r="CQ1433" t="s">
        <v>1547</v>
      </c>
      <c r="CR1433" t="s">
        <v>1547</v>
      </c>
      <c r="CS1433">
        <v>0</v>
      </c>
      <c r="CT1433" t="s">
        <v>1547</v>
      </c>
      <c r="CU1433" t="s">
        <v>1547</v>
      </c>
      <c r="CV1433" t="s">
        <v>1547</v>
      </c>
      <c r="CW1433" t="s">
        <v>1547</v>
      </c>
      <c r="CX1433" t="s">
        <v>1547</v>
      </c>
      <c r="CY1433">
        <v>1431</v>
      </c>
      <c r="CZ1433" t="s">
        <v>11691</v>
      </c>
      <c r="DA1433" t="s">
        <v>1547</v>
      </c>
      <c r="DB1433" t="s">
        <v>1881</v>
      </c>
      <c r="DC1433" t="s">
        <v>1882</v>
      </c>
      <c r="DD1433" t="s">
        <v>1547</v>
      </c>
      <c r="DE1433" t="s">
        <v>1547</v>
      </c>
      <c r="DF1433">
        <v>0</v>
      </c>
      <c r="DG1433" t="s">
        <v>1547</v>
      </c>
      <c r="DH1433" t="s">
        <v>1547</v>
      </c>
      <c r="DI1433" t="s">
        <v>1892</v>
      </c>
      <c r="DJ1433" t="e">
        <v>#N/A</v>
      </c>
      <c r="DK1433"/>
      <c r="DL1433" t="s">
        <v>1892</v>
      </c>
      <c r="DM1433">
        <v>9</v>
      </c>
      <c r="DN1433" t="s">
        <v>1883</v>
      </c>
      <c r="DO1433" t="s">
        <v>4405</v>
      </c>
      <c r="DP1433" t="b">
        <v>1</v>
      </c>
      <c r="DQ1433" t="b">
        <v>0</v>
      </c>
      <c r="DR1433" t="b">
        <v>0</v>
      </c>
      <c r="DS1433" t="b">
        <v>0</v>
      </c>
      <c r="DT1433" t="b">
        <v>0</v>
      </c>
      <c r="DU1433" t="b">
        <v>1</v>
      </c>
      <c r="DV1433" t="b">
        <v>0</v>
      </c>
      <c r="DW1433">
        <v>0</v>
      </c>
      <c r="DX1433" t="b">
        <v>0</v>
      </c>
      <c r="DY1433" t="b">
        <v>0</v>
      </c>
      <c r="DZ1433" t="b">
        <v>0</v>
      </c>
      <c r="EA1433" t="b">
        <v>0</v>
      </c>
      <c r="EB1433" t="b">
        <v>0</v>
      </c>
      <c r="EC1433" t="b">
        <v>0</v>
      </c>
      <c r="ED1433" t="b">
        <v>0</v>
      </c>
      <c r="EE1433" t="b">
        <v>1</v>
      </c>
      <c r="EF1433" t="b">
        <v>0</v>
      </c>
      <c r="EG1433" t="b" cm="1">
        <v>0</v>
      </c>
      <c r="EH1433" t="b">
        <v>0</v>
      </c>
      <c r="EI1433" t="b">
        <v>0</v>
      </c>
      <c r="EJ1433" t="b">
        <v>1</v>
      </c>
      <c r="EK1433" t="s">
        <v>1956</v>
      </c>
      <c r="EL1433">
        <v>1</v>
      </c>
      <c r="EM1433">
        <v>0</v>
      </c>
      <c r="EN1433" t="b">
        <v>1</v>
      </c>
    </row>
    <row r="1434" spans="1:144" ht="15.75">
      <c r="A1434"/>
      <c r="B1434" t="s">
        <v>4405</v>
      </c>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s="108" t="s">
        <v>43</v>
      </c>
      <c r="AP1434" t="s">
        <v>2868</v>
      </c>
      <c r="AQ1434">
        <v>136</v>
      </c>
      <c r="AR1434" t="s">
        <v>1547</v>
      </c>
      <c r="AS1434" t="s">
        <v>1547</v>
      </c>
      <c r="AT1434" t="e">
        <v>#N/A</v>
      </c>
      <c r="AU1434" t="s">
        <v>1547</v>
      </c>
      <c r="AV1434" t="s">
        <v>1744</v>
      </c>
      <c r="AW1434" t="s">
        <v>1744</v>
      </c>
      <c r="AX1434" t="s">
        <v>1740</v>
      </c>
      <c r="AY1434" t="s">
        <v>1744</v>
      </c>
      <c r="AZ1434" t="s">
        <v>1547</v>
      </c>
      <c r="BA1434" t="s">
        <v>1953</v>
      </c>
      <c r="BB1434" t="s">
        <v>1547</v>
      </c>
      <c r="BC1434" t="s">
        <v>1547</v>
      </c>
      <c r="BD1434" t="s">
        <v>1547</v>
      </c>
      <c r="BE1434" t="s">
        <v>4421</v>
      </c>
      <c r="BF1434">
        <v>1013</v>
      </c>
      <c r="BG1434">
        <v>1346</v>
      </c>
      <c r="BH1434">
        <v>0</v>
      </c>
      <c r="BI1434" t="s">
        <v>1547</v>
      </c>
      <c r="BJ1434">
        <v>0</v>
      </c>
      <c r="BK1434">
        <v>0</v>
      </c>
      <c r="BL1434">
        <v>2</v>
      </c>
      <c r="BM1434" t="s">
        <v>1739</v>
      </c>
      <c r="BN1434" t="s">
        <v>4422</v>
      </c>
      <c r="BO1434" t="s">
        <v>10331</v>
      </c>
      <c r="BP1434" t="e" cm="1">
        <v>#N/A</v>
      </c>
      <c r="BQ1434" t="s">
        <v>1547</v>
      </c>
      <c r="BR1434" t="s">
        <v>1954</v>
      </c>
      <c r="BS1434">
        <v>153</v>
      </c>
      <c r="BT1434" t="s">
        <v>8321</v>
      </c>
      <c r="BU1434" t="s">
        <v>16396</v>
      </c>
      <c r="BV1434">
        <v>0</v>
      </c>
      <c r="BW1434" t="s">
        <v>1744</v>
      </c>
      <c r="BX1434" t="s">
        <v>1744</v>
      </c>
      <c r="BY1434" t="s">
        <v>1744</v>
      </c>
      <c r="BZ1434" t="s">
        <v>1547</v>
      </c>
      <c r="CA1434" t="s">
        <v>1744</v>
      </c>
      <c r="CB1434" t="s">
        <v>1547</v>
      </c>
      <c r="CC1434"/>
      <c r="CD1434" t="s">
        <v>998</v>
      </c>
      <c r="CE1434">
        <v>0</v>
      </c>
      <c r="CF1434" t="s">
        <v>10358</v>
      </c>
      <c r="CG1434" t="s">
        <v>10359</v>
      </c>
      <c r="CH1434">
        <v>0</v>
      </c>
      <c r="CI1434" t="s">
        <v>1547</v>
      </c>
      <c r="CJ1434" t="s">
        <v>1547</v>
      </c>
      <c r="CK1434" t="s">
        <v>4405</v>
      </c>
      <c r="CL1434"/>
      <c r="CM1434"/>
      <c r="CN1434" t="s">
        <v>1547</v>
      </c>
      <c r="CO1434" t="s">
        <v>1547</v>
      </c>
      <c r="CP1434" t="s">
        <v>1547</v>
      </c>
      <c r="CQ1434" t="s">
        <v>1547</v>
      </c>
      <c r="CR1434" t="s">
        <v>1547</v>
      </c>
      <c r="CS1434">
        <v>0</v>
      </c>
      <c r="CT1434" t="s">
        <v>1547</v>
      </c>
      <c r="CU1434" t="s">
        <v>1547</v>
      </c>
      <c r="CV1434" t="s">
        <v>1547</v>
      </c>
      <c r="CW1434" t="s">
        <v>1547</v>
      </c>
      <c r="CX1434" t="s">
        <v>1547</v>
      </c>
      <c r="CY1434">
        <v>1432</v>
      </c>
      <c r="CZ1434" t="s">
        <v>11694</v>
      </c>
      <c r="DA1434" t="s">
        <v>1547</v>
      </c>
      <c r="DB1434" t="s">
        <v>1881</v>
      </c>
      <c r="DC1434" t="s">
        <v>1882</v>
      </c>
      <c r="DD1434" t="s">
        <v>1547</v>
      </c>
      <c r="DE1434" t="s">
        <v>1547</v>
      </c>
      <c r="DF1434">
        <v>0</v>
      </c>
      <c r="DG1434" t="s">
        <v>1547</v>
      </c>
      <c r="DH1434" t="s">
        <v>1547</v>
      </c>
      <c r="DI1434" t="s">
        <v>1892</v>
      </c>
      <c r="DJ1434" t="e">
        <v>#N/A</v>
      </c>
      <c r="DK1434"/>
      <c r="DL1434" t="s">
        <v>1892</v>
      </c>
      <c r="DM1434">
        <v>9</v>
      </c>
      <c r="DN1434" t="s">
        <v>1883</v>
      </c>
      <c r="DO1434" t="s">
        <v>4405</v>
      </c>
      <c r="DP1434" t="b">
        <v>1</v>
      </c>
      <c r="DQ1434" t="b">
        <v>0</v>
      </c>
      <c r="DR1434" t="b">
        <v>0</v>
      </c>
      <c r="DS1434" t="b">
        <v>0</v>
      </c>
      <c r="DT1434" t="b">
        <v>0</v>
      </c>
      <c r="DU1434" t="b">
        <v>1</v>
      </c>
      <c r="DV1434" t="b">
        <v>0</v>
      </c>
      <c r="DW1434">
        <v>0</v>
      </c>
      <c r="DX1434" t="b">
        <v>0</v>
      </c>
      <c r="DY1434" t="b">
        <v>0</v>
      </c>
      <c r="DZ1434" t="b">
        <v>0</v>
      </c>
      <c r="EA1434" t="b">
        <v>0</v>
      </c>
      <c r="EB1434" t="b">
        <v>0</v>
      </c>
      <c r="EC1434" t="b">
        <v>0</v>
      </c>
      <c r="ED1434" t="b">
        <v>0</v>
      </c>
      <c r="EE1434" t="b">
        <v>1</v>
      </c>
      <c r="EF1434" t="b">
        <v>0</v>
      </c>
      <c r="EG1434" t="b" cm="1">
        <v>0</v>
      </c>
      <c r="EH1434" t="b">
        <v>0</v>
      </c>
      <c r="EI1434" t="b">
        <v>0</v>
      </c>
      <c r="EJ1434" t="b">
        <v>1</v>
      </c>
      <c r="EK1434" t="s">
        <v>1956</v>
      </c>
      <c r="EL1434">
        <v>1</v>
      </c>
      <c r="EM1434">
        <v>0</v>
      </c>
      <c r="EN1434" t="b">
        <v>1</v>
      </c>
    </row>
    <row r="1435" spans="1:144" ht="15.75">
      <c r="A1435"/>
      <c r="B1435" t="s">
        <v>4405</v>
      </c>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s="108" t="s">
        <v>43</v>
      </c>
      <c r="AP1435" t="s">
        <v>2868</v>
      </c>
      <c r="AQ1435">
        <v>137</v>
      </c>
      <c r="AR1435" t="s">
        <v>1547</v>
      </c>
      <c r="AS1435" t="s">
        <v>1547</v>
      </c>
      <c r="AT1435" t="e">
        <v>#N/A</v>
      </c>
      <c r="AU1435" t="s">
        <v>1547</v>
      </c>
      <c r="AV1435" t="s">
        <v>1744</v>
      </c>
      <c r="AW1435" t="s">
        <v>1744</v>
      </c>
      <c r="AX1435" t="s">
        <v>1740</v>
      </c>
      <c r="AY1435" t="s">
        <v>1744</v>
      </c>
      <c r="AZ1435" t="s">
        <v>1547</v>
      </c>
      <c r="BA1435" t="s">
        <v>1953</v>
      </c>
      <c r="BB1435" t="s">
        <v>1547</v>
      </c>
      <c r="BC1435" t="s">
        <v>1547</v>
      </c>
      <c r="BD1435" t="s">
        <v>1547</v>
      </c>
      <c r="BE1435" t="s">
        <v>4421</v>
      </c>
      <c r="BF1435">
        <v>1013</v>
      </c>
      <c r="BG1435">
        <v>1346</v>
      </c>
      <c r="BH1435">
        <v>0</v>
      </c>
      <c r="BI1435" t="s">
        <v>1547</v>
      </c>
      <c r="BJ1435">
        <v>0</v>
      </c>
      <c r="BK1435">
        <v>0</v>
      </c>
      <c r="BL1435">
        <v>2</v>
      </c>
      <c r="BM1435" t="s">
        <v>1739</v>
      </c>
      <c r="BN1435" t="s">
        <v>4422</v>
      </c>
      <c r="BO1435" t="s">
        <v>10331</v>
      </c>
      <c r="BP1435" t="e" cm="1">
        <v>#N/A</v>
      </c>
      <c r="BQ1435" t="s">
        <v>1547</v>
      </c>
      <c r="BR1435" t="s">
        <v>1954</v>
      </c>
      <c r="BS1435">
        <v>154</v>
      </c>
      <c r="BT1435" t="s">
        <v>8325</v>
      </c>
      <c r="BU1435" t="s">
        <v>16397</v>
      </c>
      <c r="BV1435">
        <v>0</v>
      </c>
      <c r="BW1435" t="s">
        <v>1744</v>
      </c>
      <c r="BX1435" t="s">
        <v>1744</v>
      </c>
      <c r="BY1435" t="s">
        <v>1744</v>
      </c>
      <c r="BZ1435" t="s">
        <v>1547</v>
      </c>
      <c r="CA1435" t="s">
        <v>1744</v>
      </c>
      <c r="CB1435" t="s">
        <v>1547</v>
      </c>
      <c r="CC1435"/>
      <c r="CD1435" t="s">
        <v>998</v>
      </c>
      <c r="CE1435">
        <v>0</v>
      </c>
      <c r="CF1435" t="s">
        <v>10358</v>
      </c>
      <c r="CG1435" t="s">
        <v>10359</v>
      </c>
      <c r="CH1435">
        <v>0</v>
      </c>
      <c r="CI1435" t="s">
        <v>1547</v>
      </c>
      <c r="CJ1435" t="s">
        <v>1547</v>
      </c>
      <c r="CK1435" t="s">
        <v>4405</v>
      </c>
      <c r="CL1435"/>
      <c r="CM1435"/>
      <c r="CN1435" t="s">
        <v>1547</v>
      </c>
      <c r="CO1435" t="s">
        <v>1547</v>
      </c>
      <c r="CP1435" t="s">
        <v>1547</v>
      </c>
      <c r="CQ1435" t="s">
        <v>1547</v>
      </c>
      <c r="CR1435" t="s">
        <v>1547</v>
      </c>
      <c r="CS1435">
        <v>0</v>
      </c>
      <c r="CT1435" t="s">
        <v>1547</v>
      </c>
      <c r="CU1435" t="s">
        <v>1547</v>
      </c>
      <c r="CV1435" t="s">
        <v>1547</v>
      </c>
      <c r="CW1435" t="s">
        <v>1547</v>
      </c>
      <c r="CX1435" t="s">
        <v>1547</v>
      </c>
      <c r="CY1435">
        <v>1433</v>
      </c>
      <c r="CZ1435" t="s">
        <v>11697</v>
      </c>
      <c r="DA1435" t="s">
        <v>1547</v>
      </c>
      <c r="DB1435" t="s">
        <v>1881</v>
      </c>
      <c r="DC1435" t="s">
        <v>1882</v>
      </c>
      <c r="DD1435" t="s">
        <v>1547</v>
      </c>
      <c r="DE1435" t="s">
        <v>1547</v>
      </c>
      <c r="DF1435">
        <v>0</v>
      </c>
      <c r="DG1435" t="s">
        <v>1547</v>
      </c>
      <c r="DH1435" t="s">
        <v>1547</v>
      </c>
      <c r="DI1435" t="s">
        <v>1892</v>
      </c>
      <c r="DJ1435" t="e">
        <v>#N/A</v>
      </c>
      <c r="DK1435"/>
      <c r="DL1435" t="s">
        <v>1892</v>
      </c>
      <c r="DM1435">
        <v>9</v>
      </c>
      <c r="DN1435" t="s">
        <v>1883</v>
      </c>
      <c r="DO1435" t="s">
        <v>4405</v>
      </c>
      <c r="DP1435" t="b">
        <v>1</v>
      </c>
      <c r="DQ1435" t="b">
        <v>0</v>
      </c>
      <c r="DR1435" t="b">
        <v>0</v>
      </c>
      <c r="DS1435" t="b">
        <v>0</v>
      </c>
      <c r="DT1435" t="b">
        <v>0</v>
      </c>
      <c r="DU1435" t="b">
        <v>1</v>
      </c>
      <c r="DV1435" t="b">
        <v>0</v>
      </c>
      <c r="DW1435">
        <v>0</v>
      </c>
      <c r="DX1435" t="b">
        <v>0</v>
      </c>
      <c r="DY1435" t="b">
        <v>0</v>
      </c>
      <c r="DZ1435" t="b">
        <v>0</v>
      </c>
      <c r="EA1435" t="b">
        <v>0</v>
      </c>
      <c r="EB1435" t="b">
        <v>0</v>
      </c>
      <c r="EC1435" t="b">
        <v>0</v>
      </c>
      <c r="ED1435" t="b">
        <v>0</v>
      </c>
      <c r="EE1435" t="b">
        <v>1</v>
      </c>
      <c r="EF1435" t="b">
        <v>0</v>
      </c>
      <c r="EG1435" t="b" cm="1">
        <v>0</v>
      </c>
      <c r="EH1435" t="b">
        <v>0</v>
      </c>
      <c r="EI1435" t="b">
        <v>0</v>
      </c>
      <c r="EJ1435" t="b">
        <v>1</v>
      </c>
      <c r="EK1435" t="s">
        <v>1956</v>
      </c>
      <c r="EL1435">
        <v>1</v>
      </c>
      <c r="EM1435">
        <v>0</v>
      </c>
      <c r="EN1435" t="b">
        <v>1</v>
      </c>
    </row>
    <row r="1436" spans="1:144" ht="15.75">
      <c r="A1436"/>
      <c r="B1436" t="s">
        <v>4405</v>
      </c>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s="108" t="s">
        <v>43</v>
      </c>
      <c r="AP1436" t="s">
        <v>2868</v>
      </c>
      <c r="AQ1436">
        <v>138</v>
      </c>
      <c r="AR1436" t="s">
        <v>1547</v>
      </c>
      <c r="AS1436" t="s">
        <v>1547</v>
      </c>
      <c r="AT1436" t="e">
        <v>#N/A</v>
      </c>
      <c r="AU1436" t="s">
        <v>1547</v>
      </c>
      <c r="AV1436" t="s">
        <v>1744</v>
      </c>
      <c r="AW1436" t="s">
        <v>1744</v>
      </c>
      <c r="AX1436" t="s">
        <v>1740</v>
      </c>
      <c r="AY1436" t="s">
        <v>1744</v>
      </c>
      <c r="AZ1436" t="s">
        <v>1547</v>
      </c>
      <c r="BA1436" t="s">
        <v>1953</v>
      </c>
      <c r="BB1436" t="s">
        <v>1547</v>
      </c>
      <c r="BC1436" t="s">
        <v>1547</v>
      </c>
      <c r="BD1436" t="s">
        <v>1547</v>
      </c>
      <c r="BE1436" t="s">
        <v>4421</v>
      </c>
      <c r="BF1436">
        <v>1013</v>
      </c>
      <c r="BG1436">
        <v>1346</v>
      </c>
      <c r="BH1436">
        <v>0</v>
      </c>
      <c r="BI1436" t="s">
        <v>1547</v>
      </c>
      <c r="BJ1436">
        <v>0</v>
      </c>
      <c r="BK1436">
        <v>0</v>
      </c>
      <c r="BL1436">
        <v>2</v>
      </c>
      <c r="BM1436" t="s">
        <v>1739</v>
      </c>
      <c r="BN1436" t="s">
        <v>4422</v>
      </c>
      <c r="BO1436" t="s">
        <v>10331</v>
      </c>
      <c r="BP1436" t="e" cm="1">
        <v>#N/A</v>
      </c>
      <c r="BQ1436" t="s">
        <v>1547</v>
      </c>
      <c r="BR1436" t="s">
        <v>1954</v>
      </c>
      <c r="BS1436">
        <v>155</v>
      </c>
      <c r="BT1436" t="s">
        <v>8329</v>
      </c>
      <c r="BU1436" t="s">
        <v>16398</v>
      </c>
      <c r="BV1436">
        <v>0</v>
      </c>
      <c r="BW1436" t="s">
        <v>1744</v>
      </c>
      <c r="BX1436" t="s">
        <v>1744</v>
      </c>
      <c r="BY1436" t="s">
        <v>1744</v>
      </c>
      <c r="BZ1436" t="s">
        <v>1547</v>
      </c>
      <c r="CA1436" t="s">
        <v>1744</v>
      </c>
      <c r="CB1436" t="s">
        <v>1547</v>
      </c>
      <c r="CC1436"/>
      <c r="CD1436" t="s">
        <v>998</v>
      </c>
      <c r="CE1436">
        <v>0</v>
      </c>
      <c r="CF1436" t="s">
        <v>10358</v>
      </c>
      <c r="CG1436" t="s">
        <v>10359</v>
      </c>
      <c r="CH1436">
        <v>0</v>
      </c>
      <c r="CI1436" t="s">
        <v>1547</v>
      </c>
      <c r="CJ1436" t="s">
        <v>1547</v>
      </c>
      <c r="CK1436" t="s">
        <v>4405</v>
      </c>
      <c r="CL1436"/>
      <c r="CM1436"/>
      <c r="CN1436" t="s">
        <v>1547</v>
      </c>
      <c r="CO1436" t="s">
        <v>1547</v>
      </c>
      <c r="CP1436" t="s">
        <v>1547</v>
      </c>
      <c r="CQ1436" t="s">
        <v>1547</v>
      </c>
      <c r="CR1436" t="s">
        <v>1547</v>
      </c>
      <c r="CS1436">
        <v>0</v>
      </c>
      <c r="CT1436" t="s">
        <v>1547</v>
      </c>
      <c r="CU1436" t="s">
        <v>1547</v>
      </c>
      <c r="CV1436" t="s">
        <v>1547</v>
      </c>
      <c r="CW1436" t="s">
        <v>1547</v>
      </c>
      <c r="CX1436" t="s">
        <v>1547</v>
      </c>
      <c r="CY1436">
        <v>1434</v>
      </c>
      <c r="CZ1436" t="s">
        <v>11702</v>
      </c>
      <c r="DA1436" t="s">
        <v>1547</v>
      </c>
      <c r="DB1436" t="s">
        <v>1881</v>
      </c>
      <c r="DC1436" t="s">
        <v>1882</v>
      </c>
      <c r="DD1436" t="s">
        <v>1547</v>
      </c>
      <c r="DE1436" t="s">
        <v>1547</v>
      </c>
      <c r="DF1436">
        <v>0</v>
      </c>
      <c r="DG1436" t="s">
        <v>1547</v>
      </c>
      <c r="DH1436" t="s">
        <v>1547</v>
      </c>
      <c r="DI1436" t="s">
        <v>1892</v>
      </c>
      <c r="DJ1436" t="e">
        <v>#N/A</v>
      </c>
      <c r="DK1436"/>
      <c r="DL1436" t="s">
        <v>1892</v>
      </c>
      <c r="DM1436">
        <v>9</v>
      </c>
      <c r="DN1436" t="s">
        <v>1883</v>
      </c>
      <c r="DO1436" t="s">
        <v>4405</v>
      </c>
      <c r="DP1436" t="b">
        <v>1</v>
      </c>
      <c r="DQ1436" t="b">
        <v>0</v>
      </c>
      <c r="DR1436" t="b">
        <v>0</v>
      </c>
      <c r="DS1436" t="b">
        <v>0</v>
      </c>
      <c r="DT1436" t="b">
        <v>0</v>
      </c>
      <c r="DU1436" t="b">
        <v>1</v>
      </c>
      <c r="DV1436" t="b">
        <v>0</v>
      </c>
      <c r="DW1436">
        <v>0</v>
      </c>
      <c r="DX1436" t="b">
        <v>0</v>
      </c>
      <c r="DY1436" t="b">
        <v>0</v>
      </c>
      <c r="DZ1436" t="b">
        <v>0</v>
      </c>
      <c r="EA1436" t="b">
        <v>0</v>
      </c>
      <c r="EB1436" t="b">
        <v>0</v>
      </c>
      <c r="EC1436" t="b">
        <v>0</v>
      </c>
      <c r="ED1436" t="b">
        <v>0</v>
      </c>
      <c r="EE1436" t="b">
        <v>1</v>
      </c>
      <c r="EF1436" t="b">
        <v>0</v>
      </c>
      <c r="EG1436" t="b" cm="1">
        <v>0</v>
      </c>
      <c r="EH1436" t="b">
        <v>0</v>
      </c>
      <c r="EI1436" t="b">
        <v>0</v>
      </c>
      <c r="EJ1436" t="b">
        <v>1</v>
      </c>
      <c r="EK1436" t="s">
        <v>1956</v>
      </c>
      <c r="EL1436">
        <v>1</v>
      </c>
      <c r="EM1436">
        <v>0</v>
      </c>
      <c r="EN1436" t="b">
        <v>1</v>
      </c>
    </row>
    <row r="1437" spans="1:144" ht="15.75">
      <c r="A1437"/>
      <c r="B1437" t="s">
        <v>4405</v>
      </c>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s="108" t="s">
        <v>43</v>
      </c>
      <c r="AP1437" t="s">
        <v>2868</v>
      </c>
      <c r="AQ1437">
        <v>139</v>
      </c>
      <c r="AR1437" t="s">
        <v>1547</v>
      </c>
      <c r="AS1437" t="s">
        <v>1547</v>
      </c>
      <c r="AT1437" t="e">
        <v>#N/A</v>
      </c>
      <c r="AU1437" t="s">
        <v>1547</v>
      </c>
      <c r="AV1437" t="s">
        <v>1744</v>
      </c>
      <c r="AW1437" t="s">
        <v>1744</v>
      </c>
      <c r="AX1437" t="s">
        <v>1740</v>
      </c>
      <c r="AY1437" t="s">
        <v>1744</v>
      </c>
      <c r="AZ1437" t="s">
        <v>1547</v>
      </c>
      <c r="BA1437" t="s">
        <v>1953</v>
      </c>
      <c r="BB1437" t="s">
        <v>1547</v>
      </c>
      <c r="BC1437" t="s">
        <v>1547</v>
      </c>
      <c r="BD1437" t="s">
        <v>1547</v>
      </c>
      <c r="BE1437" t="s">
        <v>4421</v>
      </c>
      <c r="BF1437">
        <v>1013</v>
      </c>
      <c r="BG1437">
        <v>1346</v>
      </c>
      <c r="BH1437">
        <v>0</v>
      </c>
      <c r="BI1437" t="s">
        <v>1547</v>
      </c>
      <c r="BJ1437">
        <v>0</v>
      </c>
      <c r="BK1437">
        <v>0</v>
      </c>
      <c r="BL1437">
        <v>2</v>
      </c>
      <c r="BM1437" t="s">
        <v>1739</v>
      </c>
      <c r="BN1437" t="s">
        <v>4422</v>
      </c>
      <c r="BO1437" t="s">
        <v>10331</v>
      </c>
      <c r="BP1437" t="e" cm="1">
        <v>#N/A</v>
      </c>
      <c r="BQ1437" t="s">
        <v>1547</v>
      </c>
      <c r="BR1437" t="s">
        <v>1954</v>
      </c>
      <c r="BS1437">
        <v>156</v>
      </c>
      <c r="BT1437" t="s">
        <v>8333</v>
      </c>
      <c r="BU1437" t="s">
        <v>16399</v>
      </c>
      <c r="BV1437">
        <v>0</v>
      </c>
      <c r="BW1437" t="s">
        <v>1744</v>
      </c>
      <c r="BX1437" t="s">
        <v>1744</v>
      </c>
      <c r="BY1437" t="s">
        <v>1744</v>
      </c>
      <c r="BZ1437" t="s">
        <v>1547</v>
      </c>
      <c r="CA1437" t="s">
        <v>1744</v>
      </c>
      <c r="CB1437" t="s">
        <v>1547</v>
      </c>
      <c r="CC1437"/>
      <c r="CD1437" t="s">
        <v>998</v>
      </c>
      <c r="CE1437">
        <v>0</v>
      </c>
      <c r="CF1437" t="s">
        <v>10358</v>
      </c>
      <c r="CG1437" t="s">
        <v>10359</v>
      </c>
      <c r="CH1437">
        <v>0</v>
      </c>
      <c r="CI1437" t="s">
        <v>1547</v>
      </c>
      <c r="CJ1437" t="s">
        <v>1547</v>
      </c>
      <c r="CK1437" t="s">
        <v>4405</v>
      </c>
      <c r="CL1437"/>
      <c r="CM1437"/>
      <c r="CN1437" t="s">
        <v>1547</v>
      </c>
      <c r="CO1437" t="s">
        <v>1547</v>
      </c>
      <c r="CP1437" t="s">
        <v>1547</v>
      </c>
      <c r="CQ1437" t="s">
        <v>1547</v>
      </c>
      <c r="CR1437" t="s">
        <v>1547</v>
      </c>
      <c r="CS1437">
        <v>0</v>
      </c>
      <c r="CT1437" t="s">
        <v>1547</v>
      </c>
      <c r="CU1437" t="s">
        <v>1547</v>
      </c>
      <c r="CV1437" t="s">
        <v>1547</v>
      </c>
      <c r="CW1437" t="s">
        <v>1547</v>
      </c>
      <c r="CX1437" t="s">
        <v>1547</v>
      </c>
      <c r="CY1437">
        <v>1435</v>
      </c>
      <c r="CZ1437" t="s">
        <v>11707</v>
      </c>
      <c r="DA1437" t="s">
        <v>1547</v>
      </c>
      <c r="DB1437" t="s">
        <v>1881</v>
      </c>
      <c r="DC1437" t="s">
        <v>1882</v>
      </c>
      <c r="DD1437" t="s">
        <v>1547</v>
      </c>
      <c r="DE1437" t="s">
        <v>1547</v>
      </c>
      <c r="DF1437">
        <v>0</v>
      </c>
      <c r="DG1437" t="s">
        <v>1547</v>
      </c>
      <c r="DH1437" t="s">
        <v>1547</v>
      </c>
      <c r="DI1437" t="s">
        <v>1892</v>
      </c>
      <c r="DJ1437" t="e">
        <v>#N/A</v>
      </c>
      <c r="DK1437"/>
      <c r="DL1437" t="s">
        <v>1892</v>
      </c>
      <c r="DM1437">
        <v>9</v>
      </c>
      <c r="DN1437" t="s">
        <v>1883</v>
      </c>
      <c r="DO1437" t="s">
        <v>4405</v>
      </c>
      <c r="DP1437" t="b">
        <v>1</v>
      </c>
      <c r="DQ1437" t="b">
        <v>0</v>
      </c>
      <c r="DR1437" t="b">
        <v>0</v>
      </c>
      <c r="DS1437" t="b">
        <v>0</v>
      </c>
      <c r="DT1437" t="b">
        <v>0</v>
      </c>
      <c r="DU1437" t="b">
        <v>1</v>
      </c>
      <c r="DV1437" t="b">
        <v>0</v>
      </c>
      <c r="DW1437">
        <v>0</v>
      </c>
      <c r="DX1437" t="b">
        <v>0</v>
      </c>
      <c r="DY1437" t="b">
        <v>0</v>
      </c>
      <c r="DZ1437" t="b">
        <v>0</v>
      </c>
      <c r="EA1437" t="b">
        <v>0</v>
      </c>
      <c r="EB1437" t="b">
        <v>0</v>
      </c>
      <c r="EC1437" t="b">
        <v>0</v>
      </c>
      <c r="ED1437" t="b">
        <v>0</v>
      </c>
      <c r="EE1437" t="b">
        <v>1</v>
      </c>
      <c r="EF1437" t="b">
        <v>0</v>
      </c>
      <c r="EG1437" t="b" cm="1">
        <v>0</v>
      </c>
      <c r="EH1437" t="b">
        <v>0</v>
      </c>
      <c r="EI1437" t="b">
        <v>0</v>
      </c>
      <c r="EJ1437" t="b">
        <v>1</v>
      </c>
      <c r="EK1437" t="s">
        <v>1956</v>
      </c>
      <c r="EL1437">
        <v>1</v>
      </c>
      <c r="EM1437">
        <v>0</v>
      </c>
      <c r="EN1437" t="b">
        <v>1</v>
      </c>
    </row>
    <row r="1438" spans="1:144" ht="15.75">
      <c r="A1438"/>
      <c r="B1438" t="s">
        <v>4405</v>
      </c>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s="108" t="s">
        <v>43</v>
      </c>
      <c r="AP1438" t="s">
        <v>2868</v>
      </c>
      <c r="AQ1438">
        <v>140</v>
      </c>
      <c r="AR1438" t="s">
        <v>1547</v>
      </c>
      <c r="AS1438" t="s">
        <v>1547</v>
      </c>
      <c r="AT1438" t="e">
        <v>#N/A</v>
      </c>
      <c r="AU1438" t="s">
        <v>1547</v>
      </c>
      <c r="AV1438" t="s">
        <v>1744</v>
      </c>
      <c r="AW1438" t="s">
        <v>1744</v>
      </c>
      <c r="AX1438" t="s">
        <v>1740</v>
      </c>
      <c r="AY1438" t="s">
        <v>1744</v>
      </c>
      <c r="AZ1438" t="s">
        <v>1547</v>
      </c>
      <c r="BA1438" t="s">
        <v>1953</v>
      </c>
      <c r="BB1438" t="s">
        <v>1547</v>
      </c>
      <c r="BC1438" t="s">
        <v>1547</v>
      </c>
      <c r="BD1438" t="s">
        <v>1547</v>
      </c>
      <c r="BE1438" t="s">
        <v>4421</v>
      </c>
      <c r="BF1438">
        <v>1013</v>
      </c>
      <c r="BG1438">
        <v>1346</v>
      </c>
      <c r="BH1438">
        <v>0</v>
      </c>
      <c r="BI1438" t="s">
        <v>1547</v>
      </c>
      <c r="BJ1438">
        <v>0</v>
      </c>
      <c r="BK1438">
        <v>0</v>
      </c>
      <c r="BL1438">
        <v>2</v>
      </c>
      <c r="BM1438" t="s">
        <v>1739</v>
      </c>
      <c r="BN1438" t="s">
        <v>4422</v>
      </c>
      <c r="BO1438" t="s">
        <v>10331</v>
      </c>
      <c r="BP1438" t="e" cm="1">
        <v>#N/A</v>
      </c>
      <c r="BQ1438" t="s">
        <v>1547</v>
      </c>
      <c r="BR1438" t="s">
        <v>1954</v>
      </c>
      <c r="BS1438">
        <v>157</v>
      </c>
      <c r="BT1438" t="s">
        <v>8337</v>
      </c>
      <c r="BU1438" t="s">
        <v>16400</v>
      </c>
      <c r="BV1438">
        <v>0</v>
      </c>
      <c r="BW1438" t="s">
        <v>1744</v>
      </c>
      <c r="BX1438" t="s">
        <v>1744</v>
      </c>
      <c r="BY1438" t="s">
        <v>1744</v>
      </c>
      <c r="BZ1438" t="s">
        <v>1547</v>
      </c>
      <c r="CA1438" t="s">
        <v>1744</v>
      </c>
      <c r="CB1438" t="s">
        <v>1547</v>
      </c>
      <c r="CC1438"/>
      <c r="CD1438" t="s">
        <v>998</v>
      </c>
      <c r="CE1438">
        <v>0</v>
      </c>
      <c r="CF1438" t="s">
        <v>10358</v>
      </c>
      <c r="CG1438" t="s">
        <v>10359</v>
      </c>
      <c r="CH1438">
        <v>0</v>
      </c>
      <c r="CI1438" t="s">
        <v>1547</v>
      </c>
      <c r="CJ1438" t="s">
        <v>1547</v>
      </c>
      <c r="CK1438" t="s">
        <v>4405</v>
      </c>
      <c r="CL1438"/>
      <c r="CM1438"/>
      <c r="CN1438" t="s">
        <v>1547</v>
      </c>
      <c r="CO1438" t="s">
        <v>1547</v>
      </c>
      <c r="CP1438" t="s">
        <v>1547</v>
      </c>
      <c r="CQ1438" t="s">
        <v>1547</v>
      </c>
      <c r="CR1438" t="s">
        <v>1547</v>
      </c>
      <c r="CS1438">
        <v>0</v>
      </c>
      <c r="CT1438" t="s">
        <v>1547</v>
      </c>
      <c r="CU1438" t="s">
        <v>1547</v>
      </c>
      <c r="CV1438" t="s">
        <v>1547</v>
      </c>
      <c r="CW1438" t="s">
        <v>1547</v>
      </c>
      <c r="CX1438" t="s">
        <v>1547</v>
      </c>
      <c r="CY1438">
        <v>1436</v>
      </c>
      <c r="CZ1438" t="s">
        <v>11710</v>
      </c>
      <c r="DA1438" t="s">
        <v>1547</v>
      </c>
      <c r="DB1438" t="s">
        <v>1881</v>
      </c>
      <c r="DC1438" t="s">
        <v>1882</v>
      </c>
      <c r="DD1438" t="s">
        <v>1547</v>
      </c>
      <c r="DE1438" t="s">
        <v>1547</v>
      </c>
      <c r="DF1438">
        <v>0</v>
      </c>
      <c r="DG1438" t="s">
        <v>1547</v>
      </c>
      <c r="DH1438" t="s">
        <v>1547</v>
      </c>
      <c r="DI1438" t="s">
        <v>1892</v>
      </c>
      <c r="DJ1438" t="e">
        <v>#N/A</v>
      </c>
      <c r="DK1438"/>
      <c r="DL1438" t="s">
        <v>1892</v>
      </c>
      <c r="DM1438">
        <v>9</v>
      </c>
      <c r="DN1438" t="s">
        <v>1883</v>
      </c>
      <c r="DO1438" t="s">
        <v>4405</v>
      </c>
      <c r="DP1438" t="b">
        <v>1</v>
      </c>
      <c r="DQ1438" t="b">
        <v>0</v>
      </c>
      <c r="DR1438" t="b">
        <v>0</v>
      </c>
      <c r="DS1438" t="b">
        <v>0</v>
      </c>
      <c r="DT1438" t="b">
        <v>0</v>
      </c>
      <c r="DU1438" t="b">
        <v>1</v>
      </c>
      <c r="DV1438" t="b">
        <v>0</v>
      </c>
      <c r="DW1438">
        <v>0</v>
      </c>
      <c r="DX1438" t="b">
        <v>0</v>
      </c>
      <c r="DY1438" t="b">
        <v>0</v>
      </c>
      <c r="DZ1438" t="b">
        <v>0</v>
      </c>
      <c r="EA1438" t="b">
        <v>0</v>
      </c>
      <c r="EB1438" t="b">
        <v>0</v>
      </c>
      <c r="EC1438" t="b">
        <v>0</v>
      </c>
      <c r="ED1438" t="b">
        <v>0</v>
      </c>
      <c r="EE1438" t="b">
        <v>1</v>
      </c>
      <c r="EF1438" t="b">
        <v>0</v>
      </c>
      <c r="EG1438" t="b" cm="1">
        <v>0</v>
      </c>
      <c r="EH1438" t="b">
        <v>0</v>
      </c>
      <c r="EI1438" t="b">
        <v>0</v>
      </c>
      <c r="EJ1438" t="b">
        <v>1</v>
      </c>
      <c r="EK1438" t="s">
        <v>1956</v>
      </c>
      <c r="EL1438">
        <v>1</v>
      </c>
      <c r="EM1438">
        <v>0</v>
      </c>
      <c r="EN1438" t="b">
        <v>1</v>
      </c>
    </row>
    <row r="1439" spans="1:144" ht="15.75">
      <c r="A1439"/>
      <c r="B1439" t="s">
        <v>4405</v>
      </c>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s="108" t="s">
        <v>43</v>
      </c>
      <c r="AP1439" t="s">
        <v>2868</v>
      </c>
      <c r="AQ1439">
        <v>141</v>
      </c>
      <c r="AR1439" t="s">
        <v>1547</v>
      </c>
      <c r="AS1439" t="s">
        <v>1547</v>
      </c>
      <c r="AT1439" t="e">
        <v>#N/A</v>
      </c>
      <c r="AU1439" t="s">
        <v>1547</v>
      </c>
      <c r="AV1439" t="s">
        <v>1744</v>
      </c>
      <c r="AW1439" t="s">
        <v>1744</v>
      </c>
      <c r="AX1439" t="s">
        <v>1740</v>
      </c>
      <c r="AY1439" t="s">
        <v>1744</v>
      </c>
      <c r="AZ1439" t="s">
        <v>1547</v>
      </c>
      <c r="BA1439" t="s">
        <v>1953</v>
      </c>
      <c r="BB1439" t="s">
        <v>1547</v>
      </c>
      <c r="BC1439" t="s">
        <v>1547</v>
      </c>
      <c r="BD1439" t="s">
        <v>1547</v>
      </c>
      <c r="BE1439" t="s">
        <v>4421</v>
      </c>
      <c r="BF1439">
        <v>1013</v>
      </c>
      <c r="BG1439">
        <v>1346</v>
      </c>
      <c r="BH1439">
        <v>0</v>
      </c>
      <c r="BI1439" t="s">
        <v>1547</v>
      </c>
      <c r="BJ1439">
        <v>0</v>
      </c>
      <c r="BK1439">
        <v>0</v>
      </c>
      <c r="BL1439">
        <v>2</v>
      </c>
      <c r="BM1439" t="s">
        <v>1739</v>
      </c>
      <c r="BN1439" t="s">
        <v>4422</v>
      </c>
      <c r="BO1439" t="s">
        <v>10331</v>
      </c>
      <c r="BP1439" t="e" cm="1">
        <v>#N/A</v>
      </c>
      <c r="BQ1439" t="s">
        <v>1547</v>
      </c>
      <c r="BR1439" t="s">
        <v>1954</v>
      </c>
      <c r="BS1439">
        <v>158</v>
      </c>
      <c r="BT1439" t="s">
        <v>8341</v>
      </c>
      <c r="BU1439" t="s">
        <v>16401</v>
      </c>
      <c r="BV1439">
        <v>0</v>
      </c>
      <c r="BW1439" t="s">
        <v>1744</v>
      </c>
      <c r="BX1439" t="s">
        <v>1744</v>
      </c>
      <c r="BY1439" t="s">
        <v>1744</v>
      </c>
      <c r="BZ1439" t="s">
        <v>1547</v>
      </c>
      <c r="CA1439" t="s">
        <v>1744</v>
      </c>
      <c r="CB1439" t="s">
        <v>1547</v>
      </c>
      <c r="CC1439"/>
      <c r="CD1439" t="s">
        <v>998</v>
      </c>
      <c r="CE1439">
        <v>0</v>
      </c>
      <c r="CF1439" t="s">
        <v>10358</v>
      </c>
      <c r="CG1439" t="s">
        <v>10359</v>
      </c>
      <c r="CH1439">
        <v>0</v>
      </c>
      <c r="CI1439" t="s">
        <v>1547</v>
      </c>
      <c r="CJ1439" t="s">
        <v>1547</v>
      </c>
      <c r="CK1439" t="s">
        <v>4405</v>
      </c>
      <c r="CL1439"/>
      <c r="CM1439"/>
      <c r="CN1439" t="s">
        <v>1547</v>
      </c>
      <c r="CO1439" t="s">
        <v>1547</v>
      </c>
      <c r="CP1439" t="s">
        <v>1547</v>
      </c>
      <c r="CQ1439" t="s">
        <v>1547</v>
      </c>
      <c r="CR1439" t="s">
        <v>1547</v>
      </c>
      <c r="CS1439">
        <v>0</v>
      </c>
      <c r="CT1439" t="s">
        <v>1547</v>
      </c>
      <c r="CU1439" t="s">
        <v>1547</v>
      </c>
      <c r="CV1439" t="s">
        <v>1547</v>
      </c>
      <c r="CW1439" t="s">
        <v>1547</v>
      </c>
      <c r="CX1439" t="s">
        <v>1547</v>
      </c>
      <c r="CY1439">
        <v>1437</v>
      </c>
      <c r="CZ1439" t="s">
        <v>11713</v>
      </c>
      <c r="DA1439" t="s">
        <v>1547</v>
      </c>
      <c r="DB1439" t="s">
        <v>1881</v>
      </c>
      <c r="DC1439" t="s">
        <v>1882</v>
      </c>
      <c r="DD1439" t="s">
        <v>1547</v>
      </c>
      <c r="DE1439" t="s">
        <v>1547</v>
      </c>
      <c r="DF1439">
        <v>0</v>
      </c>
      <c r="DG1439" t="s">
        <v>1547</v>
      </c>
      <c r="DH1439" t="s">
        <v>1547</v>
      </c>
      <c r="DI1439" t="s">
        <v>1892</v>
      </c>
      <c r="DJ1439" t="e">
        <v>#N/A</v>
      </c>
      <c r="DK1439"/>
      <c r="DL1439" t="s">
        <v>1892</v>
      </c>
      <c r="DM1439">
        <v>9</v>
      </c>
      <c r="DN1439" t="s">
        <v>1883</v>
      </c>
      <c r="DO1439" t="s">
        <v>4405</v>
      </c>
      <c r="DP1439" t="b">
        <v>1</v>
      </c>
      <c r="DQ1439" t="b">
        <v>0</v>
      </c>
      <c r="DR1439" t="b">
        <v>0</v>
      </c>
      <c r="DS1439" t="b">
        <v>0</v>
      </c>
      <c r="DT1439" t="b">
        <v>0</v>
      </c>
      <c r="DU1439" t="b">
        <v>1</v>
      </c>
      <c r="DV1439" t="b">
        <v>0</v>
      </c>
      <c r="DW1439">
        <v>0</v>
      </c>
      <c r="DX1439" t="b">
        <v>0</v>
      </c>
      <c r="DY1439" t="b">
        <v>0</v>
      </c>
      <c r="DZ1439" t="b">
        <v>0</v>
      </c>
      <c r="EA1439" t="b">
        <v>0</v>
      </c>
      <c r="EB1439" t="b">
        <v>0</v>
      </c>
      <c r="EC1439" t="b">
        <v>0</v>
      </c>
      <c r="ED1439" t="b">
        <v>0</v>
      </c>
      <c r="EE1439" t="b">
        <v>1</v>
      </c>
      <c r="EF1439" t="b">
        <v>0</v>
      </c>
      <c r="EG1439" t="b" cm="1">
        <v>0</v>
      </c>
      <c r="EH1439" t="b">
        <v>0</v>
      </c>
      <c r="EI1439" t="b">
        <v>0</v>
      </c>
      <c r="EJ1439" t="b">
        <v>1</v>
      </c>
      <c r="EK1439" t="s">
        <v>1956</v>
      </c>
      <c r="EL1439">
        <v>1</v>
      </c>
      <c r="EM1439">
        <v>0</v>
      </c>
      <c r="EN1439" t="b">
        <v>1</v>
      </c>
    </row>
    <row r="1440" spans="1:144" ht="15.75">
      <c r="A1440"/>
      <c r="B1440" t="s">
        <v>4405</v>
      </c>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s="108" t="s">
        <v>43</v>
      </c>
      <c r="AP1440" t="s">
        <v>2868</v>
      </c>
      <c r="AQ1440">
        <v>142</v>
      </c>
      <c r="AR1440" t="s">
        <v>1547</v>
      </c>
      <c r="AS1440" t="s">
        <v>1547</v>
      </c>
      <c r="AT1440" t="e">
        <v>#N/A</v>
      </c>
      <c r="AU1440" t="s">
        <v>1547</v>
      </c>
      <c r="AV1440" t="s">
        <v>1744</v>
      </c>
      <c r="AW1440" t="s">
        <v>1744</v>
      </c>
      <c r="AX1440" t="s">
        <v>1740</v>
      </c>
      <c r="AY1440" t="s">
        <v>1744</v>
      </c>
      <c r="AZ1440" t="s">
        <v>1547</v>
      </c>
      <c r="BA1440" t="s">
        <v>1953</v>
      </c>
      <c r="BB1440" t="s">
        <v>1547</v>
      </c>
      <c r="BC1440" t="s">
        <v>1547</v>
      </c>
      <c r="BD1440" t="s">
        <v>1547</v>
      </c>
      <c r="BE1440" t="s">
        <v>4421</v>
      </c>
      <c r="BF1440">
        <v>1013</v>
      </c>
      <c r="BG1440">
        <v>1346</v>
      </c>
      <c r="BH1440">
        <v>0</v>
      </c>
      <c r="BI1440" t="s">
        <v>1547</v>
      </c>
      <c r="BJ1440">
        <v>0</v>
      </c>
      <c r="BK1440">
        <v>0</v>
      </c>
      <c r="BL1440">
        <v>2</v>
      </c>
      <c r="BM1440" t="s">
        <v>1739</v>
      </c>
      <c r="BN1440" t="s">
        <v>4422</v>
      </c>
      <c r="BO1440" t="s">
        <v>10331</v>
      </c>
      <c r="BP1440" t="e" cm="1">
        <v>#N/A</v>
      </c>
      <c r="BQ1440" t="s">
        <v>1547</v>
      </c>
      <c r="BR1440" t="s">
        <v>1954</v>
      </c>
      <c r="BS1440">
        <v>159</v>
      </c>
      <c r="BT1440" t="s">
        <v>8345</v>
      </c>
      <c r="BU1440" t="s">
        <v>16402</v>
      </c>
      <c r="BV1440">
        <v>0</v>
      </c>
      <c r="BW1440" t="s">
        <v>1744</v>
      </c>
      <c r="BX1440" t="s">
        <v>1744</v>
      </c>
      <c r="BY1440" t="s">
        <v>1744</v>
      </c>
      <c r="BZ1440" t="s">
        <v>1547</v>
      </c>
      <c r="CA1440" t="s">
        <v>1744</v>
      </c>
      <c r="CB1440" t="s">
        <v>1547</v>
      </c>
      <c r="CC1440"/>
      <c r="CD1440" t="s">
        <v>998</v>
      </c>
      <c r="CE1440">
        <v>0</v>
      </c>
      <c r="CF1440" t="s">
        <v>10358</v>
      </c>
      <c r="CG1440" t="s">
        <v>10359</v>
      </c>
      <c r="CH1440">
        <v>0</v>
      </c>
      <c r="CI1440" t="s">
        <v>1547</v>
      </c>
      <c r="CJ1440" t="s">
        <v>1547</v>
      </c>
      <c r="CK1440" t="s">
        <v>4405</v>
      </c>
      <c r="CL1440"/>
      <c r="CM1440"/>
      <c r="CN1440" t="s">
        <v>1547</v>
      </c>
      <c r="CO1440" t="s">
        <v>1547</v>
      </c>
      <c r="CP1440" t="s">
        <v>1547</v>
      </c>
      <c r="CQ1440" t="s">
        <v>1547</v>
      </c>
      <c r="CR1440" t="s">
        <v>1547</v>
      </c>
      <c r="CS1440">
        <v>0</v>
      </c>
      <c r="CT1440" t="s">
        <v>1547</v>
      </c>
      <c r="CU1440" t="s">
        <v>1547</v>
      </c>
      <c r="CV1440" t="s">
        <v>1547</v>
      </c>
      <c r="CW1440" t="s">
        <v>1547</v>
      </c>
      <c r="CX1440" t="s">
        <v>1547</v>
      </c>
      <c r="CY1440">
        <v>1438</v>
      </c>
      <c r="CZ1440" t="s">
        <v>11716</v>
      </c>
      <c r="DA1440" t="s">
        <v>1547</v>
      </c>
      <c r="DB1440" t="s">
        <v>1881</v>
      </c>
      <c r="DC1440" t="s">
        <v>1882</v>
      </c>
      <c r="DD1440" t="s">
        <v>1547</v>
      </c>
      <c r="DE1440" t="s">
        <v>1547</v>
      </c>
      <c r="DF1440">
        <v>0</v>
      </c>
      <c r="DG1440" t="s">
        <v>1547</v>
      </c>
      <c r="DH1440" t="s">
        <v>1547</v>
      </c>
      <c r="DI1440" t="s">
        <v>1892</v>
      </c>
      <c r="DJ1440" t="e">
        <v>#N/A</v>
      </c>
      <c r="DK1440"/>
      <c r="DL1440" t="s">
        <v>1892</v>
      </c>
      <c r="DM1440">
        <v>9</v>
      </c>
      <c r="DN1440" t="s">
        <v>1883</v>
      </c>
      <c r="DO1440" t="s">
        <v>4405</v>
      </c>
      <c r="DP1440" t="b">
        <v>1</v>
      </c>
      <c r="DQ1440" t="b">
        <v>0</v>
      </c>
      <c r="DR1440" t="b">
        <v>0</v>
      </c>
      <c r="DS1440" t="b">
        <v>0</v>
      </c>
      <c r="DT1440" t="b">
        <v>0</v>
      </c>
      <c r="DU1440" t="b">
        <v>1</v>
      </c>
      <c r="DV1440" t="b">
        <v>0</v>
      </c>
      <c r="DW1440">
        <v>0</v>
      </c>
      <c r="DX1440" t="b">
        <v>0</v>
      </c>
      <c r="DY1440" t="b">
        <v>0</v>
      </c>
      <c r="DZ1440" t="b">
        <v>0</v>
      </c>
      <c r="EA1440" t="b">
        <v>0</v>
      </c>
      <c r="EB1440" t="b">
        <v>0</v>
      </c>
      <c r="EC1440" t="b">
        <v>0</v>
      </c>
      <c r="ED1440" t="b">
        <v>0</v>
      </c>
      <c r="EE1440" t="b">
        <v>1</v>
      </c>
      <c r="EF1440" t="b">
        <v>0</v>
      </c>
      <c r="EG1440" t="b" cm="1">
        <v>0</v>
      </c>
      <c r="EH1440" t="b">
        <v>0</v>
      </c>
      <c r="EI1440" t="b">
        <v>0</v>
      </c>
      <c r="EJ1440" t="b">
        <v>1</v>
      </c>
      <c r="EK1440" t="s">
        <v>1956</v>
      </c>
      <c r="EL1440">
        <v>1</v>
      </c>
      <c r="EM1440">
        <v>0</v>
      </c>
      <c r="EN1440" t="b">
        <v>1</v>
      </c>
    </row>
    <row r="1441" spans="1:144" ht="15.75">
      <c r="A1441"/>
      <c r="B1441" t="s">
        <v>4405</v>
      </c>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s="108" t="s">
        <v>43</v>
      </c>
      <c r="AP1441" t="s">
        <v>2868</v>
      </c>
      <c r="AQ1441">
        <v>143</v>
      </c>
      <c r="AR1441" t="s">
        <v>1547</v>
      </c>
      <c r="AS1441" t="s">
        <v>1547</v>
      </c>
      <c r="AT1441" t="e">
        <v>#N/A</v>
      </c>
      <c r="AU1441" t="s">
        <v>1547</v>
      </c>
      <c r="AV1441" t="s">
        <v>1744</v>
      </c>
      <c r="AW1441" t="s">
        <v>1744</v>
      </c>
      <c r="AX1441" t="s">
        <v>1740</v>
      </c>
      <c r="AY1441" t="s">
        <v>1744</v>
      </c>
      <c r="AZ1441" t="s">
        <v>1547</v>
      </c>
      <c r="BA1441" t="s">
        <v>1953</v>
      </c>
      <c r="BB1441" t="s">
        <v>1547</v>
      </c>
      <c r="BC1441" t="s">
        <v>1547</v>
      </c>
      <c r="BD1441" t="s">
        <v>1547</v>
      </c>
      <c r="BE1441" t="s">
        <v>4421</v>
      </c>
      <c r="BF1441">
        <v>1013</v>
      </c>
      <c r="BG1441">
        <v>1346</v>
      </c>
      <c r="BH1441">
        <v>0</v>
      </c>
      <c r="BI1441" t="s">
        <v>1547</v>
      </c>
      <c r="BJ1441">
        <v>0</v>
      </c>
      <c r="BK1441">
        <v>0</v>
      </c>
      <c r="BL1441">
        <v>2</v>
      </c>
      <c r="BM1441" t="s">
        <v>1739</v>
      </c>
      <c r="BN1441" t="s">
        <v>4422</v>
      </c>
      <c r="BO1441" t="s">
        <v>10331</v>
      </c>
      <c r="BP1441" t="e" cm="1">
        <v>#N/A</v>
      </c>
      <c r="BQ1441" t="s">
        <v>1547</v>
      </c>
      <c r="BR1441" t="s">
        <v>1954</v>
      </c>
      <c r="BS1441">
        <v>160</v>
      </c>
      <c r="BT1441" t="s">
        <v>8349</v>
      </c>
      <c r="BU1441" t="s">
        <v>16403</v>
      </c>
      <c r="BV1441">
        <v>0</v>
      </c>
      <c r="BW1441" t="s">
        <v>1744</v>
      </c>
      <c r="BX1441" t="s">
        <v>1744</v>
      </c>
      <c r="BY1441" t="s">
        <v>1744</v>
      </c>
      <c r="BZ1441" t="s">
        <v>1547</v>
      </c>
      <c r="CA1441" t="s">
        <v>1744</v>
      </c>
      <c r="CB1441" t="s">
        <v>1547</v>
      </c>
      <c r="CC1441"/>
      <c r="CD1441" t="s">
        <v>998</v>
      </c>
      <c r="CE1441">
        <v>0</v>
      </c>
      <c r="CF1441" t="s">
        <v>10358</v>
      </c>
      <c r="CG1441" t="s">
        <v>10359</v>
      </c>
      <c r="CH1441">
        <v>0</v>
      </c>
      <c r="CI1441" t="s">
        <v>1547</v>
      </c>
      <c r="CJ1441" t="s">
        <v>1547</v>
      </c>
      <c r="CK1441" t="s">
        <v>4405</v>
      </c>
      <c r="CL1441"/>
      <c r="CM1441"/>
      <c r="CN1441" t="s">
        <v>1547</v>
      </c>
      <c r="CO1441" t="s">
        <v>1547</v>
      </c>
      <c r="CP1441" t="s">
        <v>1547</v>
      </c>
      <c r="CQ1441" t="s">
        <v>1547</v>
      </c>
      <c r="CR1441" t="s">
        <v>1547</v>
      </c>
      <c r="CS1441">
        <v>0</v>
      </c>
      <c r="CT1441" t="s">
        <v>1547</v>
      </c>
      <c r="CU1441" t="s">
        <v>1547</v>
      </c>
      <c r="CV1441" t="s">
        <v>1547</v>
      </c>
      <c r="CW1441" t="s">
        <v>1547</v>
      </c>
      <c r="CX1441" t="s">
        <v>1547</v>
      </c>
      <c r="CY1441">
        <v>1439</v>
      </c>
      <c r="CZ1441" t="s">
        <v>11719</v>
      </c>
      <c r="DA1441" t="s">
        <v>1547</v>
      </c>
      <c r="DB1441" t="s">
        <v>1881</v>
      </c>
      <c r="DC1441" t="s">
        <v>1882</v>
      </c>
      <c r="DD1441" t="s">
        <v>1547</v>
      </c>
      <c r="DE1441" t="s">
        <v>1547</v>
      </c>
      <c r="DF1441">
        <v>0</v>
      </c>
      <c r="DG1441" t="s">
        <v>1547</v>
      </c>
      <c r="DH1441" t="s">
        <v>1547</v>
      </c>
      <c r="DI1441" t="s">
        <v>1892</v>
      </c>
      <c r="DJ1441" t="e">
        <v>#N/A</v>
      </c>
      <c r="DK1441"/>
      <c r="DL1441" t="s">
        <v>1892</v>
      </c>
      <c r="DM1441">
        <v>9</v>
      </c>
      <c r="DN1441" t="s">
        <v>1883</v>
      </c>
      <c r="DO1441" t="s">
        <v>4405</v>
      </c>
      <c r="DP1441" t="b">
        <v>1</v>
      </c>
      <c r="DQ1441" t="b">
        <v>0</v>
      </c>
      <c r="DR1441" t="b">
        <v>0</v>
      </c>
      <c r="DS1441" t="b">
        <v>0</v>
      </c>
      <c r="DT1441" t="b">
        <v>0</v>
      </c>
      <c r="DU1441" t="b">
        <v>1</v>
      </c>
      <c r="DV1441" t="b">
        <v>0</v>
      </c>
      <c r="DW1441">
        <v>0</v>
      </c>
      <c r="DX1441" t="b">
        <v>0</v>
      </c>
      <c r="DY1441" t="b">
        <v>0</v>
      </c>
      <c r="DZ1441" t="b">
        <v>0</v>
      </c>
      <c r="EA1441" t="b">
        <v>0</v>
      </c>
      <c r="EB1441" t="b">
        <v>0</v>
      </c>
      <c r="EC1441" t="b">
        <v>0</v>
      </c>
      <c r="ED1441" t="b">
        <v>0</v>
      </c>
      <c r="EE1441" t="b">
        <v>1</v>
      </c>
      <c r="EF1441" t="b">
        <v>0</v>
      </c>
      <c r="EG1441" t="b" cm="1">
        <v>0</v>
      </c>
      <c r="EH1441" t="b">
        <v>0</v>
      </c>
      <c r="EI1441" t="b">
        <v>0</v>
      </c>
      <c r="EJ1441" t="b">
        <v>1</v>
      </c>
      <c r="EK1441" t="s">
        <v>1956</v>
      </c>
      <c r="EL1441">
        <v>1</v>
      </c>
      <c r="EM1441">
        <v>0</v>
      </c>
      <c r="EN1441" t="b">
        <v>1</v>
      </c>
    </row>
    <row r="1442" spans="1:144" ht="15.75">
      <c r="A1442"/>
      <c r="B1442" t="s">
        <v>4405</v>
      </c>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s="108" t="s">
        <v>43</v>
      </c>
      <c r="AP1442" t="s">
        <v>2868</v>
      </c>
      <c r="AQ1442">
        <v>144</v>
      </c>
      <c r="AR1442" t="s">
        <v>1547</v>
      </c>
      <c r="AS1442" t="s">
        <v>1547</v>
      </c>
      <c r="AT1442" t="e">
        <v>#N/A</v>
      </c>
      <c r="AU1442" t="s">
        <v>1547</v>
      </c>
      <c r="AV1442" t="s">
        <v>1744</v>
      </c>
      <c r="AW1442" t="s">
        <v>1744</v>
      </c>
      <c r="AX1442" t="s">
        <v>1740</v>
      </c>
      <c r="AY1442" t="s">
        <v>1744</v>
      </c>
      <c r="AZ1442" t="s">
        <v>1547</v>
      </c>
      <c r="BA1442" t="s">
        <v>1953</v>
      </c>
      <c r="BB1442" t="s">
        <v>1547</v>
      </c>
      <c r="BC1442" t="s">
        <v>1547</v>
      </c>
      <c r="BD1442" t="s">
        <v>1547</v>
      </c>
      <c r="BE1442" t="s">
        <v>4421</v>
      </c>
      <c r="BF1442">
        <v>1013</v>
      </c>
      <c r="BG1442">
        <v>1346</v>
      </c>
      <c r="BH1442">
        <v>0</v>
      </c>
      <c r="BI1442" t="s">
        <v>1547</v>
      </c>
      <c r="BJ1442">
        <v>0</v>
      </c>
      <c r="BK1442">
        <v>0</v>
      </c>
      <c r="BL1442">
        <v>2</v>
      </c>
      <c r="BM1442" t="s">
        <v>1739</v>
      </c>
      <c r="BN1442" t="s">
        <v>4422</v>
      </c>
      <c r="BO1442" t="s">
        <v>10331</v>
      </c>
      <c r="BP1442" t="e" cm="1">
        <v>#N/A</v>
      </c>
      <c r="BQ1442" t="s">
        <v>1547</v>
      </c>
      <c r="BR1442" t="s">
        <v>1954</v>
      </c>
      <c r="BS1442">
        <v>161</v>
      </c>
      <c r="BT1442" t="s">
        <v>8353</v>
      </c>
      <c r="BU1442" t="s">
        <v>16404</v>
      </c>
      <c r="BV1442">
        <v>0</v>
      </c>
      <c r="BW1442" t="s">
        <v>1744</v>
      </c>
      <c r="BX1442" t="s">
        <v>1744</v>
      </c>
      <c r="BY1442" t="s">
        <v>1744</v>
      </c>
      <c r="BZ1442" t="s">
        <v>1547</v>
      </c>
      <c r="CA1442" t="s">
        <v>1744</v>
      </c>
      <c r="CB1442" t="s">
        <v>1547</v>
      </c>
      <c r="CC1442"/>
      <c r="CD1442" t="s">
        <v>998</v>
      </c>
      <c r="CE1442">
        <v>0</v>
      </c>
      <c r="CF1442" t="s">
        <v>10358</v>
      </c>
      <c r="CG1442" t="s">
        <v>10359</v>
      </c>
      <c r="CH1442">
        <v>0</v>
      </c>
      <c r="CI1442" t="s">
        <v>1547</v>
      </c>
      <c r="CJ1442" t="s">
        <v>1547</v>
      </c>
      <c r="CK1442" t="s">
        <v>4405</v>
      </c>
      <c r="CL1442"/>
      <c r="CM1442"/>
      <c r="CN1442" t="s">
        <v>1547</v>
      </c>
      <c r="CO1442" t="s">
        <v>1547</v>
      </c>
      <c r="CP1442" t="s">
        <v>1547</v>
      </c>
      <c r="CQ1442" t="s">
        <v>1547</v>
      </c>
      <c r="CR1442" t="s">
        <v>1547</v>
      </c>
      <c r="CS1442">
        <v>0</v>
      </c>
      <c r="CT1442" t="s">
        <v>1547</v>
      </c>
      <c r="CU1442" t="s">
        <v>1547</v>
      </c>
      <c r="CV1442" t="s">
        <v>1547</v>
      </c>
      <c r="CW1442" t="s">
        <v>1547</v>
      </c>
      <c r="CX1442" t="s">
        <v>1547</v>
      </c>
      <c r="CY1442">
        <v>1440</v>
      </c>
      <c r="CZ1442" t="s">
        <v>11722</v>
      </c>
      <c r="DA1442" t="s">
        <v>1547</v>
      </c>
      <c r="DB1442" t="s">
        <v>1881</v>
      </c>
      <c r="DC1442" t="s">
        <v>1882</v>
      </c>
      <c r="DD1442" t="s">
        <v>1547</v>
      </c>
      <c r="DE1442" t="s">
        <v>1547</v>
      </c>
      <c r="DF1442">
        <v>0</v>
      </c>
      <c r="DG1442" t="s">
        <v>1547</v>
      </c>
      <c r="DH1442" t="s">
        <v>1547</v>
      </c>
      <c r="DI1442" t="s">
        <v>1892</v>
      </c>
      <c r="DJ1442" t="e">
        <v>#N/A</v>
      </c>
      <c r="DK1442"/>
      <c r="DL1442" t="s">
        <v>1892</v>
      </c>
      <c r="DM1442">
        <v>9</v>
      </c>
      <c r="DN1442" t="s">
        <v>1883</v>
      </c>
      <c r="DO1442" t="s">
        <v>4405</v>
      </c>
      <c r="DP1442" t="b">
        <v>1</v>
      </c>
      <c r="DQ1442" t="b">
        <v>0</v>
      </c>
      <c r="DR1442" t="b">
        <v>0</v>
      </c>
      <c r="DS1442" t="b">
        <v>0</v>
      </c>
      <c r="DT1442" t="b">
        <v>0</v>
      </c>
      <c r="DU1442" t="b">
        <v>1</v>
      </c>
      <c r="DV1442" t="b">
        <v>0</v>
      </c>
      <c r="DW1442">
        <v>0</v>
      </c>
      <c r="DX1442" t="b">
        <v>0</v>
      </c>
      <c r="DY1442" t="b">
        <v>0</v>
      </c>
      <c r="DZ1442" t="b">
        <v>0</v>
      </c>
      <c r="EA1442" t="b">
        <v>0</v>
      </c>
      <c r="EB1442" t="b">
        <v>0</v>
      </c>
      <c r="EC1442" t="b">
        <v>0</v>
      </c>
      <c r="ED1442" t="b">
        <v>0</v>
      </c>
      <c r="EE1442" t="b">
        <v>1</v>
      </c>
      <c r="EF1442" t="b">
        <v>0</v>
      </c>
      <c r="EG1442" t="b" cm="1">
        <v>0</v>
      </c>
      <c r="EH1442" t="b">
        <v>0</v>
      </c>
      <c r="EI1442" t="b">
        <v>0</v>
      </c>
      <c r="EJ1442" t="b">
        <v>1</v>
      </c>
      <c r="EK1442" t="s">
        <v>1956</v>
      </c>
      <c r="EL1442">
        <v>1</v>
      </c>
      <c r="EM1442">
        <v>0</v>
      </c>
      <c r="EN1442" t="b">
        <v>1</v>
      </c>
    </row>
    <row r="1443" spans="1:144" ht="15.75">
      <c r="A1443"/>
      <c r="B1443" t="s">
        <v>4405</v>
      </c>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s="108" t="s">
        <v>43</v>
      </c>
      <c r="AP1443" t="s">
        <v>2868</v>
      </c>
      <c r="AQ1443">
        <v>145</v>
      </c>
      <c r="AR1443" t="s">
        <v>1547</v>
      </c>
      <c r="AS1443" t="s">
        <v>1547</v>
      </c>
      <c r="AT1443" t="e">
        <v>#N/A</v>
      </c>
      <c r="AU1443" t="s">
        <v>1547</v>
      </c>
      <c r="AV1443" t="s">
        <v>1744</v>
      </c>
      <c r="AW1443" t="s">
        <v>1744</v>
      </c>
      <c r="AX1443" t="s">
        <v>1740</v>
      </c>
      <c r="AY1443" t="s">
        <v>1744</v>
      </c>
      <c r="AZ1443" t="s">
        <v>1547</v>
      </c>
      <c r="BA1443" t="s">
        <v>1953</v>
      </c>
      <c r="BB1443" t="s">
        <v>1547</v>
      </c>
      <c r="BC1443" t="s">
        <v>1547</v>
      </c>
      <c r="BD1443" t="s">
        <v>1547</v>
      </c>
      <c r="BE1443" t="s">
        <v>4421</v>
      </c>
      <c r="BF1443">
        <v>1013</v>
      </c>
      <c r="BG1443">
        <v>1346</v>
      </c>
      <c r="BH1443">
        <v>0</v>
      </c>
      <c r="BI1443" t="s">
        <v>1547</v>
      </c>
      <c r="BJ1443">
        <v>0</v>
      </c>
      <c r="BK1443">
        <v>0</v>
      </c>
      <c r="BL1443">
        <v>2</v>
      </c>
      <c r="BM1443" t="s">
        <v>1739</v>
      </c>
      <c r="BN1443" t="s">
        <v>4422</v>
      </c>
      <c r="BO1443" t="s">
        <v>10331</v>
      </c>
      <c r="BP1443" t="e" cm="1">
        <v>#N/A</v>
      </c>
      <c r="BQ1443" t="s">
        <v>1547</v>
      </c>
      <c r="BR1443" t="s">
        <v>1954</v>
      </c>
      <c r="BS1443">
        <v>162</v>
      </c>
      <c r="BT1443" t="s">
        <v>8357</v>
      </c>
      <c r="BU1443" t="s">
        <v>16405</v>
      </c>
      <c r="BV1443">
        <v>0</v>
      </c>
      <c r="BW1443" t="s">
        <v>1744</v>
      </c>
      <c r="BX1443" t="s">
        <v>1744</v>
      </c>
      <c r="BY1443" t="s">
        <v>1744</v>
      </c>
      <c r="BZ1443" t="s">
        <v>1547</v>
      </c>
      <c r="CA1443" t="s">
        <v>1744</v>
      </c>
      <c r="CB1443" t="s">
        <v>1547</v>
      </c>
      <c r="CC1443"/>
      <c r="CD1443" t="s">
        <v>998</v>
      </c>
      <c r="CE1443">
        <v>0</v>
      </c>
      <c r="CF1443" t="s">
        <v>10358</v>
      </c>
      <c r="CG1443" t="s">
        <v>10359</v>
      </c>
      <c r="CH1443">
        <v>0</v>
      </c>
      <c r="CI1443" t="s">
        <v>1547</v>
      </c>
      <c r="CJ1443" t="s">
        <v>1547</v>
      </c>
      <c r="CK1443" t="s">
        <v>4405</v>
      </c>
      <c r="CL1443"/>
      <c r="CM1443"/>
      <c r="CN1443" t="s">
        <v>1547</v>
      </c>
      <c r="CO1443" t="s">
        <v>1547</v>
      </c>
      <c r="CP1443" t="s">
        <v>1547</v>
      </c>
      <c r="CQ1443" t="s">
        <v>1547</v>
      </c>
      <c r="CR1443" t="s">
        <v>1547</v>
      </c>
      <c r="CS1443">
        <v>0</v>
      </c>
      <c r="CT1443" t="s">
        <v>1547</v>
      </c>
      <c r="CU1443" t="s">
        <v>1547</v>
      </c>
      <c r="CV1443" t="s">
        <v>1547</v>
      </c>
      <c r="CW1443" t="s">
        <v>1547</v>
      </c>
      <c r="CX1443" t="s">
        <v>1547</v>
      </c>
      <c r="CY1443">
        <v>1441</v>
      </c>
      <c r="CZ1443" t="s">
        <v>11725</v>
      </c>
      <c r="DA1443" t="s">
        <v>1547</v>
      </c>
      <c r="DB1443" t="s">
        <v>1881</v>
      </c>
      <c r="DC1443" t="s">
        <v>1882</v>
      </c>
      <c r="DD1443" t="s">
        <v>1547</v>
      </c>
      <c r="DE1443" t="s">
        <v>1547</v>
      </c>
      <c r="DF1443">
        <v>0</v>
      </c>
      <c r="DG1443" t="s">
        <v>1547</v>
      </c>
      <c r="DH1443" t="s">
        <v>1547</v>
      </c>
      <c r="DI1443" t="s">
        <v>1892</v>
      </c>
      <c r="DJ1443" t="e">
        <v>#N/A</v>
      </c>
      <c r="DK1443"/>
      <c r="DL1443" t="s">
        <v>1892</v>
      </c>
      <c r="DM1443">
        <v>9</v>
      </c>
      <c r="DN1443" t="s">
        <v>1883</v>
      </c>
      <c r="DO1443" t="s">
        <v>4405</v>
      </c>
      <c r="DP1443" t="b">
        <v>1</v>
      </c>
      <c r="DQ1443" t="b">
        <v>0</v>
      </c>
      <c r="DR1443" t="b">
        <v>0</v>
      </c>
      <c r="DS1443" t="b">
        <v>0</v>
      </c>
      <c r="DT1443" t="b">
        <v>0</v>
      </c>
      <c r="DU1443" t="b">
        <v>1</v>
      </c>
      <c r="DV1443" t="b">
        <v>0</v>
      </c>
      <c r="DW1443">
        <v>0</v>
      </c>
      <c r="DX1443" t="b">
        <v>0</v>
      </c>
      <c r="DY1443" t="b">
        <v>0</v>
      </c>
      <c r="DZ1443" t="b">
        <v>0</v>
      </c>
      <c r="EA1443" t="b">
        <v>0</v>
      </c>
      <c r="EB1443" t="b">
        <v>0</v>
      </c>
      <c r="EC1443" t="b">
        <v>0</v>
      </c>
      <c r="ED1443" t="b">
        <v>0</v>
      </c>
      <c r="EE1443" t="b">
        <v>1</v>
      </c>
      <c r="EF1443" t="b">
        <v>0</v>
      </c>
      <c r="EG1443" t="b" cm="1">
        <v>0</v>
      </c>
      <c r="EH1443" t="b">
        <v>0</v>
      </c>
      <c r="EI1443" t="b">
        <v>0</v>
      </c>
      <c r="EJ1443" t="b">
        <v>1</v>
      </c>
      <c r="EK1443" t="s">
        <v>1956</v>
      </c>
      <c r="EL1443">
        <v>1</v>
      </c>
      <c r="EM1443">
        <v>0</v>
      </c>
      <c r="EN1443" t="b">
        <v>1</v>
      </c>
    </row>
    <row r="1444" spans="1:144" ht="15.75">
      <c r="A1444"/>
      <c r="B1444" t="s">
        <v>4405</v>
      </c>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s="108" t="s">
        <v>43</v>
      </c>
      <c r="AP1444" t="s">
        <v>2868</v>
      </c>
      <c r="AQ1444">
        <v>146</v>
      </c>
      <c r="AR1444" t="s">
        <v>1547</v>
      </c>
      <c r="AS1444" t="s">
        <v>1547</v>
      </c>
      <c r="AT1444" t="e">
        <v>#N/A</v>
      </c>
      <c r="AU1444" t="s">
        <v>1547</v>
      </c>
      <c r="AV1444" t="s">
        <v>1744</v>
      </c>
      <c r="AW1444" t="s">
        <v>1744</v>
      </c>
      <c r="AX1444" t="s">
        <v>1740</v>
      </c>
      <c r="AY1444" t="s">
        <v>1744</v>
      </c>
      <c r="AZ1444" t="s">
        <v>1547</v>
      </c>
      <c r="BA1444" t="s">
        <v>1953</v>
      </c>
      <c r="BB1444" t="s">
        <v>1547</v>
      </c>
      <c r="BC1444" t="s">
        <v>1547</v>
      </c>
      <c r="BD1444" t="s">
        <v>1547</v>
      </c>
      <c r="BE1444" t="s">
        <v>4421</v>
      </c>
      <c r="BF1444">
        <v>1013</v>
      </c>
      <c r="BG1444">
        <v>1346</v>
      </c>
      <c r="BH1444">
        <v>0</v>
      </c>
      <c r="BI1444" t="s">
        <v>1547</v>
      </c>
      <c r="BJ1444">
        <v>0</v>
      </c>
      <c r="BK1444">
        <v>0</v>
      </c>
      <c r="BL1444">
        <v>2</v>
      </c>
      <c r="BM1444" t="s">
        <v>1739</v>
      </c>
      <c r="BN1444" t="s">
        <v>4422</v>
      </c>
      <c r="BO1444" t="s">
        <v>10331</v>
      </c>
      <c r="BP1444" t="e" cm="1">
        <v>#N/A</v>
      </c>
      <c r="BQ1444" t="s">
        <v>1547</v>
      </c>
      <c r="BR1444" t="s">
        <v>1954</v>
      </c>
      <c r="BS1444">
        <v>163</v>
      </c>
      <c r="BT1444" t="s">
        <v>8365</v>
      </c>
      <c r="BU1444" t="s">
        <v>16406</v>
      </c>
      <c r="BV1444">
        <v>0</v>
      </c>
      <c r="BW1444" t="s">
        <v>1744</v>
      </c>
      <c r="BX1444" t="s">
        <v>1744</v>
      </c>
      <c r="BY1444" t="s">
        <v>1744</v>
      </c>
      <c r="BZ1444" t="s">
        <v>1547</v>
      </c>
      <c r="CA1444" t="s">
        <v>1744</v>
      </c>
      <c r="CB1444" t="s">
        <v>1547</v>
      </c>
      <c r="CC1444"/>
      <c r="CD1444" t="s">
        <v>998</v>
      </c>
      <c r="CE1444">
        <v>0</v>
      </c>
      <c r="CF1444" t="s">
        <v>10358</v>
      </c>
      <c r="CG1444" t="s">
        <v>10359</v>
      </c>
      <c r="CH1444">
        <v>0</v>
      </c>
      <c r="CI1444" t="s">
        <v>1547</v>
      </c>
      <c r="CJ1444" t="s">
        <v>1547</v>
      </c>
      <c r="CK1444" t="s">
        <v>4405</v>
      </c>
      <c r="CL1444"/>
      <c r="CM1444"/>
      <c r="CN1444" t="s">
        <v>1547</v>
      </c>
      <c r="CO1444" t="s">
        <v>1547</v>
      </c>
      <c r="CP1444" t="s">
        <v>1547</v>
      </c>
      <c r="CQ1444" t="s">
        <v>1547</v>
      </c>
      <c r="CR1444" t="s">
        <v>1547</v>
      </c>
      <c r="CS1444">
        <v>0</v>
      </c>
      <c r="CT1444" t="s">
        <v>1547</v>
      </c>
      <c r="CU1444" t="s">
        <v>1547</v>
      </c>
      <c r="CV1444" t="s">
        <v>1547</v>
      </c>
      <c r="CW1444" t="s">
        <v>1547</v>
      </c>
      <c r="CX1444" t="s">
        <v>1547</v>
      </c>
      <c r="CY1444">
        <v>1442</v>
      </c>
      <c r="CZ1444" t="s">
        <v>11728</v>
      </c>
      <c r="DA1444" t="s">
        <v>1547</v>
      </c>
      <c r="DB1444" t="s">
        <v>1881</v>
      </c>
      <c r="DC1444" t="s">
        <v>1882</v>
      </c>
      <c r="DD1444" t="s">
        <v>1547</v>
      </c>
      <c r="DE1444" t="s">
        <v>1547</v>
      </c>
      <c r="DF1444">
        <v>0</v>
      </c>
      <c r="DG1444" t="s">
        <v>1547</v>
      </c>
      <c r="DH1444" t="s">
        <v>1547</v>
      </c>
      <c r="DI1444" t="s">
        <v>1892</v>
      </c>
      <c r="DJ1444" t="e">
        <v>#N/A</v>
      </c>
      <c r="DK1444"/>
      <c r="DL1444" t="s">
        <v>1892</v>
      </c>
      <c r="DM1444">
        <v>9</v>
      </c>
      <c r="DN1444" t="s">
        <v>1883</v>
      </c>
      <c r="DO1444" t="s">
        <v>4405</v>
      </c>
      <c r="DP1444" t="b">
        <v>1</v>
      </c>
      <c r="DQ1444" t="b">
        <v>0</v>
      </c>
      <c r="DR1444" t="b">
        <v>0</v>
      </c>
      <c r="DS1444" t="b">
        <v>0</v>
      </c>
      <c r="DT1444" t="b">
        <v>0</v>
      </c>
      <c r="DU1444" t="b">
        <v>1</v>
      </c>
      <c r="DV1444" t="b">
        <v>0</v>
      </c>
      <c r="DW1444">
        <v>0</v>
      </c>
      <c r="DX1444" t="b">
        <v>0</v>
      </c>
      <c r="DY1444" t="b">
        <v>0</v>
      </c>
      <c r="DZ1444" t="b">
        <v>0</v>
      </c>
      <c r="EA1444" t="b">
        <v>0</v>
      </c>
      <c r="EB1444" t="b">
        <v>0</v>
      </c>
      <c r="EC1444" t="b">
        <v>0</v>
      </c>
      <c r="ED1444" t="b">
        <v>0</v>
      </c>
      <c r="EE1444" t="b">
        <v>1</v>
      </c>
      <c r="EF1444" t="b">
        <v>0</v>
      </c>
      <c r="EG1444" t="b" cm="1">
        <v>0</v>
      </c>
      <c r="EH1444" t="b">
        <v>0</v>
      </c>
      <c r="EI1444" t="b">
        <v>0</v>
      </c>
      <c r="EJ1444" t="b">
        <v>1</v>
      </c>
      <c r="EK1444" t="s">
        <v>1956</v>
      </c>
      <c r="EL1444">
        <v>1</v>
      </c>
      <c r="EM1444">
        <v>0</v>
      </c>
      <c r="EN1444" t="b">
        <v>1</v>
      </c>
    </row>
    <row r="1445" spans="1:144" ht="15.75">
      <c r="A1445"/>
      <c r="B1445" t="s">
        <v>4405</v>
      </c>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s="108" t="s">
        <v>43</v>
      </c>
      <c r="AP1445" t="s">
        <v>2868</v>
      </c>
      <c r="AQ1445">
        <v>147</v>
      </c>
      <c r="AR1445" t="s">
        <v>1547</v>
      </c>
      <c r="AS1445" t="s">
        <v>1547</v>
      </c>
      <c r="AT1445" t="e">
        <v>#N/A</v>
      </c>
      <c r="AU1445" t="s">
        <v>1547</v>
      </c>
      <c r="AV1445" t="s">
        <v>1744</v>
      </c>
      <c r="AW1445" t="s">
        <v>1744</v>
      </c>
      <c r="AX1445" t="s">
        <v>1740</v>
      </c>
      <c r="AY1445" t="s">
        <v>1744</v>
      </c>
      <c r="AZ1445" t="s">
        <v>1547</v>
      </c>
      <c r="BA1445" t="s">
        <v>1953</v>
      </c>
      <c r="BB1445" t="s">
        <v>1547</v>
      </c>
      <c r="BC1445" t="s">
        <v>1547</v>
      </c>
      <c r="BD1445" t="s">
        <v>1547</v>
      </c>
      <c r="BE1445" t="s">
        <v>4421</v>
      </c>
      <c r="BF1445">
        <v>1013</v>
      </c>
      <c r="BG1445">
        <v>1346</v>
      </c>
      <c r="BH1445">
        <v>0</v>
      </c>
      <c r="BI1445" t="s">
        <v>1547</v>
      </c>
      <c r="BJ1445">
        <v>0</v>
      </c>
      <c r="BK1445">
        <v>0</v>
      </c>
      <c r="BL1445">
        <v>2</v>
      </c>
      <c r="BM1445" t="s">
        <v>1739</v>
      </c>
      <c r="BN1445" t="s">
        <v>4422</v>
      </c>
      <c r="BO1445" t="s">
        <v>10331</v>
      </c>
      <c r="BP1445" t="e" cm="1">
        <v>#N/A</v>
      </c>
      <c r="BQ1445" t="s">
        <v>1547</v>
      </c>
      <c r="BR1445" t="s">
        <v>1954</v>
      </c>
      <c r="BS1445">
        <v>164</v>
      </c>
      <c r="BT1445" t="s">
        <v>8367</v>
      </c>
      <c r="BU1445" t="s">
        <v>16407</v>
      </c>
      <c r="BV1445">
        <v>0</v>
      </c>
      <c r="BW1445" t="s">
        <v>1744</v>
      </c>
      <c r="BX1445" t="s">
        <v>1744</v>
      </c>
      <c r="BY1445" t="s">
        <v>1744</v>
      </c>
      <c r="BZ1445" t="s">
        <v>1547</v>
      </c>
      <c r="CA1445" t="s">
        <v>1744</v>
      </c>
      <c r="CB1445" t="s">
        <v>1547</v>
      </c>
      <c r="CC1445"/>
      <c r="CD1445" t="s">
        <v>998</v>
      </c>
      <c r="CE1445">
        <v>0</v>
      </c>
      <c r="CF1445" t="s">
        <v>10358</v>
      </c>
      <c r="CG1445" t="s">
        <v>10359</v>
      </c>
      <c r="CH1445">
        <v>0</v>
      </c>
      <c r="CI1445" t="s">
        <v>1547</v>
      </c>
      <c r="CJ1445" t="s">
        <v>1547</v>
      </c>
      <c r="CK1445" t="s">
        <v>4405</v>
      </c>
      <c r="CL1445"/>
      <c r="CM1445"/>
      <c r="CN1445" t="s">
        <v>1547</v>
      </c>
      <c r="CO1445" t="s">
        <v>1547</v>
      </c>
      <c r="CP1445" t="s">
        <v>1547</v>
      </c>
      <c r="CQ1445" t="s">
        <v>1547</v>
      </c>
      <c r="CR1445" t="s">
        <v>1547</v>
      </c>
      <c r="CS1445">
        <v>0</v>
      </c>
      <c r="CT1445" t="s">
        <v>1547</v>
      </c>
      <c r="CU1445" t="s">
        <v>1547</v>
      </c>
      <c r="CV1445" t="s">
        <v>1547</v>
      </c>
      <c r="CW1445" t="s">
        <v>1547</v>
      </c>
      <c r="CX1445" t="s">
        <v>1547</v>
      </c>
      <c r="CY1445">
        <v>1443</v>
      </c>
      <c r="CZ1445" t="s">
        <v>11731</v>
      </c>
      <c r="DA1445" t="s">
        <v>1547</v>
      </c>
      <c r="DB1445" t="s">
        <v>1881</v>
      </c>
      <c r="DC1445" t="s">
        <v>1882</v>
      </c>
      <c r="DD1445" t="s">
        <v>1547</v>
      </c>
      <c r="DE1445" t="s">
        <v>1547</v>
      </c>
      <c r="DF1445">
        <v>0</v>
      </c>
      <c r="DG1445" t="s">
        <v>1547</v>
      </c>
      <c r="DH1445" t="s">
        <v>1547</v>
      </c>
      <c r="DI1445" t="s">
        <v>1892</v>
      </c>
      <c r="DJ1445" t="e">
        <v>#N/A</v>
      </c>
      <c r="DK1445"/>
      <c r="DL1445" t="s">
        <v>1892</v>
      </c>
      <c r="DM1445">
        <v>9</v>
      </c>
      <c r="DN1445" t="s">
        <v>1883</v>
      </c>
      <c r="DO1445" t="s">
        <v>4405</v>
      </c>
      <c r="DP1445" t="b">
        <v>1</v>
      </c>
      <c r="DQ1445" t="b">
        <v>0</v>
      </c>
      <c r="DR1445" t="b">
        <v>0</v>
      </c>
      <c r="DS1445" t="b">
        <v>0</v>
      </c>
      <c r="DT1445" t="b">
        <v>0</v>
      </c>
      <c r="DU1445" t="b">
        <v>1</v>
      </c>
      <c r="DV1445" t="b">
        <v>0</v>
      </c>
      <c r="DW1445">
        <v>0</v>
      </c>
      <c r="DX1445" t="b">
        <v>0</v>
      </c>
      <c r="DY1445" t="b">
        <v>0</v>
      </c>
      <c r="DZ1445" t="b">
        <v>0</v>
      </c>
      <c r="EA1445" t="b">
        <v>0</v>
      </c>
      <c r="EB1445" t="b">
        <v>0</v>
      </c>
      <c r="EC1445" t="b">
        <v>0</v>
      </c>
      <c r="ED1445" t="b">
        <v>0</v>
      </c>
      <c r="EE1445" t="b">
        <v>1</v>
      </c>
      <c r="EF1445" t="b">
        <v>0</v>
      </c>
      <c r="EG1445" t="b" cm="1">
        <v>0</v>
      </c>
      <c r="EH1445" t="b">
        <v>0</v>
      </c>
      <c r="EI1445" t="b">
        <v>0</v>
      </c>
      <c r="EJ1445" t="b">
        <v>1</v>
      </c>
      <c r="EK1445" t="s">
        <v>1956</v>
      </c>
      <c r="EL1445">
        <v>1</v>
      </c>
      <c r="EM1445">
        <v>0</v>
      </c>
      <c r="EN1445" t="b">
        <v>1</v>
      </c>
    </row>
    <row r="1446" spans="1:144" ht="15.75">
      <c r="A1446"/>
      <c r="B1446" t="s">
        <v>4405</v>
      </c>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s="108" t="s">
        <v>43</v>
      </c>
      <c r="AP1446" t="s">
        <v>2868</v>
      </c>
      <c r="AQ1446">
        <v>148</v>
      </c>
      <c r="AR1446" t="s">
        <v>1547</v>
      </c>
      <c r="AS1446" t="s">
        <v>1547</v>
      </c>
      <c r="AT1446" t="e">
        <v>#N/A</v>
      </c>
      <c r="AU1446" t="s">
        <v>1547</v>
      </c>
      <c r="AV1446" t="s">
        <v>1744</v>
      </c>
      <c r="AW1446" t="s">
        <v>1744</v>
      </c>
      <c r="AX1446" t="s">
        <v>1740</v>
      </c>
      <c r="AY1446" t="s">
        <v>1744</v>
      </c>
      <c r="AZ1446" t="s">
        <v>1547</v>
      </c>
      <c r="BA1446" t="s">
        <v>1953</v>
      </c>
      <c r="BB1446" t="s">
        <v>1547</v>
      </c>
      <c r="BC1446" t="s">
        <v>1547</v>
      </c>
      <c r="BD1446" t="s">
        <v>1547</v>
      </c>
      <c r="BE1446" t="s">
        <v>4421</v>
      </c>
      <c r="BF1446">
        <v>1013</v>
      </c>
      <c r="BG1446">
        <v>1346</v>
      </c>
      <c r="BH1446">
        <v>0</v>
      </c>
      <c r="BI1446" t="s">
        <v>1547</v>
      </c>
      <c r="BJ1446">
        <v>0</v>
      </c>
      <c r="BK1446">
        <v>0</v>
      </c>
      <c r="BL1446">
        <v>2</v>
      </c>
      <c r="BM1446" t="s">
        <v>1739</v>
      </c>
      <c r="BN1446" t="s">
        <v>4422</v>
      </c>
      <c r="BO1446" t="s">
        <v>10331</v>
      </c>
      <c r="BP1446" t="e" cm="1">
        <v>#N/A</v>
      </c>
      <c r="BQ1446" t="s">
        <v>1547</v>
      </c>
      <c r="BR1446" t="s">
        <v>1954</v>
      </c>
      <c r="BS1446">
        <v>165</v>
      </c>
      <c r="BT1446" t="s">
        <v>8371</v>
      </c>
      <c r="BU1446" t="s">
        <v>16408</v>
      </c>
      <c r="BV1446">
        <v>0</v>
      </c>
      <c r="BW1446" t="s">
        <v>1744</v>
      </c>
      <c r="BX1446" t="s">
        <v>1744</v>
      </c>
      <c r="BY1446" t="s">
        <v>1744</v>
      </c>
      <c r="BZ1446" t="s">
        <v>1547</v>
      </c>
      <c r="CA1446" t="s">
        <v>1744</v>
      </c>
      <c r="CB1446" t="s">
        <v>1547</v>
      </c>
      <c r="CC1446"/>
      <c r="CD1446" t="s">
        <v>998</v>
      </c>
      <c r="CE1446">
        <v>0</v>
      </c>
      <c r="CF1446" t="s">
        <v>10358</v>
      </c>
      <c r="CG1446" t="s">
        <v>10359</v>
      </c>
      <c r="CH1446">
        <v>0</v>
      </c>
      <c r="CI1446" t="s">
        <v>1547</v>
      </c>
      <c r="CJ1446" t="s">
        <v>1547</v>
      </c>
      <c r="CK1446" t="s">
        <v>4405</v>
      </c>
      <c r="CL1446"/>
      <c r="CM1446"/>
      <c r="CN1446" t="s">
        <v>1547</v>
      </c>
      <c r="CO1446" t="s">
        <v>1547</v>
      </c>
      <c r="CP1446" t="s">
        <v>1547</v>
      </c>
      <c r="CQ1446" t="s">
        <v>1547</v>
      </c>
      <c r="CR1446" t="s">
        <v>1547</v>
      </c>
      <c r="CS1446">
        <v>0</v>
      </c>
      <c r="CT1446" t="s">
        <v>1547</v>
      </c>
      <c r="CU1446" t="s">
        <v>1547</v>
      </c>
      <c r="CV1446" t="s">
        <v>1547</v>
      </c>
      <c r="CW1446" t="s">
        <v>1547</v>
      </c>
      <c r="CX1446" t="s">
        <v>1547</v>
      </c>
      <c r="CY1446">
        <v>1444</v>
      </c>
      <c r="CZ1446" t="s">
        <v>11734</v>
      </c>
      <c r="DA1446" t="s">
        <v>1547</v>
      </c>
      <c r="DB1446" t="s">
        <v>1881</v>
      </c>
      <c r="DC1446" t="s">
        <v>1882</v>
      </c>
      <c r="DD1446" t="s">
        <v>1547</v>
      </c>
      <c r="DE1446" t="s">
        <v>1547</v>
      </c>
      <c r="DF1446">
        <v>0</v>
      </c>
      <c r="DG1446" t="s">
        <v>1547</v>
      </c>
      <c r="DH1446" t="s">
        <v>1547</v>
      </c>
      <c r="DI1446" t="s">
        <v>1892</v>
      </c>
      <c r="DJ1446" t="e">
        <v>#N/A</v>
      </c>
      <c r="DK1446"/>
      <c r="DL1446" t="s">
        <v>1892</v>
      </c>
      <c r="DM1446">
        <v>9</v>
      </c>
      <c r="DN1446" t="s">
        <v>1883</v>
      </c>
      <c r="DO1446" t="s">
        <v>4405</v>
      </c>
      <c r="DP1446" t="b">
        <v>1</v>
      </c>
      <c r="DQ1446" t="b">
        <v>0</v>
      </c>
      <c r="DR1446" t="b">
        <v>0</v>
      </c>
      <c r="DS1446" t="b">
        <v>0</v>
      </c>
      <c r="DT1446" t="b">
        <v>0</v>
      </c>
      <c r="DU1446" t="b">
        <v>1</v>
      </c>
      <c r="DV1446" t="b">
        <v>0</v>
      </c>
      <c r="DW1446">
        <v>0</v>
      </c>
      <c r="DX1446" t="b">
        <v>0</v>
      </c>
      <c r="DY1446" t="b">
        <v>0</v>
      </c>
      <c r="DZ1446" t="b">
        <v>0</v>
      </c>
      <c r="EA1446" t="b">
        <v>0</v>
      </c>
      <c r="EB1446" t="b">
        <v>0</v>
      </c>
      <c r="EC1446" t="b">
        <v>0</v>
      </c>
      <c r="ED1446" t="b">
        <v>0</v>
      </c>
      <c r="EE1446" t="b">
        <v>1</v>
      </c>
      <c r="EF1446" t="b">
        <v>0</v>
      </c>
      <c r="EG1446" t="b" cm="1">
        <v>0</v>
      </c>
      <c r="EH1446" t="b">
        <v>0</v>
      </c>
      <c r="EI1446" t="b">
        <v>0</v>
      </c>
      <c r="EJ1446" t="b">
        <v>1</v>
      </c>
      <c r="EK1446" t="s">
        <v>1956</v>
      </c>
      <c r="EL1446">
        <v>1</v>
      </c>
      <c r="EM1446">
        <v>0</v>
      </c>
      <c r="EN1446" t="b">
        <v>1</v>
      </c>
    </row>
    <row r="1447" spans="1:144" ht="15.75">
      <c r="A1447"/>
      <c r="B1447" t="s">
        <v>4405</v>
      </c>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s="108" t="s">
        <v>43</v>
      </c>
      <c r="AP1447" t="s">
        <v>2868</v>
      </c>
      <c r="AQ1447">
        <v>149</v>
      </c>
      <c r="AR1447" t="s">
        <v>1547</v>
      </c>
      <c r="AS1447" t="s">
        <v>1547</v>
      </c>
      <c r="AT1447" t="e">
        <v>#N/A</v>
      </c>
      <c r="AU1447" t="s">
        <v>1547</v>
      </c>
      <c r="AV1447" t="s">
        <v>1744</v>
      </c>
      <c r="AW1447" t="s">
        <v>1744</v>
      </c>
      <c r="AX1447" t="s">
        <v>1740</v>
      </c>
      <c r="AY1447" t="s">
        <v>1744</v>
      </c>
      <c r="AZ1447" t="s">
        <v>1547</v>
      </c>
      <c r="BA1447" t="s">
        <v>1953</v>
      </c>
      <c r="BB1447" t="s">
        <v>1547</v>
      </c>
      <c r="BC1447" t="s">
        <v>1547</v>
      </c>
      <c r="BD1447" t="s">
        <v>1547</v>
      </c>
      <c r="BE1447" t="s">
        <v>4421</v>
      </c>
      <c r="BF1447">
        <v>1013</v>
      </c>
      <c r="BG1447">
        <v>1346</v>
      </c>
      <c r="BH1447">
        <v>0</v>
      </c>
      <c r="BI1447" t="s">
        <v>1547</v>
      </c>
      <c r="BJ1447">
        <v>0</v>
      </c>
      <c r="BK1447">
        <v>0</v>
      </c>
      <c r="BL1447">
        <v>2</v>
      </c>
      <c r="BM1447" t="s">
        <v>1739</v>
      </c>
      <c r="BN1447" t="s">
        <v>4422</v>
      </c>
      <c r="BO1447" t="s">
        <v>10331</v>
      </c>
      <c r="BP1447" t="e" cm="1">
        <v>#N/A</v>
      </c>
      <c r="BQ1447" t="s">
        <v>1547</v>
      </c>
      <c r="BR1447" t="s">
        <v>1954</v>
      </c>
      <c r="BS1447">
        <v>166</v>
      </c>
      <c r="BT1447" t="s">
        <v>8375</v>
      </c>
      <c r="BU1447" t="s">
        <v>16409</v>
      </c>
      <c r="BV1447">
        <v>0</v>
      </c>
      <c r="BW1447" t="s">
        <v>1744</v>
      </c>
      <c r="BX1447" t="s">
        <v>1744</v>
      </c>
      <c r="BY1447" t="s">
        <v>1744</v>
      </c>
      <c r="BZ1447" t="s">
        <v>1547</v>
      </c>
      <c r="CA1447" t="s">
        <v>1744</v>
      </c>
      <c r="CB1447" t="s">
        <v>1547</v>
      </c>
      <c r="CC1447"/>
      <c r="CD1447" t="s">
        <v>998</v>
      </c>
      <c r="CE1447">
        <v>0</v>
      </c>
      <c r="CF1447" t="s">
        <v>10358</v>
      </c>
      <c r="CG1447" t="s">
        <v>10359</v>
      </c>
      <c r="CH1447">
        <v>0</v>
      </c>
      <c r="CI1447" t="s">
        <v>1547</v>
      </c>
      <c r="CJ1447" t="s">
        <v>1547</v>
      </c>
      <c r="CK1447" t="s">
        <v>4405</v>
      </c>
      <c r="CL1447"/>
      <c r="CM1447"/>
      <c r="CN1447" t="s">
        <v>1547</v>
      </c>
      <c r="CO1447" t="s">
        <v>1547</v>
      </c>
      <c r="CP1447" t="s">
        <v>1547</v>
      </c>
      <c r="CQ1447" t="s">
        <v>1547</v>
      </c>
      <c r="CR1447" t="s">
        <v>1547</v>
      </c>
      <c r="CS1447">
        <v>0</v>
      </c>
      <c r="CT1447" t="s">
        <v>1547</v>
      </c>
      <c r="CU1447" t="s">
        <v>1547</v>
      </c>
      <c r="CV1447" t="s">
        <v>1547</v>
      </c>
      <c r="CW1447" t="s">
        <v>1547</v>
      </c>
      <c r="CX1447" t="s">
        <v>1547</v>
      </c>
      <c r="CY1447">
        <v>1445</v>
      </c>
      <c r="CZ1447" t="s">
        <v>11737</v>
      </c>
      <c r="DA1447" t="s">
        <v>1547</v>
      </c>
      <c r="DB1447" t="s">
        <v>1881</v>
      </c>
      <c r="DC1447" t="s">
        <v>1882</v>
      </c>
      <c r="DD1447" t="s">
        <v>1547</v>
      </c>
      <c r="DE1447" t="s">
        <v>1547</v>
      </c>
      <c r="DF1447">
        <v>0</v>
      </c>
      <c r="DG1447" t="s">
        <v>1547</v>
      </c>
      <c r="DH1447" t="s">
        <v>1547</v>
      </c>
      <c r="DI1447" t="s">
        <v>1892</v>
      </c>
      <c r="DJ1447" t="e">
        <v>#N/A</v>
      </c>
      <c r="DK1447"/>
      <c r="DL1447" t="s">
        <v>1892</v>
      </c>
      <c r="DM1447">
        <v>9</v>
      </c>
      <c r="DN1447" t="s">
        <v>1883</v>
      </c>
      <c r="DO1447" t="s">
        <v>4405</v>
      </c>
      <c r="DP1447" t="b">
        <v>1</v>
      </c>
      <c r="DQ1447" t="b">
        <v>0</v>
      </c>
      <c r="DR1447" t="b">
        <v>0</v>
      </c>
      <c r="DS1447" t="b">
        <v>0</v>
      </c>
      <c r="DT1447" t="b">
        <v>0</v>
      </c>
      <c r="DU1447" t="b">
        <v>1</v>
      </c>
      <c r="DV1447" t="b">
        <v>0</v>
      </c>
      <c r="DW1447">
        <v>0</v>
      </c>
      <c r="DX1447" t="b">
        <v>0</v>
      </c>
      <c r="DY1447" t="b">
        <v>0</v>
      </c>
      <c r="DZ1447" t="b">
        <v>0</v>
      </c>
      <c r="EA1447" t="b">
        <v>0</v>
      </c>
      <c r="EB1447" t="b">
        <v>0</v>
      </c>
      <c r="EC1447" t="b">
        <v>0</v>
      </c>
      <c r="ED1447" t="b">
        <v>0</v>
      </c>
      <c r="EE1447" t="b">
        <v>1</v>
      </c>
      <c r="EF1447" t="b">
        <v>0</v>
      </c>
      <c r="EG1447" t="b" cm="1">
        <v>0</v>
      </c>
      <c r="EH1447" t="b">
        <v>0</v>
      </c>
      <c r="EI1447" t="b">
        <v>0</v>
      </c>
      <c r="EJ1447" t="b">
        <v>1</v>
      </c>
      <c r="EK1447" t="s">
        <v>1956</v>
      </c>
      <c r="EL1447">
        <v>1</v>
      </c>
      <c r="EM1447">
        <v>0</v>
      </c>
      <c r="EN1447" t="b">
        <v>1</v>
      </c>
    </row>
    <row r="1448" spans="1:144" ht="15.75">
      <c r="A1448"/>
      <c r="B1448" t="s">
        <v>4405</v>
      </c>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s="108" t="s">
        <v>43</v>
      </c>
      <c r="AP1448" t="s">
        <v>2868</v>
      </c>
      <c r="AQ1448">
        <v>150</v>
      </c>
      <c r="AR1448" t="s">
        <v>1547</v>
      </c>
      <c r="AS1448" t="s">
        <v>1547</v>
      </c>
      <c r="AT1448" t="e">
        <v>#N/A</v>
      </c>
      <c r="AU1448" t="s">
        <v>1547</v>
      </c>
      <c r="AV1448" t="s">
        <v>1744</v>
      </c>
      <c r="AW1448" t="s">
        <v>1744</v>
      </c>
      <c r="AX1448" t="s">
        <v>1740</v>
      </c>
      <c r="AY1448" t="s">
        <v>1744</v>
      </c>
      <c r="AZ1448" t="s">
        <v>1547</v>
      </c>
      <c r="BA1448" t="s">
        <v>1953</v>
      </c>
      <c r="BB1448" t="s">
        <v>1547</v>
      </c>
      <c r="BC1448" t="s">
        <v>1547</v>
      </c>
      <c r="BD1448" t="s">
        <v>1547</v>
      </c>
      <c r="BE1448" t="s">
        <v>4421</v>
      </c>
      <c r="BF1448">
        <v>1013</v>
      </c>
      <c r="BG1448">
        <v>1346</v>
      </c>
      <c r="BH1448">
        <v>0</v>
      </c>
      <c r="BI1448" t="s">
        <v>1547</v>
      </c>
      <c r="BJ1448">
        <v>0</v>
      </c>
      <c r="BK1448">
        <v>0</v>
      </c>
      <c r="BL1448">
        <v>2</v>
      </c>
      <c r="BM1448" t="s">
        <v>1739</v>
      </c>
      <c r="BN1448" t="s">
        <v>4422</v>
      </c>
      <c r="BO1448" t="s">
        <v>10331</v>
      </c>
      <c r="BP1448" t="e" cm="1">
        <v>#N/A</v>
      </c>
      <c r="BQ1448" t="s">
        <v>1547</v>
      </c>
      <c r="BR1448" t="s">
        <v>1954</v>
      </c>
      <c r="BS1448">
        <v>167</v>
      </c>
      <c r="BT1448" t="s">
        <v>8379</v>
      </c>
      <c r="BU1448" t="s">
        <v>16410</v>
      </c>
      <c r="BV1448">
        <v>0</v>
      </c>
      <c r="BW1448" t="s">
        <v>1744</v>
      </c>
      <c r="BX1448" t="s">
        <v>1744</v>
      </c>
      <c r="BY1448" t="s">
        <v>1744</v>
      </c>
      <c r="BZ1448" t="s">
        <v>1547</v>
      </c>
      <c r="CA1448" t="s">
        <v>1744</v>
      </c>
      <c r="CB1448" t="s">
        <v>1547</v>
      </c>
      <c r="CC1448"/>
      <c r="CD1448" t="s">
        <v>998</v>
      </c>
      <c r="CE1448">
        <v>0</v>
      </c>
      <c r="CF1448" t="s">
        <v>10358</v>
      </c>
      <c r="CG1448" t="s">
        <v>10359</v>
      </c>
      <c r="CH1448">
        <v>0</v>
      </c>
      <c r="CI1448" t="s">
        <v>1547</v>
      </c>
      <c r="CJ1448" t="s">
        <v>1547</v>
      </c>
      <c r="CK1448" t="s">
        <v>4405</v>
      </c>
      <c r="CL1448"/>
      <c r="CM1448"/>
      <c r="CN1448" t="s">
        <v>1547</v>
      </c>
      <c r="CO1448" t="s">
        <v>1547</v>
      </c>
      <c r="CP1448" t="s">
        <v>1547</v>
      </c>
      <c r="CQ1448" t="s">
        <v>1547</v>
      </c>
      <c r="CR1448" t="s">
        <v>1547</v>
      </c>
      <c r="CS1448">
        <v>0</v>
      </c>
      <c r="CT1448" t="s">
        <v>1547</v>
      </c>
      <c r="CU1448" t="s">
        <v>1547</v>
      </c>
      <c r="CV1448" t="s">
        <v>1547</v>
      </c>
      <c r="CW1448" t="s">
        <v>1547</v>
      </c>
      <c r="CX1448" t="s">
        <v>1547</v>
      </c>
      <c r="CY1448">
        <v>1446</v>
      </c>
      <c r="CZ1448" t="s">
        <v>11740</v>
      </c>
      <c r="DA1448" t="s">
        <v>1547</v>
      </c>
      <c r="DB1448" t="s">
        <v>1881</v>
      </c>
      <c r="DC1448" t="s">
        <v>1882</v>
      </c>
      <c r="DD1448" t="s">
        <v>1547</v>
      </c>
      <c r="DE1448" t="s">
        <v>1547</v>
      </c>
      <c r="DF1448">
        <v>0</v>
      </c>
      <c r="DG1448" t="s">
        <v>1547</v>
      </c>
      <c r="DH1448" t="s">
        <v>1547</v>
      </c>
      <c r="DI1448" t="s">
        <v>1892</v>
      </c>
      <c r="DJ1448" t="e">
        <v>#N/A</v>
      </c>
      <c r="DK1448"/>
      <c r="DL1448" t="s">
        <v>1892</v>
      </c>
      <c r="DM1448">
        <v>9</v>
      </c>
      <c r="DN1448" t="s">
        <v>1883</v>
      </c>
      <c r="DO1448" t="s">
        <v>4405</v>
      </c>
      <c r="DP1448" t="b">
        <v>1</v>
      </c>
      <c r="DQ1448" t="b">
        <v>0</v>
      </c>
      <c r="DR1448" t="b">
        <v>0</v>
      </c>
      <c r="DS1448" t="b">
        <v>0</v>
      </c>
      <c r="DT1448" t="b">
        <v>0</v>
      </c>
      <c r="DU1448" t="b">
        <v>1</v>
      </c>
      <c r="DV1448" t="b">
        <v>0</v>
      </c>
      <c r="DW1448">
        <v>0</v>
      </c>
      <c r="DX1448" t="b">
        <v>0</v>
      </c>
      <c r="DY1448" t="b">
        <v>0</v>
      </c>
      <c r="DZ1448" t="b">
        <v>0</v>
      </c>
      <c r="EA1448" t="b">
        <v>0</v>
      </c>
      <c r="EB1448" t="b">
        <v>0</v>
      </c>
      <c r="EC1448" t="b">
        <v>0</v>
      </c>
      <c r="ED1448" t="b">
        <v>0</v>
      </c>
      <c r="EE1448" t="b">
        <v>1</v>
      </c>
      <c r="EF1448" t="b">
        <v>0</v>
      </c>
      <c r="EG1448" t="b" cm="1">
        <v>0</v>
      </c>
      <c r="EH1448" t="b">
        <v>0</v>
      </c>
      <c r="EI1448" t="b">
        <v>0</v>
      </c>
      <c r="EJ1448" t="b">
        <v>1</v>
      </c>
      <c r="EK1448" t="s">
        <v>1956</v>
      </c>
      <c r="EL1448">
        <v>1</v>
      </c>
      <c r="EM1448">
        <v>0</v>
      </c>
      <c r="EN1448" t="b">
        <v>1</v>
      </c>
    </row>
    <row r="1449" spans="1:144" ht="15.75">
      <c r="A1449"/>
      <c r="B1449" t="s">
        <v>4405</v>
      </c>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s="108" t="s">
        <v>43</v>
      </c>
      <c r="AP1449" t="s">
        <v>2868</v>
      </c>
      <c r="AQ1449">
        <v>151</v>
      </c>
      <c r="AR1449" t="s">
        <v>1547</v>
      </c>
      <c r="AS1449" t="s">
        <v>1547</v>
      </c>
      <c r="AT1449" t="e">
        <v>#N/A</v>
      </c>
      <c r="AU1449" t="s">
        <v>1547</v>
      </c>
      <c r="AV1449" t="s">
        <v>1744</v>
      </c>
      <c r="AW1449" t="s">
        <v>1744</v>
      </c>
      <c r="AX1449" t="s">
        <v>1740</v>
      </c>
      <c r="AY1449" t="s">
        <v>1744</v>
      </c>
      <c r="AZ1449" t="s">
        <v>1547</v>
      </c>
      <c r="BA1449" t="s">
        <v>1953</v>
      </c>
      <c r="BB1449" t="s">
        <v>1547</v>
      </c>
      <c r="BC1449" t="s">
        <v>1547</v>
      </c>
      <c r="BD1449" t="s">
        <v>1547</v>
      </c>
      <c r="BE1449" t="s">
        <v>4421</v>
      </c>
      <c r="BF1449">
        <v>1013</v>
      </c>
      <c r="BG1449">
        <v>1346</v>
      </c>
      <c r="BH1449">
        <v>0</v>
      </c>
      <c r="BI1449" t="s">
        <v>1547</v>
      </c>
      <c r="BJ1449">
        <v>0</v>
      </c>
      <c r="BK1449">
        <v>0</v>
      </c>
      <c r="BL1449">
        <v>2</v>
      </c>
      <c r="BM1449" t="s">
        <v>1739</v>
      </c>
      <c r="BN1449" t="s">
        <v>4422</v>
      </c>
      <c r="BO1449" t="s">
        <v>10331</v>
      </c>
      <c r="BP1449" t="e" cm="1">
        <v>#N/A</v>
      </c>
      <c r="BQ1449" t="s">
        <v>1547</v>
      </c>
      <c r="BR1449" t="s">
        <v>1954</v>
      </c>
      <c r="BS1449">
        <v>168</v>
      </c>
      <c r="BT1449" t="s">
        <v>8383</v>
      </c>
      <c r="BU1449" t="s">
        <v>16411</v>
      </c>
      <c r="BV1449">
        <v>0</v>
      </c>
      <c r="BW1449" t="s">
        <v>1744</v>
      </c>
      <c r="BX1449" t="s">
        <v>1744</v>
      </c>
      <c r="BY1449" t="s">
        <v>1744</v>
      </c>
      <c r="BZ1449" t="s">
        <v>1547</v>
      </c>
      <c r="CA1449" t="s">
        <v>1744</v>
      </c>
      <c r="CB1449" t="s">
        <v>1547</v>
      </c>
      <c r="CC1449"/>
      <c r="CD1449" t="s">
        <v>998</v>
      </c>
      <c r="CE1449">
        <v>0</v>
      </c>
      <c r="CF1449" t="s">
        <v>10358</v>
      </c>
      <c r="CG1449" t="s">
        <v>10359</v>
      </c>
      <c r="CH1449">
        <v>0</v>
      </c>
      <c r="CI1449" t="s">
        <v>1547</v>
      </c>
      <c r="CJ1449" t="s">
        <v>1547</v>
      </c>
      <c r="CK1449" t="s">
        <v>4405</v>
      </c>
      <c r="CL1449"/>
      <c r="CM1449"/>
      <c r="CN1449" t="s">
        <v>1547</v>
      </c>
      <c r="CO1449" t="s">
        <v>1547</v>
      </c>
      <c r="CP1449" t="s">
        <v>1547</v>
      </c>
      <c r="CQ1449" t="s">
        <v>1547</v>
      </c>
      <c r="CR1449" t="s">
        <v>1547</v>
      </c>
      <c r="CS1449">
        <v>0</v>
      </c>
      <c r="CT1449" t="s">
        <v>1547</v>
      </c>
      <c r="CU1449" t="s">
        <v>1547</v>
      </c>
      <c r="CV1449" t="s">
        <v>1547</v>
      </c>
      <c r="CW1449" t="s">
        <v>1547</v>
      </c>
      <c r="CX1449" t="s">
        <v>1547</v>
      </c>
      <c r="CY1449">
        <v>1447</v>
      </c>
      <c r="CZ1449" t="s">
        <v>11743</v>
      </c>
      <c r="DA1449" t="s">
        <v>1547</v>
      </c>
      <c r="DB1449" t="s">
        <v>1881</v>
      </c>
      <c r="DC1449" t="s">
        <v>1882</v>
      </c>
      <c r="DD1449" t="s">
        <v>1547</v>
      </c>
      <c r="DE1449" t="s">
        <v>1547</v>
      </c>
      <c r="DF1449">
        <v>0</v>
      </c>
      <c r="DG1449" t="s">
        <v>1547</v>
      </c>
      <c r="DH1449" t="s">
        <v>1547</v>
      </c>
      <c r="DI1449" t="s">
        <v>1892</v>
      </c>
      <c r="DJ1449" t="e">
        <v>#N/A</v>
      </c>
      <c r="DK1449"/>
      <c r="DL1449" t="s">
        <v>1892</v>
      </c>
      <c r="DM1449">
        <v>9</v>
      </c>
      <c r="DN1449" t="s">
        <v>1883</v>
      </c>
      <c r="DO1449" t="s">
        <v>4405</v>
      </c>
      <c r="DP1449" t="b">
        <v>1</v>
      </c>
      <c r="DQ1449" t="b">
        <v>0</v>
      </c>
      <c r="DR1449" t="b">
        <v>0</v>
      </c>
      <c r="DS1449" t="b">
        <v>0</v>
      </c>
      <c r="DT1449" t="b">
        <v>0</v>
      </c>
      <c r="DU1449" t="b">
        <v>1</v>
      </c>
      <c r="DV1449" t="b">
        <v>0</v>
      </c>
      <c r="DW1449">
        <v>0</v>
      </c>
      <c r="DX1449" t="b">
        <v>0</v>
      </c>
      <c r="DY1449" t="b">
        <v>0</v>
      </c>
      <c r="DZ1449" t="b">
        <v>0</v>
      </c>
      <c r="EA1449" t="b">
        <v>0</v>
      </c>
      <c r="EB1449" t="b">
        <v>0</v>
      </c>
      <c r="EC1449" t="b">
        <v>0</v>
      </c>
      <c r="ED1449" t="b">
        <v>0</v>
      </c>
      <c r="EE1449" t="b">
        <v>1</v>
      </c>
      <c r="EF1449" t="b">
        <v>0</v>
      </c>
      <c r="EG1449" t="b" cm="1">
        <v>0</v>
      </c>
      <c r="EH1449" t="b">
        <v>0</v>
      </c>
      <c r="EI1449" t="b">
        <v>0</v>
      </c>
      <c r="EJ1449" t="b">
        <v>1</v>
      </c>
      <c r="EK1449" t="s">
        <v>1956</v>
      </c>
      <c r="EL1449">
        <v>1</v>
      </c>
      <c r="EM1449">
        <v>0</v>
      </c>
      <c r="EN1449" t="b">
        <v>1</v>
      </c>
    </row>
    <row r="1450" spans="1:144" ht="15.75">
      <c r="A1450"/>
      <c r="B1450" t="s">
        <v>4405</v>
      </c>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s="108" t="s">
        <v>43</v>
      </c>
      <c r="AP1450" t="s">
        <v>2868</v>
      </c>
      <c r="AQ1450">
        <v>152</v>
      </c>
      <c r="AR1450" t="s">
        <v>1547</v>
      </c>
      <c r="AS1450" t="s">
        <v>1547</v>
      </c>
      <c r="AT1450" t="e">
        <v>#N/A</v>
      </c>
      <c r="AU1450" t="s">
        <v>1547</v>
      </c>
      <c r="AV1450" t="s">
        <v>1744</v>
      </c>
      <c r="AW1450" t="s">
        <v>1744</v>
      </c>
      <c r="AX1450" t="s">
        <v>1740</v>
      </c>
      <c r="AY1450" t="s">
        <v>1744</v>
      </c>
      <c r="AZ1450" t="s">
        <v>1547</v>
      </c>
      <c r="BA1450" t="s">
        <v>1953</v>
      </c>
      <c r="BB1450" t="s">
        <v>1547</v>
      </c>
      <c r="BC1450" t="s">
        <v>1547</v>
      </c>
      <c r="BD1450" t="s">
        <v>1547</v>
      </c>
      <c r="BE1450" t="s">
        <v>4421</v>
      </c>
      <c r="BF1450">
        <v>1013</v>
      </c>
      <c r="BG1450">
        <v>1346</v>
      </c>
      <c r="BH1450">
        <v>0</v>
      </c>
      <c r="BI1450" t="s">
        <v>1547</v>
      </c>
      <c r="BJ1450">
        <v>0</v>
      </c>
      <c r="BK1450">
        <v>0</v>
      </c>
      <c r="BL1450">
        <v>2</v>
      </c>
      <c r="BM1450" t="s">
        <v>1739</v>
      </c>
      <c r="BN1450" t="s">
        <v>4422</v>
      </c>
      <c r="BO1450" t="s">
        <v>10331</v>
      </c>
      <c r="BP1450" t="e" cm="1">
        <v>#N/A</v>
      </c>
      <c r="BQ1450" t="s">
        <v>1547</v>
      </c>
      <c r="BR1450" t="s">
        <v>1954</v>
      </c>
      <c r="BS1450">
        <v>169</v>
      </c>
      <c r="BT1450" t="s">
        <v>8387</v>
      </c>
      <c r="BU1450" t="s">
        <v>16412</v>
      </c>
      <c r="BV1450">
        <v>0</v>
      </c>
      <c r="BW1450" t="s">
        <v>1744</v>
      </c>
      <c r="BX1450" t="s">
        <v>1744</v>
      </c>
      <c r="BY1450" t="s">
        <v>1744</v>
      </c>
      <c r="BZ1450" t="s">
        <v>1547</v>
      </c>
      <c r="CA1450" t="s">
        <v>1744</v>
      </c>
      <c r="CB1450" t="s">
        <v>1547</v>
      </c>
      <c r="CC1450"/>
      <c r="CD1450" t="s">
        <v>998</v>
      </c>
      <c r="CE1450">
        <v>0</v>
      </c>
      <c r="CF1450" t="s">
        <v>10358</v>
      </c>
      <c r="CG1450" t="s">
        <v>10359</v>
      </c>
      <c r="CH1450">
        <v>0</v>
      </c>
      <c r="CI1450" t="s">
        <v>1547</v>
      </c>
      <c r="CJ1450" t="s">
        <v>1547</v>
      </c>
      <c r="CK1450" t="s">
        <v>4405</v>
      </c>
      <c r="CL1450"/>
      <c r="CM1450"/>
      <c r="CN1450" t="s">
        <v>1547</v>
      </c>
      <c r="CO1450" t="s">
        <v>1547</v>
      </c>
      <c r="CP1450" t="s">
        <v>1547</v>
      </c>
      <c r="CQ1450" t="s">
        <v>1547</v>
      </c>
      <c r="CR1450" t="s">
        <v>1547</v>
      </c>
      <c r="CS1450">
        <v>0</v>
      </c>
      <c r="CT1450" t="s">
        <v>1547</v>
      </c>
      <c r="CU1450" t="s">
        <v>1547</v>
      </c>
      <c r="CV1450" t="s">
        <v>1547</v>
      </c>
      <c r="CW1450" t="s">
        <v>1547</v>
      </c>
      <c r="CX1450" t="s">
        <v>1547</v>
      </c>
      <c r="CY1450">
        <v>1448</v>
      </c>
      <c r="CZ1450" t="s">
        <v>11746</v>
      </c>
      <c r="DA1450" t="s">
        <v>1547</v>
      </c>
      <c r="DB1450" t="s">
        <v>1881</v>
      </c>
      <c r="DC1450" t="s">
        <v>1882</v>
      </c>
      <c r="DD1450" t="s">
        <v>1547</v>
      </c>
      <c r="DE1450" t="s">
        <v>1547</v>
      </c>
      <c r="DF1450">
        <v>0</v>
      </c>
      <c r="DG1450" t="s">
        <v>1547</v>
      </c>
      <c r="DH1450" t="s">
        <v>1547</v>
      </c>
      <c r="DI1450" t="s">
        <v>1892</v>
      </c>
      <c r="DJ1450" t="e">
        <v>#N/A</v>
      </c>
      <c r="DK1450"/>
      <c r="DL1450" t="s">
        <v>1892</v>
      </c>
      <c r="DM1450">
        <v>9</v>
      </c>
      <c r="DN1450" t="s">
        <v>1883</v>
      </c>
      <c r="DO1450" t="s">
        <v>4405</v>
      </c>
      <c r="DP1450" t="b">
        <v>1</v>
      </c>
      <c r="DQ1450" t="b">
        <v>0</v>
      </c>
      <c r="DR1450" t="b">
        <v>0</v>
      </c>
      <c r="DS1450" t="b">
        <v>0</v>
      </c>
      <c r="DT1450" t="b">
        <v>0</v>
      </c>
      <c r="DU1450" t="b">
        <v>1</v>
      </c>
      <c r="DV1450" t="b">
        <v>0</v>
      </c>
      <c r="DW1450">
        <v>0</v>
      </c>
      <c r="DX1450" t="b">
        <v>0</v>
      </c>
      <c r="DY1450" t="b">
        <v>0</v>
      </c>
      <c r="DZ1450" t="b">
        <v>0</v>
      </c>
      <c r="EA1450" t="b">
        <v>0</v>
      </c>
      <c r="EB1450" t="b">
        <v>0</v>
      </c>
      <c r="EC1450" t="b">
        <v>0</v>
      </c>
      <c r="ED1450" t="b">
        <v>0</v>
      </c>
      <c r="EE1450" t="b">
        <v>1</v>
      </c>
      <c r="EF1450" t="b">
        <v>0</v>
      </c>
      <c r="EG1450" t="b" cm="1">
        <v>0</v>
      </c>
      <c r="EH1450" t="b">
        <v>0</v>
      </c>
      <c r="EI1450" t="b">
        <v>0</v>
      </c>
      <c r="EJ1450" t="b">
        <v>1</v>
      </c>
      <c r="EK1450" t="s">
        <v>1956</v>
      </c>
      <c r="EL1450">
        <v>1</v>
      </c>
      <c r="EM1450">
        <v>0</v>
      </c>
      <c r="EN1450" t="b">
        <v>1</v>
      </c>
    </row>
    <row r="1451" spans="1:144" ht="15.75">
      <c r="A1451"/>
      <c r="B1451" t="s">
        <v>4405</v>
      </c>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s="108" t="s">
        <v>43</v>
      </c>
      <c r="AP1451" t="s">
        <v>2868</v>
      </c>
      <c r="AQ1451">
        <v>153</v>
      </c>
      <c r="AR1451" t="s">
        <v>1547</v>
      </c>
      <c r="AS1451" t="s">
        <v>1547</v>
      </c>
      <c r="AT1451" t="e">
        <v>#N/A</v>
      </c>
      <c r="AU1451" t="s">
        <v>1547</v>
      </c>
      <c r="AV1451" t="s">
        <v>1744</v>
      </c>
      <c r="AW1451" t="s">
        <v>1744</v>
      </c>
      <c r="AX1451" t="s">
        <v>1740</v>
      </c>
      <c r="AY1451" t="s">
        <v>1744</v>
      </c>
      <c r="AZ1451" t="s">
        <v>1547</v>
      </c>
      <c r="BA1451" t="s">
        <v>1953</v>
      </c>
      <c r="BB1451" t="s">
        <v>1547</v>
      </c>
      <c r="BC1451" t="s">
        <v>1547</v>
      </c>
      <c r="BD1451" t="s">
        <v>1547</v>
      </c>
      <c r="BE1451" t="s">
        <v>4421</v>
      </c>
      <c r="BF1451">
        <v>1013</v>
      </c>
      <c r="BG1451">
        <v>1346</v>
      </c>
      <c r="BH1451">
        <v>0</v>
      </c>
      <c r="BI1451" t="s">
        <v>1547</v>
      </c>
      <c r="BJ1451">
        <v>0</v>
      </c>
      <c r="BK1451">
        <v>0</v>
      </c>
      <c r="BL1451">
        <v>2</v>
      </c>
      <c r="BM1451" t="s">
        <v>1739</v>
      </c>
      <c r="BN1451" t="s">
        <v>4422</v>
      </c>
      <c r="BO1451" t="s">
        <v>10331</v>
      </c>
      <c r="BP1451" t="e" cm="1">
        <v>#N/A</v>
      </c>
      <c r="BQ1451" t="s">
        <v>1547</v>
      </c>
      <c r="BR1451" t="s">
        <v>1954</v>
      </c>
      <c r="BS1451">
        <v>170</v>
      </c>
      <c r="BT1451" t="s">
        <v>8391</v>
      </c>
      <c r="BU1451" t="s">
        <v>16413</v>
      </c>
      <c r="BV1451">
        <v>0</v>
      </c>
      <c r="BW1451" t="s">
        <v>1744</v>
      </c>
      <c r="BX1451" t="s">
        <v>1744</v>
      </c>
      <c r="BY1451" t="s">
        <v>1744</v>
      </c>
      <c r="BZ1451" t="s">
        <v>1547</v>
      </c>
      <c r="CA1451" t="s">
        <v>1744</v>
      </c>
      <c r="CB1451" t="s">
        <v>1547</v>
      </c>
      <c r="CC1451"/>
      <c r="CD1451" t="s">
        <v>998</v>
      </c>
      <c r="CE1451">
        <v>0</v>
      </c>
      <c r="CF1451" t="s">
        <v>10358</v>
      </c>
      <c r="CG1451" t="s">
        <v>10359</v>
      </c>
      <c r="CH1451">
        <v>0</v>
      </c>
      <c r="CI1451" t="s">
        <v>1547</v>
      </c>
      <c r="CJ1451" t="s">
        <v>1547</v>
      </c>
      <c r="CK1451" t="s">
        <v>4405</v>
      </c>
      <c r="CL1451"/>
      <c r="CM1451"/>
      <c r="CN1451" t="s">
        <v>1547</v>
      </c>
      <c r="CO1451" t="s">
        <v>1547</v>
      </c>
      <c r="CP1451" t="s">
        <v>1547</v>
      </c>
      <c r="CQ1451" t="s">
        <v>1547</v>
      </c>
      <c r="CR1451" t="s">
        <v>1547</v>
      </c>
      <c r="CS1451">
        <v>0</v>
      </c>
      <c r="CT1451" t="s">
        <v>1547</v>
      </c>
      <c r="CU1451" t="s">
        <v>1547</v>
      </c>
      <c r="CV1451" t="s">
        <v>1547</v>
      </c>
      <c r="CW1451" t="s">
        <v>1547</v>
      </c>
      <c r="CX1451" t="s">
        <v>1547</v>
      </c>
      <c r="CY1451">
        <v>1449</v>
      </c>
      <c r="CZ1451" t="s">
        <v>11755</v>
      </c>
      <c r="DA1451" t="s">
        <v>1547</v>
      </c>
      <c r="DB1451" t="s">
        <v>1881</v>
      </c>
      <c r="DC1451" t="s">
        <v>1882</v>
      </c>
      <c r="DD1451" t="s">
        <v>1547</v>
      </c>
      <c r="DE1451" t="s">
        <v>1547</v>
      </c>
      <c r="DF1451">
        <v>0</v>
      </c>
      <c r="DG1451" t="s">
        <v>1547</v>
      </c>
      <c r="DH1451" t="s">
        <v>1547</v>
      </c>
      <c r="DI1451" t="s">
        <v>1892</v>
      </c>
      <c r="DJ1451" t="e">
        <v>#N/A</v>
      </c>
      <c r="DK1451"/>
      <c r="DL1451" t="s">
        <v>1892</v>
      </c>
      <c r="DM1451">
        <v>9</v>
      </c>
      <c r="DN1451" t="s">
        <v>1883</v>
      </c>
      <c r="DO1451" t="s">
        <v>4405</v>
      </c>
      <c r="DP1451" t="b">
        <v>1</v>
      </c>
      <c r="DQ1451" t="b">
        <v>0</v>
      </c>
      <c r="DR1451" t="b">
        <v>0</v>
      </c>
      <c r="DS1451" t="b">
        <v>0</v>
      </c>
      <c r="DT1451" t="b">
        <v>0</v>
      </c>
      <c r="DU1451" t="b">
        <v>1</v>
      </c>
      <c r="DV1451" t="b">
        <v>0</v>
      </c>
      <c r="DW1451">
        <v>0</v>
      </c>
      <c r="DX1451" t="b">
        <v>0</v>
      </c>
      <c r="DY1451" t="b">
        <v>0</v>
      </c>
      <c r="DZ1451" t="b">
        <v>0</v>
      </c>
      <c r="EA1451" t="b">
        <v>0</v>
      </c>
      <c r="EB1451" t="b">
        <v>0</v>
      </c>
      <c r="EC1451" t="b">
        <v>0</v>
      </c>
      <c r="ED1451" t="b">
        <v>0</v>
      </c>
      <c r="EE1451" t="b">
        <v>1</v>
      </c>
      <c r="EF1451" t="b">
        <v>0</v>
      </c>
      <c r="EG1451" t="b" cm="1">
        <v>0</v>
      </c>
      <c r="EH1451" t="b">
        <v>0</v>
      </c>
      <c r="EI1451" t="b">
        <v>0</v>
      </c>
      <c r="EJ1451" t="b">
        <v>1</v>
      </c>
      <c r="EK1451" t="s">
        <v>1956</v>
      </c>
      <c r="EL1451">
        <v>1</v>
      </c>
      <c r="EM1451">
        <v>0</v>
      </c>
      <c r="EN1451" t="b">
        <v>1</v>
      </c>
    </row>
    <row r="1452" spans="1:144" ht="15.75">
      <c r="A1452"/>
      <c r="B1452" t="s">
        <v>4405</v>
      </c>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s="108" t="s">
        <v>43</v>
      </c>
      <c r="AP1452" t="s">
        <v>2868</v>
      </c>
      <c r="AQ1452">
        <v>154</v>
      </c>
      <c r="AR1452" t="s">
        <v>1547</v>
      </c>
      <c r="AS1452" t="s">
        <v>1547</v>
      </c>
      <c r="AT1452" t="e">
        <v>#N/A</v>
      </c>
      <c r="AU1452" t="s">
        <v>1547</v>
      </c>
      <c r="AV1452" t="s">
        <v>1744</v>
      </c>
      <c r="AW1452" t="s">
        <v>1744</v>
      </c>
      <c r="AX1452" t="s">
        <v>1740</v>
      </c>
      <c r="AY1452" t="s">
        <v>1744</v>
      </c>
      <c r="AZ1452" t="s">
        <v>1547</v>
      </c>
      <c r="BA1452" t="s">
        <v>1953</v>
      </c>
      <c r="BB1452" t="s">
        <v>1547</v>
      </c>
      <c r="BC1452" t="s">
        <v>1547</v>
      </c>
      <c r="BD1452" t="s">
        <v>1547</v>
      </c>
      <c r="BE1452" t="s">
        <v>4421</v>
      </c>
      <c r="BF1452">
        <v>1013</v>
      </c>
      <c r="BG1452">
        <v>1346</v>
      </c>
      <c r="BH1452">
        <v>0</v>
      </c>
      <c r="BI1452" t="s">
        <v>1547</v>
      </c>
      <c r="BJ1452">
        <v>0</v>
      </c>
      <c r="BK1452">
        <v>0</v>
      </c>
      <c r="BL1452">
        <v>2</v>
      </c>
      <c r="BM1452" t="s">
        <v>1739</v>
      </c>
      <c r="BN1452" t="s">
        <v>4422</v>
      </c>
      <c r="BO1452" t="s">
        <v>10331</v>
      </c>
      <c r="BP1452" t="e" cm="1">
        <v>#N/A</v>
      </c>
      <c r="BQ1452" t="s">
        <v>1547</v>
      </c>
      <c r="BR1452" t="s">
        <v>1954</v>
      </c>
      <c r="BS1452">
        <v>171</v>
      </c>
      <c r="BT1452" t="s">
        <v>8395</v>
      </c>
      <c r="BU1452" t="s">
        <v>16414</v>
      </c>
      <c r="BV1452">
        <v>0</v>
      </c>
      <c r="BW1452" t="s">
        <v>1744</v>
      </c>
      <c r="BX1452" t="s">
        <v>1744</v>
      </c>
      <c r="BY1452" t="s">
        <v>1744</v>
      </c>
      <c r="BZ1452" t="s">
        <v>1547</v>
      </c>
      <c r="CA1452" t="s">
        <v>1744</v>
      </c>
      <c r="CB1452" t="s">
        <v>1547</v>
      </c>
      <c r="CC1452"/>
      <c r="CD1452" t="s">
        <v>998</v>
      </c>
      <c r="CE1452">
        <v>0</v>
      </c>
      <c r="CF1452" t="s">
        <v>10358</v>
      </c>
      <c r="CG1452" t="s">
        <v>10359</v>
      </c>
      <c r="CH1452">
        <v>0</v>
      </c>
      <c r="CI1452" t="s">
        <v>1547</v>
      </c>
      <c r="CJ1452" t="s">
        <v>1547</v>
      </c>
      <c r="CK1452" t="s">
        <v>4405</v>
      </c>
      <c r="CL1452"/>
      <c r="CM1452"/>
      <c r="CN1452" t="s">
        <v>1547</v>
      </c>
      <c r="CO1452" t="s">
        <v>1547</v>
      </c>
      <c r="CP1452" t="s">
        <v>1547</v>
      </c>
      <c r="CQ1452" t="s">
        <v>1547</v>
      </c>
      <c r="CR1452" t="s">
        <v>1547</v>
      </c>
      <c r="CS1452">
        <v>0</v>
      </c>
      <c r="CT1452" t="s">
        <v>1547</v>
      </c>
      <c r="CU1452" t="s">
        <v>1547</v>
      </c>
      <c r="CV1452" t="s">
        <v>1547</v>
      </c>
      <c r="CW1452" t="s">
        <v>1547</v>
      </c>
      <c r="CX1452" t="s">
        <v>1547</v>
      </c>
      <c r="CY1452">
        <v>1450</v>
      </c>
      <c r="CZ1452" t="s">
        <v>11756</v>
      </c>
      <c r="DA1452" t="s">
        <v>1547</v>
      </c>
      <c r="DB1452" t="s">
        <v>1881</v>
      </c>
      <c r="DC1452" t="s">
        <v>1882</v>
      </c>
      <c r="DD1452" t="s">
        <v>1547</v>
      </c>
      <c r="DE1452" t="s">
        <v>1547</v>
      </c>
      <c r="DF1452">
        <v>0</v>
      </c>
      <c r="DG1452" t="s">
        <v>1547</v>
      </c>
      <c r="DH1452" t="s">
        <v>1547</v>
      </c>
      <c r="DI1452" t="s">
        <v>1892</v>
      </c>
      <c r="DJ1452" t="e">
        <v>#N/A</v>
      </c>
      <c r="DK1452"/>
      <c r="DL1452" t="s">
        <v>1892</v>
      </c>
      <c r="DM1452">
        <v>9</v>
      </c>
      <c r="DN1452" t="s">
        <v>1883</v>
      </c>
      <c r="DO1452" t="s">
        <v>4405</v>
      </c>
      <c r="DP1452" t="b">
        <v>1</v>
      </c>
      <c r="DQ1452" t="b">
        <v>0</v>
      </c>
      <c r="DR1452" t="b">
        <v>0</v>
      </c>
      <c r="DS1452" t="b">
        <v>0</v>
      </c>
      <c r="DT1452" t="b">
        <v>0</v>
      </c>
      <c r="DU1452" t="b">
        <v>1</v>
      </c>
      <c r="DV1452" t="b">
        <v>0</v>
      </c>
      <c r="DW1452">
        <v>0</v>
      </c>
      <c r="DX1452" t="b">
        <v>0</v>
      </c>
      <c r="DY1452" t="b">
        <v>0</v>
      </c>
      <c r="DZ1452" t="b">
        <v>0</v>
      </c>
      <c r="EA1452" t="b">
        <v>0</v>
      </c>
      <c r="EB1452" t="b">
        <v>0</v>
      </c>
      <c r="EC1452" t="b">
        <v>0</v>
      </c>
      <c r="ED1452" t="b">
        <v>0</v>
      </c>
      <c r="EE1452" t="b">
        <v>1</v>
      </c>
      <c r="EF1452" t="b">
        <v>0</v>
      </c>
      <c r="EG1452" t="b" cm="1">
        <v>0</v>
      </c>
      <c r="EH1452" t="b">
        <v>0</v>
      </c>
      <c r="EI1452" t="b">
        <v>0</v>
      </c>
      <c r="EJ1452" t="b">
        <v>1</v>
      </c>
      <c r="EK1452" t="s">
        <v>1956</v>
      </c>
      <c r="EL1452">
        <v>1</v>
      </c>
      <c r="EM1452">
        <v>0</v>
      </c>
      <c r="EN1452" t="b">
        <v>1</v>
      </c>
    </row>
    <row r="1453" spans="1:144" ht="15.75">
      <c r="A1453"/>
      <c r="B1453" t="s">
        <v>4405</v>
      </c>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s="108" t="s">
        <v>43</v>
      </c>
      <c r="AP1453" t="s">
        <v>2868</v>
      </c>
      <c r="AQ1453">
        <v>155</v>
      </c>
      <c r="AR1453" t="s">
        <v>1547</v>
      </c>
      <c r="AS1453" t="s">
        <v>1547</v>
      </c>
      <c r="AT1453" t="e">
        <v>#N/A</v>
      </c>
      <c r="AU1453" t="s">
        <v>1547</v>
      </c>
      <c r="AV1453" t="s">
        <v>1744</v>
      </c>
      <c r="AW1453" t="s">
        <v>1744</v>
      </c>
      <c r="AX1453" t="s">
        <v>1740</v>
      </c>
      <c r="AY1453" t="s">
        <v>1744</v>
      </c>
      <c r="AZ1453" t="s">
        <v>1547</v>
      </c>
      <c r="BA1453" t="s">
        <v>1953</v>
      </c>
      <c r="BB1453" t="s">
        <v>1547</v>
      </c>
      <c r="BC1453" t="s">
        <v>1547</v>
      </c>
      <c r="BD1453" t="s">
        <v>1547</v>
      </c>
      <c r="BE1453" t="s">
        <v>4421</v>
      </c>
      <c r="BF1453">
        <v>1013</v>
      </c>
      <c r="BG1453">
        <v>1346</v>
      </c>
      <c r="BH1453">
        <v>0</v>
      </c>
      <c r="BI1453" t="s">
        <v>1547</v>
      </c>
      <c r="BJ1453">
        <v>0</v>
      </c>
      <c r="BK1453">
        <v>0</v>
      </c>
      <c r="BL1453">
        <v>2</v>
      </c>
      <c r="BM1453" t="s">
        <v>1739</v>
      </c>
      <c r="BN1453" t="s">
        <v>4422</v>
      </c>
      <c r="BO1453" t="s">
        <v>10331</v>
      </c>
      <c r="BP1453" t="e" cm="1">
        <v>#N/A</v>
      </c>
      <c r="BQ1453" t="s">
        <v>1547</v>
      </c>
      <c r="BR1453" t="s">
        <v>1954</v>
      </c>
      <c r="BS1453">
        <v>172</v>
      </c>
      <c r="BT1453" t="s">
        <v>8399</v>
      </c>
      <c r="BU1453" t="s">
        <v>16415</v>
      </c>
      <c r="BV1453">
        <v>0</v>
      </c>
      <c r="BW1453" t="s">
        <v>1744</v>
      </c>
      <c r="BX1453" t="s">
        <v>1744</v>
      </c>
      <c r="BY1453" t="s">
        <v>1744</v>
      </c>
      <c r="BZ1453" t="s">
        <v>1547</v>
      </c>
      <c r="CA1453" t="s">
        <v>1744</v>
      </c>
      <c r="CB1453" t="s">
        <v>1547</v>
      </c>
      <c r="CC1453"/>
      <c r="CD1453" t="s">
        <v>998</v>
      </c>
      <c r="CE1453">
        <v>0</v>
      </c>
      <c r="CF1453" t="s">
        <v>10358</v>
      </c>
      <c r="CG1453" t="s">
        <v>10359</v>
      </c>
      <c r="CH1453">
        <v>0</v>
      </c>
      <c r="CI1453" t="s">
        <v>1547</v>
      </c>
      <c r="CJ1453" t="s">
        <v>1547</v>
      </c>
      <c r="CK1453" t="s">
        <v>4405</v>
      </c>
      <c r="CL1453"/>
      <c r="CM1453"/>
      <c r="CN1453" t="s">
        <v>1547</v>
      </c>
      <c r="CO1453" t="s">
        <v>1547</v>
      </c>
      <c r="CP1453" t="s">
        <v>1547</v>
      </c>
      <c r="CQ1453" t="s">
        <v>1547</v>
      </c>
      <c r="CR1453" t="s">
        <v>1547</v>
      </c>
      <c r="CS1453">
        <v>0</v>
      </c>
      <c r="CT1453" t="s">
        <v>1547</v>
      </c>
      <c r="CU1453" t="s">
        <v>1547</v>
      </c>
      <c r="CV1453" t="s">
        <v>1547</v>
      </c>
      <c r="CW1453" t="s">
        <v>1547</v>
      </c>
      <c r="CX1453" t="s">
        <v>1547</v>
      </c>
      <c r="CY1453">
        <v>1451</v>
      </c>
      <c r="CZ1453" t="s">
        <v>11757</v>
      </c>
      <c r="DA1453" t="s">
        <v>1547</v>
      </c>
      <c r="DB1453" t="s">
        <v>1881</v>
      </c>
      <c r="DC1453" t="s">
        <v>1882</v>
      </c>
      <c r="DD1453" t="s">
        <v>1547</v>
      </c>
      <c r="DE1453" t="s">
        <v>1547</v>
      </c>
      <c r="DF1453">
        <v>0</v>
      </c>
      <c r="DG1453" t="s">
        <v>1547</v>
      </c>
      <c r="DH1453" t="s">
        <v>1547</v>
      </c>
      <c r="DI1453" t="s">
        <v>1892</v>
      </c>
      <c r="DJ1453" t="e">
        <v>#N/A</v>
      </c>
      <c r="DK1453"/>
      <c r="DL1453" t="s">
        <v>1892</v>
      </c>
      <c r="DM1453">
        <v>9</v>
      </c>
      <c r="DN1453" t="s">
        <v>1883</v>
      </c>
      <c r="DO1453" t="s">
        <v>4405</v>
      </c>
      <c r="DP1453" t="b">
        <v>1</v>
      </c>
      <c r="DQ1453" t="b">
        <v>0</v>
      </c>
      <c r="DR1453" t="b">
        <v>0</v>
      </c>
      <c r="DS1453" t="b">
        <v>0</v>
      </c>
      <c r="DT1453" t="b">
        <v>0</v>
      </c>
      <c r="DU1453" t="b">
        <v>1</v>
      </c>
      <c r="DV1453" t="b">
        <v>0</v>
      </c>
      <c r="DW1453">
        <v>0</v>
      </c>
      <c r="DX1453" t="b">
        <v>0</v>
      </c>
      <c r="DY1453" t="b">
        <v>0</v>
      </c>
      <c r="DZ1453" t="b">
        <v>0</v>
      </c>
      <c r="EA1453" t="b">
        <v>0</v>
      </c>
      <c r="EB1453" t="b">
        <v>0</v>
      </c>
      <c r="EC1453" t="b">
        <v>0</v>
      </c>
      <c r="ED1453" t="b">
        <v>0</v>
      </c>
      <c r="EE1453" t="b">
        <v>1</v>
      </c>
      <c r="EF1453" t="b">
        <v>0</v>
      </c>
      <c r="EG1453" t="b" cm="1">
        <v>0</v>
      </c>
      <c r="EH1453" t="b">
        <v>0</v>
      </c>
      <c r="EI1453" t="b">
        <v>0</v>
      </c>
      <c r="EJ1453" t="b">
        <v>1</v>
      </c>
      <c r="EK1453" t="s">
        <v>1956</v>
      </c>
      <c r="EL1453">
        <v>1</v>
      </c>
      <c r="EM1453">
        <v>0</v>
      </c>
      <c r="EN1453" t="b">
        <v>1</v>
      </c>
    </row>
    <row r="1454" spans="1:144" ht="15.75">
      <c r="A1454"/>
      <c r="B1454" t="s">
        <v>4405</v>
      </c>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s="108" t="s">
        <v>43</v>
      </c>
      <c r="AP1454" t="s">
        <v>2868</v>
      </c>
      <c r="AQ1454">
        <v>156</v>
      </c>
      <c r="AR1454" t="s">
        <v>1547</v>
      </c>
      <c r="AS1454" t="s">
        <v>1547</v>
      </c>
      <c r="AT1454" t="e">
        <v>#N/A</v>
      </c>
      <c r="AU1454" t="s">
        <v>1547</v>
      </c>
      <c r="AV1454" t="s">
        <v>1744</v>
      </c>
      <c r="AW1454" t="s">
        <v>1744</v>
      </c>
      <c r="AX1454" t="s">
        <v>1740</v>
      </c>
      <c r="AY1454" t="s">
        <v>1744</v>
      </c>
      <c r="AZ1454" t="s">
        <v>1547</v>
      </c>
      <c r="BA1454" t="s">
        <v>1953</v>
      </c>
      <c r="BB1454" t="s">
        <v>1547</v>
      </c>
      <c r="BC1454" t="s">
        <v>1547</v>
      </c>
      <c r="BD1454" t="s">
        <v>1547</v>
      </c>
      <c r="BE1454" t="s">
        <v>4421</v>
      </c>
      <c r="BF1454">
        <v>1013</v>
      </c>
      <c r="BG1454">
        <v>1346</v>
      </c>
      <c r="BH1454">
        <v>0</v>
      </c>
      <c r="BI1454" t="s">
        <v>1547</v>
      </c>
      <c r="BJ1454">
        <v>0</v>
      </c>
      <c r="BK1454">
        <v>0</v>
      </c>
      <c r="BL1454">
        <v>2</v>
      </c>
      <c r="BM1454" t="s">
        <v>1739</v>
      </c>
      <c r="BN1454" t="s">
        <v>4422</v>
      </c>
      <c r="BO1454" t="s">
        <v>10331</v>
      </c>
      <c r="BP1454" t="e" cm="1">
        <v>#N/A</v>
      </c>
      <c r="BQ1454" t="s">
        <v>1547</v>
      </c>
      <c r="BR1454" t="s">
        <v>1954</v>
      </c>
      <c r="BS1454">
        <v>173</v>
      </c>
      <c r="BT1454" t="s">
        <v>8403</v>
      </c>
      <c r="BU1454" t="s">
        <v>16416</v>
      </c>
      <c r="BV1454">
        <v>0</v>
      </c>
      <c r="BW1454" t="s">
        <v>1744</v>
      </c>
      <c r="BX1454" t="s">
        <v>1744</v>
      </c>
      <c r="BY1454" t="s">
        <v>1744</v>
      </c>
      <c r="BZ1454" t="s">
        <v>1547</v>
      </c>
      <c r="CA1454" t="s">
        <v>1744</v>
      </c>
      <c r="CB1454" t="s">
        <v>1547</v>
      </c>
      <c r="CC1454"/>
      <c r="CD1454" t="s">
        <v>998</v>
      </c>
      <c r="CE1454">
        <v>0</v>
      </c>
      <c r="CF1454" t="s">
        <v>10358</v>
      </c>
      <c r="CG1454" t="s">
        <v>10359</v>
      </c>
      <c r="CH1454">
        <v>0</v>
      </c>
      <c r="CI1454" t="s">
        <v>1547</v>
      </c>
      <c r="CJ1454" t="s">
        <v>1547</v>
      </c>
      <c r="CK1454" t="s">
        <v>4405</v>
      </c>
      <c r="CL1454"/>
      <c r="CM1454"/>
      <c r="CN1454" t="s">
        <v>1547</v>
      </c>
      <c r="CO1454" t="s">
        <v>1547</v>
      </c>
      <c r="CP1454" t="s">
        <v>1547</v>
      </c>
      <c r="CQ1454" t="s">
        <v>1547</v>
      </c>
      <c r="CR1454" t="s">
        <v>1547</v>
      </c>
      <c r="CS1454">
        <v>0</v>
      </c>
      <c r="CT1454" t="s">
        <v>1547</v>
      </c>
      <c r="CU1454" t="s">
        <v>1547</v>
      </c>
      <c r="CV1454" t="s">
        <v>1547</v>
      </c>
      <c r="CW1454" t="s">
        <v>1547</v>
      </c>
      <c r="CX1454" t="s">
        <v>1547</v>
      </c>
      <c r="CY1454">
        <v>1452</v>
      </c>
      <c r="CZ1454" t="s">
        <v>11758</v>
      </c>
      <c r="DA1454" t="s">
        <v>1547</v>
      </c>
      <c r="DB1454" t="s">
        <v>1881</v>
      </c>
      <c r="DC1454" t="s">
        <v>1882</v>
      </c>
      <c r="DD1454" t="s">
        <v>1547</v>
      </c>
      <c r="DE1454" t="s">
        <v>1547</v>
      </c>
      <c r="DF1454">
        <v>0</v>
      </c>
      <c r="DG1454" t="s">
        <v>1547</v>
      </c>
      <c r="DH1454" t="s">
        <v>1547</v>
      </c>
      <c r="DI1454" t="s">
        <v>1892</v>
      </c>
      <c r="DJ1454" t="e">
        <v>#N/A</v>
      </c>
      <c r="DK1454"/>
      <c r="DL1454" t="s">
        <v>1892</v>
      </c>
      <c r="DM1454">
        <v>9</v>
      </c>
      <c r="DN1454" t="s">
        <v>1883</v>
      </c>
      <c r="DO1454" t="s">
        <v>4405</v>
      </c>
      <c r="DP1454" t="b">
        <v>1</v>
      </c>
      <c r="DQ1454" t="b">
        <v>0</v>
      </c>
      <c r="DR1454" t="b">
        <v>0</v>
      </c>
      <c r="DS1454" t="b">
        <v>0</v>
      </c>
      <c r="DT1454" t="b">
        <v>0</v>
      </c>
      <c r="DU1454" t="b">
        <v>1</v>
      </c>
      <c r="DV1454" t="b">
        <v>0</v>
      </c>
      <c r="DW1454">
        <v>0</v>
      </c>
      <c r="DX1454" t="b">
        <v>0</v>
      </c>
      <c r="DY1454" t="b">
        <v>0</v>
      </c>
      <c r="DZ1454" t="b">
        <v>0</v>
      </c>
      <c r="EA1454" t="b">
        <v>0</v>
      </c>
      <c r="EB1454" t="b">
        <v>0</v>
      </c>
      <c r="EC1454" t="b">
        <v>0</v>
      </c>
      <c r="ED1454" t="b">
        <v>0</v>
      </c>
      <c r="EE1454" t="b">
        <v>1</v>
      </c>
      <c r="EF1454" t="b">
        <v>0</v>
      </c>
      <c r="EG1454" t="b" cm="1">
        <v>0</v>
      </c>
      <c r="EH1454" t="b">
        <v>0</v>
      </c>
      <c r="EI1454" t="b">
        <v>0</v>
      </c>
      <c r="EJ1454" t="b">
        <v>1</v>
      </c>
      <c r="EK1454" t="s">
        <v>1956</v>
      </c>
      <c r="EL1454">
        <v>1</v>
      </c>
      <c r="EM1454">
        <v>0</v>
      </c>
      <c r="EN1454" t="b">
        <v>1</v>
      </c>
    </row>
    <row r="1455" spans="1:144" ht="15.75">
      <c r="A1455"/>
      <c r="B1455" t="s">
        <v>4405</v>
      </c>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s="108" t="s">
        <v>43</v>
      </c>
      <c r="AP1455" t="s">
        <v>2868</v>
      </c>
      <c r="AQ1455">
        <v>157</v>
      </c>
      <c r="AR1455" t="s">
        <v>1547</v>
      </c>
      <c r="AS1455" t="s">
        <v>1547</v>
      </c>
      <c r="AT1455" t="e">
        <v>#N/A</v>
      </c>
      <c r="AU1455" t="s">
        <v>1547</v>
      </c>
      <c r="AV1455" t="s">
        <v>1744</v>
      </c>
      <c r="AW1455" t="s">
        <v>1744</v>
      </c>
      <c r="AX1455" t="s">
        <v>1740</v>
      </c>
      <c r="AY1455" t="s">
        <v>1744</v>
      </c>
      <c r="AZ1455" t="s">
        <v>1547</v>
      </c>
      <c r="BA1455" t="s">
        <v>1953</v>
      </c>
      <c r="BB1455" t="s">
        <v>1547</v>
      </c>
      <c r="BC1455" t="s">
        <v>1547</v>
      </c>
      <c r="BD1455" t="s">
        <v>1547</v>
      </c>
      <c r="BE1455" t="s">
        <v>4421</v>
      </c>
      <c r="BF1455">
        <v>1013</v>
      </c>
      <c r="BG1455">
        <v>1346</v>
      </c>
      <c r="BH1455">
        <v>0</v>
      </c>
      <c r="BI1455" t="s">
        <v>1547</v>
      </c>
      <c r="BJ1455">
        <v>0</v>
      </c>
      <c r="BK1455">
        <v>0</v>
      </c>
      <c r="BL1455">
        <v>2</v>
      </c>
      <c r="BM1455" t="s">
        <v>1739</v>
      </c>
      <c r="BN1455" t="s">
        <v>4422</v>
      </c>
      <c r="BO1455" t="s">
        <v>10331</v>
      </c>
      <c r="BP1455" t="e" cm="1">
        <v>#N/A</v>
      </c>
      <c r="BQ1455" t="s">
        <v>1547</v>
      </c>
      <c r="BR1455" t="s">
        <v>1954</v>
      </c>
      <c r="BS1455">
        <v>174</v>
      </c>
      <c r="BT1455" t="s">
        <v>8407</v>
      </c>
      <c r="BU1455" t="s">
        <v>16417</v>
      </c>
      <c r="BV1455">
        <v>0</v>
      </c>
      <c r="BW1455" t="s">
        <v>1744</v>
      </c>
      <c r="BX1455" t="s">
        <v>1744</v>
      </c>
      <c r="BY1455" t="s">
        <v>1744</v>
      </c>
      <c r="BZ1455" t="s">
        <v>1547</v>
      </c>
      <c r="CA1455" t="s">
        <v>1744</v>
      </c>
      <c r="CB1455" t="s">
        <v>1547</v>
      </c>
      <c r="CC1455"/>
      <c r="CD1455" t="s">
        <v>998</v>
      </c>
      <c r="CE1455">
        <v>0</v>
      </c>
      <c r="CF1455" t="s">
        <v>10358</v>
      </c>
      <c r="CG1455" t="s">
        <v>10359</v>
      </c>
      <c r="CH1455">
        <v>0</v>
      </c>
      <c r="CI1455" t="s">
        <v>1547</v>
      </c>
      <c r="CJ1455" t="s">
        <v>1547</v>
      </c>
      <c r="CK1455" t="s">
        <v>4405</v>
      </c>
      <c r="CL1455"/>
      <c r="CM1455"/>
      <c r="CN1455" t="s">
        <v>1547</v>
      </c>
      <c r="CO1455" t="s">
        <v>1547</v>
      </c>
      <c r="CP1455" t="s">
        <v>1547</v>
      </c>
      <c r="CQ1455" t="s">
        <v>1547</v>
      </c>
      <c r="CR1455" t="s">
        <v>1547</v>
      </c>
      <c r="CS1455">
        <v>0</v>
      </c>
      <c r="CT1455" t="s">
        <v>1547</v>
      </c>
      <c r="CU1455" t="s">
        <v>1547</v>
      </c>
      <c r="CV1455" t="s">
        <v>1547</v>
      </c>
      <c r="CW1455" t="s">
        <v>1547</v>
      </c>
      <c r="CX1455" t="s">
        <v>1547</v>
      </c>
      <c r="CY1455">
        <v>1453</v>
      </c>
      <c r="CZ1455" t="s">
        <v>11759</v>
      </c>
      <c r="DA1455" t="s">
        <v>1547</v>
      </c>
      <c r="DB1455" t="s">
        <v>1881</v>
      </c>
      <c r="DC1455" t="s">
        <v>1882</v>
      </c>
      <c r="DD1455" t="s">
        <v>1547</v>
      </c>
      <c r="DE1455" t="s">
        <v>1547</v>
      </c>
      <c r="DF1455">
        <v>0</v>
      </c>
      <c r="DG1455" t="s">
        <v>1547</v>
      </c>
      <c r="DH1455" t="s">
        <v>1547</v>
      </c>
      <c r="DI1455" t="s">
        <v>1892</v>
      </c>
      <c r="DJ1455" t="e">
        <v>#N/A</v>
      </c>
      <c r="DK1455"/>
      <c r="DL1455" t="s">
        <v>1892</v>
      </c>
      <c r="DM1455">
        <v>9</v>
      </c>
      <c r="DN1455" t="s">
        <v>1883</v>
      </c>
      <c r="DO1455" t="s">
        <v>4405</v>
      </c>
      <c r="DP1455" t="b">
        <v>1</v>
      </c>
      <c r="DQ1455" t="b">
        <v>0</v>
      </c>
      <c r="DR1455" t="b">
        <v>0</v>
      </c>
      <c r="DS1455" t="b">
        <v>0</v>
      </c>
      <c r="DT1455" t="b">
        <v>0</v>
      </c>
      <c r="DU1455" t="b">
        <v>1</v>
      </c>
      <c r="DV1455" t="b">
        <v>0</v>
      </c>
      <c r="DW1455">
        <v>0</v>
      </c>
      <c r="DX1455" t="b">
        <v>0</v>
      </c>
      <c r="DY1455" t="b">
        <v>0</v>
      </c>
      <c r="DZ1455" t="b">
        <v>0</v>
      </c>
      <c r="EA1455" t="b">
        <v>0</v>
      </c>
      <c r="EB1455" t="b">
        <v>0</v>
      </c>
      <c r="EC1455" t="b">
        <v>0</v>
      </c>
      <c r="ED1455" t="b">
        <v>0</v>
      </c>
      <c r="EE1455" t="b">
        <v>1</v>
      </c>
      <c r="EF1455" t="b">
        <v>0</v>
      </c>
      <c r="EG1455" t="b" cm="1">
        <v>0</v>
      </c>
      <c r="EH1455" t="b">
        <v>0</v>
      </c>
      <c r="EI1455" t="b">
        <v>0</v>
      </c>
      <c r="EJ1455" t="b">
        <v>1</v>
      </c>
      <c r="EK1455" t="s">
        <v>1956</v>
      </c>
      <c r="EL1455">
        <v>1</v>
      </c>
      <c r="EM1455">
        <v>0</v>
      </c>
      <c r="EN1455" t="b">
        <v>1</v>
      </c>
    </row>
    <row r="1456" spans="1:144" ht="15.75">
      <c r="A1456"/>
      <c r="B1456" t="s">
        <v>4405</v>
      </c>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s="108" t="s">
        <v>43</v>
      </c>
      <c r="AP1456" t="s">
        <v>2868</v>
      </c>
      <c r="AQ1456">
        <v>158</v>
      </c>
      <c r="AR1456" t="s">
        <v>1547</v>
      </c>
      <c r="AS1456" t="s">
        <v>1547</v>
      </c>
      <c r="AT1456" t="e">
        <v>#N/A</v>
      </c>
      <c r="AU1456" t="s">
        <v>1547</v>
      </c>
      <c r="AV1456" t="s">
        <v>1744</v>
      </c>
      <c r="AW1456" t="s">
        <v>1744</v>
      </c>
      <c r="AX1456" t="s">
        <v>1740</v>
      </c>
      <c r="AY1456" t="s">
        <v>1744</v>
      </c>
      <c r="AZ1456" t="s">
        <v>1547</v>
      </c>
      <c r="BA1456" t="s">
        <v>1953</v>
      </c>
      <c r="BB1456" t="s">
        <v>1547</v>
      </c>
      <c r="BC1456" t="s">
        <v>1547</v>
      </c>
      <c r="BD1456" t="s">
        <v>1547</v>
      </c>
      <c r="BE1456" t="s">
        <v>4421</v>
      </c>
      <c r="BF1456">
        <v>1013</v>
      </c>
      <c r="BG1456">
        <v>1346</v>
      </c>
      <c r="BH1456">
        <v>0</v>
      </c>
      <c r="BI1456" t="s">
        <v>1547</v>
      </c>
      <c r="BJ1456">
        <v>0</v>
      </c>
      <c r="BK1456">
        <v>0</v>
      </c>
      <c r="BL1456">
        <v>2</v>
      </c>
      <c r="BM1456" t="s">
        <v>1739</v>
      </c>
      <c r="BN1456" t="s">
        <v>4422</v>
      </c>
      <c r="BO1456" t="s">
        <v>10331</v>
      </c>
      <c r="BP1456" t="e" cm="1">
        <v>#N/A</v>
      </c>
      <c r="BQ1456" t="s">
        <v>1547</v>
      </c>
      <c r="BR1456" t="s">
        <v>1954</v>
      </c>
      <c r="BS1456">
        <v>175</v>
      </c>
      <c r="BT1456" t="s">
        <v>8411</v>
      </c>
      <c r="BU1456" t="s">
        <v>16418</v>
      </c>
      <c r="BV1456">
        <v>0</v>
      </c>
      <c r="BW1456" t="s">
        <v>1744</v>
      </c>
      <c r="BX1456" t="s">
        <v>1744</v>
      </c>
      <c r="BY1456" t="s">
        <v>1744</v>
      </c>
      <c r="BZ1456" t="s">
        <v>1547</v>
      </c>
      <c r="CA1456" t="s">
        <v>1744</v>
      </c>
      <c r="CB1456" t="s">
        <v>1547</v>
      </c>
      <c r="CC1456"/>
      <c r="CD1456" t="s">
        <v>998</v>
      </c>
      <c r="CE1456">
        <v>0</v>
      </c>
      <c r="CF1456" t="s">
        <v>10358</v>
      </c>
      <c r="CG1456" t="s">
        <v>10359</v>
      </c>
      <c r="CH1456">
        <v>0</v>
      </c>
      <c r="CI1456" t="s">
        <v>1547</v>
      </c>
      <c r="CJ1456" t="s">
        <v>1547</v>
      </c>
      <c r="CK1456" t="s">
        <v>4405</v>
      </c>
      <c r="CL1456"/>
      <c r="CM1456"/>
      <c r="CN1456" t="s">
        <v>1547</v>
      </c>
      <c r="CO1456" t="s">
        <v>1547</v>
      </c>
      <c r="CP1456" t="s">
        <v>1547</v>
      </c>
      <c r="CQ1456" t="s">
        <v>1547</v>
      </c>
      <c r="CR1456" t="s">
        <v>1547</v>
      </c>
      <c r="CS1456">
        <v>0</v>
      </c>
      <c r="CT1456" t="s">
        <v>1547</v>
      </c>
      <c r="CU1456" t="s">
        <v>1547</v>
      </c>
      <c r="CV1456" t="s">
        <v>1547</v>
      </c>
      <c r="CW1456" t="s">
        <v>1547</v>
      </c>
      <c r="CX1456" t="s">
        <v>1547</v>
      </c>
      <c r="CY1456">
        <v>1454</v>
      </c>
      <c r="CZ1456" t="s">
        <v>11760</v>
      </c>
      <c r="DA1456" t="s">
        <v>1547</v>
      </c>
      <c r="DB1456" t="s">
        <v>1881</v>
      </c>
      <c r="DC1456" t="s">
        <v>1882</v>
      </c>
      <c r="DD1456" t="s">
        <v>1547</v>
      </c>
      <c r="DE1456" t="s">
        <v>1547</v>
      </c>
      <c r="DF1456">
        <v>0</v>
      </c>
      <c r="DG1456" t="s">
        <v>1547</v>
      </c>
      <c r="DH1456" t="s">
        <v>1547</v>
      </c>
      <c r="DI1456" t="s">
        <v>1892</v>
      </c>
      <c r="DJ1456" t="e">
        <v>#N/A</v>
      </c>
      <c r="DK1456"/>
      <c r="DL1456" t="s">
        <v>1892</v>
      </c>
      <c r="DM1456">
        <v>9</v>
      </c>
      <c r="DN1456" t="s">
        <v>1883</v>
      </c>
      <c r="DO1456" t="s">
        <v>4405</v>
      </c>
      <c r="DP1456" t="b">
        <v>1</v>
      </c>
      <c r="DQ1456" t="b">
        <v>0</v>
      </c>
      <c r="DR1456" t="b">
        <v>0</v>
      </c>
      <c r="DS1456" t="b">
        <v>0</v>
      </c>
      <c r="DT1456" t="b">
        <v>0</v>
      </c>
      <c r="DU1456" t="b">
        <v>1</v>
      </c>
      <c r="DV1456" t="b">
        <v>0</v>
      </c>
      <c r="DW1456">
        <v>0</v>
      </c>
      <c r="DX1456" t="b">
        <v>0</v>
      </c>
      <c r="DY1456" t="b">
        <v>0</v>
      </c>
      <c r="DZ1456" t="b">
        <v>0</v>
      </c>
      <c r="EA1456" t="b">
        <v>0</v>
      </c>
      <c r="EB1456" t="b">
        <v>0</v>
      </c>
      <c r="EC1456" t="b">
        <v>0</v>
      </c>
      <c r="ED1456" t="b">
        <v>0</v>
      </c>
      <c r="EE1456" t="b">
        <v>1</v>
      </c>
      <c r="EF1456" t="b">
        <v>0</v>
      </c>
      <c r="EG1456" t="b" cm="1">
        <v>0</v>
      </c>
      <c r="EH1456" t="b">
        <v>0</v>
      </c>
      <c r="EI1456" t="b">
        <v>0</v>
      </c>
      <c r="EJ1456" t="b">
        <v>1</v>
      </c>
      <c r="EK1456" t="s">
        <v>1956</v>
      </c>
      <c r="EL1456">
        <v>1</v>
      </c>
      <c r="EM1456">
        <v>0</v>
      </c>
      <c r="EN1456" t="b">
        <v>1</v>
      </c>
    </row>
    <row r="1457" spans="1:144" ht="15.75">
      <c r="A1457"/>
      <c r="B1457" t="s">
        <v>4405</v>
      </c>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s="108" t="s">
        <v>43</v>
      </c>
      <c r="AP1457" t="s">
        <v>2868</v>
      </c>
      <c r="AQ1457">
        <v>159</v>
      </c>
      <c r="AR1457" t="s">
        <v>1547</v>
      </c>
      <c r="AS1457" t="s">
        <v>1547</v>
      </c>
      <c r="AT1457" t="e">
        <v>#N/A</v>
      </c>
      <c r="AU1457" t="s">
        <v>1547</v>
      </c>
      <c r="AV1457" t="s">
        <v>1744</v>
      </c>
      <c r="AW1457" t="s">
        <v>1744</v>
      </c>
      <c r="AX1457" t="s">
        <v>1740</v>
      </c>
      <c r="AY1457" t="s">
        <v>1744</v>
      </c>
      <c r="AZ1457" t="s">
        <v>1547</v>
      </c>
      <c r="BA1457" t="s">
        <v>1953</v>
      </c>
      <c r="BB1457" t="s">
        <v>1547</v>
      </c>
      <c r="BC1457" t="s">
        <v>1547</v>
      </c>
      <c r="BD1457" t="s">
        <v>1547</v>
      </c>
      <c r="BE1457" t="s">
        <v>4421</v>
      </c>
      <c r="BF1457">
        <v>1013</v>
      </c>
      <c r="BG1457">
        <v>1346</v>
      </c>
      <c r="BH1457">
        <v>0</v>
      </c>
      <c r="BI1457" t="s">
        <v>1547</v>
      </c>
      <c r="BJ1457">
        <v>0</v>
      </c>
      <c r="BK1457">
        <v>0</v>
      </c>
      <c r="BL1457">
        <v>2</v>
      </c>
      <c r="BM1457" t="s">
        <v>1739</v>
      </c>
      <c r="BN1457" t="s">
        <v>4422</v>
      </c>
      <c r="BO1457" t="s">
        <v>10331</v>
      </c>
      <c r="BP1457" t="e" cm="1">
        <v>#N/A</v>
      </c>
      <c r="BQ1457" t="s">
        <v>1547</v>
      </c>
      <c r="BR1457" t="s">
        <v>1954</v>
      </c>
      <c r="BS1457">
        <v>176</v>
      </c>
      <c r="BT1457" t="s">
        <v>8415</v>
      </c>
      <c r="BU1457" t="s">
        <v>16419</v>
      </c>
      <c r="BV1457">
        <v>0</v>
      </c>
      <c r="BW1457" t="s">
        <v>1744</v>
      </c>
      <c r="BX1457" t="s">
        <v>1744</v>
      </c>
      <c r="BY1457" t="s">
        <v>1744</v>
      </c>
      <c r="BZ1457" t="s">
        <v>1547</v>
      </c>
      <c r="CA1457" t="s">
        <v>1744</v>
      </c>
      <c r="CB1457" t="s">
        <v>1547</v>
      </c>
      <c r="CC1457"/>
      <c r="CD1457" t="s">
        <v>998</v>
      </c>
      <c r="CE1457">
        <v>0</v>
      </c>
      <c r="CF1457" t="s">
        <v>10358</v>
      </c>
      <c r="CG1457" t="s">
        <v>10359</v>
      </c>
      <c r="CH1457">
        <v>0</v>
      </c>
      <c r="CI1457" t="s">
        <v>1547</v>
      </c>
      <c r="CJ1457" t="s">
        <v>1547</v>
      </c>
      <c r="CK1457" t="s">
        <v>4405</v>
      </c>
      <c r="CL1457"/>
      <c r="CM1457"/>
      <c r="CN1457" t="s">
        <v>1547</v>
      </c>
      <c r="CO1457" t="s">
        <v>1547</v>
      </c>
      <c r="CP1457" t="s">
        <v>1547</v>
      </c>
      <c r="CQ1457" t="s">
        <v>1547</v>
      </c>
      <c r="CR1457" t="s">
        <v>1547</v>
      </c>
      <c r="CS1457">
        <v>0</v>
      </c>
      <c r="CT1457" t="s">
        <v>1547</v>
      </c>
      <c r="CU1457" t="s">
        <v>1547</v>
      </c>
      <c r="CV1457" t="s">
        <v>1547</v>
      </c>
      <c r="CW1457" t="s">
        <v>1547</v>
      </c>
      <c r="CX1457" t="s">
        <v>1547</v>
      </c>
      <c r="CY1457">
        <v>1455</v>
      </c>
      <c r="CZ1457" t="s">
        <v>11761</v>
      </c>
      <c r="DA1457" t="s">
        <v>1547</v>
      </c>
      <c r="DB1457" t="s">
        <v>1881</v>
      </c>
      <c r="DC1457" t="s">
        <v>1882</v>
      </c>
      <c r="DD1457" t="s">
        <v>1547</v>
      </c>
      <c r="DE1457" t="s">
        <v>1547</v>
      </c>
      <c r="DF1457">
        <v>0</v>
      </c>
      <c r="DG1457" t="s">
        <v>1547</v>
      </c>
      <c r="DH1457" t="s">
        <v>1547</v>
      </c>
      <c r="DI1457" t="s">
        <v>1892</v>
      </c>
      <c r="DJ1457" t="e">
        <v>#N/A</v>
      </c>
      <c r="DK1457"/>
      <c r="DL1457" t="s">
        <v>1892</v>
      </c>
      <c r="DM1457">
        <v>9</v>
      </c>
      <c r="DN1457" t="s">
        <v>1883</v>
      </c>
      <c r="DO1457" t="s">
        <v>4405</v>
      </c>
      <c r="DP1457" t="b">
        <v>1</v>
      </c>
      <c r="DQ1457" t="b">
        <v>0</v>
      </c>
      <c r="DR1457" t="b">
        <v>0</v>
      </c>
      <c r="DS1457" t="b">
        <v>0</v>
      </c>
      <c r="DT1457" t="b">
        <v>0</v>
      </c>
      <c r="DU1457" t="b">
        <v>1</v>
      </c>
      <c r="DV1457" t="b">
        <v>0</v>
      </c>
      <c r="DW1457">
        <v>0</v>
      </c>
      <c r="DX1457" t="b">
        <v>0</v>
      </c>
      <c r="DY1457" t="b">
        <v>0</v>
      </c>
      <c r="DZ1457" t="b">
        <v>0</v>
      </c>
      <c r="EA1457" t="b">
        <v>0</v>
      </c>
      <c r="EB1457" t="b">
        <v>0</v>
      </c>
      <c r="EC1457" t="b">
        <v>0</v>
      </c>
      <c r="ED1457" t="b">
        <v>0</v>
      </c>
      <c r="EE1457" t="b">
        <v>1</v>
      </c>
      <c r="EF1457" t="b">
        <v>0</v>
      </c>
      <c r="EG1457" t="b" cm="1">
        <v>0</v>
      </c>
      <c r="EH1457" t="b">
        <v>0</v>
      </c>
      <c r="EI1457" t="b">
        <v>0</v>
      </c>
      <c r="EJ1457" t="b">
        <v>1</v>
      </c>
      <c r="EK1457" t="s">
        <v>1956</v>
      </c>
      <c r="EL1457">
        <v>1</v>
      </c>
      <c r="EM1457">
        <v>0</v>
      </c>
      <c r="EN1457" t="b">
        <v>1</v>
      </c>
    </row>
    <row r="1458" spans="1:144" ht="15.75">
      <c r="A1458"/>
      <c r="B1458" t="s">
        <v>4405</v>
      </c>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s="108" t="s">
        <v>43</v>
      </c>
      <c r="AP1458" t="s">
        <v>2868</v>
      </c>
      <c r="AQ1458">
        <v>160</v>
      </c>
      <c r="AR1458" t="s">
        <v>1547</v>
      </c>
      <c r="AS1458" t="s">
        <v>1547</v>
      </c>
      <c r="AT1458" t="e">
        <v>#N/A</v>
      </c>
      <c r="AU1458" t="s">
        <v>1547</v>
      </c>
      <c r="AV1458" t="s">
        <v>1744</v>
      </c>
      <c r="AW1458" t="s">
        <v>1744</v>
      </c>
      <c r="AX1458" t="s">
        <v>1740</v>
      </c>
      <c r="AY1458" t="s">
        <v>1744</v>
      </c>
      <c r="AZ1458" t="s">
        <v>1547</v>
      </c>
      <c r="BA1458" t="s">
        <v>1953</v>
      </c>
      <c r="BB1458" t="s">
        <v>1547</v>
      </c>
      <c r="BC1458" t="s">
        <v>1547</v>
      </c>
      <c r="BD1458" t="s">
        <v>1547</v>
      </c>
      <c r="BE1458" t="s">
        <v>4421</v>
      </c>
      <c r="BF1458">
        <v>1013</v>
      </c>
      <c r="BG1458">
        <v>1346</v>
      </c>
      <c r="BH1458">
        <v>0</v>
      </c>
      <c r="BI1458" t="s">
        <v>1547</v>
      </c>
      <c r="BJ1458">
        <v>0</v>
      </c>
      <c r="BK1458">
        <v>0</v>
      </c>
      <c r="BL1458">
        <v>2</v>
      </c>
      <c r="BM1458" t="s">
        <v>1739</v>
      </c>
      <c r="BN1458" t="s">
        <v>4422</v>
      </c>
      <c r="BO1458" t="s">
        <v>10331</v>
      </c>
      <c r="BP1458" t="e" cm="1">
        <v>#N/A</v>
      </c>
      <c r="BQ1458" t="s">
        <v>1547</v>
      </c>
      <c r="BR1458" t="s">
        <v>1954</v>
      </c>
      <c r="BS1458">
        <v>177</v>
      </c>
      <c r="BT1458" t="s">
        <v>8419</v>
      </c>
      <c r="BU1458" t="s">
        <v>16420</v>
      </c>
      <c r="BV1458">
        <v>0</v>
      </c>
      <c r="BW1458" t="s">
        <v>1744</v>
      </c>
      <c r="BX1458" t="s">
        <v>1744</v>
      </c>
      <c r="BY1458" t="s">
        <v>1744</v>
      </c>
      <c r="BZ1458" t="s">
        <v>1547</v>
      </c>
      <c r="CA1458" t="s">
        <v>1744</v>
      </c>
      <c r="CB1458" t="s">
        <v>1547</v>
      </c>
      <c r="CC1458"/>
      <c r="CD1458" t="s">
        <v>998</v>
      </c>
      <c r="CE1458">
        <v>0</v>
      </c>
      <c r="CF1458" t="s">
        <v>10358</v>
      </c>
      <c r="CG1458" t="s">
        <v>10359</v>
      </c>
      <c r="CH1458">
        <v>0</v>
      </c>
      <c r="CI1458" t="s">
        <v>1547</v>
      </c>
      <c r="CJ1458" t="s">
        <v>1547</v>
      </c>
      <c r="CK1458" t="s">
        <v>4405</v>
      </c>
      <c r="CL1458"/>
      <c r="CM1458"/>
      <c r="CN1458" t="s">
        <v>1547</v>
      </c>
      <c r="CO1458" t="s">
        <v>1547</v>
      </c>
      <c r="CP1458" t="s">
        <v>1547</v>
      </c>
      <c r="CQ1458" t="s">
        <v>1547</v>
      </c>
      <c r="CR1458" t="s">
        <v>1547</v>
      </c>
      <c r="CS1458">
        <v>0</v>
      </c>
      <c r="CT1458" t="s">
        <v>1547</v>
      </c>
      <c r="CU1458" t="s">
        <v>1547</v>
      </c>
      <c r="CV1458" t="s">
        <v>1547</v>
      </c>
      <c r="CW1458" t="s">
        <v>1547</v>
      </c>
      <c r="CX1458" t="s">
        <v>1547</v>
      </c>
      <c r="CY1458">
        <v>1456</v>
      </c>
      <c r="CZ1458" t="s">
        <v>11762</v>
      </c>
      <c r="DA1458" t="s">
        <v>1547</v>
      </c>
      <c r="DB1458" t="s">
        <v>1881</v>
      </c>
      <c r="DC1458" t="s">
        <v>1882</v>
      </c>
      <c r="DD1458" t="s">
        <v>1547</v>
      </c>
      <c r="DE1458" t="s">
        <v>1547</v>
      </c>
      <c r="DF1458">
        <v>0</v>
      </c>
      <c r="DG1458" t="s">
        <v>1547</v>
      </c>
      <c r="DH1458" t="s">
        <v>1547</v>
      </c>
      <c r="DI1458" t="s">
        <v>1892</v>
      </c>
      <c r="DJ1458" t="e">
        <v>#N/A</v>
      </c>
      <c r="DK1458"/>
      <c r="DL1458" t="s">
        <v>1892</v>
      </c>
      <c r="DM1458">
        <v>9</v>
      </c>
      <c r="DN1458" t="s">
        <v>1883</v>
      </c>
      <c r="DO1458" t="s">
        <v>4405</v>
      </c>
      <c r="DP1458" t="b">
        <v>1</v>
      </c>
      <c r="DQ1458" t="b">
        <v>0</v>
      </c>
      <c r="DR1458" t="b">
        <v>0</v>
      </c>
      <c r="DS1458" t="b">
        <v>0</v>
      </c>
      <c r="DT1458" t="b">
        <v>0</v>
      </c>
      <c r="DU1458" t="b">
        <v>1</v>
      </c>
      <c r="DV1458" t="b">
        <v>0</v>
      </c>
      <c r="DW1458">
        <v>0</v>
      </c>
      <c r="DX1458" t="b">
        <v>0</v>
      </c>
      <c r="DY1458" t="b">
        <v>0</v>
      </c>
      <c r="DZ1458" t="b">
        <v>0</v>
      </c>
      <c r="EA1458" t="b">
        <v>0</v>
      </c>
      <c r="EB1458" t="b">
        <v>0</v>
      </c>
      <c r="EC1458" t="b">
        <v>0</v>
      </c>
      <c r="ED1458" t="b">
        <v>0</v>
      </c>
      <c r="EE1458" t="b">
        <v>1</v>
      </c>
      <c r="EF1458" t="b">
        <v>0</v>
      </c>
      <c r="EG1458" t="b" cm="1">
        <v>0</v>
      </c>
      <c r="EH1458" t="b">
        <v>0</v>
      </c>
      <c r="EI1458" t="b">
        <v>0</v>
      </c>
      <c r="EJ1458" t="b">
        <v>1</v>
      </c>
      <c r="EK1458" t="s">
        <v>1956</v>
      </c>
      <c r="EL1458">
        <v>1</v>
      </c>
      <c r="EM1458">
        <v>0</v>
      </c>
      <c r="EN1458" t="b">
        <v>1</v>
      </c>
    </row>
    <row r="1459" spans="1:144" ht="15.75">
      <c r="A1459"/>
      <c r="B1459" t="s">
        <v>4405</v>
      </c>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s="108" t="s">
        <v>43</v>
      </c>
      <c r="AP1459" t="s">
        <v>2868</v>
      </c>
      <c r="AQ1459">
        <v>161</v>
      </c>
      <c r="AR1459" t="s">
        <v>1547</v>
      </c>
      <c r="AS1459" t="s">
        <v>1547</v>
      </c>
      <c r="AT1459" t="e">
        <v>#N/A</v>
      </c>
      <c r="AU1459" t="s">
        <v>1547</v>
      </c>
      <c r="AV1459" t="s">
        <v>1744</v>
      </c>
      <c r="AW1459" t="s">
        <v>1744</v>
      </c>
      <c r="AX1459" t="s">
        <v>1740</v>
      </c>
      <c r="AY1459" t="s">
        <v>1744</v>
      </c>
      <c r="AZ1459" t="s">
        <v>1547</v>
      </c>
      <c r="BA1459" t="s">
        <v>1953</v>
      </c>
      <c r="BB1459" t="s">
        <v>1547</v>
      </c>
      <c r="BC1459" t="s">
        <v>1547</v>
      </c>
      <c r="BD1459" t="s">
        <v>1547</v>
      </c>
      <c r="BE1459" t="s">
        <v>4421</v>
      </c>
      <c r="BF1459">
        <v>1013</v>
      </c>
      <c r="BG1459">
        <v>1346</v>
      </c>
      <c r="BH1459">
        <v>0</v>
      </c>
      <c r="BI1459" t="s">
        <v>1547</v>
      </c>
      <c r="BJ1459">
        <v>0</v>
      </c>
      <c r="BK1459">
        <v>0</v>
      </c>
      <c r="BL1459">
        <v>2</v>
      </c>
      <c r="BM1459" t="s">
        <v>1739</v>
      </c>
      <c r="BN1459" t="s">
        <v>4422</v>
      </c>
      <c r="BO1459" t="s">
        <v>10331</v>
      </c>
      <c r="BP1459" t="e" cm="1">
        <v>#N/A</v>
      </c>
      <c r="BQ1459" t="s">
        <v>1547</v>
      </c>
      <c r="BR1459" t="s">
        <v>1954</v>
      </c>
      <c r="BS1459">
        <v>178</v>
      </c>
      <c r="BT1459" t="s">
        <v>8423</v>
      </c>
      <c r="BU1459" t="s">
        <v>16421</v>
      </c>
      <c r="BV1459">
        <v>0</v>
      </c>
      <c r="BW1459" t="s">
        <v>1744</v>
      </c>
      <c r="BX1459" t="s">
        <v>1744</v>
      </c>
      <c r="BY1459" t="s">
        <v>1744</v>
      </c>
      <c r="BZ1459" t="s">
        <v>1547</v>
      </c>
      <c r="CA1459" t="s">
        <v>1744</v>
      </c>
      <c r="CB1459" t="s">
        <v>1547</v>
      </c>
      <c r="CC1459"/>
      <c r="CD1459" t="s">
        <v>998</v>
      </c>
      <c r="CE1459">
        <v>0</v>
      </c>
      <c r="CF1459" t="s">
        <v>10358</v>
      </c>
      <c r="CG1459" t="s">
        <v>10359</v>
      </c>
      <c r="CH1459">
        <v>0</v>
      </c>
      <c r="CI1459" t="s">
        <v>1547</v>
      </c>
      <c r="CJ1459" t="s">
        <v>1547</v>
      </c>
      <c r="CK1459" t="s">
        <v>4405</v>
      </c>
      <c r="CL1459"/>
      <c r="CM1459"/>
      <c r="CN1459" t="s">
        <v>1547</v>
      </c>
      <c r="CO1459" t="s">
        <v>1547</v>
      </c>
      <c r="CP1459" t="s">
        <v>1547</v>
      </c>
      <c r="CQ1459" t="s">
        <v>1547</v>
      </c>
      <c r="CR1459" t="s">
        <v>1547</v>
      </c>
      <c r="CS1459">
        <v>0</v>
      </c>
      <c r="CT1459" t="s">
        <v>1547</v>
      </c>
      <c r="CU1459" t="s">
        <v>1547</v>
      </c>
      <c r="CV1459" t="s">
        <v>1547</v>
      </c>
      <c r="CW1459" t="s">
        <v>1547</v>
      </c>
      <c r="CX1459" t="s">
        <v>1547</v>
      </c>
      <c r="CY1459">
        <v>1457</v>
      </c>
      <c r="CZ1459" t="s">
        <v>11763</v>
      </c>
      <c r="DA1459" t="s">
        <v>1547</v>
      </c>
      <c r="DB1459" t="s">
        <v>1881</v>
      </c>
      <c r="DC1459" t="s">
        <v>1882</v>
      </c>
      <c r="DD1459" t="s">
        <v>1547</v>
      </c>
      <c r="DE1459" t="s">
        <v>1547</v>
      </c>
      <c r="DF1459">
        <v>0</v>
      </c>
      <c r="DG1459" t="s">
        <v>1547</v>
      </c>
      <c r="DH1459" t="s">
        <v>1547</v>
      </c>
      <c r="DI1459" t="s">
        <v>1892</v>
      </c>
      <c r="DJ1459" t="e">
        <v>#N/A</v>
      </c>
      <c r="DK1459"/>
      <c r="DL1459" t="s">
        <v>1892</v>
      </c>
      <c r="DM1459">
        <v>9</v>
      </c>
      <c r="DN1459" t="s">
        <v>1883</v>
      </c>
      <c r="DO1459" t="s">
        <v>4405</v>
      </c>
      <c r="DP1459" t="b">
        <v>1</v>
      </c>
      <c r="DQ1459" t="b">
        <v>0</v>
      </c>
      <c r="DR1459" t="b">
        <v>0</v>
      </c>
      <c r="DS1459" t="b">
        <v>0</v>
      </c>
      <c r="DT1459" t="b">
        <v>0</v>
      </c>
      <c r="DU1459" t="b">
        <v>1</v>
      </c>
      <c r="DV1459" t="b">
        <v>0</v>
      </c>
      <c r="DW1459">
        <v>0</v>
      </c>
      <c r="DX1459" t="b">
        <v>0</v>
      </c>
      <c r="DY1459" t="b">
        <v>0</v>
      </c>
      <c r="DZ1459" t="b">
        <v>0</v>
      </c>
      <c r="EA1459" t="b">
        <v>0</v>
      </c>
      <c r="EB1459" t="b">
        <v>0</v>
      </c>
      <c r="EC1459" t="b">
        <v>0</v>
      </c>
      <c r="ED1459" t="b">
        <v>0</v>
      </c>
      <c r="EE1459" t="b">
        <v>1</v>
      </c>
      <c r="EF1459" t="b">
        <v>0</v>
      </c>
      <c r="EG1459" t="b" cm="1">
        <v>0</v>
      </c>
      <c r="EH1459" t="b">
        <v>0</v>
      </c>
      <c r="EI1459" t="b">
        <v>0</v>
      </c>
      <c r="EJ1459" t="b">
        <v>1</v>
      </c>
      <c r="EK1459" t="s">
        <v>1956</v>
      </c>
      <c r="EL1459">
        <v>1</v>
      </c>
      <c r="EM1459">
        <v>0</v>
      </c>
      <c r="EN1459" t="b">
        <v>1</v>
      </c>
    </row>
    <row r="1460" spans="1:144" ht="15.75">
      <c r="A1460"/>
      <c r="B1460" t="s">
        <v>4405</v>
      </c>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s="108" t="s">
        <v>43</v>
      </c>
      <c r="AP1460" t="s">
        <v>2868</v>
      </c>
      <c r="AQ1460">
        <v>162</v>
      </c>
      <c r="AR1460" t="s">
        <v>1547</v>
      </c>
      <c r="AS1460" t="s">
        <v>1547</v>
      </c>
      <c r="AT1460" t="e">
        <v>#N/A</v>
      </c>
      <c r="AU1460" t="s">
        <v>1547</v>
      </c>
      <c r="AV1460" t="s">
        <v>1744</v>
      </c>
      <c r="AW1460" t="s">
        <v>1744</v>
      </c>
      <c r="AX1460" t="s">
        <v>1740</v>
      </c>
      <c r="AY1460" t="s">
        <v>1744</v>
      </c>
      <c r="AZ1460" t="s">
        <v>1547</v>
      </c>
      <c r="BA1460" t="s">
        <v>1953</v>
      </c>
      <c r="BB1460" t="s">
        <v>1547</v>
      </c>
      <c r="BC1460" t="s">
        <v>1547</v>
      </c>
      <c r="BD1460" t="s">
        <v>1547</v>
      </c>
      <c r="BE1460" t="s">
        <v>4421</v>
      </c>
      <c r="BF1460">
        <v>1013</v>
      </c>
      <c r="BG1460">
        <v>1346</v>
      </c>
      <c r="BH1460">
        <v>0</v>
      </c>
      <c r="BI1460" t="s">
        <v>1547</v>
      </c>
      <c r="BJ1460">
        <v>0</v>
      </c>
      <c r="BK1460">
        <v>0</v>
      </c>
      <c r="BL1460">
        <v>2</v>
      </c>
      <c r="BM1460" t="s">
        <v>1739</v>
      </c>
      <c r="BN1460" t="s">
        <v>4422</v>
      </c>
      <c r="BO1460" t="s">
        <v>10331</v>
      </c>
      <c r="BP1460" t="e" cm="1">
        <v>#N/A</v>
      </c>
      <c r="BQ1460" t="s">
        <v>1547</v>
      </c>
      <c r="BR1460" t="s">
        <v>1954</v>
      </c>
      <c r="BS1460">
        <v>179</v>
      </c>
      <c r="BT1460" t="s">
        <v>8430</v>
      </c>
      <c r="BU1460" t="s">
        <v>16422</v>
      </c>
      <c r="BV1460">
        <v>0</v>
      </c>
      <c r="BW1460" t="s">
        <v>1744</v>
      </c>
      <c r="BX1460" t="s">
        <v>1744</v>
      </c>
      <c r="BY1460" t="s">
        <v>1744</v>
      </c>
      <c r="BZ1460" t="s">
        <v>1547</v>
      </c>
      <c r="CA1460" t="s">
        <v>1744</v>
      </c>
      <c r="CB1460" t="s">
        <v>1547</v>
      </c>
      <c r="CC1460"/>
      <c r="CD1460" t="s">
        <v>998</v>
      </c>
      <c r="CE1460">
        <v>0</v>
      </c>
      <c r="CF1460" t="s">
        <v>10358</v>
      </c>
      <c r="CG1460" t="s">
        <v>10359</v>
      </c>
      <c r="CH1460">
        <v>0</v>
      </c>
      <c r="CI1460" t="s">
        <v>1547</v>
      </c>
      <c r="CJ1460" t="s">
        <v>1547</v>
      </c>
      <c r="CK1460" t="s">
        <v>4405</v>
      </c>
      <c r="CL1460"/>
      <c r="CM1460"/>
      <c r="CN1460" t="s">
        <v>1547</v>
      </c>
      <c r="CO1460" t="s">
        <v>1547</v>
      </c>
      <c r="CP1460" t="s">
        <v>1547</v>
      </c>
      <c r="CQ1460" t="s">
        <v>1547</v>
      </c>
      <c r="CR1460" t="s">
        <v>1547</v>
      </c>
      <c r="CS1460">
        <v>0</v>
      </c>
      <c r="CT1460" t="s">
        <v>1547</v>
      </c>
      <c r="CU1460" t="s">
        <v>1547</v>
      </c>
      <c r="CV1460" t="s">
        <v>1547</v>
      </c>
      <c r="CW1460" t="s">
        <v>1547</v>
      </c>
      <c r="CX1460" t="s">
        <v>1547</v>
      </c>
      <c r="CY1460">
        <v>1458</v>
      </c>
      <c r="CZ1460" t="s">
        <v>11764</v>
      </c>
      <c r="DA1460" t="s">
        <v>1547</v>
      </c>
      <c r="DB1460" t="s">
        <v>1881</v>
      </c>
      <c r="DC1460" t="s">
        <v>1882</v>
      </c>
      <c r="DD1460" t="s">
        <v>1547</v>
      </c>
      <c r="DE1460" t="s">
        <v>1547</v>
      </c>
      <c r="DF1460">
        <v>0</v>
      </c>
      <c r="DG1460" t="s">
        <v>1547</v>
      </c>
      <c r="DH1460" t="s">
        <v>1547</v>
      </c>
      <c r="DI1460" t="s">
        <v>1892</v>
      </c>
      <c r="DJ1460" t="e">
        <v>#N/A</v>
      </c>
      <c r="DK1460"/>
      <c r="DL1460" t="s">
        <v>1892</v>
      </c>
      <c r="DM1460">
        <v>9</v>
      </c>
      <c r="DN1460" t="s">
        <v>1883</v>
      </c>
      <c r="DO1460" t="s">
        <v>4405</v>
      </c>
      <c r="DP1460" t="b">
        <v>1</v>
      </c>
      <c r="DQ1460" t="b">
        <v>0</v>
      </c>
      <c r="DR1460" t="b">
        <v>0</v>
      </c>
      <c r="DS1460" t="b">
        <v>0</v>
      </c>
      <c r="DT1460" t="b">
        <v>0</v>
      </c>
      <c r="DU1460" t="b">
        <v>1</v>
      </c>
      <c r="DV1460" t="b">
        <v>0</v>
      </c>
      <c r="DW1460">
        <v>0</v>
      </c>
      <c r="DX1460" t="b">
        <v>0</v>
      </c>
      <c r="DY1460" t="b">
        <v>0</v>
      </c>
      <c r="DZ1460" t="b">
        <v>0</v>
      </c>
      <c r="EA1460" t="b">
        <v>0</v>
      </c>
      <c r="EB1460" t="b">
        <v>0</v>
      </c>
      <c r="EC1460" t="b">
        <v>0</v>
      </c>
      <c r="ED1460" t="b">
        <v>0</v>
      </c>
      <c r="EE1460" t="b">
        <v>1</v>
      </c>
      <c r="EF1460" t="b">
        <v>0</v>
      </c>
      <c r="EG1460" t="b" cm="1">
        <v>0</v>
      </c>
      <c r="EH1460" t="b">
        <v>0</v>
      </c>
      <c r="EI1460" t="b">
        <v>0</v>
      </c>
      <c r="EJ1460" t="b">
        <v>1</v>
      </c>
      <c r="EK1460" t="s">
        <v>1956</v>
      </c>
      <c r="EL1460">
        <v>1</v>
      </c>
      <c r="EM1460">
        <v>0</v>
      </c>
      <c r="EN1460" t="b">
        <v>1</v>
      </c>
    </row>
    <row r="1461" spans="1:144" ht="15.75">
      <c r="A1461"/>
      <c r="B1461" t="s">
        <v>4405</v>
      </c>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s="108" t="s">
        <v>43</v>
      </c>
      <c r="AP1461" t="s">
        <v>2868</v>
      </c>
      <c r="AQ1461">
        <v>163</v>
      </c>
      <c r="AR1461" t="s">
        <v>1547</v>
      </c>
      <c r="AS1461" t="s">
        <v>1547</v>
      </c>
      <c r="AT1461" t="e">
        <v>#N/A</v>
      </c>
      <c r="AU1461" t="s">
        <v>1547</v>
      </c>
      <c r="AV1461" t="s">
        <v>1744</v>
      </c>
      <c r="AW1461" t="s">
        <v>1744</v>
      </c>
      <c r="AX1461" t="s">
        <v>1740</v>
      </c>
      <c r="AY1461" t="s">
        <v>1744</v>
      </c>
      <c r="AZ1461" t="s">
        <v>1547</v>
      </c>
      <c r="BA1461" t="s">
        <v>1953</v>
      </c>
      <c r="BB1461" t="s">
        <v>1547</v>
      </c>
      <c r="BC1461" t="s">
        <v>1547</v>
      </c>
      <c r="BD1461" t="s">
        <v>1547</v>
      </c>
      <c r="BE1461" t="s">
        <v>4421</v>
      </c>
      <c r="BF1461">
        <v>1013</v>
      </c>
      <c r="BG1461">
        <v>1346</v>
      </c>
      <c r="BH1461">
        <v>0</v>
      </c>
      <c r="BI1461" t="s">
        <v>1547</v>
      </c>
      <c r="BJ1461">
        <v>0</v>
      </c>
      <c r="BK1461">
        <v>0</v>
      </c>
      <c r="BL1461">
        <v>2</v>
      </c>
      <c r="BM1461" t="s">
        <v>1739</v>
      </c>
      <c r="BN1461" t="s">
        <v>4422</v>
      </c>
      <c r="BO1461" t="s">
        <v>10331</v>
      </c>
      <c r="BP1461" t="e" cm="1">
        <v>#N/A</v>
      </c>
      <c r="BQ1461" t="s">
        <v>1547</v>
      </c>
      <c r="BR1461" t="s">
        <v>1954</v>
      </c>
      <c r="BS1461">
        <v>180</v>
      </c>
      <c r="BT1461" t="s">
        <v>8432</v>
      </c>
      <c r="BU1461" t="s">
        <v>16423</v>
      </c>
      <c r="BV1461">
        <v>0</v>
      </c>
      <c r="BW1461" t="s">
        <v>1744</v>
      </c>
      <c r="BX1461" t="s">
        <v>1744</v>
      </c>
      <c r="BY1461" t="s">
        <v>1744</v>
      </c>
      <c r="BZ1461" t="s">
        <v>1547</v>
      </c>
      <c r="CA1461" t="s">
        <v>1744</v>
      </c>
      <c r="CB1461" t="s">
        <v>1547</v>
      </c>
      <c r="CC1461"/>
      <c r="CD1461" t="s">
        <v>998</v>
      </c>
      <c r="CE1461">
        <v>0</v>
      </c>
      <c r="CF1461" t="s">
        <v>10358</v>
      </c>
      <c r="CG1461" t="s">
        <v>10359</v>
      </c>
      <c r="CH1461">
        <v>0</v>
      </c>
      <c r="CI1461" t="s">
        <v>1547</v>
      </c>
      <c r="CJ1461" t="s">
        <v>1547</v>
      </c>
      <c r="CK1461" t="s">
        <v>4405</v>
      </c>
      <c r="CL1461"/>
      <c r="CM1461"/>
      <c r="CN1461" t="s">
        <v>1547</v>
      </c>
      <c r="CO1461" t="s">
        <v>1547</v>
      </c>
      <c r="CP1461" t="s">
        <v>1547</v>
      </c>
      <c r="CQ1461" t="s">
        <v>1547</v>
      </c>
      <c r="CR1461" t="s">
        <v>1547</v>
      </c>
      <c r="CS1461">
        <v>0</v>
      </c>
      <c r="CT1461" t="s">
        <v>1547</v>
      </c>
      <c r="CU1461" t="s">
        <v>1547</v>
      </c>
      <c r="CV1461" t="s">
        <v>1547</v>
      </c>
      <c r="CW1461" t="s">
        <v>1547</v>
      </c>
      <c r="CX1461" t="s">
        <v>1547</v>
      </c>
      <c r="CY1461">
        <v>1459</v>
      </c>
      <c r="CZ1461" t="s">
        <v>11765</v>
      </c>
      <c r="DA1461" t="s">
        <v>1547</v>
      </c>
      <c r="DB1461" t="s">
        <v>1881</v>
      </c>
      <c r="DC1461" t="s">
        <v>1882</v>
      </c>
      <c r="DD1461" t="s">
        <v>1547</v>
      </c>
      <c r="DE1461" t="s">
        <v>1547</v>
      </c>
      <c r="DF1461">
        <v>0</v>
      </c>
      <c r="DG1461" t="s">
        <v>1547</v>
      </c>
      <c r="DH1461" t="s">
        <v>1547</v>
      </c>
      <c r="DI1461" t="s">
        <v>1892</v>
      </c>
      <c r="DJ1461" t="e">
        <v>#N/A</v>
      </c>
      <c r="DK1461"/>
      <c r="DL1461" t="s">
        <v>1892</v>
      </c>
      <c r="DM1461">
        <v>9</v>
      </c>
      <c r="DN1461" t="s">
        <v>1883</v>
      </c>
      <c r="DO1461" t="s">
        <v>4405</v>
      </c>
      <c r="DP1461" t="b">
        <v>1</v>
      </c>
      <c r="DQ1461" t="b">
        <v>0</v>
      </c>
      <c r="DR1461" t="b">
        <v>0</v>
      </c>
      <c r="DS1461" t="b">
        <v>0</v>
      </c>
      <c r="DT1461" t="b">
        <v>0</v>
      </c>
      <c r="DU1461" t="b">
        <v>1</v>
      </c>
      <c r="DV1461" t="b">
        <v>0</v>
      </c>
      <c r="DW1461">
        <v>0</v>
      </c>
      <c r="DX1461" t="b">
        <v>0</v>
      </c>
      <c r="DY1461" t="b">
        <v>0</v>
      </c>
      <c r="DZ1461" t="b">
        <v>0</v>
      </c>
      <c r="EA1461" t="b">
        <v>0</v>
      </c>
      <c r="EB1461" t="b">
        <v>0</v>
      </c>
      <c r="EC1461" t="b">
        <v>0</v>
      </c>
      <c r="ED1461" t="b">
        <v>0</v>
      </c>
      <c r="EE1461" t="b">
        <v>1</v>
      </c>
      <c r="EF1461" t="b">
        <v>0</v>
      </c>
      <c r="EG1461" t="b" cm="1">
        <v>0</v>
      </c>
      <c r="EH1461" t="b">
        <v>0</v>
      </c>
      <c r="EI1461" t="b">
        <v>0</v>
      </c>
      <c r="EJ1461" t="b">
        <v>1</v>
      </c>
      <c r="EK1461" t="s">
        <v>1956</v>
      </c>
      <c r="EL1461">
        <v>1</v>
      </c>
      <c r="EM1461">
        <v>0</v>
      </c>
      <c r="EN1461" t="b">
        <v>1</v>
      </c>
    </row>
    <row r="1462" spans="1:144" ht="15.75">
      <c r="A1462"/>
      <c r="B1462" t="s">
        <v>4405</v>
      </c>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s="108" t="s">
        <v>43</v>
      </c>
      <c r="AP1462" t="s">
        <v>2868</v>
      </c>
      <c r="AQ1462">
        <v>164</v>
      </c>
      <c r="AR1462" t="s">
        <v>1547</v>
      </c>
      <c r="AS1462" t="s">
        <v>1547</v>
      </c>
      <c r="AT1462" t="e">
        <v>#N/A</v>
      </c>
      <c r="AU1462" t="s">
        <v>1547</v>
      </c>
      <c r="AV1462" t="s">
        <v>1744</v>
      </c>
      <c r="AW1462" t="s">
        <v>1744</v>
      </c>
      <c r="AX1462" t="s">
        <v>1740</v>
      </c>
      <c r="AY1462" t="s">
        <v>1744</v>
      </c>
      <c r="AZ1462" t="s">
        <v>1547</v>
      </c>
      <c r="BA1462" t="s">
        <v>1953</v>
      </c>
      <c r="BB1462" t="s">
        <v>1547</v>
      </c>
      <c r="BC1462" t="s">
        <v>1547</v>
      </c>
      <c r="BD1462" t="s">
        <v>1547</v>
      </c>
      <c r="BE1462" t="s">
        <v>4421</v>
      </c>
      <c r="BF1462">
        <v>1013</v>
      </c>
      <c r="BG1462">
        <v>1346</v>
      </c>
      <c r="BH1462">
        <v>0</v>
      </c>
      <c r="BI1462" t="s">
        <v>1547</v>
      </c>
      <c r="BJ1462">
        <v>0</v>
      </c>
      <c r="BK1462">
        <v>0</v>
      </c>
      <c r="BL1462">
        <v>2</v>
      </c>
      <c r="BM1462" t="s">
        <v>1739</v>
      </c>
      <c r="BN1462" t="s">
        <v>4422</v>
      </c>
      <c r="BO1462" t="s">
        <v>10331</v>
      </c>
      <c r="BP1462" t="e" cm="1">
        <v>#N/A</v>
      </c>
      <c r="BQ1462" t="s">
        <v>1547</v>
      </c>
      <c r="BR1462" t="s">
        <v>1954</v>
      </c>
      <c r="BS1462">
        <v>181</v>
      </c>
      <c r="BT1462" t="s">
        <v>8436</v>
      </c>
      <c r="BU1462" t="s">
        <v>16424</v>
      </c>
      <c r="BV1462">
        <v>0</v>
      </c>
      <c r="BW1462" t="s">
        <v>1744</v>
      </c>
      <c r="BX1462" t="s">
        <v>1744</v>
      </c>
      <c r="BY1462" t="s">
        <v>1744</v>
      </c>
      <c r="BZ1462" t="s">
        <v>1547</v>
      </c>
      <c r="CA1462" t="s">
        <v>1744</v>
      </c>
      <c r="CB1462" t="s">
        <v>1547</v>
      </c>
      <c r="CC1462"/>
      <c r="CD1462" t="s">
        <v>998</v>
      </c>
      <c r="CE1462">
        <v>0</v>
      </c>
      <c r="CF1462" t="s">
        <v>10358</v>
      </c>
      <c r="CG1462" t="s">
        <v>10359</v>
      </c>
      <c r="CH1462">
        <v>0</v>
      </c>
      <c r="CI1462" t="s">
        <v>1547</v>
      </c>
      <c r="CJ1462" t="s">
        <v>1547</v>
      </c>
      <c r="CK1462" t="s">
        <v>4405</v>
      </c>
      <c r="CL1462"/>
      <c r="CM1462"/>
      <c r="CN1462" t="s">
        <v>1547</v>
      </c>
      <c r="CO1462" t="s">
        <v>1547</v>
      </c>
      <c r="CP1462" t="s">
        <v>1547</v>
      </c>
      <c r="CQ1462" t="s">
        <v>1547</v>
      </c>
      <c r="CR1462" t="s">
        <v>1547</v>
      </c>
      <c r="CS1462">
        <v>0</v>
      </c>
      <c r="CT1462" t="s">
        <v>1547</v>
      </c>
      <c r="CU1462" t="s">
        <v>1547</v>
      </c>
      <c r="CV1462" t="s">
        <v>1547</v>
      </c>
      <c r="CW1462" t="s">
        <v>1547</v>
      </c>
      <c r="CX1462" t="s">
        <v>1547</v>
      </c>
      <c r="CY1462">
        <v>1460</v>
      </c>
      <c r="CZ1462" t="s">
        <v>11766</v>
      </c>
      <c r="DA1462" t="s">
        <v>1547</v>
      </c>
      <c r="DB1462" t="s">
        <v>1881</v>
      </c>
      <c r="DC1462" t="s">
        <v>1882</v>
      </c>
      <c r="DD1462" t="s">
        <v>1547</v>
      </c>
      <c r="DE1462" t="s">
        <v>1547</v>
      </c>
      <c r="DF1462">
        <v>0</v>
      </c>
      <c r="DG1462" t="s">
        <v>1547</v>
      </c>
      <c r="DH1462" t="s">
        <v>1547</v>
      </c>
      <c r="DI1462" t="s">
        <v>1892</v>
      </c>
      <c r="DJ1462" t="e">
        <v>#N/A</v>
      </c>
      <c r="DK1462"/>
      <c r="DL1462" t="s">
        <v>1892</v>
      </c>
      <c r="DM1462">
        <v>9</v>
      </c>
      <c r="DN1462" t="s">
        <v>1883</v>
      </c>
      <c r="DO1462" t="s">
        <v>4405</v>
      </c>
      <c r="DP1462" t="b">
        <v>1</v>
      </c>
      <c r="DQ1462" t="b">
        <v>0</v>
      </c>
      <c r="DR1462" t="b">
        <v>0</v>
      </c>
      <c r="DS1462" t="b">
        <v>0</v>
      </c>
      <c r="DT1462" t="b">
        <v>0</v>
      </c>
      <c r="DU1462" t="b">
        <v>1</v>
      </c>
      <c r="DV1462" t="b">
        <v>0</v>
      </c>
      <c r="DW1462">
        <v>0</v>
      </c>
      <c r="DX1462" t="b">
        <v>0</v>
      </c>
      <c r="DY1462" t="b">
        <v>0</v>
      </c>
      <c r="DZ1462" t="b">
        <v>0</v>
      </c>
      <c r="EA1462" t="b">
        <v>0</v>
      </c>
      <c r="EB1462" t="b">
        <v>0</v>
      </c>
      <c r="EC1462" t="b">
        <v>0</v>
      </c>
      <c r="ED1462" t="b">
        <v>0</v>
      </c>
      <c r="EE1462" t="b">
        <v>1</v>
      </c>
      <c r="EF1462" t="b">
        <v>0</v>
      </c>
      <c r="EG1462" t="b" cm="1">
        <v>0</v>
      </c>
      <c r="EH1462" t="b">
        <v>0</v>
      </c>
      <c r="EI1462" t="b">
        <v>0</v>
      </c>
      <c r="EJ1462" t="b">
        <v>1</v>
      </c>
      <c r="EK1462" t="s">
        <v>1956</v>
      </c>
      <c r="EL1462">
        <v>1</v>
      </c>
      <c r="EM1462">
        <v>0</v>
      </c>
      <c r="EN1462" t="b">
        <v>1</v>
      </c>
    </row>
    <row r="1463" spans="1:144" ht="15.75">
      <c r="A1463"/>
      <c r="B1463" t="s">
        <v>4405</v>
      </c>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s="108" t="s">
        <v>43</v>
      </c>
      <c r="AP1463" t="s">
        <v>2868</v>
      </c>
      <c r="AQ1463">
        <v>165</v>
      </c>
      <c r="AR1463" t="s">
        <v>1547</v>
      </c>
      <c r="AS1463" t="s">
        <v>1547</v>
      </c>
      <c r="AT1463" t="e">
        <v>#N/A</v>
      </c>
      <c r="AU1463" t="s">
        <v>1547</v>
      </c>
      <c r="AV1463" t="s">
        <v>1744</v>
      </c>
      <c r="AW1463" t="s">
        <v>1744</v>
      </c>
      <c r="AX1463" t="s">
        <v>1740</v>
      </c>
      <c r="AY1463" t="s">
        <v>1744</v>
      </c>
      <c r="AZ1463" t="s">
        <v>1547</v>
      </c>
      <c r="BA1463" t="s">
        <v>1953</v>
      </c>
      <c r="BB1463" t="s">
        <v>1547</v>
      </c>
      <c r="BC1463" t="s">
        <v>1547</v>
      </c>
      <c r="BD1463" t="s">
        <v>1547</v>
      </c>
      <c r="BE1463" t="s">
        <v>4421</v>
      </c>
      <c r="BF1463">
        <v>1013</v>
      </c>
      <c r="BG1463">
        <v>1346</v>
      </c>
      <c r="BH1463">
        <v>0</v>
      </c>
      <c r="BI1463" t="s">
        <v>1547</v>
      </c>
      <c r="BJ1463">
        <v>0</v>
      </c>
      <c r="BK1463">
        <v>0</v>
      </c>
      <c r="BL1463">
        <v>2</v>
      </c>
      <c r="BM1463" t="s">
        <v>1739</v>
      </c>
      <c r="BN1463" t="s">
        <v>4422</v>
      </c>
      <c r="BO1463" t="s">
        <v>10331</v>
      </c>
      <c r="BP1463" t="e" cm="1">
        <v>#N/A</v>
      </c>
      <c r="BQ1463" t="s">
        <v>1547</v>
      </c>
      <c r="BR1463" t="s">
        <v>1954</v>
      </c>
      <c r="BS1463">
        <v>182</v>
      </c>
      <c r="BT1463" t="s">
        <v>8440</v>
      </c>
      <c r="BU1463" t="s">
        <v>16425</v>
      </c>
      <c r="BV1463">
        <v>0</v>
      </c>
      <c r="BW1463" t="s">
        <v>1744</v>
      </c>
      <c r="BX1463" t="s">
        <v>1744</v>
      </c>
      <c r="BY1463" t="s">
        <v>1744</v>
      </c>
      <c r="BZ1463" t="s">
        <v>1547</v>
      </c>
      <c r="CA1463" t="s">
        <v>1744</v>
      </c>
      <c r="CB1463" t="s">
        <v>1547</v>
      </c>
      <c r="CC1463"/>
      <c r="CD1463" t="s">
        <v>998</v>
      </c>
      <c r="CE1463">
        <v>0</v>
      </c>
      <c r="CF1463" t="s">
        <v>10358</v>
      </c>
      <c r="CG1463" t="s">
        <v>10359</v>
      </c>
      <c r="CH1463">
        <v>0</v>
      </c>
      <c r="CI1463" t="s">
        <v>1547</v>
      </c>
      <c r="CJ1463" t="s">
        <v>1547</v>
      </c>
      <c r="CK1463" t="s">
        <v>4405</v>
      </c>
      <c r="CL1463"/>
      <c r="CM1463"/>
      <c r="CN1463" t="s">
        <v>1547</v>
      </c>
      <c r="CO1463" t="s">
        <v>1547</v>
      </c>
      <c r="CP1463" t="s">
        <v>1547</v>
      </c>
      <c r="CQ1463" t="s">
        <v>1547</v>
      </c>
      <c r="CR1463" t="s">
        <v>1547</v>
      </c>
      <c r="CS1463">
        <v>0</v>
      </c>
      <c r="CT1463" t="s">
        <v>1547</v>
      </c>
      <c r="CU1463" t="s">
        <v>1547</v>
      </c>
      <c r="CV1463" t="s">
        <v>1547</v>
      </c>
      <c r="CW1463" t="s">
        <v>1547</v>
      </c>
      <c r="CX1463" t="s">
        <v>1547</v>
      </c>
      <c r="CY1463">
        <v>1461</v>
      </c>
      <c r="CZ1463" t="s">
        <v>11767</v>
      </c>
      <c r="DA1463" t="s">
        <v>1547</v>
      </c>
      <c r="DB1463" t="s">
        <v>1881</v>
      </c>
      <c r="DC1463" t="s">
        <v>1882</v>
      </c>
      <c r="DD1463" t="s">
        <v>1547</v>
      </c>
      <c r="DE1463" t="s">
        <v>1547</v>
      </c>
      <c r="DF1463">
        <v>0</v>
      </c>
      <c r="DG1463" t="s">
        <v>1547</v>
      </c>
      <c r="DH1463" t="s">
        <v>1547</v>
      </c>
      <c r="DI1463" t="s">
        <v>1892</v>
      </c>
      <c r="DJ1463" t="e">
        <v>#N/A</v>
      </c>
      <c r="DK1463"/>
      <c r="DL1463" t="s">
        <v>1892</v>
      </c>
      <c r="DM1463">
        <v>9</v>
      </c>
      <c r="DN1463" t="s">
        <v>1883</v>
      </c>
      <c r="DO1463" t="s">
        <v>4405</v>
      </c>
      <c r="DP1463" t="b">
        <v>1</v>
      </c>
      <c r="DQ1463" t="b">
        <v>0</v>
      </c>
      <c r="DR1463" t="b">
        <v>0</v>
      </c>
      <c r="DS1463" t="b">
        <v>0</v>
      </c>
      <c r="DT1463" t="b">
        <v>0</v>
      </c>
      <c r="DU1463" t="b">
        <v>1</v>
      </c>
      <c r="DV1463" t="b">
        <v>0</v>
      </c>
      <c r="DW1463">
        <v>0</v>
      </c>
      <c r="DX1463" t="b">
        <v>0</v>
      </c>
      <c r="DY1463" t="b">
        <v>0</v>
      </c>
      <c r="DZ1463" t="b">
        <v>0</v>
      </c>
      <c r="EA1463" t="b">
        <v>0</v>
      </c>
      <c r="EB1463" t="b">
        <v>0</v>
      </c>
      <c r="EC1463" t="b">
        <v>0</v>
      </c>
      <c r="ED1463" t="b">
        <v>0</v>
      </c>
      <c r="EE1463" t="b">
        <v>1</v>
      </c>
      <c r="EF1463" t="b">
        <v>0</v>
      </c>
      <c r="EG1463" t="b" cm="1">
        <v>0</v>
      </c>
      <c r="EH1463" t="b">
        <v>0</v>
      </c>
      <c r="EI1463" t="b">
        <v>0</v>
      </c>
      <c r="EJ1463" t="b">
        <v>1</v>
      </c>
      <c r="EK1463" t="s">
        <v>1956</v>
      </c>
      <c r="EL1463">
        <v>1</v>
      </c>
      <c r="EM1463">
        <v>0</v>
      </c>
      <c r="EN1463" t="b">
        <v>1</v>
      </c>
    </row>
    <row r="1464" spans="1:144" ht="15.75">
      <c r="A1464"/>
      <c r="B1464" t="s">
        <v>4405</v>
      </c>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s="108" t="s">
        <v>43</v>
      </c>
      <c r="AP1464" t="s">
        <v>2868</v>
      </c>
      <c r="AQ1464">
        <v>166</v>
      </c>
      <c r="AR1464" t="s">
        <v>1547</v>
      </c>
      <c r="AS1464" t="s">
        <v>1547</v>
      </c>
      <c r="AT1464" t="e">
        <v>#N/A</v>
      </c>
      <c r="AU1464" t="s">
        <v>1547</v>
      </c>
      <c r="AV1464" t="s">
        <v>1744</v>
      </c>
      <c r="AW1464" t="s">
        <v>1744</v>
      </c>
      <c r="AX1464" t="s">
        <v>1740</v>
      </c>
      <c r="AY1464" t="s">
        <v>1744</v>
      </c>
      <c r="AZ1464" t="s">
        <v>1547</v>
      </c>
      <c r="BA1464" t="s">
        <v>1953</v>
      </c>
      <c r="BB1464" t="s">
        <v>1547</v>
      </c>
      <c r="BC1464" t="s">
        <v>1547</v>
      </c>
      <c r="BD1464" t="s">
        <v>1547</v>
      </c>
      <c r="BE1464" t="s">
        <v>4421</v>
      </c>
      <c r="BF1464">
        <v>1013</v>
      </c>
      <c r="BG1464">
        <v>1346</v>
      </c>
      <c r="BH1464">
        <v>0</v>
      </c>
      <c r="BI1464" t="s">
        <v>1547</v>
      </c>
      <c r="BJ1464">
        <v>0</v>
      </c>
      <c r="BK1464">
        <v>0</v>
      </c>
      <c r="BL1464">
        <v>2</v>
      </c>
      <c r="BM1464" t="s">
        <v>1739</v>
      </c>
      <c r="BN1464" t="s">
        <v>4422</v>
      </c>
      <c r="BO1464" t="s">
        <v>10331</v>
      </c>
      <c r="BP1464" t="e" cm="1">
        <v>#N/A</v>
      </c>
      <c r="BQ1464" t="s">
        <v>1547</v>
      </c>
      <c r="BR1464" t="s">
        <v>1954</v>
      </c>
      <c r="BS1464">
        <v>183</v>
      </c>
      <c r="BT1464" t="s">
        <v>8444</v>
      </c>
      <c r="BU1464" t="s">
        <v>16426</v>
      </c>
      <c r="BV1464">
        <v>0</v>
      </c>
      <c r="BW1464" t="s">
        <v>1744</v>
      </c>
      <c r="BX1464" t="s">
        <v>1744</v>
      </c>
      <c r="BY1464" t="s">
        <v>1744</v>
      </c>
      <c r="BZ1464" t="s">
        <v>1547</v>
      </c>
      <c r="CA1464" t="s">
        <v>1744</v>
      </c>
      <c r="CB1464" t="s">
        <v>1547</v>
      </c>
      <c r="CC1464"/>
      <c r="CD1464" t="s">
        <v>998</v>
      </c>
      <c r="CE1464">
        <v>0</v>
      </c>
      <c r="CF1464" t="s">
        <v>10358</v>
      </c>
      <c r="CG1464" t="s">
        <v>10359</v>
      </c>
      <c r="CH1464">
        <v>0</v>
      </c>
      <c r="CI1464" t="s">
        <v>1547</v>
      </c>
      <c r="CJ1464" t="s">
        <v>1547</v>
      </c>
      <c r="CK1464" t="s">
        <v>4405</v>
      </c>
      <c r="CL1464"/>
      <c r="CM1464"/>
      <c r="CN1464" t="s">
        <v>1547</v>
      </c>
      <c r="CO1464" t="s">
        <v>1547</v>
      </c>
      <c r="CP1464" t="s">
        <v>1547</v>
      </c>
      <c r="CQ1464" t="s">
        <v>1547</v>
      </c>
      <c r="CR1464" t="s">
        <v>1547</v>
      </c>
      <c r="CS1464">
        <v>0</v>
      </c>
      <c r="CT1464" t="s">
        <v>1547</v>
      </c>
      <c r="CU1464" t="s">
        <v>1547</v>
      </c>
      <c r="CV1464" t="s">
        <v>1547</v>
      </c>
      <c r="CW1464" t="s">
        <v>1547</v>
      </c>
      <c r="CX1464" t="s">
        <v>1547</v>
      </c>
      <c r="CY1464">
        <v>1462</v>
      </c>
      <c r="CZ1464" t="s">
        <v>11768</v>
      </c>
      <c r="DA1464" t="s">
        <v>1547</v>
      </c>
      <c r="DB1464" t="s">
        <v>1881</v>
      </c>
      <c r="DC1464" t="s">
        <v>1882</v>
      </c>
      <c r="DD1464" t="s">
        <v>1547</v>
      </c>
      <c r="DE1464" t="s">
        <v>1547</v>
      </c>
      <c r="DF1464">
        <v>0</v>
      </c>
      <c r="DG1464" t="s">
        <v>1547</v>
      </c>
      <c r="DH1464" t="s">
        <v>1547</v>
      </c>
      <c r="DI1464" t="s">
        <v>1892</v>
      </c>
      <c r="DJ1464" t="e">
        <v>#N/A</v>
      </c>
      <c r="DK1464"/>
      <c r="DL1464" t="s">
        <v>1892</v>
      </c>
      <c r="DM1464">
        <v>9</v>
      </c>
      <c r="DN1464" t="s">
        <v>1883</v>
      </c>
      <c r="DO1464" t="s">
        <v>4405</v>
      </c>
      <c r="DP1464" t="b">
        <v>1</v>
      </c>
      <c r="DQ1464" t="b">
        <v>0</v>
      </c>
      <c r="DR1464" t="b">
        <v>0</v>
      </c>
      <c r="DS1464" t="b">
        <v>0</v>
      </c>
      <c r="DT1464" t="b">
        <v>0</v>
      </c>
      <c r="DU1464" t="b">
        <v>1</v>
      </c>
      <c r="DV1464" t="b">
        <v>0</v>
      </c>
      <c r="DW1464">
        <v>0</v>
      </c>
      <c r="DX1464" t="b">
        <v>0</v>
      </c>
      <c r="DY1464" t="b">
        <v>0</v>
      </c>
      <c r="DZ1464" t="b">
        <v>0</v>
      </c>
      <c r="EA1464" t="b">
        <v>0</v>
      </c>
      <c r="EB1464" t="b">
        <v>0</v>
      </c>
      <c r="EC1464" t="b">
        <v>0</v>
      </c>
      <c r="ED1464" t="b">
        <v>0</v>
      </c>
      <c r="EE1464" t="b">
        <v>1</v>
      </c>
      <c r="EF1464" t="b">
        <v>0</v>
      </c>
      <c r="EG1464" t="b" cm="1">
        <v>0</v>
      </c>
      <c r="EH1464" t="b">
        <v>0</v>
      </c>
      <c r="EI1464" t="b">
        <v>0</v>
      </c>
      <c r="EJ1464" t="b">
        <v>1</v>
      </c>
      <c r="EK1464" t="s">
        <v>1956</v>
      </c>
      <c r="EL1464">
        <v>1</v>
      </c>
      <c r="EM1464">
        <v>0</v>
      </c>
      <c r="EN1464" t="b">
        <v>1</v>
      </c>
    </row>
    <row r="1465" spans="1:144" ht="15.75">
      <c r="A1465"/>
      <c r="B1465" t="s">
        <v>4405</v>
      </c>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s="108" t="s">
        <v>43</v>
      </c>
      <c r="AP1465" t="s">
        <v>2868</v>
      </c>
      <c r="AQ1465">
        <v>167</v>
      </c>
      <c r="AR1465" t="s">
        <v>1547</v>
      </c>
      <c r="AS1465" t="s">
        <v>1547</v>
      </c>
      <c r="AT1465" t="e">
        <v>#N/A</v>
      </c>
      <c r="AU1465" t="s">
        <v>1547</v>
      </c>
      <c r="AV1465" t="s">
        <v>1744</v>
      </c>
      <c r="AW1465" t="s">
        <v>1744</v>
      </c>
      <c r="AX1465" t="s">
        <v>1740</v>
      </c>
      <c r="AY1465" t="s">
        <v>1744</v>
      </c>
      <c r="AZ1465" t="s">
        <v>1547</v>
      </c>
      <c r="BA1465" t="s">
        <v>1953</v>
      </c>
      <c r="BB1465" t="s">
        <v>1547</v>
      </c>
      <c r="BC1465" t="s">
        <v>1547</v>
      </c>
      <c r="BD1465" t="s">
        <v>1547</v>
      </c>
      <c r="BE1465" t="s">
        <v>4421</v>
      </c>
      <c r="BF1465">
        <v>1013</v>
      </c>
      <c r="BG1465">
        <v>1346</v>
      </c>
      <c r="BH1465">
        <v>0</v>
      </c>
      <c r="BI1465" t="s">
        <v>1547</v>
      </c>
      <c r="BJ1465">
        <v>0</v>
      </c>
      <c r="BK1465">
        <v>0</v>
      </c>
      <c r="BL1465">
        <v>2</v>
      </c>
      <c r="BM1465" t="s">
        <v>1739</v>
      </c>
      <c r="BN1465" t="s">
        <v>4422</v>
      </c>
      <c r="BO1465" t="s">
        <v>10331</v>
      </c>
      <c r="BP1465" t="e" cm="1">
        <v>#N/A</v>
      </c>
      <c r="BQ1465" t="s">
        <v>1547</v>
      </c>
      <c r="BR1465" t="s">
        <v>1954</v>
      </c>
      <c r="BS1465">
        <v>184</v>
      </c>
      <c r="BT1465" t="s">
        <v>8448</v>
      </c>
      <c r="BU1465" t="s">
        <v>16427</v>
      </c>
      <c r="BV1465">
        <v>0</v>
      </c>
      <c r="BW1465" t="s">
        <v>1744</v>
      </c>
      <c r="BX1465" t="s">
        <v>1744</v>
      </c>
      <c r="BY1465" t="s">
        <v>1744</v>
      </c>
      <c r="BZ1465" t="s">
        <v>1547</v>
      </c>
      <c r="CA1465" t="s">
        <v>1744</v>
      </c>
      <c r="CB1465" t="s">
        <v>1547</v>
      </c>
      <c r="CC1465"/>
      <c r="CD1465" t="s">
        <v>998</v>
      </c>
      <c r="CE1465">
        <v>0</v>
      </c>
      <c r="CF1465" t="s">
        <v>10358</v>
      </c>
      <c r="CG1465" t="s">
        <v>10359</v>
      </c>
      <c r="CH1465">
        <v>0</v>
      </c>
      <c r="CI1465" t="s">
        <v>1547</v>
      </c>
      <c r="CJ1465" t="s">
        <v>1547</v>
      </c>
      <c r="CK1465" t="s">
        <v>4405</v>
      </c>
      <c r="CL1465"/>
      <c r="CM1465"/>
      <c r="CN1465" t="s">
        <v>1547</v>
      </c>
      <c r="CO1465" t="s">
        <v>1547</v>
      </c>
      <c r="CP1465" t="s">
        <v>1547</v>
      </c>
      <c r="CQ1465" t="s">
        <v>1547</v>
      </c>
      <c r="CR1465" t="s">
        <v>1547</v>
      </c>
      <c r="CS1465">
        <v>0</v>
      </c>
      <c r="CT1465" t="s">
        <v>1547</v>
      </c>
      <c r="CU1465" t="s">
        <v>1547</v>
      </c>
      <c r="CV1465" t="s">
        <v>1547</v>
      </c>
      <c r="CW1465" t="s">
        <v>1547</v>
      </c>
      <c r="CX1465" t="s">
        <v>1547</v>
      </c>
      <c r="CY1465">
        <v>1463</v>
      </c>
      <c r="CZ1465" t="s">
        <v>11769</v>
      </c>
      <c r="DA1465" t="s">
        <v>1547</v>
      </c>
      <c r="DB1465" t="s">
        <v>1881</v>
      </c>
      <c r="DC1465" t="s">
        <v>1882</v>
      </c>
      <c r="DD1465" t="s">
        <v>1547</v>
      </c>
      <c r="DE1465" t="s">
        <v>1547</v>
      </c>
      <c r="DF1465">
        <v>0</v>
      </c>
      <c r="DG1465" t="s">
        <v>1547</v>
      </c>
      <c r="DH1465" t="s">
        <v>1547</v>
      </c>
      <c r="DI1465" t="s">
        <v>1892</v>
      </c>
      <c r="DJ1465" t="e">
        <v>#N/A</v>
      </c>
      <c r="DK1465"/>
      <c r="DL1465" t="s">
        <v>1892</v>
      </c>
      <c r="DM1465">
        <v>9</v>
      </c>
      <c r="DN1465" t="s">
        <v>1883</v>
      </c>
      <c r="DO1465" t="s">
        <v>4405</v>
      </c>
      <c r="DP1465" t="b">
        <v>1</v>
      </c>
      <c r="DQ1465" t="b">
        <v>0</v>
      </c>
      <c r="DR1465" t="b">
        <v>0</v>
      </c>
      <c r="DS1465" t="b">
        <v>0</v>
      </c>
      <c r="DT1465" t="b">
        <v>0</v>
      </c>
      <c r="DU1465" t="b">
        <v>1</v>
      </c>
      <c r="DV1465" t="b">
        <v>0</v>
      </c>
      <c r="DW1465">
        <v>0</v>
      </c>
      <c r="DX1465" t="b">
        <v>0</v>
      </c>
      <c r="DY1465" t="b">
        <v>0</v>
      </c>
      <c r="DZ1465" t="b">
        <v>0</v>
      </c>
      <c r="EA1465" t="b">
        <v>0</v>
      </c>
      <c r="EB1465" t="b">
        <v>0</v>
      </c>
      <c r="EC1465" t="b">
        <v>0</v>
      </c>
      <c r="ED1465" t="b">
        <v>0</v>
      </c>
      <c r="EE1465" t="b">
        <v>1</v>
      </c>
      <c r="EF1465" t="b">
        <v>0</v>
      </c>
      <c r="EG1465" t="b" cm="1">
        <v>0</v>
      </c>
      <c r="EH1465" t="b">
        <v>0</v>
      </c>
      <c r="EI1465" t="b">
        <v>0</v>
      </c>
      <c r="EJ1465" t="b">
        <v>1</v>
      </c>
      <c r="EK1465" t="s">
        <v>1956</v>
      </c>
      <c r="EL1465">
        <v>1</v>
      </c>
      <c r="EM1465">
        <v>0</v>
      </c>
      <c r="EN1465" t="b">
        <v>1</v>
      </c>
    </row>
    <row r="1466" spans="1:144" ht="15.75">
      <c r="A1466"/>
      <c r="B1466" t="s">
        <v>4405</v>
      </c>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s="108" t="s">
        <v>43</v>
      </c>
      <c r="AP1466" t="s">
        <v>2868</v>
      </c>
      <c r="AQ1466">
        <v>168</v>
      </c>
      <c r="AR1466" t="s">
        <v>1547</v>
      </c>
      <c r="AS1466" t="s">
        <v>1547</v>
      </c>
      <c r="AT1466" t="e">
        <v>#N/A</v>
      </c>
      <c r="AU1466" t="s">
        <v>1547</v>
      </c>
      <c r="AV1466" t="s">
        <v>1744</v>
      </c>
      <c r="AW1466" t="s">
        <v>1744</v>
      </c>
      <c r="AX1466" t="s">
        <v>1740</v>
      </c>
      <c r="AY1466" t="s">
        <v>1744</v>
      </c>
      <c r="AZ1466" t="s">
        <v>1547</v>
      </c>
      <c r="BA1466" t="s">
        <v>1953</v>
      </c>
      <c r="BB1466" t="s">
        <v>1547</v>
      </c>
      <c r="BC1466" t="s">
        <v>1547</v>
      </c>
      <c r="BD1466" t="s">
        <v>1547</v>
      </c>
      <c r="BE1466" t="s">
        <v>4421</v>
      </c>
      <c r="BF1466">
        <v>1013</v>
      </c>
      <c r="BG1466">
        <v>1346</v>
      </c>
      <c r="BH1466">
        <v>0</v>
      </c>
      <c r="BI1466" t="s">
        <v>1547</v>
      </c>
      <c r="BJ1466">
        <v>0</v>
      </c>
      <c r="BK1466">
        <v>0</v>
      </c>
      <c r="BL1466">
        <v>2</v>
      </c>
      <c r="BM1466" t="s">
        <v>1739</v>
      </c>
      <c r="BN1466" t="s">
        <v>4422</v>
      </c>
      <c r="BO1466" t="s">
        <v>10331</v>
      </c>
      <c r="BP1466" t="e" cm="1">
        <v>#N/A</v>
      </c>
      <c r="BQ1466" t="s">
        <v>1547</v>
      </c>
      <c r="BR1466" t="s">
        <v>1954</v>
      </c>
      <c r="BS1466">
        <v>185</v>
      </c>
      <c r="BT1466" t="s">
        <v>8452</v>
      </c>
      <c r="BU1466" t="s">
        <v>16428</v>
      </c>
      <c r="BV1466">
        <v>0</v>
      </c>
      <c r="BW1466" t="s">
        <v>1744</v>
      </c>
      <c r="BX1466" t="s">
        <v>1744</v>
      </c>
      <c r="BY1466" t="s">
        <v>1744</v>
      </c>
      <c r="BZ1466" t="s">
        <v>1547</v>
      </c>
      <c r="CA1466" t="s">
        <v>1744</v>
      </c>
      <c r="CB1466" t="s">
        <v>1547</v>
      </c>
      <c r="CC1466"/>
      <c r="CD1466" t="s">
        <v>998</v>
      </c>
      <c r="CE1466">
        <v>0</v>
      </c>
      <c r="CF1466" t="s">
        <v>10358</v>
      </c>
      <c r="CG1466" t="s">
        <v>10359</v>
      </c>
      <c r="CH1466">
        <v>0</v>
      </c>
      <c r="CI1466" t="s">
        <v>1547</v>
      </c>
      <c r="CJ1466" t="s">
        <v>1547</v>
      </c>
      <c r="CK1466" t="s">
        <v>4405</v>
      </c>
      <c r="CL1466"/>
      <c r="CM1466"/>
      <c r="CN1466" t="s">
        <v>1547</v>
      </c>
      <c r="CO1466" t="s">
        <v>1547</v>
      </c>
      <c r="CP1466" t="s">
        <v>1547</v>
      </c>
      <c r="CQ1466" t="s">
        <v>1547</v>
      </c>
      <c r="CR1466" t="s">
        <v>1547</v>
      </c>
      <c r="CS1466">
        <v>0</v>
      </c>
      <c r="CT1466" t="s">
        <v>1547</v>
      </c>
      <c r="CU1466" t="s">
        <v>1547</v>
      </c>
      <c r="CV1466" t="s">
        <v>1547</v>
      </c>
      <c r="CW1466" t="s">
        <v>1547</v>
      </c>
      <c r="CX1466" t="s">
        <v>1547</v>
      </c>
      <c r="CY1466">
        <v>1464</v>
      </c>
      <c r="CZ1466" t="s">
        <v>11770</v>
      </c>
      <c r="DA1466" t="s">
        <v>1547</v>
      </c>
      <c r="DB1466" t="s">
        <v>1881</v>
      </c>
      <c r="DC1466" t="s">
        <v>1882</v>
      </c>
      <c r="DD1466" t="s">
        <v>1547</v>
      </c>
      <c r="DE1466" t="s">
        <v>1547</v>
      </c>
      <c r="DF1466">
        <v>0</v>
      </c>
      <c r="DG1466" t="s">
        <v>1547</v>
      </c>
      <c r="DH1466" t="s">
        <v>1547</v>
      </c>
      <c r="DI1466" t="s">
        <v>1892</v>
      </c>
      <c r="DJ1466" t="e">
        <v>#N/A</v>
      </c>
      <c r="DK1466"/>
      <c r="DL1466" t="s">
        <v>1892</v>
      </c>
      <c r="DM1466">
        <v>9</v>
      </c>
      <c r="DN1466" t="s">
        <v>1883</v>
      </c>
      <c r="DO1466" t="s">
        <v>4405</v>
      </c>
      <c r="DP1466" t="b">
        <v>1</v>
      </c>
      <c r="DQ1466" t="b">
        <v>0</v>
      </c>
      <c r="DR1466" t="b">
        <v>0</v>
      </c>
      <c r="DS1466" t="b">
        <v>0</v>
      </c>
      <c r="DT1466" t="b">
        <v>0</v>
      </c>
      <c r="DU1466" t="b">
        <v>1</v>
      </c>
      <c r="DV1466" t="b">
        <v>0</v>
      </c>
      <c r="DW1466">
        <v>0</v>
      </c>
      <c r="DX1466" t="b">
        <v>0</v>
      </c>
      <c r="DY1466" t="b">
        <v>0</v>
      </c>
      <c r="DZ1466" t="b">
        <v>0</v>
      </c>
      <c r="EA1466" t="b">
        <v>0</v>
      </c>
      <c r="EB1466" t="b">
        <v>0</v>
      </c>
      <c r="EC1466" t="b">
        <v>0</v>
      </c>
      <c r="ED1466" t="b">
        <v>0</v>
      </c>
      <c r="EE1466" t="b">
        <v>1</v>
      </c>
      <c r="EF1466" t="b">
        <v>0</v>
      </c>
      <c r="EG1466" t="b" cm="1">
        <v>0</v>
      </c>
      <c r="EH1466" t="b">
        <v>0</v>
      </c>
      <c r="EI1466" t="b">
        <v>0</v>
      </c>
      <c r="EJ1466" t="b">
        <v>1</v>
      </c>
      <c r="EK1466" t="s">
        <v>1956</v>
      </c>
      <c r="EL1466">
        <v>1</v>
      </c>
      <c r="EM1466">
        <v>0</v>
      </c>
      <c r="EN1466" t="b">
        <v>1</v>
      </c>
    </row>
    <row r="1467" spans="1:144" ht="15.75">
      <c r="A1467"/>
      <c r="B1467" t="s">
        <v>4405</v>
      </c>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s="108" t="s">
        <v>43</v>
      </c>
      <c r="AP1467" t="s">
        <v>2868</v>
      </c>
      <c r="AQ1467">
        <v>169</v>
      </c>
      <c r="AR1467" t="s">
        <v>1547</v>
      </c>
      <c r="AS1467" t="s">
        <v>1547</v>
      </c>
      <c r="AT1467" t="e">
        <v>#N/A</v>
      </c>
      <c r="AU1467" t="s">
        <v>1547</v>
      </c>
      <c r="AV1467" t="s">
        <v>1744</v>
      </c>
      <c r="AW1467" t="s">
        <v>1744</v>
      </c>
      <c r="AX1467" t="s">
        <v>1740</v>
      </c>
      <c r="AY1467" t="s">
        <v>1744</v>
      </c>
      <c r="AZ1467" t="s">
        <v>1547</v>
      </c>
      <c r="BA1467" t="s">
        <v>1953</v>
      </c>
      <c r="BB1467" t="s">
        <v>1547</v>
      </c>
      <c r="BC1467" t="s">
        <v>1547</v>
      </c>
      <c r="BD1467" t="s">
        <v>1547</v>
      </c>
      <c r="BE1467" t="s">
        <v>4421</v>
      </c>
      <c r="BF1467">
        <v>1013</v>
      </c>
      <c r="BG1467">
        <v>1346</v>
      </c>
      <c r="BH1467">
        <v>0</v>
      </c>
      <c r="BI1467" t="s">
        <v>1547</v>
      </c>
      <c r="BJ1467">
        <v>0</v>
      </c>
      <c r="BK1467">
        <v>0</v>
      </c>
      <c r="BL1467">
        <v>2</v>
      </c>
      <c r="BM1467" t="s">
        <v>1739</v>
      </c>
      <c r="BN1467" t="s">
        <v>4422</v>
      </c>
      <c r="BO1467" t="s">
        <v>10331</v>
      </c>
      <c r="BP1467" t="e" cm="1">
        <v>#N/A</v>
      </c>
      <c r="BQ1467" t="s">
        <v>1547</v>
      </c>
      <c r="BR1467" t="s">
        <v>1954</v>
      </c>
      <c r="BS1467">
        <v>186</v>
      </c>
      <c r="BT1467" t="s">
        <v>8456</v>
      </c>
      <c r="BU1467" t="s">
        <v>16429</v>
      </c>
      <c r="BV1467">
        <v>0</v>
      </c>
      <c r="BW1467" t="s">
        <v>1744</v>
      </c>
      <c r="BX1467" t="s">
        <v>1744</v>
      </c>
      <c r="BY1467" t="s">
        <v>1744</v>
      </c>
      <c r="BZ1467" t="s">
        <v>1547</v>
      </c>
      <c r="CA1467" t="s">
        <v>1744</v>
      </c>
      <c r="CB1467" t="s">
        <v>1547</v>
      </c>
      <c r="CC1467"/>
      <c r="CD1467" t="s">
        <v>998</v>
      </c>
      <c r="CE1467">
        <v>0</v>
      </c>
      <c r="CF1467" t="s">
        <v>10358</v>
      </c>
      <c r="CG1467" t="s">
        <v>10359</v>
      </c>
      <c r="CH1467">
        <v>0</v>
      </c>
      <c r="CI1467" t="s">
        <v>1547</v>
      </c>
      <c r="CJ1467" t="s">
        <v>1547</v>
      </c>
      <c r="CK1467" t="s">
        <v>4405</v>
      </c>
      <c r="CL1467"/>
      <c r="CM1467"/>
      <c r="CN1467" t="s">
        <v>1547</v>
      </c>
      <c r="CO1467" t="s">
        <v>1547</v>
      </c>
      <c r="CP1467" t="s">
        <v>1547</v>
      </c>
      <c r="CQ1467" t="s">
        <v>1547</v>
      </c>
      <c r="CR1467" t="s">
        <v>1547</v>
      </c>
      <c r="CS1467">
        <v>0</v>
      </c>
      <c r="CT1467" t="s">
        <v>1547</v>
      </c>
      <c r="CU1467" t="s">
        <v>1547</v>
      </c>
      <c r="CV1467" t="s">
        <v>1547</v>
      </c>
      <c r="CW1467" t="s">
        <v>1547</v>
      </c>
      <c r="CX1467" t="s">
        <v>1547</v>
      </c>
      <c r="CY1467">
        <v>1465</v>
      </c>
      <c r="CZ1467" t="s">
        <v>11771</v>
      </c>
      <c r="DA1467" t="s">
        <v>1547</v>
      </c>
      <c r="DB1467" t="s">
        <v>1881</v>
      </c>
      <c r="DC1467" t="s">
        <v>1882</v>
      </c>
      <c r="DD1467" t="s">
        <v>1547</v>
      </c>
      <c r="DE1467" t="s">
        <v>1547</v>
      </c>
      <c r="DF1467">
        <v>0</v>
      </c>
      <c r="DG1467" t="s">
        <v>1547</v>
      </c>
      <c r="DH1467" t="s">
        <v>1547</v>
      </c>
      <c r="DI1467" t="s">
        <v>1892</v>
      </c>
      <c r="DJ1467" t="e">
        <v>#N/A</v>
      </c>
      <c r="DK1467"/>
      <c r="DL1467" t="s">
        <v>1892</v>
      </c>
      <c r="DM1467">
        <v>9</v>
      </c>
      <c r="DN1467" t="s">
        <v>1883</v>
      </c>
      <c r="DO1467" t="s">
        <v>4405</v>
      </c>
      <c r="DP1467" t="b">
        <v>1</v>
      </c>
      <c r="DQ1467" t="b">
        <v>0</v>
      </c>
      <c r="DR1467" t="b">
        <v>0</v>
      </c>
      <c r="DS1467" t="b">
        <v>0</v>
      </c>
      <c r="DT1467" t="b">
        <v>0</v>
      </c>
      <c r="DU1467" t="b">
        <v>1</v>
      </c>
      <c r="DV1467" t="b">
        <v>0</v>
      </c>
      <c r="DW1467">
        <v>0</v>
      </c>
      <c r="DX1467" t="b">
        <v>0</v>
      </c>
      <c r="DY1467" t="b">
        <v>0</v>
      </c>
      <c r="DZ1467" t="b">
        <v>0</v>
      </c>
      <c r="EA1467" t="b">
        <v>0</v>
      </c>
      <c r="EB1467" t="b">
        <v>0</v>
      </c>
      <c r="EC1467" t="b">
        <v>0</v>
      </c>
      <c r="ED1467" t="b">
        <v>0</v>
      </c>
      <c r="EE1467" t="b">
        <v>1</v>
      </c>
      <c r="EF1467" t="b">
        <v>0</v>
      </c>
      <c r="EG1467" t="b" cm="1">
        <v>0</v>
      </c>
      <c r="EH1467" t="b">
        <v>0</v>
      </c>
      <c r="EI1467" t="b">
        <v>0</v>
      </c>
      <c r="EJ1467" t="b">
        <v>1</v>
      </c>
      <c r="EK1467" t="s">
        <v>1956</v>
      </c>
      <c r="EL1467">
        <v>1</v>
      </c>
      <c r="EM1467">
        <v>0</v>
      </c>
      <c r="EN1467" t="b">
        <v>1</v>
      </c>
    </row>
    <row r="1468" spans="1:144" ht="15.75">
      <c r="A1468"/>
      <c r="B1468" t="s">
        <v>4405</v>
      </c>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s="108" t="s">
        <v>43</v>
      </c>
      <c r="AP1468" t="s">
        <v>2868</v>
      </c>
      <c r="AQ1468">
        <v>170</v>
      </c>
      <c r="AR1468" t="s">
        <v>1547</v>
      </c>
      <c r="AS1468" t="s">
        <v>1547</v>
      </c>
      <c r="AT1468" t="e">
        <v>#N/A</v>
      </c>
      <c r="AU1468" t="s">
        <v>1547</v>
      </c>
      <c r="AV1468" t="s">
        <v>1744</v>
      </c>
      <c r="AW1468" t="s">
        <v>1744</v>
      </c>
      <c r="AX1468" t="s">
        <v>1740</v>
      </c>
      <c r="AY1468" t="s">
        <v>1744</v>
      </c>
      <c r="AZ1468" t="s">
        <v>1547</v>
      </c>
      <c r="BA1468" t="s">
        <v>1953</v>
      </c>
      <c r="BB1468" t="s">
        <v>1547</v>
      </c>
      <c r="BC1468" t="s">
        <v>1547</v>
      </c>
      <c r="BD1468" t="s">
        <v>1547</v>
      </c>
      <c r="BE1468" t="s">
        <v>4421</v>
      </c>
      <c r="BF1468">
        <v>1013</v>
      </c>
      <c r="BG1468">
        <v>1346</v>
      </c>
      <c r="BH1468">
        <v>0</v>
      </c>
      <c r="BI1468" t="s">
        <v>1547</v>
      </c>
      <c r="BJ1468">
        <v>0</v>
      </c>
      <c r="BK1468">
        <v>0</v>
      </c>
      <c r="BL1468">
        <v>2</v>
      </c>
      <c r="BM1468" t="s">
        <v>1739</v>
      </c>
      <c r="BN1468" t="s">
        <v>4422</v>
      </c>
      <c r="BO1468" t="s">
        <v>10331</v>
      </c>
      <c r="BP1468" t="e" cm="1">
        <v>#N/A</v>
      </c>
      <c r="BQ1468" t="s">
        <v>1547</v>
      </c>
      <c r="BR1468" t="s">
        <v>1954</v>
      </c>
      <c r="BS1468">
        <v>187</v>
      </c>
      <c r="BT1468" t="s">
        <v>8460</v>
      </c>
      <c r="BU1468" t="s">
        <v>16430</v>
      </c>
      <c r="BV1468">
        <v>0</v>
      </c>
      <c r="BW1468" t="s">
        <v>1744</v>
      </c>
      <c r="BX1468" t="s">
        <v>1744</v>
      </c>
      <c r="BY1468" t="s">
        <v>1744</v>
      </c>
      <c r="BZ1468" t="s">
        <v>1547</v>
      </c>
      <c r="CA1468" t="s">
        <v>1744</v>
      </c>
      <c r="CB1468" t="s">
        <v>1547</v>
      </c>
      <c r="CC1468"/>
      <c r="CD1468" t="s">
        <v>998</v>
      </c>
      <c r="CE1468">
        <v>0</v>
      </c>
      <c r="CF1468" t="s">
        <v>10358</v>
      </c>
      <c r="CG1468" t="s">
        <v>10359</v>
      </c>
      <c r="CH1468">
        <v>0</v>
      </c>
      <c r="CI1468" t="s">
        <v>1547</v>
      </c>
      <c r="CJ1468" t="s">
        <v>1547</v>
      </c>
      <c r="CK1468" t="s">
        <v>4405</v>
      </c>
      <c r="CL1468"/>
      <c r="CM1468"/>
      <c r="CN1468" t="s">
        <v>1547</v>
      </c>
      <c r="CO1468" t="s">
        <v>1547</v>
      </c>
      <c r="CP1468" t="s">
        <v>1547</v>
      </c>
      <c r="CQ1468" t="s">
        <v>1547</v>
      </c>
      <c r="CR1468" t="s">
        <v>1547</v>
      </c>
      <c r="CS1468">
        <v>0</v>
      </c>
      <c r="CT1468" t="s">
        <v>1547</v>
      </c>
      <c r="CU1468" t="s">
        <v>1547</v>
      </c>
      <c r="CV1468" t="s">
        <v>1547</v>
      </c>
      <c r="CW1468" t="s">
        <v>1547</v>
      </c>
      <c r="CX1468" t="s">
        <v>1547</v>
      </c>
      <c r="CY1468">
        <v>1466</v>
      </c>
      <c r="CZ1468" t="s">
        <v>11772</v>
      </c>
      <c r="DA1468" t="s">
        <v>1547</v>
      </c>
      <c r="DB1468" t="s">
        <v>1881</v>
      </c>
      <c r="DC1468" t="s">
        <v>1882</v>
      </c>
      <c r="DD1468" t="s">
        <v>1547</v>
      </c>
      <c r="DE1468" t="s">
        <v>1547</v>
      </c>
      <c r="DF1468">
        <v>0</v>
      </c>
      <c r="DG1468" t="s">
        <v>1547</v>
      </c>
      <c r="DH1468" t="s">
        <v>1547</v>
      </c>
      <c r="DI1468" t="s">
        <v>1892</v>
      </c>
      <c r="DJ1468" t="e">
        <v>#N/A</v>
      </c>
      <c r="DK1468"/>
      <c r="DL1468" t="s">
        <v>1892</v>
      </c>
      <c r="DM1468">
        <v>9</v>
      </c>
      <c r="DN1468" t="s">
        <v>1883</v>
      </c>
      <c r="DO1468" t="s">
        <v>4405</v>
      </c>
      <c r="DP1468" t="b">
        <v>1</v>
      </c>
      <c r="DQ1468" t="b">
        <v>0</v>
      </c>
      <c r="DR1468" t="b">
        <v>0</v>
      </c>
      <c r="DS1468" t="b">
        <v>0</v>
      </c>
      <c r="DT1468" t="b">
        <v>0</v>
      </c>
      <c r="DU1468" t="b">
        <v>1</v>
      </c>
      <c r="DV1468" t="b">
        <v>0</v>
      </c>
      <c r="DW1468">
        <v>0</v>
      </c>
      <c r="DX1468" t="b">
        <v>0</v>
      </c>
      <c r="DY1468" t="b">
        <v>0</v>
      </c>
      <c r="DZ1468" t="b">
        <v>0</v>
      </c>
      <c r="EA1468" t="b">
        <v>0</v>
      </c>
      <c r="EB1468" t="b">
        <v>0</v>
      </c>
      <c r="EC1468" t="b">
        <v>0</v>
      </c>
      <c r="ED1468" t="b">
        <v>0</v>
      </c>
      <c r="EE1468" t="b">
        <v>1</v>
      </c>
      <c r="EF1468" t="b">
        <v>0</v>
      </c>
      <c r="EG1468" t="b" cm="1">
        <v>0</v>
      </c>
      <c r="EH1468" t="b">
        <v>0</v>
      </c>
      <c r="EI1468" t="b">
        <v>0</v>
      </c>
      <c r="EJ1468" t="b">
        <v>1</v>
      </c>
      <c r="EK1468" t="s">
        <v>1956</v>
      </c>
      <c r="EL1468">
        <v>1</v>
      </c>
      <c r="EM1468">
        <v>0</v>
      </c>
      <c r="EN1468" t="b">
        <v>1</v>
      </c>
    </row>
    <row r="1469" spans="1:144" ht="15.75">
      <c r="A1469"/>
      <c r="B1469" t="s">
        <v>4405</v>
      </c>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s="108" t="s">
        <v>43</v>
      </c>
      <c r="AP1469" t="s">
        <v>2868</v>
      </c>
      <c r="AQ1469">
        <v>171</v>
      </c>
      <c r="AR1469" t="s">
        <v>1547</v>
      </c>
      <c r="AS1469" t="s">
        <v>1547</v>
      </c>
      <c r="AT1469" t="e">
        <v>#N/A</v>
      </c>
      <c r="AU1469" t="s">
        <v>1547</v>
      </c>
      <c r="AV1469" t="s">
        <v>1744</v>
      </c>
      <c r="AW1469" t="s">
        <v>1744</v>
      </c>
      <c r="AX1469" t="s">
        <v>1740</v>
      </c>
      <c r="AY1469" t="s">
        <v>1744</v>
      </c>
      <c r="AZ1469" t="s">
        <v>1547</v>
      </c>
      <c r="BA1469" t="s">
        <v>1953</v>
      </c>
      <c r="BB1469" t="s">
        <v>1547</v>
      </c>
      <c r="BC1469" t="s">
        <v>1547</v>
      </c>
      <c r="BD1469" t="s">
        <v>1547</v>
      </c>
      <c r="BE1469" t="s">
        <v>4421</v>
      </c>
      <c r="BF1469">
        <v>1013</v>
      </c>
      <c r="BG1469">
        <v>1346</v>
      </c>
      <c r="BH1469">
        <v>0</v>
      </c>
      <c r="BI1469" t="s">
        <v>1547</v>
      </c>
      <c r="BJ1469">
        <v>0</v>
      </c>
      <c r="BK1469">
        <v>0</v>
      </c>
      <c r="BL1469">
        <v>2</v>
      </c>
      <c r="BM1469" t="s">
        <v>1739</v>
      </c>
      <c r="BN1469" t="s">
        <v>4422</v>
      </c>
      <c r="BO1469" t="s">
        <v>10331</v>
      </c>
      <c r="BP1469" t="e" cm="1">
        <v>#N/A</v>
      </c>
      <c r="BQ1469" t="s">
        <v>1547</v>
      </c>
      <c r="BR1469" t="s">
        <v>1954</v>
      </c>
      <c r="BS1469">
        <v>188</v>
      </c>
      <c r="BT1469" t="s">
        <v>8464</v>
      </c>
      <c r="BU1469" t="s">
        <v>16431</v>
      </c>
      <c r="BV1469">
        <v>0</v>
      </c>
      <c r="BW1469" t="s">
        <v>1744</v>
      </c>
      <c r="BX1469" t="s">
        <v>1744</v>
      </c>
      <c r="BY1469" t="s">
        <v>1744</v>
      </c>
      <c r="BZ1469" t="s">
        <v>1547</v>
      </c>
      <c r="CA1469" t="s">
        <v>1744</v>
      </c>
      <c r="CB1469" t="s">
        <v>1547</v>
      </c>
      <c r="CC1469"/>
      <c r="CD1469" t="s">
        <v>998</v>
      </c>
      <c r="CE1469">
        <v>0</v>
      </c>
      <c r="CF1469" t="s">
        <v>10358</v>
      </c>
      <c r="CG1469" t="s">
        <v>10359</v>
      </c>
      <c r="CH1469">
        <v>0</v>
      </c>
      <c r="CI1469" t="s">
        <v>1547</v>
      </c>
      <c r="CJ1469" t="s">
        <v>1547</v>
      </c>
      <c r="CK1469" t="s">
        <v>4405</v>
      </c>
      <c r="CL1469"/>
      <c r="CM1469"/>
      <c r="CN1469" t="s">
        <v>1547</v>
      </c>
      <c r="CO1469" t="s">
        <v>1547</v>
      </c>
      <c r="CP1469" t="s">
        <v>1547</v>
      </c>
      <c r="CQ1469" t="s">
        <v>1547</v>
      </c>
      <c r="CR1469" t="s">
        <v>1547</v>
      </c>
      <c r="CS1469">
        <v>0</v>
      </c>
      <c r="CT1469" t="s">
        <v>1547</v>
      </c>
      <c r="CU1469" t="s">
        <v>1547</v>
      </c>
      <c r="CV1469" t="s">
        <v>1547</v>
      </c>
      <c r="CW1469" t="s">
        <v>1547</v>
      </c>
      <c r="CX1469" t="s">
        <v>1547</v>
      </c>
      <c r="CY1469">
        <v>1467</v>
      </c>
      <c r="CZ1469" t="s">
        <v>11773</v>
      </c>
      <c r="DA1469" t="s">
        <v>1547</v>
      </c>
      <c r="DB1469" t="s">
        <v>1881</v>
      </c>
      <c r="DC1469" t="s">
        <v>1882</v>
      </c>
      <c r="DD1469" t="s">
        <v>1547</v>
      </c>
      <c r="DE1469" t="s">
        <v>1547</v>
      </c>
      <c r="DF1469">
        <v>0</v>
      </c>
      <c r="DG1469" t="s">
        <v>1547</v>
      </c>
      <c r="DH1469" t="s">
        <v>1547</v>
      </c>
      <c r="DI1469" t="s">
        <v>1892</v>
      </c>
      <c r="DJ1469" t="e">
        <v>#N/A</v>
      </c>
      <c r="DK1469"/>
      <c r="DL1469" t="s">
        <v>1892</v>
      </c>
      <c r="DM1469">
        <v>9</v>
      </c>
      <c r="DN1469" t="s">
        <v>1883</v>
      </c>
      <c r="DO1469" t="s">
        <v>4405</v>
      </c>
      <c r="DP1469" t="b">
        <v>1</v>
      </c>
      <c r="DQ1469" t="b">
        <v>0</v>
      </c>
      <c r="DR1469" t="b">
        <v>0</v>
      </c>
      <c r="DS1469" t="b">
        <v>0</v>
      </c>
      <c r="DT1469" t="b">
        <v>0</v>
      </c>
      <c r="DU1469" t="b">
        <v>1</v>
      </c>
      <c r="DV1469" t="b">
        <v>0</v>
      </c>
      <c r="DW1469">
        <v>0</v>
      </c>
      <c r="DX1469" t="b">
        <v>0</v>
      </c>
      <c r="DY1469" t="b">
        <v>0</v>
      </c>
      <c r="DZ1469" t="b">
        <v>0</v>
      </c>
      <c r="EA1469" t="b">
        <v>0</v>
      </c>
      <c r="EB1469" t="b">
        <v>0</v>
      </c>
      <c r="EC1469" t="b">
        <v>0</v>
      </c>
      <c r="ED1469" t="b">
        <v>0</v>
      </c>
      <c r="EE1469" t="b">
        <v>1</v>
      </c>
      <c r="EF1469" t="b">
        <v>0</v>
      </c>
      <c r="EG1469" t="b" cm="1">
        <v>0</v>
      </c>
      <c r="EH1469" t="b">
        <v>0</v>
      </c>
      <c r="EI1469" t="b">
        <v>0</v>
      </c>
      <c r="EJ1469" t="b">
        <v>1</v>
      </c>
      <c r="EK1469" t="s">
        <v>1956</v>
      </c>
      <c r="EL1469">
        <v>1</v>
      </c>
      <c r="EM1469">
        <v>0</v>
      </c>
      <c r="EN1469" t="b">
        <v>1</v>
      </c>
    </row>
    <row r="1470" spans="1:144" ht="15.75">
      <c r="A1470"/>
      <c r="B1470" t="s">
        <v>4405</v>
      </c>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s="108" t="s">
        <v>43</v>
      </c>
      <c r="AP1470" t="s">
        <v>2868</v>
      </c>
      <c r="AQ1470">
        <v>172</v>
      </c>
      <c r="AR1470" t="s">
        <v>1547</v>
      </c>
      <c r="AS1470" t="s">
        <v>1547</v>
      </c>
      <c r="AT1470" t="e">
        <v>#N/A</v>
      </c>
      <c r="AU1470" t="s">
        <v>1547</v>
      </c>
      <c r="AV1470" t="s">
        <v>1744</v>
      </c>
      <c r="AW1470" t="s">
        <v>1744</v>
      </c>
      <c r="AX1470" t="s">
        <v>1740</v>
      </c>
      <c r="AY1470" t="s">
        <v>1744</v>
      </c>
      <c r="AZ1470" t="s">
        <v>1547</v>
      </c>
      <c r="BA1470" t="s">
        <v>1953</v>
      </c>
      <c r="BB1470" t="s">
        <v>1547</v>
      </c>
      <c r="BC1470" t="s">
        <v>1547</v>
      </c>
      <c r="BD1470" t="s">
        <v>1547</v>
      </c>
      <c r="BE1470" t="s">
        <v>4421</v>
      </c>
      <c r="BF1470">
        <v>1013</v>
      </c>
      <c r="BG1470">
        <v>1346</v>
      </c>
      <c r="BH1470">
        <v>0</v>
      </c>
      <c r="BI1470" t="s">
        <v>1547</v>
      </c>
      <c r="BJ1470">
        <v>0</v>
      </c>
      <c r="BK1470">
        <v>0</v>
      </c>
      <c r="BL1470">
        <v>2</v>
      </c>
      <c r="BM1470" t="s">
        <v>1739</v>
      </c>
      <c r="BN1470" t="s">
        <v>4422</v>
      </c>
      <c r="BO1470" t="s">
        <v>10331</v>
      </c>
      <c r="BP1470" t="e" cm="1">
        <v>#N/A</v>
      </c>
      <c r="BQ1470" t="s">
        <v>1547</v>
      </c>
      <c r="BR1470" t="s">
        <v>1954</v>
      </c>
      <c r="BS1470">
        <v>189</v>
      </c>
      <c r="BT1470" t="s">
        <v>8468</v>
      </c>
      <c r="BU1470" t="s">
        <v>16432</v>
      </c>
      <c r="BV1470">
        <v>0</v>
      </c>
      <c r="BW1470" t="s">
        <v>1744</v>
      </c>
      <c r="BX1470" t="s">
        <v>1744</v>
      </c>
      <c r="BY1470" t="s">
        <v>1744</v>
      </c>
      <c r="BZ1470" t="s">
        <v>1547</v>
      </c>
      <c r="CA1470" t="s">
        <v>1744</v>
      </c>
      <c r="CB1470" t="s">
        <v>1547</v>
      </c>
      <c r="CC1470"/>
      <c r="CD1470" t="s">
        <v>998</v>
      </c>
      <c r="CE1470">
        <v>0</v>
      </c>
      <c r="CF1470" t="s">
        <v>10358</v>
      </c>
      <c r="CG1470" t="s">
        <v>10359</v>
      </c>
      <c r="CH1470">
        <v>0</v>
      </c>
      <c r="CI1470" t="s">
        <v>1547</v>
      </c>
      <c r="CJ1470" t="s">
        <v>1547</v>
      </c>
      <c r="CK1470" t="s">
        <v>4405</v>
      </c>
      <c r="CL1470"/>
      <c r="CM1470"/>
      <c r="CN1470" t="s">
        <v>1547</v>
      </c>
      <c r="CO1470" t="s">
        <v>1547</v>
      </c>
      <c r="CP1470" t="s">
        <v>1547</v>
      </c>
      <c r="CQ1470" t="s">
        <v>1547</v>
      </c>
      <c r="CR1470" t="s">
        <v>1547</v>
      </c>
      <c r="CS1470">
        <v>0</v>
      </c>
      <c r="CT1470" t="s">
        <v>1547</v>
      </c>
      <c r="CU1470" t="s">
        <v>1547</v>
      </c>
      <c r="CV1470" t="s">
        <v>1547</v>
      </c>
      <c r="CW1470" t="s">
        <v>1547</v>
      </c>
      <c r="CX1470" t="s">
        <v>1547</v>
      </c>
      <c r="CY1470">
        <v>1468</v>
      </c>
      <c r="CZ1470" t="s">
        <v>11774</v>
      </c>
      <c r="DA1470" t="s">
        <v>1547</v>
      </c>
      <c r="DB1470" t="s">
        <v>1881</v>
      </c>
      <c r="DC1470" t="s">
        <v>1882</v>
      </c>
      <c r="DD1470" t="s">
        <v>1547</v>
      </c>
      <c r="DE1470" t="s">
        <v>1547</v>
      </c>
      <c r="DF1470">
        <v>0</v>
      </c>
      <c r="DG1470" t="s">
        <v>1547</v>
      </c>
      <c r="DH1470" t="s">
        <v>1547</v>
      </c>
      <c r="DI1470" t="s">
        <v>1892</v>
      </c>
      <c r="DJ1470" t="e">
        <v>#N/A</v>
      </c>
      <c r="DK1470"/>
      <c r="DL1470" t="s">
        <v>1892</v>
      </c>
      <c r="DM1470">
        <v>9</v>
      </c>
      <c r="DN1470" t="s">
        <v>1883</v>
      </c>
      <c r="DO1470" t="s">
        <v>4405</v>
      </c>
      <c r="DP1470" t="b">
        <v>1</v>
      </c>
      <c r="DQ1470" t="b">
        <v>0</v>
      </c>
      <c r="DR1470" t="b">
        <v>0</v>
      </c>
      <c r="DS1470" t="b">
        <v>0</v>
      </c>
      <c r="DT1470" t="b">
        <v>0</v>
      </c>
      <c r="DU1470" t="b">
        <v>1</v>
      </c>
      <c r="DV1470" t="b">
        <v>0</v>
      </c>
      <c r="DW1470">
        <v>0</v>
      </c>
      <c r="DX1470" t="b">
        <v>0</v>
      </c>
      <c r="DY1470" t="b">
        <v>0</v>
      </c>
      <c r="DZ1470" t="b">
        <v>0</v>
      </c>
      <c r="EA1470" t="b">
        <v>0</v>
      </c>
      <c r="EB1470" t="b">
        <v>0</v>
      </c>
      <c r="EC1470" t="b">
        <v>0</v>
      </c>
      <c r="ED1470" t="b">
        <v>0</v>
      </c>
      <c r="EE1470" t="b">
        <v>1</v>
      </c>
      <c r="EF1470" t="b">
        <v>0</v>
      </c>
      <c r="EG1470" t="b" cm="1">
        <v>0</v>
      </c>
      <c r="EH1470" t="b">
        <v>0</v>
      </c>
      <c r="EI1470" t="b">
        <v>0</v>
      </c>
      <c r="EJ1470" t="b">
        <v>1</v>
      </c>
      <c r="EK1470" t="s">
        <v>1956</v>
      </c>
      <c r="EL1470">
        <v>1</v>
      </c>
      <c r="EM1470">
        <v>0</v>
      </c>
      <c r="EN1470" t="b">
        <v>1</v>
      </c>
    </row>
    <row r="1471" spans="1:144" ht="15.75">
      <c r="A1471"/>
      <c r="B1471" t="s">
        <v>4405</v>
      </c>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s="108" t="s">
        <v>43</v>
      </c>
      <c r="AP1471" t="s">
        <v>2868</v>
      </c>
      <c r="AQ1471">
        <v>173</v>
      </c>
      <c r="AR1471" t="s">
        <v>1547</v>
      </c>
      <c r="AS1471" t="s">
        <v>1547</v>
      </c>
      <c r="AT1471" t="e">
        <v>#N/A</v>
      </c>
      <c r="AU1471" t="s">
        <v>1547</v>
      </c>
      <c r="AV1471" t="s">
        <v>1744</v>
      </c>
      <c r="AW1471" t="s">
        <v>1744</v>
      </c>
      <c r="AX1471" t="s">
        <v>1740</v>
      </c>
      <c r="AY1471" t="s">
        <v>1744</v>
      </c>
      <c r="AZ1471" t="s">
        <v>1547</v>
      </c>
      <c r="BA1471" t="s">
        <v>1953</v>
      </c>
      <c r="BB1471" t="s">
        <v>1547</v>
      </c>
      <c r="BC1471" t="s">
        <v>1547</v>
      </c>
      <c r="BD1471" t="s">
        <v>1547</v>
      </c>
      <c r="BE1471" t="s">
        <v>4421</v>
      </c>
      <c r="BF1471">
        <v>1013</v>
      </c>
      <c r="BG1471">
        <v>1346</v>
      </c>
      <c r="BH1471">
        <v>0</v>
      </c>
      <c r="BI1471" t="s">
        <v>1547</v>
      </c>
      <c r="BJ1471">
        <v>0</v>
      </c>
      <c r="BK1471">
        <v>0</v>
      </c>
      <c r="BL1471">
        <v>2</v>
      </c>
      <c r="BM1471" t="s">
        <v>1739</v>
      </c>
      <c r="BN1471" t="s">
        <v>4422</v>
      </c>
      <c r="BO1471" t="s">
        <v>10331</v>
      </c>
      <c r="BP1471" t="e" cm="1">
        <v>#N/A</v>
      </c>
      <c r="BQ1471" t="s">
        <v>1547</v>
      </c>
      <c r="BR1471" t="s">
        <v>1954</v>
      </c>
      <c r="BS1471">
        <v>190</v>
      </c>
      <c r="BT1471" t="s">
        <v>8472</v>
      </c>
      <c r="BU1471" t="s">
        <v>16433</v>
      </c>
      <c r="BV1471">
        <v>0</v>
      </c>
      <c r="BW1471" t="s">
        <v>1744</v>
      </c>
      <c r="BX1471" t="s">
        <v>1744</v>
      </c>
      <c r="BY1471" t="s">
        <v>1744</v>
      </c>
      <c r="BZ1471" t="s">
        <v>1547</v>
      </c>
      <c r="CA1471" t="s">
        <v>1744</v>
      </c>
      <c r="CB1471" t="s">
        <v>1547</v>
      </c>
      <c r="CC1471"/>
      <c r="CD1471" t="s">
        <v>998</v>
      </c>
      <c r="CE1471">
        <v>0</v>
      </c>
      <c r="CF1471" t="s">
        <v>10358</v>
      </c>
      <c r="CG1471" t="s">
        <v>10359</v>
      </c>
      <c r="CH1471">
        <v>0</v>
      </c>
      <c r="CI1471" t="s">
        <v>1547</v>
      </c>
      <c r="CJ1471" t="s">
        <v>1547</v>
      </c>
      <c r="CK1471" t="s">
        <v>4405</v>
      </c>
      <c r="CL1471"/>
      <c r="CM1471"/>
      <c r="CN1471" t="s">
        <v>1547</v>
      </c>
      <c r="CO1471" t="s">
        <v>1547</v>
      </c>
      <c r="CP1471" t="s">
        <v>1547</v>
      </c>
      <c r="CQ1471" t="s">
        <v>1547</v>
      </c>
      <c r="CR1471" t="s">
        <v>1547</v>
      </c>
      <c r="CS1471">
        <v>0</v>
      </c>
      <c r="CT1471" t="s">
        <v>1547</v>
      </c>
      <c r="CU1471" t="s">
        <v>1547</v>
      </c>
      <c r="CV1471" t="s">
        <v>1547</v>
      </c>
      <c r="CW1471" t="s">
        <v>1547</v>
      </c>
      <c r="CX1471" t="s">
        <v>1547</v>
      </c>
      <c r="CY1471">
        <v>1469</v>
      </c>
      <c r="CZ1471" t="s">
        <v>11775</v>
      </c>
      <c r="DA1471" t="s">
        <v>1547</v>
      </c>
      <c r="DB1471" t="s">
        <v>1881</v>
      </c>
      <c r="DC1471" t="s">
        <v>1882</v>
      </c>
      <c r="DD1471" t="s">
        <v>1547</v>
      </c>
      <c r="DE1471" t="s">
        <v>1547</v>
      </c>
      <c r="DF1471">
        <v>0</v>
      </c>
      <c r="DG1471" t="s">
        <v>1547</v>
      </c>
      <c r="DH1471" t="s">
        <v>1547</v>
      </c>
      <c r="DI1471" t="s">
        <v>1892</v>
      </c>
      <c r="DJ1471" t="e">
        <v>#N/A</v>
      </c>
      <c r="DK1471"/>
      <c r="DL1471" t="s">
        <v>1892</v>
      </c>
      <c r="DM1471">
        <v>9</v>
      </c>
      <c r="DN1471" t="s">
        <v>1883</v>
      </c>
      <c r="DO1471" t="s">
        <v>4405</v>
      </c>
      <c r="DP1471" t="b">
        <v>1</v>
      </c>
      <c r="DQ1471" t="b">
        <v>0</v>
      </c>
      <c r="DR1471" t="b">
        <v>0</v>
      </c>
      <c r="DS1471" t="b">
        <v>0</v>
      </c>
      <c r="DT1471" t="b">
        <v>0</v>
      </c>
      <c r="DU1471" t="b">
        <v>1</v>
      </c>
      <c r="DV1471" t="b">
        <v>0</v>
      </c>
      <c r="DW1471">
        <v>0</v>
      </c>
      <c r="DX1471" t="b">
        <v>0</v>
      </c>
      <c r="DY1471" t="b">
        <v>0</v>
      </c>
      <c r="DZ1471" t="b">
        <v>0</v>
      </c>
      <c r="EA1471" t="b">
        <v>0</v>
      </c>
      <c r="EB1471" t="b">
        <v>0</v>
      </c>
      <c r="EC1471" t="b">
        <v>0</v>
      </c>
      <c r="ED1471" t="b">
        <v>0</v>
      </c>
      <c r="EE1471" t="b">
        <v>1</v>
      </c>
      <c r="EF1471" t="b">
        <v>0</v>
      </c>
      <c r="EG1471" t="b" cm="1">
        <v>0</v>
      </c>
      <c r="EH1471" t="b">
        <v>0</v>
      </c>
      <c r="EI1471" t="b">
        <v>0</v>
      </c>
      <c r="EJ1471" t="b">
        <v>1</v>
      </c>
      <c r="EK1471" t="s">
        <v>1956</v>
      </c>
      <c r="EL1471">
        <v>1</v>
      </c>
      <c r="EM1471">
        <v>0</v>
      </c>
      <c r="EN1471" t="b">
        <v>1</v>
      </c>
    </row>
    <row r="1472" spans="1:144" ht="15.75">
      <c r="A1472"/>
      <c r="B1472" t="s">
        <v>4405</v>
      </c>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s="108" t="s">
        <v>43</v>
      </c>
      <c r="AP1472" t="s">
        <v>2868</v>
      </c>
      <c r="AQ1472">
        <v>174</v>
      </c>
      <c r="AR1472" t="s">
        <v>1547</v>
      </c>
      <c r="AS1472" t="s">
        <v>1547</v>
      </c>
      <c r="AT1472" t="e">
        <v>#N/A</v>
      </c>
      <c r="AU1472" t="s">
        <v>1547</v>
      </c>
      <c r="AV1472" t="s">
        <v>1744</v>
      </c>
      <c r="AW1472" t="s">
        <v>1744</v>
      </c>
      <c r="AX1472" t="s">
        <v>1740</v>
      </c>
      <c r="AY1472" t="s">
        <v>1744</v>
      </c>
      <c r="AZ1472" t="s">
        <v>1547</v>
      </c>
      <c r="BA1472" t="s">
        <v>1953</v>
      </c>
      <c r="BB1472" t="s">
        <v>1547</v>
      </c>
      <c r="BC1472" t="s">
        <v>1547</v>
      </c>
      <c r="BD1472" t="s">
        <v>1547</v>
      </c>
      <c r="BE1472" t="s">
        <v>4421</v>
      </c>
      <c r="BF1472">
        <v>1013</v>
      </c>
      <c r="BG1472">
        <v>1346</v>
      </c>
      <c r="BH1472">
        <v>0</v>
      </c>
      <c r="BI1472" t="s">
        <v>1547</v>
      </c>
      <c r="BJ1472">
        <v>0</v>
      </c>
      <c r="BK1472">
        <v>0</v>
      </c>
      <c r="BL1472">
        <v>2</v>
      </c>
      <c r="BM1472" t="s">
        <v>1739</v>
      </c>
      <c r="BN1472" t="s">
        <v>4422</v>
      </c>
      <c r="BO1472" t="s">
        <v>10331</v>
      </c>
      <c r="BP1472" t="e" cm="1">
        <v>#N/A</v>
      </c>
      <c r="BQ1472" t="s">
        <v>1547</v>
      </c>
      <c r="BR1472" t="s">
        <v>1954</v>
      </c>
      <c r="BS1472">
        <v>191</v>
      </c>
      <c r="BT1472" t="s">
        <v>8476</v>
      </c>
      <c r="BU1472" t="s">
        <v>16434</v>
      </c>
      <c r="BV1472">
        <v>0</v>
      </c>
      <c r="BW1472" t="s">
        <v>1744</v>
      </c>
      <c r="BX1472" t="s">
        <v>1744</v>
      </c>
      <c r="BY1472" t="s">
        <v>1744</v>
      </c>
      <c r="BZ1472" t="s">
        <v>1547</v>
      </c>
      <c r="CA1472" t="s">
        <v>1744</v>
      </c>
      <c r="CB1472" t="s">
        <v>1547</v>
      </c>
      <c r="CC1472"/>
      <c r="CD1472" t="s">
        <v>998</v>
      </c>
      <c r="CE1472">
        <v>0</v>
      </c>
      <c r="CF1472" t="s">
        <v>10358</v>
      </c>
      <c r="CG1472" t="s">
        <v>10359</v>
      </c>
      <c r="CH1472">
        <v>0</v>
      </c>
      <c r="CI1472" t="s">
        <v>1547</v>
      </c>
      <c r="CJ1472" t="s">
        <v>1547</v>
      </c>
      <c r="CK1472" t="s">
        <v>4405</v>
      </c>
      <c r="CL1472"/>
      <c r="CM1472"/>
      <c r="CN1472" t="s">
        <v>1547</v>
      </c>
      <c r="CO1472" t="s">
        <v>1547</v>
      </c>
      <c r="CP1472" t="s">
        <v>1547</v>
      </c>
      <c r="CQ1472" t="s">
        <v>1547</v>
      </c>
      <c r="CR1472" t="s">
        <v>1547</v>
      </c>
      <c r="CS1472">
        <v>0</v>
      </c>
      <c r="CT1472" t="s">
        <v>1547</v>
      </c>
      <c r="CU1472" t="s">
        <v>1547</v>
      </c>
      <c r="CV1472" t="s">
        <v>1547</v>
      </c>
      <c r="CW1472" t="s">
        <v>1547</v>
      </c>
      <c r="CX1472" t="s">
        <v>1547</v>
      </c>
      <c r="CY1472">
        <v>1470</v>
      </c>
      <c r="CZ1472" t="s">
        <v>11776</v>
      </c>
      <c r="DA1472" t="s">
        <v>1547</v>
      </c>
      <c r="DB1472" t="s">
        <v>1881</v>
      </c>
      <c r="DC1472" t="s">
        <v>1882</v>
      </c>
      <c r="DD1472" t="s">
        <v>1547</v>
      </c>
      <c r="DE1472" t="s">
        <v>1547</v>
      </c>
      <c r="DF1472">
        <v>0</v>
      </c>
      <c r="DG1472" t="s">
        <v>1547</v>
      </c>
      <c r="DH1472" t="s">
        <v>1547</v>
      </c>
      <c r="DI1472" t="s">
        <v>1892</v>
      </c>
      <c r="DJ1472" t="e">
        <v>#N/A</v>
      </c>
      <c r="DK1472"/>
      <c r="DL1472" t="s">
        <v>1892</v>
      </c>
      <c r="DM1472">
        <v>9</v>
      </c>
      <c r="DN1472" t="s">
        <v>1883</v>
      </c>
      <c r="DO1472" t="s">
        <v>4405</v>
      </c>
      <c r="DP1472" t="b">
        <v>1</v>
      </c>
      <c r="DQ1472" t="b">
        <v>0</v>
      </c>
      <c r="DR1472" t="b">
        <v>0</v>
      </c>
      <c r="DS1472" t="b">
        <v>0</v>
      </c>
      <c r="DT1472" t="b">
        <v>0</v>
      </c>
      <c r="DU1472" t="b">
        <v>1</v>
      </c>
      <c r="DV1472" t="b">
        <v>0</v>
      </c>
      <c r="DW1472">
        <v>0</v>
      </c>
      <c r="DX1472" t="b">
        <v>0</v>
      </c>
      <c r="DY1472" t="b">
        <v>0</v>
      </c>
      <c r="DZ1472" t="b">
        <v>0</v>
      </c>
      <c r="EA1472" t="b">
        <v>0</v>
      </c>
      <c r="EB1472" t="b">
        <v>0</v>
      </c>
      <c r="EC1472" t="b">
        <v>0</v>
      </c>
      <c r="ED1472" t="b">
        <v>0</v>
      </c>
      <c r="EE1472" t="b">
        <v>1</v>
      </c>
      <c r="EF1472" t="b">
        <v>0</v>
      </c>
      <c r="EG1472" t="b" cm="1">
        <v>0</v>
      </c>
      <c r="EH1472" t="b">
        <v>0</v>
      </c>
      <c r="EI1472" t="b">
        <v>0</v>
      </c>
      <c r="EJ1472" t="b">
        <v>1</v>
      </c>
      <c r="EK1472" t="s">
        <v>1956</v>
      </c>
      <c r="EL1472">
        <v>1</v>
      </c>
      <c r="EM1472">
        <v>0</v>
      </c>
      <c r="EN1472" t="b">
        <v>1</v>
      </c>
    </row>
    <row r="1473" spans="1:144" ht="15.75">
      <c r="A1473"/>
      <c r="B1473" t="s">
        <v>4405</v>
      </c>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s="108" t="s">
        <v>43</v>
      </c>
      <c r="AP1473" t="s">
        <v>2868</v>
      </c>
      <c r="AQ1473">
        <v>175</v>
      </c>
      <c r="AR1473" t="s">
        <v>1547</v>
      </c>
      <c r="AS1473" t="s">
        <v>1547</v>
      </c>
      <c r="AT1473" t="e">
        <v>#N/A</v>
      </c>
      <c r="AU1473" t="s">
        <v>1547</v>
      </c>
      <c r="AV1473" t="s">
        <v>1744</v>
      </c>
      <c r="AW1473" t="s">
        <v>1744</v>
      </c>
      <c r="AX1473" t="s">
        <v>1740</v>
      </c>
      <c r="AY1473" t="s">
        <v>1744</v>
      </c>
      <c r="AZ1473" t="s">
        <v>1547</v>
      </c>
      <c r="BA1473" t="s">
        <v>1953</v>
      </c>
      <c r="BB1473" t="s">
        <v>1547</v>
      </c>
      <c r="BC1473" t="s">
        <v>1547</v>
      </c>
      <c r="BD1473" t="s">
        <v>1547</v>
      </c>
      <c r="BE1473" t="s">
        <v>4421</v>
      </c>
      <c r="BF1473">
        <v>1013</v>
      </c>
      <c r="BG1473">
        <v>1346</v>
      </c>
      <c r="BH1473">
        <v>0</v>
      </c>
      <c r="BI1473" t="s">
        <v>1547</v>
      </c>
      <c r="BJ1473">
        <v>0</v>
      </c>
      <c r="BK1473">
        <v>0</v>
      </c>
      <c r="BL1473">
        <v>2</v>
      </c>
      <c r="BM1473" t="s">
        <v>1739</v>
      </c>
      <c r="BN1473" t="s">
        <v>4422</v>
      </c>
      <c r="BO1473" t="s">
        <v>10331</v>
      </c>
      <c r="BP1473" t="e" cm="1">
        <v>#N/A</v>
      </c>
      <c r="BQ1473" t="s">
        <v>1547</v>
      </c>
      <c r="BR1473" t="s">
        <v>1954</v>
      </c>
      <c r="BS1473">
        <v>192</v>
      </c>
      <c r="BT1473" t="s">
        <v>8480</v>
      </c>
      <c r="BU1473" t="s">
        <v>16435</v>
      </c>
      <c r="BV1473">
        <v>0</v>
      </c>
      <c r="BW1473" t="s">
        <v>1744</v>
      </c>
      <c r="BX1473" t="s">
        <v>1744</v>
      </c>
      <c r="BY1473" t="s">
        <v>1744</v>
      </c>
      <c r="BZ1473" t="s">
        <v>1547</v>
      </c>
      <c r="CA1473" t="s">
        <v>1744</v>
      </c>
      <c r="CB1473" t="s">
        <v>1547</v>
      </c>
      <c r="CC1473"/>
      <c r="CD1473" t="s">
        <v>998</v>
      </c>
      <c r="CE1473">
        <v>0</v>
      </c>
      <c r="CF1473" t="s">
        <v>10358</v>
      </c>
      <c r="CG1473" t="s">
        <v>10359</v>
      </c>
      <c r="CH1473">
        <v>0</v>
      </c>
      <c r="CI1473" t="s">
        <v>1547</v>
      </c>
      <c r="CJ1473" t="s">
        <v>1547</v>
      </c>
      <c r="CK1473" t="s">
        <v>4405</v>
      </c>
      <c r="CL1473"/>
      <c r="CM1473"/>
      <c r="CN1473" t="s">
        <v>1547</v>
      </c>
      <c r="CO1473" t="s">
        <v>1547</v>
      </c>
      <c r="CP1473" t="s">
        <v>1547</v>
      </c>
      <c r="CQ1473" t="s">
        <v>1547</v>
      </c>
      <c r="CR1473" t="s">
        <v>1547</v>
      </c>
      <c r="CS1473">
        <v>0</v>
      </c>
      <c r="CT1473" t="s">
        <v>1547</v>
      </c>
      <c r="CU1473" t="s">
        <v>1547</v>
      </c>
      <c r="CV1473" t="s">
        <v>1547</v>
      </c>
      <c r="CW1473" t="s">
        <v>1547</v>
      </c>
      <c r="CX1473" t="s">
        <v>1547</v>
      </c>
      <c r="CY1473">
        <v>1471</v>
      </c>
      <c r="CZ1473" t="s">
        <v>11777</v>
      </c>
      <c r="DA1473" t="s">
        <v>1547</v>
      </c>
      <c r="DB1473" t="s">
        <v>1881</v>
      </c>
      <c r="DC1473" t="s">
        <v>1882</v>
      </c>
      <c r="DD1473" t="s">
        <v>1547</v>
      </c>
      <c r="DE1473" t="s">
        <v>1547</v>
      </c>
      <c r="DF1473">
        <v>0</v>
      </c>
      <c r="DG1473" t="s">
        <v>1547</v>
      </c>
      <c r="DH1473" t="s">
        <v>1547</v>
      </c>
      <c r="DI1473" t="s">
        <v>1892</v>
      </c>
      <c r="DJ1473" t="e">
        <v>#N/A</v>
      </c>
      <c r="DK1473"/>
      <c r="DL1473" t="s">
        <v>1892</v>
      </c>
      <c r="DM1473">
        <v>9</v>
      </c>
      <c r="DN1473" t="s">
        <v>1883</v>
      </c>
      <c r="DO1473" t="s">
        <v>4405</v>
      </c>
      <c r="DP1473" t="b">
        <v>1</v>
      </c>
      <c r="DQ1473" t="b">
        <v>0</v>
      </c>
      <c r="DR1473" t="b">
        <v>0</v>
      </c>
      <c r="DS1473" t="b">
        <v>0</v>
      </c>
      <c r="DT1473" t="b">
        <v>0</v>
      </c>
      <c r="DU1473" t="b">
        <v>1</v>
      </c>
      <c r="DV1473" t="b">
        <v>0</v>
      </c>
      <c r="DW1473">
        <v>0</v>
      </c>
      <c r="DX1473" t="b">
        <v>0</v>
      </c>
      <c r="DY1473" t="b">
        <v>0</v>
      </c>
      <c r="DZ1473" t="b">
        <v>0</v>
      </c>
      <c r="EA1473" t="b">
        <v>0</v>
      </c>
      <c r="EB1473" t="b">
        <v>0</v>
      </c>
      <c r="EC1473" t="b">
        <v>0</v>
      </c>
      <c r="ED1473" t="b">
        <v>0</v>
      </c>
      <c r="EE1473" t="b">
        <v>1</v>
      </c>
      <c r="EF1473" t="b">
        <v>0</v>
      </c>
      <c r="EG1473" t="b" cm="1">
        <v>0</v>
      </c>
      <c r="EH1473" t="b">
        <v>0</v>
      </c>
      <c r="EI1473" t="b">
        <v>0</v>
      </c>
      <c r="EJ1473" t="b">
        <v>1</v>
      </c>
      <c r="EK1473" t="s">
        <v>1956</v>
      </c>
      <c r="EL1473">
        <v>1</v>
      </c>
      <c r="EM1473">
        <v>0</v>
      </c>
      <c r="EN1473" t="b">
        <v>1</v>
      </c>
    </row>
    <row r="1474" spans="1:144" ht="15.75">
      <c r="A1474"/>
      <c r="B1474" t="s">
        <v>4405</v>
      </c>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s="108" t="s">
        <v>43</v>
      </c>
      <c r="AP1474" t="s">
        <v>2868</v>
      </c>
      <c r="AQ1474">
        <v>176</v>
      </c>
      <c r="AR1474" t="s">
        <v>1547</v>
      </c>
      <c r="AS1474" t="s">
        <v>1547</v>
      </c>
      <c r="AT1474" t="e">
        <v>#N/A</v>
      </c>
      <c r="AU1474" t="s">
        <v>1547</v>
      </c>
      <c r="AV1474" t="s">
        <v>1744</v>
      </c>
      <c r="AW1474" t="s">
        <v>1744</v>
      </c>
      <c r="AX1474" t="s">
        <v>1740</v>
      </c>
      <c r="AY1474" t="s">
        <v>1744</v>
      </c>
      <c r="AZ1474" t="s">
        <v>1547</v>
      </c>
      <c r="BA1474" t="s">
        <v>1953</v>
      </c>
      <c r="BB1474" t="s">
        <v>1547</v>
      </c>
      <c r="BC1474" t="s">
        <v>1547</v>
      </c>
      <c r="BD1474" t="s">
        <v>1547</v>
      </c>
      <c r="BE1474" t="s">
        <v>4421</v>
      </c>
      <c r="BF1474">
        <v>1013</v>
      </c>
      <c r="BG1474">
        <v>1346</v>
      </c>
      <c r="BH1474">
        <v>0</v>
      </c>
      <c r="BI1474" t="s">
        <v>1547</v>
      </c>
      <c r="BJ1474">
        <v>0</v>
      </c>
      <c r="BK1474">
        <v>0</v>
      </c>
      <c r="BL1474">
        <v>2</v>
      </c>
      <c r="BM1474" t="s">
        <v>1739</v>
      </c>
      <c r="BN1474" t="s">
        <v>4422</v>
      </c>
      <c r="BO1474" t="s">
        <v>10331</v>
      </c>
      <c r="BP1474" t="e" cm="1">
        <v>#N/A</v>
      </c>
      <c r="BQ1474" t="s">
        <v>1547</v>
      </c>
      <c r="BR1474" t="s">
        <v>1954</v>
      </c>
      <c r="BS1474">
        <v>193</v>
      </c>
      <c r="BT1474" t="s">
        <v>8488</v>
      </c>
      <c r="BU1474" t="s">
        <v>16436</v>
      </c>
      <c r="BV1474">
        <v>0</v>
      </c>
      <c r="BW1474" t="s">
        <v>1744</v>
      </c>
      <c r="BX1474" t="s">
        <v>1744</v>
      </c>
      <c r="BY1474" t="s">
        <v>1744</v>
      </c>
      <c r="BZ1474" t="s">
        <v>1547</v>
      </c>
      <c r="CA1474" t="s">
        <v>1744</v>
      </c>
      <c r="CB1474" t="s">
        <v>1547</v>
      </c>
      <c r="CC1474"/>
      <c r="CD1474" t="s">
        <v>998</v>
      </c>
      <c r="CE1474">
        <v>0</v>
      </c>
      <c r="CF1474" t="s">
        <v>10358</v>
      </c>
      <c r="CG1474" t="s">
        <v>10359</v>
      </c>
      <c r="CH1474">
        <v>0</v>
      </c>
      <c r="CI1474" t="s">
        <v>1547</v>
      </c>
      <c r="CJ1474" t="s">
        <v>1547</v>
      </c>
      <c r="CK1474" t="s">
        <v>4405</v>
      </c>
      <c r="CL1474"/>
      <c r="CM1474"/>
      <c r="CN1474" t="s">
        <v>1547</v>
      </c>
      <c r="CO1474" t="s">
        <v>1547</v>
      </c>
      <c r="CP1474" t="s">
        <v>1547</v>
      </c>
      <c r="CQ1474" t="s">
        <v>1547</v>
      </c>
      <c r="CR1474" t="s">
        <v>1547</v>
      </c>
      <c r="CS1474">
        <v>0</v>
      </c>
      <c r="CT1474" t="s">
        <v>1547</v>
      </c>
      <c r="CU1474" t="s">
        <v>1547</v>
      </c>
      <c r="CV1474" t="s">
        <v>1547</v>
      </c>
      <c r="CW1474" t="s">
        <v>1547</v>
      </c>
      <c r="CX1474" t="s">
        <v>1547</v>
      </c>
      <c r="CY1474">
        <v>1472</v>
      </c>
      <c r="CZ1474" t="s">
        <v>11778</v>
      </c>
      <c r="DA1474" t="s">
        <v>1547</v>
      </c>
      <c r="DB1474" t="s">
        <v>1881</v>
      </c>
      <c r="DC1474" t="s">
        <v>1882</v>
      </c>
      <c r="DD1474" t="s">
        <v>1547</v>
      </c>
      <c r="DE1474" t="s">
        <v>1547</v>
      </c>
      <c r="DF1474">
        <v>0</v>
      </c>
      <c r="DG1474" t="s">
        <v>1547</v>
      </c>
      <c r="DH1474" t="s">
        <v>1547</v>
      </c>
      <c r="DI1474" t="s">
        <v>1892</v>
      </c>
      <c r="DJ1474" t="e">
        <v>#N/A</v>
      </c>
      <c r="DK1474"/>
      <c r="DL1474" t="s">
        <v>1892</v>
      </c>
      <c r="DM1474">
        <v>9</v>
      </c>
      <c r="DN1474" t="s">
        <v>1883</v>
      </c>
      <c r="DO1474" t="s">
        <v>4405</v>
      </c>
      <c r="DP1474" t="b">
        <v>1</v>
      </c>
      <c r="DQ1474" t="b">
        <v>0</v>
      </c>
      <c r="DR1474" t="b">
        <v>0</v>
      </c>
      <c r="DS1474" t="b">
        <v>0</v>
      </c>
      <c r="DT1474" t="b">
        <v>0</v>
      </c>
      <c r="DU1474" t="b">
        <v>1</v>
      </c>
      <c r="DV1474" t="b">
        <v>0</v>
      </c>
      <c r="DW1474">
        <v>0</v>
      </c>
      <c r="DX1474" t="b">
        <v>0</v>
      </c>
      <c r="DY1474" t="b">
        <v>0</v>
      </c>
      <c r="DZ1474" t="b">
        <v>0</v>
      </c>
      <c r="EA1474" t="b">
        <v>0</v>
      </c>
      <c r="EB1474" t="b">
        <v>0</v>
      </c>
      <c r="EC1474" t="b">
        <v>0</v>
      </c>
      <c r="ED1474" t="b">
        <v>0</v>
      </c>
      <c r="EE1474" t="b">
        <v>1</v>
      </c>
      <c r="EF1474" t="b">
        <v>0</v>
      </c>
      <c r="EG1474" t="b" cm="1">
        <v>0</v>
      </c>
      <c r="EH1474" t="b">
        <v>0</v>
      </c>
      <c r="EI1474" t="b">
        <v>0</v>
      </c>
      <c r="EJ1474" t="b">
        <v>1</v>
      </c>
      <c r="EK1474" t="s">
        <v>1956</v>
      </c>
      <c r="EL1474">
        <v>1</v>
      </c>
      <c r="EM1474">
        <v>0</v>
      </c>
      <c r="EN1474" t="b">
        <v>1</v>
      </c>
    </row>
    <row r="1475" spans="1:144" ht="15.75">
      <c r="A1475"/>
      <c r="B1475" t="s">
        <v>4405</v>
      </c>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s="108" t="s">
        <v>43</v>
      </c>
      <c r="AP1475" t="s">
        <v>2868</v>
      </c>
      <c r="AQ1475">
        <v>177</v>
      </c>
      <c r="AR1475" t="s">
        <v>1547</v>
      </c>
      <c r="AS1475" t="s">
        <v>1547</v>
      </c>
      <c r="AT1475" t="e">
        <v>#N/A</v>
      </c>
      <c r="AU1475" t="s">
        <v>1547</v>
      </c>
      <c r="AV1475" t="s">
        <v>1744</v>
      </c>
      <c r="AW1475" t="s">
        <v>1744</v>
      </c>
      <c r="AX1475" t="s">
        <v>1740</v>
      </c>
      <c r="AY1475" t="s">
        <v>1744</v>
      </c>
      <c r="AZ1475" t="s">
        <v>1547</v>
      </c>
      <c r="BA1475" t="s">
        <v>1953</v>
      </c>
      <c r="BB1475" t="s">
        <v>1547</v>
      </c>
      <c r="BC1475" t="s">
        <v>1547</v>
      </c>
      <c r="BD1475" t="s">
        <v>1547</v>
      </c>
      <c r="BE1475" t="s">
        <v>4421</v>
      </c>
      <c r="BF1475">
        <v>1013</v>
      </c>
      <c r="BG1475">
        <v>1346</v>
      </c>
      <c r="BH1475">
        <v>0</v>
      </c>
      <c r="BI1475" t="s">
        <v>1547</v>
      </c>
      <c r="BJ1475">
        <v>0</v>
      </c>
      <c r="BK1475">
        <v>0</v>
      </c>
      <c r="BL1475">
        <v>2</v>
      </c>
      <c r="BM1475" t="s">
        <v>1739</v>
      </c>
      <c r="BN1475" t="s">
        <v>4422</v>
      </c>
      <c r="BO1475" t="s">
        <v>10331</v>
      </c>
      <c r="BP1475" t="e" cm="1">
        <v>#N/A</v>
      </c>
      <c r="BQ1475" t="s">
        <v>1547</v>
      </c>
      <c r="BR1475" t="s">
        <v>1954</v>
      </c>
      <c r="BS1475">
        <v>194</v>
      </c>
      <c r="BT1475" t="s">
        <v>8490</v>
      </c>
      <c r="BU1475" t="s">
        <v>16437</v>
      </c>
      <c r="BV1475">
        <v>0</v>
      </c>
      <c r="BW1475" t="s">
        <v>1744</v>
      </c>
      <c r="BX1475" t="s">
        <v>1744</v>
      </c>
      <c r="BY1475" t="s">
        <v>1744</v>
      </c>
      <c r="BZ1475" t="s">
        <v>1547</v>
      </c>
      <c r="CA1475" t="s">
        <v>1744</v>
      </c>
      <c r="CB1475" t="s">
        <v>1547</v>
      </c>
      <c r="CC1475"/>
      <c r="CD1475" t="s">
        <v>998</v>
      </c>
      <c r="CE1475">
        <v>0</v>
      </c>
      <c r="CF1475" t="s">
        <v>10358</v>
      </c>
      <c r="CG1475" t="s">
        <v>10359</v>
      </c>
      <c r="CH1475">
        <v>0</v>
      </c>
      <c r="CI1475" t="s">
        <v>1547</v>
      </c>
      <c r="CJ1475" t="s">
        <v>1547</v>
      </c>
      <c r="CK1475" t="s">
        <v>4405</v>
      </c>
      <c r="CL1475"/>
      <c r="CM1475"/>
      <c r="CN1475" t="s">
        <v>1547</v>
      </c>
      <c r="CO1475" t="s">
        <v>1547</v>
      </c>
      <c r="CP1475" t="s">
        <v>1547</v>
      </c>
      <c r="CQ1475" t="s">
        <v>1547</v>
      </c>
      <c r="CR1475" t="s">
        <v>1547</v>
      </c>
      <c r="CS1475">
        <v>0</v>
      </c>
      <c r="CT1475" t="s">
        <v>1547</v>
      </c>
      <c r="CU1475" t="s">
        <v>1547</v>
      </c>
      <c r="CV1475" t="s">
        <v>1547</v>
      </c>
      <c r="CW1475" t="s">
        <v>1547</v>
      </c>
      <c r="CX1475" t="s">
        <v>1547</v>
      </c>
      <c r="CY1475">
        <v>1473</v>
      </c>
      <c r="CZ1475" t="s">
        <v>11779</v>
      </c>
      <c r="DA1475" t="s">
        <v>1547</v>
      </c>
      <c r="DB1475" t="s">
        <v>1881</v>
      </c>
      <c r="DC1475" t="s">
        <v>1882</v>
      </c>
      <c r="DD1475" t="s">
        <v>1547</v>
      </c>
      <c r="DE1475" t="s">
        <v>1547</v>
      </c>
      <c r="DF1475">
        <v>0</v>
      </c>
      <c r="DG1475" t="s">
        <v>1547</v>
      </c>
      <c r="DH1475" t="s">
        <v>1547</v>
      </c>
      <c r="DI1475" t="s">
        <v>1892</v>
      </c>
      <c r="DJ1475" t="e">
        <v>#N/A</v>
      </c>
      <c r="DK1475"/>
      <c r="DL1475" t="s">
        <v>1892</v>
      </c>
      <c r="DM1475">
        <v>9</v>
      </c>
      <c r="DN1475" t="s">
        <v>1883</v>
      </c>
      <c r="DO1475" t="s">
        <v>4405</v>
      </c>
      <c r="DP1475" t="b">
        <v>1</v>
      </c>
      <c r="DQ1475" t="b">
        <v>0</v>
      </c>
      <c r="DR1475" t="b">
        <v>0</v>
      </c>
      <c r="DS1475" t="b">
        <v>0</v>
      </c>
      <c r="DT1475" t="b">
        <v>0</v>
      </c>
      <c r="DU1475" t="b">
        <v>1</v>
      </c>
      <c r="DV1475" t="b">
        <v>0</v>
      </c>
      <c r="DW1475">
        <v>0</v>
      </c>
      <c r="DX1475" t="b">
        <v>0</v>
      </c>
      <c r="DY1475" t="b">
        <v>0</v>
      </c>
      <c r="DZ1475" t="b">
        <v>0</v>
      </c>
      <c r="EA1475" t="b">
        <v>0</v>
      </c>
      <c r="EB1475" t="b">
        <v>0</v>
      </c>
      <c r="EC1475" t="b">
        <v>0</v>
      </c>
      <c r="ED1475" t="b">
        <v>0</v>
      </c>
      <c r="EE1475" t="b">
        <v>1</v>
      </c>
      <c r="EF1475" t="b">
        <v>0</v>
      </c>
      <c r="EG1475" t="b" cm="1">
        <v>0</v>
      </c>
      <c r="EH1475" t="b">
        <v>0</v>
      </c>
      <c r="EI1475" t="b">
        <v>0</v>
      </c>
      <c r="EJ1475" t="b">
        <v>1</v>
      </c>
      <c r="EK1475" t="s">
        <v>1956</v>
      </c>
      <c r="EL1475">
        <v>1</v>
      </c>
      <c r="EM1475">
        <v>0</v>
      </c>
      <c r="EN1475" t="b">
        <v>1</v>
      </c>
    </row>
    <row r="1476" spans="1:144" ht="15.75">
      <c r="A1476"/>
      <c r="B1476" t="s">
        <v>4405</v>
      </c>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s="108" t="s">
        <v>43</v>
      </c>
      <c r="AP1476" t="s">
        <v>2868</v>
      </c>
      <c r="AQ1476">
        <v>178</v>
      </c>
      <c r="AR1476" t="s">
        <v>1547</v>
      </c>
      <c r="AS1476" t="s">
        <v>1547</v>
      </c>
      <c r="AT1476" t="e">
        <v>#N/A</v>
      </c>
      <c r="AU1476" t="s">
        <v>1547</v>
      </c>
      <c r="AV1476" t="s">
        <v>1744</v>
      </c>
      <c r="AW1476" t="s">
        <v>1744</v>
      </c>
      <c r="AX1476" t="s">
        <v>1740</v>
      </c>
      <c r="AY1476" t="s">
        <v>1744</v>
      </c>
      <c r="AZ1476" t="s">
        <v>1547</v>
      </c>
      <c r="BA1476" t="s">
        <v>1953</v>
      </c>
      <c r="BB1476" t="s">
        <v>1547</v>
      </c>
      <c r="BC1476" t="s">
        <v>1547</v>
      </c>
      <c r="BD1476" t="s">
        <v>1547</v>
      </c>
      <c r="BE1476" t="s">
        <v>4421</v>
      </c>
      <c r="BF1476">
        <v>1013</v>
      </c>
      <c r="BG1476">
        <v>1346</v>
      </c>
      <c r="BH1476">
        <v>0</v>
      </c>
      <c r="BI1476" t="s">
        <v>1547</v>
      </c>
      <c r="BJ1476">
        <v>0</v>
      </c>
      <c r="BK1476">
        <v>0</v>
      </c>
      <c r="BL1476">
        <v>2</v>
      </c>
      <c r="BM1476" t="s">
        <v>1739</v>
      </c>
      <c r="BN1476" t="s">
        <v>4422</v>
      </c>
      <c r="BO1476" t="s">
        <v>10331</v>
      </c>
      <c r="BP1476" t="e" cm="1">
        <v>#N/A</v>
      </c>
      <c r="BQ1476" t="s">
        <v>1547</v>
      </c>
      <c r="BR1476" t="s">
        <v>1954</v>
      </c>
      <c r="BS1476">
        <v>195</v>
      </c>
      <c r="BT1476" t="s">
        <v>8494</v>
      </c>
      <c r="BU1476" t="s">
        <v>16438</v>
      </c>
      <c r="BV1476">
        <v>0</v>
      </c>
      <c r="BW1476" t="s">
        <v>1744</v>
      </c>
      <c r="BX1476" t="s">
        <v>1744</v>
      </c>
      <c r="BY1476" t="s">
        <v>1744</v>
      </c>
      <c r="BZ1476" t="s">
        <v>1547</v>
      </c>
      <c r="CA1476" t="s">
        <v>1744</v>
      </c>
      <c r="CB1476" t="s">
        <v>1547</v>
      </c>
      <c r="CC1476"/>
      <c r="CD1476" t="s">
        <v>998</v>
      </c>
      <c r="CE1476">
        <v>0</v>
      </c>
      <c r="CF1476" t="s">
        <v>10358</v>
      </c>
      <c r="CG1476" t="s">
        <v>10359</v>
      </c>
      <c r="CH1476">
        <v>0</v>
      </c>
      <c r="CI1476" t="s">
        <v>1547</v>
      </c>
      <c r="CJ1476" t="s">
        <v>1547</v>
      </c>
      <c r="CK1476" t="s">
        <v>4405</v>
      </c>
      <c r="CL1476"/>
      <c r="CM1476"/>
      <c r="CN1476" t="s">
        <v>1547</v>
      </c>
      <c r="CO1476" t="s">
        <v>1547</v>
      </c>
      <c r="CP1476" t="s">
        <v>1547</v>
      </c>
      <c r="CQ1476" t="s">
        <v>1547</v>
      </c>
      <c r="CR1476" t="s">
        <v>1547</v>
      </c>
      <c r="CS1476">
        <v>0</v>
      </c>
      <c r="CT1476" t="s">
        <v>1547</v>
      </c>
      <c r="CU1476" t="s">
        <v>1547</v>
      </c>
      <c r="CV1476" t="s">
        <v>1547</v>
      </c>
      <c r="CW1476" t="s">
        <v>1547</v>
      </c>
      <c r="CX1476" t="s">
        <v>1547</v>
      </c>
      <c r="CY1476">
        <v>1474</v>
      </c>
      <c r="CZ1476" t="s">
        <v>11780</v>
      </c>
      <c r="DA1476" t="s">
        <v>1547</v>
      </c>
      <c r="DB1476" t="s">
        <v>1881</v>
      </c>
      <c r="DC1476" t="s">
        <v>1882</v>
      </c>
      <c r="DD1476" t="s">
        <v>1547</v>
      </c>
      <c r="DE1476" t="s">
        <v>1547</v>
      </c>
      <c r="DF1476">
        <v>0</v>
      </c>
      <c r="DG1476" t="s">
        <v>1547</v>
      </c>
      <c r="DH1476" t="s">
        <v>1547</v>
      </c>
      <c r="DI1476" t="s">
        <v>1892</v>
      </c>
      <c r="DJ1476" t="e">
        <v>#N/A</v>
      </c>
      <c r="DK1476"/>
      <c r="DL1476" t="s">
        <v>1892</v>
      </c>
      <c r="DM1476">
        <v>9</v>
      </c>
      <c r="DN1476" t="s">
        <v>1883</v>
      </c>
      <c r="DO1476" t="s">
        <v>4405</v>
      </c>
      <c r="DP1476" t="b">
        <v>1</v>
      </c>
      <c r="DQ1476" t="b">
        <v>0</v>
      </c>
      <c r="DR1476" t="b">
        <v>0</v>
      </c>
      <c r="DS1476" t="b">
        <v>0</v>
      </c>
      <c r="DT1476" t="b">
        <v>0</v>
      </c>
      <c r="DU1476" t="b">
        <v>1</v>
      </c>
      <c r="DV1476" t="b">
        <v>0</v>
      </c>
      <c r="DW1476">
        <v>0</v>
      </c>
      <c r="DX1476" t="b">
        <v>0</v>
      </c>
      <c r="DY1476" t="b">
        <v>0</v>
      </c>
      <c r="DZ1476" t="b">
        <v>0</v>
      </c>
      <c r="EA1476" t="b">
        <v>0</v>
      </c>
      <c r="EB1476" t="b">
        <v>0</v>
      </c>
      <c r="EC1476" t="b">
        <v>0</v>
      </c>
      <c r="ED1476" t="b">
        <v>0</v>
      </c>
      <c r="EE1476" t="b">
        <v>1</v>
      </c>
      <c r="EF1476" t="b">
        <v>0</v>
      </c>
      <c r="EG1476" t="b" cm="1">
        <v>0</v>
      </c>
      <c r="EH1476" t="b">
        <v>0</v>
      </c>
      <c r="EI1476" t="b">
        <v>0</v>
      </c>
      <c r="EJ1476" t="b">
        <v>1</v>
      </c>
      <c r="EK1476" t="s">
        <v>1956</v>
      </c>
      <c r="EL1476">
        <v>1</v>
      </c>
      <c r="EM1476">
        <v>0</v>
      </c>
      <c r="EN1476" t="b">
        <v>1</v>
      </c>
    </row>
    <row r="1477" spans="1:144" ht="15.75">
      <c r="A1477"/>
      <c r="B1477" t="s">
        <v>4405</v>
      </c>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s="108" t="s">
        <v>43</v>
      </c>
      <c r="AP1477" t="s">
        <v>2868</v>
      </c>
      <c r="AQ1477">
        <v>179</v>
      </c>
      <c r="AR1477" t="s">
        <v>1547</v>
      </c>
      <c r="AS1477" t="s">
        <v>1547</v>
      </c>
      <c r="AT1477" t="e">
        <v>#N/A</v>
      </c>
      <c r="AU1477" t="s">
        <v>1547</v>
      </c>
      <c r="AV1477" t="s">
        <v>1744</v>
      </c>
      <c r="AW1477" t="s">
        <v>1744</v>
      </c>
      <c r="AX1477" t="s">
        <v>1740</v>
      </c>
      <c r="AY1477" t="s">
        <v>1744</v>
      </c>
      <c r="AZ1477" t="s">
        <v>1547</v>
      </c>
      <c r="BA1477" t="s">
        <v>1953</v>
      </c>
      <c r="BB1477" t="s">
        <v>1547</v>
      </c>
      <c r="BC1477" t="s">
        <v>1547</v>
      </c>
      <c r="BD1477" t="s">
        <v>1547</v>
      </c>
      <c r="BE1477" t="s">
        <v>4421</v>
      </c>
      <c r="BF1477">
        <v>1013</v>
      </c>
      <c r="BG1477">
        <v>1346</v>
      </c>
      <c r="BH1477">
        <v>0</v>
      </c>
      <c r="BI1477" t="s">
        <v>1547</v>
      </c>
      <c r="BJ1477">
        <v>0</v>
      </c>
      <c r="BK1477">
        <v>0</v>
      </c>
      <c r="BL1477">
        <v>2</v>
      </c>
      <c r="BM1477" t="s">
        <v>1739</v>
      </c>
      <c r="BN1477" t="s">
        <v>4422</v>
      </c>
      <c r="BO1477" t="s">
        <v>10331</v>
      </c>
      <c r="BP1477" t="e" cm="1">
        <v>#N/A</v>
      </c>
      <c r="BQ1477" t="s">
        <v>1547</v>
      </c>
      <c r="BR1477" t="s">
        <v>1954</v>
      </c>
      <c r="BS1477">
        <v>196</v>
      </c>
      <c r="BT1477" t="s">
        <v>8499</v>
      </c>
      <c r="BU1477" t="s">
        <v>16439</v>
      </c>
      <c r="BV1477">
        <v>0</v>
      </c>
      <c r="BW1477" t="s">
        <v>1744</v>
      </c>
      <c r="BX1477" t="s">
        <v>1744</v>
      </c>
      <c r="BY1477" t="s">
        <v>1744</v>
      </c>
      <c r="BZ1477" t="s">
        <v>1547</v>
      </c>
      <c r="CA1477" t="s">
        <v>1744</v>
      </c>
      <c r="CB1477" t="s">
        <v>1547</v>
      </c>
      <c r="CC1477"/>
      <c r="CD1477" t="s">
        <v>998</v>
      </c>
      <c r="CE1477">
        <v>0</v>
      </c>
      <c r="CF1477" t="s">
        <v>10358</v>
      </c>
      <c r="CG1477" t="s">
        <v>10359</v>
      </c>
      <c r="CH1477">
        <v>0</v>
      </c>
      <c r="CI1477" t="s">
        <v>1547</v>
      </c>
      <c r="CJ1477" t="s">
        <v>1547</v>
      </c>
      <c r="CK1477" t="s">
        <v>4405</v>
      </c>
      <c r="CL1477"/>
      <c r="CM1477"/>
      <c r="CN1477" t="s">
        <v>1547</v>
      </c>
      <c r="CO1477" t="s">
        <v>1547</v>
      </c>
      <c r="CP1477" t="s">
        <v>1547</v>
      </c>
      <c r="CQ1477" t="s">
        <v>1547</v>
      </c>
      <c r="CR1477" t="s">
        <v>1547</v>
      </c>
      <c r="CS1477">
        <v>0</v>
      </c>
      <c r="CT1477" t="s">
        <v>1547</v>
      </c>
      <c r="CU1477" t="s">
        <v>1547</v>
      </c>
      <c r="CV1477" t="s">
        <v>1547</v>
      </c>
      <c r="CW1477" t="s">
        <v>1547</v>
      </c>
      <c r="CX1477" t="s">
        <v>1547</v>
      </c>
      <c r="CY1477">
        <v>1475</v>
      </c>
      <c r="CZ1477" t="s">
        <v>11781</v>
      </c>
      <c r="DA1477" t="s">
        <v>1547</v>
      </c>
      <c r="DB1477" t="s">
        <v>1881</v>
      </c>
      <c r="DC1477" t="s">
        <v>1882</v>
      </c>
      <c r="DD1477" t="s">
        <v>1547</v>
      </c>
      <c r="DE1477" t="s">
        <v>1547</v>
      </c>
      <c r="DF1477">
        <v>0</v>
      </c>
      <c r="DG1477" t="s">
        <v>1547</v>
      </c>
      <c r="DH1477" t="s">
        <v>1547</v>
      </c>
      <c r="DI1477" t="s">
        <v>1892</v>
      </c>
      <c r="DJ1477" t="e">
        <v>#N/A</v>
      </c>
      <c r="DK1477"/>
      <c r="DL1477" t="s">
        <v>1892</v>
      </c>
      <c r="DM1477">
        <v>9</v>
      </c>
      <c r="DN1477" t="s">
        <v>1883</v>
      </c>
      <c r="DO1477" t="s">
        <v>4405</v>
      </c>
      <c r="DP1477" t="b">
        <v>1</v>
      </c>
      <c r="DQ1477" t="b">
        <v>0</v>
      </c>
      <c r="DR1477" t="b">
        <v>0</v>
      </c>
      <c r="DS1477" t="b">
        <v>0</v>
      </c>
      <c r="DT1477" t="b">
        <v>0</v>
      </c>
      <c r="DU1477" t="b">
        <v>1</v>
      </c>
      <c r="DV1477" t="b">
        <v>0</v>
      </c>
      <c r="DW1477">
        <v>0</v>
      </c>
      <c r="DX1477" t="b">
        <v>0</v>
      </c>
      <c r="DY1477" t="b">
        <v>0</v>
      </c>
      <c r="DZ1477" t="b">
        <v>0</v>
      </c>
      <c r="EA1477" t="b">
        <v>0</v>
      </c>
      <c r="EB1477" t="b">
        <v>0</v>
      </c>
      <c r="EC1477" t="b">
        <v>0</v>
      </c>
      <c r="ED1477" t="b">
        <v>0</v>
      </c>
      <c r="EE1477" t="b">
        <v>1</v>
      </c>
      <c r="EF1477" t="b">
        <v>0</v>
      </c>
      <c r="EG1477" t="b" cm="1">
        <v>0</v>
      </c>
      <c r="EH1477" t="b">
        <v>0</v>
      </c>
      <c r="EI1477" t="b">
        <v>0</v>
      </c>
      <c r="EJ1477" t="b">
        <v>1</v>
      </c>
      <c r="EK1477" t="s">
        <v>1956</v>
      </c>
      <c r="EL1477">
        <v>1</v>
      </c>
      <c r="EM1477">
        <v>0</v>
      </c>
      <c r="EN1477" t="b">
        <v>1</v>
      </c>
    </row>
    <row r="1478" spans="1:144" ht="15.75">
      <c r="A1478"/>
      <c r="B1478" t="s">
        <v>4405</v>
      </c>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s="108" t="s">
        <v>43</v>
      </c>
      <c r="AP1478" t="s">
        <v>2868</v>
      </c>
      <c r="AQ1478">
        <v>180</v>
      </c>
      <c r="AR1478" t="s">
        <v>1547</v>
      </c>
      <c r="AS1478" t="s">
        <v>1547</v>
      </c>
      <c r="AT1478" t="e">
        <v>#N/A</v>
      </c>
      <c r="AU1478" t="s">
        <v>1547</v>
      </c>
      <c r="AV1478" t="s">
        <v>1744</v>
      </c>
      <c r="AW1478" t="s">
        <v>1744</v>
      </c>
      <c r="AX1478" t="s">
        <v>1740</v>
      </c>
      <c r="AY1478" t="s">
        <v>1744</v>
      </c>
      <c r="AZ1478" t="s">
        <v>1547</v>
      </c>
      <c r="BA1478" t="s">
        <v>1953</v>
      </c>
      <c r="BB1478" t="s">
        <v>1547</v>
      </c>
      <c r="BC1478" t="s">
        <v>1547</v>
      </c>
      <c r="BD1478" t="s">
        <v>1547</v>
      </c>
      <c r="BE1478" t="s">
        <v>4421</v>
      </c>
      <c r="BF1478">
        <v>1013</v>
      </c>
      <c r="BG1478">
        <v>1346</v>
      </c>
      <c r="BH1478">
        <v>0</v>
      </c>
      <c r="BI1478" t="s">
        <v>1547</v>
      </c>
      <c r="BJ1478">
        <v>0</v>
      </c>
      <c r="BK1478">
        <v>0</v>
      </c>
      <c r="BL1478">
        <v>2</v>
      </c>
      <c r="BM1478" t="s">
        <v>1739</v>
      </c>
      <c r="BN1478" t="s">
        <v>4422</v>
      </c>
      <c r="BO1478" t="s">
        <v>10331</v>
      </c>
      <c r="BP1478" t="e" cm="1">
        <v>#N/A</v>
      </c>
      <c r="BQ1478" t="s">
        <v>1547</v>
      </c>
      <c r="BR1478" t="s">
        <v>1954</v>
      </c>
      <c r="BS1478">
        <v>197</v>
      </c>
      <c r="BT1478" t="s">
        <v>8504</v>
      </c>
      <c r="BU1478" t="s">
        <v>16440</v>
      </c>
      <c r="BV1478">
        <v>0</v>
      </c>
      <c r="BW1478" t="s">
        <v>1744</v>
      </c>
      <c r="BX1478" t="s">
        <v>1744</v>
      </c>
      <c r="BY1478" t="s">
        <v>1744</v>
      </c>
      <c r="BZ1478" t="s">
        <v>1547</v>
      </c>
      <c r="CA1478" t="s">
        <v>1744</v>
      </c>
      <c r="CB1478" t="s">
        <v>1547</v>
      </c>
      <c r="CC1478"/>
      <c r="CD1478" t="s">
        <v>998</v>
      </c>
      <c r="CE1478">
        <v>0</v>
      </c>
      <c r="CF1478" t="s">
        <v>10358</v>
      </c>
      <c r="CG1478" t="s">
        <v>10359</v>
      </c>
      <c r="CH1478">
        <v>0</v>
      </c>
      <c r="CI1478" t="s">
        <v>1547</v>
      </c>
      <c r="CJ1478" t="s">
        <v>1547</v>
      </c>
      <c r="CK1478" t="s">
        <v>4405</v>
      </c>
      <c r="CL1478"/>
      <c r="CM1478"/>
      <c r="CN1478" t="s">
        <v>1547</v>
      </c>
      <c r="CO1478" t="s">
        <v>1547</v>
      </c>
      <c r="CP1478" t="s">
        <v>1547</v>
      </c>
      <c r="CQ1478" t="s">
        <v>1547</v>
      </c>
      <c r="CR1478" t="s">
        <v>1547</v>
      </c>
      <c r="CS1478">
        <v>0</v>
      </c>
      <c r="CT1478" t="s">
        <v>1547</v>
      </c>
      <c r="CU1478" t="s">
        <v>1547</v>
      </c>
      <c r="CV1478" t="s">
        <v>1547</v>
      </c>
      <c r="CW1478" t="s">
        <v>1547</v>
      </c>
      <c r="CX1478" t="s">
        <v>1547</v>
      </c>
      <c r="CY1478">
        <v>1476</v>
      </c>
      <c r="CZ1478" t="s">
        <v>11782</v>
      </c>
      <c r="DA1478" t="s">
        <v>1547</v>
      </c>
      <c r="DB1478" t="s">
        <v>1881</v>
      </c>
      <c r="DC1478" t="s">
        <v>1882</v>
      </c>
      <c r="DD1478" t="s">
        <v>1547</v>
      </c>
      <c r="DE1478" t="s">
        <v>1547</v>
      </c>
      <c r="DF1478">
        <v>0</v>
      </c>
      <c r="DG1478" t="s">
        <v>1547</v>
      </c>
      <c r="DH1478" t="s">
        <v>1547</v>
      </c>
      <c r="DI1478" t="s">
        <v>1892</v>
      </c>
      <c r="DJ1478" t="e">
        <v>#N/A</v>
      </c>
      <c r="DK1478"/>
      <c r="DL1478" t="s">
        <v>1892</v>
      </c>
      <c r="DM1478">
        <v>9</v>
      </c>
      <c r="DN1478" t="s">
        <v>1883</v>
      </c>
      <c r="DO1478" t="s">
        <v>4405</v>
      </c>
      <c r="DP1478" t="b">
        <v>1</v>
      </c>
      <c r="DQ1478" t="b">
        <v>0</v>
      </c>
      <c r="DR1478" t="b">
        <v>0</v>
      </c>
      <c r="DS1478" t="b">
        <v>0</v>
      </c>
      <c r="DT1478" t="b">
        <v>0</v>
      </c>
      <c r="DU1478" t="b">
        <v>1</v>
      </c>
      <c r="DV1478" t="b">
        <v>0</v>
      </c>
      <c r="DW1478">
        <v>0</v>
      </c>
      <c r="DX1478" t="b">
        <v>0</v>
      </c>
      <c r="DY1478" t="b">
        <v>0</v>
      </c>
      <c r="DZ1478" t="b">
        <v>0</v>
      </c>
      <c r="EA1478" t="b">
        <v>0</v>
      </c>
      <c r="EB1478" t="b">
        <v>0</v>
      </c>
      <c r="EC1478" t="b">
        <v>0</v>
      </c>
      <c r="ED1478" t="b">
        <v>0</v>
      </c>
      <c r="EE1478" t="b">
        <v>1</v>
      </c>
      <c r="EF1478" t="b">
        <v>0</v>
      </c>
      <c r="EG1478" t="b" cm="1">
        <v>0</v>
      </c>
      <c r="EH1478" t="b">
        <v>0</v>
      </c>
      <c r="EI1478" t="b">
        <v>0</v>
      </c>
      <c r="EJ1478" t="b">
        <v>1</v>
      </c>
      <c r="EK1478" t="s">
        <v>1956</v>
      </c>
      <c r="EL1478">
        <v>1</v>
      </c>
      <c r="EM1478">
        <v>0</v>
      </c>
      <c r="EN1478" t="b">
        <v>1</v>
      </c>
    </row>
    <row r="1479" spans="1:144" ht="15.75">
      <c r="A1479"/>
      <c r="B1479" t="s">
        <v>4405</v>
      </c>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s="108" t="s">
        <v>43</v>
      </c>
      <c r="AP1479" t="s">
        <v>2868</v>
      </c>
      <c r="AQ1479">
        <v>181</v>
      </c>
      <c r="AR1479" t="s">
        <v>1547</v>
      </c>
      <c r="AS1479" t="s">
        <v>1547</v>
      </c>
      <c r="AT1479" t="e">
        <v>#N/A</v>
      </c>
      <c r="AU1479" t="s">
        <v>1547</v>
      </c>
      <c r="AV1479" t="s">
        <v>1744</v>
      </c>
      <c r="AW1479" t="s">
        <v>1744</v>
      </c>
      <c r="AX1479" t="s">
        <v>1740</v>
      </c>
      <c r="AY1479" t="s">
        <v>1744</v>
      </c>
      <c r="AZ1479" t="s">
        <v>1547</v>
      </c>
      <c r="BA1479" t="s">
        <v>1953</v>
      </c>
      <c r="BB1479" t="s">
        <v>1547</v>
      </c>
      <c r="BC1479" t="s">
        <v>1547</v>
      </c>
      <c r="BD1479" t="s">
        <v>1547</v>
      </c>
      <c r="BE1479" t="s">
        <v>4421</v>
      </c>
      <c r="BF1479">
        <v>1013</v>
      </c>
      <c r="BG1479">
        <v>1346</v>
      </c>
      <c r="BH1479">
        <v>0</v>
      </c>
      <c r="BI1479" t="s">
        <v>1547</v>
      </c>
      <c r="BJ1479">
        <v>0</v>
      </c>
      <c r="BK1479">
        <v>0</v>
      </c>
      <c r="BL1479">
        <v>2</v>
      </c>
      <c r="BM1479" t="s">
        <v>1739</v>
      </c>
      <c r="BN1479" t="s">
        <v>4422</v>
      </c>
      <c r="BO1479" t="s">
        <v>10331</v>
      </c>
      <c r="BP1479" t="e" cm="1">
        <v>#N/A</v>
      </c>
      <c r="BQ1479" t="s">
        <v>1547</v>
      </c>
      <c r="BR1479" t="s">
        <v>1954</v>
      </c>
      <c r="BS1479">
        <v>198</v>
      </c>
      <c r="BT1479" t="s">
        <v>8508</v>
      </c>
      <c r="BU1479" t="s">
        <v>16441</v>
      </c>
      <c r="BV1479">
        <v>0</v>
      </c>
      <c r="BW1479" t="s">
        <v>1744</v>
      </c>
      <c r="BX1479" t="s">
        <v>1744</v>
      </c>
      <c r="BY1479" t="s">
        <v>1744</v>
      </c>
      <c r="BZ1479" t="s">
        <v>1547</v>
      </c>
      <c r="CA1479" t="s">
        <v>1744</v>
      </c>
      <c r="CB1479" t="s">
        <v>1547</v>
      </c>
      <c r="CC1479"/>
      <c r="CD1479" t="s">
        <v>998</v>
      </c>
      <c r="CE1479">
        <v>0</v>
      </c>
      <c r="CF1479" t="s">
        <v>10358</v>
      </c>
      <c r="CG1479" t="s">
        <v>10359</v>
      </c>
      <c r="CH1479">
        <v>0</v>
      </c>
      <c r="CI1479" t="s">
        <v>1547</v>
      </c>
      <c r="CJ1479" t="s">
        <v>1547</v>
      </c>
      <c r="CK1479" t="s">
        <v>4405</v>
      </c>
      <c r="CL1479"/>
      <c r="CM1479"/>
      <c r="CN1479" t="s">
        <v>1547</v>
      </c>
      <c r="CO1479" t="s">
        <v>1547</v>
      </c>
      <c r="CP1479" t="s">
        <v>1547</v>
      </c>
      <c r="CQ1479" t="s">
        <v>1547</v>
      </c>
      <c r="CR1479" t="s">
        <v>1547</v>
      </c>
      <c r="CS1479">
        <v>0</v>
      </c>
      <c r="CT1479" t="s">
        <v>1547</v>
      </c>
      <c r="CU1479" t="s">
        <v>1547</v>
      </c>
      <c r="CV1479" t="s">
        <v>1547</v>
      </c>
      <c r="CW1479" t="s">
        <v>1547</v>
      </c>
      <c r="CX1479" t="s">
        <v>1547</v>
      </c>
      <c r="CY1479">
        <v>1477</v>
      </c>
      <c r="CZ1479" t="s">
        <v>11783</v>
      </c>
      <c r="DA1479" t="s">
        <v>1547</v>
      </c>
      <c r="DB1479" t="s">
        <v>1881</v>
      </c>
      <c r="DC1479" t="s">
        <v>1882</v>
      </c>
      <c r="DD1479" t="s">
        <v>1547</v>
      </c>
      <c r="DE1479" t="s">
        <v>1547</v>
      </c>
      <c r="DF1479">
        <v>0</v>
      </c>
      <c r="DG1479" t="s">
        <v>1547</v>
      </c>
      <c r="DH1479" t="s">
        <v>1547</v>
      </c>
      <c r="DI1479" t="s">
        <v>1892</v>
      </c>
      <c r="DJ1479" t="e">
        <v>#N/A</v>
      </c>
      <c r="DK1479"/>
      <c r="DL1479" t="s">
        <v>1892</v>
      </c>
      <c r="DM1479">
        <v>9</v>
      </c>
      <c r="DN1479" t="s">
        <v>1883</v>
      </c>
      <c r="DO1479" t="s">
        <v>4405</v>
      </c>
      <c r="DP1479" t="b">
        <v>1</v>
      </c>
      <c r="DQ1479" t="b">
        <v>0</v>
      </c>
      <c r="DR1479" t="b">
        <v>0</v>
      </c>
      <c r="DS1479" t="b">
        <v>0</v>
      </c>
      <c r="DT1479" t="b">
        <v>0</v>
      </c>
      <c r="DU1479" t="b">
        <v>1</v>
      </c>
      <c r="DV1479" t="b">
        <v>0</v>
      </c>
      <c r="DW1479">
        <v>0</v>
      </c>
      <c r="DX1479" t="b">
        <v>0</v>
      </c>
      <c r="DY1479" t="b">
        <v>0</v>
      </c>
      <c r="DZ1479" t="b">
        <v>0</v>
      </c>
      <c r="EA1479" t="b">
        <v>0</v>
      </c>
      <c r="EB1479" t="b">
        <v>0</v>
      </c>
      <c r="EC1479" t="b">
        <v>0</v>
      </c>
      <c r="ED1479" t="b">
        <v>0</v>
      </c>
      <c r="EE1479" t="b">
        <v>1</v>
      </c>
      <c r="EF1479" t="b">
        <v>0</v>
      </c>
      <c r="EG1479" t="b" cm="1">
        <v>0</v>
      </c>
      <c r="EH1479" t="b">
        <v>0</v>
      </c>
      <c r="EI1479" t="b">
        <v>0</v>
      </c>
      <c r="EJ1479" t="b">
        <v>1</v>
      </c>
      <c r="EK1479" t="s">
        <v>1956</v>
      </c>
      <c r="EL1479">
        <v>1</v>
      </c>
      <c r="EM1479">
        <v>0</v>
      </c>
      <c r="EN1479" t="b">
        <v>1</v>
      </c>
    </row>
    <row r="1480" spans="1:144" ht="15.75">
      <c r="A1480"/>
      <c r="B1480" t="s">
        <v>4405</v>
      </c>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s="108" t="s">
        <v>43</v>
      </c>
      <c r="AP1480" t="s">
        <v>2868</v>
      </c>
      <c r="AQ1480">
        <v>182</v>
      </c>
      <c r="AR1480" t="s">
        <v>1547</v>
      </c>
      <c r="AS1480" t="s">
        <v>1547</v>
      </c>
      <c r="AT1480" t="e">
        <v>#N/A</v>
      </c>
      <c r="AU1480" t="s">
        <v>1547</v>
      </c>
      <c r="AV1480" t="s">
        <v>1744</v>
      </c>
      <c r="AW1480" t="s">
        <v>1744</v>
      </c>
      <c r="AX1480" t="s">
        <v>1740</v>
      </c>
      <c r="AY1480" t="s">
        <v>1744</v>
      </c>
      <c r="AZ1480" t="s">
        <v>1547</v>
      </c>
      <c r="BA1480" t="s">
        <v>1953</v>
      </c>
      <c r="BB1480" t="s">
        <v>1547</v>
      </c>
      <c r="BC1480" t="s">
        <v>1547</v>
      </c>
      <c r="BD1480" t="s">
        <v>1547</v>
      </c>
      <c r="BE1480" t="s">
        <v>4421</v>
      </c>
      <c r="BF1480">
        <v>1013</v>
      </c>
      <c r="BG1480">
        <v>1346</v>
      </c>
      <c r="BH1480">
        <v>0</v>
      </c>
      <c r="BI1480" t="s">
        <v>1547</v>
      </c>
      <c r="BJ1480">
        <v>0</v>
      </c>
      <c r="BK1480">
        <v>0</v>
      </c>
      <c r="BL1480">
        <v>2</v>
      </c>
      <c r="BM1480" t="s">
        <v>1739</v>
      </c>
      <c r="BN1480" t="s">
        <v>4422</v>
      </c>
      <c r="BO1480" t="s">
        <v>10331</v>
      </c>
      <c r="BP1480" t="e" cm="1">
        <v>#N/A</v>
      </c>
      <c r="BQ1480" t="s">
        <v>1547</v>
      </c>
      <c r="BR1480" t="s">
        <v>1954</v>
      </c>
      <c r="BS1480">
        <v>199</v>
      </c>
      <c r="BT1480" t="s">
        <v>8512</v>
      </c>
      <c r="BU1480" t="s">
        <v>16442</v>
      </c>
      <c r="BV1480">
        <v>0</v>
      </c>
      <c r="BW1480" t="s">
        <v>1744</v>
      </c>
      <c r="BX1480" t="s">
        <v>1744</v>
      </c>
      <c r="BY1480" t="s">
        <v>1744</v>
      </c>
      <c r="BZ1480" t="s">
        <v>1547</v>
      </c>
      <c r="CA1480" t="s">
        <v>1744</v>
      </c>
      <c r="CB1480" t="s">
        <v>1547</v>
      </c>
      <c r="CC1480"/>
      <c r="CD1480" t="s">
        <v>998</v>
      </c>
      <c r="CE1480">
        <v>0</v>
      </c>
      <c r="CF1480" t="s">
        <v>10358</v>
      </c>
      <c r="CG1480" t="s">
        <v>10359</v>
      </c>
      <c r="CH1480">
        <v>0</v>
      </c>
      <c r="CI1480" t="s">
        <v>1547</v>
      </c>
      <c r="CJ1480" t="s">
        <v>1547</v>
      </c>
      <c r="CK1480" t="s">
        <v>4405</v>
      </c>
      <c r="CL1480"/>
      <c r="CM1480"/>
      <c r="CN1480" t="s">
        <v>1547</v>
      </c>
      <c r="CO1480" t="s">
        <v>1547</v>
      </c>
      <c r="CP1480" t="s">
        <v>1547</v>
      </c>
      <c r="CQ1480" t="s">
        <v>1547</v>
      </c>
      <c r="CR1480" t="s">
        <v>1547</v>
      </c>
      <c r="CS1480">
        <v>0</v>
      </c>
      <c r="CT1480" t="s">
        <v>1547</v>
      </c>
      <c r="CU1480" t="s">
        <v>1547</v>
      </c>
      <c r="CV1480" t="s">
        <v>1547</v>
      </c>
      <c r="CW1480" t="s">
        <v>1547</v>
      </c>
      <c r="CX1480" t="s">
        <v>1547</v>
      </c>
      <c r="CY1480">
        <v>1478</v>
      </c>
      <c r="CZ1480" t="s">
        <v>11784</v>
      </c>
      <c r="DA1480" t="s">
        <v>1547</v>
      </c>
      <c r="DB1480" t="s">
        <v>1881</v>
      </c>
      <c r="DC1480" t="s">
        <v>1882</v>
      </c>
      <c r="DD1480" t="s">
        <v>1547</v>
      </c>
      <c r="DE1480" t="s">
        <v>1547</v>
      </c>
      <c r="DF1480">
        <v>0</v>
      </c>
      <c r="DG1480" t="s">
        <v>1547</v>
      </c>
      <c r="DH1480" t="s">
        <v>1547</v>
      </c>
      <c r="DI1480" t="s">
        <v>1892</v>
      </c>
      <c r="DJ1480" t="e">
        <v>#N/A</v>
      </c>
      <c r="DK1480"/>
      <c r="DL1480" t="s">
        <v>1892</v>
      </c>
      <c r="DM1480">
        <v>9</v>
      </c>
      <c r="DN1480" t="s">
        <v>1883</v>
      </c>
      <c r="DO1480" t="s">
        <v>4405</v>
      </c>
      <c r="DP1480" t="b">
        <v>1</v>
      </c>
      <c r="DQ1480" t="b">
        <v>0</v>
      </c>
      <c r="DR1480" t="b">
        <v>0</v>
      </c>
      <c r="DS1480" t="b">
        <v>0</v>
      </c>
      <c r="DT1480" t="b">
        <v>0</v>
      </c>
      <c r="DU1480" t="b">
        <v>1</v>
      </c>
      <c r="DV1480" t="b">
        <v>0</v>
      </c>
      <c r="DW1480">
        <v>0</v>
      </c>
      <c r="DX1480" t="b">
        <v>0</v>
      </c>
      <c r="DY1480" t="b">
        <v>0</v>
      </c>
      <c r="DZ1480" t="b">
        <v>0</v>
      </c>
      <c r="EA1480" t="b">
        <v>0</v>
      </c>
      <c r="EB1480" t="b">
        <v>0</v>
      </c>
      <c r="EC1480" t="b">
        <v>0</v>
      </c>
      <c r="ED1480" t="b">
        <v>0</v>
      </c>
      <c r="EE1480" t="b">
        <v>1</v>
      </c>
      <c r="EF1480" t="b">
        <v>0</v>
      </c>
      <c r="EG1480" t="b" cm="1">
        <v>0</v>
      </c>
      <c r="EH1480" t="b">
        <v>0</v>
      </c>
      <c r="EI1480" t="b">
        <v>0</v>
      </c>
      <c r="EJ1480" t="b">
        <v>1</v>
      </c>
      <c r="EK1480" t="s">
        <v>1956</v>
      </c>
      <c r="EL1480">
        <v>1</v>
      </c>
      <c r="EM1480">
        <v>0</v>
      </c>
      <c r="EN1480" t="b">
        <v>1</v>
      </c>
    </row>
    <row r="1481" spans="1:144" ht="15.75">
      <c r="A1481"/>
      <c r="B1481" t="s">
        <v>4405</v>
      </c>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s="108" t="s">
        <v>43</v>
      </c>
      <c r="AP1481" t="s">
        <v>2868</v>
      </c>
      <c r="AQ1481">
        <v>183</v>
      </c>
      <c r="AR1481" t="s">
        <v>1547</v>
      </c>
      <c r="AS1481" t="s">
        <v>1547</v>
      </c>
      <c r="AT1481" t="e">
        <v>#N/A</v>
      </c>
      <c r="AU1481" t="s">
        <v>1547</v>
      </c>
      <c r="AV1481" t="s">
        <v>1744</v>
      </c>
      <c r="AW1481" t="s">
        <v>1744</v>
      </c>
      <c r="AX1481" t="s">
        <v>1740</v>
      </c>
      <c r="AY1481" t="s">
        <v>1744</v>
      </c>
      <c r="AZ1481" t="s">
        <v>1547</v>
      </c>
      <c r="BA1481" t="s">
        <v>1953</v>
      </c>
      <c r="BB1481" t="s">
        <v>1547</v>
      </c>
      <c r="BC1481" t="s">
        <v>1547</v>
      </c>
      <c r="BD1481" t="s">
        <v>1547</v>
      </c>
      <c r="BE1481" t="s">
        <v>4421</v>
      </c>
      <c r="BF1481">
        <v>1013</v>
      </c>
      <c r="BG1481">
        <v>1346</v>
      </c>
      <c r="BH1481">
        <v>0</v>
      </c>
      <c r="BI1481" t="s">
        <v>1547</v>
      </c>
      <c r="BJ1481">
        <v>0</v>
      </c>
      <c r="BK1481">
        <v>0</v>
      </c>
      <c r="BL1481">
        <v>2</v>
      </c>
      <c r="BM1481" t="s">
        <v>1739</v>
      </c>
      <c r="BN1481" t="s">
        <v>4422</v>
      </c>
      <c r="BO1481" t="s">
        <v>10331</v>
      </c>
      <c r="BP1481" t="e" cm="1">
        <v>#N/A</v>
      </c>
      <c r="BQ1481" t="s">
        <v>1547</v>
      </c>
      <c r="BR1481" t="s">
        <v>1954</v>
      </c>
      <c r="BS1481">
        <v>200</v>
      </c>
      <c r="BT1481" t="s">
        <v>8516</v>
      </c>
      <c r="BU1481" t="s">
        <v>16443</v>
      </c>
      <c r="BV1481">
        <v>0</v>
      </c>
      <c r="BW1481" t="s">
        <v>1744</v>
      </c>
      <c r="BX1481" t="s">
        <v>1744</v>
      </c>
      <c r="BY1481" t="s">
        <v>1744</v>
      </c>
      <c r="BZ1481" t="s">
        <v>1547</v>
      </c>
      <c r="CA1481" t="s">
        <v>1744</v>
      </c>
      <c r="CB1481" t="s">
        <v>1547</v>
      </c>
      <c r="CC1481"/>
      <c r="CD1481" t="s">
        <v>998</v>
      </c>
      <c r="CE1481">
        <v>0</v>
      </c>
      <c r="CF1481" t="s">
        <v>10358</v>
      </c>
      <c r="CG1481" t="s">
        <v>10359</v>
      </c>
      <c r="CH1481">
        <v>0</v>
      </c>
      <c r="CI1481" t="s">
        <v>1547</v>
      </c>
      <c r="CJ1481" t="s">
        <v>1547</v>
      </c>
      <c r="CK1481" t="s">
        <v>4405</v>
      </c>
      <c r="CL1481"/>
      <c r="CM1481"/>
      <c r="CN1481" t="s">
        <v>1547</v>
      </c>
      <c r="CO1481" t="s">
        <v>1547</v>
      </c>
      <c r="CP1481" t="s">
        <v>1547</v>
      </c>
      <c r="CQ1481" t="s">
        <v>1547</v>
      </c>
      <c r="CR1481" t="s">
        <v>1547</v>
      </c>
      <c r="CS1481">
        <v>0</v>
      </c>
      <c r="CT1481" t="s">
        <v>1547</v>
      </c>
      <c r="CU1481" t="s">
        <v>1547</v>
      </c>
      <c r="CV1481" t="s">
        <v>1547</v>
      </c>
      <c r="CW1481" t="s">
        <v>1547</v>
      </c>
      <c r="CX1481" t="s">
        <v>1547</v>
      </c>
      <c r="CY1481">
        <v>1479</v>
      </c>
      <c r="CZ1481" t="s">
        <v>11785</v>
      </c>
      <c r="DA1481" t="s">
        <v>1547</v>
      </c>
      <c r="DB1481" t="s">
        <v>1881</v>
      </c>
      <c r="DC1481" t="s">
        <v>1882</v>
      </c>
      <c r="DD1481" t="s">
        <v>1547</v>
      </c>
      <c r="DE1481" t="s">
        <v>1547</v>
      </c>
      <c r="DF1481">
        <v>0</v>
      </c>
      <c r="DG1481" t="s">
        <v>1547</v>
      </c>
      <c r="DH1481" t="s">
        <v>1547</v>
      </c>
      <c r="DI1481" t="s">
        <v>1892</v>
      </c>
      <c r="DJ1481" t="e">
        <v>#N/A</v>
      </c>
      <c r="DK1481"/>
      <c r="DL1481" t="s">
        <v>1892</v>
      </c>
      <c r="DM1481">
        <v>9</v>
      </c>
      <c r="DN1481" t="s">
        <v>1883</v>
      </c>
      <c r="DO1481" t="s">
        <v>4405</v>
      </c>
      <c r="DP1481" t="b">
        <v>1</v>
      </c>
      <c r="DQ1481" t="b">
        <v>0</v>
      </c>
      <c r="DR1481" t="b">
        <v>0</v>
      </c>
      <c r="DS1481" t="b">
        <v>0</v>
      </c>
      <c r="DT1481" t="b">
        <v>0</v>
      </c>
      <c r="DU1481" t="b">
        <v>1</v>
      </c>
      <c r="DV1481" t="b">
        <v>0</v>
      </c>
      <c r="DW1481">
        <v>0</v>
      </c>
      <c r="DX1481" t="b">
        <v>0</v>
      </c>
      <c r="DY1481" t="b">
        <v>0</v>
      </c>
      <c r="DZ1481" t="b">
        <v>0</v>
      </c>
      <c r="EA1481" t="b">
        <v>0</v>
      </c>
      <c r="EB1481" t="b">
        <v>0</v>
      </c>
      <c r="EC1481" t="b">
        <v>0</v>
      </c>
      <c r="ED1481" t="b">
        <v>0</v>
      </c>
      <c r="EE1481" t="b">
        <v>1</v>
      </c>
      <c r="EF1481" t="b">
        <v>0</v>
      </c>
      <c r="EG1481" t="b" cm="1">
        <v>0</v>
      </c>
      <c r="EH1481" t="b">
        <v>0</v>
      </c>
      <c r="EI1481" t="b">
        <v>0</v>
      </c>
      <c r="EJ1481" t="b">
        <v>1</v>
      </c>
      <c r="EK1481" t="s">
        <v>1956</v>
      </c>
      <c r="EL1481">
        <v>1</v>
      </c>
      <c r="EM1481">
        <v>0</v>
      </c>
      <c r="EN1481" t="b">
        <v>1</v>
      </c>
    </row>
    <row r="1482" spans="1:144" ht="15.75">
      <c r="A1482"/>
      <c r="B1482" t="s">
        <v>4405</v>
      </c>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s="108" t="s">
        <v>43</v>
      </c>
      <c r="AP1482" t="s">
        <v>2868</v>
      </c>
      <c r="AQ1482">
        <v>184</v>
      </c>
      <c r="AR1482" t="s">
        <v>1547</v>
      </c>
      <c r="AS1482" t="s">
        <v>1547</v>
      </c>
      <c r="AT1482" t="e">
        <v>#N/A</v>
      </c>
      <c r="AU1482" t="s">
        <v>1547</v>
      </c>
      <c r="AV1482" t="s">
        <v>1744</v>
      </c>
      <c r="AW1482" t="s">
        <v>1744</v>
      </c>
      <c r="AX1482" t="s">
        <v>1740</v>
      </c>
      <c r="AY1482" t="s">
        <v>1744</v>
      </c>
      <c r="AZ1482" t="s">
        <v>1547</v>
      </c>
      <c r="BA1482" t="s">
        <v>1953</v>
      </c>
      <c r="BB1482" t="s">
        <v>1547</v>
      </c>
      <c r="BC1482" t="s">
        <v>1547</v>
      </c>
      <c r="BD1482" t="s">
        <v>1547</v>
      </c>
      <c r="BE1482" t="s">
        <v>4421</v>
      </c>
      <c r="BF1482">
        <v>1013</v>
      </c>
      <c r="BG1482">
        <v>1346</v>
      </c>
      <c r="BH1482">
        <v>0</v>
      </c>
      <c r="BI1482" t="s">
        <v>1547</v>
      </c>
      <c r="BJ1482">
        <v>0</v>
      </c>
      <c r="BK1482">
        <v>0</v>
      </c>
      <c r="BL1482">
        <v>2</v>
      </c>
      <c r="BM1482" t="s">
        <v>1739</v>
      </c>
      <c r="BN1482" t="s">
        <v>4422</v>
      </c>
      <c r="BO1482" t="s">
        <v>10331</v>
      </c>
      <c r="BP1482" t="e" cm="1">
        <v>#N/A</v>
      </c>
      <c r="BQ1482" t="s">
        <v>1547</v>
      </c>
      <c r="BR1482" t="s">
        <v>1954</v>
      </c>
      <c r="BS1482">
        <v>201</v>
      </c>
      <c r="BT1482" t="s">
        <v>8521</v>
      </c>
      <c r="BU1482" t="s">
        <v>16444</v>
      </c>
      <c r="BV1482">
        <v>0</v>
      </c>
      <c r="BW1482" t="s">
        <v>1744</v>
      </c>
      <c r="BX1482" t="s">
        <v>1744</v>
      </c>
      <c r="BY1482" t="s">
        <v>1744</v>
      </c>
      <c r="BZ1482" t="s">
        <v>1547</v>
      </c>
      <c r="CA1482" t="s">
        <v>1744</v>
      </c>
      <c r="CB1482" t="s">
        <v>1547</v>
      </c>
      <c r="CC1482"/>
      <c r="CD1482" t="s">
        <v>998</v>
      </c>
      <c r="CE1482">
        <v>0</v>
      </c>
      <c r="CF1482" t="s">
        <v>10358</v>
      </c>
      <c r="CG1482" t="s">
        <v>10359</v>
      </c>
      <c r="CH1482">
        <v>0</v>
      </c>
      <c r="CI1482" t="s">
        <v>1547</v>
      </c>
      <c r="CJ1482" t="s">
        <v>1547</v>
      </c>
      <c r="CK1482" t="s">
        <v>4405</v>
      </c>
      <c r="CL1482"/>
      <c r="CM1482"/>
      <c r="CN1482" t="s">
        <v>1547</v>
      </c>
      <c r="CO1482" t="s">
        <v>1547</v>
      </c>
      <c r="CP1482" t="s">
        <v>1547</v>
      </c>
      <c r="CQ1482" t="s">
        <v>1547</v>
      </c>
      <c r="CR1482" t="s">
        <v>1547</v>
      </c>
      <c r="CS1482">
        <v>0</v>
      </c>
      <c r="CT1482" t="s">
        <v>1547</v>
      </c>
      <c r="CU1482" t="s">
        <v>1547</v>
      </c>
      <c r="CV1482" t="s">
        <v>1547</v>
      </c>
      <c r="CW1482" t="s">
        <v>1547</v>
      </c>
      <c r="CX1482" t="s">
        <v>1547</v>
      </c>
      <c r="CY1482">
        <v>1480</v>
      </c>
      <c r="CZ1482" t="s">
        <v>11786</v>
      </c>
      <c r="DA1482" t="s">
        <v>1547</v>
      </c>
      <c r="DB1482" t="s">
        <v>1881</v>
      </c>
      <c r="DC1482" t="s">
        <v>1882</v>
      </c>
      <c r="DD1482" t="s">
        <v>1547</v>
      </c>
      <c r="DE1482" t="s">
        <v>1547</v>
      </c>
      <c r="DF1482">
        <v>0</v>
      </c>
      <c r="DG1482" t="s">
        <v>1547</v>
      </c>
      <c r="DH1482" t="s">
        <v>1547</v>
      </c>
      <c r="DI1482" t="s">
        <v>1892</v>
      </c>
      <c r="DJ1482" t="e">
        <v>#N/A</v>
      </c>
      <c r="DK1482"/>
      <c r="DL1482" t="s">
        <v>1892</v>
      </c>
      <c r="DM1482">
        <v>9</v>
      </c>
      <c r="DN1482" t="s">
        <v>1883</v>
      </c>
      <c r="DO1482" t="s">
        <v>4405</v>
      </c>
      <c r="DP1482" t="b">
        <v>1</v>
      </c>
      <c r="DQ1482" t="b">
        <v>0</v>
      </c>
      <c r="DR1482" t="b">
        <v>0</v>
      </c>
      <c r="DS1482" t="b">
        <v>0</v>
      </c>
      <c r="DT1482" t="b">
        <v>0</v>
      </c>
      <c r="DU1482" t="b">
        <v>1</v>
      </c>
      <c r="DV1482" t="b">
        <v>0</v>
      </c>
      <c r="DW1482">
        <v>0</v>
      </c>
      <c r="DX1482" t="b">
        <v>0</v>
      </c>
      <c r="DY1482" t="b">
        <v>0</v>
      </c>
      <c r="DZ1482" t="b">
        <v>0</v>
      </c>
      <c r="EA1482" t="b">
        <v>0</v>
      </c>
      <c r="EB1482" t="b">
        <v>0</v>
      </c>
      <c r="EC1482" t="b">
        <v>0</v>
      </c>
      <c r="ED1482" t="b">
        <v>0</v>
      </c>
      <c r="EE1482" t="b">
        <v>1</v>
      </c>
      <c r="EF1482" t="b">
        <v>0</v>
      </c>
      <c r="EG1482" t="b" cm="1">
        <v>0</v>
      </c>
      <c r="EH1482" t="b">
        <v>0</v>
      </c>
      <c r="EI1482" t="b">
        <v>0</v>
      </c>
      <c r="EJ1482" t="b">
        <v>1</v>
      </c>
      <c r="EK1482" t="s">
        <v>1956</v>
      </c>
      <c r="EL1482">
        <v>1</v>
      </c>
      <c r="EM1482">
        <v>0</v>
      </c>
      <c r="EN1482" t="b">
        <v>1</v>
      </c>
    </row>
    <row r="1483" spans="1:144" ht="15.75">
      <c r="A1483"/>
      <c r="B1483" t="s">
        <v>4405</v>
      </c>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s="108" t="s">
        <v>43</v>
      </c>
      <c r="AP1483" t="s">
        <v>2868</v>
      </c>
      <c r="AQ1483">
        <v>185</v>
      </c>
      <c r="AR1483" t="s">
        <v>1547</v>
      </c>
      <c r="AS1483" t="s">
        <v>1547</v>
      </c>
      <c r="AT1483" t="e">
        <v>#N/A</v>
      </c>
      <c r="AU1483" t="s">
        <v>1547</v>
      </c>
      <c r="AV1483" t="s">
        <v>1744</v>
      </c>
      <c r="AW1483" t="s">
        <v>1744</v>
      </c>
      <c r="AX1483" t="s">
        <v>1740</v>
      </c>
      <c r="AY1483" t="s">
        <v>1744</v>
      </c>
      <c r="AZ1483" t="s">
        <v>1547</v>
      </c>
      <c r="BA1483" t="s">
        <v>1953</v>
      </c>
      <c r="BB1483" t="s">
        <v>1547</v>
      </c>
      <c r="BC1483" t="s">
        <v>1547</v>
      </c>
      <c r="BD1483" t="s">
        <v>1547</v>
      </c>
      <c r="BE1483" t="s">
        <v>4421</v>
      </c>
      <c r="BF1483">
        <v>1013</v>
      </c>
      <c r="BG1483">
        <v>1346</v>
      </c>
      <c r="BH1483">
        <v>0</v>
      </c>
      <c r="BI1483" t="s">
        <v>1547</v>
      </c>
      <c r="BJ1483">
        <v>0</v>
      </c>
      <c r="BK1483">
        <v>0</v>
      </c>
      <c r="BL1483">
        <v>2</v>
      </c>
      <c r="BM1483" t="s">
        <v>1739</v>
      </c>
      <c r="BN1483" t="s">
        <v>4422</v>
      </c>
      <c r="BO1483" t="s">
        <v>10331</v>
      </c>
      <c r="BP1483" t="e" cm="1">
        <v>#N/A</v>
      </c>
      <c r="BQ1483" t="s">
        <v>1547</v>
      </c>
      <c r="BR1483" t="s">
        <v>1954</v>
      </c>
      <c r="BS1483">
        <v>202</v>
      </c>
      <c r="BT1483" t="s">
        <v>8525</v>
      </c>
      <c r="BU1483" t="s">
        <v>16445</v>
      </c>
      <c r="BV1483">
        <v>0</v>
      </c>
      <c r="BW1483" t="s">
        <v>1744</v>
      </c>
      <c r="BX1483" t="s">
        <v>1744</v>
      </c>
      <c r="BY1483" t="s">
        <v>1744</v>
      </c>
      <c r="BZ1483" t="s">
        <v>1547</v>
      </c>
      <c r="CA1483" t="s">
        <v>1744</v>
      </c>
      <c r="CB1483" t="s">
        <v>1547</v>
      </c>
      <c r="CC1483"/>
      <c r="CD1483" t="s">
        <v>998</v>
      </c>
      <c r="CE1483">
        <v>0</v>
      </c>
      <c r="CF1483" t="s">
        <v>10358</v>
      </c>
      <c r="CG1483" t="s">
        <v>10359</v>
      </c>
      <c r="CH1483">
        <v>0</v>
      </c>
      <c r="CI1483" t="s">
        <v>1547</v>
      </c>
      <c r="CJ1483" t="s">
        <v>1547</v>
      </c>
      <c r="CK1483" t="s">
        <v>4405</v>
      </c>
      <c r="CL1483"/>
      <c r="CM1483"/>
      <c r="CN1483" t="s">
        <v>1547</v>
      </c>
      <c r="CO1483" t="s">
        <v>1547</v>
      </c>
      <c r="CP1483" t="s">
        <v>1547</v>
      </c>
      <c r="CQ1483" t="s">
        <v>1547</v>
      </c>
      <c r="CR1483" t="s">
        <v>1547</v>
      </c>
      <c r="CS1483">
        <v>0</v>
      </c>
      <c r="CT1483" t="s">
        <v>1547</v>
      </c>
      <c r="CU1483" t="s">
        <v>1547</v>
      </c>
      <c r="CV1483" t="s">
        <v>1547</v>
      </c>
      <c r="CW1483" t="s">
        <v>1547</v>
      </c>
      <c r="CX1483" t="s">
        <v>1547</v>
      </c>
      <c r="CY1483">
        <v>1481</v>
      </c>
      <c r="CZ1483" t="s">
        <v>11787</v>
      </c>
      <c r="DA1483" t="s">
        <v>1547</v>
      </c>
      <c r="DB1483" t="s">
        <v>1881</v>
      </c>
      <c r="DC1483" t="s">
        <v>1882</v>
      </c>
      <c r="DD1483" t="s">
        <v>1547</v>
      </c>
      <c r="DE1483" t="s">
        <v>1547</v>
      </c>
      <c r="DF1483">
        <v>0</v>
      </c>
      <c r="DG1483" t="s">
        <v>1547</v>
      </c>
      <c r="DH1483" t="s">
        <v>1547</v>
      </c>
      <c r="DI1483" t="s">
        <v>1892</v>
      </c>
      <c r="DJ1483" t="e">
        <v>#N/A</v>
      </c>
      <c r="DK1483"/>
      <c r="DL1483" t="s">
        <v>1892</v>
      </c>
      <c r="DM1483">
        <v>9</v>
      </c>
      <c r="DN1483" t="s">
        <v>1883</v>
      </c>
      <c r="DO1483" t="s">
        <v>4405</v>
      </c>
      <c r="DP1483" t="b">
        <v>1</v>
      </c>
      <c r="DQ1483" t="b">
        <v>0</v>
      </c>
      <c r="DR1483" t="b">
        <v>0</v>
      </c>
      <c r="DS1483" t="b">
        <v>0</v>
      </c>
      <c r="DT1483" t="b">
        <v>0</v>
      </c>
      <c r="DU1483" t="b">
        <v>1</v>
      </c>
      <c r="DV1483" t="b">
        <v>0</v>
      </c>
      <c r="DW1483">
        <v>0</v>
      </c>
      <c r="DX1483" t="b">
        <v>0</v>
      </c>
      <c r="DY1483" t="b">
        <v>0</v>
      </c>
      <c r="DZ1483" t="b">
        <v>0</v>
      </c>
      <c r="EA1483" t="b">
        <v>0</v>
      </c>
      <c r="EB1483" t="b">
        <v>0</v>
      </c>
      <c r="EC1483" t="b">
        <v>0</v>
      </c>
      <c r="ED1483" t="b">
        <v>0</v>
      </c>
      <c r="EE1483" t="b">
        <v>1</v>
      </c>
      <c r="EF1483" t="b">
        <v>0</v>
      </c>
      <c r="EG1483" t="b" cm="1">
        <v>0</v>
      </c>
      <c r="EH1483" t="b">
        <v>0</v>
      </c>
      <c r="EI1483" t="b">
        <v>0</v>
      </c>
      <c r="EJ1483" t="b">
        <v>1</v>
      </c>
      <c r="EK1483" t="s">
        <v>1956</v>
      </c>
      <c r="EL1483">
        <v>1</v>
      </c>
      <c r="EM1483">
        <v>0</v>
      </c>
      <c r="EN1483" t="b">
        <v>1</v>
      </c>
    </row>
    <row r="1484" spans="1:144" ht="15.75">
      <c r="A1484"/>
      <c r="B1484" t="s">
        <v>4405</v>
      </c>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s="108" t="s">
        <v>43</v>
      </c>
      <c r="AP1484" t="s">
        <v>2868</v>
      </c>
      <c r="AQ1484">
        <v>186</v>
      </c>
      <c r="AR1484" t="s">
        <v>1547</v>
      </c>
      <c r="AS1484" t="s">
        <v>1547</v>
      </c>
      <c r="AT1484" t="e">
        <v>#N/A</v>
      </c>
      <c r="AU1484" t="s">
        <v>1547</v>
      </c>
      <c r="AV1484" t="s">
        <v>1744</v>
      </c>
      <c r="AW1484" t="s">
        <v>1744</v>
      </c>
      <c r="AX1484" t="s">
        <v>1740</v>
      </c>
      <c r="AY1484" t="s">
        <v>1744</v>
      </c>
      <c r="AZ1484" t="s">
        <v>1547</v>
      </c>
      <c r="BA1484" t="s">
        <v>1953</v>
      </c>
      <c r="BB1484" t="s">
        <v>1547</v>
      </c>
      <c r="BC1484" t="s">
        <v>1547</v>
      </c>
      <c r="BD1484" t="s">
        <v>1547</v>
      </c>
      <c r="BE1484" t="s">
        <v>4421</v>
      </c>
      <c r="BF1484">
        <v>1013</v>
      </c>
      <c r="BG1484">
        <v>1346</v>
      </c>
      <c r="BH1484">
        <v>0</v>
      </c>
      <c r="BI1484" t="s">
        <v>1547</v>
      </c>
      <c r="BJ1484">
        <v>0</v>
      </c>
      <c r="BK1484">
        <v>0</v>
      </c>
      <c r="BL1484">
        <v>2</v>
      </c>
      <c r="BM1484" t="s">
        <v>1739</v>
      </c>
      <c r="BN1484" t="s">
        <v>4422</v>
      </c>
      <c r="BO1484" t="s">
        <v>10331</v>
      </c>
      <c r="BP1484" t="e" cm="1">
        <v>#N/A</v>
      </c>
      <c r="BQ1484" t="s">
        <v>1547</v>
      </c>
      <c r="BR1484" t="s">
        <v>1954</v>
      </c>
      <c r="BS1484">
        <v>203</v>
      </c>
      <c r="BT1484" t="s">
        <v>8529</v>
      </c>
      <c r="BU1484" t="s">
        <v>16446</v>
      </c>
      <c r="BV1484">
        <v>0</v>
      </c>
      <c r="BW1484" t="s">
        <v>1744</v>
      </c>
      <c r="BX1484" t="s">
        <v>1744</v>
      </c>
      <c r="BY1484" t="s">
        <v>1744</v>
      </c>
      <c r="BZ1484" t="s">
        <v>1547</v>
      </c>
      <c r="CA1484" t="s">
        <v>1744</v>
      </c>
      <c r="CB1484" t="s">
        <v>1547</v>
      </c>
      <c r="CC1484"/>
      <c r="CD1484" t="s">
        <v>998</v>
      </c>
      <c r="CE1484">
        <v>0</v>
      </c>
      <c r="CF1484" t="s">
        <v>10358</v>
      </c>
      <c r="CG1484" t="s">
        <v>10359</v>
      </c>
      <c r="CH1484">
        <v>0</v>
      </c>
      <c r="CI1484" t="s">
        <v>1547</v>
      </c>
      <c r="CJ1484" t="s">
        <v>1547</v>
      </c>
      <c r="CK1484" t="s">
        <v>4405</v>
      </c>
      <c r="CL1484"/>
      <c r="CM1484"/>
      <c r="CN1484" t="s">
        <v>1547</v>
      </c>
      <c r="CO1484" t="s">
        <v>1547</v>
      </c>
      <c r="CP1484" t="s">
        <v>1547</v>
      </c>
      <c r="CQ1484" t="s">
        <v>1547</v>
      </c>
      <c r="CR1484" t="s">
        <v>1547</v>
      </c>
      <c r="CS1484">
        <v>0</v>
      </c>
      <c r="CT1484" t="s">
        <v>1547</v>
      </c>
      <c r="CU1484" t="s">
        <v>1547</v>
      </c>
      <c r="CV1484" t="s">
        <v>1547</v>
      </c>
      <c r="CW1484" t="s">
        <v>1547</v>
      </c>
      <c r="CX1484" t="s">
        <v>1547</v>
      </c>
      <c r="CY1484">
        <v>1482</v>
      </c>
      <c r="CZ1484" t="s">
        <v>11788</v>
      </c>
      <c r="DA1484" t="s">
        <v>1547</v>
      </c>
      <c r="DB1484" t="s">
        <v>1881</v>
      </c>
      <c r="DC1484" t="s">
        <v>1882</v>
      </c>
      <c r="DD1484" t="s">
        <v>1547</v>
      </c>
      <c r="DE1484" t="s">
        <v>1547</v>
      </c>
      <c r="DF1484">
        <v>0</v>
      </c>
      <c r="DG1484" t="s">
        <v>1547</v>
      </c>
      <c r="DH1484" t="s">
        <v>1547</v>
      </c>
      <c r="DI1484" t="s">
        <v>1892</v>
      </c>
      <c r="DJ1484" t="e">
        <v>#N/A</v>
      </c>
      <c r="DK1484"/>
      <c r="DL1484" t="s">
        <v>1892</v>
      </c>
      <c r="DM1484">
        <v>9</v>
      </c>
      <c r="DN1484" t="s">
        <v>1883</v>
      </c>
      <c r="DO1484" t="s">
        <v>4405</v>
      </c>
      <c r="DP1484" t="b">
        <v>1</v>
      </c>
      <c r="DQ1484" t="b">
        <v>0</v>
      </c>
      <c r="DR1484" t="b">
        <v>0</v>
      </c>
      <c r="DS1484" t="b">
        <v>0</v>
      </c>
      <c r="DT1484" t="b">
        <v>0</v>
      </c>
      <c r="DU1484" t="b">
        <v>1</v>
      </c>
      <c r="DV1484" t="b">
        <v>0</v>
      </c>
      <c r="DW1484">
        <v>0</v>
      </c>
      <c r="DX1484" t="b">
        <v>0</v>
      </c>
      <c r="DY1484" t="b">
        <v>0</v>
      </c>
      <c r="DZ1484" t="b">
        <v>0</v>
      </c>
      <c r="EA1484" t="b">
        <v>0</v>
      </c>
      <c r="EB1484" t="b">
        <v>0</v>
      </c>
      <c r="EC1484" t="b">
        <v>0</v>
      </c>
      <c r="ED1484" t="b">
        <v>0</v>
      </c>
      <c r="EE1484" t="b">
        <v>1</v>
      </c>
      <c r="EF1484" t="b">
        <v>0</v>
      </c>
      <c r="EG1484" t="b" cm="1">
        <v>0</v>
      </c>
      <c r="EH1484" t="b">
        <v>0</v>
      </c>
      <c r="EI1484" t="b">
        <v>0</v>
      </c>
      <c r="EJ1484" t="b">
        <v>1</v>
      </c>
      <c r="EK1484" t="s">
        <v>1956</v>
      </c>
      <c r="EL1484">
        <v>1</v>
      </c>
      <c r="EM1484">
        <v>0</v>
      </c>
      <c r="EN1484" t="b">
        <v>1</v>
      </c>
    </row>
    <row r="1485" spans="1:144" ht="15.75">
      <c r="A1485"/>
      <c r="B1485" t="s">
        <v>4405</v>
      </c>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s="108" t="s">
        <v>43</v>
      </c>
      <c r="AP1485" t="s">
        <v>2868</v>
      </c>
      <c r="AQ1485">
        <v>187</v>
      </c>
      <c r="AR1485" t="s">
        <v>1547</v>
      </c>
      <c r="AS1485" t="s">
        <v>1547</v>
      </c>
      <c r="AT1485" t="e">
        <v>#N/A</v>
      </c>
      <c r="AU1485" t="s">
        <v>1547</v>
      </c>
      <c r="AV1485" t="s">
        <v>1744</v>
      </c>
      <c r="AW1485" t="s">
        <v>1744</v>
      </c>
      <c r="AX1485" t="s">
        <v>1740</v>
      </c>
      <c r="AY1485" t="s">
        <v>1744</v>
      </c>
      <c r="AZ1485" t="s">
        <v>1547</v>
      </c>
      <c r="BA1485" t="s">
        <v>1953</v>
      </c>
      <c r="BB1485" t="s">
        <v>1547</v>
      </c>
      <c r="BC1485" t="s">
        <v>1547</v>
      </c>
      <c r="BD1485" t="s">
        <v>1547</v>
      </c>
      <c r="BE1485" t="s">
        <v>4421</v>
      </c>
      <c r="BF1485">
        <v>1013</v>
      </c>
      <c r="BG1485">
        <v>1346</v>
      </c>
      <c r="BH1485">
        <v>0</v>
      </c>
      <c r="BI1485" t="s">
        <v>1547</v>
      </c>
      <c r="BJ1485">
        <v>0</v>
      </c>
      <c r="BK1485">
        <v>0</v>
      </c>
      <c r="BL1485">
        <v>2</v>
      </c>
      <c r="BM1485" t="s">
        <v>1739</v>
      </c>
      <c r="BN1485" t="s">
        <v>4422</v>
      </c>
      <c r="BO1485" t="s">
        <v>10331</v>
      </c>
      <c r="BP1485" t="e" cm="1">
        <v>#N/A</v>
      </c>
      <c r="BQ1485" t="s">
        <v>1547</v>
      </c>
      <c r="BR1485" t="s">
        <v>1954</v>
      </c>
      <c r="BS1485">
        <v>204</v>
      </c>
      <c r="BT1485" t="s">
        <v>8534</v>
      </c>
      <c r="BU1485" t="s">
        <v>16447</v>
      </c>
      <c r="BV1485">
        <v>0</v>
      </c>
      <c r="BW1485" t="s">
        <v>1744</v>
      </c>
      <c r="BX1485" t="s">
        <v>1744</v>
      </c>
      <c r="BY1485" t="s">
        <v>1744</v>
      </c>
      <c r="BZ1485" t="s">
        <v>1547</v>
      </c>
      <c r="CA1485" t="s">
        <v>1744</v>
      </c>
      <c r="CB1485" t="s">
        <v>1547</v>
      </c>
      <c r="CC1485"/>
      <c r="CD1485" t="s">
        <v>998</v>
      </c>
      <c r="CE1485">
        <v>0</v>
      </c>
      <c r="CF1485" t="s">
        <v>10358</v>
      </c>
      <c r="CG1485" t="s">
        <v>10359</v>
      </c>
      <c r="CH1485">
        <v>0</v>
      </c>
      <c r="CI1485" t="s">
        <v>1547</v>
      </c>
      <c r="CJ1485" t="s">
        <v>1547</v>
      </c>
      <c r="CK1485" t="s">
        <v>4405</v>
      </c>
      <c r="CL1485"/>
      <c r="CM1485"/>
      <c r="CN1485" t="s">
        <v>1547</v>
      </c>
      <c r="CO1485" t="s">
        <v>1547</v>
      </c>
      <c r="CP1485" t="s">
        <v>1547</v>
      </c>
      <c r="CQ1485" t="s">
        <v>1547</v>
      </c>
      <c r="CR1485" t="s">
        <v>1547</v>
      </c>
      <c r="CS1485">
        <v>0</v>
      </c>
      <c r="CT1485" t="s">
        <v>1547</v>
      </c>
      <c r="CU1485" t="s">
        <v>1547</v>
      </c>
      <c r="CV1485" t="s">
        <v>1547</v>
      </c>
      <c r="CW1485" t="s">
        <v>1547</v>
      </c>
      <c r="CX1485" t="s">
        <v>1547</v>
      </c>
      <c r="CY1485">
        <v>1483</v>
      </c>
      <c r="CZ1485" t="s">
        <v>11789</v>
      </c>
      <c r="DA1485" t="s">
        <v>1547</v>
      </c>
      <c r="DB1485" t="s">
        <v>1881</v>
      </c>
      <c r="DC1485" t="s">
        <v>1882</v>
      </c>
      <c r="DD1485" t="s">
        <v>1547</v>
      </c>
      <c r="DE1485" t="s">
        <v>1547</v>
      </c>
      <c r="DF1485">
        <v>0</v>
      </c>
      <c r="DG1485" t="s">
        <v>1547</v>
      </c>
      <c r="DH1485" t="s">
        <v>1547</v>
      </c>
      <c r="DI1485" t="s">
        <v>1892</v>
      </c>
      <c r="DJ1485" t="e">
        <v>#N/A</v>
      </c>
      <c r="DK1485"/>
      <c r="DL1485" t="s">
        <v>1892</v>
      </c>
      <c r="DM1485">
        <v>9</v>
      </c>
      <c r="DN1485" t="s">
        <v>1883</v>
      </c>
      <c r="DO1485" t="s">
        <v>4405</v>
      </c>
      <c r="DP1485" t="b">
        <v>1</v>
      </c>
      <c r="DQ1485" t="b">
        <v>0</v>
      </c>
      <c r="DR1485" t="b">
        <v>0</v>
      </c>
      <c r="DS1485" t="b">
        <v>0</v>
      </c>
      <c r="DT1485" t="b">
        <v>0</v>
      </c>
      <c r="DU1485" t="b">
        <v>1</v>
      </c>
      <c r="DV1485" t="b">
        <v>0</v>
      </c>
      <c r="DW1485">
        <v>0</v>
      </c>
      <c r="DX1485" t="b">
        <v>0</v>
      </c>
      <c r="DY1485" t="b">
        <v>0</v>
      </c>
      <c r="DZ1485" t="b">
        <v>0</v>
      </c>
      <c r="EA1485" t="b">
        <v>0</v>
      </c>
      <c r="EB1485" t="b">
        <v>0</v>
      </c>
      <c r="EC1485" t="b">
        <v>0</v>
      </c>
      <c r="ED1485" t="b">
        <v>0</v>
      </c>
      <c r="EE1485" t="b">
        <v>1</v>
      </c>
      <c r="EF1485" t="b">
        <v>0</v>
      </c>
      <c r="EG1485" t="b" cm="1">
        <v>0</v>
      </c>
      <c r="EH1485" t="b">
        <v>0</v>
      </c>
      <c r="EI1485" t="b">
        <v>0</v>
      </c>
      <c r="EJ1485" t="b">
        <v>1</v>
      </c>
      <c r="EK1485" t="s">
        <v>1956</v>
      </c>
      <c r="EL1485">
        <v>1</v>
      </c>
      <c r="EM1485">
        <v>0</v>
      </c>
      <c r="EN1485" t="b">
        <v>1</v>
      </c>
    </row>
    <row r="1486" spans="1:144" ht="15.75">
      <c r="A1486"/>
      <c r="B1486" t="s">
        <v>4405</v>
      </c>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s="108" t="s">
        <v>43</v>
      </c>
      <c r="AP1486" t="s">
        <v>2868</v>
      </c>
      <c r="AQ1486">
        <v>188</v>
      </c>
      <c r="AR1486" t="s">
        <v>1547</v>
      </c>
      <c r="AS1486" t="s">
        <v>1547</v>
      </c>
      <c r="AT1486" t="e">
        <v>#N/A</v>
      </c>
      <c r="AU1486" t="s">
        <v>1547</v>
      </c>
      <c r="AV1486" t="s">
        <v>1744</v>
      </c>
      <c r="AW1486" t="s">
        <v>1744</v>
      </c>
      <c r="AX1486" t="s">
        <v>1740</v>
      </c>
      <c r="AY1486" t="s">
        <v>1744</v>
      </c>
      <c r="AZ1486" t="s">
        <v>1547</v>
      </c>
      <c r="BA1486" t="s">
        <v>1953</v>
      </c>
      <c r="BB1486" t="s">
        <v>1547</v>
      </c>
      <c r="BC1486" t="s">
        <v>1547</v>
      </c>
      <c r="BD1486" t="s">
        <v>1547</v>
      </c>
      <c r="BE1486" t="s">
        <v>4421</v>
      </c>
      <c r="BF1486">
        <v>1013</v>
      </c>
      <c r="BG1486">
        <v>1346</v>
      </c>
      <c r="BH1486">
        <v>0</v>
      </c>
      <c r="BI1486" t="s">
        <v>1547</v>
      </c>
      <c r="BJ1486">
        <v>0</v>
      </c>
      <c r="BK1486">
        <v>0</v>
      </c>
      <c r="BL1486">
        <v>2</v>
      </c>
      <c r="BM1486" t="s">
        <v>1739</v>
      </c>
      <c r="BN1486" t="s">
        <v>4422</v>
      </c>
      <c r="BO1486" t="s">
        <v>10331</v>
      </c>
      <c r="BP1486" t="e" cm="1">
        <v>#N/A</v>
      </c>
      <c r="BQ1486" t="s">
        <v>1547</v>
      </c>
      <c r="BR1486" t="s">
        <v>1954</v>
      </c>
      <c r="BS1486">
        <v>205</v>
      </c>
      <c r="BT1486" t="s">
        <v>8540</v>
      </c>
      <c r="BU1486" t="s">
        <v>16448</v>
      </c>
      <c r="BV1486">
        <v>0</v>
      </c>
      <c r="BW1486" t="s">
        <v>1744</v>
      </c>
      <c r="BX1486" t="s">
        <v>1744</v>
      </c>
      <c r="BY1486" t="s">
        <v>1744</v>
      </c>
      <c r="BZ1486" t="s">
        <v>1547</v>
      </c>
      <c r="CA1486" t="s">
        <v>1744</v>
      </c>
      <c r="CB1486" t="s">
        <v>1547</v>
      </c>
      <c r="CC1486"/>
      <c r="CD1486" t="s">
        <v>998</v>
      </c>
      <c r="CE1486">
        <v>0</v>
      </c>
      <c r="CF1486" t="s">
        <v>10358</v>
      </c>
      <c r="CG1486" t="s">
        <v>10359</v>
      </c>
      <c r="CH1486">
        <v>0</v>
      </c>
      <c r="CI1486" t="s">
        <v>1547</v>
      </c>
      <c r="CJ1486" t="s">
        <v>1547</v>
      </c>
      <c r="CK1486" t="s">
        <v>4405</v>
      </c>
      <c r="CL1486"/>
      <c r="CM1486"/>
      <c r="CN1486" t="s">
        <v>1547</v>
      </c>
      <c r="CO1486" t="s">
        <v>1547</v>
      </c>
      <c r="CP1486" t="s">
        <v>1547</v>
      </c>
      <c r="CQ1486" t="s">
        <v>1547</v>
      </c>
      <c r="CR1486" t="s">
        <v>1547</v>
      </c>
      <c r="CS1486">
        <v>0</v>
      </c>
      <c r="CT1486" t="s">
        <v>1547</v>
      </c>
      <c r="CU1486" t="s">
        <v>1547</v>
      </c>
      <c r="CV1486" t="s">
        <v>1547</v>
      </c>
      <c r="CW1486" t="s">
        <v>1547</v>
      </c>
      <c r="CX1486" t="s">
        <v>1547</v>
      </c>
      <c r="CY1486">
        <v>1484</v>
      </c>
      <c r="CZ1486" t="s">
        <v>11790</v>
      </c>
      <c r="DA1486" t="s">
        <v>1547</v>
      </c>
      <c r="DB1486" t="s">
        <v>1881</v>
      </c>
      <c r="DC1486" t="s">
        <v>1882</v>
      </c>
      <c r="DD1486" t="s">
        <v>1547</v>
      </c>
      <c r="DE1486" t="s">
        <v>1547</v>
      </c>
      <c r="DF1486">
        <v>0</v>
      </c>
      <c r="DG1486" t="s">
        <v>1547</v>
      </c>
      <c r="DH1486" t="s">
        <v>1547</v>
      </c>
      <c r="DI1486" t="s">
        <v>1892</v>
      </c>
      <c r="DJ1486" t="e">
        <v>#N/A</v>
      </c>
      <c r="DK1486"/>
      <c r="DL1486" t="s">
        <v>1892</v>
      </c>
      <c r="DM1486">
        <v>9</v>
      </c>
      <c r="DN1486" t="s">
        <v>1883</v>
      </c>
      <c r="DO1486" t="s">
        <v>4405</v>
      </c>
      <c r="DP1486" t="b">
        <v>1</v>
      </c>
      <c r="DQ1486" t="b">
        <v>0</v>
      </c>
      <c r="DR1486" t="b">
        <v>0</v>
      </c>
      <c r="DS1486" t="b">
        <v>0</v>
      </c>
      <c r="DT1486" t="b">
        <v>0</v>
      </c>
      <c r="DU1486" t="b">
        <v>1</v>
      </c>
      <c r="DV1486" t="b">
        <v>0</v>
      </c>
      <c r="DW1486">
        <v>0</v>
      </c>
      <c r="DX1486" t="b">
        <v>0</v>
      </c>
      <c r="DY1486" t="b">
        <v>0</v>
      </c>
      <c r="DZ1486" t="b">
        <v>0</v>
      </c>
      <c r="EA1486" t="b">
        <v>0</v>
      </c>
      <c r="EB1486" t="b">
        <v>0</v>
      </c>
      <c r="EC1486" t="b">
        <v>0</v>
      </c>
      <c r="ED1486" t="b">
        <v>0</v>
      </c>
      <c r="EE1486" t="b">
        <v>1</v>
      </c>
      <c r="EF1486" t="b">
        <v>0</v>
      </c>
      <c r="EG1486" t="b" cm="1">
        <v>0</v>
      </c>
      <c r="EH1486" t="b">
        <v>0</v>
      </c>
      <c r="EI1486" t="b">
        <v>0</v>
      </c>
      <c r="EJ1486" t="b">
        <v>1</v>
      </c>
      <c r="EK1486" t="s">
        <v>1956</v>
      </c>
      <c r="EL1486">
        <v>1</v>
      </c>
      <c r="EM1486">
        <v>0</v>
      </c>
      <c r="EN1486" t="b">
        <v>1</v>
      </c>
    </row>
    <row r="1487" spans="1:144" ht="15.75">
      <c r="A1487"/>
      <c r="B1487" t="s">
        <v>4405</v>
      </c>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s="108" t="s">
        <v>43</v>
      </c>
      <c r="AP1487" t="s">
        <v>2868</v>
      </c>
      <c r="AQ1487">
        <v>189</v>
      </c>
      <c r="AR1487" t="s">
        <v>1547</v>
      </c>
      <c r="AS1487" t="s">
        <v>1547</v>
      </c>
      <c r="AT1487" t="e">
        <v>#N/A</v>
      </c>
      <c r="AU1487" t="s">
        <v>1547</v>
      </c>
      <c r="AV1487" t="s">
        <v>1744</v>
      </c>
      <c r="AW1487" t="s">
        <v>1744</v>
      </c>
      <c r="AX1487" t="s">
        <v>1740</v>
      </c>
      <c r="AY1487" t="s">
        <v>1744</v>
      </c>
      <c r="AZ1487" t="s">
        <v>1547</v>
      </c>
      <c r="BA1487" t="s">
        <v>1953</v>
      </c>
      <c r="BB1487" t="s">
        <v>1547</v>
      </c>
      <c r="BC1487" t="s">
        <v>1547</v>
      </c>
      <c r="BD1487" t="s">
        <v>1547</v>
      </c>
      <c r="BE1487" t="s">
        <v>4421</v>
      </c>
      <c r="BF1487">
        <v>1013</v>
      </c>
      <c r="BG1487">
        <v>1346</v>
      </c>
      <c r="BH1487">
        <v>0</v>
      </c>
      <c r="BI1487" t="s">
        <v>1547</v>
      </c>
      <c r="BJ1487">
        <v>0</v>
      </c>
      <c r="BK1487">
        <v>0</v>
      </c>
      <c r="BL1487">
        <v>2</v>
      </c>
      <c r="BM1487" t="s">
        <v>1739</v>
      </c>
      <c r="BN1487" t="s">
        <v>4422</v>
      </c>
      <c r="BO1487" t="s">
        <v>10331</v>
      </c>
      <c r="BP1487" t="e" cm="1">
        <v>#N/A</v>
      </c>
      <c r="BQ1487" t="s">
        <v>1547</v>
      </c>
      <c r="BR1487" t="s">
        <v>1954</v>
      </c>
      <c r="BS1487">
        <v>206</v>
      </c>
      <c r="BT1487" t="s">
        <v>8546</v>
      </c>
      <c r="BU1487" t="s">
        <v>16449</v>
      </c>
      <c r="BV1487">
        <v>0</v>
      </c>
      <c r="BW1487" t="s">
        <v>1744</v>
      </c>
      <c r="BX1487" t="s">
        <v>1744</v>
      </c>
      <c r="BY1487" t="s">
        <v>1744</v>
      </c>
      <c r="BZ1487" t="s">
        <v>1547</v>
      </c>
      <c r="CA1487" t="s">
        <v>1744</v>
      </c>
      <c r="CB1487" t="s">
        <v>1547</v>
      </c>
      <c r="CC1487"/>
      <c r="CD1487" t="s">
        <v>998</v>
      </c>
      <c r="CE1487">
        <v>0</v>
      </c>
      <c r="CF1487" t="s">
        <v>10358</v>
      </c>
      <c r="CG1487" t="s">
        <v>10359</v>
      </c>
      <c r="CH1487">
        <v>0</v>
      </c>
      <c r="CI1487" t="s">
        <v>1547</v>
      </c>
      <c r="CJ1487" t="s">
        <v>1547</v>
      </c>
      <c r="CK1487" t="s">
        <v>4405</v>
      </c>
      <c r="CL1487"/>
      <c r="CM1487"/>
      <c r="CN1487" t="s">
        <v>1547</v>
      </c>
      <c r="CO1487" t="s">
        <v>1547</v>
      </c>
      <c r="CP1487" t="s">
        <v>1547</v>
      </c>
      <c r="CQ1487" t="s">
        <v>1547</v>
      </c>
      <c r="CR1487" t="s">
        <v>1547</v>
      </c>
      <c r="CS1487">
        <v>0</v>
      </c>
      <c r="CT1487" t="s">
        <v>1547</v>
      </c>
      <c r="CU1487" t="s">
        <v>1547</v>
      </c>
      <c r="CV1487" t="s">
        <v>1547</v>
      </c>
      <c r="CW1487" t="s">
        <v>1547</v>
      </c>
      <c r="CX1487" t="s">
        <v>1547</v>
      </c>
      <c r="CY1487">
        <v>1485</v>
      </c>
      <c r="CZ1487" t="s">
        <v>11791</v>
      </c>
      <c r="DA1487" t="s">
        <v>1547</v>
      </c>
      <c r="DB1487" t="s">
        <v>1881</v>
      </c>
      <c r="DC1487" t="s">
        <v>1882</v>
      </c>
      <c r="DD1487" t="s">
        <v>1547</v>
      </c>
      <c r="DE1487" t="s">
        <v>1547</v>
      </c>
      <c r="DF1487">
        <v>0</v>
      </c>
      <c r="DG1487" t="s">
        <v>1547</v>
      </c>
      <c r="DH1487" t="s">
        <v>1547</v>
      </c>
      <c r="DI1487" t="s">
        <v>1892</v>
      </c>
      <c r="DJ1487" t="e">
        <v>#N/A</v>
      </c>
      <c r="DK1487"/>
      <c r="DL1487" t="s">
        <v>1892</v>
      </c>
      <c r="DM1487">
        <v>9</v>
      </c>
      <c r="DN1487" t="s">
        <v>1883</v>
      </c>
      <c r="DO1487" t="s">
        <v>4405</v>
      </c>
      <c r="DP1487" t="b">
        <v>1</v>
      </c>
      <c r="DQ1487" t="b">
        <v>0</v>
      </c>
      <c r="DR1487" t="b">
        <v>0</v>
      </c>
      <c r="DS1487" t="b">
        <v>0</v>
      </c>
      <c r="DT1487" t="b">
        <v>0</v>
      </c>
      <c r="DU1487" t="b">
        <v>1</v>
      </c>
      <c r="DV1487" t="b">
        <v>0</v>
      </c>
      <c r="DW1487">
        <v>0</v>
      </c>
      <c r="DX1487" t="b">
        <v>0</v>
      </c>
      <c r="DY1487" t="b">
        <v>0</v>
      </c>
      <c r="DZ1487" t="b">
        <v>0</v>
      </c>
      <c r="EA1487" t="b">
        <v>0</v>
      </c>
      <c r="EB1487" t="b">
        <v>0</v>
      </c>
      <c r="EC1487" t="b">
        <v>0</v>
      </c>
      <c r="ED1487" t="b">
        <v>0</v>
      </c>
      <c r="EE1487" t="b">
        <v>1</v>
      </c>
      <c r="EF1487" t="b">
        <v>0</v>
      </c>
      <c r="EG1487" t="b" cm="1">
        <v>0</v>
      </c>
      <c r="EH1487" t="b">
        <v>0</v>
      </c>
      <c r="EI1487" t="b">
        <v>0</v>
      </c>
      <c r="EJ1487" t="b">
        <v>1</v>
      </c>
      <c r="EK1487" t="s">
        <v>1956</v>
      </c>
      <c r="EL1487">
        <v>1</v>
      </c>
      <c r="EM1487">
        <v>0</v>
      </c>
      <c r="EN1487" t="b">
        <v>1</v>
      </c>
    </row>
    <row r="1488" spans="1:144" ht="15.75">
      <c r="A1488"/>
      <c r="B1488" t="s">
        <v>4405</v>
      </c>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s="108" t="s">
        <v>43</v>
      </c>
      <c r="AP1488" t="s">
        <v>2868</v>
      </c>
      <c r="AQ1488">
        <v>190</v>
      </c>
      <c r="AR1488" t="s">
        <v>1547</v>
      </c>
      <c r="AS1488" t="s">
        <v>1547</v>
      </c>
      <c r="AT1488" t="e">
        <v>#N/A</v>
      </c>
      <c r="AU1488" t="s">
        <v>1547</v>
      </c>
      <c r="AV1488" t="s">
        <v>1744</v>
      </c>
      <c r="AW1488" t="s">
        <v>1744</v>
      </c>
      <c r="AX1488" t="s">
        <v>1740</v>
      </c>
      <c r="AY1488" t="s">
        <v>1744</v>
      </c>
      <c r="AZ1488" t="s">
        <v>1547</v>
      </c>
      <c r="BA1488" t="s">
        <v>1953</v>
      </c>
      <c r="BB1488" t="s">
        <v>1547</v>
      </c>
      <c r="BC1488" t="s">
        <v>1547</v>
      </c>
      <c r="BD1488" t="s">
        <v>1547</v>
      </c>
      <c r="BE1488" t="s">
        <v>4421</v>
      </c>
      <c r="BF1488">
        <v>1013</v>
      </c>
      <c r="BG1488">
        <v>1346</v>
      </c>
      <c r="BH1488">
        <v>0</v>
      </c>
      <c r="BI1488" t="s">
        <v>1547</v>
      </c>
      <c r="BJ1488">
        <v>0</v>
      </c>
      <c r="BK1488">
        <v>0</v>
      </c>
      <c r="BL1488">
        <v>2</v>
      </c>
      <c r="BM1488" t="s">
        <v>1739</v>
      </c>
      <c r="BN1488" t="s">
        <v>4422</v>
      </c>
      <c r="BO1488" t="s">
        <v>10331</v>
      </c>
      <c r="BP1488" t="e" cm="1">
        <v>#N/A</v>
      </c>
      <c r="BQ1488" t="s">
        <v>1547</v>
      </c>
      <c r="BR1488" t="s">
        <v>1954</v>
      </c>
      <c r="BS1488">
        <v>207</v>
      </c>
      <c r="BT1488" t="s">
        <v>8554</v>
      </c>
      <c r="BU1488" t="s">
        <v>16450</v>
      </c>
      <c r="BV1488">
        <v>0</v>
      </c>
      <c r="BW1488" t="s">
        <v>1744</v>
      </c>
      <c r="BX1488" t="s">
        <v>1744</v>
      </c>
      <c r="BY1488" t="s">
        <v>1744</v>
      </c>
      <c r="BZ1488" t="s">
        <v>1547</v>
      </c>
      <c r="CA1488" t="s">
        <v>1744</v>
      </c>
      <c r="CB1488" t="s">
        <v>1547</v>
      </c>
      <c r="CC1488"/>
      <c r="CD1488" t="s">
        <v>998</v>
      </c>
      <c r="CE1488">
        <v>0</v>
      </c>
      <c r="CF1488" t="s">
        <v>10358</v>
      </c>
      <c r="CG1488" t="s">
        <v>10359</v>
      </c>
      <c r="CH1488">
        <v>0</v>
      </c>
      <c r="CI1488" t="s">
        <v>1547</v>
      </c>
      <c r="CJ1488" t="s">
        <v>1547</v>
      </c>
      <c r="CK1488" t="s">
        <v>4405</v>
      </c>
      <c r="CL1488"/>
      <c r="CM1488"/>
      <c r="CN1488" t="s">
        <v>1547</v>
      </c>
      <c r="CO1488" t="s">
        <v>1547</v>
      </c>
      <c r="CP1488" t="s">
        <v>1547</v>
      </c>
      <c r="CQ1488" t="s">
        <v>1547</v>
      </c>
      <c r="CR1488" t="s">
        <v>1547</v>
      </c>
      <c r="CS1488">
        <v>0</v>
      </c>
      <c r="CT1488" t="s">
        <v>1547</v>
      </c>
      <c r="CU1488" t="s">
        <v>1547</v>
      </c>
      <c r="CV1488" t="s">
        <v>1547</v>
      </c>
      <c r="CW1488" t="s">
        <v>1547</v>
      </c>
      <c r="CX1488" t="s">
        <v>1547</v>
      </c>
      <c r="CY1488">
        <v>1486</v>
      </c>
      <c r="CZ1488" t="s">
        <v>11792</v>
      </c>
      <c r="DA1488" t="s">
        <v>1547</v>
      </c>
      <c r="DB1488" t="s">
        <v>1881</v>
      </c>
      <c r="DC1488" t="s">
        <v>1882</v>
      </c>
      <c r="DD1488" t="s">
        <v>1547</v>
      </c>
      <c r="DE1488" t="s">
        <v>1547</v>
      </c>
      <c r="DF1488">
        <v>0</v>
      </c>
      <c r="DG1488" t="s">
        <v>1547</v>
      </c>
      <c r="DH1488" t="s">
        <v>1547</v>
      </c>
      <c r="DI1488" t="s">
        <v>1892</v>
      </c>
      <c r="DJ1488" t="e">
        <v>#N/A</v>
      </c>
      <c r="DK1488"/>
      <c r="DL1488" t="s">
        <v>1892</v>
      </c>
      <c r="DM1488">
        <v>9</v>
      </c>
      <c r="DN1488" t="s">
        <v>1883</v>
      </c>
      <c r="DO1488" t="s">
        <v>4405</v>
      </c>
      <c r="DP1488" t="b">
        <v>1</v>
      </c>
      <c r="DQ1488" t="b">
        <v>0</v>
      </c>
      <c r="DR1488" t="b">
        <v>0</v>
      </c>
      <c r="DS1488" t="b">
        <v>0</v>
      </c>
      <c r="DT1488" t="b">
        <v>0</v>
      </c>
      <c r="DU1488" t="b">
        <v>1</v>
      </c>
      <c r="DV1488" t="b">
        <v>0</v>
      </c>
      <c r="DW1488">
        <v>0</v>
      </c>
      <c r="DX1488" t="b">
        <v>0</v>
      </c>
      <c r="DY1488" t="b">
        <v>0</v>
      </c>
      <c r="DZ1488" t="b">
        <v>0</v>
      </c>
      <c r="EA1488" t="b">
        <v>0</v>
      </c>
      <c r="EB1488" t="b">
        <v>0</v>
      </c>
      <c r="EC1488" t="b">
        <v>0</v>
      </c>
      <c r="ED1488" t="b">
        <v>0</v>
      </c>
      <c r="EE1488" t="b">
        <v>1</v>
      </c>
      <c r="EF1488" t="b">
        <v>0</v>
      </c>
      <c r="EG1488" t="b" cm="1">
        <v>0</v>
      </c>
      <c r="EH1488" t="b">
        <v>0</v>
      </c>
      <c r="EI1488" t="b">
        <v>0</v>
      </c>
      <c r="EJ1488" t="b">
        <v>1</v>
      </c>
      <c r="EK1488" t="s">
        <v>1956</v>
      </c>
      <c r="EL1488">
        <v>1</v>
      </c>
      <c r="EM1488">
        <v>0</v>
      </c>
      <c r="EN1488" t="b">
        <v>1</v>
      </c>
    </row>
    <row r="1489" spans="1:144" ht="15.75">
      <c r="A1489"/>
      <c r="B1489" t="s">
        <v>4405</v>
      </c>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s="108" t="s">
        <v>43</v>
      </c>
      <c r="AP1489" t="s">
        <v>2868</v>
      </c>
      <c r="AQ1489">
        <v>191</v>
      </c>
      <c r="AR1489" t="s">
        <v>1547</v>
      </c>
      <c r="AS1489" t="s">
        <v>1547</v>
      </c>
      <c r="AT1489" t="e">
        <v>#N/A</v>
      </c>
      <c r="AU1489" t="s">
        <v>1547</v>
      </c>
      <c r="AV1489" t="s">
        <v>1744</v>
      </c>
      <c r="AW1489" t="s">
        <v>1744</v>
      </c>
      <c r="AX1489" t="s">
        <v>1740</v>
      </c>
      <c r="AY1489" t="s">
        <v>1744</v>
      </c>
      <c r="AZ1489" t="s">
        <v>1547</v>
      </c>
      <c r="BA1489" t="s">
        <v>1953</v>
      </c>
      <c r="BB1489" t="s">
        <v>1547</v>
      </c>
      <c r="BC1489" t="s">
        <v>1547</v>
      </c>
      <c r="BD1489" t="s">
        <v>1547</v>
      </c>
      <c r="BE1489" t="s">
        <v>4421</v>
      </c>
      <c r="BF1489">
        <v>1013</v>
      </c>
      <c r="BG1489">
        <v>1346</v>
      </c>
      <c r="BH1489">
        <v>0</v>
      </c>
      <c r="BI1489" t="s">
        <v>1547</v>
      </c>
      <c r="BJ1489">
        <v>0</v>
      </c>
      <c r="BK1489">
        <v>0</v>
      </c>
      <c r="BL1489">
        <v>2</v>
      </c>
      <c r="BM1489" t="s">
        <v>1739</v>
      </c>
      <c r="BN1489" t="s">
        <v>4422</v>
      </c>
      <c r="BO1489" t="s">
        <v>10331</v>
      </c>
      <c r="BP1489" t="e" cm="1">
        <v>#N/A</v>
      </c>
      <c r="BQ1489" t="s">
        <v>1547</v>
      </c>
      <c r="BR1489" t="s">
        <v>1954</v>
      </c>
      <c r="BS1489">
        <v>208</v>
      </c>
      <c r="BT1489" t="s">
        <v>8556</v>
      </c>
      <c r="BU1489" t="s">
        <v>16451</v>
      </c>
      <c r="BV1489">
        <v>0</v>
      </c>
      <c r="BW1489" t="s">
        <v>1744</v>
      </c>
      <c r="BX1489" t="s">
        <v>1744</v>
      </c>
      <c r="BY1489" t="s">
        <v>1744</v>
      </c>
      <c r="BZ1489" t="s">
        <v>1547</v>
      </c>
      <c r="CA1489" t="s">
        <v>1744</v>
      </c>
      <c r="CB1489" t="s">
        <v>1547</v>
      </c>
      <c r="CC1489"/>
      <c r="CD1489" t="s">
        <v>998</v>
      </c>
      <c r="CE1489">
        <v>0</v>
      </c>
      <c r="CF1489" t="s">
        <v>10358</v>
      </c>
      <c r="CG1489" t="s">
        <v>10359</v>
      </c>
      <c r="CH1489">
        <v>0</v>
      </c>
      <c r="CI1489" t="s">
        <v>1547</v>
      </c>
      <c r="CJ1489" t="s">
        <v>1547</v>
      </c>
      <c r="CK1489" t="s">
        <v>4405</v>
      </c>
      <c r="CL1489"/>
      <c r="CM1489"/>
      <c r="CN1489" t="s">
        <v>1547</v>
      </c>
      <c r="CO1489" t="s">
        <v>1547</v>
      </c>
      <c r="CP1489" t="s">
        <v>1547</v>
      </c>
      <c r="CQ1489" t="s">
        <v>1547</v>
      </c>
      <c r="CR1489" t="s">
        <v>1547</v>
      </c>
      <c r="CS1489">
        <v>0</v>
      </c>
      <c r="CT1489" t="s">
        <v>1547</v>
      </c>
      <c r="CU1489" t="s">
        <v>1547</v>
      </c>
      <c r="CV1489" t="s">
        <v>1547</v>
      </c>
      <c r="CW1489" t="s">
        <v>1547</v>
      </c>
      <c r="CX1489" t="s">
        <v>1547</v>
      </c>
      <c r="CY1489">
        <v>1487</v>
      </c>
      <c r="CZ1489" t="s">
        <v>11793</v>
      </c>
      <c r="DA1489" t="s">
        <v>1547</v>
      </c>
      <c r="DB1489" t="s">
        <v>1881</v>
      </c>
      <c r="DC1489" t="s">
        <v>1882</v>
      </c>
      <c r="DD1489" t="s">
        <v>1547</v>
      </c>
      <c r="DE1489" t="s">
        <v>1547</v>
      </c>
      <c r="DF1489">
        <v>0</v>
      </c>
      <c r="DG1489" t="s">
        <v>1547</v>
      </c>
      <c r="DH1489" t="s">
        <v>1547</v>
      </c>
      <c r="DI1489" t="s">
        <v>1892</v>
      </c>
      <c r="DJ1489" t="e">
        <v>#N/A</v>
      </c>
      <c r="DK1489"/>
      <c r="DL1489" t="s">
        <v>1892</v>
      </c>
      <c r="DM1489">
        <v>9</v>
      </c>
      <c r="DN1489" t="s">
        <v>1883</v>
      </c>
      <c r="DO1489" t="s">
        <v>4405</v>
      </c>
      <c r="DP1489" t="b">
        <v>1</v>
      </c>
      <c r="DQ1489" t="b">
        <v>0</v>
      </c>
      <c r="DR1489" t="b">
        <v>0</v>
      </c>
      <c r="DS1489" t="b">
        <v>0</v>
      </c>
      <c r="DT1489" t="b">
        <v>0</v>
      </c>
      <c r="DU1489" t="b">
        <v>1</v>
      </c>
      <c r="DV1489" t="b">
        <v>0</v>
      </c>
      <c r="DW1489">
        <v>0</v>
      </c>
      <c r="DX1489" t="b">
        <v>0</v>
      </c>
      <c r="DY1489" t="b">
        <v>0</v>
      </c>
      <c r="DZ1489" t="b">
        <v>0</v>
      </c>
      <c r="EA1489" t="b">
        <v>0</v>
      </c>
      <c r="EB1489" t="b">
        <v>0</v>
      </c>
      <c r="EC1489" t="b">
        <v>0</v>
      </c>
      <c r="ED1489" t="b">
        <v>0</v>
      </c>
      <c r="EE1489" t="b">
        <v>1</v>
      </c>
      <c r="EF1489" t="b">
        <v>0</v>
      </c>
      <c r="EG1489" t="b" cm="1">
        <v>0</v>
      </c>
      <c r="EH1489" t="b">
        <v>0</v>
      </c>
      <c r="EI1489" t="b">
        <v>0</v>
      </c>
      <c r="EJ1489" t="b">
        <v>1</v>
      </c>
      <c r="EK1489" t="s">
        <v>1956</v>
      </c>
      <c r="EL1489">
        <v>1</v>
      </c>
      <c r="EM1489">
        <v>0</v>
      </c>
      <c r="EN1489" t="b">
        <v>1</v>
      </c>
    </row>
    <row r="1490" spans="1:144" ht="15.75">
      <c r="A1490"/>
      <c r="B1490" t="s">
        <v>4405</v>
      </c>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s="108" t="s">
        <v>43</v>
      </c>
      <c r="AP1490" t="s">
        <v>2868</v>
      </c>
      <c r="AQ1490">
        <v>192</v>
      </c>
      <c r="AR1490" t="s">
        <v>1547</v>
      </c>
      <c r="AS1490" t="s">
        <v>1547</v>
      </c>
      <c r="AT1490" t="e">
        <v>#N/A</v>
      </c>
      <c r="AU1490" t="s">
        <v>1547</v>
      </c>
      <c r="AV1490" t="s">
        <v>1744</v>
      </c>
      <c r="AW1490" t="s">
        <v>1744</v>
      </c>
      <c r="AX1490" t="s">
        <v>1740</v>
      </c>
      <c r="AY1490" t="s">
        <v>1744</v>
      </c>
      <c r="AZ1490" t="s">
        <v>1547</v>
      </c>
      <c r="BA1490" t="s">
        <v>1953</v>
      </c>
      <c r="BB1490" t="s">
        <v>1547</v>
      </c>
      <c r="BC1490" t="s">
        <v>1547</v>
      </c>
      <c r="BD1490" t="s">
        <v>1547</v>
      </c>
      <c r="BE1490" t="s">
        <v>4421</v>
      </c>
      <c r="BF1490">
        <v>1013</v>
      </c>
      <c r="BG1490">
        <v>1346</v>
      </c>
      <c r="BH1490">
        <v>0</v>
      </c>
      <c r="BI1490" t="s">
        <v>1547</v>
      </c>
      <c r="BJ1490">
        <v>0</v>
      </c>
      <c r="BK1490">
        <v>0</v>
      </c>
      <c r="BL1490">
        <v>2</v>
      </c>
      <c r="BM1490" t="s">
        <v>1739</v>
      </c>
      <c r="BN1490" t="s">
        <v>4422</v>
      </c>
      <c r="BO1490" t="s">
        <v>10331</v>
      </c>
      <c r="BP1490" t="e" cm="1">
        <v>#N/A</v>
      </c>
      <c r="BQ1490" t="s">
        <v>1547</v>
      </c>
      <c r="BR1490" t="s">
        <v>1954</v>
      </c>
      <c r="BS1490">
        <v>209</v>
      </c>
      <c r="BT1490" t="s">
        <v>8560</v>
      </c>
      <c r="BU1490" t="s">
        <v>16452</v>
      </c>
      <c r="BV1490">
        <v>0</v>
      </c>
      <c r="BW1490" t="s">
        <v>1744</v>
      </c>
      <c r="BX1490" t="s">
        <v>1744</v>
      </c>
      <c r="BY1490" t="s">
        <v>1744</v>
      </c>
      <c r="BZ1490" t="s">
        <v>1547</v>
      </c>
      <c r="CA1490" t="s">
        <v>1744</v>
      </c>
      <c r="CB1490" t="s">
        <v>1547</v>
      </c>
      <c r="CC1490"/>
      <c r="CD1490" t="s">
        <v>998</v>
      </c>
      <c r="CE1490">
        <v>0</v>
      </c>
      <c r="CF1490" t="s">
        <v>10358</v>
      </c>
      <c r="CG1490" t="s">
        <v>10359</v>
      </c>
      <c r="CH1490">
        <v>0</v>
      </c>
      <c r="CI1490" t="s">
        <v>1547</v>
      </c>
      <c r="CJ1490" t="s">
        <v>1547</v>
      </c>
      <c r="CK1490" t="s">
        <v>4405</v>
      </c>
      <c r="CL1490"/>
      <c r="CM1490"/>
      <c r="CN1490" t="s">
        <v>1547</v>
      </c>
      <c r="CO1490" t="s">
        <v>1547</v>
      </c>
      <c r="CP1490" t="s">
        <v>1547</v>
      </c>
      <c r="CQ1490" t="s">
        <v>1547</v>
      </c>
      <c r="CR1490" t="s">
        <v>1547</v>
      </c>
      <c r="CS1490">
        <v>0</v>
      </c>
      <c r="CT1490" t="s">
        <v>1547</v>
      </c>
      <c r="CU1490" t="s">
        <v>1547</v>
      </c>
      <c r="CV1490" t="s">
        <v>1547</v>
      </c>
      <c r="CW1490" t="s">
        <v>1547</v>
      </c>
      <c r="CX1490" t="s">
        <v>1547</v>
      </c>
      <c r="CY1490">
        <v>1488</v>
      </c>
      <c r="CZ1490" t="s">
        <v>11794</v>
      </c>
      <c r="DA1490" t="s">
        <v>1547</v>
      </c>
      <c r="DB1490" t="s">
        <v>1881</v>
      </c>
      <c r="DC1490" t="s">
        <v>1882</v>
      </c>
      <c r="DD1490" t="s">
        <v>1547</v>
      </c>
      <c r="DE1490" t="s">
        <v>1547</v>
      </c>
      <c r="DF1490">
        <v>0</v>
      </c>
      <c r="DG1490" t="s">
        <v>1547</v>
      </c>
      <c r="DH1490" t="s">
        <v>1547</v>
      </c>
      <c r="DI1490" t="s">
        <v>1892</v>
      </c>
      <c r="DJ1490" t="e">
        <v>#N/A</v>
      </c>
      <c r="DK1490"/>
      <c r="DL1490" t="s">
        <v>1892</v>
      </c>
      <c r="DM1490">
        <v>9</v>
      </c>
      <c r="DN1490" t="s">
        <v>1883</v>
      </c>
      <c r="DO1490" t="s">
        <v>4405</v>
      </c>
      <c r="DP1490" t="b">
        <v>1</v>
      </c>
      <c r="DQ1490" t="b">
        <v>0</v>
      </c>
      <c r="DR1490" t="b">
        <v>0</v>
      </c>
      <c r="DS1490" t="b">
        <v>0</v>
      </c>
      <c r="DT1490" t="b">
        <v>0</v>
      </c>
      <c r="DU1490" t="b">
        <v>1</v>
      </c>
      <c r="DV1490" t="b">
        <v>0</v>
      </c>
      <c r="DW1490">
        <v>0</v>
      </c>
      <c r="DX1490" t="b">
        <v>0</v>
      </c>
      <c r="DY1490" t="b">
        <v>0</v>
      </c>
      <c r="DZ1490" t="b">
        <v>0</v>
      </c>
      <c r="EA1490" t="b">
        <v>0</v>
      </c>
      <c r="EB1490" t="b">
        <v>0</v>
      </c>
      <c r="EC1490" t="b">
        <v>0</v>
      </c>
      <c r="ED1490" t="b">
        <v>0</v>
      </c>
      <c r="EE1490" t="b">
        <v>1</v>
      </c>
      <c r="EF1490" t="b">
        <v>0</v>
      </c>
      <c r="EG1490" t="b" cm="1">
        <v>0</v>
      </c>
      <c r="EH1490" t="b">
        <v>0</v>
      </c>
      <c r="EI1490" t="b">
        <v>0</v>
      </c>
      <c r="EJ1490" t="b">
        <v>1</v>
      </c>
      <c r="EK1490" t="s">
        <v>1956</v>
      </c>
      <c r="EL1490">
        <v>1</v>
      </c>
      <c r="EM1490">
        <v>0</v>
      </c>
      <c r="EN1490" t="b">
        <v>1</v>
      </c>
    </row>
    <row r="1491" spans="1:144" ht="15.75">
      <c r="A1491"/>
      <c r="B1491" t="s">
        <v>4405</v>
      </c>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s="108" t="s">
        <v>43</v>
      </c>
      <c r="AP1491" t="s">
        <v>2868</v>
      </c>
      <c r="AQ1491">
        <v>193</v>
      </c>
      <c r="AR1491" t="s">
        <v>1547</v>
      </c>
      <c r="AS1491" t="s">
        <v>1547</v>
      </c>
      <c r="AT1491" t="e">
        <v>#N/A</v>
      </c>
      <c r="AU1491" t="s">
        <v>1547</v>
      </c>
      <c r="AV1491" t="s">
        <v>1744</v>
      </c>
      <c r="AW1491" t="s">
        <v>1744</v>
      </c>
      <c r="AX1491" t="s">
        <v>1740</v>
      </c>
      <c r="AY1491" t="s">
        <v>1744</v>
      </c>
      <c r="AZ1491" t="s">
        <v>1547</v>
      </c>
      <c r="BA1491" t="s">
        <v>1953</v>
      </c>
      <c r="BB1491" t="s">
        <v>1547</v>
      </c>
      <c r="BC1491" t="s">
        <v>1547</v>
      </c>
      <c r="BD1491" t="s">
        <v>1547</v>
      </c>
      <c r="BE1491" t="s">
        <v>4421</v>
      </c>
      <c r="BF1491">
        <v>1013</v>
      </c>
      <c r="BG1491">
        <v>1346</v>
      </c>
      <c r="BH1491">
        <v>0</v>
      </c>
      <c r="BI1491" t="s">
        <v>1547</v>
      </c>
      <c r="BJ1491">
        <v>0</v>
      </c>
      <c r="BK1491">
        <v>0</v>
      </c>
      <c r="BL1491">
        <v>2</v>
      </c>
      <c r="BM1491" t="s">
        <v>1739</v>
      </c>
      <c r="BN1491" t="s">
        <v>4422</v>
      </c>
      <c r="BO1491" t="s">
        <v>10331</v>
      </c>
      <c r="BP1491" t="e" cm="1">
        <v>#N/A</v>
      </c>
      <c r="BQ1491" t="s">
        <v>1547</v>
      </c>
      <c r="BR1491" t="s">
        <v>1954</v>
      </c>
      <c r="BS1491">
        <v>210</v>
      </c>
      <c r="BT1491" t="s">
        <v>8564</v>
      </c>
      <c r="BU1491" t="s">
        <v>16453</v>
      </c>
      <c r="BV1491">
        <v>0</v>
      </c>
      <c r="BW1491" t="s">
        <v>1744</v>
      </c>
      <c r="BX1491" t="s">
        <v>1744</v>
      </c>
      <c r="BY1491" t="s">
        <v>1744</v>
      </c>
      <c r="BZ1491" t="s">
        <v>1547</v>
      </c>
      <c r="CA1491" t="s">
        <v>1744</v>
      </c>
      <c r="CB1491" t="s">
        <v>1547</v>
      </c>
      <c r="CC1491"/>
      <c r="CD1491" t="s">
        <v>998</v>
      </c>
      <c r="CE1491">
        <v>0</v>
      </c>
      <c r="CF1491" t="s">
        <v>10358</v>
      </c>
      <c r="CG1491" t="s">
        <v>10359</v>
      </c>
      <c r="CH1491">
        <v>0</v>
      </c>
      <c r="CI1491" t="s">
        <v>1547</v>
      </c>
      <c r="CJ1491" t="s">
        <v>1547</v>
      </c>
      <c r="CK1491" t="s">
        <v>4405</v>
      </c>
      <c r="CL1491"/>
      <c r="CM1491"/>
      <c r="CN1491" t="s">
        <v>1547</v>
      </c>
      <c r="CO1491" t="s">
        <v>1547</v>
      </c>
      <c r="CP1491" t="s">
        <v>1547</v>
      </c>
      <c r="CQ1491" t="s">
        <v>1547</v>
      </c>
      <c r="CR1491" t="s">
        <v>1547</v>
      </c>
      <c r="CS1491">
        <v>0</v>
      </c>
      <c r="CT1491" t="s">
        <v>1547</v>
      </c>
      <c r="CU1491" t="s">
        <v>1547</v>
      </c>
      <c r="CV1491" t="s">
        <v>1547</v>
      </c>
      <c r="CW1491" t="s">
        <v>1547</v>
      </c>
      <c r="CX1491" t="s">
        <v>1547</v>
      </c>
      <c r="CY1491">
        <v>1489</v>
      </c>
      <c r="CZ1491" t="s">
        <v>11795</v>
      </c>
      <c r="DA1491" t="s">
        <v>1547</v>
      </c>
      <c r="DB1491" t="s">
        <v>1881</v>
      </c>
      <c r="DC1491" t="s">
        <v>1882</v>
      </c>
      <c r="DD1491" t="s">
        <v>1547</v>
      </c>
      <c r="DE1491" t="s">
        <v>1547</v>
      </c>
      <c r="DF1491">
        <v>0</v>
      </c>
      <c r="DG1491" t="s">
        <v>1547</v>
      </c>
      <c r="DH1491" t="s">
        <v>1547</v>
      </c>
      <c r="DI1491" t="s">
        <v>1892</v>
      </c>
      <c r="DJ1491" t="e">
        <v>#N/A</v>
      </c>
      <c r="DK1491"/>
      <c r="DL1491" t="s">
        <v>1892</v>
      </c>
      <c r="DM1491">
        <v>9</v>
      </c>
      <c r="DN1491" t="s">
        <v>1883</v>
      </c>
      <c r="DO1491" t="s">
        <v>4405</v>
      </c>
      <c r="DP1491" t="b">
        <v>1</v>
      </c>
      <c r="DQ1491" t="b">
        <v>0</v>
      </c>
      <c r="DR1491" t="b">
        <v>0</v>
      </c>
      <c r="DS1491" t="b">
        <v>0</v>
      </c>
      <c r="DT1491" t="b">
        <v>0</v>
      </c>
      <c r="DU1491" t="b">
        <v>1</v>
      </c>
      <c r="DV1491" t="b">
        <v>0</v>
      </c>
      <c r="DW1491">
        <v>0</v>
      </c>
      <c r="DX1491" t="b">
        <v>0</v>
      </c>
      <c r="DY1491" t="b">
        <v>0</v>
      </c>
      <c r="DZ1491" t="b">
        <v>0</v>
      </c>
      <c r="EA1491" t="b">
        <v>0</v>
      </c>
      <c r="EB1491" t="b">
        <v>0</v>
      </c>
      <c r="EC1491" t="b">
        <v>0</v>
      </c>
      <c r="ED1491" t="b">
        <v>0</v>
      </c>
      <c r="EE1491" t="b">
        <v>1</v>
      </c>
      <c r="EF1491" t="b">
        <v>0</v>
      </c>
      <c r="EG1491" t="b" cm="1">
        <v>0</v>
      </c>
      <c r="EH1491" t="b">
        <v>0</v>
      </c>
      <c r="EI1491" t="b">
        <v>0</v>
      </c>
      <c r="EJ1491" t="b">
        <v>1</v>
      </c>
      <c r="EK1491" t="s">
        <v>1956</v>
      </c>
      <c r="EL1491">
        <v>1</v>
      </c>
      <c r="EM1491">
        <v>0</v>
      </c>
      <c r="EN1491" t="b">
        <v>1</v>
      </c>
    </row>
    <row r="1492" spans="1:144" ht="15.75">
      <c r="A1492"/>
      <c r="B1492" t="s">
        <v>4405</v>
      </c>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s="108" t="s">
        <v>43</v>
      </c>
      <c r="AP1492" t="s">
        <v>2868</v>
      </c>
      <c r="AQ1492">
        <v>194</v>
      </c>
      <c r="AR1492" t="s">
        <v>1547</v>
      </c>
      <c r="AS1492" t="s">
        <v>1547</v>
      </c>
      <c r="AT1492" t="e">
        <v>#N/A</v>
      </c>
      <c r="AU1492" t="s">
        <v>1547</v>
      </c>
      <c r="AV1492" t="s">
        <v>1744</v>
      </c>
      <c r="AW1492" t="s">
        <v>1744</v>
      </c>
      <c r="AX1492" t="s">
        <v>1740</v>
      </c>
      <c r="AY1492" t="s">
        <v>1744</v>
      </c>
      <c r="AZ1492" t="s">
        <v>1547</v>
      </c>
      <c r="BA1492" t="s">
        <v>1953</v>
      </c>
      <c r="BB1492" t="s">
        <v>1547</v>
      </c>
      <c r="BC1492" t="s">
        <v>1547</v>
      </c>
      <c r="BD1492" t="s">
        <v>1547</v>
      </c>
      <c r="BE1492" t="s">
        <v>4421</v>
      </c>
      <c r="BF1492">
        <v>1013</v>
      </c>
      <c r="BG1492">
        <v>1346</v>
      </c>
      <c r="BH1492">
        <v>0</v>
      </c>
      <c r="BI1492" t="s">
        <v>1547</v>
      </c>
      <c r="BJ1492">
        <v>0</v>
      </c>
      <c r="BK1492">
        <v>0</v>
      </c>
      <c r="BL1492">
        <v>2</v>
      </c>
      <c r="BM1492" t="s">
        <v>1739</v>
      </c>
      <c r="BN1492" t="s">
        <v>4422</v>
      </c>
      <c r="BO1492" t="s">
        <v>10331</v>
      </c>
      <c r="BP1492" t="e" cm="1">
        <v>#N/A</v>
      </c>
      <c r="BQ1492" t="s">
        <v>1547</v>
      </c>
      <c r="BR1492" t="s">
        <v>1954</v>
      </c>
      <c r="BS1492">
        <v>211</v>
      </c>
      <c r="BT1492" t="s">
        <v>8568</v>
      </c>
      <c r="BU1492" t="s">
        <v>16454</v>
      </c>
      <c r="BV1492">
        <v>0</v>
      </c>
      <c r="BW1492" t="s">
        <v>1744</v>
      </c>
      <c r="BX1492" t="s">
        <v>1744</v>
      </c>
      <c r="BY1492" t="s">
        <v>1744</v>
      </c>
      <c r="BZ1492" t="s">
        <v>1547</v>
      </c>
      <c r="CA1492" t="s">
        <v>1744</v>
      </c>
      <c r="CB1492" t="s">
        <v>1547</v>
      </c>
      <c r="CC1492"/>
      <c r="CD1492" t="s">
        <v>998</v>
      </c>
      <c r="CE1492">
        <v>0</v>
      </c>
      <c r="CF1492" t="s">
        <v>10358</v>
      </c>
      <c r="CG1492" t="s">
        <v>10359</v>
      </c>
      <c r="CH1492">
        <v>0</v>
      </c>
      <c r="CI1492" t="s">
        <v>1547</v>
      </c>
      <c r="CJ1492" t="s">
        <v>1547</v>
      </c>
      <c r="CK1492" t="s">
        <v>4405</v>
      </c>
      <c r="CL1492"/>
      <c r="CM1492"/>
      <c r="CN1492" t="s">
        <v>1547</v>
      </c>
      <c r="CO1492" t="s">
        <v>1547</v>
      </c>
      <c r="CP1492" t="s">
        <v>1547</v>
      </c>
      <c r="CQ1492" t="s">
        <v>1547</v>
      </c>
      <c r="CR1492" t="s">
        <v>1547</v>
      </c>
      <c r="CS1492">
        <v>0</v>
      </c>
      <c r="CT1492" t="s">
        <v>1547</v>
      </c>
      <c r="CU1492" t="s">
        <v>1547</v>
      </c>
      <c r="CV1492" t="s">
        <v>1547</v>
      </c>
      <c r="CW1492" t="s">
        <v>1547</v>
      </c>
      <c r="CX1492" t="s">
        <v>1547</v>
      </c>
      <c r="CY1492">
        <v>1490</v>
      </c>
      <c r="CZ1492" t="s">
        <v>11796</v>
      </c>
      <c r="DA1492" t="s">
        <v>1547</v>
      </c>
      <c r="DB1492" t="s">
        <v>1881</v>
      </c>
      <c r="DC1492" t="s">
        <v>1882</v>
      </c>
      <c r="DD1492" t="s">
        <v>1547</v>
      </c>
      <c r="DE1492" t="s">
        <v>1547</v>
      </c>
      <c r="DF1492">
        <v>0</v>
      </c>
      <c r="DG1492" t="s">
        <v>1547</v>
      </c>
      <c r="DH1492" t="s">
        <v>1547</v>
      </c>
      <c r="DI1492" t="s">
        <v>1892</v>
      </c>
      <c r="DJ1492" t="e">
        <v>#N/A</v>
      </c>
      <c r="DK1492"/>
      <c r="DL1492" t="s">
        <v>1892</v>
      </c>
      <c r="DM1492">
        <v>9</v>
      </c>
      <c r="DN1492" t="s">
        <v>1883</v>
      </c>
      <c r="DO1492" t="s">
        <v>4405</v>
      </c>
      <c r="DP1492" t="b">
        <v>1</v>
      </c>
      <c r="DQ1492" t="b">
        <v>0</v>
      </c>
      <c r="DR1492" t="b">
        <v>0</v>
      </c>
      <c r="DS1492" t="b">
        <v>0</v>
      </c>
      <c r="DT1492" t="b">
        <v>0</v>
      </c>
      <c r="DU1492" t="b">
        <v>1</v>
      </c>
      <c r="DV1492" t="b">
        <v>0</v>
      </c>
      <c r="DW1492">
        <v>0</v>
      </c>
      <c r="DX1492" t="b">
        <v>0</v>
      </c>
      <c r="DY1492" t="b">
        <v>0</v>
      </c>
      <c r="DZ1492" t="b">
        <v>0</v>
      </c>
      <c r="EA1492" t="b">
        <v>0</v>
      </c>
      <c r="EB1492" t="b">
        <v>0</v>
      </c>
      <c r="EC1492" t="b">
        <v>0</v>
      </c>
      <c r="ED1492" t="b">
        <v>0</v>
      </c>
      <c r="EE1492" t="b">
        <v>1</v>
      </c>
      <c r="EF1492" t="b">
        <v>0</v>
      </c>
      <c r="EG1492" t="b" cm="1">
        <v>0</v>
      </c>
      <c r="EH1492" t="b">
        <v>0</v>
      </c>
      <c r="EI1492" t="b">
        <v>0</v>
      </c>
      <c r="EJ1492" t="b">
        <v>1</v>
      </c>
      <c r="EK1492" t="s">
        <v>1956</v>
      </c>
      <c r="EL1492">
        <v>1</v>
      </c>
      <c r="EM1492">
        <v>0</v>
      </c>
      <c r="EN1492" t="b">
        <v>1</v>
      </c>
    </row>
    <row r="1493" spans="1:144" ht="15.75">
      <c r="A1493"/>
      <c r="B1493" t="s">
        <v>4405</v>
      </c>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s="108" t="s">
        <v>43</v>
      </c>
      <c r="AP1493" t="s">
        <v>2868</v>
      </c>
      <c r="AQ1493">
        <v>195</v>
      </c>
      <c r="AR1493" t="s">
        <v>1547</v>
      </c>
      <c r="AS1493" t="s">
        <v>1547</v>
      </c>
      <c r="AT1493" t="e">
        <v>#N/A</v>
      </c>
      <c r="AU1493" t="s">
        <v>1547</v>
      </c>
      <c r="AV1493" t="s">
        <v>1744</v>
      </c>
      <c r="AW1493" t="s">
        <v>1744</v>
      </c>
      <c r="AX1493" t="s">
        <v>1740</v>
      </c>
      <c r="AY1493" t="s">
        <v>1744</v>
      </c>
      <c r="AZ1493" t="s">
        <v>1547</v>
      </c>
      <c r="BA1493" t="s">
        <v>1953</v>
      </c>
      <c r="BB1493" t="s">
        <v>1547</v>
      </c>
      <c r="BC1493" t="s">
        <v>1547</v>
      </c>
      <c r="BD1493" t="s">
        <v>1547</v>
      </c>
      <c r="BE1493" t="s">
        <v>4421</v>
      </c>
      <c r="BF1493">
        <v>1013</v>
      </c>
      <c r="BG1493">
        <v>1346</v>
      </c>
      <c r="BH1493">
        <v>0</v>
      </c>
      <c r="BI1493" t="s">
        <v>1547</v>
      </c>
      <c r="BJ1493">
        <v>0</v>
      </c>
      <c r="BK1493">
        <v>0</v>
      </c>
      <c r="BL1493">
        <v>2</v>
      </c>
      <c r="BM1493" t="s">
        <v>1739</v>
      </c>
      <c r="BN1493" t="s">
        <v>4422</v>
      </c>
      <c r="BO1493" t="s">
        <v>10331</v>
      </c>
      <c r="BP1493" t="e" cm="1">
        <v>#N/A</v>
      </c>
      <c r="BQ1493" t="s">
        <v>1547</v>
      </c>
      <c r="BR1493" t="s">
        <v>1954</v>
      </c>
      <c r="BS1493">
        <v>212</v>
      </c>
      <c r="BT1493" t="s">
        <v>8572</v>
      </c>
      <c r="BU1493" t="s">
        <v>16455</v>
      </c>
      <c r="BV1493">
        <v>0</v>
      </c>
      <c r="BW1493" t="s">
        <v>1744</v>
      </c>
      <c r="BX1493" t="s">
        <v>1744</v>
      </c>
      <c r="BY1493" t="s">
        <v>1744</v>
      </c>
      <c r="BZ1493" t="s">
        <v>1547</v>
      </c>
      <c r="CA1493" t="s">
        <v>1744</v>
      </c>
      <c r="CB1493" t="s">
        <v>1547</v>
      </c>
      <c r="CC1493"/>
      <c r="CD1493" t="s">
        <v>998</v>
      </c>
      <c r="CE1493">
        <v>0</v>
      </c>
      <c r="CF1493" t="s">
        <v>10358</v>
      </c>
      <c r="CG1493" t="s">
        <v>10359</v>
      </c>
      <c r="CH1493">
        <v>0</v>
      </c>
      <c r="CI1493" t="s">
        <v>1547</v>
      </c>
      <c r="CJ1493" t="s">
        <v>1547</v>
      </c>
      <c r="CK1493" t="s">
        <v>4405</v>
      </c>
      <c r="CL1493"/>
      <c r="CM1493"/>
      <c r="CN1493" t="s">
        <v>1547</v>
      </c>
      <c r="CO1493" t="s">
        <v>1547</v>
      </c>
      <c r="CP1493" t="s">
        <v>1547</v>
      </c>
      <c r="CQ1493" t="s">
        <v>1547</v>
      </c>
      <c r="CR1493" t="s">
        <v>1547</v>
      </c>
      <c r="CS1493">
        <v>0</v>
      </c>
      <c r="CT1493" t="s">
        <v>1547</v>
      </c>
      <c r="CU1493" t="s">
        <v>1547</v>
      </c>
      <c r="CV1493" t="s">
        <v>1547</v>
      </c>
      <c r="CW1493" t="s">
        <v>1547</v>
      </c>
      <c r="CX1493" t="s">
        <v>1547</v>
      </c>
      <c r="CY1493">
        <v>1491</v>
      </c>
      <c r="CZ1493" t="s">
        <v>11797</v>
      </c>
      <c r="DA1493" t="s">
        <v>1547</v>
      </c>
      <c r="DB1493" t="s">
        <v>1881</v>
      </c>
      <c r="DC1493" t="s">
        <v>1882</v>
      </c>
      <c r="DD1493" t="s">
        <v>1547</v>
      </c>
      <c r="DE1493" t="s">
        <v>1547</v>
      </c>
      <c r="DF1493">
        <v>0</v>
      </c>
      <c r="DG1493" t="s">
        <v>1547</v>
      </c>
      <c r="DH1493" t="s">
        <v>1547</v>
      </c>
      <c r="DI1493" t="s">
        <v>1892</v>
      </c>
      <c r="DJ1493" t="e">
        <v>#N/A</v>
      </c>
      <c r="DK1493"/>
      <c r="DL1493" t="s">
        <v>1892</v>
      </c>
      <c r="DM1493">
        <v>9</v>
      </c>
      <c r="DN1493" t="s">
        <v>1883</v>
      </c>
      <c r="DO1493" t="s">
        <v>4405</v>
      </c>
      <c r="DP1493" t="b">
        <v>1</v>
      </c>
      <c r="DQ1493" t="b">
        <v>0</v>
      </c>
      <c r="DR1493" t="b">
        <v>0</v>
      </c>
      <c r="DS1493" t="b">
        <v>0</v>
      </c>
      <c r="DT1493" t="b">
        <v>0</v>
      </c>
      <c r="DU1493" t="b">
        <v>1</v>
      </c>
      <c r="DV1493" t="b">
        <v>0</v>
      </c>
      <c r="DW1493">
        <v>0</v>
      </c>
      <c r="DX1493" t="b">
        <v>0</v>
      </c>
      <c r="DY1493" t="b">
        <v>0</v>
      </c>
      <c r="DZ1493" t="b">
        <v>0</v>
      </c>
      <c r="EA1493" t="b">
        <v>0</v>
      </c>
      <c r="EB1493" t="b">
        <v>0</v>
      </c>
      <c r="EC1493" t="b">
        <v>0</v>
      </c>
      <c r="ED1493" t="b">
        <v>0</v>
      </c>
      <c r="EE1493" t="b">
        <v>1</v>
      </c>
      <c r="EF1493" t="b">
        <v>0</v>
      </c>
      <c r="EG1493" t="b" cm="1">
        <v>0</v>
      </c>
      <c r="EH1493" t="b">
        <v>0</v>
      </c>
      <c r="EI1493" t="b">
        <v>0</v>
      </c>
      <c r="EJ1493" t="b">
        <v>1</v>
      </c>
      <c r="EK1493" t="s">
        <v>1956</v>
      </c>
      <c r="EL1493">
        <v>1</v>
      </c>
      <c r="EM1493">
        <v>0</v>
      </c>
      <c r="EN1493" t="b">
        <v>1</v>
      </c>
    </row>
    <row r="1494" spans="1:144" ht="15.75">
      <c r="A1494"/>
      <c r="B1494" t="s">
        <v>4405</v>
      </c>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s="108" t="s">
        <v>43</v>
      </c>
      <c r="AP1494" t="s">
        <v>2868</v>
      </c>
      <c r="AQ1494">
        <v>196</v>
      </c>
      <c r="AR1494" t="s">
        <v>1547</v>
      </c>
      <c r="AS1494" t="s">
        <v>1547</v>
      </c>
      <c r="AT1494" t="e">
        <v>#N/A</v>
      </c>
      <c r="AU1494" t="s">
        <v>1547</v>
      </c>
      <c r="AV1494" t="s">
        <v>1744</v>
      </c>
      <c r="AW1494" t="s">
        <v>1744</v>
      </c>
      <c r="AX1494" t="s">
        <v>1740</v>
      </c>
      <c r="AY1494" t="s">
        <v>1744</v>
      </c>
      <c r="AZ1494" t="s">
        <v>1547</v>
      </c>
      <c r="BA1494" t="s">
        <v>1953</v>
      </c>
      <c r="BB1494" t="s">
        <v>1547</v>
      </c>
      <c r="BC1494" t="s">
        <v>1547</v>
      </c>
      <c r="BD1494" t="s">
        <v>1547</v>
      </c>
      <c r="BE1494" t="s">
        <v>4421</v>
      </c>
      <c r="BF1494">
        <v>1013</v>
      </c>
      <c r="BG1494">
        <v>1346</v>
      </c>
      <c r="BH1494">
        <v>0</v>
      </c>
      <c r="BI1494" t="s">
        <v>1547</v>
      </c>
      <c r="BJ1494">
        <v>0</v>
      </c>
      <c r="BK1494">
        <v>0</v>
      </c>
      <c r="BL1494">
        <v>2</v>
      </c>
      <c r="BM1494" t="s">
        <v>1739</v>
      </c>
      <c r="BN1494" t="s">
        <v>4422</v>
      </c>
      <c r="BO1494" t="s">
        <v>10331</v>
      </c>
      <c r="BP1494" t="e" cm="1">
        <v>#N/A</v>
      </c>
      <c r="BQ1494" t="s">
        <v>1547</v>
      </c>
      <c r="BR1494" t="s">
        <v>1954</v>
      </c>
      <c r="BS1494">
        <v>213</v>
      </c>
      <c r="BT1494" t="s">
        <v>8576</v>
      </c>
      <c r="BU1494" t="s">
        <v>16456</v>
      </c>
      <c r="BV1494">
        <v>0</v>
      </c>
      <c r="BW1494" t="s">
        <v>1744</v>
      </c>
      <c r="BX1494" t="s">
        <v>1744</v>
      </c>
      <c r="BY1494" t="s">
        <v>1744</v>
      </c>
      <c r="BZ1494" t="s">
        <v>1547</v>
      </c>
      <c r="CA1494" t="s">
        <v>1744</v>
      </c>
      <c r="CB1494" t="s">
        <v>1547</v>
      </c>
      <c r="CC1494"/>
      <c r="CD1494" t="s">
        <v>998</v>
      </c>
      <c r="CE1494">
        <v>0</v>
      </c>
      <c r="CF1494" t="s">
        <v>10358</v>
      </c>
      <c r="CG1494" t="s">
        <v>10359</v>
      </c>
      <c r="CH1494">
        <v>0</v>
      </c>
      <c r="CI1494" t="s">
        <v>1547</v>
      </c>
      <c r="CJ1494" t="s">
        <v>1547</v>
      </c>
      <c r="CK1494" t="s">
        <v>4405</v>
      </c>
      <c r="CL1494"/>
      <c r="CM1494"/>
      <c r="CN1494" t="s">
        <v>1547</v>
      </c>
      <c r="CO1494" t="s">
        <v>1547</v>
      </c>
      <c r="CP1494" t="s">
        <v>1547</v>
      </c>
      <c r="CQ1494" t="s">
        <v>1547</v>
      </c>
      <c r="CR1494" t="s">
        <v>1547</v>
      </c>
      <c r="CS1494">
        <v>0</v>
      </c>
      <c r="CT1494" t="s">
        <v>1547</v>
      </c>
      <c r="CU1494" t="s">
        <v>1547</v>
      </c>
      <c r="CV1494" t="s">
        <v>1547</v>
      </c>
      <c r="CW1494" t="s">
        <v>1547</v>
      </c>
      <c r="CX1494" t="s">
        <v>1547</v>
      </c>
      <c r="CY1494">
        <v>1492</v>
      </c>
      <c r="CZ1494" t="s">
        <v>11798</v>
      </c>
      <c r="DA1494" t="s">
        <v>1547</v>
      </c>
      <c r="DB1494" t="s">
        <v>1881</v>
      </c>
      <c r="DC1494" t="s">
        <v>1882</v>
      </c>
      <c r="DD1494" t="s">
        <v>1547</v>
      </c>
      <c r="DE1494" t="s">
        <v>1547</v>
      </c>
      <c r="DF1494">
        <v>0</v>
      </c>
      <c r="DG1494" t="s">
        <v>1547</v>
      </c>
      <c r="DH1494" t="s">
        <v>1547</v>
      </c>
      <c r="DI1494" t="s">
        <v>1892</v>
      </c>
      <c r="DJ1494" t="e">
        <v>#N/A</v>
      </c>
      <c r="DK1494"/>
      <c r="DL1494" t="s">
        <v>1892</v>
      </c>
      <c r="DM1494">
        <v>9</v>
      </c>
      <c r="DN1494" t="s">
        <v>1883</v>
      </c>
      <c r="DO1494" t="s">
        <v>4405</v>
      </c>
      <c r="DP1494" t="b">
        <v>1</v>
      </c>
      <c r="DQ1494" t="b">
        <v>0</v>
      </c>
      <c r="DR1494" t="b">
        <v>0</v>
      </c>
      <c r="DS1494" t="b">
        <v>0</v>
      </c>
      <c r="DT1494" t="b">
        <v>0</v>
      </c>
      <c r="DU1494" t="b">
        <v>1</v>
      </c>
      <c r="DV1494" t="b">
        <v>0</v>
      </c>
      <c r="DW1494">
        <v>0</v>
      </c>
      <c r="DX1494" t="b">
        <v>0</v>
      </c>
      <c r="DY1494" t="b">
        <v>0</v>
      </c>
      <c r="DZ1494" t="b">
        <v>0</v>
      </c>
      <c r="EA1494" t="b">
        <v>0</v>
      </c>
      <c r="EB1494" t="b">
        <v>0</v>
      </c>
      <c r="EC1494" t="b">
        <v>0</v>
      </c>
      <c r="ED1494" t="b">
        <v>0</v>
      </c>
      <c r="EE1494" t="b">
        <v>1</v>
      </c>
      <c r="EF1494" t="b">
        <v>0</v>
      </c>
      <c r="EG1494" t="b" cm="1">
        <v>0</v>
      </c>
      <c r="EH1494" t="b">
        <v>0</v>
      </c>
      <c r="EI1494" t="b">
        <v>0</v>
      </c>
      <c r="EJ1494" t="b">
        <v>1</v>
      </c>
      <c r="EK1494" t="s">
        <v>1956</v>
      </c>
      <c r="EL1494">
        <v>1</v>
      </c>
      <c r="EM1494">
        <v>0</v>
      </c>
      <c r="EN1494" t="b">
        <v>1</v>
      </c>
    </row>
    <row r="1495" spans="1:144" ht="15.75">
      <c r="A1495"/>
      <c r="B1495" t="s">
        <v>4405</v>
      </c>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s="108" t="s">
        <v>43</v>
      </c>
      <c r="AP1495" t="s">
        <v>2868</v>
      </c>
      <c r="AQ1495">
        <v>197</v>
      </c>
      <c r="AR1495" t="s">
        <v>1547</v>
      </c>
      <c r="AS1495" t="s">
        <v>1547</v>
      </c>
      <c r="AT1495" t="e">
        <v>#N/A</v>
      </c>
      <c r="AU1495" t="s">
        <v>1547</v>
      </c>
      <c r="AV1495" t="s">
        <v>1744</v>
      </c>
      <c r="AW1495" t="s">
        <v>1744</v>
      </c>
      <c r="AX1495" t="s">
        <v>1740</v>
      </c>
      <c r="AY1495" t="s">
        <v>1744</v>
      </c>
      <c r="AZ1495" t="s">
        <v>1547</v>
      </c>
      <c r="BA1495" t="s">
        <v>1953</v>
      </c>
      <c r="BB1495" t="s">
        <v>1547</v>
      </c>
      <c r="BC1495" t="s">
        <v>1547</v>
      </c>
      <c r="BD1495" t="s">
        <v>1547</v>
      </c>
      <c r="BE1495" t="s">
        <v>4421</v>
      </c>
      <c r="BF1495">
        <v>1013</v>
      </c>
      <c r="BG1495">
        <v>1346</v>
      </c>
      <c r="BH1495">
        <v>0</v>
      </c>
      <c r="BI1495" t="s">
        <v>1547</v>
      </c>
      <c r="BJ1495">
        <v>0</v>
      </c>
      <c r="BK1495">
        <v>0</v>
      </c>
      <c r="BL1495">
        <v>2</v>
      </c>
      <c r="BM1495" t="s">
        <v>1739</v>
      </c>
      <c r="BN1495" t="s">
        <v>4422</v>
      </c>
      <c r="BO1495" t="s">
        <v>10331</v>
      </c>
      <c r="BP1495" t="e" cm="1">
        <v>#N/A</v>
      </c>
      <c r="BQ1495" t="s">
        <v>1547</v>
      </c>
      <c r="BR1495" t="s">
        <v>1954</v>
      </c>
      <c r="BS1495">
        <v>214</v>
      </c>
      <c r="BT1495" t="s">
        <v>8580</v>
      </c>
      <c r="BU1495" t="s">
        <v>16457</v>
      </c>
      <c r="BV1495">
        <v>0</v>
      </c>
      <c r="BW1495" t="s">
        <v>1744</v>
      </c>
      <c r="BX1495" t="s">
        <v>1744</v>
      </c>
      <c r="BY1495" t="s">
        <v>1744</v>
      </c>
      <c r="BZ1495" t="s">
        <v>1547</v>
      </c>
      <c r="CA1495" t="s">
        <v>1744</v>
      </c>
      <c r="CB1495" t="s">
        <v>1547</v>
      </c>
      <c r="CC1495"/>
      <c r="CD1495" t="s">
        <v>998</v>
      </c>
      <c r="CE1495">
        <v>0</v>
      </c>
      <c r="CF1495" t="s">
        <v>10358</v>
      </c>
      <c r="CG1495" t="s">
        <v>10359</v>
      </c>
      <c r="CH1495">
        <v>0</v>
      </c>
      <c r="CI1495" t="s">
        <v>1547</v>
      </c>
      <c r="CJ1495" t="s">
        <v>1547</v>
      </c>
      <c r="CK1495" t="s">
        <v>4405</v>
      </c>
      <c r="CL1495"/>
      <c r="CM1495"/>
      <c r="CN1495" t="s">
        <v>1547</v>
      </c>
      <c r="CO1495" t="s">
        <v>1547</v>
      </c>
      <c r="CP1495" t="s">
        <v>1547</v>
      </c>
      <c r="CQ1495" t="s">
        <v>1547</v>
      </c>
      <c r="CR1495" t="s">
        <v>1547</v>
      </c>
      <c r="CS1495">
        <v>0</v>
      </c>
      <c r="CT1495" t="s">
        <v>1547</v>
      </c>
      <c r="CU1495" t="s">
        <v>1547</v>
      </c>
      <c r="CV1495" t="s">
        <v>1547</v>
      </c>
      <c r="CW1495" t="s">
        <v>1547</v>
      </c>
      <c r="CX1495" t="s">
        <v>1547</v>
      </c>
      <c r="CY1495">
        <v>1493</v>
      </c>
      <c r="CZ1495" t="s">
        <v>11799</v>
      </c>
      <c r="DA1495" t="s">
        <v>1547</v>
      </c>
      <c r="DB1495" t="s">
        <v>1881</v>
      </c>
      <c r="DC1495" t="s">
        <v>1882</v>
      </c>
      <c r="DD1495" t="s">
        <v>1547</v>
      </c>
      <c r="DE1495" t="s">
        <v>1547</v>
      </c>
      <c r="DF1495">
        <v>0</v>
      </c>
      <c r="DG1495" t="s">
        <v>1547</v>
      </c>
      <c r="DH1495" t="s">
        <v>1547</v>
      </c>
      <c r="DI1495" t="s">
        <v>1892</v>
      </c>
      <c r="DJ1495" t="e">
        <v>#N/A</v>
      </c>
      <c r="DK1495"/>
      <c r="DL1495" t="s">
        <v>1892</v>
      </c>
      <c r="DM1495">
        <v>9</v>
      </c>
      <c r="DN1495" t="s">
        <v>1883</v>
      </c>
      <c r="DO1495" t="s">
        <v>4405</v>
      </c>
      <c r="DP1495" t="b">
        <v>1</v>
      </c>
      <c r="DQ1495" t="b">
        <v>0</v>
      </c>
      <c r="DR1495" t="b">
        <v>0</v>
      </c>
      <c r="DS1495" t="b">
        <v>0</v>
      </c>
      <c r="DT1495" t="b">
        <v>0</v>
      </c>
      <c r="DU1495" t="b">
        <v>1</v>
      </c>
      <c r="DV1495" t="b">
        <v>0</v>
      </c>
      <c r="DW1495">
        <v>0</v>
      </c>
      <c r="DX1495" t="b">
        <v>0</v>
      </c>
      <c r="DY1495" t="b">
        <v>0</v>
      </c>
      <c r="DZ1495" t="b">
        <v>0</v>
      </c>
      <c r="EA1495" t="b">
        <v>0</v>
      </c>
      <c r="EB1495" t="b">
        <v>0</v>
      </c>
      <c r="EC1495" t="b">
        <v>0</v>
      </c>
      <c r="ED1495" t="b">
        <v>0</v>
      </c>
      <c r="EE1495" t="b">
        <v>1</v>
      </c>
      <c r="EF1495" t="b">
        <v>0</v>
      </c>
      <c r="EG1495" t="b" cm="1">
        <v>0</v>
      </c>
      <c r="EH1495" t="b">
        <v>0</v>
      </c>
      <c r="EI1495" t="b">
        <v>0</v>
      </c>
      <c r="EJ1495" t="b">
        <v>1</v>
      </c>
      <c r="EK1495" t="s">
        <v>1956</v>
      </c>
      <c r="EL1495">
        <v>1</v>
      </c>
      <c r="EM1495">
        <v>0</v>
      </c>
      <c r="EN1495" t="b">
        <v>1</v>
      </c>
    </row>
    <row r="1496" spans="1:144" ht="15.75">
      <c r="A1496"/>
      <c r="B1496" t="s">
        <v>4405</v>
      </c>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s="108" t="s">
        <v>43</v>
      </c>
      <c r="AP1496" t="s">
        <v>2868</v>
      </c>
      <c r="AQ1496">
        <v>198</v>
      </c>
      <c r="AR1496" t="s">
        <v>1547</v>
      </c>
      <c r="AS1496" t="s">
        <v>1547</v>
      </c>
      <c r="AT1496" t="e">
        <v>#N/A</v>
      </c>
      <c r="AU1496" t="s">
        <v>1547</v>
      </c>
      <c r="AV1496" t="s">
        <v>1744</v>
      </c>
      <c r="AW1496" t="s">
        <v>1744</v>
      </c>
      <c r="AX1496" t="s">
        <v>1740</v>
      </c>
      <c r="AY1496" t="s">
        <v>1744</v>
      </c>
      <c r="AZ1496" t="s">
        <v>1547</v>
      </c>
      <c r="BA1496" t="s">
        <v>1953</v>
      </c>
      <c r="BB1496" t="s">
        <v>1547</v>
      </c>
      <c r="BC1496" t="s">
        <v>1547</v>
      </c>
      <c r="BD1496" t="s">
        <v>1547</v>
      </c>
      <c r="BE1496" t="s">
        <v>4421</v>
      </c>
      <c r="BF1496">
        <v>1013</v>
      </c>
      <c r="BG1496">
        <v>1346</v>
      </c>
      <c r="BH1496">
        <v>0</v>
      </c>
      <c r="BI1496" t="s">
        <v>1547</v>
      </c>
      <c r="BJ1496">
        <v>0</v>
      </c>
      <c r="BK1496">
        <v>0</v>
      </c>
      <c r="BL1496">
        <v>2</v>
      </c>
      <c r="BM1496" t="s">
        <v>1739</v>
      </c>
      <c r="BN1496" t="s">
        <v>4422</v>
      </c>
      <c r="BO1496" t="s">
        <v>10331</v>
      </c>
      <c r="BP1496" t="e" cm="1">
        <v>#N/A</v>
      </c>
      <c r="BQ1496" t="s">
        <v>1547</v>
      </c>
      <c r="BR1496" t="s">
        <v>1954</v>
      </c>
      <c r="BS1496">
        <v>215</v>
      </c>
      <c r="BT1496" t="s">
        <v>11425</v>
      </c>
      <c r="BU1496" t="s">
        <v>16458</v>
      </c>
      <c r="BV1496">
        <v>0</v>
      </c>
      <c r="BW1496" t="s">
        <v>1744</v>
      </c>
      <c r="BX1496" t="s">
        <v>1744</v>
      </c>
      <c r="BY1496" t="s">
        <v>1744</v>
      </c>
      <c r="BZ1496" t="s">
        <v>1547</v>
      </c>
      <c r="CA1496" t="s">
        <v>1744</v>
      </c>
      <c r="CB1496" t="s">
        <v>1547</v>
      </c>
      <c r="CC1496"/>
      <c r="CD1496" t="s">
        <v>998</v>
      </c>
      <c r="CE1496">
        <v>0</v>
      </c>
      <c r="CF1496" t="s">
        <v>10358</v>
      </c>
      <c r="CG1496" t="s">
        <v>10359</v>
      </c>
      <c r="CH1496">
        <v>0</v>
      </c>
      <c r="CI1496" t="s">
        <v>1547</v>
      </c>
      <c r="CJ1496" t="s">
        <v>1547</v>
      </c>
      <c r="CK1496" t="s">
        <v>4405</v>
      </c>
      <c r="CL1496"/>
      <c r="CM1496"/>
      <c r="CN1496" t="s">
        <v>1547</v>
      </c>
      <c r="CO1496" t="s">
        <v>1547</v>
      </c>
      <c r="CP1496" t="s">
        <v>1547</v>
      </c>
      <c r="CQ1496" t="s">
        <v>1547</v>
      </c>
      <c r="CR1496" t="s">
        <v>1547</v>
      </c>
      <c r="CS1496">
        <v>0</v>
      </c>
      <c r="CT1496" t="s">
        <v>1547</v>
      </c>
      <c r="CU1496" t="s">
        <v>1547</v>
      </c>
      <c r="CV1496" t="s">
        <v>1547</v>
      </c>
      <c r="CW1496" t="s">
        <v>1547</v>
      </c>
      <c r="CX1496" t="s">
        <v>1547</v>
      </c>
      <c r="CY1496">
        <v>1494</v>
      </c>
      <c r="CZ1496" t="s">
        <v>11800</v>
      </c>
      <c r="DA1496" t="s">
        <v>1547</v>
      </c>
      <c r="DB1496" t="s">
        <v>1881</v>
      </c>
      <c r="DC1496" t="s">
        <v>1882</v>
      </c>
      <c r="DD1496" t="s">
        <v>1547</v>
      </c>
      <c r="DE1496" t="s">
        <v>1547</v>
      </c>
      <c r="DF1496">
        <v>0</v>
      </c>
      <c r="DG1496" t="s">
        <v>1547</v>
      </c>
      <c r="DH1496" t="s">
        <v>1547</v>
      </c>
      <c r="DI1496" t="s">
        <v>1892</v>
      </c>
      <c r="DJ1496" t="e">
        <v>#N/A</v>
      </c>
      <c r="DK1496"/>
      <c r="DL1496" t="s">
        <v>1892</v>
      </c>
      <c r="DM1496">
        <v>9</v>
      </c>
      <c r="DN1496" t="s">
        <v>1883</v>
      </c>
      <c r="DO1496" t="s">
        <v>4405</v>
      </c>
      <c r="DP1496" t="b">
        <v>1</v>
      </c>
      <c r="DQ1496" t="b">
        <v>0</v>
      </c>
      <c r="DR1496" t="b">
        <v>0</v>
      </c>
      <c r="DS1496" t="b">
        <v>0</v>
      </c>
      <c r="DT1496" t="b">
        <v>0</v>
      </c>
      <c r="DU1496" t="b">
        <v>1</v>
      </c>
      <c r="DV1496" t="b">
        <v>0</v>
      </c>
      <c r="DW1496">
        <v>0</v>
      </c>
      <c r="DX1496" t="b">
        <v>0</v>
      </c>
      <c r="DY1496" t="b">
        <v>0</v>
      </c>
      <c r="DZ1496" t="b">
        <v>0</v>
      </c>
      <c r="EA1496" t="b">
        <v>0</v>
      </c>
      <c r="EB1496" t="b">
        <v>0</v>
      </c>
      <c r="EC1496" t="b">
        <v>0</v>
      </c>
      <c r="ED1496" t="b">
        <v>0</v>
      </c>
      <c r="EE1496" t="b">
        <v>1</v>
      </c>
      <c r="EF1496" t="b">
        <v>0</v>
      </c>
      <c r="EG1496" t="b" cm="1">
        <v>0</v>
      </c>
      <c r="EH1496" t="b">
        <v>0</v>
      </c>
      <c r="EI1496" t="b">
        <v>0</v>
      </c>
      <c r="EJ1496" t="b">
        <v>1</v>
      </c>
      <c r="EK1496" t="s">
        <v>1956</v>
      </c>
      <c r="EL1496">
        <v>1</v>
      </c>
      <c r="EM1496">
        <v>0</v>
      </c>
      <c r="EN1496" t="b">
        <v>1</v>
      </c>
    </row>
    <row r="1497" spans="1:144" ht="15.75">
      <c r="A1497"/>
      <c r="B1497" t="s">
        <v>1564</v>
      </c>
      <c r="C1497" t="s">
        <v>4682</v>
      </c>
      <c r="D1497" t="s">
        <v>4424</v>
      </c>
      <c r="E1497" t="s">
        <v>4425</v>
      </c>
      <c r="F1497"/>
      <c r="G1497" t="s">
        <v>4424</v>
      </c>
      <c r="H1497" t="s">
        <v>4424</v>
      </c>
      <c r="I1497" t="s">
        <v>1244</v>
      </c>
      <c r="J1497"/>
      <c r="K1497"/>
      <c r="L1497" t="s">
        <v>1743</v>
      </c>
      <c r="M1497" t="s">
        <v>902</v>
      </c>
      <c r="N1497"/>
      <c r="O1497" t="s">
        <v>4735</v>
      </c>
      <c r="P1497" t="s">
        <v>1564</v>
      </c>
      <c r="Q1497" t="s">
        <v>4364</v>
      </c>
      <c r="R1497" t="s">
        <v>4365</v>
      </c>
      <c r="S1497"/>
      <c r="T1497"/>
      <c r="U1497" t="s">
        <v>13745</v>
      </c>
      <c r="V1497"/>
      <c r="W1497"/>
      <c r="X1497"/>
      <c r="Y1497"/>
      <c r="Z1497"/>
      <c r="AA1497"/>
      <c r="AB1497"/>
      <c r="AC1497"/>
      <c r="AD1497"/>
      <c r="AE1497"/>
      <c r="AF1497"/>
      <c r="AG1497"/>
      <c r="AH1497"/>
      <c r="AI1497"/>
      <c r="AJ1497"/>
      <c r="AK1497"/>
      <c r="AL1497"/>
      <c r="AM1497"/>
      <c r="AN1497"/>
      <c r="AO1497" s="108" t="s">
        <v>43</v>
      </c>
      <c r="AP1497" t="s">
        <v>2869</v>
      </c>
      <c r="AQ1497">
        <v>2</v>
      </c>
      <c r="AR1497" t="e">
        <v>#N/A</v>
      </c>
      <c r="AS1497" t="s">
        <v>4682</v>
      </c>
      <c r="AT1497" t="e">
        <v>#N/A</v>
      </c>
      <c r="AU1497" t="s">
        <v>4425</v>
      </c>
      <c r="AV1497" t="s">
        <v>10362</v>
      </c>
      <c r="AW1497" t="s">
        <v>1744</v>
      </c>
      <c r="AX1497" t="s">
        <v>1740</v>
      </c>
      <c r="AY1497" t="s">
        <v>10363</v>
      </c>
      <c r="AZ1497" t="s">
        <v>4364</v>
      </c>
      <c r="BA1497" t="s">
        <v>10364</v>
      </c>
      <c r="BB1497" t="s">
        <v>1244</v>
      </c>
      <c r="BC1497" t="s">
        <v>1743</v>
      </c>
      <c r="BD1497" t="s">
        <v>10365</v>
      </c>
      <c r="BE1497" t="s">
        <v>4424</v>
      </c>
      <c r="BF1497">
        <v>1497</v>
      </c>
      <c r="BG1497">
        <v>0</v>
      </c>
      <c r="BH1497">
        <v>0</v>
      </c>
      <c r="BI1497" t="s">
        <v>1547</v>
      </c>
      <c r="BJ1497">
        <v>0</v>
      </c>
      <c r="BK1497">
        <v>0</v>
      </c>
      <c r="BL1497">
        <v>0</v>
      </c>
      <c r="BM1497" t="s">
        <v>1547</v>
      </c>
      <c r="BN1497" t="s">
        <v>1547</v>
      </c>
      <c r="BO1497" t="s">
        <v>1547</v>
      </c>
      <c r="BP1497" t="s" cm="1">
        <v>1547</v>
      </c>
      <c r="BQ1497" t="s">
        <v>1547</v>
      </c>
      <c r="BR1497" t="s">
        <v>11956</v>
      </c>
      <c r="BS1497">
        <v>62</v>
      </c>
      <c r="BT1497" t="s">
        <v>5587</v>
      </c>
      <c r="BU1497" t="s">
        <v>16459</v>
      </c>
      <c r="BV1497" t="s">
        <v>4424</v>
      </c>
      <c r="BW1497" t="s">
        <v>10362</v>
      </c>
      <c r="BX1497" t="s">
        <v>10363</v>
      </c>
      <c r="BY1497" t="s">
        <v>1744</v>
      </c>
      <c r="BZ1497" t="s">
        <v>1547</v>
      </c>
      <c r="CA1497" t="s">
        <v>1744</v>
      </c>
      <c r="CB1497" t="s">
        <v>902</v>
      </c>
      <c r="CC1497"/>
      <c r="CD1497" t="s">
        <v>998</v>
      </c>
      <c r="CE1497" t="s">
        <v>1244</v>
      </c>
      <c r="CF1497" t="s">
        <v>4425</v>
      </c>
      <c r="CG1497" t="s">
        <v>10362</v>
      </c>
      <c r="CH1497" t="s">
        <v>1244</v>
      </c>
      <c r="CI1497" t="s">
        <v>1547</v>
      </c>
      <c r="CJ1497" t="s">
        <v>4365</v>
      </c>
      <c r="CK1497" t="s">
        <v>1564</v>
      </c>
      <c r="CL1497"/>
      <c r="CM1497"/>
      <c r="CN1497" t="s">
        <v>13745</v>
      </c>
      <c r="CO1497" t="s">
        <v>1547</v>
      </c>
      <c r="CP1497" t="s">
        <v>13745</v>
      </c>
      <c r="CQ1497" t="s">
        <v>1547</v>
      </c>
      <c r="CR1497" t="s">
        <v>1547</v>
      </c>
      <c r="CS1497">
        <v>9</v>
      </c>
      <c r="CT1497" t="s">
        <v>11956</v>
      </c>
      <c r="CU1497" t="s">
        <v>11956</v>
      </c>
      <c r="CV1497" t="s">
        <v>11956</v>
      </c>
      <c r="CW1497" t="s">
        <v>1547</v>
      </c>
      <c r="CX1497" t="s">
        <v>1547</v>
      </c>
      <c r="CY1497">
        <v>1495</v>
      </c>
      <c r="CZ1497" t="s">
        <v>11801</v>
      </c>
      <c r="DA1497" t="s">
        <v>1547</v>
      </c>
      <c r="DB1497" t="s">
        <v>1881</v>
      </c>
      <c r="DC1497" t="s">
        <v>1882</v>
      </c>
      <c r="DD1497" t="s">
        <v>4425</v>
      </c>
      <c r="DE1497" t="s">
        <v>4364</v>
      </c>
      <c r="DF1497" t="s">
        <v>4424</v>
      </c>
      <c r="DG1497" t="s">
        <v>1547</v>
      </c>
      <c r="DH1497" t="s">
        <v>1547</v>
      </c>
      <c r="DI1497" t="s">
        <v>1892</v>
      </c>
      <c r="DJ1497" t="e">
        <v>#N/A</v>
      </c>
      <c r="DK1497"/>
      <c r="DL1497" t="s">
        <v>1892</v>
      </c>
      <c r="DM1497">
        <v>9</v>
      </c>
      <c r="DN1497" t="s">
        <v>1883</v>
      </c>
      <c r="DO1497" t="s">
        <v>1564</v>
      </c>
      <c r="DP1497" t="b">
        <v>1</v>
      </c>
      <c r="DQ1497" t="b">
        <v>0</v>
      </c>
      <c r="DR1497" t="b">
        <v>1</v>
      </c>
      <c r="DS1497" t="b">
        <v>0</v>
      </c>
      <c r="DT1497" t="b">
        <v>0</v>
      </c>
      <c r="DU1497" t="b">
        <v>0</v>
      </c>
      <c r="DV1497" t="b">
        <v>1</v>
      </c>
      <c r="DW1497">
        <v>0</v>
      </c>
      <c r="DX1497" t="b">
        <v>0</v>
      </c>
      <c r="DY1497" t="b">
        <v>0</v>
      </c>
      <c r="DZ1497" t="b">
        <v>0</v>
      </c>
      <c r="EA1497" t="b">
        <v>0</v>
      </c>
      <c r="EB1497" t="b">
        <v>0</v>
      </c>
      <c r="EC1497" t="b">
        <v>0</v>
      </c>
      <c r="ED1497" t="b">
        <v>0</v>
      </c>
      <c r="EE1497" t="b">
        <v>0</v>
      </c>
      <c r="EF1497" t="b">
        <v>0</v>
      </c>
      <c r="EG1497" t="b" cm="1">
        <v>0</v>
      </c>
      <c r="EH1497" t="b">
        <v>0</v>
      </c>
      <c r="EI1497" t="b">
        <v>0</v>
      </c>
      <c r="EJ1497" t="b">
        <v>0</v>
      </c>
      <c r="EK1497" t="s">
        <v>1547</v>
      </c>
      <c r="EL1497">
        <v>0</v>
      </c>
      <c r="EM1497">
        <v>26</v>
      </c>
      <c r="EN1497" t="b">
        <v>0</v>
      </c>
    </row>
    <row r="1498" spans="1:144" ht="15.75">
      <c r="A1498"/>
      <c r="B1498" t="s">
        <v>1564</v>
      </c>
      <c r="C1498" t="s">
        <v>4682</v>
      </c>
      <c r="D1498" t="s">
        <v>13652</v>
      </c>
      <c r="E1498" t="s">
        <v>13653</v>
      </c>
      <c r="F1498"/>
      <c r="G1498" t="s">
        <v>4426</v>
      </c>
      <c r="H1498" t="s">
        <v>4427</v>
      </c>
      <c r="I1498" t="s">
        <v>2799</v>
      </c>
      <c r="J1498"/>
      <c r="K1498"/>
      <c r="L1498" t="s">
        <v>1743</v>
      </c>
      <c r="M1498" t="s">
        <v>1784</v>
      </c>
      <c r="N1498" t="s">
        <v>4736</v>
      </c>
      <c r="O1498" t="s">
        <v>4735</v>
      </c>
      <c r="P1498" t="s">
        <v>1564</v>
      </c>
      <c r="Q1498" t="s">
        <v>4364</v>
      </c>
      <c r="R1498" t="s">
        <v>4365</v>
      </c>
      <c r="S1498"/>
      <c r="T1498"/>
      <c r="U1498" t="s">
        <v>13745</v>
      </c>
      <c r="V1498" t="s">
        <v>13655</v>
      </c>
      <c r="W1498"/>
      <c r="X1498"/>
      <c r="Y1498"/>
      <c r="Z1498"/>
      <c r="AA1498"/>
      <c r="AB1498"/>
      <c r="AC1498"/>
      <c r="AD1498"/>
      <c r="AE1498"/>
      <c r="AF1498"/>
      <c r="AG1498"/>
      <c r="AH1498"/>
      <c r="AI1498"/>
      <c r="AJ1498"/>
      <c r="AK1498"/>
      <c r="AL1498"/>
      <c r="AM1498"/>
      <c r="AN1498"/>
      <c r="AO1498" s="108" t="s">
        <v>43</v>
      </c>
      <c r="AP1498" t="s">
        <v>2869</v>
      </c>
      <c r="AQ1498">
        <v>3</v>
      </c>
      <c r="AR1498" t="e">
        <v>#N/A</v>
      </c>
      <c r="AS1498" t="s">
        <v>4682</v>
      </c>
      <c r="AT1498" t="e">
        <v>#N/A</v>
      </c>
      <c r="AU1498" t="s">
        <v>13653</v>
      </c>
      <c r="AV1498" t="s">
        <v>14258</v>
      </c>
      <c r="AW1498" t="s">
        <v>1744</v>
      </c>
      <c r="AX1498" t="s">
        <v>1740</v>
      </c>
      <c r="AY1498" t="s">
        <v>10367</v>
      </c>
      <c r="AZ1498" t="s">
        <v>4364</v>
      </c>
      <c r="BA1498" t="s">
        <v>14260</v>
      </c>
      <c r="BB1498" t="s">
        <v>2799</v>
      </c>
      <c r="BC1498" t="s">
        <v>1743</v>
      </c>
      <c r="BD1498" t="s">
        <v>14821</v>
      </c>
      <c r="BE1498" t="s">
        <v>4424</v>
      </c>
      <c r="BF1498">
        <v>1173</v>
      </c>
      <c r="BG1498">
        <v>1497</v>
      </c>
      <c r="BH1498">
        <v>0</v>
      </c>
      <c r="BI1498" t="s">
        <v>1547</v>
      </c>
      <c r="BJ1498">
        <v>0</v>
      </c>
      <c r="BK1498">
        <v>0</v>
      </c>
      <c r="BL1498">
        <v>1173</v>
      </c>
      <c r="BM1498" t="s">
        <v>14263</v>
      </c>
      <c r="BN1498" t="s">
        <v>4425</v>
      </c>
      <c r="BO1498" t="s">
        <v>10362</v>
      </c>
      <c r="BP1498" t="e" cm="1">
        <v>#N/A</v>
      </c>
      <c r="BQ1498" t="s">
        <v>1547</v>
      </c>
      <c r="BR1498" t="s">
        <v>11956</v>
      </c>
      <c r="BS1498">
        <v>63</v>
      </c>
      <c r="BT1498" t="s">
        <v>5599</v>
      </c>
      <c r="BU1498" t="s">
        <v>16460</v>
      </c>
      <c r="BV1498" t="s">
        <v>13652</v>
      </c>
      <c r="BW1498" t="s">
        <v>14258</v>
      </c>
      <c r="BX1498" t="s">
        <v>10368</v>
      </c>
      <c r="BY1498" t="s">
        <v>11958</v>
      </c>
      <c r="BZ1498" t="s">
        <v>1547</v>
      </c>
      <c r="CA1498" t="s">
        <v>1744</v>
      </c>
      <c r="CB1498" t="s">
        <v>1784</v>
      </c>
      <c r="CC1498"/>
      <c r="CD1498" t="s">
        <v>998</v>
      </c>
      <c r="CE1498" t="s">
        <v>2799</v>
      </c>
      <c r="CF1498" t="s">
        <v>14822</v>
      </c>
      <c r="CG1498" t="s">
        <v>14823</v>
      </c>
      <c r="CH1498" t="s">
        <v>2799</v>
      </c>
      <c r="CI1498" t="s">
        <v>1547</v>
      </c>
      <c r="CJ1498" t="s">
        <v>4365</v>
      </c>
      <c r="CK1498" t="s">
        <v>1564</v>
      </c>
      <c r="CL1498"/>
      <c r="CM1498"/>
      <c r="CN1498" t="s">
        <v>13745</v>
      </c>
      <c r="CO1498" t="s">
        <v>13655</v>
      </c>
      <c r="CP1498" t="s">
        <v>13745</v>
      </c>
      <c r="CQ1498" t="s">
        <v>13655</v>
      </c>
      <c r="CR1498" t="s">
        <v>1547</v>
      </c>
      <c r="CS1498">
        <v>9</v>
      </c>
      <c r="CT1498" t="s">
        <v>11956</v>
      </c>
      <c r="CU1498" t="s">
        <v>11956</v>
      </c>
      <c r="CV1498" t="s">
        <v>11956</v>
      </c>
      <c r="CW1498" t="s">
        <v>1547</v>
      </c>
      <c r="CX1498" t="s">
        <v>1547</v>
      </c>
      <c r="CY1498">
        <v>1496</v>
      </c>
      <c r="CZ1498" t="s">
        <v>11802</v>
      </c>
      <c r="DA1498" t="s">
        <v>1547</v>
      </c>
      <c r="DB1498" t="s">
        <v>1881</v>
      </c>
      <c r="DC1498" t="s">
        <v>1882</v>
      </c>
      <c r="DD1498" t="s">
        <v>13653</v>
      </c>
      <c r="DE1498" t="s">
        <v>4364</v>
      </c>
      <c r="DF1498" t="s">
        <v>4426</v>
      </c>
      <c r="DG1498" t="s">
        <v>1547</v>
      </c>
      <c r="DH1498" t="s">
        <v>1547</v>
      </c>
      <c r="DI1498" t="s">
        <v>1892</v>
      </c>
      <c r="DJ1498" t="e">
        <v>#N/A</v>
      </c>
      <c r="DK1498"/>
      <c r="DL1498" t="s">
        <v>1892</v>
      </c>
      <c r="DM1498">
        <v>9</v>
      </c>
      <c r="DN1498" t="s">
        <v>1883</v>
      </c>
      <c r="DO1498" t="s">
        <v>1564</v>
      </c>
      <c r="DP1498" t="b">
        <v>1</v>
      </c>
      <c r="DQ1498" t="b">
        <v>0</v>
      </c>
      <c r="DR1498" t="b">
        <v>0</v>
      </c>
      <c r="DS1498" t="b">
        <v>0</v>
      </c>
      <c r="DT1498" t="b">
        <v>0</v>
      </c>
      <c r="DU1498" t="b">
        <v>0</v>
      </c>
      <c r="DV1498" t="b">
        <v>0</v>
      </c>
      <c r="DW1498">
        <v>0</v>
      </c>
      <c r="DX1498" t="b">
        <v>0</v>
      </c>
      <c r="DY1498" t="b">
        <v>0</v>
      </c>
      <c r="DZ1498" t="b">
        <v>0</v>
      </c>
      <c r="EA1498" t="b">
        <v>0</v>
      </c>
      <c r="EB1498" t="b">
        <v>0</v>
      </c>
      <c r="EC1498" t="b">
        <v>0</v>
      </c>
      <c r="ED1498" t="b">
        <v>0</v>
      </c>
      <c r="EE1498" t="b">
        <v>0</v>
      </c>
      <c r="EF1498" t="b">
        <v>0</v>
      </c>
      <c r="EG1498" t="b" cm="1">
        <v>0</v>
      </c>
      <c r="EH1498" t="b">
        <v>0</v>
      </c>
      <c r="EI1498" t="b">
        <v>0</v>
      </c>
      <c r="EJ1498" t="b">
        <v>0</v>
      </c>
      <c r="EK1498" t="s">
        <v>1547</v>
      </c>
      <c r="EL1498">
        <v>0</v>
      </c>
      <c r="EM1498">
        <v>19</v>
      </c>
      <c r="EN1498" t="b">
        <v>0</v>
      </c>
    </row>
    <row r="1499" spans="1:144" ht="15.75">
      <c r="A1499"/>
      <c r="B1499" t="s">
        <v>1564</v>
      </c>
      <c r="C1499" t="s">
        <v>4682</v>
      </c>
      <c r="D1499" t="s">
        <v>1249</v>
      </c>
      <c r="E1499" t="s">
        <v>1248</v>
      </c>
      <c r="F1499"/>
      <c r="G1499" t="s">
        <v>1249</v>
      </c>
      <c r="H1499" t="s">
        <v>4428</v>
      </c>
      <c r="I1499" t="s">
        <v>2799</v>
      </c>
      <c r="J1499"/>
      <c r="K1499"/>
      <c r="L1499" t="s">
        <v>1743</v>
      </c>
      <c r="M1499" t="s">
        <v>1754</v>
      </c>
      <c r="N1499" t="s">
        <v>4369</v>
      </c>
      <c r="O1499" t="s">
        <v>4735</v>
      </c>
      <c r="P1499" t="s">
        <v>1564</v>
      </c>
      <c r="Q1499" t="s">
        <v>4364</v>
      </c>
      <c r="R1499" t="s">
        <v>4365</v>
      </c>
      <c r="S1499"/>
      <c r="T1499"/>
      <c r="U1499" t="s">
        <v>13745</v>
      </c>
      <c r="V1499" t="s">
        <v>13126</v>
      </c>
      <c r="W1499"/>
      <c r="X1499"/>
      <c r="Y1499"/>
      <c r="Z1499"/>
      <c r="AA1499"/>
      <c r="AB1499"/>
      <c r="AC1499"/>
      <c r="AD1499"/>
      <c r="AE1499"/>
      <c r="AF1499"/>
      <c r="AG1499"/>
      <c r="AH1499"/>
      <c r="AI1499"/>
      <c r="AJ1499"/>
      <c r="AK1499"/>
      <c r="AL1499"/>
      <c r="AM1499"/>
      <c r="AN1499"/>
      <c r="AO1499" s="108" t="s">
        <v>43</v>
      </c>
      <c r="AP1499" t="s">
        <v>2869</v>
      </c>
      <c r="AQ1499">
        <v>4</v>
      </c>
      <c r="AR1499" t="e">
        <v>#N/A</v>
      </c>
      <c r="AS1499" t="s">
        <v>4682</v>
      </c>
      <c r="AT1499" t="e">
        <v>#N/A</v>
      </c>
      <c r="AU1499" t="s">
        <v>1248</v>
      </c>
      <c r="AV1499" t="s">
        <v>1751</v>
      </c>
      <c r="AW1499" t="s">
        <v>1744</v>
      </c>
      <c r="AX1499" t="s">
        <v>1740</v>
      </c>
      <c r="AY1499" t="s">
        <v>1752</v>
      </c>
      <c r="AZ1499" t="s">
        <v>4364</v>
      </c>
      <c r="BA1499" t="s">
        <v>1896</v>
      </c>
      <c r="BB1499" t="s">
        <v>2799</v>
      </c>
      <c r="BC1499" t="s">
        <v>1743</v>
      </c>
      <c r="BD1499" t="s">
        <v>5682</v>
      </c>
      <c r="BE1499" t="s">
        <v>4424</v>
      </c>
      <c r="BF1499">
        <v>4</v>
      </c>
      <c r="BG1499">
        <v>1497</v>
      </c>
      <c r="BH1499">
        <v>0</v>
      </c>
      <c r="BI1499" t="s">
        <v>1547</v>
      </c>
      <c r="BJ1499">
        <v>0</v>
      </c>
      <c r="BK1499">
        <v>0</v>
      </c>
      <c r="BL1499">
        <v>4</v>
      </c>
      <c r="BM1499" t="s">
        <v>1750</v>
      </c>
      <c r="BN1499" t="s">
        <v>4425</v>
      </c>
      <c r="BO1499" t="s">
        <v>10362</v>
      </c>
      <c r="BP1499" t="e" cm="1">
        <v>#N/A</v>
      </c>
      <c r="BQ1499" t="s">
        <v>1547</v>
      </c>
      <c r="BR1499" t="s">
        <v>11956</v>
      </c>
      <c r="BS1499">
        <v>64</v>
      </c>
      <c r="BT1499" t="s">
        <v>5610</v>
      </c>
      <c r="BU1499" t="s">
        <v>16461</v>
      </c>
      <c r="BV1499" t="s">
        <v>1249</v>
      </c>
      <c r="BW1499" t="s">
        <v>1751</v>
      </c>
      <c r="BX1499" t="s">
        <v>10370</v>
      </c>
      <c r="BY1499" t="s">
        <v>10117</v>
      </c>
      <c r="BZ1499" t="s">
        <v>1547</v>
      </c>
      <c r="CA1499" t="s">
        <v>1744</v>
      </c>
      <c r="CB1499" t="s">
        <v>1754</v>
      </c>
      <c r="CC1499"/>
      <c r="CD1499" t="s">
        <v>998</v>
      </c>
      <c r="CE1499" t="s">
        <v>2799</v>
      </c>
      <c r="CF1499" t="s">
        <v>11960</v>
      </c>
      <c r="CG1499" t="s">
        <v>11961</v>
      </c>
      <c r="CH1499" t="s">
        <v>2799</v>
      </c>
      <c r="CI1499" t="s">
        <v>1547</v>
      </c>
      <c r="CJ1499" t="s">
        <v>4365</v>
      </c>
      <c r="CK1499" t="s">
        <v>1564</v>
      </c>
      <c r="CL1499"/>
      <c r="CM1499"/>
      <c r="CN1499" t="s">
        <v>13745</v>
      </c>
      <c r="CO1499" t="s">
        <v>13126</v>
      </c>
      <c r="CP1499" t="s">
        <v>13745</v>
      </c>
      <c r="CQ1499" t="s">
        <v>13126</v>
      </c>
      <c r="CR1499" t="s">
        <v>1547</v>
      </c>
      <c r="CS1499">
        <v>9</v>
      </c>
      <c r="CT1499" t="s">
        <v>11956</v>
      </c>
      <c r="CU1499" t="s">
        <v>11956</v>
      </c>
      <c r="CV1499" t="s">
        <v>1547</v>
      </c>
      <c r="CW1499" t="s">
        <v>1547</v>
      </c>
      <c r="CX1499" t="s">
        <v>1547</v>
      </c>
      <c r="CY1499">
        <v>1497</v>
      </c>
      <c r="CZ1499" t="s">
        <v>11803</v>
      </c>
      <c r="DA1499" t="s">
        <v>1547</v>
      </c>
      <c r="DB1499" t="s">
        <v>1881</v>
      </c>
      <c r="DC1499" t="s">
        <v>1882</v>
      </c>
      <c r="DD1499" t="s">
        <v>1248</v>
      </c>
      <c r="DE1499" t="s">
        <v>4364</v>
      </c>
      <c r="DF1499" t="s">
        <v>1249</v>
      </c>
      <c r="DG1499" t="s">
        <v>1547</v>
      </c>
      <c r="DH1499" t="s">
        <v>1547</v>
      </c>
      <c r="DI1499" t="s">
        <v>1892</v>
      </c>
      <c r="DJ1499" t="e">
        <v>#N/A</v>
      </c>
      <c r="DK1499"/>
      <c r="DL1499" t="s">
        <v>1892</v>
      </c>
      <c r="DM1499">
        <v>9</v>
      </c>
      <c r="DN1499" t="s">
        <v>1883</v>
      </c>
      <c r="DO1499" t="s">
        <v>1564</v>
      </c>
      <c r="DP1499" t="b">
        <v>1</v>
      </c>
      <c r="DQ1499" t="b">
        <v>0</v>
      </c>
      <c r="DR1499" t="b">
        <v>0</v>
      </c>
      <c r="DS1499" t="b">
        <v>0</v>
      </c>
      <c r="DT1499" t="b">
        <v>0</v>
      </c>
      <c r="DU1499" t="b">
        <v>0</v>
      </c>
      <c r="DV1499" t="b">
        <v>0</v>
      </c>
      <c r="DW1499">
        <v>0</v>
      </c>
      <c r="DX1499" t="b">
        <v>0</v>
      </c>
      <c r="DY1499" t="b">
        <v>0</v>
      </c>
      <c r="DZ1499" t="b">
        <v>0</v>
      </c>
      <c r="EA1499" t="b">
        <v>0</v>
      </c>
      <c r="EB1499" t="b">
        <v>0</v>
      </c>
      <c r="EC1499" t="b">
        <v>0</v>
      </c>
      <c r="ED1499" t="b">
        <v>0</v>
      </c>
      <c r="EE1499" t="b">
        <v>0</v>
      </c>
      <c r="EF1499" t="b">
        <v>0</v>
      </c>
      <c r="EG1499" t="b" cm="1">
        <v>0</v>
      </c>
      <c r="EH1499" t="b">
        <v>0</v>
      </c>
      <c r="EI1499" t="b">
        <v>0</v>
      </c>
      <c r="EJ1499" t="b">
        <v>0</v>
      </c>
      <c r="EK1499" t="s">
        <v>1547</v>
      </c>
      <c r="EL1499">
        <v>0</v>
      </c>
      <c r="EM1499">
        <v>7</v>
      </c>
      <c r="EN1499" t="b">
        <v>0</v>
      </c>
    </row>
    <row r="1500" spans="1:144" ht="15.75">
      <c r="A1500"/>
      <c r="B1500" t="s">
        <v>1564</v>
      </c>
      <c r="C1500" t="s">
        <v>4682</v>
      </c>
      <c r="D1500" t="s">
        <v>1254</v>
      </c>
      <c r="E1500" t="s">
        <v>1253</v>
      </c>
      <c r="F1500"/>
      <c r="G1500" t="s">
        <v>1254</v>
      </c>
      <c r="H1500" t="s">
        <v>1946</v>
      </c>
      <c r="I1500" t="s">
        <v>2799</v>
      </c>
      <c r="J1500"/>
      <c r="K1500"/>
      <c r="L1500" t="s">
        <v>1743</v>
      </c>
      <c r="M1500" t="s">
        <v>1754</v>
      </c>
      <c r="N1500" t="s">
        <v>1946</v>
      </c>
      <c r="O1500" t="s">
        <v>4735</v>
      </c>
      <c r="P1500" t="s">
        <v>1564</v>
      </c>
      <c r="Q1500" t="s">
        <v>4364</v>
      </c>
      <c r="R1500" t="s">
        <v>4365</v>
      </c>
      <c r="S1500"/>
      <c r="T1500"/>
      <c r="U1500" t="s">
        <v>13745</v>
      </c>
      <c r="V1500" t="s">
        <v>4373</v>
      </c>
      <c r="W1500"/>
      <c r="X1500"/>
      <c r="Y1500"/>
      <c r="Z1500"/>
      <c r="AA1500"/>
      <c r="AB1500"/>
      <c r="AC1500"/>
      <c r="AD1500"/>
      <c r="AE1500"/>
      <c r="AF1500"/>
      <c r="AG1500"/>
      <c r="AH1500"/>
      <c r="AI1500"/>
      <c r="AJ1500"/>
      <c r="AK1500"/>
      <c r="AL1500"/>
      <c r="AM1500"/>
      <c r="AN1500"/>
      <c r="AO1500" s="108" t="s">
        <v>43</v>
      </c>
      <c r="AP1500" t="s">
        <v>2869</v>
      </c>
      <c r="AQ1500">
        <v>5</v>
      </c>
      <c r="AR1500" t="e">
        <v>#N/A</v>
      </c>
      <c r="AS1500" t="s">
        <v>4682</v>
      </c>
      <c r="AT1500" t="e">
        <v>#N/A</v>
      </c>
      <c r="AU1500" t="s">
        <v>1253</v>
      </c>
      <c r="AV1500" t="s">
        <v>1766</v>
      </c>
      <c r="AW1500" t="s">
        <v>1744</v>
      </c>
      <c r="AX1500" t="s">
        <v>1740</v>
      </c>
      <c r="AY1500" t="s">
        <v>1793</v>
      </c>
      <c r="AZ1500" t="s">
        <v>4364</v>
      </c>
      <c r="BA1500" t="s">
        <v>1913</v>
      </c>
      <c r="BB1500" t="s">
        <v>2799</v>
      </c>
      <c r="BC1500" t="s">
        <v>1743</v>
      </c>
      <c r="BD1500" t="s">
        <v>7254</v>
      </c>
      <c r="BE1500" t="s">
        <v>4424</v>
      </c>
      <c r="BF1500">
        <v>343</v>
      </c>
      <c r="BG1500">
        <v>1497</v>
      </c>
      <c r="BH1500">
        <v>0</v>
      </c>
      <c r="BI1500" t="s">
        <v>1547</v>
      </c>
      <c r="BJ1500">
        <v>0</v>
      </c>
      <c r="BK1500">
        <v>0</v>
      </c>
      <c r="BL1500">
        <v>515</v>
      </c>
      <c r="BM1500" t="s">
        <v>1770</v>
      </c>
      <c r="BN1500" t="s">
        <v>4425</v>
      </c>
      <c r="BO1500" t="s">
        <v>10362</v>
      </c>
      <c r="BP1500" t="e" cm="1">
        <v>#N/A</v>
      </c>
      <c r="BQ1500" t="s">
        <v>1547</v>
      </c>
      <c r="BR1500" t="s">
        <v>11956</v>
      </c>
      <c r="BS1500">
        <v>65</v>
      </c>
      <c r="BT1500" t="s">
        <v>5621</v>
      </c>
      <c r="BU1500" t="s">
        <v>16462</v>
      </c>
      <c r="BV1500" t="s">
        <v>1254</v>
      </c>
      <c r="BW1500" t="s">
        <v>1766</v>
      </c>
      <c r="BX1500" t="s">
        <v>1794</v>
      </c>
      <c r="BY1500" t="s">
        <v>1794</v>
      </c>
      <c r="BZ1500" t="s">
        <v>1547</v>
      </c>
      <c r="CA1500" t="s">
        <v>1744</v>
      </c>
      <c r="CB1500" t="s">
        <v>1754</v>
      </c>
      <c r="CC1500"/>
      <c r="CD1500" t="s">
        <v>998</v>
      </c>
      <c r="CE1500" t="s">
        <v>2799</v>
      </c>
      <c r="CF1500" t="s">
        <v>10372</v>
      </c>
      <c r="CG1500" t="s">
        <v>10373</v>
      </c>
      <c r="CH1500" t="s">
        <v>2799</v>
      </c>
      <c r="CI1500" t="s">
        <v>1547</v>
      </c>
      <c r="CJ1500" t="s">
        <v>4365</v>
      </c>
      <c r="CK1500" t="s">
        <v>1564</v>
      </c>
      <c r="CL1500"/>
      <c r="CM1500"/>
      <c r="CN1500" t="s">
        <v>13745</v>
      </c>
      <c r="CO1500" t="s">
        <v>4373</v>
      </c>
      <c r="CP1500" t="s">
        <v>13745</v>
      </c>
      <c r="CQ1500" t="s">
        <v>4373</v>
      </c>
      <c r="CR1500" t="s">
        <v>1547</v>
      </c>
      <c r="CS1500">
        <v>9</v>
      </c>
      <c r="CT1500" t="s">
        <v>11956</v>
      </c>
      <c r="CU1500" t="s">
        <v>11956</v>
      </c>
      <c r="CV1500" t="s">
        <v>1547</v>
      </c>
      <c r="CW1500" t="s">
        <v>1547</v>
      </c>
      <c r="CX1500" t="s">
        <v>1547</v>
      </c>
      <c r="CY1500">
        <v>1498</v>
      </c>
      <c r="CZ1500" t="s">
        <v>11804</v>
      </c>
      <c r="DA1500" t="s">
        <v>1547</v>
      </c>
      <c r="DB1500" t="s">
        <v>1881</v>
      </c>
      <c r="DC1500" t="s">
        <v>1882</v>
      </c>
      <c r="DD1500" t="s">
        <v>1253</v>
      </c>
      <c r="DE1500" t="s">
        <v>4364</v>
      </c>
      <c r="DF1500" t="s">
        <v>1254</v>
      </c>
      <c r="DG1500" t="s">
        <v>1547</v>
      </c>
      <c r="DH1500" t="s">
        <v>1547</v>
      </c>
      <c r="DI1500" t="s">
        <v>1892</v>
      </c>
      <c r="DJ1500" t="e">
        <v>#N/A</v>
      </c>
      <c r="DK1500"/>
      <c r="DL1500" t="s">
        <v>1892</v>
      </c>
      <c r="DM1500">
        <v>9</v>
      </c>
      <c r="DN1500" t="s">
        <v>1883</v>
      </c>
      <c r="DO1500" t="s">
        <v>1564</v>
      </c>
      <c r="DP1500" t="b">
        <v>1</v>
      </c>
      <c r="DQ1500" t="b">
        <v>0</v>
      </c>
      <c r="DR1500" t="b">
        <v>0</v>
      </c>
      <c r="DS1500" t="b">
        <v>0</v>
      </c>
      <c r="DT1500" t="b">
        <v>0</v>
      </c>
      <c r="DU1500" t="b">
        <v>0</v>
      </c>
      <c r="DV1500" t="b">
        <v>0</v>
      </c>
      <c r="DW1500">
        <v>0</v>
      </c>
      <c r="DX1500" t="b">
        <v>0</v>
      </c>
      <c r="DY1500" t="b">
        <v>0</v>
      </c>
      <c r="DZ1500" t="b">
        <v>0</v>
      </c>
      <c r="EA1500" t="b">
        <v>0</v>
      </c>
      <c r="EB1500" t="b">
        <v>0</v>
      </c>
      <c r="EC1500" t="b">
        <v>1</v>
      </c>
      <c r="ED1500" t="b">
        <v>0</v>
      </c>
      <c r="EE1500" t="b">
        <v>0</v>
      </c>
      <c r="EF1500" t="b">
        <v>0</v>
      </c>
      <c r="EG1500" t="b" cm="1">
        <v>0</v>
      </c>
      <c r="EH1500" t="b">
        <v>0</v>
      </c>
      <c r="EI1500" t="b">
        <v>0</v>
      </c>
      <c r="EJ1500" t="b">
        <v>1</v>
      </c>
      <c r="EK1500" t="s">
        <v>5327</v>
      </c>
      <c r="EL1500">
        <v>0</v>
      </c>
      <c r="EM1500">
        <v>7</v>
      </c>
      <c r="EN1500" t="b">
        <v>0</v>
      </c>
    </row>
    <row r="1501" spans="1:144" ht="15.75">
      <c r="A1501"/>
      <c r="B1501" t="s">
        <v>1564</v>
      </c>
      <c r="C1501" t="s">
        <v>4682</v>
      </c>
      <c r="D1501" t="s">
        <v>4307</v>
      </c>
      <c r="E1501" t="s">
        <v>4277</v>
      </c>
      <c r="F1501" t="s">
        <v>4140</v>
      </c>
      <c r="G1501" t="s">
        <v>4307</v>
      </c>
      <c r="H1501" t="s">
        <v>4307</v>
      </c>
      <c r="I1501" t="s">
        <v>2799</v>
      </c>
      <c r="J1501"/>
      <c r="K1501"/>
      <c r="L1501" t="s">
        <v>1743</v>
      </c>
      <c r="M1501" t="s">
        <v>1749</v>
      </c>
      <c r="N1501" t="s">
        <v>4375</v>
      </c>
      <c r="O1501" t="s">
        <v>4735</v>
      </c>
      <c r="P1501" t="s">
        <v>1564</v>
      </c>
      <c r="Q1501" t="s">
        <v>4364</v>
      </c>
      <c r="R1501" t="s">
        <v>4365</v>
      </c>
      <c r="S1501" t="s">
        <v>4374</v>
      </c>
      <c r="T1501"/>
      <c r="U1501" t="s">
        <v>13745</v>
      </c>
      <c r="V1501" t="s">
        <v>13278</v>
      </c>
      <c r="W1501"/>
      <c r="X1501"/>
      <c r="Y1501"/>
      <c r="Z1501"/>
      <c r="AA1501"/>
      <c r="AB1501"/>
      <c r="AC1501"/>
      <c r="AD1501"/>
      <c r="AE1501"/>
      <c r="AF1501"/>
      <c r="AG1501"/>
      <c r="AH1501"/>
      <c r="AI1501"/>
      <c r="AJ1501"/>
      <c r="AK1501"/>
      <c r="AL1501"/>
      <c r="AM1501"/>
      <c r="AN1501"/>
      <c r="AO1501" s="108" t="s">
        <v>43</v>
      </c>
      <c r="AP1501" t="s">
        <v>2869</v>
      </c>
      <c r="AQ1501">
        <v>6</v>
      </c>
      <c r="AR1501" t="e">
        <v>#N/A</v>
      </c>
      <c r="AS1501" t="s">
        <v>4682</v>
      </c>
      <c r="AT1501" t="e">
        <v>#N/A</v>
      </c>
      <c r="AU1501" t="s">
        <v>4277</v>
      </c>
      <c r="AV1501" t="s">
        <v>9895</v>
      </c>
      <c r="AW1501" t="s">
        <v>9470</v>
      </c>
      <c r="AX1501" t="s">
        <v>1740</v>
      </c>
      <c r="AY1501" t="s">
        <v>10126</v>
      </c>
      <c r="AZ1501" t="s">
        <v>4364</v>
      </c>
      <c r="BA1501" t="s">
        <v>9896</v>
      </c>
      <c r="BB1501" t="s">
        <v>2799</v>
      </c>
      <c r="BC1501" t="s">
        <v>1743</v>
      </c>
      <c r="BD1501" t="s">
        <v>10127</v>
      </c>
      <c r="BE1501" t="s">
        <v>4424</v>
      </c>
      <c r="BF1501">
        <v>345</v>
      </c>
      <c r="BG1501">
        <v>1497</v>
      </c>
      <c r="BH1501">
        <v>0</v>
      </c>
      <c r="BI1501" t="s">
        <v>1547</v>
      </c>
      <c r="BJ1501">
        <v>0</v>
      </c>
      <c r="BK1501">
        <v>0</v>
      </c>
      <c r="BL1501">
        <v>981</v>
      </c>
      <c r="BM1501" t="s">
        <v>9897</v>
      </c>
      <c r="BN1501" t="s">
        <v>4425</v>
      </c>
      <c r="BO1501" t="s">
        <v>10362</v>
      </c>
      <c r="BP1501" t="e" cm="1">
        <v>#N/A</v>
      </c>
      <c r="BQ1501" t="s">
        <v>1547</v>
      </c>
      <c r="BR1501" t="s">
        <v>11956</v>
      </c>
      <c r="BS1501">
        <v>66</v>
      </c>
      <c r="BT1501" t="s">
        <v>5632</v>
      </c>
      <c r="BU1501" t="s">
        <v>16463</v>
      </c>
      <c r="BV1501" t="s">
        <v>4307</v>
      </c>
      <c r="BW1501" t="s">
        <v>9895</v>
      </c>
      <c r="BX1501" t="s">
        <v>10126</v>
      </c>
      <c r="BY1501" t="s">
        <v>10129</v>
      </c>
      <c r="BZ1501" t="s">
        <v>1547</v>
      </c>
      <c r="CA1501" t="s">
        <v>1744</v>
      </c>
      <c r="CB1501" t="s">
        <v>1749</v>
      </c>
      <c r="CC1501"/>
      <c r="CD1501" t="s">
        <v>998</v>
      </c>
      <c r="CE1501" t="s">
        <v>2799</v>
      </c>
      <c r="CF1501" t="s">
        <v>10375</v>
      </c>
      <c r="CG1501" t="s">
        <v>10376</v>
      </c>
      <c r="CH1501" t="s">
        <v>2799</v>
      </c>
      <c r="CI1501" t="s">
        <v>1547</v>
      </c>
      <c r="CJ1501" t="s">
        <v>4365</v>
      </c>
      <c r="CK1501" t="s">
        <v>1564</v>
      </c>
      <c r="CL1501"/>
      <c r="CM1501"/>
      <c r="CN1501" t="s">
        <v>13745</v>
      </c>
      <c r="CO1501" t="s">
        <v>13278</v>
      </c>
      <c r="CP1501" t="s">
        <v>13745</v>
      </c>
      <c r="CQ1501" t="s">
        <v>13278</v>
      </c>
      <c r="CR1501" t="s">
        <v>1547</v>
      </c>
      <c r="CS1501">
        <v>9</v>
      </c>
      <c r="CT1501" t="s">
        <v>11956</v>
      </c>
      <c r="CU1501" t="s">
        <v>11956</v>
      </c>
      <c r="CV1501" t="s">
        <v>1547</v>
      </c>
      <c r="CW1501" t="s">
        <v>1547</v>
      </c>
      <c r="CX1501" t="s">
        <v>1547</v>
      </c>
      <c r="CY1501">
        <v>1499</v>
      </c>
      <c r="CZ1501" t="s">
        <v>11805</v>
      </c>
      <c r="DA1501" t="s">
        <v>1547</v>
      </c>
      <c r="DB1501" t="s">
        <v>1881</v>
      </c>
      <c r="DC1501" t="s">
        <v>1882</v>
      </c>
      <c r="DD1501" t="s">
        <v>4277</v>
      </c>
      <c r="DE1501" t="s">
        <v>4364</v>
      </c>
      <c r="DF1501" t="s">
        <v>4307</v>
      </c>
      <c r="DG1501" t="s">
        <v>1547</v>
      </c>
      <c r="DH1501" t="s">
        <v>1547</v>
      </c>
      <c r="DI1501" t="s">
        <v>1892</v>
      </c>
      <c r="DJ1501" t="e">
        <v>#N/A</v>
      </c>
      <c r="DK1501"/>
      <c r="DL1501" t="s">
        <v>11297</v>
      </c>
      <c r="DM1501">
        <v>9</v>
      </c>
      <c r="DN1501" t="s">
        <v>1883</v>
      </c>
      <c r="DO1501" t="s">
        <v>1564</v>
      </c>
      <c r="DP1501" t="b">
        <v>1</v>
      </c>
      <c r="DQ1501" t="b">
        <v>0</v>
      </c>
      <c r="DR1501" t="b">
        <v>0</v>
      </c>
      <c r="DS1501" t="b">
        <v>0</v>
      </c>
      <c r="DT1501" t="b">
        <v>0</v>
      </c>
      <c r="DU1501" t="b">
        <v>0</v>
      </c>
      <c r="DV1501" t="b">
        <v>0</v>
      </c>
      <c r="DW1501">
        <v>0</v>
      </c>
      <c r="DX1501" t="b">
        <v>0</v>
      </c>
      <c r="DY1501" t="b">
        <v>0</v>
      </c>
      <c r="DZ1501" t="b">
        <v>0</v>
      </c>
      <c r="EA1501" t="b">
        <v>0</v>
      </c>
      <c r="EB1501" t="b">
        <v>0</v>
      </c>
      <c r="EC1501" t="b">
        <v>1</v>
      </c>
      <c r="ED1501" t="b">
        <v>0</v>
      </c>
      <c r="EE1501" t="b">
        <v>0</v>
      </c>
      <c r="EF1501" t="b">
        <v>0</v>
      </c>
      <c r="EG1501" t="b" cm="1">
        <v>0</v>
      </c>
      <c r="EH1501" t="b">
        <v>0</v>
      </c>
      <c r="EI1501" t="b">
        <v>0</v>
      </c>
      <c r="EJ1501" t="b">
        <v>1</v>
      </c>
      <c r="EK1501" t="s">
        <v>5327</v>
      </c>
      <c r="EL1501">
        <v>0</v>
      </c>
      <c r="EM1501">
        <v>17</v>
      </c>
      <c r="EN1501" t="b">
        <v>0</v>
      </c>
    </row>
    <row r="1502" spans="1:144" ht="15.75">
      <c r="A1502"/>
      <c r="B1502" t="s">
        <v>1564</v>
      </c>
      <c r="C1502" t="s">
        <v>4682</v>
      </c>
      <c r="D1502" t="s">
        <v>3605</v>
      </c>
      <c r="E1502" t="s">
        <v>3606</v>
      </c>
      <c r="F1502" t="s">
        <v>4376</v>
      </c>
      <c r="G1502" t="s">
        <v>3605</v>
      </c>
      <c r="H1502" t="s">
        <v>3605</v>
      </c>
      <c r="I1502" t="s">
        <v>2799</v>
      </c>
      <c r="J1502"/>
      <c r="K1502"/>
      <c r="L1502" t="s">
        <v>1743</v>
      </c>
      <c r="M1502" t="s">
        <v>1754</v>
      </c>
      <c r="N1502" t="s">
        <v>4377</v>
      </c>
      <c r="O1502" t="s">
        <v>4735</v>
      </c>
      <c r="P1502" t="s">
        <v>1564</v>
      </c>
      <c r="Q1502" t="s">
        <v>4364</v>
      </c>
      <c r="R1502" t="s">
        <v>4365</v>
      </c>
      <c r="S1502"/>
      <c r="T1502"/>
      <c r="U1502" t="s">
        <v>13745</v>
      </c>
      <c r="V1502" t="s">
        <v>13400</v>
      </c>
      <c r="W1502"/>
      <c r="X1502"/>
      <c r="Y1502"/>
      <c r="Z1502"/>
      <c r="AA1502"/>
      <c r="AB1502"/>
      <c r="AC1502"/>
      <c r="AD1502"/>
      <c r="AE1502"/>
      <c r="AF1502"/>
      <c r="AG1502"/>
      <c r="AH1502"/>
      <c r="AI1502"/>
      <c r="AJ1502"/>
      <c r="AK1502"/>
      <c r="AL1502"/>
      <c r="AM1502"/>
      <c r="AN1502"/>
      <c r="AO1502" s="108" t="s">
        <v>43</v>
      </c>
      <c r="AP1502" t="s">
        <v>2869</v>
      </c>
      <c r="AQ1502">
        <v>7</v>
      </c>
      <c r="AR1502" t="e">
        <v>#N/A</v>
      </c>
      <c r="AS1502" t="s">
        <v>4682</v>
      </c>
      <c r="AT1502" t="e">
        <v>#N/A</v>
      </c>
      <c r="AU1502" t="s">
        <v>3606</v>
      </c>
      <c r="AV1502" t="s">
        <v>7326</v>
      </c>
      <c r="AW1502" t="s">
        <v>10133</v>
      </c>
      <c r="AX1502" t="s">
        <v>1740</v>
      </c>
      <c r="AY1502" t="s">
        <v>7796</v>
      </c>
      <c r="AZ1502" t="s">
        <v>4364</v>
      </c>
      <c r="BA1502" t="s">
        <v>7329</v>
      </c>
      <c r="BB1502" t="s">
        <v>2799</v>
      </c>
      <c r="BC1502" t="s">
        <v>1743</v>
      </c>
      <c r="BD1502" t="s">
        <v>8081</v>
      </c>
      <c r="BE1502" t="s">
        <v>4424</v>
      </c>
      <c r="BF1502">
        <v>408</v>
      </c>
      <c r="BG1502">
        <v>1497</v>
      </c>
      <c r="BH1502">
        <v>0</v>
      </c>
      <c r="BI1502" t="s">
        <v>1547</v>
      </c>
      <c r="BJ1502">
        <v>0</v>
      </c>
      <c r="BK1502">
        <v>0</v>
      </c>
      <c r="BL1502">
        <v>488</v>
      </c>
      <c r="BM1502" t="s">
        <v>7331</v>
      </c>
      <c r="BN1502" t="s">
        <v>4425</v>
      </c>
      <c r="BO1502" t="s">
        <v>10362</v>
      </c>
      <c r="BP1502" t="e" cm="1">
        <v>#N/A</v>
      </c>
      <c r="BQ1502" t="s">
        <v>1547</v>
      </c>
      <c r="BR1502" t="s">
        <v>11956</v>
      </c>
      <c r="BS1502">
        <v>67</v>
      </c>
      <c r="BT1502" t="s">
        <v>5643</v>
      </c>
      <c r="BU1502" t="s">
        <v>16464</v>
      </c>
      <c r="BV1502" t="s">
        <v>3605</v>
      </c>
      <c r="BW1502" t="s">
        <v>7326</v>
      </c>
      <c r="BX1502" t="s">
        <v>7796</v>
      </c>
      <c r="BY1502" t="s">
        <v>10134</v>
      </c>
      <c r="BZ1502" t="s">
        <v>1547</v>
      </c>
      <c r="CA1502" t="s">
        <v>1744</v>
      </c>
      <c r="CB1502" t="s">
        <v>1754</v>
      </c>
      <c r="CC1502"/>
      <c r="CD1502" t="s">
        <v>998</v>
      </c>
      <c r="CE1502" t="s">
        <v>2799</v>
      </c>
      <c r="CF1502" t="s">
        <v>10378</v>
      </c>
      <c r="CG1502" t="s">
        <v>10379</v>
      </c>
      <c r="CH1502" t="s">
        <v>2799</v>
      </c>
      <c r="CI1502" t="s">
        <v>1547</v>
      </c>
      <c r="CJ1502" t="s">
        <v>4365</v>
      </c>
      <c r="CK1502" t="s">
        <v>1564</v>
      </c>
      <c r="CL1502"/>
      <c r="CM1502"/>
      <c r="CN1502" t="s">
        <v>13745</v>
      </c>
      <c r="CO1502" t="s">
        <v>13400</v>
      </c>
      <c r="CP1502" t="s">
        <v>13745</v>
      </c>
      <c r="CQ1502" t="s">
        <v>13400</v>
      </c>
      <c r="CR1502" t="s">
        <v>1547</v>
      </c>
      <c r="CS1502">
        <v>9</v>
      </c>
      <c r="CT1502" t="s">
        <v>11956</v>
      </c>
      <c r="CU1502" t="s">
        <v>11956</v>
      </c>
      <c r="CV1502" t="s">
        <v>7335</v>
      </c>
      <c r="CW1502" t="s">
        <v>1547</v>
      </c>
      <c r="CX1502" t="s">
        <v>1547</v>
      </c>
      <c r="CY1502">
        <v>1500</v>
      </c>
      <c r="CZ1502" t="s">
        <v>11806</v>
      </c>
      <c r="DA1502" t="s">
        <v>1547</v>
      </c>
      <c r="DB1502" t="s">
        <v>1881</v>
      </c>
      <c r="DC1502" t="s">
        <v>1882</v>
      </c>
      <c r="DD1502" t="s">
        <v>3606</v>
      </c>
      <c r="DE1502" t="s">
        <v>4364</v>
      </c>
      <c r="DF1502" t="s">
        <v>3605</v>
      </c>
      <c r="DG1502" t="s">
        <v>1547</v>
      </c>
      <c r="DH1502" t="s">
        <v>1547</v>
      </c>
      <c r="DI1502" t="s">
        <v>1892</v>
      </c>
      <c r="DJ1502" t="e">
        <v>#N/A</v>
      </c>
      <c r="DK1502"/>
      <c r="DL1502" t="s">
        <v>1892</v>
      </c>
      <c r="DM1502">
        <v>9</v>
      </c>
      <c r="DN1502" t="s">
        <v>1883</v>
      </c>
      <c r="DO1502" t="s">
        <v>1564</v>
      </c>
      <c r="DP1502" t="b">
        <v>1</v>
      </c>
      <c r="DQ1502" t="b">
        <v>0</v>
      </c>
      <c r="DR1502" t="b">
        <v>0</v>
      </c>
      <c r="DS1502" t="b">
        <v>0</v>
      </c>
      <c r="DT1502" t="b">
        <v>0</v>
      </c>
      <c r="DU1502" t="b">
        <v>0</v>
      </c>
      <c r="DV1502" t="b">
        <v>0</v>
      </c>
      <c r="DW1502">
        <v>0</v>
      </c>
      <c r="DX1502" t="b">
        <v>0</v>
      </c>
      <c r="DY1502" t="b">
        <v>0</v>
      </c>
      <c r="DZ1502" t="b">
        <v>0</v>
      </c>
      <c r="EA1502" t="b">
        <v>0</v>
      </c>
      <c r="EB1502" t="b">
        <v>1</v>
      </c>
      <c r="EC1502" t="b">
        <v>1</v>
      </c>
      <c r="ED1502" t="b">
        <v>1</v>
      </c>
      <c r="EE1502" t="b">
        <v>0</v>
      </c>
      <c r="EF1502" t="b">
        <v>0</v>
      </c>
      <c r="EG1502" t="b" cm="1">
        <v>0</v>
      </c>
      <c r="EH1502" t="b">
        <v>0</v>
      </c>
      <c r="EI1502" t="b">
        <v>0</v>
      </c>
      <c r="EJ1502" t="b">
        <v>1</v>
      </c>
      <c r="EK1502" t="s">
        <v>14489</v>
      </c>
      <c r="EL1502">
        <v>0</v>
      </c>
      <c r="EM1502">
        <v>4</v>
      </c>
      <c r="EN1502" t="b">
        <v>0</v>
      </c>
    </row>
    <row r="1503" spans="1:144" ht="15.75">
      <c r="A1503"/>
      <c r="B1503" t="s">
        <v>1564</v>
      </c>
      <c r="C1503" t="s">
        <v>4682</v>
      </c>
      <c r="D1503" t="s">
        <v>3882</v>
      </c>
      <c r="E1503" t="s">
        <v>4468</v>
      </c>
      <c r="F1503"/>
      <c r="G1503" t="s">
        <v>3882</v>
      </c>
      <c r="H1503" t="s">
        <v>3882</v>
      </c>
      <c r="I1503" t="s">
        <v>2799</v>
      </c>
      <c r="J1503"/>
      <c r="K1503"/>
      <c r="L1503" t="s">
        <v>1743</v>
      </c>
      <c r="M1503" t="s">
        <v>1754</v>
      </c>
      <c r="N1503" t="s">
        <v>4681</v>
      </c>
      <c r="O1503" t="s">
        <v>4735</v>
      </c>
      <c r="P1503" t="s">
        <v>1564</v>
      </c>
      <c r="Q1503" t="s">
        <v>4364</v>
      </c>
      <c r="R1503" t="s">
        <v>4365</v>
      </c>
      <c r="S1503"/>
      <c r="T1503"/>
      <c r="U1503" t="s">
        <v>13745</v>
      </c>
      <c r="V1503" t="s">
        <v>4568</v>
      </c>
      <c r="W1503"/>
      <c r="X1503"/>
      <c r="Y1503"/>
      <c r="Z1503"/>
      <c r="AA1503"/>
      <c r="AB1503"/>
      <c r="AC1503"/>
      <c r="AD1503"/>
      <c r="AE1503"/>
      <c r="AF1503"/>
      <c r="AG1503"/>
      <c r="AH1503"/>
      <c r="AI1503"/>
      <c r="AJ1503"/>
      <c r="AK1503"/>
      <c r="AL1503"/>
      <c r="AM1503"/>
      <c r="AN1503"/>
      <c r="AO1503" s="108" t="s">
        <v>43</v>
      </c>
      <c r="AP1503" t="s">
        <v>2869</v>
      </c>
      <c r="AQ1503">
        <v>8</v>
      </c>
      <c r="AR1503" t="e">
        <v>#N/A</v>
      </c>
      <c r="AS1503" t="s">
        <v>4682</v>
      </c>
      <c r="AT1503" t="e">
        <v>#N/A</v>
      </c>
      <c r="AU1503" t="s">
        <v>4468</v>
      </c>
      <c r="AV1503" t="s">
        <v>10681</v>
      </c>
      <c r="AW1503" t="s">
        <v>1744</v>
      </c>
      <c r="AX1503" t="s">
        <v>1740</v>
      </c>
      <c r="AY1503" t="s">
        <v>8591</v>
      </c>
      <c r="AZ1503" t="s">
        <v>4364</v>
      </c>
      <c r="BA1503" t="s">
        <v>10683</v>
      </c>
      <c r="BB1503" t="s">
        <v>2799</v>
      </c>
      <c r="BC1503" t="s">
        <v>1743</v>
      </c>
      <c r="BD1503" t="s">
        <v>8592</v>
      </c>
      <c r="BE1503" t="s">
        <v>4424</v>
      </c>
      <c r="BF1503">
        <v>1087</v>
      </c>
      <c r="BG1503">
        <v>1497</v>
      </c>
      <c r="BH1503">
        <v>0</v>
      </c>
      <c r="BI1503" t="s">
        <v>1547</v>
      </c>
      <c r="BJ1503">
        <v>0</v>
      </c>
      <c r="BK1503">
        <v>0</v>
      </c>
      <c r="BL1503">
        <v>1642</v>
      </c>
      <c r="BM1503" t="s">
        <v>10685</v>
      </c>
      <c r="BN1503" t="s">
        <v>4425</v>
      </c>
      <c r="BO1503" t="s">
        <v>10362</v>
      </c>
      <c r="BP1503" t="e" cm="1">
        <v>#N/A</v>
      </c>
      <c r="BQ1503" t="s">
        <v>1547</v>
      </c>
      <c r="BR1503" t="s">
        <v>11956</v>
      </c>
      <c r="BS1503">
        <v>68</v>
      </c>
      <c r="BT1503" t="s">
        <v>5655</v>
      </c>
      <c r="BU1503" t="s">
        <v>16465</v>
      </c>
      <c r="BV1503" t="s">
        <v>3882</v>
      </c>
      <c r="BW1503" t="s">
        <v>10681</v>
      </c>
      <c r="BX1503" t="s">
        <v>8591</v>
      </c>
      <c r="BY1503" t="s">
        <v>11302</v>
      </c>
      <c r="BZ1503" t="s">
        <v>1547</v>
      </c>
      <c r="CA1503" t="s">
        <v>1744</v>
      </c>
      <c r="CB1503" t="s">
        <v>1754</v>
      </c>
      <c r="CC1503"/>
      <c r="CD1503" t="s">
        <v>998</v>
      </c>
      <c r="CE1503" t="s">
        <v>2799</v>
      </c>
      <c r="CF1503" t="s">
        <v>14426</v>
      </c>
      <c r="CG1503" t="s">
        <v>14427</v>
      </c>
      <c r="CH1503" t="s">
        <v>2799</v>
      </c>
      <c r="CI1503" t="s">
        <v>1547</v>
      </c>
      <c r="CJ1503" t="s">
        <v>4365</v>
      </c>
      <c r="CK1503" t="s">
        <v>1564</v>
      </c>
      <c r="CL1503"/>
      <c r="CM1503"/>
      <c r="CN1503" t="s">
        <v>13745</v>
      </c>
      <c r="CO1503" t="s">
        <v>4568</v>
      </c>
      <c r="CP1503" t="s">
        <v>13745</v>
      </c>
      <c r="CQ1503" t="s">
        <v>4568</v>
      </c>
      <c r="CR1503" t="s">
        <v>1547</v>
      </c>
      <c r="CS1503">
        <v>9</v>
      </c>
      <c r="CT1503" t="s">
        <v>11956</v>
      </c>
      <c r="CU1503" t="s">
        <v>11956</v>
      </c>
      <c r="CV1503" t="s">
        <v>1547</v>
      </c>
      <c r="CW1503" t="s">
        <v>1547</v>
      </c>
      <c r="CX1503" t="s">
        <v>1547</v>
      </c>
      <c r="CY1503">
        <v>1501</v>
      </c>
      <c r="CZ1503" t="s">
        <v>11807</v>
      </c>
      <c r="DA1503" t="s">
        <v>1547</v>
      </c>
      <c r="DB1503" t="s">
        <v>1881</v>
      </c>
      <c r="DC1503" t="s">
        <v>1882</v>
      </c>
      <c r="DD1503" t="s">
        <v>4468</v>
      </c>
      <c r="DE1503" t="s">
        <v>4364</v>
      </c>
      <c r="DF1503" t="s">
        <v>3882</v>
      </c>
      <c r="DG1503" t="s">
        <v>1547</v>
      </c>
      <c r="DH1503" t="s">
        <v>1547</v>
      </c>
      <c r="DI1503" t="s">
        <v>1892</v>
      </c>
      <c r="DJ1503" t="e">
        <v>#N/A</v>
      </c>
      <c r="DK1503"/>
      <c r="DL1503" t="s">
        <v>1892</v>
      </c>
      <c r="DM1503">
        <v>9</v>
      </c>
      <c r="DN1503" t="s">
        <v>1883</v>
      </c>
      <c r="DO1503" t="s">
        <v>1564</v>
      </c>
      <c r="DP1503" t="b">
        <v>1</v>
      </c>
      <c r="DQ1503" t="b">
        <v>0</v>
      </c>
      <c r="DR1503" t="b">
        <v>0</v>
      </c>
      <c r="DS1503" t="b">
        <v>0</v>
      </c>
      <c r="DT1503" t="b">
        <v>0</v>
      </c>
      <c r="DU1503" t="b">
        <v>0</v>
      </c>
      <c r="DV1503" t="b">
        <v>0</v>
      </c>
      <c r="DW1503">
        <v>0</v>
      </c>
      <c r="DX1503" t="b">
        <v>0</v>
      </c>
      <c r="DY1503" t="b">
        <v>0</v>
      </c>
      <c r="DZ1503" t="b">
        <v>0</v>
      </c>
      <c r="EA1503" t="b">
        <v>0</v>
      </c>
      <c r="EB1503" t="b">
        <v>0</v>
      </c>
      <c r="EC1503" t="b">
        <v>1</v>
      </c>
      <c r="ED1503" t="b">
        <v>0</v>
      </c>
      <c r="EE1503" t="b">
        <v>0</v>
      </c>
      <c r="EF1503" t="b">
        <v>0</v>
      </c>
      <c r="EG1503" t="b" cm="1">
        <v>0</v>
      </c>
      <c r="EH1503" t="b">
        <v>0</v>
      </c>
      <c r="EI1503" t="b">
        <v>0</v>
      </c>
      <c r="EJ1503" t="b">
        <v>1</v>
      </c>
      <c r="EK1503" t="s">
        <v>5327</v>
      </c>
      <c r="EL1503">
        <v>0</v>
      </c>
      <c r="EM1503">
        <v>10</v>
      </c>
      <c r="EN1503" t="b">
        <v>0</v>
      </c>
    </row>
    <row r="1504" spans="1:144" ht="15.75">
      <c r="A1504"/>
      <c r="B1504" t="s">
        <v>1564</v>
      </c>
      <c r="C1504" t="s">
        <v>4682</v>
      </c>
      <c r="D1504" t="s">
        <v>4429</v>
      </c>
      <c r="E1504" t="s">
        <v>4430</v>
      </c>
      <c r="F1504"/>
      <c r="G1504" t="s">
        <v>13666</v>
      </c>
      <c r="H1504" t="s">
        <v>4431</v>
      </c>
      <c r="I1504" t="s">
        <v>2799</v>
      </c>
      <c r="J1504"/>
      <c r="K1504"/>
      <c r="L1504" t="s">
        <v>1743</v>
      </c>
      <c r="M1504" t="s">
        <v>1749</v>
      </c>
      <c r="N1504" t="s">
        <v>4432</v>
      </c>
      <c r="O1504" t="s">
        <v>4735</v>
      </c>
      <c r="P1504" t="s">
        <v>1564</v>
      </c>
      <c r="Q1504" t="s">
        <v>4364</v>
      </c>
      <c r="R1504" t="s">
        <v>4365</v>
      </c>
      <c r="S1504"/>
      <c r="T1504"/>
      <c r="U1504" t="s">
        <v>13745</v>
      </c>
      <c r="V1504" t="s">
        <v>13667</v>
      </c>
      <c r="W1504"/>
      <c r="X1504"/>
      <c r="Y1504"/>
      <c r="Z1504"/>
      <c r="AA1504"/>
      <c r="AB1504"/>
      <c r="AC1504"/>
      <c r="AD1504"/>
      <c r="AE1504"/>
      <c r="AF1504"/>
      <c r="AG1504"/>
      <c r="AH1504"/>
      <c r="AI1504"/>
      <c r="AJ1504"/>
      <c r="AK1504"/>
      <c r="AL1504"/>
      <c r="AM1504"/>
      <c r="AN1504"/>
      <c r="AO1504" s="108" t="s">
        <v>43</v>
      </c>
      <c r="AP1504" t="s">
        <v>2869</v>
      </c>
      <c r="AQ1504">
        <v>9</v>
      </c>
      <c r="AR1504" t="e">
        <v>#N/A</v>
      </c>
      <c r="AS1504" t="s">
        <v>4682</v>
      </c>
      <c r="AT1504" t="e">
        <v>#N/A</v>
      </c>
      <c r="AU1504" t="s">
        <v>4430</v>
      </c>
      <c r="AV1504" t="s">
        <v>10381</v>
      </c>
      <c r="AW1504" t="s">
        <v>1744</v>
      </c>
      <c r="AX1504" t="s">
        <v>1740</v>
      </c>
      <c r="AY1504" t="s">
        <v>14293</v>
      </c>
      <c r="AZ1504" t="s">
        <v>4364</v>
      </c>
      <c r="BA1504" t="s">
        <v>10382</v>
      </c>
      <c r="BB1504" t="s">
        <v>2799</v>
      </c>
      <c r="BC1504" t="s">
        <v>1743</v>
      </c>
      <c r="BD1504" t="s">
        <v>10383</v>
      </c>
      <c r="BE1504" t="s">
        <v>4424</v>
      </c>
      <c r="BF1504">
        <v>1183</v>
      </c>
      <c r="BG1504">
        <v>1497</v>
      </c>
      <c r="BH1504">
        <v>0</v>
      </c>
      <c r="BI1504" t="s">
        <v>1547</v>
      </c>
      <c r="BJ1504">
        <v>0</v>
      </c>
      <c r="BK1504">
        <v>0</v>
      </c>
      <c r="BL1504">
        <v>1216</v>
      </c>
      <c r="BM1504" t="s">
        <v>14295</v>
      </c>
      <c r="BN1504" t="s">
        <v>4425</v>
      </c>
      <c r="BO1504" t="s">
        <v>10362</v>
      </c>
      <c r="BP1504" t="e" cm="1">
        <v>#N/A</v>
      </c>
      <c r="BQ1504" t="s">
        <v>1547</v>
      </c>
      <c r="BR1504" t="s">
        <v>11956</v>
      </c>
      <c r="BS1504">
        <v>69</v>
      </c>
      <c r="BT1504" t="s">
        <v>6043</v>
      </c>
      <c r="BU1504" t="s">
        <v>16466</v>
      </c>
      <c r="BV1504" t="s">
        <v>4429</v>
      </c>
      <c r="BW1504" t="s">
        <v>10381</v>
      </c>
      <c r="BX1504" t="s">
        <v>10384</v>
      </c>
      <c r="BY1504" t="s">
        <v>10385</v>
      </c>
      <c r="BZ1504" t="s">
        <v>1547</v>
      </c>
      <c r="CA1504" t="s">
        <v>1744</v>
      </c>
      <c r="CB1504" t="s">
        <v>1749</v>
      </c>
      <c r="CC1504"/>
      <c r="CD1504" t="s">
        <v>998</v>
      </c>
      <c r="CE1504" t="s">
        <v>2799</v>
      </c>
      <c r="CF1504" t="s">
        <v>10386</v>
      </c>
      <c r="CG1504" t="s">
        <v>10387</v>
      </c>
      <c r="CH1504" t="s">
        <v>2799</v>
      </c>
      <c r="CI1504" t="s">
        <v>1547</v>
      </c>
      <c r="CJ1504" t="s">
        <v>4365</v>
      </c>
      <c r="CK1504" t="s">
        <v>1564</v>
      </c>
      <c r="CL1504"/>
      <c r="CM1504"/>
      <c r="CN1504" t="s">
        <v>13745</v>
      </c>
      <c r="CO1504" t="s">
        <v>13667</v>
      </c>
      <c r="CP1504" t="s">
        <v>13745</v>
      </c>
      <c r="CQ1504" t="s">
        <v>13667</v>
      </c>
      <c r="CR1504" t="s">
        <v>1547</v>
      </c>
      <c r="CS1504">
        <v>9</v>
      </c>
      <c r="CT1504" t="s">
        <v>11956</v>
      </c>
      <c r="CU1504" t="s">
        <v>11956</v>
      </c>
      <c r="CV1504" t="s">
        <v>11956</v>
      </c>
      <c r="CW1504" t="s">
        <v>1547</v>
      </c>
      <c r="CX1504" t="s">
        <v>1547</v>
      </c>
      <c r="CY1504">
        <v>1502</v>
      </c>
      <c r="CZ1504" t="s">
        <v>11808</v>
      </c>
      <c r="DA1504" t="s">
        <v>1547</v>
      </c>
      <c r="DB1504" t="s">
        <v>1881</v>
      </c>
      <c r="DC1504" t="s">
        <v>1882</v>
      </c>
      <c r="DD1504" t="s">
        <v>4430</v>
      </c>
      <c r="DE1504" t="s">
        <v>4364</v>
      </c>
      <c r="DF1504" t="s">
        <v>13666</v>
      </c>
      <c r="DG1504" t="s">
        <v>1547</v>
      </c>
      <c r="DH1504" t="s">
        <v>1547</v>
      </c>
      <c r="DI1504" t="s">
        <v>1892</v>
      </c>
      <c r="DJ1504" t="e">
        <v>#N/A</v>
      </c>
      <c r="DK1504"/>
      <c r="DL1504" t="s">
        <v>1892</v>
      </c>
      <c r="DM1504">
        <v>9</v>
      </c>
      <c r="DN1504" t="s">
        <v>1883</v>
      </c>
      <c r="DO1504" t="s">
        <v>1564</v>
      </c>
      <c r="DP1504" t="b">
        <v>1</v>
      </c>
      <c r="DQ1504" t="b">
        <v>0</v>
      </c>
      <c r="DR1504" t="b">
        <v>0</v>
      </c>
      <c r="DS1504" t="b">
        <v>0</v>
      </c>
      <c r="DT1504" t="b">
        <v>0</v>
      </c>
      <c r="DU1504" t="b">
        <v>0</v>
      </c>
      <c r="DV1504" t="b">
        <v>0</v>
      </c>
      <c r="DW1504">
        <v>0</v>
      </c>
      <c r="DX1504" t="b">
        <v>0</v>
      </c>
      <c r="DY1504" t="b">
        <v>0</v>
      </c>
      <c r="DZ1504" t="b">
        <v>0</v>
      </c>
      <c r="EA1504" t="b">
        <v>0</v>
      </c>
      <c r="EB1504" t="b">
        <v>0</v>
      </c>
      <c r="EC1504" t="b">
        <v>0</v>
      </c>
      <c r="ED1504" t="b">
        <v>0</v>
      </c>
      <c r="EE1504" t="b">
        <v>0</v>
      </c>
      <c r="EF1504" t="b">
        <v>0</v>
      </c>
      <c r="EG1504" t="b" cm="1">
        <v>0</v>
      </c>
      <c r="EH1504" t="b">
        <v>0</v>
      </c>
      <c r="EI1504" t="b">
        <v>0</v>
      </c>
      <c r="EJ1504" t="b">
        <v>0</v>
      </c>
      <c r="EK1504" t="s">
        <v>1547</v>
      </c>
      <c r="EL1504">
        <v>0</v>
      </c>
      <c r="EM1504">
        <v>5</v>
      </c>
      <c r="EN1504" t="b">
        <v>0</v>
      </c>
    </row>
    <row r="1505" spans="1:144" ht="15.75">
      <c r="A1505"/>
      <c r="B1505" t="s">
        <v>1564</v>
      </c>
      <c r="C1505" t="s">
        <v>4682</v>
      </c>
      <c r="D1505" t="s">
        <v>4433</v>
      </c>
      <c r="E1505" t="s">
        <v>4434</v>
      </c>
      <c r="F1505"/>
      <c r="G1505" t="s">
        <v>4435</v>
      </c>
      <c r="H1505" t="s">
        <v>4436</v>
      </c>
      <c r="I1505" t="s">
        <v>2799</v>
      </c>
      <c r="J1505"/>
      <c r="K1505"/>
      <c r="L1505" t="s">
        <v>1743</v>
      </c>
      <c r="M1505" t="s">
        <v>1749</v>
      </c>
      <c r="N1505"/>
      <c r="O1505" t="s">
        <v>4735</v>
      </c>
      <c r="P1505" t="s">
        <v>1564</v>
      </c>
      <c r="Q1505" t="s">
        <v>4364</v>
      </c>
      <c r="R1505" t="s">
        <v>4365</v>
      </c>
      <c r="S1505" t="s">
        <v>4437</v>
      </c>
      <c r="T1505"/>
      <c r="U1505" t="s">
        <v>13745</v>
      </c>
      <c r="V1505" t="s">
        <v>13680</v>
      </c>
      <c r="W1505"/>
      <c r="X1505"/>
      <c r="Y1505"/>
      <c r="Z1505"/>
      <c r="AA1505"/>
      <c r="AB1505"/>
      <c r="AC1505"/>
      <c r="AD1505"/>
      <c r="AE1505"/>
      <c r="AF1505"/>
      <c r="AG1505"/>
      <c r="AH1505"/>
      <c r="AI1505"/>
      <c r="AJ1505"/>
      <c r="AK1505"/>
      <c r="AL1505"/>
      <c r="AM1505"/>
      <c r="AN1505"/>
      <c r="AO1505" s="108" t="s">
        <v>43</v>
      </c>
      <c r="AP1505" t="s">
        <v>2869</v>
      </c>
      <c r="AQ1505">
        <v>10</v>
      </c>
      <c r="AR1505" t="e">
        <v>#N/A</v>
      </c>
      <c r="AS1505" t="s">
        <v>4682</v>
      </c>
      <c r="AT1505" t="e">
        <v>#N/A</v>
      </c>
      <c r="AU1505" t="s">
        <v>4434</v>
      </c>
      <c r="AV1505" t="s">
        <v>10390</v>
      </c>
      <c r="AW1505" t="s">
        <v>1744</v>
      </c>
      <c r="AX1505" t="s">
        <v>1740</v>
      </c>
      <c r="AY1505" t="s">
        <v>10391</v>
      </c>
      <c r="AZ1505" t="s">
        <v>4364</v>
      </c>
      <c r="BA1505" t="s">
        <v>10392</v>
      </c>
      <c r="BB1505" t="s">
        <v>2799</v>
      </c>
      <c r="BC1505" t="s">
        <v>1743</v>
      </c>
      <c r="BD1505" t="s">
        <v>11337</v>
      </c>
      <c r="BE1505" t="s">
        <v>4424</v>
      </c>
      <c r="BF1505">
        <v>1189</v>
      </c>
      <c r="BG1505">
        <v>1497</v>
      </c>
      <c r="BH1505">
        <v>0</v>
      </c>
      <c r="BI1505" t="s">
        <v>1547</v>
      </c>
      <c r="BJ1505">
        <v>0</v>
      </c>
      <c r="BK1505">
        <v>0</v>
      </c>
      <c r="BL1505">
        <v>1189</v>
      </c>
      <c r="BM1505" t="s">
        <v>14328</v>
      </c>
      <c r="BN1505" t="s">
        <v>4425</v>
      </c>
      <c r="BO1505" t="s">
        <v>10362</v>
      </c>
      <c r="BP1505" t="e" cm="1">
        <v>#N/A</v>
      </c>
      <c r="BQ1505" t="s">
        <v>1547</v>
      </c>
      <c r="BR1505" t="s">
        <v>11956</v>
      </c>
      <c r="BS1505">
        <v>70</v>
      </c>
      <c r="BT1505" t="s">
        <v>6052</v>
      </c>
      <c r="BU1505" t="s">
        <v>16467</v>
      </c>
      <c r="BV1505" t="s">
        <v>4433</v>
      </c>
      <c r="BW1505" t="s">
        <v>10390</v>
      </c>
      <c r="BX1505" t="s">
        <v>10394</v>
      </c>
      <c r="BY1505" t="s">
        <v>1744</v>
      </c>
      <c r="BZ1505" t="s">
        <v>1547</v>
      </c>
      <c r="CA1505" t="s">
        <v>1744</v>
      </c>
      <c r="CB1505" t="s">
        <v>1749</v>
      </c>
      <c r="CC1505"/>
      <c r="CD1505" t="s">
        <v>998</v>
      </c>
      <c r="CE1505" t="s">
        <v>2799</v>
      </c>
      <c r="CF1505" t="s">
        <v>10395</v>
      </c>
      <c r="CG1505" t="s">
        <v>10396</v>
      </c>
      <c r="CH1505" t="s">
        <v>2799</v>
      </c>
      <c r="CI1505" t="s">
        <v>1547</v>
      </c>
      <c r="CJ1505" t="s">
        <v>4365</v>
      </c>
      <c r="CK1505" t="s">
        <v>1564</v>
      </c>
      <c r="CL1505"/>
      <c r="CM1505"/>
      <c r="CN1505" t="s">
        <v>13745</v>
      </c>
      <c r="CO1505" t="s">
        <v>13680</v>
      </c>
      <c r="CP1505" t="s">
        <v>13745</v>
      </c>
      <c r="CQ1505" t="s">
        <v>13680</v>
      </c>
      <c r="CR1505" t="s">
        <v>1547</v>
      </c>
      <c r="CS1505">
        <v>9</v>
      </c>
      <c r="CT1505" t="s">
        <v>11956</v>
      </c>
      <c r="CU1505" t="s">
        <v>11956</v>
      </c>
      <c r="CV1505" t="s">
        <v>11956</v>
      </c>
      <c r="CW1505" t="s">
        <v>1547</v>
      </c>
      <c r="CX1505" t="s">
        <v>1547</v>
      </c>
      <c r="CY1505">
        <v>1503</v>
      </c>
      <c r="CZ1505" t="s">
        <v>11809</v>
      </c>
      <c r="DA1505" t="s">
        <v>1547</v>
      </c>
      <c r="DB1505" t="s">
        <v>1881</v>
      </c>
      <c r="DC1505" t="s">
        <v>1882</v>
      </c>
      <c r="DD1505" t="s">
        <v>4434</v>
      </c>
      <c r="DE1505" t="s">
        <v>4364</v>
      </c>
      <c r="DF1505" t="s">
        <v>4435</v>
      </c>
      <c r="DG1505" t="s">
        <v>1547</v>
      </c>
      <c r="DH1505" t="s">
        <v>1547</v>
      </c>
      <c r="DI1505" t="s">
        <v>1892</v>
      </c>
      <c r="DJ1505" t="e">
        <v>#N/A</v>
      </c>
      <c r="DK1505"/>
      <c r="DL1505" t="s">
        <v>11318</v>
      </c>
      <c r="DM1505">
        <v>9</v>
      </c>
      <c r="DN1505" t="s">
        <v>1883</v>
      </c>
      <c r="DO1505" t="s">
        <v>1564</v>
      </c>
      <c r="DP1505" t="b">
        <v>1</v>
      </c>
      <c r="DQ1505" t="b">
        <v>0</v>
      </c>
      <c r="DR1505" t="b">
        <v>0</v>
      </c>
      <c r="DS1505" t="b">
        <v>0</v>
      </c>
      <c r="DT1505" t="b">
        <v>0</v>
      </c>
      <c r="DU1505" t="b">
        <v>0</v>
      </c>
      <c r="DV1505" t="b">
        <v>0</v>
      </c>
      <c r="DW1505">
        <v>0</v>
      </c>
      <c r="DX1505" t="b">
        <v>0</v>
      </c>
      <c r="DY1505" t="b">
        <v>0</v>
      </c>
      <c r="DZ1505" t="b">
        <v>0</v>
      </c>
      <c r="EA1505" t="b">
        <v>0</v>
      </c>
      <c r="EB1505" t="b">
        <v>0</v>
      </c>
      <c r="EC1505" t="b">
        <v>0</v>
      </c>
      <c r="ED1505" t="b">
        <v>0</v>
      </c>
      <c r="EE1505" t="b">
        <v>0</v>
      </c>
      <c r="EF1505" t="b">
        <v>0</v>
      </c>
      <c r="EG1505" t="b" cm="1">
        <v>0</v>
      </c>
      <c r="EH1505" t="b">
        <v>0</v>
      </c>
      <c r="EI1505" t="b">
        <v>0</v>
      </c>
      <c r="EJ1505" t="b">
        <v>0</v>
      </c>
      <c r="EK1505" t="s">
        <v>1547</v>
      </c>
      <c r="EL1505">
        <v>0</v>
      </c>
      <c r="EM1505">
        <v>12</v>
      </c>
      <c r="EN1505" t="b">
        <v>0</v>
      </c>
    </row>
    <row r="1506" spans="1:144" ht="15.75">
      <c r="A1506"/>
      <c r="B1506" t="s">
        <v>1564</v>
      </c>
      <c r="C1506" t="s">
        <v>4682</v>
      </c>
      <c r="D1506" t="s">
        <v>4738</v>
      </c>
      <c r="E1506" t="s">
        <v>4739</v>
      </c>
      <c r="F1506"/>
      <c r="G1506" t="s">
        <v>4738</v>
      </c>
      <c r="H1506" t="s">
        <v>4738</v>
      </c>
      <c r="I1506" t="s">
        <v>2799</v>
      </c>
      <c r="J1506"/>
      <c r="K1506"/>
      <c r="L1506" t="s">
        <v>1743</v>
      </c>
      <c r="M1506" t="s">
        <v>1779</v>
      </c>
      <c r="N1506"/>
      <c r="O1506" t="s">
        <v>4735</v>
      </c>
      <c r="P1506" t="s">
        <v>1564</v>
      </c>
      <c r="Q1506" t="s">
        <v>4364</v>
      </c>
      <c r="R1506" t="s">
        <v>4365</v>
      </c>
      <c r="S1506"/>
      <c r="T1506"/>
      <c r="U1506" t="s">
        <v>13745</v>
      </c>
      <c r="V1506" t="s">
        <v>13686</v>
      </c>
      <c r="W1506"/>
      <c r="X1506"/>
      <c r="Y1506"/>
      <c r="Z1506"/>
      <c r="AA1506"/>
      <c r="AB1506"/>
      <c r="AC1506"/>
      <c r="AD1506"/>
      <c r="AE1506"/>
      <c r="AF1506"/>
      <c r="AG1506"/>
      <c r="AH1506"/>
      <c r="AI1506"/>
      <c r="AJ1506"/>
      <c r="AK1506"/>
      <c r="AL1506"/>
      <c r="AM1506"/>
      <c r="AN1506"/>
      <c r="AO1506" s="108" t="s">
        <v>43</v>
      </c>
      <c r="AP1506" t="s">
        <v>2869</v>
      </c>
      <c r="AQ1506">
        <v>11</v>
      </c>
      <c r="AR1506" t="e">
        <v>#N/A</v>
      </c>
      <c r="AS1506" t="s">
        <v>4682</v>
      </c>
      <c r="AT1506" t="e">
        <v>#N/A</v>
      </c>
      <c r="AU1506" t="s">
        <v>4739</v>
      </c>
      <c r="AV1506" t="s">
        <v>11972</v>
      </c>
      <c r="AW1506" t="s">
        <v>1744</v>
      </c>
      <c r="AX1506" t="s">
        <v>1740</v>
      </c>
      <c r="AY1506" t="s">
        <v>11973</v>
      </c>
      <c r="AZ1506" t="s">
        <v>4364</v>
      </c>
      <c r="BA1506" t="s">
        <v>11974</v>
      </c>
      <c r="BB1506" t="s">
        <v>2799</v>
      </c>
      <c r="BC1506" t="s">
        <v>1743</v>
      </c>
      <c r="BD1506" t="s">
        <v>11975</v>
      </c>
      <c r="BE1506" t="s">
        <v>4424</v>
      </c>
      <c r="BF1506">
        <v>1191</v>
      </c>
      <c r="BG1506">
        <v>1497</v>
      </c>
      <c r="BH1506">
        <v>0</v>
      </c>
      <c r="BI1506" t="s">
        <v>1547</v>
      </c>
      <c r="BJ1506">
        <v>0</v>
      </c>
      <c r="BK1506">
        <v>0</v>
      </c>
      <c r="BL1506">
        <v>1191</v>
      </c>
      <c r="BM1506" t="s">
        <v>14340</v>
      </c>
      <c r="BN1506" t="s">
        <v>4425</v>
      </c>
      <c r="BO1506" t="s">
        <v>10362</v>
      </c>
      <c r="BP1506" t="e" cm="1">
        <v>#N/A</v>
      </c>
      <c r="BQ1506" t="s">
        <v>1547</v>
      </c>
      <c r="BR1506" t="s">
        <v>11956</v>
      </c>
      <c r="BS1506">
        <v>71</v>
      </c>
      <c r="BT1506" t="s">
        <v>6573</v>
      </c>
      <c r="BU1506" t="s">
        <v>16468</v>
      </c>
      <c r="BV1506" t="s">
        <v>4738</v>
      </c>
      <c r="BW1506" t="s">
        <v>11972</v>
      </c>
      <c r="BX1506" t="s">
        <v>11973</v>
      </c>
      <c r="BY1506" t="s">
        <v>1744</v>
      </c>
      <c r="BZ1506" t="s">
        <v>1547</v>
      </c>
      <c r="CA1506" t="s">
        <v>1744</v>
      </c>
      <c r="CB1506" t="s">
        <v>1779</v>
      </c>
      <c r="CC1506"/>
      <c r="CD1506" t="s">
        <v>998</v>
      </c>
      <c r="CE1506" t="s">
        <v>2799</v>
      </c>
      <c r="CF1506" t="s">
        <v>11976</v>
      </c>
      <c r="CG1506" t="s">
        <v>11977</v>
      </c>
      <c r="CH1506" t="s">
        <v>2799</v>
      </c>
      <c r="CI1506" t="s">
        <v>1547</v>
      </c>
      <c r="CJ1506" t="s">
        <v>4365</v>
      </c>
      <c r="CK1506" t="s">
        <v>1564</v>
      </c>
      <c r="CL1506"/>
      <c r="CM1506"/>
      <c r="CN1506" t="s">
        <v>13745</v>
      </c>
      <c r="CO1506" t="s">
        <v>13686</v>
      </c>
      <c r="CP1506" t="s">
        <v>13745</v>
      </c>
      <c r="CQ1506" t="s">
        <v>13686</v>
      </c>
      <c r="CR1506" t="s">
        <v>1547</v>
      </c>
      <c r="CS1506">
        <v>9</v>
      </c>
      <c r="CT1506" t="s">
        <v>11956</v>
      </c>
      <c r="CU1506" t="s">
        <v>11956</v>
      </c>
      <c r="CV1506" t="s">
        <v>11956</v>
      </c>
      <c r="CW1506" t="s">
        <v>1547</v>
      </c>
      <c r="CX1506" t="s">
        <v>1547</v>
      </c>
      <c r="CY1506">
        <v>1504</v>
      </c>
      <c r="CZ1506" t="s">
        <v>11810</v>
      </c>
      <c r="DA1506" t="s">
        <v>1547</v>
      </c>
      <c r="DB1506" t="s">
        <v>1881</v>
      </c>
      <c r="DC1506" t="s">
        <v>1882</v>
      </c>
      <c r="DD1506" t="s">
        <v>4739</v>
      </c>
      <c r="DE1506" t="s">
        <v>4364</v>
      </c>
      <c r="DF1506" t="s">
        <v>4738</v>
      </c>
      <c r="DG1506" t="s">
        <v>1547</v>
      </c>
      <c r="DH1506" t="s">
        <v>1547</v>
      </c>
      <c r="DI1506" t="s">
        <v>1892</v>
      </c>
      <c r="DJ1506" t="e">
        <v>#N/A</v>
      </c>
      <c r="DK1506"/>
      <c r="DL1506" t="s">
        <v>1892</v>
      </c>
      <c r="DM1506">
        <v>9</v>
      </c>
      <c r="DN1506" t="s">
        <v>1883</v>
      </c>
      <c r="DO1506" t="s">
        <v>1564</v>
      </c>
      <c r="DP1506" t="b">
        <v>1</v>
      </c>
      <c r="DQ1506" t="b">
        <v>0</v>
      </c>
      <c r="DR1506" t="b">
        <v>0</v>
      </c>
      <c r="DS1506" t="b">
        <v>0</v>
      </c>
      <c r="DT1506" t="b">
        <v>0</v>
      </c>
      <c r="DU1506" t="b">
        <v>0</v>
      </c>
      <c r="DV1506" t="b">
        <v>0</v>
      </c>
      <c r="DW1506">
        <v>0</v>
      </c>
      <c r="DX1506" t="b">
        <v>0</v>
      </c>
      <c r="DY1506" t="b">
        <v>0</v>
      </c>
      <c r="DZ1506" t="b">
        <v>0</v>
      </c>
      <c r="EA1506" t="b">
        <v>0</v>
      </c>
      <c r="EB1506" t="b">
        <v>0</v>
      </c>
      <c r="EC1506" t="b">
        <v>0</v>
      </c>
      <c r="ED1506" t="b">
        <v>0</v>
      </c>
      <c r="EE1506" t="b">
        <v>0</v>
      </c>
      <c r="EF1506" t="b">
        <v>0</v>
      </c>
      <c r="EG1506" t="b" cm="1">
        <v>0</v>
      </c>
      <c r="EH1506" t="b">
        <v>0</v>
      </c>
      <c r="EI1506" t="b">
        <v>0</v>
      </c>
      <c r="EJ1506" t="b">
        <v>0</v>
      </c>
      <c r="EK1506" t="s">
        <v>1547</v>
      </c>
      <c r="EL1506">
        <v>0</v>
      </c>
      <c r="EM1506">
        <v>18</v>
      </c>
      <c r="EN1506" t="b">
        <v>0</v>
      </c>
    </row>
    <row r="1507" spans="1:144" ht="15.75">
      <c r="A1507"/>
      <c r="B1507" t="s">
        <v>1564</v>
      </c>
      <c r="C1507" t="s">
        <v>4682</v>
      </c>
      <c r="D1507" t="s">
        <v>14455</v>
      </c>
      <c r="E1507" t="s">
        <v>13694</v>
      </c>
      <c r="F1507"/>
      <c r="G1507" t="s">
        <v>13693</v>
      </c>
      <c r="H1507" t="s">
        <v>13693</v>
      </c>
      <c r="I1507" t="s">
        <v>2798</v>
      </c>
      <c r="J1507"/>
      <c r="K1507"/>
      <c r="L1507" t="s">
        <v>1743</v>
      </c>
      <c r="M1507" t="s">
        <v>2001</v>
      </c>
      <c r="N1507"/>
      <c r="O1507" t="s">
        <v>4735</v>
      </c>
      <c r="P1507" t="s">
        <v>1564</v>
      </c>
      <c r="Q1507" t="s">
        <v>4364</v>
      </c>
      <c r="R1507" t="s">
        <v>4365</v>
      </c>
      <c r="S1507"/>
      <c r="T1507"/>
      <c r="U1507" t="s">
        <v>13745</v>
      </c>
      <c r="V1507" t="s">
        <v>13695</v>
      </c>
      <c r="W1507"/>
      <c r="X1507"/>
      <c r="Y1507"/>
      <c r="Z1507"/>
      <c r="AA1507"/>
      <c r="AB1507"/>
      <c r="AC1507"/>
      <c r="AD1507"/>
      <c r="AE1507"/>
      <c r="AF1507"/>
      <c r="AG1507"/>
      <c r="AH1507"/>
      <c r="AI1507"/>
      <c r="AJ1507"/>
      <c r="AK1507"/>
      <c r="AL1507"/>
      <c r="AM1507"/>
      <c r="AN1507"/>
      <c r="AO1507" s="108" t="s">
        <v>43</v>
      </c>
      <c r="AP1507" t="s">
        <v>2869</v>
      </c>
      <c r="AQ1507">
        <v>12</v>
      </c>
      <c r="AR1507" t="e">
        <v>#N/A</v>
      </c>
      <c r="AS1507" t="s">
        <v>4682</v>
      </c>
      <c r="AT1507" t="e">
        <v>#N/A</v>
      </c>
      <c r="AU1507" t="s">
        <v>13694</v>
      </c>
      <c r="AV1507" t="s">
        <v>14354</v>
      </c>
      <c r="AW1507" t="s">
        <v>1744</v>
      </c>
      <c r="AX1507" t="s">
        <v>1740</v>
      </c>
      <c r="AY1507" t="s">
        <v>14355</v>
      </c>
      <c r="AZ1507" t="s">
        <v>4364</v>
      </c>
      <c r="BA1507" t="s">
        <v>14356</v>
      </c>
      <c r="BB1507" t="s">
        <v>2798</v>
      </c>
      <c r="BC1507" t="s">
        <v>1743</v>
      </c>
      <c r="BD1507" t="s">
        <v>14824</v>
      </c>
      <c r="BE1507" t="s">
        <v>4424</v>
      </c>
      <c r="BF1507">
        <v>1197</v>
      </c>
      <c r="BG1507">
        <v>1497</v>
      </c>
      <c r="BH1507">
        <v>0</v>
      </c>
      <c r="BI1507" t="s">
        <v>1547</v>
      </c>
      <c r="BJ1507">
        <v>0</v>
      </c>
      <c r="BK1507">
        <v>0</v>
      </c>
      <c r="BL1507">
        <v>1197</v>
      </c>
      <c r="BM1507" t="s">
        <v>14358</v>
      </c>
      <c r="BN1507" t="s">
        <v>4425</v>
      </c>
      <c r="BO1507" t="s">
        <v>10362</v>
      </c>
      <c r="BP1507" t="e" cm="1">
        <v>#N/A</v>
      </c>
      <c r="BQ1507" t="s">
        <v>1547</v>
      </c>
      <c r="BR1507" t="s">
        <v>11956</v>
      </c>
      <c r="BS1507">
        <v>72</v>
      </c>
      <c r="BT1507" t="s">
        <v>6583</v>
      </c>
      <c r="BU1507" t="s">
        <v>16469</v>
      </c>
      <c r="BV1507" t="s">
        <v>14455</v>
      </c>
      <c r="BW1507" t="s">
        <v>14354</v>
      </c>
      <c r="BX1507" t="s">
        <v>14355</v>
      </c>
      <c r="BY1507" t="s">
        <v>1744</v>
      </c>
      <c r="BZ1507" t="s">
        <v>1547</v>
      </c>
      <c r="CA1507" t="s">
        <v>1744</v>
      </c>
      <c r="CB1507" t="s">
        <v>2001</v>
      </c>
      <c r="CC1507"/>
      <c r="CD1507" t="s">
        <v>998</v>
      </c>
      <c r="CE1507" t="s">
        <v>2798</v>
      </c>
      <c r="CF1507" t="s">
        <v>14825</v>
      </c>
      <c r="CG1507" t="s">
        <v>14826</v>
      </c>
      <c r="CH1507" t="s">
        <v>2798</v>
      </c>
      <c r="CI1507" t="s">
        <v>1547</v>
      </c>
      <c r="CJ1507" t="s">
        <v>4365</v>
      </c>
      <c r="CK1507" t="s">
        <v>1564</v>
      </c>
      <c r="CL1507"/>
      <c r="CM1507"/>
      <c r="CN1507" t="s">
        <v>13745</v>
      </c>
      <c r="CO1507" t="s">
        <v>13695</v>
      </c>
      <c r="CP1507" t="s">
        <v>13745</v>
      </c>
      <c r="CQ1507" t="s">
        <v>13695</v>
      </c>
      <c r="CR1507" t="s">
        <v>1547</v>
      </c>
      <c r="CS1507">
        <v>9</v>
      </c>
      <c r="CT1507" t="s">
        <v>11956</v>
      </c>
      <c r="CU1507" t="s">
        <v>11956</v>
      </c>
      <c r="CV1507" t="s">
        <v>11956</v>
      </c>
      <c r="CW1507" t="s">
        <v>1547</v>
      </c>
      <c r="CX1507" t="s">
        <v>1547</v>
      </c>
      <c r="CY1507">
        <v>1505</v>
      </c>
      <c r="CZ1507" t="s">
        <v>11811</v>
      </c>
      <c r="DA1507" t="s">
        <v>1547</v>
      </c>
      <c r="DB1507" t="s">
        <v>1881</v>
      </c>
      <c r="DC1507" t="s">
        <v>1882</v>
      </c>
      <c r="DD1507" t="s">
        <v>13694</v>
      </c>
      <c r="DE1507" t="s">
        <v>4364</v>
      </c>
      <c r="DF1507" t="s">
        <v>13693</v>
      </c>
      <c r="DG1507" t="s">
        <v>1547</v>
      </c>
      <c r="DH1507" t="s">
        <v>1547</v>
      </c>
      <c r="DI1507" t="s">
        <v>1892</v>
      </c>
      <c r="DJ1507" t="e">
        <v>#N/A</v>
      </c>
      <c r="DK1507"/>
      <c r="DL1507" t="s">
        <v>1892</v>
      </c>
      <c r="DM1507">
        <v>9</v>
      </c>
      <c r="DN1507" t="s">
        <v>1883</v>
      </c>
      <c r="DO1507" t="s">
        <v>1564</v>
      </c>
      <c r="DP1507" t="b">
        <v>1</v>
      </c>
      <c r="DQ1507" t="b">
        <v>0</v>
      </c>
      <c r="DR1507" t="b">
        <v>0</v>
      </c>
      <c r="DS1507" t="b">
        <v>0</v>
      </c>
      <c r="DT1507" t="b">
        <v>0</v>
      </c>
      <c r="DU1507" t="b">
        <v>0</v>
      </c>
      <c r="DV1507" t="b">
        <v>0</v>
      </c>
      <c r="DW1507">
        <v>0</v>
      </c>
      <c r="DX1507" t="b">
        <v>0</v>
      </c>
      <c r="DY1507" t="b">
        <v>0</v>
      </c>
      <c r="DZ1507" t="b">
        <v>0</v>
      </c>
      <c r="EA1507" t="b">
        <v>0</v>
      </c>
      <c r="EB1507" t="b">
        <v>1</v>
      </c>
      <c r="EC1507" t="b">
        <v>1</v>
      </c>
      <c r="ED1507" t="b">
        <v>0</v>
      </c>
      <c r="EE1507" t="b">
        <v>0</v>
      </c>
      <c r="EF1507" t="b">
        <v>0</v>
      </c>
      <c r="EG1507" t="b" cm="1">
        <v>0</v>
      </c>
      <c r="EH1507" t="b">
        <v>0</v>
      </c>
      <c r="EI1507" t="b">
        <v>0</v>
      </c>
      <c r="EJ1507" t="b">
        <v>1</v>
      </c>
      <c r="EK1507" t="s">
        <v>14486</v>
      </c>
      <c r="EL1507">
        <v>0</v>
      </c>
      <c r="EM1507">
        <v>9</v>
      </c>
      <c r="EN1507" t="b">
        <v>0</v>
      </c>
    </row>
    <row r="1508" spans="1:144" ht="15.75">
      <c r="A1508"/>
      <c r="B1508" t="s">
        <v>1564</v>
      </c>
      <c r="C1508" t="s">
        <v>4682</v>
      </c>
      <c r="D1508" t="s">
        <v>14456</v>
      </c>
      <c r="E1508" t="s">
        <v>13697</v>
      </c>
      <c r="F1508"/>
      <c r="G1508" t="s">
        <v>13696</v>
      </c>
      <c r="H1508" t="s">
        <v>13696</v>
      </c>
      <c r="I1508" t="s">
        <v>2798</v>
      </c>
      <c r="J1508"/>
      <c r="K1508"/>
      <c r="L1508" t="s">
        <v>1743</v>
      </c>
      <c r="M1508" t="s">
        <v>2001</v>
      </c>
      <c r="N1508"/>
      <c r="O1508" t="s">
        <v>4735</v>
      </c>
      <c r="P1508" t="s">
        <v>1564</v>
      </c>
      <c r="Q1508" t="s">
        <v>4364</v>
      </c>
      <c r="R1508" t="s">
        <v>4365</v>
      </c>
      <c r="S1508"/>
      <c r="T1508"/>
      <c r="U1508" t="s">
        <v>13745</v>
      </c>
      <c r="V1508" t="s">
        <v>13698</v>
      </c>
      <c r="W1508"/>
      <c r="X1508"/>
      <c r="Y1508"/>
      <c r="Z1508"/>
      <c r="AA1508"/>
      <c r="AB1508"/>
      <c r="AC1508"/>
      <c r="AD1508"/>
      <c r="AE1508"/>
      <c r="AF1508"/>
      <c r="AG1508"/>
      <c r="AH1508"/>
      <c r="AI1508"/>
      <c r="AJ1508"/>
      <c r="AK1508"/>
      <c r="AL1508"/>
      <c r="AM1508"/>
      <c r="AN1508"/>
      <c r="AO1508" s="108" t="s">
        <v>43</v>
      </c>
      <c r="AP1508" t="s">
        <v>2869</v>
      </c>
      <c r="AQ1508">
        <v>13</v>
      </c>
      <c r="AR1508" t="e">
        <v>#N/A</v>
      </c>
      <c r="AS1508" t="s">
        <v>4682</v>
      </c>
      <c r="AT1508" t="e">
        <v>#N/A</v>
      </c>
      <c r="AU1508" t="s">
        <v>13697</v>
      </c>
      <c r="AV1508" t="s">
        <v>14360</v>
      </c>
      <c r="AW1508" t="s">
        <v>1744</v>
      </c>
      <c r="AX1508" t="s">
        <v>1740</v>
      </c>
      <c r="AY1508" t="s">
        <v>14361</v>
      </c>
      <c r="AZ1508" t="s">
        <v>4364</v>
      </c>
      <c r="BA1508" t="s">
        <v>14362</v>
      </c>
      <c r="BB1508" t="s">
        <v>2798</v>
      </c>
      <c r="BC1508" t="s">
        <v>1743</v>
      </c>
      <c r="BD1508" t="s">
        <v>14827</v>
      </c>
      <c r="BE1508" t="s">
        <v>4424</v>
      </c>
      <c r="BF1508">
        <v>1198</v>
      </c>
      <c r="BG1508">
        <v>1497</v>
      </c>
      <c r="BH1508">
        <v>0</v>
      </c>
      <c r="BI1508" t="s">
        <v>1547</v>
      </c>
      <c r="BJ1508">
        <v>0</v>
      </c>
      <c r="BK1508">
        <v>0</v>
      </c>
      <c r="BL1508">
        <v>1198</v>
      </c>
      <c r="BM1508" t="s">
        <v>14364</v>
      </c>
      <c r="BN1508" t="s">
        <v>4425</v>
      </c>
      <c r="BO1508" t="s">
        <v>10362</v>
      </c>
      <c r="BP1508" t="e" cm="1">
        <v>#N/A</v>
      </c>
      <c r="BQ1508" t="s">
        <v>1547</v>
      </c>
      <c r="BR1508" t="s">
        <v>11956</v>
      </c>
      <c r="BS1508">
        <v>73</v>
      </c>
      <c r="BT1508" t="s">
        <v>6593</v>
      </c>
      <c r="BU1508" t="s">
        <v>16470</v>
      </c>
      <c r="BV1508" t="s">
        <v>14456</v>
      </c>
      <c r="BW1508" t="s">
        <v>14360</v>
      </c>
      <c r="BX1508" t="s">
        <v>14361</v>
      </c>
      <c r="BY1508" t="s">
        <v>1744</v>
      </c>
      <c r="BZ1508" t="s">
        <v>1547</v>
      </c>
      <c r="CA1508" t="s">
        <v>1744</v>
      </c>
      <c r="CB1508" t="s">
        <v>2001</v>
      </c>
      <c r="CC1508"/>
      <c r="CD1508" t="s">
        <v>998</v>
      </c>
      <c r="CE1508" t="s">
        <v>2798</v>
      </c>
      <c r="CF1508" t="s">
        <v>14828</v>
      </c>
      <c r="CG1508" t="s">
        <v>14829</v>
      </c>
      <c r="CH1508" t="s">
        <v>2798</v>
      </c>
      <c r="CI1508" t="s">
        <v>1547</v>
      </c>
      <c r="CJ1508" t="s">
        <v>4365</v>
      </c>
      <c r="CK1508" t="s">
        <v>1564</v>
      </c>
      <c r="CL1508"/>
      <c r="CM1508"/>
      <c r="CN1508" t="s">
        <v>13745</v>
      </c>
      <c r="CO1508" t="s">
        <v>13698</v>
      </c>
      <c r="CP1508" t="s">
        <v>13745</v>
      </c>
      <c r="CQ1508" t="s">
        <v>13698</v>
      </c>
      <c r="CR1508" t="s">
        <v>1547</v>
      </c>
      <c r="CS1508">
        <v>9</v>
      </c>
      <c r="CT1508" t="s">
        <v>11956</v>
      </c>
      <c r="CU1508" t="s">
        <v>11956</v>
      </c>
      <c r="CV1508" t="s">
        <v>11956</v>
      </c>
      <c r="CW1508" t="s">
        <v>1547</v>
      </c>
      <c r="CX1508" t="s">
        <v>1547</v>
      </c>
      <c r="CY1508">
        <v>1506</v>
      </c>
      <c r="CZ1508" t="s">
        <v>11812</v>
      </c>
      <c r="DA1508" t="s">
        <v>1547</v>
      </c>
      <c r="DB1508" t="s">
        <v>1881</v>
      </c>
      <c r="DC1508" t="s">
        <v>1882</v>
      </c>
      <c r="DD1508" t="s">
        <v>13697</v>
      </c>
      <c r="DE1508" t="s">
        <v>4364</v>
      </c>
      <c r="DF1508" t="s">
        <v>13696</v>
      </c>
      <c r="DG1508" t="s">
        <v>1547</v>
      </c>
      <c r="DH1508" t="s">
        <v>1547</v>
      </c>
      <c r="DI1508" t="s">
        <v>1892</v>
      </c>
      <c r="DJ1508" t="e">
        <v>#N/A</v>
      </c>
      <c r="DK1508"/>
      <c r="DL1508" t="s">
        <v>1892</v>
      </c>
      <c r="DM1508">
        <v>9</v>
      </c>
      <c r="DN1508" t="s">
        <v>1883</v>
      </c>
      <c r="DO1508" t="s">
        <v>1564</v>
      </c>
      <c r="DP1508" t="b">
        <v>1</v>
      </c>
      <c r="DQ1508" t="b">
        <v>0</v>
      </c>
      <c r="DR1508" t="b">
        <v>0</v>
      </c>
      <c r="DS1508" t="b">
        <v>0</v>
      </c>
      <c r="DT1508" t="b">
        <v>0</v>
      </c>
      <c r="DU1508" t="b">
        <v>0</v>
      </c>
      <c r="DV1508" t="b">
        <v>0</v>
      </c>
      <c r="DW1508">
        <v>0</v>
      </c>
      <c r="DX1508" t="b">
        <v>0</v>
      </c>
      <c r="DY1508" t="b">
        <v>0</v>
      </c>
      <c r="DZ1508" t="b">
        <v>1</v>
      </c>
      <c r="EA1508" t="b">
        <v>0</v>
      </c>
      <c r="EB1508" t="b">
        <v>0</v>
      </c>
      <c r="EC1508" t="b">
        <v>1</v>
      </c>
      <c r="ED1508" t="b">
        <v>0</v>
      </c>
      <c r="EE1508" t="b">
        <v>0</v>
      </c>
      <c r="EF1508" t="b">
        <v>0</v>
      </c>
      <c r="EG1508" t="b" cm="1">
        <v>0</v>
      </c>
      <c r="EH1508" t="b">
        <v>0</v>
      </c>
      <c r="EI1508" t="b">
        <v>0</v>
      </c>
      <c r="EJ1508" t="b">
        <v>1</v>
      </c>
      <c r="EK1508" t="s">
        <v>14803</v>
      </c>
      <c r="EL1508">
        <v>0</v>
      </c>
      <c r="EM1508">
        <v>13</v>
      </c>
      <c r="EN1508" t="b">
        <v>0</v>
      </c>
    </row>
    <row r="1509" spans="1:144" ht="15.75">
      <c r="A1509"/>
      <c r="B1509" t="s">
        <v>1564</v>
      </c>
      <c r="C1509" t="s">
        <v>4682</v>
      </c>
      <c r="D1509" t="s">
        <v>14462</v>
      </c>
      <c r="E1509" t="s">
        <v>14463</v>
      </c>
      <c r="F1509"/>
      <c r="G1509" t="s">
        <v>14462</v>
      </c>
      <c r="H1509" t="s">
        <v>4740</v>
      </c>
      <c r="I1509" t="s">
        <v>2798</v>
      </c>
      <c r="J1509"/>
      <c r="K1509"/>
      <c r="L1509" t="s">
        <v>1743</v>
      </c>
      <c r="M1509" t="s">
        <v>2001</v>
      </c>
      <c r="N1509"/>
      <c r="O1509" t="s">
        <v>4735</v>
      </c>
      <c r="P1509" t="s">
        <v>1564</v>
      </c>
      <c r="Q1509" t="s">
        <v>4364</v>
      </c>
      <c r="R1509" t="s">
        <v>4365</v>
      </c>
      <c r="S1509" t="s">
        <v>4438</v>
      </c>
      <c r="T1509"/>
      <c r="U1509" t="s">
        <v>13745</v>
      </c>
      <c r="V1509" t="s">
        <v>14464</v>
      </c>
      <c r="W1509"/>
      <c r="X1509"/>
      <c r="Y1509"/>
      <c r="Z1509"/>
      <c r="AA1509"/>
      <c r="AB1509"/>
      <c r="AC1509"/>
      <c r="AD1509"/>
      <c r="AE1509"/>
      <c r="AF1509"/>
      <c r="AG1509"/>
      <c r="AH1509"/>
      <c r="AI1509"/>
      <c r="AJ1509"/>
      <c r="AK1509"/>
      <c r="AL1509"/>
      <c r="AM1509"/>
      <c r="AN1509"/>
      <c r="AO1509" s="108" t="s">
        <v>43</v>
      </c>
      <c r="AP1509" t="s">
        <v>2869</v>
      </c>
      <c r="AQ1509">
        <v>14</v>
      </c>
      <c r="AR1509" t="e">
        <v>#N/A</v>
      </c>
      <c r="AS1509" t="s">
        <v>4682</v>
      </c>
      <c r="AT1509" t="e">
        <v>#N/A</v>
      </c>
      <c r="AU1509" t="s">
        <v>14463</v>
      </c>
      <c r="AV1509" t="s">
        <v>14470</v>
      </c>
      <c r="AW1509" t="s">
        <v>1744</v>
      </c>
      <c r="AX1509" t="s">
        <v>1740</v>
      </c>
      <c r="AY1509" t="s">
        <v>14471</v>
      </c>
      <c r="AZ1509" t="s">
        <v>4364</v>
      </c>
      <c r="BA1509" t="s">
        <v>14472</v>
      </c>
      <c r="BB1509" t="s">
        <v>2798</v>
      </c>
      <c r="BC1509" t="s">
        <v>1743</v>
      </c>
      <c r="BD1509" t="s">
        <v>14830</v>
      </c>
      <c r="BE1509" t="s">
        <v>4424</v>
      </c>
      <c r="BF1509">
        <v>1205</v>
      </c>
      <c r="BG1509">
        <v>1497</v>
      </c>
      <c r="BH1509">
        <v>0</v>
      </c>
      <c r="BI1509" t="s">
        <v>1547</v>
      </c>
      <c r="BJ1509">
        <v>0</v>
      </c>
      <c r="BK1509">
        <v>0</v>
      </c>
      <c r="BL1509">
        <v>1205</v>
      </c>
      <c r="BM1509" t="s">
        <v>14475</v>
      </c>
      <c r="BN1509" t="s">
        <v>4425</v>
      </c>
      <c r="BO1509" t="s">
        <v>10362</v>
      </c>
      <c r="BP1509" t="e" cm="1">
        <v>#N/A</v>
      </c>
      <c r="BQ1509" t="s">
        <v>1547</v>
      </c>
      <c r="BR1509" t="s">
        <v>11956</v>
      </c>
      <c r="BS1509">
        <v>74</v>
      </c>
      <c r="BT1509" t="s">
        <v>6602</v>
      </c>
      <c r="BU1509" t="s">
        <v>16471</v>
      </c>
      <c r="BV1509" t="s">
        <v>14462</v>
      </c>
      <c r="BW1509" t="s">
        <v>14470</v>
      </c>
      <c r="BX1509" t="s">
        <v>11980</v>
      </c>
      <c r="BY1509" t="s">
        <v>1744</v>
      </c>
      <c r="BZ1509" t="s">
        <v>1547</v>
      </c>
      <c r="CA1509" t="s">
        <v>1744</v>
      </c>
      <c r="CB1509" t="s">
        <v>2001</v>
      </c>
      <c r="CC1509"/>
      <c r="CD1509" t="s">
        <v>998</v>
      </c>
      <c r="CE1509" t="s">
        <v>2798</v>
      </c>
      <c r="CF1509" t="s">
        <v>14831</v>
      </c>
      <c r="CG1509" t="s">
        <v>14832</v>
      </c>
      <c r="CH1509" t="s">
        <v>2798</v>
      </c>
      <c r="CI1509" t="s">
        <v>1547</v>
      </c>
      <c r="CJ1509" t="s">
        <v>4365</v>
      </c>
      <c r="CK1509" t="s">
        <v>1564</v>
      </c>
      <c r="CL1509"/>
      <c r="CM1509"/>
      <c r="CN1509" t="s">
        <v>13745</v>
      </c>
      <c r="CO1509" t="s">
        <v>14464</v>
      </c>
      <c r="CP1509" t="s">
        <v>13745</v>
      </c>
      <c r="CQ1509" t="s">
        <v>14464</v>
      </c>
      <c r="CR1509" t="s">
        <v>1547</v>
      </c>
      <c r="CS1509">
        <v>9</v>
      </c>
      <c r="CT1509" t="s">
        <v>11956</v>
      </c>
      <c r="CU1509" t="s">
        <v>11956</v>
      </c>
      <c r="CV1509" t="s">
        <v>11956</v>
      </c>
      <c r="CW1509" t="s">
        <v>1547</v>
      </c>
      <c r="CX1509" t="s">
        <v>1547</v>
      </c>
      <c r="CY1509">
        <v>1507</v>
      </c>
      <c r="CZ1509" t="s">
        <v>11813</v>
      </c>
      <c r="DA1509" t="s">
        <v>1547</v>
      </c>
      <c r="DB1509" t="s">
        <v>1881</v>
      </c>
      <c r="DC1509" t="s">
        <v>1882</v>
      </c>
      <c r="DD1509" t="s">
        <v>14463</v>
      </c>
      <c r="DE1509" t="s">
        <v>4364</v>
      </c>
      <c r="DF1509" t="s">
        <v>14462</v>
      </c>
      <c r="DG1509" t="s">
        <v>1547</v>
      </c>
      <c r="DH1509" t="s">
        <v>1547</v>
      </c>
      <c r="DI1509" t="s">
        <v>1892</v>
      </c>
      <c r="DJ1509" t="e">
        <v>#N/A</v>
      </c>
      <c r="DK1509"/>
      <c r="DL1509" t="s">
        <v>11340</v>
      </c>
      <c r="DM1509">
        <v>9</v>
      </c>
      <c r="DN1509" t="s">
        <v>1883</v>
      </c>
      <c r="DO1509" t="s">
        <v>1564</v>
      </c>
      <c r="DP1509" t="b">
        <v>1</v>
      </c>
      <c r="DQ1509" t="b">
        <v>0</v>
      </c>
      <c r="DR1509" t="b">
        <v>0</v>
      </c>
      <c r="DS1509" t="b">
        <v>0</v>
      </c>
      <c r="DT1509" t="b">
        <v>0</v>
      </c>
      <c r="DU1509" t="b">
        <v>0</v>
      </c>
      <c r="DV1509" t="b">
        <v>0</v>
      </c>
      <c r="DW1509">
        <v>0</v>
      </c>
      <c r="DX1509" t="b">
        <v>0</v>
      </c>
      <c r="DY1509" t="b">
        <v>0</v>
      </c>
      <c r="DZ1509" t="b">
        <v>0</v>
      </c>
      <c r="EA1509" t="b">
        <v>0</v>
      </c>
      <c r="EB1509" t="b">
        <v>0</v>
      </c>
      <c r="EC1509" t="b">
        <v>0</v>
      </c>
      <c r="ED1509" t="b">
        <v>0</v>
      </c>
      <c r="EE1509" t="b">
        <v>0</v>
      </c>
      <c r="EF1509" t="b">
        <v>0</v>
      </c>
      <c r="EG1509" t="b" cm="1">
        <v>0</v>
      </c>
      <c r="EH1509" t="b">
        <v>0</v>
      </c>
      <c r="EI1509" t="b">
        <v>0</v>
      </c>
      <c r="EJ1509" t="b">
        <v>0</v>
      </c>
      <c r="EK1509" t="s">
        <v>1547</v>
      </c>
      <c r="EL1509">
        <v>0</v>
      </c>
      <c r="EM1509">
        <v>35</v>
      </c>
      <c r="EN1509" t="b">
        <v>0</v>
      </c>
    </row>
    <row r="1510" spans="1:144" ht="15.75">
      <c r="A1510"/>
      <c r="B1510" t="s">
        <v>1564</v>
      </c>
      <c r="C1510" t="s">
        <v>4682</v>
      </c>
      <c r="D1510" t="s">
        <v>14465</v>
      </c>
      <c r="E1510" t="s">
        <v>14466</v>
      </c>
      <c r="F1510"/>
      <c r="G1510" t="s">
        <v>14465</v>
      </c>
      <c r="H1510" t="s">
        <v>4740</v>
      </c>
      <c r="I1510" t="s">
        <v>2798</v>
      </c>
      <c r="J1510"/>
      <c r="K1510"/>
      <c r="L1510" t="s">
        <v>1743</v>
      </c>
      <c r="M1510" t="s">
        <v>2001</v>
      </c>
      <c r="N1510"/>
      <c r="O1510" t="s">
        <v>4735</v>
      </c>
      <c r="P1510" t="s">
        <v>1564</v>
      </c>
      <c r="Q1510" t="s">
        <v>4364</v>
      </c>
      <c r="R1510" t="s">
        <v>4365</v>
      </c>
      <c r="S1510" t="s">
        <v>4438</v>
      </c>
      <c r="T1510"/>
      <c r="U1510" t="s">
        <v>13745</v>
      </c>
      <c r="V1510" t="s">
        <v>14467</v>
      </c>
      <c r="W1510"/>
      <c r="X1510"/>
      <c r="Y1510"/>
      <c r="Z1510"/>
      <c r="AA1510"/>
      <c r="AB1510"/>
      <c r="AC1510"/>
      <c r="AD1510"/>
      <c r="AE1510"/>
      <c r="AF1510"/>
      <c r="AG1510"/>
      <c r="AH1510"/>
      <c r="AI1510"/>
      <c r="AJ1510"/>
      <c r="AK1510"/>
      <c r="AL1510"/>
      <c r="AM1510"/>
      <c r="AN1510"/>
      <c r="AO1510" s="108" t="s">
        <v>43</v>
      </c>
      <c r="AP1510" t="s">
        <v>2869</v>
      </c>
      <c r="AQ1510">
        <v>15</v>
      </c>
      <c r="AR1510" t="e">
        <v>#N/A</v>
      </c>
      <c r="AS1510" t="s">
        <v>4682</v>
      </c>
      <c r="AT1510" t="e">
        <v>#N/A</v>
      </c>
      <c r="AU1510" t="s">
        <v>14466</v>
      </c>
      <c r="AV1510" t="s">
        <v>14477</v>
      </c>
      <c r="AW1510" t="s">
        <v>1744</v>
      </c>
      <c r="AX1510" t="s">
        <v>1740</v>
      </c>
      <c r="AY1510" t="s">
        <v>14478</v>
      </c>
      <c r="AZ1510" t="s">
        <v>4364</v>
      </c>
      <c r="BA1510" t="s">
        <v>14479</v>
      </c>
      <c r="BB1510" t="s">
        <v>2798</v>
      </c>
      <c r="BC1510" t="s">
        <v>1743</v>
      </c>
      <c r="BD1510" t="s">
        <v>14833</v>
      </c>
      <c r="BE1510" t="s">
        <v>4424</v>
      </c>
      <c r="BF1510">
        <v>1206</v>
      </c>
      <c r="BG1510">
        <v>1497</v>
      </c>
      <c r="BH1510">
        <v>0</v>
      </c>
      <c r="BI1510" t="s">
        <v>1547</v>
      </c>
      <c r="BJ1510">
        <v>0</v>
      </c>
      <c r="BK1510">
        <v>0</v>
      </c>
      <c r="BL1510">
        <v>1206</v>
      </c>
      <c r="BM1510" t="s">
        <v>14482</v>
      </c>
      <c r="BN1510" t="s">
        <v>4425</v>
      </c>
      <c r="BO1510" t="s">
        <v>10362</v>
      </c>
      <c r="BP1510" t="e" cm="1">
        <v>#N/A</v>
      </c>
      <c r="BQ1510" t="s">
        <v>1547</v>
      </c>
      <c r="BR1510" t="s">
        <v>11956</v>
      </c>
      <c r="BS1510">
        <v>75</v>
      </c>
      <c r="BT1510" t="s">
        <v>6872</v>
      </c>
      <c r="BU1510" t="s">
        <v>16472</v>
      </c>
      <c r="BV1510" t="s">
        <v>14465</v>
      </c>
      <c r="BW1510" t="s">
        <v>14477</v>
      </c>
      <c r="BX1510" t="s">
        <v>11980</v>
      </c>
      <c r="BY1510" t="s">
        <v>1744</v>
      </c>
      <c r="BZ1510" t="s">
        <v>1547</v>
      </c>
      <c r="CA1510" t="s">
        <v>1744</v>
      </c>
      <c r="CB1510" t="s">
        <v>2001</v>
      </c>
      <c r="CC1510"/>
      <c r="CD1510" t="s">
        <v>998</v>
      </c>
      <c r="CE1510" t="s">
        <v>2798</v>
      </c>
      <c r="CF1510" t="s">
        <v>14834</v>
      </c>
      <c r="CG1510" t="s">
        <v>14835</v>
      </c>
      <c r="CH1510" t="s">
        <v>2798</v>
      </c>
      <c r="CI1510" t="s">
        <v>1547</v>
      </c>
      <c r="CJ1510" t="s">
        <v>4365</v>
      </c>
      <c r="CK1510" t="s">
        <v>1564</v>
      </c>
      <c r="CL1510"/>
      <c r="CM1510"/>
      <c r="CN1510" t="s">
        <v>13745</v>
      </c>
      <c r="CO1510" t="s">
        <v>14467</v>
      </c>
      <c r="CP1510" t="s">
        <v>13745</v>
      </c>
      <c r="CQ1510" t="s">
        <v>14467</v>
      </c>
      <c r="CR1510" t="s">
        <v>1547</v>
      </c>
      <c r="CS1510">
        <v>9</v>
      </c>
      <c r="CT1510" t="s">
        <v>11956</v>
      </c>
      <c r="CU1510" t="s">
        <v>11956</v>
      </c>
      <c r="CV1510" t="s">
        <v>11956</v>
      </c>
      <c r="CW1510" t="s">
        <v>1547</v>
      </c>
      <c r="CX1510" t="s">
        <v>1547</v>
      </c>
      <c r="CY1510">
        <v>1508</v>
      </c>
      <c r="CZ1510" t="s">
        <v>11814</v>
      </c>
      <c r="DA1510" t="s">
        <v>1547</v>
      </c>
      <c r="DB1510" t="s">
        <v>1881</v>
      </c>
      <c r="DC1510" t="s">
        <v>1882</v>
      </c>
      <c r="DD1510" t="s">
        <v>14466</v>
      </c>
      <c r="DE1510" t="s">
        <v>4364</v>
      </c>
      <c r="DF1510" t="s">
        <v>14465</v>
      </c>
      <c r="DG1510" t="s">
        <v>1547</v>
      </c>
      <c r="DH1510" t="s">
        <v>1547</v>
      </c>
      <c r="DI1510" t="s">
        <v>1892</v>
      </c>
      <c r="DJ1510" t="e">
        <v>#N/A</v>
      </c>
      <c r="DK1510"/>
      <c r="DL1510" t="s">
        <v>11340</v>
      </c>
      <c r="DM1510">
        <v>9</v>
      </c>
      <c r="DN1510" t="s">
        <v>1883</v>
      </c>
      <c r="DO1510" t="s">
        <v>1564</v>
      </c>
      <c r="DP1510" t="b">
        <v>1</v>
      </c>
      <c r="DQ1510" t="b">
        <v>0</v>
      </c>
      <c r="DR1510" t="b">
        <v>0</v>
      </c>
      <c r="DS1510" t="b">
        <v>0</v>
      </c>
      <c r="DT1510" t="b">
        <v>0</v>
      </c>
      <c r="DU1510" t="b">
        <v>0</v>
      </c>
      <c r="DV1510" t="b">
        <v>0</v>
      </c>
      <c r="DW1510">
        <v>0</v>
      </c>
      <c r="DX1510" t="b">
        <v>0</v>
      </c>
      <c r="DY1510" t="b">
        <v>0</v>
      </c>
      <c r="DZ1510" t="b">
        <v>0</v>
      </c>
      <c r="EA1510" t="b">
        <v>0</v>
      </c>
      <c r="EB1510" t="b">
        <v>0</v>
      </c>
      <c r="EC1510" t="b">
        <v>0</v>
      </c>
      <c r="ED1510" t="b">
        <v>0</v>
      </c>
      <c r="EE1510" t="b">
        <v>0</v>
      </c>
      <c r="EF1510" t="b">
        <v>0</v>
      </c>
      <c r="EG1510" t="b" cm="1">
        <v>0</v>
      </c>
      <c r="EH1510" t="b">
        <v>0</v>
      </c>
      <c r="EI1510" t="b">
        <v>0</v>
      </c>
      <c r="EJ1510" t="b">
        <v>0</v>
      </c>
      <c r="EK1510" t="s">
        <v>1547</v>
      </c>
      <c r="EL1510">
        <v>0</v>
      </c>
      <c r="EM1510">
        <v>35</v>
      </c>
      <c r="EN1510" t="b">
        <v>0</v>
      </c>
    </row>
    <row r="1511" spans="1:144" ht="15.75">
      <c r="A1511"/>
      <c r="B1511" t="s">
        <v>1564</v>
      </c>
      <c r="C1511" t="s">
        <v>4682</v>
      </c>
      <c r="D1511" t="s">
        <v>4743</v>
      </c>
      <c r="E1511" t="s">
        <v>4744</v>
      </c>
      <c r="F1511"/>
      <c r="G1511" t="s">
        <v>4743</v>
      </c>
      <c r="H1511" t="s">
        <v>4743</v>
      </c>
      <c r="I1511" t="s">
        <v>1244</v>
      </c>
      <c r="J1511"/>
      <c r="K1511"/>
      <c r="L1511" t="s">
        <v>1743</v>
      </c>
      <c r="M1511" t="s">
        <v>902</v>
      </c>
      <c r="N1511"/>
      <c r="O1511" t="s">
        <v>4735</v>
      </c>
      <c r="P1511" t="s">
        <v>1564</v>
      </c>
      <c r="Q1511" t="s">
        <v>4364</v>
      </c>
      <c r="R1511" t="s">
        <v>4365</v>
      </c>
      <c r="S1511"/>
      <c r="T1511"/>
      <c r="U1511" t="s">
        <v>13746</v>
      </c>
      <c r="V1511"/>
      <c r="W1511"/>
      <c r="X1511"/>
      <c r="Y1511"/>
      <c r="Z1511"/>
      <c r="AA1511"/>
      <c r="AB1511"/>
      <c r="AC1511"/>
      <c r="AD1511"/>
      <c r="AE1511"/>
      <c r="AF1511"/>
      <c r="AG1511"/>
      <c r="AH1511"/>
      <c r="AI1511"/>
      <c r="AJ1511"/>
      <c r="AK1511"/>
      <c r="AL1511"/>
      <c r="AM1511"/>
      <c r="AN1511"/>
      <c r="AO1511" s="108" t="s">
        <v>43</v>
      </c>
      <c r="AP1511" t="s">
        <v>2869</v>
      </c>
      <c r="AQ1511">
        <v>16</v>
      </c>
      <c r="AR1511" t="e">
        <v>#N/A</v>
      </c>
      <c r="AS1511" t="s">
        <v>4682</v>
      </c>
      <c r="AT1511" t="e">
        <v>#N/A</v>
      </c>
      <c r="AU1511" t="s">
        <v>4744</v>
      </c>
      <c r="AV1511" t="s">
        <v>10424</v>
      </c>
      <c r="AW1511" t="s">
        <v>1744</v>
      </c>
      <c r="AX1511" t="s">
        <v>1740</v>
      </c>
      <c r="AY1511" t="s">
        <v>11985</v>
      </c>
      <c r="AZ1511" t="s">
        <v>4364</v>
      </c>
      <c r="BA1511" t="s">
        <v>11986</v>
      </c>
      <c r="BB1511" t="s">
        <v>1244</v>
      </c>
      <c r="BC1511" t="s">
        <v>1743</v>
      </c>
      <c r="BD1511" t="s">
        <v>11987</v>
      </c>
      <c r="BE1511" t="s">
        <v>4743</v>
      </c>
      <c r="BF1511">
        <v>1511</v>
      </c>
      <c r="BG1511">
        <v>0</v>
      </c>
      <c r="BH1511">
        <v>0</v>
      </c>
      <c r="BI1511" t="s">
        <v>1547</v>
      </c>
      <c r="BJ1511">
        <v>0</v>
      </c>
      <c r="BK1511">
        <v>0</v>
      </c>
      <c r="BL1511">
        <v>0</v>
      </c>
      <c r="BM1511" t="s">
        <v>1547</v>
      </c>
      <c r="BN1511" t="s">
        <v>1547</v>
      </c>
      <c r="BO1511" t="s">
        <v>1547</v>
      </c>
      <c r="BP1511" t="s" cm="1">
        <v>1547</v>
      </c>
      <c r="BQ1511" t="s">
        <v>1547</v>
      </c>
      <c r="BR1511" t="s">
        <v>11956</v>
      </c>
      <c r="BS1511">
        <v>76</v>
      </c>
      <c r="BT1511" t="s">
        <v>6875</v>
      </c>
      <c r="BU1511" t="s">
        <v>16473</v>
      </c>
      <c r="BV1511" t="s">
        <v>4743</v>
      </c>
      <c r="BW1511" t="s">
        <v>10424</v>
      </c>
      <c r="BX1511" t="s">
        <v>11985</v>
      </c>
      <c r="BY1511" t="s">
        <v>1744</v>
      </c>
      <c r="BZ1511" t="s">
        <v>1547</v>
      </c>
      <c r="CA1511" t="s">
        <v>1744</v>
      </c>
      <c r="CB1511" t="s">
        <v>902</v>
      </c>
      <c r="CC1511"/>
      <c r="CD1511" t="s">
        <v>998</v>
      </c>
      <c r="CE1511" t="s">
        <v>1244</v>
      </c>
      <c r="CF1511" t="s">
        <v>4744</v>
      </c>
      <c r="CG1511" t="s">
        <v>10424</v>
      </c>
      <c r="CH1511" t="s">
        <v>1244</v>
      </c>
      <c r="CI1511" t="s">
        <v>1547</v>
      </c>
      <c r="CJ1511" t="s">
        <v>4365</v>
      </c>
      <c r="CK1511" t="s">
        <v>1564</v>
      </c>
      <c r="CL1511"/>
      <c r="CM1511"/>
      <c r="CN1511" t="s">
        <v>13746</v>
      </c>
      <c r="CO1511" t="s">
        <v>1547</v>
      </c>
      <c r="CP1511" t="s">
        <v>13746</v>
      </c>
      <c r="CQ1511" t="s">
        <v>1547</v>
      </c>
      <c r="CR1511" t="s">
        <v>1547</v>
      </c>
      <c r="CS1511">
        <v>9</v>
      </c>
      <c r="CT1511" t="s">
        <v>11956</v>
      </c>
      <c r="CU1511" t="s">
        <v>11956</v>
      </c>
      <c r="CV1511" t="s">
        <v>11956</v>
      </c>
      <c r="CW1511" t="s">
        <v>1547</v>
      </c>
      <c r="CX1511" t="s">
        <v>1547</v>
      </c>
      <c r="CY1511">
        <v>1509</v>
      </c>
      <c r="CZ1511" t="s">
        <v>11815</v>
      </c>
      <c r="DA1511" t="s">
        <v>1547</v>
      </c>
      <c r="DB1511" t="s">
        <v>1881</v>
      </c>
      <c r="DC1511" t="s">
        <v>1882</v>
      </c>
      <c r="DD1511" t="s">
        <v>4744</v>
      </c>
      <c r="DE1511" t="s">
        <v>4364</v>
      </c>
      <c r="DF1511" t="s">
        <v>4743</v>
      </c>
      <c r="DG1511" t="s">
        <v>1547</v>
      </c>
      <c r="DH1511" t="s">
        <v>1547</v>
      </c>
      <c r="DI1511" t="s">
        <v>1892</v>
      </c>
      <c r="DJ1511" t="e">
        <v>#N/A</v>
      </c>
      <c r="DK1511"/>
      <c r="DL1511" t="s">
        <v>1892</v>
      </c>
      <c r="DM1511">
        <v>9</v>
      </c>
      <c r="DN1511" t="s">
        <v>1883</v>
      </c>
      <c r="DO1511" t="s">
        <v>1564</v>
      </c>
      <c r="DP1511" t="b">
        <v>1</v>
      </c>
      <c r="DQ1511" t="b">
        <v>0</v>
      </c>
      <c r="DR1511" t="b">
        <v>1</v>
      </c>
      <c r="DS1511" t="b">
        <v>0</v>
      </c>
      <c r="DT1511" t="b">
        <v>0</v>
      </c>
      <c r="DU1511" t="b">
        <v>0</v>
      </c>
      <c r="DV1511" t="b">
        <v>1</v>
      </c>
      <c r="DW1511">
        <v>0</v>
      </c>
      <c r="DX1511" t="b">
        <v>0</v>
      </c>
      <c r="DY1511" t="b">
        <v>0</v>
      </c>
      <c r="DZ1511" t="b">
        <v>1</v>
      </c>
      <c r="EA1511" t="b">
        <v>0</v>
      </c>
      <c r="EB1511" t="b">
        <v>0</v>
      </c>
      <c r="EC1511" t="b">
        <v>0</v>
      </c>
      <c r="ED1511" t="b">
        <v>0</v>
      </c>
      <c r="EE1511" t="b">
        <v>0</v>
      </c>
      <c r="EF1511" t="b">
        <v>0</v>
      </c>
      <c r="EG1511" t="b" cm="1">
        <v>0</v>
      </c>
      <c r="EH1511" t="b">
        <v>0</v>
      </c>
      <c r="EI1511" t="b">
        <v>0</v>
      </c>
      <c r="EJ1511" t="b">
        <v>1</v>
      </c>
      <c r="EK1511" t="s">
        <v>11989</v>
      </c>
      <c r="EL1511">
        <v>0</v>
      </c>
      <c r="EM1511">
        <v>49</v>
      </c>
      <c r="EN1511" t="b">
        <v>1</v>
      </c>
    </row>
    <row r="1512" spans="1:144" ht="15.75">
      <c r="A1512"/>
      <c r="B1512" t="s">
        <v>1564</v>
      </c>
      <c r="C1512" t="s">
        <v>4682</v>
      </c>
      <c r="D1512" t="s">
        <v>13652</v>
      </c>
      <c r="E1512" t="s">
        <v>13653</v>
      </c>
      <c r="F1512"/>
      <c r="G1512" t="s">
        <v>4426</v>
      </c>
      <c r="H1512" t="s">
        <v>4427</v>
      </c>
      <c r="I1512" t="s">
        <v>2799</v>
      </c>
      <c r="J1512"/>
      <c r="K1512"/>
      <c r="L1512" t="s">
        <v>1743</v>
      </c>
      <c r="M1512" t="s">
        <v>1784</v>
      </c>
      <c r="N1512" t="s">
        <v>4736</v>
      </c>
      <c r="O1512" t="s">
        <v>4735</v>
      </c>
      <c r="P1512" t="s">
        <v>1564</v>
      </c>
      <c r="Q1512" t="s">
        <v>4364</v>
      </c>
      <c r="R1512" t="s">
        <v>4365</v>
      </c>
      <c r="S1512"/>
      <c r="T1512"/>
      <c r="U1512" t="s">
        <v>13746</v>
      </c>
      <c r="V1512" t="s">
        <v>13655</v>
      </c>
      <c r="W1512"/>
      <c r="X1512"/>
      <c r="Y1512"/>
      <c r="Z1512"/>
      <c r="AA1512"/>
      <c r="AB1512"/>
      <c r="AC1512"/>
      <c r="AD1512"/>
      <c r="AE1512"/>
      <c r="AF1512"/>
      <c r="AG1512"/>
      <c r="AH1512"/>
      <c r="AI1512"/>
      <c r="AJ1512"/>
      <c r="AK1512"/>
      <c r="AL1512"/>
      <c r="AM1512"/>
      <c r="AN1512"/>
      <c r="AO1512" s="108" t="s">
        <v>43</v>
      </c>
      <c r="AP1512" t="s">
        <v>2869</v>
      </c>
      <c r="AQ1512">
        <v>17</v>
      </c>
      <c r="AR1512" t="e">
        <v>#N/A</v>
      </c>
      <c r="AS1512" t="s">
        <v>4682</v>
      </c>
      <c r="AT1512" t="e">
        <v>#N/A</v>
      </c>
      <c r="AU1512" t="s">
        <v>13653</v>
      </c>
      <c r="AV1512" t="s">
        <v>14258</v>
      </c>
      <c r="AW1512" t="s">
        <v>1744</v>
      </c>
      <c r="AX1512" t="s">
        <v>1740</v>
      </c>
      <c r="AY1512" t="s">
        <v>10367</v>
      </c>
      <c r="AZ1512" t="s">
        <v>4364</v>
      </c>
      <c r="BA1512" t="s">
        <v>14260</v>
      </c>
      <c r="BB1512" t="s">
        <v>2799</v>
      </c>
      <c r="BC1512" t="s">
        <v>1743</v>
      </c>
      <c r="BD1512" t="s">
        <v>14821</v>
      </c>
      <c r="BE1512" t="s">
        <v>4743</v>
      </c>
      <c r="BF1512">
        <v>1173</v>
      </c>
      <c r="BG1512">
        <v>1511</v>
      </c>
      <c r="BH1512">
        <v>0</v>
      </c>
      <c r="BI1512" t="s">
        <v>1547</v>
      </c>
      <c r="BJ1512">
        <v>0</v>
      </c>
      <c r="BK1512">
        <v>0</v>
      </c>
      <c r="BL1512">
        <v>1173</v>
      </c>
      <c r="BM1512" t="s">
        <v>14263</v>
      </c>
      <c r="BN1512" t="s">
        <v>4744</v>
      </c>
      <c r="BO1512" t="s">
        <v>10424</v>
      </c>
      <c r="BP1512" t="e" cm="1">
        <v>#N/A</v>
      </c>
      <c r="BQ1512" t="s">
        <v>1547</v>
      </c>
      <c r="BR1512" t="s">
        <v>11956</v>
      </c>
      <c r="BS1512">
        <v>77</v>
      </c>
      <c r="BT1512" t="s">
        <v>6880</v>
      </c>
      <c r="BU1512" t="s">
        <v>16474</v>
      </c>
      <c r="BV1512" t="s">
        <v>13652</v>
      </c>
      <c r="BW1512" t="s">
        <v>14258</v>
      </c>
      <c r="BX1512" t="s">
        <v>10368</v>
      </c>
      <c r="BY1512" t="s">
        <v>11958</v>
      </c>
      <c r="BZ1512" t="s">
        <v>1547</v>
      </c>
      <c r="CA1512" t="s">
        <v>1744</v>
      </c>
      <c r="CB1512" t="s">
        <v>1784</v>
      </c>
      <c r="CC1512"/>
      <c r="CD1512" t="s">
        <v>998</v>
      </c>
      <c r="CE1512" t="s">
        <v>2799</v>
      </c>
      <c r="CF1512" t="s">
        <v>14836</v>
      </c>
      <c r="CG1512" t="s">
        <v>14837</v>
      </c>
      <c r="CH1512" t="s">
        <v>2799</v>
      </c>
      <c r="CI1512" t="s">
        <v>1547</v>
      </c>
      <c r="CJ1512" t="s">
        <v>4365</v>
      </c>
      <c r="CK1512" t="s">
        <v>1564</v>
      </c>
      <c r="CL1512"/>
      <c r="CM1512"/>
      <c r="CN1512" t="s">
        <v>13746</v>
      </c>
      <c r="CO1512" t="s">
        <v>13655</v>
      </c>
      <c r="CP1512" t="s">
        <v>13746</v>
      </c>
      <c r="CQ1512" t="s">
        <v>13655</v>
      </c>
      <c r="CR1512" t="s">
        <v>1547</v>
      </c>
      <c r="CS1512">
        <v>9</v>
      </c>
      <c r="CT1512" t="s">
        <v>11956</v>
      </c>
      <c r="CU1512" t="s">
        <v>11956</v>
      </c>
      <c r="CV1512" t="s">
        <v>11956</v>
      </c>
      <c r="CW1512" t="s">
        <v>1547</v>
      </c>
      <c r="CX1512" t="s">
        <v>1547</v>
      </c>
      <c r="CY1512">
        <v>1510</v>
      </c>
      <c r="CZ1512" t="s">
        <v>11816</v>
      </c>
      <c r="DA1512" t="s">
        <v>1547</v>
      </c>
      <c r="DB1512" t="s">
        <v>1881</v>
      </c>
      <c r="DC1512" t="s">
        <v>1882</v>
      </c>
      <c r="DD1512" t="s">
        <v>13653</v>
      </c>
      <c r="DE1512" t="s">
        <v>4364</v>
      </c>
      <c r="DF1512" t="s">
        <v>4426</v>
      </c>
      <c r="DG1512" t="s">
        <v>1547</v>
      </c>
      <c r="DH1512" t="s">
        <v>1547</v>
      </c>
      <c r="DI1512" t="s">
        <v>1892</v>
      </c>
      <c r="DJ1512" t="e">
        <v>#N/A</v>
      </c>
      <c r="DK1512"/>
      <c r="DL1512" t="s">
        <v>1892</v>
      </c>
      <c r="DM1512">
        <v>9</v>
      </c>
      <c r="DN1512" t="s">
        <v>1883</v>
      </c>
      <c r="DO1512" t="s">
        <v>1564</v>
      </c>
      <c r="DP1512" t="b">
        <v>1</v>
      </c>
      <c r="DQ1512" t="b">
        <v>0</v>
      </c>
      <c r="DR1512" t="b">
        <v>0</v>
      </c>
      <c r="DS1512" t="b">
        <v>0</v>
      </c>
      <c r="DT1512" t="b">
        <v>0</v>
      </c>
      <c r="DU1512" t="b">
        <v>0</v>
      </c>
      <c r="DV1512" t="b">
        <v>0</v>
      </c>
      <c r="DW1512">
        <v>0</v>
      </c>
      <c r="DX1512" t="b">
        <v>0</v>
      </c>
      <c r="DY1512" t="b">
        <v>0</v>
      </c>
      <c r="DZ1512" t="b">
        <v>0</v>
      </c>
      <c r="EA1512" t="b">
        <v>0</v>
      </c>
      <c r="EB1512" t="b">
        <v>0</v>
      </c>
      <c r="EC1512" t="b">
        <v>0</v>
      </c>
      <c r="ED1512" t="b">
        <v>0</v>
      </c>
      <c r="EE1512" t="b">
        <v>0</v>
      </c>
      <c r="EF1512" t="b">
        <v>0</v>
      </c>
      <c r="EG1512" t="b" cm="1">
        <v>0</v>
      </c>
      <c r="EH1512" t="b">
        <v>0</v>
      </c>
      <c r="EI1512" t="b">
        <v>0</v>
      </c>
      <c r="EJ1512" t="b">
        <v>0</v>
      </c>
      <c r="EK1512" t="s">
        <v>1547</v>
      </c>
      <c r="EL1512">
        <v>0</v>
      </c>
      <c r="EM1512">
        <v>19</v>
      </c>
      <c r="EN1512" t="b">
        <v>0</v>
      </c>
    </row>
    <row r="1513" spans="1:144" ht="15.75">
      <c r="A1513"/>
      <c r="B1513" t="s">
        <v>1564</v>
      </c>
      <c r="C1513" t="s">
        <v>4682</v>
      </c>
      <c r="D1513" t="s">
        <v>1249</v>
      </c>
      <c r="E1513" t="s">
        <v>1248</v>
      </c>
      <c r="F1513"/>
      <c r="G1513" t="s">
        <v>1249</v>
      </c>
      <c r="H1513" t="s">
        <v>4428</v>
      </c>
      <c r="I1513" t="s">
        <v>2799</v>
      </c>
      <c r="J1513"/>
      <c r="K1513"/>
      <c r="L1513" t="s">
        <v>1743</v>
      </c>
      <c r="M1513" t="s">
        <v>1754</v>
      </c>
      <c r="N1513" t="s">
        <v>4369</v>
      </c>
      <c r="O1513" t="s">
        <v>4735</v>
      </c>
      <c r="P1513" t="s">
        <v>1564</v>
      </c>
      <c r="Q1513" t="s">
        <v>4364</v>
      </c>
      <c r="R1513" t="s">
        <v>4365</v>
      </c>
      <c r="S1513"/>
      <c r="T1513"/>
      <c r="U1513" t="s">
        <v>13746</v>
      </c>
      <c r="V1513" t="s">
        <v>13126</v>
      </c>
      <c r="W1513"/>
      <c r="X1513"/>
      <c r="Y1513"/>
      <c r="Z1513"/>
      <c r="AA1513"/>
      <c r="AB1513"/>
      <c r="AC1513"/>
      <c r="AD1513"/>
      <c r="AE1513"/>
      <c r="AF1513"/>
      <c r="AG1513"/>
      <c r="AH1513"/>
      <c r="AI1513"/>
      <c r="AJ1513"/>
      <c r="AK1513"/>
      <c r="AL1513"/>
      <c r="AM1513"/>
      <c r="AN1513"/>
      <c r="AO1513" s="108" t="s">
        <v>43</v>
      </c>
      <c r="AP1513" t="s">
        <v>2869</v>
      </c>
      <c r="AQ1513">
        <v>18</v>
      </c>
      <c r="AR1513" t="e">
        <v>#N/A</v>
      </c>
      <c r="AS1513" t="s">
        <v>4682</v>
      </c>
      <c r="AT1513" t="e">
        <v>#N/A</v>
      </c>
      <c r="AU1513" t="s">
        <v>1248</v>
      </c>
      <c r="AV1513" t="s">
        <v>1751</v>
      </c>
      <c r="AW1513" t="s">
        <v>1744</v>
      </c>
      <c r="AX1513" t="s">
        <v>1740</v>
      </c>
      <c r="AY1513" t="s">
        <v>1752</v>
      </c>
      <c r="AZ1513" t="s">
        <v>4364</v>
      </c>
      <c r="BA1513" t="s">
        <v>1896</v>
      </c>
      <c r="BB1513" t="s">
        <v>2799</v>
      </c>
      <c r="BC1513" t="s">
        <v>1743</v>
      </c>
      <c r="BD1513" t="s">
        <v>5682</v>
      </c>
      <c r="BE1513" t="s">
        <v>4743</v>
      </c>
      <c r="BF1513">
        <v>4</v>
      </c>
      <c r="BG1513">
        <v>1511</v>
      </c>
      <c r="BH1513">
        <v>0</v>
      </c>
      <c r="BI1513" t="s">
        <v>1547</v>
      </c>
      <c r="BJ1513">
        <v>0</v>
      </c>
      <c r="BK1513">
        <v>0</v>
      </c>
      <c r="BL1513">
        <v>4</v>
      </c>
      <c r="BM1513" t="s">
        <v>1750</v>
      </c>
      <c r="BN1513" t="s">
        <v>4744</v>
      </c>
      <c r="BO1513" t="s">
        <v>10424</v>
      </c>
      <c r="BP1513" t="e" cm="1">
        <v>#N/A</v>
      </c>
      <c r="BQ1513" t="s">
        <v>1547</v>
      </c>
      <c r="BR1513" t="s">
        <v>11956</v>
      </c>
      <c r="BS1513">
        <v>78</v>
      </c>
      <c r="BT1513" t="s">
        <v>6885</v>
      </c>
      <c r="BU1513" t="s">
        <v>16475</v>
      </c>
      <c r="BV1513" t="s">
        <v>1249</v>
      </c>
      <c r="BW1513" t="s">
        <v>1751</v>
      </c>
      <c r="BX1513" t="s">
        <v>10370</v>
      </c>
      <c r="BY1513" t="s">
        <v>10117</v>
      </c>
      <c r="BZ1513" t="s">
        <v>1547</v>
      </c>
      <c r="CA1513" t="s">
        <v>1744</v>
      </c>
      <c r="CB1513" t="s">
        <v>1754</v>
      </c>
      <c r="CC1513"/>
      <c r="CD1513" t="s">
        <v>998</v>
      </c>
      <c r="CE1513" t="s">
        <v>2799</v>
      </c>
      <c r="CF1513" t="s">
        <v>11991</v>
      </c>
      <c r="CG1513" t="s">
        <v>11992</v>
      </c>
      <c r="CH1513" t="s">
        <v>2799</v>
      </c>
      <c r="CI1513" t="s">
        <v>1547</v>
      </c>
      <c r="CJ1513" t="s">
        <v>4365</v>
      </c>
      <c r="CK1513" t="s">
        <v>1564</v>
      </c>
      <c r="CL1513"/>
      <c r="CM1513"/>
      <c r="CN1513" t="s">
        <v>13746</v>
      </c>
      <c r="CO1513" t="s">
        <v>13126</v>
      </c>
      <c r="CP1513" t="s">
        <v>13746</v>
      </c>
      <c r="CQ1513" t="s">
        <v>13126</v>
      </c>
      <c r="CR1513" t="s">
        <v>1547</v>
      </c>
      <c r="CS1513">
        <v>9</v>
      </c>
      <c r="CT1513" t="s">
        <v>11956</v>
      </c>
      <c r="CU1513" t="s">
        <v>11956</v>
      </c>
      <c r="CV1513" t="s">
        <v>1547</v>
      </c>
      <c r="CW1513" t="s">
        <v>1547</v>
      </c>
      <c r="CX1513" t="s">
        <v>1547</v>
      </c>
      <c r="CY1513">
        <v>1511</v>
      </c>
      <c r="CZ1513" t="s">
        <v>11817</v>
      </c>
      <c r="DA1513" t="s">
        <v>1547</v>
      </c>
      <c r="DB1513" t="s">
        <v>1881</v>
      </c>
      <c r="DC1513" t="s">
        <v>1882</v>
      </c>
      <c r="DD1513" t="s">
        <v>1248</v>
      </c>
      <c r="DE1513" t="s">
        <v>4364</v>
      </c>
      <c r="DF1513" t="s">
        <v>1249</v>
      </c>
      <c r="DG1513" t="s">
        <v>1547</v>
      </c>
      <c r="DH1513" t="s">
        <v>1547</v>
      </c>
      <c r="DI1513" t="s">
        <v>1892</v>
      </c>
      <c r="DJ1513" t="e">
        <v>#N/A</v>
      </c>
      <c r="DK1513"/>
      <c r="DL1513" t="s">
        <v>1892</v>
      </c>
      <c r="DM1513">
        <v>9</v>
      </c>
      <c r="DN1513" t="s">
        <v>1883</v>
      </c>
      <c r="DO1513" t="s">
        <v>1564</v>
      </c>
      <c r="DP1513" t="b">
        <v>1</v>
      </c>
      <c r="DQ1513" t="b">
        <v>0</v>
      </c>
      <c r="DR1513" t="b">
        <v>0</v>
      </c>
      <c r="DS1513" t="b">
        <v>0</v>
      </c>
      <c r="DT1513" t="b">
        <v>0</v>
      </c>
      <c r="DU1513" t="b">
        <v>0</v>
      </c>
      <c r="DV1513" t="b">
        <v>0</v>
      </c>
      <c r="DW1513">
        <v>0</v>
      </c>
      <c r="DX1513" t="b">
        <v>0</v>
      </c>
      <c r="DY1513" t="b">
        <v>0</v>
      </c>
      <c r="DZ1513" t="b">
        <v>0</v>
      </c>
      <c r="EA1513" t="b">
        <v>0</v>
      </c>
      <c r="EB1513" t="b">
        <v>0</v>
      </c>
      <c r="EC1513" t="b">
        <v>0</v>
      </c>
      <c r="ED1513" t="b">
        <v>0</v>
      </c>
      <c r="EE1513" t="b">
        <v>0</v>
      </c>
      <c r="EF1513" t="b">
        <v>0</v>
      </c>
      <c r="EG1513" t="b" cm="1">
        <v>0</v>
      </c>
      <c r="EH1513" t="b">
        <v>0</v>
      </c>
      <c r="EI1513" t="b">
        <v>0</v>
      </c>
      <c r="EJ1513" t="b">
        <v>0</v>
      </c>
      <c r="EK1513" t="s">
        <v>1547</v>
      </c>
      <c r="EL1513">
        <v>0</v>
      </c>
      <c r="EM1513">
        <v>7</v>
      </c>
      <c r="EN1513" t="b">
        <v>0</v>
      </c>
    </row>
    <row r="1514" spans="1:144" ht="15.75">
      <c r="A1514"/>
      <c r="B1514" t="s">
        <v>1564</v>
      </c>
      <c r="C1514" t="s">
        <v>4682</v>
      </c>
      <c r="D1514" t="s">
        <v>1254</v>
      </c>
      <c r="E1514" t="s">
        <v>1253</v>
      </c>
      <c r="F1514"/>
      <c r="G1514" t="s">
        <v>1254</v>
      </c>
      <c r="H1514" t="s">
        <v>1946</v>
      </c>
      <c r="I1514" t="s">
        <v>2799</v>
      </c>
      <c r="J1514"/>
      <c r="K1514"/>
      <c r="L1514" t="s">
        <v>1743</v>
      </c>
      <c r="M1514" t="s">
        <v>1754</v>
      </c>
      <c r="N1514" t="s">
        <v>1946</v>
      </c>
      <c r="O1514" t="s">
        <v>4735</v>
      </c>
      <c r="P1514" t="s">
        <v>1564</v>
      </c>
      <c r="Q1514" t="s">
        <v>4364</v>
      </c>
      <c r="R1514" t="s">
        <v>4365</v>
      </c>
      <c r="S1514"/>
      <c r="T1514"/>
      <c r="U1514" t="s">
        <v>13746</v>
      </c>
      <c r="V1514" t="s">
        <v>4373</v>
      </c>
      <c r="W1514"/>
      <c r="X1514"/>
      <c r="Y1514"/>
      <c r="Z1514"/>
      <c r="AA1514"/>
      <c r="AB1514"/>
      <c r="AC1514"/>
      <c r="AD1514"/>
      <c r="AE1514"/>
      <c r="AF1514"/>
      <c r="AG1514"/>
      <c r="AH1514"/>
      <c r="AI1514"/>
      <c r="AJ1514"/>
      <c r="AK1514"/>
      <c r="AL1514"/>
      <c r="AM1514"/>
      <c r="AN1514"/>
      <c r="AO1514" s="108" t="s">
        <v>43</v>
      </c>
      <c r="AP1514" t="s">
        <v>2869</v>
      </c>
      <c r="AQ1514">
        <v>19</v>
      </c>
      <c r="AR1514" t="e">
        <v>#N/A</v>
      </c>
      <c r="AS1514" t="s">
        <v>4682</v>
      </c>
      <c r="AT1514" t="e">
        <v>#N/A</v>
      </c>
      <c r="AU1514" t="s">
        <v>1253</v>
      </c>
      <c r="AV1514" t="s">
        <v>1766</v>
      </c>
      <c r="AW1514" t="s">
        <v>1744</v>
      </c>
      <c r="AX1514" t="s">
        <v>1740</v>
      </c>
      <c r="AY1514" t="s">
        <v>1793</v>
      </c>
      <c r="AZ1514" t="s">
        <v>4364</v>
      </c>
      <c r="BA1514" t="s">
        <v>1913</v>
      </c>
      <c r="BB1514" t="s">
        <v>2799</v>
      </c>
      <c r="BC1514" t="s">
        <v>1743</v>
      </c>
      <c r="BD1514" t="s">
        <v>7254</v>
      </c>
      <c r="BE1514" t="s">
        <v>4743</v>
      </c>
      <c r="BF1514">
        <v>343</v>
      </c>
      <c r="BG1514">
        <v>1511</v>
      </c>
      <c r="BH1514">
        <v>0</v>
      </c>
      <c r="BI1514" t="s">
        <v>1547</v>
      </c>
      <c r="BJ1514">
        <v>0</v>
      </c>
      <c r="BK1514">
        <v>0</v>
      </c>
      <c r="BL1514">
        <v>515</v>
      </c>
      <c r="BM1514" t="s">
        <v>1770</v>
      </c>
      <c r="BN1514" t="s">
        <v>4744</v>
      </c>
      <c r="BO1514" t="s">
        <v>10424</v>
      </c>
      <c r="BP1514" t="e" cm="1">
        <v>#N/A</v>
      </c>
      <c r="BQ1514" t="s">
        <v>1547</v>
      </c>
      <c r="BR1514" t="s">
        <v>11956</v>
      </c>
      <c r="BS1514">
        <v>79</v>
      </c>
      <c r="BT1514" t="s">
        <v>6890</v>
      </c>
      <c r="BU1514" t="s">
        <v>16476</v>
      </c>
      <c r="BV1514" t="s">
        <v>1254</v>
      </c>
      <c r="BW1514" t="s">
        <v>1766</v>
      </c>
      <c r="BX1514" t="s">
        <v>1794</v>
      </c>
      <c r="BY1514" t="s">
        <v>1794</v>
      </c>
      <c r="BZ1514" t="s">
        <v>1547</v>
      </c>
      <c r="CA1514" t="s">
        <v>1744</v>
      </c>
      <c r="CB1514" t="s">
        <v>1754</v>
      </c>
      <c r="CC1514"/>
      <c r="CD1514" t="s">
        <v>998</v>
      </c>
      <c r="CE1514" t="s">
        <v>2799</v>
      </c>
      <c r="CF1514" t="s">
        <v>11994</v>
      </c>
      <c r="CG1514" t="s">
        <v>11995</v>
      </c>
      <c r="CH1514" t="s">
        <v>2799</v>
      </c>
      <c r="CI1514" t="s">
        <v>1547</v>
      </c>
      <c r="CJ1514" t="s">
        <v>4365</v>
      </c>
      <c r="CK1514" t="s">
        <v>1564</v>
      </c>
      <c r="CL1514"/>
      <c r="CM1514"/>
      <c r="CN1514" t="s">
        <v>13746</v>
      </c>
      <c r="CO1514" t="s">
        <v>4373</v>
      </c>
      <c r="CP1514" t="s">
        <v>13746</v>
      </c>
      <c r="CQ1514" t="s">
        <v>4373</v>
      </c>
      <c r="CR1514" t="s">
        <v>1547</v>
      </c>
      <c r="CS1514">
        <v>9</v>
      </c>
      <c r="CT1514" t="s">
        <v>11956</v>
      </c>
      <c r="CU1514" t="s">
        <v>11956</v>
      </c>
      <c r="CV1514" t="s">
        <v>1547</v>
      </c>
      <c r="CW1514" t="s">
        <v>1547</v>
      </c>
      <c r="CX1514" t="s">
        <v>1547</v>
      </c>
      <c r="CY1514">
        <v>1512</v>
      </c>
      <c r="CZ1514" t="s">
        <v>11818</v>
      </c>
      <c r="DA1514" t="s">
        <v>1547</v>
      </c>
      <c r="DB1514" t="s">
        <v>1881</v>
      </c>
      <c r="DC1514" t="s">
        <v>1882</v>
      </c>
      <c r="DD1514" t="s">
        <v>1253</v>
      </c>
      <c r="DE1514" t="s">
        <v>4364</v>
      </c>
      <c r="DF1514" t="s">
        <v>1254</v>
      </c>
      <c r="DG1514" t="s">
        <v>1547</v>
      </c>
      <c r="DH1514" t="s">
        <v>1547</v>
      </c>
      <c r="DI1514" t="s">
        <v>1892</v>
      </c>
      <c r="DJ1514" t="e">
        <v>#N/A</v>
      </c>
      <c r="DK1514"/>
      <c r="DL1514" t="s">
        <v>1892</v>
      </c>
      <c r="DM1514">
        <v>9</v>
      </c>
      <c r="DN1514" t="s">
        <v>1883</v>
      </c>
      <c r="DO1514" t="s">
        <v>1564</v>
      </c>
      <c r="DP1514" t="b">
        <v>1</v>
      </c>
      <c r="DQ1514" t="b">
        <v>0</v>
      </c>
      <c r="DR1514" t="b">
        <v>0</v>
      </c>
      <c r="DS1514" t="b">
        <v>0</v>
      </c>
      <c r="DT1514" t="b">
        <v>0</v>
      </c>
      <c r="DU1514" t="b">
        <v>0</v>
      </c>
      <c r="DV1514" t="b">
        <v>0</v>
      </c>
      <c r="DW1514">
        <v>0</v>
      </c>
      <c r="DX1514" t="b">
        <v>0</v>
      </c>
      <c r="DY1514" t="b">
        <v>0</v>
      </c>
      <c r="DZ1514" t="b">
        <v>0</v>
      </c>
      <c r="EA1514" t="b">
        <v>0</v>
      </c>
      <c r="EB1514" t="b">
        <v>0</v>
      </c>
      <c r="EC1514" t="b">
        <v>1</v>
      </c>
      <c r="ED1514" t="b">
        <v>0</v>
      </c>
      <c r="EE1514" t="b">
        <v>0</v>
      </c>
      <c r="EF1514" t="b">
        <v>0</v>
      </c>
      <c r="EG1514" t="b" cm="1">
        <v>0</v>
      </c>
      <c r="EH1514" t="b">
        <v>0</v>
      </c>
      <c r="EI1514" t="b">
        <v>0</v>
      </c>
      <c r="EJ1514" t="b">
        <v>1</v>
      </c>
      <c r="EK1514" t="s">
        <v>5327</v>
      </c>
      <c r="EL1514">
        <v>0</v>
      </c>
      <c r="EM1514">
        <v>7</v>
      </c>
      <c r="EN1514" t="b">
        <v>0</v>
      </c>
    </row>
    <row r="1515" spans="1:144" ht="15.75">
      <c r="A1515"/>
      <c r="B1515" t="s">
        <v>1564</v>
      </c>
      <c r="C1515" t="s">
        <v>4682</v>
      </c>
      <c r="D1515" t="s">
        <v>4307</v>
      </c>
      <c r="E1515" t="s">
        <v>4277</v>
      </c>
      <c r="F1515" t="s">
        <v>4140</v>
      </c>
      <c r="G1515" t="s">
        <v>4307</v>
      </c>
      <c r="H1515" t="s">
        <v>4307</v>
      </c>
      <c r="I1515" t="s">
        <v>2799</v>
      </c>
      <c r="J1515"/>
      <c r="K1515"/>
      <c r="L1515" t="s">
        <v>1743</v>
      </c>
      <c r="M1515" t="s">
        <v>1749</v>
      </c>
      <c r="N1515" t="s">
        <v>4441</v>
      </c>
      <c r="O1515" t="s">
        <v>4735</v>
      </c>
      <c r="P1515" t="s">
        <v>1564</v>
      </c>
      <c r="Q1515" t="s">
        <v>4364</v>
      </c>
      <c r="R1515" t="s">
        <v>4365</v>
      </c>
      <c r="S1515" t="s">
        <v>4374</v>
      </c>
      <c r="T1515"/>
      <c r="U1515" t="s">
        <v>13746</v>
      </c>
      <c r="V1515" t="s">
        <v>13278</v>
      </c>
      <c r="W1515"/>
      <c r="X1515"/>
      <c r="Y1515"/>
      <c r="Z1515"/>
      <c r="AA1515"/>
      <c r="AB1515"/>
      <c r="AC1515"/>
      <c r="AD1515"/>
      <c r="AE1515"/>
      <c r="AF1515"/>
      <c r="AG1515"/>
      <c r="AH1515"/>
      <c r="AI1515"/>
      <c r="AJ1515"/>
      <c r="AK1515"/>
      <c r="AL1515"/>
      <c r="AM1515"/>
      <c r="AN1515"/>
      <c r="AO1515" s="108" t="s">
        <v>43</v>
      </c>
      <c r="AP1515" t="s">
        <v>2869</v>
      </c>
      <c r="AQ1515">
        <v>20</v>
      </c>
      <c r="AR1515" t="e">
        <v>#N/A</v>
      </c>
      <c r="AS1515" t="s">
        <v>4682</v>
      </c>
      <c r="AT1515" t="e">
        <v>#N/A</v>
      </c>
      <c r="AU1515" t="s">
        <v>4277</v>
      </c>
      <c r="AV1515" t="s">
        <v>9895</v>
      </c>
      <c r="AW1515" t="s">
        <v>9470</v>
      </c>
      <c r="AX1515" t="s">
        <v>1740</v>
      </c>
      <c r="AY1515" t="s">
        <v>10126</v>
      </c>
      <c r="AZ1515" t="s">
        <v>4364</v>
      </c>
      <c r="BA1515" t="s">
        <v>9896</v>
      </c>
      <c r="BB1515" t="s">
        <v>2799</v>
      </c>
      <c r="BC1515" t="s">
        <v>1743</v>
      </c>
      <c r="BD1515" t="s">
        <v>10127</v>
      </c>
      <c r="BE1515" t="s">
        <v>4743</v>
      </c>
      <c r="BF1515">
        <v>345</v>
      </c>
      <c r="BG1515">
        <v>1511</v>
      </c>
      <c r="BH1515">
        <v>0</v>
      </c>
      <c r="BI1515" t="s">
        <v>1547</v>
      </c>
      <c r="BJ1515">
        <v>0</v>
      </c>
      <c r="BK1515">
        <v>0</v>
      </c>
      <c r="BL1515">
        <v>981</v>
      </c>
      <c r="BM1515" t="s">
        <v>9897</v>
      </c>
      <c r="BN1515" t="s">
        <v>4744</v>
      </c>
      <c r="BO1515" t="s">
        <v>10424</v>
      </c>
      <c r="BP1515" t="e" cm="1">
        <v>#N/A</v>
      </c>
      <c r="BQ1515" t="s">
        <v>1547</v>
      </c>
      <c r="BR1515" t="s">
        <v>11956</v>
      </c>
      <c r="BS1515">
        <v>80</v>
      </c>
      <c r="BT1515" t="s">
        <v>6895</v>
      </c>
      <c r="BU1515" t="s">
        <v>16477</v>
      </c>
      <c r="BV1515" t="s">
        <v>4307</v>
      </c>
      <c r="BW1515" t="s">
        <v>9895</v>
      </c>
      <c r="BX1515" t="s">
        <v>10126</v>
      </c>
      <c r="BY1515" t="s">
        <v>10410</v>
      </c>
      <c r="BZ1515" t="s">
        <v>1547</v>
      </c>
      <c r="CA1515" t="s">
        <v>1744</v>
      </c>
      <c r="CB1515" t="s">
        <v>1749</v>
      </c>
      <c r="CC1515"/>
      <c r="CD1515" t="s">
        <v>998</v>
      </c>
      <c r="CE1515" t="s">
        <v>2799</v>
      </c>
      <c r="CF1515" t="s">
        <v>11997</v>
      </c>
      <c r="CG1515" t="s">
        <v>11998</v>
      </c>
      <c r="CH1515" t="s">
        <v>2799</v>
      </c>
      <c r="CI1515" t="s">
        <v>1547</v>
      </c>
      <c r="CJ1515" t="s">
        <v>4365</v>
      </c>
      <c r="CK1515" t="s">
        <v>1564</v>
      </c>
      <c r="CL1515"/>
      <c r="CM1515"/>
      <c r="CN1515" t="s">
        <v>13746</v>
      </c>
      <c r="CO1515" t="s">
        <v>13278</v>
      </c>
      <c r="CP1515" t="s">
        <v>13746</v>
      </c>
      <c r="CQ1515" t="s">
        <v>13278</v>
      </c>
      <c r="CR1515" t="s">
        <v>1547</v>
      </c>
      <c r="CS1515">
        <v>9</v>
      </c>
      <c r="CT1515" t="s">
        <v>11956</v>
      </c>
      <c r="CU1515" t="s">
        <v>11956</v>
      </c>
      <c r="CV1515" t="s">
        <v>1547</v>
      </c>
      <c r="CW1515" t="s">
        <v>1547</v>
      </c>
      <c r="CX1515" t="s">
        <v>1547</v>
      </c>
      <c r="CY1515">
        <v>1513</v>
      </c>
      <c r="CZ1515" t="s">
        <v>11819</v>
      </c>
      <c r="DA1515" t="s">
        <v>1547</v>
      </c>
      <c r="DB1515" t="s">
        <v>1881</v>
      </c>
      <c r="DC1515" t="s">
        <v>1882</v>
      </c>
      <c r="DD1515" t="s">
        <v>4277</v>
      </c>
      <c r="DE1515" t="s">
        <v>4364</v>
      </c>
      <c r="DF1515" t="s">
        <v>4307</v>
      </c>
      <c r="DG1515" t="s">
        <v>1547</v>
      </c>
      <c r="DH1515" t="s">
        <v>1547</v>
      </c>
      <c r="DI1515" t="s">
        <v>1892</v>
      </c>
      <c r="DJ1515" t="e">
        <v>#N/A</v>
      </c>
      <c r="DK1515"/>
      <c r="DL1515" t="s">
        <v>11297</v>
      </c>
      <c r="DM1515">
        <v>9</v>
      </c>
      <c r="DN1515" t="s">
        <v>1883</v>
      </c>
      <c r="DO1515" t="s">
        <v>1564</v>
      </c>
      <c r="DP1515" t="b">
        <v>1</v>
      </c>
      <c r="DQ1515" t="b">
        <v>0</v>
      </c>
      <c r="DR1515" t="b">
        <v>0</v>
      </c>
      <c r="DS1515" t="b">
        <v>0</v>
      </c>
      <c r="DT1515" t="b">
        <v>0</v>
      </c>
      <c r="DU1515" t="b">
        <v>0</v>
      </c>
      <c r="DV1515" t="b">
        <v>0</v>
      </c>
      <c r="DW1515">
        <v>0</v>
      </c>
      <c r="DX1515" t="b">
        <v>0</v>
      </c>
      <c r="DY1515" t="b">
        <v>0</v>
      </c>
      <c r="DZ1515" t="b">
        <v>0</v>
      </c>
      <c r="EA1515" t="b">
        <v>0</v>
      </c>
      <c r="EB1515" t="b">
        <v>0</v>
      </c>
      <c r="EC1515" t="b">
        <v>1</v>
      </c>
      <c r="ED1515" t="b">
        <v>0</v>
      </c>
      <c r="EE1515" t="b">
        <v>0</v>
      </c>
      <c r="EF1515" t="b">
        <v>0</v>
      </c>
      <c r="EG1515" t="b" cm="1">
        <v>0</v>
      </c>
      <c r="EH1515" t="b">
        <v>0</v>
      </c>
      <c r="EI1515" t="b">
        <v>0</v>
      </c>
      <c r="EJ1515" t="b">
        <v>1</v>
      </c>
      <c r="EK1515" t="s">
        <v>5327</v>
      </c>
      <c r="EL1515">
        <v>0</v>
      </c>
      <c r="EM1515">
        <v>17</v>
      </c>
      <c r="EN1515" t="b">
        <v>0</v>
      </c>
    </row>
    <row r="1516" spans="1:144" ht="15.75">
      <c r="A1516"/>
      <c r="B1516" t="s">
        <v>1564</v>
      </c>
      <c r="C1516" t="s">
        <v>4682</v>
      </c>
      <c r="D1516" t="s">
        <v>3605</v>
      </c>
      <c r="E1516" t="s">
        <v>3606</v>
      </c>
      <c r="F1516" t="s">
        <v>4376</v>
      </c>
      <c r="G1516" t="s">
        <v>3605</v>
      </c>
      <c r="H1516" t="s">
        <v>3605</v>
      </c>
      <c r="I1516" t="s">
        <v>2799</v>
      </c>
      <c r="J1516"/>
      <c r="K1516"/>
      <c r="L1516" t="s">
        <v>1743</v>
      </c>
      <c r="M1516" t="s">
        <v>1754</v>
      </c>
      <c r="N1516" t="s">
        <v>4377</v>
      </c>
      <c r="O1516" t="s">
        <v>4735</v>
      </c>
      <c r="P1516" t="s">
        <v>1564</v>
      </c>
      <c r="Q1516" t="s">
        <v>4364</v>
      </c>
      <c r="R1516" t="s">
        <v>4365</v>
      </c>
      <c r="S1516"/>
      <c r="T1516"/>
      <c r="U1516" t="s">
        <v>13746</v>
      </c>
      <c r="V1516" t="s">
        <v>13400</v>
      </c>
      <c r="W1516"/>
      <c r="X1516"/>
      <c r="Y1516"/>
      <c r="Z1516"/>
      <c r="AA1516"/>
      <c r="AB1516"/>
      <c r="AC1516"/>
      <c r="AD1516"/>
      <c r="AE1516"/>
      <c r="AF1516"/>
      <c r="AG1516"/>
      <c r="AH1516"/>
      <c r="AI1516"/>
      <c r="AJ1516"/>
      <c r="AK1516"/>
      <c r="AL1516"/>
      <c r="AM1516"/>
      <c r="AN1516"/>
      <c r="AO1516" s="108" t="s">
        <v>43</v>
      </c>
      <c r="AP1516" t="s">
        <v>2869</v>
      </c>
      <c r="AQ1516">
        <v>21</v>
      </c>
      <c r="AR1516" t="e">
        <v>#N/A</v>
      </c>
      <c r="AS1516" t="s">
        <v>4682</v>
      </c>
      <c r="AT1516" t="e">
        <v>#N/A</v>
      </c>
      <c r="AU1516" t="s">
        <v>3606</v>
      </c>
      <c r="AV1516" t="s">
        <v>7326</v>
      </c>
      <c r="AW1516" t="s">
        <v>10133</v>
      </c>
      <c r="AX1516" t="s">
        <v>1740</v>
      </c>
      <c r="AY1516" t="s">
        <v>7796</v>
      </c>
      <c r="AZ1516" t="s">
        <v>4364</v>
      </c>
      <c r="BA1516" t="s">
        <v>7329</v>
      </c>
      <c r="BB1516" t="s">
        <v>2799</v>
      </c>
      <c r="BC1516" t="s">
        <v>1743</v>
      </c>
      <c r="BD1516" t="s">
        <v>8081</v>
      </c>
      <c r="BE1516" t="s">
        <v>4743</v>
      </c>
      <c r="BF1516">
        <v>408</v>
      </c>
      <c r="BG1516">
        <v>1511</v>
      </c>
      <c r="BH1516">
        <v>0</v>
      </c>
      <c r="BI1516" t="s">
        <v>1547</v>
      </c>
      <c r="BJ1516">
        <v>0</v>
      </c>
      <c r="BK1516">
        <v>0</v>
      </c>
      <c r="BL1516">
        <v>488</v>
      </c>
      <c r="BM1516" t="s">
        <v>7331</v>
      </c>
      <c r="BN1516" t="s">
        <v>4744</v>
      </c>
      <c r="BO1516" t="s">
        <v>10424</v>
      </c>
      <c r="BP1516" t="e" cm="1">
        <v>#N/A</v>
      </c>
      <c r="BQ1516" t="s">
        <v>1547</v>
      </c>
      <c r="BR1516" t="s">
        <v>11956</v>
      </c>
      <c r="BS1516">
        <v>81</v>
      </c>
      <c r="BT1516" t="s">
        <v>6901</v>
      </c>
      <c r="BU1516" t="s">
        <v>16478</v>
      </c>
      <c r="BV1516" t="s">
        <v>3605</v>
      </c>
      <c r="BW1516" t="s">
        <v>7326</v>
      </c>
      <c r="BX1516" t="s">
        <v>7796</v>
      </c>
      <c r="BY1516" t="s">
        <v>10134</v>
      </c>
      <c r="BZ1516" t="s">
        <v>1547</v>
      </c>
      <c r="CA1516" t="s">
        <v>1744</v>
      </c>
      <c r="CB1516" t="s">
        <v>1754</v>
      </c>
      <c r="CC1516"/>
      <c r="CD1516" t="s">
        <v>998</v>
      </c>
      <c r="CE1516" t="s">
        <v>2799</v>
      </c>
      <c r="CF1516" t="s">
        <v>12000</v>
      </c>
      <c r="CG1516" t="s">
        <v>12001</v>
      </c>
      <c r="CH1516" t="s">
        <v>2799</v>
      </c>
      <c r="CI1516" t="s">
        <v>1547</v>
      </c>
      <c r="CJ1516" t="s">
        <v>4365</v>
      </c>
      <c r="CK1516" t="s">
        <v>1564</v>
      </c>
      <c r="CL1516"/>
      <c r="CM1516"/>
      <c r="CN1516" t="s">
        <v>13746</v>
      </c>
      <c r="CO1516" t="s">
        <v>13400</v>
      </c>
      <c r="CP1516" t="s">
        <v>13746</v>
      </c>
      <c r="CQ1516" t="s">
        <v>13400</v>
      </c>
      <c r="CR1516" t="s">
        <v>1547</v>
      </c>
      <c r="CS1516">
        <v>9</v>
      </c>
      <c r="CT1516" t="s">
        <v>11956</v>
      </c>
      <c r="CU1516" t="s">
        <v>11956</v>
      </c>
      <c r="CV1516" t="s">
        <v>7335</v>
      </c>
      <c r="CW1516" t="s">
        <v>1547</v>
      </c>
      <c r="CX1516" t="s">
        <v>1547</v>
      </c>
      <c r="CY1516">
        <v>1514</v>
      </c>
      <c r="CZ1516" t="s">
        <v>11820</v>
      </c>
      <c r="DA1516" t="s">
        <v>1547</v>
      </c>
      <c r="DB1516" t="s">
        <v>1881</v>
      </c>
      <c r="DC1516" t="s">
        <v>1882</v>
      </c>
      <c r="DD1516" t="s">
        <v>3606</v>
      </c>
      <c r="DE1516" t="s">
        <v>4364</v>
      </c>
      <c r="DF1516" t="s">
        <v>3605</v>
      </c>
      <c r="DG1516" t="s">
        <v>1547</v>
      </c>
      <c r="DH1516" t="s">
        <v>1547</v>
      </c>
      <c r="DI1516" t="s">
        <v>1892</v>
      </c>
      <c r="DJ1516" t="e">
        <v>#N/A</v>
      </c>
      <c r="DK1516"/>
      <c r="DL1516" t="s">
        <v>1892</v>
      </c>
      <c r="DM1516">
        <v>9</v>
      </c>
      <c r="DN1516" t="s">
        <v>1883</v>
      </c>
      <c r="DO1516" t="s">
        <v>1564</v>
      </c>
      <c r="DP1516" t="b">
        <v>1</v>
      </c>
      <c r="DQ1516" t="b">
        <v>0</v>
      </c>
      <c r="DR1516" t="b">
        <v>0</v>
      </c>
      <c r="DS1516" t="b">
        <v>0</v>
      </c>
      <c r="DT1516" t="b">
        <v>0</v>
      </c>
      <c r="DU1516" t="b">
        <v>0</v>
      </c>
      <c r="DV1516" t="b">
        <v>0</v>
      </c>
      <c r="DW1516">
        <v>0</v>
      </c>
      <c r="DX1516" t="b">
        <v>0</v>
      </c>
      <c r="DY1516" t="b">
        <v>0</v>
      </c>
      <c r="DZ1516" t="b">
        <v>0</v>
      </c>
      <c r="EA1516" t="b">
        <v>0</v>
      </c>
      <c r="EB1516" t="b">
        <v>1</v>
      </c>
      <c r="EC1516" t="b">
        <v>1</v>
      </c>
      <c r="ED1516" t="b">
        <v>1</v>
      </c>
      <c r="EE1516" t="b">
        <v>0</v>
      </c>
      <c r="EF1516" t="b">
        <v>0</v>
      </c>
      <c r="EG1516" t="b" cm="1">
        <v>0</v>
      </c>
      <c r="EH1516" t="b">
        <v>0</v>
      </c>
      <c r="EI1516" t="b">
        <v>0</v>
      </c>
      <c r="EJ1516" t="b">
        <v>1</v>
      </c>
      <c r="EK1516" t="s">
        <v>14489</v>
      </c>
      <c r="EL1516">
        <v>0</v>
      </c>
      <c r="EM1516">
        <v>4</v>
      </c>
      <c r="EN1516" t="b">
        <v>0</v>
      </c>
    </row>
    <row r="1517" spans="1:144" ht="15.75">
      <c r="A1517"/>
      <c r="B1517" t="s">
        <v>1564</v>
      </c>
      <c r="C1517" t="s">
        <v>4682</v>
      </c>
      <c r="D1517" t="s">
        <v>4429</v>
      </c>
      <c r="E1517" t="s">
        <v>4430</v>
      </c>
      <c r="F1517"/>
      <c r="G1517" t="s">
        <v>13666</v>
      </c>
      <c r="H1517" t="s">
        <v>4745</v>
      </c>
      <c r="I1517" t="s">
        <v>2799</v>
      </c>
      <c r="J1517"/>
      <c r="K1517"/>
      <c r="L1517" t="s">
        <v>1743</v>
      </c>
      <c r="M1517" t="s">
        <v>1749</v>
      </c>
      <c r="N1517" t="s">
        <v>4432</v>
      </c>
      <c r="O1517" t="s">
        <v>4735</v>
      </c>
      <c r="P1517" t="s">
        <v>1564</v>
      </c>
      <c r="Q1517" t="s">
        <v>4364</v>
      </c>
      <c r="R1517" t="s">
        <v>4365</v>
      </c>
      <c r="S1517"/>
      <c r="T1517"/>
      <c r="U1517" t="s">
        <v>13746</v>
      </c>
      <c r="V1517" t="s">
        <v>13667</v>
      </c>
      <c r="W1517"/>
      <c r="X1517"/>
      <c r="Y1517"/>
      <c r="Z1517"/>
      <c r="AA1517"/>
      <c r="AB1517"/>
      <c r="AC1517"/>
      <c r="AD1517"/>
      <c r="AE1517"/>
      <c r="AF1517"/>
      <c r="AG1517"/>
      <c r="AH1517"/>
      <c r="AI1517"/>
      <c r="AJ1517"/>
      <c r="AK1517"/>
      <c r="AL1517"/>
      <c r="AM1517"/>
      <c r="AN1517"/>
      <c r="AO1517" s="108" t="s">
        <v>43</v>
      </c>
      <c r="AP1517" t="s">
        <v>2869</v>
      </c>
      <c r="AQ1517">
        <v>22</v>
      </c>
      <c r="AR1517" t="e">
        <v>#N/A</v>
      </c>
      <c r="AS1517" t="s">
        <v>4682</v>
      </c>
      <c r="AT1517" t="e">
        <v>#N/A</v>
      </c>
      <c r="AU1517" t="s">
        <v>4430</v>
      </c>
      <c r="AV1517" t="s">
        <v>10381</v>
      </c>
      <c r="AW1517" t="s">
        <v>1744</v>
      </c>
      <c r="AX1517" t="s">
        <v>1740</v>
      </c>
      <c r="AY1517" t="s">
        <v>14293</v>
      </c>
      <c r="AZ1517" t="s">
        <v>4364</v>
      </c>
      <c r="BA1517" t="s">
        <v>10382</v>
      </c>
      <c r="BB1517" t="s">
        <v>2799</v>
      </c>
      <c r="BC1517" t="s">
        <v>1743</v>
      </c>
      <c r="BD1517" t="s">
        <v>10383</v>
      </c>
      <c r="BE1517" t="s">
        <v>4743</v>
      </c>
      <c r="BF1517">
        <v>1183</v>
      </c>
      <c r="BG1517">
        <v>1511</v>
      </c>
      <c r="BH1517">
        <v>0</v>
      </c>
      <c r="BI1517" t="s">
        <v>1547</v>
      </c>
      <c r="BJ1517">
        <v>0</v>
      </c>
      <c r="BK1517">
        <v>0</v>
      </c>
      <c r="BL1517">
        <v>1216</v>
      </c>
      <c r="BM1517" t="s">
        <v>14295</v>
      </c>
      <c r="BN1517" t="s">
        <v>4744</v>
      </c>
      <c r="BO1517" t="s">
        <v>10424</v>
      </c>
      <c r="BP1517" t="e" cm="1">
        <v>#N/A</v>
      </c>
      <c r="BQ1517" t="s">
        <v>1547</v>
      </c>
      <c r="BR1517" t="s">
        <v>11956</v>
      </c>
      <c r="BS1517">
        <v>82</v>
      </c>
      <c r="BT1517" t="s">
        <v>6907</v>
      </c>
      <c r="BU1517" t="s">
        <v>16479</v>
      </c>
      <c r="BV1517" t="s">
        <v>4429</v>
      </c>
      <c r="BW1517" t="s">
        <v>10381</v>
      </c>
      <c r="BX1517" t="s">
        <v>12003</v>
      </c>
      <c r="BY1517" t="s">
        <v>10385</v>
      </c>
      <c r="BZ1517" t="s">
        <v>1547</v>
      </c>
      <c r="CA1517" t="s">
        <v>1744</v>
      </c>
      <c r="CB1517" t="s">
        <v>1749</v>
      </c>
      <c r="CC1517"/>
      <c r="CD1517" t="s">
        <v>998</v>
      </c>
      <c r="CE1517" t="s">
        <v>2799</v>
      </c>
      <c r="CF1517" t="s">
        <v>12004</v>
      </c>
      <c r="CG1517" t="s">
        <v>12005</v>
      </c>
      <c r="CH1517" t="s">
        <v>2799</v>
      </c>
      <c r="CI1517" t="s">
        <v>1547</v>
      </c>
      <c r="CJ1517" t="s">
        <v>4365</v>
      </c>
      <c r="CK1517" t="s">
        <v>1564</v>
      </c>
      <c r="CL1517"/>
      <c r="CM1517"/>
      <c r="CN1517" t="s">
        <v>13746</v>
      </c>
      <c r="CO1517" t="s">
        <v>13667</v>
      </c>
      <c r="CP1517" t="s">
        <v>13746</v>
      </c>
      <c r="CQ1517" t="s">
        <v>13667</v>
      </c>
      <c r="CR1517" t="s">
        <v>1547</v>
      </c>
      <c r="CS1517">
        <v>9</v>
      </c>
      <c r="CT1517" t="s">
        <v>11956</v>
      </c>
      <c r="CU1517" t="s">
        <v>11956</v>
      </c>
      <c r="CV1517" t="s">
        <v>11956</v>
      </c>
      <c r="CW1517" t="s">
        <v>1547</v>
      </c>
      <c r="CX1517" t="s">
        <v>1547</v>
      </c>
      <c r="CY1517">
        <v>1515</v>
      </c>
      <c r="CZ1517" t="s">
        <v>11821</v>
      </c>
      <c r="DA1517" t="s">
        <v>1547</v>
      </c>
      <c r="DB1517" t="s">
        <v>1881</v>
      </c>
      <c r="DC1517" t="s">
        <v>1882</v>
      </c>
      <c r="DD1517" t="s">
        <v>4430</v>
      </c>
      <c r="DE1517" t="s">
        <v>4364</v>
      </c>
      <c r="DF1517" t="s">
        <v>13666</v>
      </c>
      <c r="DG1517" t="s">
        <v>1547</v>
      </c>
      <c r="DH1517" t="s">
        <v>1547</v>
      </c>
      <c r="DI1517" t="s">
        <v>1892</v>
      </c>
      <c r="DJ1517" t="e">
        <v>#N/A</v>
      </c>
      <c r="DK1517"/>
      <c r="DL1517" t="s">
        <v>1892</v>
      </c>
      <c r="DM1517">
        <v>9</v>
      </c>
      <c r="DN1517" t="s">
        <v>1883</v>
      </c>
      <c r="DO1517" t="s">
        <v>1564</v>
      </c>
      <c r="DP1517" t="b">
        <v>1</v>
      </c>
      <c r="DQ1517" t="b">
        <v>0</v>
      </c>
      <c r="DR1517" t="b">
        <v>0</v>
      </c>
      <c r="DS1517" t="b">
        <v>0</v>
      </c>
      <c r="DT1517" t="b">
        <v>0</v>
      </c>
      <c r="DU1517" t="b">
        <v>0</v>
      </c>
      <c r="DV1517" t="b">
        <v>0</v>
      </c>
      <c r="DW1517">
        <v>0</v>
      </c>
      <c r="DX1517" t="b">
        <v>0</v>
      </c>
      <c r="DY1517" t="b">
        <v>0</v>
      </c>
      <c r="DZ1517" t="b">
        <v>0</v>
      </c>
      <c r="EA1517" t="b">
        <v>0</v>
      </c>
      <c r="EB1517" t="b">
        <v>0</v>
      </c>
      <c r="EC1517" t="b">
        <v>0</v>
      </c>
      <c r="ED1517" t="b">
        <v>0</v>
      </c>
      <c r="EE1517" t="b">
        <v>0</v>
      </c>
      <c r="EF1517" t="b">
        <v>0</v>
      </c>
      <c r="EG1517" t="b" cm="1">
        <v>0</v>
      </c>
      <c r="EH1517" t="b">
        <v>0</v>
      </c>
      <c r="EI1517" t="b">
        <v>0</v>
      </c>
      <c r="EJ1517" t="b">
        <v>0</v>
      </c>
      <c r="EK1517" t="s">
        <v>1547</v>
      </c>
      <c r="EL1517">
        <v>0</v>
      </c>
      <c r="EM1517">
        <v>5</v>
      </c>
      <c r="EN1517" t="b">
        <v>0</v>
      </c>
    </row>
    <row r="1518" spans="1:144" ht="15.75">
      <c r="A1518"/>
      <c r="B1518" t="s">
        <v>1564</v>
      </c>
      <c r="C1518" t="s">
        <v>4682</v>
      </c>
      <c r="D1518" t="s">
        <v>4445</v>
      </c>
      <c r="E1518" t="s">
        <v>4446</v>
      </c>
      <c r="F1518"/>
      <c r="G1518" t="s">
        <v>4447</v>
      </c>
      <c r="H1518" t="s">
        <v>4448</v>
      </c>
      <c r="I1518" t="s">
        <v>2799</v>
      </c>
      <c r="J1518"/>
      <c r="K1518"/>
      <c r="L1518" t="s">
        <v>1743</v>
      </c>
      <c r="M1518" t="s">
        <v>1749</v>
      </c>
      <c r="N1518" t="s">
        <v>4449</v>
      </c>
      <c r="O1518" t="s">
        <v>4735</v>
      </c>
      <c r="P1518" t="s">
        <v>1564</v>
      </c>
      <c r="Q1518" t="s">
        <v>4364</v>
      </c>
      <c r="R1518" t="s">
        <v>4365</v>
      </c>
      <c r="S1518"/>
      <c r="T1518"/>
      <c r="U1518" t="s">
        <v>13746</v>
      </c>
      <c r="V1518" t="s">
        <v>13679</v>
      </c>
      <c r="W1518"/>
      <c r="X1518"/>
      <c r="Y1518"/>
      <c r="Z1518"/>
      <c r="AA1518"/>
      <c r="AB1518"/>
      <c r="AC1518"/>
      <c r="AD1518"/>
      <c r="AE1518"/>
      <c r="AF1518"/>
      <c r="AG1518"/>
      <c r="AH1518"/>
      <c r="AI1518"/>
      <c r="AJ1518"/>
      <c r="AK1518"/>
      <c r="AL1518"/>
      <c r="AM1518"/>
      <c r="AN1518"/>
      <c r="AO1518" s="108" t="s">
        <v>43</v>
      </c>
      <c r="AP1518" t="s">
        <v>2869</v>
      </c>
      <c r="AQ1518">
        <v>23</v>
      </c>
      <c r="AR1518" t="e">
        <v>#N/A</v>
      </c>
      <c r="AS1518" t="s">
        <v>4682</v>
      </c>
      <c r="AT1518" t="e">
        <v>#N/A</v>
      </c>
      <c r="AU1518" t="s">
        <v>4446</v>
      </c>
      <c r="AV1518" t="s">
        <v>10418</v>
      </c>
      <c r="AW1518" t="s">
        <v>1744</v>
      </c>
      <c r="AX1518" t="s">
        <v>1740</v>
      </c>
      <c r="AY1518" t="s">
        <v>10419</v>
      </c>
      <c r="AZ1518" t="s">
        <v>4364</v>
      </c>
      <c r="BA1518" t="s">
        <v>10420</v>
      </c>
      <c r="BB1518" t="s">
        <v>2799</v>
      </c>
      <c r="BC1518" t="s">
        <v>1743</v>
      </c>
      <c r="BD1518" t="s">
        <v>10421</v>
      </c>
      <c r="BE1518" t="s">
        <v>4743</v>
      </c>
      <c r="BF1518">
        <v>1188</v>
      </c>
      <c r="BG1518">
        <v>1511</v>
      </c>
      <c r="BH1518">
        <v>0</v>
      </c>
      <c r="BI1518" t="s">
        <v>1547</v>
      </c>
      <c r="BJ1518">
        <v>0</v>
      </c>
      <c r="BK1518">
        <v>0</v>
      </c>
      <c r="BL1518">
        <v>1218</v>
      </c>
      <c r="BM1518" t="s">
        <v>14324</v>
      </c>
      <c r="BN1518" t="s">
        <v>4744</v>
      </c>
      <c r="BO1518" t="s">
        <v>10424</v>
      </c>
      <c r="BP1518" t="e" cm="1">
        <v>#N/A</v>
      </c>
      <c r="BQ1518" t="s">
        <v>1547</v>
      </c>
      <c r="BR1518" t="s">
        <v>11956</v>
      </c>
      <c r="BS1518">
        <v>83</v>
      </c>
      <c r="BT1518" t="s">
        <v>6913</v>
      </c>
      <c r="BU1518" t="s">
        <v>16480</v>
      </c>
      <c r="BV1518" t="s">
        <v>4445</v>
      </c>
      <c r="BW1518" t="s">
        <v>10418</v>
      </c>
      <c r="BX1518" t="s">
        <v>10422</v>
      </c>
      <c r="BY1518" t="s">
        <v>10423</v>
      </c>
      <c r="BZ1518" t="s">
        <v>1547</v>
      </c>
      <c r="CA1518" t="s">
        <v>1744</v>
      </c>
      <c r="CB1518" t="s">
        <v>1749</v>
      </c>
      <c r="CC1518"/>
      <c r="CD1518" t="s">
        <v>998</v>
      </c>
      <c r="CE1518" t="s">
        <v>2799</v>
      </c>
      <c r="CF1518" t="s">
        <v>12009</v>
      </c>
      <c r="CG1518" t="s">
        <v>12010</v>
      </c>
      <c r="CH1518" t="s">
        <v>2799</v>
      </c>
      <c r="CI1518" t="s">
        <v>1547</v>
      </c>
      <c r="CJ1518" t="s">
        <v>4365</v>
      </c>
      <c r="CK1518" t="s">
        <v>1564</v>
      </c>
      <c r="CL1518"/>
      <c r="CM1518"/>
      <c r="CN1518" t="s">
        <v>13746</v>
      </c>
      <c r="CO1518" t="s">
        <v>13679</v>
      </c>
      <c r="CP1518" t="s">
        <v>13746</v>
      </c>
      <c r="CQ1518" t="s">
        <v>13679</v>
      </c>
      <c r="CR1518" t="s">
        <v>1547</v>
      </c>
      <c r="CS1518">
        <v>9</v>
      </c>
      <c r="CT1518" t="s">
        <v>11956</v>
      </c>
      <c r="CU1518" t="s">
        <v>11956</v>
      </c>
      <c r="CV1518" t="s">
        <v>11956</v>
      </c>
      <c r="CW1518" t="s">
        <v>1547</v>
      </c>
      <c r="CX1518" t="s">
        <v>1547</v>
      </c>
      <c r="CY1518">
        <v>1516</v>
      </c>
      <c r="CZ1518" t="s">
        <v>11822</v>
      </c>
      <c r="DA1518" t="s">
        <v>1547</v>
      </c>
      <c r="DB1518" t="s">
        <v>1881</v>
      </c>
      <c r="DC1518" t="s">
        <v>1882</v>
      </c>
      <c r="DD1518" t="s">
        <v>4446</v>
      </c>
      <c r="DE1518" t="s">
        <v>4364</v>
      </c>
      <c r="DF1518" t="s">
        <v>4447</v>
      </c>
      <c r="DG1518" t="s">
        <v>1547</v>
      </c>
      <c r="DH1518" t="s">
        <v>1547</v>
      </c>
      <c r="DI1518" t="s">
        <v>1892</v>
      </c>
      <c r="DJ1518" t="e">
        <v>#N/A</v>
      </c>
      <c r="DK1518"/>
      <c r="DL1518" t="s">
        <v>1892</v>
      </c>
      <c r="DM1518">
        <v>9</v>
      </c>
      <c r="DN1518" t="s">
        <v>1883</v>
      </c>
      <c r="DO1518" t="s">
        <v>1564</v>
      </c>
      <c r="DP1518" t="b">
        <v>1</v>
      </c>
      <c r="DQ1518" t="b">
        <v>0</v>
      </c>
      <c r="DR1518" t="b">
        <v>0</v>
      </c>
      <c r="DS1518" t="b">
        <v>0</v>
      </c>
      <c r="DT1518" t="b">
        <v>0</v>
      </c>
      <c r="DU1518" t="b">
        <v>0</v>
      </c>
      <c r="DV1518" t="b">
        <v>0</v>
      </c>
      <c r="DW1518">
        <v>0</v>
      </c>
      <c r="DX1518" t="b">
        <v>0</v>
      </c>
      <c r="DY1518" t="b">
        <v>0</v>
      </c>
      <c r="DZ1518" t="b">
        <v>0</v>
      </c>
      <c r="EA1518" t="b">
        <v>0</v>
      </c>
      <c r="EB1518" t="b">
        <v>0</v>
      </c>
      <c r="EC1518" t="b">
        <v>1</v>
      </c>
      <c r="ED1518" t="b">
        <v>0</v>
      </c>
      <c r="EE1518" t="b">
        <v>0</v>
      </c>
      <c r="EF1518" t="b">
        <v>0</v>
      </c>
      <c r="EG1518" t="b" cm="1">
        <v>0</v>
      </c>
      <c r="EH1518" t="b">
        <v>0</v>
      </c>
      <c r="EI1518" t="b">
        <v>0</v>
      </c>
      <c r="EJ1518" t="b">
        <v>1</v>
      </c>
      <c r="EK1518" t="s">
        <v>5327</v>
      </c>
      <c r="EL1518">
        <v>0</v>
      </c>
      <c r="EM1518">
        <v>15</v>
      </c>
      <c r="EN1518" t="b">
        <v>0</v>
      </c>
    </row>
    <row r="1519" spans="1:144" ht="15.75">
      <c r="A1519"/>
      <c r="B1519" t="s">
        <v>1564</v>
      </c>
      <c r="C1519" t="s">
        <v>4682</v>
      </c>
      <c r="D1519" t="s">
        <v>4433</v>
      </c>
      <c r="E1519" t="s">
        <v>4434</v>
      </c>
      <c r="F1519"/>
      <c r="G1519" t="s">
        <v>4435</v>
      </c>
      <c r="H1519" t="s">
        <v>4436</v>
      </c>
      <c r="I1519" t="s">
        <v>2799</v>
      </c>
      <c r="J1519"/>
      <c r="K1519"/>
      <c r="L1519" t="s">
        <v>1743</v>
      </c>
      <c r="M1519" t="s">
        <v>1749</v>
      </c>
      <c r="N1519" t="s">
        <v>4450</v>
      </c>
      <c r="O1519" t="s">
        <v>4735</v>
      </c>
      <c r="P1519" t="s">
        <v>1564</v>
      </c>
      <c r="Q1519" t="s">
        <v>4364</v>
      </c>
      <c r="R1519" t="s">
        <v>4365</v>
      </c>
      <c r="S1519" t="s">
        <v>4437</v>
      </c>
      <c r="T1519"/>
      <c r="U1519" t="s">
        <v>13746</v>
      </c>
      <c r="V1519" t="s">
        <v>13680</v>
      </c>
      <c r="W1519"/>
      <c r="X1519"/>
      <c r="Y1519"/>
      <c r="Z1519"/>
      <c r="AA1519"/>
      <c r="AB1519"/>
      <c r="AC1519"/>
      <c r="AD1519"/>
      <c r="AE1519"/>
      <c r="AF1519"/>
      <c r="AG1519"/>
      <c r="AH1519"/>
      <c r="AI1519"/>
      <c r="AJ1519"/>
      <c r="AK1519"/>
      <c r="AL1519"/>
      <c r="AM1519"/>
      <c r="AN1519"/>
      <c r="AO1519" s="108" t="s">
        <v>43</v>
      </c>
      <c r="AP1519" t="s">
        <v>2869</v>
      </c>
      <c r="AQ1519">
        <v>24</v>
      </c>
      <c r="AR1519" t="e">
        <v>#N/A</v>
      </c>
      <c r="AS1519" t="s">
        <v>4682</v>
      </c>
      <c r="AT1519" t="e">
        <v>#N/A</v>
      </c>
      <c r="AU1519" t="s">
        <v>4434</v>
      </c>
      <c r="AV1519" t="s">
        <v>10390</v>
      </c>
      <c r="AW1519" t="s">
        <v>1744</v>
      </c>
      <c r="AX1519" t="s">
        <v>1740</v>
      </c>
      <c r="AY1519" t="s">
        <v>10391</v>
      </c>
      <c r="AZ1519" t="s">
        <v>4364</v>
      </c>
      <c r="BA1519" t="s">
        <v>10392</v>
      </c>
      <c r="BB1519" t="s">
        <v>2799</v>
      </c>
      <c r="BC1519" t="s">
        <v>1743</v>
      </c>
      <c r="BD1519" t="s">
        <v>11337</v>
      </c>
      <c r="BE1519" t="s">
        <v>4743</v>
      </c>
      <c r="BF1519">
        <v>1189</v>
      </c>
      <c r="BG1519">
        <v>1511</v>
      </c>
      <c r="BH1519">
        <v>0</v>
      </c>
      <c r="BI1519" t="s">
        <v>1547</v>
      </c>
      <c r="BJ1519">
        <v>0</v>
      </c>
      <c r="BK1519">
        <v>0</v>
      </c>
      <c r="BL1519">
        <v>1189</v>
      </c>
      <c r="BM1519" t="s">
        <v>14328</v>
      </c>
      <c r="BN1519" t="s">
        <v>4744</v>
      </c>
      <c r="BO1519" t="s">
        <v>10424</v>
      </c>
      <c r="BP1519" t="e" cm="1">
        <v>#N/A</v>
      </c>
      <c r="BQ1519" t="s">
        <v>1547</v>
      </c>
      <c r="BR1519" t="s">
        <v>11956</v>
      </c>
      <c r="BS1519">
        <v>84</v>
      </c>
      <c r="BT1519" t="s">
        <v>6919</v>
      </c>
      <c r="BU1519" t="s">
        <v>16481</v>
      </c>
      <c r="BV1519" t="s">
        <v>4433</v>
      </c>
      <c r="BW1519" t="s">
        <v>10390</v>
      </c>
      <c r="BX1519" t="s">
        <v>10394</v>
      </c>
      <c r="BY1519" t="s">
        <v>10426</v>
      </c>
      <c r="BZ1519" t="s">
        <v>1547</v>
      </c>
      <c r="CA1519" t="s">
        <v>1744</v>
      </c>
      <c r="CB1519" t="s">
        <v>1749</v>
      </c>
      <c r="CC1519"/>
      <c r="CD1519" t="s">
        <v>998</v>
      </c>
      <c r="CE1519" t="s">
        <v>2799</v>
      </c>
      <c r="CF1519" t="s">
        <v>12012</v>
      </c>
      <c r="CG1519" t="s">
        <v>12013</v>
      </c>
      <c r="CH1519" t="s">
        <v>2799</v>
      </c>
      <c r="CI1519" t="s">
        <v>1547</v>
      </c>
      <c r="CJ1519" t="s">
        <v>4365</v>
      </c>
      <c r="CK1519" t="s">
        <v>1564</v>
      </c>
      <c r="CL1519"/>
      <c r="CM1519"/>
      <c r="CN1519" t="s">
        <v>13746</v>
      </c>
      <c r="CO1519" t="s">
        <v>13680</v>
      </c>
      <c r="CP1519" t="s">
        <v>13746</v>
      </c>
      <c r="CQ1519" t="s">
        <v>13680</v>
      </c>
      <c r="CR1519" t="s">
        <v>1547</v>
      </c>
      <c r="CS1519">
        <v>9</v>
      </c>
      <c r="CT1519" t="s">
        <v>11956</v>
      </c>
      <c r="CU1519" t="s">
        <v>11956</v>
      </c>
      <c r="CV1519" t="s">
        <v>11956</v>
      </c>
      <c r="CW1519" t="s">
        <v>1547</v>
      </c>
      <c r="CX1519" t="s">
        <v>1547</v>
      </c>
      <c r="CY1519">
        <v>1517</v>
      </c>
      <c r="CZ1519" t="s">
        <v>11823</v>
      </c>
      <c r="DA1519" t="s">
        <v>1547</v>
      </c>
      <c r="DB1519" t="s">
        <v>1881</v>
      </c>
      <c r="DC1519" t="s">
        <v>1882</v>
      </c>
      <c r="DD1519" t="s">
        <v>4434</v>
      </c>
      <c r="DE1519" t="s">
        <v>4364</v>
      </c>
      <c r="DF1519" t="s">
        <v>4435</v>
      </c>
      <c r="DG1519" t="s">
        <v>1547</v>
      </c>
      <c r="DH1519" t="s">
        <v>1547</v>
      </c>
      <c r="DI1519" t="s">
        <v>1892</v>
      </c>
      <c r="DJ1519" t="e">
        <v>#N/A</v>
      </c>
      <c r="DK1519"/>
      <c r="DL1519" t="s">
        <v>11318</v>
      </c>
      <c r="DM1519">
        <v>9</v>
      </c>
      <c r="DN1519" t="s">
        <v>1883</v>
      </c>
      <c r="DO1519" t="s">
        <v>1564</v>
      </c>
      <c r="DP1519" t="b">
        <v>1</v>
      </c>
      <c r="DQ1519" t="b">
        <v>0</v>
      </c>
      <c r="DR1519" t="b">
        <v>0</v>
      </c>
      <c r="DS1519" t="b">
        <v>0</v>
      </c>
      <c r="DT1519" t="b">
        <v>0</v>
      </c>
      <c r="DU1519" t="b">
        <v>0</v>
      </c>
      <c r="DV1519" t="b">
        <v>0</v>
      </c>
      <c r="DW1519">
        <v>0</v>
      </c>
      <c r="DX1519" t="b">
        <v>0</v>
      </c>
      <c r="DY1519" t="b">
        <v>0</v>
      </c>
      <c r="DZ1519" t="b">
        <v>0</v>
      </c>
      <c r="EA1519" t="b">
        <v>0</v>
      </c>
      <c r="EB1519" t="b">
        <v>0</v>
      </c>
      <c r="EC1519" t="b">
        <v>0</v>
      </c>
      <c r="ED1519" t="b">
        <v>0</v>
      </c>
      <c r="EE1519" t="b">
        <v>0</v>
      </c>
      <c r="EF1519" t="b">
        <v>0</v>
      </c>
      <c r="EG1519" t="b" cm="1">
        <v>0</v>
      </c>
      <c r="EH1519" t="b">
        <v>0</v>
      </c>
      <c r="EI1519" t="b">
        <v>0</v>
      </c>
      <c r="EJ1519" t="b">
        <v>0</v>
      </c>
      <c r="EK1519" t="s">
        <v>1547</v>
      </c>
      <c r="EL1519">
        <v>0</v>
      </c>
      <c r="EM1519">
        <v>12</v>
      </c>
      <c r="EN1519" t="b">
        <v>0</v>
      </c>
    </row>
    <row r="1520" spans="1:144" ht="15.75">
      <c r="A1520"/>
      <c r="B1520" t="s">
        <v>1564</v>
      </c>
      <c r="C1520" t="s">
        <v>4682</v>
      </c>
      <c r="D1520" t="s">
        <v>4738</v>
      </c>
      <c r="E1520" t="s">
        <v>4739</v>
      </c>
      <c r="F1520"/>
      <c r="G1520" t="s">
        <v>4738</v>
      </c>
      <c r="H1520" t="s">
        <v>4738</v>
      </c>
      <c r="I1520" t="s">
        <v>2799</v>
      </c>
      <c r="J1520"/>
      <c r="K1520"/>
      <c r="L1520" t="s">
        <v>1743</v>
      </c>
      <c r="M1520" t="s">
        <v>1779</v>
      </c>
      <c r="N1520"/>
      <c r="O1520" t="s">
        <v>4735</v>
      </c>
      <c r="P1520" t="s">
        <v>1564</v>
      </c>
      <c r="Q1520" t="s">
        <v>4364</v>
      </c>
      <c r="R1520" t="s">
        <v>4365</v>
      </c>
      <c r="S1520"/>
      <c r="T1520"/>
      <c r="U1520" t="s">
        <v>13746</v>
      </c>
      <c r="V1520" t="s">
        <v>13686</v>
      </c>
      <c r="W1520"/>
      <c r="X1520"/>
      <c r="Y1520"/>
      <c r="Z1520"/>
      <c r="AA1520"/>
      <c r="AB1520"/>
      <c r="AC1520"/>
      <c r="AD1520"/>
      <c r="AE1520"/>
      <c r="AF1520"/>
      <c r="AG1520"/>
      <c r="AH1520"/>
      <c r="AI1520"/>
      <c r="AJ1520"/>
      <c r="AK1520"/>
      <c r="AL1520"/>
      <c r="AM1520"/>
      <c r="AN1520"/>
      <c r="AO1520" s="108" t="s">
        <v>43</v>
      </c>
      <c r="AP1520" t="s">
        <v>2869</v>
      </c>
      <c r="AQ1520">
        <v>25</v>
      </c>
      <c r="AR1520" t="e">
        <v>#N/A</v>
      </c>
      <c r="AS1520" t="s">
        <v>4682</v>
      </c>
      <c r="AT1520" t="e">
        <v>#N/A</v>
      </c>
      <c r="AU1520" t="s">
        <v>4739</v>
      </c>
      <c r="AV1520" t="s">
        <v>11972</v>
      </c>
      <c r="AW1520" t="s">
        <v>1744</v>
      </c>
      <c r="AX1520" t="s">
        <v>1740</v>
      </c>
      <c r="AY1520" t="s">
        <v>11973</v>
      </c>
      <c r="AZ1520" t="s">
        <v>4364</v>
      </c>
      <c r="BA1520" t="s">
        <v>11974</v>
      </c>
      <c r="BB1520" t="s">
        <v>2799</v>
      </c>
      <c r="BC1520" t="s">
        <v>1743</v>
      </c>
      <c r="BD1520" t="s">
        <v>11975</v>
      </c>
      <c r="BE1520" t="s">
        <v>4743</v>
      </c>
      <c r="BF1520">
        <v>1191</v>
      </c>
      <c r="BG1520">
        <v>1511</v>
      </c>
      <c r="BH1520">
        <v>0</v>
      </c>
      <c r="BI1520" t="s">
        <v>1547</v>
      </c>
      <c r="BJ1520">
        <v>0</v>
      </c>
      <c r="BK1520">
        <v>0</v>
      </c>
      <c r="BL1520">
        <v>1191</v>
      </c>
      <c r="BM1520" t="s">
        <v>14340</v>
      </c>
      <c r="BN1520" t="s">
        <v>4744</v>
      </c>
      <c r="BO1520" t="s">
        <v>10424</v>
      </c>
      <c r="BP1520" t="e" cm="1">
        <v>#N/A</v>
      </c>
      <c r="BQ1520" t="s">
        <v>1547</v>
      </c>
      <c r="BR1520" t="s">
        <v>11956</v>
      </c>
      <c r="BS1520">
        <v>85</v>
      </c>
      <c r="BT1520" t="s">
        <v>6924</v>
      </c>
      <c r="BU1520" t="s">
        <v>16482</v>
      </c>
      <c r="BV1520" t="s">
        <v>4738</v>
      </c>
      <c r="BW1520" t="s">
        <v>11972</v>
      </c>
      <c r="BX1520" t="s">
        <v>11973</v>
      </c>
      <c r="BY1520" t="s">
        <v>1744</v>
      </c>
      <c r="BZ1520" t="s">
        <v>1547</v>
      </c>
      <c r="CA1520" t="s">
        <v>1744</v>
      </c>
      <c r="CB1520" t="s">
        <v>1779</v>
      </c>
      <c r="CC1520"/>
      <c r="CD1520" t="s">
        <v>998</v>
      </c>
      <c r="CE1520" t="s">
        <v>2799</v>
      </c>
      <c r="CF1520" t="s">
        <v>12015</v>
      </c>
      <c r="CG1520" t="s">
        <v>12016</v>
      </c>
      <c r="CH1520" t="s">
        <v>2799</v>
      </c>
      <c r="CI1520" t="s">
        <v>1547</v>
      </c>
      <c r="CJ1520" t="s">
        <v>4365</v>
      </c>
      <c r="CK1520" t="s">
        <v>1564</v>
      </c>
      <c r="CL1520"/>
      <c r="CM1520"/>
      <c r="CN1520" t="s">
        <v>13746</v>
      </c>
      <c r="CO1520" t="s">
        <v>13686</v>
      </c>
      <c r="CP1520" t="s">
        <v>13746</v>
      </c>
      <c r="CQ1520" t="s">
        <v>13686</v>
      </c>
      <c r="CR1520" t="s">
        <v>1547</v>
      </c>
      <c r="CS1520">
        <v>9</v>
      </c>
      <c r="CT1520" t="s">
        <v>11956</v>
      </c>
      <c r="CU1520" t="s">
        <v>11956</v>
      </c>
      <c r="CV1520" t="s">
        <v>11956</v>
      </c>
      <c r="CW1520" t="s">
        <v>1547</v>
      </c>
      <c r="CX1520" t="s">
        <v>1547</v>
      </c>
      <c r="CY1520">
        <v>1518</v>
      </c>
      <c r="CZ1520" t="s">
        <v>11824</v>
      </c>
      <c r="DA1520" t="s">
        <v>1547</v>
      </c>
      <c r="DB1520" t="s">
        <v>1881</v>
      </c>
      <c r="DC1520" t="s">
        <v>1882</v>
      </c>
      <c r="DD1520" t="s">
        <v>4739</v>
      </c>
      <c r="DE1520" t="s">
        <v>4364</v>
      </c>
      <c r="DF1520" t="s">
        <v>4738</v>
      </c>
      <c r="DG1520" t="s">
        <v>1547</v>
      </c>
      <c r="DH1520" t="s">
        <v>1547</v>
      </c>
      <c r="DI1520" t="s">
        <v>1892</v>
      </c>
      <c r="DJ1520" t="e">
        <v>#N/A</v>
      </c>
      <c r="DK1520"/>
      <c r="DL1520" t="s">
        <v>1892</v>
      </c>
      <c r="DM1520">
        <v>9</v>
      </c>
      <c r="DN1520" t="s">
        <v>1883</v>
      </c>
      <c r="DO1520" t="s">
        <v>1564</v>
      </c>
      <c r="DP1520" t="b">
        <v>1</v>
      </c>
      <c r="DQ1520" t="b">
        <v>0</v>
      </c>
      <c r="DR1520" t="b">
        <v>0</v>
      </c>
      <c r="DS1520" t="b">
        <v>0</v>
      </c>
      <c r="DT1520" t="b">
        <v>0</v>
      </c>
      <c r="DU1520" t="b">
        <v>0</v>
      </c>
      <c r="DV1520" t="b">
        <v>0</v>
      </c>
      <c r="DW1520">
        <v>0</v>
      </c>
      <c r="DX1520" t="b">
        <v>0</v>
      </c>
      <c r="DY1520" t="b">
        <v>0</v>
      </c>
      <c r="DZ1520" t="b">
        <v>0</v>
      </c>
      <c r="EA1520" t="b">
        <v>0</v>
      </c>
      <c r="EB1520" t="b">
        <v>0</v>
      </c>
      <c r="EC1520" t="b">
        <v>0</v>
      </c>
      <c r="ED1520" t="b">
        <v>0</v>
      </c>
      <c r="EE1520" t="b">
        <v>0</v>
      </c>
      <c r="EF1520" t="b">
        <v>0</v>
      </c>
      <c r="EG1520" t="b" cm="1">
        <v>0</v>
      </c>
      <c r="EH1520" t="b">
        <v>0</v>
      </c>
      <c r="EI1520" t="b">
        <v>0</v>
      </c>
      <c r="EJ1520" t="b">
        <v>0</v>
      </c>
      <c r="EK1520" t="s">
        <v>1547</v>
      </c>
      <c r="EL1520">
        <v>0</v>
      </c>
      <c r="EM1520">
        <v>18</v>
      </c>
      <c r="EN1520" t="b">
        <v>0</v>
      </c>
    </row>
    <row r="1521" spans="1:144" ht="15.75">
      <c r="A1521"/>
      <c r="B1521" t="s">
        <v>1564</v>
      </c>
      <c r="C1521" t="s">
        <v>4682</v>
      </c>
      <c r="D1521" t="s">
        <v>14455</v>
      </c>
      <c r="E1521" t="s">
        <v>13694</v>
      </c>
      <c r="F1521"/>
      <c r="G1521" t="s">
        <v>13693</v>
      </c>
      <c r="H1521" t="s">
        <v>13693</v>
      </c>
      <c r="I1521" t="s">
        <v>2798</v>
      </c>
      <c r="J1521"/>
      <c r="K1521"/>
      <c r="L1521" t="s">
        <v>1743</v>
      </c>
      <c r="M1521" t="s">
        <v>2001</v>
      </c>
      <c r="N1521"/>
      <c r="O1521" t="s">
        <v>4735</v>
      </c>
      <c r="P1521" t="s">
        <v>1564</v>
      </c>
      <c r="Q1521" t="s">
        <v>4364</v>
      </c>
      <c r="R1521" t="s">
        <v>4365</v>
      </c>
      <c r="S1521"/>
      <c r="T1521"/>
      <c r="U1521" t="s">
        <v>13746</v>
      </c>
      <c r="V1521" t="s">
        <v>13695</v>
      </c>
      <c r="W1521"/>
      <c r="X1521"/>
      <c r="Y1521"/>
      <c r="Z1521"/>
      <c r="AA1521"/>
      <c r="AB1521"/>
      <c r="AC1521"/>
      <c r="AD1521"/>
      <c r="AE1521"/>
      <c r="AF1521"/>
      <c r="AG1521"/>
      <c r="AH1521"/>
      <c r="AI1521"/>
      <c r="AJ1521"/>
      <c r="AK1521"/>
      <c r="AL1521"/>
      <c r="AM1521"/>
      <c r="AN1521"/>
      <c r="AO1521" s="108" t="s">
        <v>43</v>
      </c>
      <c r="AP1521" t="s">
        <v>2869</v>
      </c>
      <c r="AQ1521">
        <v>26</v>
      </c>
      <c r="AR1521" t="e">
        <v>#N/A</v>
      </c>
      <c r="AS1521" t="s">
        <v>4682</v>
      </c>
      <c r="AT1521" t="e">
        <v>#N/A</v>
      </c>
      <c r="AU1521" t="s">
        <v>13694</v>
      </c>
      <c r="AV1521" t="s">
        <v>14354</v>
      </c>
      <c r="AW1521" t="s">
        <v>1744</v>
      </c>
      <c r="AX1521" t="s">
        <v>1740</v>
      </c>
      <c r="AY1521" t="s">
        <v>14355</v>
      </c>
      <c r="AZ1521" t="s">
        <v>4364</v>
      </c>
      <c r="BA1521" t="s">
        <v>14356</v>
      </c>
      <c r="BB1521" t="s">
        <v>2798</v>
      </c>
      <c r="BC1521" t="s">
        <v>1743</v>
      </c>
      <c r="BD1521" t="s">
        <v>14824</v>
      </c>
      <c r="BE1521" t="s">
        <v>4743</v>
      </c>
      <c r="BF1521">
        <v>1197</v>
      </c>
      <c r="BG1521">
        <v>1511</v>
      </c>
      <c r="BH1521">
        <v>0</v>
      </c>
      <c r="BI1521" t="s">
        <v>1547</v>
      </c>
      <c r="BJ1521">
        <v>0</v>
      </c>
      <c r="BK1521">
        <v>0</v>
      </c>
      <c r="BL1521">
        <v>1197</v>
      </c>
      <c r="BM1521" t="s">
        <v>14358</v>
      </c>
      <c r="BN1521" t="s">
        <v>4744</v>
      </c>
      <c r="BO1521" t="s">
        <v>10424</v>
      </c>
      <c r="BP1521" t="e" cm="1">
        <v>#N/A</v>
      </c>
      <c r="BQ1521" t="s">
        <v>1547</v>
      </c>
      <c r="BR1521" t="s">
        <v>11956</v>
      </c>
      <c r="BS1521">
        <v>86</v>
      </c>
      <c r="BT1521" t="s">
        <v>6929</v>
      </c>
      <c r="BU1521" t="s">
        <v>16483</v>
      </c>
      <c r="BV1521" t="s">
        <v>14455</v>
      </c>
      <c r="BW1521" t="s">
        <v>14354</v>
      </c>
      <c r="BX1521" t="s">
        <v>14355</v>
      </c>
      <c r="BY1521" t="s">
        <v>1744</v>
      </c>
      <c r="BZ1521" t="s">
        <v>1547</v>
      </c>
      <c r="CA1521" t="s">
        <v>1744</v>
      </c>
      <c r="CB1521" t="s">
        <v>2001</v>
      </c>
      <c r="CC1521"/>
      <c r="CD1521" t="s">
        <v>998</v>
      </c>
      <c r="CE1521" t="s">
        <v>2798</v>
      </c>
      <c r="CF1521" t="s">
        <v>14838</v>
      </c>
      <c r="CG1521" t="s">
        <v>14839</v>
      </c>
      <c r="CH1521" t="s">
        <v>2798</v>
      </c>
      <c r="CI1521" t="s">
        <v>1547</v>
      </c>
      <c r="CJ1521" t="s">
        <v>4365</v>
      </c>
      <c r="CK1521" t="s">
        <v>1564</v>
      </c>
      <c r="CL1521"/>
      <c r="CM1521"/>
      <c r="CN1521" t="s">
        <v>13746</v>
      </c>
      <c r="CO1521" t="s">
        <v>13695</v>
      </c>
      <c r="CP1521" t="s">
        <v>13746</v>
      </c>
      <c r="CQ1521" t="s">
        <v>13695</v>
      </c>
      <c r="CR1521" t="s">
        <v>1547</v>
      </c>
      <c r="CS1521">
        <v>9</v>
      </c>
      <c r="CT1521" t="s">
        <v>11956</v>
      </c>
      <c r="CU1521" t="s">
        <v>11956</v>
      </c>
      <c r="CV1521" t="s">
        <v>11956</v>
      </c>
      <c r="CW1521" t="s">
        <v>1547</v>
      </c>
      <c r="CX1521" t="s">
        <v>1547</v>
      </c>
      <c r="CY1521">
        <v>1519</v>
      </c>
      <c r="CZ1521" t="s">
        <v>11825</v>
      </c>
      <c r="DA1521" t="s">
        <v>1547</v>
      </c>
      <c r="DB1521" t="s">
        <v>1881</v>
      </c>
      <c r="DC1521" t="s">
        <v>1882</v>
      </c>
      <c r="DD1521" t="s">
        <v>13694</v>
      </c>
      <c r="DE1521" t="s">
        <v>4364</v>
      </c>
      <c r="DF1521" t="s">
        <v>13693</v>
      </c>
      <c r="DG1521" t="s">
        <v>1547</v>
      </c>
      <c r="DH1521" t="s">
        <v>1547</v>
      </c>
      <c r="DI1521" t="s">
        <v>1892</v>
      </c>
      <c r="DJ1521" t="e">
        <v>#N/A</v>
      </c>
      <c r="DK1521"/>
      <c r="DL1521" t="s">
        <v>1892</v>
      </c>
      <c r="DM1521">
        <v>9</v>
      </c>
      <c r="DN1521" t="s">
        <v>1883</v>
      </c>
      <c r="DO1521" t="s">
        <v>1564</v>
      </c>
      <c r="DP1521" t="b">
        <v>1</v>
      </c>
      <c r="DQ1521" t="b">
        <v>0</v>
      </c>
      <c r="DR1521" t="b">
        <v>0</v>
      </c>
      <c r="DS1521" t="b">
        <v>0</v>
      </c>
      <c r="DT1521" t="b">
        <v>0</v>
      </c>
      <c r="DU1521" t="b">
        <v>0</v>
      </c>
      <c r="DV1521" t="b">
        <v>0</v>
      </c>
      <c r="DW1521">
        <v>0</v>
      </c>
      <c r="DX1521" t="b">
        <v>0</v>
      </c>
      <c r="DY1521" t="b">
        <v>0</v>
      </c>
      <c r="DZ1521" t="b">
        <v>0</v>
      </c>
      <c r="EA1521" t="b">
        <v>0</v>
      </c>
      <c r="EB1521" t="b">
        <v>1</v>
      </c>
      <c r="EC1521" t="b">
        <v>1</v>
      </c>
      <c r="ED1521" t="b">
        <v>0</v>
      </c>
      <c r="EE1521" t="b">
        <v>0</v>
      </c>
      <c r="EF1521" t="b">
        <v>0</v>
      </c>
      <c r="EG1521" t="b" cm="1">
        <v>0</v>
      </c>
      <c r="EH1521" t="b">
        <v>0</v>
      </c>
      <c r="EI1521" t="b">
        <v>0</v>
      </c>
      <c r="EJ1521" t="b">
        <v>1</v>
      </c>
      <c r="EK1521" t="s">
        <v>14486</v>
      </c>
      <c r="EL1521">
        <v>0</v>
      </c>
      <c r="EM1521">
        <v>9</v>
      </c>
      <c r="EN1521" t="b">
        <v>0</v>
      </c>
    </row>
    <row r="1522" spans="1:144" ht="15.75">
      <c r="A1522"/>
      <c r="B1522" t="s">
        <v>1564</v>
      </c>
      <c r="C1522" t="s">
        <v>4682</v>
      </c>
      <c r="D1522" t="s">
        <v>14456</v>
      </c>
      <c r="E1522" t="s">
        <v>13697</v>
      </c>
      <c r="F1522"/>
      <c r="G1522" t="s">
        <v>13696</v>
      </c>
      <c r="H1522" t="s">
        <v>13696</v>
      </c>
      <c r="I1522" t="s">
        <v>2798</v>
      </c>
      <c r="J1522"/>
      <c r="K1522"/>
      <c r="L1522" t="s">
        <v>1743</v>
      </c>
      <c r="M1522" t="s">
        <v>2001</v>
      </c>
      <c r="N1522"/>
      <c r="O1522" t="s">
        <v>4735</v>
      </c>
      <c r="P1522" t="s">
        <v>1564</v>
      </c>
      <c r="Q1522" t="s">
        <v>4364</v>
      </c>
      <c r="R1522" t="s">
        <v>4365</v>
      </c>
      <c r="S1522"/>
      <c r="T1522"/>
      <c r="U1522" t="s">
        <v>13746</v>
      </c>
      <c r="V1522" t="s">
        <v>13698</v>
      </c>
      <c r="W1522"/>
      <c r="X1522"/>
      <c r="Y1522"/>
      <c r="Z1522"/>
      <c r="AA1522"/>
      <c r="AB1522"/>
      <c r="AC1522"/>
      <c r="AD1522"/>
      <c r="AE1522"/>
      <c r="AF1522"/>
      <c r="AG1522"/>
      <c r="AH1522"/>
      <c r="AI1522"/>
      <c r="AJ1522"/>
      <c r="AK1522"/>
      <c r="AL1522"/>
      <c r="AM1522"/>
      <c r="AN1522"/>
      <c r="AO1522" s="108" t="s">
        <v>43</v>
      </c>
      <c r="AP1522" t="s">
        <v>2869</v>
      </c>
      <c r="AQ1522">
        <v>27</v>
      </c>
      <c r="AR1522" t="e">
        <v>#N/A</v>
      </c>
      <c r="AS1522" t="s">
        <v>4682</v>
      </c>
      <c r="AT1522" t="e">
        <v>#N/A</v>
      </c>
      <c r="AU1522" t="s">
        <v>13697</v>
      </c>
      <c r="AV1522" t="s">
        <v>14360</v>
      </c>
      <c r="AW1522" t="s">
        <v>1744</v>
      </c>
      <c r="AX1522" t="s">
        <v>1740</v>
      </c>
      <c r="AY1522" t="s">
        <v>14361</v>
      </c>
      <c r="AZ1522" t="s">
        <v>4364</v>
      </c>
      <c r="BA1522" t="s">
        <v>14362</v>
      </c>
      <c r="BB1522" t="s">
        <v>2798</v>
      </c>
      <c r="BC1522" t="s">
        <v>1743</v>
      </c>
      <c r="BD1522" t="s">
        <v>14827</v>
      </c>
      <c r="BE1522" t="s">
        <v>4743</v>
      </c>
      <c r="BF1522">
        <v>1198</v>
      </c>
      <c r="BG1522">
        <v>1511</v>
      </c>
      <c r="BH1522">
        <v>0</v>
      </c>
      <c r="BI1522" t="s">
        <v>1547</v>
      </c>
      <c r="BJ1522">
        <v>0</v>
      </c>
      <c r="BK1522">
        <v>0</v>
      </c>
      <c r="BL1522">
        <v>1198</v>
      </c>
      <c r="BM1522" t="s">
        <v>14364</v>
      </c>
      <c r="BN1522" t="s">
        <v>4744</v>
      </c>
      <c r="BO1522" t="s">
        <v>10424</v>
      </c>
      <c r="BP1522" t="e" cm="1">
        <v>#N/A</v>
      </c>
      <c r="BQ1522" t="s">
        <v>1547</v>
      </c>
      <c r="BR1522" t="s">
        <v>11956</v>
      </c>
      <c r="BS1522">
        <v>87</v>
      </c>
      <c r="BT1522" t="s">
        <v>6935</v>
      </c>
      <c r="BU1522" t="s">
        <v>16484</v>
      </c>
      <c r="BV1522" t="s">
        <v>14456</v>
      </c>
      <c r="BW1522" t="s">
        <v>14360</v>
      </c>
      <c r="BX1522" t="s">
        <v>14361</v>
      </c>
      <c r="BY1522" t="s">
        <v>1744</v>
      </c>
      <c r="BZ1522" t="s">
        <v>1547</v>
      </c>
      <c r="CA1522" t="s">
        <v>1744</v>
      </c>
      <c r="CB1522" t="s">
        <v>2001</v>
      </c>
      <c r="CC1522"/>
      <c r="CD1522" t="s">
        <v>998</v>
      </c>
      <c r="CE1522" t="s">
        <v>2798</v>
      </c>
      <c r="CF1522" t="s">
        <v>14840</v>
      </c>
      <c r="CG1522" t="s">
        <v>14841</v>
      </c>
      <c r="CH1522" t="s">
        <v>2798</v>
      </c>
      <c r="CI1522" t="s">
        <v>1547</v>
      </c>
      <c r="CJ1522" t="s">
        <v>4365</v>
      </c>
      <c r="CK1522" t="s">
        <v>1564</v>
      </c>
      <c r="CL1522"/>
      <c r="CM1522"/>
      <c r="CN1522" t="s">
        <v>13746</v>
      </c>
      <c r="CO1522" t="s">
        <v>13698</v>
      </c>
      <c r="CP1522" t="s">
        <v>13746</v>
      </c>
      <c r="CQ1522" t="s">
        <v>13698</v>
      </c>
      <c r="CR1522" t="s">
        <v>1547</v>
      </c>
      <c r="CS1522">
        <v>9</v>
      </c>
      <c r="CT1522" t="s">
        <v>11956</v>
      </c>
      <c r="CU1522" t="s">
        <v>11956</v>
      </c>
      <c r="CV1522" t="s">
        <v>11956</v>
      </c>
      <c r="CW1522" t="s">
        <v>1547</v>
      </c>
      <c r="CX1522" t="s">
        <v>1547</v>
      </c>
      <c r="CY1522">
        <v>1520</v>
      </c>
      <c r="CZ1522" t="s">
        <v>11826</v>
      </c>
      <c r="DA1522" t="s">
        <v>1547</v>
      </c>
      <c r="DB1522" t="s">
        <v>1881</v>
      </c>
      <c r="DC1522" t="s">
        <v>1882</v>
      </c>
      <c r="DD1522" t="s">
        <v>13697</v>
      </c>
      <c r="DE1522" t="s">
        <v>4364</v>
      </c>
      <c r="DF1522" t="s">
        <v>13696</v>
      </c>
      <c r="DG1522" t="s">
        <v>1547</v>
      </c>
      <c r="DH1522" t="s">
        <v>1547</v>
      </c>
      <c r="DI1522" t="s">
        <v>1892</v>
      </c>
      <c r="DJ1522" t="e">
        <v>#N/A</v>
      </c>
      <c r="DK1522"/>
      <c r="DL1522" t="s">
        <v>1892</v>
      </c>
      <c r="DM1522">
        <v>9</v>
      </c>
      <c r="DN1522" t="s">
        <v>1883</v>
      </c>
      <c r="DO1522" t="s">
        <v>1564</v>
      </c>
      <c r="DP1522" t="b">
        <v>1</v>
      </c>
      <c r="DQ1522" t="b">
        <v>0</v>
      </c>
      <c r="DR1522" t="b">
        <v>0</v>
      </c>
      <c r="DS1522" t="b">
        <v>0</v>
      </c>
      <c r="DT1522" t="b">
        <v>0</v>
      </c>
      <c r="DU1522" t="b">
        <v>0</v>
      </c>
      <c r="DV1522" t="b">
        <v>0</v>
      </c>
      <c r="DW1522">
        <v>0</v>
      </c>
      <c r="DX1522" t="b">
        <v>0</v>
      </c>
      <c r="DY1522" t="b">
        <v>0</v>
      </c>
      <c r="DZ1522" t="b">
        <v>1</v>
      </c>
      <c r="EA1522" t="b">
        <v>0</v>
      </c>
      <c r="EB1522" t="b">
        <v>0</v>
      </c>
      <c r="EC1522" t="b">
        <v>1</v>
      </c>
      <c r="ED1522" t="b">
        <v>0</v>
      </c>
      <c r="EE1522" t="b">
        <v>0</v>
      </c>
      <c r="EF1522" t="b">
        <v>0</v>
      </c>
      <c r="EG1522" t="b" cm="1">
        <v>0</v>
      </c>
      <c r="EH1522" t="b">
        <v>0</v>
      </c>
      <c r="EI1522" t="b">
        <v>0</v>
      </c>
      <c r="EJ1522" t="b">
        <v>1</v>
      </c>
      <c r="EK1522" t="s">
        <v>14803</v>
      </c>
      <c r="EL1522">
        <v>0</v>
      </c>
      <c r="EM1522">
        <v>13</v>
      </c>
      <c r="EN1522" t="b">
        <v>0</v>
      </c>
    </row>
    <row r="1523" spans="1:144" ht="15.75">
      <c r="A1523"/>
      <c r="B1523" t="s">
        <v>1564</v>
      </c>
      <c r="C1523" t="s">
        <v>4682</v>
      </c>
      <c r="D1523" t="s">
        <v>4746</v>
      </c>
      <c r="E1523" t="s">
        <v>4747</v>
      </c>
      <c r="F1523"/>
      <c r="G1523" t="s">
        <v>4746</v>
      </c>
      <c r="H1523" t="s">
        <v>4746</v>
      </c>
      <c r="I1523" t="s">
        <v>1244</v>
      </c>
      <c r="J1523"/>
      <c r="K1523"/>
      <c r="L1523" t="s">
        <v>1743</v>
      </c>
      <c r="M1523" t="s">
        <v>902</v>
      </c>
      <c r="N1523"/>
      <c r="O1523" t="s">
        <v>4735</v>
      </c>
      <c r="P1523" t="s">
        <v>1564</v>
      </c>
      <c r="Q1523" t="s">
        <v>4364</v>
      </c>
      <c r="R1523" t="s">
        <v>4365</v>
      </c>
      <c r="S1523"/>
      <c r="T1523"/>
      <c r="U1523" t="s">
        <v>13747</v>
      </c>
      <c r="V1523"/>
      <c r="W1523"/>
      <c r="X1523"/>
      <c r="Y1523"/>
      <c r="Z1523"/>
      <c r="AA1523"/>
      <c r="AB1523"/>
      <c r="AC1523"/>
      <c r="AD1523"/>
      <c r="AE1523"/>
      <c r="AF1523"/>
      <c r="AG1523"/>
      <c r="AH1523"/>
      <c r="AI1523"/>
      <c r="AJ1523"/>
      <c r="AK1523"/>
      <c r="AL1523"/>
      <c r="AM1523"/>
      <c r="AN1523"/>
      <c r="AO1523" s="108" t="s">
        <v>43</v>
      </c>
      <c r="AP1523" t="s">
        <v>2869</v>
      </c>
      <c r="AQ1523">
        <v>28</v>
      </c>
      <c r="AR1523" t="e">
        <v>#N/A</v>
      </c>
      <c r="AS1523" t="s">
        <v>4682</v>
      </c>
      <c r="AT1523" t="e">
        <v>#N/A</v>
      </c>
      <c r="AU1523" t="s">
        <v>4747</v>
      </c>
      <c r="AV1523" t="s">
        <v>12020</v>
      </c>
      <c r="AW1523" t="s">
        <v>1744</v>
      </c>
      <c r="AX1523" t="s">
        <v>1740</v>
      </c>
      <c r="AY1523" t="s">
        <v>12021</v>
      </c>
      <c r="AZ1523" t="s">
        <v>4364</v>
      </c>
      <c r="BA1523" t="s">
        <v>12022</v>
      </c>
      <c r="BB1523" t="s">
        <v>1244</v>
      </c>
      <c r="BC1523" t="s">
        <v>1743</v>
      </c>
      <c r="BD1523" t="s">
        <v>12023</v>
      </c>
      <c r="BE1523" t="s">
        <v>4746</v>
      </c>
      <c r="BF1523">
        <v>1523</v>
      </c>
      <c r="BG1523">
        <v>0</v>
      </c>
      <c r="BH1523">
        <v>0</v>
      </c>
      <c r="BI1523" t="s">
        <v>1547</v>
      </c>
      <c r="BJ1523">
        <v>0</v>
      </c>
      <c r="BK1523">
        <v>0</v>
      </c>
      <c r="BL1523">
        <v>0</v>
      </c>
      <c r="BM1523" t="s">
        <v>1547</v>
      </c>
      <c r="BN1523" t="s">
        <v>1547</v>
      </c>
      <c r="BO1523" t="s">
        <v>1547</v>
      </c>
      <c r="BP1523" t="s" cm="1">
        <v>1547</v>
      </c>
      <c r="BQ1523" t="s">
        <v>1547</v>
      </c>
      <c r="BR1523" t="s">
        <v>11956</v>
      </c>
      <c r="BS1523">
        <v>88</v>
      </c>
      <c r="BT1523" t="s">
        <v>6943</v>
      </c>
      <c r="BU1523" t="s">
        <v>16485</v>
      </c>
      <c r="BV1523" t="s">
        <v>4746</v>
      </c>
      <c r="BW1523" t="s">
        <v>12020</v>
      </c>
      <c r="BX1523" t="s">
        <v>12021</v>
      </c>
      <c r="BY1523" t="s">
        <v>1744</v>
      </c>
      <c r="BZ1523" t="s">
        <v>1547</v>
      </c>
      <c r="CA1523" t="s">
        <v>1744</v>
      </c>
      <c r="CB1523" t="s">
        <v>902</v>
      </c>
      <c r="CC1523"/>
      <c r="CD1523" t="s">
        <v>998</v>
      </c>
      <c r="CE1523" t="s">
        <v>1244</v>
      </c>
      <c r="CF1523" t="s">
        <v>4747</v>
      </c>
      <c r="CG1523" t="s">
        <v>12020</v>
      </c>
      <c r="CH1523" t="s">
        <v>1244</v>
      </c>
      <c r="CI1523" t="s">
        <v>1547</v>
      </c>
      <c r="CJ1523" t="s">
        <v>4365</v>
      </c>
      <c r="CK1523" t="s">
        <v>1564</v>
      </c>
      <c r="CL1523"/>
      <c r="CM1523"/>
      <c r="CN1523" t="s">
        <v>13747</v>
      </c>
      <c r="CO1523" t="s">
        <v>1547</v>
      </c>
      <c r="CP1523" t="s">
        <v>13747</v>
      </c>
      <c r="CQ1523" t="s">
        <v>1547</v>
      </c>
      <c r="CR1523" t="s">
        <v>1547</v>
      </c>
      <c r="CS1523">
        <v>9</v>
      </c>
      <c r="CT1523" t="s">
        <v>11956</v>
      </c>
      <c r="CU1523" t="s">
        <v>11956</v>
      </c>
      <c r="CV1523" t="s">
        <v>11956</v>
      </c>
      <c r="CW1523" t="s">
        <v>1547</v>
      </c>
      <c r="CX1523" t="s">
        <v>1547</v>
      </c>
      <c r="CY1523">
        <v>1521</v>
      </c>
      <c r="CZ1523" t="s">
        <v>11827</v>
      </c>
      <c r="DA1523" t="s">
        <v>1547</v>
      </c>
      <c r="DB1523" t="s">
        <v>1881</v>
      </c>
      <c r="DC1523" t="s">
        <v>1882</v>
      </c>
      <c r="DD1523" t="s">
        <v>4747</v>
      </c>
      <c r="DE1523" t="s">
        <v>4364</v>
      </c>
      <c r="DF1523" t="s">
        <v>4746</v>
      </c>
      <c r="DG1523" t="s">
        <v>1547</v>
      </c>
      <c r="DH1523" t="s">
        <v>1547</v>
      </c>
      <c r="DI1523" t="s">
        <v>1892</v>
      </c>
      <c r="DJ1523" t="e">
        <v>#N/A</v>
      </c>
      <c r="DK1523"/>
      <c r="DL1523" t="s">
        <v>1892</v>
      </c>
      <c r="DM1523">
        <v>9</v>
      </c>
      <c r="DN1523" t="s">
        <v>1883</v>
      </c>
      <c r="DO1523" t="s">
        <v>1564</v>
      </c>
      <c r="DP1523" t="b">
        <v>1</v>
      </c>
      <c r="DQ1523" t="b">
        <v>0</v>
      </c>
      <c r="DR1523" t="b">
        <v>1</v>
      </c>
      <c r="DS1523" t="b">
        <v>0</v>
      </c>
      <c r="DT1523" t="b">
        <v>0</v>
      </c>
      <c r="DU1523" t="b">
        <v>0</v>
      </c>
      <c r="DV1523" t="b">
        <v>1</v>
      </c>
      <c r="DW1523">
        <v>0</v>
      </c>
      <c r="DX1523" t="b">
        <v>0</v>
      </c>
      <c r="DY1523" t="b">
        <v>0</v>
      </c>
      <c r="DZ1523" t="b">
        <v>1</v>
      </c>
      <c r="EA1523" t="b">
        <v>0</v>
      </c>
      <c r="EB1523" t="b">
        <v>0</v>
      </c>
      <c r="EC1523" t="b">
        <v>0</v>
      </c>
      <c r="ED1523" t="b">
        <v>0</v>
      </c>
      <c r="EE1523" t="b">
        <v>0</v>
      </c>
      <c r="EF1523" t="b">
        <v>0</v>
      </c>
      <c r="EG1523" t="b" cm="1">
        <v>0</v>
      </c>
      <c r="EH1523" t="b">
        <v>0</v>
      </c>
      <c r="EI1523" t="b">
        <v>0</v>
      </c>
      <c r="EJ1523" t="b">
        <v>1</v>
      </c>
      <c r="EK1523" t="s">
        <v>11989</v>
      </c>
      <c r="EL1523">
        <v>0</v>
      </c>
      <c r="EM1523">
        <v>63</v>
      </c>
      <c r="EN1523" t="b">
        <v>1</v>
      </c>
    </row>
    <row r="1524" spans="1:144" ht="15.75">
      <c r="A1524"/>
      <c r="B1524" t="s">
        <v>1564</v>
      </c>
      <c r="C1524" t="s">
        <v>4682</v>
      </c>
      <c r="D1524" t="s">
        <v>13652</v>
      </c>
      <c r="E1524" t="s">
        <v>13653</v>
      </c>
      <c r="F1524"/>
      <c r="G1524" t="s">
        <v>4426</v>
      </c>
      <c r="H1524" t="s">
        <v>4427</v>
      </c>
      <c r="I1524" t="s">
        <v>2799</v>
      </c>
      <c r="J1524"/>
      <c r="K1524"/>
      <c r="L1524" t="s">
        <v>1743</v>
      </c>
      <c r="M1524" t="s">
        <v>1784</v>
      </c>
      <c r="N1524" t="s">
        <v>4736</v>
      </c>
      <c r="O1524" t="s">
        <v>4735</v>
      </c>
      <c r="P1524" t="s">
        <v>1564</v>
      </c>
      <c r="Q1524" t="s">
        <v>4364</v>
      </c>
      <c r="R1524" t="s">
        <v>4365</v>
      </c>
      <c r="S1524"/>
      <c r="T1524"/>
      <c r="U1524" t="s">
        <v>13747</v>
      </c>
      <c r="V1524" t="s">
        <v>13655</v>
      </c>
      <c r="W1524"/>
      <c r="X1524"/>
      <c r="Y1524"/>
      <c r="Z1524"/>
      <c r="AA1524"/>
      <c r="AB1524"/>
      <c r="AC1524"/>
      <c r="AD1524"/>
      <c r="AE1524"/>
      <c r="AF1524"/>
      <c r="AG1524"/>
      <c r="AH1524"/>
      <c r="AI1524"/>
      <c r="AJ1524"/>
      <c r="AK1524"/>
      <c r="AL1524"/>
      <c r="AM1524"/>
      <c r="AN1524"/>
      <c r="AO1524" s="108" t="s">
        <v>43</v>
      </c>
      <c r="AP1524" t="s">
        <v>2869</v>
      </c>
      <c r="AQ1524">
        <v>29</v>
      </c>
      <c r="AR1524" t="e">
        <v>#N/A</v>
      </c>
      <c r="AS1524" t="s">
        <v>4682</v>
      </c>
      <c r="AT1524" t="e">
        <v>#N/A</v>
      </c>
      <c r="AU1524" t="s">
        <v>13653</v>
      </c>
      <c r="AV1524" t="s">
        <v>14258</v>
      </c>
      <c r="AW1524" t="s">
        <v>1744</v>
      </c>
      <c r="AX1524" t="s">
        <v>1740</v>
      </c>
      <c r="AY1524" t="s">
        <v>10367</v>
      </c>
      <c r="AZ1524" t="s">
        <v>4364</v>
      </c>
      <c r="BA1524" t="s">
        <v>14260</v>
      </c>
      <c r="BB1524" t="s">
        <v>2799</v>
      </c>
      <c r="BC1524" t="s">
        <v>1743</v>
      </c>
      <c r="BD1524" t="s">
        <v>14821</v>
      </c>
      <c r="BE1524" t="s">
        <v>4746</v>
      </c>
      <c r="BF1524">
        <v>1173</v>
      </c>
      <c r="BG1524">
        <v>1523</v>
      </c>
      <c r="BH1524">
        <v>0</v>
      </c>
      <c r="BI1524" t="s">
        <v>1547</v>
      </c>
      <c r="BJ1524">
        <v>0</v>
      </c>
      <c r="BK1524">
        <v>0</v>
      </c>
      <c r="BL1524">
        <v>1173</v>
      </c>
      <c r="BM1524" t="s">
        <v>14263</v>
      </c>
      <c r="BN1524" t="s">
        <v>4747</v>
      </c>
      <c r="BO1524" t="s">
        <v>12020</v>
      </c>
      <c r="BP1524" t="e" cm="1">
        <v>#N/A</v>
      </c>
      <c r="BQ1524" t="s">
        <v>1547</v>
      </c>
      <c r="BR1524" t="s">
        <v>11956</v>
      </c>
      <c r="BS1524">
        <v>89</v>
      </c>
      <c r="BT1524" t="s">
        <v>6945</v>
      </c>
      <c r="BU1524" t="s">
        <v>16486</v>
      </c>
      <c r="BV1524" t="s">
        <v>13652</v>
      </c>
      <c r="BW1524" t="s">
        <v>14258</v>
      </c>
      <c r="BX1524" t="s">
        <v>10368</v>
      </c>
      <c r="BY1524" t="s">
        <v>11958</v>
      </c>
      <c r="BZ1524" t="s">
        <v>1547</v>
      </c>
      <c r="CA1524" t="s">
        <v>1744</v>
      </c>
      <c r="CB1524" t="s">
        <v>1784</v>
      </c>
      <c r="CC1524"/>
      <c r="CD1524" t="s">
        <v>998</v>
      </c>
      <c r="CE1524" t="s">
        <v>2799</v>
      </c>
      <c r="CF1524" t="s">
        <v>14842</v>
      </c>
      <c r="CG1524" t="s">
        <v>14843</v>
      </c>
      <c r="CH1524" t="s">
        <v>2799</v>
      </c>
      <c r="CI1524" t="s">
        <v>1547</v>
      </c>
      <c r="CJ1524" t="s">
        <v>4365</v>
      </c>
      <c r="CK1524" t="s">
        <v>1564</v>
      </c>
      <c r="CL1524"/>
      <c r="CM1524"/>
      <c r="CN1524" t="s">
        <v>13747</v>
      </c>
      <c r="CO1524" t="s">
        <v>13655</v>
      </c>
      <c r="CP1524" t="s">
        <v>13747</v>
      </c>
      <c r="CQ1524" t="s">
        <v>13655</v>
      </c>
      <c r="CR1524" t="s">
        <v>1547</v>
      </c>
      <c r="CS1524">
        <v>9</v>
      </c>
      <c r="CT1524" t="s">
        <v>11956</v>
      </c>
      <c r="CU1524" t="s">
        <v>11956</v>
      </c>
      <c r="CV1524" t="s">
        <v>11956</v>
      </c>
      <c r="CW1524" t="s">
        <v>1547</v>
      </c>
      <c r="CX1524" t="s">
        <v>1547</v>
      </c>
      <c r="CY1524">
        <v>1522</v>
      </c>
      <c r="CZ1524" t="s">
        <v>11828</v>
      </c>
      <c r="DA1524" t="s">
        <v>1547</v>
      </c>
      <c r="DB1524" t="s">
        <v>1881</v>
      </c>
      <c r="DC1524" t="s">
        <v>1882</v>
      </c>
      <c r="DD1524" t="s">
        <v>13653</v>
      </c>
      <c r="DE1524" t="s">
        <v>4364</v>
      </c>
      <c r="DF1524" t="s">
        <v>4426</v>
      </c>
      <c r="DG1524" t="s">
        <v>1547</v>
      </c>
      <c r="DH1524" t="s">
        <v>1547</v>
      </c>
      <c r="DI1524" t="s">
        <v>1892</v>
      </c>
      <c r="DJ1524" t="e">
        <v>#N/A</v>
      </c>
      <c r="DK1524"/>
      <c r="DL1524" t="s">
        <v>1892</v>
      </c>
      <c r="DM1524">
        <v>9</v>
      </c>
      <c r="DN1524" t="s">
        <v>1883</v>
      </c>
      <c r="DO1524" t="s">
        <v>1564</v>
      </c>
      <c r="DP1524" t="b">
        <v>1</v>
      </c>
      <c r="DQ1524" t="b">
        <v>0</v>
      </c>
      <c r="DR1524" t="b">
        <v>0</v>
      </c>
      <c r="DS1524" t="b">
        <v>0</v>
      </c>
      <c r="DT1524" t="b">
        <v>0</v>
      </c>
      <c r="DU1524" t="b">
        <v>0</v>
      </c>
      <c r="DV1524" t="b">
        <v>0</v>
      </c>
      <c r="DW1524">
        <v>0</v>
      </c>
      <c r="DX1524" t="b">
        <v>0</v>
      </c>
      <c r="DY1524" t="b">
        <v>0</v>
      </c>
      <c r="DZ1524" t="b">
        <v>0</v>
      </c>
      <c r="EA1524" t="b">
        <v>0</v>
      </c>
      <c r="EB1524" t="b">
        <v>0</v>
      </c>
      <c r="EC1524" t="b">
        <v>0</v>
      </c>
      <c r="ED1524" t="b">
        <v>0</v>
      </c>
      <c r="EE1524" t="b">
        <v>0</v>
      </c>
      <c r="EF1524" t="b">
        <v>0</v>
      </c>
      <c r="EG1524" t="b" cm="1">
        <v>0</v>
      </c>
      <c r="EH1524" t="b">
        <v>0</v>
      </c>
      <c r="EI1524" t="b">
        <v>0</v>
      </c>
      <c r="EJ1524" t="b">
        <v>0</v>
      </c>
      <c r="EK1524" t="s">
        <v>1547</v>
      </c>
      <c r="EL1524">
        <v>0</v>
      </c>
      <c r="EM1524">
        <v>19</v>
      </c>
      <c r="EN1524" t="b">
        <v>0</v>
      </c>
    </row>
    <row r="1525" spans="1:144" ht="15.75">
      <c r="A1525"/>
      <c r="B1525" t="s">
        <v>1564</v>
      </c>
      <c r="C1525" t="s">
        <v>4682</v>
      </c>
      <c r="D1525" t="s">
        <v>1249</v>
      </c>
      <c r="E1525" t="s">
        <v>1248</v>
      </c>
      <c r="F1525"/>
      <c r="G1525" t="s">
        <v>1249</v>
      </c>
      <c r="H1525" t="s">
        <v>4428</v>
      </c>
      <c r="I1525" t="s">
        <v>2799</v>
      </c>
      <c r="J1525"/>
      <c r="K1525"/>
      <c r="L1525" t="s">
        <v>1743</v>
      </c>
      <c r="M1525" t="s">
        <v>1754</v>
      </c>
      <c r="N1525" t="s">
        <v>4369</v>
      </c>
      <c r="O1525" t="s">
        <v>4735</v>
      </c>
      <c r="P1525" t="s">
        <v>1564</v>
      </c>
      <c r="Q1525" t="s">
        <v>4364</v>
      </c>
      <c r="R1525" t="s">
        <v>4365</v>
      </c>
      <c r="S1525"/>
      <c r="T1525"/>
      <c r="U1525" t="s">
        <v>13747</v>
      </c>
      <c r="V1525" t="s">
        <v>13126</v>
      </c>
      <c r="W1525"/>
      <c r="X1525"/>
      <c r="Y1525"/>
      <c r="Z1525"/>
      <c r="AA1525"/>
      <c r="AB1525"/>
      <c r="AC1525"/>
      <c r="AD1525"/>
      <c r="AE1525"/>
      <c r="AF1525"/>
      <c r="AG1525"/>
      <c r="AH1525"/>
      <c r="AI1525"/>
      <c r="AJ1525"/>
      <c r="AK1525"/>
      <c r="AL1525"/>
      <c r="AM1525"/>
      <c r="AN1525"/>
      <c r="AO1525" s="108" t="s">
        <v>43</v>
      </c>
      <c r="AP1525" t="s">
        <v>2869</v>
      </c>
      <c r="AQ1525">
        <v>30</v>
      </c>
      <c r="AR1525" t="e">
        <v>#N/A</v>
      </c>
      <c r="AS1525" t="s">
        <v>4682</v>
      </c>
      <c r="AT1525" t="e">
        <v>#N/A</v>
      </c>
      <c r="AU1525" t="s">
        <v>1248</v>
      </c>
      <c r="AV1525" t="s">
        <v>1751</v>
      </c>
      <c r="AW1525" t="s">
        <v>1744</v>
      </c>
      <c r="AX1525" t="s">
        <v>1740</v>
      </c>
      <c r="AY1525" t="s">
        <v>1752</v>
      </c>
      <c r="AZ1525" t="s">
        <v>4364</v>
      </c>
      <c r="BA1525" t="s">
        <v>1896</v>
      </c>
      <c r="BB1525" t="s">
        <v>2799</v>
      </c>
      <c r="BC1525" t="s">
        <v>1743</v>
      </c>
      <c r="BD1525" t="s">
        <v>5682</v>
      </c>
      <c r="BE1525" t="s">
        <v>4746</v>
      </c>
      <c r="BF1525">
        <v>4</v>
      </c>
      <c r="BG1525">
        <v>1523</v>
      </c>
      <c r="BH1525">
        <v>0</v>
      </c>
      <c r="BI1525" t="s">
        <v>1547</v>
      </c>
      <c r="BJ1525">
        <v>0</v>
      </c>
      <c r="BK1525">
        <v>0</v>
      </c>
      <c r="BL1525">
        <v>4</v>
      </c>
      <c r="BM1525" t="s">
        <v>1750</v>
      </c>
      <c r="BN1525" t="s">
        <v>4747</v>
      </c>
      <c r="BO1525" t="s">
        <v>12020</v>
      </c>
      <c r="BP1525" t="e" cm="1">
        <v>#N/A</v>
      </c>
      <c r="BQ1525" t="s">
        <v>1547</v>
      </c>
      <c r="BR1525" t="s">
        <v>11956</v>
      </c>
      <c r="BS1525">
        <v>90</v>
      </c>
      <c r="BT1525" t="s">
        <v>6950</v>
      </c>
      <c r="BU1525" t="s">
        <v>16487</v>
      </c>
      <c r="BV1525" t="s">
        <v>1249</v>
      </c>
      <c r="BW1525" t="s">
        <v>1751</v>
      </c>
      <c r="BX1525" t="s">
        <v>10370</v>
      </c>
      <c r="BY1525" t="s">
        <v>10117</v>
      </c>
      <c r="BZ1525" t="s">
        <v>1547</v>
      </c>
      <c r="CA1525" t="s">
        <v>1744</v>
      </c>
      <c r="CB1525" t="s">
        <v>1754</v>
      </c>
      <c r="CC1525"/>
      <c r="CD1525" t="s">
        <v>998</v>
      </c>
      <c r="CE1525" t="s">
        <v>2799</v>
      </c>
      <c r="CF1525" t="s">
        <v>12026</v>
      </c>
      <c r="CG1525" t="s">
        <v>12027</v>
      </c>
      <c r="CH1525" t="s">
        <v>2799</v>
      </c>
      <c r="CI1525" t="s">
        <v>1547</v>
      </c>
      <c r="CJ1525" t="s">
        <v>4365</v>
      </c>
      <c r="CK1525" t="s">
        <v>1564</v>
      </c>
      <c r="CL1525"/>
      <c r="CM1525"/>
      <c r="CN1525" t="s">
        <v>13747</v>
      </c>
      <c r="CO1525" t="s">
        <v>13126</v>
      </c>
      <c r="CP1525" t="s">
        <v>13747</v>
      </c>
      <c r="CQ1525" t="s">
        <v>13126</v>
      </c>
      <c r="CR1525" t="s">
        <v>1547</v>
      </c>
      <c r="CS1525">
        <v>9</v>
      </c>
      <c r="CT1525" t="s">
        <v>11956</v>
      </c>
      <c r="CU1525" t="s">
        <v>11956</v>
      </c>
      <c r="CV1525" t="s">
        <v>1547</v>
      </c>
      <c r="CW1525" t="s">
        <v>1547</v>
      </c>
      <c r="CX1525" t="s">
        <v>1547</v>
      </c>
      <c r="CY1525">
        <v>1523</v>
      </c>
      <c r="CZ1525" t="s">
        <v>11829</v>
      </c>
      <c r="DA1525" t="s">
        <v>1547</v>
      </c>
      <c r="DB1525" t="s">
        <v>1881</v>
      </c>
      <c r="DC1525" t="s">
        <v>1882</v>
      </c>
      <c r="DD1525" t="s">
        <v>1248</v>
      </c>
      <c r="DE1525" t="s">
        <v>4364</v>
      </c>
      <c r="DF1525" t="s">
        <v>1249</v>
      </c>
      <c r="DG1525" t="s">
        <v>1547</v>
      </c>
      <c r="DH1525" t="s">
        <v>1547</v>
      </c>
      <c r="DI1525" t="s">
        <v>1892</v>
      </c>
      <c r="DJ1525" t="e">
        <v>#N/A</v>
      </c>
      <c r="DK1525"/>
      <c r="DL1525" t="s">
        <v>1892</v>
      </c>
      <c r="DM1525">
        <v>9</v>
      </c>
      <c r="DN1525" t="s">
        <v>1883</v>
      </c>
      <c r="DO1525" t="s">
        <v>1564</v>
      </c>
      <c r="DP1525" t="b">
        <v>1</v>
      </c>
      <c r="DQ1525" t="b">
        <v>0</v>
      </c>
      <c r="DR1525" t="b">
        <v>0</v>
      </c>
      <c r="DS1525" t="b">
        <v>0</v>
      </c>
      <c r="DT1525" t="b">
        <v>0</v>
      </c>
      <c r="DU1525" t="b">
        <v>0</v>
      </c>
      <c r="DV1525" t="b">
        <v>0</v>
      </c>
      <c r="DW1525">
        <v>0</v>
      </c>
      <c r="DX1525" t="b">
        <v>0</v>
      </c>
      <c r="DY1525" t="b">
        <v>0</v>
      </c>
      <c r="DZ1525" t="b">
        <v>0</v>
      </c>
      <c r="EA1525" t="b">
        <v>0</v>
      </c>
      <c r="EB1525" t="b">
        <v>0</v>
      </c>
      <c r="EC1525" t="b">
        <v>0</v>
      </c>
      <c r="ED1525" t="b">
        <v>0</v>
      </c>
      <c r="EE1525" t="b">
        <v>0</v>
      </c>
      <c r="EF1525" t="b">
        <v>0</v>
      </c>
      <c r="EG1525" t="b" cm="1">
        <v>0</v>
      </c>
      <c r="EH1525" t="b">
        <v>0</v>
      </c>
      <c r="EI1525" t="b">
        <v>0</v>
      </c>
      <c r="EJ1525" t="b">
        <v>0</v>
      </c>
      <c r="EK1525" t="s">
        <v>1547</v>
      </c>
      <c r="EL1525">
        <v>0</v>
      </c>
      <c r="EM1525">
        <v>7</v>
      </c>
      <c r="EN1525" t="b">
        <v>0</v>
      </c>
    </row>
    <row r="1526" spans="1:144" ht="15.75">
      <c r="A1526"/>
      <c r="B1526" t="s">
        <v>1564</v>
      </c>
      <c r="C1526" t="s">
        <v>4682</v>
      </c>
      <c r="D1526" t="s">
        <v>1254</v>
      </c>
      <c r="E1526" t="s">
        <v>1253</v>
      </c>
      <c r="F1526"/>
      <c r="G1526" t="s">
        <v>1254</v>
      </c>
      <c r="H1526" t="s">
        <v>1946</v>
      </c>
      <c r="I1526" t="s">
        <v>2799</v>
      </c>
      <c r="J1526"/>
      <c r="K1526"/>
      <c r="L1526" t="s">
        <v>1743</v>
      </c>
      <c r="M1526" t="s">
        <v>1754</v>
      </c>
      <c r="N1526" t="s">
        <v>1946</v>
      </c>
      <c r="O1526" t="s">
        <v>4735</v>
      </c>
      <c r="P1526" t="s">
        <v>1564</v>
      </c>
      <c r="Q1526" t="s">
        <v>4364</v>
      </c>
      <c r="R1526" t="s">
        <v>4365</v>
      </c>
      <c r="S1526"/>
      <c r="T1526"/>
      <c r="U1526" t="s">
        <v>13747</v>
      </c>
      <c r="V1526" t="s">
        <v>4373</v>
      </c>
      <c r="W1526"/>
      <c r="X1526"/>
      <c r="Y1526"/>
      <c r="Z1526"/>
      <c r="AA1526"/>
      <c r="AB1526"/>
      <c r="AC1526"/>
      <c r="AD1526"/>
      <c r="AE1526"/>
      <c r="AF1526"/>
      <c r="AG1526"/>
      <c r="AH1526"/>
      <c r="AI1526"/>
      <c r="AJ1526"/>
      <c r="AK1526"/>
      <c r="AL1526"/>
      <c r="AM1526"/>
      <c r="AN1526"/>
      <c r="AO1526" s="108" t="s">
        <v>43</v>
      </c>
      <c r="AP1526" t="s">
        <v>2869</v>
      </c>
      <c r="AQ1526">
        <v>31</v>
      </c>
      <c r="AR1526" t="e">
        <v>#N/A</v>
      </c>
      <c r="AS1526" t="s">
        <v>4682</v>
      </c>
      <c r="AT1526" t="e">
        <v>#N/A</v>
      </c>
      <c r="AU1526" t="s">
        <v>1253</v>
      </c>
      <c r="AV1526" t="s">
        <v>1766</v>
      </c>
      <c r="AW1526" t="s">
        <v>1744</v>
      </c>
      <c r="AX1526" t="s">
        <v>1740</v>
      </c>
      <c r="AY1526" t="s">
        <v>1793</v>
      </c>
      <c r="AZ1526" t="s">
        <v>4364</v>
      </c>
      <c r="BA1526" t="s">
        <v>1913</v>
      </c>
      <c r="BB1526" t="s">
        <v>2799</v>
      </c>
      <c r="BC1526" t="s">
        <v>1743</v>
      </c>
      <c r="BD1526" t="s">
        <v>7254</v>
      </c>
      <c r="BE1526" t="s">
        <v>4746</v>
      </c>
      <c r="BF1526">
        <v>343</v>
      </c>
      <c r="BG1526">
        <v>1523</v>
      </c>
      <c r="BH1526">
        <v>0</v>
      </c>
      <c r="BI1526" t="s">
        <v>1547</v>
      </c>
      <c r="BJ1526">
        <v>0</v>
      </c>
      <c r="BK1526">
        <v>0</v>
      </c>
      <c r="BL1526">
        <v>515</v>
      </c>
      <c r="BM1526" t="s">
        <v>1770</v>
      </c>
      <c r="BN1526" t="s">
        <v>4747</v>
      </c>
      <c r="BO1526" t="s">
        <v>12020</v>
      </c>
      <c r="BP1526" t="e" cm="1">
        <v>#N/A</v>
      </c>
      <c r="BQ1526" t="s">
        <v>1547</v>
      </c>
      <c r="BR1526" t="s">
        <v>11956</v>
      </c>
      <c r="BS1526">
        <v>91</v>
      </c>
      <c r="BT1526" t="s">
        <v>6955</v>
      </c>
      <c r="BU1526" t="s">
        <v>16488</v>
      </c>
      <c r="BV1526" t="s">
        <v>1254</v>
      </c>
      <c r="BW1526" t="s">
        <v>1766</v>
      </c>
      <c r="BX1526" t="s">
        <v>1794</v>
      </c>
      <c r="BY1526" t="s">
        <v>1794</v>
      </c>
      <c r="BZ1526" t="s">
        <v>1547</v>
      </c>
      <c r="CA1526" t="s">
        <v>1744</v>
      </c>
      <c r="CB1526" t="s">
        <v>1754</v>
      </c>
      <c r="CC1526"/>
      <c r="CD1526" t="s">
        <v>998</v>
      </c>
      <c r="CE1526" t="s">
        <v>2799</v>
      </c>
      <c r="CF1526" t="s">
        <v>12029</v>
      </c>
      <c r="CG1526" t="s">
        <v>12030</v>
      </c>
      <c r="CH1526" t="s">
        <v>2799</v>
      </c>
      <c r="CI1526" t="s">
        <v>1547</v>
      </c>
      <c r="CJ1526" t="s">
        <v>4365</v>
      </c>
      <c r="CK1526" t="s">
        <v>1564</v>
      </c>
      <c r="CL1526"/>
      <c r="CM1526"/>
      <c r="CN1526" t="s">
        <v>13747</v>
      </c>
      <c r="CO1526" t="s">
        <v>4373</v>
      </c>
      <c r="CP1526" t="s">
        <v>13747</v>
      </c>
      <c r="CQ1526" t="s">
        <v>4373</v>
      </c>
      <c r="CR1526" t="s">
        <v>1547</v>
      </c>
      <c r="CS1526">
        <v>9</v>
      </c>
      <c r="CT1526" t="s">
        <v>11956</v>
      </c>
      <c r="CU1526" t="s">
        <v>11956</v>
      </c>
      <c r="CV1526" t="s">
        <v>1547</v>
      </c>
      <c r="CW1526" t="s">
        <v>1547</v>
      </c>
      <c r="CX1526" t="s">
        <v>1547</v>
      </c>
      <c r="CY1526">
        <v>1524</v>
      </c>
      <c r="CZ1526" t="s">
        <v>11830</v>
      </c>
      <c r="DA1526" t="s">
        <v>1547</v>
      </c>
      <c r="DB1526" t="s">
        <v>1881</v>
      </c>
      <c r="DC1526" t="s">
        <v>1882</v>
      </c>
      <c r="DD1526" t="s">
        <v>1253</v>
      </c>
      <c r="DE1526" t="s">
        <v>4364</v>
      </c>
      <c r="DF1526" t="s">
        <v>1254</v>
      </c>
      <c r="DG1526" t="s">
        <v>1547</v>
      </c>
      <c r="DH1526" t="s">
        <v>1547</v>
      </c>
      <c r="DI1526" t="s">
        <v>1892</v>
      </c>
      <c r="DJ1526" t="e">
        <v>#N/A</v>
      </c>
      <c r="DK1526"/>
      <c r="DL1526" t="s">
        <v>1892</v>
      </c>
      <c r="DM1526">
        <v>9</v>
      </c>
      <c r="DN1526" t="s">
        <v>1883</v>
      </c>
      <c r="DO1526" t="s">
        <v>1564</v>
      </c>
      <c r="DP1526" t="b">
        <v>1</v>
      </c>
      <c r="DQ1526" t="b">
        <v>0</v>
      </c>
      <c r="DR1526" t="b">
        <v>0</v>
      </c>
      <c r="DS1526" t="b">
        <v>0</v>
      </c>
      <c r="DT1526" t="b">
        <v>0</v>
      </c>
      <c r="DU1526" t="b">
        <v>0</v>
      </c>
      <c r="DV1526" t="b">
        <v>0</v>
      </c>
      <c r="DW1526">
        <v>0</v>
      </c>
      <c r="DX1526" t="b">
        <v>0</v>
      </c>
      <c r="DY1526" t="b">
        <v>0</v>
      </c>
      <c r="DZ1526" t="b">
        <v>0</v>
      </c>
      <c r="EA1526" t="b">
        <v>0</v>
      </c>
      <c r="EB1526" t="b">
        <v>0</v>
      </c>
      <c r="EC1526" t="b">
        <v>1</v>
      </c>
      <c r="ED1526" t="b">
        <v>0</v>
      </c>
      <c r="EE1526" t="b">
        <v>0</v>
      </c>
      <c r="EF1526" t="b">
        <v>0</v>
      </c>
      <c r="EG1526" t="b" cm="1">
        <v>0</v>
      </c>
      <c r="EH1526" t="b">
        <v>0</v>
      </c>
      <c r="EI1526" t="b">
        <v>0</v>
      </c>
      <c r="EJ1526" t="b">
        <v>1</v>
      </c>
      <c r="EK1526" t="s">
        <v>5327</v>
      </c>
      <c r="EL1526">
        <v>0</v>
      </c>
      <c r="EM1526">
        <v>7</v>
      </c>
      <c r="EN1526" t="b">
        <v>0</v>
      </c>
    </row>
    <row r="1527" spans="1:144" ht="15.75">
      <c r="A1527"/>
      <c r="B1527" t="s">
        <v>1564</v>
      </c>
      <c r="C1527" t="s">
        <v>4682</v>
      </c>
      <c r="D1527" t="s">
        <v>4307</v>
      </c>
      <c r="E1527" t="s">
        <v>4277</v>
      </c>
      <c r="F1527" t="s">
        <v>4140</v>
      </c>
      <c r="G1527" t="s">
        <v>4307</v>
      </c>
      <c r="H1527" t="s">
        <v>4307</v>
      </c>
      <c r="I1527" t="s">
        <v>2799</v>
      </c>
      <c r="J1527"/>
      <c r="K1527"/>
      <c r="L1527" t="s">
        <v>1743</v>
      </c>
      <c r="M1527" t="s">
        <v>1749</v>
      </c>
      <c r="N1527" t="s">
        <v>4441</v>
      </c>
      <c r="O1527" t="s">
        <v>4735</v>
      </c>
      <c r="P1527" t="s">
        <v>1564</v>
      </c>
      <c r="Q1527" t="s">
        <v>4364</v>
      </c>
      <c r="R1527" t="s">
        <v>4365</v>
      </c>
      <c r="S1527" t="s">
        <v>4374</v>
      </c>
      <c r="T1527"/>
      <c r="U1527" t="s">
        <v>13747</v>
      </c>
      <c r="V1527" t="s">
        <v>13278</v>
      </c>
      <c r="W1527"/>
      <c r="X1527"/>
      <c r="Y1527"/>
      <c r="Z1527"/>
      <c r="AA1527"/>
      <c r="AB1527"/>
      <c r="AC1527"/>
      <c r="AD1527"/>
      <c r="AE1527"/>
      <c r="AF1527"/>
      <c r="AG1527"/>
      <c r="AH1527"/>
      <c r="AI1527"/>
      <c r="AJ1527"/>
      <c r="AK1527"/>
      <c r="AL1527"/>
      <c r="AM1527"/>
      <c r="AN1527"/>
      <c r="AO1527" s="108" t="s">
        <v>43</v>
      </c>
      <c r="AP1527" t="s">
        <v>2869</v>
      </c>
      <c r="AQ1527">
        <v>32</v>
      </c>
      <c r="AR1527" t="e">
        <v>#N/A</v>
      </c>
      <c r="AS1527" t="s">
        <v>4682</v>
      </c>
      <c r="AT1527" t="e">
        <v>#N/A</v>
      </c>
      <c r="AU1527" t="s">
        <v>4277</v>
      </c>
      <c r="AV1527" t="s">
        <v>9895</v>
      </c>
      <c r="AW1527" t="s">
        <v>9470</v>
      </c>
      <c r="AX1527" t="s">
        <v>1740</v>
      </c>
      <c r="AY1527" t="s">
        <v>10126</v>
      </c>
      <c r="AZ1527" t="s">
        <v>4364</v>
      </c>
      <c r="BA1527" t="s">
        <v>9896</v>
      </c>
      <c r="BB1527" t="s">
        <v>2799</v>
      </c>
      <c r="BC1527" t="s">
        <v>1743</v>
      </c>
      <c r="BD1527" t="s">
        <v>10127</v>
      </c>
      <c r="BE1527" t="s">
        <v>4746</v>
      </c>
      <c r="BF1527">
        <v>345</v>
      </c>
      <c r="BG1527">
        <v>1523</v>
      </c>
      <c r="BH1527">
        <v>0</v>
      </c>
      <c r="BI1527" t="s">
        <v>1547</v>
      </c>
      <c r="BJ1527">
        <v>0</v>
      </c>
      <c r="BK1527">
        <v>0</v>
      </c>
      <c r="BL1527">
        <v>981</v>
      </c>
      <c r="BM1527" t="s">
        <v>9897</v>
      </c>
      <c r="BN1527" t="s">
        <v>4747</v>
      </c>
      <c r="BO1527" t="s">
        <v>12020</v>
      </c>
      <c r="BP1527" t="e" cm="1">
        <v>#N/A</v>
      </c>
      <c r="BQ1527" t="s">
        <v>1547</v>
      </c>
      <c r="BR1527" t="s">
        <v>11956</v>
      </c>
      <c r="BS1527">
        <v>92</v>
      </c>
      <c r="BT1527" t="s">
        <v>6960</v>
      </c>
      <c r="BU1527" t="s">
        <v>16489</v>
      </c>
      <c r="BV1527" t="s">
        <v>4307</v>
      </c>
      <c r="BW1527" t="s">
        <v>9895</v>
      </c>
      <c r="BX1527" t="s">
        <v>10126</v>
      </c>
      <c r="BY1527" t="s">
        <v>10410</v>
      </c>
      <c r="BZ1527" t="s">
        <v>1547</v>
      </c>
      <c r="CA1527" t="s">
        <v>1744</v>
      </c>
      <c r="CB1527" t="s">
        <v>1749</v>
      </c>
      <c r="CC1527"/>
      <c r="CD1527" t="s">
        <v>998</v>
      </c>
      <c r="CE1527" t="s">
        <v>2799</v>
      </c>
      <c r="CF1527" t="s">
        <v>12032</v>
      </c>
      <c r="CG1527" t="s">
        <v>12033</v>
      </c>
      <c r="CH1527" t="s">
        <v>2799</v>
      </c>
      <c r="CI1527" t="s">
        <v>1547</v>
      </c>
      <c r="CJ1527" t="s">
        <v>4365</v>
      </c>
      <c r="CK1527" t="s">
        <v>1564</v>
      </c>
      <c r="CL1527"/>
      <c r="CM1527"/>
      <c r="CN1527" t="s">
        <v>13747</v>
      </c>
      <c r="CO1527" t="s">
        <v>13278</v>
      </c>
      <c r="CP1527" t="s">
        <v>13747</v>
      </c>
      <c r="CQ1527" t="s">
        <v>13278</v>
      </c>
      <c r="CR1527" t="s">
        <v>1547</v>
      </c>
      <c r="CS1527">
        <v>9</v>
      </c>
      <c r="CT1527" t="s">
        <v>11956</v>
      </c>
      <c r="CU1527" t="s">
        <v>11956</v>
      </c>
      <c r="CV1527" t="s">
        <v>1547</v>
      </c>
      <c r="CW1527" t="s">
        <v>1547</v>
      </c>
      <c r="CX1527" t="s">
        <v>1547</v>
      </c>
      <c r="CY1527">
        <v>1525</v>
      </c>
      <c r="CZ1527" t="s">
        <v>11831</v>
      </c>
      <c r="DA1527" t="s">
        <v>1547</v>
      </c>
      <c r="DB1527" t="s">
        <v>1881</v>
      </c>
      <c r="DC1527" t="s">
        <v>1882</v>
      </c>
      <c r="DD1527" t="s">
        <v>4277</v>
      </c>
      <c r="DE1527" t="s">
        <v>4364</v>
      </c>
      <c r="DF1527" t="s">
        <v>4307</v>
      </c>
      <c r="DG1527" t="s">
        <v>1547</v>
      </c>
      <c r="DH1527" t="s">
        <v>1547</v>
      </c>
      <c r="DI1527" t="s">
        <v>1892</v>
      </c>
      <c r="DJ1527" t="e">
        <v>#N/A</v>
      </c>
      <c r="DK1527"/>
      <c r="DL1527" t="s">
        <v>11297</v>
      </c>
      <c r="DM1527">
        <v>9</v>
      </c>
      <c r="DN1527" t="s">
        <v>1883</v>
      </c>
      <c r="DO1527" t="s">
        <v>1564</v>
      </c>
      <c r="DP1527" t="b">
        <v>1</v>
      </c>
      <c r="DQ1527" t="b">
        <v>0</v>
      </c>
      <c r="DR1527" t="b">
        <v>0</v>
      </c>
      <c r="DS1527" t="b">
        <v>0</v>
      </c>
      <c r="DT1527" t="b">
        <v>0</v>
      </c>
      <c r="DU1527" t="b">
        <v>0</v>
      </c>
      <c r="DV1527" t="b">
        <v>0</v>
      </c>
      <c r="DW1527">
        <v>0</v>
      </c>
      <c r="DX1527" t="b">
        <v>0</v>
      </c>
      <c r="DY1527" t="b">
        <v>0</v>
      </c>
      <c r="DZ1527" t="b">
        <v>0</v>
      </c>
      <c r="EA1527" t="b">
        <v>0</v>
      </c>
      <c r="EB1527" t="b">
        <v>0</v>
      </c>
      <c r="EC1527" t="b">
        <v>1</v>
      </c>
      <c r="ED1527" t="b">
        <v>0</v>
      </c>
      <c r="EE1527" t="b">
        <v>0</v>
      </c>
      <c r="EF1527" t="b">
        <v>0</v>
      </c>
      <c r="EG1527" t="b" cm="1">
        <v>0</v>
      </c>
      <c r="EH1527" t="b">
        <v>0</v>
      </c>
      <c r="EI1527" t="b">
        <v>0</v>
      </c>
      <c r="EJ1527" t="b">
        <v>1</v>
      </c>
      <c r="EK1527" t="s">
        <v>5327</v>
      </c>
      <c r="EL1527">
        <v>0</v>
      </c>
      <c r="EM1527">
        <v>17</v>
      </c>
      <c r="EN1527" t="b">
        <v>0</v>
      </c>
    </row>
    <row r="1528" spans="1:144" ht="15.75">
      <c r="A1528"/>
      <c r="B1528" t="s">
        <v>1564</v>
      </c>
      <c r="C1528" t="s">
        <v>4682</v>
      </c>
      <c r="D1528" t="s">
        <v>3605</v>
      </c>
      <c r="E1528" t="s">
        <v>3606</v>
      </c>
      <c r="F1528" t="s">
        <v>4376</v>
      </c>
      <c r="G1528" t="s">
        <v>3605</v>
      </c>
      <c r="H1528" t="s">
        <v>3605</v>
      </c>
      <c r="I1528" t="s">
        <v>2799</v>
      </c>
      <c r="J1528"/>
      <c r="K1528"/>
      <c r="L1528" t="s">
        <v>1743</v>
      </c>
      <c r="M1528" t="s">
        <v>1754</v>
      </c>
      <c r="N1528" t="s">
        <v>4377</v>
      </c>
      <c r="O1528" t="s">
        <v>4735</v>
      </c>
      <c r="P1528" t="s">
        <v>1564</v>
      </c>
      <c r="Q1528" t="s">
        <v>4364</v>
      </c>
      <c r="R1528" t="s">
        <v>4365</v>
      </c>
      <c r="S1528"/>
      <c r="T1528"/>
      <c r="U1528" t="s">
        <v>13747</v>
      </c>
      <c r="V1528" t="s">
        <v>13400</v>
      </c>
      <c r="W1528"/>
      <c r="X1528"/>
      <c r="Y1528"/>
      <c r="Z1528"/>
      <c r="AA1528"/>
      <c r="AB1528"/>
      <c r="AC1528"/>
      <c r="AD1528"/>
      <c r="AE1528"/>
      <c r="AF1528"/>
      <c r="AG1528"/>
      <c r="AH1528"/>
      <c r="AI1528"/>
      <c r="AJ1528"/>
      <c r="AK1528"/>
      <c r="AL1528"/>
      <c r="AM1528"/>
      <c r="AN1528"/>
      <c r="AO1528" s="108" t="s">
        <v>43</v>
      </c>
      <c r="AP1528" t="s">
        <v>2869</v>
      </c>
      <c r="AQ1528">
        <v>33</v>
      </c>
      <c r="AR1528" t="e">
        <v>#N/A</v>
      </c>
      <c r="AS1528" t="s">
        <v>4682</v>
      </c>
      <c r="AT1528" t="e">
        <v>#N/A</v>
      </c>
      <c r="AU1528" t="s">
        <v>3606</v>
      </c>
      <c r="AV1528" t="s">
        <v>7326</v>
      </c>
      <c r="AW1528" t="s">
        <v>10133</v>
      </c>
      <c r="AX1528" t="s">
        <v>1740</v>
      </c>
      <c r="AY1528" t="s">
        <v>7796</v>
      </c>
      <c r="AZ1528" t="s">
        <v>4364</v>
      </c>
      <c r="BA1528" t="s">
        <v>7329</v>
      </c>
      <c r="BB1528" t="s">
        <v>2799</v>
      </c>
      <c r="BC1528" t="s">
        <v>1743</v>
      </c>
      <c r="BD1528" t="s">
        <v>8081</v>
      </c>
      <c r="BE1528" t="s">
        <v>4746</v>
      </c>
      <c r="BF1528">
        <v>408</v>
      </c>
      <c r="BG1528">
        <v>1523</v>
      </c>
      <c r="BH1528">
        <v>0</v>
      </c>
      <c r="BI1528" t="s">
        <v>1547</v>
      </c>
      <c r="BJ1528">
        <v>0</v>
      </c>
      <c r="BK1528">
        <v>0</v>
      </c>
      <c r="BL1528">
        <v>488</v>
      </c>
      <c r="BM1528" t="s">
        <v>7331</v>
      </c>
      <c r="BN1528" t="s">
        <v>4747</v>
      </c>
      <c r="BO1528" t="s">
        <v>12020</v>
      </c>
      <c r="BP1528" t="e" cm="1">
        <v>#N/A</v>
      </c>
      <c r="BQ1528" t="s">
        <v>1547</v>
      </c>
      <c r="BR1528" t="s">
        <v>11956</v>
      </c>
      <c r="BS1528">
        <v>93</v>
      </c>
      <c r="BT1528" t="s">
        <v>6965</v>
      </c>
      <c r="BU1528" t="s">
        <v>16490</v>
      </c>
      <c r="BV1528" t="s">
        <v>3605</v>
      </c>
      <c r="BW1528" t="s">
        <v>7326</v>
      </c>
      <c r="BX1528" t="s">
        <v>7796</v>
      </c>
      <c r="BY1528" t="s">
        <v>10134</v>
      </c>
      <c r="BZ1528" t="s">
        <v>1547</v>
      </c>
      <c r="CA1528" t="s">
        <v>1744</v>
      </c>
      <c r="CB1528" t="s">
        <v>1754</v>
      </c>
      <c r="CC1528"/>
      <c r="CD1528" t="s">
        <v>998</v>
      </c>
      <c r="CE1528" t="s">
        <v>2799</v>
      </c>
      <c r="CF1528" t="s">
        <v>12035</v>
      </c>
      <c r="CG1528" t="s">
        <v>12036</v>
      </c>
      <c r="CH1528" t="s">
        <v>2799</v>
      </c>
      <c r="CI1528" t="s">
        <v>1547</v>
      </c>
      <c r="CJ1528" t="s">
        <v>4365</v>
      </c>
      <c r="CK1528" t="s">
        <v>1564</v>
      </c>
      <c r="CL1528"/>
      <c r="CM1528"/>
      <c r="CN1528" t="s">
        <v>13747</v>
      </c>
      <c r="CO1528" t="s">
        <v>13400</v>
      </c>
      <c r="CP1528" t="s">
        <v>13747</v>
      </c>
      <c r="CQ1528" t="s">
        <v>13400</v>
      </c>
      <c r="CR1528" t="s">
        <v>1547</v>
      </c>
      <c r="CS1528">
        <v>9</v>
      </c>
      <c r="CT1528" t="s">
        <v>11956</v>
      </c>
      <c r="CU1528" t="s">
        <v>11956</v>
      </c>
      <c r="CV1528" t="s">
        <v>7335</v>
      </c>
      <c r="CW1528" t="s">
        <v>1547</v>
      </c>
      <c r="CX1528" t="s">
        <v>1547</v>
      </c>
      <c r="CY1528">
        <v>1526</v>
      </c>
      <c r="CZ1528" t="s">
        <v>11832</v>
      </c>
      <c r="DA1528" t="s">
        <v>1547</v>
      </c>
      <c r="DB1528" t="s">
        <v>1881</v>
      </c>
      <c r="DC1528" t="s">
        <v>1882</v>
      </c>
      <c r="DD1528" t="s">
        <v>3606</v>
      </c>
      <c r="DE1528" t="s">
        <v>4364</v>
      </c>
      <c r="DF1528" t="s">
        <v>3605</v>
      </c>
      <c r="DG1528" t="s">
        <v>1547</v>
      </c>
      <c r="DH1528" t="s">
        <v>1547</v>
      </c>
      <c r="DI1528" t="s">
        <v>1892</v>
      </c>
      <c r="DJ1528" t="e">
        <v>#N/A</v>
      </c>
      <c r="DK1528"/>
      <c r="DL1528" t="s">
        <v>1892</v>
      </c>
      <c r="DM1528">
        <v>9</v>
      </c>
      <c r="DN1528" t="s">
        <v>1883</v>
      </c>
      <c r="DO1528" t="s">
        <v>1564</v>
      </c>
      <c r="DP1528" t="b">
        <v>1</v>
      </c>
      <c r="DQ1528" t="b">
        <v>0</v>
      </c>
      <c r="DR1528" t="b">
        <v>0</v>
      </c>
      <c r="DS1528" t="b">
        <v>0</v>
      </c>
      <c r="DT1528" t="b">
        <v>0</v>
      </c>
      <c r="DU1528" t="b">
        <v>0</v>
      </c>
      <c r="DV1528" t="b">
        <v>0</v>
      </c>
      <c r="DW1528">
        <v>0</v>
      </c>
      <c r="DX1528" t="b">
        <v>0</v>
      </c>
      <c r="DY1528" t="b">
        <v>0</v>
      </c>
      <c r="DZ1528" t="b">
        <v>0</v>
      </c>
      <c r="EA1528" t="b">
        <v>0</v>
      </c>
      <c r="EB1528" t="b">
        <v>1</v>
      </c>
      <c r="EC1528" t="b">
        <v>1</v>
      </c>
      <c r="ED1528" t="b">
        <v>1</v>
      </c>
      <c r="EE1528" t="b">
        <v>0</v>
      </c>
      <c r="EF1528" t="b">
        <v>0</v>
      </c>
      <c r="EG1528" t="b" cm="1">
        <v>0</v>
      </c>
      <c r="EH1528" t="b">
        <v>0</v>
      </c>
      <c r="EI1528" t="b">
        <v>0</v>
      </c>
      <c r="EJ1528" t="b">
        <v>1</v>
      </c>
      <c r="EK1528" t="s">
        <v>14489</v>
      </c>
      <c r="EL1528">
        <v>0</v>
      </c>
      <c r="EM1528">
        <v>4</v>
      </c>
      <c r="EN1528" t="b">
        <v>0</v>
      </c>
    </row>
    <row r="1529" spans="1:144" ht="15.75">
      <c r="A1529"/>
      <c r="B1529" t="s">
        <v>1564</v>
      </c>
      <c r="C1529" t="s">
        <v>4682</v>
      </c>
      <c r="D1529" t="s">
        <v>3882</v>
      </c>
      <c r="E1529" t="s">
        <v>4468</v>
      </c>
      <c r="F1529"/>
      <c r="G1529" t="s">
        <v>3882</v>
      </c>
      <c r="H1529" t="s">
        <v>3882</v>
      </c>
      <c r="I1529" t="s">
        <v>2799</v>
      </c>
      <c r="J1529"/>
      <c r="K1529"/>
      <c r="L1529" t="s">
        <v>1743</v>
      </c>
      <c r="M1529" t="s">
        <v>1754</v>
      </c>
      <c r="N1529" t="s">
        <v>4681</v>
      </c>
      <c r="O1529" t="s">
        <v>4735</v>
      </c>
      <c r="P1529" t="s">
        <v>1564</v>
      </c>
      <c r="Q1529" t="s">
        <v>4364</v>
      </c>
      <c r="R1529" t="s">
        <v>4365</v>
      </c>
      <c r="S1529"/>
      <c r="T1529"/>
      <c r="U1529" t="s">
        <v>13747</v>
      </c>
      <c r="V1529" t="s">
        <v>4568</v>
      </c>
      <c r="W1529"/>
      <c r="X1529"/>
      <c r="Y1529"/>
      <c r="Z1529"/>
      <c r="AA1529"/>
      <c r="AB1529"/>
      <c r="AC1529"/>
      <c r="AD1529"/>
      <c r="AE1529"/>
      <c r="AF1529"/>
      <c r="AG1529"/>
      <c r="AH1529"/>
      <c r="AI1529"/>
      <c r="AJ1529"/>
      <c r="AK1529"/>
      <c r="AL1529"/>
      <c r="AM1529"/>
      <c r="AN1529"/>
      <c r="AO1529" s="108" t="s">
        <v>43</v>
      </c>
      <c r="AP1529" t="s">
        <v>2869</v>
      </c>
      <c r="AQ1529">
        <v>34</v>
      </c>
      <c r="AR1529" t="e">
        <v>#N/A</v>
      </c>
      <c r="AS1529" t="s">
        <v>4682</v>
      </c>
      <c r="AT1529" t="e">
        <v>#N/A</v>
      </c>
      <c r="AU1529" t="s">
        <v>4468</v>
      </c>
      <c r="AV1529" t="s">
        <v>10681</v>
      </c>
      <c r="AW1529" t="s">
        <v>1744</v>
      </c>
      <c r="AX1529" t="s">
        <v>1740</v>
      </c>
      <c r="AY1529" t="s">
        <v>8591</v>
      </c>
      <c r="AZ1529" t="s">
        <v>4364</v>
      </c>
      <c r="BA1529" t="s">
        <v>10683</v>
      </c>
      <c r="BB1529" t="s">
        <v>2799</v>
      </c>
      <c r="BC1529" t="s">
        <v>1743</v>
      </c>
      <c r="BD1529" t="s">
        <v>8592</v>
      </c>
      <c r="BE1529" t="s">
        <v>4746</v>
      </c>
      <c r="BF1529">
        <v>1087</v>
      </c>
      <c r="BG1529">
        <v>1523</v>
      </c>
      <c r="BH1529">
        <v>0</v>
      </c>
      <c r="BI1529" t="s">
        <v>1547</v>
      </c>
      <c r="BJ1529">
        <v>0</v>
      </c>
      <c r="BK1529">
        <v>0</v>
      </c>
      <c r="BL1529">
        <v>1642</v>
      </c>
      <c r="BM1529" t="s">
        <v>10685</v>
      </c>
      <c r="BN1529" t="s">
        <v>4747</v>
      </c>
      <c r="BO1529" t="s">
        <v>12020</v>
      </c>
      <c r="BP1529" t="e" cm="1">
        <v>#N/A</v>
      </c>
      <c r="BQ1529" t="s">
        <v>1547</v>
      </c>
      <c r="BR1529" t="s">
        <v>11956</v>
      </c>
      <c r="BS1529">
        <v>94</v>
      </c>
      <c r="BT1529" t="s">
        <v>6970</v>
      </c>
      <c r="BU1529" t="s">
        <v>16491</v>
      </c>
      <c r="BV1529" t="s">
        <v>3882</v>
      </c>
      <c r="BW1529" t="s">
        <v>10681</v>
      </c>
      <c r="BX1529" t="s">
        <v>8591</v>
      </c>
      <c r="BY1529" t="s">
        <v>11302</v>
      </c>
      <c r="BZ1529" t="s">
        <v>1547</v>
      </c>
      <c r="CA1529" t="s">
        <v>1744</v>
      </c>
      <c r="CB1529" t="s">
        <v>1754</v>
      </c>
      <c r="CC1529"/>
      <c r="CD1529" t="s">
        <v>998</v>
      </c>
      <c r="CE1529" t="s">
        <v>2799</v>
      </c>
      <c r="CF1529" t="s">
        <v>14428</v>
      </c>
      <c r="CG1529" t="s">
        <v>14429</v>
      </c>
      <c r="CH1529" t="s">
        <v>2799</v>
      </c>
      <c r="CI1529" t="s">
        <v>1547</v>
      </c>
      <c r="CJ1529" t="s">
        <v>4365</v>
      </c>
      <c r="CK1529" t="s">
        <v>1564</v>
      </c>
      <c r="CL1529"/>
      <c r="CM1529"/>
      <c r="CN1529" t="s">
        <v>13747</v>
      </c>
      <c r="CO1529" t="s">
        <v>4568</v>
      </c>
      <c r="CP1529" t="s">
        <v>13747</v>
      </c>
      <c r="CQ1529" t="s">
        <v>4568</v>
      </c>
      <c r="CR1529" t="s">
        <v>1547</v>
      </c>
      <c r="CS1529">
        <v>9</v>
      </c>
      <c r="CT1529" t="s">
        <v>11956</v>
      </c>
      <c r="CU1529" t="s">
        <v>11956</v>
      </c>
      <c r="CV1529" t="s">
        <v>1547</v>
      </c>
      <c r="CW1529" t="s">
        <v>1547</v>
      </c>
      <c r="CX1529" t="s">
        <v>1547</v>
      </c>
      <c r="CY1529">
        <v>1527</v>
      </c>
      <c r="CZ1529" t="s">
        <v>11833</v>
      </c>
      <c r="DA1529" t="s">
        <v>1547</v>
      </c>
      <c r="DB1529" t="s">
        <v>1881</v>
      </c>
      <c r="DC1529" t="s">
        <v>1882</v>
      </c>
      <c r="DD1529" t="s">
        <v>4468</v>
      </c>
      <c r="DE1529" t="s">
        <v>4364</v>
      </c>
      <c r="DF1529" t="s">
        <v>3882</v>
      </c>
      <c r="DG1529" t="s">
        <v>1547</v>
      </c>
      <c r="DH1529" t="s">
        <v>1547</v>
      </c>
      <c r="DI1529" t="s">
        <v>1892</v>
      </c>
      <c r="DJ1529" t="e">
        <v>#N/A</v>
      </c>
      <c r="DK1529"/>
      <c r="DL1529" t="s">
        <v>1892</v>
      </c>
      <c r="DM1529">
        <v>9</v>
      </c>
      <c r="DN1529" t="s">
        <v>1883</v>
      </c>
      <c r="DO1529" t="s">
        <v>1564</v>
      </c>
      <c r="DP1529" t="b">
        <v>1</v>
      </c>
      <c r="DQ1529" t="b">
        <v>0</v>
      </c>
      <c r="DR1529" t="b">
        <v>0</v>
      </c>
      <c r="DS1529" t="b">
        <v>0</v>
      </c>
      <c r="DT1529" t="b">
        <v>0</v>
      </c>
      <c r="DU1529" t="b">
        <v>0</v>
      </c>
      <c r="DV1529" t="b">
        <v>0</v>
      </c>
      <c r="DW1529">
        <v>0</v>
      </c>
      <c r="DX1529" t="b">
        <v>0</v>
      </c>
      <c r="DY1529" t="b">
        <v>0</v>
      </c>
      <c r="DZ1529" t="b">
        <v>0</v>
      </c>
      <c r="EA1529" t="b">
        <v>0</v>
      </c>
      <c r="EB1529" t="b">
        <v>0</v>
      </c>
      <c r="EC1529" t="b">
        <v>1</v>
      </c>
      <c r="ED1529" t="b">
        <v>0</v>
      </c>
      <c r="EE1529" t="b">
        <v>0</v>
      </c>
      <c r="EF1529" t="b">
        <v>0</v>
      </c>
      <c r="EG1529" t="b" cm="1">
        <v>0</v>
      </c>
      <c r="EH1529" t="b">
        <v>0</v>
      </c>
      <c r="EI1529" t="b">
        <v>0</v>
      </c>
      <c r="EJ1529" t="b">
        <v>1</v>
      </c>
      <c r="EK1529" t="s">
        <v>5327</v>
      </c>
      <c r="EL1529">
        <v>0</v>
      </c>
      <c r="EM1529">
        <v>10</v>
      </c>
      <c r="EN1529" t="b">
        <v>0</v>
      </c>
    </row>
    <row r="1530" spans="1:144" ht="15.75">
      <c r="A1530"/>
      <c r="B1530" t="s">
        <v>1564</v>
      </c>
      <c r="C1530" t="s">
        <v>4682</v>
      </c>
      <c r="D1530" t="s">
        <v>4429</v>
      </c>
      <c r="E1530" t="s">
        <v>4430</v>
      </c>
      <c r="F1530"/>
      <c r="G1530" t="s">
        <v>13666</v>
      </c>
      <c r="H1530" t="s">
        <v>4745</v>
      </c>
      <c r="I1530" t="s">
        <v>2799</v>
      </c>
      <c r="J1530"/>
      <c r="K1530"/>
      <c r="L1530" t="s">
        <v>1743</v>
      </c>
      <c r="M1530" t="s">
        <v>1749</v>
      </c>
      <c r="N1530" t="s">
        <v>4432</v>
      </c>
      <c r="O1530" t="s">
        <v>4735</v>
      </c>
      <c r="P1530" t="s">
        <v>1564</v>
      </c>
      <c r="Q1530" t="s">
        <v>4364</v>
      </c>
      <c r="R1530" t="s">
        <v>4365</v>
      </c>
      <c r="S1530"/>
      <c r="T1530"/>
      <c r="U1530" t="s">
        <v>13747</v>
      </c>
      <c r="V1530" t="s">
        <v>13667</v>
      </c>
      <c r="W1530"/>
      <c r="X1530"/>
      <c r="Y1530"/>
      <c r="Z1530"/>
      <c r="AA1530"/>
      <c r="AB1530"/>
      <c r="AC1530"/>
      <c r="AD1530"/>
      <c r="AE1530"/>
      <c r="AF1530"/>
      <c r="AG1530"/>
      <c r="AH1530"/>
      <c r="AI1530"/>
      <c r="AJ1530"/>
      <c r="AK1530"/>
      <c r="AL1530"/>
      <c r="AM1530"/>
      <c r="AN1530"/>
      <c r="AO1530" s="108" t="s">
        <v>43</v>
      </c>
      <c r="AP1530" t="s">
        <v>2869</v>
      </c>
      <c r="AQ1530">
        <v>35</v>
      </c>
      <c r="AR1530" t="e">
        <v>#N/A</v>
      </c>
      <c r="AS1530" t="s">
        <v>4682</v>
      </c>
      <c r="AT1530" t="e">
        <v>#N/A</v>
      </c>
      <c r="AU1530" t="s">
        <v>4430</v>
      </c>
      <c r="AV1530" t="s">
        <v>10381</v>
      </c>
      <c r="AW1530" t="s">
        <v>1744</v>
      </c>
      <c r="AX1530" t="s">
        <v>1740</v>
      </c>
      <c r="AY1530" t="s">
        <v>14293</v>
      </c>
      <c r="AZ1530" t="s">
        <v>4364</v>
      </c>
      <c r="BA1530" t="s">
        <v>10382</v>
      </c>
      <c r="BB1530" t="s">
        <v>2799</v>
      </c>
      <c r="BC1530" t="s">
        <v>1743</v>
      </c>
      <c r="BD1530" t="s">
        <v>10383</v>
      </c>
      <c r="BE1530" t="s">
        <v>4746</v>
      </c>
      <c r="BF1530">
        <v>1183</v>
      </c>
      <c r="BG1530">
        <v>1523</v>
      </c>
      <c r="BH1530">
        <v>0</v>
      </c>
      <c r="BI1530" t="s">
        <v>1547</v>
      </c>
      <c r="BJ1530">
        <v>0</v>
      </c>
      <c r="BK1530">
        <v>0</v>
      </c>
      <c r="BL1530">
        <v>1216</v>
      </c>
      <c r="BM1530" t="s">
        <v>14295</v>
      </c>
      <c r="BN1530" t="s">
        <v>4747</v>
      </c>
      <c r="BO1530" t="s">
        <v>12020</v>
      </c>
      <c r="BP1530" t="e" cm="1">
        <v>#N/A</v>
      </c>
      <c r="BQ1530" t="s">
        <v>1547</v>
      </c>
      <c r="BR1530" t="s">
        <v>11956</v>
      </c>
      <c r="BS1530">
        <v>95</v>
      </c>
      <c r="BT1530" t="s">
        <v>6975</v>
      </c>
      <c r="BU1530" t="s">
        <v>16492</v>
      </c>
      <c r="BV1530" t="s">
        <v>4429</v>
      </c>
      <c r="BW1530" t="s">
        <v>10381</v>
      </c>
      <c r="BX1530" t="s">
        <v>12003</v>
      </c>
      <c r="BY1530" t="s">
        <v>10385</v>
      </c>
      <c r="BZ1530" t="s">
        <v>1547</v>
      </c>
      <c r="CA1530" t="s">
        <v>1744</v>
      </c>
      <c r="CB1530" t="s">
        <v>1749</v>
      </c>
      <c r="CC1530"/>
      <c r="CD1530" t="s">
        <v>998</v>
      </c>
      <c r="CE1530" t="s">
        <v>2799</v>
      </c>
      <c r="CF1530" t="s">
        <v>12039</v>
      </c>
      <c r="CG1530" t="s">
        <v>12040</v>
      </c>
      <c r="CH1530" t="s">
        <v>2799</v>
      </c>
      <c r="CI1530" t="s">
        <v>1547</v>
      </c>
      <c r="CJ1530" t="s">
        <v>4365</v>
      </c>
      <c r="CK1530" t="s">
        <v>1564</v>
      </c>
      <c r="CL1530"/>
      <c r="CM1530"/>
      <c r="CN1530" t="s">
        <v>13747</v>
      </c>
      <c r="CO1530" t="s">
        <v>13667</v>
      </c>
      <c r="CP1530" t="s">
        <v>13747</v>
      </c>
      <c r="CQ1530" t="s">
        <v>13667</v>
      </c>
      <c r="CR1530" t="s">
        <v>1547</v>
      </c>
      <c r="CS1530">
        <v>9</v>
      </c>
      <c r="CT1530" t="s">
        <v>11956</v>
      </c>
      <c r="CU1530" t="s">
        <v>11956</v>
      </c>
      <c r="CV1530" t="s">
        <v>11956</v>
      </c>
      <c r="CW1530" t="s">
        <v>1547</v>
      </c>
      <c r="CX1530" t="s">
        <v>1547</v>
      </c>
      <c r="CY1530">
        <v>1528</v>
      </c>
      <c r="CZ1530" t="s">
        <v>11834</v>
      </c>
      <c r="DA1530" t="s">
        <v>1547</v>
      </c>
      <c r="DB1530" t="s">
        <v>1881</v>
      </c>
      <c r="DC1530" t="s">
        <v>1882</v>
      </c>
      <c r="DD1530" t="s">
        <v>4430</v>
      </c>
      <c r="DE1530" t="s">
        <v>4364</v>
      </c>
      <c r="DF1530" t="s">
        <v>13666</v>
      </c>
      <c r="DG1530" t="s">
        <v>1547</v>
      </c>
      <c r="DH1530" t="s">
        <v>1547</v>
      </c>
      <c r="DI1530" t="s">
        <v>1892</v>
      </c>
      <c r="DJ1530" t="e">
        <v>#N/A</v>
      </c>
      <c r="DK1530"/>
      <c r="DL1530" t="s">
        <v>1892</v>
      </c>
      <c r="DM1530">
        <v>9</v>
      </c>
      <c r="DN1530" t="s">
        <v>1883</v>
      </c>
      <c r="DO1530" t="s">
        <v>1564</v>
      </c>
      <c r="DP1530" t="b">
        <v>1</v>
      </c>
      <c r="DQ1530" t="b">
        <v>0</v>
      </c>
      <c r="DR1530" t="b">
        <v>0</v>
      </c>
      <c r="DS1530" t="b">
        <v>0</v>
      </c>
      <c r="DT1530" t="b">
        <v>0</v>
      </c>
      <c r="DU1530" t="b">
        <v>0</v>
      </c>
      <c r="DV1530" t="b">
        <v>0</v>
      </c>
      <c r="DW1530">
        <v>0</v>
      </c>
      <c r="DX1530" t="b">
        <v>0</v>
      </c>
      <c r="DY1530" t="b">
        <v>0</v>
      </c>
      <c r="DZ1530" t="b">
        <v>0</v>
      </c>
      <c r="EA1530" t="b">
        <v>0</v>
      </c>
      <c r="EB1530" t="b">
        <v>0</v>
      </c>
      <c r="EC1530" t="b">
        <v>0</v>
      </c>
      <c r="ED1530" t="b">
        <v>0</v>
      </c>
      <c r="EE1530" t="b">
        <v>0</v>
      </c>
      <c r="EF1530" t="b">
        <v>0</v>
      </c>
      <c r="EG1530" t="b" cm="1">
        <v>0</v>
      </c>
      <c r="EH1530" t="b">
        <v>0</v>
      </c>
      <c r="EI1530" t="b">
        <v>0</v>
      </c>
      <c r="EJ1530" t="b">
        <v>0</v>
      </c>
      <c r="EK1530" t="s">
        <v>1547</v>
      </c>
      <c r="EL1530">
        <v>0</v>
      </c>
      <c r="EM1530">
        <v>5</v>
      </c>
      <c r="EN1530" t="b">
        <v>0</v>
      </c>
    </row>
    <row r="1531" spans="1:144" ht="15.75">
      <c r="A1531"/>
      <c r="B1531" t="s">
        <v>1564</v>
      </c>
      <c r="C1531" t="s">
        <v>4682</v>
      </c>
      <c r="D1531" t="s">
        <v>4522</v>
      </c>
      <c r="E1531" t="s">
        <v>4523</v>
      </c>
      <c r="F1531"/>
      <c r="G1531" t="s">
        <v>4442</v>
      </c>
      <c r="H1531" t="s">
        <v>4443</v>
      </c>
      <c r="I1531" t="s">
        <v>2799</v>
      </c>
      <c r="J1531"/>
      <c r="K1531"/>
      <c r="L1531" t="s">
        <v>1743</v>
      </c>
      <c r="M1531" t="s">
        <v>1749</v>
      </c>
      <c r="N1531" t="s">
        <v>4443</v>
      </c>
      <c r="O1531" t="s">
        <v>4735</v>
      </c>
      <c r="P1531" t="s">
        <v>1564</v>
      </c>
      <c r="Q1531" t="s">
        <v>4364</v>
      </c>
      <c r="R1531" t="s">
        <v>4365</v>
      </c>
      <c r="S1531"/>
      <c r="T1531"/>
      <c r="U1531" t="s">
        <v>13747</v>
      </c>
      <c r="V1531" t="s">
        <v>4941</v>
      </c>
      <c r="W1531"/>
      <c r="X1531"/>
      <c r="Y1531"/>
      <c r="Z1531"/>
      <c r="AA1531"/>
      <c r="AB1531"/>
      <c r="AC1531"/>
      <c r="AD1531"/>
      <c r="AE1531"/>
      <c r="AF1531"/>
      <c r="AG1531"/>
      <c r="AH1531"/>
      <c r="AI1531"/>
      <c r="AJ1531"/>
      <c r="AK1531"/>
      <c r="AL1531"/>
      <c r="AM1531"/>
      <c r="AN1531"/>
      <c r="AO1531" s="108" t="s">
        <v>43</v>
      </c>
      <c r="AP1531" t="s">
        <v>2869</v>
      </c>
      <c r="AQ1531">
        <v>36</v>
      </c>
      <c r="AR1531" t="e">
        <v>#N/A</v>
      </c>
      <c r="AS1531" t="s">
        <v>4682</v>
      </c>
      <c r="AT1531" t="e">
        <v>#N/A</v>
      </c>
      <c r="AU1531" t="s">
        <v>4523</v>
      </c>
      <c r="AV1531" t="s">
        <v>10860</v>
      </c>
      <c r="AW1531" t="s">
        <v>1744</v>
      </c>
      <c r="AX1531" t="s">
        <v>1740</v>
      </c>
      <c r="AY1531" t="s">
        <v>10413</v>
      </c>
      <c r="AZ1531" t="s">
        <v>4364</v>
      </c>
      <c r="BA1531" t="s">
        <v>10863</v>
      </c>
      <c r="BB1531" t="s">
        <v>2799</v>
      </c>
      <c r="BC1531" t="s">
        <v>1743</v>
      </c>
      <c r="BD1531" t="s">
        <v>12519</v>
      </c>
      <c r="BE1531" t="s">
        <v>4746</v>
      </c>
      <c r="BF1531">
        <v>1113</v>
      </c>
      <c r="BG1531">
        <v>1523</v>
      </c>
      <c r="BH1531">
        <v>0</v>
      </c>
      <c r="BI1531" t="s">
        <v>1547</v>
      </c>
      <c r="BJ1531">
        <v>0</v>
      </c>
      <c r="BK1531">
        <v>0</v>
      </c>
      <c r="BL1531">
        <v>1144</v>
      </c>
      <c r="BM1531" t="s">
        <v>10865</v>
      </c>
      <c r="BN1531" t="s">
        <v>4747</v>
      </c>
      <c r="BO1531" t="s">
        <v>12020</v>
      </c>
      <c r="BP1531" t="e" cm="1">
        <v>#N/A</v>
      </c>
      <c r="BQ1531" t="s">
        <v>1547</v>
      </c>
      <c r="BR1531" t="s">
        <v>11956</v>
      </c>
      <c r="BS1531">
        <v>96</v>
      </c>
      <c r="BT1531" t="s">
        <v>6983</v>
      </c>
      <c r="BU1531" t="s">
        <v>16493</v>
      </c>
      <c r="BV1531" t="s">
        <v>4522</v>
      </c>
      <c r="BW1531" t="s">
        <v>10860</v>
      </c>
      <c r="BX1531" t="s">
        <v>10414</v>
      </c>
      <c r="BY1531" t="s">
        <v>10414</v>
      </c>
      <c r="BZ1531" t="s">
        <v>1547</v>
      </c>
      <c r="CA1531" t="s">
        <v>1744</v>
      </c>
      <c r="CB1531" t="s">
        <v>1749</v>
      </c>
      <c r="CC1531"/>
      <c r="CD1531" t="s">
        <v>998</v>
      </c>
      <c r="CE1531" t="s">
        <v>2799</v>
      </c>
      <c r="CF1531" t="s">
        <v>14844</v>
      </c>
      <c r="CG1531" t="s">
        <v>14845</v>
      </c>
      <c r="CH1531" t="s">
        <v>2799</v>
      </c>
      <c r="CI1531" t="s">
        <v>1547</v>
      </c>
      <c r="CJ1531" t="s">
        <v>4365</v>
      </c>
      <c r="CK1531" t="s">
        <v>1564</v>
      </c>
      <c r="CL1531"/>
      <c r="CM1531"/>
      <c r="CN1531" t="s">
        <v>13747</v>
      </c>
      <c r="CO1531" t="s">
        <v>4941</v>
      </c>
      <c r="CP1531" t="s">
        <v>13747</v>
      </c>
      <c r="CQ1531" t="s">
        <v>4941</v>
      </c>
      <c r="CR1531" t="s">
        <v>1547</v>
      </c>
      <c r="CS1531">
        <v>9</v>
      </c>
      <c r="CT1531" t="s">
        <v>11956</v>
      </c>
      <c r="CU1531" t="s">
        <v>11956</v>
      </c>
      <c r="CV1531" t="s">
        <v>1547</v>
      </c>
      <c r="CW1531" t="s">
        <v>1547</v>
      </c>
      <c r="CX1531" t="s">
        <v>1547</v>
      </c>
      <c r="CY1531">
        <v>1529</v>
      </c>
      <c r="CZ1531" t="s">
        <v>11835</v>
      </c>
      <c r="DA1531" t="s">
        <v>1547</v>
      </c>
      <c r="DB1531" t="s">
        <v>1881</v>
      </c>
      <c r="DC1531" t="s">
        <v>1882</v>
      </c>
      <c r="DD1531" t="s">
        <v>4523</v>
      </c>
      <c r="DE1531" t="s">
        <v>4364</v>
      </c>
      <c r="DF1531" t="s">
        <v>4442</v>
      </c>
      <c r="DG1531" t="s">
        <v>1547</v>
      </c>
      <c r="DH1531" t="s">
        <v>1547</v>
      </c>
      <c r="DI1531" t="s">
        <v>1892</v>
      </c>
      <c r="DJ1531" t="e">
        <v>#N/A</v>
      </c>
      <c r="DK1531"/>
      <c r="DL1531" t="s">
        <v>1892</v>
      </c>
      <c r="DM1531">
        <v>9</v>
      </c>
      <c r="DN1531" t="s">
        <v>1883</v>
      </c>
      <c r="DO1531" t="s">
        <v>1564</v>
      </c>
      <c r="DP1531" t="b">
        <v>1</v>
      </c>
      <c r="DQ1531" t="b">
        <v>0</v>
      </c>
      <c r="DR1531" t="b">
        <v>0</v>
      </c>
      <c r="DS1531" t="b">
        <v>0</v>
      </c>
      <c r="DT1531" t="b">
        <v>0</v>
      </c>
      <c r="DU1531" t="b">
        <v>0</v>
      </c>
      <c r="DV1531" t="b">
        <v>0</v>
      </c>
      <c r="DW1531">
        <v>0</v>
      </c>
      <c r="DX1531" t="b">
        <v>0</v>
      </c>
      <c r="DY1531" t="b">
        <v>0</v>
      </c>
      <c r="DZ1531" t="b">
        <v>0</v>
      </c>
      <c r="EA1531" t="b">
        <v>0</v>
      </c>
      <c r="EB1531" t="b">
        <v>0</v>
      </c>
      <c r="EC1531" t="b">
        <v>0</v>
      </c>
      <c r="ED1531" t="b">
        <v>0</v>
      </c>
      <c r="EE1531" t="b">
        <v>0</v>
      </c>
      <c r="EF1531" t="b">
        <v>0</v>
      </c>
      <c r="EG1531" t="b" cm="1">
        <v>0</v>
      </c>
      <c r="EH1531" t="b">
        <v>0</v>
      </c>
      <c r="EI1531" t="b">
        <v>0</v>
      </c>
      <c r="EJ1531" t="b">
        <v>0</v>
      </c>
      <c r="EK1531" t="s">
        <v>1547</v>
      </c>
      <c r="EL1531">
        <v>0</v>
      </c>
      <c r="EM1531">
        <v>14</v>
      </c>
      <c r="EN1531" t="b">
        <v>0</v>
      </c>
    </row>
    <row r="1532" spans="1:144" ht="15.75">
      <c r="A1532"/>
      <c r="B1532" t="s">
        <v>1564</v>
      </c>
      <c r="C1532" t="s">
        <v>4682</v>
      </c>
      <c r="D1532" t="s">
        <v>4252</v>
      </c>
      <c r="E1532" t="s">
        <v>4253</v>
      </c>
      <c r="F1532"/>
      <c r="G1532" t="s">
        <v>4252</v>
      </c>
      <c r="H1532" t="s">
        <v>4252</v>
      </c>
      <c r="I1532" t="s">
        <v>2799</v>
      </c>
      <c r="J1532"/>
      <c r="K1532"/>
      <c r="L1532" t="s">
        <v>1743</v>
      </c>
      <c r="M1532" t="s">
        <v>1754</v>
      </c>
      <c r="N1532" t="s">
        <v>4254</v>
      </c>
      <c r="O1532" t="s">
        <v>4735</v>
      </c>
      <c r="P1532" t="s">
        <v>1564</v>
      </c>
      <c r="Q1532" t="s">
        <v>4364</v>
      </c>
      <c r="R1532" t="s">
        <v>4365</v>
      </c>
      <c r="S1532" t="s">
        <v>4444</v>
      </c>
      <c r="T1532"/>
      <c r="U1532" t="s">
        <v>13747</v>
      </c>
      <c r="V1532" t="s">
        <v>4527</v>
      </c>
      <c r="W1532"/>
      <c r="X1532"/>
      <c r="Y1532"/>
      <c r="Z1532"/>
      <c r="AA1532"/>
      <c r="AB1532"/>
      <c r="AC1532"/>
      <c r="AD1532"/>
      <c r="AE1532"/>
      <c r="AF1532"/>
      <c r="AG1532"/>
      <c r="AH1532"/>
      <c r="AI1532"/>
      <c r="AJ1532"/>
      <c r="AK1532"/>
      <c r="AL1532"/>
      <c r="AM1532"/>
      <c r="AN1532"/>
      <c r="AO1532" s="108" t="s">
        <v>43</v>
      </c>
      <c r="AP1532" t="s">
        <v>2869</v>
      </c>
      <c r="AQ1532">
        <v>37</v>
      </c>
      <c r="AR1532" t="e">
        <v>#N/A</v>
      </c>
      <c r="AS1532" t="s">
        <v>4682</v>
      </c>
      <c r="AT1532" t="e">
        <v>#N/A</v>
      </c>
      <c r="AU1532" t="s">
        <v>4253</v>
      </c>
      <c r="AV1532" t="s">
        <v>9833</v>
      </c>
      <c r="AW1532" t="s">
        <v>1744</v>
      </c>
      <c r="AX1532" t="s">
        <v>1740</v>
      </c>
      <c r="AY1532" t="s">
        <v>9834</v>
      </c>
      <c r="AZ1532" t="s">
        <v>4364</v>
      </c>
      <c r="BA1532" t="s">
        <v>9835</v>
      </c>
      <c r="BB1532" t="s">
        <v>2799</v>
      </c>
      <c r="BC1532" t="s">
        <v>1743</v>
      </c>
      <c r="BD1532" t="s">
        <v>12044</v>
      </c>
      <c r="BE1532" t="s">
        <v>4746</v>
      </c>
      <c r="BF1532">
        <v>963</v>
      </c>
      <c r="BG1532">
        <v>1523</v>
      </c>
      <c r="BH1532">
        <v>0</v>
      </c>
      <c r="BI1532" t="s">
        <v>1547</v>
      </c>
      <c r="BJ1532">
        <v>0</v>
      </c>
      <c r="BK1532">
        <v>0</v>
      </c>
      <c r="BL1532">
        <v>963</v>
      </c>
      <c r="BM1532" t="s">
        <v>9839</v>
      </c>
      <c r="BN1532" t="s">
        <v>4747</v>
      </c>
      <c r="BO1532" t="s">
        <v>12020</v>
      </c>
      <c r="BP1532" t="e" cm="1">
        <v>#N/A</v>
      </c>
      <c r="BQ1532" t="s">
        <v>1547</v>
      </c>
      <c r="BR1532" t="s">
        <v>11956</v>
      </c>
      <c r="BS1532">
        <v>97</v>
      </c>
      <c r="BT1532" t="s">
        <v>6985</v>
      </c>
      <c r="BU1532" t="s">
        <v>16494</v>
      </c>
      <c r="BV1532" t="s">
        <v>4252</v>
      </c>
      <c r="BW1532" t="s">
        <v>9833</v>
      </c>
      <c r="BX1532" t="s">
        <v>9834</v>
      </c>
      <c r="BY1532" t="s">
        <v>9837</v>
      </c>
      <c r="BZ1532" t="s">
        <v>1547</v>
      </c>
      <c r="CA1532" t="s">
        <v>1744</v>
      </c>
      <c r="CB1532" t="s">
        <v>1754</v>
      </c>
      <c r="CC1532"/>
      <c r="CD1532" t="s">
        <v>998</v>
      </c>
      <c r="CE1532" t="s">
        <v>2799</v>
      </c>
      <c r="CF1532" t="s">
        <v>12045</v>
      </c>
      <c r="CG1532" t="s">
        <v>12046</v>
      </c>
      <c r="CH1532" t="s">
        <v>2799</v>
      </c>
      <c r="CI1532" t="s">
        <v>1547</v>
      </c>
      <c r="CJ1532" t="s">
        <v>4365</v>
      </c>
      <c r="CK1532" t="s">
        <v>1564</v>
      </c>
      <c r="CL1532"/>
      <c r="CM1532"/>
      <c r="CN1532" t="s">
        <v>13747</v>
      </c>
      <c r="CO1532" t="s">
        <v>4527</v>
      </c>
      <c r="CP1532" t="s">
        <v>13747</v>
      </c>
      <c r="CQ1532" t="s">
        <v>4527</v>
      </c>
      <c r="CR1532" t="s">
        <v>1547</v>
      </c>
      <c r="CS1532">
        <v>9</v>
      </c>
      <c r="CT1532" t="s">
        <v>11956</v>
      </c>
      <c r="CU1532" t="s">
        <v>11956</v>
      </c>
      <c r="CV1532" t="s">
        <v>1547</v>
      </c>
      <c r="CW1532" t="s">
        <v>1547</v>
      </c>
      <c r="CX1532" t="s">
        <v>1547</v>
      </c>
      <c r="CY1532">
        <v>1530</v>
      </c>
      <c r="CZ1532" t="s">
        <v>11836</v>
      </c>
      <c r="DA1532" t="s">
        <v>1547</v>
      </c>
      <c r="DB1532" t="s">
        <v>1881</v>
      </c>
      <c r="DC1532" t="s">
        <v>1882</v>
      </c>
      <c r="DD1532" t="s">
        <v>4253</v>
      </c>
      <c r="DE1532" t="s">
        <v>4364</v>
      </c>
      <c r="DF1532" t="s">
        <v>4252</v>
      </c>
      <c r="DG1532" t="s">
        <v>1547</v>
      </c>
      <c r="DH1532" t="s">
        <v>1547</v>
      </c>
      <c r="DI1532" t="s">
        <v>1892</v>
      </c>
      <c r="DJ1532" t="e">
        <v>#N/A</v>
      </c>
      <c r="DK1532"/>
      <c r="DL1532" t="s">
        <v>11310</v>
      </c>
      <c r="DM1532">
        <v>9</v>
      </c>
      <c r="DN1532" t="s">
        <v>1883</v>
      </c>
      <c r="DO1532" t="s">
        <v>1564</v>
      </c>
      <c r="DP1532" t="b">
        <v>1</v>
      </c>
      <c r="DQ1532" t="b">
        <v>0</v>
      </c>
      <c r="DR1532" t="b">
        <v>0</v>
      </c>
      <c r="DS1532" t="b">
        <v>0</v>
      </c>
      <c r="DT1532" t="b">
        <v>0</v>
      </c>
      <c r="DU1532" t="b">
        <v>0</v>
      </c>
      <c r="DV1532" t="b">
        <v>0</v>
      </c>
      <c r="DW1532">
        <v>0</v>
      </c>
      <c r="DX1532" t="b">
        <v>0</v>
      </c>
      <c r="DY1532" t="b">
        <v>0</v>
      </c>
      <c r="DZ1532" t="b">
        <v>0</v>
      </c>
      <c r="EA1532" t="b">
        <v>0</v>
      </c>
      <c r="EB1532" t="b">
        <v>0</v>
      </c>
      <c r="EC1532" t="b">
        <v>0</v>
      </c>
      <c r="ED1532" t="b">
        <v>0</v>
      </c>
      <c r="EE1532" t="b">
        <v>0</v>
      </c>
      <c r="EF1532" t="b">
        <v>0</v>
      </c>
      <c r="EG1532" t="b" cm="1">
        <v>0</v>
      </c>
      <c r="EH1532" t="b">
        <v>0</v>
      </c>
      <c r="EI1532" t="b">
        <v>0</v>
      </c>
      <c r="EJ1532" t="b">
        <v>0</v>
      </c>
      <c r="EK1532" t="s">
        <v>1547</v>
      </c>
      <c r="EL1532">
        <v>0</v>
      </c>
      <c r="EM1532">
        <v>13</v>
      </c>
      <c r="EN1532" t="b">
        <v>0</v>
      </c>
    </row>
    <row r="1533" spans="1:144" ht="15.75">
      <c r="A1533"/>
      <c r="B1533" t="s">
        <v>1564</v>
      </c>
      <c r="C1533" t="s">
        <v>4682</v>
      </c>
      <c r="D1533" t="s">
        <v>4445</v>
      </c>
      <c r="E1533" t="s">
        <v>4446</v>
      </c>
      <c r="F1533"/>
      <c r="G1533" t="s">
        <v>4447</v>
      </c>
      <c r="H1533" t="s">
        <v>4448</v>
      </c>
      <c r="I1533" t="s">
        <v>2799</v>
      </c>
      <c r="J1533"/>
      <c r="K1533"/>
      <c r="L1533" t="s">
        <v>1743</v>
      </c>
      <c r="M1533" t="s">
        <v>1749</v>
      </c>
      <c r="N1533" t="s">
        <v>4449</v>
      </c>
      <c r="O1533" t="s">
        <v>4735</v>
      </c>
      <c r="P1533" t="s">
        <v>1564</v>
      </c>
      <c r="Q1533" t="s">
        <v>4364</v>
      </c>
      <c r="R1533" t="s">
        <v>4365</v>
      </c>
      <c r="S1533"/>
      <c r="T1533"/>
      <c r="U1533" t="s">
        <v>13747</v>
      </c>
      <c r="V1533" t="s">
        <v>13679</v>
      </c>
      <c r="W1533"/>
      <c r="X1533"/>
      <c r="Y1533"/>
      <c r="Z1533"/>
      <c r="AA1533"/>
      <c r="AB1533"/>
      <c r="AC1533"/>
      <c r="AD1533"/>
      <c r="AE1533"/>
      <c r="AF1533"/>
      <c r="AG1533"/>
      <c r="AH1533"/>
      <c r="AI1533"/>
      <c r="AJ1533"/>
      <c r="AK1533"/>
      <c r="AL1533"/>
      <c r="AM1533"/>
      <c r="AN1533"/>
      <c r="AO1533" s="108" t="s">
        <v>43</v>
      </c>
      <c r="AP1533" t="s">
        <v>2869</v>
      </c>
      <c r="AQ1533">
        <v>38</v>
      </c>
      <c r="AR1533" t="e">
        <v>#N/A</v>
      </c>
      <c r="AS1533" t="s">
        <v>4682</v>
      </c>
      <c r="AT1533" t="e">
        <v>#N/A</v>
      </c>
      <c r="AU1533" t="s">
        <v>4446</v>
      </c>
      <c r="AV1533" t="s">
        <v>10418</v>
      </c>
      <c r="AW1533" t="s">
        <v>1744</v>
      </c>
      <c r="AX1533" t="s">
        <v>1740</v>
      </c>
      <c r="AY1533" t="s">
        <v>10419</v>
      </c>
      <c r="AZ1533" t="s">
        <v>4364</v>
      </c>
      <c r="BA1533" t="s">
        <v>10420</v>
      </c>
      <c r="BB1533" t="s">
        <v>2799</v>
      </c>
      <c r="BC1533" t="s">
        <v>1743</v>
      </c>
      <c r="BD1533" t="s">
        <v>10421</v>
      </c>
      <c r="BE1533" t="s">
        <v>4746</v>
      </c>
      <c r="BF1533">
        <v>1188</v>
      </c>
      <c r="BG1533">
        <v>1523</v>
      </c>
      <c r="BH1533">
        <v>0</v>
      </c>
      <c r="BI1533" t="s">
        <v>1547</v>
      </c>
      <c r="BJ1533">
        <v>0</v>
      </c>
      <c r="BK1533">
        <v>0</v>
      </c>
      <c r="BL1533">
        <v>1218</v>
      </c>
      <c r="BM1533" t="s">
        <v>14324</v>
      </c>
      <c r="BN1533" t="s">
        <v>4747</v>
      </c>
      <c r="BO1533" t="s">
        <v>12020</v>
      </c>
      <c r="BP1533" t="e" cm="1">
        <v>#N/A</v>
      </c>
      <c r="BQ1533" t="s">
        <v>1547</v>
      </c>
      <c r="BR1533" t="s">
        <v>11956</v>
      </c>
      <c r="BS1533">
        <v>98</v>
      </c>
      <c r="BT1533" t="s">
        <v>6990</v>
      </c>
      <c r="BU1533" t="s">
        <v>16495</v>
      </c>
      <c r="BV1533" t="s">
        <v>4445</v>
      </c>
      <c r="BW1533" t="s">
        <v>10418</v>
      </c>
      <c r="BX1533" t="s">
        <v>10422</v>
      </c>
      <c r="BY1533" t="s">
        <v>10423</v>
      </c>
      <c r="BZ1533" t="s">
        <v>1547</v>
      </c>
      <c r="CA1533" t="s">
        <v>1744</v>
      </c>
      <c r="CB1533" t="s">
        <v>1749</v>
      </c>
      <c r="CC1533"/>
      <c r="CD1533" t="s">
        <v>998</v>
      </c>
      <c r="CE1533" t="s">
        <v>2799</v>
      </c>
      <c r="CF1533" t="s">
        <v>12050</v>
      </c>
      <c r="CG1533" t="s">
        <v>12051</v>
      </c>
      <c r="CH1533" t="s">
        <v>2799</v>
      </c>
      <c r="CI1533" t="s">
        <v>1547</v>
      </c>
      <c r="CJ1533" t="s">
        <v>4365</v>
      </c>
      <c r="CK1533" t="s">
        <v>1564</v>
      </c>
      <c r="CL1533"/>
      <c r="CM1533"/>
      <c r="CN1533" t="s">
        <v>13747</v>
      </c>
      <c r="CO1533" t="s">
        <v>13679</v>
      </c>
      <c r="CP1533" t="s">
        <v>13747</v>
      </c>
      <c r="CQ1533" t="s">
        <v>13679</v>
      </c>
      <c r="CR1533" t="s">
        <v>1547</v>
      </c>
      <c r="CS1533">
        <v>9</v>
      </c>
      <c r="CT1533" t="s">
        <v>11956</v>
      </c>
      <c r="CU1533" t="s">
        <v>11956</v>
      </c>
      <c r="CV1533" t="s">
        <v>11956</v>
      </c>
      <c r="CW1533" t="s">
        <v>1547</v>
      </c>
      <c r="CX1533" t="s">
        <v>1547</v>
      </c>
      <c r="CY1533">
        <v>1531</v>
      </c>
      <c r="CZ1533" t="s">
        <v>11837</v>
      </c>
      <c r="DA1533" t="s">
        <v>1547</v>
      </c>
      <c r="DB1533" t="s">
        <v>1881</v>
      </c>
      <c r="DC1533" t="s">
        <v>1882</v>
      </c>
      <c r="DD1533" t="s">
        <v>4446</v>
      </c>
      <c r="DE1533" t="s">
        <v>4364</v>
      </c>
      <c r="DF1533" t="s">
        <v>4447</v>
      </c>
      <c r="DG1533" t="s">
        <v>1547</v>
      </c>
      <c r="DH1533" t="s">
        <v>1547</v>
      </c>
      <c r="DI1533" t="s">
        <v>1892</v>
      </c>
      <c r="DJ1533" t="e">
        <v>#N/A</v>
      </c>
      <c r="DK1533"/>
      <c r="DL1533" t="s">
        <v>1892</v>
      </c>
      <c r="DM1533">
        <v>9</v>
      </c>
      <c r="DN1533" t="s">
        <v>1883</v>
      </c>
      <c r="DO1533" t="s">
        <v>1564</v>
      </c>
      <c r="DP1533" t="b">
        <v>1</v>
      </c>
      <c r="DQ1533" t="b">
        <v>0</v>
      </c>
      <c r="DR1533" t="b">
        <v>0</v>
      </c>
      <c r="DS1533" t="b">
        <v>0</v>
      </c>
      <c r="DT1533" t="b">
        <v>0</v>
      </c>
      <c r="DU1533" t="b">
        <v>0</v>
      </c>
      <c r="DV1533" t="b">
        <v>0</v>
      </c>
      <c r="DW1533">
        <v>0</v>
      </c>
      <c r="DX1533" t="b">
        <v>0</v>
      </c>
      <c r="DY1533" t="b">
        <v>0</v>
      </c>
      <c r="DZ1533" t="b">
        <v>0</v>
      </c>
      <c r="EA1533" t="b">
        <v>0</v>
      </c>
      <c r="EB1533" t="b">
        <v>0</v>
      </c>
      <c r="EC1533" t="b">
        <v>1</v>
      </c>
      <c r="ED1533" t="b">
        <v>0</v>
      </c>
      <c r="EE1533" t="b">
        <v>0</v>
      </c>
      <c r="EF1533" t="b">
        <v>0</v>
      </c>
      <c r="EG1533" t="b" cm="1">
        <v>0</v>
      </c>
      <c r="EH1533" t="b">
        <v>0</v>
      </c>
      <c r="EI1533" t="b">
        <v>0</v>
      </c>
      <c r="EJ1533" t="b">
        <v>1</v>
      </c>
      <c r="EK1533" t="s">
        <v>5327</v>
      </c>
      <c r="EL1533">
        <v>0</v>
      </c>
      <c r="EM1533">
        <v>15</v>
      </c>
      <c r="EN1533" t="b">
        <v>0</v>
      </c>
    </row>
    <row r="1534" spans="1:144" ht="15.75">
      <c r="A1534"/>
      <c r="B1534" t="s">
        <v>1564</v>
      </c>
      <c r="C1534" t="s">
        <v>4682</v>
      </c>
      <c r="D1534" t="s">
        <v>4433</v>
      </c>
      <c r="E1534" t="s">
        <v>4434</v>
      </c>
      <c r="F1534"/>
      <c r="G1534" t="s">
        <v>4435</v>
      </c>
      <c r="H1534" t="s">
        <v>4748</v>
      </c>
      <c r="I1534" t="s">
        <v>2799</v>
      </c>
      <c r="J1534"/>
      <c r="K1534"/>
      <c r="L1534" t="s">
        <v>1743</v>
      </c>
      <c r="M1534" t="s">
        <v>1749</v>
      </c>
      <c r="N1534" t="s">
        <v>4450</v>
      </c>
      <c r="O1534" t="s">
        <v>4735</v>
      </c>
      <c r="P1534" t="s">
        <v>1564</v>
      </c>
      <c r="Q1534" t="s">
        <v>4364</v>
      </c>
      <c r="R1534" t="s">
        <v>4365</v>
      </c>
      <c r="S1534" t="s">
        <v>4437</v>
      </c>
      <c r="T1534"/>
      <c r="U1534" t="s">
        <v>13747</v>
      </c>
      <c r="V1534" t="s">
        <v>13680</v>
      </c>
      <c r="W1534"/>
      <c r="X1534"/>
      <c r="Y1534"/>
      <c r="Z1534"/>
      <c r="AA1534"/>
      <c r="AB1534"/>
      <c r="AC1534"/>
      <c r="AD1534"/>
      <c r="AE1534"/>
      <c r="AF1534"/>
      <c r="AG1534"/>
      <c r="AH1534"/>
      <c r="AI1534"/>
      <c r="AJ1534"/>
      <c r="AK1534"/>
      <c r="AL1534"/>
      <c r="AM1534"/>
      <c r="AN1534"/>
      <c r="AO1534" s="108" t="s">
        <v>43</v>
      </c>
      <c r="AP1534" t="s">
        <v>2869</v>
      </c>
      <c r="AQ1534">
        <v>39</v>
      </c>
      <c r="AR1534" t="e">
        <v>#N/A</v>
      </c>
      <c r="AS1534" t="s">
        <v>4682</v>
      </c>
      <c r="AT1534" t="e">
        <v>#N/A</v>
      </c>
      <c r="AU1534" t="s">
        <v>4434</v>
      </c>
      <c r="AV1534" t="s">
        <v>10390</v>
      </c>
      <c r="AW1534" t="s">
        <v>1744</v>
      </c>
      <c r="AX1534" t="s">
        <v>1740</v>
      </c>
      <c r="AY1534" t="s">
        <v>10391</v>
      </c>
      <c r="AZ1534" t="s">
        <v>4364</v>
      </c>
      <c r="BA1534" t="s">
        <v>10392</v>
      </c>
      <c r="BB1534" t="s">
        <v>2799</v>
      </c>
      <c r="BC1534" t="s">
        <v>1743</v>
      </c>
      <c r="BD1534" t="s">
        <v>11337</v>
      </c>
      <c r="BE1534" t="s">
        <v>4746</v>
      </c>
      <c r="BF1534">
        <v>1189</v>
      </c>
      <c r="BG1534">
        <v>1523</v>
      </c>
      <c r="BH1534">
        <v>0</v>
      </c>
      <c r="BI1534" t="s">
        <v>1547</v>
      </c>
      <c r="BJ1534">
        <v>0</v>
      </c>
      <c r="BK1534">
        <v>0</v>
      </c>
      <c r="BL1534">
        <v>1189</v>
      </c>
      <c r="BM1534" t="s">
        <v>14328</v>
      </c>
      <c r="BN1534" t="s">
        <v>4747</v>
      </c>
      <c r="BO1534" t="s">
        <v>12020</v>
      </c>
      <c r="BP1534" t="e" cm="1">
        <v>#N/A</v>
      </c>
      <c r="BQ1534" t="s">
        <v>1547</v>
      </c>
      <c r="BR1534" t="s">
        <v>11956</v>
      </c>
      <c r="BS1534">
        <v>99</v>
      </c>
      <c r="BT1534" t="s">
        <v>6995</v>
      </c>
      <c r="BU1534" t="s">
        <v>16496</v>
      </c>
      <c r="BV1534" t="s">
        <v>4433</v>
      </c>
      <c r="BW1534" t="s">
        <v>10390</v>
      </c>
      <c r="BX1534" t="s">
        <v>12053</v>
      </c>
      <c r="BY1534" t="s">
        <v>10426</v>
      </c>
      <c r="BZ1534" t="s">
        <v>1547</v>
      </c>
      <c r="CA1534" t="s">
        <v>1744</v>
      </c>
      <c r="CB1534" t="s">
        <v>1749</v>
      </c>
      <c r="CC1534"/>
      <c r="CD1534" t="s">
        <v>998</v>
      </c>
      <c r="CE1534" t="s">
        <v>2799</v>
      </c>
      <c r="CF1534" t="s">
        <v>12054</v>
      </c>
      <c r="CG1534" t="s">
        <v>12055</v>
      </c>
      <c r="CH1534" t="s">
        <v>2799</v>
      </c>
      <c r="CI1534" t="s">
        <v>1547</v>
      </c>
      <c r="CJ1534" t="s">
        <v>4365</v>
      </c>
      <c r="CK1534" t="s">
        <v>1564</v>
      </c>
      <c r="CL1534"/>
      <c r="CM1534"/>
      <c r="CN1534" t="s">
        <v>13747</v>
      </c>
      <c r="CO1534" t="s">
        <v>13680</v>
      </c>
      <c r="CP1534" t="s">
        <v>13747</v>
      </c>
      <c r="CQ1534" t="s">
        <v>13680</v>
      </c>
      <c r="CR1534" t="s">
        <v>1547</v>
      </c>
      <c r="CS1534">
        <v>9</v>
      </c>
      <c r="CT1534" t="s">
        <v>11956</v>
      </c>
      <c r="CU1534" t="s">
        <v>11956</v>
      </c>
      <c r="CV1534" t="s">
        <v>11956</v>
      </c>
      <c r="CW1534" t="s">
        <v>1547</v>
      </c>
      <c r="CX1534" t="s">
        <v>1547</v>
      </c>
      <c r="CY1534">
        <v>1532</v>
      </c>
      <c r="CZ1534" t="s">
        <v>11838</v>
      </c>
      <c r="DA1534" t="s">
        <v>1547</v>
      </c>
      <c r="DB1534" t="s">
        <v>1881</v>
      </c>
      <c r="DC1534" t="s">
        <v>1882</v>
      </c>
      <c r="DD1534" t="s">
        <v>4434</v>
      </c>
      <c r="DE1534" t="s">
        <v>4364</v>
      </c>
      <c r="DF1534" t="s">
        <v>4435</v>
      </c>
      <c r="DG1534" t="s">
        <v>1547</v>
      </c>
      <c r="DH1534" t="s">
        <v>1547</v>
      </c>
      <c r="DI1534" t="s">
        <v>1892</v>
      </c>
      <c r="DJ1534" t="e">
        <v>#N/A</v>
      </c>
      <c r="DK1534"/>
      <c r="DL1534" t="s">
        <v>11318</v>
      </c>
      <c r="DM1534">
        <v>9</v>
      </c>
      <c r="DN1534" t="s">
        <v>1883</v>
      </c>
      <c r="DO1534" t="s">
        <v>1564</v>
      </c>
      <c r="DP1534" t="b">
        <v>1</v>
      </c>
      <c r="DQ1534" t="b">
        <v>0</v>
      </c>
      <c r="DR1534" t="b">
        <v>0</v>
      </c>
      <c r="DS1534" t="b">
        <v>0</v>
      </c>
      <c r="DT1534" t="b">
        <v>0</v>
      </c>
      <c r="DU1534" t="b">
        <v>0</v>
      </c>
      <c r="DV1534" t="b">
        <v>0</v>
      </c>
      <c r="DW1534">
        <v>0</v>
      </c>
      <c r="DX1534" t="b">
        <v>0</v>
      </c>
      <c r="DY1534" t="b">
        <v>0</v>
      </c>
      <c r="DZ1534" t="b">
        <v>0</v>
      </c>
      <c r="EA1534" t="b">
        <v>0</v>
      </c>
      <c r="EB1534" t="b">
        <v>0</v>
      </c>
      <c r="EC1534" t="b">
        <v>0</v>
      </c>
      <c r="ED1534" t="b">
        <v>0</v>
      </c>
      <c r="EE1534" t="b">
        <v>0</v>
      </c>
      <c r="EF1534" t="b">
        <v>0</v>
      </c>
      <c r="EG1534" t="b" cm="1">
        <v>0</v>
      </c>
      <c r="EH1534" t="b">
        <v>0</v>
      </c>
      <c r="EI1534" t="b">
        <v>0</v>
      </c>
      <c r="EJ1534" t="b">
        <v>0</v>
      </c>
      <c r="EK1534" t="s">
        <v>1547</v>
      </c>
      <c r="EL1534">
        <v>0</v>
      </c>
      <c r="EM1534">
        <v>12</v>
      </c>
      <c r="EN1534" t="b">
        <v>0</v>
      </c>
    </row>
    <row r="1535" spans="1:144" ht="15.75">
      <c r="A1535"/>
      <c r="B1535" t="s">
        <v>1564</v>
      </c>
      <c r="C1535" t="s">
        <v>4682</v>
      </c>
      <c r="D1535" t="s">
        <v>4738</v>
      </c>
      <c r="E1535" t="s">
        <v>4739</v>
      </c>
      <c r="F1535"/>
      <c r="G1535" t="s">
        <v>4738</v>
      </c>
      <c r="H1535" t="s">
        <v>4738</v>
      </c>
      <c r="I1535" t="s">
        <v>2799</v>
      </c>
      <c r="J1535"/>
      <c r="K1535"/>
      <c r="L1535" t="s">
        <v>1743</v>
      </c>
      <c r="M1535" t="s">
        <v>1779</v>
      </c>
      <c r="N1535"/>
      <c r="O1535" t="s">
        <v>4735</v>
      </c>
      <c r="P1535" t="s">
        <v>1564</v>
      </c>
      <c r="Q1535" t="s">
        <v>4364</v>
      </c>
      <c r="R1535" t="s">
        <v>4365</v>
      </c>
      <c r="S1535"/>
      <c r="T1535"/>
      <c r="U1535" t="s">
        <v>13747</v>
      </c>
      <c r="V1535" t="s">
        <v>13686</v>
      </c>
      <c r="W1535"/>
      <c r="X1535"/>
      <c r="Y1535"/>
      <c r="Z1535"/>
      <c r="AA1535"/>
      <c r="AB1535"/>
      <c r="AC1535"/>
      <c r="AD1535"/>
      <c r="AE1535"/>
      <c r="AF1535"/>
      <c r="AG1535"/>
      <c r="AH1535"/>
      <c r="AI1535"/>
      <c r="AJ1535"/>
      <c r="AK1535"/>
      <c r="AL1535"/>
      <c r="AM1535"/>
      <c r="AN1535"/>
      <c r="AO1535" s="108" t="s">
        <v>43</v>
      </c>
      <c r="AP1535" t="s">
        <v>2869</v>
      </c>
      <c r="AQ1535">
        <v>40</v>
      </c>
      <c r="AR1535" t="e">
        <v>#N/A</v>
      </c>
      <c r="AS1535" t="s">
        <v>4682</v>
      </c>
      <c r="AT1535" t="e">
        <v>#N/A</v>
      </c>
      <c r="AU1535" t="s">
        <v>4739</v>
      </c>
      <c r="AV1535" t="s">
        <v>11972</v>
      </c>
      <c r="AW1535" t="s">
        <v>1744</v>
      </c>
      <c r="AX1535" t="s">
        <v>1740</v>
      </c>
      <c r="AY1535" t="s">
        <v>11973</v>
      </c>
      <c r="AZ1535" t="s">
        <v>4364</v>
      </c>
      <c r="BA1535" t="s">
        <v>11974</v>
      </c>
      <c r="BB1535" t="s">
        <v>2799</v>
      </c>
      <c r="BC1535" t="s">
        <v>1743</v>
      </c>
      <c r="BD1535" t="s">
        <v>11975</v>
      </c>
      <c r="BE1535" t="s">
        <v>4746</v>
      </c>
      <c r="BF1535">
        <v>1191</v>
      </c>
      <c r="BG1535">
        <v>1523</v>
      </c>
      <c r="BH1535">
        <v>0</v>
      </c>
      <c r="BI1535" t="s">
        <v>1547</v>
      </c>
      <c r="BJ1535">
        <v>0</v>
      </c>
      <c r="BK1535">
        <v>0</v>
      </c>
      <c r="BL1535">
        <v>1191</v>
      </c>
      <c r="BM1535" t="s">
        <v>14340</v>
      </c>
      <c r="BN1535" t="s">
        <v>4747</v>
      </c>
      <c r="BO1535" t="s">
        <v>12020</v>
      </c>
      <c r="BP1535" t="e" cm="1">
        <v>#N/A</v>
      </c>
      <c r="BQ1535" t="s">
        <v>1547</v>
      </c>
      <c r="BR1535" t="s">
        <v>11956</v>
      </c>
      <c r="BS1535">
        <v>100</v>
      </c>
      <c r="BT1535" t="s">
        <v>7000</v>
      </c>
      <c r="BU1535" t="s">
        <v>16497</v>
      </c>
      <c r="BV1535" t="s">
        <v>4738</v>
      </c>
      <c r="BW1535" t="s">
        <v>11972</v>
      </c>
      <c r="BX1535" t="s">
        <v>11973</v>
      </c>
      <c r="BY1535" t="s">
        <v>1744</v>
      </c>
      <c r="BZ1535" t="s">
        <v>1547</v>
      </c>
      <c r="CA1535" t="s">
        <v>1744</v>
      </c>
      <c r="CB1535" t="s">
        <v>1779</v>
      </c>
      <c r="CC1535"/>
      <c r="CD1535" t="s">
        <v>998</v>
      </c>
      <c r="CE1535" t="s">
        <v>2799</v>
      </c>
      <c r="CF1535" t="s">
        <v>12057</v>
      </c>
      <c r="CG1535" t="s">
        <v>12058</v>
      </c>
      <c r="CH1535" t="s">
        <v>2799</v>
      </c>
      <c r="CI1535" t="s">
        <v>1547</v>
      </c>
      <c r="CJ1535" t="s">
        <v>4365</v>
      </c>
      <c r="CK1535" t="s">
        <v>1564</v>
      </c>
      <c r="CL1535"/>
      <c r="CM1535"/>
      <c r="CN1535" t="s">
        <v>13747</v>
      </c>
      <c r="CO1535" t="s">
        <v>13686</v>
      </c>
      <c r="CP1535" t="s">
        <v>13747</v>
      </c>
      <c r="CQ1535" t="s">
        <v>13686</v>
      </c>
      <c r="CR1535" t="s">
        <v>1547</v>
      </c>
      <c r="CS1535">
        <v>9</v>
      </c>
      <c r="CT1535" t="s">
        <v>11956</v>
      </c>
      <c r="CU1535" t="s">
        <v>11956</v>
      </c>
      <c r="CV1535" t="s">
        <v>11956</v>
      </c>
      <c r="CW1535" t="s">
        <v>1547</v>
      </c>
      <c r="CX1535" t="s">
        <v>1547</v>
      </c>
      <c r="CY1535">
        <v>1533</v>
      </c>
      <c r="CZ1535" t="s">
        <v>11839</v>
      </c>
      <c r="DA1535" t="s">
        <v>1547</v>
      </c>
      <c r="DB1535" t="s">
        <v>1881</v>
      </c>
      <c r="DC1535" t="s">
        <v>1882</v>
      </c>
      <c r="DD1535" t="s">
        <v>4739</v>
      </c>
      <c r="DE1535" t="s">
        <v>4364</v>
      </c>
      <c r="DF1535" t="s">
        <v>4738</v>
      </c>
      <c r="DG1535" t="s">
        <v>1547</v>
      </c>
      <c r="DH1535" t="s">
        <v>1547</v>
      </c>
      <c r="DI1535" t="s">
        <v>1892</v>
      </c>
      <c r="DJ1535" t="e">
        <v>#N/A</v>
      </c>
      <c r="DK1535"/>
      <c r="DL1535" t="s">
        <v>1892</v>
      </c>
      <c r="DM1535">
        <v>9</v>
      </c>
      <c r="DN1535" t="s">
        <v>1883</v>
      </c>
      <c r="DO1535" t="s">
        <v>1564</v>
      </c>
      <c r="DP1535" t="b">
        <v>1</v>
      </c>
      <c r="DQ1535" t="b">
        <v>0</v>
      </c>
      <c r="DR1535" t="b">
        <v>0</v>
      </c>
      <c r="DS1535" t="b">
        <v>0</v>
      </c>
      <c r="DT1535" t="b">
        <v>0</v>
      </c>
      <c r="DU1535" t="b">
        <v>0</v>
      </c>
      <c r="DV1535" t="b">
        <v>0</v>
      </c>
      <c r="DW1535">
        <v>0</v>
      </c>
      <c r="DX1535" t="b">
        <v>0</v>
      </c>
      <c r="DY1535" t="b">
        <v>0</v>
      </c>
      <c r="DZ1535" t="b">
        <v>0</v>
      </c>
      <c r="EA1535" t="b">
        <v>0</v>
      </c>
      <c r="EB1535" t="b">
        <v>0</v>
      </c>
      <c r="EC1535" t="b">
        <v>0</v>
      </c>
      <c r="ED1535" t="b">
        <v>0</v>
      </c>
      <c r="EE1535" t="b">
        <v>0</v>
      </c>
      <c r="EF1535" t="b">
        <v>0</v>
      </c>
      <c r="EG1535" t="b" cm="1">
        <v>0</v>
      </c>
      <c r="EH1535" t="b">
        <v>0</v>
      </c>
      <c r="EI1535" t="b">
        <v>0</v>
      </c>
      <c r="EJ1535" t="b">
        <v>0</v>
      </c>
      <c r="EK1535" t="s">
        <v>1547</v>
      </c>
      <c r="EL1535">
        <v>0</v>
      </c>
      <c r="EM1535">
        <v>18</v>
      </c>
      <c r="EN1535" t="b">
        <v>0</v>
      </c>
    </row>
    <row r="1536" spans="1:144" ht="15.75">
      <c r="A1536"/>
      <c r="B1536" t="s">
        <v>1564</v>
      </c>
      <c r="C1536" t="s">
        <v>4682</v>
      </c>
      <c r="D1536" t="s">
        <v>14455</v>
      </c>
      <c r="E1536" t="s">
        <v>13694</v>
      </c>
      <c r="F1536"/>
      <c r="G1536" t="s">
        <v>13693</v>
      </c>
      <c r="H1536" t="s">
        <v>13693</v>
      </c>
      <c r="I1536" t="s">
        <v>2798</v>
      </c>
      <c r="J1536"/>
      <c r="K1536"/>
      <c r="L1536" t="s">
        <v>1743</v>
      </c>
      <c r="M1536" t="s">
        <v>2001</v>
      </c>
      <c r="N1536"/>
      <c r="O1536" t="s">
        <v>4735</v>
      </c>
      <c r="P1536" t="s">
        <v>1564</v>
      </c>
      <c r="Q1536" t="s">
        <v>4364</v>
      </c>
      <c r="R1536" t="s">
        <v>4365</v>
      </c>
      <c r="S1536"/>
      <c r="T1536"/>
      <c r="U1536" t="s">
        <v>13747</v>
      </c>
      <c r="V1536" t="s">
        <v>13695</v>
      </c>
      <c r="W1536"/>
      <c r="X1536"/>
      <c r="Y1536"/>
      <c r="Z1536"/>
      <c r="AA1536"/>
      <c r="AB1536"/>
      <c r="AC1536"/>
      <c r="AD1536"/>
      <c r="AE1536"/>
      <c r="AF1536"/>
      <c r="AG1536"/>
      <c r="AH1536"/>
      <c r="AI1536"/>
      <c r="AJ1536"/>
      <c r="AK1536"/>
      <c r="AL1536"/>
      <c r="AM1536"/>
      <c r="AN1536"/>
      <c r="AO1536" s="108" t="s">
        <v>43</v>
      </c>
      <c r="AP1536" t="s">
        <v>2869</v>
      </c>
      <c r="AQ1536">
        <v>41</v>
      </c>
      <c r="AR1536" t="e">
        <v>#N/A</v>
      </c>
      <c r="AS1536" t="s">
        <v>4682</v>
      </c>
      <c r="AT1536" t="e">
        <v>#N/A</v>
      </c>
      <c r="AU1536" t="s">
        <v>13694</v>
      </c>
      <c r="AV1536" t="s">
        <v>14354</v>
      </c>
      <c r="AW1536" t="s">
        <v>1744</v>
      </c>
      <c r="AX1536" t="s">
        <v>1740</v>
      </c>
      <c r="AY1536" t="s">
        <v>14355</v>
      </c>
      <c r="AZ1536" t="s">
        <v>4364</v>
      </c>
      <c r="BA1536" t="s">
        <v>14356</v>
      </c>
      <c r="BB1536" t="s">
        <v>2798</v>
      </c>
      <c r="BC1536" t="s">
        <v>1743</v>
      </c>
      <c r="BD1536" t="s">
        <v>14824</v>
      </c>
      <c r="BE1536" t="s">
        <v>4746</v>
      </c>
      <c r="BF1536">
        <v>1197</v>
      </c>
      <c r="BG1536">
        <v>1523</v>
      </c>
      <c r="BH1536">
        <v>0</v>
      </c>
      <c r="BI1536" t="s">
        <v>1547</v>
      </c>
      <c r="BJ1536">
        <v>0</v>
      </c>
      <c r="BK1536">
        <v>0</v>
      </c>
      <c r="BL1536">
        <v>1197</v>
      </c>
      <c r="BM1536" t="s">
        <v>14358</v>
      </c>
      <c r="BN1536" t="s">
        <v>4747</v>
      </c>
      <c r="BO1536" t="s">
        <v>12020</v>
      </c>
      <c r="BP1536" t="e" cm="1">
        <v>#N/A</v>
      </c>
      <c r="BQ1536" t="s">
        <v>1547</v>
      </c>
      <c r="BR1536" t="s">
        <v>11956</v>
      </c>
      <c r="BS1536">
        <v>101</v>
      </c>
      <c r="BT1536" t="s">
        <v>7005</v>
      </c>
      <c r="BU1536" t="s">
        <v>16498</v>
      </c>
      <c r="BV1536" t="s">
        <v>14455</v>
      </c>
      <c r="BW1536" t="s">
        <v>14354</v>
      </c>
      <c r="BX1536" t="s">
        <v>14355</v>
      </c>
      <c r="BY1536" t="s">
        <v>1744</v>
      </c>
      <c r="BZ1536" t="s">
        <v>1547</v>
      </c>
      <c r="CA1536" t="s">
        <v>1744</v>
      </c>
      <c r="CB1536" t="s">
        <v>2001</v>
      </c>
      <c r="CC1536"/>
      <c r="CD1536" t="s">
        <v>998</v>
      </c>
      <c r="CE1536" t="s">
        <v>2798</v>
      </c>
      <c r="CF1536" t="s">
        <v>14846</v>
      </c>
      <c r="CG1536" t="s">
        <v>14847</v>
      </c>
      <c r="CH1536" t="s">
        <v>2798</v>
      </c>
      <c r="CI1536" t="s">
        <v>1547</v>
      </c>
      <c r="CJ1536" t="s">
        <v>4365</v>
      </c>
      <c r="CK1536" t="s">
        <v>1564</v>
      </c>
      <c r="CL1536"/>
      <c r="CM1536"/>
      <c r="CN1536" t="s">
        <v>13747</v>
      </c>
      <c r="CO1536" t="s">
        <v>13695</v>
      </c>
      <c r="CP1536" t="s">
        <v>13747</v>
      </c>
      <c r="CQ1536" t="s">
        <v>13695</v>
      </c>
      <c r="CR1536" t="s">
        <v>1547</v>
      </c>
      <c r="CS1536">
        <v>9</v>
      </c>
      <c r="CT1536" t="s">
        <v>11956</v>
      </c>
      <c r="CU1536" t="s">
        <v>11956</v>
      </c>
      <c r="CV1536" t="s">
        <v>11956</v>
      </c>
      <c r="CW1536" t="s">
        <v>1547</v>
      </c>
      <c r="CX1536" t="s">
        <v>1547</v>
      </c>
      <c r="CY1536">
        <v>1534</v>
      </c>
      <c r="CZ1536" t="s">
        <v>11840</v>
      </c>
      <c r="DA1536" t="s">
        <v>1547</v>
      </c>
      <c r="DB1536" t="s">
        <v>1881</v>
      </c>
      <c r="DC1536" t="s">
        <v>1882</v>
      </c>
      <c r="DD1536" t="s">
        <v>13694</v>
      </c>
      <c r="DE1536" t="s">
        <v>4364</v>
      </c>
      <c r="DF1536" t="s">
        <v>13693</v>
      </c>
      <c r="DG1536" t="s">
        <v>1547</v>
      </c>
      <c r="DH1536" t="s">
        <v>1547</v>
      </c>
      <c r="DI1536" t="s">
        <v>1892</v>
      </c>
      <c r="DJ1536" t="e">
        <v>#N/A</v>
      </c>
      <c r="DK1536"/>
      <c r="DL1536" t="s">
        <v>1892</v>
      </c>
      <c r="DM1536">
        <v>9</v>
      </c>
      <c r="DN1536" t="s">
        <v>1883</v>
      </c>
      <c r="DO1536" t="s">
        <v>1564</v>
      </c>
      <c r="DP1536" t="b">
        <v>1</v>
      </c>
      <c r="DQ1536" t="b">
        <v>0</v>
      </c>
      <c r="DR1536" t="b">
        <v>0</v>
      </c>
      <c r="DS1536" t="b">
        <v>0</v>
      </c>
      <c r="DT1536" t="b">
        <v>0</v>
      </c>
      <c r="DU1536" t="b">
        <v>0</v>
      </c>
      <c r="DV1536" t="b">
        <v>0</v>
      </c>
      <c r="DW1536">
        <v>0</v>
      </c>
      <c r="DX1536" t="b">
        <v>0</v>
      </c>
      <c r="DY1536" t="b">
        <v>0</v>
      </c>
      <c r="DZ1536" t="b">
        <v>0</v>
      </c>
      <c r="EA1536" t="b">
        <v>0</v>
      </c>
      <c r="EB1536" t="b">
        <v>1</v>
      </c>
      <c r="EC1536" t="b">
        <v>1</v>
      </c>
      <c r="ED1536" t="b">
        <v>0</v>
      </c>
      <c r="EE1536" t="b">
        <v>0</v>
      </c>
      <c r="EF1536" t="b">
        <v>0</v>
      </c>
      <c r="EG1536" t="b" cm="1">
        <v>0</v>
      </c>
      <c r="EH1536" t="b">
        <v>0</v>
      </c>
      <c r="EI1536" t="b">
        <v>0</v>
      </c>
      <c r="EJ1536" t="b">
        <v>1</v>
      </c>
      <c r="EK1536" t="s">
        <v>14486</v>
      </c>
      <c r="EL1536">
        <v>0</v>
      </c>
      <c r="EM1536">
        <v>9</v>
      </c>
      <c r="EN1536" t="b">
        <v>0</v>
      </c>
    </row>
    <row r="1537" spans="1:144" ht="15.75">
      <c r="A1537"/>
      <c r="B1537" t="s">
        <v>1564</v>
      </c>
      <c r="C1537" t="s">
        <v>4682</v>
      </c>
      <c r="D1537" t="s">
        <v>14456</v>
      </c>
      <c r="E1537" t="s">
        <v>13697</v>
      </c>
      <c r="F1537"/>
      <c r="G1537" t="s">
        <v>13696</v>
      </c>
      <c r="H1537" t="s">
        <v>13696</v>
      </c>
      <c r="I1537" t="s">
        <v>2798</v>
      </c>
      <c r="J1537"/>
      <c r="K1537"/>
      <c r="L1537" t="s">
        <v>1743</v>
      </c>
      <c r="M1537" t="s">
        <v>2001</v>
      </c>
      <c r="N1537"/>
      <c r="O1537" t="s">
        <v>4735</v>
      </c>
      <c r="P1537" t="s">
        <v>1564</v>
      </c>
      <c r="Q1537" t="s">
        <v>4364</v>
      </c>
      <c r="R1537" t="s">
        <v>4365</v>
      </c>
      <c r="S1537"/>
      <c r="T1537"/>
      <c r="U1537" t="s">
        <v>13747</v>
      </c>
      <c r="V1537" t="s">
        <v>13698</v>
      </c>
      <c r="W1537"/>
      <c r="X1537"/>
      <c r="Y1537"/>
      <c r="Z1537"/>
      <c r="AA1537"/>
      <c r="AB1537"/>
      <c r="AC1537"/>
      <c r="AD1537"/>
      <c r="AE1537"/>
      <c r="AF1537"/>
      <c r="AG1537"/>
      <c r="AH1537"/>
      <c r="AI1537"/>
      <c r="AJ1537"/>
      <c r="AK1537"/>
      <c r="AL1537"/>
      <c r="AM1537"/>
      <c r="AN1537"/>
      <c r="AO1537" s="108" t="s">
        <v>43</v>
      </c>
      <c r="AP1537" t="s">
        <v>2869</v>
      </c>
      <c r="AQ1537">
        <v>42</v>
      </c>
      <c r="AR1537" t="e">
        <v>#N/A</v>
      </c>
      <c r="AS1537" t="s">
        <v>4682</v>
      </c>
      <c r="AT1537" t="e">
        <v>#N/A</v>
      </c>
      <c r="AU1537" t="s">
        <v>13697</v>
      </c>
      <c r="AV1537" t="s">
        <v>14360</v>
      </c>
      <c r="AW1537" t="s">
        <v>1744</v>
      </c>
      <c r="AX1537" t="s">
        <v>1740</v>
      </c>
      <c r="AY1537" t="s">
        <v>14361</v>
      </c>
      <c r="AZ1537" t="s">
        <v>4364</v>
      </c>
      <c r="BA1537" t="s">
        <v>14362</v>
      </c>
      <c r="BB1537" t="s">
        <v>2798</v>
      </c>
      <c r="BC1537" t="s">
        <v>1743</v>
      </c>
      <c r="BD1537" t="s">
        <v>14827</v>
      </c>
      <c r="BE1537" t="s">
        <v>4746</v>
      </c>
      <c r="BF1537">
        <v>1198</v>
      </c>
      <c r="BG1537">
        <v>1523</v>
      </c>
      <c r="BH1537">
        <v>0</v>
      </c>
      <c r="BI1537" t="s">
        <v>1547</v>
      </c>
      <c r="BJ1537">
        <v>0</v>
      </c>
      <c r="BK1537">
        <v>0</v>
      </c>
      <c r="BL1537">
        <v>1198</v>
      </c>
      <c r="BM1537" t="s">
        <v>14364</v>
      </c>
      <c r="BN1537" t="s">
        <v>4747</v>
      </c>
      <c r="BO1537" t="s">
        <v>12020</v>
      </c>
      <c r="BP1537" t="e" cm="1">
        <v>#N/A</v>
      </c>
      <c r="BQ1537" t="s">
        <v>1547</v>
      </c>
      <c r="BR1537" t="s">
        <v>11956</v>
      </c>
      <c r="BS1537">
        <v>102</v>
      </c>
      <c r="BT1537" t="s">
        <v>7010</v>
      </c>
      <c r="BU1537" t="s">
        <v>16499</v>
      </c>
      <c r="BV1537" t="s">
        <v>14456</v>
      </c>
      <c r="BW1537" t="s">
        <v>14360</v>
      </c>
      <c r="BX1537" t="s">
        <v>14361</v>
      </c>
      <c r="BY1537" t="s">
        <v>1744</v>
      </c>
      <c r="BZ1537" t="s">
        <v>1547</v>
      </c>
      <c r="CA1537" t="s">
        <v>1744</v>
      </c>
      <c r="CB1537" t="s">
        <v>2001</v>
      </c>
      <c r="CC1537"/>
      <c r="CD1537" t="s">
        <v>998</v>
      </c>
      <c r="CE1537" t="s">
        <v>2798</v>
      </c>
      <c r="CF1537" t="s">
        <v>14848</v>
      </c>
      <c r="CG1537" t="s">
        <v>14849</v>
      </c>
      <c r="CH1537" t="s">
        <v>2798</v>
      </c>
      <c r="CI1537" t="s">
        <v>1547</v>
      </c>
      <c r="CJ1537" t="s">
        <v>4365</v>
      </c>
      <c r="CK1537" t="s">
        <v>1564</v>
      </c>
      <c r="CL1537"/>
      <c r="CM1537"/>
      <c r="CN1537" t="s">
        <v>13747</v>
      </c>
      <c r="CO1537" t="s">
        <v>13698</v>
      </c>
      <c r="CP1537" t="s">
        <v>13747</v>
      </c>
      <c r="CQ1537" t="s">
        <v>13698</v>
      </c>
      <c r="CR1537" t="s">
        <v>1547</v>
      </c>
      <c r="CS1537">
        <v>9</v>
      </c>
      <c r="CT1537" t="s">
        <v>11956</v>
      </c>
      <c r="CU1537" t="s">
        <v>11956</v>
      </c>
      <c r="CV1537" t="s">
        <v>11956</v>
      </c>
      <c r="CW1537" t="s">
        <v>1547</v>
      </c>
      <c r="CX1537" t="s">
        <v>1547</v>
      </c>
      <c r="CY1537">
        <v>1535</v>
      </c>
      <c r="CZ1537" t="s">
        <v>11841</v>
      </c>
      <c r="DA1537" t="s">
        <v>1547</v>
      </c>
      <c r="DB1537" t="s">
        <v>1881</v>
      </c>
      <c r="DC1537" t="s">
        <v>1882</v>
      </c>
      <c r="DD1537" t="s">
        <v>13697</v>
      </c>
      <c r="DE1537" t="s">
        <v>4364</v>
      </c>
      <c r="DF1537" t="s">
        <v>13696</v>
      </c>
      <c r="DG1537" t="s">
        <v>1547</v>
      </c>
      <c r="DH1537" t="s">
        <v>1547</v>
      </c>
      <c r="DI1537" t="s">
        <v>1892</v>
      </c>
      <c r="DJ1537" t="e">
        <v>#N/A</v>
      </c>
      <c r="DK1537"/>
      <c r="DL1537" t="s">
        <v>1892</v>
      </c>
      <c r="DM1537">
        <v>9</v>
      </c>
      <c r="DN1537" t="s">
        <v>1883</v>
      </c>
      <c r="DO1537" t="s">
        <v>1564</v>
      </c>
      <c r="DP1537" t="b">
        <v>1</v>
      </c>
      <c r="DQ1537" t="b">
        <v>0</v>
      </c>
      <c r="DR1537" t="b">
        <v>0</v>
      </c>
      <c r="DS1537" t="b">
        <v>0</v>
      </c>
      <c r="DT1537" t="b">
        <v>0</v>
      </c>
      <c r="DU1537" t="b">
        <v>0</v>
      </c>
      <c r="DV1537" t="b">
        <v>0</v>
      </c>
      <c r="DW1537">
        <v>0</v>
      </c>
      <c r="DX1537" t="b">
        <v>0</v>
      </c>
      <c r="DY1537" t="b">
        <v>0</v>
      </c>
      <c r="DZ1537" t="b">
        <v>1</v>
      </c>
      <c r="EA1537" t="b">
        <v>0</v>
      </c>
      <c r="EB1537" t="b">
        <v>0</v>
      </c>
      <c r="EC1537" t="b">
        <v>1</v>
      </c>
      <c r="ED1537" t="b">
        <v>0</v>
      </c>
      <c r="EE1537" t="b">
        <v>0</v>
      </c>
      <c r="EF1537" t="b">
        <v>0</v>
      </c>
      <c r="EG1537" t="b" cm="1">
        <v>0</v>
      </c>
      <c r="EH1537" t="b">
        <v>0</v>
      </c>
      <c r="EI1537" t="b">
        <v>0</v>
      </c>
      <c r="EJ1537" t="b">
        <v>1</v>
      </c>
      <c r="EK1537" t="s">
        <v>14803</v>
      </c>
      <c r="EL1537">
        <v>0</v>
      </c>
      <c r="EM1537">
        <v>13</v>
      </c>
      <c r="EN1537" t="b">
        <v>0</v>
      </c>
    </row>
    <row r="1538" spans="1:144" ht="15.75">
      <c r="A1538"/>
      <c r="B1538" t="s">
        <v>1564</v>
      </c>
      <c r="C1538" t="s">
        <v>4682</v>
      </c>
      <c r="D1538" t="s">
        <v>4451</v>
      </c>
      <c r="E1538" t="s">
        <v>4452</v>
      </c>
      <c r="F1538"/>
      <c r="G1538" t="s">
        <v>4451</v>
      </c>
      <c r="H1538" t="s">
        <v>4451</v>
      </c>
      <c r="I1538" t="s">
        <v>1244</v>
      </c>
      <c r="J1538"/>
      <c r="K1538"/>
      <c r="L1538" t="s">
        <v>1743</v>
      </c>
      <c r="M1538" t="s">
        <v>902</v>
      </c>
      <c r="N1538"/>
      <c r="O1538" t="s">
        <v>4735</v>
      </c>
      <c r="P1538" t="s">
        <v>1564</v>
      </c>
      <c r="Q1538" t="s">
        <v>4364</v>
      </c>
      <c r="R1538" t="s">
        <v>4365</v>
      </c>
      <c r="S1538"/>
      <c r="T1538"/>
      <c r="U1538" t="s">
        <v>13748</v>
      </c>
      <c r="V1538"/>
      <c r="W1538"/>
      <c r="X1538"/>
      <c r="Y1538"/>
      <c r="Z1538"/>
      <c r="AA1538"/>
      <c r="AB1538"/>
      <c r="AC1538"/>
      <c r="AD1538"/>
      <c r="AE1538"/>
      <c r="AF1538"/>
      <c r="AG1538"/>
      <c r="AH1538"/>
      <c r="AI1538"/>
      <c r="AJ1538"/>
      <c r="AK1538"/>
      <c r="AL1538"/>
      <c r="AM1538"/>
      <c r="AN1538"/>
      <c r="AO1538" s="108" t="s">
        <v>43</v>
      </c>
      <c r="AP1538" t="s">
        <v>2869</v>
      </c>
      <c r="AQ1538">
        <v>43</v>
      </c>
      <c r="AR1538" t="e">
        <v>#N/A</v>
      </c>
      <c r="AS1538" t="s">
        <v>4682</v>
      </c>
      <c r="AT1538" t="e">
        <v>#N/A</v>
      </c>
      <c r="AU1538" t="s">
        <v>10431</v>
      </c>
      <c r="AV1538" t="s">
        <v>10432</v>
      </c>
      <c r="AW1538" t="s">
        <v>1744</v>
      </c>
      <c r="AX1538" t="s">
        <v>1740</v>
      </c>
      <c r="AY1538" t="s">
        <v>10433</v>
      </c>
      <c r="AZ1538" t="s">
        <v>4364</v>
      </c>
      <c r="BA1538" t="s">
        <v>10434</v>
      </c>
      <c r="BB1538" t="s">
        <v>1244</v>
      </c>
      <c r="BC1538" t="s">
        <v>1743</v>
      </c>
      <c r="BD1538" t="s">
        <v>10435</v>
      </c>
      <c r="BE1538" t="s">
        <v>4451</v>
      </c>
      <c r="BF1538">
        <v>1538</v>
      </c>
      <c r="BG1538">
        <v>0</v>
      </c>
      <c r="BH1538">
        <v>0</v>
      </c>
      <c r="BI1538" t="s">
        <v>1547</v>
      </c>
      <c r="BJ1538">
        <v>0</v>
      </c>
      <c r="BK1538">
        <v>0</v>
      </c>
      <c r="BL1538">
        <v>0</v>
      </c>
      <c r="BM1538" t="s">
        <v>1547</v>
      </c>
      <c r="BN1538" t="s">
        <v>1547</v>
      </c>
      <c r="BO1538" t="s">
        <v>1547</v>
      </c>
      <c r="BP1538" t="s" cm="1">
        <v>1547</v>
      </c>
      <c r="BQ1538" t="s">
        <v>1547</v>
      </c>
      <c r="BR1538" t="s">
        <v>11956</v>
      </c>
      <c r="BS1538">
        <v>103</v>
      </c>
      <c r="BT1538" t="s">
        <v>7015</v>
      </c>
      <c r="BU1538" t="s">
        <v>16500</v>
      </c>
      <c r="BV1538" t="s">
        <v>4451</v>
      </c>
      <c r="BW1538" t="s">
        <v>10432</v>
      </c>
      <c r="BX1538" t="s">
        <v>10433</v>
      </c>
      <c r="BY1538" t="s">
        <v>1744</v>
      </c>
      <c r="BZ1538" t="s">
        <v>1547</v>
      </c>
      <c r="CA1538" t="s">
        <v>1744</v>
      </c>
      <c r="CB1538" t="s">
        <v>902</v>
      </c>
      <c r="CC1538"/>
      <c r="CD1538" t="s">
        <v>998</v>
      </c>
      <c r="CE1538" t="s">
        <v>1244</v>
      </c>
      <c r="CF1538" t="s">
        <v>4452</v>
      </c>
      <c r="CG1538" t="s">
        <v>10432</v>
      </c>
      <c r="CH1538" t="s">
        <v>1244</v>
      </c>
      <c r="CI1538" t="s">
        <v>1547</v>
      </c>
      <c r="CJ1538" t="s">
        <v>4365</v>
      </c>
      <c r="CK1538" t="s">
        <v>1564</v>
      </c>
      <c r="CL1538"/>
      <c r="CM1538"/>
      <c r="CN1538" t="s">
        <v>13748</v>
      </c>
      <c r="CO1538" t="s">
        <v>1547</v>
      </c>
      <c r="CP1538" t="s">
        <v>13748</v>
      </c>
      <c r="CQ1538" t="s">
        <v>1547</v>
      </c>
      <c r="CR1538" t="s">
        <v>1547</v>
      </c>
      <c r="CS1538">
        <v>9</v>
      </c>
      <c r="CT1538" t="s">
        <v>11956</v>
      </c>
      <c r="CU1538" t="s">
        <v>11956</v>
      </c>
      <c r="CV1538" t="s">
        <v>11956</v>
      </c>
      <c r="CW1538" t="s">
        <v>1547</v>
      </c>
      <c r="CX1538" t="s">
        <v>1547</v>
      </c>
      <c r="CY1538">
        <v>1536</v>
      </c>
      <c r="CZ1538" t="s">
        <v>11842</v>
      </c>
      <c r="DA1538" t="s">
        <v>1547</v>
      </c>
      <c r="DB1538" t="s">
        <v>1881</v>
      </c>
      <c r="DC1538" t="s">
        <v>1882</v>
      </c>
      <c r="DD1538" t="s">
        <v>10431</v>
      </c>
      <c r="DE1538" t="s">
        <v>4364</v>
      </c>
      <c r="DF1538" t="s">
        <v>4451</v>
      </c>
      <c r="DG1538" t="s">
        <v>1547</v>
      </c>
      <c r="DH1538" t="s">
        <v>1547</v>
      </c>
      <c r="DI1538" t="s">
        <v>1892</v>
      </c>
      <c r="DJ1538" t="e">
        <v>#N/A</v>
      </c>
      <c r="DK1538"/>
      <c r="DL1538" t="s">
        <v>1892</v>
      </c>
      <c r="DM1538">
        <v>9</v>
      </c>
      <c r="DN1538" t="s">
        <v>1883</v>
      </c>
      <c r="DO1538" t="s">
        <v>1564</v>
      </c>
      <c r="DP1538" t="b">
        <v>1</v>
      </c>
      <c r="DQ1538" t="b">
        <v>0</v>
      </c>
      <c r="DR1538" t="b">
        <v>1</v>
      </c>
      <c r="DS1538" t="b">
        <v>0</v>
      </c>
      <c r="DT1538" t="b">
        <v>0</v>
      </c>
      <c r="DU1538" t="b">
        <v>0</v>
      </c>
      <c r="DV1538" t="b">
        <v>1</v>
      </c>
      <c r="DW1538">
        <v>0</v>
      </c>
      <c r="DX1538" t="b">
        <v>0</v>
      </c>
      <c r="DY1538" t="b">
        <v>0</v>
      </c>
      <c r="DZ1538" t="b">
        <v>1</v>
      </c>
      <c r="EA1538" t="b">
        <v>0</v>
      </c>
      <c r="EB1538" t="b">
        <v>0</v>
      </c>
      <c r="EC1538" t="b">
        <v>0</v>
      </c>
      <c r="ED1538" t="b">
        <v>0</v>
      </c>
      <c r="EE1538" t="b">
        <v>0</v>
      </c>
      <c r="EF1538" t="b">
        <v>0</v>
      </c>
      <c r="EG1538" t="b" cm="1">
        <v>0</v>
      </c>
      <c r="EH1538" t="b">
        <v>0</v>
      </c>
      <c r="EI1538" t="b">
        <v>1</v>
      </c>
      <c r="EJ1538" t="b">
        <v>1</v>
      </c>
      <c r="EK1538" t="s">
        <v>14430</v>
      </c>
      <c r="EL1538">
        <v>1</v>
      </c>
      <c r="EM1538">
        <v>36</v>
      </c>
      <c r="EN1538" t="b">
        <v>0</v>
      </c>
    </row>
    <row r="1539" spans="1:144" ht="15.75">
      <c r="A1539"/>
      <c r="B1539" t="s">
        <v>1564</v>
      </c>
      <c r="C1539" t="s">
        <v>4682</v>
      </c>
      <c r="D1539" t="s">
        <v>13652</v>
      </c>
      <c r="E1539" t="s">
        <v>13653</v>
      </c>
      <c r="F1539"/>
      <c r="G1539" t="s">
        <v>4426</v>
      </c>
      <c r="H1539" t="s">
        <v>4427</v>
      </c>
      <c r="I1539" t="s">
        <v>2799</v>
      </c>
      <c r="J1539"/>
      <c r="K1539"/>
      <c r="L1539" t="s">
        <v>1743</v>
      </c>
      <c r="M1539" t="s">
        <v>1784</v>
      </c>
      <c r="N1539" t="s">
        <v>4736</v>
      </c>
      <c r="O1539" t="s">
        <v>4735</v>
      </c>
      <c r="P1539" t="s">
        <v>1564</v>
      </c>
      <c r="Q1539" t="s">
        <v>4364</v>
      </c>
      <c r="R1539" t="s">
        <v>4365</v>
      </c>
      <c r="S1539"/>
      <c r="T1539"/>
      <c r="U1539" t="s">
        <v>13748</v>
      </c>
      <c r="V1539" t="s">
        <v>13655</v>
      </c>
      <c r="W1539"/>
      <c r="X1539"/>
      <c r="Y1539"/>
      <c r="Z1539"/>
      <c r="AA1539"/>
      <c r="AB1539"/>
      <c r="AC1539"/>
      <c r="AD1539"/>
      <c r="AE1539"/>
      <c r="AF1539"/>
      <c r="AG1539"/>
      <c r="AH1539"/>
      <c r="AI1539"/>
      <c r="AJ1539"/>
      <c r="AK1539"/>
      <c r="AL1539"/>
      <c r="AM1539"/>
      <c r="AN1539"/>
      <c r="AO1539" s="108" t="s">
        <v>43</v>
      </c>
      <c r="AP1539" t="s">
        <v>2869</v>
      </c>
      <c r="AQ1539">
        <v>44</v>
      </c>
      <c r="AR1539" t="e">
        <v>#N/A</v>
      </c>
      <c r="AS1539" t="s">
        <v>4682</v>
      </c>
      <c r="AT1539" t="e">
        <v>#N/A</v>
      </c>
      <c r="AU1539" t="s">
        <v>13653</v>
      </c>
      <c r="AV1539" t="s">
        <v>14258</v>
      </c>
      <c r="AW1539" t="s">
        <v>1744</v>
      </c>
      <c r="AX1539" t="s">
        <v>1740</v>
      </c>
      <c r="AY1539" t="s">
        <v>10367</v>
      </c>
      <c r="AZ1539" t="s">
        <v>4364</v>
      </c>
      <c r="BA1539" t="s">
        <v>14260</v>
      </c>
      <c r="BB1539" t="s">
        <v>2799</v>
      </c>
      <c r="BC1539" t="s">
        <v>1743</v>
      </c>
      <c r="BD1539" t="s">
        <v>14821</v>
      </c>
      <c r="BE1539" t="s">
        <v>4451</v>
      </c>
      <c r="BF1539">
        <v>1173</v>
      </c>
      <c r="BG1539">
        <v>1538</v>
      </c>
      <c r="BH1539">
        <v>0</v>
      </c>
      <c r="BI1539" t="s">
        <v>1547</v>
      </c>
      <c r="BJ1539">
        <v>0</v>
      </c>
      <c r="BK1539">
        <v>0</v>
      </c>
      <c r="BL1539">
        <v>1173</v>
      </c>
      <c r="BM1539" t="s">
        <v>14263</v>
      </c>
      <c r="BN1539" t="s">
        <v>10431</v>
      </c>
      <c r="BO1539" t="s">
        <v>10432</v>
      </c>
      <c r="BP1539" t="e" cm="1">
        <v>#N/A</v>
      </c>
      <c r="BQ1539" t="s">
        <v>1547</v>
      </c>
      <c r="BR1539" t="s">
        <v>11956</v>
      </c>
      <c r="BS1539">
        <v>104</v>
      </c>
      <c r="BT1539" t="s">
        <v>7020</v>
      </c>
      <c r="BU1539" t="s">
        <v>16501</v>
      </c>
      <c r="BV1539" t="s">
        <v>13652</v>
      </c>
      <c r="BW1539" t="s">
        <v>14258</v>
      </c>
      <c r="BX1539" t="s">
        <v>10368</v>
      </c>
      <c r="BY1539" t="s">
        <v>11958</v>
      </c>
      <c r="BZ1539" t="s">
        <v>1547</v>
      </c>
      <c r="CA1539" t="s">
        <v>1744</v>
      </c>
      <c r="CB1539" t="s">
        <v>1784</v>
      </c>
      <c r="CC1539"/>
      <c r="CD1539" t="s">
        <v>998</v>
      </c>
      <c r="CE1539" t="s">
        <v>2799</v>
      </c>
      <c r="CF1539" t="s">
        <v>14850</v>
      </c>
      <c r="CG1539" t="s">
        <v>14851</v>
      </c>
      <c r="CH1539" t="s">
        <v>2799</v>
      </c>
      <c r="CI1539" t="s">
        <v>1547</v>
      </c>
      <c r="CJ1539" t="s">
        <v>4365</v>
      </c>
      <c r="CK1539" t="s">
        <v>1564</v>
      </c>
      <c r="CL1539"/>
      <c r="CM1539"/>
      <c r="CN1539" t="s">
        <v>13748</v>
      </c>
      <c r="CO1539" t="s">
        <v>13655</v>
      </c>
      <c r="CP1539" t="s">
        <v>13748</v>
      </c>
      <c r="CQ1539" t="s">
        <v>13655</v>
      </c>
      <c r="CR1539" t="s">
        <v>1547</v>
      </c>
      <c r="CS1539">
        <v>9</v>
      </c>
      <c r="CT1539" t="s">
        <v>11956</v>
      </c>
      <c r="CU1539" t="s">
        <v>11956</v>
      </c>
      <c r="CV1539" t="s">
        <v>11956</v>
      </c>
      <c r="CW1539" t="s">
        <v>1547</v>
      </c>
      <c r="CX1539" t="s">
        <v>1547</v>
      </c>
      <c r="CY1539">
        <v>1537</v>
      </c>
      <c r="CZ1539" t="s">
        <v>11843</v>
      </c>
      <c r="DA1539" t="s">
        <v>1547</v>
      </c>
      <c r="DB1539" t="s">
        <v>1881</v>
      </c>
      <c r="DC1539" t="s">
        <v>1882</v>
      </c>
      <c r="DD1539" t="s">
        <v>13653</v>
      </c>
      <c r="DE1539" t="s">
        <v>4364</v>
      </c>
      <c r="DF1539" t="s">
        <v>4426</v>
      </c>
      <c r="DG1539" t="s">
        <v>1547</v>
      </c>
      <c r="DH1539" t="s">
        <v>1547</v>
      </c>
      <c r="DI1539" t="s">
        <v>1892</v>
      </c>
      <c r="DJ1539" t="e">
        <v>#N/A</v>
      </c>
      <c r="DK1539"/>
      <c r="DL1539" t="s">
        <v>1892</v>
      </c>
      <c r="DM1539">
        <v>9</v>
      </c>
      <c r="DN1539" t="s">
        <v>1883</v>
      </c>
      <c r="DO1539" t="s">
        <v>1564</v>
      </c>
      <c r="DP1539" t="b">
        <v>1</v>
      </c>
      <c r="DQ1539" t="b">
        <v>0</v>
      </c>
      <c r="DR1539" t="b">
        <v>0</v>
      </c>
      <c r="DS1539" t="b">
        <v>0</v>
      </c>
      <c r="DT1539" t="b">
        <v>0</v>
      </c>
      <c r="DU1539" t="b">
        <v>0</v>
      </c>
      <c r="DV1539" t="b">
        <v>0</v>
      </c>
      <c r="DW1539">
        <v>0</v>
      </c>
      <c r="DX1539" t="b">
        <v>0</v>
      </c>
      <c r="DY1539" t="b">
        <v>0</v>
      </c>
      <c r="DZ1539" t="b">
        <v>0</v>
      </c>
      <c r="EA1539" t="b">
        <v>0</v>
      </c>
      <c r="EB1539" t="b">
        <v>0</v>
      </c>
      <c r="EC1539" t="b">
        <v>0</v>
      </c>
      <c r="ED1539" t="b">
        <v>0</v>
      </c>
      <c r="EE1539" t="b">
        <v>0</v>
      </c>
      <c r="EF1539" t="b">
        <v>0</v>
      </c>
      <c r="EG1539" t="b" cm="1">
        <v>0</v>
      </c>
      <c r="EH1539" t="b">
        <v>0</v>
      </c>
      <c r="EI1539" t="b">
        <v>0</v>
      </c>
      <c r="EJ1539" t="b">
        <v>0</v>
      </c>
      <c r="EK1539" t="s">
        <v>1547</v>
      </c>
      <c r="EL1539">
        <v>0</v>
      </c>
      <c r="EM1539">
        <v>19</v>
      </c>
      <c r="EN1539" t="b">
        <v>0</v>
      </c>
    </row>
    <row r="1540" spans="1:144" ht="15.75">
      <c r="A1540"/>
      <c r="B1540" t="s">
        <v>1564</v>
      </c>
      <c r="C1540" t="s">
        <v>4682</v>
      </c>
      <c r="D1540" t="s">
        <v>1249</v>
      </c>
      <c r="E1540" t="s">
        <v>1248</v>
      </c>
      <c r="F1540"/>
      <c r="G1540" t="s">
        <v>1249</v>
      </c>
      <c r="H1540" t="s">
        <v>4428</v>
      </c>
      <c r="I1540" t="s">
        <v>2799</v>
      </c>
      <c r="J1540"/>
      <c r="K1540"/>
      <c r="L1540" t="s">
        <v>1743</v>
      </c>
      <c r="M1540" t="s">
        <v>1754</v>
      </c>
      <c r="N1540" t="s">
        <v>4369</v>
      </c>
      <c r="O1540" t="s">
        <v>4735</v>
      </c>
      <c r="P1540" t="s">
        <v>1564</v>
      </c>
      <c r="Q1540" t="s">
        <v>4364</v>
      </c>
      <c r="R1540" t="s">
        <v>4365</v>
      </c>
      <c r="S1540"/>
      <c r="T1540"/>
      <c r="U1540" t="s">
        <v>13748</v>
      </c>
      <c r="V1540" t="s">
        <v>13126</v>
      </c>
      <c r="W1540"/>
      <c r="X1540"/>
      <c r="Y1540"/>
      <c r="Z1540"/>
      <c r="AA1540"/>
      <c r="AB1540"/>
      <c r="AC1540"/>
      <c r="AD1540"/>
      <c r="AE1540"/>
      <c r="AF1540"/>
      <c r="AG1540"/>
      <c r="AH1540"/>
      <c r="AI1540"/>
      <c r="AJ1540"/>
      <c r="AK1540"/>
      <c r="AL1540"/>
      <c r="AM1540"/>
      <c r="AN1540"/>
      <c r="AO1540" s="108" t="s">
        <v>43</v>
      </c>
      <c r="AP1540" t="s">
        <v>2869</v>
      </c>
      <c r="AQ1540">
        <v>45</v>
      </c>
      <c r="AR1540" t="e">
        <v>#N/A</v>
      </c>
      <c r="AS1540" t="s">
        <v>4682</v>
      </c>
      <c r="AT1540" t="e">
        <v>#N/A</v>
      </c>
      <c r="AU1540" t="s">
        <v>1248</v>
      </c>
      <c r="AV1540" t="s">
        <v>1751</v>
      </c>
      <c r="AW1540" t="s">
        <v>1744</v>
      </c>
      <c r="AX1540" t="s">
        <v>1740</v>
      </c>
      <c r="AY1540" t="s">
        <v>1752</v>
      </c>
      <c r="AZ1540" t="s">
        <v>4364</v>
      </c>
      <c r="BA1540" t="s">
        <v>1896</v>
      </c>
      <c r="BB1540" t="s">
        <v>2799</v>
      </c>
      <c r="BC1540" t="s">
        <v>1743</v>
      </c>
      <c r="BD1540" t="s">
        <v>5682</v>
      </c>
      <c r="BE1540" t="s">
        <v>4451</v>
      </c>
      <c r="BF1540">
        <v>4</v>
      </c>
      <c r="BG1540">
        <v>1538</v>
      </c>
      <c r="BH1540">
        <v>0</v>
      </c>
      <c r="BI1540" t="s">
        <v>1547</v>
      </c>
      <c r="BJ1540">
        <v>0</v>
      </c>
      <c r="BK1540">
        <v>0</v>
      </c>
      <c r="BL1540">
        <v>4</v>
      </c>
      <c r="BM1540" t="s">
        <v>1750</v>
      </c>
      <c r="BN1540" t="s">
        <v>10431</v>
      </c>
      <c r="BO1540" t="s">
        <v>10432</v>
      </c>
      <c r="BP1540" t="e" cm="1">
        <v>#N/A</v>
      </c>
      <c r="BQ1540" t="s">
        <v>1547</v>
      </c>
      <c r="BR1540" t="s">
        <v>11956</v>
      </c>
      <c r="BS1540">
        <v>105</v>
      </c>
      <c r="BT1540" t="s">
        <v>7026</v>
      </c>
      <c r="BU1540" t="s">
        <v>16502</v>
      </c>
      <c r="BV1540" t="s">
        <v>1249</v>
      </c>
      <c r="BW1540" t="s">
        <v>1751</v>
      </c>
      <c r="BX1540" t="s">
        <v>10370</v>
      </c>
      <c r="BY1540" t="s">
        <v>10117</v>
      </c>
      <c r="BZ1540" t="s">
        <v>1547</v>
      </c>
      <c r="CA1540" t="s">
        <v>1744</v>
      </c>
      <c r="CB1540" t="s">
        <v>1754</v>
      </c>
      <c r="CC1540"/>
      <c r="CD1540" t="s">
        <v>998</v>
      </c>
      <c r="CE1540" t="s">
        <v>2799</v>
      </c>
      <c r="CF1540" t="s">
        <v>12063</v>
      </c>
      <c r="CG1540" t="s">
        <v>12064</v>
      </c>
      <c r="CH1540" t="s">
        <v>2799</v>
      </c>
      <c r="CI1540" t="s">
        <v>1547</v>
      </c>
      <c r="CJ1540" t="s">
        <v>4365</v>
      </c>
      <c r="CK1540" t="s">
        <v>1564</v>
      </c>
      <c r="CL1540"/>
      <c r="CM1540"/>
      <c r="CN1540" t="s">
        <v>13748</v>
      </c>
      <c r="CO1540" t="s">
        <v>13126</v>
      </c>
      <c r="CP1540" t="s">
        <v>13748</v>
      </c>
      <c r="CQ1540" t="s">
        <v>13126</v>
      </c>
      <c r="CR1540" t="s">
        <v>1547</v>
      </c>
      <c r="CS1540">
        <v>9</v>
      </c>
      <c r="CT1540" t="s">
        <v>11956</v>
      </c>
      <c r="CU1540" t="s">
        <v>11956</v>
      </c>
      <c r="CV1540" t="s">
        <v>1547</v>
      </c>
      <c r="CW1540" t="s">
        <v>1547</v>
      </c>
      <c r="CX1540" t="s">
        <v>1547</v>
      </c>
      <c r="CY1540">
        <v>1538</v>
      </c>
      <c r="CZ1540" t="s">
        <v>11844</v>
      </c>
      <c r="DA1540" t="s">
        <v>1547</v>
      </c>
      <c r="DB1540" t="s">
        <v>1881</v>
      </c>
      <c r="DC1540" t="s">
        <v>1882</v>
      </c>
      <c r="DD1540" t="s">
        <v>1248</v>
      </c>
      <c r="DE1540" t="s">
        <v>4364</v>
      </c>
      <c r="DF1540" t="s">
        <v>1249</v>
      </c>
      <c r="DG1540" t="s">
        <v>1547</v>
      </c>
      <c r="DH1540" t="s">
        <v>1547</v>
      </c>
      <c r="DI1540" t="s">
        <v>1892</v>
      </c>
      <c r="DJ1540" t="e">
        <v>#N/A</v>
      </c>
      <c r="DK1540"/>
      <c r="DL1540" t="s">
        <v>1892</v>
      </c>
      <c r="DM1540">
        <v>9</v>
      </c>
      <c r="DN1540" t="s">
        <v>1883</v>
      </c>
      <c r="DO1540" t="s">
        <v>1564</v>
      </c>
      <c r="DP1540" t="b">
        <v>1</v>
      </c>
      <c r="DQ1540" t="b">
        <v>0</v>
      </c>
      <c r="DR1540" t="b">
        <v>0</v>
      </c>
      <c r="DS1540" t="b">
        <v>0</v>
      </c>
      <c r="DT1540" t="b">
        <v>0</v>
      </c>
      <c r="DU1540" t="b">
        <v>0</v>
      </c>
      <c r="DV1540" t="b">
        <v>0</v>
      </c>
      <c r="DW1540">
        <v>0</v>
      </c>
      <c r="DX1540" t="b">
        <v>0</v>
      </c>
      <c r="DY1540" t="b">
        <v>0</v>
      </c>
      <c r="DZ1540" t="b">
        <v>0</v>
      </c>
      <c r="EA1540" t="b">
        <v>0</v>
      </c>
      <c r="EB1540" t="b">
        <v>0</v>
      </c>
      <c r="EC1540" t="b">
        <v>0</v>
      </c>
      <c r="ED1540" t="b">
        <v>0</v>
      </c>
      <c r="EE1540" t="b">
        <v>0</v>
      </c>
      <c r="EF1540" t="b">
        <v>0</v>
      </c>
      <c r="EG1540" t="b" cm="1">
        <v>0</v>
      </c>
      <c r="EH1540" t="b">
        <v>0</v>
      </c>
      <c r="EI1540" t="b">
        <v>0</v>
      </c>
      <c r="EJ1540" t="b">
        <v>0</v>
      </c>
      <c r="EK1540" t="s">
        <v>1547</v>
      </c>
      <c r="EL1540">
        <v>0</v>
      </c>
      <c r="EM1540">
        <v>7</v>
      </c>
      <c r="EN1540" t="b">
        <v>0</v>
      </c>
    </row>
    <row r="1541" spans="1:144" ht="15.75">
      <c r="A1541"/>
      <c r="B1541" t="s">
        <v>1564</v>
      </c>
      <c r="C1541" t="s">
        <v>4682</v>
      </c>
      <c r="D1541" t="s">
        <v>1254</v>
      </c>
      <c r="E1541" t="s">
        <v>1253</v>
      </c>
      <c r="F1541"/>
      <c r="G1541" t="s">
        <v>1254</v>
      </c>
      <c r="H1541" t="s">
        <v>1946</v>
      </c>
      <c r="I1541" t="s">
        <v>2799</v>
      </c>
      <c r="J1541"/>
      <c r="K1541"/>
      <c r="L1541" t="s">
        <v>1743</v>
      </c>
      <c r="M1541" t="s">
        <v>1754</v>
      </c>
      <c r="N1541" t="s">
        <v>1946</v>
      </c>
      <c r="O1541" t="s">
        <v>4735</v>
      </c>
      <c r="P1541" t="s">
        <v>1564</v>
      </c>
      <c r="Q1541" t="s">
        <v>4364</v>
      </c>
      <c r="R1541" t="s">
        <v>4365</v>
      </c>
      <c r="S1541"/>
      <c r="T1541"/>
      <c r="U1541" t="s">
        <v>13748</v>
      </c>
      <c r="V1541" t="s">
        <v>4373</v>
      </c>
      <c r="W1541"/>
      <c r="X1541"/>
      <c r="Y1541"/>
      <c r="Z1541"/>
      <c r="AA1541"/>
      <c r="AB1541"/>
      <c r="AC1541"/>
      <c r="AD1541"/>
      <c r="AE1541"/>
      <c r="AF1541"/>
      <c r="AG1541"/>
      <c r="AH1541"/>
      <c r="AI1541"/>
      <c r="AJ1541"/>
      <c r="AK1541"/>
      <c r="AL1541"/>
      <c r="AM1541"/>
      <c r="AN1541"/>
      <c r="AO1541" s="108" t="s">
        <v>43</v>
      </c>
      <c r="AP1541" t="s">
        <v>2869</v>
      </c>
      <c r="AQ1541">
        <v>46</v>
      </c>
      <c r="AR1541" t="e">
        <v>#N/A</v>
      </c>
      <c r="AS1541" t="s">
        <v>4682</v>
      </c>
      <c r="AT1541" t="e">
        <v>#N/A</v>
      </c>
      <c r="AU1541" t="s">
        <v>1253</v>
      </c>
      <c r="AV1541" t="s">
        <v>1766</v>
      </c>
      <c r="AW1541" t="s">
        <v>1744</v>
      </c>
      <c r="AX1541" t="s">
        <v>1740</v>
      </c>
      <c r="AY1541" t="s">
        <v>1793</v>
      </c>
      <c r="AZ1541" t="s">
        <v>4364</v>
      </c>
      <c r="BA1541" t="s">
        <v>1913</v>
      </c>
      <c r="BB1541" t="s">
        <v>2799</v>
      </c>
      <c r="BC1541" t="s">
        <v>1743</v>
      </c>
      <c r="BD1541" t="s">
        <v>7254</v>
      </c>
      <c r="BE1541" t="s">
        <v>4451</v>
      </c>
      <c r="BF1541">
        <v>343</v>
      </c>
      <c r="BG1541">
        <v>1538</v>
      </c>
      <c r="BH1541">
        <v>0</v>
      </c>
      <c r="BI1541" t="s">
        <v>1547</v>
      </c>
      <c r="BJ1541">
        <v>0</v>
      </c>
      <c r="BK1541">
        <v>0</v>
      </c>
      <c r="BL1541">
        <v>515</v>
      </c>
      <c r="BM1541" t="s">
        <v>1770</v>
      </c>
      <c r="BN1541" t="s">
        <v>10431</v>
      </c>
      <c r="BO1541" t="s">
        <v>10432</v>
      </c>
      <c r="BP1541" t="e" cm="1">
        <v>#N/A</v>
      </c>
      <c r="BQ1541" t="s">
        <v>1547</v>
      </c>
      <c r="BR1541" t="s">
        <v>11956</v>
      </c>
      <c r="BS1541">
        <v>106</v>
      </c>
      <c r="BT1541" t="s">
        <v>7031</v>
      </c>
      <c r="BU1541" t="s">
        <v>16503</v>
      </c>
      <c r="BV1541" t="s">
        <v>1254</v>
      </c>
      <c r="BW1541" t="s">
        <v>1766</v>
      </c>
      <c r="BX1541" t="s">
        <v>1794</v>
      </c>
      <c r="BY1541" t="s">
        <v>1794</v>
      </c>
      <c r="BZ1541" t="s">
        <v>1547</v>
      </c>
      <c r="CA1541" t="s">
        <v>1744</v>
      </c>
      <c r="CB1541" t="s">
        <v>1754</v>
      </c>
      <c r="CC1541"/>
      <c r="CD1541" t="s">
        <v>998</v>
      </c>
      <c r="CE1541" t="s">
        <v>2799</v>
      </c>
      <c r="CF1541" t="s">
        <v>10439</v>
      </c>
      <c r="CG1541" t="s">
        <v>10440</v>
      </c>
      <c r="CH1541" t="s">
        <v>2799</v>
      </c>
      <c r="CI1541" t="s">
        <v>1547</v>
      </c>
      <c r="CJ1541" t="s">
        <v>4365</v>
      </c>
      <c r="CK1541" t="s">
        <v>1564</v>
      </c>
      <c r="CL1541"/>
      <c r="CM1541"/>
      <c r="CN1541" t="s">
        <v>13748</v>
      </c>
      <c r="CO1541" t="s">
        <v>4373</v>
      </c>
      <c r="CP1541" t="s">
        <v>13748</v>
      </c>
      <c r="CQ1541" t="s">
        <v>4373</v>
      </c>
      <c r="CR1541" t="s">
        <v>1547</v>
      </c>
      <c r="CS1541">
        <v>9</v>
      </c>
      <c r="CT1541" t="s">
        <v>11956</v>
      </c>
      <c r="CU1541" t="s">
        <v>11956</v>
      </c>
      <c r="CV1541" t="s">
        <v>1547</v>
      </c>
      <c r="CW1541" t="s">
        <v>1547</v>
      </c>
      <c r="CX1541" t="s">
        <v>1547</v>
      </c>
      <c r="CY1541">
        <v>1539</v>
      </c>
      <c r="CZ1541" t="s">
        <v>11845</v>
      </c>
      <c r="DA1541" t="s">
        <v>1547</v>
      </c>
      <c r="DB1541" t="s">
        <v>1881</v>
      </c>
      <c r="DC1541" t="s">
        <v>1882</v>
      </c>
      <c r="DD1541" t="s">
        <v>1253</v>
      </c>
      <c r="DE1541" t="s">
        <v>4364</v>
      </c>
      <c r="DF1541" t="s">
        <v>1254</v>
      </c>
      <c r="DG1541" t="s">
        <v>1547</v>
      </c>
      <c r="DH1541" t="s">
        <v>1547</v>
      </c>
      <c r="DI1541" t="s">
        <v>1892</v>
      </c>
      <c r="DJ1541" t="e">
        <v>#N/A</v>
      </c>
      <c r="DK1541"/>
      <c r="DL1541" t="s">
        <v>1892</v>
      </c>
      <c r="DM1541">
        <v>9</v>
      </c>
      <c r="DN1541" t="s">
        <v>1883</v>
      </c>
      <c r="DO1541" t="s">
        <v>1564</v>
      </c>
      <c r="DP1541" t="b">
        <v>1</v>
      </c>
      <c r="DQ1541" t="b">
        <v>0</v>
      </c>
      <c r="DR1541" t="b">
        <v>0</v>
      </c>
      <c r="DS1541" t="b">
        <v>0</v>
      </c>
      <c r="DT1541" t="b">
        <v>0</v>
      </c>
      <c r="DU1541" t="b">
        <v>0</v>
      </c>
      <c r="DV1541" t="b">
        <v>0</v>
      </c>
      <c r="DW1541">
        <v>0</v>
      </c>
      <c r="DX1541" t="b">
        <v>0</v>
      </c>
      <c r="DY1541" t="b">
        <v>0</v>
      </c>
      <c r="DZ1541" t="b">
        <v>0</v>
      </c>
      <c r="EA1541" t="b">
        <v>0</v>
      </c>
      <c r="EB1541" t="b">
        <v>0</v>
      </c>
      <c r="EC1541" t="b">
        <v>1</v>
      </c>
      <c r="ED1541" t="b">
        <v>0</v>
      </c>
      <c r="EE1541" t="b">
        <v>0</v>
      </c>
      <c r="EF1541" t="b">
        <v>0</v>
      </c>
      <c r="EG1541" t="b" cm="1">
        <v>0</v>
      </c>
      <c r="EH1541" t="b">
        <v>0</v>
      </c>
      <c r="EI1541" t="b">
        <v>0</v>
      </c>
      <c r="EJ1541" t="b">
        <v>1</v>
      </c>
      <c r="EK1541" t="s">
        <v>5327</v>
      </c>
      <c r="EL1541">
        <v>0</v>
      </c>
      <c r="EM1541">
        <v>7</v>
      </c>
      <c r="EN1541" t="b">
        <v>0</v>
      </c>
    </row>
    <row r="1542" spans="1:144" ht="15.75">
      <c r="A1542"/>
      <c r="B1542" t="s">
        <v>1564</v>
      </c>
      <c r="C1542" t="s">
        <v>4682</v>
      </c>
      <c r="D1542" t="s">
        <v>4307</v>
      </c>
      <c r="E1542" t="s">
        <v>4277</v>
      </c>
      <c r="F1542" t="s">
        <v>4140</v>
      </c>
      <c r="G1542" t="s">
        <v>4307</v>
      </c>
      <c r="H1542" t="s">
        <v>4307</v>
      </c>
      <c r="I1542" t="s">
        <v>2799</v>
      </c>
      <c r="J1542"/>
      <c r="K1542"/>
      <c r="L1542" t="s">
        <v>1743</v>
      </c>
      <c r="M1542" t="s">
        <v>1749</v>
      </c>
      <c r="N1542" t="s">
        <v>4441</v>
      </c>
      <c r="O1542" t="s">
        <v>4735</v>
      </c>
      <c r="P1542" t="s">
        <v>1564</v>
      </c>
      <c r="Q1542" t="s">
        <v>4364</v>
      </c>
      <c r="R1542" t="s">
        <v>4365</v>
      </c>
      <c r="S1542" t="s">
        <v>4374</v>
      </c>
      <c r="T1542"/>
      <c r="U1542" t="s">
        <v>13748</v>
      </c>
      <c r="V1542" t="s">
        <v>13278</v>
      </c>
      <c r="W1542"/>
      <c r="X1542"/>
      <c r="Y1542"/>
      <c r="Z1542"/>
      <c r="AA1542"/>
      <c r="AB1542"/>
      <c r="AC1542"/>
      <c r="AD1542"/>
      <c r="AE1542"/>
      <c r="AF1542"/>
      <c r="AG1542"/>
      <c r="AH1542"/>
      <c r="AI1542"/>
      <c r="AJ1542"/>
      <c r="AK1542"/>
      <c r="AL1542"/>
      <c r="AM1542"/>
      <c r="AN1542"/>
      <c r="AO1542" s="108" t="s">
        <v>43</v>
      </c>
      <c r="AP1542" t="s">
        <v>2869</v>
      </c>
      <c r="AQ1542">
        <v>47</v>
      </c>
      <c r="AR1542" t="e">
        <v>#N/A</v>
      </c>
      <c r="AS1542" t="s">
        <v>4682</v>
      </c>
      <c r="AT1542" t="e">
        <v>#N/A</v>
      </c>
      <c r="AU1542" t="s">
        <v>4277</v>
      </c>
      <c r="AV1542" t="s">
        <v>9895</v>
      </c>
      <c r="AW1542" t="s">
        <v>9470</v>
      </c>
      <c r="AX1542" t="s">
        <v>1740</v>
      </c>
      <c r="AY1542" t="s">
        <v>10126</v>
      </c>
      <c r="AZ1542" t="s">
        <v>4364</v>
      </c>
      <c r="BA1542" t="s">
        <v>9896</v>
      </c>
      <c r="BB1542" t="s">
        <v>2799</v>
      </c>
      <c r="BC1542" t="s">
        <v>1743</v>
      </c>
      <c r="BD1542" t="s">
        <v>10127</v>
      </c>
      <c r="BE1542" t="s">
        <v>4451</v>
      </c>
      <c r="BF1542">
        <v>345</v>
      </c>
      <c r="BG1542">
        <v>1538</v>
      </c>
      <c r="BH1542">
        <v>0</v>
      </c>
      <c r="BI1542" t="s">
        <v>1547</v>
      </c>
      <c r="BJ1542">
        <v>0</v>
      </c>
      <c r="BK1542">
        <v>0</v>
      </c>
      <c r="BL1542">
        <v>981</v>
      </c>
      <c r="BM1542" t="s">
        <v>9897</v>
      </c>
      <c r="BN1542" t="s">
        <v>10431</v>
      </c>
      <c r="BO1542" t="s">
        <v>10432</v>
      </c>
      <c r="BP1542" t="e" cm="1">
        <v>#N/A</v>
      </c>
      <c r="BQ1542" t="s">
        <v>1547</v>
      </c>
      <c r="BR1542" t="s">
        <v>11956</v>
      </c>
      <c r="BS1542">
        <v>107</v>
      </c>
      <c r="BT1542" t="s">
        <v>7039</v>
      </c>
      <c r="BU1542" t="s">
        <v>16504</v>
      </c>
      <c r="BV1542" t="s">
        <v>4307</v>
      </c>
      <c r="BW1542" t="s">
        <v>9895</v>
      </c>
      <c r="BX1542" t="s">
        <v>10126</v>
      </c>
      <c r="BY1542" t="s">
        <v>10410</v>
      </c>
      <c r="BZ1542" t="s">
        <v>1547</v>
      </c>
      <c r="CA1542" t="s">
        <v>1744</v>
      </c>
      <c r="CB1542" t="s">
        <v>1749</v>
      </c>
      <c r="CC1542"/>
      <c r="CD1542" t="s">
        <v>998</v>
      </c>
      <c r="CE1542" t="s">
        <v>2799</v>
      </c>
      <c r="CF1542" t="s">
        <v>10442</v>
      </c>
      <c r="CG1542" t="s">
        <v>10443</v>
      </c>
      <c r="CH1542" t="s">
        <v>2799</v>
      </c>
      <c r="CI1542" t="s">
        <v>1547</v>
      </c>
      <c r="CJ1542" t="s">
        <v>4365</v>
      </c>
      <c r="CK1542" t="s">
        <v>1564</v>
      </c>
      <c r="CL1542"/>
      <c r="CM1542"/>
      <c r="CN1542" t="s">
        <v>13748</v>
      </c>
      <c r="CO1542" t="s">
        <v>13278</v>
      </c>
      <c r="CP1542" t="s">
        <v>13748</v>
      </c>
      <c r="CQ1542" t="s">
        <v>13278</v>
      </c>
      <c r="CR1542" t="s">
        <v>1547</v>
      </c>
      <c r="CS1542">
        <v>9</v>
      </c>
      <c r="CT1542" t="s">
        <v>11956</v>
      </c>
      <c r="CU1542" t="s">
        <v>11956</v>
      </c>
      <c r="CV1542" t="s">
        <v>1547</v>
      </c>
      <c r="CW1542" t="s">
        <v>1547</v>
      </c>
      <c r="CX1542" t="s">
        <v>1547</v>
      </c>
      <c r="CY1542">
        <v>1540</v>
      </c>
      <c r="CZ1542" t="s">
        <v>11846</v>
      </c>
      <c r="DA1542" t="s">
        <v>1547</v>
      </c>
      <c r="DB1542" t="s">
        <v>1881</v>
      </c>
      <c r="DC1542" t="s">
        <v>1882</v>
      </c>
      <c r="DD1542" t="s">
        <v>4277</v>
      </c>
      <c r="DE1542" t="s">
        <v>4364</v>
      </c>
      <c r="DF1542" t="s">
        <v>4307</v>
      </c>
      <c r="DG1542" t="s">
        <v>1547</v>
      </c>
      <c r="DH1542" t="s">
        <v>1547</v>
      </c>
      <c r="DI1542" t="s">
        <v>1892</v>
      </c>
      <c r="DJ1542" t="e">
        <v>#N/A</v>
      </c>
      <c r="DK1542"/>
      <c r="DL1542" t="s">
        <v>11297</v>
      </c>
      <c r="DM1542">
        <v>9</v>
      </c>
      <c r="DN1542" t="s">
        <v>1883</v>
      </c>
      <c r="DO1542" t="s">
        <v>1564</v>
      </c>
      <c r="DP1542" t="b">
        <v>1</v>
      </c>
      <c r="DQ1542" t="b">
        <v>0</v>
      </c>
      <c r="DR1542" t="b">
        <v>0</v>
      </c>
      <c r="DS1542" t="b">
        <v>0</v>
      </c>
      <c r="DT1542" t="b">
        <v>0</v>
      </c>
      <c r="DU1542" t="b">
        <v>0</v>
      </c>
      <c r="DV1542" t="b">
        <v>0</v>
      </c>
      <c r="DW1542">
        <v>0</v>
      </c>
      <c r="DX1542" t="b">
        <v>0</v>
      </c>
      <c r="DY1542" t="b">
        <v>0</v>
      </c>
      <c r="DZ1542" t="b">
        <v>0</v>
      </c>
      <c r="EA1542" t="b">
        <v>0</v>
      </c>
      <c r="EB1542" t="b">
        <v>0</v>
      </c>
      <c r="EC1542" t="b">
        <v>1</v>
      </c>
      <c r="ED1542" t="b">
        <v>0</v>
      </c>
      <c r="EE1542" t="b">
        <v>0</v>
      </c>
      <c r="EF1542" t="b">
        <v>0</v>
      </c>
      <c r="EG1542" t="b" cm="1">
        <v>0</v>
      </c>
      <c r="EH1542" t="b">
        <v>0</v>
      </c>
      <c r="EI1542" t="b">
        <v>0</v>
      </c>
      <c r="EJ1542" t="b">
        <v>1</v>
      </c>
      <c r="EK1542" t="s">
        <v>5327</v>
      </c>
      <c r="EL1542">
        <v>0</v>
      </c>
      <c r="EM1542">
        <v>17</v>
      </c>
      <c r="EN1542" t="b">
        <v>0</v>
      </c>
    </row>
    <row r="1543" spans="1:144" ht="173.25">
      <c r="A1543"/>
      <c r="B1543" t="s">
        <v>1564</v>
      </c>
      <c r="C1543" t="s">
        <v>4682</v>
      </c>
      <c r="D1543" t="s">
        <v>4749</v>
      </c>
      <c r="E1543" t="s">
        <v>4198</v>
      </c>
      <c r="F1543"/>
      <c r="G1543" t="s">
        <v>4199</v>
      </c>
      <c r="H1543" s="109" t="s">
        <v>4750</v>
      </c>
      <c r="I1543" t="s">
        <v>2799</v>
      </c>
      <c r="J1543"/>
      <c r="K1543"/>
      <c r="L1543" t="s">
        <v>1743</v>
      </c>
      <c r="M1543" t="s">
        <v>3198</v>
      </c>
      <c r="N1543" t="s">
        <v>4201</v>
      </c>
      <c r="O1543" t="s">
        <v>4735</v>
      </c>
      <c r="P1543" t="s">
        <v>1564</v>
      </c>
      <c r="Q1543" t="s">
        <v>4364</v>
      </c>
      <c r="R1543" t="s">
        <v>4365</v>
      </c>
      <c r="S1543"/>
      <c r="T1543"/>
      <c r="U1543" t="s">
        <v>13748</v>
      </c>
      <c r="V1543" t="s">
        <v>4203</v>
      </c>
      <c r="W1543"/>
      <c r="X1543"/>
      <c r="Y1543"/>
      <c r="Z1543"/>
      <c r="AA1543"/>
      <c r="AB1543"/>
      <c r="AC1543"/>
      <c r="AD1543"/>
      <c r="AE1543"/>
      <c r="AF1543"/>
      <c r="AG1543"/>
      <c r="AH1543"/>
      <c r="AI1543"/>
      <c r="AJ1543"/>
      <c r="AK1543"/>
      <c r="AL1543"/>
      <c r="AM1543"/>
      <c r="AN1543"/>
      <c r="AO1543" s="108" t="s">
        <v>43</v>
      </c>
      <c r="AP1543" t="s">
        <v>2869</v>
      </c>
      <c r="AQ1543">
        <v>48</v>
      </c>
      <c r="AR1543" t="e">
        <v>#N/A</v>
      </c>
      <c r="AS1543" t="s">
        <v>4682</v>
      </c>
      <c r="AT1543" t="e">
        <v>#N/A</v>
      </c>
      <c r="AU1543" t="s">
        <v>4198</v>
      </c>
      <c r="AV1543" t="s">
        <v>9713</v>
      </c>
      <c r="AW1543" t="s">
        <v>1744</v>
      </c>
      <c r="AX1543" t="s">
        <v>1740</v>
      </c>
      <c r="AY1543" t="s">
        <v>9714</v>
      </c>
      <c r="AZ1543" t="s">
        <v>4364</v>
      </c>
      <c r="BA1543" t="s">
        <v>9715</v>
      </c>
      <c r="BB1543" t="s">
        <v>2799</v>
      </c>
      <c r="BC1543" t="s">
        <v>1743</v>
      </c>
      <c r="BD1543" t="s">
        <v>12068</v>
      </c>
      <c r="BE1543" t="s">
        <v>4451</v>
      </c>
      <c r="BF1543">
        <v>948</v>
      </c>
      <c r="BG1543">
        <v>1538</v>
      </c>
      <c r="BH1543">
        <v>0</v>
      </c>
      <c r="BI1543" t="s">
        <v>1547</v>
      </c>
      <c r="BJ1543">
        <v>0</v>
      </c>
      <c r="BK1543">
        <v>0</v>
      </c>
      <c r="BL1543">
        <v>959</v>
      </c>
      <c r="BM1543" t="s">
        <v>9717</v>
      </c>
      <c r="BN1543" t="s">
        <v>10431</v>
      </c>
      <c r="BO1543" t="s">
        <v>10432</v>
      </c>
      <c r="BP1543" t="e" cm="1">
        <v>#N/A</v>
      </c>
      <c r="BQ1543" t="s">
        <v>1547</v>
      </c>
      <c r="BR1543" t="s">
        <v>11956</v>
      </c>
      <c r="BS1543">
        <v>108</v>
      </c>
      <c r="BT1543" t="s">
        <v>7041</v>
      </c>
      <c r="BU1543" t="s">
        <v>16505</v>
      </c>
      <c r="BV1543" t="s">
        <v>4749</v>
      </c>
      <c r="BW1543" t="s">
        <v>9713</v>
      </c>
      <c r="BX1543" t="s">
        <v>12069</v>
      </c>
      <c r="BY1543" t="s">
        <v>9719</v>
      </c>
      <c r="BZ1543" t="s">
        <v>1547</v>
      </c>
      <c r="CA1543" t="s">
        <v>1744</v>
      </c>
      <c r="CB1543" t="s">
        <v>2003</v>
      </c>
      <c r="CC1543"/>
      <c r="CD1543" t="s">
        <v>998</v>
      </c>
      <c r="CE1543" t="s">
        <v>2799</v>
      </c>
      <c r="CF1543" t="s">
        <v>12070</v>
      </c>
      <c r="CG1543" t="s">
        <v>12071</v>
      </c>
      <c r="CH1543" t="s">
        <v>2799</v>
      </c>
      <c r="CI1543" t="s">
        <v>1547</v>
      </c>
      <c r="CJ1543" t="s">
        <v>4365</v>
      </c>
      <c r="CK1543" t="s">
        <v>1564</v>
      </c>
      <c r="CL1543"/>
      <c r="CM1543"/>
      <c r="CN1543" t="s">
        <v>13748</v>
      </c>
      <c r="CO1543" t="s">
        <v>4203</v>
      </c>
      <c r="CP1543" t="s">
        <v>13748</v>
      </c>
      <c r="CQ1543" t="s">
        <v>4203</v>
      </c>
      <c r="CR1543" t="s">
        <v>1547</v>
      </c>
      <c r="CS1543">
        <v>9</v>
      </c>
      <c r="CT1543" t="s">
        <v>11956</v>
      </c>
      <c r="CU1543" t="s">
        <v>11956</v>
      </c>
      <c r="CV1543" t="s">
        <v>1547</v>
      </c>
      <c r="CW1543" t="s">
        <v>1547</v>
      </c>
      <c r="CX1543" t="s">
        <v>1547</v>
      </c>
      <c r="CY1543">
        <v>1541</v>
      </c>
      <c r="CZ1543" t="s">
        <v>11847</v>
      </c>
      <c r="DA1543" t="s">
        <v>1547</v>
      </c>
      <c r="DB1543" t="s">
        <v>1881</v>
      </c>
      <c r="DC1543" t="s">
        <v>1882</v>
      </c>
      <c r="DD1543" t="s">
        <v>4198</v>
      </c>
      <c r="DE1543" t="s">
        <v>4364</v>
      </c>
      <c r="DF1543" t="s">
        <v>4199</v>
      </c>
      <c r="DG1543" t="s">
        <v>1547</v>
      </c>
      <c r="DH1543" t="s">
        <v>1547</v>
      </c>
      <c r="DI1543" t="s">
        <v>1892</v>
      </c>
      <c r="DJ1543" t="e">
        <v>#N/A</v>
      </c>
      <c r="DK1543"/>
      <c r="DL1543" t="s">
        <v>1892</v>
      </c>
      <c r="DM1543">
        <v>9</v>
      </c>
      <c r="DN1543" t="s">
        <v>1883</v>
      </c>
      <c r="DO1543" t="s">
        <v>1564</v>
      </c>
      <c r="DP1543" t="b">
        <v>1</v>
      </c>
      <c r="DQ1543" t="b">
        <v>0</v>
      </c>
      <c r="DR1543" t="b">
        <v>0</v>
      </c>
      <c r="DS1543" t="b">
        <v>0</v>
      </c>
      <c r="DT1543" t="b">
        <v>0</v>
      </c>
      <c r="DU1543" t="b">
        <v>0</v>
      </c>
      <c r="DV1543" t="b">
        <v>0</v>
      </c>
      <c r="DW1543">
        <v>0</v>
      </c>
      <c r="DX1543" t="b">
        <v>0</v>
      </c>
      <c r="DY1543" t="b">
        <v>0</v>
      </c>
      <c r="DZ1543" t="b">
        <v>0</v>
      </c>
      <c r="EA1543" t="b">
        <v>0</v>
      </c>
      <c r="EB1543" t="b">
        <v>0</v>
      </c>
      <c r="EC1543" t="b">
        <v>1</v>
      </c>
      <c r="ED1543" t="b">
        <v>0</v>
      </c>
      <c r="EE1543" t="b">
        <v>0</v>
      </c>
      <c r="EF1543" t="b">
        <v>0</v>
      </c>
      <c r="EG1543" t="b" cm="1">
        <v>0</v>
      </c>
      <c r="EH1543" t="b">
        <v>0</v>
      </c>
      <c r="EI1543" t="b">
        <v>0</v>
      </c>
      <c r="EJ1543" t="b">
        <v>1</v>
      </c>
      <c r="EK1543" t="s">
        <v>5327</v>
      </c>
      <c r="EL1543">
        <v>0</v>
      </c>
      <c r="EM1543">
        <v>14</v>
      </c>
      <c r="EN1543" t="b">
        <v>0</v>
      </c>
    </row>
    <row r="1544" spans="1:144" ht="15.75">
      <c r="A1544"/>
      <c r="B1544" t="s">
        <v>1564</v>
      </c>
      <c r="C1544" t="s">
        <v>4682</v>
      </c>
      <c r="D1544" t="s">
        <v>3605</v>
      </c>
      <c r="E1544" t="s">
        <v>3606</v>
      </c>
      <c r="F1544" t="s">
        <v>4376</v>
      </c>
      <c r="G1544" t="s">
        <v>3605</v>
      </c>
      <c r="H1544" t="s">
        <v>3605</v>
      </c>
      <c r="I1544" t="s">
        <v>2799</v>
      </c>
      <c r="J1544"/>
      <c r="K1544"/>
      <c r="L1544" t="s">
        <v>1743</v>
      </c>
      <c r="M1544" t="s">
        <v>1754</v>
      </c>
      <c r="N1544" t="s">
        <v>4377</v>
      </c>
      <c r="O1544" t="s">
        <v>4735</v>
      </c>
      <c r="P1544" t="s">
        <v>1564</v>
      </c>
      <c r="Q1544" t="s">
        <v>4364</v>
      </c>
      <c r="R1544" t="s">
        <v>4365</v>
      </c>
      <c r="S1544"/>
      <c r="T1544"/>
      <c r="U1544" t="s">
        <v>13748</v>
      </c>
      <c r="V1544" t="s">
        <v>13400</v>
      </c>
      <c r="W1544"/>
      <c r="X1544"/>
      <c r="Y1544"/>
      <c r="Z1544"/>
      <c r="AA1544"/>
      <c r="AB1544"/>
      <c r="AC1544"/>
      <c r="AD1544"/>
      <c r="AE1544"/>
      <c r="AF1544"/>
      <c r="AG1544"/>
      <c r="AH1544"/>
      <c r="AI1544"/>
      <c r="AJ1544"/>
      <c r="AK1544"/>
      <c r="AL1544"/>
      <c r="AM1544"/>
      <c r="AN1544"/>
      <c r="AO1544" s="108" t="s">
        <v>43</v>
      </c>
      <c r="AP1544" t="s">
        <v>2869</v>
      </c>
      <c r="AQ1544">
        <v>49</v>
      </c>
      <c r="AR1544" t="e">
        <v>#N/A</v>
      </c>
      <c r="AS1544" t="s">
        <v>4682</v>
      </c>
      <c r="AT1544" t="e">
        <v>#N/A</v>
      </c>
      <c r="AU1544" t="s">
        <v>3606</v>
      </c>
      <c r="AV1544" t="s">
        <v>7326</v>
      </c>
      <c r="AW1544" t="s">
        <v>10133</v>
      </c>
      <c r="AX1544" t="s">
        <v>1740</v>
      </c>
      <c r="AY1544" t="s">
        <v>7796</v>
      </c>
      <c r="AZ1544" t="s">
        <v>4364</v>
      </c>
      <c r="BA1544" t="s">
        <v>7329</v>
      </c>
      <c r="BB1544" t="s">
        <v>2799</v>
      </c>
      <c r="BC1544" t="s">
        <v>1743</v>
      </c>
      <c r="BD1544" t="s">
        <v>8081</v>
      </c>
      <c r="BE1544" t="s">
        <v>4451</v>
      </c>
      <c r="BF1544">
        <v>408</v>
      </c>
      <c r="BG1544">
        <v>1538</v>
      </c>
      <c r="BH1544">
        <v>0</v>
      </c>
      <c r="BI1544" t="s">
        <v>1547</v>
      </c>
      <c r="BJ1544">
        <v>0</v>
      </c>
      <c r="BK1544">
        <v>0</v>
      </c>
      <c r="BL1544">
        <v>488</v>
      </c>
      <c r="BM1544" t="s">
        <v>7331</v>
      </c>
      <c r="BN1544" t="s">
        <v>10431</v>
      </c>
      <c r="BO1544" t="s">
        <v>10432</v>
      </c>
      <c r="BP1544" t="e" cm="1">
        <v>#N/A</v>
      </c>
      <c r="BQ1544" t="s">
        <v>1547</v>
      </c>
      <c r="BR1544" t="s">
        <v>11956</v>
      </c>
      <c r="BS1544">
        <v>109</v>
      </c>
      <c r="BT1544" t="s">
        <v>7046</v>
      </c>
      <c r="BU1544" t="s">
        <v>16506</v>
      </c>
      <c r="BV1544" t="s">
        <v>3605</v>
      </c>
      <c r="BW1544" t="s">
        <v>7326</v>
      </c>
      <c r="BX1544" t="s">
        <v>7796</v>
      </c>
      <c r="BY1544" t="s">
        <v>10134</v>
      </c>
      <c r="BZ1544" t="s">
        <v>1547</v>
      </c>
      <c r="CA1544" t="s">
        <v>1744</v>
      </c>
      <c r="CB1544" t="s">
        <v>1754</v>
      </c>
      <c r="CC1544"/>
      <c r="CD1544" t="s">
        <v>998</v>
      </c>
      <c r="CE1544" t="s">
        <v>2799</v>
      </c>
      <c r="CF1544" t="s">
        <v>10447</v>
      </c>
      <c r="CG1544" t="s">
        <v>10448</v>
      </c>
      <c r="CH1544" t="s">
        <v>2799</v>
      </c>
      <c r="CI1544" t="s">
        <v>1547</v>
      </c>
      <c r="CJ1544" t="s">
        <v>4365</v>
      </c>
      <c r="CK1544" t="s">
        <v>1564</v>
      </c>
      <c r="CL1544"/>
      <c r="CM1544"/>
      <c r="CN1544" t="s">
        <v>13748</v>
      </c>
      <c r="CO1544" t="s">
        <v>13400</v>
      </c>
      <c r="CP1544" t="s">
        <v>13748</v>
      </c>
      <c r="CQ1544" t="s">
        <v>13400</v>
      </c>
      <c r="CR1544" t="s">
        <v>1547</v>
      </c>
      <c r="CS1544">
        <v>9</v>
      </c>
      <c r="CT1544" t="s">
        <v>11956</v>
      </c>
      <c r="CU1544" t="s">
        <v>11956</v>
      </c>
      <c r="CV1544" t="s">
        <v>7335</v>
      </c>
      <c r="CW1544" t="s">
        <v>1547</v>
      </c>
      <c r="CX1544" t="s">
        <v>1547</v>
      </c>
      <c r="CY1544">
        <v>1542</v>
      </c>
      <c r="CZ1544" t="s">
        <v>11848</v>
      </c>
      <c r="DA1544" t="s">
        <v>1547</v>
      </c>
      <c r="DB1544" t="s">
        <v>1881</v>
      </c>
      <c r="DC1544" t="s">
        <v>1882</v>
      </c>
      <c r="DD1544" t="s">
        <v>3606</v>
      </c>
      <c r="DE1544" t="s">
        <v>4364</v>
      </c>
      <c r="DF1544" t="s">
        <v>3605</v>
      </c>
      <c r="DG1544" t="s">
        <v>1547</v>
      </c>
      <c r="DH1544" t="s">
        <v>1547</v>
      </c>
      <c r="DI1544" t="s">
        <v>1892</v>
      </c>
      <c r="DJ1544" t="e">
        <v>#N/A</v>
      </c>
      <c r="DK1544"/>
      <c r="DL1544" t="s">
        <v>1892</v>
      </c>
      <c r="DM1544">
        <v>9</v>
      </c>
      <c r="DN1544" t="s">
        <v>1883</v>
      </c>
      <c r="DO1544" t="s">
        <v>1564</v>
      </c>
      <c r="DP1544" t="b">
        <v>1</v>
      </c>
      <c r="DQ1544" t="b">
        <v>0</v>
      </c>
      <c r="DR1544" t="b">
        <v>0</v>
      </c>
      <c r="DS1544" t="b">
        <v>0</v>
      </c>
      <c r="DT1544" t="b">
        <v>0</v>
      </c>
      <c r="DU1544" t="b">
        <v>0</v>
      </c>
      <c r="DV1544" t="b">
        <v>0</v>
      </c>
      <c r="DW1544">
        <v>0</v>
      </c>
      <c r="DX1544" t="b">
        <v>0</v>
      </c>
      <c r="DY1544" t="b">
        <v>0</v>
      </c>
      <c r="DZ1544" t="b">
        <v>0</v>
      </c>
      <c r="EA1544" t="b">
        <v>0</v>
      </c>
      <c r="EB1544" t="b">
        <v>1</v>
      </c>
      <c r="EC1544" t="b">
        <v>1</v>
      </c>
      <c r="ED1544" t="b">
        <v>1</v>
      </c>
      <c r="EE1544" t="b">
        <v>0</v>
      </c>
      <c r="EF1544" t="b">
        <v>0</v>
      </c>
      <c r="EG1544" t="b" cm="1">
        <v>0</v>
      </c>
      <c r="EH1544" t="b">
        <v>0</v>
      </c>
      <c r="EI1544" t="b">
        <v>0</v>
      </c>
      <c r="EJ1544" t="b">
        <v>1</v>
      </c>
      <c r="EK1544" t="s">
        <v>14489</v>
      </c>
      <c r="EL1544">
        <v>0</v>
      </c>
      <c r="EM1544">
        <v>4</v>
      </c>
      <c r="EN1544" t="b">
        <v>0</v>
      </c>
    </row>
    <row r="1545" spans="1:144" ht="15.75">
      <c r="A1545"/>
      <c r="B1545" t="s">
        <v>1564</v>
      </c>
      <c r="C1545" t="s">
        <v>4682</v>
      </c>
      <c r="D1545" t="s">
        <v>3882</v>
      </c>
      <c r="E1545" t="s">
        <v>4468</v>
      </c>
      <c r="F1545"/>
      <c r="G1545" t="s">
        <v>3882</v>
      </c>
      <c r="H1545" t="s">
        <v>3882</v>
      </c>
      <c r="I1545" t="s">
        <v>2799</v>
      </c>
      <c r="J1545"/>
      <c r="K1545"/>
      <c r="L1545" t="s">
        <v>1743</v>
      </c>
      <c r="M1545" t="s">
        <v>1754</v>
      </c>
      <c r="N1545" t="s">
        <v>4681</v>
      </c>
      <c r="O1545" t="s">
        <v>4735</v>
      </c>
      <c r="P1545" t="s">
        <v>1564</v>
      </c>
      <c r="Q1545" t="s">
        <v>4364</v>
      </c>
      <c r="R1545" t="s">
        <v>4365</v>
      </c>
      <c r="S1545"/>
      <c r="T1545"/>
      <c r="U1545" t="s">
        <v>13748</v>
      </c>
      <c r="V1545" t="s">
        <v>4568</v>
      </c>
      <c r="W1545"/>
      <c r="X1545"/>
      <c r="Y1545"/>
      <c r="Z1545"/>
      <c r="AA1545"/>
      <c r="AB1545"/>
      <c r="AC1545"/>
      <c r="AD1545"/>
      <c r="AE1545"/>
      <c r="AF1545"/>
      <c r="AG1545"/>
      <c r="AH1545"/>
      <c r="AI1545"/>
      <c r="AJ1545"/>
      <c r="AK1545"/>
      <c r="AL1545"/>
      <c r="AM1545"/>
      <c r="AN1545"/>
      <c r="AO1545" s="108" t="s">
        <v>43</v>
      </c>
      <c r="AP1545" t="s">
        <v>2869</v>
      </c>
      <c r="AQ1545">
        <v>50</v>
      </c>
      <c r="AR1545" t="e">
        <v>#N/A</v>
      </c>
      <c r="AS1545" t="s">
        <v>4682</v>
      </c>
      <c r="AT1545" t="e">
        <v>#N/A</v>
      </c>
      <c r="AU1545" t="s">
        <v>4468</v>
      </c>
      <c r="AV1545" t="s">
        <v>10681</v>
      </c>
      <c r="AW1545" t="s">
        <v>1744</v>
      </c>
      <c r="AX1545" t="s">
        <v>1740</v>
      </c>
      <c r="AY1545" t="s">
        <v>8591</v>
      </c>
      <c r="AZ1545" t="s">
        <v>4364</v>
      </c>
      <c r="BA1545" t="s">
        <v>10683</v>
      </c>
      <c r="BB1545" t="s">
        <v>2799</v>
      </c>
      <c r="BC1545" t="s">
        <v>1743</v>
      </c>
      <c r="BD1545" t="s">
        <v>8592</v>
      </c>
      <c r="BE1545" t="s">
        <v>4451</v>
      </c>
      <c r="BF1545">
        <v>1087</v>
      </c>
      <c r="BG1545">
        <v>1538</v>
      </c>
      <c r="BH1545">
        <v>0</v>
      </c>
      <c r="BI1545" t="s">
        <v>1547</v>
      </c>
      <c r="BJ1545">
        <v>0</v>
      </c>
      <c r="BK1545">
        <v>0</v>
      </c>
      <c r="BL1545">
        <v>1642</v>
      </c>
      <c r="BM1545" t="s">
        <v>10685</v>
      </c>
      <c r="BN1545" t="s">
        <v>10431</v>
      </c>
      <c r="BO1545" t="s">
        <v>10432</v>
      </c>
      <c r="BP1545" t="e" cm="1">
        <v>#N/A</v>
      </c>
      <c r="BQ1545" t="s">
        <v>1547</v>
      </c>
      <c r="BR1545" t="s">
        <v>11956</v>
      </c>
      <c r="BS1545">
        <v>110</v>
      </c>
      <c r="BT1545" t="s">
        <v>7052</v>
      </c>
      <c r="BU1545" t="s">
        <v>16507</v>
      </c>
      <c r="BV1545" t="s">
        <v>3882</v>
      </c>
      <c r="BW1545" t="s">
        <v>10681</v>
      </c>
      <c r="BX1545" t="s">
        <v>8591</v>
      </c>
      <c r="BY1545" t="s">
        <v>11302</v>
      </c>
      <c r="BZ1545" t="s">
        <v>1547</v>
      </c>
      <c r="CA1545" t="s">
        <v>1744</v>
      </c>
      <c r="CB1545" t="s">
        <v>1754</v>
      </c>
      <c r="CC1545"/>
      <c r="CD1545" t="s">
        <v>998</v>
      </c>
      <c r="CE1545" t="s">
        <v>2799</v>
      </c>
      <c r="CF1545" t="s">
        <v>14431</v>
      </c>
      <c r="CG1545" t="s">
        <v>14432</v>
      </c>
      <c r="CH1545" t="s">
        <v>2799</v>
      </c>
      <c r="CI1545" t="s">
        <v>1547</v>
      </c>
      <c r="CJ1545" t="s">
        <v>4365</v>
      </c>
      <c r="CK1545" t="s">
        <v>1564</v>
      </c>
      <c r="CL1545"/>
      <c r="CM1545"/>
      <c r="CN1545" t="s">
        <v>13748</v>
      </c>
      <c r="CO1545" t="s">
        <v>4568</v>
      </c>
      <c r="CP1545" t="s">
        <v>13748</v>
      </c>
      <c r="CQ1545" t="s">
        <v>4568</v>
      </c>
      <c r="CR1545" t="s">
        <v>1547</v>
      </c>
      <c r="CS1545">
        <v>9</v>
      </c>
      <c r="CT1545" t="s">
        <v>11956</v>
      </c>
      <c r="CU1545" t="s">
        <v>11956</v>
      </c>
      <c r="CV1545" t="s">
        <v>1547</v>
      </c>
      <c r="CW1545" t="s">
        <v>1547</v>
      </c>
      <c r="CX1545" t="s">
        <v>1547</v>
      </c>
      <c r="CY1545">
        <v>1543</v>
      </c>
      <c r="CZ1545" t="s">
        <v>11849</v>
      </c>
      <c r="DA1545" t="s">
        <v>1547</v>
      </c>
      <c r="DB1545" t="s">
        <v>1881</v>
      </c>
      <c r="DC1545" t="s">
        <v>1882</v>
      </c>
      <c r="DD1545" t="s">
        <v>4468</v>
      </c>
      <c r="DE1545" t="s">
        <v>4364</v>
      </c>
      <c r="DF1545" t="s">
        <v>3882</v>
      </c>
      <c r="DG1545" t="s">
        <v>1547</v>
      </c>
      <c r="DH1545" t="s">
        <v>1547</v>
      </c>
      <c r="DI1545" t="s">
        <v>1892</v>
      </c>
      <c r="DJ1545" t="e">
        <v>#N/A</v>
      </c>
      <c r="DK1545"/>
      <c r="DL1545" t="s">
        <v>1892</v>
      </c>
      <c r="DM1545">
        <v>9</v>
      </c>
      <c r="DN1545" t="s">
        <v>1883</v>
      </c>
      <c r="DO1545" t="s">
        <v>1564</v>
      </c>
      <c r="DP1545" t="b">
        <v>1</v>
      </c>
      <c r="DQ1545" t="b">
        <v>0</v>
      </c>
      <c r="DR1545" t="b">
        <v>0</v>
      </c>
      <c r="DS1545" t="b">
        <v>0</v>
      </c>
      <c r="DT1545" t="b">
        <v>0</v>
      </c>
      <c r="DU1545" t="b">
        <v>0</v>
      </c>
      <c r="DV1545" t="b">
        <v>0</v>
      </c>
      <c r="DW1545">
        <v>0</v>
      </c>
      <c r="DX1545" t="b">
        <v>0</v>
      </c>
      <c r="DY1545" t="b">
        <v>0</v>
      </c>
      <c r="DZ1545" t="b">
        <v>0</v>
      </c>
      <c r="EA1545" t="b">
        <v>0</v>
      </c>
      <c r="EB1545" t="b">
        <v>0</v>
      </c>
      <c r="EC1545" t="b">
        <v>1</v>
      </c>
      <c r="ED1545" t="b">
        <v>0</v>
      </c>
      <c r="EE1545" t="b">
        <v>0</v>
      </c>
      <c r="EF1545" t="b">
        <v>0</v>
      </c>
      <c r="EG1545" t="b" cm="1">
        <v>0</v>
      </c>
      <c r="EH1545" t="b">
        <v>0</v>
      </c>
      <c r="EI1545" t="b">
        <v>0</v>
      </c>
      <c r="EJ1545" t="b">
        <v>1</v>
      </c>
      <c r="EK1545" t="s">
        <v>5327</v>
      </c>
      <c r="EL1545">
        <v>0</v>
      </c>
      <c r="EM1545">
        <v>10</v>
      </c>
      <c r="EN1545" t="b">
        <v>0</v>
      </c>
    </row>
    <row r="1546" spans="1:144" ht="15.75">
      <c r="A1546"/>
      <c r="B1546" t="s">
        <v>1564</v>
      </c>
      <c r="C1546" t="s">
        <v>4682</v>
      </c>
      <c r="D1546" t="s">
        <v>4429</v>
      </c>
      <c r="E1546" t="s">
        <v>4430</v>
      </c>
      <c r="F1546"/>
      <c r="G1546" t="s">
        <v>13666</v>
      </c>
      <c r="H1546" t="s">
        <v>4751</v>
      </c>
      <c r="I1546" t="s">
        <v>2799</v>
      </c>
      <c r="J1546"/>
      <c r="K1546"/>
      <c r="L1546" t="s">
        <v>1743</v>
      </c>
      <c r="M1546" t="s">
        <v>1749</v>
      </c>
      <c r="N1546" t="s">
        <v>4432</v>
      </c>
      <c r="O1546" t="s">
        <v>4735</v>
      </c>
      <c r="P1546" t="s">
        <v>1564</v>
      </c>
      <c r="Q1546" t="s">
        <v>4364</v>
      </c>
      <c r="R1546" t="s">
        <v>4365</v>
      </c>
      <c r="S1546"/>
      <c r="T1546"/>
      <c r="U1546" t="s">
        <v>13748</v>
      </c>
      <c r="V1546" t="s">
        <v>13667</v>
      </c>
      <c r="W1546"/>
      <c r="X1546"/>
      <c r="Y1546"/>
      <c r="Z1546"/>
      <c r="AA1546"/>
      <c r="AB1546"/>
      <c r="AC1546"/>
      <c r="AD1546"/>
      <c r="AE1546"/>
      <c r="AF1546"/>
      <c r="AG1546"/>
      <c r="AH1546"/>
      <c r="AI1546"/>
      <c r="AJ1546"/>
      <c r="AK1546"/>
      <c r="AL1546"/>
      <c r="AM1546"/>
      <c r="AN1546"/>
      <c r="AO1546" s="108" t="s">
        <v>43</v>
      </c>
      <c r="AP1546" t="s">
        <v>2869</v>
      </c>
      <c r="AQ1546">
        <v>51</v>
      </c>
      <c r="AR1546" t="e">
        <v>#N/A</v>
      </c>
      <c r="AS1546" t="s">
        <v>4682</v>
      </c>
      <c r="AT1546" t="e">
        <v>#N/A</v>
      </c>
      <c r="AU1546" t="s">
        <v>4430</v>
      </c>
      <c r="AV1546" t="s">
        <v>10381</v>
      </c>
      <c r="AW1546" t="s">
        <v>1744</v>
      </c>
      <c r="AX1546" t="s">
        <v>1740</v>
      </c>
      <c r="AY1546" t="s">
        <v>14293</v>
      </c>
      <c r="AZ1546" t="s">
        <v>4364</v>
      </c>
      <c r="BA1546" t="s">
        <v>10382</v>
      </c>
      <c r="BB1546" t="s">
        <v>2799</v>
      </c>
      <c r="BC1546" t="s">
        <v>1743</v>
      </c>
      <c r="BD1546" t="s">
        <v>10383</v>
      </c>
      <c r="BE1546" t="s">
        <v>4451</v>
      </c>
      <c r="BF1546">
        <v>1183</v>
      </c>
      <c r="BG1546">
        <v>1538</v>
      </c>
      <c r="BH1546">
        <v>0</v>
      </c>
      <c r="BI1546" t="s">
        <v>1547</v>
      </c>
      <c r="BJ1546">
        <v>0</v>
      </c>
      <c r="BK1546">
        <v>0</v>
      </c>
      <c r="BL1546">
        <v>1216</v>
      </c>
      <c r="BM1546" t="s">
        <v>14295</v>
      </c>
      <c r="BN1546" t="s">
        <v>10431</v>
      </c>
      <c r="BO1546" t="s">
        <v>10432</v>
      </c>
      <c r="BP1546" t="e" cm="1">
        <v>#N/A</v>
      </c>
      <c r="BQ1546" t="s">
        <v>1547</v>
      </c>
      <c r="BR1546" t="s">
        <v>11956</v>
      </c>
      <c r="BS1546">
        <v>111</v>
      </c>
      <c r="BT1546" t="s">
        <v>7058</v>
      </c>
      <c r="BU1546" t="s">
        <v>16508</v>
      </c>
      <c r="BV1546" t="s">
        <v>4429</v>
      </c>
      <c r="BW1546" t="s">
        <v>10381</v>
      </c>
      <c r="BX1546" t="s">
        <v>12077</v>
      </c>
      <c r="BY1546" t="s">
        <v>10385</v>
      </c>
      <c r="BZ1546" t="s">
        <v>1547</v>
      </c>
      <c r="CA1546" t="s">
        <v>1744</v>
      </c>
      <c r="CB1546" t="s">
        <v>1749</v>
      </c>
      <c r="CC1546"/>
      <c r="CD1546" t="s">
        <v>998</v>
      </c>
      <c r="CE1546" t="s">
        <v>2799</v>
      </c>
      <c r="CF1546" t="s">
        <v>12078</v>
      </c>
      <c r="CG1546" t="s">
        <v>12079</v>
      </c>
      <c r="CH1546" t="s">
        <v>2799</v>
      </c>
      <c r="CI1546" t="s">
        <v>1547</v>
      </c>
      <c r="CJ1546" t="s">
        <v>4365</v>
      </c>
      <c r="CK1546" t="s">
        <v>1564</v>
      </c>
      <c r="CL1546"/>
      <c r="CM1546"/>
      <c r="CN1546" t="s">
        <v>13748</v>
      </c>
      <c r="CO1546" t="s">
        <v>13667</v>
      </c>
      <c r="CP1546" t="s">
        <v>13748</v>
      </c>
      <c r="CQ1546" t="s">
        <v>13667</v>
      </c>
      <c r="CR1546" t="s">
        <v>1547</v>
      </c>
      <c r="CS1546">
        <v>9</v>
      </c>
      <c r="CT1546" t="s">
        <v>11956</v>
      </c>
      <c r="CU1546" t="s">
        <v>11956</v>
      </c>
      <c r="CV1546" t="s">
        <v>11956</v>
      </c>
      <c r="CW1546" t="s">
        <v>1547</v>
      </c>
      <c r="CX1546" t="s">
        <v>1547</v>
      </c>
      <c r="CY1546">
        <v>1544</v>
      </c>
      <c r="CZ1546" t="s">
        <v>11850</v>
      </c>
      <c r="DA1546" t="s">
        <v>1547</v>
      </c>
      <c r="DB1546" t="s">
        <v>1881</v>
      </c>
      <c r="DC1546" t="s">
        <v>1882</v>
      </c>
      <c r="DD1546" t="s">
        <v>4430</v>
      </c>
      <c r="DE1546" t="s">
        <v>4364</v>
      </c>
      <c r="DF1546" t="s">
        <v>13666</v>
      </c>
      <c r="DG1546" t="s">
        <v>1547</v>
      </c>
      <c r="DH1546" t="s">
        <v>1547</v>
      </c>
      <c r="DI1546" t="s">
        <v>1892</v>
      </c>
      <c r="DJ1546" t="e">
        <v>#N/A</v>
      </c>
      <c r="DK1546"/>
      <c r="DL1546" t="s">
        <v>1892</v>
      </c>
      <c r="DM1546">
        <v>9</v>
      </c>
      <c r="DN1546" t="s">
        <v>1883</v>
      </c>
      <c r="DO1546" t="s">
        <v>1564</v>
      </c>
      <c r="DP1546" t="b">
        <v>1</v>
      </c>
      <c r="DQ1546" t="b">
        <v>0</v>
      </c>
      <c r="DR1546" t="b">
        <v>0</v>
      </c>
      <c r="DS1546" t="b">
        <v>0</v>
      </c>
      <c r="DT1546" t="b">
        <v>0</v>
      </c>
      <c r="DU1546" t="b">
        <v>0</v>
      </c>
      <c r="DV1546" t="b">
        <v>0</v>
      </c>
      <c r="DW1546">
        <v>0</v>
      </c>
      <c r="DX1546" t="b">
        <v>0</v>
      </c>
      <c r="DY1546" t="b">
        <v>0</v>
      </c>
      <c r="DZ1546" t="b">
        <v>0</v>
      </c>
      <c r="EA1546" t="b">
        <v>0</v>
      </c>
      <c r="EB1546" t="b">
        <v>0</v>
      </c>
      <c r="EC1546" t="b">
        <v>0</v>
      </c>
      <c r="ED1546" t="b">
        <v>0</v>
      </c>
      <c r="EE1546" t="b">
        <v>0</v>
      </c>
      <c r="EF1546" t="b">
        <v>0</v>
      </c>
      <c r="EG1546" t="b" cm="1">
        <v>0</v>
      </c>
      <c r="EH1546" t="b">
        <v>0</v>
      </c>
      <c r="EI1546" t="b">
        <v>0</v>
      </c>
      <c r="EJ1546" t="b">
        <v>0</v>
      </c>
      <c r="EK1546" t="s">
        <v>1547</v>
      </c>
      <c r="EL1546">
        <v>0</v>
      </c>
      <c r="EM1546">
        <v>5</v>
      </c>
      <c r="EN1546" t="b">
        <v>0</v>
      </c>
    </row>
    <row r="1547" spans="1:144" ht="15.75">
      <c r="A1547"/>
      <c r="B1547" t="s">
        <v>1564</v>
      </c>
      <c r="C1547" t="s">
        <v>4682</v>
      </c>
      <c r="D1547" t="s">
        <v>4433</v>
      </c>
      <c r="E1547" t="s">
        <v>4434</v>
      </c>
      <c r="F1547"/>
      <c r="G1547" t="s">
        <v>4435</v>
      </c>
      <c r="H1547" t="s">
        <v>4748</v>
      </c>
      <c r="I1547" t="s">
        <v>2799</v>
      </c>
      <c r="J1547"/>
      <c r="K1547"/>
      <c r="L1547" t="s">
        <v>1743</v>
      </c>
      <c r="M1547" t="s">
        <v>1749</v>
      </c>
      <c r="N1547" t="s">
        <v>4450</v>
      </c>
      <c r="O1547" t="s">
        <v>4735</v>
      </c>
      <c r="P1547" t="s">
        <v>1564</v>
      </c>
      <c r="Q1547" t="s">
        <v>4364</v>
      </c>
      <c r="R1547" t="s">
        <v>4365</v>
      </c>
      <c r="S1547" t="s">
        <v>4437</v>
      </c>
      <c r="T1547"/>
      <c r="U1547" t="s">
        <v>13748</v>
      </c>
      <c r="V1547" t="s">
        <v>13680</v>
      </c>
      <c r="W1547"/>
      <c r="X1547"/>
      <c r="Y1547"/>
      <c r="Z1547"/>
      <c r="AA1547"/>
      <c r="AB1547"/>
      <c r="AC1547"/>
      <c r="AD1547"/>
      <c r="AE1547"/>
      <c r="AF1547"/>
      <c r="AG1547"/>
      <c r="AH1547"/>
      <c r="AI1547"/>
      <c r="AJ1547"/>
      <c r="AK1547"/>
      <c r="AL1547"/>
      <c r="AM1547"/>
      <c r="AN1547"/>
      <c r="AO1547" s="108" t="s">
        <v>43</v>
      </c>
      <c r="AP1547" t="s">
        <v>2869</v>
      </c>
      <c r="AQ1547">
        <v>52</v>
      </c>
      <c r="AR1547" t="e">
        <v>#N/A</v>
      </c>
      <c r="AS1547" t="s">
        <v>4682</v>
      </c>
      <c r="AT1547" t="e">
        <v>#N/A</v>
      </c>
      <c r="AU1547" t="s">
        <v>4434</v>
      </c>
      <c r="AV1547" t="s">
        <v>10390</v>
      </c>
      <c r="AW1547" t="s">
        <v>1744</v>
      </c>
      <c r="AX1547" t="s">
        <v>1740</v>
      </c>
      <c r="AY1547" t="s">
        <v>10391</v>
      </c>
      <c r="AZ1547" t="s">
        <v>4364</v>
      </c>
      <c r="BA1547" t="s">
        <v>10392</v>
      </c>
      <c r="BB1547" t="s">
        <v>2799</v>
      </c>
      <c r="BC1547" t="s">
        <v>1743</v>
      </c>
      <c r="BD1547" t="s">
        <v>11337</v>
      </c>
      <c r="BE1547" t="s">
        <v>4451</v>
      </c>
      <c r="BF1547">
        <v>1189</v>
      </c>
      <c r="BG1547">
        <v>1538</v>
      </c>
      <c r="BH1547">
        <v>0</v>
      </c>
      <c r="BI1547" t="s">
        <v>1547</v>
      </c>
      <c r="BJ1547">
        <v>0</v>
      </c>
      <c r="BK1547">
        <v>0</v>
      </c>
      <c r="BL1547">
        <v>1189</v>
      </c>
      <c r="BM1547" t="s">
        <v>14328</v>
      </c>
      <c r="BN1547" t="s">
        <v>10431</v>
      </c>
      <c r="BO1547" t="s">
        <v>10432</v>
      </c>
      <c r="BP1547" t="e" cm="1">
        <v>#N/A</v>
      </c>
      <c r="BQ1547" t="s">
        <v>1547</v>
      </c>
      <c r="BR1547" t="s">
        <v>11956</v>
      </c>
      <c r="BS1547">
        <v>112</v>
      </c>
      <c r="BT1547" t="s">
        <v>7065</v>
      </c>
      <c r="BU1547" t="s">
        <v>16509</v>
      </c>
      <c r="BV1547" t="s">
        <v>4433</v>
      </c>
      <c r="BW1547" t="s">
        <v>10390</v>
      </c>
      <c r="BX1547" t="s">
        <v>12053</v>
      </c>
      <c r="BY1547" t="s">
        <v>10426</v>
      </c>
      <c r="BZ1547" t="s">
        <v>1547</v>
      </c>
      <c r="CA1547" t="s">
        <v>1744</v>
      </c>
      <c r="CB1547" t="s">
        <v>1749</v>
      </c>
      <c r="CC1547"/>
      <c r="CD1547" t="s">
        <v>998</v>
      </c>
      <c r="CE1547" t="s">
        <v>2799</v>
      </c>
      <c r="CF1547" t="s">
        <v>10450</v>
      </c>
      <c r="CG1547" t="s">
        <v>10451</v>
      </c>
      <c r="CH1547" t="s">
        <v>2799</v>
      </c>
      <c r="CI1547" t="s">
        <v>1547</v>
      </c>
      <c r="CJ1547" t="s">
        <v>4365</v>
      </c>
      <c r="CK1547" t="s">
        <v>1564</v>
      </c>
      <c r="CL1547"/>
      <c r="CM1547"/>
      <c r="CN1547" t="s">
        <v>13748</v>
      </c>
      <c r="CO1547" t="s">
        <v>13680</v>
      </c>
      <c r="CP1547" t="s">
        <v>13748</v>
      </c>
      <c r="CQ1547" t="s">
        <v>13680</v>
      </c>
      <c r="CR1547" t="s">
        <v>1547</v>
      </c>
      <c r="CS1547">
        <v>9</v>
      </c>
      <c r="CT1547" t="s">
        <v>11956</v>
      </c>
      <c r="CU1547" t="s">
        <v>11956</v>
      </c>
      <c r="CV1547" t="s">
        <v>11956</v>
      </c>
      <c r="CW1547" t="s">
        <v>1547</v>
      </c>
      <c r="CX1547" t="s">
        <v>1547</v>
      </c>
      <c r="CY1547">
        <v>1545</v>
      </c>
      <c r="CZ1547" t="s">
        <v>11851</v>
      </c>
      <c r="DA1547" t="s">
        <v>1547</v>
      </c>
      <c r="DB1547" t="s">
        <v>1881</v>
      </c>
      <c r="DC1547" t="s">
        <v>1882</v>
      </c>
      <c r="DD1547" t="s">
        <v>4434</v>
      </c>
      <c r="DE1547" t="s">
        <v>4364</v>
      </c>
      <c r="DF1547" t="s">
        <v>4435</v>
      </c>
      <c r="DG1547" t="s">
        <v>1547</v>
      </c>
      <c r="DH1547" t="s">
        <v>1547</v>
      </c>
      <c r="DI1547" t="s">
        <v>1892</v>
      </c>
      <c r="DJ1547" t="e">
        <v>#N/A</v>
      </c>
      <c r="DK1547"/>
      <c r="DL1547" t="s">
        <v>11318</v>
      </c>
      <c r="DM1547">
        <v>9</v>
      </c>
      <c r="DN1547" t="s">
        <v>1883</v>
      </c>
      <c r="DO1547" t="s">
        <v>1564</v>
      </c>
      <c r="DP1547" t="b">
        <v>1</v>
      </c>
      <c r="DQ1547" t="b">
        <v>0</v>
      </c>
      <c r="DR1547" t="b">
        <v>0</v>
      </c>
      <c r="DS1547" t="b">
        <v>0</v>
      </c>
      <c r="DT1547" t="b">
        <v>0</v>
      </c>
      <c r="DU1547" t="b">
        <v>0</v>
      </c>
      <c r="DV1547" t="b">
        <v>0</v>
      </c>
      <c r="DW1547">
        <v>0</v>
      </c>
      <c r="DX1547" t="b">
        <v>0</v>
      </c>
      <c r="DY1547" t="b">
        <v>0</v>
      </c>
      <c r="DZ1547" t="b">
        <v>0</v>
      </c>
      <c r="EA1547" t="b">
        <v>0</v>
      </c>
      <c r="EB1547" t="b">
        <v>0</v>
      </c>
      <c r="EC1547" t="b">
        <v>0</v>
      </c>
      <c r="ED1547" t="b">
        <v>0</v>
      </c>
      <c r="EE1547" t="b">
        <v>0</v>
      </c>
      <c r="EF1547" t="b">
        <v>0</v>
      </c>
      <c r="EG1547" t="b" cm="1">
        <v>0</v>
      </c>
      <c r="EH1547" t="b">
        <v>0</v>
      </c>
      <c r="EI1547" t="b">
        <v>0</v>
      </c>
      <c r="EJ1547" t="b">
        <v>0</v>
      </c>
      <c r="EK1547" t="s">
        <v>1547</v>
      </c>
      <c r="EL1547">
        <v>0</v>
      </c>
      <c r="EM1547">
        <v>12</v>
      </c>
      <c r="EN1547" t="b">
        <v>0</v>
      </c>
    </row>
    <row r="1548" spans="1:144" ht="15.75">
      <c r="A1548"/>
      <c r="B1548" t="s">
        <v>1564</v>
      </c>
      <c r="C1548" t="s">
        <v>4682</v>
      </c>
      <c r="D1548" t="s">
        <v>4738</v>
      </c>
      <c r="E1548" t="s">
        <v>4739</v>
      </c>
      <c r="F1548"/>
      <c r="G1548" t="s">
        <v>4738</v>
      </c>
      <c r="H1548" t="s">
        <v>4738</v>
      </c>
      <c r="I1548" t="s">
        <v>2799</v>
      </c>
      <c r="J1548"/>
      <c r="K1548"/>
      <c r="L1548" t="s">
        <v>1743</v>
      </c>
      <c r="M1548" t="s">
        <v>1779</v>
      </c>
      <c r="N1548"/>
      <c r="O1548" t="s">
        <v>4735</v>
      </c>
      <c r="P1548" t="s">
        <v>1564</v>
      </c>
      <c r="Q1548" t="s">
        <v>4364</v>
      </c>
      <c r="R1548" t="s">
        <v>4365</v>
      </c>
      <c r="S1548"/>
      <c r="T1548"/>
      <c r="U1548" t="s">
        <v>13748</v>
      </c>
      <c r="V1548" t="s">
        <v>13686</v>
      </c>
      <c r="W1548"/>
      <c r="X1548"/>
      <c r="Y1548"/>
      <c r="Z1548"/>
      <c r="AA1548"/>
      <c r="AB1548"/>
      <c r="AC1548"/>
      <c r="AD1548"/>
      <c r="AE1548"/>
      <c r="AF1548"/>
      <c r="AG1548"/>
      <c r="AH1548"/>
      <c r="AI1548"/>
      <c r="AJ1548"/>
      <c r="AK1548"/>
      <c r="AL1548"/>
      <c r="AM1548"/>
      <c r="AN1548"/>
      <c r="AO1548" s="108" t="s">
        <v>43</v>
      </c>
      <c r="AP1548" t="s">
        <v>2869</v>
      </c>
      <c r="AQ1548">
        <v>53</v>
      </c>
      <c r="AR1548" t="e">
        <v>#N/A</v>
      </c>
      <c r="AS1548" t="s">
        <v>4682</v>
      </c>
      <c r="AT1548" t="e">
        <v>#N/A</v>
      </c>
      <c r="AU1548" t="s">
        <v>4739</v>
      </c>
      <c r="AV1548" t="s">
        <v>11972</v>
      </c>
      <c r="AW1548" t="s">
        <v>1744</v>
      </c>
      <c r="AX1548" t="s">
        <v>1740</v>
      </c>
      <c r="AY1548" t="s">
        <v>11973</v>
      </c>
      <c r="AZ1548" t="s">
        <v>4364</v>
      </c>
      <c r="BA1548" t="s">
        <v>11974</v>
      </c>
      <c r="BB1548" t="s">
        <v>2799</v>
      </c>
      <c r="BC1548" t="s">
        <v>1743</v>
      </c>
      <c r="BD1548" t="s">
        <v>11975</v>
      </c>
      <c r="BE1548" t="s">
        <v>4451</v>
      </c>
      <c r="BF1548">
        <v>1191</v>
      </c>
      <c r="BG1548">
        <v>1538</v>
      </c>
      <c r="BH1548">
        <v>0</v>
      </c>
      <c r="BI1548" t="s">
        <v>1547</v>
      </c>
      <c r="BJ1548">
        <v>0</v>
      </c>
      <c r="BK1548">
        <v>0</v>
      </c>
      <c r="BL1548">
        <v>1191</v>
      </c>
      <c r="BM1548" t="s">
        <v>14340</v>
      </c>
      <c r="BN1548" t="s">
        <v>10431</v>
      </c>
      <c r="BO1548" t="s">
        <v>10432</v>
      </c>
      <c r="BP1548" t="e" cm="1">
        <v>#N/A</v>
      </c>
      <c r="BQ1548" t="s">
        <v>1547</v>
      </c>
      <c r="BR1548" t="s">
        <v>11956</v>
      </c>
      <c r="BS1548">
        <v>113</v>
      </c>
      <c r="BT1548" t="s">
        <v>7072</v>
      </c>
      <c r="BU1548" t="s">
        <v>16510</v>
      </c>
      <c r="BV1548" t="s">
        <v>4738</v>
      </c>
      <c r="BW1548" t="s">
        <v>11972</v>
      </c>
      <c r="BX1548" t="s">
        <v>11973</v>
      </c>
      <c r="BY1548" t="s">
        <v>1744</v>
      </c>
      <c r="BZ1548" t="s">
        <v>1547</v>
      </c>
      <c r="CA1548" t="s">
        <v>1744</v>
      </c>
      <c r="CB1548" t="s">
        <v>1779</v>
      </c>
      <c r="CC1548"/>
      <c r="CD1548" t="s">
        <v>998</v>
      </c>
      <c r="CE1548" t="s">
        <v>2799</v>
      </c>
      <c r="CF1548" t="s">
        <v>12082</v>
      </c>
      <c r="CG1548" t="s">
        <v>12083</v>
      </c>
      <c r="CH1548" t="s">
        <v>2799</v>
      </c>
      <c r="CI1548" t="s">
        <v>1547</v>
      </c>
      <c r="CJ1548" t="s">
        <v>4365</v>
      </c>
      <c r="CK1548" t="s">
        <v>1564</v>
      </c>
      <c r="CL1548"/>
      <c r="CM1548"/>
      <c r="CN1548" t="s">
        <v>13748</v>
      </c>
      <c r="CO1548" t="s">
        <v>13686</v>
      </c>
      <c r="CP1548" t="s">
        <v>13748</v>
      </c>
      <c r="CQ1548" t="s">
        <v>13686</v>
      </c>
      <c r="CR1548" t="s">
        <v>1547</v>
      </c>
      <c r="CS1548">
        <v>9</v>
      </c>
      <c r="CT1548" t="s">
        <v>11956</v>
      </c>
      <c r="CU1548" t="s">
        <v>11956</v>
      </c>
      <c r="CV1548" t="s">
        <v>11956</v>
      </c>
      <c r="CW1548" t="s">
        <v>1547</v>
      </c>
      <c r="CX1548" t="s">
        <v>1547</v>
      </c>
      <c r="CY1548">
        <v>1546</v>
      </c>
      <c r="CZ1548" t="s">
        <v>11852</v>
      </c>
      <c r="DA1548" t="s">
        <v>1547</v>
      </c>
      <c r="DB1548" t="s">
        <v>1881</v>
      </c>
      <c r="DC1548" t="s">
        <v>1882</v>
      </c>
      <c r="DD1548" t="s">
        <v>4739</v>
      </c>
      <c r="DE1548" t="s">
        <v>4364</v>
      </c>
      <c r="DF1548" t="s">
        <v>4738</v>
      </c>
      <c r="DG1548" t="s">
        <v>1547</v>
      </c>
      <c r="DH1548" t="s">
        <v>1547</v>
      </c>
      <c r="DI1548" t="s">
        <v>1892</v>
      </c>
      <c r="DJ1548" t="e">
        <v>#N/A</v>
      </c>
      <c r="DK1548"/>
      <c r="DL1548" t="s">
        <v>1892</v>
      </c>
      <c r="DM1548">
        <v>9</v>
      </c>
      <c r="DN1548" t="s">
        <v>1883</v>
      </c>
      <c r="DO1548" t="s">
        <v>1564</v>
      </c>
      <c r="DP1548" t="b">
        <v>1</v>
      </c>
      <c r="DQ1548" t="b">
        <v>0</v>
      </c>
      <c r="DR1548" t="b">
        <v>0</v>
      </c>
      <c r="DS1548" t="b">
        <v>0</v>
      </c>
      <c r="DT1548" t="b">
        <v>0</v>
      </c>
      <c r="DU1548" t="b">
        <v>0</v>
      </c>
      <c r="DV1548" t="b">
        <v>0</v>
      </c>
      <c r="DW1548">
        <v>0</v>
      </c>
      <c r="DX1548" t="b">
        <v>0</v>
      </c>
      <c r="DY1548" t="b">
        <v>0</v>
      </c>
      <c r="DZ1548" t="b">
        <v>0</v>
      </c>
      <c r="EA1548" t="b">
        <v>0</v>
      </c>
      <c r="EB1548" t="b">
        <v>0</v>
      </c>
      <c r="EC1548" t="b">
        <v>0</v>
      </c>
      <c r="ED1548" t="b">
        <v>0</v>
      </c>
      <c r="EE1548" t="b">
        <v>0</v>
      </c>
      <c r="EF1548" t="b">
        <v>0</v>
      </c>
      <c r="EG1548" t="b" cm="1">
        <v>0</v>
      </c>
      <c r="EH1548" t="b">
        <v>0</v>
      </c>
      <c r="EI1548" t="b">
        <v>0</v>
      </c>
      <c r="EJ1548" t="b">
        <v>0</v>
      </c>
      <c r="EK1548" t="s">
        <v>1547</v>
      </c>
      <c r="EL1548">
        <v>0</v>
      </c>
      <c r="EM1548">
        <v>18</v>
      </c>
      <c r="EN1548" t="b">
        <v>0</v>
      </c>
    </row>
    <row r="1549" spans="1:144" ht="15.75">
      <c r="A1549"/>
      <c r="B1549" t="s">
        <v>1564</v>
      </c>
      <c r="C1549" t="s">
        <v>4682</v>
      </c>
      <c r="D1549" t="s">
        <v>14455</v>
      </c>
      <c r="E1549" t="s">
        <v>13694</v>
      </c>
      <c r="F1549"/>
      <c r="G1549" t="s">
        <v>13693</v>
      </c>
      <c r="H1549" t="s">
        <v>13693</v>
      </c>
      <c r="I1549" t="s">
        <v>2798</v>
      </c>
      <c r="J1549"/>
      <c r="K1549"/>
      <c r="L1549" t="s">
        <v>1743</v>
      </c>
      <c r="M1549" t="s">
        <v>2001</v>
      </c>
      <c r="N1549"/>
      <c r="O1549" t="s">
        <v>4735</v>
      </c>
      <c r="P1549" t="s">
        <v>1564</v>
      </c>
      <c r="Q1549" t="s">
        <v>4364</v>
      </c>
      <c r="R1549" t="s">
        <v>4365</v>
      </c>
      <c r="S1549"/>
      <c r="T1549"/>
      <c r="U1549" t="s">
        <v>13748</v>
      </c>
      <c r="V1549" t="s">
        <v>13695</v>
      </c>
      <c r="W1549"/>
      <c r="X1549"/>
      <c r="Y1549"/>
      <c r="Z1549"/>
      <c r="AA1549"/>
      <c r="AB1549"/>
      <c r="AC1549"/>
      <c r="AD1549"/>
      <c r="AE1549"/>
      <c r="AF1549"/>
      <c r="AG1549"/>
      <c r="AH1549"/>
      <c r="AI1549"/>
      <c r="AJ1549"/>
      <c r="AK1549"/>
      <c r="AL1549"/>
      <c r="AM1549"/>
      <c r="AN1549"/>
      <c r="AO1549" s="108" t="s">
        <v>43</v>
      </c>
      <c r="AP1549" t="s">
        <v>2869</v>
      </c>
      <c r="AQ1549">
        <v>54</v>
      </c>
      <c r="AR1549" t="e">
        <v>#N/A</v>
      </c>
      <c r="AS1549" t="s">
        <v>4682</v>
      </c>
      <c r="AT1549" t="e">
        <v>#N/A</v>
      </c>
      <c r="AU1549" t="s">
        <v>13694</v>
      </c>
      <c r="AV1549" t="s">
        <v>14354</v>
      </c>
      <c r="AW1549" t="s">
        <v>1744</v>
      </c>
      <c r="AX1549" t="s">
        <v>1740</v>
      </c>
      <c r="AY1549" t="s">
        <v>14355</v>
      </c>
      <c r="AZ1549" t="s">
        <v>4364</v>
      </c>
      <c r="BA1549" t="s">
        <v>14356</v>
      </c>
      <c r="BB1549" t="s">
        <v>2798</v>
      </c>
      <c r="BC1549" t="s">
        <v>1743</v>
      </c>
      <c r="BD1549" t="s">
        <v>14824</v>
      </c>
      <c r="BE1549" t="s">
        <v>4451</v>
      </c>
      <c r="BF1549">
        <v>1197</v>
      </c>
      <c r="BG1549">
        <v>1538</v>
      </c>
      <c r="BH1549">
        <v>0</v>
      </c>
      <c r="BI1549" t="s">
        <v>1547</v>
      </c>
      <c r="BJ1549">
        <v>0</v>
      </c>
      <c r="BK1549">
        <v>0</v>
      </c>
      <c r="BL1549">
        <v>1197</v>
      </c>
      <c r="BM1549" t="s">
        <v>14358</v>
      </c>
      <c r="BN1549" t="s">
        <v>10431</v>
      </c>
      <c r="BO1549" t="s">
        <v>10432</v>
      </c>
      <c r="BP1549" t="e" cm="1">
        <v>#N/A</v>
      </c>
      <c r="BQ1549" t="s">
        <v>1547</v>
      </c>
      <c r="BR1549" t="s">
        <v>11956</v>
      </c>
      <c r="BS1549">
        <v>114</v>
      </c>
      <c r="BT1549" t="s">
        <v>7077</v>
      </c>
      <c r="BU1549" t="s">
        <v>16511</v>
      </c>
      <c r="BV1549" t="s">
        <v>14455</v>
      </c>
      <c r="BW1549" t="s">
        <v>14354</v>
      </c>
      <c r="BX1549" t="s">
        <v>14355</v>
      </c>
      <c r="BY1549" t="s">
        <v>1744</v>
      </c>
      <c r="BZ1549" t="s">
        <v>1547</v>
      </c>
      <c r="CA1549" t="s">
        <v>1744</v>
      </c>
      <c r="CB1549" t="s">
        <v>2001</v>
      </c>
      <c r="CC1549"/>
      <c r="CD1549" t="s">
        <v>998</v>
      </c>
      <c r="CE1549" t="s">
        <v>2798</v>
      </c>
      <c r="CF1549" t="s">
        <v>14852</v>
      </c>
      <c r="CG1549" t="s">
        <v>14853</v>
      </c>
      <c r="CH1549" t="s">
        <v>2798</v>
      </c>
      <c r="CI1549" t="s">
        <v>1547</v>
      </c>
      <c r="CJ1549" t="s">
        <v>4365</v>
      </c>
      <c r="CK1549" t="s">
        <v>1564</v>
      </c>
      <c r="CL1549"/>
      <c r="CM1549"/>
      <c r="CN1549" t="s">
        <v>13748</v>
      </c>
      <c r="CO1549" t="s">
        <v>13695</v>
      </c>
      <c r="CP1549" t="s">
        <v>13748</v>
      </c>
      <c r="CQ1549" t="s">
        <v>13695</v>
      </c>
      <c r="CR1549" t="s">
        <v>1547</v>
      </c>
      <c r="CS1549">
        <v>9</v>
      </c>
      <c r="CT1549" t="s">
        <v>11956</v>
      </c>
      <c r="CU1549" t="s">
        <v>11956</v>
      </c>
      <c r="CV1549" t="s">
        <v>11956</v>
      </c>
      <c r="CW1549" t="s">
        <v>1547</v>
      </c>
      <c r="CX1549" t="s">
        <v>1547</v>
      </c>
      <c r="CY1549">
        <v>1547</v>
      </c>
      <c r="CZ1549" t="s">
        <v>11853</v>
      </c>
      <c r="DA1549" t="s">
        <v>1547</v>
      </c>
      <c r="DB1549" t="s">
        <v>1881</v>
      </c>
      <c r="DC1549" t="s">
        <v>1882</v>
      </c>
      <c r="DD1549" t="s">
        <v>13694</v>
      </c>
      <c r="DE1549" t="s">
        <v>4364</v>
      </c>
      <c r="DF1549" t="s">
        <v>13693</v>
      </c>
      <c r="DG1549" t="s">
        <v>1547</v>
      </c>
      <c r="DH1549" t="s">
        <v>1547</v>
      </c>
      <c r="DI1549" t="s">
        <v>1892</v>
      </c>
      <c r="DJ1549" t="e">
        <v>#N/A</v>
      </c>
      <c r="DK1549"/>
      <c r="DL1549" t="s">
        <v>1892</v>
      </c>
      <c r="DM1549">
        <v>9</v>
      </c>
      <c r="DN1549" t="s">
        <v>1883</v>
      </c>
      <c r="DO1549" t="s">
        <v>1564</v>
      </c>
      <c r="DP1549" t="b">
        <v>1</v>
      </c>
      <c r="DQ1549" t="b">
        <v>0</v>
      </c>
      <c r="DR1549" t="b">
        <v>0</v>
      </c>
      <c r="DS1549" t="b">
        <v>0</v>
      </c>
      <c r="DT1549" t="b">
        <v>0</v>
      </c>
      <c r="DU1549" t="b">
        <v>0</v>
      </c>
      <c r="DV1549" t="b">
        <v>0</v>
      </c>
      <c r="DW1549">
        <v>0</v>
      </c>
      <c r="DX1549" t="b">
        <v>0</v>
      </c>
      <c r="DY1549" t="b">
        <v>0</v>
      </c>
      <c r="DZ1549" t="b">
        <v>0</v>
      </c>
      <c r="EA1549" t="b">
        <v>0</v>
      </c>
      <c r="EB1549" t="b">
        <v>1</v>
      </c>
      <c r="EC1549" t="b">
        <v>1</v>
      </c>
      <c r="ED1549" t="b">
        <v>0</v>
      </c>
      <c r="EE1549" t="b">
        <v>0</v>
      </c>
      <c r="EF1549" t="b">
        <v>0</v>
      </c>
      <c r="EG1549" t="b" cm="1">
        <v>0</v>
      </c>
      <c r="EH1549" t="b">
        <v>0</v>
      </c>
      <c r="EI1549" t="b">
        <v>0</v>
      </c>
      <c r="EJ1549" t="b">
        <v>1</v>
      </c>
      <c r="EK1549" t="s">
        <v>14486</v>
      </c>
      <c r="EL1549">
        <v>0</v>
      </c>
      <c r="EM1549">
        <v>9</v>
      </c>
      <c r="EN1549" t="b">
        <v>0</v>
      </c>
    </row>
    <row r="1550" spans="1:144" ht="15.75">
      <c r="A1550"/>
      <c r="B1550" t="s">
        <v>1564</v>
      </c>
      <c r="C1550" t="s">
        <v>4682</v>
      </c>
      <c r="D1550" t="s">
        <v>14456</v>
      </c>
      <c r="E1550" t="s">
        <v>13697</v>
      </c>
      <c r="F1550"/>
      <c r="G1550" t="s">
        <v>13696</v>
      </c>
      <c r="H1550" t="s">
        <v>13696</v>
      </c>
      <c r="I1550" t="s">
        <v>2798</v>
      </c>
      <c r="J1550"/>
      <c r="K1550"/>
      <c r="L1550" t="s">
        <v>1743</v>
      </c>
      <c r="M1550" t="s">
        <v>2001</v>
      </c>
      <c r="N1550"/>
      <c r="O1550" t="s">
        <v>4735</v>
      </c>
      <c r="P1550" t="s">
        <v>1564</v>
      </c>
      <c r="Q1550" t="s">
        <v>4364</v>
      </c>
      <c r="R1550" t="s">
        <v>4365</v>
      </c>
      <c r="S1550"/>
      <c r="T1550"/>
      <c r="U1550" t="s">
        <v>13748</v>
      </c>
      <c r="V1550" t="s">
        <v>13698</v>
      </c>
      <c r="W1550"/>
      <c r="X1550"/>
      <c r="Y1550"/>
      <c r="Z1550"/>
      <c r="AA1550"/>
      <c r="AB1550"/>
      <c r="AC1550"/>
      <c r="AD1550"/>
      <c r="AE1550"/>
      <c r="AF1550"/>
      <c r="AG1550"/>
      <c r="AH1550"/>
      <c r="AI1550"/>
      <c r="AJ1550"/>
      <c r="AK1550"/>
      <c r="AL1550"/>
      <c r="AM1550"/>
      <c r="AN1550"/>
      <c r="AO1550" s="108" t="s">
        <v>43</v>
      </c>
      <c r="AP1550" t="s">
        <v>2869</v>
      </c>
      <c r="AQ1550">
        <v>55</v>
      </c>
      <c r="AR1550" t="e">
        <v>#N/A</v>
      </c>
      <c r="AS1550" t="s">
        <v>4682</v>
      </c>
      <c r="AT1550" t="e">
        <v>#N/A</v>
      </c>
      <c r="AU1550" t="s">
        <v>13697</v>
      </c>
      <c r="AV1550" t="s">
        <v>14360</v>
      </c>
      <c r="AW1550" t="s">
        <v>1744</v>
      </c>
      <c r="AX1550" t="s">
        <v>1740</v>
      </c>
      <c r="AY1550" t="s">
        <v>14361</v>
      </c>
      <c r="AZ1550" t="s">
        <v>4364</v>
      </c>
      <c r="BA1550" t="s">
        <v>14362</v>
      </c>
      <c r="BB1550" t="s">
        <v>2798</v>
      </c>
      <c r="BC1550" t="s">
        <v>1743</v>
      </c>
      <c r="BD1550" t="s">
        <v>14827</v>
      </c>
      <c r="BE1550" t="s">
        <v>4451</v>
      </c>
      <c r="BF1550">
        <v>1198</v>
      </c>
      <c r="BG1550">
        <v>1538</v>
      </c>
      <c r="BH1550">
        <v>0</v>
      </c>
      <c r="BI1550" t="s">
        <v>1547</v>
      </c>
      <c r="BJ1550">
        <v>0</v>
      </c>
      <c r="BK1550">
        <v>0</v>
      </c>
      <c r="BL1550">
        <v>1198</v>
      </c>
      <c r="BM1550" t="s">
        <v>14364</v>
      </c>
      <c r="BN1550" t="s">
        <v>10431</v>
      </c>
      <c r="BO1550" t="s">
        <v>10432</v>
      </c>
      <c r="BP1550" t="e" cm="1">
        <v>#N/A</v>
      </c>
      <c r="BQ1550" t="s">
        <v>1547</v>
      </c>
      <c r="BR1550" t="s">
        <v>11956</v>
      </c>
      <c r="BS1550">
        <v>115</v>
      </c>
      <c r="BT1550" t="s">
        <v>7084</v>
      </c>
      <c r="BU1550" t="s">
        <v>16512</v>
      </c>
      <c r="BV1550" t="s">
        <v>14456</v>
      </c>
      <c r="BW1550" t="s">
        <v>14360</v>
      </c>
      <c r="BX1550" t="s">
        <v>14361</v>
      </c>
      <c r="BY1550" t="s">
        <v>1744</v>
      </c>
      <c r="BZ1550" t="s">
        <v>1547</v>
      </c>
      <c r="CA1550" t="s">
        <v>1744</v>
      </c>
      <c r="CB1550" t="s">
        <v>2001</v>
      </c>
      <c r="CC1550"/>
      <c r="CD1550" t="s">
        <v>998</v>
      </c>
      <c r="CE1550" t="s">
        <v>2798</v>
      </c>
      <c r="CF1550" t="s">
        <v>14854</v>
      </c>
      <c r="CG1550" t="s">
        <v>14855</v>
      </c>
      <c r="CH1550" t="s">
        <v>2798</v>
      </c>
      <c r="CI1550" t="s">
        <v>1547</v>
      </c>
      <c r="CJ1550" t="s">
        <v>4365</v>
      </c>
      <c r="CK1550" t="s">
        <v>1564</v>
      </c>
      <c r="CL1550"/>
      <c r="CM1550"/>
      <c r="CN1550" t="s">
        <v>13748</v>
      </c>
      <c r="CO1550" t="s">
        <v>13698</v>
      </c>
      <c r="CP1550" t="s">
        <v>13748</v>
      </c>
      <c r="CQ1550" t="s">
        <v>13698</v>
      </c>
      <c r="CR1550" t="s">
        <v>1547</v>
      </c>
      <c r="CS1550">
        <v>9</v>
      </c>
      <c r="CT1550" t="s">
        <v>11956</v>
      </c>
      <c r="CU1550" t="s">
        <v>11956</v>
      </c>
      <c r="CV1550" t="s">
        <v>11956</v>
      </c>
      <c r="CW1550" t="s">
        <v>1547</v>
      </c>
      <c r="CX1550" t="s">
        <v>1547</v>
      </c>
      <c r="CY1550">
        <v>1548</v>
      </c>
      <c r="CZ1550" t="s">
        <v>11854</v>
      </c>
      <c r="DA1550" t="s">
        <v>1547</v>
      </c>
      <c r="DB1550" t="s">
        <v>1881</v>
      </c>
      <c r="DC1550" t="s">
        <v>1882</v>
      </c>
      <c r="DD1550" t="s">
        <v>13697</v>
      </c>
      <c r="DE1550" t="s">
        <v>4364</v>
      </c>
      <c r="DF1550" t="s">
        <v>13696</v>
      </c>
      <c r="DG1550" t="s">
        <v>1547</v>
      </c>
      <c r="DH1550" t="s">
        <v>1547</v>
      </c>
      <c r="DI1550" t="s">
        <v>1892</v>
      </c>
      <c r="DJ1550" t="e">
        <v>#N/A</v>
      </c>
      <c r="DK1550"/>
      <c r="DL1550" t="s">
        <v>1892</v>
      </c>
      <c r="DM1550">
        <v>9</v>
      </c>
      <c r="DN1550" t="s">
        <v>1883</v>
      </c>
      <c r="DO1550" t="s">
        <v>1564</v>
      </c>
      <c r="DP1550" t="b">
        <v>1</v>
      </c>
      <c r="DQ1550" t="b">
        <v>0</v>
      </c>
      <c r="DR1550" t="b">
        <v>0</v>
      </c>
      <c r="DS1550" t="b">
        <v>0</v>
      </c>
      <c r="DT1550" t="b">
        <v>0</v>
      </c>
      <c r="DU1550" t="b">
        <v>0</v>
      </c>
      <c r="DV1550" t="b">
        <v>0</v>
      </c>
      <c r="DW1550">
        <v>0</v>
      </c>
      <c r="DX1550" t="b">
        <v>0</v>
      </c>
      <c r="DY1550" t="b">
        <v>0</v>
      </c>
      <c r="DZ1550" t="b">
        <v>1</v>
      </c>
      <c r="EA1550" t="b">
        <v>0</v>
      </c>
      <c r="EB1550" t="b">
        <v>0</v>
      </c>
      <c r="EC1550" t="b">
        <v>1</v>
      </c>
      <c r="ED1550" t="b">
        <v>0</v>
      </c>
      <c r="EE1550" t="b">
        <v>0</v>
      </c>
      <c r="EF1550" t="b">
        <v>0</v>
      </c>
      <c r="EG1550" t="b" cm="1">
        <v>0</v>
      </c>
      <c r="EH1550" t="b">
        <v>0</v>
      </c>
      <c r="EI1550" t="b">
        <v>0</v>
      </c>
      <c r="EJ1550" t="b">
        <v>1</v>
      </c>
      <c r="EK1550" t="s">
        <v>14803</v>
      </c>
      <c r="EL1550">
        <v>0</v>
      </c>
      <c r="EM1550">
        <v>13</v>
      </c>
      <c r="EN1550" t="b">
        <v>0</v>
      </c>
    </row>
    <row r="1551" spans="1:144" ht="15.75">
      <c r="A1551"/>
      <c r="B1551" t="s">
        <v>1564</v>
      </c>
      <c r="C1551" t="s">
        <v>4682</v>
      </c>
      <c r="D1551" t="s">
        <v>4453</v>
      </c>
      <c r="E1551" t="s">
        <v>4454</v>
      </c>
      <c r="F1551"/>
      <c r="G1551" t="s">
        <v>4453</v>
      </c>
      <c r="H1551" t="s">
        <v>4453</v>
      </c>
      <c r="I1551" t="s">
        <v>1244</v>
      </c>
      <c r="J1551"/>
      <c r="K1551"/>
      <c r="L1551" t="s">
        <v>1743</v>
      </c>
      <c r="M1551" t="s">
        <v>902</v>
      </c>
      <c r="N1551"/>
      <c r="O1551" t="s">
        <v>4735</v>
      </c>
      <c r="P1551" t="s">
        <v>1564</v>
      </c>
      <c r="Q1551" t="s">
        <v>4364</v>
      </c>
      <c r="R1551" t="s">
        <v>4365</v>
      </c>
      <c r="S1551"/>
      <c r="T1551"/>
      <c r="U1551" t="s">
        <v>13749</v>
      </c>
      <c r="V1551"/>
      <c r="W1551"/>
      <c r="X1551"/>
      <c r="Y1551"/>
      <c r="Z1551"/>
      <c r="AA1551"/>
      <c r="AB1551"/>
      <c r="AC1551"/>
      <c r="AD1551"/>
      <c r="AE1551"/>
      <c r="AF1551"/>
      <c r="AG1551"/>
      <c r="AH1551"/>
      <c r="AI1551"/>
      <c r="AJ1551"/>
      <c r="AK1551"/>
      <c r="AL1551"/>
      <c r="AM1551"/>
      <c r="AN1551"/>
      <c r="AO1551" s="108" t="s">
        <v>43</v>
      </c>
      <c r="AP1551" t="s">
        <v>2869</v>
      </c>
      <c r="AQ1551">
        <v>56</v>
      </c>
      <c r="AR1551" t="e">
        <v>#N/A</v>
      </c>
      <c r="AS1551" t="s">
        <v>4682</v>
      </c>
      <c r="AT1551" t="e">
        <v>#N/A</v>
      </c>
      <c r="AU1551" t="s">
        <v>4454</v>
      </c>
      <c r="AV1551" t="s">
        <v>10455</v>
      </c>
      <c r="AW1551" t="s">
        <v>1744</v>
      </c>
      <c r="AX1551" t="s">
        <v>1740</v>
      </c>
      <c r="AY1551" t="s">
        <v>10456</v>
      </c>
      <c r="AZ1551" t="s">
        <v>4364</v>
      </c>
      <c r="BA1551" t="s">
        <v>10457</v>
      </c>
      <c r="BB1551" t="s">
        <v>1244</v>
      </c>
      <c r="BC1551" t="s">
        <v>1743</v>
      </c>
      <c r="BD1551" t="s">
        <v>10458</v>
      </c>
      <c r="BE1551" t="s">
        <v>4453</v>
      </c>
      <c r="BF1551">
        <v>1551</v>
      </c>
      <c r="BG1551">
        <v>0</v>
      </c>
      <c r="BH1551">
        <v>0</v>
      </c>
      <c r="BI1551" t="s">
        <v>1547</v>
      </c>
      <c r="BJ1551">
        <v>0</v>
      </c>
      <c r="BK1551">
        <v>0</v>
      </c>
      <c r="BL1551">
        <v>0</v>
      </c>
      <c r="BM1551" t="s">
        <v>1547</v>
      </c>
      <c r="BN1551" t="s">
        <v>1547</v>
      </c>
      <c r="BO1551" t="s">
        <v>1547</v>
      </c>
      <c r="BP1551" t="s" cm="1">
        <v>1547</v>
      </c>
      <c r="BQ1551" t="s">
        <v>1547</v>
      </c>
      <c r="BR1551" t="s">
        <v>11956</v>
      </c>
      <c r="BS1551">
        <v>116</v>
      </c>
      <c r="BT1551" t="s">
        <v>8161</v>
      </c>
      <c r="BU1551" t="s">
        <v>16513</v>
      </c>
      <c r="BV1551" t="s">
        <v>4453</v>
      </c>
      <c r="BW1551" t="s">
        <v>10455</v>
      </c>
      <c r="BX1551" t="s">
        <v>10456</v>
      </c>
      <c r="BY1551" t="s">
        <v>1744</v>
      </c>
      <c r="BZ1551" t="s">
        <v>1547</v>
      </c>
      <c r="CA1551" t="s">
        <v>1744</v>
      </c>
      <c r="CB1551" t="s">
        <v>902</v>
      </c>
      <c r="CC1551"/>
      <c r="CD1551" t="s">
        <v>998</v>
      </c>
      <c r="CE1551" t="s">
        <v>1244</v>
      </c>
      <c r="CF1551" t="s">
        <v>4454</v>
      </c>
      <c r="CG1551" t="s">
        <v>10455</v>
      </c>
      <c r="CH1551" t="s">
        <v>1244</v>
      </c>
      <c r="CI1551" t="s">
        <v>1547</v>
      </c>
      <c r="CJ1551" t="s">
        <v>4365</v>
      </c>
      <c r="CK1551" t="s">
        <v>1564</v>
      </c>
      <c r="CL1551"/>
      <c r="CM1551"/>
      <c r="CN1551" t="s">
        <v>13749</v>
      </c>
      <c r="CO1551" t="s">
        <v>1547</v>
      </c>
      <c r="CP1551" t="s">
        <v>13749</v>
      </c>
      <c r="CQ1551" t="s">
        <v>1547</v>
      </c>
      <c r="CR1551" t="s">
        <v>1547</v>
      </c>
      <c r="CS1551">
        <v>9</v>
      </c>
      <c r="CT1551" t="s">
        <v>11956</v>
      </c>
      <c r="CU1551" t="s">
        <v>11956</v>
      </c>
      <c r="CV1551" t="s">
        <v>11956</v>
      </c>
      <c r="CW1551" t="s">
        <v>1547</v>
      </c>
      <c r="CX1551" t="s">
        <v>1547</v>
      </c>
      <c r="CY1551">
        <v>1549</v>
      </c>
      <c r="CZ1551" t="s">
        <v>11855</v>
      </c>
      <c r="DA1551" t="s">
        <v>1547</v>
      </c>
      <c r="DB1551" t="s">
        <v>1881</v>
      </c>
      <c r="DC1551" t="s">
        <v>1882</v>
      </c>
      <c r="DD1551" t="s">
        <v>4454</v>
      </c>
      <c r="DE1551" t="s">
        <v>4364</v>
      </c>
      <c r="DF1551" t="s">
        <v>4453</v>
      </c>
      <c r="DG1551" t="s">
        <v>1547</v>
      </c>
      <c r="DH1551" t="s">
        <v>1547</v>
      </c>
      <c r="DI1551" t="s">
        <v>1892</v>
      </c>
      <c r="DJ1551" t="e">
        <v>#N/A</v>
      </c>
      <c r="DK1551"/>
      <c r="DL1551" t="s">
        <v>1892</v>
      </c>
      <c r="DM1551">
        <v>9</v>
      </c>
      <c r="DN1551" t="s">
        <v>1883</v>
      </c>
      <c r="DO1551" t="s">
        <v>1564</v>
      </c>
      <c r="DP1551" t="b">
        <v>1</v>
      </c>
      <c r="DQ1551" t="b">
        <v>0</v>
      </c>
      <c r="DR1551" t="b">
        <v>1</v>
      </c>
      <c r="DS1551" t="b">
        <v>0</v>
      </c>
      <c r="DT1551" t="b">
        <v>0</v>
      </c>
      <c r="DU1551" t="b">
        <v>0</v>
      </c>
      <c r="DV1551" t="b">
        <v>1</v>
      </c>
      <c r="DW1551">
        <v>0</v>
      </c>
      <c r="DX1551" t="b">
        <v>0</v>
      </c>
      <c r="DY1551" t="b">
        <v>0</v>
      </c>
      <c r="DZ1551" t="b">
        <v>1</v>
      </c>
      <c r="EA1551" t="b">
        <v>0</v>
      </c>
      <c r="EB1551" t="b">
        <v>0</v>
      </c>
      <c r="EC1551" t="b">
        <v>0</v>
      </c>
      <c r="ED1551" t="b">
        <v>0</v>
      </c>
      <c r="EE1551" t="b">
        <v>0</v>
      </c>
      <c r="EF1551" t="b">
        <v>0</v>
      </c>
      <c r="EG1551" t="b" cm="1">
        <v>0</v>
      </c>
      <c r="EH1551" t="b">
        <v>0</v>
      </c>
      <c r="EI1551" t="b">
        <v>0</v>
      </c>
      <c r="EJ1551" t="b">
        <v>1</v>
      </c>
      <c r="EK1551" t="s">
        <v>11989</v>
      </c>
      <c r="EL1551">
        <v>0</v>
      </c>
      <c r="EM1551">
        <v>33</v>
      </c>
      <c r="EN1551" t="b">
        <v>0</v>
      </c>
    </row>
    <row r="1552" spans="1:144" ht="15.75">
      <c r="A1552"/>
      <c r="B1552" t="s">
        <v>1564</v>
      </c>
      <c r="C1552" t="s">
        <v>4682</v>
      </c>
      <c r="D1552" t="s">
        <v>13652</v>
      </c>
      <c r="E1552" t="s">
        <v>13653</v>
      </c>
      <c r="F1552"/>
      <c r="G1552" t="s">
        <v>4426</v>
      </c>
      <c r="H1552" t="s">
        <v>4427</v>
      </c>
      <c r="I1552" t="s">
        <v>2799</v>
      </c>
      <c r="J1552"/>
      <c r="K1552"/>
      <c r="L1552" t="s">
        <v>1743</v>
      </c>
      <c r="M1552" t="s">
        <v>1784</v>
      </c>
      <c r="N1552" t="s">
        <v>4736</v>
      </c>
      <c r="O1552" t="s">
        <v>4735</v>
      </c>
      <c r="P1552" t="s">
        <v>1564</v>
      </c>
      <c r="Q1552" t="s">
        <v>4364</v>
      </c>
      <c r="R1552" t="s">
        <v>4365</v>
      </c>
      <c r="S1552" t="s">
        <v>13750</v>
      </c>
      <c r="T1552"/>
      <c r="U1552" t="s">
        <v>13749</v>
      </c>
      <c r="V1552" t="s">
        <v>13655</v>
      </c>
      <c r="W1552"/>
      <c r="X1552"/>
      <c r="Y1552"/>
      <c r="Z1552"/>
      <c r="AA1552"/>
      <c r="AB1552"/>
      <c r="AC1552"/>
      <c r="AD1552"/>
      <c r="AE1552"/>
      <c r="AF1552"/>
      <c r="AG1552"/>
      <c r="AH1552"/>
      <c r="AI1552"/>
      <c r="AJ1552"/>
      <c r="AK1552"/>
      <c r="AL1552"/>
      <c r="AM1552"/>
      <c r="AN1552"/>
      <c r="AO1552" s="108" t="s">
        <v>43</v>
      </c>
      <c r="AP1552" t="s">
        <v>2869</v>
      </c>
      <c r="AQ1552">
        <v>57</v>
      </c>
      <c r="AR1552" t="e">
        <v>#N/A</v>
      </c>
      <c r="AS1552" t="s">
        <v>4682</v>
      </c>
      <c r="AT1552" t="e">
        <v>#N/A</v>
      </c>
      <c r="AU1552" t="s">
        <v>13653</v>
      </c>
      <c r="AV1552" t="s">
        <v>14258</v>
      </c>
      <c r="AW1552" t="s">
        <v>1744</v>
      </c>
      <c r="AX1552" t="s">
        <v>1740</v>
      </c>
      <c r="AY1552" t="s">
        <v>10367</v>
      </c>
      <c r="AZ1552" t="s">
        <v>4364</v>
      </c>
      <c r="BA1552" t="s">
        <v>14260</v>
      </c>
      <c r="BB1552" t="s">
        <v>2799</v>
      </c>
      <c r="BC1552" t="s">
        <v>1743</v>
      </c>
      <c r="BD1552" t="s">
        <v>14821</v>
      </c>
      <c r="BE1552" t="s">
        <v>4453</v>
      </c>
      <c r="BF1552">
        <v>1173</v>
      </c>
      <c r="BG1552">
        <v>1551</v>
      </c>
      <c r="BH1552">
        <v>0</v>
      </c>
      <c r="BI1552" t="s">
        <v>1547</v>
      </c>
      <c r="BJ1552">
        <v>0</v>
      </c>
      <c r="BK1552">
        <v>0</v>
      </c>
      <c r="BL1552">
        <v>1173</v>
      </c>
      <c r="BM1552" t="s">
        <v>14263</v>
      </c>
      <c r="BN1552" t="s">
        <v>4454</v>
      </c>
      <c r="BO1552" t="s">
        <v>10455</v>
      </c>
      <c r="BP1552" t="e" cm="1">
        <v>#N/A</v>
      </c>
      <c r="BQ1552" t="s">
        <v>1547</v>
      </c>
      <c r="BR1552" t="s">
        <v>11956</v>
      </c>
      <c r="BS1552">
        <v>117</v>
      </c>
      <c r="BT1552" t="s">
        <v>8166</v>
      </c>
      <c r="BU1552" t="s">
        <v>16514</v>
      </c>
      <c r="BV1552" t="s">
        <v>13652</v>
      </c>
      <c r="BW1552" t="s">
        <v>14258</v>
      </c>
      <c r="BX1552" t="s">
        <v>10368</v>
      </c>
      <c r="BY1552" t="s">
        <v>11958</v>
      </c>
      <c r="BZ1552" t="s">
        <v>1547</v>
      </c>
      <c r="CA1552" t="s">
        <v>1744</v>
      </c>
      <c r="CB1552" t="s">
        <v>1784</v>
      </c>
      <c r="CC1552"/>
      <c r="CD1552" t="s">
        <v>998</v>
      </c>
      <c r="CE1552" t="s">
        <v>2799</v>
      </c>
      <c r="CF1552" t="s">
        <v>14856</v>
      </c>
      <c r="CG1552" t="s">
        <v>14857</v>
      </c>
      <c r="CH1552" t="s">
        <v>2799</v>
      </c>
      <c r="CI1552" t="s">
        <v>1547</v>
      </c>
      <c r="CJ1552" t="s">
        <v>4365</v>
      </c>
      <c r="CK1552" t="s">
        <v>1564</v>
      </c>
      <c r="CL1552"/>
      <c r="CM1552"/>
      <c r="CN1552" t="s">
        <v>13749</v>
      </c>
      <c r="CO1552" t="s">
        <v>13655</v>
      </c>
      <c r="CP1552" t="s">
        <v>13749</v>
      </c>
      <c r="CQ1552" t="s">
        <v>13655</v>
      </c>
      <c r="CR1552" t="s">
        <v>1547</v>
      </c>
      <c r="CS1552">
        <v>9</v>
      </c>
      <c r="CT1552" t="s">
        <v>11956</v>
      </c>
      <c r="CU1552" t="s">
        <v>11956</v>
      </c>
      <c r="CV1552" t="s">
        <v>11956</v>
      </c>
      <c r="CW1552" t="s">
        <v>1547</v>
      </c>
      <c r="CX1552" t="s">
        <v>1547</v>
      </c>
      <c r="CY1552">
        <v>1550</v>
      </c>
      <c r="CZ1552" t="s">
        <v>11856</v>
      </c>
      <c r="DA1552" t="s">
        <v>1547</v>
      </c>
      <c r="DB1552" t="s">
        <v>1881</v>
      </c>
      <c r="DC1552" t="s">
        <v>1882</v>
      </c>
      <c r="DD1552" t="s">
        <v>13653</v>
      </c>
      <c r="DE1552" t="s">
        <v>4364</v>
      </c>
      <c r="DF1552" t="s">
        <v>4426</v>
      </c>
      <c r="DG1552" t="s">
        <v>1547</v>
      </c>
      <c r="DH1552" t="s">
        <v>1547</v>
      </c>
      <c r="DI1552" t="s">
        <v>1892</v>
      </c>
      <c r="DJ1552" t="e">
        <v>#N/A</v>
      </c>
      <c r="DK1552"/>
      <c r="DL1552" t="s">
        <v>14433</v>
      </c>
      <c r="DM1552">
        <v>9</v>
      </c>
      <c r="DN1552" t="s">
        <v>1883</v>
      </c>
      <c r="DO1552" t="s">
        <v>1564</v>
      </c>
      <c r="DP1552" t="b">
        <v>1</v>
      </c>
      <c r="DQ1552" t="b">
        <v>0</v>
      </c>
      <c r="DR1552" t="b">
        <v>0</v>
      </c>
      <c r="DS1552" t="b">
        <v>0</v>
      </c>
      <c r="DT1552" t="b">
        <v>1</v>
      </c>
      <c r="DU1552" t="b">
        <v>0</v>
      </c>
      <c r="DV1552" t="b">
        <v>0</v>
      </c>
      <c r="DW1552">
        <v>0</v>
      </c>
      <c r="DX1552" t="b">
        <v>0</v>
      </c>
      <c r="DY1552" t="b">
        <v>0</v>
      </c>
      <c r="DZ1552" t="b">
        <v>0</v>
      </c>
      <c r="EA1552" t="b">
        <v>0</v>
      </c>
      <c r="EB1552" t="b">
        <v>0</v>
      </c>
      <c r="EC1552" t="b">
        <v>0</v>
      </c>
      <c r="ED1552" t="b">
        <v>0</v>
      </c>
      <c r="EE1552" t="b">
        <v>0</v>
      </c>
      <c r="EF1552" t="b">
        <v>0</v>
      </c>
      <c r="EG1552" t="b" cm="1">
        <v>0</v>
      </c>
      <c r="EH1552" t="b">
        <v>0</v>
      </c>
      <c r="EI1552" t="b">
        <v>0</v>
      </c>
      <c r="EJ1552" t="b">
        <v>0</v>
      </c>
      <c r="EK1552" t="s">
        <v>1547</v>
      </c>
      <c r="EL1552">
        <v>0</v>
      </c>
      <c r="EM1552">
        <v>19</v>
      </c>
      <c r="EN1552" t="b">
        <v>0</v>
      </c>
    </row>
    <row r="1553" spans="1:144" ht="15.75">
      <c r="A1553"/>
      <c r="B1553" t="s">
        <v>1564</v>
      </c>
      <c r="C1553" t="s">
        <v>4682</v>
      </c>
      <c r="D1553" t="s">
        <v>1249</v>
      </c>
      <c r="E1553" t="s">
        <v>1248</v>
      </c>
      <c r="F1553"/>
      <c r="G1553" t="s">
        <v>1249</v>
      </c>
      <c r="H1553" t="s">
        <v>4428</v>
      </c>
      <c r="I1553" t="s">
        <v>2799</v>
      </c>
      <c r="J1553"/>
      <c r="K1553"/>
      <c r="L1553" t="s">
        <v>1743</v>
      </c>
      <c r="M1553" t="s">
        <v>1754</v>
      </c>
      <c r="N1553" t="s">
        <v>4369</v>
      </c>
      <c r="O1553" t="s">
        <v>4735</v>
      </c>
      <c r="P1553" t="s">
        <v>1564</v>
      </c>
      <c r="Q1553" t="s">
        <v>4364</v>
      </c>
      <c r="R1553" t="s">
        <v>4365</v>
      </c>
      <c r="S1553"/>
      <c r="T1553"/>
      <c r="U1553" t="s">
        <v>13749</v>
      </c>
      <c r="V1553" t="s">
        <v>13126</v>
      </c>
      <c r="W1553"/>
      <c r="X1553"/>
      <c r="Y1553"/>
      <c r="Z1553"/>
      <c r="AA1553"/>
      <c r="AB1553"/>
      <c r="AC1553"/>
      <c r="AD1553"/>
      <c r="AE1553"/>
      <c r="AF1553"/>
      <c r="AG1553"/>
      <c r="AH1553"/>
      <c r="AI1553"/>
      <c r="AJ1553"/>
      <c r="AK1553"/>
      <c r="AL1553"/>
      <c r="AM1553"/>
      <c r="AN1553"/>
      <c r="AO1553" s="108" t="s">
        <v>43</v>
      </c>
      <c r="AP1553" t="s">
        <v>2869</v>
      </c>
      <c r="AQ1553">
        <v>58</v>
      </c>
      <c r="AR1553" t="e">
        <v>#N/A</v>
      </c>
      <c r="AS1553" t="s">
        <v>4682</v>
      </c>
      <c r="AT1553" t="e">
        <v>#N/A</v>
      </c>
      <c r="AU1553" t="s">
        <v>1248</v>
      </c>
      <c r="AV1553" t="s">
        <v>1751</v>
      </c>
      <c r="AW1553" t="s">
        <v>1744</v>
      </c>
      <c r="AX1553" t="s">
        <v>1740</v>
      </c>
      <c r="AY1553" t="s">
        <v>1752</v>
      </c>
      <c r="AZ1553" t="s">
        <v>4364</v>
      </c>
      <c r="BA1553" t="s">
        <v>1896</v>
      </c>
      <c r="BB1553" t="s">
        <v>2799</v>
      </c>
      <c r="BC1553" t="s">
        <v>1743</v>
      </c>
      <c r="BD1553" t="s">
        <v>5682</v>
      </c>
      <c r="BE1553" t="s">
        <v>4453</v>
      </c>
      <c r="BF1553">
        <v>4</v>
      </c>
      <c r="BG1553">
        <v>1551</v>
      </c>
      <c r="BH1553">
        <v>0</v>
      </c>
      <c r="BI1553" t="s">
        <v>1547</v>
      </c>
      <c r="BJ1553">
        <v>0</v>
      </c>
      <c r="BK1553">
        <v>0</v>
      </c>
      <c r="BL1553">
        <v>4</v>
      </c>
      <c r="BM1553" t="s">
        <v>1750</v>
      </c>
      <c r="BN1553" t="s">
        <v>4454</v>
      </c>
      <c r="BO1553" t="s">
        <v>10455</v>
      </c>
      <c r="BP1553" t="e" cm="1">
        <v>#N/A</v>
      </c>
      <c r="BQ1553" t="s">
        <v>1547</v>
      </c>
      <c r="BR1553" t="s">
        <v>11956</v>
      </c>
      <c r="BS1553">
        <v>118</v>
      </c>
      <c r="BT1553" t="s">
        <v>8173</v>
      </c>
      <c r="BU1553" t="s">
        <v>16515</v>
      </c>
      <c r="BV1553" t="s">
        <v>1249</v>
      </c>
      <c r="BW1553" t="s">
        <v>1751</v>
      </c>
      <c r="BX1553" t="s">
        <v>10370</v>
      </c>
      <c r="BY1553" t="s">
        <v>10117</v>
      </c>
      <c r="BZ1553" t="s">
        <v>1547</v>
      </c>
      <c r="CA1553" t="s">
        <v>1744</v>
      </c>
      <c r="CB1553" t="s">
        <v>1754</v>
      </c>
      <c r="CC1553"/>
      <c r="CD1553" t="s">
        <v>998</v>
      </c>
      <c r="CE1553" t="s">
        <v>2799</v>
      </c>
      <c r="CF1553" t="s">
        <v>12088</v>
      </c>
      <c r="CG1553" t="s">
        <v>12089</v>
      </c>
      <c r="CH1553" t="s">
        <v>2799</v>
      </c>
      <c r="CI1553" t="s">
        <v>1547</v>
      </c>
      <c r="CJ1553" t="s">
        <v>4365</v>
      </c>
      <c r="CK1553" t="s">
        <v>1564</v>
      </c>
      <c r="CL1553"/>
      <c r="CM1553"/>
      <c r="CN1553" t="s">
        <v>13749</v>
      </c>
      <c r="CO1553" t="s">
        <v>13126</v>
      </c>
      <c r="CP1553" t="s">
        <v>13749</v>
      </c>
      <c r="CQ1553" t="s">
        <v>13126</v>
      </c>
      <c r="CR1553" t="s">
        <v>1547</v>
      </c>
      <c r="CS1553">
        <v>9</v>
      </c>
      <c r="CT1553" t="s">
        <v>11956</v>
      </c>
      <c r="CU1553" t="s">
        <v>11956</v>
      </c>
      <c r="CV1553" t="s">
        <v>1547</v>
      </c>
      <c r="CW1553" t="s">
        <v>1547</v>
      </c>
      <c r="CX1553" t="s">
        <v>1547</v>
      </c>
      <c r="CY1553">
        <v>1551</v>
      </c>
      <c r="CZ1553" t="s">
        <v>11857</v>
      </c>
      <c r="DA1553" t="s">
        <v>1547</v>
      </c>
      <c r="DB1553" t="s">
        <v>1881</v>
      </c>
      <c r="DC1553" t="s">
        <v>1882</v>
      </c>
      <c r="DD1553" t="s">
        <v>1248</v>
      </c>
      <c r="DE1553" t="s">
        <v>4364</v>
      </c>
      <c r="DF1553" t="s">
        <v>1249</v>
      </c>
      <c r="DG1553" t="s">
        <v>1547</v>
      </c>
      <c r="DH1553" t="s">
        <v>1547</v>
      </c>
      <c r="DI1553" t="s">
        <v>1892</v>
      </c>
      <c r="DJ1553" t="e">
        <v>#N/A</v>
      </c>
      <c r="DK1553"/>
      <c r="DL1553" t="s">
        <v>1892</v>
      </c>
      <c r="DM1553">
        <v>9</v>
      </c>
      <c r="DN1553" t="s">
        <v>1883</v>
      </c>
      <c r="DO1553" t="s">
        <v>1564</v>
      </c>
      <c r="DP1553" t="b">
        <v>1</v>
      </c>
      <c r="DQ1553" t="b">
        <v>0</v>
      </c>
      <c r="DR1553" t="b">
        <v>0</v>
      </c>
      <c r="DS1553" t="b">
        <v>0</v>
      </c>
      <c r="DT1553" t="b">
        <v>0</v>
      </c>
      <c r="DU1553" t="b">
        <v>0</v>
      </c>
      <c r="DV1553" t="b">
        <v>0</v>
      </c>
      <c r="DW1553">
        <v>0</v>
      </c>
      <c r="DX1553" t="b">
        <v>0</v>
      </c>
      <c r="DY1553" t="b">
        <v>0</v>
      </c>
      <c r="DZ1553" t="b">
        <v>0</v>
      </c>
      <c r="EA1553" t="b">
        <v>0</v>
      </c>
      <c r="EB1553" t="b">
        <v>0</v>
      </c>
      <c r="EC1553" t="b">
        <v>0</v>
      </c>
      <c r="ED1553" t="b">
        <v>0</v>
      </c>
      <c r="EE1553" t="b">
        <v>0</v>
      </c>
      <c r="EF1553" t="b">
        <v>0</v>
      </c>
      <c r="EG1553" t="b" cm="1">
        <v>0</v>
      </c>
      <c r="EH1553" t="b">
        <v>0</v>
      </c>
      <c r="EI1553" t="b">
        <v>0</v>
      </c>
      <c r="EJ1553" t="b">
        <v>0</v>
      </c>
      <c r="EK1553" t="s">
        <v>1547</v>
      </c>
      <c r="EL1553">
        <v>0</v>
      </c>
      <c r="EM1553">
        <v>7</v>
      </c>
      <c r="EN1553" t="b">
        <v>0</v>
      </c>
    </row>
    <row r="1554" spans="1:144" ht="15.75">
      <c r="A1554"/>
      <c r="B1554" t="s">
        <v>1564</v>
      </c>
      <c r="C1554" t="s">
        <v>4682</v>
      </c>
      <c r="D1554" t="s">
        <v>1254</v>
      </c>
      <c r="E1554" t="s">
        <v>1253</v>
      </c>
      <c r="F1554"/>
      <c r="G1554" t="s">
        <v>1254</v>
      </c>
      <c r="H1554" t="s">
        <v>1946</v>
      </c>
      <c r="I1554" t="s">
        <v>2799</v>
      </c>
      <c r="J1554"/>
      <c r="K1554"/>
      <c r="L1554" t="s">
        <v>1743</v>
      </c>
      <c r="M1554" t="s">
        <v>1754</v>
      </c>
      <c r="N1554" t="s">
        <v>1946</v>
      </c>
      <c r="O1554" t="s">
        <v>4735</v>
      </c>
      <c r="P1554" t="s">
        <v>1564</v>
      </c>
      <c r="Q1554" t="s">
        <v>4364</v>
      </c>
      <c r="R1554" t="s">
        <v>4365</v>
      </c>
      <c r="S1554"/>
      <c r="T1554"/>
      <c r="U1554" t="s">
        <v>13749</v>
      </c>
      <c r="V1554" t="s">
        <v>4373</v>
      </c>
      <c r="W1554"/>
      <c r="X1554"/>
      <c r="Y1554"/>
      <c r="Z1554"/>
      <c r="AA1554"/>
      <c r="AB1554"/>
      <c r="AC1554"/>
      <c r="AD1554"/>
      <c r="AE1554"/>
      <c r="AF1554"/>
      <c r="AG1554"/>
      <c r="AH1554"/>
      <c r="AI1554"/>
      <c r="AJ1554"/>
      <c r="AK1554"/>
      <c r="AL1554"/>
      <c r="AM1554"/>
      <c r="AN1554"/>
      <c r="AO1554" s="108" t="s">
        <v>43</v>
      </c>
      <c r="AP1554" t="s">
        <v>2869</v>
      </c>
      <c r="AQ1554">
        <v>59</v>
      </c>
      <c r="AR1554" t="e">
        <v>#N/A</v>
      </c>
      <c r="AS1554" t="s">
        <v>4682</v>
      </c>
      <c r="AT1554" t="e">
        <v>#N/A</v>
      </c>
      <c r="AU1554" t="s">
        <v>1253</v>
      </c>
      <c r="AV1554" t="s">
        <v>1766</v>
      </c>
      <c r="AW1554" t="s">
        <v>1744</v>
      </c>
      <c r="AX1554" t="s">
        <v>1740</v>
      </c>
      <c r="AY1554" t="s">
        <v>1793</v>
      </c>
      <c r="AZ1554" t="s">
        <v>4364</v>
      </c>
      <c r="BA1554" t="s">
        <v>1913</v>
      </c>
      <c r="BB1554" t="s">
        <v>2799</v>
      </c>
      <c r="BC1554" t="s">
        <v>1743</v>
      </c>
      <c r="BD1554" t="s">
        <v>7254</v>
      </c>
      <c r="BE1554" t="s">
        <v>4453</v>
      </c>
      <c r="BF1554">
        <v>343</v>
      </c>
      <c r="BG1554">
        <v>1551</v>
      </c>
      <c r="BH1554">
        <v>0</v>
      </c>
      <c r="BI1554" t="s">
        <v>1547</v>
      </c>
      <c r="BJ1554">
        <v>0</v>
      </c>
      <c r="BK1554">
        <v>0</v>
      </c>
      <c r="BL1554">
        <v>515</v>
      </c>
      <c r="BM1554" t="s">
        <v>1770</v>
      </c>
      <c r="BN1554" t="s">
        <v>4454</v>
      </c>
      <c r="BO1554" t="s">
        <v>10455</v>
      </c>
      <c r="BP1554" t="e" cm="1">
        <v>#N/A</v>
      </c>
      <c r="BQ1554" t="s">
        <v>1547</v>
      </c>
      <c r="BR1554" t="s">
        <v>11956</v>
      </c>
      <c r="BS1554">
        <v>119</v>
      </c>
      <c r="BT1554" t="s">
        <v>8175</v>
      </c>
      <c r="BU1554" t="s">
        <v>16516</v>
      </c>
      <c r="BV1554" t="s">
        <v>1254</v>
      </c>
      <c r="BW1554" t="s">
        <v>1766</v>
      </c>
      <c r="BX1554" t="s">
        <v>1794</v>
      </c>
      <c r="BY1554" t="s">
        <v>1794</v>
      </c>
      <c r="BZ1554" t="s">
        <v>1547</v>
      </c>
      <c r="CA1554" t="s">
        <v>1744</v>
      </c>
      <c r="CB1554" t="s">
        <v>1754</v>
      </c>
      <c r="CC1554"/>
      <c r="CD1554" t="s">
        <v>998</v>
      </c>
      <c r="CE1554" t="s">
        <v>2799</v>
      </c>
      <c r="CF1554" t="s">
        <v>10462</v>
      </c>
      <c r="CG1554" t="s">
        <v>10463</v>
      </c>
      <c r="CH1554" t="s">
        <v>2799</v>
      </c>
      <c r="CI1554" t="s">
        <v>1547</v>
      </c>
      <c r="CJ1554" t="s">
        <v>4365</v>
      </c>
      <c r="CK1554" t="s">
        <v>1564</v>
      </c>
      <c r="CL1554"/>
      <c r="CM1554"/>
      <c r="CN1554" t="s">
        <v>13749</v>
      </c>
      <c r="CO1554" t="s">
        <v>4373</v>
      </c>
      <c r="CP1554" t="s">
        <v>13749</v>
      </c>
      <c r="CQ1554" t="s">
        <v>4373</v>
      </c>
      <c r="CR1554" t="s">
        <v>1547</v>
      </c>
      <c r="CS1554">
        <v>9</v>
      </c>
      <c r="CT1554" t="s">
        <v>11956</v>
      </c>
      <c r="CU1554" t="s">
        <v>11956</v>
      </c>
      <c r="CV1554" t="s">
        <v>1547</v>
      </c>
      <c r="CW1554" t="s">
        <v>1547</v>
      </c>
      <c r="CX1554" t="s">
        <v>1547</v>
      </c>
      <c r="CY1554">
        <v>1552</v>
      </c>
      <c r="CZ1554" t="s">
        <v>11858</v>
      </c>
      <c r="DA1554" t="s">
        <v>1547</v>
      </c>
      <c r="DB1554" t="s">
        <v>1881</v>
      </c>
      <c r="DC1554" t="s">
        <v>1882</v>
      </c>
      <c r="DD1554" t="s">
        <v>1253</v>
      </c>
      <c r="DE1554" t="s">
        <v>4364</v>
      </c>
      <c r="DF1554" t="s">
        <v>1254</v>
      </c>
      <c r="DG1554" t="s">
        <v>1547</v>
      </c>
      <c r="DH1554" t="s">
        <v>1547</v>
      </c>
      <c r="DI1554" t="s">
        <v>1892</v>
      </c>
      <c r="DJ1554" t="e">
        <v>#N/A</v>
      </c>
      <c r="DK1554"/>
      <c r="DL1554" t="s">
        <v>1892</v>
      </c>
      <c r="DM1554">
        <v>9</v>
      </c>
      <c r="DN1554" t="s">
        <v>1883</v>
      </c>
      <c r="DO1554" t="s">
        <v>1564</v>
      </c>
      <c r="DP1554" t="b">
        <v>1</v>
      </c>
      <c r="DQ1554" t="b">
        <v>0</v>
      </c>
      <c r="DR1554" t="b">
        <v>0</v>
      </c>
      <c r="DS1554" t="b">
        <v>0</v>
      </c>
      <c r="DT1554" t="b">
        <v>0</v>
      </c>
      <c r="DU1554" t="b">
        <v>0</v>
      </c>
      <c r="DV1554" t="b">
        <v>0</v>
      </c>
      <c r="DW1554">
        <v>0</v>
      </c>
      <c r="DX1554" t="b">
        <v>0</v>
      </c>
      <c r="DY1554" t="b">
        <v>0</v>
      </c>
      <c r="DZ1554" t="b">
        <v>0</v>
      </c>
      <c r="EA1554" t="b">
        <v>0</v>
      </c>
      <c r="EB1554" t="b">
        <v>0</v>
      </c>
      <c r="EC1554" t="b">
        <v>1</v>
      </c>
      <c r="ED1554" t="b">
        <v>0</v>
      </c>
      <c r="EE1554" t="b">
        <v>0</v>
      </c>
      <c r="EF1554" t="b">
        <v>0</v>
      </c>
      <c r="EG1554" t="b" cm="1">
        <v>0</v>
      </c>
      <c r="EH1554" t="b">
        <v>0</v>
      </c>
      <c r="EI1554" t="b">
        <v>0</v>
      </c>
      <c r="EJ1554" t="b">
        <v>1</v>
      </c>
      <c r="EK1554" t="s">
        <v>5327</v>
      </c>
      <c r="EL1554">
        <v>0</v>
      </c>
      <c r="EM1554">
        <v>7</v>
      </c>
      <c r="EN1554" t="b">
        <v>0</v>
      </c>
    </row>
    <row r="1555" spans="1:144" ht="15.75">
      <c r="A1555"/>
      <c r="B1555" t="s">
        <v>1564</v>
      </c>
      <c r="C1555" t="s">
        <v>4682</v>
      </c>
      <c r="D1555" t="s">
        <v>3605</v>
      </c>
      <c r="E1555" t="s">
        <v>3606</v>
      </c>
      <c r="F1555" t="s">
        <v>4376</v>
      </c>
      <c r="G1555" t="s">
        <v>3605</v>
      </c>
      <c r="H1555" t="s">
        <v>3605</v>
      </c>
      <c r="I1555" t="s">
        <v>2799</v>
      </c>
      <c r="J1555"/>
      <c r="K1555"/>
      <c r="L1555" t="s">
        <v>1743</v>
      </c>
      <c r="M1555" t="s">
        <v>1754</v>
      </c>
      <c r="N1555" t="s">
        <v>4377</v>
      </c>
      <c r="O1555" t="s">
        <v>4735</v>
      </c>
      <c r="P1555" t="s">
        <v>1564</v>
      </c>
      <c r="Q1555" t="s">
        <v>4364</v>
      </c>
      <c r="R1555" t="s">
        <v>4365</v>
      </c>
      <c r="S1555"/>
      <c r="T1555"/>
      <c r="U1555" t="s">
        <v>13749</v>
      </c>
      <c r="V1555" t="s">
        <v>13400</v>
      </c>
      <c r="W1555"/>
      <c r="X1555"/>
      <c r="Y1555"/>
      <c r="Z1555"/>
      <c r="AA1555"/>
      <c r="AB1555"/>
      <c r="AC1555"/>
      <c r="AD1555"/>
      <c r="AE1555"/>
      <c r="AF1555"/>
      <c r="AG1555"/>
      <c r="AH1555"/>
      <c r="AI1555"/>
      <c r="AJ1555"/>
      <c r="AK1555"/>
      <c r="AL1555"/>
      <c r="AM1555"/>
      <c r="AN1555"/>
      <c r="AO1555" s="108" t="s">
        <v>43</v>
      </c>
      <c r="AP1555" t="s">
        <v>2869</v>
      </c>
      <c r="AQ1555">
        <v>60</v>
      </c>
      <c r="AR1555" t="e">
        <v>#N/A</v>
      </c>
      <c r="AS1555" t="s">
        <v>4682</v>
      </c>
      <c r="AT1555" t="e">
        <v>#N/A</v>
      </c>
      <c r="AU1555" t="s">
        <v>3606</v>
      </c>
      <c r="AV1555" t="s">
        <v>7326</v>
      </c>
      <c r="AW1555" t="s">
        <v>10133</v>
      </c>
      <c r="AX1555" t="s">
        <v>1740</v>
      </c>
      <c r="AY1555" t="s">
        <v>7796</v>
      </c>
      <c r="AZ1555" t="s">
        <v>4364</v>
      </c>
      <c r="BA1555" t="s">
        <v>7329</v>
      </c>
      <c r="BB1555" t="s">
        <v>2799</v>
      </c>
      <c r="BC1555" t="s">
        <v>1743</v>
      </c>
      <c r="BD1555" t="s">
        <v>8081</v>
      </c>
      <c r="BE1555" t="s">
        <v>4453</v>
      </c>
      <c r="BF1555">
        <v>408</v>
      </c>
      <c r="BG1555">
        <v>1551</v>
      </c>
      <c r="BH1555">
        <v>0</v>
      </c>
      <c r="BI1555" t="s">
        <v>1547</v>
      </c>
      <c r="BJ1555">
        <v>0</v>
      </c>
      <c r="BK1555">
        <v>0</v>
      </c>
      <c r="BL1555">
        <v>488</v>
      </c>
      <c r="BM1555" t="s">
        <v>7331</v>
      </c>
      <c r="BN1555" t="s">
        <v>4454</v>
      </c>
      <c r="BO1555" t="s">
        <v>10455</v>
      </c>
      <c r="BP1555" t="e" cm="1">
        <v>#N/A</v>
      </c>
      <c r="BQ1555" t="s">
        <v>1547</v>
      </c>
      <c r="BR1555" t="s">
        <v>11956</v>
      </c>
      <c r="BS1555">
        <v>120</v>
      </c>
      <c r="BT1555" t="s">
        <v>8179</v>
      </c>
      <c r="BU1555" t="s">
        <v>16517</v>
      </c>
      <c r="BV1555" t="s">
        <v>3605</v>
      </c>
      <c r="BW1555" t="s">
        <v>7326</v>
      </c>
      <c r="BX1555" t="s">
        <v>7796</v>
      </c>
      <c r="BY1555" t="s">
        <v>10134</v>
      </c>
      <c r="BZ1555" t="s">
        <v>1547</v>
      </c>
      <c r="CA1555" t="s">
        <v>1744</v>
      </c>
      <c r="CB1555" t="s">
        <v>1754</v>
      </c>
      <c r="CC1555"/>
      <c r="CD1555" t="s">
        <v>998</v>
      </c>
      <c r="CE1555" t="s">
        <v>2799</v>
      </c>
      <c r="CF1555" t="s">
        <v>10465</v>
      </c>
      <c r="CG1555" t="s">
        <v>10466</v>
      </c>
      <c r="CH1555" t="s">
        <v>2799</v>
      </c>
      <c r="CI1555" t="s">
        <v>1547</v>
      </c>
      <c r="CJ1555" t="s">
        <v>4365</v>
      </c>
      <c r="CK1555" t="s">
        <v>1564</v>
      </c>
      <c r="CL1555"/>
      <c r="CM1555"/>
      <c r="CN1555" t="s">
        <v>13749</v>
      </c>
      <c r="CO1555" t="s">
        <v>13400</v>
      </c>
      <c r="CP1555" t="s">
        <v>13749</v>
      </c>
      <c r="CQ1555" t="s">
        <v>13400</v>
      </c>
      <c r="CR1555" t="s">
        <v>1547</v>
      </c>
      <c r="CS1555">
        <v>9</v>
      </c>
      <c r="CT1555" t="s">
        <v>11956</v>
      </c>
      <c r="CU1555" t="s">
        <v>11956</v>
      </c>
      <c r="CV1555" t="s">
        <v>7335</v>
      </c>
      <c r="CW1555" t="s">
        <v>1547</v>
      </c>
      <c r="CX1555" t="s">
        <v>1547</v>
      </c>
      <c r="CY1555">
        <v>1553</v>
      </c>
      <c r="CZ1555" t="s">
        <v>11859</v>
      </c>
      <c r="DA1555" t="s">
        <v>1547</v>
      </c>
      <c r="DB1555" t="s">
        <v>1881</v>
      </c>
      <c r="DC1555" t="s">
        <v>1882</v>
      </c>
      <c r="DD1555" t="s">
        <v>3606</v>
      </c>
      <c r="DE1555" t="s">
        <v>4364</v>
      </c>
      <c r="DF1555" t="s">
        <v>3605</v>
      </c>
      <c r="DG1555" t="s">
        <v>1547</v>
      </c>
      <c r="DH1555" t="s">
        <v>1547</v>
      </c>
      <c r="DI1555" t="s">
        <v>1892</v>
      </c>
      <c r="DJ1555" t="e">
        <v>#N/A</v>
      </c>
      <c r="DK1555"/>
      <c r="DL1555" t="s">
        <v>1892</v>
      </c>
      <c r="DM1555">
        <v>9</v>
      </c>
      <c r="DN1555" t="s">
        <v>1883</v>
      </c>
      <c r="DO1555" t="s">
        <v>1564</v>
      </c>
      <c r="DP1555" t="b">
        <v>1</v>
      </c>
      <c r="DQ1555" t="b">
        <v>0</v>
      </c>
      <c r="DR1555" t="b">
        <v>0</v>
      </c>
      <c r="DS1555" t="b">
        <v>0</v>
      </c>
      <c r="DT1555" t="b">
        <v>0</v>
      </c>
      <c r="DU1555" t="b">
        <v>0</v>
      </c>
      <c r="DV1555" t="b">
        <v>0</v>
      </c>
      <c r="DW1555">
        <v>0</v>
      </c>
      <c r="DX1555" t="b">
        <v>0</v>
      </c>
      <c r="DY1555" t="b">
        <v>0</v>
      </c>
      <c r="DZ1555" t="b">
        <v>0</v>
      </c>
      <c r="EA1555" t="b">
        <v>0</v>
      </c>
      <c r="EB1555" t="b">
        <v>1</v>
      </c>
      <c r="EC1555" t="b">
        <v>1</v>
      </c>
      <c r="ED1555" t="b">
        <v>1</v>
      </c>
      <c r="EE1555" t="b">
        <v>0</v>
      </c>
      <c r="EF1555" t="b">
        <v>0</v>
      </c>
      <c r="EG1555" t="b" cm="1">
        <v>0</v>
      </c>
      <c r="EH1555" t="b">
        <v>0</v>
      </c>
      <c r="EI1555" t="b">
        <v>0</v>
      </c>
      <c r="EJ1555" t="b">
        <v>1</v>
      </c>
      <c r="EK1555" t="s">
        <v>14489</v>
      </c>
      <c r="EL1555">
        <v>0</v>
      </c>
      <c r="EM1555">
        <v>4</v>
      </c>
      <c r="EN1555" t="b">
        <v>0</v>
      </c>
    </row>
    <row r="1556" spans="1:144" ht="15.75">
      <c r="A1556"/>
      <c r="B1556" t="s">
        <v>1564</v>
      </c>
      <c r="C1556" t="s">
        <v>4682</v>
      </c>
      <c r="D1556" t="s">
        <v>3882</v>
      </c>
      <c r="E1556" t="s">
        <v>4468</v>
      </c>
      <c r="F1556"/>
      <c r="G1556" t="s">
        <v>3882</v>
      </c>
      <c r="H1556" t="s">
        <v>3882</v>
      </c>
      <c r="I1556" t="s">
        <v>2799</v>
      </c>
      <c r="J1556"/>
      <c r="K1556"/>
      <c r="L1556" t="s">
        <v>1743</v>
      </c>
      <c r="M1556" t="s">
        <v>1754</v>
      </c>
      <c r="N1556" t="s">
        <v>4681</v>
      </c>
      <c r="O1556" t="s">
        <v>4735</v>
      </c>
      <c r="P1556" t="s">
        <v>1564</v>
      </c>
      <c r="Q1556" t="s">
        <v>4364</v>
      </c>
      <c r="R1556" t="s">
        <v>4365</v>
      </c>
      <c r="S1556"/>
      <c r="T1556"/>
      <c r="U1556" t="s">
        <v>13749</v>
      </c>
      <c r="V1556" t="s">
        <v>4568</v>
      </c>
      <c r="W1556"/>
      <c r="X1556"/>
      <c r="Y1556"/>
      <c r="Z1556"/>
      <c r="AA1556"/>
      <c r="AB1556"/>
      <c r="AC1556"/>
      <c r="AD1556"/>
      <c r="AE1556"/>
      <c r="AF1556"/>
      <c r="AG1556"/>
      <c r="AH1556"/>
      <c r="AI1556"/>
      <c r="AJ1556"/>
      <c r="AK1556"/>
      <c r="AL1556"/>
      <c r="AM1556"/>
      <c r="AN1556"/>
      <c r="AO1556" s="108" t="s">
        <v>43</v>
      </c>
      <c r="AP1556" t="s">
        <v>2869</v>
      </c>
      <c r="AQ1556">
        <v>61</v>
      </c>
      <c r="AR1556" t="e">
        <v>#N/A</v>
      </c>
      <c r="AS1556" t="s">
        <v>4682</v>
      </c>
      <c r="AT1556" t="e">
        <v>#N/A</v>
      </c>
      <c r="AU1556" t="s">
        <v>4468</v>
      </c>
      <c r="AV1556" t="s">
        <v>10681</v>
      </c>
      <c r="AW1556" t="s">
        <v>1744</v>
      </c>
      <c r="AX1556" t="s">
        <v>1740</v>
      </c>
      <c r="AY1556" t="s">
        <v>8591</v>
      </c>
      <c r="AZ1556" t="s">
        <v>4364</v>
      </c>
      <c r="BA1556" t="s">
        <v>10683</v>
      </c>
      <c r="BB1556" t="s">
        <v>2799</v>
      </c>
      <c r="BC1556" t="s">
        <v>1743</v>
      </c>
      <c r="BD1556" t="s">
        <v>8592</v>
      </c>
      <c r="BE1556" t="s">
        <v>4453</v>
      </c>
      <c r="BF1556">
        <v>1087</v>
      </c>
      <c r="BG1556">
        <v>1551</v>
      </c>
      <c r="BH1556">
        <v>0</v>
      </c>
      <c r="BI1556" t="s">
        <v>1547</v>
      </c>
      <c r="BJ1556">
        <v>0</v>
      </c>
      <c r="BK1556">
        <v>0</v>
      </c>
      <c r="BL1556">
        <v>1642</v>
      </c>
      <c r="BM1556" t="s">
        <v>10685</v>
      </c>
      <c r="BN1556" t="s">
        <v>4454</v>
      </c>
      <c r="BO1556" t="s">
        <v>10455</v>
      </c>
      <c r="BP1556" t="e" cm="1">
        <v>#N/A</v>
      </c>
      <c r="BQ1556" t="s">
        <v>1547</v>
      </c>
      <c r="BR1556" t="s">
        <v>11956</v>
      </c>
      <c r="BS1556">
        <v>121</v>
      </c>
      <c r="BT1556" t="s">
        <v>8183</v>
      </c>
      <c r="BU1556" t="s">
        <v>16518</v>
      </c>
      <c r="BV1556" t="s">
        <v>3882</v>
      </c>
      <c r="BW1556" t="s">
        <v>10681</v>
      </c>
      <c r="BX1556" t="s">
        <v>8591</v>
      </c>
      <c r="BY1556" t="s">
        <v>11302</v>
      </c>
      <c r="BZ1556" t="s">
        <v>1547</v>
      </c>
      <c r="CA1556" t="s">
        <v>1744</v>
      </c>
      <c r="CB1556" t="s">
        <v>1754</v>
      </c>
      <c r="CC1556"/>
      <c r="CD1556" t="s">
        <v>998</v>
      </c>
      <c r="CE1556" t="s">
        <v>2799</v>
      </c>
      <c r="CF1556" t="s">
        <v>14434</v>
      </c>
      <c r="CG1556" t="s">
        <v>14435</v>
      </c>
      <c r="CH1556" t="s">
        <v>2799</v>
      </c>
      <c r="CI1556" t="s">
        <v>1547</v>
      </c>
      <c r="CJ1556" t="s">
        <v>4365</v>
      </c>
      <c r="CK1556" t="s">
        <v>1564</v>
      </c>
      <c r="CL1556"/>
      <c r="CM1556"/>
      <c r="CN1556" t="s">
        <v>13749</v>
      </c>
      <c r="CO1556" t="s">
        <v>4568</v>
      </c>
      <c r="CP1556" t="s">
        <v>13749</v>
      </c>
      <c r="CQ1556" t="s">
        <v>4568</v>
      </c>
      <c r="CR1556" t="s">
        <v>1547</v>
      </c>
      <c r="CS1556">
        <v>9</v>
      </c>
      <c r="CT1556" t="s">
        <v>11956</v>
      </c>
      <c r="CU1556" t="s">
        <v>11956</v>
      </c>
      <c r="CV1556" t="s">
        <v>1547</v>
      </c>
      <c r="CW1556" t="s">
        <v>1547</v>
      </c>
      <c r="CX1556" t="s">
        <v>1547</v>
      </c>
      <c r="CY1556">
        <v>1554</v>
      </c>
      <c r="CZ1556" t="s">
        <v>11860</v>
      </c>
      <c r="DA1556" t="s">
        <v>1547</v>
      </c>
      <c r="DB1556" t="s">
        <v>1881</v>
      </c>
      <c r="DC1556" t="s">
        <v>1882</v>
      </c>
      <c r="DD1556" t="s">
        <v>4468</v>
      </c>
      <c r="DE1556" t="s">
        <v>4364</v>
      </c>
      <c r="DF1556" t="s">
        <v>3882</v>
      </c>
      <c r="DG1556" t="s">
        <v>1547</v>
      </c>
      <c r="DH1556" t="s">
        <v>1547</v>
      </c>
      <c r="DI1556" t="s">
        <v>1892</v>
      </c>
      <c r="DJ1556" t="e">
        <v>#N/A</v>
      </c>
      <c r="DK1556"/>
      <c r="DL1556" t="s">
        <v>1892</v>
      </c>
      <c r="DM1556">
        <v>9</v>
      </c>
      <c r="DN1556" t="s">
        <v>1883</v>
      </c>
      <c r="DO1556" t="s">
        <v>1564</v>
      </c>
      <c r="DP1556" t="b">
        <v>1</v>
      </c>
      <c r="DQ1556" t="b">
        <v>0</v>
      </c>
      <c r="DR1556" t="b">
        <v>0</v>
      </c>
      <c r="DS1556" t="b">
        <v>0</v>
      </c>
      <c r="DT1556" t="b">
        <v>0</v>
      </c>
      <c r="DU1556" t="b">
        <v>0</v>
      </c>
      <c r="DV1556" t="b">
        <v>0</v>
      </c>
      <c r="DW1556">
        <v>0</v>
      </c>
      <c r="DX1556" t="b">
        <v>0</v>
      </c>
      <c r="DY1556" t="b">
        <v>0</v>
      </c>
      <c r="DZ1556" t="b">
        <v>0</v>
      </c>
      <c r="EA1556" t="b">
        <v>0</v>
      </c>
      <c r="EB1556" t="b">
        <v>0</v>
      </c>
      <c r="EC1556" t="b">
        <v>1</v>
      </c>
      <c r="ED1556" t="b">
        <v>0</v>
      </c>
      <c r="EE1556" t="b">
        <v>0</v>
      </c>
      <c r="EF1556" t="b">
        <v>0</v>
      </c>
      <c r="EG1556" t="b" cm="1">
        <v>0</v>
      </c>
      <c r="EH1556" t="b">
        <v>0</v>
      </c>
      <c r="EI1556" t="b">
        <v>0</v>
      </c>
      <c r="EJ1556" t="b">
        <v>1</v>
      </c>
      <c r="EK1556" t="s">
        <v>5327</v>
      </c>
      <c r="EL1556">
        <v>0</v>
      </c>
      <c r="EM1556">
        <v>10</v>
      </c>
      <c r="EN1556" t="b">
        <v>0</v>
      </c>
    </row>
    <row r="1557" spans="1:144" ht="15.75">
      <c r="A1557"/>
      <c r="B1557" t="s">
        <v>1564</v>
      </c>
      <c r="C1557" t="s">
        <v>4682</v>
      </c>
      <c r="D1557" t="s">
        <v>13662</v>
      </c>
      <c r="E1557" t="s">
        <v>13663</v>
      </c>
      <c r="F1557"/>
      <c r="G1557" t="s">
        <v>13664</v>
      </c>
      <c r="H1557" t="s">
        <v>13664</v>
      </c>
      <c r="I1557" t="s">
        <v>1230</v>
      </c>
      <c r="J1557"/>
      <c r="K1557"/>
      <c r="L1557" t="s">
        <v>1743</v>
      </c>
      <c r="M1557" t="s">
        <v>1784</v>
      </c>
      <c r="N1557" t="s">
        <v>4736</v>
      </c>
      <c r="O1557" t="s">
        <v>4735</v>
      </c>
      <c r="P1557" t="s">
        <v>1564</v>
      </c>
      <c r="Q1557" t="s">
        <v>4364</v>
      </c>
      <c r="R1557" t="s">
        <v>4365</v>
      </c>
      <c r="S1557"/>
      <c r="T1557"/>
      <c r="U1557" t="s">
        <v>13749</v>
      </c>
      <c r="V1557" t="s">
        <v>13665</v>
      </c>
      <c r="W1557"/>
      <c r="X1557"/>
      <c r="Y1557"/>
      <c r="Z1557"/>
      <c r="AA1557"/>
      <c r="AB1557"/>
      <c r="AC1557"/>
      <c r="AD1557"/>
      <c r="AE1557"/>
      <c r="AF1557"/>
      <c r="AG1557"/>
      <c r="AH1557"/>
      <c r="AI1557"/>
      <c r="AJ1557"/>
      <c r="AK1557"/>
      <c r="AL1557"/>
      <c r="AM1557"/>
      <c r="AN1557"/>
      <c r="AO1557" s="108" t="s">
        <v>43</v>
      </c>
      <c r="AP1557" t="s">
        <v>2869</v>
      </c>
      <c r="AQ1557">
        <v>62</v>
      </c>
      <c r="AR1557" t="e">
        <v>#N/A</v>
      </c>
      <c r="AS1557" t="s">
        <v>4682</v>
      </c>
      <c r="AT1557" t="e">
        <v>#N/A</v>
      </c>
      <c r="AU1557" t="s">
        <v>13663</v>
      </c>
      <c r="AV1557" t="s">
        <v>14287</v>
      </c>
      <c r="AW1557" t="s">
        <v>1744</v>
      </c>
      <c r="AX1557" t="s">
        <v>1740</v>
      </c>
      <c r="AY1557" t="s">
        <v>14288</v>
      </c>
      <c r="AZ1557" t="s">
        <v>4364</v>
      </c>
      <c r="BA1557" t="s">
        <v>14289</v>
      </c>
      <c r="BB1557" t="s">
        <v>1230</v>
      </c>
      <c r="BC1557" t="s">
        <v>1743</v>
      </c>
      <c r="BD1557" t="s">
        <v>14290</v>
      </c>
      <c r="BE1557" t="s">
        <v>4453</v>
      </c>
      <c r="BF1557">
        <v>1181</v>
      </c>
      <c r="BG1557">
        <v>1551</v>
      </c>
      <c r="BH1557">
        <v>0</v>
      </c>
      <c r="BI1557" t="s">
        <v>13663</v>
      </c>
      <c r="BJ1557">
        <v>2</v>
      </c>
      <c r="BK1557">
        <v>0</v>
      </c>
      <c r="BL1557">
        <v>0</v>
      </c>
      <c r="BM1557" t="s">
        <v>1547</v>
      </c>
      <c r="BN1557" t="s">
        <v>4454</v>
      </c>
      <c r="BO1557" t="s">
        <v>10455</v>
      </c>
      <c r="BP1557" t="e" cm="1">
        <v>#N/A</v>
      </c>
      <c r="BQ1557" t="s">
        <v>1547</v>
      </c>
      <c r="BR1557" t="s">
        <v>11956</v>
      </c>
      <c r="BS1557">
        <v>122</v>
      </c>
      <c r="BT1557" t="s">
        <v>8187</v>
      </c>
      <c r="BU1557" t="s">
        <v>16519</v>
      </c>
      <c r="BV1557" t="s">
        <v>13662</v>
      </c>
      <c r="BW1557" t="s">
        <v>14287</v>
      </c>
      <c r="BX1557" t="s">
        <v>14288</v>
      </c>
      <c r="BY1557" t="s">
        <v>11958</v>
      </c>
      <c r="BZ1557" t="s">
        <v>1547</v>
      </c>
      <c r="CA1557" t="s">
        <v>1744</v>
      </c>
      <c r="CB1557" t="s">
        <v>1784</v>
      </c>
      <c r="CC1557"/>
      <c r="CD1557" t="s">
        <v>998</v>
      </c>
      <c r="CE1557" t="s">
        <v>1230</v>
      </c>
      <c r="CF1557" t="s">
        <v>14858</v>
      </c>
      <c r="CG1557" t="s">
        <v>14859</v>
      </c>
      <c r="CH1557" t="s">
        <v>1230</v>
      </c>
      <c r="CI1557" t="s">
        <v>1547</v>
      </c>
      <c r="CJ1557" t="s">
        <v>4365</v>
      </c>
      <c r="CK1557" t="s">
        <v>1564</v>
      </c>
      <c r="CL1557"/>
      <c r="CM1557"/>
      <c r="CN1557" t="s">
        <v>13749</v>
      </c>
      <c r="CO1557" t="s">
        <v>13665</v>
      </c>
      <c r="CP1557" t="s">
        <v>13749</v>
      </c>
      <c r="CQ1557" t="s">
        <v>13665</v>
      </c>
      <c r="CR1557" t="s">
        <v>1547</v>
      </c>
      <c r="CS1557">
        <v>9</v>
      </c>
      <c r="CT1557" t="s">
        <v>11956</v>
      </c>
      <c r="CU1557" t="s">
        <v>11956</v>
      </c>
      <c r="CV1557" t="s">
        <v>11956</v>
      </c>
      <c r="CW1557" t="s">
        <v>1547</v>
      </c>
      <c r="CX1557" t="s">
        <v>1547</v>
      </c>
      <c r="CY1557">
        <v>1555</v>
      </c>
      <c r="CZ1557" t="s">
        <v>11861</v>
      </c>
      <c r="DA1557" t="s">
        <v>1547</v>
      </c>
      <c r="DB1557" t="s">
        <v>1881</v>
      </c>
      <c r="DC1557" t="s">
        <v>1882</v>
      </c>
      <c r="DD1557" t="s">
        <v>13663</v>
      </c>
      <c r="DE1557" t="s">
        <v>4364</v>
      </c>
      <c r="DF1557" t="s">
        <v>13664</v>
      </c>
      <c r="DG1557" t="s">
        <v>1547</v>
      </c>
      <c r="DH1557" t="s">
        <v>1547</v>
      </c>
      <c r="DI1557" t="s">
        <v>1892</v>
      </c>
      <c r="DJ1557" t="e">
        <v>#N/A</v>
      </c>
      <c r="DK1557"/>
      <c r="DL1557" t="s">
        <v>1892</v>
      </c>
      <c r="DM1557">
        <v>9</v>
      </c>
      <c r="DN1557" t="s">
        <v>1883</v>
      </c>
      <c r="DO1557" t="s">
        <v>1564</v>
      </c>
      <c r="DP1557" t="b">
        <v>1</v>
      </c>
      <c r="DQ1557" t="b">
        <v>0</v>
      </c>
      <c r="DR1557" t="b">
        <v>0</v>
      </c>
      <c r="DS1557" t="b">
        <v>0</v>
      </c>
      <c r="DT1557" t="b">
        <v>0</v>
      </c>
      <c r="DU1557" t="b">
        <v>0</v>
      </c>
      <c r="DV1557" t="b">
        <v>0</v>
      </c>
      <c r="DW1557">
        <v>0</v>
      </c>
      <c r="DX1557" t="b">
        <v>0</v>
      </c>
      <c r="DY1557" t="b">
        <v>0</v>
      </c>
      <c r="DZ1557" t="b">
        <v>0</v>
      </c>
      <c r="EA1557" t="b">
        <v>0</v>
      </c>
      <c r="EB1557" t="b">
        <v>0</v>
      </c>
      <c r="EC1557" t="b">
        <v>0</v>
      </c>
      <c r="ED1557" t="b">
        <v>0</v>
      </c>
      <c r="EE1557" t="b">
        <v>0</v>
      </c>
      <c r="EF1557" t="b">
        <v>0</v>
      </c>
      <c r="EG1557" t="b" cm="1">
        <v>0</v>
      </c>
      <c r="EH1557" t="b">
        <v>0</v>
      </c>
      <c r="EI1557" t="b">
        <v>0</v>
      </c>
      <c r="EJ1557" t="b">
        <v>0</v>
      </c>
      <c r="EK1557" t="s">
        <v>1547</v>
      </c>
      <c r="EL1557">
        <v>0</v>
      </c>
      <c r="EM1557">
        <v>19</v>
      </c>
      <c r="EN1557" t="b">
        <v>0</v>
      </c>
    </row>
    <row r="1558" spans="1:144" ht="15.75">
      <c r="A1558"/>
      <c r="B1558" t="s">
        <v>1564</v>
      </c>
      <c r="C1558" t="s">
        <v>4682</v>
      </c>
      <c r="D1558" t="s">
        <v>4307</v>
      </c>
      <c r="E1558" t="s">
        <v>4277</v>
      </c>
      <c r="F1558" t="s">
        <v>4140</v>
      </c>
      <c r="G1558" t="s">
        <v>4307</v>
      </c>
      <c r="H1558" t="s">
        <v>4307</v>
      </c>
      <c r="I1558" t="s">
        <v>2799</v>
      </c>
      <c r="J1558"/>
      <c r="K1558"/>
      <c r="L1558" t="s">
        <v>1743</v>
      </c>
      <c r="M1558" t="s">
        <v>1749</v>
      </c>
      <c r="N1558" t="s">
        <v>4441</v>
      </c>
      <c r="O1558" t="s">
        <v>4735</v>
      </c>
      <c r="P1558" t="s">
        <v>1564</v>
      </c>
      <c r="Q1558" t="s">
        <v>4364</v>
      </c>
      <c r="R1558" t="s">
        <v>4365</v>
      </c>
      <c r="S1558" t="s">
        <v>4374</v>
      </c>
      <c r="T1558"/>
      <c r="U1558" t="s">
        <v>13749</v>
      </c>
      <c r="V1558" t="s">
        <v>13278</v>
      </c>
      <c r="W1558"/>
      <c r="X1558"/>
      <c r="Y1558"/>
      <c r="Z1558"/>
      <c r="AA1558"/>
      <c r="AB1558"/>
      <c r="AC1558"/>
      <c r="AD1558"/>
      <c r="AE1558"/>
      <c r="AF1558"/>
      <c r="AG1558"/>
      <c r="AH1558"/>
      <c r="AI1558"/>
      <c r="AJ1558"/>
      <c r="AK1558"/>
      <c r="AL1558"/>
      <c r="AM1558"/>
      <c r="AN1558"/>
      <c r="AO1558" s="108" t="s">
        <v>43</v>
      </c>
      <c r="AP1558" t="s">
        <v>2869</v>
      </c>
      <c r="AQ1558">
        <v>63</v>
      </c>
      <c r="AR1558" t="e">
        <v>#N/A</v>
      </c>
      <c r="AS1558" t="s">
        <v>4682</v>
      </c>
      <c r="AT1558" t="e">
        <v>#N/A</v>
      </c>
      <c r="AU1558" t="s">
        <v>4277</v>
      </c>
      <c r="AV1558" t="s">
        <v>9895</v>
      </c>
      <c r="AW1558" t="s">
        <v>9470</v>
      </c>
      <c r="AX1558" t="s">
        <v>1740</v>
      </c>
      <c r="AY1558" t="s">
        <v>10126</v>
      </c>
      <c r="AZ1558" t="s">
        <v>4364</v>
      </c>
      <c r="BA1558" t="s">
        <v>9896</v>
      </c>
      <c r="BB1558" t="s">
        <v>2799</v>
      </c>
      <c r="BC1558" t="s">
        <v>1743</v>
      </c>
      <c r="BD1558" t="s">
        <v>10127</v>
      </c>
      <c r="BE1558" t="s">
        <v>4453</v>
      </c>
      <c r="BF1558">
        <v>345</v>
      </c>
      <c r="BG1558">
        <v>1551</v>
      </c>
      <c r="BH1558">
        <v>0</v>
      </c>
      <c r="BI1558" t="s">
        <v>1547</v>
      </c>
      <c r="BJ1558">
        <v>0</v>
      </c>
      <c r="BK1558">
        <v>0</v>
      </c>
      <c r="BL1558">
        <v>981</v>
      </c>
      <c r="BM1558" t="s">
        <v>9897</v>
      </c>
      <c r="BN1558" t="s">
        <v>4454</v>
      </c>
      <c r="BO1558" t="s">
        <v>10455</v>
      </c>
      <c r="BP1558" t="e" cm="1">
        <v>#N/A</v>
      </c>
      <c r="BQ1558" t="s">
        <v>1547</v>
      </c>
      <c r="BR1558" t="s">
        <v>11956</v>
      </c>
      <c r="BS1558">
        <v>123</v>
      </c>
      <c r="BT1558" t="s">
        <v>8191</v>
      </c>
      <c r="BU1558" t="s">
        <v>16520</v>
      </c>
      <c r="BV1558" t="s">
        <v>4307</v>
      </c>
      <c r="BW1558" t="s">
        <v>9895</v>
      </c>
      <c r="BX1558" t="s">
        <v>10126</v>
      </c>
      <c r="BY1558" t="s">
        <v>10410</v>
      </c>
      <c r="BZ1558" t="s">
        <v>1547</v>
      </c>
      <c r="CA1558" t="s">
        <v>1744</v>
      </c>
      <c r="CB1558" t="s">
        <v>1749</v>
      </c>
      <c r="CC1558"/>
      <c r="CD1558" t="s">
        <v>998</v>
      </c>
      <c r="CE1558" t="s">
        <v>2799</v>
      </c>
      <c r="CF1558" t="s">
        <v>10468</v>
      </c>
      <c r="CG1558" t="s">
        <v>10469</v>
      </c>
      <c r="CH1558" t="s">
        <v>2799</v>
      </c>
      <c r="CI1558" t="s">
        <v>1547</v>
      </c>
      <c r="CJ1558" t="s">
        <v>4365</v>
      </c>
      <c r="CK1558" t="s">
        <v>1564</v>
      </c>
      <c r="CL1558"/>
      <c r="CM1558"/>
      <c r="CN1558" t="s">
        <v>13749</v>
      </c>
      <c r="CO1558" t="s">
        <v>13278</v>
      </c>
      <c r="CP1558" t="s">
        <v>13749</v>
      </c>
      <c r="CQ1558" t="s">
        <v>13278</v>
      </c>
      <c r="CR1558" t="s">
        <v>1547</v>
      </c>
      <c r="CS1558">
        <v>9</v>
      </c>
      <c r="CT1558" t="s">
        <v>11956</v>
      </c>
      <c r="CU1558" t="s">
        <v>11956</v>
      </c>
      <c r="CV1558" t="s">
        <v>1547</v>
      </c>
      <c r="CW1558" t="s">
        <v>1547</v>
      </c>
      <c r="CX1558" t="s">
        <v>1547</v>
      </c>
      <c r="CY1558">
        <v>1556</v>
      </c>
      <c r="CZ1558" t="s">
        <v>11862</v>
      </c>
      <c r="DA1558" t="s">
        <v>1547</v>
      </c>
      <c r="DB1558" t="s">
        <v>1881</v>
      </c>
      <c r="DC1558" t="s">
        <v>1882</v>
      </c>
      <c r="DD1558" t="s">
        <v>4277</v>
      </c>
      <c r="DE1558" t="s">
        <v>4364</v>
      </c>
      <c r="DF1558" t="s">
        <v>4307</v>
      </c>
      <c r="DG1558" t="s">
        <v>1547</v>
      </c>
      <c r="DH1558" t="s">
        <v>1547</v>
      </c>
      <c r="DI1558" t="s">
        <v>1892</v>
      </c>
      <c r="DJ1558" t="e">
        <v>#N/A</v>
      </c>
      <c r="DK1558"/>
      <c r="DL1558" t="s">
        <v>11297</v>
      </c>
      <c r="DM1558">
        <v>9</v>
      </c>
      <c r="DN1558" t="s">
        <v>1883</v>
      </c>
      <c r="DO1558" t="s">
        <v>1564</v>
      </c>
      <c r="DP1558" t="b">
        <v>1</v>
      </c>
      <c r="DQ1558" t="b">
        <v>0</v>
      </c>
      <c r="DR1558" t="b">
        <v>0</v>
      </c>
      <c r="DS1558" t="b">
        <v>0</v>
      </c>
      <c r="DT1558" t="b">
        <v>0</v>
      </c>
      <c r="DU1558" t="b">
        <v>0</v>
      </c>
      <c r="DV1558" t="b">
        <v>0</v>
      </c>
      <c r="DW1558">
        <v>0</v>
      </c>
      <c r="DX1558" t="b">
        <v>0</v>
      </c>
      <c r="DY1558" t="b">
        <v>0</v>
      </c>
      <c r="DZ1558" t="b">
        <v>0</v>
      </c>
      <c r="EA1558" t="b">
        <v>0</v>
      </c>
      <c r="EB1558" t="b">
        <v>0</v>
      </c>
      <c r="EC1558" t="b">
        <v>1</v>
      </c>
      <c r="ED1558" t="b">
        <v>0</v>
      </c>
      <c r="EE1558" t="b">
        <v>0</v>
      </c>
      <c r="EF1558" t="b">
        <v>0</v>
      </c>
      <c r="EG1558" t="b" cm="1">
        <v>0</v>
      </c>
      <c r="EH1558" t="b">
        <v>0</v>
      </c>
      <c r="EI1558" t="b">
        <v>0</v>
      </c>
      <c r="EJ1558" t="b">
        <v>1</v>
      </c>
      <c r="EK1558" t="s">
        <v>5327</v>
      </c>
      <c r="EL1558">
        <v>0</v>
      </c>
      <c r="EM1558">
        <v>17</v>
      </c>
      <c r="EN1558" t="b">
        <v>0</v>
      </c>
    </row>
    <row r="1559" spans="1:144" ht="15.75">
      <c r="A1559"/>
      <c r="B1559" t="s">
        <v>1564</v>
      </c>
      <c r="C1559" t="s">
        <v>4682</v>
      </c>
      <c r="D1559" t="s">
        <v>4429</v>
      </c>
      <c r="E1559" t="s">
        <v>4430</v>
      </c>
      <c r="F1559"/>
      <c r="G1559" t="s">
        <v>13666</v>
      </c>
      <c r="H1559" t="s">
        <v>4431</v>
      </c>
      <c r="I1559" t="s">
        <v>2799</v>
      </c>
      <c r="J1559"/>
      <c r="K1559"/>
      <c r="L1559" t="s">
        <v>1743</v>
      </c>
      <c r="M1559" t="s">
        <v>1749</v>
      </c>
      <c r="N1559" t="s">
        <v>4432</v>
      </c>
      <c r="O1559" t="s">
        <v>4735</v>
      </c>
      <c r="P1559" t="s">
        <v>1564</v>
      </c>
      <c r="Q1559" t="s">
        <v>4364</v>
      </c>
      <c r="R1559" t="s">
        <v>4365</v>
      </c>
      <c r="S1559"/>
      <c r="T1559"/>
      <c r="U1559" t="s">
        <v>13749</v>
      </c>
      <c r="V1559" t="s">
        <v>13667</v>
      </c>
      <c r="W1559"/>
      <c r="X1559"/>
      <c r="Y1559"/>
      <c r="Z1559"/>
      <c r="AA1559"/>
      <c r="AB1559"/>
      <c r="AC1559"/>
      <c r="AD1559"/>
      <c r="AE1559"/>
      <c r="AF1559"/>
      <c r="AG1559"/>
      <c r="AH1559"/>
      <c r="AI1559"/>
      <c r="AJ1559"/>
      <c r="AK1559"/>
      <c r="AL1559"/>
      <c r="AM1559"/>
      <c r="AN1559"/>
      <c r="AO1559" s="108" t="s">
        <v>43</v>
      </c>
      <c r="AP1559" t="s">
        <v>2869</v>
      </c>
      <c r="AQ1559">
        <v>64</v>
      </c>
      <c r="AR1559" t="e">
        <v>#N/A</v>
      </c>
      <c r="AS1559" t="s">
        <v>4682</v>
      </c>
      <c r="AT1559" t="e">
        <v>#N/A</v>
      </c>
      <c r="AU1559" t="s">
        <v>4430</v>
      </c>
      <c r="AV1559" t="s">
        <v>10381</v>
      </c>
      <c r="AW1559" t="s">
        <v>1744</v>
      </c>
      <c r="AX1559" t="s">
        <v>1740</v>
      </c>
      <c r="AY1559" t="s">
        <v>14293</v>
      </c>
      <c r="AZ1559" t="s">
        <v>4364</v>
      </c>
      <c r="BA1559" t="s">
        <v>10382</v>
      </c>
      <c r="BB1559" t="s">
        <v>2799</v>
      </c>
      <c r="BC1559" t="s">
        <v>1743</v>
      </c>
      <c r="BD1559" t="s">
        <v>10383</v>
      </c>
      <c r="BE1559" t="s">
        <v>4453</v>
      </c>
      <c r="BF1559">
        <v>1183</v>
      </c>
      <c r="BG1559">
        <v>1551</v>
      </c>
      <c r="BH1559">
        <v>0</v>
      </c>
      <c r="BI1559" t="s">
        <v>1547</v>
      </c>
      <c r="BJ1559">
        <v>0</v>
      </c>
      <c r="BK1559">
        <v>0</v>
      </c>
      <c r="BL1559">
        <v>1216</v>
      </c>
      <c r="BM1559" t="s">
        <v>14295</v>
      </c>
      <c r="BN1559" t="s">
        <v>4454</v>
      </c>
      <c r="BO1559" t="s">
        <v>10455</v>
      </c>
      <c r="BP1559" t="e" cm="1">
        <v>#N/A</v>
      </c>
      <c r="BQ1559" t="s">
        <v>1547</v>
      </c>
      <c r="BR1559" t="s">
        <v>11956</v>
      </c>
      <c r="BS1559">
        <v>124</v>
      </c>
      <c r="BT1559" t="s">
        <v>8196</v>
      </c>
      <c r="BU1559" t="s">
        <v>16521</v>
      </c>
      <c r="BV1559" t="s">
        <v>4429</v>
      </c>
      <c r="BW1559" t="s">
        <v>10381</v>
      </c>
      <c r="BX1559" t="s">
        <v>10384</v>
      </c>
      <c r="BY1559" t="s">
        <v>10385</v>
      </c>
      <c r="BZ1559" t="s">
        <v>1547</v>
      </c>
      <c r="CA1559" t="s">
        <v>1744</v>
      </c>
      <c r="CB1559" t="s">
        <v>1749</v>
      </c>
      <c r="CC1559"/>
      <c r="CD1559" t="s">
        <v>998</v>
      </c>
      <c r="CE1559" t="s">
        <v>2799</v>
      </c>
      <c r="CF1559" t="s">
        <v>10471</v>
      </c>
      <c r="CG1559" t="s">
        <v>10472</v>
      </c>
      <c r="CH1559" t="s">
        <v>2799</v>
      </c>
      <c r="CI1559" t="s">
        <v>1547</v>
      </c>
      <c r="CJ1559" t="s">
        <v>4365</v>
      </c>
      <c r="CK1559" t="s">
        <v>1564</v>
      </c>
      <c r="CL1559"/>
      <c r="CM1559"/>
      <c r="CN1559" t="s">
        <v>13749</v>
      </c>
      <c r="CO1559" t="s">
        <v>13667</v>
      </c>
      <c r="CP1559" t="s">
        <v>13749</v>
      </c>
      <c r="CQ1559" t="s">
        <v>13667</v>
      </c>
      <c r="CR1559" t="s">
        <v>1547</v>
      </c>
      <c r="CS1559">
        <v>9</v>
      </c>
      <c r="CT1559" t="s">
        <v>11956</v>
      </c>
      <c r="CU1559" t="s">
        <v>11956</v>
      </c>
      <c r="CV1559" t="s">
        <v>11956</v>
      </c>
      <c r="CW1559" t="s">
        <v>1547</v>
      </c>
      <c r="CX1559" t="s">
        <v>1547</v>
      </c>
      <c r="CY1559">
        <v>1557</v>
      </c>
      <c r="CZ1559" t="s">
        <v>11863</v>
      </c>
      <c r="DA1559" t="s">
        <v>1547</v>
      </c>
      <c r="DB1559" t="s">
        <v>1881</v>
      </c>
      <c r="DC1559" t="s">
        <v>1882</v>
      </c>
      <c r="DD1559" t="s">
        <v>4430</v>
      </c>
      <c r="DE1559" t="s">
        <v>4364</v>
      </c>
      <c r="DF1559" t="s">
        <v>13666</v>
      </c>
      <c r="DG1559" t="s">
        <v>1547</v>
      </c>
      <c r="DH1559" t="s">
        <v>1547</v>
      </c>
      <c r="DI1559" t="s">
        <v>1892</v>
      </c>
      <c r="DJ1559" t="e">
        <v>#N/A</v>
      </c>
      <c r="DK1559"/>
      <c r="DL1559" t="s">
        <v>1892</v>
      </c>
      <c r="DM1559">
        <v>9</v>
      </c>
      <c r="DN1559" t="s">
        <v>1883</v>
      </c>
      <c r="DO1559" t="s">
        <v>1564</v>
      </c>
      <c r="DP1559" t="b">
        <v>1</v>
      </c>
      <c r="DQ1559" t="b">
        <v>0</v>
      </c>
      <c r="DR1559" t="b">
        <v>0</v>
      </c>
      <c r="DS1559" t="b">
        <v>0</v>
      </c>
      <c r="DT1559" t="b">
        <v>0</v>
      </c>
      <c r="DU1559" t="b">
        <v>0</v>
      </c>
      <c r="DV1559" t="b">
        <v>0</v>
      </c>
      <c r="DW1559">
        <v>0</v>
      </c>
      <c r="DX1559" t="b">
        <v>0</v>
      </c>
      <c r="DY1559" t="b">
        <v>0</v>
      </c>
      <c r="DZ1559" t="b">
        <v>0</v>
      </c>
      <c r="EA1559" t="b">
        <v>0</v>
      </c>
      <c r="EB1559" t="b">
        <v>0</v>
      </c>
      <c r="EC1559" t="b">
        <v>0</v>
      </c>
      <c r="ED1559" t="b">
        <v>0</v>
      </c>
      <c r="EE1559" t="b">
        <v>0</v>
      </c>
      <c r="EF1559" t="b">
        <v>0</v>
      </c>
      <c r="EG1559" t="b" cm="1">
        <v>0</v>
      </c>
      <c r="EH1559" t="b">
        <v>0</v>
      </c>
      <c r="EI1559" t="b">
        <v>0</v>
      </c>
      <c r="EJ1559" t="b">
        <v>0</v>
      </c>
      <c r="EK1559" t="s">
        <v>1547</v>
      </c>
      <c r="EL1559">
        <v>0</v>
      </c>
      <c r="EM1559">
        <v>5</v>
      </c>
      <c r="EN1559" t="b">
        <v>0</v>
      </c>
    </row>
    <row r="1560" spans="1:144" ht="15.75">
      <c r="A1560"/>
      <c r="B1560" t="s">
        <v>1564</v>
      </c>
      <c r="C1560" t="s">
        <v>4682</v>
      </c>
      <c r="D1560" t="s">
        <v>4433</v>
      </c>
      <c r="E1560" t="s">
        <v>4434</v>
      </c>
      <c r="F1560"/>
      <c r="G1560" t="s">
        <v>4435</v>
      </c>
      <c r="H1560" t="s">
        <v>4455</v>
      </c>
      <c r="I1560" t="s">
        <v>2799</v>
      </c>
      <c r="J1560"/>
      <c r="K1560"/>
      <c r="L1560" t="s">
        <v>1743</v>
      </c>
      <c r="M1560" t="s">
        <v>1749</v>
      </c>
      <c r="N1560" t="s">
        <v>4455</v>
      </c>
      <c r="O1560" t="s">
        <v>4735</v>
      </c>
      <c r="P1560" t="s">
        <v>1564</v>
      </c>
      <c r="Q1560" t="s">
        <v>4364</v>
      </c>
      <c r="R1560" t="s">
        <v>4365</v>
      </c>
      <c r="S1560" t="s">
        <v>4437</v>
      </c>
      <c r="T1560"/>
      <c r="U1560" t="s">
        <v>13749</v>
      </c>
      <c r="V1560" t="s">
        <v>13680</v>
      </c>
      <c r="W1560"/>
      <c r="X1560"/>
      <c r="Y1560"/>
      <c r="Z1560"/>
      <c r="AA1560"/>
      <c r="AB1560"/>
      <c r="AC1560"/>
      <c r="AD1560"/>
      <c r="AE1560"/>
      <c r="AF1560"/>
      <c r="AG1560"/>
      <c r="AH1560"/>
      <c r="AI1560"/>
      <c r="AJ1560"/>
      <c r="AK1560"/>
      <c r="AL1560"/>
      <c r="AM1560"/>
      <c r="AN1560"/>
      <c r="AO1560" s="108" t="s">
        <v>43</v>
      </c>
      <c r="AP1560" t="s">
        <v>2869</v>
      </c>
      <c r="AQ1560">
        <v>65</v>
      </c>
      <c r="AR1560" t="e">
        <v>#N/A</v>
      </c>
      <c r="AS1560" t="s">
        <v>4682</v>
      </c>
      <c r="AT1560" t="e">
        <v>#N/A</v>
      </c>
      <c r="AU1560" t="s">
        <v>4434</v>
      </c>
      <c r="AV1560" t="s">
        <v>10390</v>
      </c>
      <c r="AW1560" t="s">
        <v>1744</v>
      </c>
      <c r="AX1560" t="s">
        <v>1740</v>
      </c>
      <c r="AY1560" t="s">
        <v>10391</v>
      </c>
      <c r="AZ1560" t="s">
        <v>4364</v>
      </c>
      <c r="BA1560" t="s">
        <v>10392</v>
      </c>
      <c r="BB1560" t="s">
        <v>2799</v>
      </c>
      <c r="BC1560" t="s">
        <v>1743</v>
      </c>
      <c r="BD1560" t="s">
        <v>11337</v>
      </c>
      <c r="BE1560" t="s">
        <v>4453</v>
      </c>
      <c r="BF1560">
        <v>1189</v>
      </c>
      <c r="BG1560">
        <v>1551</v>
      </c>
      <c r="BH1560">
        <v>0</v>
      </c>
      <c r="BI1560" t="s">
        <v>1547</v>
      </c>
      <c r="BJ1560">
        <v>0</v>
      </c>
      <c r="BK1560">
        <v>0</v>
      </c>
      <c r="BL1560">
        <v>1189</v>
      </c>
      <c r="BM1560" t="s">
        <v>14328</v>
      </c>
      <c r="BN1560" t="s">
        <v>4454</v>
      </c>
      <c r="BO1560" t="s">
        <v>10455</v>
      </c>
      <c r="BP1560" t="e" cm="1">
        <v>#N/A</v>
      </c>
      <c r="BQ1560" t="s">
        <v>1547</v>
      </c>
      <c r="BR1560" t="s">
        <v>11956</v>
      </c>
      <c r="BS1560">
        <v>125</v>
      </c>
      <c r="BT1560" t="s">
        <v>8200</v>
      </c>
      <c r="BU1560" t="s">
        <v>16522</v>
      </c>
      <c r="BV1560" t="s">
        <v>4433</v>
      </c>
      <c r="BW1560" t="s">
        <v>10390</v>
      </c>
      <c r="BX1560" t="s">
        <v>10475</v>
      </c>
      <c r="BY1560" t="s">
        <v>10475</v>
      </c>
      <c r="BZ1560" t="s">
        <v>1547</v>
      </c>
      <c r="CA1560" t="s">
        <v>1744</v>
      </c>
      <c r="CB1560" t="s">
        <v>1749</v>
      </c>
      <c r="CC1560"/>
      <c r="CD1560" t="s">
        <v>998</v>
      </c>
      <c r="CE1560" t="s">
        <v>2799</v>
      </c>
      <c r="CF1560" t="s">
        <v>10476</v>
      </c>
      <c r="CG1560" t="s">
        <v>10477</v>
      </c>
      <c r="CH1560" t="s">
        <v>2799</v>
      </c>
      <c r="CI1560" t="s">
        <v>1547</v>
      </c>
      <c r="CJ1560" t="s">
        <v>4365</v>
      </c>
      <c r="CK1560" t="s">
        <v>1564</v>
      </c>
      <c r="CL1560"/>
      <c r="CM1560"/>
      <c r="CN1560" t="s">
        <v>13749</v>
      </c>
      <c r="CO1560" t="s">
        <v>13680</v>
      </c>
      <c r="CP1560" t="s">
        <v>13749</v>
      </c>
      <c r="CQ1560" t="s">
        <v>13680</v>
      </c>
      <c r="CR1560" t="s">
        <v>1547</v>
      </c>
      <c r="CS1560">
        <v>9</v>
      </c>
      <c r="CT1560" t="s">
        <v>11956</v>
      </c>
      <c r="CU1560" t="s">
        <v>11956</v>
      </c>
      <c r="CV1560" t="s">
        <v>11956</v>
      </c>
      <c r="CW1560" t="s">
        <v>1547</v>
      </c>
      <c r="CX1560" t="s">
        <v>1547</v>
      </c>
      <c r="CY1560">
        <v>1558</v>
      </c>
      <c r="CZ1560" t="s">
        <v>11864</v>
      </c>
      <c r="DA1560" t="s">
        <v>1547</v>
      </c>
      <c r="DB1560" t="s">
        <v>1881</v>
      </c>
      <c r="DC1560" t="s">
        <v>1882</v>
      </c>
      <c r="DD1560" t="s">
        <v>4434</v>
      </c>
      <c r="DE1560" t="s">
        <v>4364</v>
      </c>
      <c r="DF1560" t="s">
        <v>4435</v>
      </c>
      <c r="DG1560" t="s">
        <v>1547</v>
      </c>
      <c r="DH1560" t="s">
        <v>1547</v>
      </c>
      <c r="DI1560" t="s">
        <v>1892</v>
      </c>
      <c r="DJ1560" t="e">
        <v>#N/A</v>
      </c>
      <c r="DK1560"/>
      <c r="DL1560" t="s">
        <v>11318</v>
      </c>
      <c r="DM1560">
        <v>9</v>
      </c>
      <c r="DN1560" t="s">
        <v>1883</v>
      </c>
      <c r="DO1560" t="s">
        <v>1564</v>
      </c>
      <c r="DP1560" t="b">
        <v>1</v>
      </c>
      <c r="DQ1560" t="b">
        <v>0</v>
      </c>
      <c r="DR1560" t="b">
        <v>0</v>
      </c>
      <c r="DS1560" t="b">
        <v>0</v>
      </c>
      <c r="DT1560" t="b">
        <v>0</v>
      </c>
      <c r="DU1560" t="b">
        <v>0</v>
      </c>
      <c r="DV1560" t="b">
        <v>0</v>
      </c>
      <c r="DW1560">
        <v>0</v>
      </c>
      <c r="DX1560" t="b">
        <v>0</v>
      </c>
      <c r="DY1560" t="b">
        <v>0</v>
      </c>
      <c r="DZ1560" t="b">
        <v>0</v>
      </c>
      <c r="EA1560" t="b">
        <v>0</v>
      </c>
      <c r="EB1560" t="b">
        <v>0</v>
      </c>
      <c r="EC1560" t="b">
        <v>0</v>
      </c>
      <c r="ED1560" t="b">
        <v>0</v>
      </c>
      <c r="EE1560" t="b">
        <v>0</v>
      </c>
      <c r="EF1560" t="b">
        <v>0</v>
      </c>
      <c r="EG1560" t="b" cm="1">
        <v>0</v>
      </c>
      <c r="EH1560" t="b">
        <v>0</v>
      </c>
      <c r="EI1560" t="b">
        <v>0</v>
      </c>
      <c r="EJ1560" t="b">
        <v>0</v>
      </c>
      <c r="EK1560" t="s">
        <v>1547</v>
      </c>
      <c r="EL1560">
        <v>0</v>
      </c>
      <c r="EM1560">
        <v>12</v>
      </c>
      <c r="EN1560" t="b">
        <v>0</v>
      </c>
    </row>
    <row r="1561" spans="1:144" ht="15.75">
      <c r="A1561"/>
      <c r="B1561" t="s">
        <v>1564</v>
      </c>
      <c r="C1561" t="s">
        <v>4682</v>
      </c>
      <c r="D1561" t="s">
        <v>4738</v>
      </c>
      <c r="E1561" t="s">
        <v>4739</v>
      </c>
      <c r="F1561"/>
      <c r="G1561" t="s">
        <v>4738</v>
      </c>
      <c r="H1561" t="s">
        <v>4738</v>
      </c>
      <c r="I1561" t="s">
        <v>2799</v>
      </c>
      <c r="J1561"/>
      <c r="K1561"/>
      <c r="L1561" t="s">
        <v>1743</v>
      </c>
      <c r="M1561" t="s">
        <v>1779</v>
      </c>
      <c r="N1561"/>
      <c r="O1561" t="s">
        <v>4735</v>
      </c>
      <c r="P1561" t="s">
        <v>1564</v>
      </c>
      <c r="Q1561" t="s">
        <v>4364</v>
      </c>
      <c r="R1561" t="s">
        <v>4365</v>
      </c>
      <c r="S1561"/>
      <c r="T1561"/>
      <c r="U1561" t="s">
        <v>13749</v>
      </c>
      <c r="V1561" t="s">
        <v>13686</v>
      </c>
      <c r="W1561"/>
      <c r="X1561"/>
      <c r="Y1561"/>
      <c r="Z1561"/>
      <c r="AA1561"/>
      <c r="AB1561"/>
      <c r="AC1561"/>
      <c r="AD1561"/>
      <c r="AE1561"/>
      <c r="AF1561"/>
      <c r="AG1561"/>
      <c r="AH1561"/>
      <c r="AI1561"/>
      <c r="AJ1561"/>
      <c r="AK1561"/>
      <c r="AL1561"/>
      <c r="AM1561"/>
      <c r="AN1561"/>
      <c r="AO1561" s="108" t="s">
        <v>43</v>
      </c>
      <c r="AP1561" t="s">
        <v>2869</v>
      </c>
      <c r="AQ1561">
        <v>66</v>
      </c>
      <c r="AR1561" t="e">
        <v>#N/A</v>
      </c>
      <c r="AS1561" t="s">
        <v>4682</v>
      </c>
      <c r="AT1561" t="e">
        <v>#N/A</v>
      </c>
      <c r="AU1561" t="s">
        <v>4739</v>
      </c>
      <c r="AV1561" t="s">
        <v>11972</v>
      </c>
      <c r="AW1561" t="s">
        <v>1744</v>
      </c>
      <c r="AX1561" t="s">
        <v>1740</v>
      </c>
      <c r="AY1561" t="s">
        <v>11973</v>
      </c>
      <c r="AZ1561" t="s">
        <v>4364</v>
      </c>
      <c r="BA1561" t="s">
        <v>11974</v>
      </c>
      <c r="BB1561" t="s">
        <v>2799</v>
      </c>
      <c r="BC1561" t="s">
        <v>1743</v>
      </c>
      <c r="BD1561" t="s">
        <v>11975</v>
      </c>
      <c r="BE1561" t="s">
        <v>4453</v>
      </c>
      <c r="BF1561">
        <v>1191</v>
      </c>
      <c r="BG1561">
        <v>1551</v>
      </c>
      <c r="BH1561">
        <v>0</v>
      </c>
      <c r="BI1561" t="s">
        <v>1547</v>
      </c>
      <c r="BJ1561">
        <v>0</v>
      </c>
      <c r="BK1561">
        <v>0</v>
      </c>
      <c r="BL1561">
        <v>1191</v>
      </c>
      <c r="BM1561" t="s">
        <v>14340</v>
      </c>
      <c r="BN1561" t="s">
        <v>4454</v>
      </c>
      <c r="BO1561" t="s">
        <v>10455</v>
      </c>
      <c r="BP1561" t="e" cm="1">
        <v>#N/A</v>
      </c>
      <c r="BQ1561" t="s">
        <v>1547</v>
      </c>
      <c r="BR1561" t="s">
        <v>11956</v>
      </c>
      <c r="BS1561">
        <v>126</v>
      </c>
      <c r="BT1561" t="s">
        <v>8204</v>
      </c>
      <c r="BU1561" t="s">
        <v>16523</v>
      </c>
      <c r="BV1561" t="s">
        <v>4738</v>
      </c>
      <c r="BW1561" t="s">
        <v>11972</v>
      </c>
      <c r="BX1561" t="s">
        <v>11973</v>
      </c>
      <c r="BY1561" t="s">
        <v>1744</v>
      </c>
      <c r="BZ1561" t="s">
        <v>1547</v>
      </c>
      <c r="CA1561" t="s">
        <v>1744</v>
      </c>
      <c r="CB1561" t="s">
        <v>1779</v>
      </c>
      <c r="CC1561"/>
      <c r="CD1561" t="s">
        <v>998</v>
      </c>
      <c r="CE1561" t="s">
        <v>2799</v>
      </c>
      <c r="CF1561" t="s">
        <v>12100</v>
      </c>
      <c r="CG1561" t="s">
        <v>12101</v>
      </c>
      <c r="CH1561" t="s">
        <v>2799</v>
      </c>
      <c r="CI1561" t="s">
        <v>1547</v>
      </c>
      <c r="CJ1561" t="s">
        <v>4365</v>
      </c>
      <c r="CK1561" t="s">
        <v>1564</v>
      </c>
      <c r="CL1561"/>
      <c r="CM1561"/>
      <c r="CN1561" t="s">
        <v>13749</v>
      </c>
      <c r="CO1561" t="s">
        <v>13686</v>
      </c>
      <c r="CP1561" t="s">
        <v>13749</v>
      </c>
      <c r="CQ1561" t="s">
        <v>13686</v>
      </c>
      <c r="CR1561" t="s">
        <v>1547</v>
      </c>
      <c r="CS1561">
        <v>9</v>
      </c>
      <c r="CT1561" t="s">
        <v>11956</v>
      </c>
      <c r="CU1561" t="s">
        <v>11956</v>
      </c>
      <c r="CV1561" t="s">
        <v>11956</v>
      </c>
      <c r="CW1561" t="s">
        <v>1547</v>
      </c>
      <c r="CX1561" t="s">
        <v>1547</v>
      </c>
      <c r="CY1561">
        <v>1559</v>
      </c>
      <c r="CZ1561" t="s">
        <v>11865</v>
      </c>
      <c r="DA1561" t="s">
        <v>1547</v>
      </c>
      <c r="DB1561" t="s">
        <v>1881</v>
      </c>
      <c r="DC1561" t="s">
        <v>1882</v>
      </c>
      <c r="DD1561" t="s">
        <v>4739</v>
      </c>
      <c r="DE1561" t="s">
        <v>4364</v>
      </c>
      <c r="DF1561" t="s">
        <v>4738</v>
      </c>
      <c r="DG1561" t="s">
        <v>1547</v>
      </c>
      <c r="DH1561" t="s">
        <v>1547</v>
      </c>
      <c r="DI1561" t="s">
        <v>1892</v>
      </c>
      <c r="DJ1561" t="e">
        <v>#N/A</v>
      </c>
      <c r="DK1561"/>
      <c r="DL1561" t="s">
        <v>1892</v>
      </c>
      <c r="DM1561">
        <v>9</v>
      </c>
      <c r="DN1561" t="s">
        <v>1883</v>
      </c>
      <c r="DO1561" t="s">
        <v>1564</v>
      </c>
      <c r="DP1561" t="b">
        <v>1</v>
      </c>
      <c r="DQ1561" t="b">
        <v>0</v>
      </c>
      <c r="DR1561" t="b">
        <v>0</v>
      </c>
      <c r="DS1561" t="b">
        <v>0</v>
      </c>
      <c r="DT1561" t="b">
        <v>0</v>
      </c>
      <c r="DU1561" t="b">
        <v>0</v>
      </c>
      <c r="DV1561" t="b">
        <v>0</v>
      </c>
      <c r="DW1561">
        <v>0</v>
      </c>
      <c r="DX1561" t="b">
        <v>0</v>
      </c>
      <c r="DY1561" t="b">
        <v>0</v>
      </c>
      <c r="DZ1561" t="b">
        <v>0</v>
      </c>
      <c r="EA1561" t="b">
        <v>0</v>
      </c>
      <c r="EB1561" t="b">
        <v>0</v>
      </c>
      <c r="EC1561" t="b">
        <v>0</v>
      </c>
      <c r="ED1561" t="b">
        <v>0</v>
      </c>
      <c r="EE1561" t="b">
        <v>0</v>
      </c>
      <c r="EF1561" t="b">
        <v>0</v>
      </c>
      <c r="EG1561" t="b" cm="1">
        <v>0</v>
      </c>
      <c r="EH1561" t="b">
        <v>0</v>
      </c>
      <c r="EI1561" t="b">
        <v>0</v>
      </c>
      <c r="EJ1561" t="b">
        <v>0</v>
      </c>
      <c r="EK1561" t="s">
        <v>1547</v>
      </c>
      <c r="EL1561">
        <v>0</v>
      </c>
      <c r="EM1561">
        <v>18</v>
      </c>
      <c r="EN1561" t="b">
        <v>0</v>
      </c>
    </row>
    <row r="1562" spans="1:144" ht="15.75">
      <c r="A1562"/>
      <c r="B1562" t="s">
        <v>1564</v>
      </c>
      <c r="C1562" t="s">
        <v>4682</v>
      </c>
      <c r="D1562" t="s">
        <v>14455</v>
      </c>
      <c r="E1562" t="s">
        <v>13694</v>
      </c>
      <c r="F1562"/>
      <c r="G1562" t="s">
        <v>13693</v>
      </c>
      <c r="H1562" t="s">
        <v>13693</v>
      </c>
      <c r="I1562" t="s">
        <v>2798</v>
      </c>
      <c r="J1562"/>
      <c r="K1562"/>
      <c r="L1562" t="s">
        <v>1743</v>
      </c>
      <c r="M1562" t="s">
        <v>2001</v>
      </c>
      <c r="N1562"/>
      <c r="O1562" t="s">
        <v>4735</v>
      </c>
      <c r="P1562" t="s">
        <v>1564</v>
      </c>
      <c r="Q1562" t="s">
        <v>4364</v>
      </c>
      <c r="R1562" t="s">
        <v>4365</v>
      </c>
      <c r="S1562"/>
      <c r="T1562"/>
      <c r="U1562" t="s">
        <v>13749</v>
      </c>
      <c r="V1562" t="s">
        <v>13695</v>
      </c>
      <c r="W1562"/>
      <c r="X1562"/>
      <c r="Y1562"/>
      <c r="Z1562"/>
      <c r="AA1562"/>
      <c r="AB1562"/>
      <c r="AC1562"/>
      <c r="AD1562"/>
      <c r="AE1562"/>
      <c r="AF1562"/>
      <c r="AG1562"/>
      <c r="AH1562"/>
      <c r="AI1562"/>
      <c r="AJ1562"/>
      <c r="AK1562"/>
      <c r="AL1562"/>
      <c r="AM1562"/>
      <c r="AN1562"/>
      <c r="AO1562" s="108" t="s">
        <v>43</v>
      </c>
      <c r="AP1562" t="s">
        <v>2869</v>
      </c>
      <c r="AQ1562">
        <v>67</v>
      </c>
      <c r="AR1562" t="e">
        <v>#N/A</v>
      </c>
      <c r="AS1562" t="s">
        <v>4682</v>
      </c>
      <c r="AT1562" t="e">
        <v>#N/A</v>
      </c>
      <c r="AU1562" t="s">
        <v>13694</v>
      </c>
      <c r="AV1562" t="s">
        <v>14354</v>
      </c>
      <c r="AW1562" t="s">
        <v>1744</v>
      </c>
      <c r="AX1562" t="s">
        <v>1740</v>
      </c>
      <c r="AY1562" t="s">
        <v>14355</v>
      </c>
      <c r="AZ1562" t="s">
        <v>4364</v>
      </c>
      <c r="BA1562" t="s">
        <v>14356</v>
      </c>
      <c r="BB1562" t="s">
        <v>2798</v>
      </c>
      <c r="BC1562" t="s">
        <v>1743</v>
      </c>
      <c r="BD1562" t="s">
        <v>14824</v>
      </c>
      <c r="BE1562" t="s">
        <v>4453</v>
      </c>
      <c r="BF1562">
        <v>1197</v>
      </c>
      <c r="BG1562">
        <v>1551</v>
      </c>
      <c r="BH1562">
        <v>0</v>
      </c>
      <c r="BI1562" t="s">
        <v>1547</v>
      </c>
      <c r="BJ1562">
        <v>0</v>
      </c>
      <c r="BK1562">
        <v>0</v>
      </c>
      <c r="BL1562">
        <v>1197</v>
      </c>
      <c r="BM1562" t="s">
        <v>14358</v>
      </c>
      <c r="BN1562" t="s">
        <v>4454</v>
      </c>
      <c r="BO1562" t="s">
        <v>10455</v>
      </c>
      <c r="BP1562" t="e" cm="1">
        <v>#N/A</v>
      </c>
      <c r="BQ1562" t="s">
        <v>1547</v>
      </c>
      <c r="BR1562" t="s">
        <v>11956</v>
      </c>
      <c r="BS1562">
        <v>127</v>
      </c>
      <c r="BT1562" t="s">
        <v>8208</v>
      </c>
      <c r="BU1562" t="s">
        <v>16524</v>
      </c>
      <c r="BV1562" t="s">
        <v>14455</v>
      </c>
      <c r="BW1562" t="s">
        <v>14354</v>
      </c>
      <c r="BX1562" t="s">
        <v>14355</v>
      </c>
      <c r="BY1562" t="s">
        <v>1744</v>
      </c>
      <c r="BZ1562" t="s">
        <v>1547</v>
      </c>
      <c r="CA1562" t="s">
        <v>1744</v>
      </c>
      <c r="CB1562" t="s">
        <v>2001</v>
      </c>
      <c r="CC1562"/>
      <c r="CD1562" t="s">
        <v>998</v>
      </c>
      <c r="CE1562" t="s">
        <v>2798</v>
      </c>
      <c r="CF1562" t="s">
        <v>14860</v>
      </c>
      <c r="CG1562" t="s">
        <v>14861</v>
      </c>
      <c r="CH1562" t="s">
        <v>2798</v>
      </c>
      <c r="CI1562" t="s">
        <v>1547</v>
      </c>
      <c r="CJ1562" t="s">
        <v>4365</v>
      </c>
      <c r="CK1562" t="s">
        <v>1564</v>
      </c>
      <c r="CL1562"/>
      <c r="CM1562"/>
      <c r="CN1562" t="s">
        <v>13749</v>
      </c>
      <c r="CO1562" t="s">
        <v>13695</v>
      </c>
      <c r="CP1562" t="s">
        <v>13749</v>
      </c>
      <c r="CQ1562" t="s">
        <v>13695</v>
      </c>
      <c r="CR1562" t="s">
        <v>1547</v>
      </c>
      <c r="CS1562">
        <v>9</v>
      </c>
      <c r="CT1562" t="s">
        <v>11956</v>
      </c>
      <c r="CU1562" t="s">
        <v>11956</v>
      </c>
      <c r="CV1562" t="s">
        <v>11956</v>
      </c>
      <c r="CW1562" t="s">
        <v>1547</v>
      </c>
      <c r="CX1562" t="s">
        <v>1547</v>
      </c>
      <c r="CY1562">
        <v>1560</v>
      </c>
      <c r="CZ1562" t="s">
        <v>11866</v>
      </c>
      <c r="DA1562" t="s">
        <v>1547</v>
      </c>
      <c r="DB1562" t="s">
        <v>1881</v>
      </c>
      <c r="DC1562" t="s">
        <v>1882</v>
      </c>
      <c r="DD1562" t="s">
        <v>13694</v>
      </c>
      <c r="DE1562" t="s">
        <v>4364</v>
      </c>
      <c r="DF1562" t="s">
        <v>13693</v>
      </c>
      <c r="DG1562" t="s">
        <v>1547</v>
      </c>
      <c r="DH1562" t="s">
        <v>1547</v>
      </c>
      <c r="DI1562" t="s">
        <v>1892</v>
      </c>
      <c r="DJ1562" t="e">
        <v>#N/A</v>
      </c>
      <c r="DK1562"/>
      <c r="DL1562" t="s">
        <v>1892</v>
      </c>
      <c r="DM1562">
        <v>9</v>
      </c>
      <c r="DN1562" t="s">
        <v>1883</v>
      </c>
      <c r="DO1562" t="s">
        <v>1564</v>
      </c>
      <c r="DP1562" t="b">
        <v>1</v>
      </c>
      <c r="DQ1562" t="b">
        <v>0</v>
      </c>
      <c r="DR1562" t="b">
        <v>0</v>
      </c>
      <c r="DS1562" t="b">
        <v>0</v>
      </c>
      <c r="DT1562" t="b">
        <v>0</v>
      </c>
      <c r="DU1562" t="b">
        <v>0</v>
      </c>
      <c r="DV1562" t="b">
        <v>0</v>
      </c>
      <c r="DW1562">
        <v>0</v>
      </c>
      <c r="DX1562" t="b">
        <v>0</v>
      </c>
      <c r="DY1562" t="b">
        <v>0</v>
      </c>
      <c r="DZ1562" t="b">
        <v>0</v>
      </c>
      <c r="EA1562" t="b">
        <v>0</v>
      </c>
      <c r="EB1562" t="b">
        <v>1</v>
      </c>
      <c r="EC1562" t="b">
        <v>1</v>
      </c>
      <c r="ED1562" t="b">
        <v>0</v>
      </c>
      <c r="EE1562" t="b">
        <v>0</v>
      </c>
      <c r="EF1562" t="b">
        <v>0</v>
      </c>
      <c r="EG1562" t="b" cm="1">
        <v>0</v>
      </c>
      <c r="EH1562" t="b">
        <v>0</v>
      </c>
      <c r="EI1562" t="b">
        <v>0</v>
      </c>
      <c r="EJ1562" t="b">
        <v>1</v>
      </c>
      <c r="EK1562" t="s">
        <v>14486</v>
      </c>
      <c r="EL1562">
        <v>0</v>
      </c>
      <c r="EM1562">
        <v>9</v>
      </c>
      <c r="EN1562" t="b">
        <v>0</v>
      </c>
    </row>
    <row r="1563" spans="1:144" ht="15.75">
      <c r="A1563"/>
      <c r="B1563" t="s">
        <v>1564</v>
      </c>
      <c r="C1563" t="s">
        <v>4682</v>
      </c>
      <c r="D1563" t="s">
        <v>14456</v>
      </c>
      <c r="E1563" t="s">
        <v>13697</v>
      </c>
      <c r="F1563"/>
      <c r="G1563" t="s">
        <v>13696</v>
      </c>
      <c r="H1563" t="s">
        <v>13696</v>
      </c>
      <c r="I1563" t="s">
        <v>2798</v>
      </c>
      <c r="J1563"/>
      <c r="K1563"/>
      <c r="L1563" t="s">
        <v>1743</v>
      </c>
      <c r="M1563" t="s">
        <v>2001</v>
      </c>
      <c r="N1563"/>
      <c r="O1563" t="s">
        <v>4735</v>
      </c>
      <c r="P1563" t="s">
        <v>1564</v>
      </c>
      <c r="Q1563" t="s">
        <v>4364</v>
      </c>
      <c r="R1563" t="s">
        <v>4365</v>
      </c>
      <c r="S1563"/>
      <c r="T1563"/>
      <c r="U1563" t="s">
        <v>13749</v>
      </c>
      <c r="V1563" t="s">
        <v>13698</v>
      </c>
      <c r="W1563"/>
      <c r="X1563"/>
      <c r="Y1563"/>
      <c r="Z1563"/>
      <c r="AA1563"/>
      <c r="AB1563"/>
      <c r="AC1563"/>
      <c r="AD1563"/>
      <c r="AE1563"/>
      <c r="AF1563"/>
      <c r="AG1563"/>
      <c r="AH1563"/>
      <c r="AI1563"/>
      <c r="AJ1563"/>
      <c r="AK1563"/>
      <c r="AL1563"/>
      <c r="AM1563"/>
      <c r="AN1563"/>
      <c r="AO1563" s="108" t="s">
        <v>43</v>
      </c>
      <c r="AP1563" t="s">
        <v>2869</v>
      </c>
      <c r="AQ1563">
        <v>68</v>
      </c>
      <c r="AR1563" t="e">
        <v>#N/A</v>
      </c>
      <c r="AS1563" t="s">
        <v>4682</v>
      </c>
      <c r="AT1563" t="e">
        <v>#N/A</v>
      </c>
      <c r="AU1563" t="s">
        <v>13697</v>
      </c>
      <c r="AV1563" t="s">
        <v>14360</v>
      </c>
      <c r="AW1563" t="s">
        <v>1744</v>
      </c>
      <c r="AX1563" t="s">
        <v>1740</v>
      </c>
      <c r="AY1563" t="s">
        <v>14361</v>
      </c>
      <c r="AZ1563" t="s">
        <v>4364</v>
      </c>
      <c r="BA1563" t="s">
        <v>14362</v>
      </c>
      <c r="BB1563" t="s">
        <v>2798</v>
      </c>
      <c r="BC1563" t="s">
        <v>1743</v>
      </c>
      <c r="BD1563" t="s">
        <v>14827</v>
      </c>
      <c r="BE1563" t="s">
        <v>4453</v>
      </c>
      <c r="BF1563">
        <v>1198</v>
      </c>
      <c r="BG1563">
        <v>1551</v>
      </c>
      <c r="BH1563">
        <v>0</v>
      </c>
      <c r="BI1563" t="s">
        <v>1547</v>
      </c>
      <c r="BJ1563">
        <v>0</v>
      </c>
      <c r="BK1563">
        <v>0</v>
      </c>
      <c r="BL1563">
        <v>1198</v>
      </c>
      <c r="BM1563" t="s">
        <v>14364</v>
      </c>
      <c r="BN1563" t="s">
        <v>4454</v>
      </c>
      <c r="BO1563" t="s">
        <v>10455</v>
      </c>
      <c r="BP1563" t="e" cm="1">
        <v>#N/A</v>
      </c>
      <c r="BQ1563" t="s">
        <v>1547</v>
      </c>
      <c r="BR1563" t="s">
        <v>11956</v>
      </c>
      <c r="BS1563">
        <v>128</v>
      </c>
      <c r="BT1563" t="s">
        <v>8212</v>
      </c>
      <c r="BU1563" t="s">
        <v>16525</v>
      </c>
      <c r="BV1563" t="s">
        <v>14456</v>
      </c>
      <c r="BW1563" t="s">
        <v>14360</v>
      </c>
      <c r="BX1563" t="s">
        <v>14361</v>
      </c>
      <c r="BY1563" t="s">
        <v>1744</v>
      </c>
      <c r="BZ1563" t="s">
        <v>1547</v>
      </c>
      <c r="CA1563" t="s">
        <v>1744</v>
      </c>
      <c r="CB1563" t="s">
        <v>2001</v>
      </c>
      <c r="CC1563"/>
      <c r="CD1563" t="s">
        <v>998</v>
      </c>
      <c r="CE1563" t="s">
        <v>2798</v>
      </c>
      <c r="CF1563" t="s">
        <v>14862</v>
      </c>
      <c r="CG1563" t="s">
        <v>14863</v>
      </c>
      <c r="CH1563" t="s">
        <v>2798</v>
      </c>
      <c r="CI1563" t="s">
        <v>1547</v>
      </c>
      <c r="CJ1563" t="s">
        <v>4365</v>
      </c>
      <c r="CK1563" t="s">
        <v>1564</v>
      </c>
      <c r="CL1563"/>
      <c r="CM1563"/>
      <c r="CN1563" t="s">
        <v>13749</v>
      </c>
      <c r="CO1563" t="s">
        <v>13698</v>
      </c>
      <c r="CP1563" t="s">
        <v>13749</v>
      </c>
      <c r="CQ1563" t="s">
        <v>13698</v>
      </c>
      <c r="CR1563" t="s">
        <v>1547</v>
      </c>
      <c r="CS1563">
        <v>9</v>
      </c>
      <c r="CT1563" t="s">
        <v>11956</v>
      </c>
      <c r="CU1563" t="s">
        <v>11956</v>
      </c>
      <c r="CV1563" t="s">
        <v>11956</v>
      </c>
      <c r="CW1563" t="s">
        <v>1547</v>
      </c>
      <c r="CX1563" t="s">
        <v>1547</v>
      </c>
      <c r="CY1563">
        <v>1561</v>
      </c>
      <c r="CZ1563" t="s">
        <v>11867</v>
      </c>
      <c r="DA1563" t="s">
        <v>1547</v>
      </c>
      <c r="DB1563" t="s">
        <v>1881</v>
      </c>
      <c r="DC1563" t="s">
        <v>1882</v>
      </c>
      <c r="DD1563" t="s">
        <v>13697</v>
      </c>
      <c r="DE1563" t="s">
        <v>4364</v>
      </c>
      <c r="DF1563" t="s">
        <v>13696</v>
      </c>
      <c r="DG1563" t="s">
        <v>1547</v>
      </c>
      <c r="DH1563" t="s">
        <v>1547</v>
      </c>
      <c r="DI1563" t="s">
        <v>1892</v>
      </c>
      <c r="DJ1563" t="e">
        <v>#N/A</v>
      </c>
      <c r="DK1563"/>
      <c r="DL1563" t="s">
        <v>1892</v>
      </c>
      <c r="DM1563">
        <v>9</v>
      </c>
      <c r="DN1563" t="s">
        <v>1883</v>
      </c>
      <c r="DO1563" t="s">
        <v>1564</v>
      </c>
      <c r="DP1563" t="b">
        <v>1</v>
      </c>
      <c r="DQ1563" t="b">
        <v>0</v>
      </c>
      <c r="DR1563" t="b">
        <v>0</v>
      </c>
      <c r="DS1563" t="b">
        <v>0</v>
      </c>
      <c r="DT1563" t="b">
        <v>0</v>
      </c>
      <c r="DU1563" t="b">
        <v>0</v>
      </c>
      <c r="DV1563" t="b">
        <v>0</v>
      </c>
      <c r="DW1563">
        <v>0</v>
      </c>
      <c r="DX1563" t="b">
        <v>0</v>
      </c>
      <c r="DY1563" t="b">
        <v>0</v>
      </c>
      <c r="DZ1563" t="b">
        <v>1</v>
      </c>
      <c r="EA1563" t="b">
        <v>0</v>
      </c>
      <c r="EB1563" t="b">
        <v>0</v>
      </c>
      <c r="EC1563" t="b">
        <v>1</v>
      </c>
      <c r="ED1563" t="b">
        <v>0</v>
      </c>
      <c r="EE1563" t="b">
        <v>0</v>
      </c>
      <c r="EF1563" t="b">
        <v>0</v>
      </c>
      <c r="EG1563" t="b" cm="1">
        <v>0</v>
      </c>
      <c r="EH1563" t="b">
        <v>0</v>
      </c>
      <c r="EI1563" t="b">
        <v>0</v>
      </c>
      <c r="EJ1563" t="b">
        <v>1</v>
      </c>
      <c r="EK1563" t="s">
        <v>14803</v>
      </c>
      <c r="EL1563">
        <v>0</v>
      </c>
      <c r="EM1563">
        <v>13</v>
      </c>
      <c r="EN1563" t="b">
        <v>0</v>
      </c>
    </row>
    <row r="1564" spans="1:144" ht="15.75">
      <c r="A1564"/>
      <c r="B1564" t="s">
        <v>1564</v>
      </c>
      <c r="C1564" t="s">
        <v>4682</v>
      </c>
      <c r="D1564" t="s">
        <v>13751</v>
      </c>
      <c r="E1564" t="s">
        <v>4458</v>
      </c>
      <c r="F1564"/>
      <c r="G1564" t="s">
        <v>13751</v>
      </c>
      <c r="H1564" t="s">
        <v>13607</v>
      </c>
      <c r="I1564" t="s">
        <v>1244</v>
      </c>
      <c r="J1564"/>
      <c r="K1564"/>
      <c r="L1564" t="s">
        <v>1743</v>
      </c>
      <c r="M1564" t="s">
        <v>902</v>
      </c>
      <c r="N1564"/>
      <c r="O1564" t="s">
        <v>4735</v>
      </c>
      <c r="P1564" t="s">
        <v>1564</v>
      </c>
      <c r="Q1564" t="s">
        <v>4364</v>
      </c>
      <c r="R1564" t="s">
        <v>4365</v>
      </c>
      <c r="S1564"/>
      <c r="T1564"/>
      <c r="U1564" t="s">
        <v>13752</v>
      </c>
      <c r="V1564"/>
      <c r="W1564"/>
      <c r="X1564"/>
      <c r="Y1564"/>
      <c r="Z1564"/>
      <c r="AA1564"/>
      <c r="AB1564"/>
      <c r="AC1564"/>
      <c r="AD1564"/>
      <c r="AE1564"/>
      <c r="AF1564"/>
      <c r="AG1564"/>
      <c r="AH1564"/>
      <c r="AI1564"/>
      <c r="AJ1564"/>
      <c r="AK1564"/>
      <c r="AL1564"/>
      <c r="AM1564"/>
      <c r="AN1564"/>
      <c r="AO1564" s="108" t="s">
        <v>43</v>
      </c>
      <c r="AP1564" t="s">
        <v>2869</v>
      </c>
      <c r="AQ1564">
        <v>69</v>
      </c>
      <c r="AR1564" t="e">
        <v>#N/A</v>
      </c>
      <c r="AS1564" t="s">
        <v>4682</v>
      </c>
      <c r="AT1564" t="e">
        <v>#N/A</v>
      </c>
      <c r="AU1564" t="s">
        <v>4458</v>
      </c>
      <c r="AV1564" t="s">
        <v>10506</v>
      </c>
      <c r="AW1564" t="s">
        <v>1744</v>
      </c>
      <c r="AX1564" t="s">
        <v>1740</v>
      </c>
      <c r="AY1564" t="s">
        <v>14436</v>
      </c>
      <c r="AZ1564" t="s">
        <v>4364</v>
      </c>
      <c r="BA1564" t="s">
        <v>10507</v>
      </c>
      <c r="BB1564" t="s">
        <v>1244</v>
      </c>
      <c r="BC1564" t="s">
        <v>1743</v>
      </c>
      <c r="BD1564" t="s">
        <v>14437</v>
      </c>
      <c r="BE1564" t="s">
        <v>13751</v>
      </c>
      <c r="BF1564">
        <v>1564</v>
      </c>
      <c r="BG1564">
        <v>0</v>
      </c>
      <c r="BH1564">
        <v>0</v>
      </c>
      <c r="BI1564" t="s">
        <v>1547</v>
      </c>
      <c r="BJ1564">
        <v>0</v>
      </c>
      <c r="BK1564">
        <v>0</v>
      </c>
      <c r="BL1564">
        <v>0</v>
      </c>
      <c r="BM1564" t="s">
        <v>1547</v>
      </c>
      <c r="BN1564" t="s">
        <v>1547</v>
      </c>
      <c r="BO1564" t="s">
        <v>1547</v>
      </c>
      <c r="BP1564" t="s" cm="1">
        <v>1547</v>
      </c>
      <c r="BQ1564" t="s">
        <v>1547</v>
      </c>
      <c r="BR1564" t="s">
        <v>11956</v>
      </c>
      <c r="BS1564">
        <v>129</v>
      </c>
      <c r="BT1564" t="s">
        <v>8216</v>
      </c>
      <c r="BU1564" t="s">
        <v>16526</v>
      </c>
      <c r="BV1564" t="s">
        <v>13751</v>
      </c>
      <c r="BW1564" t="s">
        <v>10506</v>
      </c>
      <c r="BX1564" t="s">
        <v>14227</v>
      </c>
      <c r="BY1564" t="s">
        <v>1744</v>
      </c>
      <c r="BZ1564" t="s">
        <v>1547</v>
      </c>
      <c r="CA1564" t="s">
        <v>1744</v>
      </c>
      <c r="CB1564" t="s">
        <v>902</v>
      </c>
      <c r="CC1564"/>
      <c r="CD1564" t="s">
        <v>998</v>
      </c>
      <c r="CE1564" t="s">
        <v>1244</v>
      </c>
      <c r="CF1564" t="s">
        <v>4458</v>
      </c>
      <c r="CG1564" t="s">
        <v>10508</v>
      </c>
      <c r="CH1564" t="s">
        <v>1244</v>
      </c>
      <c r="CI1564" t="s">
        <v>1547</v>
      </c>
      <c r="CJ1564" t="s">
        <v>4365</v>
      </c>
      <c r="CK1564" t="s">
        <v>1564</v>
      </c>
      <c r="CL1564"/>
      <c r="CM1564"/>
      <c r="CN1564" t="s">
        <v>13752</v>
      </c>
      <c r="CO1564" t="s">
        <v>1547</v>
      </c>
      <c r="CP1564" t="s">
        <v>13752</v>
      </c>
      <c r="CQ1564" t="s">
        <v>1547</v>
      </c>
      <c r="CR1564" t="s">
        <v>1547</v>
      </c>
      <c r="CS1564">
        <v>9</v>
      </c>
      <c r="CT1564" t="s">
        <v>11956</v>
      </c>
      <c r="CU1564" t="s">
        <v>11956</v>
      </c>
      <c r="CV1564" t="s">
        <v>11956</v>
      </c>
      <c r="CW1564" t="s">
        <v>1547</v>
      </c>
      <c r="CX1564" t="s">
        <v>1547</v>
      </c>
      <c r="CY1564">
        <v>1562</v>
      </c>
      <c r="CZ1564" t="s">
        <v>11868</v>
      </c>
      <c r="DA1564" t="s">
        <v>1547</v>
      </c>
      <c r="DB1564" t="s">
        <v>1881</v>
      </c>
      <c r="DC1564" t="s">
        <v>1882</v>
      </c>
      <c r="DD1564" t="s">
        <v>4458</v>
      </c>
      <c r="DE1564" t="s">
        <v>4364</v>
      </c>
      <c r="DF1564" t="s">
        <v>13751</v>
      </c>
      <c r="DG1564" t="s">
        <v>1547</v>
      </c>
      <c r="DH1564" t="s">
        <v>1547</v>
      </c>
      <c r="DI1564" t="s">
        <v>1892</v>
      </c>
      <c r="DJ1564" t="e">
        <v>#N/A</v>
      </c>
      <c r="DK1564"/>
      <c r="DL1564" t="s">
        <v>1892</v>
      </c>
      <c r="DM1564">
        <v>9</v>
      </c>
      <c r="DN1564" t="s">
        <v>1883</v>
      </c>
      <c r="DO1564" t="s">
        <v>1564</v>
      </c>
      <c r="DP1564" t="b">
        <v>1</v>
      </c>
      <c r="DQ1564" t="b">
        <v>0</v>
      </c>
      <c r="DR1564" t="b">
        <v>1</v>
      </c>
      <c r="DS1564" t="b">
        <v>0</v>
      </c>
      <c r="DT1564" t="b">
        <v>0</v>
      </c>
      <c r="DU1564" t="b">
        <v>0</v>
      </c>
      <c r="DV1564" t="b">
        <v>1</v>
      </c>
      <c r="DW1564">
        <v>0</v>
      </c>
      <c r="DX1564" t="b">
        <v>0</v>
      </c>
      <c r="DY1564" t="b">
        <v>0</v>
      </c>
      <c r="DZ1564" t="b">
        <v>0</v>
      </c>
      <c r="EA1564" t="b">
        <v>0</v>
      </c>
      <c r="EB1564" t="b">
        <v>0</v>
      </c>
      <c r="EC1564" t="b">
        <v>0</v>
      </c>
      <c r="ED1564" t="b">
        <v>0</v>
      </c>
      <c r="EE1564" t="b">
        <v>0</v>
      </c>
      <c r="EF1564" t="b">
        <v>0</v>
      </c>
      <c r="EG1564" t="b" cm="1">
        <v>0</v>
      </c>
      <c r="EH1564" t="b">
        <v>0</v>
      </c>
      <c r="EI1564" t="b">
        <v>0</v>
      </c>
      <c r="EJ1564" t="b">
        <v>0</v>
      </c>
      <c r="EK1564" t="s">
        <v>1547</v>
      </c>
      <c r="EL1564">
        <v>0</v>
      </c>
      <c r="EM1564">
        <v>35</v>
      </c>
      <c r="EN1564" t="b">
        <v>0</v>
      </c>
    </row>
    <row r="1565" spans="1:144" ht="15.75">
      <c r="A1565"/>
      <c r="B1565" t="s">
        <v>1564</v>
      </c>
      <c r="C1565" t="s">
        <v>4682</v>
      </c>
      <c r="D1565" t="s">
        <v>1249</v>
      </c>
      <c r="E1565" t="s">
        <v>1248</v>
      </c>
      <c r="F1565"/>
      <c r="G1565" t="s">
        <v>1249</v>
      </c>
      <c r="H1565" t="s">
        <v>4428</v>
      </c>
      <c r="I1565" t="s">
        <v>2799</v>
      </c>
      <c r="J1565"/>
      <c r="K1565"/>
      <c r="L1565" t="s">
        <v>1743</v>
      </c>
      <c r="M1565" t="s">
        <v>1754</v>
      </c>
      <c r="N1565" t="s">
        <v>4369</v>
      </c>
      <c r="O1565" t="s">
        <v>4735</v>
      </c>
      <c r="P1565" t="s">
        <v>1564</v>
      </c>
      <c r="Q1565" t="s">
        <v>4364</v>
      </c>
      <c r="R1565" t="s">
        <v>4365</v>
      </c>
      <c r="S1565"/>
      <c r="T1565"/>
      <c r="U1565" t="s">
        <v>13752</v>
      </c>
      <c r="V1565" t="s">
        <v>13126</v>
      </c>
      <c r="W1565"/>
      <c r="X1565"/>
      <c r="Y1565"/>
      <c r="Z1565"/>
      <c r="AA1565"/>
      <c r="AB1565"/>
      <c r="AC1565"/>
      <c r="AD1565"/>
      <c r="AE1565"/>
      <c r="AF1565"/>
      <c r="AG1565"/>
      <c r="AH1565"/>
      <c r="AI1565"/>
      <c r="AJ1565"/>
      <c r="AK1565"/>
      <c r="AL1565"/>
      <c r="AM1565"/>
      <c r="AN1565"/>
      <c r="AO1565" s="108" t="s">
        <v>43</v>
      </c>
      <c r="AP1565" t="s">
        <v>2869</v>
      </c>
      <c r="AQ1565">
        <v>70</v>
      </c>
      <c r="AR1565" t="e">
        <v>#N/A</v>
      </c>
      <c r="AS1565" t="s">
        <v>4682</v>
      </c>
      <c r="AT1565" t="e">
        <v>#N/A</v>
      </c>
      <c r="AU1565" t="s">
        <v>1248</v>
      </c>
      <c r="AV1565" t="s">
        <v>1751</v>
      </c>
      <c r="AW1565" t="s">
        <v>1744</v>
      </c>
      <c r="AX1565" t="s">
        <v>1740</v>
      </c>
      <c r="AY1565" t="s">
        <v>1752</v>
      </c>
      <c r="AZ1565" t="s">
        <v>4364</v>
      </c>
      <c r="BA1565" t="s">
        <v>1896</v>
      </c>
      <c r="BB1565" t="s">
        <v>2799</v>
      </c>
      <c r="BC1565" t="s">
        <v>1743</v>
      </c>
      <c r="BD1565" t="s">
        <v>5682</v>
      </c>
      <c r="BE1565" t="s">
        <v>13751</v>
      </c>
      <c r="BF1565">
        <v>4</v>
      </c>
      <c r="BG1565">
        <v>1564</v>
      </c>
      <c r="BH1565">
        <v>0</v>
      </c>
      <c r="BI1565" t="s">
        <v>1547</v>
      </c>
      <c r="BJ1565">
        <v>0</v>
      </c>
      <c r="BK1565">
        <v>0</v>
      </c>
      <c r="BL1565">
        <v>4</v>
      </c>
      <c r="BM1565" t="s">
        <v>1750</v>
      </c>
      <c r="BN1565" t="s">
        <v>4458</v>
      </c>
      <c r="BO1565" t="s">
        <v>10506</v>
      </c>
      <c r="BP1565" t="e" cm="1">
        <v>#N/A</v>
      </c>
      <c r="BQ1565" t="s">
        <v>1547</v>
      </c>
      <c r="BR1565" t="s">
        <v>11956</v>
      </c>
      <c r="BS1565">
        <v>130</v>
      </c>
      <c r="BT1565" t="s">
        <v>8220</v>
      </c>
      <c r="BU1565" t="s">
        <v>16527</v>
      </c>
      <c r="BV1565" t="s">
        <v>1249</v>
      </c>
      <c r="BW1565" t="s">
        <v>1751</v>
      </c>
      <c r="BX1565" t="s">
        <v>10370</v>
      </c>
      <c r="BY1565" t="s">
        <v>10117</v>
      </c>
      <c r="BZ1565" t="s">
        <v>1547</v>
      </c>
      <c r="CA1565" t="s">
        <v>1744</v>
      </c>
      <c r="CB1565" t="s">
        <v>1754</v>
      </c>
      <c r="CC1565"/>
      <c r="CD1565" t="s">
        <v>998</v>
      </c>
      <c r="CE1565" t="s">
        <v>2799</v>
      </c>
      <c r="CF1565" t="s">
        <v>12118</v>
      </c>
      <c r="CG1565" t="s">
        <v>12119</v>
      </c>
      <c r="CH1565" t="s">
        <v>2799</v>
      </c>
      <c r="CI1565" t="s">
        <v>1547</v>
      </c>
      <c r="CJ1565" t="s">
        <v>4365</v>
      </c>
      <c r="CK1565" t="s">
        <v>1564</v>
      </c>
      <c r="CL1565"/>
      <c r="CM1565"/>
      <c r="CN1565" t="s">
        <v>13752</v>
      </c>
      <c r="CO1565" t="s">
        <v>13126</v>
      </c>
      <c r="CP1565" t="s">
        <v>13752</v>
      </c>
      <c r="CQ1565" t="s">
        <v>13126</v>
      </c>
      <c r="CR1565" t="s">
        <v>1547</v>
      </c>
      <c r="CS1565">
        <v>9</v>
      </c>
      <c r="CT1565" t="s">
        <v>11956</v>
      </c>
      <c r="CU1565" t="s">
        <v>11956</v>
      </c>
      <c r="CV1565" t="s">
        <v>1547</v>
      </c>
      <c r="CW1565" t="s">
        <v>1547</v>
      </c>
      <c r="CX1565" t="s">
        <v>1547</v>
      </c>
      <c r="CY1565">
        <v>1563</v>
      </c>
      <c r="CZ1565" t="s">
        <v>11869</v>
      </c>
      <c r="DA1565" t="s">
        <v>1547</v>
      </c>
      <c r="DB1565" t="s">
        <v>1881</v>
      </c>
      <c r="DC1565" t="s">
        <v>1882</v>
      </c>
      <c r="DD1565" t="s">
        <v>1248</v>
      </c>
      <c r="DE1565" t="s">
        <v>4364</v>
      </c>
      <c r="DF1565" t="s">
        <v>1249</v>
      </c>
      <c r="DG1565" t="s">
        <v>1547</v>
      </c>
      <c r="DH1565" t="s">
        <v>1547</v>
      </c>
      <c r="DI1565" t="s">
        <v>1892</v>
      </c>
      <c r="DJ1565" t="e">
        <v>#N/A</v>
      </c>
      <c r="DK1565"/>
      <c r="DL1565" t="s">
        <v>1892</v>
      </c>
      <c r="DM1565">
        <v>9</v>
      </c>
      <c r="DN1565" t="s">
        <v>1883</v>
      </c>
      <c r="DO1565" t="s">
        <v>1564</v>
      </c>
      <c r="DP1565" t="b">
        <v>1</v>
      </c>
      <c r="DQ1565" t="b">
        <v>0</v>
      </c>
      <c r="DR1565" t="b">
        <v>0</v>
      </c>
      <c r="DS1565" t="b">
        <v>0</v>
      </c>
      <c r="DT1565" t="b">
        <v>0</v>
      </c>
      <c r="DU1565" t="b">
        <v>0</v>
      </c>
      <c r="DV1565" t="b">
        <v>0</v>
      </c>
      <c r="DW1565">
        <v>0</v>
      </c>
      <c r="DX1565" t="b">
        <v>0</v>
      </c>
      <c r="DY1565" t="b">
        <v>0</v>
      </c>
      <c r="DZ1565" t="b">
        <v>0</v>
      </c>
      <c r="EA1565" t="b">
        <v>0</v>
      </c>
      <c r="EB1565" t="b">
        <v>0</v>
      </c>
      <c r="EC1565" t="b">
        <v>0</v>
      </c>
      <c r="ED1565" t="b">
        <v>0</v>
      </c>
      <c r="EE1565" t="b">
        <v>0</v>
      </c>
      <c r="EF1565" t="b">
        <v>0</v>
      </c>
      <c r="EG1565" t="b" cm="1">
        <v>0</v>
      </c>
      <c r="EH1565" t="b">
        <v>0</v>
      </c>
      <c r="EI1565" t="b">
        <v>0</v>
      </c>
      <c r="EJ1565" t="b">
        <v>0</v>
      </c>
      <c r="EK1565" t="s">
        <v>1547</v>
      </c>
      <c r="EL1565">
        <v>0</v>
      </c>
      <c r="EM1565">
        <v>7</v>
      </c>
      <c r="EN1565" t="b">
        <v>0</v>
      </c>
    </row>
    <row r="1566" spans="1:144" ht="15.75">
      <c r="A1566"/>
      <c r="B1566" t="s">
        <v>1564</v>
      </c>
      <c r="C1566" t="s">
        <v>4682</v>
      </c>
      <c r="D1566" t="s">
        <v>1254</v>
      </c>
      <c r="E1566" t="s">
        <v>1253</v>
      </c>
      <c r="F1566"/>
      <c r="G1566" t="s">
        <v>1254</v>
      </c>
      <c r="H1566" t="s">
        <v>1946</v>
      </c>
      <c r="I1566" t="s">
        <v>2799</v>
      </c>
      <c r="J1566"/>
      <c r="K1566"/>
      <c r="L1566" t="s">
        <v>1743</v>
      </c>
      <c r="M1566" t="s">
        <v>1754</v>
      </c>
      <c r="N1566" t="s">
        <v>1946</v>
      </c>
      <c r="O1566" t="s">
        <v>4735</v>
      </c>
      <c r="P1566" t="s">
        <v>1564</v>
      </c>
      <c r="Q1566" t="s">
        <v>4364</v>
      </c>
      <c r="R1566" t="s">
        <v>4365</v>
      </c>
      <c r="S1566"/>
      <c r="T1566"/>
      <c r="U1566" t="s">
        <v>13752</v>
      </c>
      <c r="V1566" t="s">
        <v>4373</v>
      </c>
      <c r="W1566"/>
      <c r="X1566"/>
      <c r="Y1566"/>
      <c r="Z1566"/>
      <c r="AA1566"/>
      <c r="AB1566"/>
      <c r="AC1566"/>
      <c r="AD1566"/>
      <c r="AE1566"/>
      <c r="AF1566"/>
      <c r="AG1566"/>
      <c r="AH1566"/>
      <c r="AI1566"/>
      <c r="AJ1566"/>
      <c r="AK1566"/>
      <c r="AL1566"/>
      <c r="AM1566"/>
      <c r="AN1566"/>
      <c r="AO1566" s="108" t="s">
        <v>43</v>
      </c>
      <c r="AP1566" t="s">
        <v>2869</v>
      </c>
      <c r="AQ1566">
        <v>71</v>
      </c>
      <c r="AR1566" t="e">
        <v>#N/A</v>
      </c>
      <c r="AS1566" t="s">
        <v>4682</v>
      </c>
      <c r="AT1566" t="e">
        <v>#N/A</v>
      </c>
      <c r="AU1566" t="s">
        <v>1253</v>
      </c>
      <c r="AV1566" t="s">
        <v>1766</v>
      </c>
      <c r="AW1566" t="s">
        <v>1744</v>
      </c>
      <c r="AX1566" t="s">
        <v>1740</v>
      </c>
      <c r="AY1566" t="s">
        <v>1793</v>
      </c>
      <c r="AZ1566" t="s">
        <v>4364</v>
      </c>
      <c r="BA1566" t="s">
        <v>1913</v>
      </c>
      <c r="BB1566" t="s">
        <v>2799</v>
      </c>
      <c r="BC1566" t="s">
        <v>1743</v>
      </c>
      <c r="BD1566" t="s">
        <v>7254</v>
      </c>
      <c r="BE1566" t="s">
        <v>13751</v>
      </c>
      <c r="BF1566">
        <v>343</v>
      </c>
      <c r="BG1566">
        <v>1564</v>
      </c>
      <c r="BH1566">
        <v>0</v>
      </c>
      <c r="BI1566" t="s">
        <v>1547</v>
      </c>
      <c r="BJ1566">
        <v>0</v>
      </c>
      <c r="BK1566">
        <v>0</v>
      </c>
      <c r="BL1566">
        <v>515</v>
      </c>
      <c r="BM1566" t="s">
        <v>1770</v>
      </c>
      <c r="BN1566" t="s">
        <v>4458</v>
      </c>
      <c r="BO1566" t="s">
        <v>10506</v>
      </c>
      <c r="BP1566" t="e" cm="1">
        <v>#N/A</v>
      </c>
      <c r="BQ1566" t="s">
        <v>1547</v>
      </c>
      <c r="BR1566" t="s">
        <v>11956</v>
      </c>
      <c r="BS1566">
        <v>131</v>
      </c>
      <c r="BT1566" t="s">
        <v>8224</v>
      </c>
      <c r="BU1566" t="s">
        <v>16528</v>
      </c>
      <c r="BV1566" t="s">
        <v>1254</v>
      </c>
      <c r="BW1566" t="s">
        <v>1766</v>
      </c>
      <c r="BX1566" t="s">
        <v>1794</v>
      </c>
      <c r="BY1566" t="s">
        <v>1794</v>
      </c>
      <c r="BZ1566" t="s">
        <v>1547</v>
      </c>
      <c r="CA1566" t="s">
        <v>1744</v>
      </c>
      <c r="CB1566" t="s">
        <v>1754</v>
      </c>
      <c r="CC1566"/>
      <c r="CD1566" t="s">
        <v>998</v>
      </c>
      <c r="CE1566" t="s">
        <v>2799</v>
      </c>
      <c r="CF1566" t="s">
        <v>10511</v>
      </c>
      <c r="CG1566" t="s">
        <v>10512</v>
      </c>
      <c r="CH1566" t="s">
        <v>2799</v>
      </c>
      <c r="CI1566" t="s">
        <v>1547</v>
      </c>
      <c r="CJ1566" t="s">
        <v>4365</v>
      </c>
      <c r="CK1566" t="s">
        <v>1564</v>
      </c>
      <c r="CL1566"/>
      <c r="CM1566"/>
      <c r="CN1566" t="s">
        <v>13752</v>
      </c>
      <c r="CO1566" t="s">
        <v>4373</v>
      </c>
      <c r="CP1566" t="s">
        <v>13752</v>
      </c>
      <c r="CQ1566" t="s">
        <v>4373</v>
      </c>
      <c r="CR1566" t="s">
        <v>1547</v>
      </c>
      <c r="CS1566">
        <v>9</v>
      </c>
      <c r="CT1566" t="s">
        <v>11956</v>
      </c>
      <c r="CU1566" t="s">
        <v>11956</v>
      </c>
      <c r="CV1566" t="s">
        <v>1547</v>
      </c>
      <c r="CW1566" t="s">
        <v>1547</v>
      </c>
      <c r="CX1566" t="s">
        <v>1547</v>
      </c>
      <c r="CY1566">
        <v>1564</v>
      </c>
      <c r="CZ1566" t="s">
        <v>11870</v>
      </c>
      <c r="DA1566" t="s">
        <v>1547</v>
      </c>
      <c r="DB1566" t="s">
        <v>1881</v>
      </c>
      <c r="DC1566" t="s">
        <v>1882</v>
      </c>
      <c r="DD1566" t="s">
        <v>1253</v>
      </c>
      <c r="DE1566" t="s">
        <v>4364</v>
      </c>
      <c r="DF1566" t="s">
        <v>1254</v>
      </c>
      <c r="DG1566" t="s">
        <v>1547</v>
      </c>
      <c r="DH1566" t="s">
        <v>1547</v>
      </c>
      <c r="DI1566" t="s">
        <v>1892</v>
      </c>
      <c r="DJ1566" t="e">
        <v>#N/A</v>
      </c>
      <c r="DK1566"/>
      <c r="DL1566" t="s">
        <v>1892</v>
      </c>
      <c r="DM1566">
        <v>9</v>
      </c>
      <c r="DN1566" t="s">
        <v>1883</v>
      </c>
      <c r="DO1566" t="s">
        <v>1564</v>
      </c>
      <c r="DP1566" t="b">
        <v>1</v>
      </c>
      <c r="DQ1566" t="b">
        <v>0</v>
      </c>
      <c r="DR1566" t="b">
        <v>0</v>
      </c>
      <c r="DS1566" t="b">
        <v>0</v>
      </c>
      <c r="DT1566" t="b">
        <v>0</v>
      </c>
      <c r="DU1566" t="b">
        <v>0</v>
      </c>
      <c r="DV1566" t="b">
        <v>0</v>
      </c>
      <c r="DW1566">
        <v>0</v>
      </c>
      <c r="DX1566" t="b">
        <v>0</v>
      </c>
      <c r="DY1566" t="b">
        <v>0</v>
      </c>
      <c r="DZ1566" t="b">
        <v>0</v>
      </c>
      <c r="EA1566" t="b">
        <v>0</v>
      </c>
      <c r="EB1566" t="b">
        <v>0</v>
      </c>
      <c r="EC1566" t="b">
        <v>1</v>
      </c>
      <c r="ED1566" t="b">
        <v>0</v>
      </c>
      <c r="EE1566" t="b">
        <v>0</v>
      </c>
      <c r="EF1566" t="b">
        <v>0</v>
      </c>
      <c r="EG1566" t="b" cm="1">
        <v>0</v>
      </c>
      <c r="EH1566" t="b">
        <v>0</v>
      </c>
      <c r="EI1566" t="b">
        <v>0</v>
      </c>
      <c r="EJ1566" t="b">
        <v>1</v>
      </c>
      <c r="EK1566" t="s">
        <v>5327</v>
      </c>
      <c r="EL1566">
        <v>0</v>
      </c>
      <c r="EM1566">
        <v>7</v>
      </c>
      <c r="EN1566" t="b">
        <v>0</v>
      </c>
    </row>
    <row r="1567" spans="1:144" ht="15.75">
      <c r="A1567"/>
      <c r="B1567" t="s">
        <v>1564</v>
      </c>
      <c r="C1567" t="s">
        <v>4682</v>
      </c>
      <c r="D1567" t="s">
        <v>13753</v>
      </c>
      <c r="E1567" t="s">
        <v>13611</v>
      </c>
      <c r="F1567"/>
      <c r="G1567" t="s">
        <v>13753</v>
      </c>
      <c r="H1567" t="s">
        <v>13753</v>
      </c>
      <c r="I1567" t="s">
        <v>2799</v>
      </c>
      <c r="J1567"/>
      <c r="K1567"/>
      <c r="L1567" t="s">
        <v>1743</v>
      </c>
      <c r="M1567" t="s">
        <v>1779</v>
      </c>
      <c r="N1567"/>
      <c r="O1567" t="s">
        <v>4735</v>
      </c>
      <c r="P1567" t="s">
        <v>1564</v>
      </c>
      <c r="Q1567" t="s">
        <v>4364</v>
      </c>
      <c r="R1567" t="s">
        <v>4365</v>
      </c>
      <c r="S1567"/>
      <c r="T1567"/>
      <c r="U1567" t="s">
        <v>13752</v>
      </c>
      <c r="V1567" t="s">
        <v>13612</v>
      </c>
      <c r="W1567"/>
      <c r="X1567"/>
      <c r="Y1567"/>
      <c r="Z1567"/>
      <c r="AA1567"/>
      <c r="AB1567"/>
      <c r="AC1567"/>
      <c r="AD1567"/>
      <c r="AE1567"/>
      <c r="AF1567"/>
      <c r="AG1567"/>
      <c r="AH1567"/>
      <c r="AI1567"/>
      <c r="AJ1567"/>
      <c r="AK1567"/>
      <c r="AL1567"/>
      <c r="AM1567"/>
      <c r="AN1567"/>
      <c r="AO1567" s="108" t="s">
        <v>43</v>
      </c>
      <c r="AP1567" t="s">
        <v>2869</v>
      </c>
      <c r="AQ1567">
        <v>72</v>
      </c>
      <c r="AR1567" t="e">
        <v>#N/A</v>
      </c>
      <c r="AS1567" t="s">
        <v>4682</v>
      </c>
      <c r="AT1567" t="e">
        <v>#N/A</v>
      </c>
      <c r="AU1567" t="s">
        <v>13611</v>
      </c>
      <c r="AV1567" t="s">
        <v>14233</v>
      </c>
      <c r="AW1567" t="s">
        <v>1744</v>
      </c>
      <c r="AX1567" t="s">
        <v>1740</v>
      </c>
      <c r="AY1567" t="s">
        <v>14438</v>
      </c>
      <c r="AZ1567" t="s">
        <v>4364</v>
      </c>
      <c r="BA1567" t="s">
        <v>14235</v>
      </c>
      <c r="BB1567" t="s">
        <v>2799</v>
      </c>
      <c r="BC1567" t="s">
        <v>1743</v>
      </c>
      <c r="BD1567" t="s">
        <v>14439</v>
      </c>
      <c r="BE1567" t="s">
        <v>13751</v>
      </c>
      <c r="BF1567">
        <v>1008</v>
      </c>
      <c r="BG1567">
        <v>1564</v>
      </c>
      <c r="BH1567">
        <v>0</v>
      </c>
      <c r="BI1567" t="s">
        <v>1547</v>
      </c>
      <c r="BJ1567">
        <v>0</v>
      </c>
      <c r="BK1567">
        <v>0</v>
      </c>
      <c r="BL1567">
        <v>1210</v>
      </c>
      <c r="BM1567" t="s">
        <v>14382</v>
      </c>
      <c r="BN1567" t="s">
        <v>4458</v>
      </c>
      <c r="BO1567" t="s">
        <v>10506</v>
      </c>
      <c r="BP1567" t="e" cm="1">
        <v>#N/A</v>
      </c>
      <c r="BQ1567" t="s">
        <v>1547</v>
      </c>
      <c r="BR1567" t="s">
        <v>11956</v>
      </c>
      <c r="BS1567">
        <v>132</v>
      </c>
      <c r="BT1567" t="s">
        <v>8228</v>
      </c>
      <c r="BU1567" t="s">
        <v>16529</v>
      </c>
      <c r="BV1567" t="s">
        <v>13753</v>
      </c>
      <c r="BW1567" t="s">
        <v>14233</v>
      </c>
      <c r="BX1567" t="s">
        <v>14438</v>
      </c>
      <c r="BY1567" t="s">
        <v>1744</v>
      </c>
      <c r="BZ1567" t="s">
        <v>1547</v>
      </c>
      <c r="CA1567" t="s">
        <v>1744</v>
      </c>
      <c r="CB1567" t="s">
        <v>1779</v>
      </c>
      <c r="CC1567"/>
      <c r="CD1567" t="s">
        <v>998</v>
      </c>
      <c r="CE1567" t="s">
        <v>2799</v>
      </c>
      <c r="CF1567" t="s">
        <v>14440</v>
      </c>
      <c r="CG1567" t="s">
        <v>14441</v>
      </c>
      <c r="CH1567" t="s">
        <v>2799</v>
      </c>
      <c r="CI1567" t="s">
        <v>1547</v>
      </c>
      <c r="CJ1567" t="s">
        <v>4365</v>
      </c>
      <c r="CK1567" t="s">
        <v>1564</v>
      </c>
      <c r="CL1567"/>
      <c r="CM1567"/>
      <c r="CN1567" t="s">
        <v>13752</v>
      </c>
      <c r="CO1567" t="s">
        <v>13612</v>
      </c>
      <c r="CP1567" t="s">
        <v>13752</v>
      </c>
      <c r="CQ1567" t="s">
        <v>13612</v>
      </c>
      <c r="CR1567" t="s">
        <v>1547</v>
      </c>
      <c r="CS1567">
        <v>9</v>
      </c>
      <c r="CT1567" t="s">
        <v>11956</v>
      </c>
      <c r="CU1567" t="s">
        <v>11956</v>
      </c>
      <c r="CV1567" t="s">
        <v>11956</v>
      </c>
      <c r="CW1567" t="s">
        <v>1547</v>
      </c>
      <c r="CX1567" t="s">
        <v>1547</v>
      </c>
      <c r="CY1567">
        <v>1565</v>
      </c>
      <c r="CZ1567" t="s">
        <v>11871</v>
      </c>
      <c r="DA1567" t="s">
        <v>1547</v>
      </c>
      <c r="DB1567" t="s">
        <v>1881</v>
      </c>
      <c r="DC1567" t="s">
        <v>1882</v>
      </c>
      <c r="DD1567" t="s">
        <v>13611</v>
      </c>
      <c r="DE1567" t="s">
        <v>4364</v>
      </c>
      <c r="DF1567" t="s">
        <v>13753</v>
      </c>
      <c r="DG1567" t="s">
        <v>1547</v>
      </c>
      <c r="DH1567" t="s">
        <v>1547</v>
      </c>
      <c r="DI1567" t="s">
        <v>1892</v>
      </c>
      <c r="DJ1567" t="e">
        <v>#N/A</v>
      </c>
      <c r="DK1567"/>
      <c r="DL1567" t="s">
        <v>1892</v>
      </c>
      <c r="DM1567">
        <v>9</v>
      </c>
      <c r="DN1567" t="s">
        <v>1883</v>
      </c>
      <c r="DO1567" t="s">
        <v>1564</v>
      </c>
      <c r="DP1567" t="b">
        <v>1</v>
      </c>
      <c r="DQ1567" t="b">
        <v>0</v>
      </c>
      <c r="DR1567" t="b">
        <v>0</v>
      </c>
      <c r="DS1567" t="b">
        <v>0</v>
      </c>
      <c r="DT1567" t="b">
        <v>0</v>
      </c>
      <c r="DU1567" t="b">
        <v>0</v>
      </c>
      <c r="DV1567" t="b">
        <v>0</v>
      </c>
      <c r="DW1567">
        <v>0</v>
      </c>
      <c r="DX1567" t="b">
        <v>0</v>
      </c>
      <c r="DY1567" t="b">
        <v>0</v>
      </c>
      <c r="DZ1567" t="b">
        <v>0</v>
      </c>
      <c r="EA1567" t="b">
        <v>0</v>
      </c>
      <c r="EB1567" t="b">
        <v>0</v>
      </c>
      <c r="EC1567" t="b">
        <v>0</v>
      </c>
      <c r="ED1567" t="b">
        <v>0</v>
      </c>
      <c r="EE1567" t="b">
        <v>0</v>
      </c>
      <c r="EF1567" t="b">
        <v>0</v>
      </c>
      <c r="EG1567" t="b" cm="1">
        <v>0</v>
      </c>
      <c r="EH1567" t="b">
        <v>0</v>
      </c>
      <c r="EI1567" t="b">
        <v>0</v>
      </c>
      <c r="EJ1567" t="b">
        <v>0</v>
      </c>
      <c r="EK1567" t="s">
        <v>1547</v>
      </c>
      <c r="EL1567">
        <v>0</v>
      </c>
      <c r="EM1567">
        <v>19</v>
      </c>
      <c r="EN1567" t="b">
        <v>0</v>
      </c>
    </row>
    <row r="1568" spans="1:144" ht="15.75">
      <c r="A1568"/>
      <c r="B1568" t="s">
        <v>1564</v>
      </c>
      <c r="C1568" t="s">
        <v>4682</v>
      </c>
      <c r="D1568" t="s">
        <v>13613</v>
      </c>
      <c r="E1568" t="s">
        <v>13614</v>
      </c>
      <c r="F1568"/>
      <c r="G1568" t="s">
        <v>13613</v>
      </c>
      <c r="H1568" t="s">
        <v>13613</v>
      </c>
      <c r="I1568" t="s">
        <v>2799</v>
      </c>
      <c r="J1568"/>
      <c r="K1568"/>
      <c r="L1568" t="s">
        <v>1743</v>
      </c>
      <c r="M1568" t="s">
        <v>1779</v>
      </c>
      <c r="N1568"/>
      <c r="O1568" t="s">
        <v>4735</v>
      </c>
      <c r="P1568" t="s">
        <v>1564</v>
      </c>
      <c r="Q1568" t="s">
        <v>4364</v>
      </c>
      <c r="R1568" t="s">
        <v>4365</v>
      </c>
      <c r="S1568"/>
      <c r="T1568"/>
      <c r="U1568" t="s">
        <v>13752</v>
      </c>
      <c r="V1568" t="s">
        <v>13615</v>
      </c>
      <c r="W1568"/>
      <c r="X1568"/>
      <c r="Y1568"/>
      <c r="Z1568"/>
      <c r="AA1568"/>
      <c r="AB1568"/>
      <c r="AC1568"/>
      <c r="AD1568"/>
      <c r="AE1568"/>
      <c r="AF1568"/>
      <c r="AG1568"/>
      <c r="AH1568"/>
      <c r="AI1568"/>
      <c r="AJ1568"/>
      <c r="AK1568"/>
      <c r="AL1568"/>
      <c r="AM1568"/>
      <c r="AN1568"/>
      <c r="AO1568" s="108" t="s">
        <v>43</v>
      </c>
      <c r="AP1568" t="s">
        <v>2869</v>
      </c>
      <c r="AQ1568">
        <v>73</v>
      </c>
      <c r="AR1568" t="e">
        <v>#N/A</v>
      </c>
      <c r="AS1568" t="s">
        <v>4682</v>
      </c>
      <c r="AT1568" t="e">
        <v>#N/A</v>
      </c>
      <c r="AU1568" t="s">
        <v>13614</v>
      </c>
      <c r="AV1568" t="s">
        <v>14239</v>
      </c>
      <c r="AW1568" t="s">
        <v>1744</v>
      </c>
      <c r="AX1568" t="s">
        <v>1740</v>
      </c>
      <c r="AY1568" t="s">
        <v>14240</v>
      </c>
      <c r="AZ1568" t="s">
        <v>4364</v>
      </c>
      <c r="BA1568" t="s">
        <v>14241</v>
      </c>
      <c r="BB1568" t="s">
        <v>2799</v>
      </c>
      <c r="BC1568" t="s">
        <v>1743</v>
      </c>
      <c r="BD1568" t="s">
        <v>14442</v>
      </c>
      <c r="BE1568" t="s">
        <v>13751</v>
      </c>
      <c r="BF1568">
        <v>1009</v>
      </c>
      <c r="BG1568">
        <v>1564</v>
      </c>
      <c r="BH1568">
        <v>0</v>
      </c>
      <c r="BI1568" t="s">
        <v>1547</v>
      </c>
      <c r="BJ1568">
        <v>0</v>
      </c>
      <c r="BK1568">
        <v>0</v>
      </c>
      <c r="BL1568">
        <v>1211</v>
      </c>
      <c r="BM1568" t="s">
        <v>14385</v>
      </c>
      <c r="BN1568" t="s">
        <v>4458</v>
      </c>
      <c r="BO1568" t="s">
        <v>10506</v>
      </c>
      <c r="BP1568" t="e" cm="1">
        <v>#N/A</v>
      </c>
      <c r="BQ1568" t="s">
        <v>1547</v>
      </c>
      <c r="BR1568" t="s">
        <v>11956</v>
      </c>
      <c r="BS1568">
        <v>133</v>
      </c>
      <c r="BT1568" t="s">
        <v>8236</v>
      </c>
      <c r="BU1568" t="s">
        <v>16530</v>
      </c>
      <c r="BV1568" t="s">
        <v>13613</v>
      </c>
      <c r="BW1568" t="s">
        <v>14239</v>
      </c>
      <c r="BX1568" t="s">
        <v>14240</v>
      </c>
      <c r="BY1568" t="s">
        <v>1744</v>
      </c>
      <c r="BZ1568" t="s">
        <v>1547</v>
      </c>
      <c r="CA1568" t="s">
        <v>1744</v>
      </c>
      <c r="CB1568" t="s">
        <v>1779</v>
      </c>
      <c r="CC1568"/>
      <c r="CD1568" t="s">
        <v>998</v>
      </c>
      <c r="CE1568" t="s">
        <v>2799</v>
      </c>
      <c r="CF1568" t="s">
        <v>14443</v>
      </c>
      <c r="CG1568" t="s">
        <v>14444</v>
      </c>
      <c r="CH1568" t="s">
        <v>2799</v>
      </c>
      <c r="CI1568" t="s">
        <v>1547</v>
      </c>
      <c r="CJ1568" t="s">
        <v>4365</v>
      </c>
      <c r="CK1568" t="s">
        <v>1564</v>
      </c>
      <c r="CL1568"/>
      <c r="CM1568"/>
      <c r="CN1568" t="s">
        <v>13752</v>
      </c>
      <c r="CO1568" t="s">
        <v>13615</v>
      </c>
      <c r="CP1568" t="s">
        <v>13752</v>
      </c>
      <c r="CQ1568" t="s">
        <v>13615</v>
      </c>
      <c r="CR1568" t="s">
        <v>1547</v>
      </c>
      <c r="CS1568">
        <v>9</v>
      </c>
      <c r="CT1568" t="s">
        <v>11956</v>
      </c>
      <c r="CU1568" t="s">
        <v>11956</v>
      </c>
      <c r="CV1568" t="s">
        <v>11956</v>
      </c>
      <c r="CW1568" t="s">
        <v>1547</v>
      </c>
      <c r="CX1568" t="s">
        <v>1547</v>
      </c>
      <c r="CY1568">
        <v>1566</v>
      </c>
      <c r="CZ1568" t="s">
        <v>11872</v>
      </c>
      <c r="DA1568" t="s">
        <v>1547</v>
      </c>
      <c r="DB1568" t="s">
        <v>1881</v>
      </c>
      <c r="DC1568" t="s">
        <v>1882</v>
      </c>
      <c r="DD1568" t="s">
        <v>13614</v>
      </c>
      <c r="DE1568" t="s">
        <v>4364</v>
      </c>
      <c r="DF1568" t="s">
        <v>13613</v>
      </c>
      <c r="DG1568" t="s">
        <v>1547</v>
      </c>
      <c r="DH1568" t="s">
        <v>1547</v>
      </c>
      <c r="DI1568" t="s">
        <v>1892</v>
      </c>
      <c r="DJ1568" t="e">
        <v>#N/A</v>
      </c>
      <c r="DK1568"/>
      <c r="DL1568" t="s">
        <v>1892</v>
      </c>
      <c r="DM1568">
        <v>9</v>
      </c>
      <c r="DN1568" t="s">
        <v>1883</v>
      </c>
      <c r="DO1568" t="s">
        <v>1564</v>
      </c>
      <c r="DP1568" t="b">
        <v>1</v>
      </c>
      <c r="DQ1568" t="b">
        <v>0</v>
      </c>
      <c r="DR1568" t="b">
        <v>0</v>
      </c>
      <c r="DS1568" t="b">
        <v>0</v>
      </c>
      <c r="DT1568" t="b">
        <v>0</v>
      </c>
      <c r="DU1568" t="b">
        <v>0</v>
      </c>
      <c r="DV1568" t="b">
        <v>0</v>
      </c>
      <c r="DW1568">
        <v>0</v>
      </c>
      <c r="DX1568" t="b">
        <v>0</v>
      </c>
      <c r="DY1568" t="b">
        <v>0</v>
      </c>
      <c r="DZ1568" t="b">
        <v>0</v>
      </c>
      <c r="EA1568" t="b">
        <v>0</v>
      </c>
      <c r="EB1568" t="b">
        <v>0</v>
      </c>
      <c r="EC1568" t="b">
        <v>0</v>
      </c>
      <c r="ED1568" t="b">
        <v>0</v>
      </c>
      <c r="EE1568" t="b">
        <v>0</v>
      </c>
      <c r="EF1568" t="b">
        <v>0</v>
      </c>
      <c r="EG1568" t="b" cm="1">
        <v>0</v>
      </c>
      <c r="EH1568" t="b">
        <v>0</v>
      </c>
      <c r="EI1568" t="b">
        <v>0</v>
      </c>
      <c r="EJ1568" t="b">
        <v>0</v>
      </c>
      <c r="EK1568" t="s">
        <v>1547</v>
      </c>
      <c r="EL1568">
        <v>0</v>
      </c>
      <c r="EM1568">
        <v>17</v>
      </c>
      <c r="EN1568" t="b">
        <v>0</v>
      </c>
    </row>
    <row r="1569" spans="1:144" ht="15.75">
      <c r="A1569"/>
      <c r="B1569" t="s">
        <v>1564</v>
      </c>
      <c r="C1569" t="s">
        <v>4682</v>
      </c>
      <c r="D1569" t="s">
        <v>14455</v>
      </c>
      <c r="E1569" t="s">
        <v>13694</v>
      </c>
      <c r="F1569"/>
      <c r="G1569" t="s">
        <v>13693</v>
      </c>
      <c r="H1569" t="s">
        <v>13693</v>
      </c>
      <c r="I1569" t="s">
        <v>2798</v>
      </c>
      <c r="J1569"/>
      <c r="K1569"/>
      <c r="L1569" t="s">
        <v>1743</v>
      </c>
      <c r="M1569" t="s">
        <v>2001</v>
      </c>
      <c r="N1569"/>
      <c r="O1569" t="s">
        <v>4735</v>
      </c>
      <c r="P1569" t="s">
        <v>1564</v>
      </c>
      <c r="Q1569" t="s">
        <v>4364</v>
      </c>
      <c r="R1569" t="s">
        <v>4365</v>
      </c>
      <c r="S1569"/>
      <c r="T1569"/>
      <c r="U1569" t="s">
        <v>13752</v>
      </c>
      <c r="V1569" t="s">
        <v>13695</v>
      </c>
      <c r="W1569"/>
      <c r="X1569"/>
      <c r="Y1569"/>
      <c r="Z1569"/>
      <c r="AA1569"/>
      <c r="AB1569"/>
      <c r="AC1569"/>
      <c r="AD1569"/>
      <c r="AE1569"/>
      <c r="AF1569"/>
      <c r="AG1569"/>
      <c r="AH1569"/>
      <c r="AI1569"/>
      <c r="AJ1569"/>
      <c r="AK1569"/>
      <c r="AL1569"/>
      <c r="AM1569"/>
      <c r="AN1569"/>
      <c r="AO1569" s="108" t="s">
        <v>43</v>
      </c>
      <c r="AP1569" t="s">
        <v>2869</v>
      </c>
      <c r="AQ1569">
        <v>74</v>
      </c>
      <c r="AR1569" t="e">
        <v>#N/A</v>
      </c>
      <c r="AS1569" t="s">
        <v>4682</v>
      </c>
      <c r="AT1569" t="e">
        <v>#N/A</v>
      </c>
      <c r="AU1569" t="s">
        <v>13694</v>
      </c>
      <c r="AV1569" t="s">
        <v>14354</v>
      </c>
      <c r="AW1569" t="s">
        <v>1744</v>
      </c>
      <c r="AX1569" t="s">
        <v>1740</v>
      </c>
      <c r="AY1569" t="s">
        <v>14355</v>
      </c>
      <c r="AZ1569" t="s">
        <v>4364</v>
      </c>
      <c r="BA1569" t="s">
        <v>14356</v>
      </c>
      <c r="BB1569" t="s">
        <v>2798</v>
      </c>
      <c r="BC1569" t="s">
        <v>1743</v>
      </c>
      <c r="BD1569" t="s">
        <v>14824</v>
      </c>
      <c r="BE1569" t="s">
        <v>13751</v>
      </c>
      <c r="BF1569">
        <v>1197</v>
      </c>
      <c r="BG1569">
        <v>1564</v>
      </c>
      <c r="BH1569">
        <v>0</v>
      </c>
      <c r="BI1569" t="s">
        <v>1547</v>
      </c>
      <c r="BJ1569">
        <v>0</v>
      </c>
      <c r="BK1569">
        <v>0</v>
      </c>
      <c r="BL1569">
        <v>1197</v>
      </c>
      <c r="BM1569" t="s">
        <v>14358</v>
      </c>
      <c r="BN1569" t="s">
        <v>4458</v>
      </c>
      <c r="BO1569" t="s">
        <v>10506</v>
      </c>
      <c r="BP1569" t="e" cm="1">
        <v>#N/A</v>
      </c>
      <c r="BQ1569" t="s">
        <v>1547</v>
      </c>
      <c r="BR1569" t="s">
        <v>11956</v>
      </c>
      <c r="BS1569">
        <v>134</v>
      </c>
      <c r="BT1569" t="s">
        <v>8238</v>
      </c>
      <c r="BU1569" t="s">
        <v>16531</v>
      </c>
      <c r="BV1569" t="s">
        <v>14455</v>
      </c>
      <c r="BW1569" t="s">
        <v>14354</v>
      </c>
      <c r="BX1569" t="s">
        <v>14355</v>
      </c>
      <c r="BY1569" t="s">
        <v>1744</v>
      </c>
      <c r="BZ1569" t="s">
        <v>1547</v>
      </c>
      <c r="CA1569" t="s">
        <v>1744</v>
      </c>
      <c r="CB1569" t="s">
        <v>2001</v>
      </c>
      <c r="CC1569"/>
      <c r="CD1569" t="s">
        <v>998</v>
      </c>
      <c r="CE1569" t="s">
        <v>2798</v>
      </c>
      <c r="CF1569" t="s">
        <v>14864</v>
      </c>
      <c r="CG1569" t="s">
        <v>14865</v>
      </c>
      <c r="CH1569" t="s">
        <v>2798</v>
      </c>
      <c r="CI1569" t="s">
        <v>1547</v>
      </c>
      <c r="CJ1569" t="s">
        <v>4365</v>
      </c>
      <c r="CK1569" t="s">
        <v>1564</v>
      </c>
      <c r="CL1569"/>
      <c r="CM1569"/>
      <c r="CN1569" t="s">
        <v>13752</v>
      </c>
      <c r="CO1569" t="s">
        <v>13695</v>
      </c>
      <c r="CP1569" t="s">
        <v>13752</v>
      </c>
      <c r="CQ1569" t="s">
        <v>13695</v>
      </c>
      <c r="CR1569" t="s">
        <v>1547</v>
      </c>
      <c r="CS1569">
        <v>9</v>
      </c>
      <c r="CT1569" t="s">
        <v>11956</v>
      </c>
      <c r="CU1569" t="s">
        <v>11956</v>
      </c>
      <c r="CV1569" t="s">
        <v>11956</v>
      </c>
      <c r="CW1569" t="s">
        <v>1547</v>
      </c>
      <c r="CX1569" t="s">
        <v>1547</v>
      </c>
      <c r="CY1569">
        <v>1567</v>
      </c>
      <c r="CZ1569" t="s">
        <v>11873</v>
      </c>
      <c r="DA1569" t="s">
        <v>1547</v>
      </c>
      <c r="DB1569" t="s">
        <v>1881</v>
      </c>
      <c r="DC1569" t="s">
        <v>1882</v>
      </c>
      <c r="DD1569" t="s">
        <v>13694</v>
      </c>
      <c r="DE1569" t="s">
        <v>4364</v>
      </c>
      <c r="DF1569" t="s">
        <v>13693</v>
      </c>
      <c r="DG1569" t="s">
        <v>1547</v>
      </c>
      <c r="DH1569" t="s">
        <v>1547</v>
      </c>
      <c r="DI1569" t="s">
        <v>1892</v>
      </c>
      <c r="DJ1569" t="e">
        <v>#N/A</v>
      </c>
      <c r="DK1569"/>
      <c r="DL1569" t="s">
        <v>1892</v>
      </c>
      <c r="DM1569">
        <v>9</v>
      </c>
      <c r="DN1569" t="s">
        <v>1883</v>
      </c>
      <c r="DO1569" t="s">
        <v>1564</v>
      </c>
      <c r="DP1569" t="b">
        <v>1</v>
      </c>
      <c r="DQ1569" t="b">
        <v>0</v>
      </c>
      <c r="DR1569" t="b">
        <v>0</v>
      </c>
      <c r="DS1569" t="b">
        <v>0</v>
      </c>
      <c r="DT1569" t="b">
        <v>0</v>
      </c>
      <c r="DU1569" t="b">
        <v>0</v>
      </c>
      <c r="DV1569" t="b">
        <v>0</v>
      </c>
      <c r="DW1569">
        <v>0</v>
      </c>
      <c r="DX1569" t="b">
        <v>0</v>
      </c>
      <c r="DY1569" t="b">
        <v>0</v>
      </c>
      <c r="DZ1569" t="b">
        <v>0</v>
      </c>
      <c r="EA1569" t="b">
        <v>0</v>
      </c>
      <c r="EB1569" t="b">
        <v>1</v>
      </c>
      <c r="EC1569" t="b">
        <v>1</v>
      </c>
      <c r="ED1569" t="b">
        <v>0</v>
      </c>
      <c r="EE1569" t="b">
        <v>0</v>
      </c>
      <c r="EF1569" t="b">
        <v>0</v>
      </c>
      <c r="EG1569" t="b" cm="1">
        <v>0</v>
      </c>
      <c r="EH1569" t="b">
        <v>0</v>
      </c>
      <c r="EI1569" t="b">
        <v>0</v>
      </c>
      <c r="EJ1569" t="b">
        <v>1</v>
      </c>
      <c r="EK1569" t="s">
        <v>14486</v>
      </c>
      <c r="EL1569">
        <v>0</v>
      </c>
      <c r="EM1569">
        <v>9</v>
      </c>
      <c r="EN1569" t="b">
        <v>0</v>
      </c>
    </row>
    <row r="1570" spans="1:144" ht="47.25">
      <c r="A1570"/>
      <c r="B1570" t="s">
        <v>1564</v>
      </c>
      <c r="C1570" t="s">
        <v>4682</v>
      </c>
      <c r="D1570" t="s">
        <v>3624</v>
      </c>
      <c r="E1570" t="s">
        <v>3625</v>
      </c>
      <c r="F1570" t="s">
        <v>3625</v>
      </c>
      <c r="G1570" t="s">
        <v>3626</v>
      </c>
      <c r="H1570" s="109" t="s">
        <v>3627</v>
      </c>
      <c r="I1570" t="s">
        <v>2798</v>
      </c>
      <c r="J1570"/>
      <c r="K1570"/>
      <c r="L1570" t="s">
        <v>1743</v>
      </c>
      <c r="M1570" t="s">
        <v>2001</v>
      </c>
      <c r="N1570"/>
      <c r="O1570" t="s">
        <v>4735</v>
      </c>
      <c r="P1570" t="s">
        <v>1564</v>
      </c>
      <c r="Q1570" t="s">
        <v>4364</v>
      </c>
      <c r="R1570" t="s">
        <v>4365</v>
      </c>
      <c r="S1570"/>
      <c r="T1570"/>
      <c r="U1570" t="s">
        <v>13752</v>
      </c>
      <c r="V1570" t="s">
        <v>13345</v>
      </c>
      <c r="W1570"/>
      <c r="X1570"/>
      <c r="Y1570"/>
      <c r="Z1570"/>
      <c r="AA1570"/>
      <c r="AB1570"/>
      <c r="AC1570"/>
      <c r="AD1570"/>
      <c r="AE1570"/>
      <c r="AF1570"/>
      <c r="AG1570"/>
      <c r="AH1570"/>
      <c r="AI1570"/>
      <c r="AJ1570"/>
      <c r="AK1570"/>
      <c r="AL1570"/>
      <c r="AM1570"/>
      <c r="AN1570"/>
      <c r="AO1570" s="108" t="s">
        <v>43</v>
      </c>
      <c r="AP1570" t="s">
        <v>2869</v>
      </c>
      <c r="AQ1570">
        <v>75</v>
      </c>
      <c r="AR1570" t="e">
        <v>#N/A</v>
      </c>
      <c r="AS1570" t="s">
        <v>4682</v>
      </c>
      <c r="AT1570" t="e">
        <v>#N/A</v>
      </c>
      <c r="AU1570" t="s">
        <v>3625</v>
      </c>
      <c r="AV1570" t="s">
        <v>7374</v>
      </c>
      <c r="AW1570" t="s">
        <v>7374</v>
      </c>
      <c r="AX1570" t="s">
        <v>1740</v>
      </c>
      <c r="AY1570" t="s">
        <v>7375</v>
      </c>
      <c r="AZ1570" t="s">
        <v>4364</v>
      </c>
      <c r="BA1570" t="s">
        <v>7376</v>
      </c>
      <c r="BB1570" t="s">
        <v>2798</v>
      </c>
      <c r="BC1570" t="s">
        <v>1743</v>
      </c>
      <c r="BD1570" t="s">
        <v>7995</v>
      </c>
      <c r="BE1570" t="s">
        <v>13751</v>
      </c>
      <c r="BF1570">
        <v>366</v>
      </c>
      <c r="BG1570">
        <v>1564</v>
      </c>
      <c r="BH1570">
        <v>0</v>
      </c>
      <c r="BI1570" t="s">
        <v>1547</v>
      </c>
      <c r="BJ1570">
        <v>0</v>
      </c>
      <c r="BK1570">
        <v>0</v>
      </c>
      <c r="BL1570">
        <v>413</v>
      </c>
      <c r="BM1570" t="s">
        <v>7380</v>
      </c>
      <c r="BN1570" t="s">
        <v>4458</v>
      </c>
      <c r="BO1570" t="s">
        <v>10506</v>
      </c>
      <c r="BP1570" t="e" cm="1">
        <v>#N/A</v>
      </c>
      <c r="BQ1570" t="s">
        <v>1547</v>
      </c>
      <c r="BR1570" t="s">
        <v>11956</v>
      </c>
      <c r="BS1570">
        <v>135</v>
      </c>
      <c r="BT1570" t="s">
        <v>8242</v>
      </c>
      <c r="BU1570" t="s">
        <v>16532</v>
      </c>
      <c r="BV1570" t="s">
        <v>3624</v>
      </c>
      <c r="BW1570" t="s">
        <v>7374</v>
      </c>
      <c r="BX1570" t="s">
        <v>7378</v>
      </c>
      <c r="BY1570" t="s">
        <v>1744</v>
      </c>
      <c r="BZ1570" t="s">
        <v>1547</v>
      </c>
      <c r="CA1570" t="s">
        <v>1744</v>
      </c>
      <c r="CB1570" t="s">
        <v>2001</v>
      </c>
      <c r="CC1570"/>
      <c r="CD1570" t="s">
        <v>998</v>
      </c>
      <c r="CE1570" t="s">
        <v>2798</v>
      </c>
      <c r="CF1570" t="s">
        <v>14445</v>
      </c>
      <c r="CG1570" t="s">
        <v>14446</v>
      </c>
      <c r="CH1570" t="s">
        <v>2798</v>
      </c>
      <c r="CI1570" t="s">
        <v>1547</v>
      </c>
      <c r="CJ1570" t="s">
        <v>4365</v>
      </c>
      <c r="CK1570" t="s">
        <v>1564</v>
      </c>
      <c r="CL1570"/>
      <c r="CM1570"/>
      <c r="CN1570" t="s">
        <v>13752</v>
      </c>
      <c r="CO1570" t="s">
        <v>13345</v>
      </c>
      <c r="CP1570" t="s">
        <v>13752</v>
      </c>
      <c r="CQ1570" t="s">
        <v>13345</v>
      </c>
      <c r="CR1570" t="s">
        <v>1547</v>
      </c>
      <c r="CS1570">
        <v>9</v>
      </c>
      <c r="CT1570" t="s">
        <v>11956</v>
      </c>
      <c r="CU1570" t="s">
        <v>11956</v>
      </c>
      <c r="CV1570" t="s">
        <v>3590</v>
      </c>
      <c r="CW1570" t="s">
        <v>1547</v>
      </c>
      <c r="CX1570" t="s">
        <v>1547</v>
      </c>
      <c r="CY1570">
        <v>1568</v>
      </c>
      <c r="CZ1570" t="s">
        <v>11874</v>
      </c>
      <c r="DA1570" t="s">
        <v>1547</v>
      </c>
      <c r="DB1570" t="s">
        <v>1881</v>
      </c>
      <c r="DC1570" t="s">
        <v>1882</v>
      </c>
      <c r="DD1570" t="s">
        <v>3625</v>
      </c>
      <c r="DE1570" t="s">
        <v>4364</v>
      </c>
      <c r="DF1570" t="s">
        <v>3626</v>
      </c>
      <c r="DG1570" t="s">
        <v>1547</v>
      </c>
      <c r="DH1570" t="s">
        <v>1547</v>
      </c>
      <c r="DI1570" t="s">
        <v>1892</v>
      </c>
      <c r="DJ1570" t="e">
        <v>#N/A</v>
      </c>
      <c r="DK1570"/>
      <c r="DL1570" t="s">
        <v>1892</v>
      </c>
      <c r="DM1570">
        <v>9</v>
      </c>
      <c r="DN1570" t="s">
        <v>1883</v>
      </c>
      <c r="DO1570" t="s">
        <v>1564</v>
      </c>
      <c r="DP1570" t="b">
        <v>1</v>
      </c>
      <c r="DQ1570" t="b">
        <v>0</v>
      </c>
      <c r="DR1570" t="b">
        <v>0</v>
      </c>
      <c r="DS1570" t="b">
        <v>0</v>
      </c>
      <c r="DT1570" t="b">
        <v>0</v>
      </c>
      <c r="DU1570" t="b">
        <v>0</v>
      </c>
      <c r="DV1570" t="b">
        <v>0</v>
      </c>
      <c r="DW1570">
        <v>0</v>
      </c>
      <c r="DX1570" t="b">
        <v>0</v>
      </c>
      <c r="DY1570" t="b">
        <v>0</v>
      </c>
      <c r="DZ1570" t="b">
        <v>0</v>
      </c>
      <c r="EA1570" t="b">
        <v>0</v>
      </c>
      <c r="EB1570" t="b">
        <v>0</v>
      </c>
      <c r="EC1570" t="b">
        <v>0</v>
      </c>
      <c r="ED1570" t="b">
        <v>1</v>
      </c>
      <c r="EE1570" t="b">
        <v>0</v>
      </c>
      <c r="EF1570" t="b">
        <v>0</v>
      </c>
      <c r="EG1570" t="b" cm="1">
        <v>0</v>
      </c>
      <c r="EH1570" t="b">
        <v>0</v>
      </c>
      <c r="EI1570" t="b">
        <v>0</v>
      </c>
      <c r="EJ1570" t="b">
        <v>1</v>
      </c>
      <c r="EK1570" t="s">
        <v>14488</v>
      </c>
      <c r="EL1570">
        <v>0</v>
      </c>
      <c r="EM1570">
        <v>24</v>
      </c>
      <c r="EN1570" t="b">
        <v>0</v>
      </c>
    </row>
    <row r="1571" spans="1:144" ht="15.75">
      <c r="A1571"/>
      <c r="B1571" t="s">
        <v>1564</v>
      </c>
      <c r="C1571" t="s">
        <v>4682</v>
      </c>
      <c r="D1571" t="s">
        <v>13704</v>
      </c>
      <c r="E1571" t="s">
        <v>4404</v>
      </c>
      <c r="F1571"/>
      <c r="G1571" t="s">
        <v>13704</v>
      </c>
      <c r="H1571" t="s">
        <v>13705</v>
      </c>
      <c r="I1571" t="s">
        <v>2798</v>
      </c>
      <c r="J1571"/>
      <c r="K1571"/>
      <c r="L1571" t="s">
        <v>1743</v>
      </c>
      <c r="M1571" t="s">
        <v>2001</v>
      </c>
      <c r="N1571"/>
      <c r="O1571" t="s">
        <v>4735</v>
      </c>
      <c r="P1571" t="s">
        <v>1564</v>
      </c>
      <c r="Q1571" t="s">
        <v>4364</v>
      </c>
      <c r="R1571" t="s">
        <v>4365</v>
      </c>
      <c r="S1571"/>
      <c r="T1571"/>
      <c r="U1571" t="s">
        <v>13752</v>
      </c>
      <c r="V1571" t="s">
        <v>13706</v>
      </c>
      <c r="W1571"/>
      <c r="X1571"/>
      <c r="Y1571"/>
      <c r="Z1571"/>
      <c r="AA1571"/>
      <c r="AB1571"/>
      <c r="AC1571"/>
      <c r="AD1571"/>
      <c r="AE1571"/>
      <c r="AF1571"/>
      <c r="AG1571"/>
      <c r="AH1571"/>
      <c r="AI1571"/>
      <c r="AJ1571"/>
      <c r="AK1571"/>
      <c r="AL1571"/>
      <c r="AM1571"/>
      <c r="AN1571"/>
      <c r="AO1571" s="108" t="s">
        <v>43</v>
      </c>
      <c r="AP1571" t="s">
        <v>2869</v>
      </c>
      <c r="AQ1571">
        <v>76</v>
      </c>
      <c r="AR1571" t="e">
        <v>#N/A</v>
      </c>
      <c r="AS1571" t="s">
        <v>4682</v>
      </c>
      <c r="AT1571" t="e">
        <v>#N/A</v>
      </c>
      <c r="AU1571" t="s">
        <v>4404</v>
      </c>
      <c r="AV1571" t="s">
        <v>10223</v>
      </c>
      <c r="AW1571" t="s">
        <v>1744</v>
      </c>
      <c r="AX1571" t="s">
        <v>1740</v>
      </c>
      <c r="AY1571" t="s">
        <v>14387</v>
      </c>
      <c r="AZ1571" t="s">
        <v>4364</v>
      </c>
      <c r="BA1571" t="s">
        <v>10225</v>
      </c>
      <c r="BB1571" t="s">
        <v>2798</v>
      </c>
      <c r="BC1571" t="s">
        <v>1743</v>
      </c>
      <c r="BD1571" t="s">
        <v>14447</v>
      </c>
      <c r="BE1571" t="s">
        <v>13751</v>
      </c>
      <c r="BF1571">
        <v>1213</v>
      </c>
      <c r="BG1571">
        <v>1564</v>
      </c>
      <c r="BH1571">
        <v>0</v>
      </c>
      <c r="BI1571" t="s">
        <v>1547</v>
      </c>
      <c r="BJ1571">
        <v>0</v>
      </c>
      <c r="BK1571">
        <v>0</v>
      </c>
      <c r="BL1571">
        <v>1213</v>
      </c>
      <c r="BM1571" t="s">
        <v>14391</v>
      </c>
      <c r="BN1571" t="s">
        <v>4458</v>
      </c>
      <c r="BO1571" t="s">
        <v>10506</v>
      </c>
      <c r="BP1571" t="e" cm="1">
        <v>#N/A</v>
      </c>
      <c r="BQ1571" t="s">
        <v>1547</v>
      </c>
      <c r="BR1571" t="s">
        <v>11956</v>
      </c>
      <c r="BS1571">
        <v>136</v>
      </c>
      <c r="BT1571" t="s">
        <v>8246</v>
      </c>
      <c r="BU1571" t="s">
        <v>16533</v>
      </c>
      <c r="BV1571" t="s">
        <v>13704</v>
      </c>
      <c r="BW1571" t="s">
        <v>10223</v>
      </c>
      <c r="BX1571" t="s">
        <v>14389</v>
      </c>
      <c r="BY1571" t="s">
        <v>1744</v>
      </c>
      <c r="BZ1571" t="s">
        <v>1547</v>
      </c>
      <c r="CA1571" t="s">
        <v>1744</v>
      </c>
      <c r="CB1571" t="s">
        <v>2001</v>
      </c>
      <c r="CC1571"/>
      <c r="CD1571" t="s">
        <v>998</v>
      </c>
      <c r="CE1571" t="s">
        <v>2798</v>
      </c>
      <c r="CF1571" t="s">
        <v>14448</v>
      </c>
      <c r="CG1571" t="s">
        <v>14449</v>
      </c>
      <c r="CH1571" t="s">
        <v>2798</v>
      </c>
      <c r="CI1571" t="s">
        <v>1547</v>
      </c>
      <c r="CJ1571" t="s">
        <v>4365</v>
      </c>
      <c r="CK1571" t="s">
        <v>1564</v>
      </c>
      <c r="CL1571"/>
      <c r="CM1571"/>
      <c r="CN1571" t="s">
        <v>13752</v>
      </c>
      <c r="CO1571" t="s">
        <v>13706</v>
      </c>
      <c r="CP1571" t="s">
        <v>13752</v>
      </c>
      <c r="CQ1571" t="s">
        <v>13706</v>
      </c>
      <c r="CR1571" t="s">
        <v>1547</v>
      </c>
      <c r="CS1571">
        <v>9</v>
      </c>
      <c r="CT1571" t="s">
        <v>11956</v>
      </c>
      <c r="CU1571" t="s">
        <v>11956</v>
      </c>
      <c r="CV1571" t="s">
        <v>11956</v>
      </c>
      <c r="CW1571" t="s">
        <v>1547</v>
      </c>
      <c r="CX1571" t="s">
        <v>1547</v>
      </c>
      <c r="CY1571">
        <v>1569</v>
      </c>
      <c r="CZ1571" t="s">
        <v>11875</v>
      </c>
      <c r="DA1571" t="s">
        <v>1547</v>
      </c>
      <c r="DB1571" t="s">
        <v>1881</v>
      </c>
      <c r="DC1571" t="s">
        <v>1882</v>
      </c>
      <c r="DD1571" t="s">
        <v>4404</v>
      </c>
      <c r="DE1571" t="s">
        <v>4364</v>
      </c>
      <c r="DF1571" t="s">
        <v>13704</v>
      </c>
      <c r="DG1571" t="s">
        <v>1547</v>
      </c>
      <c r="DH1571" t="s">
        <v>1547</v>
      </c>
      <c r="DI1571" t="s">
        <v>1892</v>
      </c>
      <c r="DJ1571" t="e">
        <v>#N/A</v>
      </c>
      <c r="DK1571"/>
      <c r="DL1571" t="s">
        <v>1892</v>
      </c>
      <c r="DM1571">
        <v>9</v>
      </c>
      <c r="DN1571" t="s">
        <v>1883</v>
      </c>
      <c r="DO1571" t="s">
        <v>1564</v>
      </c>
      <c r="DP1571" t="b">
        <v>1</v>
      </c>
      <c r="DQ1571" t="b">
        <v>0</v>
      </c>
      <c r="DR1571" t="b">
        <v>0</v>
      </c>
      <c r="DS1571" t="b">
        <v>0</v>
      </c>
      <c r="DT1571" t="b">
        <v>0</v>
      </c>
      <c r="DU1571" t="b">
        <v>0</v>
      </c>
      <c r="DV1571" t="b">
        <v>0</v>
      </c>
      <c r="DW1571">
        <v>0</v>
      </c>
      <c r="DX1571" t="b">
        <v>0</v>
      </c>
      <c r="DY1571" t="b">
        <v>0</v>
      </c>
      <c r="DZ1571" t="b">
        <v>0</v>
      </c>
      <c r="EA1571" t="b">
        <v>0</v>
      </c>
      <c r="EB1571" t="b">
        <v>0</v>
      </c>
      <c r="EC1571" t="b">
        <v>1</v>
      </c>
      <c r="ED1571" t="b">
        <v>0</v>
      </c>
      <c r="EE1571" t="b">
        <v>0</v>
      </c>
      <c r="EF1571" t="b">
        <v>0</v>
      </c>
      <c r="EG1571" t="b" cm="1">
        <v>0</v>
      </c>
      <c r="EH1571" t="b">
        <v>0</v>
      </c>
      <c r="EI1571" t="b">
        <v>0</v>
      </c>
      <c r="EJ1571" t="b">
        <v>1</v>
      </c>
      <c r="EK1571" t="s">
        <v>5327</v>
      </c>
      <c r="EL1571">
        <v>0</v>
      </c>
      <c r="EM1571">
        <v>14</v>
      </c>
      <c r="EN1571" t="b">
        <v>0</v>
      </c>
    </row>
    <row r="1572" spans="1:144" ht="15.75">
      <c r="A1572"/>
      <c r="B1572" t="s">
        <v>1564</v>
      </c>
      <c r="C1572" t="s">
        <v>4682</v>
      </c>
      <c r="D1572" t="s">
        <v>3675</v>
      </c>
      <c r="E1572" t="s">
        <v>3676</v>
      </c>
      <c r="F1572" t="s">
        <v>3676</v>
      </c>
      <c r="G1572" t="s">
        <v>3677</v>
      </c>
      <c r="H1572" t="s">
        <v>3678</v>
      </c>
      <c r="I1572" t="s">
        <v>2798</v>
      </c>
      <c r="J1572"/>
      <c r="K1572"/>
      <c r="L1572" t="s">
        <v>1743</v>
      </c>
      <c r="M1572" t="s">
        <v>2001</v>
      </c>
      <c r="N1572"/>
      <c r="O1572" t="s">
        <v>4735</v>
      </c>
      <c r="P1572" t="s">
        <v>1564</v>
      </c>
      <c r="Q1572" t="s">
        <v>4364</v>
      </c>
      <c r="R1572" t="s">
        <v>4365</v>
      </c>
      <c r="S1572"/>
      <c r="T1572"/>
      <c r="U1572" t="s">
        <v>13752</v>
      </c>
      <c r="V1572" t="s">
        <v>13415</v>
      </c>
      <c r="W1572"/>
      <c r="X1572"/>
      <c r="Y1572"/>
      <c r="Z1572"/>
      <c r="AA1572"/>
      <c r="AB1572"/>
      <c r="AC1572"/>
      <c r="AD1572"/>
      <c r="AE1572"/>
      <c r="AF1572"/>
      <c r="AG1572"/>
      <c r="AH1572"/>
      <c r="AI1572"/>
      <c r="AJ1572"/>
      <c r="AK1572"/>
      <c r="AL1572"/>
      <c r="AM1572"/>
      <c r="AN1572"/>
      <c r="AO1572" s="108" t="s">
        <v>43</v>
      </c>
      <c r="AP1572" t="s">
        <v>2869</v>
      </c>
      <c r="AQ1572">
        <v>77</v>
      </c>
      <c r="AR1572" t="e">
        <v>#N/A</v>
      </c>
      <c r="AS1572" t="s">
        <v>4682</v>
      </c>
      <c r="AT1572" t="e">
        <v>#N/A</v>
      </c>
      <c r="AU1572" t="s">
        <v>3676</v>
      </c>
      <c r="AV1572" t="s">
        <v>7513</v>
      </c>
      <c r="AW1572" t="s">
        <v>7513</v>
      </c>
      <c r="AX1572" t="s">
        <v>1740</v>
      </c>
      <c r="AY1572" t="s">
        <v>7514</v>
      </c>
      <c r="AZ1572" t="s">
        <v>4364</v>
      </c>
      <c r="BA1572" t="s">
        <v>7515</v>
      </c>
      <c r="BB1572" t="s">
        <v>2798</v>
      </c>
      <c r="BC1572" t="s">
        <v>1743</v>
      </c>
      <c r="BD1572" t="s">
        <v>8000</v>
      </c>
      <c r="BE1572" t="s">
        <v>13751</v>
      </c>
      <c r="BF1572">
        <v>433</v>
      </c>
      <c r="BG1572">
        <v>1564</v>
      </c>
      <c r="BH1572">
        <v>0</v>
      </c>
      <c r="BI1572" t="s">
        <v>1547</v>
      </c>
      <c r="BJ1572">
        <v>0</v>
      </c>
      <c r="BK1572">
        <v>0</v>
      </c>
      <c r="BL1572">
        <v>433</v>
      </c>
      <c r="BM1572" t="s">
        <v>7519</v>
      </c>
      <c r="BN1572" t="s">
        <v>4458</v>
      </c>
      <c r="BO1572" t="s">
        <v>10506</v>
      </c>
      <c r="BP1572" t="e" cm="1">
        <v>#N/A</v>
      </c>
      <c r="BQ1572" t="s">
        <v>1547</v>
      </c>
      <c r="BR1572" t="s">
        <v>11956</v>
      </c>
      <c r="BS1572">
        <v>137</v>
      </c>
      <c r="BT1572" t="s">
        <v>8250</v>
      </c>
      <c r="BU1572" t="s">
        <v>16534</v>
      </c>
      <c r="BV1572" t="s">
        <v>3675</v>
      </c>
      <c r="BW1572" t="s">
        <v>7513</v>
      </c>
      <c r="BX1572" t="s">
        <v>7517</v>
      </c>
      <c r="BY1572" t="s">
        <v>1744</v>
      </c>
      <c r="BZ1572" t="s">
        <v>1547</v>
      </c>
      <c r="CA1572" t="s">
        <v>1744</v>
      </c>
      <c r="CB1572" t="s">
        <v>2001</v>
      </c>
      <c r="CC1572"/>
      <c r="CD1572" t="s">
        <v>998</v>
      </c>
      <c r="CE1572" t="s">
        <v>2798</v>
      </c>
      <c r="CF1572" t="s">
        <v>14450</v>
      </c>
      <c r="CG1572" t="s">
        <v>14451</v>
      </c>
      <c r="CH1572" t="s">
        <v>2798</v>
      </c>
      <c r="CI1572" t="s">
        <v>1547</v>
      </c>
      <c r="CJ1572" t="s">
        <v>4365</v>
      </c>
      <c r="CK1572" t="s">
        <v>1564</v>
      </c>
      <c r="CL1572"/>
      <c r="CM1572"/>
      <c r="CN1572" t="s">
        <v>13752</v>
      </c>
      <c r="CO1572" t="s">
        <v>13415</v>
      </c>
      <c r="CP1572" t="s">
        <v>13752</v>
      </c>
      <c r="CQ1572" t="s">
        <v>13415</v>
      </c>
      <c r="CR1572" t="s">
        <v>1547</v>
      </c>
      <c r="CS1572">
        <v>9</v>
      </c>
      <c r="CT1572" t="s">
        <v>11956</v>
      </c>
      <c r="CU1572" t="s">
        <v>11956</v>
      </c>
      <c r="CV1572" t="s">
        <v>3590</v>
      </c>
      <c r="CW1572" t="s">
        <v>1547</v>
      </c>
      <c r="CX1572" t="s">
        <v>1547</v>
      </c>
      <c r="CY1572">
        <v>1570</v>
      </c>
      <c r="CZ1572" t="s">
        <v>11876</v>
      </c>
      <c r="DA1572" t="s">
        <v>1547</v>
      </c>
      <c r="DB1572" t="s">
        <v>1881</v>
      </c>
      <c r="DC1572" t="s">
        <v>1882</v>
      </c>
      <c r="DD1572" t="s">
        <v>3676</v>
      </c>
      <c r="DE1572" t="s">
        <v>4364</v>
      </c>
      <c r="DF1572" t="s">
        <v>3677</v>
      </c>
      <c r="DG1572" t="s">
        <v>1547</v>
      </c>
      <c r="DH1572" t="s">
        <v>1547</v>
      </c>
      <c r="DI1572" t="s">
        <v>1892</v>
      </c>
      <c r="DJ1572" t="e">
        <v>#N/A</v>
      </c>
      <c r="DK1572"/>
      <c r="DL1572" t="s">
        <v>1892</v>
      </c>
      <c r="DM1572">
        <v>9</v>
      </c>
      <c r="DN1572" t="s">
        <v>1883</v>
      </c>
      <c r="DO1572" t="s">
        <v>1564</v>
      </c>
      <c r="DP1572" t="b">
        <v>1</v>
      </c>
      <c r="DQ1572" t="b">
        <v>0</v>
      </c>
      <c r="DR1572" t="b">
        <v>0</v>
      </c>
      <c r="DS1572" t="b">
        <v>0</v>
      </c>
      <c r="DT1572" t="b">
        <v>0</v>
      </c>
      <c r="DU1572" t="b">
        <v>0</v>
      </c>
      <c r="DV1572" t="b">
        <v>0</v>
      </c>
      <c r="DW1572">
        <v>0</v>
      </c>
      <c r="DX1572" t="b">
        <v>0</v>
      </c>
      <c r="DY1572" t="b">
        <v>0</v>
      </c>
      <c r="DZ1572" t="b">
        <v>0</v>
      </c>
      <c r="EA1572" t="b">
        <v>0</v>
      </c>
      <c r="EB1572" t="b">
        <v>0</v>
      </c>
      <c r="EC1572" t="b">
        <v>1</v>
      </c>
      <c r="ED1572" t="b">
        <v>1</v>
      </c>
      <c r="EE1572" t="b">
        <v>0</v>
      </c>
      <c r="EF1572" t="b">
        <v>0</v>
      </c>
      <c r="EG1572" t="b" cm="1">
        <v>0</v>
      </c>
      <c r="EH1572" t="b">
        <v>0</v>
      </c>
      <c r="EI1572" t="b">
        <v>0</v>
      </c>
      <c r="EJ1572" t="b">
        <v>1</v>
      </c>
      <c r="EK1572" t="s">
        <v>14491</v>
      </c>
      <c r="EL1572">
        <v>0</v>
      </c>
      <c r="EM1572">
        <v>24</v>
      </c>
      <c r="EN1572" t="b">
        <v>0</v>
      </c>
    </row>
    <row r="1573" spans="1:144" ht="15.75">
      <c r="A1573"/>
      <c r="B1573" t="s">
        <v>1564</v>
      </c>
      <c r="C1573" t="s">
        <v>4682</v>
      </c>
      <c r="D1573" t="s">
        <v>14572</v>
      </c>
      <c r="E1573" t="s">
        <v>14573</v>
      </c>
      <c r="F1573"/>
      <c r="G1573" t="s">
        <v>14572</v>
      </c>
      <c r="H1573"/>
      <c r="I1573" t="s">
        <v>1244</v>
      </c>
      <c r="J1573"/>
      <c r="K1573"/>
      <c r="L1573" t="s">
        <v>1743</v>
      </c>
      <c r="M1573" t="s">
        <v>902</v>
      </c>
      <c r="N1573"/>
      <c r="O1573" t="s">
        <v>4735</v>
      </c>
      <c r="P1573" t="s">
        <v>1564</v>
      </c>
      <c r="Q1573" t="s">
        <v>4364</v>
      </c>
      <c r="R1573" t="s">
        <v>4365</v>
      </c>
      <c r="S1573"/>
      <c r="T1573"/>
      <c r="U1573" t="s">
        <v>14574</v>
      </c>
      <c r="V1573"/>
      <c r="W1573"/>
      <c r="X1573"/>
      <c r="Y1573"/>
      <c r="Z1573"/>
      <c r="AA1573"/>
      <c r="AB1573"/>
      <c r="AC1573"/>
      <c r="AD1573"/>
      <c r="AE1573"/>
      <c r="AF1573"/>
      <c r="AG1573"/>
      <c r="AH1573"/>
      <c r="AI1573"/>
      <c r="AJ1573"/>
      <c r="AK1573"/>
      <c r="AL1573"/>
      <c r="AM1573"/>
      <c r="AN1573"/>
      <c r="AO1573" s="108" t="s">
        <v>43</v>
      </c>
      <c r="AP1573" t="s">
        <v>2869</v>
      </c>
      <c r="AQ1573">
        <v>78</v>
      </c>
      <c r="AR1573" t="e">
        <v>#N/A</v>
      </c>
      <c r="AS1573" t="s">
        <v>4682</v>
      </c>
      <c r="AT1573" t="e">
        <v>#N/A</v>
      </c>
      <c r="AU1573" t="s">
        <v>14573</v>
      </c>
      <c r="AV1573" t="s">
        <v>14866</v>
      </c>
      <c r="AW1573" t="s">
        <v>1744</v>
      </c>
      <c r="AX1573" t="s">
        <v>1740</v>
      </c>
      <c r="AY1573" t="s">
        <v>14867</v>
      </c>
      <c r="AZ1573" t="s">
        <v>4364</v>
      </c>
      <c r="BA1573" t="s">
        <v>14868</v>
      </c>
      <c r="BB1573" t="s">
        <v>1244</v>
      </c>
      <c r="BC1573" t="s">
        <v>1743</v>
      </c>
      <c r="BD1573" t="s">
        <v>14869</v>
      </c>
      <c r="BE1573" t="s">
        <v>14572</v>
      </c>
      <c r="BF1573">
        <v>1573</v>
      </c>
      <c r="BG1573">
        <v>0</v>
      </c>
      <c r="BH1573">
        <v>0</v>
      </c>
      <c r="BI1573" t="s">
        <v>1547</v>
      </c>
      <c r="BJ1573">
        <v>0</v>
      </c>
      <c r="BK1573">
        <v>0</v>
      </c>
      <c r="BL1573">
        <v>0</v>
      </c>
      <c r="BM1573" t="s">
        <v>1547</v>
      </c>
      <c r="BN1573" t="s">
        <v>1547</v>
      </c>
      <c r="BO1573" t="s">
        <v>1547</v>
      </c>
      <c r="BP1573" t="s" cm="1">
        <v>1547</v>
      </c>
      <c r="BQ1573" t="s">
        <v>1547</v>
      </c>
      <c r="BR1573" t="s">
        <v>11956</v>
      </c>
      <c r="BS1573">
        <v>138</v>
      </c>
      <c r="BT1573" t="s">
        <v>8254</v>
      </c>
      <c r="BU1573" t="s">
        <v>16535</v>
      </c>
      <c r="BV1573" t="s">
        <v>14572</v>
      </c>
      <c r="BW1573" t="s">
        <v>14866</v>
      </c>
      <c r="BX1573" t="s">
        <v>1744</v>
      </c>
      <c r="BY1573" t="s">
        <v>1744</v>
      </c>
      <c r="BZ1573" t="s">
        <v>1547</v>
      </c>
      <c r="CA1573" t="s">
        <v>1744</v>
      </c>
      <c r="CB1573" t="s">
        <v>902</v>
      </c>
      <c r="CC1573"/>
      <c r="CD1573" t="s">
        <v>998</v>
      </c>
      <c r="CE1573" t="s">
        <v>1244</v>
      </c>
      <c r="CF1573" t="s">
        <v>14573</v>
      </c>
      <c r="CG1573" t="s">
        <v>14866</v>
      </c>
      <c r="CH1573" t="s">
        <v>1244</v>
      </c>
      <c r="CI1573" t="s">
        <v>1547</v>
      </c>
      <c r="CJ1573" t="s">
        <v>4365</v>
      </c>
      <c r="CK1573" t="s">
        <v>1564</v>
      </c>
      <c r="CL1573"/>
      <c r="CM1573"/>
      <c r="CN1573" t="s">
        <v>14574</v>
      </c>
      <c r="CO1573" t="s">
        <v>1547</v>
      </c>
      <c r="CP1573" t="s">
        <v>14574</v>
      </c>
      <c r="CQ1573" t="s">
        <v>1547</v>
      </c>
      <c r="CR1573" t="s">
        <v>1547</v>
      </c>
      <c r="CS1573">
        <v>9</v>
      </c>
      <c r="CT1573" t="s">
        <v>11956</v>
      </c>
      <c r="CU1573" t="s">
        <v>11956</v>
      </c>
      <c r="CV1573" t="s">
        <v>11956</v>
      </c>
      <c r="CW1573" t="s">
        <v>1547</v>
      </c>
      <c r="CX1573" t="s">
        <v>1547</v>
      </c>
      <c r="CY1573">
        <v>1571</v>
      </c>
      <c r="CZ1573" t="s">
        <v>11877</v>
      </c>
      <c r="DA1573" t="s">
        <v>1547</v>
      </c>
      <c r="DB1573" t="s">
        <v>1881</v>
      </c>
      <c r="DC1573" t="s">
        <v>1882</v>
      </c>
      <c r="DD1573" t="s">
        <v>14573</v>
      </c>
      <c r="DE1573" t="s">
        <v>4364</v>
      </c>
      <c r="DF1573" t="s">
        <v>14572</v>
      </c>
      <c r="DG1573" t="s">
        <v>1547</v>
      </c>
      <c r="DH1573" t="s">
        <v>1547</v>
      </c>
      <c r="DI1573" t="s">
        <v>1892</v>
      </c>
      <c r="DJ1573" t="e">
        <v>#N/A</v>
      </c>
      <c r="DK1573"/>
      <c r="DL1573" t="s">
        <v>1892</v>
      </c>
      <c r="DM1573">
        <v>9</v>
      </c>
      <c r="DN1573" t="s">
        <v>1883</v>
      </c>
      <c r="DO1573" t="s">
        <v>1564</v>
      </c>
      <c r="DP1573" t="b">
        <v>1</v>
      </c>
      <c r="DQ1573" t="b">
        <v>0</v>
      </c>
      <c r="DR1573" t="b">
        <v>1</v>
      </c>
      <c r="DS1573" t="b">
        <v>0</v>
      </c>
      <c r="DT1573" t="b">
        <v>0</v>
      </c>
      <c r="DU1573" t="b">
        <v>0</v>
      </c>
      <c r="DV1573" t="b">
        <v>1</v>
      </c>
      <c r="DW1573">
        <v>0</v>
      </c>
      <c r="DX1573" t="b">
        <v>0</v>
      </c>
      <c r="DY1573" t="b">
        <v>0</v>
      </c>
      <c r="DZ1573" t="b">
        <v>0</v>
      </c>
      <c r="EA1573" t="b">
        <v>0</v>
      </c>
      <c r="EB1573" t="b">
        <v>0</v>
      </c>
      <c r="EC1573" t="b">
        <v>0</v>
      </c>
      <c r="ED1573" t="b">
        <v>0</v>
      </c>
      <c r="EE1573" t="b">
        <v>0</v>
      </c>
      <c r="EF1573" t="b">
        <v>0</v>
      </c>
      <c r="EG1573" t="b" cm="1">
        <v>0</v>
      </c>
      <c r="EH1573" t="b">
        <v>0</v>
      </c>
      <c r="EI1573" t="b">
        <v>0</v>
      </c>
      <c r="EJ1573" t="b">
        <v>0</v>
      </c>
      <c r="EK1573" t="s">
        <v>1547</v>
      </c>
      <c r="EL1573">
        <v>0</v>
      </c>
      <c r="EM1573">
        <v>18</v>
      </c>
      <c r="EN1573" t="b">
        <v>0</v>
      </c>
    </row>
    <row r="1574" spans="1:144" ht="15.75">
      <c r="A1574"/>
      <c r="B1574" t="s">
        <v>1564</v>
      </c>
      <c r="C1574" t="s">
        <v>4682</v>
      </c>
      <c r="D1574" t="s">
        <v>3605</v>
      </c>
      <c r="E1574" t="s">
        <v>3606</v>
      </c>
      <c r="F1574" t="s">
        <v>4376</v>
      </c>
      <c r="G1574" t="s">
        <v>3605</v>
      </c>
      <c r="H1574" t="s">
        <v>3605</v>
      </c>
      <c r="I1574" t="s">
        <v>2799</v>
      </c>
      <c r="J1574"/>
      <c r="K1574"/>
      <c r="L1574" t="s">
        <v>1743</v>
      </c>
      <c r="M1574" t="s">
        <v>1754</v>
      </c>
      <c r="N1574" t="s">
        <v>4377</v>
      </c>
      <c r="O1574" t="s">
        <v>4735</v>
      </c>
      <c r="P1574" t="s">
        <v>1564</v>
      </c>
      <c r="Q1574" t="s">
        <v>4364</v>
      </c>
      <c r="R1574" t="s">
        <v>4365</v>
      </c>
      <c r="S1574"/>
      <c r="T1574"/>
      <c r="U1574" t="s">
        <v>14574</v>
      </c>
      <c r="V1574" t="s">
        <v>13400</v>
      </c>
      <c r="W1574"/>
      <c r="X1574"/>
      <c r="Y1574"/>
      <c r="Z1574"/>
      <c r="AA1574"/>
      <c r="AB1574"/>
      <c r="AC1574"/>
      <c r="AD1574"/>
      <c r="AE1574"/>
      <c r="AF1574"/>
      <c r="AG1574"/>
      <c r="AH1574"/>
      <c r="AI1574"/>
      <c r="AJ1574"/>
      <c r="AK1574"/>
      <c r="AL1574"/>
      <c r="AM1574"/>
      <c r="AN1574"/>
      <c r="AO1574" s="108" t="s">
        <v>43</v>
      </c>
      <c r="AP1574" t="s">
        <v>2869</v>
      </c>
      <c r="AQ1574">
        <v>79</v>
      </c>
      <c r="AR1574" t="e">
        <v>#N/A</v>
      </c>
      <c r="AS1574" t="s">
        <v>4682</v>
      </c>
      <c r="AT1574" t="e">
        <v>#N/A</v>
      </c>
      <c r="AU1574" t="s">
        <v>3606</v>
      </c>
      <c r="AV1574" t="s">
        <v>7326</v>
      </c>
      <c r="AW1574" t="s">
        <v>10133</v>
      </c>
      <c r="AX1574" t="s">
        <v>1740</v>
      </c>
      <c r="AY1574" t="s">
        <v>7796</v>
      </c>
      <c r="AZ1574" t="s">
        <v>4364</v>
      </c>
      <c r="BA1574" t="s">
        <v>7329</v>
      </c>
      <c r="BB1574" t="s">
        <v>2799</v>
      </c>
      <c r="BC1574" t="s">
        <v>1743</v>
      </c>
      <c r="BD1574" t="s">
        <v>8081</v>
      </c>
      <c r="BE1574" t="s">
        <v>14572</v>
      </c>
      <c r="BF1574">
        <v>408</v>
      </c>
      <c r="BG1574">
        <v>1573</v>
      </c>
      <c r="BH1574">
        <v>0</v>
      </c>
      <c r="BI1574" t="s">
        <v>1547</v>
      </c>
      <c r="BJ1574">
        <v>0</v>
      </c>
      <c r="BK1574">
        <v>0</v>
      </c>
      <c r="BL1574">
        <v>488</v>
      </c>
      <c r="BM1574" t="s">
        <v>7331</v>
      </c>
      <c r="BN1574" t="s">
        <v>14573</v>
      </c>
      <c r="BO1574" t="s">
        <v>14866</v>
      </c>
      <c r="BP1574" t="e" cm="1">
        <v>#N/A</v>
      </c>
      <c r="BQ1574" t="s">
        <v>1547</v>
      </c>
      <c r="BR1574" t="s">
        <v>11956</v>
      </c>
      <c r="BS1574">
        <v>139</v>
      </c>
      <c r="BT1574" t="s">
        <v>8258</v>
      </c>
      <c r="BU1574" t="s">
        <v>16536</v>
      </c>
      <c r="BV1574" t="s">
        <v>3605</v>
      </c>
      <c r="BW1574" t="s">
        <v>7326</v>
      </c>
      <c r="BX1574" t="s">
        <v>7796</v>
      </c>
      <c r="BY1574" t="s">
        <v>10134</v>
      </c>
      <c r="BZ1574" t="s">
        <v>1547</v>
      </c>
      <c r="CA1574" t="s">
        <v>1744</v>
      </c>
      <c r="CB1574" t="s">
        <v>1754</v>
      </c>
      <c r="CC1574"/>
      <c r="CD1574" t="s">
        <v>998</v>
      </c>
      <c r="CE1574" t="s">
        <v>2799</v>
      </c>
      <c r="CF1574" t="s">
        <v>14870</v>
      </c>
      <c r="CG1574" t="s">
        <v>14871</v>
      </c>
      <c r="CH1574" t="s">
        <v>2799</v>
      </c>
      <c r="CI1574" t="s">
        <v>1547</v>
      </c>
      <c r="CJ1574" t="s">
        <v>4365</v>
      </c>
      <c r="CK1574" t="s">
        <v>1564</v>
      </c>
      <c r="CL1574"/>
      <c r="CM1574"/>
      <c r="CN1574" t="s">
        <v>14574</v>
      </c>
      <c r="CO1574" t="s">
        <v>13400</v>
      </c>
      <c r="CP1574" t="s">
        <v>14574</v>
      </c>
      <c r="CQ1574" t="s">
        <v>13400</v>
      </c>
      <c r="CR1574" t="s">
        <v>1547</v>
      </c>
      <c r="CS1574">
        <v>9</v>
      </c>
      <c r="CT1574" t="s">
        <v>11956</v>
      </c>
      <c r="CU1574" t="s">
        <v>11956</v>
      </c>
      <c r="CV1574" t="s">
        <v>7335</v>
      </c>
      <c r="CW1574" t="s">
        <v>1547</v>
      </c>
      <c r="CX1574" t="s">
        <v>1547</v>
      </c>
      <c r="CY1574">
        <v>1572</v>
      </c>
      <c r="CZ1574" t="s">
        <v>11878</v>
      </c>
      <c r="DA1574" t="s">
        <v>1547</v>
      </c>
      <c r="DB1574" t="s">
        <v>1881</v>
      </c>
      <c r="DC1574" t="s">
        <v>1882</v>
      </c>
      <c r="DD1574" t="s">
        <v>3606</v>
      </c>
      <c r="DE1574" t="s">
        <v>4364</v>
      </c>
      <c r="DF1574" t="s">
        <v>3605</v>
      </c>
      <c r="DG1574" t="s">
        <v>1547</v>
      </c>
      <c r="DH1574" t="s">
        <v>1547</v>
      </c>
      <c r="DI1574" t="s">
        <v>1892</v>
      </c>
      <c r="DJ1574" t="e">
        <v>#N/A</v>
      </c>
      <c r="DK1574"/>
      <c r="DL1574" t="s">
        <v>1892</v>
      </c>
      <c r="DM1574">
        <v>9</v>
      </c>
      <c r="DN1574" t="s">
        <v>1883</v>
      </c>
      <c r="DO1574" t="s">
        <v>1564</v>
      </c>
      <c r="DP1574" t="b">
        <v>1</v>
      </c>
      <c r="DQ1574" t="b">
        <v>0</v>
      </c>
      <c r="DR1574" t="b">
        <v>0</v>
      </c>
      <c r="DS1574" t="b">
        <v>0</v>
      </c>
      <c r="DT1574" t="b">
        <v>0</v>
      </c>
      <c r="DU1574" t="b">
        <v>0</v>
      </c>
      <c r="DV1574" t="b">
        <v>0</v>
      </c>
      <c r="DW1574">
        <v>0</v>
      </c>
      <c r="DX1574" t="b">
        <v>0</v>
      </c>
      <c r="DY1574" t="b">
        <v>0</v>
      </c>
      <c r="DZ1574" t="b">
        <v>0</v>
      </c>
      <c r="EA1574" t="b">
        <v>0</v>
      </c>
      <c r="EB1574" t="b">
        <v>1</v>
      </c>
      <c r="EC1574" t="b">
        <v>1</v>
      </c>
      <c r="ED1574" t="b">
        <v>1</v>
      </c>
      <c r="EE1574" t="b">
        <v>0</v>
      </c>
      <c r="EF1574" t="b">
        <v>0</v>
      </c>
      <c r="EG1574" t="b" cm="1">
        <v>0</v>
      </c>
      <c r="EH1574" t="b">
        <v>0</v>
      </c>
      <c r="EI1574" t="b">
        <v>0</v>
      </c>
      <c r="EJ1574" t="b">
        <v>1</v>
      </c>
      <c r="EK1574" t="s">
        <v>14489</v>
      </c>
      <c r="EL1574">
        <v>0</v>
      </c>
      <c r="EM1574">
        <v>4</v>
      </c>
      <c r="EN1574" t="b">
        <v>0</v>
      </c>
    </row>
    <row r="1575" spans="1:144" ht="15.75">
      <c r="A1575"/>
      <c r="B1575" t="s">
        <v>1564</v>
      </c>
      <c r="C1575" t="s">
        <v>4682</v>
      </c>
      <c r="D1575" t="s">
        <v>3882</v>
      </c>
      <c r="E1575" t="s">
        <v>4468</v>
      </c>
      <c r="F1575"/>
      <c r="G1575" t="s">
        <v>3882</v>
      </c>
      <c r="H1575" t="s">
        <v>3882</v>
      </c>
      <c r="I1575" t="s">
        <v>2799</v>
      </c>
      <c r="J1575"/>
      <c r="K1575"/>
      <c r="L1575" t="s">
        <v>1743</v>
      </c>
      <c r="M1575" t="s">
        <v>1754</v>
      </c>
      <c r="N1575" t="s">
        <v>4681</v>
      </c>
      <c r="O1575" t="s">
        <v>4735</v>
      </c>
      <c r="P1575" t="s">
        <v>1564</v>
      </c>
      <c r="Q1575" t="s">
        <v>4364</v>
      </c>
      <c r="R1575" t="s">
        <v>4365</v>
      </c>
      <c r="S1575"/>
      <c r="T1575"/>
      <c r="U1575" t="s">
        <v>14574</v>
      </c>
      <c r="V1575" t="s">
        <v>4568</v>
      </c>
      <c r="W1575"/>
      <c r="X1575"/>
      <c r="Y1575"/>
      <c r="Z1575"/>
      <c r="AA1575"/>
      <c r="AB1575"/>
      <c r="AC1575"/>
      <c r="AD1575"/>
      <c r="AE1575"/>
      <c r="AF1575"/>
      <c r="AG1575"/>
      <c r="AH1575"/>
      <c r="AI1575"/>
      <c r="AJ1575"/>
      <c r="AK1575"/>
      <c r="AL1575"/>
      <c r="AM1575"/>
      <c r="AN1575"/>
      <c r="AO1575" s="108" t="s">
        <v>43</v>
      </c>
      <c r="AP1575" t="s">
        <v>2869</v>
      </c>
      <c r="AQ1575">
        <v>80</v>
      </c>
      <c r="AR1575" t="e">
        <v>#N/A</v>
      </c>
      <c r="AS1575" t="s">
        <v>4682</v>
      </c>
      <c r="AT1575" t="e">
        <v>#N/A</v>
      </c>
      <c r="AU1575" t="s">
        <v>4468</v>
      </c>
      <c r="AV1575" t="s">
        <v>10681</v>
      </c>
      <c r="AW1575" t="s">
        <v>1744</v>
      </c>
      <c r="AX1575" t="s">
        <v>1740</v>
      </c>
      <c r="AY1575" t="s">
        <v>8591</v>
      </c>
      <c r="AZ1575" t="s">
        <v>4364</v>
      </c>
      <c r="BA1575" t="s">
        <v>10683</v>
      </c>
      <c r="BB1575" t="s">
        <v>2799</v>
      </c>
      <c r="BC1575" t="s">
        <v>1743</v>
      </c>
      <c r="BD1575" t="s">
        <v>8592</v>
      </c>
      <c r="BE1575" t="s">
        <v>14572</v>
      </c>
      <c r="BF1575">
        <v>1087</v>
      </c>
      <c r="BG1575">
        <v>1573</v>
      </c>
      <c r="BH1575">
        <v>0</v>
      </c>
      <c r="BI1575" t="s">
        <v>1547</v>
      </c>
      <c r="BJ1575">
        <v>0</v>
      </c>
      <c r="BK1575">
        <v>0</v>
      </c>
      <c r="BL1575">
        <v>1642</v>
      </c>
      <c r="BM1575" t="s">
        <v>10685</v>
      </c>
      <c r="BN1575" t="s">
        <v>14573</v>
      </c>
      <c r="BO1575" t="s">
        <v>14866</v>
      </c>
      <c r="BP1575" t="e" cm="1">
        <v>#N/A</v>
      </c>
      <c r="BQ1575" t="s">
        <v>1547</v>
      </c>
      <c r="BR1575" t="s">
        <v>11956</v>
      </c>
      <c r="BS1575">
        <v>140</v>
      </c>
      <c r="BT1575" t="s">
        <v>8262</v>
      </c>
      <c r="BU1575" t="s">
        <v>16537</v>
      </c>
      <c r="BV1575" t="s">
        <v>3882</v>
      </c>
      <c r="BW1575" t="s">
        <v>10681</v>
      </c>
      <c r="BX1575" t="s">
        <v>8591</v>
      </c>
      <c r="BY1575" t="s">
        <v>11302</v>
      </c>
      <c r="BZ1575" t="s">
        <v>1547</v>
      </c>
      <c r="CA1575" t="s">
        <v>1744</v>
      </c>
      <c r="CB1575" t="s">
        <v>1754</v>
      </c>
      <c r="CC1575"/>
      <c r="CD1575" t="s">
        <v>998</v>
      </c>
      <c r="CE1575" t="s">
        <v>2799</v>
      </c>
      <c r="CF1575" t="s">
        <v>14872</v>
      </c>
      <c r="CG1575" t="s">
        <v>14873</v>
      </c>
      <c r="CH1575" t="s">
        <v>2799</v>
      </c>
      <c r="CI1575" t="s">
        <v>1547</v>
      </c>
      <c r="CJ1575" t="s">
        <v>4365</v>
      </c>
      <c r="CK1575" t="s">
        <v>1564</v>
      </c>
      <c r="CL1575"/>
      <c r="CM1575"/>
      <c r="CN1575" t="s">
        <v>14574</v>
      </c>
      <c r="CO1575" t="s">
        <v>4568</v>
      </c>
      <c r="CP1575" t="s">
        <v>14574</v>
      </c>
      <c r="CQ1575" t="s">
        <v>4568</v>
      </c>
      <c r="CR1575" t="s">
        <v>1547</v>
      </c>
      <c r="CS1575">
        <v>9</v>
      </c>
      <c r="CT1575" t="s">
        <v>11956</v>
      </c>
      <c r="CU1575" t="s">
        <v>11956</v>
      </c>
      <c r="CV1575" t="s">
        <v>1547</v>
      </c>
      <c r="CW1575" t="s">
        <v>1547</v>
      </c>
      <c r="CX1575" t="s">
        <v>1547</v>
      </c>
      <c r="CY1575">
        <v>1573</v>
      </c>
      <c r="CZ1575" t="s">
        <v>11879</v>
      </c>
      <c r="DA1575" t="s">
        <v>1547</v>
      </c>
      <c r="DB1575" t="s">
        <v>1881</v>
      </c>
      <c r="DC1575" t="s">
        <v>1882</v>
      </c>
      <c r="DD1575" t="s">
        <v>4468</v>
      </c>
      <c r="DE1575" t="s">
        <v>4364</v>
      </c>
      <c r="DF1575" t="s">
        <v>3882</v>
      </c>
      <c r="DG1575" t="s">
        <v>1547</v>
      </c>
      <c r="DH1575" t="s">
        <v>1547</v>
      </c>
      <c r="DI1575" t="s">
        <v>1892</v>
      </c>
      <c r="DJ1575" t="e">
        <v>#N/A</v>
      </c>
      <c r="DK1575"/>
      <c r="DL1575" t="s">
        <v>1892</v>
      </c>
      <c r="DM1575">
        <v>9</v>
      </c>
      <c r="DN1575" t="s">
        <v>1883</v>
      </c>
      <c r="DO1575" t="s">
        <v>1564</v>
      </c>
      <c r="DP1575" t="b">
        <v>1</v>
      </c>
      <c r="DQ1575" t="b">
        <v>0</v>
      </c>
      <c r="DR1575" t="b">
        <v>0</v>
      </c>
      <c r="DS1575" t="b">
        <v>0</v>
      </c>
      <c r="DT1575" t="b">
        <v>0</v>
      </c>
      <c r="DU1575" t="b">
        <v>0</v>
      </c>
      <c r="DV1575" t="b">
        <v>0</v>
      </c>
      <c r="DW1575">
        <v>0</v>
      </c>
      <c r="DX1575" t="b">
        <v>0</v>
      </c>
      <c r="DY1575" t="b">
        <v>0</v>
      </c>
      <c r="DZ1575" t="b">
        <v>0</v>
      </c>
      <c r="EA1575" t="b">
        <v>0</v>
      </c>
      <c r="EB1575" t="b">
        <v>0</v>
      </c>
      <c r="EC1575" t="b">
        <v>1</v>
      </c>
      <c r="ED1575" t="b">
        <v>0</v>
      </c>
      <c r="EE1575" t="b">
        <v>0</v>
      </c>
      <c r="EF1575" t="b">
        <v>0</v>
      </c>
      <c r="EG1575" t="b" cm="1">
        <v>0</v>
      </c>
      <c r="EH1575" t="b">
        <v>0</v>
      </c>
      <c r="EI1575" t="b">
        <v>0</v>
      </c>
      <c r="EJ1575" t="b">
        <v>1</v>
      </c>
      <c r="EK1575" t="s">
        <v>5327</v>
      </c>
      <c r="EL1575">
        <v>0</v>
      </c>
      <c r="EM1575">
        <v>10</v>
      </c>
      <c r="EN1575" t="b">
        <v>0</v>
      </c>
    </row>
    <row r="1576" spans="1:144" ht="15.75">
      <c r="A1576"/>
      <c r="B1576" t="s">
        <v>1564</v>
      </c>
      <c r="C1576" t="s">
        <v>4682</v>
      </c>
      <c r="D1576" t="s">
        <v>13656</v>
      </c>
      <c r="E1576" t="s">
        <v>13657</v>
      </c>
      <c r="F1576" t="s">
        <v>13658</v>
      </c>
      <c r="G1576" t="s">
        <v>13656</v>
      </c>
      <c r="H1576" t="s">
        <v>13659</v>
      </c>
      <c r="I1576" t="s">
        <v>2799</v>
      </c>
      <c r="J1576"/>
      <c r="K1576"/>
      <c r="L1576" t="s">
        <v>1743</v>
      </c>
      <c r="M1576" t="s">
        <v>1754</v>
      </c>
      <c r="N1576" t="s">
        <v>13660</v>
      </c>
      <c r="O1576" t="s">
        <v>4735</v>
      </c>
      <c r="P1576" t="s">
        <v>1564</v>
      </c>
      <c r="Q1576" t="s">
        <v>4364</v>
      </c>
      <c r="R1576" t="s">
        <v>4365</v>
      </c>
      <c r="S1576"/>
      <c r="T1576"/>
      <c r="U1576" t="s">
        <v>14574</v>
      </c>
      <c r="V1576" t="s">
        <v>13661</v>
      </c>
      <c r="W1576"/>
      <c r="X1576"/>
      <c r="Y1576"/>
      <c r="Z1576"/>
      <c r="AA1576"/>
      <c r="AB1576"/>
      <c r="AC1576"/>
      <c r="AD1576"/>
      <c r="AE1576"/>
      <c r="AF1576"/>
      <c r="AG1576"/>
      <c r="AH1576"/>
      <c r="AI1576"/>
      <c r="AJ1576"/>
      <c r="AK1576"/>
      <c r="AL1576"/>
      <c r="AM1576"/>
      <c r="AN1576"/>
      <c r="AO1576" s="108" t="s">
        <v>43</v>
      </c>
      <c r="AP1576" t="s">
        <v>2869</v>
      </c>
      <c r="AQ1576">
        <v>81</v>
      </c>
      <c r="AR1576" t="e">
        <v>#N/A</v>
      </c>
      <c r="AS1576" t="s">
        <v>4682</v>
      </c>
      <c r="AT1576" t="e">
        <v>#N/A</v>
      </c>
      <c r="AU1576" t="s">
        <v>13657</v>
      </c>
      <c r="AV1576" t="s">
        <v>14277</v>
      </c>
      <c r="AW1576" t="s">
        <v>14278</v>
      </c>
      <c r="AX1576" t="s">
        <v>1740</v>
      </c>
      <c r="AY1576" t="s">
        <v>14279</v>
      </c>
      <c r="AZ1576" t="s">
        <v>4364</v>
      </c>
      <c r="BA1576" t="s">
        <v>14280</v>
      </c>
      <c r="BB1576" t="s">
        <v>2799</v>
      </c>
      <c r="BC1576" t="s">
        <v>1743</v>
      </c>
      <c r="BD1576" t="s">
        <v>14874</v>
      </c>
      <c r="BE1576" t="s">
        <v>14572</v>
      </c>
      <c r="BF1576">
        <v>1180</v>
      </c>
      <c r="BG1576">
        <v>1573</v>
      </c>
      <c r="BH1576">
        <v>0</v>
      </c>
      <c r="BI1576" t="s">
        <v>1547</v>
      </c>
      <c r="BJ1576">
        <v>0</v>
      </c>
      <c r="BK1576">
        <v>0</v>
      </c>
      <c r="BL1576">
        <v>1180</v>
      </c>
      <c r="BM1576" t="s">
        <v>14285</v>
      </c>
      <c r="BN1576" t="s">
        <v>14573</v>
      </c>
      <c r="BO1576" t="s">
        <v>14866</v>
      </c>
      <c r="BP1576" t="e" cm="1">
        <v>#N/A</v>
      </c>
      <c r="BQ1576" t="s">
        <v>1547</v>
      </c>
      <c r="BR1576" t="s">
        <v>11956</v>
      </c>
      <c r="BS1576">
        <v>141</v>
      </c>
      <c r="BT1576" t="s">
        <v>8266</v>
      </c>
      <c r="BU1576" t="s">
        <v>16538</v>
      </c>
      <c r="BV1576" t="s">
        <v>13656</v>
      </c>
      <c r="BW1576" t="s">
        <v>14277</v>
      </c>
      <c r="BX1576" t="s">
        <v>14282</v>
      </c>
      <c r="BY1576" t="s">
        <v>14283</v>
      </c>
      <c r="BZ1576" t="s">
        <v>1547</v>
      </c>
      <c r="CA1576" t="s">
        <v>1744</v>
      </c>
      <c r="CB1576" t="s">
        <v>1754</v>
      </c>
      <c r="CC1576"/>
      <c r="CD1576" t="s">
        <v>998</v>
      </c>
      <c r="CE1576" t="s">
        <v>2799</v>
      </c>
      <c r="CF1576" t="s">
        <v>14875</v>
      </c>
      <c r="CG1576" t="s">
        <v>14876</v>
      </c>
      <c r="CH1576" t="s">
        <v>2799</v>
      </c>
      <c r="CI1576" t="s">
        <v>1547</v>
      </c>
      <c r="CJ1576" t="s">
        <v>4365</v>
      </c>
      <c r="CK1576" t="s">
        <v>1564</v>
      </c>
      <c r="CL1576"/>
      <c r="CM1576"/>
      <c r="CN1576" t="s">
        <v>14574</v>
      </c>
      <c r="CO1576" t="s">
        <v>13661</v>
      </c>
      <c r="CP1576" t="s">
        <v>14574</v>
      </c>
      <c r="CQ1576" t="s">
        <v>13661</v>
      </c>
      <c r="CR1576" t="s">
        <v>1547</v>
      </c>
      <c r="CS1576">
        <v>9</v>
      </c>
      <c r="CT1576" t="s">
        <v>11956</v>
      </c>
      <c r="CU1576" t="s">
        <v>11956</v>
      </c>
      <c r="CV1576" t="s">
        <v>11956</v>
      </c>
      <c r="CW1576" t="s">
        <v>1547</v>
      </c>
      <c r="CX1576" t="s">
        <v>1547</v>
      </c>
      <c r="CY1576">
        <v>1574</v>
      </c>
      <c r="CZ1576" t="s">
        <v>11880</v>
      </c>
      <c r="DA1576" t="s">
        <v>1547</v>
      </c>
      <c r="DB1576" t="s">
        <v>1881</v>
      </c>
      <c r="DC1576" t="s">
        <v>1882</v>
      </c>
      <c r="DD1576" t="s">
        <v>13657</v>
      </c>
      <c r="DE1576" t="s">
        <v>4364</v>
      </c>
      <c r="DF1576" t="s">
        <v>13656</v>
      </c>
      <c r="DG1576" t="s">
        <v>1547</v>
      </c>
      <c r="DH1576" t="s">
        <v>1547</v>
      </c>
      <c r="DI1576" t="s">
        <v>1892</v>
      </c>
      <c r="DJ1576" t="e">
        <v>#N/A</v>
      </c>
      <c r="DK1576"/>
      <c r="DL1576" t="s">
        <v>1892</v>
      </c>
      <c r="DM1576">
        <v>9</v>
      </c>
      <c r="DN1576" t="s">
        <v>1883</v>
      </c>
      <c r="DO1576" t="s">
        <v>1564</v>
      </c>
      <c r="DP1576" t="b">
        <v>1</v>
      </c>
      <c r="DQ1576" t="b">
        <v>0</v>
      </c>
      <c r="DR1576" t="b">
        <v>0</v>
      </c>
      <c r="DS1576" t="b">
        <v>0</v>
      </c>
      <c r="DT1576" t="b">
        <v>0</v>
      </c>
      <c r="DU1576" t="b">
        <v>0</v>
      </c>
      <c r="DV1576" t="b">
        <v>0</v>
      </c>
      <c r="DW1576">
        <v>0</v>
      </c>
      <c r="DX1576" t="b">
        <v>0</v>
      </c>
      <c r="DY1576" t="b">
        <v>0</v>
      </c>
      <c r="DZ1576" t="b">
        <v>0</v>
      </c>
      <c r="EA1576" t="b">
        <v>0</v>
      </c>
      <c r="EB1576" t="b">
        <v>0</v>
      </c>
      <c r="EC1576" t="b">
        <v>0</v>
      </c>
      <c r="ED1576" t="b">
        <v>0</v>
      </c>
      <c r="EE1576" t="b">
        <v>0</v>
      </c>
      <c r="EF1576" t="b">
        <v>0</v>
      </c>
      <c r="EG1576" t="b" cm="1">
        <v>0</v>
      </c>
      <c r="EH1576" t="b">
        <v>0</v>
      </c>
      <c r="EI1576" t="b">
        <v>0</v>
      </c>
      <c r="EJ1576" t="b">
        <v>0</v>
      </c>
      <c r="EK1576" t="s">
        <v>1547</v>
      </c>
      <c r="EL1576">
        <v>0</v>
      </c>
      <c r="EM1576">
        <v>15</v>
      </c>
      <c r="EN1576" t="b">
        <v>0</v>
      </c>
    </row>
    <row r="1577" spans="1:144" ht="15.75">
      <c r="A1577"/>
      <c r="B1577" t="s">
        <v>1564</v>
      </c>
      <c r="C1577" t="s">
        <v>4682</v>
      </c>
      <c r="D1577" t="s">
        <v>13652</v>
      </c>
      <c r="E1577" t="s">
        <v>13653</v>
      </c>
      <c r="F1577"/>
      <c r="G1577" t="s">
        <v>13654</v>
      </c>
      <c r="H1577" t="s">
        <v>13654</v>
      </c>
      <c r="I1577" t="s">
        <v>2799</v>
      </c>
      <c r="J1577"/>
      <c r="K1577"/>
      <c r="L1577" t="s">
        <v>1743</v>
      </c>
      <c r="M1577" t="s">
        <v>1784</v>
      </c>
      <c r="N1577" t="s">
        <v>4736</v>
      </c>
      <c r="O1577" t="s">
        <v>4735</v>
      </c>
      <c r="P1577" t="s">
        <v>1564</v>
      </c>
      <c r="Q1577" t="s">
        <v>4364</v>
      </c>
      <c r="R1577" t="s">
        <v>4365</v>
      </c>
      <c r="S1577"/>
      <c r="T1577"/>
      <c r="U1577" t="s">
        <v>14574</v>
      </c>
      <c r="V1577" t="s">
        <v>13655</v>
      </c>
      <c r="W1577"/>
      <c r="X1577"/>
      <c r="Y1577"/>
      <c r="Z1577"/>
      <c r="AA1577"/>
      <c r="AB1577"/>
      <c r="AC1577"/>
      <c r="AD1577"/>
      <c r="AE1577"/>
      <c r="AF1577"/>
      <c r="AG1577"/>
      <c r="AH1577"/>
      <c r="AI1577"/>
      <c r="AJ1577"/>
      <c r="AK1577"/>
      <c r="AL1577"/>
      <c r="AM1577"/>
      <c r="AN1577"/>
      <c r="AO1577" s="108" t="s">
        <v>43</v>
      </c>
      <c r="AP1577" t="s">
        <v>2869</v>
      </c>
      <c r="AQ1577">
        <v>82</v>
      </c>
      <c r="AR1577" t="e">
        <v>#N/A</v>
      </c>
      <c r="AS1577" t="s">
        <v>4682</v>
      </c>
      <c r="AT1577" t="e">
        <v>#N/A</v>
      </c>
      <c r="AU1577" t="s">
        <v>13653</v>
      </c>
      <c r="AV1577" t="s">
        <v>14258</v>
      </c>
      <c r="AW1577" t="s">
        <v>1744</v>
      </c>
      <c r="AX1577" t="s">
        <v>1740</v>
      </c>
      <c r="AY1577" t="s">
        <v>14259</v>
      </c>
      <c r="AZ1577" t="s">
        <v>4364</v>
      </c>
      <c r="BA1577" t="s">
        <v>14260</v>
      </c>
      <c r="BB1577" t="s">
        <v>2799</v>
      </c>
      <c r="BC1577" t="s">
        <v>1743</v>
      </c>
      <c r="BD1577" t="s">
        <v>14821</v>
      </c>
      <c r="BE1577" t="s">
        <v>14572</v>
      </c>
      <c r="BF1577">
        <v>1173</v>
      </c>
      <c r="BG1577">
        <v>1573</v>
      </c>
      <c r="BH1577">
        <v>0</v>
      </c>
      <c r="BI1577" t="s">
        <v>1547</v>
      </c>
      <c r="BJ1577">
        <v>0</v>
      </c>
      <c r="BK1577">
        <v>0</v>
      </c>
      <c r="BL1577">
        <v>1173</v>
      </c>
      <c r="BM1577" t="s">
        <v>14263</v>
      </c>
      <c r="BN1577" t="s">
        <v>14573</v>
      </c>
      <c r="BO1577" t="s">
        <v>14866</v>
      </c>
      <c r="BP1577" t="e" cm="1">
        <v>#N/A</v>
      </c>
      <c r="BQ1577" t="s">
        <v>1547</v>
      </c>
      <c r="BR1577" t="s">
        <v>11956</v>
      </c>
      <c r="BS1577">
        <v>142</v>
      </c>
      <c r="BT1577" t="s">
        <v>8270</v>
      </c>
      <c r="BU1577" t="s">
        <v>16539</v>
      </c>
      <c r="BV1577" t="s">
        <v>13652</v>
      </c>
      <c r="BW1577" t="s">
        <v>14258</v>
      </c>
      <c r="BX1577" t="s">
        <v>14259</v>
      </c>
      <c r="BY1577" t="s">
        <v>11958</v>
      </c>
      <c r="BZ1577" t="s">
        <v>1547</v>
      </c>
      <c r="CA1577" t="s">
        <v>1744</v>
      </c>
      <c r="CB1577" t="s">
        <v>1784</v>
      </c>
      <c r="CC1577"/>
      <c r="CD1577" t="s">
        <v>998</v>
      </c>
      <c r="CE1577" t="s">
        <v>2799</v>
      </c>
      <c r="CF1577" t="s">
        <v>14877</v>
      </c>
      <c r="CG1577" t="s">
        <v>14878</v>
      </c>
      <c r="CH1577" t="s">
        <v>2799</v>
      </c>
      <c r="CI1577" t="s">
        <v>1547</v>
      </c>
      <c r="CJ1577" t="s">
        <v>4365</v>
      </c>
      <c r="CK1577" t="s">
        <v>1564</v>
      </c>
      <c r="CL1577"/>
      <c r="CM1577"/>
      <c r="CN1577" t="s">
        <v>14574</v>
      </c>
      <c r="CO1577" t="s">
        <v>13655</v>
      </c>
      <c r="CP1577" t="s">
        <v>14574</v>
      </c>
      <c r="CQ1577" t="s">
        <v>13655</v>
      </c>
      <c r="CR1577" t="s">
        <v>1547</v>
      </c>
      <c r="CS1577">
        <v>9</v>
      </c>
      <c r="CT1577" t="s">
        <v>11956</v>
      </c>
      <c r="CU1577" t="s">
        <v>11956</v>
      </c>
      <c r="CV1577" t="s">
        <v>11956</v>
      </c>
      <c r="CW1577" t="s">
        <v>1547</v>
      </c>
      <c r="CX1577" t="s">
        <v>1547</v>
      </c>
      <c r="CY1577">
        <v>1575</v>
      </c>
      <c r="CZ1577" t="s">
        <v>11881</v>
      </c>
      <c r="DA1577" t="s">
        <v>1547</v>
      </c>
      <c r="DB1577" t="s">
        <v>1881</v>
      </c>
      <c r="DC1577" t="s">
        <v>1882</v>
      </c>
      <c r="DD1577" t="s">
        <v>13653</v>
      </c>
      <c r="DE1577" t="s">
        <v>4364</v>
      </c>
      <c r="DF1577" t="s">
        <v>13654</v>
      </c>
      <c r="DG1577" t="s">
        <v>1547</v>
      </c>
      <c r="DH1577" t="s">
        <v>1547</v>
      </c>
      <c r="DI1577" t="s">
        <v>1892</v>
      </c>
      <c r="DJ1577" t="e">
        <v>#N/A</v>
      </c>
      <c r="DK1577"/>
      <c r="DL1577" t="s">
        <v>1892</v>
      </c>
      <c r="DM1577">
        <v>9</v>
      </c>
      <c r="DN1577" t="s">
        <v>1883</v>
      </c>
      <c r="DO1577" t="s">
        <v>1564</v>
      </c>
      <c r="DP1577" t="b">
        <v>1</v>
      </c>
      <c r="DQ1577" t="b">
        <v>0</v>
      </c>
      <c r="DR1577" t="b">
        <v>0</v>
      </c>
      <c r="DS1577" t="b">
        <v>0</v>
      </c>
      <c r="DT1577" t="b">
        <v>0</v>
      </c>
      <c r="DU1577" t="b">
        <v>0</v>
      </c>
      <c r="DV1577" t="b">
        <v>0</v>
      </c>
      <c r="DW1577">
        <v>0</v>
      </c>
      <c r="DX1577" t="b">
        <v>0</v>
      </c>
      <c r="DY1577" t="b">
        <v>0</v>
      </c>
      <c r="DZ1577" t="b">
        <v>0</v>
      </c>
      <c r="EA1577" t="b">
        <v>0</v>
      </c>
      <c r="EB1577" t="b">
        <v>0</v>
      </c>
      <c r="EC1577" t="b">
        <v>0</v>
      </c>
      <c r="ED1577" t="b">
        <v>0</v>
      </c>
      <c r="EE1577" t="b">
        <v>0</v>
      </c>
      <c r="EF1577" t="b">
        <v>0</v>
      </c>
      <c r="EG1577" t="b" cm="1">
        <v>0</v>
      </c>
      <c r="EH1577" t="b">
        <v>0</v>
      </c>
      <c r="EI1577" t="b">
        <v>0</v>
      </c>
      <c r="EJ1577" t="b">
        <v>0</v>
      </c>
      <c r="EK1577" t="s">
        <v>1547</v>
      </c>
      <c r="EL1577">
        <v>0</v>
      </c>
      <c r="EM1577">
        <v>19</v>
      </c>
      <c r="EN1577" t="b">
        <v>0</v>
      </c>
    </row>
    <row r="1578" spans="1:144" ht="15.75">
      <c r="A1578"/>
      <c r="B1578" t="s">
        <v>1564</v>
      </c>
      <c r="C1578" t="s">
        <v>4682</v>
      </c>
      <c r="D1578" t="s">
        <v>13662</v>
      </c>
      <c r="E1578" t="s">
        <v>13663</v>
      </c>
      <c r="F1578"/>
      <c r="G1578" t="s">
        <v>13664</v>
      </c>
      <c r="H1578" t="s">
        <v>13664</v>
      </c>
      <c r="I1578" t="s">
        <v>2799</v>
      </c>
      <c r="J1578"/>
      <c r="K1578"/>
      <c r="L1578" t="s">
        <v>1743</v>
      </c>
      <c r="M1578" t="s">
        <v>1784</v>
      </c>
      <c r="N1578" t="s">
        <v>4736</v>
      </c>
      <c r="O1578" t="s">
        <v>4735</v>
      </c>
      <c r="P1578" t="s">
        <v>1564</v>
      </c>
      <c r="Q1578" t="s">
        <v>4364</v>
      </c>
      <c r="R1578" t="s">
        <v>4365</v>
      </c>
      <c r="S1578"/>
      <c r="T1578"/>
      <c r="U1578" t="s">
        <v>14574</v>
      </c>
      <c r="V1578" t="s">
        <v>13665</v>
      </c>
      <c r="W1578"/>
      <c r="X1578"/>
      <c r="Y1578"/>
      <c r="Z1578"/>
      <c r="AA1578"/>
      <c r="AB1578"/>
      <c r="AC1578"/>
      <c r="AD1578"/>
      <c r="AE1578"/>
      <c r="AF1578"/>
      <c r="AG1578"/>
      <c r="AH1578"/>
      <c r="AI1578"/>
      <c r="AJ1578"/>
      <c r="AK1578"/>
      <c r="AL1578"/>
      <c r="AM1578"/>
      <c r="AN1578"/>
      <c r="AO1578" s="108" t="s">
        <v>43</v>
      </c>
      <c r="AP1578" t="s">
        <v>2869</v>
      </c>
      <c r="AQ1578">
        <v>83</v>
      </c>
      <c r="AR1578" t="e">
        <v>#N/A</v>
      </c>
      <c r="AS1578" t="s">
        <v>4682</v>
      </c>
      <c r="AT1578" t="e">
        <v>#N/A</v>
      </c>
      <c r="AU1578" t="s">
        <v>13663</v>
      </c>
      <c r="AV1578" t="s">
        <v>14287</v>
      </c>
      <c r="AW1578" t="s">
        <v>1744</v>
      </c>
      <c r="AX1578" t="s">
        <v>1740</v>
      </c>
      <c r="AY1578" t="s">
        <v>14288</v>
      </c>
      <c r="AZ1578" t="s">
        <v>4364</v>
      </c>
      <c r="BA1578" t="s">
        <v>14289</v>
      </c>
      <c r="BB1578" t="s">
        <v>2799</v>
      </c>
      <c r="BC1578" t="s">
        <v>1743</v>
      </c>
      <c r="BD1578" t="s">
        <v>14879</v>
      </c>
      <c r="BE1578" t="s">
        <v>14572</v>
      </c>
      <c r="BF1578">
        <v>1181</v>
      </c>
      <c r="BG1578">
        <v>1573</v>
      </c>
      <c r="BH1578">
        <v>0</v>
      </c>
      <c r="BI1578" t="s">
        <v>1547</v>
      </c>
      <c r="BJ1578">
        <v>0</v>
      </c>
      <c r="BK1578">
        <v>0</v>
      </c>
      <c r="BL1578">
        <v>1181</v>
      </c>
      <c r="BM1578" t="s">
        <v>14292</v>
      </c>
      <c r="BN1578" t="s">
        <v>14573</v>
      </c>
      <c r="BO1578" t="s">
        <v>14866</v>
      </c>
      <c r="BP1578" t="e" cm="1">
        <v>#N/A</v>
      </c>
      <c r="BQ1578" t="s">
        <v>1547</v>
      </c>
      <c r="BR1578" t="s">
        <v>11956</v>
      </c>
      <c r="BS1578">
        <v>143</v>
      </c>
      <c r="BT1578" t="s">
        <v>8275</v>
      </c>
      <c r="BU1578" t="s">
        <v>16540</v>
      </c>
      <c r="BV1578" t="s">
        <v>13662</v>
      </c>
      <c r="BW1578" t="s">
        <v>14287</v>
      </c>
      <c r="BX1578" t="s">
        <v>14288</v>
      </c>
      <c r="BY1578" t="s">
        <v>11958</v>
      </c>
      <c r="BZ1578" t="s">
        <v>1547</v>
      </c>
      <c r="CA1578" t="s">
        <v>1744</v>
      </c>
      <c r="CB1578" t="s">
        <v>1784</v>
      </c>
      <c r="CC1578"/>
      <c r="CD1578" t="s">
        <v>998</v>
      </c>
      <c r="CE1578" t="s">
        <v>2799</v>
      </c>
      <c r="CF1578" t="s">
        <v>14880</v>
      </c>
      <c r="CG1578" t="s">
        <v>14881</v>
      </c>
      <c r="CH1578" t="s">
        <v>2799</v>
      </c>
      <c r="CI1578" t="s">
        <v>1547</v>
      </c>
      <c r="CJ1578" t="s">
        <v>4365</v>
      </c>
      <c r="CK1578" t="s">
        <v>1564</v>
      </c>
      <c r="CL1578"/>
      <c r="CM1578"/>
      <c r="CN1578" t="s">
        <v>14574</v>
      </c>
      <c r="CO1578" t="s">
        <v>13665</v>
      </c>
      <c r="CP1578" t="s">
        <v>14574</v>
      </c>
      <c r="CQ1578" t="s">
        <v>13665</v>
      </c>
      <c r="CR1578" t="s">
        <v>1547</v>
      </c>
      <c r="CS1578">
        <v>9</v>
      </c>
      <c r="CT1578" t="s">
        <v>11956</v>
      </c>
      <c r="CU1578" t="s">
        <v>11956</v>
      </c>
      <c r="CV1578" t="s">
        <v>11956</v>
      </c>
      <c r="CW1578" t="s">
        <v>1547</v>
      </c>
      <c r="CX1578" t="s">
        <v>1547</v>
      </c>
      <c r="CY1578">
        <v>1576</v>
      </c>
      <c r="CZ1578" t="s">
        <v>11882</v>
      </c>
      <c r="DA1578" t="s">
        <v>1547</v>
      </c>
      <c r="DB1578" t="s">
        <v>1881</v>
      </c>
      <c r="DC1578" t="s">
        <v>1882</v>
      </c>
      <c r="DD1578" t="s">
        <v>13663</v>
      </c>
      <c r="DE1578" t="s">
        <v>4364</v>
      </c>
      <c r="DF1578" t="s">
        <v>13664</v>
      </c>
      <c r="DG1578" t="s">
        <v>1547</v>
      </c>
      <c r="DH1578" t="s">
        <v>1547</v>
      </c>
      <c r="DI1578" t="s">
        <v>1892</v>
      </c>
      <c r="DJ1578" t="e">
        <v>#N/A</v>
      </c>
      <c r="DK1578"/>
      <c r="DL1578" t="s">
        <v>1892</v>
      </c>
      <c r="DM1578">
        <v>9</v>
      </c>
      <c r="DN1578" t="s">
        <v>1883</v>
      </c>
      <c r="DO1578" t="s">
        <v>1564</v>
      </c>
      <c r="DP1578" t="b">
        <v>1</v>
      </c>
      <c r="DQ1578" t="b">
        <v>0</v>
      </c>
      <c r="DR1578" t="b">
        <v>0</v>
      </c>
      <c r="DS1578" t="b">
        <v>0</v>
      </c>
      <c r="DT1578" t="b">
        <v>0</v>
      </c>
      <c r="DU1578" t="b">
        <v>0</v>
      </c>
      <c r="DV1578" t="b">
        <v>0</v>
      </c>
      <c r="DW1578">
        <v>0</v>
      </c>
      <c r="DX1578" t="b">
        <v>0</v>
      </c>
      <c r="DY1578" t="b">
        <v>0</v>
      </c>
      <c r="DZ1578" t="b">
        <v>0</v>
      </c>
      <c r="EA1578" t="b">
        <v>0</v>
      </c>
      <c r="EB1578" t="b">
        <v>1</v>
      </c>
      <c r="EC1578" t="b">
        <v>0</v>
      </c>
      <c r="ED1578" t="b">
        <v>0</v>
      </c>
      <c r="EE1578" t="b">
        <v>0</v>
      </c>
      <c r="EF1578" t="b">
        <v>0</v>
      </c>
      <c r="EG1578" t="b" cm="1">
        <v>0</v>
      </c>
      <c r="EH1578" t="b">
        <v>0</v>
      </c>
      <c r="EI1578" t="b">
        <v>0</v>
      </c>
      <c r="EJ1578" t="b">
        <v>1</v>
      </c>
      <c r="EK1578" t="s">
        <v>14487</v>
      </c>
      <c r="EL1578">
        <v>0</v>
      </c>
      <c r="EM1578">
        <v>19</v>
      </c>
      <c r="EN1578" t="b">
        <v>0</v>
      </c>
    </row>
    <row r="1579" spans="1:144" ht="15.75">
      <c r="A1579"/>
      <c r="B1579" t="s">
        <v>1564</v>
      </c>
      <c r="C1579" t="s">
        <v>4682</v>
      </c>
      <c r="D1579" t="s">
        <v>4124</v>
      </c>
      <c r="E1579" t="s">
        <v>4125</v>
      </c>
      <c r="F1579" t="s">
        <v>4940</v>
      </c>
      <c r="G1579" t="s">
        <v>4124</v>
      </c>
      <c r="H1579" t="s">
        <v>4124</v>
      </c>
      <c r="I1579" t="s">
        <v>2799</v>
      </c>
      <c r="J1579"/>
      <c r="K1579"/>
      <c r="L1579" t="s">
        <v>1743</v>
      </c>
      <c r="M1579" t="s">
        <v>1749</v>
      </c>
      <c r="N1579"/>
      <c r="O1579" t="s">
        <v>4735</v>
      </c>
      <c r="P1579" t="s">
        <v>1564</v>
      </c>
      <c r="Q1579" t="s">
        <v>4364</v>
      </c>
      <c r="R1579" t="s">
        <v>4365</v>
      </c>
      <c r="S1579"/>
      <c r="T1579"/>
      <c r="U1579" t="s">
        <v>14574</v>
      </c>
      <c r="V1579" t="s">
        <v>13566</v>
      </c>
      <c r="W1579"/>
      <c r="X1579"/>
      <c r="Y1579"/>
      <c r="Z1579"/>
      <c r="AA1579"/>
      <c r="AB1579"/>
      <c r="AC1579"/>
      <c r="AD1579"/>
      <c r="AE1579"/>
      <c r="AF1579"/>
      <c r="AG1579"/>
      <c r="AH1579"/>
      <c r="AI1579"/>
      <c r="AJ1579"/>
      <c r="AK1579"/>
      <c r="AL1579"/>
      <c r="AM1579"/>
      <c r="AN1579"/>
      <c r="AO1579" s="108" t="s">
        <v>43</v>
      </c>
      <c r="AP1579" t="s">
        <v>2869</v>
      </c>
      <c r="AQ1579">
        <v>84</v>
      </c>
      <c r="AR1579" t="e">
        <v>#N/A</v>
      </c>
      <c r="AS1579" t="s">
        <v>4682</v>
      </c>
      <c r="AT1579" t="e">
        <v>#N/A</v>
      </c>
      <c r="AU1579" t="s">
        <v>4125</v>
      </c>
      <c r="AV1579" t="s">
        <v>9412</v>
      </c>
      <c r="AW1579" t="s">
        <v>12772</v>
      </c>
      <c r="AX1579" t="s">
        <v>1740</v>
      </c>
      <c r="AY1579" t="s">
        <v>9413</v>
      </c>
      <c r="AZ1579" t="s">
        <v>4364</v>
      </c>
      <c r="BA1579" t="s">
        <v>9414</v>
      </c>
      <c r="BB1579" t="s">
        <v>2799</v>
      </c>
      <c r="BC1579" t="s">
        <v>1743</v>
      </c>
      <c r="BD1579" t="s">
        <v>12680</v>
      </c>
      <c r="BE1579" t="s">
        <v>14572</v>
      </c>
      <c r="BF1579">
        <v>897</v>
      </c>
      <c r="BG1579">
        <v>1573</v>
      </c>
      <c r="BH1579">
        <v>0</v>
      </c>
      <c r="BI1579" t="s">
        <v>1547</v>
      </c>
      <c r="BJ1579">
        <v>0</v>
      </c>
      <c r="BK1579">
        <v>0</v>
      </c>
      <c r="BL1579">
        <v>957</v>
      </c>
      <c r="BM1579" t="s">
        <v>9412</v>
      </c>
      <c r="BN1579" t="s">
        <v>14573</v>
      </c>
      <c r="BO1579" t="s">
        <v>14866</v>
      </c>
      <c r="BP1579" t="e" cm="1">
        <v>#N/A</v>
      </c>
      <c r="BQ1579" t="s">
        <v>1547</v>
      </c>
      <c r="BR1579" t="s">
        <v>11956</v>
      </c>
      <c r="BS1579">
        <v>144</v>
      </c>
      <c r="BT1579" t="s">
        <v>8280</v>
      </c>
      <c r="BU1579" t="s">
        <v>16541</v>
      </c>
      <c r="BV1579" t="s">
        <v>4124</v>
      </c>
      <c r="BW1579" t="s">
        <v>9412</v>
      </c>
      <c r="BX1579" t="s">
        <v>9413</v>
      </c>
      <c r="BY1579" t="s">
        <v>1744</v>
      </c>
      <c r="BZ1579" t="s">
        <v>1547</v>
      </c>
      <c r="CA1579" t="s">
        <v>1744</v>
      </c>
      <c r="CB1579" t="s">
        <v>1749</v>
      </c>
      <c r="CC1579"/>
      <c r="CD1579" t="s">
        <v>998</v>
      </c>
      <c r="CE1579" t="s">
        <v>2799</v>
      </c>
      <c r="CF1579" t="s">
        <v>14882</v>
      </c>
      <c r="CG1579" t="s">
        <v>14883</v>
      </c>
      <c r="CH1579" t="s">
        <v>2799</v>
      </c>
      <c r="CI1579" t="s">
        <v>1547</v>
      </c>
      <c r="CJ1579" t="s">
        <v>4365</v>
      </c>
      <c r="CK1579" t="s">
        <v>1564</v>
      </c>
      <c r="CL1579"/>
      <c r="CM1579"/>
      <c r="CN1579" t="s">
        <v>14574</v>
      </c>
      <c r="CO1579" t="s">
        <v>13566</v>
      </c>
      <c r="CP1579" t="s">
        <v>14574</v>
      </c>
      <c r="CQ1579" t="s">
        <v>13566</v>
      </c>
      <c r="CR1579" t="s">
        <v>1547</v>
      </c>
      <c r="CS1579">
        <v>9</v>
      </c>
      <c r="CT1579" t="s">
        <v>11956</v>
      </c>
      <c r="CU1579" t="s">
        <v>11956</v>
      </c>
      <c r="CV1579" t="s">
        <v>1547</v>
      </c>
      <c r="CW1579" t="s">
        <v>1547</v>
      </c>
      <c r="CX1579" t="s">
        <v>1547</v>
      </c>
      <c r="CY1579">
        <v>1577</v>
      </c>
      <c r="CZ1579" t="s">
        <v>11883</v>
      </c>
      <c r="DA1579" t="s">
        <v>1547</v>
      </c>
      <c r="DB1579" t="s">
        <v>1881</v>
      </c>
      <c r="DC1579" t="s">
        <v>1882</v>
      </c>
      <c r="DD1579" t="s">
        <v>4125</v>
      </c>
      <c r="DE1579" t="s">
        <v>4364</v>
      </c>
      <c r="DF1579" t="s">
        <v>4124</v>
      </c>
      <c r="DG1579" t="s">
        <v>1547</v>
      </c>
      <c r="DH1579" t="s">
        <v>1547</v>
      </c>
      <c r="DI1579" t="s">
        <v>1892</v>
      </c>
      <c r="DJ1579" t="e">
        <v>#N/A</v>
      </c>
      <c r="DK1579"/>
      <c r="DL1579" t="s">
        <v>1892</v>
      </c>
      <c r="DM1579">
        <v>9</v>
      </c>
      <c r="DN1579" t="s">
        <v>1883</v>
      </c>
      <c r="DO1579" t="s">
        <v>1564</v>
      </c>
      <c r="DP1579" t="b">
        <v>1</v>
      </c>
      <c r="DQ1579" t="b">
        <v>0</v>
      </c>
      <c r="DR1579" t="b">
        <v>0</v>
      </c>
      <c r="DS1579" t="b">
        <v>0</v>
      </c>
      <c r="DT1579" t="b">
        <v>0</v>
      </c>
      <c r="DU1579" t="b">
        <v>0</v>
      </c>
      <c r="DV1579" t="b">
        <v>0</v>
      </c>
      <c r="DW1579">
        <v>0</v>
      </c>
      <c r="DX1579" t="b">
        <v>0</v>
      </c>
      <c r="DY1579" t="b">
        <v>0</v>
      </c>
      <c r="DZ1579" t="b">
        <v>0</v>
      </c>
      <c r="EA1579" t="b">
        <v>0</v>
      </c>
      <c r="EB1579" t="b">
        <v>0</v>
      </c>
      <c r="EC1579" t="b">
        <v>1</v>
      </c>
      <c r="ED1579" t="b">
        <v>0</v>
      </c>
      <c r="EE1579" t="b">
        <v>0</v>
      </c>
      <c r="EF1579" t="b">
        <v>0</v>
      </c>
      <c r="EG1579" t="b" cm="1">
        <v>0</v>
      </c>
      <c r="EH1579" t="b">
        <v>0</v>
      </c>
      <c r="EI1579" t="b">
        <v>0</v>
      </c>
      <c r="EJ1579" t="b">
        <v>1</v>
      </c>
      <c r="EK1579" t="s">
        <v>5327</v>
      </c>
      <c r="EL1579">
        <v>0</v>
      </c>
      <c r="EM1579">
        <v>15</v>
      </c>
      <c r="EN1579" t="b">
        <v>0</v>
      </c>
    </row>
    <row r="1580" spans="1:144" ht="173.25">
      <c r="A1580"/>
      <c r="B1580" t="s">
        <v>1564</v>
      </c>
      <c r="C1580" t="s">
        <v>4682</v>
      </c>
      <c r="D1580" t="s">
        <v>4749</v>
      </c>
      <c r="E1580" t="s">
        <v>4198</v>
      </c>
      <c r="F1580" t="s">
        <v>14575</v>
      </c>
      <c r="G1580" t="s">
        <v>4199</v>
      </c>
      <c r="H1580" s="109" t="s">
        <v>4750</v>
      </c>
      <c r="I1580" t="s">
        <v>2799</v>
      </c>
      <c r="J1580"/>
      <c r="K1580"/>
      <c r="L1580" t="s">
        <v>1743</v>
      </c>
      <c r="M1580" t="s">
        <v>3198</v>
      </c>
      <c r="N1580" t="s">
        <v>4201</v>
      </c>
      <c r="O1580" t="s">
        <v>4735</v>
      </c>
      <c r="P1580" t="s">
        <v>1564</v>
      </c>
      <c r="Q1580" t="s">
        <v>4364</v>
      </c>
      <c r="R1580" t="s">
        <v>4365</v>
      </c>
      <c r="S1580"/>
      <c r="T1580"/>
      <c r="U1580" t="s">
        <v>14574</v>
      </c>
      <c r="V1580" t="s">
        <v>4203</v>
      </c>
      <c r="W1580"/>
      <c r="X1580"/>
      <c r="Y1580"/>
      <c r="Z1580"/>
      <c r="AA1580"/>
      <c r="AB1580"/>
      <c r="AC1580"/>
      <c r="AD1580"/>
      <c r="AE1580"/>
      <c r="AF1580"/>
      <c r="AG1580"/>
      <c r="AH1580"/>
      <c r="AI1580"/>
      <c r="AJ1580"/>
      <c r="AK1580"/>
      <c r="AL1580"/>
      <c r="AM1580"/>
      <c r="AN1580"/>
      <c r="AO1580" s="108" t="s">
        <v>43</v>
      </c>
      <c r="AP1580" t="s">
        <v>2869</v>
      </c>
      <c r="AQ1580">
        <v>85</v>
      </c>
      <c r="AR1580" t="e">
        <v>#N/A</v>
      </c>
      <c r="AS1580" t="s">
        <v>4682</v>
      </c>
      <c r="AT1580" t="e">
        <v>#N/A</v>
      </c>
      <c r="AU1580" t="s">
        <v>4198</v>
      </c>
      <c r="AV1580" t="s">
        <v>9713</v>
      </c>
      <c r="AW1580" t="s">
        <v>14884</v>
      </c>
      <c r="AX1580" t="s">
        <v>1740</v>
      </c>
      <c r="AY1580" t="s">
        <v>9714</v>
      </c>
      <c r="AZ1580" t="s">
        <v>4364</v>
      </c>
      <c r="BA1580" t="s">
        <v>9715</v>
      </c>
      <c r="BB1580" t="s">
        <v>2799</v>
      </c>
      <c r="BC1580" t="s">
        <v>1743</v>
      </c>
      <c r="BD1580" t="s">
        <v>12068</v>
      </c>
      <c r="BE1580" t="s">
        <v>14572</v>
      </c>
      <c r="BF1580">
        <v>948</v>
      </c>
      <c r="BG1580">
        <v>1573</v>
      </c>
      <c r="BH1580">
        <v>0</v>
      </c>
      <c r="BI1580" t="s">
        <v>1547</v>
      </c>
      <c r="BJ1580">
        <v>0</v>
      </c>
      <c r="BK1580">
        <v>0</v>
      </c>
      <c r="BL1580">
        <v>959</v>
      </c>
      <c r="BM1580" t="s">
        <v>9717</v>
      </c>
      <c r="BN1580" t="s">
        <v>14573</v>
      </c>
      <c r="BO1580" t="s">
        <v>14866</v>
      </c>
      <c r="BP1580" t="e" cm="1">
        <v>#N/A</v>
      </c>
      <c r="BQ1580" t="s">
        <v>1547</v>
      </c>
      <c r="BR1580" t="s">
        <v>11956</v>
      </c>
      <c r="BS1580">
        <v>145</v>
      </c>
      <c r="BT1580" t="s">
        <v>8285</v>
      </c>
      <c r="BU1580" t="s">
        <v>16542</v>
      </c>
      <c r="BV1580" t="s">
        <v>4749</v>
      </c>
      <c r="BW1580" t="s">
        <v>9713</v>
      </c>
      <c r="BX1580" t="s">
        <v>12069</v>
      </c>
      <c r="BY1580" t="s">
        <v>9719</v>
      </c>
      <c r="BZ1580" t="s">
        <v>1547</v>
      </c>
      <c r="CA1580" t="s">
        <v>1744</v>
      </c>
      <c r="CB1580" t="s">
        <v>2003</v>
      </c>
      <c r="CC1580"/>
      <c r="CD1580" t="s">
        <v>998</v>
      </c>
      <c r="CE1580" t="s">
        <v>2799</v>
      </c>
      <c r="CF1580" t="s">
        <v>14885</v>
      </c>
      <c r="CG1580" t="s">
        <v>14886</v>
      </c>
      <c r="CH1580" t="s">
        <v>2799</v>
      </c>
      <c r="CI1580" t="s">
        <v>1547</v>
      </c>
      <c r="CJ1580" t="s">
        <v>4365</v>
      </c>
      <c r="CK1580" t="s">
        <v>1564</v>
      </c>
      <c r="CL1580"/>
      <c r="CM1580"/>
      <c r="CN1580" t="s">
        <v>14574</v>
      </c>
      <c r="CO1580" t="s">
        <v>4203</v>
      </c>
      <c r="CP1580" t="s">
        <v>14574</v>
      </c>
      <c r="CQ1580" t="s">
        <v>4203</v>
      </c>
      <c r="CR1580" t="s">
        <v>1547</v>
      </c>
      <c r="CS1580">
        <v>9</v>
      </c>
      <c r="CT1580" t="s">
        <v>11956</v>
      </c>
      <c r="CU1580" t="s">
        <v>11956</v>
      </c>
      <c r="CV1580" t="s">
        <v>1547</v>
      </c>
      <c r="CW1580" t="s">
        <v>1547</v>
      </c>
      <c r="CX1580" t="s">
        <v>1547</v>
      </c>
      <c r="CY1580">
        <v>1578</v>
      </c>
      <c r="CZ1580" t="s">
        <v>11884</v>
      </c>
      <c r="DA1580" t="s">
        <v>1547</v>
      </c>
      <c r="DB1580" t="s">
        <v>1881</v>
      </c>
      <c r="DC1580" t="s">
        <v>1882</v>
      </c>
      <c r="DD1580" t="s">
        <v>4198</v>
      </c>
      <c r="DE1580" t="s">
        <v>4364</v>
      </c>
      <c r="DF1580" t="s">
        <v>4199</v>
      </c>
      <c r="DG1580" t="s">
        <v>1547</v>
      </c>
      <c r="DH1580" t="s">
        <v>1547</v>
      </c>
      <c r="DI1580" t="s">
        <v>1892</v>
      </c>
      <c r="DJ1580" t="e">
        <v>#N/A</v>
      </c>
      <c r="DK1580"/>
      <c r="DL1580" t="s">
        <v>1892</v>
      </c>
      <c r="DM1580">
        <v>9</v>
      </c>
      <c r="DN1580" t="s">
        <v>1883</v>
      </c>
      <c r="DO1580" t="s">
        <v>1564</v>
      </c>
      <c r="DP1580" t="b">
        <v>1</v>
      </c>
      <c r="DQ1580" t="b">
        <v>0</v>
      </c>
      <c r="DR1580" t="b">
        <v>0</v>
      </c>
      <c r="DS1580" t="b">
        <v>0</v>
      </c>
      <c r="DT1580" t="b">
        <v>0</v>
      </c>
      <c r="DU1580" t="b">
        <v>0</v>
      </c>
      <c r="DV1580" t="b">
        <v>0</v>
      </c>
      <c r="DW1580">
        <v>0</v>
      </c>
      <c r="DX1580" t="b">
        <v>0</v>
      </c>
      <c r="DY1580" t="b">
        <v>0</v>
      </c>
      <c r="DZ1580" t="b">
        <v>0</v>
      </c>
      <c r="EA1580" t="b">
        <v>0</v>
      </c>
      <c r="EB1580" t="b">
        <v>0</v>
      </c>
      <c r="EC1580" t="b">
        <v>1</v>
      </c>
      <c r="ED1580" t="b">
        <v>0</v>
      </c>
      <c r="EE1580" t="b">
        <v>0</v>
      </c>
      <c r="EF1580" t="b">
        <v>0</v>
      </c>
      <c r="EG1580" t="b" cm="1">
        <v>0</v>
      </c>
      <c r="EH1580" t="b">
        <v>0</v>
      </c>
      <c r="EI1580" t="b">
        <v>0</v>
      </c>
      <c r="EJ1580" t="b">
        <v>1</v>
      </c>
      <c r="EK1580" t="s">
        <v>5327</v>
      </c>
      <c r="EL1580">
        <v>0</v>
      </c>
      <c r="EM1580">
        <v>14</v>
      </c>
      <c r="EN1580" t="b">
        <v>0</v>
      </c>
    </row>
    <row r="1581" spans="1:144" ht="15.75">
      <c r="A1581"/>
      <c r="B1581" t="s">
        <v>1564</v>
      </c>
      <c r="C1581" t="s">
        <v>4682</v>
      </c>
      <c r="D1581" t="s">
        <v>4429</v>
      </c>
      <c r="E1581" t="s">
        <v>13707</v>
      </c>
      <c r="F1581"/>
      <c r="G1581" t="s">
        <v>13666</v>
      </c>
      <c r="H1581" t="s">
        <v>13708</v>
      </c>
      <c r="I1581" t="s">
        <v>2799</v>
      </c>
      <c r="J1581"/>
      <c r="K1581"/>
      <c r="L1581" t="s">
        <v>1743</v>
      </c>
      <c r="M1581" t="s">
        <v>1749</v>
      </c>
      <c r="N1581" t="s">
        <v>4432</v>
      </c>
      <c r="O1581" t="s">
        <v>4735</v>
      </c>
      <c r="P1581" t="s">
        <v>1564</v>
      </c>
      <c r="Q1581" t="s">
        <v>4364</v>
      </c>
      <c r="R1581" t="s">
        <v>4365</v>
      </c>
      <c r="S1581"/>
      <c r="T1581"/>
      <c r="U1581" t="s">
        <v>14574</v>
      </c>
      <c r="V1581" t="s">
        <v>13667</v>
      </c>
      <c r="W1581"/>
      <c r="X1581"/>
      <c r="Y1581"/>
      <c r="Z1581"/>
      <c r="AA1581"/>
      <c r="AB1581"/>
      <c r="AC1581"/>
      <c r="AD1581"/>
      <c r="AE1581"/>
      <c r="AF1581"/>
      <c r="AG1581"/>
      <c r="AH1581"/>
      <c r="AI1581"/>
      <c r="AJ1581"/>
      <c r="AK1581"/>
      <c r="AL1581"/>
      <c r="AM1581"/>
      <c r="AN1581"/>
      <c r="AO1581" s="108" t="s">
        <v>43</v>
      </c>
      <c r="AP1581" t="s">
        <v>2869</v>
      </c>
      <c r="AQ1581">
        <v>86</v>
      </c>
      <c r="AR1581" t="e">
        <v>#N/A</v>
      </c>
      <c r="AS1581" t="s">
        <v>4682</v>
      </c>
      <c r="AT1581" t="e">
        <v>#N/A</v>
      </c>
      <c r="AU1581" t="s">
        <v>13707</v>
      </c>
      <c r="AV1581" t="s">
        <v>14393</v>
      </c>
      <c r="AW1581" t="s">
        <v>1744</v>
      </c>
      <c r="AX1581" t="s">
        <v>1740</v>
      </c>
      <c r="AY1581" t="s">
        <v>14293</v>
      </c>
      <c r="AZ1581" t="s">
        <v>4364</v>
      </c>
      <c r="BA1581" t="s">
        <v>14394</v>
      </c>
      <c r="BB1581" t="s">
        <v>2799</v>
      </c>
      <c r="BC1581" t="s">
        <v>1743</v>
      </c>
      <c r="BD1581" t="s">
        <v>10383</v>
      </c>
      <c r="BE1581" t="s">
        <v>14572</v>
      </c>
      <c r="BF1581">
        <v>1183</v>
      </c>
      <c r="BG1581">
        <v>1573</v>
      </c>
      <c r="BH1581">
        <v>0</v>
      </c>
      <c r="BI1581" t="s">
        <v>1547</v>
      </c>
      <c r="BJ1581">
        <v>0</v>
      </c>
      <c r="BK1581">
        <v>0</v>
      </c>
      <c r="BL1581">
        <v>1216</v>
      </c>
      <c r="BM1581" t="s">
        <v>14295</v>
      </c>
      <c r="BN1581" t="s">
        <v>14573</v>
      </c>
      <c r="BO1581" t="s">
        <v>14866</v>
      </c>
      <c r="BP1581" t="e" cm="1">
        <v>#N/A</v>
      </c>
      <c r="BQ1581" t="s">
        <v>1547</v>
      </c>
      <c r="BR1581" t="s">
        <v>11956</v>
      </c>
      <c r="BS1581">
        <v>146</v>
      </c>
      <c r="BT1581" t="s">
        <v>8290</v>
      </c>
      <c r="BU1581" t="s">
        <v>16543</v>
      </c>
      <c r="BV1581" t="s">
        <v>4429</v>
      </c>
      <c r="BW1581" t="s">
        <v>14393</v>
      </c>
      <c r="BX1581" t="s">
        <v>14395</v>
      </c>
      <c r="BY1581" t="s">
        <v>10385</v>
      </c>
      <c r="BZ1581" t="s">
        <v>1547</v>
      </c>
      <c r="CA1581" t="s">
        <v>1744</v>
      </c>
      <c r="CB1581" t="s">
        <v>1749</v>
      </c>
      <c r="CC1581"/>
      <c r="CD1581" t="s">
        <v>998</v>
      </c>
      <c r="CE1581" t="s">
        <v>2799</v>
      </c>
      <c r="CF1581" t="s">
        <v>14887</v>
      </c>
      <c r="CG1581" t="s">
        <v>14888</v>
      </c>
      <c r="CH1581" t="s">
        <v>2799</v>
      </c>
      <c r="CI1581" t="s">
        <v>1547</v>
      </c>
      <c r="CJ1581" t="s">
        <v>4365</v>
      </c>
      <c r="CK1581" t="s">
        <v>1564</v>
      </c>
      <c r="CL1581"/>
      <c r="CM1581"/>
      <c r="CN1581" t="s">
        <v>14574</v>
      </c>
      <c r="CO1581" t="s">
        <v>13667</v>
      </c>
      <c r="CP1581" t="s">
        <v>14574</v>
      </c>
      <c r="CQ1581" t="s">
        <v>13667</v>
      </c>
      <c r="CR1581" t="s">
        <v>1547</v>
      </c>
      <c r="CS1581">
        <v>9</v>
      </c>
      <c r="CT1581" t="s">
        <v>11956</v>
      </c>
      <c r="CU1581" t="s">
        <v>11956</v>
      </c>
      <c r="CV1581" t="s">
        <v>11956</v>
      </c>
      <c r="CW1581" t="s">
        <v>1547</v>
      </c>
      <c r="CX1581" t="s">
        <v>1547</v>
      </c>
      <c r="CY1581">
        <v>1579</v>
      </c>
      <c r="CZ1581" t="s">
        <v>11885</v>
      </c>
      <c r="DA1581" t="s">
        <v>1547</v>
      </c>
      <c r="DB1581" t="s">
        <v>1881</v>
      </c>
      <c r="DC1581" t="s">
        <v>1882</v>
      </c>
      <c r="DD1581" t="s">
        <v>13707</v>
      </c>
      <c r="DE1581" t="s">
        <v>4364</v>
      </c>
      <c r="DF1581" t="s">
        <v>13666</v>
      </c>
      <c r="DG1581" t="s">
        <v>1547</v>
      </c>
      <c r="DH1581" t="s">
        <v>1547</v>
      </c>
      <c r="DI1581" t="s">
        <v>1892</v>
      </c>
      <c r="DJ1581" t="e">
        <v>#N/A</v>
      </c>
      <c r="DK1581"/>
      <c r="DL1581" t="s">
        <v>1892</v>
      </c>
      <c r="DM1581">
        <v>9</v>
      </c>
      <c r="DN1581" t="s">
        <v>1883</v>
      </c>
      <c r="DO1581" t="s">
        <v>1564</v>
      </c>
      <c r="DP1581" t="b">
        <v>1</v>
      </c>
      <c r="DQ1581" t="b">
        <v>0</v>
      </c>
      <c r="DR1581" t="b">
        <v>0</v>
      </c>
      <c r="DS1581" t="b">
        <v>0</v>
      </c>
      <c r="DT1581" t="b">
        <v>0</v>
      </c>
      <c r="DU1581" t="b">
        <v>0</v>
      </c>
      <c r="DV1581" t="b">
        <v>0</v>
      </c>
      <c r="DW1581">
        <v>0</v>
      </c>
      <c r="DX1581" t="b">
        <v>0</v>
      </c>
      <c r="DY1581" t="b">
        <v>0</v>
      </c>
      <c r="DZ1581" t="b">
        <v>0</v>
      </c>
      <c r="EA1581" t="b">
        <v>0</v>
      </c>
      <c r="EB1581" t="b">
        <v>0</v>
      </c>
      <c r="EC1581" t="b">
        <v>0</v>
      </c>
      <c r="ED1581" t="b">
        <v>0</v>
      </c>
      <c r="EE1581" t="b">
        <v>0</v>
      </c>
      <c r="EF1581" t="b">
        <v>0</v>
      </c>
      <c r="EG1581" t="b" cm="1">
        <v>0</v>
      </c>
      <c r="EH1581" t="b">
        <v>0</v>
      </c>
      <c r="EI1581" t="b">
        <v>0</v>
      </c>
      <c r="EJ1581" t="b">
        <v>0</v>
      </c>
      <c r="EK1581" t="s">
        <v>1547</v>
      </c>
      <c r="EL1581">
        <v>0</v>
      </c>
      <c r="EM1581">
        <v>5</v>
      </c>
      <c r="EN1581" t="b">
        <v>0</v>
      </c>
    </row>
    <row r="1582" spans="1:144" ht="15.75">
      <c r="A1582"/>
      <c r="B1582" t="s">
        <v>1564</v>
      </c>
      <c r="C1582" t="s">
        <v>4682</v>
      </c>
      <c r="D1582" t="s">
        <v>13709</v>
      </c>
      <c r="E1582" t="s">
        <v>13710</v>
      </c>
      <c r="F1582"/>
      <c r="G1582" t="s">
        <v>13711</v>
      </c>
      <c r="H1582" t="s">
        <v>13712</v>
      </c>
      <c r="I1582" t="s">
        <v>2799</v>
      </c>
      <c r="J1582"/>
      <c r="K1582"/>
      <c r="L1582" t="s">
        <v>1743</v>
      </c>
      <c r="M1582" t="s">
        <v>1749</v>
      </c>
      <c r="N1582" t="s">
        <v>13713</v>
      </c>
      <c r="O1582" t="s">
        <v>4735</v>
      </c>
      <c r="P1582" t="s">
        <v>1564</v>
      </c>
      <c r="Q1582" t="s">
        <v>4364</v>
      </c>
      <c r="R1582" t="s">
        <v>4365</v>
      </c>
      <c r="S1582"/>
      <c r="T1582"/>
      <c r="U1582" t="s">
        <v>14574</v>
      </c>
      <c r="V1582" t="s">
        <v>13714</v>
      </c>
      <c r="W1582"/>
      <c r="X1582"/>
      <c r="Y1582"/>
      <c r="Z1582"/>
      <c r="AA1582"/>
      <c r="AB1582"/>
      <c r="AC1582"/>
      <c r="AD1582"/>
      <c r="AE1582"/>
      <c r="AF1582"/>
      <c r="AG1582"/>
      <c r="AH1582"/>
      <c r="AI1582"/>
      <c r="AJ1582"/>
      <c r="AK1582"/>
      <c r="AL1582"/>
      <c r="AM1582"/>
      <c r="AN1582"/>
      <c r="AO1582" s="108" t="s">
        <v>43</v>
      </c>
      <c r="AP1582" t="s">
        <v>2869</v>
      </c>
      <c r="AQ1582">
        <v>87</v>
      </c>
      <c r="AR1582" t="e">
        <v>#N/A</v>
      </c>
      <c r="AS1582" t="s">
        <v>4682</v>
      </c>
      <c r="AT1582" t="e">
        <v>#N/A</v>
      </c>
      <c r="AU1582" t="s">
        <v>13710</v>
      </c>
      <c r="AV1582" t="s">
        <v>14398</v>
      </c>
      <c r="AW1582" t="s">
        <v>1744</v>
      </c>
      <c r="AX1582" t="s">
        <v>1740</v>
      </c>
      <c r="AY1582" t="s">
        <v>14399</v>
      </c>
      <c r="AZ1582" t="s">
        <v>4364</v>
      </c>
      <c r="BA1582" t="s">
        <v>14400</v>
      </c>
      <c r="BB1582" t="s">
        <v>2799</v>
      </c>
      <c r="BC1582" t="s">
        <v>1743</v>
      </c>
      <c r="BD1582" t="s">
        <v>14889</v>
      </c>
      <c r="BE1582" t="s">
        <v>14572</v>
      </c>
      <c r="BF1582">
        <v>1217</v>
      </c>
      <c r="BG1582">
        <v>1573</v>
      </c>
      <c r="BH1582">
        <v>0</v>
      </c>
      <c r="BI1582" t="s">
        <v>1547</v>
      </c>
      <c r="BJ1582">
        <v>0</v>
      </c>
      <c r="BK1582">
        <v>0</v>
      </c>
      <c r="BL1582">
        <v>1217</v>
      </c>
      <c r="BM1582" t="s">
        <v>14405</v>
      </c>
      <c r="BN1582" t="s">
        <v>14573</v>
      </c>
      <c r="BO1582" t="s">
        <v>14866</v>
      </c>
      <c r="BP1582" t="e" cm="1">
        <v>#N/A</v>
      </c>
      <c r="BQ1582" t="s">
        <v>1547</v>
      </c>
      <c r="BR1582" t="s">
        <v>11956</v>
      </c>
      <c r="BS1582">
        <v>147</v>
      </c>
      <c r="BT1582" t="s">
        <v>8295</v>
      </c>
      <c r="BU1582" t="s">
        <v>16544</v>
      </c>
      <c r="BV1582" t="s">
        <v>13709</v>
      </c>
      <c r="BW1582" t="s">
        <v>14398</v>
      </c>
      <c r="BX1582" t="s">
        <v>14402</v>
      </c>
      <c r="BY1582" t="s">
        <v>14403</v>
      </c>
      <c r="BZ1582" t="s">
        <v>1547</v>
      </c>
      <c r="CA1582" t="s">
        <v>1744</v>
      </c>
      <c r="CB1582" t="s">
        <v>1749</v>
      </c>
      <c r="CC1582"/>
      <c r="CD1582" t="s">
        <v>998</v>
      </c>
      <c r="CE1582" t="s">
        <v>2799</v>
      </c>
      <c r="CF1582" t="s">
        <v>14890</v>
      </c>
      <c r="CG1582" t="s">
        <v>14891</v>
      </c>
      <c r="CH1582" t="s">
        <v>2799</v>
      </c>
      <c r="CI1582" t="s">
        <v>1547</v>
      </c>
      <c r="CJ1582" t="s">
        <v>4365</v>
      </c>
      <c r="CK1582" t="s">
        <v>1564</v>
      </c>
      <c r="CL1582"/>
      <c r="CM1582"/>
      <c r="CN1582" t="s">
        <v>14574</v>
      </c>
      <c r="CO1582" t="s">
        <v>13714</v>
      </c>
      <c r="CP1582" t="s">
        <v>14574</v>
      </c>
      <c r="CQ1582" t="s">
        <v>13714</v>
      </c>
      <c r="CR1582" t="s">
        <v>1547</v>
      </c>
      <c r="CS1582">
        <v>9</v>
      </c>
      <c r="CT1582" t="s">
        <v>11956</v>
      </c>
      <c r="CU1582" t="s">
        <v>11956</v>
      </c>
      <c r="CV1582" t="s">
        <v>11956</v>
      </c>
      <c r="CW1582" t="s">
        <v>1547</v>
      </c>
      <c r="CX1582" t="s">
        <v>1547</v>
      </c>
      <c r="CY1582">
        <v>1580</v>
      </c>
      <c r="CZ1582" t="s">
        <v>11886</v>
      </c>
      <c r="DA1582" t="s">
        <v>1547</v>
      </c>
      <c r="DB1582" t="s">
        <v>1881</v>
      </c>
      <c r="DC1582" t="s">
        <v>1882</v>
      </c>
      <c r="DD1582" t="s">
        <v>13710</v>
      </c>
      <c r="DE1582" t="s">
        <v>4364</v>
      </c>
      <c r="DF1582" t="s">
        <v>13711</v>
      </c>
      <c r="DG1582" t="s">
        <v>1547</v>
      </c>
      <c r="DH1582" t="s">
        <v>1547</v>
      </c>
      <c r="DI1582" t="s">
        <v>1892</v>
      </c>
      <c r="DJ1582" t="e">
        <v>#N/A</v>
      </c>
      <c r="DK1582"/>
      <c r="DL1582" t="s">
        <v>1892</v>
      </c>
      <c r="DM1582">
        <v>9</v>
      </c>
      <c r="DN1582" t="s">
        <v>1883</v>
      </c>
      <c r="DO1582" t="s">
        <v>1564</v>
      </c>
      <c r="DP1582" t="b">
        <v>1</v>
      </c>
      <c r="DQ1582" t="b">
        <v>0</v>
      </c>
      <c r="DR1582" t="b">
        <v>0</v>
      </c>
      <c r="DS1582" t="b">
        <v>0</v>
      </c>
      <c r="DT1582" t="b">
        <v>0</v>
      </c>
      <c r="DU1582" t="b">
        <v>0</v>
      </c>
      <c r="DV1582" t="b">
        <v>0</v>
      </c>
      <c r="DW1582">
        <v>0</v>
      </c>
      <c r="DX1582" t="b">
        <v>0</v>
      </c>
      <c r="DY1582" t="b">
        <v>0</v>
      </c>
      <c r="DZ1582" t="b">
        <v>0</v>
      </c>
      <c r="EA1582" t="b">
        <v>0</v>
      </c>
      <c r="EB1582" t="b">
        <v>0</v>
      </c>
      <c r="EC1582" t="b">
        <v>0</v>
      </c>
      <c r="ED1582" t="b">
        <v>0</v>
      </c>
      <c r="EE1582" t="b">
        <v>0</v>
      </c>
      <c r="EF1582" t="b">
        <v>0</v>
      </c>
      <c r="EG1582" t="b" cm="1">
        <v>0</v>
      </c>
      <c r="EH1582" t="b">
        <v>0</v>
      </c>
      <c r="EI1582" t="b">
        <v>0</v>
      </c>
      <c r="EJ1582" t="b">
        <v>0</v>
      </c>
      <c r="EK1582" t="s">
        <v>1547</v>
      </c>
      <c r="EL1582">
        <v>0</v>
      </c>
      <c r="EM1582">
        <v>5</v>
      </c>
      <c r="EN1582" t="b">
        <v>0</v>
      </c>
    </row>
    <row r="1583" spans="1:144" ht="15.75">
      <c r="A1583"/>
      <c r="B1583" t="s">
        <v>1564</v>
      </c>
      <c r="C1583" t="s">
        <v>4682</v>
      </c>
      <c r="D1583" t="s">
        <v>13678</v>
      </c>
      <c r="E1583" t="s">
        <v>4446</v>
      </c>
      <c r="F1583"/>
      <c r="G1583" t="s">
        <v>4447</v>
      </c>
      <c r="H1583" t="s">
        <v>4448</v>
      </c>
      <c r="I1583" t="s">
        <v>2799</v>
      </c>
      <c r="J1583"/>
      <c r="K1583"/>
      <c r="L1583" t="s">
        <v>1743</v>
      </c>
      <c r="M1583" t="s">
        <v>1749</v>
      </c>
      <c r="N1583" t="s">
        <v>4449</v>
      </c>
      <c r="O1583" t="s">
        <v>4735</v>
      </c>
      <c r="P1583" t="s">
        <v>1564</v>
      </c>
      <c r="Q1583" t="s">
        <v>4364</v>
      </c>
      <c r="R1583" t="s">
        <v>4365</v>
      </c>
      <c r="S1583"/>
      <c r="T1583"/>
      <c r="U1583" t="s">
        <v>14574</v>
      </c>
      <c r="V1583" t="s">
        <v>13679</v>
      </c>
      <c r="W1583"/>
      <c r="X1583"/>
      <c r="Y1583"/>
      <c r="Z1583"/>
      <c r="AA1583"/>
      <c r="AB1583"/>
      <c r="AC1583"/>
      <c r="AD1583"/>
      <c r="AE1583"/>
      <c r="AF1583"/>
      <c r="AG1583"/>
      <c r="AH1583"/>
      <c r="AI1583"/>
      <c r="AJ1583"/>
      <c r="AK1583"/>
      <c r="AL1583"/>
      <c r="AM1583"/>
      <c r="AN1583"/>
      <c r="AO1583" s="108" t="s">
        <v>43</v>
      </c>
      <c r="AP1583" t="s">
        <v>2869</v>
      </c>
      <c r="AQ1583">
        <v>88</v>
      </c>
      <c r="AR1583" t="e">
        <v>#N/A</v>
      </c>
      <c r="AS1583" t="s">
        <v>4682</v>
      </c>
      <c r="AT1583" t="e">
        <v>#N/A</v>
      </c>
      <c r="AU1583" t="s">
        <v>4446</v>
      </c>
      <c r="AV1583" t="s">
        <v>10418</v>
      </c>
      <c r="AW1583" t="s">
        <v>1744</v>
      </c>
      <c r="AX1583" t="s">
        <v>1740</v>
      </c>
      <c r="AY1583" t="s">
        <v>10419</v>
      </c>
      <c r="AZ1583" t="s">
        <v>4364</v>
      </c>
      <c r="BA1583" t="s">
        <v>10420</v>
      </c>
      <c r="BB1583" t="s">
        <v>2799</v>
      </c>
      <c r="BC1583" t="s">
        <v>1743</v>
      </c>
      <c r="BD1583" t="s">
        <v>14892</v>
      </c>
      <c r="BE1583" t="s">
        <v>14572</v>
      </c>
      <c r="BF1583">
        <v>1188</v>
      </c>
      <c r="BG1583">
        <v>1573</v>
      </c>
      <c r="BH1583">
        <v>0</v>
      </c>
      <c r="BI1583" t="s">
        <v>1547</v>
      </c>
      <c r="BJ1583">
        <v>0</v>
      </c>
      <c r="BK1583">
        <v>0</v>
      </c>
      <c r="BL1583">
        <v>1218</v>
      </c>
      <c r="BM1583" t="s">
        <v>14324</v>
      </c>
      <c r="BN1583" t="s">
        <v>14573</v>
      </c>
      <c r="BO1583" t="s">
        <v>14866</v>
      </c>
      <c r="BP1583" t="e" cm="1">
        <v>#N/A</v>
      </c>
      <c r="BQ1583" t="s">
        <v>1547</v>
      </c>
      <c r="BR1583" t="s">
        <v>11956</v>
      </c>
      <c r="BS1583">
        <v>148</v>
      </c>
      <c r="BT1583" t="s">
        <v>8300</v>
      </c>
      <c r="BU1583" t="s">
        <v>16545</v>
      </c>
      <c r="BV1583" t="s">
        <v>13678</v>
      </c>
      <c r="BW1583" t="s">
        <v>10418</v>
      </c>
      <c r="BX1583" t="s">
        <v>10422</v>
      </c>
      <c r="BY1583" t="s">
        <v>10423</v>
      </c>
      <c r="BZ1583" t="s">
        <v>1547</v>
      </c>
      <c r="CA1583" t="s">
        <v>1744</v>
      </c>
      <c r="CB1583" t="s">
        <v>1749</v>
      </c>
      <c r="CC1583"/>
      <c r="CD1583" t="s">
        <v>998</v>
      </c>
      <c r="CE1583" t="s">
        <v>2799</v>
      </c>
      <c r="CF1583" t="s">
        <v>14893</v>
      </c>
      <c r="CG1583" t="s">
        <v>14894</v>
      </c>
      <c r="CH1583" t="s">
        <v>2799</v>
      </c>
      <c r="CI1583" t="s">
        <v>1547</v>
      </c>
      <c r="CJ1583" t="s">
        <v>4365</v>
      </c>
      <c r="CK1583" t="s">
        <v>1564</v>
      </c>
      <c r="CL1583"/>
      <c r="CM1583"/>
      <c r="CN1583" t="s">
        <v>14574</v>
      </c>
      <c r="CO1583" t="s">
        <v>13679</v>
      </c>
      <c r="CP1583" t="s">
        <v>14574</v>
      </c>
      <c r="CQ1583" t="s">
        <v>13679</v>
      </c>
      <c r="CR1583" t="s">
        <v>1547</v>
      </c>
      <c r="CS1583">
        <v>9</v>
      </c>
      <c r="CT1583" t="s">
        <v>11956</v>
      </c>
      <c r="CU1583" t="s">
        <v>11956</v>
      </c>
      <c r="CV1583" t="s">
        <v>11956</v>
      </c>
      <c r="CW1583" t="s">
        <v>1547</v>
      </c>
      <c r="CX1583" t="s">
        <v>1547</v>
      </c>
      <c r="CY1583">
        <v>1581</v>
      </c>
      <c r="CZ1583" t="s">
        <v>11887</v>
      </c>
      <c r="DA1583" t="s">
        <v>1547</v>
      </c>
      <c r="DB1583" t="s">
        <v>1881</v>
      </c>
      <c r="DC1583" t="s">
        <v>1882</v>
      </c>
      <c r="DD1583" t="s">
        <v>4446</v>
      </c>
      <c r="DE1583" t="s">
        <v>4364</v>
      </c>
      <c r="DF1583" t="s">
        <v>4447</v>
      </c>
      <c r="DG1583" t="s">
        <v>1547</v>
      </c>
      <c r="DH1583" t="s">
        <v>1547</v>
      </c>
      <c r="DI1583" t="s">
        <v>1892</v>
      </c>
      <c r="DJ1583" t="e">
        <v>#N/A</v>
      </c>
      <c r="DK1583"/>
      <c r="DL1583" t="s">
        <v>1892</v>
      </c>
      <c r="DM1583">
        <v>9</v>
      </c>
      <c r="DN1583" t="s">
        <v>1883</v>
      </c>
      <c r="DO1583" t="s">
        <v>1564</v>
      </c>
      <c r="DP1583" t="b">
        <v>1</v>
      </c>
      <c r="DQ1583" t="b">
        <v>0</v>
      </c>
      <c r="DR1583" t="b">
        <v>0</v>
      </c>
      <c r="DS1583" t="b">
        <v>0</v>
      </c>
      <c r="DT1583" t="b">
        <v>0</v>
      </c>
      <c r="DU1583" t="b">
        <v>0</v>
      </c>
      <c r="DV1583" t="b">
        <v>0</v>
      </c>
      <c r="DW1583">
        <v>0</v>
      </c>
      <c r="DX1583" t="b">
        <v>0</v>
      </c>
      <c r="DY1583" t="b">
        <v>0</v>
      </c>
      <c r="DZ1583" t="b">
        <v>0</v>
      </c>
      <c r="EA1583" t="b">
        <v>0</v>
      </c>
      <c r="EB1583" t="b">
        <v>0</v>
      </c>
      <c r="EC1583" t="b">
        <v>1</v>
      </c>
      <c r="ED1583" t="b">
        <v>0</v>
      </c>
      <c r="EE1583" t="b">
        <v>0</v>
      </c>
      <c r="EF1583" t="b">
        <v>0</v>
      </c>
      <c r="EG1583" t="b" cm="1">
        <v>0</v>
      </c>
      <c r="EH1583" t="b">
        <v>0</v>
      </c>
      <c r="EI1583" t="b">
        <v>0</v>
      </c>
      <c r="EJ1583" t="b">
        <v>1</v>
      </c>
      <c r="EK1583" t="s">
        <v>5327</v>
      </c>
      <c r="EL1583">
        <v>0</v>
      </c>
      <c r="EM1583">
        <v>15</v>
      </c>
      <c r="EN1583" t="b">
        <v>0</v>
      </c>
    </row>
    <row r="1584" spans="1:144" ht="15.75">
      <c r="A1584"/>
      <c r="B1584" t="s">
        <v>1564</v>
      </c>
      <c r="C1584" t="s">
        <v>4682</v>
      </c>
      <c r="D1584" t="s">
        <v>13715</v>
      </c>
      <c r="E1584" t="s">
        <v>13716</v>
      </c>
      <c r="F1584" t="s">
        <v>960</v>
      </c>
      <c r="G1584" t="s">
        <v>13717</v>
      </c>
      <c r="H1584" t="s">
        <v>13718</v>
      </c>
      <c r="I1584" t="s">
        <v>2799</v>
      </c>
      <c r="J1584"/>
      <c r="K1584"/>
      <c r="L1584" t="s">
        <v>1743</v>
      </c>
      <c r="M1584" t="s">
        <v>1749</v>
      </c>
      <c r="N1584" t="s">
        <v>13719</v>
      </c>
      <c r="O1584" t="s">
        <v>4735</v>
      </c>
      <c r="P1584" t="s">
        <v>1564</v>
      </c>
      <c r="Q1584" t="s">
        <v>4364</v>
      </c>
      <c r="R1584" t="s">
        <v>4365</v>
      </c>
      <c r="S1584"/>
      <c r="T1584"/>
      <c r="U1584" t="s">
        <v>14574</v>
      </c>
      <c r="V1584" t="s">
        <v>13720</v>
      </c>
      <c r="W1584"/>
      <c r="X1584"/>
      <c r="Y1584"/>
      <c r="Z1584"/>
      <c r="AA1584"/>
      <c r="AB1584"/>
      <c r="AC1584"/>
      <c r="AD1584"/>
      <c r="AE1584"/>
      <c r="AF1584"/>
      <c r="AG1584"/>
      <c r="AH1584"/>
      <c r="AI1584"/>
      <c r="AJ1584"/>
      <c r="AK1584"/>
      <c r="AL1584"/>
      <c r="AM1584"/>
      <c r="AN1584"/>
      <c r="AO1584" s="108" t="s">
        <v>43</v>
      </c>
      <c r="AP1584" t="s">
        <v>2869</v>
      </c>
      <c r="AQ1584">
        <v>89</v>
      </c>
      <c r="AR1584" t="e">
        <v>#N/A</v>
      </c>
      <c r="AS1584" t="s">
        <v>4682</v>
      </c>
      <c r="AT1584" t="e">
        <v>#N/A</v>
      </c>
      <c r="AU1584" t="s">
        <v>13716</v>
      </c>
      <c r="AV1584" t="s">
        <v>14410</v>
      </c>
      <c r="AW1584" t="s">
        <v>6530</v>
      </c>
      <c r="AX1584" t="s">
        <v>1740</v>
      </c>
      <c r="AY1584" t="s">
        <v>14411</v>
      </c>
      <c r="AZ1584" t="s">
        <v>4364</v>
      </c>
      <c r="BA1584" t="s">
        <v>14412</v>
      </c>
      <c r="BB1584" t="s">
        <v>2799</v>
      </c>
      <c r="BC1584" t="s">
        <v>1743</v>
      </c>
      <c r="BD1584" t="s">
        <v>14895</v>
      </c>
      <c r="BE1584" t="s">
        <v>14572</v>
      </c>
      <c r="BF1584">
        <v>1219</v>
      </c>
      <c r="BG1584">
        <v>1573</v>
      </c>
      <c r="BH1584">
        <v>0</v>
      </c>
      <c r="BI1584" t="s">
        <v>1547</v>
      </c>
      <c r="BJ1584">
        <v>0</v>
      </c>
      <c r="BK1584">
        <v>0</v>
      </c>
      <c r="BL1584">
        <v>1219</v>
      </c>
      <c r="BM1584" t="s">
        <v>14417</v>
      </c>
      <c r="BN1584" t="s">
        <v>14573</v>
      </c>
      <c r="BO1584" t="s">
        <v>14866</v>
      </c>
      <c r="BP1584" t="e" cm="1">
        <v>#N/A</v>
      </c>
      <c r="BQ1584" t="s">
        <v>1547</v>
      </c>
      <c r="BR1584" t="s">
        <v>11956</v>
      </c>
      <c r="BS1584">
        <v>149</v>
      </c>
      <c r="BT1584" t="s">
        <v>8307</v>
      </c>
      <c r="BU1584" t="s">
        <v>16546</v>
      </c>
      <c r="BV1584" t="s">
        <v>13715</v>
      </c>
      <c r="BW1584" t="s">
        <v>14410</v>
      </c>
      <c r="BX1584" t="s">
        <v>14414</v>
      </c>
      <c r="BY1584" t="s">
        <v>14415</v>
      </c>
      <c r="BZ1584" t="s">
        <v>1547</v>
      </c>
      <c r="CA1584" t="s">
        <v>1744</v>
      </c>
      <c r="CB1584" t="s">
        <v>1749</v>
      </c>
      <c r="CC1584"/>
      <c r="CD1584" t="s">
        <v>998</v>
      </c>
      <c r="CE1584" t="s">
        <v>2799</v>
      </c>
      <c r="CF1584" t="s">
        <v>14896</v>
      </c>
      <c r="CG1584" t="s">
        <v>14897</v>
      </c>
      <c r="CH1584" t="s">
        <v>2799</v>
      </c>
      <c r="CI1584" t="s">
        <v>1547</v>
      </c>
      <c r="CJ1584" t="s">
        <v>4365</v>
      </c>
      <c r="CK1584" t="s">
        <v>1564</v>
      </c>
      <c r="CL1584"/>
      <c r="CM1584"/>
      <c r="CN1584" t="s">
        <v>14574</v>
      </c>
      <c r="CO1584" t="s">
        <v>13720</v>
      </c>
      <c r="CP1584" t="s">
        <v>14574</v>
      </c>
      <c r="CQ1584" t="s">
        <v>13720</v>
      </c>
      <c r="CR1584" t="s">
        <v>1547</v>
      </c>
      <c r="CS1584">
        <v>9</v>
      </c>
      <c r="CT1584" t="s">
        <v>11956</v>
      </c>
      <c r="CU1584" t="s">
        <v>11956</v>
      </c>
      <c r="CV1584" t="s">
        <v>11956</v>
      </c>
      <c r="CW1584" t="s">
        <v>1547</v>
      </c>
      <c r="CX1584" t="s">
        <v>1547</v>
      </c>
      <c r="CY1584">
        <v>1582</v>
      </c>
      <c r="CZ1584" t="s">
        <v>11888</v>
      </c>
      <c r="DA1584" t="s">
        <v>1547</v>
      </c>
      <c r="DB1584" t="s">
        <v>1881</v>
      </c>
      <c r="DC1584" t="s">
        <v>1882</v>
      </c>
      <c r="DD1584" t="s">
        <v>13716</v>
      </c>
      <c r="DE1584" t="s">
        <v>4364</v>
      </c>
      <c r="DF1584" t="s">
        <v>13717</v>
      </c>
      <c r="DG1584" t="s">
        <v>1547</v>
      </c>
      <c r="DH1584" t="s">
        <v>1547</v>
      </c>
      <c r="DI1584" t="s">
        <v>1892</v>
      </c>
      <c r="DJ1584" t="e">
        <v>#N/A</v>
      </c>
      <c r="DK1584"/>
      <c r="DL1584" t="s">
        <v>1892</v>
      </c>
      <c r="DM1584">
        <v>9</v>
      </c>
      <c r="DN1584" t="s">
        <v>1883</v>
      </c>
      <c r="DO1584" t="s">
        <v>1564</v>
      </c>
      <c r="DP1584" t="b">
        <v>1</v>
      </c>
      <c r="DQ1584" t="b">
        <v>0</v>
      </c>
      <c r="DR1584" t="b">
        <v>0</v>
      </c>
      <c r="DS1584" t="b">
        <v>0</v>
      </c>
      <c r="DT1584" t="b">
        <v>0</v>
      </c>
      <c r="DU1584" t="b">
        <v>0</v>
      </c>
      <c r="DV1584" t="b">
        <v>0</v>
      </c>
      <c r="DW1584">
        <v>0</v>
      </c>
      <c r="DX1584" t="b">
        <v>0</v>
      </c>
      <c r="DY1584" t="b">
        <v>0</v>
      </c>
      <c r="DZ1584" t="b">
        <v>0</v>
      </c>
      <c r="EA1584" t="b">
        <v>0</v>
      </c>
      <c r="EB1584" t="b">
        <v>0</v>
      </c>
      <c r="EC1584" t="b">
        <v>0</v>
      </c>
      <c r="ED1584" t="b">
        <v>0</v>
      </c>
      <c r="EE1584" t="b">
        <v>0</v>
      </c>
      <c r="EF1584" t="b">
        <v>0</v>
      </c>
      <c r="EG1584" t="b" cm="1">
        <v>0</v>
      </c>
      <c r="EH1584" t="b">
        <v>0</v>
      </c>
      <c r="EI1584" t="b">
        <v>0</v>
      </c>
      <c r="EJ1584" t="b">
        <v>0</v>
      </c>
      <c r="EK1584" t="s">
        <v>1547</v>
      </c>
      <c r="EL1584">
        <v>0</v>
      </c>
      <c r="EM1584">
        <v>5</v>
      </c>
      <c r="EN1584" t="b">
        <v>0</v>
      </c>
    </row>
    <row r="1585" spans="1:144" ht="15.75">
      <c r="A1585"/>
      <c r="B1585" t="s">
        <v>1564</v>
      </c>
      <c r="C1585" t="s">
        <v>4682</v>
      </c>
      <c r="D1585" t="s">
        <v>13721</v>
      </c>
      <c r="E1585" t="s">
        <v>13722</v>
      </c>
      <c r="F1585"/>
      <c r="G1585" t="s">
        <v>13723</v>
      </c>
      <c r="H1585" t="s">
        <v>13724</v>
      </c>
      <c r="I1585" t="s">
        <v>2799</v>
      </c>
      <c r="J1585"/>
      <c r="K1585"/>
      <c r="L1585" t="s">
        <v>1743</v>
      </c>
      <c r="M1585" t="s">
        <v>1749</v>
      </c>
      <c r="N1585" t="s">
        <v>13724</v>
      </c>
      <c r="O1585" t="s">
        <v>4735</v>
      </c>
      <c r="P1585" t="s">
        <v>1564</v>
      </c>
      <c r="Q1585" t="s">
        <v>4364</v>
      </c>
      <c r="R1585" t="s">
        <v>4365</v>
      </c>
      <c r="S1585"/>
      <c r="T1585"/>
      <c r="U1585" t="s">
        <v>14574</v>
      </c>
      <c r="V1585" t="s">
        <v>13725</v>
      </c>
      <c r="W1585"/>
      <c r="X1585"/>
      <c r="Y1585"/>
      <c r="Z1585"/>
      <c r="AA1585"/>
      <c r="AB1585"/>
      <c r="AC1585"/>
      <c r="AD1585"/>
      <c r="AE1585"/>
      <c r="AF1585"/>
      <c r="AG1585"/>
      <c r="AH1585"/>
      <c r="AI1585"/>
      <c r="AJ1585"/>
      <c r="AK1585"/>
      <c r="AL1585"/>
      <c r="AM1585"/>
      <c r="AN1585"/>
      <c r="AO1585" s="108" t="s">
        <v>43</v>
      </c>
      <c r="AP1585" t="s">
        <v>2869</v>
      </c>
      <c r="AQ1585">
        <v>90</v>
      </c>
      <c r="AR1585" t="e">
        <v>#N/A</v>
      </c>
      <c r="AS1585" t="s">
        <v>4682</v>
      </c>
      <c r="AT1585" t="e">
        <v>#N/A</v>
      </c>
      <c r="AU1585" t="s">
        <v>13722</v>
      </c>
      <c r="AV1585" t="s">
        <v>14419</v>
      </c>
      <c r="AW1585" t="s">
        <v>1744</v>
      </c>
      <c r="AX1585" t="s">
        <v>1740</v>
      </c>
      <c r="AY1585" t="s">
        <v>14420</v>
      </c>
      <c r="AZ1585" t="s">
        <v>4364</v>
      </c>
      <c r="BA1585" t="s">
        <v>14421</v>
      </c>
      <c r="BB1585" t="s">
        <v>2799</v>
      </c>
      <c r="BC1585" t="s">
        <v>1743</v>
      </c>
      <c r="BD1585" t="s">
        <v>14898</v>
      </c>
      <c r="BE1585" t="s">
        <v>14572</v>
      </c>
      <c r="BF1585">
        <v>1220</v>
      </c>
      <c r="BG1585">
        <v>1573</v>
      </c>
      <c r="BH1585">
        <v>0</v>
      </c>
      <c r="BI1585" t="s">
        <v>1547</v>
      </c>
      <c r="BJ1585">
        <v>0</v>
      </c>
      <c r="BK1585">
        <v>0</v>
      </c>
      <c r="BL1585">
        <v>1220</v>
      </c>
      <c r="BM1585" t="s">
        <v>14425</v>
      </c>
      <c r="BN1585" t="s">
        <v>14573</v>
      </c>
      <c r="BO1585" t="s">
        <v>14866</v>
      </c>
      <c r="BP1585" t="e" cm="1">
        <v>#N/A</v>
      </c>
      <c r="BQ1585" t="s">
        <v>1547</v>
      </c>
      <c r="BR1585" t="s">
        <v>11956</v>
      </c>
      <c r="BS1585">
        <v>150</v>
      </c>
      <c r="BT1585" t="s">
        <v>8309</v>
      </c>
      <c r="BU1585" t="s">
        <v>16547</v>
      </c>
      <c r="BV1585" t="s">
        <v>13721</v>
      </c>
      <c r="BW1585" t="s">
        <v>14419</v>
      </c>
      <c r="BX1585" t="s">
        <v>14423</v>
      </c>
      <c r="BY1585" t="s">
        <v>14423</v>
      </c>
      <c r="BZ1585" t="s">
        <v>1547</v>
      </c>
      <c r="CA1585" t="s">
        <v>1744</v>
      </c>
      <c r="CB1585" t="s">
        <v>1749</v>
      </c>
      <c r="CC1585"/>
      <c r="CD1585" t="s">
        <v>998</v>
      </c>
      <c r="CE1585" t="s">
        <v>2799</v>
      </c>
      <c r="CF1585" t="s">
        <v>14899</v>
      </c>
      <c r="CG1585" t="s">
        <v>14900</v>
      </c>
      <c r="CH1585" t="s">
        <v>2799</v>
      </c>
      <c r="CI1585" t="s">
        <v>1547</v>
      </c>
      <c r="CJ1585" t="s">
        <v>4365</v>
      </c>
      <c r="CK1585" t="s">
        <v>1564</v>
      </c>
      <c r="CL1585"/>
      <c r="CM1585"/>
      <c r="CN1585" t="s">
        <v>14574</v>
      </c>
      <c r="CO1585" t="s">
        <v>13725</v>
      </c>
      <c r="CP1585" t="s">
        <v>14574</v>
      </c>
      <c r="CQ1585" t="s">
        <v>13725</v>
      </c>
      <c r="CR1585" t="s">
        <v>1547</v>
      </c>
      <c r="CS1585">
        <v>9</v>
      </c>
      <c r="CT1585" t="s">
        <v>11956</v>
      </c>
      <c r="CU1585" t="s">
        <v>11956</v>
      </c>
      <c r="CV1585" t="s">
        <v>11956</v>
      </c>
      <c r="CW1585" t="s">
        <v>1547</v>
      </c>
      <c r="CX1585" t="s">
        <v>1547</v>
      </c>
      <c r="CY1585">
        <v>1583</v>
      </c>
      <c r="CZ1585" t="s">
        <v>11889</v>
      </c>
      <c r="DA1585" t="s">
        <v>1547</v>
      </c>
      <c r="DB1585" t="s">
        <v>1881</v>
      </c>
      <c r="DC1585" t="s">
        <v>1882</v>
      </c>
      <c r="DD1585" t="s">
        <v>13722</v>
      </c>
      <c r="DE1585" t="s">
        <v>4364</v>
      </c>
      <c r="DF1585" t="s">
        <v>13723</v>
      </c>
      <c r="DG1585" t="s">
        <v>1547</v>
      </c>
      <c r="DH1585" t="s">
        <v>1547</v>
      </c>
      <c r="DI1585" t="s">
        <v>1892</v>
      </c>
      <c r="DJ1585" t="e">
        <v>#N/A</v>
      </c>
      <c r="DK1585"/>
      <c r="DL1585" t="s">
        <v>1892</v>
      </c>
      <c r="DM1585">
        <v>9</v>
      </c>
      <c r="DN1585" t="s">
        <v>1883</v>
      </c>
      <c r="DO1585" t="s">
        <v>1564</v>
      </c>
      <c r="DP1585" t="b">
        <v>1</v>
      </c>
      <c r="DQ1585" t="b">
        <v>0</v>
      </c>
      <c r="DR1585" t="b">
        <v>0</v>
      </c>
      <c r="DS1585" t="b">
        <v>0</v>
      </c>
      <c r="DT1585" t="b">
        <v>0</v>
      </c>
      <c r="DU1585" t="b">
        <v>0</v>
      </c>
      <c r="DV1585" t="b">
        <v>0</v>
      </c>
      <c r="DW1585">
        <v>0</v>
      </c>
      <c r="DX1585" t="b">
        <v>0</v>
      </c>
      <c r="DY1585" t="b">
        <v>0</v>
      </c>
      <c r="DZ1585" t="b">
        <v>0</v>
      </c>
      <c r="EA1585" t="b">
        <v>0</v>
      </c>
      <c r="EB1585" t="b">
        <v>0</v>
      </c>
      <c r="EC1585" t="b">
        <v>0</v>
      </c>
      <c r="ED1585" t="b">
        <v>0</v>
      </c>
      <c r="EE1585" t="b">
        <v>0</v>
      </c>
      <c r="EF1585" t="b">
        <v>0</v>
      </c>
      <c r="EG1585" t="b" cm="1">
        <v>0</v>
      </c>
      <c r="EH1585" t="b">
        <v>0</v>
      </c>
      <c r="EI1585" t="b">
        <v>0</v>
      </c>
      <c r="EJ1585" t="b">
        <v>0</v>
      </c>
      <c r="EK1585" t="s">
        <v>1547</v>
      </c>
      <c r="EL1585">
        <v>0</v>
      </c>
      <c r="EM1585">
        <v>8</v>
      </c>
      <c r="EN1585" t="b">
        <v>0</v>
      </c>
    </row>
    <row r="1586" spans="1:144" ht="15.75">
      <c r="A1586"/>
      <c r="B1586" t="s">
        <v>1564</v>
      </c>
      <c r="C1586" t="s">
        <v>4682</v>
      </c>
      <c r="D1586" t="s">
        <v>4236</v>
      </c>
      <c r="E1586" t="s">
        <v>4236</v>
      </c>
      <c r="F1586"/>
      <c r="G1586" t="s">
        <v>4442</v>
      </c>
      <c r="H1586" t="s">
        <v>4443</v>
      </c>
      <c r="I1586" t="s">
        <v>2799</v>
      </c>
      <c r="J1586"/>
      <c r="K1586"/>
      <c r="L1586" t="s">
        <v>1743</v>
      </c>
      <c r="M1586" t="s">
        <v>1749</v>
      </c>
      <c r="N1586" t="s">
        <v>4443</v>
      </c>
      <c r="O1586" t="s">
        <v>4735</v>
      </c>
      <c r="P1586" t="s">
        <v>1564</v>
      </c>
      <c r="Q1586" t="s">
        <v>4364</v>
      </c>
      <c r="R1586" t="s">
        <v>4365</v>
      </c>
      <c r="S1586" t="s">
        <v>2265</v>
      </c>
      <c r="T1586"/>
      <c r="U1586" t="s">
        <v>14574</v>
      </c>
      <c r="V1586" t="s">
        <v>4474</v>
      </c>
      <c r="W1586"/>
      <c r="X1586"/>
      <c r="Y1586"/>
      <c r="Z1586"/>
      <c r="AA1586"/>
      <c r="AB1586"/>
      <c r="AC1586"/>
      <c r="AD1586"/>
      <c r="AE1586"/>
      <c r="AF1586"/>
      <c r="AG1586"/>
      <c r="AH1586"/>
      <c r="AI1586"/>
      <c r="AJ1586"/>
      <c r="AK1586"/>
      <c r="AL1586"/>
      <c r="AM1586"/>
      <c r="AN1586"/>
      <c r="AO1586" s="108" t="s">
        <v>43</v>
      </c>
      <c r="AP1586" t="s">
        <v>2869</v>
      </c>
      <c r="AQ1586">
        <v>91</v>
      </c>
      <c r="AR1586" t="e">
        <v>#N/A</v>
      </c>
      <c r="AS1586" t="s">
        <v>4682</v>
      </c>
      <c r="AT1586" t="e">
        <v>#N/A</v>
      </c>
      <c r="AU1586" t="s">
        <v>4236</v>
      </c>
      <c r="AV1586" t="s">
        <v>9801</v>
      </c>
      <c r="AW1586" t="s">
        <v>1744</v>
      </c>
      <c r="AX1586" t="s">
        <v>1740</v>
      </c>
      <c r="AY1586" t="s">
        <v>10413</v>
      </c>
      <c r="AZ1586" t="s">
        <v>4364</v>
      </c>
      <c r="BA1586" t="s">
        <v>9803</v>
      </c>
      <c r="BB1586" t="s">
        <v>2799</v>
      </c>
      <c r="BC1586" t="s">
        <v>1743</v>
      </c>
      <c r="BD1586" t="s">
        <v>12522</v>
      </c>
      <c r="BE1586" t="s">
        <v>14572</v>
      </c>
      <c r="BF1586">
        <v>960</v>
      </c>
      <c r="BG1586">
        <v>1573</v>
      </c>
      <c r="BH1586">
        <v>0</v>
      </c>
      <c r="BI1586" t="s">
        <v>1547</v>
      </c>
      <c r="BJ1586">
        <v>0</v>
      </c>
      <c r="BK1586">
        <v>0</v>
      </c>
      <c r="BL1586">
        <v>960</v>
      </c>
      <c r="BM1586" t="s">
        <v>9808</v>
      </c>
      <c r="BN1586" t="s">
        <v>14573</v>
      </c>
      <c r="BO1586" t="s">
        <v>14866</v>
      </c>
      <c r="BP1586" t="e" cm="1">
        <v>#N/A</v>
      </c>
      <c r="BQ1586" t="s">
        <v>1547</v>
      </c>
      <c r="BR1586" t="s">
        <v>11956</v>
      </c>
      <c r="BS1586">
        <v>151</v>
      </c>
      <c r="BT1586" t="s">
        <v>8313</v>
      </c>
      <c r="BU1586" t="s">
        <v>16548</v>
      </c>
      <c r="BV1586" t="s">
        <v>4236</v>
      </c>
      <c r="BW1586" t="s">
        <v>9801</v>
      </c>
      <c r="BX1586" t="s">
        <v>10414</v>
      </c>
      <c r="BY1586" t="s">
        <v>10414</v>
      </c>
      <c r="BZ1586" t="s">
        <v>1547</v>
      </c>
      <c r="CA1586" t="s">
        <v>1744</v>
      </c>
      <c r="CB1586" t="s">
        <v>1749</v>
      </c>
      <c r="CC1586"/>
      <c r="CD1586" t="s">
        <v>998</v>
      </c>
      <c r="CE1586" t="s">
        <v>2799</v>
      </c>
      <c r="CF1586" t="s">
        <v>14901</v>
      </c>
      <c r="CG1586" t="s">
        <v>14902</v>
      </c>
      <c r="CH1586" t="s">
        <v>2799</v>
      </c>
      <c r="CI1586" t="s">
        <v>1547</v>
      </c>
      <c r="CJ1586" t="s">
        <v>4365</v>
      </c>
      <c r="CK1586" t="s">
        <v>1564</v>
      </c>
      <c r="CL1586"/>
      <c r="CM1586"/>
      <c r="CN1586" t="s">
        <v>14574</v>
      </c>
      <c r="CO1586" t="s">
        <v>4474</v>
      </c>
      <c r="CP1586" t="s">
        <v>14574</v>
      </c>
      <c r="CQ1586" t="s">
        <v>4474</v>
      </c>
      <c r="CR1586" t="s">
        <v>1547</v>
      </c>
      <c r="CS1586">
        <v>9</v>
      </c>
      <c r="CT1586" t="s">
        <v>11956</v>
      </c>
      <c r="CU1586" t="s">
        <v>11956</v>
      </c>
      <c r="CV1586" t="s">
        <v>1547</v>
      </c>
      <c r="CW1586" t="s">
        <v>1547</v>
      </c>
      <c r="CX1586" t="s">
        <v>1547</v>
      </c>
      <c r="CY1586">
        <v>1584</v>
      </c>
      <c r="CZ1586" t="s">
        <v>11890</v>
      </c>
      <c r="DA1586" t="s">
        <v>1547</v>
      </c>
      <c r="DB1586" t="s">
        <v>1881</v>
      </c>
      <c r="DC1586" t="s">
        <v>1882</v>
      </c>
      <c r="DD1586" t="s">
        <v>4236</v>
      </c>
      <c r="DE1586" t="s">
        <v>4364</v>
      </c>
      <c r="DF1586" t="s">
        <v>4442</v>
      </c>
      <c r="DG1586" t="s">
        <v>1547</v>
      </c>
      <c r="DH1586" t="s">
        <v>1547</v>
      </c>
      <c r="DI1586" t="s">
        <v>1892</v>
      </c>
      <c r="DJ1586" t="e">
        <v>#N/A</v>
      </c>
      <c r="DK1586"/>
      <c r="DL1586" t="s">
        <v>14903</v>
      </c>
      <c r="DM1586">
        <v>9</v>
      </c>
      <c r="DN1586" t="s">
        <v>1883</v>
      </c>
      <c r="DO1586" t="s">
        <v>1564</v>
      </c>
      <c r="DP1586" t="b">
        <v>1</v>
      </c>
      <c r="DQ1586" t="b">
        <v>0</v>
      </c>
      <c r="DR1586" t="b">
        <v>0</v>
      </c>
      <c r="DS1586" t="b">
        <v>0</v>
      </c>
      <c r="DT1586" t="b">
        <v>1</v>
      </c>
      <c r="DU1586" t="b">
        <v>0</v>
      </c>
      <c r="DV1586" t="b">
        <v>0</v>
      </c>
      <c r="DW1586">
        <v>0</v>
      </c>
      <c r="DX1586" t="b">
        <v>0</v>
      </c>
      <c r="DY1586" t="b">
        <v>0</v>
      </c>
      <c r="DZ1586" t="b">
        <v>0</v>
      </c>
      <c r="EA1586" t="b">
        <v>0</v>
      </c>
      <c r="EB1586" t="b">
        <v>0</v>
      </c>
      <c r="EC1586" t="b">
        <v>0</v>
      </c>
      <c r="ED1586" t="b">
        <v>0</v>
      </c>
      <c r="EE1586" t="b">
        <v>0</v>
      </c>
      <c r="EF1586" t="b">
        <v>0</v>
      </c>
      <c r="EG1586" t="b" cm="1">
        <v>1</v>
      </c>
      <c r="EH1586" t="b">
        <v>0</v>
      </c>
      <c r="EI1586" t="b">
        <v>0</v>
      </c>
      <c r="EJ1586" t="b">
        <v>1</v>
      </c>
      <c r="EK1586" t="s">
        <v>5887</v>
      </c>
      <c r="EL1586">
        <v>1</v>
      </c>
      <c r="EM1586">
        <v>10</v>
      </c>
      <c r="EN1586" t="b">
        <v>0</v>
      </c>
    </row>
    <row r="1587" spans="1:144" ht="15.75">
      <c r="A1587"/>
      <c r="B1587" t="s">
        <v>1564</v>
      </c>
      <c r="C1587" t="s">
        <v>4682</v>
      </c>
      <c r="D1587" t="s">
        <v>14554</v>
      </c>
      <c r="E1587" t="s">
        <v>4437</v>
      </c>
      <c r="F1587"/>
      <c r="G1587" t="s">
        <v>4499</v>
      </c>
      <c r="H1587" t="s">
        <v>4499</v>
      </c>
      <c r="I1587" t="s">
        <v>2799</v>
      </c>
      <c r="J1587"/>
      <c r="K1587"/>
      <c r="L1587" t="s">
        <v>1743</v>
      </c>
      <c r="M1587" t="s">
        <v>1779</v>
      </c>
      <c r="N1587"/>
      <c r="O1587" t="s">
        <v>4735</v>
      </c>
      <c r="P1587" t="s">
        <v>1564</v>
      </c>
      <c r="Q1587" t="s">
        <v>4364</v>
      </c>
      <c r="R1587" t="s">
        <v>4365</v>
      </c>
      <c r="S1587"/>
      <c r="T1587"/>
      <c r="U1587" t="s">
        <v>14574</v>
      </c>
      <c r="V1587" t="s">
        <v>13627</v>
      </c>
      <c r="W1587"/>
      <c r="X1587"/>
      <c r="Y1587"/>
      <c r="Z1587"/>
      <c r="AA1587"/>
      <c r="AB1587"/>
      <c r="AC1587"/>
      <c r="AD1587"/>
      <c r="AE1587"/>
      <c r="AF1587"/>
      <c r="AG1587"/>
      <c r="AH1587"/>
      <c r="AI1587"/>
      <c r="AJ1587"/>
      <c r="AK1587"/>
      <c r="AL1587"/>
      <c r="AM1587"/>
      <c r="AN1587"/>
      <c r="AO1587" s="108" t="s">
        <v>43</v>
      </c>
      <c r="AP1587" t="s">
        <v>2869</v>
      </c>
      <c r="AQ1587">
        <v>92</v>
      </c>
      <c r="AR1587" t="e">
        <v>#N/A</v>
      </c>
      <c r="AS1587" t="s">
        <v>4682</v>
      </c>
      <c r="AT1587" t="e">
        <v>#N/A</v>
      </c>
      <c r="AU1587" t="s">
        <v>4437</v>
      </c>
      <c r="AV1587" t="s">
        <v>10393</v>
      </c>
      <c r="AW1587" t="s">
        <v>1744</v>
      </c>
      <c r="AX1587" t="s">
        <v>1740</v>
      </c>
      <c r="AY1587" t="s">
        <v>10775</v>
      </c>
      <c r="AZ1587" t="s">
        <v>4364</v>
      </c>
      <c r="BA1587" t="s">
        <v>10776</v>
      </c>
      <c r="BB1587" t="s">
        <v>2799</v>
      </c>
      <c r="BC1587" t="s">
        <v>1743</v>
      </c>
      <c r="BD1587" t="s">
        <v>14904</v>
      </c>
      <c r="BE1587" t="s">
        <v>14572</v>
      </c>
      <c r="BF1587">
        <v>1099</v>
      </c>
      <c r="BG1587">
        <v>1573</v>
      </c>
      <c r="BH1587">
        <v>0</v>
      </c>
      <c r="BI1587" t="s">
        <v>1547</v>
      </c>
      <c r="BJ1587">
        <v>0</v>
      </c>
      <c r="BK1587">
        <v>0</v>
      </c>
      <c r="BL1587">
        <v>1099</v>
      </c>
      <c r="BM1587" t="s">
        <v>10779</v>
      </c>
      <c r="BN1587" t="s">
        <v>14573</v>
      </c>
      <c r="BO1587" t="s">
        <v>14866</v>
      </c>
      <c r="BP1587" t="e" cm="1">
        <v>#N/A</v>
      </c>
      <c r="BQ1587" t="s">
        <v>1547</v>
      </c>
      <c r="BR1587" t="s">
        <v>11956</v>
      </c>
      <c r="BS1587">
        <v>152</v>
      </c>
      <c r="BT1587" t="s">
        <v>8317</v>
      </c>
      <c r="BU1587" t="s">
        <v>16549</v>
      </c>
      <c r="BV1587" t="s">
        <v>14554</v>
      </c>
      <c r="BW1587" t="s">
        <v>10393</v>
      </c>
      <c r="BX1587" t="s">
        <v>10775</v>
      </c>
      <c r="BY1587" t="s">
        <v>1744</v>
      </c>
      <c r="BZ1587" t="s">
        <v>1547</v>
      </c>
      <c r="CA1587" t="s">
        <v>1744</v>
      </c>
      <c r="CB1587" t="s">
        <v>1779</v>
      </c>
      <c r="CC1587"/>
      <c r="CD1587" t="s">
        <v>998</v>
      </c>
      <c r="CE1587" t="s">
        <v>2799</v>
      </c>
      <c r="CF1587" t="s">
        <v>14905</v>
      </c>
      <c r="CG1587" t="s">
        <v>14906</v>
      </c>
      <c r="CH1587" t="s">
        <v>2799</v>
      </c>
      <c r="CI1587" t="s">
        <v>1547</v>
      </c>
      <c r="CJ1587" t="s">
        <v>4365</v>
      </c>
      <c r="CK1587" t="s">
        <v>1564</v>
      </c>
      <c r="CL1587"/>
      <c r="CM1587"/>
      <c r="CN1587" t="s">
        <v>14574</v>
      </c>
      <c r="CO1587" t="s">
        <v>13627</v>
      </c>
      <c r="CP1587" t="s">
        <v>14574</v>
      </c>
      <c r="CQ1587" t="s">
        <v>13627</v>
      </c>
      <c r="CR1587" t="s">
        <v>1547</v>
      </c>
      <c r="CS1587">
        <v>9</v>
      </c>
      <c r="CT1587" t="s">
        <v>11956</v>
      </c>
      <c r="CU1587" t="s">
        <v>11956</v>
      </c>
      <c r="CV1587" t="s">
        <v>1547</v>
      </c>
      <c r="CW1587" t="s">
        <v>1547</v>
      </c>
      <c r="CX1587" t="s">
        <v>1547</v>
      </c>
      <c r="CY1587">
        <v>1585</v>
      </c>
      <c r="CZ1587" t="s">
        <v>11891</v>
      </c>
      <c r="DA1587" t="s">
        <v>1547</v>
      </c>
      <c r="DB1587" t="s">
        <v>1881</v>
      </c>
      <c r="DC1587" t="s">
        <v>1882</v>
      </c>
      <c r="DD1587" t="s">
        <v>4437</v>
      </c>
      <c r="DE1587" t="s">
        <v>4364</v>
      </c>
      <c r="DF1587" t="s">
        <v>4499</v>
      </c>
      <c r="DG1587" t="s">
        <v>1547</v>
      </c>
      <c r="DH1587" t="s">
        <v>1547</v>
      </c>
      <c r="DI1587" t="s">
        <v>1892</v>
      </c>
      <c r="DJ1587" t="e">
        <v>#N/A</v>
      </c>
      <c r="DK1587"/>
      <c r="DL1587" t="s">
        <v>1892</v>
      </c>
      <c r="DM1587">
        <v>9</v>
      </c>
      <c r="DN1587" t="s">
        <v>1883</v>
      </c>
      <c r="DO1587" t="s">
        <v>1564</v>
      </c>
      <c r="DP1587" t="b">
        <v>1</v>
      </c>
      <c r="DQ1587" t="b">
        <v>0</v>
      </c>
      <c r="DR1587" t="b">
        <v>0</v>
      </c>
      <c r="DS1587" t="b">
        <v>0</v>
      </c>
      <c r="DT1587" t="b">
        <v>0</v>
      </c>
      <c r="DU1587" t="b">
        <v>0</v>
      </c>
      <c r="DV1587" t="b">
        <v>0</v>
      </c>
      <c r="DW1587">
        <v>0</v>
      </c>
      <c r="DX1587" t="b">
        <v>0</v>
      </c>
      <c r="DY1587" t="b">
        <v>0</v>
      </c>
      <c r="DZ1587" t="b">
        <v>0</v>
      </c>
      <c r="EA1587" t="b">
        <v>0</v>
      </c>
      <c r="EB1587" t="b">
        <v>0</v>
      </c>
      <c r="EC1587" t="b">
        <v>1</v>
      </c>
      <c r="ED1587" t="b">
        <v>0</v>
      </c>
      <c r="EE1587" t="b">
        <v>0</v>
      </c>
      <c r="EF1587" t="b">
        <v>0</v>
      </c>
      <c r="EG1587" t="b" cm="1">
        <v>0</v>
      </c>
      <c r="EH1587" t="b">
        <v>0</v>
      </c>
      <c r="EI1587" t="b">
        <v>0</v>
      </c>
      <c r="EJ1587" t="b">
        <v>1</v>
      </c>
      <c r="EK1587" t="s">
        <v>5327</v>
      </c>
      <c r="EL1587">
        <v>0</v>
      </c>
      <c r="EM1587">
        <v>14</v>
      </c>
      <c r="EN1587" t="b">
        <v>0</v>
      </c>
    </row>
    <row r="1588" spans="1:144" ht="15.75">
      <c r="A1588"/>
      <c r="B1588" t="s">
        <v>1564</v>
      </c>
      <c r="C1588" t="s">
        <v>4682</v>
      </c>
      <c r="D1588" t="s">
        <v>4232</v>
      </c>
      <c r="E1588" t="s">
        <v>4233</v>
      </c>
      <c r="F1588"/>
      <c r="G1588" t="s">
        <v>4232</v>
      </c>
      <c r="H1588" t="s">
        <v>4232</v>
      </c>
      <c r="I1588" t="s">
        <v>2799</v>
      </c>
      <c r="J1588"/>
      <c r="K1588"/>
      <c r="L1588" t="s">
        <v>1743</v>
      </c>
      <c r="M1588" t="s">
        <v>1749</v>
      </c>
      <c r="N1588"/>
      <c r="O1588" t="s">
        <v>4735</v>
      </c>
      <c r="P1588" t="s">
        <v>1564</v>
      </c>
      <c r="Q1588" t="s">
        <v>4364</v>
      </c>
      <c r="R1588" t="s">
        <v>4365</v>
      </c>
      <c r="S1588"/>
      <c r="T1588"/>
      <c r="U1588" t="s">
        <v>14574</v>
      </c>
      <c r="V1588" t="s">
        <v>13584</v>
      </c>
      <c r="W1588"/>
      <c r="X1588"/>
      <c r="Y1588"/>
      <c r="Z1588"/>
      <c r="AA1588"/>
      <c r="AB1588"/>
      <c r="AC1588"/>
      <c r="AD1588"/>
      <c r="AE1588"/>
      <c r="AF1588"/>
      <c r="AG1588"/>
      <c r="AH1588"/>
      <c r="AI1588"/>
      <c r="AJ1588"/>
      <c r="AK1588"/>
      <c r="AL1588"/>
      <c r="AM1588"/>
      <c r="AN1588"/>
      <c r="AO1588" s="108" t="s">
        <v>43</v>
      </c>
      <c r="AP1588" t="s">
        <v>2869</v>
      </c>
      <c r="AQ1588">
        <v>93</v>
      </c>
      <c r="AR1588" t="e">
        <v>#N/A</v>
      </c>
      <c r="AS1588" t="s">
        <v>4682</v>
      </c>
      <c r="AT1588" t="e">
        <v>#N/A</v>
      </c>
      <c r="AU1588" t="s">
        <v>4233</v>
      </c>
      <c r="AV1588" t="s">
        <v>9788</v>
      </c>
      <c r="AW1588" t="s">
        <v>1744</v>
      </c>
      <c r="AX1588" t="s">
        <v>1740</v>
      </c>
      <c r="AY1588" t="s">
        <v>9789</v>
      </c>
      <c r="AZ1588" t="s">
        <v>4364</v>
      </c>
      <c r="BA1588" t="s">
        <v>9790</v>
      </c>
      <c r="BB1588" t="s">
        <v>2799</v>
      </c>
      <c r="BC1588" t="s">
        <v>1743</v>
      </c>
      <c r="BD1588" t="s">
        <v>14907</v>
      </c>
      <c r="BE1588" t="s">
        <v>14572</v>
      </c>
      <c r="BF1588">
        <v>958</v>
      </c>
      <c r="BG1588">
        <v>1573</v>
      </c>
      <c r="BH1588">
        <v>0</v>
      </c>
      <c r="BI1588" t="s">
        <v>1547</v>
      </c>
      <c r="BJ1588">
        <v>0</v>
      </c>
      <c r="BK1588">
        <v>0</v>
      </c>
      <c r="BL1588">
        <v>958</v>
      </c>
      <c r="BM1588" t="s">
        <v>9793</v>
      </c>
      <c r="BN1588" t="s">
        <v>14573</v>
      </c>
      <c r="BO1588" t="s">
        <v>14866</v>
      </c>
      <c r="BP1588" t="e" cm="1">
        <v>#N/A</v>
      </c>
      <c r="BQ1588" t="s">
        <v>1547</v>
      </c>
      <c r="BR1588" t="s">
        <v>11956</v>
      </c>
      <c r="BS1588">
        <v>153</v>
      </c>
      <c r="BT1588" t="s">
        <v>8321</v>
      </c>
      <c r="BU1588" t="s">
        <v>16550</v>
      </c>
      <c r="BV1588" t="s">
        <v>4232</v>
      </c>
      <c r="BW1588" t="s">
        <v>9788</v>
      </c>
      <c r="BX1588" t="s">
        <v>9789</v>
      </c>
      <c r="BY1588" t="s">
        <v>1744</v>
      </c>
      <c r="BZ1588" t="s">
        <v>1547</v>
      </c>
      <c r="CA1588" t="s">
        <v>1744</v>
      </c>
      <c r="CB1588" t="s">
        <v>1749</v>
      </c>
      <c r="CC1588"/>
      <c r="CD1588" t="s">
        <v>998</v>
      </c>
      <c r="CE1588" t="s">
        <v>2799</v>
      </c>
      <c r="CF1588" t="s">
        <v>14908</v>
      </c>
      <c r="CG1588" t="s">
        <v>14909</v>
      </c>
      <c r="CH1588" t="s">
        <v>2799</v>
      </c>
      <c r="CI1588" t="s">
        <v>1547</v>
      </c>
      <c r="CJ1588" t="s">
        <v>4365</v>
      </c>
      <c r="CK1588" t="s">
        <v>1564</v>
      </c>
      <c r="CL1588"/>
      <c r="CM1588"/>
      <c r="CN1588" t="s">
        <v>14574</v>
      </c>
      <c r="CO1588" t="s">
        <v>13584</v>
      </c>
      <c r="CP1588" t="s">
        <v>14574</v>
      </c>
      <c r="CQ1588" t="s">
        <v>13584</v>
      </c>
      <c r="CR1588" t="s">
        <v>1547</v>
      </c>
      <c r="CS1588">
        <v>9</v>
      </c>
      <c r="CT1588" t="s">
        <v>11956</v>
      </c>
      <c r="CU1588" t="s">
        <v>11956</v>
      </c>
      <c r="CV1588" t="s">
        <v>1547</v>
      </c>
      <c r="CW1588" t="s">
        <v>1547</v>
      </c>
      <c r="CX1588" t="s">
        <v>1547</v>
      </c>
      <c r="CY1588">
        <v>1586</v>
      </c>
      <c r="CZ1588" t="s">
        <v>11892</v>
      </c>
      <c r="DA1588" t="s">
        <v>1547</v>
      </c>
      <c r="DB1588" t="s">
        <v>1881</v>
      </c>
      <c r="DC1588" t="s">
        <v>1882</v>
      </c>
      <c r="DD1588" t="s">
        <v>4233</v>
      </c>
      <c r="DE1588" t="s">
        <v>4364</v>
      </c>
      <c r="DF1588" t="s">
        <v>4232</v>
      </c>
      <c r="DG1588" t="s">
        <v>1547</v>
      </c>
      <c r="DH1588" t="s">
        <v>1547</v>
      </c>
      <c r="DI1588" t="s">
        <v>1892</v>
      </c>
      <c r="DJ1588" t="e">
        <v>#N/A</v>
      </c>
      <c r="DK1588"/>
      <c r="DL1588" t="s">
        <v>1892</v>
      </c>
      <c r="DM1588">
        <v>9</v>
      </c>
      <c r="DN1588" t="s">
        <v>1883</v>
      </c>
      <c r="DO1588" t="s">
        <v>1564</v>
      </c>
      <c r="DP1588" t="b">
        <v>1</v>
      </c>
      <c r="DQ1588" t="b">
        <v>0</v>
      </c>
      <c r="DR1588" t="b">
        <v>0</v>
      </c>
      <c r="DS1588" t="b">
        <v>0</v>
      </c>
      <c r="DT1588" t="b">
        <v>0</v>
      </c>
      <c r="DU1588" t="b">
        <v>0</v>
      </c>
      <c r="DV1588" t="b">
        <v>0</v>
      </c>
      <c r="DW1588">
        <v>0</v>
      </c>
      <c r="DX1588" t="b">
        <v>0</v>
      </c>
      <c r="DY1588" t="b">
        <v>0</v>
      </c>
      <c r="DZ1588" t="b">
        <v>0</v>
      </c>
      <c r="EA1588" t="b">
        <v>0</v>
      </c>
      <c r="EB1588" t="b">
        <v>0</v>
      </c>
      <c r="EC1588" t="b">
        <v>0</v>
      </c>
      <c r="ED1588" t="b">
        <v>0</v>
      </c>
      <c r="EE1588" t="b">
        <v>0</v>
      </c>
      <c r="EF1588" t="b">
        <v>0</v>
      </c>
      <c r="EG1588" t="b" cm="1">
        <v>0</v>
      </c>
      <c r="EH1588" t="b">
        <v>0</v>
      </c>
      <c r="EI1588" t="b">
        <v>0</v>
      </c>
      <c r="EJ1588" t="b">
        <v>0</v>
      </c>
      <c r="EK1588" t="s">
        <v>1547</v>
      </c>
      <c r="EL1588">
        <v>0</v>
      </c>
      <c r="EM1588">
        <v>20</v>
      </c>
      <c r="EN1588" t="b">
        <v>0</v>
      </c>
    </row>
    <row r="1589" spans="1:144" ht="15.75">
      <c r="A1589"/>
      <c r="B1589" t="s">
        <v>1564</v>
      </c>
      <c r="C1589" t="s">
        <v>4682</v>
      </c>
      <c r="D1589" t="s">
        <v>4738</v>
      </c>
      <c r="E1589" t="s">
        <v>4739</v>
      </c>
      <c r="F1589"/>
      <c r="G1589" t="s">
        <v>4738</v>
      </c>
      <c r="H1589" t="s">
        <v>4738</v>
      </c>
      <c r="I1589" t="s">
        <v>2799</v>
      </c>
      <c r="J1589"/>
      <c r="K1589"/>
      <c r="L1589" t="s">
        <v>1743</v>
      </c>
      <c r="M1589" t="s">
        <v>1779</v>
      </c>
      <c r="N1589"/>
      <c r="O1589" t="s">
        <v>4735</v>
      </c>
      <c r="P1589" t="s">
        <v>1564</v>
      </c>
      <c r="Q1589" t="s">
        <v>4364</v>
      </c>
      <c r="R1589" t="s">
        <v>4365</v>
      </c>
      <c r="S1589"/>
      <c r="T1589"/>
      <c r="U1589" t="s">
        <v>14574</v>
      </c>
      <c r="V1589" t="s">
        <v>13686</v>
      </c>
      <c r="W1589"/>
      <c r="X1589"/>
      <c r="Y1589"/>
      <c r="Z1589"/>
      <c r="AA1589"/>
      <c r="AB1589"/>
      <c r="AC1589"/>
      <c r="AD1589"/>
      <c r="AE1589"/>
      <c r="AF1589"/>
      <c r="AG1589"/>
      <c r="AH1589"/>
      <c r="AI1589"/>
      <c r="AJ1589"/>
      <c r="AK1589"/>
      <c r="AL1589"/>
      <c r="AM1589"/>
      <c r="AN1589"/>
      <c r="AO1589" s="108" t="s">
        <v>43</v>
      </c>
      <c r="AP1589" t="s">
        <v>2869</v>
      </c>
      <c r="AQ1589">
        <v>94</v>
      </c>
      <c r="AR1589" t="e">
        <v>#N/A</v>
      </c>
      <c r="AS1589" t="s">
        <v>4682</v>
      </c>
      <c r="AT1589" t="e">
        <v>#N/A</v>
      </c>
      <c r="AU1589" t="s">
        <v>4739</v>
      </c>
      <c r="AV1589" t="s">
        <v>11972</v>
      </c>
      <c r="AW1589" t="s">
        <v>1744</v>
      </c>
      <c r="AX1589" t="s">
        <v>1740</v>
      </c>
      <c r="AY1589" t="s">
        <v>11973</v>
      </c>
      <c r="AZ1589" t="s">
        <v>4364</v>
      </c>
      <c r="BA1589" t="s">
        <v>11974</v>
      </c>
      <c r="BB1589" t="s">
        <v>2799</v>
      </c>
      <c r="BC1589" t="s">
        <v>1743</v>
      </c>
      <c r="BD1589" t="s">
        <v>11975</v>
      </c>
      <c r="BE1589" t="s">
        <v>14572</v>
      </c>
      <c r="BF1589">
        <v>1191</v>
      </c>
      <c r="BG1589">
        <v>1573</v>
      </c>
      <c r="BH1589">
        <v>0</v>
      </c>
      <c r="BI1589" t="s">
        <v>1547</v>
      </c>
      <c r="BJ1589">
        <v>0</v>
      </c>
      <c r="BK1589">
        <v>0</v>
      </c>
      <c r="BL1589">
        <v>1191</v>
      </c>
      <c r="BM1589" t="s">
        <v>14340</v>
      </c>
      <c r="BN1589" t="s">
        <v>14573</v>
      </c>
      <c r="BO1589" t="s">
        <v>14866</v>
      </c>
      <c r="BP1589" t="e" cm="1">
        <v>#N/A</v>
      </c>
      <c r="BQ1589" t="s">
        <v>1547</v>
      </c>
      <c r="BR1589" t="s">
        <v>11956</v>
      </c>
      <c r="BS1589">
        <v>154</v>
      </c>
      <c r="BT1589" t="s">
        <v>8325</v>
      </c>
      <c r="BU1589" t="s">
        <v>16551</v>
      </c>
      <c r="BV1589" t="s">
        <v>4738</v>
      </c>
      <c r="BW1589" t="s">
        <v>11972</v>
      </c>
      <c r="BX1589" t="s">
        <v>11973</v>
      </c>
      <c r="BY1589" t="s">
        <v>1744</v>
      </c>
      <c r="BZ1589" t="s">
        <v>1547</v>
      </c>
      <c r="CA1589" t="s">
        <v>1744</v>
      </c>
      <c r="CB1589" t="s">
        <v>1779</v>
      </c>
      <c r="CC1589"/>
      <c r="CD1589" t="s">
        <v>998</v>
      </c>
      <c r="CE1589" t="s">
        <v>2799</v>
      </c>
      <c r="CF1589" t="s">
        <v>14910</v>
      </c>
      <c r="CG1589" t="s">
        <v>14911</v>
      </c>
      <c r="CH1589" t="s">
        <v>2799</v>
      </c>
      <c r="CI1589" t="s">
        <v>1547</v>
      </c>
      <c r="CJ1589" t="s">
        <v>4365</v>
      </c>
      <c r="CK1589" t="s">
        <v>1564</v>
      </c>
      <c r="CL1589"/>
      <c r="CM1589"/>
      <c r="CN1589" t="s">
        <v>14574</v>
      </c>
      <c r="CO1589" t="s">
        <v>13686</v>
      </c>
      <c r="CP1589" t="s">
        <v>14574</v>
      </c>
      <c r="CQ1589" t="s">
        <v>13686</v>
      </c>
      <c r="CR1589" t="s">
        <v>1547</v>
      </c>
      <c r="CS1589">
        <v>9</v>
      </c>
      <c r="CT1589" t="s">
        <v>11956</v>
      </c>
      <c r="CU1589" t="s">
        <v>11956</v>
      </c>
      <c r="CV1589" t="s">
        <v>11956</v>
      </c>
      <c r="CW1589" t="s">
        <v>1547</v>
      </c>
      <c r="CX1589" t="s">
        <v>1547</v>
      </c>
      <c r="CY1589">
        <v>1587</v>
      </c>
      <c r="CZ1589" t="s">
        <v>11893</v>
      </c>
      <c r="DA1589" t="s">
        <v>1547</v>
      </c>
      <c r="DB1589" t="s">
        <v>1881</v>
      </c>
      <c r="DC1589" t="s">
        <v>1882</v>
      </c>
      <c r="DD1589" t="s">
        <v>4739</v>
      </c>
      <c r="DE1589" t="s">
        <v>4364</v>
      </c>
      <c r="DF1589" t="s">
        <v>4738</v>
      </c>
      <c r="DG1589" t="s">
        <v>1547</v>
      </c>
      <c r="DH1589" t="s">
        <v>1547</v>
      </c>
      <c r="DI1589" t="s">
        <v>1892</v>
      </c>
      <c r="DJ1589" t="e">
        <v>#N/A</v>
      </c>
      <c r="DK1589"/>
      <c r="DL1589" t="s">
        <v>1892</v>
      </c>
      <c r="DM1589">
        <v>9</v>
      </c>
      <c r="DN1589" t="s">
        <v>1883</v>
      </c>
      <c r="DO1589" t="s">
        <v>1564</v>
      </c>
      <c r="DP1589" t="b">
        <v>1</v>
      </c>
      <c r="DQ1589" t="b">
        <v>0</v>
      </c>
      <c r="DR1589" t="b">
        <v>0</v>
      </c>
      <c r="DS1589" t="b">
        <v>0</v>
      </c>
      <c r="DT1589" t="b">
        <v>0</v>
      </c>
      <c r="DU1589" t="b">
        <v>0</v>
      </c>
      <c r="DV1589" t="b">
        <v>0</v>
      </c>
      <c r="DW1589">
        <v>0</v>
      </c>
      <c r="DX1589" t="b">
        <v>0</v>
      </c>
      <c r="DY1589" t="b">
        <v>0</v>
      </c>
      <c r="DZ1589" t="b">
        <v>0</v>
      </c>
      <c r="EA1589" t="b">
        <v>0</v>
      </c>
      <c r="EB1589" t="b">
        <v>0</v>
      </c>
      <c r="EC1589" t="b">
        <v>0</v>
      </c>
      <c r="ED1589" t="b">
        <v>0</v>
      </c>
      <c r="EE1589" t="b">
        <v>0</v>
      </c>
      <c r="EF1589" t="b">
        <v>0</v>
      </c>
      <c r="EG1589" t="b" cm="1">
        <v>0</v>
      </c>
      <c r="EH1589" t="b">
        <v>0</v>
      </c>
      <c r="EI1589" t="b">
        <v>0</v>
      </c>
      <c r="EJ1589" t="b">
        <v>0</v>
      </c>
      <c r="EK1589" t="s">
        <v>1547</v>
      </c>
      <c r="EL1589">
        <v>0</v>
      </c>
      <c r="EM1589">
        <v>18</v>
      </c>
      <c r="EN1589" t="b">
        <v>0</v>
      </c>
    </row>
    <row r="1590" spans="1:144" ht="15.75">
      <c r="A1590"/>
      <c r="B1590" t="s">
        <v>1564</v>
      </c>
      <c r="C1590" t="s">
        <v>4682</v>
      </c>
      <c r="D1590" t="s">
        <v>14560</v>
      </c>
      <c r="E1590" t="s">
        <v>14561</v>
      </c>
      <c r="F1590"/>
      <c r="G1590" t="s">
        <v>14562</v>
      </c>
      <c r="H1590" t="s">
        <v>14562</v>
      </c>
      <c r="I1590" t="s">
        <v>2799</v>
      </c>
      <c r="J1590"/>
      <c r="K1590"/>
      <c r="L1590" t="s">
        <v>1743</v>
      </c>
      <c r="M1590" t="s">
        <v>1784</v>
      </c>
      <c r="N1590" t="s">
        <v>4736</v>
      </c>
      <c r="O1590" t="s">
        <v>4735</v>
      </c>
      <c r="P1590" t="s">
        <v>1564</v>
      </c>
      <c r="Q1590" t="s">
        <v>4364</v>
      </c>
      <c r="R1590" t="s">
        <v>4365</v>
      </c>
      <c r="S1590"/>
      <c r="T1590"/>
      <c r="U1590" t="s">
        <v>14574</v>
      </c>
      <c r="V1590" t="s">
        <v>14563</v>
      </c>
      <c r="W1590"/>
      <c r="X1590"/>
      <c r="Y1590"/>
      <c r="Z1590"/>
      <c r="AA1590"/>
      <c r="AB1590"/>
      <c r="AC1590"/>
      <c r="AD1590"/>
      <c r="AE1590"/>
      <c r="AF1590"/>
      <c r="AG1590"/>
      <c r="AH1590"/>
      <c r="AI1590"/>
      <c r="AJ1590"/>
      <c r="AK1590"/>
      <c r="AL1590"/>
      <c r="AM1590"/>
      <c r="AN1590"/>
      <c r="AO1590" s="108" t="s">
        <v>43</v>
      </c>
      <c r="AP1590" t="s">
        <v>2869</v>
      </c>
      <c r="AQ1590">
        <v>95</v>
      </c>
      <c r="AR1590" t="e">
        <v>#N/A</v>
      </c>
      <c r="AS1590" t="s">
        <v>4682</v>
      </c>
      <c r="AT1590" t="e">
        <v>#N/A</v>
      </c>
      <c r="AU1590" t="s">
        <v>14561</v>
      </c>
      <c r="AV1590" t="s">
        <v>14797</v>
      </c>
      <c r="AW1590" t="s">
        <v>1744</v>
      </c>
      <c r="AX1590" t="s">
        <v>1740</v>
      </c>
      <c r="AY1590" t="s">
        <v>14798</v>
      </c>
      <c r="AZ1590" t="s">
        <v>4364</v>
      </c>
      <c r="BA1590" t="s">
        <v>14799</v>
      </c>
      <c r="BB1590" t="s">
        <v>2799</v>
      </c>
      <c r="BC1590" t="s">
        <v>1743</v>
      </c>
      <c r="BD1590" t="s">
        <v>14912</v>
      </c>
      <c r="BE1590" t="s">
        <v>14572</v>
      </c>
      <c r="BF1590">
        <v>1195</v>
      </c>
      <c r="BG1590">
        <v>1573</v>
      </c>
      <c r="BH1590">
        <v>0</v>
      </c>
      <c r="BI1590" t="s">
        <v>1547</v>
      </c>
      <c r="BJ1590">
        <v>0</v>
      </c>
      <c r="BK1590">
        <v>0</v>
      </c>
      <c r="BL1590">
        <v>1195</v>
      </c>
      <c r="BM1590" t="s">
        <v>14802</v>
      </c>
      <c r="BN1590" t="s">
        <v>14573</v>
      </c>
      <c r="BO1590" t="s">
        <v>14866</v>
      </c>
      <c r="BP1590" t="e" cm="1">
        <v>#N/A</v>
      </c>
      <c r="BQ1590" t="s">
        <v>1547</v>
      </c>
      <c r="BR1590" t="s">
        <v>11956</v>
      </c>
      <c r="BS1590">
        <v>155</v>
      </c>
      <c r="BT1590" t="s">
        <v>8329</v>
      </c>
      <c r="BU1590" t="s">
        <v>16552</v>
      </c>
      <c r="BV1590" t="s">
        <v>14560</v>
      </c>
      <c r="BW1590" t="s">
        <v>14797</v>
      </c>
      <c r="BX1590" t="s">
        <v>14798</v>
      </c>
      <c r="BY1590" t="s">
        <v>11958</v>
      </c>
      <c r="BZ1590" t="s">
        <v>1547</v>
      </c>
      <c r="CA1590" t="s">
        <v>1744</v>
      </c>
      <c r="CB1590" t="s">
        <v>1784</v>
      </c>
      <c r="CC1590"/>
      <c r="CD1590" t="s">
        <v>998</v>
      </c>
      <c r="CE1590" t="s">
        <v>2799</v>
      </c>
      <c r="CF1590" t="s">
        <v>14913</v>
      </c>
      <c r="CG1590" t="s">
        <v>14914</v>
      </c>
      <c r="CH1590" t="s">
        <v>2799</v>
      </c>
      <c r="CI1590" t="s">
        <v>1547</v>
      </c>
      <c r="CJ1590" t="s">
        <v>4365</v>
      </c>
      <c r="CK1590" t="s">
        <v>1564</v>
      </c>
      <c r="CL1590"/>
      <c r="CM1590"/>
      <c r="CN1590" t="s">
        <v>14574</v>
      </c>
      <c r="CO1590" t="s">
        <v>14563</v>
      </c>
      <c r="CP1590" t="s">
        <v>14574</v>
      </c>
      <c r="CQ1590" t="s">
        <v>14563</v>
      </c>
      <c r="CR1590" t="s">
        <v>1547</v>
      </c>
      <c r="CS1590">
        <v>9</v>
      </c>
      <c r="CT1590" t="s">
        <v>11956</v>
      </c>
      <c r="CU1590" t="s">
        <v>11956</v>
      </c>
      <c r="CV1590" t="s">
        <v>11956</v>
      </c>
      <c r="CW1590" t="s">
        <v>1547</v>
      </c>
      <c r="CX1590" t="s">
        <v>1547</v>
      </c>
      <c r="CY1590">
        <v>1588</v>
      </c>
      <c r="CZ1590" t="s">
        <v>11894</v>
      </c>
      <c r="DA1590" t="s">
        <v>1547</v>
      </c>
      <c r="DB1590" t="s">
        <v>1881</v>
      </c>
      <c r="DC1590" t="s">
        <v>1882</v>
      </c>
      <c r="DD1590" t="s">
        <v>14561</v>
      </c>
      <c r="DE1590" t="s">
        <v>4364</v>
      </c>
      <c r="DF1590" t="s">
        <v>14562</v>
      </c>
      <c r="DG1590" t="s">
        <v>1547</v>
      </c>
      <c r="DH1590" t="s">
        <v>1547</v>
      </c>
      <c r="DI1590" t="s">
        <v>1892</v>
      </c>
      <c r="DJ1590" t="e">
        <v>#N/A</v>
      </c>
      <c r="DK1590"/>
      <c r="DL1590" t="s">
        <v>1892</v>
      </c>
      <c r="DM1590">
        <v>9</v>
      </c>
      <c r="DN1590" t="s">
        <v>1883</v>
      </c>
      <c r="DO1590" t="s">
        <v>1564</v>
      </c>
      <c r="DP1590" t="b">
        <v>1</v>
      </c>
      <c r="DQ1590" t="b">
        <v>0</v>
      </c>
      <c r="DR1590" t="b">
        <v>0</v>
      </c>
      <c r="DS1590" t="b">
        <v>0</v>
      </c>
      <c r="DT1590" t="b">
        <v>0</v>
      </c>
      <c r="DU1590" t="b">
        <v>0</v>
      </c>
      <c r="DV1590" t="b">
        <v>0</v>
      </c>
      <c r="DW1590">
        <v>0</v>
      </c>
      <c r="DX1590" t="b">
        <v>0</v>
      </c>
      <c r="DY1590" t="b">
        <v>0</v>
      </c>
      <c r="DZ1590" t="b">
        <v>0</v>
      </c>
      <c r="EA1590" t="b">
        <v>0</v>
      </c>
      <c r="EB1590" t="b">
        <v>0</v>
      </c>
      <c r="EC1590" t="b">
        <v>0</v>
      </c>
      <c r="ED1590" t="b">
        <v>0</v>
      </c>
      <c r="EE1590" t="b">
        <v>0</v>
      </c>
      <c r="EF1590" t="b">
        <v>0</v>
      </c>
      <c r="EG1590" t="b" cm="1">
        <v>0</v>
      </c>
      <c r="EH1590" t="b">
        <v>0</v>
      </c>
      <c r="EI1590" t="b">
        <v>0</v>
      </c>
      <c r="EJ1590" t="b">
        <v>0</v>
      </c>
      <c r="EK1590" t="s">
        <v>1547</v>
      </c>
      <c r="EL1590">
        <v>0</v>
      </c>
      <c r="EM1590">
        <v>14</v>
      </c>
      <c r="EN1590" t="b">
        <v>0</v>
      </c>
    </row>
    <row r="1591" spans="1:144" ht="15.75">
      <c r="A1591"/>
      <c r="B1591" t="s">
        <v>1564</v>
      </c>
      <c r="C1591" t="s">
        <v>4682</v>
      </c>
      <c r="D1591" t="s">
        <v>14548</v>
      </c>
      <c r="E1591" t="s">
        <v>14549</v>
      </c>
      <c r="F1591" t="s">
        <v>14549</v>
      </c>
      <c r="G1591" t="s">
        <v>14550</v>
      </c>
      <c r="H1591" t="s">
        <v>14551</v>
      </c>
      <c r="I1591" t="s">
        <v>2799</v>
      </c>
      <c r="J1591"/>
      <c r="K1591"/>
      <c r="L1591" t="s">
        <v>1743</v>
      </c>
      <c r="M1591" t="s">
        <v>1749</v>
      </c>
      <c r="N1591" t="s">
        <v>14552</v>
      </c>
      <c r="O1591" t="s">
        <v>4735</v>
      </c>
      <c r="P1591" t="s">
        <v>1564</v>
      </c>
      <c r="Q1591" t="s">
        <v>4364</v>
      </c>
      <c r="R1591" t="s">
        <v>4365</v>
      </c>
      <c r="S1591"/>
      <c r="T1591"/>
      <c r="U1591" t="s">
        <v>14574</v>
      </c>
      <c r="V1591" t="s">
        <v>14553</v>
      </c>
      <c r="W1591"/>
      <c r="X1591"/>
      <c r="Y1591"/>
      <c r="Z1591"/>
      <c r="AA1591"/>
      <c r="AB1591"/>
      <c r="AC1591"/>
      <c r="AD1591"/>
      <c r="AE1591"/>
      <c r="AF1591"/>
      <c r="AG1591"/>
      <c r="AH1591"/>
      <c r="AI1591"/>
      <c r="AJ1591"/>
      <c r="AK1591"/>
      <c r="AL1591"/>
      <c r="AM1591"/>
      <c r="AN1591"/>
      <c r="AO1591" s="108" t="s">
        <v>43</v>
      </c>
      <c r="AP1591" t="s">
        <v>2869</v>
      </c>
      <c r="AQ1591">
        <v>96</v>
      </c>
      <c r="AR1591" t="e">
        <v>#N/A</v>
      </c>
      <c r="AS1591" t="s">
        <v>4682</v>
      </c>
      <c r="AT1591" t="e">
        <v>#N/A</v>
      </c>
      <c r="AU1591" t="s">
        <v>14549</v>
      </c>
      <c r="AV1591" t="s">
        <v>14773</v>
      </c>
      <c r="AW1591" t="s">
        <v>14773</v>
      </c>
      <c r="AX1591" t="s">
        <v>1740</v>
      </c>
      <c r="AY1591" t="s">
        <v>14774</v>
      </c>
      <c r="AZ1591" t="s">
        <v>4364</v>
      </c>
      <c r="BA1591" t="s">
        <v>14775</v>
      </c>
      <c r="BB1591" t="s">
        <v>2799</v>
      </c>
      <c r="BC1591" t="s">
        <v>1743</v>
      </c>
      <c r="BD1591" t="s">
        <v>14915</v>
      </c>
      <c r="BE1591" t="s">
        <v>14572</v>
      </c>
      <c r="BF1591">
        <v>1182</v>
      </c>
      <c r="BG1591">
        <v>1573</v>
      </c>
      <c r="BH1591">
        <v>0</v>
      </c>
      <c r="BI1591" t="s">
        <v>1547</v>
      </c>
      <c r="BJ1591">
        <v>0</v>
      </c>
      <c r="BK1591">
        <v>0</v>
      </c>
      <c r="BL1591">
        <v>1182</v>
      </c>
      <c r="BM1591" t="s">
        <v>14780</v>
      </c>
      <c r="BN1591" t="s">
        <v>14573</v>
      </c>
      <c r="BO1591" t="s">
        <v>14866</v>
      </c>
      <c r="BP1591" t="e" cm="1">
        <v>#N/A</v>
      </c>
      <c r="BQ1591" t="s">
        <v>1547</v>
      </c>
      <c r="BR1591" t="s">
        <v>11956</v>
      </c>
      <c r="BS1591">
        <v>156</v>
      </c>
      <c r="BT1591" t="s">
        <v>8333</v>
      </c>
      <c r="BU1591" t="s">
        <v>16553</v>
      </c>
      <c r="BV1591" t="s">
        <v>14548</v>
      </c>
      <c r="BW1591" t="s">
        <v>14773</v>
      </c>
      <c r="BX1591" t="s">
        <v>14777</v>
      </c>
      <c r="BY1591" t="s">
        <v>14778</v>
      </c>
      <c r="BZ1591" t="s">
        <v>1547</v>
      </c>
      <c r="CA1591" t="s">
        <v>1744</v>
      </c>
      <c r="CB1591" t="s">
        <v>1749</v>
      </c>
      <c r="CC1591"/>
      <c r="CD1591" t="s">
        <v>998</v>
      </c>
      <c r="CE1591" t="s">
        <v>2799</v>
      </c>
      <c r="CF1591" t="s">
        <v>14916</v>
      </c>
      <c r="CG1591" t="s">
        <v>14917</v>
      </c>
      <c r="CH1591" t="s">
        <v>2799</v>
      </c>
      <c r="CI1591" t="s">
        <v>1547</v>
      </c>
      <c r="CJ1591" t="s">
        <v>4365</v>
      </c>
      <c r="CK1591" t="s">
        <v>1564</v>
      </c>
      <c r="CL1591"/>
      <c r="CM1591"/>
      <c r="CN1591" t="s">
        <v>14574</v>
      </c>
      <c r="CO1591" t="s">
        <v>14553</v>
      </c>
      <c r="CP1591" t="s">
        <v>14574</v>
      </c>
      <c r="CQ1591" t="s">
        <v>14553</v>
      </c>
      <c r="CR1591" t="s">
        <v>1547</v>
      </c>
      <c r="CS1591">
        <v>9</v>
      </c>
      <c r="CT1591" t="s">
        <v>11956</v>
      </c>
      <c r="CU1591" t="s">
        <v>11956</v>
      </c>
      <c r="CV1591" t="s">
        <v>11956</v>
      </c>
      <c r="CW1591" t="s">
        <v>1547</v>
      </c>
      <c r="CX1591" t="s">
        <v>1547</v>
      </c>
      <c r="CY1591">
        <v>1589</v>
      </c>
      <c r="CZ1591" t="s">
        <v>11895</v>
      </c>
      <c r="DA1591" t="s">
        <v>1547</v>
      </c>
      <c r="DB1591" t="s">
        <v>1881</v>
      </c>
      <c r="DC1591" t="s">
        <v>1882</v>
      </c>
      <c r="DD1591" t="s">
        <v>14549</v>
      </c>
      <c r="DE1591" t="s">
        <v>4364</v>
      </c>
      <c r="DF1591" t="s">
        <v>14550</v>
      </c>
      <c r="DG1591" t="s">
        <v>1547</v>
      </c>
      <c r="DH1591" t="s">
        <v>1547</v>
      </c>
      <c r="DI1591" t="s">
        <v>1892</v>
      </c>
      <c r="DJ1591" t="e">
        <v>#N/A</v>
      </c>
      <c r="DK1591"/>
      <c r="DL1591" t="s">
        <v>1892</v>
      </c>
      <c r="DM1591">
        <v>9</v>
      </c>
      <c r="DN1591" t="s">
        <v>1883</v>
      </c>
      <c r="DO1591" t="s">
        <v>1564</v>
      </c>
      <c r="DP1591" t="b">
        <v>1</v>
      </c>
      <c r="DQ1591" t="b">
        <v>0</v>
      </c>
      <c r="DR1591" t="b">
        <v>0</v>
      </c>
      <c r="DS1591" t="b">
        <v>0</v>
      </c>
      <c r="DT1591" t="b">
        <v>0</v>
      </c>
      <c r="DU1591" t="b">
        <v>0</v>
      </c>
      <c r="DV1591" t="b">
        <v>0</v>
      </c>
      <c r="DW1591">
        <v>0</v>
      </c>
      <c r="DX1591" t="b">
        <v>0</v>
      </c>
      <c r="DY1591" t="b">
        <v>0</v>
      </c>
      <c r="DZ1591" t="b">
        <v>0</v>
      </c>
      <c r="EA1591" t="b">
        <v>0</v>
      </c>
      <c r="EB1591" t="b">
        <v>0</v>
      </c>
      <c r="EC1591" t="b">
        <v>0</v>
      </c>
      <c r="ED1591" t="b">
        <v>0</v>
      </c>
      <c r="EE1591" t="b">
        <v>0</v>
      </c>
      <c r="EF1591" t="b">
        <v>0</v>
      </c>
      <c r="EG1591" t="b" cm="1">
        <v>0</v>
      </c>
      <c r="EH1591" t="b">
        <v>0</v>
      </c>
      <c r="EI1591" t="b">
        <v>0</v>
      </c>
      <c r="EJ1591" t="b">
        <v>0</v>
      </c>
      <c r="EK1591" t="s">
        <v>1547</v>
      </c>
      <c r="EL1591">
        <v>0</v>
      </c>
      <c r="EM1591">
        <v>7</v>
      </c>
      <c r="EN1591" t="b">
        <v>0</v>
      </c>
    </row>
    <row r="1592" spans="1:144" ht="15.75">
      <c r="A1592"/>
      <c r="B1592" t="s">
        <v>1564</v>
      </c>
      <c r="C1592" t="s">
        <v>4682</v>
      </c>
      <c r="D1592" t="s">
        <v>14576</v>
      </c>
      <c r="E1592" t="s">
        <v>14577</v>
      </c>
      <c r="F1592"/>
      <c r="G1592" t="s">
        <v>14578</v>
      </c>
      <c r="H1592" t="s">
        <v>14578</v>
      </c>
      <c r="I1592" t="s">
        <v>2799</v>
      </c>
      <c r="J1592"/>
      <c r="K1592"/>
      <c r="L1592" t="s">
        <v>1743</v>
      </c>
      <c r="M1592" t="s">
        <v>1779</v>
      </c>
      <c r="N1592"/>
      <c r="O1592" t="s">
        <v>4735</v>
      </c>
      <c r="P1592" t="s">
        <v>1564</v>
      </c>
      <c r="Q1592" t="s">
        <v>4364</v>
      </c>
      <c r="R1592" t="s">
        <v>4365</v>
      </c>
      <c r="S1592"/>
      <c r="T1592"/>
      <c r="U1592" t="s">
        <v>14574</v>
      </c>
      <c r="V1592" t="s">
        <v>14577</v>
      </c>
      <c r="W1592"/>
      <c r="X1592"/>
      <c r="Y1592"/>
      <c r="Z1592"/>
      <c r="AA1592"/>
      <c r="AB1592"/>
      <c r="AC1592"/>
      <c r="AD1592"/>
      <c r="AE1592"/>
      <c r="AF1592"/>
      <c r="AG1592"/>
      <c r="AH1592"/>
      <c r="AI1592"/>
      <c r="AJ1592"/>
      <c r="AK1592"/>
      <c r="AL1592"/>
      <c r="AM1592"/>
      <c r="AN1592"/>
      <c r="AO1592" s="108" t="s">
        <v>43</v>
      </c>
      <c r="AP1592" t="s">
        <v>2869</v>
      </c>
      <c r="AQ1592">
        <v>97</v>
      </c>
      <c r="AR1592" t="e">
        <v>#N/A</v>
      </c>
      <c r="AS1592" t="s">
        <v>4682</v>
      </c>
      <c r="AT1592" t="e">
        <v>#N/A</v>
      </c>
      <c r="AU1592" t="s">
        <v>14577</v>
      </c>
      <c r="AV1592" t="s">
        <v>14918</v>
      </c>
      <c r="AW1592" t="s">
        <v>1744</v>
      </c>
      <c r="AX1592" t="s">
        <v>1740</v>
      </c>
      <c r="AY1592" t="s">
        <v>14919</v>
      </c>
      <c r="AZ1592" t="s">
        <v>4364</v>
      </c>
      <c r="BA1592" t="s">
        <v>14920</v>
      </c>
      <c r="BB1592" t="s">
        <v>2799</v>
      </c>
      <c r="BC1592" t="s">
        <v>1743</v>
      </c>
      <c r="BD1592" t="s">
        <v>14921</v>
      </c>
      <c r="BE1592" t="s">
        <v>14572</v>
      </c>
      <c r="BF1592">
        <v>1592</v>
      </c>
      <c r="BG1592">
        <v>1573</v>
      </c>
      <c r="BH1592">
        <v>0</v>
      </c>
      <c r="BI1592" t="s">
        <v>1547</v>
      </c>
      <c r="BJ1592">
        <v>0</v>
      </c>
      <c r="BK1592">
        <v>0</v>
      </c>
      <c r="BL1592" t="e" cm="1">
        <v>#N/A</v>
      </c>
      <c r="BM1592" t="s">
        <v>1547</v>
      </c>
      <c r="BN1592" t="s">
        <v>14573</v>
      </c>
      <c r="BO1592" t="s">
        <v>14866</v>
      </c>
      <c r="BP1592" t="e" cm="1">
        <v>#N/A</v>
      </c>
      <c r="BQ1592" t="s">
        <v>1547</v>
      </c>
      <c r="BR1592" t="s">
        <v>11956</v>
      </c>
      <c r="BS1592">
        <v>157</v>
      </c>
      <c r="BT1592" t="s">
        <v>8337</v>
      </c>
      <c r="BU1592" t="s">
        <v>16554</v>
      </c>
      <c r="BV1592" t="s">
        <v>14576</v>
      </c>
      <c r="BW1592" t="s">
        <v>14918</v>
      </c>
      <c r="BX1592" t="s">
        <v>14919</v>
      </c>
      <c r="BY1592" t="s">
        <v>1744</v>
      </c>
      <c r="BZ1592" t="s">
        <v>1547</v>
      </c>
      <c r="CA1592" t="s">
        <v>1744</v>
      </c>
      <c r="CB1592" t="s">
        <v>1779</v>
      </c>
      <c r="CC1592"/>
      <c r="CD1592" t="s">
        <v>998</v>
      </c>
      <c r="CE1592" t="s">
        <v>2799</v>
      </c>
      <c r="CF1592" t="s">
        <v>14922</v>
      </c>
      <c r="CG1592" t="s">
        <v>14923</v>
      </c>
      <c r="CH1592" t="s">
        <v>2799</v>
      </c>
      <c r="CI1592" t="s">
        <v>1547</v>
      </c>
      <c r="CJ1592" t="s">
        <v>4365</v>
      </c>
      <c r="CK1592" t="s">
        <v>1564</v>
      </c>
      <c r="CL1592"/>
      <c r="CM1592"/>
      <c r="CN1592" t="s">
        <v>14574</v>
      </c>
      <c r="CO1592" t="s">
        <v>14577</v>
      </c>
      <c r="CP1592" t="s">
        <v>14574</v>
      </c>
      <c r="CQ1592" t="s">
        <v>14577</v>
      </c>
      <c r="CR1592" t="s">
        <v>1547</v>
      </c>
      <c r="CS1592">
        <v>9</v>
      </c>
      <c r="CT1592" t="s">
        <v>11956</v>
      </c>
      <c r="CU1592" t="s">
        <v>11956</v>
      </c>
      <c r="CV1592" t="e">
        <v>#N/A</v>
      </c>
      <c r="CW1592" t="s">
        <v>1547</v>
      </c>
      <c r="CX1592" t="s">
        <v>1547</v>
      </c>
      <c r="CY1592">
        <v>1590</v>
      </c>
      <c r="CZ1592" t="s">
        <v>11896</v>
      </c>
      <c r="DA1592" t="s">
        <v>1547</v>
      </c>
      <c r="DB1592" t="s">
        <v>1881</v>
      </c>
      <c r="DC1592" t="s">
        <v>1882</v>
      </c>
      <c r="DD1592" t="s">
        <v>14577</v>
      </c>
      <c r="DE1592" t="s">
        <v>4364</v>
      </c>
      <c r="DF1592" t="s">
        <v>14578</v>
      </c>
      <c r="DG1592" t="s">
        <v>1547</v>
      </c>
      <c r="DH1592" t="s">
        <v>1547</v>
      </c>
      <c r="DI1592" t="s">
        <v>1892</v>
      </c>
      <c r="DJ1592" t="e">
        <v>#N/A</v>
      </c>
      <c r="DK1592"/>
      <c r="DL1592" t="s">
        <v>1892</v>
      </c>
      <c r="DM1592">
        <v>9</v>
      </c>
      <c r="DN1592" t="s">
        <v>1883</v>
      </c>
      <c r="DO1592" t="s">
        <v>1564</v>
      </c>
      <c r="DP1592" t="b">
        <v>1</v>
      </c>
      <c r="DQ1592" t="b">
        <v>0</v>
      </c>
      <c r="DR1592" t="b">
        <v>1</v>
      </c>
      <c r="DS1592" t="b">
        <v>0</v>
      </c>
      <c r="DT1592" t="b">
        <v>0</v>
      </c>
      <c r="DU1592" t="b">
        <v>0</v>
      </c>
      <c r="DV1592" t="b">
        <v>0</v>
      </c>
      <c r="DW1592">
        <v>0</v>
      </c>
      <c r="DX1592" t="b">
        <v>0</v>
      </c>
      <c r="DY1592" t="b">
        <v>0</v>
      </c>
      <c r="DZ1592" t="b">
        <v>0</v>
      </c>
      <c r="EA1592" t="b">
        <v>1</v>
      </c>
      <c r="EB1592" t="b">
        <v>0</v>
      </c>
      <c r="EC1592" t="b">
        <v>0</v>
      </c>
      <c r="ED1592" t="b">
        <v>0</v>
      </c>
      <c r="EE1592" t="b">
        <v>0</v>
      </c>
      <c r="EF1592" t="b">
        <v>0</v>
      </c>
      <c r="EG1592" t="b" cm="1">
        <v>1</v>
      </c>
      <c r="EH1592" t="b">
        <v>0</v>
      </c>
      <c r="EI1592" t="b">
        <v>0</v>
      </c>
      <c r="EJ1592" t="b">
        <v>1</v>
      </c>
      <c r="EK1592" t="s">
        <v>14461</v>
      </c>
      <c r="EL1592">
        <v>1</v>
      </c>
      <c r="EM1592">
        <v>6</v>
      </c>
      <c r="EN1592" t="b">
        <v>0</v>
      </c>
    </row>
    <row r="1593" spans="1:144" ht="15.75">
      <c r="A1593"/>
      <c r="B1593" t="s">
        <v>1564</v>
      </c>
      <c r="C1593" t="s">
        <v>4682</v>
      </c>
      <c r="D1593" t="s">
        <v>14579</v>
      </c>
      <c r="E1593" t="s">
        <v>14580</v>
      </c>
      <c r="F1593"/>
      <c r="G1593" t="s">
        <v>14581</v>
      </c>
      <c r="H1593" t="s">
        <v>14581</v>
      </c>
      <c r="I1593" t="s">
        <v>2799</v>
      </c>
      <c r="J1593"/>
      <c r="K1593"/>
      <c r="L1593" t="s">
        <v>1743</v>
      </c>
      <c r="M1593" t="s">
        <v>1995</v>
      </c>
      <c r="N1593" t="s">
        <v>14582</v>
      </c>
      <c r="O1593" t="s">
        <v>4735</v>
      </c>
      <c r="P1593" t="s">
        <v>1564</v>
      </c>
      <c r="Q1593" t="s">
        <v>4364</v>
      </c>
      <c r="R1593" t="s">
        <v>4365</v>
      </c>
      <c r="S1593"/>
      <c r="T1593"/>
      <c r="U1593" t="s">
        <v>14574</v>
      </c>
      <c r="V1593" t="s">
        <v>14583</v>
      </c>
      <c r="W1593"/>
      <c r="X1593"/>
      <c r="Y1593"/>
      <c r="Z1593"/>
      <c r="AA1593"/>
      <c r="AB1593"/>
      <c r="AC1593"/>
      <c r="AD1593"/>
      <c r="AE1593"/>
      <c r="AF1593"/>
      <c r="AG1593"/>
      <c r="AH1593"/>
      <c r="AI1593"/>
      <c r="AJ1593"/>
      <c r="AK1593"/>
      <c r="AL1593"/>
      <c r="AM1593"/>
      <c r="AN1593"/>
      <c r="AO1593" s="108" t="s">
        <v>43</v>
      </c>
      <c r="AP1593" t="s">
        <v>2869</v>
      </c>
      <c r="AQ1593">
        <v>98</v>
      </c>
      <c r="AR1593" t="e">
        <v>#N/A</v>
      </c>
      <c r="AS1593" t="s">
        <v>4682</v>
      </c>
      <c r="AT1593" t="e">
        <v>#N/A</v>
      </c>
      <c r="AU1593" t="s">
        <v>14580</v>
      </c>
      <c r="AV1593" t="s">
        <v>14924</v>
      </c>
      <c r="AW1593" t="s">
        <v>1744</v>
      </c>
      <c r="AX1593" t="s">
        <v>1740</v>
      </c>
      <c r="AY1593" t="s">
        <v>14925</v>
      </c>
      <c r="AZ1593" t="s">
        <v>4364</v>
      </c>
      <c r="BA1593" t="s">
        <v>14926</v>
      </c>
      <c r="BB1593" t="s">
        <v>2799</v>
      </c>
      <c r="BC1593" t="s">
        <v>1743</v>
      </c>
      <c r="BD1593" t="s">
        <v>14927</v>
      </c>
      <c r="BE1593" t="s">
        <v>14572</v>
      </c>
      <c r="BF1593">
        <v>1593</v>
      </c>
      <c r="BG1593">
        <v>1573</v>
      </c>
      <c r="BH1593">
        <v>0</v>
      </c>
      <c r="BI1593" t="s">
        <v>1547</v>
      </c>
      <c r="BJ1593">
        <v>0</v>
      </c>
      <c r="BK1593">
        <v>0</v>
      </c>
      <c r="BL1593" t="e" cm="1">
        <v>#N/A</v>
      </c>
      <c r="BM1593" t="s">
        <v>1547</v>
      </c>
      <c r="BN1593" t="s">
        <v>14573</v>
      </c>
      <c r="BO1593" t="s">
        <v>14866</v>
      </c>
      <c r="BP1593" t="e" cm="1">
        <v>#N/A</v>
      </c>
      <c r="BQ1593" t="s">
        <v>1547</v>
      </c>
      <c r="BR1593" t="s">
        <v>11956</v>
      </c>
      <c r="BS1593">
        <v>158</v>
      </c>
      <c r="BT1593" t="s">
        <v>8341</v>
      </c>
      <c r="BU1593" t="s">
        <v>16555</v>
      </c>
      <c r="BV1593" t="s">
        <v>14579</v>
      </c>
      <c r="BW1593" t="s">
        <v>14924</v>
      </c>
      <c r="BX1593" t="s">
        <v>14925</v>
      </c>
      <c r="BY1593" t="s">
        <v>14928</v>
      </c>
      <c r="BZ1593" t="s">
        <v>1547</v>
      </c>
      <c r="CA1593" t="s">
        <v>1744</v>
      </c>
      <c r="CB1593" t="s">
        <v>1995</v>
      </c>
      <c r="CC1593"/>
      <c r="CD1593" t="s">
        <v>998</v>
      </c>
      <c r="CE1593" t="s">
        <v>2799</v>
      </c>
      <c r="CF1593" t="s">
        <v>14929</v>
      </c>
      <c r="CG1593" t="s">
        <v>14930</v>
      </c>
      <c r="CH1593" t="s">
        <v>2799</v>
      </c>
      <c r="CI1593" t="s">
        <v>1547</v>
      </c>
      <c r="CJ1593" t="s">
        <v>4365</v>
      </c>
      <c r="CK1593" t="s">
        <v>1564</v>
      </c>
      <c r="CL1593"/>
      <c r="CM1593"/>
      <c r="CN1593" t="s">
        <v>14574</v>
      </c>
      <c r="CO1593" t="s">
        <v>14583</v>
      </c>
      <c r="CP1593" t="s">
        <v>14574</v>
      </c>
      <c r="CQ1593" t="s">
        <v>14583</v>
      </c>
      <c r="CR1593" t="s">
        <v>1547</v>
      </c>
      <c r="CS1593">
        <v>9</v>
      </c>
      <c r="CT1593" t="s">
        <v>11956</v>
      </c>
      <c r="CU1593" t="s">
        <v>11956</v>
      </c>
      <c r="CV1593" t="e">
        <v>#N/A</v>
      </c>
      <c r="CW1593" t="s">
        <v>1547</v>
      </c>
      <c r="CX1593" t="s">
        <v>1547</v>
      </c>
      <c r="CY1593">
        <v>1591</v>
      </c>
      <c r="CZ1593" t="s">
        <v>11897</v>
      </c>
      <c r="DA1593" t="s">
        <v>1547</v>
      </c>
      <c r="DB1593" t="s">
        <v>1881</v>
      </c>
      <c r="DC1593" t="s">
        <v>1882</v>
      </c>
      <c r="DD1593" t="s">
        <v>14580</v>
      </c>
      <c r="DE1593" t="s">
        <v>4364</v>
      </c>
      <c r="DF1593" t="s">
        <v>14581</v>
      </c>
      <c r="DG1593" t="s">
        <v>1547</v>
      </c>
      <c r="DH1593" t="s">
        <v>1547</v>
      </c>
      <c r="DI1593" t="s">
        <v>1892</v>
      </c>
      <c r="DJ1593" t="e">
        <v>#N/A</v>
      </c>
      <c r="DK1593"/>
      <c r="DL1593" t="s">
        <v>1892</v>
      </c>
      <c r="DM1593">
        <v>9</v>
      </c>
      <c r="DN1593" t="s">
        <v>1883</v>
      </c>
      <c r="DO1593" t="s">
        <v>1564</v>
      </c>
      <c r="DP1593" t="b">
        <v>1</v>
      </c>
      <c r="DQ1593" t="b">
        <v>0</v>
      </c>
      <c r="DR1593" t="b">
        <v>1</v>
      </c>
      <c r="DS1593" t="b">
        <v>0</v>
      </c>
      <c r="DT1593" t="b">
        <v>0</v>
      </c>
      <c r="DU1593" t="b">
        <v>0</v>
      </c>
      <c r="DV1593" t="b">
        <v>0</v>
      </c>
      <c r="DW1593">
        <v>0</v>
      </c>
      <c r="DX1593" t="b">
        <v>0</v>
      </c>
      <c r="DY1593" t="b">
        <v>0</v>
      </c>
      <c r="DZ1593" t="b">
        <v>0</v>
      </c>
      <c r="EA1593" t="b">
        <v>1</v>
      </c>
      <c r="EB1593" t="b">
        <v>0</v>
      </c>
      <c r="EC1593" t="b">
        <v>0</v>
      </c>
      <c r="ED1593" t="b">
        <v>0</v>
      </c>
      <c r="EE1593" t="b">
        <v>0</v>
      </c>
      <c r="EF1593" t="b">
        <v>0</v>
      </c>
      <c r="EG1593" t="b" cm="1">
        <v>1</v>
      </c>
      <c r="EH1593" t="b">
        <v>0</v>
      </c>
      <c r="EI1593" t="b">
        <v>0</v>
      </c>
      <c r="EJ1593" t="b">
        <v>1</v>
      </c>
      <c r="EK1593" t="s">
        <v>14461</v>
      </c>
      <c r="EL1593">
        <v>1</v>
      </c>
      <c r="EM1593">
        <v>7</v>
      </c>
      <c r="EN1593" t="b">
        <v>0</v>
      </c>
    </row>
    <row r="1594" spans="1:144" ht="15.75">
      <c r="A1594"/>
      <c r="B1594" t="s">
        <v>1564</v>
      </c>
      <c r="C1594" t="s">
        <v>4682</v>
      </c>
      <c r="D1594" t="s">
        <v>14555</v>
      </c>
      <c r="E1594" t="s">
        <v>13687</v>
      </c>
      <c r="F1594" t="s">
        <v>13688</v>
      </c>
      <c r="G1594" t="s">
        <v>14555</v>
      </c>
      <c r="H1594" t="s">
        <v>14555</v>
      </c>
      <c r="I1594" t="s">
        <v>2799</v>
      </c>
      <c r="J1594"/>
      <c r="K1594"/>
      <c r="L1594" t="s">
        <v>1743</v>
      </c>
      <c r="M1594" t="s">
        <v>1784</v>
      </c>
      <c r="N1594" t="s">
        <v>4736</v>
      </c>
      <c r="O1594" t="s">
        <v>4735</v>
      </c>
      <c r="P1594" t="s">
        <v>1564</v>
      </c>
      <c r="Q1594" t="s">
        <v>4364</v>
      </c>
      <c r="R1594" t="s">
        <v>4365</v>
      </c>
      <c r="S1594"/>
      <c r="T1594"/>
      <c r="U1594" t="s">
        <v>14574</v>
      </c>
      <c r="V1594" t="s">
        <v>13689</v>
      </c>
      <c r="W1594"/>
      <c r="X1594"/>
      <c r="Y1594"/>
      <c r="Z1594"/>
      <c r="AA1594"/>
      <c r="AB1594"/>
      <c r="AC1594"/>
      <c r="AD1594"/>
      <c r="AE1594"/>
      <c r="AF1594"/>
      <c r="AG1594"/>
      <c r="AH1594"/>
      <c r="AI1594"/>
      <c r="AJ1594"/>
      <c r="AK1594"/>
      <c r="AL1594"/>
      <c r="AM1594"/>
      <c r="AN1594"/>
      <c r="AO1594" s="108" t="s">
        <v>43</v>
      </c>
      <c r="AP1594" t="s">
        <v>2869</v>
      </c>
      <c r="AQ1594">
        <v>99</v>
      </c>
      <c r="AR1594" t="e">
        <v>#N/A</v>
      </c>
      <c r="AS1594" t="s">
        <v>4682</v>
      </c>
      <c r="AT1594" t="e">
        <v>#N/A</v>
      </c>
      <c r="AU1594" t="s">
        <v>13687</v>
      </c>
      <c r="AV1594" t="s">
        <v>14342</v>
      </c>
      <c r="AW1594" t="s">
        <v>14343</v>
      </c>
      <c r="AX1594" t="s">
        <v>1740</v>
      </c>
      <c r="AY1594" t="s">
        <v>14786</v>
      </c>
      <c r="AZ1594" t="s">
        <v>4364</v>
      </c>
      <c r="BA1594" t="s">
        <v>14344</v>
      </c>
      <c r="BB1594" t="s">
        <v>2799</v>
      </c>
      <c r="BC1594" t="s">
        <v>1743</v>
      </c>
      <c r="BD1594" t="s">
        <v>14931</v>
      </c>
      <c r="BE1594" t="s">
        <v>14572</v>
      </c>
      <c r="BF1594">
        <v>1193</v>
      </c>
      <c r="BG1594">
        <v>1573</v>
      </c>
      <c r="BH1594">
        <v>0</v>
      </c>
      <c r="BI1594" t="s">
        <v>1547</v>
      </c>
      <c r="BJ1594">
        <v>0</v>
      </c>
      <c r="BK1594">
        <v>0</v>
      </c>
      <c r="BL1594">
        <v>1193</v>
      </c>
      <c r="BM1594" t="s">
        <v>14346</v>
      </c>
      <c r="BN1594" t="s">
        <v>14573</v>
      </c>
      <c r="BO1594" t="s">
        <v>14866</v>
      </c>
      <c r="BP1594" t="e" cm="1">
        <v>#N/A</v>
      </c>
      <c r="BQ1594" t="s">
        <v>1547</v>
      </c>
      <c r="BR1594" t="s">
        <v>11956</v>
      </c>
      <c r="BS1594">
        <v>159</v>
      </c>
      <c r="BT1594" t="s">
        <v>8345</v>
      </c>
      <c r="BU1594" t="s">
        <v>16556</v>
      </c>
      <c r="BV1594" t="s">
        <v>14555</v>
      </c>
      <c r="BW1594" t="s">
        <v>14342</v>
      </c>
      <c r="BX1594" t="s">
        <v>14786</v>
      </c>
      <c r="BY1594" t="s">
        <v>11958</v>
      </c>
      <c r="BZ1594" t="s">
        <v>1547</v>
      </c>
      <c r="CA1594" t="s">
        <v>1744</v>
      </c>
      <c r="CB1594" t="s">
        <v>1784</v>
      </c>
      <c r="CC1594"/>
      <c r="CD1594" t="s">
        <v>998</v>
      </c>
      <c r="CE1594" t="s">
        <v>2799</v>
      </c>
      <c r="CF1594" t="s">
        <v>14932</v>
      </c>
      <c r="CG1594" t="s">
        <v>14933</v>
      </c>
      <c r="CH1594" t="s">
        <v>2799</v>
      </c>
      <c r="CI1594" t="s">
        <v>1547</v>
      </c>
      <c r="CJ1594" t="s">
        <v>4365</v>
      </c>
      <c r="CK1594" t="s">
        <v>1564</v>
      </c>
      <c r="CL1594"/>
      <c r="CM1594"/>
      <c r="CN1594" t="s">
        <v>14574</v>
      </c>
      <c r="CO1594" t="s">
        <v>13689</v>
      </c>
      <c r="CP1594" t="s">
        <v>14574</v>
      </c>
      <c r="CQ1594" t="s">
        <v>13689</v>
      </c>
      <c r="CR1594" t="s">
        <v>1547</v>
      </c>
      <c r="CS1594">
        <v>9</v>
      </c>
      <c r="CT1594" t="s">
        <v>11956</v>
      </c>
      <c r="CU1594" t="s">
        <v>11956</v>
      </c>
      <c r="CV1594" t="s">
        <v>11956</v>
      </c>
      <c r="CW1594" t="s">
        <v>1547</v>
      </c>
      <c r="CX1594" t="s">
        <v>1547</v>
      </c>
      <c r="CY1594">
        <v>1592</v>
      </c>
      <c r="CZ1594" t="s">
        <v>11898</v>
      </c>
      <c r="DA1594" t="s">
        <v>1547</v>
      </c>
      <c r="DB1594" t="s">
        <v>1881</v>
      </c>
      <c r="DC1594" t="s">
        <v>1882</v>
      </c>
      <c r="DD1594" t="s">
        <v>13687</v>
      </c>
      <c r="DE1594" t="s">
        <v>4364</v>
      </c>
      <c r="DF1594" t="s">
        <v>14555</v>
      </c>
      <c r="DG1594" t="s">
        <v>1547</v>
      </c>
      <c r="DH1594" t="s">
        <v>1547</v>
      </c>
      <c r="DI1594" t="s">
        <v>1892</v>
      </c>
      <c r="DJ1594" t="e">
        <v>#N/A</v>
      </c>
      <c r="DK1594"/>
      <c r="DL1594" t="s">
        <v>1892</v>
      </c>
      <c r="DM1594">
        <v>9</v>
      </c>
      <c r="DN1594" t="s">
        <v>1883</v>
      </c>
      <c r="DO1594" t="s">
        <v>1564</v>
      </c>
      <c r="DP1594" t="b">
        <v>1</v>
      </c>
      <c r="DQ1594" t="b">
        <v>0</v>
      </c>
      <c r="DR1594" t="b">
        <v>0</v>
      </c>
      <c r="DS1594" t="b">
        <v>0</v>
      </c>
      <c r="DT1594" t="b">
        <v>0</v>
      </c>
      <c r="DU1594" t="b">
        <v>0</v>
      </c>
      <c r="DV1594" t="b">
        <v>0</v>
      </c>
      <c r="DW1594">
        <v>0</v>
      </c>
      <c r="DX1594" t="b">
        <v>0</v>
      </c>
      <c r="DY1594" t="b">
        <v>0</v>
      </c>
      <c r="DZ1594" t="b">
        <v>0</v>
      </c>
      <c r="EA1594" t="b">
        <v>0</v>
      </c>
      <c r="EB1594" t="b">
        <v>0</v>
      </c>
      <c r="EC1594" t="b">
        <v>0</v>
      </c>
      <c r="ED1594" t="b">
        <v>0</v>
      </c>
      <c r="EE1594" t="b">
        <v>0</v>
      </c>
      <c r="EF1594" t="b">
        <v>0</v>
      </c>
      <c r="EG1594" t="b" cm="1">
        <v>0</v>
      </c>
      <c r="EH1594" t="b">
        <v>0</v>
      </c>
      <c r="EI1594" t="b">
        <v>0</v>
      </c>
      <c r="EJ1594" t="b">
        <v>0</v>
      </c>
      <c r="EK1594" t="s">
        <v>1547</v>
      </c>
      <c r="EL1594">
        <v>0</v>
      </c>
      <c r="EM1594">
        <v>15</v>
      </c>
      <c r="EN1594" t="b">
        <v>0</v>
      </c>
    </row>
    <row r="1595" spans="1:144" ht="15.75">
      <c r="A1595"/>
      <c r="B1595" t="s">
        <v>1564</v>
      </c>
      <c r="C1595" t="s">
        <v>4682</v>
      </c>
      <c r="D1595" t="s">
        <v>4134</v>
      </c>
      <c r="E1595" t="s">
        <v>4135</v>
      </c>
      <c r="F1595"/>
      <c r="G1595" t="s">
        <v>4134</v>
      </c>
      <c r="H1595" t="s">
        <v>4134</v>
      </c>
      <c r="I1595" t="s">
        <v>2799</v>
      </c>
      <c r="J1595"/>
      <c r="K1595"/>
      <c r="L1595" t="s">
        <v>1743</v>
      </c>
      <c r="M1595" t="s">
        <v>1754</v>
      </c>
      <c r="N1595"/>
      <c r="O1595" t="s">
        <v>4735</v>
      </c>
      <c r="P1595" t="s">
        <v>1564</v>
      </c>
      <c r="Q1595" t="s">
        <v>4364</v>
      </c>
      <c r="R1595" t="s">
        <v>4365</v>
      </c>
      <c r="S1595"/>
      <c r="T1595"/>
      <c r="U1595" t="s">
        <v>14574</v>
      </c>
      <c r="V1595" t="s">
        <v>4158</v>
      </c>
      <c r="W1595"/>
      <c r="X1595"/>
      <c r="Y1595"/>
      <c r="Z1595"/>
      <c r="AA1595"/>
      <c r="AB1595"/>
      <c r="AC1595"/>
      <c r="AD1595"/>
      <c r="AE1595"/>
      <c r="AF1595"/>
      <c r="AG1595"/>
      <c r="AH1595"/>
      <c r="AI1595"/>
      <c r="AJ1595"/>
      <c r="AK1595"/>
      <c r="AL1595"/>
      <c r="AM1595"/>
      <c r="AN1595"/>
      <c r="AO1595" s="108" t="s">
        <v>43</v>
      </c>
      <c r="AP1595" t="s">
        <v>2869</v>
      </c>
      <c r="AQ1595">
        <v>100</v>
      </c>
      <c r="AR1595" t="e">
        <v>#N/A</v>
      </c>
      <c r="AS1595" t="s">
        <v>4682</v>
      </c>
      <c r="AT1595" t="e">
        <v>#N/A</v>
      </c>
      <c r="AU1595" t="s">
        <v>4135</v>
      </c>
      <c r="AV1595" t="s">
        <v>9452</v>
      </c>
      <c r="AW1595" t="s">
        <v>1744</v>
      </c>
      <c r="AX1595" t="s">
        <v>1740</v>
      </c>
      <c r="AY1595" t="s">
        <v>9453</v>
      </c>
      <c r="AZ1595" t="s">
        <v>4364</v>
      </c>
      <c r="BA1595" t="s">
        <v>9454</v>
      </c>
      <c r="BB1595" t="s">
        <v>2799</v>
      </c>
      <c r="BC1595" t="s">
        <v>1743</v>
      </c>
      <c r="BD1595" t="s">
        <v>9578</v>
      </c>
      <c r="BE1595" t="s">
        <v>14572</v>
      </c>
      <c r="BF1595">
        <v>347</v>
      </c>
      <c r="BG1595">
        <v>1573</v>
      </c>
      <c r="BH1595">
        <v>0</v>
      </c>
      <c r="BI1595" t="s">
        <v>1547</v>
      </c>
      <c r="BJ1595">
        <v>0</v>
      </c>
      <c r="BK1595">
        <v>0</v>
      </c>
      <c r="BL1595">
        <v>950</v>
      </c>
      <c r="BM1595" t="s">
        <v>9456</v>
      </c>
      <c r="BN1595" t="s">
        <v>14573</v>
      </c>
      <c r="BO1595" t="s">
        <v>14866</v>
      </c>
      <c r="BP1595" t="e" cm="1">
        <v>#N/A</v>
      </c>
      <c r="BQ1595" t="s">
        <v>1547</v>
      </c>
      <c r="BR1595" t="s">
        <v>11956</v>
      </c>
      <c r="BS1595">
        <v>160</v>
      </c>
      <c r="BT1595" t="s">
        <v>8349</v>
      </c>
      <c r="BU1595" t="s">
        <v>16557</v>
      </c>
      <c r="BV1595" t="s">
        <v>4134</v>
      </c>
      <c r="BW1595" t="s">
        <v>9452</v>
      </c>
      <c r="BX1595" t="s">
        <v>9453</v>
      </c>
      <c r="BY1595" t="s">
        <v>1744</v>
      </c>
      <c r="BZ1595" t="s">
        <v>1547</v>
      </c>
      <c r="CA1595" t="s">
        <v>1744</v>
      </c>
      <c r="CB1595" t="s">
        <v>1754</v>
      </c>
      <c r="CC1595"/>
      <c r="CD1595" t="s">
        <v>998</v>
      </c>
      <c r="CE1595" t="s">
        <v>2799</v>
      </c>
      <c r="CF1595" t="s">
        <v>14934</v>
      </c>
      <c r="CG1595" t="s">
        <v>14935</v>
      </c>
      <c r="CH1595" t="s">
        <v>2799</v>
      </c>
      <c r="CI1595" t="s">
        <v>1547</v>
      </c>
      <c r="CJ1595" t="s">
        <v>4365</v>
      </c>
      <c r="CK1595" t="s">
        <v>1564</v>
      </c>
      <c r="CL1595"/>
      <c r="CM1595"/>
      <c r="CN1595" t="s">
        <v>14574</v>
      </c>
      <c r="CO1595" t="s">
        <v>4158</v>
      </c>
      <c r="CP1595" t="s">
        <v>14574</v>
      </c>
      <c r="CQ1595" t="s">
        <v>4158</v>
      </c>
      <c r="CR1595" t="s">
        <v>1547</v>
      </c>
      <c r="CS1595">
        <v>9</v>
      </c>
      <c r="CT1595" t="s">
        <v>11956</v>
      </c>
      <c r="CU1595" t="s">
        <v>11956</v>
      </c>
      <c r="CV1595" t="s">
        <v>1547</v>
      </c>
      <c r="CW1595" t="s">
        <v>1547</v>
      </c>
      <c r="CX1595" t="s">
        <v>1547</v>
      </c>
      <c r="CY1595">
        <v>1593</v>
      </c>
      <c r="CZ1595" t="s">
        <v>11899</v>
      </c>
      <c r="DA1595" t="s">
        <v>1547</v>
      </c>
      <c r="DB1595" t="s">
        <v>1881</v>
      </c>
      <c r="DC1595" t="s">
        <v>1882</v>
      </c>
      <c r="DD1595" t="s">
        <v>4135</v>
      </c>
      <c r="DE1595" t="s">
        <v>4364</v>
      </c>
      <c r="DF1595" t="s">
        <v>4134</v>
      </c>
      <c r="DG1595" t="s">
        <v>1547</v>
      </c>
      <c r="DH1595" t="s">
        <v>1547</v>
      </c>
      <c r="DI1595" t="s">
        <v>1892</v>
      </c>
      <c r="DJ1595" t="e">
        <v>#N/A</v>
      </c>
      <c r="DK1595"/>
      <c r="DL1595" t="s">
        <v>1892</v>
      </c>
      <c r="DM1595">
        <v>9</v>
      </c>
      <c r="DN1595" t="s">
        <v>1883</v>
      </c>
      <c r="DO1595" t="s">
        <v>1564</v>
      </c>
      <c r="DP1595" t="b">
        <v>1</v>
      </c>
      <c r="DQ1595" t="b">
        <v>0</v>
      </c>
      <c r="DR1595" t="b">
        <v>0</v>
      </c>
      <c r="DS1595" t="b">
        <v>0</v>
      </c>
      <c r="DT1595" t="b">
        <v>0</v>
      </c>
      <c r="DU1595" t="b">
        <v>0</v>
      </c>
      <c r="DV1595" t="b">
        <v>0</v>
      </c>
      <c r="DW1595">
        <v>0</v>
      </c>
      <c r="DX1595" t="b">
        <v>0</v>
      </c>
      <c r="DY1595" t="b">
        <v>0</v>
      </c>
      <c r="DZ1595" t="b">
        <v>0</v>
      </c>
      <c r="EA1595" t="b">
        <v>0</v>
      </c>
      <c r="EB1595" t="b">
        <v>0</v>
      </c>
      <c r="EC1595" t="b">
        <v>0</v>
      </c>
      <c r="ED1595" t="b">
        <v>0</v>
      </c>
      <c r="EE1595" t="b">
        <v>0</v>
      </c>
      <c r="EF1595" t="b">
        <v>0</v>
      </c>
      <c r="EG1595" t="b" cm="1">
        <v>1</v>
      </c>
      <c r="EH1595" t="b">
        <v>0</v>
      </c>
      <c r="EI1595" t="b">
        <v>0</v>
      </c>
      <c r="EJ1595" t="b">
        <v>1</v>
      </c>
      <c r="EK1595" t="s">
        <v>5887</v>
      </c>
      <c r="EL1595">
        <v>1</v>
      </c>
      <c r="EM1595">
        <v>14</v>
      </c>
      <c r="EN1595" t="b">
        <v>0</v>
      </c>
    </row>
    <row r="1596" spans="1:144" ht="15.75">
      <c r="A1596"/>
      <c r="B1596" t="s">
        <v>1564</v>
      </c>
      <c r="C1596" t="s">
        <v>4682</v>
      </c>
      <c r="D1596" t="s">
        <v>4132</v>
      </c>
      <c r="E1596" t="s">
        <v>4133</v>
      </c>
      <c r="F1596"/>
      <c r="G1596" t="s">
        <v>4132</v>
      </c>
      <c r="H1596" t="s">
        <v>4132</v>
      </c>
      <c r="I1596" t="s">
        <v>2799</v>
      </c>
      <c r="J1596"/>
      <c r="K1596"/>
      <c r="L1596" t="s">
        <v>1743</v>
      </c>
      <c r="M1596" t="s">
        <v>1754</v>
      </c>
      <c r="N1596"/>
      <c r="O1596" t="s">
        <v>4735</v>
      </c>
      <c r="P1596" t="s">
        <v>1564</v>
      </c>
      <c r="Q1596" t="s">
        <v>4364</v>
      </c>
      <c r="R1596" t="s">
        <v>4365</v>
      </c>
      <c r="S1596"/>
      <c r="T1596"/>
      <c r="U1596" t="s">
        <v>14574</v>
      </c>
      <c r="V1596" t="s">
        <v>4157</v>
      </c>
      <c r="W1596"/>
      <c r="X1596"/>
      <c r="Y1596"/>
      <c r="Z1596"/>
      <c r="AA1596"/>
      <c r="AB1596"/>
      <c r="AC1596"/>
      <c r="AD1596"/>
      <c r="AE1596"/>
      <c r="AF1596"/>
      <c r="AG1596"/>
      <c r="AH1596"/>
      <c r="AI1596"/>
      <c r="AJ1596"/>
      <c r="AK1596"/>
      <c r="AL1596"/>
      <c r="AM1596"/>
      <c r="AN1596"/>
      <c r="AO1596" s="108" t="s">
        <v>43</v>
      </c>
      <c r="AP1596" t="s">
        <v>2869</v>
      </c>
      <c r="AQ1596">
        <v>101</v>
      </c>
      <c r="AR1596" t="e">
        <v>#N/A</v>
      </c>
      <c r="AS1596" t="s">
        <v>4682</v>
      </c>
      <c r="AT1596" t="e">
        <v>#N/A</v>
      </c>
      <c r="AU1596" t="s">
        <v>4133</v>
      </c>
      <c r="AV1596" t="s">
        <v>9443</v>
      </c>
      <c r="AW1596" t="s">
        <v>1744</v>
      </c>
      <c r="AX1596" t="s">
        <v>1740</v>
      </c>
      <c r="AY1596" t="s">
        <v>9444</v>
      </c>
      <c r="AZ1596" t="s">
        <v>4364</v>
      </c>
      <c r="BA1596" t="s">
        <v>9445</v>
      </c>
      <c r="BB1596" t="s">
        <v>2799</v>
      </c>
      <c r="BC1596" t="s">
        <v>1743</v>
      </c>
      <c r="BD1596" t="s">
        <v>9583</v>
      </c>
      <c r="BE1596" t="s">
        <v>14572</v>
      </c>
      <c r="BF1596">
        <v>348</v>
      </c>
      <c r="BG1596">
        <v>1573</v>
      </c>
      <c r="BH1596">
        <v>0</v>
      </c>
      <c r="BI1596" t="s">
        <v>1547</v>
      </c>
      <c r="BJ1596">
        <v>0</v>
      </c>
      <c r="BK1596">
        <v>0</v>
      </c>
      <c r="BL1596">
        <v>951</v>
      </c>
      <c r="BM1596" t="s">
        <v>9447</v>
      </c>
      <c r="BN1596" t="s">
        <v>14573</v>
      </c>
      <c r="BO1596" t="s">
        <v>14866</v>
      </c>
      <c r="BP1596" t="e" cm="1">
        <v>#N/A</v>
      </c>
      <c r="BQ1596" t="s">
        <v>1547</v>
      </c>
      <c r="BR1596" t="s">
        <v>11956</v>
      </c>
      <c r="BS1596">
        <v>161</v>
      </c>
      <c r="BT1596" t="s">
        <v>8353</v>
      </c>
      <c r="BU1596" t="s">
        <v>16558</v>
      </c>
      <c r="BV1596" t="s">
        <v>4132</v>
      </c>
      <c r="BW1596" t="s">
        <v>9443</v>
      </c>
      <c r="BX1596" t="s">
        <v>9444</v>
      </c>
      <c r="BY1596" t="s">
        <v>1744</v>
      </c>
      <c r="BZ1596" t="s">
        <v>1547</v>
      </c>
      <c r="CA1596" t="s">
        <v>1744</v>
      </c>
      <c r="CB1596" t="s">
        <v>1754</v>
      </c>
      <c r="CC1596"/>
      <c r="CD1596" t="s">
        <v>998</v>
      </c>
      <c r="CE1596" t="s">
        <v>2799</v>
      </c>
      <c r="CF1596" t="s">
        <v>14936</v>
      </c>
      <c r="CG1596" t="s">
        <v>14937</v>
      </c>
      <c r="CH1596" t="s">
        <v>2799</v>
      </c>
      <c r="CI1596" t="s">
        <v>1547</v>
      </c>
      <c r="CJ1596" t="s">
        <v>4365</v>
      </c>
      <c r="CK1596" t="s">
        <v>1564</v>
      </c>
      <c r="CL1596"/>
      <c r="CM1596"/>
      <c r="CN1596" t="s">
        <v>14574</v>
      </c>
      <c r="CO1596" t="s">
        <v>4157</v>
      </c>
      <c r="CP1596" t="s">
        <v>14574</v>
      </c>
      <c r="CQ1596" t="s">
        <v>4157</v>
      </c>
      <c r="CR1596" t="s">
        <v>1547</v>
      </c>
      <c r="CS1596">
        <v>9</v>
      </c>
      <c r="CT1596" t="s">
        <v>11956</v>
      </c>
      <c r="CU1596" t="s">
        <v>11956</v>
      </c>
      <c r="CV1596" t="s">
        <v>1547</v>
      </c>
      <c r="CW1596" t="s">
        <v>1547</v>
      </c>
      <c r="CX1596" t="s">
        <v>1547</v>
      </c>
      <c r="CY1596">
        <v>1594</v>
      </c>
      <c r="CZ1596" t="s">
        <v>11900</v>
      </c>
      <c r="DA1596" t="s">
        <v>1547</v>
      </c>
      <c r="DB1596" t="s">
        <v>1881</v>
      </c>
      <c r="DC1596" t="s">
        <v>1882</v>
      </c>
      <c r="DD1596" t="s">
        <v>4133</v>
      </c>
      <c r="DE1596" t="s">
        <v>4364</v>
      </c>
      <c r="DF1596" t="s">
        <v>4132</v>
      </c>
      <c r="DG1596" t="s">
        <v>1547</v>
      </c>
      <c r="DH1596" t="s">
        <v>1547</v>
      </c>
      <c r="DI1596" t="s">
        <v>1892</v>
      </c>
      <c r="DJ1596" t="e">
        <v>#N/A</v>
      </c>
      <c r="DK1596"/>
      <c r="DL1596" t="s">
        <v>1892</v>
      </c>
      <c r="DM1596">
        <v>9</v>
      </c>
      <c r="DN1596" t="s">
        <v>1883</v>
      </c>
      <c r="DO1596" t="s">
        <v>1564</v>
      </c>
      <c r="DP1596" t="b">
        <v>1</v>
      </c>
      <c r="DQ1596" t="b">
        <v>0</v>
      </c>
      <c r="DR1596" t="b">
        <v>0</v>
      </c>
      <c r="DS1596" t="b">
        <v>0</v>
      </c>
      <c r="DT1596" t="b">
        <v>0</v>
      </c>
      <c r="DU1596" t="b">
        <v>0</v>
      </c>
      <c r="DV1596" t="b">
        <v>0</v>
      </c>
      <c r="DW1596">
        <v>0</v>
      </c>
      <c r="DX1596" t="b">
        <v>0</v>
      </c>
      <c r="DY1596" t="b">
        <v>0</v>
      </c>
      <c r="DZ1596" t="b">
        <v>0</v>
      </c>
      <c r="EA1596" t="b">
        <v>0</v>
      </c>
      <c r="EB1596" t="b">
        <v>0</v>
      </c>
      <c r="EC1596" t="b">
        <v>0</v>
      </c>
      <c r="ED1596" t="b">
        <v>0</v>
      </c>
      <c r="EE1596" t="b">
        <v>0</v>
      </c>
      <c r="EF1596" t="b">
        <v>0</v>
      </c>
      <c r="EG1596" t="b" cm="1">
        <v>1</v>
      </c>
      <c r="EH1596" t="b">
        <v>0</v>
      </c>
      <c r="EI1596" t="b">
        <v>0</v>
      </c>
      <c r="EJ1596" t="b">
        <v>1</v>
      </c>
      <c r="EK1596" t="s">
        <v>5887</v>
      </c>
      <c r="EL1596">
        <v>1</v>
      </c>
      <c r="EM1596">
        <v>18</v>
      </c>
      <c r="EN1596" t="b">
        <v>0</v>
      </c>
    </row>
    <row r="1597" spans="1:144" ht="15.75">
      <c r="A1597"/>
      <c r="B1597" t="s">
        <v>1564</v>
      </c>
      <c r="C1597" t="s">
        <v>4682</v>
      </c>
      <c r="D1597" t="s">
        <v>4221</v>
      </c>
      <c r="E1597" t="s">
        <v>4222</v>
      </c>
      <c r="F1597"/>
      <c r="G1597" t="s">
        <v>14584</v>
      </c>
      <c r="H1597" t="s">
        <v>14584</v>
      </c>
      <c r="I1597" t="s">
        <v>2799</v>
      </c>
      <c r="J1597"/>
      <c r="K1597"/>
      <c r="L1597" t="s">
        <v>1743</v>
      </c>
      <c r="M1597" t="s">
        <v>1749</v>
      </c>
      <c r="N1597" t="s">
        <v>14585</v>
      </c>
      <c r="O1597" t="s">
        <v>4735</v>
      </c>
      <c r="P1597" t="s">
        <v>1564</v>
      </c>
      <c r="Q1597" t="s">
        <v>4364</v>
      </c>
      <c r="R1597" t="s">
        <v>4365</v>
      </c>
      <c r="S1597"/>
      <c r="T1597"/>
      <c r="U1597" t="s">
        <v>14574</v>
      </c>
      <c r="V1597" t="s">
        <v>4226</v>
      </c>
      <c r="W1597"/>
      <c r="X1597"/>
      <c r="Y1597"/>
      <c r="Z1597"/>
      <c r="AA1597"/>
      <c r="AB1597"/>
      <c r="AC1597"/>
      <c r="AD1597"/>
      <c r="AE1597"/>
      <c r="AF1597"/>
      <c r="AG1597"/>
      <c r="AH1597"/>
      <c r="AI1597"/>
      <c r="AJ1597"/>
      <c r="AK1597"/>
      <c r="AL1597"/>
      <c r="AM1597"/>
      <c r="AN1597"/>
      <c r="AO1597" s="108" t="s">
        <v>43</v>
      </c>
      <c r="AP1597" t="s">
        <v>2869</v>
      </c>
      <c r="AQ1597">
        <v>102</v>
      </c>
      <c r="AR1597" t="e">
        <v>#N/A</v>
      </c>
      <c r="AS1597" t="s">
        <v>4682</v>
      </c>
      <c r="AT1597" t="e">
        <v>#N/A</v>
      </c>
      <c r="AU1597" t="s">
        <v>4222</v>
      </c>
      <c r="AV1597" t="s">
        <v>9768</v>
      </c>
      <c r="AW1597" t="s">
        <v>1744</v>
      </c>
      <c r="AX1597" t="s">
        <v>1740</v>
      </c>
      <c r="AY1597" t="s">
        <v>14938</v>
      </c>
      <c r="AZ1597" t="s">
        <v>4364</v>
      </c>
      <c r="BA1597" t="s">
        <v>9770</v>
      </c>
      <c r="BB1597" t="s">
        <v>2799</v>
      </c>
      <c r="BC1597" t="s">
        <v>1743</v>
      </c>
      <c r="BD1597" t="s">
        <v>11497</v>
      </c>
      <c r="BE1597" t="s">
        <v>14572</v>
      </c>
      <c r="BF1597">
        <v>353</v>
      </c>
      <c r="BG1597">
        <v>1573</v>
      </c>
      <c r="BH1597">
        <v>0</v>
      </c>
      <c r="BI1597" t="s">
        <v>1547</v>
      </c>
      <c r="BJ1597">
        <v>0</v>
      </c>
      <c r="BK1597">
        <v>0</v>
      </c>
      <c r="BL1597">
        <v>955</v>
      </c>
      <c r="BM1597" t="s">
        <v>9775</v>
      </c>
      <c r="BN1597" t="s">
        <v>14573</v>
      </c>
      <c r="BO1597" t="s">
        <v>14866</v>
      </c>
      <c r="BP1597" t="e" cm="1">
        <v>#N/A</v>
      </c>
      <c r="BQ1597" t="s">
        <v>1547</v>
      </c>
      <c r="BR1597" t="s">
        <v>11956</v>
      </c>
      <c r="BS1597">
        <v>162</v>
      </c>
      <c r="BT1597" t="s">
        <v>8357</v>
      </c>
      <c r="BU1597" t="s">
        <v>16559</v>
      </c>
      <c r="BV1597" t="s">
        <v>4221</v>
      </c>
      <c r="BW1597" t="s">
        <v>9768</v>
      </c>
      <c r="BX1597" t="s">
        <v>14938</v>
      </c>
      <c r="BY1597" t="s">
        <v>14939</v>
      </c>
      <c r="BZ1597" t="s">
        <v>1547</v>
      </c>
      <c r="CA1597" t="s">
        <v>1744</v>
      </c>
      <c r="CB1597" t="s">
        <v>1749</v>
      </c>
      <c r="CC1597"/>
      <c r="CD1597" t="s">
        <v>998</v>
      </c>
      <c r="CE1597" t="s">
        <v>2799</v>
      </c>
      <c r="CF1597" t="s">
        <v>14940</v>
      </c>
      <c r="CG1597" t="s">
        <v>14941</v>
      </c>
      <c r="CH1597" t="s">
        <v>2799</v>
      </c>
      <c r="CI1597" t="s">
        <v>1547</v>
      </c>
      <c r="CJ1597" t="s">
        <v>4365</v>
      </c>
      <c r="CK1597" t="s">
        <v>1564</v>
      </c>
      <c r="CL1597"/>
      <c r="CM1597"/>
      <c r="CN1597" t="s">
        <v>14574</v>
      </c>
      <c r="CO1597" t="s">
        <v>4226</v>
      </c>
      <c r="CP1597" t="s">
        <v>14574</v>
      </c>
      <c r="CQ1597" t="s">
        <v>4226</v>
      </c>
      <c r="CR1597" t="s">
        <v>1547</v>
      </c>
      <c r="CS1597">
        <v>9</v>
      </c>
      <c r="CT1597" t="s">
        <v>11956</v>
      </c>
      <c r="CU1597" t="s">
        <v>11956</v>
      </c>
      <c r="CV1597" t="s">
        <v>1547</v>
      </c>
      <c r="CW1597" t="s">
        <v>1547</v>
      </c>
      <c r="CX1597" t="s">
        <v>1547</v>
      </c>
      <c r="CY1597">
        <v>1595</v>
      </c>
      <c r="CZ1597" t="s">
        <v>11901</v>
      </c>
      <c r="DA1597" t="s">
        <v>1547</v>
      </c>
      <c r="DB1597" t="s">
        <v>1881</v>
      </c>
      <c r="DC1597" t="s">
        <v>1882</v>
      </c>
      <c r="DD1597" t="s">
        <v>4222</v>
      </c>
      <c r="DE1597" t="s">
        <v>4364</v>
      </c>
      <c r="DF1597" t="s">
        <v>14584</v>
      </c>
      <c r="DG1597" t="s">
        <v>1547</v>
      </c>
      <c r="DH1597" t="s">
        <v>1547</v>
      </c>
      <c r="DI1597" t="s">
        <v>1892</v>
      </c>
      <c r="DJ1597" t="e">
        <v>#N/A</v>
      </c>
      <c r="DK1597"/>
      <c r="DL1597" t="s">
        <v>1892</v>
      </c>
      <c r="DM1597">
        <v>9</v>
      </c>
      <c r="DN1597" t="s">
        <v>1883</v>
      </c>
      <c r="DO1597" t="s">
        <v>1564</v>
      </c>
      <c r="DP1597" t="b">
        <v>1</v>
      </c>
      <c r="DQ1597" t="b">
        <v>0</v>
      </c>
      <c r="DR1597" t="b">
        <v>0</v>
      </c>
      <c r="DS1597" t="b">
        <v>0</v>
      </c>
      <c r="DT1597" t="b">
        <v>0</v>
      </c>
      <c r="DU1597" t="b">
        <v>0</v>
      </c>
      <c r="DV1597" t="b">
        <v>0</v>
      </c>
      <c r="DW1597">
        <v>0</v>
      </c>
      <c r="DX1597" t="b">
        <v>0</v>
      </c>
      <c r="DY1597" t="b">
        <v>0</v>
      </c>
      <c r="DZ1597" t="b">
        <v>0</v>
      </c>
      <c r="EA1597" t="b">
        <v>0</v>
      </c>
      <c r="EB1597" t="b">
        <v>0</v>
      </c>
      <c r="EC1597" t="b">
        <v>1</v>
      </c>
      <c r="ED1597" t="b">
        <v>0</v>
      </c>
      <c r="EE1597" t="b">
        <v>0</v>
      </c>
      <c r="EF1597" t="b">
        <v>0</v>
      </c>
      <c r="EG1597" t="b" cm="1">
        <v>1</v>
      </c>
      <c r="EH1597" t="b">
        <v>0</v>
      </c>
      <c r="EI1597" t="b">
        <v>0</v>
      </c>
      <c r="EJ1597" t="b">
        <v>1</v>
      </c>
      <c r="EK1597" t="s">
        <v>5981</v>
      </c>
      <c r="EL1597">
        <v>1</v>
      </c>
      <c r="EM1597">
        <v>13</v>
      </c>
      <c r="EN1597" t="b">
        <v>0</v>
      </c>
    </row>
    <row r="1598" spans="1:144" ht="78.75">
      <c r="A1598"/>
      <c r="B1598" t="s">
        <v>1564</v>
      </c>
      <c r="C1598" t="s">
        <v>4682</v>
      </c>
      <c r="D1598" t="s">
        <v>4549</v>
      </c>
      <c r="E1598" t="s">
        <v>4550</v>
      </c>
      <c r="F1598"/>
      <c r="G1598" t="s">
        <v>4549</v>
      </c>
      <c r="H1598" s="109" t="s">
        <v>4934</v>
      </c>
      <c r="I1598" t="s">
        <v>2799</v>
      </c>
      <c r="J1598"/>
      <c r="K1598"/>
      <c r="L1598" t="s">
        <v>1743</v>
      </c>
      <c r="M1598" t="s">
        <v>1749</v>
      </c>
      <c r="N1598"/>
      <c r="O1598" t="s">
        <v>4735</v>
      </c>
      <c r="P1598" t="s">
        <v>1564</v>
      </c>
      <c r="Q1598" t="s">
        <v>4364</v>
      </c>
      <c r="R1598" t="s">
        <v>4365</v>
      </c>
      <c r="S1598"/>
      <c r="T1598"/>
      <c r="U1598" t="s">
        <v>14574</v>
      </c>
      <c r="V1598" t="s">
        <v>13635</v>
      </c>
      <c r="W1598"/>
      <c r="X1598"/>
      <c r="Y1598"/>
      <c r="Z1598"/>
      <c r="AA1598"/>
      <c r="AB1598"/>
      <c r="AC1598"/>
      <c r="AD1598"/>
      <c r="AE1598"/>
      <c r="AF1598"/>
      <c r="AG1598"/>
      <c r="AH1598"/>
      <c r="AI1598"/>
      <c r="AJ1598"/>
      <c r="AK1598"/>
      <c r="AL1598"/>
      <c r="AM1598"/>
      <c r="AN1598"/>
      <c r="AO1598" s="108" t="s">
        <v>43</v>
      </c>
      <c r="AP1598" t="s">
        <v>2869</v>
      </c>
      <c r="AQ1598">
        <v>103</v>
      </c>
      <c r="AR1598" t="e">
        <v>#N/A</v>
      </c>
      <c r="AS1598" t="s">
        <v>4682</v>
      </c>
      <c r="AT1598" t="e">
        <v>#N/A</v>
      </c>
      <c r="AU1598" t="s">
        <v>4550</v>
      </c>
      <c r="AV1598" t="s">
        <v>10934</v>
      </c>
      <c r="AW1598" t="s">
        <v>1744</v>
      </c>
      <c r="AX1598" t="s">
        <v>1740</v>
      </c>
      <c r="AY1598" t="s">
        <v>10936</v>
      </c>
      <c r="AZ1598" t="s">
        <v>4364</v>
      </c>
      <c r="BA1598" t="s">
        <v>10937</v>
      </c>
      <c r="BB1598" t="s">
        <v>2799</v>
      </c>
      <c r="BC1598" t="s">
        <v>1743</v>
      </c>
      <c r="BD1598" t="s">
        <v>12536</v>
      </c>
      <c r="BE1598" t="s">
        <v>14572</v>
      </c>
      <c r="BF1598">
        <v>1121</v>
      </c>
      <c r="BG1598">
        <v>1573</v>
      </c>
      <c r="BH1598">
        <v>0</v>
      </c>
      <c r="BI1598" t="s">
        <v>1547</v>
      </c>
      <c r="BJ1598">
        <v>0</v>
      </c>
      <c r="BK1598">
        <v>0</v>
      </c>
      <c r="BL1598">
        <v>1639</v>
      </c>
      <c r="BM1598" t="s">
        <v>10939</v>
      </c>
      <c r="BN1598" t="s">
        <v>14573</v>
      </c>
      <c r="BO1598" t="s">
        <v>14866</v>
      </c>
      <c r="BP1598" t="e" cm="1">
        <v>#N/A</v>
      </c>
      <c r="BQ1598" t="s">
        <v>1547</v>
      </c>
      <c r="BR1598" t="s">
        <v>11956</v>
      </c>
      <c r="BS1598">
        <v>163</v>
      </c>
      <c r="BT1598" t="s">
        <v>8365</v>
      </c>
      <c r="BU1598" t="s">
        <v>16560</v>
      </c>
      <c r="BV1598" t="s">
        <v>4549</v>
      </c>
      <c r="BW1598" t="s">
        <v>10934</v>
      </c>
      <c r="BX1598" t="s">
        <v>12758</v>
      </c>
      <c r="BY1598" t="s">
        <v>1744</v>
      </c>
      <c r="BZ1598" t="s">
        <v>1547</v>
      </c>
      <c r="CA1598" t="s">
        <v>1744</v>
      </c>
      <c r="CB1598" t="s">
        <v>1749</v>
      </c>
      <c r="CC1598"/>
      <c r="CD1598" t="s">
        <v>998</v>
      </c>
      <c r="CE1598" t="s">
        <v>2799</v>
      </c>
      <c r="CF1598" t="s">
        <v>14942</v>
      </c>
      <c r="CG1598" t="s">
        <v>14943</v>
      </c>
      <c r="CH1598" t="s">
        <v>2799</v>
      </c>
      <c r="CI1598" t="s">
        <v>1547</v>
      </c>
      <c r="CJ1598" t="s">
        <v>4365</v>
      </c>
      <c r="CK1598" t="s">
        <v>1564</v>
      </c>
      <c r="CL1598"/>
      <c r="CM1598"/>
      <c r="CN1598" t="s">
        <v>14574</v>
      </c>
      <c r="CO1598" t="s">
        <v>13635</v>
      </c>
      <c r="CP1598" t="s">
        <v>14574</v>
      </c>
      <c r="CQ1598" t="s">
        <v>13635</v>
      </c>
      <c r="CR1598" t="s">
        <v>1547</v>
      </c>
      <c r="CS1598">
        <v>9</v>
      </c>
      <c r="CT1598" t="s">
        <v>11956</v>
      </c>
      <c r="CU1598" t="s">
        <v>11956</v>
      </c>
      <c r="CV1598" t="s">
        <v>1547</v>
      </c>
      <c r="CW1598" t="s">
        <v>1547</v>
      </c>
      <c r="CX1598" t="s">
        <v>1547</v>
      </c>
      <c r="CY1598">
        <v>1596</v>
      </c>
      <c r="CZ1598" t="s">
        <v>11902</v>
      </c>
      <c r="DA1598" t="s">
        <v>1547</v>
      </c>
      <c r="DB1598" t="s">
        <v>1881</v>
      </c>
      <c r="DC1598" t="s">
        <v>1882</v>
      </c>
      <c r="DD1598" t="s">
        <v>4550</v>
      </c>
      <c r="DE1598" t="s">
        <v>4364</v>
      </c>
      <c r="DF1598" t="s">
        <v>4549</v>
      </c>
      <c r="DG1598" t="s">
        <v>1547</v>
      </c>
      <c r="DH1598" t="s">
        <v>1547</v>
      </c>
      <c r="DI1598" t="s">
        <v>1892</v>
      </c>
      <c r="DJ1598" t="e">
        <v>#N/A</v>
      </c>
      <c r="DK1598"/>
      <c r="DL1598" t="s">
        <v>1892</v>
      </c>
      <c r="DM1598">
        <v>9</v>
      </c>
      <c r="DN1598" t="s">
        <v>1883</v>
      </c>
      <c r="DO1598" t="s">
        <v>1564</v>
      </c>
      <c r="DP1598" t="b">
        <v>1</v>
      </c>
      <c r="DQ1598" t="b">
        <v>0</v>
      </c>
      <c r="DR1598" t="b">
        <v>0</v>
      </c>
      <c r="DS1598" t="b">
        <v>0</v>
      </c>
      <c r="DT1598" t="b">
        <v>0</v>
      </c>
      <c r="DU1598" t="b">
        <v>0</v>
      </c>
      <c r="DV1598" t="b">
        <v>0</v>
      </c>
      <c r="DW1598">
        <v>0</v>
      </c>
      <c r="DX1598" t="b">
        <v>0</v>
      </c>
      <c r="DY1598" t="b">
        <v>0</v>
      </c>
      <c r="DZ1598" t="b">
        <v>0</v>
      </c>
      <c r="EA1598" t="b">
        <v>0</v>
      </c>
      <c r="EB1598" t="b">
        <v>0</v>
      </c>
      <c r="EC1598" t="b">
        <v>0</v>
      </c>
      <c r="ED1598" t="b">
        <v>0</v>
      </c>
      <c r="EE1598" t="b">
        <v>0</v>
      </c>
      <c r="EF1598" t="b">
        <v>0</v>
      </c>
      <c r="EG1598" t="b" cm="1">
        <v>0</v>
      </c>
      <c r="EH1598" t="b">
        <v>0</v>
      </c>
      <c r="EI1598" t="b">
        <v>0</v>
      </c>
      <c r="EJ1598" t="b">
        <v>0</v>
      </c>
      <c r="EK1598" t="s">
        <v>1547</v>
      </c>
      <c r="EL1598">
        <v>0</v>
      </c>
      <c r="EM1598">
        <v>17</v>
      </c>
      <c r="EN1598" t="b">
        <v>0</v>
      </c>
    </row>
    <row r="1599" spans="1:144" ht="15.75">
      <c r="A1599"/>
      <c r="B1599" t="s">
        <v>1564</v>
      </c>
      <c r="C1599" t="s">
        <v>4682</v>
      </c>
      <c r="D1599" t="s">
        <v>14569</v>
      </c>
      <c r="E1599" t="s">
        <v>14570</v>
      </c>
      <c r="F1599"/>
      <c r="G1599" t="s">
        <v>14569</v>
      </c>
      <c r="H1599" t="s">
        <v>14569</v>
      </c>
      <c r="I1599" t="s">
        <v>2799</v>
      </c>
      <c r="J1599"/>
      <c r="K1599"/>
      <c r="L1599" t="s">
        <v>1743</v>
      </c>
      <c r="M1599" t="s">
        <v>1749</v>
      </c>
      <c r="N1599"/>
      <c r="O1599" t="s">
        <v>4735</v>
      </c>
      <c r="P1599" t="s">
        <v>1564</v>
      </c>
      <c r="Q1599" t="s">
        <v>4364</v>
      </c>
      <c r="R1599" t="s">
        <v>4365</v>
      </c>
      <c r="S1599"/>
      <c r="T1599"/>
      <c r="U1599" t="s">
        <v>14574</v>
      </c>
      <c r="V1599" t="s">
        <v>14571</v>
      </c>
      <c r="W1599"/>
      <c r="X1599"/>
      <c r="Y1599"/>
      <c r="Z1599"/>
      <c r="AA1599"/>
      <c r="AB1599"/>
      <c r="AC1599"/>
      <c r="AD1599"/>
      <c r="AE1599"/>
      <c r="AF1599"/>
      <c r="AG1599"/>
      <c r="AH1599"/>
      <c r="AI1599"/>
      <c r="AJ1599"/>
      <c r="AK1599"/>
      <c r="AL1599"/>
      <c r="AM1599"/>
      <c r="AN1599"/>
      <c r="AO1599" s="108" t="s">
        <v>43</v>
      </c>
      <c r="AP1599" t="s">
        <v>2869</v>
      </c>
      <c r="AQ1599">
        <v>104</v>
      </c>
      <c r="AR1599" t="e">
        <v>#N/A</v>
      </c>
      <c r="AS1599" t="s">
        <v>4682</v>
      </c>
      <c r="AT1599" t="e">
        <v>#N/A</v>
      </c>
      <c r="AU1599" t="s">
        <v>14570</v>
      </c>
      <c r="AV1599" t="s">
        <v>14813</v>
      </c>
      <c r="AW1599" t="s">
        <v>1744</v>
      </c>
      <c r="AX1599" t="s">
        <v>1740</v>
      </c>
      <c r="AY1599" t="s">
        <v>14814</v>
      </c>
      <c r="AZ1599" t="s">
        <v>4364</v>
      </c>
      <c r="BA1599" t="s">
        <v>14815</v>
      </c>
      <c r="BB1599" t="s">
        <v>2799</v>
      </c>
      <c r="BC1599" t="s">
        <v>1743</v>
      </c>
      <c r="BD1599" t="s">
        <v>14944</v>
      </c>
      <c r="BE1599" t="s">
        <v>14572</v>
      </c>
      <c r="BF1599">
        <v>1223</v>
      </c>
      <c r="BG1599">
        <v>1573</v>
      </c>
      <c r="BH1599">
        <v>0</v>
      </c>
      <c r="BI1599" t="s">
        <v>1547</v>
      </c>
      <c r="BJ1599">
        <v>0</v>
      </c>
      <c r="BK1599">
        <v>0</v>
      </c>
      <c r="BL1599">
        <v>1223</v>
      </c>
      <c r="BM1599" t="s">
        <v>14818</v>
      </c>
      <c r="BN1599" t="s">
        <v>14573</v>
      </c>
      <c r="BO1599" t="s">
        <v>14866</v>
      </c>
      <c r="BP1599" t="e" cm="1">
        <v>#N/A</v>
      </c>
      <c r="BQ1599" t="s">
        <v>1547</v>
      </c>
      <c r="BR1599" t="s">
        <v>11956</v>
      </c>
      <c r="BS1599">
        <v>164</v>
      </c>
      <c r="BT1599" t="s">
        <v>8367</v>
      </c>
      <c r="BU1599" t="s">
        <v>16561</v>
      </c>
      <c r="BV1599" t="s">
        <v>14569</v>
      </c>
      <c r="BW1599" t="s">
        <v>14813</v>
      </c>
      <c r="BX1599" t="s">
        <v>14814</v>
      </c>
      <c r="BY1599" t="s">
        <v>1744</v>
      </c>
      <c r="BZ1599" t="s">
        <v>1547</v>
      </c>
      <c r="CA1599" t="s">
        <v>1744</v>
      </c>
      <c r="CB1599" t="s">
        <v>1749</v>
      </c>
      <c r="CC1599"/>
      <c r="CD1599" t="s">
        <v>998</v>
      </c>
      <c r="CE1599" t="s">
        <v>2799</v>
      </c>
      <c r="CF1599" t="s">
        <v>14945</v>
      </c>
      <c r="CG1599" t="s">
        <v>14946</v>
      </c>
      <c r="CH1599" t="s">
        <v>2799</v>
      </c>
      <c r="CI1599" t="s">
        <v>1547</v>
      </c>
      <c r="CJ1599" t="s">
        <v>4365</v>
      </c>
      <c r="CK1599" t="s">
        <v>1564</v>
      </c>
      <c r="CL1599"/>
      <c r="CM1599"/>
      <c r="CN1599" t="s">
        <v>14574</v>
      </c>
      <c r="CO1599" t="s">
        <v>14571</v>
      </c>
      <c r="CP1599" t="s">
        <v>14574</v>
      </c>
      <c r="CQ1599" t="s">
        <v>14571</v>
      </c>
      <c r="CR1599" t="s">
        <v>1547</v>
      </c>
      <c r="CS1599">
        <v>9</v>
      </c>
      <c r="CT1599" t="s">
        <v>11956</v>
      </c>
      <c r="CU1599" t="s">
        <v>11956</v>
      </c>
      <c r="CV1599" t="s">
        <v>11956</v>
      </c>
      <c r="CW1599" t="s">
        <v>1547</v>
      </c>
      <c r="CX1599" t="s">
        <v>1547</v>
      </c>
      <c r="CY1599">
        <v>1597</v>
      </c>
      <c r="CZ1599" t="s">
        <v>11903</v>
      </c>
      <c r="DA1599" t="s">
        <v>1547</v>
      </c>
      <c r="DB1599" t="s">
        <v>1881</v>
      </c>
      <c r="DC1599" t="s">
        <v>1882</v>
      </c>
      <c r="DD1599" t="s">
        <v>14570</v>
      </c>
      <c r="DE1599" t="s">
        <v>4364</v>
      </c>
      <c r="DF1599" t="s">
        <v>14569</v>
      </c>
      <c r="DG1599" t="s">
        <v>1547</v>
      </c>
      <c r="DH1599" t="s">
        <v>1547</v>
      </c>
      <c r="DI1599" t="s">
        <v>1892</v>
      </c>
      <c r="DJ1599" t="e">
        <v>#N/A</v>
      </c>
      <c r="DK1599"/>
      <c r="DL1599" t="s">
        <v>1892</v>
      </c>
      <c r="DM1599">
        <v>9</v>
      </c>
      <c r="DN1599" t="s">
        <v>1883</v>
      </c>
      <c r="DO1599" t="s">
        <v>1564</v>
      </c>
      <c r="DP1599" t="b">
        <v>1</v>
      </c>
      <c r="DQ1599" t="b">
        <v>0</v>
      </c>
      <c r="DR1599" t="b">
        <v>0</v>
      </c>
      <c r="DS1599" t="b">
        <v>0</v>
      </c>
      <c r="DT1599" t="b">
        <v>0</v>
      </c>
      <c r="DU1599" t="b">
        <v>0</v>
      </c>
      <c r="DV1599" t="b">
        <v>0</v>
      </c>
      <c r="DW1599">
        <v>0</v>
      </c>
      <c r="DX1599" t="b">
        <v>0</v>
      </c>
      <c r="DY1599" t="b">
        <v>0</v>
      </c>
      <c r="DZ1599" t="b">
        <v>0</v>
      </c>
      <c r="EA1599" t="b">
        <v>0</v>
      </c>
      <c r="EB1599" t="b">
        <v>0</v>
      </c>
      <c r="EC1599" t="b">
        <v>0</v>
      </c>
      <c r="ED1599" t="b">
        <v>0</v>
      </c>
      <c r="EE1599" t="b">
        <v>0</v>
      </c>
      <c r="EF1599" t="b">
        <v>0</v>
      </c>
      <c r="EG1599" t="b" cm="1">
        <v>0</v>
      </c>
      <c r="EH1599" t="b">
        <v>0</v>
      </c>
      <c r="EI1599" t="b">
        <v>0</v>
      </c>
      <c r="EJ1599" t="b">
        <v>0</v>
      </c>
      <c r="EK1599" t="s">
        <v>1547</v>
      </c>
      <c r="EL1599">
        <v>0</v>
      </c>
      <c r="EM1599">
        <v>15</v>
      </c>
      <c r="EN1599" t="b">
        <v>0</v>
      </c>
    </row>
    <row r="1600" spans="1:144" ht="15.75">
      <c r="A1600"/>
      <c r="B1600" t="s">
        <v>1564</v>
      </c>
      <c r="C1600" t="s">
        <v>4682</v>
      </c>
      <c r="D1600" t="s">
        <v>4433</v>
      </c>
      <c r="E1600" t="s">
        <v>4434</v>
      </c>
      <c r="F1600"/>
      <c r="G1600" t="s">
        <v>4435</v>
      </c>
      <c r="H1600" t="s">
        <v>4436</v>
      </c>
      <c r="I1600" t="s">
        <v>2799</v>
      </c>
      <c r="J1600"/>
      <c r="K1600"/>
      <c r="L1600" t="s">
        <v>1743</v>
      </c>
      <c r="M1600" t="s">
        <v>1749</v>
      </c>
      <c r="N1600"/>
      <c r="O1600" t="s">
        <v>4735</v>
      </c>
      <c r="P1600" t="s">
        <v>1564</v>
      </c>
      <c r="Q1600" t="s">
        <v>4364</v>
      </c>
      <c r="R1600" t="s">
        <v>4365</v>
      </c>
      <c r="S1600" t="s">
        <v>4437</v>
      </c>
      <c r="T1600"/>
      <c r="U1600" t="s">
        <v>14574</v>
      </c>
      <c r="V1600" t="s">
        <v>13680</v>
      </c>
      <c r="W1600"/>
      <c r="X1600"/>
      <c r="Y1600"/>
      <c r="Z1600"/>
      <c r="AA1600"/>
      <c r="AB1600"/>
      <c r="AC1600"/>
      <c r="AD1600"/>
      <c r="AE1600"/>
      <c r="AF1600"/>
      <c r="AG1600"/>
      <c r="AH1600"/>
      <c r="AI1600"/>
      <c r="AJ1600"/>
      <c r="AK1600"/>
      <c r="AL1600"/>
      <c r="AM1600"/>
      <c r="AN1600"/>
      <c r="AO1600" s="108" t="s">
        <v>43</v>
      </c>
      <c r="AP1600" t="s">
        <v>2869</v>
      </c>
      <c r="AQ1600">
        <v>105</v>
      </c>
      <c r="AR1600" t="e">
        <v>#N/A</v>
      </c>
      <c r="AS1600" t="s">
        <v>4682</v>
      </c>
      <c r="AT1600" t="e">
        <v>#N/A</v>
      </c>
      <c r="AU1600" t="s">
        <v>4434</v>
      </c>
      <c r="AV1600" t="s">
        <v>10390</v>
      </c>
      <c r="AW1600" t="s">
        <v>1744</v>
      </c>
      <c r="AX1600" t="s">
        <v>1740</v>
      </c>
      <c r="AY1600" t="s">
        <v>10391</v>
      </c>
      <c r="AZ1600" t="s">
        <v>4364</v>
      </c>
      <c r="BA1600" t="s">
        <v>10392</v>
      </c>
      <c r="BB1600" t="s">
        <v>2799</v>
      </c>
      <c r="BC1600" t="s">
        <v>1743</v>
      </c>
      <c r="BD1600" t="s">
        <v>11337</v>
      </c>
      <c r="BE1600" t="s">
        <v>14572</v>
      </c>
      <c r="BF1600">
        <v>1189</v>
      </c>
      <c r="BG1600">
        <v>1573</v>
      </c>
      <c r="BH1600">
        <v>0</v>
      </c>
      <c r="BI1600" t="s">
        <v>1547</v>
      </c>
      <c r="BJ1600">
        <v>0</v>
      </c>
      <c r="BK1600">
        <v>0</v>
      </c>
      <c r="BL1600">
        <v>1189</v>
      </c>
      <c r="BM1600" t="s">
        <v>14328</v>
      </c>
      <c r="BN1600" t="s">
        <v>14573</v>
      </c>
      <c r="BO1600" t="s">
        <v>14866</v>
      </c>
      <c r="BP1600" t="e" cm="1">
        <v>#N/A</v>
      </c>
      <c r="BQ1600" t="s">
        <v>1547</v>
      </c>
      <c r="BR1600" t="s">
        <v>11956</v>
      </c>
      <c r="BS1600">
        <v>165</v>
      </c>
      <c r="BT1600" t="s">
        <v>8371</v>
      </c>
      <c r="BU1600" t="s">
        <v>16562</v>
      </c>
      <c r="BV1600" t="s">
        <v>4433</v>
      </c>
      <c r="BW1600" t="s">
        <v>10390</v>
      </c>
      <c r="BX1600" t="s">
        <v>10394</v>
      </c>
      <c r="BY1600" t="s">
        <v>1744</v>
      </c>
      <c r="BZ1600" t="s">
        <v>1547</v>
      </c>
      <c r="CA1600" t="s">
        <v>1744</v>
      </c>
      <c r="CB1600" t="s">
        <v>1749</v>
      </c>
      <c r="CC1600"/>
      <c r="CD1600" t="s">
        <v>998</v>
      </c>
      <c r="CE1600" t="s">
        <v>2799</v>
      </c>
      <c r="CF1600" t="s">
        <v>14947</v>
      </c>
      <c r="CG1600" t="s">
        <v>14948</v>
      </c>
      <c r="CH1600" t="s">
        <v>2799</v>
      </c>
      <c r="CI1600" t="s">
        <v>1547</v>
      </c>
      <c r="CJ1600" t="s">
        <v>4365</v>
      </c>
      <c r="CK1600" t="s">
        <v>1564</v>
      </c>
      <c r="CL1600"/>
      <c r="CM1600"/>
      <c r="CN1600" t="s">
        <v>14574</v>
      </c>
      <c r="CO1600" t="s">
        <v>13680</v>
      </c>
      <c r="CP1600" t="s">
        <v>14574</v>
      </c>
      <c r="CQ1600" t="s">
        <v>13680</v>
      </c>
      <c r="CR1600" t="s">
        <v>1547</v>
      </c>
      <c r="CS1600">
        <v>9</v>
      </c>
      <c r="CT1600" t="s">
        <v>11956</v>
      </c>
      <c r="CU1600" t="s">
        <v>11956</v>
      </c>
      <c r="CV1600" t="s">
        <v>11956</v>
      </c>
      <c r="CW1600" t="s">
        <v>1547</v>
      </c>
      <c r="CX1600" t="s">
        <v>1547</v>
      </c>
      <c r="CY1600">
        <v>1598</v>
      </c>
      <c r="CZ1600" t="s">
        <v>11904</v>
      </c>
      <c r="DA1600" t="s">
        <v>1547</v>
      </c>
      <c r="DB1600" t="s">
        <v>1881</v>
      </c>
      <c r="DC1600" t="s">
        <v>1882</v>
      </c>
      <c r="DD1600" t="s">
        <v>4434</v>
      </c>
      <c r="DE1600" t="s">
        <v>4364</v>
      </c>
      <c r="DF1600" t="s">
        <v>4435</v>
      </c>
      <c r="DG1600" t="s">
        <v>1547</v>
      </c>
      <c r="DH1600" t="s">
        <v>1547</v>
      </c>
      <c r="DI1600" t="s">
        <v>1892</v>
      </c>
      <c r="DJ1600" t="e">
        <v>#N/A</v>
      </c>
      <c r="DK1600"/>
      <c r="DL1600" t="s">
        <v>11318</v>
      </c>
      <c r="DM1600">
        <v>9</v>
      </c>
      <c r="DN1600" t="s">
        <v>1883</v>
      </c>
      <c r="DO1600" t="s">
        <v>1564</v>
      </c>
      <c r="DP1600" t="b">
        <v>1</v>
      </c>
      <c r="DQ1600" t="b">
        <v>0</v>
      </c>
      <c r="DR1600" t="b">
        <v>0</v>
      </c>
      <c r="DS1600" t="b">
        <v>0</v>
      </c>
      <c r="DT1600" t="b">
        <v>0</v>
      </c>
      <c r="DU1600" t="b">
        <v>0</v>
      </c>
      <c r="DV1600" t="b">
        <v>0</v>
      </c>
      <c r="DW1600">
        <v>0</v>
      </c>
      <c r="DX1600" t="b">
        <v>0</v>
      </c>
      <c r="DY1600" t="b">
        <v>0</v>
      </c>
      <c r="DZ1600" t="b">
        <v>0</v>
      </c>
      <c r="EA1600" t="b">
        <v>0</v>
      </c>
      <c r="EB1600" t="b">
        <v>0</v>
      </c>
      <c r="EC1600" t="b">
        <v>0</v>
      </c>
      <c r="ED1600" t="b">
        <v>0</v>
      </c>
      <c r="EE1600" t="b">
        <v>0</v>
      </c>
      <c r="EF1600" t="b">
        <v>0</v>
      </c>
      <c r="EG1600" t="b" cm="1">
        <v>0</v>
      </c>
      <c r="EH1600" t="b">
        <v>0</v>
      </c>
      <c r="EI1600" t="b">
        <v>0</v>
      </c>
      <c r="EJ1600" t="b">
        <v>0</v>
      </c>
      <c r="EK1600" t="s">
        <v>1547</v>
      </c>
      <c r="EL1600">
        <v>0</v>
      </c>
      <c r="EM1600">
        <v>12</v>
      </c>
      <c r="EN1600" t="b">
        <v>0</v>
      </c>
    </row>
    <row r="1601" spans="1:144" ht="15.75">
      <c r="A1601"/>
      <c r="B1601" t="s">
        <v>1564</v>
      </c>
      <c r="C1601" t="s">
        <v>4682</v>
      </c>
      <c r="D1601" t="s">
        <v>13681</v>
      </c>
      <c r="E1601" t="s">
        <v>13682</v>
      </c>
      <c r="F1601"/>
      <c r="G1601" t="s">
        <v>13683</v>
      </c>
      <c r="H1601" t="s">
        <v>13684</v>
      </c>
      <c r="I1601" t="s">
        <v>2799</v>
      </c>
      <c r="J1601"/>
      <c r="K1601"/>
      <c r="L1601" t="s">
        <v>1743</v>
      </c>
      <c r="M1601" t="s">
        <v>1995</v>
      </c>
      <c r="N1601"/>
      <c r="O1601" t="s">
        <v>4735</v>
      </c>
      <c r="P1601" t="s">
        <v>1564</v>
      </c>
      <c r="Q1601" t="s">
        <v>4364</v>
      </c>
      <c r="R1601" t="s">
        <v>4365</v>
      </c>
      <c r="S1601"/>
      <c r="T1601"/>
      <c r="U1601" t="s">
        <v>14574</v>
      </c>
      <c r="V1601" t="s">
        <v>13685</v>
      </c>
      <c r="W1601"/>
      <c r="X1601"/>
      <c r="Y1601"/>
      <c r="Z1601"/>
      <c r="AA1601"/>
      <c r="AB1601"/>
      <c r="AC1601"/>
      <c r="AD1601"/>
      <c r="AE1601"/>
      <c r="AF1601"/>
      <c r="AG1601"/>
      <c r="AH1601"/>
      <c r="AI1601"/>
      <c r="AJ1601"/>
      <c r="AK1601"/>
      <c r="AL1601"/>
      <c r="AM1601"/>
      <c r="AN1601"/>
      <c r="AO1601" s="108" t="s">
        <v>43</v>
      </c>
      <c r="AP1601" t="s">
        <v>2869</v>
      </c>
      <c r="AQ1601">
        <v>106</v>
      </c>
      <c r="AR1601" t="e">
        <v>#N/A</v>
      </c>
      <c r="AS1601" t="s">
        <v>4682</v>
      </c>
      <c r="AT1601" t="e">
        <v>#N/A</v>
      </c>
      <c r="AU1601" t="s">
        <v>13682</v>
      </c>
      <c r="AV1601" t="s">
        <v>14330</v>
      </c>
      <c r="AW1601" t="s">
        <v>1744</v>
      </c>
      <c r="AX1601" t="s">
        <v>1740</v>
      </c>
      <c r="AY1601" t="s">
        <v>14331</v>
      </c>
      <c r="AZ1601" t="s">
        <v>4364</v>
      </c>
      <c r="BA1601" t="s">
        <v>14332</v>
      </c>
      <c r="BB1601" t="s">
        <v>2799</v>
      </c>
      <c r="BC1601" t="s">
        <v>1743</v>
      </c>
      <c r="BD1601" t="s">
        <v>14949</v>
      </c>
      <c r="BE1601" t="s">
        <v>14572</v>
      </c>
      <c r="BF1601">
        <v>1190</v>
      </c>
      <c r="BG1601">
        <v>1573</v>
      </c>
      <c r="BH1601">
        <v>0</v>
      </c>
      <c r="BI1601" t="s">
        <v>1547</v>
      </c>
      <c r="BJ1601">
        <v>0</v>
      </c>
      <c r="BK1601">
        <v>0</v>
      </c>
      <c r="BL1601">
        <v>1190</v>
      </c>
      <c r="BM1601" t="s">
        <v>14336</v>
      </c>
      <c r="BN1601" t="s">
        <v>14573</v>
      </c>
      <c r="BO1601" t="s">
        <v>14866</v>
      </c>
      <c r="BP1601" t="e" cm="1">
        <v>#N/A</v>
      </c>
      <c r="BQ1601" t="s">
        <v>1547</v>
      </c>
      <c r="BR1601" t="s">
        <v>11956</v>
      </c>
      <c r="BS1601">
        <v>166</v>
      </c>
      <c r="BT1601" t="s">
        <v>8375</v>
      </c>
      <c r="BU1601" t="s">
        <v>16563</v>
      </c>
      <c r="BV1601" t="s">
        <v>13681</v>
      </c>
      <c r="BW1601" t="s">
        <v>14330</v>
      </c>
      <c r="BX1601" t="s">
        <v>14334</v>
      </c>
      <c r="BY1601" t="s">
        <v>1744</v>
      </c>
      <c r="BZ1601" t="s">
        <v>1547</v>
      </c>
      <c r="CA1601" t="s">
        <v>1744</v>
      </c>
      <c r="CB1601" t="s">
        <v>1995</v>
      </c>
      <c r="CC1601"/>
      <c r="CD1601" t="s">
        <v>998</v>
      </c>
      <c r="CE1601" t="s">
        <v>2799</v>
      </c>
      <c r="CF1601" t="s">
        <v>14950</v>
      </c>
      <c r="CG1601" t="s">
        <v>14951</v>
      </c>
      <c r="CH1601" t="s">
        <v>2799</v>
      </c>
      <c r="CI1601" t="s">
        <v>1547</v>
      </c>
      <c r="CJ1601" t="s">
        <v>4365</v>
      </c>
      <c r="CK1601" t="s">
        <v>1564</v>
      </c>
      <c r="CL1601"/>
      <c r="CM1601"/>
      <c r="CN1601" t="s">
        <v>14574</v>
      </c>
      <c r="CO1601" t="s">
        <v>13685</v>
      </c>
      <c r="CP1601" t="s">
        <v>14574</v>
      </c>
      <c r="CQ1601" t="s">
        <v>13685</v>
      </c>
      <c r="CR1601" t="s">
        <v>1547</v>
      </c>
      <c r="CS1601">
        <v>9</v>
      </c>
      <c r="CT1601" t="s">
        <v>11956</v>
      </c>
      <c r="CU1601" t="s">
        <v>11956</v>
      </c>
      <c r="CV1601" t="s">
        <v>11956</v>
      </c>
      <c r="CW1601" t="s">
        <v>1547</v>
      </c>
      <c r="CX1601" t="s">
        <v>1547</v>
      </c>
      <c r="CY1601">
        <v>1599</v>
      </c>
      <c r="CZ1601" t="s">
        <v>11905</v>
      </c>
      <c r="DA1601" t="s">
        <v>1547</v>
      </c>
      <c r="DB1601" t="s">
        <v>1881</v>
      </c>
      <c r="DC1601" t="s">
        <v>1882</v>
      </c>
      <c r="DD1601" t="s">
        <v>13682</v>
      </c>
      <c r="DE1601" t="s">
        <v>4364</v>
      </c>
      <c r="DF1601" t="s">
        <v>13683</v>
      </c>
      <c r="DG1601" t="s">
        <v>1547</v>
      </c>
      <c r="DH1601" t="s">
        <v>1547</v>
      </c>
      <c r="DI1601" t="s">
        <v>1892</v>
      </c>
      <c r="DJ1601" t="e">
        <v>#N/A</v>
      </c>
      <c r="DK1601"/>
      <c r="DL1601" t="s">
        <v>1892</v>
      </c>
      <c r="DM1601">
        <v>9</v>
      </c>
      <c r="DN1601" t="s">
        <v>1883</v>
      </c>
      <c r="DO1601" t="s">
        <v>1564</v>
      </c>
      <c r="DP1601" t="b">
        <v>1</v>
      </c>
      <c r="DQ1601" t="b">
        <v>0</v>
      </c>
      <c r="DR1601" t="b">
        <v>0</v>
      </c>
      <c r="DS1601" t="b">
        <v>0</v>
      </c>
      <c r="DT1601" t="b">
        <v>0</v>
      </c>
      <c r="DU1601" t="b">
        <v>0</v>
      </c>
      <c r="DV1601" t="b">
        <v>0</v>
      </c>
      <c r="DW1601">
        <v>0</v>
      </c>
      <c r="DX1601" t="b">
        <v>0</v>
      </c>
      <c r="DY1601" t="b">
        <v>0</v>
      </c>
      <c r="DZ1601" t="b">
        <v>0</v>
      </c>
      <c r="EA1601" t="b">
        <v>0</v>
      </c>
      <c r="EB1601" t="b">
        <v>0</v>
      </c>
      <c r="EC1601" t="b">
        <v>0</v>
      </c>
      <c r="ED1601" t="b">
        <v>0</v>
      </c>
      <c r="EE1601" t="b">
        <v>0</v>
      </c>
      <c r="EF1601" t="b">
        <v>0</v>
      </c>
      <c r="EG1601" t="b" cm="1">
        <v>0</v>
      </c>
      <c r="EH1601" t="b">
        <v>0</v>
      </c>
      <c r="EI1601" t="b">
        <v>0</v>
      </c>
      <c r="EJ1601" t="b">
        <v>0</v>
      </c>
      <c r="EK1601" t="s">
        <v>1547</v>
      </c>
      <c r="EL1601">
        <v>0</v>
      </c>
      <c r="EM1601">
        <v>10</v>
      </c>
      <c r="EN1601" t="b">
        <v>0</v>
      </c>
    </row>
    <row r="1602" spans="1:144" ht="15.75">
      <c r="A1602"/>
      <c r="B1602" t="s">
        <v>1564</v>
      </c>
      <c r="C1602" t="s">
        <v>4682</v>
      </c>
      <c r="D1602" t="s">
        <v>13668</v>
      </c>
      <c r="E1602" t="s">
        <v>13669</v>
      </c>
      <c r="F1602" t="s">
        <v>13670</v>
      </c>
      <c r="G1602" t="s">
        <v>13668</v>
      </c>
      <c r="H1602" t="s">
        <v>13671</v>
      </c>
      <c r="I1602" t="s">
        <v>2798</v>
      </c>
      <c r="J1602"/>
      <c r="K1602"/>
      <c r="L1602" t="s">
        <v>1743</v>
      </c>
      <c r="M1602" t="s">
        <v>2001</v>
      </c>
      <c r="N1602"/>
      <c r="O1602" t="s">
        <v>4735</v>
      </c>
      <c r="P1602" t="s">
        <v>1564</v>
      </c>
      <c r="Q1602" t="s">
        <v>4364</v>
      </c>
      <c r="R1602" t="s">
        <v>4365</v>
      </c>
      <c r="S1602"/>
      <c r="T1602"/>
      <c r="U1602" t="s">
        <v>14574</v>
      </c>
      <c r="V1602" t="s">
        <v>13672</v>
      </c>
      <c r="W1602"/>
      <c r="X1602"/>
      <c r="Y1602"/>
      <c r="Z1602"/>
      <c r="AA1602"/>
      <c r="AB1602"/>
      <c r="AC1602"/>
      <c r="AD1602"/>
      <c r="AE1602"/>
      <c r="AF1602"/>
      <c r="AG1602"/>
      <c r="AH1602"/>
      <c r="AI1602"/>
      <c r="AJ1602"/>
      <c r="AK1602"/>
      <c r="AL1602"/>
      <c r="AM1602"/>
      <c r="AN1602"/>
      <c r="AO1602" s="108" t="s">
        <v>43</v>
      </c>
      <c r="AP1602" t="s">
        <v>2869</v>
      </c>
      <c r="AQ1602">
        <v>107</v>
      </c>
      <c r="AR1602" t="e">
        <v>#N/A</v>
      </c>
      <c r="AS1602" t="s">
        <v>4682</v>
      </c>
      <c r="AT1602" t="e">
        <v>#N/A</v>
      </c>
      <c r="AU1602" t="s">
        <v>13669</v>
      </c>
      <c r="AV1602" t="s">
        <v>14306</v>
      </c>
      <c r="AW1602" t="s">
        <v>14307</v>
      </c>
      <c r="AX1602" t="s">
        <v>1740</v>
      </c>
      <c r="AY1602" t="s">
        <v>14308</v>
      </c>
      <c r="AZ1602" t="s">
        <v>4364</v>
      </c>
      <c r="BA1602" t="s">
        <v>14309</v>
      </c>
      <c r="BB1602" t="s">
        <v>2798</v>
      </c>
      <c r="BC1602" t="s">
        <v>1743</v>
      </c>
      <c r="BD1602" t="s">
        <v>14952</v>
      </c>
      <c r="BE1602" t="s">
        <v>14572</v>
      </c>
      <c r="BF1602">
        <v>1186</v>
      </c>
      <c r="BG1602">
        <v>1573</v>
      </c>
      <c r="BH1602">
        <v>0</v>
      </c>
      <c r="BI1602" t="s">
        <v>1547</v>
      </c>
      <c r="BJ1602">
        <v>0</v>
      </c>
      <c r="BK1602">
        <v>0</v>
      </c>
      <c r="BL1602">
        <v>1186</v>
      </c>
      <c r="BM1602" t="s">
        <v>14313</v>
      </c>
      <c r="BN1602" t="s">
        <v>14573</v>
      </c>
      <c r="BO1602" t="s">
        <v>14866</v>
      </c>
      <c r="BP1602" t="e" cm="1">
        <v>#N/A</v>
      </c>
      <c r="BQ1602" t="s">
        <v>1547</v>
      </c>
      <c r="BR1602" t="s">
        <v>11956</v>
      </c>
      <c r="BS1602">
        <v>167</v>
      </c>
      <c r="BT1602" t="s">
        <v>8379</v>
      </c>
      <c r="BU1602" t="s">
        <v>16564</v>
      </c>
      <c r="BV1602" t="s">
        <v>13668</v>
      </c>
      <c r="BW1602" t="s">
        <v>14306</v>
      </c>
      <c r="BX1602" t="s">
        <v>14311</v>
      </c>
      <c r="BY1602" t="s">
        <v>1744</v>
      </c>
      <c r="BZ1602" t="s">
        <v>1547</v>
      </c>
      <c r="CA1602" t="s">
        <v>1744</v>
      </c>
      <c r="CB1602" t="s">
        <v>2001</v>
      </c>
      <c r="CC1602"/>
      <c r="CD1602" t="s">
        <v>998</v>
      </c>
      <c r="CE1602" t="s">
        <v>2798</v>
      </c>
      <c r="CF1602" t="s">
        <v>14953</v>
      </c>
      <c r="CG1602" t="s">
        <v>14954</v>
      </c>
      <c r="CH1602" t="s">
        <v>2798</v>
      </c>
      <c r="CI1602" t="s">
        <v>1547</v>
      </c>
      <c r="CJ1602" t="s">
        <v>4365</v>
      </c>
      <c r="CK1602" t="s">
        <v>1564</v>
      </c>
      <c r="CL1602"/>
      <c r="CM1602"/>
      <c r="CN1602" t="s">
        <v>14574</v>
      </c>
      <c r="CO1602" t="s">
        <v>13672</v>
      </c>
      <c r="CP1602" t="s">
        <v>14574</v>
      </c>
      <c r="CQ1602" t="s">
        <v>13672</v>
      </c>
      <c r="CR1602" t="s">
        <v>1547</v>
      </c>
      <c r="CS1602">
        <v>9</v>
      </c>
      <c r="CT1602" t="s">
        <v>11956</v>
      </c>
      <c r="CU1602" t="s">
        <v>11956</v>
      </c>
      <c r="CV1602" t="s">
        <v>11956</v>
      </c>
      <c r="CW1602" t="s">
        <v>1547</v>
      </c>
      <c r="CX1602" t="s">
        <v>1547</v>
      </c>
      <c r="CY1602">
        <v>1600</v>
      </c>
      <c r="CZ1602" t="s">
        <v>11906</v>
      </c>
      <c r="DA1602" t="s">
        <v>1547</v>
      </c>
      <c r="DB1602" t="s">
        <v>1881</v>
      </c>
      <c r="DC1602" t="s">
        <v>1882</v>
      </c>
      <c r="DD1602" t="s">
        <v>13669</v>
      </c>
      <c r="DE1602" t="s">
        <v>4364</v>
      </c>
      <c r="DF1602" t="s">
        <v>13668</v>
      </c>
      <c r="DG1602" t="s">
        <v>1547</v>
      </c>
      <c r="DH1602" t="s">
        <v>1547</v>
      </c>
      <c r="DI1602" t="s">
        <v>1892</v>
      </c>
      <c r="DJ1602" t="e">
        <v>#N/A</v>
      </c>
      <c r="DK1602"/>
      <c r="DL1602" t="s">
        <v>1892</v>
      </c>
      <c r="DM1602">
        <v>9</v>
      </c>
      <c r="DN1602" t="s">
        <v>1883</v>
      </c>
      <c r="DO1602" t="s">
        <v>1564</v>
      </c>
      <c r="DP1602" t="b">
        <v>1</v>
      </c>
      <c r="DQ1602" t="b">
        <v>0</v>
      </c>
      <c r="DR1602" t="b">
        <v>0</v>
      </c>
      <c r="DS1602" t="b">
        <v>0</v>
      </c>
      <c r="DT1602" t="b">
        <v>0</v>
      </c>
      <c r="DU1602" t="b">
        <v>0</v>
      </c>
      <c r="DV1602" t="b">
        <v>0</v>
      </c>
      <c r="DW1602">
        <v>0</v>
      </c>
      <c r="DX1602" t="b">
        <v>0</v>
      </c>
      <c r="DY1602" t="b">
        <v>0</v>
      </c>
      <c r="DZ1602" t="b">
        <v>0</v>
      </c>
      <c r="EA1602" t="b">
        <v>0</v>
      </c>
      <c r="EB1602" t="b">
        <v>0</v>
      </c>
      <c r="EC1602" t="b">
        <v>0</v>
      </c>
      <c r="ED1602" t="b">
        <v>0</v>
      </c>
      <c r="EE1602" t="b">
        <v>0</v>
      </c>
      <c r="EF1602" t="b">
        <v>0</v>
      </c>
      <c r="EG1602" t="b" cm="1">
        <v>0</v>
      </c>
      <c r="EH1602" t="b">
        <v>0</v>
      </c>
      <c r="EI1602" t="b">
        <v>0</v>
      </c>
      <c r="EJ1602" t="b">
        <v>0</v>
      </c>
      <c r="EK1602" t="s">
        <v>1547</v>
      </c>
      <c r="EL1602">
        <v>0</v>
      </c>
      <c r="EM1602">
        <v>7</v>
      </c>
      <c r="EN1602" t="b">
        <v>0</v>
      </c>
    </row>
    <row r="1603" spans="1:144" ht="15.75">
      <c r="A1603"/>
      <c r="B1603" t="s">
        <v>1564</v>
      </c>
      <c r="C1603" t="s">
        <v>4682</v>
      </c>
      <c r="D1603" t="s">
        <v>13673</v>
      </c>
      <c r="E1603" t="s">
        <v>13674</v>
      </c>
      <c r="F1603" t="s">
        <v>13675</v>
      </c>
      <c r="G1603" t="s">
        <v>13673</v>
      </c>
      <c r="H1603" t="s">
        <v>13676</v>
      </c>
      <c r="I1603" t="s">
        <v>2798</v>
      </c>
      <c r="J1603"/>
      <c r="K1603"/>
      <c r="L1603" t="s">
        <v>1743</v>
      </c>
      <c r="M1603" t="s">
        <v>2001</v>
      </c>
      <c r="N1603"/>
      <c r="O1603" t="s">
        <v>4735</v>
      </c>
      <c r="P1603" t="s">
        <v>1564</v>
      </c>
      <c r="Q1603" t="s">
        <v>4364</v>
      </c>
      <c r="R1603" t="s">
        <v>4365</v>
      </c>
      <c r="S1603"/>
      <c r="T1603"/>
      <c r="U1603" t="s">
        <v>14574</v>
      </c>
      <c r="V1603" t="s">
        <v>13677</v>
      </c>
      <c r="W1603"/>
      <c r="X1603"/>
      <c r="Y1603"/>
      <c r="Z1603"/>
      <c r="AA1603"/>
      <c r="AB1603"/>
      <c r="AC1603"/>
      <c r="AD1603"/>
      <c r="AE1603"/>
      <c r="AF1603"/>
      <c r="AG1603"/>
      <c r="AH1603"/>
      <c r="AI1603"/>
      <c r="AJ1603"/>
      <c r="AK1603"/>
      <c r="AL1603"/>
      <c r="AM1603"/>
      <c r="AN1603"/>
      <c r="AO1603" s="108" t="s">
        <v>43</v>
      </c>
      <c r="AP1603" t="s">
        <v>2869</v>
      </c>
      <c r="AQ1603">
        <v>108</v>
      </c>
      <c r="AR1603" t="e">
        <v>#N/A</v>
      </c>
      <c r="AS1603" t="s">
        <v>4682</v>
      </c>
      <c r="AT1603" t="e">
        <v>#N/A</v>
      </c>
      <c r="AU1603" t="s">
        <v>13674</v>
      </c>
      <c r="AV1603" t="s">
        <v>14315</v>
      </c>
      <c r="AW1603" t="s">
        <v>14316</v>
      </c>
      <c r="AX1603" t="s">
        <v>1740</v>
      </c>
      <c r="AY1603" t="s">
        <v>14317</v>
      </c>
      <c r="AZ1603" t="s">
        <v>4364</v>
      </c>
      <c r="BA1603" t="s">
        <v>14318</v>
      </c>
      <c r="BB1603" t="s">
        <v>2798</v>
      </c>
      <c r="BC1603" t="s">
        <v>1743</v>
      </c>
      <c r="BD1603" t="s">
        <v>14955</v>
      </c>
      <c r="BE1603" t="s">
        <v>14572</v>
      </c>
      <c r="BF1603">
        <v>1187</v>
      </c>
      <c r="BG1603">
        <v>1573</v>
      </c>
      <c r="BH1603">
        <v>0</v>
      </c>
      <c r="BI1603" t="s">
        <v>1547</v>
      </c>
      <c r="BJ1603">
        <v>0</v>
      </c>
      <c r="BK1603">
        <v>0</v>
      </c>
      <c r="BL1603">
        <v>1187</v>
      </c>
      <c r="BM1603" t="s">
        <v>14322</v>
      </c>
      <c r="BN1603" t="s">
        <v>14573</v>
      </c>
      <c r="BO1603" t="s">
        <v>14866</v>
      </c>
      <c r="BP1603" t="e" cm="1">
        <v>#N/A</v>
      </c>
      <c r="BQ1603" t="s">
        <v>1547</v>
      </c>
      <c r="BR1603" t="s">
        <v>11956</v>
      </c>
      <c r="BS1603">
        <v>168</v>
      </c>
      <c r="BT1603" t="s">
        <v>8383</v>
      </c>
      <c r="BU1603" t="s">
        <v>16565</v>
      </c>
      <c r="BV1603" t="s">
        <v>13673</v>
      </c>
      <c r="BW1603" t="s">
        <v>14315</v>
      </c>
      <c r="BX1603" t="s">
        <v>14320</v>
      </c>
      <c r="BY1603" t="s">
        <v>1744</v>
      </c>
      <c r="BZ1603" t="s">
        <v>1547</v>
      </c>
      <c r="CA1603" t="s">
        <v>1744</v>
      </c>
      <c r="CB1603" t="s">
        <v>2001</v>
      </c>
      <c r="CC1603"/>
      <c r="CD1603" t="s">
        <v>998</v>
      </c>
      <c r="CE1603" t="s">
        <v>2798</v>
      </c>
      <c r="CF1603" t="s">
        <v>14956</v>
      </c>
      <c r="CG1603" t="s">
        <v>14957</v>
      </c>
      <c r="CH1603" t="s">
        <v>2798</v>
      </c>
      <c r="CI1603" t="s">
        <v>1547</v>
      </c>
      <c r="CJ1603" t="s">
        <v>4365</v>
      </c>
      <c r="CK1603" t="s">
        <v>1564</v>
      </c>
      <c r="CL1603"/>
      <c r="CM1603"/>
      <c r="CN1603" t="s">
        <v>14574</v>
      </c>
      <c r="CO1603" t="s">
        <v>13677</v>
      </c>
      <c r="CP1603" t="s">
        <v>14574</v>
      </c>
      <c r="CQ1603" t="s">
        <v>13677</v>
      </c>
      <c r="CR1603" t="s">
        <v>1547</v>
      </c>
      <c r="CS1603">
        <v>9</v>
      </c>
      <c r="CT1603" t="s">
        <v>11956</v>
      </c>
      <c r="CU1603" t="s">
        <v>11956</v>
      </c>
      <c r="CV1603" t="s">
        <v>11956</v>
      </c>
      <c r="CW1603" t="s">
        <v>1547</v>
      </c>
      <c r="CX1603" t="s">
        <v>1547</v>
      </c>
      <c r="CY1603">
        <v>1601</v>
      </c>
      <c r="CZ1603" t="s">
        <v>11907</v>
      </c>
      <c r="DA1603" t="s">
        <v>1547</v>
      </c>
      <c r="DB1603" t="s">
        <v>1881</v>
      </c>
      <c r="DC1603" t="s">
        <v>1882</v>
      </c>
      <c r="DD1603" t="s">
        <v>13674</v>
      </c>
      <c r="DE1603" t="s">
        <v>4364</v>
      </c>
      <c r="DF1603" t="s">
        <v>13673</v>
      </c>
      <c r="DG1603" t="s">
        <v>1547</v>
      </c>
      <c r="DH1603" t="s">
        <v>1547</v>
      </c>
      <c r="DI1603" t="s">
        <v>1892</v>
      </c>
      <c r="DJ1603" t="e">
        <v>#N/A</v>
      </c>
      <c r="DK1603"/>
      <c r="DL1603" t="s">
        <v>1892</v>
      </c>
      <c r="DM1603">
        <v>9</v>
      </c>
      <c r="DN1603" t="s">
        <v>1883</v>
      </c>
      <c r="DO1603" t="s">
        <v>1564</v>
      </c>
      <c r="DP1603" t="b">
        <v>1</v>
      </c>
      <c r="DQ1603" t="b">
        <v>0</v>
      </c>
      <c r="DR1603" t="b">
        <v>0</v>
      </c>
      <c r="DS1603" t="b">
        <v>0</v>
      </c>
      <c r="DT1603" t="b">
        <v>0</v>
      </c>
      <c r="DU1603" t="b">
        <v>0</v>
      </c>
      <c r="DV1603" t="b">
        <v>0</v>
      </c>
      <c r="DW1603">
        <v>0</v>
      </c>
      <c r="DX1603" t="b">
        <v>0</v>
      </c>
      <c r="DY1603" t="b">
        <v>0</v>
      </c>
      <c r="DZ1603" t="b">
        <v>0</v>
      </c>
      <c r="EA1603" t="b">
        <v>0</v>
      </c>
      <c r="EB1603" t="b">
        <v>0</v>
      </c>
      <c r="EC1603" t="b">
        <v>0</v>
      </c>
      <c r="ED1603" t="b">
        <v>0</v>
      </c>
      <c r="EE1603" t="b">
        <v>0</v>
      </c>
      <c r="EF1603" t="b">
        <v>0</v>
      </c>
      <c r="EG1603" t="b" cm="1">
        <v>0</v>
      </c>
      <c r="EH1603" t="b">
        <v>0</v>
      </c>
      <c r="EI1603" t="b">
        <v>0</v>
      </c>
      <c r="EJ1603" t="b">
        <v>0</v>
      </c>
      <c r="EK1603" t="s">
        <v>1547</v>
      </c>
      <c r="EL1603">
        <v>0</v>
      </c>
      <c r="EM1603">
        <v>7</v>
      </c>
      <c r="EN1603" t="b">
        <v>0</v>
      </c>
    </row>
    <row r="1604" spans="1:144" ht="15.75">
      <c r="A1604"/>
      <c r="B1604" t="s">
        <v>1564</v>
      </c>
      <c r="C1604" t="s">
        <v>4682</v>
      </c>
      <c r="D1604" t="s">
        <v>14586</v>
      </c>
      <c r="E1604" t="s">
        <v>14587</v>
      </c>
      <c r="F1604"/>
      <c r="G1604" t="s">
        <v>14586</v>
      </c>
      <c r="H1604" t="s">
        <v>14586</v>
      </c>
      <c r="I1604" t="s">
        <v>2798</v>
      </c>
      <c r="J1604"/>
      <c r="K1604"/>
      <c r="L1604" t="s">
        <v>1743</v>
      </c>
      <c r="M1604" t="s">
        <v>1995</v>
      </c>
      <c r="N1604"/>
      <c r="O1604" t="s">
        <v>4735</v>
      </c>
      <c r="P1604" t="s">
        <v>1564</v>
      </c>
      <c r="Q1604" t="s">
        <v>4364</v>
      </c>
      <c r="R1604" t="s">
        <v>4365</v>
      </c>
      <c r="S1604"/>
      <c r="T1604"/>
      <c r="U1604" t="s">
        <v>14574</v>
      </c>
      <c r="V1604" t="s">
        <v>14588</v>
      </c>
      <c r="W1604"/>
      <c r="X1604"/>
      <c r="Y1604"/>
      <c r="Z1604"/>
      <c r="AA1604"/>
      <c r="AB1604"/>
      <c r="AC1604"/>
      <c r="AD1604"/>
      <c r="AE1604"/>
      <c r="AF1604"/>
      <c r="AG1604"/>
      <c r="AH1604"/>
      <c r="AI1604"/>
      <c r="AJ1604"/>
      <c r="AK1604"/>
      <c r="AL1604"/>
      <c r="AM1604"/>
      <c r="AN1604"/>
      <c r="AO1604" s="108" t="s">
        <v>43</v>
      </c>
      <c r="AP1604" t="s">
        <v>2869</v>
      </c>
      <c r="AQ1604">
        <v>109</v>
      </c>
      <c r="AR1604" t="e">
        <v>#N/A</v>
      </c>
      <c r="AS1604" t="s">
        <v>4682</v>
      </c>
      <c r="AT1604" t="e">
        <v>#N/A</v>
      </c>
      <c r="AU1604" t="s">
        <v>14587</v>
      </c>
      <c r="AV1604" t="s">
        <v>14958</v>
      </c>
      <c r="AW1604" t="s">
        <v>1744</v>
      </c>
      <c r="AX1604" t="s">
        <v>1740</v>
      </c>
      <c r="AY1604" t="s">
        <v>14959</v>
      </c>
      <c r="AZ1604" t="s">
        <v>4364</v>
      </c>
      <c r="BA1604" t="s">
        <v>14960</v>
      </c>
      <c r="BB1604" t="s">
        <v>2798</v>
      </c>
      <c r="BC1604" t="s">
        <v>1743</v>
      </c>
      <c r="BD1604" t="s">
        <v>14961</v>
      </c>
      <c r="BE1604" t="s">
        <v>14572</v>
      </c>
      <c r="BF1604">
        <v>1604</v>
      </c>
      <c r="BG1604">
        <v>1573</v>
      </c>
      <c r="BH1604">
        <v>0</v>
      </c>
      <c r="BI1604" t="s">
        <v>1547</v>
      </c>
      <c r="BJ1604">
        <v>0</v>
      </c>
      <c r="BK1604">
        <v>0</v>
      </c>
      <c r="BL1604" t="e" cm="1">
        <v>#N/A</v>
      </c>
      <c r="BM1604" t="s">
        <v>1547</v>
      </c>
      <c r="BN1604" t="s">
        <v>14573</v>
      </c>
      <c r="BO1604" t="s">
        <v>14866</v>
      </c>
      <c r="BP1604" t="e" cm="1">
        <v>#N/A</v>
      </c>
      <c r="BQ1604" t="s">
        <v>1547</v>
      </c>
      <c r="BR1604" t="s">
        <v>11956</v>
      </c>
      <c r="BS1604">
        <v>169</v>
      </c>
      <c r="BT1604" t="s">
        <v>8387</v>
      </c>
      <c r="BU1604" t="s">
        <v>16566</v>
      </c>
      <c r="BV1604" t="s">
        <v>14586</v>
      </c>
      <c r="BW1604" t="s">
        <v>14958</v>
      </c>
      <c r="BX1604" t="s">
        <v>14959</v>
      </c>
      <c r="BY1604" t="s">
        <v>1744</v>
      </c>
      <c r="BZ1604" t="s">
        <v>1547</v>
      </c>
      <c r="CA1604" t="s">
        <v>1744</v>
      </c>
      <c r="CB1604" t="s">
        <v>1995</v>
      </c>
      <c r="CC1604"/>
      <c r="CD1604" t="s">
        <v>998</v>
      </c>
      <c r="CE1604" t="s">
        <v>2798</v>
      </c>
      <c r="CF1604" t="s">
        <v>14962</v>
      </c>
      <c r="CG1604" t="s">
        <v>14963</v>
      </c>
      <c r="CH1604" t="s">
        <v>2798</v>
      </c>
      <c r="CI1604" t="s">
        <v>1547</v>
      </c>
      <c r="CJ1604" t="s">
        <v>4365</v>
      </c>
      <c r="CK1604" t="s">
        <v>1564</v>
      </c>
      <c r="CL1604"/>
      <c r="CM1604"/>
      <c r="CN1604" t="s">
        <v>14574</v>
      </c>
      <c r="CO1604" t="s">
        <v>14588</v>
      </c>
      <c r="CP1604" t="s">
        <v>14574</v>
      </c>
      <c r="CQ1604" t="s">
        <v>14588</v>
      </c>
      <c r="CR1604" t="s">
        <v>1547</v>
      </c>
      <c r="CS1604">
        <v>9</v>
      </c>
      <c r="CT1604" t="s">
        <v>11956</v>
      </c>
      <c r="CU1604" t="s">
        <v>11956</v>
      </c>
      <c r="CV1604" t="e">
        <v>#N/A</v>
      </c>
      <c r="CW1604" t="s">
        <v>1547</v>
      </c>
      <c r="CX1604" t="s">
        <v>1547</v>
      </c>
      <c r="CY1604">
        <v>1602</v>
      </c>
      <c r="CZ1604" t="s">
        <v>11908</v>
      </c>
      <c r="DA1604" t="s">
        <v>1547</v>
      </c>
      <c r="DB1604" t="s">
        <v>1881</v>
      </c>
      <c r="DC1604" t="s">
        <v>1882</v>
      </c>
      <c r="DD1604" t="s">
        <v>14587</v>
      </c>
      <c r="DE1604" t="s">
        <v>4364</v>
      </c>
      <c r="DF1604" t="s">
        <v>14586</v>
      </c>
      <c r="DG1604" t="s">
        <v>1547</v>
      </c>
      <c r="DH1604" t="s">
        <v>1547</v>
      </c>
      <c r="DI1604" t="s">
        <v>1892</v>
      </c>
      <c r="DJ1604" t="e">
        <v>#N/A</v>
      </c>
      <c r="DK1604"/>
      <c r="DL1604" t="s">
        <v>1892</v>
      </c>
      <c r="DM1604">
        <v>9</v>
      </c>
      <c r="DN1604" t="s">
        <v>1883</v>
      </c>
      <c r="DO1604" t="s">
        <v>1564</v>
      </c>
      <c r="DP1604" t="b">
        <v>1</v>
      </c>
      <c r="DQ1604" t="b">
        <v>0</v>
      </c>
      <c r="DR1604" t="b">
        <v>1</v>
      </c>
      <c r="DS1604" t="b">
        <v>0</v>
      </c>
      <c r="DT1604" t="b">
        <v>0</v>
      </c>
      <c r="DU1604" t="b">
        <v>0</v>
      </c>
      <c r="DV1604" t="b">
        <v>0</v>
      </c>
      <c r="DW1604">
        <v>0</v>
      </c>
      <c r="DX1604" t="b">
        <v>0</v>
      </c>
      <c r="DY1604" t="b">
        <v>0</v>
      </c>
      <c r="DZ1604" t="b">
        <v>0</v>
      </c>
      <c r="EA1604" t="b">
        <v>1</v>
      </c>
      <c r="EB1604" t="b">
        <v>0</v>
      </c>
      <c r="EC1604" t="b">
        <v>0</v>
      </c>
      <c r="ED1604" t="b">
        <v>0</v>
      </c>
      <c r="EE1604" t="b">
        <v>0</v>
      </c>
      <c r="EF1604" t="b">
        <v>0</v>
      </c>
      <c r="EG1604" t="b" cm="1">
        <v>1</v>
      </c>
      <c r="EH1604" t="b">
        <v>0</v>
      </c>
      <c r="EI1604" t="b">
        <v>0</v>
      </c>
      <c r="EJ1604" t="b">
        <v>1</v>
      </c>
      <c r="EK1604" t="s">
        <v>14461</v>
      </c>
      <c r="EL1604">
        <v>1</v>
      </c>
      <c r="EM1604">
        <v>9</v>
      </c>
      <c r="EN1604" t="b">
        <v>0</v>
      </c>
    </row>
    <row r="1605" spans="1:144" ht="15.75">
      <c r="A1605"/>
      <c r="B1605" t="s">
        <v>1564</v>
      </c>
      <c r="C1605" t="s">
        <v>4682</v>
      </c>
      <c r="D1605" t="s">
        <v>14589</v>
      </c>
      <c r="E1605" t="s">
        <v>14590</v>
      </c>
      <c r="F1605"/>
      <c r="G1605" t="s">
        <v>14589</v>
      </c>
      <c r="H1605" t="s">
        <v>14589</v>
      </c>
      <c r="I1605" t="s">
        <v>2798</v>
      </c>
      <c r="J1605"/>
      <c r="K1605"/>
      <c r="L1605" t="s">
        <v>1743</v>
      </c>
      <c r="M1605" t="s">
        <v>1995</v>
      </c>
      <c r="N1605"/>
      <c r="O1605" t="s">
        <v>4735</v>
      </c>
      <c r="P1605" t="s">
        <v>1564</v>
      </c>
      <c r="Q1605" t="s">
        <v>4364</v>
      </c>
      <c r="R1605" t="s">
        <v>4365</v>
      </c>
      <c r="S1605"/>
      <c r="T1605"/>
      <c r="U1605" t="s">
        <v>14574</v>
      </c>
      <c r="V1605" t="s">
        <v>14591</v>
      </c>
      <c r="W1605"/>
      <c r="X1605"/>
      <c r="Y1605"/>
      <c r="Z1605"/>
      <c r="AA1605"/>
      <c r="AB1605"/>
      <c r="AC1605"/>
      <c r="AD1605"/>
      <c r="AE1605"/>
      <c r="AF1605"/>
      <c r="AG1605"/>
      <c r="AH1605"/>
      <c r="AI1605"/>
      <c r="AJ1605"/>
      <c r="AK1605"/>
      <c r="AL1605"/>
      <c r="AM1605"/>
      <c r="AN1605"/>
      <c r="AO1605" s="108" t="s">
        <v>43</v>
      </c>
      <c r="AP1605" t="s">
        <v>2869</v>
      </c>
      <c r="AQ1605">
        <v>110</v>
      </c>
      <c r="AR1605" t="e">
        <v>#N/A</v>
      </c>
      <c r="AS1605" t="s">
        <v>4682</v>
      </c>
      <c r="AT1605" t="e">
        <v>#N/A</v>
      </c>
      <c r="AU1605" t="s">
        <v>14590</v>
      </c>
      <c r="AV1605" t="s">
        <v>14964</v>
      </c>
      <c r="AW1605" t="s">
        <v>1744</v>
      </c>
      <c r="AX1605" t="s">
        <v>1740</v>
      </c>
      <c r="AY1605" t="s">
        <v>14965</v>
      </c>
      <c r="AZ1605" t="s">
        <v>4364</v>
      </c>
      <c r="BA1605" t="s">
        <v>14966</v>
      </c>
      <c r="BB1605" t="s">
        <v>2798</v>
      </c>
      <c r="BC1605" t="s">
        <v>1743</v>
      </c>
      <c r="BD1605" t="s">
        <v>14967</v>
      </c>
      <c r="BE1605" t="s">
        <v>14572</v>
      </c>
      <c r="BF1605">
        <v>1605</v>
      </c>
      <c r="BG1605">
        <v>1573</v>
      </c>
      <c r="BH1605">
        <v>0</v>
      </c>
      <c r="BI1605" t="s">
        <v>1547</v>
      </c>
      <c r="BJ1605">
        <v>0</v>
      </c>
      <c r="BK1605">
        <v>0</v>
      </c>
      <c r="BL1605" t="e" cm="1">
        <v>#N/A</v>
      </c>
      <c r="BM1605" t="s">
        <v>1547</v>
      </c>
      <c r="BN1605" t="s">
        <v>14573</v>
      </c>
      <c r="BO1605" t="s">
        <v>14866</v>
      </c>
      <c r="BP1605" t="e" cm="1">
        <v>#N/A</v>
      </c>
      <c r="BQ1605" t="s">
        <v>1547</v>
      </c>
      <c r="BR1605" t="s">
        <v>11956</v>
      </c>
      <c r="BS1605">
        <v>170</v>
      </c>
      <c r="BT1605" t="s">
        <v>8391</v>
      </c>
      <c r="BU1605" t="s">
        <v>16567</v>
      </c>
      <c r="BV1605" t="s">
        <v>14589</v>
      </c>
      <c r="BW1605" t="s">
        <v>14964</v>
      </c>
      <c r="BX1605" t="s">
        <v>14965</v>
      </c>
      <c r="BY1605" t="s">
        <v>1744</v>
      </c>
      <c r="BZ1605" t="s">
        <v>1547</v>
      </c>
      <c r="CA1605" t="s">
        <v>1744</v>
      </c>
      <c r="CB1605" t="s">
        <v>1995</v>
      </c>
      <c r="CC1605"/>
      <c r="CD1605" t="s">
        <v>998</v>
      </c>
      <c r="CE1605" t="s">
        <v>2798</v>
      </c>
      <c r="CF1605" t="s">
        <v>14968</v>
      </c>
      <c r="CG1605" t="s">
        <v>14969</v>
      </c>
      <c r="CH1605" t="s">
        <v>2798</v>
      </c>
      <c r="CI1605" t="s">
        <v>1547</v>
      </c>
      <c r="CJ1605" t="s">
        <v>4365</v>
      </c>
      <c r="CK1605" t="s">
        <v>1564</v>
      </c>
      <c r="CL1605"/>
      <c r="CM1605"/>
      <c r="CN1605" t="s">
        <v>14574</v>
      </c>
      <c r="CO1605" t="s">
        <v>14591</v>
      </c>
      <c r="CP1605" t="s">
        <v>14574</v>
      </c>
      <c r="CQ1605" t="s">
        <v>14591</v>
      </c>
      <c r="CR1605" t="s">
        <v>1547</v>
      </c>
      <c r="CS1605">
        <v>9</v>
      </c>
      <c r="CT1605" t="s">
        <v>11956</v>
      </c>
      <c r="CU1605" t="s">
        <v>11956</v>
      </c>
      <c r="CV1605" t="e">
        <v>#N/A</v>
      </c>
      <c r="CW1605" t="s">
        <v>1547</v>
      </c>
      <c r="CX1605" t="s">
        <v>1547</v>
      </c>
      <c r="CY1605">
        <v>1603</v>
      </c>
      <c r="CZ1605" t="s">
        <v>11909</v>
      </c>
      <c r="DA1605" t="s">
        <v>1547</v>
      </c>
      <c r="DB1605" t="s">
        <v>1881</v>
      </c>
      <c r="DC1605" t="s">
        <v>1882</v>
      </c>
      <c r="DD1605" t="s">
        <v>14590</v>
      </c>
      <c r="DE1605" t="s">
        <v>4364</v>
      </c>
      <c r="DF1605" t="s">
        <v>14589</v>
      </c>
      <c r="DG1605" t="s">
        <v>1547</v>
      </c>
      <c r="DH1605" t="s">
        <v>1547</v>
      </c>
      <c r="DI1605" t="s">
        <v>1892</v>
      </c>
      <c r="DJ1605" t="e">
        <v>#N/A</v>
      </c>
      <c r="DK1605"/>
      <c r="DL1605" t="s">
        <v>1892</v>
      </c>
      <c r="DM1605">
        <v>9</v>
      </c>
      <c r="DN1605" t="s">
        <v>1883</v>
      </c>
      <c r="DO1605" t="s">
        <v>1564</v>
      </c>
      <c r="DP1605" t="b">
        <v>1</v>
      </c>
      <c r="DQ1605" t="b">
        <v>0</v>
      </c>
      <c r="DR1605" t="b">
        <v>1</v>
      </c>
      <c r="DS1605" t="b">
        <v>0</v>
      </c>
      <c r="DT1605" t="b">
        <v>0</v>
      </c>
      <c r="DU1605" t="b">
        <v>0</v>
      </c>
      <c r="DV1605" t="b">
        <v>0</v>
      </c>
      <c r="DW1605">
        <v>0</v>
      </c>
      <c r="DX1605" t="b">
        <v>0</v>
      </c>
      <c r="DY1605" t="b">
        <v>0</v>
      </c>
      <c r="DZ1605" t="b">
        <v>0</v>
      </c>
      <c r="EA1605" t="b">
        <v>1</v>
      </c>
      <c r="EB1605" t="b">
        <v>0</v>
      </c>
      <c r="EC1605" t="b">
        <v>0</v>
      </c>
      <c r="ED1605" t="b">
        <v>0</v>
      </c>
      <c r="EE1605" t="b">
        <v>0</v>
      </c>
      <c r="EF1605" t="b">
        <v>0</v>
      </c>
      <c r="EG1605" t="b" cm="1">
        <v>1</v>
      </c>
      <c r="EH1605" t="b">
        <v>0</v>
      </c>
      <c r="EI1605" t="b">
        <v>0</v>
      </c>
      <c r="EJ1605" t="b">
        <v>1</v>
      </c>
      <c r="EK1605" t="s">
        <v>14461</v>
      </c>
      <c r="EL1605">
        <v>1</v>
      </c>
      <c r="EM1605">
        <v>10</v>
      </c>
      <c r="EN1605" t="b">
        <v>0</v>
      </c>
    </row>
    <row r="1606" spans="1:144" ht="15.75">
      <c r="A1606"/>
      <c r="B1606" t="s">
        <v>1564</v>
      </c>
      <c r="C1606" t="s">
        <v>4682</v>
      </c>
      <c r="D1606" t="s">
        <v>13690</v>
      </c>
      <c r="E1606" t="s">
        <v>13691</v>
      </c>
      <c r="F1606"/>
      <c r="G1606" t="s">
        <v>13690</v>
      </c>
      <c r="H1606" t="s">
        <v>13690</v>
      </c>
      <c r="I1606" t="s">
        <v>2798</v>
      </c>
      <c r="J1606"/>
      <c r="K1606"/>
      <c r="L1606" t="s">
        <v>1743</v>
      </c>
      <c r="M1606" t="s">
        <v>1995</v>
      </c>
      <c r="N1606"/>
      <c r="O1606" t="s">
        <v>4735</v>
      </c>
      <c r="P1606" t="s">
        <v>1564</v>
      </c>
      <c r="Q1606" t="s">
        <v>4364</v>
      </c>
      <c r="R1606" t="s">
        <v>4365</v>
      </c>
      <c r="S1606"/>
      <c r="T1606"/>
      <c r="U1606" t="s">
        <v>14574</v>
      </c>
      <c r="V1606" t="s">
        <v>13692</v>
      </c>
      <c r="W1606"/>
      <c r="X1606"/>
      <c r="Y1606"/>
      <c r="Z1606"/>
      <c r="AA1606"/>
      <c r="AB1606"/>
      <c r="AC1606"/>
      <c r="AD1606"/>
      <c r="AE1606"/>
      <c r="AF1606"/>
      <c r="AG1606"/>
      <c r="AH1606"/>
      <c r="AI1606"/>
      <c r="AJ1606"/>
      <c r="AK1606"/>
      <c r="AL1606"/>
      <c r="AM1606"/>
      <c r="AN1606"/>
      <c r="AO1606" s="108" t="s">
        <v>43</v>
      </c>
      <c r="AP1606" t="s">
        <v>2869</v>
      </c>
      <c r="AQ1606">
        <v>111</v>
      </c>
      <c r="AR1606" t="e">
        <v>#N/A</v>
      </c>
      <c r="AS1606" t="s">
        <v>4682</v>
      </c>
      <c r="AT1606" t="e">
        <v>#N/A</v>
      </c>
      <c r="AU1606" t="s">
        <v>13691</v>
      </c>
      <c r="AV1606" t="s">
        <v>14348</v>
      </c>
      <c r="AW1606" t="s">
        <v>1744</v>
      </c>
      <c r="AX1606" t="s">
        <v>1740</v>
      </c>
      <c r="AY1606" t="s">
        <v>14349</v>
      </c>
      <c r="AZ1606" t="s">
        <v>4364</v>
      </c>
      <c r="BA1606" t="s">
        <v>14350</v>
      </c>
      <c r="BB1606" t="s">
        <v>2798</v>
      </c>
      <c r="BC1606" t="s">
        <v>1743</v>
      </c>
      <c r="BD1606" t="s">
        <v>14970</v>
      </c>
      <c r="BE1606" t="s">
        <v>14572</v>
      </c>
      <c r="BF1606">
        <v>1196</v>
      </c>
      <c r="BG1606">
        <v>1573</v>
      </c>
      <c r="BH1606">
        <v>0</v>
      </c>
      <c r="BI1606" t="s">
        <v>1547</v>
      </c>
      <c r="BJ1606">
        <v>0</v>
      </c>
      <c r="BK1606">
        <v>0</v>
      </c>
      <c r="BL1606">
        <v>1196</v>
      </c>
      <c r="BM1606" t="s">
        <v>14352</v>
      </c>
      <c r="BN1606" t="s">
        <v>14573</v>
      </c>
      <c r="BO1606" t="s">
        <v>14866</v>
      </c>
      <c r="BP1606" t="e" cm="1">
        <v>#N/A</v>
      </c>
      <c r="BQ1606" t="s">
        <v>1547</v>
      </c>
      <c r="BR1606" t="s">
        <v>11956</v>
      </c>
      <c r="BS1606">
        <v>171</v>
      </c>
      <c r="BT1606" t="s">
        <v>8395</v>
      </c>
      <c r="BU1606" t="s">
        <v>16568</v>
      </c>
      <c r="BV1606" t="s">
        <v>13690</v>
      </c>
      <c r="BW1606" t="s">
        <v>14348</v>
      </c>
      <c r="BX1606" t="s">
        <v>14349</v>
      </c>
      <c r="BY1606" t="s">
        <v>1744</v>
      </c>
      <c r="BZ1606" t="s">
        <v>1547</v>
      </c>
      <c r="CA1606" t="s">
        <v>1744</v>
      </c>
      <c r="CB1606" t="s">
        <v>1995</v>
      </c>
      <c r="CC1606"/>
      <c r="CD1606" t="s">
        <v>998</v>
      </c>
      <c r="CE1606" t="s">
        <v>2798</v>
      </c>
      <c r="CF1606" t="s">
        <v>14971</v>
      </c>
      <c r="CG1606" t="s">
        <v>14972</v>
      </c>
      <c r="CH1606" t="s">
        <v>2798</v>
      </c>
      <c r="CI1606" t="s">
        <v>1547</v>
      </c>
      <c r="CJ1606" t="s">
        <v>4365</v>
      </c>
      <c r="CK1606" t="s">
        <v>1564</v>
      </c>
      <c r="CL1606"/>
      <c r="CM1606"/>
      <c r="CN1606" t="s">
        <v>14574</v>
      </c>
      <c r="CO1606" t="s">
        <v>13692</v>
      </c>
      <c r="CP1606" t="s">
        <v>14574</v>
      </c>
      <c r="CQ1606" t="s">
        <v>13692</v>
      </c>
      <c r="CR1606" t="s">
        <v>1547</v>
      </c>
      <c r="CS1606">
        <v>9</v>
      </c>
      <c r="CT1606" t="s">
        <v>11956</v>
      </c>
      <c r="CU1606" t="s">
        <v>11956</v>
      </c>
      <c r="CV1606" t="s">
        <v>11956</v>
      </c>
      <c r="CW1606" t="s">
        <v>1547</v>
      </c>
      <c r="CX1606" t="s">
        <v>1547</v>
      </c>
      <c r="CY1606">
        <v>1604</v>
      </c>
      <c r="CZ1606" t="s">
        <v>11910</v>
      </c>
      <c r="DA1606" t="s">
        <v>1547</v>
      </c>
      <c r="DB1606" t="s">
        <v>1881</v>
      </c>
      <c r="DC1606" t="s">
        <v>1882</v>
      </c>
      <c r="DD1606" t="s">
        <v>13691</v>
      </c>
      <c r="DE1606" t="s">
        <v>4364</v>
      </c>
      <c r="DF1606" t="s">
        <v>13690</v>
      </c>
      <c r="DG1606" t="s">
        <v>1547</v>
      </c>
      <c r="DH1606" t="s">
        <v>1547</v>
      </c>
      <c r="DI1606" t="s">
        <v>1892</v>
      </c>
      <c r="DJ1606" t="e">
        <v>#N/A</v>
      </c>
      <c r="DK1606"/>
      <c r="DL1606" t="s">
        <v>1892</v>
      </c>
      <c r="DM1606">
        <v>9</v>
      </c>
      <c r="DN1606" t="s">
        <v>1883</v>
      </c>
      <c r="DO1606" t="s">
        <v>1564</v>
      </c>
      <c r="DP1606" t="b">
        <v>1</v>
      </c>
      <c r="DQ1606" t="b">
        <v>0</v>
      </c>
      <c r="DR1606" t="b">
        <v>0</v>
      </c>
      <c r="DS1606" t="b">
        <v>0</v>
      </c>
      <c r="DT1606" t="b">
        <v>0</v>
      </c>
      <c r="DU1606" t="b">
        <v>0</v>
      </c>
      <c r="DV1606" t="b">
        <v>0</v>
      </c>
      <c r="DW1606">
        <v>0</v>
      </c>
      <c r="DX1606" t="b">
        <v>0</v>
      </c>
      <c r="DY1606" t="b">
        <v>0</v>
      </c>
      <c r="DZ1606" t="b">
        <v>0</v>
      </c>
      <c r="EA1606" t="b">
        <v>0</v>
      </c>
      <c r="EB1606" t="b">
        <v>0</v>
      </c>
      <c r="EC1606" t="b">
        <v>1</v>
      </c>
      <c r="ED1606" t="b">
        <v>0</v>
      </c>
      <c r="EE1606" t="b">
        <v>0</v>
      </c>
      <c r="EF1606" t="b">
        <v>0</v>
      </c>
      <c r="EG1606" t="b" cm="1">
        <v>0</v>
      </c>
      <c r="EH1606" t="b">
        <v>0</v>
      </c>
      <c r="EI1606" t="b">
        <v>0</v>
      </c>
      <c r="EJ1606" t="b">
        <v>1</v>
      </c>
      <c r="EK1606" t="s">
        <v>5327</v>
      </c>
      <c r="EL1606">
        <v>0</v>
      </c>
      <c r="EM1606">
        <v>6</v>
      </c>
      <c r="EN1606" t="b">
        <v>0</v>
      </c>
    </row>
    <row r="1607" spans="1:144" ht="15.75">
      <c r="A1607"/>
      <c r="B1607" t="s">
        <v>1564</v>
      </c>
      <c r="C1607" t="s">
        <v>4682</v>
      </c>
      <c r="D1607" t="s">
        <v>14592</v>
      </c>
      <c r="E1607" t="s">
        <v>14593</v>
      </c>
      <c r="F1607"/>
      <c r="G1607" t="s">
        <v>14592</v>
      </c>
      <c r="H1607" t="s">
        <v>14592</v>
      </c>
      <c r="I1607" t="s">
        <v>2798</v>
      </c>
      <c r="J1607"/>
      <c r="K1607"/>
      <c r="L1607" t="s">
        <v>1743</v>
      </c>
      <c r="M1607" t="s">
        <v>2001</v>
      </c>
      <c r="N1607"/>
      <c r="O1607" t="s">
        <v>4735</v>
      </c>
      <c r="P1607" t="s">
        <v>1564</v>
      </c>
      <c r="Q1607" t="s">
        <v>4364</v>
      </c>
      <c r="R1607" t="s">
        <v>4365</v>
      </c>
      <c r="S1607"/>
      <c r="T1607"/>
      <c r="U1607" t="s">
        <v>14574</v>
      </c>
      <c r="V1607" t="s">
        <v>14594</v>
      </c>
      <c r="W1607"/>
      <c r="X1607"/>
      <c r="Y1607"/>
      <c r="Z1607"/>
      <c r="AA1607"/>
      <c r="AB1607"/>
      <c r="AC1607"/>
      <c r="AD1607"/>
      <c r="AE1607"/>
      <c r="AF1607"/>
      <c r="AG1607"/>
      <c r="AH1607"/>
      <c r="AI1607"/>
      <c r="AJ1607"/>
      <c r="AK1607"/>
      <c r="AL1607"/>
      <c r="AM1607"/>
      <c r="AN1607"/>
      <c r="AO1607" s="108" t="s">
        <v>43</v>
      </c>
      <c r="AP1607" t="s">
        <v>2869</v>
      </c>
      <c r="AQ1607">
        <v>112</v>
      </c>
      <c r="AR1607" t="e">
        <v>#N/A</v>
      </c>
      <c r="AS1607" t="s">
        <v>4682</v>
      </c>
      <c r="AT1607" t="e">
        <v>#N/A</v>
      </c>
      <c r="AU1607" t="s">
        <v>14593</v>
      </c>
      <c r="AV1607" t="s">
        <v>14973</v>
      </c>
      <c r="AW1607" t="s">
        <v>1744</v>
      </c>
      <c r="AX1607" t="s">
        <v>1740</v>
      </c>
      <c r="AY1607" t="s">
        <v>14974</v>
      </c>
      <c r="AZ1607" t="s">
        <v>4364</v>
      </c>
      <c r="BA1607" t="s">
        <v>14975</v>
      </c>
      <c r="BB1607" t="s">
        <v>2798</v>
      </c>
      <c r="BC1607" t="s">
        <v>1743</v>
      </c>
      <c r="BD1607" t="s">
        <v>14976</v>
      </c>
      <c r="BE1607" t="s">
        <v>14572</v>
      </c>
      <c r="BF1607">
        <v>1607</v>
      </c>
      <c r="BG1607">
        <v>1573</v>
      </c>
      <c r="BH1607">
        <v>0</v>
      </c>
      <c r="BI1607" t="s">
        <v>1547</v>
      </c>
      <c r="BJ1607">
        <v>0</v>
      </c>
      <c r="BK1607">
        <v>0</v>
      </c>
      <c r="BL1607" t="e" cm="1">
        <v>#N/A</v>
      </c>
      <c r="BM1607" t="s">
        <v>1547</v>
      </c>
      <c r="BN1607" t="s">
        <v>14573</v>
      </c>
      <c r="BO1607" t="s">
        <v>14866</v>
      </c>
      <c r="BP1607" t="e" cm="1">
        <v>#N/A</v>
      </c>
      <c r="BQ1607" t="s">
        <v>1547</v>
      </c>
      <c r="BR1607" t="s">
        <v>11956</v>
      </c>
      <c r="BS1607">
        <v>172</v>
      </c>
      <c r="BT1607" t="s">
        <v>8399</v>
      </c>
      <c r="BU1607" t="s">
        <v>16569</v>
      </c>
      <c r="BV1607" t="s">
        <v>14592</v>
      </c>
      <c r="BW1607" t="s">
        <v>14973</v>
      </c>
      <c r="BX1607" t="s">
        <v>14974</v>
      </c>
      <c r="BY1607" t="s">
        <v>1744</v>
      </c>
      <c r="BZ1607" t="s">
        <v>1547</v>
      </c>
      <c r="CA1607" t="s">
        <v>1744</v>
      </c>
      <c r="CB1607" t="s">
        <v>2001</v>
      </c>
      <c r="CC1607"/>
      <c r="CD1607" t="s">
        <v>998</v>
      </c>
      <c r="CE1607" t="s">
        <v>2798</v>
      </c>
      <c r="CF1607" t="s">
        <v>14977</v>
      </c>
      <c r="CG1607" t="s">
        <v>14978</v>
      </c>
      <c r="CH1607" t="s">
        <v>2798</v>
      </c>
      <c r="CI1607" t="s">
        <v>1547</v>
      </c>
      <c r="CJ1607" t="s">
        <v>4365</v>
      </c>
      <c r="CK1607" t="s">
        <v>1564</v>
      </c>
      <c r="CL1607"/>
      <c r="CM1607"/>
      <c r="CN1607" t="s">
        <v>14574</v>
      </c>
      <c r="CO1607" t="s">
        <v>14594</v>
      </c>
      <c r="CP1607" t="s">
        <v>14574</v>
      </c>
      <c r="CQ1607" t="s">
        <v>14594</v>
      </c>
      <c r="CR1607" t="s">
        <v>1547</v>
      </c>
      <c r="CS1607">
        <v>9</v>
      </c>
      <c r="CT1607" t="s">
        <v>11956</v>
      </c>
      <c r="CU1607" t="s">
        <v>11956</v>
      </c>
      <c r="CV1607" t="e">
        <v>#N/A</v>
      </c>
      <c r="CW1607" t="s">
        <v>1547</v>
      </c>
      <c r="CX1607" t="s">
        <v>1547</v>
      </c>
      <c r="CY1607">
        <v>1605</v>
      </c>
      <c r="CZ1607" t="s">
        <v>11911</v>
      </c>
      <c r="DA1607" t="s">
        <v>1547</v>
      </c>
      <c r="DB1607" t="s">
        <v>1881</v>
      </c>
      <c r="DC1607" t="s">
        <v>1882</v>
      </c>
      <c r="DD1607" t="s">
        <v>14593</v>
      </c>
      <c r="DE1607" t="s">
        <v>4364</v>
      </c>
      <c r="DF1607" t="s">
        <v>14592</v>
      </c>
      <c r="DG1607" t="s">
        <v>1547</v>
      </c>
      <c r="DH1607" t="s">
        <v>1547</v>
      </c>
      <c r="DI1607" t="s">
        <v>1892</v>
      </c>
      <c r="DJ1607" t="e">
        <v>#N/A</v>
      </c>
      <c r="DK1607"/>
      <c r="DL1607" t="s">
        <v>1892</v>
      </c>
      <c r="DM1607">
        <v>9</v>
      </c>
      <c r="DN1607" t="s">
        <v>1883</v>
      </c>
      <c r="DO1607" t="s">
        <v>1564</v>
      </c>
      <c r="DP1607" t="b">
        <v>1</v>
      </c>
      <c r="DQ1607" t="b">
        <v>0</v>
      </c>
      <c r="DR1607" t="b">
        <v>1</v>
      </c>
      <c r="DS1607" t="b">
        <v>0</v>
      </c>
      <c r="DT1607" t="b">
        <v>0</v>
      </c>
      <c r="DU1607" t="b">
        <v>0</v>
      </c>
      <c r="DV1607" t="b">
        <v>0</v>
      </c>
      <c r="DW1607">
        <v>0</v>
      </c>
      <c r="DX1607" t="b">
        <v>0</v>
      </c>
      <c r="DY1607" t="b">
        <v>0</v>
      </c>
      <c r="DZ1607" t="b">
        <v>0</v>
      </c>
      <c r="EA1607" t="b">
        <v>1</v>
      </c>
      <c r="EB1607" t="b">
        <v>0</v>
      </c>
      <c r="EC1607" t="b">
        <v>0</v>
      </c>
      <c r="ED1607" t="b">
        <v>0</v>
      </c>
      <c r="EE1607" t="b">
        <v>0</v>
      </c>
      <c r="EF1607" t="b">
        <v>0</v>
      </c>
      <c r="EG1607" t="b" cm="1">
        <v>1</v>
      </c>
      <c r="EH1607" t="b">
        <v>0</v>
      </c>
      <c r="EI1607" t="b">
        <v>0</v>
      </c>
      <c r="EJ1607" t="b">
        <v>1</v>
      </c>
      <c r="EK1607" t="s">
        <v>14461</v>
      </c>
      <c r="EL1607">
        <v>1</v>
      </c>
      <c r="EM1607">
        <v>9</v>
      </c>
      <c r="EN1607" t="b">
        <v>0</v>
      </c>
    </row>
    <row r="1608" spans="1:144" ht="15.75">
      <c r="A1608"/>
      <c r="B1608" t="s">
        <v>1564</v>
      </c>
      <c r="C1608" t="s">
        <v>4682</v>
      </c>
      <c r="D1608" t="s">
        <v>14595</v>
      </c>
      <c r="E1608" t="s">
        <v>14596</v>
      </c>
      <c r="F1608"/>
      <c r="G1608" t="s">
        <v>14595</v>
      </c>
      <c r="H1608" t="s">
        <v>14595</v>
      </c>
      <c r="I1608" t="s">
        <v>2798</v>
      </c>
      <c r="J1608"/>
      <c r="K1608"/>
      <c r="L1608" t="s">
        <v>1743</v>
      </c>
      <c r="M1608" t="s">
        <v>2001</v>
      </c>
      <c r="N1608"/>
      <c r="O1608" t="s">
        <v>4735</v>
      </c>
      <c r="P1608" t="s">
        <v>1564</v>
      </c>
      <c r="Q1608" t="s">
        <v>4364</v>
      </c>
      <c r="R1608" t="s">
        <v>4365</v>
      </c>
      <c r="S1608"/>
      <c r="T1608"/>
      <c r="U1608" t="s">
        <v>14574</v>
      </c>
      <c r="V1608" t="s">
        <v>14597</v>
      </c>
      <c r="W1608"/>
      <c r="X1608"/>
      <c r="Y1608"/>
      <c r="Z1608"/>
      <c r="AA1608"/>
      <c r="AB1608"/>
      <c r="AC1608"/>
      <c r="AD1608"/>
      <c r="AE1608"/>
      <c r="AF1608"/>
      <c r="AG1608"/>
      <c r="AH1608"/>
      <c r="AI1608"/>
      <c r="AJ1608"/>
      <c r="AK1608"/>
      <c r="AL1608"/>
      <c r="AM1608"/>
      <c r="AN1608"/>
      <c r="AO1608" s="108" t="s">
        <v>43</v>
      </c>
      <c r="AP1608" t="s">
        <v>2869</v>
      </c>
      <c r="AQ1608">
        <v>113</v>
      </c>
      <c r="AR1608" t="e">
        <v>#N/A</v>
      </c>
      <c r="AS1608" t="s">
        <v>4682</v>
      </c>
      <c r="AT1608" t="e">
        <v>#N/A</v>
      </c>
      <c r="AU1608" t="s">
        <v>14596</v>
      </c>
      <c r="AV1608" t="s">
        <v>14979</v>
      </c>
      <c r="AW1608" t="s">
        <v>1744</v>
      </c>
      <c r="AX1608" t="s">
        <v>1740</v>
      </c>
      <c r="AY1608" t="s">
        <v>14980</v>
      </c>
      <c r="AZ1608" t="s">
        <v>4364</v>
      </c>
      <c r="BA1608" t="s">
        <v>14981</v>
      </c>
      <c r="BB1608" t="s">
        <v>2798</v>
      </c>
      <c r="BC1608" t="s">
        <v>1743</v>
      </c>
      <c r="BD1608" t="s">
        <v>14982</v>
      </c>
      <c r="BE1608" t="s">
        <v>14572</v>
      </c>
      <c r="BF1608">
        <v>1608</v>
      </c>
      <c r="BG1608">
        <v>1573</v>
      </c>
      <c r="BH1608">
        <v>0</v>
      </c>
      <c r="BI1608" t="s">
        <v>1547</v>
      </c>
      <c r="BJ1608">
        <v>0</v>
      </c>
      <c r="BK1608">
        <v>0</v>
      </c>
      <c r="BL1608" t="e" cm="1">
        <v>#N/A</v>
      </c>
      <c r="BM1608" t="s">
        <v>1547</v>
      </c>
      <c r="BN1608" t="s">
        <v>14573</v>
      </c>
      <c r="BO1608" t="s">
        <v>14866</v>
      </c>
      <c r="BP1608" t="e" cm="1">
        <v>#N/A</v>
      </c>
      <c r="BQ1608" t="s">
        <v>1547</v>
      </c>
      <c r="BR1608" t="s">
        <v>11956</v>
      </c>
      <c r="BS1608">
        <v>173</v>
      </c>
      <c r="BT1608" t="s">
        <v>8403</v>
      </c>
      <c r="BU1608" t="s">
        <v>16570</v>
      </c>
      <c r="BV1608" t="s">
        <v>14595</v>
      </c>
      <c r="BW1608" t="s">
        <v>14979</v>
      </c>
      <c r="BX1608" t="s">
        <v>14980</v>
      </c>
      <c r="BY1608" t="s">
        <v>1744</v>
      </c>
      <c r="BZ1608" t="s">
        <v>1547</v>
      </c>
      <c r="CA1608" t="s">
        <v>1744</v>
      </c>
      <c r="CB1608" t="s">
        <v>2001</v>
      </c>
      <c r="CC1608"/>
      <c r="CD1608" t="s">
        <v>998</v>
      </c>
      <c r="CE1608" t="s">
        <v>2798</v>
      </c>
      <c r="CF1608" t="s">
        <v>14983</v>
      </c>
      <c r="CG1608" t="s">
        <v>14984</v>
      </c>
      <c r="CH1608" t="s">
        <v>2798</v>
      </c>
      <c r="CI1608" t="s">
        <v>1547</v>
      </c>
      <c r="CJ1608" t="s">
        <v>4365</v>
      </c>
      <c r="CK1608" t="s">
        <v>1564</v>
      </c>
      <c r="CL1608"/>
      <c r="CM1608"/>
      <c r="CN1608" t="s">
        <v>14574</v>
      </c>
      <c r="CO1608" t="s">
        <v>14597</v>
      </c>
      <c r="CP1608" t="s">
        <v>14574</v>
      </c>
      <c r="CQ1608" t="s">
        <v>14597</v>
      </c>
      <c r="CR1608" t="s">
        <v>1547</v>
      </c>
      <c r="CS1608">
        <v>9</v>
      </c>
      <c r="CT1608" t="s">
        <v>11956</v>
      </c>
      <c r="CU1608" t="s">
        <v>11956</v>
      </c>
      <c r="CV1608" t="e">
        <v>#N/A</v>
      </c>
      <c r="CW1608" t="s">
        <v>1547</v>
      </c>
      <c r="CX1608" t="s">
        <v>1547</v>
      </c>
      <c r="CY1608">
        <v>1606</v>
      </c>
      <c r="CZ1608" t="s">
        <v>11912</v>
      </c>
      <c r="DA1608" t="s">
        <v>1547</v>
      </c>
      <c r="DB1608" t="s">
        <v>1881</v>
      </c>
      <c r="DC1608" t="s">
        <v>1882</v>
      </c>
      <c r="DD1608" t="s">
        <v>14596</v>
      </c>
      <c r="DE1608" t="s">
        <v>4364</v>
      </c>
      <c r="DF1608" t="s">
        <v>14595</v>
      </c>
      <c r="DG1608" t="s">
        <v>1547</v>
      </c>
      <c r="DH1608" t="s">
        <v>1547</v>
      </c>
      <c r="DI1608" t="s">
        <v>1892</v>
      </c>
      <c r="DJ1608" t="e">
        <v>#N/A</v>
      </c>
      <c r="DK1608"/>
      <c r="DL1608" t="s">
        <v>1892</v>
      </c>
      <c r="DM1608">
        <v>9</v>
      </c>
      <c r="DN1608" t="s">
        <v>1883</v>
      </c>
      <c r="DO1608" t="s">
        <v>1564</v>
      </c>
      <c r="DP1608" t="b">
        <v>1</v>
      </c>
      <c r="DQ1608" t="b">
        <v>0</v>
      </c>
      <c r="DR1608" t="b">
        <v>1</v>
      </c>
      <c r="DS1608" t="b">
        <v>0</v>
      </c>
      <c r="DT1608" t="b">
        <v>0</v>
      </c>
      <c r="DU1608" t="b">
        <v>0</v>
      </c>
      <c r="DV1608" t="b">
        <v>0</v>
      </c>
      <c r="DW1608">
        <v>0</v>
      </c>
      <c r="DX1608" t="b">
        <v>0</v>
      </c>
      <c r="DY1608" t="b">
        <v>0</v>
      </c>
      <c r="DZ1608" t="b">
        <v>0</v>
      </c>
      <c r="EA1608" t="b">
        <v>1</v>
      </c>
      <c r="EB1608" t="b">
        <v>0</v>
      </c>
      <c r="EC1608" t="b">
        <v>0</v>
      </c>
      <c r="ED1608" t="b">
        <v>0</v>
      </c>
      <c r="EE1608" t="b">
        <v>0</v>
      </c>
      <c r="EF1608" t="b">
        <v>0</v>
      </c>
      <c r="EG1608" t="b" cm="1">
        <v>1</v>
      </c>
      <c r="EH1608" t="b">
        <v>0</v>
      </c>
      <c r="EI1608" t="b">
        <v>0</v>
      </c>
      <c r="EJ1608" t="b">
        <v>1</v>
      </c>
      <c r="EK1608" t="s">
        <v>14461</v>
      </c>
      <c r="EL1608">
        <v>1</v>
      </c>
      <c r="EM1608">
        <v>10</v>
      </c>
      <c r="EN1608" t="b">
        <v>0</v>
      </c>
    </row>
    <row r="1609" spans="1:144" ht="15.75">
      <c r="A1609"/>
      <c r="B1609" t="s">
        <v>1564</v>
      </c>
      <c r="C1609" t="s">
        <v>4682</v>
      </c>
      <c r="D1609" t="s">
        <v>13693</v>
      </c>
      <c r="E1609" t="s">
        <v>13694</v>
      </c>
      <c r="F1609"/>
      <c r="G1609" t="s">
        <v>13693</v>
      </c>
      <c r="H1609" t="s">
        <v>13693</v>
      </c>
      <c r="I1609" t="s">
        <v>2798</v>
      </c>
      <c r="J1609"/>
      <c r="K1609"/>
      <c r="L1609" t="s">
        <v>1743</v>
      </c>
      <c r="M1609" t="s">
        <v>2001</v>
      </c>
      <c r="N1609"/>
      <c r="O1609" t="s">
        <v>4735</v>
      </c>
      <c r="P1609" t="s">
        <v>1564</v>
      </c>
      <c r="Q1609" t="s">
        <v>4364</v>
      </c>
      <c r="R1609" t="s">
        <v>4365</v>
      </c>
      <c r="S1609"/>
      <c r="T1609"/>
      <c r="U1609" t="s">
        <v>14574</v>
      </c>
      <c r="V1609" t="s">
        <v>13695</v>
      </c>
      <c r="W1609"/>
      <c r="X1609"/>
      <c r="Y1609"/>
      <c r="Z1609"/>
      <c r="AA1609"/>
      <c r="AB1609"/>
      <c r="AC1609"/>
      <c r="AD1609"/>
      <c r="AE1609"/>
      <c r="AF1609"/>
      <c r="AG1609"/>
      <c r="AH1609"/>
      <c r="AI1609"/>
      <c r="AJ1609"/>
      <c r="AK1609"/>
      <c r="AL1609"/>
      <c r="AM1609"/>
      <c r="AN1609"/>
      <c r="AO1609" s="108" t="s">
        <v>43</v>
      </c>
      <c r="AP1609" t="s">
        <v>2869</v>
      </c>
      <c r="AQ1609">
        <v>114</v>
      </c>
      <c r="AR1609" t="e">
        <v>#N/A</v>
      </c>
      <c r="AS1609" t="s">
        <v>4682</v>
      </c>
      <c r="AT1609" t="e">
        <v>#N/A</v>
      </c>
      <c r="AU1609" t="s">
        <v>13694</v>
      </c>
      <c r="AV1609" t="s">
        <v>14354</v>
      </c>
      <c r="AW1609" t="s">
        <v>1744</v>
      </c>
      <c r="AX1609" t="s">
        <v>1740</v>
      </c>
      <c r="AY1609" t="s">
        <v>14355</v>
      </c>
      <c r="AZ1609" t="s">
        <v>4364</v>
      </c>
      <c r="BA1609" t="s">
        <v>14356</v>
      </c>
      <c r="BB1609" t="s">
        <v>2798</v>
      </c>
      <c r="BC1609" t="s">
        <v>1743</v>
      </c>
      <c r="BD1609" t="s">
        <v>14985</v>
      </c>
      <c r="BE1609" t="s">
        <v>14572</v>
      </c>
      <c r="BF1609">
        <v>1197</v>
      </c>
      <c r="BG1609">
        <v>1573</v>
      </c>
      <c r="BH1609">
        <v>0</v>
      </c>
      <c r="BI1609" t="s">
        <v>1547</v>
      </c>
      <c r="BJ1609">
        <v>0</v>
      </c>
      <c r="BK1609">
        <v>0</v>
      </c>
      <c r="BL1609">
        <v>1197</v>
      </c>
      <c r="BM1609" t="s">
        <v>14358</v>
      </c>
      <c r="BN1609" t="s">
        <v>14573</v>
      </c>
      <c r="BO1609" t="s">
        <v>14866</v>
      </c>
      <c r="BP1609" t="e" cm="1">
        <v>#N/A</v>
      </c>
      <c r="BQ1609" t="s">
        <v>1547</v>
      </c>
      <c r="BR1609" t="s">
        <v>11956</v>
      </c>
      <c r="BS1609">
        <v>174</v>
      </c>
      <c r="BT1609" t="s">
        <v>8407</v>
      </c>
      <c r="BU1609" t="s">
        <v>16571</v>
      </c>
      <c r="BV1609" t="s">
        <v>13693</v>
      </c>
      <c r="BW1609" t="s">
        <v>14354</v>
      </c>
      <c r="BX1609" t="s">
        <v>14355</v>
      </c>
      <c r="BY1609" t="s">
        <v>1744</v>
      </c>
      <c r="BZ1609" t="s">
        <v>1547</v>
      </c>
      <c r="CA1609" t="s">
        <v>1744</v>
      </c>
      <c r="CB1609" t="s">
        <v>2001</v>
      </c>
      <c r="CC1609"/>
      <c r="CD1609" t="s">
        <v>998</v>
      </c>
      <c r="CE1609" t="s">
        <v>2798</v>
      </c>
      <c r="CF1609" t="s">
        <v>14986</v>
      </c>
      <c r="CG1609" t="s">
        <v>14987</v>
      </c>
      <c r="CH1609" t="s">
        <v>2798</v>
      </c>
      <c r="CI1609" t="s">
        <v>1547</v>
      </c>
      <c r="CJ1609" t="s">
        <v>4365</v>
      </c>
      <c r="CK1609" t="s">
        <v>1564</v>
      </c>
      <c r="CL1609"/>
      <c r="CM1609"/>
      <c r="CN1609" t="s">
        <v>14574</v>
      </c>
      <c r="CO1609" t="s">
        <v>13695</v>
      </c>
      <c r="CP1609" t="s">
        <v>14574</v>
      </c>
      <c r="CQ1609" t="s">
        <v>13695</v>
      </c>
      <c r="CR1609" t="s">
        <v>1547</v>
      </c>
      <c r="CS1609">
        <v>9</v>
      </c>
      <c r="CT1609" t="s">
        <v>11956</v>
      </c>
      <c r="CU1609" t="s">
        <v>11956</v>
      </c>
      <c r="CV1609" t="s">
        <v>11956</v>
      </c>
      <c r="CW1609" t="s">
        <v>1547</v>
      </c>
      <c r="CX1609" t="s">
        <v>1547</v>
      </c>
      <c r="CY1609">
        <v>1607</v>
      </c>
      <c r="CZ1609" t="s">
        <v>11913</v>
      </c>
      <c r="DA1609" t="s">
        <v>1547</v>
      </c>
      <c r="DB1609" t="s">
        <v>1881</v>
      </c>
      <c r="DC1609" t="s">
        <v>1882</v>
      </c>
      <c r="DD1609" t="s">
        <v>13694</v>
      </c>
      <c r="DE1609" t="s">
        <v>4364</v>
      </c>
      <c r="DF1609" t="s">
        <v>13693</v>
      </c>
      <c r="DG1609" t="s">
        <v>1547</v>
      </c>
      <c r="DH1609" t="s">
        <v>1547</v>
      </c>
      <c r="DI1609" t="s">
        <v>1892</v>
      </c>
      <c r="DJ1609" t="e">
        <v>#N/A</v>
      </c>
      <c r="DK1609"/>
      <c r="DL1609" t="s">
        <v>1892</v>
      </c>
      <c r="DM1609">
        <v>9</v>
      </c>
      <c r="DN1609" t="s">
        <v>1883</v>
      </c>
      <c r="DO1609" t="s">
        <v>1564</v>
      </c>
      <c r="DP1609" t="b">
        <v>1</v>
      </c>
      <c r="DQ1609" t="b">
        <v>0</v>
      </c>
      <c r="DR1609" t="b">
        <v>0</v>
      </c>
      <c r="DS1609" t="b">
        <v>0</v>
      </c>
      <c r="DT1609" t="b">
        <v>0</v>
      </c>
      <c r="DU1609" t="b">
        <v>0</v>
      </c>
      <c r="DV1609" t="b">
        <v>0</v>
      </c>
      <c r="DW1609">
        <v>0</v>
      </c>
      <c r="DX1609" t="b">
        <v>0</v>
      </c>
      <c r="DY1609" t="b">
        <v>0</v>
      </c>
      <c r="DZ1609" t="b">
        <v>0</v>
      </c>
      <c r="EA1609" t="b">
        <v>0</v>
      </c>
      <c r="EB1609" t="b">
        <v>1</v>
      </c>
      <c r="EC1609" t="b">
        <v>1</v>
      </c>
      <c r="ED1609" t="b">
        <v>0</v>
      </c>
      <c r="EE1609" t="b">
        <v>0</v>
      </c>
      <c r="EF1609" t="b">
        <v>0</v>
      </c>
      <c r="EG1609" t="b" cm="1">
        <v>0</v>
      </c>
      <c r="EH1609" t="b">
        <v>0</v>
      </c>
      <c r="EI1609" t="b">
        <v>0</v>
      </c>
      <c r="EJ1609" t="b">
        <v>1</v>
      </c>
      <c r="EK1609" t="s">
        <v>14486</v>
      </c>
      <c r="EL1609">
        <v>0</v>
      </c>
      <c r="EM1609">
        <v>9</v>
      </c>
      <c r="EN1609" t="b">
        <v>0</v>
      </c>
    </row>
    <row r="1610" spans="1:144" ht="15.75">
      <c r="A1610"/>
      <c r="B1610" t="s">
        <v>1564</v>
      </c>
      <c r="C1610" t="s">
        <v>4682</v>
      </c>
      <c r="D1610" t="s">
        <v>14598</v>
      </c>
      <c r="E1610" t="s">
        <v>14599</v>
      </c>
      <c r="F1610"/>
      <c r="G1610" t="s">
        <v>14598</v>
      </c>
      <c r="H1610" t="s">
        <v>14598</v>
      </c>
      <c r="I1610" t="s">
        <v>2798</v>
      </c>
      <c r="J1610"/>
      <c r="K1610"/>
      <c r="L1610" t="s">
        <v>1743</v>
      </c>
      <c r="M1610" t="s">
        <v>2001</v>
      </c>
      <c r="N1610"/>
      <c r="O1610" t="s">
        <v>4735</v>
      </c>
      <c r="P1610" t="s">
        <v>1564</v>
      </c>
      <c r="Q1610" t="s">
        <v>4364</v>
      </c>
      <c r="R1610" t="s">
        <v>4365</v>
      </c>
      <c r="S1610"/>
      <c r="T1610"/>
      <c r="U1610" t="s">
        <v>14574</v>
      </c>
      <c r="V1610" t="s">
        <v>14600</v>
      </c>
      <c r="W1610"/>
      <c r="X1610"/>
      <c r="Y1610"/>
      <c r="Z1610"/>
      <c r="AA1610"/>
      <c r="AB1610"/>
      <c r="AC1610"/>
      <c r="AD1610"/>
      <c r="AE1610"/>
      <c r="AF1610"/>
      <c r="AG1610"/>
      <c r="AH1610"/>
      <c r="AI1610"/>
      <c r="AJ1610"/>
      <c r="AK1610"/>
      <c r="AL1610"/>
      <c r="AM1610"/>
      <c r="AN1610"/>
      <c r="AO1610" s="108" t="s">
        <v>43</v>
      </c>
      <c r="AP1610" t="s">
        <v>2869</v>
      </c>
      <c r="AQ1610">
        <v>115</v>
      </c>
      <c r="AR1610" t="e">
        <v>#N/A</v>
      </c>
      <c r="AS1610" t="s">
        <v>4682</v>
      </c>
      <c r="AT1610" t="e">
        <v>#N/A</v>
      </c>
      <c r="AU1610" t="s">
        <v>14599</v>
      </c>
      <c r="AV1610" t="s">
        <v>14988</v>
      </c>
      <c r="AW1610" t="s">
        <v>1744</v>
      </c>
      <c r="AX1610" t="s">
        <v>1740</v>
      </c>
      <c r="AY1610" t="s">
        <v>14989</v>
      </c>
      <c r="AZ1610" t="s">
        <v>4364</v>
      </c>
      <c r="BA1610" t="s">
        <v>14990</v>
      </c>
      <c r="BB1610" t="s">
        <v>2798</v>
      </c>
      <c r="BC1610" t="s">
        <v>1743</v>
      </c>
      <c r="BD1610" t="s">
        <v>14991</v>
      </c>
      <c r="BE1610" t="s">
        <v>14572</v>
      </c>
      <c r="BF1610">
        <v>1610</v>
      </c>
      <c r="BG1610">
        <v>1573</v>
      </c>
      <c r="BH1610">
        <v>0</v>
      </c>
      <c r="BI1610" t="s">
        <v>1547</v>
      </c>
      <c r="BJ1610">
        <v>0</v>
      </c>
      <c r="BK1610">
        <v>0</v>
      </c>
      <c r="BL1610" t="e" cm="1">
        <v>#N/A</v>
      </c>
      <c r="BM1610" t="s">
        <v>1547</v>
      </c>
      <c r="BN1610" t="s">
        <v>14573</v>
      </c>
      <c r="BO1610" t="s">
        <v>14866</v>
      </c>
      <c r="BP1610" t="e" cm="1">
        <v>#N/A</v>
      </c>
      <c r="BQ1610" t="s">
        <v>1547</v>
      </c>
      <c r="BR1610" t="s">
        <v>11956</v>
      </c>
      <c r="BS1610">
        <v>175</v>
      </c>
      <c r="BT1610" t="s">
        <v>8411</v>
      </c>
      <c r="BU1610" t="s">
        <v>16572</v>
      </c>
      <c r="BV1610" t="s">
        <v>14598</v>
      </c>
      <c r="BW1610" t="s">
        <v>14988</v>
      </c>
      <c r="BX1610" t="s">
        <v>14989</v>
      </c>
      <c r="BY1610" t="s">
        <v>1744</v>
      </c>
      <c r="BZ1610" t="s">
        <v>1547</v>
      </c>
      <c r="CA1610" t="s">
        <v>1744</v>
      </c>
      <c r="CB1610" t="s">
        <v>2001</v>
      </c>
      <c r="CC1610"/>
      <c r="CD1610" t="s">
        <v>998</v>
      </c>
      <c r="CE1610" t="s">
        <v>2798</v>
      </c>
      <c r="CF1610" t="s">
        <v>14992</v>
      </c>
      <c r="CG1610" t="s">
        <v>14993</v>
      </c>
      <c r="CH1610" t="s">
        <v>2798</v>
      </c>
      <c r="CI1610" t="s">
        <v>1547</v>
      </c>
      <c r="CJ1610" t="s">
        <v>4365</v>
      </c>
      <c r="CK1610" t="s">
        <v>1564</v>
      </c>
      <c r="CL1610"/>
      <c r="CM1610"/>
      <c r="CN1610" t="s">
        <v>14574</v>
      </c>
      <c r="CO1610" t="s">
        <v>14600</v>
      </c>
      <c r="CP1610" t="s">
        <v>14574</v>
      </c>
      <c r="CQ1610" t="s">
        <v>14600</v>
      </c>
      <c r="CR1610" t="s">
        <v>1547</v>
      </c>
      <c r="CS1610">
        <v>9</v>
      </c>
      <c r="CT1610" t="s">
        <v>11956</v>
      </c>
      <c r="CU1610" t="s">
        <v>11956</v>
      </c>
      <c r="CV1610" t="e">
        <v>#N/A</v>
      </c>
      <c r="CW1610" t="s">
        <v>1547</v>
      </c>
      <c r="CX1610" t="s">
        <v>1547</v>
      </c>
      <c r="CY1610">
        <v>1608</v>
      </c>
      <c r="CZ1610" t="s">
        <v>11914</v>
      </c>
      <c r="DA1610" t="s">
        <v>1547</v>
      </c>
      <c r="DB1610" t="s">
        <v>1881</v>
      </c>
      <c r="DC1610" t="s">
        <v>1882</v>
      </c>
      <c r="DD1610" t="s">
        <v>14599</v>
      </c>
      <c r="DE1610" t="s">
        <v>4364</v>
      </c>
      <c r="DF1610" t="s">
        <v>14598</v>
      </c>
      <c r="DG1610" t="s">
        <v>1547</v>
      </c>
      <c r="DH1610" t="s">
        <v>1547</v>
      </c>
      <c r="DI1610" t="s">
        <v>1892</v>
      </c>
      <c r="DJ1610" t="e">
        <v>#N/A</v>
      </c>
      <c r="DK1610"/>
      <c r="DL1610" t="s">
        <v>1892</v>
      </c>
      <c r="DM1610">
        <v>9</v>
      </c>
      <c r="DN1610" t="s">
        <v>1883</v>
      </c>
      <c r="DO1610" t="s">
        <v>1564</v>
      </c>
      <c r="DP1610" t="b">
        <v>1</v>
      </c>
      <c r="DQ1610" t="b">
        <v>0</v>
      </c>
      <c r="DR1610" t="b">
        <v>1</v>
      </c>
      <c r="DS1610" t="b">
        <v>0</v>
      </c>
      <c r="DT1610" t="b">
        <v>0</v>
      </c>
      <c r="DU1610" t="b">
        <v>0</v>
      </c>
      <c r="DV1610" t="b">
        <v>0</v>
      </c>
      <c r="DW1610">
        <v>0</v>
      </c>
      <c r="DX1610" t="b">
        <v>0</v>
      </c>
      <c r="DY1610" t="b">
        <v>0</v>
      </c>
      <c r="DZ1610" t="b">
        <v>0</v>
      </c>
      <c r="EA1610" t="b">
        <v>1</v>
      </c>
      <c r="EB1610" t="b">
        <v>0</v>
      </c>
      <c r="EC1610" t="b">
        <v>0</v>
      </c>
      <c r="ED1610" t="b">
        <v>0</v>
      </c>
      <c r="EE1610" t="b">
        <v>0</v>
      </c>
      <c r="EF1610" t="b">
        <v>0</v>
      </c>
      <c r="EG1610" t="b" cm="1">
        <v>1</v>
      </c>
      <c r="EH1610" t="b">
        <v>0</v>
      </c>
      <c r="EI1610" t="b">
        <v>0</v>
      </c>
      <c r="EJ1610" t="b">
        <v>1</v>
      </c>
      <c r="EK1610" t="s">
        <v>14461</v>
      </c>
      <c r="EL1610">
        <v>1</v>
      </c>
      <c r="EM1610">
        <v>12</v>
      </c>
      <c r="EN1610" t="b">
        <v>0</v>
      </c>
    </row>
    <row r="1611" spans="1:144" ht="15.75">
      <c r="A1611"/>
      <c r="B1611" t="s">
        <v>1564</v>
      </c>
      <c r="C1611" t="s">
        <v>4682</v>
      </c>
      <c r="D1611" t="s">
        <v>14601</v>
      </c>
      <c r="E1611" t="s">
        <v>14602</v>
      </c>
      <c r="F1611"/>
      <c r="G1611" t="s">
        <v>14601</v>
      </c>
      <c r="H1611" t="s">
        <v>14601</v>
      </c>
      <c r="I1611" t="s">
        <v>2798</v>
      </c>
      <c r="J1611"/>
      <c r="K1611"/>
      <c r="L1611" t="s">
        <v>1743</v>
      </c>
      <c r="M1611" t="s">
        <v>2001</v>
      </c>
      <c r="N1611"/>
      <c r="O1611" t="s">
        <v>4735</v>
      </c>
      <c r="P1611" t="s">
        <v>1564</v>
      </c>
      <c r="Q1611" t="s">
        <v>4364</v>
      </c>
      <c r="R1611" t="s">
        <v>4365</v>
      </c>
      <c r="S1611"/>
      <c r="T1611"/>
      <c r="U1611" t="s">
        <v>14574</v>
      </c>
      <c r="V1611" t="s">
        <v>14603</v>
      </c>
      <c r="W1611"/>
      <c r="X1611"/>
      <c r="Y1611"/>
      <c r="Z1611"/>
      <c r="AA1611"/>
      <c r="AB1611"/>
      <c r="AC1611"/>
      <c r="AD1611"/>
      <c r="AE1611"/>
      <c r="AF1611"/>
      <c r="AG1611"/>
      <c r="AH1611"/>
      <c r="AI1611"/>
      <c r="AJ1611"/>
      <c r="AK1611"/>
      <c r="AL1611"/>
      <c r="AM1611"/>
      <c r="AN1611"/>
      <c r="AO1611" s="108" t="s">
        <v>43</v>
      </c>
      <c r="AP1611" t="s">
        <v>2869</v>
      </c>
      <c r="AQ1611">
        <v>116</v>
      </c>
      <c r="AR1611" t="e">
        <v>#N/A</v>
      </c>
      <c r="AS1611" t="s">
        <v>4682</v>
      </c>
      <c r="AT1611" t="e">
        <v>#N/A</v>
      </c>
      <c r="AU1611" t="s">
        <v>14602</v>
      </c>
      <c r="AV1611" t="s">
        <v>14994</v>
      </c>
      <c r="AW1611" t="s">
        <v>1744</v>
      </c>
      <c r="AX1611" t="s">
        <v>1740</v>
      </c>
      <c r="AY1611" t="s">
        <v>14995</v>
      </c>
      <c r="AZ1611" t="s">
        <v>4364</v>
      </c>
      <c r="BA1611" t="s">
        <v>14996</v>
      </c>
      <c r="BB1611" t="s">
        <v>2798</v>
      </c>
      <c r="BC1611" t="s">
        <v>1743</v>
      </c>
      <c r="BD1611" t="s">
        <v>14997</v>
      </c>
      <c r="BE1611" t="s">
        <v>14572</v>
      </c>
      <c r="BF1611">
        <v>1611</v>
      </c>
      <c r="BG1611">
        <v>1573</v>
      </c>
      <c r="BH1611">
        <v>0</v>
      </c>
      <c r="BI1611" t="s">
        <v>1547</v>
      </c>
      <c r="BJ1611">
        <v>0</v>
      </c>
      <c r="BK1611">
        <v>0</v>
      </c>
      <c r="BL1611" t="e" cm="1">
        <v>#N/A</v>
      </c>
      <c r="BM1611" t="s">
        <v>1547</v>
      </c>
      <c r="BN1611" t="s">
        <v>14573</v>
      </c>
      <c r="BO1611" t="s">
        <v>14866</v>
      </c>
      <c r="BP1611" t="e" cm="1">
        <v>#N/A</v>
      </c>
      <c r="BQ1611" t="s">
        <v>1547</v>
      </c>
      <c r="BR1611" t="s">
        <v>11956</v>
      </c>
      <c r="BS1611">
        <v>176</v>
      </c>
      <c r="BT1611" t="s">
        <v>8415</v>
      </c>
      <c r="BU1611" t="s">
        <v>16573</v>
      </c>
      <c r="BV1611" t="s">
        <v>14601</v>
      </c>
      <c r="BW1611" t="s">
        <v>14994</v>
      </c>
      <c r="BX1611" t="s">
        <v>14995</v>
      </c>
      <c r="BY1611" t="s">
        <v>1744</v>
      </c>
      <c r="BZ1611" t="s">
        <v>1547</v>
      </c>
      <c r="CA1611" t="s">
        <v>1744</v>
      </c>
      <c r="CB1611" t="s">
        <v>2001</v>
      </c>
      <c r="CC1611"/>
      <c r="CD1611" t="s">
        <v>998</v>
      </c>
      <c r="CE1611" t="s">
        <v>2798</v>
      </c>
      <c r="CF1611" t="s">
        <v>14998</v>
      </c>
      <c r="CG1611" t="s">
        <v>14999</v>
      </c>
      <c r="CH1611" t="s">
        <v>2798</v>
      </c>
      <c r="CI1611" t="s">
        <v>1547</v>
      </c>
      <c r="CJ1611" t="s">
        <v>4365</v>
      </c>
      <c r="CK1611" t="s">
        <v>1564</v>
      </c>
      <c r="CL1611"/>
      <c r="CM1611"/>
      <c r="CN1611" t="s">
        <v>14574</v>
      </c>
      <c r="CO1611" t="s">
        <v>14603</v>
      </c>
      <c r="CP1611" t="s">
        <v>14574</v>
      </c>
      <c r="CQ1611" t="s">
        <v>14603</v>
      </c>
      <c r="CR1611" t="s">
        <v>1547</v>
      </c>
      <c r="CS1611">
        <v>9</v>
      </c>
      <c r="CT1611" t="s">
        <v>11956</v>
      </c>
      <c r="CU1611" t="s">
        <v>11956</v>
      </c>
      <c r="CV1611" t="e">
        <v>#N/A</v>
      </c>
      <c r="CW1611" t="s">
        <v>1547</v>
      </c>
      <c r="CX1611" t="s">
        <v>1547</v>
      </c>
      <c r="CY1611">
        <v>1609</v>
      </c>
      <c r="CZ1611" t="s">
        <v>11915</v>
      </c>
      <c r="DA1611" t="s">
        <v>1547</v>
      </c>
      <c r="DB1611" t="s">
        <v>1881</v>
      </c>
      <c r="DC1611" t="s">
        <v>1882</v>
      </c>
      <c r="DD1611" t="s">
        <v>14602</v>
      </c>
      <c r="DE1611" t="s">
        <v>4364</v>
      </c>
      <c r="DF1611" t="s">
        <v>14601</v>
      </c>
      <c r="DG1611" t="s">
        <v>1547</v>
      </c>
      <c r="DH1611" t="s">
        <v>1547</v>
      </c>
      <c r="DI1611" t="s">
        <v>1892</v>
      </c>
      <c r="DJ1611" t="e">
        <v>#N/A</v>
      </c>
      <c r="DK1611"/>
      <c r="DL1611" t="s">
        <v>1892</v>
      </c>
      <c r="DM1611">
        <v>9</v>
      </c>
      <c r="DN1611" t="s">
        <v>1883</v>
      </c>
      <c r="DO1611" t="s">
        <v>1564</v>
      </c>
      <c r="DP1611" t="b">
        <v>1</v>
      </c>
      <c r="DQ1611" t="b">
        <v>0</v>
      </c>
      <c r="DR1611" t="b">
        <v>1</v>
      </c>
      <c r="DS1611" t="b">
        <v>0</v>
      </c>
      <c r="DT1611" t="b">
        <v>0</v>
      </c>
      <c r="DU1611" t="b">
        <v>0</v>
      </c>
      <c r="DV1611" t="b">
        <v>0</v>
      </c>
      <c r="DW1611">
        <v>0</v>
      </c>
      <c r="DX1611" t="b">
        <v>0</v>
      </c>
      <c r="DY1611" t="b">
        <v>0</v>
      </c>
      <c r="DZ1611" t="b">
        <v>0</v>
      </c>
      <c r="EA1611" t="b">
        <v>1</v>
      </c>
      <c r="EB1611" t="b">
        <v>0</v>
      </c>
      <c r="EC1611" t="b">
        <v>0</v>
      </c>
      <c r="ED1611" t="b">
        <v>0</v>
      </c>
      <c r="EE1611" t="b">
        <v>0</v>
      </c>
      <c r="EF1611" t="b">
        <v>0</v>
      </c>
      <c r="EG1611" t="b" cm="1">
        <v>1</v>
      </c>
      <c r="EH1611" t="b">
        <v>0</v>
      </c>
      <c r="EI1611" t="b">
        <v>0</v>
      </c>
      <c r="EJ1611" t="b">
        <v>1</v>
      </c>
      <c r="EK1611" t="s">
        <v>14461</v>
      </c>
      <c r="EL1611">
        <v>1</v>
      </c>
      <c r="EM1611">
        <v>13</v>
      </c>
      <c r="EN1611" t="b">
        <v>0</v>
      </c>
    </row>
    <row r="1612" spans="1:144" ht="15.75">
      <c r="A1612"/>
      <c r="B1612" t="s">
        <v>1564</v>
      </c>
      <c r="C1612" t="s">
        <v>4682</v>
      </c>
      <c r="D1612" t="s">
        <v>13696</v>
      </c>
      <c r="E1612" t="s">
        <v>13697</v>
      </c>
      <c r="F1612"/>
      <c r="G1612" t="s">
        <v>13696</v>
      </c>
      <c r="H1612" t="s">
        <v>13696</v>
      </c>
      <c r="I1612" t="s">
        <v>2798</v>
      </c>
      <c r="J1612"/>
      <c r="K1612"/>
      <c r="L1612" t="s">
        <v>1743</v>
      </c>
      <c r="M1612" t="s">
        <v>2001</v>
      </c>
      <c r="N1612"/>
      <c r="O1612" t="s">
        <v>4735</v>
      </c>
      <c r="P1612" t="s">
        <v>1564</v>
      </c>
      <c r="Q1612" t="s">
        <v>4364</v>
      </c>
      <c r="R1612" t="s">
        <v>4365</v>
      </c>
      <c r="S1612"/>
      <c r="T1612"/>
      <c r="U1612" t="s">
        <v>14574</v>
      </c>
      <c r="V1612" t="s">
        <v>13698</v>
      </c>
      <c r="W1612"/>
      <c r="X1612"/>
      <c r="Y1612"/>
      <c r="Z1612"/>
      <c r="AA1612"/>
      <c r="AB1612"/>
      <c r="AC1612"/>
      <c r="AD1612"/>
      <c r="AE1612"/>
      <c r="AF1612"/>
      <c r="AG1612"/>
      <c r="AH1612"/>
      <c r="AI1612"/>
      <c r="AJ1612"/>
      <c r="AK1612"/>
      <c r="AL1612"/>
      <c r="AM1612"/>
      <c r="AN1612"/>
      <c r="AO1612" s="108" t="s">
        <v>43</v>
      </c>
      <c r="AP1612" t="s">
        <v>2869</v>
      </c>
      <c r="AQ1612">
        <v>117</v>
      </c>
      <c r="AR1612" t="e">
        <v>#N/A</v>
      </c>
      <c r="AS1612" t="s">
        <v>4682</v>
      </c>
      <c r="AT1612" t="e">
        <v>#N/A</v>
      </c>
      <c r="AU1612" t="s">
        <v>13697</v>
      </c>
      <c r="AV1612" t="s">
        <v>14360</v>
      </c>
      <c r="AW1612" t="s">
        <v>1744</v>
      </c>
      <c r="AX1612" t="s">
        <v>1740</v>
      </c>
      <c r="AY1612" t="s">
        <v>14361</v>
      </c>
      <c r="AZ1612" t="s">
        <v>4364</v>
      </c>
      <c r="BA1612" t="s">
        <v>14362</v>
      </c>
      <c r="BB1612" t="s">
        <v>2798</v>
      </c>
      <c r="BC1612" t="s">
        <v>1743</v>
      </c>
      <c r="BD1612" t="s">
        <v>15000</v>
      </c>
      <c r="BE1612" t="s">
        <v>14572</v>
      </c>
      <c r="BF1612">
        <v>1198</v>
      </c>
      <c r="BG1612">
        <v>1573</v>
      </c>
      <c r="BH1612">
        <v>0</v>
      </c>
      <c r="BI1612" t="s">
        <v>1547</v>
      </c>
      <c r="BJ1612">
        <v>0</v>
      </c>
      <c r="BK1612">
        <v>0</v>
      </c>
      <c r="BL1612">
        <v>1198</v>
      </c>
      <c r="BM1612" t="s">
        <v>14364</v>
      </c>
      <c r="BN1612" t="s">
        <v>14573</v>
      </c>
      <c r="BO1612" t="s">
        <v>14866</v>
      </c>
      <c r="BP1612" t="e" cm="1">
        <v>#N/A</v>
      </c>
      <c r="BQ1612" t="s">
        <v>1547</v>
      </c>
      <c r="BR1612" t="s">
        <v>11956</v>
      </c>
      <c r="BS1612">
        <v>177</v>
      </c>
      <c r="BT1612" t="s">
        <v>8419</v>
      </c>
      <c r="BU1612" t="s">
        <v>16574</v>
      </c>
      <c r="BV1612" t="s">
        <v>13696</v>
      </c>
      <c r="BW1612" t="s">
        <v>14360</v>
      </c>
      <c r="BX1612" t="s">
        <v>14361</v>
      </c>
      <c r="BY1612" t="s">
        <v>1744</v>
      </c>
      <c r="BZ1612" t="s">
        <v>1547</v>
      </c>
      <c r="CA1612" t="s">
        <v>1744</v>
      </c>
      <c r="CB1612" t="s">
        <v>2001</v>
      </c>
      <c r="CC1612"/>
      <c r="CD1612" t="s">
        <v>998</v>
      </c>
      <c r="CE1612" t="s">
        <v>2798</v>
      </c>
      <c r="CF1612" t="s">
        <v>15001</v>
      </c>
      <c r="CG1612" t="s">
        <v>15002</v>
      </c>
      <c r="CH1612" t="s">
        <v>2798</v>
      </c>
      <c r="CI1612" t="s">
        <v>1547</v>
      </c>
      <c r="CJ1612" t="s">
        <v>4365</v>
      </c>
      <c r="CK1612" t="s">
        <v>1564</v>
      </c>
      <c r="CL1612"/>
      <c r="CM1612"/>
      <c r="CN1612" t="s">
        <v>14574</v>
      </c>
      <c r="CO1612" t="s">
        <v>13698</v>
      </c>
      <c r="CP1612" t="s">
        <v>14574</v>
      </c>
      <c r="CQ1612" t="s">
        <v>13698</v>
      </c>
      <c r="CR1612" t="s">
        <v>1547</v>
      </c>
      <c r="CS1612">
        <v>9</v>
      </c>
      <c r="CT1612" t="s">
        <v>11956</v>
      </c>
      <c r="CU1612" t="s">
        <v>11956</v>
      </c>
      <c r="CV1612" t="s">
        <v>11956</v>
      </c>
      <c r="CW1612" t="s">
        <v>1547</v>
      </c>
      <c r="CX1612" t="s">
        <v>1547</v>
      </c>
      <c r="CY1612">
        <v>1610</v>
      </c>
      <c r="CZ1612" t="s">
        <v>11916</v>
      </c>
      <c r="DA1612" t="s">
        <v>1547</v>
      </c>
      <c r="DB1612" t="s">
        <v>1881</v>
      </c>
      <c r="DC1612" t="s">
        <v>1882</v>
      </c>
      <c r="DD1612" t="s">
        <v>13697</v>
      </c>
      <c r="DE1612" t="s">
        <v>4364</v>
      </c>
      <c r="DF1612" t="s">
        <v>13696</v>
      </c>
      <c r="DG1612" t="s">
        <v>1547</v>
      </c>
      <c r="DH1612" t="s">
        <v>1547</v>
      </c>
      <c r="DI1612" t="s">
        <v>1892</v>
      </c>
      <c r="DJ1612" t="e">
        <v>#N/A</v>
      </c>
      <c r="DK1612"/>
      <c r="DL1612" t="s">
        <v>1892</v>
      </c>
      <c r="DM1612">
        <v>9</v>
      </c>
      <c r="DN1612" t="s">
        <v>1883</v>
      </c>
      <c r="DO1612" t="s">
        <v>1564</v>
      </c>
      <c r="DP1612" t="b">
        <v>1</v>
      </c>
      <c r="DQ1612" t="b">
        <v>0</v>
      </c>
      <c r="DR1612" t="b">
        <v>0</v>
      </c>
      <c r="DS1612" t="b">
        <v>0</v>
      </c>
      <c r="DT1612" t="b">
        <v>0</v>
      </c>
      <c r="DU1612" t="b">
        <v>0</v>
      </c>
      <c r="DV1612" t="b">
        <v>0</v>
      </c>
      <c r="DW1612">
        <v>0</v>
      </c>
      <c r="DX1612" t="b">
        <v>0</v>
      </c>
      <c r="DY1612" t="b">
        <v>0</v>
      </c>
      <c r="DZ1612" t="b">
        <v>1</v>
      </c>
      <c r="EA1612" t="b">
        <v>0</v>
      </c>
      <c r="EB1612" t="b">
        <v>0</v>
      </c>
      <c r="EC1612" t="b">
        <v>1</v>
      </c>
      <c r="ED1612" t="b">
        <v>0</v>
      </c>
      <c r="EE1612" t="b">
        <v>0</v>
      </c>
      <c r="EF1612" t="b">
        <v>0</v>
      </c>
      <c r="EG1612" t="b" cm="1">
        <v>0</v>
      </c>
      <c r="EH1612" t="b">
        <v>0</v>
      </c>
      <c r="EI1612" t="b">
        <v>0</v>
      </c>
      <c r="EJ1612" t="b">
        <v>1</v>
      </c>
      <c r="EK1612" t="s">
        <v>14803</v>
      </c>
      <c r="EL1612">
        <v>0</v>
      </c>
      <c r="EM1612">
        <v>13</v>
      </c>
      <c r="EN1612" t="b">
        <v>0</v>
      </c>
    </row>
    <row r="1613" spans="1:144" ht="15.75">
      <c r="A1613"/>
      <c r="B1613" t="s">
        <v>1562</v>
      </c>
      <c r="C1613" t="s">
        <v>1562</v>
      </c>
      <c r="D1613" t="s">
        <v>4531</v>
      </c>
      <c r="E1613" t="s">
        <v>4752</v>
      </c>
      <c r="F1613" t="s">
        <v>4753</v>
      </c>
      <c r="G1613" t="s">
        <v>4754</v>
      </c>
      <c r="H1613" t="s">
        <v>4531</v>
      </c>
      <c r="I1613" t="s">
        <v>1244</v>
      </c>
      <c r="J1613"/>
      <c r="K1613"/>
      <c r="L1613" t="s">
        <v>1743</v>
      </c>
      <c r="M1613"/>
      <c r="N1613"/>
      <c r="O1613"/>
      <c r="P1613" t="s">
        <v>1562</v>
      </c>
      <c r="Q1613" t="s">
        <v>4463</v>
      </c>
      <c r="R1613" t="s">
        <v>4464</v>
      </c>
      <c r="S1613"/>
      <c r="T1613"/>
      <c r="U1613" t="s">
        <v>13754</v>
      </c>
      <c r="V1613"/>
      <c r="W1613"/>
      <c r="X1613"/>
      <c r="Y1613"/>
      <c r="Z1613"/>
      <c r="AA1613"/>
      <c r="AB1613"/>
      <c r="AC1613"/>
      <c r="AD1613"/>
      <c r="AE1613"/>
      <c r="AF1613"/>
      <c r="AG1613"/>
      <c r="AH1613"/>
      <c r="AI1613"/>
      <c r="AJ1613"/>
      <c r="AK1613"/>
      <c r="AL1613"/>
      <c r="AM1613"/>
      <c r="AN1613"/>
      <c r="AO1613" s="108" t="s">
        <v>43</v>
      </c>
      <c r="AP1613" t="s">
        <v>2870</v>
      </c>
      <c r="AQ1613">
        <v>2</v>
      </c>
      <c r="AR1613" t="s">
        <v>12222</v>
      </c>
      <c r="AS1613" t="s">
        <v>1562</v>
      </c>
      <c r="AT1613" t="s">
        <v>10664</v>
      </c>
      <c r="AU1613" t="s">
        <v>4752</v>
      </c>
      <c r="AV1613" t="s">
        <v>12223</v>
      </c>
      <c r="AW1613" t="s">
        <v>12224</v>
      </c>
      <c r="AX1613" t="s">
        <v>1740</v>
      </c>
      <c r="AY1613" t="s">
        <v>12225</v>
      </c>
      <c r="AZ1613" t="s">
        <v>4463</v>
      </c>
      <c r="BA1613" t="s">
        <v>12226</v>
      </c>
      <c r="BB1613" t="s">
        <v>1244</v>
      </c>
      <c r="BC1613" t="s">
        <v>1743</v>
      </c>
      <c r="BD1613" t="s">
        <v>12227</v>
      </c>
      <c r="BE1613" t="s">
        <v>4531</v>
      </c>
      <c r="BF1613">
        <v>1613</v>
      </c>
      <c r="BG1613">
        <v>0</v>
      </c>
      <c r="BH1613">
        <v>0</v>
      </c>
      <c r="BI1613" t="s">
        <v>1547</v>
      </c>
      <c r="BJ1613">
        <v>0</v>
      </c>
      <c r="BK1613">
        <v>0</v>
      </c>
      <c r="BL1613">
        <v>0</v>
      </c>
      <c r="BM1613" t="s">
        <v>1547</v>
      </c>
      <c r="BN1613" t="s">
        <v>1547</v>
      </c>
      <c r="BO1613" t="s">
        <v>1547</v>
      </c>
      <c r="BP1613" t="s" cm="1">
        <v>1547</v>
      </c>
      <c r="BQ1613" t="s">
        <v>1547</v>
      </c>
      <c r="BR1613" t="s">
        <v>10669</v>
      </c>
      <c r="BS1613">
        <v>61</v>
      </c>
      <c r="BT1613" t="s">
        <v>5575</v>
      </c>
      <c r="BU1613" t="s">
        <v>16575</v>
      </c>
      <c r="BV1613" t="s">
        <v>4531</v>
      </c>
      <c r="BW1613" t="s">
        <v>12223</v>
      </c>
      <c r="BX1613" t="s">
        <v>10883</v>
      </c>
      <c r="BY1613" t="s">
        <v>1744</v>
      </c>
      <c r="BZ1613" t="s">
        <v>1547</v>
      </c>
      <c r="CA1613" t="s">
        <v>1744</v>
      </c>
      <c r="CB1613" t="s">
        <v>1547</v>
      </c>
      <c r="CC1613"/>
      <c r="CD1613" t="s">
        <v>998</v>
      </c>
      <c r="CE1613" t="s">
        <v>1244</v>
      </c>
      <c r="CF1613" t="s">
        <v>4752</v>
      </c>
      <c r="CG1613" t="s">
        <v>12223</v>
      </c>
      <c r="CH1613" t="s">
        <v>1244</v>
      </c>
      <c r="CI1613" t="s">
        <v>1547</v>
      </c>
      <c r="CJ1613" t="s">
        <v>4464</v>
      </c>
      <c r="CK1613" t="s">
        <v>1562</v>
      </c>
      <c r="CL1613"/>
      <c r="CM1613"/>
      <c r="CN1613" t="s">
        <v>13754</v>
      </c>
      <c r="CO1613" t="s">
        <v>1547</v>
      </c>
      <c r="CP1613" t="s">
        <v>13754</v>
      </c>
      <c r="CQ1613" t="s">
        <v>1547</v>
      </c>
      <c r="CR1613" t="s">
        <v>1547</v>
      </c>
      <c r="CS1613">
        <v>0</v>
      </c>
      <c r="CT1613" t="s">
        <v>1547</v>
      </c>
      <c r="CU1613" t="s">
        <v>1547</v>
      </c>
      <c r="CV1613" t="s">
        <v>1547</v>
      </c>
      <c r="CW1613" t="s">
        <v>1547</v>
      </c>
      <c r="CX1613" t="s">
        <v>1547</v>
      </c>
      <c r="CY1613">
        <v>1611</v>
      </c>
      <c r="CZ1613" t="s">
        <v>11917</v>
      </c>
      <c r="DA1613" t="s">
        <v>1547</v>
      </c>
      <c r="DB1613" t="s">
        <v>1881</v>
      </c>
      <c r="DC1613" t="s">
        <v>1882</v>
      </c>
      <c r="DD1613" t="s">
        <v>4752</v>
      </c>
      <c r="DE1613" t="s">
        <v>4463</v>
      </c>
      <c r="DF1613" t="s">
        <v>4754</v>
      </c>
      <c r="DG1613" t="s">
        <v>1547</v>
      </c>
      <c r="DH1613" t="s">
        <v>1547</v>
      </c>
      <c r="DI1613" t="s">
        <v>1892</v>
      </c>
      <c r="DJ1613" t="s">
        <v>12222</v>
      </c>
      <c r="DK1613"/>
      <c r="DL1613" t="s">
        <v>1892</v>
      </c>
      <c r="DM1613">
        <v>9</v>
      </c>
      <c r="DN1613" t="s">
        <v>1883</v>
      </c>
      <c r="DO1613" t="s">
        <v>1562</v>
      </c>
      <c r="DP1613" t="b">
        <v>1</v>
      </c>
      <c r="DQ1613" t="b">
        <v>0</v>
      </c>
      <c r="DR1613" t="b">
        <v>1</v>
      </c>
      <c r="DS1613" t="b">
        <v>0</v>
      </c>
      <c r="DT1613" t="b">
        <v>0</v>
      </c>
      <c r="DU1613" t="b">
        <v>1</v>
      </c>
      <c r="DV1613" t="b">
        <v>1</v>
      </c>
      <c r="DW1613">
        <v>0</v>
      </c>
      <c r="DX1613" t="b">
        <v>0</v>
      </c>
      <c r="DY1613" t="b">
        <v>0</v>
      </c>
      <c r="DZ1613" t="b">
        <v>0</v>
      </c>
      <c r="EA1613" t="b">
        <v>0</v>
      </c>
      <c r="EB1613" t="b">
        <v>0</v>
      </c>
      <c r="EC1613" t="b">
        <v>0</v>
      </c>
      <c r="ED1613" t="b">
        <v>0</v>
      </c>
      <c r="EE1613" t="b">
        <v>0</v>
      </c>
      <c r="EF1613" t="b">
        <v>0</v>
      </c>
      <c r="EG1613" t="b" cm="1">
        <v>0</v>
      </c>
      <c r="EH1613" t="b">
        <v>0</v>
      </c>
      <c r="EI1613" t="b">
        <v>0</v>
      </c>
      <c r="EJ1613" t="b">
        <v>0</v>
      </c>
      <c r="EK1613" t="s">
        <v>1547</v>
      </c>
      <c r="EL1613">
        <v>0</v>
      </c>
      <c r="EM1613">
        <v>12</v>
      </c>
      <c r="EN1613" t="b">
        <v>0</v>
      </c>
    </row>
    <row r="1614" spans="1:144" ht="15.75">
      <c r="A1614"/>
      <c r="B1614" t="s">
        <v>1562</v>
      </c>
      <c r="C1614" t="s">
        <v>1562</v>
      </c>
      <c r="D1614" t="s">
        <v>4528</v>
      </c>
      <c r="E1614" t="s">
        <v>4529</v>
      </c>
      <c r="F1614"/>
      <c r="G1614" t="s">
        <v>4528</v>
      </c>
      <c r="H1614" t="s">
        <v>4755</v>
      </c>
      <c r="I1614" t="s">
        <v>1230</v>
      </c>
      <c r="J1614"/>
      <c r="K1614"/>
      <c r="L1614" t="s">
        <v>1743</v>
      </c>
      <c r="M1614" t="s">
        <v>1754</v>
      </c>
      <c r="N1614" t="s">
        <v>4756</v>
      </c>
      <c r="O1614"/>
      <c r="P1614" t="s">
        <v>1562</v>
      </c>
      <c r="Q1614" t="s">
        <v>4463</v>
      </c>
      <c r="R1614" t="s">
        <v>4464</v>
      </c>
      <c r="S1614"/>
      <c r="T1614"/>
      <c r="U1614" t="s">
        <v>13754</v>
      </c>
      <c r="V1614" t="s">
        <v>13632</v>
      </c>
      <c r="W1614"/>
      <c r="X1614"/>
      <c r="Y1614"/>
      <c r="Z1614"/>
      <c r="AA1614"/>
      <c r="AB1614"/>
      <c r="AC1614"/>
      <c r="AD1614"/>
      <c r="AE1614"/>
      <c r="AF1614"/>
      <c r="AG1614"/>
      <c r="AH1614"/>
      <c r="AI1614"/>
      <c r="AJ1614"/>
      <c r="AK1614"/>
      <c r="AL1614"/>
      <c r="AM1614"/>
      <c r="AN1614"/>
      <c r="AO1614" s="108" t="s">
        <v>43</v>
      </c>
      <c r="AP1614" t="s">
        <v>2870</v>
      </c>
      <c r="AQ1614">
        <v>3</v>
      </c>
      <c r="AR1614" t="s">
        <v>10880</v>
      </c>
      <c r="AS1614" t="s">
        <v>1562</v>
      </c>
      <c r="AT1614" t="s">
        <v>10664</v>
      </c>
      <c r="AU1614" t="s">
        <v>4529</v>
      </c>
      <c r="AV1614" t="s">
        <v>10881</v>
      </c>
      <c r="AW1614" t="s">
        <v>1744</v>
      </c>
      <c r="AX1614" t="s">
        <v>1740</v>
      </c>
      <c r="AY1614" t="s">
        <v>12228</v>
      </c>
      <c r="AZ1614" t="s">
        <v>4463</v>
      </c>
      <c r="BA1614" t="s">
        <v>10884</v>
      </c>
      <c r="BB1614" t="s">
        <v>1230</v>
      </c>
      <c r="BC1614" t="s">
        <v>1743</v>
      </c>
      <c r="BD1614" t="s">
        <v>12229</v>
      </c>
      <c r="BE1614" t="s">
        <v>4531</v>
      </c>
      <c r="BF1614">
        <v>1116</v>
      </c>
      <c r="BG1614">
        <v>1613</v>
      </c>
      <c r="BH1614">
        <v>0</v>
      </c>
      <c r="BI1614" t="s">
        <v>4529</v>
      </c>
      <c r="BJ1614">
        <v>1</v>
      </c>
      <c r="BK1614">
        <v>0</v>
      </c>
      <c r="BL1614">
        <v>0</v>
      </c>
      <c r="BM1614" t="s">
        <v>1547</v>
      </c>
      <c r="BN1614" t="s">
        <v>4752</v>
      </c>
      <c r="BO1614" t="s">
        <v>12223</v>
      </c>
      <c r="BP1614" t="s" cm="1">
        <v>12222</v>
      </c>
      <c r="BQ1614" t="s">
        <v>1547</v>
      </c>
      <c r="BR1614" t="s">
        <v>10669</v>
      </c>
      <c r="BS1614">
        <v>62</v>
      </c>
      <c r="BT1614" t="s">
        <v>5587</v>
      </c>
      <c r="BU1614" t="s">
        <v>16576</v>
      </c>
      <c r="BV1614" t="s">
        <v>4528</v>
      </c>
      <c r="BW1614" t="s">
        <v>10881</v>
      </c>
      <c r="BX1614" t="s">
        <v>12230</v>
      </c>
      <c r="BY1614" t="s">
        <v>12231</v>
      </c>
      <c r="BZ1614" t="s">
        <v>1547</v>
      </c>
      <c r="CA1614" t="s">
        <v>1744</v>
      </c>
      <c r="CB1614" t="s">
        <v>1754</v>
      </c>
      <c r="CC1614"/>
      <c r="CD1614" t="s">
        <v>998</v>
      </c>
      <c r="CE1614" t="s">
        <v>1230</v>
      </c>
      <c r="CF1614" t="s">
        <v>4783</v>
      </c>
      <c r="CG1614" t="s">
        <v>10886</v>
      </c>
      <c r="CH1614" t="s">
        <v>1230</v>
      </c>
      <c r="CI1614" t="s">
        <v>1547</v>
      </c>
      <c r="CJ1614" t="s">
        <v>4464</v>
      </c>
      <c r="CK1614" t="s">
        <v>1562</v>
      </c>
      <c r="CL1614"/>
      <c r="CM1614"/>
      <c r="CN1614" t="s">
        <v>13754</v>
      </c>
      <c r="CO1614" t="s">
        <v>13632</v>
      </c>
      <c r="CP1614" t="s">
        <v>13754</v>
      </c>
      <c r="CQ1614" t="s">
        <v>13632</v>
      </c>
      <c r="CR1614" t="s">
        <v>1547</v>
      </c>
      <c r="CS1614">
        <v>0</v>
      </c>
      <c r="CT1614" t="s">
        <v>1547</v>
      </c>
      <c r="CU1614" t="s">
        <v>1547</v>
      </c>
      <c r="CV1614" t="s">
        <v>1547</v>
      </c>
      <c r="CW1614" t="s">
        <v>1547</v>
      </c>
      <c r="CX1614" t="s">
        <v>1547</v>
      </c>
      <c r="CY1614">
        <v>1612</v>
      </c>
      <c r="CZ1614" t="s">
        <v>11918</v>
      </c>
      <c r="DA1614" t="s">
        <v>1547</v>
      </c>
      <c r="DB1614" t="s">
        <v>1881</v>
      </c>
      <c r="DC1614" t="s">
        <v>1882</v>
      </c>
      <c r="DD1614" t="s">
        <v>4529</v>
      </c>
      <c r="DE1614" t="s">
        <v>4463</v>
      </c>
      <c r="DF1614" t="s">
        <v>4528</v>
      </c>
      <c r="DG1614" t="s">
        <v>1547</v>
      </c>
      <c r="DH1614" t="s">
        <v>1547</v>
      </c>
      <c r="DI1614" t="s">
        <v>1892</v>
      </c>
      <c r="DJ1614" t="s">
        <v>10880</v>
      </c>
      <c r="DK1614"/>
      <c r="DL1614" t="s">
        <v>1892</v>
      </c>
      <c r="DM1614">
        <v>9</v>
      </c>
      <c r="DN1614" t="s">
        <v>1883</v>
      </c>
      <c r="DO1614" t="s">
        <v>1562</v>
      </c>
      <c r="DP1614" t="b">
        <v>1</v>
      </c>
      <c r="DQ1614" t="b">
        <v>0</v>
      </c>
      <c r="DR1614" t="b">
        <v>0</v>
      </c>
      <c r="DS1614" t="b">
        <v>0</v>
      </c>
      <c r="DT1614" t="b">
        <v>0</v>
      </c>
      <c r="DU1614" t="b">
        <v>1</v>
      </c>
      <c r="DV1614" t="b">
        <v>0</v>
      </c>
      <c r="DW1614">
        <v>0</v>
      </c>
      <c r="DX1614" t="b">
        <v>0</v>
      </c>
      <c r="DY1614" t="b">
        <v>0</v>
      </c>
      <c r="DZ1614" t="b">
        <v>0</v>
      </c>
      <c r="EA1614" t="b">
        <v>0</v>
      </c>
      <c r="EB1614" t="b">
        <v>0</v>
      </c>
      <c r="EC1614" t="b">
        <v>0</v>
      </c>
      <c r="ED1614" t="b">
        <v>0</v>
      </c>
      <c r="EE1614" t="b">
        <v>0</v>
      </c>
      <c r="EF1614" t="b">
        <v>0</v>
      </c>
      <c r="EG1614" t="b" cm="1">
        <v>0</v>
      </c>
      <c r="EH1614" t="b">
        <v>0</v>
      </c>
      <c r="EI1614" t="b">
        <v>0</v>
      </c>
      <c r="EJ1614" t="b">
        <v>0</v>
      </c>
      <c r="EK1614" t="s">
        <v>1547</v>
      </c>
      <c r="EL1614">
        <v>0</v>
      </c>
      <c r="EM1614">
        <v>17</v>
      </c>
      <c r="EN1614" t="b">
        <v>0</v>
      </c>
    </row>
    <row r="1615" spans="1:144" ht="15.75">
      <c r="A1615"/>
      <c r="B1615" t="s">
        <v>1562</v>
      </c>
      <c r="C1615" t="s">
        <v>1562</v>
      </c>
      <c r="D1615" t="s">
        <v>4757</v>
      </c>
      <c r="E1615" t="s">
        <v>4758</v>
      </c>
      <c r="F1615"/>
      <c r="G1615" t="s">
        <v>4757</v>
      </c>
      <c r="H1615" t="s">
        <v>4757</v>
      </c>
      <c r="I1615" t="s">
        <v>1230</v>
      </c>
      <c r="J1615"/>
      <c r="K1615"/>
      <c r="L1615" t="s">
        <v>1743</v>
      </c>
      <c r="M1615" t="s">
        <v>1749</v>
      </c>
      <c r="N1615" t="s">
        <v>4759</v>
      </c>
      <c r="O1615"/>
      <c r="P1615" t="s">
        <v>1562</v>
      </c>
      <c r="Q1615" t="s">
        <v>4463</v>
      </c>
      <c r="R1615" t="s">
        <v>4464</v>
      </c>
      <c r="S1615"/>
      <c r="T1615"/>
      <c r="U1615" t="s">
        <v>13754</v>
      </c>
      <c r="V1615" t="s">
        <v>13755</v>
      </c>
      <c r="W1615"/>
      <c r="X1615"/>
      <c r="Y1615"/>
      <c r="Z1615"/>
      <c r="AA1615"/>
      <c r="AB1615"/>
      <c r="AC1615"/>
      <c r="AD1615"/>
      <c r="AE1615"/>
      <c r="AF1615"/>
      <c r="AG1615"/>
      <c r="AH1615"/>
      <c r="AI1615"/>
      <c r="AJ1615"/>
      <c r="AK1615"/>
      <c r="AL1615"/>
      <c r="AM1615"/>
      <c r="AN1615"/>
      <c r="AO1615" s="108" t="s">
        <v>43</v>
      </c>
      <c r="AP1615" t="s">
        <v>2870</v>
      </c>
      <c r="AQ1615">
        <v>4</v>
      </c>
      <c r="AR1615" t="s">
        <v>12232</v>
      </c>
      <c r="AS1615" t="s">
        <v>1562</v>
      </c>
      <c r="AT1615" t="s">
        <v>10664</v>
      </c>
      <c r="AU1615" t="s">
        <v>4758</v>
      </c>
      <c r="AV1615" t="s">
        <v>12233</v>
      </c>
      <c r="AW1615" t="s">
        <v>1744</v>
      </c>
      <c r="AX1615" t="s">
        <v>1740</v>
      </c>
      <c r="AY1615" t="s">
        <v>12234</v>
      </c>
      <c r="AZ1615" t="s">
        <v>4463</v>
      </c>
      <c r="BA1615" t="s">
        <v>12235</v>
      </c>
      <c r="BB1615" t="s">
        <v>1230</v>
      </c>
      <c r="BC1615" t="s">
        <v>1743</v>
      </c>
      <c r="BD1615" t="s">
        <v>12236</v>
      </c>
      <c r="BE1615" t="s">
        <v>4531</v>
      </c>
      <c r="BF1615">
        <v>1615</v>
      </c>
      <c r="BG1615">
        <v>1613</v>
      </c>
      <c r="BH1615">
        <v>0</v>
      </c>
      <c r="BI1615" t="s">
        <v>4758</v>
      </c>
      <c r="BJ1615">
        <v>1</v>
      </c>
      <c r="BK1615">
        <v>0</v>
      </c>
      <c r="BL1615">
        <v>0</v>
      </c>
      <c r="BM1615" t="s">
        <v>1547</v>
      </c>
      <c r="BN1615" t="s">
        <v>4752</v>
      </c>
      <c r="BO1615" t="s">
        <v>12223</v>
      </c>
      <c r="BP1615" t="s" cm="1">
        <v>12222</v>
      </c>
      <c r="BQ1615" t="s">
        <v>1547</v>
      </c>
      <c r="BR1615" t="s">
        <v>10669</v>
      </c>
      <c r="BS1615">
        <v>63</v>
      </c>
      <c r="BT1615" t="s">
        <v>5599</v>
      </c>
      <c r="BU1615" t="s">
        <v>16577</v>
      </c>
      <c r="BV1615" t="s">
        <v>4757</v>
      </c>
      <c r="BW1615" t="s">
        <v>12233</v>
      </c>
      <c r="BX1615" t="s">
        <v>12234</v>
      </c>
      <c r="BY1615" t="s">
        <v>12237</v>
      </c>
      <c r="BZ1615" t="s">
        <v>1547</v>
      </c>
      <c r="CA1615" t="s">
        <v>1744</v>
      </c>
      <c r="CB1615" t="s">
        <v>1749</v>
      </c>
      <c r="CC1615"/>
      <c r="CD1615" t="s">
        <v>998</v>
      </c>
      <c r="CE1615" t="s">
        <v>1230</v>
      </c>
      <c r="CF1615" t="s">
        <v>12238</v>
      </c>
      <c r="CG1615" t="s">
        <v>12239</v>
      </c>
      <c r="CH1615" t="s">
        <v>1230</v>
      </c>
      <c r="CI1615" t="s">
        <v>1547</v>
      </c>
      <c r="CJ1615" t="s">
        <v>4464</v>
      </c>
      <c r="CK1615" t="s">
        <v>1562</v>
      </c>
      <c r="CL1615"/>
      <c r="CM1615"/>
      <c r="CN1615" t="s">
        <v>13754</v>
      </c>
      <c r="CO1615" t="s">
        <v>13755</v>
      </c>
      <c r="CP1615" t="s">
        <v>13754</v>
      </c>
      <c r="CQ1615" t="s">
        <v>13755</v>
      </c>
      <c r="CR1615" t="s">
        <v>1547</v>
      </c>
      <c r="CS1615">
        <v>0</v>
      </c>
      <c r="CT1615" t="s">
        <v>1547</v>
      </c>
      <c r="CU1615" t="s">
        <v>1547</v>
      </c>
      <c r="CV1615" t="s">
        <v>1547</v>
      </c>
      <c r="CW1615" t="s">
        <v>1547</v>
      </c>
      <c r="CX1615" t="s">
        <v>1547</v>
      </c>
      <c r="CY1615">
        <v>1613</v>
      </c>
      <c r="CZ1615" t="s">
        <v>11919</v>
      </c>
      <c r="DA1615" t="s">
        <v>1547</v>
      </c>
      <c r="DB1615" t="s">
        <v>1881</v>
      </c>
      <c r="DC1615" t="s">
        <v>1882</v>
      </c>
      <c r="DD1615" t="s">
        <v>4758</v>
      </c>
      <c r="DE1615" t="s">
        <v>4463</v>
      </c>
      <c r="DF1615" t="s">
        <v>4757</v>
      </c>
      <c r="DG1615" t="s">
        <v>1547</v>
      </c>
      <c r="DH1615" t="s">
        <v>1547</v>
      </c>
      <c r="DI1615" t="s">
        <v>1892</v>
      </c>
      <c r="DJ1615" t="s">
        <v>12232</v>
      </c>
      <c r="DK1615"/>
      <c r="DL1615" t="s">
        <v>1892</v>
      </c>
      <c r="DM1615">
        <v>9</v>
      </c>
      <c r="DN1615" t="s">
        <v>1883</v>
      </c>
      <c r="DO1615" t="s">
        <v>1562</v>
      </c>
      <c r="DP1615" t="b">
        <v>1</v>
      </c>
      <c r="DQ1615" t="b">
        <v>0</v>
      </c>
      <c r="DR1615" t="b">
        <v>1</v>
      </c>
      <c r="DS1615" t="b">
        <v>0</v>
      </c>
      <c r="DT1615" t="b">
        <v>0</v>
      </c>
      <c r="DU1615" t="b">
        <v>1</v>
      </c>
      <c r="DV1615" t="b">
        <v>0</v>
      </c>
      <c r="DW1615">
        <v>0</v>
      </c>
      <c r="DX1615" t="b">
        <v>0</v>
      </c>
      <c r="DY1615" t="b">
        <v>0</v>
      </c>
      <c r="DZ1615" t="b">
        <v>0</v>
      </c>
      <c r="EA1615" t="b">
        <v>0</v>
      </c>
      <c r="EB1615" t="b">
        <v>0</v>
      </c>
      <c r="EC1615" t="b">
        <v>0</v>
      </c>
      <c r="ED1615" t="b">
        <v>0</v>
      </c>
      <c r="EE1615" t="b">
        <v>0</v>
      </c>
      <c r="EF1615" t="b">
        <v>0</v>
      </c>
      <c r="EG1615" t="b" cm="1">
        <v>0</v>
      </c>
      <c r="EH1615" t="b">
        <v>0</v>
      </c>
      <c r="EI1615" t="b">
        <v>0</v>
      </c>
      <c r="EJ1615" t="b">
        <v>0</v>
      </c>
      <c r="EK1615" t="s">
        <v>1547</v>
      </c>
      <c r="EL1615">
        <v>0</v>
      </c>
      <c r="EM1615">
        <v>24</v>
      </c>
      <c r="EN1615" t="b">
        <v>0</v>
      </c>
    </row>
    <row r="1616" spans="1:144" ht="15.75">
      <c r="A1616"/>
      <c r="B1616" t="s">
        <v>1562</v>
      </c>
      <c r="C1616" t="s">
        <v>1562</v>
      </c>
      <c r="D1616" t="s">
        <v>4760</v>
      </c>
      <c r="E1616" t="s">
        <v>4761</v>
      </c>
      <c r="F1616" t="s">
        <v>4760</v>
      </c>
      <c r="G1616"/>
      <c r="H1616"/>
      <c r="I1616" t="s">
        <v>1244</v>
      </c>
      <c r="J1616"/>
      <c r="K1616"/>
      <c r="L1616" t="s">
        <v>1743</v>
      </c>
      <c r="M1616"/>
      <c r="N1616"/>
      <c r="O1616"/>
      <c r="P1616" t="s">
        <v>1562</v>
      </c>
      <c r="Q1616" t="s">
        <v>4463</v>
      </c>
      <c r="R1616" t="s">
        <v>4464</v>
      </c>
      <c r="S1616"/>
      <c r="T1616"/>
      <c r="U1616" t="s">
        <v>13756</v>
      </c>
      <c r="V1616"/>
      <c r="W1616"/>
      <c r="X1616"/>
      <c r="Y1616"/>
      <c r="Z1616"/>
      <c r="AA1616"/>
      <c r="AB1616"/>
      <c r="AC1616"/>
      <c r="AD1616"/>
      <c r="AE1616"/>
      <c r="AF1616"/>
      <c r="AG1616"/>
      <c r="AH1616"/>
      <c r="AI1616"/>
      <c r="AJ1616"/>
      <c r="AK1616"/>
      <c r="AL1616"/>
      <c r="AM1616"/>
      <c r="AN1616"/>
      <c r="AO1616" s="108" t="s">
        <v>43</v>
      </c>
      <c r="AP1616" t="s">
        <v>2870</v>
      </c>
      <c r="AQ1616">
        <v>5</v>
      </c>
      <c r="AR1616" t="s">
        <v>12240</v>
      </c>
      <c r="AS1616" t="s">
        <v>1562</v>
      </c>
      <c r="AT1616" t="s">
        <v>10664</v>
      </c>
      <c r="AU1616" t="s">
        <v>4761</v>
      </c>
      <c r="AV1616" t="s">
        <v>12241</v>
      </c>
      <c r="AW1616" t="s">
        <v>12242</v>
      </c>
      <c r="AX1616" t="s">
        <v>1740</v>
      </c>
      <c r="AY1616" t="s">
        <v>1744</v>
      </c>
      <c r="AZ1616" t="s">
        <v>4463</v>
      </c>
      <c r="BA1616" t="s">
        <v>12243</v>
      </c>
      <c r="BB1616" t="s">
        <v>1244</v>
      </c>
      <c r="BC1616" t="s">
        <v>1743</v>
      </c>
      <c r="BD1616" t="s">
        <v>12244</v>
      </c>
      <c r="BE1616" t="s">
        <v>4760</v>
      </c>
      <c r="BF1616">
        <v>1616</v>
      </c>
      <c r="BG1616">
        <v>0</v>
      </c>
      <c r="BH1616">
        <v>0</v>
      </c>
      <c r="BI1616" t="s">
        <v>1547</v>
      </c>
      <c r="BJ1616">
        <v>0</v>
      </c>
      <c r="BK1616">
        <v>0</v>
      </c>
      <c r="BL1616">
        <v>0</v>
      </c>
      <c r="BM1616" t="s">
        <v>1547</v>
      </c>
      <c r="BN1616" t="s">
        <v>1547</v>
      </c>
      <c r="BO1616" t="s">
        <v>1547</v>
      </c>
      <c r="BP1616" t="s" cm="1">
        <v>1547</v>
      </c>
      <c r="BQ1616" t="s">
        <v>1547</v>
      </c>
      <c r="BR1616" t="s">
        <v>10669</v>
      </c>
      <c r="BS1616">
        <v>64</v>
      </c>
      <c r="BT1616" t="s">
        <v>5610</v>
      </c>
      <c r="BU1616" t="s">
        <v>16578</v>
      </c>
      <c r="BV1616" t="s">
        <v>4760</v>
      </c>
      <c r="BW1616" t="s">
        <v>12241</v>
      </c>
      <c r="BX1616" t="s">
        <v>1744</v>
      </c>
      <c r="BY1616" t="s">
        <v>1744</v>
      </c>
      <c r="BZ1616" t="s">
        <v>1547</v>
      </c>
      <c r="CA1616" t="s">
        <v>1744</v>
      </c>
      <c r="CB1616" t="s">
        <v>1547</v>
      </c>
      <c r="CC1616"/>
      <c r="CD1616" t="s">
        <v>998</v>
      </c>
      <c r="CE1616" t="s">
        <v>1244</v>
      </c>
      <c r="CF1616" t="s">
        <v>4761</v>
      </c>
      <c r="CG1616" t="s">
        <v>12241</v>
      </c>
      <c r="CH1616" t="s">
        <v>1244</v>
      </c>
      <c r="CI1616" t="s">
        <v>1547</v>
      </c>
      <c r="CJ1616" t="s">
        <v>4464</v>
      </c>
      <c r="CK1616" t="s">
        <v>1562</v>
      </c>
      <c r="CL1616"/>
      <c r="CM1616"/>
      <c r="CN1616" t="s">
        <v>13756</v>
      </c>
      <c r="CO1616" t="s">
        <v>1547</v>
      </c>
      <c r="CP1616" t="s">
        <v>13756</v>
      </c>
      <c r="CQ1616" t="s">
        <v>1547</v>
      </c>
      <c r="CR1616" t="s">
        <v>1547</v>
      </c>
      <c r="CS1616">
        <v>0</v>
      </c>
      <c r="CT1616" t="s">
        <v>1547</v>
      </c>
      <c r="CU1616" t="s">
        <v>1547</v>
      </c>
      <c r="CV1616" t="s">
        <v>1547</v>
      </c>
      <c r="CW1616" t="s">
        <v>1547</v>
      </c>
      <c r="CX1616" t="s">
        <v>1547</v>
      </c>
      <c r="CY1616">
        <v>1614</v>
      </c>
      <c r="CZ1616" t="s">
        <v>11920</v>
      </c>
      <c r="DA1616" t="s">
        <v>1547</v>
      </c>
      <c r="DB1616" t="s">
        <v>1881</v>
      </c>
      <c r="DC1616" t="s">
        <v>1882</v>
      </c>
      <c r="DD1616" t="s">
        <v>4761</v>
      </c>
      <c r="DE1616" t="s">
        <v>4463</v>
      </c>
      <c r="DF1616">
        <v>0</v>
      </c>
      <c r="DG1616" t="s">
        <v>1547</v>
      </c>
      <c r="DH1616" t="s">
        <v>1547</v>
      </c>
      <c r="DI1616" t="s">
        <v>1892</v>
      </c>
      <c r="DJ1616" t="s">
        <v>12240</v>
      </c>
      <c r="DK1616"/>
      <c r="DL1616" t="s">
        <v>1892</v>
      </c>
      <c r="DM1616">
        <v>9</v>
      </c>
      <c r="DN1616" t="s">
        <v>1883</v>
      </c>
      <c r="DO1616" t="s">
        <v>1562</v>
      </c>
      <c r="DP1616" t="b">
        <v>1</v>
      </c>
      <c r="DQ1616" t="b">
        <v>0</v>
      </c>
      <c r="DR1616" t="b">
        <v>1</v>
      </c>
      <c r="DS1616" t="b">
        <v>0</v>
      </c>
      <c r="DT1616" t="b">
        <v>0</v>
      </c>
      <c r="DU1616" t="b">
        <v>1</v>
      </c>
      <c r="DV1616" t="b">
        <v>1</v>
      </c>
      <c r="DW1616">
        <v>0</v>
      </c>
      <c r="DX1616" t="b">
        <v>0</v>
      </c>
      <c r="DY1616" t="b">
        <v>0</v>
      </c>
      <c r="DZ1616" t="b">
        <v>0</v>
      </c>
      <c r="EA1616" t="b">
        <v>0</v>
      </c>
      <c r="EB1616" t="b">
        <v>0</v>
      </c>
      <c r="EC1616" t="b">
        <v>0</v>
      </c>
      <c r="ED1616" t="b">
        <v>0</v>
      </c>
      <c r="EE1616" t="b">
        <v>0</v>
      </c>
      <c r="EF1616" t="b">
        <v>0</v>
      </c>
      <c r="EG1616" t="b" cm="1">
        <v>0</v>
      </c>
      <c r="EH1616" t="b">
        <v>0</v>
      </c>
      <c r="EI1616" t="b">
        <v>0</v>
      </c>
      <c r="EJ1616" t="b">
        <v>0</v>
      </c>
      <c r="EK1616" t="s">
        <v>1547</v>
      </c>
      <c r="EL1616">
        <v>0</v>
      </c>
      <c r="EM1616">
        <v>22</v>
      </c>
      <c r="EN1616" t="b">
        <v>0</v>
      </c>
    </row>
    <row r="1617" spans="1:144" ht="15.75">
      <c r="A1617"/>
      <c r="B1617" t="s">
        <v>1562</v>
      </c>
      <c r="C1617" t="s">
        <v>1562</v>
      </c>
      <c r="D1617" t="s">
        <v>4124</v>
      </c>
      <c r="E1617" t="s">
        <v>4125</v>
      </c>
      <c r="F1617"/>
      <c r="G1617" t="s">
        <v>4124</v>
      </c>
      <c r="H1617" t="s">
        <v>4124</v>
      </c>
      <c r="I1617" t="s">
        <v>1251</v>
      </c>
      <c r="J1617"/>
      <c r="K1617"/>
      <c r="L1617" t="s">
        <v>1743</v>
      </c>
      <c r="M1617" t="s">
        <v>1754</v>
      </c>
      <c r="N1617"/>
      <c r="O1617"/>
      <c r="P1617" t="s">
        <v>1562</v>
      </c>
      <c r="Q1617" t="s">
        <v>4463</v>
      </c>
      <c r="R1617" t="s">
        <v>4464</v>
      </c>
      <c r="S1617"/>
      <c r="T1617"/>
      <c r="U1617" t="s">
        <v>13756</v>
      </c>
      <c r="V1617" t="s">
        <v>13566</v>
      </c>
      <c r="W1617"/>
      <c r="X1617"/>
      <c r="Y1617"/>
      <c r="Z1617"/>
      <c r="AA1617"/>
      <c r="AB1617"/>
      <c r="AC1617"/>
      <c r="AD1617"/>
      <c r="AE1617"/>
      <c r="AF1617"/>
      <c r="AG1617"/>
      <c r="AH1617"/>
      <c r="AI1617"/>
      <c r="AJ1617"/>
      <c r="AK1617"/>
      <c r="AL1617"/>
      <c r="AM1617"/>
      <c r="AN1617"/>
      <c r="AO1617" s="108" t="s">
        <v>43</v>
      </c>
      <c r="AP1617" t="s">
        <v>2870</v>
      </c>
      <c r="AQ1617">
        <v>6</v>
      </c>
      <c r="AR1617" t="s">
        <v>10696</v>
      </c>
      <c r="AS1617" t="s">
        <v>1562</v>
      </c>
      <c r="AT1617" t="s">
        <v>10664</v>
      </c>
      <c r="AU1617" t="s">
        <v>4125</v>
      </c>
      <c r="AV1617" t="s">
        <v>9412</v>
      </c>
      <c r="AW1617" t="s">
        <v>1744</v>
      </c>
      <c r="AX1617" t="s">
        <v>1740</v>
      </c>
      <c r="AY1617" t="s">
        <v>9413</v>
      </c>
      <c r="AZ1617" t="s">
        <v>4463</v>
      </c>
      <c r="BA1617" t="s">
        <v>9414</v>
      </c>
      <c r="BB1617" t="s">
        <v>1251</v>
      </c>
      <c r="BC1617" t="s">
        <v>1743</v>
      </c>
      <c r="BD1617" t="s">
        <v>9415</v>
      </c>
      <c r="BE1617" t="s">
        <v>4760</v>
      </c>
      <c r="BF1617">
        <v>897</v>
      </c>
      <c r="BG1617">
        <v>1616</v>
      </c>
      <c r="BH1617">
        <v>0</v>
      </c>
      <c r="BI1617" t="s">
        <v>1547</v>
      </c>
      <c r="BJ1617">
        <v>0</v>
      </c>
      <c r="BK1617">
        <v>0</v>
      </c>
      <c r="BL1617">
        <v>957</v>
      </c>
      <c r="BM1617" t="s">
        <v>9412</v>
      </c>
      <c r="BN1617" t="s">
        <v>4761</v>
      </c>
      <c r="BO1617" t="s">
        <v>12241</v>
      </c>
      <c r="BP1617" t="s" cm="1">
        <v>12240</v>
      </c>
      <c r="BQ1617" t="s">
        <v>1547</v>
      </c>
      <c r="BR1617" t="s">
        <v>10669</v>
      </c>
      <c r="BS1617">
        <v>65</v>
      </c>
      <c r="BT1617" t="s">
        <v>5621</v>
      </c>
      <c r="BU1617" t="s">
        <v>16579</v>
      </c>
      <c r="BV1617" t="s">
        <v>4124</v>
      </c>
      <c r="BW1617" t="s">
        <v>9412</v>
      </c>
      <c r="BX1617" t="s">
        <v>9413</v>
      </c>
      <c r="BY1617" t="s">
        <v>1744</v>
      </c>
      <c r="BZ1617" t="s">
        <v>1547</v>
      </c>
      <c r="CA1617" t="s">
        <v>1744</v>
      </c>
      <c r="CB1617" t="s">
        <v>1754</v>
      </c>
      <c r="CC1617"/>
      <c r="CD1617" t="s">
        <v>998</v>
      </c>
      <c r="CE1617" t="s">
        <v>1251</v>
      </c>
      <c r="CF1617" t="s">
        <v>12245</v>
      </c>
      <c r="CG1617" t="s">
        <v>12246</v>
      </c>
      <c r="CH1617" t="s">
        <v>1251</v>
      </c>
      <c r="CI1617" t="s">
        <v>1547</v>
      </c>
      <c r="CJ1617" t="s">
        <v>4464</v>
      </c>
      <c r="CK1617" t="s">
        <v>1562</v>
      </c>
      <c r="CL1617"/>
      <c r="CM1617"/>
      <c r="CN1617" t="s">
        <v>13756</v>
      </c>
      <c r="CO1617" t="s">
        <v>13566</v>
      </c>
      <c r="CP1617" t="s">
        <v>13756</v>
      </c>
      <c r="CQ1617" t="s">
        <v>13566</v>
      </c>
      <c r="CR1617" t="s">
        <v>1547</v>
      </c>
      <c r="CS1617">
        <v>0</v>
      </c>
      <c r="CT1617" t="s">
        <v>1547</v>
      </c>
      <c r="CU1617" t="s">
        <v>1547</v>
      </c>
      <c r="CV1617" t="s">
        <v>1547</v>
      </c>
      <c r="CW1617" t="s">
        <v>1547</v>
      </c>
      <c r="CX1617" t="s">
        <v>1547</v>
      </c>
      <c r="CY1617">
        <v>1615</v>
      </c>
      <c r="CZ1617" t="s">
        <v>11921</v>
      </c>
      <c r="DA1617" t="s">
        <v>1547</v>
      </c>
      <c r="DB1617" t="s">
        <v>1881</v>
      </c>
      <c r="DC1617" t="s">
        <v>1882</v>
      </c>
      <c r="DD1617" t="s">
        <v>4125</v>
      </c>
      <c r="DE1617" t="s">
        <v>4463</v>
      </c>
      <c r="DF1617" t="s">
        <v>4124</v>
      </c>
      <c r="DG1617" t="s">
        <v>1547</v>
      </c>
      <c r="DH1617" t="s">
        <v>1547</v>
      </c>
      <c r="DI1617" t="s">
        <v>1892</v>
      </c>
      <c r="DJ1617" t="s">
        <v>10696</v>
      </c>
      <c r="DK1617"/>
      <c r="DL1617" t="s">
        <v>1892</v>
      </c>
      <c r="DM1617">
        <v>9</v>
      </c>
      <c r="DN1617" t="s">
        <v>1883</v>
      </c>
      <c r="DO1617" t="s">
        <v>1562</v>
      </c>
      <c r="DP1617" t="b">
        <v>1</v>
      </c>
      <c r="DQ1617" t="b">
        <v>0</v>
      </c>
      <c r="DR1617" t="b">
        <v>0</v>
      </c>
      <c r="DS1617" t="b">
        <v>0</v>
      </c>
      <c r="DT1617" t="b">
        <v>0</v>
      </c>
      <c r="DU1617" t="b">
        <v>1</v>
      </c>
      <c r="DV1617" t="b">
        <v>0</v>
      </c>
      <c r="DW1617">
        <v>0</v>
      </c>
      <c r="DX1617" t="b">
        <v>0</v>
      </c>
      <c r="DY1617" t="b">
        <v>0</v>
      </c>
      <c r="DZ1617" t="b">
        <v>0</v>
      </c>
      <c r="EA1617" t="b">
        <v>0</v>
      </c>
      <c r="EB1617" t="b">
        <v>0</v>
      </c>
      <c r="EC1617" t="b">
        <v>1</v>
      </c>
      <c r="ED1617" t="b">
        <v>0</v>
      </c>
      <c r="EE1617" t="b">
        <v>0</v>
      </c>
      <c r="EF1617" t="b">
        <v>0</v>
      </c>
      <c r="EG1617" t="b" cm="1">
        <v>1</v>
      </c>
      <c r="EH1617" t="b">
        <v>0</v>
      </c>
      <c r="EI1617" t="b">
        <v>0</v>
      </c>
      <c r="EJ1617" t="b">
        <v>1</v>
      </c>
      <c r="EK1617" t="s">
        <v>5981</v>
      </c>
      <c r="EL1617">
        <v>1</v>
      </c>
      <c r="EM1617">
        <v>15</v>
      </c>
      <c r="EN1617" t="b">
        <v>0</v>
      </c>
    </row>
    <row r="1618" spans="1:144" ht="409.5">
      <c r="A1618"/>
      <c r="B1618" t="s">
        <v>1562</v>
      </c>
      <c r="C1618" t="s">
        <v>1562</v>
      </c>
      <c r="D1618" t="s">
        <v>4553</v>
      </c>
      <c r="E1618" t="s">
        <v>4554</v>
      </c>
      <c r="F1618" t="s">
        <v>4553</v>
      </c>
      <c r="G1618" t="s">
        <v>4762</v>
      </c>
      <c r="H1618" s="109" t="s">
        <v>4763</v>
      </c>
      <c r="I1618" t="s">
        <v>1230</v>
      </c>
      <c r="J1618"/>
      <c r="K1618"/>
      <c r="L1618" t="s">
        <v>1743</v>
      </c>
      <c r="M1618" t="s">
        <v>1754</v>
      </c>
      <c r="N1618" t="s">
        <v>1930</v>
      </c>
      <c r="O1618"/>
      <c r="P1618" t="s">
        <v>1562</v>
      </c>
      <c r="Q1618" t="s">
        <v>4463</v>
      </c>
      <c r="R1618" t="s">
        <v>4464</v>
      </c>
      <c r="S1618"/>
      <c r="T1618"/>
      <c r="U1618" t="s">
        <v>13756</v>
      </c>
      <c r="V1618" t="s">
        <v>13636</v>
      </c>
      <c r="W1618"/>
      <c r="X1618"/>
      <c r="Y1618"/>
      <c r="Z1618"/>
      <c r="AA1618"/>
      <c r="AB1618"/>
      <c r="AC1618"/>
      <c r="AD1618"/>
      <c r="AE1618"/>
      <c r="AF1618"/>
      <c r="AG1618"/>
      <c r="AH1618"/>
      <c r="AI1618"/>
      <c r="AJ1618"/>
      <c r="AK1618"/>
      <c r="AL1618"/>
      <c r="AM1618"/>
      <c r="AN1618"/>
      <c r="AO1618" s="108" t="s">
        <v>43</v>
      </c>
      <c r="AP1618" t="s">
        <v>2870</v>
      </c>
      <c r="AQ1618">
        <v>7</v>
      </c>
      <c r="AR1618" t="s">
        <v>10944</v>
      </c>
      <c r="AS1618" t="s">
        <v>1562</v>
      </c>
      <c r="AT1618" t="s">
        <v>10664</v>
      </c>
      <c r="AU1618" t="s">
        <v>4554</v>
      </c>
      <c r="AV1618" t="s">
        <v>10945</v>
      </c>
      <c r="AW1618" t="s">
        <v>10946</v>
      </c>
      <c r="AX1618" t="s">
        <v>1740</v>
      </c>
      <c r="AY1618" t="s">
        <v>12247</v>
      </c>
      <c r="AZ1618" t="s">
        <v>4463</v>
      </c>
      <c r="BA1618" t="s">
        <v>10947</v>
      </c>
      <c r="BB1618" t="s">
        <v>1230</v>
      </c>
      <c r="BC1618" t="s">
        <v>1743</v>
      </c>
      <c r="BD1618" t="s">
        <v>12248</v>
      </c>
      <c r="BE1618" t="s">
        <v>4760</v>
      </c>
      <c r="BF1618">
        <v>1122</v>
      </c>
      <c r="BG1618">
        <v>1616</v>
      </c>
      <c r="BH1618">
        <v>0</v>
      </c>
      <c r="BI1618" t="s">
        <v>4554</v>
      </c>
      <c r="BJ1618">
        <v>1</v>
      </c>
      <c r="BK1618">
        <v>0</v>
      </c>
      <c r="BL1618">
        <v>0</v>
      </c>
      <c r="BM1618" t="s">
        <v>1547</v>
      </c>
      <c r="BN1618" t="s">
        <v>4761</v>
      </c>
      <c r="BO1618" t="s">
        <v>12241</v>
      </c>
      <c r="BP1618" t="s" cm="1">
        <v>12240</v>
      </c>
      <c r="BQ1618" t="s">
        <v>1547</v>
      </c>
      <c r="BR1618" t="s">
        <v>10669</v>
      </c>
      <c r="BS1618">
        <v>66</v>
      </c>
      <c r="BT1618" t="s">
        <v>5632</v>
      </c>
      <c r="BU1618" t="s">
        <v>16580</v>
      </c>
      <c r="BV1618" t="s">
        <v>4553</v>
      </c>
      <c r="BW1618" t="s">
        <v>10945</v>
      </c>
      <c r="BX1618" t="s">
        <v>12249</v>
      </c>
      <c r="BY1618" t="s">
        <v>1783</v>
      </c>
      <c r="BZ1618" t="s">
        <v>1547</v>
      </c>
      <c r="CA1618" t="s">
        <v>1744</v>
      </c>
      <c r="CB1618" t="s">
        <v>1754</v>
      </c>
      <c r="CC1618"/>
      <c r="CD1618" t="s">
        <v>998</v>
      </c>
      <c r="CE1618" t="s">
        <v>1230</v>
      </c>
      <c r="CF1618" t="s">
        <v>12250</v>
      </c>
      <c r="CG1618" t="s">
        <v>10949</v>
      </c>
      <c r="CH1618" t="s">
        <v>1230</v>
      </c>
      <c r="CI1618" t="s">
        <v>1547</v>
      </c>
      <c r="CJ1618" t="s">
        <v>4464</v>
      </c>
      <c r="CK1618" t="s">
        <v>1562</v>
      </c>
      <c r="CL1618"/>
      <c r="CM1618"/>
      <c r="CN1618" t="s">
        <v>13756</v>
      </c>
      <c r="CO1618" t="s">
        <v>13636</v>
      </c>
      <c r="CP1618" t="s">
        <v>13756</v>
      </c>
      <c r="CQ1618" t="s">
        <v>13636</v>
      </c>
      <c r="CR1618" t="s">
        <v>1547</v>
      </c>
      <c r="CS1618">
        <v>0</v>
      </c>
      <c r="CT1618" t="s">
        <v>1547</v>
      </c>
      <c r="CU1618" t="s">
        <v>1547</v>
      </c>
      <c r="CV1618" t="s">
        <v>1547</v>
      </c>
      <c r="CW1618" t="s">
        <v>1547</v>
      </c>
      <c r="CX1618" t="s">
        <v>1547</v>
      </c>
      <c r="CY1618">
        <v>1616</v>
      </c>
      <c r="CZ1618" t="s">
        <v>11922</v>
      </c>
      <c r="DA1618" t="s">
        <v>1547</v>
      </c>
      <c r="DB1618" t="s">
        <v>1881</v>
      </c>
      <c r="DC1618" t="s">
        <v>1882</v>
      </c>
      <c r="DD1618" t="s">
        <v>4554</v>
      </c>
      <c r="DE1618" t="s">
        <v>4463</v>
      </c>
      <c r="DF1618" t="s">
        <v>4762</v>
      </c>
      <c r="DG1618" t="s">
        <v>1547</v>
      </c>
      <c r="DH1618" t="s">
        <v>1547</v>
      </c>
      <c r="DI1618" t="s">
        <v>1892</v>
      </c>
      <c r="DJ1618" t="s">
        <v>10944</v>
      </c>
      <c r="DK1618"/>
      <c r="DL1618" t="s">
        <v>1892</v>
      </c>
      <c r="DM1618">
        <v>9</v>
      </c>
      <c r="DN1618" t="s">
        <v>1883</v>
      </c>
      <c r="DO1618" t="s">
        <v>1562</v>
      </c>
      <c r="DP1618" t="b">
        <v>1</v>
      </c>
      <c r="DQ1618" t="b">
        <v>0</v>
      </c>
      <c r="DR1618" t="b">
        <v>0</v>
      </c>
      <c r="DS1618" t="b">
        <v>0</v>
      </c>
      <c r="DT1618" t="b">
        <v>0</v>
      </c>
      <c r="DU1618" t="b">
        <v>1</v>
      </c>
      <c r="DV1618" t="b">
        <v>0</v>
      </c>
      <c r="DW1618">
        <v>0</v>
      </c>
      <c r="DX1618" t="b">
        <v>0</v>
      </c>
      <c r="DY1618" t="b">
        <v>0</v>
      </c>
      <c r="DZ1618" t="b">
        <v>0</v>
      </c>
      <c r="EA1618" t="b">
        <v>0</v>
      </c>
      <c r="EB1618" t="b">
        <v>0</v>
      </c>
      <c r="EC1618" t="b">
        <v>0</v>
      </c>
      <c r="ED1618" t="b">
        <v>0</v>
      </c>
      <c r="EE1618" t="b">
        <v>0</v>
      </c>
      <c r="EF1618" t="b">
        <v>0</v>
      </c>
      <c r="EG1618" t="b" cm="1">
        <v>0</v>
      </c>
      <c r="EH1618" t="b">
        <v>0</v>
      </c>
      <c r="EI1618" t="b">
        <v>0</v>
      </c>
      <c r="EJ1618" t="b">
        <v>0</v>
      </c>
      <c r="EK1618" t="s">
        <v>1547</v>
      </c>
      <c r="EL1618">
        <v>0</v>
      </c>
      <c r="EM1618">
        <v>19</v>
      </c>
      <c r="EN1618" t="b">
        <v>0</v>
      </c>
    </row>
    <row r="1619" spans="1:144" ht="15.75">
      <c r="A1619"/>
      <c r="B1619" t="s">
        <v>1562</v>
      </c>
      <c r="C1619" t="s">
        <v>1562</v>
      </c>
      <c r="D1619" t="s">
        <v>4764</v>
      </c>
      <c r="E1619" t="s">
        <v>4765</v>
      </c>
      <c r="F1619" t="s">
        <v>4764</v>
      </c>
      <c r="G1619"/>
      <c r="H1619"/>
      <c r="I1619" t="s">
        <v>1244</v>
      </c>
      <c r="J1619"/>
      <c r="K1619"/>
      <c r="L1619" t="s">
        <v>1743</v>
      </c>
      <c r="M1619"/>
      <c r="N1619"/>
      <c r="O1619"/>
      <c r="P1619" t="s">
        <v>1562</v>
      </c>
      <c r="Q1619" t="s">
        <v>4463</v>
      </c>
      <c r="R1619" t="s">
        <v>4464</v>
      </c>
      <c r="S1619"/>
      <c r="T1619"/>
      <c r="U1619" t="s">
        <v>13757</v>
      </c>
      <c r="V1619"/>
      <c r="W1619"/>
      <c r="X1619"/>
      <c r="Y1619"/>
      <c r="Z1619"/>
      <c r="AA1619"/>
      <c r="AB1619"/>
      <c r="AC1619"/>
      <c r="AD1619"/>
      <c r="AE1619"/>
      <c r="AF1619"/>
      <c r="AG1619"/>
      <c r="AH1619"/>
      <c r="AI1619"/>
      <c r="AJ1619"/>
      <c r="AK1619"/>
      <c r="AL1619"/>
      <c r="AM1619"/>
      <c r="AN1619"/>
      <c r="AO1619" s="108" t="s">
        <v>43</v>
      </c>
      <c r="AP1619" t="s">
        <v>2870</v>
      </c>
      <c r="AQ1619">
        <v>8</v>
      </c>
      <c r="AR1619" t="s">
        <v>12251</v>
      </c>
      <c r="AS1619" t="s">
        <v>1562</v>
      </c>
      <c r="AT1619" t="s">
        <v>10664</v>
      </c>
      <c r="AU1619" t="s">
        <v>4765</v>
      </c>
      <c r="AV1619" t="s">
        <v>12252</v>
      </c>
      <c r="AW1619" t="s">
        <v>12253</v>
      </c>
      <c r="AX1619" t="s">
        <v>1740</v>
      </c>
      <c r="AY1619" t="s">
        <v>1744</v>
      </c>
      <c r="AZ1619" t="s">
        <v>4463</v>
      </c>
      <c r="BA1619" t="s">
        <v>12254</v>
      </c>
      <c r="BB1619" t="s">
        <v>1244</v>
      </c>
      <c r="BC1619" t="s">
        <v>1743</v>
      </c>
      <c r="BD1619" t="s">
        <v>12255</v>
      </c>
      <c r="BE1619" t="s">
        <v>4764</v>
      </c>
      <c r="BF1619">
        <v>1619</v>
      </c>
      <c r="BG1619">
        <v>0</v>
      </c>
      <c r="BH1619">
        <v>0</v>
      </c>
      <c r="BI1619" t="s">
        <v>1547</v>
      </c>
      <c r="BJ1619">
        <v>0</v>
      </c>
      <c r="BK1619">
        <v>0</v>
      </c>
      <c r="BL1619">
        <v>0</v>
      </c>
      <c r="BM1619" t="s">
        <v>1547</v>
      </c>
      <c r="BN1619" t="s">
        <v>1547</v>
      </c>
      <c r="BO1619" t="s">
        <v>1547</v>
      </c>
      <c r="BP1619" t="s" cm="1">
        <v>1547</v>
      </c>
      <c r="BQ1619" t="s">
        <v>1547</v>
      </c>
      <c r="BR1619" t="s">
        <v>10669</v>
      </c>
      <c r="BS1619">
        <v>67</v>
      </c>
      <c r="BT1619" t="s">
        <v>5643</v>
      </c>
      <c r="BU1619" t="s">
        <v>16581</v>
      </c>
      <c r="BV1619" t="s">
        <v>4764</v>
      </c>
      <c r="BW1619" t="s">
        <v>12252</v>
      </c>
      <c r="BX1619" t="s">
        <v>1744</v>
      </c>
      <c r="BY1619" t="s">
        <v>1744</v>
      </c>
      <c r="BZ1619" t="s">
        <v>1547</v>
      </c>
      <c r="CA1619" t="s">
        <v>1744</v>
      </c>
      <c r="CB1619" t="s">
        <v>1547</v>
      </c>
      <c r="CC1619"/>
      <c r="CD1619" t="s">
        <v>998</v>
      </c>
      <c r="CE1619" t="s">
        <v>1244</v>
      </c>
      <c r="CF1619" t="s">
        <v>4765</v>
      </c>
      <c r="CG1619" t="s">
        <v>12252</v>
      </c>
      <c r="CH1619" t="s">
        <v>1244</v>
      </c>
      <c r="CI1619" t="s">
        <v>1547</v>
      </c>
      <c r="CJ1619" t="s">
        <v>4464</v>
      </c>
      <c r="CK1619" t="s">
        <v>1562</v>
      </c>
      <c r="CL1619"/>
      <c r="CM1619"/>
      <c r="CN1619" t="s">
        <v>13757</v>
      </c>
      <c r="CO1619" t="s">
        <v>1547</v>
      </c>
      <c r="CP1619" t="s">
        <v>13757</v>
      </c>
      <c r="CQ1619" t="s">
        <v>1547</v>
      </c>
      <c r="CR1619" t="s">
        <v>1547</v>
      </c>
      <c r="CS1619">
        <v>0</v>
      </c>
      <c r="CT1619" t="s">
        <v>1547</v>
      </c>
      <c r="CU1619" t="s">
        <v>1547</v>
      </c>
      <c r="CV1619" t="s">
        <v>1547</v>
      </c>
      <c r="CW1619" t="s">
        <v>1547</v>
      </c>
      <c r="CX1619" t="s">
        <v>1547</v>
      </c>
      <c r="CY1619">
        <v>1617</v>
      </c>
      <c r="CZ1619" t="s">
        <v>11923</v>
      </c>
      <c r="DA1619" t="s">
        <v>1547</v>
      </c>
      <c r="DB1619" t="s">
        <v>1881</v>
      </c>
      <c r="DC1619" t="s">
        <v>1882</v>
      </c>
      <c r="DD1619" t="s">
        <v>4765</v>
      </c>
      <c r="DE1619" t="s">
        <v>4463</v>
      </c>
      <c r="DF1619">
        <v>0</v>
      </c>
      <c r="DG1619" t="s">
        <v>1547</v>
      </c>
      <c r="DH1619" t="s">
        <v>1547</v>
      </c>
      <c r="DI1619" t="s">
        <v>1892</v>
      </c>
      <c r="DJ1619" t="s">
        <v>12251</v>
      </c>
      <c r="DK1619"/>
      <c r="DL1619" t="s">
        <v>1892</v>
      </c>
      <c r="DM1619">
        <v>9</v>
      </c>
      <c r="DN1619" t="s">
        <v>1883</v>
      </c>
      <c r="DO1619" t="s">
        <v>1562</v>
      </c>
      <c r="DP1619" t="b">
        <v>1</v>
      </c>
      <c r="DQ1619" t="b">
        <v>0</v>
      </c>
      <c r="DR1619" t="b">
        <v>1</v>
      </c>
      <c r="DS1619" t="b">
        <v>0</v>
      </c>
      <c r="DT1619" t="b">
        <v>0</v>
      </c>
      <c r="DU1619" t="b">
        <v>1</v>
      </c>
      <c r="DV1619" t="b">
        <v>1</v>
      </c>
      <c r="DW1619">
        <v>0</v>
      </c>
      <c r="DX1619" t="b">
        <v>0</v>
      </c>
      <c r="DY1619" t="b">
        <v>0</v>
      </c>
      <c r="DZ1619" t="b">
        <v>0</v>
      </c>
      <c r="EA1619" t="b">
        <v>0</v>
      </c>
      <c r="EB1619" t="b">
        <v>0</v>
      </c>
      <c r="EC1619" t="b">
        <v>0</v>
      </c>
      <c r="ED1619" t="b">
        <v>0</v>
      </c>
      <c r="EE1619" t="b">
        <v>0</v>
      </c>
      <c r="EF1619" t="b">
        <v>0</v>
      </c>
      <c r="EG1619" t="b" cm="1">
        <v>0</v>
      </c>
      <c r="EH1619" t="b">
        <v>0</v>
      </c>
      <c r="EI1619" t="b">
        <v>0</v>
      </c>
      <c r="EJ1619" t="b">
        <v>0</v>
      </c>
      <c r="EK1619" t="s">
        <v>1547</v>
      </c>
      <c r="EL1619">
        <v>0</v>
      </c>
      <c r="EM1619">
        <v>14</v>
      </c>
      <c r="EN1619" t="b">
        <v>0</v>
      </c>
    </row>
    <row r="1620" spans="1:144" ht="15.75">
      <c r="A1620"/>
      <c r="B1620" t="s">
        <v>1562</v>
      </c>
      <c r="C1620" t="s">
        <v>1562</v>
      </c>
      <c r="D1620" t="s">
        <v>4124</v>
      </c>
      <c r="E1620" t="s">
        <v>4125</v>
      </c>
      <c r="F1620"/>
      <c r="G1620" t="s">
        <v>4124</v>
      </c>
      <c r="H1620" t="s">
        <v>4124</v>
      </c>
      <c r="I1620" t="s">
        <v>1251</v>
      </c>
      <c r="J1620"/>
      <c r="K1620"/>
      <c r="L1620" t="s">
        <v>1743</v>
      </c>
      <c r="M1620" t="s">
        <v>1754</v>
      </c>
      <c r="N1620"/>
      <c r="O1620"/>
      <c r="P1620" t="s">
        <v>1562</v>
      </c>
      <c r="Q1620" t="s">
        <v>4463</v>
      </c>
      <c r="R1620" t="s">
        <v>4464</v>
      </c>
      <c r="S1620"/>
      <c r="T1620"/>
      <c r="U1620" t="s">
        <v>13757</v>
      </c>
      <c r="V1620" t="s">
        <v>13566</v>
      </c>
      <c r="W1620"/>
      <c r="X1620"/>
      <c r="Y1620"/>
      <c r="Z1620"/>
      <c r="AA1620"/>
      <c r="AB1620"/>
      <c r="AC1620"/>
      <c r="AD1620"/>
      <c r="AE1620"/>
      <c r="AF1620"/>
      <c r="AG1620"/>
      <c r="AH1620"/>
      <c r="AI1620"/>
      <c r="AJ1620"/>
      <c r="AK1620"/>
      <c r="AL1620"/>
      <c r="AM1620"/>
      <c r="AN1620"/>
      <c r="AO1620" s="108" t="s">
        <v>43</v>
      </c>
      <c r="AP1620" t="s">
        <v>2870</v>
      </c>
      <c r="AQ1620">
        <v>9</v>
      </c>
      <c r="AR1620" t="s">
        <v>10696</v>
      </c>
      <c r="AS1620" t="s">
        <v>1562</v>
      </c>
      <c r="AT1620" t="s">
        <v>10664</v>
      </c>
      <c r="AU1620" t="s">
        <v>4125</v>
      </c>
      <c r="AV1620" t="s">
        <v>9412</v>
      </c>
      <c r="AW1620" t="s">
        <v>1744</v>
      </c>
      <c r="AX1620" t="s">
        <v>1740</v>
      </c>
      <c r="AY1620" t="s">
        <v>9413</v>
      </c>
      <c r="AZ1620" t="s">
        <v>4463</v>
      </c>
      <c r="BA1620" t="s">
        <v>9414</v>
      </c>
      <c r="BB1620" t="s">
        <v>1251</v>
      </c>
      <c r="BC1620" t="s">
        <v>1743</v>
      </c>
      <c r="BD1620" t="s">
        <v>9415</v>
      </c>
      <c r="BE1620" t="s">
        <v>4764</v>
      </c>
      <c r="BF1620">
        <v>897</v>
      </c>
      <c r="BG1620">
        <v>1619</v>
      </c>
      <c r="BH1620">
        <v>0</v>
      </c>
      <c r="BI1620" t="s">
        <v>1547</v>
      </c>
      <c r="BJ1620">
        <v>0</v>
      </c>
      <c r="BK1620">
        <v>0</v>
      </c>
      <c r="BL1620">
        <v>957</v>
      </c>
      <c r="BM1620" t="s">
        <v>9412</v>
      </c>
      <c r="BN1620" t="s">
        <v>4765</v>
      </c>
      <c r="BO1620" t="s">
        <v>12252</v>
      </c>
      <c r="BP1620" t="s" cm="1">
        <v>12251</v>
      </c>
      <c r="BQ1620" t="s">
        <v>1547</v>
      </c>
      <c r="BR1620" t="s">
        <v>10669</v>
      </c>
      <c r="BS1620">
        <v>68</v>
      </c>
      <c r="BT1620" t="s">
        <v>5655</v>
      </c>
      <c r="BU1620" t="s">
        <v>16582</v>
      </c>
      <c r="BV1620" t="s">
        <v>4124</v>
      </c>
      <c r="BW1620" t="s">
        <v>9412</v>
      </c>
      <c r="BX1620" t="s">
        <v>9413</v>
      </c>
      <c r="BY1620" t="s">
        <v>1744</v>
      </c>
      <c r="BZ1620" t="s">
        <v>1547</v>
      </c>
      <c r="CA1620" t="s">
        <v>1744</v>
      </c>
      <c r="CB1620" t="s">
        <v>1754</v>
      </c>
      <c r="CC1620"/>
      <c r="CD1620" t="s">
        <v>998</v>
      </c>
      <c r="CE1620" t="s">
        <v>1251</v>
      </c>
      <c r="CF1620" t="s">
        <v>12256</v>
      </c>
      <c r="CG1620" t="s">
        <v>12257</v>
      </c>
      <c r="CH1620" t="s">
        <v>1251</v>
      </c>
      <c r="CI1620" t="s">
        <v>1547</v>
      </c>
      <c r="CJ1620" t="s">
        <v>4464</v>
      </c>
      <c r="CK1620" t="s">
        <v>1562</v>
      </c>
      <c r="CL1620"/>
      <c r="CM1620"/>
      <c r="CN1620" t="s">
        <v>13757</v>
      </c>
      <c r="CO1620" t="s">
        <v>13566</v>
      </c>
      <c r="CP1620" t="s">
        <v>13757</v>
      </c>
      <c r="CQ1620" t="s">
        <v>13566</v>
      </c>
      <c r="CR1620" t="s">
        <v>1547</v>
      </c>
      <c r="CS1620">
        <v>0</v>
      </c>
      <c r="CT1620" t="s">
        <v>1547</v>
      </c>
      <c r="CU1620" t="s">
        <v>1547</v>
      </c>
      <c r="CV1620" t="s">
        <v>1547</v>
      </c>
      <c r="CW1620" t="s">
        <v>1547</v>
      </c>
      <c r="CX1620" t="s">
        <v>1547</v>
      </c>
      <c r="CY1620">
        <v>1618</v>
      </c>
      <c r="CZ1620" t="s">
        <v>11924</v>
      </c>
      <c r="DA1620" t="s">
        <v>1547</v>
      </c>
      <c r="DB1620" t="s">
        <v>1881</v>
      </c>
      <c r="DC1620" t="s">
        <v>1882</v>
      </c>
      <c r="DD1620" t="s">
        <v>4125</v>
      </c>
      <c r="DE1620" t="s">
        <v>4463</v>
      </c>
      <c r="DF1620" t="s">
        <v>4124</v>
      </c>
      <c r="DG1620" t="s">
        <v>1547</v>
      </c>
      <c r="DH1620" t="s">
        <v>1547</v>
      </c>
      <c r="DI1620" t="s">
        <v>1892</v>
      </c>
      <c r="DJ1620" t="s">
        <v>10696</v>
      </c>
      <c r="DK1620"/>
      <c r="DL1620" t="s">
        <v>1892</v>
      </c>
      <c r="DM1620">
        <v>9</v>
      </c>
      <c r="DN1620" t="s">
        <v>1883</v>
      </c>
      <c r="DO1620" t="s">
        <v>1562</v>
      </c>
      <c r="DP1620" t="b">
        <v>1</v>
      </c>
      <c r="DQ1620" t="b">
        <v>0</v>
      </c>
      <c r="DR1620" t="b">
        <v>0</v>
      </c>
      <c r="DS1620" t="b">
        <v>0</v>
      </c>
      <c r="DT1620" t="b">
        <v>0</v>
      </c>
      <c r="DU1620" t="b">
        <v>1</v>
      </c>
      <c r="DV1620" t="b">
        <v>0</v>
      </c>
      <c r="DW1620">
        <v>0</v>
      </c>
      <c r="DX1620" t="b">
        <v>0</v>
      </c>
      <c r="DY1620" t="b">
        <v>0</v>
      </c>
      <c r="DZ1620" t="b">
        <v>0</v>
      </c>
      <c r="EA1620" t="b">
        <v>0</v>
      </c>
      <c r="EB1620" t="b">
        <v>0</v>
      </c>
      <c r="EC1620" t="b">
        <v>1</v>
      </c>
      <c r="ED1620" t="b">
        <v>0</v>
      </c>
      <c r="EE1620" t="b">
        <v>0</v>
      </c>
      <c r="EF1620" t="b">
        <v>0</v>
      </c>
      <c r="EG1620" t="b" cm="1">
        <v>1</v>
      </c>
      <c r="EH1620" t="b">
        <v>0</v>
      </c>
      <c r="EI1620" t="b">
        <v>0</v>
      </c>
      <c r="EJ1620" t="b">
        <v>1</v>
      </c>
      <c r="EK1620" t="s">
        <v>5981</v>
      </c>
      <c r="EL1620">
        <v>1</v>
      </c>
      <c r="EM1620">
        <v>15</v>
      </c>
      <c r="EN1620" t="b">
        <v>0</v>
      </c>
    </row>
    <row r="1621" spans="1:144" ht="15.75">
      <c r="A1621"/>
      <c r="B1621" t="s">
        <v>1562</v>
      </c>
      <c r="C1621" t="s">
        <v>1562</v>
      </c>
      <c r="D1621" t="s">
        <v>4467</v>
      </c>
      <c r="E1621" t="s">
        <v>4468</v>
      </c>
      <c r="F1621" t="s">
        <v>4680</v>
      </c>
      <c r="G1621" t="s">
        <v>4467</v>
      </c>
      <c r="H1621" t="s">
        <v>4467</v>
      </c>
      <c r="I1621" t="s">
        <v>1251</v>
      </c>
      <c r="J1621"/>
      <c r="K1621"/>
      <c r="L1621" t="s">
        <v>1743</v>
      </c>
      <c r="M1621" t="s">
        <v>1754</v>
      </c>
      <c r="N1621"/>
      <c r="O1621"/>
      <c r="P1621" t="s">
        <v>1562</v>
      </c>
      <c r="Q1621" t="s">
        <v>4463</v>
      </c>
      <c r="R1621" t="s">
        <v>4464</v>
      </c>
      <c r="S1621"/>
      <c r="T1621"/>
      <c r="U1621" t="s">
        <v>13757</v>
      </c>
      <c r="V1621" t="s">
        <v>4568</v>
      </c>
      <c r="W1621"/>
      <c r="X1621"/>
      <c r="Y1621"/>
      <c r="Z1621"/>
      <c r="AA1621"/>
      <c r="AB1621"/>
      <c r="AC1621"/>
      <c r="AD1621"/>
      <c r="AE1621"/>
      <c r="AF1621"/>
      <c r="AG1621"/>
      <c r="AH1621"/>
      <c r="AI1621"/>
      <c r="AJ1621"/>
      <c r="AK1621"/>
      <c r="AL1621"/>
      <c r="AM1621"/>
      <c r="AN1621"/>
      <c r="AO1621" s="108" t="s">
        <v>43</v>
      </c>
      <c r="AP1621" t="s">
        <v>2870</v>
      </c>
      <c r="AQ1621">
        <v>10</v>
      </c>
      <c r="AR1621" t="s">
        <v>10680</v>
      </c>
      <c r="AS1621" t="s">
        <v>1562</v>
      </c>
      <c r="AT1621" t="s">
        <v>10664</v>
      </c>
      <c r="AU1621" t="s">
        <v>4468</v>
      </c>
      <c r="AV1621" t="s">
        <v>10681</v>
      </c>
      <c r="AW1621" t="s">
        <v>11300</v>
      </c>
      <c r="AX1621" t="s">
        <v>1740</v>
      </c>
      <c r="AY1621" t="s">
        <v>10682</v>
      </c>
      <c r="AZ1621" t="s">
        <v>4463</v>
      </c>
      <c r="BA1621" t="s">
        <v>10683</v>
      </c>
      <c r="BB1621" t="s">
        <v>1251</v>
      </c>
      <c r="BC1621" t="s">
        <v>1743</v>
      </c>
      <c r="BD1621" t="s">
        <v>10684</v>
      </c>
      <c r="BE1621" t="s">
        <v>4764</v>
      </c>
      <c r="BF1621">
        <v>1087</v>
      </c>
      <c r="BG1621">
        <v>1619</v>
      </c>
      <c r="BH1621">
        <v>0</v>
      </c>
      <c r="BI1621" t="s">
        <v>1547</v>
      </c>
      <c r="BJ1621">
        <v>0</v>
      </c>
      <c r="BK1621">
        <v>0</v>
      </c>
      <c r="BL1621">
        <v>1642</v>
      </c>
      <c r="BM1621" t="s">
        <v>10685</v>
      </c>
      <c r="BN1621" t="s">
        <v>4765</v>
      </c>
      <c r="BO1621" t="s">
        <v>12252</v>
      </c>
      <c r="BP1621" t="s" cm="1">
        <v>12251</v>
      </c>
      <c r="BQ1621" t="s">
        <v>1547</v>
      </c>
      <c r="BR1621" t="s">
        <v>10669</v>
      </c>
      <c r="BS1621">
        <v>69</v>
      </c>
      <c r="BT1621" t="s">
        <v>6043</v>
      </c>
      <c r="BU1621" t="s">
        <v>16583</v>
      </c>
      <c r="BV1621" t="s">
        <v>4467</v>
      </c>
      <c r="BW1621" t="s">
        <v>10681</v>
      </c>
      <c r="BX1621" t="s">
        <v>10682</v>
      </c>
      <c r="BY1621" t="s">
        <v>1744</v>
      </c>
      <c r="BZ1621" t="s">
        <v>1547</v>
      </c>
      <c r="CA1621" t="s">
        <v>1744</v>
      </c>
      <c r="CB1621" t="s">
        <v>1754</v>
      </c>
      <c r="CC1621"/>
      <c r="CD1621" t="s">
        <v>998</v>
      </c>
      <c r="CE1621" t="s">
        <v>1251</v>
      </c>
      <c r="CF1621" t="s">
        <v>12258</v>
      </c>
      <c r="CG1621" t="s">
        <v>12259</v>
      </c>
      <c r="CH1621" t="s">
        <v>1251</v>
      </c>
      <c r="CI1621" t="s">
        <v>1547</v>
      </c>
      <c r="CJ1621" t="s">
        <v>4464</v>
      </c>
      <c r="CK1621" t="s">
        <v>1562</v>
      </c>
      <c r="CL1621"/>
      <c r="CM1621"/>
      <c r="CN1621" t="s">
        <v>13757</v>
      </c>
      <c r="CO1621" t="s">
        <v>4568</v>
      </c>
      <c r="CP1621" t="s">
        <v>13757</v>
      </c>
      <c r="CQ1621" t="s">
        <v>4568</v>
      </c>
      <c r="CR1621" t="s">
        <v>1547</v>
      </c>
      <c r="CS1621">
        <v>0</v>
      </c>
      <c r="CT1621" t="s">
        <v>1547</v>
      </c>
      <c r="CU1621" t="s">
        <v>1547</v>
      </c>
      <c r="CV1621" t="s">
        <v>1547</v>
      </c>
      <c r="CW1621" t="s">
        <v>1547</v>
      </c>
      <c r="CX1621" t="s">
        <v>1547</v>
      </c>
      <c r="CY1621">
        <v>1619</v>
      </c>
      <c r="CZ1621" t="s">
        <v>11925</v>
      </c>
      <c r="DA1621" t="s">
        <v>1547</v>
      </c>
      <c r="DB1621" t="s">
        <v>1881</v>
      </c>
      <c r="DC1621" t="s">
        <v>1882</v>
      </c>
      <c r="DD1621" t="s">
        <v>4468</v>
      </c>
      <c r="DE1621" t="s">
        <v>4463</v>
      </c>
      <c r="DF1621" t="s">
        <v>4467</v>
      </c>
      <c r="DG1621" t="s">
        <v>1547</v>
      </c>
      <c r="DH1621" t="s">
        <v>1547</v>
      </c>
      <c r="DI1621" t="s">
        <v>1892</v>
      </c>
      <c r="DJ1621" t="s">
        <v>10680</v>
      </c>
      <c r="DK1621"/>
      <c r="DL1621" t="s">
        <v>1892</v>
      </c>
      <c r="DM1621">
        <v>9</v>
      </c>
      <c r="DN1621" t="s">
        <v>1883</v>
      </c>
      <c r="DO1621" t="s">
        <v>1562</v>
      </c>
      <c r="DP1621" t="b">
        <v>1</v>
      </c>
      <c r="DQ1621" t="b">
        <v>0</v>
      </c>
      <c r="DR1621" t="b">
        <v>0</v>
      </c>
      <c r="DS1621" t="b">
        <v>0</v>
      </c>
      <c r="DT1621" t="b">
        <v>0</v>
      </c>
      <c r="DU1621" t="b">
        <v>1</v>
      </c>
      <c r="DV1621" t="b">
        <v>0</v>
      </c>
      <c r="DW1621">
        <v>0</v>
      </c>
      <c r="DX1621" t="b">
        <v>0</v>
      </c>
      <c r="DY1621" t="b">
        <v>0</v>
      </c>
      <c r="DZ1621" t="b">
        <v>0</v>
      </c>
      <c r="EA1621" t="b">
        <v>0</v>
      </c>
      <c r="EB1621" t="b">
        <v>0</v>
      </c>
      <c r="EC1621" t="b">
        <v>1</v>
      </c>
      <c r="ED1621" t="b">
        <v>0</v>
      </c>
      <c r="EE1621" t="b">
        <v>0</v>
      </c>
      <c r="EF1621" t="b">
        <v>0</v>
      </c>
      <c r="EG1621" t="b" cm="1">
        <v>0</v>
      </c>
      <c r="EH1621" t="b">
        <v>0</v>
      </c>
      <c r="EI1621" t="b">
        <v>0</v>
      </c>
      <c r="EJ1621" t="b">
        <v>1</v>
      </c>
      <c r="EK1621" t="s">
        <v>5327</v>
      </c>
      <c r="EL1621">
        <v>0</v>
      </c>
      <c r="EM1621">
        <v>10</v>
      </c>
      <c r="EN1621" t="b">
        <v>0</v>
      </c>
    </row>
    <row r="1622" spans="1:144" ht="15.75">
      <c r="A1622"/>
      <c r="B1622" t="s">
        <v>1562</v>
      </c>
      <c r="C1622" t="s">
        <v>1562</v>
      </c>
      <c r="D1622" t="s">
        <v>4766</v>
      </c>
      <c r="E1622" t="s">
        <v>4767</v>
      </c>
      <c r="F1622"/>
      <c r="G1622" t="s">
        <v>4768</v>
      </c>
      <c r="H1622" t="s">
        <v>4769</v>
      </c>
      <c r="I1622" t="s">
        <v>1230</v>
      </c>
      <c r="J1622"/>
      <c r="K1622"/>
      <c r="L1622" t="s">
        <v>1743</v>
      </c>
      <c r="M1622" t="s">
        <v>1754</v>
      </c>
      <c r="N1622" t="s">
        <v>4770</v>
      </c>
      <c r="O1622"/>
      <c r="P1622" t="s">
        <v>1562</v>
      </c>
      <c r="Q1622" t="s">
        <v>4463</v>
      </c>
      <c r="R1622" t="s">
        <v>4464</v>
      </c>
      <c r="S1622"/>
      <c r="T1622"/>
      <c r="U1622" t="s">
        <v>13757</v>
      </c>
      <c r="V1622" t="s">
        <v>13758</v>
      </c>
      <c r="W1622"/>
      <c r="X1622"/>
      <c r="Y1622"/>
      <c r="Z1622"/>
      <c r="AA1622"/>
      <c r="AB1622"/>
      <c r="AC1622"/>
      <c r="AD1622"/>
      <c r="AE1622"/>
      <c r="AF1622"/>
      <c r="AG1622"/>
      <c r="AH1622"/>
      <c r="AI1622"/>
      <c r="AJ1622"/>
      <c r="AK1622"/>
      <c r="AL1622"/>
      <c r="AM1622"/>
      <c r="AN1622"/>
      <c r="AO1622" s="108" t="s">
        <v>43</v>
      </c>
      <c r="AP1622" t="s">
        <v>2870</v>
      </c>
      <c r="AQ1622">
        <v>11</v>
      </c>
      <c r="AR1622" t="s">
        <v>12260</v>
      </c>
      <c r="AS1622" t="s">
        <v>1562</v>
      </c>
      <c r="AT1622" t="s">
        <v>10664</v>
      </c>
      <c r="AU1622" t="s">
        <v>4767</v>
      </c>
      <c r="AV1622" t="s">
        <v>12261</v>
      </c>
      <c r="AW1622" t="s">
        <v>1744</v>
      </c>
      <c r="AX1622" t="s">
        <v>1740</v>
      </c>
      <c r="AY1622" t="s">
        <v>12262</v>
      </c>
      <c r="AZ1622" t="s">
        <v>4463</v>
      </c>
      <c r="BA1622" t="s">
        <v>12263</v>
      </c>
      <c r="BB1622" t="s">
        <v>1230</v>
      </c>
      <c r="BC1622" t="s">
        <v>1743</v>
      </c>
      <c r="BD1622" t="s">
        <v>12264</v>
      </c>
      <c r="BE1622" t="s">
        <v>4764</v>
      </c>
      <c r="BF1622">
        <v>1622</v>
      </c>
      <c r="BG1622">
        <v>1619</v>
      </c>
      <c r="BH1622">
        <v>0</v>
      </c>
      <c r="BI1622" t="s">
        <v>4767</v>
      </c>
      <c r="BJ1622">
        <v>1</v>
      </c>
      <c r="BK1622">
        <v>0</v>
      </c>
      <c r="BL1622">
        <v>0</v>
      </c>
      <c r="BM1622" t="s">
        <v>1547</v>
      </c>
      <c r="BN1622" t="s">
        <v>4765</v>
      </c>
      <c r="BO1622" t="s">
        <v>12252</v>
      </c>
      <c r="BP1622" t="s" cm="1">
        <v>12251</v>
      </c>
      <c r="BQ1622" t="s">
        <v>1547</v>
      </c>
      <c r="BR1622" t="s">
        <v>10669</v>
      </c>
      <c r="BS1622">
        <v>70</v>
      </c>
      <c r="BT1622" t="s">
        <v>6052</v>
      </c>
      <c r="BU1622" t="s">
        <v>16584</v>
      </c>
      <c r="BV1622" t="s">
        <v>4766</v>
      </c>
      <c r="BW1622" t="s">
        <v>12261</v>
      </c>
      <c r="BX1622" t="s">
        <v>12265</v>
      </c>
      <c r="BY1622" t="s">
        <v>12266</v>
      </c>
      <c r="BZ1622" t="s">
        <v>1547</v>
      </c>
      <c r="CA1622" t="s">
        <v>1744</v>
      </c>
      <c r="CB1622" t="s">
        <v>1754</v>
      </c>
      <c r="CC1622"/>
      <c r="CD1622" t="s">
        <v>998</v>
      </c>
      <c r="CE1622" t="s">
        <v>1230</v>
      </c>
      <c r="CF1622" t="s">
        <v>12267</v>
      </c>
      <c r="CG1622" t="s">
        <v>12268</v>
      </c>
      <c r="CH1622" t="s">
        <v>1230</v>
      </c>
      <c r="CI1622" t="s">
        <v>1547</v>
      </c>
      <c r="CJ1622" t="s">
        <v>4464</v>
      </c>
      <c r="CK1622" t="s">
        <v>1562</v>
      </c>
      <c r="CL1622"/>
      <c r="CM1622"/>
      <c r="CN1622" t="s">
        <v>13757</v>
      </c>
      <c r="CO1622" t="s">
        <v>13758</v>
      </c>
      <c r="CP1622" t="s">
        <v>13757</v>
      </c>
      <c r="CQ1622" t="s">
        <v>13758</v>
      </c>
      <c r="CR1622" t="s">
        <v>1547</v>
      </c>
      <c r="CS1622">
        <v>0</v>
      </c>
      <c r="CT1622" t="s">
        <v>1547</v>
      </c>
      <c r="CU1622" t="s">
        <v>1547</v>
      </c>
      <c r="CV1622" t="s">
        <v>1547</v>
      </c>
      <c r="CW1622" t="s">
        <v>1547</v>
      </c>
      <c r="CX1622" t="s">
        <v>1547</v>
      </c>
      <c r="CY1622">
        <v>1620</v>
      </c>
      <c r="CZ1622" t="s">
        <v>11926</v>
      </c>
      <c r="DA1622" t="s">
        <v>1547</v>
      </c>
      <c r="DB1622" t="s">
        <v>1881</v>
      </c>
      <c r="DC1622" t="s">
        <v>1882</v>
      </c>
      <c r="DD1622" t="s">
        <v>4767</v>
      </c>
      <c r="DE1622" t="s">
        <v>4463</v>
      </c>
      <c r="DF1622" t="s">
        <v>4768</v>
      </c>
      <c r="DG1622" t="s">
        <v>1547</v>
      </c>
      <c r="DH1622" t="s">
        <v>1547</v>
      </c>
      <c r="DI1622" t="s">
        <v>1892</v>
      </c>
      <c r="DJ1622" t="s">
        <v>12260</v>
      </c>
      <c r="DK1622"/>
      <c r="DL1622" t="s">
        <v>1892</v>
      </c>
      <c r="DM1622">
        <v>9</v>
      </c>
      <c r="DN1622" t="s">
        <v>1883</v>
      </c>
      <c r="DO1622" t="s">
        <v>1562</v>
      </c>
      <c r="DP1622" t="b">
        <v>1</v>
      </c>
      <c r="DQ1622" t="b">
        <v>0</v>
      </c>
      <c r="DR1622" t="b">
        <v>1</v>
      </c>
      <c r="DS1622" t="b">
        <v>0</v>
      </c>
      <c r="DT1622" t="b">
        <v>0</v>
      </c>
      <c r="DU1622" t="b">
        <v>1</v>
      </c>
      <c r="DV1622" t="b">
        <v>0</v>
      </c>
      <c r="DW1622">
        <v>0</v>
      </c>
      <c r="DX1622" t="b">
        <v>0</v>
      </c>
      <c r="DY1622" t="b">
        <v>0</v>
      </c>
      <c r="DZ1622" t="b">
        <v>0</v>
      </c>
      <c r="EA1622" t="b">
        <v>0</v>
      </c>
      <c r="EB1622" t="b">
        <v>0</v>
      </c>
      <c r="EC1622" t="b">
        <v>0</v>
      </c>
      <c r="ED1622" t="b">
        <v>0</v>
      </c>
      <c r="EE1622" t="b">
        <v>0</v>
      </c>
      <c r="EF1622" t="b">
        <v>0</v>
      </c>
      <c r="EG1622" t="b" cm="1">
        <v>0</v>
      </c>
      <c r="EH1622" t="b">
        <v>0</v>
      </c>
      <c r="EI1622" t="b">
        <v>0</v>
      </c>
      <c r="EJ1622" t="b">
        <v>0</v>
      </c>
      <c r="EK1622" t="s">
        <v>1547</v>
      </c>
      <c r="EL1622">
        <v>0</v>
      </c>
      <c r="EM1622">
        <v>12</v>
      </c>
      <c r="EN1622" t="b">
        <v>0</v>
      </c>
    </row>
    <row r="1623" spans="1:144" ht="15.75">
      <c r="A1623"/>
      <c r="B1623" t="s">
        <v>1562</v>
      </c>
      <c r="C1623" t="s">
        <v>1562</v>
      </c>
      <c r="D1623" t="s">
        <v>4577</v>
      </c>
      <c r="E1623" t="s">
        <v>4578</v>
      </c>
      <c r="F1623" t="s">
        <v>4579</v>
      </c>
      <c r="G1623" t="s">
        <v>4580</v>
      </c>
      <c r="H1623" t="s">
        <v>4581</v>
      </c>
      <c r="I1623" t="s">
        <v>1230</v>
      </c>
      <c r="J1623"/>
      <c r="K1623"/>
      <c r="L1623" t="s">
        <v>1743</v>
      </c>
      <c r="M1623" t="s">
        <v>2001</v>
      </c>
      <c r="N1623"/>
      <c r="O1623"/>
      <c r="P1623" t="s">
        <v>1562</v>
      </c>
      <c r="Q1623" t="s">
        <v>4463</v>
      </c>
      <c r="R1623" t="s">
        <v>4464</v>
      </c>
      <c r="S1623"/>
      <c r="T1623"/>
      <c r="U1623" t="s">
        <v>13757</v>
      </c>
      <c r="V1623" t="s">
        <v>13639</v>
      </c>
      <c r="W1623"/>
      <c r="X1623"/>
      <c r="Y1623"/>
      <c r="Z1623"/>
      <c r="AA1623"/>
      <c r="AB1623"/>
      <c r="AC1623"/>
      <c r="AD1623"/>
      <c r="AE1623"/>
      <c r="AF1623"/>
      <c r="AG1623"/>
      <c r="AH1623"/>
      <c r="AI1623"/>
      <c r="AJ1623"/>
      <c r="AK1623"/>
      <c r="AL1623"/>
      <c r="AM1623"/>
      <c r="AN1623"/>
      <c r="AO1623" s="108" t="s">
        <v>43</v>
      </c>
      <c r="AP1623" t="s">
        <v>2870</v>
      </c>
      <c r="AQ1623">
        <v>12</v>
      </c>
      <c r="AR1623" t="s">
        <v>11035</v>
      </c>
      <c r="AS1623" t="s">
        <v>1562</v>
      </c>
      <c r="AT1623" t="s">
        <v>10664</v>
      </c>
      <c r="AU1623" t="s">
        <v>4578</v>
      </c>
      <c r="AV1623" t="s">
        <v>11036</v>
      </c>
      <c r="AW1623" t="s">
        <v>11037</v>
      </c>
      <c r="AX1623" t="s">
        <v>1740</v>
      </c>
      <c r="AY1623" t="s">
        <v>11038</v>
      </c>
      <c r="AZ1623" t="s">
        <v>4463</v>
      </c>
      <c r="BA1623" t="s">
        <v>11039</v>
      </c>
      <c r="BB1623" t="s">
        <v>1230</v>
      </c>
      <c r="BC1623" t="s">
        <v>1743</v>
      </c>
      <c r="BD1623" t="s">
        <v>12269</v>
      </c>
      <c r="BE1623" t="s">
        <v>4764</v>
      </c>
      <c r="BF1623">
        <v>1138</v>
      </c>
      <c r="BG1623">
        <v>1619</v>
      </c>
      <c r="BH1623">
        <v>0</v>
      </c>
      <c r="BI1623" t="s">
        <v>4578</v>
      </c>
      <c r="BJ1623">
        <v>1</v>
      </c>
      <c r="BK1623">
        <v>0</v>
      </c>
      <c r="BL1623">
        <v>0</v>
      </c>
      <c r="BM1623" t="s">
        <v>1547</v>
      </c>
      <c r="BN1623" t="s">
        <v>4765</v>
      </c>
      <c r="BO1623" t="s">
        <v>12252</v>
      </c>
      <c r="BP1623" t="s" cm="1">
        <v>12251</v>
      </c>
      <c r="BQ1623" t="s">
        <v>1547</v>
      </c>
      <c r="BR1623" t="s">
        <v>10669</v>
      </c>
      <c r="BS1623">
        <v>71</v>
      </c>
      <c r="BT1623" t="s">
        <v>6573</v>
      </c>
      <c r="BU1623" t="s">
        <v>16585</v>
      </c>
      <c r="BV1623" t="s">
        <v>4577</v>
      </c>
      <c r="BW1623" t="s">
        <v>11036</v>
      </c>
      <c r="BX1623" t="s">
        <v>11042</v>
      </c>
      <c r="BY1623" t="s">
        <v>1744</v>
      </c>
      <c r="BZ1623" t="s">
        <v>1547</v>
      </c>
      <c r="CA1623" t="s">
        <v>1744</v>
      </c>
      <c r="CB1623" t="s">
        <v>2001</v>
      </c>
      <c r="CC1623"/>
      <c r="CD1623" t="s">
        <v>998</v>
      </c>
      <c r="CE1623" t="s">
        <v>1230</v>
      </c>
      <c r="CF1623" t="s">
        <v>4848</v>
      </c>
      <c r="CG1623" t="s">
        <v>11041</v>
      </c>
      <c r="CH1623" t="s">
        <v>1230</v>
      </c>
      <c r="CI1623" t="s">
        <v>1547</v>
      </c>
      <c r="CJ1623" t="s">
        <v>4464</v>
      </c>
      <c r="CK1623" t="s">
        <v>1562</v>
      </c>
      <c r="CL1623"/>
      <c r="CM1623"/>
      <c r="CN1623" t="s">
        <v>13757</v>
      </c>
      <c r="CO1623" t="s">
        <v>13639</v>
      </c>
      <c r="CP1623" t="s">
        <v>13757</v>
      </c>
      <c r="CQ1623" t="s">
        <v>13639</v>
      </c>
      <c r="CR1623" t="s">
        <v>1547</v>
      </c>
      <c r="CS1623">
        <v>0</v>
      </c>
      <c r="CT1623" t="s">
        <v>1547</v>
      </c>
      <c r="CU1623" t="s">
        <v>1547</v>
      </c>
      <c r="CV1623" t="s">
        <v>1547</v>
      </c>
      <c r="CW1623" t="s">
        <v>1547</v>
      </c>
      <c r="CX1623" t="s">
        <v>1547</v>
      </c>
      <c r="CY1623">
        <v>1621</v>
      </c>
      <c r="CZ1623" t="s">
        <v>11927</v>
      </c>
      <c r="DA1623" t="s">
        <v>1547</v>
      </c>
      <c r="DB1623" t="s">
        <v>1881</v>
      </c>
      <c r="DC1623" t="s">
        <v>1882</v>
      </c>
      <c r="DD1623" t="s">
        <v>4578</v>
      </c>
      <c r="DE1623" t="s">
        <v>4463</v>
      </c>
      <c r="DF1623" t="s">
        <v>4580</v>
      </c>
      <c r="DG1623" t="s">
        <v>1547</v>
      </c>
      <c r="DH1623" t="s">
        <v>1547</v>
      </c>
      <c r="DI1623" t="s">
        <v>1892</v>
      </c>
      <c r="DJ1623" t="s">
        <v>11035</v>
      </c>
      <c r="DK1623"/>
      <c r="DL1623" t="s">
        <v>1892</v>
      </c>
      <c r="DM1623">
        <v>9</v>
      </c>
      <c r="DN1623" t="s">
        <v>1883</v>
      </c>
      <c r="DO1623" t="s">
        <v>1562</v>
      </c>
      <c r="DP1623" t="b">
        <v>1</v>
      </c>
      <c r="DQ1623" t="b">
        <v>0</v>
      </c>
      <c r="DR1623" t="b">
        <v>0</v>
      </c>
      <c r="DS1623" t="b">
        <v>0</v>
      </c>
      <c r="DT1623" t="b">
        <v>0</v>
      </c>
      <c r="DU1623" t="b">
        <v>1</v>
      </c>
      <c r="DV1623" t="b">
        <v>0</v>
      </c>
      <c r="DW1623">
        <v>0</v>
      </c>
      <c r="DX1623" t="b">
        <v>0</v>
      </c>
      <c r="DY1623" t="b">
        <v>0</v>
      </c>
      <c r="DZ1623" t="b">
        <v>0</v>
      </c>
      <c r="EA1623" t="b">
        <v>0</v>
      </c>
      <c r="EB1623" t="b">
        <v>0</v>
      </c>
      <c r="EC1623" t="b">
        <v>0</v>
      </c>
      <c r="ED1623" t="b">
        <v>0</v>
      </c>
      <c r="EE1623" t="b">
        <v>0</v>
      </c>
      <c r="EF1623" t="b">
        <v>0</v>
      </c>
      <c r="EG1623" t="b" cm="1">
        <v>0</v>
      </c>
      <c r="EH1623" t="b">
        <v>0</v>
      </c>
      <c r="EI1623" t="b">
        <v>0</v>
      </c>
      <c r="EJ1623" t="b">
        <v>0</v>
      </c>
      <c r="EK1623" t="s">
        <v>1547</v>
      </c>
      <c r="EL1623">
        <v>0</v>
      </c>
      <c r="EM1623">
        <v>31</v>
      </c>
      <c r="EN1623" t="b">
        <v>0</v>
      </c>
    </row>
    <row r="1624" spans="1:144" ht="15.75">
      <c r="A1624"/>
      <c r="B1624" t="s">
        <v>1562</v>
      </c>
      <c r="C1624" t="s">
        <v>1562</v>
      </c>
      <c r="D1624" t="s">
        <v>4582</v>
      </c>
      <c r="E1624" t="s">
        <v>4583</v>
      </c>
      <c r="F1624" t="s">
        <v>4584</v>
      </c>
      <c r="G1624" t="s">
        <v>4582</v>
      </c>
      <c r="H1624" t="s">
        <v>4582</v>
      </c>
      <c r="I1624" t="s">
        <v>1230</v>
      </c>
      <c r="J1624"/>
      <c r="K1624"/>
      <c r="L1624" t="s">
        <v>1743</v>
      </c>
      <c r="M1624" t="s">
        <v>2001</v>
      </c>
      <c r="N1624"/>
      <c r="O1624"/>
      <c r="P1624" t="s">
        <v>1562</v>
      </c>
      <c r="Q1624" t="s">
        <v>4463</v>
      </c>
      <c r="R1624" t="s">
        <v>4464</v>
      </c>
      <c r="S1624"/>
      <c r="T1624"/>
      <c r="U1624" t="s">
        <v>13757</v>
      </c>
      <c r="V1624" t="s">
        <v>13640</v>
      </c>
      <c r="W1624"/>
      <c r="X1624"/>
      <c r="Y1624"/>
      <c r="Z1624"/>
      <c r="AA1624"/>
      <c r="AB1624"/>
      <c r="AC1624"/>
      <c r="AD1624"/>
      <c r="AE1624"/>
      <c r="AF1624"/>
      <c r="AG1624"/>
      <c r="AH1624"/>
      <c r="AI1624"/>
      <c r="AJ1624"/>
      <c r="AK1624"/>
      <c r="AL1624"/>
      <c r="AM1624"/>
      <c r="AN1624"/>
      <c r="AO1624" s="108" t="s">
        <v>43</v>
      </c>
      <c r="AP1624" t="s">
        <v>2870</v>
      </c>
      <c r="AQ1624">
        <v>13</v>
      </c>
      <c r="AR1624" t="s">
        <v>11046</v>
      </c>
      <c r="AS1624" t="s">
        <v>1562</v>
      </c>
      <c r="AT1624" t="s">
        <v>10664</v>
      </c>
      <c r="AU1624" t="s">
        <v>4583</v>
      </c>
      <c r="AV1624" t="s">
        <v>11047</v>
      </c>
      <c r="AW1624" t="s">
        <v>11048</v>
      </c>
      <c r="AX1624" t="s">
        <v>1740</v>
      </c>
      <c r="AY1624" t="s">
        <v>12270</v>
      </c>
      <c r="AZ1624" t="s">
        <v>4463</v>
      </c>
      <c r="BA1624" t="s">
        <v>11050</v>
      </c>
      <c r="BB1624" t="s">
        <v>1230</v>
      </c>
      <c r="BC1624" t="s">
        <v>1743</v>
      </c>
      <c r="BD1624" t="s">
        <v>12271</v>
      </c>
      <c r="BE1624" t="s">
        <v>4764</v>
      </c>
      <c r="BF1624">
        <v>1139</v>
      </c>
      <c r="BG1624">
        <v>1619</v>
      </c>
      <c r="BH1624">
        <v>0</v>
      </c>
      <c r="BI1624" t="s">
        <v>4583</v>
      </c>
      <c r="BJ1624">
        <v>1</v>
      </c>
      <c r="BK1624">
        <v>0</v>
      </c>
      <c r="BL1624">
        <v>0</v>
      </c>
      <c r="BM1624" t="s">
        <v>1547</v>
      </c>
      <c r="BN1624" t="s">
        <v>4765</v>
      </c>
      <c r="BO1624" t="s">
        <v>12252</v>
      </c>
      <c r="BP1624" t="s" cm="1">
        <v>12251</v>
      </c>
      <c r="BQ1624" t="s">
        <v>1547</v>
      </c>
      <c r="BR1624" t="s">
        <v>10669</v>
      </c>
      <c r="BS1624">
        <v>72</v>
      </c>
      <c r="BT1624" t="s">
        <v>6583</v>
      </c>
      <c r="BU1624" t="s">
        <v>16586</v>
      </c>
      <c r="BV1624" t="s">
        <v>4582</v>
      </c>
      <c r="BW1624" t="s">
        <v>11047</v>
      </c>
      <c r="BX1624" t="s">
        <v>12270</v>
      </c>
      <c r="BY1624" t="s">
        <v>1744</v>
      </c>
      <c r="BZ1624" t="s">
        <v>1547</v>
      </c>
      <c r="CA1624" t="s">
        <v>1744</v>
      </c>
      <c r="CB1624" t="s">
        <v>2001</v>
      </c>
      <c r="CC1624"/>
      <c r="CD1624" t="s">
        <v>998</v>
      </c>
      <c r="CE1624" t="s">
        <v>1230</v>
      </c>
      <c r="CF1624" t="s">
        <v>12272</v>
      </c>
      <c r="CG1624" t="s">
        <v>11052</v>
      </c>
      <c r="CH1624" t="s">
        <v>1230</v>
      </c>
      <c r="CI1624" t="s">
        <v>1547</v>
      </c>
      <c r="CJ1624" t="s">
        <v>4464</v>
      </c>
      <c r="CK1624" t="s">
        <v>1562</v>
      </c>
      <c r="CL1624"/>
      <c r="CM1624"/>
      <c r="CN1624" t="s">
        <v>13757</v>
      </c>
      <c r="CO1624" t="s">
        <v>13640</v>
      </c>
      <c r="CP1624" t="s">
        <v>13757</v>
      </c>
      <c r="CQ1624" t="s">
        <v>13640</v>
      </c>
      <c r="CR1624" t="s">
        <v>1547</v>
      </c>
      <c r="CS1624">
        <v>0</v>
      </c>
      <c r="CT1624" t="s">
        <v>1547</v>
      </c>
      <c r="CU1624" t="s">
        <v>1547</v>
      </c>
      <c r="CV1624" t="s">
        <v>1547</v>
      </c>
      <c r="CW1624" t="s">
        <v>1547</v>
      </c>
      <c r="CX1624" t="s">
        <v>1547</v>
      </c>
      <c r="CY1624">
        <v>1622</v>
      </c>
      <c r="CZ1624" t="s">
        <v>11928</v>
      </c>
      <c r="DA1624" t="s">
        <v>1547</v>
      </c>
      <c r="DB1624" t="s">
        <v>1881</v>
      </c>
      <c r="DC1624" t="s">
        <v>1882</v>
      </c>
      <c r="DD1624" t="s">
        <v>4583</v>
      </c>
      <c r="DE1624" t="s">
        <v>4463</v>
      </c>
      <c r="DF1624" t="s">
        <v>4582</v>
      </c>
      <c r="DG1624" t="s">
        <v>1547</v>
      </c>
      <c r="DH1624" t="s">
        <v>1547</v>
      </c>
      <c r="DI1624" t="s">
        <v>1892</v>
      </c>
      <c r="DJ1624" t="s">
        <v>11046</v>
      </c>
      <c r="DK1624"/>
      <c r="DL1624" t="s">
        <v>1892</v>
      </c>
      <c r="DM1624">
        <v>9</v>
      </c>
      <c r="DN1624" t="s">
        <v>1883</v>
      </c>
      <c r="DO1624" t="s">
        <v>1562</v>
      </c>
      <c r="DP1624" t="b">
        <v>1</v>
      </c>
      <c r="DQ1624" t="b">
        <v>0</v>
      </c>
      <c r="DR1624" t="b">
        <v>0</v>
      </c>
      <c r="DS1624" t="b">
        <v>0</v>
      </c>
      <c r="DT1624" t="b">
        <v>0</v>
      </c>
      <c r="DU1624" t="b">
        <v>1</v>
      </c>
      <c r="DV1624" t="b">
        <v>0</v>
      </c>
      <c r="DW1624">
        <v>0</v>
      </c>
      <c r="DX1624" t="b">
        <v>0</v>
      </c>
      <c r="DY1624" t="b">
        <v>0</v>
      </c>
      <c r="DZ1624" t="b">
        <v>0</v>
      </c>
      <c r="EA1624" t="b">
        <v>0</v>
      </c>
      <c r="EB1624" t="b">
        <v>0</v>
      </c>
      <c r="EC1624" t="b">
        <v>0</v>
      </c>
      <c r="ED1624" t="b">
        <v>0</v>
      </c>
      <c r="EE1624" t="b">
        <v>0</v>
      </c>
      <c r="EF1624" t="b">
        <v>0</v>
      </c>
      <c r="EG1624" t="b" cm="1">
        <v>0</v>
      </c>
      <c r="EH1624" t="b">
        <v>0</v>
      </c>
      <c r="EI1624" t="b">
        <v>0</v>
      </c>
      <c r="EJ1624" t="b">
        <v>0</v>
      </c>
      <c r="EK1624" t="s">
        <v>1547</v>
      </c>
      <c r="EL1624">
        <v>0</v>
      </c>
      <c r="EM1624">
        <v>22</v>
      </c>
      <c r="EN1624" t="b">
        <v>0</v>
      </c>
    </row>
    <row r="1625" spans="1:144" ht="15.75">
      <c r="A1625"/>
      <c r="B1625" t="s">
        <v>1562</v>
      </c>
      <c r="C1625" t="s">
        <v>1562</v>
      </c>
      <c r="D1625" t="s">
        <v>4586</v>
      </c>
      <c r="E1625" t="s">
        <v>4587</v>
      </c>
      <c r="F1625" t="s">
        <v>4514</v>
      </c>
      <c r="G1625" t="s">
        <v>4589</v>
      </c>
      <c r="H1625" t="s">
        <v>4589</v>
      </c>
      <c r="I1625" t="s">
        <v>1230</v>
      </c>
      <c r="J1625"/>
      <c r="K1625"/>
      <c r="L1625" t="s">
        <v>1743</v>
      </c>
      <c r="M1625" t="s">
        <v>2001</v>
      </c>
      <c r="N1625"/>
      <c r="O1625"/>
      <c r="P1625" t="s">
        <v>1562</v>
      </c>
      <c r="Q1625" t="s">
        <v>4463</v>
      </c>
      <c r="R1625" t="s">
        <v>4464</v>
      </c>
      <c r="S1625"/>
      <c r="T1625"/>
      <c r="U1625" t="s">
        <v>13757</v>
      </c>
      <c r="V1625" t="s">
        <v>13641</v>
      </c>
      <c r="W1625"/>
      <c r="X1625"/>
      <c r="Y1625"/>
      <c r="Z1625"/>
      <c r="AA1625"/>
      <c r="AB1625"/>
      <c r="AC1625"/>
      <c r="AD1625"/>
      <c r="AE1625"/>
      <c r="AF1625"/>
      <c r="AG1625"/>
      <c r="AH1625"/>
      <c r="AI1625"/>
      <c r="AJ1625"/>
      <c r="AK1625"/>
      <c r="AL1625"/>
      <c r="AM1625"/>
      <c r="AN1625"/>
      <c r="AO1625" s="108" t="s">
        <v>43</v>
      </c>
      <c r="AP1625" t="s">
        <v>2870</v>
      </c>
      <c r="AQ1625">
        <v>14</v>
      </c>
      <c r="AR1625" t="s">
        <v>11056</v>
      </c>
      <c r="AS1625" t="s">
        <v>1562</v>
      </c>
      <c r="AT1625" t="s">
        <v>10664</v>
      </c>
      <c r="AU1625" t="s">
        <v>4587</v>
      </c>
      <c r="AV1625" t="s">
        <v>11057</v>
      </c>
      <c r="AW1625" t="s">
        <v>10830</v>
      </c>
      <c r="AX1625" t="s">
        <v>1740</v>
      </c>
      <c r="AY1625" t="s">
        <v>11059</v>
      </c>
      <c r="AZ1625" t="s">
        <v>4463</v>
      </c>
      <c r="BA1625" t="s">
        <v>11060</v>
      </c>
      <c r="BB1625" t="s">
        <v>1230</v>
      </c>
      <c r="BC1625" t="s">
        <v>1743</v>
      </c>
      <c r="BD1625" t="s">
        <v>12273</v>
      </c>
      <c r="BE1625" t="s">
        <v>4764</v>
      </c>
      <c r="BF1625">
        <v>1140</v>
      </c>
      <c r="BG1625">
        <v>1619</v>
      </c>
      <c r="BH1625">
        <v>0</v>
      </c>
      <c r="BI1625" t="s">
        <v>4587</v>
      </c>
      <c r="BJ1625">
        <v>1</v>
      </c>
      <c r="BK1625">
        <v>0</v>
      </c>
      <c r="BL1625">
        <v>0</v>
      </c>
      <c r="BM1625" t="s">
        <v>1547</v>
      </c>
      <c r="BN1625" t="s">
        <v>4765</v>
      </c>
      <c r="BO1625" t="s">
        <v>12252</v>
      </c>
      <c r="BP1625" t="s" cm="1">
        <v>12251</v>
      </c>
      <c r="BQ1625" t="s">
        <v>1547</v>
      </c>
      <c r="BR1625" t="s">
        <v>10669</v>
      </c>
      <c r="BS1625">
        <v>73</v>
      </c>
      <c r="BT1625" t="s">
        <v>6593</v>
      </c>
      <c r="BU1625" t="s">
        <v>16587</v>
      </c>
      <c r="BV1625" t="s">
        <v>4586</v>
      </c>
      <c r="BW1625" t="s">
        <v>11057</v>
      </c>
      <c r="BX1625" t="s">
        <v>11059</v>
      </c>
      <c r="BY1625" t="s">
        <v>1744</v>
      </c>
      <c r="BZ1625" t="s">
        <v>1547</v>
      </c>
      <c r="CA1625" t="s">
        <v>1744</v>
      </c>
      <c r="CB1625" t="s">
        <v>2001</v>
      </c>
      <c r="CC1625"/>
      <c r="CD1625" t="s">
        <v>998</v>
      </c>
      <c r="CE1625" t="s">
        <v>1230</v>
      </c>
      <c r="CF1625" t="s">
        <v>4853</v>
      </c>
      <c r="CG1625" t="s">
        <v>11062</v>
      </c>
      <c r="CH1625" t="s">
        <v>1230</v>
      </c>
      <c r="CI1625" t="s">
        <v>1547</v>
      </c>
      <c r="CJ1625" t="s">
        <v>4464</v>
      </c>
      <c r="CK1625" t="s">
        <v>1562</v>
      </c>
      <c r="CL1625"/>
      <c r="CM1625"/>
      <c r="CN1625" t="s">
        <v>13757</v>
      </c>
      <c r="CO1625" t="s">
        <v>13641</v>
      </c>
      <c r="CP1625" t="s">
        <v>13757</v>
      </c>
      <c r="CQ1625" t="s">
        <v>13641</v>
      </c>
      <c r="CR1625" t="s">
        <v>1547</v>
      </c>
      <c r="CS1625">
        <v>0</v>
      </c>
      <c r="CT1625" t="s">
        <v>1547</v>
      </c>
      <c r="CU1625" t="s">
        <v>1547</v>
      </c>
      <c r="CV1625" t="s">
        <v>1547</v>
      </c>
      <c r="CW1625" t="s">
        <v>1547</v>
      </c>
      <c r="CX1625" t="s">
        <v>1547</v>
      </c>
      <c r="CY1625">
        <v>1623</v>
      </c>
      <c r="CZ1625" t="s">
        <v>11929</v>
      </c>
      <c r="DA1625" t="s">
        <v>1547</v>
      </c>
      <c r="DB1625" t="s">
        <v>1881</v>
      </c>
      <c r="DC1625" t="s">
        <v>1882</v>
      </c>
      <c r="DD1625" t="s">
        <v>4587</v>
      </c>
      <c r="DE1625" t="s">
        <v>4463</v>
      </c>
      <c r="DF1625" t="s">
        <v>4589</v>
      </c>
      <c r="DG1625" t="s">
        <v>1547</v>
      </c>
      <c r="DH1625" t="s">
        <v>1547</v>
      </c>
      <c r="DI1625" t="s">
        <v>1892</v>
      </c>
      <c r="DJ1625" t="s">
        <v>11056</v>
      </c>
      <c r="DK1625"/>
      <c r="DL1625" t="s">
        <v>1892</v>
      </c>
      <c r="DM1625">
        <v>9</v>
      </c>
      <c r="DN1625" t="s">
        <v>1883</v>
      </c>
      <c r="DO1625" t="s">
        <v>1562</v>
      </c>
      <c r="DP1625" t="b">
        <v>1</v>
      </c>
      <c r="DQ1625" t="b">
        <v>0</v>
      </c>
      <c r="DR1625" t="b">
        <v>0</v>
      </c>
      <c r="DS1625" t="b">
        <v>0</v>
      </c>
      <c r="DT1625" t="b">
        <v>0</v>
      </c>
      <c r="DU1625" t="b">
        <v>1</v>
      </c>
      <c r="DV1625" t="b">
        <v>0</v>
      </c>
      <c r="DW1625">
        <v>0</v>
      </c>
      <c r="DX1625" t="b">
        <v>0</v>
      </c>
      <c r="DY1625" t="b">
        <v>0</v>
      </c>
      <c r="DZ1625" t="b">
        <v>0</v>
      </c>
      <c r="EA1625" t="b">
        <v>0</v>
      </c>
      <c r="EB1625" t="b">
        <v>0</v>
      </c>
      <c r="EC1625" t="b">
        <v>0</v>
      </c>
      <c r="ED1625" t="b">
        <v>0</v>
      </c>
      <c r="EE1625" t="b">
        <v>0</v>
      </c>
      <c r="EF1625" t="b">
        <v>0</v>
      </c>
      <c r="EG1625" t="b" cm="1">
        <v>0</v>
      </c>
      <c r="EH1625" t="b">
        <v>0</v>
      </c>
      <c r="EI1625" t="b">
        <v>0</v>
      </c>
      <c r="EJ1625" t="b">
        <v>0</v>
      </c>
      <c r="EK1625" t="s">
        <v>1547</v>
      </c>
      <c r="EL1625">
        <v>0</v>
      </c>
      <c r="EM1625">
        <v>12</v>
      </c>
      <c r="EN1625" t="b">
        <v>0</v>
      </c>
    </row>
    <row r="1626" spans="1:144" ht="15.75">
      <c r="A1626"/>
      <c r="B1626" t="s">
        <v>1562</v>
      </c>
      <c r="C1626" t="s">
        <v>1562</v>
      </c>
      <c r="D1626" t="s">
        <v>4590</v>
      </c>
      <c r="E1626" t="s">
        <v>4591</v>
      </c>
      <c r="F1626" t="s">
        <v>4517</v>
      </c>
      <c r="G1626" t="s">
        <v>4589</v>
      </c>
      <c r="H1626" t="s">
        <v>4589</v>
      </c>
      <c r="I1626" t="s">
        <v>1230</v>
      </c>
      <c r="J1626"/>
      <c r="K1626"/>
      <c r="L1626" t="s">
        <v>1743</v>
      </c>
      <c r="M1626" t="s">
        <v>2001</v>
      </c>
      <c r="N1626"/>
      <c r="O1626"/>
      <c r="P1626" t="s">
        <v>1562</v>
      </c>
      <c r="Q1626" t="s">
        <v>4463</v>
      </c>
      <c r="R1626" t="s">
        <v>4464</v>
      </c>
      <c r="S1626"/>
      <c r="T1626"/>
      <c r="U1626" t="s">
        <v>13757</v>
      </c>
      <c r="V1626" t="s">
        <v>13642</v>
      </c>
      <c r="W1626"/>
      <c r="X1626"/>
      <c r="Y1626"/>
      <c r="Z1626"/>
      <c r="AA1626"/>
      <c r="AB1626"/>
      <c r="AC1626"/>
      <c r="AD1626"/>
      <c r="AE1626"/>
      <c r="AF1626"/>
      <c r="AG1626"/>
      <c r="AH1626"/>
      <c r="AI1626"/>
      <c r="AJ1626"/>
      <c r="AK1626"/>
      <c r="AL1626"/>
      <c r="AM1626"/>
      <c r="AN1626"/>
      <c r="AO1626" s="108" t="s">
        <v>43</v>
      </c>
      <c r="AP1626" t="s">
        <v>2870</v>
      </c>
      <c r="AQ1626">
        <v>15</v>
      </c>
      <c r="AR1626" t="s">
        <v>11066</v>
      </c>
      <c r="AS1626" t="s">
        <v>1562</v>
      </c>
      <c r="AT1626" t="s">
        <v>10664</v>
      </c>
      <c r="AU1626" t="s">
        <v>4591</v>
      </c>
      <c r="AV1626" t="s">
        <v>11067</v>
      </c>
      <c r="AW1626" t="s">
        <v>10838</v>
      </c>
      <c r="AX1626" t="s">
        <v>1740</v>
      </c>
      <c r="AY1626" t="s">
        <v>11059</v>
      </c>
      <c r="AZ1626" t="s">
        <v>4463</v>
      </c>
      <c r="BA1626" t="s">
        <v>11069</v>
      </c>
      <c r="BB1626" t="s">
        <v>1230</v>
      </c>
      <c r="BC1626" t="s">
        <v>1743</v>
      </c>
      <c r="BD1626" t="s">
        <v>12274</v>
      </c>
      <c r="BE1626" t="s">
        <v>4764</v>
      </c>
      <c r="BF1626">
        <v>1141</v>
      </c>
      <c r="BG1626">
        <v>1619</v>
      </c>
      <c r="BH1626">
        <v>0</v>
      </c>
      <c r="BI1626" t="s">
        <v>4591</v>
      </c>
      <c r="BJ1626">
        <v>1</v>
      </c>
      <c r="BK1626">
        <v>0</v>
      </c>
      <c r="BL1626">
        <v>0</v>
      </c>
      <c r="BM1626" t="s">
        <v>1547</v>
      </c>
      <c r="BN1626" t="s">
        <v>4765</v>
      </c>
      <c r="BO1626" t="s">
        <v>12252</v>
      </c>
      <c r="BP1626" t="s" cm="1">
        <v>12251</v>
      </c>
      <c r="BQ1626" t="s">
        <v>1547</v>
      </c>
      <c r="BR1626" t="s">
        <v>10669</v>
      </c>
      <c r="BS1626">
        <v>74</v>
      </c>
      <c r="BT1626" t="s">
        <v>6602</v>
      </c>
      <c r="BU1626" t="s">
        <v>16588</v>
      </c>
      <c r="BV1626" t="s">
        <v>4590</v>
      </c>
      <c r="BW1626" t="s">
        <v>11067</v>
      </c>
      <c r="BX1626" t="s">
        <v>11059</v>
      </c>
      <c r="BY1626" t="s">
        <v>1744</v>
      </c>
      <c r="BZ1626" t="s">
        <v>1547</v>
      </c>
      <c r="CA1626" t="s">
        <v>1744</v>
      </c>
      <c r="CB1626" t="s">
        <v>2001</v>
      </c>
      <c r="CC1626"/>
      <c r="CD1626" t="s">
        <v>998</v>
      </c>
      <c r="CE1626" t="s">
        <v>1230</v>
      </c>
      <c r="CF1626" t="s">
        <v>4857</v>
      </c>
      <c r="CG1626" t="s">
        <v>11071</v>
      </c>
      <c r="CH1626" t="s">
        <v>1230</v>
      </c>
      <c r="CI1626" t="s">
        <v>1547</v>
      </c>
      <c r="CJ1626" t="s">
        <v>4464</v>
      </c>
      <c r="CK1626" t="s">
        <v>1562</v>
      </c>
      <c r="CL1626"/>
      <c r="CM1626"/>
      <c r="CN1626" t="s">
        <v>13757</v>
      </c>
      <c r="CO1626" t="s">
        <v>13642</v>
      </c>
      <c r="CP1626" t="s">
        <v>13757</v>
      </c>
      <c r="CQ1626" t="s">
        <v>13642</v>
      </c>
      <c r="CR1626" t="s">
        <v>1547</v>
      </c>
      <c r="CS1626">
        <v>0</v>
      </c>
      <c r="CT1626" t="s">
        <v>1547</v>
      </c>
      <c r="CU1626" t="s">
        <v>1547</v>
      </c>
      <c r="CV1626" t="s">
        <v>1547</v>
      </c>
      <c r="CW1626" t="s">
        <v>1547</v>
      </c>
      <c r="CX1626" t="s">
        <v>1547</v>
      </c>
      <c r="CY1626">
        <v>1624</v>
      </c>
      <c r="CZ1626" t="s">
        <v>11930</v>
      </c>
      <c r="DA1626" t="s">
        <v>1547</v>
      </c>
      <c r="DB1626" t="s">
        <v>1881</v>
      </c>
      <c r="DC1626" t="s">
        <v>1882</v>
      </c>
      <c r="DD1626" t="s">
        <v>4591</v>
      </c>
      <c r="DE1626" t="s">
        <v>4463</v>
      </c>
      <c r="DF1626" t="s">
        <v>4589</v>
      </c>
      <c r="DG1626" t="s">
        <v>1547</v>
      </c>
      <c r="DH1626" t="s">
        <v>1547</v>
      </c>
      <c r="DI1626" t="s">
        <v>1892</v>
      </c>
      <c r="DJ1626" t="s">
        <v>11066</v>
      </c>
      <c r="DK1626"/>
      <c r="DL1626" t="s">
        <v>1892</v>
      </c>
      <c r="DM1626">
        <v>9</v>
      </c>
      <c r="DN1626" t="s">
        <v>1883</v>
      </c>
      <c r="DO1626" t="s">
        <v>1562</v>
      </c>
      <c r="DP1626" t="b">
        <v>1</v>
      </c>
      <c r="DQ1626" t="b">
        <v>0</v>
      </c>
      <c r="DR1626" t="b">
        <v>0</v>
      </c>
      <c r="DS1626" t="b">
        <v>0</v>
      </c>
      <c r="DT1626" t="b">
        <v>0</v>
      </c>
      <c r="DU1626" t="b">
        <v>1</v>
      </c>
      <c r="DV1626" t="b">
        <v>0</v>
      </c>
      <c r="DW1626">
        <v>0</v>
      </c>
      <c r="DX1626" t="b">
        <v>0</v>
      </c>
      <c r="DY1626" t="b">
        <v>0</v>
      </c>
      <c r="DZ1626" t="b">
        <v>0</v>
      </c>
      <c r="EA1626" t="b">
        <v>0</v>
      </c>
      <c r="EB1626" t="b">
        <v>0</v>
      </c>
      <c r="EC1626" t="b">
        <v>0</v>
      </c>
      <c r="ED1626" t="b">
        <v>0</v>
      </c>
      <c r="EE1626" t="b">
        <v>0</v>
      </c>
      <c r="EF1626" t="b">
        <v>0</v>
      </c>
      <c r="EG1626" t="b" cm="1">
        <v>0</v>
      </c>
      <c r="EH1626" t="b">
        <v>0</v>
      </c>
      <c r="EI1626" t="b">
        <v>0</v>
      </c>
      <c r="EJ1626" t="b">
        <v>0</v>
      </c>
      <c r="EK1626" t="s">
        <v>1547</v>
      </c>
      <c r="EL1626">
        <v>0</v>
      </c>
      <c r="EM1626">
        <v>12</v>
      </c>
      <c r="EN1626" t="b">
        <v>0</v>
      </c>
    </row>
    <row r="1627" spans="1:144" ht="15.75">
      <c r="A1627"/>
      <c r="B1627" t="s">
        <v>1562</v>
      </c>
      <c r="C1627" t="s">
        <v>1562</v>
      </c>
      <c r="D1627" t="s">
        <v>4532</v>
      </c>
      <c r="E1627" t="s">
        <v>4533</v>
      </c>
      <c r="F1627" t="s">
        <v>4771</v>
      </c>
      <c r="G1627" t="s">
        <v>4532</v>
      </c>
      <c r="H1627" t="s">
        <v>4532</v>
      </c>
      <c r="I1627" t="s">
        <v>1251</v>
      </c>
      <c r="J1627"/>
      <c r="K1627"/>
      <c r="L1627" t="s">
        <v>1743</v>
      </c>
      <c r="M1627" t="s">
        <v>1754</v>
      </c>
      <c r="N1627"/>
      <c r="O1627"/>
      <c r="P1627" t="s">
        <v>1562</v>
      </c>
      <c r="Q1627" t="s">
        <v>4463</v>
      </c>
      <c r="R1627" t="s">
        <v>4464</v>
      </c>
      <c r="S1627"/>
      <c r="T1627"/>
      <c r="U1627" t="s">
        <v>13757</v>
      </c>
      <c r="V1627" t="s">
        <v>13633</v>
      </c>
      <c r="W1627"/>
      <c r="X1627"/>
      <c r="Y1627"/>
      <c r="Z1627"/>
      <c r="AA1627"/>
      <c r="AB1627"/>
      <c r="AC1627"/>
      <c r="AD1627"/>
      <c r="AE1627"/>
      <c r="AF1627"/>
      <c r="AG1627"/>
      <c r="AH1627"/>
      <c r="AI1627"/>
      <c r="AJ1627"/>
      <c r="AK1627"/>
      <c r="AL1627"/>
      <c r="AM1627"/>
      <c r="AN1627"/>
      <c r="AO1627" s="108" t="s">
        <v>43</v>
      </c>
      <c r="AP1627" t="s">
        <v>2870</v>
      </c>
      <c r="AQ1627">
        <v>16</v>
      </c>
      <c r="AR1627" t="s">
        <v>10890</v>
      </c>
      <c r="AS1627" t="s">
        <v>1562</v>
      </c>
      <c r="AT1627" t="s">
        <v>10664</v>
      </c>
      <c r="AU1627" t="s">
        <v>4533</v>
      </c>
      <c r="AV1627" t="s">
        <v>10891</v>
      </c>
      <c r="AW1627" t="s">
        <v>12275</v>
      </c>
      <c r="AX1627" t="s">
        <v>1740</v>
      </c>
      <c r="AY1627" t="s">
        <v>10892</v>
      </c>
      <c r="AZ1627" t="s">
        <v>4463</v>
      </c>
      <c r="BA1627" t="s">
        <v>10893</v>
      </c>
      <c r="BB1627" t="s">
        <v>1251</v>
      </c>
      <c r="BC1627" t="s">
        <v>1743</v>
      </c>
      <c r="BD1627" t="s">
        <v>10894</v>
      </c>
      <c r="BE1627" t="s">
        <v>4764</v>
      </c>
      <c r="BF1627">
        <v>1117</v>
      </c>
      <c r="BG1627">
        <v>1619</v>
      </c>
      <c r="BH1627">
        <v>0</v>
      </c>
      <c r="BI1627" t="s">
        <v>1547</v>
      </c>
      <c r="BJ1627">
        <v>0</v>
      </c>
      <c r="BK1627">
        <v>0</v>
      </c>
      <c r="BL1627">
        <v>1631</v>
      </c>
      <c r="BM1627" t="s">
        <v>10895</v>
      </c>
      <c r="BN1627" t="s">
        <v>4765</v>
      </c>
      <c r="BO1627" t="s">
        <v>12252</v>
      </c>
      <c r="BP1627" t="s" cm="1">
        <v>12251</v>
      </c>
      <c r="BQ1627" t="s">
        <v>1547</v>
      </c>
      <c r="BR1627" t="s">
        <v>10669</v>
      </c>
      <c r="BS1627">
        <v>75</v>
      </c>
      <c r="BT1627" t="s">
        <v>6872</v>
      </c>
      <c r="BU1627" t="s">
        <v>16589</v>
      </c>
      <c r="BV1627" t="s">
        <v>4532</v>
      </c>
      <c r="BW1627" t="s">
        <v>10891</v>
      </c>
      <c r="BX1627" t="s">
        <v>10892</v>
      </c>
      <c r="BY1627" t="s">
        <v>1744</v>
      </c>
      <c r="BZ1627" t="s">
        <v>1547</v>
      </c>
      <c r="CA1627" t="s">
        <v>1744</v>
      </c>
      <c r="CB1627" t="s">
        <v>1754</v>
      </c>
      <c r="CC1627"/>
      <c r="CD1627" t="s">
        <v>998</v>
      </c>
      <c r="CE1627" t="s">
        <v>1251</v>
      </c>
      <c r="CF1627" t="s">
        <v>12276</v>
      </c>
      <c r="CG1627" t="s">
        <v>12277</v>
      </c>
      <c r="CH1627" t="s">
        <v>1251</v>
      </c>
      <c r="CI1627" t="s">
        <v>1547</v>
      </c>
      <c r="CJ1627" t="s">
        <v>4464</v>
      </c>
      <c r="CK1627" t="s">
        <v>1562</v>
      </c>
      <c r="CL1627"/>
      <c r="CM1627"/>
      <c r="CN1627" t="s">
        <v>13757</v>
      </c>
      <c r="CO1627" t="s">
        <v>13633</v>
      </c>
      <c r="CP1627" t="s">
        <v>13757</v>
      </c>
      <c r="CQ1627" t="s">
        <v>13633</v>
      </c>
      <c r="CR1627" t="s">
        <v>1547</v>
      </c>
      <c r="CS1627">
        <v>0</v>
      </c>
      <c r="CT1627" t="s">
        <v>1547</v>
      </c>
      <c r="CU1627" t="s">
        <v>1547</v>
      </c>
      <c r="CV1627" t="s">
        <v>1547</v>
      </c>
      <c r="CW1627" t="s">
        <v>1547</v>
      </c>
      <c r="CX1627" t="s">
        <v>1547</v>
      </c>
      <c r="CY1627">
        <v>1625</v>
      </c>
      <c r="CZ1627" t="s">
        <v>11931</v>
      </c>
      <c r="DA1627" t="s">
        <v>1547</v>
      </c>
      <c r="DB1627" t="s">
        <v>1881</v>
      </c>
      <c r="DC1627" t="s">
        <v>1882</v>
      </c>
      <c r="DD1627" t="s">
        <v>4533</v>
      </c>
      <c r="DE1627" t="s">
        <v>4463</v>
      </c>
      <c r="DF1627" t="s">
        <v>4532</v>
      </c>
      <c r="DG1627" t="s">
        <v>1547</v>
      </c>
      <c r="DH1627" t="s">
        <v>1547</v>
      </c>
      <c r="DI1627" t="s">
        <v>1892</v>
      </c>
      <c r="DJ1627" t="s">
        <v>10890</v>
      </c>
      <c r="DK1627"/>
      <c r="DL1627" t="s">
        <v>1892</v>
      </c>
      <c r="DM1627">
        <v>9</v>
      </c>
      <c r="DN1627" t="s">
        <v>1883</v>
      </c>
      <c r="DO1627" t="s">
        <v>1562</v>
      </c>
      <c r="DP1627" t="b">
        <v>1</v>
      </c>
      <c r="DQ1627" t="b">
        <v>0</v>
      </c>
      <c r="DR1627" t="b">
        <v>0</v>
      </c>
      <c r="DS1627" t="b">
        <v>0</v>
      </c>
      <c r="DT1627" t="b">
        <v>0</v>
      </c>
      <c r="DU1627" t="b">
        <v>1</v>
      </c>
      <c r="DV1627" t="b">
        <v>0</v>
      </c>
      <c r="DW1627">
        <v>0</v>
      </c>
      <c r="DX1627" t="b">
        <v>0</v>
      </c>
      <c r="DY1627" t="b">
        <v>0</v>
      </c>
      <c r="DZ1627" t="b">
        <v>0</v>
      </c>
      <c r="EA1627" t="b">
        <v>0</v>
      </c>
      <c r="EB1627" t="b">
        <v>0</v>
      </c>
      <c r="EC1627" t="b">
        <v>0</v>
      </c>
      <c r="ED1627" t="b">
        <v>0</v>
      </c>
      <c r="EE1627" t="b">
        <v>0</v>
      </c>
      <c r="EF1627" t="b">
        <v>0</v>
      </c>
      <c r="EG1627" t="b" cm="1">
        <v>0</v>
      </c>
      <c r="EH1627" t="b">
        <v>0</v>
      </c>
      <c r="EI1627" t="b">
        <v>0</v>
      </c>
      <c r="EJ1627" t="b">
        <v>0</v>
      </c>
      <c r="EK1627" t="s">
        <v>1547</v>
      </c>
      <c r="EL1627">
        <v>0</v>
      </c>
      <c r="EM1627">
        <v>11</v>
      </c>
      <c r="EN1627" t="b">
        <v>0</v>
      </c>
    </row>
    <row r="1628" spans="1:144" ht="15.75">
      <c r="A1628"/>
      <c r="B1628" t="s">
        <v>1562</v>
      </c>
      <c r="C1628" t="s">
        <v>1562</v>
      </c>
      <c r="D1628" t="s">
        <v>4543</v>
      </c>
      <c r="E1628" t="s">
        <v>4544</v>
      </c>
      <c r="F1628" t="s">
        <v>4772</v>
      </c>
      <c r="G1628" t="s">
        <v>4543</v>
      </c>
      <c r="H1628" t="s">
        <v>4543</v>
      </c>
      <c r="I1628" t="s">
        <v>1251</v>
      </c>
      <c r="J1628"/>
      <c r="K1628"/>
      <c r="L1628" t="s">
        <v>1743</v>
      </c>
      <c r="M1628" t="s">
        <v>1754</v>
      </c>
      <c r="N1628"/>
      <c r="O1628"/>
      <c r="P1628" t="s">
        <v>1562</v>
      </c>
      <c r="Q1628" t="s">
        <v>4463</v>
      </c>
      <c r="R1628" t="s">
        <v>4464</v>
      </c>
      <c r="S1628"/>
      <c r="T1628"/>
      <c r="U1628" t="s">
        <v>13757</v>
      </c>
      <c r="V1628" t="s">
        <v>4789</v>
      </c>
      <c r="W1628"/>
      <c r="X1628"/>
      <c r="Y1628"/>
      <c r="Z1628"/>
      <c r="AA1628"/>
      <c r="AB1628"/>
      <c r="AC1628"/>
      <c r="AD1628"/>
      <c r="AE1628"/>
      <c r="AF1628"/>
      <c r="AG1628"/>
      <c r="AH1628"/>
      <c r="AI1628"/>
      <c r="AJ1628"/>
      <c r="AK1628"/>
      <c r="AL1628"/>
      <c r="AM1628"/>
      <c r="AN1628"/>
      <c r="AO1628" s="108" t="s">
        <v>43</v>
      </c>
      <c r="AP1628" t="s">
        <v>2870</v>
      </c>
      <c r="AQ1628">
        <v>17</v>
      </c>
      <c r="AR1628" t="s">
        <v>10921</v>
      </c>
      <c r="AS1628" t="s">
        <v>1562</v>
      </c>
      <c r="AT1628" t="s">
        <v>10664</v>
      </c>
      <c r="AU1628" t="s">
        <v>4544</v>
      </c>
      <c r="AV1628" t="s">
        <v>10922</v>
      </c>
      <c r="AW1628" t="s">
        <v>12278</v>
      </c>
      <c r="AX1628" t="s">
        <v>1740</v>
      </c>
      <c r="AY1628" t="s">
        <v>12279</v>
      </c>
      <c r="AZ1628" t="s">
        <v>4463</v>
      </c>
      <c r="BA1628" t="s">
        <v>10925</v>
      </c>
      <c r="BB1628" t="s">
        <v>1251</v>
      </c>
      <c r="BC1628" t="s">
        <v>1743</v>
      </c>
      <c r="BD1628" t="s">
        <v>10926</v>
      </c>
      <c r="BE1628" t="s">
        <v>4764</v>
      </c>
      <c r="BF1628">
        <v>1120</v>
      </c>
      <c r="BG1628">
        <v>1619</v>
      </c>
      <c r="BH1628">
        <v>0</v>
      </c>
      <c r="BI1628" t="s">
        <v>1547</v>
      </c>
      <c r="BJ1628">
        <v>0</v>
      </c>
      <c r="BK1628">
        <v>0</v>
      </c>
      <c r="BL1628">
        <v>1638</v>
      </c>
      <c r="BM1628" t="s">
        <v>10927</v>
      </c>
      <c r="BN1628" t="s">
        <v>4765</v>
      </c>
      <c r="BO1628" t="s">
        <v>12252</v>
      </c>
      <c r="BP1628" t="s" cm="1">
        <v>12251</v>
      </c>
      <c r="BQ1628" t="s">
        <v>1547</v>
      </c>
      <c r="BR1628" t="s">
        <v>10669</v>
      </c>
      <c r="BS1628">
        <v>76</v>
      </c>
      <c r="BT1628" t="s">
        <v>6875</v>
      </c>
      <c r="BU1628" t="s">
        <v>16590</v>
      </c>
      <c r="BV1628" t="s">
        <v>4543</v>
      </c>
      <c r="BW1628" t="s">
        <v>10922</v>
      </c>
      <c r="BX1628" t="s">
        <v>12279</v>
      </c>
      <c r="BY1628" t="s">
        <v>1744</v>
      </c>
      <c r="BZ1628" t="s">
        <v>1547</v>
      </c>
      <c r="CA1628" t="s">
        <v>1744</v>
      </c>
      <c r="CB1628" t="s">
        <v>1754</v>
      </c>
      <c r="CC1628"/>
      <c r="CD1628" t="s">
        <v>998</v>
      </c>
      <c r="CE1628" t="s">
        <v>1251</v>
      </c>
      <c r="CF1628" t="s">
        <v>12280</v>
      </c>
      <c r="CG1628" t="s">
        <v>12281</v>
      </c>
      <c r="CH1628" t="s">
        <v>1251</v>
      </c>
      <c r="CI1628" t="s">
        <v>1547</v>
      </c>
      <c r="CJ1628" t="s">
        <v>4464</v>
      </c>
      <c r="CK1628" t="s">
        <v>1562</v>
      </c>
      <c r="CL1628"/>
      <c r="CM1628"/>
      <c r="CN1628" t="s">
        <v>13757</v>
      </c>
      <c r="CO1628" t="s">
        <v>4789</v>
      </c>
      <c r="CP1628" t="s">
        <v>13757</v>
      </c>
      <c r="CQ1628" t="s">
        <v>4789</v>
      </c>
      <c r="CR1628" t="s">
        <v>1547</v>
      </c>
      <c r="CS1628">
        <v>0</v>
      </c>
      <c r="CT1628" t="s">
        <v>1547</v>
      </c>
      <c r="CU1628" t="s">
        <v>1547</v>
      </c>
      <c r="CV1628" t="s">
        <v>1547</v>
      </c>
      <c r="CW1628" t="s">
        <v>1547</v>
      </c>
      <c r="CX1628" t="s">
        <v>1547</v>
      </c>
      <c r="CY1628">
        <v>1626</v>
      </c>
      <c r="CZ1628" t="s">
        <v>11932</v>
      </c>
      <c r="DA1628" t="s">
        <v>1547</v>
      </c>
      <c r="DB1628" t="s">
        <v>1881</v>
      </c>
      <c r="DC1628" t="s">
        <v>1882</v>
      </c>
      <c r="DD1628" t="s">
        <v>4544</v>
      </c>
      <c r="DE1628" t="s">
        <v>4463</v>
      </c>
      <c r="DF1628" t="s">
        <v>4543</v>
      </c>
      <c r="DG1628" t="s">
        <v>1547</v>
      </c>
      <c r="DH1628" t="s">
        <v>1547</v>
      </c>
      <c r="DI1628" t="s">
        <v>1892</v>
      </c>
      <c r="DJ1628" t="s">
        <v>10921</v>
      </c>
      <c r="DK1628"/>
      <c r="DL1628" t="s">
        <v>1892</v>
      </c>
      <c r="DM1628">
        <v>9</v>
      </c>
      <c r="DN1628" t="s">
        <v>1883</v>
      </c>
      <c r="DO1628" t="s">
        <v>1562</v>
      </c>
      <c r="DP1628" t="b">
        <v>1</v>
      </c>
      <c r="DQ1628" t="b">
        <v>0</v>
      </c>
      <c r="DR1628" t="b">
        <v>0</v>
      </c>
      <c r="DS1628" t="b">
        <v>0</v>
      </c>
      <c r="DT1628" t="b">
        <v>0</v>
      </c>
      <c r="DU1628" t="b">
        <v>1</v>
      </c>
      <c r="DV1628" t="b">
        <v>0</v>
      </c>
      <c r="DW1628">
        <v>0</v>
      </c>
      <c r="DX1628" t="b">
        <v>0</v>
      </c>
      <c r="DY1628" t="b">
        <v>0</v>
      </c>
      <c r="DZ1628" t="b">
        <v>0</v>
      </c>
      <c r="EA1628" t="b">
        <v>0</v>
      </c>
      <c r="EB1628" t="b">
        <v>0</v>
      </c>
      <c r="EC1628" t="b">
        <v>0</v>
      </c>
      <c r="ED1628" t="b">
        <v>0</v>
      </c>
      <c r="EE1628" t="b">
        <v>0</v>
      </c>
      <c r="EF1628" t="b">
        <v>0</v>
      </c>
      <c r="EG1628" t="b" cm="1">
        <v>0</v>
      </c>
      <c r="EH1628" t="b">
        <v>0</v>
      </c>
      <c r="EI1628" t="b">
        <v>0</v>
      </c>
      <c r="EJ1628" t="b">
        <v>0</v>
      </c>
      <c r="EK1628" t="s">
        <v>1547</v>
      </c>
      <c r="EL1628">
        <v>0</v>
      </c>
      <c r="EM1628">
        <v>17</v>
      </c>
      <c r="EN1628" t="b">
        <v>0</v>
      </c>
    </row>
    <row r="1629" spans="1:144" ht="15.75">
      <c r="A1629"/>
      <c r="B1629" t="s">
        <v>1562</v>
      </c>
      <c r="C1629" t="s">
        <v>1562</v>
      </c>
      <c r="D1629" t="s">
        <v>4528</v>
      </c>
      <c r="E1629" t="s">
        <v>4529</v>
      </c>
      <c r="F1629"/>
      <c r="G1629" t="s">
        <v>4528</v>
      </c>
      <c r="H1629"/>
      <c r="I1629" t="s">
        <v>1251</v>
      </c>
      <c r="J1629"/>
      <c r="K1629"/>
      <c r="L1629" t="s">
        <v>1743</v>
      </c>
      <c r="M1629" t="s">
        <v>1754</v>
      </c>
      <c r="N1629" t="s">
        <v>4756</v>
      </c>
      <c r="O1629"/>
      <c r="P1629" t="s">
        <v>1562</v>
      </c>
      <c r="Q1629" t="s">
        <v>4463</v>
      </c>
      <c r="R1629" t="s">
        <v>4464</v>
      </c>
      <c r="S1629"/>
      <c r="T1629"/>
      <c r="U1629" t="s">
        <v>13757</v>
      </c>
      <c r="V1629" t="s">
        <v>13632</v>
      </c>
      <c r="W1629"/>
      <c r="X1629"/>
      <c r="Y1629"/>
      <c r="Z1629"/>
      <c r="AA1629"/>
      <c r="AB1629"/>
      <c r="AC1629"/>
      <c r="AD1629"/>
      <c r="AE1629"/>
      <c r="AF1629"/>
      <c r="AG1629"/>
      <c r="AH1629"/>
      <c r="AI1629"/>
      <c r="AJ1629"/>
      <c r="AK1629"/>
      <c r="AL1629"/>
      <c r="AM1629"/>
      <c r="AN1629"/>
      <c r="AO1629" s="108" t="s">
        <v>43</v>
      </c>
      <c r="AP1629" t="s">
        <v>2870</v>
      </c>
      <c r="AQ1629">
        <v>18</v>
      </c>
      <c r="AR1629" t="s">
        <v>10880</v>
      </c>
      <c r="AS1629" t="s">
        <v>1562</v>
      </c>
      <c r="AT1629" t="s">
        <v>10664</v>
      </c>
      <c r="AU1629" t="s">
        <v>4529</v>
      </c>
      <c r="AV1629" t="s">
        <v>10881</v>
      </c>
      <c r="AW1629" t="s">
        <v>1744</v>
      </c>
      <c r="AX1629" t="s">
        <v>1740</v>
      </c>
      <c r="AY1629" t="s">
        <v>12228</v>
      </c>
      <c r="AZ1629" t="s">
        <v>4463</v>
      </c>
      <c r="BA1629" t="s">
        <v>10884</v>
      </c>
      <c r="BB1629" t="s">
        <v>1251</v>
      </c>
      <c r="BC1629" t="s">
        <v>1743</v>
      </c>
      <c r="BD1629" t="s">
        <v>10885</v>
      </c>
      <c r="BE1629" t="s">
        <v>4764</v>
      </c>
      <c r="BF1629">
        <v>1116</v>
      </c>
      <c r="BG1629">
        <v>1619</v>
      </c>
      <c r="BH1629">
        <v>0</v>
      </c>
      <c r="BI1629" t="s">
        <v>1547</v>
      </c>
      <c r="BJ1629">
        <v>0</v>
      </c>
      <c r="BK1629">
        <v>0</v>
      </c>
      <c r="BL1629">
        <v>1614</v>
      </c>
      <c r="BM1629" t="s">
        <v>10886</v>
      </c>
      <c r="BN1629" t="s">
        <v>4765</v>
      </c>
      <c r="BO1629" t="s">
        <v>12252</v>
      </c>
      <c r="BP1629" t="s" cm="1">
        <v>12251</v>
      </c>
      <c r="BQ1629" t="s">
        <v>1547</v>
      </c>
      <c r="BR1629" t="s">
        <v>10669</v>
      </c>
      <c r="BS1629">
        <v>77</v>
      </c>
      <c r="BT1629" t="s">
        <v>6880</v>
      </c>
      <c r="BU1629" t="s">
        <v>16591</v>
      </c>
      <c r="BV1629" t="s">
        <v>4528</v>
      </c>
      <c r="BW1629" t="s">
        <v>10881</v>
      </c>
      <c r="BX1629" t="s">
        <v>1744</v>
      </c>
      <c r="BY1629" t="s">
        <v>12231</v>
      </c>
      <c r="BZ1629" t="s">
        <v>1547</v>
      </c>
      <c r="CA1629" t="s">
        <v>1744</v>
      </c>
      <c r="CB1629" t="s">
        <v>1754</v>
      </c>
      <c r="CC1629"/>
      <c r="CD1629" t="s">
        <v>998</v>
      </c>
      <c r="CE1629" t="s">
        <v>1251</v>
      </c>
      <c r="CF1629" t="s">
        <v>12282</v>
      </c>
      <c r="CG1629" t="s">
        <v>12283</v>
      </c>
      <c r="CH1629" t="s">
        <v>1251</v>
      </c>
      <c r="CI1629" t="s">
        <v>1547</v>
      </c>
      <c r="CJ1629" t="s">
        <v>4464</v>
      </c>
      <c r="CK1629" t="s">
        <v>1562</v>
      </c>
      <c r="CL1629"/>
      <c r="CM1629"/>
      <c r="CN1629" t="s">
        <v>13757</v>
      </c>
      <c r="CO1629" t="s">
        <v>13632</v>
      </c>
      <c r="CP1629" t="s">
        <v>13757</v>
      </c>
      <c r="CQ1629" t="s">
        <v>13632</v>
      </c>
      <c r="CR1629" t="s">
        <v>1547</v>
      </c>
      <c r="CS1629">
        <v>0</v>
      </c>
      <c r="CT1629" t="s">
        <v>1547</v>
      </c>
      <c r="CU1629" t="s">
        <v>1547</v>
      </c>
      <c r="CV1629" t="s">
        <v>1547</v>
      </c>
      <c r="CW1629" t="s">
        <v>1547</v>
      </c>
      <c r="CX1629" t="s">
        <v>1547</v>
      </c>
      <c r="CY1629">
        <v>1627</v>
      </c>
      <c r="CZ1629" t="s">
        <v>11933</v>
      </c>
      <c r="DA1629" t="s">
        <v>1547</v>
      </c>
      <c r="DB1629" t="s">
        <v>1881</v>
      </c>
      <c r="DC1629" t="s">
        <v>1882</v>
      </c>
      <c r="DD1629" t="s">
        <v>4529</v>
      </c>
      <c r="DE1629" t="s">
        <v>4463</v>
      </c>
      <c r="DF1629" t="s">
        <v>4528</v>
      </c>
      <c r="DG1629" t="s">
        <v>1547</v>
      </c>
      <c r="DH1629" t="s">
        <v>1547</v>
      </c>
      <c r="DI1629" t="s">
        <v>1892</v>
      </c>
      <c r="DJ1629" t="s">
        <v>10880</v>
      </c>
      <c r="DK1629"/>
      <c r="DL1629" t="s">
        <v>1892</v>
      </c>
      <c r="DM1629">
        <v>9</v>
      </c>
      <c r="DN1629" t="s">
        <v>1883</v>
      </c>
      <c r="DO1629" t="s">
        <v>1562</v>
      </c>
      <c r="DP1629" t="b">
        <v>1</v>
      </c>
      <c r="DQ1629" t="b">
        <v>0</v>
      </c>
      <c r="DR1629" t="b">
        <v>0</v>
      </c>
      <c r="DS1629" t="b">
        <v>0</v>
      </c>
      <c r="DT1629" t="b">
        <v>0</v>
      </c>
      <c r="DU1629" t="b">
        <v>1</v>
      </c>
      <c r="DV1629" t="b">
        <v>0</v>
      </c>
      <c r="DW1629">
        <v>0</v>
      </c>
      <c r="DX1629" t="b">
        <v>0</v>
      </c>
      <c r="DY1629" t="b">
        <v>0</v>
      </c>
      <c r="DZ1629" t="b">
        <v>0</v>
      </c>
      <c r="EA1629" t="b">
        <v>0</v>
      </c>
      <c r="EB1629" t="b">
        <v>0</v>
      </c>
      <c r="EC1629" t="b">
        <v>0</v>
      </c>
      <c r="ED1629" t="b">
        <v>0</v>
      </c>
      <c r="EE1629" t="b">
        <v>0</v>
      </c>
      <c r="EF1629" t="b">
        <v>0</v>
      </c>
      <c r="EG1629" t="b" cm="1">
        <v>0</v>
      </c>
      <c r="EH1629" t="b">
        <v>0</v>
      </c>
      <c r="EI1629" t="b">
        <v>0</v>
      </c>
      <c r="EJ1629" t="b">
        <v>0</v>
      </c>
      <c r="EK1629" t="s">
        <v>1547</v>
      </c>
      <c r="EL1629">
        <v>0</v>
      </c>
      <c r="EM1629">
        <v>17</v>
      </c>
      <c r="EN1629" t="b">
        <v>0</v>
      </c>
    </row>
    <row r="1630" spans="1:144" ht="15.75">
      <c r="A1630"/>
      <c r="B1630" t="s">
        <v>1562</v>
      </c>
      <c r="C1630" t="s">
        <v>1562</v>
      </c>
      <c r="D1630" t="s">
        <v>4538</v>
      </c>
      <c r="E1630" t="s">
        <v>4773</v>
      </c>
      <c r="F1630"/>
      <c r="G1630" t="s">
        <v>4538</v>
      </c>
      <c r="H1630" t="s">
        <v>4538</v>
      </c>
      <c r="I1630" t="s">
        <v>1244</v>
      </c>
      <c r="J1630"/>
      <c r="K1630"/>
      <c r="L1630" t="s">
        <v>1743</v>
      </c>
      <c r="M1630" t="s">
        <v>1754</v>
      </c>
      <c r="N1630"/>
      <c r="O1630"/>
      <c r="P1630" t="s">
        <v>1562</v>
      </c>
      <c r="Q1630" t="s">
        <v>4463</v>
      </c>
      <c r="R1630" t="s">
        <v>4464</v>
      </c>
      <c r="S1630"/>
      <c r="T1630"/>
      <c r="U1630" t="s">
        <v>4774</v>
      </c>
      <c r="V1630"/>
      <c r="W1630"/>
      <c r="X1630"/>
      <c r="Y1630"/>
      <c r="Z1630"/>
      <c r="AA1630"/>
      <c r="AB1630"/>
      <c r="AC1630"/>
      <c r="AD1630"/>
      <c r="AE1630"/>
      <c r="AF1630"/>
      <c r="AG1630"/>
      <c r="AH1630"/>
      <c r="AI1630"/>
      <c r="AJ1630"/>
      <c r="AK1630"/>
      <c r="AL1630"/>
      <c r="AM1630"/>
      <c r="AN1630"/>
      <c r="AO1630" s="108" t="s">
        <v>43</v>
      </c>
      <c r="AP1630" t="s">
        <v>2870</v>
      </c>
      <c r="AQ1630">
        <v>19</v>
      </c>
      <c r="AR1630" t="s">
        <v>12284</v>
      </c>
      <c r="AS1630" t="s">
        <v>1562</v>
      </c>
      <c r="AT1630" t="s">
        <v>10664</v>
      </c>
      <c r="AU1630" t="s">
        <v>4773</v>
      </c>
      <c r="AV1630" t="s">
        <v>12285</v>
      </c>
      <c r="AW1630" t="s">
        <v>1744</v>
      </c>
      <c r="AX1630" t="s">
        <v>1740</v>
      </c>
      <c r="AY1630" t="s">
        <v>10903</v>
      </c>
      <c r="AZ1630" t="s">
        <v>4463</v>
      </c>
      <c r="BA1630" t="s">
        <v>12286</v>
      </c>
      <c r="BB1630" t="s">
        <v>1244</v>
      </c>
      <c r="BC1630" t="s">
        <v>1743</v>
      </c>
      <c r="BD1630" t="s">
        <v>12287</v>
      </c>
      <c r="BE1630" t="s">
        <v>4538</v>
      </c>
      <c r="BF1630">
        <v>1630</v>
      </c>
      <c r="BG1630">
        <v>0</v>
      </c>
      <c r="BH1630">
        <v>0</v>
      </c>
      <c r="BI1630" t="s">
        <v>1547</v>
      </c>
      <c r="BJ1630">
        <v>0</v>
      </c>
      <c r="BK1630">
        <v>0</v>
      </c>
      <c r="BL1630">
        <v>0</v>
      </c>
      <c r="BM1630" t="s">
        <v>1547</v>
      </c>
      <c r="BN1630" t="s">
        <v>1547</v>
      </c>
      <c r="BO1630" t="s">
        <v>1547</v>
      </c>
      <c r="BP1630" t="s" cm="1">
        <v>1547</v>
      </c>
      <c r="BQ1630" t="s">
        <v>1547</v>
      </c>
      <c r="BR1630" t="s">
        <v>10669</v>
      </c>
      <c r="BS1630">
        <v>78</v>
      </c>
      <c r="BT1630" t="s">
        <v>6885</v>
      </c>
      <c r="BU1630" t="s">
        <v>16592</v>
      </c>
      <c r="BV1630" t="s">
        <v>4538</v>
      </c>
      <c r="BW1630" t="s">
        <v>12285</v>
      </c>
      <c r="BX1630" t="s">
        <v>10903</v>
      </c>
      <c r="BY1630" t="s">
        <v>1744</v>
      </c>
      <c r="BZ1630" t="s">
        <v>1547</v>
      </c>
      <c r="CA1630" t="s">
        <v>1744</v>
      </c>
      <c r="CB1630" t="s">
        <v>1754</v>
      </c>
      <c r="CC1630"/>
      <c r="CD1630" t="s">
        <v>998</v>
      </c>
      <c r="CE1630" t="s">
        <v>1244</v>
      </c>
      <c r="CF1630" t="s">
        <v>4773</v>
      </c>
      <c r="CG1630" t="s">
        <v>12285</v>
      </c>
      <c r="CH1630" t="s">
        <v>1244</v>
      </c>
      <c r="CI1630" t="s">
        <v>1547</v>
      </c>
      <c r="CJ1630" t="s">
        <v>4464</v>
      </c>
      <c r="CK1630" t="s">
        <v>1562</v>
      </c>
      <c r="CL1630"/>
      <c r="CM1630"/>
      <c r="CN1630" t="s">
        <v>4774</v>
      </c>
      <c r="CO1630" t="s">
        <v>1547</v>
      </c>
      <c r="CP1630" t="s">
        <v>4774</v>
      </c>
      <c r="CQ1630" t="s">
        <v>1547</v>
      </c>
      <c r="CR1630" t="s">
        <v>1547</v>
      </c>
      <c r="CS1630">
        <v>0</v>
      </c>
      <c r="CT1630" t="s">
        <v>1547</v>
      </c>
      <c r="CU1630" t="s">
        <v>1547</v>
      </c>
      <c r="CV1630" t="s">
        <v>1547</v>
      </c>
      <c r="CW1630" t="s">
        <v>1547</v>
      </c>
      <c r="CX1630" t="s">
        <v>1547</v>
      </c>
      <c r="CY1630">
        <v>1628</v>
      </c>
      <c r="CZ1630" t="s">
        <v>11934</v>
      </c>
      <c r="DA1630" t="s">
        <v>1547</v>
      </c>
      <c r="DB1630" t="s">
        <v>1881</v>
      </c>
      <c r="DC1630" t="s">
        <v>1882</v>
      </c>
      <c r="DD1630" t="s">
        <v>4773</v>
      </c>
      <c r="DE1630" t="s">
        <v>4463</v>
      </c>
      <c r="DF1630" t="s">
        <v>4538</v>
      </c>
      <c r="DG1630" t="s">
        <v>1547</v>
      </c>
      <c r="DH1630" t="s">
        <v>1547</v>
      </c>
      <c r="DI1630" t="s">
        <v>1892</v>
      </c>
      <c r="DJ1630" t="s">
        <v>12284</v>
      </c>
      <c r="DK1630"/>
      <c r="DL1630" t="s">
        <v>1892</v>
      </c>
      <c r="DM1630">
        <v>9</v>
      </c>
      <c r="DN1630" t="s">
        <v>1883</v>
      </c>
      <c r="DO1630" t="s">
        <v>1562</v>
      </c>
      <c r="DP1630" t="b">
        <v>1</v>
      </c>
      <c r="DQ1630" t="b">
        <v>0</v>
      </c>
      <c r="DR1630" t="b">
        <v>1</v>
      </c>
      <c r="DS1630" t="b">
        <v>0</v>
      </c>
      <c r="DT1630" t="b">
        <v>0</v>
      </c>
      <c r="DU1630" t="b">
        <v>1</v>
      </c>
      <c r="DV1630" t="b">
        <v>1</v>
      </c>
      <c r="DW1630">
        <v>0</v>
      </c>
      <c r="DX1630" t="b">
        <v>0</v>
      </c>
      <c r="DY1630" t="b">
        <v>0</v>
      </c>
      <c r="DZ1630" t="b">
        <v>0</v>
      </c>
      <c r="EA1630" t="b">
        <v>0</v>
      </c>
      <c r="EB1630" t="b">
        <v>0</v>
      </c>
      <c r="EC1630" t="b">
        <v>0</v>
      </c>
      <c r="ED1630" t="b">
        <v>0</v>
      </c>
      <c r="EE1630" t="b">
        <v>0</v>
      </c>
      <c r="EF1630" t="b">
        <v>0</v>
      </c>
      <c r="EG1630" t="b" cm="1">
        <v>0</v>
      </c>
      <c r="EH1630" t="b">
        <v>0</v>
      </c>
      <c r="EI1630" t="b">
        <v>0</v>
      </c>
      <c r="EJ1630" t="b">
        <v>0</v>
      </c>
      <c r="EK1630" t="s">
        <v>1547</v>
      </c>
      <c r="EL1630">
        <v>0</v>
      </c>
      <c r="EM1630">
        <v>6</v>
      </c>
      <c r="EN1630" t="b">
        <v>0</v>
      </c>
    </row>
    <row r="1631" spans="1:144" ht="15.75">
      <c r="A1631"/>
      <c r="B1631" t="s">
        <v>1562</v>
      </c>
      <c r="C1631" t="s">
        <v>1562</v>
      </c>
      <c r="D1631" t="s">
        <v>4532</v>
      </c>
      <c r="E1631" t="s">
        <v>4533</v>
      </c>
      <c r="F1631"/>
      <c r="G1631" t="s">
        <v>4532</v>
      </c>
      <c r="H1631" t="s">
        <v>4532</v>
      </c>
      <c r="I1631" t="s">
        <v>1230</v>
      </c>
      <c r="J1631"/>
      <c r="K1631"/>
      <c r="L1631" t="s">
        <v>1743</v>
      </c>
      <c r="M1631" t="s">
        <v>1754</v>
      </c>
      <c r="N1631"/>
      <c r="O1631"/>
      <c r="P1631" t="s">
        <v>1562</v>
      </c>
      <c r="Q1631" t="s">
        <v>4463</v>
      </c>
      <c r="R1631" t="s">
        <v>4464</v>
      </c>
      <c r="S1631"/>
      <c r="T1631"/>
      <c r="U1631" t="s">
        <v>4774</v>
      </c>
      <c r="V1631" t="s">
        <v>13633</v>
      </c>
      <c r="W1631"/>
      <c r="X1631"/>
      <c r="Y1631"/>
      <c r="Z1631"/>
      <c r="AA1631"/>
      <c r="AB1631"/>
      <c r="AC1631"/>
      <c r="AD1631"/>
      <c r="AE1631"/>
      <c r="AF1631"/>
      <c r="AG1631"/>
      <c r="AH1631"/>
      <c r="AI1631"/>
      <c r="AJ1631"/>
      <c r="AK1631"/>
      <c r="AL1631"/>
      <c r="AM1631"/>
      <c r="AN1631"/>
      <c r="AO1631" s="108" t="s">
        <v>43</v>
      </c>
      <c r="AP1631" t="s">
        <v>2870</v>
      </c>
      <c r="AQ1631">
        <v>20</v>
      </c>
      <c r="AR1631" t="s">
        <v>10890</v>
      </c>
      <c r="AS1631" t="s">
        <v>1562</v>
      </c>
      <c r="AT1631" t="s">
        <v>10664</v>
      </c>
      <c r="AU1631" t="s">
        <v>4533</v>
      </c>
      <c r="AV1631" t="s">
        <v>10891</v>
      </c>
      <c r="AW1631" t="s">
        <v>1744</v>
      </c>
      <c r="AX1631" t="s">
        <v>1740</v>
      </c>
      <c r="AY1631" t="s">
        <v>10892</v>
      </c>
      <c r="AZ1631" t="s">
        <v>4463</v>
      </c>
      <c r="BA1631" t="s">
        <v>10893</v>
      </c>
      <c r="BB1631" t="s">
        <v>1230</v>
      </c>
      <c r="BC1631" t="s">
        <v>1743</v>
      </c>
      <c r="BD1631" t="s">
        <v>12288</v>
      </c>
      <c r="BE1631" t="s">
        <v>4538</v>
      </c>
      <c r="BF1631">
        <v>1117</v>
      </c>
      <c r="BG1631">
        <v>1630</v>
      </c>
      <c r="BH1631">
        <v>0</v>
      </c>
      <c r="BI1631" t="s">
        <v>4533</v>
      </c>
      <c r="BJ1631">
        <v>1</v>
      </c>
      <c r="BK1631">
        <v>0</v>
      </c>
      <c r="BL1631">
        <v>0</v>
      </c>
      <c r="BM1631" t="s">
        <v>1547</v>
      </c>
      <c r="BN1631" t="s">
        <v>4773</v>
      </c>
      <c r="BO1631" t="s">
        <v>12285</v>
      </c>
      <c r="BP1631" t="s" cm="1">
        <v>12284</v>
      </c>
      <c r="BQ1631" t="s">
        <v>1547</v>
      </c>
      <c r="BR1631" t="s">
        <v>10669</v>
      </c>
      <c r="BS1631">
        <v>79</v>
      </c>
      <c r="BT1631" t="s">
        <v>6890</v>
      </c>
      <c r="BU1631" t="s">
        <v>16593</v>
      </c>
      <c r="BV1631" t="s">
        <v>4532</v>
      </c>
      <c r="BW1631" t="s">
        <v>10891</v>
      </c>
      <c r="BX1631" t="s">
        <v>10892</v>
      </c>
      <c r="BY1631" t="s">
        <v>1744</v>
      </c>
      <c r="BZ1631" t="s">
        <v>1547</v>
      </c>
      <c r="CA1631" t="s">
        <v>1744</v>
      </c>
      <c r="CB1631" t="s">
        <v>1754</v>
      </c>
      <c r="CC1631"/>
      <c r="CD1631" t="s">
        <v>998</v>
      </c>
      <c r="CE1631" t="s">
        <v>1230</v>
      </c>
      <c r="CF1631" t="s">
        <v>4780</v>
      </c>
      <c r="CG1631" t="s">
        <v>10895</v>
      </c>
      <c r="CH1631" t="s">
        <v>1230</v>
      </c>
      <c r="CI1631" t="s">
        <v>1547</v>
      </c>
      <c r="CJ1631" t="s">
        <v>4464</v>
      </c>
      <c r="CK1631" t="s">
        <v>1562</v>
      </c>
      <c r="CL1631"/>
      <c r="CM1631"/>
      <c r="CN1631" t="s">
        <v>4774</v>
      </c>
      <c r="CO1631" t="s">
        <v>13633</v>
      </c>
      <c r="CP1631" t="s">
        <v>4774</v>
      </c>
      <c r="CQ1631" t="s">
        <v>13633</v>
      </c>
      <c r="CR1631" t="s">
        <v>1547</v>
      </c>
      <c r="CS1631">
        <v>0</v>
      </c>
      <c r="CT1631" t="s">
        <v>1547</v>
      </c>
      <c r="CU1631" t="s">
        <v>1547</v>
      </c>
      <c r="CV1631" t="s">
        <v>1547</v>
      </c>
      <c r="CW1631" t="s">
        <v>1547</v>
      </c>
      <c r="CX1631" t="s">
        <v>1547</v>
      </c>
      <c r="CY1631">
        <v>1629</v>
      </c>
      <c r="CZ1631" t="s">
        <v>11935</v>
      </c>
      <c r="DA1631" t="s">
        <v>1547</v>
      </c>
      <c r="DB1631" t="s">
        <v>1881</v>
      </c>
      <c r="DC1631" t="s">
        <v>1882</v>
      </c>
      <c r="DD1631" t="s">
        <v>4533</v>
      </c>
      <c r="DE1631" t="s">
        <v>4463</v>
      </c>
      <c r="DF1631" t="s">
        <v>4532</v>
      </c>
      <c r="DG1631" t="s">
        <v>1547</v>
      </c>
      <c r="DH1631" t="s">
        <v>1547</v>
      </c>
      <c r="DI1631" t="s">
        <v>1892</v>
      </c>
      <c r="DJ1631" t="s">
        <v>10890</v>
      </c>
      <c r="DK1631"/>
      <c r="DL1631" t="s">
        <v>1892</v>
      </c>
      <c r="DM1631">
        <v>9</v>
      </c>
      <c r="DN1631" t="s">
        <v>1883</v>
      </c>
      <c r="DO1631" t="s">
        <v>1562</v>
      </c>
      <c r="DP1631" t="b">
        <v>1</v>
      </c>
      <c r="DQ1631" t="b">
        <v>0</v>
      </c>
      <c r="DR1631" t="b">
        <v>0</v>
      </c>
      <c r="DS1631" t="b">
        <v>0</v>
      </c>
      <c r="DT1631" t="b">
        <v>0</v>
      </c>
      <c r="DU1631" t="b">
        <v>1</v>
      </c>
      <c r="DV1631" t="b">
        <v>0</v>
      </c>
      <c r="DW1631">
        <v>0</v>
      </c>
      <c r="DX1631" t="b">
        <v>0</v>
      </c>
      <c r="DY1631" t="b">
        <v>0</v>
      </c>
      <c r="DZ1631" t="b">
        <v>0</v>
      </c>
      <c r="EA1631" t="b">
        <v>0</v>
      </c>
      <c r="EB1631" t="b">
        <v>0</v>
      </c>
      <c r="EC1631" t="b">
        <v>0</v>
      </c>
      <c r="ED1631" t="b">
        <v>0</v>
      </c>
      <c r="EE1631" t="b">
        <v>0</v>
      </c>
      <c r="EF1631" t="b">
        <v>0</v>
      </c>
      <c r="EG1631" t="b" cm="1">
        <v>0</v>
      </c>
      <c r="EH1631" t="b">
        <v>0</v>
      </c>
      <c r="EI1631" t="b">
        <v>0</v>
      </c>
      <c r="EJ1631" t="b">
        <v>0</v>
      </c>
      <c r="EK1631" t="s">
        <v>1547</v>
      </c>
      <c r="EL1631">
        <v>0</v>
      </c>
      <c r="EM1631">
        <v>11</v>
      </c>
      <c r="EN1631" t="b">
        <v>0</v>
      </c>
    </row>
    <row r="1632" spans="1:144" ht="15.75">
      <c r="A1632"/>
      <c r="B1632" t="s">
        <v>1562</v>
      </c>
      <c r="C1632" t="s">
        <v>1562</v>
      </c>
      <c r="D1632" t="s">
        <v>4535</v>
      </c>
      <c r="E1632" t="s">
        <v>4536</v>
      </c>
      <c r="F1632"/>
      <c r="G1632" t="s">
        <v>4535</v>
      </c>
      <c r="H1632" t="s">
        <v>4535</v>
      </c>
      <c r="I1632" t="s">
        <v>1230</v>
      </c>
      <c r="J1632"/>
      <c r="K1632"/>
      <c r="L1632" t="s">
        <v>1743</v>
      </c>
      <c r="M1632" t="s">
        <v>1749</v>
      </c>
      <c r="N1632"/>
      <c r="O1632"/>
      <c r="P1632" t="s">
        <v>1562</v>
      </c>
      <c r="Q1632" t="s">
        <v>4463</v>
      </c>
      <c r="R1632" t="s">
        <v>4464</v>
      </c>
      <c r="S1632"/>
      <c r="T1632"/>
      <c r="U1632" t="s">
        <v>4774</v>
      </c>
      <c r="V1632" t="s">
        <v>13634</v>
      </c>
      <c r="W1632"/>
      <c r="X1632"/>
      <c r="Y1632"/>
      <c r="Z1632"/>
      <c r="AA1632"/>
      <c r="AB1632"/>
      <c r="AC1632"/>
      <c r="AD1632"/>
      <c r="AE1632"/>
      <c r="AF1632"/>
      <c r="AG1632"/>
      <c r="AH1632"/>
      <c r="AI1632"/>
      <c r="AJ1632"/>
      <c r="AK1632"/>
      <c r="AL1632"/>
      <c r="AM1632"/>
      <c r="AN1632"/>
      <c r="AO1632" s="108" t="s">
        <v>43</v>
      </c>
      <c r="AP1632" t="s">
        <v>2870</v>
      </c>
      <c r="AQ1632">
        <v>21</v>
      </c>
      <c r="AR1632" t="s">
        <v>10900</v>
      </c>
      <c r="AS1632" t="s">
        <v>1562</v>
      </c>
      <c r="AT1632" t="s">
        <v>10664</v>
      </c>
      <c r="AU1632" t="s">
        <v>4536</v>
      </c>
      <c r="AV1632" t="s">
        <v>10901</v>
      </c>
      <c r="AW1632" t="s">
        <v>1744</v>
      </c>
      <c r="AX1632" t="s">
        <v>1740</v>
      </c>
      <c r="AY1632" t="s">
        <v>12289</v>
      </c>
      <c r="AZ1632" t="s">
        <v>4463</v>
      </c>
      <c r="BA1632" t="s">
        <v>10904</v>
      </c>
      <c r="BB1632" t="s">
        <v>1230</v>
      </c>
      <c r="BC1632" t="s">
        <v>1743</v>
      </c>
      <c r="BD1632" t="s">
        <v>12290</v>
      </c>
      <c r="BE1632" t="s">
        <v>4538</v>
      </c>
      <c r="BF1632">
        <v>1118</v>
      </c>
      <c r="BG1632">
        <v>1630</v>
      </c>
      <c r="BH1632">
        <v>0</v>
      </c>
      <c r="BI1632" t="s">
        <v>4536</v>
      </c>
      <c r="BJ1632">
        <v>1</v>
      </c>
      <c r="BK1632">
        <v>0</v>
      </c>
      <c r="BL1632">
        <v>0</v>
      </c>
      <c r="BM1632" t="s">
        <v>1547</v>
      </c>
      <c r="BN1632" t="s">
        <v>4773</v>
      </c>
      <c r="BO1632" t="s">
        <v>12285</v>
      </c>
      <c r="BP1632" t="s" cm="1">
        <v>12284</v>
      </c>
      <c r="BQ1632" t="s">
        <v>1547</v>
      </c>
      <c r="BR1632" t="s">
        <v>10669</v>
      </c>
      <c r="BS1632">
        <v>80</v>
      </c>
      <c r="BT1632" t="s">
        <v>6895</v>
      </c>
      <c r="BU1632" t="s">
        <v>16594</v>
      </c>
      <c r="BV1632" t="s">
        <v>4535</v>
      </c>
      <c r="BW1632" t="s">
        <v>10901</v>
      </c>
      <c r="BX1632" t="s">
        <v>12289</v>
      </c>
      <c r="BY1632" t="s">
        <v>1744</v>
      </c>
      <c r="BZ1632" t="s">
        <v>1547</v>
      </c>
      <c r="CA1632" t="s">
        <v>1744</v>
      </c>
      <c r="CB1632" t="s">
        <v>1749</v>
      </c>
      <c r="CC1632"/>
      <c r="CD1632" t="s">
        <v>998</v>
      </c>
      <c r="CE1632" t="s">
        <v>1230</v>
      </c>
      <c r="CF1632" t="s">
        <v>4878</v>
      </c>
      <c r="CG1632" t="s">
        <v>10906</v>
      </c>
      <c r="CH1632" t="s">
        <v>1230</v>
      </c>
      <c r="CI1632" t="s">
        <v>1547</v>
      </c>
      <c r="CJ1632" t="s">
        <v>4464</v>
      </c>
      <c r="CK1632" t="s">
        <v>1562</v>
      </c>
      <c r="CL1632"/>
      <c r="CM1632"/>
      <c r="CN1632" t="s">
        <v>4774</v>
      </c>
      <c r="CO1632" t="s">
        <v>13634</v>
      </c>
      <c r="CP1632" t="s">
        <v>4774</v>
      </c>
      <c r="CQ1632" t="s">
        <v>13634</v>
      </c>
      <c r="CR1632" t="s">
        <v>1547</v>
      </c>
      <c r="CS1632">
        <v>0</v>
      </c>
      <c r="CT1632" t="s">
        <v>1547</v>
      </c>
      <c r="CU1632" t="s">
        <v>1547</v>
      </c>
      <c r="CV1632" t="s">
        <v>1547</v>
      </c>
      <c r="CW1632" t="s">
        <v>1547</v>
      </c>
      <c r="CX1632" t="s">
        <v>1547</v>
      </c>
      <c r="CY1632">
        <v>1630</v>
      </c>
      <c r="CZ1632" t="s">
        <v>11936</v>
      </c>
      <c r="DA1632" t="s">
        <v>1547</v>
      </c>
      <c r="DB1632" t="s">
        <v>1881</v>
      </c>
      <c r="DC1632" t="s">
        <v>1882</v>
      </c>
      <c r="DD1632" t="s">
        <v>4536</v>
      </c>
      <c r="DE1632" t="s">
        <v>4463</v>
      </c>
      <c r="DF1632" t="s">
        <v>4535</v>
      </c>
      <c r="DG1632" t="s">
        <v>1547</v>
      </c>
      <c r="DH1632" t="s">
        <v>1547</v>
      </c>
      <c r="DI1632" t="s">
        <v>1892</v>
      </c>
      <c r="DJ1632" t="s">
        <v>10900</v>
      </c>
      <c r="DK1632"/>
      <c r="DL1632" t="s">
        <v>1892</v>
      </c>
      <c r="DM1632">
        <v>9</v>
      </c>
      <c r="DN1632" t="s">
        <v>1883</v>
      </c>
      <c r="DO1632" t="s">
        <v>1562</v>
      </c>
      <c r="DP1632" t="b">
        <v>1</v>
      </c>
      <c r="DQ1632" t="b">
        <v>0</v>
      </c>
      <c r="DR1632" t="b">
        <v>0</v>
      </c>
      <c r="DS1632" t="b">
        <v>0</v>
      </c>
      <c r="DT1632" t="b">
        <v>0</v>
      </c>
      <c r="DU1632" t="b">
        <v>1</v>
      </c>
      <c r="DV1632" t="b">
        <v>0</v>
      </c>
      <c r="DW1632">
        <v>0</v>
      </c>
      <c r="DX1632" t="b">
        <v>0</v>
      </c>
      <c r="DY1632" t="b">
        <v>0</v>
      </c>
      <c r="DZ1632" t="b">
        <v>0</v>
      </c>
      <c r="EA1632" t="b">
        <v>0</v>
      </c>
      <c r="EB1632" t="b">
        <v>0</v>
      </c>
      <c r="EC1632" t="b">
        <v>0</v>
      </c>
      <c r="ED1632" t="b">
        <v>0</v>
      </c>
      <c r="EE1632" t="b">
        <v>0</v>
      </c>
      <c r="EF1632" t="b">
        <v>0</v>
      </c>
      <c r="EG1632" t="b" cm="1">
        <v>0</v>
      </c>
      <c r="EH1632" t="b">
        <v>0</v>
      </c>
      <c r="EI1632" t="b">
        <v>0</v>
      </c>
      <c r="EJ1632" t="b">
        <v>0</v>
      </c>
      <c r="EK1632" t="s">
        <v>1547</v>
      </c>
      <c r="EL1632">
        <v>0</v>
      </c>
      <c r="EM1632">
        <v>11</v>
      </c>
      <c r="EN1632" t="b">
        <v>0</v>
      </c>
    </row>
    <row r="1633" spans="1:144" ht="15.75">
      <c r="A1633"/>
      <c r="B1633" t="s">
        <v>1562</v>
      </c>
      <c r="C1633" t="s">
        <v>1562</v>
      </c>
      <c r="D1633" t="s">
        <v>4539</v>
      </c>
      <c r="E1633" t="s">
        <v>4540</v>
      </c>
      <c r="F1633"/>
      <c r="G1633" t="s">
        <v>4539</v>
      </c>
      <c r="H1633" t="s">
        <v>4539</v>
      </c>
      <c r="I1633" t="s">
        <v>1230</v>
      </c>
      <c r="J1633"/>
      <c r="K1633"/>
      <c r="L1633" t="s">
        <v>1743</v>
      </c>
      <c r="M1633" t="s">
        <v>1749</v>
      </c>
      <c r="N1633"/>
      <c r="O1633"/>
      <c r="P1633" t="s">
        <v>1562</v>
      </c>
      <c r="Q1633" t="s">
        <v>4463</v>
      </c>
      <c r="R1633" t="s">
        <v>4464</v>
      </c>
      <c r="S1633"/>
      <c r="T1633"/>
      <c r="U1633" t="s">
        <v>4774</v>
      </c>
      <c r="V1633" t="s">
        <v>4541</v>
      </c>
      <c r="W1633"/>
      <c r="X1633"/>
      <c r="Y1633"/>
      <c r="Z1633"/>
      <c r="AA1633"/>
      <c r="AB1633"/>
      <c r="AC1633"/>
      <c r="AD1633"/>
      <c r="AE1633"/>
      <c r="AF1633"/>
      <c r="AG1633"/>
      <c r="AH1633"/>
      <c r="AI1633"/>
      <c r="AJ1633"/>
      <c r="AK1633"/>
      <c r="AL1633"/>
      <c r="AM1633"/>
      <c r="AN1633"/>
      <c r="AO1633" s="108" t="s">
        <v>43</v>
      </c>
      <c r="AP1633" t="s">
        <v>2870</v>
      </c>
      <c r="AQ1633">
        <v>22</v>
      </c>
      <c r="AR1633" t="s">
        <v>10910</v>
      </c>
      <c r="AS1633" t="s">
        <v>1562</v>
      </c>
      <c r="AT1633" t="s">
        <v>10664</v>
      </c>
      <c r="AU1633" t="s">
        <v>4540</v>
      </c>
      <c r="AV1633" t="s">
        <v>10911</v>
      </c>
      <c r="AW1633" t="s">
        <v>1744</v>
      </c>
      <c r="AX1633" t="s">
        <v>1740</v>
      </c>
      <c r="AY1633" t="s">
        <v>10913</v>
      </c>
      <c r="AZ1633" t="s">
        <v>4463</v>
      </c>
      <c r="BA1633" t="s">
        <v>10914</v>
      </c>
      <c r="BB1633" t="s">
        <v>1230</v>
      </c>
      <c r="BC1633" t="s">
        <v>1743</v>
      </c>
      <c r="BD1633" t="s">
        <v>12291</v>
      </c>
      <c r="BE1633" t="s">
        <v>4538</v>
      </c>
      <c r="BF1633">
        <v>1119</v>
      </c>
      <c r="BG1633">
        <v>1630</v>
      </c>
      <c r="BH1633">
        <v>0</v>
      </c>
      <c r="BI1633" t="s">
        <v>4540</v>
      </c>
      <c r="BJ1633">
        <v>1</v>
      </c>
      <c r="BK1633">
        <v>0</v>
      </c>
      <c r="BL1633">
        <v>0</v>
      </c>
      <c r="BM1633" t="s">
        <v>1547</v>
      </c>
      <c r="BN1633" t="s">
        <v>4773</v>
      </c>
      <c r="BO1633" t="s">
        <v>12285</v>
      </c>
      <c r="BP1633" t="s" cm="1">
        <v>12284</v>
      </c>
      <c r="BQ1633" t="s">
        <v>1547</v>
      </c>
      <c r="BR1633" t="s">
        <v>10669</v>
      </c>
      <c r="BS1633">
        <v>81</v>
      </c>
      <c r="BT1633" t="s">
        <v>6901</v>
      </c>
      <c r="BU1633" t="s">
        <v>16595</v>
      </c>
      <c r="BV1633" t="s">
        <v>4539</v>
      </c>
      <c r="BW1633" t="s">
        <v>10911</v>
      </c>
      <c r="BX1633" t="s">
        <v>10913</v>
      </c>
      <c r="BY1633" t="s">
        <v>1744</v>
      </c>
      <c r="BZ1633" t="s">
        <v>1547</v>
      </c>
      <c r="CA1633" t="s">
        <v>1744</v>
      </c>
      <c r="CB1633" t="s">
        <v>1749</v>
      </c>
      <c r="CC1633"/>
      <c r="CD1633" t="s">
        <v>998</v>
      </c>
      <c r="CE1633" t="s">
        <v>1230</v>
      </c>
      <c r="CF1633" t="s">
        <v>12292</v>
      </c>
      <c r="CG1633" t="s">
        <v>10916</v>
      </c>
      <c r="CH1633" t="s">
        <v>1230</v>
      </c>
      <c r="CI1633" t="s">
        <v>1547</v>
      </c>
      <c r="CJ1633" t="s">
        <v>4464</v>
      </c>
      <c r="CK1633" t="s">
        <v>1562</v>
      </c>
      <c r="CL1633"/>
      <c r="CM1633"/>
      <c r="CN1633" t="s">
        <v>4774</v>
      </c>
      <c r="CO1633" t="s">
        <v>4541</v>
      </c>
      <c r="CP1633" t="s">
        <v>4774</v>
      </c>
      <c r="CQ1633" t="s">
        <v>4541</v>
      </c>
      <c r="CR1633" t="s">
        <v>1547</v>
      </c>
      <c r="CS1633">
        <v>0</v>
      </c>
      <c r="CT1633" t="s">
        <v>1547</v>
      </c>
      <c r="CU1633" t="s">
        <v>1547</v>
      </c>
      <c r="CV1633" t="s">
        <v>1547</v>
      </c>
      <c r="CW1633" t="s">
        <v>1547</v>
      </c>
      <c r="CX1633" t="s">
        <v>1547</v>
      </c>
      <c r="CY1633">
        <v>1631</v>
      </c>
      <c r="CZ1633" t="s">
        <v>11937</v>
      </c>
      <c r="DA1633" t="s">
        <v>1547</v>
      </c>
      <c r="DB1633" t="s">
        <v>1881</v>
      </c>
      <c r="DC1633" t="s">
        <v>1882</v>
      </c>
      <c r="DD1633" t="s">
        <v>4540</v>
      </c>
      <c r="DE1633" t="s">
        <v>4463</v>
      </c>
      <c r="DF1633" t="s">
        <v>4539</v>
      </c>
      <c r="DG1633" t="s">
        <v>1547</v>
      </c>
      <c r="DH1633" t="s">
        <v>1547</v>
      </c>
      <c r="DI1633" t="s">
        <v>1892</v>
      </c>
      <c r="DJ1633" t="s">
        <v>10910</v>
      </c>
      <c r="DK1633"/>
      <c r="DL1633" t="s">
        <v>1892</v>
      </c>
      <c r="DM1633">
        <v>9</v>
      </c>
      <c r="DN1633" t="s">
        <v>1883</v>
      </c>
      <c r="DO1633" t="s">
        <v>1562</v>
      </c>
      <c r="DP1633" t="b">
        <v>1</v>
      </c>
      <c r="DQ1633" t="b">
        <v>0</v>
      </c>
      <c r="DR1633" t="b">
        <v>0</v>
      </c>
      <c r="DS1633" t="b">
        <v>0</v>
      </c>
      <c r="DT1633" t="b">
        <v>0</v>
      </c>
      <c r="DU1633" t="b">
        <v>1</v>
      </c>
      <c r="DV1633" t="b">
        <v>0</v>
      </c>
      <c r="DW1633">
        <v>0</v>
      </c>
      <c r="DX1633" t="b">
        <v>0</v>
      </c>
      <c r="DY1633" t="b">
        <v>0</v>
      </c>
      <c r="DZ1633" t="b">
        <v>0</v>
      </c>
      <c r="EA1633" t="b">
        <v>0</v>
      </c>
      <c r="EB1633" t="b">
        <v>0</v>
      </c>
      <c r="EC1633" t="b">
        <v>0</v>
      </c>
      <c r="ED1633" t="b">
        <v>0</v>
      </c>
      <c r="EE1633" t="b">
        <v>0</v>
      </c>
      <c r="EF1633" t="b">
        <v>0</v>
      </c>
      <c r="EG1633" t="b" cm="1">
        <v>0</v>
      </c>
      <c r="EH1633" t="b">
        <v>0</v>
      </c>
      <c r="EI1633" t="b">
        <v>0</v>
      </c>
      <c r="EJ1633" t="b">
        <v>0</v>
      </c>
      <c r="EK1633" t="s">
        <v>1547</v>
      </c>
      <c r="EL1633">
        <v>0</v>
      </c>
      <c r="EM1633">
        <v>15</v>
      </c>
      <c r="EN1633" t="b">
        <v>0</v>
      </c>
    </row>
    <row r="1634" spans="1:144" ht="15.75">
      <c r="A1634"/>
      <c r="B1634" t="s">
        <v>1562</v>
      </c>
      <c r="C1634" t="s">
        <v>1562</v>
      </c>
      <c r="D1634" t="s">
        <v>4775</v>
      </c>
      <c r="E1634" t="s">
        <v>4776</v>
      </c>
      <c r="F1634"/>
      <c r="G1634" t="s">
        <v>4775</v>
      </c>
      <c r="H1634" t="s">
        <v>4775</v>
      </c>
      <c r="I1634" t="s">
        <v>1244</v>
      </c>
      <c r="J1634"/>
      <c r="K1634"/>
      <c r="L1634" t="s">
        <v>1743</v>
      </c>
      <c r="M1634" t="s">
        <v>1749</v>
      </c>
      <c r="N1634"/>
      <c r="O1634"/>
      <c r="P1634" t="s">
        <v>1562</v>
      </c>
      <c r="Q1634" t="s">
        <v>4463</v>
      </c>
      <c r="R1634" t="s">
        <v>4464</v>
      </c>
      <c r="S1634"/>
      <c r="T1634"/>
      <c r="U1634" t="s">
        <v>4777</v>
      </c>
      <c r="V1634"/>
      <c r="W1634"/>
      <c r="X1634"/>
      <c r="Y1634"/>
      <c r="Z1634"/>
      <c r="AA1634"/>
      <c r="AB1634"/>
      <c r="AC1634"/>
      <c r="AD1634"/>
      <c r="AE1634"/>
      <c r="AF1634"/>
      <c r="AG1634"/>
      <c r="AH1634"/>
      <c r="AI1634"/>
      <c r="AJ1634"/>
      <c r="AK1634"/>
      <c r="AL1634"/>
      <c r="AM1634"/>
      <c r="AN1634"/>
      <c r="AO1634" s="108" t="s">
        <v>43</v>
      </c>
      <c r="AP1634" t="s">
        <v>2870</v>
      </c>
      <c r="AQ1634">
        <v>23</v>
      </c>
      <c r="AR1634" t="s">
        <v>12293</v>
      </c>
      <c r="AS1634" t="s">
        <v>1562</v>
      </c>
      <c r="AT1634" t="s">
        <v>10664</v>
      </c>
      <c r="AU1634" t="s">
        <v>4776</v>
      </c>
      <c r="AV1634" t="s">
        <v>12294</v>
      </c>
      <c r="AW1634" t="s">
        <v>1744</v>
      </c>
      <c r="AX1634" t="s">
        <v>1740</v>
      </c>
      <c r="AY1634" t="s">
        <v>12295</v>
      </c>
      <c r="AZ1634" t="s">
        <v>4463</v>
      </c>
      <c r="BA1634" t="s">
        <v>12296</v>
      </c>
      <c r="BB1634" t="s">
        <v>1244</v>
      </c>
      <c r="BC1634" t="s">
        <v>1743</v>
      </c>
      <c r="BD1634" t="s">
        <v>12297</v>
      </c>
      <c r="BE1634" t="s">
        <v>4775</v>
      </c>
      <c r="BF1634">
        <v>1634</v>
      </c>
      <c r="BG1634">
        <v>0</v>
      </c>
      <c r="BH1634">
        <v>0</v>
      </c>
      <c r="BI1634" t="s">
        <v>1547</v>
      </c>
      <c r="BJ1634">
        <v>0</v>
      </c>
      <c r="BK1634">
        <v>0</v>
      </c>
      <c r="BL1634">
        <v>0</v>
      </c>
      <c r="BM1634" t="s">
        <v>1547</v>
      </c>
      <c r="BN1634" t="s">
        <v>1547</v>
      </c>
      <c r="BO1634" t="s">
        <v>1547</v>
      </c>
      <c r="BP1634" t="s" cm="1">
        <v>1547</v>
      </c>
      <c r="BQ1634" t="s">
        <v>1547</v>
      </c>
      <c r="BR1634" t="s">
        <v>10669</v>
      </c>
      <c r="BS1634">
        <v>82</v>
      </c>
      <c r="BT1634" t="s">
        <v>6907</v>
      </c>
      <c r="BU1634" t="s">
        <v>16596</v>
      </c>
      <c r="BV1634" t="s">
        <v>4775</v>
      </c>
      <c r="BW1634" t="s">
        <v>12294</v>
      </c>
      <c r="BX1634" t="s">
        <v>12295</v>
      </c>
      <c r="BY1634" t="s">
        <v>1744</v>
      </c>
      <c r="BZ1634" t="s">
        <v>1547</v>
      </c>
      <c r="CA1634" t="s">
        <v>1744</v>
      </c>
      <c r="CB1634" t="s">
        <v>1749</v>
      </c>
      <c r="CC1634"/>
      <c r="CD1634" t="s">
        <v>998</v>
      </c>
      <c r="CE1634" t="s">
        <v>1244</v>
      </c>
      <c r="CF1634" t="s">
        <v>4776</v>
      </c>
      <c r="CG1634" t="s">
        <v>12294</v>
      </c>
      <c r="CH1634" t="s">
        <v>1244</v>
      </c>
      <c r="CI1634" t="s">
        <v>1547</v>
      </c>
      <c r="CJ1634" t="s">
        <v>4464</v>
      </c>
      <c r="CK1634" t="s">
        <v>1562</v>
      </c>
      <c r="CL1634"/>
      <c r="CM1634"/>
      <c r="CN1634" t="s">
        <v>4777</v>
      </c>
      <c r="CO1634" t="s">
        <v>1547</v>
      </c>
      <c r="CP1634" t="s">
        <v>4777</v>
      </c>
      <c r="CQ1634" t="s">
        <v>1547</v>
      </c>
      <c r="CR1634" t="s">
        <v>1547</v>
      </c>
      <c r="CS1634">
        <v>0</v>
      </c>
      <c r="CT1634" t="s">
        <v>1547</v>
      </c>
      <c r="CU1634" t="s">
        <v>1547</v>
      </c>
      <c r="CV1634" t="s">
        <v>1547</v>
      </c>
      <c r="CW1634" t="s">
        <v>1547</v>
      </c>
      <c r="CX1634" t="s">
        <v>1547</v>
      </c>
      <c r="CY1634">
        <v>1632</v>
      </c>
      <c r="CZ1634" t="s">
        <v>11938</v>
      </c>
      <c r="DA1634" t="s">
        <v>1547</v>
      </c>
      <c r="DB1634" t="s">
        <v>1881</v>
      </c>
      <c r="DC1634" t="s">
        <v>1882</v>
      </c>
      <c r="DD1634" t="s">
        <v>4776</v>
      </c>
      <c r="DE1634" t="s">
        <v>4463</v>
      </c>
      <c r="DF1634" t="s">
        <v>4775</v>
      </c>
      <c r="DG1634" t="s">
        <v>1547</v>
      </c>
      <c r="DH1634" t="s">
        <v>1547</v>
      </c>
      <c r="DI1634" t="s">
        <v>1892</v>
      </c>
      <c r="DJ1634" t="s">
        <v>12293</v>
      </c>
      <c r="DK1634"/>
      <c r="DL1634" t="s">
        <v>1892</v>
      </c>
      <c r="DM1634">
        <v>9</v>
      </c>
      <c r="DN1634" t="s">
        <v>1883</v>
      </c>
      <c r="DO1634" t="s">
        <v>1562</v>
      </c>
      <c r="DP1634" t="b">
        <v>1</v>
      </c>
      <c r="DQ1634" t="b">
        <v>0</v>
      </c>
      <c r="DR1634" t="b">
        <v>1</v>
      </c>
      <c r="DS1634" t="b">
        <v>0</v>
      </c>
      <c r="DT1634" t="b">
        <v>0</v>
      </c>
      <c r="DU1634" t="b">
        <v>1</v>
      </c>
      <c r="DV1634" t="b">
        <v>1</v>
      </c>
      <c r="DW1634">
        <v>0</v>
      </c>
      <c r="DX1634" t="b">
        <v>0</v>
      </c>
      <c r="DY1634" t="b">
        <v>0</v>
      </c>
      <c r="DZ1634" t="b">
        <v>0</v>
      </c>
      <c r="EA1634" t="b">
        <v>0</v>
      </c>
      <c r="EB1634" t="b">
        <v>0</v>
      </c>
      <c r="EC1634" t="b">
        <v>0</v>
      </c>
      <c r="ED1634" t="b">
        <v>0</v>
      </c>
      <c r="EE1634" t="b">
        <v>0</v>
      </c>
      <c r="EF1634" t="b">
        <v>0</v>
      </c>
      <c r="EG1634" t="b" cm="1">
        <v>0</v>
      </c>
      <c r="EH1634" t="b">
        <v>0</v>
      </c>
      <c r="EI1634" t="b">
        <v>0</v>
      </c>
      <c r="EJ1634" t="b">
        <v>0</v>
      </c>
      <c r="EK1634" t="s">
        <v>1547</v>
      </c>
      <c r="EL1634">
        <v>0</v>
      </c>
      <c r="EM1634">
        <v>14</v>
      </c>
      <c r="EN1634" t="b">
        <v>0</v>
      </c>
    </row>
    <row r="1635" spans="1:144" ht="15.75">
      <c r="A1635"/>
      <c r="B1635" t="s">
        <v>1562</v>
      </c>
      <c r="C1635" t="s">
        <v>1562</v>
      </c>
      <c r="D1635" t="s">
        <v>4778</v>
      </c>
      <c r="E1635" t="s">
        <v>4779</v>
      </c>
      <c r="F1635"/>
      <c r="G1635" t="s">
        <v>4778</v>
      </c>
      <c r="H1635" t="s">
        <v>4778</v>
      </c>
      <c r="I1635" t="s">
        <v>1251</v>
      </c>
      <c r="J1635" t="s">
        <v>4780</v>
      </c>
      <c r="K1635"/>
      <c r="L1635" t="s">
        <v>1743</v>
      </c>
      <c r="M1635" t="s">
        <v>1754</v>
      </c>
      <c r="N1635"/>
      <c r="O1635"/>
      <c r="P1635" t="s">
        <v>1562</v>
      </c>
      <c r="Q1635" t="s">
        <v>4463</v>
      </c>
      <c r="R1635" t="s">
        <v>4464</v>
      </c>
      <c r="S1635"/>
      <c r="T1635"/>
      <c r="U1635" t="s">
        <v>4777</v>
      </c>
      <c r="V1635" t="s">
        <v>13759</v>
      </c>
      <c r="W1635"/>
      <c r="X1635"/>
      <c r="Y1635"/>
      <c r="Z1635"/>
      <c r="AA1635"/>
      <c r="AB1635"/>
      <c r="AC1635"/>
      <c r="AD1635"/>
      <c r="AE1635"/>
      <c r="AF1635"/>
      <c r="AG1635"/>
      <c r="AH1635"/>
      <c r="AI1635"/>
      <c r="AJ1635"/>
      <c r="AK1635"/>
      <c r="AL1635"/>
      <c r="AM1635"/>
      <c r="AN1635"/>
      <c r="AO1635" s="108" t="s">
        <v>43</v>
      </c>
      <c r="AP1635" t="s">
        <v>2870</v>
      </c>
      <c r="AQ1635">
        <v>24</v>
      </c>
      <c r="AR1635" t="s">
        <v>12298</v>
      </c>
      <c r="AS1635" t="s">
        <v>1562</v>
      </c>
      <c r="AT1635" t="s">
        <v>10664</v>
      </c>
      <c r="AU1635" t="s">
        <v>4779</v>
      </c>
      <c r="AV1635" t="s">
        <v>12299</v>
      </c>
      <c r="AW1635" t="s">
        <v>1744</v>
      </c>
      <c r="AX1635" t="s">
        <v>1740</v>
      </c>
      <c r="AY1635" t="s">
        <v>12300</v>
      </c>
      <c r="AZ1635" t="s">
        <v>4463</v>
      </c>
      <c r="BA1635" t="s">
        <v>12301</v>
      </c>
      <c r="BB1635" t="s">
        <v>1251</v>
      </c>
      <c r="BC1635" t="s">
        <v>1743</v>
      </c>
      <c r="BD1635" t="s">
        <v>12302</v>
      </c>
      <c r="BE1635" t="s">
        <v>4775</v>
      </c>
      <c r="BF1635">
        <v>1635</v>
      </c>
      <c r="BG1635">
        <v>1634</v>
      </c>
      <c r="BH1635">
        <v>0</v>
      </c>
      <c r="BI1635" t="s">
        <v>1547</v>
      </c>
      <c r="BJ1635">
        <v>0</v>
      </c>
      <c r="BK1635" t="e" cm="1">
        <v>#N/A</v>
      </c>
      <c r="BL1635" t="e" cm="1">
        <v>#N/A</v>
      </c>
      <c r="BM1635" t="s">
        <v>4780</v>
      </c>
      <c r="BN1635" t="s">
        <v>4776</v>
      </c>
      <c r="BO1635" t="s">
        <v>12294</v>
      </c>
      <c r="BP1635" t="s" cm="1">
        <v>12293</v>
      </c>
      <c r="BQ1635" t="s">
        <v>1547</v>
      </c>
      <c r="BR1635" t="s">
        <v>10669</v>
      </c>
      <c r="BS1635">
        <v>83</v>
      </c>
      <c r="BT1635" t="s">
        <v>6913</v>
      </c>
      <c r="BU1635" t="s">
        <v>16597</v>
      </c>
      <c r="BV1635" t="s">
        <v>4778</v>
      </c>
      <c r="BW1635" t="s">
        <v>12299</v>
      </c>
      <c r="BX1635" t="s">
        <v>12300</v>
      </c>
      <c r="BY1635" t="s">
        <v>1744</v>
      </c>
      <c r="BZ1635" t="s">
        <v>1547</v>
      </c>
      <c r="CA1635" t="s">
        <v>1744</v>
      </c>
      <c r="CB1635" t="s">
        <v>1754</v>
      </c>
      <c r="CC1635"/>
      <c r="CD1635" t="s">
        <v>998</v>
      </c>
      <c r="CE1635" t="s">
        <v>1251</v>
      </c>
      <c r="CF1635" t="s">
        <v>12303</v>
      </c>
      <c r="CG1635" t="s">
        <v>12304</v>
      </c>
      <c r="CH1635" t="s">
        <v>1251</v>
      </c>
      <c r="CI1635" t="s">
        <v>1547</v>
      </c>
      <c r="CJ1635" t="s">
        <v>4464</v>
      </c>
      <c r="CK1635" t="s">
        <v>1562</v>
      </c>
      <c r="CL1635"/>
      <c r="CM1635"/>
      <c r="CN1635" t="s">
        <v>4777</v>
      </c>
      <c r="CO1635" t="s">
        <v>13759</v>
      </c>
      <c r="CP1635" t="s">
        <v>4777</v>
      </c>
      <c r="CQ1635" t="s">
        <v>13759</v>
      </c>
      <c r="CR1635" t="s">
        <v>1547</v>
      </c>
      <c r="CS1635">
        <v>0</v>
      </c>
      <c r="CT1635" t="s">
        <v>1547</v>
      </c>
      <c r="CU1635" t="s">
        <v>1547</v>
      </c>
      <c r="CV1635" t="e">
        <v>#N/A</v>
      </c>
      <c r="CW1635" t="s">
        <v>1547</v>
      </c>
      <c r="CX1635" t="s">
        <v>1547</v>
      </c>
      <c r="CY1635">
        <v>1633</v>
      </c>
      <c r="CZ1635" t="s">
        <v>11939</v>
      </c>
      <c r="DA1635" t="s">
        <v>1547</v>
      </c>
      <c r="DB1635" t="s">
        <v>1881</v>
      </c>
      <c r="DC1635" t="s">
        <v>1882</v>
      </c>
      <c r="DD1635" t="s">
        <v>4779</v>
      </c>
      <c r="DE1635" t="s">
        <v>4463</v>
      </c>
      <c r="DF1635" t="s">
        <v>4778</v>
      </c>
      <c r="DG1635" t="s">
        <v>1547</v>
      </c>
      <c r="DH1635" t="s">
        <v>1547</v>
      </c>
      <c r="DI1635" t="s">
        <v>1892</v>
      </c>
      <c r="DJ1635" t="s">
        <v>12298</v>
      </c>
      <c r="DK1635"/>
      <c r="DL1635" t="s">
        <v>1892</v>
      </c>
      <c r="DM1635">
        <v>9</v>
      </c>
      <c r="DN1635" t="s">
        <v>1883</v>
      </c>
      <c r="DO1635" t="s">
        <v>1562</v>
      </c>
      <c r="DP1635" t="b">
        <v>1</v>
      </c>
      <c r="DQ1635" t="b">
        <v>0</v>
      </c>
      <c r="DR1635" t="b">
        <v>1</v>
      </c>
      <c r="DS1635" t="b">
        <v>0</v>
      </c>
      <c r="DT1635" t="b">
        <v>0</v>
      </c>
      <c r="DU1635" t="b">
        <v>1</v>
      </c>
      <c r="DV1635" t="b">
        <v>0</v>
      </c>
      <c r="DW1635">
        <v>0</v>
      </c>
      <c r="DX1635" t="b">
        <v>0</v>
      </c>
      <c r="DY1635" t="b">
        <v>0</v>
      </c>
      <c r="DZ1635" t="b">
        <v>0</v>
      </c>
      <c r="EA1635" t="b">
        <v>0</v>
      </c>
      <c r="EB1635" t="b">
        <v>0</v>
      </c>
      <c r="EC1635" t="b">
        <v>0</v>
      </c>
      <c r="ED1635" t="b">
        <v>0</v>
      </c>
      <c r="EE1635" t="b">
        <v>0</v>
      </c>
      <c r="EF1635" t="b">
        <v>0</v>
      </c>
      <c r="EG1635" t="b" cm="1">
        <v>1</v>
      </c>
      <c r="EH1635" t="b">
        <v>0</v>
      </c>
      <c r="EI1635" t="b">
        <v>0</v>
      </c>
      <c r="EJ1635" t="b">
        <v>1</v>
      </c>
      <c r="EK1635" t="s">
        <v>5887</v>
      </c>
      <c r="EL1635">
        <v>1</v>
      </c>
      <c r="EM1635">
        <v>26</v>
      </c>
      <c r="EN1635" t="b">
        <v>0</v>
      </c>
    </row>
    <row r="1636" spans="1:144" ht="15.75">
      <c r="A1636"/>
      <c r="B1636" t="s">
        <v>1562</v>
      </c>
      <c r="C1636" t="s">
        <v>1562</v>
      </c>
      <c r="D1636" t="s">
        <v>4781</v>
      </c>
      <c r="E1636" t="s">
        <v>4782</v>
      </c>
      <c r="F1636"/>
      <c r="G1636" t="s">
        <v>4781</v>
      </c>
      <c r="H1636" t="s">
        <v>4781</v>
      </c>
      <c r="I1636" t="s">
        <v>1251</v>
      </c>
      <c r="J1636" t="s">
        <v>4783</v>
      </c>
      <c r="K1636"/>
      <c r="L1636" t="s">
        <v>1743</v>
      </c>
      <c r="M1636" t="s">
        <v>1754</v>
      </c>
      <c r="N1636" t="s">
        <v>4784</v>
      </c>
      <c r="O1636"/>
      <c r="P1636" t="s">
        <v>1562</v>
      </c>
      <c r="Q1636" t="s">
        <v>4463</v>
      </c>
      <c r="R1636" t="s">
        <v>4464</v>
      </c>
      <c r="S1636"/>
      <c r="T1636"/>
      <c r="U1636" t="s">
        <v>4777</v>
      </c>
      <c r="V1636" t="s">
        <v>13760</v>
      </c>
      <c r="W1636"/>
      <c r="X1636"/>
      <c r="Y1636"/>
      <c r="Z1636"/>
      <c r="AA1636"/>
      <c r="AB1636"/>
      <c r="AC1636"/>
      <c r="AD1636"/>
      <c r="AE1636"/>
      <c r="AF1636"/>
      <c r="AG1636"/>
      <c r="AH1636"/>
      <c r="AI1636"/>
      <c r="AJ1636"/>
      <c r="AK1636"/>
      <c r="AL1636"/>
      <c r="AM1636"/>
      <c r="AN1636"/>
      <c r="AO1636" s="108" t="s">
        <v>43</v>
      </c>
      <c r="AP1636" t="s">
        <v>2870</v>
      </c>
      <c r="AQ1636">
        <v>25</v>
      </c>
      <c r="AR1636" t="s">
        <v>12305</v>
      </c>
      <c r="AS1636" t="s">
        <v>1562</v>
      </c>
      <c r="AT1636" t="s">
        <v>10664</v>
      </c>
      <c r="AU1636" t="s">
        <v>4782</v>
      </c>
      <c r="AV1636" t="s">
        <v>12306</v>
      </c>
      <c r="AW1636" t="s">
        <v>1744</v>
      </c>
      <c r="AX1636" t="s">
        <v>1740</v>
      </c>
      <c r="AY1636" t="s">
        <v>12307</v>
      </c>
      <c r="AZ1636" t="s">
        <v>4463</v>
      </c>
      <c r="BA1636" t="s">
        <v>12308</v>
      </c>
      <c r="BB1636" t="s">
        <v>1251</v>
      </c>
      <c r="BC1636" t="s">
        <v>1743</v>
      </c>
      <c r="BD1636" t="s">
        <v>12309</v>
      </c>
      <c r="BE1636" t="s">
        <v>4775</v>
      </c>
      <c r="BF1636">
        <v>1636</v>
      </c>
      <c r="BG1636">
        <v>1634</v>
      </c>
      <c r="BH1636">
        <v>0</v>
      </c>
      <c r="BI1636" t="s">
        <v>1547</v>
      </c>
      <c r="BJ1636">
        <v>0</v>
      </c>
      <c r="BK1636" t="e" cm="1">
        <v>#N/A</v>
      </c>
      <c r="BL1636" t="e" cm="1">
        <v>#N/A</v>
      </c>
      <c r="BM1636" t="s">
        <v>4783</v>
      </c>
      <c r="BN1636" t="s">
        <v>4776</v>
      </c>
      <c r="BO1636" t="s">
        <v>12294</v>
      </c>
      <c r="BP1636" t="s" cm="1">
        <v>12293</v>
      </c>
      <c r="BQ1636" t="s">
        <v>1547</v>
      </c>
      <c r="BR1636" t="s">
        <v>10669</v>
      </c>
      <c r="BS1636">
        <v>84</v>
      </c>
      <c r="BT1636" t="s">
        <v>6919</v>
      </c>
      <c r="BU1636" t="s">
        <v>16598</v>
      </c>
      <c r="BV1636" t="s">
        <v>4781</v>
      </c>
      <c r="BW1636" t="s">
        <v>12306</v>
      </c>
      <c r="BX1636" t="s">
        <v>12307</v>
      </c>
      <c r="BY1636" t="s">
        <v>12310</v>
      </c>
      <c r="BZ1636" t="s">
        <v>1547</v>
      </c>
      <c r="CA1636" t="s">
        <v>1744</v>
      </c>
      <c r="CB1636" t="s">
        <v>1754</v>
      </c>
      <c r="CC1636"/>
      <c r="CD1636" t="s">
        <v>998</v>
      </c>
      <c r="CE1636" t="s">
        <v>1251</v>
      </c>
      <c r="CF1636" t="s">
        <v>12311</v>
      </c>
      <c r="CG1636" t="s">
        <v>12312</v>
      </c>
      <c r="CH1636" t="s">
        <v>1251</v>
      </c>
      <c r="CI1636" t="s">
        <v>1547</v>
      </c>
      <c r="CJ1636" t="s">
        <v>4464</v>
      </c>
      <c r="CK1636" t="s">
        <v>1562</v>
      </c>
      <c r="CL1636"/>
      <c r="CM1636"/>
      <c r="CN1636" t="s">
        <v>4777</v>
      </c>
      <c r="CO1636" t="s">
        <v>13760</v>
      </c>
      <c r="CP1636" t="s">
        <v>4777</v>
      </c>
      <c r="CQ1636" t="s">
        <v>13760</v>
      </c>
      <c r="CR1636" t="s">
        <v>1547</v>
      </c>
      <c r="CS1636">
        <v>0</v>
      </c>
      <c r="CT1636" t="s">
        <v>1547</v>
      </c>
      <c r="CU1636" t="s">
        <v>1547</v>
      </c>
      <c r="CV1636" t="e">
        <v>#N/A</v>
      </c>
      <c r="CW1636" t="s">
        <v>1547</v>
      </c>
      <c r="CX1636" t="s">
        <v>1547</v>
      </c>
      <c r="CY1636">
        <v>1634</v>
      </c>
      <c r="CZ1636" t="s">
        <v>11940</v>
      </c>
      <c r="DA1636" t="s">
        <v>1547</v>
      </c>
      <c r="DB1636" t="s">
        <v>1881</v>
      </c>
      <c r="DC1636" t="s">
        <v>1882</v>
      </c>
      <c r="DD1636" t="s">
        <v>4782</v>
      </c>
      <c r="DE1636" t="s">
        <v>4463</v>
      </c>
      <c r="DF1636" t="s">
        <v>4781</v>
      </c>
      <c r="DG1636" t="s">
        <v>1547</v>
      </c>
      <c r="DH1636" t="s">
        <v>1547</v>
      </c>
      <c r="DI1636" t="s">
        <v>1892</v>
      </c>
      <c r="DJ1636" t="s">
        <v>12305</v>
      </c>
      <c r="DK1636"/>
      <c r="DL1636" t="s">
        <v>1892</v>
      </c>
      <c r="DM1636">
        <v>9</v>
      </c>
      <c r="DN1636" t="s">
        <v>1883</v>
      </c>
      <c r="DO1636" t="s">
        <v>1562</v>
      </c>
      <c r="DP1636" t="b">
        <v>1</v>
      </c>
      <c r="DQ1636" t="b">
        <v>0</v>
      </c>
      <c r="DR1636" t="b">
        <v>1</v>
      </c>
      <c r="DS1636" t="b">
        <v>0</v>
      </c>
      <c r="DT1636" t="b">
        <v>0</v>
      </c>
      <c r="DU1636" t="b">
        <v>1</v>
      </c>
      <c r="DV1636" t="b">
        <v>0</v>
      </c>
      <c r="DW1636">
        <v>0</v>
      </c>
      <c r="DX1636" t="b">
        <v>0</v>
      </c>
      <c r="DY1636" t="b">
        <v>0</v>
      </c>
      <c r="DZ1636" t="b">
        <v>0</v>
      </c>
      <c r="EA1636" t="b">
        <v>0</v>
      </c>
      <c r="EB1636" t="b">
        <v>0</v>
      </c>
      <c r="EC1636" t="b">
        <v>0</v>
      </c>
      <c r="ED1636" t="b">
        <v>0</v>
      </c>
      <c r="EE1636" t="b">
        <v>0</v>
      </c>
      <c r="EF1636" t="b">
        <v>0</v>
      </c>
      <c r="EG1636" t="b" cm="1">
        <v>1</v>
      </c>
      <c r="EH1636" t="b">
        <v>0</v>
      </c>
      <c r="EI1636" t="b">
        <v>0</v>
      </c>
      <c r="EJ1636" t="b">
        <v>1</v>
      </c>
      <c r="EK1636" t="s">
        <v>5887</v>
      </c>
      <c r="EL1636">
        <v>1</v>
      </c>
      <c r="EM1636">
        <v>24</v>
      </c>
      <c r="EN1636" t="b">
        <v>0</v>
      </c>
    </row>
    <row r="1637" spans="1:144" ht="15.75">
      <c r="A1637"/>
      <c r="B1637" t="s">
        <v>1562</v>
      </c>
      <c r="C1637" t="s">
        <v>1562</v>
      </c>
      <c r="D1637" t="s">
        <v>4785</v>
      </c>
      <c r="E1637" t="s">
        <v>4772</v>
      </c>
      <c r="F1637"/>
      <c r="G1637" t="s">
        <v>4772</v>
      </c>
      <c r="H1637" t="s">
        <v>4772</v>
      </c>
      <c r="I1637" t="s">
        <v>1244</v>
      </c>
      <c r="J1637"/>
      <c r="K1637"/>
      <c r="L1637" t="s">
        <v>1743</v>
      </c>
      <c r="M1637" t="s">
        <v>1754</v>
      </c>
      <c r="N1637"/>
      <c r="O1637"/>
      <c r="P1637" t="s">
        <v>1562</v>
      </c>
      <c r="Q1637" t="s">
        <v>4463</v>
      </c>
      <c r="R1637" t="s">
        <v>4464</v>
      </c>
      <c r="S1637"/>
      <c r="T1637"/>
      <c r="U1637" t="s">
        <v>4788</v>
      </c>
      <c r="V1637"/>
      <c r="W1637"/>
      <c r="X1637"/>
      <c r="Y1637"/>
      <c r="Z1637"/>
      <c r="AA1637"/>
      <c r="AB1637"/>
      <c r="AC1637"/>
      <c r="AD1637"/>
      <c r="AE1637"/>
      <c r="AF1637"/>
      <c r="AG1637"/>
      <c r="AH1637"/>
      <c r="AI1637"/>
      <c r="AJ1637"/>
      <c r="AK1637"/>
      <c r="AL1637"/>
      <c r="AM1637"/>
      <c r="AN1637"/>
      <c r="AO1637" s="108" t="s">
        <v>43</v>
      </c>
      <c r="AP1637" t="s">
        <v>2870</v>
      </c>
      <c r="AQ1637">
        <v>26</v>
      </c>
      <c r="AR1637" t="s">
        <v>12313</v>
      </c>
      <c r="AS1637" t="s">
        <v>1562</v>
      </c>
      <c r="AT1637" t="s">
        <v>10664</v>
      </c>
      <c r="AU1637" t="s">
        <v>4772</v>
      </c>
      <c r="AV1637" t="s">
        <v>12278</v>
      </c>
      <c r="AW1637" t="s">
        <v>1744</v>
      </c>
      <c r="AX1637" t="s">
        <v>1740</v>
      </c>
      <c r="AY1637" t="s">
        <v>12278</v>
      </c>
      <c r="AZ1637" t="s">
        <v>4463</v>
      </c>
      <c r="BA1637" t="s">
        <v>12314</v>
      </c>
      <c r="BB1637" t="s">
        <v>1244</v>
      </c>
      <c r="BC1637" t="s">
        <v>1743</v>
      </c>
      <c r="BD1637" t="s">
        <v>12315</v>
      </c>
      <c r="BE1637" t="s">
        <v>4785</v>
      </c>
      <c r="BF1637">
        <v>1637</v>
      </c>
      <c r="BG1637">
        <v>0</v>
      </c>
      <c r="BH1637">
        <v>0</v>
      </c>
      <c r="BI1637" t="s">
        <v>1547</v>
      </c>
      <c r="BJ1637">
        <v>0</v>
      </c>
      <c r="BK1637">
        <v>0</v>
      </c>
      <c r="BL1637">
        <v>0</v>
      </c>
      <c r="BM1637" t="s">
        <v>1547</v>
      </c>
      <c r="BN1637" t="s">
        <v>1547</v>
      </c>
      <c r="BO1637" t="s">
        <v>1547</v>
      </c>
      <c r="BP1637" t="s" cm="1">
        <v>1547</v>
      </c>
      <c r="BQ1637" t="s">
        <v>1547</v>
      </c>
      <c r="BR1637" t="s">
        <v>10669</v>
      </c>
      <c r="BS1637">
        <v>85</v>
      </c>
      <c r="BT1637" t="s">
        <v>6924</v>
      </c>
      <c r="BU1637" t="s">
        <v>16599</v>
      </c>
      <c r="BV1637" t="s">
        <v>4785</v>
      </c>
      <c r="BW1637" t="s">
        <v>12278</v>
      </c>
      <c r="BX1637" t="s">
        <v>12278</v>
      </c>
      <c r="BY1637" t="s">
        <v>1744</v>
      </c>
      <c r="BZ1637" t="s">
        <v>1547</v>
      </c>
      <c r="CA1637" t="s">
        <v>1744</v>
      </c>
      <c r="CB1637" t="s">
        <v>1754</v>
      </c>
      <c r="CC1637"/>
      <c r="CD1637" t="s">
        <v>998</v>
      </c>
      <c r="CE1637" t="s">
        <v>1244</v>
      </c>
      <c r="CF1637" t="s">
        <v>4772</v>
      </c>
      <c r="CG1637" t="s">
        <v>12278</v>
      </c>
      <c r="CH1637" t="s">
        <v>1244</v>
      </c>
      <c r="CI1637" t="s">
        <v>1547</v>
      </c>
      <c r="CJ1637" t="s">
        <v>4464</v>
      </c>
      <c r="CK1637" t="s">
        <v>1562</v>
      </c>
      <c r="CL1637"/>
      <c r="CM1637"/>
      <c r="CN1637" t="s">
        <v>4788</v>
      </c>
      <c r="CO1637" t="s">
        <v>1547</v>
      </c>
      <c r="CP1637" t="s">
        <v>4788</v>
      </c>
      <c r="CQ1637" t="s">
        <v>1547</v>
      </c>
      <c r="CR1637" t="s">
        <v>1547</v>
      </c>
      <c r="CS1637">
        <v>0</v>
      </c>
      <c r="CT1637" t="s">
        <v>1547</v>
      </c>
      <c r="CU1637" t="s">
        <v>1547</v>
      </c>
      <c r="CV1637" t="s">
        <v>1547</v>
      </c>
      <c r="CW1637" t="s">
        <v>1547</v>
      </c>
      <c r="CX1637" t="s">
        <v>1547</v>
      </c>
      <c r="CY1637">
        <v>1635</v>
      </c>
      <c r="CZ1637" t="s">
        <v>11941</v>
      </c>
      <c r="DA1637" t="s">
        <v>1547</v>
      </c>
      <c r="DB1637" t="s">
        <v>1881</v>
      </c>
      <c r="DC1637" t="s">
        <v>1882</v>
      </c>
      <c r="DD1637" t="s">
        <v>4772</v>
      </c>
      <c r="DE1637" t="s">
        <v>4463</v>
      </c>
      <c r="DF1637" t="s">
        <v>4772</v>
      </c>
      <c r="DG1637" t="s">
        <v>1547</v>
      </c>
      <c r="DH1637" t="s">
        <v>1547</v>
      </c>
      <c r="DI1637" t="s">
        <v>1892</v>
      </c>
      <c r="DJ1637" t="s">
        <v>12313</v>
      </c>
      <c r="DK1637"/>
      <c r="DL1637" t="s">
        <v>1892</v>
      </c>
      <c r="DM1637">
        <v>9</v>
      </c>
      <c r="DN1637" t="s">
        <v>1883</v>
      </c>
      <c r="DO1637" t="s">
        <v>1562</v>
      </c>
      <c r="DP1637" t="b">
        <v>1</v>
      </c>
      <c r="DQ1637" t="b">
        <v>0</v>
      </c>
      <c r="DR1637" t="b">
        <v>1</v>
      </c>
      <c r="DS1637" t="b">
        <v>0</v>
      </c>
      <c r="DT1637" t="b">
        <v>0</v>
      </c>
      <c r="DU1637" t="b">
        <v>1</v>
      </c>
      <c r="DV1637" t="b">
        <v>1</v>
      </c>
      <c r="DW1637">
        <v>0</v>
      </c>
      <c r="DX1637" t="b">
        <v>0</v>
      </c>
      <c r="DY1637" t="b">
        <v>0</v>
      </c>
      <c r="DZ1637" t="b">
        <v>0</v>
      </c>
      <c r="EA1637" t="b">
        <v>0</v>
      </c>
      <c r="EB1637" t="b">
        <v>0</v>
      </c>
      <c r="EC1637" t="b">
        <v>0</v>
      </c>
      <c r="ED1637" t="b">
        <v>0</v>
      </c>
      <c r="EE1637" t="b">
        <v>0</v>
      </c>
      <c r="EF1637" t="b">
        <v>0</v>
      </c>
      <c r="EG1637" t="b" cm="1">
        <v>0</v>
      </c>
      <c r="EH1637" t="b">
        <v>0</v>
      </c>
      <c r="EI1637" t="b">
        <v>0</v>
      </c>
      <c r="EJ1637" t="b">
        <v>0</v>
      </c>
      <c r="EK1637" t="s">
        <v>1547</v>
      </c>
      <c r="EL1637">
        <v>0</v>
      </c>
      <c r="EM1637">
        <v>12</v>
      </c>
      <c r="EN1637" t="b">
        <v>0</v>
      </c>
    </row>
    <row r="1638" spans="1:144" ht="15.75">
      <c r="A1638"/>
      <c r="B1638" t="s">
        <v>1562</v>
      </c>
      <c r="C1638" t="s">
        <v>1562</v>
      </c>
      <c r="D1638" t="s">
        <v>4543</v>
      </c>
      <c r="E1638" t="s">
        <v>4544</v>
      </c>
      <c r="F1638" t="s">
        <v>4786</v>
      </c>
      <c r="G1638" t="s">
        <v>4546</v>
      </c>
      <c r="H1638" t="s">
        <v>4547</v>
      </c>
      <c r="I1638" t="s">
        <v>1230</v>
      </c>
      <c r="J1638"/>
      <c r="K1638"/>
      <c r="L1638" t="s">
        <v>1743</v>
      </c>
      <c r="M1638" t="s">
        <v>1754</v>
      </c>
      <c r="N1638" t="s">
        <v>4787</v>
      </c>
      <c r="O1638"/>
      <c r="P1638" t="s">
        <v>1562</v>
      </c>
      <c r="Q1638" t="s">
        <v>4463</v>
      </c>
      <c r="R1638" t="s">
        <v>4464</v>
      </c>
      <c r="S1638"/>
      <c r="T1638"/>
      <c r="U1638" t="s">
        <v>4788</v>
      </c>
      <c r="V1638" t="s">
        <v>4789</v>
      </c>
      <c r="W1638"/>
      <c r="X1638"/>
      <c r="Y1638"/>
      <c r="Z1638"/>
      <c r="AA1638"/>
      <c r="AB1638"/>
      <c r="AC1638"/>
      <c r="AD1638"/>
      <c r="AE1638"/>
      <c r="AF1638"/>
      <c r="AG1638"/>
      <c r="AH1638"/>
      <c r="AI1638"/>
      <c r="AJ1638"/>
      <c r="AK1638"/>
      <c r="AL1638"/>
      <c r="AM1638"/>
      <c r="AN1638"/>
      <c r="AO1638" s="108" t="s">
        <v>43</v>
      </c>
      <c r="AP1638" t="s">
        <v>2870</v>
      </c>
      <c r="AQ1638">
        <v>27</v>
      </c>
      <c r="AR1638" t="s">
        <v>10921</v>
      </c>
      <c r="AS1638" t="s">
        <v>1562</v>
      </c>
      <c r="AT1638" t="s">
        <v>10664</v>
      </c>
      <c r="AU1638" t="s">
        <v>4544</v>
      </c>
      <c r="AV1638" t="s">
        <v>10922</v>
      </c>
      <c r="AW1638" t="s">
        <v>12316</v>
      </c>
      <c r="AX1638" t="s">
        <v>1740</v>
      </c>
      <c r="AY1638" t="s">
        <v>10924</v>
      </c>
      <c r="AZ1638" t="s">
        <v>4463</v>
      </c>
      <c r="BA1638" t="s">
        <v>10925</v>
      </c>
      <c r="BB1638" t="s">
        <v>1230</v>
      </c>
      <c r="BC1638" t="s">
        <v>1743</v>
      </c>
      <c r="BD1638" t="s">
        <v>12317</v>
      </c>
      <c r="BE1638" t="s">
        <v>4785</v>
      </c>
      <c r="BF1638">
        <v>1120</v>
      </c>
      <c r="BG1638">
        <v>1637</v>
      </c>
      <c r="BH1638">
        <v>0</v>
      </c>
      <c r="BI1638" t="s">
        <v>4544</v>
      </c>
      <c r="BJ1638">
        <v>1</v>
      </c>
      <c r="BK1638">
        <v>0</v>
      </c>
      <c r="BL1638">
        <v>0</v>
      </c>
      <c r="BM1638" t="s">
        <v>1547</v>
      </c>
      <c r="BN1638" t="s">
        <v>4772</v>
      </c>
      <c r="BO1638" t="s">
        <v>12278</v>
      </c>
      <c r="BP1638" t="s" cm="1">
        <v>12313</v>
      </c>
      <c r="BQ1638" t="s">
        <v>1547</v>
      </c>
      <c r="BR1638" t="s">
        <v>10669</v>
      </c>
      <c r="BS1638">
        <v>86</v>
      </c>
      <c r="BT1638" t="s">
        <v>6929</v>
      </c>
      <c r="BU1638" t="s">
        <v>16600</v>
      </c>
      <c r="BV1638" t="s">
        <v>4543</v>
      </c>
      <c r="BW1638" t="s">
        <v>10922</v>
      </c>
      <c r="BX1638" t="s">
        <v>10928</v>
      </c>
      <c r="BY1638" t="s">
        <v>12318</v>
      </c>
      <c r="BZ1638" t="s">
        <v>1547</v>
      </c>
      <c r="CA1638" t="s">
        <v>1744</v>
      </c>
      <c r="CB1638" t="s">
        <v>1754</v>
      </c>
      <c r="CC1638"/>
      <c r="CD1638" t="s">
        <v>998</v>
      </c>
      <c r="CE1638" t="s">
        <v>1230</v>
      </c>
      <c r="CF1638" t="s">
        <v>12319</v>
      </c>
      <c r="CG1638" t="s">
        <v>10927</v>
      </c>
      <c r="CH1638" t="s">
        <v>1230</v>
      </c>
      <c r="CI1638" t="s">
        <v>1547</v>
      </c>
      <c r="CJ1638" t="s">
        <v>4464</v>
      </c>
      <c r="CK1638" t="s">
        <v>1562</v>
      </c>
      <c r="CL1638"/>
      <c r="CM1638"/>
      <c r="CN1638" t="s">
        <v>4788</v>
      </c>
      <c r="CO1638" t="s">
        <v>4789</v>
      </c>
      <c r="CP1638" t="s">
        <v>4788</v>
      </c>
      <c r="CQ1638" t="s">
        <v>4789</v>
      </c>
      <c r="CR1638" t="s">
        <v>1547</v>
      </c>
      <c r="CS1638">
        <v>0</v>
      </c>
      <c r="CT1638" t="s">
        <v>1547</v>
      </c>
      <c r="CU1638" t="s">
        <v>1547</v>
      </c>
      <c r="CV1638" t="s">
        <v>1547</v>
      </c>
      <c r="CW1638" t="s">
        <v>1547</v>
      </c>
      <c r="CX1638" t="s">
        <v>1547</v>
      </c>
      <c r="CY1638">
        <v>1636</v>
      </c>
      <c r="CZ1638" t="s">
        <v>11942</v>
      </c>
      <c r="DA1638" t="s">
        <v>1547</v>
      </c>
      <c r="DB1638" t="s">
        <v>1881</v>
      </c>
      <c r="DC1638" t="s">
        <v>1882</v>
      </c>
      <c r="DD1638" t="s">
        <v>4544</v>
      </c>
      <c r="DE1638" t="s">
        <v>4463</v>
      </c>
      <c r="DF1638" t="s">
        <v>4546</v>
      </c>
      <c r="DG1638" t="s">
        <v>1547</v>
      </c>
      <c r="DH1638" t="s">
        <v>1547</v>
      </c>
      <c r="DI1638" t="s">
        <v>1892</v>
      </c>
      <c r="DJ1638" t="s">
        <v>10921</v>
      </c>
      <c r="DK1638"/>
      <c r="DL1638" t="s">
        <v>1892</v>
      </c>
      <c r="DM1638">
        <v>9</v>
      </c>
      <c r="DN1638" t="s">
        <v>1883</v>
      </c>
      <c r="DO1638" t="s">
        <v>1562</v>
      </c>
      <c r="DP1638" t="b">
        <v>1</v>
      </c>
      <c r="DQ1638" t="b">
        <v>0</v>
      </c>
      <c r="DR1638" t="b">
        <v>0</v>
      </c>
      <c r="DS1638" t="b">
        <v>0</v>
      </c>
      <c r="DT1638" t="b">
        <v>0</v>
      </c>
      <c r="DU1638" t="b">
        <v>1</v>
      </c>
      <c r="DV1638" t="b">
        <v>0</v>
      </c>
      <c r="DW1638">
        <v>0</v>
      </c>
      <c r="DX1638" t="b">
        <v>0</v>
      </c>
      <c r="DY1638" t="b">
        <v>0</v>
      </c>
      <c r="DZ1638" t="b">
        <v>0</v>
      </c>
      <c r="EA1638" t="b">
        <v>0</v>
      </c>
      <c r="EB1638" t="b">
        <v>0</v>
      </c>
      <c r="EC1638" t="b">
        <v>0</v>
      </c>
      <c r="ED1638" t="b">
        <v>0</v>
      </c>
      <c r="EE1638" t="b">
        <v>0</v>
      </c>
      <c r="EF1638" t="b">
        <v>0</v>
      </c>
      <c r="EG1638" t="b" cm="1">
        <v>0</v>
      </c>
      <c r="EH1638" t="b">
        <v>0</v>
      </c>
      <c r="EI1638" t="b">
        <v>0</v>
      </c>
      <c r="EJ1638" t="b">
        <v>0</v>
      </c>
      <c r="EK1638" t="s">
        <v>1547</v>
      </c>
      <c r="EL1638">
        <v>0</v>
      </c>
      <c r="EM1638">
        <v>17</v>
      </c>
      <c r="EN1638" t="b">
        <v>0</v>
      </c>
    </row>
    <row r="1639" spans="1:144" ht="15.75">
      <c r="A1639"/>
      <c r="B1639" t="s">
        <v>1562</v>
      </c>
      <c r="C1639" t="s">
        <v>1562</v>
      </c>
      <c r="D1639" t="s">
        <v>4549</v>
      </c>
      <c r="E1639" t="s">
        <v>4550</v>
      </c>
      <c r="F1639"/>
      <c r="G1639" t="s">
        <v>4549</v>
      </c>
      <c r="H1639" t="s">
        <v>4549</v>
      </c>
      <c r="I1639" t="s">
        <v>1230</v>
      </c>
      <c r="J1639"/>
      <c r="K1639"/>
      <c r="L1639" t="s">
        <v>1743</v>
      </c>
      <c r="M1639" t="s">
        <v>1749</v>
      </c>
      <c r="N1639"/>
      <c r="O1639"/>
      <c r="P1639" t="s">
        <v>1562</v>
      </c>
      <c r="Q1639" t="s">
        <v>4463</v>
      </c>
      <c r="R1639" t="s">
        <v>4464</v>
      </c>
      <c r="S1639"/>
      <c r="T1639"/>
      <c r="U1639" t="s">
        <v>4788</v>
      </c>
      <c r="V1639" t="s">
        <v>13635</v>
      </c>
      <c r="W1639"/>
      <c r="X1639"/>
      <c r="Y1639"/>
      <c r="Z1639"/>
      <c r="AA1639"/>
      <c r="AB1639"/>
      <c r="AC1639"/>
      <c r="AD1639"/>
      <c r="AE1639"/>
      <c r="AF1639"/>
      <c r="AG1639"/>
      <c r="AH1639"/>
      <c r="AI1639"/>
      <c r="AJ1639"/>
      <c r="AK1639"/>
      <c r="AL1639"/>
      <c r="AM1639"/>
      <c r="AN1639"/>
      <c r="AO1639" s="108" t="s">
        <v>43</v>
      </c>
      <c r="AP1639" t="s">
        <v>2870</v>
      </c>
      <c r="AQ1639">
        <v>28</v>
      </c>
      <c r="AR1639" t="s">
        <v>10933</v>
      </c>
      <c r="AS1639" t="s">
        <v>1562</v>
      </c>
      <c r="AT1639" t="s">
        <v>10664</v>
      </c>
      <c r="AU1639" t="s">
        <v>4550</v>
      </c>
      <c r="AV1639" t="s">
        <v>10934</v>
      </c>
      <c r="AW1639" t="s">
        <v>1744</v>
      </c>
      <c r="AX1639" t="s">
        <v>1740</v>
      </c>
      <c r="AY1639" t="s">
        <v>10936</v>
      </c>
      <c r="AZ1639" t="s">
        <v>4463</v>
      </c>
      <c r="BA1639" t="s">
        <v>10937</v>
      </c>
      <c r="BB1639" t="s">
        <v>1230</v>
      </c>
      <c r="BC1639" t="s">
        <v>1743</v>
      </c>
      <c r="BD1639" t="s">
        <v>12320</v>
      </c>
      <c r="BE1639" t="s">
        <v>4785</v>
      </c>
      <c r="BF1639">
        <v>1121</v>
      </c>
      <c r="BG1639">
        <v>1637</v>
      </c>
      <c r="BH1639">
        <v>0</v>
      </c>
      <c r="BI1639" t="s">
        <v>4550</v>
      </c>
      <c r="BJ1639">
        <v>1</v>
      </c>
      <c r="BK1639">
        <v>0</v>
      </c>
      <c r="BL1639">
        <v>0</v>
      </c>
      <c r="BM1639" t="s">
        <v>1547</v>
      </c>
      <c r="BN1639" t="s">
        <v>4772</v>
      </c>
      <c r="BO1639" t="s">
        <v>12278</v>
      </c>
      <c r="BP1639" t="s" cm="1">
        <v>12313</v>
      </c>
      <c r="BQ1639" t="s">
        <v>1547</v>
      </c>
      <c r="BR1639" t="s">
        <v>10669</v>
      </c>
      <c r="BS1639">
        <v>87</v>
      </c>
      <c r="BT1639" t="s">
        <v>6935</v>
      </c>
      <c r="BU1639" t="s">
        <v>16601</v>
      </c>
      <c r="BV1639" t="s">
        <v>4549</v>
      </c>
      <c r="BW1639" t="s">
        <v>10934</v>
      </c>
      <c r="BX1639" t="s">
        <v>10936</v>
      </c>
      <c r="BY1639" t="s">
        <v>1744</v>
      </c>
      <c r="BZ1639" t="s">
        <v>1547</v>
      </c>
      <c r="CA1639" t="s">
        <v>1744</v>
      </c>
      <c r="CB1639" t="s">
        <v>1749</v>
      </c>
      <c r="CC1639"/>
      <c r="CD1639" t="s">
        <v>998</v>
      </c>
      <c r="CE1639" t="s">
        <v>1230</v>
      </c>
      <c r="CF1639" t="s">
        <v>12321</v>
      </c>
      <c r="CG1639" t="s">
        <v>10939</v>
      </c>
      <c r="CH1639" t="s">
        <v>1230</v>
      </c>
      <c r="CI1639" t="s">
        <v>1547</v>
      </c>
      <c r="CJ1639" t="s">
        <v>4464</v>
      </c>
      <c r="CK1639" t="s">
        <v>1562</v>
      </c>
      <c r="CL1639"/>
      <c r="CM1639"/>
      <c r="CN1639" t="s">
        <v>4788</v>
      </c>
      <c r="CO1639" t="s">
        <v>13635</v>
      </c>
      <c r="CP1639" t="s">
        <v>4788</v>
      </c>
      <c r="CQ1639" t="s">
        <v>13635</v>
      </c>
      <c r="CR1639" t="s">
        <v>1547</v>
      </c>
      <c r="CS1639">
        <v>0</v>
      </c>
      <c r="CT1639" t="s">
        <v>1547</v>
      </c>
      <c r="CU1639" t="s">
        <v>1547</v>
      </c>
      <c r="CV1639" t="s">
        <v>1547</v>
      </c>
      <c r="CW1639" t="s">
        <v>1547</v>
      </c>
      <c r="CX1639" t="s">
        <v>1547</v>
      </c>
      <c r="CY1639">
        <v>1637</v>
      </c>
      <c r="CZ1639" t="s">
        <v>11943</v>
      </c>
      <c r="DA1639" t="s">
        <v>1547</v>
      </c>
      <c r="DB1639" t="s">
        <v>1881</v>
      </c>
      <c r="DC1639" t="s">
        <v>1882</v>
      </c>
      <c r="DD1639" t="s">
        <v>4550</v>
      </c>
      <c r="DE1639" t="s">
        <v>4463</v>
      </c>
      <c r="DF1639" t="s">
        <v>4549</v>
      </c>
      <c r="DG1639" t="s">
        <v>1547</v>
      </c>
      <c r="DH1639" t="s">
        <v>1547</v>
      </c>
      <c r="DI1639" t="s">
        <v>1892</v>
      </c>
      <c r="DJ1639" t="s">
        <v>10933</v>
      </c>
      <c r="DK1639"/>
      <c r="DL1639" t="s">
        <v>1892</v>
      </c>
      <c r="DM1639">
        <v>9</v>
      </c>
      <c r="DN1639" t="s">
        <v>1883</v>
      </c>
      <c r="DO1639" t="s">
        <v>1562</v>
      </c>
      <c r="DP1639" t="b">
        <v>1</v>
      </c>
      <c r="DQ1639" t="b">
        <v>0</v>
      </c>
      <c r="DR1639" t="b">
        <v>0</v>
      </c>
      <c r="DS1639" t="b">
        <v>0</v>
      </c>
      <c r="DT1639" t="b">
        <v>0</v>
      </c>
      <c r="DU1639" t="b">
        <v>1</v>
      </c>
      <c r="DV1639" t="b">
        <v>0</v>
      </c>
      <c r="DW1639">
        <v>0</v>
      </c>
      <c r="DX1639" t="b">
        <v>0</v>
      </c>
      <c r="DY1639" t="b">
        <v>0</v>
      </c>
      <c r="DZ1639" t="b">
        <v>0</v>
      </c>
      <c r="EA1639" t="b">
        <v>0</v>
      </c>
      <c r="EB1639" t="b">
        <v>0</v>
      </c>
      <c r="EC1639" t="b">
        <v>0</v>
      </c>
      <c r="ED1639" t="b">
        <v>0</v>
      </c>
      <c r="EE1639" t="b">
        <v>0</v>
      </c>
      <c r="EF1639" t="b">
        <v>0</v>
      </c>
      <c r="EG1639" t="b" cm="1">
        <v>0</v>
      </c>
      <c r="EH1639" t="b">
        <v>0</v>
      </c>
      <c r="EI1639" t="b">
        <v>0</v>
      </c>
      <c r="EJ1639" t="b">
        <v>0</v>
      </c>
      <c r="EK1639" t="s">
        <v>1547</v>
      </c>
      <c r="EL1639">
        <v>0</v>
      </c>
      <c r="EM1639">
        <v>17</v>
      </c>
      <c r="EN1639" t="b">
        <v>0</v>
      </c>
    </row>
    <row r="1640" spans="1:144" ht="15.75">
      <c r="A1640"/>
      <c r="B1640" t="s">
        <v>1562</v>
      </c>
      <c r="C1640" t="s">
        <v>1562</v>
      </c>
      <c r="D1640" t="s">
        <v>3605</v>
      </c>
      <c r="E1640" t="s">
        <v>4680</v>
      </c>
      <c r="F1640" t="s">
        <v>4680</v>
      </c>
      <c r="G1640" t="s">
        <v>3605</v>
      </c>
      <c r="H1640" t="s">
        <v>3605</v>
      </c>
      <c r="I1640" t="s">
        <v>1244</v>
      </c>
      <c r="J1640"/>
      <c r="K1640"/>
      <c r="L1640" t="s">
        <v>1743</v>
      </c>
      <c r="M1640" t="s">
        <v>1754</v>
      </c>
      <c r="N1640"/>
      <c r="O1640"/>
      <c r="P1640" t="s">
        <v>1562</v>
      </c>
      <c r="Q1640" t="s">
        <v>4463</v>
      </c>
      <c r="R1640" t="s">
        <v>4464</v>
      </c>
      <c r="S1640"/>
      <c r="T1640"/>
      <c r="U1640" t="s">
        <v>13761</v>
      </c>
      <c r="V1640"/>
      <c r="W1640"/>
      <c r="X1640"/>
      <c r="Y1640"/>
      <c r="Z1640"/>
      <c r="AA1640"/>
      <c r="AB1640"/>
      <c r="AC1640"/>
      <c r="AD1640"/>
      <c r="AE1640"/>
      <c r="AF1640"/>
      <c r="AG1640"/>
      <c r="AH1640"/>
      <c r="AI1640"/>
      <c r="AJ1640"/>
      <c r="AK1640"/>
      <c r="AL1640"/>
      <c r="AM1640"/>
      <c r="AN1640"/>
      <c r="AO1640" s="108" t="s">
        <v>43</v>
      </c>
      <c r="AP1640" t="s">
        <v>2870</v>
      </c>
      <c r="AQ1640">
        <v>29</v>
      </c>
      <c r="AR1640" t="s">
        <v>12322</v>
      </c>
      <c r="AS1640" t="s">
        <v>1562</v>
      </c>
      <c r="AT1640" t="s">
        <v>10664</v>
      </c>
      <c r="AU1640" t="s">
        <v>4680</v>
      </c>
      <c r="AV1640" t="s">
        <v>11300</v>
      </c>
      <c r="AW1640" t="s">
        <v>11300</v>
      </c>
      <c r="AX1640" t="s">
        <v>1740</v>
      </c>
      <c r="AY1640" t="s">
        <v>7796</v>
      </c>
      <c r="AZ1640" t="s">
        <v>4463</v>
      </c>
      <c r="BA1640" t="s">
        <v>11301</v>
      </c>
      <c r="BB1640" t="s">
        <v>1244</v>
      </c>
      <c r="BC1640" t="s">
        <v>1743</v>
      </c>
      <c r="BD1640" t="s">
        <v>12323</v>
      </c>
      <c r="BE1640" t="s">
        <v>3605</v>
      </c>
      <c r="BF1640">
        <v>1640</v>
      </c>
      <c r="BG1640">
        <v>0</v>
      </c>
      <c r="BH1640">
        <v>0</v>
      </c>
      <c r="BI1640" t="s">
        <v>1547</v>
      </c>
      <c r="BJ1640">
        <v>0</v>
      </c>
      <c r="BK1640">
        <v>0</v>
      </c>
      <c r="BL1640">
        <v>0</v>
      </c>
      <c r="BM1640" t="s">
        <v>1547</v>
      </c>
      <c r="BN1640" t="s">
        <v>1547</v>
      </c>
      <c r="BO1640" t="s">
        <v>1547</v>
      </c>
      <c r="BP1640" t="s" cm="1">
        <v>1547</v>
      </c>
      <c r="BQ1640" t="s">
        <v>1547</v>
      </c>
      <c r="BR1640" t="s">
        <v>10669</v>
      </c>
      <c r="BS1640">
        <v>88</v>
      </c>
      <c r="BT1640" t="s">
        <v>6943</v>
      </c>
      <c r="BU1640" t="s">
        <v>16602</v>
      </c>
      <c r="BV1640" t="s">
        <v>3605</v>
      </c>
      <c r="BW1640" t="s">
        <v>11300</v>
      </c>
      <c r="BX1640" t="s">
        <v>7796</v>
      </c>
      <c r="BY1640" t="s">
        <v>1744</v>
      </c>
      <c r="BZ1640" t="s">
        <v>1547</v>
      </c>
      <c r="CA1640" t="s">
        <v>1744</v>
      </c>
      <c r="CB1640" t="s">
        <v>1754</v>
      </c>
      <c r="CC1640"/>
      <c r="CD1640" t="s">
        <v>998</v>
      </c>
      <c r="CE1640" t="s">
        <v>1244</v>
      </c>
      <c r="CF1640" t="s">
        <v>4680</v>
      </c>
      <c r="CG1640" t="s">
        <v>11300</v>
      </c>
      <c r="CH1640" t="s">
        <v>1244</v>
      </c>
      <c r="CI1640" t="s">
        <v>1547</v>
      </c>
      <c r="CJ1640" t="s">
        <v>4464</v>
      </c>
      <c r="CK1640" t="s">
        <v>1562</v>
      </c>
      <c r="CL1640"/>
      <c r="CM1640"/>
      <c r="CN1640" t="s">
        <v>13761</v>
      </c>
      <c r="CO1640" t="s">
        <v>1547</v>
      </c>
      <c r="CP1640" t="s">
        <v>13761</v>
      </c>
      <c r="CQ1640" t="s">
        <v>1547</v>
      </c>
      <c r="CR1640" t="s">
        <v>1547</v>
      </c>
      <c r="CS1640">
        <v>0</v>
      </c>
      <c r="CT1640" t="s">
        <v>1547</v>
      </c>
      <c r="CU1640" t="s">
        <v>1547</v>
      </c>
      <c r="CV1640" t="s">
        <v>1547</v>
      </c>
      <c r="CW1640" t="s">
        <v>1547</v>
      </c>
      <c r="CX1640" t="s">
        <v>1547</v>
      </c>
      <c r="CY1640">
        <v>1638</v>
      </c>
      <c r="CZ1640" t="s">
        <v>11944</v>
      </c>
      <c r="DA1640" t="s">
        <v>1547</v>
      </c>
      <c r="DB1640" t="s">
        <v>1881</v>
      </c>
      <c r="DC1640" t="s">
        <v>1882</v>
      </c>
      <c r="DD1640" t="s">
        <v>4680</v>
      </c>
      <c r="DE1640" t="s">
        <v>4463</v>
      </c>
      <c r="DF1640" t="s">
        <v>3605</v>
      </c>
      <c r="DG1640" t="s">
        <v>1547</v>
      </c>
      <c r="DH1640" t="s">
        <v>1547</v>
      </c>
      <c r="DI1640" t="s">
        <v>1892</v>
      </c>
      <c r="DJ1640" t="s">
        <v>12322</v>
      </c>
      <c r="DK1640"/>
      <c r="DL1640" t="s">
        <v>1892</v>
      </c>
      <c r="DM1640">
        <v>9</v>
      </c>
      <c r="DN1640" t="s">
        <v>1883</v>
      </c>
      <c r="DO1640" t="s">
        <v>1562</v>
      </c>
      <c r="DP1640" t="b">
        <v>1</v>
      </c>
      <c r="DQ1640" t="b">
        <v>0</v>
      </c>
      <c r="DR1640" t="b">
        <v>1</v>
      </c>
      <c r="DS1640" t="b">
        <v>0</v>
      </c>
      <c r="DT1640" t="b">
        <v>0</v>
      </c>
      <c r="DU1640" t="b">
        <v>1</v>
      </c>
      <c r="DV1640" t="b">
        <v>1</v>
      </c>
      <c r="DW1640">
        <v>0</v>
      </c>
      <c r="DX1640" t="b">
        <v>0</v>
      </c>
      <c r="DY1640" t="b">
        <v>0</v>
      </c>
      <c r="DZ1640" t="b">
        <v>0</v>
      </c>
      <c r="EA1640" t="b">
        <v>0</v>
      </c>
      <c r="EB1640" t="b">
        <v>0</v>
      </c>
      <c r="EC1640" t="b">
        <v>1</v>
      </c>
      <c r="ED1640" t="b">
        <v>0</v>
      </c>
      <c r="EE1640" t="b">
        <v>0</v>
      </c>
      <c r="EF1640" t="b">
        <v>0</v>
      </c>
      <c r="EG1640" t="b" cm="1">
        <v>0</v>
      </c>
      <c r="EH1640" t="b">
        <v>0</v>
      </c>
      <c r="EI1640" t="b">
        <v>0</v>
      </c>
      <c r="EJ1640" t="b">
        <v>1</v>
      </c>
      <c r="EK1640" t="s">
        <v>5327</v>
      </c>
      <c r="EL1640">
        <v>0</v>
      </c>
      <c r="EM1640">
        <v>5</v>
      </c>
      <c r="EN1640" t="b">
        <v>0</v>
      </c>
    </row>
    <row r="1641" spans="1:144" ht="15.75">
      <c r="A1641"/>
      <c r="B1641" t="s">
        <v>1562</v>
      </c>
      <c r="C1641" t="s">
        <v>1562</v>
      </c>
      <c r="D1641" t="s">
        <v>4790</v>
      </c>
      <c r="E1641" t="s">
        <v>4791</v>
      </c>
      <c r="F1641"/>
      <c r="G1641" t="s">
        <v>4790</v>
      </c>
      <c r="H1641" t="s">
        <v>4790</v>
      </c>
      <c r="I1641" t="s">
        <v>1230</v>
      </c>
      <c r="J1641"/>
      <c r="K1641"/>
      <c r="L1641" t="s">
        <v>1743</v>
      </c>
      <c r="M1641" t="s">
        <v>1754</v>
      </c>
      <c r="N1641"/>
      <c r="O1641"/>
      <c r="P1641" t="s">
        <v>1562</v>
      </c>
      <c r="Q1641" t="s">
        <v>4463</v>
      </c>
      <c r="R1641" t="s">
        <v>4464</v>
      </c>
      <c r="S1641"/>
      <c r="T1641"/>
      <c r="U1641" t="s">
        <v>13761</v>
      </c>
      <c r="V1641" t="s">
        <v>13762</v>
      </c>
      <c r="W1641"/>
      <c r="X1641"/>
      <c r="Y1641"/>
      <c r="Z1641"/>
      <c r="AA1641"/>
      <c r="AB1641"/>
      <c r="AC1641"/>
      <c r="AD1641"/>
      <c r="AE1641"/>
      <c r="AF1641"/>
      <c r="AG1641"/>
      <c r="AH1641"/>
      <c r="AI1641"/>
      <c r="AJ1641"/>
      <c r="AK1641"/>
      <c r="AL1641"/>
      <c r="AM1641"/>
      <c r="AN1641"/>
      <c r="AO1641" s="108" t="s">
        <v>43</v>
      </c>
      <c r="AP1641" t="s">
        <v>2870</v>
      </c>
      <c r="AQ1641">
        <v>30</v>
      </c>
      <c r="AR1641" t="s">
        <v>12324</v>
      </c>
      <c r="AS1641" t="s">
        <v>1562</v>
      </c>
      <c r="AT1641" t="s">
        <v>10664</v>
      </c>
      <c r="AU1641" t="s">
        <v>4791</v>
      </c>
      <c r="AV1641" t="s">
        <v>12325</v>
      </c>
      <c r="AW1641" t="s">
        <v>1744</v>
      </c>
      <c r="AX1641" t="s">
        <v>1740</v>
      </c>
      <c r="AY1641" t="s">
        <v>12326</v>
      </c>
      <c r="AZ1641" t="s">
        <v>4463</v>
      </c>
      <c r="BA1641" t="s">
        <v>12327</v>
      </c>
      <c r="BB1641" t="s">
        <v>1230</v>
      </c>
      <c r="BC1641" t="s">
        <v>1743</v>
      </c>
      <c r="BD1641" t="s">
        <v>12328</v>
      </c>
      <c r="BE1641" t="s">
        <v>3605</v>
      </c>
      <c r="BF1641">
        <v>1641</v>
      </c>
      <c r="BG1641">
        <v>1640</v>
      </c>
      <c r="BH1641">
        <v>0</v>
      </c>
      <c r="BI1641" t="s">
        <v>4791</v>
      </c>
      <c r="BJ1641">
        <v>1</v>
      </c>
      <c r="BK1641">
        <v>0</v>
      </c>
      <c r="BL1641">
        <v>0</v>
      </c>
      <c r="BM1641" t="s">
        <v>1547</v>
      </c>
      <c r="BN1641" t="s">
        <v>4680</v>
      </c>
      <c r="BO1641" t="s">
        <v>11300</v>
      </c>
      <c r="BP1641" t="s" cm="1">
        <v>12322</v>
      </c>
      <c r="BQ1641" t="s">
        <v>1547</v>
      </c>
      <c r="BR1641" t="s">
        <v>10669</v>
      </c>
      <c r="BS1641">
        <v>89</v>
      </c>
      <c r="BT1641" t="s">
        <v>6945</v>
      </c>
      <c r="BU1641" t="s">
        <v>16603</v>
      </c>
      <c r="BV1641" t="s">
        <v>4790</v>
      </c>
      <c r="BW1641" t="s">
        <v>12325</v>
      </c>
      <c r="BX1641" t="s">
        <v>12326</v>
      </c>
      <c r="BY1641" t="s">
        <v>1744</v>
      </c>
      <c r="BZ1641" t="s">
        <v>1547</v>
      </c>
      <c r="CA1641" t="s">
        <v>1744</v>
      </c>
      <c r="CB1641" t="s">
        <v>1754</v>
      </c>
      <c r="CC1641"/>
      <c r="CD1641" t="s">
        <v>998</v>
      </c>
      <c r="CE1641" t="s">
        <v>1230</v>
      </c>
      <c r="CF1641" t="s">
        <v>12329</v>
      </c>
      <c r="CG1641" t="s">
        <v>12330</v>
      </c>
      <c r="CH1641" t="s">
        <v>1230</v>
      </c>
      <c r="CI1641" t="s">
        <v>1547</v>
      </c>
      <c r="CJ1641" t="s">
        <v>4464</v>
      </c>
      <c r="CK1641" t="s">
        <v>1562</v>
      </c>
      <c r="CL1641"/>
      <c r="CM1641"/>
      <c r="CN1641" t="s">
        <v>13761</v>
      </c>
      <c r="CO1641" t="s">
        <v>13762</v>
      </c>
      <c r="CP1641" t="s">
        <v>13761</v>
      </c>
      <c r="CQ1641" t="s">
        <v>13762</v>
      </c>
      <c r="CR1641" t="s">
        <v>1547</v>
      </c>
      <c r="CS1641">
        <v>0</v>
      </c>
      <c r="CT1641" t="s">
        <v>1547</v>
      </c>
      <c r="CU1641" t="s">
        <v>1547</v>
      </c>
      <c r="CV1641" t="s">
        <v>1547</v>
      </c>
      <c r="CW1641" t="s">
        <v>1547</v>
      </c>
      <c r="CX1641" t="s">
        <v>1547</v>
      </c>
      <c r="CY1641">
        <v>1639</v>
      </c>
      <c r="CZ1641" t="s">
        <v>11945</v>
      </c>
      <c r="DA1641" t="s">
        <v>1547</v>
      </c>
      <c r="DB1641" t="s">
        <v>1881</v>
      </c>
      <c r="DC1641" t="s">
        <v>1882</v>
      </c>
      <c r="DD1641" t="s">
        <v>4791</v>
      </c>
      <c r="DE1641" t="s">
        <v>4463</v>
      </c>
      <c r="DF1641" t="s">
        <v>4790</v>
      </c>
      <c r="DG1641" t="s">
        <v>1547</v>
      </c>
      <c r="DH1641" t="s">
        <v>1547</v>
      </c>
      <c r="DI1641" t="s">
        <v>1892</v>
      </c>
      <c r="DJ1641" t="s">
        <v>12324</v>
      </c>
      <c r="DK1641"/>
      <c r="DL1641" t="s">
        <v>1892</v>
      </c>
      <c r="DM1641">
        <v>9</v>
      </c>
      <c r="DN1641" t="s">
        <v>1883</v>
      </c>
      <c r="DO1641" t="s">
        <v>1562</v>
      </c>
      <c r="DP1641" t="b">
        <v>1</v>
      </c>
      <c r="DQ1641" t="b">
        <v>0</v>
      </c>
      <c r="DR1641" t="b">
        <v>1</v>
      </c>
      <c r="DS1641" t="b">
        <v>0</v>
      </c>
      <c r="DT1641" t="b">
        <v>0</v>
      </c>
      <c r="DU1641" t="b">
        <v>1</v>
      </c>
      <c r="DV1641" t="b">
        <v>0</v>
      </c>
      <c r="DW1641">
        <v>0</v>
      </c>
      <c r="DX1641" t="b">
        <v>0</v>
      </c>
      <c r="DY1641" t="b">
        <v>0</v>
      </c>
      <c r="DZ1641" t="b">
        <v>0</v>
      </c>
      <c r="EA1641" t="b">
        <v>0</v>
      </c>
      <c r="EB1641" t="b">
        <v>0</v>
      </c>
      <c r="EC1641" t="b">
        <v>0</v>
      </c>
      <c r="ED1641" t="b">
        <v>0</v>
      </c>
      <c r="EE1641" t="b">
        <v>0</v>
      </c>
      <c r="EF1641" t="b">
        <v>0</v>
      </c>
      <c r="EG1641" t="b" cm="1">
        <v>0</v>
      </c>
      <c r="EH1641" t="b">
        <v>0</v>
      </c>
      <c r="EI1641" t="b">
        <v>0</v>
      </c>
      <c r="EJ1641" t="b">
        <v>0</v>
      </c>
      <c r="EK1641" t="s">
        <v>1547</v>
      </c>
      <c r="EL1641">
        <v>0</v>
      </c>
      <c r="EM1641">
        <v>10</v>
      </c>
      <c r="EN1641" t="b">
        <v>0</v>
      </c>
    </row>
    <row r="1642" spans="1:144" ht="15.75">
      <c r="A1642"/>
      <c r="B1642" t="s">
        <v>1562</v>
      </c>
      <c r="C1642" t="s">
        <v>1562</v>
      </c>
      <c r="D1642" t="s">
        <v>4467</v>
      </c>
      <c r="E1642" t="s">
        <v>4468</v>
      </c>
      <c r="F1642"/>
      <c r="G1642" t="s">
        <v>4467</v>
      </c>
      <c r="H1642" t="s">
        <v>4467</v>
      </c>
      <c r="I1642" t="s">
        <v>1230</v>
      </c>
      <c r="J1642"/>
      <c r="K1642"/>
      <c r="L1642" t="s">
        <v>1743</v>
      </c>
      <c r="M1642" t="s">
        <v>1754</v>
      </c>
      <c r="N1642"/>
      <c r="O1642"/>
      <c r="P1642" t="s">
        <v>1562</v>
      </c>
      <c r="Q1642" t="s">
        <v>4463</v>
      </c>
      <c r="R1642" t="s">
        <v>4464</v>
      </c>
      <c r="S1642"/>
      <c r="T1642"/>
      <c r="U1642" t="s">
        <v>13761</v>
      </c>
      <c r="V1642" t="s">
        <v>4568</v>
      </c>
      <c r="W1642"/>
      <c r="X1642"/>
      <c r="Y1642"/>
      <c r="Z1642"/>
      <c r="AA1642"/>
      <c r="AB1642"/>
      <c r="AC1642"/>
      <c r="AD1642"/>
      <c r="AE1642"/>
      <c r="AF1642"/>
      <c r="AG1642"/>
      <c r="AH1642"/>
      <c r="AI1642"/>
      <c r="AJ1642"/>
      <c r="AK1642"/>
      <c r="AL1642"/>
      <c r="AM1642"/>
      <c r="AN1642"/>
      <c r="AO1642" s="108" t="s">
        <v>43</v>
      </c>
      <c r="AP1642" t="s">
        <v>2870</v>
      </c>
      <c r="AQ1642">
        <v>31</v>
      </c>
      <c r="AR1642" t="s">
        <v>10680</v>
      </c>
      <c r="AS1642" t="s">
        <v>1562</v>
      </c>
      <c r="AT1642" t="s">
        <v>10664</v>
      </c>
      <c r="AU1642" t="s">
        <v>4468</v>
      </c>
      <c r="AV1642" t="s">
        <v>10681</v>
      </c>
      <c r="AW1642" t="s">
        <v>1744</v>
      </c>
      <c r="AX1642" t="s">
        <v>1740</v>
      </c>
      <c r="AY1642" t="s">
        <v>10682</v>
      </c>
      <c r="AZ1642" t="s">
        <v>4463</v>
      </c>
      <c r="BA1642" t="s">
        <v>10683</v>
      </c>
      <c r="BB1642" t="s">
        <v>1230</v>
      </c>
      <c r="BC1642" t="s">
        <v>1743</v>
      </c>
      <c r="BD1642" t="s">
        <v>12331</v>
      </c>
      <c r="BE1642" t="s">
        <v>3605</v>
      </c>
      <c r="BF1642">
        <v>1087</v>
      </c>
      <c r="BG1642">
        <v>1640</v>
      </c>
      <c r="BH1642">
        <v>0</v>
      </c>
      <c r="BI1642" t="s">
        <v>4468</v>
      </c>
      <c r="BJ1642">
        <v>1</v>
      </c>
      <c r="BK1642">
        <v>0</v>
      </c>
      <c r="BL1642">
        <v>0</v>
      </c>
      <c r="BM1642" t="s">
        <v>1547</v>
      </c>
      <c r="BN1642" t="s">
        <v>4680</v>
      </c>
      <c r="BO1642" t="s">
        <v>11300</v>
      </c>
      <c r="BP1642" t="s" cm="1">
        <v>12322</v>
      </c>
      <c r="BQ1642" t="s">
        <v>1547</v>
      </c>
      <c r="BR1642" t="s">
        <v>10669</v>
      </c>
      <c r="BS1642">
        <v>90</v>
      </c>
      <c r="BT1642" t="s">
        <v>6950</v>
      </c>
      <c r="BU1642" t="s">
        <v>16604</v>
      </c>
      <c r="BV1642" t="s">
        <v>4467</v>
      </c>
      <c r="BW1642" t="s">
        <v>10681</v>
      </c>
      <c r="BX1642" t="s">
        <v>10682</v>
      </c>
      <c r="BY1642" t="s">
        <v>1744</v>
      </c>
      <c r="BZ1642" t="s">
        <v>1547</v>
      </c>
      <c r="CA1642" t="s">
        <v>1744</v>
      </c>
      <c r="CB1642" t="s">
        <v>1754</v>
      </c>
      <c r="CC1642"/>
      <c r="CD1642" t="s">
        <v>998</v>
      </c>
      <c r="CE1642" t="s">
        <v>1230</v>
      </c>
      <c r="CF1642" t="s">
        <v>12332</v>
      </c>
      <c r="CG1642" t="s">
        <v>10685</v>
      </c>
      <c r="CH1642" t="s">
        <v>1230</v>
      </c>
      <c r="CI1642" t="s">
        <v>1547</v>
      </c>
      <c r="CJ1642" t="s">
        <v>4464</v>
      </c>
      <c r="CK1642" t="s">
        <v>1562</v>
      </c>
      <c r="CL1642"/>
      <c r="CM1642"/>
      <c r="CN1642" t="s">
        <v>13761</v>
      </c>
      <c r="CO1642" t="s">
        <v>4568</v>
      </c>
      <c r="CP1642" t="s">
        <v>13761</v>
      </c>
      <c r="CQ1642" t="s">
        <v>4568</v>
      </c>
      <c r="CR1642" t="s">
        <v>1547</v>
      </c>
      <c r="CS1642">
        <v>0</v>
      </c>
      <c r="CT1642" t="s">
        <v>1547</v>
      </c>
      <c r="CU1642" t="s">
        <v>1547</v>
      </c>
      <c r="CV1642" t="s">
        <v>1547</v>
      </c>
      <c r="CW1642" t="s">
        <v>1547</v>
      </c>
      <c r="CX1642" t="s">
        <v>1547</v>
      </c>
      <c r="CY1642">
        <v>1640</v>
      </c>
      <c r="CZ1642" t="s">
        <v>11946</v>
      </c>
      <c r="DA1642" t="s">
        <v>1547</v>
      </c>
      <c r="DB1642" t="s">
        <v>1881</v>
      </c>
      <c r="DC1642" t="s">
        <v>1882</v>
      </c>
      <c r="DD1642" t="s">
        <v>4468</v>
      </c>
      <c r="DE1642" t="s">
        <v>4463</v>
      </c>
      <c r="DF1642" t="s">
        <v>4467</v>
      </c>
      <c r="DG1642" t="s">
        <v>1547</v>
      </c>
      <c r="DH1642" t="s">
        <v>1547</v>
      </c>
      <c r="DI1642" t="s">
        <v>1892</v>
      </c>
      <c r="DJ1642" t="s">
        <v>10680</v>
      </c>
      <c r="DK1642"/>
      <c r="DL1642" t="s">
        <v>1892</v>
      </c>
      <c r="DM1642">
        <v>9</v>
      </c>
      <c r="DN1642" t="s">
        <v>1883</v>
      </c>
      <c r="DO1642" t="s">
        <v>1562</v>
      </c>
      <c r="DP1642" t="b">
        <v>1</v>
      </c>
      <c r="DQ1642" t="b">
        <v>0</v>
      </c>
      <c r="DR1642" t="b">
        <v>0</v>
      </c>
      <c r="DS1642" t="b">
        <v>0</v>
      </c>
      <c r="DT1642" t="b">
        <v>0</v>
      </c>
      <c r="DU1642" t="b">
        <v>1</v>
      </c>
      <c r="DV1642" t="b">
        <v>0</v>
      </c>
      <c r="DW1642">
        <v>0</v>
      </c>
      <c r="DX1642" t="b">
        <v>0</v>
      </c>
      <c r="DY1642" t="b">
        <v>0</v>
      </c>
      <c r="DZ1642" t="b">
        <v>0</v>
      </c>
      <c r="EA1642" t="b">
        <v>0</v>
      </c>
      <c r="EB1642" t="b">
        <v>0</v>
      </c>
      <c r="EC1642" t="b">
        <v>1</v>
      </c>
      <c r="ED1642" t="b">
        <v>0</v>
      </c>
      <c r="EE1642" t="b">
        <v>0</v>
      </c>
      <c r="EF1642" t="b">
        <v>0</v>
      </c>
      <c r="EG1642" t="b" cm="1">
        <v>0</v>
      </c>
      <c r="EH1642" t="b">
        <v>0</v>
      </c>
      <c r="EI1642" t="b">
        <v>0</v>
      </c>
      <c r="EJ1642" t="b">
        <v>1</v>
      </c>
      <c r="EK1642" t="s">
        <v>5327</v>
      </c>
      <c r="EL1642">
        <v>0</v>
      </c>
      <c r="EM1642">
        <v>10</v>
      </c>
      <c r="EN1642" t="b">
        <v>0</v>
      </c>
    </row>
    <row r="1643" spans="1:144" ht="15.75">
      <c r="A1643"/>
      <c r="B1643" t="s">
        <v>1562</v>
      </c>
      <c r="C1643" t="s">
        <v>1562</v>
      </c>
      <c r="D1643" t="s">
        <v>1254</v>
      </c>
      <c r="E1643" t="s">
        <v>1253</v>
      </c>
      <c r="F1643" t="s">
        <v>1278</v>
      </c>
      <c r="G1643" t="s">
        <v>4792</v>
      </c>
      <c r="H1643" t="s">
        <v>4793</v>
      </c>
      <c r="I1643" t="s">
        <v>1251</v>
      </c>
      <c r="J1643"/>
      <c r="K1643"/>
      <c r="L1643" t="s">
        <v>1743</v>
      </c>
      <c r="M1643" t="s">
        <v>1754</v>
      </c>
      <c r="N1643"/>
      <c r="O1643"/>
      <c r="P1643" t="s">
        <v>1562</v>
      </c>
      <c r="Q1643" t="s">
        <v>4463</v>
      </c>
      <c r="R1643" t="s">
        <v>4464</v>
      </c>
      <c r="S1643"/>
      <c r="T1643"/>
      <c r="U1643" t="s">
        <v>13761</v>
      </c>
      <c r="V1643" t="s">
        <v>4373</v>
      </c>
      <c r="W1643"/>
      <c r="X1643"/>
      <c r="Y1643"/>
      <c r="Z1643"/>
      <c r="AA1643"/>
      <c r="AB1643"/>
      <c r="AC1643"/>
      <c r="AD1643"/>
      <c r="AE1643"/>
      <c r="AF1643"/>
      <c r="AG1643"/>
      <c r="AH1643"/>
      <c r="AI1643"/>
      <c r="AJ1643"/>
      <c r="AK1643"/>
      <c r="AL1643"/>
      <c r="AM1643"/>
      <c r="AN1643"/>
      <c r="AO1643" s="108" t="s">
        <v>43</v>
      </c>
      <c r="AP1643" t="s">
        <v>2870</v>
      </c>
      <c r="AQ1643">
        <v>32</v>
      </c>
      <c r="AR1643" t="s">
        <v>10690</v>
      </c>
      <c r="AS1643" t="s">
        <v>1562</v>
      </c>
      <c r="AT1643" t="s">
        <v>10664</v>
      </c>
      <c r="AU1643" t="s">
        <v>1253</v>
      </c>
      <c r="AV1643" t="s">
        <v>1766</v>
      </c>
      <c r="AW1643" t="s">
        <v>1787</v>
      </c>
      <c r="AX1643" t="s">
        <v>1740</v>
      </c>
      <c r="AY1643" t="s">
        <v>12333</v>
      </c>
      <c r="AZ1643" t="s">
        <v>4463</v>
      </c>
      <c r="BA1643" t="s">
        <v>1913</v>
      </c>
      <c r="BB1643" t="s">
        <v>1251</v>
      </c>
      <c r="BC1643" t="s">
        <v>1743</v>
      </c>
      <c r="BD1643" t="s">
        <v>1914</v>
      </c>
      <c r="BE1643" t="s">
        <v>3605</v>
      </c>
      <c r="BF1643">
        <v>343</v>
      </c>
      <c r="BG1643">
        <v>1640</v>
      </c>
      <c r="BH1643">
        <v>0</v>
      </c>
      <c r="BI1643" t="s">
        <v>1547</v>
      </c>
      <c r="BJ1643">
        <v>0</v>
      </c>
      <c r="BK1643">
        <v>0</v>
      </c>
      <c r="BL1643">
        <v>515</v>
      </c>
      <c r="BM1643" t="s">
        <v>1770</v>
      </c>
      <c r="BN1643" t="s">
        <v>4680</v>
      </c>
      <c r="BO1643" t="s">
        <v>11300</v>
      </c>
      <c r="BP1643" t="s" cm="1">
        <v>12322</v>
      </c>
      <c r="BQ1643" t="s">
        <v>1547</v>
      </c>
      <c r="BR1643" t="s">
        <v>10669</v>
      </c>
      <c r="BS1643">
        <v>91</v>
      </c>
      <c r="BT1643" t="s">
        <v>6955</v>
      </c>
      <c r="BU1643" t="s">
        <v>16605</v>
      </c>
      <c r="BV1643" t="s">
        <v>1254</v>
      </c>
      <c r="BW1643" t="s">
        <v>1766</v>
      </c>
      <c r="BX1643" t="s">
        <v>12334</v>
      </c>
      <c r="BY1643" t="s">
        <v>1744</v>
      </c>
      <c r="BZ1643" t="s">
        <v>1547</v>
      </c>
      <c r="CA1643" t="s">
        <v>1744</v>
      </c>
      <c r="CB1643" t="s">
        <v>1754</v>
      </c>
      <c r="CC1643"/>
      <c r="CD1643" t="s">
        <v>998</v>
      </c>
      <c r="CE1643" t="s">
        <v>1251</v>
      </c>
      <c r="CF1643" t="s">
        <v>12335</v>
      </c>
      <c r="CG1643" t="s">
        <v>12336</v>
      </c>
      <c r="CH1643" t="s">
        <v>1251</v>
      </c>
      <c r="CI1643" t="s">
        <v>1547</v>
      </c>
      <c r="CJ1643" t="s">
        <v>4464</v>
      </c>
      <c r="CK1643" t="s">
        <v>1562</v>
      </c>
      <c r="CL1643"/>
      <c r="CM1643"/>
      <c r="CN1643" t="s">
        <v>13761</v>
      </c>
      <c r="CO1643" t="s">
        <v>4373</v>
      </c>
      <c r="CP1643" t="s">
        <v>13761</v>
      </c>
      <c r="CQ1643" t="s">
        <v>4373</v>
      </c>
      <c r="CR1643" t="s">
        <v>1547</v>
      </c>
      <c r="CS1643">
        <v>0</v>
      </c>
      <c r="CT1643" t="s">
        <v>1547</v>
      </c>
      <c r="CU1643" t="s">
        <v>1547</v>
      </c>
      <c r="CV1643" t="s">
        <v>1547</v>
      </c>
      <c r="CW1643" t="s">
        <v>1547</v>
      </c>
      <c r="CX1643" t="s">
        <v>1547</v>
      </c>
      <c r="CY1643">
        <v>1641</v>
      </c>
      <c r="CZ1643" t="s">
        <v>11947</v>
      </c>
      <c r="DA1643" t="s">
        <v>1547</v>
      </c>
      <c r="DB1643" t="s">
        <v>1881</v>
      </c>
      <c r="DC1643" t="s">
        <v>1882</v>
      </c>
      <c r="DD1643" t="s">
        <v>1253</v>
      </c>
      <c r="DE1643" t="s">
        <v>4463</v>
      </c>
      <c r="DF1643" t="s">
        <v>4792</v>
      </c>
      <c r="DG1643" t="s">
        <v>1547</v>
      </c>
      <c r="DH1643" t="s">
        <v>1547</v>
      </c>
      <c r="DI1643" t="s">
        <v>1892</v>
      </c>
      <c r="DJ1643" t="s">
        <v>10690</v>
      </c>
      <c r="DK1643"/>
      <c r="DL1643" t="s">
        <v>1892</v>
      </c>
      <c r="DM1643">
        <v>9</v>
      </c>
      <c r="DN1643" t="s">
        <v>1883</v>
      </c>
      <c r="DO1643" t="s">
        <v>1562</v>
      </c>
      <c r="DP1643" t="b">
        <v>1</v>
      </c>
      <c r="DQ1643" t="b">
        <v>0</v>
      </c>
      <c r="DR1643" t="b">
        <v>0</v>
      </c>
      <c r="DS1643" t="b">
        <v>0</v>
      </c>
      <c r="DT1643" t="b">
        <v>0</v>
      </c>
      <c r="DU1643" t="b">
        <v>1</v>
      </c>
      <c r="DV1643" t="b">
        <v>0</v>
      </c>
      <c r="DW1643">
        <v>0</v>
      </c>
      <c r="DX1643" t="b">
        <v>0</v>
      </c>
      <c r="DY1643" t="b">
        <v>0</v>
      </c>
      <c r="DZ1643" t="b">
        <v>0</v>
      </c>
      <c r="EA1643" t="b">
        <v>0</v>
      </c>
      <c r="EB1643" t="b">
        <v>0</v>
      </c>
      <c r="EC1643" t="b">
        <v>1</v>
      </c>
      <c r="ED1643" t="b">
        <v>0</v>
      </c>
      <c r="EE1643" t="b">
        <v>0</v>
      </c>
      <c r="EF1643" t="b">
        <v>0</v>
      </c>
      <c r="EG1643" t="b" cm="1">
        <v>0</v>
      </c>
      <c r="EH1643" t="b">
        <v>0</v>
      </c>
      <c r="EI1643" t="b">
        <v>0</v>
      </c>
      <c r="EJ1643" t="b">
        <v>1</v>
      </c>
      <c r="EK1643" t="s">
        <v>5327</v>
      </c>
      <c r="EL1643">
        <v>0</v>
      </c>
      <c r="EM1643">
        <v>7</v>
      </c>
      <c r="EN1643" t="b">
        <v>0</v>
      </c>
    </row>
    <row r="1644" spans="1:144" ht="15.75">
      <c r="A1644"/>
      <c r="B1644" t="s">
        <v>1562</v>
      </c>
      <c r="C1644" t="s">
        <v>1562</v>
      </c>
      <c r="D1644" t="s">
        <v>4307</v>
      </c>
      <c r="E1644" t="s">
        <v>4277</v>
      </c>
      <c r="F1644" t="s">
        <v>4141</v>
      </c>
      <c r="G1644" t="s">
        <v>4794</v>
      </c>
      <c r="H1644" t="s">
        <v>4795</v>
      </c>
      <c r="I1644" t="s">
        <v>1251</v>
      </c>
      <c r="J1644"/>
      <c r="K1644"/>
      <c r="L1644" t="s">
        <v>1743</v>
      </c>
      <c r="M1644" t="s">
        <v>1754</v>
      </c>
      <c r="N1644"/>
      <c r="O1644"/>
      <c r="P1644" t="s">
        <v>1562</v>
      </c>
      <c r="Q1644" t="s">
        <v>4463</v>
      </c>
      <c r="R1644" t="s">
        <v>4464</v>
      </c>
      <c r="S1644"/>
      <c r="T1644"/>
      <c r="U1644" t="s">
        <v>13761</v>
      </c>
      <c r="V1644" t="s">
        <v>13278</v>
      </c>
      <c r="W1644"/>
      <c r="X1644"/>
      <c r="Y1644"/>
      <c r="Z1644"/>
      <c r="AA1644"/>
      <c r="AB1644"/>
      <c r="AC1644"/>
      <c r="AD1644"/>
      <c r="AE1644"/>
      <c r="AF1644"/>
      <c r="AG1644"/>
      <c r="AH1644"/>
      <c r="AI1644"/>
      <c r="AJ1644"/>
      <c r="AK1644"/>
      <c r="AL1644"/>
      <c r="AM1644"/>
      <c r="AN1644"/>
      <c r="AO1644" s="108" t="s">
        <v>43</v>
      </c>
      <c r="AP1644" t="s">
        <v>2870</v>
      </c>
      <c r="AQ1644">
        <v>33</v>
      </c>
      <c r="AR1644" t="s">
        <v>10854</v>
      </c>
      <c r="AS1644" t="s">
        <v>1562</v>
      </c>
      <c r="AT1644" t="s">
        <v>10664</v>
      </c>
      <c r="AU1644" t="s">
        <v>4277</v>
      </c>
      <c r="AV1644" t="s">
        <v>9895</v>
      </c>
      <c r="AW1644" t="s">
        <v>9471</v>
      </c>
      <c r="AX1644" t="s">
        <v>1740</v>
      </c>
      <c r="AY1644" t="s">
        <v>12337</v>
      </c>
      <c r="AZ1644" t="s">
        <v>4463</v>
      </c>
      <c r="BA1644" t="s">
        <v>9896</v>
      </c>
      <c r="BB1644" t="s">
        <v>1251</v>
      </c>
      <c r="BC1644" t="s">
        <v>1743</v>
      </c>
      <c r="BD1644" t="s">
        <v>9981</v>
      </c>
      <c r="BE1644" t="s">
        <v>3605</v>
      </c>
      <c r="BF1644">
        <v>345</v>
      </c>
      <c r="BG1644">
        <v>1640</v>
      </c>
      <c r="BH1644">
        <v>0</v>
      </c>
      <c r="BI1644" t="s">
        <v>1547</v>
      </c>
      <c r="BJ1644">
        <v>0</v>
      </c>
      <c r="BK1644">
        <v>0</v>
      </c>
      <c r="BL1644">
        <v>981</v>
      </c>
      <c r="BM1644" t="s">
        <v>9897</v>
      </c>
      <c r="BN1644" t="s">
        <v>4680</v>
      </c>
      <c r="BO1644" t="s">
        <v>11300</v>
      </c>
      <c r="BP1644" t="s" cm="1">
        <v>12322</v>
      </c>
      <c r="BQ1644" t="s">
        <v>1547</v>
      </c>
      <c r="BR1644" t="s">
        <v>10669</v>
      </c>
      <c r="BS1644">
        <v>92</v>
      </c>
      <c r="BT1644" t="s">
        <v>6960</v>
      </c>
      <c r="BU1644" t="s">
        <v>16606</v>
      </c>
      <c r="BV1644" t="s">
        <v>4307</v>
      </c>
      <c r="BW1644" t="s">
        <v>9895</v>
      </c>
      <c r="BX1644" t="s">
        <v>12338</v>
      </c>
      <c r="BY1644" t="s">
        <v>1744</v>
      </c>
      <c r="BZ1644" t="s">
        <v>1547</v>
      </c>
      <c r="CA1644" t="s">
        <v>1744</v>
      </c>
      <c r="CB1644" t="s">
        <v>1754</v>
      </c>
      <c r="CC1644"/>
      <c r="CD1644" t="s">
        <v>998</v>
      </c>
      <c r="CE1644" t="s">
        <v>1251</v>
      </c>
      <c r="CF1644" t="s">
        <v>12339</v>
      </c>
      <c r="CG1644" t="s">
        <v>12340</v>
      </c>
      <c r="CH1644" t="s">
        <v>1251</v>
      </c>
      <c r="CI1644" t="s">
        <v>1547</v>
      </c>
      <c r="CJ1644" t="s">
        <v>4464</v>
      </c>
      <c r="CK1644" t="s">
        <v>1562</v>
      </c>
      <c r="CL1644"/>
      <c r="CM1644"/>
      <c r="CN1644" t="s">
        <v>13761</v>
      </c>
      <c r="CO1644" t="s">
        <v>13278</v>
      </c>
      <c r="CP1644" t="s">
        <v>13761</v>
      </c>
      <c r="CQ1644" t="s">
        <v>13278</v>
      </c>
      <c r="CR1644" t="s">
        <v>1547</v>
      </c>
      <c r="CS1644">
        <v>0</v>
      </c>
      <c r="CT1644" t="s">
        <v>1547</v>
      </c>
      <c r="CU1644" t="s">
        <v>1547</v>
      </c>
      <c r="CV1644" t="s">
        <v>1547</v>
      </c>
      <c r="CW1644" t="s">
        <v>1547</v>
      </c>
      <c r="CX1644" t="s">
        <v>1547</v>
      </c>
      <c r="CY1644">
        <v>1642</v>
      </c>
      <c r="CZ1644" t="s">
        <v>11948</v>
      </c>
      <c r="DA1644" t="s">
        <v>1547</v>
      </c>
      <c r="DB1644" t="s">
        <v>1881</v>
      </c>
      <c r="DC1644" t="s">
        <v>1882</v>
      </c>
      <c r="DD1644" t="s">
        <v>4277</v>
      </c>
      <c r="DE1644" t="s">
        <v>4463</v>
      </c>
      <c r="DF1644" t="s">
        <v>4794</v>
      </c>
      <c r="DG1644" t="s">
        <v>1547</v>
      </c>
      <c r="DH1644" t="s">
        <v>1547</v>
      </c>
      <c r="DI1644" t="s">
        <v>1892</v>
      </c>
      <c r="DJ1644" t="s">
        <v>10854</v>
      </c>
      <c r="DK1644"/>
      <c r="DL1644" t="s">
        <v>1892</v>
      </c>
      <c r="DM1644">
        <v>9</v>
      </c>
      <c r="DN1644" t="s">
        <v>1883</v>
      </c>
      <c r="DO1644" t="s">
        <v>1562</v>
      </c>
      <c r="DP1644" t="b">
        <v>1</v>
      </c>
      <c r="DQ1644" t="b">
        <v>0</v>
      </c>
      <c r="DR1644" t="b">
        <v>0</v>
      </c>
      <c r="DS1644" t="b">
        <v>0</v>
      </c>
      <c r="DT1644" t="b">
        <v>0</v>
      </c>
      <c r="DU1644" t="b">
        <v>1</v>
      </c>
      <c r="DV1644" t="b">
        <v>0</v>
      </c>
      <c r="DW1644">
        <v>0</v>
      </c>
      <c r="DX1644" t="b">
        <v>0</v>
      </c>
      <c r="DY1644" t="b">
        <v>0</v>
      </c>
      <c r="DZ1644" t="b">
        <v>0</v>
      </c>
      <c r="EA1644" t="b">
        <v>0</v>
      </c>
      <c r="EB1644" t="b">
        <v>0</v>
      </c>
      <c r="EC1644" t="b">
        <v>1</v>
      </c>
      <c r="ED1644" t="b">
        <v>0</v>
      </c>
      <c r="EE1644" t="b">
        <v>0</v>
      </c>
      <c r="EF1644" t="b">
        <v>0</v>
      </c>
      <c r="EG1644" t="b" cm="1">
        <v>1</v>
      </c>
      <c r="EH1644" t="b">
        <v>0</v>
      </c>
      <c r="EI1644" t="b">
        <v>0</v>
      </c>
      <c r="EJ1644" t="b">
        <v>1</v>
      </c>
      <c r="EK1644" t="s">
        <v>5981</v>
      </c>
      <c r="EL1644">
        <v>1</v>
      </c>
      <c r="EM1644">
        <v>17</v>
      </c>
      <c r="EN1644" t="b">
        <v>0</v>
      </c>
    </row>
    <row r="1645" spans="1:144" ht="15.75">
      <c r="A1645"/>
      <c r="B1645" t="s">
        <v>1562</v>
      </c>
      <c r="C1645" t="s">
        <v>1562</v>
      </c>
      <c r="D1645" t="s">
        <v>3605</v>
      </c>
      <c r="E1645" t="s">
        <v>3606</v>
      </c>
      <c r="F1645"/>
      <c r="G1645" t="s">
        <v>3605</v>
      </c>
      <c r="H1645" t="s">
        <v>3605</v>
      </c>
      <c r="I1645" t="s">
        <v>1230</v>
      </c>
      <c r="J1645"/>
      <c r="K1645"/>
      <c r="L1645" t="s">
        <v>1743</v>
      </c>
      <c r="M1645" t="s">
        <v>1754</v>
      </c>
      <c r="N1645"/>
      <c r="O1645"/>
      <c r="P1645" t="s">
        <v>1562</v>
      </c>
      <c r="Q1645" t="s">
        <v>4463</v>
      </c>
      <c r="R1645" t="s">
        <v>4464</v>
      </c>
      <c r="S1645"/>
      <c r="T1645"/>
      <c r="U1645" t="s">
        <v>13761</v>
      </c>
      <c r="V1645" t="s">
        <v>13400</v>
      </c>
      <c r="W1645"/>
      <c r="X1645"/>
      <c r="Y1645"/>
      <c r="Z1645"/>
      <c r="AA1645"/>
      <c r="AB1645"/>
      <c r="AC1645"/>
      <c r="AD1645"/>
      <c r="AE1645"/>
      <c r="AF1645"/>
      <c r="AG1645"/>
      <c r="AH1645"/>
      <c r="AI1645"/>
      <c r="AJ1645"/>
      <c r="AK1645"/>
      <c r="AL1645"/>
      <c r="AM1645"/>
      <c r="AN1645"/>
      <c r="AO1645" s="108" t="s">
        <v>43</v>
      </c>
      <c r="AP1645" t="s">
        <v>2870</v>
      </c>
      <c r="AQ1645">
        <v>34</v>
      </c>
      <c r="AR1645" t="s">
        <v>12341</v>
      </c>
      <c r="AS1645" t="s">
        <v>1562</v>
      </c>
      <c r="AT1645" t="s">
        <v>10664</v>
      </c>
      <c r="AU1645" t="s">
        <v>3606</v>
      </c>
      <c r="AV1645" t="s">
        <v>7326</v>
      </c>
      <c r="AW1645" t="s">
        <v>1744</v>
      </c>
      <c r="AX1645" t="s">
        <v>1740</v>
      </c>
      <c r="AY1645" t="s">
        <v>7796</v>
      </c>
      <c r="AZ1645" t="s">
        <v>4463</v>
      </c>
      <c r="BA1645" t="s">
        <v>7329</v>
      </c>
      <c r="BB1645" t="s">
        <v>1230</v>
      </c>
      <c r="BC1645" t="s">
        <v>1743</v>
      </c>
      <c r="BD1645" t="s">
        <v>7797</v>
      </c>
      <c r="BE1645" t="s">
        <v>3605</v>
      </c>
      <c r="BF1645">
        <v>408</v>
      </c>
      <c r="BG1645">
        <v>0</v>
      </c>
      <c r="BH1645">
        <v>0</v>
      </c>
      <c r="BI1645" t="s">
        <v>3606</v>
      </c>
      <c r="BJ1645">
        <v>4</v>
      </c>
      <c r="BK1645">
        <v>0</v>
      </c>
      <c r="BL1645">
        <v>0</v>
      </c>
      <c r="BM1645" t="s">
        <v>1547</v>
      </c>
      <c r="BN1645" t="s">
        <v>1547</v>
      </c>
      <c r="BO1645" t="s">
        <v>1547</v>
      </c>
      <c r="BP1645" t="s" cm="1">
        <v>1547</v>
      </c>
      <c r="BQ1645" t="s">
        <v>1547</v>
      </c>
      <c r="BR1645" t="s">
        <v>10669</v>
      </c>
      <c r="BS1645">
        <v>93</v>
      </c>
      <c r="BT1645" t="s">
        <v>6965</v>
      </c>
      <c r="BU1645" t="s">
        <v>16607</v>
      </c>
      <c r="BV1645" t="s">
        <v>3605</v>
      </c>
      <c r="BW1645" t="s">
        <v>7326</v>
      </c>
      <c r="BX1645" t="s">
        <v>7796</v>
      </c>
      <c r="BY1645" t="s">
        <v>1744</v>
      </c>
      <c r="BZ1645" t="s">
        <v>1547</v>
      </c>
      <c r="CA1645" t="s">
        <v>1744</v>
      </c>
      <c r="CB1645" t="s">
        <v>1754</v>
      </c>
      <c r="CC1645"/>
      <c r="CD1645" t="s">
        <v>998</v>
      </c>
      <c r="CE1645" t="s">
        <v>1230</v>
      </c>
      <c r="CF1645" t="s">
        <v>3606</v>
      </c>
      <c r="CG1645" t="s">
        <v>7326</v>
      </c>
      <c r="CH1645" t="s">
        <v>1230</v>
      </c>
      <c r="CI1645" t="s">
        <v>1547</v>
      </c>
      <c r="CJ1645" t="s">
        <v>4464</v>
      </c>
      <c r="CK1645" t="s">
        <v>1562</v>
      </c>
      <c r="CL1645"/>
      <c r="CM1645"/>
      <c r="CN1645" t="s">
        <v>13761</v>
      </c>
      <c r="CO1645" t="s">
        <v>13400</v>
      </c>
      <c r="CP1645" t="s">
        <v>13761</v>
      </c>
      <c r="CQ1645" t="s">
        <v>13400</v>
      </c>
      <c r="CR1645" t="s">
        <v>1547</v>
      </c>
      <c r="CS1645">
        <v>0</v>
      </c>
      <c r="CT1645" t="s">
        <v>1547</v>
      </c>
      <c r="CU1645" t="s">
        <v>1547</v>
      </c>
      <c r="CV1645" t="s">
        <v>1547</v>
      </c>
      <c r="CW1645" t="s">
        <v>1547</v>
      </c>
      <c r="CX1645" t="s">
        <v>1547</v>
      </c>
      <c r="CY1645">
        <v>1643</v>
      </c>
      <c r="CZ1645" t="s">
        <v>11949</v>
      </c>
      <c r="DA1645" t="s">
        <v>1547</v>
      </c>
      <c r="DB1645" t="s">
        <v>1881</v>
      </c>
      <c r="DC1645" t="s">
        <v>1882</v>
      </c>
      <c r="DD1645" t="s">
        <v>3606</v>
      </c>
      <c r="DE1645" t="s">
        <v>4463</v>
      </c>
      <c r="DF1645" t="s">
        <v>3605</v>
      </c>
      <c r="DG1645" t="s">
        <v>1547</v>
      </c>
      <c r="DH1645" t="s">
        <v>1547</v>
      </c>
      <c r="DI1645" t="s">
        <v>1892</v>
      </c>
      <c r="DJ1645" t="s">
        <v>12341</v>
      </c>
      <c r="DK1645"/>
      <c r="DL1645" t="s">
        <v>1892</v>
      </c>
      <c r="DM1645">
        <v>9</v>
      </c>
      <c r="DN1645" t="s">
        <v>1883</v>
      </c>
      <c r="DO1645" t="s">
        <v>1562</v>
      </c>
      <c r="DP1645" t="b">
        <v>1</v>
      </c>
      <c r="DQ1645" t="b">
        <v>0</v>
      </c>
      <c r="DR1645" t="b">
        <v>0</v>
      </c>
      <c r="DS1645" t="b">
        <v>0</v>
      </c>
      <c r="DT1645" t="b">
        <v>0</v>
      </c>
      <c r="DU1645" t="b">
        <v>1</v>
      </c>
      <c r="DV1645" t="b">
        <v>0</v>
      </c>
      <c r="DW1645">
        <v>0</v>
      </c>
      <c r="DX1645" t="b">
        <v>0</v>
      </c>
      <c r="DY1645" t="b">
        <v>0</v>
      </c>
      <c r="DZ1645" t="b">
        <v>0</v>
      </c>
      <c r="EA1645" t="b">
        <v>0</v>
      </c>
      <c r="EB1645" t="b">
        <v>0</v>
      </c>
      <c r="EC1645" t="b">
        <v>1</v>
      </c>
      <c r="ED1645" t="b">
        <v>0</v>
      </c>
      <c r="EE1645" t="b">
        <v>0</v>
      </c>
      <c r="EF1645" t="b">
        <v>0</v>
      </c>
      <c r="EG1645" t="b" cm="1">
        <v>0</v>
      </c>
      <c r="EH1645" t="b">
        <v>0</v>
      </c>
      <c r="EI1645" t="b">
        <v>0</v>
      </c>
      <c r="EJ1645" t="b">
        <v>1</v>
      </c>
      <c r="EK1645" t="s">
        <v>5327</v>
      </c>
      <c r="EL1645">
        <v>0</v>
      </c>
      <c r="EM1645">
        <v>4</v>
      </c>
      <c r="EN1645" t="b">
        <v>0</v>
      </c>
    </row>
    <row r="1646" spans="1:144" ht="15.75">
      <c r="A1646"/>
      <c r="B1646" t="s">
        <v>1562</v>
      </c>
      <c r="C1646" t="s">
        <v>1562</v>
      </c>
      <c r="D1646" t="s">
        <v>4796</v>
      </c>
      <c r="E1646" t="s">
        <v>4797</v>
      </c>
      <c r="F1646"/>
      <c r="G1646" t="s">
        <v>4796</v>
      </c>
      <c r="H1646" t="s">
        <v>4796</v>
      </c>
      <c r="I1646" t="s">
        <v>1230</v>
      </c>
      <c r="J1646"/>
      <c r="K1646"/>
      <c r="L1646" t="s">
        <v>1743</v>
      </c>
      <c r="M1646" t="s">
        <v>1754</v>
      </c>
      <c r="N1646"/>
      <c r="O1646"/>
      <c r="P1646" t="s">
        <v>1562</v>
      </c>
      <c r="Q1646" t="s">
        <v>4463</v>
      </c>
      <c r="R1646" t="s">
        <v>4464</v>
      </c>
      <c r="S1646"/>
      <c r="T1646"/>
      <c r="U1646" t="s">
        <v>13761</v>
      </c>
      <c r="V1646" t="s">
        <v>13763</v>
      </c>
      <c r="W1646"/>
      <c r="X1646"/>
      <c r="Y1646"/>
      <c r="Z1646"/>
      <c r="AA1646"/>
      <c r="AB1646"/>
      <c r="AC1646"/>
      <c r="AD1646"/>
      <c r="AE1646"/>
      <c r="AF1646"/>
      <c r="AG1646"/>
      <c r="AH1646"/>
      <c r="AI1646"/>
      <c r="AJ1646"/>
      <c r="AK1646"/>
      <c r="AL1646"/>
      <c r="AM1646"/>
      <c r="AN1646"/>
      <c r="AO1646" s="108" t="s">
        <v>43</v>
      </c>
      <c r="AP1646" t="s">
        <v>2870</v>
      </c>
      <c r="AQ1646">
        <v>35</v>
      </c>
      <c r="AR1646" t="s">
        <v>12342</v>
      </c>
      <c r="AS1646" t="s">
        <v>1562</v>
      </c>
      <c r="AT1646" t="s">
        <v>10664</v>
      </c>
      <c r="AU1646" t="s">
        <v>4797</v>
      </c>
      <c r="AV1646" t="s">
        <v>12343</v>
      </c>
      <c r="AW1646" t="s">
        <v>1744</v>
      </c>
      <c r="AX1646" t="s">
        <v>1740</v>
      </c>
      <c r="AY1646" t="s">
        <v>12344</v>
      </c>
      <c r="AZ1646" t="s">
        <v>4463</v>
      </c>
      <c r="BA1646" t="s">
        <v>12345</v>
      </c>
      <c r="BB1646" t="s">
        <v>1230</v>
      </c>
      <c r="BC1646" t="s">
        <v>1743</v>
      </c>
      <c r="BD1646" t="s">
        <v>12346</v>
      </c>
      <c r="BE1646" t="s">
        <v>3605</v>
      </c>
      <c r="BF1646">
        <v>1646</v>
      </c>
      <c r="BG1646">
        <v>1640</v>
      </c>
      <c r="BH1646">
        <v>0</v>
      </c>
      <c r="BI1646" t="s">
        <v>4797</v>
      </c>
      <c r="BJ1646">
        <v>1</v>
      </c>
      <c r="BK1646">
        <v>0</v>
      </c>
      <c r="BL1646">
        <v>0</v>
      </c>
      <c r="BM1646" t="s">
        <v>1547</v>
      </c>
      <c r="BN1646" t="s">
        <v>4680</v>
      </c>
      <c r="BO1646" t="s">
        <v>11300</v>
      </c>
      <c r="BP1646" t="s" cm="1">
        <v>12322</v>
      </c>
      <c r="BQ1646" t="s">
        <v>1547</v>
      </c>
      <c r="BR1646" t="s">
        <v>10669</v>
      </c>
      <c r="BS1646">
        <v>94</v>
      </c>
      <c r="BT1646" t="s">
        <v>6970</v>
      </c>
      <c r="BU1646" t="s">
        <v>16608</v>
      </c>
      <c r="BV1646" t="s">
        <v>4796</v>
      </c>
      <c r="BW1646" t="s">
        <v>12343</v>
      </c>
      <c r="BX1646" t="s">
        <v>12344</v>
      </c>
      <c r="BY1646" t="s">
        <v>1744</v>
      </c>
      <c r="BZ1646" t="s">
        <v>1547</v>
      </c>
      <c r="CA1646" t="s">
        <v>1744</v>
      </c>
      <c r="CB1646" t="s">
        <v>1754</v>
      </c>
      <c r="CC1646"/>
      <c r="CD1646" t="s">
        <v>998</v>
      </c>
      <c r="CE1646" t="s">
        <v>1230</v>
      </c>
      <c r="CF1646" t="s">
        <v>12347</v>
      </c>
      <c r="CG1646" t="s">
        <v>12348</v>
      </c>
      <c r="CH1646" t="s">
        <v>1230</v>
      </c>
      <c r="CI1646" t="s">
        <v>1547</v>
      </c>
      <c r="CJ1646" t="s">
        <v>4464</v>
      </c>
      <c r="CK1646" t="s">
        <v>1562</v>
      </c>
      <c r="CL1646"/>
      <c r="CM1646"/>
      <c r="CN1646" t="s">
        <v>13761</v>
      </c>
      <c r="CO1646" t="s">
        <v>13763</v>
      </c>
      <c r="CP1646" t="s">
        <v>13761</v>
      </c>
      <c r="CQ1646" t="s">
        <v>13763</v>
      </c>
      <c r="CR1646" t="s">
        <v>1547</v>
      </c>
      <c r="CS1646">
        <v>0</v>
      </c>
      <c r="CT1646" t="s">
        <v>1547</v>
      </c>
      <c r="CU1646" t="s">
        <v>1547</v>
      </c>
      <c r="CV1646" t="s">
        <v>1547</v>
      </c>
      <c r="CW1646" t="s">
        <v>1547</v>
      </c>
      <c r="CX1646" t="s">
        <v>1547</v>
      </c>
      <c r="CY1646">
        <v>1644</v>
      </c>
      <c r="CZ1646" t="s">
        <v>11950</v>
      </c>
      <c r="DA1646" t="s">
        <v>1547</v>
      </c>
      <c r="DB1646" t="s">
        <v>1881</v>
      </c>
      <c r="DC1646" t="s">
        <v>1882</v>
      </c>
      <c r="DD1646" t="s">
        <v>4797</v>
      </c>
      <c r="DE1646" t="s">
        <v>4463</v>
      </c>
      <c r="DF1646" t="s">
        <v>4796</v>
      </c>
      <c r="DG1646" t="s">
        <v>1547</v>
      </c>
      <c r="DH1646" t="s">
        <v>1547</v>
      </c>
      <c r="DI1646" t="s">
        <v>1892</v>
      </c>
      <c r="DJ1646" t="s">
        <v>12342</v>
      </c>
      <c r="DK1646"/>
      <c r="DL1646" t="s">
        <v>1892</v>
      </c>
      <c r="DM1646">
        <v>9</v>
      </c>
      <c r="DN1646" t="s">
        <v>1883</v>
      </c>
      <c r="DO1646" t="s">
        <v>1562</v>
      </c>
      <c r="DP1646" t="b">
        <v>1</v>
      </c>
      <c r="DQ1646" t="b">
        <v>0</v>
      </c>
      <c r="DR1646" t="b">
        <v>1</v>
      </c>
      <c r="DS1646" t="b">
        <v>0</v>
      </c>
      <c r="DT1646" t="b">
        <v>0</v>
      </c>
      <c r="DU1646" t="b">
        <v>1</v>
      </c>
      <c r="DV1646" t="b">
        <v>0</v>
      </c>
      <c r="DW1646">
        <v>0</v>
      </c>
      <c r="DX1646" t="b">
        <v>0</v>
      </c>
      <c r="DY1646" t="b">
        <v>0</v>
      </c>
      <c r="DZ1646" t="b">
        <v>0</v>
      </c>
      <c r="EA1646" t="b">
        <v>0</v>
      </c>
      <c r="EB1646" t="b">
        <v>0</v>
      </c>
      <c r="EC1646" t="b">
        <v>0</v>
      </c>
      <c r="ED1646" t="b">
        <v>0</v>
      </c>
      <c r="EE1646" t="b">
        <v>0</v>
      </c>
      <c r="EF1646" t="b">
        <v>0</v>
      </c>
      <c r="EG1646" t="b" cm="1">
        <v>0</v>
      </c>
      <c r="EH1646" t="b">
        <v>0</v>
      </c>
      <c r="EI1646" t="b">
        <v>0</v>
      </c>
      <c r="EJ1646" t="b">
        <v>0</v>
      </c>
      <c r="EK1646" t="s">
        <v>1547</v>
      </c>
      <c r="EL1646">
        <v>0</v>
      </c>
      <c r="EM1646">
        <v>7</v>
      </c>
      <c r="EN1646" t="b">
        <v>0</v>
      </c>
    </row>
    <row r="1647" spans="1:144" ht="15.75">
      <c r="A1647"/>
      <c r="B1647" t="s">
        <v>1562</v>
      </c>
      <c r="C1647" t="s">
        <v>1562</v>
      </c>
      <c r="D1647" t="s">
        <v>4798</v>
      </c>
      <c r="E1647" t="s">
        <v>4799</v>
      </c>
      <c r="F1647"/>
      <c r="G1647" t="s">
        <v>4800</v>
      </c>
      <c r="H1647" t="s">
        <v>4798</v>
      </c>
      <c r="I1647" t="s">
        <v>1244</v>
      </c>
      <c r="J1647"/>
      <c r="K1647" t="s">
        <v>902</v>
      </c>
      <c r="L1647" t="s">
        <v>1743</v>
      </c>
      <c r="M1647" t="s">
        <v>1754</v>
      </c>
      <c r="N1647"/>
      <c r="O1647"/>
      <c r="P1647" t="s">
        <v>1562</v>
      </c>
      <c r="Q1647" t="s">
        <v>4463</v>
      </c>
      <c r="R1647" t="s">
        <v>4464</v>
      </c>
      <c r="S1647"/>
      <c r="T1647"/>
      <c r="U1647" t="s">
        <v>4261</v>
      </c>
      <c r="V1647"/>
      <c r="W1647"/>
      <c r="X1647"/>
      <c r="Y1647"/>
      <c r="Z1647"/>
      <c r="AA1647"/>
      <c r="AB1647"/>
      <c r="AC1647"/>
      <c r="AD1647"/>
      <c r="AE1647"/>
      <c r="AF1647"/>
      <c r="AG1647"/>
      <c r="AH1647"/>
      <c r="AI1647"/>
      <c r="AJ1647"/>
      <c r="AK1647"/>
      <c r="AL1647"/>
      <c r="AM1647"/>
      <c r="AN1647"/>
      <c r="AO1647" s="108" t="s">
        <v>43</v>
      </c>
      <c r="AP1647" t="s">
        <v>2870</v>
      </c>
      <c r="AQ1647">
        <v>36</v>
      </c>
      <c r="AR1647" t="s">
        <v>12349</v>
      </c>
      <c r="AS1647" t="s">
        <v>1562</v>
      </c>
      <c r="AT1647" t="s">
        <v>10664</v>
      </c>
      <c r="AU1647" t="s">
        <v>4799</v>
      </c>
      <c r="AV1647" t="s">
        <v>12350</v>
      </c>
      <c r="AW1647" t="s">
        <v>1744</v>
      </c>
      <c r="AX1647" t="s">
        <v>1740</v>
      </c>
      <c r="AY1647" t="s">
        <v>12351</v>
      </c>
      <c r="AZ1647" t="s">
        <v>4463</v>
      </c>
      <c r="BA1647" t="s">
        <v>12352</v>
      </c>
      <c r="BB1647" t="s">
        <v>1244</v>
      </c>
      <c r="BC1647" t="s">
        <v>1743</v>
      </c>
      <c r="BD1647" t="s">
        <v>12353</v>
      </c>
      <c r="BE1647" t="s">
        <v>4798</v>
      </c>
      <c r="BF1647">
        <v>1647</v>
      </c>
      <c r="BG1647">
        <v>0</v>
      </c>
      <c r="BH1647">
        <v>0</v>
      </c>
      <c r="BI1647" t="s">
        <v>1547</v>
      </c>
      <c r="BJ1647">
        <v>0</v>
      </c>
      <c r="BK1647">
        <v>0</v>
      </c>
      <c r="BL1647">
        <v>0</v>
      </c>
      <c r="BM1647" t="s">
        <v>1547</v>
      </c>
      <c r="BN1647" t="s">
        <v>1547</v>
      </c>
      <c r="BO1647" t="s">
        <v>1547</v>
      </c>
      <c r="BP1647" t="s" cm="1">
        <v>1547</v>
      </c>
      <c r="BQ1647" t="s">
        <v>1547</v>
      </c>
      <c r="BR1647" t="s">
        <v>10669</v>
      </c>
      <c r="BS1647">
        <v>95</v>
      </c>
      <c r="BT1647" t="s">
        <v>6975</v>
      </c>
      <c r="BU1647" t="s">
        <v>16609</v>
      </c>
      <c r="BV1647" t="s">
        <v>4798</v>
      </c>
      <c r="BW1647" t="s">
        <v>12350</v>
      </c>
      <c r="BX1647" t="s">
        <v>12354</v>
      </c>
      <c r="BY1647" t="s">
        <v>1744</v>
      </c>
      <c r="BZ1647" t="s">
        <v>1547</v>
      </c>
      <c r="CA1647" t="s">
        <v>1744</v>
      </c>
      <c r="CB1647" t="s">
        <v>1754</v>
      </c>
      <c r="CC1647"/>
      <c r="CD1647" t="s">
        <v>998</v>
      </c>
      <c r="CE1647" t="s">
        <v>1244</v>
      </c>
      <c r="CF1647" t="s">
        <v>4799</v>
      </c>
      <c r="CG1647" t="s">
        <v>12350</v>
      </c>
      <c r="CH1647" t="s">
        <v>1244</v>
      </c>
      <c r="CI1647" t="s">
        <v>1547</v>
      </c>
      <c r="CJ1647" t="s">
        <v>4464</v>
      </c>
      <c r="CK1647" t="s">
        <v>1562</v>
      </c>
      <c r="CL1647"/>
      <c r="CM1647"/>
      <c r="CN1647" t="s">
        <v>4261</v>
      </c>
      <c r="CO1647" t="s">
        <v>1547</v>
      </c>
      <c r="CP1647" t="s">
        <v>4261</v>
      </c>
      <c r="CQ1647" t="s">
        <v>1547</v>
      </c>
      <c r="CR1647" t="s">
        <v>1547</v>
      </c>
      <c r="CS1647">
        <v>0</v>
      </c>
      <c r="CT1647" t="s">
        <v>1547</v>
      </c>
      <c r="CU1647" t="s">
        <v>1547</v>
      </c>
      <c r="CV1647" t="s">
        <v>1547</v>
      </c>
      <c r="CW1647" t="s">
        <v>1547</v>
      </c>
      <c r="CX1647" t="s">
        <v>1547</v>
      </c>
      <c r="CY1647">
        <v>1645</v>
      </c>
      <c r="CZ1647" t="s">
        <v>11951</v>
      </c>
      <c r="DA1647" t="s">
        <v>1547</v>
      </c>
      <c r="DB1647" t="s">
        <v>1881</v>
      </c>
      <c r="DC1647" t="s">
        <v>1882</v>
      </c>
      <c r="DD1647" t="s">
        <v>4799</v>
      </c>
      <c r="DE1647" t="s">
        <v>4463</v>
      </c>
      <c r="DF1647" t="s">
        <v>4800</v>
      </c>
      <c r="DG1647" t="s">
        <v>1547</v>
      </c>
      <c r="DH1647" t="s">
        <v>1547</v>
      </c>
      <c r="DI1647" t="s">
        <v>1892</v>
      </c>
      <c r="DJ1647" t="s">
        <v>12349</v>
      </c>
      <c r="DK1647"/>
      <c r="DL1647" t="s">
        <v>1892</v>
      </c>
      <c r="DM1647">
        <v>9</v>
      </c>
      <c r="DN1647" t="s">
        <v>1883</v>
      </c>
      <c r="DO1647" t="s">
        <v>1562</v>
      </c>
      <c r="DP1647" t="b">
        <v>1</v>
      </c>
      <c r="DQ1647" t="b">
        <v>0</v>
      </c>
      <c r="DR1647" t="b">
        <v>1</v>
      </c>
      <c r="DS1647" t="b">
        <v>0</v>
      </c>
      <c r="DT1647" t="b">
        <v>0</v>
      </c>
      <c r="DU1647" t="b">
        <v>1</v>
      </c>
      <c r="DV1647" t="b">
        <v>1</v>
      </c>
      <c r="DW1647">
        <v>0</v>
      </c>
      <c r="DX1647" t="b">
        <v>0</v>
      </c>
      <c r="DY1647" t="b">
        <v>0</v>
      </c>
      <c r="DZ1647" t="b">
        <v>0</v>
      </c>
      <c r="EA1647" t="b">
        <v>0</v>
      </c>
      <c r="EB1647" t="b">
        <v>0</v>
      </c>
      <c r="EC1647" t="b">
        <v>0</v>
      </c>
      <c r="ED1647" t="b">
        <v>0</v>
      </c>
      <c r="EE1647" t="b">
        <v>0</v>
      </c>
      <c r="EF1647" t="b">
        <v>0</v>
      </c>
      <c r="EG1647" t="b" cm="1">
        <v>0</v>
      </c>
      <c r="EH1647" t="b">
        <v>0</v>
      </c>
      <c r="EI1647" t="b">
        <v>0</v>
      </c>
      <c r="EJ1647" t="b">
        <v>0</v>
      </c>
      <c r="EK1647" t="s">
        <v>1547</v>
      </c>
      <c r="EL1647">
        <v>0</v>
      </c>
      <c r="EM1647">
        <v>23</v>
      </c>
      <c r="EN1647" t="b">
        <v>0</v>
      </c>
    </row>
    <row r="1648" spans="1:144" ht="15.75">
      <c r="A1648"/>
      <c r="B1648" t="s">
        <v>1562</v>
      </c>
      <c r="C1648" t="s">
        <v>1562</v>
      </c>
      <c r="D1648" t="s">
        <v>4116</v>
      </c>
      <c r="E1648" t="s">
        <v>3201</v>
      </c>
      <c r="F1648"/>
      <c r="G1648" t="s">
        <v>4194</v>
      </c>
      <c r="H1648" t="s">
        <v>4195</v>
      </c>
      <c r="I1648" t="s">
        <v>1251</v>
      </c>
      <c r="J1648"/>
      <c r="K1648" t="s">
        <v>902</v>
      </c>
      <c r="L1648" t="s">
        <v>1743</v>
      </c>
      <c r="M1648" t="s">
        <v>1749</v>
      </c>
      <c r="N1648"/>
      <c r="O1648"/>
      <c r="P1648" t="s">
        <v>1562</v>
      </c>
      <c r="Q1648" t="s">
        <v>4463</v>
      </c>
      <c r="R1648" t="s">
        <v>4464</v>
      </c>
      <c r="S1648"/>
      <c r="T1648"/>
      <c r="U1648" t="s">
        <v>4261</v>
      </c>
      <c r="V1648" t="s">
        <v>3331</v>
      </c>
      <c r="W1648"/>
      <c r="X1648"/>
      <c r="Y1648"/>
      <c r="Z1648"/>
      <c r="AA1648"/>
      <c r="AB1648"/>
      <c r="AC1648"/>
      <c r="AD1648"/>
      <c r="AE1648"/>
      <c r="AF1648"/>
      <c r="AG1648"/>
      <c r="AH1648"/>
      <c r="AI1648"/>
      <c r="AJ1648"/>
      <c r="AK1648"/>
      <c r="AL1648"/>
      <c r="AM1648"/>
      <c r="AN1648"/>
      <c r="AO1648" s="108" t="s">
        <v>43</v>
      </c>
      <c r="AP1648" t="s">
        <v>2870</v>
      </c>
      <c r="AQ1648">
        <v>37</v>
      </c>
      <c r="AR1648" t="s">
        <v>12355</v>
      </c>
      <c r="AS1648" t="s">
        <v>1562</v>
      </c>
      <c r="AT1648" t="s">
        <v>10664</v>
      </c>
      <c r="AU1648" t="s">
        <v>3201</v>
      </c>
      <c r="AV1648" t="s">
        <v>6074</v>
      </c>
      <c r="AW1648" t="s">
        <v>1744</v>
      </c>
      <c r="AX1648" t="s">
        <v>1740</v>
      </c>
      <c r="AY1648" t="s">
        <v>9706</v>
      </c>
      <c r="AZ1648" t="s">
        <v>4463</v>
      </c>
      <c r="BA1648" t="s">
        <v>9375</v>
      </c>
      <c r="BB1648" t="s">
        <v>1251</v>
      </c>
      <c r="BC1648" t="s">
        <v>1743</v>
      </c>
      <c r="BD1648" t="s">
        <v>9376</v>
      </c>
      <c r="BE1648" t="s">
        <v>4798</v>
      </c>
      <c r="BF1648">
        <v>892</v>
      </c>
      <c r="BG1648">
        <v>1647</v>
      </c>
      <c r="BH1648">
        <v>0</v>
      </c>
      <c r="BI1648" t="s">
        <v>1547</v>
      </c>
      <c r="BJ1648">
        <v>0</v>
      </c>
      <c r="BK1648">
        <v>0</v>
      </c>
      <c r="BL1648">
        <v>947</v>
      </c>
      <c r="BM1648" t="s">
        <v>9377</v>
      </c>
      <c r="BN1648" t="s">
        <v>4799</v>
      </c>
      <c r="BO1648" t="s">
        <v>12350</v>
      </c>
      <c r="BP1648" t="s" cm="1">
        <v>12349</v>
      </c>
      <c r="BQ1648" t="s">
        <v>1547</v>
      </c>
      <c r="BR1648" t="s">
        <v>10669</v>
      </c>
      <c r="BS1648">
        <v>96</v>
      </c>
      <c r="BT1648" t="s">
        <v>6983</v>
      </c>
      <c r="BU1648" t="s">
        <v>16610</v>
      </c>
      <c r="BV1648" t="s">
        <v>4116</v>
      </c>
      <c r="BW1648" t="s">
        <v>6074</v>
      </c>
      <c r="BX1648" t="s">
        <v>9708</v>
      </c>
      <c r="BY1648" t="s">
        <v>1744</v>
      </c>
      <c r="BZ1648" t="s">
        <v>1547</v>
      </c>
      <c r="CA1648" t="s">
        <v>1744</v>
      </c>
      <c r="CB1648" t="s">
        <v>1749</v>
      </c>
      <c r="CC1648"/>
      <c r="CD1648" t="s">
        <v>998</v>
      </c>
      <c r="CE1648" t="s">
        <v>1251</v>
      </c>
      <c r="CF1648" t="s">
        <v>12356</v>
      </c>
      <c r="CG1648" t="s">
        <v>12357</v>
      </c>
      <c r="CH1648" t="s">
        <v>1251</v>
      </c>
      <c r="CI1648" t="s">
        <v>1547</v>
      </c>
      <c r="CJ1648" t="s">
        <v>4464</v>
      </c>
      <c r="CK1648" t="s">
        <v>1562</v>
      </c>
      <c r="CL1648"/>
      <c r="CM1648"/>
      <c r="CN1648" t="s">
        <v>4261</v>
      </c>
      <c r="CO1648" t="s">
        <v>3331</v>
      </c>
      <c r="CP1648" t="s">
        <v>4261</v>
      </c>
      <c r="CQ1648" t="s">
        <v>3331</v>
      </c>
      <c r="CR1648" t="s">
        <v>1547</v>
      </c>
      <c r="CS1648">
        <v>0</v>
      </c>
      <c r="CT1648" t="s">
        <v>1547</v>
      </c>
      <c r="CU1648" t="s">
        <v>1547</v>
      </c>
      <c r="CV1648" t="s">
        <v>1547</v>
      </c>
      <c r="CW1648" t="s">
        <v>1547</v>
      </c>
      <c r="CX1648" t="s">
        <v>1547</v>
      </c>
      <c r="CY1648">
        <v>1646</v>
      </c>
      <c r="CZ1648" t="s">
        <v>11952</v>
      </c>
      <c r="DA1648" t="s">
        <v>1547</v>
      </c>
      <c r="DB1648" t="s">
        <v>1881</v>
      </c>
      <c r="DC1648" t="s">
        <v>1882</v>
      </c>
      <c r="DD1648" t="s">
        <v>3201</v>
      </c>
      <c r="DE1648" t="s">
        <v>4463</v>
      </c>
      <c r="DF1648" t="s">
        <v>4194</v>
      </c>
      <c r="DG1648" t="s">
        <v>1547</v>
      </c>
      <c r="DH1648" t="s">
        <v>1547</v>
      </c>
      <c r="DI1648" t="s">
        <v>1892</v>
      </c>
      <c r="DJ1648" t="s">
        <v>12355</v>
      </c>
      <c r="DK1648"/>
      <c r="DL1648" t="s">
        <v>1892</v>
      </c>
      <c r="DM1648">
        <v>9</v>
      </c>
      <c r="DN1648" t="s">
        <v>1883</v>
      </c>
      <c r="DO1648" t="s">
        <v>1562</v>
      </c>
      <c r="DP1648" t="b">
        <v>1</v>
      </c>
      <c r="DQ1648" t="b">
        <v>0</v>
      </c>
      <c r="DR1648" t="b">
        <v>0</v>
      </c>
      <c r="DS1648" t="b">
        <v>0</v>
      </c>
      <c r="DT1648" t="b">
        <v>0</v>
      </c>
      <c r="DU1648" t="b">
        <v>1</v>
      </c>
      <c r="DV1648" t="b">
        <v>0</v>
      </c>
      <c r="DW1648">
        <v>0</v>
      </c>
      <c r="DX1648" t="b">
        <v>0</v>
      </c>
      <c r="DY1648" t="b">
        <v>0</v>
      </c>
      <c r="DZ1648" t="b">
        <v>0</v>
      </c>
      <c r="EA1648" t="b">
        <v>0</v>
      </c>
      <c r="EB1648" t="b">
        <v>0</v>
      </c>
      <c r="EC1648" t="b">
        <v>0</v>
      </c>
      <c r="ED1648" t="b">
        <v>0</v>
      </c>
      <c r="EE1648" t="b">
        <v>0</v>
      </c>
      <c r="EF1648" t="b">
        <v>0</v>
      </c>
      <c r="EG1648" t="b" cm="1">
        <v>0</v>
      </c>
      <c r="EH1648" t="b">
        <v>0</v>
      </c>
      <c r="EI1648" t="b">
        <v>0</v>
      </c>
      <c r="EJ1648" t="b">
        <v>0</v>
      </c>
      <c r="EK1648" t="s">
        <v>1547</v>
      </c>
      <c r="EL1648">
        <v>0</v>
      </c>
      <c r="EM1648">
        <v>12</v>
      </c>
      <c r="EN1648" t="b">
        <v>0</v>
      </c>
    </row>
    <row r="1649" spans="1:144" ht="15.75">
      <c r="A1649"/>
      <c r="B1649" t="s">
        <v>1562</v>
      </c>
      <c r="C1649" t="s">
        <v>1562</v>
      </c>
      <c r="D1649" t="s">
        <v>4117</v>
      </c>
      <c r="E1649" t="s">
        <v>4118</v>
      </c>
      <c r="F1649"/>
      <c r="G1649" t="s">
        <v>4204</v>
      </c>
      <c r="H1649" t="s">
        <v>4205</v>
      </c>
      <c r="I1649" t="s">
        <v>1251</v>
      </c>
      <c r="J1649"/>
      <c r="K1649" t="s">
        <v>902</v>
      </c>
      <c r="L1649" t="s">
        <v>1743</v>
      </c>
      <c r="M1649" t="s">
        <v>1749</v>
      </c>
      <c r="N1649" t="s">
        <v>3589</v>
      </c>
      <c r="O1649"/>
      <c r="P1649" t="s">
        <v>1562</v>
      </c>
      <c r="Q1649" t="s">
        <v>4463</v>
      </c>
      <c r="R1649" t="s">
        <v>4464</v>
      </c>
      <c r="S1649"/>
      <c r="T1649"/>
      <c r="U1649" t="s">
        <v>4261</v>
      </c>
      <c r="V1649" t="s">
        <v>4155</v>
      </c>
      <c r="W1649"/>
      <c r="X1649"/>
      <c r="Y1649"/>
      <c r="Z1649"/>
      <c r="AA1649"/>
      <c r="AB1649"/>
      <c r="AC1649"/>
      <c r="AD1649"/>
      <c r="AE1649"/>
      <c r="AF1649"/>
      <c r="AG1649"/>
      <c r="AH1649"/>
      <c r="AI1649"/>
      <c r="AJ1649"/>
      <c r="AK1649"/>
      <c r="AL1649"/>
      <c r="AM1649"/>
      <c r="AN1649"/>
      <c r="AO1649" s="108" t="s">
        <v>43</v>
      </c>
      <c r="AP1649" t="s">
        <v>2870</v>
      </c>
      <c r="AQ1649">
        <v>38</v>
      </c>
      <c r="AR1649" t="s">
        <v>12358</v>
      </c>
      <c r="AS1649" t="s">
        <v>1562</v>
      </c>
      <c r="AT1649" t="s">
        <v>10664</v>
      </c>
      <c r="AU1649" t="s">
        <v>4118</v>
      </c>
      <c r="AV1649" t="s">
        <v>9387</v>
      </c>
      <c r="AW1649" t="s">
        <v>1744</v>
      </c>
      <c r="AX1649" t="s">
        <v>1740</v>
      </c>
      <c r="AY1649" t="s">
        <v>9725</v>
      </c>
      <c r="AZ1649" t="s">
        <v>4463</v>
      </c>
      <c r="BA1649" t="s">
        <v>9389</v>
      </c>
      <c r="BB1649" t="s">
        <v>1251</v>
      </c>
      <c r="BC1649" t="s">
        <v>1743</v>
      </c>
      <c r="BD1649" t="s">
        <v>9390</v>
      </c>
      <c r="BE1649" t="s">
        <v>4798</v>
      </c>
      <c r="BF1649">
        <v>350</v>
      </c>
      <c r="BG1649">
        <v>1647</v>
      </c>
      <c r="BH1649">
        <v>0</v>
      </c>
      <c r="BI1649" t="s">
        <v>1547</v>
      </c>
      <c r="BJ1649">
        <v>0</v>
      </c>
      <c r="BK1649">
        <v>0</v>
      </c>
      <c r="BL1649">
        <v>949</v>
      </c>
      <c r="BM1649" t="s">
        <v>9391</v>
      </c>
      <c r="BN1649" t="s">
        <v>4799</v>
      </c>
      <c r="BO1649" t="s">
        <v>12350</v>
      </c>
      <c r="BP1649" t="s" cm="1">
        <v>12349</v>
      </c>
      <c r="BQ1649" t="s">
        <v>1547</v>
      </c>
      <c r="BR1649" t="s">
        <v>10669</v>
      </c>
      <c r="BS1649">
        <v>97</v>
      </c>
      <c r="BT1649" t="s">
        <v>6985</v>
      </c>
      <c r="BU1649" t="s">
        <v>16611</v>
      </c>
      <c r="BV1649" t="s">
        <v>4117</v>
      </c>
      <c r="BW1649" t="s">
        <v>9387</v>
      </c>
      <c r="BX1649" t="s">
        <v>9727</v>
      </c>
      <c r="BY1649" t="s">
        <v>7292</v>
      </c>
      <c r="BZ1649" t="s">
        <v>1547</v>
      </c>
      <c r="CA1649" t="s">
        <v>1744</v>
      </c>
      <c r="CB1649" t="s">
        <v>1749</v>
      </c>
      <c r="CC1649"/>
      <c r="CD1649" t="s">
        <v>998</v>
      </c>
      <c r="CE1649" t="s">
        <v>1251</v>
      </c>
      <c r="CF1649" t="s">
        <v>12359</v>
      </c>
      <c r="CG1649" t="s">
        <v>12360</v>
      </c>
      <c r="CH1649" t="s">
        <v>1251</v>
      </c>
      <c r="CI1649" t="s">
        <v>1547</v>
      </c>
      <c r="CJ1649" t="s">
        <v>4464</v>
      </c>
      <c r="CK1649" t="s">
        <v>1562</v>
      </c>
      <c r="CL1649"/>
      <c r="CM1649"/>
      <c r="CN1649" t="s">
        <v>4261</v>
      </c>
      <c r="CO1649" t="s">
        <v>4155</v>
      </c>
      <c r="CP1649" t="s">
        <v>4261</v>
      </c>
      <c r="CQ1649" t="s">
        <v>4155</v>
      </c>
      <c r="CR1649" t="s">
        <v>1547</v>
      </c>
      <c r="CS1649">
        <v>0</v>
      </c>
      <c r="CT1649" t="s">
        <v>1547</v>
      </c>
      <c r="CU1649" t="s">
        <v>1547</v>
      </c>
      <c r="CV1649" t="s">
        <v>1547</v>
      </c>
      <c r="CW1649" t="s">
        <v>1547</v>
      </c>
      <c r="CX1649" t="s">
        <v>1547</v>
      </c>
      <c r="CY1649">
        <v>1647</v>
      </c>
      <c r="CZ1649" t="s">
        <v>11953</v>
      </c>
      <c r="DA1649" t="s">
        <v>1547</v>
      </c>
      <c r="DB1649" t="s">
        <v>1881</v>
      </c>
      <c r="DC1649" t="s">
        <v>1882</v>
      </c>
      <c r="DD1649" t="s">
        <v>4118</v>
      </c>
      <c r="DE1649" t="s">
        <v>4463</v>
      </c>
      <c r="DF1649" t="s">
        <v>4204</v>
      </c>
      <c r="DG1649" t="s">
        <v>1547</v>
      </c>
      <c r="DH1649" t="s">
        <v>1547</v>
      </c>
      <c r="DI1649" t="s">
        <v>1892</v>
      </c>
      <c r="DJ1649" t="s">
        <v>12358</v>
      </c>
      <c r="DK1649"/>
      <c r="DL1649" t="s">
        <v>1892</v>
      </c>
      <c r="DM1649">
        <v>9</v>
      </c>
      <c r="DN1649" t="s">
        <v>1883</v>
      </c>
      <c r="DO1649" t="s">
        <v>1562</v>
      </c>
      <c r="DP1649" t="b">
        <v>1</v>
      </c>
      <c r="DQ1649" t="b">
        <v>0</v>
      </c>
      <c r="DR1649" t="b">
        <v>0</v>
      </c>
      <c r="DS1649" t="b">
        <v>0</v>
      </c>
      <c r="DT1649" t="b">
        <v>0</v>
      </c>
      <c r="DU1649" t="b">
        <v>1</v>
      </c>
      <c r="DV1649" t="b">
        <v>0</v>
      </c>
      <c r="DW1649">
        <v>0</v>
      </c>
      <c r="DX1649" t="b">
        <v>0</v>
      </c>
      <c r="DY1649" t="b">
        <v>0</v>
      </c>
      <c r="DZ1649" t="b">
        <v>0</v>
      </c>
      <c r="EA1649" t="b">
        <v>0</v>
      </c>
      <c r="EB1649" t="b">
        <v>0</v>
      </c>
      <c r="EC1649" t="b">
        <v>0</v>
      </c>
      <c r="ED1649" t="b">
        <v>0</v>
      </c>
      <c r="EE1649" t="b">
        <v>0</v>
      </c>
      <c r="EF1649" t="b">
        <v>0</v>
      </c>
      <c r="EG1649" t="b" cm="1">
        <v>0</v>
      </c>
      <c r="EH1649" t="b">
        <v>0</v>
      </c>
      <c r="EI1649" t="b">
        <v>0</v>
      </c>
      <c r="EJ1649" t="b">
        <v>0</v>
      </c>
      <c r="EK1649" t="s">
        <v>1547</v>
      </c>
      <c r="EL1649">
        <v>0</v>
      </c>
      <c r="EM1649">
        <v>21</v>
      </c>
      <c r="EN1649" t="b">
        <v>0</v>
      </c>
    </row>
    <row r="1650" spans="1:144" ht="94.5">
      <c r="A1650"/>
      <c r="B1650" t="s">
        <v>1562</v>
      </c>
      <c r="C1650" t="s">
        <v>1562</v>
      </c>
      <c r="D1650" t="s">
        <v>4801</v>
      </c>
      <c r="E1650" t="s">
        <v>4802</v>
      </c>
      <c r="F1650" t="s">
        <v>4803</v>
      </c>
      <c r="G1650" t="s">
        <v>4804</v>
      </c>
      <c r="H1650" s="109" t="s">
        <v>4805</v>
      </c>
      <c r="I1650" t="s">
        <v>1230</v>
      </c>
      <c r="J1650"/>
      <c r="K1650" t="s">
        <v>902</v>
      </c>
      <c r="L1650" t="s">
        <v>1743</v>
      </c>
      <c r="M1650" t="s">
        <v>1754</v>
      </c>
      <c r="N1650" s="109" t="s">
        <v>4806</v>
      </c>
      <c r="O1650"/>
      <c r="P1650" t="s">
        <v>1562</v>
      </c>
      <c r="Q1650" t="s">
        <v>4463</v>
      </c>
      <c r="R1650" t="s">
        <v>4464</v>
      </c>
      <c r="S1650"/>
      <c r="T1650"/>
      <c r="U1650" t="s">
        <v>4261</v>
      </c>
      <c r="V1650" t="s">
        <v>13764</v>
      </c>
      <c r="W1650"/>
      <c r="X1650"/>
      <c r="Y1650"/>
      <c r="Z1650"/>
      <c r="AA1650"/>
      <c r="AB1650"/>
      <c r="AC1650"/>
      <c r="AD1650"/>
      <c r="AE1650"/>
      <c r="AF1650"/>
      <c r="AG1650"/>
      <c r="AH1650"/>
      <c r="AI1650"/>
      <c r="AJ1650"/>
      <c r="AK1650"/>
      <c r="AL1650"/>
      <c r="AM1650"/>
      <c r="AN1650"/>
      <c r="AO1650" s="108" t="s">
        <v>43</v>
      </c>
      <c r="AP1650" t="s">
        <v>2870</v>
      </c>
      <c r="AQ1650">
        <v>39</v>
      </c>
      <c r="AR1650" t="s">
        <v>12361</v>
      </c>
      <c r="AS1650" t="s">
        <v>1562</v>
      </c>
      <c r="AT1650" t="s">
        <v>10664</v>
      </c>
      <c r="AU1650" t="s">
        <v>4802</v>
      </c>
      <c r="AV1650" t="s">
        <v>12362</v>
      </c>
      <c r="AW1650" t="s">
        <v>12363</v>
      </c>
      <c r="AX1650" t="s">
        <v>1740</v>
      </c>
      <c r="AY1650" t="s">
        <v>12364</v>
      </c>
      <c r="AZ1650" t="s">
        <v>4463</v>
      </c>
      <c r="BA1650" t="s">
        <v>12365</v>
      </c>
      <c r="BB1650" t="s">
        <v>1230</v>
      </c>
      <c r="BC1650" t="s">
        <v>1743</v>
      </c>
      <c r="BD1650" t="s">
        <v>12366</v>
      </c>
      <c r="BE1650" t="s">
        <v>4798</v>
      </c>
      <c r="BF1650">
        <v>1650</v>
      </c>
      <c r="BG1650">
        <v>1647</v>
      </c>
      <c r="BH1650">
        <v>0</v>
      </c>
      <c r="BI1650" t="s">
        <v>4802</v>
      </c>
      <c r="BJ1650">
        <v>1</v>
      </c>
      <c r="BK1650">
        <v>0</v>
      </c>
      <c r="BL1650">
        <v>0</v>
      </c>
      <c r="BM1650" t="s">
        <v>1547</v>
      </c>
      <c r="BN1650" t="s">
        <v>4799</v>
      </c>
      <c r="BO1650" t="s">
        <v>12350</v>
      </c>
      <c r="BP1650" t="s" cm="1">
        <v>12349</v>
      </c>
      <c r="BQ1650" t="s">
        <v>1547</v>
      </c>
      <c r="BR1650" t="s">
        <v>10669</v>
      </c>
      <c r="BS1650">
        <v>98</v>
      </c>
      <c r="BT1650" t="s">
        <v>6990</v>
      </c>
      <c r="BU1650" t="s">
        <v>16612</v>
      </c>
      <c r="BV1650" t="s">
        <v>4801</v>
      </c>
      <c r="BW1650" t="s">
        <v>12362</v>
      </c>
      <c r="BX1650" t="s">
        <v>12367</v>
      </c>
      <c r="BY1650" t="s">
        <v>12368</v>
      </c>
      <c r="BZ1650" t="s">
        <v>1547</v>
      </c>
      <c r="CA1650" t="s">
        <v>1744</v>
      </c>
      <c r="CB1650" t="s">
        <v>1754</v>
      </c>
      <c r="CC1650"/>
      <c r="CD1650" t="s">
        <v>998</v>
      </c>
      <c r="CE1650" t="s">
        <v>1230</v>
      </c>
      <c r="CF1650" t="s">
        <v>12369</v>
      </c>
      <c r="CG1650" t="s">
        <v>12370</v>
      </c>
      <c r="CH1650" t="s">
        <v>1230</v>
      </c>
      <c r="CI1650" t="s">
        <v>1547</v>
      </c>
      <c r="CJ1650" t="s">
        <v>4464</v>
      </c>
      <c r="CK1650" t="s">
        <v>1562</v>
      </c>
      <c r="CL1650"/>
      <c r="CM1650"/>
      <c r="CN1650" t="s">
        <v>4261</v>
      </c>
      <c r="CO1650" t="s">
        <v>13764</v>
      </c>
      <c r="CP1650" t="s">
        <v>4261</v>
      </c>
      <c r="CQ1650" t="s">
        <v>13764</v>
      </c>
      <c r="CR1650" t="s">
        <v>1547</v>
      </c>
      <c r="CS1650">
        <v>0</v>
      </c>
      <c r="CT1650" t="s">
        <v>1547</v>
      </c>
      <c r="CU1650" t="s">
        <v>1547</v>
      </c>
      <c r="CV1650" t="s">
        <v>1547</v>
      </c>
      <c r="CW1650" t="s">
        <v>1547</v>
      </c>
      <c r="CX1650" t="s">
        <v>1547</v>
      </c>
      <c r="CY1650">
        <v>1648</v>
      </c>
      <c r="CZ1650" t="s">
        <v>11954</v>
      </c>
      <c r="DA1650" t="s">
        <v>1547</v>
      </c>
      <c r="DB1650" t="s">
        <v>1881</v>
      </c>
      <c r="DC1650" t="s">
        <v>1882</v>
      </c>
      <c r="DD1650" t="s">
        <v>4802</v>
      </c>
      <c r="DE1650" t="s">
        <v>4463</v>
      </c>
      <c r="DF1650" t="s">
        <v>4804</v>
      </c>
      <c r="DG1650" t="s">
        <v>1547</v>
      </c>
      <c r="DH1650" t="s">
        <v>1547</v>
      </c>
      <c r="DI1650" t="s">
        <v>1892</v>
      </c>
      <c r="DJ1650" t="s">
        <v>12361</v>
      </c>
      <c r="DK1650"/>
      <c r="DL1650" t="s">
        <v>1892</v>
      </c>
      <c r="DM1650">
        <v>9</v>
      </c>
      <c r="DN1650" t="s">
        <v>1883</v>
      </c>
      <c r="DO1650" t="s">
        <v>1562</v>
      </c>
      <c r="DP1650" t="b">
        <v>1</v>
      </c>
      <c r="DQ1650" t="b">
        <v>0</v>
      </c>
      <c r="DR1650" t="b">
        <v>1</v>
      </c>
      <c r="DS1650" t="b">
        <v>0</v>
      </c>
      <c r="DT1650" t="b">
        <v>0</v>
      </c>
      <c r="DU1650" t="b">
        <v>1</v>
      </c>
      <c r="DV1650" t="b">
        <v>0</v>
      </c>
      <c r="DW1650">
        <v>0</v>
      </c>
      <c r="DX1650" t="b">
        <v>0</v>
      </c>
      <c r="DY1650" t="b">
        <v>0</v>
      </c>
      <c r="DZ1650" t="b">
        <v>0</v>
      </c>
      <c r="EA1650" t="b">
        <v>0</v>
      </c>
      <c r="EB1650" t="b">
        <v>0</v>
      </c>
      <c r="EC1650" t="b">
        <v>0</v>
      </c>
      <c r="ED1650" t="b">
        <v>0</v>
      </c>
      <c r="EE1650" t="b">
        <v>0</v>
      </c>
      <c r="EF1650" t="b">
        <v>0</v>
      </c>
      <c r="EG1650" t="b" cm="1">
        <v>0</v>
      </c>
      <c r="EH1650" t="b">
        <v>0</v>
      </c>
      <c r="EI1650" t="b">
        <v>0</v>
      </c>
      <c r="EJ1650" t="b">
        <v>0</v>
      </c>
      <c r="EK1650" t="s">
        <v>1547</v>
      </c>
      <c r="EL1650">
        <v>0</v>
      </c>
      <c r="EM1650">
        <v>44</v>
      </c>
      <c r="EN1650" t="b">
        <v>0</v>
      </c>
    </row>
    <row r="1651" spans="1:144" ht="15.75">
      <c r="A1651"/>
      <c r="B1651" t="s">
        <v>1562</v>
      </c>
      <c r="C1651" t="s">
        <v>1562</v>
      </c>
      <c r="D1651" t="s">
        <v>4807</v>
      </c>
      <c r="E1651" t="s">
        <v>4808</v>
      </c>
      <c r="F1651" t="s">
        <v>4809</v>
      </c>
      <c r="G1651" t="s">
        <v>4807</v>
      </c>
      <c r="H1651" t="s">
        <v>4810</v>
      </c>
      <c r="I1651" t="s">
        <v>1230</v>
      </c>
      <c r="J1651"/>
      <c r="K1651" t="s">
        <v>902</v>
      </c>
      <c r="L1651" t="s">
        <v>1743</v>
      </c>
      <c r="M1651" t="s">
        <v>1995</v>
      </c>
      <c r="N1651" t="s">
        <v>3589</v>
      </c>
      <c r="O1651"/>
      <c r="P1651" t="s">
        <v>1562</v>
      </c>
      <c r="Q1651" t="s">
        <v>4463</v>
      </c>
      <c r="R1651" t="s">
        <v>4464</v>
      </c>
      <c r="S1651"/>
      <c r="T1651"/>
      <c r="U1651" t="s">
        <v>4261</v>
      </c>
      <c r="V1651" t="s">
        <v>13765</v>
      </c>
      <c r="W1651"/>
      <c r="X1651"/>
      <c r="Y1651"/>
      <c r="Z1651"/>
      <c r="AA1651"/>
      <c r="AB1651"/>
      <c r="AC1651"/>
      <c r="AD1651"/>
      <c r="AE1651"/>
      <c r="AF1651"/>
      <c r="AG1651"/>
      <c r="AH1651"/>
      <c r="AI1651"/>
      <c r="AJ1651"/>
      <c r="AK1651"/>
      <c r="AL1651"/>
      <c r="AM1651"/>
      <c r="AN1651"/>
      <c r="AO1651" s="108" t="s">
        <v>43</v>
      </c>
      <c r="AP1651" t="s">
        <v>2870</v>
      </c>
      <c r="AQ1651">
        <v>40</v>
      </c>
      <c r="AR1651" t="s">
        <v>12371</v>
      </c>
      <c r="AS1651" t="s">
        <v>1562</v>
      </c>
      <c r="AT1651" t="s">
        <v>10664</v>
      </c>
      <c r="AU1651" t="s">
        <v>4808</v>
      </c>
      <c r="AV1651" t="s">
        <v>12372</v>
      </c>
      <c r="AW1651" t="s">
        <v>12373</v>
      </c>
      <c r="AX1651" t="s">
        <v>1740</v>
      </c>
      <c r="AY1651" t="s">
        <v>12374</v>
      </c>
      <c r="AZ1651" t="s">
        <v>4463</v>
      </c>
      <c r="BA1651" t="s">
        <v>12375</v>
      </c>
      <c r="BB1651" t="s">
        <v>1230</v>
      </c>
      <c r="BC1651" t="s">
        <v>1743</v>
      </c>
      <c r="BD1651" t="s">
        <v>12376</v>
      </c>
      <c r="BE1651" t="s">
        <v>4798</v>
      </c>
      <c r="BF1651">
        <v>1651</v>
      </c>
      <c r="BG1651">
        <v>1647</v>
      </c>
      <c r="BH1651">
        <v>0</v>
      </c>
      <c r="BI1651" t="s">
        <v>4808</v>
      </c>
      <c r="BJ1651">
        <v>1</v>
      </c>
      <c r="BK1651">
        <v>0</v>
      </c>
      <c r="BL1651">
        <v>0</v>
      </c>
      <c r="BM1651" t="s">
        <v>1547</v>
      </c>
      <c r="BN1651" t="s">
        <v>4799</v>
      </c>
      <c r="BO1651" t="s">
        <v>12350</v>
      </c>
      <c r="BP1651" t="s" cm="1">
        <v>12349</v>
      </c>
      <c r="BQ1651" t="s">
        <v>1547</v>
      </c>
      <c r="BR1651" t="s">
        <v>10669</v>
      </c>
      <c r="BS1651">
        <v>99</v>
      </c>
      <c r="BT1651" t="s">
        <v>6995</v>
      </c>
      <c r="BU1651" t="s">
        <v>16613</v>
      </c>
      <c r="BV1651" t="s">
        <v>4807</v>
      </c>
      <c r="BW1651" t="s">
        <v>12372</v>
      </c>
      <c r="BX1651" t="s">
        <v>12377</v>
      </c>
      <c r="BY1651" t="s">
        <v>7292</v>
      </c>
      <c r="BZ1651" t="s">
        <v>1547</v>
      </c>
      <c r="CA1651" t="s">
        <v>1744</v>
      </c>
      <c r="CB1651" t="s">
        <v>1995</v>
      </c>
      <c r="CC1651"/>
      <c r="CD1651" t="s">
        <v>998</v>
      </c>
      <c r="CE1651" t="s">
        <v>1230</v>
      </c>
      <c r="CF1651" t="s">
        <v>12378</v>
      </c>
      <c r="CG1651" t="s">
        <v>12379</v>
      </c>
      <c r="CH1651" t="s">
        <v>1230</v>
      </c>
      <c r="CI1651" t="s">
        <v>1547</v>
      </c>
      <c r="CJ1651" t="s">
        <v>4464</v>
      </c>
      <c r="CK1651" t="s">
        <v>1562</v>
      </c>
      <c r="CL1651"/>
      <c r="CM1651"/>
      <c r="CN1651" t="s">
        <v>4261</v>
      </c>
      <c r="CO1651" t="s">
        <v>13765</v>
      </c>
      <c r="CP1651" t="s">
        <v>4261</v>
      </c>
      <c r="CQ1651" t="s">
        <v>13765</v>
      </c>
      <c r="CR1651" t="s">
        <v>1547</v>
      </c>
      <c r="CS1651">
        <v>0</v>
      </c>
      <c r="CT1651" t="s">
        <v>1547</v>
      </c>
      <c r="CU1651" t="s">
        <v>1547</v>
      </c>
      <c r="CV1651" t="s">
        <v>1547</v>
      </c>
      <c r="CW1651" t="s">
        <v>1547</v>
      </c>
      <c r="CX1651" t="s">
        <v>1547</v>
      </c>
      <c r="CY1651">
        <v>1649</v>
      </c>
      <c r="CZ1651" t="s">
        <v>11955</v>
      </c>
      <c r="DA1651" t="s">
        <v>1547</v>
      </c>
      <c r="DB1651" t="s">
        <v>1881</v>
      </c>
      <c r="DC1651" t="s">
        <v>1882</v>
      </c>
      <c r="DD1651" t="s">
        <v>4808</v>
      </c>
      <c r="DE1651" t="s">
        <v>4463</v>
      </c>
      <c r="DF1651" t="s">
        <v>4807</v>
      </c>
      <c r="DG1651" t="s">
        <v>1547</v>
      </c>
      <c r="DH1651" t="s">
        <v>1547</v>
      </c>
      <c r="DI1651" t="s">
        <v>1892</v>
      </c>
      <c r="DJ1651" t="s">
        <v>12371</v>
      </c>
      <c r="DK1651"/>
      <c r="DL1651" t="s">
        <v>1892</v>
      </c>
      <c r="DM1651">
        <v>9</v>
      </c>
      <c r="DN1651" t="s">
        <v>1883</v>
      </c>
      <c r="DO1651" t="s">
        <v>1562</v>
      </c>
      <c r="DP1651" t="b">
        <v>1</v>
      </c>
      <c r="DQ1651" t="b">
        <v>0</v>
      </c>
      <c r="DR1651" t="b">
        <v>1</v>
      </c>
      <c r="DS1651" t="b">
        <v>0</v>
      </c>
      <c r="DT1651" t="b">
        <v>0</v>
      </c>
      <c r="DU1651" t="b">
        <v>1</v>
      </c>
      <c r="DV1651" t="b">
        <v>0</v>
      </c>
      <c r="DW1651">
        <v>0</v>
      </c>
      <c r="DX1651" t="b">
        <v>0</v>
      </c>
      <c r="DY1651" t="b">
        <v>0</v>
      </c>
      <c r="DZ1651" t="b">
        <v>0</v>
      </c>
      <c r="EA1651" t="b">
        <v>0</v>
      </c>
      <c r="EB1651" t="b">
        <v>0</v>
      </c>
      <c r="EC1651" t="b">
        <v>1</v>
      </c>
      <c r="ED1651" t="b">
        <v>0</v>
      </c>
      <c r="EE1651" t="b">
        <v>0</v>
      </c>
      <c r="EF1651" t="b">
        <v>0</v>
      </c>
      <c r="EG1651" t="b" cm="1">
        <v>0</v>
      </c>
      <c r="EH1651" t="b">
        <v>0</v>
      </c>
      <c r="EI1651" t="b">
        <v>0</v>
      </c>
      <c r="EJ1651" t="b">
        <v>1</v>
      </c>
      <c r="EK1651" t="s">
        <v>5327</v>
      </c>
      <c r="EL1651">
        <v>0</v>
      </c>
      <c r="EM1651">
        <v>41</v>
      </c>
      <c r="EN1651" t="b">
        <v>0</v>
      </c>
    </row>
    <row r="1652" spans="1:144" ht="15.75">
      <c r="A1652"/>
      <c r="B1652" t="s">
        <v>1562</v>
      </c>
      <c r="C1652" t="s">
        <v>1562</v>
      </c>
      <c r="D1652" t="s">
        <v>4811</v>
      </c>
      <c r="E1652" t="s">
        <v>4812</v>
      </c>
      <c r="F1652"/>
      <c r="G1652" t="s">
        <v>4813</v>
      </c>
      <c r="H1652" t="s">
        <v>4813</v>
      </c>
      <c r="I1652" t="s">
        <v>1244</v>
      </c>
      <c r="J1652"/>
      <c r="K1652" t="s">
        <v>902</v>
      </c>
      <c r="L1652" t="s">
        <v>1743</v>
      </c>
      <c r="M1652" t="s">
        <v>1754</v>
      </c>
      <c r="N1652"/>
      <c r="O1652"/>
      <c r="P1652" t="s">
        <v>1562</v>
      </c>
      <c r="Q1652" t="s">
        <v>4463</v>
      </c>
      <c r="R1652" t="s">
        <v>4464</v>
      </c>
      <c r="S1652"/>
      <c r="T1652"/>
      <c r="U1652" t="s">
        <v>4278</v>
      </c>
      <c r="V1652"/>
      <c r="W1652"/>
      <c r="X1652"/>
      <c r="Y1652"/>
      <c r="Z1652"/>
      <c r="AA1652"/>
      <c r="AB1652"/>
      <c r="AC1652"/>
      <c r="AD1652"/>
      <c r="AE1652"/>
      <c r="AF1652"/>
      <c r="AG1652"/>
      <c r="AH1652"/>
      <c r="AI1652"/>
      <c r="AJ1652"/>
      <c r="AK1652"/>
      <c r="AL1652"/>
      <c r="AM1652"/>
      <c r="AN1652"/>
      <c r="AO1652" s="108" t="s">
        <v>43</v>
      </c>
      <c r="AP1652" t="s">
        <v>2870</v>
      </c>
      <c r="AQ1652">
        <v>41</v>
      </c>
      <c r="AR1652" t="s">
        <v>12380</v>
      </c>
      <c r="AS1652" t="s">
        <v>1562</v>
      </c>
      <c r="AT1652" t="s">
        <v>10664</v>
      </c>
      <c r="AU1652" t="s">
        <v>4812</v>
      </c>
      <c r="AV1652" t="s">
        <v>12381</v>
      </c>
      <c r="AW1652" t="s">
        <v>1744</v>
      </c>
      <c r="AX1652" t="s">
        <v>1740</v>
      </c>
      <c r="AY1652" t="s">
        <v>12382</v>
      </c>
      <c r="AZ1652" t="s">
        <v>4463</v>
      </c>
      <c r="BA1652" t="s">
        <v>12383</v>
      </c>
      <c r="BB1652" t="s">
        <v>1244</v>
      </c>
      <c r="BC1652" t="s">
        <v>1743</v>
      </c>
      <c r="BD1652" t="s">
        <v>12384</v>
      </c>
      <c r="BE1652" t="s">
        <v>4811</v>
      </c>
      <c r="BF1652">
        <v>1652</v>
      </c>
      <c r="BG1652">
        <v>0</v>
      </c>
      <c r="BH1652">
        <v>0</v>
      </c>
      <c r="BI1652" t="s">
        <v>1547</v>
      </c>
      <c r="BJ1652">
        <v>0</v>
      </c>
      <c r="BK1652">
        <v>0</v>
      </c>
      <c r="BL1652">
        <v>0</v>
      </c>
      <c r="BM1652" t="s">
        <v>1547</v>
      </c>
      <c r="BN1652" t="s">
        <v>1547</v>
      </c>
      <c r="BO1652" t="s">
        <v>1547</v>
      </c>
      <c r="BP1652" t="s" cm="1">
        <v>1547</v>
      </c>
      <c r="BQ1652" t="s">
        <v>1547</v>
      </c>
      <c r="BR1652" t="s">
        <v>10669</v>
      </c>
      <c r="BS1652">
        <v>100</v>
      </c>
      <c r="BT1652" t="s">
        <v>7000</v>
      </c>
      <c r="BU1652" t="s">
        <v>16614</v>
      </c>
      <c r="BV1652" t="s">
        <v>4811</v>
      </c>
      <c r="BW1652" t="s">
        <v>12381</v>
      </c>
      <c r="BX1652" t="s">
        <v>12382</v>
      </c>
      <c r="BY1652" t="s">
        <v>1744</v>
      </c>
      <c r="BZ1652" t="s">
        <v>1547</v>
      </c>
      <c r="CA1652" t="s">
        <v>1744</v>
      </c>
      <c r="CB1652" t="s">
        <v>1754</v>
      </c>
      <c r="CC1652"/>
      <c r="CD1652" t="s">
        <v>998</v>
      </c>
      <c r="CE1652" t="s">
        <v>1244</v>
      </c>
      <c r="CF1652" t="s">
        <v>4812</v>
      </c>
      <c r="CG1652" t="s">
        <v>12381</v>
      </c>
      <c r="CH1652" t="s">
        <v>1244</v>
      </c>
      <c r="CI1652" t="s">
        <v>1547</v>
      </c>
      <c r="CJ1652" t="s">
        <v>4464</v>
      </c>
      <c r="CK1652" t="s">
        <v>1562</v>
      </c>
      <c r="CL1652"/>
      <c r="CM1652"/>
      <c r="CN1652" t="s">
        <v>4278</v>
      </c>
      <c r="CO1652" t="s">
        <v>1547</v>
      </c>
      <c r="CP1652" t="s">
        <v>4278</v>
      </c>
      <c r="CQ1652" t="s">
        <v>1547</v>
      </c>
      <c r="CR1652" t="s">
        <v>1547</v>
      </c>
      <c r="CS1652">
        <v>0</v>
      </c>
      <c r="CT1652" t="s">
        <v>1547</v>
      </c>
      <c r="CU1652" t="s">
        <v>1547</v>
      </c>
      <c r="CV1652" t="s">
        <v>1547</v>
      </c>
      <c r="CW1652" t="s">
        <v>1547</v>
      </c>
      <c r="CX1652" t="s">
        <v>1547</v>
      </c>
      <c r="CY1652">
        <v>1650</v>
      </c>
      <c r="CZ1652" t="s">
        <v>11957</v>
      </c>
      <c r="DA1652" t="s">
        <v>1547</v>
      </c>
      <c r="DB1652" t="s">
        <v>1881</v>
      </c>
      <c r="DC1652" t="s">
        <v>1882</v>
      </c>
      <c r="DD1652" t="s">
        <v>4812</v>
      </c>
      <c r="DE1652" t="s">
        <v>4463</v>
      </c>
      <c r="DF1652" t="s">
        <v>4813</v>
      </c>
      <c r="DG1652" t="s">
        <v>1547</v>
      </c>
      <c r="DH1652" t="s">
        <v>1547</v>
      </c>
      <c r="DI1652" t="s">
        <v>1892</v>
      </c>
      <c r="DJ1652" t="s">
        <v>12380</v>
      </c>
      <c r="DK1652"/>
      <c r="DL1652" t="s">
        <v>1892</v>
      </c>
      <c r="DM1652">
        <v>9</v>
      </c>
      <c r="DN1652" t="s">
        <v>1883</v>
      </c>
      <c r="DO1652" t="s">
        <v>1562</v>
      </c>
      <c r="DP1652" t="b">
        <v>1</v>
      </c>
      <c r="DQ1652" t="b">
        <v>0</v>
      </c>
      <c r="DR1652" t="b">
        <v>1</v>
      </c>
      <c r="DS1652" t="b">
        <v>0</v>
      </c>
      <c r="DT1652" t="b">
        <v>0</v>
      </c>
      <c r="DU1652" t="b">
        <v>1</v>
      </c>
      <c r="DV1652" t="b">
        <v>1</v>
      </c>
      <c r="DW1652">
        <v>0</v>
      </c>
      <c r="DX1652" t="b">
        <v>0</v>
      </c>
      <c r="DY1652" t="b">
        <v>0</v>
      </c>
      <c r="DZ1652" t="b">
        <v>0</v>
      </c>
      <c r="EA1652" t="b">
        <v>0</v>
      </c>
      <c r="EB1652" t="b">
        <v>0</v>
      </c>
      <c r="EC1652" t="b">
        <v>0</v>
      </c>
      <c r="ED1652" t="b">
        <v>0</v>
      </c>
      <c r="EE1652" t="b">
        <v>0</v>
      </c>
      <c r="EF1652" t="b">
        <v>0</v>
      </c>
      <c r="EG1652" t="b" cm="1">
        <v>0</v>
      </c>
      <c r="EH1652" t="b">
        <v>0</v>
      </c>
      <c r="EI1652" t="b">
        <v>0</v>
      </c>
      <c r="EJ1652" t="b">
        <v>0</v>
      </c>
      <c r="EK1652" t="s">
        <v>1547</v>
      </c>
      <c r="EL1652">
        <v>0</v>
      </c>
      <c r="EM1652">
        <v>17</v>
      </c>
      <c r="EN1652" t="b">
        <v>0</v>
      </c>
    </row>
    <row r="1653" spans="1:144" ht="15.75">
      <c r="A1653"/>
      <c r="B1653" t="s">
        <v>1562</v>
      </c>
      <c r="C1653" t="s">
        <v>1562</v>
      </c>
      <c r="D1653" t="s">
        <v>4116</v>
      </c>
      <c r="E1653" t="s">
        <v>3201</v>
      </c>
      <c r="F1653"/>
      <c r="G1653" t="s">
        <v>4194</v>
      </c>
      <c r="H1653" t="s">
        <v>4195</v>
      </c>
      <c r="I1653" t="s">
        <v>1251</v>
      </c>
      <c r="J1653"/>
      <c r="K1653" t="s">
        <v>902</v>
      </c>
      <c r="L1653" t="s">
        <v>1743</v>
      </c>
      <c r="M1653" t="s">
        <v>1749</v>
      </c>
      <c r="N1653"/>
      <c r="O1653"/>
      <c r="P1653" t="s">
        <v>1562</v>
      </c>
      <c r="Q1653" t="s">
        <v>4463</v>
      </c>
      <c r="R1653" t="s">
        <v>4464</v>
      </c>
      <c r="S1653"/>
      <c r="T1653"/>
      <c r="U1653" t="s">
        <v>4278</v>
      </c>
      <c r="V1653" t="s">
        <v>3331</v>
      </c>
      <c r="W1653"/>
      <c r="X1653"/>
      <c r="Y1653"/>
      <c r="Z1653"/>
      <c r="AA1653"/>
      <c r="AB1653"/>
      <c r="AC1653"/>
      <c r="AD1653"/>
      <c r="AE1653"/>
      <c r="AF1653"/>
      <c r="AG1653"/>
      <c r="AH1653"/>
      <c r="AI1653"/>
      <c r="AJ1653"/>
      <c r="AK1653"/>
      <c r="AL1653"/>
      <c r="AM1653"/>
      <c r="AN1653"/>
      <c r="AO1653" s="108" t="s">
        <v>43</v>
      </c>
      <c r="AP1653" t="s">
        <v>2870</v>
      </c>
      <c r="AQ1653">
        <v>42</v>
      </c>
      <c r="AR1653" t="s">
        <v>12355</v>
      </c>
      <c r="AS1653" t="s">
        <v>1562</v>
      </c>
      <c r="AT1653" t="s">
        <v>10664</v>
      </c>
      <c r="AU1653" t="s">
        <v>3201</v>
      </c>
      <c r="AV1653" t="s">
        <v>6074</v>
      </c>
      <c r="AW1653" t="s">
        <v>1744</v>
      </c>
      <c r="AX1653" t="s">
        <v>1740</v>
      </c>
      <c r="AY1653" t="s">
        <v>9706</v>
      </c>
      <c r="AZ1653" t="s">
        <v>4463</v>
      </c>
      <c r="BA1653" t="s">
        <v>9375</v>
      </c>
      <c r="BB1653" t="s">
        <v>1251</v>
      </c>
      <c r="BC1653" t="s">
        <v>1743</v>
      </c>
      <c r="BD1653" t="s">
        <v>9376</v>
      </c>
      <c r="BE1653" t="s">
        <v>4811</v>
      </c>
      <c r="BF1653">
        <v>892</v>
      </c>
      <c r="BG1653">
        <v>1652</v>
      </c>
      <c r="BH1653">
        <v>0</v>
      </c>
      <c r="BI1653" t="s">
        <v>1547</v>
      </c>
      <c r="BJ1653">
        <v>0</v>
      </c>
      <c r="BK1653">
        <v>0</v>
      </c>
      <c r="BL1653">
        <v>947</v>
      </c>
      <c r="BM1653" t="s">
        <v>9377</v>
      </c>
      <c r="BN1653" t="s">
        <v>4812</v>
      </c>
      <c r="BO1653" t="s">
        <v>12381</v>
      </c>
      <c r="BP1653" t="s" cm="1">
        <v>12380</v>
      </c>
      <c r="BQ1653" t="s">
        <v>1547</v>
      </c>
      <c r="BR1653" t="s">
        <v>10669</v>
      </c>
      <c r="BS1653">
        <v>101</v>
      </c>
      <c r="BT1653" t="s">
        <v>7005</v>
      </c>
      <c r="BU1653" t="s">
        <v>16615</v>
      </c>
      <c r="BV1653" t="s">
        <v>4116</v>
      </c>
      <c r="BW1653" t="s">
        <v>6074</v>
      </c>
      <c r="BX1653" t="s">
        <v>9708</v>
      </c>
      <c r="BY1653" t="s">
        <v>1744</v>
      </c>
      <c r="BZ1653" t="s">
        <v>1547</v>
      </c>
      <c r="CA1653" t="s">
        <v>1744</v>
      </c>
      <c r="CB1653" t="s">
        <v>1749</v>
      </c>
      <c r="CC1653"/>
      <c r="CD1653" t="s">
        <v>998</v>
      </c>
      <c r="CE1653" t="s">
        <v>1251</v>
      </c>
      <c r="CF1653" t="s">
        <v>12385</v>
      </c>
      <c r="CG1653" t="s">
        <v>12386</v>
      </c>
      <c r="CH1653" t="s">
        <v>1251</v>
      </c>
      <c r="CI1653" t="s">
        <v>1547</v>
      </c>
      <c r="CJ1653" t="s">
        <v>4464</v>
      </c>
      <c r="CK1653" t="s">
        <v>1562</v>
      </c>
      <c r="CL1653"/>
      <c r="CM1653"/>
      <c r="CN1653" t="s">
        <v>4278</v>
      </c>
      <c r="CO1653" t="s">
        <v>3331</v>
      </c>
      <c r="CP1653" t="s">
        <v>4278</v>
      </c>
      <c r="CQ1653" t="s">
        <v>3331</v>
      </c>
      <c r="CR1653" t="s">
        <v>1547</v>
      </c>
      <c r="CS1653">
        <v>0</v>
      </c>
      <c r="CT1653" t="s">
        <v>1547</v>
      </c>
      <c r="CU1653" t="s">
        <v>1547</v>
      </c>
      <c r="CV1653" t="s">
        <v>1547</v>
      </c>
      <c r="CW1653" t="s">
        <v>1547</v>
      </c>
      <c r="CX1653" t="s">
        <v>1547</v>
      </c>
      <c r="CY1653">
        <v>1651</v>
      </c>
      <c r="CZ1653" t="s">
        <v>11959</v>
      </c>
      <c r="DA1653" t="s">
        <v>1547</v>
      </c>
      <c r="DB1653" t="s">
        <v>1881</v>
      </c>
      <c r="DC1653" t="s">
        <v>1882</v>
      </c>
      <c r="DD1653" t="s">
        <v>3201</v>
      </c>
      <c r="DE1653" t="s">
        <v>4463</v>
      </c>
      <c r="DF1653" t="s">
        <v>4194</v>
      </c>
      <c r="DG1653" t="s">
        <v>1547</v>
      </c>
      <c r="DH1653" t="s">
        <v>1547</v>
      </c>
      <c r="DI1653" t="s">
        <v>1892</v>
      </c>
      <c r="DJ1653" t="s">
        <v>12355</v>
      </c>
      <c r="DK1653"/>
      <c r="DL1653" t="s">
        <v>1892</v>
      </c>
      <c r="DM1653">
        <v>9</v>
      </c>
      <c r="DN1653" t="s">
        <v>1883</v>
      </c>
      <c r="DO1653" t="s">
        <v>1562</v>
      </c>
      <c r="DP1653" t="b">
        <v>1</v>
      </c>
      <c r="DQ1653" t="b">
        <v>0</v>
      </c>
      <c r="DR1653" t="b">
        <v>0</v>
      </c>
      <c r="DS1653" t="b">
        <v>0</v>
      </c>
      <c r="DT1653" t="b">
        <v>0</v>
      </c>
      <c r="DU1653" t="b">
        <v>1</v>
      </c>
      <c r="DV1653" t="b">
        <v>0</v>
      </c>
      <c r="DW1653">
        <v>0</v>
      </c>
      <c r="DX1653" t="b">
        <v>0</v>
      </c>
      <c r="DY1653" t="b">
        <v>0</v>
      </c>
      <c r="DZ1653" t="b">
        <v>0</v>
      </c>
      <c r="EA1653" t="b">
        <v>0</v>
      </c>
      <c r="EB1653" t="b">
        <v>0</v>
      </c>
      <c r="EC1653" t="b">
        <v>0</v>
      </c>
      <c r="ED1653" t="b">
        <v>0</v>
      </c>
      <c r="EE1653" t="b">
        <v>0</v>
      </c>
      <c r="EF1653" t="b">
        <v>0</v>
      </c>
      <c r="EG1653" t="b" cm="1">
        <v>0</v>
      </c>
      <c r="EH1653" t="b">
        <v>0</v>
      </c>
      <c r="EI1653" t="b">
        <v>0</v>
      </c>
      <c r="EJ1653" t="b">
        <v>0</v>
      </c>
      <c r="EK1653" t="s">
        <v>1547</v>
      </c>
      <c r="EL1653">
        <v>0</v>
      </c>
      <c r="EM1653">
        <v>12</v>
      </c>
      <c r="EN1653" t="b">
        <v>0</v>
      </c>
    </row>
    <row r="1654" spans="1:144" ht="15.75">
      <c r="A1654"/>
      <c r="B1654" t="s">
        <v>1562</v>
      </c>
      <c r="C1654" t="s">
        <v>1562</v>
      </c>
      <c r="D1654" t="s">
        <v>4117</v>
      </c>
      <c r="E1654" t="s">
        <v>4118</v>
      </c>
      <c r="F1654"/>
      <c r="G1654" t="s">
        <v>4204</v>
      </c>
      <c r="H1654" t="s">
        <v>4205</v>
      </c>
      <c r="I1654" t="s">
        <v>1251</v>
      </c>
      <c r="J1654"/>
      <c r="K1654" t="s">
        <v>902</v>
      </c>
      <c r="L1654" t="s">
        <v>1743</v>
      </c>
      <c r="M1654" t="s">
        <v>1749</v>
      </c>
      <c r="N1654" t="s">
        <v>3589</v>
      </c>
      <c r="O1654"/>
      <c r="P1654" t="s">
        <v>1562</v>
      </c>
      <c r="Q1654" t="s">
        <v>4463</v>
      </c>
      <c r="R1654" t="s">
        <v>4464</v>
      </c>
      <c r="S1654"/>
      <c r="T1654"/>
      <c r="U1654" t="s">
        <v>4278</v>
      </c>
      <c r="V1654" t="s">
        <v>4155</v>
      </c>
      <c r="W1654"/>
      <c r="X1654"/>
      <c r="Y1654"/>
      <c r="Z1654"/>
      <c r="AA1654"/>
      <c r="AB1654"/>
      <c r="AC1654"/>
      <c r="AD1654"/>
      <c r="AE1654"/>
      <c r="AF1654"/>
      <c r="AG1654"/>
      <c r="AH1654"/>
      <c r="AI1654"/>
      <c r="AJ1654"/>
      <c r="AK1654"/>
      <c r="AL1654"/>
      <c r="AM1654"/>
      <c r="AN1654"/>
      <c r="AO1654" s="108" t="s">
        <v>43</v>
      </c>
      <c r="AP1654" t="s">
        <v>2870</v>
      </c>
      <c r="AQ1654">
        <v>43</v>
      </c>
      <c r="AR1654" t="s">
        <v>12358</v>
      </c>
      <c r="AS1654" t="s">
        <v>1562</v>
      </c>
      <c r="AT1654" t="s">
        <v>10664</v>
      </c>
      <c r="AU1654" t="s">
        <v>4118</v>
      </c>
      <c r="AV1654" t="s">
        <v>9387</v>
      </c>
      <c r="AW1654" t="s">
        <v>1744</v>
      </c>
      <c r="AX1654" t="s">
        <v>1740</v>
      </c>
      <c r="AY1654" t="s">
        <v>9725</v>
      </c>
      <c r="AZ1654" t="s">
        <v>4463</v>
      </c>
      <c r="BA1654" t="s">
        <v>9389</v>
      </c>
      <c r="BB1654" t="s">
        <v>1251</v>
      </c>
      <c r="BC1654" t="s">
        <v>1743</v>
      </c>
      <c r="BD1654" t="s">
        <v>9390</v>
      </c>
      <c r="BE1654" t="s">
        <v>4811</v>
      </c>
      <c r="BF1654">
        <v>350</v>
      </c>
      <c r="BG1654">
        <v>1652</v>
      </c>
      <c r="BH1654">
        <v>0</v>
      </c>
      <c r="BI1654" t="s">
        <v>1547</v>
      </c>
      <c r="BJ1654">
        <v>0</v>
      </c>
      <c r="BK1654">
        <v>0</v>
      </c>
      <c r="BL1654">
        <v>949</v>
      </c>
      <c r="BM1654" t="s">
        <v>9391</v>
      </c>
      <c r="BN1654" t="s">
        <v>4812</v>
      </c>
      <c r="BO1654" t="s">
        <v>12381</v>
      </c>
      <c r="BP1654" t="s" cm="1">
        <v>12380</v>
      </c>
      <c r="BQ1654" t="s">
        <v>1547</v>
      </c>
      <c r="BR1654" t="s">
        <v>10669</v>
      </c>
      <c r="BS1654">
        <v>102</v>
      </c>
      <c r="BT1654" t="s">
        <v>7010</v>
      </c>
      <c r="BU1654" t="s">
        <v>16616</v>
      </c>
      <c r="BV1654" t="s">
        <v>4117</v>
      </c>
      <c r="BW1654" t="s">
        <v>9387</v>
      </c>
      <c r="BX1654" t="s">
        <v>9727</v>
      </c>
      <c r="BY1654" t="s">
        <v>7292</v>
      </c>
      <c r="BZ1654" t="s">
        <v>1547</v>
      </c>
      <c r="CA1654" t="s">
        <v>1744</v>
      </c>
      <c r="CB1654" t="s">
        <v>1749</v>
      </c>
      <c r="CC1654"/>
      <c r="CD1654" t="s">
        <v>998</v>
      </c>
      <c r="CE1654" t="s">
        <v>1251</v>
      </c>
      <c r="CF1654" t="s">
        <v>12387</v>
      </c>
      <c r="CG1654" t="s">
        <v>12388</v>
      </c>
      <c r="CH1654" t="s">
        <v>1251</v>
      </c>
      <c r="CI1654" t="s">
        <v>1547</v>
      </c>
      <c r="CJ1654" t="s">
        <v>4464</v>
      </c>
      <c r="CK1654" t="s">
        <v>1562</v>
      </c>
      <c r="CL1654"/>
      <c r="CM1654"/>
      <c r="CN1654" t="s">
        <v>4278</v>
      </c>
      <c r="CO1654" t="s">
        <v>4155</v>
      </c>
      <c r="CP1654" t="s">
        <v>4278</v>
      </c>
      <c r="CQ1654" t="s">
        <v>4155</v>
      </c>
      <c r="CR1654" t="s">
        <v>1547</v>
      </c>
      <c r="CS1654">
        <v>0</v>
      </c>
      <c r="CT1654" t="s">
        <v>1547</v>
      </c>
      <c r="CU1654" t="s">
        <v>1547</v>
      </c>
      <c r="CV1654" t="s">
        <v>1547</v>
      </c>
      <c r="CW1654" t="s">
        <v>1547</v>
      </c>
      <c r="CX1654" t="s">
        <v>1547</v>
      </c>
      <c r="CY1654">
        <v>1652</v>
      </c>
      <c r="CZ1654" t="s">
        <v>11962</v>
      </c>
      <c r="DA1654" t="s">
        <v>1547</v>
      </c>
      <c r="DB1654" t="s">
        <v>1881</v>
      </c>
      <c r="DC1654" t="s">
        <v>1882</v>
      </c>
      <c r="DD1654" t="s">
        <v>4118</v>
      </c>
      <c r="DE1654" t="s">
        <v>4463</v>
      </c>
      <c r="DF1654" t="s">
        <v>4204</v>
      </c>
      <c r="DG1654" t="s">
        <v>1547</v>
      </c>
      <c r="DH1654" t="s">
        <v>1547</v>
      </c>
      <c r="DI1654" t="s">
        <v>1892</v>
      </c>
      <c r="DJ1654" t="s">
        <v>12358</v>
      </c>
      <c r="DK1654"/>
      <c r="DL1654" t="s">
        <v>1892</v>
      </c>
      <c r="DM1654">
        <v>9</v>
      </c>
      <c r="DN1654" t="s">
        <v>1883</v>
      </c>
      <c r="DO1654" t="s">
        <v>1562</v>
      </c>
      <c r="DP1654" t="b">
        <v>1</v>
      </c>
      <c r="DQ1654" t="b">
        <v>0</v>
      </c>
      <c r="DR1654" t="b">
        <v>0</v>
      </c>
      <c r="DS1654" t="b">
        <v>0</v>
      </c>
      <c r="DT1654" t="b">
        <v>0</v>
      </c>
      <c r="DU1654" t="b">
        <v>1</v>
      </c>
      <c r="DV1654" t="b">
        <v>0</v>
      </c>
      <c r="DW1654">
        <v>0</v>
      </c>
      <c r="DX1654" t="b">
        <v>0</v>
      </c>
      <c r="DY1654" t="b">
        <v>0</v>
      </c>
      <c r="DZ1654" t="b">
        <v>0</v>
      </c>
      <c r="EA1654" t="b">
        <v>0</v>
      </c>
      <c r="EB1654" t="b">
        <v>0</v>
      </c>
      <c r="EC1654" t="b">
        <v>0</v>
      </c>
      <c r="ED1654" t="b">
        <v>0</v>
      </c>
      <c r="EE1654" t="b">
        <v>0</v>
      </c>
      <c r="EF1654" t="b">
        <v>0</v>
      </c>
      <c r="EG1654" t="b" cm="1">
        <v>0</v>
      </c>
      <c r="EH1654" t="b">
        <v>0</v>
      </c>
      <c r="EI1654" t="b">
        <v>0</v>
      </c>
      <c r="EJ1654" t="b">
        <v>0</v>
      </c>
      <c r="EK1654" t="s">
        <v>1547</v>
      </c>
      <c r="EL1654">
        <v>0</v>
      </c>
      <c r="EM1654">
        <v>21</v>
      </c>
      <c r="EN1654" t="b">
        <v>0</v>
      </c>
    </row>
    <row r="1655" spans="1:144" ht="31.5">
      <c r="A1655"/>
      <c r="B1655" t="s">
        <v>1562</v>
      </c>
      <c r="C1655" t="s">
        <v>1562</v>
      </c>
      <c r="D1655" t="s">
        <v>4814</v>
      </c>
      <c r="E1655" t="s">
        <v>4125</v>
      </c>
      <c r="F1655" s="109" t="s">
        <v>4815</v>
      </c>
      <c r="G1655" t="s">
        <v>4282</v>
      </c>
      <c r="H1655" t="s">
        <v>4816</v>
      </c>
      <c r="I1655" t="s">
        <v>1251</v>
      </c>
      <c r="J1655"/>
      <c r="K1655" t="s">
        <v>902</v>
      </c>
      <c r="L1655" t="s">
        <v>1743</v>
      </c>
      <c r="M1655" t="s">
        <v>3198</v>
      </c>
      <c r="N1655" t="s">
        <v>4284</v>
      </c>
      <c r="O1655"/>
      <c r="P1655" t="s">
        <v>1562</v>
      </c>
      <c r="Q1655" t="s">
        <v>4463</v>
      </c>
      <c r="R1655" t="s">
        <v>4464</v>
      </c>
      <c r="S1655"/>
      <c r="T1655"/>
      <c r="U1655" t="s">
        <v>4278</v>
      </c>
      <c r="V1655" t="s">
        <v>13566</v>
      </c>
      <c r="W1655"/>
      <c r="X1655"/>
      <c r="Y1655"/>
      <c r="Z1655"/>
      <c r="AA1655"/>
      <c r="AB1655"/>
      <c r="AC1655"/>
      <c r="AD1655"/>
      <c r="AE1655"/>
      <c r="AF1655"/>
      <c r="AG1655"/>
      <c r="AH1655"/>
      <c r="AI1655"/>
      <c r="AJ1655"/>
      <c r="AK1655"/>
      <c r="AL1655"/>
      <c r="AM1655"/>
      <c r="AN1655"/>
      <c r="AO1655" s="108" t="s">
        <v>43</v>
      </c>
      <c r="AP1655" t="s">
        <v>2870</v>
      </c>
      <c r="AQ1655">
        <v>44</v>
      </c>
      <c r="AR1655" t="s">
        <v>10696</v>
      </c>
      <c r="AS1655" t="s">
        <v>1562</v>
      </c>
      <c r="AT1655" t="s">
        <v>10664</v>
      </c>
      <c r="AU1655" t="s">
        <v>4125</v>
      </c>
      <c r="AV1655" t="s">
        <v>9412</v>
      </c>
      <c r="AW1655" t="s">
        <v>12389</v>
      </c>
      <c r="AX1655" t="s">
        <v>1740</v>
      </c>
      <c r="AY1655" t="s">
        <v>9911</v>
      </c>
      <c r="AZ1655" t="s">
        <v>4463</v>
      </c>
      <c r="BA1655" t="s">
        <v>9414</v>
      </c>
      <c r="BB1655" t="s">
        <v>1251</v>
      </c>
      <c r="BC1655" t="s">
        <v>1743</v>
      </c>
      <c r="BD1655" t="s">
        <v>12390</v>
      </c>
      <c r="BE1655" t="s">
        <v>4811</v>
      </c>
      <c r="BF1655">
        <v>897</v>
      </c>
      <c r="BG1655">
        <v>1652</v>
      </c>
      <c r="BH1655">
        <v>0</v>
      </c>
      <c r="BI1655" t="s">
        <v>1547</v>
      </c>
      <c r="BJ1655">
        <v>0</v>
      </c>
      <c r="BK1655">
        <v>0</v>
      </c>
      <c r="BL1655">
        <v>957</v>
      </c>
      <c r="BM1655" t="s">
        <v>9412</v>
      </c>
      <c r="BN1655" t="s">
        <v>4812</v>
      </c>
      <c r="BO1655" t="s">
        <v>12381</v>
      </c>
      <c r="BP1655" t="s" cm="1">
        <v>12380</v>
      </c>
      <c r="BQ1655" t="s">
        <v>1547</v>
      </c>
      <c r="BR1655" t="s">
        <v>10669</v>
      </c>
      <c r="BS1655">
        <v>103</v>
      </c>
      <c r="BT1655" t="s">
        <v>7015</v>
      </c>
      <c r="BU1655" t="s">
        <v>16617</v>
      </c>
      <c r="BV1655" t="s">
        <v>4814</v>
      </c>
      <c r="BW1655" t="s">
        <v>9412</v>
      </c>
      <c r="BX1655" t="s">
        <v>12391</v>
      </c>
      <c r="BY1655" t="s">
        <v>9913</v>
      </c>
      <c r="BZ1655" t="s">
        <v>1547</v>
      </c>
      <c r="CA1655" t="s">
        <v>1744</v>
      </c>
      <c r="CB1655" t="s">
        <v>2003</v>
      </c>
      <c r="CC1655"/>
      <c r="CD1655" t="s">
        <v>998</v>
      </c>
      <c r="CE1655" t="s">
        <v>1251</v>
      </c>
      <c r="CF1655" t="s">
        <v>12392</v>
      </c>
      <c r="CG1655" t="s">
        <v>12393</v>
      </c>
      <c r="CH1655" t="s">
        <v>1251</v>
      </c>
      <c r="CI1655" t="s">
        <v>1547</v>
      </c>
      <c r="CJ1655" t="s">
        <v>4464</v>
      </c>
      <c r="CK1655" t="s">
        <v>1562</v>
      </c>
      <c r="CL1655"/>
      <c r="CM1655"/>
      <c r="CN1655" t="s">
        <v>4278</v>
      </c>
      <c r="CO1655" t="s">
        <v>13566</v>
      </c>
      <c r="CP1655" t="s">
        <v>4278</v>
      </c>
      <c r="CQ1655" t="s">
        <v>13566</v>
      </c>
      <c r="CR1655" t="s">
        <v>1547</v>
      </c>
      <c r="CS1655">
        <v>0</v>
      </c>
      <c r="CT1655" t="s">
        <v>1547</v>
      </c>
      <c r="CU1655" t="s">
        <v>1547</v>
      </c>
      <c r="CV1655" t="s">
        <v>1547</v>
      </c>
      <c r="CW1655" t="s">
        <v>1547</v>
      </c>
      <c r="CX1655" t="s">
        <v>1547</v>
      </c>
      <c r="CY1655">
        <v>1653</v>
      </c>
      <c r="CZ1655" t="s">
        <v>11963</v>
      </c>
      <c r="DA1655" t="s">
        <v>1547</v>
      </c>
      <c r="DB1655" t="s">
        <v>1881</v>
      </c>
      <c r="DC1655" t="s">
        <v>1882</v>
      </c>
      <c r="DD1655" t="s">
        <v>4125</v>
      </c>
      <c r="DE1655" t="s">
        <v>4463</v>
      </c>
      <c r="DF1655" t="s">
        <v>4282</v>
      </c>
      <c r="DG1655" t="s">
        <v>1547</v>
      </c>
      <c r="DH1655" t="s">
        <v>1547</v>
      </c>
      <c r="DI1655" t="s">
        <v>1892</v>
      </c>
      <c r="DJ1655" t="s">
        <v>10696</v>
      </c>
      <c r="DK1655"/>
      <c r="DL1655" t="s">
        <v>1892</v>
      </c>
      <c r="DM1655">
        <v>9</v>
      </c>
      <c r="DN1655" t="s">
        <v>1883</v>
      </c>
      <c r="DO1655" t="s">
        <v>1562</v>
      </c>
      <c r="DP1655" t="b">
        <v>1</v>
      </c>
      <c r="DQ1655" t="b">
        <v>0</v>
      </c>
      <c r="DR1655" t="b">
        <v>0</v>
      </c>
      <c r="DS1655" t="b">
        <v>0</v>
      </c>
      <c r="DT1655" t="b">
        <v>0</v>
      </c>
      <c r="DU1655" t="b">
        <v>1</v>
      </c>
      <c r="DV1655" t="b">
        <v>0</v>
      </c>
      <c r="DW1655">
        <v>0</v>
      </c>
      <c r="DX1655" t="b">
        <v>0</v>
      </c>
      <c r="DY1655" t="b">
        <v>0</v>
      </c>
      <c r="DZ1655" t="b">
        <v>0</v>
      </c>
      <c r="EA1655" t="b">
        <v>0</v>
      </c>
      <c r="EB1655" t="b">
        <v>0</v>
      </c>
      <c r="EC1655" t="b">
        <v>1</v>
      </c>
      <c r="ED1655" t="b">
        <v>0</v>
      </c>
      <c r="EE1655" t="b">
        <v>0</v>
      </c>
      <c r="EF1655" t="b">
        <v>0</v>
      </c>
      <c r="EG1655" t="b" cm="1">
        <v>1</v>
      </c>
      <c r="EH1655" t="b">
        <v>0</v>
      </c>
      <c r="EI1655" t="b">
        <v>0</v>
      </c>
      <c r="EJ1655" t="b">
        <v>1</v>
      </c>
      <c r="EK1655" t="s">
        <v>5981</v>
      </c>
      <c r="EL1655">
        <v>1</v>
      </c>
      <c r="EM1655">
        <v>15</v>
      </c>
      <c r="EN1655" t="b">
        <v>0</v>
      </c>
    </row>
    <row r="1656" spans="1:144" ht="31.5">
      <c r="A1656"/>
      <c r="B1656" t="s">
        <v>1562</v>
      </c>
      <c r="C1656" t="s">
        <v>1562</v>
      </c>
      <c r="D1656" t="s">
        <v>4817</v>
      </c>
      <c r="E1656" t="s">
        <v>4818</v>
      </c>
      <c r="F1656" t="s">
        <v>4819</v>
      </c>
      <c r="G1656" t="s">
        <v>4820</v>
      </c>
      <c r="H1656" s="109" t="s">
        <v>4805</v>
      </c>
      <c r="I1656" t="s">
        <v>1230</v>
      </c>
      <c r="J1656"/>
      <c r="K1656" t="s">
        <v>902</v>
      </c>
      <c r="L1656" t="s">
        <v>1743</v>
      </c>
      <c r="M1656" t="s">
        <v>1749</v>
      </c>
      <c r="N1656"/>
      <c r="O1656"/>
      <c r="P1656" t="s">
        <v>1562</v>
      </c>
      <c r="Q1656" t="s">
        <v>4463</v>
      </c>
      <c r="R1656" t="s">
        <v>4464</v>
      </c>
      <c r="S1656"/>
      <c r="T1656"/>
      <c r="U1656" t="s">
        <v>4278</v>
      </c>
      <c r="V1656" t="s">
        <v>13766</v>
      </c>
      <c r="W1656"/>
      <c r="X1656"/>
      <c r="Y1656"/>
      <c r="Z1656"/>
      <c r="AA1656"/>
      <c r="AB1656"/>
      <c r="AC1656"/>
      <c r="AD1656"/>
      <c r="AE1656"/>
      <c r="AF1656"/>
      <c r="AG1656"/>
      <c r="AH1656"/>
      <c r="AI1656"/>
      <c r="AJ1656"/>
      <c r="AK1656"/>
      <c r="AL1656"/>
      <c r="AM1656"/>
      <c r="AN1656"/>
      <c r="AO1656" s="108" t="s">
        <v>43</v>
      </c>
      <c r="AP1656" t="s">
        <v>2870</v>
      </c>
      <c r="AQ1656">
        <v>45</v>
      </c>
      <c r="AR1656" t="s">
        <v>12394</v>
      </c>
      <c r="AS1656" t="s">
        <v>1562</v>
      </c>
      <c r="AT1656" t="s">
        <v>10664</v>
      </c>
      <c r="AU1656" t="s">
        <v>4818</v>
      </c>
      <c r="AV1656" t="s">
        <v>12395</v>
      </c>
      <c r="AW1656" t="s">
        <v>12396</v>
      </c>
      <c r="AX1656" t="s">
        <v>1740</v>
      </c>
      <c r="AY1656" t="s">
        <v>12397</v>
      </c>
      <c r="AZ1656" t="s">
        <v>4463</v>
      </c>
      <c r="BA1656" t="s">
        <v>12398</v>
      </c>
      <c r="BB1656" t="s">
        <v>1230</v>
      </c>
      <c r="BC1656" t="s">
        <v>1743</v>
      </c>
      <c r="BD1656" t="s">
        <v>12399</v>
      </c>
      <c r="BE1656" t="s">
        <v>4811</v>
      </c>
      <c r="BF1656">
        <v>1656</v>
      </c>
      <c r="BG1656">
        <v>1652</v>
      </c>
      <c r="BH1656">
        <v>0</v>
      </c>
      <c r="BI1656" t="s">
        <v>4818</v>
      </c>
      <c r="BJ1656">
        <v>1</v>
      </c>
      <c r="BK1656">
        <v>0</v>
      </c>
      <c r="BL1656">
        <v>0</v>
      </c>
      <c r="BM1656" t="s">
        <v>1547</v>
      </c>
      <c r="BN1656" t="s">
        <v>4812</v>
      </c>
      <c r="BO1656" t="s">
        <v>12381</v>
      </c>
      <c r="BP1656" t="s" cm="1">
        <v>12380</v>
      </c>
      <c r="BQ1656" t="s">
        <v>1547</v>
      </c>
      <c r="BR1656" t="s">
        <v>10669</v>
      </c>
      <c r="BS1656">
        <v>104</v>
      </c>
      <c r="BT1656" t="s">
        <v>7020</v>
      </c>
      <c r="BU1656" t="s">
        <v>16618</v>
      </c>
      <c r="BV1656" t="s">
        <v>4817</v>
      </c>
      <c r="BW1656" t="s">
        <v>12395</v>
      </c>
      <c r="BX1656" t="s">
        <v>12367</v>
      </c>
      <c r="BY1656" t="s">
        <v>1744</v>
      </c>
      <c r="BZ1656" t="s">
        <v>1547</v>
      </c>
      <c r="CA1656" t="s">
        <v>1744</v>
      </c>
      <c r="CB1656" t="s">
        <v>1749</v>
      </c>
      <c r="CC1656"/>
      <c r="CD1656" t="s">
        <v>998</v>
      </c>
      <c r="CE1656" t="s">
        <v>1230</v>
      </c>
      <c r="CF1656" t="s">
        <v>4896</v>
      </c>
      <c r="CG1656" t="s">
        <v>12400</v>
      </c>
      <c r="CH1656" t="s">
        <v>1230</v>
      </c>
      <c r="CI1656" t="s">
        <v>1547</v>
      </c>
      <c r="CJ1656" t="s">
        <v>4464</v>
      </c>
      <c r="CK1656" t="s">
        <v>1562</v>
      </c>
      <c r="CL1656"/>
      <c r="CM1656"/>
      <c r="CN1656" t="s">
        <v>4278</v>
      </c>
      <c r="CO1656" t="s">
        <v>13766</v>
      </c>
      <c r="CP1656" t="s">
        <v>4278</v>
      </c>
      <c r="CQ1656" t="s">
        <v>13766</v>
      </c>
      <c r="CR1656" t="s">
        <v>1547</v>
      </c>
      <c r="CS1656">
        <v>0</v>
      </c>
      <c r="CT1656" t="s">
        <v>1547</v>
      </c>
      <c r="CU1656" t="s">
        <v>1547</v>
      </c>
      <c r="CV1656" t="s">
        <v>1547</v>
      </c>
      <c r="CW1656" t="s">
        <v>1547</v>
      </c>
      <c r="CX1656" t="s">
        <v>1547</v>
      </c>
      <c r="CY1656">
        <v>1654</v>
      </c>
      <c r="CZ1656" t="s">
        <v>11964</v>
      </c>
      <c r="DA1656" t="s">
        <v>1547</v>
      </c>
      <c r="DB1656" t="s">
        <v>1881</v>
      </c>
      <c r="DC1656" t="s">
        <v>1882</v>
      </c>
      <c r="DD1656" t="s">
        <v>4818</v>
      </c>
      <c r="DE1656" t="s">
        <v>4463</v>
      </c>
      <c r="DF1656" t="s">
        <v>4820</v>
      </c>
      <c r="DG1656" t="s">
        <v>1547</v>
      </c>
      <c r="DH1656" t="s">
        <v>1547</v>
      </c>
      <c r="DI1656" t="s">
        <v>1892</v>
      </c>
      <c r="DJ1656" t="s">
        <v>12394</v>
      </c>
      <c r="DK1656"/>
      <c r="DL1656" t="s">
        <v>1892</v>
      </c>
      <c r="DM1656">
        <v>9</v>
      </c>
      <c r="DN1656" t="s">
        <v>1883</v>
      </c>
      <c r="DO1656" t="s">
        <v>1562</v>
      </c>
      <c r="DP1656" t="b">
        <v>1</v>
      </c>
      <c r="DQ1656" t="b">
        <v>0</v>
      </c>
      <c r="DR1656" t="b">
        <v>1</v>
      </c>
      <c r="DS1656" t="b">
        <v>0</v>
      </c>
      <c r="DT1656" t="b">
        <v>0</v>
      </c>
      <c r="DU1656" t="b">
        <v>1</v>
      </c>
      <c r="DV1656" t="b">
        <v>0</v>
      </c>
      <c r="DW1656">
        <v>0</v>
      </c>
      <c r="DX1656" t="b">
        <v>0</v>
      </c>
      <c r="DY1656" t="b">
        <v>0</v>
      </c>
      <c r="DZ1656" t="b">
        <v>0</v>
      </c>
      <c r="EA1656" t="b">
        <v>0</v>
      </c>
      <c r="EB1656" t="b">
        <v>0</v>
      </c>
      <c r="EC1656" t="b">
        <v>0</v>
      </c>
      <c r="ED1656" t="b">
        <v>0</v>
      </c>
      <c r="EE1656" t="b">
        <v>0</v>
      </c>
      <c r="EF1656" t="b">
        <v>0</v>
      </c>
      <c r="EG1656" t="b" cm="1">
        <v>0</v>
      </c>
      <c r="EH1656" t="b">
        <v>0</v>
      </c>
      <c r="EI1656" t="b">
        <v>0</v>
      </c>
      <c r="EJ1656" t="b">
        <v>0</v>
      </c>
      <c r="EK1656" t="s">
        <v>1547</v>
      </c>
      <c r="EL1656">
        <v>0</v>
      </c>
      <c r="EM1656">
        <v>40</v>
      </c>
      <c r="EN1656" t="b">
        <v>0</v>
      </c>
    </row>
    <row r="1657" spans="1:144" ht="252">
      <c r="A1657"/>
      <c r="B1657" t="s">
        <v>1562</v>
      </c>
      <c r="C1657" t="s">
        <v>1562</v>
      </c>
      <c r="D1657" t="s">
        <v>4821</v>
      </c>
      <c r="E1657" t="s">
        <v>4822</v>
      </c>
      <c r="F1657" t="s">
        <v>4822</v>
      </c>
      <c r="G1657" t="s">
        <v>4823</v>
      </c>
      <c r="H1657" s="109" t="s">
        <v>4824</v>
      </c>
      <c r="I1657" t="s">
        <v>1230</v>
      </c>
      <c r="J1657"/>
      <c r="K1657" t="s">
        <v>902</v>
      </c>
      <c r="L1657" t="s">
        <v>1743</v>
      </c>
      <c r="M1657" t="s">
        <v>1749</v>
      </c>
      <c r="N1657" t="s">
        <v>4825</v>
      </c>
      <c r="O1657"/>
      <c r="P1657" t="s">
        <v>1562</v>
      </c>
      <c r="Q1657" t="s">
        <v>4463</v>
      </c>
      <c r="R1657" t="s">
        <v>4464</v>
      </c>
      <c r="S1657" t="s">
        <v>4826</v>
      </c>
      <c r="T1657"/>
      <c r="U1657" t="s">
        <v>4278</v>
      </c>
      <c r="V1657" t="s">
        <v>13767</v>
      </c>
      <c r="W1657"/>
      <c r="X1657"/>
      <c r="Y1657"/>
      <c r="Z1657"/>
      <c r="AA1657"/>
      <c r="AB1657"/>
      <c r="AC1657"/>
      <c r="AD1657"/>
      <c r="AE1657"/>
      <c r="AF1657"/>
      <c r="AG1657"/>
      <c r="AH1657"/>
      <c r="AI1657"/>
      <c r="AJ1657"/>
      <c r="AK1657"/>
      <c r="AL1657"/>
      <c r="AM1657"/>
      <c r="AN1657"/>
      <c r="AO1657" s="108" t="s">
        <v>43</v>
      </c>
      <c r="AP1657" t="s">
        <v>2870</v>
      </c>
      <c r="AQ1657">
        <v>46</v>
      </c>
      <c r="AR1657" t="s">
        <v>12401</v>
      </c>
      <c r="AS1657" t="s">
        <v>1562</v>
      </c>
      <c r="AT1657" t="s">
        <v>10664</v>
      </c>
      <c r="AU1657" t="s">
        <v>4822</v>
      </c>
      <c r="AV1657" t="s">
        <v>12402</v>
      </c>
      <c r="AW1657" t="s">
        <v>12402</v>
      </c>
      <c r="AX1657" t="s">
        <v>1740</v>
      </c>
      <c r="AY1657" t="s">
        <v>12403</v>
      </c>
      <c r="AZ1657" t="s">
        <v>4463</v>
      </c>
      <c r="BA1657" t="s">
        <v>12404</v>
      </c>
      <c r="BB1657" t="s">
        <v>1230</v>
      </c>
      <c r="BC1657" t="s">
        <v>1743</v>
      </c>
      <c r="BD1657" t="s">
        <v>12405</v>
      </c>
      <c r="BE1657" t="s">
        <v>4811</v>
      </c>
      <c r="BF1657">
        <v>1657</v>
      </c>
      <c r="BG1657">
        <v>1652</v>
      </c>
      <c r="BH1657">
        <v>0</v>
      </c>
      <c r="BI1657" t="s">
        <v>4822</v>
      </c>
      <c r="BJ1657">
        <v>1</v>
      </c>
      <c r="BK1657">
        <v>0</v>
      </c>
      <c r="BL1657">
        <v>0</v>
      </c>
      <c r="BM1657" t="s">
        <v>1547</v>
      </c>
      <c r="BN1657" t="s">
        <v>4812</v>
      </c>
      <c r="BO1657" t="s">
        <v>12381</v>
      </c>
      <c r="BP1657" t="s" cm="1">
        <v>12380</v>
      </c>
      <c r="BQ1657" t="s">
        <v>1547</v>
      </c>
      <c r="BR1657" t="s">
        <v>10669</v>
      </c>
      <c r="BS1657">
        <v>105</v>
      </c>
      <c r="BT1657" t="s">
        <v>7026</v>
      </c>
      <c r="BU1657" t="s">
        <v>16619</v>
      </c>
      <c r="BV1657" t="s">
        <v>4821</v>
      </c>
      <c r="BW1657" t="s">
        <v>12402</v>
      </c>
      <c r="BX1657" t="s">
        <v>12406</v>
      </c>
      <c r="BY1657" t="s">
        <v>12407</v>
      </c>
      <c r="BZ1657" t="s">
        <v>1547</v>
      </c>
      <c r="CA1657" t="s">
        <v>1744</v>
      </c>
      <c r="CB1657" t="s">
        <v>1749</v>
      </c>
      <c r="CC1657"/>
      <c r="CD1657" t="s">
        <v>998</v>
      </c>
      <c r="CE1657" t="s">
        <v>1230</v>
      </c>
      <c r="CF1657" t="s">
        <v>12408</v>
      </c>
      <c r="CG1657" t="s">
        <v>12409</v>
      </c>
      <c r="CH1657" t="s">
        <v>1230</v>
      </c>
      <c r="CI1657" t="s">
        <v>1547</v>
      </c>
      <c r="CJ1657" t="s">
        <v>4464</v>
      </c>
      <c r="CK1657" t="s">
        <v>1562</v>
      </c>
      <c r="CL1657"/>
      <c r="CM1657"/>
      <c r="CN1657" t="s">
        <v>4278</v>
      </c>
      <c r="CO1657" t="s">
        <v>13767</v>
      </c>
      <c r="CP1657" t="s">
        <v>4278</v>
      </c>
      <c r="CQ1657" t="s">
        <v>13767</v>
      </c>
      <c r="CR1657" t="s">
        <v>1547</v>
      </c>
      <c r="CS1657">
        <v>0</v>
      </c>
      <c r="CT1657" t="s">
        <v>1547</v>
      </c>
      <c r="CU1657" t="s">
        <v>1547</v>
      </c>
      <c r="CV1657" t="s">
        <v>1547</v>
      </c>
      <c r="CW1657" t="s">
        <v>1547</v>
      </c>
      <c r="CX1657" t="s">
        <v>1547</v>
      </c>
      <c r="CY1657">
        <v>1655</v>
      </c>
      <c r="CZ1657" t="s">
        <v>11965</v>
      </c>
      <c r="DA1657" t="s">
        <v>1547</v>
      </c>
      <c r="DB1657" t="s">
        <v>1881</v>
      </c>
      <c r="DC1657" t="s">
        <v>1882</v>
      </c>
      <c r="DD1657" t="s">
        <v>4822</v>
      </c>
      <c r="DE1657" t="s">
        <v>4463</v>
      </c>
      <c r="DF1657" t="s">
        <v>4823</v>
      </c>
      <c r="DG1657" t="s">
        <v>1547</v>
      </c>
      <c r="DH1657" t="s">
        <v>1547</v>
      </c>
      <c r="DI1657" t="s">
        <v>1892</v>
      </c>
      <c r="DJ1657" t="s">
        <v>12401</v>
      </c>
      <c r="DK1657"/>
      <c r="DL1657" t="s">
        <v>12410</v>
      </c>
      <c r="DM1657">
        <v>9</v>
      </c>
      <c r="DN1657" t="s">
        <v>1883</v>
      </c>
      <c r="DO1657" t="s">
        <v>1562</v>
      </c>
      <c r="DP1657" t="b">
        <v>1</v>
      </c>
      <c r="DQ1657" t="b">
        <v>0</v>
      </c>
      <c r="DR1657" t="b">
        <v>1</v>
      </c>
      <c r="DS1657" t="b">
        <v>0</v>
      </c>
      <c r="DT1657" t="b">
        <v>1</v>
      </c>
      <c r="DU1657" t="b">
        <v>1</v>
      </c>
      <c r="DV1657" t="b">
        <v>0</v>
      </c>
      <c r="DW1657">
        <v>0</v>
      </c>
      <c r="DX1657" t="b">
        <v>0</v>
      </c>
      <c r="DY1657" t="b">
        <v>0</v>
      </c>
      <c r="DZ1657" t="b">
        <v>0</v>
      </c>
      <c r="EA1657" t="b">
        <v>0</v>
      </c>
      <c r="EB1657" t="b">
        <v>0</v>
      </c>
      <c r="EC1657" t="b">
        <v>0</v>
      </c>
      <c r="ED1657" t="b">
        <v>0</v>
      </c>
      <c r="EE1657" t="b">
        <v>0</v>
      </c>
      <c r="EF1657" t="b">
        <v>0</v>
      </c>
      <c r="EG1657" t="b" cm="1">
        <v>0</v>
      </c>
      <c r="EH1657" t="b">
        <v>0</v>
      </c>
      <c r="EI1657" t="b">
        <v>0</v>
      </c>
      <c r="EJ1657" t="b">
        <v>0</v>
      </c>
      <c r="EK1657" t="s">
        <v>1547</v>
      </c>
      <c r="EL1657">
        <v>0</v>
      </c>
      <c r="EM1657">
        <v>26</v>
      </c>
      <c r="EN1657" t="b">
        <v>0</v>
      </c>
    </row>
    <row r="1658" spans="1:144" ht="15.75">
      <c r="A1658"/>
      <c r="B1658" t="s">
        <v>1562</v>
      </c>
      <c r="C1658" t="s">
        <v>1562</v>
      </c>
      <c r="D1658" t="s">
        <v>4827</v>
      </c>
      <c r="E1658" t="s">
        <v>4828</v>
      </c>
      <c r="F1658" t="s">
        <v>4829</v>
      </c>
      <c r="G1658" t="s">
        <v>4830</v>
      </c>
      <c r="H1658" t="s">
        <v>4831</v>
      </c>
      <c r="I1658" t="s">
        <v>1230</v>
      </c>
      <c r="J1658"/>
      <c r="K1658" t="s">
        <v>902</v>
      </c>
      <c r="L1658" t="s">
        <v>1743</v>
      </c>
      <c r="M1658" t="s">
        <v>1995</v>
      </c>
      <c r="N1658"/>
      <c r="O1658"/>
      <c r="P1658" t="s">
        <v>1562</v>
      </c>
      <c r="Q1658" t="s">
        <v>4463</v>
      </c>
      <c r="R1658" t="s">
        <v>4464</v>
      </c>
      <c r="S1658"/>
      <c r="T1658"/>
      <c r="U1658" t="s">
        <v>4278</v>
      </c>
      <c r="V1658" t="s">
        <v>13768</v>
      </c>
      <c r="W1658"/>
      <c r="X1658"/>
      <c r="Y1658"/>
      <c r="Z1658"/>
      <c r="AA1658"/>
      <c r="AB1658"/>
      <c r="AC1658"/>
      <c r="AD1658"/>
      <c r="AE1658"/>
      <c r="AF1658"/>
      <c r="AG1658"/>
      <c r="AH1658"/>
      <c r="AI1658"/>
      <c r="AJ1658"/>
      <c r="AK1658"/>
      <c r="AL1658"/>
      <c r="AM1658"/>
      <c r="AN1658"/>
      <c r="AO1658" s="108" t="s">
        <v>43</v>
      </c>
      <c r="AP1658" t="s">
        <v>2870</v>
      </c>
      <c r="AQ1658">
        <v>47</v>
      </c>
      <c r="AR1658" t="s">
        <v>12411</v>
      </c>
      <c r="AS1658" t="s">
        <v>1562</v>
      </c>
      <c r="AT1658" t="s">
        <v>10664</v>
      </c>
      <c r="AU1658" t="s">
        <v>4828</v>
      </c>
      <c r="AV1658" t="s">
        <v>12412</v>
      </c>
      <c r="AW1658" t="s">
        <v>12413</v>
      </c>
      <c r="AX1658" t="s">
        <v>1740</v>
      </c>
      <c r="AY1658" t="s">
        <v>12414</v>
      </c>
      <c r="AZ1658" t="s">
        <v>4463</v>
      </c>
      <c r="BA1658" t="s">
        <v>12415</v>
      </c>
      <c r="BB1658" t="s">
        <v>1230</v>
      </c>
      <c r="BC1658" t="s">
        <v>1743</v>
      </c>
      <c r="BD1658" t="s">
        <v>12416</v>
      </c>
      <c r="BE1658" t="s">
        <v>4811</v>
      </c>
      <c r="BF1658">
        <v>1658</v>
      </c>
      <c r="BG1658">
        <v>1652</v>
      </c>
      <c r="BH1658">
        <v>0</v>
      </c>
      <c r="BI1658" t="s">
        <v>4828</v>
      </c>
      <c r="BJ1658">
        <v>1</v>
      </c>
      <c r="BK1658">
        <v>0</v>
      </c>
      <c r="BL1658">
        <v>0</v>
      </c>
      <c r="BM1658" t="s">
        <v>1547</v>
      </c>
      <c r="BN1658" t="s">
        <v>4812</v>
      </c>
      <c r="BO1658" t="s">
        <v>12381</v>
      </c>
      <c r="BP1658" t="s" cm="1">
        <v>12380</v>
      </c>
      <c r="BQ1658" t="s">
        <v>1547</v>
      </c>
      <c r="BR1658" t="s">
        <v>10669</v>
      </c>
      <c r="BS1658">
        <v>106</v>
      </c>
      <c r="BT1658" t="s">
        <v>7031</v>
      </c>
      <c r="BU1658" t="s">
        <v>16620</v>
      </c>
      <c r="BV1658" t="s">
        <v>4827</v>
      </c>
      <c r="BW1658" t="s">
        <v>12412</v>
      </c>
      <c r="BX1658" t="s">
        <v>12417</v>
      </c>
      <c r="BY1658" t="s">
        <v>1744</v>
      </c>
      <c r="BZ1658" t="s">
        <v>1547</v>
      </c>
      <c r="CA1658" t="s">
        <v>1744</v>
      </c>
      <c r="CB1658" t="s">
        <v>1995</v>
      </c>
      <c r="CC1658"/>
      <c r="CD1658" t="s">
        <v>998</v>
      </c>
      <c r="CE1658" t="s">
        <v>1230</v>
      </c>
      <c r="CF1658" t="s">
        <v>12418</v>
      </c>
      <c r="CG1658" t="s">
        <v>12419</v>
      </c>
      <c r="CH1658" t="s">
        <v>1230</v>
      </c>
      <c r="CI1658" t="s">
        <v>1547</v>
      </c>
      <c r="CJ1658" t="s">
        <v>4464</v>
      </c>
      <c r="CK1658" t="s">
        <v>1562</v>
      </c>
      <c r="CL1658"/>
      <c r="CM1658"/>
      <c r="CN1658" t="s">
        <v>4278</v>
      </c>
      <c r="CO1658" t="s">
        <v>13768</v>
      </c>
      <c r="CP1658" t="s">
        <v>4278</v>
      </c>
      <c r="CQ1658" t="s">
        <v>13768</v>
      </c>
      <c r="CR1658" t="s">
        <v>1547</v>
      </c>
      <c r="CS1658">
        <v>0</v>
      </c>
      <c r="CT1658" t="s">
        <v>1547</v>
      </c>
      <c r="CU1658" t="s">
        <v>1547</v>
      </c>
      <c r="CV1658" t="s">
        <v>1547</v>
      </c>
      <c r="CW1658" t="s">
        <v>1547</v>
      </c>
      <c r="CX1658" t="s">
        <v>1547</v>
      </c>
      <c r="CY1658">
        <v>1656</v>
      </c>
      <c r="CZ1658" t="s">
        <v>11966</v>
      </c>
      <c r="DA1658" t="s">
        <v>1547</v>
      </c>
      <c r="DB1658" t="s">
        <v>1881</v>
      </c>
      <c r="DC1658" t="s">
        <v>1882</v>
      </c>
      <c r="DD1658" t="s">
        <v>4828</v>
      </c>
      <c r="DE1658" t="s">
        <v>4463</v>
      </c>
      <c r="DF1658" t="s">
        <v>4830</v>
      </c>
      <c r="DG1658" t="s">
        <v>1547</v>
      </c>
      <c r="DH1658" t="s">
        <v>1547</v>
      </c>
      <c r="DI1658" t="s">
        <v>1892</v>
      </c>
      <c r="DJ1658" t="s">
        <v>12411</v>
      </c>
      <c r="DK1658"/>
      <c r="DL1658" t="s">
        <v>1892</v>
      </c>
      <c r="DM1658">
        <v>9</v>
      </c>
      <c r="DN1658" t="s">
        <v>1883</v>
      </c>
      <c r="DO1658" t="s">
        <v>1562</v>
      </c>
      <c r="DP1658" t="b">
        <v>1</v>
      </c>
      <c r="DQ1658" t="b">
        <v>0</v>
      </c>
      <c r="DR1658" t="b">
        <v>1</v>
      </c>
      <c r="DS1658" t="b">
        <v>0</v>
      </c>
      <c r="DT1658" t="b">
        <v>0</v>
      </c>
      <c r="DU1658" t="b">
        <v>1</v>
      </c>
      <c r="DV1658" t="b">
        <v>0</v>
      </c>
      <c r="DW1658">
        <v>0</v>
      </c>
      <c r="DX1658" t="b">
        <v>0</v>
      </c>
      <c r="DY1658" t="b">
        <v>0</v>
      </c>
      <c r="DZ1658" t="b">
        <v>0</v>
      </c>
      <c r="EA1658" t="b">
        <v>0</v>
      </c>
      <c r="EB1658" t="b">
        <v>0</v>
      </c>
      <c r="EC1658" t="b">
        <v>0</v>
      </c>
      <c r="ED1658" t="b">
        <v>0</v>
      </c>
      <c r="EE1658" t="b">
        <v>0</v>
      </c>
      <c r="EF1658" t="b">
        <v>0</v>
      </c>
      <c r="EG1658" t="b" cm="1">
        <v>0</v>
      </c>
      <c r="EH1658" t="b">
        <v>0</v>
      </c>
      <c r="EI1658" t="b">
        <v>0</v>
      </c>
      <c r="EJ1658" t="b">
        <v>0</v>
      </c>
      <c r="EK1658" t="s">
        <v>1547</v>
      </c>
      <c r="EL1658">
        <v>0</v>
      </c>
      <c r="EM1658">
        <v>40</v>
      </c>
      <c r="EN1658" t="b">
        <v>0</v>
      </c>
    </row>
    <row r="1659" spans="1:144" ht="15.75">
      <c r="A1659"/>
      <c r="B1659" t="s">
        <v>1562</v>
      </c>
      <c r="C1659" t="s">
        <v>1562</v>
      </c>
      <c r="D1659" t="s">
        <v>4832</v>
      </c>
      <c r="E1659" t="s">
        <v>4833</v>
      </c>
      <c r="F1659" t="s">
        <v>4834</v>
      </c>
      <c r="G1659" t="s">
        <v>4832</v>
      </c>
      <c r="H1659" t="s">
        <v>4832</v>
      </c>
      <c r="I1659" t="s">
        <v>1244</v>
      </c>
      <c r="J1659"/>
      <c r="K1659"/>
      <c r="L1659" t="s">
        <v>1743</v>
      </c>
      <c r="M1659"/>
      <c r="N1659"/>
      <c r="O1659"/>
      <c r="P1659" t="s">
        <v>1562</v>
      </c>
      <c r="Q1659" t="s">
        <v>4463</v>
      </c>
      <c r="R1659" t="s">
        <v>4464</v>
      </c>
      <c r="S1659"/>
      <c r="T1659"/>
      <c r="U1659" t="s">
        <v>13769</v>
      </c>
      <c r="V1659"/>
      <c r="W1659"/>
      <c r="X1659"/>
      <c r="Y1659"/>
      <c r="Z1659"/>
      <c r="AA1659"/>
      <c r="AB1659"/>
      <c r="AC1659"/>
      <c r="AD1659"/>
      <c r="AE1659"/>
      <c r="AF1659"/>
      <c r="AG1659"/>
      <c r="AH1659"/>
      <c r="AI1659"/>
      <c r="AJ1659"/>
      <c r="AK1659"/>
      <c r="AL1659"/>
      <c r="AM1659"/>
      <c r="AN1659"/>
      <c r="AO1659" s="108" t="s">
        <v>43</v>
      </c>
      <c r="AP1659" t="s">
        <v>2870</v>
      </c>
      <c r="AQ1659">
        <v>48</v>
      </c>
      <c r="AR1659" t="s">
        <v>12420</v>
      </c>
      <c r="AS1659" t="s">
        <v>1562</v>
      </c>
      <c r="AT1659" t="s">
        <v>10664</v>
      </c>
      <c r="AU1659" t="s">
        <v>4833</v>
      </c>
      <c r="AV1659" t="s">
        <v>12421</v>
      </c>
      <c r="AW1659" t="s">
        <v>12422</v>
      </c>
      <c r="AX1659" t="s">
        <v>1740</v>
      </c>
      <c r="AY1659" t="s">
        <v>12423</v>
      </c>
      <c r="AZ1659" t="s">
        <v>4463</v>
      </c>
      <c r="BA1659" t="s">
        <v>12424</v>
      </c>
      <c r="BB1659" t="s">
        <v>1244</v>
      </c>
      <c r="BC1659" t="s">
        <v>1743</v>
      </c>
      <c r="BD1659" t="s">
        <v>12425</v>
      </c>
      <c r="BE1659" t="s">
        <v>4832</v>
      </c>
      <c r="BF1659">
        <v>1659</v>
      </c>
      <c r="BG1659">
        <v>0</v>
      </c>
      <c r="BH1659">
        <v>0</v>
      </c>
      <c r="BI1659" t="s">
        <v>1547</v>
      </c>
      <c r="BJ1659">
        <v>0</v>
      </c>
      <c r="BK1659">
        <v>0</v>
      </c>
      <c r="BL1659">
        <v>0</v>
      </c>
      <c r="BM1659" t="s">
        <v>1547</v>
      </c>
      <c r="BN1659" t="s">
        <v>1547</v>
      </c>
      <c r="BO1659" t="s">
        <v>1547</v>
      </c>
      <c r="BP1659" t="s" cm="1">
        <v>1547</v>
      </c>
      <c r="BQ1659" t="s">
        <v>1547</v>
      </c>
      <c r="BR1659" t="s">
        <v>10669</v>
      </c>
      <c r="BS1659">
        <v>107</v>
      </c>
      <c r="BT1659" t="s">
        <v>7039</v>
      </c>
      <c r="BU1659" t="s">
        <v>16621</v>
      </c>
      <c r="BV1659" t="s">
        <v>4832</v>
      </c>
      <c r="BW1659" t="s">
        <v>12421</v>
      </c>
      <c r="BX1659" t="s">
        <v>12423</v>
      </c>
      <c r="BY1659" t="s">
        <v>1744</v>
      </c>
      <c r="BZ1659" t="s">
        <v>1547</v>
      </c>
      <c r="CA1659" t="s">
        <v>1744</v>
      </c>
      <c r="CB1659" t="s">
        <v>1547</v>
      </c>
      <c r="CC1659"/>
      <c r="CD1659" t="s">
        <v>998</v>
      </c>
      <c r="CE1659" t="s">
        <v>1244</v>
      </c>
      <c r="CF1659" t="s">
        <v>4833</v>
      </c>
      <c r="CG1659" t="s">
        <v>12421</v>
      </c>
      <c r="CH1659" t="s">
        <v>1244</v>
      </c>
      <c r="CI1659" t="s">
        <v>1547</v>
      </c>
      <c r="CJ1659" t="s">
        <v>4464</v>
      </c>
      <c r="CK1659" t="s">
        <v>1562</v>
      </c>
      <c r="CL1659"/>
      <c r="CM1659"/>
      <c r="CN1659" t="s">
        <v>13769</v>
      </c>
      <c r="CO1659" t="s">
        <v>1547</v>
      </c>
      <c r="CP1659" t="s">
        <v>13769</v>
      </c>
      <c r="CQ1659" t="s">
        <v>1547</v>
      </c>
      <c r="CR1659" t="s">
        <v>1547</v>
      </c>
      <c r="CS1659">
        <v>0</v>
      </c>
      <c r="CT1659" t="s">
        <v>1547</v>
      </c>
      <c r="CU1659" t="s">
        <v>1547</v>
      </c>
      <c r="CV1659" t="s">
        <v>1547</v>
      </c>
      <c r="CW1659" t="s">
        <v>1547</v>
      </c>
      <c r="CX1659" t="s">
        <v>1547</v>
      </c>
      <c r="CY1659">
        <v>1657</v>
      </c>
      <c r="CZ1659" t="s">
        <v>11967</v>
      </c>
      <c r="DA1659" t="s">
        <v>1547</v>
      </c>
      <c r="DB1659" t="s">
        <v>1881</v>
      </c>
      <c r="DC1659" t="s">
        <v>1882</v>
      </c>
      <c r="DD1659" t="s">
        <v>4833</v>
      </c>
      <c r="DE1659" t="s">
        <v>4463</v>
      </c>
      <c r="DF1659" t="s">
        <v>4832</v>
      </c>
      <c r="DG1659" t="s">
        <v>1547</v>
      </c>
      <c r="DH1659" t="s">
        <v>1547</v>
      </c>
      <c r="DI1659" t="s">
        <v>1892</v>
      </c>
      <c r="DJ1659" t="s">
        <v>12420</v>
      </c>
      <c r="DK1659"/>
      <c r="DL1659" t="s">
        <v>1892</v>
      </c>
      <c r="DM1659">
        <v>9</v>
      </c>
      <c r="DN1659" t="s">
        <v>1883</v>
      </c>
      <c r="DO1659" t="s">
        <v>1562</v>
      </c>
      <c r="DP1659" t="b">
        <v>1</v>
      </c>
      <c r="DQ1659" t="b">
        <v>0</v>
      </c>
      <c r="DR1659" t="b">
        <v>1</v>
      </c>
      <c r="DS1659" t="b">
        <v>0</v>
      </c>
      <c r="DT1659" t="b">
        <v>0</v>
      </c>
      <c r="DU1659" t="b">
        <v>1</v>
      </c>
      <c r="DV1659" t="b">
        <v>1</v>
      </c>
      <c r="DW1659">
        <v>0</v>
      </c>
      <c r="DX1659" t="b">
        <v>0</v>
      </c>
      <c r="DY1659" t="b">
        <v>0</v>
      </c>
      <c r="DZ1659" t="b">
        <v>0</v>
      </c>
      <c r="EA1659" t="b">
        <v>0</v>
      </c>
      <c r="EB1659" t="b">
        <v>0</v>
      </c>
      <c r="EC1659" t="b">
        <v>0</v>
      </c>
      <c r="ED1659" t="b">
        <v>0</v>
      </c>
      <c r="EE1659" t="b">
        <v>0</v>
      </c>
      <c r="EF1659" t="b">
        <v>0</v>
      </c>
      <c r="EG1659" t="b" cm="1">
        <v>0</v>
      </c>
      <c r="EH1659" t="b">
        <v>0</v>
      </c>
      <c r="EI1659" t="b">
        <v>0</v>
      </c>
      <c r="EJ1659" t="b">
        <v>0</v>
      </c>
      <c r="EK1659" t="s">
        <v>1547</v>
      </c>
      <c r="EL1659">
        <v>0</v>
      </c>
      <c r="EM1659">
        <v>37</v>
      </c>
      <c r="EN1659" t="b">
        <v>0</v>
      </c>
    </row>
    <row r="1660" spans="1:144" ht="15.75">
      <c r="A1660"/>
      <c r="B1660" t="s">
        <v>1562</v>
      </c>
      <c r="C1660" t="s">
        <v>1562</v>
      </c>
      <c r="D1660" t="s">
        <v>3843</v>
      </c>
      <c r="E1660" t="s">
        <v>4835</v>
      </c>
      <c r="F1660" t="s">
        <v>4437</v>
      </c>
      <c r="G1660" t="s">
        <v>3843</v>
      </c>
      <c r="H1660" t="s">
        <v>3843</v>
      </c>
      <c r="I1660" t="s">
        <v>1230</v>
      </c>
      <c r="J1660"/>
      <c r="K1660"/>
      <c r="L1660" t="s">
        <v>1743</v>
      </c>
      <c r="M1660" t="s">
        <v>1779</v>
      </c>
      <c r="N1660"/>
      <c r="O1660"/>
      <c r="P1660" t="s">
        <v>1562</v>
      </c>
      <c r="Q1660" t="s">
        <v>4463</v>
      </c>
      <c r="R1660" t="s">
        <v>4464</v>
      </c>
      <c r="S1660"/>
      <c r="T1660"/>
      <c r="U1660" t="s">
        <v>13769</v>
      </c>
      <c r="V1660" t="s">
        <v>13770</v>
      </c>
      <c r="W1660"/>
      <c r="X1660"/>
      <c r="Y1660"/>
      <c r="Z1660"/>
      <c r="AA1660"/>
      <c r="AB1660"/>
      <c r="AC1660"/>
      <c r="AD1660"/>
      <c r="AE1660"/>
      <c r="AF1660"/>
      <c r="AG1660"/>
      <c r="AH1660"/>
      <c r="AI1660"/>
      <c r="AJ1660"/>
      <c r="AK1660"/>
      <c r="AL1660"/>
      <c r="AM1660"/>
      <c r="AN1660"/>
      <c r="AO1660" s="108" t="s">
        <v>43</v>
      </c>
      <c r="AP1660" t="s">
        <v>2870</v>
      </c>
      <c r="AQ1660">
        <v>49</v>
      </c>
      <c r="AR1660" t="s">
        <v>12426</v>
      </c>
      <c r="AS1660" t="s">
        <v>1562</v>
      </c>
      <c r="AT1660" t="s">
        <v>10664</v>
      </c>
      <c r="AU1660" t="s">
        <v>4835</v>
      </c>
      <c r="AV1660" t="s">
        <v>12427</v>
      </c>
      <c r="AW1660" t="s">
        <v>10393</v>
      </c>
      <c r="AX1660" t="s">
        <v>1740</v>
      </c>
      <c r="AY1660" t="s">
        <v>12428</v>
      </c>
      <c r="AZ1660" t="s">
        <v>4463</v>
      </c>
      <c r="BA1660" t="s">
        <v>12429</v>
      </c>
      <c r="BB1660" t="s">
        <v>1230</v>
      </c>
      <c r="BC1660" t="s">
        <v>1743</v>
      </c>
      <c r="BD1660" t="s">
        <v>12430</v>
      </c>
      <c r="BE1660" t="s">
        <v>4832</v>
      </c>
      <c r="BF1660">
        <v>1660</v>
      </c>
      <c r="BG1660">
        <v>1659</v>
      </c>
      <c r="BH1660">
        <v>0</v>
      </c>
      <c r="BI1660" t="s">
        <v>4835</v>
      </c>
      <c r="BJ1660">
        <v>1</v>
      </c>
      <c r="BK1660">
        <v>0</v>
      </c>
      <c r="BL1660">
        <v>0</v>
      </c>
      <c r="BM1660" t="s">
        <v>1547</v>
      </c>
      <c r="BN1660" t="s">
        <v>4833</v>
      </c>
      <c r="BO1660" t="s">
        <v>12421</v>
      </c>
      <c r="BP1660" t="s" cm="1">
        <v>12420</v>
      </c>
      <c r="BQ1660" t="s">
        <v>1547</v>
      </c>
      <c r="BR1660" t="s">
        <v>10669</v>
      </c>
      <c r="BS1660">
        <v>108</v>
      </c>
      <c r="BT1660" t="s">
        <v>7041</v>
      </c>
      <c r="BU1660" t="s">
        <v>16622</v>
      </c>
      <c r="BV1660" t="s">
        <v>3843</v>
      </c>
      <c r="BW1660" t="s">
        <v>12427</v>
      </c>
      <c r="BX1660" t="s">
        <v>12428</v>
      </c>
      <c r="BY1660" t="s">
        <v>1744</v>
      </c>
      <c r="BZ1660" t="s">
        <v>1547</v>
      </c>
      <c r="CA1660" t="s">
        <v>1744</v>
      </c>
      <c r="CB1660" t="s">
        <v>1779</v>
      </c>
      <c r="CC1660"/>
      <c r="CD1660" t="s">
        <v>998</v>
      </c>
      <c r="CE1660" t="s">
        <v>1230</v>
      </c>
      <c r="CF1660" t="s">
        <v>12431</v>
      </c>
      <c r="CG1660" t="s">
        <v>12432</v>
      </c>
      <c r="CH1660" t="s">
        <v>1230</v>
      </c>
      <c r="CI1660" t="s">
        <v>1547</v>
      </c>
      <c r="CJ1660" t="s">
        <v>4464</v>
      </c>
      <c r="CK1660" t="s">
        <v>1562</v>
      </c>
      <c r="CL1660"/>
      <c r="CM1660"/>
      <c r="CN1660" t="s">
        <v>13769</v>
      </c>
      <c r="CO1660" t="s">
        <v>13770</v>
      </c>
      <c r="CP1660" t="s">
        <v>13769</v>
      </c>
      <c r="CQ1660" t="s">
        <v>13770</v>
      </c>
      <c r="CR1660" t="s">
        <v>1547</v>
      </c>
      <c r="CS1660">
        <v>0</v>
      </c>
      <c r="CT1660" t="s">
        <v>1547</v>
      </c>
      <c r="CU1660" t="s">
        <v>1547</v>
      </c>
      <c r="CV1660" t="s">
        <v>1547</v>
      </c>
      <c r="CW1660" t="s">
        <v>1547</v>
      </c>
      <c r="CX1660" t="s">
        <v>1547</v>
      </c>
      <c r="CY1660">
        <v>1658</v>
      </c>
      <c r="CZ1660" t="s">
        <v>11969</v>
      </c>
      <c r="DA1660" t="s">
        <v>1547</v>
      </c>
      <c r="DB1660" t="s">
        <v>1881</v>
      </c>
      <c r="DC1660" t="s">
        <v>1882</v>
      </c>
      <c r="DD1660" t="s">
        <v>4835</v>
      </c>
      <c r="DE1660" t="s">
        <v>4463</v>
      </c>
      <c r="DF1660" t="s">
        <v>3843</v>
      </c>
      <c r="DG1660" t="s">
        <v>1547</v>
      </c>
      <c r="DH1660" t="s">
        <v>1547</v>
      </c>
      <c r="DI1660" t="s">
        <v>1892</v>
      </c>
      <c r="DJ1660" t="s">
        <v>12426</v>
      </c>
      <c r="DK1660"/>
      <c r="DL1660" t="s">
        <v>1892</v>
      </c>
      <c r="DM1660">
        <v>9</v>
      </c>
      <c r="DN1660" t="s">
        <v>1883</v>
      </c>
      <c r="DO1660" t="s">
        <v>1562</v>
      </c>
      <c r="DP1660" t="b">
        <v>1</v>
      </c>
      <c r="DQ1660" t="b">
        <v>0</v>
      </c>
      <c r="DR1660" t="b">
        <v>1</v>
      </c>
      <c r="DS1660" t="b">
        <v>0</v>
      </c>
      <c r="DT1660" t="b">
        <v>0</v>
      </c>
      <c r="DU1660" t="b">
        <v>1</v>
      </c>
      <c r="DV1660" t="b">
        <v>0</v>
      </c>
      <c r="DW1660">
        <v>0</v>
      </c>
      <c r="DX1660" t="b">
        <v>0</v>
      </c>
      <c r="DY1660" t="b">
        <v>0</v>
      </c>
      <c r="DZ1660" t="b">
        <v>0</v>
      </c>
      <c r="EA1660" t="b">
        <v>0</v>
      </c>
      <c r="EB1660" t="b">
        <v>0</v>
      </c>
      <c r="EC1660" t="b">
        <v>1</v>
      </c>
      <c r="ED1660" t="b">
        <v>0</v>
      </c>
      <c r="EE1660" t="b">
        <v>0</v>
      </c>
      <c r="EF1660" t="b">
        <v>0</v>
      </c>
      <c r="EG1660" t="b" cm="1">
        <v>0</v>
      </c>
      <c r="EH1660" t="b">
        <v>0</v>
      </c>
      <c r="EI1660" t="b">
        <v>0</v>
      </c>
      <c r="EJ1660" t="b">
        <v>1</v>
      </c>
      <c r="EK1660" t="s">
        <v>5327</v>
      </c>
      <c r="EL1660">
        <v>0</v>
      </c>
      <c r="EM1660">
        <v>17</v>
      </c>
      <c r="EN1660" t="b">
        <v>0</v>
      </c>
    </row>
    <row r="1661" spans="1:144" ht="15.75">
      <c r="A1661"/>
      <c r="B1661" t="s">
        <v>1562</v>
      </c>
      <c r="C1661" t="s">
        <v>1562</v>
      </c>
      <c r="D1661" t="s">
        <v>1254</v>
      </c>
      <c r="E1661" t="s">
        <v>1253</v>
      </c>
      <c r="F1661" t="s">
        <v>1278</v>
      </c>
      <c r="G1661" t="s">
        <v>1254</v>
      </c>
      <c r="H1661" t="s">
        <v>1254</v>
      </c>
      <c r="I1661" t="s">
        <v>1251</v>
      </c>
      <c r="J1661"/>
      <c r="K1661"/>
      <c r="L1661" t="s">
        <v>1743</v>
      </c>
      <c r="M1661" t="s">
        <v>1754</v>
      </c>
      <c r="N1661"/>
      <c r="O1661"/>
      <c r="P1661" t="s">
        <v>1562</v>
      </c>
      <c r="Q1661" t="s">
        <v>4463</v>
      </c>
      <c r="R1661" t="s">
        <v>4464</v>
      </c>
      <c r="S1661"/>
      <c r="T1661"/>
      <c r="U1661" t="s">
        <v>13769</v>
      </c>
      <c r="V1661" t="s">
        <v>4373</v>
      </c>
      <c r="W1661"/>
      <c r="X1661"/>
      <c r="Y1661"/>
      <c r="Z1661"/>
      <c r="AA1661"/>
      <c r="AB1661"/>
      <c r="AC1661"/>
      <c r="AD1661"/>
      <c r="AE1661"/>
      <c r="AF1661"/>
      <c r="AG1661"/>
      <c r="AH1661"/>
      <c r="AI1661"/>
      <c r="AJ1661"/>
      <c r="AK1661"/>
      <c r="AL1661"/>
      <c r="AM1661"/>
      <c r="AN1661"/>
      <c r="AO1661" s="108" t="s">
        <v>43</v>
      </c>
      <c r="AP1661" t="s">
        <v>2870</v>
      </c>
      <c r="AQ1661">
        <v>50</v>
      </c>
      <c r="AR1661" t="s">
        <v>10690</v>
      </c>
      <c r="AS1661" t="s">
        <v>1562</v>
      </c>
      <c r="AT1661" t="s">
        <v>10664</v>
      </c>
      <c r="AU1661" t="s">
        <v>1253</v>
      </c>
      <c r="AV1661" t="s">
        <v>1766</v>
      </c>
      <c r="AW1661" t="s">
        <v>1787</v>
      </c>
      <c r="AX1661" t="s">
        <v>1740</v>
      </c>
      <c r="AY1661" t="s">
        <v>1793</v>
      </c>
      <c r="AZ1661" t="s">
        <v>4463</v>
      </c>
      <c r="BA1661" t="s">
        <v>1913</v>
      </c>
      <c r="BB1661" t="s">
        <v>1251</v>
      </c>
      <c r="BC1661" t="s">
        <v>1743</v>
      </c>
      <c r="BD1661" t="s">
        <v>1914</v>
      </c>
      <c r="BE1661" t="s">
        <v>4832</v>
      </c>
      <c r="BF1661">
        <v>343</v>
      </c>
      <c r="BG1661">
        <v>1659</v>
      </c>
      <c r="BH1661">
        <v>0</v>
      </c>
      <c r="BI1661" t="s">
        <v>1547</v>
      </c>
      <c r="BJ1661">
        <v>0</v>
      </c>
      <c r="BK1661">
        <v>0</v>
      </c>
      <c r="BL1661">
        <v>515</v>
      </c>
      <c r="BM1661" t="s">
        <v>1770</v>
      </c>
      <c r="BN1661" t="s">
        <v>4833</v>
      </c>
      <c r="BO1661" t="s">
        <v>12421</v>
      </c>
      <c r="BP1661" t="s" cm="1">
        <v>12420</v>
      </c>
      <c r="BQ1661" t="s">
        <v>1547</v>
      </c>
      <c r="BR1661" t="s">
        <v>10669</v>
      </c>
      <c r="BS1661">
        <v>109</v>
      </c>
      <c r="BT1661" t="s">
        <v>7046</v>
      </c>
      <c r="BU1661" t="s">
        <v>16623</v>
      </c>
      <c r="BV1661" t="s">
        <v>1254</v>
      </c>
      <c r="BW1661" t="s">
        <v>1766</v>
      </c>
      <c r="BX1661" t="s">
        <v>1793</v>
      </c>
      <c r="BY1661" t="s">
        <v>1744</v>
      </c>
      <c r="BZ1661" t="s">
        <v>1547</v>
      </c>
      <c r="CA1661" t="s">
        <v>1744</v>
      </c>
      <c r="CB1661" t="s">
        <v>1754</v>
      </c>
      <c r="CC1661"/>
      <c r="CD1661" t="s">
        <v>998</v>
      </c>
      <c r="CE1661" t="s">
        <v>1251</v>
      </c>
      <c r="CF1661" t="s">
        <v>12433</v>
      </c>
      <c r="CG1661" t="s">
        <v>12434</v>
      </c>
      <c r="CH1661" t="s">
        <v>1251</v>
      </c>
      <c r="CI1661" t="s">
        <v>1547</v>
      </c>
      <c r="CJ1661" t="s">
        <v>4464</v>
      </c>
      <c r="CK1661" t="s">
        <v>1562</v>
      </c>
      <c r="CL1661"/>
      <c r="CM1661"/>
      <c r="CN1661" t="s">
        <v>13769</v>
      </c>
      <c r="CO1661" t="s">
        <v>4373</v>
      </c>
      <c r="CP1661" t="s">
        <v>13769</v>
      </c>
      <c r="CQ1661" t="s">
        <v>4373</v>
      </c>
      <c r="CR1661" t="s">
        <v>1547</v>
      </c>
      <c r="CS1661">
        <v>0</v>
      </c>
      <c r="CT1661" t="s">
        <v>1547</v>
      </c>
      <c r="CU1661" t="s">
        <v>1547</v>
      </c>
      <c r="CV1661" t="s">
        <v>1547</v>
      </c>
      <c r="CW1661" t="s">
        <v>1547</v>
      </c>
      <c r="CX1661" t="s">
        <v>1547</v>
      </c>
      <c r="CY1661">
        <v>1659</v>
      </c>
      <c r="CZ1661" t="s">
        <v>11970</v>
      </c>
      <c r="DA1661" t="s">
        <v>1547</v>
      </c>
      <c r="DB1661" t="s">
        <v>1881</v>
      </c>
      <c r="DC1661" t="s">
        <v>1882</v>
      </c>
      <c r="DD1661" t="s">
        <v>1253</v>
      </c>
      <c r="DE1661" t="s">
        <v>4463</v>
      </c>
      <c r="DF1661" t="s">
        <v>1254</v>
      </c>
      <c r="DG1661" t="s">
        <v>1547</v>
      </c>
      <c r="DH1661" t="s">
        <v>1547</v>
      </c>
      <c r="DI1661" t="s">
        <v>1892</v>
      </c>
      <c r="DJ1661" t="s">
        <v>10690</v>
      </c>
      <c r="DK1661"/>
      <c r="DL1661" t="s">
        <v>1892</v>
      </c>
      <c r="DM1661">
        <v>9</v>
      </c>
      <c r="DN1661" t="s">
        <v>1883</v>
      </c>
      <c r="DO1661" t="s">
        <v>1562</v>
      </c>
      <c r="DP1661" t="b">
        <v>1</v>
      </c>
      <c r="DQ1661" t="b">
        <v>0</v>
      </c>
      <c r="DR1661" t="b">
        <v>0</v>
      </c>
      <c r="DS1661" t="b">
        <v>0</v>
      </c>
      <c r="DT1661" t="b">
        <v>0</v>
      </c>
      <c r="DU1661" t="b">
        <v>1</v>
      </c>
      <c r="DV1661" t="b">
        <v>0</v>
      </c>
      <c r="DW1661">
        <v>0</v>
      </c>
      <c r="DX1661" t="b">
        <v>0</v>
      </c>
      <c r="DY1661" t="b">
        <v>0</v>
      </c>
      <c r="DZ1661" t="b">
        <v>0</v>
      </c>
      <c r="EA1661" t="b">
        <v>0</v>
      </c>
      <c r="EB1661" t="b">
        <v>0</v>
      </c>
      <c r="EC1661" t="b">
        <v>1</v>
      </c>
      <c r="ED1661" t="b">
        <v>0</v>
      </c>
      <c r="EE1661" t="b">
        <v>0</v>
      </c>
      <c r="EF1661" t="b">
        <v>0</v>
      </c>
      <c r="EG1661" t="b" cm="1">
        <v>0</v>
      </c>
      <c r="EH1661" t="b">
        <v>0</v>
      </c>
      <c r="EI1661" t="b">
        <v>0</v>
      </c>
      <c r="EJ1661" t="b">
        <v>1</v>
      </c>
      <c r="EK1661" t="s">
        <v>5327</v>
      </c>
      <c r="EL1661">
        <v>0</v>
      </c>
      <c r="EM1661">
        <v>7</v>
      </c>
      <c r="EN1661" t="b">
        <v>0</v>
      </c>
    </row>
    <row r="1662" spans="1:144" ht="15.75">
      <c r="A1662"/>
      <c r="B1662" t="s">
        <v>1562</v>
      </c>
      <c r="C1662" t="s">
        <v>1562</v>
      </c>
      <c r="D1662" t="s">
        <v>4467</v>
      </c>
      <c r="E1662" t="s">
        <v>4468</v>
      </c>
      <c r="F1662" t="s">
        <v>4680</v>
      </c>
      <c r="G1662" t="s">
        <v>4467</v>
      </c>
      <c r="H1662" t="s">
        <v>4467</v>
      </c>
      <c r="I1662" t="s">
        <v>1251</v>
      </c>
      <c r="J1662"/>
      <c r="K1662"/>
      <c r="L1662" t="s">
        <v>1743</v>
      </c>
      <c r="M1662" t="s">
        <v>1754</v>
      </c>
      <c r="N1662"/>
      <c r="O1662"/>
      <c r="P1662" t="s">
        <v>1562</v>
      </c>
      <c r="Q1662" t="s">
        <v>4463</v>
      </c>
      <c r="R1662" t="s">
        <v>4464</v>
      </c>
      <c r="S1662"/>
      <c r="T1662"/>
      <c r="U1662" t="s">
        <v>13769</v>
      </c>
      <c r="V1662" t="s">
        <v>4568</v>
      </c>
      <c r="W1662"/>
      <c r="X1662"/>
      <c r="Y1662"/>
      <c r="Z1662"/>
      <c r="AA1662"/>
      <c r="AB1662"/>
      <c r="AC1662"/>
      <c r="AD1662"/>
      <c r="AE1662"/>
      <c r="AF1662"/>
      <c r="AG1662"/>
      <c r="AH1662"/>
      <c r="AI1662"/>
      <c r="AJ1662"/>
      <c r="AK1662"/>
      <c r="AL1662"/>
      <c r="AM1662"/>
      <c r="AN1662"/>
      <c r="AO1662" s="108" t="s">
        <v>43</v>
      </c>
      <c r="AP1662" t="s">
        <v>2870</v>
      </c>
      <c r="AQ1662">
        <v>51</v>
      </c>
      <c r="AR1662" t="s">
        <v>10680</v>
      </c>
      <c r="AS1662" t="s">
        <v>1562</v>
      </c>
      <c r="AT1662" t="s">
        <v>10664</v>
      </c>
      <c r="AU1662" t="s">
        <v>4468</v>
      </c>
      <c r="AV1662" t="s">
        <v>10681</v>
      </c>
      <c r="AW1662" t="s">
        <v>11300</v>
      </c>
      <c r="AX1662" t="s">
        <v>1740</v>
      </c>
      <c r="AY1662" t="s">
        <v>10682</v>
      </c>
      <c r="AZ1662" t="s">
        <v>4463</v>
      </c>
      <c r="BA1662" t="s">
        <v>10683</v>
      </c>
      <c r="BB1662" t="s">
        <v>1251</v>
      </c>
      <c r="BC1662" t="s">
        <v>1743</v>
      </c>
      <c r="BD1662" t="s">
        <v>10684</v>
      </c>
      <c r="BE1662" t="s">
        <v>4832</v>
      </c>
      <c r="BF1662">
        <v>1087</v>
      </c>
      <c r="BG1662">
        <v>1659</v>
      </c>
      <c r="BH1662">
        <v>0</v>
      </c>
      <c r="BI1662" t="s">
        <v>1547</v>
      </c>
      <c r="BJ1662">
        <v>0</v>
      </c>
      <c r="BK1662">
        <v>0</v>
      </c>
      <c r="BL1662">
        <v>1642</v>
      </c>
      <c r="BM1662" t="s">
        <v>10685</v>
      </c>
      <c r="BN1662" t="s">
        <v>4833</v>
      </c>
      <c r="BO1662" t="s">
        <v>12421</v>
      </c>
      <c r="BP1662" t="s" cm="1">
        <v>12420</v>
      </c>
      <c r="BQ1662" t="s">
        <v>1547</v>
      </c>
      <c r="BR1662" t="s">
        <v>10669</v>
      </c>
      <c r="BS1662">
        <v>110</v>
      </c>
      <c r="BT1662" t="s">
        <v>7052</v>
      </c>
      <c r="BU1662" t="s">
        <v>16624</v>
      </c>
      <c r="BV1662" t="s">
        <v>4467</v>
      </c>
      <c r="BW1662" t="s">
        <v>10681</v>
      </c>
      <c r="BX1662" t="s">
        <v>10682</v>
      </c>
      <c r="BY1662" t="s">
        <v>1744</v>
      </c>
      <c r="BZ1662" t="s">
        <v>1547</v>
      </c>
      <c r="CA1662" t="s">
        <v>1744</v>
      </c>
      <c r="CB1662" t="s">
        <v>1754</v>
      </c>
      <c r="CC1662"/>
      <c r="CD1662" t="s">
        <v>998</v>
      </c>
      <c r="CE1662" t="s">
        <v>1251</v>
      </c>
      <c r="CF1662" t="s">
        <v>12435</v>
      </c>
      <c r="CG1662" t="s">
        <v>12436</v>
      </c>
      <c r="CH1662" t="s">
        <v>1251</v>
      </c>
      <c r="CI1662" t="s">
        <v>1547</v>
      </c>
      <c r="CJ1662" t="s">
        <v>4464</v>
      </c>
      <c r="CK1662" t="s">
        <v>1562</v>
      </c>
      <c r="CL1662"/>
      <c r="CM1662"/>
      <c r="CN1662" t="s">
        <v>13769</v>
      </c>
      <c r="CO1662" t="s">
        <v>4568</v>
      </c>
      <c r="CP1662" t="s">
        <v>13769</v>
      </c>
      <c r="CQ1662" t="s">
        <v>4568</v>
      </c>
      <c r="CR1662" t="s">
        <v>1547</v>
      </c>
      <c r="CS1662">
        <v>0</v>
      </c>
      <c r="CT1662" t="s">
        <v>1547</v>
      </c>
      <c r="CU1662" t="s">
        <v>1547</v>
      </c>
      <c r="CV1662" t="s">
        <v>1547</v>
      </c>
      <c r="CW1662" t="s">
        <v>1547</v>
      </c>
      <c r="CX1662" t="s">
        <v>1547</v>
      </c>
      <c r="CY1662">
        <v>1660</v>
      </c>
      <c r="CZ1662" t="s">
        <v>11971</v>
      </c>
      <c r="DA1662" t="s">
        <v>1547</v>
      </c>
      <c r="DB1662" t="s">
        <v>1881</v>
      </c>
      <c r="DC1662" t="s">
        <v>1882</v>
      </c>
      <c r="DD1662" t="s">
        <v>4468</v>
      </c>
      <c r="DE1662" t="s">
        <v>4463</v>
      </c>
      <c r="DF1662" t="s">
        <v>4467</v>
      </c>
      <c r="DG1662" t="s">
        <v>1547</v>
      </c>
      <c r="DH1662" t="s">
        <v>1547</v>
      </c>
      <c r="DI1662" t="s">
        <v>1892</v>
      </c>
      <c r="DJ1662" t="s">
        <v>10680</v>
      </c>
      <c r="DK1662"/>
      <c r="DL1662" t="s">
        <v>1892</v>
      </c>
      <c r="DM1662">
        <v>9</v>
      </c>
      <c r="DN1662" t="s">
        <v>1883</v>
      </c>
      <c r="DO1662" t="s">
        <v>1562</v>
      </c>
      <c r="DP1662" t="b">
        <v>1</v>
      </c>
      <c r="DQ1662" t="b">
        <v>0</v>
      </c>
      <c r="DR1662" t="b">
        <v>0</v>
      </c>
      <c r="DS1662" t="b">
        <v>0</v>
      </c>
      <c r="DT1662" t="b">
        <v>0</v>
      </c>
      <c r="DU1662" t="b">
        <v>1</v>
      </c>
      <c r="DV1662" t="b">
        <v>0</v>
      </c>
      <c r="DW1662">
        <v>0</v>
      </c>
      <c r="DX1662" t="b">
        <v>0</v>
      </c>
      <c r="DY1662" t="b">
        <v>0</v>
      </c>
      <c r="DZ1662" t="b">
        <v>0</v>
      </c>
      <c r="EA1662" t="b">
        <v>0</v>
      </c>
      <c r="EB1662" t="b">
        <v>0</v>
      </c>
      <c r="EC1662" t="b">
        <v>1</v>
      </c>
      <c r="ED1662" t="b">
        <v>0</v>
      </c>
      <c r="EE1662" t="b">
        <v>0</v>
      </c>
      <c r="EF1662" t="b">
        <v>0</v>
      </c>
      <c r="EG1662" t="b" cm="1">
        <v>0</v>
      </c>
      <c r="EH1662" t="b">
        <v>0</v>
      </c>
      <c r="EI1662" t="b">
        <v>0</v>
      </c>
      <c r="EJ1662" t="b">
        <v>1</v>
      </c>
      <c r="EK1662" t="s">
        <v>5327</v>
      </c>
      <c r="EL1662">
        <v>0</v>
      </c>
      <c r="EM1662">
        <v>10</v>
      </c>
      <c r="EN1662" t="b">
        <v>0</v>
      </c>
    </row>
    <row r="1663" spans="1:144" ht="15.75">
      <c r="A1663"/>
      <c r="B1663" t="s">
        <v>1562</v>
      </c>
      <c r="C1663" t="s">
        <v>1562</v>
      </c>
      <c r="D1663" t="s">
        <v>4836</v>
      </c>
      <c r="E1663" t="s">
        <v>4837</v>
      </c>
      <c r="F1663" t="s">
        <v>4838</v>
      </c>
      <c r="G1663" t="s">
        <v>4836</v>
      </c>
      <c r="H1663" t="s">
        <v>4836</v>
      </c>
      <c r="I1663" t="s">
        <v>1230</v>
      </c>
      <c r="J1663"/>
      <c r="K1663"/>
      <c r="L1663" t="s">
        <v>1743</v>
      </c>
      <c r="M1663" t="s">
        <v>1754</v>
      </c>
      <c r="N1663"/>
      <c r="O1663"/>
      <c r="P1663" t="s">
        <v>1562</v>
      </c>
      <c r="Q1663" t="s">
        <v>4463</v>
      </c>
      <c r="R1663" t="s">
        <v>4464</v>
      </c>
      <c r="S1663"/>
      <c r="T1663"/>
      <c r="U1663" t="s">
        <v>13769</v>
      </c>
      <c r="V1663" t="s">
        <v>13771</v>
      </c>
      <c r="W1663"/>
      <c r="X1663"/>
      <c r="Y1663"/>
      <c r="Z1663"/>
      <c r="AA1663"/>
      <c r="AB1663"/>
      <c r="AC1663"/>
      <c r="AD1663"/>
      <c r="AE1663"/>
      <c r="AF1663"/>
      <c r="AG1663"/>
      <c r="AH1663"/>
      <c r="AI1663"/>
      <c r="AJ1663"/>
      <c r="AK1663"/>
      <c r="AL1663"/>
      <c r="AM1663"/>
      <c r="AN1663"/>
      <c r="AO1663" s="108" t="s">
        <v>43</v>
      </c>
      <c r="AP1663" t="s">
        <v>2870</v>
      </c>
      <c r="AQ1663">
        <v>52</v>
      </c>
      <c r="AR1663" t="s">
        <v>12437</v>
      </c>
      <c r="AS1663" t="s">
        <v>1562</v>
      </c>
      <c r="AT1663" t="s">
        <v>10664</v>
      </c>
      <c r="AU1663" t="s">
        <v>4837</v>
      </c>
      <c r="AV1663" t="s">
        <v>12438</v>
      </c>
      <c r="AW1663" t="s">
        <v>12439</v>
      </c>
      <c r="AX1663" t="s">
        <v>1740</v>
      </c>
      <c r="AY1663" t="s">
        <v>12440</v>
      </c>
      <c r="AZ1663" t="s">
        <v>4463</v>
      </c>
      <c r="BA1663" t="s">
        <v>12441</v>
      </c>
      <c r="BB1663" t="s">
        <v>1230</v>
      </c>
      <c r="BC1663" t="s">
        <v>1743</v>
      </c>
      <c r="BD1663" t="s">
        <v>12442</v>
      </c>
      <c r="BE1663" t="s">
        <v>4832</v>
      </c>
      <c r="BF1663">
        <v>1663</v>
      </c>
      <c r="BG1663">
        <v>1659</v>
      </c>
      <c r="BH1663">
        <v>0</v>
      </c>
      <c r="BI1663" t="s">
        <v>4837</v>
      </c>
      <c r="BJ1663">
        <v>1</v>
      </c>
      <c r="BK1663">
        <v>0</v>
      </c>
      <c r="BL1663">
        <v>0</v>
      </c>
      <c r="BM1663" t="s">
        <v>1547</v>
      </c>
      <c r="BN1663" t="s">
        <v>4833</v>
      </c>
      <c r="BO1663" t="s">
        <v>12421</v>
      </c>
      <c r="BP1663" t="s" cm="1">
        <v>12420</v>
      </c>
      <c r="BQ1663" t="s">
        <v>1547</v>
      </c>
      <c r="BR1663" t="s">
        <v>10669</v>
      </c>
      <c r="BS1663">
        <v>111</v>
      </c>
      <c r="BT1663" t="s">
        <v>7058</v>
      </c>
      <c r="BU1663" t="s">
        <v>16625</v>
      </c>
      <c r="BV1663" t="s">
        <v>4836</v>
      </c>
      <c r="BW1663" t="s">
        <v>12438</v>
      </c>
      <c r="BX1663" t="s">
        <v>12440</v>
      </c>
      <c r="BY1663" t="s">
        <v>1744</v>
      </c>
      <c r="BZ1663" t="s">
        <v>1547</v>
      </c>
      <c r="CA1663" t="s">
        <v>1744</v>
      </c>
      <c r="CB1663" t="s">
        <v>1754</v>
      </c>
      <c r="CC1663"/>
      <c r="CD1663" t="s">
        <v>998</v>
      </c>
      <c r="CE1663" t="s">
        <v>1230</v>
      </c>
      <c r="CF1663" t="s">
        <v>12443</v>
      </c>
      <c r="CG1663" t="s">
        <v>12444</v>
      </c>
      <c r="CH1663" t="s">
        <v>1230</v>
      </c>
      <c r="CI1663" t="s">
        <v>1547</v>
      </c>
      <c r="CJ1663" t="s">
        <v>4464</v>
      </c>
      <c r="CK1663" t="s">
        <v>1562</v>
      </c>
      <c r="CL1663"/>
      <c r="CM1663"/>
      <c r="CN1663" t="s">
        <v>13769</v>
      </c>
      <c r="CO1663" t="s">
        <v>13771</v>
      </c>
      <c r="CP1663" t="s">
        <v>13769</v>
      </c>
      <c r="CQ1663" t="s">
        <v>13771</v>
      </c>
      <c r="CR1663" t="s">
        <v>1547</v>
      </c>
      <c r="CS1663">
        <v>0</v>
      </c>
      <c r="CT1663" t="s">
        <v>1547</v>
      </c>
      <c r="CU1663" t="s">
        <v>1547</v>
      </c>
      <c r="CV1663" t="s">
        <v>1547</v>
      </c>
      <c r="CW1663" t="s">
        <v>1547</v>
      </c>
      <c r="CX1663" t="s">
        <v>1547</v>
      </c>
      <c r="CY1663">
        <v>1661</v>
      </c>
      <c r="CZ1663" t="s">
        <v>11978</v>
      </c>
      <c r="DA1663" t="s">
        <v>1547</v>
      </c>
      <c r="DB1663" t="s">
        <v>1881</v>
      </c>
      <c r="DC1663" t="s">
        <v>1882</v>
      </c>
      <c r="DD1663" t="s">
        <v>4837</v>
      </c>
      <c r="DE1663" t="s">
        <v>4463</v>
      </c>
      <c r="DF1663" t="s">
        <v>4836</v>
      </c>
      <c r="DG1663" t="s">
        <v>1547</v>
      </c>
      <c r="DH1663" t="s">
        <v>1547</v>
      </c>
      <c r="DI1663" t="s">
        <v>1892</v>
      </c>
      <c r="DJ1663" t="s">
        <v>12437</v>
      </c>
      <c r="DK1663"/>
      <c r="DL1663" t="s">
        <v>1892</v>
      </c>
      <c r="DM1663">
        <v>9</v>
      </c>
      <c r="DN1663" t="s">
        <v>1883</v>
      </c>
      <c r="DO1663" t="s">
        <v>1562</v>
      </c>
      <c r="DP1663" t="b">
        <v>1</v>
      </c>
      <c r="DQ1663" t="b">
        <v>0</v>
      </c>
      <c r="DR1663" t="b">
        <v>1</v>
      </c>
      <c r="DS1663" t="b">
        <v>0</v>
      </c>
      <c r="DT1663" t="b">
        <v>0</v>
      </c>
      <c r="DU1663" t="b">
        <v>1</v>
      </c>
      <c r="DV1663" t="b">
        <v>0</v>
      </c>
      <c r="DW1663">
        <v>0</v>
      </c>
      <c r="DX1663" t="b">
        <v>0</v>
      </c>
      <c r="DY1663" t="b">
        <v>0</v>
      </c>
      <c r="DZ1663" t="b">
        <v>0</v>
      </c>
      <c r="EA1663" t="b">
        <v>0</v>
      </c>
      <c r="EB1663" t="b">
        <v>0</v>
      </c>
      <c r="EC1663" t="b">
        <v>0</v>
      </c>
      <c r="ED1663" t="b">
        <v>0</v>
      </c>
      <c r="EE1663" t="b">
        <v>0</v>
      </c>
      <c r="EF1663" t="b">
        <v>0</v>
      </c>
      <c r="EG1663" t="b" cm="1">
        <v>0</v>
      </c>
      <c r="EH1663" t="b">
        <v>0</v>
      </c>
      <c r="EI1663" t="b">
        <v>0</v>
      </c>
      <c r="EJ1663" t="b">
        <v>0</v>
      </c>
      <c r="EK1663" t="s">
        <v>1547</v>
      </c>
      <c r="EL1663">
        <v>0</v>
      </c>
      <c r="EM1663">
        <v>14</v>
      </c>
      <c r="EN1663" t="b">
        <v>0</v>
      </c>
    </row>
    <row r="1664" spans="1:144" ht="15.75">
      <c r="A1664"/>
      <c r="B1664" t="s">
        <v>1562</v>
      </c>
      <c r="C1664" t="s">
        <v>1562</v>
      </c>
      <c r="D1664" t="s">
        <v>4839</v>
      </c>
      <c r="E1664" t="s">
        <v>4840</v>
      </c>
      <c r="F1664"/>
      <c r="G1664" t="s">
        <v>4839</v>
      </c>
      <c r="H1664" t="s">
        <v>4839</v>
      </c>
      <c r="I1664" t="s">
        <v>1251</v>
      </c>
      <c r="J1664" t="s">
        <v>4841</v>
      </c>
      <c r="K1664"/>
      <c r="L1664" t="s">
        <v>1743</v>
      </c>
      <c r="M1664" t="s">
        <v>1754</v>
      </c>
      <c r="N1664"/>
      <c r="O1664"/>
      <c r="P1664" t="s">
        <v>1562</v>
      </c>
      <c r="Q1664" t="s">
        <v>4463</v>
      </c>
      <c r="R1664" t="s">
        <v>4464</v>
      </c>
      <c r="S1664"/>
      <c r="T1664"/>
      <c r="U1664" t="s">
        <v>13769</v>
      </c>
      <c r="V1664" t="s">
        <v>13772</v>
      </c>
      <c r="W1664"/>
      <c r="X1664"/>
      <c r="Y1664"/>
      <c r="Z1664"/>
      <c r="AA1664"/>
      <c r="AB1664"/>
      <c r="AC1664"/>
      <c r="AD1664"/>
      <c r="AE1664"/>
      <c r="AF1664"/>
      <c r="AG1664"/>
      <c r="AH1664"/>
      <c r="AI1664"/>
      <c r="AJ1664"/>
      <c r="AK1664"/>
      <c r="AL1664"/>
      <c r="AM1664"/>
      <c r="AN1664"/>
      <c r="AO1664" s="108" t="s">
        <v>43</v>
      </c>
      <c r="AP1664" t="s">
        <v>2870</v>
      </c>
      <c r="AQ1664">
        <v>53</v>
      </c>
      <c r="AR1664" t="s">
        <v>12445</v>
      </c>
      <c r="AS1664" t="s">
        <v>1562</v>
      </c>
      <c r="AT1664" t="s">
        <v>10664</v>
      </c>
      <c r="AU1664" t="s">
        <v>4840</v>
      </c>
      <c r="AV1664" t="s">
        <v>12446</v>
      </c>
      <c r="AW1664" t="s">
        <v>1744</v>
      </c>
      <c r="AX1664" t="s">
        <v>1740</v>
      </c>
      <c r="AY1664" t="s">
        <v>12447</v>
      </c>
      <c r="AZ1664" t="s">
        <v>4463</v>
      </c>
      <c r="BA1664" t="s">
        <v>12448</v>
      </c>
      <c r="BB1664" t="s">
        <v>1251</v>
      </c>
      <c r="BC1664" t="s">
        <v>1743</v>
      </c>
      <c r="BD1664" t="s">
        <v>12449</v>
      </c>
      <c r="BE1664" t="s">
        <v>4832</v>
      </c>
      <c r="BF1664">
        <v>1664</v>
      </c>
      <c r="BG1664">
        <v>1659</v>
      </c>
      <c r="BH1664">
        <v>0</v>
      </c>
      <c r="BI1664" t="s">
        <v>1547</v>
      </c>
      <c r="BJ1664">
        <v>0</v>
      </c>
      <c r="BK1664" t="e" cm="1">
        <v>#N/A</v>
      </c>
      <c r="BL1664" t="e" cm="1">
        <v>#N/A</v>
      </c>
      <c r="BM1664" t="s">
        <v>4841</v>
      </c>
      <c r="BN1664" t="s">
        <v>4833</v>
      </c>
      <c r="BO1664" t="s">
        <v>12421</v>
      </c>
      <c r="BP1664" t="s" cm="1">
        <v>12420</v>
      </c>
      <c r="BQ1664" t="s">
        <v>1547</v>
      </c>
      <c r="BR1664" t="s">
        <v>10669</v>
      </c>
      <c r="BS1664">
        <v>112</v>
      </c>
      <c r="BT1664" t="s">
        <v>7065</v>
      </c>
      <c r="BU1664" t="s">
        <v>16626</v>
      </c>
      <c r="BV1664" t="s">
        <v>4839</v>
      </c>
      <c r="BW1664" t="s">
        <v>12446</v>
      </c>
      <c r="BX1664" t="s">
        <v>12447</v>
      </c>
      <c r="BY1664" t="s">
        <v>1744</v>
      </c>
      <c r="BZ1664" t="s">
        <v>1547</v>
      </c>
      <c r="CA1664" t="s">
        <v>1744</v>
      </c>
      <c r="CB1664" t="s">
        <v>1754</v>
      </c>
      <c r="CC1664"/>
      <c r="CD1664" t="s">
        <v>998</v>
      </c>
      <c r="CE1664" t="s">
        <v>1251</v>
      </c>
      <c r="CF1664" t="s">
        <v>4939</v>
      </c>
      <c r="CG1664" t="s">
        <v>12450</v>
      </c>
      <c r="CH1664" t="s">
        <v>1251</v>
      </c>
      <c r="CI1664" t="s">
        <v>1547</v>
      </c>
      <c r="CJ1664" t="s">
        <v>4464</v>
      </c>
      <c r="CK1664" t="s">
        <v>1562</v>
      </c>
      <c r="CL1664"/>
      <c r="CM1664"/>
      <c r="CN1664" t="s">
        <v>13769</v>
      </c>
      <c r="CO1664" t="s">
        <v>13772</v>
      </c>
      <c r="CP1664" t="s">
        <v>13769</v>
      </c>
      <c r="CQ1664" t="s">
        <v>13772</v>
      </c>
      <c r="CR1664" t="s">
        <v>1547</v>
      </c>
      <c r="CS1664">
        <v>0</v>
      </c>
      <c r="CT1664" t="s">
        <v>1547</v>
      </c>
      <c r="CU1664" t="s">
        <v>1547</v>
      </c>
      <c r="CV1664" t="e">
        <v>#N/A</v>
      </c>
      <c r="CW1664" t="s">
        <v>1547</v>
      </c>
      <c r="CX1664" t="s">
        <v>1547</v>
      </c>
      <c r="CY1664">
        <v>1662</v>
      </c>
      <c r="CZ1664" t="s">
        <v>11979</v>
      </c>
      <c r="DA1664" t="s">
        <v>1547</v>
      </c>
      <c r="DB1664" t="s">
        <v>1881</v>
      </c>
      <c r="DC1664" t="s">
        <v>1882</v>
      </c>
      <c r="DD1664" t="s">
        <v>4840</v>
      </c>
      <c r="DE1664" t="s">
        <v>4463</v>
      </c>
      <c r="DF1664" t="s">
        <v>4839</v>
      </c>
      <c r="DG1664" t="s">
        <v>1547</v>
      </c>
      <c r="DH1664" t="s">
        <v>1547</v>
      </c>
      <c r="DI1664" t="s">
        <v>1892</v>
      </c>
      <c r="DJ1664" t="s">
        <v>12445</v>
      </c>
      <c r="DK1664"/>
      <c r="DL1664" t="s">
        <v>1892</v>
      </c>
      <c r="DM1664">
        <v>9</v>
      </c>
      <c r="DN1664" t="s">
        <v>1883</v>
      </c>
      <c r="DO1664" t="s">
        <v>1562</v>
      </c>
      <c r="DP1664" t="b">
        <v>1</v>
      </c>
      <c r="DQ1664" t="b">
        <v>0</v>
      </c>
      <c r="DR1664" t="b">
        <v>1</v>
      </c>
      <c r="DS1664" t="b">
        <v>0</v>
      </c>
      <c r="DT1664" t="b">
        <v>0</v>
      </c>
      <c r="DU1664" t="b">
        <v>1</v>
      </c>
      <c r="DV1664" t="b">
        <v>0</v>
      </c>
      <c r="DW1664">
        <v>0</v>
      </c>
      <c r="DX1664" t="b">
        <v>0</v>
      </c>
      <c r="DY1664" t="b">
        <v>0</v>
      </c>
      <c r="DZ1664" t="b">
        <v>0</v>
      </c>
      <c r="EA1664" t="b">
        <v>0</v>
      </c>
      <c r="EB1664" t="b">
        <v>0</v>
      </c>
      <c r="EC1664" t="b">
        <v>1</v>
      </c>
      <c r="ED1664" t="b">
        <v>0</v>
      </c>
      <c r="EE1664" t="b">
        <v>0</v>
      </c>
      <c r="EF1664" t="b">
        <v>0</v>
      </c>
      <c r="EG1664" t="b" cm="1">
        <v>1</v>
      </c>
      <c r="EH1664" t="b">
        <v>0</v>
      </c>
      <c r="EI1664" t="b">
        <v>0</v>
      </c>
      <c r="EJ1664" t="b">
        <v>1</v>
      </c>
      <c r="EK1664" t="s">
        <v>5981</v>
      </c>
      <c r="EL1664">
        <v>1</v>
      </c>
      <c r="EM1664">
        <v>12</v>
      </c>
      <c r="EN1664" t="b">
        <v>0</v>
      </c>
    </row>
    <row r="1665" spans="1:144" ht="15.75">
      <c r="A1665"/>
      <c r="B1665" t="s">
        <v>1562</v>
      </c>
      <c r="C1665" t="s">
        <v>1562</v>
      </c>
      <c r="D1665" t="s">
        <v>4124</v>
      </c>
      <c r="E1665" t="s">
        <v>4125</v>
      </c>
      <c r="F1665"/>
      <c r="G1665" t="s">
        <v>4505</v>
      </c>
      <c r="H1665" t="s">
        <v>4842</v>
      </c>
      <c r="I1665" t="s">
        <v>1251</v>
      </c>
      <c r="J1665"/>
      <c r="K1665"/>
      <c r="L1665" t="s">
        <v>1743</v>
      </c>
      <c r="M1665" t="s">
        <v>1754</v>
      </c>
      <c r="N1665" t="s">
        <v>4842</v>
      </c>
      <c r="O1665"/>
      <c r="P1665" t="s">
        <v>1562</v>
      </c>
      <c r="Q1665" t="s">
        <v>4463</v>
      </c>
      <c r="R1665" t="s">
        <v>4464</v>
      </c>
      <c r="S1665"/>
      <c r="T1665"/>
      <c r="U1665" t="s">
        <v>13769</v>
      </c>
      <c r="V1665" t="s">
        <v>13566</v>
      </c>
      <c r="W1665"/>
      <c r="X1665"/>
      <c r="Y1665"/>
      <c r="Z1665"/>
      <c r="AA1665"/>
      <c r="AB1665"/>
      <c r="AC1665"/>
      <c r="AD1665"/>
      <c r="AE1665"/>
      <c r="AF1665"/>
      <c r="AG1665"/>
      <c r="AH1665"/>
      <c r="AI1665"/>
      <c r="AJ1665"/>
      <c r="AK1665"/>
      <c r="AL1665"/>
      <c r="AM1665"/>
      <c r="AN1665"/>
      <c r="AO1665" s="108" t="s">
        <v>43</v>
      </c>
      <c r="AP1665" t="s">
        <v>2870</v>
      </c>
      <c r="AQ1665">
        <v>54</v>
      </c>
      <c r="AR1665" t="s">
        <v>10696</v>
      </c>
      <c r="AS1665" t="s">
        <v>1562</v>
      </c>
      <c r="AT1665" t="s">
        <v>10664</v>
      </c>
      <c r="AU1665" t="s">
        <v>4125</v>
      </c>
      <c r="AV1665" t="s">
        <v>9412</v>
      </c>
      <c r="AW1665" t="s">
        <v>1744</v>
      </c>
      <c r="AX1665" t="s">
        <v>1740</v>
      </c>
      <c r="AY1665" t="s">
        <v>10798</v>
      </c>
      <c r="AZ1665" t="s">
        <v>4463</v>
      </c>
      <c r="BA1665" t="s">
        <v>9414</v>
      </c>
      <c r="BB1665" t="s">
        <v>1251</v>
      </c>
      <c r="BC1665" t="s">
        <v>1743</v>
      </c>
      <c r="BD1665" t="s">
        <v>9415</v>
      </c>
      <c r="BE1665" t="s">
        <v>4832</v>
      </c>
      <c r="BF1665">
        <v>897</v>
      </c>
      <c r="BG1665">
        <v>1659</v>
      </c>
      <c r="BH1665">
        <v>0</v>
      </c>
      <c r="BI1665" t="s">
        <v>1547</v>
      </c>
      <c r="BJ1665">
        <v>0</v>
      </c>
      <c r="BK1665">
        <v>0</v>
      </c>
      <c r="BL1665">
        <v>957</v>
      </c>
      <c r="BM1665" t="s">
        <v>9412</v>
      </c>
      <c r="BN1665" t="s">
        <v>4833</v>
      </c>
      <c r="BO1665" t="s">
        <v>12421</v>
      </c>
      <c r="BP1665" t="s" cm="1">
        <v>12420</v>
      </c>
      <c r="BQ1665" t="s">
        <v>1547</v>
      </c>
      <c r="BR1665" t="s">
        <v>10669</v>
      </c>
      <c r="BS1665">
        <v>113</v>
      </c>
      <c r="BT1665" t="s">
        <v>7072</v>
      </c>
      <c r="BU1665" t="s">
        <v>16627</v>
      </c>
      <c r="BV1665" t="s">
        <v>4124</v>
      </c>
      <c r="BW1665" t="s">
        <v>9412</v>
      </c>
      <c r="BX1665" t="s">
        <v>12451</v>
      </c>
      <c r="BY1665" t="s">
        <v>12451</v>
      </c>
      <c r="BZ1665" t="s">
        <v>1547</v>
      </c>
      <c r="CA1665" t="s">
        <v>1744</v>
      </c>
      <c r="CB1665" t="s">
        <v>1754</v>
      </c>
      <c r="CC1665"/>
      <c r="CD1665" t="s">
        <v>998</v>
      </c>
      <c r="CE1665" t="s">
        <v>1251</v>
      </c>
      <c r="CF1665" t="s">
        <v>12452</v>
      </c>
      <c r="CG1665" t="s">
        <v>12453</v>
      </c>
      <c r="CH1665" t="s">
        <v>1251</v>
      </c>
      <c r="CI1665" t="s">
        <v>1547</v>
      </c>
      <c r="CJ1665" t="s">
        <v>4464</v>
      </c>
      <c r="CK1665" t="s">
        <v>1562</v>
      </c>
      <c r="CL1665"/>
      <c r="CM1665"/>
      <c r="CN1665" t="s">
        <v>13769</v>
      </c>
      <c r="CO1665" t="s">
        <v>13566</v>
      </c>
      <c r="CP1665" t="s">
        <v>13769</v>
      </c>
      <c r="CQ1665" t="s">
        <v>13566</v>
      </c>
      <c r="CR1665" t="s">
        <v>1547</v>
      </c>
      <c r="CS1665">
        <v>0</v>
      </c>
      <c r="CT1665" t="s">
        <v>1547</v>
      </c>
      <c r="CU1665" t="s">
        <v>1547</v>
      </c>
      <c r="CV1665" t="s">
        <v>1547</v>
      </c>
      <c r="CW1665" t="s">
        <v>1547</v>
      </c>
      <c r="CX1665" t="s">
        <v>1547</v>
      </c>
      <c r="CY1665">
        <v>1663</v>
      </c>
      <c r="CZ1665" t="s">
        <v>11981</v>
      </c>
      <c r="DA1665" t="s">
        <v>1547</v>
      </c>
      <c r="DB1665" t="s">
        <v>1881</v>
      </c>
      <c r="DC1665" t="s">
        <v>1882</v>
      </c>
      <c r="DD1665" t="s">
        <v>4125</v>
      </c>
      <c r="DE1665" t="s">
        <v>4463</v>
      </c>
      <c r="DF1665" t="s">
        <v>4505</v>
      </c>
      <c r="DG1665" t="s">
        <v>1547</v>
      </c>
      <c r="DH1665" t="s">
        <v>1547</v>
      </c>
      <c r="DI1665" t="s">
        <v>1892</v>
      </c>
      <c r="DJ1665" t="s">
        <v>10696</v>
      </c>
      <c r="DK1665"/>
      <c r="DL1665" t="s">
        <v>1892</v>
      </c>
      <c r="DM1665">
        <v>9</v>
      </c>
      <c r="DN1665" t="s">
        <v>1883</v>
      </c>
      <c r="DO1665" t="s">
        <v>1562</v>
      </c>
      <c r="DP1665" t="b">
        <v>1</v>
      </c>
      <c r="DQ1665" t="b">
        <v>0</v>
      </c>
      <c r="DR1665" t="b">
        <v>0</v>
      </c>
      <c r="DS1665" t="b">
        <v>0</v>
      </c>
      <c r="DT1665" t="b">
        <v>0</v>
      </c>
      <c r="DU1665" t="b">
        <v>1</v>
      </c>
      <c r="DV1665" t="b">
        <v>0</v>
      </c>
      <c r="DW1665">
        <v>0</v>
      </c>
      <c r="DX1665" t="b">
        <v>0</v>
      </c>
      <c r="DY1665" t="b">
        <v>0</v>
      </c>
      <c r="DZ1665" t="b">
        <v>0</v>
      </c>
      <c r="EA1665" t="b">
        <v>0</v>
      </c>
      <c r="EB1665" t="b">
        <v>0</v>
      </c>
      <c r="EC1665" t="b">
        <v>1</v>
      </c>
      <c r="ED1665" t="b">
        <v>0</v>
      </c>
      <c r="EE1665" t="b">
        <v>0</v>
      </c>
      <c r="EF1665" t="b">
        <v>0</v>
      </c>
      <c r="EG1665" t="b" cm="1">
        <v>1</v>
      </c>
      <c r="EH1665" t="b">
        <v>0</v>
      </c>
      <c r="EI1665" t="b">
        <v>0</v>
      </c>
      <c r="EJ1665" t="b">
        <v>1</v>
      </c>
      <c r="EK1665" t="s">
        <v>5981</v>
      </c>
      <c r="EL1665">
        <v>1</v>
      </c>
      <c r="EM1665">
        <v>15</v>
      </c>
      <c r="EN1665" t="b">
        <v>0</v>
      </c>
    </row>
    <row r="1666" spans="1:144" ht="15.75">
      <c r="A1666"/>
      <c r="B1666" t="s">
        <v>1562</v>
      </c>
      <c r="C1666" t="s">
        <v>1562</v>
      </c>
      <c r="D1666" t="s">
        <v>4843</v>
      </c>
      <c r="E1666" t="s">
        <v>4844</v>
      </c>
      <c r="F1666" t="s">
        <v>4845</v>
      </c>
      <c r="G1666" t="s">
        <v>4843</v>
      </c>
      <c r="H1666" t="s">
        <v>4581</v>
      </c>
      <c r="I1666" t="s">
        <v>1230</v>
      </c>
      <c r="J1666"/>
      <c r="K1666"/>
      <c r="L1666" t="s">
        <v>1743</v>
      </c>
      <c r="M1666" t="s">
        <v>2001</v>
      </c>
      <c r="N1666"/>
      <c r="O1666"/>
      <c r="P1666" t="s">
        <v>1562</v>
      </c>
      <c r="Q1666" t="s">
        <v>4463</v>
      </c>
      <c r="R1666" t="s">
        <v>4464</v>
      </c>
      <c r="S1666"/>
      <c r="T1666"/>
      <c r="U1666" t="s">
        <v>13769</v>
      </c>
      <c r="V1666" t="s">
        <v>13773</v>
      </c>
      <c r="W1666"/>
      <c r="X1666"/>
      <c r="Y1666"/>
      <c r="Z1666"/>
      <c r="AA1666"/>
      <c r="AB1666"/>
      <c r="AC1666"/>
      <c r="AD1666"/>
      <c r="AE1666"/>
      <c r="AF1666"/>
      <c r="AG1666"/>
      <c r="AH1666"/>
      <c r="AI1666"/>
      <c r="AJ1666"/>
      <c r="AK1666"/>
      <c r="AL1666"/>
      <c r="AM1666"/>
      <c r="AN1666"/>
      <c r="AO1666" s="108" t="s">
        <v>43</v>
      </c>
      <c r="AP1666" t="s">
        <v>2870</v>
      </c>
      <c r="AQ1666">
        <v>55</v>
      </c>
      <c r="AR1666" t="s">
        <v>12454</v>
      </c>
      <c r="AS1666" t="s">
        <v>1562</v>
      </c>
      <c r="AT1666" t="s">
        <v>10664</v>
      </c>
      <c r="AU1666" t="s">
        <v>4844</v>
      </c>
      <c r="AV1666" t="s">
        <v>12455</v>
      </c>
      <c r="AW1666" t="s">
        <v>12456</v>
      </c>
      <c r="AX1666" t="s">
        <v>1740</v>
      </c>
      <c r="AY1666" t="s">
        <v>12457</v>
      </c>
      <c r="AZ1666" t="s">
        <v>4463</v>
      </c>
      <c r="BA1666" t="s">
        <v>12458</v>
      </c>
      <c r="BB1666" t="s">
        <v>1230</v>
      </c>
      <c r="BC1666" t="s">
        <v>1743</v>
      </c>
      <c r="BD1666" t="s">
        <v>12459</v>
      </c>
      <c r="BE1666" t="s">
        <v>4832</v>
      </c>
      <c r="BF1666">
        <v>1666</v>
      </c>
      <c r="BG1666">
        <v>1659</v>
      </c>
      <c r="BH1666">
        <v>0</v>
      </c>
      <c r="BI1666" t="s">
        <v>4844</v>
      </c>
      <c r="BJ1666">
        <v>1</v>
      </c>
      <c r="BK1666">
        <v>0</v>
      </c>
      <c r="BL1666">
        <v>0</v>
      </c>
      <c r="BM1666" t="s">
        <v>1547</v>
      </c>
      <c r="BN1666" t="s">
        <v>4833</v>
      </c>
      <c r="BO1666" t="s">
        <v>12421</v>
      </c>
      <c r="BP1666" t="s" cm="1">
        <v>12420</v>
      </c>
      <c r="BQ1666" t="s">
        <v>1547</v>
      </c>
      <c r="BR1666" t="s">
        <v>10669</v>
      </c>
      <c r="BS1666">
        <v>114</v>
      </c>
      <c r="BT1666" t="s">
        <v>7077</v>
      </c>
      <c r="BU1666" t="s">
        <v>16628</v>
      </c>
      <c r="BV1666" t="s">
        <v>4843</v>
      </c>
      <c r="BW1666" t="s">
        <v>12455</v>
      </c>
      <c r="BX1666" t="s">
        <v>11042</v>
      </c>
      <c r="BY1666" t="s">
        <v>1744</v>
      </c>
      <c r="BZ1666" t="s">
        <v>1547</v>
      </c>
      <c r="CA1666" t="s">
        <v>1744</v>
      </c>
      <c r="CB1666" t="s">
        <v>2001</v>
      </c>
      <c r="CC1666"/>
      <c r="CD1666" t="s">
        <v>998</v>
      </c>
      <c r="CE1666" t="s">
        <v>1230</v>
      </c>
      <c r="CF1666" t="s">
        <v>12460</v>
      </c>
      <c r="CG1666" t="s">
        <v>12461</v>
      </c>
      <c r="CH1666" t="s">
        <v>1230</v>
      </c>
      <c r="CI1666" t="s">
        <v>1547</v>
      </c>
      <c r="CJ1666" t="s">
        <v>4464</v>
      </c>
      <c r="CK1666" t="s">
        <v>1562</v>
      </c>
      <c r="CL1666"/>
      <c r="CM1666"/>
      <c r="CN1666" t="s">
        <v>13769</v>
      </c>
      <c r="CO1666" t="s">
        <v>13773</v>
      </c>
      <c r="CP1666" t="s">
        <v>13769</v>
      </c>
      <c r="CQ1666" t="s">
        <v>13773</v>
      </c>
      <c r="CR1666" t="s">
        <v>1547</v>
      </c>
      <c r="CS1666">
        <v>0</v>
      </c>
      <c r="CT1666" t="s">
        <v>1547</v>
      </c>
      <c r="CU1666" t="s">
        <v>1547</v>
      </c>
      <c r="CV1666" t="s">
        <v>1547</v>
      </c>
      <c r="CW1666" t="s">
        <v>1547</v>
      </c>
      <c r="CX1666" t="s">
        <v>1547</v>
      </c>
      <c r="CY1666">
        <v>1664</v>
      </c>
      <c r="CZ1666" t="s">
        <v>11984</v>
      </c>
      <c r="DA1666" t="s">
        <v>1547</v>
      </c>
      <c r="DB1666" t="s">
        <v>1881</v>
      </c>
      <c r="DC1666" t="s">
        <v>1882</v>
      </c>
      <c r="DD1666" t="s">
        <v>4844</v>
      </c>
      <c r="DE1666" t="s">
        <v>4463</v>
      </c>
      <c r="DF1666" t="s">
        <v>4843</v>
      </c>
      <c r="DG1666" t="s">
        <v>1547</v>
      </c>
      <c r="DH1666" t="s">
        <v>1547</v>
      </c>
      <c r="DI1666" t="s">
        <v>1892</v>
      </c>
      <c r="DJ1666" t="s">
        <v>12454</v>
      </c>
      <c r="DK1666"/>
      <c r="DL1666" t="s">
        <v>1892</v>
      </c>
      <c r="DM1666">
        <v>9</v>
      </c>
      <c r="DN1666" t="s">
        <v>1883</v>
      </c>
      <c r="DO1666" t="s">
        <v>1562</v>
      </c>
      <c r="DP1666" t="b">
        <v>1</v>
      </c>
      <c r="DQ1666" t="b">
        <v>0</v>
      </c>
      <c r="DR1666" t="b">
        <v>1</v>
      </c>
      <c r="DS1666" t="b">
        <v>0</v>
      </c>
      <c r="DT1666" t="b">
        <v>0</v>
      </c>
      <c r="DU1666" t="b">
        <v>1</v>
      </c>
      <c r="DV1666" t="b">
        <v>0</v>
      </c>
      <c r="DW1666">
        <v>0</v>
      </c>
      <c r="DX1666" t="b">
        <v>0</v>
      </c>
      <c r="DY1666" t="b">
        <v>0</v>
      </c>
      <c r="DZ1666" t="b">
        <v>0</v>
      </c>
      <c r="EA1666" t="b">
        <v>0</v>
      </c>
      <c r="EB1666" t="b">
        <v>0</v>
      </c>
      <c r="EC1666" t="b">
        <v>0</v>
      </c>
      <c r="ED1666" t="b">
        <v>0</v>
      </c>
      <c r="EE1666" t="b">
        <v>0</v>
      </c>
      <c r="EF1666" t="b">
        <v>0</v>
      </c>
      <c r="EG1666" t="b" cm="1">
        <v>0</v>
      </c>
      <c r="EH1666" t="b">
        <v>0</v>
      </c>
      <c r="EI1666" t="b">
        <v>0</v>
      </c>
      <c r="EJ1666" t="b">
        <v>0</v>
      </c>
      <c r="EK1666" t="s">
        <v>1547</v>
      </c>
      <c r="EL1666">
        <v>0</v>
      </c>
      <c r="EM1666">
        <v>41</v>
      </c>
      <c r="EN1666" t="b">
        <v>0</v>
      </c>
    </row>
    <row r="1667" spans="1:144" ht="15.75">
      <c r="A1667"/>
      <c r="B1667" t="s">
        <v>1562</v>
      </c>
      <c r="C1667" t="s">
        <v>1562</v>
      </c>
      <c r="D1667" t="s">
        <v>4585</v>
      </c>
      <c r="E1667" t="s">
        <v>4846</v>
      </c>
      <c r="F1667" t="s">
        <v>4847</v>
      </c>
      <c r="G1667" t="s">
        <v>4585</v>
      </c>
      <c r="H1667" t="s">
        <v>4585</v>
      </c>
      <c r="I1667" t="s">
        <v>1251</v>
      </c>
      <c r="J1667" t="s">
        <v>4848</v>
      </c>
      <c r="K1667"/>
      <c r="L1667" t="s">
        <v>1743</v>
      </c>
      <c r="M1667" t="s">
        <v>1754</v>
      </c>
      <c r="N1667"/>
      <c r="O1667"/>
      <c r="P1667" t="s">
        <v>1562</v>
      </c>
      <c r="Q1667" t="s">
        <v>4463</v>
      </c>
      <c r="R1667" t="s">
        <v>4464</v>
      </c>
      <c r="S1667"/>
      <c r="T1667"/>
      <c r="U1667" t="s">
        <v>13769</v>
      </c>
      <c r="V1667" t="s">
        <v>13774</v>
      </c>
      <c r="W1667"/>
      <c r="X1667"/>
      <c r="Y1667"/>
      <c r="Z1667"/>
      <c r="AA1667"/>
      <c r="AB1667"/>
      <c r="AC1667"/>
      <c r="AD1667"/>
      <c r="AE1667"/>
      <c r="AF1667"/>
      <c r="AG1667"/>
      <c r="AH1667"/>
      <c r="AI1667"/>
      <c r="AJ1667"/>
      <c r="AK1667"/>
      <c r="AL1667"/>
      <c r="AM1667"/>
      <c r="AN1667"/>
      <c r="AO1667" s="108" t="s">
        <v>43</v>
      </c>
      <c r="AP1667" t="s">
        <v>2870</v>
      </c>
      <c r="AQ1667">
        <v>56</v>
      </c>
      <c r="AR1667" t="s">
        <v>12462</v>
      </c>
      <c r="AS1667" t="s">
        <v>1562</v>
      </c>
      <c r="AT1667" t="s">
        <v>10664</v>
      </c>
      <c r="AU1667" t="s">
        <v>4846</v>
      </c>
      <c r="AV1667" t="s">
        <v>12463</v>
      </c>
      <c r="AW1667" t="s">
        <v>12464</v>
      </c>
      <c r="AX1667" t="s">
        <v>1740</v>
      </c>
      <c r="AY1667" t="s">
        <v>11049</v>
      </c>
      <c r="AZ1667" t="s">
        <v>4463</v>
      </c>
      <c r="BA1667" t="s">
        <v>12465</v>
      </c>
      <c r="BB1667" t="s">
        <v>1251</v>
      </c>
      <c r="BC1667" t="s">
        <v>1743</v>
      </c>
      <c r="BD1667" t="s">
        <v>12466</v>
      </c>
      <c r="BE1667" t="s">
        <v>4832</v>
      </c>
      <c r="BF1667">
        <v>1667</v>
      </c>
      <c r="BG1667">
        <v>1659</v>
      </c>
      <c r="BH1667">
        <v>0</v>
      </c>
      <c r="BI1667" t="s">
        <v>1547</v>
      </c>
      <c r="BJ1667">
        <v>0</v>
      </c>
      <c r="BK1667" t="e" cm="1">
        <v>#N/A</v>
      </c>
      <c r="BL1667" t="e" cm="1">
        <v>#N/A</v>
      </c>
      <c r="BM1667" t="s">
        <v>4848</v>
      </c>
      <c r="BN1667" t="s">
        <v>4833</v>
      </c>
      <c r="BO1667" t="s">
        <v>12421</v>
      </c>
      <c r="BP1667" t="s" cm="1">
        <v>12420</v>
      </c>
      <c r="BQ1667" t="s">
        <v>1547</v>
      </c>
      <c r="BR1667" t="s">
        <v>10669</v>
      </c>
      <c r="BS1667">
        <v>115</v>
      </c>
      <c r="BT1667" t="s">
        <v>7084</v>
      </c>
      <c r="BU1667" t="s">
        <v>16629</v>
      </c>
      <c r="BV1667" t="s">
        <v>4585</v>
      </c>
      <c r="BW1667" t="s">
        <v>12463</v>
      </c>
      <c r="BX1667" t="s">
        <v>11049</v>
      </c>
      <c r="BY1667" t="s">
        <v>1744</v>
      </c>
      <c r="BZ1667" t="s">
        <v>1547</v>
      </c>
      <c r="CA1667" t="s">
        <v>1744</v>
      </c>
      <c r="CB1667" t="s">
        <v>1754</v>
      </c>
      <c r="CC1667"/>
      <c r="CD1667" t="s">
        <v>998</v>
      </c>
      <c r="CE1667" t="s">
        <v>1251</v>
      </c>
      <c r="CF1667" t="s">
        <v>12467</v>
      </c>
      <c r="CG1667" t="s">
        <v>12468</v>
      </c>
      <c r="CH1667" t="s">
        <v>1251</v>
      </c>
      <c r="CI1667" t="s">
        <v>1547</v>
      </c>
      <c r="CJ1667" t="s">
        <v>4464</v>
      </c>
      <c r="CK1667" t="s">
        <v>1562</v>
      </c>
      <c r="CL1667"/>
      <c r="CM1667"/>
      <c r="CN1667" t="s">
        <v>13769</v>
      </c>
      <c r="CO1667" t="s">
        <v>13774</v>
      </c>
      <c r="CP1667" t="s">
        <v>13769</v>
      </c>
      <c r="CQ1667" t="s">
        <v>13774</v>
      </c>
      <c r="CR1667" t="s">
        <v>1547</v>
      </c>
      <c r="CS1667">
        <v>0</v>
      </c>
      <c r="CT1667" t="s">
        <v>1547</v>
      </c>
      <c r="CU1667" t="s">
        <v>1547</v>
      </c>
      <c r="CV1667" t="e">
        <v>#N/A</v>
      </c>
      <c r="CW1667" t="s">
        <v>1547</v>
      </c>
      <c r="CX1667" t="s">
        <v>1547</v>
      </c>
      <c r="CY1667">
        <v>1665</v>
      </c>
      <c r="CZ1667" t="s">
        <v>11988</v>
      </c>
      <c r="DA1667" t="s">
        <v>1547</v>
      </c>
      <c r="DB1667" t="s">
        <v>1881</v>
      </c>
      <c r="DC1667" t="s">
        <v>1882</v>
      </c>
      <c r="DD1667" t="s">
        <v>4846</v>
      </c>
      <c r="DE1667" t="s">
        <v>4463</v>
      </c>
      <c r="DF1667" t="s">
        <v>4585</v>
      </c>
      <c r="DG1667" t="s">
        <v>1547</v>
      </c>
      <c r="DH1667" t="s">
        <v>1547</v>
      </c>
      <c r="DI1667" t="s">
        <v>1892</v>
      </c>
      <c r="DJ1667" t="s">
        <v>12462</v>
      </c>
      <c r="DK1667"/>
      <c r="DL1667" t="s">
        <v>1892</v>
      </c>
      <c r="DM1667">
        <v>9</v>
      </c>
      <c r="DN1667" t="s">
        <v>1883</v>
      </c>
      <c r="DO1667" t="s">
        <v>1562</v>
      </c>
      <c r="DP1667" t="b">
        <v>1</v>
      </c>
      <c r="DQ1667" t="b">
        <v>0</v>
      </c>
      <c r="DR1667" t="b">
        <v>1</v>
      </c>
      <c r="DS1667" t="b">
        <v>0</v>
      </c>
      <c r="DT1667" t="b">
        <v>0</v>
      </c>
      <c r="DU1667" t="b">
        <v>1</v>
      </c>
      <c r="DV1667" t="b">
        <v>0</v>
      </c>
      <c r="DW1667">
        <v>0</v>
      </c>
      <c r="DX1667" t="b">
        <v>0</v>
      </c>
      <c r="DY1667" t="b">
        <v>0</v>
      </c>
      <c r="DZ1667" t="b">
        <v>0</v>
      </c>
      <c r="EA1667" t="b">
        <v>0</v>
      </c>
      <c r="EB1667" t="b">
        <v>0</v>
      </c>
      <c r="EC1667" t="b">
        <v>0</v>
      </c>
      <c r="ED1667" t="b">
        <v>0</v>
      </c>
      <c r="EE1667" t="b">
        <v>0</v>
      </c>
      <c r="EF1667" t="b">
        <v>0</v>
      </c>
      <c r="EG1667" t="b" cm="1">
        <v>1</v>
      </c>
      <c r="EH1667" t="b">
        <v>0</v>
      </c>
      <c r="EI1667" t="b">
        <v>0</v>
      </c>
      <c r="EJ1667" t="b">
        <v>1</v>
      </c>
      <c r="EK1667" t="s">
        <v>5887</v>
      </c>
      <c r="EL1667">
        <v>1</v>
      </c>
      <c r="EM1667">
        <v>32</v>
      </c>
      <c r="EN1667" t="b">
        <v>0</v>
      </c>
    </row>
    <row r="1668" spans="1:144" ht="15.75">
      <c r="A1668"/>
      <c r="B1668" t="s">
        <v>1562</v>
      </c>
      <c r="C1668" t="s">
        <v>1562</v>
      </c>
      <c r="D1668" t="s">
        <v>4849</v>
      </c>
      <c r="E1668" t="s">
        <v>4850</v>
      </c>
      <c r="F1668" t="s">
        <v>4851</v>
      </c>
      <c r="G1668" t="s">
        <v>4852</v>
      </c>
      <c r="H1668" t="s">
        <v>4852</v>
      </c>
      <c r="I1668" t="s">
        <v>1251</v>
      </c>
      <c r="J1668" t="s">
        <v>4853</v>
      </c>
      <c r="K1668"/>
      <c r="L1668" t="s">
        <v>1743</v>
      </c>
      <c r="M1668" t="s">
        <v>2001</v>
      </c>
      <c r="N1668"/>
      <c r="O1668"/>
      <c r="P1668" t="s">
        <v>1562</v>
      </c>
      <c r="Q1668" t="s">
        <v>4463</v>
      </c>
      <c r="R1668" t="s">
        <v>4464</v>
      </c>
      <c r="S1668"/>
      <c r="T1668"/>
      <c r="U1668" t="s">
        <v>13769</v>
      </c>
      <c r="V1668" t="s">
        <v>13775</v>
      </c>
      <c r="W1668"/>
      <c r="X1668"/>
      <c r="Y1668"/>
      <c r="Z1668"/>
      <c r="AA1668"/>
      <c r="AB1668"/>
      <c r="AC1668"/>
      <c r="AD1668"/>
      <c r="AE1668"/>
      <c r="AF1668"/>
      <c r="AG1668"/>
      <c r="AH1668"/>
      <c r="AI1668"/>
      <c r="AJ1668"/>
      <c r="AK1668"/>
      <c r="AL1668"/>
      <c r="AM1668"/>
      <c r="AN1668"/>
      <c r="AO1668" s="108" t="s">
        <v>43</v>
      </c>
      <c r="AP1668" t="s">
        <v>2870</v>
      </c>
      <c r="AQ1668">
        <v>57</v>
      </c>
      <c r="AR1668" t="s">
        <v>12469</v>
      </c>
      <c r="AS1668" t="s">
        <v>1562</v>
      </c>
      <c r="AT1668" t="s">
        <v>10664</v>
      </c>
      <c r="AU1668" t="s">
        <v>4850</v>
      </c>
      <c r="AV1668" t="s">
        <v>12470</v>
      </c>
      <c r="AW1668" t="s">
        <v>12471</v>
      </c>
      <c r="AX1668" t="s">
        <v>1740</v>
      </c>
      <c r="AY1668" t="s">
        <v>12472</v>
      </c>
      <c r="AZ1668" t="s">
        <v>4463</v>
      </c>
      <c r="BA1668" t="s">
        <v>12473</v>
      </c>
      <c r="BB1668" t="s">
        <v>1251</v>
      </c>
      <c r="BC1668" t="s">
        <v>1743</v>
      </c>
      <c r="BD1668" t="s">
        <v>12474</v>
      </c>
      <c r="BE1668" t="s">
        <v>4832</v>
      </c>
      <c r="BF1668">
        <v>1668</v>
      </c>
      <c r="BG1668">
        <v>1659</v>
      </c>
      <c r="BH1668">
        <v>0</v>
      </c>
      <c r="BI1668" t="s">
        <v>1547</v>
      </c>
      <c r="BJ1668">
        <v>0</v>
      </c>
      <c r="BK1668" t="e" cm="1">
        <v>#N/A</v>
      </c>
      <c r="BL1668" t="e" cm="1">
        <v>#N/A</v>
      </c>
      <c r="BM1668" t="s">
        <v>4853</v>
      </c>
      <c r="BN1668" t="s">
        <v>4833</v>
      </c>
      <c r="BO1668" t="s">
        <v>12421</v>
      </c>
      <c r="BP1668" t="s" cm="1">
        <v>12420</v>
      </c>
      <c r="BQ1668" t="s">
        <v>1547</v>
      </c>
      <c r="BR1668" t="s">
        <v>10669</v>
      </c>
      <c r="BS1668">
        <v>116</v>
      </c>
      <c r="BT1668" t="s">
        <v>8161</v>
      </c>
      <c r="BU1668" t="s">
        <v>16630</v>
      </c>
      <c r="BV1668" t="s">
        <v>4849</v>
      </c>
      <c r="BW1668" t="s">
        <v>12470</v>
      </c>
      <c r="BX1668" t="s">
        <v>12472</v>
      </c>
      <c r="BY1668" t="s">
        <v>1744</v>
      </c>
      <c r="BZ1668" t="s">
        <v>1547</v>
      </c>
      <c r="CA1668" t="s">
        <v>1744</v>
      </c>
      <c r="CB1668" t="s">
        <v>2001</v>
      </c>
      <c r="CC1668"/>
      <c r="CD1668" t="s">
        <v>998</v>
      </c>
      <c r="CE1668" t="s">
        <v>1251</v>
      </c>
      <c r="CF1668" t="s">
        <v>4945</v>
      </c>
      <c r="CG1668" t="s">
        <v>12475</v>
      </c>
      <c r="CH1668" t="s">
        <v>1251</v>
      </c>
      <c r="CI1668" t="s">
        <v>1547</v>
      </c>
      <c r="CJ1668" t="s">
        <v>4464</v>
      </c>
      <c r="CK1668" t="s">
        <v>1562</v>
      </c>
      <c r="CL1668"/>
      <c r="CM1668"/>
      <c r="CN1668" t="s">
        <v>13769</v>
      </c>
      <c r="CO1668" t="s">
        <v>13775</v>
      </c>
      <c r="CP1668" t="s">
        <v>13769</v>
      </c>
      <c r="CQ1668" t="s">
        <v>13775</v>
      </c>
      <c r="CR1668" t="s">
        <v>1547</v>
      </c>
      <c r="CS1668">
        <v>0</v>
      </c>
      <c r="CT1668" t="s">
        <v>1547</v>
      </c>
      <c r="CU1668" t="s">
        <v>1547</v>
      </c>
      <c r="CV1668" t="e">
        <v>#N/A</v>
      </c>
      <c r="CW1668" t="s">
        <v>1547</v>
      </c>
      <c r="CX1668" t="s">
        <v>1547</v>
      </c>
      <c r="CY1668">
        <v>1666</v>
      </c>
      <c r="CZ1668" t="s">
        <v>11990</v>
      </c>
      <c r="DA1668" t="s">
        <v>1547</v>
      </c>
      <c r="DB1668" t="s">
        <v>1881</v>
      </c>
      <c r="DC1668" t="s">
        <v>1882</v>
      </c>
      <c r="DD1668" t="s">
        <v>4850</v>
      </c>
      <c r="DE1668" t="s">
        <v>4463</v>
      </c>
      <c r="DF1668" t="s">
        <v>4852</v>
      </c>
      <c r="DG1668" t="s">
        <v>1547</v>
      </c>
      <c r="DH1668" t="s">
        <v>1547</v>
      </c>
      <c r="DI1668" t="s">
        <v>1892</v>
      </c>
      <c r="DJ1668" t="s">
        <v>12469</v>
      </c>
      <c r="DK1668"/>
      <c r="DL1668" t="s">
        <v>1892</v>
      </c>
      <c r="DM1668">
        <v>9</v>
      </c>
      <c r="DN1668" t="s">
        <v>1883</v>
      </c>
      <c r="DO1668" t="s">
        <v>1562</v>
      </c>
      <c r="DP1668" t="b">
        <v>1</v>
      </c>
      <c r="DQ1668" t="b">
        <v>0</v>
      </c>
      <c r="DR1668" t="b">
        <v>1</v>
      </c>
      <c r="DS1668" t="b">
        <v>0</v>
      </c>
      <c r="DT1668" t="b">
        <v>0</v>
      </c>
      <c r="DU1668" t="b">
        <v>1</v>
      </c>
      <c r="DV1668" t="b">
        <v>0</v>
      </c>
      <c r="DW1668">
        <v>0</v>
      </c>
      <c r="DX1668" t="b">
        <v>0</v>
      </c>
      <c r="DY1668" t="b">
        <v>0</v>
      </c>
      <c r="DZ1668" t="b">
        <v>0</v>
      </c>
      <c r="EA1668" t="b">
        <v>0</v>
      </c>
      <c r="EB1668" t="b">
        <v>0</v>
      </c>
      <c r="EC1668" t="b">
        <v>0</v>
      </c>
      <c r="ED1668" t="b">
        <v>0</v>
      </c>
      <c r="EE1668" t="b">
        <v>0</v>
      </c>
      <c r="EF1668" t="b">
        <v>0</v>
      </c>
      <c r="EG1668" t="b" cm="1">
        <v>1</v>
      </c>
      <c r="EH1668" t="b">
        <v>0</v>
      </c>
      <c r="EI1668" t="b">
        <v>0</v>
      </c>
      <c r="EJ1668" t="b">
        <v>1</v>
      </c>
      <c r="EK1668" t="s">
        <v>5887</v>
      </c>
      <c r="EL1668">
        <v>1</v>
      </c>
      <c r="EM1668">
        <v>25</v>
      </c>
      <c r="EN1668" t="b">
        <v>0</v>
      </c>
    </row>
    <row r="1669" spans="1:144" ht="15.75">
      <c r="A1669"/>
      <c r="B1669" t="s">
        <v>1562</v>
      </c>
      <c r="C1669" t="s">
        <v>1562</v>
      </c>
      <c r="D1669" t="s">
        <v>4854</v>
      </c>
      <c r="E1669" t="s">
        <v>4855</v>
      </c>
      <c r="F1669" t="s">
        <v>4856</v>
      </c>
      <c r="G1669" t="s">
        <v>4852</v>
      </c>
      <c r="H1669" t="s">
        <v>4852</v>
      </c>
      <c r="I1669" t="s">
        <v>1251</v>
      </c>
      <c r="J1669" t="s">
        <v>4857</v>
      </c>
      <c r="K1669"/>
      <c r="L1669" t="s">
        <v>1743</v>
      </c>
      <c r="M1669" t="s">
        <v>2001</v>
      </c>
      <c r="N1669"/>
      <c r="O1669"/>
      <c r="P1669" t="s">
        <v>1562</v>
      </c>
      <c r="Q1669" t="s">
        <v>4463</v>
      </c>
      <c r="R1669" t="s">
        <v>4464</v>
      </c>
      <c r="S1669"/>
      <c r="T1669"/>
      <c r="U1669" t="s">
        <v>13769</v>
      </c>
      <c r="V1669" t="s">
        <v>13776</v>
      </c>
      <c r="W1669"/>
      <c r="X1669"/>
      <c r="Y1669"/>
      <c r="Z1669"/>
      <c r="AA1669"/>
      <c r="AB1669"/>
      <c r="AC1669"/>
      <c r="AD1669"/>
      <c r="AE1669"/>
      <c r="AF1669"/>
      <c r="AG1669"/>
      <c r="AH1669"/>
      <c r="AI1669"/>
      <c r="AJ1669"/>
      <c r="AK1669"/>
      <c r="AL1669"/>
      <c r="AM1669"/>
      <c r="AN1669"/>
      <c r="AO1669" s="108" t="s">
        <v>43</v>
      </c>
      <c r="AP1669" t="s">
        <v>2870</v>
      </c>
      <c r="AQ1669">
        <v>58</v>
      </c>
      <c r="AR1669" t="s">
        <v>12476</v>
      </c>
      <c r="AS1669" t="s">
        <v>1562</v>
      </c>
      <c r="AT1669" t="s">
        <v>10664</v>
      </c>
      <c r="AU1669" t="s">
        <v>4855</v>
      </c>
      <c r="AV1669" t="s">
        <v>12477</v>
      </c>
      <c r="AW1669" t="s">
        <v>12478</v>
      </c>
      <c r="AX1669" t="s">
        <v>1740</v>
      </c>
      <c r="AY1669" t="s">
        <v>12472</v>
      </c>
      <c r="AZ1669" t="s">
        <v>4463</v>
      </c>
      <c r="BA1669" t="s">
        <v>12479</v>
      </c>
      <c r="BB1669" t="s">
        <v>1251</v>
      </c>
      <c r="BC1669" t="s">
        <v>1743</v>
      </c>
      <c r="BD1669" t="s">
        <v>12480</v>
      </c>
      <c r="BE1669" t="s">
        <v>4832</v>
      </c>
      <c r="BF1669">
        <v>1669</v>
      </c>
      <c r="BG1669">
        <v>1659</v>
      </c>
      <c r="BH1669">
        <v>0</v>
      </c>
      <c r="BI1669" t="s">
        <v>1547</v>
      </c>
      <c r="BJ1669">
        <v>0</v>
      </c>
      <c r="BK1669" t="e" cm="1">
        <v>#N/A</v>
      </c>
      <c r="BL1669" t="e" cm="1">
        <v>#N/A</v>
      </c>
      <c r="BM1669" t="s">
        <v>4857</v>
      </c>
      <c r="BN1669" t="s">
        <v>4833</v>
      </c>
      <c r="BO1669" t="s">
        <v>12421</v>
      </c>
      <c r="BP1669" t="s" cm="1">
        <v>12420</v>
      </c>
      <c r="BQ1669" t="s">
        <v>1547</v>
      </c>
      <c r="BR1669" t="s">
        <v>10669</v>
      </c>
      <c r="BS1669">
        <v>117</v>
      </c>
      <c r="BT1669" t="s">
        <v>8166</v>
      </c>
      <c r="BU1669" t="s">
        <v>16631</v>
      </c>
      <c r="BV1669" t="s">
        <v>4854</v>
      </c>
      <c r="BW1669" t="s">
        <v>12477</v>
      </c>
      <c r="BX1669" t="s">
        <v>12472</v>
      </c>
      <c r="BY1669" t="s">
        <v>1744</v>
      </c>
      <c r="BZ1669" t="s">
        <v>1547</v>
      </c>
      <c r="CA1669" t="s">
        <v>1744</v>
      </c>
      <c r="CB1669" t="s">
        <v>2001</v>
      </c>
      <c r="CC1669"/>
      <c r="CD1669" t="s">
        <v>998</v>
      </c>
      <c r="CE1669" t="s">
        <v>1251</v>
      </c>
      <c r="CF1669" t="s">
        <v>12481</v>
      </c>
      <c r="CG1669" t="s">
        <v>12482</v>
      </c>
      <c r="CH1669" t="s">
        <v>1251</v>
      </c>
      <c r="CI1669" t="s">
        <v>1547</v>
      </c>
      <c r="CJ1669" t="s">
        <v>4464</v>
      </c>
      <c r="CK1669" t="s">
        <v>1562</v>
      </c>
      <c r="CL1669"/>
      <c r="CM1669"/>
      <c r="CN1669" t="s">
        <v>13769</v>
      </c>
      <c r="CO1669" t="s">
        <v>13776</v>
      </c>
      <c r="CP1669" t="s">
        <v>13769</v>
      </c>
      <c r="CQ1669" t="s">
        <v>13776</v>
      </c>
      <c r="CR1669" t="s">
        <v>1547</v>
      </c>
      <c r="CS1669">
        <v>0</v>
      </c>
      <c r="CT1669" t="s">
        <v>1547</v>
      </c>
      <c r="CU1669" t="s">
        <v>1547</v>
      </c>
      <c r="CV1669" t="e">
        <v>#N/A</v>
      </c>
      <c r="CW1669" t="s">
        <v>1547</v>
      </c>
      <c r="CX1669" t="s">
        <v>1547</v>
      </c>
      <c r="CY1669">
        <v>1667</v>
      </c>
      <c r="CZ1669" t="s">
        <v>11993</v>
      </c>
      <c r="DA1669" t="s">
        <v>1547</v>
      </c>
      <c r="DB1669" t="s">
        <v>1881</v>
      </c>
      <c r="DC1669" t="s">
        <v>1882</v>
      </c>
      <c r="DD1669" t="s">
        <v>4855</v>
      </c>
      <c r="DE1669" t="s">
        <v>4463</v>
      </c>
      <c r="DF1669" t="s">
        <v>4852</v>
      </c>
      <c r="DG1669" t="s">
        <v>1547</v>
      </c>
      <c r="DH1669" t="s">
        <v>1547</v>
      </c>
      <c r="DI1669" t="s">
        <v>1892</v>
      </c>
      <c r="DJ1669" t="s">
        <v>12476</v>
      </c>
      <c r="DK1669"/>
      <c r="DL1669" t="s">
        <v>1892</v>
      </c>
      <c r="DM1669">
        <v>9</v>
      </c>
      <c r="DN1669" t="s">
        <v>1883</v>
      </c>
      <c r="DO1669" t="s">
        <v>1562</v>
      </c>
      <c r="DP1669" t="b">
        <v>1</v>
      </c>
      <c r="DQ1669" t="b">
        <v>0</v>
      </c>
      <c r="DR1669" t="b">
        <v>1</v>
      </c>
      <c r="DS1669" t="b">
        <v>0</v>
      </c>
      <c r="DT1669" t="b">
        <v>0</v>
      </c>
      <c r="DU1669" t="b">
        <v>1</v>
      </c>
      <c r="DV1669" t="b">
        <v>0</v>
      </c>
      <c r="DW1669">
        <v>0</v>
      </c>
      <c r="DX1669" t="b">
        <v>0</v>
      </c>
      <c r="DY1669" t="b">
        <v>0</v>
      </c>
      <c r="DZ1669" t="b">
        <v>0</v>
      </c>
      <c r="EA1669" t="b">
        <v>0</v>
      </c>
      <c r="EB1669" t="b">
        <v>0</v>
      </c>
      <c r="EC1669" t="b">
        <v>0</v>
      </c>
      <c r="ED1669" t="b">
        <v>0</v>
      </c>
      <c r="EE1669" t="b">
        <v>0</v>
      </c>
      <c r="EF1669" t="b">
        <v>0</v>
      </c>
      <c r="EG1669" t="b" cm="1">
        <v>1</v>
      </c>
      <c r="EH1669" t="b">
        <v>0</v>
      </c>
      <c r="EI1669" t="b">
        <v>0</v>
      </c>
      <c r="EJ1669" t="b">
        <v>1</v>
      </c>
      <c r="EK1669" t="s">
        <v>5887</v>
      </c>
      <c r="EL1669">
        <v>1</v>
      </c>
      <c r="EM1669">
        <v>25</v>
      </c>
      <c r="EN1669" t="b">
        <v>0</v>
      </c>
    </row>
    <row r="1670" spans="1:144" ht="15.75">
      <c r="A1670"/>
      <c r="B1670" t="s">
        <v>1562</v>
      </c>
      <c r="C1670" t="s">
        <v>1562</v>
      </c>
      <c r="D1670" t="s">
        <v>4858</v>
      </c>
      <c r="E1670" t="s">
        <v>4859</v>
      </c>
      <c r="F1670" t="s">
        <v>4860</v>
      </c>
      <c r="G1670" t="s">
        <v>4858</v>
      </c>
      <c r="H1670" t="s">
        <v>4858</v>
      </c>
      <c r="I1670" t="s">
        <v>1230</v>
      </c>
      <c r="J1670"/>
      <c r="K1670"/>
      <c r="L1670" t="s">
        <v>1743</v>
      </c>
      <c r="M1670" t="s">
        <v>1995</v>
      </c>
      <c r="N1670"/>
      <c r="O1670"/>
      <c r="P1670" t="s">
        <v>1562</v>
      </c>
      <c r="Q1670" t="s">
        <v>4463</v>
      </c>
      <c r="R1670" t="s">
        <v>4464</v>
      </c>
      <c r="S1670"/>
      <c r="T1670"/>
      <c r="U1670" t="s">
        <v>13769</v>
      </c>
      <c r="V1670" t="s">
        <v>4946</v>
      </c>
      <c r="W1670"/>
      <c r="X1670"/>
      <c r="Y1670"/>
      <c r="Z1670"/>
      <c r="AA1670"/>
      <c r="AB1670"/>
      <c r="AC1670"/>
      <c r="AD1670"/>
      <c r="AE1670"/>
      <c r="AF1670"/>
      <c r="AG1670"/>
      <c r="AH1670"/>
      <c r="AI1670"/>
      <c r="AJ1670"/>
      <c r="AK1670"/>
      <c r="AL1670"/>
      <c r="AM1670"/>
      <c r="AN1670"/>
      <c r="AO1670" s="108" t="s">
        <v>43</v>
      </c>
      <c r="AP1670" t="s">
        <v>2870</v>
      </c>
      <c r="AQ1670">
        <v>59</v>
      </c>
      <c r="AR1670" t="s">
        <v>12483</v>
      </c>
      <c r="AS1670" t="s">
        <v>1562</v>
      </c>
      <c r="AT1670" t="s">
        <v>10664</v>
      </c>
      <c r="AU1670" t="s">
        <v>4859</v>
      </c>
      <c r="AV1670" t="s">
        <v>12484</v>
      </c>
      <c r="AW1670" t="s">
        <v>12485</v>
      </c>
      <c r="AX1670" t="s">
        <v>1740</v>
      </c>
      <c r="AY1670" t="s">
        <v>12486</v>
      </c>
      <c r="AZ1670" t="s">
        <v>4463</v>
      </c>
      <c r="BA1670" t="s">
        <v>12487</v>
      </c>
      <c r="BB1670" t="s">
        <v>1230</v>
      </c>
      <c r="BC1670" t="s">
        <v>1743</v>
      </c>
      <c r="BD1670" t="s">
        <v>12488</v>
      </c>
      <c r="BE1670" t="s">
        <v>4832</v>
      </c>
      <c r="BF1670">
        <v>1670</v>
      </c>
      <c r="BG1670">
        <v>1659</v>
      </c>
      <c r="BH1670">
        <v>0</v>
      </c>
      <c r="BI1670" t="s">
        <v>4859</v>
      </c>
      <c r="BJ1670">
        <v>1</v>
      </c>
      <c r="BK1670">
        <v>0</v>
      </c>
      <c r="BL1670">
        <v>0</v>
      </c>
      <c r="BM1670" t="s">
        <v>1547</v>
      </c>
      <c r="BN1670" t="s">
        <v>4833</v>
      </c>
      <c r="BO1670" t="s">
        <v>12421</v>
      </c>
      <c r="BP1670" t="s" cm="1">
        <v>12420</v>
      </c>
      <c r="BQ1670" t="s">
        <v>1547</v>
      </c>
      <c r="BR1670" t="s">
        <v>10669</v>
      </c>
      <c r="BS1670">
        <v>118</v>
      </c>
      <c r="BT1670" t="s">
        <v>8173</v>
      </c>
      <c r="BU1670" t="s">
        <v>16632</v>
      </c>
      <c r="BV1670" t="s">
        <v>4858</v>
      </c>
      <c r="BW1670" t="s">
        <v>12484</v>
      </c>
      <c r="BX1670" t="s">
        <v>12486</v>
      </c>
      <c r="BY1670" t="s">
        <v>1744</v>
      </c>
      <c r="BZ1670" t="s">
        <v>1547</v>
      </c>
      <c r="CA1670" t="s">
        <v>1744</v>
      </c>
      <c r="CB1670" t="s">
        <v>1995</v>
      </c>
      <c r="CC1670"/>
      <c r="CD1670" t="s">
        <v>998</v>
      </c>
      <c r="CE1670" t="s">
        <v>1230</v>
      </c>
      <c r="CF1670" t="s">
        <v>12489</v>
      </c>
      <c r="CG1670" t="s">
        <v>12490</v>
      </c>
      <c r="CH1670" t="s">
        <v>1230</v>
      </c>
      <c r="CI1670" t="s">
        <v>1547</v>
      </c>
      <c r="CJ1670" t="s">
        <v>4464</v>
      </c>
      <c r="CK1670" t="s">
        <v>1562</v>
      </c>
      <c r="CL1670"/>
      <c r="CM1670"/>
      <c r="CN1670" t="s">
        <v>13769</v>
      </c>
      <c r="CO1670" t="s">
        <v>4946</v>
      </c>
      <c r="CP1670" t="s">
        <v>13769</v>
      </c>
      <c r="CQ1670" t="s">
        <v>4946</v>
      </c>
      <c r="CR1670" t="s">
        <v>1547</v>
      </c>
      <c r="CS1670">
        <v>0</v>
      </c>
      <c r="CT1670" t="s">
        <v>1547</v>
      </c>
      <c r="CU1670" t="s">
        <v>1547</v>
      </c>
      <c r="CV1670" t="s">
        <v>1547</v>
      </c>
      <c r="CW1670" t="s">
        <v>1547</v>
      </c>
      <c r="CX1670" t="s">
        <v>1547</v>
      </c>
      <c r="CY1670">
        <v>1668</v>
      </c>
      <c r="CZ1670" t="s">
        <v>11996</v>
      </c>
      <c r="DA1670" t="s">
        <v>1547</v>
      </c>
      <c r="DB1670" t="s">
        <v>1881</v>
      </c>
      <c r="DC1670" t="s">
        <v>1882</v>
      </c>
      <c r="DD1670" t="s">
        <v>4859</v>
      </c>
      <c r="DE1670" t="s">
        <v>4463</v>
      </c>
      <c r="DF1670" t="s">
        <v>4858</v>
      </c>
      <c r="DG1670" t="s">
        <v>1547</v>
      </c>
      <c r="DH1670" t="s">
        <v>1547</v>
      </c>
      <c r="DI1670" t="s">
        <v>1892</v>
      </c>
      <c r="DJ1670" t="s">
        <v>12483</v>
      </c>
      <c r="DK1670"/>
      <c r="DL1670" t="s">
        <v>1892</v>
      </c>
      <c r="DM1670">
        <v>9</v>
      </c>
      <c r="DN1670" t="s">
        <v>1883</v>
      </c>
      <c r="DO1670" t="s">
        <v>1562</v>
      </c>
      <c r="DP1670" t="b">
        <v>1</v>
      </c>
      <c r="DQ1670" t="b">
        <v>0</v>
      </c>
      <c r="DR1670" t="b">
        <v>1</v>
      </c>
      <c r="DS1670" t="b">
        <v>0</v>
      </c>
      <c r="DT1670" t="b">
        <v>0</v>
      </c>
      <c r="DU1670" t="b">
        <v>1</v>
      </c>
      <c r="DV1670" t="b">
        <v>0</v>
      </c>
      <c r="DW1670">
        <v>0</v>
      </c>
      <c r="DX1670" t="b">
        <v>0</v>
      </c>
      <c r="DY1670" t="b">
        <v>0</v>
      </c>
      <c r="DZ1670" t="b">
        <v>0</v>
      </c>
      <c r="EA1670" t="b">
        <v>0</v>
      </c>
      <c r="EB1670" t="b">
        <v>0</v>
      </c>
      <c r="EC1670" t="b">
        <v>0</v>
      </c>
      <c r="ED1670" t="b">
        <v>0</v>
      </c>
      <c r="EE1670" t="b">
        <v>0</v>
      </c>
      <c r="EF1670" t="b">
        <v>0</v>
      </c>
      <c r="EG1670" t="b" cm="1">
        <v>0</v>
      </c>
      <c r="EH1670" t="b">
        <v>0</v>
      </c>
      <c r="EI1670" t="b">
        <v>0</v>
      </c>
      <c r="EJ1670" t="b">
        <v>0</v>
      </c>
      <c r="EK1670" t="s">
        <v>1547</v>
      </c>
      <c r="EL1670">
        <v>0</v>
      </c>
      <c r="EM1670">
        <v>26</v>
      </c>
      <c r="EN1670" t="b">
        <v>0</v>
      </c>
    </row>
    <row r="1671" spans="1:144" ht="15.75">
      <c r="A1671"/>
      <c r="B1671" t="s">
        <v>1562</v>
      </c>
      <c r="C1671" t="s">
        <v>1562</v>
      </c>
      <c r="D1671" t="s">
        <v>4535</v>
      </c>
      <c r="E1671" t="s">
        <v>4536</v>
      </c>
      <c r="F1671" t="s">
        <v>4771</v>
      </c>
      <c r="G1671" t="s">
        <v>4535</v>
      </c>
      <c r="H1671" t="s">
        <v>4535</v>
      </c>
      <c r="I1671" t="s">
        <v>1251</v>
      </c>
      <c r="J1671"/>
      <c r="K1671"/>
      <c r="L1671" t="s">
        <v>1743</v>
      </c>
      <c r="M1671" t="s">
        <v>1754</v>
      </c>
      <c r="N1671"/>
      <c r="O1671"/>
      <c r="P1671" t="s">
        <v>1562</v>
      </c>
      <c r="Q1671" t="s">
        <v>4463</v>
      </c>
      <c r="R1671" t="s">
        <v>4464</v>
      </c>
      <c r="S1671"/>
      <c r="T1671"/>
      <c r="U1671" t="s">
        <v>13769</v>
      </c>
      <c r="V1671" t="s">
        <v>13634</v>
      </c>
      <c r="W1671"/>
      <c r="X1671"/>
      <c r="Y1671"/>
      <c r="Z1671"/>
      <c r="AA1671"/>
      <c r="AB1671"/>
      <c r="AC1671"/>
      <c r="AD1671"/>
      <c r="AE1671"/>
      <c r="AF1671"/>
      <c r="AG1671"/>
      <c r="AH1671"/>
      <c r="AI1671"/>
      <c r="AJ1671"/>
      <c r="AK1671"/>
      <c r="AL1671"/>
      <c r="AM1671"/>
      <c r="AN1671"/>
      <c r="AO1671" s="108" t="s">
        <v>43</v>
      </c>
      <c r="AP1671" t="s">
        <v>2870</v>
      </c>
      <c r="AQ1671">
        <v>60</v>
      </c>
      <c r="AR1671" t="s">
        <v>10900</v>
      </c>
      <c r="AS1671" t="s">
        <v>1562</v>
      </c>
      <c r="AT1671" t="s">
        <v>10664</v>
      </c>
      <c r="AU1671" t="s">
        <v>4536</v>
      </c>
      <c r="AV1671" t="s">
        <v>10901</v>
      </c>
      <c r="AW1671" t="s">
        <v>12275</v>
      </c>
      <c r="AX1671" t="s">
        <v>1740</v>
      </c>
      <c r="AY1671" t="s">
        <v>12289</v>
      </c>
      <c r="AZ1671" t="s">
        <v>4463</v>
      </c>
      <c r="BA1671" t="s">
        <v>10904</v>
      </c>
      <c r="BB1671" t="s">
        <v>1251</v>
      </c>
      <c r="BC1671" t="s">
        <v>1743</v>
      </c>
      <c r="BD1671" t="s">
        <v>10905</v>
      </c>
      <c r="BE1671" t="s">
        <v>4832</v>
      </c>
      <c r="BF1671">
        <v>1118</v>
      </c>
      <c r="BG1671">
        <v>1659</v>
      </c>
      <c r="BH1671">
        <v>0</v>
      </c>
      <c r="BI1671" t="s">
        <v>1547</v>
      </c>
      <c r="BJ1671">
        <v>0</v>
      </c>
      <c r="BK1671">
        <v>0</v>
      </c>
      <c r="BL1671">
        <v>1632</v>
      </c>
      <c r="BM1671" t="s">
        <v>10906</v>
      </c>
      <c r="BN1671" t="s">
        <v>4833</v>
      </c>
      <c r="BO1671" t="s">
        <v>12421</v>
      </c>
      <c r="BP1671" t="s" cm="1">
        <v>12420</v>
      </c>
      <c r="BQ1671" t="s">
        <v>1547</v>
      </c>
      <c r="BR1671" t="s">
        <v>10669</v>
      </c>
      <c r="BS1671">
        <v>119</v>
      </c>
      <c r="BT1671" t="s">
        <v>8175</v>
      </c>
      <c r="BU1671" t="s">
        <v>16633</v>
      </c>
      <c r="BV1671" t="s">
        <v>4535</v>
      </c>
      <c r="BW1671" t="s">
        <v>10901</v>
      </c>
      <c r="BX1671" t="s">
        <v>12289</v>
      </c>
      <c r="BY1671" t="s">
        <v>1744</v>
      </c>
      <c r="BZ1671" t="s">
        <v>1547</v>
      </c>
      <c r="CA1671" t="s">
        <v>1744</v>
      </c>
      <c r="CB1671" t="s">
        <v>1754</v>
      </c>
      <c r="CC1671"/>
      <c r="CD1671" t="s">
        <v>998</v>
      </c>
      <c r="CE1671" t="s">
        <v>1251</v>
      </c>
      <c r="CF1671" t="s">
        <v>12491</v>
      </c>
      <c r="CG1671" t="s">
        <v>12492</v>
      </c>
      <c r="CH1671" t="s">
        <v>1251</v>
      </c>
      <c r="CI1671" t="s">
        <v>1547</v>
      </c>
      <c r="CJ1671" t="s">
        <v>4464</v>
      </c>
      <c r="CK1671" t="s">
        <v>1562</v>
      </c>
      <c r="CL1671"/>
      <c r="CM1671"/>
      <c r="CN1671" t="s">
        <v>13769</v>
      </c>
      <c r="CO1671" t="s">
        <v>13634</v>
      </c>
      <c r="CP1671" t="s">
        <v>13769</v>
      </c>
      <c r="CQ1671" t="s">
        <v>13634</v>
      </c>
      <c r="CR1671" t="s">
        <v>1547</v>
      </c>
      <c r="CS1671">
        <v>0</v>
      </c>
      <c r="CT1671" t="s">
        <v>1547</v>
      </c>
      <c r="CU1671" t="s">
        <v>1547</v>
      </c>
      <c r="CV1671" t="s">
        <v>1547</v>
      </c>
      <c r="CW1671" t="s">
        <v>1547</v>
      </c>
      <c r="CX1671" t="s">
        <v>1547</v>
      </c>
      <c r="CY1671">
        <v>1669</v>
      </c>
      <c r="CZ1671" t="s">
        <v>11999</v>
      </c>
      <c r="DA1671" t="s">
        <v>1547</v>
      </c>
      <c r="DB1671" t="s">
        <v>1881</v>
      </c>
      <c r="DC1671" t="s">
        <v>1882</v>
      </c>
      <c r="DD1671" t="s">
        <v>4536</v>
      </c>
      <c r="DE1671" t="s">
        <v>4463</v>
      </c>
      <c r="DF1671" t="s">
        <v>4535</v>
      </c>
      <c r="DG1671" t="s">
        <v>1547</v>
      </c>
      <c r="DH1671" t="s">
        <v>1547</v>
      </c>
      <c r="DI1671" t="s">
        <v>1892</v>
      </c>
      <c r="DJ1671" t="s">
        <v>10900</v>
      </c>
      <c r="DK1671"/>
      <c r="DL1671" t="s">
        <v>1892</v>
      </c>
      <c r="DM1671">
        <v>9</v>
      </c>
      <c r="DN1671" t="s">
        <v>1883</v>
      </c>
      <c r="DO1671" t="s">
        <v>1562</v>
      </c>
      <c r="DP1671" t="b">
        <v>1</v>
      </c>
      <c r="DQ1671" t="b">
        <v>0</v>
      </c>
      <c r="DR1671" t="b">
        <v>0</v>
      </c>
      <c r="DS1671" t="b">
        <v>0</v>
      </c>
      <c r="DT1671" t="b">
        <v>0</v>
      </c>
      <c r="DU1671" t="b">
        <v>1</v>
      </c>
      <c r="DV1671" t="b">
        <v>0</v>
      </c>
      <c r="DW1671">
        <v>0</v>
      </c>
      <c r="DX1671" t="b">
        <v>0</v>
      </c>
      <c r="DY1671" t="b">
        <v>0</v>
      </c>
      <c r="DZ1671" t="b">
        <v>0</v>
      </c>
      <c r="EA1671" t="b">
        <v>0</v>
      </c>
      <c r="EB1671" t="b">
        <v>0</v>
      </c>
      <c r="EC1671" t="b">
        <v>0</v>
      </c>
      <c r="ED1671" t="b">
        <v>0</v>
      </c>
      <c r="EE1671" t="b">
        <v>0</v>
      </c>
      <c r="EF1671" t="b">
        <v>0</v>
      </c>
      <c r="EG1671" t="b" cm="1">
        <v>1</v>
      </c>
      <c r="EH1671" t="b">
        <v>0</v>
      </c>
      <c r="EI1671" t="b">
        <v>0</v>
      </c>
      <c r="EJ1671" t="b">
        <v>1</v>
      </c>
      <c r="EK1671" t="s">
        <v>5887</v>
      </c>
      <c r="EL1671">
        <v>1</v>
      </c>
      <c r="EM1671">
        <v>11</v>
      </c>
      <c r="EN1671" t="b">
        <v>0</v>
      </c>
    </row>
    <row r="1672" spans="1:144" ht="15.75">
      <c r="A1672"/>
      <c r="B1672" t="s">
        <v>1562</v>
      </c>
      <c r="C1672" t="s">
        <v>1562</v>
      </c>
      <c r="D1672" t="s">
        <v>4549</v>
      </c>
      <c r="E1672" t="s">
        <v>4550</v>
      </c>
      <c r="F1672" t="s">
        <v>4772</v>
      </c>
      <c r="G1672" t="s">
        <v>4549</v>
      </c>
      <c r="H1672" t="s">
        <v>4549</v>
      </c>
      <c r="I1672" t="s">
        <v>1251</v>
      </c>
      <c r="J1672"/>
      <c r="K1672"/>
      <c r="L1672" t="s">
        <v>1743</v>
      </c>
      <c r="M1672" t="s">
        <v>1754</v>
      </c>
      <c r="N1672"/>
      <c r="O1672"/>
      <c r="P1672" t="s">
        <v>1562</v>
      </c>
      <c r="Q1672" t="s">
        <v>4463</v>
      </c>
      <c r="R1672" t="s">
        <v>4464</v>
      </c>
      <c r="S1672"/>
      <c r="T1672"/>
      <c r="U1672" t="s">
        <v>13769</v>
      </c>
      <c r="V1672" t="s">
        <v>13635</v>
      </c>
      <c r="W1672"/>
      <c r="X1672"/>
      <c r="Y1672"/>
      <c r="Z1672"/>
      <c r="AA1672"/>
      <c r="AB1672"/>
      <c r="AC1672"/>
      <c r="AD1672"/>
      <c r="AE1672"/>
      <c r="AF1672"/>
      <c r="AG1672"/>
      <c r="AH1672"/>
      <c r="AI1672"/>
      <c r="AJ1672"/>
      <c r="AK1672"/>
      <c r="AL1672"/>
      <c r="AM1672"/>
      <c r="AN1672"/>
      <c r="AO1672" s="108" t="s">
        <v>43</v>
      </c>
      <c r="AP1672" t="s">
        <v>2870</v>
      </c>
      <c r="AQ1672">
        <v>61</v>
      </c>
      <c r="AR1672" t="s">
        <v>10933</v>
      </c>
      <c r="AS1672" t="s">
        <v>1562</v>
      </c>
      <c r="AT1672" t="s">
        <v>10664</v>
      </c>
      <c r="AU1672" t="s">
        <v>4550</v>
      </c>
      <c r="AV1672" t="s">
        <v>10934</v>
      </c>
      <c r="AW1672" t="s">
        <v>12278</v>
      </c>
      <c r="AX1672" t="s">
        <v>1740</v>
      </c>
      <c r="AY1672" t="s">
        <v>10936</v>
      </c>
      <c r="AZ1672" t="s">
        <v>4463</v>
      </c>
      <c r="BA1672" t="s">
        <v>10937</v>
      </c>
      <c r="BB1672" t="s">
        <v>1251</v>
      </c>
      <c r="BC1672" t="s">
        <v>1743</v>
      </c>
      <c r="BD1672" t="s">
        <v>10938</v>
      </c>
      <c r="BE1672" t="s">
        <v>4832</v>
      </c>
      <c r="BF1672">
        <v>1121</v>
      </c>
      <c r="BG1672">
        <v>1659</v>
      </c>
      <c r="BH1672">
        <v>0</v>
      </c>
      <c r="BI1672" t="s">
        <v>1547</v>
      </c>
      <c r="BJ1672">
        <v>0</v>
      </c>
      <c r="BK1672">
        <v>0</v>
      </c>
      <c r="BL1672">
        <v>1639</v>
      </c>
      <c r="BM1672" t="s">
        <v>10939</v>
      </c>
      <c r="BN1672" t="s">
        <v>4833</v>
      </c>
      <c r="BO1672" t="s">
        <v>12421</v>
      </c>
      <c r="BP1672" t="s" cm="1">
        <v>12420</v>
      </c>
      <c r="BQ1672" t="s">
        <v>1547</v>
      </c>
      <c r="BR1672" t="s">
        <v>10669</v>
      </c>
      <c r="BS1672">
        <v>120</v>
      </c>
      <c r="BT1672" t="s">
        <v>8179</v>
      </c>
      <c r="BU1672" t="s">
        <v>16634</v>
      </c>
      <c r="BV1672" t="s">
        <v>4549</v>
      </c>
      <c r="BW1672" t="s">
        <v>10934</v>
      </c>
      <c r="BX1672" t="s">
        <v>10936</v>
      </c>
      <c r="BY1672" t="s">
        <v>1744</v>
      </c>
      <c r="BZ1672" t="s">
        <v>1547</v>
      </c>
      <c r="CA1672" t="s">
        <v>1744</v>
      </c>
      <c r="CB1672" t="s">
        <v>1754</v>
      </c>
      <c r="CC1672"/>
      <c r="CD1672" t="s">
        <v>998</v>
      </c>
      <c r="CE1672" t="s">
        <v>1251</v>
      </c>
      <c r="CF1672" t="s">
        <v>12493</v>
      </c>
      <c r="CG1672" t="s">
        <v>12494</v>
      </c>
      <c r="CH1672" t="s">
        <v>1251</v>
      </c>
      <c r="CI1672" t="s">
        <v>1547</v>
      </c>
      <c r="CJ1672" t="s">
        <v>4464</v>
      </c>
      <c r="CK1672" t="s">
        <v>1562</v>
      </c>
      <c r="CL1672"/>
      <c r="CM1672"/>
      <c r="CN1672" t="s">
        <v>13769</v>
      </c>
      <c r="CO1672" t="s">
        <v>13635</v>
      </c>
      <c r="CP1672" t="s">
        <v>13769</v>
      </c>
      <c r="CQ1672" t="s">
        <v>13635</v>
      </c>
      <c r="CR1672" t="s">
        <v>1547</v>
      </c>
      <c r="CS1672">
        <v>0</v>
      </c>
      <c r="CT1672" t="s">
        <v>1547</v>
      </c>
      <c r="CU1672" t="s">
        <v>1547</v>
      </c>
      <c r="CV1672" t="s">
        <v>1547</v>
      </c>
      <c r="CW1672" t="s">
        <v>1547</v>
      </c>
      <c r="CX1672" t="s">
        <v>1547</v>
      </c>
      <c r="CY1672">
        <v>1670</v>
      </c>
      <c r="CZ1672" t="s">
        <v>12002</v>
      </c>
      <c r="DA1672" t="s">
        <v>1547</v>
      </c>
      <c r="DB1672" t="s">
        <v>1881</v>
      </c>
      <c r="DC1672" t="s">
        <v>1882</v>
      </c>
      <c r="DD1672" t="s">
        <v>4550</v>
      </c>
      <c r="DE1672" t="s">
        <v>4463</v>
      </c>
      <c r="DF1672" t="s">
        <v>4549</v>
      </c>
      <c r="DG1672" t="s">
        <v>1547</v>
      </c>
      <c r="DH1672" t="s">
        <v>1547</v>
      </c>
      <c r="DI1672" t="s">
        <v>1892</v>
      </c>
      <c r="DJ1672" t="s">
        <v>10933</v>
      </c>
      <c r="DK1672"/>
      <c r="DL1672" t="s">
        <v>1892</v>
      </c>
      <c r="DM1672">
        <v>9</v>
      </c>
      <c r="DN1672" t="s">
        <v>1883</v>
      </c>
      <c r="DO1672" t="s">
        <v>1562</v>
      </c>
      <c r="DP1672" t="b">
        <v>1</v>
      </c>
      <c r="DQ1672" t="b">
        <v>0</v>
      </c>
      <c r="DR1672" t="b">
        <v>0</v>
      </c>
      <c r="DS1672" t="b">
        <v>0</v>
      </c>
      <c r="DT1672" t="b">
        <v>0</v>
      </c>
      <c r="DU1672" t="b">
        <v>1</v>
      </c>
      <c r="DV1672" t="b">
        <v>0</v>
      </c>
      <c r="DW1672">
        <v>0</v>
      </c>
      <c r="DX1672" t="b">
        <v>0</v>
      </c>
      <c r="DY1672" t="b">
        <v>0</v>
      </c>
      <c r="DZ1672" t="b">
        <v>0</v>
      </c>
      <c r="EA1672" t="b">
        <v>0</v>
      </c>
      <c r="EB1672" t="b">
        <v>0</v>
      </c>
      <c r="EC1672" t="b">
        <v>0</v>
      </c>
      <c r="ED1672" t="b">
        <v>0</v>
      </c>
      <c r="EE1672" t="b">
        <v>0</v>
      </c>
      <c r="EF1672" t="b">
        <v>0</v>
      </c>
      <c r="EG1672" t="b" cm="1">
        <v>1</v>
      </c>
      <c r="EH1672" t="b">
        <v>0</v>
      </c>
      <c r="EI1672" t="b">
        <v>0</v>
      </c>
      <c r="EJ1672" t="b">
        <v>1</v>
      </c>
      <c r="EK1672" t="s">
        <v>5887</v>
      </c>
      <c r="EL1672">
        <v>1</v>
      </c>
      <c r="EM1672">
        <v>17</v>
      </c>
      <c r="EN1672" t="b">
        <v>0</v>
      </c>
    </row>
    <row r="1673" spans="1:144" ht="15.75">
      <c r="A1673"/>
      <c r="B1673" t="s">
        <v>1562</v>
      </c>
      <c r="C1673" t="s">
        <v>1562</v>
      </c>
      <c r="D1673" t="s">
        <v>4117</v>
      </c>
      <c r="E1673" t="s">
        <v>4118</v>
      </c>
      <c r="F1673" t="s">
        <v>3201</v>
      </c>
      <c r="G1673" t="s">
        <v>4204</v>
      </c>
      <c r="H1673" t="s">
        <v>4205</v>
      </c>
      <c r="I1673" t="s">
        <v>1251</v>
      </c>
      <c r="J1673"/>
      <c r="K1673" t="s">
        <v>3589</v>
      </c>
      <c r="L1673" t="s">
        <v>1743</v>
      </c>
      <c r="M1673" t="s">
        <v>1749</v>
      </c>
      <c r="N1673" t="s">
        <v>3589</v>
      </c>
      <c r="O1673"/>
      <c r="P1673" t="s">
        <v>1562</v>
      </c>
      <c r="Q1673" t="s">
        <v>4463</v>
      </c>
      <c r="R1673" t="s">
        <v>4464</v>
      </c>
      <c r="S1673"/>
      <c r="T1673"/>
      <c r="U1673" t="s">
        <v>13769</v>
      </c>
      <c r="V1673" t="s">
        <v>4155</v>
      </c>
      <c r="W1673"/>
      <c r="X1673"/>
      <c r="Y1673"/>
      <c r="Z1673"/>
      <c r="AA1673"/>
      <c r="AB1673"/>
      <c r="AC1673"/>
      <c r="AD1673"/>
      <c r="AE1673"/>
      <c r="AF1673"/>
      <c r="AG1673"/>
      <c r="AH1673"/>
      <c r="AI1673"/>
      <c r="AJ1673"/>
      <c r="AK1673"/>
      <c r="AL1673"/>
      <c r="AM1673"/>
      <c r="AN1673"/>
      <c r="AO1673" s="108" t="s">
        <v>43</v>
      </c>
      <c r="AP1673" t="s">
        <v>2870</v>
      </c>
      <c r="AQ1673">
        <v>62</v>
      </c>
      <c r="AR1673" t="s">
        <v>12358</v>
      </c>
      <c r="AS1673" t="s">
        <v>1562</v>
      </c>
      <c r="AT1673" t="s">
        <v>10664</v>
      </c>
      <c r="AU1673" t="s">
        <v>4118</v>
      </c>
      <c r="AV1673" t="s">
        <v>9387</v>
      </c>
      <c r="AW1673" t="s">
        <v>6074</v>
      </c>
      <c r="AX1673" t="s">
        <v>1740</v>
      </c>
      <c r="AY1673" t="s">
        <v>9725</v>
      </c>
      <c r="AZ1673" t="s">
        <v>4463</v>
      </c>
      <c r="BA1673" t="s">
        <v>9389</v>
      </c>
      <c r="BB1673" t="s">
        <v>1251</v>
      </c>
      <c r="BC1673" t="s">
        <v>1743</v>
      </c>
      <c r="BD1673" t="s">
        <v>9390</v>
      </c>
      <c r="BE1673" t="s">
        <v>4832</v>
      </c>
      <c r="BF1673">
        <v>350</v>
      </c>
      <c r="BG1673">
        <v>1659</v>
      </c>
      <c r="BH1673" t="e">
        <v>#N/A</v>
      </c>
      <c r="BI1673" t="s">
        <v>1547</v>
      </c>
      <c r="BJ1673">
        <v>0</v>
      </c>
      <c r="BK1673">
        <v>0</v>
      </c>
      <c r="BL1673">
        <v>949</v>
      </c>
      <c r="BM1673" t="s">
        <v>9391</v>
      </c>
      <c r="BN1673" t="s">
        <v>4833</v>
      </c>
      <c r="BO1673" t="s">
        <v>12421</v>
      </c>
      <c r="BP1673" t="s" cm="1">
        <v>12420</v>
      </c>
      <c r="BQ1673" t="s">
        <v>7292</v>
      </c>
      <c r="BR1673" t="s">
        <v>10669</v>
      </c>
      <c r="BS1673">
        <v>121</v>
      </c>
      <c r="BT1673" t="s">
        <v>8183</v>
      </c>
      <c r="BU1673" t="s">
        <v>16635</v>
      </c>
      <c r="BV1673" t="s">
        <v>4117</v>
      </c>
      <c r="BW1673" t="s">
        <v>9387</v>
      </c>
      <c r="BX1673" t="s">
        <v>9727</v>
      </c>
      <c r="BY1673" t="s">
        <v>7292</v>
      </c>
      <c r="BZ1673" t="s">
        <v>1547</v>
      </c>
      <c r="CA1673" t="s">
        <v>1744</v>
      </c>
      <c r="CB1673" t="s">
        <v>1749</v>
      </c>
      <c r="CC1673"/>
      <c r="CD1673" t="s">
        <v>998</v>
      </c>
      <c r="CE1673" t="s">
        <v>1251</v>
      </c>
      <c r="CF1673" t="s">
        <v>12495</v>
      </c>
      <c r="CG1673" t="s">
        <v>12496</v>
      </c>
      <c r="CH1673" t="s">
        <v>1251</v>
      </c>
      <c r="CI1673" t="s">
        <v>1547</v>
      </c>
      <c r="CJ1673" t="s">
        <v>4464</v>
      </c>
      <c r="CK1673" t="s">
        <v>1562</v>
      </c>
      <c r="CL1673"/>
      <c r="CM1673"/>
      <c r="CN1673" t="s">
        <v>13769</v>
      </c>
      <c r="CO1673" t="s">
        <v>4155</v>
      </c>
      <c r="CP1673" t="s">
        <v>13769</v>
      </c>
      <c r="CQ1673" t="s">
        <v>4155</v>
      </c>
      <c r="CR1673" t="s">
        <v>1547</v>
      </c>
      <c r="CS1673">
        <v>0</v>
      </c>
      <c r="CT1673" t="s">
        <v>1547</v>
      </c>
      <c r="CU1673" t="s">
        <v>1547</v>
      </c>
      <c r="CV1673" t="s">
        <v>1547</v>
      </c>
      <c r="CW1673" t="s">
        <v>1547</v>
      </c>
      <c r="CX1673" t="s">
        <v>1547</v>
      </c>
      <c r="CY1673">
        <v>1671</v>
      </c>
      <c r="CZ1673" t="s">
        <v>12006</v>
      </c>
      <c r="DA1673" t="s">
        <v>1547</v>
      </c>
      <c r="DB1673" t="s">
        <v>1881</v>
      </c>
      <c r="DC1673" t="s">
        <v>1882</v>
      </c>
      <c r="DD1673" t="s">
        <v>4118</v>
      </c>
      <c r="DE1673" t="s">
        <v>4463</v>
      </c>
      <c r="DF1673" t="s">
        <v>4204</v>
      </c>
      <c r="DG1673" t="s">
        <v>1547</v>
      </c>
      <c r="DH1673" t="s">
        <v>1547</v>
      </c>
      <c r="DI1673" t="s">
        <v>1892</v>
      </c>
      <c r="DJ1673" t="s">
        <v>12358</v>
      </c>
      <c r="DK1673"/>
      <c r="DL1673" t="s">
        <v>1892</v>
      </c>
      <c r="DM1673">
        <v>9</v>
      </c>
      <c r="DN1673" t="s">
        <v>1883</v>
      </c>
      <c r="DO1673" t="s">
        <v>1562</v>
      </c>
      <c r="DP1673" t="b">
        <v>1</v>
      </c>
      <c r="DQ1673" t="b">
        <v>0</v>
      </c>
      <c r="DR1673" t="b">
        <v>0</v>
      </c>
      <c r="DS1673" t="b">
        <v>0</v>
      </c>
      <c r="DT1673" t="b">
        <v>0</v>
      </c>
      <c r="DU1673" t="b">
        <v>1</v>
      </c>
      <c r="DV1673" t="b">
        <v>0</v>
      </c>
      <c r="DW1673">
        <v>0</v>
      </c>
      <c r="DX1673" t="b">
        <v>0</v>
      </c>
      <c r="DY1673" t="b">
        <v>0</v>
      </c>
      <c r="DZ1673" t="b">
        <v>0</v>
      </c>
      <c r="EA1673" t="b">
        <v>0</v>
      </c>
      <c r="EB1673" t="b">
        <v>0</v>
      </c>
      <c r="EC1673" t="b">
        <v>0</v>
      </c>
      <c r="ED1673" t="b">
        <v>0</v>
      </c>
      <c r="EE1673" t="b">
        <v>0</v>
      </c>
      <c r="EF1673" t="b">
        <v>0</v>
      </c>
      <c r="EG1673" t="b" cm="1">
        <v>0</v>
      </c>
      <c r="EH1673" t="b">
        <v>0</v>
      </c>
      <c r="EI1673" t="b">
        <v>0</v>
      </c>
      <c r="EJ1673" t="b">
        <v>0</v>
      </c>
      <c r="EK1673" t="s">
        <v>1547</v>
      </c>
      <c r="EL1673">
        <v>0</v>
      </c>
      <c r="EM1673">
        <v>21</v>
      </c>
      <c r="EN1673" t="b">
        <v>0</v>
      </c>
    </row>
    <row r="1674" spans="1:144" ht="15.75">
      <c r="A1674"/>
      <c r="B1674" t="s">
        <v>1562</v>
      </c>
      <c r="C1674" t="s">
        <v>1562</v>
      </c>
      <c r="D1674" t="s">
        <v>4132</v>
      </c>
      <c r="E1674" t="s">
        <v>4133</v>
      </c>
      <c r="F1674"/>
      <c r="G1674" t="s">
        <v>4132</v>
      </c>
      <c r="H1674" t="s">
        <v>4861</v>
      </c>
      <c r="I1674" t="s">
        <v>1251</v>
      </c>
      <c r="J1674"/>
      <c r="K1674"/>
      <c r="L1674" t="s">
        <v>1743</v>
      </c>
      <c r="M1674" t="s">
        <v>1749</v>
      </c>
      <c r="N1674"/>
      <c r="O1674"/>
      <c r="P1674" t="s">
        <v>1562</v>
      </c>
      <c r="Q1674" t="s">
        <v>4463</v>
      </c>
      <c r="R1674" t="s">
        <v>4464</v>
      </c>
      <c r="S1674"/>
      <c r="T1674"/>
      <c r="U1674" t="s">
        <v>13769</v>
      </c>
      <c r="V1674" t="s">
        <v>4157</v>
      </c>
      <c r="W1674"/>
      <c r="X1674"/>
      <c r="Y1674"/>
      <c r="Z1674"/>
      <c r="AA1674"/>
      <c r="AB1674"/>
      <c r="AC1674"/>
      <c r="AD1674"/>
      <c r="AE1674"/>
      <c r="AF1674"/>
      <c r="AG1674"/>
      <c r="AH1674"/>
      <c r="AI1674"/>
      <c r="AJ1674"/>
      <c r="AK1674"/>
      <c r="AL1674"/>
      <c r="AM1674"/>
      <c r="AN1674"/>
      <c r="AO1674" s="108" t="s">
        <v>43</v>
      </c>
      <c r="AP1674" t="s">
        <v>2870</v>
      </c>
      <c r="AQ1674">
        <v>63</v>
      </c>
      <c r="AR1674" t="s">
        <v>12497</v>
      </c>
      <c r="AS1674" t="s">
        <v>1562</v>
      </c>
      <c r="AT1674" t="s">
        <v>10664</v>
      </c>
      <c r="AU1674" t="s">
        <v>4133</v>
      </c>
      <c r="AV1674" t="s">
        <v>9443</v>
      </c>
      <c r="AW1674" t="s">
        <v>1744</v>
      </c>
      <c r="AX1674" t="s">
        <v>1740</v>
      </c>
      <c r="AY1674" t="s">
        <v>9444</v>
      </c>
      <c r="AZ1674" t="s">
        <v>4463</v>
      </c>
      <c r="BA1674" t="s">
        <v>9445</v>
      </c>
      <c r="BB1674" t="s">
        <v>1251</v>
      </c>
      <c r="BC1674" t="s">
        <v>1743</v>
      </c>
      <c r="BD1674" t="s">
        <v>9446</v>
      </c>
      <c r="BE1674" t="s">
        <v>4832</v>
      </c>
      <c r="BF1674">
        <v>348</v>
      </c>
      <c r="BG1674">
        <v>1659</v>
      </c>
      <c r="BH1674">
        <v>0</v>
      </c>
      <c r="BI1674" t="s">
        <v>1547</v>
      </c>
      <c r="BJ1674">
        <v>0</v>
      </c>
      <c r="BK1674">
        <v>0</v>
      </c>
      <c r="BL1674">
        <v>951</v>
      </c>
      <c r="BM1674" t="s">
        <v>9447</v>
      </c>
      <c r="BN1674" t="s">
        <v>4833</v>
      </c>
      <c r="BO1674" t="s">
        <v>12421</v>
      </c>
      <c r="BP1674" t="s" cm="1">
        <v>12420</v>
      </c>
      <c r="BQ1674" t="s">
        <v>1547</v>
      </c>
      <c r="BR1674" t="s">
        <v>10669</v>
      </c>
      <c r="BS1674">
        <v>122</v>
      </c>
      <c r="BT1674" t="s">
        <v>8187</v>
      </c>
      <c r="BU1674" t="s">
        <v>16636</v>
      </c>
      <c r="BV1674" t="s">
        <v>4132</v>
      </c>
      <c r="BW1674" t="s">
        <v>9443</v>
      </c>
      <c r="BX1674" t="s">
        <v>12498</v>
      </c>
      <c r="BY1674" t="s">
        <v>1744</v>
      </c>
      <c r="BZ1674" t="s">
        <v>1547</v>
      </c>
      <c r="CA1674" t="s">
        <v>1744</v>
      </c>
      <c r="CB1674" t="s">
        <v>1749</v>
      </c>
      <c r="CC1674"/>
      <c r="CD1674" t="s">
        <v>998</v>
      </c>
      <c r="CE1674" t="s">
        <v>1251</v>
      </c>
      <c r="CF1674" t="s">
        <v>12499</v>
      </c>
      <c r="CG1674" t="s">
        <v>12500</v>
      </c>
      <c r="CH1674" t="s">
        <v>1251</v>
      </c>
      <c r="CI1674" t="s">
        <v>1547</v>
      </c>
      <c r="CJ1674" t="s">
        <v>4464</v>
      </c>
      <c r="CK1674" t="s">
        <v>1562</v>
      </c>
      <c r="CL1674"/>
      <c r="CM1674"/>
      <c r="CN1674" t="s">
        <v>13769</v>
      </c>
      <c r="CO1674" t="s">
        <v>4157</v>
      </c>
      <c r="CP1674" t="s">
        <v>13769</v>
      </c>
      <c r="CQ1674" t="s">
        <v>4157</v>
      </c>
      <c r="CR1674" t="s">
        <v>1547</v>
      </c>
      <c r="CS1674">
        <v>0</v>
      </c>
      <c r="CT1674" t="s">
        <v>1547</v>
      </c>
      <c r="CU1674" t="s">
        <v>1547</v>
      </c>
      <c r="CV1674" t="s">
        <v>1547</v>
      </c>
      <c r="CW1674" t="s">
        <v>1547</v>
      </c>
      <c r="CX1674" t="s">
        <v>1547</v>
      </c>
      <c r="CY1674">
        <v>1672</v>
      </c>
      <c r="CZ1674" t="s">
        <v>12007</v>
      </c>
      <c r="DA1674" t="s">
        <v>1547</v>
      </c>
      <c r="DB1674" t="s">
        <v>1881</v>
      </c>
      <c r="DC1674" t="s">
        <v>1882</v>
      </c>
      <c r="DD1674" t="s">
        <v>4133</v>
      </c>
      <c r="DE1674" t="s">
        <v>4463</v>
      </c>
      <c r="DF1674" t="s">
        <v>4132</v>
      </c>
      <c r="DG1674" t="s">
        <v>1547</v>
      </c>
      <c r="DH1674" t="s">
        <v>1547</v>
      </c>
      <c r="DI1674" t="s">
        <v>1892</v>
      </c>
      <c r="DJ1674" t="s">
        <v>12497</v>
      </c>
      <c r="DK1674"/>
      <c r="DL1674" t="s">
        <v>1892</v>
      </c>
      <c r="DM1674">
        <v>9</v>
      </c>
      <c r="DN1674" t="s">
        <v>1883</v>
      </c>
      <c r="DO1674" t="s">
        <v>1562</v>
      </c>
      <c r="DP1674" t="b">
        <v>1</v>
      </c>
      <c r="DQ1674" t="b">
        <v>0</v>
      </c>
      <c r="DR1674" t="b">
        <v>0</v>
      </c>
      <c r="DS1674" t="b">
        <v>0</v>
      </c>
      <c r="DT1674" t="b">
        <v>0</v>
      </c>
      <c r="DU1674" t="b">
        <v>1</v>
      </c>
      <c r="DV1674" t="b">
        <v>0</v>
      </c>
      <c r="DW1674">
        <v>0</v>
      </c>
      <c r="DX1674" t="b">
        <v>0</v>
      </c>
      <c r="DY1674" t="b">
        <v>0</v>
      </c>
      <c r="DZ1674" t="b">
        <v>0</v>
      </c>
      <c r="EA1674" t="b">
        <v>0</v>
      </c>
      <c r="EB1674" t="b">
        <v>0</v>
      </c>
      <c r="EC1674" t="b">
        <v>0</v>
      </c>
      <c r="ED1674" t="b">
        <v>0</v>
      </c>
      <c r="EE1674" t="b">
        <v>0</v>
      </c>
      <c r="EF1674" t="b">
        <v>0</v>
      </c>
      <c r="EG1674" t="b" cm="1">
        <v>0</v>
      </c>
      <c r="EH1674" t="b">
        <v>0</v>
      </c>
      <c r="EI1674" t="b">
        <v>0</v>
      </c>
      <c r="EJ1674" t="b">
        <v>0</v>
      </c>
      <c r="EK1674" t="s">
        <v>1547</v>
      </c>
      <c r="EL1674">
        <v>0</v>
      </c>
      <c r="EM1674">
        <v>18</v>
      </c>
      <c r="EN1674" t="b">
        <v>0</v>
      </c>
    </row>
    <row r="1675" spans="1:144" ht="15.75">
      <c r="A1675"/>
      <c r="B1675" t="s">
        <v>1562</v>
      </c>
      <c r="C1675" t="s">
        <v>1562</v>
      </c>
      <c r="D1675" t="s">
        <v>4134</v>
      </c>
      <c r="E1675" t="s">
        <v>4135</v>
      </c>
      <c r="F1675"/>
      <c r="G1675" t="s">
        <v>4134</v>
      </c>
      <c r="H1675" t="s">
        <v>4862</v>
      </c>
      <c r="I1675" t="s">
        <v>1251</v>
      </c>
      <c r="J1675"/>
      <c r="K1675"/>
      <c r="L1675" t="s">
        <v>1743</v>
      </c>
      <c r="M1675" t="s">
        <v>1749</v>
      </c>
      <c r="N1675"/>
      <c r="O1675"/>
      <c r="P1675" t="s">
        <v>1562</v>
      </c>
      <c r="Q1675" t="s">
        <v>4463</v>
      </c>
      <c r="R1675" t="s">
        <v>4464</v>
      </c>
      <c r="S1675"/>
      <c r="T1675"/>
      <c r="U1675" t="s">
        <v>13769</v>
      </c>
      <c r="V1675" t="s">
        <v>4158</v>
      </c>
      <c r="W1675"/>
      <c r="X1675"/>
      <c r="Y1675"/>
      <c r="Z1675"/>
      <c r="AA1675"/>
      <c r="AB1675"/>
      <c r="AC1675"/>
      <c r="AD1675"/>
      <c r="AE1675"/>
      <c r="AF1675"/>
      <c r="AG1675"/>
      <c r="AH1675"/>
      <c r="AI1675"/>
      <c r="AJ1675"/>
      <c r="AK1675"/>
      <c r="AL1675"/>
      <c r="AM1675"/>
      <c r="AN1675"/>
      <c r="AO1675" s="108" t="s">
        <v>43</v>
      </c>
      <c r="AP1675" t="s">
        <v>2870</v>
      </c>
      <c r="AQ1675">
        <v>64</v>
      </c>
      <c r="AR1675" t="s">
        <v>12501</v>
      </c>
      <c r="AS1675" t="s">
        <v>1562</v>
      </c>
      <c r="AT1675" t="s">
        <v>10664</v>
      </c>
      <c r="AU1675" t="s">
        <v>4135</v>
      </c>
      <c r="AV1675" t="s">
        <v>9452</v>
      </c>
      <c r="AW1675" t="s">
        <v>1744</v>
      </c>
      <c r="AX1675" t="s">
        <v>1740</v>
      </c>
      <c r="AY1675" t="s">
        <v>9453</v>
      </c>
      <c r="AZ1675" t="s">
        <v>4463</v>
      </c>
      <c r="BA1675" t="s">
        <v>9454</v>
      </c>
      <c r="BB1675" t="s">
        <v>1251</v>
      </c>
      <c r="BC1675" t="s">
        <v>1743</v>
      </c>
      <c r="BD1675" t="s">
        <v>9455</v>
      </c>
      <c r="BE1675" t="s">
        <v>4832</v>
      </c>
      <c r="BF1675">
        <v>347</v>
      </c>
      <c r="BG1675">
        <v>1659</v>
      </c>
      <c r="BH1675">
        <v>0</v>
      </c>
      <c r="BI1675" t="s">
        <v>1547</v>
      </c>
      <c r="BJ1675">
        <v>0</v>
      </c>
      <c r="BK1675">
        <v>0</v>
      </c>
      <c r="BL1675">
        <v>950</v>
      </c>
      <c r="BM1675" t="s">
        <v>9456</v>
      </c>
      <c r="BN1675" t="s">
        <v>4833</v>
      </c>
      <c r="BO1675" t="s">
        <v>12421</v>
      </c>
      <c r="BP1675" t="s" cm="1">
        <v>12420</v>
      </c>
      <c r="BQ1675" t="s">
        <v>1547</v>
      </c>
      <c r="BR1675" t="s">
        <v>10669</v>
      </c>
      <c r="BS1675">
        <v>123</v>
      </c>
      <c r="BT1675" t="s">
        <v>8191</v>
      </c>
      <c r="BU1675" t="s">
        <v>16637</v>
      </c>
      <c r="BV1675" t="s">
        <v>4134</v>
      </c>
      <c r="BW1675" t="s">
        <v>9452</v>
      </c>
      <c r="BX1675" t="s">
        <v>12502</v>
      </c>
      <c r="BY1675" t="s">
        <v>1744</v>
      </c>
      <c r="BZ1675" t="s">
        <v>1547</v>
      </c>
      <c r="CA1675" t="s">
        <v>1744</v>
      </c>
      <c r="CB1675" t="s">
        <v>1749</v>
      </c>
      <c r="CC1675"/>
      <c r="CD1675" t="s">
        <v>998</v>
      </c>
      <c r="CE1675" t="s">
        <v>1251</v>
      </c>
      <c r="CF1675" t="s">
        <v>12503</v>
      </c>
      <c r="CG1675" t="s">
        <v>12504</v>
      </c>
      <c r="CH1675" t="s">
        <v>1251</v>
      </c>
      <c r="CI1675" t="s">
        <v>1547</v>
      </c>
      <c r="CJ1675" t="s">
        <v>4464</v>
      </c>
      <c r="CK1675" t="s">
        <v>1562</v>
      </c>
      <c r="CL1675"/>
      <c r="CM1675"/>
      <c r="CN1675" t="s">
        <v>13769</v>
      </c>
      <c r="CO1675" t="s">
        <v>4158</v>
      </c>
      <c r="CP1675" t="s">
        <v>13769</v>
      </c>
      <c r="CQ1675" t="s">
        <v>4158</v>
      </c>
      <c r="CR1675" t="s">
        <v>1547</v>
      </c>
      <c r="CS1675">
        <v>0</v>
      </c>
      <c r="CT1675" t="s">
        <v>1547</v>
      </c>
      <c r="CU1675" t="s">
        <v>1547</v>
      </c>
      <c r="CV1675" t="s">
        <v>1547</v>
      </c>
      <c r="CW1675" t="s">
        <v>1547</v>
      </c>
      <c r="CX1675" t="s">
        <v>1547</v>
      </c>
      <c r="CY1675">
        <v>1673</v>
      </c>
      <c r="CZ1675" t="s">
        <v>12008</v>
      </c>
      <c r="DA1675" t="s">
        <v>1547</v>
      </c>
      <c r="DB1675" t="s">
        <v>1881</v>
      </c>
      <c r="DC1675" t="s">
        <v>1882</v>
      </c>
      <c r="DD1675" t="s">
        <v>4135</v>
      </c>
      <c r="DE1675" t="s">
        <v>4463</v>
      </c>
      <c r="DF1675" t="s">
        <v>4134</v>
      </c>
      <c r="DG1675" t="s">
        <v>1547</v>
      </c>
      <c r="DH1675" t="s">
        <v>1547</v>
      </c>
      <c r="DI1675" t="s">
        <v>1892</v>
      </c>
      <c r="DJ1675" t="s">
        <v>12501</v>
      </c>
      <c r="DK1675"/>
      <c r="DL1675" t="s">
        <v>1892</v>
      </c>
      <c r="DM1675">
        <v>9</v>
      </c>
      <c r="DN1675" t="s">
        <v>1883</v>
      </c>
      <c r="DO1675" t="s">
        <v>1562</v>
      </c>
      <c r="DP1675" t="b">
        <v>1</v>
      </c>
      <c r="DQ1675" t="b">
        <v>0</v>
      </c>
      <c r="DR1675" t="b">
        <v>0</v>
      </c>
      <c r="DS1675" t="b">
        <v>0</v>
      </c>
      <c r="DT1675" t="b">
        <v>0</v>
      </c>
      <c r="DU1675" t="b">
        <v>1</v>
      </c>
      <c r="DV1675" t="b">
        <v>0</v>
      </c>
      <c r="DW1675">
        <v>0</v>
      </c>
      <c r="DX1675" t="b">
        <v>0</v>
      </c>
      <c r="DY1675" t="b">
        <v>0</v>
      </c>
      <c r="DZ1675" t="b">
        <v>0</v>
      </c>
      <c r="EA1675" t="b">
        <v>0</v>
      </c>
      <c r="EB1675" t="b">
        <v>0</v>
      </c>
      <c r="EC1675" t="b">
        <v>0</v>
      </c>
      <c r="ED1675" t="b">
        <v>0</v>
      </c>
      <c r="EE1675" t="b">
        <v>0</v>
      </c>
      <c r="EF1675" t="b">
        <v>0</v>
      </c>
      <c r="EG1675" t="b" cm="1">
        <v>0</v>
      </c>
      <c r="EH1675" t="b">
        <v>0</v>
      </c>
      <c r="EI1675" t="b">
        <v>0</v>
      </c>
      <c r="EJ1675" t="b">
        <v>0</v>
      </c>
      <c r="EK1675" t="s">
        <v>1547</v>
      </c>
      <c r="EL1675">
        <v>0</v>
      </c>
      <c r="EM1675">
        <v>14</v>
      </c>
      <c r="EN1675" t="b">
        <v>0</v>
      </c>
    </row>
    <row r="1676" spans="1:144" ht="15.75">
      <c r="A1676"/>
      <c r="B1676" t="s">
        <v>1562</v>
      </c>
      <c r="C1676" t="s">
        <v>4863</v>
      </c>
      <c r="D1676" t="s">
        <v>4864</v>
      </c>
      <c r="E1676" t="s">
        <v>4865</v>
      </c>
      <c r="F1676" t="s">
        <v>4866</v>
      </c>
      <c r="G1676" t="s">
        <v>4864</v>
      </c>
      <c r="H1676" t="s">
        <v>4864</v>
      </c>
      <c r="I1676" t="s">
        <v>1244</v>
      </c>
      <c r="J1676"/>
      <c r="K1676"/>
      <c r="L1676" t="s">
        <v>1743</v>
      </c>
      <c r="M1676"/>
      <c r="N1676"/>
      <c r="O1676"/>
      <c r="P1676" t="s">
        <v>1562</v>
      </c>
      <c r="Q1676" t="s">
        <v>4463</v>
      </c>
      <c r="R1676" t="s">
        <v>4464</v>
      </c>
      <c r="S1676"/>
      <c r="T1676"/>
      <c r="U1676" t="s">
        <v>13777</v>
      </c>
      <c r="V1676"/>
      <c r="W1676"/>
      <c r="X1676"/>
      <c r="Y1676"/>
      <c r="Z1676"/>
      <c r="AA1676"/>
      <c r="AB1676"/>
      <c r="AC1676"/>
      <c r="AD1676"/>
      <c r="AE1676"/>
      <c r="AF1676"/>
      <c r="AG1676"/>
      <c r="AH1676"/>
      <c r="AI1676"/>
      <c r="AJ1676"/>
      <c r="AK1676"/>
      <c r="AL1676"/>
      <c r="AM1676"/>
      <c r="AN1676"/>
      <c r="AO1676" s="108" t="s">
        <v>43</v>
      </c>
      <c r="AP1676" t="s">
        <v>2871</v>
      </c>
      <c r="AQ1676">
        <v>2</v>
      </c>
      <c r="AR1676" t="e">
        <v>#N/A</v>
      </c>
      <c r="AS1676" t="s">
        <v>4863</v>
      </c>
      <c r="AT1676" t="e">
        <v>#N/A</v>
      </c>
      <c r="AU1676" t="s">
        <v>4865</v>
      </c>
      <c r="AV1676" t="s">
        <v>12505</v>
      </c>
      <c r="AW1676" t="s">
        <v>12506</v>
      </c>
      <c r="AX1676" t="s">
        <v>1740</v>
      </c>
      <c r="AY1676" t="s">
        <v>12507</v>
      </c>
      <c r="AZ1676" t="s">
        <v>4463</v>
      </c>
      <c r="BA1676" t="s">
        <v>12508</v>
      </c>
      <c r="BB1676" t="s">
        <v>1244</v>
      </c>
      <c r="BC1676" t="s">
        <v>1743</v>
      </c>
      <c r="BD1676" t="s">
        <v>12509</v>
      </c>
      <c r="BE1676" t="s">
        <v>4864</v>
      </c>
      <c r="BF1676">
        <v>1676</v>
      </c>
      <c r="BG1676">
        <v>0</v>
      </c>
      <c r="BH1676">
        <v>0</v>
      </c>
      <c r="BI1676" t="s">
        <v>1547</v>
      </c>
      <c r="BJ1676">
        <v>0</v>
      </c>
      <c r="BK1676">
        <v>0</v>
      </c>
      <c r="BL1676">
        <v>0</v>
      </c>
      <c r="BM1676" t="s">
        <v>1547</v>
      </c>
      <c r="BN1676" t="s">
        <v>1547</v>
      </c>
      <c r="BO1676" t="s">
        <v>1547</v>
      </c>
      <c r="BP1676" t="s" cm="1">
        <v>1547</v>
      </c>
      <c r="BQ1676" t="s">
        <v>1547</v>
      </c>
      <c r="BR1676" t="s">
        <v>12510</v>
      </c>
      <c r="BS1676">
        <v>1</v>
      </c>
      <c r="BT1676" t="s">
        <v>1738</v>
      </c>
      <c r="BU1676" t="s">
        <v>16638</v>
      </c>
      <c r="BV1676" t="s">
        <v>4864</v>
      </c>
      <c r="BW1676" t="s">
        <v>12505</v>
      </c>
      <c r="BX1676" t="s">
        <v>12507</v>
      </c>
      <c r="BY1676" t="s">
        <v>1744</v>
      </c>
      <c r="BZ1676" t="s">
        <v>1547</v>
      </c>
      <c r="CA1676" t="s">
        <v>1744</v>
      </c>
      <c r="CB1676" t="s">
        <v>1547</v>
      </c>
      <c r="CC1676"/>
      <c r="CD1676" t="s">
        <v>998</v>
      </c>
      <c r="CE1676" t="s">
        <v>1244</v>
      </c>
      <c r="CF1676" t="s">
        <v>4865</v>
      </c>
      <c r="CG1676" t="s">
        <v>12505</v>
      </c>
      <c r="CH1676" t="s">
        <v>1244</v>
      </c>
      <c r="CI1676" t="s">
        <v>1547</v>
      </c>
      <c r="CJ1676" t="s">
        <v>4464</v>
      </c>
      <c r="CK1676" t="s">
        <v>1562</v>
      </c>
      <c r="CL1676"/>
      <c r="CM1676"/>
      <c r="CN1676" t="s">
        <v>13777</v>
      </c>
      <c r="CO1676" t="s">
        <v>1547</v>
      </c>
      <c r="CP1676" t="s">
        <v>13777</v>
      </c>
      <c r="CQ1676" t="s">
        <v>1547</v>
      </c>
      <c r="CR1676" t="s">
        <v>1547</v>
      </c>
      <c r="CS1676">
        <v>0</v>
      </c>
      <c r="CT1676" t="s">
        <v>1547</v>
      </c>
      <c r="CU1676" t="s">
        <v>1547</v>
      </c>
      <c r="CV1676" t="s">
        <v>1547</v>
      </c>
      <c r="CW1676" t="s">
        <v>1547</v>
      </c>
      <c r="CX1676" t="s">
        <v>1547</v>
      </c>
      <c r="CY1676">
        <v>1674</v>
      </c>
      <c r="CZ1676" t="s">
        <v>12011</v>
      </c>
      <c r="DA1676" t="s">
        <v>1547</v>
      </c>
      <c r="DB1676" t="s">
        <v>1881</v>
      </c>
      <c r="DC1676" t="s">
        <v>1882</v>
      </c>
      <c r="DD1676" t="s">
        <v>4865</v>
      </c>
      <c r="DE1676" t="s">
        <v>4463</v>
      </c>
      <c r="DF1676" t="s">
        <v>4864</v>
      </c>
      <c r="DG1676" t="s">
        <v>1547</v>
      </c>
      <c r="DH1676" t="s">
        <v>1547</v>
      </c>
      <c r="DI1676" t="s">
        <v>1892</v>
      </c>
      <c r="DJ1676" t="e">
        <v>#N/A</v>
      </c>
      <c r="DK1676"/>
      <c r="DL1676" t="s">
        <v>1892</v>
      </c>
      <c r="DM1676">
        <v>9</v>
      </c>
      <c r="DN1676" t="s">
        <v>1883</v>
      </c>
      <c r="DO1676" t="s">
        <v>1562</v>
      </c>
      <c r="DP1676" t="b">
        <v>1</v>
      </c>
      <c r="DQ1676" t="b">
        <v>0</v>
      </c>
      <c r="DR1676" t="b">
        <v>1</v>
      </c>
      <c r="DS1676" t="b">
        <v>0</v>
      </c>
      <c r="DT1676" t="b">
        <v>0</v>
      </c>
      <c r="DU1676" t="b">
        <v>0</v>
      </c>
      <c r="DV1676" t="b">
        <v>1</v>
      </c>
      <c r="DW1676">
        <v>0</v>
      </c>
      <c r="DX1676" t="b">
        <v>0</v>
      </c>
      <c r="DY1676" t="b">
        <v>0</v>
      </c>
      <c r="DZ1676" t="b">
        <v>0</v>
      </c>
      <c r="EA1676" t="b">
        <v>0</v>
      </c>
      <c r="EB1676" t="b">
        <v>0</v>
      </c>
      <c r="EC1676" t="b">
        <v>0</v>
      </c>
      <c r="ED1676" t="b">
        <v>0</v>
      </c>
      <c r="EE1676" t="b">
        <v>0</v>
      </c>
      <c r="EF1676" t="b">
        <v>0</v>
      </c>
      <c r="EG1676" t="b" cm="1">
        <v>0</v>
      </c>
      <c r="EH1676" t="b">
        <v>0</v>
      </c>
      <c r="EI1676" t="b">
        <v>0</v>
      </c>
      <c r="EJ1676" t="b">
        <v>0</v>
      </c>
      <c r="EK1676" t="s">
        <v>1547</v>
      </c>
      <c r="EL1676">
        <v>0</v>
      </c>
      <c r="EM1676">
        <v>36</v>
      </c>
      <c r="EN1676" t="b">
        <v>0</v>
      </c>
    </row>
    <row r="1677" spans="1:144" ht="15.75">
      <c r="A1677"/>
      <c r="B1677" t="s">
        <v>1562</v>
      </c>
      <c r="C1677" t="s">
        <v>4863</v>
      </c>
      <c r="D1677" t="s">
        <v>4467</v>
      </c>
      <c r="E1677" t="s">
        <v>4468</v>
      </c>
      <c r="F1677" t="s">
        <v>4468</v>
      </c>
      <c r="G1677" t="s">
        <v>4467</v>
      </c>
      <c r="H1677" t="s">
        <v>4867</v>
      </c>
      <c r="I1677" t="s">
        <v>2799</v>
      </c>
      <c r="J1677"/>
      <c r="K1677"/>
      <c r="L1677" t="s">
        <v>1743</v>
      </c>
      <c r="M1677" t="s">
        <v>1754</v>
      </c>
      <c r="N1677"/>
      <c r="O1677"/>
      <c r="P1677" t="s">
        <v>1562</v>
      </c>
      <c r="Q1677" t="s">
        <v>4463</v>
      </c>
      <c r="R1677" t="s">
        <v>4464</v>
      </c>
      <c r="S1677"/>
      <c r="T1677"/>
      <c r="U1677" t="s">
        <v>13777</v>
      </c>
      <c r="V1677" t="s">
        <v>4568</v>
      </c>
      <c r="W1677"/>
      <c r="X1677"/>
      <c r="Y1677"/>
      <c r="Z1677"/>
      <c r="AA1677"/>
      <c r="AB1677"/>
      <c r="AC1677"/>
      <c r="AD1677"/>
      <c r="AE1677"/>
      <c r="AF1677"/>
      <c r="AG1677"/>
      <c r="AH1677"/>
      <c r="AI1677"/>
      <c r="AJ1677"/>
      <c r="AK1677"/>
      <c r="AL1677"/>
      <c r="AM1677"/>
      <c r="AN1677"/>
      <c r="AO1677" s="108" t="s">
        <v>43</v>
      </c>
      <c r="AP1677" t="s">
        <v>2871</v>
      </c>
      <c r="AQ1677">
        <v>3</v>
      </c>
      <c r="AR1677" t="e">
        <v>#N/A</v>
      </c>
      <c r="AS1677" t="s">
        <v>4863</v>
      </c>
      <c r="AT1677" t="e">
        <v>#N/A</v>
      </c>
      <c r="AU1677" t="s">
        <v>4468</v>
      </c>
      <c r="AV1677" t="s">
        <v>10681</v>
      </c>
      <c r="AW1677" t="s">
        <v>10681</v>
      </c>
      <c r="AX1677" t="s">
        <v>1740</v>
      </c>
      <c r="AY1677" t="s">
        <v>10682</v>
      </c>
      <c r="AZ1677" t="s">
        <v>4463</v>
      </c>
      <c r="BA1677" t="s">
        <v>10683</v>
      </c>
      <c r="BB1677" t="s">
        <v>2799</v>
      </c>
      <c r="BC1677" t="s">
        <v>1743</v>
      </c>
      <c r="BD1677" t="s">
        <v>12511</v>
      </c>
      <c r="BE1677" t="s">
        <v>4864</v>
      </c>
      <c r="BF1677">
        <v>1087</v>
      </c>
      <c r="BG1677">
        <v>1676</v>
      </c>
      <c r="BH1677">
        <v>0</v>
      </c>
      <c r="BI1677" t="s">
        <v>1547</v>
      </c>
      <c r="BJ1677">
        <v>0</v>
      </c>
      <c r="BK1677">
        <v>0</v>
      </c>
      <c r="BL1677">
        <v>1642</v>
      </c>
      <c r="BM1677" t="s">
        <v>10685</v>
      </c>
      <c r="BN1677" t="s">
        <v>4865</v>
      </c>
      <c r="BO1677" t="s">
        <v>12505</v>
      </c>
      <c r="BP1677" t="e" cm="1">
        <v>#N/A</v>
      </c>
      <c r="BQ1677" t="s">
        <v>1547</v>
      </c>
      <c r="BR1677" t="s">
        <v>12510</v>
      </c>
      <c r="BS1677">
        <v>2</v>
      </c>
      <c r="BT1677" t="s">
        <v>1712</v>
      </c>
      <c r="BU1677" t="s">
        <v>16639</v>
      </c>
      <c r="BV1677" t="s">
        <v>4467</v>
      </c>
      <c r="BW1677" t="s">
        <v>10681</v>
      </c>
      <c r="BX1677" t="s">
        <v>12512</v>
      </c>
      <c r="BY1677" t="s">
        <v>1744</v>
      </c>
      <c r="BZ1677" t="s">
        <v>1547</v>
      </c>
      <c r="CA1677" t="s">
        <v>1744</v>
      </c>
      <c r="CB1677" t="s">
        <v>1754</v>
      </c>
      <c r="CC1677"/>
      <c r="CD1677" t="s">
        <v>998</v>
      </c>
      <c r="CE1677" t="s">
        <v>2799</v>
      </c>
      <c r="CF1677" t="s">
        <v>12513</v>
      </c>
      <c r="CG1677" t="s">
        <v>12514</v>
      </c>
      <c r="CH1677" t="s">
        <v>2799</v>
      </c>
      <c r="CI1677" t="s">
        <v>1547</v>
      </c>
      <c r="CJ1677" t="s">
        <v>4464</v>
      </c>
      <c r="CK1677" t="s">
        <v>1562</v>
      </c>
      <c r="CL1677"/>
      <c r="CM1677"/>
      <c r="CN1677" t="s">
        <v>13777</v>
      </c>
      <c r="CO1677" t="s">
        <v>4568</v>
      </c>
      <c r="CP1677" t="s">
        <v>13777</v>
      </c>
      <c r="CQ1677" t="s">
        <v>4568</v>
      </c>
      <c r="CR1677" t="s">
        <v>1547</v>
      </c>
      <c r="CS1677">
        <v>0</v>
      </c>
      <c r="CT1677" t="s">
        <v>1547</v>
      </c>
      <c r="CU1677" t="s">
        <v>1547</v>
      </c>
      <c r="CV1677" t="s">
        <v>1547</v>
      </c>
      <c r="CW1677" t="s">
        <v>1547</v>
      </c>
      <c r="CX1677" t="s">
        <v>1547</v>
      </c>
      <c r="CY1677">
        <v>1675</v>
      </c>
      <c r="CZ1677" t="s">
        <v>12014</v>
      </c>
      <c r="DA1677" t="s">
        <v>1547</v>
      </c>
      <c r="DB1677" t="s">
        <v>1881</v>
      </c>
      <c r="DC1677" t="s">
        <v>1882</v>
      </c>
      <c r="DD1677" t="s">
        <v>4468</v>
      </c>
      <c r="DE1677" t="s">
        <v>4463</v>
      </c>
      <c r="DF1677" t="s">
        <v>4467</v>
      </c>
      <c r="DG1677" t="s">
        <v>1547</v>
      </c>
      <c r="DH1677" t="s">
        <v>1547</v>
      </c>
      <c r="DI1677" t="s">
        <v>1892</v>
      </c>
      <c r="DJ1677" t="e">
        <v>#N/A</v>
      </c>
      <c r="DK1677"/>
      <c r="DL1677" t="s">
        <v>1892</v>
      </c>
      <c r="DM1677">
        <v>9</v>
      </c>
      <c r="DN1677" t="s">
        <v>1883</v>
      </c>
      <c r="DO1677" t="s">
        <v>1562</v>
      </c>
      <c r="DP1677" t="b">
        <v>1</v>
      </c>
      <c r="DQ1677" t="b">
        <v>0</v>
      </c>
      <c r="DR1677" t="b">
        <v>0</v>
      </c>
      <c r="DS1677" t="b">
        <v>0</v>
      </c>
      <c r="DT1677" t="b">
        <v>0</v>
      </c>
      <c r="DU1677" t="b">
        <v>0</v>
      </c>
      <c r="DV1677" t="b">
        <v>0</v>
      </c>
      <c r="DW1677">
        <v>0</v>
      </c>
      <c r="DX1677" t="b">
        <v>0</v>
      </c>
      <c r="DY1677" t="b">
        <v>0</v>
      </c>
      <c r="DZ1677" t="b">
        <v>0</v>
      </c>
      <c r="EA1677" t="b">
        <v>0</v>
      </c>
      <c r="EB1677" t="b">
        <v>0</v>
      </c>
      <c r="EC1677" t="b">
        <v>1</v>
      </c>
      <c r="ED1677" t="b">
        <v>0</v>
      </c>
      <c r="EE1677" t="b">
        <v>0</v>
      </c>
      <c r="EF1677" t="b">
        <v>0</v>
      </c>
      <c r="EG1677" t="b" cm="1">
        <v>0</v>
      </c>
      <c r="EH1677" t="b">
        <v>0</v>
      </c>
      <c r="EI1677" t="b">
        <v>0</v>
      </c>
      <c r="EJ1677" t="b">
        <v>1</v>
      </c>
      <c r="EK1677" t="s">
        <v>5327</v>
      </c>
      <c r="EL1677">
        <v>0</v>
      </c>
      <c r="EM1677">
        <v>10</v>
      </c>
      <c r="EN1677" t="b">
        <v>0</v>
      </c>
    </row>
    <row r="1678" spans="1:144" ht="15.75">
      <c r="A1678"/>
      <c r="B1678" t="s">
        <v>1562</v>
      </c>
      <c r="C1678" t="s">
        <v>4863</v>
      </c>
      <c r="D1678" t="s">
        <v>1254</v>
      </c>
      <c r="E1678" t="s">
        <v>1253</v>
      </c>
      <c r="F1678" t="s">
        <v>1278</v>
      </c>
      <c r="G1678" t="s">
        <v>1254</v>
      </c>
      <c r="H1678" t="s">
        <v>1254</v>
      </c>
      <c r="I1678" t="s">
        <v>2799</v>
      </c>
      <c r="J1678"/>
      <c r="K1678"/>
      <c r="L1678" t="s">
        <v>1743</v>
      </c>
      <c r="M1678" t="s">
        <v>1754</v>
      </c>
      <c r="N1678"/>
      <c r="O1678"/>
      <c r="P1678" t="s">
        <v>1562</v>
      </c>
      <c r="Q1678" t="s">
        <v>4463</v>
      </c>
      <c r="R1678" t="s">
        <v>4464</v>
      </c>
      <c r="S1678"/>
      <c r="T1678"/>
      <c r="U1678" t="s">
        <v>13777</v>
      </c>
      <c r="V1678" t="s">
        <v>4373</v>
      </c>
      <c r="W1678"/>
      <c r="X1678"/>
      <c r="Y1678"/>
      <c r="Z1678"/>
      <c r="AA1678"/>
      <c r="AB1678"/>
      <c r="AC1678"/>
      <c r="AD1678"/>
      <c r="AE1678"/>
      <c r="AF1678"/>
      <c r="AG1678"/>
      <c r="AH1678"/>
      <c r="AI1678"/>
      <c r="AJ1678"/>
      <c r="AK1678"/>
      <c r="AL1678"/>
      <c r="AM1678"/>
      <c r="AN1678"/>
      <c r="AO1678" s="108" t="s">
        <v>43</v>
      </c>
      <c r="AP1678" t="s">
        <v>2871</v>
      </c>
      <c r="AQ1678">
        <v>4</v>
      </c>
      <c r="AR1678" t="e">
        <v>#N/A</v>
      </c>
      <c r="AS1678" t="s">
        <v>4863</v>
      </c>
      <c r="AT1678" t="e">
        <v>#N/A</v>
      </c>
      <c r="AU1678" t="s">
        <v>1253</v>
      </c>
      <c r="AV1678" t="s">
        <v>1766</v>
      </c>
      <c r="AW1678" t="s">
        <v>1787</v>
      </c>
      <c r="AX1678" t="s">
        <v>1740</v>
      </c>
      <c r="AY1678" t="s">
        <v>1793</v>
      </c>
      <c r="AZ1678" t="s">
        <v>4463</v>
      </c>
      <c r="BA1678" t="s">
        <v>1913</v>
      </c>
      <c r="BB1678" t="s">
        <v>2799</v>
      </c>
      <c r="BC1678" t="s">
        <v>1743</v>
      </c>
      <c r="BD1678" t="s">
        <v>7254</v>
      </c>
      <c r="BE1678" t="s">
        <v>4864</v>
      </c>
      <c r="BF1678">
        <v>343</v>
      </c>
      <c r="BG1678">
        <v>1676</v>
      </c>
      <c r="BH1678">
        <v>0</v>
      </c>
      <c r="BI1678" t="s">
        <v>1547</v>
      </c>
      <c r="BJ1678">
        <v>0</v>
      </c>
      <c r="BK1678">
        <v>0</v>
      </c>
      <c r="BL1678">
        <v>515</v>
      </c>
      <c r="BM1678" t="s">
        <v>1770</v>
      </c>
      <c r="BN1678" t="s">
        <v>4865</v>
      </c>
      <c r="BO1678" t="s">
        <v>12505</v>
      </c>
      <c r="BP1678" t="e" cm="1">
        <v>#N/A</v>
      </c>
      <c r="BQ1678" t="s">
        <v>1547</v>
      </c>
      <c r="BR1678" t="s">
        <v>12510</v>
      </c>
      <c r="BS1678">
        <v>3</v>
      </c>
      <c r="BT1678" t="s">
        <v>1715</v>
      </c>
      <c r="BU1678" t="s">
        <v>16640</v>
      </c>
      <c r="BV1678" t="s">
        <v>1254</v>
      </c>
      <c r="BW1678" t="s">
        <v>1766</v>
      </c>
      <c r="BX1678" t="s">
        <v>1793</v>
      </c>
      <c r="BY1678" t="s">
        <v>1744</v>
      </c>
      <c r="BZ1678" t="s">
        <v>1547</v>
      </c>
      <c r="CA1678" t="s">
        <v>1744</v>
      </c>
      <c r="CB1678" t="s">
        <v>1754</v>
      </c>
      <c r="CC1678"/>
      <c r="CD1678" t="s">
        <v>998</v>
      </c>
      <c r="CE1678" t="s">
        <v>2799</v>
      </c>
      <c r="CF1678" t="s">
        <v>12515</v>
      </c>
      <c r="CG1678" t="s">
        <v>12516</v>
      </c>
      <c r="CH1678" t="s">
        <v>2799</v>
      </c>
      <c r="CI1678" t="s">
        <v>1547</v>
      </c>
      <c r="CJ1678" t="s">
        <v>4464</v>
      </c>
      <c r="CK1678" t="s">
        <v>1562</v>
      </c>
      <c r="CL1678"/>
      <c r="CM1678"/>
      <c r="CN1678" t="s">
        <v>13777</v>
      </c>
      <c r="CO1678" t="s">
        <v>4373</v>
      </c>
      <c r="CP1678" t="s">
        <v>13777</v>
      </c>
      <c r="CQ1678" t="s">
        <v>4373</v>
      </c>
      <c r="CR1678" t="s">
        <v>1547</v>
      </c>
      <c r="CS1678">
        <v>0</v>
      </c>
      <c r="CT1678" t="s">
        <v>1547</v>
      </c>
      <c r="CU1678" t="s">
        <v>1547</v>
      </c>
      <c r="CV1678" t="s">
        <v>1547</v>
      </c>
      <c r="CW1678" t="s">
        <v>1547</v>
      </c>
      <c r="CX1678" t="s">
        <v>1547</v>
      </c>
      <c r="CY1678">
        <v>1676</v>
      </c>
      <c r="CZ1678" t="s">
        <v>12017</v>
      </c>
      <c r="DA1678" t="s">
        <v>1547</v>
      </c>
      <c r="DB1678" t="s">
        <v>1881</v>
      </c>
      <c r="DC1678" t="s">
        <v>1882</v>
      </c>
      <c r="DD1678" t="s">
        <v>1253</v>
      </c>
      <c r="DE1678" t="s">
        <v>4463</v>
      </c>
      <c r="DF1678" t="s">
        <v>1254</v>
      </c>
      <c r="DG1678" t="s">
        <v>1547</v>
      </c>
      <c r="DH1678" t="s">
        <v>1547</v>
      </c>
      <c r="DI1678" t="s">
        <v>1892</v>
      </c>
      <c r="DJ1678" t="e">
        <v>#N/A</v>
      </c>
      <c r="DK1678"/>
      <c r="DL1678" t="s">
        <v>1892</v>
      </c>
      <c r="DM1678">
        <v>9</v>
      </c>
      <c r="DN1678" t="s">
        <v>1883</v>
      </c>
      <c r="DO1678" t="s">
        <v>1562</v>
      </c>
      <c r="DP1678" t="b">
        <v>1</v>
      </c>
      <c r="DQ1678" t="b">
        <v>0</v>
      </c>
      <c r="DR1678" t="b">
        <v>0</v>
      </c>
      <c r="DS1678" t="b">
        <v>0</v>
      </c>
      <c r="DT1678" t="b">
        <v>0</v>
      </c>
      <c r="DU1678" t="b">
        <v>0</v>
      </c>
      <c r="DV1678" t="b">
        <v>0</v>
      </c>
      <c r="DW1678">
        <v>0</v>
      </c>
      <c r="DX1678" t="b">
        <v>0</v>
      </c>
      <c r="DY1678" t="b">
        <v>0</v>
      </c>
      <c r="DZ1678" t="b">
        <v>0</v>
      </c>
      <c r="EA1678" t="b">
        <v>0</v>
      </c>
      <c r="EB1678" t="b">
        <v>0</v>
      </c>
      <c r="EC1678" t="b">
        <v>1</v>
      </c>
      <c r="ED1678" t="b">
        <v>0</v>
      </c>
      <c r="EE1678" t="b">
        <v>0</v>
      </c>
      <c r="EF1678" t="b">
        <v>0</v>
      </c>
      <c r="EG1678" t="b" cm="1">
        <v>0</v>
      </c>
      <c r="EH1678" t="b">
        <v>0</v>
      </c>
      <c r="EI1678" t="b">
        <v>0</v>
      </c>
      <c r="EJ1678" t="b">
        <v>1</v>
      </c>
      <c r="EK1678" t="s">
        <v>5327</v>
      </c>
      <c r="EL1678">
        <v>0</v>
      </c>
      <c r="EM1678">
        <v>7</v>
      </c>
      <c r="EN1678" t="b">
        <v>0</v>
      </c>
    </row>
    <row r="1679" spans="1:144" ht="15.75">
      <c r="A1679"/>
      <c r="B1679" t="s">
        <v>1562</v>
      </c>
      <c r="C1679" t="s">
        <v>4863</v>
      </c>
      <c r="D1679" t="s">
        <v>4307</v>
      </c>
      <c r="E1679" t="s">
        <v>4277</v>
      </c>
      <c r="F1679" t="s">
        <v>4140</v>
      </c>
      <c r="G1679" t="s">
        <v>4307</v>
      </c>
      <c r="H1679" t="s">
        <v>4307</v>
      </c>
      <c r="I1679" t="s">
        <v>2799</v>
      </c>
      <c r="J1679"/>
      <c r="K1679"/>
      <c r="L1679" t="s">
        <v>1743</v>
      </c>
      <c r="M1679" t="s">
        <v>1754</v>
      </c>
      <c r="N1679"/>
      <c r="O1679"/>
      <c r="P1679" t="s">
        <v>1562</v>
      </c>
      <c r="Q1679" t="s">
        <v>4463</v>
      </c>
      <c r="R1679" t="s">
        <v>4464</v>
      </c>
      <c r="S1679"/>
      <c r="T1679"/>
      <c r="U1679" t="s">
        <v>13777</v>
      </c>
      <c r="V1679" t="s">
        <v>13278</v>
      </c>
      <c r="W1679"/>
      <c r="X1679"/>
      <c r="Y1679"/>
      <c r="Z1679"/>
      <c r="AA1679"/>
      <c r="AB1679"/>
      <c r="AC1679"/>
      <c r="AD1679"/>
      <c r="AE1679"/>
      <c r="AF1679"/>
      <c r="AG1679"/>
      <c r="AH1679"/>
      <c r="AI1679"/>
      <c r="AJ1679"/>
      <c r="AK1679"/>
      <c r="AL1679"/>
      <c r="AM1679"/>
      <c r="AN1679"/>
      <c r="AO1679" s="108" t="s">
        <v>43</v>
      </c>
      <c r="AP1679" t="s">
        <v>2871</v>
      </c>
      <c r="AQ1679">
        <v>5</v>
      </c>
      <c r="AR1679" t="e">
        <v>#N/A</v>
      </c>
      <c r="AS1679" t="s">
        <v>4863</v>
      </c>
      <c r="AT1679" t="e">
        <v>#N/A</v>
      </c>
      <c r="AU1679" t="s">
        <v>4277</v>
      </c>
      <c r="AV1679" t="s">
        <v>9895</v>
      </c>
      <c r="AW1679" t="s">
        <v>9470</v>
      </c>
      <c r="AX1679" t="s">
        <v>1740</v>
      </c>
      <c r="AY1679" t="s">
        <v>10126</v>
      </c>
      <c r="AZ1679" t="s">
        <v>4463</v>
      </c>
      <c r="BA1679" t="s">
        <v>9896</v>
      </c>
      <c r="BB1679" t="s">
        <v>2799</v>
      </c>
      <c r="BC1679" t="s">
        <v>1743</v>
      </c>
      <c r="BD1679" t="s">
        <v>10127</v>
      </c>
      <c r="BE1679" t="s">
        <v>4864</v>
      </c>
      <c r="BF1679">
        <v>345</v>
      </c>
      <c r="BG1679">
        <v>1676</v>
      </c>
      <c r="BH1679">
        <v>0</v>
      </c>
      <c r="BI1679" t="s">
        <v>1547</v>
      </c>
      <c r="BJ1679">
        <v>0</v>
      </c>
      <c r="BK1679">
        <v>0</v>
      </c>
      <c r="BL1679">
        <v>981</v>
      </c>
      <c r="BM1679" t="s">
        <v>9897</v>
      </c>
      <c r="BN1679" t="s">
        <v>4865</v>
      </c>
      <c r="BO1679" t="s">
        <v>12505</v>
      </c>
      <c r="BP1679" t="e" cm="1">
        <v>#N/A</v>
      </c>
      <c r="BQ1679" t="s">
        <v>1547</v>
      </c>
      <c r="BR1679" t="s">
        <v>12510</v>
      </c>
      <c r="BS1679">
        <v>4</v>
      </c>
      <c r="BT1679" t="s">
        <v>1756</v>
      </c>
      <c r="BU1679" t="s">
        <v>16641</v>
      </c>
      <c r="BV1679" t="s">
        <v>4307</v>
      </c>
      <c r="BW1679" t="s">
        <v>9895</v>
      </c>
      <c r="BX1679" t="s">
        <v>10126</v>
      </c>
      <c r="BY1679" t="s">
        <v>1744</v>
      </c>
      <c r="BZ1679" t="s">
        <v>1547</v>
      </c>
      <c r="CA1679" t="s">
        <v>1744</v>
      </c>
      <c r="CB1679" t="s">
        <v>1754</v>
      </c>
      <c r="CC1679"/>
      <c r="CD1679" t="s">
        <v>998</v>
      </c>
      <c r="CE1679" t="s">
        <v>2799</v>
      </c>
      <c r="CF1679" t="s">
        <v>12517</v>
      </c>
      <c r="CG1679" t="s">
        <v>12518</v>
      </c>
      <c r="CH1679" t="s">
        <v>2799</v>
      </c>
      <c r="CI1679" t="s">
        <v>1547</v>
      </c>
      <c r="CJ1679" t="s">
        <v>4464</v>
      </c>
      <c r="CK1679" t="s">
        <v>1562</v>
      </c>
      <c r="CL1679"/>
      <c r="CM1679"/>
      <c r="CN1679" t="s">
        <v>13777</v>
      </c>
      <c r="CO1679" t="s">
        <v>13278</v>
      </c>
      <c r="CP1679" t="s">
        <v>13777</v>
      </c>
      <c r="CQ1679" t="s">
        <v>13278</v>
      </c>
      <c r="CR1679" t="s">
        <v>1547</v>
      </c>
      <c r="CS1679">
        <v>0</v>
      </c>
      <c r="CT1679" t="s">
        <v>1547</v>
      </c>
      <c r="CU1679" t="s">
        <v>1547</v>
      </c>
      <c r="CV1679" t="s">
        <v>1547</v>
      </c>
      <c r="CW1679" t="s">
        <v>1547</v>
      </c>
      <c r="CX1679" t="s">
        <v>1547</v>
      </c>
      <c r="CY1679">
        <v>1677</v>
      </c>
      <c r="CZ1679" t="s">
        <v>12018</v>
      </c>
      <c r="DA1679" t="s">
        <v>1547</v>
      </c>
      <c r="DB1679" t="s">
        <v>1881</v>
      </c>
      <c r="DC1679" t="s">
        <v>1882</v>
      </c>
      <c r="DD1679" t="s">
        <v>4277</v>
      </c>
      <c r="DE1679" t="s">
        <v>4463</v>
      </c>
      <c r="DF1679" t="s">
        <v>4307</v>
      </c>
      <c r="DG1679" t="s">
        <v>1547</v>
      </c>
      <c r="DH1679" t="s">
        <v>1547</v>
      </c>
      <c r="DI1679" t="s">
        <v>1892</v>
      </c>
      <c r="DJ1679" t="e">
        <v>#N/A</v>
      </c>
      <c r="DK1679"/>
      <c r="DL1679" t="s">
        <v>1892</v>
      </c>
      <c r="DM1679">
        <v>9</v>
      </c>
      <c r="DN1679" t="s">
        <v>1883</v>
      </c>
      <c r="DO1679" t="s">
        <v>1562</v>
      </c>
      <c r="DP1679" t="b">
        <v>1</v>
      </c>
      <c r="DQ1679" t="b">
        <v>0</v>
      </c>
      <c r="DR1679" t="b">
        <v>0</v>
      </c>
      <c r="DS1679" t="b">
        <v>0</v>
      </c>
      <c r="DT1679" t="b">
        <v>0</v>
      </c>
      <c r="DU1679" t="b">
        <v>0</v>
      </c>
      <c r="DV1679" t="b">
        <v>0</v>
      </c>
      <c r="DW1679">
        <v>0</v>
      </c>
      <c r="DX1679" t="b">
        <v>0</v>
      </c>
      <c r="DY1679" t="b">
        <v>0</v>
      </c>
      <c r="DZ1679" t="b">
        <v>0</v>
      </c>
      <c r="EA1679" t="b">
        <v>0</v>
      </c>
      <c r="EB1679" t="b">
        <v>0</v>
      </c>
      <c r="EC1679" t="b">
        <v>1</v>
      </c>
      <c r="ED1679" t="b">
        <v>0</v>
      </c>
      <c r="EE1679" t="b">
        <v>0</v>
      </c>
      <c r="EF1679" t="b">
        <v>0</v>
      </c>
      <c r="EG1679" t="b" cm="1">
        <v>1</v>
      </c>
      <c r="EH1679" t="b">
        <v>0</v>
      </c>
      <c r="EI1679" t="b">
        <v>0</v>
      </c>
      <c r="EJ1679" t="b">
        <v>1</v>
      </c>
      <c r="EK1679" t="s">
        <v>5981</v>
      </c>
      <c r="EL1679">
        <v>1</v>
      </c>
      <c r="EM1679">
        <v>17</v>
      </c>
      <c r="EN1679" t="b">
        <v>0</v>
      </c>
    </row>
    <row r="1680" spans="1:144" ht="47.25">
      <c r="A1680"/>
      <c r="B1680" t="s">
        <v>1562</v>
      </c>
      <c r="C1680" t="s">
        <v>4863</v>
      </c>
      <c r="D1680" t="s">
        <v>4522</v>
      </c>
      <c r="E1680" t="s">
        <v>4523</v>
      </c>
      <c r="F1680" t="s">
        <v>4247</v>
      </c>
      <c r="G1680" t="s">
        <v>4525</v>
      </c>
      <c r="H1680" s="109" t="s">
        <v>4526</v>
      </c>
      <c r="I1680" t="s">
        <v>2799</v>
      </c>
      <c r="J1680"/>
      <c r="K1680"/>
      <c r="L1680" t="s">
        <v>1743</v>
      </c>
      <c r="M1680" t="s">
        <v>1754</v>
      </c>
      <c r="N1680"/>
      <c r="O1680"/>
      <c r="P1680" t="s">
        <v>1562</v>
      </c>
      <c r="Q1680" t="s">
        <v>4463</v>
      </c>
      <c r="R1680" t="s">
        <v>4464</v>
      </c>
      <c r="S1680"/>
      <c r="T1680"/>
      <c r="U1680" t="s">
        <v>13777</v>
      </c>
      <c r="V1680" t="s">
        <v>4941</v>
      </c>
      <c r="W1680"/>
      <c r="X1680"/>
      <c r="Y1680"/>
      <c r="Z1680"/>
      <c r="AA1680"/>
      <c r="AB1680"/>
      <c r="AC1680"/>
      <c r="AD1680"/>
      <c r="AE1680"/>
      <c r="AF1680"/>
      <c r="AG1680"/>
      <c r="AH1680"/>
      <c r="AI1680"/>
      <c r="AJ1680"/>
      <c r="AK1680"/>
      <c r="AL1680"/>
      <c r="AM1680"/>
      <c r="AN1680"/>
      <c r="AO1680" s="108" t="s">
        <v>43</v>
      </c>
      <c r="AP1680" t="s">
        <v>2871</v>
      </c>
      <c r="AQ1680">
        <v>6</v>
      </c>
      <c r="AR1680" t="e">
        <v>#N/A</v>
      </c>
      <c r="AS1680" t="s">
        <v>4863</v>
      </c>
      <c r="AT1680" t="e">
        <v>#N/A</v>
      </c>
      <c r="AU1680" t="s">
        <v>4523</v>
      </c>
      <c r="AV1680" t="s">
        <v>10860</v>
      </c>
      <c r="AW1680" t="s">
        <v>9822</v>
      </c>
      <c r="AX1680" t="s">
        <v>1740</v>
      </c>
      <c r="AY1680" t="s">
        <v>10862</v>
      </c>
      <c r="AZ1680" t="s">
        <v>4463</v>
      </c>
      <c r="BA1680" t="s">
        <v>10863</v>
      </c>
      <c r="BB1680" t="s">
        <v>2799</v>
      </c>
      <c r="BC1680" t="s">
        <v>1743</v>
      </c>
      <c r="BD1680" t="s">
        <v>12519</v>
      </c>
      <c r="BE1680" t="s">
        <v>4864</v>
      </c>
      <c r="BF1680">
        <v>1113</v>
      </c>
      <c r="BG1680">
        <v>1676</v>
      </c>
      <c r="BH1680">
        <v>0</v>
      </c>
      <c r="BI1680" t="s">
        <v>1547</v>
      </c>
      <c r="BJ1680">
        <v>0</v>
      </c>
      <c r="BK1680">
        <v>0</v>
      </c>
      <c r="BL1680">
        <v>1144</v>
      </c>
      <c r="BM1680" t="s">
        <v>10865</v>
      </c>
      <c r="BN1680" t="s">
        <v>4865</v>
      </c>
      <c r="BO1680" t="s">
        <v>12505</v>
      </c>
      <c r="BP1680" t="e" cm="1">
        <v>#N/A</v>
      </c>
      <c r="BQ1680" t="s">
        <v>1547</v>
      </c>
      <c r="BR1680" t="s">
        <v>12510</v>
      </c>
      <c r="BS1680">
        <v>5</v>
      </c>
      <c r="BT1680" t="s">
        <v>1717</v>
      </c>
      <c r="BU1680" t="s">
        <v>16642</v>
      </c>
      <c r="BV1680" t="s">
        <v>4522</v>
      </c>
      <c r="BW1680" t="s">
        <v>10860</v>
      </c>
      <c r="BX1680" t="s">
        <v>10866</v>
      </c>
      <c r="BY1680" t="s">
        <v>1744</v>
      </c>
      <c r="BZ1680" t="s">
        <v>1547</v>
      </c>
      <c r="CA1680" t="s">
        <v>1744</v>
      </c>
      <c r="CB1680" t="s">
        <v>1754</v>
      </c>
      <c r="CC1680"/>
      <c r="CD1680" t="s">
        <v>998</v>
      </c>
      <c r="CE1680" t="s">
        <v>2799</v>
      </c>
      <c r="CF1680" t="s">
        <v>12520</v>
      </c>
      <c r="CG1680" t="s">
        <v>12521</v>
      </c>
      <c r="CH1680" t="s">
        <v>2799</v>
      </c>
      <c r="CI1680" t="s">
        <v>1547</v>
      </c>
      <c r="CJ1680" t="s">
        <v>4464</v>
      </c>
      <c r="CK1680" t="s">
        <v>1562</v>
      </c>
      <c r="CL1680"/>
      <c r="CM1680"/>
      <c r="CN1680" t="s">
        <v>13777</v>
      </c>
      <c r="CO1680" t="s">
        <v>4941</v>
      </c>
      <c r="CP1680" t="s">
        <v>13777</v>
      </c>
      <c r="CQ1680" t="s">
        <v>4941</v>
      </c>
      <c r="CR1680" t="s">
        <v>1547</v>
      </c>
      <c r="CS1680">
        <v>0</v>
      </c>
      <c r="CT1680" t="s">
        <v>1547</v>
      </c>
      <c r="CU1680" t="s">
        <v>1547</v>
      </c>
      <c r="CV1680" t="s">
        <v>1547</v>
      </c>
      <c r="CW1680" t="s">
        <v>1547</v>
      </c>
      <c r="CX1680" t="s">
        <v>1547</v>
      </c>
      <c r="CY1680">
        <v>1678</v>
      </c>
      <c r="CZ1680" t="s">
        <v>12019</v>
      </c>
      <c r="DA1680" t="s">
        <v>1547</v>
      </c>
      <c r="DB1680" t="s">
        <v>1881</v>
      </c>
      <c r="DC1680" t="s">
        <v>1882</v>
      </c>
      <c r="DD1680" t="s">
        <v>4523</v>
      </c>
      <c r="DE1680" t="s">
        <v>4463</v>
      </c>
      <c r="DF1680" t="s">
        <v>4525</v>
      </c>
      <c r="DG1680" t="s">
        <v>1547</v>
      </c>
      <c r="DH1680" t="s">
        <v>1547</v>
      </c>
      <c r="DI1680" t="s">
        <v>1892</v>
      </c>
      <c r="DJ1680" t="e">
        <v>#N/A</v>
      </c>
      <c r="DK1680"/>
      <c r="DL1680" t="s">
        <v>1892</v>
      </c>
      <c r="DM1680">
        <v>9</v>
      </c>
      <c r="DN1680" t="s">
        <v>1883</v>
      </c>
      <c r="DO1680" t="s">
        <v>1562</v>
      </c>
      <c r="DP1680" t="b">
        <v>1</v>
      </c>
      <c r="DQ1680" t="b">
        <v>0</v>
      </c>
      <c r="DR1680" t="b">
        <v>0</v>
      </c>
      <c r="DS1680" t="b">
        <v>0</v>
      </c>
      <c r="DT1680" t="b">
        <v>0</v>
      </c>
      <c r="DU1680" t="b">
        <v>0</v>
      </c>
      <c r="DV1680" t="b">
        <v>0</v>
      </c>
      <c r="DW1680">
        <v>0</v>
      </c>
      <c r="DX1680" t="b">
        <v>0</v>
      </c>
      <c r="DY1680" t="b">
        <v>0</v>
      </c>
      <c r="DZ1680" t="b">
        <v>0</v>
      </c>
      <c r="EA1680" t="b">
        <v>0</v>
      </c>
      <c r="EB1680" t="b">
        <v>0</v>
      </c>
      <c r="EC1680" t="b">
        <v>0</v>
      </c>
      <c r="ED1680" t="b">
        <v>0</v>
      </c>
      <c r="EE1680" t="b">
        <v>0</v>
      </c>
      <c r="EF1680" t="b">
        <v>0</v>
      </c>
      <c r="EG1680" t="b" cm="1">
        <v>1</v>
      </c>
      <c r="EH1680" t="b">
        <v>0</v>
      </c>
      <c r="EI1680" t="b">
        <v>0</v>
      </c>
      <c r="EJ1680" t="b">
        <v>1</v>
      </c>
      <c r="EK1680" t="s">
        <v>5887</v>
      </c>
      <c r="EL1680">
        <v>1</v>
      </c>
      <c r="EM1680">
        <v>14</v>
      </c>
      <c r="EN1680" t="b">
        <v>0</v>
      </c>
    </row>
    <row r="1681" spans="1:144" ht="15.75">
      <c r="A1681"/>
      <c r="B1681" t="s">
        <v>1562</v>
      </c>
      <c r="C1681" t="s">
        <v>4863</v>
      </c>
      <c r="D1681" t="s">
        <v>4236</v>
      </c>
      <c r="E1681" t="s">
        <v>4236</v>
      </c>
      <c r="F1681" t="s">
        <v>4236</v>
      </c>
      <c r="G1681" t="s">
        <v>4238</v>
      </c>
      <c r="H1681" t="s">
        <v>4238</v>
      </c>
      <c r="I1681" t="s">
        <v>2799</v>
      </c>
      <c r="J1681"/>
      <c r="K1681"/>
      <c r="L1681" t="s">
        <v>1743</v>
      </c>
      <c r="M1681" t="s">
        <v>1754</v>
      </c>
      <c r="N1681"/>
      <c r="O1681"/>
      <c r="P1681" t="s">
        <v>1562</v>
      </c>
      <c r="Q1681" t="s">
        <v>4463</v>
      </c>
      <c r="R1681" t="s">
        <v>4464</v>
      </c>
      <c r="S1681"/>
      <c r="T1681"/>
      <c r="U1681" t="s">
        <v>13777</v>
      </c>
      <c r="V1681" t="s">
        <v>4474</v>
      </c>
      <c r="W1681"/>
      <c r="X1681"/>
      <c r="Y1681"/>
      <c r="Z1681"/>
      <c r="AA1681"/>
      <c r="AB1681"/>
      <c r="AC1681"/>
      <c r="AD1681"/>
      <c r="AE1681"/>
      <c r="AF1681"/>
      <c r="AG1681"/>
      <c r="AH1681"/>
      <c r="AI1681"/>
      <c r="AJ1681"/>
      <c r="AK1681"/>
      <c r="AL1681"/>
      <c r="AM1681"/>
      <c r="AN1681"/>
      <c r="AO1681" s="108" t="s">
        <v>43</v>
      </c>
      <c r="AP1681" t="s">
        <v>2871</v>
      </c>
      <c r="AQ1681">
        <v>7</v>
      </c>
      <c r="AR1681" t="e">
        <v>#N/A</v>
      </c>
      <c r="AS1681" t="s">
        <v>4863</v>
      </c>
      <c r="AT1681" t="e">
        <v>#N/A</v>
      </c>
      <c r="AU1681" t="s">
        <v>4236</v>
      </c>
      <c r="AV1681" t="s">
        <v>9801</v>
      </c>
      <c r="AW1681" t="s">
        <v>9801</v>
      </c>
      <c r="AX1681" t="s">
        <v>1740</v>
      </c>
      <c r="AY1681" t="s">
        <v>9805</v>
      </c>
      <c r="AZ1681" t="s">
        <v>4463</v>
      </c>
      <c r="BA1681" t="s">
        <v>9803</v>
      </c>
      <c r="BB1681" t="s">
        <v>2799</v>
      </c>
      <c r="BC1681" t="s">
        <v>1743</v>
      </c>
      <c r="BD1681" t="s">
        <v>12522</v>
      </c>
      <c r="BE1681" t="s">
        <v>4864</v>
      </c>
      <c r="BF1681">
        <v>960</v>
      </c>
      <c r="BG1681">
        <v>1676</v>
      </c>
      <c r="BH1681">
        <v>0</v>
      </c>
      <c r="BI1681" t="s">
        <v>1547</v>
      </c>
      <c r="BJ1681">
        <v>0</v>
      </c>
      <c r="BK1681">
        <v>0</v>
      </c>
      <c r="BL1681">
        <v>960</v>
      </c>
      <c r="BM1681" t="s">
        <v>9808</v>
      </c>
      <c r="BN1681" t="s">
        <v>4865</v>
      </c>
      <c r="BO1681" t="s">
        <v>12505</v>
      </c>
      <c r="BP1681" t="e" cm="1">
        <v>#N/A</v>
      </c>
      <c r="BQ1681" t="s">
        <v>1547</v>
      </c>
      <c r="BR1681" t="s">
        <v>12510</v>
      </c>
      <c r="BS1681">
        <v>6</v>
      </c>
      <c r="BT1681" t="s">
        <v>1719</v>
      </c>
      <c r="BU1681" t="s">
        <v>16643</v>
      </c>
      <c r="BV1681" t="s">
        <v>4236</v>
      </c>
      <c r="BW1681" t="s">
        <v>9801</v>
      </c>
      <c r="BX1681" t="s">
        <v>9805</v>
      </c>
      <c r="BY1681" t="s">
        <v>1744</v>
      </c>
      <c r="BZ1681" t="s">
        <v>1547</v>
      </c>
      <c r="CA1681" t="s">
        <v>1744</v>
      </c>
      <c r="CB1681" t="s">
        <v>1754</v>
      </c>
      <c r="CC1681"/>
      <c r="CD1681" t="s">
        <v>998</v>
      </c>
      <c r="CE1681" t="s">
        <v>2799</v>
      </c>
      <c r="CF1681" t="s">
        <v>12523</v>
      </c>
      <c r="CG1681" t="s">
        <v>12524</v>
      </c>
      <c r="CH1681" t="s">
        <v>2799</v>
      </c>
      <c r="CI1681" t="s">
        <v>1547</v>
      </c>
      <c r="CJ1681" t="s">
        <v>4464</v>
      </c>
      <c r="CK1681" t="s">
        <v>1562</v>
      </c>
      <c r="CL1681"/>
      <c r="CM1681"/>
      <c r="CN1681" t="s">
        <v>13777</v>
      </c>
      <c r="CO1681" t="s">
        <v>4474</v>
      </c>
      <c r="CP1681" t="s">
        <v>13777</v>
      </c>
      <c r="CQ1681" t="s">
        <v>4474</v>
      </c>
      <c r="CR1681" t="s">
        <v>1547</v>
      </c>
      <c r="CS1681">
        <v>0</v>
      </c>
      <c r="CT1681" t="s">
        <v>1547</v>
      </c>
      <c r="CU1681" t="s">
        <v>1547</v>
      </c>
      <c r="CV1681" t="s">
        <v>1547</v>
      </c>
      <c r="CW1681" t="s">
        <v>1547</v>
      </c>
      <c r="CX1681" t="s">
        <v>1547</v>
      </c>
      <c r="CY1681">
        <v>1679</v>
      </c>
      <c r="CZ1681" t="s">
        <v>12024</v>
      </c>
      <c r="DA1681" t="s">
        <v>1547</v>
      </c>
      <c r="DB1681" t="s">
        <v>1881</v>
      </c>
      <c r="DC1681" t="s">
        <v>1882</v>
      </c>
      <c r="DD1681" t="s">
        <v>4236</v>
      </c>
      <c r="DE1681" t="s">
        <v>4463</v>
      </c>
      <c r="DF1681" t="s">
        <v>4238</v>
      </c>
      <c r="DG1681" t="s">
        <v>1547</v>
      </c>
      <c r="DH1681" t="s">
        <v>1547</v>
      </c>
      <c r="DI1681" t="s">
        <v>1892</v>
      </c>
      <c r="DJ1681" t="e">
        <v>#N/A</v>
      </c>
      <c r="DK1681"/>
      <c r="DL1681" t="s">
        <v>1892</v>
      </c>
      <c r="DM1681">
        <v>9</v>
      </c>
      <c r="DN1681" t="s">
        <v>1883</v>
      </c>
      <c r="DO1681" t="s">
        <v>1562</v>
      </c>
      <c r="DP1681" t="b">
        <v>1</v>
      </c>
      <c r="DQ1681" t="b">
        <v>0</v>
      </c>
      <c r="DR1681" t="b">
        <v>0</v>
      </c>
      <c r="DS1681" t="b">
        <v>0</v>
      </c>
      <c r="DT1681" t="b">
        <v>0</v>
      </c>
      <c r="DU1681" t="b">
        <v>0</v>
      </c>
      <c r="DV1681" t="b">
        <v>0</v>
      </c>
      <c r="DW1681">
        <v>0</v>
      </c>
      <c r="DX1681" t="b">
        <v>0</v>
      </c>
      <c r="DY1681" t="b">
        <v>0</v>
      </c>
      <c r="DZ1681" t="b">
        <v>0</v>
      </c>
      <c r="EA1681" t="b">
        <v>0</v>
      </c>
      <c r="EB1681" t="b">
        <v>0</v>
      </c>
      <c r="EC1681" t="b">
        <v>0</v>
      </c>
      <c r="ED1681" t="b">
        <v>0</v>
      </c>
      <c r="EE1681" t="b">
        <v>0</v>
      </c>
      <c r="EF1681" t="b">
        <v>0</v>
      </c>
      <c r="EG1681" t="b" cm="1">
        <v>0</v>
      </c>
      <c r="EH1681" t="b">
        <v>0</v>
      </c>
      <c r="EI1681" t="b">
        <v>0</v>
      </c>
      <c r="EJ1681" t="b">
        <v>0</v>
      </c>
      <c r="EK1681" t="s">
        <v>1547</v>
      </c>
      <c r="EL1681">
        <v>0</v>
      </c>
      <c r="EM1681">
        <v>10</v>
      </c>
      <c r="EN1681" t="b">
        <v>0</v>
      </c>
    </row>
    <row r="1682" spans="1:144" ht="15.75">
      <c r="A1682"/>
      <c r="B1682" t="s">
        <v>1562</v>
      </c>
      <c r="C1682" t="s">
        <v>4863</v>
      </c>
      <c r="D1682" t="s">
        <v>4252</v>
      </c>
      <c r="E1682" t="s">
        <v>4253</v>
      </c>
      <c r="F1682"/>
      <c r="G1682" t="s">
        <v>4252</v>
      </c>
      <c r="H1682" t="s">
        <v>4252</v>
      </c>
      <c r="I1682" t="s">
        <v>2799</v>
      </c>
      <c r="J1682"/>
      <c r="K1682"/>
      <c r="L1682" t="s">
        <v>1743</v>
      </c>
      <c r="M1682" t="s">
        <v>1754</v>
      </c>
      <c r="N1682" t="s">
        <v>4254</v>
      </c>
      <c r="O1682"/>
      <c r="P1682" t="s">
        <v>1562</v>
      </c>
      <c r="Q1682" t="s">
        <v>4463</v>
      </c>
      <c r="R1682" t="s">
        <v>4464</v>
      </c>
      <c r="S1682"/>
      <c r="T1682"/>
      <c r="U1682" t="s">
        <v>13777</v>
      </c>
      <c r="V1682" t="s">
        <v>4527</v>
      </c>
      <c r="W1682"/>
      <c r="X1682"/>
      <c r="Y1682"/>
      <c r="Z1682"/>
      <c r="AA1682"/>
      <c r="AB1682"/>
      <c r="AC1682"/>
      <c r="AD1682"/>
      <c r="AE1682"/>
      <c r="AF1682"/>
      <c r="AG1682"/>
      <c r="AH1682"/>
      <c r="AI1682"/>
      <c r="AJ1682"/>
      <c r="AK1682"/>
      <c r="AL1682"/>
      <c r="AM1682"/>
      <c r="AN1682"/>
      <c r="AO1682" s="108" t="s">
        <v>43</v>
      </c>
      <c r="AP1682" t="s">
        <v>2871</v>
      </c>
      <c r="AQ1682">
        <v>8</v>
      </c>
      <c r="AR1682" t="e">
        <v>#N/A</v>
      </c>
      <c r="AS1682" t="s">
        <v>4863</v>
      </c>
      <c r="AT1682" t="e">
        <v>#N/A</v>
      </c>
      <c r="AU1682" t="s">
        <v>4253</v>
      </c>
      <c r="AV1682" t="s">
        <v>9833</v>
      </c>
      <c r="AW1682" t="s">
        <v>1744</v>
      </c>
      <c r="AX1682" t="s">
        <v>1740</v>
      </c>
      <c r="AY1682" t="s">
        <v>9834</v>
      </c>
      <c r="AZ1682" t="s">
        <v>4463</v>
      </c>
      <c r="BA1682" t="s">
        <v>9835</v>
      </c>
      <c r="BB1682" t="s">
        <v>2799</v>
      </c>
      <c r="BC1682" t="s">
        <v>1743</v>
      </c>
      <c r="BD1682" t="s">
        <v>12044</v>
      </c>
      <c r="BE1682" t="s">
        <v>4864</v>
      </c>
      <c r="BF1682">
        <v>963</v>
      </c>
      <c r="BG1682">
        <v>1676</v>
      </c>
      <c r="BH1682">
        <v>0</v>
      </c>
      <c r="BI1682" t="s">
        <v>1547</v>
      </c>
      <c r="BJ1682">
        <v>0</v>
      </c>
      <c r="BK1682">
        <v>0</v>
      </c>
      <c r="BL1682">
        <v>963</v>
      </c>
      <c r="BM1682" t="s">
        <v>9839</v>
      </c>
      <c r="BN1682" t="s">
        <v>4865</v>
      </c>
      <c r="BO1682" t="s">
        <v>12505</v>
      </c>
      <c r="BP1682" t="e" cm="1">
        <v>#N/A</v>
      </c>
      <c r="BQ1682" t="s">
        <v>1547</v>
      </c>
      <c r="BR1682" t="s">
        <v>12510</v>
      </c>
      <c r="BS1682">
        <v>7</v>
      </c>
      <c r="BT1682" t="s">
        <v>1722</v>
      </c>
      <c r="BU1682" t="s">
        <v>16644</v>
      </c>
      <c r="BV1682" t="s">
        <v>4252</v>
      </c>
      <c r="BW1682" t="s">
        <v>9833</v>
      </c>
      <c r="BX1682" t="s">
        <v>9834</v>
      </c>
      <c r="BY1682" t="s">
        <v>9837</v>
      </c>
      <c r="BZ1682" t="s">
        <v>1547</v>
      </c>
      <c r="CA1682" t="s">
        <v>1744</v>
      </c>
      <c r="CB1682" t="s">
        <v>1754</v>
      </c>
      <c r="CC1682"/>
      <c r="CD1682" t="s">
        <v>998</v>
      </c>
      <c r="CE1682" t="s">
        <v>2799</v>
      </c>
      <c r="CF1682" t="s">
        <v>12525</v>
      </c>
      <c r="CG1682" t="s">
        <v>12526</v>
      </c>
      <c r="CH1682" t="s">
        <v>2799</v>
      </c>
      <c r="CI1682" t="s">
        <v>1547</v>
      </c>
      <c r="CJ1682" t="s">
        <v>4464</v>
      </c>
      <c r="CK1682" t="s">
        <v>1562</v>
      </c>
      <c r="CL1682"/>
      <c r="CM1682"/>
      <c r="CN1682" t="s">
        <v>13777</v>
      </c>
      <c r="CO1682" t="s">
        <v>4527</v>
      </c>
      <c r="CP1682" t="s">
        <v>13777</v>
      </c>
      <c r="CQ1682" t="s">
        <v>4527</v>
      </c>
      <c r="CR1682" t="s">
        <v>1547</v>
      </c>
      <c r="CS1682">
        <v>0</v>
      </c>
      <c r="CT1682" t="s">
        <v>1547</v>
      </c>
      <c r="CU1682" t="s">
        <v>1547</v>
      </c>
      <c r="CV1682" t="s">
        <v>1547</v>
      </c>
      <c r="CW1682" t="s">
        <v>1547</v>
      </c>
      <c r="CX1682" t="s">
        <v>1547</v>
      </c>
      <c r="CY1682">
        <v>1680</v>
      </c>
      <c r="CZ1682" t="s">
        <v>12025</v>
      </c>
      <c r="DA1682" t="s">
        <v>1547</v>
      </c>
      <c r="DB1682" t="s">
        <v>1881</v>
      </c>
      <c r="DC1682" t="s">
        <v>1882</v>
      </c>
      <c r="DD1682" t="s">
        <v>4253</v>
      </c>
      <c r="DE1682" t="s">
        <v>4463</v>
      </c>
      <c r="DF1682" t="s">
        <v>4252</v>
      </c>
      <c r="DG1682" t="s">
        <v>1547</v>
      </c>
      <c r="DH1682" t="s">
        <v>1547</v>
      </c>
      <c r="DI1682" t="s">
        <v>1892</v>
      </c>
      <c r="DJ1682" t="e">
        <v>#N/A</v>
      </c>
      <c r="DK1682"/>
      <c r="DL1682" t="s">
        <v>1892</v>
      </c>
      <c r="DM1682">
        <v>9</v>
      </c>
      <c r="DN1682" t="s">
        <v>1883</v>
      </c>
      <c r="DO1682" t="s">
        <v>1562</v>
      </c>
      <c r="DP1682" t="b">
        <v>1</v>
      </c>
      <c r="DQ1682" t="b">
        <v>0</v>
      </c>
      <c r="DR1682" t="b">
        <v>0</v>
      </c>
      <c r="DS1682" t="b">
        <v>0</v>
      </c>
      <c r="DT1682" t="b">
        <v>0</v>
      </c>
      <c r="DU1682" t="b">
        <v>0</v>
      </c>
      <c r="DV1682" t="b">
        <v>0</v>
      </c>
      <c r="DW1682">
        <v>0</v>
      </c>
      <c r="DX1682" t="b">
        <v>0</v>
      </c>
      <c r="DY1682" t="b">
        <v>0</v>
      </c>
      <c r="DZ1682" t="b">
        <v>0</v>
      </c>
      <c r="EA1682" t="b">
        <v>0</v>
      </c>
      <c r="EB1682" t="b">
        <v>0</v>
      </c>
      <c r="EC1682" t="b">
        <v>0</v>
      </c>
      <c r="ED1682" t="b">
        <v>0</v>
      </c>
      <c r="EE1682" t="b">
        <v>0</v>
      </c>
      <c r="EF1682" t="b">
        <v>0</v>
      </c>
      <c r="EG1682" t="b" cm="1">
        <v>0</v>
      </c>
      <c r="EH1682" t="b">
        <v>0</v>
      </c>
      <c r="EI1682" t="b">
        <v>0</v>
      </c>
      <c r="EJ1682" t="b">
        <v>0</v>
      </c>
      <c r="EK1682" t="s">
        <v>1547</v>
      </c>
      <c r="EL1682">
        <v>0</v>
      </c>
      <c r="EM1682">
        <v>13</v>
      </c>
      <c r="EN1682" t="b">
        <v>0</v>
      </c>
    </row>
    <row r="1683" spans="1:144" ht="15.75">
      <c r="A1683"/>
      <c r="B1683" t="s">
        <v>1562</v>
      </c>
      <c r="C1683" t="s">
        <v>4863</v>
      </c>
      <c r="D1683" t="s">
        <v>4528</v>
      </c>
      <c r="E1683" t="s">
        <v>4529</v>
      </c>
      <c r="F1683" t="s">
        <v>4752</v>
      </c>
      <c r="G1683" t="s">
        <v>4528</v>
      </c>
      <c r="H1683" t="s">
        <v>4528</v>
      </c>
      <c r="I1683" t="s">
        <v>2799</v>
      </c>
      <c r="J1683"/>
      <c r="K1683"/>
      <c r="L1683" t="s">
        <v>1743</v>
      </c>
      <c r="M1683" t="s">
        <v>1754</v>
      </c>
      <c r="N1683"/>
      <c r="O1683"/>
      <c r="P1683" t="s">
        <v>1562</v>
      </c>
      <c r="Q1683" t="s">
        <v>4463</v>
      </c>
      <c r="R1683" t="s">
        <v>4464</v>
      </c>
      <c r="S1683"/>
      <c r="T1683"/>
      <c r="U1683" t="s">
        <v>13777</v>
      </c>
      <c r="V1683" t="s">
        <v>13632</v>
      </c>
      <c r="W1683"/>
      <c r="X1683"/>
      <c r="Y1683"/>
      <c r="Z1683"/>
      <c r="AA1683"/>
      <c r="AB1683"/>
      <c r="AC1683"/>
      <c r="AD1683"/>
      <c r="AE1683"/>
      <c r="AF1683"/>
      <c r="AG1683"/>
      <c r="AH1683"/>
      <c r="AI1683"/>
      <c r="AJ1683"/>
      <c r="AK1683"/>
      <c r="AL1683"/>
      <c r="AM1683"/>
      <c r="AN1683"/>
      <c r="AO1683" s="108" t="s">
        <v>43</v>
      </c>
      <c r="AP1683" t="s">
        <v>2871</v>
      </c>
      <c r="AQ1683">
        <v>9</v>
      </c>
      <c r="AR1683" t="e">
        <v>#N/A</v>
      </c>
      <c r="AS1683" t="s">
        <v>4863</v>
      </c>
      <c r="AT1683" t="e">
        <v>#N/A</v>
      </c>
      <c r="AU1683" t="s">
        <v>4529</v>
      </c>
      <c r="AV1683" t="s">
        <v>10881</v>
      </c>
      <c r="AW1683" t="s">
        <v>12223</v>
      </c>
      <c r="AX1683" t="s">
        <v>1740</v>
      </c>
      <c r="AY1683" t="s">
        <v>12228</v>
      </c>
      <c r="AZ1683" t="s">
        <v>4463</v>
      </c>
      <c r="BA1683" t="s">
        <v>10884</v>
      </c>
      <c r="BB1683" t="s">
        <v>2799</v>
      </c>
      <c r="BC1683" t="s">
        <v>1743</v>
      </c>
      <c r="BD1683" t="s">
        <v>12527</v>
      </c>
      <c r="BE1683" t="s">
        <v>4864</v>
      </c>
      <c r="BF1683">
        <v>1116</v>
      </c>
      <c r="BG1683">
        <v>1676</v>
      </c>
      <c r="BH1683">
        <v>0</v>
      </c>
      <c r="BI1683" t="s">
        <v>1547</v>
      </c>
      <c r="BJ1683">
        <v>0</v>
      </c>
      <c r="BK1683">
        <v>0</v>
      </c>
      <c r="BL1683">
        <v>1614</v>
      </c>
      <c r="BM1683" t="s">
        <v>10886</v>
      </c>
      <c r="BN1683" t="s">
        <v>4865</v>
      </c>
      <c r="BO1683" t="s">
        <v>12505</v>
      </c>
      <c r="BP1683" t="e" cm="1">
        <v>#N/A</v>
      </c>
      <c r="BQ1683" t="s">
        <v>1547</v>
      </c>
      <c r="BR1683" t="s">
        <v>12510</v>
      </c>
      <c r="BS1683">
        <v>8</v>
      </c>
      <c r="BT1683" t="s">
        <v>1724</v>
      </c>
      <c r="BU1683" t="s">
        <v>16645</v>
      </c>
      <c r="BV1683" t="s">
        <v>4528</v>
      </c>
      <c r="BW1683" t="s">
        <v>10881</v>
      </c>
      <c r="BX1683" t="s">
        <v>12228</v>
      </c>
      <c r="BY1683" t="s">
        <v>1744</v>
      </c>
      <c r="BZ1683" t="s">
        <v>1547</v>
      </c>
      <c r="CA1683" t="s">
        <v>1744</v>
      </c>
      <c r="CB1683" t="s">
        <v>1754</v>
      </c>
      <c r="CC1683"/>
      <c r="CD1683" t="s">
        <v>998</v>
      </c>
      <c r="CE1683" t="s">
        <v>2799</v>
      </c>
      <c r="CF1683" t="s">
        <v>12528</v>
      </c>
      <c r="CG1683" t="s">
        <v>12529</v>
      </c>
      <c r="CH1683" t="s">
        <v>2799</v>
      </c>
      <c r="CI1683" t="s">
        <v>1547</v>
      </c>
      <c r="CJ1683" t="s">
        <v>4464</v>
      </c>
      <c r="CK1683" t="s">
        <v>1562</v>
      </c>
      <c r="CL1683"/>
      <c r="CM1683"/>
      <c r="CN1683" t="s">
        <v>13777</v>
      </c>
      <c r="CO1683" t="s">
        <v>13632</v>
      </c>
      <c r="CP1683" t="s">
        <v>13777</v>
      </c>
      <c r="CQ1683" t="s">
        <v>13632</v>
      </c>
      <c r="CR1683" t="s">
        <v>1547</v>
      </c>
      <c r="CS1683">
        <v>0</v>
      </c>
      <c r="CT1683" t="s">
        <v>1547</v>
      </c>
      <c r="CU1683" t="s">
        <v>1547</v>
      </c>
      <c r="CV1683" t="s">
        <v>1547</v>
      </c>
      <c r="CW1683" t="s">
        <v>1547</v>
      </c>
      <c r="CX1683" t="s">
        <v>1547</v>
      </c>
      <c r="CY1683">
        <v>1681</v>
      </c>
      <c r="CZ1683" t="s">
        <v>12028</v>
      </c>
      <c r="DA1683" t="s">
        <v>1547</v>
      </c>
      <c r="DB1683" t="s">
        <v>1881</v>
      </c>
      <c r="DC1683" t="s">
        <v>1882</v>
      </c>
      <c r="DD1683" t="s">
        <v>4529</v>
      </c>
      <c r="DE1683" t="s">
        <v>4463</v>
      </c>
      <c r="DF1683" t="s">
        <v>4528</v>
      </c>
      <c r="DG1683" t="s">
        <v>1547</v>
      </c>
      <c r="DH1683" t="s">
        <v>1547</v>
      </c>
      <c r="DI1683" t="s">
        <v>1892</v>
      </c>
      <c r="DJ1683" t="e">
        <v>#N/A</v>
      </c>
      <c r="DK1683"/>
      <c r="DL1683" t="s">
        <v>1892</v>
      </c>
      <c r="DM1683">
        <v>9</v>
      </c>
      <c r="DN1683" t="s">
        <v>1883</v>
      </c>
      <c r="DO1683" t="s">
        <v>1562</v>
      </c>
      <c r="DP1683" t="b">
        <v>1</v>
      </c>
      <c r="DQ1683" t="b">
        <v>0</v>
      </c>
      <c r="DR1683" t="b">
        <v>0</v>
      </c>
      <c r="DS1683" t="b">
        <v>0</v>
      </c>
      <c r="DT1683" t="b">
        <v>0</v>
      </c>
      <c r="DU1683" t="b">
        <v>0</v>
      </c>
      <c r="DV1683" t="b">
        <v>0</v>
      </c>
      <c r="DW1683">
        <v>0</v>
      </c>
      <c r="DX1683" t="b">
        <v>0</v>
      </c>
      <c r="DY1683" t="b">
        <v>0</v>
      </c>
      <c r="DZ1683" t="b">
        <v>0</v>
      </c>
      <c r="EA1683" t="b">
        <v>0</v>
      </c>
      <c r="EB1683" t="b">
        <v>0</v>
      </c>
      <c r="EC1683" t="b">
        <v>0</v>
      </c>
      <c r="ED1683" t="b">
        <v>0</v>
      </c>
      <c r="EE1683" t="b">
        <v>0</v>
      </c>
      <c r="EF1683" t="b">
        <v>0</v>
      </c>
      <c r="EG1683" t="b" cm="1">
        <v>0</v>
      </c>
      <c r="EH1683" t="b">
        <v>0</v>
      </c>
      <c r="EI1683" t="b">
        <v>0</v>
      </c>
      <c r="EJ1683" t="b">
        <v>0</v>
      </c>
      <c r="EK1683" t="s">
        <v>1547</v>
      </c>
      <c r="EL1683">
        <v>0</v>
      </c>
      <c r="EM1683">
        <v>17</v>
      </c>
      <c r="EN1683" t="b">
        <v>0</v>
      </c>
    </row>
    <row r="1684" spans="1:144" ht="15.75">
      <c r="A1684"/>
      <c r="B1684" t="s">
        <v>1562</v>
      </c>
      <c r="C1684" t="s">
        <v>4863</v>
      </c>
      <c r="D1684" t="s">
        <v>4535</v>
      </c>
      <c r="E1684" t="s">
        <v>4536</v>
      </c>
      <c r="F1684" t="s">
        <v>4773</v>
      </c>
      <c r="G1684" t="s">
        <v>4535</v>
      </c>
      <c r="H1684" t="s">
        <v>4535</v>
      </c>
      <c r="I1684" t="s">
        <v>2799</v>
      </c>
      <c r="J1684"/>
      <c r="K1684"/>
      <c r="L1684" t="s">
        <v>1743</v>
      </c>
      <c r="M1684" t="s">
        <v>1749</v>
      </c>
      <c r="N1684"/>
      <c r="O1684"/>
      <c r="P1684" t="s">
        <v>1562</v>
      </c>
      <c r="Q1684" t="s">
        <v>4463</v>
      </c>
      <c r="R1684" t="s">
        <v>4464</v>
      </c>
      <c r="S1684"/>
      <c r="T1684"/>
      <c r="U1684" t="s">
        <v>13777</v>
      </c>
      <c r="V1684" t="s">
        <v>13634</v>
      </c>
      <c r="W1684"/>
      <c r="X1684"/>
      <c r="Y1684"/>
      <c r="Z1684"/>
      <c r="AA1684"/>
      <c r="AB1684"/>
      <c r="AC1684"/>
      <c r="AD1684"/>
      <c r="AE1684"/>
      <c r="AF1684"/>
      <c r="AG1684"/>
      <c r="AH1684"/>
      <c r="AI1684"/>
      <c r="AJ1684"/>
      <c r="AK1684"/>
      <c r="AL1684"/>
      <c r="AM1684"/>
      <c r="AN1684"/>
      <c r="AO1684" s="108" t="s">
        <v>43</v>
      </c>
      <c r="AP1684" t="s">
        <v>2871</v>
      </c>
      <c r="AQ1684">
        <v>10</v>
      </c>
      <c r="AR1684" t="e">
        <v>#N/A</v>
      </c>
      <c r="AS1684" t="s">
        <v>4863</v>
      </c>
      <c r="AT1684" t="e">
        <v>#N/A</v>
      </c>
      <c r="AU1684" t="s">
        <v>4536</v>
      </c>
      <c r="AV1684" t="s">
        <v>10901</v>
      </c>
      <c r="AW1684" t="s">
        <v>12285</v>
      </c>
      <c r="AX1684" t="s">
        <v>1740</v>
      </c>
      <c r="AY1684" t="s">
        <v>12289</v>
      </c>
      <c r="AZ1684" t="s">
        <v>4463</v>
      </c>
      <c r="BA1684" t="s">
        <v>10904</v>
      </c>
      <c r="BB1684" t="s">
        <v>2799</v>
      </c>
      <c r="BC1684" t="s">
        <v>1743</v>
      </c>
      <c r="BD1684" t="s">
        <v>12530</v>
      </c>
      <c r="BE1684" t="s">
        <v>4864</v>
      </c>
      <c r="BF1684">
        <v>1118</v>
      </c>
      <c r="BG1684">
        <v>1676</v>
      </c>
      <c r="BH1684">
        <v>0</v>
      </c>
      <c r="BI1684" t="s">
        <v>1547</v>
      </c>
      <c r="BJ1684">
        <v>0</v>
      </c>
      <c r="BK1684">
        <v>0</v>
      </c>
      <c r="BL1684">
        <v>1632</v>
      </c>
      <c r="BM1684" t="s">
        <v>10906</v>
      </c>
      <c r="BN1684" t="s">
        <v>4865</v>
      </c>
      <c r="BO1684" t="s">
        <v>12505</v>
      </c>
      <c r="BP1684" t="e" cm="1">
        <v>#N/A</v>
      </c>
      <c r="BQ1684" t="s">
        <v>1547</v>
      </c>
      <c r="BR1684" t="s">
        <v>12510</v>
      </c>
      <c r="BS1684">
        <v>9</v>
      </c>
      <c r="BT1684" t="s">
        <v>1726</v>
      </c>
      <c r="BU1684" t="s">
        <v>16646</v>
      </c>
      <c r="BV1684" t="s">
        <v>4535</v>
      </c>
      <c r="BW1684" t="s">
        <v>10901</v>
      </c>
      <c r="BX1684" t="s">
        <v>12289</v>
      </c>
      <c r="BY1684" t="s">
        <v>1744</v>
      </c>
      <c r="BZ1684" t="s">
        <v>1547</v>
      </c>
      <c r="CA1684" t="s">
        <v>1744</v>
      </c>
      <c r="CB1684" t="s">
        <v>1749</v>
      </c>
      <c r="CC1684"/>
      <c r="CD1684" t="s">
        <v>998</v>
      </c>
      <c r="CE1684" t="s">
        <v>2799</v>
      </c>
      <c r="CF1684" t="s">
        <v>12531</v>
      </c>
      <c r="CG1684" t="s">
        <v>12532</v>
      </c>
      <c r="CH1684" t="s">
        <v>2799</v>
      </c>
      <c r="CI1684" t="s">
        <v>1547</v>
      </c>
      <c r="CJ1684" t="s">
        <v>4464</v>
      </c>
      <c r="CK1684" t="s">
        <v>1562</v>
      </c>
      <c r="CL1684"/>
      <c r="CM1684"/>
      <c r="CN1684" t="s">
        <v>13777</v>
      </c>
      <c r="CO1684" t="s">
        <v>13634</v>
      </c>
      <c r="CP1684" t="s">
        <v>13777</v>
      </c>
      <c r="CQ1684" t="s">
        <v>13634</v>
      </c>
      <c r="CR1684" t="s">
        <v>1547</v>
      </c>
      <c r="CS1684">
        <v>0</v>
      </c>
      <c r="CT1684" t="s">
        <v>1547</v>
      </c>
      <c r="CU1684" t="s">
        <v>1547</v>
      </c>
      <c r="CV1684" t="s">
        <v>1547</v>
      </c>
      <c r="CW1684" t="s">
        <v>1547</v>
      </c>
      <c r="CX1684" t="s">
        <v>1547</v>
      </c>
      <c r="CY1684">
        <v>1682</v>
      </c>
      <c r="CZ1684" t="s">
        <v>12031</v>
      </c>
      <c r="DA1684" t="s">
        <v>1547</v>
      </c>
      <c r="DB1684" t="s">
        <v>1881</v>
      </c>
      <c r="DC1684" t="s">
        <v>1882</v>
      </c>
      <c r="DD1684" t="s">
        <v>4536</v>
      </c>
      <c r="DE1684" t="s">
        <v>4463</v>
      </c>
      <c r="DF1684" t="s">
        <v>4535</v>
      </c>
      <c r="DG1684" t="s">
        <v>1547</v>
      </c>
      <c r="DH1684" t="s">
        <v>1547</v>
      </c>
      <c r="DI1684" t="s">
        <v>1892</v>
      </c>
      <c r="DJ1684" t="e">
        <v>#N/A</v>
      </c>
      <c r="DK1684"/>
      <c r="DL1684" t="s">
        <v>1892</v>
      </c>
      <c r="DM1684">
        <v>9</v>
      </c>
      <c r="DN1684" t="s">
        <v>1883</v>
      </c>
      <c r="DO1684" t="s">
        <v>1562</v>
      </c>
      <c r="DP1684" t="b">
        <v>1</v>
      </c>
      <c r="DQ1684" t="b">
        <v>0</v>
      </c>
      <c r="DR1684" t="b">
        <v>0</v>
      </c>
      <c r="DS1684" t="b">
        <v>0</v>
      </c>
      <c r="DT1684" t="b">
        <v>0</v>
      </c>
      <c r="DU1684" t="b">
        <v>0</v>
      </c>
      <c r="DV1684" t="b">
        <v>0</v>
      </c>
      <c r="DW1684">
        <v>0</v>
      </c>
      <c r="DX1684" t="b">
        <v>0</v>
      </c>
      <c r="DY1684" t="b">
        <v>0</v>
      </c>
      <c r="DZ1684" t="b">
        <v>0</v>
      </c>
      <c r="EA1684" t="b">
        <v>0</v>
      </c>
      <c r="EB1684" t="b">
        <v>0</v>
      </c>
      <c r="EC1684" t="b">
        <v>0</v>
      </c>
      <c r="ED1684" t="b">
        <v>0</v>
      </c>
      <c r="EE1684" t="b">
        <v>0</v>
      </c>
      <c r="EF1684" t="b">
        <v>0</v>
      </c>
      <c r="EG1684" t="b" cm="1">
        <v>0</v>
      </c>
      <c r="EH1684" t="b">
        <v>0</v>
      </c>
      <c r="EI1684" t="b">
        <v>0</v>
      </c>
      <c r="EJ1684" t="b">
        <v>0</v>
      </c>
      <c r="EK1684" t="s">
        <v>1547</v>
      </c>
      <c r="EL1684">
        <v>0</v>
      </c>
      <c r="EM1684">
        <v>11</v>
      </c>
      <c r="EN1684" t="b">
        <v>0</v>
      </c>
    </row>
    <row r="1685" spans="1:144" ht="15.75">
      <c r="A1685"/>
      <c r="B1685" t="s">
        <v>1562</v>
      </c>
      <c r="C1685" t="s">
        <v>4863</v>
      </c>
      <c r="D1685" t="s">
        <v>4539</v>
      </c>
      <c r="E1685" t="s">
        <v>4540</v>
      </c>
      <c r="F1685" t="s">
        <v>4541</v>
      </c>
      <c r="G1685" t="s">
        <v>4539</v>
      </c>
      <c r="H1685" t="s">
        <v>4542</v>
      </c>
      <c r="I1685" t="s">
        <v>2799</v>
      </c>
      <c r="J1685"/>
      <c r="K1685"/>
      <c r="L1685" t="s">
        <v>1743</v>
      </c>
      <c r="M1685" t="s">
        <v>1749</v>
      </c>
      <c r="N1685"/>
      <c r="O1685"/>
      <c r="P1685" t="s">
        <v>1562</v>
      </c>
      <c r="Q1685" t="s">
        <v>4463</v>
      </c>
      <c r="R1685" t="s">
        <v>4464</v>
      </c>
      <c r="S1685"/>
      <c r="T1685"/>
      <c r="U1685" t="s">
        <v>13777</v>
      </c>
      <c r="V1685" t="s">
        <v>4541</v>
      </c>
      <c r="W1685"/>
      <c r="X1685"/>
      <c r="Y1685"/>
      <c r="Z1685"/>
      <c r="AA1685"/>
      <c r="AB1685"/>
      <c r="AC1685"/>
      <c r="AD1685"/>
      <c r="AE1685"/>
      <c r="AF1685"/>
      <c r="AG1685"/>
      <c r="AH1685"/>
      <c r="AI1685"/>
      <c r="AJ1685"/>
      <c r="AK1685"/>
      <c r="AL1685"/>
      <c r="AM1685"/>
      <c r="AN1685"/>
      <c r="AO1685" s="108" t="s">
        <v>43</v>
      </c>
      <c r="AP1685" t="s">
        <v>2871</v>
      </c>
      <c r="AQ1685">
        <v>11</v>
      </c>
      <c r="AR1685" t="e">
        <v>#N/A</v>
      </c>
      <c r="AS1685" t="s">
        <v>4863</v>
      </c>
      <c r="AT1685" t="e">
        <v>#N/A</v>
      </c>
      <c r="AU1685" t="s">
        <v>4540</v>
      </c>
      <c r="AV1685" t="s">
        <v>10911</v>
      </c>
      <c r="AW1685" t="s">
        <v>10912</v>
      </c>
      <c r="AX1685" t="s">
        <v>1740</v>
      </c>
      <c r="AY1685" t="s">
        <v>10913</v>
      </c>
      <c r="AZ1685" t="s">
        <v>4463</v>
      </c>
      <c r="BA1685" t="s">
        <v>10914</v>
      </c>
      <c r="BB1685" t="s">
        <v>2799</v>
      </c>
      <c r="BC1685" t="s">
        <v>1743</v>
      </c>
      <c r="BD1685" t="s">
        <v>12533</v>
      </c>
      <c r="BE1685" t="s">
        <v>4864</v>
      </c>
      <c r="BF1685">
        <v>1119</v>
      </c>
      <c r="BG1685">
        <v>1676</v>
      </c>
      <c r="BH1685">
        <v>0</v>
      </c>
      <c r="BI1685" t="s">
        <v>1547</v>
      </c>
      <c r="BJ1685">
        <v>0</v>
      </c>
      <c r="BK1685">
        <v>0</v>
      </c>
      <c r="BL1685">
        <v>1633</v>
      </c>
      <c r="BM1685" t="s">
        <v>10916</v>
      </c>
      <c r="BN1685" t="s">
        <v>4865</v>
      </c>
      <c r="BO1685" t="s">
        <v>12505</v>
      </c>
      <c r="BP1685" t="e" cm="1">
        <v>#N/A</v>
      </c>
      <c r="BQ1685" t="s">
        <v>1547</v>
      </c>
      <c r="BR1685" t="s">
        <v>12510</v>
      </c>
      <c r="BS1685">
        <v>10</v>
      </c>
      <c r="BT1685" t="s">
        <v>1785</v>
      </c>
      <c r="BU1685" t="s">
        <v>16647</v>
      </c>
      <c r="BV1685" t="s">
        <v>4539</v>
      </c>
      <c r="BW1685" t="s">
        <v>10911</v>
      </c>
      <c r="BX1685" t="s">
        <v>10917</v>
      </c>
      <c r="BY1685" t="s">
        <v>1744</v>
      </c>
      <c r="BZ1685" t="s">
        <v>1547</v>
      </c>
      <c r="CA1685" t="s">
        <v>1744</v>
      </c>
      <c r="CB1685" t="s">
        <v>1749</v>
      </c>
      <c r="CC1685"/>
      <c r="CD1685" t="s">
        <v>998</v>
      </c>
      <c r="CE1685" t="s">
        <v>2799</v>
      </c>
      <c r="CF1685" t="s">
        <v>12534</v>
      </c>
      <c r="CG1685" t="s">
        <v>12535</v>
      </c>
      <c r="CH1685" t="s">
        <v>2799</v>
      </c>
      <c r="CI1685" t="s">
        <v>1547</v>
      </c>
      <c r="CJ1685" t="s">
        <v>4464</v>
      </c>
      <c r="CK1685" t="s">
        <v>1562</v>
      </c>
      <c r="CL1685"/>
      <c r="CM1685"/>
      <c r="CN1685" t="s">
        <v>13777</v>
      </c>
      <c r="CO1685" t="s">
        <v>4541</v>
      </c>
      <c r="CP1685" t="s">
        <v>13777</v>
      </c>
      <c r="CQ1685" t="s">
        <v>4541</v>
      </c>
      <c r="CR1685" t="s">
        <v>1547</v>
      </c>
      <c r="CS1685">
        <v>0</v>
      </c>
      <c r="CT1685" t="s">
        <v>1547</v>
      </c>
      <c r="CU1685" t="s">
        <v>1547</v>
      </c>
      <c r="CV1685" t="s">
        <v>1547</v>
      </c>
      <c r="CW1685" t="s">
        <v>1547</v>
      </c>
      <c r="CX1685" t="s">
        <v>1547</v>
      </c>
      <c r="CY1685">
        <v>1683</v>
      </c>
      <c r="CZ1685" t="s">
        <v>12034</v>
      </c>
      <c r="DA1685" t="s">
        <v>1547</v>
      </c>
      <c r="DB1685" t="s">
        <v>1881</v>
      </c>
      <c r="DC1685" t="s">
        <v>1882</v>
      </c>
      <c r="DD1685" t="s">
        <v>4540</v>
      </c>
      <c r="DE1685" t="s">
        <v>4463</v>
      </c>
      <c r="DF1685" t="s">
        <v>4539</v>
      </c>
      <c r="DG1685" t="s">
        <v>1547</v>
      </c>
      <c r="DH1685" t="s">
        <v>1547</v>
      </c>
      <c r="DI1685" t="s">
        <v>1892</v>
      </c>
      <c r="DJ1685" t="e">
        <v>#N/A</v>
      </c>
      <c r="DK1685"/>
      <c r="DL1685" t="s">
        <v>1892</v>
      </c>
      <c r="DM1685">
        <v>9</v>
      </c>
      <c r="DN1685" t="s">
        <v>1883</v>
      </c>
      <c r="DO1685" t="s">
        <v>1562</v>
      </c>
      <c r="DP1685" t="b">
        <v>1</v>
      </c>
      <c r="DQ1685" t="b">
        <v>0</v>
      </c>
      <c r="DR1685" t="b">
        <v>0</v>
      </c>
      <c r="DS1685" t="b">
        <v>0</v>
      </c>
      <c r="DT1685" t="b">
        <v>0</v>
      </c>
      <c r="DU1685" t="b">
        <v>0</v>
      </c>
      <c r="DV1685" t="b">
        <v>0</v>
      </c>
      <c r="DW1685">
        <v>0</v>
      </c>
      <c r="DX1685" t="b">
        <v>0</v>
      </c>
      <c r="DY1685" t="b">
        <v>0</v>
      </c>
      <c r="DZ1685" t="b">
        <v>0</v>
      </c>
      <c r="EA1685" t="b">
        <v>0</v>
      </c>
      <c r="EB1685" t="b">
        <v>0</v>
      </c>
      <c r="EC1685" t="b">
        <v>0</v>
      </c>
      <c r="ED1685" t="b">
        <v>0</v>
      </c>
      <c r="EE1685" t="b">
        <v>0</v>
      </c>
      <c r="EF1685" t="b">
        <v>0</v>
      </c>
      <c r="EG1685" t="b" cm="1">
        <v>0</v>
      </c>
      <c r="EH1685" t="b">
        <v>0</v>
      </c>
      <c r="EI1685" t="b">
        <v>0</v>
      </c>
      <c r="EJ1685" t="b">
        <v>0</v>
      </c>
      <c r="EK1685" t="s">
        <v>1547</v>
      </c>
      <c r="EL1685">
        <v>0</v>
      </c>
      <c r="EM1685">
        <v>15</v>
      </c>
      <c r="EN1685" t="b">
        <v>0</v>
      </c>
    </row>
    <row r="1686" spans="1:144" ht="15.75">
      <c r="A1686"/>
      <c r="B1686" t="s">
        <v>1562</v>
      </c>
      <c r="C1686" t="s">
        <v>4863</v>
      </c>
      <c r="D1686" t="s">
        <v>4549</v>
      </c>
      <c r="E1686" t="s">
        <v>4550</v>
      </c>
      <c r="F1686" t="s">
        <v>4772</v>
      </c>
      <c r="G1686" t="s">
        <v>4549</v>
      </c>
      <c r="H1686" t="s">
        <v>4552</v>
      </c>
      <c r="I1686" t="s">
        <v>2799</v>
      </c>
      <c r="J1686"/>
      <c r="K1686"/>
      <c r="L1686" t="s">
        <v>1743</v>
      </c>
      <c r="M1686" t="s">
        <v>1749</v>
      </c>
      <c r="N1686"/>
      <c r="O1686"/>
      <c r="P1686" t="s">
        <v>1562</v>
      </c>
      <c r="Q1686" t="s">
        <v>4463</v>
      </c>
      <c r="R1686" t="s">
        <v>4464</v>
      </c>
      <c r="S1686"/>
      <c r="T1686"/>
      <c r="U1686" t="s">
        <v>13777</v>
      </c>
      <c r="V1686" t="s">
        <v>13635</v>
      </c>
      <c r="W1686"/>
      <c r="X1686"/>
      <c r="Y1686"/>
      <c r="Z1686"/>
      <c r="AA1686"/>
      <c r="AB1686"/>
      <c r="AC1686"/>
      <c r="AD1686"/>
      <c r="AE1686"/>
      <c r="AF1686"/>
      <c r="AG1686"/>
      <c r="AH1686"/>
      <c r="AI1686"/>
      <c r="AJ1686"/>
      <c r="AK1686"/>
      <c r="AL1686"/>
      <c r="AM1686"/>
      <c r="AN1686"/>
      <c r="AO1686" s="108" t="s">
        <v>43</v>
      </c>
      <c r="AP1686" t="s">
        <v>2871</v>
      </c>
      <c r="AQ1686">
        <v>12</v>
      </c>
      <c r="AR1686" t="e">
        <v>#N/A</v>
      </c>
      <c r="AS1686" t="s">
        <v>4863</v>
      </c>
      <c r="AT1686" t="e">
        <v>#N/A</v>
      </c>
      <c r="AU1686" t="s">
        <v>4550</v>
      </c>
      <c r="AV1686" t="s">
        <v>10934</v>
      </c>
      <c r="AW1686" t="s">
        <v>12278</v>
      </c>
      <c r="AX1686" t="s">
        <v>1740</v>
      </c>
      <c r="AY1686" t="s">
        <v>10936</v>
      </c>
      <c r="AZ1686" t="s">
        <v>4463</v>
      </c>
      <c r="BA1686" t="s">
        <v>10937</v>
      </c>
      <c r="BB1686" t="s">
        <v>2799</v>
      </c>
      <c r="BC1686" t="s">
        <v>1743</v>
      </c>
      <c r="BD1686" t="s">
        <v>12536</v>
      </c>
      <c r="BE1686" t="s">
        <v>4864</v>
      </c>
      <c r="BF1686">
        <v>1121</v>
      </c>
      <c r="BG1686">
        <v>1676</v>
      </c>
      <c r="BH1686">
        <v>0</v>
      </c>
      <c r="BI1686" t="s">
        <v>1547</v>
      </c>
      <c r="BJ1686">
        <v>0</v>
      </c>
      <c r="BK1686">
        <v>0</v>
      </c>
      <c r="BL1686">
        <v>1639</v>
      </c>
      <c r="BM1686" t="s">
        <v>10939</v>
      </c>
      <c r="BN1686" t="s">
        <v>4865</v>
      </c>
      <c r="BO1686" t="s">
        <v>12505</v>
      </c>
      <c r="BP1686" t="e" cm="1">
        <v>#N/A</v>
      </c>
      <c r="BQ1686" t="s">
        <v>1547</v>
      </c>
      <c r="BR1686" t="s">
        <v>12510</v>
      </c>
      <c r="BS1686">
        <v>11</v>
      </c>
      <c r="BT1686" t="s">
        <v>1729</v>
      </c>
      <c r="BU1686" t="s">
        <v>16648</v>
      </c>
      <c r="BV1686" t="s">
        <v>4549</v>
      </c>
      <c r="BW1686" t="s">
        <v>10934</v>
      </c>
      <c r="BX1686" t="s">
        <v>10940</v>
      </c>
      <c r="BY1686" t="s">
        <v>1744</v>
      </c>
      <c r="BZ1686" t="s">
        <v>1547</v>
      </c>
      <c r="CA1686" t="s">
        <v>1744</v>
      </c>
      <c r="CB1686" t="s">
        <v>1749</v>
      </c>
      <c r="CC1686"/>
      <c r="CD1686" t="s">
        <v>998</v>
      </c>
      <c r="CE1686" t="s">
        <v>2799</v>
      </c>
      <c r="CF1686" t="s">
        <v>12537</v>
      </c>
      <c r="CG1686" t="s">
        <v>12538</v>
      </c>
      <c r="CH1686" t="s">
        <v>2799</v>
      </c>
      <c r="CI1686" t="s">
        <v>1547</v>
      </c>
      <c r="CJ1686" t="s">
        <v>4464</v>
      </c>
      <c r="CK1686" t="s">
        <v>1562</v>
      </c>
      <c r="CL1686"/>
      <c r="CM1686"/>
      <c r="CN1686" t="s">
        <v>13777</v>
      </c>
      <c r="CO1686" t="s">
        <v>13635</v>
      </c>
      <c r="CP1686" t="s">
        <v>13777</v>
      </c>
      <c r="CQ1686" t="s">
        <v>13635</v>
      </c>
      <c r="CR1686" t="s">
        <v>1547</v>
      </c>
      <c r="CS1686">
        <v>0</v>
      </c>
      <c r="CT1686" t="s">
        <v>1547</v>
      </c>
      <c r="CU1686" t="s">
        <v>1547</v>
      </c>
      <c r="CV1686" t="s">
        <v>1547</v>
      </c>
      <c r="CW1686" t="s">
        <v>1547</v>
      </c>
      <c r="CX1686" t="s">
        <v>1547</v>
      </c>
      <c r="CY1686">
        <v>1684</v>
      </c>
      <c r="CZ1686" t="s">
        <v>12037</v>
      </c>
      <c r="DA1686" t="s">
        <v>1547</v>
      </c>
      <c r="DB1686" t="s">
        <v>1881</v>
      </c>
      <c r="DC1686" t="s">
        <v>1882</v>
      </c>
      <c r="DD1686" t="s">
        <v>4550</v>
      </c>
      <c r="DE1686" t="s">
        <v>4463</v>
      </c>
      <c r="DF1686" t="s">
        <v>4549</v>
      </c>
      <c r="DG1686" t="s">
        <v>1547</v>
      </c>
      <c r="DH1686" t="s">
        <v>1547</v>
      </c>
      <c r="DI1686" t="s">
        <v>1892</v>
      </c>
      <c r="DJ1686" t="e">
        <v>#N/A</v>
      </c>
      <c r="DK1686"/>
      <c r="DL1686" t="s">
        <v>1892</v>
      </c>
      <c r="DM1686">
        <v>9</v>
      </c>
      <c r="DN1686" t="s">
        <v>1883</v>
      </c>
      <c r="DO1686" t="s">
        <v>1562</v>
      </c>
      <c r="DP1686" t="b">
        <v>1</v>
      </c>
      <c r="DQ1686" t="b">
        <v>0</v>
      </c>
      <c r="DR1686" t="b">
        <v>0</v>
      </c>
      <c r="DS1686" t="b">
        <v>0</v>
      </c>
      <c r="DT1686" t="b">
        <v>0</v>
      </c>
      <c r="DU1686" t="b">
        <v>0</v>
      </c>
      <c r="DV1686" t="b">
        <v>0</v>
      </c>
      <c r="DW1686">
        <v>0</v>
      </c>
      <c r="DX1686" t="b">
        <v>0</v>
      </c>
      <c r="DY1686" t="b">
        <v>0</v>
      </c>
      <c r="DZ1686" t="b">
        <v>0</v>
      </c>
      <c r="EA1686" t="b">
        <v>0</v>
      </c>
      <c r="EB1686" t="b">
        <v>0</v>
      </c>
      <c r="EC1686" t="b">
        <v>0</v>
      </c>
      <c r="ED1686" t="b">
        <v>0</v>
      </c>
      <c r="EE1686" t="b">
        <v>0</v>
      </c>
      <c r="EF1686" t="b">
        <v>0</v>
      </c>
      <c r="EG1686" t="b" cm="1">
        <v>0</v>
      </c>
      <c r="EH1686" t="b">
        <v>0</v>
      </c>
      <c r="EI1686" t="b">
        <v>0</v>
      </c>
      <c r="EJ1686" t="b">
        <v>0</v>
      </c>
      <c r="EK1686" t="s">
        <v>1547</v>
      </c>
      <c r="EL1686">
        <v>0</v>
      </c>
      <c r="EM1686">
        <v>17</v>
      </c>
      <c r="EN1686" t="b">
        <v>0</v>
      </c>
    </row>
    <row r="1687" spans="1:144" ht="15.75">
      <c r="A1687"/>
      <c r="B1687" t="s">
        <v>1562</v>
      </c>
      <c r="C1687" t="s">
        <v>4863</v>
      </c>
      <c r="D1687" t="s">
        <v>4553</v>
      </c>
      <c r="E1687" t="s">
        <v>4554</v>
      </c>
      <c r="F1687" t="s">
        <v>4553</v>
      </c>
      <c r="G1687" t="s">
        <v>4553</v>
      </c>
      <c r="H1687" t="s">
        <v>4553</v>
      </c>
      <c r="I1687" t="s">
        <v>2799</v>
      </c>
      <c r="J1687"/>
      <c r="K1687"/>
      <c r="L1687" t="s">
        <v>1743</v>
      </c>
      <c r="M1687" t="s">
        <v>1754</v>
      </c>
      <c r="N1687"/>
      <c r="O1687"/>
      <c r="P1687" t="s">
        <v>1562</v>
      </c>
      <c r="Q1687" t="s">
        <v>4463</v>
      </c>
      <c r="R1687" t="s">
        <v>4464</v>
      </c>
      <c r="S1687"/>
      <c r="T1687"/>
      <c r="U1687" t="s">
        <v>13777</v>
      </c>
      <c r="V1687" t="s">
        <v>13636</v>
      </c>
      <c r="W1687"/>
      <c r="X1687"/>
      <c r="Y1687"/>
      <c r="Z1687"/>
      <c r="AA1687"/>
      <c r="AB1687"/>
      <c r="AC1687"/>
      <c r="AD1687"/>
      <c r="AE1687"/>
      <c r="AF1687"/>
      <c r="AG1687"/>
      <c r="AH1687"/>
      <c r="AI1687"/>
      <c r="AJ1687"/>
      <c r="AK1687"/>
      <c r="AL1687"/>
      <c r="AM1687"/>
      <c r="AN1687"/>
      <c r="AO1687" s="108" t="s">
        <v>43</v>
      </c>
      <c r="AP1687" t="s">
        <v>2871</v>
      </c>
      <c r="AQ1687">
        <v>13</v>
      </c>
      <c r="AR1687" t="e">
        <v>#N/A</v>
      </c>
      <c r="AS1687" t="s">
        <v>4863</v>
      </c>
      <c r="AT1687" t="e">
        <v>#N/A</v>
      </c>
      <c r="AU1687" t="s">
        <v>4554</v>
      </c>
      <c r="AV1687" t="s">
        <v>10945</v>
      </c>
      <c r="AW1687" t="s">
        <v>10946</v>
      </c>
      <c r="AX1687" t="s">
        <v>1740</v>
      </c>
      <c r="AY1687" t="s">
        <v>10946</v>
      </c>
      <c r="AZ1687" t="s">
        <v>4463</v>
      </c>
      <c r="BA1687" t="s">
        <v>10947</v>
      </c>
      <c r="BB1687" t="s">
        <v>2799</v>
      </c>
      <c r="BC1687" t="s">
        <v>1743</v>
      </c>
      <c r="BD1687" t="s">
        <v>12539</v>
      </c>
      <c r="BE1687" t="s">
        <v>4864</v>
      </c>
      <c r="BF1687">
        <v>1122</v>
      </c>
      <c r="BG1687">
        <v>1676</v>
      </c>
      <c r="BH1687">
        <v>0</v>
      </c>
      <c r="BI1687" t="s">
        <v>1547</v>
      </c>
      <c r="BJ1687">
        <v>0</v>
      </c>
      <c r="BK1687">
        <v>0</v>
      </c>
      <c r="BL1687">
        <v>1618</v>
      </c>
      <c r="BM1687" t="s">
        <v>10949</v>
      </c>
      <c r="BN1687" t="s">
        <v>4865</v>
      </c>
      <c r="BO1687" t="s">
        <v>12505</v>
      </c>
      <c r="BP1687" t="e" cm="1">
        <v>#N/A</v>
      </c>
      <c r="BQ1687" t="s">
        <v>1547</v>
      </c>
      <c r="BR1687" t="s">
        <v>12510</v>
      </c>
      <c r="BS1687">
        <v>12</v>
      </c>
      <c r="BT1687" t="s">
        <v>1730</v>
      </c>
      <c r="BU1687" t="s">
        <v>16649</v>
      </c>
      <c r="BV1687" t="s">
        <v>4553</v>
      </c>
      <c r="BW1687" t="s">
        <v>10945</v>
      </c>
      <c r="BX1687" t="s">
        <v>10946</v>
      </c>
      <c r="BY1687" t="s">
        <v>1744</v>
      </c>
      <c r="BZ1687" t="s">
        <v>1547</v>
      </c>
      <c r="CA1687" t="s">
        <v>1744</v>
      </c>
      <c r="CB1687" t="s">
        <v>1754</v>
      </c>
      <c r="CC1687"/>
      <c r="CD1687" t="s">
        <v>998</v>
      </c>
      <c r="CE1687" t="s">
        <v>2799</v>
      </c>
      <c r="CF1687" t="s">
        <v>12540</v>
      </c>
      <c r="CG1687" t="s">
        <v>12541</v>
      </c>
      <c r="CH1687" t="s">
        <v>2799</v>
      </c>
      <c r="CI1687" t="s">
        <v>1547</v>
      </c>
      <c r="CJ1687" t="s">
        <v>4464</v>
      </c>
      <c r="CK1687" t="s">
        <v>1562</v>
      </c>
      <c r="CL1687"/>
      <c r="CM1687"/>
      <c r="CN1687" t="s">
        <v>13777</v>
      </c>
      <c r="CO1687" t="s">
        <v>13636</v>
      </c>
      <c r="CP1687" t="s">
        <v>13777</v>
      </c>
      <c r="CQ1687" t="s">
        <v>13636</v>
      </c>
      <c r="CR1687" t="s">
        <v>1547</v>
      </c>
      <c r="CS1687">
        <v>0</v>
      </c>
      <c r="CT1687" t="s">
        <v>1547</v>
      </c>
      <c r="CU1687" t="s">
        <v>1547</v>
      </c>
      <c r="CV1687" t="s">
        <v>1547</v>
      </c>
      <c r="CW1687" t="s">
        <v>1547</v>
      </c>
      <c r="CX1687" t="s">
        <v>1547</v>
      </c>
      <c r="CY1687">
        <v>1685</v>
      </c>
      <c r="CZ1687" t="s">
        <v>12038</v>
      </c>
      <c r="DA1687" t="s">
        <v>1547</v>
      </c>
      <c r="DB1687" t="s">
        <v>1881</v>
      </c>
      <c r="DC1687" t="s">
        <v>1882</v>
      </c>
      <c r="DD1687" t="s">
        <v>4554</v>
      </c>
      <c r="DE1687" t="s">
        <v>4463</v>
      </c>
      <c r="DF1687" t="s">
        <v>4553</v>
      </c>
      <c r="DG1687" t="s">
        <v>1547</v>
      </c>
      <c r="DH1687" t="s">
        <v>1547</v>
      </c>
      <c r="DI1687" t="s">
        <v>1892</v>
      </c>
      <c r="DJ1687" t="e">
        <v>#N/A</v>
      </c>
      <c r="DK1687"/>
      <c r="DL1687" t="s">
        <v>1892</v>
      </c>
      <c r="DM1687">
        <v>9</v>
      </c>
      <c r="DN1687" t="s">
        <v>1883</v>
      </c>
      <c r="DO1687" t="s">
        <v>1562</v>
      </c>
      <c r="DP1687" t="b">
        <v>1</v>
      </c>
      <c r="DQ1687" t="b">
        <v>0</v>
      </c>
      <c r="DR1687" t="b">
        <v>0</v>
      </c>
      <c r="DS1687" t="b">
        <v>0</v>
      </c>
      <c r="DT1687" t="b">
        <v>0</v>
      </c>
      <c r="DU1687" t="b">
        <v>0</v>
      </c>
      <c r="DV1687" t="b">
        <v>0</v>
      </c>
      <c r="DW1687">
        <v>0</v>
      </c>
      <c r="DX1687" t="b">
        <v>0</v>
      </c>
      <c r="DY1687" t="b">
        <v>0</v>
      </c>
      <c r="DZ1687" t="b">
        <v>0</v>
      </c>
      <c r="EA1687" t="b">
        <v>0</v>
      </c>
      <c r="EB1687" t="b">
        <v>0</v>
      </c>
      <c r="EC1687" t="b">
        <v>0</v>
      </c>
      <c r="ED1687" t="b">
        <v>0</v>
      </c>
      <c r="EE1687" t="b">
        <v>0</v>
      </c>
      <c r="EF1687" t="b">
        <v>0</v>
      </c>
      <c r="EG1687" t="b" cm="1">
        <v>0</v>
      </c>
      <c r="EH1687" t="b">
        <v>0</v>
      </c>
      <c r="EI1687" t="b">
        <v>0</v>
      </c>
      <c r="EJ1687" t="b">
        <v>0</v>
      </c>
      <c r="EK1687" t="s">
        <v>1547</v>
      </c>
      <c r="EL1687">
        <v>0</v>
      </c>
      <c r="EM1687">
        <v>19</v>
      </c>
      <c r="EN1687" t="b">
        <v>0</v>
      </c>
    </row>
    <row r="1688" spans="1:144" ht="15.75">
      <c r="A1688"/>
      <c r="B1688" t="s">
        <v>1562</v>
      </c>
      <c r="C1688" t="s">
        <v>4863</v>
      </c>
      <c r="D1688" t="s">
        <v>4559</v>
      </c>
      <c r="E1688" t="s">
        <v>4560</v>
      </c>
      <c r="F1688" t="s">
        <v>4557</v>
      </c>
      <c r="G1688" t="s">
        <v>4559</v>
      </c>
      <c r="H1688" t="s">
        <v>4559</v>
      </c>
      <c r="I1688" t="s">
        <v>2799</v>
      </c>
      <c r="J1688"/>
      <c r="K1688"/>
      <c r="L1688" t="s">
        <v>1743</v>
      </c>
      <c r="M1688" t="s">
        <v>1754</v>
      </c>
      <c r="N1688"/>
      <c r="O1688"/>
      <c r="P1688" t="s">
        <v>1562</v>
      </c>
      <c r="Q1688" t="s">
        <v>4463</v>
      </c>
      <c r="R1688" t="s">
        <v>4464</v>
      </c>
      <c r="S1688"/>
      <c r="T1688"/>
      <c r="U1688" t="s">
        <v>13777</v>
      </c>
      <c r="V1688" t="s">
        <v>4868</v>
      </c>
      <c r="W1688"/>
      <c r="X1688"/>
      <c r="Y1688"/>
      <c r="Z1688"/>
      <c r="AA1688"/>
      <c r="AB1688"/>
      <c r="AC1688"/>
      <c r="AD1688"/>
      <c r="AE1688"/>
      <c r="AF1688"/>
      <c r="AG1688"/>
      <c r="AH1688"/>
      <c r="AI1688"/>
      <c r="AJ1688"/>
      <c r="AK1688"/>
      <c r="AL1688"/>
      <c r="AM1688"/>
      <c r="AN1688"/>
      <c r="AO1688" s="108" t="s">
        <v>43</v>
      </c>
      <c r="AP1688" t="s">
        <v>2871</v>
      </c>
      <c r="AQ1688">
        <v>14</v>
      </c>
      <c r="AR1688" t="e">
        <v>#N/A</v>
      </c>
      <c r="AS1688" t="s">
        <v>4863</v>
      </c>
      <c r="AT1688" t="e">
        <v>#N/A</v>
      </c>
      <c r="AU1688" t="s">
        <v>4560</v>
      </c>
      <c r="AV1688" t="s">
        <v>10964</v>
      </c>
      <c r="AW1688" t="s">
        <v>10955</v>
      </c>
      <c r="AX1688" t="s">
        <v>1740</v>
      </c>
      <c r="AY1688" t="s">
        <v>10965</v>
      </c>
      <c r="AZ1688" t="s">
        <v>4463</v>
      </c>
      <c r="BA1688" t="s">
        <v>10966</v>
      </c>
      <c r="BB1688" t="s">
        <v>2799</v>
      </c>
      <c r="BC1688" t="s">
        <v>1743</v>
      </c>
      <c r="BD1688" t="s">
        <v>12542</v>
      </c>
      <c r="BE1688" t="s">
        <v>4864</v>
      </c>
      <c r="BF1688">
        <v>1124</v>
      </c>
      <c r="BG1688">
        <v>1676</v>
      </c>
      <c r="BH1688">
        <v>0</v>
      </c>
      <c r="BI1688" t="s">
        <v>1547</v>
      </c>
      <c r="BJ1688">
        <v>0</v>
      </c>
      <c r="BK1688">
        <v>0</v>
      </c>
      <c r="BL1688">
        <v>1124</v>
      </c>
      <c r="BM1688" t="s">
        <v>10969</v>
      </c>
      <c r="BN1688" t="s">
        <v>4865</v>
      </c>
      <c r="BO1688" t="s">
        <v>12505</v>
      </c>
      <c r="BP1688" t="e" cm="1">
        <v>#N/A</v>
      </c>
      <c r="BQ1688" t="s">
        <v>1547</v>
      </c>
      <c r="BR1688" t="s">
        <v>12510</v>
      </c>
      <c r="BS1688">
        <v>13</v>
      </c>
      <c r="BT1688" t="s">
        <v>1731</v>
      </c>
      <c r="BU1688" t="s">
        <v>16650</v>
      </c>
      <c r="BV1688" t="s">
        <v>4559</v>
      </c>
      <c r="BW1688" t="s">
        <v>10964</v>
      </c>
      <c r="BX1688" t="s">
        <v>10965</v>
      </c>
      <c r="BY1688" t="s">
        <v>1744</v>
      </c>
      <c r="BZ1688" t="s">
        <v>1547</v>
      </c>
      <c r="CA1688" t="s">
        <v>1744</v>
      </c>
      <c r="CB1688" t="s">
        <v>1754</v>
      </c>
      <c r="CC1688"/>
      <c r="CD1688" t="s">
        <v>998</v>
      </c>
      <c r="CE1688" t="s">
        <v>2799</v>
      </c>
      <c r="CF1688" t="s">
        <v>12543</v>
      </c>
      <c r="CG1688" t="s">
        <v>12544</v>
      </c>
      <c r="CH1688" t="s">
        <v>2799</v>
      </c>
      <c r="CI1688" t="s">
        <v>1547</v>
      </c>
      <c r="CJ1688" t="s">
        <v>4464</v>
      </c>
      <c r="CK1688" t="s">
        <v>1562</v>
      </c>
      <c r="CL1688"/>
      <c r="CM1688"/>
      <c r="CN1688" t="s">
        <v>13777</v>
      </c>
      <c r="CO1688" t="s">
        <v>4868</v>
      </c>
      <c r="CP1688" t="s">
        <v>13777</v>
      </c>
      <c r="CQ1688" t="s">
        <v>4868</v>
      </c>
      <c r="CR1688" t="s">
        <v>1547</v>
      </c>
      <c r="CS1688">
        <v>0</v>
      </c>
      <c r="CT1688" t="s">
        <v>1547</v>
      </c>
      <c r="CU1688" t="s">
        <v>1547</v>
      </c>
      <c r="CV1688" t="s">
        <v>1547</v>
      </c>
      <c r="CW1688" t="s">
        <v>1547</v>
      </c>
      <c r="CX1688" t="s">
        <v>1547</v>
      </c>
      <c r="CY1688">
        <v>1686</v>
      </c>
      <c r="CZ1688" t="s">
        <v>12041</v>
      </c>
      <c r="DA1688" t="s">
        <v>1547</v>
      </c>
      <c r="DB1688" t="s">
        <v>1881</v>
      </c>
      <c r="DC1688" t="s">
        <v>1882</v>
      </c>
      <c r="DD1688" t="s">
        <v>4560</v>
      </c>
      <c r="DE1688" t="s">
        <v>4463</v>
      </c>
      <c r="DF1688" t="s">
        <v>4559</v>
      </c>
      <c r="DG1688" t="s">
        <v>1547</v>
      </c>
      <c r="DH1688" t="s">
        <v>1547</v>
      </c>
      <c r="DI1688" t="s">
        <v>1892</v>
      </c>
      <c r="DJ1688" t="e">
        <v>#N/A</v>
      </c>
      <c r="DK1688"/>
      <c r="DL1688" t="s">
        <v>1892</v>
      </c>
      <c r="DM1688">
        <v>9</v>
      </c>
      <c r="DN1688" t="s">
        <v>1883</v>
      </c>
      <c r="DO1688" t="s">
        <v>1562</v>
      </c>
      <c r="DP1688" t="b">
        <v>1</v>
      </c>
      <c r="DQ1688" t="b">
        <v>0</v>
      </c>
      <c r="DR1688" t="b">
        <v>0</v>
      </c>
      <c r="DS1688" t="b">
        <v>0</v>
      </c>
      <c r="DT1688" t="b">
        <v>0</v>
      </c>
      <c r="DU1688" t="b">
        <v>0</v>
      </c>
      <c r="DV1688" t="b">
        <v>0</v>
      </c>
      <c r="DW1688">
        <v>0</v>
      </c>
      <c r="DX1688" t="b">
        <v>0</v>
      </c>
      <c r="DY1688" t="b">
        <v>0</v>
      </c>
      <c r="DZ1688" t="b">
        <v>0</v>
      </c>
      <c r="EA1688" t="b">
        <v>0</v>
      </c>
      <c r="EB1688" t="b">
        <v>0</v>
      </c>
      <c r="EC1688" t="b">
        <v>0</v>
      </c>
      <c r="ED1688" t="b">
        <v>0</v>
      </c>
      <c r="EE1688" t="b">
        <v>0</v>
      </c>
      <c r="EF1688" t="b">
        <v>0</v>
      </c>
      <c r="EG1688" t="b" cm="1">
        <v>1</v>
      </c>
      <c r="EH1688" t="b">
        <v>0</v>
      </c>
      <c r="EI1688" t="b">
        <v>0</v>
      </c>
      <c r="EJ1688" t="b">
        <v>1</v>
      </c>
      <c r="EK1688" t="s">
        <v>5887</v>
      </c>
      <c r="EL1688">
        <v>1</v>
      </c>
      <c r="EM1688">
        <v>20</v>
      </c>
      <c r="EN1688" t="b">
        <v>0</v>
      </c>
    </row>
    <row r="1689" spans="1:144" ht="15.75">
      <c r="A1689"/>
      <c r="B1689" t="s">
        <v>1562</v>
      </c>
      <c r="C1689" t="s">
        <v>4863</v>
      </c>
      <c r="D1689" t="s">
        <v>4561</v>
      </c>
      <c r="E1689" t="s">
        <v>4562</v>
      </c>
      <c r="F1689"/>
      <c r="G1689" t="s">
        <v>4561</v>
      </c>
      <c r="H1689" t="s">
        <v>4561</v>
      </c>
      <c r="I1689" t="s">
        <v>2799</v>
      </c>
      <c r="J1689"/>
      <c r="K1689"/>
      <c r="L1689" t="s">
        <v>1743</v>
      </c>
      <c r="M1689" t="s">
        <v>1754</v>
      </c>
      <c r="N1689"/>
      <c r="O1689"/>
      <c r="P1689" t="s">
        <v>1562</v>
      </c>
      <c r="Q1689" t="s">
        <v>4463</v>
      </c>
      <c r="R1689" t="s">
        <v>4464</v>
      </c>
      <c r="S1689"/>
      <c r="T1689"/>
      <c r="U1689" t="s">
        <v>13777</v>
      </c>
      <c r="V1689" t="s">
        <v>4563</v>
      </c>
      <c r="W1689"/>
      <c r="X1689"/>
      <c r="Y1689"/>
      <c r="Z1689"/>
      <c r="AA1689"/>
      <c r="AB1689"/>
      <c r="AC1689"/>
      <c r="AD1689"/>
      <c r="AE1689"/>
      <c r="AF1689"/>
      <c r="AG1689"/>
      <c r="AH1689"/>
      <c r="AI1689"/>
      <c r="AJ1689"/>
      <c r="AK1689"/>
      <c r="AL1689"/>
      <c r="AM1689"/>
      <c r="AN1689"/>
      <c r="AO1689" s="108" t="s">
        <v>43</v>
      </c>
      <c r="AP1689" t="s">
        <v>2871</v>
      </c>
      <c r="AQ1689">
        <v>15</v>
      </c>
      <c r="AR1689" t="e">
        <v>#N/A</v>
      </c>
      <c r="AS1689" t="s">
        <v>4863</v>
      </c>
      <c r="AT1689" t="e">
        <v>#N/A</v>
      </c>
      <c r="AU1689" t="s">
        <v>4562</v>
      </c>
      <c r="AV1689" t="s">
        <v>10972</v>
      </c>
      <c r="AW1689" t="s">
        <v>1744</v>
      </c>
      <c r="AX1689" t="s">
        <v>1740</v>
      </c>
      <c r="AY1689" t="s">
        <v>10974</v>
      </c>
      <c r="AZ1689" t="s">
        <v>4463</v>
      </c>
      <c r="BA1689" t="s">
        <v>10975</v>
      </c>
      <c r="BB1689" t="s">
        <v>2799</v>
      </c>
      <c r="BC1689" t="s">
        <v>1743</v>
      </c>
      <c r="BD1689" t="s">
        <v>12545</v>
      </c>
      <c r="BE1689" t="s">
        <v>4864</v>
      </c>
      <c r="BF1689">
        <v>1125</v>
      </c>
      <c r="BG1689">
        <v>1676</v>
      </c>
      <c r="BH1689">
        <v>0</v>
      </c>
      <c r="BI1689" t="s">
        <v>1547</v>
      </c>
      <c r="BJ1689">
        <v>0</v>
      </c>
      <c r="BK1689">
        <v>0</v>
      </c>
      <c r="BL1689">
        <v>1125</v>
      </c>
      <c r="BM1689" t="s">
        <v>10978</v>
      </c>
      <c r="BN1689" t="s">
        <v>4865</v>
      </c>
      <c r="BO1689" t="s">
        <v>12505</v>
      </c>
      <c r="BP1689" t="e" cm="1">
        <v>#N/A</v>
      </c>
      <c r="BQ1689" t="s">
        <v>1547</v>
      </c>
      <c r="BR1689" t="s">
        <v>12510</v>
      </c>
      <c r="BS1689">
        <v>14</v>
      </c>
      <c r="BT1689" t="s">
        <v>5141</v>
      </c>
      <c r="BU1689" t="s">
        <v>16651</v>
      </c>
      <c r="BV1689" t="s">
        <v>4561</v>
      </c>
      <c r="BW1689" t="s">
        <v>10972</v>
      </c>
      <c r="BX1689" t="s">
        <v>10974</v>
      </c>
      <c r="BY1689" t="s">
        <v>1744</v>
      </c>
      <c r="BZ1689" t="s">
        <v>1547</v>
      </c>
      <c r="CA1689" t="s">
        <v>1744</v>
      </c>
      <c r="CB1689" t="s">
        <v>1754</v>
      </c>
      <c r="CC1689"/>
      <c r="CD1689" t="s">
        <v>998</v>
      </c>
      <c r="CE1689" t="s">
        <v>2799</v>
      </c>
      <c r="CF1689" t="s">
        <v>12546</v>
      </c>
      <c r="CG1689" t="s">
        <v>12547</v>
      </c>
      <c r="CH1689" t="s">
        <v>2799</v>
      </c>
      <c r="CI1689" t="s">
        <v>1547</v>
      </c>
      <c r="CJ1689" t="s">
        <v>4464</v>
      </c>
      <c r="CK1689" t="s">
        <v>1562</v>
      </c>
      <c r="CL1689"/>
      <c r="CM1689"/>
      <c r="CN1689" t="s">
        <v>13777</v>
      </c>
      <c r="CO1689" t="s">
        <v>4563</v>
      </c>
      <c r="CP1689" t="s">
        <v>13777</v>
      </c>
      <c r="CQ1689" t="s">
        <v>4563</v>
      </c>
      <c r="CR1689" t="s">
        <v>1547</v>
      </c>
      <c r="CS1689">
        <v>0</v>
      </c>
      <c r="CT1689" t="s">
        <v>1547</v>
      </c>
      <c r="CU1689" t="s">
        <v>1547</v>
      </c>
      <c r="CV1689" t="s">
        <v>1547</v>
      </c>
      <c r="CW1689" t="s">
        <v>1547</v>
      </c>
      <c r="CX1689" t="s">
        <v>1547</v>
      </c>
      <c r="CY1689">
        <v>1687</v>
      </c>
      <c r="CZ1689" t="s">
        <v>12043</v>
      </c>
      <c r="DA1689" t="s">
        <v>1547</v>
      </c>
      <c r="DB1689" t="s">
        <v>1881</v>
      </c>
      <c r="DC1689" t="s">
        <v>1882</v>
      </c>
      <c r="DD1689" t="s">
        <v>4562</v>
      </c>
      <c r="DE1689" t="s">
        <v>4463</v>
      </c>
      <c r="DF1689" t="s">
        <v>4561</v>
      </c>
      <c r="DG1689" t="s">
        <v>1547</v>
      </c>
      <c r="DH1689" t="s">
        <v>1547</v>
      </c>
      <c r="DI1689" t="s">
        <v>1892</v>
      </c>
      <c r="DJ1689" t="e">
        <v>#N/A</v>
      </c>
      <c r="DK1689"/>
      <c r="DL1689" t="s">
        <v>1892</v>
      </c>
      <c r="DM1689">
        <v>9</v>
      </c>
      <c r="DN1689" t="s">
        <v>1883</v>
      </c>
      <c r="DO1689" t="s">
        <v>1562</v>
      </c>
      <c r="DP1689" t="b">
        <v>1</v>
      </c>
      <c r="DQ1689" t="b">
        <v>0</v>
      </c>
      <c r="DR1689" t="b">
        <v>0</v>
      </c>
      <c r="DS1689" t="b">
        <v>0</v>
      </c>
      <c r="DT1689" t="b">
        <v>0</v>
      </c>
      <c r="DU1689" t="b">
        <v>0</v>
      </c>
      <c r="DV1689" t="b">
        <v>0</v>
      </c>
      <c r="DW1689">
        <v>0</v>
      </c>
      <c r="DX1689" t="b">
        <v>0</v>
      </c>
      <c r="DY1689" t="b">
        <v>0</v>
      </c>
      <c r="DZ1689" t="b">
        <v>0</v>
      </c>
      <c r="EA1689" t="b">
        <v>0</v>
      </c>
      <c r="EB1689" t="b">
        <v>0</v>
      </c>
      <c r="EC1689" t="b">
        <v>0</v>
      </c>
      <c r="ED1689" t="b">
        <v>0</v>
      </c>
      <c r="EE1689" t="b">
        <v>0</v>
      </c>
      <c r="EF1689" t="b">
        <v>0</v>
      </c>
      <c r="EG1689" t="b" cm="1">
        <v>0</v>
      </c>
      <c r="EH1689" t="b">
        <v>0</v>
      </c>
      <c r="EI1689" t="b">
        <v>0</v>
      </c>
      <c r="EJ1689" t="b">
        <v>0</v>
      </c>
      <c r="EK1689" t="s">
        <v>1547</v>
      </c>
      <c r="EL1689">
        <v>0</v>
      </c>
      <c r="EM1689">
        <v>15</v>
      </c>
      <c r="EN1689" t="b">
        <v>0</v>
      </c>
    </row>
    <row r="1690" spans="1:144" ht="15.75">
      <c r="A1690"/>
      <c r="B1690" t="s">
        <v>1562</v>
      </c>
      <c r="C1690" t="s">
        <v>4863</v>
      </c>
      <c r="D1690" t="s">
        <v>4508</v>
      </c>
      <c r="E1690" t="s">
        <v>4509</v>
      </c>
      <c r="F1690" t="s">
        <v>4508</v>
      </c>
      <c r="G1690" t="s">
        <v>4510</v>
      </c>
      <c r="H1690" t="s">
        <v>4510</v>
      </c>
      <c r="I1690" t="s">
        <v>2798</v>
      </c>
      <c r="J1690"/>
      <c r="K1690"/>
      <c r="L1690" t="s">
        <v>1743</v>
      </c>
      <c r="M1690" t="s">
        <v>1995</v>
      </c>
      <c r="N1690"/>
      <c r="O1690"/>
      <c r="P1690" t="s">
        <v>1562</v>
      </c>
      <c r="Q1690" t="s">
        <v>4463</v>
      </c>
      <c r="R1690" t="s">
        <v>4464</v>
      </c>
      <c r="S1690"/>
      <c r="T1690"/>
      <c r="U1690" t="s">
        <v>13777</v>
      </c>
      <c r="V1690" t="s">
        <v>13630</v>
      </c>
      <c r="W1690"/>
      <c r="X1690"/>
      <c r="Y1690"/>
      <c r="Z1690"/>
      <c r="AA1690"/>
      <c r="AB1690"/>
      <c r="AC1690"/>
      <c r="AD1690"/>
      <c r="AE1690"/>
      <c r="AF1690"/>
      <c r="AG1690"/>
      <c r="AH1690"/>
      <c r="AI1690"/>
      <c r="AJ1690"/>
      <c r="AK1690"/>
      <c r="AL1690"/>
      <c r="AM1690"/>
      <c r="AN1690"/>
      <c r="AO1690" s="108" t="s">
        <v>43</v>
      </c>
      <c r="AP1690" t="s">
        <v>2871</v>
      </c>
      <c r="AQ1690">
        <v>16</v>
      </c>
      <c r="AR1690" t="e">
        <v>#N/A</v>
      </c>
      <c r="AS1690" t="s">
        <v>4863</v>
      </c>
      <c r="AT1690" t="e">
        <v>#N/A</v>
      </c>
      <c r="AU1690" t="s">
        <v>4509</v>
      </c>
      <c r="AV1690" t="s">
        <v>10813</v>
      </c>
      <c r="AW1690" t="s">
        <v>10814</v>
      </c>
      <c r="AX1690" t="s">
        <v>1740</v>
      </c>
      <c r="AY1690" t="s">
        <v>10815</v>
      </c>
      <c r="AZ1690" t="s">
        <v>4463</v>
      </c>
      <c r="BA1690" t="s">
        <v>10816</v>
      </c>
      <c r="BB1690" t="s">
        <v>2798</v>
      </c>
      <c r="BC1690" t="s">
        <v>1743</v>
      </c>
      <c r="BD1690" t="s">
        <v>12548</v>
      </c>
      <c r="BE1690" t="s">
        <v>4864</v>
      </c>
      <c r="BF1690">
        <v>1106</v>
      </c>
      <c r="BG1690">
        <v>1676</v>
      </c>
      <c r="BH1690">
        <v>0</v>
      </c>
      <c r="BI1690" t="s">
        <v>1547</v>
      </c>
      <c r="BJ1690">
        <v>0</v>
      </c>
      <c r="BK1690">
        <v>0</v>
      </c>
      <c r="BL1690">
        <v>1106</v>
      </c>
      <c r="BM1690" t="s">
        <v>10819</v>
      </c>
      <c r="BN1690" t="s">
        <v>4865</v>
      </c>
      <c r="BO1690" t="s">
        <v>12505</v>
      </c>
      <c r="BP1690" t="e" cm="1">
        <v>#N/A</v>
      </c>
      <c r="BQ1690" t="s">
        <v>1547</v>
      </c>
      <c r="BR1690" t="s">
        <v>12510</v>
      </c>
      <c r="BS1690">
        <v>15</v>
      </c>
      <c r="BT1690" t="s">
        <v>5153</v>
      </c>
      <c r="BU1690" t="s">
        <v>16652</v>
      </c>
      <c r="BV1690" t="s">
        <v>4508</v>
      </c>
      <c r="BW1690" t="s">
        <v>10813</v>
      </c>
      <c r="BX1690" t="s">
        <v>10815</v>
      </c>
      <c r="BY1690" t="s">
        <v>1744</v>
      </c>
      <c r="BZ1690" t="s">
        <v>1547</v>
      </c>
      <c r="CA1690" t="s">
        <v>1744</v>
      </c>
      <c r="CB1690" t="s">
        <v>1995</v>
      </c>
      <c r="CC1690"/>
      <c r="CD1690" t="s">
        <v>998</v>
      </c>
      <c r="CE1690" t="s">
        <v>2798</v>
      </c>
      <c r="CF1690" t="s">
        <v>12549</v>
      </c>
      <c r="CG1690" t="s">
        <v>12550</v>
      </c>
      <c r="CH1690" t="s">
        <v>2798</v>
      </c>
      <c r="CI1690" t="s">
        <v>1547</v>
      </c>
      <c r="CJ1690" t="s">
        <v>4464</v>
      </c>
      <c r="CK1690" t="s">
        <v>1562</v>
      </c>
      <c r="CL1690"/>
      <c r="CM1690"/>
      <c r="CN1690" t="s">
        <v>13777</v>
      </c>
      <c r="CO1690" t="s">
        <v>13630</v>
      </c>
      <c r="CP1690" t="s">
        <v>13777</v>
      </c>
      <c r="CQ1690" t="s">
        <v>13630</v>
      </c>
      <c r="CR1690" t="s">
        <v>1547</v>
      </c>
      <c r="CS1690">
        <v>0</v>
      </c>
      <c r="CT1690" t="s">
        <v>1547</v>
      </c>
      <c r="CU1690" t="s">
        <v>1547</v>
      </c>
      <c r="CV1690" t="s">
        <v>1547</v>
      </c>
      <c r="CW1690" t="s">
        <v>1547</v>
      </c>
      <c r="CX1690" t="s">
        <v>1547</v>
      </c>
      <c r="CY1690">
        <v>1688</v>
      </c>
      <c r="CZ1690" t="s">
        <v>12047</v>
      </c>
      <c r="DA1690" t="s">
        <v>1547</v>
      </c>
      <c r="DB1690" t="s">
        <v>1881</v>
      </c>
      <c r="DC1690" t="s">
        <v>1882</v>
      </c>
      <c r="DD1690" t="s">
        <v>4509</v>
      </c>
      <c r="DE1690" t="s">
        <v>4463</v>
      </c>
      <c r="DF1690" t="s">
        <v>4510</v>
      </c>
      <c r="DG1690" t="s">
        <v>1547</v>
      </c>
      <c r="DH1690" t="s">
        <v>1547</v>
      </c>
      <c r="DI1690" t="s">
        <v>1892</v>
      </c>
      <c r="DJ1690" t="e">
        <v>#N/A</v>
      </c>
      <c r="DK1690"/>
      <c r="DL1690" t="s">
        <v>1892</v>
      </c>
      <c r="DM1690">
        <v>9</v>
      </c>
      <c r="DN1690" t="s">
        <v>1883</v>
      </c>
      <c r="DO1690" t="s">
        <v>1562</v>
      </c>
      <c r="DP1690" t="b">
        <v>1</v>
      </c>
      <c r="DQ1690" t="b">
        <v>0</v>
      </c>
      <c r="DR1690" t="b">
        <v>0</v>
      </c>
      <c r="DS1690" t="b">
        <v>0</v>
      </c>
      <c r="DT1690" t="b">
        <v>0</v>
      </c>
      <c r="DU1690" t="b">
        <v>0</v>
      </c>
      <c r="DV1690" t="b">
        <v>0</v>
      </c>
      <c r="DW1690">
        <v>0</v>
      </c>
      <c r="DX1690" t="b">
        <v>0</v>
      </c>
      <c r="DY1690" t="b">
        <v>0</v>
      </c>
      <c r="DZ1690" t="b">
        <v>0</v>
      </c>
      <c r="EA1690" t="b">
        <v>0</v>
      </c>
      <c r="EB1690" t="b">
        <v>0</v>
      </c>
      <c r="EC1690" t="b">
        <v>0</v>
      </c>
      <c r="ED1690" t="b">
        <v>0</v>
      </c>
      <c r="EE1690" t="b">
        <v>0</v>
      </c>
      <c r="EF1690" t="b">
        <v>0</v>
      </c>
      <c r="EG1690" t="b" cm="1">
        <v>1</v>
      </c>
      <c r="EH1690" t="b">
        <v>0</v>
      </c>
      <c r="EI1690" t="b">
        <v>0</v>
      </c>
      <c r="EJ1690" t="b">
        <v>1</v>
      </c>
      <c r="EK1690" t="s">
        <v>5887</v>
      </c>
      <c r="EL1690">
        <v>1</v>
      </c>
      <c r="EM1690">
        <v>12</v>
      </c>
      <c r="EN1690" t="b">
        <v>0</v>
      </c>
    </row>
    <row r="1691" spans="1:144" ht="15.75">
      <c r="A1691"/>
      <c r="B1691" t="s">
        <v>1562</v>
      </c>
      <c r="C1691" t="s">
        <v>4863</v>
      </c>
      <c r="D1691" t="s">
        <v>4511</v>
      </c>
      <c r="E1691" t="s">
        <v>4512</v>
      </c>
      <c r="F1691"/>
      <c r="G1691" t="s">
        <v>4511</v>
      </c>
      <c r="H1691" t="s">
        <v>4511</v>
      </c>
      <c r="I1691" t="s">
        <v>2798</v>
      </c>
      <c r="J1691"/>
      <c r="K1691"/>
      <c r="L1691" t="s">
        <v>1743</v>
      </c>
      <c r="M1691" t="s">
        <v>1754</v>
      </c>
      <c r="N1691"/>
      <c r="O1691"/>
      <c r="P1691" t="s">
        <v>1562</v>
      </c>
      <c r="Q1691" t="s">
        <v>4463</v>
      </c>
      <c r="R1691" t="s">
        <v>4464</v>
      </c>
      <c r="S1691"/>
      <c r="T1691"/>
      <c r="U1691" t="s">
        <v>13777</v>
      </c>
      <c r="V1691" t="s">
        <v>4564</v>
      </c>
      <c r="W1691"/>
      <c r="X1691"/>
      <c r="Y1691"/>
      <c r="Z1691"/>
      <c r="AA1691"/>
      <c r="AB1691"/>
      <c r="AC1691"/>
      <c r="AD1691"/>
      <c r="AE1691"/>
      <c r="AF1691"/>
      <c r="AG1691"/>
      <c r="AH1691"/>
      <c r="AI1691"/>
      <c r="AJ1691"/>
      <c r="AK1691"/>
      <c r="AL1691"/>
      <c r="AM1691"/>
      <c r="AN1691"/>
      <c r="AO1691" s="108" t="s">
        <v>43</v>
      </c>
      <c r="AP1691" t="s">
        <v>2871</v>
      </c>
      <c r="AQ1691">
        <v>17</v>
      </c>
      <c r="AR1691" t="e">
        <v>#N/A</v>
      </c>
      <c r="AS1691" t="s">
        <v>4863</v>
      </c>
      <c r="AT1691" t="e">
        <v>#N/A</v>
      </c>
      <c r="AU1691" t="s">
        <v>4512</v>
      </c>
      <c r="AV1691" t="s">
        <v>10822</v>
      </c>
      <c r="AW1691" t="s">
        <v>1744</v>
      </c>
      <c r="AX1691" t="s">
        <v>1740</v>
      </c>
      <c r="AY1691" t="s">
        <v>10823</v>
      </c>
      <c r="AZ1691" t="s">
        <v>4463</v>
      </c>
      <c r="BA1691" t="s">
        <v>10824</v>
      </c>
      <c r="BB1691" t="s">
        <v>2798</v>
      </c>
      <c r="BC1691" t="s">
        <v>1743</v>
      </c>
      <c r="BD1691" t="s">
        <v>12551</v>
      </c>
      <c r="BE1691" t="s">
        <v>4864</v>
      </c>
      <c r="BF1691">
        <v>1107</v>
      </c>
      <c r="BG1691">
        <v>1676</v>
      </c>
      <c r="BH1691">
        <v>0</v>
      </c>
      <c r="BI1691" t="s">
        <v>1547</v>
      </c>
      <c r="BJ1691">
        <v>0</v>
      </c>
      <c r="BK1691">
        <v>0</v>
      </c>
      <c r="BL1691">
        <v>1107</v>
      </c>
      <c r="BM1691" t="s">
        <v>10827</v>
      </c>
      <c r="BN1691" t="s">
        <v>4865</v>
      </c>
      <c r="BO1691" t="s">
        <v>12505</v>
      </c>
      <c r="BP1691" t="e" cm="1">
        <v>#N/A</v>
      </c>
      <c r="BQ1691" t="s">
        <v>1547</v>
      </c>
      <c r="BR1691" t="s">
        <v>12510</v>
      </c>
      <c r="BS1691">
        <v>16</v>
      </c>
      <c r="BT1691" t="s">
        <v>5165</v>
      </c>
      <c r="BU1691" t="s">
        <v>16653</v>
      </c>
      <c r="BV1691" t="s">
        <v>4511</v>
      </c>
      <c r="BW1691" t="s">
        <v>10822</v>
      </c>
      <c r="BX1691" t="s">
        <v>10823</v>
      </c>
      <c r="BY1691" t="s">
        <v>1744</v>
      </c>
      <c r="BZ1691" t="s">
        <v>1547</v>
      </c>
      <c r="CA1691" t="s">
        <v>1744</v>
      </c>
      <c r="CB1691" t="s">
        <v>1754</v>
      </c>
      <c r="CC1691"/>
      <c r="CD1691" t="s">
        <v>998</v>
      </c>
      <c r="CE1691" t="s">
        <v>2798</v>
      </c>
      <c r="CF1691" t="s">
        <v>12552</v>
      </c>
      <c r="CG1691" t="s">
        <v>12553</v>
      </c>
      <c r="CH1691" t="s">
        <v>2798</v>
      </c>
      <c r="CI1691" t="s">
        <v>1547</v>
      </c>
      <c r="CJ1691" t="s">
        <v>4464</v>
      </c>
      <c r="CK1691" t="s">
        <v>1562</v>
      </c>
      <c r="CL1691"/>
      <c r="CM1691"/>
      <c r="CN1691" t="s">
        <v>13777</v>
      </c>
      <c r="CO1691" t="s">
        <v>4564</v>
      </c>
      <c r="CP1691" t="s">
        <v>13777</v>
      </c>
      <c r="CQ1691" t="s">
        <v>4564</v>
      </c>
      <c r="CR1691" t="s">
        <v>1547</v>
      </c>
      <c r="CS1691">
        <v>0</v>
      </c>
      <c r="CT1691" t="s">
        <v>1547</v>
      </c>
      <c r="CU1691" t="s">
        <v>1547</v>
      </c>
      <c r="CV1691" t="s">
        <v>1547</v>
      </c>
      <c r="CW1691" t="s">
        <v>1547</v>
      </c>
      <c r="CX1691" t="s">
        <v>1547</v>
      </c>
      <c r="CY1691">
        <v>1689</v>
      </c>
      <c r="CZ1691" t="s">
        <v>12048</v>
      </c>
      <c r="DA1691" t="s">
        <v>1547</v>
      </c>
      <c r="DB1691" t="s">
        <v>1881</v>
      </c>
      <c r="DC1691" t="s">
        <v>1882</v>
      </c>
      <c r="DD1691" t="s">
        <v>4512</v>
      </c>
      <c r="DE1691" t="s">
        <v>4463</v>
      </c>
      <c r="DF1691" t="s">
        <v>4511</v>
      </c>
      <c r="DG1691" t="s">
        <v>1547</v>
      </c>
      <c r="DH1691" t="s">
        <v>1547</v>
      </c>
      <c r="DI1691" t="s">
        <v>1892</v>
      </c>
      <c r="DJ1691" t="e">
        <v>#N/A</v>
      </c>
      <c r="DK1691"/>
      <c r="DL1691" t="s">
        <v>1892</v>
      </c>
      <c r="DM1691">
        <v>9</v>
      </c>
      <c r="DN1691" t="s">
        <v>1883</v>
      </c>
      <c r="DO1691" t="s">
        <v>1562</v>
      </c>
      <c r="DP1691" t="b">
        <v>1</v>
      </c>
      <c r="DQ1691" t="b">
        <v>0</v>
      </c>
      <c r="DR1691" t="b">
        <v>0</v>
      </c>
      <c r="DS1691" t="b">
        <v>0</v>
      </c>
      <c r="DT1691" t="b">
        <v>0</v>
      </c>
      <c r="DU1691" t="b">
        <v>0</v>
      </c>
      <c r="DV1691" t="b">
        <v>0</v>
      </c>
      <c r="DW1691">
        <v>0</v>
      </c>
      <c r="DX1691" t="b">
        <v>0</v>
      </c>
      <c r="DY1691" t="b">
        <v>0</v>
      </c>
      <c r="DZ1691" t="b">
        <v>0</v>
      </c>
      <c r="EA1691" t="b">
        <v>0</v>
      </c>
      <c r="EB1691" t="b">
        <v>0</v>
      </c>
      <c r="EC1691" t="b">
        <v>0</v>
      </c>
      <c r="ED1691" t="b">
        <v>0</v>
      </c>
      <c r="EE1691" t="b">
        <v>0</v>
      </c>
      <c r="EF1691" t="b">
        <v>0</v>
      </c>
      <c r="EG1691" t="b" cm="1">
        <v>0</v>
      </c>
      <c r="EH1691" t="b">
        <v>0</v>
      </c>
      <c r="EI1691" t="b">
        <v>0</v>
      </c>
      <c r="EJ1691" t="b">
        <v>0</v>
      </c>
      <c r="EK1691" t="s">
        <v>1547</v>
      </c>
      <c r="EL1691">
        <v>0</v>
      </c>
      <c r="EM1691">
        <v>11</v>
      </c>
      <c r="EN1691" t="b">
        <v>0</v>
      </c>
    </row>
    <row r="1692" spans="1:144" ht="15.75">
      <c r="A1692"/>
      <c r="B1692" t="s">
        <v>1562</v>
      </c>
      <c r="C1692" t="s">
        <v>4863</v>
      </c>
      <c r="D1692" t="s">
        <v>4565</v>
      </c>
      <c r="E1692" t="s">
        <v>4566</v>
      </c>
      <c r="F1692" t="s">
        <v>4869</v>
      </c>
      <c r="G1692" t="s">
        <v>4565</v>
      </c>
      <c r="H1692" t="s">
        <v>4565</v>
      </c>
      <c r="I1692" t="s">
        <v>2798</v>
      </c>
      <c r="J1692" t="s">
        <v>4870</v>
      </c>
      <c r="K1692"/>
      <c r="L1692" t="s">
        <v>1743</v>
      </c>
      <c r="M1692" t="s">
        <v>1995</v>
      </c>
      <c r="N1692"/>
      <c r="O1692"/>
      <c r="P1692" t="s">
        <v>1562</v>
      </c>
      <c r="Q1692" t="s">
        <v>4463</v>
      </c>
      <c r="R1692" t="s">
        <v>4464</v>
      </c>
      <c r="S1692"/>
      <c r="T1692"/>
      <c r="U1692" t="s">
        <v>13777</v>
      </c>
      <c r="V1692" t="s">
        <v>13637</v>
      </c>
      <c r="W1692"/>
      <c r="X1692"/>
      <c r="Y1692"/>
      <c r="Z1692"/>
      <c r="AA1692"/>
      <c r="AB1692"/>
      <c r="AC1692"/>
      <c r="AD1692"/>
      <c r="AE1692"/>
      <c r="AF1692"/>
      <c r="AG1692"/>
      <c r="AH1692"/>
      <c r="AI1692"/>
      <c r="AJ1692"/>
      <c r="AK1692"/>
      <c r="AL1692"/>
      <c r="AM1692"/>
      <c r="AN1692"/>
      <c r="AO1692" s="108" t="s">
        <v>43</v>
      </c>
      <c r="AP1692" t="s">
        <v>2871</v>
      </c>
      <c r="AQ1692">
        <v>18</v>
      </c>
      <c r="AR1692" t="e">
        <v>#N/A</v>
      </c>
      <c r="AS1692" t="s">
        <v>4863</v>
      </c>
      <c r="AT1692" t="e">
        <v>#N/A</v>
      </c>
      <c r="AU1692" t="s">
        <v>4566</v>
      </c>
      <c r="AV1692" t="s">
        <v>10990</v>
      </c>
      <c r="AW1692" t="s">
        <v>12554</v>
      </c>
      <c r="AX1692" t="s">
        <v>1740</v>
      </c>
      <c r="AY1692" t="s">
        <v>10992</v>
      </c>
      <c r="AZ1692" t="s">
        <v>4463</v>
      </c>
      <c r="BA1692" t="s">
        <v>10993</v>
      </c>
      <c r="BB1692" t="s">
        <v>2798</v>
      </c>
      <c r="BC1692" t="s">
        <v>1743</v>
      </c>
      <c r="BD1692" t="s">
        <v>12555</v>
      </c>
      <c r="BE1692" t="s">
        <v>4864</v>
      </c>
      <c r="BF1692">
        <v>1128</v>
      </c>
      <c r="BG1692">
        <v>1676</v>
      </c>
      <c r="BH1692">
        <v>0</v>
      </c>
      <c r="BI1692" t="s">
        <v>1547</v>
      </c>
      <c r="BJ1692">
        <v>0</v>
      </c>
      <c r="BK1692" t="e" cm="1">
        <v>#N/A</v>
      </c>
      <c r="BL1692" t="e" cm="1">
        <v>#N/A</v>
      </c>
      <c r="BM1692" t="s">
        <v>4870</v>
      </c>
      <c r="BN1692" t="s">
        <v>4865</v>
      </c>
      <c r="BO1692" t="s">
        <v>12505</v>
      </c>
      <c r="BP1692" t="e" cm="1">
        <v>#N/A</v>
      </c>
      <c r="BQ1692" t="s">
        <v>1547</v>
      </c>
      <c r="BR1692" t="s">
        <v>12510</v>
      </c>
      <c r="BS1692">
        <v>17</v>
      </c>
      <c r="BT1692" t="s">
        <v>5174</v>
      </c>
      <c r="BU1692" t="s">
        <v>16654</v>
      </c>
      <c r="BV1692" t="s">
        <v>4565</v>
      </c>
      <c r="BW1692" t="s">
        <v>10990</v>
      </c>
      <c r="BX1692" t="s">
        <v>10992</v>
      </c>
      <c r="BY1692" t="s">
        <v>1744</v>
      </c>
      <c r="BZ1692" t="s">
        <v>1547</v>
      </c>
      <c r="CA1692" t="s">
        <v>1744</v>
      </c>
      <c r="CB1692" t="s">
        <v>1995</v>
      </c>
      <c r="CC1692"/>
      <c r="CD1692" t="s">
        <v>998</v>
      </c>
      <c r="CE1692" t="s">
        <v>2798</v>
      </c>
      <c r="CF1692" t="s">
        <v>12556</v>
      </c>
      <c r="CG1692" t="s">
        <v>12557</v>
      </c>
      <c r="CH1692" t="s">
        <v>2798</v>
      </c>
      <c r="CI1692" t="s">
        <v>1547</v>
      </c>
      <c r="CJ1692" t="s">
        <v>4464</v>
      </c>
      <c r="CK1692" t="s">
        <v>1562</v>
      </c>
      <c r="CL1692"/>
      <c r="CM1692"/>
      <c r="CN1692" t="s">
        <v>13777</v>
      </c>
      <c r="CO1692" t="s">
        <v>13637</v>
      </c>
      <c r="CP1692" t="s">
        <v>13777</v>
      </c>
      <c r="CQ1692" t="s">
        <v>13637</v>
      </c>
      <c r="CR1692" t="s">
        <v>1547</v>
      </c>
      <c r="CS1692">
        <v>0</v>
      </c>
      <c r="CT1692" t="s">
        <v>1547</v>
      </c>
      <c r="CU1692" t="s">
        <v>1547</v>
      </c>
      <c r="CV1692" t="e">
        <v>#N/A</v>
      </c>
      <c r="CW1692" t="s">
        <v>1547</v>
      </c>
      <c r="CX1692" t="s">
        <v>1547</v>
      </c>
      <c r="CY1692">
        <v>1690</v>
      </c>
      <c r="CZ1692" t="s">
        <v>12049</v>
      </c>
      <c r="DA1692" t="s">
        <v>1547</v>
      </c>
      <c r="DB1692" t="s">
        <v>1881</v>
      </c>
      <c r="DC1692" t="s">
        <v>1882</v>
      </c>
      <c r="DD1692" t="s">
        <v>4566</v>
      </c>
      <c r="DE1692" t="s">
        <v>4463</v>
      </c>
      <c r="DF1692" t="s">
        <v>4565</v>
      </c>
      <c r="DG1692" t="s">
        <v>1547</v>
      </c>
      <c r="DH1692" t="s">
        <v>1547</v>
      </c>
      <c r="DI1692" t="s">
        <v>1892</v>
      </c>
      <c r="DJ1692" t="e">
        <v>#N/A</v>
      </c>
      <c r="DK1692"/>
      <c r="DL1692" t="s">
        <v>1892</v>
      </c>
      <c r="DM1692">
        <v>9</v>
      </c>
      <c r="DN1692" t="s">
        <v>1883</v>
      </c>
      <c r="DO1692" t="s">
        <v>1562</v>
      </c>
      <c r="DP1692" t="b">
        <v>1</v>
      </c>
      <c r="DQ1692" t="b">
        <v>0</v>
      </c>
      <c r="DR1692" t="b">
        <v>0</v>
      </c>
      <c r="DS1692" t="b">
        <v>0</v>
      </c>
      <c r="DT1692" t="b">
        <v>0</v>
      </c>
      <c r="DU1692" t="b">
        <v>0</v>
      </c>
      <c r="DV1692" t="b">
        <v>0</v>
      </c>
      <c r="DW1692">
        <v>0</v>
      </c>
      <c r="DX1692" t="b">
        <v>0</v>
      </c>
      <c r="DY1692" t="b">
        <v>0</v>
      </c>
      <c r="DZ1692" t="b">
        <v>0</v>
      </c>
      <c r="EA1692" t="b">
        <v>0</v>
      </c>
      <c r="EB1692" t="b">
        <v>0</v>
      </c>
      <c r="EC1692" t="b">
        <v>0</v>
      </c>
      <c r="ED1692" t="b">
        <v>0</v>
      </c>
      <c r="EE1692" t="b">
        <v>0</v>
      </c>
      <c r="EF1692" t="b">
        <v>0</v>
      </c>
      <c r="EG1692" t="b" cm="1">
        <v>1</v>
      </c>
      <c r="EH1692" t="b">
        <v>0</v>
      </c>
      <c r="EI1692" t="b">
        <v>0</v>
      </c>
      <c r="EJ1692" t="b">
        <v>1</v>
      </c>
      <c r="EK1692" t="s">
        <v>5887</v>
      </c>
      <c r="EL1692">
        <v>1</v>
      </c>
      <c r="EM1692">
        <v>11</v>
      </c>
      <c r="EN1692" t="b">
        <v>0</v>
      </c>
    </row>
    <row r="1693" spans="1:144" ht="15.75">
      <c r="A1693"/>
      <c r="B1693" t="s">
        <v>1562</v>
      </c>
      <c r="C1693" t="s">
        <v>4863</v>
      </c>
      <c r="D1693" t="s">
        <v>4871</v>
      </c>
      <c r="E1693" t="s">
        <v>4872</v>
      </c>
      <c r="F1693" t="s">
        <v>4873</v>
      </c>
      <c r="G1693" t="s">
        <v>4871</v>
      </c>
      <c r="H1693" t="s">
        <v>4871</v>
      </c>
      <c r="I1693" t="s">
        <v>1244</v>
      </c>
      <c r="J1693"/>
      <c r="K1693"/>
      <c r="L1693" t="s">
        <v>1743</v>
      </c>
      <c r="M1693"/>
      <c r="N1693"/>
      <c r="O1693"/>
      <c r="P1693" t="s">
        <v>1562</v>
      </c>
      <c r="Q1693" t="s">
        <v>4463</v>
      </c>
      <c r="R1693" t="s">
        <v>4464</v>
      </c>
      <c r="S1693"/>
      <c r="T1693"/>
      <c r="U1693" t="s">
        <v>13778</v>
      </c>
      <c r="V1693"/>
      <c r="W1693"/>
      <c r="X1693"/>
      <c r="Y1693"/>
      <c r="Z1693"/>
      <c r="AA1693"/>
      <c r="AB1693"/>
      <c r="AC1693"/>
      <c r="AD1693"/>
      <c r="AE1693"/>
      <c r="AF1693"/>
      <c r="AG1693"/>
      <c r="AH1693"/>
      <c r="AI1693"/>
      <c r="AJ1693"/>
      <c r="AK1693"/>
      <c r="AL1693"/>
      <c r="AM1693"/>
      <c r="AN1693"/>
      <c r="AO1693" s="108" t="s">
        <v>43</v>
      </c>
      <c r="AP1693" t="s">
        <v>2871</v>
      </c>
      <c r="AQ1693">
        <v>19</v>
      </c>
      <c r="AR1693" t="e">
        <v>#N/A</v>
      </c>
      <c r="AS1693" t="s">
        <v>4863</v>
      </c>
      <c r="AT1693" t="e">
        <v>#N/A</v>
      </c>
      <c r="AU1693" t="s">
        <v>4872</v>
      </c>
      <c r="AV1693" t="s">
        <v>12558</v>
      </c>
      <c r="AW1693" t="s">
        <v>12559</v>
      </c>
      <c r="AX1693" t="s">
        <v>1740</v>
      </c>
      <c r="AY1693" t="s">
        <v>12560</v>
      </c>
      <c r="AZ1693" t="s">
        <v>4463</v>
      </c>
      <c r="BA1693" t="s">
        <v>12561</v>
      </c>
      <c r="BB1693" t="s">
        <v>1244</v>
      </c>
      <c r="BC1693" t="s">
        <v>1743</v>
      </c>
      <c r="BD1693" t="s">
        <v>12562</v>
      </c>
      <c r="BE1693" t="s">
        <v>4871</v>
      </c>
      <c r="BF1693">
        <v>1693</v>
      </c>
      <c r="BG1693">
        <v>0</v>
      </c>
      <c r="BH1693">
        <v>0</v>
      </c>
      <c r="BI1693" t="s">
        <v>1547</v>
      </c>
      <c r="BJ1693">
        <v>0</v>
      </c>
      <c r="BK1693">
        <v>0</v>
      </c>
      <c r="BL1693">
        <v>0</v>
      </c>
      <c r="BM1693" t="s">
        <v>1547</v>
      </c>
      <c r="BN1693" t="s">
        <v>1547</v>
      </c>
      <c r="BO1693" t="s">
        <v>1547</v>
      </c>
      <c r="BP1693" t="s" cm="1">
        <v>1547</v>
      </c>
      <c r="BQ1693" t="s">
        <v>1547</v>
      </c>
      <c r="BR1693" t="s">
        <v>12510</v>
      </c>
      <c r="BS1693">
        <v>18</v>
      </c>
      <c r="BT1693" t="s">
        <v>5176</v>
      </c>
      <c r="BU1693" t="s">
        <v>16655</v>
      </c>
      <c r="BV1693" t="s">
        <v>4871</v>
      </c>
      <c r="BW1693" t="s">
        <v>12558</v>
      </c>
      <c r="BX1693" t="s">
        <v>12560</v>
      </c>
      <c r="BY1693" t="s">
        <v>1744</v>
      </c>
      <c r="BZ1693" t="s">
        <v>1547</v>
      </c>
      <c r="CA1693" t="s">
        <v>1744</v>
      </c>
      <c r="CB1693" t="s">
        <v>1547</v>
      </c>
      <c r="CC1693"/>
      <c r="CD1693" t="s">
        <v>998</v>
      </c>
      <c r="CE1693" t="s">
        <v>1244</v>
      </c>
      <c r="CF1693" t="s">
        <v>4872</v>
      </c>
      <c r="CG1693" t="s">
        <v>12558</v>
      </c>
      <c r="CH1693" t="s">
        <v>1244</v>
      </c>
      <c r="CI1693" t="s">
        <v>1547</v>
      </c>
      <c r="CJ1693" t="s">
        <v>4464</v>
      </c>
      <c r="CK1693" t="s">
        <v>1562</v>
      </c>
      <c r="CL1693"/>
      <c r="CM1693"/>
      <c r="CN1693" t="s">
        <v>13778</v>
      </c>
      <c r="CO1693" t="s">
        <v>1547</v>
      </c>
      <c r="CP1693" t="s">
        <v>13778</v>
      </c>
      <c r="CQ1693" t="s">
        <v>1547</v>
      </c>
      <c r="CR1693" t="s">
        <v>1547</v>
      </c>
      <c r="CS1693">
        <v>0</v>
      </c>
      <c r="CT1693" t="s">
        <v>1547</v>
      </c>
      <c r="CU1693" t="s">
        <v>1547</v>
      </c>
      <c r="CV1693" t="s">
        <v>1547</v>
      </c>
      <c r="CW1693" t="s">
        <v>1547</v>
      </c>
      <c r="CX1693" t="s">
        <v>1547</v>
      </c>
      <c r="CY1693">
        <v>1691</v>
      </c>
      <c r="CZ1693" t="s">
        <v>12052</v>
      </c>
      <c r="DA1693" t="s">
        <v>1547</v>
      </c>
      <c r="DB1693" t="s">
        <v>1881</v>
      </c>
      <c r="DC1693" t="s">
        <v>1882</v>
      </c>
      <c r="DD1693" t="s">
        <v>4872</v>
      </c>
      <c r="DE1693" t="s">
        <v>4463</v>
      </c>
      <c r="DF1693" t="s">
        <v>4871</v>
      </c>
      <c r="DG1693" t="s">
        <v>1547</v>
      </c>
      <c r="DH1693" t="s">
        <v>1547</v>
      </c>
      <c r="DI1693" t="s">
        <v>1892</v>
      </c>
      <c r="DJ1693" t="e">
        <v>#N/A</v>
      </c>
      <c r="DK1693"/>
      <c r="DL1693" t="s">
        <v>1892</v>
      </c>
      <c r="DM1693">
        <v>9</v>
      </c>
      <c r="DN1693" t="s">
        <v>1883</v>
      </c>
      <c r="DO1693" t="s">
        <v>1562</v>
      </c>
      <c r="DP1693" t="b">
        <v>1</v>
      </c>
      <c r="DQ1693" t="b">
        <v>0</v>
      </c>
      <c r="DR1693" t="b">
        <v>1</v>
      </c>
      <c r="DS1693" t="b">
        <v>0</v>
      </c>
      <c r="DT1693" t="b">
        <v>0</v>
      </c>
      <c r="DU1693" t="b">
        <v>0</v>
      </c>
      <c r="DV1693" t="b">
        <v>1</v>
      </c>
      <c r="DW1693">
        <v>0</v>
      </c>
      <c r="DX1693" t="b">
        <v>0</v>
      </c>
      <c r="DY1693" t="b">
        <v>0</v>
      </c>
      <c r="DZ1693" t="b">
        <v>0</v>
      </c>
      <c r="EA1693" t="b">
        <v>0</v>
      </c>
      <c r="EB1693" t="b">
        <v>0</v>
      </c>
      <c r="EC1693" t="b">
        <v>0</v>
      </c>
      <c r="ED1693" t="b">
        <v>0</v>
      </c>
      <c r="EE1693" t="b">
        <v>0</v>
      </c>
      <c r="EF1693" t="b">
        <v>0</v>
      </c>
      <c r="EG1693" t="b" cm="1">
        <v>0</v>
      </c>
      <c r="EH1693" t="b">
        <v>0</v>
      </c>
      <c r="EI1693" t="b">
        <v>0</v>
      </c>
      <c r="EJ1693" t="b">
        <v>0</v>
      </c>
      <c r="EK1693" t="s">
        <v>1547</v>
      </c>
      <c r="EL1693">
        <v>0</v>
      </c>
      <c r="EM1693">
        <v>69</v>
      </c>
      <c r="EN1693" t="b">
        <v>1</v>
      </c>
    </row>
    <row r="1694" spans="1:144" ht="15.75">
      <c r="A1694"/>
      <c r="B1694" t="s">
        <v>1562</v>
      </c>
      <c r="C1694" t="s">
        <v>4863</v>
      </c>
      <c r="D1694" t="s">
        <v>4467</v>
      </c>
      <c r="E1694" t="s">
        <v>4468</v>
      </c>
      <c r="F1694" t="s">
        <v>4468</v>
      </c>
      <c r="G1694" t="s">
        <v>4467</v>
      </c>
      <c r="H1694" t="s">
        <v>4874</v>
      </c>
      <c r="I1694" t="s">
        <v>2799</v>
      </c>
      <c r="J1694"/>
      <c r="K1694"/>
      <c r="L1694" t="s">
        <v>1743</v>
      </c>
      <c r="M1694" t="s">
        <v>1754</v>
      </c>
      <c r="N1694"/>
      <c r="O1694"/>
      <c r="P1694" t="s">
        <v>1562</v>
      </c>
      <c r="Q1694" t="s">
        <v>4463</v>
      </c>
      <c r="R1694" t="s">
        <v>4464</v>
      </c>
      <c r="S1694"/>
      <c r="T1694"/>
      <c r="U1694" t="s">
        <v>13778</v>
      </c>
      <c r="V1694" t="s">
        <v>4568</v>
      </c>
      <c r="W1694"/>
      <c r="X1694"/>
      <c r="Y1694"/>
      <c r="Z1694"/>
      <c r="AA1694"/>
      <c r="AB1694"/>
      <c r="AC1694"/>
      <c r="AD1694"/>
      <c r="AE1694"/>
      <c r="AF1694"/>
      <c r="AG1694"/>
      <c r="AH1694"/>
      <c r="AI1694"/>
      <c r="AJ1694"/>
      <c r="AK1694"/>
      <c r="AL1694"/>
      <c r="AM1694"/>
      <c r="AN1694"/>
      <c r="AO1694" s="108" t="s">
        <v>43</v>
      </c>
      <c r="AP1694" t="s">
        <v>2871</v>
      </c>
      <c r="AQ1694">
        <v>20</v>
      </c>
      <c r="AR1694" t="e">
        <v>#N/A</v>
      </c>
      <c r="AS1694" t="s">
        <v>4863</v>
      </c>
      <c r="AT1694" t="e">
        <v>#N/A</v>
      </c>
      <c r="AU1694" t="s">
        <v>4468</v>
      </c>
      <c r="AV1694" t="s">
        <v>10681</v>
      </c>
      <c r="AW1694" t="s">
        <v>10681</v>
      </c>
      <c r="AX1694" t="s">
        <v>1740</v>
      </c>
      <c r="AY1694" t="s">
        <v>10682</v>
      </c>
      <c r="AZ1694" t="s">
        <v>4463</v>
      </c>
      <c r="BA1694" t="s">
        <v>10683</v>
      </c>
      <c r="BB1694" t="s">
        <v>2799</v>
      </c>
      <c r="BC1694" t="s">
        <v>1743</v>
      </c>
      <c r="BD1694" t="s">
        <v>12511</v>
      </c>
      <c r="BE1694" t="s">
        <v>4871</v>
      </c>
      <c r="BF1694">
        <v>1087</v>
      </c>
      <c r="BG1694">
        <v>1693</v>
      </c>
      <c r="BH1694">
        <v>0</v>
      </c>
      <c r="BI1694" t="s">
        <v>1547</v>
      </c>
      <c r="BJ1694">
        <v>0</v>
      </c>
      <c r="BK1694">
        <v>0</v>
      </c>
      <c r="BL1694">
        <v>1642</v>
      </c>
      <c r="BM1694" t="s">
        <v>10685</v>
      </c>
      <c r="BN1694" t="s">
        <v>4872</v>
      </c>
      <c r="BO1694" t="s">
        <v>12558</v>
      </c>
      <c r="BP1694" t="e" cm="1">
        <v>#N/A</v>
      </c>
      <c r="BQ1694" t="s">
        <v>1547</v>
      </c>
      <c r="BR1694" t="s">
        <v>12510</v>
      </c>
      <c r="BS1694">
        <v>19</v>
      </c>
      <c r="BT1694" t="s">
        <v>5180</v>
      </c>
      <c r="BU1694" t="s">
        <v>16656</v>
      </c>
      <c r="BV1694" t="s">
        <v>4467</v>
      </c>
      <c r="BW1694" t="s">
        <v>10681</v>
      </c>
      <c r="BX1694" t="s">
        <v>12563</v>
      </c>
      <c r="BY1694" t="s">
        <v>1744</v>
      </c>
      <c r="BZ1694" t="s">
        <v>1547</v>
      </c>
      <c r="CA1694" t="s">
        <v>1744</v>
      </c>
      <c r="CB1694" t="s">
        <v>1754</v>
      </c>
      <c r="CC1694"/>
      <c r="CD1694" t="s">
        <v>998</v>
      </c>
      <c r="CE1694" t="s">
        <v>2799</v>
      </c>
      <c r="CF1694" t="s">
        <v>12564</v>
      </c>
      <c r="CG1694" t="s">
        <v>12565</v>
      </c>
      <c r="CH1694" t="s">
        <v>2799</v>
      </c>
      <c r="CI1694" t="s">
        <v>1547</v>
      </c>
      <c r="CJ1694" t="s">
        <v>4464</v>
      </c>
      <c r="CK1694" t="s">
        <v>1562</v>
      </c>
      <c r="CL1694"/>
      <c r="CM1694"/>
      <c r="CN1694" t="s">
        <v>13778</v>
      </c>
      <c r="CO1694" t="s">
        <v>4568</v>
      </c>
      <c r="CP1694" t="s">
        <v>13778</v>
      </c>
      <c r="CQ1694" t="s">
        <v>4568</v>
      </c>
      <c r="CR1694" t="s">
        <v>1547</v>
      </c>
      <c r="CS1694">
        <v>0</v>
      </c>
      <c r="CT1694" t="s">
        <v>1547</v>
      </c>
      <c r="CU1694" t="s">
        <v>1547</v>
      </c>
      <c r="CV1694" t="s">
        <v>1547</v>
      </c>
      <c r="CW1694" t="s">
        <v>1547</v>
      </c>
      <c r="CX1694" t="s">
        <v>1547</v>
      </c>
      <c r="CY1694">
        <v>1692</v>
      </c>
      <c r="CZ1694" t="s">
        <v>12056</v>
      </c>
      <c r="DA1694" t="s">
        <v>1547</v>
      </c>
      <c r="DB1694" t="s">
        <v>1881</v>
      </c>
      <c r="DC1694" t="s">
        <v>1882</v>
      </c>
      <c r="DD1694" t="s">
        <v>4468</v>
      </c>
      <c r="DE1694" t="s">
        <v>4463</v>
      </c>
      <c r="DF1694" t="s">
        <v>4467</v>
      </c>
      <c r="DG1694" t="s">
        <v>1547</v>
      </c>
      <c r="DH1694" t="s">
        <v>1547</v>
      </c>
      <c r="DI1694" t="s">
        <v>1892</v>
      </c>
      <c r="DJ1694" t="e">
        <v>#N/A</v>
      </c>
      <c r="DK1694"/>
      <c r="DL1694" t="s">
        <v>1892</v>
      </c>
      <c r="DM1694">
        <v>9</v>
      </c>
      <c r="DN1694" t="s">
        <v>1883</v>
      </c>
      <c r="DO1694" t="s">
        <v>1562</v>
      </c>
      <c r="DP1694" t="b">
        <v>1</v>
      </c>
      <c r="DQ1694" t="b">
        <v>0</v>
      </c>
      <c r="DR1694" t="b">
        <v>0</v>
      </c>
      <c r="DS1694" t="b">
        <v>0</v>
      </c>
      <c r="DT1694" t="b">
        <v>0</v>
      </c>
      <c r="DU1694" t="b">
        <v>0</v>
      </c>
      <c r="DV1694" t="b">
        <v>0</v>
      </c>
      <c r="DW1694">
        <v>0</v>
      </c>
      <c r="DX1694" t="b">
        <v>0</v>
      </c>
      <c r="DY1694" t="b">
        <v>0</v>
      </c>
      <c r="DZ1694" t="b">
        <v>0</v>
      </c>
      <c r="EA1694" t="b">
        <v>0</v>
      </c>
      <c r="EB1694" t="b">
        <v>0</v>
      </c>
      <c r="EC1694" t="b">
        <v>1</v>
      </c>
      <c r="ED1694" t="b">
        <v>0</v>
      </c>
      <c r="EE1694" t="b">
        <v>0</v>
      </c>
      <c r="EF1694" t="b">
        <v>0</v>
      </c>
      <c r="EG1694" t="b" cm="1">
        <v>0</v>
      </c>
      <c r="EH1694" t="b">
        <v>0</v>
      </c>
      <c r="EI1694" t="b">
        <v>0</v>
      </c>
      <c r="EJ1694" t="b">
        <v>1</v>
      </c>
      <c r="EK1694" t="s">
        <v>5327</v>
      </c>
      <c r="EL1694">
        <v>0</v>
      </c>
      <c r="EM1694">
        <v>10</v>
      </c>
      <c r="EN1694" t="b">
        <v>0</v>
      </c>
    </row>
    <row r="1695" spans="1:144" ht="15.75">
      <c r="A1695"/>
      <c r="B1695" t="s">
        <v>1562</v>
      </c>
      <c r="C1695" t="s">
        <v>4863</v>
      </c>
      <c r="D1695" t="s">
        <v>1254</v>
      </c>
      <c r="E1695" t="s">
        <v>1253</v>
      </c>
      <c r="F1695" t="s">
        <v>1278</v>
      </c>
      <c r="G1695" t="s">
        <v>1254</v>
      </c>
      <c r="H1695" t="s">
        <v>1254</v>
      </c>
      <c r="I1695" t="s">
        <v>2799</v>
      </c>
      <c r="J1695"/>
      <c r="K1695"/>
      <c r="L1695" t="s">
        <v>1743</v>
      </c>
      <c r="M1695" t="s">
        <v>1754</v>
      </c>
      <c r="N1695"/>
      <c r="O1695"/>
      <c r="P1695" t="s">
        <v>1562</v>
      </c>
      <c r="Q1695" t="s">
        <v>4463</v>
      </c>
      <c r="R1695" t="s">
        <v>4464</v>
      </c>
      <c r="S1695"/>
      <c r="T1695"/>
      <c r="U1695" t="s">
        <v>13778</v>
      </c>
      <c r="V1695" t="s">
        <v>4373</v>
      </c>
      <c r="W1695"/>
      <c r="X1695"/>
      <c r="Y1695"/>
      <c r="Z1695"/>
      <c r="AA1695"/>
      <c r="AB1695"/>
      <c r="AC1695"/>
      <c r="AD1695"/>
      <c r="AE1695"/>
      <c r="AF1695"/>
      <c r="AG1695"/>
      <c r="AH1695"/>
      <c r="AI1695"/>
      <c r="AJ1695"/>
      <c r="AK1695"/>
      <c r="AL1695"/>
      <c r="AM1695"/>
      <c r="AN1695"/>
      <c r="AO1695" s="108" t="s">
        <v>43</v>
      </c>
      <c r="AP1695" t="s">
        <v>2871</v>
      </c>
      <c r="AQ1695">
        <v>21</v>
      </c>
      <c r="AR1695" t="e">
        <v>#N/A</v>
      </c>
      <c r="AS1695" t="s">
        <v>4863</v>
      </c>
      <c r="AT1695" t="e">
        <v>#N/A</v>
      </c>
      <c r="AU1695" t="s">
        <v>1253</v>
      </c>
      <c r="AV1695" t="s">
        <v>1766</v>
      </c>
      <c r="AW1695" t="s">
        <v>1787</v>
      </c>
      <c r="AX1695" t="s">
        <v>1740</v>
      </c>
      <c r="AY1695" t="s">
        <v>1793</v>
      </c>
      <c r="AZ1695" t="s">
        <v>4463</v>
      </c>
      <c r="BA1695" t="s">
        <v>1913</v>
      </c>
      <c r="BB1695" t="s">
        <v>2799</v>
      </c>
      <c r="BC1695" t="s">
        <v>1743</v>
      </c>
      <c r="BD1695" t="s">
        <v>7254</v>
      </c>
      <c r="BE1695" t="s">
        <v>4871</v>
      </c>
      <c r="BF1695">
        <v>343</v>
      </c>
      <c r="BG1695">
        <v>1693</v>
      </c>
      <c r="BH1695">
        <v>0</v>
      </c>
      <c r="BI1695" t="s">
        <v>1547</v>
      </c>
      <c r="BJ1695">
        <v>0</v>
      </c>
      <c r="BK1695">
        <v>0</v>
      </c>
      <c r="BL1695">
        <v>515</v>
      </c>
      <c r="BM1695" t="s">
        <v>1770</v>
      </c>
      <c r="BN1695" t="s">
        <v>4872</v>
      </c>
      <c r="BO1695" t="s">
        <v>12558</v>
      </c>
      <c r="BP1695" t="e" cm="1">
        <v>#N/A</v>
      </c>
      <c r="BQ1695" t="s">
        <v>1547</v>
      </c>
      <c r="BR1695" t="s">
        <v>12510</v>
      </c>
      <c r="BS1695">
        <v>20</v>
      </c>
      <c r="BT1695" t="s">
        <v>5184</v>
      </c>
      <c r="BU1695" t="s">
        <v>16657</v>
      </c>
      <c r="BV1695" t="s">
        <v>1254</v>
      </c>
      <c r="BW1695" t="s">
        <v>1766</v>
      </c>
      <c r="BX1695" t="s">
        <v>1793</v>
      </c>
      <c r="BY1695" t="s">
        <v>1744</v>
      </c>
      <c r="BZ1695" t="s">
        <v>1547</v>
      </c>
      <c r="CA1695" t="s">
        <v>1744</v>
      </c>
      <c r="CB1695" t="s">
        <v>1754</v>
      </c>
      <c r="CC1695"/>
      <c r="CD1695" t="s">
        <v>998</v>
      </c>
      <c r="CE1695" t="s">
        <v>2799</v>
      </c>
      <c r="CF1695" t="s">
        <v>12566</v>
      </c>
      <c r="CG1695" t="s">
        <v>12567</v>
      </c>
      <c r="CH1695" t="s">
        <v>2799</v>
      </c>
      <c r="CI1695" t="s">
        <v>1547</v>
      </c>
      <c r="CJ1695" t="s">
        <v>4464</v>
      </c>
      <c r="CK1695" t="s">
        <v>1562</v>
      </c>
      <c r="CL1695"/>
      <c r="CM1695"/>
      <c r="CN1695" t="s">
        <v>13778</v>
      </c>
      <c r="CO1695" t="s">
        <v>4373</v>
      </c>
      <c r="CP1695" t="s">
        <v>13778</v>
      </c>
      <c r="CQ1695" t="s">
        <v>4373</v>
      </c>
      <c r="CR1695" t="s">
        <v>1547</v>
      </c>
      <c r="CS1695">
        <v>0</v>
      </c>
      <c r="CT1695" t="s">
        <v>1547</v>
      </c>
      <c r="CU1695" t="s">
        <v>1547</v>
      </c>
      <c r="CV1695" t="s">
        <v>1547</v>
      </c>
      <c r="CW1695" t="s">
        <v>1547</v>
      </c>
      <c r="CX1695" t="s">
        <v>1547</v>
      </c>
      <c r="CY1695">
        <v>1693</v>
      </c>
      <c r="CZ1695" t="s">
        <v>12059</v>
      </c>
      <c r="DA1695" t="s">
        <v>1547</v>
      </c>
      <c r="DB1695" t="s">
        <v>1881</v>
      </c>
      <c r="DC1695" t="s">
        <v>1882</v>
      </c>
      <c r="DD1695" t="s">
        <v>1253</v>
      </c>
      <c r="DE1695" t="s">
        <v>4463</v>
      </c>
      <c r="DF1695" t="s">
        <v>1254</v>
      </c>
      <c r="DG1695" t="s">
        <v>1547</v>
      </c>
      <c r="DH1695" t="s">
        <v>1547</v>
      </c>
      <c r="DI1695" t="s">
        <v>1892</v>
      </c>
      <c r="DJ1695" t="e">
        <v>#N/A</v>
      </c>
      <c r="DK1695"/>
      <c r="DL1695" t="s">
        <v>1892</v>
      </c>
      <c r="DM1695">
        <v>9</v>
      </c>
      <c r="DN1695" t="s">
        <v>1883</v>
      </c>
      <c r="DO1695" t="s">
        <v>1562</v>
      </c>
      <c r="DP1695" t="b">
        <v>1</v>
      </c>
      <c r="DQ1695" t="b">
        <v>0</v>
      </c>
      <c r="DR1695" t="b">
        <v>0</v>
      </c>
      <c r="DS1695" t="b">
        <v>0</v>
      </c>
      <c r="DT1695" t="b">
        <v>0</v>
      </c>
      <c r="DU1695" t="b">
        <v>0</v>
      </c>
      <c r="DV1695" t="b">
        <v>0</v>
      </c>
      <c r="DW1695">
        <v>0</v>
      </c>
      <c r="DX1695" t="b">
        <v>0</v>
      </c>
      <c r="DY1695" t="b">
        <v>0</v>
      </c>
      <c r="DZ1695" t="b">
        <v>0</v>
      </c>
      <c r="EA1695" t="b">
        <v>0</v>
      </c>
      <c r="EB1695" t="b">
        <v>0</v>
      </c>
      <c r="EC1695" t="b">
        <v>1</v>
      </c>
      <c r="ED1695" t="b">
        <v>0</v>
      </c>
      <c r="EE1695" t="b">
        <v>0</v>
      </c>
      <c r="EF1695" t="b">
        <v>0</v>
      </c>
      <c r="EG1695" t="b" cm="1">
        <v>0</v>
      </c>
      <c r="EH1695" t="b">
        <v>0</v>
      </c>
      <c r="EI1695" t="b">
        <v>0</v>
      </c>
      <c r="EJ1695" t="b">
        <v>1</v>
      </c>
      <c r="EK1695" t="s">
        <v>5327</v>
      </c>
      <c r="EL1695">
        <v>0</v>
      </c>
      <c r="EM1695">
        <v>7</v>
      </c>
      <c r="EN1695" t="b">
        <v>0</v>
      </c>
    </row>
    <row r="1696" spans="1:144" ht="15.75">
      <c r="A1696"/>
      <c r="B1696" t="s">
        <v>1562</v>
      </c>
      <c r="C1696" t="s">
        <v>4863</v>
      </c>
      <c r="D1696" t="s">
        <v>4549</v>
      </c>
      <c r="E1696" t="s">
        <v>4550</v>
      </c>
      <c r="F1696" t="s">
        <v>4772</v>
      </c>
      <c r="G1696" t="s">
        <v>4549</v>
      </c>
      <c r="H1696" t="s">
        <v>4552</v>
      </c>
      <c r="I1696" t="s">
        <v>2799</v>
      </c>
      <c r="J1696"/>
      <c r="K1696"/>
      <c r="L1696" t="s">
        <v>1743</v>
      </c>
      <c r="M1696" t="s">
        <v>1749</v>
      </c>
      <c r="N1696"/>
      <c r="O1696"/>
      <c r="P1696" t="s">
        <v>1562</v>
      </c>
      <c r="Q1696" t="s">
        <v>4463</v>
      </c>
      <c r="R1696" t="s">
        <v>4464</v>
      </c>
      <c r="S1696"/>
      <c r="T1696"/>
      <c r="U1696" t="s">
        <v>13778</v>
      </c>
      <c r="V1696" t="s">
        <v>13635</v>
      </c>
      <c r="W1696"/>
      <c r="X1696"/>
      <c r="Y1696"/>
      <c r="Z1696"/>
      <c r="AA1696"/>
      <c r="AB1696"/>
      <c r="AC1696"/>
      <c r="AD1696"/>
      <c r="AE1696"/>
      <c r="AF1696"/>
      <c r="AG1696"/>
      <c r="AH1696"/>
      <c r="AI1696"/>
      <c r="AJ1696"/>
      <c r="AK1696"/>
      <c r="AL1696"/>
      <c r="AM1696"/>
      <c r="AN1696"/>
      <c r="AO1696" s="108" t="s">
        <v>43</v>
      </c>
      <c r="AP1696" t="s">
        <v>2871</v>
      </c>
      <c r="AQ1696">
        <v>22</v>
      </c>
      <c r="AR1696" t="e">
        <v>#N/A</v>
      </c>
      <c r="AS1696" t="s">
        <v>4863</v>
      </c>
      <c r="AT1696" t="e">
        <v>#N/A</v>
      </c>
      <c r="AU1696" t="s">
        <v>4550</v>
      </c>
      <c r="AV1696" t="s">
        <v>10934</v>
      </c>
      <c r="AW1696" t="s">
        <v>12278</v>
      </c>
      <c r="AX1696" t="s">
        <v>1740</v>
      </c>
      <c r="AY1696" t="s">
        <v>10936</v>
      </c>
      <c r="AZ1696" t="s">
        <v>4463</v>
      </c>
      <c r="BA1696" t="s">
        <v>10937</v>
      </c>
      <c r="BB1696" t="s">
        <v>2799</v>
      </c>
      <c r="BC1696" t="s">
        <v>1743</v>
      </c>
      <c r="BD1696" t="s">
        <v>12536</v>
      </c>
      <c r="BE1696" t="s">
        <v>4871</v>
      </c>
      <c r="BF1696">
        <v>1121</v>
      </c>
      <c r="BG1696">
        <v>1693</v>
      </c>
      <c r="BH1696">
        <v>0</v>
      </c>
      <c r="BI1696" t="s">
        <v>1547</v>
      </c>
      <c r="BJ1696">
        <v>0</v>
      </c>
      <c r="BK1696">
        <v>0</v>
      </c>
      <c r="BL1696">
        <v>1639</v>
      </c>
      <c r="BM1696" t="s">
        <v>10939</v>
      </c>
      <c r="BN1696" t="s">
        <v>4872</v>
      </c>
      <c r="BO1696" t="s">
        <v>12558</v>
      </c>
      <c r="BP1696" t="e" cm="1">
        <v>#N/A</v>
      </c>
      <c r="BQ1696" t="s">
        <v>1547</v>
      </c>
      <c r="BR1696" t="s">
        <v>12510</v>
      </c>
      <c r="BS1696">
        <v>21</v>
      </c>
      <c r="BT1696" t="s">
        <v>5188</v>
      </c>
      <c r="BU1696" t="s">
        <v>16658</v>
      </c>
      <c r="BV1696" t="s">
        <v>4549</v>
      </c>
      <c r="BW1696" t="s">
        <v>10934</v>
      </c>
      <c r="BX1696" t="s">
        <v>10940</v>
      </c>
      <c r="BY1696" t="s">
        <v>1744</v>
      </c>
      <c r="BZ1696" t="s">
        <v>1547</v>
      </c>
      <c r="CA1696" t="s">
        <v>1744</v>
      </c>
      <c r="CB1696" t="s">
        <v>1749</v>
      </c>
      <c r="CC1696"/>
      <c r="CD1696" t="s">
        <v>998</v>
      </c>
      <c r="CE1696" t="s">
        <v>2799</v>
      </c>
      <c r="CF1696" t="s">
        <v>12568</v>
      </c>
      <c r="CG1696" t="s">
        <v>12569</v>
      </c>
      <c r="CH1696" t="s">
        <v>2799</v>
      </c>
      <c r="CI1696" t="s">
        <v>1547</v>
      </c>
      <c r="CJ1696" t="s">
        <v>4464</v>
      </c>
      <c r="CK1696" t="s">
        <v>1562</v>
      </c>
      <c r="CL1696"/>
      <c r="CM1696"/>
      <c r="CN1696" t="s">
        <v>13778</v>
      </c>
      <c r="CO1696" t="s">
        <v>13635</v>
      </c>
      <c r="CP1696" t="s">
        <v>13778</v>
      </c>
      <c r="CQ1696" t="s">
        <v>13635</v>
      </c>
      <c r="CR1696" t="s">
        <v>1547</v>
      </c>
      <c r="CS1696">
        <v>0</v>
      </c>
      <c r="CT1696" t="s">
        <v>1547</v>
      </c>
      <c r="CU1696" t="s">
        <v>1547</v>
      </c>
      <c r="CV1696" t="s">
        <v>1547</v>
      </c>
      <c r="CW1696" t="s">
        <v>1547</v>
      </c>
      <c r="CX1696" t="s">
        <v>1547</v>
      </c>
      <c r="CY1696">
        <v>1694</v>
      </c>
      <c r="CZ1696" t="s">
        <v>12060</v>
      </c>
      <c r="DA1696" t="s">
        <v>1547</v>
      </c>
      <c r="DB1696" t="s">
        <v>1881</v>
      </c>
      <c r="DC1696" t="s">
        <v>1882</v>
      </c>
      <c r="DD1696" t="s">
        <v>4550</v>
      </c>
      <c r="DE1696" t="s">
        <v>4463</v>
      </c>
      <c r="DF1696" t="s">
        <v>4549</v>
      </c>
      <c r="DG1696" t="s">
        <v>1547</v>
      </c>
      <c r="DH1696" t="s">
        <v>1547</v>
      </c>
      <c r="DI1696" t="s">
        <v>1892</v>
      </c>
      <c r="DJ1696" t="e">
        <v>#N/A</v>
      </c>
      <c r="DK1696"/>
      <c r="DL1696" t="s">
        <v>1892</v>
      </c>
      <c r="DM1696">
        <v>9</v>
      </c>
      <c r="DN1696" t="s">
        <v>1883</v>
      </c>
      <c r="DO1696" t="s">
        <v>1562</v>
      </c>
      <c r="DP1696" t="b">
        <v>1</v>
      </c>
      <c r="DQ1696" t="b">
        <v>0</v>
      </c>
      <c r="DR1696" t="b">
        <v>0</v>
      </c>
      <c r="DS1696" t="b">
        <v>0</v>
      </c>
      <c r="DT1696" t="b">
        <v>0</v>
      </c>
      <c r="DU1696" t="b">
        <v>0</v>
      </c>
      <c r="DV1696" t="b">
        <v>0</v>
      </c>
      <c r="DW1696">
        <v>0</v>
      </c>
      <c r="DX1696" t="b">
        <v>0</v>
      </c>
      <c r="DY1696" t="b">
        <v>0</v>
      </c>
      <c r="DZ1696" t="b">
        <v>0</v>
      </c>
      <c r="EA1696" t="b">
        <v>0</v>
      </c>
      <c r="EB1696" t="b">
        <v>0</v>
      </c>
      <c r="EC1696" t="b">
        <v>0</v>
      </c>
      <c r="ED1696" t="b">
        <v>0</v>
      </c>
      <c r="EE1696" t="b">
        <v>0</v>
      </c>
      <c r="EF1696" t="b">
        <v>0</v>
      </c>
      <c r="EG1696" t="b" cm="1">
        <v>0</v>
      </c>
      <c r="EH1696" t="b">
        <v>0</v>
      </c>
      <c r="EI1696" t="b">
        <v>0</v>
      </c>
      <c r="EJ1696" t="b">
        <v>0</v>
      </c>
      <c r="EK1696" t="s">
        <v>1547</v>
      </c>
      <c r="EL1696">
        <v>0</v>
      </c>
      <c r="EM1696">
        <v>17</v>
      </c>
      <c r="EN1696" t="b">
        <v>0</v>
      </c>
    </row>
    <row r="1697" spans="1:144" ht="15.75">
      <c r="A1697"/>
      <c r="B1697" t="s">
        <v>1562</v>
      </c>
      <c r="C1697" t="s">
        <v>4863</v>
      </c>
      <c r="D1697" t="s">
        <v>4528</v>
      </c>
      <c r="E1697" t="s">
        <v>4529</v>
      </c>
      <c r="F1697" t="s">
        <v>4752</v>
      </c>
      <c r="G1697" t="s">
        <v>4528</v>
      </c>
      <c r="H1697" t="s">
        <v>4528</v>
      </c>
      <c r="I1697" t="s">
        <v>2799</v>
      </c>
      <c r="J1697"/>
      <c r="K1697"/>
      <c r="L1697" t="s">
        <v>1743</v>
      </c>
      <c r="M1697" t="s">
        <v>1754</v>
      </c>
      <c r="N1697"/>
      <c r="O1697"/>
      <c r="P1697" t="s">
        <v>1562</v>
      </c>
      <c r="Q1697" t="s">
        <v>4463</v>
      </c>
      <c r="R1697" t="s">
        <v>4464</v>
      </c>
      <c r="S1697"/>
      <c r="T1697"/>
      <c r="U1697" t="s">
        <v>13778</v>
      </c>
      <c r="V1697" t="s">
        <v>13632</v>
      </c>
      <c r="W1697"/>
      <c r="X1697"/>
      <c r="Y1697"/>
      <c r="Z1697"/>
      <c r="AA1697"/>
      <c r="AB1697"/>
      <c r="AC1697"/>
      <c r="AD1697"/>
      <c r="AE1697"/>
      <c r="AF1697"/>
      <c r="AG1697"/>
      <c r="AH1697"/>
      <c r="AI1697"/>
      <c r="AJ1697"/>
      <c r="AK1697"/>
      <c r="AL1697"/>
      <c r="AM1697"/>
      <c r="AN1697"/>
      <c r="AO1697" s="108" t="s">
        <v>43</v>
      </c>
      <c r="AP1697" t="s">
        <v>2871</v>
      </c>
      <c r="AQ1697">
        <v>23</v>
      </c>
      <c r="AR1697" t="e">
        <v>#N/A</v>
      </c>
      <c r="AS1697" t="s">
        <v>4863</v>
      </c>
      <c r="AT1697" t="e">
        <v>#N/A</v>
      </c>
      <c r="AU1697" t="s">
        <v>4529</v>
      </c>
      <c r="AV1697" t="s">
        <v>10881</v>
      </c>
      <c r="AW1697" t="s">
        <v>12223</v>
      </c>
      <c r="AX1697" t="s">
        <v>1740</v>
      </c>
      <c r="AY1697" t="s">
        <v>12228</v>
      </c>
      <c r="AZ1697" t="s">
        <v>4463</v>
      </c>
      <c r="BA1697" t="s">
        <v>10884</v>
      </c>
      <c r="BB1697" t="s">
        <v>2799</v>
      </c>
      <c r="BC1697" t="s">
        <v>1743</v>
      </c>
      <c r="BD1697" t="s">
        <v>12527</v>
      </c>
      <c r="BE1697" t="s">
        <v>4871</v>
      </c>
      <c r="BF1697">
        <v>1116</v>
      </c>
      <c r="BG1697">
        <v>1693</v>
      </c>
      <c r="BH1697">
        <v>0</v>
      </c>
      <c r="BI1697" t="s">
        <v>1547</v>
      </c>
      <c r="BJ1697">
        <v>0</v>
      </c>
      <c r="BK1697">
        <v>0</v>
      </c>
      <c r="BL1697">
        <v>1614</v>
      </c>
      <c r="BM1697" t="s">
        <v>10886</v>
      </c>
      <c r="BN1697" t="s">
        <v>4872</v>
      </c>
      <c r="BO1697" t="s">
        <v>12558</v>
      </c>
      <c r="BP1697" t="e" cm="1">
        <v>#N/A</v>
      </c>
      <c r="BQ1697" t="s">
        <v>1547</v>
      </c>
      <c r="BR1697" t="s">
        <v>12510</v>
      </c>
      <c r="BS1697">
        <v>22</v>
      </c>
      <c r="BT1697" t="s">
        <v>5192</v>
      </c>
      <c r="BU1697" t="s">
        <v>16659</v>
      </c>
      <c r="BV1697" t="s">
        <v>4528</v>
      </c>
      <c r="BW1697" t="s">
        <v>10881</v>
      </c>
      <c r="BX1697" t="s">
        <v>12228</v>
      </c>
      <c r="BY1697" t="s">
        <v>1744</v>
      </c>
      <c r="BZ1697" t="s">
        <v>1547</v>
      </c>
      <c r="CA1697" t="s">
        <v>1744</v>
      </c>
      <c r="CB1697" t="s">
        <v>1754</v>
      </c>
      <c r="CC1697"/>
      <c r="CD1697" t="s">
        <v>998</v>
      </c>
      <c r="CE1697" t="s">
        <v>2799</v>
      </c>
      <c r="CF1697" t="s">
        <v>12570</v>
      </c>
      <c r="CG1697" t="s">
        <v>12571</v>
      </c>
      <c r="CH1697" t="s">
        <v>2799</v>
      </c>
      <c r="CI1697" t="s">
        <v>1547</v>
      </c>
      <c r="CJ1697" t="s">
        <v>4464</v>
      </c>
      <c r="CK1697" t="s">
        <v>1562</v>
      </c>
      <c r="CL1697"/>
      <c r="CM1697"/>
      <c r="CN1697" t="s">
        <v>13778</v>
      </c>
      <c r="CO1697" t="s">
        <v>13632</v>
      </c>
      <c r="CP1697" t="s">
        <v>13778</v>
      </c>
      <c r="CQ1697" t="s">
        <v>13632</v>
      </c>
      <c r="CR1697" t="s">
        <v>1547</v>
      </c>
      <c r="CS1697">
        <v>0</v>
      </c>
      <c r="CT1697" t="s">
        <v>1547</v>
      </c>
      <c r="CU1697" t="s">
        <v>1547</v>
      </c>
      <c r="CV1697" t="s">
        <v>1547</v>
      </c>
      <c r="CW1697" t="s">
        <v>1547</v>
      </c>
      <c r="CX1697" t="s">
        <v>1547</v>
      </c>
      <c r="CY1697">
        <v>1695</v>
      </c>
      <c r="CZ1697" t="s">
        <v>12061</v>
      </c>
      <c r="DA1697" t="s">
        <v>1547</v>
      </c>
      <c r="DB1697" t="s">
        <v>1881</v>
      </c>
      <c r="DC1697" t="s">
        <v>1882</v>
      </c>
      <c r="DD1697" t="s">
        <v>4529</v>
      </c>
      <c r="DE1697" t="s">
        <v>4463</v>
      </c>
      <c r="DF1697" t="s">
        <v>4528</v>
      </c>
      <c r="DG1697" t="s">
        <v>1547</v>
      </c>
      <c r="DH1697" t="s">
        <v>1547</v>
      </c>
      <c r="DI1697" t="s">
        <v>1892</v>
      </c>
      <c r="DJ1697" t="e">
        <v>#N/A</v>
      </c>
      <c r="DK1697"/>
      <c r="DL1697" t="s">
        <v>1892</v>
      </c>
      <c r="DM1697">
        <v>9</v>
      </c>
      <c r="DN1697" t="s">
        <v>1883</v>
      </c>
      <c r="DO1697" t="s">
        <v>1562</v>
      </c>
      <c r="DP1697" t="b">
        <v>1</v>
      </c>
      <c r="DQ1697" t="b">
        <v>0</v>
      </c>
      <c r="DR1697" t="b">
        <v>0</v>
      </c>
      <c r="DS1697" t="b">
        <v>0</v>
      </c>
      <c r="DT1697" t="b">
        <v>0</v>
      </c>
      <c r="DU1697" t="b">
        <v>0</v>
      </c>
      <c r="DV1697" t="b">
        <v>0</v>
      </c>
      <c r="DW1697">
        <v>0</v>
      </c>
      <c r="DX1697" t="b">
        <v>0</v>
      </c>
      <c r="DY1697" t="b">
        <v>0</v>
      </c>
      <c r="DZ1697" t="b">
        <v>0</v>
      </c>
      <c r="EA1697" t="b">
        <v>0</v>
      </c>
      <c r="EB1697" t="b">
        <v>0</v>
      </c>
      <c r="EC1697" t="b">
        <v>0</v>
      </c>
      <c r="ED1697" t="b">
        <v>0</v>
      </c>
      <c r="EE1697" t="b">
        <v>0</v>
      </c>
      <c r="EF1697" t="b">
        <v>0</v>
      </c>
      <c r="EG1697" t="b" cm="1">
        <v>0</v>
      </c>
      <c r="EH1697" t="b">
        <v>0</v>
      </c>
      <c r="EI1697" t="b">
        <v>0</v>
      </c>
      <c r="EJ1697" t="b">
        <v>0</v>
      </c>
      <c r="EK1697" t="s">
        <v>1547</v>
      </c>
      <c r="EL1697">
        <v>0</v>
      </c>
      <c r="EM1697">
        <v>17</v>
      </c>
      <c r="EN1697" t="b">
        <v>0</v>
      </c>
    </row>
    <row r="1698" spans="1:144" ht="15.75">
      <c r="A1698"/>
      <c r="B1698" t="s">
        <v>1562</v>
      </c>
      <c r="C1698" t="s">
        <v>4863</v>
      </c>
      <c r="D1698" t="s">
        <v>4559</v>
      </c>
      <c r="E1698" t="s">
        <v>4560</v>
      </c>
      <c r="F1698" t="s">
        <v>4557</v>
      </c>
      <c r="G1698" t="s">
        <v>4559</v>
      </c>
      <c r="H1698" t="s">
        <v>4559</v>
      </c>
      <c r="I1698" t="s">
        <v>2799</v>
      </c>
      <c r="J1698"/>
      <c r="K1698"/>
      <c r="L1698" t="s">
        <v>1743</v>
      </c>
      <c r="M1698" t="s">
        <v>1754</v>
      </c>
      <c r="N1698"/>
      <c r="O1698"/>
      <c r="P1698" t="s">
        <v>1562</v>
      </c>
      <c r="Q1698" t="s">
        <v>4463</v>
      </c>
      <c r="R1698" t="s">
        <v>4464</v>
      </c>
      <c r="S1698"/>
      <c r="T1698"/>
      <c r="U1698" t="s">
        <v>13778</v>
      </c>
      <c r="V1698" t="s">
        <v>4868</v>
      </c>
      <c r="W1698"/>
      <c r="X1698"/>
      <c r="Y1698"/>
      <c r="Z1698"/>
      <c r="AA1698"/>
      <c r="AB1698"/>
      <c r="AC1698"/>
      <c r="AD1698"/>
      <c r="AE1698"/>
      <c r="AF1698"/>
      <c r="AG1698"/>
      <c r="AH1698"/>
      <c r="AI1698"/>
      <c r="AJ1698"/>
      <c r="AK1698"/>
      <c r="AL1698"/>
      <c r="AM1698"/>
      <c r="AN1698"/>
      <c r="AO1698" s="108" t="s">
        <v>43</v>
      </c>
      <c r="AP1698" t="s">
        <v>2871</v>
      </c>
      <c r="AQ1698">
        <v>24</v>
      </c>
      <c r="AR1698" t="e">
        <v>#N/A</v>
      </c>
      <c r="AS1698" t="s">
        <v>4863</v>
      </c>
      <c r="AT1698" t="e">
        <v>#N/A</v>
      </c>
      <c r="AU1698" t="s">
        <v>4560</v>
      </c>
      <c r="AV1698" t="s">
        <v>10964</v>
      </c>
      <c r="AW1698" t="s">
        <v>10955</v>
      </c>
      <c r="AX1698" t="s">
        <v>1740</v>
      </c>
      <c r="AY1698" t="s">
        <v>10965</v>
      </c>
      <c r="AZ1698" t="s">
        <v>4463</v>
      </c>
      <c r="BA1698" t="s">
        <v>10966</v>
      </c>
      <c r="BB1698" t="s">
        <v>2799</v>
      </c>
      <c r="BC1698" t="s">
        <v>1743</v>
      </c>
      <c r="BD1698" t="s">
        <v>12542</v>
      </c>
      <c r="BE1698" t="s">
        <v>4871</v>
      </c>
      <c r="BF1698">
        <v>1124</v>
      </c>
      <c r="BG1698">
        <v>1693</v>
      </c>
      <c r="BH1698">
        <v>0</v>
      </c>
      <c r="BI1698" t="s">
        <v>1547</v>
      </c>
      <c r="BJ1698">
        <v>0</v>
      </c>
      <c r="BK1698">
        <v>0</v>
      </c>
      <c r="BL1698">
        <v>1124</v>
      </c>
      <c r="BM1698" t="s">
        <v>10969</v>
      </c>
      <c r="BN1698" t="s">
        <v>4872</v>
      </c>
      <c r="BO1698" t="s">
        <v>12558</v>
      </c>
      <c r="BP1698" t="e" cm="1">
        <v>#N/A</v>
      </c>
      <c r="BQ1698" t="s">
        <v>1547</v>
      </c>
      <c r="BR1698" t="s">
        <v>12510</v>
      </c>
      <c r="BS1698">
        <v>23</v>
      </c>
      <c r="BT1698" t="s">
        <v>5202</v>
      </c>
      <c r="BU1698" t="s">
        <v>16660</v>
      </c>
      <c r="BV1698" t="s">
        <v>4559</v>
      </c>
      <c r="BW1698" t="s">
        <v>10964</v>
      </c>
      <c r="BX1698" t="s">
        <v>10965</v>
      </c>
      <c r="BY1698" t="s">
        <v>1744</v>
      </c>
      <c r="BZ1698" t="s">
        <v>1547</v>
      </c>
      <c r="CA1698" t="s">
        <v>1744</v>
      </c>
      <c r="CB1698" t="s">
        <v>1754</v>
      </c>
      <c r="CC1698"/>
      <c r="CD1698" t="s">
        <v>998</v>
      </c>
      <c r="CE1698" t="s">
        <v>2799</v>
      </c>
      <c r="CF1698" t="s">
        <v>12572</v>
      </c>
      <c r="CG1698" t="s">
        <v>12573</v>
      </c>
      <c r="CH1698" t="s">
        <v>2799</v>
      </c>
      <c r="CI1698" t="s">
        <v>1547</v>
      </c>
      <c r="CJ1698" t="s">
        <v>4464</v>
      </c>
      <c r="CK1698" t="s">
        <v>1562</v>
      </c>
      <c r="CL1698"/>
      <c r="CM1698"/>
      <c r="CN1698" t="s">
        <v>13778</v>
      </c>
      <c r="CO1698" t="s">
        <v>4868</v>
      </c>
      <c r="CP1698" t="s">
        <v>13778</v>
      </c>
      <c r="CQ1698" t="s">
        <v>4868</v>
      </c>
      <c r="CR1698" t="s">
        <v>1547</v>
      </c>
      <c r="CS1698">
        <v>0</v>
      </c>
      <c r="CT1698" t="s">
        <v>1547</v>
      </c>
      <c r="CU1698" t="s">
        <v>1547</v>
      </c>
      <c r="CV1698" t="s">
        <v>1547</v>
      </c>
      <c r="CW1698" t="s">
        <v>1547</v>
      </c>
      <c r="CX1698" t="s">
        <v>1547</v>
      </c>
      <c r="CY1698">
        <v>1696</v>
      </c>
      <c r="CZ1698" t="s">
        <v>12062</v>
      </c>
      <c r="DA1698" t="s">
        <v>1547</v>
      </c>
      <c r="DB1698" t="s">
        <v>1881</v>
      </c>
      <c r="DC1698" t="s">
        <v>1882</v>
      </c>
      <c r="DD1698" t="s">
        <v>4560</v>
      </c>
      <c r="DE1698" t="s">
        <v>4463</v>
      </c>
      <c r="DF1698" t="s">
        <v>4559</v>
      </c>
      <c r="DG1698" t="s">
        <v>1547</v>
      </c>
      <c r="DH1698" t="s">
        <v>1547</v>
      </c>
      <c r="DI1698" t="s">
        <v>1892</v>
      </c>
      <c r="DJ1698" t="e">
        <v>#N/A</v>
      </c>
      <c r="DK1698"/>
      <c r="DL1698" t="s">
        <v>1892</v>
      </c>
      <c r="DM1698">
        <v>9</v>
      </c>
      <c r="DN1698" t="s">
        <v>1883</v>
      </c>
      <c r="DO1698" t="s">
        <v>1562</v>
      </c>
      <c r="DP1698" t="b">
        <v>1</v>
      </c>
      <c r="DQ1698" t="b">
        <v>0</v>
      </c>
      <c r="DR1698" t="b">
        <v>0</v>
      </c>
      <c r="DS1698" t="b">
        <v>0</v>
      </c>
      <c r="DT1698" t="b">
        <v>0</v>
      </c>
      <c r="DU1698" t="b">
        <v>0</v>
      </c>
      <c r="DV1698" t="b">
        <v>0</v>
      </c>
      <c r="DW1698">
        <v>0</v>
      </c>
      <c r="DX1698" t="b">
        <v>0</v>
      </c>
      <c r="DY1698" t="b">
        <v>0</v>
      </c>
      <c r="DZ1698" t="b">
        <v>0</v>
      </c>
      <c r="EA1698" t="b">
        <v>0</v>
      </c>
      <c r="EB1698" t="b">
        <v>0</v>
      </c>
      <c r="EC1698" t="b">
        <v>0</v>
      </c>
      <c r="ED1698" t="b">
        <v>0</v>
      </c>
      <c r="EE1698" t="b">
        <v>0</v>
      </c>
      <c r="EF1698" t="b">
        <v>0</v>
      </c>
      <c r="EG1698" t="b" cm="1">
        <v>1</v>
      </c>
      <c r="EH1698" t="b">
        <v>0</v>
      </c>
      <c r="EI1698" t="b">
        <v>0</v>
      </c>
      <c r="EJ1698" t="b">
        <v>1</v>
      </c>
      <c r="EK1698" t="s">
        <v>5887</v>
      </c>
      <c r="EL1698">
        <v>1</v>
      </c>
      <c r="EM1698">
        <v>20</v>
      </c>
      <c r="EN1698" t="b">
        <v>0</v>
      </c>
    </row>
    <row r="1699" spans="1:144" ht="15.75">
      <c r="A1699"/>
      <c r="B1699" t="s">
        <v>1562</v>
      </c>
      <c r="C1699" t="s">
        <v>4863</v>
      </c>
      <c r="D1699" t="s">
        <v>4561</v>
      </c>
      <c r="E1699" t="s">
        <v>4562</v>
      </c>
      <c r="F1699"/>
      <c r="G1699" t="s">
        <v>4561</v>
      </c>
      <c r="H1699" t="s">
        <v>4561</v>
      </c>
      <c r="I1699" t="s">
        <v>2799</v>
      </c>
      <c r="J1699"/>
      <c r="K1699"/>
      <c r="L1699" t="s">
        <v>1743</v>
      </c>
      <c r="M1699" t="s">
        <v>1754</v>
      </c>
      <c r="N1699"/>
      <c r="O1699"/>
      <c r="P1699" t="s">
        <v>1562</v>
      </c>
      <c r="Q1699" t="s">
        <v>4463</v>
      </c>
      <c r="R1699" t="s">
        <v>4464</v>
      </c>
      <c r="S1699"/>
      <c r="T1699"/>
      <c r="U1699" t="s">
        <v>13778</v>
      </c>
      <c r="V1699" t="s">
        <v>4563</v>
      </c>
      <c r="W1699"/>
      <c r="X1699"/>
      <c r="Y1699"/>
      <c r="Z1699"/>
      <c r="AA1699"/>
      <c r="AB1699"/>
      <c r="AC1699"/>
      <c r="AD1699"/>
      <c r="AE1699"/>
      <c r="AF1699"/>
      <c r="AG1699"/>
      <c r="AH1699"/>
      <c r="AI1699"/>
      <c r="AJ1699"/>
      <c r="AK1699"/>
      <c r="AL1699"/>
      <c r="AM1699"/>
      <c r="AN1699"/>
      <c r="AO1699" s="108" t="s">
        <v>43</v>
      </c>
      <c r="AP1699" t="s">
        <v>2871</v>
      </c>
      <c r="AQ1699">
        <v>25</v>
      </c>
      <c r="AR1699" t="e">
        <v>#N/A</v>
      </c>
      <c r="AS1699" t="s">
        <v>4863</v>
      </c>
      <c r="AT1699" t="e">
        <v>#N/A</v>
      </c>
      <c r="AU1699" t="s">
        <v>4562</v>
      </c>
      <c r="AV1699" t="s">
        <v>10972</v>
      </c>
      <c r="AW1699" t="s">
        <v>1744</v>
      </c>
      <c r="AX1699" t="s">
        <v>1740</v>
      </c>
      <c r="AY1699" t="s">
        <v>10974</v>
      </c>
      <c r="AZ1699" t="s">
        <v>4463</v>
      </c>
      <c r="BA1699" t="s">
        <v>10975</v>
      </c>
      <c r="BB1699" t="s">
        <v>2799</v>
      </c>
      <c r="BC1699" t="s">
        <v>1743</v>
      </c>
      <c r="BD1699" t="s">
        <v>12545</v>
      </c>
      <c r="BE1699" t="s">
        <v>4871</v>
      </c>
      <c r="BF1699">
        <v>1125</v>
      </c>
      <c r="BG1699">
        <v>1693</v>
      </c>
      <c r="BH1699">
        <v>0</v>
      </c>
      <c r="BI1699" t="s">
        <v>1547</v>
      </c>
      <c r="BJ1699">
        <v>0</v>
      </c>
      <c r="BK1699">
        <v>0</v>
      </c>
      <c r="BL1699">
        <v>1125</v>
      </c>
      <c r="BM1699" t="s">
        <v>10978</v>
      </c>
      <c r="BN1699" t="s">
        <v>4872</v>
      </c>
      <c r="BO1699" t="s">
        <v>12558</v>
      </c>
      <c r="BP1699" t="e" cm="1">
        <v>#N/A</v>
      </c>
      <c r="BQ1699" t="s">
        <v>1547</v>
      </c>
      <c r="BR1699" t="s">
        <v>12510</v>
      </c>
      <c r="BS1699">
        <v>24</v>
      </c>
      <c r="BT1699" t="s">
        <v>5213</v>
      </c>
      <c r="BU1699" t="s">
        <v>16661</v>
      </c>
      <c r="BV1699" t="s">
        <v>4561</v>
      </c>
      <c r="BW1699" t="s">
        <v>10972</v>
      </c>
      <c r="BX1699" t="s">
        <v>10974</v>
      </c>
      <c r="BY1699" t="s">
        <v>1744</v>
      </c>
      <c r="BZ1699" t="s">
        <v>1547</v>
      </c>
      <c r="CA1699" t="s">
        <v>1744</v>
      </c>
      <c r="CB1699" t="s">
        <v>1754</v>
      </c>
      <c r="CC1699"/>
      <c r="CD1699" t="s">
        <v>998</v>
      </c>
      <c r="CE1699" t="s">
        <v>2799</v>
      </c>
      <c r="CF1699" t="s">
        <v>12574</v>
      </c>
      <c r="CG1699" t="s">
        <v>12575</v>
      </c>
      <c r="CH1699" t="s">
        <v>2799</v>
      </c>
      <c r="CI1699" t="s">
        <v>1547</v>
      </c>
      <c r="CJ1699" t="s">
        <v>4464</v>
      </c>
      <c r="CK1699" t="s">
        <v>1562</v>
      </c>
      <c r="CL1699"/>
      <c r="CM1699"/>
      <c r="CN1699" t="s">
        <v>13778</v>
      </c>
      <c r="CO1699" t="s">
        <v>4563</v>
      </c>
      <c r="CP1699" t="s">
        <v>13778</v>
      </c>
      <c r="CQ1699" t="s">
        <v>4563</v>
      </c>
      <c r="CR1699" t="s">
        <v>1547</v>
      </c>
      <c r="CS1699">
        <v>0</v>
      </c>
      <c r="CT1699" t="s">
        <v>1547</v>
      </c>
      <c r="CU1699" t="s">
        <v>1547</v>
      </c>
      <c r="CV1699" t="s">
        <v>1547</v>
      </c>
      <c r="CW1699" t="s">
        <v>1547</v>
      </c>
      <c r="CX1699" t="s">
        <v>1547</v>
      </c>
      <c r="CY1699">
        <v>1697</v>
      </c>
      <c r="CZ1699" t="s">
        <v>12065</v>
      </c>
      <c r="DA1699" t="s">
        <v>1547</v>
      </c>
      <c r="DB1699" t="s">
        <v>1881</v>
      </c>
      <c r="DC1699" t="s">
        <v>1882</v>
      </c>
      <c r="DD1699" t="s">
        <v>4562</v>
      </c>
      <c r="DE1699" t="s">
        <v>4463</v>
      </c>
      <c r="DF1699" t="s">
        <v>4561</v>
      </c>
      <c r="DG1699" t="s">
        <v>1547</v>
      </c>
      <c r="DH1699" t="s">
        <v>1547</v>
      </c>
      <c r="DI1699" t="s">
        <v>1892</v>
      </c>
      <c r="DJ1699" t="e">
        <v>#N/A</v>
      </c>
      <c r="DK1699"/>
      <c r="DL1699" t="s">
        <v>1892</v>
      </c>
      <c r="DM1699">
        <v>9</v>
      </c>
      <c r="DN1699" t="s">
        <v>1883</v>
      </c>
      <c r="DO1699" t="s">
        <v>1562</v>
      </c>
      <c r="DP1699" t="b">
        <v>1</v>
      </c>
      <c r="DQ1699" t="b">
        <v>0</v>
      </c>
      <c r="DR1699" t="b">
        <v>0</v>
      </c>
      <c r="DS1699" t="b">
        <v>0</v>
      </c>
      <c r="DT1699" t="b">
        <v>0</v>
      </c>
      <c r="DU1699" t="b">
        <v>0</v>
      </c>
      <c r="DV1699" t="b">
        <v>0</v>
      </c>
      <c r="DW1699">
        <v>0</v>
      </c>
      <c r="DX1699" t="b">
        <v>0</v>
      </c>
      <c r="DY1699" t="b">
        <v>0</v>
      </c>
      <c r="DZ1699" t="b">
        <v>0</v>
      </c>
      <c r="EA1699" t="b">
        <v>0</v>
      </c>
      <c r="EB1699" t="b">
        <v>0</v>
      </c>
      <c r="EC1699" t="b">
        <v>0</v>
      </c>
      <c r="ED1699" t="b">
        <v>0</v>
      </c>
      <c r="EE1699" t="b">
        <v>0</v>
      </c>
      <c r="EF1699" t="b">
        <v>0</v>
      </c>
      <c r="EG1699" t="b" cm="1">
        <v>0</v>
      </c>
      <c r="EH1699" t="b">
        <v>0</v>
      </c>
      <c r="EI1699" t="b">
        <v>0</v>
      </c>
      <c r="EJ1699" t="b">
        <v>0</v>
      </c>
      <c r="EK1699" t="s">
        <v>1547</v>
      </c>
      <c r="EL1699">
        <v>0</v>
      </c>
      <c r="EM1699">
        <v>15</v>
      </c>
      <c r="EN1699" t="b">
        <v>0</v>
      </c>
    </row>
    <row r="1700" spans="1:144" ht="15.75">
      <c r="A1700"/>
      <c r="B1700" t="s">
        <v>1562</v>
      </c>
      <c r="C1700" t="s">
        <v>4863</v>
      </c>
      <c r="D1700" t="s">
        <v>4508</v>
      </c>
      <c r="E1700" t="s">
        <v>4509</v>
      </c>
      <c r="F1700" t="s">
        <v>4508</v>
      </c>
      <c r="G1700" t="s">
        <v>4510</v>
      </c>
      <c r="H1700" t="s">
        <v>4510</v>
      </c>
      <c r="I1700" t="s">
        <v>2798</v>
      </c>
      <c r="J1700"/>
      <c r="K1700"/>
      <c r="L1700" t="s">
        <v>1743</v>
      </c>
      <c r="M1700" t="s">
        <v>1995</v>
      </c>
      <c r="N1700"/>
      <c r="O1700"/>
      <c r="P1700" t="s">
        <v>1562</v>
      </c>
      <c r="Q1700" t="s">
        <v>4463</v>
      </c>
      <c r="R1700" t="s">
        <v>4464</v>
      </c>
      <c r="S1700"/>
      <c r="T1700"/>
      <c r="U1700" t="s">
        <v>13778</v>
      </c>
      <c r="V1700" t="s">
        <v>13630</v>
      </c>
      <c r="W1700"/>
      <c r="X1700"/>
      <c r="Y1700"/>
      <c r="Z1700"/>
      <c r="AA1700"/>
      <c r="AB1700"/>
      <c r="AC1700"/>
      <c r="AD1700"/>
      <c r="AE1700"/>
      <c r="AF1700"/>
      <c r="AG1700"/>
      <c r="AH1700"/>
      <c r="AI1700"/>
      <c r="AJ1700"/>
      <c r="AK1700"/>
      <c r="AL1700"/>
      <c r="AM1700"/>
      <c r="AN1700"/>
      <c r="AO1700" s="108" t="s">
        <v>43</v>
      </c>
      <c r="AP1700" t="s">
        <v>2871</v>
      </c>
      <c r="AQ1700">
        <v>26</v>
      </c>
      <c r="AR1700" t="e">
        <v>#N/A</v>
      </c>
      <c r="AS1700" t="s">
        <v>4863</v>
      </c>
      <c r="AT1700" t="e">
        <v>#N/A</v>
      </c>
      <c r="AU1700" t="s">
        <v>4509</v>
      </c>
      <c r="AV1700" t="s">
        <v>10813</v>
      </c>
      <c r="AW1700" t="s">
        <v>10814</v>
      </c>
      <c r="AX1700" t="s">
        <v>1740</v>
      </c>
      <c r="AY1700" t="s">
        <v>10815</v>
      </c>
      <c r="AZ1700" t="s">
        <v>4463</v>
      </c>
      <c r="BA1700" t="s">
        <v>10816</v>
      </c>
      <c r="BB1700" t="s">
        <v>2798</v>
      </c>
      <c r="BC1700" t="s">
        <v>1743</v>
      </c>
      <c r="BD1700" t="s">
        <v>12548</v>
      </c>
      <c r="BE1700" t="s">
        <v>4871</v>
      </c>
      <c r="BF1700">
        <v>1106</v>
      </c>
      <c r="BG1700">
        <v>1693</v>
      </c>
      <c r="BH1700">
        <v>0</v>
      </c>
      <c r="BI1700" t="s">
        <v>1547</v>
      </c>
      <c r="BJ1700">
        <v>0</v>
      </c>
      <c r="BK1700">
        <v>0</v>
      </c>
      <c r="BL1700">
        <v>1106</v>
      </c>
      <c r="BM1700" t="s">
        <v>10819</v>
      </c>
      <c r="BN1700" t="s">
        <v>4872</v>
      </c>
      <c r="BO1700" t="s">
        <v>12558</v>
      </c>
      <c r="BP1700" t="e" cm="1">
        <v>#N/A</v>
      </c>
      <c r="BQ1700" t="s">
        <v>1547</v>
      </c>
      <c r="BR1700" t="s">
        <v>12510</v>
      </c>
      <c r="BS1700">
        <v>25</v>
      </c>
      <c r="BT1700" t="s">
        <v>5223</v>
      </c>
      <c r="BU1700" t="s">
        <v>16662</v>
      </c>
      <c r="BV1700" t="s">
        <v>4508</v>
      </c>
      <c r="BW1700" t="s">
        <v>10813</v>
      </c>
      <c r="BX1700" t="s">
        <v>10815</v>
      </c>
      <c r="BY1700" t="s">
        <v>1744</v>
      </c>
      <c r="BZ1700" t="s">
        <v>1547</v>
      </c>
      <c r="CA1700" t="s">
        <v>1744</v>
      </c>
      <c r="CB1700" t="s">
        <v>1995</v>
      </c>
      <c r="CC1700"/>
      <c r="CD1700" t="s">
        <v>998</v>
      </c>
      <c r="CE1700" t="s">
        <v>2798</v>
      </c>
      <c r="CF1700" t="s">
        <v>12576</v>
      </c>
      <c r="CG1700" t="s">
        <v>12577</v>
      </c>
      <c r="CH1700" t="s">
        <v>2798</v>
      </c>
      <c r="CI1700" t="s">
        <v>1547</v>
      </c>
      <c r="CJ1700" t="s">
        <v>4464</v>
      </c>
      <c r="CK1700" t="s">
        <v>1562</v>
      </c>
      <c r="CL1700"/>
      <c r="CM1700"/>
      <c r="CN1700" t="s">
        <v>13778</v>
      </c>
      <c r="CO1700" t="s">
        <v>13630</v>
      </c>
      <c r="CP1700" t="s">
        <v>13778</v>
      </c>
      <c r="CQ1700" t="s">
        <v>13630</v>
      </c>
      <c r="CR1700" t="s">
        <v>1547</v>
      </c>
      <c r="CS1700">
        <v>0</v>
      </c>
      <c r="CT1700" t="s">
        <v>1547</v>
      </c>
      <c r="CU1700" t="s">
        <v>1547</v>
      </c>
      <c r="CV1700" t="s">
        <v>1547</v>
      </c>
      <c r="CW1700" t="s">
        <v>1547</v>
      </c>
      <c r="CX1700" t="s">
        <v>1547</v>
      </c>
      <c r="CY1700">
        <v>1698</v>
      </c>
      <c r="CZ1700" t="s">
        <v>12066</v>
      </c>
      <c r="DA1700" t="s">
        <v>1547</v>
      </c>
      <c r="DB1700" t="s">
        <v>1881</v>
      </c>
      <c r="DC1700" t="s">
        <v>1882</v>
      </c>
      <c r="DD1700" t="s">
        <v>4509</v>
      </c>
      <c r="DE1700" t="s">
        <v>4463</v>
      </c>
      <c r="DF1700" t="s">
        <v>4510</v>
      </c>
      <c r="DG1700" t="s">
        <v>1547</v>
      </c>
      <c r="DH1700" t="s">
        <v>1547</v>
      </c>
      <c r="DI1700" t="s">
        <v>1892</v>
      </c>
      <c r="DJ1700" t="e">
        <v>#N/A</v>
      </c>
      <c r="DK1700"/>
      <c r="DL1700" t="s">
        <v>1892</v>
      </c>
      <c r="DM1700">
        <v>9</v>
      </c>
      <c r="DN1700" t="s">
        <v>1883</v>
      </c>
      <c r="DO1700" t="s">
        <v>1562</v>
      </c>
      <c r="DP1700" t="b">
        <v>1</v>
      </c>
      <c r="DQ1700" t="b">
        <v>0</v>
      </c>
      <c r="DR1700" t="b">
        <v>0</v>
      </c>
      <c r="DS1700" t="b">
        <v>0</v>
      </c>
      <c r="DT1700" t="b">
        <v>0</v>
      </c>
      <c r="DU1700" t="b">
        <v>0</v>
      </c>
      <c r="DV1700" t="b">
        <v>0</v>
      </c>
      <c r="DW1700">
        <v>0</v>
      </c>
      <c r="DX1700" t="b">
        <v>0</v>
      </c>
      <c r="DY1700" t="b">
        <v>0</v>
      </c>
      <c r="DZ1700" t="b">
        <v>0</v>
      </c>
      <c r="EA1700" t="b">
        <v>0</v>
      </c>
      <c r="EB1700" t="b">
        <v>0</v>
      </c>
      <c r="EC1700" t="b">
        <v>0</v>
      </c>
      <c r="ED1700" t="b">
        <v>0</v>
      </c>
      <c r="EE1700" t="b">
        <v>0</v>
      </c>
      <c r="EF1700" t="b">
        <v>0</v>
      </c>
      <c r="EG1700" t="b" cm="1">
        <v>1</v>
      </c>
      <c r="EH1700" t="b">
        <v>0</v>
      </c>
      <c r="EI1700" t="b">
        <v>0</v>
      </c>
      <c r="EJ1700" t="b">
        <v>1</v>
      </c>
      <c r="EK1700" t="s">
        <v>5887</v>
      </c>
      <c r="EL1700">
        <v>1</v>
      </c>
      <c r="EM1700">
        <v>12</v>
      </c>
      <c r="EN1700" t="b">
        <v>0</v>
      </c>
    </row>
    <row r="1701" spans="1:144" ht="15.75">
      <c r="A1701"/>
      <c r="B1701" t="s">
        <v>1562</v>
      </c>
      <c r="C1701" t="s">
        <v>4863</v>
      </c>
      <c r="D1701" t="s">
        <v>4511</v>
      </c>
      <c r="E1701" t="s">
        <v>4512</v>
      </c>
      <c r="F1701"/>
      <c r="G1701" t="s">
        <v>4511</v>
      </c>
      <c r="H1701" t="s">
        <v>4511</v>
      </c>
      <c r="I1701" t="s">
        <v>2798</v>
      </c>
      <c r="J1701"/>
      <c r="K1701"/>
      <c r="L1701" t="s">
        <v>1743</v>
      </c>
      <c r="M1701" t="s">
        <v>1754</v>
      </c>
      <c r="N1701"/>
      <c r="O1701"/>
      <c r="P1701" t="s">
        <v>1562</v>
      </c>
      <c r="Q1701" t="s">
        <v>4463</v>
      </c>
      <c r="R1701" t="s">
        <v>4464</v>
      </c>
      <c r="S1701"/>
      <c r="T1701"/>
      <c r="U1701" t="s">
        <v>13778</v>
      </c>
      <c r="V1701" t="s">
        <v>4564</v>
      </c>
      <c r="W1701"/>
      <c r="X1701"/>
      <c r="Y1701"/>
      <c r="Z1701"/>
      <c r="AA1701"/>
      <c r="AB1701"/>
      <c r="AC1701"/>
      <c r="AD1701"/>
      <c r="AE1701"/>
      <c r="AF1701"/>
      <c r="AG1701"/>
      <c r="AH1701"/>
      <c r="AI1701"/>
      <c r="AJ1701"/>
      <c r="AK1701"/>
      <c r="AL1701"/>
      <c r="AM1701"/>
      <c r="AN1701"/>
      <c r="AO1701" s="108" t="s">
        <v>43</v>
      </c>
      <c r="AP1701" t="s">
        <v>2871</v>
      </c>
      <c r="AQ1701">
        <v>27</v>
      </c>
      <c r="AR1701" t="e">
        <v>#N/A</v>
      </c>
      <c r="AS1701" t="s">
        <v>4863</v>
      </c>
      <c r="AT1701" t="e">
        <v>#N/A</v>
      </c>
      <c r="AU1701" t="s">
        <v>4512</v>
      </c>
      <c r="AV1701" t="s">
        <v>10822</v>
      </c>
      <c r="AW1701" t="s">
        <v>1744</v>
      </c>
      <c r="AX1701" t="s">
        <v>1740</v>
      </c>
      <c r="AY1701" t="s">
        <v>10823</v>
      </c>
      <c r="AZ1701" t="s">
        <v>4463</v>
      </c>
      <c r="BA1701" t="s">
        <v>10824</v>
      </c>
      <c r="BB1701" t="s">
        <v>2798</v>
      </c>
      <c r="BC1701" t="s">
        <v>1743</v>
      </c>
      <c r="BD1701" t="s">
        <v>12551</v>
      </c>
      <c r="BE1701" t="s">
        <v>4871</v>
      </c>
      <c r="BF1701">
        <v>1107</v>
      </c>
      <c r="BG1701">
        <v>1693</v>
      </c>
      <c r="BH1701">
        <v>0</v>
      </c>
      <c r="BI1701" t="s">
        <v>1547</v>
      </c>
      <c r="BJ1701">
        <v>0</v>
      </c>
      <c r="BK1701">
        <v>0</v>
      </c>
      <c r="BL1701">
        <v>1107</v>
      </c>
      <c r="BM1701" t="s">
        <v>10827</v>
      </c>
      <c r="BN1701" t="s">
        <v>4872</v>
      </c>
      <c r="BO1701" t="s">
        <v>12558</v>
      </c>
      <c r="BP1701" t="e" cm="1">
        <v>#N/A</v>
      </c>
      <c r="BQ1701" t="s">
        <v>1547</v>
      </c>
      <c r="BR1701" t="s">
        <v>12510</v>
      </c>
      <c r="BS1701">
        <v>26</v>
      </c>
      <c r="BT1701" t="s">
        <v>5225</v>
      </c>
      <c r="BU1701" t="s">
        <v>16663</v>
      </c>
      <c r="BV1701" t="s">
        <v>4511</v>
      </c>
      <c r="BW1701" t="s">
        <v>10822</v>
      </c>
      <c r="BX1701" t="s">
        <v>10823</v>
      </c>
      <c r="BY1701" t="s">
        <v>1744</v>
      </c>
      <c r="BZ1701" t="s">
        <v>1547</v>
      </c>
      <c r="CA1701" t="s">
        <v>1744</v>
      </c>
      <c r="CB1701" t="s">
        <v>1754</v>
      </c>
      <c r="CC1701"/>
      <c r="CD1701" t="s">
        <v>998</v>
      </c>
      <c r="CE1701" t="s">
        <v>2798</v>
      </c>
      <c r="CF1701" t="s">
        <v>12578</v>
      </c>
      <c r="CG1701" t="s">
        <v>12579</v>
      </c>
      <c r="CH1701" t="s">
        <v>2798</v>
      </c>
      <c r="CI1701" t="s">
        <v>1547</v>
      </c>
      <c r="CJ1701" t="s">
        <v>4464</v>
      </c>
      <c r="CK1701" t="s">
        <v>1562</v>
      </c>
      <c r="CL1701"/>
      <c r="CM1701"/>
      <c r="CN1701" t="s">
        <v>13778</v>
      </c>
      <c r="CO1701" t="s">
        <v>4564</v>
      </c>
      <c r="CP1701" t="s">
        <v>13778</v>
      </c>
      <c r="CQ1701" t="s">
        <v>4564</v>
      </c>
      <c r="CR1701" t="s">
        <v>1547</v>
      </c>
      <c r="CS1701">
        <v>0</v>
      </c>
      <c r="CT1701" t="s">
        <v>1547</v>
      </c>
      <c r="CU1701" t="s">
        <v>1547</v>
      </c>
      <c r="CV1701" t="s">
        <v>1547</v>
      </c>
      <c r="CW1701" t="s">
        <v>1547</v>
      </c>
      <c r="CX1701" t="s">
        <v>1547</v>
      </c>
      <c r="CY1701">
        <v>1699</v>
      </c>
      <c r="CZ1701" t="s">
        <v>12067</v>
      </c>
      <c r="DA1701" t="s">
        <v>1547</v>
      </c>
      <c r="DB1701" t="s">
        <v>1881</v>
      </c>
      <c r="DC1701" t="s">
        <v>1882</v>
      </c>
      <c r="DD1701" t="s">
        <v>4512</v>
      </c>
      <c r="DE1701" t="s">
        <v>4463</v>
      </c>
      <c r="DF1701" t="s">
        <v>4511</v>
      </c>
      <c r="DG1701" t="s">
        <v>1547</v>
      </c>
      <c r="DH1701" t="s">
        <v>1547</v>
      </c>
      <c r="DI1701" t="s">
        <v>1892</v>
      </c>
      <c r="DJ1701" t="e">
        <v>#N/A</v>
      </c>
      <c r="DK1701"/>
      <c r="DL1701" t="s">
        <v>1892</v>
      </c>
      <c r="DM1701">
        <v>9</v>
      </c>
      <c r="DN1701" t="s">
        <v>1883</v>
      </c>
      <c r="DO1701" t="s">
        <v>1562</v>
      </c>
      <c r="DP1701" t="b">
        <v>1</v>
      </c>
      <c r="DQ1701" t="b">
        <v>0</v>
      </c>
      <c r="DR1701" t="b">
        <v>0</v>
      </c>
      <c r="DS1701" t="b">
        <v>0</v>
      </c>
      <c r="DT1701" t="b">
        <v>0</v>
      </c>
      <c r="DU1701" t="b">
        <v>0</v>
      </c>
      <c r="DV1701" t="b">
        <v>0</v>
      </c>
      <c r="DW1701">
        <v>0</v>
      </c>
      <c r="DX1701" t="b">
        <v>0</v>
      </c>
      <c r="DY1701" t="b">
        <v>0</v>
      </c>
      <c r="DZ1701" t="b">
        <v>0</v>
      </c>
      <c r="EA1701" t="b">
        <v>0</v>
      </c>
      <c r="EB1701" t="b">
        <v>0</v>
      </c>
      <c r="EC1701" t="b">
        <v>0</v>
      </c>
      <c r="ED1701" t="b">
        <v>0</v>
      </c>
      <c r="EE1701" t="b">
        <v>0</v>
      </c>
      <c r="EF1701" t="b">
        <v>0</v>
      </c>
      <c r="EG1701" t="b" cm="1">
        <v>0</v>
      </c>
      <c r="EH1701" t="b">
        <v>0</v>
      </c>
      <c r="EI1701" t="b">
        <v>0</v>
      </c>
      <c r="EJ1701" t="b">
        <v>0</v>
      </c>
      <c r="EK1701" t="s">
        <v>1547</v>
      </c>
      <c r="EL1701">
        <v>0</v>
      </c>
      <c r="EM1701">
        <v>11</v>
      </c>
      <c r="EN1701" t="b">
        <v>0</v>
      </c>
    </row>
    <row r="1702" spans="1:144" ht="15.75">
      <c r="A1702"/>
      <c r="B1702" t="s">
        <v>1562</v>
      </c>
      <c r="C1702" t="s">
        <v>4863</v>
      </c>
      <c r="D1702" t="s">
        <v>4565</v>
      </c>
      <c r="E1702" t="s">
        <v>4566</v>
      </c>
      <c r="F1702" t="s">
        <v>4869</v>
      </c>
      <c r="G1702" t="s">
        <v>4565</v>
      </c>
      <c r="H1702" t="s">
        <v>4565</v>
      </c>
      <c r="I1702" t="s">
        <v>2798</v>
      </c>
      <c r="J1702" t="s">
        <v>4870</v>
      </c>
      <c r="K1702"/>
      <c r="L1702" t="s">
        <v>1743</v>
      </c>
      <c r="M1702" t="s">
        <v>1995</v>
      </c>
      <c r="N1702"/>
      <c r="O1702"/>
      <c r="P1702" t="s">
        <v>1562</v>
      </c>
      <c r="Q1702" t="s">
        <v>4463</v>
      </c>
      <c r="R1702" t="s">
        <v>4464</v>
      </c>
      <c r="S1702"/>
      <c r="T1702"/>
      <c r="U1702" t="s">
        <v>13778</v>
      </c>
      <c r="V1702" t="s">
        <v>13637</v>
      </c>
      <c r="W1702"/>
      <c r="X1702"/>
      <c r="Y1702"/>
      <c r="Z1702"/>
      <c r="AA1702"/>
      <c r="AB1702"/>
      <c r="AC1702"/>
      <c r="AD1702"/>
      <c r="AE1702"/>
      <c r="AF1702"/>
      <c r="AG1702"/>
      <c r="AH1702"/>
      <c r="AI1702"/>
      <c r="AJ1702"/>
      <c r="AK1702"/>
      <c r="AL1702"/>
      <c r="AM1702"/>
      <c r="AN1702"/>
      <c r="AO1702" s="108" t="s">
        <v>43</v>
      </c>
      <c r="AP1702" t="s">
        <v>2871</v>
      </c>
      <c r="AQ1702">
        <v>28</v>
      </c>
      <c r="AR1702" t="e">
        <v>#N/A</v>
      </c>
      <c r="AS1702" t="s">
        <v>4863</v>
      </c>
      <c r="AT1702" t="e">
        <v>#N/A</v>
      </c>
      <c r="AU1702" t="s">
        <v>4566</v>
      </c>
      <c r="AV1702" t="s">
        <v>10990</v>
      </c>
      <c r="AW1702" t="s">
        <v>12554</v>
      </c>
      <c r="AX1702" t="s">
        <v>1740</v>
      </c>
      <c r="AY1702" t="s">
        <v>10992</v>
      </c>
      <c r="AZ1702" t="s">
        <v>4463</v>
      </c>
      <c r="BA1702" t="s">
        <v>10993</v>
      </c>
      <c r="BB1702" t="s">
        <v>2798</v>
      </c>
      <c r="BC1702" t="s">
        <v>1743</v>
      </c>
      <c r="BD1702" t="s">
        <v>12555</v>
      </c>
      <c r="BE1702" t="s">
        <v>4871</v>
      </c>
      <c r="BF1702">
        <v>1128</v>
      </c>
      <c r="BG1702">
        <v>1693</v>
      </c>
      <c r="BH1702">
        <v>0</v>
      </c>
      <c r="BI1702" t="s">
        <v>1547</v>
      </c>
      <c r="BJ1702">
        <v>0</v>
      </c>
      <c r="BK1702" t="e" cm="1">
        <v>#N/A</v>
      </c>
      <c r="BL1702" t="e" cm="1">
        <v>#N/A</v>
      </c>
      <c r="BM1702" t="s">
        <v>4870</v>
      </c>
      <c r="BN1702" t="s">
        <v>4872</v>
      </c>
      <c r="BO1702" t="s">
        <v>12558</v>
      </c>
      <c r="BP1702" t="e" cm="1">
        <v>#N/A</v>
      </c>
      <c r="BQ1702" t="s">
        <v>1547</v>
      </c>
      <c r="BR1702" t="s">
        <v>12510</v>
      </c>
      <c r="BS1702">
        <v>27</v>
      </c>
      <c r="BT1702" t="s">
        <v>5229</v>
      </c>
      <c r="BU1702" t="s">
        <v>16664</v>
      </c>
      <c r="BV1702" t="s">
        <v>4565</v>
      </c>
      <c r="BW1702" t="s">
        <v>10990</v>
      </c>
      <c r="BX1702" t="s">
        <v>10992</v>
      </c>
      <c r="BY1702" t="s">
        <v>1744</v>
      </c>
      <c r="BZ1702" t="s">
        <v>1547</v>
      </c>
      <c r="CA1702" t="s">
        <v>1744</v>
      </c>
      <c r="CB1702" t="s">
        <v>1995</v>
      </c>
      <c r="CC1702"/>
      <c r="CD1702" t="s">
        <v>998</v>
      </c>
      <c r="CE1702" t="s">
        <v>2798</v>
      </c>
      <c r="CF1702" t="s">
        <v>12580</v>
      </c>
      <c r="CG1702" t="s">
        <v>12581</v>
      </c>
      <c r="CH1702" t="s">
        <v>2798</v>
      </c>
      <c r="CI1702" t="s">
        <v>1547</v>
      </c>
      <c r="CJ1702" t="s">
        <v>4464</v>
      </c>
      <c r="CK1702" t="s">
        <v>1562</v>
      </c>
      <c r="CL1702"/>
      <c r="CM1702"/>
      <c r="CN1702" t="s">
        <v>13778</v>
      </c>
      <c r="CO1702" t="s">
        <v>13637</v>
      </c>
      <c r="CP1702" t="s">
        <v>13778</v>
      </c>
      <c r="CQ1702" t="s">
        <v>13637</v>
      </c>
      <c r="CR1702" t="s">
        <v>1547</v>
      </c>
      <c r="CS1702">
        <v>0</v>
      </c>
      <c r="CT1702" t="s">
        <v>1547</v>
      </c>
      <c r="CU1702" t="s">
        <v>1547</v>
      </c>
      <c r="CV1702" t="e">
        <v>#N/A</v>
      </c>
      <c r="CW1702" t="s">
        <v>1547</v>
      </c>
      <c r="CX1702" t="s">
        <v>1547</v>
      </c>
      <c r="CY1702">
        <v>1700</v>
      </c>
      <c r="CZ1702" t="s">
        <v>12072</v>
      </c>
      <c r="DA1702" t="s">
        <v>1547</v>
      </c>
      <c r="DB1702" t="s">
        <v>1881</v>
      </c>
      <c r="DC1702" t="s">
        <v>1882</v>
      </c>
      <c r="DD1702" t="s">
        <v>4566</v>
      </c>
      <c r="DE1702" t="s">
        <v>4463</v>
      </c>
      <c r="DF1702" t="s">
        <v>4565</v>
      </c>
      <c r="DG1702" t="s">
        <v>1547</v>
      </c>
      <c r="DH1702" t="s">
        <v>1547</v>
      </c>
      <c r="DI1702" t="s">
        <v>1892</v>
      </c>
      <c r="DJ1702" t="e">
        <v>#N/A</v>
      </c>
      <c r="DK1702"/>
      <c r="DL1702" t="s">
        <v>1892</v>
      </c>
      <c r="DM1702">
        <v>9</v>
      </c>
      <c r="DN1702" t="s">
        <v>1883</v>
      </c>
      <c r="DO1702" t="s">
        <v>1562</v>
      </c>
      <c r="DP1702" t="b">
        <v>1</v>
      </c>
      <c r="DQ1702" t="b">
        <v>0</v>
      </c>
      <c r="DR1702" t="b">
        <v>0</v>
      </c>
      <c r="DS1702" t="b">
        <v>0</v>
      </c>
      <c r="DT1702" t="b">
        <v>0</v>
      </c>
      <c r="DU1702" t="b">
        <v>0</v>
      </c>
      <c r="DV1702" t="b">
        <v>0</v>
      </c>
      <c r="DW1702">
        <v>0</v>
      </c>
      <c r="DX1702" t="b">
        <v>0</v>
      </c>
      <c r="DY1702" t="b">
        <v>0</v>
      </c>
      <c r="DZ1702" t="b">
        <v>0</v>
      </c>
      <c r="EA1702" t="b">
        <v>0</v>
      </c>
      <c r="EB1702" t="b">
        <v>0</v>
      </c>
      <c r="EC1702" t="b">
        <v>0</v>
      </c>
      <c r="ED1702" t="b">
        <v>0</v>
      </c>
      <c r="EE1702" t="b">
        <v>0</v>
      </c>
      <c r="EF1702" t="b">
        <v>0</v>
      </c>
      <c r="EG1702" t="b" cm="1">
        <v>1</v>
      </c>
      <c r="EH1702" t="b">
        <v>0</v>
      </c>
      <c r="EI1702" t="b">
        <v>0</v>
      </c>
      <c r="EJ1702" t="b">
        <v>1</v>
      </c>
      <c r="EK1702" t="s">
        <v>5887</v>
      </c>
      <c r="EL1702">
        <v>1</v>
      </c>
      <c r="EM1702">
        <v>11</v>
      </c>
      <c r="EN1702" t="b">
        <v>0</v>
      </c>
    </row>
    <row r="1703" spans="1:144" ht="15.75">
      <c r="A1703"/>
      <c r="B1703" t="s">
        <v>1562</v>
      </c>
      <c r="C1703" t="s">
        <v>4863</v>
      </c>
      <c r="D1703" t="s">
        <v>4875</v>
      </c>
      <c r="E1703" t="s">
        <v>4876</v>
      </c>
      <c r="F1703" t="s">
        <v>4877</v>
      </c>
      <c r="G1703" t="s">
        <v>4875</v>
      </c>
      <c r="H1703" t="s">
        <v>4875</v>
      </c>
      <c r="I1703" t="s">
        <v>1244</v>
      </c>
      <c r="J1703"/>
      <c r="K1703"/>
      <c r="L1703" t="s">
        <v>1743</v>
      </c>
      <c r="M1703"/>
      <c r="N1703"/>
      <c r="O1703"/>
      <c r="P1703" t="s">
        <v>1562</v>
      </c>
      <c r="Q1703" t="s">
        <v>4463</v>
      </c>
      <c r="R1703" t="s">
        <v>4464</v>
      </c>
      <c r="S1703"/>
      <c r="T1703"/>
      <c r="U1703" t="s">
        <v>13779</v>
      </c>
      <c r="V1703"/>
      <c r="W1703"/>
      <c r="X1703"/>
      <c r="Y1703"/>
      <c r="Z1703"/>
      <c r="AA1703"/>
      <c r="AB1703"/>
      <c r="AC1703"/>
      <c r="AD1703"/>
      <c r="AE1703"/>
      <c r="AF1703"/>
      <c r="AG1703"/>
      <c r="AH1703"/>
      <c r="AI1703"/>
      <c r="AJ1703"/>
      <c r="AK1703"/>
      <c r="AL1703"/>
      <c r="AM1703"/>
      <c r="AN1703"/>
      <c r="AO1703" s="108" t="s">
        <v>43</v>
      </c>
      <c r="AP1703" t="s">
        <v>2871</v>
      </c>
      <c r="AQ1703">
        <v>29</v>
      </c>
      <c r="AR1703" t="e">
        <v>#N/A</v>
      </c>
      <c r="AS1703" t="s">
        <v>4863</v>
      </c>
      <c r="AT1703" t="e">
        <v>#N/A</v>
      </c>
      <c r="AU1703" t="s">
        <v>4876</v>
      </c>
      <c r="AV1703" t="s">
        <v>12582</v>
      </c>
      <c r="AW1703" t="s">
        <v>12583</v>
      </c>
      <c r="AX1703" t="s">
        <v>1740</v>
      </c>
      <c r="AY1703" t="s">
        <v>12584</v>
      </c>
      <c r="AZ1703" t="s">
        <v>4463</v>
      </c>
      <c r="BA1703" t="s">
        <v>12585</v>
      </c>
      <c r="BB1703" t="s">
        <v>1244</v>
      </c>
      <c r="BC1703" t="s">
        <v>1743</v>
      </c>
      <c r="BD1703" t="s">
        <v>12586</v>
      </c>
      <c r="BE1703" t="s">
        <v>4875</v>
      </c>
      <c r="BF1703">
        <v>1703</v>
      </c>
      <c r="BG1703">
        <v>0</v>
      </c>
      <c r="BH1703">
        <v>0</v>
      </c>
      <c r="BI1703" t="s">
        <v>1547</v>
      </c>
      <c r="BJ1703">
        <v>0</v>
      </c>
      <c r="BK1703">
        <v>0</v>
      </c>
      <c r="BL1703">
        <v>0</v>
      </c>
      <c r="BM1703" t="s">
        <v>1547</v>
      </c>
      <c r="BN1703" t="s">
        <v>1547</v>
      </c>
      <c r="BO1703" t="s">
        <v>1547</v>
      </c>
      <c r="BP1703" t="s" cm="1">
        <v>1547</v>
      </c>
      <c r="BQ1703" t="s">
        <v>1547</v>
      </c>
      <c r="BR1703" t="s">
        <v>12510</v>
      </c>
      <c r="BS1703">
        <v>28</v>
      </c>
      <c r="BT1703" t="s">
        <v>5235</v>
      </c>
      <c r="BU1703" t="s">
        <v>16665</v>
      </c>
      <c r="BV1703" t="s">
        <v>4875</v>
      </c>
      <c r="BW1703" t="s">
        <v>12582</v>
      </c>
      <c r="BX1703" t="s">
        <v>12584</v>
      </c>
      <c r="BY1703" t="s">
        <v>1744</v>
      </c>
      <c r="BZ1703" t="s">
        <v>1547</v>
      </c>
      <c r="CA1703" t="s">
        <v>1744</v>
      </c>
      <c r="CB1703" t="s">
        <v>1547</v>
      </c>
      <c r="CC1703"/>
      <c r="CD1703" t="s">
        <v>998</v>
      </c>
      <c r="CE1703" t="s">
        <v>1244</v>
      </c>
      <c r="CF1703" t="s">
        <v>4876</v>
      </c>
      <c r="CG1703" t="s">
        <v>12582</v>
      </c>
      <c r="CH1703" t="s">
        <v>1244</v>
      </c>
      <c r="CI1703" t="s">
        <v>1547</v>
      </c>
      <c r="CJ1703" t="s">
        <v>4464</v>
      </c>
      <c r="CK1703" t="s">
        <v>1562</v>
      </c>
      <c r="CL1703"/>
      <c r="CM1703"/>
      <c r="CN1703" t="s">
        <v>13779</v>
      </c>
      <c r="CO1703" t="s">
        <v>1547</v>
      </c>
      <c r="CP1703" t="s">
        <v>13779</v>
      </c>
      <c r="CQ1703" t="s">
        <v>1547</v>
      </c>
      <c r="CR1703" t="s">
        <v>1547</v>
      </c>
      <c r="CS1703">
        <v>0</v>
      </c>
      <c r="CT1703" t="s">
        <v>1547</v>
      </c>
      <c r="CU1703" t="s">
        <v>1547</v>
      </c>
      <c r="CV1703" t="s">
        <v>1547</v>
      </c>
      <c r="CW1703" t="s">
        <v>1547</v>
      </c>
      <c r="CX1703" t="s">
        <v>1547</v>
      </c>
      <c r="CY1703">
        <v>1701</v>
      </c>
      <c r="CZ1703" t="s">
        <v>12073</v>
      </c>
      <c r="DA1703" t="s">
        <v>1547</v>
      </c>
      <c r="DB1703" t="s">
        <v>1881</v>
      </c>
      <c r="DC1703" t="s">
        <v>1882</v>
      </c>
      <c r="DD1703" t="s">
        <v>4876</v>
      </c>
      <c r="DE1703" t="s">
        <v>4463</v>
      </c>
      <c r="DF1703" t="s">
        <v>4875</v>
      </c>
      <c r="DG1703" t="s">
        <v>1547</v>
      </c>
      <c r="DH1703" t="s">
        <v>1547</v>
      </c>
      <c r="DI1703" t="s">
        <v>1892</v>
      </c>
      <c r="DJ1703" t="e">
        <v>#N/A</v>
      </c>
      <c r="DK1703"/>
      <c r="DL1703" t="s">
        <v>1892</v>
      </c>
      <c r="DM1703">
        <v>9</v>
      </c>
      <c r="DN1703" t="s">
        <v>1883</v>
      </c>
      <c r="DO1703" t="s">
        <v>1562</v>
      </c>
      <c r="DP1703" t="b">
        <v>1</v>
      </c>
      <c r="DQ1703" t="b">
        <v>0</v>
      </c>
      <c r="DR1703" t="b">
        <v>1</v>
      </c>
      <c r="DS1703" t="b">
        <v>0</v>
      </c>
      <c r="DT1703" t="b">
        <v>0</v>
      </c>
      <c r="DU1703" t="b">
        <v>0</v>
      </c>
      <c r="DV1703" t="b">
        <v>1</v>
      </c>
      <c r="DW1703">
        <v>0</v>
      </c>
      <c r="DX1703" t="b">
        <v>0</v>
      </c>
      <c r="DY1703" t="b">
        <v>0</v>
      </c>
      <c r="DZ1703" t="b">
        <v>0</v>
      </c>
      <c r="EA1703" t="b">
        <v>0</v>
      </c>
      <c r="EB1703" t="b">
        <v>0</v>
      </c>
      <c r="EC1703" t="b">
        <v>0</v>
      </c>
      <c r="ED1703" t="b">
        <v>0</v>
      </c>
      <c r="EE1703" t="b">
        <v>0</v>
      </c>
      <c r="EF1703" t="b">
        <v>0</v>
      </c>
      <c r="EG1703" t="b" cm="1">
        <v>0</v>
      </c>
      <c r="EH1703" t="b">
        <v>0</v>
      </c>
      <c r="EI1703" t="b">
        <v>0</v>
      </c>
      <c r="EJ1703" t="b">
        <v>0</v>
      </c>
      <c r="EK1703" t="s">
        <v>1547</v>
      </c>
      <c r="EL1703">
        <v>0</v>
      </c>
      <c r="EM1703">
        <v>55</v>
      </c>
      <c r="EN1703" t="b">
        <v>1</v>
      </c>
    </row>
    <row r="1704" spans="1:144" ht="15.75">
      <c r="A1704"/>
      <c r="B1704" t="s">
        <v>1562</v>
      </c>
      <c r="C1704" t="s">
        <v>4863</v>
      </c>
      <c r="D1704" t="s">
        <v>4467</v>
      </c>
      <c r="E1704" t="s">
        <v>4468</v>
      </c>
      <c r="F1704" t="s">
        <v>4468</v>
      </c>
      <c r="G1704" t="s">
        <v>4467</v>
      </c>
      <c r="H1704" t="s">
        <v>4874</v>
      </c>
      <c r="I1704" t="s">
        <v>2799</v>
      </c>
      <c r="J1704"/>
      <c r="K1704"/>
      <c r="L1704" t="s">
        <v>1743</v>
      </c>
      <c r="M1704" t="s">
        <v>1754</v>
      </c>
      <c r="N1704"/>
      <c r="O1704"/>
      <c r="P1704" t="s">
        <v>1562</v>
      </c>
      <c r="Q1704" t="s">
        <v>4463</v>
      </c>
      <c r="R1704" t="s">
        <v>4464</v>
      </c>
      <c r="S1704"/>
      <c r="T1704"/>
      <c r="U1704" t="s">
        <v>13779</v>
      </c>
      <c r="V1704" t="s">
        <v>4568</v>
      </c>
      <c r="W1704"/>
      <c r="X1704"/>
      <c r="Y1704"/>
      <c r="Z1704"/>
      <c r="AA1704"/>
      <c r="AB1704"/>
      <c r="AC1704"/>
      <c r="AD1704"/>
      <c r="AE1704"/>
      <c r="AF1704"/>
      <c r="AG1704"/>
      <c r="AH1704"/>
      <c r="AI1704"/>
      <c r="AJ1704"/>
      <c r="AK1704"/>
      <c r="AL1704"/>
      <c r="AM1704"/>
      <c r="AN1704"/>
      <c r="AO1704" s="108" t="s">
        <v>43</v>
      </c>
      <c r="AP1704" t="s">
        <v>2871</v>
      </c>
      <c r="AQ1704">
        <v>30</v>
      </c>
      <c r="AR1704" t="e">
        <v>#N/A</v>
      </c>
      <c r="AS1704" t="s">
        <v>4863</v>
      </c>
      <c r="AT1704" t="e">
        <v>#N/A</v>
      </c>
      <c r="AU1704" t="s">
        <v>4468</v>
      </c>
      <c r="AV1704" t="s">
        <v>10681</v>
      </c>
      <c r="AW1704" t="s">
        <v>10681</v>
      </c>
      <c r="AX1704" t="s">
        <v>1740</v>
      </c>
      <c r="AY1704" t="s">
        <v>10682</v>
      </c>
      <c r="AZ1704" t="s">
        <v>4463</v>
      </c>
      <c r="BA1704" t="s">
        <v>10683</v>
      </c>
      <c r="BB1704" t="s">
        <v>2799</v>
      </c>
      <c r="BC1704" t="s">
        <v>1743</v>
      </c>
      <c r="BD1704" t="s">
        <v>12511</v>
      </c>
      <c r="BE1704" t="s">
        <v>4875</v>
      </c>
      <c r="BF1704">
        <v>1087</v>
      </c>
      <c r="BG1704">
        <v>1703</v>
      </c>
      <c r="BH1704">
        <v>0</v>
      </c>
      <c r="BI1704" t="s">
        <v>1547</v>
      </c>
      <c r="BJ1704">
        <v>0</v>
      </c>
      <c r="BK1704">
        <v>0</v>
      </c>
      <c r="BL1704">
        <v>1642</v>
      </c>
      <c r="BM1704" t="s">
        <v>10685</v>
      </c>
      <c r="BN1704" t="s">
        <v>4876</v>
      </c>
      <c r="BO1704" t="s">
        <v>12582</v>
      </c>
      <c r="BP1704" t="e" cm="1">
        <v>#N/A</v>
      </c>
      <c r="BQ1704" t="s">
        <v>1547</v>
      </c>
      <c r="BR1704" t="s">
        <v>12510</v>
      </c>
      <c r="BS1704">
        <v>29</v>
      </c>
      <c r="BT1704" t="s">
        <v>5241</v>
      </c>
      <c r="BU1704" t="s">
        <v>16666</v>
      </c>
      <c r="BV1704" t="s">
        <v>4467</v>
      </c>
      <c r="BW1704" t="s">
        <v>10681</v>
      </c>
      <c r="BX1704" t="s">
        <v>12563</v>
      </c>
      <c r="BY1704" t="s">
        <v>1744</v>
      </c>
      <c r="BZ1704" t="s">
        <v>1547</v>
      </c>
      <c r="CA1704" t="s">
        <v>1744</v>
      </c>
      <c r="CB1704" t="s">
        <v>1754</v>
      </c>
      <c r="CC1704"/>
      <c r="CD1704" t="s">
        <v>998</v>
      </c>
      <c r="CE1704" t="s">
        <v>2799</v>
      </c>
      <c r="CF1704" t="s">
        <v>12587</v>
      </c>
      <c r="CG1704" t="s">
        <v>12588</v>
      </c>
      <c r="CH1704" t="s">
        <v>2799</v>
      </c>
      <c r="CI1704" t="s">
        <v>1547</v>
      </c>
      <c r="CJ1704" t="s">
        <v>4464</v>
      </c>
      <c r="CK1704" t="s">
        <v>1562</v>
      </c>
      <c r="CL1704"/>
      <c r="CM1704"/>
      <c r="CN1704" t="s">
        <v>13779</v>
      </c>
      <c r="CO1704" t="s">
        <v>4568</v>
      </c>
      <c r="CP1704" t="s">
        <v>13779</v>
      </c>
      <c r="CQ1704" t="s">
        <v>4568</v>
      </c>
      <c r="CR1704" t="s">
        <v>1547</v>
      </c>
      <c r="CS1704">
        <v>0</v>
      </c>
      <c r="CT1704" t="s">
        <v>1547</v>
      </c>
      <c r="CU1704" t="s">
        <v>1547</v>
      </c>
      <c r="CV1704" t="s">
        <v>1547</v>
      </c>
      <c r="CW1704" t="s">
        <v>1547</v>
      </c>
      <c r="CX1704" t="s">
        <v>1547</v>
      </c>
      <c r="CY1704">
        <v>1702</v>
      </c>
      <c r="CZ1704" t="s">
        <v>12074</v>
      </c>
      <c r="DA1704" t="s">
        <v>1547</v>
      </c>
      <c r="DB1704" t="s">
        <v>1881</v>
      </c>
      <c r="DC1704" t="s">
        <v>1882</v>
      </c>
      <c r="DD1704" t="s">
        <v>4468</v>
      </c>
      <c r="DE1704" t="s">
        <v>4463</v>
      </c>
      <c r="DF1704" t="s">
        <v>4467</v>
      </c>
      <c r="DG1704" t="s">
        <v>1547</v>
      </c>
      <c r="DH1704" t="s">
        <v>1547</v>
      </c>
      <c r="DI1704" t="s">
        <v>1892</v>
      </c>
      <c r="DJ1704" t="e">
        <v>#N/A</v>
      </c>
      <c r="DK1704"/>
      <c r="DL1704" t="s">
        <v>1892</v>
      </c>
      <c r="DM1704">
        <v>9</v>
      </c>
      <c r="DN1704" t="s">
        <v>1883</v>
      </c>
      <c r="DO1704" t="s">
        <v>1562</v>
      </c>
      <c r="DP1704" t="b">
        <v>1</v>
      </c>
      <c r="DQ1704" t="b">
        <v>0</v>
      </c>
      <c r="DR1704" t="b">
        <v>0</v>
      </c>
      <c r="DS1704" t="b">
        <v>0</v>
      </c>
      <c r="DT1704" t="b">
        <v>0</v>
      </c>
      <c r="DU1704" t="b">
        <v>0</v>
      </c>
      <c r="DV1704" t="b">
        <v>0</v>
      </c>
      <c r="DW1704">
        <v>0</v>
      </c>
      <c r="DX1704" t="b">
        <v>0</v>
      </c>
      <c r="DY1704" t="b">
        <v>0</v>
      </c>
      <c r="DZ1704" t="b">
        <v>0</v>
      </c>
      <c r="EA1704" t="b">
        <v>0</v>
      </c>
      <c r="EB1704" t="b">
        <v>0</v>
      </c>
      <c r="EC1704" t="b">
        <v>1</v>
      </c>
      <c r="ED1704" t="b">
        <v>0</v>
      </c>
      <c r="EE1704" t="b">
        <v>0</v>
      </c>
      <c r="EF1704" t="b">
        <v>0</v>
      </c>
      <c r="EG1704" t="b" cm="1">
        <v>0</v>
      </c>
      <c r="EH1704" t="b">
        <v>0</v>
      </c>
      <c r="EI1704" t="b">
        <v>0</v>
      </c>
      <c r="EJ1704" t="b">
        <v>1</v>
      </c>
      <c r="EK1704" t="s">
        <v>5327</v>
      </c>
      <c r="EL1704">
        <v>0</v>
      </c>
      <c r="EM1704">
        <v>10</v>
      </c>
      <c r="EN1704" t="b">
        <v>0</v>
      </c>
    </row>
    <row r="1705" spans="1:144" ht="15.75">
      <c r="A1705"/>
      <c r="B1705" t="s">
        <v>1562</v>
      </c>
      <c r="C1705" t="s">
        <v>4863</v>
      </c>
      <c r="D1705" t="s">
        <v>1254</v>
      </c>
      <c r="E1705" t="s">
        <v>1253</v>
      </c>
      <c r="F1705" t="s">
        <v>1278</v>
      </c>
      <c r="G1705" t="s">
        <v>1254</v>
      </c>
      <c r="H1705" t="s">
        <v>1254</v>
      </c>
      <c r="I1705" t="s">
        <v>2799</v>
      </c>
      <c r="J1705"/>
      <c r="K1705"/>
      <c r="L1705" t="s">
        <v>1743</v>
      </c>
      <c r="M1705" t="s">
        <v>1754</v>
      </c>
      <c r="N1705"/>
      <c r="O1705"/>
      <c r="P1705" t="s">
        <v>1562</v>
      </c>
      <c r="Q1705" t="s">
        <v>4463</v>
      </c>
      <c r="R1705" t="s">
        <v>4464</v>
      </c>
      <c r="S1705"/>
      <c r="T1705"/>
      <c r="U1705" t="s">
        <v>13779</v>
      </c>
      <c r="V1705" t="s">
        <v>4373</v>
      </c>
      <c r="W1705"/>
      <c r="X1705"/>
      <c r="Y1705"/>
      <c r="Z1705"/>
      <c r="AA1705"/>
      <c r="AB1705"/>
      <c r="AC1705"/>
      <c r="AD1705"/>
      <c r="AE1705"/>
      <c r="AF1705"/>
      <c r="AG1705"/>
      <c r="AH1705"/>
      <c r="AI1705"/>
      <c r="AJ1705"/>
      <c r="AK1705"/>
      <c r="AL1705"/>
      <c r="AM1705"/>
      <c r="AN1705"/>
      <c r="AO1705" s="108" t="s">
        <v>43</v>
      </c>
      <c r="AP1705" t="s">
        <v>2871</v>
      </c>
      <c r="AQ1705">
        <v>31</v>
      </c>
      <c r="AR1705" t="e">
        <v>#N/A</v>
      </c>
      <c r="AS1705" t="s">
        <v>4863</v>
      </c>
      <c r="AT1705" t="e">
        <v>#N/A</v>
      </c>
      <c r="AU1705" t="s">
        <v>1253</v>
      </c>
      <c r="AV1705" t="s">
        <v>1766</v>
      </c>
      <c r="AW1705" t="s">
        <v>1787</v>
      </c>
      <c r="AX1705" t="s">
        <v>1740</v>
      </c>
      <c r="AY1705" t="s">
        <v>1793</v>
      </c>
      <c r="AZ1705" t="s">
        <v>4463</v>
      </c>
      <c r="BA1705" t="s">
        <v>1913</v>
      </c>
      <c r="BB1705" t="s">
        <v>2799</v>
      </c>
      <c r="BC1705" t="s">
        <v>1743</v>
      </c>
      <c r="BD1705" t="s">
        <v>7254</v>
      </c>
      <c r="BE1705" t="s">
        <v>4875</v>
      </c>
      <c r="BF1705">
        <v>343</v>
      </c>
      <c r="BG1705">
        <v>1703</v>
      </c>
      <c r="BH1705">
        <v>0</v>
      </c>
      <c r="BI1705" t="s">
        <v>1547</v>
      </c>
      <c r="BJ1705">
        <v>0</v>
      </c>
      <c r="BK1705">
        <v>0</v>
      </c>
      <c r="BL1705">
        <v>515</v>
      </c>
      <c r="BM1705" t="s">
        <v>1770</v>
      </c>
      <c r="BN1705" t="s">
        <v>4876</v>
      </c>
      <c r="BO1705" t="s">
        <v>12582</v>
      </c>
      <c r="BP1705" t="e" cm="1">
        <v>#N/A</v>
      </c>
      <c r="BQ1705" t="s">
        <v>1547</v>
      </c>
      <c r="BR1705" t="s">
        <v>12510</v>
      </c>
      <c r="BS1705">
        <v>30</v>
      </c>
      <c r="BT1705" t="s">
        <v>5251</v>
      </c>
      <c r="BU1705" t="s">
        <v>16667</v>
      </c>
      <c r="BV1705" t="s">
        <v>1254</v>
      </c>
      <c r="BW1705" t="s">
        <v>1766</v>
      </c>
      <c r="BX1705" t="s">
        <v>1793</v>
      </c>
      <c r="BY1705" t="s">
        <v>1744</v>
      </c>
      <c r="BZ1705" t="s">
        <v>1547</v>
      </c>
      <c r="CA1705" t="s">
        <v>1744</v>
      </c>
      <c r="CB1705" t="s">
        <v>1754</v>
      </c>
      <c r="CC1705"/>
      <c r="CD1705" t="s">
        <v>998</v>
      </c>
      <c r="CE1705" t="s">
        <v>2799</v>
      </c>
      <c r="CF1705" t="s">
        <v>12589</v>
      </c>
      <c r="CG1705" t="s">
        <v>12590</v>
      </c>
      <c r="CH1705" t="s">
        <v>2799</v>
      </c>
      <c r="CI1705" t="s">
        <v>1547</v>
      </c>
      <c r="CJ1705" t="s">
        <v>4464</v>
      </c>
      <c r="CK1705" t="s">
        <v>1562</v>
      </c>
      <c r="CL1705"/>
      <c r="CM1705"/>
      <c r="CN1705" t="s">
        <v>13779</v>
      </c>
      <c r="CO1705" t="s">
        <v>4373</v>
      </c>
      <c r="CP1705" t="s">
        <v>13779</v>
      </c>
      <c r="CQ1705" t="s">
        <v>4373</v>
      </c>
      <c r="CR1705" t="s">
        <v>1547</v>
      </c>
      <c r="CS1705">
        <v>0</v>
      </c>
      <c r="CT1705" t="s">
        <v>1547</v>
      </c>
      <c r="CU1705" t="s">
        <v>1547</v>
      </c>
      <c r="CV1705" t="s">
        <v>1547</v>
      </c>
      <c r="CW1705" t="s">
        <v>1547</v>
      </c>
      <c r="CX1705" t="s">
        <v>1547</v>
      </c>
      <c r="CY1705">
        <v>1703</v>
      </c>
      <c r="CZ1705" t="s">
        <v>12075</v>
      </c>
      <c r="DA1705" t="s">
        <v>1547</v>
      </c>
      <c r="DB1705" t="s">
        <v>1881</v>
      </c>
      <c r="DC1705" t="s">
        <v>1882</v>
      </c>
      <c r="DD1705" t="s">
        <v>1253</v>
      </c>
      <c r="DE1705" t="s">
        <v>4463</v>
      </c>
      <c r="DF1705" t="s">
        <v>1254</v>
      </c>
      <c r="DG1705" t="s">
        <v>1547</v>
      </c>
      <c r="DH1705" t="s">
        <v>1547</v>
      </c>
      <c r="DI1705" t="s">
        <v>1892</v>
      </c>
      <c r="DJ1705" t="e">
        <v>#N/A</v>
      </c>
      <c r="DK1705"/>
      <c r="DL1705" t="s">
        <v>1892</v>
      </c>
      <c r="DM1705">
        <v>9</v>
      </c>
      <c r="DN1705" t="s">
        <v>1883</v>
      </c>
      <c r="DO1705" t="s">
        <v>1562</v>
      </c>
      <c r="DP1705" t="b">
        <v>1</v>
      </c>
      <c r="DQ1705" t="b">
        <v>0</v>
      </c>
      <c r="DR1705" t="b">
        <v>0</v>
      </c>
      <c r="DS1705" t="b">
        <v>0</v>
      </c>
      <c r="DT1705" t="b">
        <v>0</v>
      </c>
      <c r="DU1705" t="b">
        <v>0</v>
      </c>
      <c r="DV1705" t="b">
        <v>0</v>
      </c>
      <c r="DW1705">
        <v>0</v>
      </c>
      <c r="DX1705" t="b">
        <v>0</v>
      </c>
      <c r="DY1705" t="b">
        <v>0</v>
      </c>
      <c r="DZ1705" t="b">
        <v>0</v>
      </c>
      <c r="EA1705" t="b">
        <v>0</v>
      </c>
      <c r="EB1705" t="b">
        <v>0</v>
      </c>
      <c r="EC1705" t="b">
        <v>1</v>
      </c>
      <c r="ED1705" t="b">
        <v>0</v>
      </c>
      <c r="EE1705" t="b">
        <v>0</v>
      </c>
      <c r="EF1705" t="b">
        <v>0</v>
      </c>
      <c r="EG1705" t="b" cm="1">
        <v>0</v>
      </c>
      <c r="EH1705" t="b">
        <v>0</v>
      </c>
      <c r="EI1705" t="b">
        <v>0</v>
      </c>
      <c r="EJ1705" t="b">
        <v>1</v>
      </c>
      <c r="EK1705" t="s">
        <v>5327</v>
      </c>
      <c r="EL1705">
        <v>0</v>
      </c>
      <c r="EM1705">
        <v>7</v>
      </c>
      <c r="EN1705" t="b">
        <v>0</v>
      </c>
    </row>
    <row r="1706" spans="1:144" ht="15.75">
      <c r="A1706"/>
      <c r="B1706" t="s">
        <v>1562</v>
      </c>
      <c r="C1706" t="s">
        <v>4863</v>
      </c>
      <c r="D1706" t="s">
        <v>4535</v>
      </c>
      <c r="E1706" t="s">
        <v>4536</v>
      </c>
      <c r="F1706" t="s">
        <v>4537</v>
      </c>
      <c r="G1706" t="s">
        <v>4535</v>
      </c>
      <c r="H1706" t="s">
        <v>4535</v>
      </c>
      <c r="I1706" t="s">
        <v>2799</v>
      </c>
      <c r="J1706" t="s">
        <v>4878</v>
      </c>
      <c r="K1706"/>
      <c r="L1706" t="s">
        <v>1743</v>
      </c>
      <c r="M1706" t="s">
        <v>1749</v>
      </c>
      <c r="N1706"/>
      <c r="O1706"/>
      <c r="P1706" t="s">
        <v>1562</v>
      </c>
      <c r="Q1706" t="s">
        <v>4463</v>
      </c>
      <c r="R1706" t="s">
        <v>4464</v>
      </c>
      <c r="S1706"/>
      <c r="T1706"/>
      <c r="U1706" t="s">
        <v>13779</v>
      </c>
      <c r="V1706" t="s">
        <v>13634</v>
      </c>
      <c r="W1706"/>
      <c r="X1706"/>
      <c r="Y1706"/>
      <c r="Z1706"/>
      <c r="AA1706"/>
      <c r="AB1706"/>
      <c r="AC1706"/>
      <c r="AD1706"/>
      <c r="AE1706"/>
      <c r="AF1706"/>
      <c r="AG1706"/>
      <c r="AH1706"/>
      <c r="AI1706"/>
      <c r="AJ1706"/>
      <c r="AK1706"/>
      <c r="AL1706"/>
      <c r="AM1706"/>
      <c r="AN1706"/>
      <c r="AO1706" s="108" t="s">
        <v>43</v>
      </c>
      <c r="AP1706" t="s">
        <v>2871</v>
      </c>
      <c r="AQ1706">
        <v>32</v>
      </c>
      <c r="AR1706" t="e">
        <v>#N/A</v>
      </c>
      <c r="AS1706" t="s">
        <v>4863</v>
      </c>
      <c r="AT1706" t="e">
        <v>#N/A</v>
      </c>
      <c r="AU1706" t="s">
        <v>4536</v>
      </c>
      <c r="AV1706" t="s">
        <v>10901</v>
      </c>
      <c r="AW1706" t="s">
        <v>10902</v>
      </c>
      <c r="AX1706" t="s">
        <v>1740</v>
      </c>
      <c r="AY1706" t="s">
        <v>12289</v>
      </c>
      <c r="AZ1706" t="s">
        <v>4463</v>
      </c>
      <c r="BA1706" t="s">
        <v>10904</v>
      </c>
      <c r="BB1706" t="s">
        <v>2799</v>
      </c>
      <c r="BC1706" t="s">
        <v>1743</v>
      </c>
      <c r="BD1706" t="s">
        <v>12530</v>
      </c>
      <c r="BE1706" t="s">
        <v>4875</v>
      </c>
      <c r="BF1706">
        <v>1118</v>
      </c>
      <c r="BG1706">
        <v>1703</v>
      </c>
      <c r="BH1706">
        <v>0</v>
      </c>
      <c r="BI1706" t="s">
        <v>1547</v>
      </c>
      <c r="BJ1706">
        <v>0</v>
      </c>
      <c r="BK1706" t="e" cm="1">
        <v>#N/A</v>
      </c>
      <c r="BL1706" t="e" cm="1">
        <v>#N/A</v>
      </c>
      <c r="BM1706" t="s">
        <v>4878</v>
      </c>
      <c r="BN1706" t="s">
        <v>4876</v>
      </c>
      <c r="BO1706" t="s">
        <v>12582</v>
      </c>
      <c r="BP1706" t="e" cm="1">
        <v>#N/A</v>
      </c>
      <c r="BQ1706" t="s">
        <v>1547</v>
      </c>
      <c r="BR1706" t="s">
        <v>12510</v>
      </c>
      <c r="BS1706">
        <v>31</v>
      </c>
      <c r="BT1706" t="s">
        <v>5261</v>
      </c>
      <c r="BU1706" t="s">
        <v>16668</v>
      </c>
      <c r="BV1706" t="s">
        <v>4535</v>
      </c>
      <c r="BW1706" t="s">
        <v>10901</v>
      </c>
      <c r="BX1706" t="s">
        <v>12289</v>
      </c>
      <c r="BY1706" t="s">
        <v>1744</v>
      </c>
      <c r="BZ1706" t="s">
        <v>1547</v>
      </c>
      <c r="CA1706" t="s">
        <v>1744</v>
      </c>
      <c r="CB1706" t="s">
        <v>1749</v>
      </c>
      <c r="CC1706"/>
      <c r="CD1706" t="s">
        <v>998</v>
      </c>
      <c r="CE1706" t="s">
        <v>2799</v>
      </c>
      <c r="CF1706" t="s">
        <v>12591</v>
      </c>
      <c r="CG1706" t="s">
        <v>12592</v>
      </c>
      <c r="CH1706" t="s">
        <v>2799</v>
      </c>
      <c r="CI1706" t="s">
        <v>1547</v>
      </c>
      <c r="CJ1706" t="s">
        <v>4464</v>
      </c>
      <c r="CK1706" t="s">
        <v>1562</v>
      </c>
      <c r="CL1706"/>
      <c r="CM1706"/>
      <c r="CN1706" t="s">
        <v>13779</v>
      </c>
      <c r="CO1706" t="s">
        <v>13634</v>
      </c>
      <c r="CP1706" t="s">
        <v>13779</v>
      </c>
      <c r="CQ1706" t="s">
        <v>13634</v>
      </c>
      <c r="CR1706" t="s">
        <v>1547</v>
      </c>
      <c r="CS1706">
        <v>0</v>
      </c>
      <c r="CT1706" t="s">
        <v>1547</v>
      </c>
      <c r="CU1706" t="s">
        <v>1547</v>
      </c>
      <c r="CV1706" t="e">
        <v>#N/A</v>
      </c>
      <c r="CW1706" t="s">
        <v>1547</v>
      </c>
      <c r="CX1706" t="s">
        <v>1547</v>
      </c>
      <c r="CY1706">
        <v>1704</v>
      </c>
      <c r="CZ1706" t="s">
        <v>12076</v>
      </c>
      <c r="DA1706" t="s">
        <v>1547</v>
      </c>
      <c r="DB1706" t="s">
        <v>1881</v>
      </c>
      <c r="DC1706" t="s">
        <v>1882</v>
      </c>
      <c r="DD1706" t="s">
        <v>4536</v>
      </c>
      <c r="DE1706" t="s">
        <v>4463</v>
      </c>
      <c r="DF1706" t="s">
        <v>4535</v>
      </c>
      <c r="DG1706" t="s">
        <v>1547</v>
      </c>
      <c r="DH1706" t="s">
        <v>1547</v>
      </c>
      <c r="DI1706" t="s">
        <v>1892</v>
      </c>
      <c r="DJ1706" t="e">
        <v>#N/A</v>
      </c>
      <c r="DK1706"/>
      <c r="DL1706" t="s">
        <v>1892</v>
      </c>
      <c r="DM1706">
        <v>9</v>
      </c>
      <c r="DN1706" t="s">
        <v>1883</v>
      </c>
      <c r="DO1706" t="s">
        <v>1562</v>
      </c>
      <c r="DP1706" t="b">
        <v>1</v>
      </c>
      <c r="DQ1706" t="b">
        <v>0</v>
      </c>
      <c r="DR1706" t="b">
        <v>0</v>
      </c>
      <c r="DS1706" t="b">
        <v>0</v>
      </c>
      <c r="DT1706" t="b">
        <v>0</v>
      </c>
      <c r="DU1706" t="b">
        <v>0</v>
      </c>
      <c r="DV1706" t="b">
        <v>0</v>
      </c>
      <c r="DW1706">
        <v>0</v>
      </c>
      <c r="DX1706" t="b">
        <v>0</v>
      </c>
      <c r="DY1706" t="b">
        <v>0</v>
      </c>
      <c r="DZ1706" t="b">
        <v>0</v>
      </c>
      <c r="EA1706" t="b">
        <v>0</v>
      </c>
      <c r="EB1706" t="b">
        <v>0</v>
      </c>
      <c r="EC1706" t="b">
        <v>0</v>
      </c>
      <c r="ED1706" t="b">
        <v>0</v>
      </c>
      <c r="EE1706" t="b">
        <v>0</v>
      </c>
      <c r="EF1706" t="b">
        <v>0</v>
      </c>
      <c r="EG1706" t="b" cm="1">
        <v>1</v>
      </c>
      <c r="EH1706" t="b">
        <v>0</v>
      </c>
      <c r="EI1706" t="b">
        <v>0</v>
      </c>
      <c r="EJ1706" t="b">
        <v>1</v>
      </c>
      <c r="EK1706" t="s">
        <v>5887</v>
      </c>
      <c r="EL1706">
        <v>1</v>
      </c>
      <c r="EM1706">
        <v>11</v>
      </c>
      <c r="EN1706" t="b">
        <v>0</v>
      </c>
    </row>
    <row r="1707" spans="1:144" ht="15.75">
      <c r="A1707"/>
      <c r="B1707" t="s">
        <v>1562</v>
      </c>
      <c r="C1707" t="s">
        <v>4863</v>
      </c>
      <c r="D1707" t="s">
        <v>4539</v>
      </c>
      <c r="E1707" t="s">
        <v>4540</v>
      </c>
      <c r="F1707" t="s">
        <v>4541</v>
      </c>
      <c r="G1707" t="s">
        <v>4539</v>
      </c>
      <c r="H1707" t="s">
        <v>4542</v>
      </c>
      <c r="I1707" t="s">
        <v>2799</v>
      </c>
      <c r="J1707"/>
      <c r="K1707"/>
      <c r="L1707" t="s">
        <v>1743</v>
      </c>
      <c r="M1707" t="s">
        <v>1749</v>
      </c>
      <c r="N1707"/>
      <c r="O1707"/>
      <c r="P1707" t="s">
        <v>1562</v>
      </c>
      <c r="Q1707" t="s">
        <v>4463</v>
      </c>
      <c r="R1707" t="s">
        <v>4464</v>
      </c>
      <c r="S1707"/>
      <c r="T1707"/>
      <c r="U1707" t="s">
        <v>13779</v>
      </c>
      <c r="V1707" t="s">
        <v>4541</v>
      </c>
      <c r="W1707"/>
      <c r="X1707"/>
      <c r="Y1707"/>
      <c r="Z1707"/>
      <c r="AA1707"/>
      <c r="AB1707"/>
      <c r="AC1707"/>
      <c r="AD1707"/>
      <c r="AE1707"/>
      <c r="AF1707"/>
      <c r="AG1707"/>
      <c r="AH1707"/>
      <c r="AI1707"/>
      <c r="AJ1707"/>
      <c r="AK1707"/>
      <c r="AL1707"/>
      <c r="AM1707"/>
      <c r="AN1707"/>
      <c r="AO1707" s="108" t="s">
        <v>43</v>
      </c>
      <c r="AP1707" t="s">
        <v>2871</v>
      </c>
      <c r="AQ1707">
        <v>33</v>
      </c>
      <c r="AR1707" t="e">
        <v>#N/A</v>
      </c>
      <c r="AS1707" t="s">
        <v>4863</v>
      </c>
      <c r="AT1707" t="e">
        <v>#N/A</v>
      </c>
      <c r="AU1707" t="s">
        <v>4540</v>
      </c>
      <c r="AV1707" t="s">
        <v>10911</v>
      </c>
      <c r="AW1707" t="s">
        <v>10912</v>
      </c>
      <c r="AX1707" t="s">
        <v>1740</v>
      </c>
      <c r="AY1707" t="s">
        <v>10913</v>
      </c>
      <c r="AZ1707" t="s">
        <v>4463</v>
      </c>
      <c r="BA1707" t="s">
        <v>10914</v>
      </c>
      <c r="BB1707" t="s">
        <v>2799</v>
      </c>
      <c r="BC1707" t="s">
        <v>1743</v>
      </c>
      <c r="BD1707" t="s">
        <v>12533</v>
      </c>
      <c r="BE1707" t="s">
        <v>4875</v>
      </c>
      <c r="BF1707">
        <v>1119</v>
      </c>
      <c r="BG1707">
        <v>1703</v>
      </c>
      <c r="BH1707">
        <v>0</v>
      </c>
      <c r="BI1707" t="s">
        <v>1547</v>
      </c>
      <c r="BJ1707">
        <v>0</v>
      </c>
      <c r="BK1707">
        <v>0</v>
      </c>
      <c r="BL1707">
        <v>1633</v>
      </c>
      <c r="BM1707" t="s">
        <v>10916</v>
      </c>
      <c r="BN1707" t="s">
        <v>4876</v>
      </c>
      <c r="BO1707" t="s">
        <v>12582</v>
      </c>
      <c r="BP1707" t="e" cm="1">
        <v>#N/A</v>
      </c>
      <c r="BQ1707" t="s">
        <v>1547</v>
      </c>
      <c r="BR1707" t="s">
        <v>12510</v>
      </c>
      <c r="BS1707">
        <v>32</v>
      </c>
      <c r="BT1707" t="s">
        <v>5271</v>
      </c>
      <c r="BU1707" t="s">
        <v>16669</v>
      </c>
      <c r="BV1707" t="s">
        <v>4539</v>
      </c>
      <c r="BW1707" t="s">
        <v>10911</v>
      </c>
      <c r="BX1707" t="s">
        <v>10917</v>
      </c>
      <c r="BY1707" t="s">
        <v>1744</v>
      </c>
      <c r="BZ1707" t="s">
        <v>1547</v>
      </c>
      <c r="CA1707" t="s">
        <v>1744</v>
      </c>
      <c r="CB1707" t="s">
        <v>1749</v>
      </c>
      <c r="CC1707"/>
      <c r="CD1707" t="s">
        <v>998</v>
      </c>
      <c r="CE1707" t="s">
        <v>2799</v>
      </c>
      <c r="CF1707" t="s">
        <v>12593</v>
      </c>
      <c r="CG1707" t="s">
        <v>12594</v>
      </c>
      <c r="CH1707" t="s">
        <v>2799</v>
      </c>
      <c r="CI1707" t="s">
        <v>1547</v>
      </c>
      <c r="CJ1707" t="s">
        <v>4464</v>
      </c>
      <c r="CK1707" t="s">
        <v>1562</v>
      </c>
      <c r="CL1707"/>
      <c r="CM1707"/>
      <c r="CN1707" t="s">
        <v>13779</v>
      </c>
      <c r="CO1707" t="s">
        <v>4541</v>
      </c>
      <c r="CP1707" t="s">
        <v>13779</v>
      </c>
      <c r="CQ1707" t="s">
        <v>4541</v>
      </c>
      <c r="CR1707" t="s">
        <v>1547</v>
      </c>
      <c r="CS1707">
        <v>0</v>
      </c>
      <c r="CT1707" t="s">
        <v>1547</v>
      </c>
      <c r="CU1707" t="s">
        <v>1547</v>
      </c>
      <c r="CV1707" t="s">
        <v>1547</v>
      </c>
      <c r="CW1707" t="s">
        <v>1547</v>
      </c>
      <c r="CX1707" t="s">
        <v>1547</v>
      </c>
      <c r="CY1707">
        <v>1705</v>
      </c>
      <c r="CZ1707" t="s">
        <v>12080</v>
      </c>
      <c r="DA1707" t="s">
        <v>1547</v>
      </c>
      <c r="DB1707" t="s">
        <v>1881</v>
      </c>
      <c r="DC1707" t="s">
        <v>1882</v>
      </c>
      <c r="DD1707" t="s">
        <v>4540</v>
      </c>
      <c r="DE1707" t="s">
        <v>4463</v>
      </c>
      <c r="DF1707" t="s">
        <v>4539</v>
      </c>
      <c r="DG1707" t="s">
        <v>1547</v>
      </c>
      <c r="DH1707" t="s">
        <v>1547</v>
      </c>
      <c r="DI1707" t="s">
        <v>1892</v>
      </c>
      <c r="DJ1707" t="e">
        <v>#N/A</v>
      </c>
      <c r="DK1707"/>
      <c r="DL1707" t="s">
        <v>1892</v>
      </c>
      <c r="DM1707">
        <v>9</v>
      </c>
      <c r="DN1707" t="s">
        <v>1883</v>
      </c>
      <c r="DO1707" t="s">
        <v>1562</v>
      </c>
      <c r="DP1707" t="b">
        <v>1</v>
      </c>
      <c r="DQ1707" t="b">
        <v>0</v>
      </c>
      <c r="DR1707" t="b">
        <v>0</v>
      </c>
      <c r="DS1707" t="b">
        <v>0</v>
      </c>
      <c r="DT1707" t="b">
        <v>0</v>
      </c>
      <c r="DU1707" t="b">
        <v>0</v>
      </c>
      <c r="DV1707" t="b">
        <v>0</v>
      </c>
      <c r="DW1707">
        <v>0</v>
      </c>
      <c r="DX1707" t="b">
        <v>0</v>
      </c>
      <c r="DY1707" t="b">
        <v>0</v>
      </c>
      <c r="DZ1707" t="b">
        <v>0</v>
      </c>
      <c r="EA1707" t="b">
        <v>0</v>
      </c>
      <c r="EB1707" t="b">
        <v>0</v>
      </c>
      <c r="EC1707" t="b">
        <v>0</v>
      </c>
      <c r="ED1707" t="b">
        <v>0</v>
      </c>
      <c r="EE1707" t="b">
        <v>0</v>
      </c>
      <c r="EF1707" t="b">
        <v>0</v>
      </c>
      <c r="EG1707" t="b" cm="1">
        <v>0</v>
      </c>
      <c r="EH1707" t="b">
        <v>0</v>
      </c>
      <c r="EI1707" t="b">
        <v>0</v>
      </c>
      <c r="EJ1707" t="b">
        <v>0</v>
      </c>
      <c r="EK1707" t="s">
        <v>1547</v>
      </c>
      <c r="EL1707">
        <v>0</v>
      </c>
      <c r="EM1707">
        <v>15</v>
      </c>
      <c r="EN1707" t="b">
        <v>0</v>
      </c>
    </row>
    <row r="1708" spans="1:144" ht="47.25">
      <c r="A1708"/>
      <c r="B1708" t="s">
        <v>1562</v>
      </c>
      <c r="C1708" t="s">
        <v>4863</v>
      </c>
      <c r="D1708" t="s">
        <v>4522</v>
      </c>
      <c r="E1708" t="s">
        <v>4523</v>
      </c>
      <c r="F1708" t="s">
        <v>4247</v>
      </c>
      <c r="G1708" t="s">
        <v>4525</v>
      </c>
      <c r="H1708" s="109" t="s">
        <v>4526</v>
      </c>
      <c r="I1708" t="s">
        <v>2799</v>
      </c>
      <c r="J1708"/>
      <c r="K1708"/>
      <c r="L1708" t="s">
        <v>1743</v>
      </c>
      <c r="M1708" t="s">
        <v>1754</v>
      </c>
      <c r="N1708"/>
      <c r="O1708"/>
      <c r="P1708" t="s">
        <v>1562</v>
      </c>
      <c r="Q1708" t="s">
        <v>4463</v>
      </c>
      <c r="R1708" t="s">
        <v>4464</v>
      </c>
      <c r="S1708"/>
      <c r="T1708"/>
      <c r="U1708" t="s">
        <v>13779</v>
      </c>
      <c r="V1708" t="s">
        <v>4941</v>
      </c>
      <c r="W1708"/>
      <c r="X1708"/>
      <c r="Y1708"/>
      <c r="Z1708"/>
      <c r="AA1708"/>
      <c r="AB1708"/>
      <c r="AC1708"/>
      <c r="AD1708"/>
      <c r="AE1708"/>
      <c r="AF1708"/>
      <c r="AG1708"/>
      <c r="AH1708"/>
      <c r="AI1708"/>
      <c r="AJ1708"/>
      <c r="AK1708"/>
      <c r="AL1708"/>
      <c r="AM1708"/>
      <c r="AN1708"/>
      <c r="AO1708" s="108" t="s">
        <v>43</v>
      </c>
      <c r="AP1708" t="s">
        <v>2871</v>
      </c>
      <c r="AQ1708">
        <v>34</v>
      </c>
      <c r="AR1708" t="e">
        <v>#N/A</v>
      </c>
      <c r="AS1708" t="s">
        <v>4863</v>
      </c>
      <c r="AT1708" t="e">
        <v>#N/A</v>
      </c>
      <c r="AU1708" t="s">
        <v>4523</v>
      </c>
      <c r="AV1708" t="s">
        <v>10860</v>
      </c>
      <c r="AW1708" t="s">
        <v>9822</v>
      </c>
      <c r="AX1708" t="s">
        <v>1740</v>
      </c>
      <c r="AY1708" t="s">
        <v>10862</v>
      </c>
      <c r="AZ1708" t="s">
        <v>4463</v>
      </c>
      <c r="BA1708" t="s">
        <v>10863</v>
      </c>
      <c r="BB1708" t="s">
        <v>2799</v>
      </c>
      <c r="BC1708" t="s">
        <v>1743</v>
      </c>
      <c r="BD1708" t="s">
        <v>12519</v>
      </c>
      <c r="BE1708" t="s">
        <v>4875</v>
      </c>
      <c r="BF1708">
        <v>1113</v>
      </c>
      <c r="BG1708">
        <v>1703</v>
      </c>
      <c r="BH1708">
        <v>0</v>
      </c>
      <c r="BI1708" t="s">
        <v>1547</v>
      </c>
      <c r="BJ1708">
        <v>0</v>
      </c>
      <c r="BK1708">
        <v>0</v>
      </c>
      <c r="BL1708">
        <v>1144</v>
      </c>
      <c r="BM1708" t="s">
        <v>10865</v>
      </c>
      <c r="BN1708" t="s">
        <v>4876</v>
      </c>
      <c r="BO1708" t="s">
        <v>12582</v>
      </c>
      <c r="BP1708" t="e" cm="1">
        <v>#N/A</v>
      </c>
      <c r="BQ1708" t="s">
        <v>1547</v>
      </c>
      <c r="BR1708" t="s">
        <v>12510</v>
      </c>
      <c r="BS1708">
        <v>33</v>
      </c>
      <c r="BT1708" t="s">
        <v>5281</v>
      </c>
      <c r="BU1708" t="s">
        <v>16670</v>
      </c>
      <c r="BV1708" t="s">
        <v>4522</v>
      </c>
      <c r="BW1708" t="s">
        <v>10860</v>
      </c>
      <c r="BX1708" t="s">
        <v>10866</v>
      </c>
      <c r="BY1708" t="s">
        <v>1744</v>
      </c>
      <c r="BZ1708" t="s">
        <v>1547</v>
      </c>
      <c r="CA1708" t="s">
        <v>1744</v>
      </c>
      <c r="CB1708" t="s">
        <v>1754</v>
      </c>
      <c r="CC1708"/>
      <c r="CD1708" t="s">
        <v>998</v>
      </c>
      <c r="CE1708" t="s">
        <v>2799</v>
      </c>
      <c r="CF1708" t="s">
        <v>12595</v>
      </c>
      <c r="CG1708" t="s">
        <v>12596</v>
      </c>
      <c r="CH1708" t="s">
        <v>2799</v>
      </c>
      <c r="CI1708" t="s">
        <v>1547</v>
      </c>
      <c r="CJ1708" t="s">
        <v>4464</v>
      </c>
      <c r="CK1708" t="s">
        <v>1562</v>
      </c>
      <c r="CL1708"/>
      <c r="CM1708"/>
      <c r="CN1708" t="s">
        <v>13779</v>
      </c>
      <c r="CO1708" t="s">
        <v>4941</v>
      </c>
      <c r="CP1708" t="s">
        <v>13779</v>
      </c>
      <c r="CQ1708" t="s">
        <v>4941</v>
      </c>
      <c r="CR1708" t="s">
        <v>1547</v>
      </c>
      <c r="CS1708">
        <v>0</v>
      </c>
      <c r="CT1708" t="s">
        <v>1547</v>
      </c>
      <c r="CU1708" t="s">
        <v>1547</v>
      </c>
      <c r="CV1708" t="s">
        <v>1547</v>
      </c>
      <c r="CW1708" t="s">
        <v>1547</v>
      </c>
      <c r="CX1708" t="s">
        <v>1547</v>
      </c>
      <c r="CY1708">
        <v>1706</v>
      </c>
      <c r="CZ1708" t="s">
        <v>12081</v>
      </c>
      <c r="DA1708" t="s">
        <v>1547</v>
      </c>
      <c r="DB1708" t="s">
        <v>1881</v>
      </c>
      <c r="DC1708" t="s">
        <v>1882</v>
      </c>
      <c r="DD1708" t="s">
        <v>4523</v>
      </c>
      <c r="DE1708" t="s">
        <v>4463</v>
      </c>
      <c r="DF1708" t="s">
        <v>4525</v>
      </c>
      <c r="DG1708" t="s">
        <v>1547</v>
      </c>
      <c r="DH1708" t="s">
        <v>1547</v>
      </c>
      <c r="DI1708" t="s">
        <v>1892</v>
      </c>
      <c r="DJ1708" t="e">
        <v>#N/A</v>
      </c>
      <c r="DK1708"/>
      <c r="DL1708" t="s">
        <v>1892</v>
      </c>
      <c r="DM1708">
        <v>9</v>
      </c>
      <c r="DN1708" t="s">
        <v>1883</v>
      </c>
      <c r="DO1708" t="s">
        <v>1562</v>
      </c>
      <c r="DP1708" t="b">
        <v>1</v>
      </c>
      <c r="DQ1708" t="b">
        <v>0</v>
      </c>
      <c r="DR1708" t="b">
        <v>0</v>
      </c>
      <c r="DS1708" t="b">
        <v>0</v>
      </c>
      <c r="DT1708" t="b">
        <v>0</v>
      </c>
      <c r="DU1708" t="b">
        <v>0</v>
      </c>
      <c r="DV1708" t="b">
        <v>0</v>
      </c>
      <c r="DW1708">
        <v>0</v>
      </c>
      <c r="DX1708" t="b">
        <v>0</v>
      </c>
      <c r="DY1708" t="b">
        <v>0</v>
      </c>
      <c r="DZ1708" t="b">
        <v>0</v>
      </c>
      <c r="EA1708" t="b">
        <v>0</v>
      </c>
      <c r="EB1708" t="b">
        <v>0</v>
      </c>
      <c r="EC1708" t="b">
        <v>0</v>
      </c>
      <c r="ED1708" t="b">
        <v>0</v>
      </c>
      <c r="EE1708" t="b">
        <v>0</v>
      </c>
      <c r="EF1708" t="b">
        <v>0</v>
      </c>
      <c r="EG1708" t="b" cm="1">
        <v>1</v>
      </c>
      <c r="EH1708" t="b">
        <v>0</v>
      </c>
      <c r="EI1708" t="b">
        <v>0</v>
      </c>
      <c r="EJ1708" t="b">
        <v>1</v>
      </c>
      <c r="EK1708" t="s">
        <v>5887</v>
      </c>
      <c r="EL1708">
        <v>1</v>
      </c>
      <c r="EM1708">
        <v>14</v>
      </c>
      <c r="EN1708" t="b">
        <v>0</v>
      </c>
    </row>
    <row r="1709" spans="1:144" ht="15.75">
      <c r="A1709"/>
      <c r="B1709" t="s">
        <v>1562</v>
      </c>
      <c r="C1709" t="s">
        <v>4863</v>
      </c>
      <c r="D1709" t="s">
        <v>4236</v>
      </c>
      <c r="E1709" t="s">
        <v>4236</v>
      </c>
      <c r="F1709" t="s">
        <v>4236</v>
      </c>
      <c r="G1709" t="s">
        <v>4238</v>
      </c>
      <c r="H1709" t="s">
        <v>4238</v>
      </c>
      <c r="I1709" t="s">
        <v>2799</v>
      </c>
      <c r="J1709"/>
      <c r="K1709"/>
      <c r="L1709" t="s">
        <v>1743</v>
      </c>
      <c r="M1709" t="s">
        <v>1754</v>
      </c>
      <c r="N1709"/>
      <c r="O1709"/>
      <c r="P1709" t="s">
        <v>1562</v>
      </c>
      <c r="Q1709" t="s">
        <v>4463</v>
      </c>
      <c r="R1709" t="s">
        <v>4464</v>
      </c>
      <c r="S1709"/>
      <c r="T1709"/>
      <c r="U1709" t="s">
        <v>13779</v>
      </c>
      <c r="V1709" t="s">
        <v>4474</v>
      </c>
      <c r="W1709"/>
      <c r="X1709"/>
      <c r="Y1709"/>
      <c r="Z1709"/>
      <c r="AA1709"/>
      <c r="AB1709"/>
      <c r="AC1709"/>
      <c r="AD1709"/>
      <c r="AE1709"/>
      <c r="AF1709"/>
      <c r="AG1709"/>
      <c r="AH1709"/>
      <c r="AI1709"/>
      <c r="AJ1709"/>
      <c r="AK1709"/>
      <c r="AL1709"/>
      <c r="AM1709"/>
      <c r="AN1709"/>
      <c r="AO1709" s="108" t="s">
        <v>43</v>
      </c>
      <c r="AP1709" t="s">
        <v>2871</v>
      </c>
      <c r="AQ1709">
        <v>35</v>
      </c>
      <c r="AR1709" t="e">
        <v>#N/A</v>
      </c>
      <c r="AS1709" t="s">
        <v>4863</v>
      </c>
      <c r="AT1709" t="e">
        <v>#N/A</v>
      </c>
      <c r="AU1709" t="s">
        <v>4236</v>
      </c>
      <c r="AV1709" t="s">
        <v>9801</v>
      </c>
      <c r="AW1709" t="s">
        <v>9801</v>
      </c>
      <c r="AX1709" t="s">
        <v>1740</v>
      </c>
      <c r="AY1709" t="s">
        <v>9805</v>
      </c>
      <c r="AZ1709" t="s">
        <v>4463</v>
      </c>
      <c r="BA1709" t="s">
        <v>9803</v>
      </c>
      <c r="BB1709" t="s">
        <v>2799</v>
      </c>
      <c r="BC1709" t="s">
        <v>1743</v>
      </c>
      <c r="BD1709" t="s">
        <v>12522</v>
      </c>
      <c r="BE1709" t="s">
        <v>4875</v>
      </c>
      <c r="BF1709">
        <v>960</v>
      </c>
      <c r="BG1709">
        <v>1703</v>
      </c>
      <c r="BH1709">
        <v>0</v>
      </c>
      <c r="BI1709" t="s">
        <v>1547</v>
      </c>
      <c r="BJ1709">
        <v>0</v>
      </c>
      <c r="BK1709">
        <v>0</v>
      </c>
      <c r="BL1709">
        <v>960</v>
      </c>
      <c r="BM1709" t="s">
        <v>9808</v>
      </c>
      <c r="BN1709" t="s">
        <v>4876</v>
      </c>
      <c r="BO1709" t="s">
        <v>12582</v>
      </c>
      <c r="BP1709" t="e" cm="1">
        <v>#N/A</v>
      </c>
      <c r="BQ1709" t="s">
        <v>1547</v>
      </c>
      <c r="BR1709" t="s">
        <v>12510</v>
      </c>
      <c r="BS1709">
        <v>34</v>
      </c>
      <c r="BT1709" t="s">
        <v>5292</v>
      </c>
      <c r="BU1709" t="s">
        <v>16671</v>
      </c>
      <c r="BV1709" t="s">
        <v>4236</v>
      </c>
      <c r="BW1709" t="s">
        <v>9801</v>
      </c>
      <c r="BX1709" t="s">
        <v>9805</v>
      </c>
      <c r="BY1709" t="s">
        <v>1744</v>
      </c>
      <c r="BZ1709" t="s">
        <v>1547</v>
      </c>
      <c r="CA1709" t="s">
        <v>1744</v>
      </c>
      <c r="CB1709" t="s">
        <v>1754</v>
      </c>
      <c r="CC1709"/>
      <c r="CD1709" t="s">
        <v>998</v>
      </c>
      <c r="CE1709" t="s">
        <v>2799</v>
      </c>
      <c r="CF1709" t="s">
        <v>12597</v>
      </c>
      <c r="CG1709" t="s">
        <v>12598</v>
      </c>
      <c r="CH1709" t="s">
        <v>2799</v>
      </c>
      <c r="CI1709" t="s">
        <v>1547</v>
      </c>
      <c r="CJ1709" t="s">
        <v>4464</v>
      </c>
      <c r="CK1709" t="s">
        <v>1562</v>
      </c>
      <c r="CL1709"/>
      <c r="CM1709"/>
      <c r="CN1709" t="s">
        <v>13779</v>
      </c>
      <c r="CO1709" t="s">
        <v>4474</v>
      </c>
      <c r="CP1709" t="s">
        <v>13779</v>
      </c>
      <c r="CQ1709" t="s">
        <v>4474</v>
      </c>
      <c r="CR1709" t="s">
        <v>1547</v>
      </c>
      <c r="CS1709">
        <v>0</v>
      </c>
      <c r="CT1709" t="s">
        <v>1547</v>
      </c>
      <c r="CU1709" t="s">
        <v>1547</v>
      </c>
      <c r="CV1709" t="s">
        <v>1547</v>
      </c>
      <c r="CW1709" t="s">
        <v>1547</v>
      </c>
      <c r="CX1709" t="s">
        <v>1547</v>
      </c>
      <c r="CY1709">
        <v>1707</v>
      </c>
      <c r="CZ1709" t="s">
        <v>12084</v>
      </c>
      <c r="DA1709" t="s">
        <v>1547</v>
      </c>
      <c r="DB1709" t="s">
        <v>1881</v>
      </c>
      <c r="DC1709" t="s">
        <v>1882</v>
      </c>
      <c r="DD1709" t="s">
        <v>4236</v>
      </c>
      <c r="DE1709" t="s">
        <v>4463</v>
      </c>
      <c r="DF1709" t="s">
        <v>4238</v>
      </c>
      <c r="DG1709" t="s">
        <v>1547</v>
      </c>
      <c r="DH1709" t="s">
        <v>1547</v>
      </c>
      <c r="DI1709" t="s">
        <v>1892</v>
      </c>
      <c r="DJ1709" t="e">
        <v>#N/A</v>
      </c>
      <c r="DK1709"/>
      <c r="DL1709" t="s">
        <v>1892</v>
      </c>
      <c r="DM1709">
        <v>9</v>
      </c>
      <c r="DN1709" t="s">
        <v>1883</v>
      </c>
      <c r="DO1709" t="s">
        <v>1562</v>
      </c>
      <c r="DP1709" t="b">
        <v>1</v>
      </c>
      <c r="DQ1709" t="b">
        <v>0</v>
      </c>
      <c r="DR1709" t="b">
        <v>0</v>
      </c>
      <c r="DS1709" t="b">
        <v>0</v>
      </c>
      <c r="DT1709" t="b">
        <v>0</v>
      </c>
      <c r="DU1709" t="b">
        <v>0</v>
      </c>
      <c r="DV1709" t="b">
        <v>0</v>
      </c>
      <c r="DW1709">
        <v>0</v>
      </c>
      <c r="DX1709" t="b">
        <v>0</v>
      </c>
      <c r="DY1709" t="b">
        <v>0</v>
      </c>
      <c r="DZ1709" t="b">
        <v>0</v>
      </c>
      <c r="EA1709" t="b">
        <v>0</v>
      </c>
      <c r="EB1709" t="b">
        <v>0</v>
      </c>
      <c r="EC1709" t="b">
        <v>0</v>
      </c>
      <c r="ED1709" t="b">
        <v>0</v>
      </c>
      <c r="EE1709" t="b">
        <v>0</v>
      </c>
      <c r="EF1709" t="b">
        <v>0</v>
      </c>
      <c r="EG1709" t="b" cm="1">
        <v>0</v>
      </c>
      <c r="EH1709" t="b">
        <v>0</v>
      </c>
      <c r="EI1709" t="b">
        <v>0</v>
      </c>
      <c r="EJ1709" t="b">
        <v>0</v>
      </c>
      <c r="EK1709" t="s">
        <v>1547</v>
      </c>
      <c r="EL1709">
        <v>0</v>
      </c>
      <c r="EM1709">
        <v>10</v>
      </c>
      <c r="EN1709" t="b">
        <v>0</v>
      </c>
    </row>
    <row r="1710" spans="1:144" ht="15.75">
      <c r="A1710"/>
      <c r="B1710" t="s">
        <v>1562</v>
      </c>
      <c r="C1710" t="s">
        <v>4863</v>
      </c>
      <c r="D1710" t="s">
        <v>4252</v>
      </c>
      <c r="E1710" t="s">
        <v>4253</v>
      </c>
      <c r="F1710" t="s">
        <v>4879</v>
      </c>
      <c r="G1710" t="s">
        <v>4252</v>
      </c>
      <c r="H1710" t="s">
        <v>4252</v>
      </c>
      <c r="I1710" t="s">
        <v>2799</v>
      </c>
      <c r="J1710"/>
      <c r="K1710"/>
      <c r="L1710" t="s">
        <v>1743</v>
      </c>
      <c r="M1710" t="s">
        <v>1754</v>
      </c>
      <c r="N1710" t="s">
        <v>4254</v>
      </c>
      <c r="O1710"/>
      <c r="P1710" t="s">
        <v>1562</v>
      </c>
      <c r="Q1710" t="s">
        <v>4463</v>
      </c>
      <c r="R1710" t="s">
        <v>4464</v>
      </c>
      <c r="S1710"/>
      <c r="T1710"/>
      <c r="U1710" t="s">
        <v>13779</v>
      </c>
      <c r="V1710" t="s">
        <v>4527</v>
      </c>
      <c r="W1710"/>
      <c r="X1710"/>
      <c r="Y1710"/>
      <c r="Z1710"/>
      <c r="AA1710"/>
      <c r="AB1710"/>
      <c r="AC1710"/>
      <c r="AD1710"/>
      <c r="AE1710"/>
      <c r="AF1710"/>
      <c r="AG1710"/>
      <c r="AH1710"/>
      <c r="AI1710"/>
      <c r="AJ1710"/>
      <c r="AK1710"/>
      <c r="AL1710"/>
      <c r="AM1710"/>
      <c r="AN1710"/>
      <c r="AO1710" s="108" t="s">
        <v>43</v>
      </c>
      <c r="AP1710" t="s">
        <v>2871</v>
      </c>
      <c r="AQ1710">
        <v>36</v>
      </c>
      <c r="AR1710" t="e">
        <v>#N/A</v>
      </c>
      <c r="AS1710" t="s">
        <v>4863</v>
      </c>
      <c r="AT1710" t="e">
        <v>#N/A</v>
      </c>
      <c r="AU1710" t="s">
        <v>4253</v>
      </c>
      <c r="AV1710" t="s">
        <v>9833</v>
      </c>
      <c r="AW1710" t="s">
        <v>12599</v>
      </c>
      <c r="AX1710" t="s">
        <v>1740</v>
      </c>
      <c r="AY1710" t="s">
        <v>9834</v>
      </c>
      <c r="AZ1710" t="s">
        <v>4463</v>
      </c>
      <c r="BA1710" t="s">
        <v>9835</v>
      </c>
      <c r="BB1710" t="s">
        <v>2799</v>
      </c>
      <c r="BC1710" t="s">
        <v>1743</v>
      </c>
      <c r="BD1710" t="s">
        <v>12044</v>
      </c>
      <c r="BE1710" t="s">
        <v>4875</v>
      </c>
      <c r="BF1710">
        <v>963</v>
      </c>
      <c r="BG1710">
        <v>1703</v>
      </c>
      <c r="BH1710">
        <v>0</v>
      </c>
      <c r="BI1710" t="s">
        <v>1547</v>
      </c>
      <c r="BJ1710">
        <v>0</v>
      </c>
      <c r="BK1710">
        <v>0</v>
      </c>
      <c r="BL1710">
        <v>963</v>
      </c>
      <c r="BM1710" t="s">
        <v>9839</v>
      </c>
      <c r="BN1710" t="s">
        <v>4876</v>
      </c>
      <c r="BO1710" t="s">
        <v>12582</v>
      </c>
      <c r="BP1710" t="e" cm="1">
        <v>#N/A</v>
      </c>
      <c r="BQ1710" t="s">
        <v>1547</v>
      </c>
      <c r="BR1710" t="s">
        <v>12510</v>
      </c>
      <c r="BS1710">
        <v>35</v>
      </c>
      <c r="BT1710" t="s">
        <v>5303</v>
      </c>
      <c r="BU1710" t="s">
        <v>16672</v>
      </c>
      <c r="BV1710" t="s">
        <v>4252</v>
      </c>
      <c r="BW1710" t="s">
        <v>9833</v>
      </c>
      <c r="BX1710" t="s">
        <v>9834</v>
      </c>
      <c r="BY1710" t="s">
        <v>9837</v>
      </c>
      <c r="BZ1710" t="s">
        <v>1547</v>
      </c>
      <c r="CA1710" t="s">
        <v>1744</v>
      </c>
      <c r="CB1710" t="s">
        <v>1754</v>
      </c>
      <c r="CC1710"/>
      <c r="CD1710" t="s">
        <v>998</v>
      </c>
      <c r="CE1710" t="s">
        <v>2799</v>
      </c>
      <c r="CF1710" t="s">
        <v>12600</v>
      </c>
      <c r="CG1710" t="s">
        <v>12601</v>
      </c>
      <c r="CH1710" t="s">
        <v>2799</v>
      </c>
      <c r="CI1710" t="s">
        <v>1547</v>
      </c>
      <c r="CJ1710" t="s">
        <v>4464</v>
      </c>
      <c r="CK1710" t="s">
        <v>1562</v>
      </c>
      <c r="CL1710"/>
      <c r="CM1710"/>
      <c r="CN1710" t="s">
        <v>13779</v>
      </c>
      <c r="CO1710" t="s">
        <v>4527</v>
      </c>
      <c r="CP1710" t="s">
        <v>13779</v>
      </c>
      <c r="CQ1710" t="s">
        <v>4527</v>
      </c>
      <c r="CR1710" t="s">
        <v>1547</v>
      </c>
      <c r="CS1710">
        <v>0</v>
      </c>
      <c r="CT1710" t="s">
        <v>1547</v>
      </c>
      <c r="CU1710" t="s">
        <v>1547</v>
      </c>
      <c r="CV1710" t="s">
        <v>1547</v>
      </c>
      <c r="CW1710" t="s">
        <v>1547</v>
      </c>
      <c r="CX1710" t="s">
        <v>1547</v>
      </c>
      <c r="CY1710">
        <v>1708</v>
      </c>
      <c r="CZ1710" t="s">
        <v>12085</v>
      </c>
      <c r="DA1710" t="s">
        <v>1547</v>
      </c>
      <c r="DB1710" t="s">
        <v>1881</v>
      </c>
      <c r="DC1710" t="s">
        <v>1882</v>
      </c>
      <c r="DD1710" t="s">
        <v>4253</v>
      </c>
      <c r="DE1710" t="s">
        <v>4463</v>
      </c>
      <c r="DF1710" t="s">
        <v>4252</v>
      </c>
      <c r="DG1710" t="s">
        <v>1547</v>
      </c>
      <c r="DH1710" t="s">
        <v>1547</v>
      </c>
      <c r="DI1710" t="s">
        <v>1892</v>
      </c>
      <c r="DJ1710" t="e">
        <v>#N/A</v>
      </c>
      <c r="DK1710"/>
      <c r="DL1710" t="s">
        <v>1892</v>
      </c>
      <c r="DM1710">
        <v>9</v>
      </c>
      <c r="DN1710" t="s">
        <v>1883</v>
      </c>
      <c r="DO1710" t="s">
        <v>1562</v>
      </c>
      <c r="DP1710" t="b">
        <v>1</v>
      </c>
      <c r="DQ1710" t="b">
        <v>0</v>
      </c>
      <c r="DR1710" t="b">
        <v>0</v>
      </c>
      <c r="DS1710" t="b">
        <v>0</v>
      </c>
      <c r="DT1710" t="b">
        <v>0</v>
      </c>
      <c r="DU1710" t="b">
        <v>0</v>
      </c>
      <c r="DV1710" t="b">
        <v>0</v>
      </c>
      <c r="DW1710">
        <v>0</v>
      </c>
      <c r="DX1710" t="b">
        <v>0</v>
      </c>
      <c r="DY1710" t="b">
        <v>0</v>
      </c>
      <c r="DZ1710" t="b">
        <v>0</v>
      </c>
      <c r="EA1710" t="b">
        <v>0</v>
      </c>
      <c r="EB1710" t="b">
        <v>0</v>
      </c>
      <c r="EC1710" t="b">
        <v>0</v>
      </c>
      <c r="ED1710" t="b">
        <v>0</v>
      </c>
      <c r="EE1710" t="b">
        <v>0</v>
      </c>
      <c r="EF1710" t="b">
        <v>0</v>
      </c>
      <c r="EG1710" t="b" cm="1">
        <v>0</v>
      </c>
      <c r="EH1710" t="b">
        <v>0</v>
      </c>
      <c r="EI1710" t="b">
        <v>0</v>
      </c>
      <c r="EJ1710" t="b">
        <v>0</v>
      </c>
      <c r="EK1710" t="s">
        <v>1547</v>
      </c>
      <c r="EL1710">
        <v>0</v>
      </c>
      <c r="EM1710">
        <v>13</v>
      </c>
      <c r="EN1710" t="b">
        <v>0</v>
      </c>
    </row>
    <row r="1711" spans="1:144" ht="15.75">
      <c r="A1711"/>
      <c r="B1711" t="s">
        <v>1562</v>
      </c>
      <c r="C1711" t="s">
        <v>4863</v>
      </c>
      <c r="D1711" t="s">
        <v>4559</v>
      </c>
      <c r="E1711" t="s">
        <v>4560</v>
      </c>
      <c r="F1711" t="s">
        <v>4557</v>
      </c>
      <c r="G1711" t="s">
        <v>4559</v>
      </c>
      <c r="H1711" t="s">
        <v>4559</v>
      </c>
      <c r="I1711" t="s">
        <v>2799</v>
      </c>
      <c r="J1711"/>
      <c r="K1711"/>
      <c r="L1711" t="s">
        <v>1743</v>
      </c>
      <c r="M1711" t="s">
        <v>1754</v>
      </c>
      <c r="N1711"/>
      <c r="O1711"/>
      <c r="P1711" t="s">
        <v>1562</v>
      </c>
      <c r="Q1711" t="s">
        <v>4463</v>
      </c>
      <c r="R1711" t="s">
        <v>4464</v>
      </c>
      <c r="S1711"/>
      <c r="T1711"/>
      <c r="U1711" t="s">
        <v>13779</v>
      </c>
      <c r="V1711" t="s">
        <v>4868</v>
      </c>
      <c r="W1711"/>
      <c r="X1711"/>
      <c r="Y1711"/>
      <c r="Z1711"/>
      <c r="AA1711"/>
      <c r="AB1711"/>
      <c r="AC1711"/>
      <c r="AD1711"/>
      <c r="AE1711"/>
      <c r="AF1711"/>
      <c r="AG1711"/>
      <c r="AH1711"/>
      <c r="AI1711"/>
      <c r="AJ1711"/>
      <c r="AK1711"/>
      <c r="AL1711"/>
      <c r="AM1711"/>
      <c r="AN1711"/>
      <c r="AO1711" s="108" t="s">
        <v>43</v>
      </c>
      <c r="AP1711" t="s">
        <v>2871</v>
      </c>
      <c r="AQ1711">
        <v>37</v>
      </c>
      <c r="AR1711" t="e">
        <v>#N/A</v>
      </c>
      <c r="AS1711" t="s">
        <v>4863</v>
      </c>
      <c r="AT1711" t="e">
        <v>#N/A</v>
      </c>
      <c r="AU1711" t="s">
        <v>4560</v>
      </c>
      <c r="AV1711" t="s">
        <v>10964</v>
      </c>
      <c r="AW1711" t="s">
        <v>10955</v>
      </c>
      <c r="AX1711" t="s">
        <v>1740</v>
      </c>
      <c r="AY1711" t="s">
        <v>10965</v>
      </c>
      <c r="AZ1711" t="s">
        <v>4463</v>
      </c>
      <c r="BA1711" t="s">
        <v>10966</v>
      </c>
      <c r="BB1711" t="s">
        <v>2799</v>
      </c>
      <c r="BC1711" t="s">
        <v>1743</v>
      </c>
      <c r="BD1711" t="s">
        <v>12542</v>
      </c>
      <c r="BE1711" t="s">
        <v>4875</v>
      </c>
      <c r="BF1711">
        <v>1124</v>
      </c>
      <c r="BG1711">
        <v>1703</v>
      </c>
      <c r="BH1711">
        <v>0</v>
      </c>
      <c r="BI1711" t="s">
        <v>1547</v>
      </c>
      <c r="BJ1711">
        <v>0</v>
      </c>
      <c r="BK1711">
        <v>0</v>
      </c>
      <c r="BL1711">
        <v>1124</v>
      </c>
      <c r="BM1711" t="s">
        <v>10969</v>
      </c>
      <c r="BN1711" t="s">
        <v>4876</v>
      </c>
      <c r="BO1711" t="s">
        <v>12582</v>
      </c>
      <c r="BP1711" t="e" cm="1">
        <v>#N/A</v>
      </c>
      <c r="BQ1711" t="s">
        <v>1547</v>
      </c>
      <c r="BR1711" t="s">
        <v>12510</v>
      </c>
      <c r="BS1711">
        <v>36</v>
      </c>
      <c r="BT1711" t="s">
        <v>5312</v>
      </c>
      <c r="BU1711" t="s">
        <v>16673</v>
      </c>
      <c r="BV1711" t="s">
        <v>4559</v>
      </c>
      <c r="BW1711" t="s">
        <v>10964</v>
      </c>
      <c r="BX1711" t="s">
        <v>10965</v>
      </c>
      <c r="BY1711" t="s">
        <v>1744</v>
      </c>
      <c r="BZ1711" t="s">
        <v>1547</v>
      </c>
      <c r="CA1711" t="s">
        <v>1744</v>
      </c>
      <c r="CB1711" t="s">
        <v>1754</v>
      </c>
      <c r="CC1711"/>
      <c r="CD1711" t="s">
        <v>998</v>
      </c>
      <c r="CE1711" t="s">
        <v>2799</v>
      </c>
      <c r="CF1711" t="s">
        <v>12602</v>
      </c>
      <c r="CG1711" t="s">
        <v>12603</v>
      </c>
      <c r="CH1711" t="s">
        <v>2799</v>
      </c>
      <c r="CI1711" t="s">
        <v>1547</v>
      </c>
      <c r="CJ1711" t="s">
        <v>4464</v>
      </c>
      <c r="CK1711" t="s">
        <v>1562</v>
      </c>
      <c r="CL1711"/>
      <c r="CM1711"/>
      <c r="CN1711" t="s">
        <v>13779</v>
      </c>
      <c r="CO1711" t="s">
        <v>4868</v>
      </c>
      <c r="CP1711" t="s">
        <v>13779</v>
      </c>
      <c r="CQ1711" t="s">
        <v>4868</v>
      </c>
      <c r="CR1711" t="s">
        <v>1547</v>
      </c>
      <c r="CS1711">
        <v>0</v>
      </c>
      <c r="CT1711" t="s">
        <v>1547</v>
      </c>
      <c r="CU1711" t="s">
        <v>1547</v>
      </c>
      <c r="CV1711" t="s">
        <v>1547</v>
      </c>
      <c r="CW1711" t="s">
        <v>1547</v>
      </c>
      <c r="CX1711" t="s">
        <v>1547</v>
      </c>
      <c r="CY1711">
        <v>1709</v>
      </c>
      <c r="CZ1711" t="s">
        <v>12086</v>
      </c>
      <c r="DA1711" t="s">
        <v>1547</v>
      </c>
      <c r="DB1711" t="s">
        <v>1881</v>
      </c>
      <c r="DC1711" t="s">
        <v>1882</v>
      </c>
      <c r="DD1711" t="s">
        <v>4560</v>
      </c>
      <c r="DE1711" t="s">
        <v>4463</v>
      </c>
      <c r="DF1711" t="s">
        <v>4559</v>
      </c>
      <c r="DG1711" t="s">
        <v>1547</v>
      </c>
      <c r="DH1711" t="s">
        <v>1547</v>
      </c>
      <c r="DI1711" t="s">
        <v>1892</v>
      </c>
      <c r="DJ1711" t="e">
        <v>#N/A</v>
      </c>
      <c r="DK1711"/>
      <c r="DL1711" t="s">
        <v>1892</v>
      </c>
      <c r="DM1711">
        <v>9</v>
      </c>
      <c r="DN1711" t="s">
        <v>1883</v>
      </c>
      <c r="DO1711" t="s">
        <v>1562</v>
      </c>
      <c r="DP1711" t="b">
        <v>1</v>
      </c>
      <c r="DQ1711" t="b">
        <v>0</v>
      </c>
      <c r="DR1711" t="b">
        <v>0</v>
      </c>
      <c r="DS1711" t="b">
        <v>0</v>
      </c>
      <c r="DT1711" t="b">
        <v>0</v>
      </c>
      <c r="DU1711" t="b">
        <v>0</v>
      </c>
      <c r="DV1711" t="b">
        <v>0</v>
      </c>
      <c r="DW1711">
        <v>0</v>
      </c>
      <c r="DX1711" t="b">
        <v>0</v>
      </c>
      <c r="DY1711" t="b">
        <v>0</v>
      </c>
      <c r="DZ1711" t="b">
        <v>0</v>
      </c>
      <c r="EA1711" t="b">
        <v>0</v>
      </c>
      <c r="EB1711" t="b">
        <v>0</v>
      </c>
      <c r="EC1711" t="b">
        <v>0</v>
      </c>
      <c r="ED1711" t="b">
        <v>0</v>
      </c>
      <c r="EE1711" t="b">
        <v>0</v>
      </c>
      <c r="EF1711" t="b">
        <v>0</v>
      </c>
      <c r="EG1711" t="b" cm="1">
        <v>1</v>
      </c>
      <c r="EH1711" t="b">
        <v>0</v>
      </c>
      <c r="EI1711" t="b">
        <v>0</v>
      </c>
      <c r="EJ1711" t="b">
        <v>1</v>
      </c>
      <c r="EK1711" t="s">
        <v>5887</v>
      </c>
      <c r="EL1711">
        <v>1</v>
      </c>
      <c r="EM1711">
        <v>20</v>
      </c>
      <c r="EN1711" t="b">
        <v>0</v>
      </c>
    </row>
    <row r="1712" spans="1:144" ht="15.75">
      <c r="A1712"/>
      <c r="B1712" t="s">
        <v>1562</v>
      </c>
      <c r="C1712" t="s">
        <v>4863</v>
      </c>
      <c r="D1712" t="s">
        <v>4561</v>
      </c>
      <c r="E1712" t="s">
        <v>4562</v>
      </c>
      <c r="F1712"/>
      <c r="G1712" t="s">
        <v>4561</v>
      </c>
      <c r="H1712" t="s">
        <v>4561</v>
      </c>
      <c r="I1712" t="s">
        <v>2799</v>
      </c>
      <c r="J1712"/>
      <c r="K1712"/>
      <c r="L1712" t="s">
        <v>1743</v>
      </c>
      <c r="M1712" t="s">
        <v>1754</v>
      </c>
      <c r="N1712"/>
      <c r="O1712"/>
      <c r="P1712" t="s">
        <v>1562</v>
      </c>
      <c r="Q1712" t="s">
        <v>4463</v>
      </c>
      <c r="R1712" t="s">
        <v>4464</v>
      </c>
      <c r="S1712"/>
      <c r="T1712"/>
      <c r="U1712" t="s">
        <v>13779</v>
      </c>
      <c r="V1712" t="s">
        <v>4563</v>
      </c>
      <c r="W1712"/>
      <c r="X1712"/>
      <c r="Y1712"/>
      <c r="Z1712"/>
      <c r="AA1712"/>
      <c r="AB1712"/>
      <c r="AC1712"/>
      <c r="AD1712"/>
      <c r="AE1712"/>
      <c r="AF1712"/>
      <c r="AG1712"/>
      <c r="AH1712"/>
      <c r="AI1712"/>
      <c r="AJ1712"/>
      <c r="AK1712"/>
      <c r="AL1712"/>
      <c r="AM1712"/>
      <c r="AN1712"/>
      <c r="AO1712" s="108" t="s">
        <v>43</v>
      </c>
      <c r="AP1712" t="s">
        <v>2871</v>
      </c>
      <c r="AQ1712">
        <v>38</v>
      </c>
      <c r="AR1712" t="e">
        <v>#N/A</v>
      </c>
      <c r="AS1712" t="s">
        <v>4863</v>
      </c>
      <c r="AT1712" t="e">
        <v>#N/A</v>
      </c>
      <c r="AU1712" t="s">
        <v>4562</v>
      </c>
      <c r="AV1712" t="s">
        <v>10972</v>
      </c>
      <c r="AW1712" t="s">
        <v>1744</v>
      </c>
      <c r="AX1712" t="s">
        <v>1740</v>
      </c>
      <c r="AY1712" t="s">
        <v>10974</v>
      </c>
      <c r="AZ1712" t="s">
        <v>4463</v>
      </c>
      <c r="BA1712" t="s">
        <v>10975</v>
      </c>
      <c r="BB1712" t="s">
        <v>2799</v>
      </c>
      <c r="BC1712" t="s">
        <v>1743</v>
      </c>
      <c r="BD1712" t="s">
        <v>12545</v>
      </c>
      <c r="BE1712" t="s">
        <v>4875</v>
      </c>
      <c r="BF1712">
        <v>1125</v>
      </c>
      <c r="BG1712">
        <v>1703</v>
      </c>
      <c r="BH1712">
        <v>0</v>
      </c>
      <c r="BI1712" t="s">
        <v>1547</v>
      </c>
      <c r="BJ1712">
        <v>0</v>
      </c>
      <c r="BK1712">
        <v>0</v>
      </c>
      <c r="BL1712">
        <v>1125</v>
      </c>
      <c r="BM1712" t="s">
        <v>10978</v>
      </c>
      <c r="BN1712" t="s">
        <v>4876</v>
      </c>
      <c r="BO1712" t="s">
        <v>12582</v>
      </c>
      <c r="BP1712" t="e" cm="1">
        <v>#N/A</v>
      </c>
      <c r="BQ1712" t="s">
        <v>1547</v>
      </c>
      <c r="BR1712" t="s">
        <v>12510</v>
      </c>
      <c r="BS1712">
        <v>37</v>
      </c>
      <c r="BT1712" t="s">
        <v>5322</v>
      </c>
      <c r="BU1712" t="s">
        <v>16674</v>
      </c>
      <c r="BV1712" t="s">
        <v>4561</v>
      </c>
      <c r="BW1712" t="s">
        <v>10972</v>
      </c>
      <c r="BX1712" t="s">
        <v>10974</v>
      </c>
      <c r="BY1712" t="s">
        <v>1744</v>
      </c>
      <c r="BZ1712" t="s">
        <v>1547</v>
      </c>
      <c r="CA1712" t="s">
        <v>1744</v>
      </c>
      <c r="CB1712" t="s">
        <v>1754</v>
      </c>
      <c r="CC1712"/>
      <c r="CD1712" t="s">
        <v>998</v>
      </c>
      <c r="CE1712" t="s">
        <v>2799</v>
      </c>
      <c r="CF1712" t="s">
        <v>12604</v>
      </c>
      <c r="CG1712" t="s">
        <v>12605</v>
      </c>
      <c r="CH1712" t="s">
        <v>2799</v>
      </c>
      <c r="CI1712" t="s">
        <v>1547</v>
      </c>
      <c r="CJ1712" t="s">
        <v>4464</v>
      </c>
      <c r="CK1712" t="s">
        <v>1562</v>
      </c>
      <c r="CL1712"/>
      <c r="CM1712"/>
      <c r="CN1712" t="s">
        <v>13779</v>
      </c>
      <c r="CO1712" t="s">
        <v>4563</v>
      </c>
      <c r="CP1712" t="s">
        <v>13779</v>
      </c>
      <c r="CQ1712" t="s">
        <v>4563</v>
      </c>
      <c r="CR1712" t="s">
        <v>1547</v>
      </c>
      <c r="CS1712">
        <v>0</v>
      </c>
      <c r="CT1712" t="s">
        <v>1547</v>
      </c>
      <c r="CU1712" t="s">
        <v>1547</v>
      </c>
      <c r="CV1712" t="s">
        <v>1547</v>
      </c>
      <c r="CW1712" t="s">
        <v>1547</v>
      </c>
      <c r="CX1712" t="s">
        <v>1547</v>
      </c>
      <c r="CY1712">
        <v>1710</v>
      </c>
      <c r="CZ1712" t="s">
        <v>12087</v>
      </c>
      <c r="DA1712" t="s">
        <v>1547</v>
      </c>
      <c r="DB1712" t="s">
        <v>1881</v>
      </c>
      <c r="DC1712" t="s">
        <v>1882</v>
      </c>
      <c r="DD1712" t="s">
        <v>4562</v>
      </c>
      <c r="DE1712" t="s">
        <v>4463</v>
      </c>
      <c r="DF1712" t="s">
        <v>4561</v>
      </c>
      <c r="DG1712" t="s">
        <v>1547</v>
      </c>
      <c r="DH1712" t="s">
        <v>1547</v>
      </c>
      <c r="DI1712" t="s">
        <v>1892</v>
      </c>
      <c r="DJ1712" t="e">
        <v>#N/A</v>
      </c>
      <c r="DK1712"/>
      <c r="DL1712" t="s">
        <v>1892</v>
      </c>
      <c r="DM1712">
        <v>9</v>
      </c>
      <c r="DN1712" t="s">
        <v>1883</v>
      </c>
      <c r="DO1712" t="s">
        <v>1562</v>
      </c>
      <c r="DP1712" t="b">
        <v>1</v>
      </c>
      <c r="DQ1712" t="b">
        <v>0</v>
      </c>
      <c r="DR1712" t="b">
        <v>0</v>
      </c>
      <c r="DS1712" t="b">
        <v>0</v>
      </c>
      <c r="DT1712" t="b">
        <v>0</v>
      </c>
      <c r="DU1712" t="b">
        <v>0</v>
      </c>
      <c r="DV1712" t="b">
        <v>0</v>
      </c>
      <c r="DW1712">
        <v>0</v>
      </c>
      <c r="DX1712" t="b">
        <v>0</v>
      </c>
      <c r="DY1712" t="b">
        <v>0</v>
      </c>
      <c r="DZ1712" t="b">
        <v>0</v>
      </c>
      <c r="EA1712" t="b">
        <v>0</v>
      </c>
      <c r="EB1712" t="b">
        <v>0</v>
      </c>
      <c r="EC1712" t="b">
        <v>0</v>
      </c>
      <c r="ED1712" t="b">
        <v>0</v>
      </c>
      <c r="EE1712" t="b">
        <v>0</v>
      </c>
      <c r="EF1712" t="b">
        <v>0</v>
      </c>
      <c r="EG1712" t="b" cm="1">
        <v>0</v>
      </c>
      <c r="EH1712" t="b">
        <v>0</v>
      </c>
      <c r="EI1712" t="b">
        <v>0</v>
      </c>
      <c r="EJ1712" t="b">
        <v>0</v>
      </c>
      <c r="EK1712" t="s">
        <v>1547</v>
      </c>
      <c r="EL1712">
        <v>0</v>
      </c>
      <c r="EM1712">
        <v>15</v>
      </c>
      <c r="EN1712" t="b">
        <v>0</v>
      </c>
    </row>
    <row r="1713" spans="1:144" ht="15.75">
      <c r="A1713"/>
      <c r="B1713" t="s">
        <v>1562</v>
      </c>
      <c r="C1713" t="s">
        <v>4863</v>
      </c>
      <c r="D1713" t="s">
        <v>4508</v>
      </c>
      <c r="E1713" t="s">
        <v>4509</v>
      </c>
      <c r="F1713" t="s">
        <v>4508</v>
      </c>
      <c r="G1713" t="s">
        <v>4510</v>
      </c>
      <c r="H1713" t="s">
        <v>4510</v>
      </c>
      <c r="I1713" t="s">
        <v>2798</v>
      </c>
      <c r="J1713"/>
      <c r="K1713"/>
      <c r="L1713" t="s">
        <v>1743</v>
      </c>
      <c r="M1713" t="s">
        <v>1995</v>
      </c>
      <c r="N1713"/>
      <c r="O1713"/>
      <c r="P1713" t="s">
        <v>1562</v>
      </c>
      <c r="Q1713" t="s">
        <v>4463</v>
      </c>
      <c r="R1713" t="s">
        <v>4464</v>
      </c>
      <c r="S1713"/>
      <c r="T1713"/>
      <c r="U1713" t="s">
        <v>13779</v>
      </c>
      <c r="V1713" t="s">
        <v>13630</v>
      </c>
      <c r="W1713"/>
      <c r="X1713"/>
      <c r="Y1713"/>
      <c r="Z1713"/>
      <c r="AA1713"/>
      <c r="AB1713"/>
      <c r="AC1713"/>
      <c r="AD1713"/>
      <c r="AE1713"/>
      <c r="AF1713"/>
      <c r="AG1713"/>
      <c r="AH1713"/>
      <c r="AI1713"/>
      <c r="AJ1713"/>
      <c r="AK1713"/>
      <c r="AL1713"/>
      <c r="AM1713"/>
      <c r="AN1713"/>
      <c r="AO1713" s="108" t="s">
        <v>43</v>
      </c>
      <c r="AP1713" t="s">
        <v>2871</v>
      </c>
      <c r="AQ1713">
        <v>39</v>
      </c>
      <c r="AR1713" t="e">
        <v>#N/A</v>
      </c>
      <c r="AS1713" t="s">
        <v>4863</v>
      </c>
      <c r="AT1713" t="e">
        <v>#N/A</v>
      </c>
      <c r="AU1713" t="s">
        <v>4509</v>
      </c>
      <c r="AV1713" t="s">
        <v>10813</v>
      </c>
      <c r="AW1713" t="s">
        <v>10814</v>
      </c>
      <c r="AX1713" t="s">
        <v>1740</v>
      </c>
      <c r="AY1713" t="s">
        <v>10815</v>
      </c>
      <c r="AZ1713" t="s">
        <v>4463</v>
      </c>
      <c r="BA1713" t="s">
        <v>10816</v>
      </c>
      <c r="BB1713" t="s">
        <v>2798</v>
      </c>
      <c r="BC1713" t="s">
        <v>1743</v>
      </c>
      <c r="BD1713" t="s">
        <v>12548</v>
      </c>
      <c r="BE1713" t="s">
        <v>4875</v>
      </c>
      <c r="BF1713">
        <v>1106</v>
      </c>
      <c r="BG1713">
        <v>1703</v>
      </c>
      <c r="BH1713">
        <v>0</v>
      </c>
      <c r="BI1713" t="s">
        <v>1547</v>
      </c>
      <c r="BJ1713">
        <v>0</v>
      </c>
      <c r="BK1713">
        <v>0</v>
      </c>
      <c r="BL1713">
        <v>1106</v>
      </c>
      <c r="BM1713" t="s">
        <v>10819</v>
      </c>
      <c r="BN1713" t="s">
        <v>4876</v>
      </c>
      <c r="BO1713" t="s">
        <v>12582</v>
      </c>
      <c r="BP1713" t="e" cm="1">
        <v>#N/A</v>
      </c>
      <c r="BQ1713" t="s">
        <v>1547</v>
      </c>
      <c r="BR1713" t="s">
        <v>12510</v>
      </c>
      <c r="BS1713">
        <v>38</v>
      </c>
      <c r="BT1713" t="s">
        <v>5333</v>
      </c>
      <c r="BU1713" t="s">
        <v>16675</v>
      </c>
      <c r="BV1713" t="s">
        <v>4508</v>
      </c>
      <c r="BW1713" t="s">
        <v>10813</v>
      </c>
      <c r="BX1713" t="s">
        <v>10815</v>
      </c>
      <c r="BY1713" t="s">
        <v>1744</v>
      </c>
      <c r="BZ1713" t="s">
        <v>1547</v>
      </c>
      <c r="CA1713" t="s">
        <v>1744</v>
      </c>
      <c r="CB1713" t="s">
        <v>1995</v>
      </c>
      <c r="CC1713"/>
      <c r="CD1713" t="s">
        <v>998</v>
      </c>
      <c r="CE1713" t="s">
        <v>2798</v>
      </c>
      <c r="CF1713" t="s">
        <v>12606</v>
      </c>
      <c r="CG1713" t="s">
        <v>12607</v>
      </c>
      <c r="CH1713" t="s">
        <v>2798</v>
      </c>
      <c r="CI1713" t="s">
        <v>1547</v>
      </c>
      <c r="CJ1713" t="s">
        <v>4464</v>
      </c>
      <c r="CK1713" t="s">
        <v>1562</v>
      </c>
      <c r="CL1713"/>
      <c r="CM1713"/>
      <c r="CN1713" t="s">
        <v>13779</v>
      </c>
      <c r="CO1713" t="s">
        <v>13630</v>
      </c>
      <c r="CP1713" t="s">
        <v>13779</v>
      </c>
      <c r="CQ1713" t="s">
        <v>13630</v>
      </c>
      <c r="CR1713" t="s">
        <v>1547</v>
      </c>
      <c r="CS1713">
        <v>0</v>
      </c>
      <c r="CT1713" t="s">
        <v>1547</v>
      </c>
      <c r="CU1713" t="s">
        <v>1547</v>
      </c>
      <c r="CV1713" t="s">
        <v>1547</v>
      </c>
      <c r="CW1713" t="s">
        <v>1547</v>
      </c>
      <c r="CX1713" t="s">
        <v>1547</v>
      </c>
      <c r="CY1713">
        <v>1711</v>
      </c>
      <c r="CZ1713" t="s">
        <v>12090</v>
      </c>
      <c r="DA1713" t="s">
        <v>1547</v>
      </c>
      <c r="DB1713" t="s">
        <v>1881</v>
      </c>
      <c r="DC1713" t="s">
        <v>1882</v>
      </c>
      <c r="DD1713" t="s">
        <v>4509</v>
      </c>
      <c r="DE1713" t="s">
        <v>4463</v>
      </c>
      <c r="DF1713" t="s">
        <v>4510</v>
      </c>
      <c r="DG1713" t="s">
        <v>1547</v>
      </c>
      <c r="DH1713" t="s">
        <v>1547</v>
      </c>
      <c r="DI1713" t="s">
        <v>1892</v>
      </c>
      <c r="DJ1713" t="e">
        <v>#N/A</v>
      </c>
      <c r="DK1713"/>
      <c r="DL1713" t="s">
        <v>1892</v>
      </c>
      <c r="DM1713">
        <v>9</v>
      </c>
      <c r="DN1713" t="s">
        <v>1883</v>
      </c>
      <c r="DO1713" t="s">
        <v>1562</v>
      </c>
      <c r="DP1713" t="b">
        <v>1</v>
      </c>
      <c r="DQ1713" t="b">
        <v>0</v>
      </c>
      <c r="DR1713" t="b">
        <v>0</v>
      </c>
      <c r="DS1713" t="b">
        <v>0</v>
      </c>
      <c r="DT1713" t="b">
        <v>0</v>
      </c>
      <c r="DU1713" t="b">
        <v>0</v>
      </c>
      <c r="DV1713" t="b">
        <v>0</v>
      </c>
      <c r="DW1713">
        <v>0</v>
      </c>
      <c r="DX1713" t="b">
        <v>0</v>
      </c>
      <c r="DY1713" t="b">
        <v>0</v>
      </c>
      <c r="DZ1713" t="b">
        <v>0</v>
      </c>
      <c r="EA1713" t="b">
        <v>0</v>
      </c>
      <c r="EB1713" t="b">
        <v>0</v>
      </c>
      <c r="EC1713" t="b">
        <v>0</v>
      </c>
      <c r="ED1713" t="b">
        <v>0</v>
      </c>
      <c r="EE1713" t="b">
        <v>0</v>
      </c>
      <c r="EF1713" t="b">
        <v>0</v>
      </c>
      <c r="EG1713" t="b" cm="1">
        <v>1</v>
      </c>
      <c r="EH1713" t="b">
        <v>0</v>
      </c>
      <c r="EI1713" t="b">
        <v>0</v>
      </c>
      <c r="EJ1713" t="b">
        <v>1</v>
      </c>
      <c r="EK1713" t="s">
        <v>5887</v>
      </c>
      <c r="EL1713">
        <v>1</v>
      </c>
      <c r="EM1713">
        <v>12</v>
      </c>
      <c r="EN1713" t="b">
        <v>0</v>
      </c>
    </row>
    <row r="1714" spans="1:144" ht="15.75">
      <c r="A1714"/>
      <c r="B1714" t="s">
        <v>1562</v>
      </c>
      <c r="C1714" t="s">
        <v>4863</v>
      </c>
      <c r="D1714" t="s">
        <v>4511</v>
      </c>
      <c r="E1714" t="s">
        <v>4512</v>
      </c>
      <c r="F1714"/>
      <c r="G1714" t="s">
        <v>4511</v>
      </c>
      <c r="H1714" t="s">
        <v>4511</v>
      </c>
      <c r="I1714" t="s">
        <v>2798</v>
      </c>
      <c r="J1714"/>
      <c r="K1714"/>
      <c r="L1714" t="s">
        <v>1743</v>
      </c>
      <c r="M1714" t="s">
        <v>1754</v>
      </c>
      <c r="N1714"/>
      <c r="O1714"/>
      <c r="P1714" t="s">
        <v>1562</v>
      </c>
      <c r="Q1714" t="s">
        <v>4463</v>
      </c>
      <c r="R1714" t="s">
        <v>4464</v>
      </c>
      <c r="S1714"/>
      <c r="T1714"/>
      <c r="U1714" t="s">
        <v>13779</v>
      </c>
      <c r="V1714" t="s">
        <v>4564</v>
      </c>
      <c r="W1714"/>
      <c r="X1714"/>
      <c r="Y1714"/>
      <c r="Z1714"/>
      <c r="AA1714"/>
      <c r="AB1714"/>
      <c r="AC1714"/>
      <c r="AD1714"/>
      <c r="AE1714"/>
      <c r="AF1714"/>
      <c r="AG1714"/>
      <c r="AH1714"/>
      <c r="AI1714"/>
      <c r="AJ1714"/>
      <c r="AK1714"/>
      <c r="AL1714"/>
      <c r="AM1714"/>
      <c r="AN1714"/>
      <c r="AO1714" s="108" t="s">
        <v>43</v>
      </c>
      <c r="AP1714" t="s">
        <v>2871</v>
      </c>
      <c r="AQ1714">
        <v>40</v>
      </c>
      <c r="AR1714" t="e">
        <v>#N/A</v>
      </c>
      <c r="AS1714" t="s">
        <v>4863</v>
      </c>
      <c r="AT1714" t="e">
        <v>#N/A</v>
      </c>
      <c r="AU1714" t="s">
        <v>4512</v>
      </c>
      <c r="AV1714" t="s">
        <v>10822</v>
      </c>
      <c r="AW1714" t="s">
        <v>1744</v>
      </c>
      <c r="AX1714" t="s">
        <v>1740</v>
      </c>
      <c r="AY1714" t="s">
        <v>10823</v>
      </c>
      <c r="AZ1714" t="s">
        <v>4463</v>
      </c>
      <c r="BA1714" t="s">
        <v>10824</v>
      </c>
      <c r="BB1714" t="s">
        <v>2798</v>
      </c>
      <c r="BC1714" t="s">
        <v>1743</v>
      </c>
      <c r="BD1714" t="s">
        <v>12551</v>
      </c>
      <c r="BE1714" t="s">
        <v>4875</v>
      </c>
      <c r="BF1714">
        <v>1107</v>
      </c>
      <c r="BG1714">
        <v>1703</v>
      </c>
      <c r="BH1714">
        <v>0</v>
      </c>
      <c r="BI1714" t="s">
        <v>1547</v>
      </c>
      <c r="BJ1714">
        <v>0</v>
      </c>
      <c r="BK1714">
        <v>0</v>
      </c>
      <c r="BL1714">
        <v>1107</v>
      </c>
      <c r="BM1714" t="s">
        <v>10827</v>
      </c>
      <c r="BN1714" t="s">
        <v>4876</v>
      </c>
      <c r="BO1714" t="s">
        <v>12582</v>
      </c>
      <c r="BP1714" t="e" cm="1">
        <v>#N/A</v>
      </c>
      <c r="BQ1714" t="s">
        <v>1547</v>
      </c>
      <c r="BR1714" t="s">
        <v>12510</v>
      </c>
      <c r="BS1714">
        <v>39</v>
      </c>
      <c r="BT1714" t="s">
        <v>5344</v>
      </c>
      <c r="BU1714" t="s">
        <v>16676</v>
      </c>
      <c r="BV1714" t="s">
        <v>4511</v>
      </c>
      <c r="BW1714" t="s">
        <v>10822</v>
      </c>
      <c r="BX1714" t="s">
        <v>10823</v>
      </c>
      <c r="BY1714" t="s">
        <v>1744</v>
      </c>
      <c r="BZ1714" t="s">
        <v>1547</v>
      </c>
      <c r="CA1714" t="s">
        <v>1744</v>
      </c>
      <c r="CB1714" t="s">
        <v>1754</v>
      </c>
      <c r="CC1714"/>
      <c r="CD1714" t="s">
        <v>998</v>
      </c>
      <c r="CE1714" t="s">
        <v>2798</v>
      </c>
      <c r="CF1714" t="s">
        <v>12608</v>
      </c>
      <c r="CG1714" t="s">
        <v>12609</v>
      </c>
      <c r="CH1714" t="s">
        <v>2798</v>
      </c>
      <c r="CI1714" t="s">
        <v>1547</v>
      </c>
      <c r="CJ1714" t="s">
        <v>4464</v>
      </c>
      <c r="CK1714" t="s">
        <v>1562</v>
      </c>
      <c r="CL1714"/>
      <c r="CM1714"/>
      <c r="CN1714" t="s">
        <v>13779</v>
      </c>
      <c r="CO1714" t="s">
        <v>4564</v>
      </c>
      <c r="CP1714" t="s">
        <v>13779</v>
      </c>
      <c r="CQ1714" t="s">
        <v>4564</v>
      </c>
      <c r="CR1714" t="s">
        <v>1547</v>
      </c>
      <c r="CS1714">
        <v>0</v>
      </c>
      <c r="CT1714" t="s">
        <v>1547</v>
      </c>
      <c r="CU1714" t="s">
        <v>1547</v>
      </c>
      <c r="CV1714" t="s">
        <v>1547</v>
      </c>
      <c r="CW1714" t="s">
        <v>1547</v>
      </c>
      <c r="CX1714" t="s">
        <v>1547</v>
      </c>
      <c r="CY1714">
        <v>1712</v>
      </c>
      <c r="CZ1714" t="s">
        <v>12091</v>
      </c>
      <c r="DA1714" t="s">
        <v>1547</v>
      </c>
      <c r="DB1714" t="s">
        <v>1881</v>
      </c>
      <c r="DC1714" t="s">
        <v>1882</v>
      </c>
      <c r="DD1714" t="s">
        <v>4512</v>
      </c>
      <c r="DE1714" t="s">
        <v>4463</v>
      </c>
      <c r="DF1714" t="s">
        <v>4511</v>
      </c>
      <c r="DG1714" t="s">
        <v>1547</v>
      </c>
      <c r="DH1714" t="s">
        <v>1547</v>
      </c>
      <c r="DI1714" t="s">
        <v>1892</v>
      </c>
      <c r="DJ1714" t="e">
        <v>#N/A</v>
      </c>
      <c r="DK1714"/>
      <c r="DL1714" t="s">
        <v>1892</v>
      </c>
      <c r="DM1714">
        <v>9</v>
      </c>
      <c r="DN1714" t="s">
        <v>1883</v>
      </c>
      <c r="DO1714" t="s">
        <v>1562</v>
      </c>
      <c r="DP1714" t="b">
        <v>1</v>
      </c>
      <c r="DQ1714" t="b">
        <v>0</v>
      </c>
      <c r="DR1714" t="b">
        <v>0</v>
      </c>
      <c r="DS1714" t="b">
        <v>0</v>
      </c>
      <c r="DT1714" t="b">
        <v>0</v>
      </c>
      <c r="DU1714" t="b">
        <v>0</v>
      </c>
      <c r="DV1714" t="b">
        <v>0</v>
      </c>
      <c r="DW1714">
        <v>0</v>
      </c>
      <c r="DX1714" t="b">
        <v>0</v>
      </c>
      <c r="DY1714" t="b">
        <v>0</v>
      </c>
      <c r="DZ1714" t="b">
        <v>0</v>
      </c>
      <c r="EA1714" t="b">
        <v>0</v>
      </c>
      <c r="EB1714" t="b">
        <v>0</v>
      </c>
      <c r="EC1714" t="b">
        <v>0</v>
      </c>
      <c r="ED1714" t="b">
        <v>0</v>
      </c>
      <c r="EE1714" t="b">
        <v>0</v>
      </c>
      <c r="EF1714" t="b">
        <v>0</v>
      </c>
      <c r="EG1714" t="b" cm="1">
        <v>0</v>
      </c>
      <c r="EH1714" t="b">
        <v>0</v>
      </c>
      <c r="EI1714" t="b">
        <v>0</v>
      </c>
      <c r="EJ1714" t="b">
        <v>0</v>
      </c>
      <c r="EK1714" t="s">
        <v>1547</v>
      </c>
      <c r="EL1714">
        <v>0</v>
      </c>
      <c r="EM1714">
        <v>11</v>
      </c>
      <c r="EN1714" t="b">
        <v>0</v>
      </c>
    </row>
    <row r="1715" spans="1:144" ht="15.75">
      <c r="A1715"/>
      <c r="B1715" t="s">
        <v>1562</v>
      </c>
      <c r="C1715" t="s">
        <v>4863</v>
      </c>
      <c r="D1715" t="s">
        <v>4565</v>
      </c>
      <c r="E1715" t="s">
        <v>4566</v>
      </c>
      <c r="F1715" t="s">
        <v>4869</v>
      </c>
      <c r="G1715" t="s">
        <v>4565</v>
      </c>
      <c r="H1715" t="s">
        <v>4565</v>
      </c>
      <c r="I1715" t="s">
        <v>2798</v>
      </c>
      <c r="J1715" t="s">
        <v>4870</v>
      </c>
      <c r="K1715"/>
      <c r="L1715" t="s">
        <v>1743</v>
      </c>
      <c r="M1715" t="s">
        <v>1995</v>
      </c>
      <c r="N1715"/>
      <c r="O1715"/>
      <c r="P1715" t="s">
        <v>1562</v>
      </c>
      <c r="Q1715" t="s">
        <v>4463</v>
      </c>
      <c r="R1715" t="s">
        <v>4464</v>
      </c>
      <c r="S1715"/>
      <c r="T1715"/>
      <c r="U1715" t="s">
        <v>13779</v>
      </c>
      <c r="V1715" t="s">
        <v>13637</v>
      </c>
      <c r="W1715"/>
      <c r="X1715"/>
      <c r="Y1715"/>
      <c r="Z1715"/>
      <c r="AA1715"/>
      <c r="AB1715"/>
      <c r="AC1715"/>
      <c r="AD1715"/>
      <c r="AE1715"/>
      <c r="AF1715"/>
      <c r="AG1715"/>
      <c r="AH1715"/>
      <c r="AI1715"/>
      <c r="AJ1715"/>
      <c r="AK1715"/>
      <c r="AL1715"/>
      <c r="AM1715"/>
      <c r="AN1715"/>
      <c r="AO1715" s="108" t="s">
        <v>43</v>
      </c>
      <c r="AP1715" t="s">
        <v>2871</v>
      </c>
      <c r="AQ1715">
        <v>41</v>
      </c>
      <c r="AR1715" t="e">
        <v>#N/A</v>
      </c>
      <c r="AS1715" t="s">
        <v>4863</v>
      </c>
      <c r="AT1715" t="e">
        <v>#N/A</v>
      </c>
      <c r="AU1715" t="s">
        <v>4566</v>
      </c>
      <c r="AV1715" t="s">
        <v>10990</v>
      </c>
      <c r="AW1715" t="s">
        <v>12554</v>
      </c>
      <c r="AX1715" t="s">
        <v>1740</v>
      </c>
      <c r="AY1715" t="s">
        <v>10992</v>
      </c>
      <c r="AZ1715" t="s">
        <v>4463</v>
      </c>
      <c r="BA1715" t="s">
        <v>10993</v>
      </c>
      <c r="BB1715" t="s">
        <v>2798</v>
      </c>
      <c r="BC1715" t="s">
        <v>1743</v>
      </c>
      <c r="BD1715" t="s">
        <v>12555</v>
      </c>
      <c r="BE1715" t="s">
        <v>4875</v>
      </c>
      <c r="BF1715">
        <v>1128</v>
      </c>
      <c r="BG1715">
        <v>1703</v>
      </c>
      <c r="BH1715">
        <v>0</v>
      </c>
      <c r="BI1715" t="s">
        <v>1547</v>
      </c>
      <c r="BJ1715">
        <v>0</v>
      </c>
      <c r="BK1715" t="e" cm="1">
        <v>#N/A</v>
      </c>
      <c r="BL1715" t="e" cm="1">
        <v>#N/A</v>
      </c>
      <c r="BM1715" t="s">
        <v>4870</v>
      </c>
      <c r="BN1715" t="s">
        <v>4876</v>
      </c>
      <c r="BO1715" t="s">
        <v>12582</v>
      </c>
      <c r="BP1715" t="e" cm="1">
        <v>#N/A</v>
      </c>
      <c r="BQ1715" t="s">
        <v>1547</v>
      </c>
      <c r="BR1715" t="s">
        <v>12510</v>
      </c>
      <c r="BS1715">
        <v>40</v>
      </c>
      <c r="BT1715" t="s">
        <v>5355</v>
      </c>
      <c r="BU1715" t="s">
        <v>16677</v>
      </c>
      <c r="BV1715" t="s">
        <v>4565</v>
      </c>
      <c r="BW1715" t="s">
        <v>10990</v>
      </c>
      <c r="BX1715" t="s">
        <v>10992</v>
      </c>
      <c r="BY1715" t="s">
        <v>1744</v>
      </c>
      <c r="BZ1715" t="s">
        <v>1547</v>
      </c>
      <c r="CA1715" t="s">
        <v>1744</v>
      </c>
      <c r="CB1715" t="s">
        <v>1995</v>
      </c>
      <c r="CC1715"/>
      <c r="CD1715" t="s">
        <v>998</v>
      </c>
      <c r="CE1715" t="s">
        <v>2798</v>
      </c>
      <c r="CF1715" t="s">
        <v>12610</v>
      </c>
      <c r="CG1715" t="s">
        <v>12611</v>
      </c>
      <c r="CH1715" t="s">
        <v>2798</v>
      </c>
      <c r="CI1715" t="s">
        <v>1547</v>
      </c>
      <c r="CJ1715" t="s">
        <v>4464</v>
      </c>
      <c r="CK1715" t="s">
        <v>1562</v>
      </c>
      <c r="CL1715"/>
      <c r="CM1715"/>
      <c r="CN1715" t="s">
        <v>13779</v>
      </c>
      <c r="CO1715" t="s">
        <v>13637</v>
      </c>
      <c r="CP1715" t="s">
        <v>13779</v>
      </c>
      <c r="CQ1715" t="s">
        <v>13637</v>
      </c>
      <c r="CR1715" t="s">
        <v>1547</v>
      </c>
      <c r="CS1715">
        <v>0</v>
      </c>
      <c r="CT1715" t="s">
        <v>1547</v>
      </c>
      <c r="CU1715" t="s">
        <v>1547</v>
      </c>
      <c r="CV1715" t="e">
        <v>#N/A</v>
      </c>
      <c r="CW1715" t="s">
        <v>1547</v>
      </c>
      <c r="CX1715" t="s">
        <v>1547</v>
      </c>
      <c r="CY1715">
        <v>1713</v>
      </c>
      <c r="CZ1715" t="s">
        <v>12092</v>
      </c>
      <c r="DA1715" t="s">
        <v>1547</v>
      </c>
      <c r="DB1715" t="s">
        <v>1881</v>
      </c>
      <c r="DC1715" t="s">
        <v>1882</v>
      </c>
      <c r="DD1715" t="s">
        <v>4566</v>
      </c>
      <c r="DE1715" t="s">
        <v>4463</v>
      </c>
      <c r="DF1715" t="s">
        <v>4565</v>
      </c>
      <c r="DG1715" t="s">
        <v>1547</v>
      </c>
      <c r="DH1715" t="s">
        <v>1547</v>
      </c>
      <c r="DI1715" t="s">
        <v>1892</v>
      </c>
      <c r="DJ1715" t="e">
        <v>#N/A</v>
      </c>
      <c r="DK1715"/>
      <c r="DL1715" t="s">
        <v>1892</v>
      </c>
      <c r="DM1715">
        <v>9</v>
      </c>
      <c r="DN1715" t="s">
        <v>1883</v>
      </c>
      <c r="DO1715" t="s">
        <v>1562</v>
      </c>
      <c r="DP1715" t="b">
        <v>1</v>
      </c>
      <c r="DQ1715" t="b">
        <v>0</v>
      </c>
      <c r="DR1715" t="b">
        <v>0</v>
      </c>
      <c r="DS1715" t="b">
        <v>0</v>
      </c>
      <c r="DT1715" t="b">
        <v>0</v>
      </c>
      <c r="DU1715" t="b">
        <v>0</v>
      </c>
      <c r="DV1715" t="b">
        <v>0</v>
      </c>
      <c r="DW1715">
        <v>0</v>
      </c>
      <c r="DX1715" t="b">
        <v>0</v>
      </c>
      <c r="DY1715" t="b">
        <v>0</v>
      </c>
      <c r="DZ1715" t="b">
        <v>0</v>
      </c>
      <c r="EA1715" t="b">
        <v>0</v>
      </c>
      <c r="EB1715" t="b">
        <v>0</v>
      </c>
      <c r="EC1715" t="b">
        <v>0</v>
      </c>
      <c r="ED1715" t="b">
        <v>0</v>
      </c>
      <c r="EE1715" t="b">
        <v>0</v>
      </c>
      <c r="EF1715" t="b">
        <v>0</v>
      </c>
      <c r="EG1715" t="b" cm="1">
        <v>1</v>
      </c>
      <c r="EH1715" t="b">
        <v>0</v>
      </c>
      <c r="EI1715" t="b">
        <v>0</v>
      </c>
      <c r="EJ1715" t="b">
        <v>1</v>
      </c>
      <c r="EK1715" t="s">
        <v>5887</v>
      </c>
      <c r="EL1715">
        <v>1</v>
      </c>
      <c r="EM1715">
        <v>11</v>
      </c>
      <c r="EN1715" t="b">
        <v>0</v>
      </c>
    </row>
    <row r="1716" spans="1:144" ht="126">
      <c r="A1716"/>
      <c r="B1716" t="s">
        <v>1562</v>
      </c>
      <c r="C1716" t="s">
        <v>4880</v>
      </c>
      <c r="D1716" t="s">
        <v>4881</v>
      </c>
      <c r="E1716" t="s">
        <v>4882</v>
      </c>
      <c r="F1716" t="s">
        <v>4883</v>
      </c>
      <c r="G1716" t="s">
        <v>4884</v>
      </c>
      <c r="H1716" s="109" t="s">
        <v>4885</v>
      </c>
      <c r="I1716" t="s">
        <v>1244</v>
      </c>
      <c r="J1716" t="s">
        <v>3589</v>
      </c>
      <c r="K1716" t="s">
        <v>902</v>
      </c>
      <c r="L1716" t="s">
        <v>1743</v>
      </c>
      <c r="M1716" t="s">
        <v>3589</v>
      </c>
      <c r="N1716" t="s">
        <v>3589</v>
      </c>
      <c r="O1716"/>
      <c r="P1716" t="s">
        <v>1562</v>
      </c>
      <c r="Q1716" t="s">
        <v>4463</v>
      </c>
      <c r="R1716" t="s">
        <v>4464</v>
      </c>
      <c r="S1716" t="s">
        <v>3589</v>
      </c>
      <c r="T1716" t="s">
        <v>3589</v>
      </c>
      <c r="U1716" t="s">
        <v>13780</v>
      </c>
      <c r="V1716"/>
      <c r="W1716"/>
      <c r="X1716"/>
      <c r="Y1716"/>
      <c r="Z1716"/>
      <c r="AA1716"/>
      <c r="AB1716"/>
      <c r="AC1716"/>
      <c r="AD1716"/>
      <c r="AE1716"/>
      <c r="AF1716"/>
      <c r="AG1716"/>
      <c r="AH1716"/>
      <c r="AI1716"/>
      <c r="AJ1716"/>
      <c r="AK1716"/>
      <c r="AL1716"/>
      <c r="AM1716"/>
      <c r="AN1716"/>
      <c r="AO1716" s="108" t="s">
        <v>43</v>
      </c>
      <c r="AP1716" t="s">
        <v>2871</v>
      </c>
      <c r="AQ1716">
        <v>42</v>
      </c>
      <c r="AR1716" t="e">
        <v>#N/A</v>
      </c>
      <c r="AS1716" t="s">
        <v>4880</v>
      </c>
      <c r="AT1716" t="e">
        <v>#N/A</v>
      </c>
      <c r="AU1716" t="s">
        <v>4882</v>
      </c>
      <c r="AV1716" t="s">
        <v>12612</v>
      </c>
      <c r="AW1716" t="s">
        <v>12613</v>
      </c>
      <c r="AX1716" t="s">
        <v>1740</v>
      </c>
      <c r="AY1716" t="s">
        <v>12614</v>
      </c>
      <c r="AZ1716" t="s">
        <v>4463</v>
      </c>
      <c r="BA1716" t="s">
        <v>12615</v>
      </c>
      <c r="BB1716" t="s">
        <v>1244</v>
      </c>
      <c r="BC1716" t="s">
        <v>1743</v>
      </c>
      <c r="BD1716" t="s">
        <v>12616</v>
      </c>
      <c r="BE1716" t="s">
        <v>4881</v>
      </c>
      <c r="BF1716">
        <v>1716</v>
      </c>
      <c r="BG1716">
        <v>0</v>
      </c>
      <c r="BH1716">
        <v>0</v>
      </c>
      <c r="BI1716" t="s">
        <v>1547</v>
      </c>
      <c r="BJ1716">
        <v>0</v>
      </c>
      <c r="BK1716" t="e" cm="1">
        <v>#N/A</v>
      </c>
      <c r="BL1716" t="e" cm="1">
        <v>#N/A</v>
      </c>
      <c r="BM1716" t="s">
        <v>3589</v>
      </c>
      <c r="BN1716" t="s">
        <v>1547</v>
      </c>
      <c r="BO1716" t="s">
        <v>1547</v>
      </c>
      <c r="BP1716" t="s" cm="1">
        <v>1547</v>
      </c>
      <c r="BQ1716" t="s">
        <v>1547</v>
      </c>
      <c r="BR1716" t="s">
        <v>12617</v>
      </c>
      <c r="BS1716">
        <v>1</v>
      </c>
      <c r="BT1716" t="s">
        <v>1738</v>
      </c>
      <c r="BU1716" t="s">
        <v>16678</v>
      </c>
      <c r="BV1716" t="s">
        <v>4881</v>
      </c>
      <c r="BW1716" t="s">
        <v>12612</v>
      </c>
      <c r="BX1716" t="s">
        <v>12618</v>
      </c>
      <c r="BY1716" t="s">
        <v>7292</v>
      </c>
      <c r="BZ1716" t="s">
        <v>1547</v>
      </c>
      <c r="CA1716" t="s">
        <v>1744</v>
      </c>
      <c r="CB1716" t="s">
        <v>1547</v>
      </c>
      <c r="CC1716"/>
      <c r="CD1716" t="s">
        <v>998</v>
      </c>
      <c r="CE1716" t="s">
        <v>1244</v>
      </c>
      <c r="CF1716" t="s">
        <v>4882</v>
      </c>
      <c r="CG1716" t="s">
        <v>12612</v>
      </c>
      <c r="CH1716" t="s">
        <v>1244</v>
      </c>
      <c r="CI1716" t="s">
        <v>1547</v>
      </c>
      <c r="CJ1716" t="s">
        <v>4464</v>
      </c>
      <c r="CK1716" t="s">
        <v>1562</v>
      </c>
      <c r="CL1716"/>
      <c r="CM1716"/>
      <c r="CN1716" t="s">
        <v>13780</v>
      </c>
      <c r="CO1716" t="s">
        <v>1547</v>
      </c>
      <c r="CP1716" t="s">
        <v>13780</v>
      </c>
      <c r="CQ1716" t="s">
        <v>1547</v>
      </c>
      <c r="CR1716" t="s">
        <v>1547</v>
      </c>
      <c r="CS1716">
        <v>0</v>
      </c>
      <c r="CT1716" t="s">
        <v>1547</v>
      </c>
      <c r="CU1716" t="s">
        <v>1547</v>
      </c>
      <c r="CV1716" t="e">
        <v>#N/A</v>
      </c>
      <c r="CW1716" t="s">
        <v>1547</v>
      </c>
      <c r="CX1716" t="s">
        <v>1547</v>
      </c>
      <c r="CY1716">
        <v>1714</v>
      </c>
      <c r="CZ1716" t="s">
        <v>12093</v>
      </c>
      <c r="DA1716" t="s">
        <v>1547</v>
      </c>
      <c r="DB1716" t="s">
        <v>1881</v>
      </c>
      <c r="DC1716" t="s">
        <v>1882</v>
      </c>
      <c r="DD1716" t="s">
        <v>4882</v>
      </c>
      <c r="DE1716" t="s">
        <v>4463</v>
      </c>
      <c r="DF1716" t="s">
        <v>4884</v>
      </c>
      <c r="DG1716" t="s">
        <v>1547</v>
      </c>
      <c r="DH1716" t="s">
        <v>1547</v>
      </c>
      <c r="DI1716" t="s">
        <v>1892</v>
      </c>
      <c r="DJ1716" t="e">
        <v>#N/A</v>
      </c>
      <c r="DK1716"/>
      <c r="DL1716" t="s">
        <v>7296</v>
      </c>
      <c r="DM1716">
        <v>9</v>
      </c>
      <c r="DN1716" t="s">
        <v>1883</v>
      </c>
      <c r="DO1716" t="s">
        <v>1562</v>
      </c>
      <c r="DP1716" t="b">
        <v>1</v>
      </c>
      <c r="DQ1716" t="b">
        <v>0</v>
      </c>
      <c r="DR1716" t="b">
        <v>1</v>
      </c>
      <c r="DS1716" t="b">
        <v>0</v>
      </c>
      <c r="DT1716" t="b">
        <v>0</v>
      </c>
      <c r="DU1716" t="b">
        <v>0</v>
      </c>
      <c r="DV1716" t="b">
        <v>1</v>
      </c>
      <c r="DW1716">
        <v>0</v>
      </c>
      <c r="DX1716" t="b">
        <v>0</v>
      </c>
      <c r="DY1716" t="b">
        <v>0</v>
      </c>
      <c r="DZ1716" t="b">
        <v>0</v>
      </c>
      <c r="EA1716" t="b">
        <v>0</v>
      </c>
      <c r="EB1716" t="b">
        <v>0</v>
      </c>
      <c r="EC1716" t="b">
        <v>0</v>
      </c>
      <c r="ED1716" t="b">
        <v>0</v>
      </c>
      <c r="EE1716" t="b">
        <v>0</v>
      </c>
      <c r="EF1716" t="b">
        <v>0</v>
      </c>
      <c r="EG1716" t="b" cm="1">
        <v>1</v>
      </c>
      <c r="EH1716" t="b">
        <v>0</v>
      </c>
      <c r="EI1716" t="b">
        <v>0</v>
      </c>
      <c r="EJ1716" t="b">
        <v>1</v>
      </c>
      <c r="EK1716" t="s">
        <v>5887</v>
      </c>
      <c r="EL1716">
        <v>1</v>
      </c>
      <c r="EM1716">
        <v>43</v>
      </c>
      <c r="EN1716" t="b">
        <v>0</v>
      </c>
    </row>
    <row r="1717" spans="1:144" ht="15.75">
      <c r="A1717"/>
      <c r="B1717" t="s">
        <v>1562</v>
      </c>
      <c r="C1717" t="s">
        <v>4880</v>
      </c>
      <c r="D1717" t="s">
        <v>1254</v>
      </c>
      <c r="E1717" t="s">
        <v>1253</v>
      </c>
      <c r="F1717" t="s">
        <v>1278</v>
      </c>
      <c r="G1717" t="s">
        <v>1254</v>
      </c>
      <c r="H1717" t="s">
        <v>4264</v>
      </c>
      <c r="I1717" t="s">
        <v>2799</v>
      </c>
      <c r="J1717"/>
      <c r="K1717" t="s">
        <v>902</v>
      </c>
      <c r="L1717" t="s">
        <v>1743</v>
      </c>
      <c r="M1717" t="s">
        <v>1754</v>
      </c>
      <c r="N1717" t="s">
        <v>4886</v>
      </c>
      <c r="O1717"/>
      <c r="P1717" t="s">
        <v>1562</v>
      </c>
      <c r="Q1717" t="s">
        <v>4463</v>
      </c>
      <c r="R1717" t="s">
        <v>4464</v>
      </c>
      <c r="S1717"/>
      <c r="T1717"/>
      <c r="U1717" t="s">
        <v>13781</v>
      </c>
      <c r="V1717" t="s">
        <v>4373</v>
      </c>
      <c r="W1717"/>
      <c r="X1717"/>
      <c r="Y1717"/>
      <c r="Z1717"/>
      <c r="AA1717"/>
      <c r="AB1717"/>
      <c r="AC1717"/>
      <c r="AD1717"/>
      <c r="AE1717"/>
      <c r="AF1717"/>
      <c r="AG1717"/>
      <c r="AH1717"/>
      <c r="AI1717"/>
      <c r="AJ1717"/>
      <c r="AK1717"/>
      <c r="AL1717"/>
      <c r="AM1717"/>
      <c r="AN1717"/>
      <c r="AO1717" s="108" t="s">
        <v>43</v>
      </c>
      <c r="AP1717" t="s">
        <v>2871</v>
      </c>
      <c r="AQ1717">
        <v>43</v>
      </c>
      <c r="AR1717" t="e">
        <v>#N/A</v>
      </c>
      <c r="AS1717" t="s">
        <v>4880</v>
      </c>
      <c r="AT1717" t="e">
        <v>#N/A</v>
      </c>
      <c r="AU1717" t="s">
        <v>1253</v>
      </c>
      <c r="AV1717" t="s">
        <v>1766</v>
      </c>
      <c r="AW1717" t="s">
        <v>1787</v>
      </c>
      <c r="AX1717" t="s">
        <v>1740</v>
      </c>
      <c r="AY1717" t="s">
        <v>1793</v>
      </c>
      <c r="AZ1717" t="s">
        <v>4463</v>
      </c>
      <c r="BA1717" t="s">
        <v>1913</v>
      </c>
      <c r="BB1717" t="s">
        <v>2799</v>
      </c>
      <c r="BC1717" t="s">
        <v>1743</v>
      </c>
      <c r="BD1717" t="s">
        <v>7254</v>
      </c>
      <c r="BE1717" t="s">
        <v>4881</v>
      </c>
      <c r="BF1717">
        <v>343</v>
      </c>
      <c r="BG1717">
        <v>1716</v>
      </c>
      <c r="BH1717">
        <v>0</v>
      </c>
      <c r="BI1717" t="s">
        <v>1547</v>
      </c>
      <c r="BJ1717">
        <v>0</v>
      </c>
      <c r="BK1717">
        <v>0</v>
      </c>
      <c r="BL1717">
        <v>515</v>
      </c>
      <c r="BM1717" t="s">
        <v>1770</v>
      </c>
      <c r="BN1717" t="s">
        <v>4882</v>
      </c>
      <c r="BO1717" t="s">
        <v>12612</v>
      </c>
      <c r="BP1717" t="e" cm="1">
        <v>#N/A</v>
      </c>
      <c r="BQ1717" t="s">
        <v>1547</v>
      </c>
      <c r="BR1717" t="s">
        <v>12617</v>
      </c>
      <c r="BS1717">
        <v>2</v>
      </c>
      <c r="BT1717" t="s">
        <v>1712</v>
      </c>
      <c r="BU1717" t="s">
        <v>16679</v>
      </c>
      <c r="BV1717" t="s">
        <v>1254</v>
      </c>
      <c r="BW1717" t="s">
        <v>1766</v>
      </c>
      <c r="BX1717" t="s">
        <v>9860</v>
      </c>
      <c r="BY1717" t="s">
        <v>12619</v>
      </c>
      <c r="BZ1717" t="s">
        <v>1547</v>
      </c>
      <c r="CA1717" t="s">
        <v>1744</v>
      </c>
      <c r="CB1717" t="s">
        <v>1754</v>
      </c>
      <c r="CC1717"/>
      <c r="CD1717" t="s">
        <v>998</v>
      </c>
      <c r="CE1717" t="s">
        <v>2799</v>
      </c>
      <c r="CF1717" t="s">
        <v>12620</v>
      </c>
      <c r="CG1717" t="s">
        <v>12621</v>
      </c>
      <c r="CH1717" t="s">
        <v>2799</v>
      </c>
      <c r="CI1717" t="s">
        <v>1547</v>
      </c>
      <c r="CJ1717" t="s">
        <v>4464</v>
      </c>
      <c r="CK1717" t="s">
        <v>1562</v>
      </c>
      <c r="CL1717"/>
      <c r="CM1717"/>
      <c r="CN1717" t="s">
        <v>13781</v>
      </c>
      <c r="CO1717" t="s">
        <v>4373</v>
      </c>
      <c r="CP1717" t="s">
        <v>13781</v>
      </c>
      <c r="CQ1717" t="s">
        <v>4373</v>
      </c>
      <c r="CR1717" t="s">
        <v>1547</v>
      </c>
      <c r="CS1717">
        <v>0</v>
      </c>
      <c r="CT1717" t="s">
        <v>1547</v>
      </c>
      <c r="CU1717" t="s">
        <v>1547</v>
      </c>
      <c r="CV1717" t="s">
        <v>1547</v>
      </c>
      <c r="CW1717" t="s">
        <v>1547</v>
      </c>
      <c r="CX1717" t="s">
        <v>1547</v>
      </c>
      <c r="CY1717">
        <v>1715</v>
      </c>
      <c r="CZ1717" t="s">
        <v>12094</v>
      </c>
      <c r="DA1717" t="s">
        <v>1547</v>
      </c>
      <c r="DB1717" t="s">
        <v>1881</v>
      </c>
      <c r="DC1717" t="s">
        <v>1882</v>
      </c>
      <c r="DD1717" t="s">
        <v>1253</v>
      </c>
      <c r="DE1717" t="s">
        <v>4463</v>
      </c>
      <c r="DF1717" t="s">
        <v>1254</v>
      </c>
      <c r="DG1717" t="s">
        <v>1547</v>
      </c>
      <c r="DH1717" t="s">
        <v>1547</v>
      </c>
      <c r="DI1717" t="s">
        <v>1892</v>
      </c>
      <c r="DJ1717" t="e">
        <v>#N/A</v>
      </c>
      <c r="DK1717"/>
      <c r="DL1717" t="s">
        <v>1892</v>
      </c>
      <c r="DM1717">
        <v>9</v>
      </c>
      <c r="DN1717" t="s">
        <v>1883</v>
      </c>
      <c r="DO1717" t="s">
        <v>1562</v>
      </c>
      <c r="DP1717" t="b">
        <v>1</v>
      </c>
      <c r="DQ1717" t="b">
        <v>0</v>
      </c>
      <c r="DR1717" t="b">
        <v>0</v>
      </c>
      <c r="DS1717" t="b">
        <v>0</v>
      </c>
      <c r="DT1717" t="b">
        <v>0</v>
      </c>
      <c r="DU1717" t="b">
        <v>0</v>
      </c>
      <c r="DV1717" t="b">
        <v>0</v>
      </c>
      <c r="DW1717">
        <v>0</v>
      </c>
      <c r="DX1717" t="b">
        <v>0</v>
      </c>
      <c r="DY1717" t="b">
        <v>0</v>
      </c>
      <c r="DZ1717" t="b">
        <v>0</v>
      </c>
      <c r="EA1717" t="b">
        <v>0</v>
      </c>
      <c r="EB1717" t="b">
        <v>0</v>
      </c>
      <c r="EC1717" t="b">
        <v>1</v>
      </c>
      <c r="ED1717" t="b">
        <v>0</v>
      </c>
      <c r="EE1717" t="b">
        <v>0</v>
      </c>
      <c r="EF1717" t="b">
        <v>0</v>
      </c>
      <c r="EG1717" t="b" cm="1">
        <v>0</v>
      </c>
      <c r="EH1717" t="b">
        <v>0</v>
      </c>
      <c r="EI1717" t="b">
        <v>0</v>
      </c>
      <c r="EJ1717" t="b">
        <v>1</v>
      </c>
      <c r="EK1717" t="s">
        <v>5327</v>
      </c>
      <c r="EL1717">
        <v>0</v>
      </c>
      <c r="EM1717">
        <v>7</v>
      </c>
      <c r="EN1717" t="b">
        <v>0</v>
      </c>
    </row>
    <row r="1718" spans="1:144" ht="15.75">
      <c r="A1718"/>
      <c r="B1718" t="s">
        <v>1562</v>
      </c>
      <c r="C1718" t="s">
        <v>4880</v>
      </c>
      <c r="D1718" t="s">
        <v>4221</v>
      </c>
      <c r="E1718" t="s">
        <v>4222</v>
      </c>
      <c r="F1718"/>
      <c r="G1718" t="s">
        <v>4221</v>
      </c>
      <c r="H1718" t="s">
        <v>4266</v>
      </c>
      <c r="I1718" t="s">
        <v>2799</v>
      </c>
      <c r="J1718"/>
      <c r="K1718" t="s">
        <v>902</v>
      </c>
      <c r="L1718" t="s">
        <v>1743</v>
      </c>
      <c r="M1718" t="s">
        <v>1754</v>
      </c>
      <c r="N1718" t="s">
        <v>4266</v>
      </c>
      <c r="O1718"/>
      <c r="P1718" t="s">
        <v>1562</v>
      </c>
      <c r="Q1718" t="s">
        <v>4463</v>
      </c>
      <c r="R1718" t="s">
        <v>4464</v>
      </c>
      <c r="S1718"/>
      <c r="T1718"/>
      <c r="U1718" t="s">
        <v>13781</v>
      </c>
      <c r="V1718" t="s">
        <v>4226</v>
      </c>
      <c r="W1718"/>
      <c r="X1718"/>
      <c r="Y1718"/>
      <c r="Z1718"/>
      <c r="AA1718"/>
      <c r="AB1718"/>
      <c r="AC1718"/>
      <c r="AD1718"/>
      <c r="AE1718"/>
      <c r="AF1718"/>
      <c r="AG1718"/>
      <c r="AH1718"/>
      <c r="AI1718"/>
      <c r="AJ1718"/>
      <c r="AK1718"/>
      <c r="AL1718"/>
      <c r="AM1718"/>
      <c r="AN1718"/>
      <c r="AO1718" s="108" t="s">
        <v>43</v>
      </c>
      <c r="AP1718" t="s">
        <v>2871</v>
      </c>
      <c r="AQ1718">
        <v>44</v>
      </c>
      <c r="AR1718" t="e">
        <v>#N/A</v>
      </c>
      <c r="AS1718" t="s">
        <v>4880</v>
      </c>
      <c r="AT1718" t="e">
        <v>#N/A</v>
      </c>
      <c r="AU1718" t="s">
        <v>4222</v>
      </c>
      <c r="AV1718" t="s">
        <v>9768</v>
      </c>
      <c r="AW1718" t="s">
        <v>1744</v>
      </c>
      <c r="AX1718" t="s">
        <v>1740</v>
      </c>
      <c r="AY1718" t="s">
        <v>11496</v>
      </c>
      <c r="AZ1718" t="s">
        <v>4463</v>
      </c>
      <c r="BA1718" t="s">
        <v>9770</v>
      </c>
      <c r="BB1718" t="s">
        <v>2799</v>
      </c>
      <c r="BC1718" t="s">
        <v>1743</v>
      </c>
      <c r="BD1718" t="s">
        <v>11497</v>
      </c>
      <c r="BE1718" t="s">
        <v>4881</v>
      </c>
      <c r="BF1718">
        <v>353</v>
      </c>
      <c r="BG1718">
        <v>1716</v>
      </c>
      <c r="BH1718">
        <v>0</v>
      </c>
      <c r="BI1718" t="s">
        <v>1547</v>
      </c>
      <c r="BJ1718">
        <v>0</v>
      </c>
      <c r="BK1718">
        <v>0</v>
      </c>
      <c r="BL1718">
        <v>955</v>
      </c>
      <c r="BM1718" t="s">
        <v>9775</v>
      </c>
      <c r="BN1718" t="s">
        <v>4882</v>
      </c>
      <c r="BO1718" t="s">
        <v>12612</v>
      </c>
      <c r="BP1718" t="e" cm="1">
        <v>#N/A</v>
      </c>
      <c r="BQ1718" t="s">
        <v>1547</v>
      </c>
      <c r="BR1718" t="s">
        <v>12617</v>
      </c>
      <c r="BS1718">
        <v>3</v>
      </c>
      <c r="BT1718" t="s">
        <v>1715</v>
      </c>
      <c r="BU1718" t="s">
        <v>16680</v>
      </c>
      <c r="BV1718" t="s">
        <v>4221</v>
      </c>
      <c r="BW1718" t="s">
        <v>9768</v>
      </c>
      <c r="BX1718" t="s">
        <v>9869</v>
      </c>
      <c r="BY1718" t="s">
        <v>9869</v>
      </c>
      <c r="BZ1718" t="s">
        <v>1547</v>
      </c>
      <c r="CA1718" t="s">
        <v>1744</v>
      </c>
      <c r="CB1718" t="s">
        <v>1754</v>
      </c>
      <c r="CC1718"/>
      <c r="CD1718" t="s">
        <v>998</v>
      </c>
      <c r="CE1718" t="s">
        <v>2799</v>
      </c>
      <c r="CF1718" t="s">
        <v>12622</v>
      </c>
      <c r="CG1718" t="s">
        <v>12623</v>
      </c>
      <c r="CH1718" t="s">
        <v>2799</v>
      </c>
      <c r="CI1718" t="s">
        <v>1547</v>
      </c>
      <c r="CJ1718" t="s">
        <v>4464</v>
      </c>
      <c r="CK1718" t="s">
        <v>1562</v>
      </c>
      <c r="CL1718"/>
      <c r="CM1718"/>
      <c r="CN1718" t="s">
        <v>13781</v>
      </c>
      <c r="CO1718" t="s">
        <v>4226</v>
      </c>
      <c r="CP1718" t="s">
        <v>13781</v>
      </c>
      <c r="CQ1718" t="s">
        <v>4226</v>
      </c>
      <c r="CR1718" t="s">
        <v>1547</v>
      </c>
      <c r="CS1718">
        <v>0</v>
      </c>
      <c r="CT1718" t="s">
        <v>1547</v>
      </c>
      <c r="CU1718" t="s">
        <v>1547</v>
      </c>
      <c r="CV1718" t="s">
        <v>1547</v>
      </c>
      <c r="CW1718" t="s">
        <v>1547</v>
      </c>
      <c r="CX1718" t="s">
        <v>1547</v>
      </c>
      <c r="CY1718">
        <v>1716</v>
      </c>
      <c r="CZ1718" t="s">
        <v>12095</v>
      </c>
      <c r="DA1718" t="s">
        <v>1547</v>
      </c>
      <c r="DB1718" t="s">
        <v>1881</v>
      </c>
      <c r="DC1718" t="s">
        <v>1882</v>
      </c>
      <c r="DD1718" t="s">
        <v>4222</v>
      </c>
      <c r="DE1718" t="s">
        <v>4463</v>
      </c>
      <c r="DF1718" t="s">
        <v>4221</v>
      </c>
      <c r="DG1718" t="s">
        <v>1547</v>
      </c>
      <c r="DH1718" t="s">
        <v>1547</v>
      </c>
      <c r="DI1718" t="s">
        <v>1892</v>
      </c>
      <c r="DJ1718" t="e">
        <v>#N/A</v>
      </c>
      <c r="DK1718"/>
      <c r="DL1718" t="s">
        <v>1892</v>
      </c>
      <c r="DM1718">
        <v>9</v>
      </c>
      <c r="DN1718" t="s">
        <v>1883</v>
      </c>
      <c r="DO1718" t="s">
        <v>1562</v>
      </c>
      <c r="DP1718" t="b">
        <v>1</v>
      </c>
      <c r="DQ1718" t="b">
        <v>0</v>
      </c>
      <c r="DR1718" t="b">
        <v>0</v>
      </c>
      <c r="DS1718" t="b">
        <v>0</v>
      </c>
      <c r="DT1718" t="b">
        <v>0</v>
      </c>
      <c r="DU1718" t="b">
        <v>0</v>
      </c>
      <c r="DV1718" t="b">
        <v>0</v>
      </c>
      <c r="DW1718">
        <v>0</v>
      </c>
      <c r="DX1718" t="b">
        <v>0</v>
      </c>
      <c r="DY1718" t="b">
        <v>0</v>
      </c>
      <c r="DZ1718" t="b">
        <v>0</v>
      </c>
      <c r="EA1718" t="b">
        <v>0</v>
      </c>
      <c r="EB1718" t="b">
        <v>0</v>
      </c>
      <c r="EC1718" t="b">
        <v>1</v>
      </c>
      <c r="ED1718" t="b">
        <v>0</v>
      </c>
      <c r="EE1718" t="b">
        <v>0</v>
      </c>
      <c r="EF1718" t="b">
        <v>0</v>
      </c>
      <c r="EG1718" t="b" cm="1">
        <v>0</v>
      </c>
      <c r="EH1718" t="b">
        <v>0</v>
      </c>
      <c r="EI1718" t="b">
        <v>0</v>
      </c>
      <c r="EJ1718" t="b">
        <v>1</v>
      </c>
      <c r="EK1718" t="s">
        <v>5327</v>
      </c>
      <c r="EL1718">
        <v>0</v>
      </c>
      <c r="EM1718">
        <v>13</v>
      </c>
      <c r="EN1718" t="b">
        <v>0</v>
      </c>
    </row>
    <row r="1719" spans="1:144" ht="15.75">
      <c r="A1719"/>
      <c r="B1719" t="s">
        <v>1562</v>
      </c>
      <c r="C1719" t="s">
        <v>4880</v>
      </c>
      <c r="D1719" t="s">
        <v>4887</v>
      </c>
      <c r="E1719" t="s">
        <v>4272</v>
      </c>
      <c r="F1719" t="s">
        <v>4273</v>
      </c>
      <c r="G1719" t="s">
        <v>4887</v>
      </c>
      <c r="H1719" t="s">
        <v>4275</v>
      </c>
      <c r="I1719" t="s">
        <v>2799</v>
      </c>
      <c r="J1719"/>
      <c r="K1719" t="s">
        <v>902</v>
      </c>
      <c r="L1719" t="s">
        <v>1743</v>
      </c>
      <c r="M1719" t="s">
        <v>1995</v>
      </c>
      <c r="N1719"/>
      <c r="O1719"/>
      <c r="P1719" t="s">
        <v>1562</v>
      </c>
      <c r="Q1719" t="s">
        <v>4463</v>
      </c>
      <c r="R1719" t="s">
        <v>4464</v>
      </c>
      <c r="S1719"/>
      <c r="T1719"/>
      <c r="U1719" t="s">
        <v>13781</v>
      </c>
      <c r="V1719" t="s">
        <v>13589</v>
      </c>
      <c r="W1719"/>
      <c r="X1719"/>
      <c r="Y1719"/>
      <c r="Z1719"/>
      <c r="AA1719"/>
      <c r="AB1719"/>
      <c r="AC1719"/>
      <c r="AD1719"/>
      <c r="AE1719"/>
      <c r="AF1719"/>
      <c r="AG1719"/>
      <c r="AH1719"/>
      <c r="AI1719"/>
      <c r="AJ1719"/>
      <c r="AK1719"/>
      <c r="AL1719"/>
      <c r="AM1719"/>
      <c r="AN1719"/>
      <c r="AO1719" s="108" t="s">
        <v>43</v>
      </c>
      <c r="AP1719" t="s">
        <v>2871</v>
      </c>
      <c r="AQ1719">
        <v>45</v>
      </c>
      <c r="AR1719" t="e">
        <v>#N/A</v>
      </c>
      <c r="AS1719" t="s">
        <v>4880</v>
      </c>
      <c r="AT1719" t="e">
        <v>#N/A</v>
      </c>
      <c r="AU1719" t="s">
        <v>4272</v>
      </c>
      <c r="AV1719" t="s">
        <v>9884</v>
      </c>
      <c r="AW1719" t="s">
        <v>9885</v>
      </c>
      <c r="AX1719" t="s">
        <v>1740</v>
      </c>
      <c r="AY1719" t="s">
        <v>12624</v>
      </c>
      <c r="AZ1719" t="s">
        <v>4463</v>
      </c>
      <c r="BA1719" t="s">
        <v>9887</v>
      </c>
      <c r="BB1719" t="s">
        <v>2799</v>
      </c>
      <c r="BC1719" t="s">
        <v>1743</v>
      </c>
      <c r="BD1719" t="s">
        <v>12625</v>
      </c>
      <c r="BE1719" t="s">
        <v>4881</v>
      </c>
      <c r="BF1719">
        <v>970</v>
      </c>
      <c r="BG1719">
        <v>1716</v>
      </c>
      <c r="BH1719">
        <v>0</v>
      </c>
      <c r="BI1719" t="s">
        <v>1547</v>
      </c>
      <c r="BJ1719">
        <v>0</v>
      </c>
      <c r="BK1719">
        <v>0</v>
      </c>
      <c r="BL1719">
        <v>970</v>
      </c>
      <c r="BM1719" t="s">
        <v>9891</v>
      </c>
      <c r="BN1719" t="s">
        <v>4882</v>
      </c>
      <c r="BO1719" t="s">
        <v>12612</v>
      </c>
      <c r="BP1719" t="e" cm="1">
        <v>#N/A</v>
      </c>
      <c r="BQ1719" t="s">
        <v>1547</v>
      </c>
      <c r="BR1719" t="s">
        <v>12617</v>
      </c>
      <c r="BS1719">
        <v>4</v>
      </c>
      <c r="BT1719" t="s">
        <v>1756</v>
      </c>
      <c r="BU1719" t="s">
        <v>16681</v>
      </c>
      <c r="BV1719" t="s">
        <v>4887</v>
      </c>
      <c r="BW1719" t="s">
        <v>9884</v>
      </c>
      <c r="BX1719" t="s">
        <v>9889</v>
      </c>
      <c r="BY1719" t="s">
        <v>1744</v>
      </c>
      <c r="BZ1719" t="s">
        <v>1547</v>
      </c>
      <c r="CA1719" t="s">
        <v>1744</v>
      </c>
      <c r="CB1719" t="s">
        <v>1995</v>
      </c>
      <c r="CC1719"/>
      <c r="CD1719" t="s">
        <v>998</v>
      </c>
      <c r="CE1719" t="s">
        <v>2799</v>
      </c>
      <c r="CF1719" t="s">
        <v>12626</v>
      </c>
      <c r="CG1719" t="s">
        <v>12627</v>
      </c>
      <c r="CH1719" t="s">
        <v>2799</v>
      </c>
      <c r="CI1719" t="s">
        <v>1547</v>
      </c>
      <c r="CJ1719" t="s">
        <v>4464</v>
      </c>
      <c r="CK1719" t="s">
        <v>1562</v>
      </c>
      <c r="CL1719"/>
      <c r="CM1719"/>
      <c r="CN1719" t="s">
        <v>13781</v>
      </c>
      <c r="CO1719" t="s">
        <v>13589</v>
      </c>
      <c r="CP1719" t="s">
        <v>13781</v>
      </c>
      <c r="CQ1719" t="s">
        <v>13589</v>
      </c>
      <c r="CR1719" t="s">
        <v>1547</v>
      </c>
      <c r="CS1719">
        <v>0</v>
      </c>
      <c r="CT1719" t="s">
        <v>1547</v>
      </c>
      <c r="CU1719" t="s">
        <v>1547</v>
      </c>
      <c r="CV1719" t="s">
        <v>1547</v>
      </c>
      <c r="CW1719" t="s">
        <v>1547</v>
      </c>
      <c r="CX1719" t="s">
        <v>1547</v>
      </c>
      <c r="CY1719">
        <v>1717</v>
      </c>
      <c r="CZ1719" t="s">
        <v>12096</v>
      </c>
      <c r="DA1719" t="s">
        <v>1547</v>
      </c>
      <c r="DB1719" t="s">
        <v>1881</v>
      </c>
      <c r="DC1719" t="s">
        <v>1882</v>
      </c>
      <c r="DD1719" t="s">
        <v>4272</v>
      </c>
      <c r="DE1719" t="s">
        <v>4463</v>
      </c>
      <c r="DF1719" t="s">
        <v>4887</v>
      </c>
      <c r="DG1719" t="s">
        <v>1547</v>
      </c>
      <c r="DH1719" t="s">
        <v>1547</v>
      </c>
      <c r="DI1719" t="s">
        <v>1892</v>
      </c>
      <c r="DJ1719" t="e">
        <v>#N/A</v>
      </c>
      <c r="DK1719"/>
      <c r="DL1719" t="s">
        <v>1892</v>
      </c>
      <c r="DM1719">
        <v>9</v>
      </c>
      <c r="DN1719" t="s">
        <v>1883</v>
      </c>
      <c r="DO1719" t="s">
        <v>1562</v>
      </c>
      <c r="DP1719" t="b">
        <v>1</v>
      </c>
      <c r="DQ1719" t="b">
        <v>0</v>
      </c>
      <c r="DR1719" t="b">
        <v>0</v>
      </c>
      <c r="DS1719" t="b">
        <v>0</v>
      </c>
      <c r="DT1719" t="b">
        <v>0</v>
      </c>
      <c r="DU1719" t="b">
        <v>0</v>
      </c>
      <c r="DV1719" t="b">
        <v>0</v>
      </c>
      <c r="DW1719">
        <v>0</v>
      </c>
      <c r="DX1719" t="b">
        <v>0</v>
      </c>
      <c r="DY1719" t="b">
        <v>0</v>
      </c>
      <c r="DZ1719" t="b">
        <v>0</v>
      </c>
      <c r="EA1719" t="b">
        <v>0</v>
      </c>
      <c r="EB1719" t="b">
        <v>0</v>
      </c>
      <c r="EC1719" t="b">
        <v>1</v>
      </c>
      <c r="ED1719" t="b">
        <v>0</v>
      </c>
      <c r="EE1719" t="b">
        <v>0</v>
      </c>
      <c r="EF1719" t="b">
        <v>0</v>
      </c>
      <c r="EG1719" t="b" cm="1">
        <v>0</v>
      </c>
      <c r="EH1719" t="b">
        <v>0</v>
      </c>
      <c r="EI1719" t="b">
        <v>0</v>
      </c>
      <c r="EJ1719" t="b">
        <v>1</v>
      </c>
      <c r="EK1719" t="s">
        <v>5327</v>
      </c>
      <c r="EL1719">
        <v>0</v>
      </c>
      <c r="EM1719">
        <v>34</v>
      </c>
      <c r="EN1719" t="b">
        <v>0</v>
      </c>
    </row>
    <row r="1720" spans="1:144" ht="94.5">
      <c r="A1720"/>
      <c r="B1720" t="s">
        <v>1562</v>
      </c>
      <c r="C1720" t="s">
        <v>4880</v>
      </c>
      <c r="D1720" t="s">
        <v>4801</v>
      </c>
      <c r="E1720" t="s">
        <v>4802</v>
      </c>
      <c r="F1720" t="s">
        <v>4803</v>
      </c>
      <c r="G1720" t="s">
        <v>4888</v>
      </c>
      <c r="H1720" s="109" t="s">
        <v>4889</v>
      </c>
      <c r="I1720" t="s">
        <v>2799</v>
      </c>
      <c r="J1720"/>
      <c r="K1720" t="s">
        <v>902</v>
      </c>
      <c r="L1720" t="s">
        <v>1743</v>
      </c>
      <c r="M1720" t="s">
        <v>1749</v>
      </c>
      <c r="N1720" s="109" t="s">
        <v>4889</v>
      </c>
      <c r="O1720"/>
      <c r="P1720" t="s">
        <v>1562</v>
      </c>
      <c r="Q1720" t="s">
        <v>4463</v>
      </c>
      <c r="R1720" t="s">
        <v>4464</v>
      </c>
      <c r="S1720"/>
      <c r="T1720"/>
      <c r="U1720" t="s">
        <v>13781</v>
      </c>
      <c r="V1720" t="s">
        <v>13764</v>
      </c>
      <c r="W1720"/>
      <c r="X1720"/>
      <c r="Y1720"/>
      <c r="Z1720"/>
      <c r="AA1720"/>
      <c r="AB1720"/>
      <c r="AC1720"/>
      <c r="AD1720"/>
      <c r="AE1720"/>
      <c r="AF1720"/>
      <c r="AG1720"/>
      <c r="AH1720"/>
      <c r="AI1720"/>
      <c r="AJ1720"/>
      <c r="AK1720"/>
      <c r="AL1720"/>
      <c r="AM1720"/>
      <c r="AN1720"/>
      <c r="AO1720" s="108" t="s">
        <v>43</v>
      </c>
      <c r="AP1720" t="s">
        <v>2871</v>
      </c>
      <c r="AQ1720">
        <v>46</v>
      </c>
      <c r="AR1720" t="e">
        <v>#N/A</v>
      </c>
      <c r="AS1720" t="s">
        <v>4880</v>
      </c>
      <c r="AT1720" t="e">
        <v>#N/A</v>
      </c>
      <c r="AU1720" t="s">
        <v>4802</v>
      </c>
      <c r="AV1720" t="s">
        <v>12362</v>
      </c>
      <c r="AW1720" t="s">
        <v>12363</v>
      </c>
      <c r="AX1720" t="s">
        <v>1740</v>
      </c>
      <c r="AY1720" t="s">
        <v>12628</v>
      </c>
      <c r="AZ1720" t="s">
        <v>4463</v>
      </c>
      <c r="BA1720" t="s">
        <v>12365</v>
      </c>
      <c r="BB1720" t="s">
        <v>2799</v>
      </c>
      <c r="BC1720" t="s">
        <v>1743</v>
      </c>
      <c r="BD1720" t="s">
        <v>12629</v>
      </c>
      <c r="BE1720" t="s">
        <v>4881</v>
      </c>
      <c r="BF1720">
        <v>1650</v>
      </c>
      <c r="BG1720">
        <v>1716</v>
      </c>
      <c r="BH1720">
        <v>0</v>
      </c>
      <c r="BI1720" t="s">
        <v>1547</v>
      </c>
      <c r="BJ1720">
        <v>0</v>
      </c>
      <c r="BK1720">
        <v>0</v>
      </c>
      <c r="BL1720">
        <v>1650</v>
      </c>
      <c r="BM1720" t="s">
        <v>12370</v>
      </c>
      <c r="BN1720" t="s">
        <v>4882</v>
      </c>
      <c r="BO1720" t="s">
        <v>12612</v>
      </c>
      <c r="BP1720" t="e" cm="1">
        <v>#N/A</v>
      </c>
      <c r="BQ1720" t="s">
        <v>1547</v>
      </c>
      <c r="BR1720" t="s">
        <v>12617</v>
      </c>
      <c r="BS1720">
        <v>5</v>
      </c>
      <c r="BT1720" t="s">
        <v>1717</v>
      </c>
      <c r="BU1720" t="s">
        <v>16682</v>
      </c>
      <c r="BV1720" t="s">
        <v>4801</v>
      </c>
      <c r="BW1720" t="s">
        <v>12362</v>
      </c>
      <c r="BX1720" t="s">
        <v>12630</v>
      </c>
      <c r="BY1720" t="s">
        <v>12630</v>
      </c>
      <c r="BZ1720" t="s">
        <v>1547</v>
      </c>
      <c r="CA1720" t="s">
        <v>1744</v>
      </c>
      <c r="CB1720" t="s">
        <v>1749</v>
      </c>
      <c r="CC1720"/>
      <c r="CD1720" t="s">
        <v>998</v>
      </c>
      <c r="CE1720" t="s">
        <v>2799</v>
      </c>
      <c r="CF1720" t="s">
        <v>12631</v>
      </c>
      <c r="CG1720" t="s">
        <v>12632</v>
      </c>
      <c r="CH1720" t="s">
        <v>2799</v>
      </c>
      <c r="CI1720" t="s">
        <v>1547</v>
      </c>
      <c r="CJ1720" t="s">
        <v>4464</v>
      </c>
      <c r="CK1720" t="s">
        <v>1562</v>
      </c>
      <c r="CL1720"/>
      <c r="CM1720"/>
      <c r="CN1720" t="s">
        <v>13781</v>
      </c>
      <c r="CO1720" t="s">
        <v>13764</v>
      </c>
      <c r="CP1720" t="s">
        <v>13781</v>
      </c>
      <c r="CQ1720" t="s">
        <v>13764</v>
      </c>
      <c r="CR1720" t="s">
        <v>1547</v>
      </c>
      <c r="CS1720">
        <v>0</v>
      </c>
      <c r="CT1720" t="s">
        <v>1547</v>
      </c>
      <c r="CU1720" t="s">
        <v>1547</v>
      </c>
      <c r="CV1720" t="s">
        <v>1547</v>
      </c>
      <c r="CW1720" t="s">
        <v>1547</v>
      </c>
      <c r="CX1720" t="s">
        <v>1547</v>
      </c>
      <c r="CY1720">
        <v>1718</v>
      </c>
      <c r="CZ1720" t="s">
        <v>12097</v>
      </c>
      <c r="DA1720" t="s">
        <v>1547</v>
      </c>
      <c r="DB1720" t="s">
        <v>1881</v>
      </c>
      <c r="DC1720" t="s">
        <v>1882</v>
      </c>
      <c r="DD1720" t="s">
        <v>4802</v>
      </c>
      <c r="DE1720" t="s">
        <v>4463</v>
      </c>
      <c r="DF1720" t="s">
        <v>4888</v>
      </c>
      <c r="DG1720" t="s">
        <v>1547</v>
      </c>
      <c r="DH1720" t="s">
        <v>1547</v>
      </c>
      <c r="DI1720" t="s">
        <v>1892</v>
      </c>
      <c r="DJ1720" t="e">
        <v>#N/A</v>
      </c>
      <c r="DK1720"/>
      <c r="DL1720" t="s">
        <v>1892</v>
      </c>
      <c r="DM1720">
        <v>9</v>
      </c>
      <c r="DN1720" t="s">
        <v>1883</v>
      </c>
      <c r="DO1720" t="s">
        <v>1562</v>
      </c>
      <c r="DP1720" t="b">
        <v>1</v>
      </c>
      <c r="DQ1720" t="b">
        <v>0</v>
      </c>
      <c r="DR1720" t="b">
        <v>0</v>
      </c>
      <c r="DS1720" t="b">
        <v>0</v>
      </c>
      <c r="DT1720" t="b">
        <v>0</v>
      </c>
      <c r="DU1720" t="b">
        <v>0</v>
      </c>
      <c r="DV1720" t="b">
        <v>0</v>
      </c>
      <c r="DW1720">
        <v>0</v>
      </c>
      <c r="DX1720" t="b">
        <v>0</v>
      </c>
      <c r="DY1720" t="b">
        <v>0</v>
      </c>
      <c r="DZ1720" t="b">
        <v>0</v>
      </c>
      <c r="EA1720" t="b">
        <v>0</v>
      </c>
      <c r="EB1720" t="b">
        <v>0</v>
      </c>
      <c r="EC1720" t="b">
        <v>0</v>
      </c>
      <c r="ED1720" t="b">
        <v>0</v>
      </c>
      <c r="EE1720" t="b">
        <v>0</v>
      </c>
      <c r="EF1720" t="b">
        <v>0</v>
      </c>
      <c r="EG1720" t="b" cm="1">
        <v>1</v>
      </c>
      <c r="EH1720" t="b">
        <v>0</v>
      </c>
      <c r="EI1720" t="b">
        <v>0</v>
      </c>
      <c r="EJ1720" t="b">
        <v>1</v>
      </c>
      <c r="EK1720" t="s">
        <v>5887</v>
      </c>
      <c r="EL1720">
        <v>1</v>
      </c>
      <c r="EM1720">
        <v>44</v>
      </c>
      <c r="EN1720" t="b">
        <v>0</v>
      </c>
    </row>
    <row r="1721" spans="1:144" ht="409.5">
      <c r="A1721"/>
      <c r="B1721" t="s">
        <v>1562</v>
      </c>
      <c r="C1721" t="s">
        <v>4880</v>
      </c>
      <c r="D1721" t="s">
        <v>4267</v>
      </c>
      <c r="E1721" t="s">
        <v>4268</v>
      </c>
      <c r="F1721"/>
      <c r="G1721" t="s">
        <v>4890</v>
      </c>
      <c r="H1721" s="109" t="s">
        <v>4891</v>
      </c>
      <c r="I1721" t="s">
        <v>2798</v>
      </c>
      <c r="J1721"/>
      <c r="K1721" t="s">
        <v>902</v>
      </c>
      <c r="L1721" t="s">
        <v>1743</v>
      </c>
      <c r="M1721" t="s">
        <v>1995</v>
      </c>
      <c r="N1721"/>
      <c r="O1721"/>
      <c r="P1721" t="s">
        <v>1562</v>
      </c>
      <c r="Q1721" t="s">
        <v>4463</v>
      </c>
      <c r="R1721" t="s">
        <v>4464</v>
      </c>
      <c r="S1721"/>
      <c r="T1721"/>
      <c r="U1721" t="s">
        <v>13781</v>
      </c>
      <c r="V1721" t="s">
        <v>13588</v>
      </c>
      <c r="W1721"/>
      <c r="X1721"/>
      <c r="Y1721"/>
      <c r="Z1721"/>
      <c r="AA1721"/>
      <c r="AB1721"/>
      <c r="AC1721"/>
      <c r="AD1721"/>
      <c r="AE1721"/>
      <c r="AF1721"/>
      <c r="AG1721"/>
      <c r="AH1721"/>
      <c r="AI1721"/>
      <c r="AJ1721"/>
      <c r="AK1721"/>
      <c r="AL1721"/>
      <c r="AM1721"/>
      <c r="AN1721"/>
      <c r="AO1721" s="108" t="s">
        <v>43</v>
      </c>
      <c r="AP1721" t="s">
        <v>2871</v>
      </c>
      <c r="AQ1721">
        <v>47</v>
      </c>
      <c r="AR1721" t="e">
        <v>#N/A</v>
      </c>
      <c r="AS1721" t="s">
        <v>4880</v>
      </c>
      <c r="AT1721" t="e">
        <v>#N/A</v>
      </c>
      <c r="AU1721" t="s">
        <v>4268</v>
      </c>
      <c r="AV1721" t="s">
        <v>9874</v>
      </c>
      <c r="AW1721" t="s">
        <v>1744</v>
      </c>
      <c r="AX1721" t="s">
        <v>1740</v>
      </c>
      <c r="AY1721" t="s">
        <v>12633</v>
      </c>
      <c r="AZ1721" t="s">
        <v>4463</v>
      </c>
      <c r="BA1721" t="s">
        <v>9876</v>
      </c>
      <c r="BB1721" t="s">
        <v>2798</v>
      </c>
      <c r="BC1721" t="s">
        <v>1743</v>
      </c>
      <c r="BD1721" t="s">
        <v>12634</v>
      </c>
      <c r="BE1721" t="s">
        <v>4881</v>
      </c>
      <c r="BF1721">
        <v>969</v>
      </c>
      <c r="BG1721">
        <v>1716</v>
      </c>
      <c r="BH1721">
        <v>0</v>
      </c>
      <c r="BI1721" t="s">
        <v>1547</v>
      </c>
      <c r="BJ1721">
        <v>0</v>
      </c>
      <c r="BK1721">
        <v>0</v>
      </c>
      <c r="BL1721">
        <v>969</v>
      </c>
      <c r="BM1721" t="s">
        <v>9880</v>
      </c>
      <c r="BN1721" t="s">
        <v>4882</v>
      </c>
      <c r="BO1721" t="s">
        <v>12612</v>
      </c>
      <c r="BP1721" t="e" cm="1">
        <v>#N/A</v>
      </c>
      <c r="BQ1721" t="s">
        <v>1547</v>
      </c>
      <c r="BR1721" t="s">
        <v>12617</v>
      </c>
      <c r="BS1721">
        <v>6</v>
      </c>
      <c r="BT1721" t="s">
        <v>1719</v>
      </c>
      <c r="BU1721" t="s">
        <v>16683</v>
      </c>
      <c r="BV1721" t="s">
        <v>4267</v>
      </c>
      <c r="BW1721" t="s">
        <v>9874</v>
      </c>
      <c r="BX1721" t="s">
        <v>12635</v>
      </c>
      <c r="BY1721" t="s">
        <v>1744</v>
      </c>
      <c r="BZ1721" t="s">
        <v>1547</v>
      </c>
      <c r="CA1721" t="s">
        <v>1744</v>
      </c>
      <c r="CB1721" t="s">
        <v>1995</v>
      </c>
      <c r="CC1721"/>
      <c r="CD1721" t="s">
        <v>998</v>
      </c>
      <c r="CE1721" t="s">
        <v>2798</v>
      </c>
      <c r="CF1721" t="s">
        <v>12636</v>
      </c>
      <c r="CG1721" t="s">
        <v>12637</v>
      </c>
      <c r="CH1721" t="s">
        <v>2798</v>
      </c>
      <c r="CI1721" t="s">
        <v>1547</v>
      </c>
      <c r="CJ1721" t="s">
        <v>4464</v>
      </c>
      <c r="CK1721" t="s">
        <v>1562</v>
      </c>
      <c r="CL1721"/>
      <c r="CM1721"/>
      <c r="CN1721" t="s">
        <v>13781</v>
      </c>
      <c r="CO1721" t="s">
        <v>13588</v>
      </c>
      <c r="CP1721" t="s">
        <v>13781</v>
      </c>
      <c r="CQ1721" t="s">
        <v>13588</v>
      </c>
      <c r="CR1721" t="s">
        <v>1547</v>
      </c>
      <c r="CS1721">
        <v>0</v>
      </c>
      <c r="CT1721" t="s">
        <v>1547</v>
      </c>
      <c r="CU1721" t="s">
        <v>1547</v>
      </c>
      <c r="CV1721" t="s">
        <v>1547</v>
      </c>
      <c r="CW1721" t="s">
        <v>1547</v>
      </c>
      <c r="CX1721" t="s">
        <v>1547</v>
      </c>
      <c r="CY1721">
        <v>1719</v>
      </c>
      <c r="CZ1721" t="s">
        <v>12098</v>
      </c>
      <c r="DA1721" t="s">
        <v>1547</v>
      </c>
      <c r="DB1721" t="s">
        <v>1881</v>
      </c>
      <c r="DC1721" t="s">
        <v>1882</v>
      </c>
      <c r="DD1721" t="s">
        <v>4268</v>
      </c>
      <c r="DE1721" t="s">
        <v>4463</v>
      </c>
      <c r="DF1721" t="s">
        <v>4890</v>
      </c>
      <c r="DG1721" t="s">
        <v>1547</v>
      </c>
      <c r="DH1721" t="s">
        <v>1547</v>
      </c>
      <c r="DI1721" t="s">
        <v>1892</v>
      </c>
      <c r="DJ1721" t="e">
        <v>#N/A</v>
      </c>
      <c r="DK1721"/>
      <c r="DL1721" t="s">
        <v>1892</v>
      </c>
      <c r="DM1721">
        <v>9</v>
      </c>
      <c r="DN1721" t="s">
        <v>1883</v>
      </c>
      <c r="DO1721" t="s">
        <v>1562</v>
      </c>
      <c r="DP1721" t="b">
        <v>1</v>
      </c>
      <c r="DQ1721" t="b">
        <v>0</v>
      </c>
      <c r="DR1721" t="b">
        <v>0</v>
      </c>
      <c r="DS1721" t="b">
        <v>0</v>
      </c>
      <c r="DT1721" t="b">
        <v>0</v>
      </c>
      <c r="DU1721" t="b">
        <v>0</v>
      </c>
      <c r="DV1721" t="b">
        <v>0</v>
      </c>
      <c r="DW1721">
        <v>0</v>
      </c>
      <c r="DX1721" t="b">
        <v>0</v>
      </c>
      <c r="DY1721" t="b">
        <v>0</v>
      </c>
      <c r="DZ1721" t="b">
        <v>0</v>
      </c>
      <c r="EA1721" t="b">
        <v>0</v>
      </c>
      <c r="EB1721" t="b">
        <v>0</v>
      </c>
      <c r="EC1721" t="b">
        <v>0</v>
      </c>
      <c r="ED1721" t="b">
        <v>0</v>
      </c>
      <c r="EE1721" t="b">
        <v>0</v>
      </c>
      <c r="EF1721" t="b">
        <v>0</v>
      </c>
      <c r="EG1721" t="b" cm="1">
        <v>0</v>
      </c>
      <c r="EH1721" t="b">
        <v>0</v>
      </c>
      <c r="EI1721" t="b">
        <v>0</v>
      </c>
      <c r="EJ1721" t="b">
        <v>0</v>
      </c>
      <c r="EK1721" t="s">
        <v>1547</v>
      </c>
      <c r="EL1721">
        <v>0</v>
      </c>
      <c r="EM1721">
        <v>28</v>
      </c>
      <c r="EN1721" t="b">
        <v>0</v>
      </c>
    </row>
    <row r="1722" spans="1:144" ht="15.75">
      <c r="A1722"/>
      <c r="B1722" t="s">
        <v>1562</v>
      </c>
      <c r="C1722" t="s">
        <v>4880</v>
      </c>
      <c r="D1722" t="s">
        <v>4892</v>
      </c>
      <c r="E1722" t="s">
        <v>4893</v>
      </c>
      <c r="F1722" t="s">
        <v>4894</v>
      </c>
      <c r="G1722" t="s">
        <v>4895</v>
      </c>
      <c r="H1722" t="s">
        <v>4895</v>
      </c>
      <c r="I1722" t="s">
        <v>2798</v>
      </c>
      <c r="J1722" t="s">
        <v>4896</v>
      </c>
      <c r="K1722" t="s">
        <v>902</v>
      </c>
      <c r="L1722" t="s">
        <v>1743</v>
      </c>
      <c r="M1722" t="s">
        <v>1995</v>
      </c>
      <c r="N1722"/>
      <c r="O1722"/>
      <c r="P1722" t="s">
        <v>1562</v>
      </c>
      <c r="Q1722" t="s">
        <v>4463</v>
      </c>
      <c r="R1722" t="s">
        <v>4464</v>
      </c>
      <c r="S1722"/>
      <c r="T1722"/>
      <c r="U1722" t="s">
        <v>13781</v>
      </c>
      <c r="V1722" t="s">
        <v>13782</v>
      </c>
      <c r="W1722"/>
      <c r="X1722"/>
      <c r="Y1722"/>
      <c r="Z1722"/>
      <c r="AA1722"/>
      <c r="AB1722"/>
      <c r="AC1722"/>
      <c r="AD1722"/>
      <c r="AE1722"/>
      <c r="AF1722"/>
      <c r="AG1722"/>
      <c r="AH1722"/>
      <c r="AI1722"/>
      <c r="AJ1722"/>
      <c r="AK1722"/>
      <c r="AL1722"/>
      <c r="AM1722"/>
      <c r="AN1722"/>
      <c r="AO1722" s="108" t="s">
        <v>43</v>
      </c>
      <c r="AP1722" t="s">
        <v>2871</v>
      </c>
      <c r="AQ1722">
        <v>48</v>
      </c>
      <c r="AR1722" t="e">
        <v>#N/A</v>
      </c>
      <c r="AS1722" t="s">
        <v>4880</v>
      </c>
      <c r="AT1722" t="e">
        <v>#N/A</v>
      </c>
      <c r="AU1722" t="s">
        <v>4893</v>
      </c>
      <c r="AV1722" t="s">
        <v>12638</v>
      </c>
      <c r="AW1722" t="s">
        <v>12639</v>
      </c>
      <c r="AX1722" t="s">
        <v>1740</v>
      </c>
      <c r="AY1722" t="s">
        <v>12640</v>
      </c>
      <c r="AZ1722" t="s">
        <v>4463</v>
      </c>
      <c r="BA1722" t="s">
        <v>12641</v>
      </c>
      <c r="BB1722" t="s">
        <v>2798</v>
      </c>
      <c r="BC1722" t="s">
        <v>1743</v>
      </c>
      <c r="BD1722" t="s">
        <v>12642</v>
      </c>
      <c r="BE1722" t="s">
        <v>4881</v>
      </c>
      <c r="BF1722">
        <v>1722</v>
      </c>
      <c r="BG1722">
        <v>1716</v>
      </c>
      <c r="BH1722">
        <v>0</v>
      </c>
      <c r="BI1722" t="s">
        <v>1547</v>
      </c>
      <c r="BJ1722">
        <v>0</v>
      </c>
      <c r="BK1722" t="e" cm="1">
        <v>#N/A</v>
      </c>
      <c r="BL1722" t="e" cm="1">
        <v>#N/A</v>
      </c>
      <c r="BM1722" t="s">
        <v>4896</v>
      </c>
      <c r="BN1722" t="s">
        <v>4882</v>
      </c>
      <c r="BO1722" t="s">
        <v>12612</v>
      </c>
      <c r="BP1722" t="e" cm="1">
        <v>#N/A</v>
      </c>
      <c r="BQ1722" t="s">
        <v>1547</v>
      </c>
      <c r="BR1722" t="s">
        <v>12617</v>
      </c>
      <c r="BS1722">
        <v>7</v>
      </c>
      <c r="BT1722" t="s">
        <v>1722</v>
      </c>
      <c r="BU1722" t="s">
        <v>16684</v>
      </c>
      <c r="BV1722" t="s">
        <v>4892</v>
      </c>
      <c r="BW1722" t="s">
        <v>12638</v>
      </c>
      <c r="BX1722" t="s">
        <v>12640</v>
      </c>
      <c r="BY1722" t="s">
        <v>1744</v>
      </c>
      <c r="BZ1722" t="s">
        <v>1547</v>
      </c>
      <c r="CA1722" t="s">
        <v>1744</v>
      </c>
      <c r="CB1722" t="s">
        <v>1995</v>
      </c>
      <c r="CC1722"/>
      <c r="CD1722" t="s">
        <v>998</v>
      </c>
      <c r="CE1722" t="s">
        <v>2798</v>
      </c>
      <c r="CF1722" t="s">
        <v>12643</v>
      </c>
      <c r="CG1722" t="s">
        <v>12644</v>
      </c>
      <c r="CH1722" t="s">
        <v>2798</v>
      </c>
      <c r="CI1722" t="s">
        <v>1547</v>
      </c>
      <c r="CJ1722" t="s">
        <v>4464</v>
      </c>
      <c r="CK1722" t="s">
        <v>1562</v>
      </c>
      <c r="CL1722"/>
      <c r="CM1722"/>
      <c r="CN1722" t="s">
        <v>13781</v>
      </c>
      <c r="CO1722" t="s">
        <v>13782</v>
      </c>
      <c r="CP1722" t="s">
        <v>13781</v>
      </c>
      <c r="CQ1722" t="s">
        <v>13782</v>
      </c>
      <c r="CR1722" t="s">
        <v>1547</v>
      </c>
      <c r="CS1722">
        <v>0</v>
      </c>
      <c r="CT1722" t="s">
        <v>1547</v>
      </c>
      <c r="CU1722" t="s">
        <v>1547</v>
      </c>
      <c r="CV1722" t="e">
        <v>#N/A</v>
      </c>
      <c r="CW1722" t="s">
        <v>1547</v>
      </c>
      <c r="CX1722" t="s">
        <v>1547</v>
      </c>
      <c r="CY1722">
        <v>1720</v>
      </c>
      <c r="CZ1722" t="s">
        <v>12099</v>
      </c>
      <c r="DA1722" t="s">
        <v>1547</v>
      </c>
      <c r="DB1722" t="s">
        <v>1881</v>
      </c>
      <c r="DC1722" t="s">
        <v>1882</v>
      </c>
      <c r="DD1722" t="s">
        <v>4893</v>
      </c>
      <c r="DE1722" t="s">
        <v>4463</v>
      </c>
      <c r="DF1722" t="s">
        <v>4895</v>
      </c>
      <c r="DG1722" t="s">
        <v>1547</v>
      </c>
      <c r="DH1722" t="s">
        <v>1547</v>
      </c>
      <c r="DI1722" t="s">
        <v>1892</v>
      </c>
      <c r="DJ1722" t="e">
        <v>#N/A</v>
      </c>
      <c r="DK1722"/>
      <c r="DL1722" t="s">
        <v>1892</v>
      </c>
      <c r="DM1722">
        <v>9</v>
      </c>
      <c r="DN1722" t="s">
        <v>1883</v>
      </c>
      <c r="DO1722" t="s">
        <v>1562</v>
      </c>
      <c r="DP1722" t="b">
        <v>1</v>
      </c>
      <c r="DQ1722" t="b">
        <v>0</v>
      </c>
      <c r="DR1722" t="b">
        <v>1</v>
      </c>
      <c r="DS1722" t="b">
        <v>0</v>
      </c>
      <c r="DT1722" t="b">
        <v>0</v>
      </c>
      <c r="DU1722" t="b">
        <v>0</v>
      </c>
      <c r="DV1722" t="b">
        <v>0</v>
      </c>
      <c r="DW1722">
        <v>0</v>
      </c>
      <c r="DX1722" t="b">
        <v>0</v>
      </c>
      <c r="DY1722" t="b">
        <v>0</v>
      </c>
      <c r="DZ1722" t="b">
        <v>0</v>
      </c>
      <c r="EA1722" t="b">
        <v>0</v>
      </c>
      <c r="EB1722" t="b">
        <v>0</v>
      </c>
      <c r="EC1722" t="b">
        <v>0</v>
      </c>
      <c r="ED1722" t="b">
        <v>0</v>
      </c>
      <c r="EE1722" t="b">
        <v>0</v>
      </c>
      <c r="EF1722" t="b">
        <v>0</v>
      </c>
      <c r="EG1722" t="b" cm="1">
        <v>1</v>
      </c>
      <c r="EH1722" t="b">
        <v>0</v>
      </c>
      <c r="EI1722" t="b">
        <v>0</v>
      </c>
      <c r="EJ1722" t="b">
        <v>1</v>
      </c>
      <c r="EK1722" t="s">
        <v>5887</v>
      </c>
      <c r="EL1722">
        <v>1</v>
      </c>
      <c r="EM1722">
        <v>44</v>
      </c>
      <c r="EN1722" t="b">
        <v>0</v>
      </c>
    </row>
    <row r="1723" spans="1:144" ht="63">
      <c r="A1723"/>
      <c r="B1723" t="s">
        <v>1562</v>
      </c>
      <c r="C1723" t="s">
        <v>4880</v>
      </c>
      <c r="D1723" t="s">
        <v>4897</v>
      </c>
      <c r="E1723" t="s">
        <v>4898</v>
      </c>
      <c r="F1723" t="s">
        <v>4899</v>
      </c>
      <c r="G1723" t="s">
        <v>4900</v>
      </c>
      <c r="H1723" s="109" t="s">
        <v>4901</v>
      </c>
      <c r="I1723" t="s">
        <v>2798</v>
      </c>
      <c r="J1723" t="s">
        <v>4896</v>
      </c>
      <c r="K1723" t="s">
        <v>902</v>
      </c>
      <c r="L1723" t="s">
        <v>1743</v>
      </c>
      <c r="M1723" t="s">
        <v>1995</v>
      </c>
      <c r="N1723"/>
      <c r="O1723"/>
      <c r="P1723" t="s">
        <v>1562</v>
      </c>
      <c r="Q1723" t="s">
        <v>4463</v>
      </c>
      <c r="R1723" t="s">
        <v>4464</v>
      </c>
      <c r="S1723"/>
      <c r="T1723"/>
      <c r="U1723" t="s">
        <v>13781</v>
      </c>
      <c r="V1723" t="s">
        <v>13783</v>
      </c>
      <c r="W1723"/>
      <c r="X1723"/>
      <c r="Y1723"/>
      <c r="Z1723"/>
      <c r="AA1723"/>
      <c r="AB1723"/>
      <c r="AC1723"/>
      <c r="AD1723"/>
      <c r="AE1723"/>
      <c r="AF1723"/>
      <c r="AG1723"/>
      <c r="AH1723"/>
      <c r="AI1723"/>
      <c r="AJ1723"/>
      <c r="AK1723"/>
      <c r="AL1723"/>
      <c r="AM1723"/>
      <c r="AN1723"/>
      <c r="AO1723" s="108" t="s">
        <v>43</v>
      </c>
      <c r="AP1723" t="s">
        <v>2871</v>
      </c>
      <c r="AQ1723">
        <v>49</v>
      </c>
      <c r="AR1723" t="e">
        <v>#N/A</v>
      </c>
      <c r="AS1723" t="s">
        <v>4880</v>
      </c>
      <c r="AT1723" t="e">
        <v>#N/A</v>
      </c>
      <c r="AU1723" t="s">
        <v>4898</v>
      </c>
      <c r="AV1723" t="s">
        <v>12645</v>
      </c>
      <c r="AW1723" t="s">
        <v>12646</v>
      </c>
      <c r="AX1723" t="s">
        <v>1740</v>
      </c>
      <c r="AY1723" t="s">
        <v>12647</v>
      </c>
      <c r="AZ1723" t="s">
        <v>4463</v>
      </c>
      <c r="BA1723" t="s">
        <v>12648</v>
      </c>
      <c r="BB1723" t="s">
        <v>2798</v>
      </c>
      <c r="BC1723" t="s">
        <v>1743</v>
      </c>
      <c r="BD1723" t="s">
        <v>12649</v>
      </c>
      <c r="BE1723" t="s">
        <v>4881</v>
      </c>
      <c r="BF1723">
        <v>1723</v>
      </c>
      <c r="BG1723">
        <v>1716</v>
      </c>
      <c r="BH1723">
        <v>0</v>
      </c>
      <c r="BI1723" t="s">
        <v>1547</v>
      </c>
      <c r="BJ1723">
        <v>0</v>
      </c>
      <c r="BK1723" t="e" cm="1">
        <v>#N/A</v>
      </c>
      <c r="BL1723" t="e" cm="1">
        <v>#N/A</v>
      </c>
      <c r="BM1723" t="s">
        <v>4896</v>
      </c>
      <c r="BN1723" t="s">
        <v>4882</v>
      </c>
      <c r="BO1723" t="s">
        <v>12612</v>
      </c>
      <c r="BP1723" t="e" cm="1">
        <v>#N/A</v>
      </c>
      <c r="BQ1723" t="s">
        <v>1547</v>
      </c>
      <c r="BR1723" t="s">
        <v>12617</v>
      </c>
      <c r="BS1723">
        <v>8</v>
      </c>
      <c r="BT1723" t="s">
        <v>1724</v>
      </c>
      <c r="BU1723" t="s">
        <v>16685</v>
      </c>
      <c r="BV1723" t="s">
        <v>4897</v>
      </c>
      <c r="BW1723" t="s">
        <v>12645</v>
      </c>
      <c r="BX1723" t="s">
        <v>12650</v>
      </c>
      <c r="BY1723" t="s">
        <v>1744</v>
      </c>
      <c r="BZ1723" t="s">
        <v>1547</v>
      </c>
      <c r="CA1723" t="s">
        <v>1744</v>
      </c>
      <c r="CB1723" t="s">
        <v>1995</v>
      </c>
      <c r="CC1723"/>
      <c r="CD1723" t="s">
        <v>998</v>
      </c>
      <c r="CE1723" t="s">
        <v>2798</v>
      </c>
      <c r="CF1723" t="s">
        <v>12651</v>
      </c>
      <c r="CG1723" t="s">
        <v>12652</v>
      </c>
      <c r="CH1723" t="s">
        <v>2798</v>
      </c>
      <c r="CI1723" t="s">
        <v>1547</v>
      </c>
      <c r="CJ1723" t="s">
        <v>4464</v>
      </c>
      <c r="CK1723" t="s">
        <v>1562</v>
      </c>
      <c r="CL1723"/>
      <c r="CM1723"/>
      <c r="CN1723" t="s">
        <v>13781</v>
      </c>
      <c r="CO1723" t="s">
        <v>13783</v>
      </c>
      <c r="CP1723" t="s">
        <v>13781</v>
      </c>
      <c r="CQ1723" t="s">
        <v>13783</v>
      </c>
      <c r="CR1723" t="s">
        <v>1547</v>
      </c>
      <c r="CS1723">
        <v>0</v>
      </c>
      <c r="CT1723" t="s">
        <v>1547</v>
      </c>
      <c r="CU1723" t="s">
        <v>1547</v>
      </c>
      <c r="CV1723" t="e">
        <v>#N/A</v>
      </c>
      <c r="CW1723" t="s">
        <v>1547</v>
      </c>
      <c r="CX1723" t="s">
        <v>1547</v>
      </c>
      <c r="CY1723">
        <v>1721</v>
      </c>
      <c r="CZ1723" t="s">
        <v>12102</v>
      </c>
      <c r="DA1723" t="s">
        <v>1547</v>
      </c>
      <c r="DB1723" t="s">
        <v>1881</v>
      </c>
      <c r="DC1723" t="s">
        <v>1882</v>
      </c>
      <c r="DD1723" t="s">
        <v>4898</v>
      </c>
      <c r="DE1723" t="s">
        <v>4463</v>
      </c>
      <c r="DF1723" t="s">
        <v>4900</v>
      </c>
      <c r="DG1723" t="s">
        <v>1547</v>
      </c>
      <c r="DH1723" t="s">
        <v>1547</v>
      </c>
      <c r="DI1723" t="s">
        <v>1892</v>
      </c>
      <c r="DJ1723" t="e">
        <v>#N/A</v>
      </c>
      <c r="DK1723"/>
      <c r="DL1723" t="s">
        <v>1892</v>
      </c>
      <c r="DM1723">
        <v>9</v>
      </c>
      <c r="DN1723" t="s">
        <v>1883</v>
      </c>
      <c r="DO1723" t="s">
        <v>1562</v>
      </c>
      <c r="DP1723" t="b">
        <v>1</v>
      </c>
      <c r="DQ1723" t="b">
        <v>0</v>
      </c>
      <c r="DR1723" t="b">
        <v>1</v>
      </c>
      <c r="DS1723" t="b">
        <v>0</v>
      </c>
      <c r="DT1723" t="b">
        <v>0</v>
      </c>
      <c r="DU1723" t="b">
        <v>0</v>
      </c>
      <c r="DV1723" t="b">
        <v>0</v>
      </c>
      <c r="DW1723">
        <v>0</v>
      </c>
      <c r="DX1723" t="b">
        <v>0</v>
      </c>
      <c r="DY1723" t="b">
        <v>0</v>
      </c>
      <c r="DZ1723" t="b">
        <v>0</v>
      </c>
      <c r="EA1723" t="b">
        <v>0</v>
      </c>
      <c r="EB1723" t="b">
        <v>0</v>
      </c>
      <c r="EC1723" t="b">
        <v>0</v>
      </c>
      <c r="ED1723" t="b">
        <v>0</v>
      </c>
      <c r="EE1723" t="b">
        <v>0</v>
      </c>
      <c r="EF1723" t="b">
        <v>0</v>
      </c>
      <c r="EG1723" t="b" cm="1">
        <v>1</v>
      </c>
      <c r="EH1723" t="b">
        <v>0</v>
      </c>
      <c r="EI1723" t="b">
        <v>0</v>
      </c>
      <c r="EJ1723" t="b">
        <v>1</v>
      </c>
      <c r="EK1723" t="s">
        <v>5887</v>
      </c>
      <c r="EL1723">
        <v>1</v>
      </c>
      <c r="EM1723">
        <v>45</v>
      </c>
      <c r="EN1723" t="b">
        <v>1</v>
      </c>
    </row>
    <row r="1724" spans="1:144" ht="31.5">
      <c r="A1724"/>
      <c r="B1724" t="s">
        <v>1562</v>
      </c>
      <c r="C1724" t="s">
        <v>4880</v>
      </c>
      <c r="D1724" t="s">
        <v>4291</v>
      </c>
      <c r="E1724" t="s">
        <v>4292</v>
      </c>
      <c r="F1724"/>
      <c r="G1724" t="s">
        <v>4293</v>
      </c>
      <c r="H1724" s="109" t="s">
        <v>4294</v>
      </c>
      <c r="I1724" t="s">
        <v>2798</v>
      </c>
      <c r="J1724"/>
      <c r="K1724" t="s">
        <v>902</v>
      </c>
      <c r="L1724" t="s">
        <v>1743</v>
      </c>
      <c r="M1724" t="s">
        <v>1749</v>
      </c>
      <c r="N1724" t="s">
        <v>4902</v>
      </c>
      <c r="O1724"/>
      <c r="P1724" t="s">
        <v>1562</v>
      </c>
      <c r="Q1724" t="s">
        <v>4463</v>
      </c>
      <c r="R1724" t="s">
        <v>4464</v>
      </c>
      <c r="S1724"/>
      <c r="T1724"/>
      <c r="U1724" t="s">
        <v>13781</v>
      </c>
      <c r="V1724" t="s">
        <v>13593</v>
      </c>
      <c r="W1724"/>
      <c r="X1724"/>
      <c r="Y1724"/>
      <c r="Z1724"/>
      <c r="AA1724"/>
      <c r="AB1724"/>
      <c r="AC1724"/>
      <c r="AD1724"/>
      <c r="AE1724"/>
      <c r="AF1724"/>
      <c r="AG1724"/>
      <c r="AH1724"/>
      <c r="AI1724"/>
      <c r="AJ1724"/>
      <c r="AK1724"/>
      <c r="AL1724"/>
      <c r="AM1724"/>
      <c r="AN1724"/>
      <c r="AO1724" s="108" t="s">
        <v>43</v>
      </c>
      <c r="AP1724" t="s">
        <v>2871</v>
      </c>
      <c r="AQ1724">
        <v>50</v>
      </c>
      <c r="AR1724" t="e">
        <v>#N/A</v>
      </c>
      <c r="AS1724" t="s">
        <v>4880</v>
      </c>
      <c r="AT1724" t="e">
        <v>#N/A</v>
      </c>
      <c r="AU1724" t="s">
        <v>4292</v>
      </c>
      <c r="AV1724" t="s">
        <v>9936</v>
      </c>
      <c r="AW1724" t="s">
        <v>1744</v>
      </c>
      <c r="AX1724" t="s">
        <v>1740</v>
      </c>
      <c r="AY1724" t="s">
        <v>9937</v>
      </c>
      <c r="AZ1724" t="s">
        <v>4463</v>
      </c>
      <c r="BA1724" t="s">
        <v>9938</v>
      </c>
      <c r="BB1724" t="s">
        <v>2798</v>
      </c>
      <c r="BC1724" t="s">
        <v>1743</v>
      </c>
      <c r="BD1724" t="s">
        <v>12653</v>
      </c>
      <c r="BE1724" t="s">
        <v>4881</v>
      </c>
      <c r="BF1724">
        <v>977</v>
      </c>
      <c r="BG1724">
        <v>1716</v>
      </c>
      <c r="BH1724">
        <v>0</v>
      </c>
      <c r="BI1724" t="s">
        <v>1547</v>
      </c>
      <c r="BJ1724">
        <v>0</v>
      </c>
      <c r="BK1724">
        <v>0</v>
      </c>
      <c r="BL1724">
        <v>977</v>
      </c>
      <c r="BM1724" t="s">
        <v>9943</v>
      </c>
      <c r="BN1724" t="s">
        <v>4882</v>
      </c>
      <c r="BO1724" t="s">
        <v>12612</v>
      </c>
      <c r="BP1724" t="e" cm="1">
        <v>#N/A</v>
      </c>
      <c r="BQ1724" t="s">
        <v>1547</v>
      </c>
      <c r="BR1724" t="s">
        <v>12617</v>
      </c>
      <c r="BS1724">
        <v>9</v>
      </c>
      <c r="BT1724" t="s">
        <v>1726</v>
      </c>
      <c r="BU1724" t="s">
        <v>16686</v>
      </c>
      <c r="BV1724" t="s">
        <v>4291</v>
      </c>
      <c r="BW1724" t="s">
        <v>9936</v>
      </c>
      <c r="BX1724" t="s">
        <v>9940</v>
      </c>
      <c r="BY1724" t="s">
        <v>12654</v>
      </c>
      <c r="BZ1724" t="s">
        <v>1547</v>
      </c>
      <c r="CA1724" t="s">
        <v>1744</v>
      </c>
      <c r="CB1724" t="s">
        <v>1749</v>
      </c>
      <c r="CC1724"/>
      <c r="CD1724" t="s">
        <v>998</v>
      </c>
      <c r="CE1724" t="s">
        <v>2798</v>
      </c>
      <c r="CF1724" t="s">
        <v>12655</v>
      </c>
      <c r="CG1724" t="s">
        <v>12656</v>
      </c>
      <c r="CH1724" t="s">
        <v>2798</v>
      </c>
      <c r="CI1724" t="s">
        <v>1547</v>
      </c>
      <c r="CJ1724" t="s">
        <v>4464</v>
      </c>
      <c r="CK1724" t="s">
        <v>1562</v>
      </c>
      <c r="CL1724"/>
      <c r="CM1724"/>
      <c r="CN1724" t="s">
        <v>13781</v>
      </c>
      <c r="CO1724" t="s">
        <v>13593</v>
      </c>
      <c r="CP1724" t="s">
        <v>13781</v>
      </c>
      <c r="CQ1724" t="s">
        <v>13593</v>
      </c>
      <c r="CR1724" t="s">
        <v>1547</v>
      </c>
      <c r="CS1724">
        <v>0</v>
      </c>
      <c r="CT1724" t="s">
        <v>1547</v>
      </c>
      <c r="CU1724" t="s">
        <v>1547</v>
      </c>
      <c r="CV1724" t="s">
        <v>1547</v>
      </c>
      <c r="CW1724" t="s">
        <v>1547</v>
      </c>
      <c r="CX1724" t="s">
        <v>1547</v>
      </c>
      <c r="CY1724">
        <v>1722</v>
      </c>
      <c r="CZ1724" t="s">
        <v>12103</v>
      </c>
      <c r="DA1724" t="s">
        <v>1547</v>
      </c>
      <c r="DB1724" t="s">
        <v>1881</v>
      </c>
      <c r="DC1724" t="s">
        <v>1882</v>
      </c>
      <c r="DD1724" t="s">
        <v>4292</v>
      </c>
      <c r="DE1724" t="s">
        <v>4463</v>
      </c>
      <c r="DF1724" t="s">
        <v>4293</v>
      </c>
      <c r="DG1724" t="s">
        <v>1547</v>
      </c>
      <c r="DH1724" t="s">
        <v>1547</v>
      </c>
      <c r="DI1724" t="s">
        <v>1892</v>
      </c>
      <c r="DJ1724" t="e">
        <v>#N/A</v>
      </c>
      <c r="DK1724"/>
      <c r="DL1724" t="s">
        <v>1892</v>
      </c>
      <c r="DM1724">
        <v>9</v>
      </c>
      <c r="DN1724" t="s">
        <v>1883</v>
      </c>
      <c r="DO1724" t="s">
        <v>1562</v>
      </c>
      <c r="DP1724" t="b">
        <v>1</v>
      </c>
      <c r="DQ1724" t="b">
        <v>0</v>
      </c>
      <c r="DR1724" t="b">
        <v>0</v>
      </c>
      <c r="DS1724" t="b">
        <v>0</v>
      </c>
      <c r="DT1724" t="b">
        <v>0</v>
      </c>
      <c r="DU1724" t="b">
        <v>0</v>
      </c>
      <c r="DV1724" t="b">
        <v>0</v>
      </c>
      <c r="DW1724">
        <v>0</v>
      </c>
      <c r="DX1724" t="b">
        <v>0</v>
      </c>
      <c r="DY1724" t="b">
        <v>0</v>
      </c>
      <c r="DZ1724" t="b">
        <v>0</v>
      </c>
      <c r="EA1724" t="b">
        <v>0</v>
      </c>
      <c r="EB1724" t="b">
        <v>0</v>
      </c>
      <c r="EC1724" t="b">
        <v>0</v>
      </c>
      <c r="ED1724" t="b">
        <v>0</v>
      </c>
      <c r="EE1724" t="b">
        <v>0</v>
      </c>
      <c r="EF1724" t="b">
        <v>0</v>
      </c>
      <c r="EG1724" t="b" cm="1">
        <v>0</v>
      </c>
      <c r="EH1724" t="b">
        <v>0</v>
      </c>
      <c r="EI1724" t="b">
        <v>0</v>
      </c>
      <c r="EJ1724" t="b">
        <v>0</v>
      </c>
      <c r="EK1724" t="s">
        <v>1547</v>
      </c>
      <c r="EL1724">
        <v>0</v>
      </c>
      <c r="EM1724">
        <v>15</v>
      </c>
      <c r="EN1724" t="b">
        <v>0</v>
      </c>
    </row>
    <row r="1725" spans="1:144" ht="126">
      <c r="A1725"/>
      <c r="B1725" t="s">
        <v>1562</v>
      </c>
      <c r="C1725" t="s">
        <v>4880</v>
      </c>
      <c r="D1725" t="s">
        <v>4903</v>
      </c>
      <c r="E1725" t="s">
        <v>4904</v>
      </c>
      <c r="F1725" t="s">
        <v>4905</v>
      </c>
      <c r="G1725" t="s">
        <v>4906</v>
      </c>
      <c r="H1725" s="109" t="s">
        <v>4907</v>
      </c>
      <c r="I1725" t="s">
        <v>1244</v>
      </c>
      <c r="J1725"/>
      <c r="K1725" t="s">
        <v>902</v>
      </c>
      <c r="L1725" t="s">
        <v>1743</v>
      </c>
      <c r="M1725" t="s">
        <v>3589</v>
      </c>
      <c r="N1725" t="s">
        <v>3589</v>
      </c>
      <c r="O1725"/>
      <c r="P1725" t="s">
        <v>1562</v>
      </c>
      <c r="Q1725" t="s">
        <v>4463</v>
      </c>
      <c r="R1725" t="s">
        <v>4464</v>
      </c>
      <c r="S1725" t="s">
        <v>3589</v>
      </c>
      <c r="T1725" t="s">
        <v>3589</v>
      </c>
      <c r="U1725" t="s">
        <v>13784</v>
      </c>
      <c r="V1725"/>
      <c r="W1725"/>
      <c r="X1725"/>
      <c r="Y1725"/>
      <c r="Z1725"/>
      <c r="AA1725"/>
      <c r="AB1725"/>
      <c r="AC1725"/>
      <c r="AD1725"/>
      <c r="AE1725"/>
      <c r="AF1725"/>
      <c r="AG1725"/>
      <c r="AH1725"/>
      <c r="AI1725"/>
      <c r="AJ1725"/>
      <c r="AK1725"/>
      <c r="AL1725"/>
      <c r="AM1725"/>
      <c r="AN1725"/>
      <c r="AO1725" s="108" t="s">
        <v>43</v>
      </c>
      <c r="AP1725" t="s">
        <v>2871</v>
      </c>
      <c r="AQ1725">
        <v>51</v>
      </c>
      <c r="AR1725" t="e">
        <v>#N/A</v>
      </c>
      <c r="AS1725" t="s">
        <v>4880</v>
      </c>
      <c r="AT1725" t="e">
        <v>#N/A</v>
      </c>
      <c r="AU1725" t="s">
        <v>4904</v>
      </c>
      <c r="AV1725" t="s">
        <v>12657</v>
      </c>
      <c r="AW1725" t="s">
        <v>12658</v>
      </c>
      <c r="AX1725" t="s">
        <v>1740</v>
      </c>
      <c r="AY1725" t="s">
        <v>12659</v>
      </c>
      <c r="AZ1725" t="s">
        <v>4463</v>
      </c>
      <c r="BA1725" t="s">
        <v>12660</v>
      </c>
      <c r="BB1725" t="s">
        <v>1244</v>
      </c>
      <c r="BC1725" t="s">
        <v>1743</v>
      </c>
      <c r="BD1725" t="s">
        <v>12661</v>
      </c>
      <c r="BE1725" t="s">
        <v>4903</v>
      </c>
      <c r="BF1725">
        <v>1725</v>
      </c>
      <c r="BG1725">
        <v>0</v>
      </c>
      <c r="BH1725">
        <v>0</v>
      </c>
      <c r="BI1725" t="s">
        <v>1547</v>
      </c>
      <c r="BJ1725">
        <v>0</v>
      </c>
      <c r="BK1725">
        <v>0</v>
      </c>
      <c r="BL1725">
        <v>0</v>
      </c>
      <c r="BM1725" t="s">
        <v>1547</v>
      </c>
      <c r="BN1725" t="s">
        <v>1547</v>
      </c>
      <c r="BO1725" t="s">
        <v>1547</v>
      </c>
      <c r="BP1725" t="s" cm="1">
        <v>1547</v>
      </c>
      <c r="BQ1725" t="s">
        <v>1547</v>
      </c>
      <c r="BR1725" t="s">
        <v>12617</v>
      </c>
      <c r="BS1725">
        <v>10</v>
      </c>
      <c r="BT1725" t="s">
        <v>1785</v>
      </c>
      <c r="BU1725" t="s">
        <v>16687</v>
      </c>
      <c r="BV1725" t="s">
        <v>4903</v>
      </c>
      <c r="BW1725" t="s">
        <v>12657</v>
      </c>
      <c r="BX1725" t="s">
        <v>12662</v>
      </c>
      <c r="BY1725" t="s">
        <v>7292</v>
      </c>
      <c r="BZ1725" t="s">
        <v>1547</v>
      </c>
      <c r="CA1725" t="s">
        <v>1744</v>
      </c>
      <c r="CB1725" t="s">
        <v>1547</v>
      </c>
      <c r="CC1725"/>
      <c r="CD1725" t="s">
        <v>998</v>
      </c>
      <c r="CE1725" t="s">
        <v>1244</v>
      </c>
      <c r="CF1725" t="s">
        <v>4904</v>
      </c>
      <c r="CG1725" t="s">
        <v>12657</v>
      </c>
      <c r="CH1725" t="s">
        <v>1244</v>
      </c>
      <c r="CI1725" t="s">
        <v>1547</v>
      </c>
      <c r="CJ1725" t="s">
        <v>4464</v>
      </c>
      <c r="CK1725" t="s">
        <v>1562</v>
      </c>
      <c r="CL1725"/>
      <c r="CM1725"/>
      <c r="CN1725" t="s">
        <v>13784</v>
      </c>
      <c r="CO1725" t="s">
        <v>1547</v>
      </c>
      <c r="CP1725" t="s">
        <v>13784</v>
      </c>
      <c r="CQ1725" t="s">
        <v>1547</v>
      </c>
      <c r="CR1725" t="s">
        <v>1547</v>
      </c>
      <c r="CS1725">
        <v>0</v>
      </c>
      <c r="CT1725" t="s">
        <v>1547</v>
      </c>
      <c r="CU1725" t="s">
        <v>1547</v>
      </c>
      <c r="CV1725" t="s">
        <v>1547</v>
      </c>
      <c r="CW1725" t="s">
        <v>1547</v>
      </c>
      <c r="CX1725" t="s">
        <v>1547</v>
      </c>
      <c r="CY1725">
        <v>1723</v>
      </c>
      <c r="CZ1725" t="s">
        <v>12104</v>
      </c>
      <c r="DA1725" t="s">
        <v>1547</v>
      </c>
      <c r="DB1725" t="s">
        <v>1881</v>
      </c>
      <c r="DC1725" t="s">
        <v>1882</v>
      </c>
      <c r="DD1725" t="s">
        <v>4904</v>
      </c>
      <c r="DE1725" t="s">
        <v>4463</v>
      </c>
      <c r="DF1725" t="s">
        <v>4906</v>
      </c>
      <c r="DG1725" t="s">
        <v>1547</v>
      </c>
      <c r="DH1725" t="s">
        <v>1547</v>
      </c>
      <c r="DI1725" t="s">
        <v>1892</v>
      </c>
      <c r="DJ1725" t="e">
        <v>#N/A</v>
      </c>
      <c r="DK1725"/>
      <c r="DL1725" t="s">
        <v>7296</v>
      </c>
      <c r="DM1725">
        <v>9</v>
      </c>
      <c r="DN1725" t="s">
        <v>1883</v>
      </c>
      <c r="DO1725" t="s">
        <v>1562</v>
      </c>
      <c r="DP1725" t="b">
        <v>1</v>
      </c>
      <c r="DQ1725" t="b">
        <v>0</v>
      </c>
      <c r="DR1725" t="b">
        <v>1</v>
      </c>
      <c r="DS1725" t="b">
        <v>0</v>
      </c>
      <c r="DT1725" t="b">
        <v>0</v>
      </c>
      <c r="DU1725" t="b">
        <v>0</v>
      </c>
      <c r="DV1725" t="b">
        <v>1</v>
      </c>
      <c r="DW1725">
        <v>0</v>
      </c>
      <c r="DX1725" t="b">
        <v>0</v>
      </c>
      <c r="DY1725" t="b">
        <v>0</v>
      </c>
      <c r="DZ1725" t="b">
        <v>0</v>
      </c>
      <c r="EA1725" t="b">
        <v>0</v>
      </c>
      <c r="EB1725" t="b">
        <v>0</v>
      </c>
      <c r="EC1725" t="b">
        <v>0</v>
      </c>
      <c r="ED1725" t="b">
        <v>0</v>
      </c>
      <c r="EE1725" t="b">
        <v>0</v>
      </c>
      <c r="EF1725" t="b">
        <v>0</v>
      </c>
      <c r="EG1725" t="b" cm="1">
        <v>0</v>
      </c>
      <c r="EH1725" t="b">
        <v>0</v>
      </c>
      <c r="EI1725" t="b">
        <v>0</v>
      </c>
      <c r="EJ1725" t="b">
        <v>0</v>
      </c>
      <c r="EK1725" t="s">
        <v>1547</v>
      </c>
      <c r="EL1725">
        <v>0</v>
      </c>
      <c r="EM1725">
        <v>37</v>
      </c>
      <c r="EN1725" t="b">
        <v>0</v>
      </c>
    </row>
    <row r="1726" spans="1:144" ht="15.75">
      <c r="A1726"/>
      <c r="B1726" t="s">
        <v>1562</v>
      </c>
      <c r="C1726" t="s">
        <v>4880</v>
      </c>
      <c r="D1726" t="s">
        <v>1254</v>
      </c>
      <c r="E1726" t="s">
        <v>1253</v>
      </c>
      <c r="F1726" t="s">
        <v>1278</v>
      </c>
      <c r="G1726" t="s">
        <v>1254</v>
      </c>
      <c r="H1726" t="s">
        <v>4264</v>
      </c>
      <c r="I1726" t="s">
        <v>2799</v>
      </c>
      <c r="J1726"/>
      <c r="K1726" t="s">
        <v>902</v>
      </c>
      <c r="L1726" t="s">
        <v>1743</v>
      </c>
      <c r="M1726" t="s">
        <v>1754</v>
      </c>
      <c r="N1726" t="s">
        <v>4886</v>
      </c>
      <c r="O1726"/>
      <c r="P1726" t="s">
        <v>1562</v>
      </c>
      <c r="Q1726" t="s">
        <v>4463</v>
      </c>
      <c r="R1726" t="s">
        <v>4464</v>
      </c>
      <c r="S1726"/>
      <c r="T1726"/>
      <c r="U1726" t="s">
        <v>13784</v>
      </c>
      <c r="V1726" t="s">
        <v>4373</v>
      </c>
      <c r="W1726"/>
      <c r="X1726"/>
      <c r="Y1726"/>
      <c r="Z1726"/>
      <c r="AA1726"/>
      <c r="AB1726"/>
      <c r="AC1726"/>
      <c r="AD1726"/>
      <c r="AE1726"/>
      <c r="AF1726"/>
      <c r="AG1726"/>
      <c r="AH1726"/>
      <c r="AI1726"/>
      <c r="AJ1726"/>
      <c r="AK1726"/>
      <c r="AL1726"/>
      <c r="AM1726"/>
      <c r="AN1726"/>
      <c r="AO1726" s="108" t="s">
        <v>43</v>
      </c>
      <c r="AP1726" t="s">
        <v>2871</v>
      </c>
      <c r="AQ1726">
        <v>52</v>
      </c>
      <c r="AR1726" t="e">
        <v>#N/A</v>
      </c>
      <c r="AS1726" t="s">
        <v>4880</v>
      </c>
      <c r="AT1726" t="e">
        <v>#N/A</v>
      </c>
      <c r="AU1726" t="s">
        <v>1253</v>
      </c>
      <c r="AV1726" t="s">
        <v>1766</v>
      </c>
      <c r="AW1726" t="s">
        <v>1787</v>
      </c>
      <c r="AX1726" t="s">
        <v>1740</v>
      </c>
      <c r="AY1726" t="s">
        <v>1793</v>
      </c>
      <c r="AZ1726" t="s">
        <v>4463</v>
      </c>
      <c r="BA1726" t="s">
        <v>1913</v>
      </c>
      <c r="BB1726" t="s">
        <v>2799</v>
      </c>
      <c r="BC1726" t="s">
        <v>1743</v>
      </c>
      <c r="BD1726" t="s">
        <v>7254</v>
      </c>
      <c r="BE1726" t="s">
        <v>4903</v>
      </c>
      <c r="BF1726">
        <v>343</v>
      </c>
      <c r="BG1726">
        <v>1725</v>
      </c>
      <c r="BH1726">
        <v>0</v>
      </c>
      <c r="BI1726" t="s">
        <v>1547</v>
      </c>
      <c r="BJ1726">
        <v>0</v>
      </c>
      <c r="BK1726">
        <v>0</v>
      </c>
      <c r="BL1726">
        <v>515</v>
      </c>
      <c r="BM1726" t="s">
        <v>1770</v>
      </c>
      <c r="BN1726" t="s">
        <v>4904</v>
      </c>
      <c r="BO1726" t="s">
        <v>12657</v>
      </c>
      <c r="BP1726" t="e" cm="1">
        <v>#N/A</v>
      </c>
      <c r="BQ1726" t="s">
        <v>1547</v>
      </c>
      <c r="BR1726" t="s">
        <v>12617</v>
      </c>
      <c r="BS1726">
        <v>11</v>
      </c>
      <c r="BT1726" t="s">
        <v>1729</v>
      </c>
      <c r="BU1726" t="s">
        <v>16688</v>
      </c>
      <c r="BV1726" t="s">
        <v>1254</v>
      </c>
      <c r="BW1726" t="s">
        <v>1766</v>
      </c>
      <c r="BX1726" t="s">
        <v>9860</v>
      </c>
      <c r="BY1726" t="s">
        <v>12619</v>
      </c>
      <c r="BZ1726" t="s">
        <v>1547</v>
      </c>
      <c r="CA1726" t="s">
        <v>1744</v>
      </c>
      <c r="CB1726" t="s">
        <v>1754</v>
      </c>
      <c r="CC1726"/>
      <c r="CD1726" t="s">
        <v>998</v>
      </c>
      <c r="CE1726" t="s">
        <v>2799</v>
      </c>
      <c r="CF1726" t="s">
        <v>12663</v>
      </c>
      <c r="CG1726" t="s">
        <v>12664</v>
      </c>
      <c r="CH1726" t="s">
        <v>2799</v>
      </c>
      <c r="CI1726" t="s">
        <v>1547</v>
      </c>
      <c r="CJ1726" t="s">
        <v>4464</v>
      </c>
      <c r="CK1726" t="s">
        <v>1562</v>
      </c>
      <c r="CL1726"/>
      <c r="CM1726"/>
      <c r="CN1726" t="s">
        <v>13784</v>
      </c>
      <c r="CO1726" t="s">
        <v>4373</v>
      </c>
      <c r="CP1726" t="s">
        <v>13784</v>
      </c>
      <c r="CQ1726" t="s">
        <v>4373</v>
      </c>
      <c r="CR1726" t="s">
        <v>1547</v>
      </c>
      <c r="CS1726">
        <v>0</v>
      </c>
      <c r="CT1726" t="s">
        <v>1547</v>
      </c>
      <c r="CU1726" t="s">
        <v>1547</v>
      </c>
      <c r="CV1726" t="s">
        <v>1547</v>
      </c>
      <c r="CW1726" t="s">
        <v>1547</v>
      </c>
      <c r="CX1726" t="s">
        <v>1547</v>
      </c>
      <c r="CY1726">
        <v>1724</v>
      </c>
      <c r="CZ1726" t="s">
        <v>12105</v>
      </c>
      <c r="DA1726" t="s">
        <v>1547</v>
      </c>
      <c r="DB1726" t="s">
        <v>1881</v>
      </c>
      <c r="DC1726" t="s">
        <v>1882</v>
      </c>
      <c r="DD1726" t="s">
        <v>1253</v>
      </c>
      <c r="DE1726" t="s">
        <v>4463</v>
      </c>
      <c r="DF1726" t="s">
        <v>1254</v>
      </c>
      <c r="DG1726" t="s">
        <v>1547</v>
      </c>
      <c r="DH1726" t="s">
        <v>1547</v>
      </c>
      <c r="DI1726" t="s">
        <v>1892</v>
      </c>
      <c r="DJ1726" t="e">
        <v>#N/A</v>
      </c>
      <c r="DK1726"/>
      <c r="DL1726" t="s">
        <v>1892</v>
      </c>
      <c r="DM1726">
        <v>9</v>
      </c>
      <c r="DN1726" t="s">
        <v>1883</v>
      </c>
      <c r="DO1726" t="s">
        <v>1562</v>
      </c>
      <c r="DP1726" t="b">
        <v>1</v>
      </c>
      <c r="DQ1726" t="b">
        <v>0</v>
      </c>
      <c r="DR1726" t="b">
        <v>0</v>
      </c>
      <c r="DS1726" t="b">
        <v>0</v>
      </c>
      <c r="DT1726" t="b">
        <v>0</v>
      </c>
      <c r="DU1726" t="b">
        <v>0</v>
      </c>
      <c r="DV1726" t="b">
        <v>0</v>
      </c>
      <c r="DW1726">
        <v>0</v>
      </c>
      <c r="DX1726" t="b">
        <v>0</v>
      </c>
      <c r="DY1726" t="b">
        <v>0</v>
      </c>
      <c r="DZ1726" t="b">
        <v>0</v>
      </c>
      <c r="EA1726" t="b">
        <v>0</v>
      </c>
      <c r="EB1726" t="b">
        <v>0</v>
      </c>
      <c r="EC1726" t="b">
        <v>1</v>
      </c>
      <c r="ED1726" t="b">
        <v>0</v>
      </c>
      <c r="EE1726" t="b">
        <v>0</v>
      </c>
      <c r="EF1726" t="b">
        <v>0</v>
      </c>
      <c r="EG1726" t="b" cm="1">
        <v>0</v>
      </c>
      <c r="EH1726" t="b">
        <v>0</v>
      </c>
      <c r="EI1726" t="b">
        <v>0</v>
      </c>
      <c r="EJ1726" t="b">
        <v>1</v>
      </c>
      <c r="EK1726" t="s">
        <v>5327</v>
      </c>
      <c r="EL1726">
        <v>0</v>
      </c>
      <c r="EM1726">
        <v>7</v>
      </c>
      <c r="EN1726" t="b">
        <v>0</v>
      </c>
    </row>
    <row r="1727" spans="1:144" ht="15.75">
      <c r="A1727"/>
      <c r="B1727" t="s">
        <v>1562</v>
      </c>
      <c r="C1727" t="s">
        <v>4880</v>
      </c>
      <c r="D1727" t="s">
        <v>4307</v>
      </c>
      <c r="E1727" t="s">
        <v>4277</v>
      </c>
      <c r="F1727"/>
      <c r="G1727" t="s">
        <v>4139</v>
      </c>
      <c r="H1727" t="s">
        <v>4139</v>
      </c>
      <c r="I1727" t="s">
        <v>2799</v>
      </c>
      <c r="J1727"/>
      <c r="K1727" t="s">
        <v>902</v>
      </c>
      <c r="L1727" t="s">
        <v>1743</v>
      </c>
      <c r="M1727" t="s">
        <v>1749</v>
      </c>
      <c r="N1727"/>
      <c r="O1727"/>
      <c r="P1727" t="s">
        <v>1562</v>
      </c>
      <c r="Q1727" t="s">
        <v>4463</v>
      </c>
      <c r="R1727" t="s">
        <v>4464</v>
      </c>
      <c r="S1727"/>
      <c r="T1727"/>
      <c r="U1727" t="s">
        <v>13784</v>
      </c>
      <c r="V1727" t="s">
        <v>13278</v>
      </c>
      <c r="W1727"/>
      <c r="X1727"/>
      <c r="Y1727"/>
      <c r="Z1727"/>
      <c r="AA1727"/>
      <c r="AB1727"/>
      <c r="AC1727"/>
      <c r="AD1727"/>
      <c r="AE1727"/>
      <c r="AF1727"/>
      <c r="AG1727"/>
      <c r="AH1727"/>
      <c r="AI1727"/>
      <c r="AJ1727"/>
      <c r="AK1727"/>
      <c r="AL1727"/>
      <c r="AM1727"/>
      <c r="AN1727"/>
      <c r="AO1727" s="108" t="s">
        <v>43</v>
      </c>
      <c r="AP1727" t="s">
        <v>2871</v>
      </c>
      <c r="AQ1727">
        <v>53</v>
      </c>
      <c r="AR1727" t="e">
        <v>#N/A</v>
      </c>
      <c r="AS1727" t="s">
        <v>4880</v>
      </c>
      <c r="AT1727" t="e">
        <v>#N/A</v>
      </c>
      <c r="AU1727" t="s">
        <v>4277</v>
      </c>
      <c r="AV1727" t="s">
        <v>9895</v>
      </c>
      <c r="AW1727" t="s">
        <v>1744</v>
      </c>
      <c r="AX1727" t="s">
        <v>1740</v>
      </c>
      <c r="AY1727" t="s">
        <v>9472</v>
      </c>
      <c r="AZ1727" t="s">
        <v>4463</v>
      </c>
      <c r="BA1727" t="s">
        <v>9896</v>
      </c>
      <c r="BB1727" t="s">
        <v>2799</v>
      </c>
      <c r="BC1727" t="s">
        <v>1743</v>
      </c>
      <c r="BD1727" t="s">
        <v>10127</v>
      </c>
      <c r="BE1727" t="s">
        <v>4903</v>
      </c>
      <c r="BF1727">
        <v>345</v>
      </c>
      <c r="BG1727">
        <v>1725</v>
      </c>
      <c r="BH1727">
        <v>0</v>
      </c>
      <c r="BI1727" t="s">
        <v>1547</v>
      </c>
      <c r="BJ1727">
        <v>0</v>
      </c>
      <c r="BK1727">
        <v>0</v>
      </c>
      <c r="BL1727">
        <v>981</v>
      </c>
      <c r="BM1727" t="s">
        <v>9897</v>
      </c>
      <c r="BN1727" t="s">
        <v>4904</v>
      </c>
      <c r="BO1727" t="s">
        <v>12657</v>
      </c>
      <c r="BP1727" t="e" cm="1">
        <v>#N/A</v>
      </c>
      <c r="BQ1727" t="s">
        <v>1547</v>
      </c>
      <c r="BR1727" t="s">
        <v>12617</v>
      </c>
      <c r="BS1727">
        <v>12</v>
      </c>
      <c r="BT1727" t="s">
        <v>1730</v>
      </c>
      <c r="BU1727" t="s">
        <v>16689</v>
      </c>
      <c r="BV1727" t="s">
        <v>4307</v>
      </c>
      <c r="BW1727" t="s">
        <v>9895</v>
      </c>
      <c r="BX1727" t="s">
        <v>9472</v>
      </c>
      <c r="BY1727" t="s">
        <v>1744</v>
      </c>
      <c r="BZ1727" t="s">
        <v>1547</v>
      </c>
      <c r="CA1727" t="s">
        <v>1744</v>
      </c>
      <c r="CB1727" t="s">
        <v>1749</v>
      </c>
      <c r="CC1727"/>
      <c r="CD1727" t="s">
        <v>998</v>
      </c>
      <c r="CE1727" t="s">
        <v>2799</v>
      </c>
      <c r="CF1727" t="s">
        <v>12665</v>
      </c>
      <c r="CG1727" t="s">
        <v>12666</v>
      </c>
      <c r="CH1727" t="s">
        <v>2799</v>
      </c>
      <c r="CI1727" t="s">
        <v>1547</v>
      </c>
      <c r="CJ1727" t="s">
        <v>4464</v>
      </c>
      <c r="CK1727" t="s">
        <v>1562</v>
      </c>
      <c r="CL1727"/>
      <c r="CM1727"/>
      <c r="CN1727" t="s">
        <v>13784</v>
      </c>
      <c r="CO1727" t="s">
        <v>13278</v>
      </c>
      <c r="CP1727" t="s">
        <v>13784</v>
      </c>
      <c r="CQ1727" t="s">
        <v>13278</v>
      </c>
      <c r="CR1727" t="s">
        <v>1547</v>
      </c>
      <c r="CS1727">
        <v>0</v>
      </c>
      <c r="CT1727" t="s">
        <v>1547</v>
      </c>
      <c r="CU1727" t="s">
        <v>1547</v>
      </c>
      <c r="CV1727" t="s">
        <v>1547</v>
      </c>
      <c r="CW1727" t="s">
        <v>1547</v>
      </c>
      <c r="CX1727" t="s">
        <v>1547</v>
      </c>
      <c r="CY1727">
        <v>1725</v>
      </c>
      <c r="CZ1727" t="s">
        <v>12108</v>
      </c>
      <c r="DA1727" t="s">
        <v>1547</v>
      </c>
      <c r="DB1727" t="s">
        <v>1881</v>
      </c>
      <c r="DC1727" t="s">
        <v>1882</v>
      </c>
      <c r="DD1727" t="s">
        <v>4277</v>
      </c>
      <c r="DE1727" t="s">
        <v>4463</v>
      </c>
      <c r="DF1727" t="s">
        <v>4139</v>
      </c>
      <c r="DG1727" t="s">
        <v>1547</v>
      </c>
      <c r="DH1727" t="s">
        <v>1547</v>
      </c>
      <c r="DI1727" t="s">
        <v>1892</v>
      </c>
      <c r="DJ1727" t="e">
        <v>#N/A</v>
      </c>
      <c r="DK1727"/>
      <c r="DL1727" t="s">
        <v>1892</v>
      </c>
      <c r="DM1727">
        <v>9</v>
      </c>
      <c r="DN1727" t="s">
        <v>1883</v>
      </c>
      <c r="DO1727" t="s">
        <v>1562</v>
      </c>
      <c r="DP1727" t="b">
        <v>1</v>
      </c>
      <c r="DQ1727" t="b">
        <v>0</v>
      </c>
      <c r="DR1727" t="b">
        <v>0</v>
      </c>
      <c r="DS1727" t="b">
        <v>0</v>
      </c>
      <c r="DT1727" t="b">
        <v>0</v>
      </c>
      <c r="DU1727" t="b">
        <v>0</v>
      </c>
      <c r="DV1727" t="b">
        <v>0</v>
      </c>
      <c r="DW1727">
        <v>0</v>
      </c>
      <c r="DX1727" t="b">
        <v>0</v>
      </c>
      <c r="DY1727" t="b">
        <v>0</v>
      </c>
      <c r="DZ1727" t="b">
        <v>0</v>
      </c>
      <c r="EA1727" t="b">
        <v>0</v>
      </c>
      <c r="EB1727" t="b">
        <v>0</v>
      </c>
      <c r="EC1727" t="b">
        <v>1</v>
      </c>
      <c r="ED1727" t="b">
        <v>0</v>
      </c>
      <c r="EE1727" t="b">
        <v>0</v>
      </c>
      <c r="EF1727" t="b">
        <v>0</v>
      </c>
      <c r="EG1727" t="b" cm="1">
        <v>0</v>
      </c>
      <c r="EH1727" t="b">
        <v>0</v>
      </c>
      <c r="EI1727" t="b">
        <v>0</v>
      </c>
      <c r="EJ1727" t="b">
        <v>1</v>
      </c>
      <c r="EK1727" t="s">
        <v>5327</v>
      </c>
      <c r="EL1727">
        <v>0</v>
      </c>
      <c r="EM1727">
        <v>17</v>
      </c>
      <c r="EN1727" t="b">
        <v>0</v>
      </c>
    </row>
    <row r="1728" spans="1:144" ht="31.5">
      <c r="A1728"/>
      <c r="B1728" t="s">
        <v>1562</v>
      </c>
      <c r="C1728" t="s">
        <v>4880</v>
      </c>
      <c r="D1728" t="s">
        <v>4801</v>
      </c>
      <c r="E1728" t="s">
        <v>4802</v>
      </c>
      <c r="F1728" t="s">
        <v>4803</v>
      </c>
      <c r="G1728" t="s">
        <v>4888</v>
      </c>
      <c r="H1728" s="109" t="s">
        <v>4908</v>
      </c>
      <c r="I1728" t="s">
        <v>2799</v>
      </c>
      <c r="J1728"/>
      <c r="K1728" t="s">
        <v>902</v>
      </c>
      <c r="L1728" t="s">
        <v>1743</v>
      </c>
      <c r="M1728" t="s">
        <v>1749</v>
      </c>
      <c r="N1728" t="s">
        <v>4909</v>
      </c>
      <c r="O1728"/>
      <c r="P1728" t="s">
        <v>1562</v>
      </c>
      <c r="Q1728" t="s">
        <v>4463</v>
      </c>
      <c r="R1728" t="s">
        <v>4464</v>
      </c>
      <c r="S1728"/>
      <c r="T1728"/>
      <c r="U1728" t="s">
        <v>13784</v>
      </c>
      <c r="V1728" t="s">
        <v>13764</v>
      </c>
      <c r="W1728"/>
      <c r="X1728"/>
      <c r="Y1728"/>
      <c r="Z1728"/>
      <c r="AA1728"/>
      <c r="AB1728"/>
      <c r="AC1728"/>
      <c r="AD1728"/>
      <c r="AE1728"/>
      <c r="AF1728"/>
      <c r="AG1728"/>
      <c r="AH1728"/>
      <c r="AI1728"/>
      <c r="AJ1728"/>
      <c r="AK1728"/>
      <c r="AL1728"/>
      <c r="AM1728"/>
      <c r="AN1728"/>
      <c r="AO1728" s="108" t="s">
        <v>43</v>
      </c>
      <c r="AP1728" t="s">
        <v>2871</v>
      </c>
      <c r="AQ1728">
        <v>54</v>
      </c>
      <c r="AR1728" t="e">
        <v>#N/A</v>
      </c>
      <c r="AS1728" t="s">
        <v>4880</v>
      </c>
      <c r="AT1728" t="e">
        <v>#N/A</v>
      </c>
      <c r="AU1728" t="s">
        <v>4802</v>
      </c>
      <c r="AV1728" t="s">
        <v>12362</v>
      </c>
      <c r="AW1728" t="s">
        <v>12363</v>
      </c>
      <c r="AX1728" t="s">
        <v>1740</v>
      </c>
      <c r="AY1728" t="s">
        <v>12628</v>
      </c>
      <c r="AZ1728" t="s">
        <v>4463</v>
      </c>
      <c r="BA1728" t="s">
        <v>12365</v>
      </c>
      <c r="BB1728" t="s">
        <v>2799</v>
      </c>
      <c r="BC1728" t="s">
        <v>1743</v>
      </c>
      <c r="BD1728" t="s">
        <v>12629</v>
      </c>
      <c r="BE1728" t="s">
        <v>4903</v>
      </c>
      <c r="BF1728">
        <v>1650</v>
      </c>
      <c r="BG1728">
        <v>1725</v>
      </c>
      <c r="BH1728">
        <v>0</v>
      </c>
      <c r="BI1728" t="s">
        <v>1547</v>
      </c>
      <c r="BJ1728">
        <v>0</v>
      </c>
      <c r="BK1728">
        <v>0</v>
      </c>
      <c r="BL1728">
        <v>1650</v>
      </c>
      <c r="BM1728" t="s">
        <v>12370</v>
      </c>
      <c r="BN1728" t="s">
        <v>4904</v>
      </c>
      <c r="BO1728" t="s">
        <v>12657</v>
      </c>
      <c r="BP1728" t="e" cm="1">
        <v>#N/A</v>
      </c>
      <c r="BQ1728" t="s">
        <v>1547</v>
      </c>
      <c r="BR1728" t="s">
        <v>12617</v>
      </c>
      <c r="BS1728">
        <v>13</v>
      </c>
      <c r="BT1728" t="s">
        <v>1731</v>
      </c>
      <c r="BU1728" t="s">
        <v>16690</v>
      </c>
      <c r="BV1728" t="s">
        <v>4801</v>
      </c>
      <c r="BW1728" t="s">
        <v>12362</v>
      </c>
      <c r="BX1728" t="s">
        <v>12667</v>
      </c>
      <c r="BY1728" t="s">
        <v>12668</v>
      </c>
      <c r="BZ1728" t="s">
        <v>1547</v>
      </c>
      <c r="CA1728" t="s">
        <v>1744</v>
      </c>
      <c r="CB1728" t="s">
        <v>1749</v>
      </c>
      <c r="CC1728"/>
      <c r="CD1728" t="s">
        <v>998</v>
      </c>
      <c r="CE1728" t="s">
        <v>2799</v>
      </c>
      <c r="CF1728" t="s">
        <v>12669</v>
      </c>
      <c r="CG1728" t="s">
        <v>12670</v>
      </c>
      <c r="CH1728" t="s">
        <v>2799</v>
      </c>
      <c r="CI1728" t="s">
        <v>1547</v>
      </c>
      <c r="CJ1728" t="s">
        <v>4464</v>
      </c>
      <c r="CK1728" t="s">
        <v>1562</v>
      </c>
      <c r="CL1728"/>
      <c r="CM1728"/>
      <c r="CN1728" t="s">
        <v>13784</v>
      </c>
      <c r="CO1728" t="s">
        <v>13764</v>
      </c>
      <c r="CP1728" t="s">
        <v>13784</v>
      </c>
      <c r="CQ1728" t="s">
        <v>13764</v>
      </c>
      <c r="CR1728" t="s">
        <v>1547</v>
      </c>
      <c r="CS1728">
        <v>0</v>
      </c>
      <c r="CT1728" t="s">
        <v>1547</v>
      </c>
      <c r="CU1728" t="s">
        <v>1547</v>
      </c>
      <c r="CV1728" t="s">
        <v>1547</v>
      </c>
      <c r="CW1728" t="s">
        <v>1547</v>
      </c>
      <c r="CX1728" t="s">
        <v>1547</v>
      </c>
      <c r="CY1728">
        <v>1726</v>
      </c>
      <c r="CZ1728" t="s">
        <v>12109</v>
      </c>
      <c r="DA1728" t="s">
        <v>1547</v>
      </c>
      <c r="DB1728" t="s">
        <v>1881</v>
      </c>
      <c r="DC1728" t="s">
        <v>1882</v>
      </c>
      <c r="DD1728" t="s">
        <v>4802</v>
      </c>
      <c r="DE1728" t="s">
        <v>4463</v>
      </c>
      <c r="DF1728" t="s">
        <v>4888</v>
      </c>
      <c r="DG1728" t="s">
        <v>1547</v>
      </c>
      <c r="DH1728" t="s">
        <v>1547</v>
      </c>
      <c r="DI1728" t="s">
        <v>1892</v>
      </c>
      <c r="DJ1728" t="e">
        <v>#N/A</v>
      </c>
      <c r="DK1728"/>
      <c r="DL1728" t="s">
        <v>1892</v>
      </c>
      <c r="DM1728">
        <v>9</v>
      </c>
      <c r="DN1728" t="s">
        <v>1883</v>
      </c>
      <c r="DO1728" t="s">
        <v>1562</v>
      </c>
      <c r="DP1728" t="b">
        <v>1</v>
      </c>
      <c r="DQ1728" t="b">
        <v>0</v>
      </c>
      <c r="DR1728" t="b">
        <v>0</v>
      </c>
      <c r="DS1728" t="b">
        <v>0</v>
      </c>
      <c r="DT1728" t="b">
        <v>0</v>
      </c>
      <c r="DU1728" t="b">
        <v>0</v>
      </c>
      <c r="DV1728" t="b">
        <v>0</v>
      </c>
      <c r="DW1728">
        <v>0</v>
      </c>
      <c r="DX1728" t="b">
        <v>0</v>
      </c>
      <c r="DY1728" t="b">
        <v>0</v>
      </c>
      <c r="DZ1728" t="b">
        <v>0</v>
      </c>
      <c r="EA1728" t="b">
        <v>0</v>
      </c>
      <c r="EB1728" t="b">
        <v>0</v>
      </c>
      <c r="EC1728" t="b">
        <v>0</v>
      </c>
      <c r="ED1728" t="b">
        <v>0</v>
      </c>
      <c r="EE1728" t="b">
        <v>0</v>
      </c>
      <c r="EF1728" t="b">
        <v>0</v>
      </c>
      <c r="EG1728" t="b" cm="1">
        <v>1</v>
      </c>
      <c r="EH1728" t="b">
        <v>0</v>
      </c>
      <c r="EI1728" t="b">
        <v>0</v>
      </c>
      <c r="EJ1728" t="b">
        <v>1</v>
      </c>
      <c r="EK1728" t="s">
        <v>5887</v>
      </c>
      <c r="EL1728">
        <v>1</v>
      </c>
      <c r="EM1728">
        <v>44</v>
      </c>
      <c r="EN1728" t="b">
        <v>0</v>
      </c>
    </row>
    <row r="1729" spans="1:144" ht="15.75">
      <c r="A1729"/>
      <c r="B1729" t="s">
        <v>1562</v>
      </c>
      <c r="C1729" t="s">
        <v>4880</v>
      </c>
      <c r="D1729" t="s">
        <v>4221</v>
      </c>
      <c r="E1729" t="s">
        <v>4222</v>
      </c>
      <c r="F1729"/>
      <c r="G1729" t="s">
        <v>4221</v>
      </c>
      <c r="H1729" t="s">
        <v>4910</v>
      </c>
      <c r="I1729" t="s">
        <v>2799</v>
      </c>
      <c r="J1729"/>
      <c r="K1729" t="s">
        <v>902</v>
      </c>
      <c r="L1729" t="s">
        <v>1743</v>
      </c>
      <c r="M1729" t="s">
        <v>1754</v>
      </c>
      <c r="N1729"/>
      <c r="O1729"/>
      <c r="P1729" t="s">
        <v>1562</v>
      </c>
      <c r="Q1729" t="s">
        <v>4463</v>
      </c>
      <c r="R1729" t="s">
        <v>4464</v>
      </c>
      <c r="S1729"/>
      <c r="T1729"/>
      <c r="U1729" t="s">
        <v>13784</v>
      </c>
      <c r="V1729" t="s">
        <v>4226</v>
      </c>
      <c r="W1729"/>
      <c r="X1729"/>
      <c r="Y1729"/>
      <c r="Z1729"/>
      <c r="AA1729"/>
      <c r="AB1729"/>
      <c r="AC1729"/>
      <c r="AD1729"/>
      <c r="AE1729"/>
      <c r="AF1729"/>
      <c r="AG1729"/>
      <c r="AH1729"/>
      <c r="AI1729"/>
      <c r="AJ1729"/>
      <c r="AK1729"/>
      <c r="AL1729"/>
      <c r="AM1729"/>
      <c r="AN1729"/>
      <c r="AO1729" s="108" t="s">
        <v>43</v>
      </c>
      <c r="AP1729" t="s">
        <v>2871</v>
      </c>
      <c r="AQ1729">
        <v>55</v>
      </c>
      <c r="AR1729" t="e">
        <v>#N/A</v>
      </c>
      <c r="AS1729" t="s">
        <v>4880</v>
      </c>
      <c r="AT1729" t="e">
        <v>#N/A</v>
      </c>
      <c r="AU1729" t="s">
        <v>4222</v>
      </c>
      <c r="AV1729" t="s">
        <v>9768</v>
      </c>
      <c r="AW1729" t="s">
        <v>1744</v>
      </c>
      <c r="AX1729" t="s">
        <v>1740</v>
      </c>
      <c r="AY1729" t="s">
        <v>11496</v>
      </c>
      <c r="AZ1729" t="s">
        <v>4463</v>
      </c>
      <c r="BA1729" t="s">
        <v>9770</v>
      </c>
      <c r="BB1729" t="s">
        <v>2799</v>
      </c>
      <c r="BC1729" t="s">
        <v>1743</v>
      </c>
      <c r="BD1729" t="s">
        <v>11497</v>
      </c>
      <c r="BE1729" t="s">
        <v>4903</v>
      </c>
      <c r="BF1729">
        <v>353</v>
      </c>
      <c r="BG1729">
        <v>1725</v>
      </c>
      <c r="BH1729">
        <v>0</v>
      </c>
      <c r="BI1729" t="s">
        <v>1547</v>
      </c>
      <c r="BJ1729">
        <v>0</v>
      </c>
      <c r="BK1729">
        <v>0</v>
      </c>
      <c r="BL1729">
        <v>955</v>
      </c>
      <c r="BM1729" t="s">
        <v>9775</v>
      </c>
      <c r="BN1729" t="s">
        <v>4904</v>
      </c>
      <c r="BO1729" t="s">
        <v>12657</v>
      </c>
      <c r="BP1729" t="e" cm="1">
        <v>#N/A</v>
      </c>
      <c r="BQ1729" t="s">
        <v>1547</v>
      </c>
      <c r="BR1729" t="s">
        <v>12617</v>
      </c>
      <c r="BS1729">
        <v>14</v>
      </c>
      <c r="BT1729" t="s">
        <v>5141</v>
      </c>
      <c r="BU1729" t="s">
        <v>16691</v>
      </c>
      <c r="BV1729" t="s">
        <v>4221</v>
      </c>
      <c r="BW1729" t="s">
        <v>9768</v>
      </c>
      <c r="BX1729" t="s">
        <v>12671</v>
      </c>
      <c r="BY1729" t="s">
        <v>1744</v>
      </c>
      <c r="BZ1729" t="s">
        <v>1547</v>
      </c>
      <c r="CA1729" t="s">
        <v>1744</v>
      </c>
      <c r="CB1729" t="s">
        <v>1754</v>
      </c>
      <c r="CC1729"/>
      <c r="CD1729" t="s">
        <v>998</v>
      </c>
      <c r="CE1729" t="s">
        <v>2799</v>
      </c>
      <c r="CF1729" t="s">
        <v>12672</v>
      </c>
      <c r="CG1729" t="s">
        <v>12673</v>
      </c>
      <c r="CH1729" t="s">
        <v>2799</v>
      </c>
      <c r="CI1729" t="s">
        <v>1547</v>
      </c>
      <c r="CJ1729" t="s">
        <v>4464</v>
      </c>
      <c r="CK1729" t="s">
        <v>1562</v>
      </c>
      <c r="CL1729"/>
      <c r="CM1729"/>
      <c r="CN1729" t="s">
        <v>13784</v>
      </c>
      <c r="CO1729" t="s">
        <v>4226</v>
      </c>
      <c r="CP1729" t="s">
        <v>13784</v>
      </c>
      <c r="CQ1729" t="s">
        <v>4226</v>
      </c>
      <c r="CR1729" t="s">
        <v>1547</v>
      </c>
      <c r="CS1729">
        <v>0</v>
      </c>
      <c r="CT1729" t="s">
        <v>1547</v>
      </c>
      <c r="CU1729" t="s">
        <v>1547</v>
      </c>
      <c r="CV1729" t="s">
        <v>1547</v>
      </c>
      <c r="CW1729" t="s">
        <v>1547</v>
      </c>
      <c r="CX1729" t="s">
        <v>1547</v>
      </c>
      <c r="CY1729">
        <v>1727</v>
      </c>
      <c r="CZ1729" t="s">
        <v>12110</v>
      </c>
      <c r="DA1729" t="s">
        <v>1547</v>
      </c>
      <c r="DB1729" t="s">
        <v>1881</v>
      </c>
      <c r="DC1729" t="s">
        <v>1882</v>
      </c>
      <c r="DD1729" t="s">
        <v>4222</v>
      </c>
      <c r="DE1729" t="s">
        <v>4463</v>
      </c>
      <c r="DF1729" t="s">
        <v>4221</v>
      </c>
      <c r="DG1729" t="s">
        <v>1547</v>
      </c>
      <c r="DH1729" t="s">
        <v>1547</v>
      </c>
      <c r="DI1729" t="s">
        <v>1892</v>
      </c>
      <c r="DJ1729" t="e">
        <v>#N/A</v>
      </c>
      <c r="DK1729"/>
      <c r="DL1729" t="s">
        <v>1892</v>
      </c>
      <c r="DM1729">
        <v>9</v>
      </c>
      <c r="DN1729" t="s">
        <v>1883</v>
      </c>
      <c r="DO1729" t="s">
        <v>1562</v>
      </c>
      <c r="DP1729" t="b">
        <v>1</v>
      </c>
      <c r="DQ1729" t="b">
        <v>0</v>
      </c>
      <c r="DR1729" t="b">
        <v>0</v>
      </c>
      <c r="DS1729" t="b">
        <v>0</v>
      </c>
      <c r="DT1729" t="b">
        <v>0</v>
      </c>
      <c r="DU1729" t="b">
        <v>0</v>
      </c>
      <c r="DV1729" t="b">
        <v>0</v>
      </c>
      <c r="DW1729">
        <v>0</v>
      </c>
      <c r="DX1729" t="b">
        <v>0</v>
      </c>
      <c r="DY1729" t="b">
        <v>0</v>
      </c>
      <c r="DZ1729" t="b">
        <v>0</v>
      </c>
      <c r="EA1729" t="b">
        <v>0</v>
      </c>
      <c r="EB1729" t="b">
        <v>0</v>
      </c>
      <c r="EC1729" t="b">
        <v>1</v>
      </c>
      <c r="ED1729" t="b">
        <v>0</v>
      </c>
      <c r="EE1729" t="b">
        <v>0</v>
      </c>
      <c r="EF1729" t="b">
        <v>0</v>
      </c>
      <c r="EG1729" t="b" cm="1">
        <v>0</v>
      </c>
      <c r="EH1729" t="b">
        <v>0</v>
      </c>
      <c r="EI1729" t="b">
        <v>0</v>
      </c>
      <c r="EJ1729" t="b">
        <v>1</v>
      </c>
      <c r="EK1729" t="s">
        <v>5327</v>
      </c>
      <c r="EL1729">
        <v>0</v>
      </c>
      <c r="EM1729">
        <v>13</v>
      </c>
      <c r="EN1729" t="b">
        <v>0</v>
      </c>
    </row>
    <row r="1730" spans="1:144" ht="15.75">
      <c r="A1730"/>
      <c r="B1730" t="s">
        <v>1562</v>
      </c>
      <c r="C1730" t="s">
        <v>4880</v>
      </c>
      <c r="D1730" t="s">
        <v>4117</v>
      </c>
      <c r="E1730" t="s">
        <v>4118</v>
      </c>
      <c r="F1730"/>
      <c r="G1730" t="s">
        <v>4204</v>
      </c>
      <c r="H1730" t="s">
        <v>4205</v>
      </c>
      <c r="I1730" t="s">
        <v>2799</v>
      </c>
      <c r="J1730"/>
      <c r="K1730" t="s">
        <v>902</v>
      </c>
      <c r="L1730" t="s">
        <v>1743</v>
      </c>
      <c r="M1730" t="s">
        <v>1749</v>
      </c>
      <c r="N1730"/>
      <c r="O1730"/>
      <c r="P1730" t="s">
        <v>1562</v>
      </c>
      <c r="Q1730" t="s">
        <v>4463</v>
      </c>
      <c r="R1730" t="s">
        <v>4464</v>
      </c>
      <c r="S1730"/>
      <c r="T1730"/>
      <c r="U1730" t="s">
        <v>13784</v>
      </c>
      <c r="V1730" t="s">
        <v>4155</v>
      </c>
      <c r="W1730"/>
      <c r="X1730"/>
      <c r="Y1730"/>
      <c r="Z1730"/>
      <c r="AA1730"/>
      <c r="AB1730"/>
      <c r="AC1730"/>
      <c r="AD1730"/>
      <c r="AE1730"/>
      <c r="AF1730"/>
      <c r="AG1730"/>
      <c r="AH1730"/>
      <c r="AI1730"/>
      <c r="AJ1730"/>
      <c r="AK1730"/>
      <c r="AL1730"/>
      <c r="AM1730"/>
      <c r="AN1730"/>
      <c r="AO1730" s="108" t="s">
        <v>43</v>
      </c>
      <c r="AP1730" t="s">
        <v>2871</v>
      </c>
      <c r="AQ1730">
        <v>56</v>
      </c>
      <c r="AR1730" t="e">
        <v>#N/A</v>
      </c>
      <c r="AS1730" t="s">
        <v>4880</v>
      </c>
      <c r="AT1730" t="e">
        <v>#N/A</v>
      </c>
      <c r="AU1730" t="s">
        <v>4118</v>
      </c>
      <c r="AV1730" t="s">
        <v>9387</v>
      </c>
      <c r="AW1730" t="s">
        <v>1744</v>
      </c>
      <c r="AX1730" t="s">
        <v>1740</v>
      </c>
      <c r="AY1730" t="s">
        <v>9725</v>
      </c>
      <c r="AZ1730" t="s">
        <v>4463</v>
      </c>
      <c r="BA1730" t="s">
        <v>9389</v>
      </c>
      <c r="BB1730" t="s">
        <v>2799</v>
      </c>
      <c r="BC1730" t="s">
        <v>1743</v>
      </c>
      <c r="BD1730" t="s">
        <v>9568</v>
      </c>
      <c r="BE1730" t="s">
        <v>4903</v>
      </c>
      <c r="BF1730">
        <v>350</v>
      </c>
      <c r="BG1730">
        <v>1725</v>
      </c>
      <c r="BH1730">
        <v>0</v>
      </c>
      <c r="BI1730" t="s">
        <v>1547</v>
      </c>
      <c r="BJ1730">
        <v>0</v>
      </c>
      <c r="BK1730">
        <v>0</v>
      </c>
      <c r="BL1730">
        <v>949</v>
      </c>
      <c r="BM1730" t="s">
        <v>9391</v>
      </c>
      <c r="BN1730" t="s">
        <v>4904</v>
      </c>
      <c r="BO1730" t="s">
        <v>12657</v>
      </c>
      <c r="BP1730" t="e" cm="1">
        <v>#N/A</v>
      </c>
      <c r="BQ1730" t="s">
        <v>1547</v>
      </c>
      <c r="BR1730" t="s">
        <v>12617</v>
      </c>
      <c r="BS1730">
        <v>15</v>
      </c>
      <c r="BT1730" t="s">
        <v>5153</v>
      </c>
      <c r="BU1730" t="s">
        <v>16692</v>
      </c>
      <c r="BV1730" t="s">
        <v>4117</v>
      </c>
      <c r="BW1730" t="s">
        <v>9387</v>
      </c>
      <c r="BX1730" t="s">
        <v>9727</v>
      </c>
      <c r="BY1730" t="s">
        <v>1744</v>
      </c>
      <c r="BZ1730" t="s">
        <v>1547</v>
      </c>
      <c r="CA1730" t="s">
        <v>1744</v>
      </c>
      <c r="CB1730" t="s">
        <v>1749</v>
      </c>
      <c r="CC1730"/>
      <c r="CD1730" t="s">
        <v>998</v>
      </c>
      <c r="CE1730" t="s">
        <v>2799</v>
      </c>
      <c r="CF1730" t="s">
        <v>12674</v>
      </c>
      <c r="CG1730" t="s">
        <v>12675</v>
      </c>
      <c r="CH1730" t="s">
        <v>2799</v>
      </c>
      <c r="CI1730" t="s">
        <v>1547</v>
      </c>
      <c r="CJ1730" t="s">
        <v>4464</v>
      </c>
      <c r="CK1730" t="s">
        <v>1562</v>
      </c>
      <c r="CL1730"/>
      <c r="CM1730"/>
      <c r="CN1730" t="s">
        <v>13784</v>
      </c>
      <c r="CO1730" t="s">
        <v>4155</v>
      </c>
      <c r="CP1730" t="s">
        <v>13784</v>
      </c>
      <c r="CQ1730" t="s">
        <v>4155</v>
      </c>
      <c r="CR1730" t="s">
        <v>1547</v>
      </c>
      <c r="CS1730">
        <v>0</v>
      </c>
      <c r="CT1730" t="s">
        <v>1547</v>
      </c>
      <c r="CU1730" t="s">
        <v>1547</v>
      </c>
      <c r="CV1730" t="s">
        <v>1547</v>
      </c>
      <c r="CW1730" t="s">
        <v>1547</v>
      </c>
      <c r="CX1730" t="s">
        <v>1547</v>
      </c>
      <c r="CY1730">
        <v>1728</v>
      </c>
      <c r="CZ1730" t="s">
        <v>12113</v>
      </c>
      <c r="DA1730" t="s">
        <v>1547</v>
      </c>
      <c r="DB1730" t="s">
        <v>1881</v>
      </c>
      <c r="DC1730" t="s">
        <v>1882</v>
      </c>
      <c r="DD1730" t="s">
        <v>4118</v>
      </c>
      <c r="DE1730" t="s">
        <v>4463</v>
      </c>
      <c r="DF1730" t="s">
        <v>4204</v>
      </c>
      <c r="DG1730" t="s">
        <v>1547</v>
      </c>
      <c r="DH1730" t="s">
        <v>1547</v>
      </c>
      <c r="DI1730" t="s">
        <v>1892</v>
      </c>
      <c r="DJ1730" t="e">
        <v>#N/A</v>
      </c>
      <c r="DK1730"/>
      <c r="DL1730" t="s">
        <v>1892</v>
      </c>
      <c r="DM1730">
        <v>9</v>
      </c>
      <c r="DN1730" t="s">
        <v>1883</v>
      </c>
      <c r="DO1730" t="s">
        <v>1562</v>
      </c>
      <c r="DP1730" t="b">
        <v>1</v>
      </c>
      <c r="DQ1730" t="b">
        <v>0</v>
      </c>
      <c r="DR1730" t="b">
        <v>0</v>
      </c>
      <c r="DS1730" t="b">
        <v>0</v>
      </c>
      <c r="DT1730" t="b">
        <v>0</v>
      </c>
      <c r="DU1730" t="b">
        <v>0</v>
      </c>
      <c r="DV1730" t="b">
        <v>0</v>
      </c>
      <c r="DW1730">
        <v>0</v>
      </c>
      <c r="DX1730" t="b">
        <v>0</v>
      </c>
      <c r="DY1730" t="b">
        <v>0</v>
      </c>
      <c r="DZ1730" t="b">
        <v>0</v>
      </c>
      <c r="EA1730" t="b">
        <v>0</v>
      </c>
      <c r="EB1730" t="b">
        <v>0</v>
      </c>
      <c r="EC1730" t="b">
        <v>0</v>
      </c>
      <c r="ED1730" t="b">
        <v>0</v>
      </c>
      <c r="EE1730" t="b">
        <v>0</v>
      </c>
      <c r="EF1730" t="b">
        <v>0</v>
      </c>
      <c r="EG1730" t="b" cm="1">
        <v>0</v>
      </c>
      <c r="EH1730" t="b">
        <v>0</v>
      </c>
      <c r="EI1730" t="b">
        <v>0</v>
      </c>
      <c r="EJ1730" t="b">
        <v>0</v>
      </c>
      <c r="EK1730" t="s">
        <v>1547</v>
      </c>
      <c r="EL1730">
        <v>0</v>
      </c>
      <c r="EM1730">
        <v>21</v>
      </c>
      <c r="EN1730" t="b">
        <v>0</v>
      </c>
    </row>
    <row r="1731" spans="1:144" ht="409.5">
      <c r="A1731"/>
      <c r="B1731" t="s">
        <v>1562</v>
      </c>
      <c r="C1731" t="s">
        <v>4880</v>
      </c>
      <c r="D1731" t="s">
        <v>4267</v>
      </c>
      <c r="E1731" t="s">
        <v>4268</v>
      </c>
      <c r="F1731"/>
      <c r="G1731" t="s">
        <v>4911</v>
      </c>
      <c r="H1731" s="109" t="s">
        <v>4912</v>
      </c>
      <c r="I1731" t="s">
        <v>2798</v>
      </c>
      <c r="J1731"/>
      <c r="K1731" t="s">
        <v>902</v>
      </c>
      <c r="L1731" t="s">
        <v>1743</v>
      </c>
      <c r="M1731" t="s">
        <v>1995</v>
      </c>
      <c r="N1731"/>
      <c r="O1731"/>
      <c r="P1731" t="s">
        <v>1562</v>
      </c>
      <c r="Q1731" t="s">
        <v>4463</v>
      </c>
      <c r="R1731" t="s">
        <v>4464</v>
      </c>
      <c r="S1731"/>
      <c r="T1731"/>
      <c r="U1731" t="s">
        <v>13784</v>
      </c>
      <c r="V1731" t="s">
        <v>13588</v>
      </c>
      <c r="W1731"/>
      <c r="X1731"/>
      <c r="Y1731"/>
      <c r="Z1731"/>
      <c r="AA1731"/>
      <c r="AB1731"/>
      <c r="AC1731"/>
      <c r="AD1731"/>
      <c r="AE1731"/>
      <c r="AF1731"/>
      <c r="AG1731"/>
      <c r="AH1731"/>
      <c r="AI1731"/>
      <c r="AJ1731"/>
      <c r="AK1731"/>
      <c r="AL1731"/>
      <c r="AM1731"/>
      <c r="AN1731"/>
      <c r="AO1731" s="108" t="s">
        <v>43</v>
      </c>
      <c r="AP1731" t="s">
        <v>2871</v>
      </c>
      <c r="AQ1731">
        <v>57</v>
      </c>
      <c r="AR1731" t="e">
        <v>#N/A</v>
      </c>
      <c r="AS1731" t="s">
        <v>4880</v>
      </c>
      <c r="AT1731" t="e">
        <v>#N/A</v>
      </c>
      <c r="AU1731" t="s">
        <v>4268</v>
      </c>
      <c r="AV1731" t="s">
        <v>9874</v>
      </c>
      <c r="AW1731" t="s">
        <v>1744</v>
      </c>
      <c r="AX1731" t="s">
        <v>1740</v>
      </c>
      <c r="AY1731" t="s">
        <v>12676</v>
      </c>
      <c r="AZ1731" t="s">
        <v>4463</v>
      </c>
      <c r="BA1731" t="s">
        <v>9876</v>
      </c>
      <c r="BB1731" t="s">
        <v>2798</v>
      </c>
      <c r="BC1731" t="s">
        <v>1743</v>
      </c>
      <c r="BD1731" t="s">
        <v>12634</v>
      </c>
      <c r="BE1731" t="s">
        <v>4903</v>
      </c>
      <c r="BF1731">
        <v>969</v>
      </c>
      <c r="BG1731">
        <v>1725</v>
      </c>
      <c r="BH1731">
        <v>0</v>
      </c>
      <c r="BI1731" t="s">
        <v>1547</v>
      </c>
      <c r="BJ1731">
        <v>0</v>
      </c>
      <c r="BK1731">
        <v>0</v>
      </c>
      <c r="BL1731">
        <v>969</v>
      </c>
      <c r="BM1731" t="s">
        <v>9880</v>
      </c>
      <c r="BN1731" t="s">
        <v>4904</v>
      </c>
      <c r="BO1731" t="s">
        <v>12657</v>
      </c>
      <c r="BP1731" t="e" cm="1">
        <v>#N/A</v>
      </c>
      <c r="BQ1731" t="s">
        <v>1547</v>
      </c>
      <c r="BR1731" t="s">
        <v>12617</v>
      </c>
      <c r="BS1731">
        <v>16</v>
      </c>
      <c r="BT1731" t="s">
        <v>5165</v>
      </c>
      <c r="BU1731" t="s">
        <v>16693</v>
      </c>
      <c r="BV1731" t="s">
        <v>4267</v>
      </c>
      <c r="BW1731" t="s">
        <v>9874</v>
      </c>
      <c r="BX1731" t="s">
        <v>12677</v>
      </c>
      <c r="BY1731" t="s">
        <v>1744</v>
      </c>
      <c r="BZ1731" t="s">
        <v>1547</v>
      </c>
      <c r="CA1731" t="s">
        <v>1744</v>
      </c>
      <c r="CB1731" t="s">
        <v>1995</v>
      </c>
      <c r="CC1731"/>
      <c r="CD1731" t="s">
        <v>998</v>
      </c>
      <c r="CE1731" t="s">
        <v>2798</v>
      </c>
      <c r="CF1731" t="s">
        <v>12678</v>
      </c>
      <c r="CG1731" t="s">
        <v>12679</v>
      </c>
      <c r="CH1731" t="s">
        <v>2798</v>
      </c>
      <c r="CI1731" t="s">
        <v>1547</v>
      </c>
      <c r="CJ1731" t="s">
        <v>4464</v>
      </c>
      <c r="CK1731" t="s">
        <v>1562</v>
      </c>
      <c r="CL1731"/>
      <c r="CM1731"/>
      <c r="CN1731" t="s">
        <v>13784</v>
      </c>
      <c r="CO1731" t="s">
        <v>13588</v>
      </c>
      <c r="CP1731" t="s">
        <v>13784</v>
      </c>
      <c r="CQ1731" t="s">
        <v>13588</v>
      </c>
      <c r="CR1731" t="s">
        <v>1547</v>
      </c>
      <c r="CS1731">
        <v>0</v>
      </c>
      <c r="CT1731" t="s">
        <v>1547</v>
      </c>
      <c r="CU1731" t="s">
        <v>1547</v>
      </c>
      <c r="CV1731" t="s">
        <v>1547</v>
      </c>
      <c r="CW1731" t="s">
        <v>1547</v>
      </c>
      <c r="CX1731" t="s">
        <v>1547</v>
      </c>
      <c r="CY1731">
        <v>1729</v>
      </c>
      <c r="CZ1731" t="s">
        <v>12114</v>
      </c>
      <c r="DA1731" t="s">
        <v>1547</v>
      </c>
      <c r="DB1731" t="s">
        <v>1881</v>
      </c>
      <c r="DC1731" t="s">
        <v>1882</v>
      </c>
      <c r="DD1731" t="s">
        <v>4268</v>
      </c>
      <c r="DE1731" t="s">
        <v>4463</v>
      </c>
      <c r="DF1731" t="s">
        <v>4911</v>
      </c>
      <c r="DG1731" t="s">
        <v>1547</v>
      </c>
      <c r="DH1731" t="s">
        <v>1547</v>
      </c>
      <c r="DI1731" t="s">
        <v>1892</v>
      </c>
      <c r="DJ1731" t="e">
        <v>#N/A</v>
      </c>
      <c r="DK1731"/>
      <c r="DL1731" t="s">
        <v>1892</v>
      </c>
      <c r="DM1731">
        <v>9</v>
      </c>
      <c r="DN1731" t="s">
        <v>1883</v>
      </c>
      <c r="DO1731" t="s">
        <v>1562</v>
      </c>
      <c r="DP1731" t="b">
        <v>1</v>
      </c>
      <c r="DQ1731" t="b">
        <v>0</v>
      </c>
      <c r="DR1731" t="b">
        <v>0</v>
      </c>
      <c r="DS1731" t="b">
        <v>0</v>
      </c>
      <c r="DT1731" t="b">
        <v>0</v>
      </c>
      <c r="DU1731" t="b">
        <v>0</v>
      </c>
      <c r="DV1731" t="b">
        <v>0</v>
      </c>
      <c r="DW1731">
        <v>0</v>
      </c>
      <c r="DX1731" t="b">
        <v>0</v>
      </c>
      <c r="DY1731" t="b">
        <v>0</v>
      </c>
      <c r="DZ1731" t="b">
        <v>0</v>
      </c>
      <c r="EA1731" t="b">
        <v>0</v>
      </c>
      <c r="EB1731" t="b">
        <v>0</v>
      </c>
      <c r="EC1731" t="b">
        <v>0</v>
      </c>
      <c r="ED1731" t="b">
        <v>0</v>
      </c>
      <c r="EE1731" t="b">
        <v>0</v>
      </c>
      <c r="EF1731" t="b">
        <v>0</v>
      </c>
      <c r="EG1731" t="b" cm="1">
        <v>0</v>
      </c>
      <c r="EH1731" t="b">
        <v>0</v>
      </c>
      <c r="EI1731" t="b">
        <v>0</v>
      </c>
      <c r="EJ1731" t="b">
        <v>0</v>
      </c>
      <c r="EK1731" t="s">
        <v>1547</v>
      </c>
      <c r="EL1731">
        <v>0</v>
      </c>
      <c r="EM1731">
        <v>28</v>
      </c>
      <c r="EN1731" t="b">
        <v>0</v>
      </c>
    </row>
    <row r="1732" spans="1:144" ht="15.75">
      <c r="A1732"/>
      <c r="B1732" t="s">
        <v>1562</v>
      </c>
      <c r="C1732" t="s">
        <v>4880</v>
      </c>
      <c r="D1732" t="s">
        <v>4124</v>
      </c>
      <c r="E1732" t="s">
        <v>4125</v>
      </c>
      <c r="F1732" t="s">
        <v>4281</v>
      </c>
      <c r="G1732" t="s">
        <v>4282</v>
      </c>
      <c r="H1732" t="s">
        <v>4913</v>
      </c>
      <c r="I1732" t="s">
        <v>2799</v>
      </c>
      <c r="J1732"/>
      <c r="K1732"/>
      <c r="L1732" t="s">
        <v>1743</v>
      </c>
      <c r="M1732" t="s">
        <v>1749</v>
      </c>
      <c r="N1732" t="s">
        <v>4914</v>
      </c>
      <c r="O1732"/>
      <c r="P1732" t="s">
        <v>1562</v>
      </c>
      <c r="Q1732" t="s">
        <v>4463</v>
      </c>
      <c r="R1732" t="s">
        <v>4464</v>
      </c>
      <c r="S1732"/>
      <c r="T1732"/>
      <c r="U1732" t="s">
        <v>13784</v>
      </c>
      <c r="V1732" t="s">
        <v>13566</v>
      </c>
      <c r="W1732"/>
      <c r="X1732"/>
      <c r="Y1732"/>
      <c r="Z1732"/>
      <c r="AA1732"/>
      <c r="AB1732"/>
      <c r="AC1732"/>
      <c r="AD1732"/>
      <c r="AE1732"/>
      <c r="AF1732"/>
      <c r="AG1732"/>
      <c r="AH1732"/>
      <c r="AI1732"/>
      <c r="AJ1732"/>
      <c r="AK1732"/>
      <c r="AL1732"/>
      <c r="AM1732"/>
      <c r="AN1732"/>
      <c r="AO1732" s="108" t="s">
        <v>43</v>
      </c>
      <c r="AP1732" t="s">
        <v>2871</v>
      </c>
      <c r="AQ1732">
        <v>58</v>
      </c>
      <c r="AR1732" t="e">
        <v>#N/A</v>
      </c>
      <c r="AS1732" t="s">
        <v>4880</v>
      </c>
      <c r="AT1732" t="e">
        <v>#N/A</v>
      </c>
      <c r="AU1732" t="s">
        <v>4125</v>
      </c>
      <c r="AV1732" t="s">
        <v>9412</v>
      </c>
      <c r="AW1732" t="s">
        <v>9910</v>
      </c>
      <c r="AX1732" t="s">
        <v>1740</v>
      </c>
      <c r="AY1732" t="s">
        <v>9911</v>
      </c>
      <c r="AZ1732" t="s">
        <v>4463</v>
      </c>
      <c r="BA1732" t="s">
        <v>9414</v>
      </c>
      <c r="BB1732" t="s">
        <v>2799</v>
      </c>
      <c r="BC1732" t="s">
        <v>1743</v>
      </c>
      <c r="BD1732" t="s">
        <v>12680</v>
      </c>
      <c r="BE1732" t="s">
        <v>4903</v>
      </c>
      <c r="BF1732">
        <v>897</v>
      </c>
      <c r="BG1732">
        <v>1725</v>
      </c>
      <c r="BH1732">
        <v>0</v>
      </c>
      <c r="BI1732" t="s">
        <v>1547</v>
      </c>
      <c r="BJ1732">
        <v>0</v>
      </c>
      <c r="BK1732">
        <v>0</v>
      </c>
      <c r="BL1732">
        <v>957</v>
      </c>
      <c r="BM1732" t="s">
        <v>9412</v>
      </c>
      <c r="BN1732" t="s">
        <v>4904</v>
      </c>
      <c r="BO1732" t="s">
        <v>12657</v>
      </c>
      <c r="BP1732" t="e" cm="1">
        <v>#N/A</v>
      </c>
      <c r="BQ1732" t="s">
        <v>1547</v>
      </c>
      <c r="BR1732" t="s">
        <v>12617</v>
      </c>
      <c r="BS1732">
        <v>17</v>
      </c>
      <c r="BT1732" t="s">
        <v>5174</v>
      </c>
      <c r="BU1732" t="s">
        <v>16694</v>
      </c>
      <c r="BV1732" t="s">
        <v>4124</v>
      </c>
      <c r="BW1732" t="s">
        <v>9412</v>
      </c>
      <c r="BX1732" t="s">
        <v>12681</v>
      </c>
      <c r="BY1732" t="s">
        <v>12682</v>
      </c>
      <c r="BZ1732" t="s">
        <v>1547</v>
      </c>
      <c r="CA1732" t="s">
        <v>1744</v>
      </c>
      <c r="CB1732" t="s">
        <v>1749</v>
      </c>
      <c r="CC1732"/>
      <c r="CD1732" t="s">
        <v>998</v>
      </c>
      <c r="CE1732" t="s">
        <v>2799</v>
      </c>
      <c r="CF1732" t="s">
        <v>12683</v>
      </c>
      <c r="CG1732" t="s">
        <v>12684</v>
      </c>
      <c r="CH1732" t="s">
        <v>2799</v>
      </c>
      <c r="CI1732" t="s">
        <v>1547</v>
      </c>
      <c r="CJ1732" t="s">
        <v>4464</v>
      </c>
      <c r="CK1732" t="s">
        <v>1562</v>
      </c>
      <c r="CL1732"/>
      <c r="CM1732"/>
      <c r="CN1732" t="s">
        <v>13784</v>
      </c>
      <c r="CO1732" t="s">
        <v>13566</v>
      </c>
      <c r="CP1732" t="s">
        <v>13784</v>
      </c>
      <c r="CQ1732" t="s">
        <v>13566</v>
      </c>
      <c r="CR1732" t="s">
        <v>1547</v>
      </c>
      <c r="CS1732">
        <v>0</v>
      </c>
      <c r="CT1732" t="s">
        <v>1547</v>
      </c>
      <c r="CU1732" t="s">
        <v>1547</v>
      </c>
      <c r="CV1732" t="s">
        <v>1547</v>
      </c>
      <c r="CW1732" t="s">
        <v>1547</v>
      </c>
      <c r="CX1732" t="s">
        <v>1547</v>
      </c>
      <c r="CY1732">
        <v>1730</v>
      </c>
      <c r="CZ1732" t="s">
        <v>12115</v>
      </c>
      <c r="DA1732" t="s">
        <v>1547</v>
      </c>
      <c r="DB1732" t="s">
        <v>1881</v>
      </c>
      <c r="DC1732" t="s">
        <v>1882</v>
      </c>
      <c r="DD1732" t="s">
        <v>4125</v>
      </c>
      <c r="DE1732" t="s">
        <v>4463</v>
      </c>
      <c r="DF1732" t="s">
        <v>4282</v>
      </c>
      <c r="DG1732" t="s">
        <v>1547</v>
      </c>
      <c r="DH1732" t="s">
        <v>1547</v>
      </c>
      <c r="DI1732" t="s">
        <v>1892</v>
      </c>
      <c r="DJ1732" t="e">
        <v>#N/A</v>
      </c>
      <c r="DK1732"/>
      <c r="DL1732" t="s">
        <v>1892</v>
      </c>
      <c r="DM1732">
        <v>9</v>
      </c>
      <c r="DN1732" t="s">
        <v>1883</v>
      </c>
      <c r="DO1732" t="s">
        <v>1562</v>
      </c>
      <c r="DP1732" t="b">
        <v>1</v>
      </c>
      <c r="DQ1732" t="b">
        <v>0</v>
      </c>
      <c r="DR1732" t="b">
        <v>0</v>
      </c>
      <c r="DS1732" t="b">
        <v>0</v>
      </c>
      <c r="DT1732" t="b">
        <v>0</v>
      </c>
      <c r="DU1732" t="b">
        <v>0</v>
      </c>
      <c r="DV1732" t="b">
        <v>0</v>
      </c>
      <c r="DW1732">
        <v>0</v>
      </c>
      <c r="DX1732" t="b">
        <v>0</v>
      </c>
      <c r="DY1732" t="b">
        <v>0</v>
      </c>
      <c r="DZ1732" t="b">
        <v>0</v>
      </c>
      <c r="EA1732" t="b">
        <v>0</v>
      </c>
      <c r="EB1732" t="b">
        <v>0</v>
      </c>
      <c r="EC1732" t="b">
        <v>1</v>
      </c>
      <c r="ED1732" t="b">
        <v>0</v>
      </c>
      <c r="EE1732" t="b">
        <v>0</v>
      </c>
      <c r="EF1732" t="b">
        <v>0</v>
      </c>
      <c r="EG1732" t="b" cm="1">
        <v>0</v>
      </c>
      <c r="EH1732" t="b">
        <v>0</v>
      </c>
      <c r="EI1732" t="b">
        <v>0</v>
      </c>
      <c r="EJ1732" t="b">
        <v>1</v>
      </c>
      <c r="EK1732" t="s">
        <v>5327</v>
      </c>
      <c r="EL1732">
        <v>0</v>
      </c>
      <c r="EM1732">
        <v>15</v>
      </c>
      <c r="EN1732" t="b">
        <v>0</v>
      </c>
    </row>
    <row r="1733" spans="1:144" ht="15.75">
      <c r="A1733"/>
      <c r="B1733" t="s">
        <v>1562</v>
      </c>
      <c r="C1733" t="s">
        <v>4880</v>
      </c>
      <c r="D1733" t="s">
        <v>4285</v>
      </c>
      <c r="E1733" t="s">
        <v>4286</v>
      </c>
      <c r="F1733"/>
      <c r="G1733" t="s">
        <v>4285</v>
      </c>
      <c r="H1733" t="s">
        <v>4915</v>
      </c>
      <c r="I1733" t="s">
        <v>2799</v>
      </c>
      <c r="J1733"/>
      <c r="K1733" t="s">
        <v>902</v>
      </c>
      <c r="L1733" t="s">
        <v>1743</v>
      </c>
      <c r="M1733" t="s">
        <v>1754</v>
      </c>
      <c r="N1733" t="s">
        <v>4916</v>
      </c>
      <c r="O1733"/>
      <c r="P1733" t="s">
        <v>1562</v>
      </c>
      <c r="Q1733" t="s">
        <v>4463</v>
      </c>
      <c r="R1733" t="s">
        <v>4464</v>
      </c>
      <c r="S1733"/>
      <c r="T1733"/>
      <c r="U1733" t="s">
        <v>13784</v>
      </c>
      <c r="V1733" t="s">
        <v>13591</v>
      </c>
      <c r="W1733"/>
      <c r="X1733"/>
      <c r="Y1733"/>
      <c r="Z1733"/>
      <c r="AA1733"/>
      <c r="AB1733"/>
      <c r="AC1733"/>
      <c r="AD1733"/>
      <c r="AE1733"/>
      <c r="AF1733"/>
      <c r="AG1733"/>
      <c r="AH1733"/>
      <c r="AI1733"/>
      <c r="AJ1733"/>
      <c r="AK1733"/>
      <c r="AL1733"/>
      <c r="AM1733"/>
      <c r="AN1733"/>
      <c r="AO1733" s="108" t="s">
        <v>43</v>
      </c>
      <c r="AP1733" t="s">
        <v>2871</v>
      </c>
      <c r="AQ1733">
        <v>59</v>
      </c>
      <c r="AR1733" t="e">
        <v>#N/A</v>
      </c>
      <c r="AS1733" t="s">
        <v>4880</v>
      </c>
      <c r="AT1733" t="e">
        <v>#N/A</v>
      </c>
      <c r="AU1733" t="s">
        <v>4286</v>
      </c>
      <c r="AV1733" t="s">
        <v>9918</v>
      </c>
      <c r="AW1733" t="s">
        <v>1744</v>
      </c>
      <c r="AX1733" t="s">
        <v>1740</v>
      </c>
      <c r="AY1733" t="s">
        <v>9919</v>
      </c>
      <c r="AZ1733" t="s">
        <v>4463</v>
      </c>
      <c r="BA1733" t="s">
        <v>9920</v>
      </c>
      <c r="BB1733" t="s">
        <v>2799</v>
      </c>
      <c r="BC1733" t="s">
        <v>1743</v>
      </c>
      <c r="BD1733" t="s">
        <v>12685</v>
      </c>
      <c r="BE1733" t="s">
        <v>4903</v>
      </c>
      <c r="BF1733">
        <v>975</v>
      </c>
      <c r="BG1733">
        <v>1725</v>
      </c>
      <c r="BH1733">
        <v>0</v>
      </c>
      <c r="BI1733" t="s">
        <v>1547</v>
      </c>
      <c r="BJ1733">
        <v>0</v>
      </c>
      <c r="BK1733">
        <v>0</v>
      </c>
      <c r="BL1733">
        <v>975</v>
      </c>
      <c r="BM1733" t="s">
        <v>9924</v>
      </c>
      <c r="BN1733" t="s">
        <v>4904</v>
      </c>
      <c r="BO1733" t="s">
        <v>12657</v>
      </c>
      <c r="BP1733" t="e" cm="1">
        <v>#N/A</v>
      </c>
      <c r="BQ1733" t="s">
        <v>1547</v>
      </c>
      <c r="BR1733" t="s">
        <v>12617</v>
      </c>
      <c r="BS1733">
        <v>18</v>
      </c>
      <c r="BT1733" t="s">
        <v>5176</v>
      </c>
      <c r="BU1733" t="s">
        <v>16695</v>
      </c>
      <c r="BV1733" t="s">
        <v>4285</v>
      </c>
      <c r="BW1733" t="s">
        <v>9918</v>
      </c>
      <c r="BX1733" t="s">
        <v>12686</v>
      </c>
      <c r="BY1733" t="s">
        <v>12687</v>
      </c>
      <c r="BZ1733" t="s">
        <v>1547</v>
      </c>
      <c r="CA1733" t="s">
        <v>1744</v>
      </c>
      <c r="CB1733" t="s">
        <v>1754</v>
      </c>
      <c r="CC1733"/>
      <c r="CD1733" t="s">
        <v>998</v>
      </c>
      <c r="CE1733" t="s">
        <v>2799</v>
      </c>
      <c r="CF1733" t="s">
        <v>12688</v>
      </c>
      <c r="CG1733" t="s">
        <v>12689</v>
      </c>
      <c r="CH1733" t="s">
        <v>2799</v>
      </c>
      <c r="CI1733" t="s">
        <v>1547</v>
      </c>
      <c r="CJ1733" t="s">
        <v>4464</v>
      </c>
      <c r="CK1733" t="s">
        <v>1562</v>
      </c>
      <c r="CL1733"/>
      <c r="CM1733"/>
      <c r="CN1733" t="s">
        <v>13784</v>
      </c>
      <c r="CO1733" t="s">
        <v>13591</v>
      </c>
      <c r="CP1733" t="s">
        <v>13784</v>
      </c>
      <c r="CQ1733" t="s">
        <v>13591</v>
      </c>
      <c r="CR1733" t="s">
        <v>1547</v>
      </c>
      <c r="CS1733">
        <v>0</v>
      </c>
      <c r="CT1733" t="s">
        <v>1547</v>
      </c>
      <c r="CU1733" t="s">
        <v>1547</v>
      </c>
      <c r="CV1733" t="s">
        <v>1547</v>
      </c>
      <c r="CW1733" t="s">
        <v>1547</v>
      </c>
      <c r="CX1733" t="s">
        <v>1547</v>
      </c>
      <c r="CY1733">
        <v>1731</v>
      </c>
      <c r="CZ1733" t="s">
        <v>12116</v>
      </c>
      <c r="DA1733" t="s">
        <v>1547</v>
      </c>
      <c r="DB1733" t="s">
        <v>1881</v>
      </c>
      <c r="DC1733" t="s">
        <v>1882</v>
      </c>
      <c r="DD1733" t="s">
        <v>4286</v>
      </c>
      <c r="DE1733" t="s">
        <v>4463</v>
      </c>
      <c r="DF1733" t="s">
        <v>4285</v>
      </c>
      <c r="DG1733" t="s">
        <v>1547</v>
      </c>
      <c r="DH1733" t="s">
        <v>1547</v>
      </c>
      <c r="DI1733" t="s">
        <v>1892</v>
      </c>
      <c r="DJ1733" t="e">
        <v>#N/A</v>
      </c>
      <c r="DK1733"/>
      <c r="DL1733" t="s">
        <v>1892</v>
      </c>
      <c r="DM1733">
        <v>9</v>
      </c>
      <c r="DN1733" t="s">
        <v>1883</v>
      </c>
      <c r="DO1733" t="s">
        <v>1562</v>
      </c>
      <c r="DP1733" t="b">
        <v>1</v>
      </c>
      <c r="DQ1733" t="b">
        <v>0</v>
      </c>
      <c r="DR1733" t="b">
        <v>0</v>
      </c>
      <c r="DS1733" t="b">
        <v>0</v>
      </c>
      <c r="DT1733" t="b">
        <v>0</v>
      </c>
      <c r="DU1733" t="b">
        <v>0</v>
      </c>
      <c r="DV1733" t="b">
        <v>0</v>
      </c>
      <c r="DW1733">
        <v>0</v>
      </c>
      <c r="DX1733" t="b">
        <v>0</v>
      </c>
      <c r="DY1733" t="b">
        <v>0</v>
      </c>
      <c r="DZ1733" t="b">
        <v>0</v>
      </c>
      <c r="EA1733" t="b">
        <v>0</v>
      </c>
      <c r="EB1733" t="b">
        <v>0</v>
      </c>
      <c r="EC1733" t="b">
        <v>1</v>
      </c>
      <c r="ED1733" t="b">
        <v>0</v>
      </c>
      <c r="EE1733" t="b">
        <v>0</v>
      </c>
      <c r="EF1733" t="b">
        <v>0</v>
      </c>
      <c r="EG1733" t="b" cm="1">
        <v>0</v>
      </c>
      <c r="EH1733" t="b">
        <v>0</v>
      </c>
      <c r="EI1733" t="b">
        <v>0</v>
      </c>
      <c r="EJ1733" t="b">
        <v>1</v>
      </c>
      <c r="EK1733" t="s">
        <v>5327</v>
      </c>
      <c r="EL1733">
        <v>0</v>
      </c>
      <c r="EM1733">
        <v>9</v>
      </c>
      <c r="EN1733" t="b">
        <v>0</v>
      </c>
    </row>
    <row r="1734" spans="1:144" ht="94.5">
      <c r="A1734"/>
      <c r="B1734" t="s">
        <v>1562</v>
      </c>
      <c r="C1734" t="s">
        <v>4880</v>
      </c>
      <c r="D1734" t="s">
        <v>4817</v>
      </c>
      <c r="E1734" t="s">
        <v>4818</v>
      </c>
      <c r="F1734" t="s">
        <v>4819</v>
      </c>
      <c r="G1734" t="s">
        <v>4917</v>
      </c>
      <c r="H1734" s="109" t="s">
        <v>4806</v>
      </c>
      <c r="I1734" t="s">
        <v>2799</v>
      </c>
      <c r="J1734"/>
      <c r="K1734" t="s">
        <v>902</v>
      </c>
      <c r="L1734" t="s">
        <v>1743</v>
      </c>
      <c r="M1734" t="s">
        <v>1754</v>
      </c>
      <c r="N1734" s="109" t="s">
        <v>4806</v>
      </c>
      <c r="O1734"/>
      <c r="P1734" t="s">
        <v>1562</v>
      </c>
      <c r="Q1734" t="s">
        <v>4463</v>
      </c>
      <c r="R1734" t="s">
        <v>4464</v>
      </c>
      <c r="S1734"/>
      <c r="T1734"/>
      <c r="U1734" t="s">
        <v>13784</v>
      </c>
      <c r="V1734" t="s">
        <v>13766</v>
      </c>
      <c r="W1734"/>
      <c r="X1734"/>
      <c r="Y1734"/>
      <c r="Z1734"/>
      <c r="AA1734"/>
      <c r="AB1734"/>
      <c r="AC1734"/>
      <c r="AD1734"/>
      <c r="AE1734"/>
      <c r="AF1734"/>
      <c r="AG1734"/>
      <c r="AH1734"/>
      <c r="AI1734"/>
      <c r="AJ1734"/>
      <c r="AK1734"/>
      <c r="AL1734"/>
      <c r="AM1734"/>
      <c r="AN1734"/>
      <c r="AO1734" s="108" t="s">
        <v>43</v>
      </c>
      <c r="AP1734" t="s">
        <v>2871</v>
      </c>
      <c r="AQ1734">
        <v>60</v>
      </c>
      <c r="AR1734" t="e">
        <v>#N/A</v>
      </c>
      <c r="AS1734" t="s">
        <v>4880</v>
      </c>
      <c r="AT1734" t="e">
        <v>#N/A</v>
      </c>
      <c r="AU1734" t="s">
        <v>4818</v>
      </c>
      <c r="AV1734" t="s">
        <v>12395</v>
      </c>
      <c r="AW1734" t="s">
        <v>12396</v>
      </c>
      <c r="AX1734" t="s">
        <v>1740</v>
      </c>
      <c r="AY1734" t="s">
        <v>12690</v>
      </c>
      <c r="AZ1734" t="s">
        <v>4463</v>
      </c>
      <c r="BA1734" t="s">
        <v>12398</v>
      </c>
      <c r="BB1734" t="s">
        <v>2799</v>
      </c>
      <c r="BC1734" t="s">
        <v>1743</v>
      </c>
      <c r="BD1734" t="s">
        <v>12691</v>
      </c>
      <c r="BE1734" t="s">
        <v>4903</v>
      </c>
      <c r="BF1734">
        <v>1656</v>
      </c>
      <c r="BG1734">
        <v>1725</v>
      </c>
      <c r="BH1734">
        <v>0</v>
      </c>
      <c r="BI1734" t="s">
        <v>1547</v>
      </c>
      <c r="BJ1734">
        <v>0</v>
      </c>
      <c r="BK1734">
        <v>0</v>
      </c>
      <c r="BL1734">
        <v>1656</v>
      </c>
      <c r="BM1734" t="s">
        <v>12400</v>
      </c>
      <c r="BN1734" t="s">
        <v>4904</v>
      </c>
      <c r="BO1734" t="s">
        <v>12657</v>
      </c>
      <c r="BP1734" t="e" cm="1">
        <v>#N/A</v>
      </c>
      <c r="BQ1734" t="s">
        <v>1547</v>
      </c>
      <c r="BR1734" t="s">
        <v>12617</v>
      </c>
      <c r="BS1734">
        <v>19</v>
      </c>
      <c r="BT1734" t="s">
        <v>5180</v>
      </c>
      <c r="BU1734" t="s">
        <v>16696</v>
      </c>
      <c r="BV1734" t="s">
        <v>4817</v>
      </c>
      <c r="BW1734" t="s">
        <v>12395</v>
      </c>
      <c r="BX1734" t="s">
        <v>12368</v>
      </c>
      <c r="BY1734" t="s">
        <v>12368</v>
      </c>
      <c r="BZ1734" t="s">
        <v>1547</v>
      </c>
      <c r="CA1734" t="s">
        <v>1744</v>
      </c>
      <c r="CB1734" t="s">
        <v>1754</v>
      </c>
      <c r="CC1734"/>
      <c r="CD1734" t="s">
        <v>998</v>
      </c>
      <c r="CE1734" t="s">
        <v>2799</v>
      </c>
      <c r="CF1734" t="s">
        <v>12692</v>
      </c>
      <c r="CG1734" t="s">
        <v>12693</v>
      </c>
      <c r="CH1734" t="s">
        <v>2799</v>
      </c>
      <c r="CI1734" t="s">
        <v>1547</v>
      </c>
      <c r="CJ1734" t="s">
        <v>4464</v>
      </c>
      <c r="CK1734" t="s">
        <v>1562</v>
      </c>
      <c r="CL1734"/>
      <c r="CM1734"/>
      <c r="CN1734" t="s">
        <v>13784</v>
      </c>
      <c r="CO1734" t="s">
        <v>13766</v>
      </c>
      <c r="CP1734" t="s">
        <v>13784</v>
      </c>
      <c r="CQ1734" t="s">
        <v>13766</v>
      </c>
      <c r="CR1734" t="s">
        <v>1547</v>
      </c>
      <c r="CS1734">
        <v>0</v>
      </c>
      <c r="CT1734" t="s">
        <v>1547</v>
      </c>
      <c r="CU1734" t="s">
        <v>1547</v>
      </c>
      <c r="CV1734" t="s">
        <v>1547</v>
      </c>
      <c r="CW1734" t="s">
        <v>1547</v>
      </c>
      <c r="CX1734" t="s">
        <v>1547</v>
      </c>
      <c r="CY1734">
        <v>1732</v>
      </c>
      <c r="CZ1734" t="s">
        <v>12117</v>
      </c>
      <c r="DA1734" t="s">
        <v>1547</v>
      </c>
      <c r="DB1734" t="s">
        <v>1881</v>
      </c>
      <c r="DC1734" t="s">
        <v>1882</v>
      </c>
      <c r="DD1734" t="s">
        <v>4818</v>
      </c>
      <c r="DE1734" t="s">
        <v>4463</v>
      </c>
      <c r="DF1734" t="s">
        <v>4917</v>
      </c>
      <c r="DG1734" t="s">
        <v>1547</v>
      </c>
      <c r="DH1734" t="s">
        <v>1547</v>
      </c>
      <c r="DI1734" t="s">
        <v>1892</v>
      </c>
      <c r="DJ1734" t="e">
        <v>#N/A</v>
      </c>
      <c r="DK1734"/>
      <c r="DL1734" t="s">
        <v>1892</v>
      </c>
      <c r="DM1734">
        <v>9</v>
      </c>
      <c r="DN1734" t="s">
        <v>1883</v>
      </c>
      <c r="DO1734" t="s">
        <v>1562</v>
      </c>
      <c r="DP1734" t="b">
        <v>1</v>
      </c>
      <c r="DQ1734" t="b">
        <v>0</v>
      </c>
      <c r="DR1734" t="b">
        <v>0</v>
      </c>
      <c r="DS1734" t="b">
        <v>0</v>
      </c>
      <c r="DT1734" t="b">
        <v>0</v>
      </c>
      <c r="DU1734" t="b">
        <v>0</v>
      </c>
      <c r="DV1734" t="b">
        <v>0</v>
      </c>
      <c r="DW1734">
        <v>0</v>
      </c>
      <c r="DX1734" t="b">
        <v>0</v>
      </c>
      <c r="DY1734" t="b">
        <v>0</v>
      </c>
      <c r="DZ1734" t="b">
        <v>0</v>
      </c>
      <c r="EA1734" t="b">
        <v>0</v>
      </c>
      <c r="EB1734" t="b">
        <v>0</v>
      </c>
      <c r="EC1734" t="b">
        <v>0</v>
      </c>
      <c r="ED1734" t="b">
        <v>0</v>
      </c>
      <c r="EE1734" t="b">
        <v>0</v>
      </c>
      <c r="EF1734" t="b">
        <v>0</v>
      </c>
      <c r="EG1734" t="b" cm="1">
        <v>1</v>
      </c>
      <c r="EH1734" t="b">
        <v>0</v>
      </c>
      <c r="EI1734" t="b">
        <v>0</v>
      </c>
      <c r="EJ1734" t="b">
        <v>1</v>
      </c>
      <c r="EK1734" t="s">
        <v>5887</v>
      </c>
      <c r="EL1734">
        <v>1</v>
      </c>
      <c r="EM1734">
        <v>40</v>
      </c>
      <c r="EN1734" t="b">
        <v>0</v>
      </c>
    </row>
    <row r="1735" spans="1:144" ht="173.25">
      <c r="A1735"/>
      <c r="B1735" t="s">
        <v>1562</v>
      </c>
      <c r="C1735" t="s">
        <v>4880</v>
      </c>
      <c r="D1735" t="s">
        <v>4821</v>
      </c>
      <c r="E1735" t="s">
        <v>4822</v>
      </c>
      <c r="F1735" t="s">
        <v>4822</v>
      </c>
      <c r="G1735" t="s">
        <v>4823</v>
      </c>
      <c r="H1735" s="109" t="s">
        <v>4918</v>
      </c>
      <c r="I1735" t="s">
        <v>2799</v>
      </c>
      <c r="J1735"/>
      <c r="K1735" t="s">
        <v>902</v>
      </c>
      <c r="L1735" t="s">
        <v>1743</v>
      </c>
      <c r="M1735" t="s">
        <v>1754</v>
      </c>
      <c r="N1735" t="s">
        <v>4919</v>
      </c>
      <c r="O1735"/>
      <c r="P1735" t="s">
        <v>1562</v>
      </c>
      <c r="Q1735" t="s">
        <v>4463</v>
      </c>
      <c r="R1735" t="s">
        <v>4464</v>
      </c>
      <c r="S1735"/>
      <c r="T1735"/>
      <c r="U1735" t="s">
        <v>13784</v>
      </c>
      <c r="V1735" t="s">
        <v>13767</v>
      </c>
      <c r="W1735"/>
      <c r="X1735"/>
      <c r="Y1735"/>
      <c r="Z1735"/>
      <c r="AA1735"/>
      <c r="AB1735"/>
      <c r="AC1735"/>
      <c r="AD1735"/>
      <c r="AE1735"/>
      <c r="AF1735"/>
      <c r="AG1735"/>
      <c r="AH1735"/>
      <c r="AI1735"/>
      <c r="AJ1735"/>
      <c r="AK1735"/>
      <c r="AL1735"/>
      <c r="AM1735"/>
      <c r="AN1735"/>
      <c r="AO1735" s="108" t="s">
        <v>43</v>
      </c>
      <c r="AP1735" t="s">
        <v>2871</v>
      </c>
      <c r="AQ1735">
        <v>61</v>
      </c>
      <c r="AR1735" t="e">
        <v>#N/A</v>
      </c>
      <c r="AS1735" t="s">
        <v>4880</v>
      </c>
      <c r="AT1735" t="e">
        <v>#N/A</v>
      </c>
      <c r="AU1735" t="s">
        <v>4822</v>
      </c>
      <c r="AV1735" t="s">
        <v>12402</v>
      </c>
      <c r="AW1735" t="s">
        <v>12402</v>
      </c>
      <c r="AX1735" t="s">
        <v>1740</v>
      </c>
      <c r="AY1735" t="s">
        <v>12403</v>
      </c>
      <c r="AZ1735" t="s">
        <v>4463</v>
      </c>
      <c r="BA1735" t="s">
        <v>12404</v>
      </c>
      <c r="BB1735" t="s">
        <v>2799</v>
      </c>
      <c r="BC1735" t="s">
        <v>1743</v>
      </c>
      <c r="BD1735" t="s">
        <v>12694</v>
      </c>
      <c r="BE1735" t="s">
        <v>4903</v>
      </c>
      <c r="BF1735">
        <v>1657</v>
      </c>
      <c r="BG1735">
        <v>1725</v>
      </c>
      <c r="BH1735">
        <v>0</v>
      </c>
      <c r="BI1735" t="s">
        <v>1547</v>
      </c>
      <c r="BJ1735">
        <v>0</v>
      </c>
      <c r="BK1735">
        <v>0</v>
      </c>
      <c r="BL1735">
        <v>1657</v>
      </c>
      <c r="BM1735" t="s">
        <v>12409</v>
      </c>
      <c r="BN1735" t="s">
        <v>4904</v>
      </c>
      <c r="BO1735" t="s">
        <v>12657</v>
      </c>
      <c r="BP1735" t="e" cm="1">
        <v>#N/A</v>
      </c>
      <c r="BQ1735" t="s">
        <v>1547</v>
      </c>
      <c r="BR1735" t="s">
        <v>12617</v>
      </c>
      <c r="BS1735">
        <v>20</v>
      </c>
      <c r="BT1735" t="s">
        <v>5184</v>
      </c>
      <c r="BU1735" t="s">
        <v>16697</v>
      </c>
      <c r="BV1735" t="s">
        <v>4821</v>
      </c>
      <c r="BW1735" t="s">
        <v>12402</v>
      </c>
      <c r="BX1735" t="s">
        <v>12695</v>
      </c>
      <c r="BY1735" t="s">
        <v>12696</v>
      </c>
      <c r="BZ1735" t="s">
        <v>1547</v>
      </c>
      <c r="CA1735" t="s">
        <v>1744</v>
      </c>
      <c r="CB1735" t="s">
        <v>1754</v>
      </c>
      <c r="CC1735"/>
      <c r="CD1735" t="s">
        <v>998</v>
      </c>
      <c r="CE1735" t="s">
        <v>2799</v>
      </c>
      <c r="CF1735" t="s">
        <v>12697</v>
      </c>
      <c r="CG1735" t="s">
        <v>12698</v>
      </c>
      <c r="CH1735" t="s">
        <v>2799</v>
      </c>
      <c r="CI1735" t="s">
        <v>1547</v>
      </c>
      <c r="CJ1735" t="s">
        <v>4464</v>
      </c>
      <c r="CK1735" t="s">
        <v>1562</v>
      </c>
      <c r="CL1735"/>
      <c r="CM1735"/>
      <c r="CN1735" t="s">
        <v>13784</v>
      </c>
      <c r="CO1735" t="s">
        <v>13767</v>
      </c>
      <c r="CP1735" t="s">
        <v>13784</v>
      </c>
      <c r="CQ1735" t="s">
        <v>13767</v>
      </c>
      <c r="CR1735" t="s">
        <v>1547</v>
      </c>
      <c r="CS1735">
        <v>0</v>
      </c>
      <c r="CT1735" t="s">
        <v>1547</v>
      </c>
      <c r="CU1735" t="s">
        <v>1547</v>
      </c>
      <c r="CV1735" t="s">
        <v>1547</v>
      </c>
      <c r="CW1735" t="s">
        <v>1547</v>
      </c>
      <c r="CX1735" t="s">
        <v>1547</v>
      </c>
      <c r="CY1735">
        <v>1733</v>
      </c>
      <c r="CZ1735" t="s">
        <v>12120</v>
      </c>
      <c r="DA1735" t="s">
        <v>1547</v>
      </c>
      <c r="DB1735" t="s">
        <v>1881</v>
      </c>
      <c r="DC1735" t="s">
        <v>1882</v>
      </c>
      <c r="DD1735" t="s">
        <v>4822</v>
      </c>
      <c r="DE1735" t="s">
        <v>4463</v>
      </c>
      <c r="DF1735" t="s">
        <v>4823</v>
      </c>
      <c r="DG1735" t="s">
        <v>1547</v>
      </c>
      <c r="DH1735" t="s">
        <v>1547</v>
      </c>
      <c r="DI1735" t="s">
        <v>1892</v>
      </c>
      <c r="DJ1735" t="e">
        <v>#N/A</v>
      </c>
      <c r="DK1735"/>
      <c r="DL1735" t="s">
        <v>1892</v>
      </c>
      <c r="DM1735">
        <v>9</v>
      </c>
      <c r="DN1735" t="s">
        <v>1883</v>
      </c>
      <c r="DO1735" t="s">
        <v>1562</v>
      </c>
      <c r="DP1735" t="b">
        <v>1</v>
      </c>
      <c r="DQ1735" t="b">
        <v>0</v>
      </c>
      <c r="DR1735" t="b">
        <v>0</v>
      </c>
      <c r="DS1735" t="b">
        <v>0</v>
      </c>
      <c r="DT1735" t="b">
        <v>0</v>
      </c>
      <c r="DU1735" t="b">
        <v>0</v>
      </c>
      <c r="DV1735" t="b">
        <v>0</v>
      </c>
      <c r="DW1735">
        <v>0</v>
      </c>
      <c r="DX1735" t="b">
        <v>0</v>
      </c>
      <c r="DY1735" t="b">
        <v>0</v>
      </c>
      <c r="DZ1735" t="b">
        <v>0</v>
      </c>
      <c r="EA1735" t="b">
        <v>0</v>
      </c>
      <c r="EB1735" t="b">
        <v>0</v>
      </c>
      <c r="EC1735" t="b">
        <v>0</v>
      </c>
      <c r="ED1735" t="b">
        <v>0</v>
      </c>
      <c r="EE1735" t="b">
        <v>0</v>
      </c>
      <c r="EF1735" t="b">
        <v>0</v>
      </c>
      <c r="EG1735" t="b" cm="1">
        <v>1</v>
      </c>
      <c r="EH1735" t="b">
        <v>0</v>
      </c>
      <c r="EI1735" t="b">
        <v>0</v>
      </c>
      <c r="EJ1735" t="b">
        <v>1</v>
      </c>
      <c r="EK1735" t="s">
        <v>5887</v>
      </c>
      <c r="EL1735">
        <v>1</v>
      </c>
      <c r="EM1735">
        <v>26</v>
      </c>
      <c r="EN1735" t="b">
        <v>0</v>
      </c>
    </row>
    <row r="1736" spans="1:144" ht="409.5">
      <c r="A1736"/>
      <c r="B1736" t="s">
        <v>1562</v>
      </c>
      <c r="C1736" t="s">
        <v>4880</v>
      </c>
      <c r="D1736" t="s">
        <v>4288</v>
      </c>
      <c r="E1736" t="s">
        <v>4288</v>
      </c>
      <c r="F1736"/>
      <c r="G1736" t="s">
        <v>4289</v>
      </c>
      <c r="H1736" s="109" t="s">
        <v>4920</v>
      </c>
      <c r="I1736" t="s">
        <v>2798</v>
      </c>
      <c r="J1736"/>
      <c r="K1736" t="s">
        <v>902</v>
      </c>
      <c r="L1736" t="s">
        <v>1743</v>
      </c>
      <c r="M1736" t="s">
        <v>1995</v>
      </c>
      <c r="N1736"/>
      <c r="O1736"/>
      <c r="P1736" t="s">
        <v>1562</v>
      </c>
      <c r="Q1736" t="s">
        <v>4463</v>
      </c>
      <c r="R1736" t="s">
        <v>4464</v>
      </c>
      <c r="S1736"/>
      <c r="T1736"/>
      <c r="U1736" t="s">
        <v>13784</v>
      </c>
      <c r="V1736" t="s">
        <v>13592</v>
      </c>
      <c r="W1736"/>
      <c r="X1736"/>
      <c r="Y1736"/>
      <c r="Z1736"/>
      <c r="AA1736"/>
      <c r="AB1736"/>
      <c r="AC1736"/>
      <c r="AD1736"/>
      <c r="AE1736"/>
      <c r="AF1736"/>
      <c r="AG1736"/>
      <c r="AH1736"/>
      <c r="AI1736"/>
      <c r="AJ1736"/>
      <c r="AK1736"/>
      <c r="AL1736"/>
      <c r="AM1736"/>
      <c r="AN1736"/>
      <c r="AO1736" s="108" t="s">
        <v>43</v>
      </c>
      <c r="AP1736" t="s">
        <v>2871</v>
      </c>
      <c r="AQ1736">
        <v>62</v>
      </c>
      <c r="AR1736" t="e">
        <v>#N/A</v>
      </c>
      <c r="AS1736" t="s">
        <v>4880</v>
      </c>
      <c r="AT1736" t="e">
        <v>#N/A</v>
      </c>
      <c r="AU1736" t="s">
        <v>4288</v>
      </c>
      <c r="AV1736" t="s">
        <v>9927</v>
      </c>
      <c r="AW1736" t="s">
        <v>1744</v>
      </c>
      <c r="AX1736" t="s">
        <v>1740</v>
      </c>
      <c r="AY1736" t="s">
        <v>9928</v>
      </c>
      <c r="AZ1736" t="s">
        <v>4463</v>
      </c>
      <c r="BA1736" t="s">
        <v>9929</v>
      </c>
      <c r="BB1736" t="s">
        <v>2798</v>
      </c>
      <c r="BC1736" t="s">
        <v>1743</v>
      </c>
      <c r="BD1736" t="s">
        <v>12699</v>
      </c>
      <c r="BE1736" t="s">
        <v>4903</v>
      </c>
      <c r="BF1736">
        <v>976</v>
      </c>
      <c r="BG1736">
        <v>1725</v>
      </c>
      <c r="BH1736">
        <v>0</v>
      </c>
      <c r="BI1736" t="s">
        <v>1547</v>
      </c>
      <c r="BJ1736">
        <v>0</v>
      </c>
      <c r="BK1736">
        <v>0</v>
      </c>
      <c r="BL1736">
        <v>976</v>
      </c>
      <c r="BM1736" t="s">
        <v>9933</v>
      </c>
      <c r="BN1736" t="s">
        <v>4904</v>
      </c>
      <c r="BO1736" t="s">
        <v>12657</v>
      </c>
      <c r="BP1736" t="e" cm="1">
        <v>#N/A</v>
      </c>
      <c r="BQ1736" t="s">
        <v>1547</v>
      </c>
      <c r="BR1736" t="s">
        <v>12617</v>
      </c>
      <c r="BS1736">
        <v>21</v>
      </c>
      <c r="BT1736" t="s">
        <v>5188</v>
      </c>
      <c r="BU1736" t="s">
        <v>16698</v>
      </c>
      <c r="BV1736" t="s">
        <v>4288</v>
      </c>
      <c r="BW1736" t="s">
        <v>9927</v>
      </c>
      <c r="BX1736" t="s">
        <v>12700</v>
      </c>
      <c r="BY1736" t="s">
        <v>1744</v>
      </c>
      <c r="BZ1736" t="s">
        <v>1547</v>
      </c>
      <c r="CA1736" t="s">
        <v>1744</v>
      </c>
      <c r="CB1736" t="s">
        <v>1995</v>
      </c>
      <c r="CC1736"/>
      <c r="CD1736" t="s">
        <v>998</v>
      </c>
      <c r="CE1736" t="s">
        <v>2798</v>
      </c>
      <c r="CF1736" t="s">
        <v>12701</v>
      </c>
      <c r="CG1736" t="s">
        <v>12702</v>
      </c>
      <c r="CH1736" t="s">
        <v>2798</v>
      </c>
      <c r="CI1736" t="s">
        <v>1547</v>
      </c>
      <c r="CJ1736" t="s">
        <v>4464</v>
      </c>
      <c r="CK1736" t="s">
        <v>1562</v>
      </c>
      <c r="CL1736"/>
      <c r="CM1736"/>
      <c r="CN1736" t="s">
        <v>13784</v>
      </c>
      <c r="CO1736" t="s">
        <v>13592</v>
      </c>
      <c r="CP1736" t="s">
        <v>13784</v>
      </c>
      <c r="CQ1736" t="s">
        <v>13592</v>
      </c>
      <c r="CR1736" t="s">
        <v>1547</v>
      </c>
      <c r="CS1736">
        <v>0</v>
      </c>
      <c r="CT1736" t="s">
        <v>1547</v>
      </c>
      <c r="CU1736" t="s">
        <v>1547</v>
      </c>
      <c r="CV1736" t="s">
        <v>1547</v>
      </c>
      <c r="CW1736" t="s">
        <v>1547</v>
      </c>
      <c r="CX1736" t="s">
        <v>1547</v>
      </c>
      <c r="CY1736">
        <v>1734</v>
      </c>
      <c r="CZ1736" t="s">
        <v>12121</v>
      </c>
      <c r="DA1736" t="s">
        <v>1547</v>
      </c>
      <c r="DB1736" t="s">
        <v>1881</v>
      </c>
      <c r="DC1736" t="s">
        <v>1882</v>
      </c>
      <c r="DD1736" t="s">
        <v>4288</v>
      </c>
      <c r="DE1736" t="s">
        <v>4463</v>
      </c>
      <c r="DF1736" t="s">
        <v>4289</v>
      </c>
      <c r="DG1736" t="s">
        <v>1547</v>
      </c>
      <c r="DH1736" t="s">
        <v>1547</v>
      </c>
      <c r="DI1736" t="s">
        <v>1892</v>
      </c>
      <c r="DJ1736" t="e">
        <v>#N/A</v>
      </c>
      <c r="DK1736"/>
      <c r="DL1736" t="s">
        <v>1892</v>
      </c>
      <c r="DM1736">
        <v>9</v>
      </c>
      <c r="DN1736" t="s">
        <v>1883</v>
      </c>
      <c r="DO1736" t="s">
        <v>1562</v>
      </c>
      <c r="DP1736" t="b">
        <v>1</v>
      </c>
      <c r="DQ1736" t="b">
        <v>0</v>
      </c>
      <c r="DR1736" t="b">
        <v>0</v>
      </c>
      <c r="DS1736" t="b">
        <v>0</v>
      </c>
      <c r="DT1736" t="b">
        <v>0</v>
      </c>
      <c r="DU1736" t="b">
        <v>0</v>
      </c>
      <c r="DV1736" t="b">
        <v>0</v>
      </c>
      <c r="DW1736">
        <v>0</v>
      </c>
      <c r="DX1736" t="b">
        <v>0</v>
      </c>
      <c r="DY1736" t="b">
        <v>0</v>
      </c>
      <c r="DZ1736" t="b">
        <v>0</v>
      </c>
      <c r="EA1736" t="b">
        <v>0</v>
      </c>
      <c r="EB1736" t="b">
        <v>0</v>
      </c>
      <c r="EC1736" t="b">
        <v>0</v>
      </c>
      <c r="ED1736" t="b">
        <v>0</v>
      </c>
      <c r="EE1736" t="b">
        <v>0</v>
      </c>
      <c r="EF1736" t="b">
        <v>0</v>
      </c>
      <c r="EG1736" t="b" cm="1">
        <v>0</v>
      </c>
      <c r="EH1736" t="b">
        <v>0</v>
      </c>
      <c r="EI1736" t="b">
        <v>0</v>
      </c>
      <c r="EJ1736" t="b">
        <v>0</v>
      </c>
      <c r="EK1736" t="s">
        <v>1547</v>
      </c>
      <c r="EL1736">
        <v>0</v>
      </c>
      <c r="EM1736">
        <v>24</v>
      </c>
      <c r="EN1736" t="b">
        <v>0</v>
      </c>
    </row>
    <row r="1737" spans="1:144" ht="15.75">
      <c r="A1737"/>
      <c r="B1737" t="s">
        <v>1562</v>
      </c>
      <c r="C1737" t="s">
        <v>4880</v>
      </c>
      <c r="D1737" t="s">
        <v>4827</v>
      </c>
      <c r="E1737" t="s">
        <v>4828</v>
      </c>
      <c r="F1737" t="s">
        <v>4829</v>
      </c>
      <c r="G1737" t="s">
        <v>4921</v>
      </c>
      <c r="H1737" t="s">
        <v>4922</v>
      </c>
      <c r="I1737" t="s">
        <v>2798</v>
      </c>
      <c r="J1737"/>
      <c r="K1737" t="s">
        <v>902</v>
      </c>
      <c r="L1737" t="s">
        <v>1743</v>
      </c>
      <c r="M1737" t="s">
        <v>1995</v>
      </c>
      <c r="N1737"/>
      <c r="O1737"/>
      <c r="P1737" t="s">
        <v>1562</v>
      </c>
      <c r="Q1737" t="s">
        <v>4463</v>
      </c>
      <c r="R1737" t="s">
        <v>4464</v>
      </c>
      <c r="S1737"/>
      <c r="T1737"/>
      <c r="U1737" t="s">
        <v>13784</v>
      </c>
      <c r="V1737" t="s">
        <v>13768</v>
      </c>
      <c r="W1737"/>
      <c r="X1737"/>
      <c r="Y1737"/>
      <c r="Z1737"/>
      <c r="AA1737"/>
      <c r="AB1737"/>
      <c r="AC1737"/>
      <c r="AD1737"/>
      <c r="AE1737"/>
      <c r="AF1737"/>
      <c r="AG1737"/>
      <c r="AH1737"/>
      <c r="AI1737"/>
      <c r="AJ1737"/>
      <c r="AK1737"/>
      <c r="AL1737"/>
      <c r="AM1737"/>
      <c r="AN1737"/>
      <c r="AO1737" s="108" t="s">
        <v>43</v>
      </c>
      <c r="AP1737" t="s">
        <v>2871</v>
      </c>
      <c r="AQ1737">
        <v>63</v>
      </c>
      <c r="AR1737" t="e">
        <v>#N/A</v>
      </c>
      <c r="AS1737" t="s">
        <v>4880</v>
      </c>
      <c r="AT1737" t="e">
        <v>#N/A</v>
      </c>
      <c r="AU1737" t="s">
        <v>4828</v>
      </c>
      <c r="AV1737" t="s">
        <v>12412</v>
      </c>
      <c r="AW1737" t="s">
        <v>12413</v>
      </c>
      <c r="AX1737" t="s">
        <v>1740</v>
      </c>
      <c r="AY1737" t="s">
        <v>12703</v>
      </c>
      <c r="AZ1737" t="s">
        <v>4463</v>
      </c>
      <c r="BA1737" t="s">
        <v>12415</v>
      </c>
      <c r="BB1737" t="s">
        <v>2798</v>
      </c>
      <c r="BC1737" t="s">
        <v>1743</v>
      </c>
      <c r="BD1737" t="s">
        <v>12704</v>
      </c>
      <c r="BE1737" t="s">
        <v>4903</v>
      </c>
      <c r="BF1737">
        <v>1658</v>
      </c>
      <c r="BG1737">
        <v>1725</v>
      </c>
      <c r="BH1737">
        <v>0</v>
      </c>
      <c r="BI1737" t="s">
        <v>1547</v>
      </c>
      <c r="BJ1737">
        <v>0</v>
      </c>
      <c r="BK1737">
        <v>0</v>
      </c>
      <c r="BL1737">
        <v>1658</v>
      </c>
      <c r="BM1737" t="s">
        <v>12419</v>
      </c>
      <c r="BN1737" t="s">
        <v>4904</v>
      </c>
      <c r="BO1737" t="s">
        <v>12657</v>
      </c>
      <c r="BP1737" t="e" cm="1">
        <v>#N/A</v>
      </c>
      <c r="BQ1737" t="s">
        <v>1547</v>
      </c>
      <c r="BR1737" t="s">
        <v>12617</v>
      </c>
      <c r="BS1737">
        <v>22</v>
      </c>
      <c r="BT1737" t="s">
        <v>5192</v>
      </c>
      <c r="BU1737" t="s">
        <v>16699</v>
      </c>
      <c r="BV1737" t="s">
        <v>4827</v>
      </c>
      <c r="BW1737" t="s">
        <v>12412</v>
      </c>
      <c r="BX1737" t="s">
        <v>12705</v>
      </c>
      <c r="BY1737" t="s">
        <v>1744</v>
      </c>
      <c r="BZ1737" t="s">
        <v>1547</v>
      </c>
      <c r="CA1737" t="s">
        <v>1744</v>
      </c>
      <c r="CB1737" t="s">
        <v>1995</v>
      </c>
      <c r="CC1737"/>
      <c r="CD1737" t="s">
        <v>998</v>
      </c>
      <c r="CE1737" t="s">
        <v>2798</v>
      </c>
      <c r="CF1737" t="s">
        <v>12706</v>
      </c>
      <c r="CG1737" t="s">
        <v>12707</v>
      </c>
      <c r="CH1737" t="s">
        <v>2798</v>
      </c>
      <c r="CI1737" t="s">
        <v>1547</v>
      </c>
      <c r="CJ1737" t="s">
        <v>4464</v>
      </c>
      <c r="CK1737" t="s">
        <v>1562</v>
      </c>
      <c r="CL1737"/>
      <c r="CM1737"/>
      <c r="CN1737" t="s">
        <v>13784</v>
      </c>
      <c r="CO1737" t="s">
        <v>13768</v>
      </c>
      <c r="CP1737" t="s">
        <v>13784</v>
      </c>
      <c r="CQ1737" t="s">
        <v>13768</v>
      </c>
      <c r="CR1737" t="s">
        <v>1547</v>
      </c>
      <c r="CS1737">
        <v>0</v>
      </c>
      <c r="CT1737" t="s">
        <v>1547</v>
      </c>
      <c r="CU1737" t="s">
        <v>1547</v>
      </c>
      <c r="CV1737" t="s">
        <v>1547</v>
      </c>
      <c r="CW1737" t="s">
        <v>1547</v>
      </c>
      <c r="CX1737" t="s">
        <v>1547</v>
      </c>
      <c r="CY1737">
        <v>1735</v>
      </c>
      <c r="CZ1737" t="s">
        <v>12122</v>
      </c>
      <c r="DA1737" t="s">
        <v>1547</v>
      </c>
      <c r="DB1737" t="s">
        <v>1881</v>
      </c>
      <c r="DC1737" t="s">
        <v>1882</v>
      </c>
      <c r="DD1737" t="s">
        <v>4828</v>
      </c>
      <c r="DE1737" t="s">
        <v>4463</v>
      </c>
      <c r="DF1737" t="s">
        <v>4921</v>
      </c>
      <c r="DG1737" t="s">
        <v>1547</v>
      </c>
      <c r="DH1737" t="s">
        <v>1547</v>
      </c>
      <c r="DI1737" t="s">
        <v>1892</v>
      </c>
      <c r="DJ1737" t="e">
        <v>#N/A</v>
      </c>
      <c r="DK1737"/>
      <c r="DL1737" t="s">
        <v>1892</v>
      </c>
      <c r="DM1737">
        <v>9</v>
      </c>
      <c r="DN1737" t="s">
        <v>1883</v>
      </c>
      <c r="DO1737" t="s">
        <v>1562</v>
      </c>
      <c r="DP1737" t="b">
        <v>1</v>
      </c>
      <c r="DQ1737" t="b">
        <v>0</v>
      </c>
      <c r="DR1737" t="b">
        <v>0</v>
      </c>
      <c r="DS1737" t="b">
        <v>0</v>
      </c>
      <c r="DT1737" t="b">
        <v>0</v>
      </c>
      <c r="DU1737" t="b">
        <v>0</v>
      </c>
      <c r="DV1737" t="b">
        <v>0</v>
      </c>
      <c r="DW1737">
        <v>0</v>
      </c>
      <c r="DX1737" t="b">
        <v>0</v>
      </c>
      <c r="DY1737" t="b">
        <v>0</v>
      </c>
      <c r="DZ1737" t="b">
        <v>0</v>
      </c>
      <c r="EA1737" t="b">
        <v>0</v>
      </c>
      <c r="EB1737" t="b">
        <v>0</v>
      </c>
      <c r="EC1737" t="b">
        <v>0</v>
      </c>
      <c r="ED1737" t="b">
        <v>0</v>
      </c>
      <c r="EE1737" t="b">
        <v>0</v>
      </c>
      <c r="EF1737" t="b">
        <v>0</v>
      </c>
      <c r="EG1737" t="b" cm="1">
        <v>0</v>
      </c>
      <c r="EH1737" t="b">
        <v>0</v>
      </c>
      <c r="EI1737" t="b">
        <v>0</v>
      </c>
      <c r="EJ1737" t="b">
        <v>0</v>
      </c>
      <c r="EK1737" t="s">
        <v>1547</v>
      </c>
      <c r="EL1737">
        <v>0</v>
      </c>
      <c r="EM1737">
        <v>40</v>
      </c>
      <c r="EN1737" t="b">
        <v>0</v>
      </c>
    </row>
    <row r="1738" spans="1:144" ht="31.5">
      <c r="A1738"/>
      <c r="B1738" t="s">
        <v>1562</v>
      </c>
      <c r="C1738" t="s">
        <v>4880</v>
      </c>
      <c r="D1738" t="s">
        <v>4291</v>
      </c>
      <c r="E1738" t="s">
        <v>4292</v>
      </c>
      <c r="F1738"/>
      <c r="G1738" t="s">
        <v>4293</v>
      </c>
      <c r="H1738" s="109" t="s">
        <v>4294</v>
      </c>
      <c r="I1738" t="s">
        <v>2798</v>
      </c>
      <c r="J1738"/>
      <c r="K1738" t="s">
        <v>902</v>
      </c>
      <c r="L1738" t="s">
        <v>1743</v>
      </c>
      <c r="M1738" t="s">
        <v>1749</v>
      </c>
      <c r="N1738" t="s">
        <v>4902</v>
      </c>
      <c r="O1738"/>
      <c r="P1738" t="s">
        <v>1562</v>
      </c>
      <c r="Q1738" t="s">
        <v>4463</v>
      </c>
      <c r="R1738" t="s">
        <v>4464</v>
      </c>
      <c r="S1738"/>
      <c r="T1738"/>
      <c r="U1738" t="s">
        <v>13784</v>
      </c>
      <c r="V1738" t="s">
        <v>13593</v>
      </c>
      <c r="W1738"/>
      <c r="X1738"/>
      <c r="Y1738"/>
      <c r="Z1738"/>
      <c r="AA1738"/>
      <c r="AB1738"/>
      <c r="AC1738"/>
      <c r="AD1738"/>
      <c r="AE1738"/>
      <c r="AF1738"/>
      <c r="AG1738"/>
      <c r="AH1738"/>
      <c r="AI1738"/>
      <c r="AJ1738"/>
      <c r="AK1738"/>
      <c r="AL1738"/>
      <c r="AM1738"/>
      <c r="AN1738"/>
      <c r="AO1738" s="108" t="s">
        <v>43</v>
      </c>
      <c r="AP1738" t="s">
        <v>2871</v>
      </c>
      <c r="AQ1738">
        <v>64</v>
      </c>
      <c r="AR1738" t="e">
        <v>#N/A</v>
      </c>
      <c r="AS1738" t="s">
        <v>4880</v>
      </c>
      <c r="AT1738" t="e">
        <v>#N/A</v>
      </c>
      <c r="AU1738" t="s">
        <v>4292</v>
      </c>
      <c r="AV1738" t="s">
        <v>9936</v>
      </c>
      <c r="AW1738" t="s">
        <v>1744</v>
      </c>
      <c r="AX1738" t="s">
        <v>1740</v>
      </c>
      <c r="AY1738" t="s">
        <v>9937</v>
      </c>
      <c r="AZ1738" t="s">
        <v>4463</v>
      </c>
      <c r="BA1738" t="s">
        <v>9938</v>
      </c>
      <c r="BB1738" t="s">
        <v>2798</v>
      </c>
      <c r="BC1738" t="s">
        <v>1743</v>
      </c>
      <c r="BD1738" t="s">
        <v>12653</v>
      </c>
      <c r="BE1738" t="s">
        <v>4903</v>
      </c>
      <c r="BF1738">
        <v>977</v>
      </c>
      <c r="BG1738">
        <v>1725</v>
      </c>
      <c r="BH1738">
        <v>0</v>
      </c>
      <c r="BI1738" t="s">
        <v>1547</v>
      </c>
      <c r="BJ1738">
        <v>0</v>
      </c>
      <c r="BK1738">
        <v>0</v>
      </c>
      <c r="BL1738">
        <v>977</v>
      </c>
      <c r="BM1738" t="s">
        <v>9943</v>
      </c>
      <c r="BN1738" t="s">
        <v>4904</v>
      </c>
      <c r="BO1738" t="s">
        <v>12657</v>
      </c>
      <c r="BP1738" t="e" cm="1">
        <v>#N/A</v>
      </c>
      <c r="BQ1738" t="s">
        <v>1547</v>
      </c>
      <c r="BR1738" t="s">
        <v>12617</v>
      </c>
      <c r="BS1738">
        <v>23</v>
      </c>
      <c r="BT1738" t="s">
        <v>5202</v>
      </c>
      <c r="BU1738" t="s">
        <v>16700</v>
      </c>
      <c r="BV1738" t="s">
        <v>4291</v>
      </c>
      <c r="BW1738" t="s">
        <v>9936</v>
      </c>
      <c r="BX1738" t="s">
        <v>9940</v>
      </c>
      <c r="BY1738" t="s">
        <v>12654</v>
      </c>
      <c r="BZ1738" t="s">
        <v>1547</v>
      </c>
      <c r="CA1738" t="s">
        <v>1744</v>
      </c>
      <c r="CB1738" t="s">
        <v>1749</v>
      </c>
      <c r="CC1738"/>
      <c r="CD1738" t="s">
        <v>998</v>
      </c>
      <c r="CE1738" t="s">
        <v>2798</v>
      </c>
      <c r="CF1738" t="s">
        <v>12708</v>
      </c>
      <c r="CG1738" t="s">
        <v>12709</v>
      </c>
      <c r="CH1738" t="s">
        <v>2798</v>
      </c>
      <c r="CI1738" t="s">
        <v>1547</v>
      </c>
      <c r="CJ1738" t="s">
        <v>4464</v>
      </c>
      <c r="CK1738" t="s">
        <v>1562</v>
      </c>
      <c r="CL1738"/>
      <c r="CM1738"/>
      <c r="CN1738" t="s">
        <v>13784</v>
      </c>
      <c r="CO1738" t="s">
        <v>13593</v>
      </c>
      <c r="CP1738" t="s">
        <v>13784</v>
      </c>
      <c r="CQ1738" t="s">
        <v>13593</v>
      </c>
      <c r="CR1738" t="s">
        <v>1547</v>
      </c>
      <c r="CS1738">
        <v>0</v>
      </c>
      <c r="CT1738" t="s">
        <v>1547</v>
      </c>
      <c r="CU1738" t="s">
        <v>1547</v>
      </c>
      <c r="CV1738" t="s">
        <v>1547</v>
      </c>
      <c r="CW1738" t="s">
        <v>1547</v>
      </c>
      <c r="CX1738" t="s">
        <v>1547</v>
      </c>
      <c r="CY1738">
        <v>1736</v>
      </c>
      <c r="CZ1738" t="s">
        <v>12123</v>
      </c>
      <c r="DA1738" t="s">
        <v>1547</v>
      </c>
      <c r="DB1738" t="s">
        <v>1881</v>
      </c>
      <c r="DC1738" t="s">
        <v>1882</v>
      </c>
      <c r="DD1738" t="s">
        <v>4292</v>
      </c>
      <c r="DE1738" t="s">
        <v>4463</v>
      </c>
      <c r="DF1738" t="s">
        <v>4293</v>
      </c>
      <c r="DG1738" t="s">
        <v>1547</v>
      </c>
      <c r="DH1738" t="s">
        <v>1547</v>
      </c>
      <c r="DI1738" t="s">
        <v>1892</v>
      </c>
      <c r="DJ1738" t="e">
        <v>#N/A</v>
      </c>
      <c r="DK1738"/>
      <c r="DL1738" t="s">
        <v>1892</v>
      </c>
      <c r="DM1738">
        <v>9</v>
      </c>
      <c r="DN1738" t="s">
        <v>1883</v>
      </c>
      <c r="DO1738" t="s">
        <v>1562</v>
      </c>
      <c r="DP1738" t="b">
        <v>1</v>
      </c>
      <c r="DQ1738" t="b">
        <v>0</v>
      </c>
      <c r="DR1738" t="b">
        <v>0</v>
      </c>
      <c r="DS1738" t="b">
        <v>0</v>
      </c>
      <c r="DT1738" t="b">
        <v>0</v>
      </c>
      <c r="DU1738" t="b">
        <v>0</v>
      </c>
      <c r="DV1738" t="b">
        <v>0</v>
      </c>
      <c r="DW1738">
        <v>0</v>
      </c>
      <c r="DX1738" t="b">
        <v>0</v>
      </c>
      <c r="DY1738" t="b">
        <v>0</v>
      </c>
      <c r="DZ1738" t="b">
        <v>0</v>
      </c>
      <c r="EA1738" t="b">
        <v>0</v>
      </c>
      <c r="EB1738" t="b">
        <v>0</v>
      </c>
      <c r="EC1738" t="b">
        <v>0</v>
      </c>
      <c r="ED1738" t="b">
        <v>0</v>
      </c>
      <c r="EE1738" t="b">
        <v>0</v>
      </c>
      <c r="EF1738" t="b">
        <v>0</v>
      </c>
      <c r="EG1738" t="b" cm="1">
        <v>0</v>
      </c>
      <c r="EH1738" t="b">
        <v>0</v>
      </c>
      <c r="EI1738" t="b">
        <v>0</v>
      </c>
      <c r="EJ1738" t="b">
        <v>0</v>
      </c>
      <c r="EK1738" t="s">
        <v>1547</v>
      </c>
      <c r="EL1738">
        <v>0</v>
      </c>
      <c r="EM1738">
        <v>15</v>
      </c>
      <c r="EN1738" t="b">
        <v>0</v>
      </c>
    </row>
    <row r="1739" spans="1:144" ht="126">
      <c r="A1739"/>
      <c r="B1739" t="s">
        <v>1562</v>
      </c>
      <c r="C1739" t="s">
        <v>4880</v>
      </c>
      <c r="D1739" t="s">
        <v>4923</v>
      </c>
      <c r="E1739" t="s">
        <v>4924</v>
      </c>
      <c r="F1739" t="s">
        <v>4925</v>
      </c>
      <c r="G1739" t="s">
        <v>4926</v>
      </c>
      <c r="H1739" s="109" t="s">
        <v>4907</v>
      </c>
      <c r="I1739" t="s">
        <v>1244</v>
      </c>
      <c r="J1739"/>
      <c r="K1739" t="s">
        <v>902</v>
      </c>
      <c r="L1739" t="s">
        <v>1743</v>
      </c>
      <c r="M1739" t="s">
        <v>3589</v>
      </c>
      <c r="N1739" t="s">
        <v>3589</v>
      </c>
      <c r="O1739"/>
      <c r="P1739" t="s">
        <v>1562</v>
      </c>
      <c r="Q1739" t="s">
        <v>4463</v>
      </c>
      <c r="R1739" t="s">
        <v>4464</v>
      </c>
      <c r="S1739" t="s">
        <v>3589</v>
      </c>
      <c r="T1739" t="s">
        <v>3589</v>
      </c>
      <c r="U1739" t="s">
        <v>13785</v>
      </c>
      <c r="V1739"/>
      <c r="W1739"/>
      <c r="X1739"/>
      <c r="Y1739"/>
      <c r="Z1739"/>
      <c r="AA1739"/>
      <c r="AB1739"/>
      <c r="AC1739"/>
      <c r="AD1739"/>
      <c r="AE1739"/>
      <c r="AF1739"/>
      <c r="AG1739"/>
      <c r="AH1739"/>
      <c r="AI1739"/>
      <c r="AJ1739"/>
      <c r="AK1739"/>
      <c r="AL1739"/>
      <c r="AM1739"/>
      <c r="AN1739"/>
      <c r="AO1739" s="108" t="s">
        <v>43</v>
      </c>
      <c r="AP1739" t="s">
        <v>2871</v>
      </c>
      <c r="AQ1739">
        <v>65</v>
      </c>
      <c r="AR1739" t="e">
        <v>#N/A</v>
      </c>
      <c r="AS1739" t="s">
        <v>4880</v>
      </c>
      <c r="AT1739" t="e">
        <v>#N/A</v>
      </c>
      <c r="AU1739" t="s">
        <v>4924</v>
      </c>
      <c r="AV1739" t="s">
        <v>12710</v>
      </c>
      <c r="AW1739" t="s">
        <v>12711</v>
      </c>
      <c r="AX1739" t="s">
        <v>1740</v>
      </c>
      <c r="AY1739" t="s">
        <v>12712</v>
      </c>
      <c r="AZ1739" t="s">
        <v>4463</v>
      </c>
      <c r="BA1739" t="s">
        <v>12713</v>
      </c>
      <c r="BB1739" t="s">
        <v>1244</v>
      </c>
      <c r="BC1739" t="s">
        <v>1743</v>
      </c>
      <c r="BD1739" t="s">
        <v>12714</v>
      </c>
      <c r="BE1739" t="s">
        <v>4923</v>
      </c>
      <c r="BF1739">
        <v>1739</v>
      </c>
      <c r="BG1739">
        <v>0</v>
      </c>
      <c r="BH1739">
        <v>0</v>
      </c>
      <c r="BI1739" t="s">
        <v>1547</v>
      </c>
      <c r="BJ1739">
        <v>0</v>
      </c>
      <c r="BK1739">
        <v>0</v>
      </c>
      <c r="BL1739">
        <v>0</v>
      </c>
      <c r="BM1739" t="s">
        <v>1547</v>
      </c>
      <c r="BN1739" t="s">
        <v>1547</v>
      </c>
      <c r="BO1739" t="s">
        <v>1547</v>
      </c>
      <c r="BP1739" t="s" cm="1">
        <v>1547</v>
      </c>
      <c r="BQ1739" t="s">
        <v>1547</v>
      </c>
      <c r="BR1739" t="s">
        <v>12617</v>
      </c>
      <c r="BS1739">
        <v>24</v>
      </c>
      <c r="BT1739" t="s">
        <v>5213</v>
      </c>
      <c r="BU1739" t="s">
        <v>16701</v>
      </c>
      <c r="BV1739" t="s">
        <v>4923</v>
      </c>
      <c r="BW1739" t="s">
        <v>12710</v>
      </c>
      <c r="BX1739" t="s">
        <v>12662</v>
      </c>
      <c r="BY1739" t="s">
        <v>7292</v>
      </c>
      <c r="BZ1739" t="s">
        <v>1547</v>
      </c>
      <c r="CA1739" t="s">
        <v>1744</v>
      </c>
      <c r="CB1739" t="s">
        <v>1547</v>
      </c>
      <c r="CC1739"/>
      <c r="CD1739" t="s">
        <v>998</v>
      </c>
      <c r="CE1739" t="s">
        <v>1244</v>
      </c>
      <c r="CF1739" t="s">
        <v>4924</v>
      </c>
      <c r="CG1739" t="s">
        <v>12710</v>
      </c>
      <c r="CH1739" t="s">
        <v>1244</v>
      </c>
      <c r="CI1739" t="s">
        <v>1547</v>
      </c>
      <c r="CJ1739" t="s">
        <v>4464</v>
      </c>
      <c r="CK1739" t="s">
        <v>1562</v>
      </c>
      <c r="CL1739"/>
      <c r="CM1739"/>
      <c r="CN1739" t="s">
        <v>13785</v>
      </c>
      <c r="CO1739" t="s">
        <v>1547</v>
      </c>
      <c r="CP1739" t="s">
        <v>13785</v>
      </c>
      <c r="CQ1739" t="s">
        <v>1547</v>
      </c>
      <c r="CR1739" t="s">
        <v>1547</v>
      </c>
      <c r="CS1739">
        <v>0</v>
      </c>
      <c r="CT1739" t="s">
        <v>1547</v>
      </c>
      <c r="CU1739" t="s">
        <v>1547</v>
      </c>
      <c r="CV1739" t="s">
        <v>1547</v>
      </c>
      <c r="CW1739" t="s">
        <v>1547</v>
      </c>
      <c r="CX1739" t="s">
        <v>1547</v>
      </c>
      <c r="CY1739">
        <v>1737</v>
      </c>
      <c r="CZ1739" t="s">
        <v>12124</v>
      </c>
      <c r="DA1739" t="s">
        <v>1547</v>
      </c>
      <c r="DB1739" t="s">
        <v>1881</v>
      </c>
      <c r="DC1739" t="s">
        <v>1882</v>
      </c>
      <c r="DD1739" t="s">
        <v>4924</v>
      </c>
      <c r="DE1739" t="s">
        <v>4463</v>
      </c>
      <c r="DF1739" t="s">
        <v>4926</v>
      </c>
      <c r="DG1739" t="s">
        <v>1547</v>
      </c>
      <c r="DH1739" t="s">
        <v>1547</v>
      </c>
      <c r="DI1739" t="s">
        <v>1892</v>
      </c>
      <c r="DJ1739" t="e">
        <v>#N/A</v>
      </c>
      <c r="DK1739"/>
      <c r="DL1739" t="s">
        <v>7296</v>
      </c>
      <c r="DM1739">
        <v>9</v>
      </c>
      <c r="DN1739" t="s">
        <v>1883</v>
      </c>
      <c r="DO1739" t="s">
        <v>1562</v>
      </c>
      <c r="DP1739" t="b">
        <v>1</v>
      </c>
      <c r="DQ1739" t="b">
        <v>0</v>
      </c>
      <c r="DR1739" t="b">
        <v>1</v>
      </c>
      <c r="DS1739" t="b">
        <v>0</v>
      </c>
      <c r="DT1739" t="b">
        <v>0</v>
      </c>
      <c r="DU1739" t="b">
        <v>0</v>
      </c>
      <c r="DV1739" t="b">
        <v>1</v>
      </c>
      <c r="DW1739">
        <v>0</v>
      </c>
      <c r="DX1739" t="b">
        <v>0</v>
      </c>
      <c r="DY1739" t="b">
        <v>0</v>
      </c>
      <c r="DZ1739" t="b">
        <v>0</v>
      </c>
      <c r="EA1739" t="b">
        <v>0</v>
      </c>
      <c r="EB1739" t="b">
        <v>0</v>
      </c>
      <c r="EC1739" t="b">
        <v>0</v>
      </c>
      <c r="ED1739" t="b">
        <v>0</v>
      </c>
      <c r="EE1739" t="b">
        <v>0</v>
      </c>
      <c r="EF1739" t="b">
        <v>0</v>
      </c>
      <c r="EG1739" t="b" cm="1">
        <v>0</v>
      </c>
      <c r="EH1739" t="b">
        <v>0</v>
      </c>
      <c r="EI1739" t="b">
        <v>0</v>
      </c>
      <c r="EJ1739" t="b">
        <v>0</v>
      </c>
      <c r="EK1739" t="s">
        <v>1547</v>
      </c>
      <c r="EL1739">
        <v>0</v>
      </c>
      <c r="EM1739">
        <v>70</v>
      </c>
      <c r="EN1739" t="b">
        <v>1</v>
      </c>
    </row>
    <row r="1740" spans="1:144" ht="15.75">
      <c r="A1740"/>
      <c r="B1740" t="s">
        <v>1562</v>
      </c>
      <c r="C1740" t="s">
        <v>4880</v>
      </c>
      <c r="D1740" t="s">
        <v>1254</v>
      </c>
      <c r="E1740" t="s">
        <v>1253</v>
      </c>
      <c r="F1740" t="s">
        <v>1278</v>
      </c>
      <c r="G1740" t="s">
        <v>1254</v>
      </c>
      <c r="H1740" t="s">
        <v>4264</v>
      </c>
      <c r="I1740" t="s">
        <v>2799</v>
      </c>
      <c r="J1740"/>
      <c r="K1740" t="s">
        <v>902</v>
      </c>
      <c r="L1740" t="s">
        <v>1743</v>
      </c>
      <c r="M1740" t="s">
        <v>1754</v>
      </c>
      <c r="N1740"/>
      <c r="O1740"/>
      <c r="P1740" t="s">
        <v>1562</v>
      </c>
      <c r="Q1740" t="s">
        <v>4463</v>
      </c>
      <c r="R1740" t="s">
        <v>4464</v>
      </c>
      <c r="S1740"/>
      <c r="T1740"/>
      <c r="U1740" t="s">
        <v>13785</v>
      </c>
      <c r="V1740" t="s">
        <v>4373</v>
      </c>
      <c r="W1740"/>
      <c r="X1740"/>
      <c r="Y1740"/>
      <c r="Z1740"/>
      <c r="AA1740"/>
      <c r="AB1740"/>
      <c r="AC1740"/>
      <c r="AD1740"/>
      <c r="AE1740"/>
      <c r="AF1740"/>
      <c r="AG1740"/>
      <c r="AH1740"/>
      <c r="AI1740"/>
      <c r="AJ1740"/>
      <c r="AK1740"/>
      <c r="AL1740"/>
      <c r="AM1740"/>
      <c r="AN1740"/>
      <c r="AO1740" s="108" t="s">
        <v>43</v>
      </c>
      <c r="AP1740" t="s">
        <v>2871</v>
      </c>
      <c r="AQ1740">
        <v>66</v>
      </c>
      <c r="AR1740" t="e">
        <v>#N/A</v>
      </c>
      <c r="AS1740" t="s">
        <v>4880</v>
      </c>
      <c r="AT1740" t="e">
        <v>#N/A</v>
      </c>
      <c r="AU1740" t="s">
        <v>1253</v>
      </c>
      <c r="AV1740" t="s">
        <v>1766</v>
      </c>
      <c r="AW1740" t="s">
        <v>1787</v>
      </c>
      <c r="AX1740" t="s">
        <v>1740</v>
      </c>
      <c r="AY1740" t="s">
        <v>1793</v>
      </c>
      <c r="AZ1740" t="s">
        <v>4463</v>
      </c>
      <c r="BA1740" t="s">
        <v>1913</v>
      </c>
      <c r="BB1740" t="s">
        <v>2799</v>
      </c>
      <c r="BC1740" t="s">
        <v>1743</v>
      </c>
      <c r="BD1740" t="s">
        <v>7254</v>
      </c>
      <c r="BE1740" t="s">
        <v>4923</v>
      </c>
      <c r="BF1740">
        <v>343</v>
      </c>
      <c r="BG1740">
        <v>1739</v>
      </c>
      <c r="BH1740">
        <v>0</v>
      </c>
      <c r="BI1740" t="s">
        <v>1547</v>
      </c>
      <c r="BJ1740">
        <v>0</v>
      </c>
      <c r="BK1740">
        <v>0</v>
      </c>
      <c r="BL1740">
        <v>515</v>
      </c>
      <c r="BM1740" t="s">
        <v>1770</v>
      </c>
      <c r="BN1740" t="s">
        <v>4924</v>
      </c>
      <c r="BO1740" t="s">
        <v>12710</v>
      </c>
      <c r="BP1740" t="e" cm="1">
        <v>#N/A</v>
      </c>
      <c r="BQ1740" t="s">
        <v>1547</v>
      </c>
      <c r="BR1740" t="s">
        <v>12617</v>
      </c>
      <c r="BS1740">
        <v>25</v>
      </c>
      <c r="BT1740" t="s">
        <v>5223</v>
      </c>
      <c r="BU1740" t="s">
        <v>16702</v>
      </c>
      <c r="BV1740" t="s">
        <v>1254</v>
      </c>
      <c r="BW1740" t="s">
        <v>1766</v>
      </c>
      <c r="BX1740" t="s">
        <v>9860</v>
      </c>
      <c r="BY1740" t="s">
        <v>1744</v>
      </c>
      <c r="BZ1740" t="s">
        <v>1547</v>
      </c>
      <c r="CA1740" t="s">
        <v>1744</v>
      </c>
      <c r="CB1740" t="s">
        <v>1754</v>
      </c>
      <c r="CC1740"/>
      <c r="CD1740" t="s">
        <v>998</v>
      </c>
      <c r="CE1740" t="s">
        <v>2799</v>
      </c>
      <c r="CF1740" t="s">
        <v>12715</v>
      </c>
      <c r="CG1740" t="s">
        <v>12716</v>
      </c>
      <c r="CH1740" t="s">
        <v>2799</v>
      </c>
      <c r="CI1740" t="s">
        <v>1547</v>
      </c>
      <c r="CJ1740" t="s">
        <v>4464</v>
      </c>
      <c r="CK1740" t="s">
        <v>1562</v>
      </c>
      <c r="CL1740"/>
      <c r="CM1740"/>
      <c r="CN1740" t="s">
        <v>13785</v>
      </c>
      <c r="CO1740" t="s">
        <v>4373</v>
      </c>
      <c r="CP1740" t="s">
        <v>13785</v>
      </c>
      <c r="CQ1740" t="s">
        <v>4373</v>
      </c>
      <c r="CR1740" t="s">
        <v>1547</v>
      </c>
      <c r="CS1740">
        <v>0</v>
      </c>
      <c r="CT1740" t="s">
        <v>1547</v>
      </c>
      <c r="CU1740" t="s">
        <v>1547</v>
      </c>
      <c r="CV1740" t="s">
        <v>1547</v>
      </c>
      <c r="CW1740" t="s">
        <v>1547</v>
      </c>
      <c r="CX1740" t="s">
        <v>1547</v>
      </c>
      <c r="CY1740">
        <v>1738</v>
      </c>
      <c r="CZ1740" t="s">
        <v>12125</v>
      </c>
      <c r="DA1740" t="s">
        <v>1547</v>
      </c>
      <c r="DB1740" t="s">
        <v>1881</v>
      </c>
      <c r="DC1740" t="s">
        <v>1882</v>
      </c>
      <c r="DD1740" t="s">
        <v>1253</v>
      </c>
      <c r="DE1740" t="s">
        <v>4463</v>
      </c>
      <c r="DF1740" t="s">
        <v>1254</v>
      </c>
      <c r="DG1740" t="s">
        <v>1547</v>
      </c>
      <c r="DH1740" t="s">
        <v>1547</v>
      </c>
      <c r="DI1740" t="s">
        <v>1892</v>
      </c>
      <c r="DJ1740" t="e">
        <v>#N/A</v>
      </c>
      <c r="DK1740"/>
      <c r="DL1740" t="s">
        <v>1892</v>
      </c>
      <c r="DM1740">
        <v>9</v>
      </c>
      <c r="DN1740" t="s">
        <v>1883</v>
      </c>
      <c r="DO1740" t="s">
        <v>1562</v>
      </c>
      <c r="DP1740" t="b">
        <v>1</v>
      </c>
      <c r="DQ1740" t="b">
        <v>0</v>
      </c>
      <c r="DR1740" t="b">
        <v>0</v>
      </c>
      <c r="DS1740" t="b">
        <v>0</v>
      </c>
      <c r="DT1740" t="b">
        <v>0</v>
      </c>
      <c r="DU1740" t="b">
        <v>0</v>
      </c>
      <c r="DV1740" t="b">
        <v>0</v>
      </c>
      <c r="DW1740">
        <v>0</v>
      </c>
      <c r="DX1740" t="b">
        <v>0</v>
      </c>
      <c r="DY1740" t="b">
        <v>0</v>
      </c>
      <c r="DZ1740" t="b">
        <v>0</v>
      </c>
      <c r="EA1740" t="b">
        <v>0</v>
      </c>
      <c r="EB1740" t="b">
        <v>0</v>
      </c>
      <c r="EC1740" t="b">
        <v>1</v>
      </c>
      <c r="ED1740" t="b">
        <v>0</v>
      </c>
      <c r="EE1740" t="b">
        <v>0</v>
      </c>
      <c r="EF1740" t="b">
        <v>0</v>
      </c>
      <c r="EG1740" t="b" cm="1">
        <v>0</v>
      </c>
      <c r="EH1740" t="b">
        <v>0</v>
      </c>
      <c r="EI1740" t="b">
        <v>0</v>
      </c>
      <c r="EJ1740" t="b">
        <v>1</v>
      </c>
      <c r="EK1740" t="s">
        <v>5327</v>
      </c>
      <c r="EL1740">
        <v>0</v>
      </c>
      <c r="EM1740">
        <v>7</v>
      </c>
      <c r="EN1740" t="b">
        <v>0</v>
      </c>
    </row>
    <row r="1741" spans="1:144" ht="15.75">
      <c r="A1741"/>
      <c r="B1741" t="s">
        <v>1562</v>
      </c>
      <c r="C1741" t="s">
        <v>4880</v>
      </c>
      <c r="D1741" t="s">
        <v>4307</v>
      </c>
      <c r="E1741" t="s">
        <v>4277</v>
      </c>
      <c r="F1741"/>
      <c r="G1741" t="s">
        <v>4139</v>
      </c>
      <c r="H1741" t="s">
        <v>4139</v>
      </c>
      <c r="I1741" t="s">
        <v>2799</v>
      </c>
      <c r="J1741"/>
      <c r="K1741" t="s">
        <v>902</v>
      </c>
      <c r="L1741" t="s">
        <v>1743</v>
      </c>
      <c r="M1741" t="s">
        <v>1749</v>
      </c>
      <c r="N1741"/>
      <c r="O1741"/>
      <c r="P1741" t="s">
        <v>1562</v>
      </c>
      <c r="Q1741" t="s">
        <v>4463</v>
      </c>
      <c r="R1741" t="s">
        <v>4464</v>
      </c>
      <c r="S1741"/>
      <c r="T1741"/>
      <c r="U1741" t="s">
        <v>13785</v>
      </c>
      <c r="V1741" t="s">
        <v>13278</v>
      </c>
      <c r="W1741"/>
      <c r="X1741"/>
      <c r="Y1741"/>
      <c r="Z1741"/>
      <c r="AA1741"/>
      <c r="AB1741"/>
      <c r="AC1741"/>
      <c r="AD1741"/>
      <c r="AE1741"/>
      <c r="AF1741"/>
      <c r="AG1741"/>
      <c r="AH1741"/>
      <c r="AI1741"/>
      <c r="AJ1741"/>
      <c r="AK1741"/>
      <c r="AL1741"/>
      <c r="AM1741"/>
      <c r="AN1741"/>
      <c r="AO1741" s="108" t="s">
        <v>43</v>
      </c>
      <c r="AP1741" t="s">
        <v>2871</v>
      </c>
      <c r="AQ1741">
        <v>67</v>
      </c>
      <c r="AR1741" t="e">
        <v>#N/A</v>
      </c>
      <c r="AS1741" t="s">
        <v>4880</v>
      </c>
      <c r="AT1741" t="e">
        <v>#N/A</v>
      </c>
      <c r="AU1741" t="s">
        <v>4277</v>
      </c>
      <c r="AV1741" t="s">
        <v>9895</v>
      </c>
      <c r="AW1741" t="s">
        <v>1744</v>
      </c>
      <c r="AX1741" t="s">
        <v>1740</v>
      </c>
      <c r="AY1741" t="s">
        <v>9472</v>
      </c>
      <c r="AZ1741" t="s">
        <v>4463</v>
      </c>
      <c r="BA1741" t="s">
        <v>9896</v>
      </c>
      <c r="BB1741" t="s">
        <v>2799</v>
      </c>
      <c r="BC1741" t="s">
        <v>1743</v>
      </c>
      <c r="BD1741" t="s">
        <v>10127</v>
      </c>
      <c r="BE1741" t="s">
        <v>4923</v>
      </c>
      <c r="BF1741">
        <v>345</v>
      </c>
      <c r="BG1741">
        <v>1739</v>
      </c>
      <c r="BH1741">
        <v>0</v>
      </c>
      <c r="BI1741" t="s">
        <v>1547</v>
      </c>
      <c r="BJ1741">
        <v>0</v>
      </c>
      <c r="BK1741">
        <v>0</v>
      </c>
      <c r="BL1741">
        <v>981</v>
      </c>
      <c r="BM1741" t="s">
        <v>9897</v>
      </c>
      <c r="BN1741" t="s">
        <v>4924</v>
      </c>
      <c r="BO1741" t="s">
        <v>12710</v>
      </c>
      <c r="BP1741" t="e" cm="1">
        <v>#N/A</v>
      </c>
      <c r="BQ1741" t="s">
        <v>1547</v>
      </c>
      <c r="BR1741" t="s">
        <v>12617</v>
      </c>
      <c r="BS1741">
        <v>26</v>
      </c>
      <c r="BT1741" t="s">
        <v>5225</v>
      </c>
      <c r="BU1741" t="s">
        <v>16703</v>
      </c>
      <c r="BV1741" t="s">
        <v>4307</v>
      </c>
      <c r="BW1741" t="s">
        <v>9895</v>
      </c>
      <c r="BX1741" t="s">
        <v>9472</v>
      </c>
      <c r="BY1741" t="s">
        <v>1744</v>
      </c>
      <c r="BZ1741" t="s">
        <v>1547</v>
      </c>
      <c r="CA1741" t="s">
        <v>1744</v>
      </c>
      <c r="CB1741" t="s">
        <v>1749</v>
      </c>
      <c r="CC1741"/>
      <c r="CD1741" t="s">
        <v>998</v>
      </c>
      <c r="CE1741" t="s">
        <v>2799</v>
      </c>
      <c r="CF1741" t="s">
        <v>12717</v>
      </c>
      <c r="CG1741" t="s">
        <v>12718</v>
      </c>
      <c r="CH1741" t="s">
        <v>2799</v>
      </c>
      <c r="CI1741" t="s">
        <v>1547</v>
      </c>
      <c r="CJ1741" t="s">
        <v>4464</v>
      </c>
      <c r="CK1741" t="s">
        <v>1562</v>
      </c>
      <c r="CL1741"/>
      <c r="CM1741"/>
      <c r="CN1741" t="s">
        <v>13785</v>
      </c>
      <c r="CO1741" t="s">
        <v>13278</v>
      </c>
      <c r="CP1741" t="s">
        <v>13785</v>
      </c>
      <c r="CQ1741" t="s">
        <v>13278</v>
      </c>
      <c r="CR1741" t="s">
        <v>1547</v>
      </c>
      <c r="CS1741">
        <v>0</v>
      </c>
      <c r="CT1741" t="s">
        <v>1547</v>
      </c>
      <c r="CU1741" t="s">
        <v>1547</v>
      </c>
      <c r="CV1741" t="s">
        <v>1547</v>
      </c>
      <c r="CW1741" t="s">
        <v>1547</v>
      </c>
      <c r="CX1741" t="s">
        <v>1547</v>
      </c>
      <c r="CY1741">
        <v>1739</v>
      </c>
      <c r="CZ1741" t="s">
        <v>12126</v>
      </c>
      <c r="DA1741" t="s">
        <v>1547</v>
      </c>
      <c r="DB1741" t="s">
        <v>1881</v>
      </c>
      <c r="DC1741" t="s">
        <v>1882</v>
      </c>
      <c r="DD1741" t="s">
        <v>4277</v>
      </c>
      <c r="DE1741" t="s">
        <v>4463</v>
      </c>
      <c r="DF1741" t="s">
        <v>4139</v>
      </c>
      <c r="DG1741" t="s">
        <v>1547</v>
      </c>
      <c r="DH1741" t="s">
        <v>1547</v>
      </c>
      <c r="DI1741" t="s">
        <v>1892</v>
      </c>
      <c r="DJ1741" t="e">
        <v>#N/A</v>
      </c>
      <c r="DK1741"/>
      <c r="DL1741" t="s">
        <v>1892</v>
      </c>
      <c r="DM1741">
        <v>9</v>
      </c>
      <c r="DN1741" t="s">
        <v>1883</v>
      </c>
      <c r="DO1741" t="s">
        <v>1562</v>
      </c>
      <c r="DP1741" t="b">
        <v>1</v>
      </c>
      <c r="DQ1741" t="b">
        <v>0</v>
      </c>
      <c r="DR1741" t="b">
        <v>0</v>
      </c>
      <c r="DS1741" t="b">
        <v>0</v>
      </c>
      <c r="DT1741" t="b">
        <v>0</v>
      </c>
      <c r="DU1741" t="b">
        <v>0</v>
      </c>
      <c r="DV1741" t="b">
        <v>0</v>
      </c>
      <c r="DW1741">
        <v>0</v>
      </c>
      <c r="DX1741" t="b">
        <v>0</v>
      </c>
      <c r="DY1741" t="b">
        <v>0</v>
      </c>
      <c r="DZ1741" t="b">
        <v>0</v>
      </c>
      <c r="EA1741" t="b">
        <v>0</v>
      </c>
      <c r="EB1741" t="b">
        <v>0</v>
      </c>
      <c r="EC1741" t="b">
        <v>1</v>
      </c>
      <c r="ED1741" t="b">
        <v>0</v>
      </c>
      <c r="EE1741" t="b">
        <v>0</v>
      </c>
      <c r="EF1741" t="b">
        <v>0</v>
      </c>
      <c r="EG1741" t="b" cm="1">
        <v>0</v>
      </c>
      <c r="EH1741" t="b">
        <v>0</v>
      </c>
      <c r="EI1741" t="b">
        <v>0</v>
      </c>
      <c r="EJ1741" t="b">
        <v>1</v>
      </c>
      <c r="EK1741" t="s">
        <v>5327</v>
      </c>
      <c r="EL1741">
        <v>0</v>
      </c>
      <c r="EM1741">
        <v>17</v>
      </c>
      <c r="EN1741" t="b">
        <v>0</v>
      </c>
    </row>
    <row r="1742" spans="1:144" ht="31.5">
      <c r="A1742"/>
      <c r="B1742" t="s">
        <v>1562</v>
      </c>
      <c r="C1742" t="s">
        <v>4880</v>
      </c>
      <c r="D1742" t="s">
        <v>4801</v>
      </c>
      <c r="E1742" t="s">
        <v>4802</v>
      </c>
      <c r="F1742" t="s">
        <v>4803</v>
      </c>
      <c r="G1742" t="s">
        <v>4804</v>
      </c>
      <c r="H1742" s="109" t="s">
        <v>4806</v>
      </c>
      <c r="I1742" t="s">
        <v>2799</v>
      </c>
      <c r="J1742"/>
      <c r="K1742" t="s">
        <v>902</v>
      </c>
      <c r="L1742" t="s">
        <v>1743</v>
      </c>
      <c r="M1742" t="s">
        <v>1749</v>
      </c>
      <c r="N1742"/>
      <c r="O1742"/>
      <c r="P1742" t="s">
        <v>1562</v>
      </c>
      <c r="Q1742" t="s">
        <v>4463</v>
      </c>
      <c r="R1742" t="s">
        <v>4464</v>
      </c>
      <c r="S1742"/>
      <c r="T1742"/>
      <c r="U1742" t="s">
        <v>13785</v>
      </c>
      <c r="V1742" t="s">
        <v>13764</v>
      </c>
      <c r="W1742"/>
      <c r="X1742"/>
      <c r="Y1742"/>
      <c r="Z1742"/>
      <c r="AA1742"/>
      <c r="AB1742"/>
      <c r="AC1742"/>
      <c r="AD1742"/>
      <c r="AE1742"/>
      <c r="AF1742"/>
      <c r="AG1742"/>
      <c r="AH1742"/>
      <c r="AI1742"/>
      <c r="AJ1742"/>
      <c r="AK1742"/>
      <c r="AL1742"/>
      <c r="AM1742"/>
      <c r="AN1742"/>
      <c r="AO1742" s="108" t="s">
        <v>43</v>
      </c>
      <c r="AP1742" t="s">
        <v>2871</v>
      </c>
      <c r="AQ1742">
        <v>68</v>
      </c>
      <c r="AR1742" t="e">
        <v>#N/A</v>
      </c>
      <c r="AS1742" t="s">
        <v>4880</v>
      </c>
      <c r="AT1742" t="e">
        <v>#N/A</v>
      </c>
      <c r="AU1742" t="s">
        <v>4802</v>
      </c>
      <c r="AV1742" t="s">
        <v>12362</v>
      </c>
      <c r="AW1742" t="s">
        <v>12363</v>
      </c>
      <c r="AX1742" t="s">
        <v>1740</v>
      </c>
      <c r="AY1742" t="s">
        <v>12364</v>
      </c>
      <c r="AZ1742" t="s">
        <v>4463</v>
      </c>
      <c r="BA1742" t="s">
        <v>12365</v>
      </c>
      <c r="BB1742" t="s">
        <v>2799</v>
      </c>
      <c r="BC1742" t="s">
        <v>1743</v>
      </c>
      <c r="BD1742" t="s">
        <v>12629</v>
      </c>
      <c r="BE1742" t="s">
        <v>4923</v>
      </c>
      <c r="BF1742">
        <v>1650</v>
      </c>
      <c r="BG1742">
        <v>1739</v>
      </c>
      <c r="BH1742">
        <v>0</v>
      </c>
      <c r="BI1742" t="s">
        <v>1547</v>
      </c>
      <c r="BJ1742">
        <v>0</v>
      </c>
      <c r="BK1742">
        <v>0</v>
      </c>
      <c r="BL1742">
        <v>1650</v>
      </c>
      <c r="BM1742" t="s">
        <v>12370</v>
      </c>
      <c r="BN1742" t="s">
        <v>4924</v>
      </c>
      <c r="BO1742" t="s">
        <v>12710</v>
      </c>
      <c r="BP1742" t="e" cm="1">
        <v>#N/A</v>
      </c>
      <c r="BQ1742" t="s">
        <v>1547</v>
      </c>
      <c r="BR1742" t="s">
        <v>12617</v>
      </c>
      <c r="BS1742">
        <v>27</v>
      </c>
      <c r="BT1742" t="s">
        <v>5229</v>
      </c>
      <c r="BU1742" t="s">
        <v>16704</v>
      </c>
      <c r="BV1742" t="s">
        <v>4801</v>
      </c>
      <c r="BW1742" t="s">
        <v>12362</v>
      </c>
      <c r="BX1742" t="s">
        <v>12368</v>
      </c>
      <c r="BY1742" t="s">
        <v>1744</v>
      </c>
      <c r="BZ1742" t="s">
        <v>1547</v>
      </c>
      <c r="CA1742" t="s">
        <v>1744</v>
      </c>
      <c r="CB1742" t="s">
        <v>1749</v>
      </c>
      <c r="CC1742"/>
      <c r="CD1742" t="s">
        <v>998</v>
      </c>
      <c r="CE1742" t="s">
        <v>2799</v>
      </c>
      <c r="CF1742" t="s">
        <v>12719</v>
      </c>
      <c r="CG1742" t="s">
        <v>12720</v>
      </c>
      <c r="CH1742" t="s">
        <v>2799</v>
      </c>
      <c r="CI1742" t="s">
        <v>1547</v>
      </c>
      <c r="CJ1742" t="s">
        <v>4464</v>
      </c>
      <c r="CK1742" t="s">
        <v>1562</v>
      </c>
      <c r="CL1742"/>
      <c r="CM1742"/>
      <c r="CN1742" t="s">
        <v>13785</v>
      </c>
      <c r="CO1742" t="s">
        <v>13764</v>
      </c>
      <c r="CP1742" t="s">
        <v>13785</v>
      </c>
      <c r="CQ1742" t="s">
        <v>13764</v>
      </c>
      <c r="CR1742" t="s">
        <v>1547</v>
      </c>
      <c r="CS1742">
        <v>0</v>
      </c>
      <c r="CT1742" t="s">
        <v>1547</v>
      </c>
      <c r="CU1742" t="s">
        <v>1547</v>
      </c>
      <c r="CV1742" t="s">
        <v>1547</v>
      </c>
      <c r="CW1742" t="s">
        <v>1547</v>
      </c>
      <c r="CX1742" t="s">
        <v>1547</v>
      </c>
      <c r="CY1742">
        <v>1740</v>
      </c>
      <c r="CZ1742" t="s">
        <v>12127</v>
      </c>
      <c r="DA1742" t="s">
        <v>1547</v>
      </c>
      <c r="DB1742" t="s">
        <v>1881</v>
      </c>
      <c r="DC1742" t="s">
        <v>1882</v>
      </c>
      <c r="DD1742" t="s">
        <v>4802</v>
      </c>
      <c r="DE1742" t="s">
        <v>4463</v>
      </c>
      <c r="DF1742" t="s">
        <v>4804</v>
      </c>
      <c r="DG1742" t="s">
        <v>1547</v>
      </c>
      <c r="DH1742" t="s">
        <v>1547</v>
      </c>
      <c r="DI1742" t="s">
        <v>1892</v>
      </c>
      <c r="DJ1742" t="e">
        <v>#N/A</v>
      </c>
      <c r="DK1742"/>
      <c r="DL1742" t="s">
        <v>1892</v>
      </c>
      <c r="DM1742">
        <v>9</v>
      </c>
      <c r="DN1742" t="s">
        <v>1883</v>
      </c>
      <c r="DO1742" t="s">
        <v>1562</v>
      </c>
      <c r="DP1742" t="b">
        <v>1</v>
      </c>
      <c r="DQ1742" t="b">
        <v>0</v>
      </c>
      <c r="DR1742" t="b">
        <v>0</v>
      </c>
      <c r="DS1742" t="b">
        <v>0</v>
      </c>
      <c r="DT1742" t="b">
        <v>0</v>
      </c>
      <c r="DU1742" t="b">
        <v>0</v>
      </c>
      <c r="DV1742" t="b">
        <v>0</v>
      </c>
      <c r="DW1742">
        <v>0</v>
      </c>
      <c r="DX1742" t="b">
        <v>0</v>
      </c>
      <c r="DY1742" t="b">
        <v>0</v>
      </c>
      <c r="DZ1742" t="b">
        <v>0</v>
      </c>
      <c r="EA1742" t="b">
        <v>0</v>
      </c>
      <c r="EB1742" t="b">
        <v>0</v>
      </c>
      <c r="EC1742" t="b">
        <v>0</v>
      </c>
      <c r="ED1742" t="b">
        <v>0</v>
      </c>
      <c r="EE1742" t="b">
        <v>0</v>
      </c>
      <c r="EF1742" t="b">
        <v>0</v>
      </c>
      <c r="EG1742" t="b" cm="1">
        <v>1</v>
      </c>
      <c r="EH1742" t="b">
        <v>0</v>
      </c>
      <c r="EI1742" t="b">
        <v>0</v>
      </c>
      <c r="EJ1742" t="b">
        <v>1</v>
      </c>
      <c r="EK1742" t="s">
        <v>5887</v>
      </c>
      <c r="EL1742">
        <v>1</v>
      </c>
      <c r="EM1742">
        <v>44</v>
      </c>
      <c r="EN1742" t="b">
        <v>0</v>
      </c>
    </row>
    <row r="1743" spans="1:144" ht="15.75">
      <c r="A1743"/>
      <c r="B1743" t="s">
        <v>1562</v>
      </c>
      <c r="C1743" t="s">
        <v>4880</v>
      </c>
      <c r="D1743" t="s">
        <v>4887</v>
      </c>
      <c r="E1743" t="s">
        <v>4272</v>
      </c>
      <c r="F1743" t="s">
        <v>4273</v>
      </c>
      <c r="G1743" t="s">
        <v>4887</v>
      </c>
      <c r="H1743" t="s">
        <v>4275</v>
      </c>
      <c r="I1743" t="s">
        <v>2799</v>
      </c>
      <c r="J1743"/>
      <c r="K1743" t="s">
        <v>902</v>
      </c>
      <c r="L1743" t="s">
        <v>1743</v>
      </c>
      <c r="M1743" t="s">
        <v>1995</v>
      </c>
      <c r="N1743"/>
      <c r="O1743"/>
      <c r="P1743" t="s">
        <v>1562</v>
      </c>
      <c r="Q1743" t="s">
        <v>4463</v>
      </c>
      <c r="R1743" t="s">
        <v>4464</v>
      </c>
      <c r="S1743"/>
      <c r="T1743"/>
      <c r="U1743" t="s">
        <v>13785</v>
      </c>
      <c r="V1743" t="s">
        <v>13589</v>
      </c>
      <c r="W1743"/>
      <c r="X1743"/>
      <c r="Y1743"/>
      <c r="Z1743"/>
      <c r="AA1743"/>
      <c r="AB1743"/>
      <c r="AC1743"/>
      <c r="AD1743"/>
      <c r="AE1743"/>
      <c r="AF1743"/>
      <c r="AG1743"/>
      <c r="AH1743"/>
      <c r="AI1743"/>
      <c r="AJ1743"/>
      <c r="AK1743"/>
      <c r="AL1743"/>
      <c r="AM1743"/>
      <c r="AN1743"/>
      <c r="AO1743" s="108" t="s">
        <v>43</v>
      </c>
      <c r="AP1743" t="s">
        <v>2871</v>
      </c>
      <c r="AQ1743">
        <v>69</v>
      </c>
      <c r="AR1743" t="e">
        <v>#N/A</v>
      </c>
      <c r="AS1743" t="s">
        <v>4880</v>
      </c>
      <c r="AT1743" t="e">
        <v>#N/A</v>
      </c>
      <c r="AU1743" t="s">
        <v>4272</v>
      </c>
      <c r="AV1743" t="s">
        <v>9884</v>
      </c>
      <c r="AW1743" t="s">
        <v>9885</v>
      </c>
      <c r="AX1743" t="s">
        <v>1740</v>
      </c>
      <c r="AY1743" t="s">
        <v>12624</v>
      </c>
      <c r="AZ1743" t="s">
        <v>4463</v>
      </c>
      <c r="BA1743" t="s">
        <v>9887</v>
      </c>
      <c r="BB1743" t="s">
        <v>2799</v>
      </c>
      <c r="BC1743" t="s">
        <v>1743</v>
      </c>
      <c r="BD1743" t="s">
        <v>12625</v>
      </c>
      <c r="BE1743" t="s">
        <v>4923</v>
      </c>
      <c r="BF1743">
        <v>970</v>
      </c>
      <c r="BG1743">
        <v>1739</v>
      </c>
      <c r="BH1743">
        <v>0</v>
      </c>
      <c r="BI1743" t="s">
        <v>1547</v>
      </c>
      <c r="BJ1743">
        <v>0</v>
      </c>
      <c r="BK1743">
        <v>0</v>
      </c>
      <c r="BL1743">
        <v>970</v>
      </c>
      <c r="BM1743" t="s">
        <v>9891</v>
      </c>
      <c r="BN1743" t="s">
        <v>4924</v>
      </c>
      <c r="BO1743" t="s">
        <v>12710</v>
      </c>
      <c r="BP1743" t="e" cm="1">
        <v>#N/A</v>
      </c>
      <c r="BQ1743" t="s">
        <v>1547</v>
      </c>
      <c r="BR1743" t="s">
        <v>12617</v>
      </c>
      <c r="BS1743">
        <v>28</v>
      </c>
      <c r="BT1743" t="s">
        <v>5235</v>
      </c>
      <c r="BU1743" t="s">
        <v>16705</v>
      </c>
      <c r="BV1743" t="s">
        <v>4887</v>
      </c>
      <c r="BW1743" t="s">
        <v>9884</v>
      </c>
      <c r="BX1743" t="s">
        <v>9889</v>
      </c>
      <c r="BY1743" t="s">
        <v>1744</v>
      </c>
      <c r="BZ1743" t="s">
        <v>1547</v>
      </c>
      <c r="CA1743" t="s">
        <v>1744</v>
      </c>
      <c r="CB1743" t="s">
        <v>1995</v>
      </c>
      <c r="CC1743"/>
      <c r="CD1743" t="s">
        <v>998</v>
      </c>
      <c r="CE1743" t="s">
        <v>2799</v>
      </c>
      <c r="CF1743" t="s">
        <v>12721</v>
      </c>
      <c r="CG1743" t="s">
        <v>12722</v>
      </c>
      <c r="CH1743" t="s">
        <v>2799</v>
      </c>
      <c r="CI1743" t="s">
        <v>1547</v>
      </c>
      <c r="CJ1743" t="s">
        <v>4464</v>
      </c>
      <c r="CK1743" t="s">
        <v>1562</v>
      </c>
      <c r="CL1743"/>
      <c r="CM1743"/>
      <c r="CN1743" t="s">
        <v>13785</v>
      </c>
      <c r="CO1743" t="s">
        <v>13589</v>
      </c>
      <c r="CP1743" t="s">
        <v>13785</v>
      </c>
      <c r="CQ1743" t="s">
        <v>13589</v>
      </c>
      <c r="CR1743" t="s">
        <v>1547</v>
      </c>
      <c r="CS1743">
        <v>0</v>
      </c>
      <c r="CT1743" t="s">
        <v>1547</v>
      </c>
      <c r="CU1743" t="s">
        <v>1547</v>
      </c>
      <c r="CV1743" t="s">
        <v>1547</v>
      </c>
      <c r="CW1743" t="s">
        <v>1547</v>
      </c>
      <c r="CX1743" t="s">
        <v>1547</v>
      </c>
      <c r="CY1743">
        <v>1741</v>
      </c>
      <c r="CZ1743" t="s">
        <v>12128</v>
      </c>
      <c r="DA1743" t="s">
        <v>1547</v>
      </c>
      <c r="DB1743" t="s">
        <v>1881</v>
      </c>
      <c r="DC1743" t="s">
        <v>1882</v>
      </c>
      <c r="DD1743" t="s">
        <v>4272</v>
      </c>
      <c r="DE1743" t="s">
        <v>4463</v>
      </c>
      <c r="DF1743" t="s">
        <v>4887</v>
      </c>
      <c r="DG1743" t="s">
        <v>1547</v>
      </c>
      <c r="DH1743" t="s">
        <v>1547</v>
      </c>
      <c r="DI1743" t="s">
        <v>1892</v>
      </c>
      <c r="DJ1743" t="e">
        <v>#N/A</v>
      </c>
      <c r="DK1743"/>
      <c r="DL1743" t="s">
        <v>1892</v>
      </c>
      <c r="DM1743">
        <v>9</v>
      </c>
      <c r="DN1743" t="s">
        <v>1883</v>
      </c>
      <c r="DO1743" t="s">
        <v>1562</v>
      </c>
      <c r="DP1743" t="b">
        <v>1</v>
      </c>
      <c r="DQ1743" t="b">
        <v>0</v>
      </c>
      <c r="DR1743" t="b">
        <v>0</v>
      </c>
      <c r="DS1743" t="b">
        <v>0</v>
      </c>
      <c r="DT1743" t="b">
        <v>0</v>
      </c>
      <c r="DU1743" t="b">
        <v>0</v>
      </c>
      <c r="DV1743" t="b">
        <v>0</v>
      </c>
      <c r="DW1743">
        <v>0</v>
      </c>
      <c r="DX1743" t="b">
        <v>0</v>
      </c>
      <c r="DY1743" t="b">
        <v>0</v>
      </c>
      <c r="DZ1743" t="b">
        <v>0</v>
      </c>
      <c r="EA1743" t="b">
        <v>0</v>
      </c>
      <c r="EB1743" t="b">
        <v>0</v>
      </c>
      <c r="EC1743" t="b">
        <v>1</v>
      </c>
      <c r="ED1743" t="b">
        <v>0</v>
      </c>
      <c r="EE1743" t="b">
        <v>0</v>
      </c>
      <c r="EF1743" t="b">
        <v>0</v>
      </c>
      <c r="EG1743" t="b" cm="1">
        <v>0</v>
      </c>
      <c r="EH1743" t="b">
        <v>0</v>
      </c>
      <c r="EI1743" t="b">
        <v>0</v>
      </c>
      <c r="EJ1743" t="b">
        <v>1</v>
      </c>
      <c r="EK1743" t="s">
        <v>5327</v>
      </c>
      <c r="EL1743">
        <v>0</v>
      </c>
      <c r="EM1743">
        <v>34</v>
      </c>
      <c r="EN1743" t="b">
        <v>0</v>
      </c>
    </row>
    <row r="1744" spans="1:144" ht="15.75">
      <c r="A1744"/>
      <c r="B1744" t="s">
        <v>1562</v>
      </c>
      <c r="C1744" t="s">
        <v>4880</v>
      </c>
      <c r="D1744" t="s">
        <v>4221</v>
      </c>
      <c r="E1744" t="s">
        <v>4222</v>
      </c>
      <c r="F1744"/>
      <c r="G1744" t="s">
        <v>4221</v>
      </c>
      <c r="H1744" t="s">
        <v>4266</v>
      </c>
      <c r="I1744" t="s">
        <v>2799</v>
      </c>
      <c r="J1744"/>
      <c r="K1744" t="s">
        <v>902</v>
      </c>
      <c r="L1744" t="s">
        <v>1743</v>
      </c>
      <c r="M1744" t="s">
        <v>1754</v>
      </c>
      <c r="N1744" t="s">
        <v>4266</v>
      </c>
      <c r="O1744"/>
      <c r="P1744" t="s">
        <v>1562</v>
      </c>
      <c r="Q1744" t="s">
        <v>4463</v>
      </c>
      <c r="R1744" t="s">
        <v>4464</v>
      </c>
      <c r="S1744"/>
      <c r="T1744"/>
      <c r="U1744" t="s">
        <v>13785</v>
      </c>
      <c r="V1744" t="s">
        <v>4226</v>
      </c>
      <c r="W1744"/>
      <c r="X1744"/>
      <c r="Y1744"/>
      <c r="Z1744"/>
      <c r="AA1744"/>
      <c r="AB1744"/>
      <c r="AC1744"/>
      <c r="AD1744"/>
      <c r="AE1744"/>
      <c r="AF1744"/>
      <c r="AG1744"/>
      <c r="AH1744"/>
      <c r="AI1744"/>
      <c r="AJ1744"/>
      <c r="AK1744"/>
      <c r="AL1744"/>
      <c r="AM1744"/>
      <c r="AN1744"/>
      <c r="AO1744" s="108" t="s">
        <v>43</v>
      </c>
      <c r="AP1744" t="s">
        <v>2871</v>
      </c>
      <c r="AQ1744">
        <v>70</v>
      </c>
      <c r="AR1744" t="e">
        <v>#N/A</v>
      </c>
      <c r="AS1744" t="s">
        <v>4880</v>
      </c>
      <c r="AT1744" t="e">
        <v>#N/A</v>
      </c>
      <c r="AU1744" t="s">
        <v>4222</v>
      </c>
      <c r="AV1744" t="s">
        <v>9768</v>
      </c>
      <c r="AW1744" t="s">
        <v>1744</v>
      </c>
      <c r="AX1744" t="s">
        <v>1740</v>
      </c>
      <c r="AY1744" t="s">
        <v>11496</v>
      </c>
      <c r="AZ1744" t="s">
        <v>4463</v>
      </c>
      <c r="BA1744" t="s">
        <v>9770</v>
      </c>
      <c r="BB1744" t="s">
        <v>2799</v>
      </c>
      <c r="BC1744" t="s">
        <v>1743</v>
      </c>
      <c r="BD1744" t="s">
        <v>11497</v>
      </c>
      <c r="BE1744" t="s">
        <v>4923</v>
      </c>
      <c r="BF1744">
        <v>353</v>
      </c>
      <c r="BG1744">
        <v>1739</v>
      </c>
      <c r="BH1744">
        <v>0</v>
      </c>
      <c r="BI1744" t="s">
        <v>1547</v>
      </c>
      <c r="BJ1744">
        <v>0</v>
      </c>
      <c r="BK1744">
        <v>0</v>
      </c>
      <c r="BL1744">
        <v>955</v>
      </c>
      <c r="BM1744" t="s">
        <v>9775</v>
      </c>
      <c r="BN1744" t="s">
        <v>4924</v>
      </c>
      <c r="BO1744" t="s">
        <v>12710</v>
      </c>
      <c r="BP1744" t="e" cm="1">
        <v>#N/A</v>
      </c>
      <c r="BQ1744" t="s">
        <v>1547</v>
      </c>
      <c r="BR1744" t="s">
        <v>12617</v>
      </c>
      <c r="BS1744">
        <v>29</v>
      </c>
      <c r="BT1744" t="s">
        <v>5241</v>
      </c>
      <c r="BU1744" t="s">
        <v>16706</v>
      </c>
      <c r="BV1744" t="s">
        <v>4221</v>
      </c>
      <c r="BW1744" t="s">
        <v>9768</v>
      </c>
      <c r="BX1744" t="s">
        <v>9869</v>
      </c>
      <c r="BY1744" t="s">
        <v>9869</v>
      </c>
      <c r="BZ1744" t="s">
        <v>1547</v>
      </c>
      <c r="CA1744" t="s">
        <v>1744</v>
      </c>
      <c r="CB1744" t="s">
        <v>1754</v>
      </c>
      <c r="CC1744"/>
      <c r="CD1744" t="s">
        <v>998</v>
      </c>
      <c r="CE1744" t="s">
        <v>2799</v>
      </c>
      <c r="CF1744" t="s">
        <v>12723</v>
      </c>
      <c r="CG1744" t="s">
        <v>12724</v>
      </c>
      <c r="CH1744" t="s">
        <v>2799</v>
      </c>
      <c r="CI1744" t="s">
        <v>1547</v>
      </c>
      <c r="CJ1744" t="s">
        <v>4464</v>
      </c>
      <c r="CK1744" t="s">
        <v>1562</v>
      </c>
      <c r="CL1744"/>
      <c r="CM1744"/>
      <c r="CN1744" t="s">
        <v>13785</v>
      </c>
      <c r="CO1744" t="s">
        <v>4226</v>
      </c>
      <c r="CP1744" t="s">
        <v>13785</v>
      </c>
      <c r="CQ1744" t="s">
        <v>4226</v>
      </c>
      <c r="CR1744" t="s">
        <v>1547</v>
      </c>
      <c r="CS1744">
        <v>0</v>
      </c>
      <c r="CT1744" t="s">
        <v>1547</v>
      </c>
      <c r="CU1744" t="s">
        <v>1547</v>
      </c>
      <c r="CV1744" t="s">
        <v>1547</v>
      </c>
      <c r="CW1744" t="s">
        <v>1547</v>
      </c>
      <c r="CX1744" t="s">
        <v>1547</v>
      </c>
      <c r="CY1744">
        <v>1742</v>
      </c>
      <c r="CZ1744" t="s">
        <v>12129</v>
      </c>
      <c r="DA1744" t="s">
        <v>1547</v>
      </c>
      <c r="DB1744" t="s">
        <v>1881</v>
      </c>
      <c r="DC1744" t="s">
        <v>1882</v>
      </c>
      <c r="DD1744" t="s">
        <v>4222</v>
      </c>
      <c r="DE1744" t="s">
        <v>4463</v>
      </c>
      <c r="DF1744" t="s">
        <v>4221</v>
      </c>
      <c r="DG1744" t="s">
        <v>1547</v>
      </c>
      <c r="DH1744" t="s">
        <v>1547</v>
      </c>
      <c r="DI1744" t="s">
        <v>1892</v>
      </c>
      <c r="DJ1744" t="e">
        <v>#N/A</v>
      </c>
      <c r="DK1744"/>
      <c r="DL1744" t="s">
        <v>1892</v>
      </c>
      <c r="DM1744">
        <v>9</v>
      </c>
      <c r="DN1744" t="s">
        <v>1883</v>
      </c>
      <c r="DO1744" t="s">
        <v>1562</v>
      </c>
      <c r="DP1744" t="b">
        <v>1</v>
      </c>
      <c r="DQ1744" t="b">
        <v>0</v>
      </c>
      <c r="DR1744" t="b">
        <v>0</v>
      </c>
      <c r="DS1744" t="b">
        <v>0</v>
      </c>
      <c r="DT1744" t="b">
        <v>0</v>
      </c>
      <c r="DU1744" t="b">
        <v>0</v>
      </c>
      <c r="DV1744" t="b">
        <v>0</v>
      </c>
      <c r="DW1744">
        <v>0</v>
      </c>
      <c r="DX1744" t="b">
        <v>0</v>
      </c>
      <c r="DY1744" t="b">
        <v>0</v>
      </c>
      <c r="DZ1744" t="b">
        <v>0</v>
      </c>
      <c r="EA1744" t="b">
        <v>0</v>
      </c>
      <c r="EB1744" t="b">
        <v>0</v>
      </c>
      <c r="EC1744" t="b">
        <v>1</v>
      </c>
      <c r="ED1744" t="b">
        <v>0</v>
      </c>
      <c r="EE1744" t="b">
        <v>0</v>
      </c>
      <c r="EF1744" t="b">
        <v>0</v>
      </c>
      <c r="EG1744" t="b" cm="1">
        <v>0</v>
      </c>
      <c r="EH1744" t="b">
        <v>0</v>
      </c>
      <c r="EI1744" t="b">
        <v>0</v>
      </c>
      <c r="EJ1744" t="b">
        <v>1</v>
      </c>
      <c r="EK1744" t="s">
        <v>5327</v>
      </c>
      <c r="EL1744">
        <v>0</v>
      </c>
      <c r="EM1744">
        <v>13</v>
      </c>
      <c r="EN1744" t="b">
        <v>0</v>
      </c>
    </row>
    <row r="1745" spans="1:144" ht="15.75">
      <c r="A1745"/>
      <c r="B1745" t="s">
        <v>1562</v>
      </c>
      <c r="C1745" t="s">
        <v>4880</v>
      </c>
      <c r="D1745" t="s">
        <v>4117</v>
      </c>
      <c r="E1745" t="s">
        <v>4118</v>
      </c>
      <c r="F1745"/>
      <c r="G1745" t="s">
        <v>4204</v>
      </c>
      <c r="H1745" t="s">
        <v>4205</v>
      </c>
      <c r="I1745" t="s">
        <v>2799</v>
      </c>
      <c r="J1745"/>
      <c r="K1745" t="s">
        <v>902</v>
      </c>
      <c r="L1745" t="s">
        <v>1743</v>
      </c>
      <c r="M1745" t="s">
        <v>1749</v>
      </c>
      <c r="N1745"/>
      <c r="O1745"/>
      <c r="P1745" t="s">
        <v>1562</v>
      </c>
      <c r="Q1745" t="s">
        <v>4463</v>
      </c>
      <c r="R1745" t="s">
        <v>4464</v>
      </c>
      <c r="S1745"/>
      <c r="T1745"/>
      <c r="U1745" t="s">
        <v>13785</v>
      </c>
      <c r="V1745" t="s">
        <v>4155</v>
      </c>
      <c r="W1745"/>
      <c r="X1745"/>
      <c r="Y1745"/>
      <c r="Z1745"/>
      <c r="AA1745"/>
      <c r="AB1745"/>
      <c r="AC1745"/>
      <c r="AD1745"/>
      <c r="AE1745"/>
      <c r="AF1745"/>
      <c r="AG1745"/>
      <c r="AH1745"/>
      <c r="AI1745"/>
      <c r="AJ1745"/>
      <c r="AK1745"/>
      <c r="AL1745"/>
      <c r="AM1745"/>
      <c r="AN1745"/>
      <c r="AO1745" s="108" t="s">
        <v>43</v>
      </c>
      <c r="AP1745" t="s">
        <v>2871</v>
      </c>
      <c r="AQ1745">
        <v>71</v>
      </c>
      <c r="AR1745" t="e">
        <v>#N/A</v>
      </c>
      <c r="AS1745" t="s">
        <v>4880</v>
      </c>
      <c r="AT1745" t="e">
        <v>#N/A</v>
      </c>
      <c r="AU1745" t="s">
        <v>4118</v>
      </c>
      <c r="AV1745" t="s">
        <v>9387</v>
      </c>
      <c r="AW1745" t="s">
        <v>1744</v>
      </c>
      <c r="AX1745" t="s">
        <v>1740</v>
      </c>
      <c r="AY1745" t="s">
        <v>9725</v>
      </c>
      <c r="AZ1745" t="s">
        <v>4463</v>
      </c>
      <c r="BA1745" t="s">
        <v>9389</v>
      </c>
      <c r="BB1745" t="s">
        <v>2799</v>
      </c>
      <c r="BC1745" t="s">
        <v>1743</v>
      </c>
      <c r="BD1745" t="s">
        <v>9568</v>
      </c>
      <c r="BE1745" t="s">
        <v>4923</v>
      </c>
      <c r="BF1745">
        <v>350</v>
      </c>
      <c r="BG1745">
        <v>1739</v>
      </c>
      <c r="BH1745">
        <v>0</v>
      </c>
      <c r="BI1745" t="s">
        <v>1547</v>
      </c>
      <c r="BJ1745">
        <v>0</v>
      </c>
      <c r="BK1745">
        <v>0</v>
      </c>
      <c r="BL1745">
        <v>949</v>
      </c>
      <c r="BM1745" t="s">
        <v>9391</v>
      </c>
      <c r="BN1745" t="s">
        <v>4924</v>
      </c>
      <c r="BO1745" t="s">
        <v>12710</v>
      </c>
      <c r="BP1745" t="e" cm="1">
        <v>#N/A</v>
      </c>
      <c r="BQ1745" t="s">
        <v>1547</v>
      </c>
      <c r="BR1745" t="s">
        <v>12617</v>
      </c>
      <c r="BS1745">
        <v>30</v>
      </c>
      <c r="BT1745" t="s">
        <v>5251</v>
      </c>
      <c r="BU1745" t="s">
        <v>16707</v>
      </c>
      <c r="BV1745" t="s">
        <v>4117</v>
      </c>
      <c r="BW1745" t="s">
        <v>9387</v>
      </c>
      <c r="BX1745" t="s">
        <v>9727</v>
      </c>
      <c r="BY1745" t="s">
        <v>1744</v>
      </c>
      <c r="BZ1745" t="s">
        <v>1547</v>
      </c>
      <c r="CA1745" t="s">
        <v>1744</v>
      </c>
      <c r="CB1745" t="s">
        <v>1749</v>
      </c>
      <c r="CC1745"/>
      <c r="CD1745" t="s">
        <v>998</v>
      </c>
      <c r="CE1745" t="s">
        <v>2799</v>
      </c>
      <c r="CF1745" t="s">
        <v>12725</v>
      </c>
      <c r="CG1745" t="s">
        <v>12726</v>
      </c>
      <c r="CH1745" t="s">
        <v>2799</v>
      </c>
      <c r="CI1745" t="s">
        <v>1547</v>
      </c>
      <c r="CJ1745" t="s">
        <v>4464</v>
      </c>
      <c r="CK1745" t="s">
        <v>1562</v>
      </c>
      <c r="CL1745"/>
      <c r="CM1745"/>
      <c r="CN1745" t="s">
        <v>13785</v>
      </c>
      <c r="CO1745" t="s">
        <v>4155</v>
      </c>
      <c r="CP1745" t="s">
        <v>13785</v>
      </c>
      <c r="CQ1745" t="s">
        <v>4155</v>
      </c>
      <c r="CR1745" t="s">
        <v>1547</v>
      </c>
      <c r="CS1745">
        <v>0</v>
      </c>
      <c r="CT1745" t="s">
        <v>1547</v>
      </c>
      <c r="CU1745" t="s">
        <v>1547</v>
      </c>
      <c r="CV1745" t="s">
        <v>1547</v>
      </c>
      <c r="CW1745" t="s">
        <v>1547</v>
      </c>
      <c r="CX1745" t="s">
        <v>1547</v>
      </c>
      <c r="CY1745">
        <v>1743</v>
      </c>
      <c r="CZ1745" t="s">
        <v>12130</v>
      </c>
      <c r="DA1745" t="s">
        <v>1547</v>
      </c>
      <c r="DB1745" t="s">
        <v>1881</v>
      </c>
      <c r="DC1745" t="s">
        <v>1882</v>
      </c>
      <c r="DD1745" t="s">
        <v>4118</v>
      </c>
      <c r="DE1745" t="s">
        <v>4463</v>
      </c>
      <c r="DF1745" t="s">
        <v>4204</v>
      </c>
      <c r="DG1745" t="s">
        <v>1547</v>
      </c>
      <c r="DH1745" t="s">
        <v>1547</v>
      </c>
      <c r="DI1745" t="s">
        <v>1892</v>
      </c>
      <c r="DJ1745" t="e">
        <v>#N/A</v>
      </c>
      <c r="DK1745"/>
      <c r="DL1745" t="s">
        <v>1892</v>
      </c>
      <c r="DM1745">
        <v>9</v>
      </c>
      <c r="DN1745" t="s">
        <v>1883</v>
      </c>
      <c r="DO1745" t="s">
        <v>1562</v>
      </c>
      <c r="DP1745" t="b">
        <v>1</v>
      </c>
      <c r="DQ1745" t="b">
        <v>0</v>
      </c>
      <c r="DR1745" t="b">
        <v>0</v>
      </c>
      <c r="DS1745" t="b">
        <v>0</v>
      </c>
      <c r="DT1745" t="b">
        <v>0</v>
      </c>
      <c r="DU1745" t="b">
        <v>0</v>
      </c>
      <c r="DV1745" t="b">
        <v>0</v>
      </c>
      <c r="DW1745">
        <v>0</v>
      </c>
      <c r="DX1745" t="b">
        <v>0</v>
      </c>
      <c r="DY1745" t="b">
        <v>0</v>
      </c>
      <c r="DZ1745" t="b">
        <v>0</v>
      </c>
      <c r="EA1745" t="b">
        <v>0</v>
      </c>
      <c r="EB1745" t="b">
        <v>0</v>
      </c>
      <c r="EC1745" t="b">
        <v>0</v>
      </c>
      <c r="ED1745" t="b">
        <v>0</v>
      </c>
      <c r="EE1745" t="b">
        <v>0</v>
      </c>
      <c r="EF1745" t="b">
        <v>0</v>
      </c>
      <c r="EG1745" t="b" cm="1">
        <v>0</v>
      </c>
      <c r="EH1745" t="b">
        <v>0</v>
      </c>
      <c r="EI1745" t="b">
        <v>0</v>
      </c>
      <c r="EJ1745" t="b">
        <v>0</v>
      </c>
      <c r="EK1745" t="s">
        <v>1547</v>
      </c>
      <c r="EL1745">
        <v>0</v>
      </c>
      <c r="EM1745">
        <v>21</v>
      </c>
      <c r="EN1745" t="b">
        <v>0</v>
      </c>
    </row>
    <row r="1746" spans="1:144" ht="15.75">
      <c r="A1746"/>
      <c r="B1746" t="s">
        <v>1562</v>
      </c>
      <c r="C1746" t="s">
        <v>4880</v>
      </c>
      <c r="D1746" t="s">
        <v>4807</v>
      </c>
      <c r="E1746" t="s">
        <v>4927</v>
      </c>
      <c r="F1746" t="s">
        <v>4928</v>
      </c>
      <c r="G1746" t="s">
        <v>4807</v>
      </c>
      <c r="H1746" t="s">
        <v>4810</v>
      </c>
      <c r="I1746" t="s">
        <v>2798</v>
      </c>
      <c r="J1746" t="s">
        <v>4896</v>
      </c>
      <c r="K1746" t="s">
        <v>902</v>
      </c>
      <c r="L1746" t="s">
        <v>1743</v>
      </c>
      <c r="M1746" t="s">
        <v>1995</v>
      </c>
      <c r="N1746"/>
      <c r="O1746"/>
      <c r="P1746" t="s">
        <v>1562</v>
      </c>
      <c r="Q1746" t="s">
        <v>4463</v>
      </c>
      <c r="R1746" t="s">
        <v>4464</v>
      </c>
      <c r="S1746"/>
      <c r="T1746"/>
      <c r="U1746" t="s">
        <v>13785</v>
      </c>
      <c r="V1746" t="s">
        <v>13765</v>
      </c>
      <c r="W1746"/>
      <c r="X1746"/>
      <c r="Y1746"/>
      <c r="Z1746"/>
      <c r="AA1746"/>
      <c r="AB1746"/>
      <c r="AC1746"/>
      <c r="AD1746"/>
      <c r="AE1746"/>
      <c r="AF1746"/>
      <c r="AG1746"/>
      <c r="AH1746"/>
      <c r="AI1746"/>
      <c r="AJ1746"/>
      <c r="AK1746"/>
      <c r="AL1746"/>
      <c r="AM1746"/>
      <c r="AN1746"/>
      <c r="AO1746" s="108" t="s">
        <v>43</v>
      </c>
      <c r="AP1746" t="s">
        <v>2871</v>
      </c>
      <c r="AQ1746">
        <v>72</v>
      </c>
      <c r="AR1746" t="e">
        <v>#N/A</v>
      </c>
      <c r="AS1746" t="s">
        <v>4880</v>
      </c>
      <c r="AT1746" t="e">
        <v>#N/A</v>
      </c>
      <c r="AU1746" t="s">
        <v>4927</v>
      </c>
      <c r="AV1746" t="s">
        <v>12727</v>
      </c>
      <c r="AW1746" t="s">
        <v>12728</v>
      </c>
      <c r="AX1746" t="s">
        <v>1740</v>
      </c>
      <c r="AY1746" t="s">
        <v>12374</v>
      </c>
      <c r="AZ1746" t="s">
        <v>4463</v>
      </c>
      <c r="BA1746" t="s">
        <v>12729</v>
      </c>
      <c r="BB1746" t="s">
        <v>2798</v>
      </c>
      <c r="BC1746" t="s">
        <v>1743</v>
      </c>
      <c r="BD1746" t="s">
        <v>12730</v>
      </c>
      <c r="BE1746" t="s">
        <v>4923</v>
      </c>
      <c r="BF1746">
        <v>1746</v>
      </c>
      <c r="BG1746">
        <v>1739</v>
      </c>
      <c r="BH1746">
        <v>0</v>
      </c>
      <c r="BI1746" t="s">
        <v>1547</v>
      </c>
      <c r="BJ1746">
        <v>0</v>
      </c>
      <c r="BK1746" t="e" cm="1">
        <v>#N/A</v>
      </c>
      <c r="BL1746" t="e" cm="1">
        <v>#N/A</v>
      </c>
      <c r="BM1746" t="s">
        <v>4896</v>
      </c>
      <c r="BN1746" t="s">
        <v>4924</v>
      </c>
      <c r="BO1746" t="s">
        <v>12710</v>
      </c>
      <c r="BP1746" t="e" cm="1">
        <v>#N/A</v>
      </c>
      <c r="BQ1746" t="s">
        <v>1547</v>
      </c>
      <c r="BR1746" t="s">
        <v>12617</v>
      </c>
      <c r="BS1746">
        <v>31</v>
      </c>
      <c r="BT1746" t="s">
        <v>5261</v>
      </c>
      <c r="BU1746" t="s">
        <v>16708</v>
      </c>
      <c r="BV1746" t="s">
        <v>4807</v>
      </c>
      <c r="BW1746" t="s">
        <v>12727</v>
      </c>
      <c r="BX1746" t="s">
        <v>12377</v>
      </c>
      <c r="BY1746" t="s">
        <v>1744</v>
      </c>
      <c r="BZ1746" t="s">
        <v>1547</v>
      </c>
      <c r="CA1746" t="s">
        <v>1744</v>
      </c>
      <c r="CB1746" t="s">
        <v>1995</v>
      </c>
      <c r="CC1746"/>
      <c r="CD1746" t="s">
        <v>998</v>
      </c>
      <c r="CE1746" t="s">
        <v>2798</v>
      </c>
      <c r="CF1746" t="s">
        <v>12731</v>
      </c>
      <c r="CG1746" t="s">
        <v>12732</v>
      </c>
      <c r="CH1746" t="s">
        <v>2798</v>
      </c>
      <c r="CI1746" t="s">
        <v>1547</v>
      </c>
      <c r="CJ1746" t="s">
        <v>4464</v>
      </c>
      <c r="CK1746" t="s">
        <v>1562</v>
      </c>
      <c r="CL1746"/>
      <c r="CM1746"/>
      <c r="CN1746" t="s">
        <v>13785</v>
      </c>
      <c r="CO1746" t="s">
        <v>13765</v>
      </c>
      <c r="CP1746" t="s">
        <v>13785</v>
      </c>
      <c r="CQ1746" t="s">
        <v>13765</v>
      </c>
      <c r="CR1746" t="s">
        <v>1547</v>
      </c>
      <c r="CS1746">
        <v>0</v>
      </c>
      <c r="CT1746" t="s">
        <v>1547</v>
      </c>
      <c r="CU1746" t="s">
        <v>1547</v>
      </c>
      <c r="CV1746" t="e">
        <v>#N/A</v>
      </c>
      <c r="CW1746" t="s">
        <v>1547</v>
      </c>
      <c r="CX1746" t="s">
        <v>1547</v>
      </c>
      <c r="CY1746">
        <v>1744</v>
      </c>
      <c r="CZ1746" t="s">
        <v>12131</v>
      </c>
      <c r="DA1746" t="s">
        <v>1547</v>
      </c>
      <c r="DB1746" t="s">
        <v>1881</v>
      </c>
      <c r="DC1746" t="s">
        <v>1882</v>
      </c>
      <c r="DD1746" t="s">
        <v>4927</v>
      </c>
      <c r="DE1746" t="s">
        <v>4463</v>
      </c>
      <c r="DF1746" t="s">
        <v>4807</v>
      </c>
      <c r="DG1746" t="s">
        <v>1547</v>
      </c>
      <c r="DH1746" t="s">
        <v>1547</v>
      </c>
      <c r="DI1746" t="s">
        <v>1892</v>
      </c>
      <c r="DJ1746" t="e">
        <v>#N/A</v>
      </c>
      <c r="DK1746"/>
      <c r="DL1746" t="s">
        <v>1892</v>
      </c>
      <c r="DM1746">
        <v>9</v>
      </c>
      <c r="DN1746" t="s">
        <v>1883</v>
      </c>
      <c r="DO1746" t="s">
        <v>1562</v>
      </c>
      <c r="DP1746" t="b">
        <v>1</v>
      </c>
      <c r="DQ1746" t="b">
        <v>0</v>
      </c>
      <c r="DR1746" t="b">
        <v>1</v>
      </c>
      <c r="DS1746" t="b">
        <v>0</v>
      </c>
      <c r="DT1746" t="b">
        <v>0</v>
      </c>
      <c r="DU1746" t="b">
        <v>0</v>
      </c>
      <c r="DV1746" t="b">
        <v>0</v>
      </c>
      <c r="DW1746">
        <v>0</v>
      </c>
      <c r="DX1746" t="b">
        <v>0</v>
      </c>
      <c r="DY1746" t="b">
        <v>0</v>
      </c>
      <c r="DZ1746" t="b">
        <v>0</v>
      </c>
      <c r="EA1746" t="b">
        <v>0</v>
      </c>
      <c r="EB1746" t="b">
        <v>0</v>
      </c>
      <c r="EC1746" t="b">
        <v>1</v>
      </c>
      <c r="ED1746" t="b">
        <v>0</v>
      </c>
      <c r="EE1746" t="b">
        <v>0</v>
      </c>
      <c r="EF1746" t="b">
        <v>0</v>
      </c>
      <c r="EG1746" t="b" cm="1">
        <v>1</v>
      </c>
      <c r="EH1746" t="b">
        <v>0</v>
      </c>
      <c r="EI1746" t="b">
        <v>0</v>
      </c>
      <c r="EJ1746" t="b">
        <v>1</v>
      </c>
      <c r="EK1746" t="s">
        <v>5981</v>
      </c>
      <c r="EL1746">
        <v>1</v>
      </c>
      <c r="EM1746">
        <v>42</v>
      </c>
      <c r="EN1746" t="b">
        <v>0</v>
      </c>
    </row>
    <row r="1747" spans="1:144" ht="15.75">
      <c r="A1747"/>
      <c r="B1747" t="s">
        <v>1562</v>
      </c>
      <c r="C1747" t="s">
        <v>4880</v>
      </c>
      <c r="D1747" t="s">
        <v>4124</v>
      </c>
      <c r="E1747" t="s">
        <v>4125</v>
      </c>
      <c r="F1747" t="s">
        <v>4281</v>
      </c>
      <c r="G1747" t="s">
        <v>4282</v>
      </c>
      <c r="H1747" t="s">
        <v>4816</v>
      </c>
      <c r="I1747" t="s">
        <v>2799</v>
      </c>
      <c r="J1747"/>
      <c r="K1747"/>
      <c r="L1747" t="s">
        <v>1743</v>
      </c>
      <c r="M1747" t="s">
        <v>1749</v>
      </c>
      <c r="N1747" t="s">
        <v>4914</v>
      </c>
      <c r="O1747"/>
      <c r="P1747" t="s">
        <v>1562</v>
      </c>
      <c r="Q1747" t="s">
        <v>4463</v>
      </c>
      <c r="R1747" t="s">
        <v>4464</v>
      </c>
      <c r="S1747"/>
      <c r="T1747"/>
      <c r="U1747" t="s">
        <v>13785</v>
      </c>
      <c r="V1747" t="s">
        <v>13566</v>
      </c>
      <c r="W1747"/>
      <c r="X1747"/>
      <c r="Y1747"/>
      <c r="Z1747"/>
      <c r="AA1747"/>
      <c r="AB1747"/>
      <c r="AC1747"/>
      <c r="AD1747"/>
      <c r="AE1747"/>
      <c r="AF1747"/>
      <c r="AG1747"/>
      <c r="AH1747"/>
      <c r="AI1747"/>
      <c r="AJ1747"/>
      <c r="AK1747"/>
      <c r="AL1747"/>
      <c r="AM1747"/>
      <c r="AN1747"/>
      <c r="AO1747" s="108" t="s">
        <v>43</v>
      </c>
      <c r="AP1747" t="s">
        <v>2871</v>
      </c>
      <c r="AQ1747">
        <v>73</v>
      </c>
      <c r="AR1747" t="e">
        <v>#N/A</v>
      </c>
      <c r="AS1747" t="s">
        <v>4880</v>
      </c>
      <c r="AT1747" t="e">
        <v>#N/A</v>
      </c>
      <c r="AU1747" t="s">
        <v>4125</v>
      </c>
      <c r="AV1747" t="s">
        <v>9412</v>
      </c>
      <c r="AW1747" t="s">
        <v>9910</v>
      </c>
      <c r="AX1747" t="s">
        <v>1740</v>
      </c>
      <c r="AY1747" t="s">
        <v>9911</v>
      </c>
      <c r="AZ1747" t="s">
        <v>4463</v>
      </c>
      <c r="BA1747" t="s">
        <v>9414</v>
      </c>
      <c r="BB1747" t="s">
        <v>2799</v>
      </c>
      <c r="BC1747" t="s">
        <v>1743</v>
      </c>
      <c r="BD1747" t="s">
        <v>12680</v>
      </c>
      <c r="BE1747" t="s">
        <v>4923</v>
      </c>
      <c r="BF1747">
        <v>897</v>
      </c>
      <c r="BG1747">
        <v>1739</v>
      </c>
      <c r="BH1747">
        <v>0</v>
      </c>
      <c r="BI1747" t="s">
        <v>1547</v>
      </c>
      <c r="BJ1747">
        <v>0</v>
      </c>
      <c r="BK1747">
        <v>0</v>
      </c>
      <c r="BL1747">
        <v>957</v>
      </c>
      <c r="BM1747" t="s">
        <v>9412</v>
      </c>
      <c r="BN1747" t="s">
        <v>4924</v>
      </c>
      <c r="BO1747" t="s">
        <v>12710</v>
      </c>
      <c r="BP1747" t="e" cm="1">
        <v>#N/A</v>
      </c>
      <c r="BQ1747" t="s">
        <v>1547</v>
      </c>
      <c r="BR1747" t="s">
        <v>12617</v>
      </c>
      <c r="BS1747">
        <v>32</v>
      </c>
      <c r="BT1747" t="s">
        <v>5271</v>
      </c>
      <c r="BU1747" t="s">
        <v>16709</v>
      </c>
      <c r="BV1747" t="s">
        <v>4124</v>
      </c>
      <c r="BW1747" t="s">
        <v>9412</v>
      </c>
      <c r="BX1747" t="s">
        <v>12391</v>
      </c>
      <c r="BY1747" t="s">
        <v>12682</v>
      </c>
      <c r="BZ1747" t="s">
        <v>1547</v>
      </c>
      <c r="CA1747" t="s">
        <v>1744</v>
      </c>
      <c r="CB1747" t="s">
        <v>1749</v>
      </c>
      <c r="CC1747"/>
      <c r="CD1747" t="s">
        <v>998</v>
      </c>
      <c r="CE1747" t="s">
        <v>2799</v>
      </c>
      <c r="CF1747" t="s">
        <v>12733</v>
      </c>
      <c r="CG1747" t="s">
        <v>12734</v>
      </c>
      <c r="CH1747" t="s">
        <v>2799</v>
      </c>
      <c r="CI1747" t="s">
        <v>1547</v>
      </c>
      <c r="CJ1747" t="s">
        <v>4464</v>
      </c>
      <c r="CK1747" t="s">
        <v>1562</v>
      </c>
      <c r="CL1747"/>
      <c r="CM1747"/>
      <c r="CN1747" t="s">
        <v>13785</v>
      </c>
      <c r="CO1747" t="s">
        <v>13566</v>
      </c>
      <c r="CP1747" t="s">
        <v>13785</v>
      </c>
      <c r="CQ1747" t="s">
        <v>13566</v>
      </c>
      <c r="CR1747" t="s">
        <v>1547</v>
      </c>
      <c r="CS1747">
        <v>0</v>
      </c>
      <c r="CT1747" t="s">
        <v>1547</v>
      </c>
      <c r="CU1747" t="s">
        <v>1547</v>
      </c>
      <c r="CV1747" t="s">
        <v>1547</v>
      </c>
      <c r="CW1747" t="s">
        <v>1547</v>
      </c>
      <c r="CX1747" t="s">
        <v>1547</v>
      </c>
      <c r="CY1747">
        <v>1745</v>
      </c>
      <c r="CZ1747" t="s">
        <v>12132</v>
      </c>
      <c r="DA1747" t="s">
        <v>1547</v>
      </c>
      <c r="DB1747" t="s">
        <v>1881</v>
      </c>
      <c r="DC1747" t="s">
        <v>1882</v>
      </c>
      <c r="DD1747" t="s">
        <v>4125</v>
      </c>
      <c r="DE1747" t="s">
        <v>4463</v>
      </c>
      <c r="DF1747" t="s">
        <v>4282</v>
      </c>
      <c r="DG1747" t="s">
        <v>1547</v>
      </c>
      <c r="DH1747" t="s">
        <v>1547</v>
      </c>
      <c r="DI1747" t="s">
        <v>1892</v>
      </c>
      <c r="DJ1747" t="e">
        <v>#N/A</v>
      </c>
      <c r="DK1747"/>
      <c r="DL1747" t="s">
        <v>1892</v>
      </c>
      <c r="DM1747">
        <v>9</v>
      </c>
      <c r="DN1747" t="s">
        <v>1883</v>
      </c>
      <c r="DO1747" t="s">
        <v>1562</v>
      </c>
      <c r="DP1747" t="b">
        <v>1</v>
      </c>
      <c r="DQ1747" t="b">
        <v>0</v>
      </c>
      <c r="DR1747" t="b">
        <v>0</v>
      </c>
      <c r="DS1747" t="b">
        <v>0</v>
      </c>
      <c r="DT1747" t="b">
        <v>0</v>
      </c>
      <c r="DU1747" t="b">
        <v>0</v>
      </c>
      <c r="DV1747" t="b">
        <v>0</v>
      </c>
      <c r="DW1747">
        <v>0</v>
      </c>
      <c r="DX1747" t="b">
        <v>0</v>
      </c>
      <c r="DY1747" t="b">
        <v>0</v>
      </c>
      <c r="DZ1747" t="b">
        <v>0</v>
      </c>
      <c r="EA1747" t="b">
        <v>0</v>
      </c>
      <c r="EB1747" t="b">
        <v>0</v>
      </c>
      <c r="EC1747" t="b">
        <v>1</v>
      </c>
      <c r="ED1747" t="b">
        <v>0</v>
      </c>
      <c r="EE1747" t="b">
        <v>0</v>
      </c>
      <c r="EF1747" t="b">
        <v>0</v>
      </c>
      <c r="EG1747" t="b" cm="1">
        <v>0</v>
      </c>
      <c r="EH1747" t="b">
        <v>0</v>
      </c>
      <c r="EI1747" t="b">
        <v>0</v>
      </c>
      <c r="EJ1747" t="b">
        <v>1</v>
      </c>
      <c r="EK1747" t="s">
        <v>5327</v>
      </c>
      <c r="EL1747">
        <v>0</v>
      </c>
      <c r="EM1747">
        <v>15</v>
      </c>
      <c r="EN1747" t="b">
        <v>0</v>
      </c>
    </row>
    <row r="1748" spans="1:144" ht="15.75">
      <c r="A1748"/>
      <c r="B1748" t="s">
        <v>1562</v>
      </c>
      <c r="C1748" t="s">
        <v>4880</v>
      </c>
      <c r="D1748" t="s">
        <v>4929</v>
      </c>
      <c r="E1748" t="s">
        <v>4286</v>
      </c>
      <c r="F1748"/>
      <c r="G1748" t="s">
        <v>4929</v>
      </c>
      <c r="H1748" t="s">
        <v>4915</v>
      </c>
      <c r="I1748" t="s">
        <v>2799</v>
      </c>
      <c r="J1748"/>
      <c r="K1748" t="s">
        <v>902</v>
      </c>
      <c r="L1748" t="s">
        <v>1743</v>
      </c>
      <c r="M1748" t="s">
        <v>1754</v>
      </c>
      <c r="N1748" t="s">
        <v>4266</v>
      </c>
      <c r="O1748"/>
      <c r="P1748" t="s">
        <v>1562</v>
      </c>
      <c r="Q1748" t="s">
        <v>4463</v>
      </c>
      <c r="R1748" t="s">
        <v>4464</v>
      </c>
      <c r="S1748"/>
      <c r="T1748"/>
      <c r="U1748" t="s">
        <v>13785</v>
      </c>
      <c r="V1748" t="s">
        <v>13591</v>
      </c>
      <c r="W1748"/>
      <c r="X1748"/>
      <c r="Y1748"/>
      <c r="Z1748"/>
      <c r="AA1748"/>
      <c r="AB1748"/>
      <c r="AC1748"/>
      <c r="AD1748"/>
      <c r="AE1748"/>
      <c r="AF1748"/>
      <c r="AG1748"/>
      <c r="AH1748"/>
      <c r="AI1748"/>
      <c r="AJ1748"/>
      <c r="AK1748"/>
      <c r="AL1748"/>
      <c r="AM1748"/>
      <c r="AN1748"/>
      <c r="AO1748" s="108" t="s">
        <v>43</v>
      </c>
      <c r="AP1748" t="s">
        <v>2871</v>
      </c>
      <c r="AQ1748">
        <v>74</v>
      </c>
      <c r="AR1748" t="e">
        <v>#N/A</v>
      </c>
      <c r="AS1748" t="s">
        <v>4880</v>
      </c>
      <c r="AT1748" t="e">
        <v>#N/A</v>
      </c>
      <c r="AU1748" t="s">
        <v>4286</v>
      </c>
      <c r="AV1748" t="s">
        <v>9918</v>
      </c>
      <c r="AW1748" t="s">
        <v>1744</v>
      </c>
      <c r="AX1748" t="s">
        <v>1740</v>
      </c>
      <c r="AY1748" t="s">
        <v>12735</v>
      </c>
      <c r="AZ1748" t="s">
        <v>4463</v>
      </c>
      <c r="BA1748" t="s">
        <v>9920</v>
      </c>
      <c r="BB1748" t="s">
        <v>2799</v>
      </c>
      <c r="BC1748" t="s">
        <v>1743</v>
      </c>
      <c r="BD1748" t="s">
        <v>12736</v>
      </c>
      <c r="BE1748" t="s">
        <v>4923</v>
      </c>
      <c r="BF1748">
        <v>975</v>
      </c>
      <c r="BG1748">
        <v>1739</v>
      </c>
      <c r="BH1748">
        <v>0</v>
      </c>
      <c r="BI1748" t="s">
        <v>1547</v>
      </c>
      <c r="BJ1748">
        <v>0</v>
      </c>
      <c r="BK1748">
        <v>0</v>
      </c>
      <c r="BL1748">
        <v>975</v>
      </c>
      <c r="BM1748" t="s">
        <v>9924</v>
      </c>
      <c r="BN1748" t="s">
        <v>4924</v>
      </c>
      <c r="BO1748" t="s">
        <v>12710</v>
      </c>
      <c r="BP1748" t="e" cm="1">
        <v>#N/A</v>
      </c>
      <c r="BQ1748" t="s">
        <v>1547</v>
      </c>
      <c r="BR1748" t="s">
        <v>12617</v>
      </c>
      <c r="BS1748">
        <v>33</v>
      </c>
      <c r="BT1748" t="s">
        <v>5281</v>
      </c>
      <c r="BU1748" t="s">
        <v>16710</v>
      </c>
      <c r="BV1748" t="s">
        <v>4929</v>
      </c>
      <c r="BW1748" t="s">
        <v>9918</v>
      </c>
      <c r="BX1748" t="s">
        <v>12686</v>
      </c>
      <c r="BY1748" t="s">
        <v>9869</v>
      </c>
      <c r="BZ1748" t="s">
        <v>1547</v>
      </c>
      <c r="CA1748" t="s">
        <v>1744</v>
      </c>
      <c r="CB1748" t="s">
        <v>1754</v>
      </c>
      <c r="CC1748"/>
      <c r="CD1748" t="s">
        <v>998</v>
      </c>
      <c r="CE1748" t="s">
        <v>2799</v>
      </c>
      <c r="CF1748" t="s">
        <v>12737</v>
      </c>
      <c r="CG1748" t="s">
        <v>12738</v>
      </c>
      <c r="CH1748" t="s">
        <v>2799</v>
      </c>
      <c r="CI1748" t="s">
        <v>1547</v>
      </c>
      <c r="CJ1748" t="s">
        <v>4464</v>
      </c>
      <c r="CK1748" t="s">
        <v>1562</v>
      </c>
      <c r="CL1748"/>
      <c r="CM1748"/>
      <c r="CN1748" t="s">
        <v>13785</v>
      </c>
      <c r="CO1748" t="s">
        <v>13591</v>
      </c>
      <c r="CP1748" t="s">
        <v>13785</v>
      </c>
      <c r="CQ1748" t="s">
        <v>13591</v>
      </c>
      <c r="CR1748" t="s">
        <v>1547</v>
      </c>
      <c r="CS1748">
        <v>0</v>
      </c>
      <c r="CT1748" t="s">
        <v>1547</v>
      </c>
      <c r="CU1748" t="s">
        <v>1547</v>
      </c>
      <c r="CV1748" t="s">
        <v>1547</v>
      </c>
      <c r="CW1748" t="s">
        <v>1547</v>
      </c>
      <c r="CX1748" t="s">
        <v>1547</v>
      </c>
      <c r="CY1748">
        <v>1746</v>
      </c>
      <c r="CZ1748" t="s">
        <v>12133</v>
      </c>
      <c r="DA1748" t="s">
        <v>1547</v>
      </c>
      <c r="DB1748" t="s">
        <v>1881</v>
      </c>
      <c r="DC1748" t="s">
        <v>1882</v>
      </c>
      <c r="DD1748" t="s">
        <v>4286</v>
      </c>
      <c r="DE1748" t="s">
        <v>4463</v>
      </c>
      <c r="DF1748" t="s">
        <v>4929</v>
      </c>
      <c r="DG1748" t="s">
        <v>1547</v>
      </c>
      <c r="DH1748" t="s">
        <v>1547</v>
      </c>
      <c r="DI1748" t="s">
        <v>1892</v>
      </c>
      <c r="DJ1748" t="e">
        <v>#N/A</v>
      </c>
      <c r="DK1748"/>
      <c r="DL1748" t="s">
        <v>1892</v>
      </c>
      <c r="DM1748">
        <v>9</v>
      </c>
      <c r="DN1748" t="s">
        <v>1883</v>
      </c>
      <c r="DO1748" t="s">
        <v>1562</v>
      </c>
      <c r="DP1748" t="b">
        <v>1</v>
      </c>
      <c r="DQ1748" t="b">
        <v>0</v>
      </c>
      <c r="DR1748" t="b">
        <v>0</v>
      </c>
      <c r="DS1748" t="b">
        <v>0</v>
      </c>
      <c r="DT1748" t="b">
        <v>0</v>
      </c>
      <c r="DU1748" t="b">
        <v>0</v>
      </c>
      <c r="DV1748" t="b">
        <v>0</v>
      </c>
      <c r="DW1748">
        <v>0</v>
      </c>
      <c r="DX1748" t="b">
        <v>0</v>
      </c>
      <c r="DY1748" t="b">
        <v>0</v>
      </c>
      <c r="DZ1748" t="b">
        <v>0</v>
      </c>
      <c r="EA1748" t="b">
        <v>0</v>
      </c>
      <c r="EB1748" t="b">
        <v>0</v>
      </c>
      <c r="EC1748" t="b">
        <v>1</v>
      </c>
      <c r="ED1748" t="b">
        <v>0</v>
      </c>
      <c r="EE1748" t="b">
        <v>0</v>
      </c>
      <c r="EF1748" t="b">
        <v>0</v>
      </c>
      <c r="EG1748" t="b" cm="1">
        <v>0</v>
      </c>
      <c r="EH1748" t="b">
        <v>0</v>
      </c>
      <c r="EI1748" t="b">
        <v>0</v>
      </c>
      <c r="EJ1748" t="b">
        <v>1</v>
      </c>
      <c r="EK1748" t="s">
        <v>5327</v>
      </c>
      <c r="EL1748">
        <v>0</v>
      </c>
      <c r="EM1748">
        <v>9</v>
      </c>
      <c r="EN1748" t="b">
        <v>0</v>
      </c>
    </row>
    <row r="1749" spans="1:144" ht="409.5">
      <c r="A1749"/>
      <c r="B1749" t="s">
        <v>1562</v>
      </c>
      <c r="C1749" t="s">
        <v>4880</v>
      </c>
      <c r="D1749" t="s">
        <v>4288</v>
      </c>
      <c r="E1749" t="s">
        <v>4288</v>
      </c>
      <c r="F1749"/>
      <c r="G1749" t="s">
        <v>4289</v>
      </c>
      <c r="H1749" s="109" t="s">
        <v>4930</v>
      </c>
      <c r="I1749" t="s">
        <v>2798</v>
      </c>
      <c r="J1749"/>
      <c r="K1749" t="s">
        <v>902</v>
      </c>
      <c r="L1749" t="s">
        <v>1743</v>
      </c>
      <c r="M1749" t="s">
        <v>1995</v>
      </c>
      <c r="N1749"/>
      <c r="O1749"/>
      <c r="P1749" t="s">
        <v>1562</v>
      </c>
      <c r="Q1749" t="s">
        <v>4463</v>
      </c>
      <c r="R1749" t="s">
        <v>4464</v>
      </c>
      <c r="S1749"/>
      <c r="T1749"/>
      <c r="U1749" t="s">
        <v>13785</v>
      </c>
      <c r="V1749" t="s">
        <v>13592</v>
      </c>
      <c r="W1749"/>
      <c r="X1749"/>
      <c r="Y1749"/>
      <c r="Z1749"/>
      <c r="AA1749"/>
      <c r="AB1749"/>
      <c r="AC1749"/>
      <c r="AD1749"/>
      <c r="AE1749"/>
      <c r="AF1749"/>
      <c r="AG1749"/>
      <c r="AH1749"/>
      <c r="AI1749"/>
      <c r="AJ1749"/>
      <c r="AK1749"/>
      <c r="AL1749"/>
      <c r="AM1749"/>
      <c r="AN1749"/>
      <c r="AO1749" s="108" t="s">
        <v>43</v>
      </c>
      <c r="AP1749" t="s">
        <v>2871</v>
      </c>
      <c r="AQ1749">
        <v>75</v>
      </c>
      <c r="AR1749" t="e">
        <v>#N/A</v>
      </c>
      <c r="AS1749" t="s">
        <v>4880</v>
      </c>
      <c r="AT1749" t="e">
        <v>#N/A</v>
      </c>
      <c r="AU1749" t="s">
        <v>4288</v>
      </c>
      <c r="AV1749" t="s">
        <v>9927</v>
      </c>
      <c r="AW1749" t="s">
        <v>1744</v>
      </c>
      <c r="AX1749" t="s">
        <v>1740</v>
      </c>
      <c r="AY1749" t="s">
        <v>9928</v>
      </c>
      <c r="AZ1749" t="s">
        <v>4463</v>
      </c>
      <c r="BA1749" t="s">
        <v>9929</v>
      </c>
      <c r="BB1749" t="s">
        <v>2798</v>
      </c>
      <c r="BC1749" t="s">
        <v>1743</v>
      </c>
      <c r="BD1749" t="s">
        <v>12699</v>
      </c>
      <c r="BE1749" t="s">
        <v>4923</v>
      </c>
      <c r="BF1749">
        <v>976</v>
      </c>
      <c r="BG1749">
        <v>1739</v>
      </c>
      <c r="BH1749">
        <v>0</v>
      </c>
      <c r="BI1749" t="s">
        <v>1547</v>
      </c>
      <c r="BJ1749">
        <v>0</v>
      </c>
      <c r="BK1749">
        <v>0</v>
      </c>
      <c r="BL1749">
        <v>976</v>
      </c>
      <c r="BM1749" t="s">
        <v>9933</v>
      </c>
      <c r="BN1749" t="s">
        <v>4924</v>
      </c>
      <c r="BO1749" t="s">
        <v>12710</v>
      </c>
      <c r="BP1749" t="e" cm="1">
        <v>#N/A</v>
      </c>
      <c r="BQ1749" t="s">
        <v>1547</v>
      </c>
      <c r="BR1749" t="s">
        <v>12617</v>
      </c>
      <c r="BS1749">
        <v>34</v>
      </c>
      <c r="BT1749" t="s">
        <v>5292</v>
      </c>
      <c r="BU1749" t="s">
        <v>16711</v>
      </c>
      <c r="BV1749" t="s">
        <v>4288</v>
      </c>
      <c r="BW1749" t="s">
        <v>9927</v>
      </c>
      <c r="BX1749" t="s">
        <v>12739</v>
      </c>
      <c r="BY1749" t="s">
        <v>1744</v>
      </c>
      <c r="BZ1749" t="s">
        <v>1547</v>
      </c>
      <c r="CA1749" t="s">
        <v>1744</v>
      </c>
      <c r="CB1749" t="s">
        <v>1995</v>
      </c>
      <c r="CC1749"/>
      <c r="CD1749" t="s">
        <v>998</v>
      </c>
      <c r="CE1749" t="s">
        <v>2798</v>
      </c>
      <c r="CF1749" t="s">
        <v>12740</v>
      </c>
      <c r="CG1749" t="s">
        <v>12741</v>
      </c>
      <c r="CH1749" t="s">
        <v>2798</v>
      </c>
      <c r="CI1749" t="s">
        <v>1547</v>
      </c>
      <c r="CJ1749" t="s">
        <v>4464</v>
      </c>
      <c r="CK1749" t="s">
        <v>1562</v>
      </c>
      <c r="CL1749"/>
      <c r="CM1749"/>
      <c r="CN1749" t="s">
        <v>13785</v>
      </c>
      <c r="CO1749" t="s">
        <v>13592</v>
      </c>
      <c r="CP1749" t="s">
        <v>13785</v>
      </c>
      <c r="CQ1749" t="s">
        <v>13592</v>
      </c>
      <c r="CR1749" t="s">
        <v>1547</v>
      </c>
      <c r="CS1749">
        <v>0</v>
      </c>
      <c r="CT1749" t="s">
        <v>1547</v>
      </c>
      <c r="CU1749" t="s">
        <v>1547</v>
      </c>
      <c r="CV1749" t="s">
        <v>1547</v>
      </c>
      <c r="CW1749" t="s">
        <v>1547</v>
      </c>
      <c r="CX1749" t="s">
        <v>1547</v>
      </c>
      <c r="CY1749">
        <v>1747</v>
      </c>
      <c r="CZ1749" t="s">
        <v>12134</v>
      </c>
      <c r="DA1749" t="s">
        <v>1547</v>
      </c>
      <c r="DB1749" t="s">
        <v>1881</v>
      </c>
      <c r="DC1749" t="s">
        <v>1882</v>
      </c>
      <c r="DD1749" t="s">
        <v>4288</v>
      </c>
      <c r="DE1749" t="s">
        <v>4463</v>
      </c>
      <c r="DF1749" t="s">
        <v>4289</v>
      </c>
      <c r="DG1749" t="s">
        <v>1547</v>
      </c>
      <c r="DH1749" t="s">
        <v>1547</v>
      </c>
      <c r="DI1749" t="s">
        <v>1892</v>
      </c>
      <c r="DJ1749" t="e">
        <v>#N/A</v>
      </c>
      <c r="DK1749"/>
      <c r="DL1749" t="s">
        <v>1892</v>
      </c>
      <c r="DM1749">
        <v>9</v>
      </c>
      <c r="DN1749" t="s">
        <v>1883</v>
      </c>
      <c r="DO1749" t="s">
        <v>1562</v>
      </c>
      <c r="DP1749" t="b">
        <v>1</v>
      </c>
      <c r="DQ1749" t="b">
        <v>0</v>
      </c>
      <c r="DR1749" t="b">
        <v>0</v>
      </c>
      <c r="DS1749" t="b">
        <v>0</v>
      </c>
      <c r="DT1749" t="b">
        <v>0</v>
      </c>
      <c r="DU1749" t="b">
        <v>0</v>
      </c>
      <c r="DV1749" t="b">
        <v>0</v>
      </c>
      <c r="DW1749">
        <v>0</v>
      </c>
      <c r="DX1749" t="b">
        <v>0</v>
      </c>
      <c r="DY1749" t="b">
        <v>0</v>
      </c>
      <c r="DZ1749" t="b">
        <v>0</v>
      </c>
      <c r="EA1749" t="b">
        <v>0</v>
      </c>
      <c r="EB1749" t="b">
        <v>0</v>
      </c>
      <c r="EC1749" t="b">
        <v>0</v>
      </c>
      <c r="ED1749" t="b">
        <v>0</v>
      </c>
      <c r="EE1749" t="b">
        <v>0</v>
      </c>
      <c r="EF1749" t="b">
        <v>0</v>
      </c>
      <c r="EG1749" t="b" cm="1">
        <v>0</v>
      </c>
      <c r="EH1749" t="b">
        <v>0</v>
      </c>
      <c r="EI1749" t="b">
        <v>0</v>
      </c>
      <c r="EJ1749" t="b">
        <v>0</v>
      </c>
      <c r="EK1749" t="s">
        <v>1547</v>
      </c>
      <c r="EL1749">
        <v>0</v>
      </c>
      <c r="EM1749">
        <v>24</v>
      </c>
      <c r="EN1749" t="b">
        <v>0</v>
      </c>
    </row>
    <row r="1750" spans="1:144" ht="31.5">
      <c r="A1750"/>
      <c r="B1750" t="s">
        <v>1562</v>
      </c>
      <c r="C1750" t="s">
        <v>4880</v>
      </c>
      <c r="D1750" t="s">
        <v>4291</v>
      </c>
      <c r="E1750" t="s">
        <v>4292</v>
      </c>
      <c r="F1750"/>
      <c r="G1750" t="s">
        <v>4293</v>
      </c>
      <c r="H1750" s="109" t="s">
        <v>4294</v>
      </c>
      <c r="I1750" t="s">
        <v>2798</v>
      </c>
      <c r="J1750"/>
      <c r="K1750" t="s">
        <v>902</v>
      </c>
      <c r="L1750" t="s">
        <v>1743</v>
      </c>
      <c r="M1750" t="s">
        <v>1749</v>
      </c>
      <c r="N1750" t="s">
        <v>4902</v>
      </c>
      <c r="O1750"/>
      <c r="P1750" t="s">
        <v>1562</v>
      </c>
      <c r="Q1750" t="s">
        <v>4463</v>
      </c>
      <c r="R1750" t="s">
        <v>4464</v>
      </c>
      <c r="S1750"/>
      <c r="T1750"/>
      <c r="U1750" t="s">
        <v>13785</v>
      </c>
      <c r="V1750" t="s">
        <v>13593</v>
      </c>
      <c r="W1750"/>
      <c r="X1750"/>
      <c r="Y1750"/>
      <c r="Z1750"/>
      <c r="AA1750"/>
      <c r="AB1750"/>
      <c r="AC1750"/>
      <c r="AD1750"/>
      <c r="AE1750"/>
      <c r="AF1750"/>
      <c r="AG1750"/>
      <c r="AH1750"/>
      <c r="AI1750"/>
      <c r="AJ1750"/>
      <c r="AK1750"/>
      <c r="AL1750"/>
      <c r="AM1750"/>
      <c r="AN1750"/>
      <c r="AO1750" s="108" t="s">
        <v>43</v>
      </c>
      <c r="AP1750" t="s">
        <v>2871</v>
      </c>
      <c r="AQ1750">
        <v>76</v>
      </c>
      <c r="AR1750" t="e">
        <v>#N/A</v>
      </c>
      <c r="AS1750" t="s">
        <v>4880</v>
      </c>
      <c r="AT1750" t="e">
        <v>#N/A</v>
      </c>
      <c r="AU1750" t="s">
        <v>4292</v>
      </c>
      <c r="AV1750" t="s">
        <v>9936</v>
      </c>
      <c r="AW1750" t="s">
        <v>1744</v>
      </c>
      <c r="AX1750" t="s">
        <v>1740</v>
      </c>
      <c r="AY1750" t="s">
        <v>9937</v>
      </c>
      <c r="AZ1750" t="s">
        <v>4463</v>
      </c>
      <c r="BA1750" t="s">
        <v>9938</v>
      </c>
      <c r="BB1750" t="s">
        <v>2798</v>
      </c>
      <c r="BC1750" t="s">
        <v>1743</v>
      </c>
      <c r="BD1750" t="s">
        <v>12653</v>
      </c>
      <c r="BE1750" t="s">
        <v>4923</v>
      </c>
      <c r="BF1750">
        <v>977</v>
      </c>
      <c r="BG1750">
        <v>1739</v>
      </c>
      <c r="BH1750">
        <v>0</v>
      </c>
      <c r="BI1750" t="s">
        <v>1547</v>
      </c>
      <c r="BJ1750">
        <v>0</v>
      </c>
      <c r="BK1750">
        <v>0</v>
      </c>
      <c r="BL1750">
        <v>977</v>
      </c>
      <c r="BM1750" t="s">
        <v>9943</v>
      </c>
      <c r="BN1750" t="s">
        <v>4924</v>
      </c>
      <c r="BO1750" t="s">
        <v>12710</v>
      </c>
      <c r="BP1750" t="e" cm="1">
        <v>#N/A</v>
      </c>
      <c r="BQ1750" t="s">
        <v>1547</v>
      </c>
      <c r="BR1750" t="s">
        <v>12617</v>
      </c>
      <c r="BS1750">
        <v>35</v>
      </c>
      <c r="BT1750" t="s">
        <v>5303</v>
      </c>
      <c r="BU1750" t="s">
        <v>16712</v>
      </c>
      <c r="BV1750" t="s">
        <v>4291</v>
      </c>
      <c r="BW1750" t="s">
        <v>9936</v>
      </c>
      <c r="BX1750" t="s">
        <v>9940</v>
      </c>
      <c r="BY1750" t="s">
        <v>12654</v>
      </c>
      <c r="BZ1750" t="s">
        <v>1547</v>
      </c>
      <c r="CA1750" t="s">
        <v>1744</v>
      </c>
      <c r="CB1750" t="s">
        <v>1749</v>
      </c>
      <c r="CC1750"/>
      <c r="CD1750" t="s">
        <v>998</v>
      </c>
      <c r="CE1750" t="s">
        <v>2798</v>
      </c>
      <c r="CF1750" t="s">
        <v>12742</v>
      </c>
      <c r="CG1750" t="s">
        <v>12743</v>
      </c>
      <c r="CH1750" t="s">
        <v>2798</v>
      </c>
      <c r="CI1750" t="s">
        <v>1547</v>
      </c>
      <c r="CJ1750" t="s">
        <v>4464</v>
      </c>
      <c r="CK1750" t="s">
        <v>1562</v>
      </c>
      <c r="CL1750"/>
      <c r="CM1750"/>
      <c r="CN1750" t="s">
        <v>13785</v>
      </c>
      <c r="CO1750" t="s">
        <v>13593</v>
      </c>
      <c r="CP1750" t="s">
        <v>13785</v>
      </c>
      <c r="CQ1750" t="s">
        <v>13593</v>
      </c>
      <c r="CR1750" t="s">
        <v>1547</v>
      </c>
      <c r="CS1750">
        <v>0</v>
      </c>
      <c r="CT1750" t="s">
        <v>1547</v>
      </c>
      <c r="CU1750" t="s">
        <v>1547</v>
      </c>
      <c r="CV1750" t="s">
        <v>1547</v>
      </c>
      <c r="CW1750" t="s">
        <v>1547</v>
      </c>
      <c r="CX1750" t="s">
        <v>1547</v>
      </c>
      <c r="CY1750">
        <v>1748</v>
      </c>
      <c r="CZ1750" t="s">
        <v>12135</v>
      </c>
      <c r="DA1750" t="s">
        <v>1547</v>
      </c>
      <c r="DB1750" t="s">
        <v>1881</v>
      </c>
      <c r="DC1750" t="s">
        <v>1882</v>
      </c>
      <c r="DD1750" t="s">
        <v>4292</v>
      </c>
      <c r="DE1750" t="s">
        <v>4463</v>
      </c>
      <c r="DF1750" t="s">
        <v>4293</v>
      </c>
      <c r="DG1750" t="s">
        <v>1547</v>
      </c>
      <c r="DH1750" t="s">
        <v>1547</v>
      </c>
      <c r="DI1750" t="s">
        <v>1892</v>
      </c>
      <c r="DJ1750" t="e">
        <v>#N/A</v>
      </c>
      <c r="DK1750"/>
      <c r="DL1750" t="s">
        <v>1892</v>
      </c>
      <c r="DM1750">
        <v>9</v>
      </c>
      <c r="DN1750" t="s">
        <v>1883</v>
      </c>
      <c r="DO1750" t="s">
        <v>1562</v>
      </c>
      <c r="DP1750" t="b">
        <v>1</v>
      </c>
      <c r="DQ1750" t="b">
        <v>0</v>
      </c>
      <c r="DR1750" t="b">
        <v>0</v>
      </c>
      <c r="DS1750" t="b">
        <v>0</v>
      </c>
      <c r="DT1750" t="b">
        <v>0</v>
      </c>
      <c r="DU1750" t="b">
        <v>0</v>
      </c>
      <c r="DV1750" t="b">
        <v>0</v>
      </c>
      <c r="DW1750">
        <v>0</v>
      </c>
      <c r="DX1750" t="b">
        <v>0</v>
      </c>
      <c r="DY1750" t="b">
        <v>0</v>
      </c>
      <c r="DZ1750" t="b">
        <v>0</v>
      </c>
      <c r="EA1750" t="b">
        <v>0</v>
      </c>
      <c r="EB1750" t="b">
        <v>0</v>
      </c>
      <c r="EC1750" t="b">
        <v>0</v>
      </c>
      <c r="ED1750" t="b">
        <v>0</v>
      </c>
      <c r="EE1750" t="b">
        <v>0</v>
      </c>
      <c r="EF1750" t="b">
        <v>0</v>
      </c>
      <c r="EG1750" t="b" cm="1">
        <v>0</v>
      </c>
      <c r="EH1750" t="b">
        <v>0</v>
      </c>
      <c r="EI1750" t="b">
        <v>0</v>
      </c>
      <c r="EJ1750" t="b">
        <v>0</v>
      </c>
      <c r="EK1750" t="s">
        <v>1547</v>
      </c>
      <c r="EL1750">
        <v>0</v>
      </c>
      <c r="EM1750">
        <v>15</v>
      </c>
      <c r="EN1750" t="b">
        <v>0</v>
      </c>
    </row>
    <row r="1751" spans="1:144" ht="15.75">
      <c r="A1751"/>
      <c r="B1751" t="s">
        <v>1562</v>
      </c>
      <c r="C1751" t="s">
        <v>4931</v>
      </c>
      <c r="D1751" t="s">
        <v>4932</v>
      </c>
      <c r="E1751" t="s">
        <v>4933</v>
      </c>
      <c r="F1751"/>
      <c r="G1751" t="s">
        <v>4932</v>
      </c>
      <c r="H1751">
        <v>0</v>
      </c>
      <c r="I1751" t="s">
        <v>1244</v>
      </c>
      <c r="J1751"/>
      <c r="K1751"/>
      <c r="L1751" t="s">
        <v>1743</v>
      </c>
      <c r="M1751"/>
      <c r="N1751"/>
      <c r="O1751"/>
      <c r="P1751" t="s">
        <v>1562</v>
      </c>
      <c r="Q1751" t="s">
        <v>4463</v>
      </c>
      <c r="R1751" t="s">
        <v>4464</v>
      </c>
      <c r="S1751"/>
      <c r="T1751"/>
      <c r="U1751" t="s">
        <v>13786</v>
      </c>
      <c r="V1751"/>
      <c r="W1751"/>
      <c r="X1751"/>
      <c r="Y1751"/>
      <c r="Z1751"/>
      <c r="AA1751"/>
      <c r="AB1751"/>
      <c r="AC1751"/>
      <c r="AD1751"/>
      <c r="AE1751"/>
      <c r="AF1751"/>
      <c r="AG1751"/>
      <c r="AH1751"/>
      <c r="AI1751"/>
      <c r="AJ1751"/>
      <c r="AK1751"/>
      <c r="AL1751"/>
      <c r="AM1751"/>
      <c r="AN1751"/>
      <c r="AO1751" s="108" t="s">
        <v>43</v>
      </c>
      <c r="AP1751" t="s">
        <v>2871</v>
      </c>
      <c r="AQ1751">
        <v>77</v>
      </c>
      <c r="AR1751" t="e">
        <v>#N/A</v>
      </c>
      <c r="AS1751" t="s">
        <v>4931</v>
      </c>
      <c r="AT1751" t="e">
        <v>#N/A</v>
      </c>
      <c r="AU1751" t="s">
        <v>4933</v>
      </c>
      <c r="AV1751" t="s">
        <v>12744</v>
      </c>
      <c r="AW1751" t="s">
        <v>1744</v>
      </c>
      <c r="AX1751" t="s">
        <v>1740</v>
      </c>
      <c r="AY1751" t="s">
        <v>12745</v>
      </c>
      <c r="AZ1751" t="s">
        <v>4463</v>
      </c>
      <c r="BA1751" t="s">
        <v>12746</v>
      </c>
      <c r="BB1751" t="s">
        <v>1244</v>
      </c>
      <c r="BC1751" t="s">
        <v>1743</v>
      </c>
      <c r="BD1751" t="s">
        <v>12747</v>
      </c>
      <c r="BE1751" t="s">
        <v>4932</v>
      </c>
      <c r="BF1751">
        <v>1751</v>
      </c>
      <c r="BG1751">
        <v>0</v>
      </c>
      <c r="BH1751">
        <v>0</v>
      </c>
      <c r="BI1751" t="s">
        <v>1547</v>
      </c>
      <c r="BJ1751">
        <v>0</v>
      </c>
      <c r="BK1751">
        <v>0</v>
      </c>
      <c r="BL1751">
        <v>0</v>
      </c>
      <c r="BM1751" t="s">
        <v>1547</v>
      </c>
      <c r="BN1751" t="s">
        <v>1547</v>
      </c>
      <c r="BO1751" t="s">
        <v>1547</v>
      </c>
      <c r="BP1751" t="s" cm="1">
        <v>1547</v>
      </c>
      <c r="BQ1751" t="s">
        <v>1547</v>
      </c>
      <c r="BR1751" t="s">
        <v>12748</v>
      </c>
      <c r="BS1751">
        <v>1</v>
      </c>
      <c r="BT1751" t="s">
        <v>1738</v>
      </c>
      <c r="BU1751" t="s">
        <v>16713</v>
      </c>
      <c r="BV1751" t="s">
        <v>4932</v>
      </c>
      <c r="BW1751" t="s">
        <v>12744</v>
      </c>
      <c r="BX1751" t="s">
        <v>12749</v>
      </c>
      <c r="BY1751" t="s">
        <v>1744</v>
      </c>
      <c r="BZ1751" t="s">
        <v>1547</v>
      </c>
      <c r="CA1751" t="s">
        <v>1744</v>
      </c>
      <c r="CB1751" t="s">
        <v>1547</v>
      </c>
      <c r="CC1751"/>
      <c r="CD1751" t="s">
        <v>998</v>
      </c>
      <c r="CE1751" t="s">
        <v>1244</v>
      </c>
      <c r="CF1751" t="s">
        <v>4933</v>
      </c>
      <c r="CG1751" t="s">
        <v>12744</v>
      </c>
      <c r="CH1751" t="s">
        <v>1244</v>
      </c>
      <c r="CI1751" t="s">
        <v>1547</v>
      </c>
      <c r="CJ1751" t="s">
        <v>4464</v>
      </c>
      <c r="CK1751" t="s">
        <v>1562</v>
      </c>
      <c r="CL1751"/>
      <c r="CM1751"/>
      <c r="CN1751" t="s">
        <v>13786</v>
      </c>
      <c r="CO1751" t="s">
        <v>1547</v>
      </c>
      <c r="CP1751" t="s">
        <v>13786</v>
      </c>
      <c r="CQ1751" t="s">
        <v>1547</v>
      </c>
      <c r="CR1751" t="s">
        <v>1547</v>
      </c>
      <c r="CS1751">
        <v>0</v>
      </c>
      <c r="CT1751" t="s">
        <v>1547</v>
      </c>
      <c r="CU1751" t="s">
        <v>1547</v>
      </c>
      <c r="CV1751" t="s">
        <v>1547</v>
      </c>
      <c r="CW1751" t="s">
        <v>1547</v>
      </c>
      <c r="CX1751" t="s">
        <v>1547</v>
      </c>
      <c r="CY1751">
        <v>1749</v>
      </c>
      <c r="CZ1751" t="s">
        <v>12136</v>
      </c>
      <c r="DA1751" t="s">
        <v>1547</v>
      </c>
      <c r="DB1751" t="s">
        <v>1881</v>
      </c>
      <c r="DC1751" t="s">
        <v>1882</v>
      </c>
      <c r="DD1751" t="s">
        <v>4933</v>
      </c>
      <c r="DE1751" t="s">
        <v>4463</v>
      </c>
      <c r="DF1751" t="s">
        <v>4932</v>
      </c>
      <c r="DG1751" t="s">
        <v>1547</v>
      </c>
      <c r="DH1751" t="s">
        <v>1547</v>
      </c>
      <c r="DI1751" t="s">
        <v>1892</v>
      </c>
      <c r="DJ1751" t="e">
        <v>#N/A</v>
      </c>
      <c r="DK1751"/>
      <c r="DL1751" t="s">
        <v>1892</v>
      </c>
      <c r="DM1751">
        <v>9</v>
      </c>
      <c r="DN1751" t="s">
        <v>1883</v>
      </c>
      <c r="DO1751" t="s">
        <v>1562</v>
      </c>
      <c r="DP1751" t="b">
        <v>1</v>
      </c>
      <c r="DQ1751" t="b">
        <v>0</v>
      </c>
      <c r="DR1751" t="b">
        <v>1</v>
      </c>
      <c r="DS1751" t="b">
        <v>0</v>
      </c>
      <c r="DT1751" t="b">
        <v>0</v>
      </c>
      <c r="DU1751" t="b">
        <v>0</v>
      </c>
      <c r="DV1751" t="b">
        <v>1</v>
      </c>
      <c r="DW1751">
        <v>0</v>
      </c>
      <c r="DX1751" t="b">
        <v>0</v>
      </c>
      <c r="DY1751" t="b">
        <v>0</v>
      </c>
      <c r="DZ1751" t="b">
        <v>0</v>
      </c>
      <c r="EA1751" t="b">
        <v>0</v>
      </c>
      <c r="EB1751" t="b">
        <v>0</v>
      </c>
      <c r="EC1751" t="b">
        <v>0</v>
      </c>
      <c r="ED1751" t="b">
        <v>0</v>
      </c>
      <c r="EE1751" t="b">
        <v>0</v>
      </c>
      <c r="EF1751" t="b">
        <v>0</v>
      </c>
      <c r="EG1751" t="b" cm="1">
        <v>0</v>
      </c>
      <c r="EH1751" t="b">
        <v>0</v>
      </c>
      <c r="EI1751" t="b">
        <v>0</v>
      </c>
      <c r="EJ1751" t="b">
        <v>0</v>
      </c>
      <c r="EK1751" t="s">
        <v>1547</v>
      </c>
      <c r="EL1751">
        <v>0</v>
      </c>
      <c r="EM1751">
        <v>29</v>
      </c>
      <c r="EN1751" t="b">
        <v>0</v>
      </c>
    </row>
    <row r="1752" spans="1:144" ht="15.75">
      <c r="A1752"/>
      <c r="B1752" t="s">
        <v>1562</v>
      </c>
      <c r="C1752" t="s">
        <v>4931</v>
      </c>
      <c r="D1752" t="s">
        <v>4553</v>
      </c>
      <c r="E1752" t="s">
        <v>4554</v>
      </c>
      <c r="F1752"/>
      <c r="G1752" t="s">
        <v>4553</v>
      </c>
      <c r="H1752">
        <v>0</v>
      </c>
      <c r="I1752" t="s">
        <v>2799</v>
      </c>
      <c r="J1752"/>
      <c r="K1752"/>
      <c r="L1752" t="s">
        <v>1743</v>
      </c>
      <c r="M1752" t="s">
        <v>1754</v>
      </c>
      <c r="N1752"/>
      <c r="O1752"/>
      <c r="P1752" t="s">
        <v>1562</v>
      </c>
      <c r="Q1752" t="s">
        <v>4463</v>
      </c>
      <c r="R1752" t="s">
        <v>4464</v>
      </c>
      <c r="S1752"/>
      <c r="T1752"/>
      <c r="U1752" t="s">
        <v>13786</v>
      </c>
      <c r="V1752" t="s">
        <v>13636</v>
      </c>
      <c r="W1752"/>
      <c r="X1752"/>
      <c r="Y1752"/>
      <c r="Z1752"/>
      <c r="AA1752"/>
      <c r="AB1752"/>
      <c r="AC1752"/>
      <c r="AD1752"/>
      <c r="AE1752"/>
      <c r="AF1752"/>
      <c r="AG1752"/>
      <c r="AH1752"/>
      <c r="AI1752"/>
      <c r="AJ1752"/>
      <c r="AK1752"/>
      <c r="AL1752"/>
      <c r="AM1752"/>
      <c r="AN1752"/>
      <c r="AO1752" s="108" t="s">
        <v>43</v>
      </c>
      <c r="AP1752" t="s">
        <v>2871</v>
      </c>
      <c r="AQ1752">
        <v>78</v>
      </c>
      <c r="AR1752" t="e">
        <v>#N/A</v>
      </c>
      <c r="AS1752" t="s">
        <v>4931</v>
      </c>
      <c r="AT1752" t="e">
        <v>#N/A</v>
      </c>
      <c r="AU1752" t="s">
        <v>4554</v>
      </c>
      <c r="AV1752" t="s">
        <v>10945</v>
      </c>
      <c r="AW1752" t="s">
        <v>1744</v>
      </c>
      <c r="AX1752" t="s">
        <v>1740</v>
      </c>
      <c r="AY1752" t="s">
        <v>10946</v>
      </c>
      <c r="AZ1752" t="s">
        <v>4463</v>
      </c>
      <c r="BA1752" t="s">
        <v>10947</v>
      </c>
      <c r="BB1752" t="s">
        <v>2799</v>
      </c>
      <c r="BC1752" t="s">
        <v>1743</v>
      </c>
      <c r="BD1752" t="s">
        <v>12539</v>
      </c>
      <c r="BE1752" t="s">
        <v>4932</v>
      </c>
      <c r="BF1752">
        <v>1122</v>
      </c>
      <c r="BG1752">
        <v>1751</v>
      </c>
      <c r="BH1752">
        <v>0</v>
      </c>
      <c r="BI1752" t="s">
        <v>1547</v>
      </c>
      <c r="BJ1752">
        <v>0</v>
      </c>
      <c r="BK1752">
        <v>0</v>
      </c>
      <c r="BL1752">
        <v>1618</v>
      </c>
      <c r="BM1752" t="s">
        <v>10949</v>
      </c>
      <c r="BN1752" t="s">
        <v>4933</v>
      </c>
      <c r="BO1752" t="s">
        <v>12744</v>
      </c>
      <c r="BP1752" t="e" cm="1">
        <v>#N/A</v>
      </c>
      <c r="BQ1752" t="s">
        <v>1547</v>
      </c>
      <c r="BR1752" t="s">
        <v>12748</v>
      </c>
      <c r="BS1752">
        <v>2</v>
      </c>
      <c r="BT1752" t="s">
        <v>1712</v>
      </c>
      <c r="BU1752" t="s">
        <v>16714</v>
      </c>
      <c r="BV1752" t="s">
        <v>4553</v>
      </c>
      <c r="BW1752" t="s">
        <v>10945</v>
      </c>
      <c r="BX1752" t="s">
        <v>12749</v>
      </c>
      <c r="BY1752" t="s">
        <v>1744</v>
      </c>
      <c r="BZ1752" t="s">
        <v>1547</v>
      </c>
      <c r="CA1752" t="s">
        <v>1744</v>
      </c>
      <c r="CB1752" t="s">
        <v>1754</v>
      </c>
      <c r="CC1752"/>
      <c r="CD1752" t="s">
        <v>998</v>
      </c>
      <c r="CE1752" t="s">
        <v>2799</v>
      </c>
      <c r="CF1752" t="s">
        <v>12750</v>
      </c>
      <c r="CG1752" t="s">
        <v>12751</v>
      </c>
      <c r="CH1752" t="s">
        <v>2799</v>
      </c>
      <c r="CI1752" t="s">
        <v>1547</v>
      </c>
      <c r="CJ1752" t="s">
        <v>4464</v>
      </c>
      <c r="CK1752" t="s">
        <v>1562</v>
      </c>
      <c r="CL1752"/>
      <c r="CM1752"/>
      <c r="CN1752" t="s">
        <v>13786</v>
      </c>
      <c r="CO1752" t="s">
        <v>13636</v>
      </c>
      <c r="CP1752" t="s">
        <v>13786</v>
      </c>
      <c r="CQ1752" t="s">
        <v>13636</v>
      </c>
      <c r="CR1752" t="s">
        <v>1547</v>
      </c>
      <c r="CS1752">
        <v>0</v>
      </c>
      <c r="CT1752" t="s">
        <v>1547</v>
      </c>
      <c r="CU1752" t="s">
        <v>1547</v>
      </c>
      <c r="CV1752" t="s">
        <v>1547</v>
      </c>
      <c r="CW1752" t="s">
        <v>1547</v>
      </c>
      <c r="CX1752" t="s">
        <v>1547</v>
      </c>
      <c r="CY1752">
        <v>1750</v>
      </c>
      <c r="CZ1752" t="s">
        <v>12137</v>
      </c>
      <c r="DA1752" t="s">
        <v>1547</v>
      </c>
      <c r="DB1752" t="s">
        <v>1881</v>
      </c>
      <c r="DC1752" t="s">
        <v>1882</v>
      </c>
      <c r="DD1752" t="s">
        <v>4554</v>
      </c>
      <c r="DE1752" t="s">
        <v>4463</v>
      </c>
      <c r="DF1752" t="s">
        <v>4553</v>
      </c>
      <c r="DG1752" t="s">
        <v>1547</v>
      </c>
      <c r="DH1752" t="s">
        <v>1547</v>
      </c>
      <c r="DI1752" t="s">
        <v>1892</v>
      </c>
      <c r="DJ1752" t="e">
        <v>#N/A</v>
      </c>
      <c r="DK1752"/>
      <c r="DL1752" t="s">
        <v>1892</v>
      </c>
      <c r="DM1752">
        <v>9</v>
      </c>
      <c r="DN1752" t="s">
        <v>1883</v>
      </c>
      <c r="DO1752" t="s">
        <v>1562</v>
      </c>
      <c r="DP1752" t="b">
        <v>1</v>
      </c>
      <c r="DQ1752" t="b">
        <v>0</v>
      </c>
      <c r="DR1752" t="b">
        <v>0</v>
      </c>
      <c r="DS1752" t="b">
        <v>0</v>
      </c>
      <c r="DT1752" t="b">
        <v>0</v>
      </c>
      <c r="DU1752" t="b">
        <v>0</v>
      </c>
      <c r="DV1752" t="b">
        <v>0</v>
      </c>
      <c r="DW1752">
        <v>0</v>
      </c>
      <c r="DX1752" t="b">
        <v>0</v>
      </c>
      <c r="DY1752" t="b">
        <v>0</v>
      </c>
      <c r="DZ1752" t="b">
        <v>0</v>
      </c>
      <c r="EA1752" t="b">
        <v>0</v>
      </c>
      <c r="EB1752" t="b">
        <v>0</v>
      </c>
      <c r="EC1752" t="b">
        <v>0</v>
      </c>
      <c r="ED1752" t="b">
        <v>0</v>
      </c>
      <c r="EE1752" t="b">
        <v>0</v>
      </c>
      <c r="EF1752" t="b">
        <v>0</v>
      </c>
      <c r="EG1752" t="b" cm="1">
        <v>0</v>
      </c>
      <c r="EH1752" t="b">
        <v>0</v>
      </c>
      <c r="EI1752" t="b">
        <v>0</v>
      </c>
      <c r="EJ1752" t="b">
        <v>0</v>
      </c>
      <c r="EK1752" t="s">
        <v>1547</v>
      </c>
      <c r="EL1752">
        <v>0</v>
      </c>
      <c r="EM1752">
        <v>19</v>
      </c>
      <c r="EN1752" t="b">
        <v>0</v>
      </c>
    </row>
    <row r="1753" spans="1:144" ht="15.75">
      <c r="A1753"/>
      <c r="B1753" t="s">
        <v>1562</v>
      </c>
      <c r="C1753" t="s">
        <v>4931</v>
      </c>
      <c r="D1753" t="s">
        <v>1254</v>
      </c>
      <c r="E1753" t="s">
        <v>1253</v>
      </c>
      <c r="F1753" t="s">
        <v>1278</v>
      </c>
      <c r="G1753" t="s">
        <v>1254</v>
      </c>
      <c r="H1753">
        <v>0</v>
      </c>
      <c r="I1753" t="s">
        <v>2799</v>
      </c>
      <c r="J1753"/>
      <c r="K1753"/>
      <c r="L1753" t="s">
        <v>1743</v>
      </c>
      <c r="M1753" t="s">
        <v>1754</v>
      </c>
      <c r="N1753"/>
      <c r="O1753"/>
      <c r="P1753" t="s">
        <v>1562</v>
      </c>
      <c r="Q1753" t="s">
        <v>4463</v>
      </c>
      <c r="R1753" t="s">
        <v>4464</v>
      </c>
      <c r="S1753"/>
      <c r="T1753"/>
      <c r="U1753" t="s">
        <v>13786</v>
      </c>
      <c r="V1753" t="s">
        <v>4373</v>
      </c>
      <c r="W1753"/>
      <c r="X1753"/>
      <c r="Y1753"/>
      <c r="Z1753"/>
      <c r="AA1753"/>
      <c r="AB1753"/>
      <c r="AC1753"/>
      <c r="AD1753"/>
      <c r="AE1753"/>
      <c r="AF1753"/>
      <c r="AG1753"/>
      <c r="AH1753"/>
      <c r="AI1753"/>
      <c r="AJ1753"/>
      <c r="AK1753"/>
      <c r="AL1753"/>
      <c r="AM1753"/>
      <c r="AN1753"/>
      <c r="AO1753" s="108" t="s">
        <v>43</v>
      </c>
      <c r="AP1753" t="s">
        <v>2871</v>
      </c>
      <c r="AQ1753">
        <v>79</v>
      </c>
      <c r="AR1753" t="e">
        <v>#N/A</v>
      </c>
      <c r="AS1753" t="s">
        <v>4931</v>
      </c>
      <c r="AT1753" t="e">
        <v>#N/A</v>
      </c>
      <c r="AU1753" t="s">
        <v>1253</v>
      </c>
      <c r="AV1753" t="s">
        <v>1766</v>
      </c>
      <c r="AW1753" t="s">
        <v>1787</v>
      </c>
      <c r="AX1753" t="s">
        <v>1740</v>
      </c>
      <c r="AY1753" t="s">
        <v>1793</v>
      </c>
      <c r="AZ1753" t="s">
        <v>4463</v>
      </c>
      <c r="BA1753" t="s">
        <v>1913</v>
      </c>
      <c r="BB1753" t="s">
        <v>2799</v>
      </c>
      <c r="BC1753" t="s">
        <v>1743</v>
      </c>
      <c r="BD1753" t="s">
        <v>7254</v>
      </c>
      <c r="BE1753" t="s">
        <v>4932</v>
      </c>
      <c r="BF1753">
        <v>343</v>
      </c>
      <c r="BG1753">
        <v>1751</v>
      </c>
      <c r="BH1753">
        <v>0</v>
      </c>
      <c r="BI1753" t="s">
        <v>1547</v>
      </c>
      <c r="BJ1753">
        <v>0</v>
      </c>
      <c r="BK1753">
        <v>0</v>
      </c>
      <c r="BL1753">
        <v>515</v>
      </c>
      <c r="BM1753" t="s">
        <v>1770</v>
      </c>
      <c r="BN1753" t="s">
        <v>4933</v>
      </c>
      <c r="BO1753" t="s">
        <v>12744</v>
      </c>
      <c r="BP1753" t="e" cm="1">
        <v>#N/A</v>
      </c>
      <c r="BQ1753" t="s">
        <v>1547</v>
      </c>
      <c r="BR1753" t="s">
        <v>12748</v>
      </c>
      <c r="BS1753">
        <v>3</v>
      </c>
      <c r="BT1753" t="s">
        <v>1715</v>
      </c>
      <c r="BU1753" t="s">
        <v>16715</v>
      </c>
      <c r="BV1753" t="s">
        <v>1254</v>
      </c>
      <c r="BW1753" t="s">
        <v>1766</v>
      </c>
      <c r="BX1753" t="s">
        <v>12749</v>
      </c>
      <c r="BY1753" t="s">
        <v>1744</v>
      </c>
      <c r="BZ1753" t="s">
        <v>1547</v>
      </c>
      <c r="CA1753" t="s">
        <v>1744</v>
      </c>
      <c r="CB1753" t="s">
        <v>1754</v>
      </c>
      <c r="CC1753"/>
      <c r="CD1753" t="s">
        <v>998</v>
      </c>
      <c r="CE1753" t="s">
        <v>2799</v>
      </c>
      <c r="CF1753" t="s">
        <v>12752</v>
      </c>
      <c r="CG1753" t="s">
        <v>12753</v>
      </c>
      <c r="CH1753" t="s">
        <v>2799</v>
      </c>
      <c r="CI1753" t="s">
        <v>1547</v>
      </c>
      <c r="CJ1753" t="s">
        <v>4464</v>
      </c>
      <c r="CK1753" t="s">
        <v>1562</v>
      </c>
      <c r="CL1753"/>
      <c r="CM1753"/>
      <c r="CN1753" t="s">
        <v>13786</v>
      </c>
      <c r="CO1753" t="s">
        <v>4373</v>
      </c>
      <c r="CP1753" t="s">
        <v>13786</v>
      </c>
      <c r="CQ1753" t="s">
        <v>4373</v>
      </c>
      <c r="CR1753" t="s">
        <v>1547</v>
      </c>
      <c r="CS1753">
        <v>0</v>
      </c>
      <c r="CT1753" t="s">
        <v>1547</v>
      </c>
      <c r="CU1753" t="s">
        <v>1547</v>
      </c>
      <c r="CV1753" t="s">
        <v>1547</v>
      </c>
      <c r="CW1753" t="s">
        <v>1547</v>
      </c>
      <c r="CX1753" t="s">
        <v>1547</v>
      </c>
      <c r="CY1753">
        <v>1751</v>
      </c>
      <c r="CZ1753" t="s">
        <v>12138</v>
      </c>
      <c r="DA1753" t="s">
        <v>1547</v>
      </c>
      <c r="DB1753" t="s">
        <v>1881</v>
      </c>
      <c r="DC1753" t="s">
        <v>1882</v>
      </c>
      <c r="DD1753" t="s">
        <v>1253</v>
      </c>
      <c r="DE1753" t="s">
        <v>4463</v>
      </c>
      <c r="DF1753" t="s">
        <v>1254</v>
      </c>
      <c r="DG1753" t="s">
        <v>1547</v>
      </c>
      <c r="DH1753" t="s">
        <v>1547</v>
      </c>
      <c r="DI1753" t="s">
        <v>1892</v>
      </c>
      <c r="DJ1753" t="e">
        <v>#N/A</v>
      </c>
      <c r="DK1753"/>
      <c r="DL1753" t="s">
        <v>1892</v>
      </c>
      <c r="DM1753">
        <v>9</v>
      </c>
      <c r="DN1753" t="s">
        <v>1883</v>
      </c>
      <c r="DO1753" t="s">
        <v>1562</v>
      </c>
      <c r="DP1753" t="b">
        <v>1</v>
      </c>
      <c r="DQ1753" t="b">
        <v>0</v>
      </c>
      <c r="DR1753" t="b">
        <v>0</v>
      </c>
      <c r="DS1753" t="b">
        <v>0</v>
      </c>
      <c r="DT1753" t="b">
        <v>0</v>
      </c>
      <c r="DU1753" t="b">
        <v>0</v>
      </c>
      <c r="DV1753" t="b">
        <v>0</v>
      </c>
      <c r="DW1753">
        <v>0</v>
      </c>
      <c r="DX1753" t="b">
        <v>0</v>
      </c>
      <c r="DY1753" t="b">
        <v>0</v>
      </c>
      <c r="DZ1753" t="b">
        <v>0</v>
      </c>
      <c r="EA1753" t="b">
        <v>0</v>
      </c>
      <c r="EB1753" t="b">
        <v>0</v>
      </c>
      <c r="EC1753" t="b">
        <v>1</v>
      </c>
      <c r="ED1753" t="b">
        <v>0</v>
      </c>
      <c r="EE1753" t="b">
        <v>0</v>
      </c>
      <c r="EF1753" t="b">
        <v>0</v>
      </c>
      <c r="EG1753" t="b" cm="1">
        <v>0</v>
      </c>
      <c r="EH1753" t="b">
        <v>0</v>
      </c>
      <c r="EI1753" t="b">
        <v>0</v>
      </c>
      <c r="EJ1753" t="b">
        <v>1</v>
      </c>
      <c r="EK1753" t="s">
        <v>5327</v>
      </c>
      <c r="EL1753">
        <v>0</v>
      </c>
      <c r="EM1753">
        <v>7</v>
      </c>
      <c r="EN1753" t="b">
        <v>0</v>
      </c>
    </row>
    <row r="1754" spans="1:144" ht="15.75">
      <c r="A1754"/>
      <c r="B1754" t="s">
        <v>1562</v>
      </c>
      <c r="C1754" t="s">
        <v>4931</v>
      </c>
      <c r="D1754" t="s">
        <v>4134</v>
      </c>
      <c r="E1754" t="s">
        <v>4135</v>
      </c>
      <c r="F1754"/>
      <c r="G1754" t="s">
        <v>4134</v>
      </c>
      <c r="H1754" t="s">
        <v>4206</v>
      </c>
      <c r="I1754" t="s">
        <v>2799</v>
      </c>
      <c r="J1754"/>
      <c r="K1754"/>
      <c r="L1754" t="s">
        <v>1743</v>
      </c>
      <c r="M1754" t="s">
        <v>1749</v>
      </c>
      <c r="N1754" t="s">
        <v>4207</v>
      </c>
      <c r="O1754"/>
      <c r="P1754" t="s">
        <v>4258</v>
      </c>
      <c r="Q1754" t="s">
        <v>4463</v>
      </c>
      <c r="R1754" t="s">
        <v>4464</v>
      </c>
      <c r="S1754"/>
      <c r="T1754"/>
      <c r="U1754" t="s">
        <v>13786</v>
      </c>
      <c r="V1754" t="s">
        <v>4158</v>
      </c>
      <c r="W1754"/>
      <c r="X1754"/>
      <c r="Y1754"/>
      <c r="Z1754"/>
      <c r="AA1754"/>
      <c r="AB1754"/>
      <c r="AC1754"/>
      <c r="AD1754"/>
      <c r="AE1754"/>
      <c r="AF1754"/>
      <c r="AG1754"/>
      <c r="AH1754"/>
      <c r="AI1754"/>
      <c r="AJ1754"/>
      <c r="AK1754"/>
      <c r="AL1754"/>
      <c r="AM1754"/>
      <c r="AN1754"/>
      <c r="AO1754" s="108" t="s">
        <v>43</v>
      </c>
      <c r="AP1754" t="s">
        <v>2871</v>
      </c>
      <c r="AQ1754">
        <v>80</v>
      </c>
      <c r="AR1754" t="e">
        <v>#N/A</v>
      </c>
      <c r="AS1754" t="s">
        <v>4931</v>
      </c>
      <c r="AT1754" t="e">
        <v>#N/A</v>
      </c>
      <c r="AU1754" t="s">
        <v>4135</v>
      </c>
      <c r="AV1754" t="s">
        <v>9452</v>
      </c>
      <c r="AW1754" t="s">
        <v>1744</v>
      </c>
      <c r="AX1754" t="s">
        <v>1740</v>
      </c>
      <c r="AY1754" t="s">
        <v>9453</v>
      </c>
      <c r="AZ1754" t="s">
        <v>4463</v>
      </c>
      <c r="BA1754" t="s">
        <v>9454</v>
      </c>
      <c r="BB1754" t="s">
        <v>2799</v>
      </c>
      <c r="BC1754" t="s">
        <v>1743</v>
      </c>
      <c r="BD1754" t="s">
        <v>9578</v>
      </c>
      <c r="BE1754" t="s">
        <v>4932</v>
      </c>
      <c r="BF1754">
        <v>347</v>
      </c>
      <c r="BG1754">
        <v>1751</v>
      </c>
      <c r="BH1754">
        <v>0</v>
      </c>
      <c r="BI1754" t="s">
        <v>1547</v>
      </c>
      <c r="BJ1754">
        <v>0</v>
      </c>
      <c r="BK1754">
        <v>0</v>
      </c>
      <c r="BL1754">
        <v>950</v>
      </c>
      <c r="BM1754" t="s">
        <v>9456</v>
      </c>
      <c r="BN1754" t="s">
        <v>4933</v>
      </c>
      <c r="BO1754" t="s">
        <v>12744</v>
      </c>
      <c r="BP1754" t="e" cm="1">
        <v>#N/A</v>
      </c>
      <c r="BQ1754" t="s">
        <v>1547</v>
      </c>
      <c r="BR1754" t="s">
        <v>12748</v>
      </c>
      <c r="BS1754">
        <v>4</v>
      </c>
      <c r="BT1754" t="s">
        <v>1756</v>
      </c>
      <c r="BU1754" t="s">
        <v>16716</v>
      </c>
      <c r="BV1754" t="s">
        <v>4134</v>
      </c>
      <c r="BW1754" t="s">
        <v>9452</v>
      </c>
      <c r="BX1754" t="s">
        <v>9732</v>
      </c>
      <c r="BY1754" t="s">
        <v>9733</v>
      </c>
      <c r="BZ1754" t="s">
        <v>1547</v>
      </c>
      <c r="CA1754" t="s">
        <v>1744</v>
      </c>
      <c r="CB1754" t="s">
        <v>1749</v>
      </c>
      <c r="CC1754"/>
      <c r="CD1754" t="s">
        <v>998</v>
      </c>
      <c r="CE1754" t="s">
        <v>2799</v>
      </c>
      <c r="CF1754" t="s">
        <v>12754</v>
      </c>
      <c r="CG1754" t="s">
        <v>12755</v>
      </c>
      <c r="CH1754" t="s">
        <v>2799</v>
      </c>
      <c r="CI1754" t="s">
        <v>1547</v>
      </c>
      <c r="CJ1754" t="s">
        <v>4464</v>
      </c>
      <c r="CK1754" t="s">
        <v>1562</v>
      </c>
      <c r="CL1754"/>
      <c r="CM1754"/>
      <c r="CN1754" t="s">
        <v>13786</v>
      </c>
      <c r="CO1754" t="s">
        <v>4158</v>
      </c>
      <c r="CP1754" t="s">
        <v>13786</v>
      </c>
      <c r="CQ1754" t="s">
        <v>4158</v>
      </c>
      <c r="CR1754" t="s">
        <v>1547</v>
      </c>
      <c r="CS1754">
        <v>0</v>
      </c>
      <c r="CT1754" t="s">
        <v>1547</v>
      </c>
      <c r="CU1754" t="s">
        <v>1547</v>
      </c>
      <c r="CV1754" t="s">
        <v>1547</v>
      </c>
      <c r="CW1754" t="s">
        <v>1547</v>
      </c>
      <c r="CX1754" t="s">
        <v>1547</v>
      </c>
      <c r="CY1754">
        <v>1752</v>
      </c>
      <c r="CZ1754" t="s">
        <v>12139</v>
      </c>
      <c r="DA1754" t="s">
        <v>1547</v>
      </c>
      <c r="DB1754" t="s">
        <v>1881</v>
      </c>
      <c r="DC1754" t="s">
        <v>1882</v>
      </c>
      <c r="DD1754" t="s">
        <v>4135</v>
      </c>
      <c r="DE1754" t="s">
        <v>4463</v>
      </c>
      <c r="DF1754" t="s">
        <v>4134</v>
      </c>
      <c r="DG1754" t="s">
        <v>1547</v>
      </c>
      <c r="DH1754" t="s">
        <v>1547</v>
      </c>
      <c r="DI1754" t="s">
        <v>1892</v>
      </c>
      <c r="DJ1754" t="e">
        <v>#N/A</v>
      </c>
      <c r="DK1754"/>
      <c r="DL1754" t="s">
        <v>1892</v>
      </c>
      <c r="DM1754">
        <v>9</v>
      </c>
      <c r="DN1754" t="s">
        <v>1883</v>
      </c>
      <c r="DO1754" t="s">
        <v>1562</v>
      </c>
      <c r="DP1754" t="b">
        <v>1</v>
      </c>
      <c r="DQ1754" t="b">
        <v>0</v>
      </c>
      <c r="DR1754" t="b">
        <v>0</v>
      </c>
      <c r="DS1754" t="b">
        <v>0</v>
      </c>
      <c r="DT1754" t="b">
        <v>0</v>
      </c>
      <c r="DU1754" t="b">
        <v>0</v>
      </c>
      <c r="DV1754" t="b">
        <v>0</v>
      </c>
      <c r="DW1754">
        <v>0</v>
      </c>
      <c r="DX1754" t="b">
        <v>0</v>
      </c>
      <c r="DY1754" t="b">
        <v>0</v>
      </c>
      <c r="DZ1754" t="b">
        <v>0</v>
      </c>
      <c r="EA1754" t="b">
        <v>0</v>
      </c>
      <c r="EB1754" t="b">
        <v>0</v>
      </c>
      <c r="EC1754" t="b">
        <v>0</v>
      </c>
      <c r="ED1754" t="b">
        <v>0</v>
      </c>
      <c r="EE1754" t="b">
        <v>0</v>
      </c>
      <c r="EF1754" t="b">
        <v>0</v>
      </c>
      <c r="EG1754" t="b" cm="1">
        <v>0</v>
      </c>
      <c r="EH1754" t="b">
        <v>0</v>
      </c>
      <c r="EI1754" t="b">
        <v>0</v>
      </c>
      <c r="EJ1754" t="b">
        <v>0</v>
      </c>
      <c r="EK1754" t="s">
        <v>1547</v>
      </c>
      <c r="EL1754">
        <v>0</v>
      </c>
      <c r="EM1754">
        <v>14</v>
      </c>
      <c r="EN1754" t="b">
        <v>0</v>
      </c>
    </row>
    <row r="1755" spans="1:144" ht="15.75">
      <c r="A1755"/>
      <c r="B1755" t="s">
        <v>1562</v>
      </c>
      <c r="C1755" t="s">
        <v>4931</v>
      </c>
      <c r="D1755" t="s">
        <v>4132</v>
      </c>
      <c r="E1755" t="s">
        <v>4133</v>
      </c>
      <c r="F1755"/>
      <c r="G1755" t="s">
        <v>4132</v>
      </c>
      <c r="H1755" t="s">
        <v>4208</v>
      </c>
      <c r="I1755" t="s">
        <v>2799</v>
      </c>
      <c r="J1755"/>
      <c r="K1755"/>
      <c r="L1755" t="s">
        <v>1743</v>
      </c>
      <c r="M1755" t="s">
        <v>1749</v>
      </c>
      <c r="N1755" t="s">
        <v>4209</v>
      </c>
      <c r="O1755"/>
      <c r="P1755" t="s">
        <v>4258</v>
      </c>
      <c r="Q1755" t="s">
        <v>4463</v>
      </c>
      <c r="R1755" t="s">
        <v>4464</v>
      </c>
      <c r="S1755"/>
      <c r="T1755"/>
      <c r="U1755" t="s">
        <v>13786</v>
      </c>
      <c r="V1755" t="s">
        <v>4157</v>
      </c>
      <c r="W1755"/>
      <c r="X1755"/>
      <c r="Y1755"/>
      <c r="Z1755"/>
      <c r="AA1755"/>
      <c r="AB1755"/>
      <c r="AC1755"/>
      <c r="AD1755"/>
      <c r="AE1755"/>
      <c r="AF1755"/>
      <c r="AG1755"/>
      <c r="AH1755"/>
      <c r="AI1755"/>
      <c r="AJ1755"/>
      <c r="AK1755"/>
      <c r="AL1755"/>
      <c r="AM1755"/>
      <c r="AN1755"/>
      <c r="AO1755" s="108" t="s">
        <v>43</v>
      </c>
      <c r="AP1755" t="s">
        <v>2871</v>
      </c>
      <c r="AQ1755">
        <v>81</v>
      </c>
      <c r="AR1755" t="e">
        <v>#N/A</v>
      </c>
      <c r="AS1755" t="s">
        <v>4931</v>
      </c>
      <c r="AT1755" t="e">
        <v>#N/A</v>
      </c>
      <c r="AU1755" t="s">
        <v>4133</v>
      </c>
      <c r="AV1755" t="s">
        <v>9443</v>
      </c>
      <c r="AW1755" t="s">
        <v>1744</v>
      </c>
      <c r="AX1755" t="s">
        <v>1740</v>
      </c>
      <c r="AY1755" t="s">
        <v>9444</v>
      </c>
      <c r="AZ1755" t="s">
        <v>4463</v>
      </c>
      <c r="BA1755" t="s">
        <v>9445</v>
      </c>
      <c r="BB1755" t="s">
        <v>2799</v>
      </c>
      <c r="BC1755" t="s">
        <v>1743</v>
      </c>
      <c r="BD1755" t="s">
        <v>9583</v>
      </c>
      <c r="BE1755" t="s">
        <v>4932</v>
      </c>
      <c r="BF1755">
        <v>348</v>
      </c>
      <c r="BG1755">
        <v>1751</v>
      </c>
      <c r="BH1755">
        <v>0</v>
      </c>
      <c r="BI1755" t="s">
        <v>1547</v>
      </c>
      <c r="BJ1755">
        <v>0</v>
      </c>
      <c r="BK1755">
        <v>0</v>
      </c>
      <c r="BL1755">
        <v>951</v>
      </c>
      <c r="BM1755" t="s">
        <v>9447</v>
      </c>
      <c r="BN1755" t="s">
        <v>4933</v>
      </c>
      <c r="BO1755" t="s">
        <v>12744</v>
      </c>
      <c r="BP1755" t="e" cm="1">
        <v>#N/A</v>
      </c>
      <c r="BQ1755" t="s">
        <v>1547</v>
      </c>
      <c r="BR1755" t="s">
        <v>12748</v>
      </c>
      <c r="BS1755">
        <v>5</v>
      </c>
      <c r="BT1755" t="s">
        <v>1717</v>
      </c>
      <c r="BU1755" t="s">
        <v>16717</v>
      </c>
      <c r="BV1755" t="s">
        <v>4132</v>
      </c>
      <c r="BW1755" t="s">
        <v>9443</v>
      </c>
      <c r="BX1755" t="s">
        <v>9738</v>
      </c>
      <c r="BY1755" t="s">
        <v>9739</v>
      </c>
      <c r="BZ1755" t="s">
        <v>1547</v>
      </c>
      <c r="CA1755" t="s">
        <v>1744</v>
      </c>
      <c r="CB1755" t="s">
        <v>1749</v>
      </c>
      <c r="CC1755"/>
      <c r="CD1755" t="s">
        <v>998</v>
      </c>
      <c r="CE1755" t="s">
        <v>2799</v>
      </c>
      <c r="CF1755" t="s">
        <v>12756</v>
      </c>
      <c r="CG1755" t="s">
        <v>12757</v>
      </c>
      <c r="CH1755" t="s">
        <v>2799</v>
      </c>
      <c r="CI1755" t="s">
        <v>1547</v>
      </c>
      <c r="CJ1755" t="s">
        <v>4464</v>
      </c>
      <c r="CK1755" t="s">
        <v>1562</v>
      </c>
      <c r="CL1755"/>
      <c r="CM1755"/>
      <c r="CN1755" t="s">
        <v>13786</v>
      </c>
      <c r="CO1755" t="s">
        <v>4157</v>
      </c>
      <c r="CP1755" t="s">
        <v>13786</v>
      </c>
      <c r="CQ1755" t="s">
        <v>4157</v>
      </c>
      <c r="CR1755" t="s">
        <v>1547</v>
      </c>
      <c r="CS1755">
        <v>0</v>
      </c>
      <c r="CT1755" t="s">
        <v>1547</v>
      </c>
      <c r="CU1755" t="s">
        <v>1547</v>
      </c>
      <c r="CV1755" t="s">
        <v>1547</v>
      </c>
      <c r="CW1755" t="s">
        <v>1547</v>
      </c>
      <c r="CX1755" t="s">
        <v>1547</v>
      </c>
      <c r="CY1755">
        <v>1753</v>
      </c>
      <c r="CZ1755" t="s">
        <v>12140</v>
      </c>
      <c r="DA1755" t="s">
        <v>1547</v>
      </c>
      <c r="DB1755" t="s">
        <v>1881</v>
      </c>
      <c r="DC1755" t="s">
        <v>1882</v>
      </c>
      <c r="DD1755" t="s">
        <v>4133</v>
      </c>
      <c r="DE1755" t="s">
        <v>4463</v>
      </c>
      <c r="DF1755" t="s">
        <v>4132</v>
      </c>
      <c r="DG1755" t="s">
        <v>1547</v>
      </c>
      <c r="DH1755" t="s">
        <v>1547</v>
      </c>
      <c r="DI1755" t="s">
        <v>1892</v>
      </c>
      <c r="DJ1755" t="e">
        <v>#N/A</v>
      </c>
      <c r="DK1755"/>
      <c r="DL1755" t="s">
        <v>1892</v>
      </c>
      <c r="DM1755">
        <v>9</v>
      </c>
      <c r="DN1755" t="s">
        <v>1883</v>
      </c>
      <c r="DO1755" t="s">
        <v>1562</v>
      </c>
      <c r="DP1755" t="b">
        <v>1</v>
      </c>
      <c r="DQ1755" t="b">
        <v>0</v>
      </c>
      <c r="DR1755" t="b">
        <v>0</v>
      </c>
      <c r="DS1755" t="b">
        <v>0</v>
      </c>
      <c r="DT1755" t="b">
        <v>0</v>
      </c>
      <c r="DU1755" t="b">
        <v>0</v>
      </c>
      <c r="DV1755" t="b">
        <v>0</v>
      </c>
      <c r="DW1755">
        <v>0</v>
      </c>
      <c r="DX1755" t="b">
        <v>0</v>
      </c>
      <c r="DY1755" t="b">
        <v>0</v>
      </c>
      <c r="DZ1755" t="b">
        <v>0</v>
      </c>
      <c r="EA1755" t="b">
        <v>0</v>
      </c>
      <c r="EB1755" t="b">
        <v>0</v>
      </c>
      <c r="EC1755" t="b">
        <v>0</v>
      </c>
      <c r="ED1755" t="b">
        <v>0</v>
      </c>
      <c r="EE1755" t="b">
        <v>0</v>
      </c>
      <c r="EF1755" t="b">
        <v>0</v>
      </c>
      <c r="EG1755" t="b" cm="1">
        <v>0</v>
      </c>
      <c r="EH1755" t="b">
        <v>0</v>
      </c>
      <c r="EI1755" t="b">
        <v>0</v>
      </c>
      <c r="EJ1755" t="b">
        <v>0</v>
      </c>
      <c r="EK1755" t="s">
        <v>1547</v>
      </c>
      <c r="EL1755">
        <v>0</v>
      </c>
      <c r="EM1755">
        <v>18</v>
      </c>
      <c r="EN1755" t="b">
        <v>0</v>
      </c>
    </row>
    <row r="1756" spans="1:144" ht="78.75">
      <c r="A1756"/>
      <c r="B1756" t="s">
        <v>1562</v>
      </c>
      <c r="C1756" t="s">
        <v>4931</v>
      </c>
      <c r="D1756" t="s">
        <v>4549</v>
      </c>
      <c r="E1756" t="s">
        <v>4550</v>
      </c>
      <c r="F1756"/>
      <c r="G1756" t="s">
        <v>4549</v>
      </c>
      <c r="H1756" s="109" t="s">
        <v>4934</v>
      </c>
      <c r="I1756" t="s">
        <v>2799</v>
      </c>
      <c r="J1756"/>
      <c r="K1756"/>
      <c r="L1756" t="s">
        <v>1743</v>
      </c>
      <c r="M1756" t="s">
        <v>1749</v>
      </c>
      <c r="N1756"/>
      <c r="O1756"/>
      <c r="P1756" t="s">
        <v>1562</v>
      </c>
      <c r="Q1756" t="s">
        <v>4463</v>
      </c>
      <c r="R1756" t="s">
        <v>4464</v>
      </c>
      <c r="S1756"/>
      <c r="T1756"/>
      <c r="U1756" t="s">
        <v>13786</v>
      </c>
      <c r="V1756" t="s">
        <v>13635</v>
      </c>
      <c r="W1756"/>
      <c r="X1756"/>
      <c r="Y1756"/>
      <c r="Z1756"/>
      <c r="AA1756"/>
      <c r="AB1756"/>
      <c r="AC1756"/>
      <c r="AD1756"/>
      <c r="AE1756"/>
      <c r="AF1756"/>
      <c r="AG1756"/>
      <c r="AH1756"/>
      <c r="AI1756"/>
      <c r="AJ1756"/>
      <c r="AK1756"/>
      <c r="AL1756"/>
      <c r="AM1756"/>
      <c r="AN1756"/>
      <c r="AO1756" s="108" t="s">
        <v>43</v>
      </c>
      <c r="AP1756" t="s">
        <v>2871</v>
      </c>
      <c r="AQ1756">
        <v>82</v>
      </c>
      <c r="AR1756" t="e">
        <v>#N/A</v>
      </c>
      <c r="AS1756" t="s">
        <v>4931</v>
      </c>
      <c r="AT1756" t="e">
        <v>#N/A</v>
      </c>
      <c r="AU1756" t="s">
        <v>4550</v>
      </c>
      <c r="AV1756" t="s">
        <v>10934</v>
      </c>
      <c r="AW1756" t="s">
        <v>1744</v>
      </c>
      <c r="AX1756" t="s">
        <v>1740</v>
      </c>
      <c r="AY1756" t="s">
        <v>10936</v>
      </c>
      <c r="AZ1756" t="s">
        <v>4463</v>
      </c>
      <c r="BA1756" t="s">
        <v>10937</v>
      </c>
      <c r="BB1756" t="s">
        <v>2799</v>
      </c>
      <c r="BC1756" t="s">
        <v>1743</v>
      </c>
      <c r="BD1756" t="s">
        <v>12536</v>
      </c>
      <c r="BE1756" t="s">
        <v>4932</v>
      </c>
      <c r="BF1756">
        <v>1121</v>
      </c>
      <c r="BG1756">
        <v>1751</v>
      </c>
      <c r="BH1756">
        <v>0</v>
      </c>
      <c r="BI1756" t="s">
        <v>1547</v>
      </c>
      <c r="BJ1756">
        <v>0</v>
      </c>
      <c r="BK1756">
        <v>0</v>
      </c>
      <c r="BL1756">
        <v>1639</v>
      </c>
      <c r="BM1756" t="s">
        <v>10939</v>
      </c>
      <c r="BN1756" t="s">
        <v>4933</v>
      </c>
      <c r="BO1756" t="s">
        <v>12744</v>
      </c>
      <c r="BP1756" t="e" cm="1">
        <v>#N/A</v>
      </c>
      <c r="BQ1756" t="s">
        <v>1547</v>
      </c>
      <c r="BR1756" t="s">
        <v>12748</v>
      </c>
      <c r="BS1756">
        <v>6</v>
      </c>
      <c r="BT1756" t="s">
        <v>1719</v>
      </c>
      <c r="BU1756" t="s">
        <v>16718</v>
      </c>
      <c r="BV1756" t="s">
        <v>4549</v>
      </c>
      <c r="BW1756" t="s">
        <v>10934</v>
      </c>
      <c r="BX1756" t="s">
        <v>12758</v>
      </c>
      <c r="BY1756" t="s">
        <v>1744</v>
      </c>
      <c r="BZ1756" t="s">
        <v>1547</v>
      </c>
      <c r="CA1756" t="s">
        <v>1744</v>
      </c>
      <c r="CB1756" t="s">
        <v>1749</v>
      </c>
      <c r="CC1756"/>
      <c r="CD1756" t="s">
        <v>998</v>
      </c>
      <c r="CE1756" t="s">
        <v>2799</v>
      </c>
      <c r="CF1756" t="s">
        <v>12759</v>
      </c>
      <c r="CG1756" t="s">
        <v>12760</v>
      </c>
      <c r="CH1756" t="s">
        <v>2799</v>
      </c>
      <c r="CI1756" t="s">
        <v>1547</v>
      </c>
      <c r="CJ1756" t="s">
        <v>4464</v>
      </c>
      <c r="CK1756" t="s">
        <v>1562</v>
      </c>
      <c r="CL1756"/>
      <c r="CM1756"/>
      <c r="CN1756" t="s">
        <v>13786</v>
      </c>
      <c r="CO1756" t="s">
        <v>13635</v>
      </c>
      <c r="CP1756" t="s">
        <v>13786</v>
      </c>
      <c r="CQ1756" t="s">
        <v>13635</v>
      </c>
      <c r="CR1756" t="s">
        <v>1547</v>
      </c>
      <c r="CS1756">
        <v>0</v>
      </c>
      <c r="CT1756" t="s">
        <v>1547</v>
      </c>
      <c r="CU1756" t="s">
        <v>1547</v>
      </c>
      <c r="CV1756" t="s">
        <v>1547</v>
      </c>
      <c r="CW1756" t="s">
        <v>1547</v>
      </c>
      <c r="CX1756" t="s">
        <v>1547</v>
      </c>
      <c r="CY1756">
        <v>1754</v>
      </c>
      <c r="CZ1756" t="s">
        <v>12141</v>
      </c>
      <c r="DA1756" t="s">
        <v>1547</v>
      </c>
      <c r="DB1756" t="s">
        <v>1881</v>
      </c>
      <c r="DC1756" t="s">
        <v>1882</v>
      </c>
      <c r="DD1756" t="s">
        <v>4550</v>
      </c>
      <c r="DE1756" t="s">
        <v>4463</v>
      </c>
      <c r="DF1756" t="s">
        <v>4549</v>
      </c>
      <c r="DG1756" t="s">
        <v>1547</v>
      </c>
      <c r="DH1756" t="s">
        <v>1547</v>
      </c>
      <c r="DI1756" t="s">
        <v>1892</v>
      </c>
      <c r="DJ1756" t="e">
        <v>#N/A</v>
      </c>
      <c r="DK1756"/>
      <c r="DL1756" t="s">
        <v>1892</v>
      </c>
      <c r="DM1756">
        <v>9</v>
      </c>
      <c r="DN1756" t="s">
        <v>1883</v>
      </c>
      <c r="DO1756" t="s">
        <v>1562</v>
      </c>
      <c r="DP1756" t="b">
        <v>1</v>
      </c>
      <c r="DQ1756" t="b">
        <v>0</v>
      </c>
      <c r="DR1756" t="b">
        <v>0</v>
      </c>
      <c r="DS1756" t="b">
        <v>0</v>
      </c>
      <c r="DT1756" t="b">
        <v>0</v>
      </c>
      <c r="DU1756" t="b">
        <v>0</v>
      </c>
      <c r="DV1756" t="b">
        <v>0</v>
      </c>
      <c r="DW1756">
        <v>0</v>
      </c>
      <c r="DX1756" t="b">
        <v>0</v>
      </c>
      <c r="DY1756" t="b">
        <v>0</v>
      </c>
      <c r="DZ1756" t="b">
        <v>0</v>
      </c>
      <c r="EA1756" t="b">
        <v>0</v>
      </c>
      <c r="EB1756" t="b">
        <v>0</v>
      </c>
      <c r="EC1756" t="b">
        <v>0</v>
      </c>
      <c r="ED1756" t="b">
        <v>0</v>
      </c>
      <c r="EE1756" t="b">
        <v>0</v>
      </c>
      <c r="EF1756" t="b">
        <v>0</v>
      </c>
      <c r="EG1756" t="b" cm="1">
        <v>0</v>
      </c>
      <c r="EH1756" t="b">
        <v>0</v>
      </c>
      <c r="EI1756" t="b">
        <v>0</v>
      </c>
      <c r="EJ1756" t="b">
        <v>0</v>
      </c>
      <c r="EK1756" t="s">
        <v>1547</v>
      </c>
      <c r="EL1756">
        <v>0</v>
      </c>
      <c r="EM1756">
        <v>17</v>
      </c>
      <c r="EN1756" t="b">
        <v>0</v>
      </c>
    </row>
    <row r="1757" spans="1:144" ht="15.75">
      <c r="A1757"/>
      <c r="B1757" t="s">
        <v>1562</v>
      </c>
      <c r="C1757" t="s">
        <v>4931</v>
      </c>
      <c r="D1757" t="s">
        <v>3843</v>
      </c>
      <c r="E1757" t="s">
        <v>4835</v>
      </c>
      <c r="F1757"/>
      <c r="G1757" t="s">
        <v>3843</v>
      </c>
      <c r="H1757">
        <v>0</v>
      </c>
      <c r="I1757" t="s">
        <v>2799</v>
      </c>
      <c r="J1757"/>
      <c r="K1757"/>
      <c r="L1757" t="s">
        <v>1743</v>
      </c>
      <c r="M1757" t="s">
        <v>1779</v>
      </c>
      <c r="N1757"/>
      <c r="O1757"/>
      <c r="P1757"/>
      <c r="Q1757" t="s">
        <v>4463</v>
      </c>
      <c r="R1757" t="s">
        <v>4464</v>
      </c>
      <c r="S1757"/>
      <c r="T1757"/>
      <c r="U1757" t="s">
        <v>13786</v>
      </c>
      <c r="V1757" t="s">
        <v>13770</v>
      </c>
      <c r="W1757"/>
      <c r="X1757"/>
      <c r="Y1757"/>
      <c r="Z1757"/>
      <c r="AA1757"/>
      <c r="AB1757"/>
      <c r="AC1757"/>
      <c r="AD1757"/>
      <c r="AE1757"/>
      <c r="AF1757"/>
      <c r="AG1757"/>
      <c r="AH1757"/>
      <c r="AI1757"/>
      <c r="AJ1757"/>
      <c r="AK1757"/>
      <c r="AL1757"/>
      <c r="AM1757"/>
      <c r="AN1757"/>
      <c r="AO1757" s="108" t="s">
        <v>43</v>
      </c>
      <c r="AP1757" t="s">
        <v>2871</v>
      </c>
      <c r="AQ1757">
        <v>83</v>
      </c>
      <c r="AR1757" t="e">
        <v>#N/A</v>
      </c>
      <c r="AS1757" t="s">
        <v>4931</v>
      </c>
      <c r="AT1757" t="e">
        <v>#N/A</v>
      </c>
      <c r="AU1757" t="s">
        <v>4835</v>
      </c>
      <c r="AV1757" t="s">
        <v>12427</v>
      </c>
      <c r="AW1757" t="s">
        <v>1744</v>
      </c>
      <c r="AX1757" t="s">
        <v>1740</v>
      </c>
      <c r="AY1757" t="s">
        <v>12428</v>
      </c>
      <c r="AZ1757" t="s">
        <v>4463</v>
      </c>
      <c r="BA1757" t="s">
        <v>12429</v>
      </c>
      <c r="BB1757" t="s">
        <v>2799</v>
      </c>
      <c r="BC1757" t="s">
        <v>1743</v>
      </c>
      <c r="BD1757" t="s">
        <v>8071</v>
      </c>
      <c r="BE1757" t="s">
        <v>4932</v>
      </c>
      <c r="BF1757">
        <v>1660</v>
      </c>
      <c r="BG1757">
        <v>1751</v>
      </c>
      <c r="BH1757">
        <v>0</v>
      </c>
      <c r="BI1757" t="s">
        <v>1547</v>
      </c>
      <c r="BJ1757">
        <v>0</v>
      </c>
      <c r="BK1757">
        <v>0</v>
      </c>
      <c r="BL1757">
        <v>1660</v>
      </c>
      <c r="BM1757" t="s">
        <v>12432</v>
      </c>
      <c r="BN1757" t="s">
        <v>4933</v>
      </c>
      <c r="BO1757" t="s">
        <v>12744</v>
      </c>
      <c r="BP1757" t="e" cm="1">
        <v>#N/A</v>
      </c>
      <c r="BQ1757" t="s">
        <v>1547</v>
      </c>
      <c r="BR1757" t="s">
        <v>12748</v>
      </c>
      <c r="BS1757">
        <v>7</v>
      </c>
      <c r="BT1757" t="s">
        <v>1722</v>
      </c>
      <c r="BU1757" t="s">
        <v>16719</v>
      </c>
      <c r="BV1757" t="s">
        <v>3843</v>
      </c>
      <c r="BW1757" t="s">
        <v>12427</v>
      </c>
      <c r="BX1757" t="s">
        <v>12749</v>
      </c>
      <c r="BY1757" t="s">
        <v>1744</v>
      </c>
      <c r="BZ1757" t="s">
        <v>1547</v>
      </c>
      <c r="CA1757" t="s">
        <v>1744</v>
      </c>
      <c r="CB1757" t="s">
        <v>1779</v>
      </c>
      <c r="CC1757"/>
      <c r="CD1757" t="s">
        <v>998</v>
      </c>
      <c r="CE1757" t="s">
        <v>2799</v>
      </c>
      <c r="CF1757" t="s">
        <v>12761</v>
      </c>
      <c r="CG1757" t="s">
        <v>12762</v>
      </c>
      <c r="CH1757" t="s">
        <v>2799</v>
      </c>
      <c r="CI1757" t="s">
        <v>1547</v>
      </c>
      <c r="CJ1757" t="s">
        <v>4464</v>
      </c>
      <c r="CK1757" t="s">
        <v>1562</v>
      </c>
      <c r="CL1757"/>
      <c r="CM1757"/>
      <c r="CN1757" t="s">
        <v>13786</v>
      </c>
      <c r="CO1757" t="s">
        <v>13770</v>
      </c>
      <c r="CP1757" t="s">
        <v>13786</v>
      </c>
      <c r="CQ1757" t="s">
        <v>13770</v>
      </c>
      <c r="CR1757" t="s">
        <v>1547</v>
      </c>
      <c r="CS1757">
        <v>0</v>
      </c>
      <c r="CT1757" t="s">
        <v>1547</v>
      </c>
      <c r="CU1757" t="s">
        <v>1547</v>
      </c>
      <c r="CV1757" t="s">
        <v>1547</v>
      </c>
      <c r="CW1757" t="s">
        <v>1547</v>
      </c>
      <c r="CX1757" t="s">
        <v>1547</v>
      </c>
      <c r="CY1757">
        <v>1755</v>
      </c>
      <c r="CZ1757" t="s">
        <v>12142</v>
      </c>
      <c r="DA1757" t="s">
        <v>1547</v>
      </c>
      <c r="DB1757" t="s">
        <v>1881</v>
      </c>
      <c r="DC1757" t="s">
        <v>1882</v>
      </c>
      <c r="DD1757" t="s">
        <v>4835</v>
      </c>
      <c r="DE1757" t="s">
        <v>4463</v>
      </c>
      <c r="DF1757" t="s">
        <v>3843</v>
      </c>
      <c r="DG1757" t="s">
        <v>1547</v>
      </c>
      <c r="DH1757" t="s">
        <v>1547</v>
      </c>
      <c r="DI1757" t="s">
        <v>1892</v>
      </c>
      <c r="DJ1757" t="e">
        <v>#N/A</v>
      </c>
      <c r="DK1757"/>
      <c r="DL1757" t="s">
        <v>1892</v>
      </c>
      <c r="DM1757">
        <v>9</v>
      </c>
      <c r="DN1757" t="s">
        <v>1883</v>
      </c>
      <c r="DO1757" t="s">
        <v>1562</v>
      </c>
      <c r="DP1757" t="b">
        <v>1</v>
      </c>
      <c r="DQ1757" t="b">
        <v>0</v>
      </c>
      <c r="DR1757" t="b">
        <v>0</v>
      </c>
      <c r="DS1757" t="b">
        <v>0</v>
      </c>
      <c r="DT1757" t="b">
        <v>0</v>
      </c>
      <c r="DU1757" t="b">
        <v>0</v>
      </c>
      <c r="DV1757" t="b">
        <v>0</v>
      </c>
      <c r="DW1757">
        <v>0</v>
      </c>
      <c r="DX1757" t="b">
        <v>0</v>
      </c>
      <c r="DY1757" t="b">
        <v>0</v>
      </c>
      <c r="DZ1757" t="b">
        <v>0</v>
      </c>
      <c r="EA1757" t="b">
        <v>0</v>
      </c>
      <c r="EB1757" t="b">
        <v>0</v>
      </c>
      <c r="EC1757" t="b">
        <v>1</v>
      </c>
      <c r="ED1757" t="b">
        <v>0</v>
      </c>
      <c r="EE1757" t="b">
        <v>0</v>
      </c>
      <c r="EF1757" t="b">
        <v>0</v>
      </c>
      <c r="EG1757" t="b" cm="1">
        <v>0</v>
      </c>
      <c r="EH1757" t="b">
        <v>0</v>
      </c>
      <c r="EI1757" t="b">
        <v>0</v>
      </c>
      <c r="EJ1757" t="b">
        <v>1</v>
      </c>
      <c r="EK1757" t="s">
        <v>5327</v>
      </c>
      <c r="EL1757">
        <v>0</v>
      </c>
      <c r="EM1757">
        <v>17</v>
      </c>
      <c r="EN1757" t="b">
        <v>0</v>
      </c>
    </row>
    <row r="1758" spans="1:144" ht="15.75">
      <c r="A1758"/>
      <c r="B1758" t="s">
        <v>1562</v>
      </c>
      <c r="C1758" t="s">
        <v>4931</v>
      </c>
      <c r="D1758" t="s">
        <v>4467</v>
      </c>
      <c r="E1758" t="s">
        <v>4468</v>
      </c>
      <c r="F1758" t="s">
        <v>4468</v>
      </c>
      <c r="G1758" t="s">
        <v>4467</v>
      </c>
      <c r="H1758" t="s">
        <v>4936</v>
      </c>
      <c r="I1758" t="s">
        <v>2799</v>
      </c>
      <c r="J1758"/>
      <c r="K1758"/>
      <c r="L1758" t="s">
        <v>1743</v>
      </c>
      <c r="M1758" t="s">
        <v>1754</v>
      </c>
      <c r="N1758"/>
      <c r="O1758"/>
      <c r="P1758" t="s">
        <v>1562</v>
      </c>
      <c r="Q1758" t="s">
        <v>4463</v>
      </c>
      <c r="R1758" t="s">
        <v>4464</v>
      </c>
      <c r="S1758"/>
      <c r="T1758"/>
      <c r="U1758" t="s">
        <v>13786</v>
      </c>
      <c r="V1758" t="s">
        <v>4568</v>
      </c>
      <c r="W1758"/>
      <c r="X1758"/>
      <c r="Y1758"/>
      <c r="Z1758"/>
      <c r="AA1758"/>
      <c r="AB1758"/>
      <c r="AC1758"/>
      <c r="AD1758"/>
      <c r="AE1758"/>
      <c r="AF1758"/>
      <c r="AG1758"/>
      <c r="AH1758"/>
      <c r="AI1758"/>
      <c r="AJ1758"/>
      <c r="AK1758"/>
      <c r="AL1758"/>
      <c r="AM1758"/>
      <c r="AN1758"/>
      <c r="AO1758" s="108" t="s">
        <v>43</v>
      </c>
      <c r="AP1758" t="s">
        <v>2871</v>
      </c>
      <c r="AQ1758">
        <v>84</v>
      </c>
      <c r="AR1758" t="e">
        <v>#N/A</v>
      </c>
      <c r="AS1758" t="s">
        <v>4931</v>
      </c>
      <c r="AT1758" t="e">
        <v>#N/A</v>
      </c>
      <c r="AU1758" t="s">
        <v>4468</v>
      </c>
      <c r="AV1758" t="s">
        <v>10681</v>
      </c>
      <c r="AW1758" t="s">
        <v>10681</v>
      </c>
      <c r="AX1758" t="s">
        <v>1740</v>
      </c>
      <c r="AY1758" t="s">
        <v>10682</v>
      </c>
      <c r="AZ1758" t="s">
        <v>4463</v>
      </c>
      <c r="BA1758" t="s">
        <v>10683</v>
      </c>
      <c r="BB1758" t="s">
        <v>2799</v>
      </c>
      <c r="BC1758" t="s">
        <v>1743</v>
      </c>
      <c r="BD1758" t="s">
        <v>12511</v>
      </c>
      <c r="BE1758" t="s">
        <v>4932</v>
      </c>
      <c r="BF1758">
        <v>1087</v>
      </c>
      <c r="BG1758">
        <v>1751</v>
      </c>
      <c r="BH1758">
        <v>0</v>
      </c>
      <c r="BI1758" t="s">
        <v>1547</v>
      </c>
      <c r="BJ1758">
        <v>0</v>
      </c>
      <c r="BK1758">
        <v>0</v>
      </c>
      <c r="BL1758">
        <v>1642</v>
      </c>
      <c r="BM1758" t="s">
        <v>10685</v>
      </c>
      <c r="BN1758" t="s">
        <v>4933</v>
      </c>
      <c r="BO1758" t="s">
        <v>12744</v>
      </c>
      <c r="BP1758" t="e" cm="1">
        <v>#N/A</v>
      </c>
      <c r="BQ1758" t="s">
        <v>1547</v>
      </c>
      <c r="BR1758" t="s">
        <v>12748</v>
      </c>
      <c r="BS1758">
        <v>8</v>
      </c>
      <c r="BT1758" t="s">
        <v>1724</v>
      </c>
      <c r="BU1758" t="s">
        <v>16720</v>
      </c>
      <c r="BV1758" t="s">
        <v>4467</v>
      </c>
      <c r="BW1758" t="s">
        <v>10681</v>
      </c>
      <c r="BX1758" t="s">
        <v>12763</v>
      </c>
      <c r="BY1758" t="s">
        <v>1744</v>
      </c>
      <c r="BZ1758" t="s">
        <v>1547</v>
      </c>
      <c r="CA1758" t="s">
        <v>1744</v>
      </c>
      <c r="CB1758" t="s">
        <v>1754</v>
      </c>
      <c r="CC1758"/>
      <c r="CD1758" t="s">
        <v>998</v>
      </c>
      <c r="CE1758" t="s">
        <v>2799</v>
      </c>
      <c r="CF1758" t="s">
        <v>12764</v>
      </c>
      <c r="CG1758" t="s">
        <v>12765</v>
      </c>
      <c r="CH1758" t="s">
        <v>2799</v>
      </c>
      <c r="CI1758" t="s">
        <v>1547</v>
      </c>
      <c r="CJ1758" t="s">
        <v>4464</v>
      </c>
      <c r="CK1758" t="s">
        <v>1562</v>
      </c>
      <c r="CL1758"/>
      <c r="CM1758"/>
      <c r="CN1758" t="s">
        <v>13786</v>
      </c>
      <c r="CO1758" t="s">
        <v>4568</v>
      </c>
      <c r="CP1758" t="s">
        <v>13786</v>
      </c>
      <c r="CQ1758" t="s">
        <v>4568</v>
      </c>
      <c r="CR1758" t="s">
        <v>1547</v>
      </c>
      <c r="CS1758">
        <v>0</v>
      </c>
      <c r="CT1758" t="s">
        <v>1547</v>
      </c>
      <c r="CU1758" t="s">
        <v>1547</v>
      </c>
      <c r="CV1758" t="s">
        <v>1547</v>
      </c>
      <c r="CW1758" t="s">
        <v>1547</v>
      </c>
      <c r="CX1758" t="s">
        <v>1547</v>
      </c>
      <c r="CY1758">
        <v>1756</v>
      </c>
      <c r="CZ1758" t="s">
        <v>12143</v>
      </c>
      <c r="DA1758" t="s">
        <v>1547</v>
      </c>
      <c r="DB1758" t="s">
        <v>1881</v>
      </c>
      <c r="DC1758" t="s">
        <v>1882</v>
      </c>
      <c r="DD1758" t="s">
        <v>4468</v>
      </c>
      <c r="DE1758" t="s">
        <v>4463</v>
      </c>
      <c r="DF1758" t="s">
        <v>4467</v>
      </c>
      <c r="DG1758" t="s">
        <v>1547</v>
      </c>
      <c r="DH1758" t="s">
        <v>1547</v>
      </c>
      <c r="DI1758" t="s">
        <v>1892</v>
      </c>
      <c r="DJ1758" t="e">
        <v>#N/A</v>
      </c>
      <c r="DK1758"/>
      <c r="DL1758" t="s">
        <v>1892</v>
      </c>
      <c r="DM1758">
        <v>9</v>
      </c>
      <c r="DN1758" t="s">
        <v>1883</v>
      </c>
      <c r="DO1758" t="s">
        <v>1562</v>
      </c>
      <c r="DP1758" t="b">
        <v>1</v>
      </c>
      <c r="DQ1758" t="b">
        <v>0</v>
      </c>
      <c r="DR1758" t="b">
        <v>0</v>
      </c>
      <c r="DS1758" t="b">
        <v>0</v>
      </c>
      <c r="DT1758" t="b">
        <v>0</v>
      </c>
      <c r="DU1758" t="b">
        <v>0</v>
      </c>
      <c r="DV1758" t="b">
        <v>0</v>
      </c>
      <c r="DW1758">
        <v>0</v>
      </c>
      <c r="DX1758" t="b">
        <v>0</v>
      </c>
      <c r="DY1758" t="b">
        <v>0</v>
      </c>
      <c r="DZ1758" t="b">
        <v>0</v>
      </c>
      <c r="EA1758" t="b">
        <v>0</v>
      </c>
      <c r="EB1758" t="b">
        <v>0</v>
      </c>
      <c r="EC1758" t="b">
        <v>1</v>
      </c>
      <c r="ED1758" t="b">
        <v>0</v>
      </c>
      <c r="EE1758" t="b">
        <v>0</v>
      </c>
      <c r="EF1758" t="b">
        <v>0</v>
      </c>
      <c r="EG1758" t="b" cm="1">
        <v>0</v>
      </c>
      <c r="EH1758" t="b">
        <v>0</v>
      </c>
      <c r="EI1758" t="b">
        <v>0</v>
      </c>
      <c r="EJ1758" t="b">
        <v>1</v>
      </c>
      <c r="EK1758" t="s">
        <v>5327</v>
      </c>
      <c r="EL1758">
        <v>0</v>
      </c>
      <c r="EM1758">
        <v>10</v>
      </c>
      <c r="EN1758" t="b">
        <v>0</v>
      </c>
    </row>
    <row r="1759" spans="1:144" ht="15.75">
      <c r="A1759"/>
      <c r="B1759" t="s">
        <v>1562</v>
      </c>
      <c r="C1759" t="s">
        <v>4931</v>
      </c>
      <c r="D1759" t="s">
        <v>4839</v>
      </c>
      <c r="E1759" t="s">
        <v>4937</v>
      </c>
      <c r="F1759"/>
      <c r="G1759" t="s">
        <v>4839</v>
      </c>
      <c r="H1759" t="s">
        <v>4938</v>
      </c>
      <c r="I1759" t="s">
        <v>2799</v>
      </c>
      <c r="J1759" t="s">
        <v>4939</v>
      </c>
      <c r="K1759"/>
      <c r="L1759" t="s">
        <v>1743</v>
      </c>
      <c r="M1759" t="s">
        <v>1754</v>
      </c>
      <c r="N1759"/>
      <c r="O1759"/>
      <c r="P1759" t="s">
        <v>1562</v>
      </c>
      <c r="Q1759" t="s">
        <v>4463</v>
      </c>
      <c r="R1759" t="s">
        <v>4464</v>
      </c>
      <c r="S1759"/>
      <c r="T1759"/>
      <c r="U1759" t="s">
        <v>13786</v>
      </c>
      <c r="V1759" t="s">
        <v>13787</v>
      </c>
      <c r="W1759"/>
      <c r="X1759"/>
      <c r="Y1759"/>
      <c r="Z1759"/>
      <c r="AA1759"/>
      <c r="AB1759"/>
      <c r="AC1759"/>
      <c r="AD1759"/>
      <c r="AE1759"/>
      <c r="AF1759"/>
      <c r="AG1759"/>
      <c r="AH1759"/>
      <c r="AI1759"/>
      <c r="AJ1759"/>
      <c r="AK1759"/>
      <c r="AL1759"/>
      <c r="AM1759"/>
      <c r="AN1759"/>
      <c r="AO1759" s="108" t="s">
        <v>43</v>
      </c>
      <c r="AP1759" t="s">
        <v>2871</v>
      </c>
      <c r="AQ1759">
        <v>85</v>
      </c>
      <c r="AR1759" t="e">
        <v>#N/A</v>
      </c>
      <c r="AS1759" t="s">
        <v>4931</v>
      </c>
      <c r="AT1759" t="e">
        <v>#N/A</v>
      </c>
      <c r="AU1759" t="s">
        <v>4937</v>
      </c>
      <c r="AV1759" t="s">
        <v>12766</v>
      </c>
      <c r="AW1759" t="s">
        <v>1744</v>
      </c>
      <c r="AX1759" t="s">
        <v>1740</v>
      </c>
      <c r="AY1759" t="s">
        <v>12447</v>
      </c>
      <c r="AZ1759" t="s">
        <v>4463</v>
      </c>
      <c r="BA1759" t="s">
        <v>12767</v>
      </c>
      <c r="BB1759" t="s">
        <v>2799</v>
      </c>
      <c r="BC1759" t="s">
        <v>1743</v>
      </c>
      <c r="BD1759" t="s">
        <v>12768</v>
      </c>
      <c r="BE1759" t="s">
        <v>4932</v>
      </c>
      <c r="BF1759">
        <v>1759</v>
      </c>
      <c r="BG1759">
        <v>1751</v>
      </c>
      <c r="BH1759">
        <v>0</v>
      </c>
      <c r="BI1759" t="s">
        <v>1547</v>
      </c>
      <c r="BJ1759">
        <v>0</v>
      </c>
      <c r="BK1759" t="e" cm="1">
        <v>#N/A</v>
      </c>
      <c r="BL1759" t="e" cm="1">
        <v>#N/A</v>
      </c>
      <c r="BM1759" t="s">
        <v>4939</v>
      </c>
      <c r="BN1759" t="s">
        <v>4933</v>
      </c>
      <c r="BO1759" t="s">
        <v>12744</v>
      </c>
      <c r="BP1759" t="e" cm="1">
        <v>#N/A</v>
      </c>
      <c r="BQ1759" t="s">
        <v>1547</v>
      </c>
      <c r="BR1759" t="s">
        <v>12748</v>
      </c>
      <c r="BS1759">
        <v>9</v>
      </c>
      <c r="BT1759" t="s">
        <v>1726</v>
      </c>
      <c r="BU1759" t="s">
        <v>16721</v>
      </c>
      <c r="BV1759" t="s">
        <v>4839</v>
      </c>
      <c r="BW1759" t="s">
        <v>12766</v>
      </c>
      <c r="BX1759" t="s">
        <v>12769</v>
      </c>
      <c r="BY1759" t="s">
        <v>1744</v>
      </c>
      <c r="BZ1759" t="s">
        <v>1547</v>
      </c>
      <c r="CA1759" t="s">
        <v>1744</v>
      </c>
      <c r="CB1759" t="s">
        <v>1754</v>
      </c>
      <c r="CC1759"/>
      <c r="CD1759" t="s">
        <v>998</v>
      </c>
      <c r="CE1759" t="s">
        <v>2799</v>
      </c>
      <c r="CF1759" t="s">
        <v>12770</v>
      </c>
      <c r="CG1759" t="s">
        <v>12771</v>
      </c>
      <c r="CH1759" t="s">
        <v>2799</v>
      </c>
      <c r="CI1759" t="s">
        <v>1547</v>
      </c>
      <c r="CJ1759" t="s">
        <v>4464</v>
      </c>
      <c r="CK1759" t="s">
        <v>1562</v>
      </c>
      <c r="CL1759"/>
      <c r="CM1759"/>
      <c r="CN1759" t="s">
        <v>13786</v>
      </c>
      <c r="CO1759" t="s">
        <v>13787</v>
      </c>
      <c r="CP1759" t="s">
        <v>13786</v>
      </c>
      <c r="CQ1759" t="s">
        <v>13787</v>
      </c>
      <c r="CR1759" t="s">
        <v>1547</v>
      </c>
      <c r="CS1759">
        <v>0</v>
      </c>
      <c r="CT1759" t="s">
        <v>1547</v>
      </c>
      <c r="CU1759" t="s">
        <v>1547</v>
      </c>
      <c r="CV1759" t="e">
        <v>#N/A</v>
      </c>
      <c r="CW1759" t="s">
        <v>1547</v>
      </c>
      <c r="CX1759" t="s">
        <v>1547</v>
      </c>
      <c r="CY1759">
        <v>1757</v>
      </c>
      <c r="CZ1759" t="s">
        <v>12144</v>
      </c>
      <c r="DA1759" t="s">
        <v>1547</v>
      </c>
      <c r="DB1759" t="s">
        <v>1881</v>
      </c>
      <c r="DC1759" t="s">
        <v>1882</v>
      </c>
      <c r="DD1759" t="s">
        <v>4937</v>
      </c>
      <c r="DE1759" t="s">
        <v>4463</v>
      </c>
      <c r="DF1759" t="s">
        <v>4839</v>
      </c>
      <c r="DG1759" t="s">
        <v>1547</v>
      </c>
      <c r="DH1759" t="s">
        <v>1547</v>
      </c>
      <c r="DI1759" t="s">
        <v>1892</v>
      </c>
      <c r="DJ1759" t="e">
        <v>#N/A</v>
      </c>
      <c r="DK1759"/>
      <c r="DL1759" t="s">
        <v>1892</v>
      </c>
      <c r="DM1759">
        <v>9</v>
      </c>
      <c r="DN1759" t="s">
        <v>1883</v>
      </c>
      <c r="DO1759" t="s">
        <v>1562</v>
      </c>
      <c r="DP1759" t="b">
        <v>1</v>
      </c>
      <c r="DQ1759" t="b">
        <v>0</v>
      </c>
      <c r="DR1759" t="b">
        <v>1</v>
      </c>
      <c r="DS1759" t="b">
        <v>0</v>
      </c>
      <c r="DT1759" t="b">
        <v>0</v>
      </c>
      <c r="DU1759" t="b">
        <v>0</v>
      </c>
      <c r="DV1759" t="b">
        <v>0</v>
      </c>
      <c r="DW1759">
        <v>0</v>
      </c>
      <c r="DX1759" t="b">
        <v>0</v>
      </c>
      <c r="DY1759" t="b">
        <v>0</v>
      </c>
      <c r="DZ1759" t="b">
        <v>0</v>
      </c>
      <c r="EA1759" t="b">
        <v>0</v>
      </c>
      <c r="EB1759" t="b">
        <v>0</v>
      </c>
      <c r="EC1759" t="b">
        <v>1</v>
      </c>
      <c r="ED1759" t="b">
        <v>0</v>
      </c>
      <c r="EE1759" t="b">
        <v>0</v>
      </c>
      <c r="EF1759" t="b">
        <v>0</v>
      </c>
      <c r="EG1759" t="b" cm="1">
        <v>1</v>
      </c>
      <c r="EH1759" t="b">
        <v>0</v>
      </c>
      <c r="EI1759" t="b">
        <v>0</v>
      </c>
      <c r="EJ1759" t="b">
        <v>1</v>
      </c>
      <c r="EK1759" t="s">
        <v>5981</v>
      </c>
      <c r="EL1759">
        <v>1</v>
      </c>
      <c r="EM1759">
        <v>12</v>
      </c>
      <c r="EN1759" t="b">
        <v>0</v>
      </c>
    </row>
    <row r="1760" spans="1:144" ht="15.75">
      <c r="A1760"/>
      <c r="B1760" t="s">
        <v>1562</v>
      </c>
      <c r="C1760" t="s">
        <v>4931</v>
      </c>
      <c r="D1760" t="s">
        <v>4124</v>
      </c>
      <c r="E1760" t="s">
        <v>4125</v>
      </c>
      <c r="F1760" t="s">
        <v>4940</v>
      </c>
      <c r="G1760" t="s">
        <v>4124</v>
      </c>
      <c r="H1760" t="s">
        <v>4842</v>
      </c>
      <c r="I1760" t="s">
        <v>2799</v>
      </c>
      <c r="J1760"/>
      <c r="K1760"/>
      <c r="L1760" t="s">
        <v>1743</v>
      </c>
      <c r="M1760" t="s">
        <v>1749</v>
      </c>
      <c r="N1760" t="s">
        <v>4842</v>
      </c>
      <c r="O1760"/>
      <c r="P1760" t="s">
        <v>1562</v>
      </c>
      <c r="Q1760" t="s">
        <v>4463</v>
      </c>
      <c r="R1760" t="s">
        <v>4464</v>
      </c>
      <c r="S1760"/>
      <c r="T1760"/>
      <c r="U1760" t="s">
        <v>13786</v>
      </c>
      <c r="V1760" t="s">
        <v>13566</v>
      </c>
      <c r="W1760"/>
      <c r="X1760"/>
      <c r="Y1760"/>
      <c r="Z1760"/>
      <c r="AA1760"/>
      <c r="AB1760"/>
      <c r="AC1760"/>
      <c r="AD1760"/>
      <c r="AE1760"/>
      <c r="AF1760"/>
      <c r="AG1760"/>
      <c r="AH1760"/>
      <c r="AI1760"/>
      <c r="AJ1760"/>
      <c r="AK1760"/>
      <c r="AL1760"/>
      <c r="AM1760"/>
      <c r="AN1760"/>
      <c r="AO1760" s="108" t="s">
        <v>43</v>
      </c>
      <c r="AP1760" t="s">
        <v>2871</v>
      </c>
      <c r="AQ1760">
        <v>86</v>
      </c>
      <c r="AR1760" t="e">
        <v>#N/A</v>
      </c>
      <c r="AS1760" t="s">
        <v>4931</v>
      </c>
      <c r="AT1760" t="e">
        <v>#N/A</v>
      </c>
      <c r="AU1760" t="s">
        <v>4125</v>
      </c>
      <c r="AV1760" t="s">
        <v>9412</v>
      </c>
      <c r="AW1760" t="s">
        <v>12772</v>
      </c>
      <c r="AX1760" t="s">
        <v>1740</v>
      </c>
      <c r="AY1760" t="s">
        <v>9413</v>
      </c>
      <c r="AZ1760" t="s">
        <v>4463</v>
      </c>
      <c r="BA1760" t="s">
        <v>9414</v>
      </c>
      <c r="BB1760" t="s">
        <v>2799</v>
      </c>
      <c r="BC1760" t="s">
        <v>1743</v>
      </c>
      <c r="BD1760" t="s">
        <v>12680</v>
      </c>
      <c r="BE1760" t="s">
        <v>4932</v>
      </c>
      <c r="BF1760">
        <v>897</v>
      </c>
      <c r="BG1760">
        <v>1751</v>
      </c>
      <c r="BH1760">
        <v>0</v>
      </c>
      <c r="BI1760" t="s">
        <v>1547</v>
      </c>
      <c r="BJ1760">
        <v>0</v>
      </c>
      <c r="BK1760">
        <v>0</v>
      </c>
      <c r="BL1760">
        <v>957</v>
      </c>
      <c r="BM1760" t="s">
        <v>9412</v>
      </c>
      <c r="BN1760" t="s">
        <v>4933</v>
      </c>
      <c r="BO1760" t="s">
        <v>12744</v>
      </c>
      <c r="BP1760" t="e" cm="1">
        <v>#N/A</v>
      </c>
      <c r="BQ1760" t="s">
        <v>1547</v>
      </c>
      <c r="BR1760" t="s">
        <v>12748</v>
      </c>
      <c r="BS1760">
        <v>10</v>
      </c>
      <c r="BT1760" t="s">
        <v>1785</v>
      </c>
      <c r="BU1760" t="s">
        <v>16722</v>
      </c>
      <c r="BV1760" t="s">
        <v>4124</v>
      </c>
      <c r="BW1760" t="s">
        <v>9412</v>
      </c>
      <c r="BX1760" t="s">
        <v>12451</v>
      </c>
      <c r="BY1760" t="s">
        <v>12451</v>
      </c>
      <c r="BZ1760" t="s">
        <v>1547</v>
      </c>
      <c r="CA1760" t="s">
        <v>1744</v>
      </c>
      <c r="CB1760" t="s">
        <v>1749</v>
      </c>
      <c r="CC1760"/>
      <c r="CD1760" t="s">
        <v>998</v>
      </c>
      <c r="CE1760" t="s">
        <v>2799</v>
      </c>
      <c r="CF1760" t="s">
        <v>12773</v>
      </c>
      <c r="CG1760" t="s">
        <v>12774</v>
      </c>
      <c r="CH1760" t="s">
        <v>2799</v>
      </c>
      <c r="CI1760" t="s">
        <v>1547</v>
      </c>
      <c r="CJ1760" t="s">
        <v>4464</v>
      </c>
      <c r="CK1760" t="s">
        <v>1562</v>
      </c>
      <c r="CL1760"/>
      <c r="CM1760"/>
      <c r="CN1760" t="s">
        <v>13786</v>
      </c>
      <c r="CO1760" t="s">
        <v>13566</v>
      </c>
      <c r="CP1760" t="s">
        <v>13786</v>
      </c>
      <c r="CQ1760" t="s">
        <v>13566</v>
      </c>
      <c r="CR1760" t="s">
        <v>1547</v>
      </c>
      <c r="CS1760">
        <v>0</v>
      </c>
      <c r="CT1760" t="s">
        <v>1547</v>
      </c>
      <c r="CU1760" t="s">
        <v>1547</v>
      </c>
      <c r="CV1760" t="s">
        <v>1547</v>
      </c>
      <c r="CW1760" t="s">
        <v>1547</v>
      </c>
      <c r="CX1760" t="s">
        <v>1547</v>
      </c>
      <c r="CY1760">
        <v>1758</v>
      </c>
      <c r="CZ1760" t="s">
        <v>12145</v>
      </c>
      <c r="DA1760" t="s">
        <v>1547</v>
      </c>
      <c r="DB1760" t="s">
        <v>1881</v>
      </c>
      <c r="DC1760" t="s">
        <v>1882</v>
      </c>
      <c r="DD1760" t="s">
        <v>4125</v>
      </c>
      <c r="DE1760" t="s">
        <v>4463</v>
      </c>
      <c r="DF1760" t="s">
        <v>4124</v>
      </c>
      <c r="DG1760" t="s">
        <v>1547</v>
      </c>
      <c r="DH1760" t="s">
        <v>1547</v>
      </c>
      <c r="DI1760" t="s">
        <v>1892</v>
      </c>
      <c r="DJ1760" t="e">
        <v>#N/A</v>
      </c>
      <c r="DK1760"/>
      <c r="DL1760" t="s">
        <v>1892</v>
      </c>
      <c r="DM1760">
        <v>9</v>
      </c>
      <c r="DN1760" t="s">
        <v>1883</v>
      </c>
      <c r="DO1760" t="s">
        <v>1562</v>
      </c>
      <c r="DP1760" t="b">
        <v>1</v>
      </c>
      <c r="DQ1760" t="b">
        <v>0</v>
      </c>
      <c r="DR1760" t="b">
        <v>0</v>
      </c>
      <c r="DS1760" t="b">
        <v>0</v>
      </c>
      <c r="DT1760" t="b">
        <v>0</v>
      </c>
      <c r="DU1760" t="b">
        <v>0</v>
      </c>
      <c r="DV1760" t="b">
        <v>0</v>
      </c>
      <c r="DW1760">
        <v>0</v>
      </c>
      <c r="DX1760" t="b">
        <v>0</v>
      </c>
      <c r="DY1760" t="b">
        <v>0</v>
      </c>
      <c r="DZ1760" t="b">
        <v>0</v>
      </c>
      <c r="EA1760" t="b">
        <v>0</v>
      </c>
      <c r="EB1760" t="b">
        <v>0</v>
      </c>
      <c r="EC1760" t="b">
        <v>1</v>
      </c>
      <c r="ED1760" t="b">
        <v>0</v>
      </c>
      <c r="EE1760" t="b">
        <v>0</v>
      </c>
      <c r="EF1760" t="b">
        <v>0</v>
      </c>
      <c r="EG1760" t="b" cm="1">
        <v>0</v>
      </c>
      <c r="EH1760" t="b">
        <v>0</v>
      </c>
      <c r="EI1760" t="b">
        <v>0</v>
      </c>
      <c r="EJ1760" t="b">
        <v>1</v>
      </c>
      <c r="EK1760" t="s">
        <v>5327</v>
      </c>
      <c r="EL1760">
        <v>0</v>
      </c>
      <c r="EM1760">
        <v>15</v>
      </c>
      <c r="EN1760" t="b">
        <v>0</v>
      </c>
    </row>
    <row r="1761" spans="1:144" ht="15.75">
      <c r="A1761"/>
      <c r="B1761" t="s">
        <v>1562</v>
      </c>
      <c r="C1761" t="s">
        <v>4931</v>
      </c>
      <c r="D1761" t="s">
        <v>4511</v>
      </c>
      <c r="E1761" t="s">
        <v>4512</v>
      </c>
      <c r="F1761"/>
      <c r="G1761" t="s">
        <v>4511</v>
      </c>
      <c r="H1761" t="s">
        <v>4511</v>
      </c>
      <c r="I1761" t="s">
        <v>2799</v>
      </c>
      <c r="J1761"/>
      <c r="K1761"/>
      <c r="L1761" t="s">
        <v>1743</v>
      </c>
      <c r="M1761" t="s">
        <v>1754</v>
      </c>
      <c r="N1761"/>
      <c r="O1761"/>
      <c r="P1761" t="s">
        <v>1562</v>
      </c>
      <c r="Q1761" t="s">
        <v>4463</v>
      </c>
      <c r="R1761" t="s">
        <v>4464</v>
      </c>
      <c r="S1761"/>
      <c r="T1761"/>
      <c r="U1761" t="s">
        <v>13786</v>
      </c>
      <c r="V1761" t="s">
        <v>4564</v>
      </c>
      <c r="W1761"/>
      <c r="X1761"/>
      <c r="Y1761"/>
      <c r="Z1761"/>
      <c r="AA1761"/>
      <c r="AB1761"/>
      <c r="AC1761"/>
      <c r="AD1761"/>
      <c r="AE1761"/>
      <c r="AF1761"/>
      <c r="AG1761"/>
      <c r="AH1761"/>
      <c r="AI1761"/>
      <c r="AJ1761"/>
      <c r="AK1761"/>
      <c r="AL1761"/>
      <c r="AM1761"/>
      <c r="AN1761"/>
      <c r="AO1761" s="108" t="s">
        <v>43</v>
      </c>
      <c r="AP1761" t="s">
        <v>2871</v>
      </c>
      <c r="AQ1761">
        <v>87</v>
      </c>
      <c r="AR1761" t="e">
        <v>#N/A</v>
      </c>
      <c r="AS1761" t="s">
        <v>4931</v>
      </c>
      <c r="AT1761" t="e">
        <v>#N/A</v>
      </c>
      <c r="AU1761" t="s">
        <v>4512</v>
      </c>
      <c r="AV1761" t="s">
        <v>10822</v>
      </c>
      <c r="AW1761" t="s">
        <v>1744</v>
      </c>
      <c r="AX1761" t="s">
        <v>1740</v>
      </c>
      <c r="AY1761" t="s">
        <v>10823</v>
      </c>
      <c r="AZ1761" t="s">
        <v>4463</v>
      </c>
      <c r="BA1761" t="s">
        <v>10824</v>
      </c>
      <c r="BB1761" t="s">
        <v>2799</v>
      </c>
      <c r="BC1761" t="s">
        <v>1743</v>
      </c>
      <c r="BD1761" t="s">
        <v>12775</v>
      </c>
      <c r="BE1761" t="s">
        <v>4932</v>
      </c>
      <c r="BF1761">
        <v>1107</v>
      </c>
      <c r="BG1761">
        <v>1751</v>
      </c>
      <c r="BH1761">
        <v>0</v>
      </c>
      <c r="BI1761" t="s">
        <v>1547</v>
      </c>
      <c r="BJ1761">
        <v>0</v>
      </c>
      <c r="BK1761">
        <v>0</v>
      </c>
      <c r="BL1761">
        <v>1107</v>
      </c>
      <c r="BM1761" t="s">
        <v>10827</v>
      </c>
      <c r="BN1761" t="s">
        <v>4933</v>
      </c>
      <c r="BO1761" t="s">
        <v>12744</v>
      </c>
      <c r="BP1761" t="e" cm="1">
        <v>#N/A</v>
      </c>
      <c r="BQ1761" t="s">
        <v>1547</v>
      </c>
      <c r="BR1761" t="s">
        <v>12748</v>
      </c>
      <c r="BS1761">
        <v>11</v>
      </c>
      <c r="BT1761" t="s">
        <v>1729</v>
      </c>
      <c r="BU1761" t="s">
        <v>16723</v>
      </c>
      <c r="BV1761" t="s">
        <v>4511</v>
      </c>
      <c r="BW1761" t="s">
        <v>10822</v>
      </c>
      <c r="BX1761" t="s">
        <v>10823</v>
      </c>
      <c r="BY1761" t="s">
        <v>1744</v>
      </c>
      <c r="BZ1761" t="s">
        <v>1547</v>
      </c>
      <c r="CA1761" t="s">
        <v>1744</v>
      </c>
      <c r="CB1761" t="s">
        <v>1754</v>
      </c>
      <c r="CC1761"/>
      <c r="CD1761" t="s">
        <v>998</v>
      </c>
      <c r="CE1761" t="s">
        <v>2799</v>
      </c>
      <c r="CF1761" t="s">
        <v>12776</v>
      </c>
      <c r="CG1761" t="s">
        <v>12777</v>
      </c>
      <c r="CH1761" t="s">
        <v>2799</v>
      </c>
      <c r="CI1761" t="s">
        <v>1547</v>
      </c>
      <c r="CJ1761" t="s">
        <v>4464</v>
      </c>
      <c r="CK1761" t="s">
        <v>1562</v>
      </c>
      <c r="CL1761"/>
      <c r="CM1761"/>
      <c r="CN1761" t="s">
        <v>13786</v>
      </c>
      <c r="CO1761" t="s">
        <v>4564</v>
      </c>
      <c r="CP1761" t="s">
        <v>13786</v>
      </c>
      <c r="CQ1761" t="s">
        <v>4564</v>
      </c>
      <c r="CR1761" t="s">
        <v>1547</v>
      </c>
      <c r="CS1761">
        <v>0</v>
      </c>
      <c r="CT1761" t="s">
        <v>1547</v>
      </c>
      <c r="CU1761" t="s">
        <v>1547</v>
      </c>
      <c r="CV1761" t="s">
        <v>1547</v>
      </c>
      <c r="CW1761" t="s">
        <v>1547</v>
      </c>
      <c r="CX1761" t="s">
        <v>1547</v>
      </c>
      <c r="CY1761">
        <v>1759</v>
      </c>
      <c r="CZ1761" t="s">
        <v>12146</v>
      </c>
      <c r="DA1761" t="s">
        <v>1547</v>
      </c>
      <c r="DB1761" t="s">
        <v>1881</v>
      </c>
      <c r="DC1761" t="s">
        <v>1882</v>
      </c>
      <c r="DD1761" t="s">
        <v>4512</v>
      </c>
      <c r="DE1761" t="s">
        <v>4463</v>
      </c>
      <c r="DF1761" t="s">
        <v>4511</v>
      </c>
      <c r="DG1761" t="s">
        <v>1547</v>
      </c>
      <c r="DH1761" t="s">
        <v>1547</v>
      </c>
      <c r="DI1761" t="s">
        <v>1892</v>
      </c>
      <c r="DJ1761" t="e">
        <v>#N/A</v>
      </c>
      <c r="DK1761"/>
      <c r="DL1761" t="s">
        <v>1892</v>
      </c>
      <c r="DM1761">
        <v>9</v>
      </c>
      <c r="DN1761" t="s">
        <v>1883</v>
      </c>
      <c r="DO1761" t="s">
        <v>1562</v>
      </c>
      <c r="DP1761" t="b">
        <v>1</v>
      </c>
      <c r="DQ1761" t="b">
        <v>0</v>
      </c>
      <c r="DR1761" t="b">
        <v>0</v>
      </c>
      <c r="DS1761" t="b">
        <v>0</v>
      </c>
      <c r="DT1761" t="b">
        <v>0</v>
      </c>
      <c r="DU1761" t="b">
        <v>0</v>
      </c>
      <c r="DV1761" t="b">
        <v>0</v>
      </c>
      <c r="DW1761">
        <v>0</v>
      </c>
      <c r="DX1761" t="b">
        <v>0</v>
      </c>
      <c r="DY1761" t="b">
        <v>0</v>
      </c>
      <c r="DZ1761" t="b">
        <v>0</v>
      </c>
      <c r="EA1761" t="b">
        <v>0</v>
      </c>
      <c r="EB1761" t="b">
        <v>0</v>
      </c>
      <c r="EC1761" t="b">
        <v>0</v>
      </c>
      <c r="ED1761" t="b">
        <v>0</v>
      </c>
      <c r="EE1761" t="b">
        <v>0</v>
      </c>
      <c r="EF1761" t="b">
        <v>0</v>
      </c>
      <c r="EG1761" t="b" cm="1">
        <v>0</v>
      </c>
      <c r="EH1761" t="b">
        <v>0</v>
      </c>
      <c r="EI1761" t="b">
        <v>0</v>
      </c>
      <c r="EJ1761" t="b">
        <v>0</v>
      </c>
      <c r="EK1761" t="s">
        <v>1547</v>
      </c>
      <c r="EL1761">
        <v>0</v>
      </c>
      <c r="EM1761">
        <v>11</v>
      </c>
      <c r="EN1761" t="b">
        <v>0</v>
      </c>
    </row>
    <row r="1762" spans="1:144" ht="47.25">
      <c r="A1762"/>
      <c r="B1762" t="s">
        <v>1562</v>
      </c>
      <c r="C1762" t="s">
        <v>4931</v>
      </c>
      <c r="D1762" t="s">
        <v>4522</v>
      </c>
      <c r="E1762" t="s">
        <v>4523</v>
      </c>
      <c r="F1762" t="s">
        <v>4247</v>
      </c>
      <c r="G1762" t="s">
        <v>4525</v>
      </c>
      <c r="H1762" s="109" t="s">
        <v>4526</v>
      </c>
      <c r="I1762" t="s">
        <v>2799</v>
      </c>
      <c r="J1762"/>
      <c r="K1762"/>
      <c r="L1762" t="s">
        <v>1743</v>
      </c>
      <c r="M1762" t="s">
        <v>1754</v>
      </c>
      <c r="N1762" t="s">
        <v>4250</v>
      </c>
      <c r="O1762"/>
      <c r="P1762" t="s">
        <v>4229</v>
      </c>
      <c r="Q1762" t="s">
        <v>4463</v>
      </c>
      <c r="R1762" t="s">
        <v>4464</v>
      </c>
      <c r="S1762"/>
      <c r="T1762"/>
      <c r="U1762" t="s">
        <v>13786</v>
      </c>
      <c r="V1762" t="s">
        <v>4941</v>
      </c>
      <c r="W1762"/>
      <c r="X1762"/>
      <c r="Y1762"/>
      <c r="Z1762"/>
      <c r="AA1762"/>
      <c r="AB1762"/>
      <c r="AC1762"/>
      <c r="AD1762"/>
      <c r="AE1762"/>
      <c r="AF1762"/>
      <c r="AG1762"/>
      <c r="AH1762"/>
      <c r="AI1762"/>
      <c r="AJ1762"/>
      <c r="AK1762"/>
      <c r="AL1762"/>
      <c r="AM1762"/>
      <c r="AN1762"/>
      <c r="AO1762" s="108" t="s">
        <v>43</v>
      </c>
      <c r="AP1762" t="s">
        <v>2871</v>
      </c>
      <c r="AQ1762">
        <v>88</v>
      </c>
      <c r="AR1762" t="e">
        <v>#N/A</v>
      </c>
      <c r="AS1762" t="s">
        <v>4931</v>
      </c>
      <c r="AT1762" t="e">
        <v>#N/A</v>
      </c>
      <c r="AU1762" t="s">
        <v>4523</v>
      </c>
      <c r="AV1762" t="s">
        <v>10860</v>
      </c>
      <c r="AW1762" t="s">
        <v>9822</v>
      </c>
      <c r="AX1762" t="s">
        <v>1740</v>
      </c>
      <c r="AY1762" t="s">
        <v>10862</v>
      </c>
      <c r="AZ1762" t="s">
        <v>4463</v>
      </c>
      <c r="BA1762" t="s">
        <v>10863</v>
      </c>
      <c r="BB1762" t="s">
        <v>2799</v>
      </c>
      <c r="BC1762" t="s">
        <v>1743</v>
      </c>
      <c r="BD1762" t="s">
        <v>12519</v>
      </c>
      <c r="BE1762" t="s">
        <v>4932</v>
      </c>
      <c r="BF1762">
        <v>1113</v>
      </c>
      <c r="BG1762">
        <v>1751</v>
      </c>
      <c r="BH1762">
        <v>0</v>
      </c>
      <c r="BI1762" t="s">
        <v>1547</v>
      </c>
      <c r="BJ1762">
        <v>0</v>
      </c>
      <c r="BK1762">
        <v>0</v>
      </c>
      <c r="BL1762">
        <v>1144</v>
      </c>
      <c r="BM1762" t="s">
        <v>10865</v>
      </c>
      <c r="BN1762" t="s">
        <v>4933</v>
      </c>
      <c r="BO1762" t="s">
        <v>12744</v>
      </c>
      <c r="BP1762" t="e" cm="1">
        <v>#N/A</v>
      </c>
      <c r="BQ1762" t="s">
        <v>1547</v>
      </c>
      <c r="BR1762" t="s">
        <v>12748</v>
      </c>
      <c r="BS1762">
        <v>12</v>
      </c>
      <c r="BT1762" t="s">
        <v>1730</v>
      </c>
      <c r="BU1762" t="s">
        <v>16724</v>
      </c>
      <c r="BV1762" t="s">
        <v>4522</v>
      </c>
      <c r="BW1762" t="s">
        <v>10860</v>
      </c>
      <c r="BX1762" t="s">
        <v>10866</v>
      </c>
      <c r="BY1762" t="s">
        <v>9828</v>
      </c>
      <c r="BZ1762" t="s">
        <v>1547</v>
      </c>
      <c r="CA1762" t="s">
        <v>1744</v>
      </c>
      <c r="CB1762" t="s">
        <v>1754</v>
      </c>
      <c r="CC1762"/>
      <c r="CD1762" t="s">
        <v>998</v>
      </c>
      <c r="CE1762" t="s">
        <v>2799</v>
      </c>
      <c r="CF1762" t="s">
        <v>12778</v>
      </c>
      <c r="CG1762" t="s">
        <v>12779</v>
      </c>
      <c r="CH1762" t="s">
        <v>2799</v>
      </c>
      <c r="CI1762" t="s">
        <v>1547</v>
      </c>
      <c r="CJ1762" t="s">
        <v>4464</v>
      </c>
      <c r="CK1762" t="s">
        <v>1562</v>
      </c>
      <c r="CL1762"/>
      <c r="CM1762"/>
      <c r="CN1762" t="s">
        <v>13786</v>
      </c>
      <c r="CO1762" t="s">
        <v>4941</v>
      </c>
      <c r="CP1762" t="s">
        <v>13786</v>
      </c>
      <c r="CQ1762" t="s">
        <v>4941</v>
      </c>
      <c r="CR1762" t="s">
        <v>1547</v>
      </c>
      <c r="CS1762">
        <v>0</v>
      </c>
      <c r="CT1762" t="s">
        <v>1547</v>
      </c>
      <c r="CU1762" t="s">
        <v>1547</v>
      </c>
      <c r="CV1762" t="s">
        <v>1547</v>
      </c>
      <c r="CW1762" t="s">
        <v>1547</v>
      </c>
      <c r="CX1762" t="s">
        <v>1547</v>
      </c>
      <c r="CY1762">
        <v>1760</v>
      </c>
      <c r="CZ1762" t="s">
        <v>12147</v>
      </c>
      <c r="DA1762" t="s">
        <v>1547</v>
      </c>
      <c r="DB1762" t="s">
        <v>1881</v>
      </c>
      <c r="DC1762" t="s">
        <v>1882</v>
      </c>
      <c r="DD1762" t="s">
        <v>4523</v>
      </c>
      <c r="DE1762" t="s">
        <v>4463</v>
      </c>
      <c r="DF1762" t="s">
        <v>4525</v>
      </c>
      <c r="DG1762" t="s">
        <v>1547</v>
      </c>
      <c r="DH1762" t="s">
        <v>1547</v>
      </c>
      <c r="DI1762" t="s">
        <v>1892</v>
      </c>
      <c r="DJ1762" t="e">
        <v>#N/A</v>
      </c>
      <c r="DK1762"/>
      <c r="DL1762" t="s">
        <v>1892</v>
      </c>
      <c r="DM1762">
        <v>9</v>
      </c>
      <c r="DN1762" t="s">
        <v>1883</v>
      </c>
      <c r="DO1762" t="s">
        <v>1562</v>
      </c>
      <c r="DP1762" t="b">
        <v>1</v>
      </c>
      <c r="DQ1762" t="b">
        <v>0</v>
      </c>
      <c r="DR1762" t="b">
        <v>0</v>
      </c>
      <c r="DS1762" t="b">
        <v>0</v>
      </c>
      <c r="DT1762" t="b">
        <v>0</v>
      </c>
      <c r="DU1762" t="b">
        <v>0</v>
      </c>
      <c r="DV1762" t="b">
        <v>0</v>
      </c>
      <c r="DW1762">
        <v>0</v>
      </c>
      <c r="DX1762" t="b">
        <v>0</v>
      </c>
      <c r="DY1762" t="b">
        <v>0</v>
      </c>
      <c r="DZ1762" t="b">
        <v>0</v>
      </c>
      <c r="EA1762" t="b">
        <v>0</v>
      </c>
      <c r="EB1762" t="b">
        <v>0</v>
      </c>
      <c r="EC1762" t="b">
        <v>0</v>
      </c>
      <c r="ED1762" t="b">
        <v>0</v>
      </c>
      <c r="EE1762" t="b">
        <v>0</v>
      </c>
      <c r="EF1762" t="b">
        <v>0</v>
      </c>
      <c r="EG1762" t="b" cm="1">
        <v>1</v>
      </c>
      <c r="EH1762" t="b">
        <v>0</v>
      </c>
      <c r="EI1762" t="b">
        <v>0</v>
      </c>
      <c r="EJ1762" t="b">
        <v>1</v>
      </c>
      <c r="EK1762" t="s">
        <v>5887</v>
      </c>
      <c r="EL1762">
        <v>1</v>
      </c>
      <c r="EM1762">
        <v>14</v>
      </c>
      <c r="EN1762" t="b">
        <v>0</v>
      </c>
    </row>
    <row r="1763" spans="1:144" ht="15.75">
      <c r="A1763"/>
      <c r="B1763" t="s">
        <v>1562</v>
      </c>
      <c r="C1763" t="s">
        <v>4931</v>
      </c>
      <c r="D1763" t="s">
        <v>4252</v>
      </c>
      <c r="E1763" t="s">
        <v>4253</v>
      </c>
      <c r="F1763"/>
      <c r="G1763" t="s">
        <v>4252</v>
      </c>
      <c r="H1763" t="s">
        <v>4252</v>
      </c>
      <c r="I1763" t="s">
        <v>2799</v>
      </c>
      <c r="J1763"/>
      <c r="K1763"/>
      <c r="L1763" t="s">
        <v>1743</v>
      </c>
      <c r="M1763" t="s">
        <v>1754</v>
      </c>
      <c r="N1763" t="s">
        <v>4254</v>
      </c>
      <c r="O1763"/>
      <c r="P1763" t="s">
        <v>4229</v>
      </c>
      <c r="Q1763" t="s">
        <v>4463</v>
      </c>
      <c r="R1763" t="s">
        <v>4464</v>
      </c>
      <c r="S1763"/>
      <c r="T1763"/>
      <c r="U1763" t="s">
        <v>13786</v>
      </c>
      <c r="V1763" t="s">
        <v>4527</v>
      </c>
      <c r="W1763"/>
      <c r="X1763"/>
      <c r="Y1763"/>
      <c r="Z1763"/>
      <c r="AA1763"/>
      <c r="AB1763"/>
      <c r="AC1763"/>
      <c r="AD1763"/>
      <c r="AE1763"/>
      <c r="AF1763"/>
      <c r="AG1763"/>
      <c r="AH1763"/>
      <c r="AI1763"/>
      <c r="AJ1763"/>
      <c r="AK1763"/>
      <c r="AL1763"/>
      <c r="AM1763"/>
      <c r="AN1763"/>
      <c r="AO1763" s="108" t="s">
        <v>43</v>
      </c>
      <c r="AP1763" t="s">
        <v>2871</v>
      </c>
      <c r="AQ1763">
        <v>89</v>
      </c>
      <c r="AR1763" t="e">
        <v>#N/A</v>
      </c>
      <c r="AS1763" t="s">
        <v>4931</v>
      </c>
      <c r="AT1763" t="e">
        <v>#N/A</v>
      </c>
      <c r="AU1763" t="s">
        <v>4253</v>
      </c>
      <c r="AV1763" t="s">
        <v>9833</v>
      </c>
      <c r="AW1763" t="s">
        <v>1744</v>
      </c>
      <c r="AX1763" t="s">
        <v>1740</v>
      </c>
      <c r="AY1763" t="s">
        <v>9834</v>
      </c>
      <c r="AZ1763" t="s">
        <v>4463</v>
      </c>
      <c r="BA1763" t="s">
        <v>9835</v>
      </c>
      <c r="BB1763" t="s">
        <v>2799</v>
      </c>
      <c r="BC1763" t="s">
        <v>1743</v>
      </c>
      <c r="BD1763" t="s">
        <v>12044</v>
      </c>
      <c r="BE1763" t="s">
        <v>4932</v>
      </c>
      <c r="BF1763">
        <v>963</v>
      </c>
      <c r="BG1763">
        <v>1751</v>
      </c>
      <c r="BH1763">
        <v>0</v>
      </c>
      <c r="BI1763" t="s">
        <v>1547</v>
      </c>
      <c r="BJ1763">
        <v>0</v>
      </c>
      <c r="BK1763">
        <v>0</v>
      </c>
      <c r="BL1763">
        <v>963</v>
      </c>
      <c r="BM1763" t="s">
        <v>9839</v>
      </c>
      <c r="BN1763" t="s">
        <v>4933</v>
      </c>
      <c r="BO1763" t="s">
        <v>12744</v>
      </c>
      <c r="BP1763" t="e" cm="1">
        <v>#N/A</v>
      </c>
      <c r="BQ1763" t="s">
        <v>1547</v>
      </c>
      <c r="BR1763" t="s">
        <v>12748</v>
      </c>
      <c r="BS1763">
        <v>13</v>
      </c>
      <c r="BT1763" t="s">
        <v>1731</v>
      </c>
      <c r="BU1763" t="s">
        <v>16725</v>
      </c>
      <c r="BV1763" t="s">
        <v>4252</v>
      </c>
      <c r="BW1763" t="s">
        <v>9833</v>
      </c>
      <c r="BX1763" t="s">
        <v>9834</v>
      </c>
      <c r="BY1763" t="s">
        <v>9837</v>
      </c>
      <c r="BZ1763" t="s">
        <v>1547</v>
      </c>
      <c r="CA1763" t="s">
        <v>1744</v>
      </c>
      <c r="CB1763" t="s">
        <v>1754</v>
      </c>
      <c r="CC1763"/>
      <c r="CD1763" t="s">
        <v>998</v>
      </c>
      <c r="CE1763" t="s">
        <v>2799</v>
      </c>
      <c r="CF1763" t="s">
        <v>12780</v>
      </c>
      <c r="CG1763" t="s">
        <v>12781</v>
      </c>
      <c r="CH1763" t="s">
        <v>2799</v>
      </c>
      <c r="CI1763" t="s">
        <v>1547</v>
      </c>
      <c r="CJ1763" t="s">
        <v>4464</v>
      </c>
      <c r="CK1763" t="s">
        <v>1562</v>
      </c>
      <c r="CL1763"/>
      <c r="CM1763"/>
      <c r="CN1763" t="s">
        <v>13786</v>
      </c>
      <c r="CO1763" t="s">
        <v>4527</v>
      </c>
      <c r="CP1763" t="s">
        <v>13786</v>
      </c>
      <c r="CQ1763" t="s">
        <v>4527</v>
      </c>
      <c r="CR1763" t="s">
        <v>1547</v>
      </c>
      <c r="CS1763">
        <v>0</v>
      </c>
      <c r="CT1763" t="s">
        <v>1547</v>
      </c>
      <c r="CU1763" t="s">
        <v>1547</v>
      </c>
      <c r="CV1763" t="s">
        <v>1547</v>
      </c>
      <c r="CW1763" t="s">
        <v>1547</v>
      </c>
      <c r="CX1763" t="s">
        <v>1547</v>
      </c>
      <c r="CY1763">
        <v>1761</v>
      </c>
      <c r="CZ1763" t="s">
        <v>12148</v>
      </c>
      <c r="DA1763" t="s">
        <v>1547</v>
      </c>
      <c r="DB1763" t="s">
        <v>1881</v>
      </c>
      <c r="DC1763" t="s">
        <v>1882</v>
      </c>
      <c r="DD1763" t="s">
        <v>4253</v>
      </c>
      <c r="DE1763" t="s">
        <v>4463</v>
      </c>
      <c r="DF1763" t="s">
        <v>4252</v>
      </c>
      <c r="DG1763" t="s">
        <v>1547</v>
      </c>
      <c r="DH1763" t="s">
        <v>1547</v>
      </c>
      <c r="DI1763" t="s">
        <v>1892</v>
      </c>
      <c r="DJ1763" t="e">
        <v>#N/A</v>
      </c>
      <c r="DK1763"/>
      <c r="DL1763" t="s">
        <v>1892</v>
      </c>
      <c r="DM1763">
        <v>9</v>
      </c>
      <c r="DN1763" t="s">
        <v>1883</v>
      </c>
      <c r="DO1763" t="s">
        <v>1562</v>
      </c>
      <c r="DP1763" t="b">
        <v>1</v>
      </c>
      <c r="DQ1763" t="b">
        <v>0</v>
      </c>
      <c r="DR1763" t="b">
        <v>0</v>
      </c>
      <c r="DS1763" t="b">
        <v>0</v>
      </c>
      <c r="DT1763" t="b">
        <v>0</v>
      </c>
      <c r="DU1763" t="b">
        <v>0</v>
      </c>
      <c r="DV1763" t="b">
        <v>0</v>
      </c>
      <c r="DW1763">
        <v>0</v>
      </c>
      <c r="DX1763" t="b">
        <v>0</v>
      </c>
      <c r="DY1763" t="b">
        <v>0</v>
      </c>
      <c r="DZ1763" t="b">
        <v>0</v>
      </c>
      <c r="EA1763" t="b">
        <v>0</v>
      </c>
      <c r="EB1763" t="b">
        <v>0</v>
      </c>
      <c r="EC1763" t="b">
        <v>0</v>
      </c>
      <c r="ED1763" t="b">
        <v>0</v>
      </c>
      <c r="EE1763" t="b">
        <v>0</v>
      </c>
      <c r="EF1763" t="b">
        <v>0</v>
      </c>
      <c r="EG1763" t="b" cm="1">
        <v>0</v>
      </c>
      <c r="EH1763" t="b">
        <v>0</v>
      </c>
      <c r="EI1763" t="b">
        <v>0</v>
      </c>
      <c r="EJ1763" t="b">
        <v>0</v>
      </c>
      <c r="EK1763" t="s">
        <v>1547</v>
      </c>
      <c r="EL1763">
        <v>0</v>
      </c>
      <c r="EM1763">
        <v>13</v>
      </c>
      <c r="EN1763" t="b">
        <v>0</v>
      </c>
    </row>
    <row r="1764" spans="1:144" ht="15.75">
      <c r="A1764"/>
      <c r="B1764" t="s">
        <v>1562</v>
      </c>
      <c r="C1764" t="s">
        <v>4931</v>
      </c>
      <c r="D1764" t="s">
        <v>4942</v>
      </c>
      <c r="E1764" t="s">
        <v>4943</v>
      </c>
      <c r="F1764"/>
      <c r="G1764" t="s">
        <v>4508</v>
      </c>
      <c r="H1764" t="s">
        <v>4944</v>
      </c>
      <c r="I1764" t="s">
        <v>2798</v>
      </c>
      <c r="J1764" t="s">
        <v>4945</v>
      </c>
      <c r="K1764"/>
      <c r="L1764" t="s">
        <v>1743</v>
      </c>
      <c r="M1764" t="s">
        <v>1995</v>
      </c>
      <c r="N1764"/>
      <c r="O1764"/>
      <c r="P1764" t="s">
        <v>1562</v>
      </c>
      <c r="Q1764" t="s">
        <v>4463</v>
      </c>
      <c r="R1764" t="s">
        <v>4464</v>
      </c>
      <c r="S1764"/>
      <c r="T1764"/>
      <c r="U1764" t="s">
        <v>13786</v>
      </c>
      <c r="V1764" t="s">
        <v>13788</v>
      </c>
      <c r="W1764"/>
      <c r="X1764"/>
      <c r="Y1764"/>
      <c r="Z1764"/>
      <c r="AA1764"/>
      <c r="AB1764"/>
      <c r="AC1764"/>
      <c r="AD1764"/>
      <c r="AE1764"/>
      <c r="AF1764"/>
      <c r="AG1764"/>
      <c r="AH1764"/>
      <c r="AI1764"/>
      <c r="AJ1764"/>
      <c r="AK1764"/>
      <c r="AL1764"/>
      <c r="AM1764"/>
      <c r="AN1764"/>
      <c r="AO1764" s="108" t="s">
        <v>43</v>
      </c>
      <c r="AP1764" t="s">
        <v>2871</v>
      </c>
      <c r="AQ1764">
        <v>90</v>
      </c>
      <c r="AR1764" t="e">
        <v>#N/A</v>
      </c>
      <c r="AS1764" t="s">
        <v>4931</v>
      </c>
      <c r="AT1764" t="e">
        <v>#N/A</v>
      </c>
      <c r="AU1764" t="s">
        <v>4943</v>
      </c>
      <c r="AV1764" t="s">
        <v>12782</v>
      </c>
      <c r="AW1764" t="s">
        <v>1744</v>
      </c>
      <c r="AX1764" t="s">
        <v>1740</v>
      </c>
      <c r="AY1764" t="s">
        <v>10814</v>
      </c>
      <c r="AZ1764" t="s">
        <v>4463</v>
      </c>
      <c r="BA1764" t="s">
        <v>12783</v>
      </c>
      <c r="BB1764" t="s">
        <v>2798</v>
      </c>
      <c r="BC1764" t="s">
        <v>1743</v>
      </c>
      <c r="BD1764" t="s">
        <v>12784</v>
      </c>
      <c r="BE1764" t="s">
        <v>4932</v>
      </c>
      <c r="BF1764">
        <v>1764</v>
      </c>
      <c r="BG1764">
        <v>1751</v>
      </c>
      <c r="BH1764">
        <v>0</v>
      </c>
      <c r="BI1764" t="s">
        <v>1547</v>
      </c>
      <c r="BJ1764">
        <v>0</v>
      </c>
      <c r="BK1764" t="e" cm="1">
        <v>#N/A</v>
      </c>
      <c r="BL1764" t="e" cm="1">
        <v>#N/A</v>
      </c>
      <c r="BM1764" t="s">
        <v>4945</v>
      </c>
      <c r="BN1764" t="s">
        <v>4933</v>
      </c>
      <c r="BO1764" t="s">
        <v>12744</v>
      </c>
      <c r="BP1764" t="e" cm="1">
        <v>#N/A</v>
      </c>
      <c r="BQ1764" t="s">
        <v>1547</v>
      </c>
      <c r="BR1764" t="s">
        <v>12748</v>
      </c>
      <c r="BS1764">
        <v>14</v>
      </c>
      <c r="BT1764" t="s">
        <v>5141</v>
      </c>
      <c r="BU1764" t="s">
        <v>16726</v>
      </c>
      <c r="BV1764" t="s">
        <v>4942</v>
      </c>
      <c r="BW1764" t="s">
        <v>12782</v>
      </c>
      <c r="BX1764" t="s">
        <v>12785</v>
      </c>
      <c r="BY1764" t="s">
        <v>1744</v>
      </c>
      <c r="BZ1764" t="s">
        <v>1547</v>
      </c>
      <c r="CA1764" t="s">
        <v>1744</v>
      </c>
      <c r="CB1764" t="s">
        <v>1995</v>
      </c>
      <c r="CC1764"/>
      <c r="CD1764" t="s">
        <v>998</v>
      </c>
      <c r="CE1764" t="s">
        <v>2798</v>
      </c>
      <c r="CF1764" t="s">
        <v>12786</v>
      </c>
      <c r="CG1764" t="s">
        <v>12787</v>
      </c>
      <c r="CH1764" t="s">
        <v>2798</v>
      </c>
      <c r="CI1764" t="s">
        <v>1547</v>
      </c>
      <c r="CJ1764" t="s">
        <v>4464</v>
      </c>
      <c r="CK1764" t="s">
        <v>1562</v>
      </c>
      <c r="CL1764"/>
      <c r="CM1764"/>
      <c r="CN1764" t="s">
        <v>13786</v>
      </c>
      <c r="CO1764" t="s">
        <v>13788</v>
      </c>
      <c r="CP1764" t="s">
        <v>13786</v>
      </c>
      <c r="CQ1764" t="s">
        <v>13788</v>
      </c>
      <c r="CR1764" t="s">
        <v>1547</v>
      </c>
      <c r="CS1764">
        <v>0</v>
      </c>
      <c r="CT1764" t="s">
        <v>1547</v>
      </c>
      <c r="CU1764" t="s">
        <v>1547</v>
      </c>
      <c r="CV1764" t="e">
        <v>#N/A</v>
      </c>
      <c r="CW1764" t="s">
        <v>1547</v>
      </c>
      <c r="CX1764" t="s">
        <v>1547</v>
      </c>
      <c r="CY1764">
        <v>1762</v>
      </c>
      <c r="CZ1764" t="s">
        <v>12149</v>
      </c>
      <c r="DA1764" t="s">
        <v>1547</v>
      </c>
      <c r="DB1764" t="s">
        <v>1881</v>
      </c>
      <c r="DC1764" t="s">
        <v>1882</v>
      </c>
      <c r="DD1764" t="s">
        <v>4943</v>
      </c>
      <c r="DE1764" t="s">
        <v>4463</v>
      </c>
      <c r="DF1764" t="s">
        <v>4508</v>
      </c>
      <c r="DG1764" t="s">
        <v>1547</v>
      </c>
      <c r="DH1764" t="s">
        <v>1547</v>
      </c>
      <c r="DI1764" t="s">
        <v>1892</v>
      </c>
      <c r="DJ1764" t="e">
        <v>#N/A</v>
      </c>
      <c r="DK1764"/>
      <c r="DL1764" t="s">
        <v>1892</v>
      </c>
      <c r="DM1764">
        <v>9</v>
      </c>
      <c r="DN1764" t="s">
        <v>1883</v>
      </c>
      <c r="DO1764" t="s">
        <v>1562</v>
      </c>
      <c r="DP1764" t="b">
        <v>1</v>
      </c>
      <c r="DQ1764" t="b">
        <v>0</v>
      </c>
      <c r="DR1764" t="b">
        <v>1</v>
      </c>
      <c r="DS1764" t="b">
        <v>0</v>
      </c>
      <c r="DT1764" t="b">
        <v>0</v>
      </c>
      <c r="DU1764" t="b">
        <v>0</v>
      </c>
      <c r="DV1764" t="b">
        <v>0</v>
      </c>
      <c r="DW1764">
        <v>0</v>
      </c>
      <c r="DX1764" t="b">
        <v>0</v>
      </c>
      <c r="DY1764" t="b">
        <v>0</v>
      </c>
      <c r="DZ1764" t="b">
        <v>0</v>
      </c>
      <c r="EA1764" t="b">
        <v>0</v>
      </c>
      <c r="EB1764" t="b">
        <v>0</v>
      </c>
      <c r="EC1764" t="b">
        <v>0</v>
      </c>
      <c r="ED1764" t="b">
        <v>0</v>
      </c>
      <c r="EE1764" t="b">
        <v>0</v>
      </c>
      <c r="EF1764" t="b">
        <v>0</v>
      </c>
      <c r="EG1764" t="b" cm="1">
        <v>1</v>
      </c>
      <c r="EH1764" t="b">
        <v>0</v>
      </c>
      <c r="EI1764" t="b">
        <v>0</v>
      </c>
      <c r="EJ1764" t="b">
        <v>1</v>
      </c>
      <c r="EK1764" t="s">
        <v>5887</v>
      </c>
      <c r="EL1764">
        <v>1</v>
      </c>
      <c r="EM1764">
        <v>14</v>
      </c>
      <c r="EN1764" t="b">
        <v>0</v>
      </c>
    </row>
    <row r="1765" spans="1:144" ht="15.75">
      <c r="A1765"/>
      <c r="B1765" t="s">
        <v>1562</v>
      </c>
      <c r="C1765" t="s">
        <v>4931</v>
      </c>
      <c r="D1765" t="s">
        <v>4858</v>
      </c>
      <c r="E1765" t="s">
        <v>4859</v>
      </c>
      <c r="F1765" t="s">
        <v>4860</v>
      </c>
      <c r="G1765" t="s">
        <v>4858</v>
      </c>
      <c r="H1765" t="s">
        <v>4858</v>
      </c>
      <c r="I1765" t="s">
        <v>2798</v>
      </c>
      <c r="J1765"/>
      <c r="K1765"/>
      <c r="L1765" t="s">
        <v>1743</v>
      </c>
      <c r="M1765" t="s">
        <v>1995</v>
      </c>
      <c r="N1765"/>
      <c r="O1765"/>
      <c r="P1765" t="s">
        <v>1562</v>
      </c>
      <c r="Q1765" t="s">
        <v>4463</v>
      </c>
      <c r="R1765" t="s">
        <v>4464</v>
      </c>
      <c r="S1765"/>
      <c r="T1765"/>
      <c r="U1765" t="s">
        <v>13786</v>
      </c>
      <c r="V1765" t="s">
        <v>4946</v>
      </c>
      <c r="W1765"/>
      <c r="X1765"/>
      <c r="Y1765"/>
      <c r="Z1765"/>
      <c r="AA1765"/>
      <c r="AB1765"/>
      <c r="AC1765"/>
      <c r="AD1765"/>
      <c r="AE1765"/>
      <c r="AF1765"/>
      <c r="AG1765"/>
      <c r="AH1765"/>
      <c r="AI1765"/>
      <c r="AJ1765"/>
      <c r="AK1765"/>
      <c r="AL1765"/>
      <c r="AM1765"/>
      <c r="AN1765"/>
      <c r="AO1765" s="108" t="s">
        <v>43</v>
      </c>
      <c r="AP1765" t="s">
        <v>2871</v>
      </c>
      <c r="AQ1765">
        <v>91</v>
      </c>
      <c r="AR1765" t="e">
        <v>#N/A</v>
      </c>
      <c r="AS1765" t="s">
        <v>4931</v>
      </c>
      <c r="AT1765" t="e">
        <v>#N/A</v>
      </c>
      <c r="AU1765" t="s">
        <v>4859</v>
      </c>
      <c r="AV1765" t="s">
        <v>12484</v>
      </c>
      <c r="AW1765" t="s">
        <v>12485</v>
      </c>
      <c r="AX1765" t="s">
        <v>1740</v>
      </c>
      <c r="AY1765" t="s">
        <v>12486</v>
      </c>
      <c r="AZ1765" t="s">
        <v>4463</v>
      </c>
      <c r="BA1765" t="s">
        <v>12487</v>
      </c>
      <c r="BB1765" t="s">
        <v>2798</v>
      </c>
      <c r="BC1765" t="s">
        <v>1743</v>
      </c>
      <c r="BD1765" t="s">
        <v>12788</v>
      </c>
      <c r="BE1765" t="s">
        <v>4932</v>
      </c>
      <c r="BF1765">
        <v>1670</v>
      </c>
      <c r="BG1765">
        <v>1751</v>
      </c>
      <c r="BH1765">
        <v>0</v>
      </c>
      <c r="BI1765" t="s">
        <v>1547</v>
      </c>
      <c r="BJ1765">
        <v>0</v>
      </c>
      <c r="BK1765">
        <v>0</v>
      </c>
      <c r="BL1765">
        <v>1670</v>
      </c>
      <c r="BM1765" t="s">
        <v>12490</v>
      </c>
      <c r="BN1765" t="s">
        <v>4933</v>
      </c>
      <c r="BO1765" t="s">
        <v>12744</v>
      </c>
      <c r="BP1765" t="e" cm="1">
        <v>#N/A</v>
      </c>
      <c r="BQ1765" t="s">
        <v>1547</v>
      </c>
      <c r="BR1765" t="s">
        <v>12748</v>
      </c>
      <c r="BS1765">
        <v>15</v>
      </c>
      <c r="BT1765" t="s">
        <v>5153</v>
      </c>
      <c r="BU1765" t="s">
        <v>16727</v>
      </c>
      <c r="BV1765" t="s">
        <v>4858</v>
      </c>
      <c r="BW1765" t="s">
        <v>12484</v>
      </c>
      <c r="BX1765" t="s">
        <v>12486</v>
      </c>
      <c r="BY1765" t="s">
        <v>1744</v>
      </c>
      <c r="BZ1765" t="s">
        <v>1547</v>
      </c>
      <c r="CA1765" t="s">
        <v>1744</v>
      </c>
      <c r="CB1765" t="s">
        <v>1995</v>
      </c>
      <c r="CC1765"/>
      <c r="CD1765" t="s">
        <v>998</v>
      </c>
      <c r="CE1765" t="s">
        <v>2798</v>
      </c>
      <c r="CF1765" t="s">
        <v>12789</v>
      </c>
      <c r="CG1765" t="s">
        <v>12790</v>
      </c>
      <c r="CH1765" t="s">
        <v>2798</v>
      </c>
      <c r="CI1765" t="s">
        <v>1547</v>
      </c>
      <c r="CJ1765" t="s">
        <v>4464</v>
      </c>
      <c r="CK1765" t="s">
        <v>1562</v>
      </c>
      <c r="CL1765"/>
      <c r="CM1765"/>
      <c r="CN1765" t="s">
        <v>13786</v>
      </c>
      <c r="CO1765" t="s">
        <v>4946</v>
      </c>
      <c r="CP1765" t="s">
        <v>13786</v>
      </c>
      <c r="CQ1765" t="s">
        <v>4946</v>
      </c>
      <c r="CR1765" t="s">
        <v>1547</v>
      </c>
      <c r="CS1765">
        <v>0</v>
      </c>
      <c r="CT1765" t="s">
        <v>1547</v>
      </c>
      <c r="CU1765" t="s">
        <v>1547</v>
      </c>
      <c r="CV1765" t="s">
        <v>1547</v>
      </c>
      <c r="CW1765" t="s">
        <v>1547</v>
      </c>
      <c r="CX1765" t="s">
        <v>1547</v>
      </c>
      <c r="CY1765">
        <v>1763</v>
      </c>
      <c r="CZ1765" t="s">
        <v>12150</v>
      </c>
      <c r="DA1765" t="s">
        <v>1547</v>
      </c>
      <c r="DB1765" t="s">
        <v>1881</v>
      </c>
      <c r="DC1765" t="s">
        <v>1882</v>
      </c>
      <c r="DD1765" t="s">
        <v>4859</v>
      </c>
      <c r="DE1765" t="s">
        <v>4463</v>
      </c>
      <c r="DF1765" t="s">
        <v>4858</v>
      </c>
      <c r="DG1765" t="s">
        <v>1547</v>
      </c>
      <c r="DH1765" t="s">
        <v>1547</v>
      </c>
      <c r="DI1765" t="s">
        <v>1892</v>
      </c>
      <c r="DJ1765" t="e">
        <v>#N/A</v>
      </c>
      <c r="DK1765"/>
      <c r="DL1765" t="s">
        <v>1892</v>
      </c>
      <c r="DM1765">
        <v>9</v>
      </c>
      <c r="DN1765" t="s">
        <v>1883</v>
      </c>
      <c r="DO1765" t="s">
        <v>1562</v>
      </c>
      <c r="DP1765" t="b">
        <v>1</v>
      </c>
      <c r="DQ1765" t="b">
        <v>0</v>
      </c>
      <c r="DR1765" t="b">
        <v>0</v>
      </c>
      <c r="DS1765" t="b">
        <v>0</v>
      </c>
      <c r="DT1765" t="b">
        <v>0</v>
      </c>
      <c r="DU1765" t="b">
        <v>0</v>
      </c>
      <c r="DV1765" t="b">
        <v>0</v>
      </c>
      <c r="DW1765">
        <v>0</v>
      </c>
      <c r="DX1765" t="b">
        <v>0</v>
      </c>
      <c r="DY1765" t="b">
        <v>0</v>
      </c>
      <c r="DZ1765" t="b">
        <v>0</v>
      </c>
      <c r="EA1765" t="b">
        <v>0</v>
      </c>
      <c r="EB1765" t="b">
        <v>0</v>
      </c>
      <c r="EC1765" t="b">
        <v>0</v>
      </c>
      <c r="ED1765" t="b">
        <v>0</v>
      </c>
      <c r="EE1765" t="b">
        <v>0</v>
      </c>
      <c r="EF1765" t="b">
        <v>0</v>
      </c>
      <c r="EG1765" t="b" cm="1">
        <v>0</v>
      </c>
      <c r="EH1765" t="b">
        <v>0</v>
      </c>
      <c r="EI1765" t="b">
        <v>0</v>
      </c>
      <c r="EJ1765" t="b">
        <v>0</v>
      </c>
      <c r="EK1765" t="s">
        <v>1547</v>
      </c>
      <c r="EL1765">
        <v>0</v>
      </c>
      <c r="EM1765">
        <v>26</v>
      </c>
      <c r="EN1765" t="b">
        <v>0</v>
      </c>
    </row>
    <row r="1766" spans="1:144" ht="15.75">
      <c r="A1766"/>
      <c r="B1766" t="s">
        <v>1562</v>
      </c>
      <c r="C1766" t="s">
        <v>4931</v>
      </c>
      <c r="D1766" t="s">
        <v>4117</v>
      </c>
      <c r="E1766" t="s">
        <v>4118</v>
      </c>
      <c r="F1766" t="s">
        <v>3201</v>
      </c>
      <c r="G1766" t="s">
        <v>4204</v>
      </c>
      <c r="H1766" t="s">
        <v>4205</v>
      </c>
      <c r="I1766" t="s">
        <v>2799</v>
      </c>
      <c r="J1766"/>
      <c r="K1766" t="s">
        <v>3589</v>
      </c>
      <c r="L1766" t="s">
        <v>1743</v>
      </c>
      <c r="M1766" t="s">
        <v>1749</v>
      </c>
      <c r="N1766" t="s">
        <v>3589</v>
      </c>
      <c r="O1766"/>
      <c r="P1766" t="s">
        <v>1562</v>
      </c>
      <c r="Q1766" t="s">
        <v>4463</v>
      </c>
      <c r="R1766" t="s">
        <v>4464</v>
      </c>
      <c r="S1766"/>
      <c r="T1766"/>
      <c r="U1766" t="s">
        <v>13786</v>
      </c>
      <c r="V1766" t="s">
        <v>4155</v>
      </c>
      <c r="W1766"/>
      <c r="X1766"/>
      <c r="Y1766"/>
      <c r="Z1766"/>
      <c r="AA1766"/>
      <c r="AB1766"/>
      <c r="AC1766"/>
      <c r="AD1766"/>
      <c r="AE1766"/>
      <c r="AF1766"/>
      <c r="AG1766"/>
      <c r="AH1766"/>
      <c r="AI1766"/>
      <c r="AJ1766"/>
      <c r="AK1766"/>
      <c r="AL1766"/>
      <c r="AM1766"/>
      <c r="AN1766"/>
      <c r="AO1766" s="108" t="s">
        <v>43</v>
      </c>
      <c r="AP1766" t="s">
        <v>2871</v>
      </c>
      <c r="AQ1766">
        <v>92</v>
      </c>
      <c r="AR1766" t="e">
        <v>#N/A</v>
      </c>
      <c r="AS1766" t="s">
        <v>4931</v>
      </c>
      <c r="AT1766" t="e">
        <v>#N/A</v>
      </c>
      <c r="AU1766" t="s">
        <v>4118</v>
      </c>
      <c r="AV1766" t="s">
        <v>9387</v>
      </c>
      <c r="AW1766" t="s">
        <v>6074</v>
      </c>
      <c r="AX1766" t="s">
        <v>1740</v>
      </c>
      <c r="AY1766" t="s">
        <v>9725</v>
      </c>
      <c r="AZ1766" t="s">
        <v>4463</v>
      </c>
      <c r="BA1766" t="s">
        <v>9389</v>
      </c>
      <c r="BB1766" t="s">
        <v>2799</v>
      </c>
      <c r="BC1766" t="s">
        <v>1743</v>
      </c>
      <c r="BD1766" t="s">
        <v>9568</v>
      </c>
      <c r="BE1766" t="s">
        <v>4932</v>
      </c>
      <c r="BF1766">
        <v>350</v>
      </c>
      <c r="BG1766">
        <v>1751</v>
      </c>
      <c r="BH1766" t="e">
        <v>#N/A</v>
      </c>
      <c r="BI1766" t="s">
        <v>1547</v>
      </c>
      <c r="BJ1766">
        <v>0</v>
      </c>
      <c r="BK1766">
        <v>0</v>
      </c>
      <c r="BL1766">
        <v>949</v>
      </c>
      <c r="BM1766" t="s">
        <v>9391</v>
      </c>
      <c r="BN1766" t="s">
        <v>4933</v>
      </c>
      <c r="BO1766" t="s">
        <v>12744</v>
      </c>
      <c r="BP1766" t="e" cm="1">
        <v>#N/A</v>
      </c>
      <c r="BQ1766" t="s">
        <v>7292</v>
      </c>
      <c r="BR1766" t="s">
        <v>12748</v>
      </c>
      <c r="BS1766">
        <v>16</v>
      </c>
      <c r="BT1766" t="s">
        <v>5165</v>
      </c>
      <c r="BU1766" t="s">
        <v>16728</v>
      </c>
      <c r="BV1766" t="s">
        <v>4117</v>
      </c>
      <c r="BW1766" t="s">
        <v>9387</v>
      </c>
      <c r="BX1766" t="s">
        <v>9727</v>
      </c>
      <c r="BY1766" t="s">
        <v>7292</v>
      </c>
      <c r="BZ1766" t="s">
        <v>1547</v>
      </c>
      <c r="CA1766" t="s">
        <v>1744</v>
      </c>
      <c r="CB1766" t="s">
        <v>1749</v>
      </c>
      <c r="CC1766"/>
      <c r="CD1766" t="s">
        <v>998</v>
      </c>
      <c r="CE1766" t="s">
        <v>2799</v>
      </c>
      <c r="CF1766" t="s">
        <v>12791</v>
      </c>
      <c r="CG1766" t="s">
        <v>12792</v>
      </c>
      <c r="CH1766" t="s">
        <v>2799</v>
      </c>
      <c r="CI1766" t="s">
        <v>1547</v>
      </c>
      <c r="CJ1766" t="s">
        <v>4464</v>
      </c>
      <c r="CK1766" t="s">
        <v>1562</v>
      </c>
      <c r="CL1766"/>
      <c r="CM1766"/>
      <c r="CN1766" t="s">
        <v>13786</v>
      </c>
      <c r="CO1766" t="s">
        <v>4155</v>
      </c>
      <c r="CP1766" t="s">
        <v>13786</v>
      </c>
      <c r="CQ1766" t="s">
        <v>4155</v>
      </c>
      <c r="CR1766" t="s">
        <v>1547</v>
      </c>
      <c r="CS1766">
        <v>0</v>
      </c>
      <c r="CT1766" t="s">
        <v>1547</v>
      </c>
      <c r="CU1766" t="s">
        <v>1547</v>
      </c>
      <c r="CV1766" t="s">
        <v>1547</v>
      </c>
      <c r="CW1766" t="s">
        <v>1547</v>
      </c>
      <c r="CX1766" t="s">
        <v>1547</v>
      </c>
      <c r="CY1766">
        <v>1764</v>
      </c>
      <c r="CZ1766" t="s">
        <v>12151</v>
      </c>
      <c r="DA1766" t="s">
        <v>1547</v>
      </c>
      <c r="DB1766" t="s">
        <v>1881</v>
      </c>
      <c r="DC1766" t="s">
        <v>1882</v>
      </c>
      <c r="DD1766" t="s">
        <v>4118</v>
      </c>
      <c r="DE1766" t="s">
        <v>4463</v>
      </c>
      <c r="DF1766" t="s">
        <v>4204</v>
      </c>
      <c r="DG1766" t="s">
        <v>1547</v>
      </c>
      <c r="DH1766" t="s">
        <v>1547</v>
      </c>
      <c r="DI1766" t="s">
        <v>1892</v>
      </c>
      <c r="DJ1766" t="e">
        <v>#N/A</v>
      </c>
      <c r="DK1766"/>
      <c r="DL1766" t="s">
        <v>1892</v>
      </c>
      <c r="DM1766">
        <v>9</v>
      </c>
      <c r="DN1766" t="s">
        <v>1883</v>
      </c>
      <c r="DO1766" t="s">
        <v>1562</v>
      </c>
      <c r="DP1766" t="b">
        <v>1</v>
      </c>
      <c r="DQ1766" t="b">
        <v>0</v>
      </c>
      <c r="DR1766" t="b">
        <v>0</v>
      </c>
      <c r="DS1766" t="b">
        <v>0</v>
      </c>
      <c r="DT1766" t="b">
        <v>0</v>
      </c>
      <c r="DU1766" t="b">
        <v>0</v>
      </c>
      <c r="DV1766" t="b">
        <v>0</v>
      </c>
      <c r="DW1766">
        <v>0</v>
      </c>
      <c r="DX1766" t="b">
        <v>0</v>
      </c>
      <c r="DY1766" t="b">
        <v>0</v>
      </c>
      <c r="DZ1766" t="b">
        <v>0</v>
      </c>
      <c r="EA1766" t="b">
        <v>0</v>
      </c>
      <c r="EB1766" t="b">
        <v>0</v>
      </c>
      <c r="EC1766" t="b">
        <v>0</v>
      </c>
      <c r="ED1766" t="b">
        <v>0</v>
      </c>
      <c r="EE1766" t="b">
        <v>0</v>
      </c>
      <c r="EF1766" t="b">
        <v>0</v>
      </c>
      <c r="EG1766" t="b" cm="1">
        <v>0</v>
      </c>
      <c r="EH1766" t="b">
        <v>0</v>
      </c>
      <c r="EI1766" t="b">
        <v>0</v>
      </c>
      <c r="EJ1766" t="b">
        <v>0</v>
      </c>
      <c r="EK1766" t="s">
        <v>1547</v>
      </c>
      <c r="EL1766">
        <v>0</v>
      </c>
      <c r="EM1766">
        <v>21</v>
      </c>
      <c r="EN1766" t="b">
        <v>0</v>
      </c>
    </row>
    <row r="1767" spans="1:144" ht="15.75">
      <c r="A1767"/>
      <c r="B1767" t="s">
        <v>1570</v>
      </c>
      <c r="C1767" t="s">
        <v>1570</v>
      </c>
      <c r="D1767" t="s">
        <v>4947</v>
      </c>
      <c r="E1767" t="s">
        <v>4948</v>
      </c>
      <c r="F1767"/>
      <c r="G1767" t="s">
        <v>4947</v>
      </c>
      <c r="H1767" t="s">
        <v>4947</v>
      </c>
      <c r="I1767" t="s">
        <v>1244</v>
      </c>
      <c r="J1767"/>
      <c r="K1767"/>
      <c r="L1767" t="s">
        <v>1743</v>
      </c>
      <c r="M1767"/>
      <c r="N1767"/>
      <c r="O1767" t="s">
        <v>4114</v>
      </c>
      <c r="P1767" t="s">
        <v>1570</v>
      </c>
      <c r="Q1767" t="s">
        <v>4949</v>
      </c>
      <c r="R1767" t="s">
        <v>3966</v>
      </c>
      <c r="S1767"/>
      <c r="T1767"/>
      <c r="U1767" t="s">
        <v>13789</v>
      </c>
      <c r="V1767"/>
      <c r="W1767"/>
      <c r="X1767"/>
      <c r="Y1767"/>
      <c r="Z1767"/>
      <c r="AA1767"/>
      <c r="AB1767"/>
      <c r="AC1767"/>
      <c r="AD1767"/>
      <c r="AE1767"/>
      <c r="AF1767"/>
      <c r="AG1767"/>
      <c r="AH1767"/>
      <c r="AI1767"/>
      <c r="AJ1767"/>
      <c r="AK1767"/>
      <c r="AL1767"/>
      <c r="AM1767"/>
      <c r="AN1767"/>
      <c r="AO1767" s="108" t="s">
        <v>43</v>
      </c>
      <c r="AP1767" t="s">
        <v>2872</v>
      </c>
      <c r="AQ1767">
        <v>2</v>
      </c>
      <c r="AR1767" t="s">
        <v>12793</v>
      </c>
      <c r="AS1767" t="s">
        <v>1570</v>
      </c>
      <c r="AT1767" t="s">
        <v>12794</v>
      </c>
      <c r="AU1767" t="s">
        <v>4948</v>
      </c>
      <c r="AV1767" t="s">
        <v>12795</v>
      </c>
      <c r="AW1767" t="s">
        <v>1744</v>
      </c>
      <c r="AX1767" t="s">
        <v>1740</v>
      </c>
      <c r="AY1767" t="s">
        <v>12796</v>
      </c>
      <c r="AZ1767" t="s">
        <v>4949</v>
      </c>
      <c r="BA1767" t="s">
        <v>12797</v>
      </c>
      <c r="BB1767" t="s">
        <v>1244</v>
      </c>
      <c r="BC1767" t="s">
        <v>1743</v>
      </c>
      <c r="BD1767" t="s">
        <v>12798</v>
      </c>
      <c r="BE1767" t="s">
        <v>4947</v>
      </c>
      <c r="BF1767">
        <v>1767</v>
      </c>
      <c r="BG1767">
        <v>0</v>
      </c>
      <c r="BH1767">
        <v>0</v>
      </c>
      <c r="BI1767" t="s">
        <v>1547</v>
      </c>
      <c r="BJ1767">
        <v>0</v>
      </c>
      <c r="BK1767">
        <v>0</v>
      </c>
      <c r="BL1767">
        <v>0</v>
      </c>
      <c r="BM1767" t="s">
        <v>1547</v>
      </c>
      <c r="BN1767" t="s">
        <v>1547</v>
      </c>
      <c r="BO1767" t="s">
        <v>1547</v>
      </c>
      <c r="BP1767" t="s" cm="1">
        <v>1547</v>
      </c>
      <c r="BQ1767" t="s">
        <v>1547</v>
      </c>
      <c r="BR1767" t="s">
        <v>4166</v>
      </c>
      <c r="BS1767">
        <v>55</v>
      </c>
      <c r="BT1767" t="s">
        <v>5511</v>
      </c>
      <c r="BU1767" t="s">
        <v>16729</v>
      </c>
      <c r="BV1767" t="s">
        <v>4947</v>
      </c>
      <c r="BW1767" t="s">
        <v>12795</v>
      </c>
      <c r="BX1767" t="s">
        <v>12796</v>
      </c>
      <c r="BY1767" t="s">
        <v>1744</v>
      </c>
      <c r="BZ1767" t="s">
        <v>1547</v>
      </c>
      <c r="CA1767" t="s">
        <v>1744</v>
      </c>
      <c r="CB1767" t="s">
        <v>1547</v>
      </c>
      <c r="CC1767"/>
      <c r="CD1767" t="s">
        <v>998</v>
      </c>
      <c r="CE1767" t="s">
        <v>1244</v>
      </c>
      <c r="CF1767" t="s">
        <v>4948</v>
      </c>
      <c r="CG1767" t="s">
        <v>12795</v>
      </c>
      <c r="CH1767" t="s">
        <v>1244</v>
      </c>
      <c r="CI1767" t="s">
        <v>1547</v>
      </c>
      <c r="CJ1767" t="s">
        <v>3966</v>
      </c>
      <c r="CK1767" t="s">
        <v>1570</v>
      </c>
      <c r="CL1767"/>
      <c r="CM1767"/>
      <c r="CN1767" t="s">
        <v>13789</v>
      </c>
      <c r="CO1767" t="s">
        <v>1547</v>
      </c>
      <c r="CP1767" t="s">
        <v>13789</v>
      </c>
      <c r="CQ1767" t="s">
        <v>1547</v>
      </c>
      <c r="CR1767" t="s">
        <v>1547</v>
      </c>
      <c r="CS1767">
        <v>8</v>
      </c>
      <c r="CT1767" t="s">
        <v>4166</v>
      </c>
      <c r="CU1767" t="s">
        <v>4166</v>
      </c>
      <c r="CV1767" t="s">
        <v>4166</v>
      </c>
      <c r="CW1767" t="s">
        <v>1547</v>
      </c>
      <c r="CX1767" t="s">
        <v>1547</v>
      </c>
      <c r="CY1767">
        <v>1765</v>
      </c>
      <c r="CZ1767" t="s">
        <v>12152</v>
      </c>
      <c r="DA1767" t="s">
        <v>1547</v>
      </c>
      <c r="DB1767" t="s">
        <v>1881</v>
      </c>
      <c r="DC1767" t="s">
        <v>1882</v>
      </c>
      <c r="DD1767" t="s">
        <v>4948</v>
      </c>
      <c r="DE1767" t="s">
        <v>4949</v>
      </c>
      <c r="DF1767" t="s">
        <v>4947</v>
      </c>
      <c r="DG1767" t="s">
        <v>1547</v>
      </c>
      <c r="DH1767" t="s">
        <v>1547</v>
      </c>
      <c r="DI1767" t="s">
        <v>1892</v>
      </c>
      <c r="DJ1767" t="s">
        <v>12793</v>
      </c>
      <c r="DK1767"/>
      <c r="DL1767" t="s">
        <v>1892</v>
      </c>
      <c r="DM1767">
        <v>9</v>
      </c>
      <c r="DN1767" t="s">
        <v>1883</v>
      </c>
      <c r="DO1767" t="s">
        <v>1570</v>
      </c>
      <c r="DP1767" t="b">
        <v>1</v>
      </c>
      <c r="DQ1767" t="b">
        <v>0</v>
      </c>
      <c r="DR1767" t="b">
        <v>1</v>
      </c>
      <c r="DS1767" t="b">
        <v>0</v>
      </c>
      <c r="DT1767" t="b">
        <v>0</v>
      </c>
      <c r="DU1767" t="b">
        <v>1</v>
      </c>
      <c r="DV1767" t="b">
        <v>1</v>
      </c>
      <c r="DW1767">
        <v>0</v>
      </c>
      <c r="DX1767" t="b">
        <v>0</v>
      </c>
      <c r="DY1767" t="b">
        <v>0</v>
      </c>
      <c r="DZ1767" t="b">
        <v>0</v>
      </c>
      <c r="EA1767" t="b">
        <v>0</v>
      </c>
      <c r="EB1767" t="b">
        <v>0</v>
      </c>
      <c r="EC1767" t="b">
        <v>0</v>
      </c>
      <c r="ED1767" t="b">
        <v>0</v>
      </c>
      <c r="EE1767" t="b">
        <v>0</v>
      </c>
      <c r="EF1767" t="b">
        <v>0</v>
      </c>
      <c r="EG1767" t="b" cm="1">
        <v>0</v>
      </c>
      <c r="EH1767" t="b">
        <v>0</v>
      </c>
      <c r="EI1767" t="b">
        <v>0</v>
      </c>
      <c r="EJ1767" t="b">
        <v>0</v>
      </c>
      <c r="EK1767" t="s">
        <v>1547</v>
      </c>
      <c r="EL1767">
        <v>0</v>
      </c>
      <c r="EM1767">
        <v>19</v>
      </c>
      <c r="EN1767" t="b">
        <v>0</v>
      </c>
    </row>
    <row r="1768" spans="1:144" ht="15.75">
      <c r="A1768"/>
      <c r="B1768" t="s">
        <v>1570</v>
      </c>
      <c r="C1768" t="s">
        <v>1570</v>
      </c>
      <c r="D1768" t="s">
        <v>1277</v>
      </c>
      <c r="E1768" t="s">
        <v>1253</v>
      </c>
      <c r="F1768"/>
      <c r="G1768" t="s">
        <v>1277</v>
      </c>
      <c r="H1768" t="s">
        <v>1277</v>
      </c>
      <c r="I1768" t="s">
        <v>1251</v>
      </c>
      <c r="J1768"/>
      <c r="K1768"/>
      <c r="L1768" t="s">
        <v>1743</v>
      </c>
      <c r="M1768" t="s">
        <v>1754</v>
      </c>
      <c r="N1768"/>
      <c r="O1768" t="s">
        <v>4114</v>
      </c>
      <c r="P1768" t="s">
        <v>1570</v>
      </c>
      <c r="Q1768" t="s">
        <v>4949</v>
      </c>
      <c r="R1768" t="s">
        <v>3966</v>
      </c>
      <c r="S1768"/>
      <c r="T1768"/>
      <c r="U1768" t="s">
        <v>13789</v>
      </c>
      <c r="V1768" t="s">
        <v>4373</v>
      </c>
      <c r="W1768"/>
      <c r="X1768"/>
      <c r="Y1768"/>
      <c r="Z1768"/>
      <c r="AA1768"/>
      <c r="AB1768"/>
      <c r="AC1768"/>
      <c r="AD1768"/>
      <c r="AE1768"/>
      <c r="AF1768"/>
      <c r="AG1768"/>
      <c r="AH1768"/>
      <c r="AI1768"/>
      <c r="AJ1768"/>
      <c r="AK1768"/>
      <c r="AL1768"/>
      <c r="AM1768"/>
      <c r="AN1768"/>
      <c r="AO1768" s="108" t="s">
        <v>43</v>
      </c>
      <c r="AP1768" t="s">
        <v>2872</v>
      </c>
      <c r="AQ1768">
        <v>3</v>
      </c>
      <c r="AR1768" t="s">
        <v>12799</v>
      </c>
      <c r="AS1768" t="s">
        <v>1570</v>
      </c>
      <c r="AT1768" t="s">
        <v>12794</v>
      </c>
      <c r="AU1768" t="s">
        <v>1253</v>
      </c>
      <c r="AV1768" t="s">
        <v>1766</v>
      </c>
      <c r="AW1768" t="s">
        <v>1744</v>
      </c>
      <c r="AX1768" t="s">
        <v>1740</v>
      </c>
      <c r="AY1768" t="s">
        <v>1788</v>
      </c>
      <c r="AZ1768" t="s">
        <v>4949</v>
      </c>
      <c r="BA1768" t="s">
        <v>1913</v>
      </c>
      <c r="BB1768" t="s">
        <v>1251</v>
      </c>
      <c r="BC1768" t="s">
        <v>1743</v>
      </c>
      <c r="BD1768" t="s">
        <v>9382</v>
      </c>
      <c r="BE1768" t="s">
        <v>4947</v>
      </c>
      <c r="BF1768">
        <v>343</v>
      </c>
      <c r="BG1768">
        <v>1767</v>
      </c>
      <c r="BH1768">
        <v>0</v>
      </c>
      <c r="BI1768" t="s">
        <v>1547</v>
      </c>
      <c r="BJ1768">
        <v>0</v>
      </c>
      <c r="BK1768">
        <v>0</v>
      </c>
      <c r="BL1768">
        <v>515</v>
      </c>
      <c r="BM1768" t="s">
        <v>1770</v>
      </c>
      <c r="BN1768" t="s">
        <v>4948</v>
      </c>
      <c r="BO1768" t="s">
        <v>12795</v>
      </c>
      <c r="BP1768" t="s" cm="1">
        <v>12793</v>
      </c>
      <c r="BQ1768" t="s">
        <v>1547</v>
      </c>
      <c r="BR1768" t="s">
        <v>4166</v>
      </c>
      <c r="BS1768">
        <v>56</v>
      </c>
      <c r="BT1768" t="s">
        <v>5523</v>
      </c>
      <c r="BU1768" t="s">
        <v>16730</v>
      </c>
      <c r="BV1768" t="s">
        <v>1277</v>
      </c>
      <c r="BW1768" t="s">
        <v>1766</v>
      </c>
      <c r="BX1768" t="s">
        <v>1788</v>
      </c>
      <c r="BY1768" t="s">
        <v>1744</v>
      </c>
      <c r="BZ1768" t="s">
        <v>1547</v>
      </c>
      <c r="CA1768" t="s">
        <v>1744</v>
      </c>
      <c r="CB1768" t="s">
        <v>1754</v>
      </c>
      <c r="CC1768"/>
      <c r="CD1768" t="s">
        <v>998</v>
      </c>
      <c r="CE1768" t="s">
        <v>1251</v>
      </c>
      <c r="CF1768" t="s">
        <v>12800</v>
      </c>
      <c r="CG1768" t="s">
        <v>12801</v>
      </c>
      <c r="CH1768" t="s">
        <v>1251</v>
      </c>
      <c r="CI1768" t="s">
        <v>1547</v>
      </c>
      <c r="CJ1768" t="s">
        <v>3966</v>
      </c>
      <c r="CK1768" t="s">
        <v>1570</v>
      </c>
      <c r="CL1768"/>
      <c r="CM1768"/>
      <c r="CN1768" t="s">
        <v>13789</v>
      </c>
      <c r="CO1768" t="s">
        <v>4373</v>
      </c>
      <c r="CP1768" t="s">
        <v>13789</v>
      </c>
      <c r="CQ1768" t="s">
        <v>4373</v>
      </c>
      <c r="CR1768" t="s">
        <v>1547</v>
      </c>
      <c r="CS1768">
        <v>8</v>
      </c>
      <c r="CT1768" t="s">
        <v>4166</v>
      </c>
      <c r="CU1768" t="s">
        <v>4166</v>
      </c>
      <c r="CV1768" t="s">
        <v>1547</v>
      </c>
      <c r="CW1768" t="s">
        <v>1547</v>
      </c>
      <c r="CX1768" t="s">
        <v>1547</v>
      </c>
      <c r="CY1768">
        <v>1766</v>
      </c>
      <c r="CZ1768" t="s">
        <v>12153</v>
      </c>
      <c r="DA1768" t="s">
        <v>1547</v>
      </c>
      <c r="DB1768" t="s">
        <v>1881</v>
      </c>
      <c r="DC1768" t="s">
        <v>1882</v>
      </c>
      <c r="DD1768" t="s">
        <v>1253</v>
      </c>
      <c r="DE1768" t="s">
        <v>4949</v>
      </c>
      <c r="DF1768" t="s">
        <v>1277</v>
      </c>
      <c r="DG1768" t="s">
        <v>1547</v>
      </c>
      <c r="DH1768" t="s">
        <v>1547</v>
      </c>
      <c r="DI1768" t="s">
        <v>1892</v>
      </c>
      <c r="DJ1768" t="s">
        <v>12799</v>
      </c>
      <c r="DK1768"/>
      <c r="DL1768" t="s">
        <v>1892</v>
      </c>
      <c r="DM1768">
        <v>9</v>
      </c>
      <c r="DN1768" t="s">
        <v>1883</v>
      </c>
      <c r="DO1768" t="s">
        <v>1570</v>
      </c>
      <c r="DP1768" t="b">
        <v>1</v>
      </c>
      <c r="DQ1768" t="b">
        <v>0</v>
      </c>
      <c r="DR1768" t="b">
        <v>0</v>
      </c>
      <c r="DS1768" t="b">
        <v>0</v>
      </c>
      <c r="DT1768" t="b">
        <v>0</v>
      </c>
      <c r="DU1768" t="b">
        <v>1</v>
      </c>
      <c r="DV1768" t="b">
        <v>0</v>
      </c>
      <c r="DW1768">
        <v>0</v>
      </c>
      <c r="DX1768" t="b">
        <v>0</v>
      </c>
      <c r="DY1768" t="b">
        <v>0</v>
      </c>
      <c r="DZ1768" t="b">
        <v>0</v>
      </c>
      <c r="EA1768" t="b">
        <v>0</v>
      </c>
      <c r="EB1768" t="b">
        <v>0</v>
      </c>
      <c r="EC1768" t="b">
        <v>1</v>
      </c>
      <c r="ED1768" t="b">
        <v>0</v>
      </c>
      <c r="EE1768" t="b">
        <v>0</v>
      </c>
      <c r="EF1768" t="b">
        <v>0</v>
      </c>
      <c r="EG1768" t="b" cm="1">
        <v>0</v>
      </c>
      <c r="EH1768" t="b">
        <v>0</v>
      </c>
      <c r="EI1768" t="b">
        <v>0</v>
      </c>
      <c r="EJ1768" t="b">
        <v>1</v>
      </c>
      <c r="EK1768" t="s">
        <v>5327</v>
      </c>
      <c r="EL1768">
        <v>0</v>
      </c>
      <c r="EM1768">
        <v>7</v>
      </c>
      <c r="EN1768" t="b">
        <v>0</v>
      </c>
    </row>
    <row r="1769" spans="1:144" ht="15.75">
      <c r="A1769"/>
      <c r="B1769" t="s">
        <v>1570</v>
      </c>
      <c r="C1769" t="s">
        <v>1570</v>
      </c>
      <c r="D1769" t="s">
        <v>4119</v>
      </c>
      <c r="E1769" t="s">
        <v>4120</v>
      </c>
      <c r="F1769"/>
      <c r="G1769" t="s">
        <v>4119</v>
      </c>
      <c r="H1769" t="s">
        <v>4121</v>
      </c>
      <c r="I1769" t="s">
        <v>1230</v>
      </c>
      <c r="J1769"/>
      <c r="K1769"/>
      <c r="L1769" t="s">
        <v>1743</v>
      </c>
      <c r="M1769" t="s">
        <v>1754</v>
      </c>
      <c r="N1769"/>
      <c r="O1769" t="s">
        <v>4114</v>
      </c>
      <c r="P1769" t="s">
        <v>1570</v>
      </c>
      <c r="Q1769" t="s">
        <v>4949</v>
      </c>
      <c r="R1769" t="s">
        <v>3966</v>
      </c>
      <c r="S1769"/>
      <c r="T1769"/>
      <c r="U1769" t="s">
        <v>13789</v>
      </c>
      <c r="V1769" t="s">
        <v>13564</v>
      </c>
      <c r="W1769"/>
      <c r="X1769"/>
      <c r="Y1769"/>
      <c r="Z1769"/>
      <c r="AA1769"/>
      <c r="AB1769"/>
      <c r="AC1769"/>
      <c r="AD1769"/>
      <c r="AE1769"/>
      <c r="AF1769"/>
      <c r="AG1769"/>
      <c r="AH1769"/>
      <c r="AI1769"/>
      <c r="AJ1769"/>
      <c r="AK1769"/>
      <c r="AL1769"/>
      <c r="AM1769"/>
      <c r="AN1769"/>
      <c r="AO1769" s="108" t="s">
        <v>43</v>
      </c>
      <c r="AP1769" t="s">
        <v>2872</v>
      </c>
      <c r="AQ1769">
        <v>4</v>
      </c>
      <c r="AR1769" t="s">
        <v>12802</v>
      </c>
      <c r="AS1769" t="s">
        <v>1570</v>
      </c>
      <c r="AT1769" t="s">
        <v>12794</v>
      </c>
      <c r="AU1769" t="s">
        <v>4120</v>
      </c>
      <c r="AV1769" t="s">
        <v>9396</v>
      </c>
      <c r="AW1769" t="s">
        <v>1744</v>
      </c>
      <c r="AX1769" t="s">
        <v>1740</v>
      </c>
      <c r="AY1769" t="s">
        <v>9397</v>
      </c>
      <c r="AZ1769" t="s">
        <v>4949</v>
      </c>
      <c r="BA1769" t="s">
        <v>9398</v>
      </c>
      <c r="BB1769" t="s">
        <v>1230</v>
      </c>
      <c r="BC1769" t="s">
        <v>1743</v>
      </c>
      <c r="BD1769" t="s">
        <v>9399</v>
      </c>
      <c r="BE1769" t="s">
        <v>4947</v>
      </c>
      <c r="BF1769">
        <v>895</v>
      </c>
      <c r="BG1769">
        <v>1767</v>
      </c>
      <c r="BH1769">
        <v>0</v>
      </c>
      <c r="BI1769" t="s">
        <v>4120</v>
      </c>
      <c r="BJ1769">
        <v>2</v>
      </c>
      <c r="BK1769">
        <v>0</v>
      </c>
      <c r="BL1769">
        <v>0</v>
      </c>
      <c r="BM1769" t="s">
        <v>1547</v>
      </c>
      <c r="BN1769" t="s">
        <v>4948</v>
      </c>
      <c r="BO1769" t="s">
        <v>12795</v>
      </c>
      <c r="BP1769" t="s" cm="1">
        <v>12793</v>
      </c>
      <c r="BQ1769" t="s">
        <v>1547</v>
      </c>
      <c r="BR1769" t="s">
        <v>4166</v>
      </c>
      <c r="BS1769">
        <v>57</v>
      </c>
      <c r="BT1769" t="s">
        <v>5534</v>
      </c>
      <c r="BU1769" t="s">
        <v>16731</v>
      </c>
      <c r="BV1769" t="s">
        <v>4119</v>
      </c>
      <c r="BW1769" t="s">
        <v>9396</v>
      </c>
      <c r="BX1769" t="s">
        <v>9400</v>
      </c>
      <c r="BY1769" t="s">
        <v>1744</v>
      </c>
      <c r="BZ1769" t="s">
        <v>1547</v>
      </c>
      <c r="CA1769" t="s">
        <v>1744</v>
      </c>
      <c r="CB1769" t="s">
        <v>1754</v>
      </c>
      <c r="CC1769"/>
      <c r="CD1769" t="s">
        <v>998</v>
      </c>
      <c r="CE1769" t="s">
        <v>1230</v>
      </c>
      <c r="CF1769" t="s">
        <v>12803</v>
      </c>
      <c r="CG1769" t="s">
        <v>12804</v>
      </c>
      <c r="CH1769" t="s">
        <v>1230</v>
      </c>
      <c r="CI1769" t="s">
        <v>1547</v>
      </c>
      <c r="CJ1769" t="s">
        <v>3966</v>
      </c>
      <c r="CK1769" t="s">
        <v>1570</v>
      </c>
      <c r="CL1769"/>
      <c r="CM1769"/>
      <c r="CN1769" t="s">
        <v>13789</v>
      </c>
      <c r="CO1769" t="s">
        <v>13564</v>
      </c>
      <c r="CP1769" t="s">
        <v>13789</v>
      </c>
      <c r="CQ1769" t="s">
        <v>13564</v>
      </c>
      <c r="CR1769" t="s">
        <v>1547</v>
      </c>
      <c r="CS1769">
        <v>8</v>
      </c>
      <c r="CT1769" t="s">
        <v>4166</v>
      </c>
      <c r="CU1769" t="s">
        <v>4166</v>
      </c>
      <c r="CV1769" t="s">
        <v>4166</v>
      </c>
      <c r="CW1769" t="s">
        <v>1547</v>
      </c>
      <c r="CX1769" t="s">
        <v>1547</v>
      </c>
      <c r="CY1769">
        <v>1767</v>
      </c>
      <c r="CZ1769" t="s">
        <v>12154</v>
      </c>
      <c r="DA1769" t="s">
        <v>1547</v>
      </c>
      <c r="DB1769" t="s">
        <v>1881</v>
      </c>
      <c r="DC1769" t="s">
        <v>1882</v>
      </c>
      <c r="DD1769" t="s">
        <v>4120</v>
      </c>
      <c r="DE1769" t="s">
        <v>4949</v>
      </c>
      <c r="DF1769" t="s">
        <v>4119</v>
      </c>
      <c r="DG1769" t="s">
        <v>1547</v>
      </c>
      <c r="DH1769" t="s">
        <v>1547</v>
      </c>
      <c r="DI1769" t="s">
        <v>1892</v>
      </c>
      <c r="DJ1769" t="s">
        <v>12802</v>
      </c>
      <c r="DK1769"/>
      <c r="DL1769" t="s">
        <v>1892</v>
      </c>
      <c r="DM1769">
        <v>9</v>
      </c>
      <c r="DN1769" t="s">
        <v>1883</v>
      </c>
      <c r="DO1769" t="s">
        <v>1570</v>
      </c>
      <c r="DP1769" t="b">
        <v>1</v>
      </c>
      <c r="DQ1769" t="b">
        <v>0</v>
      </c>
      <c r="DR1769" t="b">
        <v>0</v>
      </c>
      <c r="DS1769" t="b">
        <v>0</v>
      </c>
      <c r="DT1769" t="b">
        <v>0</v>
      </c>
      <c r="DU1769" t="b">
        <v>1</v>
      </c>
      <c r="DV1769" t="b">
        <v>0</v>
      </c>
      <c r="DW1769">
        <v>0</v>
      </c>
      <c r="DX1769" t="b">
        <v>0</v>
      </c>
      <c r="DY1769" t="b">
        <v>0</v>
      </c>
      <c r="DZ1769" t="b">
        <v>0</v>
      </c>
      <c r="EA1769" t="b">
        <v>0</v>
      </c>
      <c r="EB1769" t="b">
        <v>0</v>
      </c>
      <c r="EC1769" t="b">
        <v>0</v>
      </c>
      <c r="ED1769" t="b">
        <v>0</v>
      </c>
      <c r="EE1769" t="b">
        <v>0</v>
      </c>
      <c r="EF1769" t="b">
        <v>0</v>
      </c>
      <c r="EG1769" t="b" cm="1">
        <v>0</v>
      </c>
      <c r="EH1769" t="b">
        <v>0</v>
      </c>
      <c r="EI1769" t="b">
        <v>0</v>
      </c>
      <c r="EJ1769" t="b">
        <v>0</v>
      </c>
      <c r="EK1769" t="s">
        <v>1547</v>
      </c>
      <c r="EL1769">
        <v>0</v>
      </c>
      <c r="EM1769">
        <v>6</v>
      </c>
      <c r="EN1769" t="b">
        <v>0</v>
      </c>
    </row>
    <row r="1770" spans="1:144" ht="15.75">
      <c r="A1770"/>
      <c r="B1770" t="s">
        <v>1570</v>
      </c>
      <c r="C1770" t="s">
        <v>1570</v>
      </c>
      <c r="D1770" t="s">
        <v>4139</v>
      </c>
      <c r="E1770" t="s">
        <v>4140</v>
      </c>
      <c r="F1770" t="s">
        <v>4141</v>
      </c>
      <c r="G1770" t="s">
        <v>4139</v>
      </c>
      <c r="H1770" t="s">
        <v>4139</v>
      </c>
      <c r="I1770" t="s">
        <v>1251</v>
      </c>
      <c r="J1770" t="s">
        <v>4142</v>
      </c>
      <c r="K1770"/>
      <c r="L1770" t="s">
        <v>1743</v>
      </c>
      <c r="M1770" t="s">
        <v>1754</v>
      </c>
      <c r="N1770"/>
      <c r="O1770" t="s">
        <v>4114</v>
      </c>
      <c r="P1770" t="s">
        <v>1570</v>
      </c>
      <c r="Q1770" t="s">
        <v>4949</v>
      </c>
      <c r="R1770" t="s">
        <v>3966</v>
      </c>
      <c r="S1770"/>
      <c r="T1770"/>
      <c r="U1770" t="s">
        <v>13789</v>
      </c>
      <c r="V1770" t="s">
        <v>4167</v>
      </c>
      <c r="W1770"/>
      <c r="X1770"/>
      <c r="Y1770"/>
      <c r="Z1770"/>
      <c r="AA1770"/>
      <c r="AB1770"/>
      <c r="AC1770"/>
      <c r="AD1770"/>
      <c r="AE1770"/>
      <c r="AF1770"/>
      <c r="AG1770"/>
      <c r="AH1770"/>
      <c r="AI1770"/>
      <c r="AJ1770"/>
      <c r="AK1770"/>
      <c r="AL1770"/>
      <c r="AM1770"/>
      <c r="AN1770"/>
      <c r="AO1770" s="108" t="s">
        <v>43</v>
      </c>
      <c r="AP1770" t="s">
        <v>2872</v>
      </c>
      <c r="AQ1770">
        <v>5</v>
      </c>
      <c r="AR1770" t="s">
        <v>12805</v>
      </c>
      <c r="AS1770" t="s">
        <v>1570</v>
      </c>
      <c r="AT1770" t="s">
        <v>12794</v>
      </c>
      <c r="AU1770" t="s">
        <v>4140</v>
      </c>
      <c r="AV1770" t="s">
        <v>9470</v>
      </c>
      <c r="AW1770" t="s">
        <v>9471</v>
      </c>
      <c r="AX1770" t="s">
        <v>1740</v>
      </c>
      <c r="AY1770" t="s">
        <v>9472</v>
      </c>
      <c r="AZ1770" t="s">
        <v>4949</v>
      </c>
      <c r="BA1770" t="s">
        <v>9473</v>
      </c>
      <c r="BB1770" t="s">
        <v>1251</v>
      </c>
      <c r="BC1770" t="s">
        <v>1743</v>
      </c>
      <c r="BD1770" t="s">
        <v>9474</v>
      </c>
      <c r="BE1770" t="s">
        <v>4947</v>
      </c>
      <c r="BF1770">
        <v>904</v>
      </c>
      <c r="BG1770">
        <v>1767</v>
      </c>
      <c r="BH1770">
        <v>0</v>
      </c>
      <c r="BI1770" t="s">
        <v>1547</v>
      </c>
      <c r="BJ1770">
        <v>0</v>
      </c>
      <c r="BK1770" t="e" cm="1">
        <v>#N/A</v>
      </c>
      <c r="BL1770" t="e" cm="1">
        <v>#N/A</v>
      </c>
      <c r="BM1770" t="s">
        <v>4142</v>
      </c>
      <c r="BN1770" t="s">
        <v>4948</v>
      </c>
      <c r="BO1770" t="s">
        <v>12795</v>
      </c>
      <c r="BP1770" t="s" cm="1">
        <v>12793</v>
      </c>
      <c r="BQ1770" t="s">
        <v>1547</v>
      </c>
      <c r="BR1770" t="s">
        <v>4166</v>
      </c>
      <c r="BS1770">
        <v>58</v>
      </c>
      <c r="BT1770" t="s">
        <v>5545</v>
      </c>
      <c r="BU1770" t="s">
        <v>16732</v>
      </c>
      <c r="BV1770" t="s">
        <v>4139</v>
      </c>
      <c r="BW1770" t="s">
        <v>9470</v>
      </c>
      <c r="BX1770" t="s">
        <v>9472</v>
      </c>
      <c r="BY1770" t="s">
        <v>1744</v>
      </c>
      <c r="BZ1770" t="s">
        <v>1547</v>
      </c>
      <c r="CA1770" t="s">
        <v>1744</v>
      </c>
      <c r="CB1770" t="s">
        <v>1754</v>
      </c>
      <c r="CC1770"/>
      <c r="CD1770" t="s">
        <v>998</v>
      </c>
      <c r="CE1770" t="s">
        <v>1251</v>
      </c>
      <c r="CF1770" t="s">
        <v>12806</v>
      </c>
      <c r="CG1770" t="s">
        <v>12807</v>
      </c>
      <c r="CH1770" t="s">
        <v>1251</v>
      </c>
      <c r="CI1770" t="s">
        <v>1547</v>
      </c>
      <c r="CJ1770" t="s">
        <v>3966</v>
      </c>
      <c r="CK1770" t="s">
        <v>1570</v>
      </c>
      <c r="CL1770"/>
      <c r="CM1770"/>
      <c r="CN1770" t="s">
        <v>13789</v>
      </c>
      <c r="CO1770" t="s">
        <v>4167</v>
      </c>
      <c r="CP1770" t="s">
        <v>13789</v>
      </c>
      <c r="CQ1770" t="s">
        <v>4167</v>
      </c>
      <c r="CR1770" t="s">
        <v>1547</v>
      </c>
      <c r="CS1770">
        <v>8</v>
      </c>
      <c r="CT1770" t="s">
        <v>4166</v>
      </c>
      <c r="CU1770" t="s">
        <v>4166</v>
      </c>
      <c r="CV1770" t="e">
        <v>#N/A</v>
      </c>
      <c r="CW1770" t="s">
        <v>1547</v>
      </c>
      <c r="CX1770" t="s">
        <v>1547</v>
      </c>
      <c r="CY1770">
        <v>1768</v>
      </c>
      <c r="CZ1770" t="s">
        <v>12155</v>
      </c>
      <c r="DA1770" t="s">
        <v>1547</v>
      </c>
      <c r="DB1770" t="s">
        <v>1881</v>
      </c>
      <c r="DC1770" t="s">
        <v>1882</v>
      </c>
      <c r="DD1770" t="s">
        <v>4140</v>
      </c>
      <c r="DE1770" t="s">
        <v>4949</v>
      </c>
      <c r="DF1770" t="s">
        <v>4139</v>
      </c>
      <c r="DG1770" t="s">
        <v>1547</v>
      </c>
      <c r="DH1770" t="s">
        <v>1547</v>
      </c>
      <c r="DI1770" t="s">
        <v>1892</v>
      </c>
      <c r="DJ1770" t="s">
        <v>12805</v>
      </c>
      <c r="DK1770"/>
      <c r="DL1770" t="s">
        <v>1892</v>
      </c>
      <c r="DM1770">
        <v>9</v>
      </c>
      <c r="DN1770" t="s">
        <v>1883</v>
      </c>
      <c r="DO1770" t="s">
        <v>1570</v>
      </c>
      <c r="DP1770" t="b">
        <v>1</v>
      </c>
      <c r="DQ1770" t="b">
        <v>0</v>
      </c>
      <c r="DR1770" t="b">
        <v>0</v>
      </c>
      <c r="DS1770" t="b">
        <v>0</v>
      </c>
      <c r="DT1770" t="b">
        <v>0</v>
      </c>
      <c r="DU1770" t="b">
        <v>1</v>
      </c>
      <c r="DV1770" t="b">
        <v>0</v>
      </c>
      <c r="DW1770">
        <v>0</v>
      </c>
      <c r="DX1770" t="b">
        <v>0</v>
      </c>
      <c r="DY1770" t="b">
        <v>0</v>
      </c>
      <c r="DZ1770" t="b">
        <v>0</v>
      </c>
      <c r="EA1770" t="b">
        <v>0</v>
      </c>
      <c r="EB1770" t="b">
        <v>0</v>
      </c>
      <c r="EC1770" t="b">
        <v>1</v>
      </c>
      <c r="ED1770" t="b">
        <v>0</v>
      </c>
      <c r="EE1770" t="b">
        <v>0</v>
      </c>
      <c r="EF1770" t="b">
        <v>0</v>
      </c>
      <c r="EG1770" t="b" cm="1">
        <v>1</v>
      </c>
      <c r="EH1770" t="b">
        <v>0</v>
      </c>
      <c r="EI1770" t="b">
        <v>0</v>
      </c>
      <c r="EJ1770" t="b">
        <v>1</v>
      </c>
      <c r="EK1770" t="s">
        <v>5981</v>
      </c>
      <c r="EL1770">
        <v>1</v>
      </c>
      <c r="EM1770">
        <v>13</v>
      </c>
      <c r="EN1770" t="b">
        <v>0</v>
      </c>
    </row>
    <row r="1771" spans="1:144" ht="15.75">
      <c r="A1771"/>
      <c r="B1771" t="s">
        <v>1570</v>
      </c>
      <c r="C1771" t="s">
        <v>1570</v>
      </c>
      <c r="D1771" t="s">
        <v>4117</v>
      </c>
      <c r="E1771" t="s">
        <v>4118</v>
      </c>
      <c r="F1771"/>
      <c r="G1771" t="s">
        <v>4117</v>
      </c>
      <c r="H1771" t="s">
        <v>4117</v>
      </c>
      <c r="I1771" t="s">
        <v>1251</v>
      </c>
      <c r="J1771"/>
      <c r="K1771"/>
      <c r="L1771" t="s">
        <v>1743</v>
      </c>
      <c r="M1771" t="s">
        <v>1754</v>
      </c>
      <c r="N1771"/>
      <c r="O1771" t="s">
        <v>4114</v>
      </c>
      <c r="P1771" t="s">
        <v>1570</v>
      </c>
      <c r="Q1771" t="s">
        <v>4949</v>
      </c>
      <c r="R1771" t="s">
        <v>3966</v>
      </c>
      <c r="S1771"/>
      <c r="T1771"/>
      <c r="U1771" t="s">
        <v>13789</v>
      </c>
      <c r="V1771" t="s">
        <v>4155</v>
      </c>
      <c r="W1771"/>
      <c r="X1771"/>
      <c r="Y1771"/>
      <c r="Z1771"/>
      <c r="AA1771"/>
      <c r="AB1771"/>
      <c r="AC1771"/>
      <c r="AD1771"/>
      <c r="AE1771"/>
      <c r="AF1771"/>
      <c r="AG1771"/>
      <c r="AH1771"/>
      <c r="AI1771"/>
      <c r="AJ1771"/>
      <c r="AK1771"/>
      <c r="AL1771"/>
      <c r="AM1771"/>
      <c r="AN1771"/>
      <c r="AO1771" s="108" t="s">
        <v>43</v>
      </c>
      <c r="AP1771" t="s">
        <v>2872</v>
      </c>
      <c r="AQ1771">
        <v>6</v>
      </c>
      <c r="AR1771" t="s">
        <v>12808</v>
      </c>
      <c r="AS1771" t="s">
        <v>1570</v>
      </c>
      <c r="AT1771" t="s">
        <v>12794</v>
      </c>
      <c r="AU1771" t="s">
        <v>4118</v>
      </c>
      <c r="AV1771" t="s">
        <v>9387</v>
      </c>
      <c r="AW1771" t="s">
        <v>1744</v>
      </c>
      <c r="AX1771" t="s">
        <v>1740</v>
      </c>
      <c r="AY1771" t="s">
        <v>9388</v>
      </c>
      <c r="AZ1771" t="s">
        <v>4949</v>
      </c>
      <c r="BA1771" t="s">
        <v>9389</v>
      </c>
      <c r="BB1771" t="s">
        <v>1251</v>
      </c>
      <c r="BC1771" t="s">
        <v>1743</v>
      </c>
      <c r="BD1771" t="s">
        <v>9390</v>
      </c>
      <c r="BE1771" t="s">
        <v>4947</v>
      </c>
      <c r="BF1771">
        <v>350</v>
      </c>
      <c r="BG1771">
        <v>1767</v>
      </c>
      <c r="BH1771">
        <v>0</v>
      </c>
      <c r="BI1771" t="s">
        <v>1547</v>
      </c>
      <c r="BJ1771">
        <v>0</v>
      </c>
      <c r="BK1771">
        <v>0</v>
      </c>
      <c r="BL1771">
        <v>949</v>
      </c>
      <c r="BM1771" t="s">
        <v>9391</v>
      </c>
      <c r="BN1771" t="s">
        <v>4948</v>
      </c>
      <c r="BO1771" t="s">
        <v>12795</v>
      </c>
      <c r="BP1771" t="s" cm="1">
        <v>12793</v>
      </c>
      <c r="BQ1771" t="s">
        <v>1547</v>
      </c>
      <c r="BR1771" t="s">
        <v>4166</v>
      </c>
      <c r="BS1771">
        <v>59</v>
      </c>
      <c r="BT1771" t="s">
        <v>5555</v>
      </c>
      <c r="BU1771" t="s">
        <v>16733</v>
      </c>
      <c r="BV1771" t="s">
        <v>4117</v>
      </c>
      <c r="BW1771" t="s">
        <v>9387</v>
      </c>
      <c r="BX1771" t="s">
        <v>9388</v>
      </c>
      <c r="BY1771" t="s">
        <v>1744</v>
      </c>
      <c r="BZ1771" t="s">
        <v>1547</v>
      </c>
      <c r="CA1771" t="s">
        <v>1744</v>
      </c>
      <c r="CB1771" t="s">
        <v>1754</v>
      </c>
      <c r="CC1771"/>
      <c r="CD1771" t="s">
        <v>998</v>
      </c>
      <c r="CE1771" t="s">
        <v>1251</v>
      </c>
      <c r="CF1771" t="s">
        <v>12809</v>
      </c>
      <c r="CG1771" t="s">
        <v>12810</v>
      </c>
      <c r="CH1771" t="s">
        <v>1251</v>
      </c>
      <c r="CI1771" t="s">
        <v>1547</v>
      </c>
      <c r="CJ1771" t="s">
        <v>3966</v>
      </c>
      <c r="CK1771" t="s">
        <v>1570</v>
      </c>
      <c r="CL1771"/>
      <c r="CM1771"/>
      <c r="CN1771" t="s">
        <v>13789</v>
      </c>
      <c r="CO1771" t="s">
        <v>4155</v>
      </c>
      <c r="CP1771" t="s">
        <v>13789</v>
      </c>
      <c r="CQ1771" t="s">
        <v>4155</v>
      </c>
      <c r="CR1771" t="s">
        <v>1547</v>
      </c>
      <c r="CS1771">
        <v>8</v>
      </c>
      <c r="CT1771" t="s">
        <v>4166</v>
      </c>
      <c r="CU1771" t="s">
        <v>4166</v>
      </c>
      <c r="CV1771" t="s">
        <v>1547</v>
      </c>
      <c r="CW1771" t="s">
        <v>1547</v>
      </c>
      <c r="CX1771" t="s">
        <v>1547</v>
      </c>
      <c r="CY1771">
        <v>1769</v>
      </c>
      <c r="CZ1771" t="s">
        <v>12156</v>
      </c>
      <c r="DA1771" t="s">
        <v>1547</v>
      </c>
      <c r="DB1771" t="s">
        <v>1881</v>
      </c>
      <c r="DC1771" t="s">
        <v>1882</v>
      </c>
      <c r="DD1771" t="s">
        <v>4118</v>
      </c>
      <c r="DE1771" t="s">
        <v>4949</v>
      </c>
      <c r="DF1771" t="s">
        <v>4117</v>
      </c>
      <c r="DG1771" t="s">
        <v>1547</v>
      </c>
      <c r="DH1771" t="s">
        <v>1547</v>
      </c>
      <c r="DI1771" t="s">
        <v>1892</v>
      </c>
      <c r="DJ1771" t="s">
        <v>12808</v>
      </c>
      <c r="DK1771"/>
      <c r="DL1771" t="s">
        <v>1892</v>
      </c>
      <c r="DM1771">
        <v>9</v>
      </c>
      <c r="DN1771" t="s">
        <v>1883</v>
      </c>
      <c r="DO1771" t="s">
        <v>1570</v>
      </c>
      <c r="DP1771" t="b">
        <v>1</v>
      </c>
      <c r="DQ1771" t="b">
        <v>0</v>
      </c>
      <c r="DR1771" t="b">
        <v>0</v>
      </c>
      <c r="DS1771" t="b">
        <v>0</v>
      </c>
      <c r="DT1771" t="b">
        <v>0</v>
      </c>
      <c r="DU1771" t="b">
        <v>1</v>
      </c>
      <c r="DV1771" t="b">
        <v>0</v>
      </c>
      <c r="DW1771">
        <v>0</v>
      </c>
      <c r="DX1771" t="b">
        <v>0</v>
      </c>
      <c r="DY1771" t="b">
        <v>0</v>
      </c>
      <c r="DZ1771" t="b">
        <v>0</v>
      </c>
      <c r="EA1771" t="b">
        <v>0</v>
      </c>
      <c r="EB1771" t="b">
        <v>0</v>
      </c>
      <c r="EC1771" t="b">
        <v>0</v>
      </c>
      <c r="ED1771" t="b">
        <v>0</v>
      </c>
      <c r="EE1771" t="b">
        <v>0</v>
      </c>
      <c r="EF1771" t="b">
        <v>0</v>
      </c>
      <c r="EG1771" t="b" cm="1">
        <v>1</v>
      </c>
      <c r="EH1771" t="b">
        <v>0</v>
      </c>
      <c r="EI1771" t="b">
        <v>0</v>
      </c>
      <c r="EJ1771" t="b">
        <v>1</v>
      </c>
      <c r="EK1771" t="s">
        <v>5887</v>
      </c>
      <c r="EL1771">
        <v>1</v>
      </c>
      <c r="EM1771">
        <v>21</v>
      </c>
      <c r="EN1771" t="b">
        <v>0</v>
      </c>
    </row>
    <row r="1772" spans="1:144" ht="15.75">
      <c r="A1772"/>
      <c r="B1772" t="s">
        <v>1570</v>
      </c>
      <c r="C1772" t="s">
        <v>1570</v>
      </c>
      <c r="D1772" t="s">
        <v>4116</v>
      </c>
      <c r="E1772" t="s">
        <v>3201</v>
      </c>
      <c r="F1772"/>
      <c r="G1772" t="s">
        <v>4116</v>
      </c>
      <c r="H1772" t="s">
        <v>4116</v>
      </c>
      <c r="I1772" t="s">
        <v>1251</v>
      </c>
      <c r="J1772"/>
      <c r="K1772"/>
      <c r="L1772" t="s">
        <v>1743</v>
      </c>
      <c r="M1772" t="s">
        <v>1754</v>
      </c>
      <c r="N1772"/>
      <c r="O1772" t="s">
        <v>4114</v>
      </c>
      <c r="P1772" t="s">
        <v>1570</v>
      </c>
      <c r="Q1772" t="s">
        <v>4949</v>
      </c>
      <c r="R1772" t="s">
        <v>3966</v>
      </c>
      <c r="S1772"/>
      <c r="T1772"/>
      <c r="U1772" t="s">
        <v>13789</v>
      </c>
      <c r="V1772" t="s">
        <v>3331</v>
      </c>
      <c r="W1772"/>
      <c r="X1772"/>
      <c r="Y1772"/>
      <c r="Z1772"/>
      <c r="AA1772"/>
      <c r="AB1772"/>
      <c r="AC1772"/>
      <c r="AD1772"/>
      <c r="AE1772"/>
      <c r="AF1772"/>
      <c r="AG1772"/>
      <c r="AH1772"/>
      <c r="AI1772"/>
      <c r="AJ1772"/>
      <c r="AK1772"/>
      <c r="AL1772"/>
      <c r="AM1772"/>
      <c r="AN1772"/>
      <c r="AO1772" s="108" t="s">
        <v>43</v>
      </c>
      <c r="AP1772" t="s">
        <v>2872</v>
      </c>
      <c r="AQ1772">
        <v>7</v>
      </c>
      <c r="AR1772" t="s">
        <v>12811</v>
      </c>
      <c r="AS1772" t="s">
        <v>1570</v>
      </c>
      <c r="AT1772" t="s">
        <v>12794</v>
      </c>
      <c r="AU1772" t="s">
        <v>3201</v>
      </c>
      <c r="AV1772" t="s">
        <v>6074</v>
      </c>
      <c r="AW1772" t="s">
        <v>1744</v>
      </c>
      <c r="AX1772" t="s">
        <v>1740</v>
      </c>
      <c r="AY1772" t="s">
        <v>9374</v>
      </c>
      <c r="AZ1772" t="s">
        <v>4949</v>
      </c>
      <c r="BA1772" t="s">
        <v>9375</v>
      </c>
      <c r="BB1772" t="s">
        <v>1251</v>
      </c>
      <c r="BC1772" t="s">
        <v>1743</v>
      </c>
      <c r="BD1772" t="s">
        <v>9376</v>
      </c>
      <c r="BE1772" t="s">
        <v>4947</v>
      </c>
      <c r="BF1772">
        <v>892</v>
      </c>
      <c r="BG1772">
        <v>1767</v>
      </c>
      <c r="BH1772">
        <v>0</v>
      </c>
      <c r="BI1772" t="s">
        <v>1547</v>
      </c>
      <c r="BJ1772">
        <v>0</v>
      </c>
      <c r="BK1772">
        <v>0</v>
      </c>
      <c r="BL1772">
        <v>947</v>
      </c>
      <c r="BM1772" t="s">
        <v>9377</v>
      </c>
      <c r="BN1772" t="s">
        <v>4948</v>
      </c>
      <c r="BO1772" t="s">
        <v>12795</v>
      </c>
      <c r="BP1772" t="s" cm="1">
        <v>12793</v>
      </c>
      <c r="BQ1772" t="s">
        <v>1547</v>
      </c>
      <c r="BR1772" t="s">
        <v>4166</v>
      </c>
      <c r="BS1772">
        <v>60</v>
      </c>
      <c r="BT1772" t="s">
        <v>5564</v>
      </c>
      <c r="BU1772" t="s">
        <v>16734</v>
      </c>
      <c r="BV1772" t="s">
        <v>4116</v>
      </c>
      <c r="BW1772" t="s">
        <v>6074</v>
      </c>
      <c r="BX1772" t="s">
        <v>9374</v>
      </c>
      <c r="BY1772" t="s">
        <v>1744</v>
      </c>
      <c r="BZ1772" t="s">
        <v>1547</v>
      </c>
      <c r="CA1772" t="s">
        <v>1744</v>
      </c>
      <c r="CB1772" t="s">
        <v>1754</v>
      </c>
      <c r="CC1772"/>
      <c r="CD1772" t="s">
        <v>998</v>
      </c>
      <c r="CE1772" t="s">
        <v>1251</v>
      </c>
      <c r="CF1772" t="s">
        <v>12812</v>
      </c>
      <c r="CG1772" t="s">
        <v>12813</v>
      </c>
      <c r="CH1772" t="s">
        <v>1251</v>
      </c>
      <c r="CI1772" t="s">
        <v>1547</v>
      </c>
      <c r="CJ1772" t="s">
        <v>3966</v>
      </c>
      <c r="CK1772" t="s">
        <v>1570</v>
      </c>
      <c r="CL1772"/>
      <c r="CM1772"/>
      <c r="CN1772" t="s">
        <v>13789</v>
      </c>
      <c r="CO1772" t="s">
        <v>3331</v>
      </c>
      <c r="CP1772" t="s">
        <v>13789</v>
      </c>
      <c r="CQ1772" t="s">
        <v>3331</v>
      </c>
      <c r="CR1772" t="s">
        <v>1547</v>
      </c>
      <c r="CS1772">
        <v>8</v>
      </c>
      <c r="CT1772" t="s">
        <v>4166</v>
      </c>
      <c r="CU1772" t="s">
        <v>4166</v>
      </c>
      <c r="CV1772" t="s">
        <v>1547</v>
      </c>
      <c r="CW1772" t="s">
        <v>1547</v>
      </c>
      <c r="CX1772" t="s">
        <v>1547</v>
      </c>
      <c r="CY1772">
        <v>1770</v>
      </c>
      <c r="CZ1772" t="s">
        <v>12157</v>
      </c>
      <c r="DA1772" t="s">
        <v>1547</v>
      </c>
      <c r="DB1772" t="s">
        <v>1881</v>
      </c>
      <c r="DC1772" t="s">
        <v>1882</v>
      </c>
      <c r="DD1772" t="s">
        <v>3201</v>
      </c>
      <c r="DE1772" t="s">
        <v>4949</v>
      </c>
      <c r="DF1772" t="s">
        <v>4116</v>
      </c>
      <c r="DG1772" t="s">
        <v>1547</v>
      </c>
      <c r="DH1772" t="s">
        <v>1547</v>
      </c>
      <c r="DI1772" t="s">
        <v>1892</v>
      </c>
      <c r="DJ1772" t="s">
        <v>12811</v>
      </c>
      <c r="DK1772"/>
      <c r="DL1772" t="s">
        <v>1892</v>
      </c>
      <c r="DM1772">
        <v>9</v>
      </c>
      <c r="DN1772" t="s">
        <v>1883</v>
      </c>
      <c r="DO1772" t="s">
        <v>1570</v>
      </c>
      <c r="DP1772" t="b">
        <v>1</v>
      </c>
      <c r="DQ1772" t="b">
        <v>0</v>
      </c>
      <c r="DR1772" t="b">
        <v>0</v>
      </c>
      <c r="DS1772" t="b">
        <v>0</v>
      </c>
      <c r="DT1772" t="b">
        <v>0</v>
      </c>
      <c r="DU1772" t="b">
        <v>1</v>
      </c>
      <c r="DV1772" t="b">
        <v>0</v>
      </c>
      <c r="DW1772">
        <v>0</v>
      </c>
      <c r="DX1772" t="b">
        <v>0</v>
      </c>
      <c r="DY1772" t="b">
        <v>0</v>
      </c>
      <c r="DZ1772" t="b">
        <v>0</v>
      </c>
      <c r="EA1772" t="b">
        <v>0</v>
      </c>
      <c r="EB1772" t="b">
        <v>0</v>
      </c>
      <c r="EC1772" t="b">
        <v>0</v>
      </c>
      <c r="ED1772" t="b">
        <v>0</v>
      </c>
      <c r="EE1772" t="b">
        <v>0</v>
      </c>
      <c r="EF1772" t="b">
        <v>0</v>
      </c>
      <c r="EG1772" t="b" cm="1">
        <v>1</v>
      </c>
      <c r="EH1772" t="b">
        <v>0</v>
      </c>
      <c r="EI1772" t="b">
        <v>0</v>
      </c>
      <c r="EJ1772" t="b">
        <v>1</v>
      </c>
      <c r="EK1772" t="s">
        <v>5887</v>
      </c>
      <c r="EL1772">
        <v>1</v>
      </c>
      <c r="EM1772">
        <v>12</v>
      </c>
      <c r="EN1772" t="b">
        <v>0</v>
      </c>
    </row>
    <row r="1773" spans="1:144" ht="15.75">
      <c r="A1773"/>
      <c r="B1773" t="s">
        <v>1570</v>
      </c>
      <c r="C1773" t="s">
        <v>1570</v>
      </c>
      <c r="D1773" t="s">
        <v>3605</v>
      </c>
      <c r="E1773" t="s">
        <v>4950</v>
      </c>
      <c r="F1773" t="s">
        <v>4951</v>
      </c>
      <c r="G1773" t="s">
        <v>4952</v>
      </c>
      <c r="H1773" t="s">
        <v>4953</v>
      </c>
      <c r="I1773" t="s">
        <v>1230</v>
      </c>
      <c r="J1773"/>
      <c r="K1773"/>
      <c r="L1773" t="s">
        <v>1743</v>
      </c>
      <c r="M1773" t="s">
        <v>1754</v>
      </c>
      <c r="N1773"/>
      <c r="O1773" t="s">
        <v>4114</v>
      </c>
      <c r="P1773" t="s">
        <v>1570</v>
      </c>
      <c r="Q1773" t="s">
        <v>4949</v>
      </c>
      <c r="R1773" t="s">
        <v>3966</v>
      </c>
      <c r="S1773"/>
      <c r="T1773"/>
      <c r="U1773" t="s">
        <v>13789</v>
      </c>
      <c r="V1773" t="s">
        <v>13790</v>
      </c>
      <c r="W1773"/>
      <c r="X1773"/>
      <c r="Y1773"/>
      <c r="Z1773"/>
      <c r="AA1773"/>
      <c r="AB1773"/>
      <c r="AC1773"/>
      <c r="AD1773"/>
      <c r="AE1773"/>
      <c r="AF1773"/>
      <c r="AG1773"/>
      <c r="AH1773"/>
      <c r="AI1773"/>
      <c r="AJ1773"/>
      <c r="AK1773"/>
      <c r="AL1773"/>
      <c r="AM1773"/>
      <c r="AN1773"/>
      <c r="AO1773" s="108" t="s">
        <v>43</v>
      </c>
      <c r="AP1773" t="s">
        <v>2872</v>
      </c>
      <c r="AQ1773">
        <v>8</v>
      </c>
      <c r="AR1773" t="s">
        <v>12814</v>
      </c>
      <c r="AS1773" t="s">
        <v>1570</v>
      </c>
      <c r="AT1773" t="s">
        <v>12794</v>
      </c>
      <c r="AU1773" t="s">
        <v>4950</v>
      </c>
      <c r="AV1773" t="s">
        <v>12815</v>
      </c>
      <c r="AW1773" t="s">
        <v>12816</v>
      </c>
      <c r="AX1773" t="s">
        <v>1740</v>
      </c>
      <c r="AY1773" t="s">
        <v>12817</v>
      </c>
      <c r="AZ1773" t="s">
        <v>4949</v>
      </c>
      <c r="BA1773" t="s">
        <v>12818</v>
      </c>
      <c r="BB1773" t="s">
        <v>1230</v>
      </c>
      <c r="BC1773" t="s">
        <v>1743</v>
      </c>
      <c r="BD1773" t="s">
        <v>7797</v>
      </c>
      <c r="BE1773" t="s">
        <v>4947</v>
      </c>
      <c r="BF1773">
        <v>1773</v>
      </c>
      <c r="BG1773">
        <v>1767</v>
      </c>
      <c r="BH1773">
        <v>0</v>
      </c>
      <c r="BI1773" t="s">
        <v>4950</v>
      </c>
      <c r="BJ1773">
        <v>1</v>
      </c>
      <c r="BK1773">
        <v>0</v>
      </c>
      <c r="BL1773">
        <v>0</v>
      </c>
      <c r="BM1773" t="s">
        <v>1547</v>
      </c>
      <c r="BN1773" t="s">
        <v>4948</v>
      </c>
      <c r="BO1773" t="s">
        <v>12795</v>
      </c>
      <c r="BP1773" t="s" cm="1">
        <v>12793</v>
      </c>
      <c r="BQ1773" t="s">
        <v>1547</v>
      </c>
      <c r="BR1773" t="s">
        <v>4166</v>
      </c>
      <c r="BS1773">
        <v>61</v>
      </c>
      <c r="BT1773" t="s">
        <v>5575</v>
      </c>
      <c r="BU1773" t="s">
        <v>16735</v>
      </c>
      <c r="BV1773" t="s">
        <v>3605</v>
      </c>
      <c r="BW1773" t="s">
        <v>12815</v>
      </c>
      <c r="BX1773" t="s">
        <v>12819</v>
      </c>
      <c r="BY1773" t="s">
        <v>1744</v>
      </c>
      <c r="BZ1773" t="s">
        <v>1547</v>
      </c>
      <c r="CA1773" t="s">
        <v>1744</v>
      </c>
      <c r="CB1773" t="s">
        <v>1754</v>
      </c>
      <c r="CC1773"/>
      <c r="CD1773" t="s">
        <v>998</v>
      </c>
      <c r="CE1773" t="s">
        <v>1230</v>
      </c>
      <c r="CF1773" t="s">
        <v>12820</v>
      </c>
      <c r="CG1773" t="s">
        <v>12821</v>
      </c>
      <c r="CH1773" t="s">
        <v>1230</v>
      </c>
      <c r="CI1773" t="s">
        <v>1547</v>
      </c>
      <c r="CJ1773" t="s">
        <v>3966</v>
      </c>
      <c r="CK1773" t="s">
        <v>1570</v>
      </c>
      <c r="CL1773"/>
      <c r="CM1773"/>
      <c r="CN1773" t="s">
        <v>13789</v>
      </c>
      <c r="CO1773" t="s">
        <v>13790</v>
      </c>
      <c r="CP1773" t="s">
        <v>13789</v>
      </c>
      <c r="CQ1773" t="s">
        <v>13790</v>
      </c>
      <c r="CR1773" t="s">
        <v>1547</v>
      </c>
      <c r="CS1773">
        <v>8</v>
      </c>
      <c r="CT1773" t="s">
        <v>4166</v>
      </c>
      <c r="CU1773" t="s">
        <v>4166</v>
      </c>
      <c r="CV1773" t="s">
        <v>4166</v>
      </c>
      <c r="CW1773" t="s">
        <v>1547</v>
      </c>
      <c r="CX1773" t="s">
        <v>1547</v>
      </c>
      <c r="CY1773">
        <v>1771</v>
      </c>
      <c r="CZ1773" t="s">
        <v>12158</v>
      </c>
      <c r="DA1773" t="s">
        <v>1547</v>
      </c>
      <c r="DB1773" t="s">
        <v>1881</v>
      </c>
      <c r="DC1773" t="s">
        <v>1882</v>
      </c>
      <c r="DD1773" t="s">
        <v>4950</v>
      </c>
      <c r="DE1773" t="s">
        <v>4949</v>
      </c>
      <c r="DF1773" t="s">
        <v>4952</v>
      </c>
      <c r="DG1773" t="s">
        <v>1547</v>
      </c>
      <c r="DH1773" t="s">
        <v>1547</v>
      </c>
      <c r="DI1773" t="s">
        <v>1892</v>
      </c>
      <c r="DJ1773" t="s">
        <v>12814</v>
      </c>
      <c r="DK1773"/>
      <c r="DL1773" t="s">
        <v>1892</v>
      </c>
      <c r="DM1773">
        <v>9</v>
      </c>
      <c r="DN1773" t="s">
        <v>1883</v>
      </c>
      <c r="DO1773" t="s">
        <v>1570</v>
      </c>
      <c r="DP1773" t="b">
        <v>1</v>
      </c>
      <c r="DQ1773" t="b">
        <v>0</v>
      </c>
      <c r="DR1773" t="b">
        <v>1</v>
      </c>
      <c r="DS1773" t="b">
        <v>0</v>
      </c>
      <c r="DT1773" t="b">
        <v>0</v>
      </c>
      <c r="DU1773" t="b">
        <v>1</v>
      </c>
      <c r="DV1773" t="b">
        <v>0</v>
      </c>
      <c r="DW1773">
        <v>0</v>
      </c>
      <c r="DX1773" t="b">
        <v>0</v>
      </c>
      <c r="DY1773" t="b">
        <v>0</v>
      </c>
      <c r="DZ1773" t="b">
        <v>0</v>
      </c>
      <c r="EA1773" t="b">
        <v>0</v>
      </c>
      <c r="EB1773" t="b">
        <v>0</v>
      </c>
      <c r="EC1773" t="b">
        <v>1</v>
      </c>
      <c r="ED1773" t="b">
        <v>0</v>
      </c>
      <c r="EE1773" t="b">
        <v>0</v>
      </c>
      <c r="EF1773" t="b">
        <v>0</v>
      </c>
      <c r="EG1773" t="b" cm="1">
        <v>0</v>
      </c>
      <c r="EH1773" t="b">
        <v>0</v>
      </c>
      <c r="EI1773" t="b">
        <v>0</v>
      </c>
      <c r="EJ1773" t="b">
        <v>1</v>
      </c>
      <c r="EK1773" t="s">
        <v>5327</v>
      </c>
      <c r="EL1773">
        <v>0</v>
      </c>
      <c r="EM1773">
        <v>11</v>
      </c>
      <c r="EN1773" t="b">
        <v>0</v>
      </c>
    </row>
    <row r="1774" spans="1:144" ht="15.75">
      <c r="A1774"/>
      <c r="B1774" t="s">
        <v>1570</v>
      </c>
      <c r="C1774" t="s">
        <v>1570</v>
      </c>
      <c r="D1774" t="s">
        <v>4130</v>
      </c>
      <c r="E1774" t="s">
        <v>4131</v>
      </c>
      <c r="F1774"/>
      <c r="G1774" t="s">
        <v>4130</v>
      </c>
      <c r="H1774" t="s">
        <v>4130</v>
      </c>
      <c r="I1774" t="s">
        <v>1251</v>
      </c>
      <c r="J1774"/>
      <c r="K1774"/>
      <c r="L1774" t="s">
        <v>1743</v>
      </c>
      <c r="M1774" t="s">
        <v>1754</v>
      </c>
      <c r="N1774"/>
      <c r="O1774" t="s">
        <v>4114</v>
      </c>
      <c r="P1774" t="s">
        <v>1570</v>
      </c>
      <c r="Q1774" t="s">
        <v>4949</v>
      </c>
      <c r="R1774" t="s">
        <v>3966</v>
      </c>
      <c r="S1774"/>
      <c r="T1774"/>
      <c r="U1774" t="s">
        <v>13789</v>
      </c>
      <c r="V1774" t="s">
        <v>4156</v>
      </c>
      <c r="W1774"/>
      <c r="X1774"/>
      <c r="Y1774"/>
      <c r="Z1774"/>
      <c r="AA1774"/>
      <c r="AB1774"/>
      <c r="AC1774"/>
      <c r="AD1774"/>
      <c r="AE1774"/>
      <c r="AF1774"/>
      <c r="AG1774"/>
      <c r="AH1774"/>
      <c r="AI1774"/>
      <c r="AJ1774"/>
      <c r="AK1774"/>
      <c r="AL1774"/>
      <c r="AM1774"/>
      <c r="AN1774"/>
      <c r="AO1774" s="108" t="s">
        <v>43</v>
      </c>
      <c r="AP1774" t="s">
        <v>2872</v>
      </c>
      <c r="AQ1774">
        <v>9</v>
      </c>
      <c r="AR1774" t="s">
        <v>12822</v>
      </c>
      <c r="AS1774" t="s">
        <v>1570</v>
      </c>
      <c r="AT1774" t="s">
        <v>12794</v>
      </c>
      <c r="AU1774" t="s">
        <v>4131</v>
      </c>
      <c r="AV1774" t="s">
        <v>9434</v>
      </c>
      <c r="AW1774" t="s">
        <v>1744</v>
      </c>
      <c r="AX1774" t="s">
        <v>1740</v>
      </c>
      <c r="AY1774" t="s">
        <v>9435</v>
      </c>
      <c r="AZ1774" t="s">
        <v>4949</v>
      </c>
      <c r="BA1774" t="s">
        <v>9436</v>
      </c>
      <c r="BB1774" t="s">
        <v>1251</v>
      </c>
      <c r="BC1774" t="s">
        <v>1743</v>
      </c>
      <c r="BD1774" t="s">
        <v>9437</v>
      </c>
      <c r="BE1774" t="s">
        <v>4947</v>
      </c>
      <c r="BF1774">
        <v>900</v>
      </c>
      <c r="BG1774">
        <v>1767</v>
      </c>
      <c r="BH1774">
        <v>0</v>
      </c>
      <c r="BI1774" t="s">
        <v>1547</v>
      </c>
      <c r="BJ1774">
        <v>0</v>
      </c>
      <c r="BK1774">
        <v>0</v>
      </c>
      <c r="BL1774">
        <v>953</v>
      </c>
      <c r="BM1774" t="s">
        <v>9438</v>
      </c>
      <c r="BN1774" t="s">
        <v>4948</v>
      </c>
      <c r="BO1774" t="s">
        <v>12795</v>
      </c>
      <c r="BP1774" t="s" cm="1">
        <v>12793</v>
      </c>
      <c r="BQ1774" t="s">
        <v>1547</v>
      </c>
      <c r="BR1774" t="s">
        <v>4166</v>
      </c>
      <c r="BS1774">
        <v>62</v>
      </c>
      <c r="BT1774" t="s">
        <v>5587</v>
      </c>
      <c r="BU1774" t="s">
        <v>16736</v>
      </c>
      <c r="BV1774" t="s">
        <v>4130</v>
      </c>
      <c r="BW1774" t="s">
        <v>9434</v>
      </c>
      <c r="BX1774" t="s">
        <v>9435</v>
      </c>
      <c r="BY1774" t="s">
        <v>1744</v>
      </c>
      <c r="BZ1774" t="s">
        <v>1547</v>
      </c>
      <c r="CA1774" t="s">
        <v>1744</v>
      </c>
      <c r="CB1774" t="s">
        <v>1754</v>
      </c>
      <c r="CC1774"/>
      <c r="CD1774" t="s">
        <v>998</v>
      </c>
      <c r="CE1774" t="s">
        <v>1251</v>
      </c>
      <c r="CF1774" t="s">
        <v>12823</v>
      </c>
      <c r="CG1774" t="s">
        <v>12824</v>
      </c>
      <c r="CH1774" t="s">
        <v>1251</v>
      </c>
      <c r="CI1774" t="s">
        <v>1547</v>
      </c>
      <c r="CJ1774" t="s">
        <v>3966</v>
      </c>
      <c r="CK1774" t="s">
        <v>1570</v>
      </c>
      <c r="CL1774"/>
      <c r="CM1774"/>
      <c r="CN1774" t="s">
        <v>13789</v>
      </c>
      <c r="CO1774" t="s">
        <v>4156</v>
      </c>
      <c r="CP1774" t="s">
        <v>13789</v>
      </c>
      <c r="CQ1774" t="s">
        <v>4156</v>
      </c>
      <c r="CR1774" t="s">
        <v>1547</v>
      </c>
      <c r="CS1774">
        <v>8</v>
      </c>
      <c r="CT1774" t="s">
        <v>4166</v>
      </c>
      <c r="CU1774" t="s">
        <v>4166</v>
      </c>
      <c r="CV1774" t="s">
        <v>1547</v>
      </c>
      <c r="CW1774" t="s">
        <v>1547</v>
      </c>
      <c r="CX1774" t="s">
        <v>1547</v>
      </c>
      <c r="CY1774">
        <v>1772</v>
      </c>
      <c r="CZ1774" t="s">
        <v>12159</v>
      </c>
      <c r="DA1774" t="s">
        <v>1547</v>
      </c>
      <c r="DB1774" t="s">
        <v>1881</v>
      </c>
      <c r="DC1774" t="s">
        <v>1882</v>
      </c>
      <c r="DD1774" t="s">
        <v>4131</v>
      </c>
      <c r="DE1774" t="s">
        <v>4949</v>
      </c>
      <c r="DF1774" t="s">
        <v>4130</v>
      </c>
      <c r="DG1774" t="s">
        <v>1547</v>
      </c>
      <c r="DH1774" t="s">
        <v>1547</v>
      </c>
      <c r="DI1774" t="s">
        <v>1892</v>
      </c>
      <c r="DJ1774" t="s">
        <v>12822</v>
      </c>
      <c r="DK1774"/>
      <c r="DL1774" t="s">
        <v>1892</v>
      </c>
      <c r="DM1774">
        <v>9</v>
      </c>
      <c r="DN1774" t="s">
        <v>1883</v>
      </c>
      <c r="DO1774" t="s">
        <v>1570</v>
      </c>
      <c r="DP1774" t="b">
        <v>1</v>
      </c>
      <c r="DQ1774" t="b">
        <v>0</v>
      </c>
      <c r="DR1774" t="b">
        <v>0</v>
      </c>
      <c r="DS1774" t="b">
        <v>0</v>
      </c>
      <c r="DT1774" t="b">
        <v>0</v>
      </c>
      <c r="DU1774" t="b">
        <v>1</v>
      </c>
      <c r="DV1774" t="b">
        <v>0</v>
      </c>
      <c r="DW1774">
        <v>0</v>
      </c>
      <c r="DX1774" t="b">
        <v>0</v>
      </c>
      <c r="DY1774" t="b">
        <v>0</v>
      </c>
      <c r="DZ1774" t="b">
        <v>0</v>
      </c>
      <c r="EA1774" t="b">
        <v>0</v>
      </c>
      <c r="EB1774" t="b">
        <v>0</v>
      </c>
      <c r="EC1774" t="b">
        <v>1</v>
      </c>
      <c r="ED1774" t="b">
        <v>0</v>
      </c>
      <c r="EE1774" t="b">
        <v>0</v>
      </c>
      <c r="EF1774" t="b">
        <v>0</v>
      </c>
      <c r="EG1774" t="b" cm="1">
        <v>0</v>
      </c>
      <c r="EH1774" t="b">
        <v>0</v>
      </c>
      <c r="EI1774" t="b">
        <v>0</v>
      </c>
      <c r="EJ1774" t="b">
        <v>1</v>
      </c>
      <c r="EK1774" t="s">
        <v>5327</v>
      </c>
      <c r="EL1774">
        <v>0</v>
      </c>
      <c r="EM1774">
        <v>12</v>
      </c>
      <c r="EN1774" t="b">
        <v>0</v>
      </c>
    </row>
    <row r="1775" spans="1:144" ht="15.75">
      <c r="A1775"/>
      <c r="B1775" t="s">
        <v>1570</v>
      </c>
      <c r="C1775" t="s">
        <v>1570</v>
      </c>
      <c r="D1775" t="s">
        <v>4134</v>
      </c>
      <c r="E1775" t="s">
        <v>4135</v>
      </c>
      <c r="F1775"/>
      <c r="G1775" t="s">
        <v>4134</v>
      </c>
      <c r="H1775" t="s">
        <v>4134</v>
      </c>
      <c r="I1775" t="s">
        <v>1251</v>
      </c>
      <c r="J1775"/>
      <c r="K1775"/>
      <c r="L1775" t="s">
        <v>1743</v>
      </c>
      <c r="M1775" t="s">
        <v>1754</v>
      </c>
      <c r="N1775"/>
      <c r="O1775" t="s">
        <v>4114</v>
      </c>
      <c r="P1775" t="s">
        <v>1570</v>
      </c>
      <c r="Q1775" t="s">
        <v>4949</v>
      </c>
      <c r="R1775" t="s">
        <v>3966</v>
      </c>
      <c r="S1775"/>
      <c r="T1775"/>
      <c r="U1775" t="s">
        <v>13789</v>
      </c>
      <c r="V1775" t="s">
        <v>4158</v>
      </c>
      <c r="W1775"/>
      <c r="X1775"/>
      <c r="Y1775"/>
      <c r="Z1775"/>
      <c r="AA1775"/>
      <c r="AB1775"/>
      <c r="AC1775"/>
      <c r="AD1775"/>
      <c r="AE1775"/>
      <c r="AF1775"/>
      <c r="AG1775"/>
      <c r="AH1775"/>
      <c r="AI1775"/>
      <c r="AJ1775"/>
      <c r="AK1775"/>
      <c r="AL1775"/>
      <c r="AM1775"/>
      <c r="AN1775"/>
      <c r="AO1775" s="108" t="s">
        <v>43</v>
      </c>
      <c r="AP1775" t="s">
        <v>2872</v>
      </c>
      <c r="AQ1775">
        <v>10</v>
      </c>
      <c r="AR1775" t="s">
        <v>12825</v>
      </c>
      <c r="AS1775" t="s">
        <v>1570</v>
      </c>
      <c r="AT1775" t="s">
        <v>12794</v>
      </c>
      <c r="AU1775" t="s">
        <v>4135</v>
      </c>
      <c r="AV1775" t="s">
        <v>9452</v>
      </c>
      <c r="AW1775" t="s">
        <v>1744</v>
      </c>
      <c r="AX1775" t="s">
        <v>1740</v>
      </c>
      <c r="AY1775" t="s">
        <v>9453</v>
      </c>
      <c r="AZ1775" t="s">
        <v>4949</v>
      </c>
      <c r="BA1775" t="s">
        <v>9454</v>
      </c>
      <c r="BB1775" t="s">
        <v>1251</v>
      </c>
      <c r="BC1775" t="s">
        <v>1743</v>
      </c>
      <c r="BD1775" t="s">
        <v>9455</v>
      </c>
      <c r="BE1775" t="s">
        <v>4947</v>
      </c>
      <c r="BF1775">
        <v>347</v>
      </c>
      <c r="BG1775">
        <v>1767</v>
      </c>
      <c r="BH1775">
        <v>0</v>
      </c>
      <c r="BI1775" t="s">
        <v>1547</v>
      </c>
      <c r="BJ1775">
        <v>0</v>
      </c>
      <c r="BK1775">
        <v>0</v>
      </c>
      <c r="BL1775">
        <v>950</v>
      </c>
      <c r="BM1775" t="s">
        <v>9456</v>
      </c>
      <c r="BN1775" t="s">
        <v>4948</v>
      </c>
      <c r="BO1775" t="s">
        <v>12795</v>
      </c>
      <c r="BP1775" t="s" cm="1">
        <v>12793</v>
      </c>
      <c r="BQ1775" t="s">
        <v>1547</v>
      </c>
      <c r="BR1775" t="s">
        <v>4166</v>
      </c>
      <c r="BS1775">
        <v>63</v>
      </c>
      <c r="BT1775" t="s">
        <v>5599</v>
      </c>
      <c r="BU1775" t="s">
        <v>16737</v>
      </c>
      <c r="BV1775" t="s">
        <v>4134</v>
      </c>
      <c r="BW1775" t="s">
        <v>9452</v>
      </c>
      <c r="BX1775" t="s">
        <v>9453</v>
      </c>
      <c r="BY1775" t="s">
        <v>1744</v>
      </c>
      <c r="BZ1775" t="s">
        <v>1547</v>
      </c>
      <c r="CA1775" t="s">
        <v>1744</v>
      </c>
      <c r="CB1775" t="s">
        <v>1754</v>
      </c>
      <c r="CC1775"/>
      <c r="CD1775" t="s">
        <v>998</v>
      </c>
      <c r="CE1775" t="s">
        <v>1251</v>
      </c>
      <c r="CF1775" t="s">
        <v>12826</v>
      </c>
      <c r="CG1775" t="s">
        <v>12827</v>
      </c>
      <c r="CH1775" t="s">
        <v>1251</v>
      </c>
      <c r="CI1775" t="s">
        <v>1547</v>
      </c>
      <c r="CJ1775" t="s">
        <v>3966</v>
      </c>
      <c r="CK1775" t="s">
        <v>1570</v>
      </c>
      <c r="CL1775"/>
      <c r="CM1775"/>
      <c r="CN1775" t="s">
        <v>13789</v>
      </c>
      <c r="CO1775" t="s">
        <v>4158</v>
      </c>
      <c r="CP1775" t="s">
        <v>13789</v>
      </c>
      <c r="CQ1775" t="s">
        <v>4158</v>
      </c>
      <c r="CR1775" t="s">
        <v>1547</v>
      </c>
      <c r="CS1775">
        <v>8</v>
      </c>
      <c r="CT1775" t="s">
        <v>4166</v>
      </c>
      <c r="CU1775" t="s">
        <v>4166</v>
      </c>
      <c r="CV1775" t="s">
        <v>1547</v>
      </c>
      <c r="CW1775" t="s">
        <v>1547</v>
      </c>
      <c r="CX1775" t="s">
        <v>1547</v>
      </c>
      <c r="CY1775">
        <v>1773</v>
      </c>
      <c r="CZ1775" t="s">
        <v>12160</v>
      </c>
      <c r="DA1775" t="s">
        <v>1547</v>
      </c>
      <c r="DB1775" t="s">
        <v>1881</v>
      </c>
      <c r="DC1775" t="s">
        <v>1882</v>
      </c>
      <c r="DD1775" t="s">
        <v>4135</v>
      </c>
      <c r="DE1775" t="s">
        <v>4949</v>
      </c>
      <c r="DF1775" t="s">
        <v>4134</v>
      </c>
      <c r="DG1775" t="s">
        <v>1547</v>
      </c>
      <c r="DH1775" t="s">
        <v>1547</v>
      </c>
      <c r="DI1775" t="s">
        <v>1892</v>
      </c>
      <c r="DJ1775" t="s">
        <v>12825</v>
      </c>
      <c r="DK1775"/>
      <c r="DL1775" t="s">
        <v>1892</v>
      </c>
      <c r="DM1775">
        <v>9</v>
      </c>
      <c r="DN1775" t="s">
        <v>1883</v>
      </c>
      <c r="DO1775" t="s">
        <v>1570</v>
      </c>
      <c r="DP1775" t="b">
        <v>1</v>
      </c>
      <c r="DQ1775" t="b">
        <v>0</v>
      </c>
      <c r="DR1775" t="b">
        <v>0</v>
      </c>
      <c r="DS1775" t="b">
        <v>0</v>
      </c>
      <c r="DT1775" t="b">
        <v>0</v>
      </c>
      <c r="DU1775" t="b">
        <v>1</v>
      </c>
      <c r="DV1775" t="b">
        <v>0</v>
      </c>
      <c r="DW1775">
        <v>0</v>
      </c>
      <c r="DX1775" t="b">
        <v>0</v>
      </c>
      <c r="DY1775" t="b">
        <v>0</v>
      </c>
      <c r="DZ1775" t="b">
        <v>0</v>
      </c>
      <c r="EA1775" t="b">
        <v>0</v>
      </c>
      <c r="EB1775" t="b">
        <v>0</v>
      </c>
      <c r="EC1775" t="b">
        <v>0</v>
      </c>
      <c r="ED1775" t="b">
        <v>0</v>
      </c>
      <c r="EE1775" t="b">
        <v>0</v>
      </c>
      <c r="EF1775" t="b">
        <v>0</v>
      </c>
      <c r="EG1775" t="b" cm="1">
        <v>1</v>
      </c>
      <c r="EH1775" t="b">
        <v>0</v>
      </c>
      <c r="EI1775" t="b">
        <v>0</v>
      </c>
      <c r="EJ1775" t="b">
        <v>1</v>
      </c>
      <c r="EK1775" t="s">
        <v>5887</v>
      </c>
      <c r="EL1775">
        <v>1</v>
      </c>
      <c r="EM1775">
        <v>14</v>
      </c>
      <c r="EN1775" t="b">
        <v>0</v>
      </c>
    </row>
    <row r="1776" spans="1:144" ht="15.75">
      <c r="A1776"/>
      <c r="B1776" t="s">
        <v>1570</v>
      </c>
      <c r="C1776" t="s">
        <v>1570</v>
      </c>
      <c r="D1776" t="s">
        <v>4132</v>
      </c>
      <c r="E1776" t="s">
        <v>4133</v>
      </c>
      <c r="F1776"/>
      <c r="G1776" t="s">
        <v>4132</v>
      </c>
      <c r="H1776" t="s">
        <v>4132</v>
      </c>
      <c r="I1776" t="s">
        <v>1251</v>
      </c>
      <c r="J1776"/>
      <c r="K1776"/>
      <c r="L1776" t="s">
        <v>1743</v>
      </c>
      <c r="M1776" t="s">
        <v>1754</v>
      </c>
      <c r="N1776"/>
      <c r="O1776" t="s">
        <v>4114</v>
      </c>
      <c r="P1776" t="s">
        <v>1570</v>
      </c>
      <c r="Q1776" t="s">
        <v>4949</v>
      </c>
      <c r="R1776" t="s">
        <v>3966</v>
      </c>
      <c r="S1776"/>
      <c r="T1776"/>
      <c r="U1776" t="s">
        <v>13789</v>
      </c>
      <c r="V1776" t="s">
        <v>4157</v>
      </c>
      <c r="W1776"/>
      <c r="X1776"/>
      <c r="Y1776"/>
      <c r="Z1776"/>
      <c r="AA1776"/>
      <c r="AB1776"/>
      <c r="AC1776"/>
      <c r="AD1776"/>
      <c r="AE1776"/>
      <c r="AF1776"/>
      <c r="AG1776"/>
      <c r="AH1776"/>
      <c r="AI1776"/>
      <c r="AJ1776"/>
      <c r="AK1776"/>
      <c r="AL1776"/>
      <c r="AM1776"/>
      <c r="AN1776"/>
      <c r="AO1776" s="108" t="s">
        <v>43</v>
      </c>
      <c r="AP1776" t="s">
        <v>2872</v>
      </c>
      <c r="AQ1776">
        <v>11</v>
      </c>
      <c r="AR1776" t="s">
        <v>12828</v>
      </c>
      <c r="AS1776" t="s">
        <v>1570</v>
      </c>
      <c r="AT1776" t="s">
        <v>12794</v>
      </c>
      <c r="AU1776" t="s">
        <v>4133</v>
      </c>
      <c r="AV1776" t="s">
        <v>9443</v>
      </c>
      <c r="AW1776" t="s">
        <v>1744</v>
      </c>
      <c r="AX1776" t="s">
        <v>1740</v>
      </c>
      <c r="AY1776" t="s">
        <v>9444</v>
      </c>
      <c r="AZ1776" t="s">
        <v>4949</v>
      </c>
      <c r="BA1776" t="s">
        <v>9445</v>
      </c>
      <c r="BB1776" t="s">
        <v>1251</v>
      </c>
      <c r="BC1776" t="s">
        <v>1743</v>
      </c>
      <c r="BD1776" t="s">
        <v>9446</v>
      </c>
      <c r="BE1776" t="s">
        <v>4947</v>
      </c>
      <c r="BF1776">
        <v>348</v>
      </c>
      <c r="BG1776">
        <v>1767</v>
      </c>
      <c r="BH1776">
        <v>0</v>
      </c>
      <c r="BI1776" t="s">
        <v>1547</v>
      </c>
      <c r="BJ1776">
        <v>0</v>
      </c>
      <c r="BK1776">
        <v>0</v>
      </c>
      <c r="BL1776">
        <v>951</v>
      </c>
      <c r="BM1776" t="s">
        <v>9447</v>
      </c>
      <c r="BN1776" t="s">
        <v>4948</v>
      </c>
      <c r="BO1776" t="s">
        <v>12795</v>
      </c>
      <c r="BP1776" t="s" cm="1">
        <v>12793</v>
      </c>
      <c r="BQ1776" t="s">
        <v>1547</v>
      </c>
      <c r="BR1776" t="s">
        <v>4166</v>
      </c>
      <c r="BS1776">
        <v>64</v>
      </c>
      <c r="BT1776" t="s">
        <v>5610</v>
      </c>
      <c r="BU1776" t="s">
        <v>16738</v>
      </c>
      <c r="BV1776" t="s">
        <v>4132</v>
      </c>
      <c r="BW1776" t="s">
        <v>9443</v>
      </c>
      <c r="BX1776" t="s">
        <v>9444</v>
      </c>
      <c r="BY1776" t="s">
        <v>1744</v>
      </c>
      <c r="BZ1776" t="s">
        <v>1547</v>
      </c>
      <c r="CA1776" t="s">
        <v>1744</v>
      </c>
      <c r="CB1776" t="s">
        <v>1754</v>
      </c>
      <c r="CC1776"/>
      <c r="CD1776" t="s">
        <v>998</v>
      </c>
      <c r="CE1776" t="s">
        <v>1251</v>
      </c>
      <c r="CF1776" t="s">
        <v>12829</v>
      </c>
      <c r="CG1776" t="s">
        <v>12830</v>
      </c>
      <c r="CH1776" t="s">
        <v>1251</v>
      </c>
      <c r="CI1776" t="s">
        <v>1547</v>
      </c>
      <c r="CJ1776" t="s">
        <v>3966</v>
      </c>
      <c r="CK1776" t="s">
        <v>1570</v>
      </c>
      <c r="CL1776"/>
      <c r="CM1776"/>
      <c r="CN1776" t="s">
        <v>13789</v>
      </c>
      <c r="CO1776" t="s">
        <v>4157</v>
      </c>
      <c r="CP1776" t="s">
        <v>13789</v>
      </c>
      <c r="CQ1776" t="s">
        <v>4157</v>
      </c>
      <c r="CR1776" t="s">
        <v>1547</v>
      </c>
      <c r="CS1776">
        <v>8</v>
      </c>
      <c r="CT1776" t="s">
        <v>4166</v>
      </c>
      <c r="CU1776" t="s">
        <v>4166</v>
      </c>
      <c r="CV1776" t="s">
        <v>1547</v>
      </c>
      <c r="CW1776" t="s">
        <v>1547</v>
      </c>
      <c r="CX1776" t="s">
        <v>1547</v>
      </c>
      <c r="CY1776">
        <v>1774</v>
      </c>
      <c r="CZ1776" t="s">
        <v>12161</v>
      </c>
      <c r="DA1776" t="s">
        <v>1547</v>
      </c>
      <c r="DB1776" t="s">
        <v>1881</v>
      </c>
      <c r="DC1776" t="s">
        <v>1882</v>
      </c>
      <c r="DD1776" t="s">
        <v>4133</v>
      </c>
      <c r="DE1776" t="s">
        <v>4949</v>
      </c>
      <c r="DF1776" t="s">
        <v>4132</v>
      </c>
      <c r="DG1776" t="s">
        <v>1547</v>
      </c>
      <c r="DH1776" t="s">
        <v>1547</v>
      </c>
      <c r="DI1776" t="s">
        <v>1892</v>
      </c>
      <c r="DJ1776" t="s">
        <v>12828</v>
      </c>
      <c r="DK1776"/>
      <c r="DL1776" t="s">
        <v>1892</v>
      </c>
      <c r="DM1776">
        <v>9</v>
      </c>
      <c r="DN1776" t="s">
        <v>1883</v>
      </c>
      <c r="DO1776" t="s">
        <v>1570</v>
      </c>
      <c r="DP1776" t="b">
        <v>1</v>
      </c>
      <c r="DQ1776" t="b">
        <v>0</v>
      </c>
      <c r="DR1776" t="b">
        <v>0</v>
      </c>
      <c r="DS1776" t="b">
        <v>0</v>
      </c>
      <c r="DT1776" t="b">
        <v>0</v>
      </c>
      <c r="DU1776" t="b">
        <v>1</v>
      </c>
      <c r="DV1776" t="b">
        <v>0</v>
      </c>
      <c r="DW1776">
        <v>0</v>
      </c>
      <c r="DX1776" t="b">
        <v>0</v>
      </c>
      <c r="DY1776" t="b">
        <v>0</v>
      </c>
      <c r="DZ1776" t="b">
        <v>0</v>
      </c>
      <c r="EA1776" t="b">
        <v>0</v>
      </c>
      <c r="EB1776" t="b">
        <v>0</v>
      </c>
      <c r="EC1776" t="b">
        <v>0</v>
      </c>
      <c r="ED1776" t="b">
        <v>0</v>
      </c>
      <c r="EE1776" t="b">
        <v>0</v>
      </c>
      <c r="EF1776" t="b">
        <v>0</v>
      </c>
      <c r="EG1776" t="b" cm="1">
        <v>1</v>
      </c>
      <c r="EH1776" t="b">
        <v>0</v>
      </c>
      <c r="EI1776" t="b">
        <v>0</v>
      </c>
      <c r="EJ1776" t="b">
        <v>1</v>
      </c>
      <c r="EK1776" t="s">
        <v>5887</v>
      </c>
      <c r="EL1776">
        <v>1</v>
      </c>
      <c r="EM1776">
        <v>18</v>
      </c>
      <c r="EN1776" t="b">
        <v>0</v>
      </c>
    </row>
    <row r="1777" spans="1:144" ht="31.5">
      <c r="A1777"/>
      <c r="B1777" t="s">
        <v>1570</v>
      </c>
      <c r="C1777" t="s">
        <v>1570</v>
      </c>
      <c r="D1777" t="s">
        <v>4954</v>
      </c>
      <c r="E1777" t="s">
        <v>4955</v>
      </c>
      <c r="F1777"/>
      <c r="G1777" t="s">
        <v>4954</v>
      </c>
      <c r="H1777" s="109" t="s">
        <v>4956</v>
      </c>
      <c r="I1777" t="s">
        <v>1230</v>
      </c>
      <c r="J1777"/>
      <c r="K1777"/>
      <c r="L1777" t="s">
        <v>1743</v>
      </c>
      <c r="M1777" t="s">
        <v>1754</v>
      </c>
      <c r="N1777"/>
      <c r="O1777" t="s">
        <v>4114</v>
      </c>
      <c r="P1777" t="s">
        <v>1570</v>
      </c>
      <c r="Q1777" t="s">
        <v>4949</v>
      </c>
      <c r="R1777" t="s">
        <v>3966</v>
      </c>
      <c r="S1777"/>
      <c r="T1777"/>
      <c r="U1777" t="s">
        <v>13789</v>
      </c>
      <c r="V1777" t="s">
        <v>13791</v>
      </c>
      <c r="W1777"/>
      <c r="X1777"/>
      <c r="Y1777"/>
      <c r="Z1777"/>
      <c r="AA1777"/>
      <c r="AB1777"/>
      <c r="AC1777"/>
      <c r="AD1777"/>
      <c r="AE1777"/>
      <c r="AF1777"/>
      <c r="AG1777"/>
      <c r="AH1777"/>
      <c r="AI1777"/>
      <c r="AJ1777"/>
      <c r="AK1777"/>
      <c r="AL1777"/>
      <c r="AM1777"/>
      <c r="AN1777"/>
      <c r="AO1777" s="108" t="s">
        <v>43</v>
      </c>
      <c r="AP1777" t="s">
        <v>2872</v>
      </c>
      <c r="AQ1777">
        <v>12</v>
      </c>
      <c r="AR1777" t="s">
        <v>12831</v>
      </c>
      <c r="AS1777" t="s">
        <v>1570</v>
      </c>
      <c r="AT1777" t="s">
        <v>12794</v>
      </c>
      <c r="AU1777" t="s">
        <v>4955</v>
      </c>
      <c r="AV1777" t="s">
        <v>12832</v>
      </c>
      <c r="AW1777" t="s">
        <v>1744</v>
      </c>
      <c r="AX1777" t="s">
        <v>1740</v>
      </c>
      <c r="AY1777" t="s">
        <v>12833</v>
      </c>
      <c r="AZ1777" t="s">
        <v>4949</v>
      </c>
      <c r="BA1777" t="s">
        <v>12834</v>
      </c>
      <c r="BB1777" t="s">
        <v>1230</v>
      </c>
      <c r="BC1777" t="s">
        <v>1743</v>
      </c>
      <c r="BD1777" t="s">
        <v>12835</v>
      </c>
      <c r="BE1777" t="s">
        <v>4947</v>
      </c>
      <c r="BF1777">
        <v>1777</v>
      </c>
      <c r="BG1777">
        <v>1767</v>
      </c>
      <c r="BH1777">
        <v>0</v>
      </c>
      <c r="BI1777" t="s">
        <v>4955</v>
      </c>
      <c r="BJ1777">
        <v>1</v>
      </c>
      <c r="BK1777">
        <v>0</v>
      </c>
      <c r="BL1777">
        <v>0</v>
      </c>
      <c r="BM1777" t="s">
        <v>1547</v>
      </c>
      <c r="BN1777" t="s">
        <v>4948</v>
      </c>
      <c r="BO1777" t="s">
        <v>12795</v>
      </c>
      <c r="BP1777" t="s" cm="1">
        <v>12793</v>
      </c>
      <c r="BQ1777" t="s">
        <v>1547</v>
      </c>
      <c r="BR1777" t="s">
        <v>4166</v>
      </c>
      <c r="BS1777">
        <v>65</v>
      </c>
      <c r="BT1777" t="s">
        <v>5621</v>
      </c>
      <c r="BU1777" t="s">
        <v>16739</v>
      </c>
      <c r="BV1777" t="s">
        <v>4954</v>
      </c>
      <c r="BW1777" t="s">
        <v>12832</v>
      </c>
      <c r="BX1777" t="s">
        <v>12836</v>
      </c>
      <c r="BY1777" t="s">
        <v>1744</v>
      </c>
      <c r="BZ1777" t="s">
        <v>1547</v>
      </c>
      <c r="CA1777" t="s">
        <v>1744</v>
      </c>
      <c r="CB1777" t="s">
        <v>1754</v>
      </c>
      <c r="CC1777"/>
      <c r="CD1777" t="s">
        <v>998</v>
      </c>
      <c r="CE1777" t="s">
        <v>1230</v>
      </c>
      <c r="CF1777" t="s">
        <v>12837</v>
      </c>
      <c r="CG1777" t="s">
        <v>12838</v>
      </c>
      <c r="CH1777" t="s">
        <v>1230</v>
      </c>
      <c r="CI1777" t="s">
        <v>1547</v>
      </c>
      <c r="CJ1777" t="s">
        <v>3966</v>
      </c>
      <c r="CK1777" t="s">
        <v>1570</v>
      </c>
      <c r="CL1777"/>
      <c r="CM1777"/>
      <c r="CN1777" t="s">
        <v>13789</v>
      </c>
      <c r="CO1777" t="s">
        <v>13791</v>
      </c>
      <c r="CP1777" t="s">
        <v>13789</v>
      </c>
      <c r="CQ1777" t="s">
        <v>13791</v>
      </c>
      <c r="CR1777" t="s">
        <v>1547</v>
      </c>
      <c r="CS1777">
        <v>8</v>
      </c>
      <c r="CT1777" t="s">
        <v>4166</v>
      </c>
      <c r="CU1777" t="s">
        <v>4166</v>
      </c>
      <c r="CV1777" t="s">
        <v>4166</v>
      </c>
      <c r="CW1777" t="s">
        <v>1547</v>
      </c>
      <c r="CX1777" t="s">
        <v>1547</v>
      </c>
      <c r="CY1777">
        <v>1775</v>
      </c>
      <c r="CZ1777" t="s">
        <v>12162</v>
      </c>
      <c r="DA1777" t="s">
        <v>1547</v>
      </c>
      <c r="DB1777" t="s">
        <v>1881</v>
      </c>
      <c r="DC1777" t="s">
        <v>1882</v>
      </c>
      <c r="DD1777" t="s">
        <v>4955</v>
      </c>
      <c r="DE1777" t="s">
        <v>4949</v>
      </c>
      <c r="DF1777" t="s">
        <v>4954</v>
      </c>
      <c r="DG1777" t="s">
        <v>1547</v>
      </c>
      <c r="DH1777" t="s">
        <v>1547</v>
      </c>
      <c r="DI1777" t="s">
        <v>1892</v>
      </c>
      <c r="DJ1777" t="s">
        <v>12831</v>
      </c>
      <c r="DK1777"/>
      <c r="DL1777" t="s">
        <v>1892</v>
      </c>
      <c r="DM1777">
        <v>9</v>
      </c>
      <c r="DN1777" t="s">
        <v>1883</v>
      </c>
      <c r="DO1777" t="s">
        <v>1570</v>
      </c>
      <c r="DP1777" t="b">
        <v>1</v>
      </c>
      <c r="DQ1777" t="b">
        <v>0</v>
      </c>
      <c r="DR1777" t="b">
        <v>1</v>
      </c>
      <c r="DS1777" t="b">
        <v>0</v>
      </c>
      <c r="DT1777" t="b">
        <v>0</v>
      </c>
      <c r="DU1777" t="b">
        <v>1</v>
      </c>
      <c r="DV1777" t="b">
        <v>0</v>
      </c>
      <c r="DW1777">
        <v>0</v>
      </c>
      <c r="DX1777" t="b">
        <v>0</v>
      </c>
      <c r="DY1777" t="b">
        <v>0</v>
      </c>
      <c r="DZ1777" t="b">
        <v>0</v>
      </c>
      <c r="EA1777" t="b">
        <v>0</v>
      </c>
      <c r="EB1777" t="b">
        <v>0</v>
      </c>
      <c r="EC1777" t="b">
        <v>0</v>
      </c>
      <c r="ED1777" t="b">
        <v>0</v>
      </c>
      <c r="EE1777" t="b">
        <v>0</v>
      </c>
      <c r="EF1777" t="b">
        <v>0</v>
      </c>
      <c r="EG1777" t="b" cm="1">
        <v>0</v>
      </c>
      <c r="EH1777" t="b">
        <v>0</v>
      </c>
      <c r="EI1777" t="b">
        <v>0</v>
      </c>
      <c r="EJ1777" t="b">
        <v>0</v>
      </c>
      <c r="EK1777" t="s">
        <v>1547</v>
      </c>
      <c r="EL1777">
        <v>0</v>
      </c>
      <c r="EM1777">
        <v>13</v>
      </c>
      <c r="EN1777" t="b">
        <v>0</v>
      </c>
    </row>
    <row r="1778" spans="1:144" ht="15.75">
      <c r="A1778"/>
      <c r="B1778" t="s">
        <v>1570</v>
      </c>
      <c r="C1778" t="s">
        <v>1570</v>
      </c>
      <c r="D1778" t="s">
        <v>4957</v>
      </c>
      <c r="E1778" t="s">
        <v>4958</v>
      </c>
      <c r="F1778"/>
      <c r="G1778" t="s">
        <v>4957</v>
      </c>
      <c r="H1778" t="s">
        <v>4958</v>
      </c>
      <c r="I1778" t="s">
        <v>1230</v>
      </c>
      <c r="J1778"/>
      <c r="K1778"/>
      <c r="L1778" t="s">
        <v>1743</v>
      </c>
      <c r="M1778" t="s">
        <v>1779</v>
      </c>
      <c r="N1778"/>
      <c r="O1778" t="s">
        <v>4114</v>
      </c>
      <c r="P1778" t="s">
        <v>1570</v>
      </c>
      <c r="Q1778" t="s">
        <v>4949</v>
      </c>
      <c r="R1778" t="s">
        <v>3966</v>
      </c>
      <c r="S1778"/>
      <c r="T1778"/>
      <c r="U1778" t="s">
        <v>13789</v>
      </c>
      <c r="V1778" t="s">
        <v>13792</v>
      </c>
      <c r="W1778"/>
      <c r="X1778"/>
      <c r="Y1778"/>
      <c r="Z1778"/>
      <c r="AA1778"/>
      <c r="AB1778"/>
      <c r="AC1778"/>
      <c r="AD1778"/>
      <c r="AE1778"/>
      <c r="AF1778"/>
      <c r="AG1778"/>
      <c r="AH1778"/>
      <c r="AI1778"/>
      <c r="AJ1778"/>
      <c r="AK1778"/>
      <c r="AL1778"/>
      <c r="AM1778"/>
      <c r="AN1778"/>
      <c r="AO1778" s="108" t="s">
        <v>43</v>
      </c>
      <c r="AP1778" t="s">
        <v>2872</v>
      </c>
      <c r="AQ1778">
        <v>13</v>
      </c>
      <c r="AR1778" t="s">
        <v>12839</v>
      </c>
      <c r="AS1778" t="s">
        <v>1570</v>
      </c>
      <c r="AT1778" t="s">
        <v>12794</v>
      </c>
      <c r="AU1778" t="s">
        <v>4958</v>
      </c>
      <c r="AV1778" t="s">
        <v>12840</v>
      </c>
      <c r="AW1778" t="s">
        <v>1744</v>
      </c>
      <c r="AX1778" t="s">
        <v>1740</v>
      </c>
      <c r="AY1778" t="s">
        <v>12841</v>
      </c>
      <c r="AZ1778" t="s">
        <v>4949</v>
      </c>
      <c r="BA1778" t="s">
        <v>12842</v>
      </c>
      <c r="BB1778" t="s">
        <v>1230</v>
      </c>
      <c r="BC1778" t="s">
        <v>1743</v>
      </c>
      <c r="BD1778" t="s">
        <v>12843</v>
      </c>
      <c r="BE1778" t="s">
        <v>4947</v>
      </c>
      <c r="BF1778">
        <v>1778</v>
      </c>
      <c r="BG1778">
        <v>1767</v>
      </c>
      <c r="BH1778">
        <v>0</v>
      </c>
      <c r="BI1778" t="s">
        <v>4958</v>
      </c>
      <c r="BJ1778">
        <v>1</v>
      </c>
      <c r="BK1778">
        <v>0</v>
      </c>
      <c r="BL1778">
        <v>0</v>
      </c>
      <c r="BM1778" t="s">
        <v>1547</v>
      </c>
      <c r="BN1778" t="s">
        <v>4948</v>
      </c>
      <c r="BO1778" t="s">
        <v>12795</v>
      </c>
      <c r="BP1778" t="s" cm="1">
        <v>12793</v>
      </c>
      <c r="BQ1778" t="s">
        <v>1547</v>
      </c>
      <c r="BR1778" t="s">
        <v>4166</v>
      </c>
      <c r="BS1778">
        <v>66</v>
      </c>
      <c r="BT1778" t="s">
        <v>5632</v>
      </c>
      <c r="BU1778" t="s">
        <v>16740</v>
      </c>
      <c r="BV1778" t="s">
        <v>4957</v>
      </c>
      <c r="BW1778" t="s">
        <v>12840</v>
      </c>
      <c r="BX1778" t="s">
        <v>12840</v>
      </c>
      <c r="BY1778" t="s">
        <v>1744</v>
      </c>
      <c r="BZ1778" t="s">
        <v>1547</v>
      </c>
      <c r="CA1778" t="s">
        <v>1744</v>
      </c>
      <c r="CB1778" t="s">
        <v>1779</v>
      </c>
      <c r="CC1778"/>
      <c r="CD1778" t="s">
        <v>998</v>
      </c>
      <c r="CE1778" t="s">
        <v>1230</v>
      </c>
      <c r="CF1778" t="s">
        <v>5014</v>
      </c>
      <c r="CG1778" t="s">
        <v>12844</v>
      </c>
      <c r="CH1778" t="s">
        <v>1230</v>
      </c>
      <c r="CI1778" t="s">
        <v>1547</v>
      </c>
      <c r="CJ1778" t="s">
        <v>3966</v>
      </c>
      <c r="CK1778" t="s">
        <v>1570</v>
      </c>
      <c r="CL1778"/>
      <c r="CM1778"/>
      <c r="CN1778" t="s">
        <v>13789</v>
      </c>
      <c r="CO1778" t="s">
        <v>13792</v>
      </c>
      <c r="CP1778" t="s">
        <v>13789</v>
      </c>
      <c r="CQ1778" t="s">
        <v>13792</v>
      </c>
      <c r="CR1778" t="s">
        <v>1547</v>
      </c>
      <c r="CS1778">
        <v>8</v>
      </c>
      <c r="CT1778" t="s">
        <v>4166</v>
      </c>
      <c r="CU1778" t="s">
        <v>4166</v>
      </c>
      <c r="CV1778" t="s">
        <v>4166</v>
      </c>
      <c r="CW1778" t="s">
        <v>1547</v>
      </c>
      <c r="CX1778" t="s">
        <v>1547</v>
      </c>
      <c r="CY1778">
        <v>1776</v>
      </c>
      <c r="CZ1778" t="s">
        <v>12163</v>
      </c>
      <c r="DA1778" t="s">
        <v>1547</v>
      </c>
      <c r="DB1778" t="s">
        <v>1881</v>
      </c>
      <c r="DC1778" t="s">
        <v>1882</v>
      </c>
      <c r="DD1778" t="s">
        <v>4958</v>
      </c>
      <c r="DE1778" t="s">
        <v>4949</v>
      </c>
      <c r="DF1778" t="s">
        <v>4957</v>
      </c>
      <c r="DG1778" t="s">
        <v>1547</v>
      </c>
      <c r="DH1778" t="s">
        <v>1547</v>
      </c>
      <c r="DI1778" t="s">
        <v>1892</v>
      </c>
      <c r="DJ1778" t="s">
        <v>12839</v>
      </c>
      <c r="DK1778"/>
      <c r="DL1778" t="s">
        <v>1892</v>
      </c>
      <c r="DM1778">
        <v>9</v>
      </c>
      <c r="DN1778" t="s">
        <v>1883</v>
      </c>
      <c r="DO1778" t="s">
        <v>1570</v>
      </c>
      <c r="DP1778" t="b">
        <v>1</v>
      </c>
      <c r="DQ1778" t="b">
        <v>0</v>
      </c>
      <c r="DR1778" t="b">
        <v>1</v>
      </c>
      <c r="DS1778" t="b">
        <v>0</v>
      </c>
      <c r="DT1778" t="b">
        <v>0</v>
      </c>
      <c r="DU1778" t="b">
        <v>1</v>
      </c>
      <c r="DV1778" t="b">
        <v>0</v>
      </c>
      <c r="DW1778">
        <v>0</v>
      </c>
      <c r="DX1778" t="b">
        <v>0</v>
      </c>
      <c r="DY1778" t="b">
        <v>0</v>
      </c>
      <c r="DZ1778" t="b">
        <v>0</v>
      </c>
      <c r="EA1778" t="b">
        <v>0</v>
      </c>
      <c r="EB1778" t="b">
        <v>0</v>
      </c>
      <c r="EC1778" t="b">
        <v>0</v>
      </c>
      <c r="ED1778" t="b">
        <v>0</v>
      </c>
      <c r="EE1778" t="b">
        <v>0</v>
      </c>
      <c r="EF1778" t="b">
        <v>0</v>
      </c>
      <c r="EG1778" t="b" cm="1">
        <v>0</v>
      </c>
      <c r="EH1778" t="b">
        <v>0</v>
      </c>
      <c r="EI1778" t="b">
        <v>0</v>
      </c>
      <c r="EJ1778" t="b">
        <v>0</v>
      </c>
      <c r="EK1778" t="s">
        <v>1547</v>
      </c>
      <c r="EL1778">
        <v>0</v>
      </c>
      <c r="EM1778">
        <v>14</v>
      </c>
      <c r="EN1778" t="b">
        <v>0</v>
      </c>
    </row>
    <row r="1779" spans="1:144" ht="15.75">
      <c r="A1779"/>
      <c r="B1779" t="s">
        <v>1570</v>
      </c>
      <c r="C1779" t="s">
        <v>1570</v>
      </c>
      <c r="D1779" t="s">
        <v>4959</v>
      </c>
      <c r="E1779" t="s">
        <v>4960</v>
      </c>
      <c r="F1779"/>
      <c r="G1779" t="s">
        <v>4959</v>
      </c>
      <c r="H1779" t="s">
        <v>4959</v>
      </c>
      <c r="I1779" t="s">
        <v>1230</v>
      </c>
      <c r="J1779"/>
      <c r="K1779"/>
      <c r="L1779" t="s">
        <v>1743</v>
      </c>
      <c r="M1779" t="s">
        <v>1779</v>
      </c>
      <c r="N1779"/>
      <c r="O1779" t="s">
        <v>4114</v>
      </c>
      <c r="P1779" t="s">
        <v>1570</v>
      </c>
      <c r="Q1779" t="s">
        <v>4949</v>
      </c>
      <c r="R1779" t="s">
        <v>3966</v>
      </c>
      <c r="S1779"/>
      <c r="T1779"/>
      <c r="U1779" t="s">
        <v>13789</v>
      </c>
      <c r="V1779" t="s">
        <v>13793</v>
      </c>
      <c r="W1779"/>
      <c r="X1779"/>
      <c r="Y1779"/>
      <c r="Z1779"/>
      <c r="AA1779"/>
      <c r="AB1779"/>
      <c r="AC1779"/>
      <c r="AD1779"/>
      <c r="AE1779"/>
      <c r="AF1779"/>
      <c r="AG1779"/>
      <c r="AH1779"/>
      <c r="AI1779"/>
      <c r="AJ1779"/>
      <c r="AK1779"/>
      <c r="AL1779"/>
      <c r="AM1779"/>
      <c r="AN1779"/>
      <c r="AO1779" s="108" t="s">
        <v>43</v>
      </c>
      <c r="AP1779" t="s">
        <v>2872</v>
      </c>
      <c r="AQ1779">
        <v>14</v>
      </c>
      <c r="AR1779" t="s">
        <v>12845</v>
      </c>
      <c r="AS1779" t="s">
        <v>1570</v>
      </c>
      <c r="AT1779" t="s">
        <v>12794</v>
      </c>
      <c r="AU1779" t="s">
        <v>4960</v>
      </c>
      <c r="AV1779" t="s">
        <v>12846</v>
      </c>
      <c r="AW1779" t="s">
        <v>1744</v>
      </c>
      <c r="AX1779" t="s">
        <v>1740</v>
      </c>
      <c r="AY1779" t="s">
        <v>12847</v>
      </c>
      <c r="AZ1779" t="s">
        <v>4949</v>
      </c>
      <c r="BA1779" t="s">
        <v>12848</v>
      </c>
      <c r="BB1779" t="s">
        <v>1230</v>
      </c>
      <c r="BC1779" t="s">
        <v>1743</v>
      </c>
      <c r="BD1779" t="s">
        <v>12849</v>
      </c>
      <c r="BE1779" t="s">
        <v>4947</v>
      </c>
      <c r="BF1779">
        <v>1779</v>
      </c>
      <c r="BG1779">
        <v>1767</v>
      </c>
      <c r="BH1779">
        <v>0</v>
      </c>
      <c r="BI1779" t="s">
        <v>4960</v>
      </c>
      <c r="BJ1779">
        <v>1</v>
      </c>
      <c r="BK1779">
        <v>0</v>
      </c>
      <c r="BL1779">
        <v>0</v>
      </c>
      <c r="BM1779" t="s">
        <v>1547</v>
      </c>
      <c r="BN1779" t="s">
        <v>4948</v>
      </c>
      <c r="BO1779" t="s">
        <v>12795</v>
      </c>
      <c r="BP1779" t="s" cm="1">
        <v>12793</v>
      </c>
      <c r="BQ1779" t="s">
        <v>1547</v>
      </c>
      <c r="BR1779" t="s">
        <v>4166</v>
      </c>
      <c r="BS1779">
        <v>67</v>
      </c>
      <c r="BT1779" t="s">
        <v>5643</v>
      </c>
      <c r="BU1779" t="s">
        <v>16741</v>
      </c>
      <c r="BV1779" t="s">
        <v>4959</v>
      </c>
      <c r="BW1779" t="s">
        <v>12846</v>
      </c>
      <c r="BX1779" t="s">
        <v>12847</v>
      </c>
      <c r="BY1779" t="s">
        <v>1744</v>
      </c>
      <c r="BZ1779" t="s">
        <v>1547</v>
      </c>
      <c r="CA1779" t="s">
        <v>1744</v>
      </c>
      <c r="CB1779" t="s">
        <v>1779</v>
      </c>
      <c r="CC1779"/>
      <c r="CD1779" t="s">
        <v>998</v>
      </c>
      <c r="CE1779" t="s">
        <v>1230</v>
      </c>
      <c r="CF1779" t="s">
        <v>5027</v>
      </c>
      <c r="CG1779" t="s">
        <v>12850</v>
      </c>
      <c r="CH1779" t="s">
        <v>1230</v>
      </c>
      <c r="CI1779" t="s">
        <v>1547</v>
      </c>
      <c r="CJ1779" t="s">
        <v>3966</v>
      </c>
      <c r="CK1779" t="s">
        <v>1570</v>
      </c>
      <c r="CL1779"/>
      <c r="CM1779"/>
      <c r="CN1779" t="s">
        <v>13789</v>
      </c>
      <c r="CO1779" t="s">
        <v>13793</v>
      </c>
      <c r="CP1779" t="s">
        <v>13789</v>
      </c>
      <c r="CQ1779" t="s">
        <v>13793</v>
      </c>
      <c r="CR1779" t="s">
        <v>1547</v>
      </c>
      <c r="CS1779">
        <v>8</v>
      </c>
      <c r="CT1779" t="s">
        <v>4166</v>
      </c>
      <c r="CU1779" t="s">
        <v>4166</v>
      </c>
      <c r="CV1779" t="s">
        <v>4166</v>
      </c>
      <c r="CW1779" t="s">
        <v>1547</v>
      </c>
      <c r="CX1779" t="s">
        <v>1547</v>
      </c>
      <c r="CY1779">
        <v>1777</v>
      </c>
      <c r="CZ1779" t="s">
        <v>12164</v>
      </c>
      <c r="DA1779" t="s">
        <v>1547</v>
      </c>
      <c r="DB1779" t="s">
        <v>1881</v>
      </c>
      <c r="DC1779" t="s">
        <v>1882</v>
      </c>
      <c r="DD1779" t="s">
        <v>4960</v>
      </c>
      <c r="DE1779" t="s">
        <v>4949</v>
      </c>
      <c r="DF1779" t="s">
        <v>4959</v>
      </c>
      <c r="DG1779" t="s">
        <v>1547</v>
      </c>
      <c r="DH1779" t="s">
        <v>1547</v>
      </c>
      <c r="DI1779" t="s">
        <v>1892</v>
      </c>
      <c r="DJ1779" t="s">
        <v>12845</v>
      </c>
      <c r="DK1779"/>
      <c r="DL1779" t="s">
        <v>1892</v>
      </c>
      <c r="DM1779">
        <v>9</v>
      </c>
      <c r="DN1779" t="s">
        <v>1883</v>
      </c>
      <c r="DO1779" t="s">
        <v>1570</v>
      </c>
      <c r="DP1779" t="b">
        <v>1</v>
      </c>
      <c r="DQ1779" t="b">
        <v>0</v>
      </c>
      <c r="DR1779" t="b">
        <v>1</v>
      </c>
      <c r="DS1779" t="b">
        <v>0</v>
      </c>
      <c r="DT1779" t="b">
        <v>0</v>
      </c>
      <c r="DU1779" t="b">
        <v>1</v>
      </c>
      <c r="DV1779" t="b">
        <v>0</v>
      </c>
      <c r="DW1779">
        <v>0</v>
      </c>
      <c r="DX1779" t="b">
        <v>0</v>
      </c>
      <c r="DY1779" t="b">
        <v>0</v>
      </c>
      <c r="DZ1779" t="b">
        <v>0</v>
      </c>
      <c r="EA1779" t="b">
        <v>0</v>
      </c>
      <c r="EB1779" t="b">
        <v>0</v>
      </c>
      <c r="EC1779" t="b">
        <v>0</v>
      </c>
      <c r="ED1779" t="b">
        <v>0</v>
      </c>
      <c r="EE1779" t="b">
        <v>0</v>
      </c>
      <c r="EF1779" t="b">
        <v>0</v>
      </c>
      <c r="EG1779" t="b" cm="1">
        <v>0</v>
      </c>
      <c r="EH1779" t="b">
        <v>0</v>
      </c>
      <c r="EI1779" t="b">
        <v>0</v>
      </c>
      <c r="EJ1779" t="b">
        <v>0</v>
      </c>
      <c r="EK1779" t="s">
        <v>1547</v>
      </c>
      <c r="EL1779">
        <v>0</v>
      </c>
      <c r="EM1779">
        <v>16</v>
      </c>
      <c r="EN1779" t="b">
        <v>0</v>
      </c>
    </row>
    <row r="1780" spans="1:144" ht="15.75">
      <c r="A1780"/>
      <c r="B1780" t="s">
        <v>1570</v>
      </c>
      <c r="C1780" t="s">
        <v>1570</v>
      </c>
      <c r="D1780" t="s">
        <v>4961</v>
      </c>
      <c r="E1780" t="s">
        <v>4961</v>
      </c>
      <c r="F1780"/>
      <c r="G1780" t="s">
        <v>4962</v>
      </c>
      <c r="H1780" t="s">
        <v>4963</v>
      </c>
      <c r="I1780" t="s">
        <v>1251</v>
      </c>
      <c r="J1780"/>
      <c r="K1780"/>
      <c r="L1780" t="s">
        <v>1743</v>
      </c>
      <c r="M1780" t="s">
        <v>2007</v>
      </c>
      <c r="N1780"/>
      <c r="O1780" t="s">
        <v>4114</v>
      </c>
      <c r="P1780" t="s">
        <v>1570</v>
      </c>
      <c r="Q1780" t="s">
        <v>4949</v>
      </c>
      <c r="R1780" t="s">
        <v>3966</v>
      </c>
      <c r="S1780"/>
      <c r="T1780"/>
      <c r="U1780" t="s">
        <v>13789</v>
      </c>
      <c r="V1780" t="s">
        <v>4987</v>
      </c>
      <c r="W1780"/>
      <c r="X1780"/>
      <c r="Y1780"/>
      <c r="Z1780"/>
      <c r="AA1780"/>
      <c r="AB1780"/>
      <c r="AC1780"/>
      <c r="AD1780"/>
      <c r="AE1780"/>
      <c r="AF1780"/>
      <c r="AG1780"/>
      <c r="AH1780"/>
      <c r="AI1780"/>
      <c r="AJ1780"/>
      <c r="AK1780"/>
      <c r="AL1780"/>
      <c r="AM1780"/>
      <c r="AN1780"/>
      <c r="AO1780" s="108" t="s">
        <v>43</v>
      </c>
      <c r="AP1780" t="s">
        <v>2872</v>
      </c>
      <c r="AQ1780">
        <v>15</v>
      </c>
      <c r="AR1780" t="s">
        <v>12851</v>
      </c>
      <c r="AS1780" t="s">
        <v>1570</v>
      </c>
      <c r="AT1780" t="s">
        <v>12794</v>
      </c>
      <c r="AU1780" t="s">
        <v>4961</v>
      </c>
      <c r="AV1780" t="s">
        <v>12852</v>
      </c>
      <c r="AW1780" t="s">
        <v>1744</v>
      </c>
      <c r="AX1780" t="s">
        <v>1740</v>
      </c>
      <c r="AY1780" t="s">
        <v>12853</v>
      </c>
      <c r="AZ1780" t="s">
        <v>4949</v>
      </c>
      <c r="BA1780" t="s">
        <v>12854</v>
      </c>
      <c r="BB1780" t="s">
        <v>1251</v>
      </c>
      <c r="BC1780" t="s">
        <v>1743</v>
      </c>
      <c r="BD1780" t="s">
        <v>12855</v>
      </c>
      <c r="BE1780" t="s">
        <v>4947</v>
      </c>
      <c r="BF1780">
        <v>1780</v>
      </c>
      <c r="BG1780">
        <v>1767</v>
      </c>
      <c r="BH1780">
        <v>0</v>
      </c>
      <c r="BI1780" t="s">
        <v>1547</v>
      </c>
      <c r="BJ1780">
        <v>0</v>
      </c>
      <c r="BK1780">
        <v>0</v>
      </c>
      <c r="BL1780">
        <v>1800</v>
      </c>
      <c r="BM1780" t="s">
        <v>12856</v>
      </c>
      <c r="BN1780" t="s">
        <v>4948</v>
      </c>
      <c r="BO1780" t="s">
        <v>12795</v>
      </c>
      <c r="BP1780" t="s" cm="1">
        <v>12793</v>
      </c>
      <c r="BQ1780" t="s">
        <v>1547</v>
      </c>
      <c r="BR1780" t="s">
        <v>4166</v>
      </c>
      <c r="BS1780">
        <v>68</v>
      </c>
      <c r="BT1780" t="s">
        <v>5655</v>
      </c>
      <c r="BU1780" t="s">
        <v>16742</v>
      </c>
      <c r="BV1780" t="s">
        <v>4961</v>
      </c>
      <c r="BW1780" t="s">
        <v>12852</v>
      </c>
      <c r="BX1780" t="s">
        <v>12857</v>
      </c>
      <c r="BY1780" t="s">
        <v>1744</v>
      </c>
      <c r="BZ1780" t="s">
        <v>1547</v>
      </c>
      <c r="CA1780" t="s">
        <v>1744</v>
      </c>
      <c r="CB1780" t="s">
        <v>2007</v>
      </c>
      <c r="CC1780"/>
      <c r="CD1780" t="s">
        <v>998</v>
      </c>
      <c r="CE1780" t="s">
        <v>1251</v>
      </c>
      <c r="CF1780" t="s">
        <v>12858</v>
      </c>
      <c r="CG1780" t="s">
        <v>12859</v>
      </c>
      <c r="CH1780" t="s">
        <v>1251</v>
      </c>
      <c r="CI1780" t="s">
        <v>1547</v>
      </c>
      <c r="CJ1780" t="s">
        <v>3966</v>
      </c>
      <c r="CK1780" t="s">
        <v>1570</v>
      </c>
      <c r="CL1780"/>
      <c r="CM1780"/>
      <c r="CN1780" t="s">
        <v>13789</v>
      </c>
      <c r="CO1780" t="s">
        <v>4987</v>
      </c>
      <c r="CP1780" t="s">
        <v>13789</v>
      </c>
      <c r="CQ1780" t="s">
        <v>4987</v>
      </c>
      <c r="CR1780" t="s">
        <v>1547</v>
      </c>
      <c r="CS1780">
        <v>8</v>
      </c>
      <c r="CT1780" t="s">
        <v>4166</v>
      </c>
      <c r="CU1780" t="s">
        <v>4166</v>
      </c>
      <c r="CV1780" t="s">
        <v>4166</v>
      </c>
      <c r="CW1780" t="s">
        <v>1547</v>
      </c>
      <c r="CX1780" t="s">
        <v>1547</v>
      </c>
      <c r="CY1780">
        <v>1778</v>
      </c>
      <c r="CZ1780" t="s">
        <v>12165</v>
      </c>
      <c r="DA1780" t="s">
        <v>1547</v>
      </c>
      <c r="DB1780" t="s">
        <v>1881</v>
      </c>
      <c r="DC1780" t="s">
        <v>1882</v>
      </c>
      <c r="DD1780" t="s">
        <v>4961</v>
      </c>
      <c r="DE1780" t="s">
        <v>4949</v>
      </c>
      <c r="DF1780" t="s">
        <v>4962</v>
      </c>
      <c r="DG1780" t="s">
        <v>1547</v>
      </c>
      <c r="DH1780" t="s">
        <v>1547</v>
      </c>
      <c r="DI1780" t="s">
        <v>1892</v>
      </c>
      <c r="DJ1780" t="s">
        <v>12851</v>
      </c>
      <c r="DK1780"/>
      <c r="DL1780" t="s">
        <v>1892</v>
      </c>
      <c r="DM1780">
        <v>9</v>
      </c>
      <c r="DN1780" t="s">
        <v>1883</v>
      </c>
      <c r="DO1780" t="s">
        <v>1570</v>
      </c>
      <c r="DP1780" t="b">
        <v>1</v>
      </c>
      <c r="DQ1780" t="b">
        <v>0</v>
      </c>
      <c r="DR1780" t="b">
        <v>1</v>
      </c>
      <c r="DS1780" t="b">
        <v>0</v>
      </c>
      <c r="DT1780" t="b">
        <v>0</v>
      </c>
      <c r="DU1780" t="b">
        <v>1</v>
      </c>
      <c r="DV1780" t="b">
        <v>0</v>
      </c>
      <c r="DW1780">
        <v>0</v>
      </c>
      <c r="DX1780" t="b">
        <v>0</v>
      </c>
      <c r="DY1780" t="b">
        <v>0</v>
      </c>
      <c r="DZ1780" t="b">
        <v>0</v>
      </c>
      <c r="EA1780" t="b">
        <v>0</v>
      </c>
      <c r="EB1780" t="b">
        <v>0</v>
      </c>
      <c r="EC1780" t="b">
        <v>1</v>
      </c>
      <c r="ED1780" t="b">
        <v>0</v>
      </c>
      <c r="EE1780" t="b">
        <v>0</v>
      </c>
      <c r="EF1780" t="b">
        <v>0</v>
      </c>
      <c r="EG1780" t="b" cm="1">
        <v>0</v>
      </c>
      <c r="EH1780" t="b">
        <v>0</v>
      </c>
      <c r="EI1780" t="b">
        <v>0</v>
      </c>
      <c r="EJ1780" t="b">
        <v>1</v>
      </c>
      <c r="EK1780" t="s">
        <v>5327</v>
      </c>
      <c r="EL1780">
        <v>0</v>
      </c>
      <c r="EM1780">
        <v>17</v>
      </c>
      <c r="EN1780" t="b">
        <v>0</v>
      </c>
    </row>
    <row r="1781" spans="1:144" ht="15.75">
      <c r="A1781"/>
      <c r="B1781" t="s">
        <v>1570</v>
      </c>
      <c r="C1781" t="s">
        <v>1570</v>
      </c>
      <c r="D1781" t="s">
        <v>4964</v>
      </c>
      <c r="E1781" t="s">
        <v>4964</v>
      </c>
      <c r="F1781"/>
      <c r="G1781" t="s">
        <v>4964</v>
      </c>
      <c r="H1781" t="e">
        <f>維修完成日期-收到產品日期</f>
        <v>#NAME?</v>
      </c>
      <c r="I1781" t="s">
        <v>1230</v>
      </c>
      <c r="J1781"/>
      <c r="K1781"/>
      <c r="L1781" t="s">
        <v>1743</v>
      </c>
      <c r="M1781" t="s">
        <v>2007</v>
      </c>
      <c r="N1781"/>
      <c r="O1781" t="s">
        <v>4114</v>
      </c>
      <c r="P1781" t="s">
        <v>1570</v>
      </c>
      <c r="Q1781" t="s">
        <v>4949</v>
      </c>
      <c r="R1781" t="s">
        <v>3966</v>
      </c>
      <c r="S1781"/>
      <c r="T1781"/>
      <c r="U1781" t="s">
        <v>13789</v>
      </c>
      <c r="V1781" t="s">
        <v>13794</v>
      </c>
      <c r="W1781"/>
      <c r="X1781"/>
      <c r="Y1781"/>
      <c r="Z1781"/>
      <c r="AA1781"/>
      <c r="AB1781"/>
      <c r="AC1781"/>
      <c r="AD1781"/>
      <c r="AE1781"/>
      <c r="AF1781"/>
      <c r="AG1781"/>
      <c r="AH1781"/>
      <c r="AI1781"/>
      <c r="AJ1781"/>
      <c r="AK1781"/>
      <c r="AL1781"/>
      <c r="AM1781"/>
      <c r="AN1781"/>
      <c r="AO1781" s="108" t="s">
        <v>43</v>
      </c>
      <c r="AP1781" t="s">
        <v>2872</v>
      </c>
      <c r="AQ1781">
        <v>16</v>
      </c>
      <c r="AR1781" t="s">
        <v>12860</v>
      </c>
      <c r="AS1781" t="s">
        <v>1570</v>
      </c>
      <c r="AT1781" t="s">
        <v>12794</v>
      </c>
      <c r="AU1781" t="s">
        <v>4964</v>
      </c>
      <c r="AV1781" t="s">
        <v>12861</v>
      </c>
      <c r="AW1781" t="s">
        <v>1744</v>
      </c>
      <c r="AX1781" t="s">
        <v>1740</v>
      </c>
      <c r="AY1781" t="s">
        <v>12861</v>
      </c>
      <c r="AZ1781" t="s">
        <v>4949</v>
      </c>
      <c r="BA1781" t="s">
        <v>12862</v>
      </c>
      <c r="BB1781" t="s">
        <v>1230</v>
      </c>
      <c r="BC1781" t="s">
        <v>1743</v>
      </c>
      <c r="BD1781" t="s">
        <v>12863</v>
      </c>
      <c r="BE1781" t="s">
        <v>4947</v>
      </c>
      <c r="BF1781">
        <v>1781</v>
      </c>
      <c r="BG1781">
        <v>1767</v>
      </c>
      <c r="BH1781">
        <v>0</v>
      </c>
      <c r="BI1781" t="s">
        <v>4964</v>
      </c>
      <c r="BJ1781">
        <v>1</v>
      </c>
      <c r="BK1781">
        <v>0</v>
      </c>
      <c r="BL1781">
        <v>0</v>
      </c>
      <c r="BM1781" t="s">
        <v>1547</v>
      </c>
      <c r="BN1781" t="s">
        <v>4948</v>
      </c>
      <c r="BO1781" t="s">
        <v>12795</v>
      </c>
      <c r="BP1781" t="s" cm="1">
        <v>12793</v>
      </c>
      <c r="BQ1781" t="s">
        <v>1547</v>
      </c>
      <c r="BR1781" t="s">
        <v>4166</v>
      </c>
      <c r="BS1781">
        <v>69</v>
      </c>
      <c r="BT1781" t="s">
        <v>6043</v>
      </c>
      <c r="BU1781" t="s">
        <v>16743</v>
      </c>
      <c r="BV1781" t="s">
        <v>4964</v>
      </c>
      <c r="BW1781" t="s">
        <v>12861</v>
      </c>
      <c r="BX1781" t="e">
        <v>#NAME?</v>
      </c>
      <c r="BY1781" t="s">
        <v>1744</v>
      </c>
      <c r="BZ1781" t="s">
        <v>1547</v>
      </c>
      <c r="CA1781" t="s">
        <v>1744</v>
      </c>
      <c r="CB1781" t="s">
        <v>2007</v>
      </c>
      <c r="CC1781"/>
      <c r="CD1781" t="s">
        <v>998</v>
      </c>
      <c r="CE1781" t="s">
        <v>1230</v>
      </c>
      <c r="CF1781" t="s">
        <v>12864</v>
      </c>
      <c r="CG1781" t="s">
        <v>12865</v>
      </c>
      <c r="CH1781" t="s">
        <v>1230</v>
      </c>
      <c r="CI1781" t="s">
        <v>1547</v>
      </c>
      <c r="CJ1781" t="s">
        <v>3966</v>
      </c>
      <c r="CK1781" t="s">
        <v>1570</v>
      </c>
      <c r="CL1781"/>
      <c r="CM1781"/>
      <c r="CN1781" t="s">
        <v>13789</v>
      </c>
      <c r="CO1781" t="s">
        <v>13794</v>
      </c>
      <c r="CP1781" t="s">
        <v>13789</v>
      </c>
      <c r="CQ1781" t="s">
        <v>13794</v>
      </c>
      <c r="CR1781" t="s">
        <v>1547</v>
      </c>
      <c r="CS1781">
        <v>8</v>
      </c>
      <c r="CT1781" t="s">
        <v>4166</v>
      </c>
      <c r="CU1781" t="s">
        <v>4166</v>
      </c>
      <c r="CV1781" t="s">
        <v>4166</v>
      </c>
      <c r="CW1781" t="s">
        <v>1547</v>
      </c>
      <c r="CX1781" t="s">
        <v>1547</v>
      </c>
      <c r="CY1781">
        <v>1779</v>
      </c>
      <c r="CZ1781" t="s">
        <v>12166</v>
      </c>
      <c r="DA1781" t="s">
        <v>1547</v>
      </c>
      <c r="DB1781" t="s">
        <v>1881</v>
      </c>
      <c r="DC1781" t="s">
        <v>1882</v>
      </c>
      <c r="DD1781" t="s">
        <v>4964</v>
      </c>
      <c r="DE1781" t="s">
        <v>4949</v>
      </c>
      <c r="DF1781" t="s">
        <v>4964</v>
      </c>
      <c r="DG1781" t="s">
        <v>1547</v>
      </c>
      <c r="DH1781" t="s">
        <v>1547</v>
      </c>
      <c r="DI1781" t="s">
        <v>1892</v>
      </c>
      <c r="DJ1781" t="s">
        <v>12860</v>
      </c>
      <c r="DK1781"/>
      <c r="DL1781" t="s">
        <v>1892</v>
      </c>
      <c r="DM1781">
        <v>9</v>
      </c>
      <c r="DN1781" t="s">
        <v>1883</v>
      </c>
      <c r="DO1781" t="s">
        <v>1570</v>
      </c>
      <c r="DP1781" t="b">
        <v>1</v>
      </c>
      <c r="DQ1781" t="b">
        <v>0</v>
      </c>
      <c r="DR1781" t="b">
        <v>1</v>
      </c>
      <c r="DS1781" t="b">
        <v>0</v>
      </c>
      <c r="DT1781" t="b">
        <v>0</v>
      </c>
      <c r="DU1781" t="b">
        <v>1</v>
      </c>
      <c r="DV1781" t="b">
        <v>0</v>
      </c>
      <c r="DW1781">
        <v>0</v>
      </c>
      <c r="DX1781" t="b">
        <v>0</v>
      </c>
      <c r="DY1781" t="b">
        <v>0</v>
      </c>
      <c r="DZ1781" t="b">
        <v>0</v>
      </c>
      <c r="EA1781" t="b">
        <v>0</v>
      </c>
      <c r="EB1781" t="b">
        <v>0</v>
      </c>
      <c r="EC1781" t="b">
        <v>0</v>
      </c>
      <c r="ED1781" t="b">
        <v>0</v>
      </c>
      <c r="EE1781" t="b">
        <v>0</v>
      </c>
      <c r="EF1781" t="b">
        <v>0</v>
      </c>
      <c r="EG1781" t="b" cm="1">
        <v>0</v>
      </c>
      <c r="EH1781" t="b">
        <v>0</v>
      </c>
      <c r="EI1781" t="b">
        <v>0</v>
      </c>
      <c r="EJ1781" t="b">
        <v>0</v>
      </c>
      <c r="EK1781" t="s">
        <v>1547</v>
      </c>
      <c r="EL1781">
        <v>0</v>
      </c>
      <c r="EM1781">
        <v>10</v>
      </c>
      <c r="EN1781" t="b">
        <v>0</v>
      </c>
    </row>
    <row r="1782" spans="1:144" ht="15.75">
      <c r="A1782"/>
      <c r="B1782" t="s">
        <v>1570</v>
      </c>
      <c r="C1782" t="s">
        <v>1570</v>
      </c>
      <c r="D1782" t="s">
        <v>4122</v>
      </c>
      <c r="E1782" t="s">
        <v>4123</v>
      </c>
      <c r="F1782"/>
      <c r="G1782" t="s">
        <v>4122</v>
      </c>
      <c r="H1782" t="s">
        <v>4122</v>
      </c>
      <c r="I1782" t="s">
        <v>1230</v>
      </c>
      <c r="J1782"/>
      <c r="K1782"/>
      <c r="L1782" t="s">
        <v>1743</v>
      </c>
      <c r="M1782" t="s">
        <v>1995</v>
      </c>
      <c r="N1782"/>
      <c r="O1782" t="s">
        <v>4114</v>
      </c>
      <c r="P1782" t="s">
        <v>1570</v>
      </c>
      <c r="Q1782" t="s">
        <v>4949</v>
      </c>
      <c r="R1782" t="s">
        <v>3966</v>
      </c>
      <c r="S1782"/>
      <c r="T1782"/>
      <c r="U1782" t="s">
        <v>13789</v>
      </c>
      <c r="V1782" t="s">
        <v>13565</v>
      </c>
      <c r="W1782"/>
      <c r="X1782"/>
      <c r="Y1782"/>
      <c r="Z1782"/>
      <c r="AA1782"/>
      <c r="AB1782"/>
      <c r="AC1782"/>
      <c r="AD1782"/>
      <c r="AE1782"/>
      <c r="AF1782"/>
      <c r="AG1782"/>
      <c r="AH1782"/>
      <c r="AI1782"/>
      <c r="AJ1782"/>
      <c r="AK1782"/>
      <c r="AL1782"/>
      <c r="AM1782"/>
      <c r="AN1782"/>
      <c r="AO1782" s="108" t="s">
        <v>43</v>
      </c>
      <c r="AP1782" t="s">
        <v>2872</v>
      </c>
      <c r="AQ1782">
        <v>17</v>
      </c>
      <c r="AR1782" t="s">
        <v>12866</v>
      </c>
      <c r="AS1782" t="s">
        <v>1570</v>
      </c>
      <c r="AT1782" t="s">
        <v>12794</v>
      </c>
      <c r="AU1782" t="s">
        <v>4123</v>
      </c>
      <c r="AV1782" t="s">
        <v>9405</v>
      </c>
      <c r="AW1782" t="s">
        <v>1744</v>
      </c>
      <c r="AX1782" t="s">
        <v>1740</v>
      </c>
      <c r="AY1782" t="s">
        <v>9406</v>
      </c>
      <c r="AZ1782" t="s">
        <v>4949</v>
      </c>
      <c r="BA1782" t="s">
        <v>9407</v>
      </c>
      <c r="BB1782" t="s">
        <v>1230</v>
      </c>
      <c r="BC1782" t="s">
        <v>1743</v>
      </c>
      <c r="BD1782" t="s">
        <v>9408</v>
      </c>
      <c r="BE1782" t="s">
        <v>4947</v>
      </c>
      <c r="BF1782">
        <v>896</v>
      </c>
      <c r="BG1782">
        <v>1767</v>
      </c>
      <c r="BH1782">
        <v>0</v>
      </c>
      <c r="BI1782" t="s">
        <v>4123</v>
      </c>
      <c r="BJ1782">
        <v>2</v>
      </c>
      <c r="BK1782">
        <v>0</v>
      </c>
      <c r="BL1782">
        <v>0</v>
      </c>
      <c r="BM1782" t="s">
        <v>1547</v>
      </c>
      <c r="BN1782" t="s">
        <v>4948</v>
      </c>
      <c r="BO1782" t="s">
        <v>12795</v>
      </c>
      <c r="BP1782" t="s" cm="1">
        <v>12793</v>
      </c>
      <c r="BQ1782" t="s">
        <v>1547</v>
      </c>
      <c r="BR1782" t="s">
        <v>4166</v>
      </c>
      <c r="BS1782">
        <v>70</v>
      </c>
      <c r="BT1782" t="s">
        <v>6052</v>
      </c>
      <c r="BU1782" t="s">
        <v>16744</v>
      </c>
      <c r="BV1782" t="s">
        <v>4122</v>
      </c>
      <c r="BW1782" t="s">
        <v>9405</v>
      </c>
      <c r="BX1782" t="s">
        <v>9406</v>
      </c>
      <c r="BY1782" t="s">
        <v>1744</v>
      </c>
      <c r="BZ1782" t="s">
        <v>1547</v>
      </c>
      <c r="CA1782" t="s">
        <v>1744</v>
      </c>
      <c r="CB1782" t="s">
        <v>1995</v>
      </c>
      <c r="CC1782"/>
      <c r="CD1782" t="s">
        <v>998</v>
      </c>
      <c r="CE1782" t="s">
        <v>1230</v>
      </c>
      <c r="CF1782" t="s">
        <v>4996</v>
      </c>
      <c r="CG1782" t="s">
        <v>12867</v>
      </c>
      <c r="CH1782" t="s">
        <v>1230</v>
      </c>
      <c r="CI1782" t="s">
        <v>1547</v>
      </c>
      <c r="CJ1782" t="s">
        <v>3966</v>
      </c>
      <c r="CK1782" t="s">
        <v>1570</v>
      </c>
      <c r="CL1782"/>
      <c r="CM1782"/>
      <c r="CN1782" t="s">
        <v>13789</v>
      </c>
      <c r="CO1782" t="s">
        <v>13565</v>
      </c>
      <c r="CP1782" t="s">
        <v>13789</v>
      </c>
      <c r="CQ1782" t="s">
        <v>13565</v>
      </c>
      <c r="CR1782" t="s">
        <v>1547</v>
      </c>
      <c r="CS1782">
        <v>8</v>
      </c>
      <c r="CT1782" t="s">
        <v>4166</v>
      </c>
      <c r="CU1782" t="s">
        <v>4166</v>
      </c>
      <c r="CV1782" t="s">
        <v>4166</v>
      </c>
      <c r="CW1782" t="s">
        <v>1547</v>
      </c>
      <c r="CX1782" t="s">
        <v>1547</v>
      </c>
      <c r="CY1782">
        <v>1780</v>
      </c>
      <c r="CZ1782" t="s">
        <v>12167</v>
      </c>
      <c r="DA1782" t="s">
        <v>1547</v>
      </c>
      <c r="DB1782" t="s">
        <v>1881</v>
      </c>
      <c r="DC1782" t="s">
        <v>1882</v>
      </c>
      <c r="DD1782" t="s">
        <v>4123</v>
      </c>
      <c r="DE1782" t="s">
        <v>4949</v>
      </c>
      <c r="DF1782" t="s">
        <v>4122</v>
      </c>
      <c r="DG1782" t="s">
        <v>1547</v>
      </c>
      <c r="DH1782" t="s">
        <v>1547</v>
      </c>
      <c r="DI1782" t="s">
        <v>1892</v>
      </c>
      <c r="DJ1782" t="s">
        <v>12866</v>
      </c>
      <c r="DK1782"/>
      <c r="DL1782" t="s">
        <v>1892</v>
      </c>
      <c r="DM1782">
        <v>9</v>
      </c>
      <c r="DN1782" t="s">
        <v>1883</v>
      </c>
      <c r="DO1782" t="s">
        <v>1570</v>
      </c>
      <c r="DP1782" t="b">
        <v>1</v>
      </c>
      <c r="DQ1782" t="b">
        <v>0</v>
      </c>
      <c r="DR1782" t="b">
        <v>0</v>
      </c>
      <c r="DS1782" t="b">
        <v>0</v>
      </c>
      <c r="DT1782" t="b">
        <v>0</v>
      </c>
      <c r="DU1782" t="b">
        <v>1</v>
      </c>
      <c r="DV1782" t="b">
        <v>0</v>
      </c>
      <c r="DW1782">
        <v>0</v>
      </c>
      <c r="DX1782" t="b">
        <v>0</v>
      </c>
      <c r="DY1782" t="b">
        <v>0</v>
      </c>
      <c r="DZ1782" t="b">
        <v>0</v>
      </c>
      <c r="EA1782" t="b">
        <v>0</v>
      </c>
      <c r="EB1782" t="b">
        <v>0</v>
      </c>
      <c r="EC1782" t="b">
        <v>1</v>
      </c>
      <c r="ED1782" t="b">
        <v>0</v>
      </c>
      <c r="EE1782" t="b">
        <v>0</v>
      </c>
      <c r="EF1782" t="b">
        <v>0</v>
      </c>
      <c r="EG1782" t="b" cm="1">
        <v>0</v>
      </c>
      <c r="EH1782" t="b">
        <v>0</v>
      </c>
      <c r="EI1782" t="b">
        <v>0</v>
      </c>
      <c r="EJ1782" t="b">
        <v>1</v>
      </c>
      <c r="EK1782" t="s">
        <v>5327</v>
      </c>
      <c r="EL1782">
        <v>0</v>
      </c>
      <c r="EM1782">
        <v>15</v>
      </c>
      <c r="EN1782" t="b">
        <v>0</v>
      </c>
    </row>
    <row r="1783" spans="1:144" ht="15.75">
      <c r="A1783"/>
      <c r="B1783" t="s">
        <v>1570</v>
      </c>
      <c r="C1783" t="s">
        <v>1570</v>
      </c>
      <c r="D1783" t="s">
        <v>4136</v>
      </c>
      <c r="E1783" t="s">
        <v>4965</v>
      </c>
      <c r="F1783" t="s">
        <v>4138</v>
      </c>
      <c r="G1783" t="s">
        <v>4136</v>
      </c>
      <c r="H1783" t="s">
        <v>4136</v>
      </c>
      <c r="I1783" t="s">
        <v>1230</v>
      </c>
      <c r="J1783"/>
      <c r="K1783"/>
      <c r="L1783" t="s">
        <v>1743</v>
      </c>
      <c r="M1783" t="s">
        <v>1754</v>
      </c>
      <c r="N1783"/>
      <c r="O1783" t="s">
        <v>4114</v>
      </c>
      <c r="P1783" t="s">
        <v>1570</v>
      </c>
      <c r="Q1783" t="s">
        <v>4949</v>
      </c>
      <c r="R1783" t="s">
        <v>3966</v>
      </c>
      <c r="S1783"/>
      <c r="T1783"/>
      <c r="U1783" t="s">
        <v>13789</v>
      </c>
      <c r="V1783" t="s">
        <v>13795</v>
      </c>
      <c r="W1783"/>
      <c r="X1783"/>
      <c r="Y1783"/>
      <c r="Z1783"/>
      <c r="AA1783"/>
      <c r="AB1783"/>
      <c r="AC1783"/>
      <c r="AD1783"/>
      <c r="AE1783"/>
      <c r="AF1783"/>
      <c r="AG1783"/>
      <c r="AH1783"/>
      <c r="AI1783"/>
      <c r="AJ1783"/>
      <c r="AK1783"/>
      <c r="AL1783"/>
      <c r="AM1783"/>
      <c r="AN1783"/>
      <c r="AO1783" s="108" t="s">
        <v>43</v>
      </c>
      <c r="AP1783" t="s">
        <v>2872</v>
      </c>
      <c r="AQ1783">
        <v>18</v>
      </c>
      <c r="AR1783" t="s">
        <v>12868</v>
      </c>
      <c r="AS1783" t="s">
        <v>1570</v>
      </c>
      <c r="AT1783" t="s">
        <v>12794</v>
      </c>
      <c r="AU1783" t="s">
        <v>4965</v>
      </c>
      <c r="AV1783" t="s">
        <v>12869</v>
      </c>
      <c r="AW1783" t="s">
        <v>9462</v>
      </c>
      <c r="AX1783" t="s">
        <v>1740</v>
      </c>
      <c r="AY1783" t="s">
        <v>9463</v>
      </c>
      <c r="AZ1783" t="s">
        <v>4949</v>
      </c>
      <c r="BA1783" t="s">
        <v>12870</v>
      </c>
      <c r="BB1783" t="s">
        <v>1230</v>
      </c>
      <c r="BC1783" t="s">
        <v>1743</v>
      </c>
      <c r="BD1783" t="s">
        <v>9465</v>
      </c>
      <c r="BE1783" t="s">
        <v>4947</v>
      </c>
      <c r="BF1783">
        <v>1783</v>
      </c>
      <c r="BG1783">
        <v>1767</v>
      </c>
      <c r="BH1783">
        <v>0</v>
      </c>
      <c r="BI1783" t="s">
        <v>4965</v>
      </c>
      <c r="BJ1783">
        <v>1</v>
      </c>
      <c r="BK1783">
        <v>0</v>
      </c>
      <c r="BL1783">
        <v>0</v>
      </c>
      <c r="BM1783" t="s">
        <v>1547</v>
      </c>
      <c r="BN1783" t="s">
        <v>4948</v>
      </c>
      <c r="BO1783" t="s">
        <v>12795</v>
      </c>
      <c r="BP1783" t="s" cm="1">
        <v>12793</v>
      </c>
      <c r="BQ1783" t="s">
        <v>1547</v>
      </c>
      <c r="BR1783" t="s">
        <v>4166</v>
      </c>
      <c r="BS1783">
        <v>71</v>
      </c>
      <c r="BT1783" t="s">
        <v>6573</v>
      </c>
      <c r="BU1783" t="s">
        <v>16745</v>
      </c>
      <c r="BV1783" t="s">
        <v>4136</v>
      </c>
      <c r="BW1783" t="s">
        <v>12869</v>
      </c>
      <c r="BX1783" t="s">
        <v>9463</v>
      </c>
      <c r="BY1783" t="s">
        <v>1744</v>
      </c>
      <c r="BZ1783" t="s">
        <v>1547</v>
      </c>
      <c r="CA1783" t="s">
        <v>1744</v>
      </c>
      <c r="CB1783" t="s">
        <v>1754</v>
      </c>
      <c r="CC1783"/>
      <c r="CD1783" t="s">
        <v>998</v>
      </c>
      <c r="CE1783" t="s">
        <v>1230</v>
      </c>
      <c r="CF1783" t="s">
        <v>12871</v>
      </c>
      <c r="CG1783" t="s">
        <v>12872</v>
      </c>
      <c r="CH1783" t="s">
        <v>1230</v>
      </c>
      <c r="CI1783" t="s">
        <v>1547</v>
      </c>
      <c r="CJ1783" t="s">
        <v>3966</v>
      </c>
      <c r="CK1783" t="s">
        <v>1570</v>
      </c>
      <c r="CL1783"/>
      <c r="CM1783"/>
      <c r="CN1783" t="s">
        <v>13789</v>
      </c>
      <c r="CO1783" t="s">
        <v>13795</v>
      </c>
      <c r="CP1783" t="s">
        <v>13789</v>
      </c>
      <c r="CQ1783" t="s">
        <v>13795</v>
      </c>
      <c r="CR1783" t="s">
        <v>1547</v>
      </c>
      <c r="CS1783">
        <v>8</v>
      </c>
      <c r="CT1783" t="s">
        <v>4166</v>
      </c>
      <c r="CU1783" t="s">
        <v>4166</v>
      </c>
      <c r="CV1783" t="s">
        <v>4166</v>
      </c>
      <c r="CW1783" t="s">
        <v>1547</v>
      </c>
      <c r="CX1783" t="s">
        <v>1547</v>
      </c>
      <c r="CY1783">
        <v>1781</v>
      </c>
      <c r="CZ1783" t="s">
        <v>12168</v>
      </c>
      <c r="DA1783" t="s">
        <v>1547</v>
      </c>
      <c r="DB1783" t="s">
        <v>1881</v>
      </c>
      <c r="DC1783" t="s">
        <v>1882</v>
      </c>
      <c r="DD1783" t="s">
        <v>4965</v>
      </c>
      <c r="DE1783" t="s">
        <v>4949</v>
      </c>
      <c r="DF1783" t="s">
        <v>4136</v>
      </c>
      <c r="DG1783" t="s">
        <v>1547</v>
      </c>
      <c r="DH1783" t="s">
        <v>1547</v>
      </c>
      <c r="DI1783" t="s">
        <v>1892</v>
      </c>
      <c r="DJ1783" t="s">
        <v>12868</v>
      </c>
      <c r="DK1783"/>
      <c r="DL1783" t="s">
        <v>1892</v>
      </c>
      <c r="DM1783">
        <v>9</v>
      </c>
      <c r="DN1783" t="s">
        <v>1883</v>
      </c>
      <c r="DO1783" t="s">
        <v>1570</v>
      </c>
      <c r="DP1783" t="b">
        <v>1</v>
      </c>
      <c r="DQ1783" t="b">
        <v>0</v>
      </c>
      <c r="DR1783" t="b">
        <v>1</v>
      </c>
      <c r="DS1783" t="b">
        <v>0</v>
      </c>
      <c r="DT1783" t="b">
        <v>0</v>
      </c>
      <c r="DU1783" t="b">
        <v>1</v>
      </c>
      <c r="DV1783" t="b">
        <v>0</v>
      </c>
      <c r="DW1783">
        <v>0</v>
      </c>
      <c r="DX1783" t="b">
        <v>0</v>
      </c>
      <c r="DY1783" t="b">
        <v>0</v>
      </c>
      <c r="DZ1783" t="b">
        <v>0</v>
      </c>
      <c r="EA1783" t="b">
        <v>0</v>
      </c>
      <c r="EB1783" t="b">
        <v>0</v>
      </c>
      <c r="EC1783" t="b">
        <v>1</v>
      </c>
      <c r="ED1783" t="b">
        <v>0</v>
      </c>
      <c r="EE1783" t="b">
        <v>0</v>
      </c>
      <c r="EF1783" t="b">
        <v>0</v>
      </c>
      <c r="EG1783" t="b" cm="1">
        <v>0</v>
      </c>
      <c r="EH1783" t="b">
        <v>0</v>
      </c>
      <c r="EI1783" t="b">
        <v>0</v>
      </c>
      <c r="EJ1783" t="b">
        <v>1</v>
      </c>
      <c r="EK1783" t="s">
        <v>5327</v>
      </c>
      <c r="EL1783">
        <v>0</v>
      </c>
      <c r="EM1783">
        <v>12</v>
      </c>
      <c r="EN1783" t="b">
        <v>0</v>
      </c>
    </row>
    <row r="1784" spans="1:144" ht="15.75">
      <c r="A1784"/>
      <c r="B1784" t="s">
        <v>1570</v>
      </c>
      <c r="C1784" t="s">
        <v>1570</v>
      </c>
      <c r="D1784" t="s">
        <v>4966</v>
      </c>
      <c r="E1784" t="s">
        <v>4967</v>
      </c>
      <c r="F1784"/>
      <c r="G1784" t="s">
        <v>4966</v>
      </c>
      <c r="H1784" t="e">
        <f>收到產品日期-報表更新日期</f>
        <v>#NAME?</v>
      </c>
      <c r="I1784" t="s">
        <v>1230</v>
      </c>
      <c r="J1784"/>
      <c r="K1784"/>
      <c r="L1784" t="s">
        <v>1743</v>
      </c>
      <c r="M1784" t="s">
        <v>1754</v>
      </c>
      <c r="N1784"/>
      <c r="O1784" t="s">
        <v>4114</v>
      </c>
      <c r="P1784" t="s">
        <v>1570</v>
      </c>
      <c r="Q1784" t="s">
        <v>4949</v>
      </c>
      <c r="R1784" t="s">
        <v>3966</v>
      </c>
      <c r="S1784"/>
      <c r="T1784"/>
      <c r="U1784" t="s">
        <v>13789</v>
      </c>
      <c r="V1784" t="s">
        <v>13796</v>
      </c>
      <c r="W1784"/>
      <c r="X1784"/>
      <c r="Y1784"/>
      <c r="Z1784"/>
      <c r="AA1784"/>
      <c r="AB1784"/>
      <c r="AC1784"/>
      <c r="AD1784"/>
      <c r="AE1784"/>
      <c r="AF1784"/>
      <c r="AG1784"/>
      <c r="AH1784"/>
      <c r="AI1784"/>
      <c r="AJ1784"/>
      <c r="AK1784"/>
      <c r="AL1784"/>
      <c r="AM1784"/>
      <c r="AN1784"/>
      <c r="AO1784" s="108" t="s">
        <v>43</v>
      </c>
      <c r="AP1784" t="s">
        <v>2872</v>
      </c>
      <c r="AQ1784">
        <v>19</v>
      </c>
      <c r="AR1784" t="s">
        <v>12873</v>
      </c>
      <c r="AS1784" t="s">
        <v>1570</v>
      </c>
      <c r="AT1784" t="s">
        <v>12794</v>
      </c>
      <c r="AU1784" t="s">
        <v>4967</v>
      </c>
      <c r="AV1784" t="s">
        <v>12874</v>
      </c>
      <c r="AW1784" t="s">
        <v>1744</v>
      </c>
      <c r="AX1784" t="s">
        <v>1740</v>
      </c>
      <c r="AY1784" t="s">
        <v>12875</v>
      </c>
      <c r="AZ1784" t="s">
        <v>4949</v>
      </c>
      <c r="BA1784" t="s">
        <v>12876</v>
      </c>
      <c r="BB1784" t="s">
        <v>1230</v>
      </c>
      <c r="BC1784" t="s">
        <v>1743</v>
      </c>
      <c r="BD1784" t="s">
        <v>12877</v>
      </c>
      <c r="BE1784" t="s">
        <v>4947</v>
      </c>
      <c r="BF1784">
        <v>1784</v>
      </c>
      <c r="BG1784">
        <v>1767</v>
      </c>
      <c r="BH1784">
        <v>0</v>
      </c>
      <c r="BI1784" t="s">
        <v>4967</v>
      </c>
      <c r="BJ1784">
        <v>1</v>
      </c>
      <c r="BK1784">
        <v>0</v>
      </c>
      <c r="BL1784">
        <v>0</v>
      </c>
      <c r="BM1784" t="s">
        <v>1547</v>
      </c>
      <c r="BN1784" t="s">
        <v>4948</v>
      </c>
      <c r="BO1784" t="s">
        <v>12795</v>
      </c>
      <c r="BP1784" t="s" cm="1">
        <v>12793</v>
      </c>
      <c r="BQ1784" t="s">
        <v>1547</v>
      </c>
      <c r="BR1784" t="s">
        <v>4166</v>
      </c>
      <c r="BS1784">
        <v>72</v>
      </c>
      <c r="BT1784" t="s">
        <v>6583</v>
      </c>
      <c r="BU1784" t="s">
        <v>16746</v>
      </c>
      <c r="BV1784" t="s">
        <v>4966</v>
      </c>
      <c r="BW1784" t="s">
        <v>12874</v>
      </c>
      <c r="BX1784" t="e">
        <v>#NAME?</v>
      </c>
      <c r="BY1784" t="s">
        <v>1744</v>
      </c>
      <c r="BZ1784" t="s">
        <v>1547</v>
      </c>
      <c r="CA1784" t="s">
        <v>1744</v>
      </c>
      <c r="CB1784" t="s">
        <v>1754</v>
      </c>
      <c r="CC1784"/>
      <c r="CD1784" t="s">
        <v>998</v>
      </c>
      <c r="CE1784" t="s">
        <v>1230</v>
      </c>
      <c r="CF1784" t="s">
        <v>12878</v>
      </c>
      <c r="CG1784" t="s">
        <v>12879</v>
      </c>
      <c r="CH1784" t="s">
        <v>1230</v>
      </c>
      <c r="CI1784" t="s">
        <v>1547</v>
      </c>
      <c r="CJ1784" t="s">
        <v>3966</v>
      </c>
      <c r="CK1784" t="s">
        <v>1570</v>
      </c>
      <c r="CL1784"/>
      <c r="CM1784"/>
      <c r="CN1784" t="s">
        <v>13789</v>
      </c>
      <c r="CO1784" t="s">
        <v>13796</v>
      </c>
      <c r="CP1784" t="s">
        <v>13789</v>
      </c>
      <c r="CQ1784" t="s">
        <v>13796</v>
      </c>
      <c r="CR1784" t="s">
        <v>1547</v>
      </c>
      <c r="CS1784">
        <v>8</v>
      </c>
      <c r="CT1784" t="s">
        <v>4166</v>
      </c>
      <c r="CU1784" t="s">
        <v>4166</v>
      </c>
      <c r="CV1784" t="s">
        <v>4166</v>
      </c>
      <c r="CW1784" t="s">
        <v>1547</v>
      </c>
      <c r="CX1784" t="s">
        <v>1547</v>
      </c>
      <c r="CY1784">
        <v>1782</v>
      </c>
      <c r="CZ1784" t="s">
        <v>12169</v>
      </c>
      <c r="DA1784" t="s">
        <v>1547</v>
      </c>
      <c r="DB1784" t="s">
        <v>1881</v>
      </c>
      <c r="DC1784" t="s">
        <v>1882</v>
      </c>
      <c r="DD1784" t="s">
        <v>4967</v>
      </c>
      <c r="DE1784" t="s">
        <v>4949</v>
      </c>
      <c r="DF1784" t="s">
        <v>4966</v>
      </c>
      <c r="DG1784" t="s">
        <v>1547</v>
      </c>
      <c r="DH1784" t="s">
        <v>1547</v>
      </c>
      <c r="DI1784" t="s">
        <v>1892</v>
      </c>
      <c r="DJ1784" t="s">
        <v>12873</v>
      </c>
      <c r="DK1784"/>
      <c r="DL1784" t="s">
        <v>1892</v>
      </c>
      <c r="DM1784">
        <v>9</v>
      </c>
      <c r="DN1784" t="s">
        <v>1883</v>
      </c>
      <c r="DO1784" t="s">
        <v>1570</v>
      </c>
      <c r="DP1784" t="b">
        <v>1</v>
      </c>
      <c r="DQ1784" t="b">
        <v>0</v>
      </c>
      <c r="DR1784" t="b">
        <v>1</v>
      </c>
      <c r="DS1784" t="b">
        <v>0</v>
      </c>
      <c r="DT1784" t="b">
        <v>0</v>
      </c>
      <c r="DU1784" t="b">
        <v>1</v>
      </c>
      <c r="DV1784" t="b">
        <v>0</v>
      </c>
      <c r="DW1784">
        <v>0</v>
      </c>
      <c r="DX1784" t="b">
        <v>0</v>
      </c>
      <c r="DY1784" t="b">
        <v>0</v>
      </c>
      <c r="DZ1784" t="b">
        <v>0</v>
      </c>
      <c r="EA1784" t="b">
        <v>0</v>
      </c>
      <c r="EB1784" t="b">
        <v>0</v>
      </c>
      <c r="EC1784" t="b">
        <v>0</v>
      </c>
      <c r="ED1784" t="b">
        <v>0</v>
      </c>
      <c r="EE1784" t="b">
        <v>0</v>
      </c>
      <c r="EF1784" t="b">
        <v>0</v>
      </c>
      <c r="EG1784" t="b" cm="1">
        <v>0</v>
      </c>
      <c r="EH1784" t="b">
        <v>0</v>
      </c>
      <c r="EI1784" t="b">
        <v>0</v>
      </c>
      <c r="EJ1784" t="b">
        <v>0</v>
      </c>
      <c r="EK1784" t="s">
        <v>1547</v>
      </c>
      <c r="EL1784">
        <v>0</v>
      </c>
      <c r="EM1784">
        <v>8</v>
      </c>
      <c r="EN1784" t="b">
        <v>0</v>
      </c>
    </row>
    <row r="1785" spans="1:144" ht="31.5">
      <c r="A1785"/>
      <c r="B1785" t="s">
        <v>1570</v>
      </c>
      <c r="C1785" t="s">
        <v>1570</v>
      </c>
      <c r="D1785" t="s">
        <v>4968</v>
      </c>
      <c r="E1785" t="s">
        <v>4969</v>
      </c>
      <c r="F1785"/>
      <c r="G1785" t="s">
        <v>4968</v>
      </c>
      <c r="H1785" s="109" t="s">
        <v>4970</v>
      </c>
      <c r="I1785" t="s">
        <v>1230</v>
      </c>
      <c r="J1785"/>
      <c r="K1785"/>
      <c r="L1785" t="s">
        <v>1743</v>
      </c>
      <c r="M1785" t="s">
        <v>1754</v>
      </c>
      <c r="N1785"/>
      <c r="O1785" t="s">
        <v>4114</v>
      </c>
      <c r="P1785" t="s">
        <v>1570</v>
      </c>
      <c r="Q1785" t="s">
        <v>4949</v>
      </c>
      <c r="R1785" t="s">
        <v>3966</v>
      </c>
      <c r="S1785"/>
      <c r="T1785"/>
      <c r="U1785" t="s">
        <v>13789</v>
      </c>
      <c r="V1785" t="s">
        <v>13797</v>
      </c>
      <c r="W1785"/>
      <c r="X1785"/>
      <c r="Y1785"/>
      <c r="Z1785"/>
      <c r="AA1785"/>
      <c r="AB1785"/>
      <c r="AC1785"/>
      <c r="AD1785"/>
      <c r="AE1785"/>
      <c r="AF1785"/>
      <c r="AG1785"/>
      <c r="AH1785"/>
      <c r="AI1785"/>
      <c r="AJ1785"/>
      <c r="AK1785"/>
      <c r="AL1785"/>
      <c r="AM1785"/>
      <c r="AN1785"/>
      <c r="AO1785" s="108" t="s">
        <v>43</v>
      </c>
      <c r="AP1785" t="s">
        <v>2872</v>
      </c>
      <c r="AQ1785">
        <v>20</v>
      </c>
      <c r="AR1785" t="s">
        <v>12880</v>
      </c>
      <c r="AS1785" t="s">
        <v>1570</v>
      </c>
      <c r="AT1785" t="s">
        <v>12794</v>
      </c>
      <c r="AU1785" t="s">
        <v>4969</v>
      </c>
      <c r="AV1785" t="s">
        <v>12881</v>
      </c>
      <c r="AW1785" t="s">
        <v>1744</v>
      </c>
      <c r="AX1785" t="s">
        <v>1740</v>
      </c>
      <c r="AY1785" t="s">
        <v>12882</v>
      </c>
      <c r="AZ1785" t="s">
        <v>4949</v>
      </c>
      <c r="BA1785" t="s">
        <v>12883</v>
      </c>
      <c r="BB1785" t="s">
        <v>1230</v>
      </c>
      <c r="BC1785" t="s">
        <v>1743</v>
      </c>
      <c r="BD1785" t="s">
        <v>12884</v>
      </c>
      <c r="BE1785" t="s">
        <v>4947</v>
      </c>
      <c r="BF1785">
        <v>1785</v>
      </c>
      <c r="BG1785">
        <v>1767</v>
      </c>
      <c r="BH1785">
        <v>0</v>
      </c>
      <c r="BI1785" t="s">
        <v>4969</v>
      </c>
      <c r="BJ1785">
        <v>1</v>
      </c>
      <c r="BK1785">
        <v>0</v>
      </c>
      <c r="BL1785">
        <v>0</v>
      </c>
      <c r="BM1785" t="s">
        <v>1547</v>
      </c>
      <c r="BN1785" t="s">
        <v>4948</v>
      </c>
      <c r="BO1785" t="s">
        <v>12795</v>
      </c>
      <c r="BP1785" t="s" cm="1">
        <v>12793</v>
      </c>
      <c r="BQ1785" t="s">
        <v>1547</v>
      </c>
      <c r="BR1785" t="s">
        <v>4166</v>
      </c>
      <c r="BS1785">
        <v>73</v>
      </c>
      <c r="BT1785" t="s">
        <v>6593</v>
      </c>
      <c r="BU1785" t="s">
        <v>16747</v>
      </c>
      <c r="BV1785" t="s">
        <v>4968</v>
      </c>
      <c r="BW1785" t="s">
        <v>12881</v>
      </c>
      <c r="BX1785" t="s">
        <v>12885</v>
      </c>
      <c r="BY1785" t="s">
        <v>1744</v>
      </c>
      <c r="BZ1785" t="s">
        <v>1547</v>
      </c>
      <c r="CA1785" t="s">
        <v>1744</v>
      </c>
      <c r="CB1785" t="s">
        <v>1754</v>
      </c>
      <c r="CC1785"/>
      <c r="CD1785" t="s">
        <v>998</v>
      </c>
      <c r="CE1785" t="s">
        <v>1230</v>
      </c>
      <c r="CF1785" t="s">
        <v>12886</v>
      </c>
      <c r="CG1785" t="s">
        <v>12887</v>
      </c>
      <c r="CH1785" t="s">
        <v>1230</v>
      </c>
      <c r="CI1785" t="s">
        <v>1547</v>
      </c>
      <c r="CJ1785" t="s">
        <v>3966</v>
      </c>
      <c r="CK1785" t="s">
        <v>1570</v>
      </c>
      <c r="CL1785"/>
      <c r="CM1785"/>
      <c r="CN1785" t="s">
        <v>13789</v>
      </c>
      <c r="CO1785" t="s">
        <v>13797</v>
      </c>
      <c r="CP1785" t="s">
        <v>13789</v>
      </c>
      <c r="CQ1785" t="s">
        <v>13797</v>
      </c>
      <c r="CR1785" t="s">
        <v>1547</v>
      </c>
      <c r="CS1785">
        <v>8</v>
      </c>
      <c r="CT1785" t="s">
        <v>4166</v>
      </c>
      <c r="CU1785" t="s">
        <v>4166</v>
      </c>
      <c r="CV1785" t="s">
        <v>4166</v>
      </c>
      <c r="CW1785" t="s">
        <v>1547</v>
      </c>
      <c r="CX1785" t="s">
        <v>1547</v>
      </c>
      <c r="CY1785">
        <v>1783</v>
      </c>
      <c r="CZ1785" t="s">
        <v>12170</v>
      </c>
      <c r="DA1785" t="s">
        <v>1547</v>
      </c>
      <c r="DB1785" t="s">
        <v>1881</v>
      </c>
      <c r="DC1785" t="s">
        <v>1882</v>
      </c>
      <c r="DD1785" t="s">
        <v>4969</v>
      </c>
      <c r="DE1785" t="s">
        <v>4949</v>
      </c>
      <c r="DF1785" t="s">
        <v>4968</v>
      </c>
      <c r="DG1785" t="s">
        <v>1547</v>
      </c>
      <c r="DH1785" t="s">
        <v>1547</v>
      </c>
      <c r="DI1785" t="s">
        <v>1892</v>
      </c>
      <c r="DJ1785" t="s">
        <v>12880</v>
      </c>
      <c r="DK1785"/>
      <c r="DL1785" t="s">
        <v>1892</v>
      </c>
      <c r="DM1785">
        <v>9</v>
      </c>
      <c r="DN1785" t="s">
        <v>1883</v>
      </c>
      <c r="DO1785" t="s">
        <v>1570</v>
      </c>
      <c r="DP1785" t="b">
        <v>1</v>
      </c>
      <c r="DQ1785" t="b">
        <v>0</v>
      </c>
      <c r="DR1785" t="b">
        <v>1</v>
      </c>
      <c r="DS1785" t="b">
        <v>0</v>
      </c>
      <c r="DT1785" t="b">
        <v>0</v>
      </c>
      <c r="DU1785" t="b">
        <v>1</v>
      </c>
      <c r="DV1785" t="b">
        <v>0</v>
      </c>
      <c r="DW1785">
        <v>0</v>
      </c>
      <c r="DX1785" t="b">
        <v>0</v>
      </c>
      <c r="DY1785" t="b">
        <v>0</v>
      </c>
      <c r="DZ1785" t="b">
        <v>0</v>
      </c>
      <c r="EA1785" t="b">
        <v>0</v>
      </c>
      <c r="EB1785" t="b">
        <v>0</v>
      </c>
      <c r="EC1785" t="b">
        <v>0</v>
      </c>
      <c r="ED1785" t="b">
        <v>0</v>
      </c>
      <c r="EE1785" t="b">
        <v>0</v>
      </c>
      <c r="EF1785" t="b">
        <v>0</v>
      </c>
      <c r="EG1785" t="b" cm="1">
        <v>0</v>
      </c>
      <c r="EH1785" t="b">
        <v>0</v>
      </c>
      <c r="EI1785" t="b">
        <v>0</v>
      </c>
      <c r="EJ1785" t="b">
        <v>0</v>
      </c>
      <c r="EK1785" t="s">
        <v>1547</v>
      </c>
      <c r="EL1785">
        <v>0</v>
      </c>
      <c r="EM1785">
        <v>10</v>
      </c>
      <c r="EN1785" t="b">
        <v>0</v>
      </c>
    </row>
    <row r="1786" spans="1:144" ht="31.5">
      <c r="A1786"/>
      <c r="B1786" t="s">
        <v>1570</v>
      </c>
      <c r="C1786" t="s">
        <v>1570</v>
      </c>
      <c r="D1786" t="s">
        <v>4971</v>
      </c>
      <c r="E1786" t="s">
        <v>4972</v>
      </c>
      <c r="F1786"/>
      <c r="G1786" t="s">
        <v>4971</v>
      </c>
      <c r="H1786" s="109" t="s">
        <v>4973</v>
      </c>
      <c r="I1786" t="s">
        <v>1230</v>
      </c>
      <c r="J1786"/>
      <c r="K1786"/>
      <c r="L1786" t="s">
        <v>1743</v>
      </c>
      <c r="M1786" t="s">
        <v>1784</v>
      </c>
      <c r="N1786"/>
      <c r="O1786" t="s">
        <v>4114</v>
      </c>
      <c r="P1786" t="s">
        <v>1570</v>
      </c>
      <c r="Q1786" t="s">
        <v>4949</v>
      </c>
      <c r="R1786" t="s">
        <v>3966</v>
      </c>
      <c r="S1786"/>
      <c r="T1786"/>
      <c r="U1786" t="s">
        <v>13789</v>
      </c>
      <c r="V1786" t="s">
        <v>13798</v>
      </c>
      <c r="W1786"/>
      <c r="X1786"/>
      <c r="Y1786"/>
      <c r="Z1786"/>
      <c r="AA1786"/>
      <c r="AB1786"/>
      <c r="AC1786"/>
      <c r="AD1786"/>
      <c r="AE1786"/>
      <c r="AF1786"/>
      <c r="AG1786"/>
      <c r="AH1786"/>
      <c r="AI1786"/>
      <c r="AJ1786"/>
      <c r="AK1786"/>
      <c r="AL1786"/>
      <c r="AM1786"/>
      <c r="AN1786"/>
      <c r="AO1786" s="108" t="s">
        <v>43</v>
      </c>
      <c r="AP1786" t="s">
        <v>2872</v>
      </c>
      <c r="AQ1786">
        <v>21</v>
      </c>
      <c r="AR1786" t="s">
        <v>12888</v>
      </c>
      <c r="AS1786" t="s">
        <v>1570</v>
      </c>
      <c r="AT1786" t="s">
        <v>12794</v>
      </c>
      <c r="AU1786" t="s">
        <v>4972</v>
      </c>
      <c r="AV1786" t="s">
        <v>12889</v>
      </c>
      <c r="AW1786" t="s">
        <v>1744</v>
      </c>
      <c r="AX1786" t="s">
        <v>1740</v>
      </c>
      <c r="AY1786" t="s">
        <v>12890</v>
      </c>
      <c r="AZ1786" t="s">
        <v>4949</v>
      </c>
      <c r="BA1786" t="s">
        <v>12891</v>
      </c>
      <c r="BB1786" t="s">
        <v>1230</v>
      </c>
      <c r="BC1786" t="s">
        <v>1743</v>
      </c>
      <c r="BD1786" t="s">
        <v>12892</v>
      </c>
      <c r="BE1786" t="s">
        <v>4947</v>
      </c>
      <c r="BF1786">
        <v>1786</v>
      </c>
      <c r="BG1786">
        <v>1767</v>
      </c>
      <c r="BH1786">
        <v>0</v>
      </c>
      <c r="BI1786" t="s">
        <v>4972</v>
      </c>
      <c r="BJ1786">
        <v>1</v>
      </c>
      <c r="BK1786">
        <v>0</v>
      </c>
      <c r="BL1786">
        <v>0</v>
      </c>
      <c r="BM1786" t="s">
        <v>1547</v>
      </c>
      <c r="BN1786" t="s">
        <v>4948</v>
      </c>
      <c r="BO1786" t="s">
        <v>12795</v>
      </c>
      <c r="BP1786" t="s" cm="1">
        <v>12793</v>
      </c>
      <c r="BQ1786" t="s">
        <v>1547</v>
      </c>
      <c r="BR1786" t="s">
        <v>4166</v>
      </c>
      <c r="BS1786">
        <v>74</v>
      </c>
      <c r="BT1786" t="s">
        <v>6602</v>
      </c>
      <c r="BU1786" t="s">
        <v>16748</v>
      </c>
      <c r="BV1786" t="s">
        <v>4971</v>
      </c>
      <c r="BW1786" t="s">
        <v>12889</v>
      </c>
      <c r="BX1786" t="s">
        <v>12893</v>
      </c>
      <c r="BY1786" t="s">
        <v>1744</v>
      </c>
      <c r="BZ1786" t="s">
        <v>1547</v>
      </c>
      <c r="CA1786" t="s">
        <v>1744</v>
      </c>
      <c r="CB1786" t="s">
        <v>1784</v>
      </c>
      <c r="CC1786"/>
      <c r="CD1786" t="s">
        <v>998</v>
      </c>
      <c r="CE1786" t="s">
        <v>1230</v>
      </c>
      <c r="CF1786" t="s">
        <v>12894</v>
      </c>
      <c r="CG1786" t="s">
        <v>12895</v>
      </c>
      <c r="CH1786" t="s">
        <v>1230</v>
      </c>
      <c r="CI1786" t="s">
        <v>1547</v>
      </c>
      <c r="CJ1786" t="s">
        <v>3966</v>
      </c>
      <c r="CK1786" t="s">
        <v>1570</v>
      </c>
      <c r="CL1786"/>
      <c r="CM1786"/>
      <c r="CN1786" t="s">
        <v>13789</v>
      </c>
      <c r="CO1786" t="s">
        <v>13798</v>
      </c>
      <c r="CP1786" t="s">
        <v>13789</v>
      </c>
      <c r="CQ1786" t="s">
        <v>13798</v>
      </c>
      <c r="CR1786" t="s">
        <v>1547</v>
      </c>
      <c r="CS1786">
        <v>8</v>
      </c>
      <c r="CT1786" t="s">
        <v>4166</v>
      </c>
      <c r="CU1786" t="s">
        <v>4166</v>
      </c>
      <c r="CV1786" t="s">
        <v>4166</v>
      </c>
      <c r="CW1786" t="s">
        <v>1547</v>
      </c>
      <c r="CX1786" t="s">
        <v>1547</v>
      </c>
      <c r="CY1786">
        <v>1784</v>
      </c>
      <c r="CZ1786" t="s">
        <v>12171</v>
      </c>
      <c r="DA1786" t="s">
        <v>1547</v>
      </c>
      <c r="DB1786" t="s">
        <v>1881</v>
      </c>
      <c r="DC1786" t="s">
        <v>1882</v>
      </c>
      <c r="DD1786" t="s">
        <v>4972</v>
      </c>
      <c r="DE1786" t="s">
        <v>4949</v>
      </c>
      <c r="DF1786" t="s">
        <v>4971</v>
      </c>
      <c r="DG1786" t="s">
        <v>1547</v>
      </c>
      <c r="DH1786" t="s">
        <v>1547</v>
      </c>
      <c r="DI1786" t="s">
        <v>1892</v>
      </c>
      <c r="DJ1786" t="s">
        <v>12888</v>
      </c>
      <c r="DK1786"/>
      <c r="DL1786" t="s">
        <v>1892</v>
      </c>
      <c r="DM1786">
        <v>9</v>
      </c>
      <c r="DN1786" t="s">
        <v>1883</v>
      </c>
      <c r="DO1786" t="s">
        <v>1570</v>
      </c>
      <c r="DP1786" t="b">
        <v>1</v>
      </c>
      <c r="DQ1786" t="b">
        <v>0</v>
      </c>
      <c r="DR1786" t="b">
        <v>1</v>
      </c>
      <c r="DS1786" t="b">
        <v>0</v>
      </c>
      <c r="DT1786" t="b">
        <v>0</v>
      </c>
      <c r="DU1786" t="b">
        <v>1</v>
      </c>
      <c r="DV1786" t="b">
        <v>0</v>
      </c>
      <c r="DW1786">
        <v>0</v>
      </c>
      <c r="DX1786" t="b">
        <v>0</v>
      </c>
      <c r="DY1786" t="b">
        <v>0</v>
      </c>
      <c r="DZ1786" t="b">
        <v>0</v>
      </c>
      <c r="EA1786" t="b">
        <v>0</v>
      </c>
      <c r="EB1786" t="b">
        <v>0</v>
      </c>
      <c r="EC1786" t="b">
        <v>0</v>
      </c>
      <c r="ED1786" t="b">
        <v>0</v>
      </c>
      <c r="EE1786" t="b">
        <v>0</v>
      </c>
      <c r="EF1786" t="b">
        <v>0</v>
      </c>
      <c r="EG1786" t="b" cm="1">
        <v>0</v>
      </c>
      <c r="EH1786" t="b">
        <v>0</v>
      </c>
      <c r="EI1786" t="b">
        <v>0</v>
      </c>
      <c r="EJ1786" t="b">
        <v>0</v>
      </c>
      <c r="EK1786" t="s">
        <v>1547</v>
      </c>
      <c r="EL1786">
        <v>0</v>
      </c>
      <c r="EM1786">
        <v>8</v>
      </c>
      <c r="EN1786" t="b">
        <v>0</v>
      </c>
    </row>
    <row r="1787" spans="1:144" ht="15.75">
      <c r="A1787"/>
      <c r="B1787" t="s">
        <v>1570</v>
      </c>
      <c r="C1787" t="s">
        <v>1570</v>
      </c>
      <c r="D1787" t="s">
        <v>4143</v>
      </c>
      <c r="E1787" t="s">
        <v>4974</v>
      </c>
      <c r="F1787" t="s">
        <v>4145</v>
      </c>
      <c r="G1787" t="s">
        <v>4143</v>
      </c>
      <c r="H1787" t="s">
        <v>4143</v>
      </c>
      <c r="I1787" t="s">
        <v>1230</v>
      </c>
      <c r="J1787"/>
      <c r="K1787"/>
      <c r="L1787" t="s">
        <v>1743</v>
      </c>
      <c r="M1787" t="s">
        <v>1754</v>
      </c>
      <c r="N1787"/>
      <c r="O1787" t="s">
        <v>4114</v>
      </c>
      <c r="P1787" t="s">
        <v>1570</v>
      </c>
      <c r="Q1787" t="s">
        <v>4949</v>
      </c>
      <c r="R1787" t="s">
        <v>3966</v>
      </c>
      <c r="S1787"/>
      <c r="T1787"/>
      <c r="U1787" t="s">
        <v>13789</v>
      </c>
      <c r="V1787" t="s">
        <v>13799</v>
      </c>
      <c r="W1787"/>
      <c r="X1787"/>
      <c r="Y1787"/>
      <c r="Z1787"/>
      <c r="AA1787"/>
      <c r="AB1787"/>
      <c r="AC1787"/>
      <c r="AD1787"/>
      <c r="AE1787"/>
      <c r="AF1787"/>
      <c r="AG1787"/>
      <c r="AH1787"/>
      <c r="AI1787"/>
      <c r="AJ1787"/>
      <c r="AK1787"/>
      <c r="AL1787"/>
      <c r="AM1787"/>
      <c r="AN1787"/>
      <c r="AO1787" s="108" t="s">
        <v>43</v>
      </c>
      <c r="AP1787" t="s">
        <v>2872</v>
      </c>
      <c r="AQ1787">
        <v>22</v>
      </c>
      <c r="AR1787" t="s">
        <v>12896</v>
      </c>
      <c r="AS1787" t="s">
        <v>1570</v>
      </c>
      <c r="AT1787" t="s">
        <v>12794</v>
      </c>
      <c r="AU1787" t="s">
        <v>4974</v>
      </c>
      <c r="AV1787" t="s">
        <v>12897</v>
      </c>
      <c r="AW1787" t="s">
        <v>9480</v>
      </c>
      <c r="AX1787" t="s">
        <v>1740</v>
      </c>
      <c r="AY1787" t="s">
        <v>9481</v>
      </c>
      <c r="AZ1787" t="s">
        <v>4949</v>
      </c>
      <c r="BA1787" t="s">
        <v>12898</v>
      </c>
      <c r="BB1787" t="s">
        <v>1230</v>
      </c>
      <c r="BC1787" t="s">
        <v>1743</v>
      </c>
      <c r="BD1787" t="s">
        <v>9483</v>
      </c>
      <c r="BE1787" t="s">
        <v>4947</v>
      </c>
      <c r="BF1787">
        <v>1787</v>
      </c>
      <c r="BG1787">
        <v>1767</v>
      </c>
      <c r="BH1787">
        <v>0</v>
      </c>
      <c r="BI1787" t="s">
        <v>4974</v>
      </c>
      <c r="BJ1787">
        <v>1</v>
      </c>
      <c r="BK1787">
        <v>0</v>
      </c>
      <c r="BL1787">
        <v>0</v>
      </c>
      <c r="BM1787" t="s">
        <v>1547</v>
      </c>
      <c r="BN1787" t="s">
        <v>4948</v>
      </c>
      <c r="BO1787" t="s">
        <v>12795</v>
      </c>
      <c r="BP1787" t="s" cm="1">
        <v>12793</v>
      </c>
      <c r="BQ1787" t="s">
        <v>1547</v>
      </c>
      <c r="BR1787" t="s">
        <v>4166</v>
      </c>
      <c r="BS1787">
        <v>75</v>
      </c>
      <c r="BT1787" t="s">
        <v>6872</v>
      </c>
      <c r="BU1787" t="s">
        <v>16749</v>
      </c>
      <c r="BV1787" t="s">
        <v>4143</v>
      </c>
      <c r="BW1787" t="s">
        <v>12897</v>
      </c>
      <c r="BX1787" t="s">
        <v>9481</v>
      </c>
      <c r="BY1787" t="s">
        <v>1744</v>
      </c>
      <c r="BZ1787" t="s">
        <v>1547</v>
      </c>
      <c r="CA1787" t="s">
        <v>1744</v>
      </c>
      <c r="CB1787" t="s">
        <v>1754</v>
      </c>
      <c r="CC1787"/>
      <c r="CD1787" t="s">
        <v>998</v>
      </c>
      <c r="CE1787" t="s">
        <v>1230</v>
      </c>
      <c r="CF1787" t="s">
        <v>12899</v>
      </c>
      <c r="CG1787" t="s">
        <v>12900</v>
      </c>
      <c r="CH1787" t="s">
        <v>1230</v>
      </c>
      <c r="CI1787" t="s">
        <v>1547</v>
      </c>
      <c r="CJ1787" t="s">
        <v>3966</v>
      </c>
      <c r="CK1787" t="s">
        <v>1570</v>
      </c>
      <c r="CL1787"/>
      <c r="CM1787"/>
      <c r="CN1787" t="s">
        <v>13789</v>
      </c>
      <c r="CO1787" t="s">
        <v>13799</v>
      </c>
      <c r="CP1787" t="s">
        <v>13789</v>
      </c>
      <c r="CQ1787" t="s">
        <v>13799</v>
      </c>
      <c r="CR1787" t="s">
        <v>1547</v>
      </c>
      <c r="CS1787">
        <v>8</v>
      </c>
      <c r="CT1787" t="s">
        <v>4166</v>
      </c>
      <c r="CU1787" t="s">
        <v>4166</v>
      </c>
      <c r="CV1787" t="s">
        <v>4166</v>
      </c>
      <c r="CW1787" t="s">
        <v>1547</v>
      </c>
      <c r="CX1787" t="s">
        <v>1547</v>
      </c>
      <c r="CY1787">
        <v>1785</v>
      </c>
      <c r="CZ1787" t="s">
        <v>12172</v>
      </c>
      <c r="DA1787" t="s">
        <v>1547</v>
      </c>
      <c r="DB1787" t="s">
        <v>1881</v>
      </c>
      <c r="DC1787" t="s">
        <v>1882</v>
      </c>
      <c r="DD1787" t="s">
        <v>4974</v>
      </c>
      <c r="DE1787" t="s">
        <v>4949</v>
      </c>
      <c r="DF1787" t="s">
        <v>4143</v>
      </c>
      <c r="DG1787" t="s">
        <v>1547</v>
      </c>
      <c r="DH1787" t="s">
        <v>1547</v>
      </c>
      <c r="DI1787" t="s">
        <v>1892</v>
      </c>
      <c r="DJ1787" t="s">
        <v>12896</v>
      </c>
      <c r="DK1787"/>
      <c r="DL1787" t="s">
        <v>1892</v>
      </c>
      <c r="DM1787">
        <v>9</v>
      </c>
      <c r="DN1787" t="s">
        <v>1883</v>
      </c>
      <c r="DO1787" t="s">
        <v>1570</v>
      </c>
      <c r="DP1787" t="b">
        <v>1</v>
      </c>
      <c r="DQ1787" t="b">
        <v>0</v>
      </c>
      <c r="DR1787" t="b">
        <v>1</v>
      </c>
      <c r="DS1787" t="b">
        <v>0</v>
      </c>
      <c r="DT1787" t="b">
        <v>0</v>
      </c>
      <c r="DU1787" t="b">
        <v>1</v>
      </c>
      <c r="DV1787" t="b">
        <v>0</v>
      </c>
      <c r="DW1787">
        <v>0</v>
      </c>
      <c r="DX1787" t="b">
        <v>0</v>
      </c>
      <c r="DY1787" t="b">
        <v>0</v>
      </c>
      <c r="DZ1787" t="b">
        <v>0</v>
      </c>
      <c r="EA1787" t="b">
        <v>0</v>
      </c>
      <c r="EB1787" t="b">
        <v>0</v>
      </c>
      <c r="EC1787" t="b">
        <v>1</v>
      </c>
      <c r="ED1787" t="b">
        <v>0</v>
      </c>
      <c r="EE1787" t="b">
        <v>0</v>
      </c>
      <c r="EF1787" t="b">
        <v>0</v>
      </c>
      <c r="EG1787" t="b" cm="1">
        <v>0</v>
      </c>
      <c r="EH1787" t="b">
        <v>0</v>
      </c>
      <c r="EI1787" t="b">
        <v>0</v>
      </c>
      <c r="EJ1787" t="b">
        <v>1</v>
      </c>
      <c r="EK1787" t="s">
        <v>5327</v>
      </c>
      <c r="EL1787">
        <v>0</v>
      </c>
      <c r="EM1787">
        <v>16</v>
      </c>
      <c r="EN1787" t="b">
        <v>0</v>
      </c>
    </row>
    <row r="1788" spans="1:144" ht="15.75">
      <c r="A1788"/>
      <c r="B1788" t="s">
        <v>1570</v>
      </c>
      <c r="C1788" t="s">
        <v>1570</v>
      </c>
      <c r="D1788" t="s">
        <v>4975</v>
      </c>
      <c r="E1788" t="s">
        <v>4976</v>
      </c>
      <c r="F1788"/>
      <c r="G1788" t="s">
        <v>4975</v>
      </c>
      <c r="H1788" t="s">
        <v>4975</v>
      </c>
      <c r="I1788" t="s">
        <v>1244</v>
      </c>
      <c r="J1788"/>
      <c r="K1788"/>
      <c r="L1788" t="s">
        <v>1743</v>
      </c>
      <c r="M1788"/>
      <c r="N1788"/>
      <c r="O1788" t="s">
        <v>4114</v>
      </c>
      <c r="P1788" t="s">
        <v>1570</v>
      </c>
      <c r="Q1788" t="s">
        <v>4949</v>
      </c>
      <c r="R1788" t="s">
        <v>3966</v>
      </c>
      <c r="S1788"/>
      <c r="T1788"/>
      <c r="U1788" t="s">
        <v>13800</v>
      </c>
      <c r="V1788"/>
      <c r="W1788"/>
      <c r="X1788"/>
      <c r="Y1788"/>
      <c r="Z1788"/>
      <c r="AA1788"/>
      <c r="AB1788"/>
      <c r="AC1788"/>
      <c r="AD1788"/>
      <c r="AE1788"/>
      <c r="AF1788"/>
      <c r="AG1788"/>
      <c r="AH1788"/>
      <c r="AI1788"/>
      <c r="AJ1788"/>
      <c r="AK1788"/>
      <c r="AL1788"/>
      <c r="AM1788"/>
      <c r="AN1788"/>
      <c r="AO1788" s="108" t="s">
        <v>43</v>
      </c>
      <c r="AP1788" t="s">
        <v>2872</v>
      </c>
      <c r="AQ1788">
        <v>23</v>
      </c>
      <c r="AR1788" t="s">
        <v>12901</v>
      </c>
      <c r="AS1788" t="s">
        <v>1570</v>
      </c>
      <c r="AT1788" t="s">
        <v>12794</v>
      </c>
      <c r="AU1788" t="s">
        <v>4976</v>
      </c>
      <c r="AV1788" t="s">
        <v>12902</v>
      </c>
      <c r="AW1788" t="s">
        <v>1744</v>
      </c>
      <c r="AX1788" t="s">
        <v>1740</v>
      </c>
      <c r="AY1788" t="s">
        <v>12903</v>
      </c>
      <c r="AZ1788" t="s">
        <v>4949</v>
      </c>
      <c r="BA1788" t="s">
        <v>12904</v>
      </c>
      <c r="BB1788" t="s">
        <v>1244</v>
      </c>
      <c r="BC1788" t="s">
        <v>1743</v>
      </c>
      <c r="BD1788" t="s">
        <v>12905</v>
      </c>
      <c r="BE1788" t="s">
        <v>4975</v>
      </c>
      <c r="BF1788">
        <v>1788</v>
      </c>
      <c r="BG1788">
        <v>0</v>
      </c>
      <c r="BH1788">
        <v>0</v>
      </c>
      <c r="BI1788" t="s">
        <v>1547</v>
      </c>
      <c r="BJ1788">
        <v>0</v>
      </c>
      <c r="BK1788">
        <v>0</v>
      </c>
      <c r="BL1788">
        <v>0</v>
      </c>
      <c r="BM1788" t="s">
        <v>1547</v>
      </c>
      <c r="BN1788" t="s">
        <v>1547</v>
      </c>
      <c r="BO1788" t="s">
        <v>1547</v>
      </c>
      <c r="BP1788" t="s" cm="1">
        <v>1547</v>
      </c>
      <c r="BQ1788" t="s">
        <v>1547</v>
      </c>
      <c r="BR1788" t="s">
        <v>4166</v>
      </c>
      <c r="BS1788">
        <v>76</v>
      </c>
      <c r="BT1788" t="s">
        <v>6875</v>
      </c>
      <c r="BU1788" t="s">
        <v>16750</v>
      </c>
      <c r="BV1788" t="s">
        <v>4975</v>
      </c>
      <c r="BW1788" t="s">
        <v>12902</v>
      </c>
      <c r="BX1788" t="s">
        <v>12903</v>
      </c>
      <c r="BY1788" t="s">
        <v>1744</v>
      </c>
      <c r="BZ1788" t="s">
        <v>1547</v>
      </c>
      <c r="CA1788" t="s">
        <v>1744</v>
      </c>
      <c r="CB1788" t="s">
        <v>1547</v>
      </c>
      <c r="CC1788"/>
      <c r="CD1788" t="s">
        <v>998</v>
      </c>
      <c r="CE1788" t="s">
        <v>1244</v>
      </c>
      <c r="CF1788" t="s">
        <v>4976</v>
      </c>
      <c r="CG1788" t="s">
        <v>12902</v>
      </c>
      <c r="CH1788" t="s">
        <v>1244</v>
      </c>
      <c r="CI1788" t="s">
        <v>1547</v>
      </c>
      <c r="CJ1788" t="s">
        <v>3966</v>
      </c>
      <c r="CK1788" t="s">
        <v>1570</v>
      </c>
      <c r="CL1788"/>
      <c r="CM1788"/>
      <c r="CN1788" t="s">
        <v>13800</v>
      </c>
      <c r="CO1788" t="s">
        <v>1547</v>
      </c>
      <c r="CP1788" t="s">
        <v>13800</v>
      </c>
      <c r="CQ1788" t="s">
        <v>1547</v>
      </c>
      <c r="CR1788" t="s">
        <v>1547</v>
      </c>
      <c r="CS1788">
        <v>8</v>
      </c>
      <c r="CT1788" t="s">
        <v>4166</v>
      </c>
      <c r="CU1788" t="s">
        <v>4166</v>
      </c>
      <c r="CV1788" t="s">
        <v>4166</v>
      </c>
      <c r="CW1788" t="s">
        <v>1547</v>
      </c>
      <c r="CX1788" t="s">
        <v>1547</v>
      </c>
      <c r="CY1788">
        <v>1786</v>
      </c>
      <c r="CZ1788" t="s">
        <v>12173</v>
      </c>
      <c r="DA1788" t="s">
        <v>1547</v>
      </c>
      <c r="DB1788" t="s">
        <v>1881</v>
      </c>
      <c r="DC1788" t="s">
        <v>1882</v>
      </c>
      <c r="DD1788" t="s">
        <v>4976</v>
      </c>
      <c r="DE1788" t="s">
        <v>4949</v>
      </c>
      <c r="DF1788" t="s">
        <v>4975</v>
      </c>
      <c r="DG1788" t="s">
        <v>1547</v>
      </c>
      <c r="DH1788" t="s">
        <v>1547</v>
      </c>
      <c r="DI1788" t="s">
        <v>1892</v>
      </c>
      <c r="DJ1788" t="s">
        <v>12901</v>
      </c>
      <c r="DK1788"/>
      <c r="DL1788" t="s">
        <v>1892</v>
      </c>
      <c r="DM1788">
        <v>9</v>
      </c>
      <c r="DN1788" t="s">
        <v>1883</v>
      </c>
      <c r="DO1788" t="s">
        <v>1570</v>
      </c>
      <c r="DP1788" t="b">
        <v>1</v>
      </c>
      <c r="DQ1788" t="b">
        <v>0</v>
      </c>
      <c r="DR1788" t="b">
        <v>1</v>
      </c>
      <c r="DS1788" t="b">
        <v>0</v>
      </c>
      <c r="DT1788" t="b">
        <v>0</v>
      </c>
      <c r="DU1788" t="b">
        <v>1</v>
      </c>
      <c r="DV1788" t="b">
        <v>1</v>
      </c>
      <c r="DW1788">
        <v>0</v>
      </c>
      <c r="DX1788" t="b">
        <v>0</v>
      </c>
      <c r="DY1788" t="b">
        <v>0</v>
      </c>
      <c r="DZ1788" t="b">
        <v>0</v>
      </c>
      <c r="EA1788" t="b">
        <v>0</v>
      </c>
      <c r="EB1788" t="b">
        <v>0</v>
      </c>
      <c r="EC1788" t="b">
        <v>0</v>
      </c>
      <c r="ED1788" t="b">
        <v>0</v>
      </c>
      <c r="EE1788" t="b">
        <v>0</v>
      </c>
      <c r="EF1788" t="b">
        <v>0</v>
      </c>
      <c r="EG1788" t="b" cm="1">
        <v>0</v>
      </c>
      <c r="EH1788" t="b">
        <v>0</v>
      </c>
      <c r="EI1788" t="b">
        <v>0</v>
      </c>
      <c r="EJ1788" t="b">
        <v>0</v>
      </c>
      <c r="EK1788" t="s">
        <v>1547</v>
      </c>
      <c r="EL1788">
        <v>0</v>
      </c>
      <c r="EM1788">
        <v>21</v>
      </c>
      <c r="EN1788" t="b">
        <v>0</v>
      </c>
    </row>
    <row r="1789" spans="1:144" ht="15.75">
      <c r="A1789"/>
      <c r="B1789" t="s">
        <v>1570</v>
      </c>
      <c r="C1789" t="s">
        <v>1570</v>
      </c>
      <c r="D1789" t="s">
        <v>1277</v>
      </c>
      <c r="E1789" t="s">
        <v>1253</v>
      </c>
      <c r="F1789"/>
      <c r="G1789" t="s">
        <v>1277</v>
      </c>
      <c r="H1789" t="s">
        <v>1277</v>
      </c>
      <c r="I1789" t="s">
        <v>1251</v>
      </c>
      <c r="J1789"/>
      <c r="K1789"/>
      <c r="L1789" t="s">
        <v>1743</v>
      </c>
      <c r="M1789" t="s">
        <v>1754</v>
      </c>
      <c r="N1789"/>
      <c r="O1789" t="s">
        <v>4114</v>
      </c>
      <c r="P1789" t="s">
        <v>1570</v>
      </c>
      <c r="Q1789" t="s">
        <v>4949</v>
      </c>
      <c r="R1789" t="s">
        <v>3966</v>
      </c>
      <c r="S1789"/>
      <c r="T1789"/>
      <c r="U1789" t="s">
        <v>13800</v>
      </c>
      <c r="V1789" t="s">
        <v>4373</v>
      </c>
      <c r="W1789"/>
      <c r="X1789"/>
      <c r="Y1789"/>
      <c r="Z1789"/>
      <c r="AA1789"/>
      <c r="AB1789"/>
      <c r="AC1789"/>
      <c r="AD1789"/>
      <c r="AE1789"/>
      <c r="AF1789"/>
      <c r="AG1789"/>
      <c r="AH1789"/>
      <c r="AI1789"/>
      <c r="AJ1789"/>
      <c r="AK1789"/>
      <c r="AL1789"/>
      <c r="AM1789"/>
      <c r="AN1789"/>
      <c r="AO1789" s="108" t="s">
        <v>43</v>
      </c>
      <c r="AP1789" t="s">
        <v>2872</v>
      </c>
      <c r="AQ1789">
        <v>24</v>
      </c>
      <c r="AR1789" t="s">
        <v>12799</v>
      </c>
      <c r="AS1789" t="s">
        <v>1570</v>
      </c>
      <c r="AT1789" t="s">
        <v>12794</v>
      </c>
      <c r="AU1789" t="s">
        <v>1253</v>
      </c>
      <c r="AV1789" t="s">
        <v>1766</v>
      </c>
      <c r="AW1789" t="s">
        <v>1744</v>
      </c>
      <c r="AX1789" t="s">
        <v>1740</v>
      </c>
      <c r="AY1789" t="s">
        <v>1788</v>
      </c>
      <c r="AZ1789" t="s">
        <v>4949</v>
      </c>
      <c r="BA1789" t="s">
        <v>1913</v>
      </c>
      <c r="BB1789" t="s">
        <v>1251</v>
      </c>
      <c r="BC1789" t="s">
        <v>1743</v>
      </c>
      <c r="BD1789" t="s">
        <v>9382</v>
      </c>
      <c r="BE1789" t="s">
        <v>4975</v>
      </c>
      <c r="BF1789">
        <v>343</v>
      </c>
      <c r="BG1789">
        <v>1788</v>
      </c>
      <c r="BH1789">
        <v>0</v>
      </c>
      <c r="BI1789" t="s">
        <v>1547</v>
      </c>
      <c r="BJ1789">
        <v>0</v>
      </c>
      <c r="BK1789">
        <v>0</v>
      </c>
      <c r="BL1789">
        <v>515</v>
      </c>
      <c r="BM1789" t="s">
        <v>1770</v>
      </c>
      <c r="BN1789" t="s">
        <v>4976</v>
      </c>
      <c r="BO1789" t="s">
        <v>12902</v>
      </c>
      <c r="BP1789" t="s" cm="1">
        <v>12901</v>
      </c>
      <c r="BQ1789" t="s">
        <v>1547</v>
      </c>
      <c r="BR1789" t="s">
        <v>4166</v>
      </c>
      <c r="BS1789">
        <v>77</v>
      </c>
      <c r="BT1789" t="s">
        <v>6880</v>
      </c>
      <c r="BU1789" t="s">
        <v>16751</v>
      </c>
      <c r="BV1789" t="s">
        <v>1277</v>
      </c>
      <c r="BW1789" t="s">
        <v>1766</v>
      </c>
      <c r="BX1789" t="s">
        <v>1788</v>
      </c>
      <c r="BY1789" t="s">
        <v>1744</v>
      </c>
      <c r="BZ1789" t="s">
        <v>1547</v>
      </c>
      <c r="CA1789" t="s">
        <v>1744</v>
      </c>
      <c r="CB1789" t="s">
        <v>1754</v>
      </c>
      <c r="CC1789"/>
      <c r="CD1789" t="s">
        <v>998</v>
      </c>
      <c r="CE1789" t="s">
        <v>1251</v>
      </c>
      <c r="CF1789" t="s">
        <v>12906</v>
      </c>
      <c r="CG1789" t="s">
        <v>12907</v>
      </c>
      <c r="CH1789" t="s">
        <v>1251</v>
      </c>
      <c r="CI1789" t="s">
        <v>1547</v>
      </c>
      <c r="CJ1789" t="s">
        <v>3966</v>
      </c>
      <c r="CK1789" t="s">
        <v>1570</v>
      </c>
      <c r="CL1789"/>
      <c r="CM1789"/>
      <c r="CN1789" t="s">
        <v>13800</v>
      </c>
      <c r="CO1789" t="s">
        <v>4373</v>
      </c>
      <c r="CP1789" t="s">
        <v>13800</v>
      </c>
      <c r="CQ1789" t="s">
        <v>4373</v>
      </c>
      <c r="CR1789" t="s">
        <v>1547</v>
      </c>
      <c r="CS1789">
        <v>8</v>
      </c>
      <c r="CT1789" t="s">
        <v>4166</v>
      </c>
      <c r="CU1789" t="s">
        <v>4166</v>
      </c>
      <c r="CV1789" t="s">
        <v>1547</v>
      </c>
      <c r="CW1789" t="s">
        <v>1547</v>
      </c>
      <c r="CX1789" t="s">
        <v>1547</v>
      </c>
      <c r="CY1789">
        <v>1787</v>
      </c>
      <c r="CZ1789" t="s">
        <v>12174</v>
      </c>
      <c r="DA1789" t="s">
        <v>1547</v>
      </c>
      <c r="DB1789" t="s">
        <v>1881</v>
      </c>
      <c r="DC1789" t="s">
        <v>1882</v>
      </c>
      <c r="DD1789" t="s">
        <v>1253</v>
      </c>
      <c r="DE1789" t="s">
        <v>4949</v>
      </c>
      <c r="DF1789" t="s">
        <v>1277</v>
      </c>
      <c r="DG1789" t="s">
        <v>1547</v>
      </c>
      <c r="DH1789" t="s">
        <v>1547</v>
      </c>
      <c r="DI1789" t="s">
        <v>1892</v>
      </c>
      <c r="DJ1789" t="s">
        <v>12799</v>
      </c>
      <c r="DK1789"/>
      <c r="DL1789" t="s">
        <v>1892</v>
      </c>
      <c r="DM1789">
        <v>9</v>
      </c>
      <c r="DN1789" t="s">
        <v>1883</v>
      </c>
      <c r="DO1789" t="s">
        <v>1570</v>
      </c>
      <c r="DP1789" t="b">
        <v>1</v>
      </c>
      <c r="DQ1789" t="b">
        <v>0</v>
      </c>
      <c r="DR1789" t="b">
        <v>0</v>
      </c>
      <c r="DS1789" t="b">
        <v>0</v>
      </c>
      <c r="DT1789" t="b">
        <v>0</v>
      </c>
      <c r="DU1789" t="b">
        <v>1</v>
      </c>
      <c r="DV1789" t="b">
        <v>0</v>
      </c>
      <c r="DW1789">
        <v>0</v>
      </c>
      <c r="DX1789" t="b">
        <v>0</v>
      </c>
      <c r="DY1789" t="b">
        <v>0</v>
      </c>
      <c r="DZ1789" t="b">
        <v>0</v>
      </c>
      <c r="EA1789" t="b">
        <v>0</v>
      </c>
      <c r="EB1789" t="b">
        <v>0</v>
      </c>
      <c r="EC1789" t="b">
        <v>1</v>
      </c>
      <c r="ED1789" t="b">
        <v>0</v>
      </c>
      <c r="EE1789" t="b">
        <v>0</v>
      </c>
      <c r="EF1789" t="b">
        <v>0</v>
      </c>
      <c r="EG1789" t="b" cm="1">
        <v>0</v>
      </c>
      <c r="EH1789" t="b">
        <v>0</v>
      </c>
      <c r="EI1789" t="b">
        <v>0</v>
      </c>
      <c r="EJ1789" t="b">
        <v>1</v>
      </c>
      <c r="EK1789" t="s">
        <v>5327</v>
      </c>
      <c r="EL1789">
        <v>0</v>
      </c>
      <c r="EM1789">
        <v>7</v>
      </c>
      <c r="EN1789" t="b">
        <v>0</v>
      </c>
    </row>
    <row r="1790" spans="1:144" ht="15.75">
      <c r="A1790"/>
      <c r="B1790" t="s">
        <v>1570</v>
      </c>
      <c r="C1790" t="s">
        <v>1570</v>
      </c>
      <c r="D1790" t="s">
        <v>4139</v>
      </c>
      <c r="E1790" t="s">
        <v>4140</v>
      </c>
      <c r="F1790" t="s">
        <v>4141</v>
      </c>
      <c r="G1790" t="s">
        <v>4139</v>
      </c>
      <c r="H1790" t="s">
        <v>4139</v>
      </c>
      <c r="I1790" t="s">
        <v>1251</v>
      </c>
      <c r="J1790" t="s">
        <v>4142</v>
      </c>
      <c r="K1790"/>
      <c r="L1790" t="s">
        <v>1743</v>
      </c>
      <c r="M1790" t="s">
        <v>1754</v>
      </c>
      <c r="N1790"/>
      <c r="O1790" t="s">
        <v>4114</v>
      </c>
      <c r="P1790" t="s">
        <v>1570</v>
      </c>
      <c r="Q1790" t="s">
        <v>4949</v>
      </c>
      <c r="R1790" t="s">
        <v>3966</v>
      </c>
      <c r="S1790"/>
      <c r="T1790"/>
      <c r="U1790" t="s">
        <v>13800</v>
      </c>
      <c r="V1790" t="s">
        <v>4167</v>
      </c>
      <c r="W1790"/>
      <c r="X1790"/>
      <c r="Y1790"/>
      <c r="Z1790"/>
      <c r="AA1790"/>
      <c r="AB1790"/>
      <c r="AC1790"/>
      <c r="AD1790"/>
      <c r="AE1790"/>
      <c r="AF1790"/>
      <c r="AG1790"/>
      <c r="AH1790"/>
      <c r="AI1790"/>
      <c r="AJ1790"/>
      <c r="AK1790"/>
      <c r="AL1790"/>
      <c r="AM1790"/>
      <c r="AN1790"/>
      <c r="AO1790" s="108" t="s">
        <v>43</v>
      </c>
      <c r="AP1790" t="s">
        <v>2872</v>
      </c>
      <c r="AQ1790">
        <v>25</v>
      </c>
      <c r="AR1790" t="s">
        <v>12805</v>
      </c>
      <c r="AS1790" t="s">
        <v>1570</v>
      </c>
      <c r="AT1790" t="s">
        <v>12794</v>
      </c>
      <c r="AU1790" t="s">
        <v>4140</v>
      </c>
      <c r="AV1790" t="s">
        <v>9470</v>
      </c>
      <c r="AW1790" t="s">
        <v>9471</v>
      </c>
      <c r="AX1790" t="s">
        <v>1740</v>
      </c>
      <c r="AY1790" t="s">
        <v>9472</v>
      </c>
      <c r="AZ1790" t="s">
        <v>4949</v>
      </c>
      <c r="BA1790" t="s">
        <v>9473</v>
      </c>
      <c r="BB1790" t="s">
        <v>1251</v>
      </c>
      <c r="BC1790" t="s">
        <v>1743</v>
      </c>
      <c r="BD1790" t="s">
        <v>9474</v>
      </c>
      <c r="BE1790" t="s">
        <v>4975</v>
      </c>
      <c r="BF1790">
        <v>904</v>
      </c>
      <c r="BG1790">
        <v>1788</v>
      </c>
      <c r="BH1790">
        <v>0</v>
      </c>
      <c r="BI1790" t="s">
        <v>1547</v>
      </c>
      <c r="BJ1790">
        <v>0</v>
      </c>
      <c r="BK1790" t="e" cm="1">
        <v>#N/A</v>
      </c>
      <c r="BL1790" t="e" cm="1">
        <v>#N/A</v>
      </c>
      <c r="BM1790" t="s">
        <v>4142</v>
      </c>
      <c r="BN1790" t="s">
        <v>4976</v>
      </c>
      <c r="BO1790" t="s">
        <v>12902</v>
      </c>
      <c r="BP1790" t="s" cm="1">
        <v>12901</v>
      </c>
      <c r="BQ1790" t="s">
        <v>1547</v>
      </c>
      <c r="BR1790" t="s">
        <v>4166</v>
      </c>
      <c r="BS1790">
        <v>78</v>
      </c>
      <c r="BT1790" t="s">
        <v>6885</v>
      </c>
      <c r="BU1790" t="s">
        <v>16752</v>
      </c>
      <c r="BV1790" t="s">
        <v>4139</v>
      </c>
      <c r="BW1790" t="s">
        <v>9470</v>
      </c>
      <c r="BX1790" t="s">
        <v>9472</v>
      </c>
      <c r="BY1790" t="s">
        <v>1744</v>
      </c>
      <c r="BZ1790" t="s">
        <v>1547</v>
      </c>
      <c r="CA1790" t="s">
        <v>1744</v>
      </c>
      <c r="CB1790" t="s">
        <v>1754</v>
      </c>
      <c r="CC1790"/>
      <c r="CD1790" t="s">
        <v>998</v>
      </c>
      <c r="CE1790" t="s">
        <v>1251</v>
      </c>
      <c r="CF1790" t="s">
        <v>12908</v>
      </c>
      <c r="CG1790" t="s">
        <v>12909</v>
      </c>
      <c r="CH1790" t="s">
        <v>1251</v>
      </c>
      <c r="CI1790" t="s">
        <v>1547</v>
      </c>
      <c r="CJ1790" t="s">
        <v>3966</v>
      </c>
      <c r="CK1790" t="s">
        <v>1570</v>
      </c>
      <c r="CL1790"/>
      <c r="CM1790"/>
      <c r="CN1790" t="s">
        <v>13800</v>
      </c>
      <c r="CO1790" t="s">
        <v>4167</v>
      </c>
      <c r="CP1790" t="s">
        <v>13800</v>
      </c>
      <c r="CQ1790" t="s">
        <v>4167</v>
      </c>
      <c r="CR1790" t="s">
        <v>1547</v>
      </c>
      <c r="CS1790">
        <v>8</v>
      </c>
      <c r="CT1790" t="s">
        <v>4166</v>
      </c>
      <c r="CU1790" t="s">
        <v>4166</v>
      </c>
      <c r="CV1790" t="e">
        <v>#N/A</v>
      </c>
      <c r="CW1790" t="s">
        <v>1547</v>
      </c>
      <c r="CX1790" t="s">
        <v>1547</v>
      </c>
      <c r="CY1790">
        <v>1788</v>
      </c>
      <c r="CZ1790" t="s">
        <v>12175</v>
      </c>
      <c r="DA1790" t="s">
        <v>1547</v>
      </c>
      <c r="DB1790" t="s">
        <v>1881</v>
      </c>
      <c r="DC1790" t="s">
        <v>1882</v>
      </c>
      <c r="DD1790" t="s">
        <v>4140</v>
      </c>
      <c r="DE1790" t="s">
        <v>4949</v>
      </c>
      <c r="DF1790" t="s">
        <v>4139</v>
      </c>
      <c r="DG1790" t="s">
        <v>1547</v>
      </c>
      <c r="DH1790" t="s">
        <v>1547</v>
      </c>
      <c r="DI1790" t="s">
        <v>1892</v>
      </c>
      <c r="DJ1790" t="s">
        <v>12805</v>
      </c>
      <c r="DK1790"/>
      <c r="DL1790" t="s">
        <v>1892</v>
      </c>
      <c r="DM1790">
        <v>9</v>
      </c>
      <c r="DN1790" t="s">
        <v>1883</v>
      </c>
      <c r="DO1790" t="s">
        <v>1570</v>
      </c>
      <c r="DP1790" t="b">
        <v>1</v>
      </c>
      <c r="DQ1790" t="b">
        <v>0</v>
      </c>
      <c r="DR1790" t="b">
        <v>0</v>
      </c>
      <c r="DS1790" t="b">
        <v>0</v>
      </c>
      <c r="DT1790" t="b">
        <v>0</v>
      </c>
      <c r="DU1790" t="b">
        <v>1</v>
      </c>
      <c r="DV1790" t="b">
        <v>0</v>
      </c>
      <c r="DW1790">
        <v>0</v>
      </c>
      <c r="DX1790" t="b">
        <v>0</v>
      </c>
      <c r="DY1790" t="b">
        <v>0</v>
      </c>
      <c r="DZ1790" t="b">
        <v>0</v>
      </c>
      <c r="EA1790" t="b">
        <v>0</v>
      </c>
      <c r="EB1790" t="b">
        <v>0</v>
      </c>
      <c r="EC1790" t="b">
        <v>1</v>
      </c>
      <c r="ED1790" t="b">
        <v>0</v>
      </c>
      <c r="EE1790" t="b">
        <v>0</v>
      </c>
      <c r="EF1790" t="b">
        <v>0</v>
      </c>
      <c r="EG1790" t="b" cm="1">
        <v>1</v>
      </c>
      <c r="EH1790" t="b">
        <v>0</v>
      </c>
      <c r="EI1790" t="b">
        <v>0</v>
      </c>
      <c r="EJ1790" t="b">
        <v>1</v>
      </c>
      <c r="EK1790" t="s">
        <v>5981</v>
      </c>
      <c r="EL1790">
        <v>1</v>
      </c>
      <c r="EM1790">
        <v>13</v>
      </c>
      <c r="EN1790" t="b">
        <v>0</v>
      </c>
    </row>
    <row r="1791" spans="1:144" ht="15.75">
      <c r="A1791"/>
      <c r="B1791" t="s">
        <v>1570</v>
      </c>
      <c r="C1791" t="s">
        <v>1570</v>
      </c>
      <c r="D1791" t="s">
        <v>4117</v>
      </c>
      <c r="E1791" t="s">
        <v>4118</v>
      </c>
      <c r="F1791"/>
      <c r="G1791" t="s">
        <v>4117</v>
      </c>
      <c r="H1791" t="s">
        <v>4117</v>
      </c>
      <c r="I1791" t="s">
        <v>1251</v>
      </c>
      <c r="J1791"/>
      <c r="K1791"/>
      <c r="L1791" t="s">
        <v>1743</v>
      </c>
      <c r="M1791" t="s">
        <v>1754</v>
      </c>
      <c r="N1791"/>
      <c r="O1791" t="s">
        <v>4114</v>
      </c>
      <c r="P1791" t="s">
        <v>1570</v>
      </c>
      <c r="Q1791" t="s">
        <v>4949</v>
      </c>
      <c r="R1791" t="s">
        <v>3966</v>
      </c>
      <c r="S1791"/>
      <c r="T1791"/>
      <c r="U1791" t="s">
        <v>13800</v>
      </c>
      <c r="V1791" t="s">
        <v>4155</v>
      </c>
      <c r="W1791"/>
      <c r="X1791"/>
      <c r="Y1791"/>
      <c r="Z1791"/>
      <c r="AA1791"/>
      <c r="AB1791"/>
      <c r="AC1791"/>
      <c r="AD1791"/>
      <c r="AE1791"/>
      <c r="AF1791"/>
      <c r="AG1791"/>
      <c r="AH1791"/>
      <c r="AI1791"/>
      <c r="AJ1791"/>
      <c r="AK1791"/>
      <c r="AL1791"/>
      <c r="AM1791"/>
      <c r="AN1791"/>
      <c r="AO1791" s="108" t="s">
        <v>43</v>
      </c>
      <c r="AP1791" t="s">
        <v>2872</v>
      </c>
      <c r="AQ1791">
        <v>26</v>
      </c>
      <c r="AR1791" t="s">
        <v>12808</v>
      </c>
      <c r="AS1791" t="s">
        <v>1570</v>
      </c>
      <c r="AT1791" t="s">
        <v>12794</v>
      </c>
      <c r="AU1791" t="s">
        <v>4118</v>
      </c>
      <c r="AV1791" t="s">
        <v>9387</v>
      </c>
      <c r="AW1791" t="s">
        <v>1744</v>
      </c>
      <c r="AX1791" t="s">
        <v>1740</v>
      </c>
      <c r="AY1791" t="s">
        <v>9388</v>
      </c>
      <c r="AZ1791" t="s">
        <v>4949</v>
      </c>
      <c r="BA1791" t="s">
        <v>9389</v>
      </c>
      <c r="BB1791" t="s">
        <v>1251</v>
      </c>
      <c r="BC1791" t="s">
        <v>1743</v>
      </c>
      <c r="BD1791" t="s">
        <v>9390</v>
      </c>
      <c r="BE1791" t="s">
        <v>4975</v>
      </c>
      <c r="BF1791">
        <v>350</v>
      </c>
      <c r="BG1791">
        <v>1788</v>
      </c>
      <c r="BH1791">
        <v>0</v>
      </c>
      <c r="BI1791" t="s">
        <v>1547</v>
      </c>
      <c r="BJ1791">
        <v>0</v>
      </c>
      <c r="BK1791">
        <v>0</v>
      </c>
      <c r="BL1791">
        <v>949</v>
      </c>
      <c r="BM1791" t="s">
        <v>9391</v>
      </c>
      <c r="BN1791" t="s">
        <v>4976</v>
      </c>
      <c r="BO1791" t="s">
        <v>12902</v>
      </c>
      <c r="BP1791" t="s" cm="1">
        <v>12901</v>
      </c>
      <c r="BQ1791" t="s">
        <v>1547</v>
      </c>
      <c r="BR1791" t="s">
        <v>4166</v>
      </c>
      <c r="BS1791">
        <v>79</v>
      </c>
      <c r="BT1791" t="s">
        <v>6890</v>
      </c>
      <c r="BU1791" t="s">
        <v>16753</v>
      </c>
      <c r="BV1791" t="s">
        <v>4117</v>
      </c>
      <c r="BW1791" t="s">
        <v>9387</v>
      </c>
      <c r="BX1791" t="s">
        <v>9388</v>
      </c>
      <c r="BY1791" t="s">
        <v>1744</v>
      </c>
      <c r="BZ1791" t="s">
        <v>1547</v>
      </c>
      <c r="CA1791" t="s">
        <v>1744</v>
      </c>
      <c r="CB1791" t="s">
        <v>1754</v>
      </c>
      <c r="CC1791"/>
      <c r="CD1791" t="s">
        <v>998</v>
      </c>
      <c r="CE1791" t="s">
        <v>1251</v>
      </c>
      <c r="CF1791" t="s">
        <v>12910</v>
      </c>
      <c r="CG1791" t="s">
        <v>12911</v>
      </c>
      <c r="CH1791" t="s">
        <v>1251</v>
      </c>
      <c r="CI1791" t="s">
        <v>1547</v>
      </c>
      <c r="CJ1791" t="s">
        <v>3966</v>
      </c>
      <c r="CK1791" t="s">
        <v>1570</v>
      </c>
      <c r="CL1791"/>
      <c r="CM1791"/>
      <c r="CN1791" t="s">
        <v>13800</v>
      </c>
      <c r="CO1791" t="s">
        <v>4155</v>
      </c>
      <c r="CP1791" t="s">
        <v>13800</v>
      </c>
      <c r="CQ1791" t="s">
        <v>4155</v>
      </c>
      <c r="CR1791" t="s">
        <v>1547</v>
      </c>
      <c r="CS1791">
        <v>8</v>
      </c>
      <c r="CT1791" t="s">
        <v>4166</v>
      </c>
      <c r="CU1791" t="s">
        <v>4166</v>
      </c>
      <c r="CV1791" t="s">
        <v>1547</v>
      </c>
      <c r="CW1791" t="s">
        <v>1547</v>
      </c>
      <c r="CX1791" t="s">
        <v>1547</v>
      </c>
      <c r="CY1791">
        <v>1789</v>
      </c>
      <c r="CZ1791" t="s">
        <v>12176</v>
      </c>
      <c r="DA1791" t="s">
        <v>1547</v>
      </c>
      <c r="DB1791" t="s">
        <v>1881</v>
      </c>
      <c r="DC1791" t="s">
        <v>1882</v>
      </c>
      <c r="DD1791" t="s">
        <v>4118</v>
      </c>
      <c r="DE1791" t="s">
        <v>4949</v>
      </c>
      <c r="DF1791" t="s">
        <v>4117</v>
      </c>
      <c r="DG1791" t="s">
        <v>1547</v>
      </c>
      <c r="DH1791" t="s">
        <v>1547</v>
      </c>
      <c r="DI1791" t="s">
        <v>1892</v>
      </c>
      <c r="DJ1791" t="s">
        <v>12808</v>
      </c>
      <c r="DK1791"/>
      <c r="DL1791" t="s">
        <v>1892</v>
      </c>
      <c r="DM1791">
        <v>9</v>
      </c>
      <c r="DN1791" t="s">
        <v>1883</v>
      </c>
      <c r="DO1791" t="s">
        <v>1570</v>
      </c>
      <c r="DP1791" t="b">
        <v>1</v>
      </c>
      <c r="DQ1791" t="b">
        <v>0</v>
      </c>
      <c r="DR1791" t="b">
        <v>0</v>
      </c>
      <c r="DS1791" t="b">
        <v>0</v>
      </c>
      <c r="DT1791" t="b">
        <v>0</v>
      </c>
      <c r="DU1791" t="b">
        <v>1</v>
      </c>
      <c r="DV1791" t="b">
        <v>0</v>
      </c>
      <c r="DW1791">
        <v>0</v>
      </c>
      <c r="DX1791" t="b">
        <v>0</v>
      </c>
      <c r="DY1791" t="b">
        <v>0</v>
      </c>
      <c r="DZ1791" t="b">
        <v>0</v>
      </c>
      <c r="EA1791" t="b">
        <v>0</v>
      </c>
      <c r="EB1791" t="b">
        <v>0</v>
      </c>
      <c r="EC1791" t="b">
        <v>0</v>
      </c>
      <c r="ED1791" t="b">
        <v>0</v>
      </c>
      <c r="EE1791" t="b">
        <v>0</v>
      </c>
      <c r="EF1791" t="b">
        <v>0</v>
      </c>
      <c r="EG1791" t="b" cm="1">
        <v>1</v>
      </c>
      <c r="EH1791" t="b">
        <v>0</v>
      </c>
      <c r="EI1791" t="b">
        <v>0</v>
      </c>
      <c r="EJ1791" t="b">
        <v>1</v>
      </c>
      <c r="EK1791" t="s">
        <v>5887</v>
      </c>
      <c r="EL1791">
        <v>1</v>
      </c>
      <c r="EM1791">
        <v>21</v>
      </c>
      <c r="EN1791" t="b">
        <v>0</v>
      </c>
    </row>
    <row r="1792" spans="1:144" ht="15.75">
      <c r="A1792"/>
      <c r="B1792" t="s">
        <v>1570</v>
      </c>
      <c r="C1792" t="s">
        <v>1570</v>
      </c>
      <c r="D1792" t="s">
        <v>4116</v>
      </c>
      <c r="E1792" t="s">
        <v>3201</v>
      </c>
      <c r="F1792"/>
      <c r="G1792" t="s">
        <v>4116</v>
      </c>
      <c r="H1792" t="s">
        <v>4116</v>
      </c>
      <c r="I1792" t="s">
        <v>1251</v>
      </c>
      <c r="J1792"/>
      <c r="K1792"/>
      <c r="L1792" t="s">
        <v>1743</v>
      </c>
      <c r="M1792" t="s">
        <v>1754</v>
      </c>
      <c r="N1792"/>
      <c r="O1792" t="s">
        <v>4114</v>
      </c>
      <c r="P1792" t="s">
        <v>1570</v>
      </c>
      <c r="Q1792" t="s">
        <v>4949</v>
      </c>
      <c r="R1792" t="s">
        <v>3966</v>
      </c>
      <c r="S1792"/>
      <c r="T1792"/>
      <c r="U1792" t="s">
        <v>13800</v>
      </c>
      <c r="V1792" t="s">
        <v>3331</v>
      </c>
      <c r="W1792"/>
      <c r="X1792"/>
      <c r="Y1792"/>
      <c r="Z1792"/>
      <c r="AA1792"/>
      <c r="AB1792"/>
      <c r="AC1792"/>
      <c r="AD1792"/>
      <c r="AE1792"/>
      <c r="AF1792"/>
      <c r="AG1792"/>
      <c r="AH1792"/>
      <c r="AI1792"/>
      <c r="AJ1792"/>
      <c r="AK1792"/>
      <c r="AL1792"/>
      <c r="AM1792"/>
      <c r="AN1792"/>
      <c r="AO1792" s="108" t="s">
        <v>43</v>
      </c>
      <c r="AP1792" t="s">
        <v>2872</v>
      </c>
      <c r="AQ1792">
        <v>27</v>
      </c>
      <c r="AR1792" t="s">
        <v>12811</v>
      </c>
      <c r="AS1792" t="s">
        <v>1570</v>
      </c>
      <c r="AT1792" t="s">
        <v>12794</v>
      </c>
      <c r="AU1792" t="s">
        <v>3201</v>
      </c>
      <c r="AV1792" t="s">
        <v>6074</v>
      </c>
      <c r="AW1792" t="s">
        <v>1744</v>
      </c>
      <c r="AX1792" t="s">
        <v>1740</v>
      </c>
      <c r="AY1792" t="s">
        <v>9374</v>
      </c>
      <c r="AZ1792" t="s">
        <v>4949</v>
      </c>
      <c r="BA1792" t="s">
        <v>9375</v>
      </c>
      <c r="BB1792" t="s">
        <v>1251</v>
      </c>
      <c r="BC1792" t="s">
        <v>1743</v>
      </c>
      <c r="BD1792" t="s">
        <v>9376</v>
      </c>
      <c r="BE1792" t="s">
        <v>4975</v>
      </c>
      <c r="BF1792">
        <v>892</v>
      </c>
      <c r="BG1792">
        <v>1788</v>
      </c>
      <c r="BH1792">
        <v>0</v>
      </c>
      <c r="BI1792" t="s">
        <v>1547</v>
      </c>
      <c r="BJ1792">
        <v>0</v>
      </c>
      <c r="BK1792">
        <v>0</v>
      </c>
      <c r="BL1792">
        <v>947</v>
      </c>
      <c r="BM1792" t="s">
        <v>9377</v>
      </c>
      <c r="BN1792" t="s">
        <v>4976</v>
      </c>
      <c r="BO1792" t="s">
        <v>12902</v>
      </c>
      <c r="BP1792" t="s" cm="1">
        <v>12901</v>
      </c>
      <c r="BQ1792" t="s">
        <v>1547</v>
      </c>
      <c r="BR1792" t="s">
        <v>4166</v>
      </c>
      <c r="BS1792">
        <v>80</v>
      </c>
      <c r="BT1792" t="s">
        <v>6895</v>
      </c>
      <c r="BU1792" t="s">
        <v>16754</v>
      </c>
      <c r="BV1792" t="s">
        <v>4116</v>
      </c>
      <c r="BW1792" t="s">
        <v>6074</v>
      </c>
      <c r="BX1792" t="s">
        <v>9374</v>
      </c>
      <c r="BY1792" t="s">
        <v>1744</v>
      </c>
      <c r="BZ1792" t="s">
        <v>1547</v>
      </c>
      <c r="CA1792" t="s">
        <v>1744</v>
      </c>
      <c r="CB1792" t="s">
        <v>1754</v>
      </c>
      <c r="CC1792"/>
      <c r="CD1792" t="s">
        <v>998</v>
      </c>
      <c r="CE1792" t="s">
        <v>1251</v>
      </c>
      <c r="CF1792" t="s">
        <v>12912</v>
      </c>
      <c r="CG1792" t="s">
        <v>12913</v>
      </c>
      <c r="CH1792" t="s">
        <v>1251</v>
      </c>
      <c r="CI1792" t="s">
        <v>1547</v>
      </c>
      <c r="CJ1792" t="s">
        <v>3966</v>
      </c>
      <c r="CK1792" t="s">
        <v>1570</v>
      </c>
      <c r="CL1792"/>
      <c r="CM1792"/>
      <c r="CN1792" t="s">
        <v>13800</v>
      </c>
      <c r="CO1792" t="s">
        <v>3331</v>
      </c>
      <c r="CP1792" t="s">
        <v>13800</v>
      </c>
      <c r="CQ1792" t="s">
        <v>3331</v>
      </c>
      <c r="CR1792" t="s">
        <v>1547</v>
      </c>
      <c r="CS1792">
        <v>8</v>
      </c>
      <c r="CT1792" t="s">
        <v>4166</v>
      </c>
      <c r="CU1792" t="s">
        <v>4166</v>
      </c>
      <c r="CV1792" t="s">
        <v>1547</v>
      </c>
      <c r="CW1792" t="s">
        <v>1547</v>
      </c>
      <c r="CX1792" t="s">
        <v>1547</v>
      </c>
      <c r="CY1792">
        <v>1790</v>
      </c>
      <c r="CZ1792" t="s">
        <v>12177</v>
      </c>
      <c r="DA1792" t="s">
        <v>1547</v>
      </c>
      <c r="DB1792" t="s">
        <v>1881</v>
      </c>
      <c r="DC1792" t="s">
        <v>1882</v>
      </c>
      <c r="DD1792" t="s">
        <v>3201</v>
      </c>
      <c r="DE1792" t="s">
        <v>4949</v>
      </c>
      <c r="DF1792" t="s">
        <v>4116</v>
      </c>
      <c r="DG1792" t="s">
        <v>1547</v>
      </c>
      <c r="DH1792" t="s">
        <v>1547</v>
      </c>
      <c r="DI1792" t="s">
        <v>1892</v>
      </c>
      <c r="DJ1792" t="s">
        <v>12811</v>
      </c>
      <c r="DK1792"/>
      <c r="DL1792" t="s">
        <v>1892</v>
      </c>
      <c r="DM1792">
        <v>9</v>
      </c>
      <c r="DN1792" t="s">
        <v>1883</v>
      </c>
      <c r="DO1792" t="s">
        <v>1570</v>
      </c>
      <c r="DP1792" t="b">
        <v>1</v>
      </c>
      <c r="DQ1792" t="b">
        <v>0</v>
      </c>
      <c r="DR1792" t="b">
        <v>0</v>
      </c>
      <c r="DS1792" t="b">
        <v>0</v>
      </c>
      <c r="DT1792" t="b">
        <v>0</v>
      </c>
      <c r="DU1792" t="b">
        <v>1</v>
      </c>
      <c r="DV1792" t="b">
        <v>0</v>
      </c>
      <c r="DW1792">
        <v>0</v>
      </c>
      <c r="DX1792" t="b">
        <v>0</v>
      </c>
      <c r="DY1792" t="b">
        <v>0</v>
      </c>
      <c r="DZ1792" t="b">
        <v>0</v>
      </c>
      <c r="EA1792" t="b">
        <v>0</v>
      </c>
      <c r="EB1792" t="b">
        <v>0</v>
      </c>
      <c r="EC1792" t="b">
        <v>0</v>
      </c>
      <c r="ED1792" t="b">
        <v>0</v>
      </c>
      <c r="EE1792" t="b">
        <v>0</v>
      </c>
      <c r="EF1792" t="b">
        <v>0</v>
      </c>
      <c r="EG1792" t="b" cm="1">
        <v>1</v>
      </c>
      <c r="EH1792" t="b">
        <v>0</v>
      </c>
      <c r="EI1792" t="b">
        <v>0</v>
      </c>
      <c r="EJ1792" t="b">
        <v>1</v>
      </c>
      <c r="EK1792" t="s">
        <v>5887</v>
      </c>
      <c r="EL1792">
        <v>1</v>
      </c>
      <c r="EM1792">
        <v>12</v>
      </c>
      <c r="EN1792" t="b">
        <v>0</v>
      </c>
    </row>
    <row r="1793" spans="1:144" ht="15.75">
      <c r="A1793"/>
      <c r="B1793" t="s">
        <v>1570</v>
      </c>
      <c r="C1793" t="s">
        <v>1570</v>
      </c>
      <c r="D1793" t="s">
        <v>4130</v>
      </c>
      <c r="E1793" t="s">
        <v>4131</v>
      </c>
      <c r="F1793"/>
      <c r="G1793" t="s">
        <v>4130</v>
      </c>
      <c r="H1793" t="s">
        <v>4130</v>
      </c>
      <c r="I1793" t="s">
        <v>1251</v>
      </c>
      <c r="J1793"/>
      <c r="K1793"/>
      <c r="L1793" t="s">
        <v>1743</v>
      </c>
      <c r="M1793" t="s">
        <v>1754</v>
      </c>
      <c r="N1793"/>
      <c r="O1793" t="s">
        <v>4114</v>
      </c>
      <c r="P1793" t="s">
        <v>1570</v>
      </c>
      <c r="Q1793" t="s">
        <v>4949</v>
      </c>
      <c r="R1793" t="s">
        <v>3966</v>
      </c>
      <c r="S1793"/>
      <c r="T1793"/>
      <c r="U1793" t="s">
        <v>13800</v>
      </c>
      <c r="V1793" t="s">
        <v>4156</v>
      </c>
      <c r="W1793"/>
      <c r="X1793"/>
      <c r="Y1793"/>
      <c r="Z1793"/>
      <c r="AA1793"/>
      <c r="AB1793"/>
      <c r="AC1793"/>
      <c r="AD1793"/>
      <c r="AE1793"/>
      <c r="AF1793"/>
      <c r="AG1793"/>
      <c r="AH1793"/>
      <c r="AI1793"/>
      <c r="AJ1793"/>
      <c r="AK1793"/>
      <c r="AL1793"/>
      <c r="AM1793"/>
      <c r="AN1793"/>
      <c r="AO1793" s="108" t="s">
        <v>43</v>
      </c>
      <c r="AP1793" t="s">
        <v>2872</v>
      </c>
      <c r="AQ1793">
        <v>28</v>
      </c>
      <c r="AR1793" t="s">
        <v>12822</v>
      </c>
      <c r="AS1793" t="s">
        <v>1570</v>
      </c>
      <c r="AT1793" t="s">
        <v>12794</v>
      </c>
      <c r="AU1793" t="s">
        <v>4131</v>
      </c>
      <c r="AV1793" t="s">
        <v>9434</v>
      </c>
      <c r="AW1793" t="s">
        <v>1744</v>
      </c>
      <c r="AX1793" t="s">
        <v>1740</v>
      </c>
      <c r="AY1793" t="s">
        <v>9435</v>
      </c>
      <c r="AZ1793" t="s">
        <v>4949</v>
      </c>
      <c r="BA1793" t="s">
        <v>9436</v>
      </c>
      <c r="BB1793" t="s">
        <v>1251</v>
      </c>
      <c r="BC1793" t="s">
        <v>1743</v>
      </c>
      <c r="BD1793" t="s">
        <v>9437</v>
      </c>
      <c r="BE1793" t="s">
        <v>4975</v>
      </c>
      <c r="BF1793">
        <v>900</v>
      </c>
      <c r="BG1793">
        <v>1788</v>
      </c>
      <c r="BH1793">
        <v>0</v>
      </c>
      <c r="BI1793" t="s">
        <v>1547</v>
      </c>
      <c r="BJ1793">
        <v>0</v>
      </c>
      <c r="BK1793">
        <v>0</v>
      </c>
      <c r="BL1793">
        <v>953</v>
      </c>
      <c r="BM1793" t="s">
        <v>9438</v>
      </c>
      <c r="BN1793" t="s">
        <v>4976</v>
      </c>
      <c r="BO1793" t="s">
        <v>12902</v>
      </c>
      <c r="BP1793" t="s" cm="1">
        <v>12901</v>
      </c>
      <c r="BQ1793" t="s">
        <v>1547</v>
      </c>
      <c r="BR1793" t="s">
        <v>4166</v>
      </c>
      <c r="BS1793">
        <v>81</v>
      </c>
      <c r="BT1793" t="s">
        <v>6901</v>
      </c>
      <c r="BU1793" t="s">
        <v>16755</v>
      </c>
      <c r="BV1793" t="s">
        <v>4130</v>
      </c>
      <c r="BW1793" t="s">
        <v>9434</v>
      </c>
      <c r="BX1793" t="s">
        <v>9435</v>
      </c>
      <c r="BY1793" t="s">
        <v>1744</v>
      </c>
      <c r="BZ1793" t="s">
        <v>1547</v>
      </c>
      <c r="CA1793" t="s">
        <v>1744</v>
      </c>
      <c r="CB1793" t="s">
        <v>1754</v>
      </c>
      <c r="CC1793"/>
      <c r="CD1793" t="s">
        <v>998</v>
      </c>
      <c r="CE1793" t="s">
        <v>1251</v>
      </c>
      <c r="CF1793" t="s">
        <v>12914</v>
      </c>
      <c r="CG1793" t="s">
        <v>12915</v>
      </c>
      <c r="CH1793" t="s">
        <v>1251</v>
      </c>
      <c r="CI1793" t="s">
        <v>1547</v>
      </c>
      <c r="CJ1793" t="s">
        <v>3966</v>
      </c>
      <c r="CK1793" t="s">
        <v>1570</v>
      </c>
      <c r="CL1793"/>
      <c r="CM1793"/>
      <c r="CN1793" t="s">
        <v>13800</v>
      </c>
      <c r="CO1793" t="s">
        <v>4156</v>
      </c>
      <c r="CP1793" t="s">
        <v>13800</v>
      </c>
      <c r="CQ1793" t="s">
        <v>4156</v>
      </c>
      <c r="CR1793" t="s">
        <v>1547</v>
      </c>
      <c r="CS1793">
        <v>8</v>
      </c>
      <c r="CT1793" t="s">
        <v>4166</v>
      </c>
      <c r="CU1793" t="s">
        <v>4166</v>
      </c>
      <c r="CV1793" t="s">
        <v>1547</v>
      </c>
      <c r="CW1793" t="s">
        <v>1547</v>
      </c>
      <c r="CX1793" t="s">
        <v>1547</v>
      </c>
      <c r="CY1793">
        <v>1791</v>
      </c>
      <c r="CZ1793" t="s">
        <v>12178</v>
      </c>
      <c r="DA1793" t="s">
        <v>1547</v>
      </c>
      <c r="DB1793" t="s">
        <v>1881</v>
      </c>
      <c r="DC1793" t="s">
        <v>1882</v>
      </c>
      <c r="DD1793" t="s">
        <v>4131</v>
      </c>
      <c r="DE1793" t="s">
        <v>4949</v>
      </c>
      <c r="DF1793" t="s">
        <v>4130</v>
      </c>
      <c r="DG1793" t="s">
        <v>1547</v>
      </c>
      <c r="DH1793" t="s">
        <v>1547</v>
      </c>
      <c r="DI1793" t="s">
        <v>1892</v>
      </c>
      <c r="DJ1793" t="s">
        <v>12822</v>
      </c>
      <c r="DK1793"/>
      <c r="DL1793" t="s">
        <v>1892</v>
      </c>
      <c r="DM1793">
        <v>9</v>
      </c>
      <c r="DN1793" t="s">
        <v>1883</v>
      </c>
      <c r="DO1793" t="s">
        <v>1570</v>
      </c>
      <c r="DP1793" t="b">
        <v>1</v>
      </c>
      <c r="DQ1793" t="b">
        <v>0</v>
      </c>
      <c r="DR1793" t="b">
        <v>0</v>
      </c>
      <c r="DS1793" t="b">
        <v>0</v>
      </c>
      <c r="DT1793" t="b">
        <v>0</v>
      </c>
      <c r="DU1793" t="b">
        <v>1</v>
      </c>
      <c r="DV1793" t="b">
        <v>0</v>
      </c>
      <c r="DW1793">
        <v>0</v>
      </c>
      <c r="DX1793" t="b">
        <v>0</v>
      </c>
      <c r="DY1793" t="b">
        <v>0</v>
      </c>
      <c r="DZ1793" t="b">
        <v>0</v>
      </c>
      <c r="EA1793" t="b">
        <v>0</v>
      </c>
      <c r="EB1793" t="b">
        <v>0</v>
      </c>
      <c r="EC1793" t="b">
        <v>1</v>
      </c>
      <c r="ED1793" t="b">
        <v>0</v>
      </c>
      <c r="EE1793" t="b">
        <v>0</v>
      </c>
      <c r="EF1793" t="b">
        <v>0</v>
      </c>
      <c r="EG1793" t="b" cm="1">
        <v>0</v>
      </c>
      <c r="EH1793" t="b">
        <v>0</v>
      </c>
      <c r="EI1793" t="b">
        <v>0</v>
      </c>
      <c r="EJ1793" t="b">
        <v>1</v>
      </c>
      <c r="EK1793" t="s">
        <v>5327</v>
      </c>
      <c r="EL1793">
        <v>0</v>
      </c>
      <c r="EM1793">
        <v>12</v>
      </c>
      <c r="EN1793" t="b">
        <v>0</v>
      </c>
    </row>
    <row r="1794" spans="1:144" ht="15.75">
      <c r="A1794"/>
      <c r="B1794" t="s">
        <v>1570</v>
      </c>
      <c r="C1794" t="s">
        <v>1570</v>
      </c>
      <c r="D1794" t="s">
        <v>4134</v>
      </c>
      <c r="E1794" t="s">
        <v>4135</v>
      </c>
      <c r="F1794"/>
      <c r="G1794" t="s">
        <v>4134</v>
      </c>
      <c r="H1794" t="s">
        <v>4134</v>
      </c>
      <c r="I1794" t="s">
        <v>1251</v>
      </c>
      <c r="J1794"/>
      <c r="K1794"/>
      <c r="L1794" t="s">
        <v>1743</v>
      </c>
      <c r="M1794" t="s">
        <v>1754</v>
      </c>
      <c r="N1794"/>
      <c r="O1794" t="s">
        <v>4114</v>
      </c>
      <c r="P1794" t="s">
        <v>1570</v>
      </c>
      <c r="Q1794" t="s">
        <v>4949</v>
      </c>
      <c r="R1794" t="s">
        <v>3966</v>
      </c>
      <c r="S1794"/>
      <c r="T1794"/>
      <c r="U1794" t="s">
        <v>13800</v>
      </c>
      <c r="V1794" t="s">
        <v>4158</v>
      </c>
      <c r="W1794"/>
      <c r="X1794"/>
      <c r="Y1794"/>
      <c r="Z1794"/>
      <c r="AA1794"/>
      <c r="AB1794"/>
      <c r="AC1794"/>
      <c r="AD1794"/>
      <c r="AE1794"/>
      <c r="AF1794"/>
      <c r="AG1794"/>
      <c r="AH1794"/>
      <c r="AI1794"/>
      <c r="AJ1794"/>
      <c r="AK1794"/>
      <c r="AL1794"/>
      <c r="AM1794"/>
      <c r="AN1794"/>
      <c r="AO1794" s="108" t="s">
        <v>43</v>
      </c>
      <c r="AP1794" t="s">
        <v>2872</v>
      </c>
      <c r="AQ1794">
        <v>29</v>
      </c>
      <c r="AR1794" t="s">
        <v>12825</v>
      </c>
      <c r="AS1794" t="s">
        <v>1570</v>
      </c>
      <c r="AT1794" t="s">
        <v>12794</v>
      </c>
      <c r="AU1794" t="s">
        <v>4135</v>
      </c>
      <c r="AV1794" t="s">
        <v>9452</v>
      </c>
      <c r="AW1794" t="s">
        <v>1744</v>
      </c>
      <c r="AX1794" t="s">
        <v>1740</v>
      </c>
      <c r="AY1794" t="s">
        <v>9453</v>
      </c>
      <c r="AZ1794" t="s">
        <v>4949</v>
      </c>
      <c r="BA1794" t="s">
        <v>9454</v>
      </c>
      <c r="BB1794" t="s">
        <v>1251</v>
      </c>
      <c r="BC1794" t="s">
        <v>1743</v>
      </c>
      <c r="BD1794" t="s">
        <v>9455</v>
      </c>
      <c r="BE1794" t="s">
        <v>4975</v>
      </c>
      <c r="BF1794">
        <v>347</v>
      </c>
      <c r="BG1794">
        <v>1788</v>
      </c>
      <c r="BH1794">
        <v>0</v>
      </c>
      <c r="BI1794" t="s">
        <v>1547</v>
      </c>
      <c r="BJ1794">
        <v>0</v>
      </c>
      <c r="BK1794">
        <v>0</v>
      </c>
      <c r="BL1794">
        <v>950</v>
      </c>
      <c r="BM1794" t="s">
        <v>9456</v>
      </c>
      <c r="BN1794" t="s">
        <v>4976</v>
      </c>
      <c r="BO1794" t="s">
        <v>12902</v>
      </c>
      <c r="BP1794" t="s" cm="1">
        <v>12901</v>
      </c>
      <c r="BQ1794" t="s">
        <v>1547</v>
      </c>
      <c r="BR1794" t="s">
        <v>4166</v>
      </c>
      <c r="BS1794">
        <v>82</v>
      </c>
      <c r="BT1794" t="s">
        <v>6907</v>
      </c>
      <c r="BU1794" t="s">
        <v>16756</v>
      </c>
      <c r="BV1794" t="s">
        <v>4134</v>
      </c>
      <c r="BW1794" t="s">
        <v>9452</v>
      </c>
      <c r="BX1794" t="s">
        <v>9453</v>
      </c>
      <c r="BY1794" t="s">
        <v>1744</v>
      </c>
      <c r="BZ1794" t="s">
        <v>1547</v>
      </c>
      <c r="CA1794" t="s">
        <v>1744</v>
      </c>
      <c r="CB1794" t="s">
        <v>1754</v>
      </c>
      <c r="CC1794"/>
      <c r="CD1794" t="s">
        <v>998</v>
      </c>
      <c r="CE1794" t="s">
        <v>1251</v>
      </c>
      <c r="CF1794" t="s">
        <v>12916</v>
      </c>
      <c r="CG1794" t="s">
        <v>12917</v>
      </c>
      <c r="CH1794" t="s">
        <v>1251</v>
      </c>
      <c r="CI1794" t="s">
        <v>1547</v>
      </c>
      <c r="CJ1794" t="s">
        <v>3966</v>
      </c>
      <c r="CK1794" t="s">
        <v>1570</v>
      </c>
      <c r="CL1794"/>
      <c r="CM1794"/>
      <c r="CN1794" t="s">
        <v>13800</v>
      </c>
      <c r="CO1794" t="s">
        <v>4158</v>
      </c>
      <c r="CP1794" t="s">
        <v>13800</v>
      </c>
      <c r="CQ1794" t="s">
        <v>4158</v>
      </c>
      <c r="CR1794" t="s">
        <v>1547</v>
      </c>
      <c r="CS1794">
        <v>8</v>
      </c>
      <c r="CT1794" t="s">
        <v>4166</v>
      </c>
      <c r="CU1794" t="s">
        <v>4166</v>
      </c>
      <c r="CV1794" t="s">
        <v>1547</v>
      </c>
      <c r="CW1794" t="s">
        <v>1547</v>
      </c>
      <c r="CX1794" t="s">
        <v>1547</v>
      </c>
      <c r="CY1794">
        <v>1792</v>
      </c>
      <c r="CZ1794" t="s">
        <v>12179</v>
      </c>
      <c r="DA1794" t="s">
        <v>1547</v>
      </c>
      <c r="DB1794" t="s">
        <v>1881</v>
      </c>
      <c r="DC1794" t="s">
        <v>1882</v>
      </c>
      <c r="DD1794" t="s">
        <v>4135</v>
      </c>
      <c r="DE1794" t="s">
        <v>4949</v>
      </c>
      <c r="DF1794" t="s">
        <v>4134</v>
      </c>
      <c r="DG1794" t="s">
        <v>1547</v>
      </c>
      <c r="DH1794" t="s">
        <v>1547</v>
      </c>
      <c r="DI1794" t="s">
        <v>1892</v>
      </c>
      <c r="DJ1794" t="s">
        <v>12825</v>
      </c>
      <c r="DK1794"/>
      <c r="DL1794" t="s">
        <v>1892</v>
      </c>
      <c r="DM1794">
        <v>9</v>
      </c>
      <c r="DN1794" t="s">
        <v>1883</v>
      </c>
      <c r="DO1794" t="s">
        <v>1570</v>
      </c>
      <c r="DP1794" t="b">
        <v>1</v>
      </c>
      <c r="DQ1794" t="b">
        <v>0</v>
      </c>
      <c r="DR1794" t="b">
        <v>0</v>
      </c>
      <c r="DS1794" t="b">
        <v>0</v>
      </c>
      <c r="DT1794" t="b">
        <v>0</v>
      </c>
      <c r="DU1794" t="b">
        <v>1</v>
      </c>
      <c r="DV1794" t="b">
        <v>0</v>
      </c>
      <c r="DW1794">
        <v>0</v>
      </c>
      <c r="DX1794" t="b">
        <v>0</v>
      </c>
      <c r="DY1794" t="b">
        <v>0</v>
      </c>
      <c r="DZ1794" t="b">
        <v>0</v>
      </c>
      <c r="EA1794" t="b">
        <v>0</v>
      </c>
      <c r="EB1794" t="b">
        <v>0</v>
      </c>
      <c r="EC1794" t="b">
        <v>0</v>
      </c>
      <c r="ED1794" t="b">
        <v>0</v>
      </c>
      <c r="EE1794" t="b">
        <v>0</v>
      </c>
      <c r="EF1794" t="b">
        <v>0</v>
      </c>
      <c r="EG1794" t="b" cm="1">
        <v>1</v>
      </c>
      <c r="EH1794" t="b">
        <v>0</v>
      </c>
      <c r="EI1794" t="b">
        <v>0</v>
      </c>
      <c r="EJ1794" t="b">
        <v>1</v>
      </c>
      <c r="EK1794" t="s">
        <v>5887</v>
      </c>
      <c r="EL1794">
        <v>1</v>
      </c>
      <c r="EM1794">
        <v>14</v>
      </c>
      <c r="EN1794" t="b">
        <v>0</v>
      </c>
    </row>
    <row r="1795" spans="1:144" ht="15.75">
      <c r="A1795"/>
      <c r="B1795" t="s">
        <v>1570</v>
      </c>
      <c r="C1795" t="s">
        <v>1570</v>
      </c>
      <c r="D1795" t="s">
        <v>4132</v>
      </c>
      <c r="E1795" t="s">
        <v>4133</v>
      </c>
      <c r="F1795"/>
      <c r="G1795" t="s">
        <v>4132</v>
      </c>
      <c r="H1795" t="s">
        <v>4132</v>
      </c>
      <c r="I1795" t="s">
        <v>1251</v>
      </c>
      <c r="J1795"/>
      <c r="K1795"/>
      <c r="L1795" t="s">
        <v>1743</v>
      </c>
      <c r="M1795" t="s">
        <v>1754</v>
      </c>
      <c r="N1795"/>
      <c r="O1795" t="s">
        <v>4114</v>
      </c>
      <c r="P1795" t="s">
        <v>1570</v>
      </c>
      <c r="Q1795" t="s">
        <v>4949</v>
      </c>
      <c r="R1795" t="s">
        <v>3966</v>
      </c>
      <c r="S1795"/>
      <c r="T1795"/>
      <c r="U1795" t="s">
        <v>13800</v>
      </c>
      <c r="V1795" t="s">
        <v>4157</v>
      </c>
      <c r="W1795"/>
      <c r="X1795"/>
      <c r="Y1795"/>
      <c r="Z1795"/>
      <c r="AA1795"/>
      <c r="AB1795"/>
      <c r="AC1795"/>
      <c r="AD1795"/>
      <c r="AE1795"/>
      <c r="AF1795"/>
      <c r="AG1795"/>
      <c r="AH1795"/>
      <c r="AI1795"/>
      <c r="AJ1795"/>
      <c r="AK1795"/>
      <c r="AL1795"/>
      <c r="AM1795"/>
      <c r="AN1795"/>
      <c r="AO1795" s="108" t="s">
        <v>43</v>
      </c>
      <c r="AP1795" t="s">
        <v>2872</v>
      </c>
      <c r="AQ1795">
        <v>30</v>
      </c>
      <c r="AR1795" t="s">
        <v>12828</v>
      </c>
      <c r="AS1795" t="s">
        <v>1570</v>
      </c>
      <c r="AT1795" t="s">
        <v>12794</v>
      </c>
      <c r="AU1795" t="s">
        <v>4133</v>
      </c>
      <c r="AV1795" t="s">
        <v>9443</v>
      </c>
      <c r="AW1795" t="s">
        <v>1744</v>
      </c>
      <c r="AX1795" t="s">
        <v>1740</v>
      </c>
      <c r="AY1795" t="s">
        <v>9444</v>
      </c>
      <c r="AZ1795" t="s">
        <v>4949</v>
      </c>
      <c r="BA1795" t="s">
        <v>9445</v>
      </c>
      <c r="BB1795" t="s">
        <v>1251</v>
      </c>
      <c r="BC1795" t="s">
        <v>1743</v>
      </c>
      <c r="BD1795" t="s">
        <v>9446</v>
      </c>
      <c r="BE1795" t="s">
        <v>4975</v>
      </c>
      <c r="BF1795">
        <v>348</v>
      </c>
      <c r="BG1795">
        <v>1788</v>
      </c>
      <c r="BH1795">
        <v>0</v>
      </c>
      <c r="BI1795" t="s">
        <v>1547</v>
      </c>
      <c r="BJ1795">
        <v>0</v>
      </c>
      <c r="BK1795">
        <v>0</v>
      </c>
      <c r="BL1795">
        <v>951</v>
      </c>
      <c r="BM1795" t="s">
        <v>9447</v>
      </c>
      <c r="BN1795" t="s">
        <v>4976</v>
      </c>
      <c r="BO1795" t="s">
        <v>12902</v>
      </c>
      <c r="BP1795" t="s" cm="1">
        <v>12901</v>
      </c>
      <c r="BQ1795" t="s">
        <v>1547</v>
      </c>
      <c r="BR1795" t="s">
        <v>4166</v>
      </c>
      <c r="BS1795">
        <v>83</v>
      </c>
      <c r="BT1795" t="s">
        <v>6913</v>
      </c>
      <c r="BU1795" t="s">
        <v>16757</v>
      </c>
      <c r="BV1795" t="s">
        <v>4132</v>
      </c>
      <c r="BW1795" t="s">
        <v>9443</v>
      </c>
      <c r="BX1795" t="s">
        <v>9444</v>
      </c>
      <c r="BY1795" t="s">
        <v>1744</v>
      </c>
      <c r="BZ1795" t="s">
        <v>1547</v>
      </c>
      <c r="CA1795" t="s">
        <v>1744</v>
      </c>
      <c r="CB1795" t="s">
        <v>1754</v>
      </c>
      <c r="CC1795"/>
      <c r="CD1795" t="s">
        <v>998</v>
      </c>
      <c r="CE1795" t="s">
        <v>1251</v>
      </c>
      <c r="CF1795" t="s">
        <v>12918</v>
      </c>
      <c r="CG1795" t="s">
        <v>12919</v>
      </c>
      <c r="CH1795" t="s">
        <v>1251</v>
      </c>
      <c r="CI1795" t="s">
        <v>1547</v>
      </c>
      <c r="CJ1795" t="s">
        <v>3966</v>
      </c>
      <c r="CK1795" t="s">
        <v>1570</v>
      </c>
      <c r="CL1795"/>
      <c r="CM1795"/>
      <c r="CN1795" t="s">
        <v>13800</v>
      </c>
      <c r="CO1795" t="s">
        <v>4157</v>
      </c>
      <c r="CP1795" t="s">
        <v>13800</v>
      </c>
      <c r="CQ1795" t="s">
        <v>4157</v>
      </c>
      <c r="CR1795" t="s">
        <v>1547</v>
      </c>
      <c r="CS1795">
        <v>8</v>
      </c>
      <c r="CT1795" t="s">
        <v>4166</v>
      </c>
      <c r="CU1795" t="s">
        <v>4166</v>
      </c>
      <c r="CV1795" t="s">
        <v>1547</v>
      </c>
      <c r="CW1795" t="s">
        <v>1547</v>
      </c>
      <c r="CX1795" t="s">
        <v>1547</v>
      </c>
      <c r="CY1795">
        <v>1793</v>
      </c>
      <c r="CZ1795" t="s">
        <v>12180</v>
      </c>
      <c r="DA1795" t="s">
        <v>1547</v>
      </c>
      <c r="DB1795" t="s">
        <v>1881</v>
      </c>
      <c r="DC1795" t="s">
        <v>1882</v>
      </c>
      <c r="DD1795" t="s">
        <v>4133</v>
      </c>
      <c r="DE1795" t="s">
        <v>4949</v>
      </c>
      <c r="DF1795" t="s">
        <v>4132</v>
      </c>
      <c r="DG1795" t="s">
        <v>1547</v>
      </c>
      <c r="DH1795" t="s">
        <v>1547</v>
      </c>
      <c r="DI1795" t="s">
        <v>1892</v>
      </c>
      <c r="DJ1795" t="s">
        <v>12828</v>
      </c>
      <c r="DK1795"/>
      <c r="DL1795" t="s">
        <v>1892</v>
      </c>
      <c r="DM1795">
        <v>9</v>
      </c>
      <c r="DN1795" t="s">
        <v>1883</v>
      </c>
      <c r="DO1795" t="s">
        <v>1570</v>
      </c>
      <c r="DP1795" t="b">
        <v>1</v>
      </c>
      <c r="DQ1795" t="b">
        <v>0</v>
      </c>
      <c r="DR1795" t="b">
        <v>0</v>
      </c>
      <c r="DS1795" t="b">
        <v>0</v>
      </c>
      <c r="DT1795" t="b">
        <v>0</v>
      </c>
      <c r="DU1795" t="b">
        <v>1</v>
      </c>
      <c r="DV1795" t="b">
        <v>0</v>
      </c>
      <c r="DW1795">
        <v>0</v>
      </c>
      <c r="DX1795" t="b">
        <v>0</v>
      </c>
      <c r="DY1795" t="b">
        <v>0</v>
      </c>
      <c r="DZ1795" t="b">
        <v>0</v>
      </c>
      <c r="EA1795" t="b">
        <v>0</v>
      </c>
      <c r="EB1795" t="b">
        <v>0</v>
      </c>
      <c r="EC1795" t="b">
        <v>0</v>
      </c>
      <c r="ED1795" t="b">
        <v>0</v>
      </c>
      <c r="EE1795" t="b">
        <v>0</v>
      </c>
      <c r="EF1795" t="b">
        <v>0</v>
      </c>
      <c r="EG1795" t="b" cm="1">
        <v>1</v>
      </c>
      <c r="EH1795" t="b">
        <v>0</v>
      </c>
      <c r="EI1795" t="b">
        <v>0</v>
      </c>
      <c r="EJ1795" t="b">
        <v>1</v>
      </c>
      <c r="EK1795" t="s">
        <v>5887</v>
      </c>
      <c r="EL1795">
        <v>1</v>
      </c>
      <c r="EM1795">
        <v>18</v>
      </c>
      <c r="EN1795" t="b">
        <v>0</v>
      </c>
    </row>
    <row r="1796" spans="1:144" ht="15.75">
      <c r="A1796"/>
      <c r="B1796" t="s">
        <v>1570</v>
      </c>
      <c r="C1796" t="s">
        <v>1570</v>
      </c>
      <c r="D1796" t="s">
        <v>4977</v>
      </c>
      <c r="E1796" t="s">
        <v>4978</v>
      </c>
      <c r="F1796"/>
      <c r="G1796" t="s">
        <v>4977</v>
      </c>
      <c r="H1796" t="s">
        <v>4979</v>
      </c>
      <c r="I1796" t="s">
        <v>1230</v>
      </c>
      <c r="J1796"/>
      <c r="K1796"/>
      <c r="L1796" t="s">
        <v>1743</v>
      </c>
      <c r="M1796" t="s">
        <v>1779</v>
      </c>
      <c r="N1796"/>
      <c r="O1796" t="s">
        <v>4114</v>
      </c>
      <c r="P1796" t="s">
        <v>1570</v>
      </c>
      <c r="Q1796" t="s">
        <v>4949</v>
      </c>
      <c r="R1796" t="s">
        <v>3966</v>
      </c>
      <c r="S1796"/>
      <c r="T1796"/>
      <c r="U1796" t="s">
        <v>13800</v>
      </c>
      <c r="V1796" t="s">
        <v>4935</v>
      </c>
      <c r="W1796"/>
      <c r="X1796"/>
      <c r="Y1796"/>
      <c r="Z1796"/>
      <c r="AA1796"/>
      <c r="AB1796"/>
      <c r="AC1796"/>
      <c r="AD1796"/>
      <c r="AE1796"/>
      <c r="AF1796"/>
      <c r="AG1796"/>
      <c r="AH1796"/>
      <c r="AI1796"/>
      <c r="AJ1796"/>
      <c r="AK1796"/>
      <c r="AL1796"/>
      <c r="AM1796"/>
      <c r="AN1796"/>
      <c r="AO1796" s="108" t="s">
        <v>43</v>
      </c>
      <c r="AP1796" t="s">
        <v>2872</v>
      </c>
      <c r="AQ1796">
        <v>31</v>
      </c>
      <c r="AR1796" t="s">
        <v>12920</v>
      </c>
      <c r="AS1796" t="s">
        <v>1570</v>
      </c>
      <c r="AT1796" t="s">
        <v>12794</v>
      </c>
      <c r="AU1796" t="s">
        <v>4978</v>
      </c>
      <c r="AV1796" t="s">
        <v>12921</v>
      </c>
      <c r="AW1796" t="s">
        <v>1744</v>
      </c>
      <c r="AX1796" t="s">
        <v>1740</v>
      </c>
      <c r="AY1796" t="s">
        <v>12922</v>
      </c>
      <c r="AZ1796" t="s">
        <v>4949</v>
      </c>
      <c r="BA1796" t="s">
        <v>12923</v>
      </c>
      <c r="BB1796" t="s">
        <v>1230</v>
      </c>
      <c r="BC1796" t="s">
        <v>1743</v>
      </c>
      <c r="BD1796" t="s">
        <v>12924</v>
      </c>
      <c r="BE1796" t="s">
        <v>4975</v>
      </c>
      <c r="BF1796">
        <v>1796</v>
      </c>
      <c r="BG1796">
        <v>1788</v>
      </c>
      <c r="BH1796">
        <v>0</v>
      </c>
      <c r="BI1796" t="s">
        <v>4978</v>
      </c>
      <c r="BJ1796">
        <v>1</v>
      </c>
      <c r="BK1796">
        <v>0</v>
      </c>
      <c r="BL1796">
        <v>0</v>
      </c>
      <c r="BM1796" t="s">
        <v>1547</v>
      </c>
      <c r="BN1796" t="s">
        <v>4976</v>
      </c>
      <c r="BO1796" t="s">
        <v>12902</v>
      </c>
      <c r="BP1796" t="s" cm="1">
        <v>12901</v>
      </c>
      <c r="BQ1796" t="s">
        <v>1547</v>
      </c>
      <c r="BR1796" t="s">
        <v>4166</v>
      </c>
      <c r="BS1796">
        <v>84</v>
      </c>
      <c r="BT1796" t="s">
        <v>6919</v>
      </c>
      <c r="BU1796" t="s">
        <v>16758</v>
      </c>
      <c r="BV1796" t="s">
        <v>4977</v>
      </c>
      <c r="BW1796" t="s">
        <v>12921</v>
      </c>
      <c r="BX1796" t="s">
        <v>12925</v>
      </c>
      <c r="BY1796" t="s">
        <v>1744</v>
      </c>
      <c r="BZ1796" t="s">
        <v>1547</v>
      </c>
      <c r="CA1796" t="s">
        <v>1744</v>
      </c>
      <c r="CB1796" t="s">
        <v>1779</v>
      </c>
      <c r="CC1796"/>
      <c r="CD1796" t="s">
        <v>998</v>
      </c>
      <c r="CE1796" t="s">
        <v>1230</v>
      </c>
      <c r="CF1796" t="s">
        <v>12926</v>
      </c>
      <c r="CG1796" t="s">
        <v>12927</v>
      </c>
      <c r="CH1796" t="s">
        <v>1230</v>
      </c>
      <c r="CI1796" t="s">
        <v>1547</v>
      </c>
      <c r="CJ1796" t="s">
        <v>3966</v>
      </c>
      <c r="CK1796" t="s">
        <v>1570</v>
      </c>
      <c r="CL1796"/>
      <c r="CM1796"/>
      <c r="CN1796" t="s">
        <v>13800</v>
      </c>
      <c r="CO1796" t="s">
        <v>4935</v>
      </c>
      <c r="CP1796" t="s">
        <v>13800</v>
      </c>
      <c r="CQ1796" t="s">
        <v>4935</v>
      </c>
      <c r="CR1796" t="s">
        <v>1547</v>
      </c>
      <c r="CS1796">
        <v>8</v>
      </c>
      <c r="CT1796" t="s">
        <v>4166</v>
      </c>
      <c r="CU1796" t="s">
        <v>4166</v>
      </c>
      <c r="CV1796" t="s">
        <v>4166</v>
      </c>
      <c r="CW1796" t="s">
        <v>1547</v>
      </c>
      <c r="CX1796" t="s">
        <v>1547</v>
      </c>
      <c r="CY1796">
        <v>1794</v>
      </c>
      <c r="CZ1796" t="s">
        <v>12181</v>
      </c>
      <c r="DA1796" t="s">
        <v>1547</v>
      </c>
      <c r="DB1796" t="s">
        <v>1881</v>
      </c>
      <c r="DC1796" t="s">
        <v>1882</v>
      </c>
      <c r="DD1796" t="s">
        <v>4978</v>
      </c>
      <c r="DE1796" t="s">
        <v>4949</v>
      </c>
      <c r="DF1796" t="s">
        <v>4977</v>
      </c>
      <c r="DG1796" t="s">
        <v>1547</v>
      </c>
      <c r="DH1796" t="s">
        <v>1547</v>
      </c>
      <c r="DI1796" t="s">
        <v>1892</v>
      </c>
      <c r="DJ1796" t="s">
        <v>12920</v>
      </c>
      <c r="DK1796"/>
      <c r="DL1796" t="s">
        <v>1892</v>
      </c>
      <c r="DM1796">
        <v>9</v>
      </c>
      <c r="DN1796" t="s">
        <v>1883</v>
      </c>
      <c r="DO1796" t="s">
        <v>1570</v>
      </c>
      <c r="DP1796" t="b">
        <v>1</v>
      </c>
      <c r="DQ1796" t="b">
        <v>0</v>
      </c>
      <c r="DR1796" t="b">
        <v>1</v>
      </c>
      <c r="DS1796" t="b">
        <v>0</v>
      </c>
      <c r="DT1796" t="b">
        <v>0</v>
      </c>
      <c r="DU1796" t="b">
        <v>1</v>
      </c>
      <c r="DV1796" t="b">
        <v>0</v>
      </c>
      <c r="DW1796">
        <v>0</v>
      </c>
      <c r="DX1796" t="b">
        <v>0</v>
      </c>
      <c r="DY1796" t="b">
        <v>0</v>
      </c>
      <c r="DZ1796" t="b">
        <v>0</v>
      </c>
      <c r="EA1796" t="b">
        <v>0</v>
      </c>
      <c r="EB1796" t="b">
        <v>0</v>
      </c>
      <c r="EC1796" t="b">
        <v>0</v>
      </c>
      <c r="ED1796" t="b">
        <v>0</v>
      </c>
      <c r="EE1796" t="b">
        <v>0</v>
      </c>
      <c r="EF1796" t="b">
        <v>0</v>
      </c>
      <c r="EG1796" t="b" cm="1">
        <v>0</v>
      </c>
      <c r="EH1796" t="b">
        <v>0</v>
      </c>
      <c r="EI1796" t="b">
        <v>0</v>
      </c>
      <c r="EJ1796" t="b">
        <v>0</v>
      </c>
      <c r="EK1796" t="s">
        <v>1547</v>
      </c>
      <c r="EL1796">
        <v>0</v>
      </c>
      <c r="EM1796">
        <v>13</v>
      </c>
      <c r="EN1796" t="b">
        <v>0</v>
      </c>
    </row>
    <row r="1797" spans="1:144" ht="31.5">
      <c r="A1797"/>
      <c r="B1797" t="s">
        <v>1570</v>
      </c>
      <c r="C1797" t="s">
        <v>1570</v>
      </c>
      <c r="D1797" t="s">
        <v>4980</v>
      </c>
      <c r="E1797" t="s">
        <v>4981</v>
      </c>
      <c r="F1797"/>
      <c r="G1797" t="s">
        <v>4980</v>
      </c>
      <c r="H1797" s="109" t="s">
        <v>4982</v>
      </c>
      <c r="I1797" t="s">
        <v>1230</v>
      </c>
      <c r="J1797"/>
      <c r="K1797"/>
      <c r="L1797" t="s">
        <v>1743</v>
      </c>
      <c r="M1797" t="s">
        <v>1995</v>
      </c>
      <c r="N1797"/>
      <c r="O1797" t="s">
        <v>4114</v>
      </c>
      <c r="P1797" t="s">
        <v>1570</v>
      </c>
      <c r="Q1797" t="s">
        <v>4949</v>
      </c>
      <c r="R1797" t="s">
        <v>3966</v>
      </c>
      <c r="S1797"/>
      <c r="T1797"/>
      <c r="U1797" t="s">
        <v>13800</v>
      </c>
      <c r="V1797" t="s">
        <v>4983</v>
      </c>
      <c r="W1797"/>
      <c r="X1797"/>
      <c r="Y1797"/>
      <c r="Z1797"/>
      <c r="AA1797"/>
      <c r="AB1797"/>
      <c r="AC1797"/>
      <c r="AD1797"/>
      <c r="AE1797"/>
      <c r="AF1797"/>
      <c r="AG1797"/>
      <c r="AH1797"/>
      <c r="AI1797"/>
      <c r="AJ1797"/>
      <c r="AK1797"/>
      <c r="AL1797"/>
      <c r="AM1797"/>
      <c r="AN1797"/>
      <c r="AO1797" s="108" t="s">
        <v>43</v>
      </c>
      <c r="AP1797" t="s">
        <v>2872</v>
      </c>
      <c r="AQ1797">
        <v>32</v>
      </c>
      <c r="AR1797" t="s">
        <v>12928</v>
      </c>
      <c r="AS1797" t="s">
        <v>1570</v>
      </c>
      <c r="AT1797" t="s">
        <v>12794</v>
      </c>
      <c r="AU1797" t="s">
        <v>4981</v>
      </c>
      <c r="AV1797" t="s">
        <v>12929</v>
      </c>
      <c r="AW1797" t="s">
        <v>1744</v>
      </c>
      <c r="AX1797" t="s">
        <v>1740</v>
      </c>
      <c r="AY1797" t="s">
        <v>12930</v>
      </c>
      <c r="AZ1797" t="s">
        <v>4949</v>
      </c>
      <c r="BA1797" t="s">
        <v>12931</v>
      </c>
      <c r="BB1797" t="s">
        <v>1230</v>
      </c>
      <c r="BC1797" t="s">
        <v>1743</v>
      </c>
      <c r="BD1797" t="s">
        <v>12932</v>
      </c>
      <c r="BE1797" t="s">
        <v>4975</v>
      </c>
      <c r="BF1797">
        <v>1797</v>
      </c>
      <c r="BG1797">
        <v>1788</v>
      </c>
      <c r="BH1797">
        <v>0</v>
      </c>
      <c r="BI1797" t="s">
        <v>4981</v>
      </c>
      <c r="BJ1797">
        <v>1</v>
      </c>
      <c r="BK1797">
        <v>0</v>
      </c>
      <c r="BL1797">
        <v>0</v>
      </c>
      <c r="BM1797" t="s">
        <v>1547</v>
      </c>
      <c r="BN1797" t="s">
        <v>4976</v>
      </c>
      <c r="BO1797" t="s">
        <v>12902</v>
      </c>
      <c r="BP1797" t="s" cm="1">
        <v>12901</v>
      </c>
      <c r="BQ1797" t="s">
        <v>1547</v>
      </c>
      <c r="BR1797" t="s">
        <v>4166</v>
      </c>
      <c r="BS1797">
        <v>85</v>
      </c>
      <c r="BT1797" t="s">
        <v>6924</v>
      </c>
      <c r="BU1797" t="s">
        <v>16759</v>
      </c>
      <c r="BV1797" t="s">
        <v>4980</v>
      </c>
      <c r="BW1797" t="s">
        <v>12929</v>
      </c>
      <c r="BX1797" t="s">
        <v>12933</v>
      </c>
      <c r="BY1797" t="s">
        <v>1744</v>
      </c>
      <c r="BZ1797" t="s">
        <v>1547</v>
      </c>
      <c r="CA1797" t="s">
        <v>1744</v>
      </c>
      <c r="CB1797" t="s">
        <v>1995</v>
      </c>
      <c r="CC1797"/>
      <c r="CD1797" t="s">
        <v>998</v>
      </c>
      <c r="CE1797" t="s">
        <v>1230</v>
      </c>
      <c r="CF1797" t="s">
        <v>5007</v>
      </c>
      <c r="CG1797" t="s">
        <v>12934</v>
      </c>
      <c r="CH1797" t="s">
        <v>1230</v>
      </c>
      <c r="CI1797" t="s">
        <v>1547</v>
      </c>
      <c r="CJ1797" t="s">
        <v>3966</v>
      </c>
      <c r="CK1797" t="s">
        <v>1570</v>
      </c>
      <c r="CL1797"/>
      <c r="CM1797"/>
      <c r="CN1797" t="s">
        <v>13800</v>
      </c>
      <c r="CO1797" t="s">
        <v>4983</v>
      </c>
      <c r="CP1797" t="s">
        <v>13800</v>
      </c>
      <c r="CQ1797" t="s">
        <v>4983</v>
      </c>
      <c r="CR1797" t="s">
        <v>1547</v>
      </c>
      <c r="CS1797">
        <v>8</v>
      </c>
      <c r="CT1797" t="s">
        <v>4166</v>
      </c>
      <c r="CU1797" t="s">
        <v>4166</v>
      </c>
      <c r="CV1797" t="s">
        <v>4166</v>
      </c>
      <c r="CW1797" t="s">
        <v>1547</v>
      </c>
      <c r="CX1797" t="s">
        <v>1547</v>
      </c>
      <c r="CY1797">
        <v>1795</v>
      </c>
      <c r="CZ1797" t="s">
        <v>12182</v>
      </c>
      <c r="DA1797" t="s">
        <v>1547</v>
      </c>
      <c r="DB1797" t="s">
        <v>1881</v>
      </c>
      <c r="DC1797" t="s">
        <v>1882</v>
      </c>
      <c r="DD1797" t="s">
        <v>4981</v>
      </c>
      <c r="DE1797" t="s">
        <v>4949</v>
      </c>
      <c r="DF1797" t="s">
        <v>4980</v>
      </c>
      <c r="DG1797" t="s">
        <v>1547</v>
      </c>
      <c r="DH1797" t="s">
        <v>1547</v>
      </c>
      <c r="DI1797" t="s">
        <v>1892</v>
      </c>
      <c r="DJ1797" t="s">
        <v>12928</v>
      </c>
      <c r="DK1797"/>
      <c r="DL1797" t="s">
        <v>1892</v>
      </c>
      <c r="DM1797">
        <v>9</v>
      </c>
      <c r="DN1797" t="s">
        <v>1883</v>
      </c>
      <c r="DO1797" t="s">
        <v>1570</v>
      </c>
      <c r="DP1797" t="b">
        <v>1</v>
      </c>
      <c r="DQ1797" t="b">
        <v>0</v>
      </c>
      <c r="DR1797" t="b">
        <v>1</v>
      </c>
      <c r="DS1797" t="b">
        <v>0</v>
      </c>
      <c r="DT1797" t="b">
        <v>0</v>
      </c>
      <c r="DU1797" t="b">
        <v>1</v>
      </c>
      <c r="DV1797" t="b">
        <v>0</v>
      </c>
      <c r="DW1797">
        <v>0</v>
      </c>
      <c r="DX1797" t="b">
        <v>0</v>
      </c>
      <c r="DY1797" t="b">
        <v>0</v>
      </c>
      <c r="DZ1797" t="b">
        <v>0</v>
      </c>
      <c r="EA1797" t="b">
        <v>0</v>
      </c>
      <c r="EB1797" t="b">
        <v>0</v>
      </c>
      <c r="EC1797" t="b">
        <v>0</v>
      </c>
      <c r="ED1797" t="b">
        <v>0</v>
      </c>
      <c r="EE1797" t="b">
        <v>0</v>
      </c>
      <c r="EF1797" t="b">
        <v>0</v>
      </c>
      <c r="EG1797" t="b" cm="1">
        <v>0</v>
      </c>
      <c r="EH1797" t="b">
        <v>0</v>
      </c>
      <c r="EI1797" t="b">
        <v>0</v>
      </c>
      <c r="EJ1797" t="b">
        <v>0</v>
      </c>
      <c r="EK1797" t="s">
        <v>1547</v>
      </c>
      <c r="EL1797">
        <v>0</v>
      </c>
      <c r="EM1797">
        <v>22</v>
      </c>
      <c r="EN1797" t="b">
        <v>0</v>
      </c>
    </row>
    <row r="1798" spans="1:144" ht="15.75">
      <c r="A1798"/>
      <c r="B1798" t="s">
        <v>1570</v>
      </c>
      <c r="C1798" t="s">
        <v>1570</v>
      </c>
      <c r="D1798" t="s">
        <v>4984</v>
      </c>
      <c r="E1798" t="s">
        <v>4985</v>
      </c>
      <c r="F1798"/>
      <c r="G1798" t="s">
        <v>4984</v>
      </c>
      <c r="H1798" t="s">
        <v>4984</v>
      </c>
      <c r="I1798" t="s">
        <v>1244</v>
      </c>
      <c r="J1798"/>
      <c r="K1798"/>
      <c r="L1798" t="s">
        <v>1743</v>
      </c>
      <c r="M1798"/>
      <c r="N1798"/>
      <c r="O1798" t="s">
        <v>4114</v>
      </c>
      <c r="P1798" t="s">
        <v>1570</v>
      </c>
      <c r="Q1798" t="s">
        <v>4949</v>
      </c>
      <c r="R1798" t="s">
        <v>3966</v>
      </c>
      <c r="S1798"/>
      <c r="T1798"/>
      <c r="U1798" t="s">
        <v>13801</v>
      </c>
      <c r="V1798"/>
      <c r="W1798"/>
      <c r="X1798"/>
      <c r="Y1798"/>
      <c r="Z1798"/>
      <c r="AA1798"/>
      <c r="AB1798"/>
      <c r="AC1798"/>
      <c r="AD1798"/>
      <c r="AE1798"/>
      <c r="AF1798"/>
      <c r="AG1798"/>
      <c r="AH1798"/>
      <c r="AI1798"/>
      <c r="AJ1798"/>
      <c r="AK1798"/>
      <c r="AL1798"/>
      <c r="AM1798"/>
      <c r="AN1798"/>
      <c r="AO1798" s="108" t="s">
        <v>43</v>
      </c>
      <c r="AP1798" t="s">
        <v>2872</v>
      </c>
      <c r="AQ1798">
        <v>33</v>
      </c>
      <c r="AR1798" t="s">
        <v>12935</v>
      </c>
      <c r="AS1798" t="s">
        <v>1570</v>
      </c>
      <c r="AT1798" t="s">
        <v>12794</v>
      </c>
      <c r="AU1798" t="s">
        <v>4985</v>
      </c>
      <c r="AV1798" t="s">
        <v>12936</v>
      </c>
      <c r="AW1798" t="s">
        <v>1744</v>
      </c>
      <c r="AX1798" t="s">
        <v>1740</v>
      </c>
      <c r="AY1798" t="s">
        <v>12937</v>
      </c>
      <c r="AZ1798" t="s">
        <v>4949</v>
      </c>
      <c r="BA1798" t="s">
        <v>12938</v>
      </c>
      <c r="BB1798" t="s">
        <v>1244</v>
      </c>
      <c r="BC1798" t="s">
        <v>1743</v>
      </c>
      <c r="BD1798" t="s">
        <v>12939</v>
      </c>
      <c r="BE1798" t="s">
        <v>4984</v>
      </c>
      <c r="BF1798">
        <v>1798</v>
      </c>
      <c r="BG1798">
        <v>0</v>
      </c>
      <c r="BH1798">
        <v>0</v>
      </c>
      <c r="BI1798" t="s">
        <v>1547</v>
      </c>
      <c r="BJ1798">
        <v>0</v>
      </c>
      <c r="BK1798">
        <v>0</v>
      </c>
      <c r="BL1798">
        <v>0</v>
      </c>
      <c r="BM1798" t="s">
        <v>1547</v>
      </c>
      <c r="BN1798" t="s">
        <v>1547</v>
      </c>
      <c r="BO1798" t="s">
        <v>1547</v>
      </c>
      <c r="BP1798" t="s" cm="1">
        <v>1547</v>
      </c>
      <c r="BQ1798" t="s">
        <v>1547</v>
      </c>
      <c r="BR1798" t="s">
        <v>4166</v>
      </c>
      <c r="BS1798">
        <v>86</v>
      </c>
      <c r="BT1798" t="s">
        <v>6929</v>
      </c>
      <c r="BU1798" t="s">
        <v>16760</v>
      </c>
      <c r="BV1798" t="s">
        <v>4984</v>
      </c>
      <c r="BW1798" t="s">
        <v>12936</v>
      </c>
      <c r="BX1798" t="s">
        <v>12937</v>
      </c>
      <c r="BY1798" t="s">
        <v>1744</v>
      </c>
      <c r="BZ1798" t="s">
        <v>1547</v>
      </c>
      <c r="CA1798" t="s">
        <v>1744</v>
      </c>
      <c r="CB1798" t="s">
        <v>1547</v>
      </c>
      <c r="CC1798"/>
      <c r="CD1798" t="s">
        <v>998</v>
      </c>
      <c r="CE1798" t="s">
        <v>1244</v>
      </c>
      <c r="CF1798" t="s">
        <v>4985</v>
      </c>
      <c r="CG1798" t="s">
        <v>12936</v>
      </c>
      <c r="CH1798" t="s">
        <v>1244</v>
      </c>
      <c r="CI1798" t="s">
        <v>1547</v>
      </c>
      <c r="CJ1798" t="s">
        <v>3966</v>
      </c>
      <c r="CK1798" t="s">
        <v>1570</v>
      </c>
      <c r="CL1798"/>
      <c r="CM1798"/>
      <c r="CN1798" t="s">
        <v>13801</v>
      </c>
      <c r="CO1798" t="s">
        <v>1547</v>
      </c>
      <c r="CP1798" t="s">
        <v>13801</v>
      </c>
      <c r="CQ1798" t="s">
        <v>1547</v>
      </c>
      <c r="CR1798" t="s">
        <v>1547</v>
      </c>
      <c r="CS1798">
        <v>8</v>
      </c>
      <c r="CT1798" t="s">
        <v>4166</v>
      </c>
      <c r="CU1798" t="s">
        <v>4166</v>
      </c>
      <c r="CV1798" t="s">
        <v>4166</v>
      </c>
      <c r="CW1798" t="s">
        <v>1547</v>
      </c>
      <c r="CX1798" t="s">
        <v>1547</v>
      </c>
      <c r="CY1798">
        <v>1796</v>
      </c>
      <c r="CZ1798" t="s">
        <v>12183</v>
      </c>
      <c r="DA1798" t="s">
        <v>1547</v>
      </c>
      <c r="DB1798" t="s">
        <v>1881</v>
      </c>
      <c r="DC1798" t="s">
        <v>1882</v>
      </c>
      <c r="DD1798" t="s">
        <v>4985</v>
      </c>
      <c r="DE1798" t="s">
        <v>4949</v>
      </c>
      <c r="DF1798" t="s">
        <v>4984</v>
      </c>
      <c r="DG1798" t="s">
        <v>1547</v>
      </c>
      <c r="DH1798" t="s">
        <v>1547</v>
      </c>
      <c r="DI1798" t="s">
        <v>1892</v>
      </c>
      <c r="DJ1798" t="s">
        <v>12935</v>
      </c>
      <c r="DK1798"/>
      <c r="DL1798" t="s">
        <v>1892</v>
      </c>
      <c r="DM1798">
        <v>9</v>
      </c>
      <c r="DN1798" t="s">
        <v>1883</v>
      </c>
      <c r="DO1798" t="s">
        <v>1570</v>
      </c>
      <c r="DP1798" t="b">
        <v>1</v>
      </c>
      <c r="DQ1798" t="b">
        <v>0</v>
      </c>
      <c r="DR1798" t="b">
        <v>1</v>
      </c>
      <c r="DS1798" t="b">
        <v>0</v>
      </c>
      <c r="DT1798" t="b">
        <v>0</v>
      </c>
      <c r="DU1798" t="b">
        <v>1</v>
      </c>
      <c r="DV1798" t="b">
        <v>1</v>
      </c>
      <c r="DW1798">
        <v>0</v>
      </c>
      <c r="DX1798" t="b">
        <v>0</v>
      </c>
      <c r="DY1798" t="b">
        <v>0</v>
      </c>
      <c r="DZ1798" t="b">
        <v>0</v>
      </c>
      <c r="EA1798" t="b">
        <v>0</v>
      </c>
      <c r="EB1798" t="b">
        <v>0</v>
      </c>
      <c r="EC1798" t="b">
        <v>0</v>
      </c>
      <c r="ED1798" t="b">
        <v>0</v>
      </c>
      <c r="EE1798" t="b">
        <v>0</v>
      </c>
      <c r="EF1798" t="b">
        <v>0</v>
      </c>
      <c r="EG1798" t="b" cm="1">
        <v>0</v>
      </c>
      <c r="EH1798" t="b">
        <v>0</v>
      </c>
      <c r="EI1798" t="b">
        <v>0</v>
      </c>
      <c r="EJ1798" t="b">
        <v>0</v>
      </c>
      <c r="EK1798" t="s">
        <v>1547</v>
      </c>
      <c r="EL1798">
        <v>0</v>
      </c>
      <c r="EM1798">
        <v>20</v>
      </c>
      <c r="EN1798" t="b">
        <v>0</v>
      </c>
    </row>
    <row r="1799" spans="1:144" ht="15.75">
      <c r="A1799"/>
      <c r="B1799" t="s">
        <v>1570</v>
      </c>
      <c r="C1799" t="s">
        <v>1570</v>
      </c>
      <c r="D1799" t="s">
        <v>4139</v>
      </c>
      <c r="E1799" t="s">
        <v>4140</v>
      </c>
      <c r="F1799" t="s">
        <v>4141</v>
      </c>
      <c r="G1799" t="s">
        <v>4139</v>
      </c>
      <c r="H1799" t="s">
        <v>4139</v>
      </c>
      <c r="I1799" t="s">
        <v>1251</v>
      </c>
      <c r="J1799" t="s">
        <v>4142</v>
      </c>
      <c r="K1799"/>
      <c r="L1799" t="s">
        <v>1743</v>
      </c>
      <c r="M1799" t="s">
        <v>1754</v>
      </c>
      <c r="N1799"/>
      <c r="O1799" t="s">
        <v>4114</v>
      </c>
      <c r="P1799" t="s">
        <v>1570</v>
      </c>
      <c r="Q1799" t="s">
        <v>4949</v>
      </c>
      <c r="R1799" t="s">
        <v>3966</v>
      </c>
      <c r="S1799"/>
      <c r="T1799"/>
      <c r="U1799" t="s">
        <v>13801</v>
      </c>
      <c r="V1799" t="s">
        <v>4167</v>
      </c>
      <c r="W1799"/>
      <c r="X1799"/>
      <c r="Y1799"/>
      <c r="Z1799"/>
      <c r="AA1799"/>
      <c r="AB1799"/>
      <c r="AC1799"/>
      <c r="AD1799"/>
      <c r="AE1799"/>
      <c r="AF1799"/>
      <c r="AG1799"/>
      <c r="AH1799"/>
      <c r="AI1799"/>
      <c r="AJ1799"/>
      <c r="AK1799"/>
      <c r="AL1799"/>
      <c r="AM1799"/>
      <c r="AN1799"/>
      <c r="AO1799" s="108" t="s">
        <v>43</v>
      </c>
      <c r="AP1799" t="s">
        <v>2872</v>
      </c>
      <c r="AQ1799">
        <v>34</v>
      </c>
      <c r="AR1799" t="s">
        <v>12805</v>
      </c>
      <c r="AS1799" t="s">
        <v>1570</v>
      </c>
      <c r="AT1799" t="s">
        <v>12794</v>
      </c>
      <c r="AU1799" t="s">
        <v>4140</v>
      </c>
      <c r="AV1799" t="s">
        <v>9470</v>
      </c>
      <c r="AW1799" t="s">
        <v>9471</v>
      </c>
      <c r="AX1799" t="s">
        <v>1740</v>
      </c>
      <c r="AY1799" t="s">
        <v>9472</v>
      </c>
      <c r="AZ1799" t="s">
        <v>4949</v>
      </c>
      <c r="BA1799" t="s">
        <v>9473</v>
      </c>
      <c r="BB1799" t="s">
        <v>1251</v>
      </c>
      <c r="BC1799" t="s">
        <v>1743</v>
      </c>
      <c r="BD1799" t="s">
        <v>9474</v>
      </c>
      <c r="BE1799" t="s">
        <v>4984</v>
      </c>
      <c r="BF1799">
        <v>904</v>
      </c>
      <c r="BG1799">
        <v>1798</v>
      </c>
      <c r="BH1799">
        <v>0</v>
      </c>
      <c r="BI1799" t="s">
        <v>1547</v>
      </c>
      <c r="BJ1799">
        <v>0</v>
      </c>
      <c r="BK1799" t="e" cm="1">
        <v>#N/A</v>
      </c>
      <c r="BL1799" t="e" cm="1">
        <v>#N/A</v>
      </c>
      <c r="BM1799" t="s">
        <v>4142</v>
      </c>
      <c r="BN1799" t="s">
        <v>4985</v>
      </c>
      <c r="BO1799" t="s">
        <v>12936</v>
      </c>
      <c r="BP1799" t="s" cm="1">
        <v>12935</v>
      </c>
      <c r="BQ1799" t="s">
        <v>1547</v>
      </c>
      <c r="BR1799" t="s">
        <v>4166</v>
      </c>
      <c r="BS1799">
        <v>87</v>
      </c>
      <c r="BT1799" t="s">
        <v>6935</v>
      </c>
      <c r="BU1799" t="s">
        <v>16761</v>
      </c>
      <c r="BV1799" t="s">
        <v>4139</v>
      </c>
      <c r="BW1799" t="s">
        <v>9470</v>
      </c>
      <c r="BX1799" t="s">
        <v>9472</v>
      </c>
      <c r="BY1799" t="s">
        <v>1744</v>
      </c>
      <c r="BZ1799" t="s">
        <v>1547</v>
      </c>
      <c r="CA1799" t="s">
        <v>1744</v>
      </c>
      <c r="CB1799" t="s">
        <v>1754</v>
      </c>
      <c r="CC1799"/>
      <c r="CD1799" t="s">
        <v>998</v>
      </c>
      <c r="CE1799" t="s">
        <v>1251</v>
      </c>
      <c r="CF1799" t="s">
        <v>12940</v>
      </c>
      <c r="CG1799" t="s">
        <v>12941</v>
      </c>
      <c r="CH1799" t="s">
        <v>1251</v>
      </c>
      <c r="CI1799" t="s">
        <v>1547</v>
      </c>
      <c r="CJ1799" t="s">
        <v>3966</v>
      </c>
      <c r="CK1799" t="s">
        <v>1570</v>
      </c>
      <c r="CL1799"/>
      <c r="CM1799"/>
      <c r="CN1799" t="s">
        <v>13801</v>
      </c>
      <c r="CO1799" t="s">
        <v>4167</v>
      </c>
      <c r="CP1799" t="s">
        <v>13801</v>
      </c>
      <c r="CQ1799" t="s">
        <v>4167</v>
      </c>
      <c r="CR1799" t="s">
        <v>1547</v>
      </c>
      <c r="CS1799">
        <v>8</v>
      </c>
      <c r="CT1799" t="s">
        <v>4166</v>
      </c>
      <c r="CU1799" t="s">
        <v>4166</v>
      </c>
      <c r="CV1799" t="e">
        <v>#N/A</v>
      </c>
      <c r="CW1799" t="s">
        <v>1547</v>
      </c>
      <c r="CX1799" t="s">
        <v>1547</v>
      </c>
      <c r="CY1799">
        <v>1797</v>
      </c>
      <c r="CZ1799" t="s">
        <v>12184</v>
      </c>
      <c r="DA1799" t="s">
        <v>1547</v>
      </c>
      <c r="DB1799" t="s">
        <v>1881</v>
      </c>
      <c r="DC1799" t="s">
        <v>1882</v>
      </c>
      <c r="DD1799" t="s">
        <v>4140</v>
      </c>
      <c r="DE1799" t="s">
        <v>4949</v>
      </c>
      <c r="DF1799" t="s">
        <v>4139</v>
      </c>
      <c r="DG1799" t="s">
        <v>1547</v>
      </c>
      <c r="DH1799" t="s">
        <v>1547</v>
      </c>
      <c r="DI1799" t="s">
        <v>1892</v>
      </c>
      <c r="DJ1799" t="s">
        <v>12805</v>
      </c>
      <c r="DK1799"/>
      <c r="DL1799" t="s">
        <v>1892</v>
      </c>
      <c r="DM1799">
        <v>9</v>
      </c>
      <c r="DN1799" t="s">
        <v>1883</v>
      </c>
      <c r="DO1799" t="s">
        <v>1570</v>
      </c>
      <c r="DP1799" t="b">
        <v>1</v>
      </c>
      <c r="DQ1799" t="b">
        <v>0</v>
      </c>
      <c r="DR1799" t="b">
        <v>0</v>
      </c>
      <c r="DS1799" t="b">
        <v>0</v>
      </c>
      <c r="DT1799" t="b">
        <v>0</v>
      </c>
      <c r="DU1799" t="b">
        <v>1</v>
      </c>
      <c r="DV1799" t="b">
        <v>0</v>
      </c>
      <c r="DW1799">
        <v>0</v>
      </c>
      <c r="DX1799" t="b">
        <v>0</v>
      </c>
      <c r="DY1799" t="b">
        <v>0</v>
      </c>
      <c r="DZ1799" t="b">
        <v>0</v>
      </c>
      <c r="EA1799" t="b">
        <v>0</v>
      </c>
      <c r="EB1799" t="b">
        <v>0</v>
      </c>
      <c r="EC1799" t="b">
        <v>1</v>
      </c>
      <c r="ED1799" t="b">
        <v>0</v>
      </c>
      <c r="EE1799" t="b">
        <v>0</v>
      </c>
      <c r="EF1799" t="b">
        <v>0</v>
      </c>
      <c r="EG1799" t="b" cm="1">
        <v>1</v>
      </c>
      <c r="EH1799" t="b">
        <v>0</v>
      </c>
      <c r="EI1799" t="b">
        <v>0</v>
      </c>
      <c r="EJ1799" t="b">
        <v>1</v>
      </c>
      <c r="EK1799" t="s">
        <v>5981</v>
      </c>
      <c r="EL1799">
        <v>1</v>
      </c>
      <c r="EM1799">
        <v>13</v>
      </c>
      <c r="EN1799" t="b">
        <v>0</v>
      </c>
    </row>
    <row r="1800" spans="1:144" ht="15.75">
      <c r="A1800"/>
      <c r="B1800" t="s">
        <v>1570</v>
      </c>
      <c r="C1800" t="s">
        <v>1570</v>
      </c>
      <c r="D1800" t="s">
        <v>4961</v>
      </c>
      <c r="E1800" t="s">
        <v>4961</v>
      </c>
      <c r="F1800"/>
      <c r="G1800" t="s">
        <v>4986</v>
      </c>
      <c r="H1800" t="s">
        <v>4961</v>
      </c>
      <c r="I1800" t="s">
        <v>1230</v>
      </c>
      <c r="J1800"/>
      <c r="K1800"/>
      <c r="L1800" t="s">
        <v>1743</v>
      </c>
      <c r="M1800" t="s">
        <v>2007</v>
      </c>
      <c r="N1800"/>
      <c r="O1800" t="s">
        <v>4114</v>
      </c>
      <c r="P1800" t="s">
        <v>1570</v>
      </c>
      <c r="Q1800" t="s">
        <v>4949</v>
      </c>
      <c r="R1800" t="s">
        <v>3966</v>
      </c>
      <c r="S1800"/>
      <c r="T1800"/>
      <c r="U1800" t="s">
        <v>13801</v>
      </c>
      <c r="V1800" t="s">
        <v>4987</v>
      </c>
      <c r="W1800"/>
      <c r="X1800"/>
      <c r="Y1800"/>
      <c r="Z1800"/>
      <c r="AA1800"/>
      <c r="AB1800"/>
      <c r="AC1800"/>
      <c r="AD1800"/>
      <c r="AE1800"/>
      <c r="AF1800"/>
      <c r="AG1800"/>
      <c r="AH1800"/>
      <c r="AI1800"/>
      <c r="AJ1800"/>
      <c r="AK1800"/>
      <c r="AL1800"/>
      <c r="AM1800"/>
      <c r="AN1800"/>
      <c r="AO1800" s="108" t="s">
        <v>43</v>
      </c>
      <c r="AP1800" t="s">
        <v>2872</v>
      </c>
      <c r="AQ1800">
        <v>35</v>
      </c>
      <c r="AR1800" t="s">
        <v>12851</v>
      </c>
      <c r="AS1800" t="s">
        <v>1570</v>
      </c>
      <c r="AT1800" t="s">
        <v>12794</v>
      </c>
      <c r="AU1800" t="s">
        <v>4961</v>
      </c>
      <c r="AV1800" t="s">
        <v>12852</v>
      </c>
      <c r="AW1800" t="s">
        <v>1744</v>
      </c>
      <c r="AX1800" t="s">
        <v>1740</v>
      </c>
      <c r="AY1800" t="s">
        <v>12942</v>
      </c>
      <c r="AZ1800" t="s">
        <v>4949</v>
      </c>
      <c r="BA1800" t="s">
        <v>12854</v>
      </c>
      <c r="BB1800" t="s">
        <v>1230</v>
      </c>
      <c r="BC1800" t="s">
        <v>1743</v>
      </c>
      <c r="BD1800" t="s">
        <v>12943</v>
      </c>
      <c r="BE1800" t="s">
        <v>4984</v>
      </c>
      <c r="BF1800">
        <v>1780</v>
      </c>
      <c r="BG1800">
        <v>1798</v>
      </c>
      <c r="BH1800">
        <v>0</v>
      </c>
      <c r="BI1800" t="s">
        <v>4961</v>
      </c>
      <c r="BJ1800">
        <v>1</v>
      </c>
      <c r="BK1800">
        <v>0</v>
      </c>
      <c r="BL1800">
        <v>0</v>
      </c>
      <c r="BM1800" t="s">
        <v>1547</v>
      </c>
      <c r="BN1800" t="s">
        <v>4985</v>
      </c>
      <c r="BO1800" t="s">
        <v>12936</v>
      </c>
      <c r="BP1800" t="s" cm="1">
        <v>12935</v>
      </c>
      <c r="BQ1800" t="s">
        <v>1547</v>
      </c>
      <c r="BR1800" t="s">
        <v>4166</v>
      </c>
      <c r="BS1800">
        <v>88</v>
      </c>
      <c r="BT1800" t="s">
        <v>6943</v>
      </c>
      <c r="BU1800" t="s">
        <v>16762</v>
      </c>
      <c r="BV1800" t="s">
        <v>4961</v>
      </c>
      <c r="BW1800" t="s">
        <v>12852</v>
      </c>
      <c r="BX1800" t="s">
        <v>12852</v>
      </c>
      <c r="BY1800" t="s">
        <v>1744</v>
      </c>
      <c r="BZ1800" t="s">
        <v>1547</v>
      </c>
      <c r="CA1800" t="s">
        <v>1744</v>
      </c>
      <c r="CB1800" t="s">
        <v>2007</v>
      </c>
      <c r="CC1800"/>
      <c r="CD1800" t="s">
        <v>998</v>
      </c>
      <c r="CE1800" t="s">
        <v>1230</v>
      </c>
      <c r="CF1800" t="s">
        <v>5031</v>
      </c>
      <c r="CG1800" t="s">
        <v>12856</v>
      </c>
      <c r="CH1800" t="s">
        <v>1230</v>
      </c>
      <c r="CI1800" t="s">
        <v>1547</v>
      </c>
      <c r="CJ1800" t="s">
        <v>3966</v>
      </c>
      <c r="CK1800" t="s">
        <v>1570</v>
      </c>
      <c r="CL1800"/>
      <c r="CM1800"/>
      <c r="CN1800" t="s">
        <v>13801</v>
      </c>
      <c r="CO1800" t="s">
        <v>4987</v>
      </c>
      <c r="CP1800" t="s">
        <v>13801</v>
      </c>
      <c r="CQ1800" t="s">
        <v>4987</v>
      </c>
      <c r="CR1800" t="s">
        <v>1547</v>
      </c>
      <c r="CS1800">
        <v>8</v>
      </c>
      <c r="CT1800" t="s">
        <v>4166</v>
      </c>
      <c r="CU1800" t="s">
        <v>4166</v>
      </c>
      <c r="CV1800" t="s">
        <v>4166</v>
      </c>
      <c r="CW1800" t="s">
        <v>1547</v>
      </c>
      <c r="CX1800" t="s">
        <v>1547</v>
      </c>
      <c r="CY1800">
        <v>1798</v>
      </c>
      <c r="CZ1800" t="s">
        <v>12185</v>
      </c>
      <c r="DA1800" t="s">
        <v>1547</v>
      </c>
      <c r="DB1800" t="s">
        <v>1881</v>
      </c>
      <c r="DC1800" t="s">
        <v>1882</v>
      </c>
      <c r="DD1800" t="s">
        <v>4961</v>
      </c>
      <c r="DE1800" t="s">
        <v>4949</v>
      </c>
      <c r="DF1800" t="s">
        <v>4986</v>
      </c>
      <c r="DG1800" t="s">
        <v>1547</v>
      </c>
      <c r="DH1800" t="s">
        <v>1547</v>
      </c>
      <c r="DI1800" t="s">
        <v>1892</v>
      </c>
      <c r="DJ1800" t="s">
        <v>12851</v>
      </c>
      <c r="DK1800"/>
      <c r="DL1800" t="s">
        <v>1892</v>
      </c>
      <c r="DM1800">
        <v>9</v>
      </c>
      <c r="DN1800" t="s">
        <v>1883</v>
      </c>
      <c r="DO1800" t="s">
        <v>1570</v>
      </c>
      <c r="DP1800" t="b">
        <v>1</v>
      </c>
      <c r="DQ1800" t="b">
        <v>0</v>
      </c>
      <c r="DR1800" t="b">
        <v>0</v>
      </c>
      <c r="DS1800" t="b">
        <v>0</v>
      </c>
      <c r="DT1800" t="b">
        <v>0</v>
      </c>
      <c r="DU1800" t="b">
        <v>1</v>
      </c>
      <c r="DV1800" t="b">
        <v>0</v>
      </c>
      <c r="DW1800">
        <v>0</v>
      </c>
      <c r="DX1800" t="b">
        <v>0</v>
      </c>
      <c r="DY1800" t="b">
        <v>0</v>
      </c>
      <c r="DZ1800" t="b">
        <v>0</v>
      </c>
      <c r="EA1800" t="b">
        <v>0</v>
      </c>
      <c r="EB1800" t="b">
        <v>0</v>
      </c>
      <c r="EC1800" t="b">
        <v>1</v>
      </c>
      <c r="ED1800" t="b">
        <v>0</v>
      </c>
      <c r="EE1800" t="b">
        <v>0</v>
      </c>
      <c r="EF1800" t="b">
        <v>0</v>
      </c>
      <c r="EG1800" t="b" cm="1">
        <v>0</v>
      </c>
      <c r="EH1800" t="b">
        <v>0</v>
      </c>
      <c r="EI1800" t="b">
        <v>0</v>
      </c>
      <c r="EJ1800" t="b">
        <v>1</v>
      </c>
      <c r="EK1800" t="s">
        <v>5327</v>
      </c>
      <c r="EL1800">
        <v>0</v>
      </c>
      <c r="EM1800">
        <v>17</v>
      </c>
      <c r="EN1800" t="b">
        <v>0</v>
      </c>
    </row>
    <row r="1801" spans="1:144" ht="15.75">
      <c r="A1801"/>
      <c r="B1801" t="s">
        <v>1570</v>
      </c>
      <c r="C1801" t="s">
        <v>1570</v>
      </c>
      <c r="D1801" t="s">
        <v>4988</v>
      </c>
      <c r="E1801" t="s">
        <v>4988</v>
      </c>
      <c r="F1801"/>
      <c r="G1801" t="s">
        <v>4989</v>
      </c>
      <c r="H1801" t="s">
        <v>4988</v>
      </c>
      <c r="I1801" t="s">
        <v>1230</v>
      </c>
      <c r="J1801"/>
      <c r="K1801"/>
      <c r="L1801" t="s">
        <v>1743</v>
      </c>
      <c r="M1801" t="s">
        <v>1995</v>
      </c>
      <c r="N1801"/>
      <c r="O1801" t="s">
        <v>4114</v>
      </c>
      <c r="P1801" t="s">
        <v>1570</v>
      </c>
      <c r="Q1801" t="s">
        <v>4949</v>
      </c>
      <c r="R1801" t="s">
        <v>3966</v>
      </c>
      <c r="S1801"/>
      <c r="T1801"/>
      <c r="U1801" t="s">
        <v>13801</v>
      </c>
      <c r="V1801" t="s">
        <v>4990</v>
      </c>
      <c r="W1801"/>
      <c r="X1801"/>
      <c r="Y1801"/>
      <c r="Z1801"/>
      <c r="AA1801"/>
      <c r="AB1801"/>
      <c r="AC1801"/>
      <c r="AD1801"/>
      <c r="AE1801"/>
      <c r="AF1801"/>
      <c r="AG1801"/>
      <c r="AH1801"/>
      <c r="AI1801"/>
      <c r="AJ1801"/>
      <c r="AK1801"/>
      <c r="AL1801"/>
      <c r="AM1801"/>
      <c r="AN1801"/>
      <c r="AO1801" s="108" t="s">
        <v>43</v>
      </c>
      <c r="AP1801" t="s">
        <v>2872</v>
      </c>
      <c r="AQ1801">
        <v>36</v>
      </c>
      <c r="AR1801" t="s">
        <v>12944</v>
      </c>
      <c r="AS1801" t="s">
        <v>1570</v>
      </c>
      <c r="AT1801" t="s">
        <v>12794</v>
      </c>
      <c r="AU1801" t="s">
        <v>4988</v>
      </c>
      <c r="AV1801" t="s">
        <v>12945</v>
      </c>
      <c r="AW1801" t="s">
        <v>1744</v>
      </c>
      <c r="AX1801" t="s">
        <v>1740</v>
      </c>
      <c r="AY1801" t="s">
        <v>12946</v>
      </c>
      <c r="AZ1801" t="s">
        <v>4949</v>
      </c>
      <c r="BA1801" t="s">
        <v>12947</v>
      </c>
      <c r="BB1801" t="s">
        <v>1230</v>
      </c>
      <c r="BC1801" t="s">
        <v>1743</v>
      </c>
      <c r="BD1801" t="s">
        <v>12948</v>
      </c>
      <c r="BE1801" t="s">
        <v>4984</v>
      </c>
      <c r="BF1801">
        <v>1801</v>
      </c>
      <c r="BG1801">
        <v>1798</v>
      </c>
      <c r="BH1801">
        <v>0</v>
      </c>
      <c r="BI1801" t="s">
        <v>4988</v>
      </c>
      <c r="BJ1801">
        <v>1</v>
      </c>
      <c r="BK1801">
        <v>0</v>
      </c>
      <c r="BL1801">
        <v>0</v>
      </c>
      <c r="BM1801" t="s">
        <v>1547</v>
      </c>
      <c r="BN1801" t="s">
        <v>4985</v>
      </c>
      <c r="BO1801" t="s">
        <v>12936</v>
      </c>
      <c r="BP1801" t="s" cm="1">
        <v>12935</v>
      </c>
      <c r="BQ1801" t="s">
        <v>1547</v>
      </c>
      <c r="BR1801" t="s">
        <v>4166</v>
      </c>
      <c r="BS1801">
        <v>89</v>
      </c>
      <c r="BT1801" t="s">
        <v>6945</v>
      </c>
      <c r="BU1801" t="s">
        <v>16763</v>
      </c>
      <c r="BV1801" t="s">
        <v>4988</v>
      </c>
      <c r="BW1801" t="s">
        <v>12945</v>
      </c>
      <c r="BX1801" t="s">
        <v>12945</v>
      </c>
      <c r="BY1801" t="s">
        <v>1744</v>
      </c>
      <c r="BZ1801" t="s">
        <v>1547</v>
      </c>
      <c r="CA1801" t="s">
        <v>1744</v>
      </c>
      <c r="CB1801" t="s">
        <v>1995</v>
      </c>
      <c r="CC1801"/>
      <c r="CD1801" t="s">
        <v>998</v>
      </c>
      <c r="CE1801" t="s">
        <v>1230</v>
      </c>
      <c r="CF1801" t="s">
        <v>5033</v>
      </c>
      <c r="CG1801" t="s">
        <v>12949</v>
      </c>
      <c r="CH1801" t="s">
        <v>1230</v>
      </c>
      <c r="CI1801" t="s">
        <v>1547</v>
      </c>
      <c r="CJ1801" t="s">
        <v>3966</v>
      </c>
      <c r="CK1801" t="s">
        <v>1570</v>
      </c>
      <c r="CL1801"/>
      <c r="CM1801"/>
      <c r="CN1801" t="s">
        <v>13801</v>
      </c>
      <c r="CO1801" t="s">
        <v>4990</v>
      </c>
      <c r="CP1801" t="s">
        <v>13801</v>
      </c>
      <c r="CQ1801" t="s">
        <v>4990</v>
      </c>
      <c r="CR1801" t="s">
        <v>1547</v>
      </c>
      <c r="CS1801">
        <v>8</v>
      </c>
      <c r="CT1801" t="s">
        <v>4166</v>
      </c>
      <c r="CU1801" t="s">
        <v>4166</v>
      </c>
      <c r="CV1801" t="s">
        <v>4166</v>
      </c>
      <c r="CW1801" t="s">
        <v>1547</v>
      </c>
      <c r="CX1801" t="s">
        <v>1547</v>
      </c>
      <c r="CY1801">
        <v>1799</v>
      </c>
      <c r="CZ1801" t="s">
        <v>12186</v>
      </c>
      <c r="DA1801" t="s">
        <v>1547</v>
      </c>
      <c r="DB1801" t="s">
        <v>1881</v>
      </c>
      <c r="DC1801" t="s">
        <v>1882</v>
      </c>
      <c r="DD1801" t="s">
        <v>4988</v>
      </c>
      <c r="DE1801" t="s">
        <v>4949</v>
      </c>
      <c r="DF1801" t="s">
        <v>4989</v>
      </c>
      <c r="DG1801" t="s">
        <v>1547</v>
      </c>
      <c r="DH1801" t="s">
        <v>1547</v>
      </c>
      <c r="DI1801" t="s">
        <v>1892</v>
      </c>
      <c r="DJ1801" t="s">
        <v>12944</v>
      </c>
      <c r="DK1801"/>
      <c r="DL1801" t="s">
        <v>1892</v>
      </c>
      <c r="DM1801">
        <v>9</v>
      </c>
      <c r="DN1801" t="s">
        <v>1883</v>
      </c>
      <c r="DO1801" t="s">
        <v>1570</v>
      </c>
      <c r="DP1801" t="b">
        <v>1</v>
      </c>
      <c r="DQ1801" t="b">
        <v>0</v>
      </c>
      <c r="DR1801" t="b">
        <v>1</v>
      </c>
      <c r="DS1801" t="b">
        <v>0</v>
      </c>
      <c r="DT1801" t="b">
        <v>0</v>
      </c>
      <c r="DU1801" t="b">
        <v>1</v>
      </c>
      <c r="DV1801" t="b">
        <v>0</v>
      </c>
      <c r="DW1801">
        <v>0</v>
      </c>
      <c r="DX1801" t="b">
        <v>0</v>
      </c>
      <c r="DY1801" t="b">
        <v>0</v>
      </c>
      <c r="DZ1801" t="b">
        <v>0</v>
      </c>
      <c r="EA1801" t="b">
        <v>0</v>
      </c>
      <c r="EB1801" t="b">
        <v>0</v>
      </c>
      <c r="EC1801" t="b">
        <v>1</v>
      </c>
      <c r="ED1801" t="b">
        <v>0</v>
      </c>
      <c r="EE1801" t="b">
        <v>0</v>
      </c>
      <c r="EF1801" t="b">
        <v>0</v>
      </c>
      <c r="EG1801" t="b" cm="1">
        <v>0</v>
      </c>
      <c r="EH1801" t="b">
        <v>0</v>
      </c>
      <c r="EI1801" t="b">
        <v>0</v>
      </c>
      <c r="EJ1801" t="b">
        <v>1</v>
      </c>
      <c r="EK1801" t="s">
        <v>5327</v>
      </c>
      <c r="EL1801">
        <v>0</v>
      </c>
      <c r="EM1801">
        <v>17</v>
      </c>
      <c r="EN1801" t="b">
        <v>0</v>
      </c>
    </row>
    <row r="1802" spans="1:144" ht="15.75">
      <c r="A1802"/>
      <c r="B1802" t="s">
        <v>1570</v>
      </c>
      <c r="C1802" t="s">
        <v>4164</v>
      </c>
      <c r="D1802" t="s">
        <v>4991</v>
      </c>
      <c r="E1802" t="s">
        <v>4991</v>
      </c>
      <c r="F1802"/>
      <c r="G1802" t="s">
        <v>4991</v>
      </c>
      <c r="H1802" t="s">
        <v>4991</v>
      </c>
      <c r="I1802" t="s">
        <v>1244</v>
      </c>
      <c r="J1802"/>
      <c r="K1802"/>
      <c r="L1802" t="s">
        <v>1743</v>
      </c>
      <c r="M1802"/>
      <c r="N1802"/>
      <c r="O1802" t="s">
        <v>4166</v>
      </c>
      <c r="P1802"/>
      <c r="Q1802" t="s">
        <v>4992</v>
      </c>
      <c r="R1802" t="s">
        <v>3966</v>
      </c>
      <c r="S1802"/>
      <c r="T1802"/>
      <c r="U1802" t="s">
        <v>13802</v>
      </c>
      <c r="V1802"/>
      <c r="W1802"/>
      <c r="X1802"/>
      <c r="Y1802"/>
      <c r="Z1802"/>
      <c r="AA1802"/>
      <c r="AB1802"/>
      <c r="AC1802"/>
      <c r="AD1802"/>
      <c r="AE1802"/>
      <c r="AF1802"/>
      <c r="AG1802"/>
      <c r="AH1802"/>
      <c r="AI1802"/>
      <c r="AJ1802"/>
      <c r="AK1802"/>
      <c r="AL1802"/>
      <c r="AM1802"/>
      <c r="AN1802"/>
      <c r="AO1802" s="108" t="s">
        <v>43</v>
      </c>
      <c r="AP1802" t="s">
        <v>2873</v>
      </c>
      <c r="AQ1802">
        <v>2</v>
      </c>
      <c r="AR1802" t="s">
        <v>12950</v>
      </c>
      <c r="AS1802" t="s">
        <v>4164</v>
      </c>
      <c r="AT1802" t="s">
        <v>9551</v>
      </c>
      <c r="AU1802" t="s">
        <v>4991</v>
      </c>
      <c r="AV1802" t="s">
        <v>12951</v>
      </c>
      <c r="AW1802" t="s">
        <v>1744</v>
      </c>
      <c r="AX1802" t="s">
        <v>1740</v>
      </c>
      <c r="AY1802" t="s">
        <v>12951</v>
      </c>
      <c r="AZ1802" t="s">
        <v>4992</v>
      </c>
      <c r="BA1802" t="s">
        <v>12952</v>
      </c>
      <c r="BB1802" t="s">
        <v>1244</v>
      </c>
      <c r="BC1802" t="s">
        <v>1743</v>
      </c>
      <c r="BD1802" t="s">
        <v>12953</v>
      </c>
      <c r="BE1802" t="s">
        <v>4991</v>
      </c>
      <c r="BF1802">
        <v>1802</v>
      </c>
      <c r="BG1802">
        <v>0</v>
      </c>
      <c r="BH1802">
        <v>0</v>
      </c>
      <c r="BI1802" t="s">
        <v>1547</v>
      </c>
      <c r="BJ1802">
        <v>0</v>
      </c>
      <c r="BK1802">
        <v>0</v>
      </c>
      <c r="BL1802">
        <v>0</v>
      </c>
      <c r="BM1802" t="s">
        <v>1547</v>
      </c>
      <c r="BN1802" t="s">
        <v>1547</v>
      </c>
      <c r="BO1802" t="s">
        <v>1547</v>
      </c>
      <c r="BP1802" t="s" cm="1">
        <v>1547</v>
      </c>
      <c r="BQ1802" t="s">
        <v>1547</v>
      </c>
      <c r="BR1802" t="s">
        <v>4166</v>
      </c>
      <c r="BS1802">
        <v>90</v>
      </c>
      <c r="BT1802" t="s">
        <v>6950</v>
      </c>
      <c r="BU1802" t="s">
        <v>16764</v>
      </c>
      <c r="BV1802" t="s">
        <v>4991</v>
      </c>
      <c r="BW1802" t="s">
        <v>12951</v>
      </c>
      <c r="BX1802" t="s">
        <v>12951</v>
      </c>
      <c r="BY1802" t="s">
        <v>1744</v>
      </c>
      <c r="BZ1802" t="s">
        <v>1547</v>
      </c>
      <c r="CA1802" t="s">
        <v>1744</v>
      </c>
      <c r="CB1802" t="s">
        <v>1547</v>
      </c>
      <c r="CC1802"/>
      <c r="CD1802" t="s">
        <v>998</v>
      </c>
      <c r="CE1802" t="s">
        <v>1244</v>
      </c>
      <c r="CF1802" t="s">
        <v>4991</v>
      </c>
      <c r="CG1802" t="s">
        <v>12951</v>
      </c>
      <c r="CH1802" t="s">
        <v>1244</v>
      </c>
      <c r="CI1802" t="s">
        <v>1547</v>
      </c>
      <c r="CJ1802" t="s">
        <v>3966</v>
      </c>
      <c r="CK1802" t="s">
        <v>1570</v>
      </c>
      <c r="CL1802"/>
      <c r="CM1802"/>
      <c r="CN1802" t="s">
        <v>13802</v>
      </c>
      <c r="CO1802" t="s">
        <v>1547</v>
      </c>
      <c r="CP1802" t="s">
        <v>13802</v>
      </c>
      <c r="CQ1802" t="s">
        <v>1547</v>
      </c>
      <c r="CR1802" t="s">
        <v>1547</v>
      </c>
      <c r="CS1802">
        <v>8</v>
      </c>
      <c r="CT1802" t="s">
        <v>4166</v>
      </c>
      <c r="CU1802" t="s">
        <v>4166</v>
      </c>
      <c r="CV1802" t="s">
        <v>4166</v>
      </c>
      <c r="CW1802" t="s">
        <v>1547</v>
      </c>
      <c r="CX1802" t="s">
        <v>1547</v>
      </c>
      <c r="CY1802">
        <v>1800</v>
      </c>
      <c r="CZ1802" t="s">
        <v>12187</v>
      </c>
      <c r="DA1802" t="s">
        <v>1547</v>
      </c>
      <c r="DB1802" t="s">
        <v>1881</v>
      </c>
      <c r="DC1802" t="s">
        <v>1882</v>
      </c>
      <c r="DD1802" t="s">
        <v>4991</v>
      </c>
      <c r="DE1802" t="s">
        <v>4992</v>
      </c>
      <c r="DF1802" t="s">
        <v>4991</v>
      </c>
      <c r="DG1802" t="s">
        <v>1547</v>
      </c>
      <c r="DH1802" t="s">
        <v>1547</v>
      </c>
      <c r="DI1802" t="s">
        <v>1892</v>
      </c>
      <c r="DJ1802" t="s">
        <v>12950</v>
      </c>
      <c r="DK1802"/>
      <c r="DL1802" t="s">
        <v>1892</v>
      </c>
      <c r="DM1802">
        <v>9</v>
      </c>
      <c r="DN1802" t="s">
        <v>1883</v>
      </c>
      <c r="DO1802" t="s">
        <v>1570</v>
      </c>
      <c r="DP1802" t="b">
        <v>1</v>
      </c>
      <c r="DQ1802" t="b">
        <v>0</v>
      </c>
      <c r="DR1802" t="b">
        <v>1</v>
      </c>
      <c r="DS1802" t="b">
        <v>0</v>
      </c>
      <c r="DT1802" t="b">
        <v>0</v>
      </c>
      <c r="DU1802" t="b">
        <v>0</v>
      </c>
      <c r="DV1802" t="b">
        <v>1</v>
      </c>
      <c r="DW1802">
        <v>0</v>
      </c>
      <c r="DX1802" t="b">
        <v>0</v>
      </c>
      <c r="DY1802" t="b">
        <v>0</v>
      </c>
      <c r="DZ1802" t="b">
        <v>0</v>
      </c>
      <c r="EA1802" t="b">
        <v>0</v>
      </c>
      <c r="EB1802" t="b">
        <v>0</v>
      </c>
      <c r="EC1802" t="b">
        <v>0</v>
      </c>
      <c r="ED1802" t="b">
        <v>0</v>
      </c>
      <c r="EE1802" t="b">
        <v>0</v>
      </c>
      <c r="EF1802" t="b">
        <v>0</v>
      </c>
      <c r="EG1802" t="b" cm="1">
        <v>0</v>
      </c>
      <c r="EH1802" t="b">
        <v>0</v>
      </c>
      <c r="EI1802" t="b">
        <v>0</v>
      </c>
      <c r="EJ1802" t="b">
        <v>0</v>
      </c>
      <c r="EK1802" t="s">
        <v>1547</v>
      </c>
      <c r="EL1802">
        <v>0</v>
      </c>
      <c r="EM1802">
        <v>15</v>
      </c>
      <c r="EN1802" t="b">
        <v>0</v>
      </c>
    </row>
    <row r="1803" spans="1:144" ht="15.75">
      <c r="A1803"/>
      <c r="B1803" t="s">
        <v>1570</v>
      </c>
      <c r="C1803" t="s">
        <v>4164</v>
      </c>
      <c r="D1803" t="s">
        <v>1277</v>
      </c>
      <c r="E1803" t="s">
        <v>1253</v>
      </c>
      <c r="F1803"/>
      <c r="G1803" t="s">
        <v>1277</v>
      </c>
      <c r="H1803" t="s">
        <v>1277</v>
      </c>
      <c r="I1803" t="s">
        <v>2799</v>
      </c>
      <c r="J1803"/>
      <c r="K1803"/>
      <c r="L1803" t="s">
        <v>1743</v>
      </c>
      <c r="M1803" t="s">
        <v>1754</v>
      </c>
      <c r="N1803"/>
      <c r="O1803" t="s">
        <v>4166</v>
      </c>
      <c r="P1803"/>
      <c r="Q1803" t="s">
        <v>4949</v>
      </c>
      <c r="R1803" t="s">
        <v>3966</v>
      </c>
      <c r="S1803"/>
      <c r="T1803"/>
      <c r="U1803" t="s">
        <v>13802</v>
      </c>
      <c r="V1803" t="s">
        <v>4373</v>
      </c>
      <c r="W1803"/>
      <c r="X1803"/>
      <c r="Y1803"/>
      <c r="Z1803"/>
      <c r="AA1803"/>
      <c r="AB1803"/>
      <c r="AC1803"/>
      <c r="AD1803"/>
      <c r="AE1803"/>
      <c r="AF1803"/>
      <c r="AG1803"/>
      <c r="AH1803"/>
      <c r="AI1803"/>
      <c r="AJ1803"/>
      <c r="AK1803"/>
      <c r="AL1803"/>
      <c r="AM1803"/>
      <c r="AN1803"/>
      <c r="AO1803" s="108" t="s">
        <v>43</v>
      </c>
      <c r="AP1803" t="s">
        <v>2873</v>
      </c>
      <c r="AQ1803">
        <v>3</v>
      </c>
      <c r="AR1803" t="s">
        <v>9556</v>
      </c>
      <c r="AS1803" t="s">
        <v>4164</v>
      </c>
      <c r="AT1803" t="s">
        <v>9551</v>
      </c>
      <c r="AU1803" t="s">
        <v>1253</v>
      </c>
      <c r="AV1803" t="s">
        <v>1766</v>
      </c>
      <c r="AW1803" t="s">
        <v>1744</v>
      </c>
      <c r="AX1803" t="s">
        <v>1740</v>
      </c>
      <c r="AY1803" t="s">
        <v>1788</v>
      </c>
      <c r="AZ1803" t="s">
        <v>4949</v>
      </c>
      <c r="BA1803" t="s">
        <v>1913</v>
      </c>
      <c r="BB1803" t="s">
        <v>2799</v>
      </c>
      <c r="BC1803" t="s">
        <v>1743</v>
      </c>
      <c r="BD1803" t="s">
        <v>9557</v>
      </c>
      <c r="BE1803" t="s">
        <v>4991</v>
      </c>
      <c r="BF1803">
        <v>343</v>
      </c>
      <c r="BG1803">
        <v>1802</v>
      </c>
      <c r="BH1803">
        <v>0</v>
      </c>
      <c r="BI1803" t="s">
        <v>1547</v>
      </c>
      <c r="BJ1803">
        <v>0</v>
      </c>
      <c r="BK1803">
        <v>0</v>
      </c>
      <c r="BL1803">
        <v>515</v>
      </c>
      <c r="BM1803" t="s">
        <v>1770</v>
      </c>
      <c r="BN1803" t="s">
        <v>4991</v>
      </c>
      <c r="BO1803" t="s">
        <v>12951</v>
      </c>
      <c r="BP1803" t="s" cm="1">
        <v>12950</v>
      </c>
      <c r="BQ1803" t="s">
        <v>1547</v>
      </c>
      <c r="BR1803" t="s">
        <v>4166</v>
      </c>
      <c r="BS1803">
        <v>91</v>
      </c>
      <c r="BT1803" t="s">
        <v>6955</v>
      </c>
      <c r="BU1803" t="s">
        <v>16765</v>
      </c>
      <c r="BV1803" t="s">
        <v>1277</v>
      </c>
      <c r="BW1803" t="s">
        <v>1766</v>
      </c>
      <c r="BX1803" t="s">
        <v>1788</v>
      </c>
      <c r="BY1803" t="s">
        <v>1744</v>
      </c>
      <c r="BZ1803" t="s">
        <v>1547</v>
      </c>
      <c r="CA1803" t="s">
        <v>1744</v>
      </c>
      <c r="CB1803" t="s">
        <v>1754</v>
      </c>
      <c r="CC1803"/>
      <c r="CD1803" t="s">
        <v>998</v>
      </c>
      <c r="CE1803" t="s">
        <v>2799</v>
      </c>
      <c r="CF1803" t="s">
        <v>12954</v>
      </c>
      <c r="CG1803" t="s">
        <v>12955</v>
      </c>
      <c r="CH1803" t="s">
        <v>2799</v>
      </c>
      <c r="CI1803" t="s">
        <v>1547</v>
      </c>
      <c r="CJ1803" t="s">
        <v>3966</v>
      </c>
      <c r="CK1803" t="s">
        <v>1570</v>
      </c>
      <c r="CL1803"/>
      <c r="CM1803"/>
      <c r="CN1803" t="s">
        <v>13802</v>
      </c>
      <c r="CO1803" t="s">
        <v>4373</v>
      </c>
      <c r="CP1803" t="s">
        <v>13802</v>
      </c>
      <c r="CQ1803" t="s">
        <v>4373</v>
      </c>
      <c r="CR1803" t="s">
        <v>1547</v>
      </c>
      <c r="CS1803">
        <v>8</v>
      </c>
      <c r="CT1803" t="s">
        <v>4166</v>
      </c>
      <c r="CU1803" t="s">
        <v>4166</v>
      </c>
      <c r="CV1803" t="s">
        <v>1547</v>
      </c>
      <c r="CW1803" t="s">
        <v>1547</v>
      </c>
      <c r="CX1803" t="s">
        <v>1547</v>
      </c>
      <c r="CY1803">
        <v>1801</v>
      </c>
      <c r="CZ1803" t="s">
        <v>12188</v>
      </c>
      <c r="DA1803" t="s">
        <v>1547</v>
      </c>
      <c r="DB1803" t="s">
        <v>1881</v>
      </c>
      <c r="DC1803" t="s">
        <v>1882</v>
      </c>
      <c r="DD1803" t="s">
        <v>1253</v>
      </c>
      <c r="DE1803" t="s">
        <v>4949</v>
      </c>
      <c r="DF1803" t="s">
        <v>1277</v>
      </c>
      <c r="DG1803" t="s">
        <v>1547</v>
      </c>
      <c r="DH1803" t="s">
        <v>1547</v>
      </c>
      <c r="DI1803" t="s">
        <v>1892</v>
      </c>
      <c r="DJ1803" t="s">
        <v>9556</v>
      </c>
      <c r="DK1803"/>
      <c r="DL1803" t="s">
        <v>1892</v>
      </c>
      <c r="DM1803">
        <v>9</v>
      </c>
      <c r="DN1803" t="s">
        <v>1883</v>
      </c>
      <c r="DO1803" t="s">
        <v>1570</v>
      </c>
      <c r="DP1803" t="b">
        <v>1</v>
      </c>
      <c r="DQ1803" t="b">
        <v>0</v>
      </c>
      <c r="DR1803" t="b">
        <v>0</v>
      </c>
      <c r="DS1803" t="b">
        <v>0</v>
      </c>
      <c r="DT1803" t="b">
        <v>0</v>
      </c>
      <c r="DU1803" t="b">
        <v>0</v>
      </c>
      <c r="DV1803" t="b">
        <v>0</v>
      </c>
      <c r="DW1803">
        <v>0</v>
      </c>
      <c r="DX1803" t="b">
        <v>0</v>
      </c>
      <c r="DY1803" t="b">
        <v>0</v>
      </c>
      <c r="DZ1803" t="b">
        <v>0</v>
      </c>
      <c r="EA1803" t="b">
        <v>0</v>
      </c>
      <c r="EB1803" t="b">
        <v>0</v>
      </c>
      <c r="EC1803" t="b">
        <v>1</v>
      </c>
      <c r="ED1803" t="b">
        <v>0</v>
      </c>
      <c r="EE1803" t="b">
        <v>0</v>
      </c>
      <c r="EF1803" t="b">
        <v>0</v>
      </c>
      <c r="EG1803" t="b" cm="1">
        <v>0</v>
      </c>
      <c r="EH1803" t="b">
        <v>0</v>
      </c>
      <c r="EI1803" t="b">
        <v>0</v>
      </c>
      <c r="EJ1803" t="b">
        <v>1</v>
      </c>
      <c r="EK1803" t="s">
        <v>5327</v>
      </c>
      <c r="EL1803">
        <v>0</v>
      </c>
      <c r="EM1803">
        <v>7</v>
      </c>
      <c r="EN1803" t="b">
        <v>0</v>
      </c>
    </row>
    <row r="1804" spans="1:144" ht="15.75">
      <c r="A1804"/>
      <c r="B1804" t="s">
        <v>1570</v>
      </c>
      <c r="C1804" t="s">
        <v>4164</v>
      </c>
      <c r="D1804" t="s">
        <v>4139</v>
      </c>
      <c r="E1804" t="s">
        <v>4140</v>
      </c>
      <c r="F1804"/>
      <c r="G1804" t="s">
        <v>4139</v>
      </c>
      <c r="H1804" t="s">
        <v>4139</v>
      </c>
      <c r="I1804" t="s">
        <v>2799</v>
      </c>
      <c r="J1804" t="s">
        <v>4142</v>
      </c>
      <c r="K1804"/>
      <c r="L1804" t="s">
        <v>1743</v>
      </c>
      <c r="M1804" t="s">
        <v>1754</v>
      </c>
      <c r="N1804"/>
      <c r="O1804" t="s">
        <v>4166</v>
      </c>
      <c r="P1804"/>
      <c r="Q1804" t="s">
        <v>4949</v>
      </c>
      <c r="R1804" t="s">
        <v>3966</v>
      </c>
      <c r="S1804"/>
      <c r="T1804"/>
      <c r="U1804" t="s">
        <v>13802</v>
      </c>
      <c r="V1804" t="s">
        <v>4167</v>
      </c>
      <c r="W1804"/>
      <c r="X1804"/>
      <c r="Y1804"/>
      <c r="Z1804"/>
      <c r="AA1804"/>
      <c r="AB1804"/>
      <c r="AC1804"/>
      <c r="AD1804"/>
      <c r="AE1804"/>
      <c r="AF1804"/>
      <c r="AG1804"/>
      <c r="AH1804"/>
      <c r="AI1804"/>
      <c r="AJ1804"/>
      <c r="AK1804"/>
      <c r="AL1804"/>
      <c r="AM1804"/>
      <c r="AN1804"/>
      <c r="AO1804" s="108" t="s">
        <v>43</v>
      </c>
      <c r="AP1804" t="s">
        <v>2873</v>
      </c>
      <c r="AQ1804">
        <v>4</v>
      </c>
      <c r="AR1804" t="s">
        <v>9561</v>
      </c>
      <c r="AS1804" t="s">
        <v>4164</v>
      </c>
      <c r="AT1804" t="s">
        <v>9551</v>
      </c>
      <c r="AU1804" t="s">
        <v>4140</v>
      </c>
      <c r="AV1804" t="s">
        <v>9470</v>
      </c>
      <c r="AW1804" t="s">
        <v>1744</v>
      </c>
      <c r="AX1804" t="s">
        <v>1740</v>
      </c>
      <c r="AY1804" t="s">
        <v>9472</v>
      </c>
      <c r="AZ1804" t="s">
        <v>4949</v>
      </c>
      <c r="BA1804" t="s">
        <v>9473</v>
      </c>
      <c r="BB1804" t="s">
        <v>2799</v>
      </c>
      <c r="BC1804" t="s">
        <v>1743</v>
      </c>
      <c r="BD1804" t="s">
        <v>9562</v>
      </c>
      <c r="BE1804" t="s">
        <v>4991</v>
      </c>
      <c r="BF1804">
        <v>904</v>
      </c>
      <c r="BG1804">
        <v>1802</v>
      </c>
      <c r="BH1804">
        <v>0</v>
      </c>
      <c r="BI1804" t="s">
        <v>1547</v>
      </c>
      <c r="BJ1804">
        <v>0</v>
      </c>
      <c r="BK1804" t="e" cm="1">
        <v>#N/A</v>
      </c>
      <c r="BL1804" t="e" cm="1">
        <v>#N/A</v>
      </c>
      <c r="BM1804" t="s">
        <v>4142</v>
      </c>
      <c r="BN1804" t="s">
        <v>4991</v>
      </c>
      <c r="BO1804" t="s">
        <v>12951</v>
      </c>
      <c r="BP1804" t="s" cm="1">
        <v>12950</v>
      </c>
      <c r="BQ1804" t="s">
        <v>1547</v>
      </c>
      <c r="BR1804" t="s">
        <v>4166</v>
      </c>
      <c r="BS1804">
        <v>92</v>
      </c>
      <c r="BT1804" t="s">
        <v>6960</v>
      </c>
      <c r="BU1804" t="s">
        <v>16766</v>
      </c>
      <c r="BV1804" t="s">
        <v>4139</v>
      </c>
      <c r="BW1804" t="s">
        <v>9470</v>
      </c>
      <c r="BX1804" t="s">
        <v>9472</v>
      </c>
      <c r="BY1804" t="s">
        <v>1744</v>
      </c>
      <c r="BZ1804" t="s">
        <v>1547</v>
      </c>
      <c r="CA1804" t="s">
        <v>1744</v>
      </c>
      <c r="CB1804" t="s">
        <v>1754</v>
      </c>
      <c r="CC1804"/>
      <c r="CD1804" t="s">
        <v>998</v>
      </c>
      <c r="CE1804" t="s">
        <v>2799</v>
      </c>
      <c r="CF1804" t="s">
        <v>12956</v>
      </c>
      <c r="CG1804" t="s">
        <v>12957</v>
      </c>
      <c r="CH1804" t="s">
        <v>2799</v>
      </c>
      <c r="CI1804" t="s">
        <v>1547</v>
      </c>
      <c r="CJ1804" t="s">
        <v>3966</v>
      </c>
      <c r="CK1804" t="s">
        <v>1570</v>
      </c>
      <c r="CL1804"/>
      <c r="CM1804"/>
      <c r="CN1804" t="s">
        <v>13802</v>
      </c>
      <c r="CO1804" t="s">
        <v>4167</v>
      </c>
      <c r="CP1804" t="s">
        <v>13802</v>
      </c>
      <c r="CQ1804" t="s">
        <v>4167</v>
      </c>
      <c r="CR1804" t="s">
        <v>1547</v>
      </c>
      <c r="CS1804">
        <v>8</v>
      </c>
      <c r="CT1804" t="s">
        <v>4166</v>
      </c>
      <c r="CU1804" t="s">
        <v>4166</v>
      </c>
      <c r="CV1804" t="e">
        <v>#N/A</v>
      </c>
      <c r="CW1804" t="s">
        <v>1547</v>
      </c>
      <c r="CX1804" t="s">
        <v>1547</v>
      </c>
      <c r="CY1804">
        <v>1802</v>
      </c>
      <c r="CZ1804" t="s">
        <v>12189</v>
      </c>
      <c r="DA1804" t="s">
        <v>1547</v>
      </c>
      <c r="DB1804" t="s">
        <v>1881</v>
      </c>
      <c r="DC1804" t="s">
        <v>1882</v>
      </c>
      <c r="DD1804" t="s">
        <v>4140</v>
      </c>
      <c r="DE1804" t="s">
        <v>4949</v>
      </c>
      <c r="DF1804" t="s">
        <v>4139</v>
      </c>
      <c r="DG1804" t="s">
        <v>1547</v>
      </c>
      <c r="DH1804" t="s">
        <v>1547</v>
      </c>
      <c r="DI1804" t="s">
        <v>1892</v>
      </c>
      <c r="DJ1804" t="s">
        <v>9561</v>
      </c>
      <c r="DK1804"/>
      <c r="DL1804" t="s">
        <v>1892</v>
      </c>
      <c r="DM1804">
        <v>9</v>
      </c>
      <c r="DN1804" t="s">
        <v>1883</v>
      </c>
      <c r="DO1804" t="s">
        <v>1570</v>
      </c>
      <c r="DP1804" t="b">
        <v>1</v>
      </c>
      <c r="DQ1804" t="b">
        <v>0</v>
      </c>
      <c r="DR1804" t="b">
        <v>0</v>
      </c>
      <c r="DS1804" t="b">
        <v>0</v>
      </c>
      <c r="DT1804" t="b">
        <v>0</v>
      </c>
      <c r="DU1804" t="b">
        <v>0</v>
      </c>
      <c r="DV1804" t="b">
        <v>0</v>
      </c>
      <c r="DW1804">
        <v>0</v>
      </c>
      <c r="DX1804" t="b">
        <v>0</v>
      </c>
      <c r="DY1804" t="b">
        <v>0</v>
      </c>
      <c r="DZ1804" t="b">
        <v>0</v>
      </c>
      <c r="EA1804" t="b">
        <v>0</v>
      </c>
      <c r="EB1804" t="b">
        <v>0</v>
      </c>
      <c r="EC1804" t="b">
        <v>1</v>
      </c>
      <c r="ED1804" t="b">
        <v>0</v>
      </c>
      <c r="EE1804" t="b">
        <v>0</v>
      </c>
      <c r="EF1804" t="b">
        <v>0</v>
      </c>
      <c r="EG1804" t="b" cm="1">
        <v>1</v>
      </c>
      <c r="EH1804" t="b">
        <v>0</v>
      </c>
      <c r="EI1804" t="b">
        <v>0</v>
      </c>
      <c r="EJ1804" t="b">
        <v>1</v>
      </c>
      <c r="EK1804" t="s">
        <v>5981</v>
      </c>
      <c r="EL1804">
        <v>1</v>
      </c>
      <c r="EM1804">
        <v>13</v>
      </c>
      <c r="EN1804" t="b">
        <v>0</v>
      </c>
    </row>
    <row r="1805" spans="1:144" ht="15.75">
      <c r="A1805"/>
      <c r="B1805" t="s">
        <v>1570</v>
      </c>
      <c r="C1805" t="s">
        <v>4164</v>
      </c>
      <c r="D1805" t="s">
        <v>4117</v>
      </c>
      <c r="E1805" t="s">
        <v>4118</v>
      </c>
      <c r="F1805"/>
      <c r="G1805" t="s">
        <v>4117</v>
      </c>
      <c r="H1805" t="s">
        <v>4117</v>
      </c>
      <c r="I1805" t="s">
        <v>2799</v>
      </c>
      <c r="J1805"/>
      <c r="K1805"/>
      <c r="L1805" t="s">
        <v>1743</v>
      </c>
      <c r="M1805" t="s">
        <v>1754</v>
      </c>
      <c r="N1805"/>
      <c r="O1805" t="s">
        <v>4166</v>
      </c>
      <c r="P1805"/>
      <c r="Q1805" t="s">
        <v>4949</v>
      </c>
      <c r="R1805" t="s">
        <v>3966</v>
      </c>
      <c r="S1805"/>
      <c r="T1805"/>
      <c r="U1805" t="s">
        <v>13802</v>
      </c>
      <c r="V1805" t="s">
        <v>4155</v>
      </c>
      <c r="W1805"/>
      <c r="X1805"/>
      <c r="Y1805"/>
      <c r="Z1805"/>
      <c r="AA1805"/>
      <c r="AB1805"/>
      <c r="AC1805"/>
      <c r="AD1805"/>
      <c r="AE1805"/>
      <c r="AF1805"/>
      <c r="AG1805"/>
      <c r="AH1805"/>
      <c r="AI1805"/>
      <c r="AJ1805"/>
      <c r="AK1805"/>
      <c r="AL1805"/>
      <c r="AM1805"/>
      <c r="AN1805"/>
      <c r="AO1805" s="108" t="s">
        <v>43</v>
      </c>
      <c r="AP1805" t="s">
        <v>2873</v>
      </c>
      <c r="AQ1805">
        <v>5</v>
      </c>
      <c r="AR1805" t="s">
        <v>9566</v>
      </c>
      <c r="AS1805" t="s">
        <v>4164</v>
      </c>
      <c r="AT1805" t="s">
        <v>9551</v>
      </c>
      <c r="AU1805" t="s">
        <v>4118</v>
      </c>
      <c r="AV1805" t="s">
        <v>9387</v>
      </c>
      <c r="AW1805" t="s">
        <v>1744</v>
      </c>
      <c r="AX1805" t="s">
        <v>1740</v>
      </c>
      <c r="AY1805" t="s">
        <v>9388</v>
      </c>
      <c r="AZ1805" t="s">
        <v>4949</v>
      </c>
      <c r="BA1805" t="s">
        <v>9389</v>
      </c>
      <c r="BB1805" t="s">
        <v>2799</v>
      </c>
      <c r="BC1805" t="s">
        <v>1743</v>
      </c>
      <c r="BD1805" t="s">
        <v>9568</v>
      </c>
      <c r="BE1805" t="s">
        <v>4991</v>
      </c>
      <c r="BF1805">
        <v>350</v>
      </c>
      <c r="BG1805">
        <v>1802</v>
      </c>
      <c r="BH1805">
        <v>0</v>
      </c>
      <c r="BI1805" t="s">
        <v>1547</v>
      </c>
      <c r="BJ1805">
        <v>0</v>
      </c>
      <c r="BK1805">
        <v>0</v>
      </c>
      <c r="BL1805">
        <v>949</v>
      </c>
      <c r="BM1805" t="s">
        <v>9391</v>
      </c>
      <c r="BN1805" t="s">
        <v>4991</v>
      </c>
      <c r="BO1805" t="s">
        <v>12951</v>
      </c>
      <c r="BP1805" t="s" cm="1">
        <v>12950</v>
      </c>
      <c r="BQ1805" t="s">
        <v>1547</v>
      </c>
      <c r="BR1805" t="s">
        <v>4166</v>
      </c>
      <c r="BS1805">
        <v>93</v>
      </c>
      <c r="BT1805" t="s">
        <v>6965</v>
      </c>
      <c r="BU1805" t="s">
        <v>16767</v>
      </c>
      <c r="BV1805" t="s">
        <v>4117</v>
      </c>
      <c r="BW1805" t="s">
        <v>9387</v>
      </c>
      <c r="BX1805" t="s">
        <v>9388</v>
      </c>
      <c r="BY1805" t="s">
        <v>1744</v>
      </c>
      <c r="BZ1805" t="s">
        <v>1547</v>
      </c>
      <c r="CA1805" t="s">
        <v>1744</v>
      </c>
      <c r="CB1805" t="s">
        <v>1754</v>
      </c>
      <c r="CC1805"/>
      <c r="CD1805" t="s">
        <v>998</v>
      </c>
      <c r="CE1805" t="s">
        <v>2799</v>
      </c>
      <c r="CF1805" t="s">
        <v>12958</v>
      </c>
      <c r="CG1805" t="s">
        <v>12959</v>
      </c>
      <c r="CH1805" t="s">
        <v>2799</v>
      </c>
      <c r="CI1805" t="s">
        <v>1547</v>
      </c>
      <c r="CJ1805" t="s">
        <v>3966</v>
      </c>
      <c r="CK1805" t="s">
        <v>1570</v>
      </c>
      <c r="CL1805"/>
      <c r="CM1805"/>
      <c r="CN1805" t="s">
        <v>13802</v>
      </c>
      <c r="CO1805" t="s">
        <v>4155</v>
      </c>
      <c r="CP1805" t="s">
        <v>13802</v>
      </c>
      <c r="CQ1805" t="s">
        <v>4155</v>
      </c>
      <c r="CR1805" t="s">
        <v>1547</v>
      </c>
      <c r="CS1805">
        <v>8</v>
      </c>
      <c r="CT1805" t="s">
        <v>4166</v>
      </c>
      <c r="CU1805" t="s">
        <v>4166</v>
      </c>
      <c r="CV1805" t="s">
        <v>1547</v>
      </c>
      <c r="CW1805" t="s">
        <v>1547</v>
      </c>
      <c r="CX1805" t="s">
        <v>1547</v>
      </c>
      <c r="CY1805">
        <v>1803</v>
      </c>
      <c r="CZ1805" t="s">
        <v>12190</v>
      </c>
      <c r="DA1805" t="s">
        <v>1547</v>
      </c>
      <c r="DB1805" t="s">
        <v>1881</v>
      </c>
      <c r="DC1805" t="s">
        <v>1882</v>
      </c>
      <c r="DD1805" t="s">
        <v>4118</v>
      </c>
      <c r="DE1805" t="s">
        <v>4949</v>
      </c>
      <c r="DF1805" t="s">
        <v>4117</v>
      </c>
      <c r="DG1805" t="s">
        <v>1547</v>
      </c>
      <c r="DH1805" t="s">
        <v>1547</v>
      </c>
      <c r="DI1805" t="s">
        <v>1892</v>
      </c>
      <c r="DJ1805" t="s">
        <v>9566</v>
      </c>
      <c r="DK1805"/>
      <c r="DL1805" t="s">
        <v>1892</v>
      </c>
      <c r="DM1805">
        <v>9</v>
      </c>
      <c r="DN1805" t="s">
        <v>1883</v>
      </c>
      <c r="DO1805" t="s">
        <v>1570</v>
      </c>
      <c r="DP1805" t="b">
        <v>1</v>
      </c>
      <c r="DQ1805" t="b">
        <v>0</v>
      </c>
      <c r="DR1805" t="b">
        <v>0</v>
      </c>
      <c r="DS1805" t="b">
        <v>0</v>
      </c>
      <c r="DT1805" t="b">
        <v>0</v>
      </c>
      <c r="DU1805" t="b">
        <v>0</v>
      </c>
      <c r="DV1805" t="b">
        <v>0</v>
      </c>
      <c r="DW1805">
        <v>0</v>
      </c>
      <c r="DX1805" t="b">
        <v>0</v>
      </c>
      <c r="DY1805" t="b">
        <v>0</v>
      </c>
      <c r="DZ1805" t="b">
        <v>0</v>
      </c>
      <c r="EA1805" t="b">
        <v>0</v>
      </c>
      <c r="EB1805" t="b">
        <v>0</v>
      </c>
      <c r="EC1805" t="b">
        <v>0</v>
      </c>
      <c r="ED1805" t="b">
        <v>0</v>
      </c>
      <c r="EE1805" t="b">
        <v>0</v>
      </c>
      <c r="EF1805" t="b">
        <v>0</v>
      </c>
      <c r="EG1805" t="b" cm="1">
        <v>1</v>
      </c>
      <c r="EH1805" t="b">
        <v>0</v>
      </c>
      <c r="EI1805" t="b">
        <v>0</v>
      </c>
      <c r="EJ1805" t="b">
        <v>1</v>
      </c>
      <c r="EK1805" t="s">
        <v>5887</v>
      </c>
      <c r="EL1805">
        <v>1</v>
      </c>
      <c r="EM1805">
        <v>21</v>
      </c>
      <c r="EN1805" t="b">
        <v>0</v>
      </c>
    </row>
    <row r="1806" spans="1:144" ht="15.75">
      <c r="A1806"/>
      <c r="B1806" t="s">
        <v>1570</v>
      </c>
      <c r="C1806" t="s">
        <v>4164</v>
      </c>
      <c r="D1806" t="s">
        <v>4116</v>
      </c>
      <c r="E1806" t="s">
        <v>3201</v>
      </c>
      <c r="F1806"/>
      <c r="G1806" t="s">
        <v>4116</v>
      </c>
      <c r="H1806" t="s">
        <v>4116</v>
      </c>
      <c r="I1806" t="s">
        <v>2799</v>
      </c>
      <c r="J1806"/>
      <c r="K1806"/>
      <c r="L1806" t="s">
        <v>1743</v>
      </c>
      <c r="M1806" t="s">
        <v>1754</v>
      </c>
      <c r="N1806"/>
      <c r="O1806" t="s">
        <v>4166</v>
      </c>
      <c r="P1806"/>
      <c r="Q1806" t="s">
        <v>4949</v>
      </c>
      <c r="R1806" t="s">
        <v>3966</v>
      </c>
      <c r="S1806"/>
      <c r="T1806"/>
      <c r="U1806" t="s">
        <v>13802</v>
      </c>
      <c r="V1806" t="s">
        <v>3331</v>
      </c>
      <c r="W1806"/>
      <c r="X1806"/>
      <c r="Y1806"/>
      <c r="Z1806"/>
      <c r="AA1806"/>
      <c r="AB1806"/>
      <c r="AC1806"/>
      <c r="AD1806"/>
      <c r="AE1806"/>
      <c r="AF1806"/>
      <c r="AG1806"/>
      <c r="AH1806"/>
      <c r="AI1806"/>
      <c r="AJ1806"/>
      <c r="AK1806"/>
      <c r="AL1806"/>
      <c r="AM1806"/>
      <c r="AN1806"/>
      <c r="AO1806" s="108" t="s">
        <v>43</v>
      </c>
      <c r="AP1806" t="s">
        <v>2873</v>
      </c>
      <c r="AQ1806">
        <v>6</v>
      </c>
      <c r="AR1806" t="s">
        <v>9572</v>
      </c>
      <c r="AS1806" t="s">
        <v>4164</v>
      </c>
      <c r="AT1806" t="s">
        <v>9551</v>
      </c>
      <c r="AU1806" t="s">
        <v>3201</v>
      </c>
      <c r="AV1806" t="s">
        <v>6074</v>
      </c>
      <c r="AW1806" t="s">
        <v>1744</v>
      </c>
      <c r="AX1806" t="s">
        <v>1740</v>
      </c>
      <c r="AY1806" t="s">
        <v>9374</v>
      </c>
      <c r="AZ1806" t="s">
        <v>4949</v>
      </c>
      <c r="BA1806" t="s">
        <v>9375</v>
      </c>
      <c r="BB1806" t="s">
        <v>2799</v>
      </c>
      <c r="BC1806" t="s">
        <v>1743</v>
      </c>
      <c r="BD1806" t="s">
        <v>9573</v>
      </c>
      <c r="BE1806" t="s">
        <v>4991</v>
      </c>
      <c r="BF1806">
        <v>892</v>
      </c>
      <c r="BG1806">
        <v>1802</v>
      </c>
      <c r="BH1806">
        <v>0</v>
      </c>
      <c r="BI1806" t="s">
        <v>1547</v>
      </c>
      <c r="BJ1806">
        <v>0</v>
      </c>
      <c r="BK1806">
        <v>0</v>
      </c>
      <c r="BL1806">
        <v>947</v>
      </c>
      <c r="BM1806" t="s">
        <v>9377</v>
      </c>
      <c r="BN1806" t="s">
        <v>4991</v>
      </c>
      <c r="BO1806" t="s">
        <v>12951</v>
      </c>
      <c r="BP1806" t="s" cm="1">
        <v>12950</v>
      </c>
      <c r="BQ1806" t="s">
        <v>1547</v>
      </c>
      <c r="BR1806" t="s">
        <v>4166</v>
      </c>
      <c r="BS1806">
        <v>94</v>
      </c>
      <c r="BT1806" t="s">
        <v>6970</v>
      </c>
      <c r="BU1806" t="s">
        <v>16768</v>
      </c>
      <c r="BV1806" t="s">
        <v>4116</v>
      </c>
      <c r="BW1806" t="s">
        <v>6074</v>
      </c>
      <c r="BX1806" t="s">
        <v>9374</v>
      </c>
      <c r="BY1806" t="s">
        <v>1744</v>
      </c>
      <c r="BZ1806" t="s">
        <v>1547</v>
      </c>
      <c r="CA1806" t="s">
        <v>1744</v>
      </c>
      <c r="CB1806" t="s">
        <v>1754</v>
      </c>
      <c r="CC1806"/>
      <c r="CD1806" t="s">
        <v>998</v>
      </c>
      <c r="CE1806" t="s">
        <v>2799</v>
      </c>
      <c r="CF1806" t="s">
        <v>12960</v>
      </c>
      <c r="CG1806" t="s">
        <v>12961</v>
      </c>
      <c r="CH1806" t="s">
        <v>2799</v>
      </c>
      <c r="CI1806" t="s">
        <v>1547</v>
      </c>
      <c r="CJ1806" t="s">
        <v>3966</v>
      </c>
      <c r="CK1806" t="s">
        <v>1570</v>
      </c>
      <c r="CL1806"/>
      <c r="CM1806"/>
      <c r="CN1806" t="s">
        <v>13802</v>
      </c>
      <c r="CO1806" t="s">
        <v>3331</v>
      </c>
      <c r="CP1806" t="s">
        <v>13802</v>
      </c>
      <c r="CQ1806" t="s">
        <v>3331</v>
      </c>
      <c r="CR1806" t="s">
        <v>1547</v>
      </c>
      <c r="CS1806">
        <v>8</v>
      </c>
      <c r="CT1806" t="s">
        <v>4166</v>
      </c>
      <c r="CU1806" t="s">
        <v>4166</v>
      </c>
      <c r="CV1806" t="s">
        <v>1547</v>
      </c>
      <c r="CW1806" t="s">
        <v>1547</v>
      </c>
      <c r="CX1806" t="s">
        <v>1547</v>
      </c>
      <c r="CY1806">
        <v>1804</v>
      </c>
      <c r="CZ1806" t="s">
        <v>12191</v>
      </c>
      <c r="DA1806" t="s">
        <v>1547</v>
      </c>
      <c r="DB1806" t="s">
        <v>1881</v>
      </c>
      <c r="DC1806" t="s">
        <v>1882</v>
      </c>
      <c r="DD1806" t="s">
        <v>3201</v>
      </c>
      <c r="DE1806" t="s">
        <v>4949</v>
      </c>
      <c r="DF1806" t="s">
        <v>4116</v>
      </c>
      <c r="DG1806" t="s">
        <v>1547</v>
      </c>
      <c r="DH1806" t="s">
        <v>1547</v>
      </c>
      <c r="DI1806" t="s">
        <v>1892</v>
      </c>
      <c r="DJ1806" t="s">
        <v>9572</v>
      </c>
      <c r="DK1806"/>
      <c r="DL1806" t="s">
        <v>1892</v>
      </c>
      <c r="DM1806">
        <v>9</v>
      </c>
      <c r="DN1806" t="s">
        <v>1883</v>
      </c>
      <c r="DO1806" t="s">
        <v>1570</v>
      </c>
      <c r="DP1806" t="b">
        <v>1</v>
      </c>
      <c r="DQ1806" t="b">
        <v>0</v>
      </c>
      <c r="DR1806" t="b">
        <v>0</v>
      </c>
      <c r="DS1806" t="b">
        <v>0</v>
      </c>
      <c r="DT1806" t="b">
        <v>0</v>
      </c>
      <c r="DU1806" t="b">
        <v>0</v>
      </c>
      <c r="DV1806" t="b">
        <v>0</v>
      </c>
      <c r="DW1806">
        <v>0</v>
      </c>
      <c r="DX1806" t="b">
        <v>0</v>
      </c>
      <c r="DY1806" t="b">
        <v>0</v>
      </c>
      <c r="DZ1806" t="b">
        <v>0</v>
      </c>
      <c r="EA1806" t="b">
        <v>0</v>
      </c>
      <c r="EB1806" t="b">
        <v>0</v>
      </c>
      <c r="EC1806" t="b">
        <v>0</v>
      </c>
      <c r="ED1806" t="b">
        <v>0</v>
      </c>
      <c r="EE1806" t="b">
        <v>0</v>
      </c>
      <c r="EF1806" t="b">
        <v>0</v>
      </c>
      <c r="EG1806" t="b" cm="1">
        <v>1</v>
      </c>
      <c r="EH1806" t="b">
        <v>0</v>
      </c>
      <c r="EI1806" t="b">
        <v>0</v>
      </c>
      <c r="EJ1806" t="b">
        <v>1</v>
      </c>
      <c r="EK1806" t="s">
        <v>5887</v>
      </c>
      <c r="EL1806">
        <v>1</v>
      </c>
      <c r="EM1806">
        <v>12</v>
      </c>
      <c r="EN1806" t="b">
        <v>0</v>
      </c>
    </row>
    <row r="1807" spans="1:144" ht="15.75">
      <c r="A1807"/>
      <c r="B1807" t="s">
        <v>1570</v>
      </c>
      <c r="C1807" t="s">
        <v>4164</v>
      </c>
      <c r="D1807" t="s">
        <v>4130</v>
      </c>
      <c r="E1807" t="s">
        <v>4131</v>
      </c>
      <c r="F1807"/>
      <c r="G1807" t="s">
        <v>4130</v>
      </c>
      <c r="H1807" t="s">
        <v>4130</v>
      </c>
      <c r="I1807" t="s">
        <v>2799</v>
      </c>
      <c r="J1807"/>
      <c r="K1807"/>
      <c r="L1807" t="s">
        <v>1743</v>
      </c>
      <c r="M1807" t="s">
        <v>1754</v>
      </c>
      <c r="N1807"/>
      <c r="O1807" t="s">
        <v>4166</v>
      </c>
      <c r="P1807"/>
      <c r="Q1807" t="s">
        <v>4949</v>
      </c>
      <c r="R1807" t="s">
        <v>3966</v>
      </c>
      <c r="S1807"/>
      <c r="T1807"/>
      <c r="U1807" t="s">
        <v>13802</v>
      </c>
      <c r="V1807" t="s">
        <v>4156</v>
      </c>
      <c r="W1807"/>
      <c r="X1807"/>
      <c r="Y1807"/>
      <c r="Z1807"/>
      <c r="AA1807"/>
      <c r="AB1807"/>
      <c r="AC1807"/>
      <c r="AD1807"/>
      <c r="AE1807"/>
      <c r="AF1807"/>
      <c r="AG1807"/>
      <c r="AH1807"/>
      <c r="AI1807"/>
      <c r="AJ1807"/>
      <c r="AK1807"/>
      <c r="AL1807"/>
      <c r="AM1807"/>
      <c r="AN1807"/>
      <c r="AO1807" s="108" t="s">
        <v>43</v>
      </c>
      <c r="AP1807" t="s">
        <v>2873</v>
      </c>
      <c r="AQ1807">
        <v>7</v>
      </c>
      <c r="AR1807" t="s">
        <v>9608</v>
      </c>
      <c r="AS1807" t="s">
        <v>4164</v>
      </c>
      <c r="AT1807" t="s">
        <v>9551</v>
      </c>
      <c r="AU1807" t="s">
        <v>4131</v>
      </c>
      <c r="AV1807" t="s">
        <v>9434</v>
      </c>
      <c r="AW1807" t="s">
        <v>1744</v>
      </c>
      <c r="AX1807" t="s">
        <v>1740</v>
      </c>
      <c r="AY1807" t="s">
        <v>9435</v>
      </c>
      <c r="AZ1807" t="s">
        <v>4949</v>
      </c>
      <c r="BA1807" t="s">
        <v>9436</v>
      </c>
      <c r="BB1807" t="s">
        <v>2799</v>
      </c>
      <c r="BC1807" t="s">
        <v>1743</v>
      </c>
      <c r="BD1807" t="s">
        <v>9609</v>
      </c>
      <c r="BE1807" t="s">
        <v>4991</v>
      </c>
      <c r="BF1807">
        <v>900</v>
      </c>
      <c r="BG1807">
        <v>1802</v>
      </c>
      <c r="BH1807">
        <v>0</v>
      </c>
      <c r="BI1807" t="s">
        <v>1547</v>
      </c>
      <c r="BJ1807">
        <v>0</v>
      </c>
      <c r="BK1807">
        <v>0</v>
      </c>
      <c r="BL1807">
        <v>953</v>
      </c>
      <c r="BM1807" t="s">
        <v>9438</v>
      </c>
      <c r="BN1807" t="s">
        <v>4991</v>
      </c>
      <c r="BO1807" t="s">
        <v>12951</v>
      </c>
      <c r="BP1807" t="s" cm="1">
        <v>12950</v>
      </c>
      <c r="BQ1807" t="s">
        <v>1547</v>
      </c>
      <c r="BR1807" t="s">
        <v>4166</v>
      </c>
      <c r="BS1807">
        <v>95</v>
      </c>
      <c r="BT1807" t="s">
        <v>6975</v>
      </c>
      <c r="BU1807" t="s">
        <v>16769</v>
      </c>
      <c r="BV1807" t="s">
        <v>4130</v>
      </c>
      <c r="BW1807" t="s">
        <v>9434</v>
      </c>
      <c r="BX1807" t="s">
        <v>9435</v>
      </c>
      <c r="BY1807" t="s">
        <v>1744</v>
      </c>
      <c r="BZ1807" t="s">
        <v>1547</v>
      </c>
      <c r="CA1807" t="s">
        <v>1744</v>
      </c>
      <c r="CB1807" t="s">
        <v>1754</v>
      </c>
      <c r="CC1807"/>
      <c r="CD1807" t="s">
        <v>998</v>
      </c>
      <c r="CE1807" t="s">
        <v>2799</v>
      </c>
      <c r="CF1807" t="s">
        <v>12962</v>
      </c>
      <c r="CG1807" t="s">
        <v>12963</v>
      </c>
      <c r="CH1807" t="s">
        <v>2799</v>
      </c>
      <c r="CI1807" t="s">
        <v>1547</v>
      </c>
      <c r="CJ1807" t="s">
        <v>3966</v>
      </c>
      <c r="CK1807" t="s">
        <v>1570</v>
      </c>
      <c r="CL1807"/>
      <c r="CM1807"/>
      <c r="CN1807" t="s">
        <v>13802</v>
      </c>
      <c r="CO1807" t="s">
        <v>4156</v>
      </c>
      <c r="CP1807" t="s">
        <v>13802</v>
      </c>
      <c r="CQ1807" t="s">
        <v>4156</v>
      </c>
      <c r="CR1807" t="s">
        <v>1547</v>
      </c>
      <c r="CS1807">
        <v>8</v>
      </c>
      <c r="CT1807" t="s">
        <v>4166</v>
      </c>
      <c r="CU1807" t="s">
        <v>4166</v>
      </c>
      <c r="CV1807" t="s">
        <v>1547</v>
      </c>
      <c r="CW1807" t="s">
        <v>1547</v>
      </c>
      <c r="CX1807" t="s">
        <v>1547</v>
      </c>
      <c r="CY1807">
        <v>1805</v>
      </c>
      <c r="CZ1807" t="s">
        <v>12192</v>
      </c>
      <c r="DA1807" t="s">
        <v>1547</v>
      </c>
      <c r="DB1807" t="s">
        <v>1881</v>
      </c>
      <c r="DC1807" t="s">
        <v>1882</v>
      </c>
      <c r="DD1807" t="s">
        <v>4131</v>
      </c>
      <c r="DE1807" t="s">
        <v>4949</v>
      </c>
      <c r="DF1807" t="s">
        <v>4130</v>
      </c>
      <c r="DG1807" t="s">
        <v>1547</v>
      </c>
      <c r="DH1807" t="s">
        <v>1547</v>
      </c>
      <c r="DI1807" t="s">
        <v>1892</v>
      </c>
      <c r="DJ1807" t="s">
        <v>9608</v>
      </c>
      <c r="DK1807"/>
      <c r="DL1807" t="s">
        <v>1892</v>
      </c>
      <c r="DM1807">
        <v>9</v>
      </c>
      <c r="DN1807" t="s">
        <v>1883</v>
      </c>
      <c r="DO1807" t="s">
        <v>1570</v>
      </c>
      <c r="DP1807" t="b">
        <v>1</v>
      </c>
      <c r="DQ1807" t="b">
        <v>0</v>
      </c>
      <c r="DR1807" t="b">
        <v>0</v>
      </c>
      <c r="DS1807" t="b">
        <v>0</v>
      </c>
      <c r="DT1807" t="b">
        <v>0</v>
      </c>
      <c r="DU1807" t="b">
        <v>0</v>
      </c>
      <c r="DV1807" t="b">
        <v>0</v>
      </c>
      <c r="DW1807">
        <v>0</v>
      </c>
      <c r="DX1807" t="b">
        <v>0</v>
      </c>
      <c r="DY1807" t="b">
        <v>0</v>
      </c>
      <c r="DZ1807" t="b">
        <v>0</v>
      </c>
      <c r="EA1807" t="b">
        <v>0</v>
      </c>
      <c r="EB1807" t="b">
        <v>0</v>
      </c>
      <c r="EC1807" t="b">
        <v>1</v>
      </c>
      <c r="ED1807" t="b">
        <v>0</v>
      </c>
      <c r="EE1807" t="b">
        <v>0</v>
      </c>
      <c r="EF1807" t="b">
        <v>0</v>
      </c>
      <c r="EG1807" t="b" cm="1">
        <v>0</v>
      </c>
      <c r="EH1807" t="b">
        <v>0</v>
      </c>
      <c r="EI1807" t="b">
        <v>0</v>
      </c>
      <c r="EJ1807" t="b">
        <v>1</v>
      </c>
      <c r="EK1807" t="s">
        <v>5327</v>
      </c>
      <c r="EL1807">
        <v>0</v>
      </c>
      <c r="EM1807">
        <v>12</v>
      </c>
      <c r="EN1807" t="b">
        <v>0</v>
      </c>
    </row>
    <row r="1808" spans="1:144" ht="15.75">
      <c r="A1808"/>
      <c r="B1808" t="s">
        <v>1570</v>
      </c>
      <c r="C1808" t="s">
        <v>4164</v>
      </c>
      <c r="D1808" t="s">
        <v>4134</v>
      </c>
      <c r="E1808" t="s">
        <v>4135</v>
      </c>
      <c r="F1808"/>
      <c r="G1808" t="s">
        <v>4134</v>
      </c>
      <c r="H1808" t="s">
        <v>4134</v>
      </c>
      <c r="I1808" t="s">
        <v>2799</v>
      </c>
      <c r="J1808"/>
      <c r="K1808"/>
      <c r="L1808" t="s">
        <v>1743</v>
      </c>
      <c r="M1808" t="s">
        <v>1754</v>
      </c>
      <c r="N1808"/>
      <c r="O1808" t="s">
        <v>4166</v>
      </c>
      <c r="P1808"/>
      <c r="Q1808" t="s">
        <v>4949</v>
      </c>
      <c r="R1808" t="s">
        <v>3966</v>
      </c>
      <c r="S1808"/>
      <c r="T1808"/>
      <c r="U1808" t="s">
        <v>13802</v>
      </c>
      <c r="V1808" t="s">
        <v>4158</v>
      </c>
      <c r="W1808"/>
      <c r="X1808"/>
      <c r="Y1808"/>
      <c r="Z1808"/>
      <c r="AA1808"/>
      <c r="AB1808"/>
      <c r="AC1808"/>
      <c r="AD1808"/>
      <c r="AE1808"/>
      <c r="AF1808"/>
      <c r="AG1808"/>
      <c r="AH1808"/>
      <c r="AI1808"/>
      <c r="AJ1808"/>
      <c r="AK1808"/>
      <c r="AL1808"/>
      <c r="AM1808"/>
      <c r="AN1808"/>
      <c r="AO1808" s="108" t="s">
        <v>43</v>
      </c>
      <c r="AP1808" t="s">
        <v>2873</v>
      </c>
      <c r="AQ1808">
        <v>8</v>
      </c>
      <c r="AR1808" t="s">
        <v>9577</v>
      </c>
      <c r="AS1808" t="s">
        <v>4164</v>
      </c>
      <c r="AT1808" t="s">
        <v>9551</v>
      </c>
      <c r="AU1808" t="s">
        <v>4135</v>
      </c>
      <c r="AV1808" t="s">
        <v>9452</v>
      </c>
      <c r="AW1808" t="s">
        <v>1744</v>
      </c>
      <c r="AX1808" t="s">
        <v>1740</v>
      </c>
      <c r="AY1808" t="s">
        <v>9453</v>
      </c>
      <c r="AZ1808" t="s">
        <v>4949</v>
      </c>
      <c r="BA1808" t="s">
        <v>9454</v>
      </c>
      <c r="BB1808" t="s">
        <v>2799</v>
      </c>
      <c r="BC1808" t="s">
        <v>1743</v>
      </c>
      <c r="BD1808" t="s">
        <v>9578</v>
      </c>
      <c r="BE1808" t="s">
        <v>4991</v>
      </c>
      <c r="BF1808">
        <v>347</v>
      </c>
      <c r="BG1808">
        <v>1802</v>
      </c>
      <c r="BH1808">
        <v>0</v>
      </c>
      <c r="BI1808" t="s">
        <v>1547</v>
      </c>
      <c r="BJ1808">
        <v>0</v>
      </c>
      <c r="BK1808">
        <v>0</v>
      </c>
      <c r="BL1808">
        <v>950</v>
      </c>
      <c r="BM1808" t="s">
        <v>9456</v>
      </c>
      <c r="BN1808" t="s">
        <v>4991</v>
      </c>
      <c r="BO1808" t="s">
        <v>12951</v>
      </c>
      <c r="BP1808" t="s" cm="1">
        <v>12950</v>
      </c>
      <c r="BQ1808" t="s">
        <v>1547</v>
      </c>
      <c r="BR1808" t="s">
        <v>4166</v>
      </c>
      <c r="BS1808">
        <v>96</v>
      </c>
      <c r="BT1808" t="s">
        <v>6983</v>
      </c>
      <c r="BU1808" t="s">
        <v>16770</v>
      </c>
      <c r="BV1808" t="s">
        <v>4134</v>
      </c>
      <c r="BW1808" t="s">
        <v>9452</v>
      </c>
      <c r="BX1808" t="s">
        <v>9453</v>
      </c>
      <c r="BY1808" t="s">
        <v>1744</v>
      </c>
      <c r="BZ1808" t="s">
        <v>1547</v>
      </c>
      <c r="CA1808" t="s">
        <v>1744</v>
      </c>
      <c r="CB1808" t="s">
        <v>1754</v>
      </c>
      <c r="CC1808"/>
      <c r="CD1808" t="s">
        <v>998</v>
      </c>
      <c r="CE1808" t="s">
        <v>2799</v>
      </c>
      <c r="CF1808" t="s">
        <v>12964</v>
      </c>
      <c r="CG1808" t="s">
        <v>12965</v>
      </c>
      <c r="CH1808" t="s">
        <v>2799</v>
      </c>
      <c r="CI1808" t="s">
        <v>1547</v>
      </c>
      <c r="CJ1808" t="s">
        <v>3966</v>
      </c>
      <c r="CK1808" t="s">
        <v>1570</v>
      </c>
      <c r="CL1808"/>
      <c r="CM1808"/>
      <c r="CN1808" t="s">
        <v>13802</v>
      </c>
      <c r="CO1808" t="s">
        <v>4158</v>
      </c>
      <c r="CP1808" t="s">
        <v>13802</v>
      </c>
      <c r="CQ1808" t="s">
        <v>4158</v>
      </c>
      <c r="CR1808" t="s">
        <v>1547</v>
      </c>
      <c r="CS1808">
        <v>8</v>
      </c>
      <c r="CT1808" t="s">
        <v>4166</v>
      </c>
      <c r="CU1808" t="s">
        <v>4166</v>
      </c>
      <c r="CV1808" t="s">
        <v>1547</v>
      </c>
      <c r="CW1808" t="s">
        <v>1547</v>
      </c>
      <c r="CX1808" t="s">
        <v>1547</v>
      </c>
      <c r="CY1808">
        <v>1806</v>
      </c>
      <c r="CZ1808" t="s">
        <v>12193</v>
      </c>
      <c r="DA1808" t="s">
        <v>1547</v>
      </c>
      <c r="DB1808" t="s">
        <v>1881</v>
      </c>
      <c r="DC1808" t="s">
        <v>1882</v>
      </c>
      <c r="DD1808" t="s">
        <v>4135</v>
      </c>
      <c r="DE1808" t="s">
        <v>4949</v>
      </c>
      <c r="DF1808" t="s">
        <v>4134</v>
      </c>
      <c r="DG1808" t="s">
        <v>1547</v>
      </c>
      <c r="DH1808" t="s">
        <v>1547</v>
      </c>
      <c r="DI1808" t="s">
        <v>1892</v>
      </c>
      <c r="DJ1808" t="s">
        <v>9577</v>
      </c>
      <c r="DK1808"/>
      <c r="DL1808" t="s">
        <v>1892</v>
      </c>
      <c r="DM1808">
        <v>9</v>
      </c>
      <c r="DN1808" t="s">
        <v>1883</v>
      </c>
      <c r="DO1808" t="s">
        <v>1570</v>
      </c>
      <c r="DP1808" t="b">
        <v>1</v>
      </c>
      <c r="DQ1808" t="b">
        <v>0</v>
      </c>
      <c r="DR1808" t="b">
        <v>0</v>
      </c>
      <c r="DS1808" t="b">
        <v>0</v>
      </c>
      <c r="DT1808" t="b">
        <v>0</v>
      </c>
      <c r="DU1808" t="b">
        <v>0</v>
      </c>
      <c r="DV1808" t="b">
        <v>0</v>
      </c>
      <c r="DW1808">
        <v>0</v>
      </c>
      <c r="DX1808" t="b">
        <v>0</v>
      </c>
      <c r="DY1808" t="b">
        <v>0</v>
      </c>
      <c r="DZ1808" t="b">
        <v>0</v>
      </c>
      <c r="EA1808" t="b">
        <v>0</v>
      </c>
      <c r="EB1808" t="b">
        <v>0</v>
      </c>
      <c r="EC1808" t="b">
        <v>0</v>
      </c>
      <c r="ED1808" t="b">
        <v>0</v>
      </c>
      <c r="EE1808" t="b">
        <v>0</v>
      </c>
      <c r="EF1808" t="b">
        <v>0</v>
      </c>
      <c r="EG1808" t="b" cm="1">
        <v>1</v>
      </c>
      <c r="EH1808" t="b">
        <v>0</v>
      </c>
      <c r="EI1808" t="b">
        <v>0</v>
      </c>
      <c r="EJ1808" t="b">
        <v>1</v>
      </c>
      <c r="EK1808" t="s">
        <v>5887</v>
      </c>
      <c r="EL1808">
        <v>1</v>
      </c>
      <c r="EM1808">
        <v>14</v>
      </c>
      <c r="EN1808" t="b">
        <v>0</v>
      </c>
    </row>
    <row r="1809" spans="1:144" ht="15.75">
      <c r="A1809"/>
      <c r="B1809" t="s">
        <v>1570</v>
      </c>
      <c r="C1809" t="s">
        <v>4164</v>
      </c>
      <c r="D1809" t="s">
        <v>4132</v>
      </c>
      <c r="E1809" t="s">
        <v>4133</v>
      </c>
      <c r="F1809"/>
      <c r="G1809" t="s">
        <v>4132</v>
      </c>
      <c r="H1809" t="s">
        <v>4132</v>
      </c>
      <c r="I1809" t="s">
        <v>2799</v>
      </c>
      <c r="J1809"/>
      <c r="K1809"/>
      <c r="L1809" t="s">
        <v>1743</v>
      </c>
      <c r="M1809" t="s">
        <v>1754</v>
      </c>
      <c r="N1809"/>
      <c r="O1809" t="s">
        <v>4166</v>
      </c>
      <c r="P1809"/>
      <c r="Q1809" t="s">
        <v>4949</v>
      </c>
      <c r="R1809" t="s">
        <v>3966</v>
      </c>
      <c r="S1809"/>
      <c r="T1809"/>
      <c r="U1809" t="s">
        <v>13802</v>
      </c>
      <c r="V1809" t="s">
        <v>4157</v>
      </c>
      <c r="W1809"/>
      <c r="X1809"/>
      <c r="Y1809"/>
      <c r="Z1809"/>
      <c r="AA1809"/>
      <c r="AB1809"/>
      <c r="AC1809"/>
      <c r="AD1809"/>
      <c r="AE1809"/>
      <c r="AF1809"/>
      <c r="AG1809"/>
      <c r="AH1809"/>
      <c r="AI1809"/>
      <c r="AJ1809"/>
      <c r="AK1809"/>
      <c r="AL1809"/>
      <c r="AM1809"/>
      <c r="AN1809"/>
      <c r="AO1809" s="108" t="s">
        <v>43</v>
      </c>
      <c r="AP1809" t="s">
        <v>2873</v>
      </c>
      <c r="AQ1809">
        <v>9</v>
      </c>
      <c r="AR1809" t="s">
        <v>9582</v>
      </c>
      <c r="AS1809" t="s">
        <v>4164</v>
      </c>
      <c r="AT1809" t="s">
        <v>9551</v>
      </c>
      <c r="AU1809" t="s">
        <v>4133</v>
      </c>
      <c r="AV1809" t="s">
        <v>9443</v>
      </c>
      <c r="AW1809" t="s">
        <v>1744</v>
      </c>
      <c r="AX1809" t="s">
        <v>1740</v>
      </c>
      <c r="AY1809" t="s">
        <v>9444</v>
      </c>
      <c r="AZ1809" t="s">
        <v>4949</v>
      </c>
      <c r="BA1809" t="s">
        <v>9445</v>
      </c>
      <c r="BB1809" t="s">
        <v>2799</v>
      </c>
      <c r="BC1809" t="s">
        <v>1743</v>
      </c>
      <c r="BD1809" t="s">
        <v>9583</v>
      </c>
      <c r="BE1809" t="s">
        <v>4991</v>
      </c>
      <c r="BF1809">
        <v>348</v>
      </c>
      <c r="BG1809">
        <v>1802</v>
      </c>
      <c r="BH1809">
        <v>0</v>
      </c>
      <c r="BI1809" t="s">
        <v>1547</v>
      </c>
      <c r="BJ1809">
        <v>0</v>
      </c>
      <c r="BK1809">
        <v>0</v>
      </c>
      <c r="BL1809">
        <v>951</v>
      </c>
      <c r="BM1809" t="s">
        <v>9447</v>
      </c>
      <c r="BN1809" t="s">
        <v>4991</v>
      </c>
      <c r="BO1809" t="s">
        <v>12951</v>
      </c>
      <c r="BP1809" t="s" cm="1">
        <v>12950</v>
      </c>
      <c r="BQ1809" t="s">
        <v>1547</v>
      </c>
      <c r="BR1809" t="s">
        <v>4166</v>
      </c>
      <c r="BS1809">
        <v>97</v>
      </c>
      <c r="BT1809" t="s">
        <v>6985</v>
      </c>
      <c r="BU1809" t="s">
        <v>16771</v>
      </c>
      <c r="BV1809" t="s">
        <v>4132</v>
      </c>
      <c r="BW1809" t="s">
        <v>9443</v>
      </c>
      <c r="BX1809" t="s">
        <v>9444</v>
      </c>
      <c r="BY1809" t="s">
        <v>1744</v>
      </c>
      <c r="BZ1809" t="s">
        <v>1547</v>
      </c>
      <c r="CA1809" t="s">
        <v>1744</v>
      </c>
      <c r="CB1809" t="s">
        <v>1754</v>
      </c>
      <c r="CC1809"/>
      <c r="CD1809" t="s">
        <v>998</v>
      </c>
      <c r="CE1809" t="s">
        <v>2799</v>
      </c>
      <c r="CF1809" t="s">
        <v>12966</v>
      </c>
      <c r="CG1809" t="s">
        <v>12967</v>
      </c>
      <c r="CH1809" t="s">
        <v>2799</v>
      </c>
      <c r="CI1809" t="s">
        <v>1547</v>
      </c>
      <c r="CJ1809" t="s">
        <v>3966</v>
      </c>
      <c r="CK1809" t="s">
        <v>1570</v>
      </c>
      <c r="CL1809"/>
      <c r="CM1809"/>
      <c r="CN1809" t="s">
        <v>13802</v>
      </c>
      <c r="CO1809" t="s">
        <v>4157</v>
      </c>
      <c r="CP1809" t="s">
        <v>13802</v>
      </c>
      <c r="CQ1809" t="s">
        <v>4157</v>
      </c>
      <c r="CR1809" t="s">
        <v>1547</v>
      </c>
      <c r="CS1809">
        <v>8</v>
      </c>
      <c r="CT1809" t="s">
        <v>4166</v>
      </c>
      <c r="CU1809" t="s">
        <v>4166</v>
      </c>
      <c r="CV1809" t="s">
        <v>1547</v>
      </c>
      <c r="CW1809" t="s">
        <v>1547</v>
      </c>
      <c r="CX1809" t="s">
        <v>1547</v>
      </c>
      <c r="CY1809">
        <v>1807</v>
      </c>
      <c r="CZ1809" t="s">
        <v>12194</v>
      </c>
      <c r="DA1809" t="s">
        <v>1547</v>
      </c>
      <c r="DB1809" t="s">
        <v>1881</v>
      </c>
      <c r="DC1809" t="s">
        <v>1882</v>
      </c>
      <c r="DD1809" t="s">
        <v>4133</v>
      </c>
      <c r="DE1809" t="s">
        <v>4949</v>
      </c>
      <c r="DF1809" t="s">
        <v>4132</v>
      </c>
      <c r="DG1809" t="s">
        <v>1547</v>
      </c>
      <c r="DH1809" t="s">
        <v>1547</v>
      </c>
      <c r="DI1809" t="s">
        <v>1892</v>
      </c>
      <c r="DJ1809" t="s">
        <v>9582</v>
      </c>
      <c r="DK1809"/>
      <c r="DL1809" t="s">
        <v>1892</v>
      </c>
      <c r="DM1809">
        <v>9</v>
      </c>
      <c r="DN1809" t="s">
        <v>1883</v>
      </c>
      <c r="DO1809" t="s">
        <v>1570</v>
      </c>
      <c r="DP1809" t="b">
        <v>1</v>
      </c>
      <c r="DQ1809" t="b">
        <v>0</v>
      </c>
      <c r="DR1809" t="b">
        <v>0</v>
      </c>
      <c r="DS1809" t="b">
        <v>0</v>
      </c>
      <c r="DT1809" t="b">
        <v>0</v>
      </c>
      <c r="DU1809" t="b">
        <v>0</v>
      </c>
      <c r="DV1809" t="b">
        <v>0</v>
      </c>
      <c r="DW1809">
        <v>0</v>
      </c>
      <c r="DX1809" t="b">
        <v>0</v>
      </c>
      <c r="DY1809" t="b">
        <v>0</v>
      </c>
      <c r="DZ1809" t="b">
        <v>0</v>
      </c>
      <c r="EA1809" t="b">
        <v>0</v>
      </c>
      <c r="EB1809" t="b">
        <v>0</v>
      </c>
      <c r="EC1809" t="b">
        <v>0</v>
      </c>
      <c r="ED1809" t="b">
        <v>0</v>
      </c>
      <c r="EE1809" t="b">
        <v>0</v>
      </c>
      <c r="EF1809" t="b">
        <v>0</v>
      </c>
      <c r="EG1809" t="b" cm="1">
        <v>1</v>
      </c>
      <c r="EH1809" t="b">
        <v>0</v>
      </c>
      <c r="EI1809" t="b">
        <v>0</v>
      </c>
      <c r="EJ1809" t="b">
        <v>1</v>
      </c>
      <c r="EK1809" t="s">
        <v>5887</v>
      </c>
      <c r="EL1809">
        <v>1</v>
      </c>
      <c r="EM1809">
        <v>18</v>
      </c>
      <c r="EN1809" t="b">
        <v>0</v>
      </c>
    </row>
    <row r="1810" spans="1:144" ht="78.75">
      <c r="A1810"/>
      <c r="B1810" t="s">
        <v>1570</v>
      </c>
      <c r="C1810" t="s">
        <v>4164</v>
      </c>
      <c r="D1810" t="s">
        <v>4993</v>
      </c>
      <c r="E1810" t="s">
        <v>4994</v>
      </c>
      <c r="F1810"/>
      <c r="G1810" t="s">
        <v>4993</v>
      </c>
      <c r="H1810" s="109" t="s">
        <v>4995</v>
      </c>
      <c r="I1810" t="s">
        <v>2798</v>
      </c>
      <c r="J1810" t="s">
        <v>4996</v>
      </c>
      <c r="K1810"/>
      <c r="L1810" t="s">
        <v>1743</v>
      </c>
      <c r="M1810" t="s">
        <v>1995</v>
      </c>
      <c r="N1810"/>
      <c r="O1810" t="s">
        <v>4166</v>
      </c>
      <c r="P1810"/>
      <c r="Q1810" t="s">
        <v>4949</v>
      </c>
      <c r="R1810" t="s">
        <v>3966</v>
      </c>
      <c r="S1810"/>
      <c r="T1810"/>
      <c r="U1810" t="s">
        <v>13802</v>
      </c>
      <c r="V1810" t="s">
        <v>13803</v>
      </c>
      <c r="W1810"/>
      <c r="X1810"/>
      <c r="Y1810"/>
      <c r="Z1810"/>
      <c r="AA1810"/>
      <c r="AB1810"/>
      <c r="AC1810"/>
      <c r="AD1810"/>
      <c r="AE1810"/>
      <c r="AF1810"/>
      <c r="AG1810"/>
      <c r="AH1810"/>
      <c r="AI1810"/>
      <c r="AJ1810"/>
      <c r="AK1810"/>
      <c r="AL1810"/>
      <c r="AM1810"/>
      <c r="AN1810"/>
      <c r="AO1810" s="108" t="s">
        <v>43</v>
      </c>
      <c r="AP1810" t="s">
        <v>2873</v>
      </c>
      <c r="AQ1810">
        <v>10</v>
      </c>
      <c r="AR1810" t="s">
        <v>12968</v>
      </c>
      <c r="AS1810" t="s">
        <v>4164</v>
      </c>
      <c r="AT1810" t="s">
        <v>9551</v>
      </c>
      <c r="AU1810" t="s">
        <v>4994</v>
      </c>
      <c r="AV1810" t="s">
        <v>12969</v>
      </c>
      <c r="AW1810" t="s">
        <v>1744</v>
      </c>
      <c r="AX1810" t="s">
        <v>1740</v>
      </c>
      <c r="AY1810" t="s">
        <v>12970</v>
      </c>
      <c r="AZ1810" t="s">
        <v>4949</v>
      </c>
      <c r="BA1810" t="s">
        <v>12971</v>
      </c>
      <c r="BB1810" t="s">
        <v>2798</v>
      </c>
      <c r="BC1810" t="s">
        <v>1743</v>
      </c>
      <c r="BD1810" t="s">
        <v>12972</v>
      </c>
      <c r="BE1810" t="s">
        <v>4991</v>
      </c>
      <c r="BF1810">
        <v>1810</v>
      </c>
      <c r="BG1810">
        <v>1802</v>
      </c>
      <c r="BH1810">
        <v>0</v>
      </c>
      <c r="BI1810" t="s">
        <v>1547</v>
      </c>
      <c r="BJ1810">
        <v>0</v>
      </c>
      <c r="BK1810" t="e" cm="1">
        <v>#N/A</v>
      </c>
      <c r="BL1810" t="e" cm="1">
        <v>#N/A</v>
      </c>
      <c r="BM1810" t="s">
        <v>4996</v>
      </c>
      <c r="BN1810" t="s">
        <v>4991</v>
      </c>
      <c r="BO1810" t="s">
        <v>12951</v>
      </c>
      <c r="BP1810" t="s" cm="1">
        <v>12950</v>
      </c>
      <c r="BQ1810" t="s">
        <v>1547</v>
      </c>
      <c r="BR1810" t="s">
        <v>4166</v>
      </c>
      <c r="BS1810">
        <v>98</v>
      </c>
      <c r="BT1810" t="s">
        <v>6990</v>
      </c>
      <c r="BU1810" t="s">
        <v>16772</v>
      </c>
      <c r="BV1810" t="s">
        <v>4993</v>
      </c>
      <c r="BW1810" t="s">
        <v>12969</v>
      </c>
      <c r="BX1810" t="s">
        <v>12973</v>
      </c>
      <c r="BY1810" t="s">
        <v>1744</v>
      </c>
      <c r="BZ1810" t="s">
        <v>1547</v>
      </c>
      <c r="CA1810" t="s">
        <v>1744</v>
      </c>
      <c r="CB1810" t="s">
        <v>1995</v>
      </c>
      <c r="CC1810"/>
      <c r="CD1810" t="s">
        <v>998</v>
      </c>
      <c r="CE1810" t="s">
        <v>2798</v>
      </c>
      <c r="CF1810" t="s">
        <v>12974</v>
      </c>
      <c r="CG1810" t="s">
        <v>12975</v>
      </c>
      <c r="CH1810" t="s">
        <v>2798</v>
      </c>
      <c r="CI1810" t="s">
        <v>1547</v>
      </c>
      <c r="CJ1810" t="s">
        <v>3966</v>
      </c>
      <c r="CK1810" t="s">
        <v>1570</v>
      </c>
      <c r="CL1810"/>
      <c r="CM1810"/>
      <c r="CN1810" t="s">
        <v>13802</v>
      </c>
      <c r="CO1810" t="s">
        <v>13803</v>
      </c>
      <c r="CP1810" t="s">
        <v>13802</v>
      </c>
      <c r="CQ1810" t="s">
        <v>13803</v>
      </c>
      <c r="CR1810" t="s">
        <v>1547</v>
      </c>
      <c r="CS1810">
        <v>8</v>
      </c>
      <c r="CT1810" t="s">
        <v>4166</v>
      </c>
      <c r="CU1810" t="s">
        <v>4166</v>
      </c>
      <c r="CV1810" t="e">
        <v>#N/A</v>
      </c>
      <c r="CW1810" t="s">
        <v>1547</v>
      </c>
      <c r="CX1810" t="s">
        <v>1547</v>
      </c>
      <c r="CY1810">
        <v>1808</v>
      </c>
      <c r="CZ1810" t="s">
        <v>12195</v>
      </c>
      <c r="DA1810" t="s">
        <v>1547</v>
      </c>
      <c r="DB1810" t="s">
        <v>1881</v>
      </c>
      <c r="DC1810" t="s">
        <v>1882</v>
      </c>
      <c r="DD1810" t="s">
        <v>4994</v>
      </c>
      <c r="DE1810" t="s">
        <v>4949</v>
      </c>
      <c r="DF1810" t="s">
        <v>4993</v>
      </c>
      <c r="DG1810" t="s">
        <v>1547</v>
      </c>
      <c r="DH1810" t="s">
        <v>1547</v>
      </c>
      <c r="DI1810" t="s">
        <v>1892</v>
      </c>
      <c r="DJ1810" t="s">
        <v>12968</v>
      </c>
      <c r="DK1810"/>
      <c r="DL1810" t="s">
        <v>1892</v>
      </c>
      <c r="DM1810">
        <v>9</v>
      </c>
      <c r="DN1810" t="s">
        <v>1883</v>
      </c>
      <c r="DO1810" t="s">
        <v>1570</v>
      </c>
      <c r="DP1810" t="b">
        <v>1</v>
      </c>
      <c r="DQ1810" t="b">
        <v>0</v>
      </c>
      <c r="DR1810" t="b">
        <v>1</v>
      </c>
      <c r="DS1810" t="b">
        <v>0</v>
      </c>
      <c r="DT1810" t="b">
        <v>0</v>
      </c>
      <c r="DU1810" t="b">
        <v>0</v>
      </c>
      <c r="DV1810" t="b">
        <v>0</v>
      </c>
      <c r="DW1810">
        <v>0</v>
      </c>
      <c r="DX1810" t="b">
        <v>0</v>
      </c>
      <c r="DY1810" t="b">
        <v>0</v>
      </c>
      <c r="DZ1810" t="b">
        <v>0</v>
      </c>
      <c r="EA1810" t="b">
        <v>0</v>
      </c>
      <c r="EB1810" t="b">
        <v>0</v>
      </c>
      <c r="EC1810" t="b">
        <v>0</v>
      </c>
      <c r="ED1810" t="b">
        <v>0</v>
      </c>
      <c r="EE1810" t="b">
        <v>0</v>
      </c>
      <c r="EF1810" t="b">
        <v>0</v>
      </c>
      <c r="EG1810" t="b" cm="1">
        <v>1</v>
      </c>
      <c r="EH1810" t="b">
        <v>0</v>
      </c>
      <c r="EI1810" t="b">
        <v>0</v>
      </c>
      <c r="EJ1810" t="b">
        <v>1</v>
      </c>
      <c r="EK1810" t="s">
        <v>5887</v>
      </c>
      <c r="EL1810">
        <v>1</v>
      </c>
      <c r="EM1810">
        <v>24</v>
      </c>
      <c r="EN1810" t="b">
        <v>0</v>
      </c>
    </row>
    <row r="1811" spans="1:144" ht="78.75">
      <c r="A1811"/>
      <c r="B1811" t="s">
        <v>1570</v>
      </c>
      <c r="C1811" t="s">
        <v>4164</v>
      </c>
      <c r="D1811" t="s">
        <v>4997</v>
      </c>
      <c r="E1811" t="s">
        <v>4998</v>
      </c>
      <c r="F1811"/>
      <c r="G1811" t="s">
        <v>4997</v>
      </c>
      <c r="H1811" s="109" t="s">
        <v>4999</v>
      </c>
      <c r="I1811" t="s">
        <v>2798</v>
      </c>
      <c r="J1811" t="s">
        <v>4996</v>
      </c>
      <c r="K1811"/>
      <c r="L1811" t="s">
        <v>1743</v>
      </c>
      <c r="M1811" t="s">
        <v>1995</v>
      </c>
      <c r="N1811"/>
      <c r="O1811" t="s">
        <v>4166</v>
      </c>
      <c r="P1811"/>
      <c r="Q1811" t="s">
        <v>4949</v>
      </c>
      <c r="R1811" t="s">
        <v>3966</v>
      </c>
      <c r="S1811"/>
      <c r="T1811"/>
      <c r="U1811" t="s">
        <v>13802</v>
      </c>
      <c r="V1811" t="s">
        <v>13804</v>
      </c>
      <c r="W1811"/>
      <c r="X1811"/>
      <c r="Y1811"/>
      <c r="Z1811"/>
      <c r="AA1811"/>
      <c r="AB1811"/>
      <c r="AC1811"/>
      <c r="AD1811"/>
      <c r="AE1811"/>
      <c r="AF1811"/>
      <c r="AG1811"/>
      <c r="AH1811"/>
      <c r="AI1811"/>
      <c r="AJ1811"/>
      <c r="AK1811"/>
      <c r="AL1811"/>
      <c r="AM1811"/>
      <c r="AN1811"/>
      <c r="AO1811" s="108" t="s">
        <v>43</v>
      </c>
      <c r="AP1811" t="s">
        <v>2873</v>
      </c>
      <c r="AQ1811">
        <v>11</v>
      </c>
      <c r="AR1811" t="s">
        <v>12976</v>
      </c>
      <c r="AS1811" t="s">
        <v>4164</v>
      </c>
      <c r="AT1811" t="s">
        <v>9551</v>
      </c>
      <c r="AU1811" t="s">
        <v>4998</v>
      </c>
      <c r="AV1811" t="s">
        <v>12977</v>
      </c>
      <c r="AW1811" t="s">
        <v>1744</v>
      </c>
      <c r="AX1811" t="s">
        <v>1740</v>
      </c>
      <c r="AY1811" t="s">
        <v>12978</v>
      </c>
      <c r="AZ1811" t="s">
        <v>4949</v>
      </c>
      <c r="BA1811" t="s">
        <v>12979</v>
      </c>
      <c r="BB1811" t="s">
        <v>2798</v>
      </c>
      <c r="BC1811" t="s">
        <v>1743</v>
      </c>
      <c r="BD1811" t="s">
        <v>12980</v>
      </c>
      <c r="BE1811" t="s">
        <v>4991</v>
      </c>
      <c r="BF1811">
        <v>1811</v>
      </c>
      <c r="BG1811">
        <v>1802</v>
      </c>
      <c r="BH1811">
        <v>0</v>
      </c>
      <c r="BI1811" t="s">
        <v>1547</v>
      </c>
      <c r="BJ1811">
        <v>0</v>
      </c>
      <c r="BK1811" t="e" cm="1">
        <v>#N/A</v>
      </c>
      <c r="BL1811" t="e" cm="1">
        <v>#N/A</v>
      </c>
      <c r="BM1811" t="s">
        <v>4996</v>
      </c>
      <c r="BN1811" t="s">
        <v>4991</v>
      </c>
      <c r="BO1811" t="s">
        <v>12951</v>
      </c>
      <c r="BP1811" t="s" cm="1">
        <v>12950</v>
      </c>
      <c r="BQ1811" t="s">
        <v>1547</v>
      </c>
      <c r="BR1811" t="s">
        <v>4166</v>
      </c>
      <c r="BS1811">
        <v>99</v>
      </c>
      <c r="BT1811" t="s">
        <v>6995</v>
      </c>
      <c r="BU1811" t="s">
        <v>16773</v>
      </c>
      <c r="BV1811" t="s">
        <v>4997</v>
      </c>
      <c r="BW1811" t="s">
        <v>12977</v>
      </c>
      <c r="BX1811" t="s">
        <v>12981</v>
      </c>
      <c r="BY1811" t="s">
        <v>1744</v>
      </c>
      <c r="BZ1811" t="s">
        <v>1547</v>
      </c>
      <c r="CA1811" t="s">
        <v>1744</v>
      </c>
      <c r="CB1811" t="s">
        <v>1995</v>
      </c>
      <c r="CC1811"/>
      <c r="CD1811" t="s">
        <v>998</v>
      </c>
      <c r="CE1811" t="s">
        <v>2798</v>
      </c>
      <c r="CF1811" t="s">
        <v>12982</v>
      </c>
      <c r="CG1811" t="s">
        <v>12983</v>
      </c>
      <c r="CH1811" t="s">
        <v>2798</v>
      </c>
      <c r="CI1811" t="s">
        <v>1547</v>
      </c>
      <c r="CJ1811" t="s">
        <v>3966</v>
      </c>
      <c r="CK1811" t="s">
        <v>1570</v>
      </c>
      <c r="CL1811"/>
      <c r="CM1811"/>
      <c r="CN1811" t="s">
        <v>13802</v>
      </c>
      <c r="CO1811" t="s">
        <v>13804</v>
      </c>
      <c r="CP1811" t="s">
        <v>13802</v>
      </c>
      <c r="CQ1811" t="s">
        <v>13804</v>
      </c>
      <c r="CR1811" t="s">
        <v>1547</v>
      </c>
      <c r="CS1811">
        <v>8</v>
      </c>
      <c r="CT1811" t="s">
        <v>4166</v>
      </c>
      <c r="CU1811" t="s">
        <v>4166</v>
      </c>
      <c r="CV1811" t="e">
        <v>#N/A</v>
      </c>
      <c r="CW1811" t="s">
        <v>1547</v>
      </c>
      <c r="CX1811" t="s">
        <v>1547</v>
      </c>
      <c r="CY1811">
        <v>1809</v>
      </c>
      <c r="CZ1811" t="s">
        <v>12196</v>
      </c>
      <c r="DA1811" t="s">
        <v>1547</v>
      </c>
      <c r="DB1811" t="s">
        <v>1881</v>
      </c>
      <c r="DC1811" t="s">
        <v>1882</v>
      </c>
      <c r="DD1811" t="s">
        <v>4998</v>
      </c>
      <c r="DE1811" t="s">
        <v>4949</v>
      </c>
      <c r="DF1811" t="s">
        <v>4997</v>
      </c>
      <c r="DG1811" t="s">
        <v>1547</v>
      </c>
      <c r="DH1811" t="s">
        <v>1547</v>
      </c>
      <c r="DI1811" t="s">
        <v>1892</v>
      </c>
      <c r="DJ1811" t="s">
        <v>12976</v>
      </c>
      <c r="DK1811"/>
      <c r="DL1811" t="s">
        <v>1892</v>
      </c>
      <c r="DM1811">
        <v>9</v>
      </c>
      <c r="DN1811" t="s">
        <v>1883</v>
      </c>
      <c r="DO1811" t="s">
        <v>1570</v>
      </c>
      <c r="DP1811" t="b">
        <v>1</v>
      </c>
      <c r="DQ1811" t="b">
        <v>0</v>
      </c>
      <c r="DR1811" t="b">
        <v>1</v>
      </c>
      <c r="DS1811" t="b">
        <v>0</v>
      </c>
      <c r="DT1811" t="b">
        <v>0</v>
      </c>
      <c r="DU1811" t="b">
        <v>0</v>
      </c>
      <c r="DV1811" t="b">
        <v>0</v>
      </c>
      <c r="DW1811">
        <v>0</v>
      </c>
      <c r="DX1811" t="b">
        <v>0</v>
      </c>
      <c r="DY1811" t="b">
        <v>0</v>
      </c>
      <c r="DZ1811" t="b">
        <v>0</v>
      </c>
      <c r="EA1811" t="b">
        <v>0</v>
      </c>
      <c r="EB1811" t="b">
        <v>0</v>
      </c>
      <c r="EC1811" t="b">
        <v>0</v>
      </c>
      <c r="ED1811" t="b">
        <v>0</v>
      </c>
      <c r="EE1811" t="b">
        <v>0</v>
      </c>
      <c r="EF1811" t="b">
        <v>0</v>
      </c>
      <c r="EG1811" t="b" cm="1">
        <v>1</v>
      </c>
      <c r="EH1811" t="b">
        <v>0</v>
      </c>
      <c r="EI1811" t="b">
        <v>0</v>
      </c>
      <c r="EJ1811" t="b">
        <v>1</v>
      </c>
      <c r="EK1811" t="s">
        <v>5887</v>
      </c>
      <c r="EL1811">
        <v>1</v>
      </c>
      <c r="EM1811">
        <v>22</v>
      </c>
      <c r="EN1811" t="b">
        <v>0</v>
      </c>
    </row>
    <row r="1812" spans="1:144" ht="78.75">
      <c r="A1812"/>
      <c r="B1812" t="s">
        <v>1570</v>
      </c>
      <c r="C1812" t="s">
        <v>4164</v>
      </c>
      <c r="D1812" t="s">
        <v>5000</v>
      </c>
      <c r="E1812" t="s">
        <v>5001</v>
      </c>
      <c r="F1812"/>
      <c r="G1812" t="s">
        <v>5000</v>
      </c>
      <c r="H1812" s="109" t="s">
        <v>5002</v>
      </c>
      <c r="I1812" t="s">
        <v>2798</v>
      </c>
      <c r="J1812" t="s">
        <v>4996</v>
      </c>
      <c r="K1812"/>
      <c r="L1812" t="s">
        <v>1743</v>
      </c>
      <c r="M1812" t="s">
        <v>1995</v>
      </c>
      <c r="N1812"/>
      <c r="O1812" t="s">
        <v>4166</v>
      </c>
      <c r="P1812"/>
      <c r="Q1812" t="s">
        <v>4949</v>
      </c>
      <c r="R1812" t="s">
        <v>3966</v>
      </c>
      <c r="S1812"/>
      <c r="T1812"/>
      <c r="U1812" t="s">
        <v>13802</v>
      </c>
      <c r="V1812" t="s">
        <v>13805</v>
      </c>
      <c r="W1812"/>
      <c r="X1812"/>
      <c r="Y1812"/>
      <c r="Z1812"/>
      <c r="AA1812"/>
      <c r="AB1812"/>
      <c r="AC1812"/>
      <c r="AD1812"/>
      <c r="AE1812"/>
      <c r="AF1812"/>
      <c r="AG1812"/>
      <c r="AH1812"/>
      <c r="AI1812"/>
      <c r="AJ1812"/>
      <c r="AK1812"/>
      <c r="AL1812"/>
      <c r="AM1812"/>
      <c r="AN1812"/>
      <c r="AO1812" s="108" t="s">
        <v>43</v>
      </c>
      <c r="AP1812" t="s">
        <v>2873</v>
      </c>
      <c r="AQ1812">
        <v>12</v>
      </c>
      <c r="AR1812" t="s">
        <v>12984</v>
      </c>
      <c r="AS1812" t="s">
        <v>4164</v>
      </c>
      <c r="AT1812" t="s">
        <v>9551</v>
      </c>
      <c r="AU1812" t="s">
        <v>5001</v>
      </c>
      <c r="AV1812" t="s">
        <v>12985</v>
      </c>
      <c r="AW1812" t="s">
        <v>1744</v>
      </c>
      <c r="AX1812" t="s">
        <v>1740</v>
      </c>
      <c r="AY1812" t="s">
        <v>12986</v>
      </c>
      <c r="AZ1812" t="s">
        <v>4949</v>
      </c>
      <c r="BA1812" t="s">
        <v>12987</v>
      </c>
      <c r="BB1812" t="s">
        <v>2798</v>
      </c>
      <c r="BC1812" t="s">
        <v>1743</v>
      </c>
      <c r="BD1812" t="s">
        <v>12988</v>
      </c>
      <c r="BE1812" t="s">
        <v>4991</v>
      </c>
      <c r="BF1812">
        <v>1812</v>
      </c>
      <c r="BG1812">
        <v>1802</v>
      </c>
      <c r="BH1812">
        <v>0</v>
      </c>
      <c r="BI1812" t="s">
        <v>1547</v>
      </c>
      <c r="BJ1812">
        <v>0</v>
      </c>
      <c r="BK1812" t="e" cm="1">
        <v>#N/A</v>
      </c>
      <c r="BL1812" t="e" cm="1">
        <v>#N/A</v>
      </c>
      <c r="BM1812" t="s">
        <v>4996</v>
      </c>
      <c r="BN1812" t="s">
        <v>4991</v>
      </c>
      <c r="BO1812" t="s">
        <v>12951</v>
      </c>
      <c r="BP1812" t="s" cm="1">
        <v>12950</v>
      </c>
      <c r="BQ1812" t="s">
        <v>1547</v>
      </c>
      <c r="BR1812" t="s">
        <v>4166</v>
      </c>
      <c r="BS1812">
        <v>100</v>
      </c>
      <c r="BT1812" t="s">
        <v>7000</v>
      </c>
      <c r="BU1812" t="s">
        <v>16774</v>
      </c>
      <c r="BV1812" t="s">
        <v>5000</v>
      </c>
      <c r="BW1812" t="s">
        <v>12985</v>
      </c>
      <c r="BX1812" t="s">
        <v>12989</v>
      </c>
      <c r="BY1812" t="s">
        <v>1744</v>
      </c>
      <c r="BZ1812" t="s">
        <v>1547</v>
      </c>
      <c r="CA1812" t="s">
        <v>1744</v>
      </c>
      <c r="CB1812" t="s">
        <v>1995</v>
      </c>
      <c r="CC1812"/>
      <c r="CD1812" t="s">
        <v>998</v>
      </c>
      <c r="CE1812" t="s">
        <v>2798</v>
      </c>
      <c r="CF1812" t="s">
        <v>12990</v>
      </c>
      <c r="CG1812" t="s">
        <v>12991</v>
      </c>
      <c r="CH1812" t="s">
        <v>2798</v>
      </c>
      <c r="CI1812" t="s">
        <v>1547</v>
      </c>
      <c r="CJ1812" t="s">
        <v>3966</v>
      </c>
      <c r="CK1812" t="s">
        <v>1570</v>
      </c>
      <c r="CL1812"/>
      <c r="CM1812"/>
      <c r="CN1812" t="s">
        <v>13802</v>
      </c>
      <c r="CO1812" t="s">
        <v>13805</v>
      </c>
      <c r="CP1812" t="s">
        <v>13802</v>
      </c>
      <c r="CQ1812" t="s">
        <v>13805</v>
      </c>
      <c r="CR1812" t="s">
        <v>1547</v>
      </c>
      <c r="CS1812">
        <v>8</v>
      </c>
      <c r="CT1812" t="s">
        <v>4166</v>
      </c>
      <c r="CU1812" t="s">
        <v>4166</v>
      </c>
      <c r="CV1812" t="e">
        <v>#N/A</v>
      </c>
      <c r="CW1812" t="s">
        <v>1547</v>
      </c>
      <c r="CX1812" t="s">
        <v>1547</v>
      </c>
      <c r="CY1812">
        <v>1810</v>
      </c>
      <c r="CZ1812" t="s">
        <v>12197</v>
      </c>
      <c r="DA1812" t="s">
        <v>1547</v>
      </c>
      <c r="DB1812" t="s">
        <v>1881</v>
      </c>
      <c r="DC1812" t="s">
        <v>1882</v>
      </c>
      <c r="DD1812" t="s">
        <v>5001</v>
      </c>
      <c r="DE1812" t="s">
        <v>4949</v>
      </c>
      <c r="DF1812" t="s">
        <v>5000</v>
      </c>
      <c r="DG1812" t="s">
        <v>1547</v>
      </c>
      <c r="DH1812" t="s">
        <v>1547</v>
      </c>
      <c r="DI1812" t="s">
        <v>1892</v>
      </c>
      <c r="DJ1812" t="s">
        <v>12984</v>
      </c>
      <c r="DK1812"/>
      <c r="DL1812" t="s">
        <v>1892</v>
      </c>
      <c r="DM1812">
        <v>9</v>
      </c>
      <c r="DN1812" t="s">
        <v>1883</v>
      </c>
      <c r="DO1812" t="s">
        <v>1570</v>
      </c>
      <c r="DP1812" t="b">
        <v>1</v>
      </c>
      <c r="DQ1812" t="b">
        <v>0</v>
      </c>
      <c r="DR1812" t="b">
        <v>1</v>
      </c>
      <c r="DS1812" t="b">
        <v>0</v>
      </c>
      <c r="DT1812" t="b">
        <v>0</v>
      </c>
      <c r="DU1812" t="b">
        <v>0</v>
      </c>
      <c r="DV1812" t="b">
        <v>0</v>
      </c>
      <c r="DW1812">
        <v>0</v>
      </c>
      <c r="DX1812" t="b">
        <v>0</v>
      </c>
      <c r="DY1812" t="b">
        <v>0</v>
      </c>
      <c r="DZ1812" t="b">
        <v>0</v>
      </c>
      <c r="EA1812" t="b">
        <v>0</v>
      </c>
      <c r="EB1812" t="b">
        <v>0</v>
      </c>
      <c r="EC1812" t="b">
        <v>0</v>
      </c>
      <c r="ED1812" t="b">
        <v>0</v>
      </c>
      <c r="EE1812" t="b">
        <v>0</v>
      </c>
      <c r="EF1812" t="b">
        <v>0</v>
      </c>
      <c r="EG1812" t="b" cm="1">
        <v>1</v>
      </c>
      <c r="EH1812" t="b">
        <v>0</v>
      </c>
      <c r="EI1812" t="b">
        <v>0</v>
      </c>
      <c r="EJ1812" t="b">
        <v>1</v>
      </c>
      <c r="EK1812" t="s">
        <v>5887</v>
      </c>
      <c r="EL1812">
        <v>1</v>
      </c>
      <c r="EM1812">
        <v>22</v>
      </c>
      <c r="EN1812" t="b">
        <v>0</v>
      </c>
    </row>
    <row r="1813" spans="1:144" ht="236.25">
      <c r="A1813"/>
      <c r="B1813" t="s">
        <v>1570</v>
      </c>
      <c r="C1813" t="s">
        <v>4164</v>
      </c>
      <c r="D1813" t="s">
        <v>5003</v>
      </c>
      <c r="E1813" t="s">
        <v>5004</v>
      </c>
      <c r="F1813"/>
      <c r="G1813" t="s">
        <v>5005</v>
      </c>
      <c r="H1813" s="109" t="s">
        <v>5006</v>
      </c>
      <c r="I1813" t="s">
        <v>2798</v>
      </c>
      <c r="J1813" t="s">
        <v>5007</v>
      </c>
      <c r="K1813"/>
      <c r="L1813" t="s">
        <v>1743</v>
      </c>
      <c r="M1813" t="s">
        <v>1995</v>
      </c>
      <c r="N1813"/>
      <c r="O1813" t="s">
        <v>4166</v>
      </c>
      <c r="P1813"/>
      <c r="Q1813" t="s">
        <v>4949</v>
      </c>
      <c r="R1813" t="s">
        <v>3966</v>
      </c>
      <c r="S1813"/>
      <c r="T1813"/>
      <c r="U1813" t="s">
        <v>13802</v>
      </c>
      <c r="V1813" t="s">
        <v>13806</v>
      </c>
      <c r="W1813"/>
      <c r="X1813"/>
      <c r="Y1813"/>
      <c r="Z1813"/>
      <c r="AA1813"/>
      <c r="AB1813"/>
      <c r="AC1813"/>
      <c r="AD1813"/>
      <c r="AE1813"/>
      <c r="AF1813"/>
      <c r="AG1813"/>
      <c r="AH1813"/>
      <c r="AI1813"/>
      <c r="AJ1813"/>
      <c r="AK1813"/>
      <c r="AL1813"/>
      <c r="AM1813"/>
      <c r="AN1813"/>
      <c r="AO1813" s="108" t="s">
        <v>43</v>
      </c>
      <c r="AP1813" t="s">
        <v>2873</v>
      </c>
      <c r="AQ1813">
        <v>13</v>
      </c>
      <c r="AR1813" t="s">
        <v>12992</v>
      </c>
      <c r="AS1813" t="s">
        <v>4164</v>
      </c>
      <c r="AT1813" t="s">
        <v>9551</v>
      </c>
      <c r="AU1813" t="s">
        <v>5004</v>
      </c>
      <c r="AV1813" t="s">
        <v>12993</v>
      </c>
      <c r="AW1813" t="s">
        <v>1744</v>
      </c>
      <c r="AX1813" t="s">
        <v>1740</v>
      </c>
      <c r="AY1813" t="s">
        <v>12994</v>
      </c>
      <c r="AZ1813" t="s">
        <v>4949</v>
      </c>
      <c r="BA1813" t="s">
        <v>12995</v>
      </c>
      <c r="BB1813" t="s">
        <v>2798</v>
      </c>
      <c r="BC1813" t="s">
        <v>1743</v>
      </c>
      <c r="BD1813" t="s">
        <v>12996</v>
      </c>
      <c r="BE1813" t="s">
        <v>4991</v>
      </c>
      <c r="BF1813">
        <v>1813</v>
      </c>
      <c r="BG1813">
        <v>1802</v>
      </c>
      <c r="BH1813">
        <v>0</v>
      </c>
      <c r="BI1813" t="s">
        <v>1547</v>
      </c>
      <c r="BJ1813">
        <v>0</v>
      </c>
      <c r="BK1813" t="e" cm="1">
        <v>#N/A</v>
      </c>
      <c r="BL1813" t="e" cm="1">
        <v>#N/A</v>
      </c>
      <c r="BM1813" t="s">
        <v>5007</v>
      </c>
      <c r="BN1813" t="s">
        <v>4991</v>
      </c>
      <c r="BO1813" t="s">
        <v>12951</v>
      </c>
      <c r="BP1813" t="s" cm="1">
        <v>12950</v>
      </c>
      <c r="BQ1813" t="s">
        <v>1547</v>
      </c>
      <c r="BR1813" t="s">
        <v>4166</v>
      </c>
      <c r="BS1813">
        <v>101</v>
      </c>
      <c r="BT1813" t="s">
        <v>7005</v>
      </c>
      <c r="BU1813" t="s">
        <v>16775</v>
      </c>
      <c r="BV1813" t="s">
        <v>5003</v>
      </c>
      <c r="BW1813" t="s">
        <v>12993</v>
      </c>
      <c r="BX1813" t="s">
        <v>12997</v>
      </c>
      <c r="BY1813" t="s">
        <v>1744</v>
      </c>
      <c r="BZ1813" t="s">
        <v>1547</v>
      </c>
      <c r="CA1813" t="s">
        <v>1744</v>
      </c>
      <c r="CB1813" t="s">
        <v>1995</v>
      </c>
      <c r="CC1813"/>
      <c r="CD1813" t="s">
        <v>998</v>
      </c>
      <c r="CE1813" t="s">
        <v>2798</v>
      </c>
      <c r="CF1813" t="s">
        <v>12998</v>
      </c>
      <c r="CG1813" t="s">
        <v>12999</v>
      </c>
      <c r="CH1813" t="s">
        <v>2798</v>
      </c>
      <c r="CI1813" t="s">
        <v>1547</v>
      </c>
      <c r="CJ1813" t="s">
        <v>3966</v>
      </c>
      <c r="CK1813" t="s">
        <v>1570</v>
      </c>
      <c r="CL1813"/>
      <c r="CM1813"/>
      <c r="CN1813" t="s">
        <v>13802</v>
      </c>
      <c r="CO1813" t="s">
        <v>13806</v>
      </c>
      <c r="CP1813" t="s">
        <v>13802</v>
      </c>
      <c r="CQ1813" t="s">
        <v>13806</v>
      </c>
      <c r="CR1813" t="s">
        <v>1547</v>
      </c>
      <c r="CS1813">
        <v>8</v>
      </c>
      <c r="CT1813" t="s">
        <v>4166</v>
      </c>
      <c r="CU1813" t="s">
        <v>4166</v>
      </c>
      <c r="CV1813" t="e">
        <v>#N/A</v>
      </c>
      <c r="CW1813" t="s">
        <v>1547</v>
      </c>
      <c r="CX1813" t="s">
        <v>1547</v>
      </c>
      <c r="CY1813">
        <v>1811</v>
      </c>
      <c r="CZ1813" t="s">
        <v>12198</v>
      </c>
      <c r="DA1813" t="s">
        <v>1547</v>
      </c>
      <c r="DB1813" t="s">
        <v>1881</v>
      </c>
      <c r="DC1813" t="s">
        <v>1882</v>
      </c>
      <c r="DD1813" t="s">
        <v>5004</v>
      </c>
      <c r="DE1813" t="s">
        <v>4949</v>
      </c>
      <c r="DF1813" t="s">
        <v>5005</v>
      </c>
      <c r="DG1813" t="s">
        <v>1547</v>
      </c>
      <c r="DH1813" t="s">
        <v>1547</v>
      </c>
      <c r="DI1813" t="s">
        <v>1892</v>
      </c>
      <c r="DJ1813" t="s">
        <v>12992</v>
      </c>
      <c r="DK1813"/>
      <c r="DL1813" t="s">
        <v>1892</v>
      </c>
      <c r="DM1813">
        <v>9</v>
      </c>
      <c r="DN1813" t="s">
        <v>1883</v>
      </c>
      <c r="DO1813" t="s">
        <v>1570</v>
      </c>
      <c r="DP1813" t="b">
        <v>1</v>
      </c>
      <c r="DQ1813" t="b">
        <v>0</v>
      </c>
      <c r="DR1813" t="b">
        <v>1</v>
      </c>
      <c r="DS1813" t="b">
        <v>0</v>
      </c>
      <c r="DT1813" t="b">
        <v>0</v>
      </c>
      <c r="DU1813" t="b">
        <v>0</v>
      </c>
      <c r="DV1813" t="b">
        <v>0</v>
      </c>
      <c r="DW1813">
        <v>0</v>
      </c>
      <c r="DX1813" t="b">
        <v>0</v>
      </c>
      <c r="DY1813" t="b">
        <v>0</v>
      </c>
      <c r="DZ1813" t="b">
        <v>0</v>
      </c>
      <c r="EA1813" t="b">
        <v>0</v>
      </c>
      <c r="EB1813" t="b">
        <v>0</v>
      </c>
      <c r="EC1813" t="b">
        <v>0</v>
      </c>
      <c r="ED1813" t="b">
        <v>0</v>
      </c>
      <c r="EE1813" t="b">
        <v>0</v>
      </c>
      <c r="EF1813" t="b">
        <v>0</v>
      </c>
      <c r="EG1813" t="b" cm="1">
        <v>1</v>
      </c>
      <c r="EH1813" t="b">
        <v>0</v>
      </c>
      <c r="EI1813" t="b">
        <v>0</v>
      </c>
      <c r="EJ1813" t="b">
        <v>1</v>
      </c>
      <c r="EK1813" t="s">
        <v>5887</v>
      </c>
      <c r="EL1813">
        <v>1</v>
      </c>
      <c r="EM1813">
        <v>23</v>
      </c>
      <c r="EN1813" t="b">
        <v>0</v>
      </c>
    </row>
    <row r="1814" spans="1:144" ht="63">
      <c r="A1814"/>
      <c r="B1814" t="s">
        <v>1570</v>
      </c>
      <c r="C1814" t="s">
        <v>4164</v>
      </c>
      <c r="D1814" t="s">
        <v>5008</v>
      </c>
      <c r="E1814" t="s">
        <v>5009</v>
      </c>
      <c r="F1814"/>
      <c r="G1814" t="s">
        <v>5010</v>
      </c>
      <c r="H1814" s="109" t="s">
        <v>5011</v>
      </c>
      <c r="I1814" t="s">
        <v>2798</v>
      </c>
      <c r="J1814" t="s">
        <v>5007</v>
      </c>
      <c r="K1814"/>
      <c r="L1814" t="s">
        <v>1743</v>
      </c>
      <c r="M1814" t="s">
        <v>1995</v>
      </c>
      <c r="N1814"/>
      <c r="O1814" t="s">
        <v>4166</v>
      </c>
      <c r="P1814"/>
      <c r="Q1814" t="s">
        <v>4949</v>
      </c>
      <c r="R1814" t="s">
        <v>3966</v>
      </c>
      <c r="S1814"/>
      <c r="T1814"/>
      <c r="U1814" t="s">
        <v>13802</v>
      </c>
      <c r="V1814" t="s">
        <v>13807</v>
      </c>
      <c r="W1814"/>
      <c r="X1814"/>
      <c r="Y1814"/>
      <c r="Z1814"/>
      <c r="AA1814"/>
      <c r="AB1814"/>
      <c r="AC1814"/>
      <c r="AD1814"/>
      <c r="AE1814"/>
      <c r="AF1814"/>
      <c r="AG1814"/>
      <c r="AH1814"/>
      <c r="AI1814"/>
      <c r="AJ1814"/>
      <c r="AK1814"/>
      <c r="AL1814"/>
      <c r="AM1814"/>
      <c r="AN1814"/>
      <c r="AO1814" s="108" t="s">
        <v>43</v>
      </c>
      <c r="AP1814" t="s">
        <v>2873</v>
      </c>
      <c r="AQ1814">
        <v>14</v>
      </c>
      <c r="AR1814" t="s">
        <v>13000</v>
      </c>
      <c r="AS1814" t="s">
        <v>4164</v>
      </c>
      <c r="AT1814" t="s">
        <v>9551</v>
      </c>
      <c r="AU1814" t="s">
        <v>5009</v>
      </c>
      <c r="AV1814" t="s">
        <v>13001</v>
      </c>
      <c r="AW1814" t="s">
        <v>1744</v>
      </c>
      <c r="AX1814" t="s">
        <v>1740</v>
      </c>
      <c r="AY1814" t="s">
        <v>13002</v>
      </c>
      <c r="AZ1814" t="s">
        <v>4949</v>
      </c>
      <c r="BA1814" t="s">
        <v>13003</v>
      </c>
      <c r="BB1814" t="s">
        <v>2798</v>
      </c>
      <c r="BC1814" t="s">
        <v>1743</v>
      </c>
      <c r="BD1814" t="s">
        <v>13004</v>
      </c>
      <c r="BE1814" t="s">
        <v>4991</v>
      </c>
      <c r="BF1814">
        <v>1814</v>
      </c>
      <c r="BG1814">
        <v>1802</v>
      </c>
      <c r="BH1814">
        <v>0</v>
      </c>
      <c r="BI1814" t="s">
        <v>1547</v>
      </c>
      <c r="BJ1814">
        <v>0</v>
      </c>
      <c r="BK1814" t="e" cm="1">
        <v>#N/A</v>
      </c>
      <c r="BL1814" t="e" cm="1">
        <v>#N/A</v>
      </c>
      <c r="BM1814" t="s">
        <v>5007</v>
      </c>
      <c r="BN1814" t="s">
        <v>4991</v>
      </c>
      <c r="BO1814" t="s">
        <v>12951</v>
      </c>
      <c r="BP1814" t="s" cm="1">
        <v>12950</v>
      </c>
      <c r="BQ1814" t="s">
        <v>1547</v>
      </c>
      <c r="BR1814" t="s">
        <v>4166</v>
      </c>
      <c r="BS1814">
        <v>102</v>
      </c>
      <c r="BT1814" t="s">
        <v>7010</v>
      </c>
      <c r="BU1814" t="s">
        <v>16776</v>
      </c>
      <c r="BV1814" t="s">
        <v>5008</v>
      </c>
      <c r="BW1814" t="s">
        <v>13001</v>
      </c>
      <c r="BX1814" t="s">
        <v>13005</v>
      </c>
      <c r="BY1814" t="s">
        <v>1744</v>
      </c>
      <c r="BZ1814" t="s">
        <v>1547</v>
      </c>
      <c r="CA1814" t="s">
        <v>1744</v>
      </c>
      <c r="CB1814" t="s">
        <v>1995</v>
      </c>
      <c r="CC1814"/>
      <c r="CD1814" t="s">
        <v>998</v>
      </c>
      <c r="CE1814" t="s">
        <v>2798</v>
      </c>
      <c r="CF1814" t="s">
        <v>13006</v>
      </c>
      <c r="CG1814" t="s">
        <v>13007</v>
      </c>
      <c r="CH1814" t="s">
        <v>2798</v>
      </c>
      <c r="CI1814" t="s">
        <v>1547</v>
      </c>
      <c r="CJ1814" t="s">
        <v>3966</v>
      </c>
      <c r="CK1814" t="s">
        <v>1570</v>
      </c>
      <c r="CL1814"/>
      <c r="CM1814"/>
      <c r="CN1814" t="s">
        <v>13802</v>
      </c>
      <c r="CO1814" t="s">
        <v>13807</v>
      </c>
      <c r="CP1814" t="s">
        <v>13802</v>
      </c>
      <c r="CQ1814" t="s">
        <v>13807</v>
      </c>
      <c r="CR1814" t="s">
        <v>1547</v>
      </c>
      <c r="CS1814">
        <v>8</v>
      </c>
      <c r="CT1814" t="s">
        <v>4166</v>
      </c>
      <c r="CU1814" t="s">
        <v>4166</v>
      </c>
      <c r="CV1814" t="e">
        <v>#N/A</v>
      </c>
      <c r="CW1814" t="s">
        <v>1547</v>
      </c>
      <c r="CX1814" t="s">
        <v>1547</v>
      </c>
      <c r="CY1814">
        <v>1812</v>
      </c>
      <c r="CZ1814" t="s">
        <v>12199</v>
      </c>
      <c r="DA1814" t="s">
        <v>1547</v>
      </c>
      <c r="DB1814" t="s">
        <v>1881</v>
      </c>
      <c r="DC1814" t="s">
        <v>1882</v>
      </c>
      <c r="DD1814" t="s">
        <v>5009</v>
      </c>
      <c r="DE1814" t="s">
        <v>4949</v>
      </c>
      <c r="DF1814" t="s">
        <v>5010</v>
      </c>
      <c r="DG1814" t="s">
        <v>1547</v>
      </c>
      <c r="DH1814" t="s">
        <v>1547</v>
      </c>
      <c r="DI1814" t="s">
        <v>1892</v>
      </c>
      <c r="DJ1814" t="s">
        <v>13000</v>
      </c>
      <c r="DK1814"/>
      <c r="DL1814" t="s">
        <v>1892</v>
      </c>
      <c r="DM1814">
        <v>9</v>
      </c>
      <c r="DN1814" t="s">
        <v>1883</v>
      </c>
      <c r="DO1814" t="s">
        <v>1570</v>
      </c>
      <c r="DP1814" t="b">
        <v>1</v>
      </c>
      <c r="DQ1814" t="b">
        <v>0</v>
      </c>
      <c r="DR1814" t="b">
        <v>1</v>
      </c>
      <c r="DS1814" t="b">
        <v>0</v>
      </c>
      <c r="DT1814" t="b">
        <v>0</v>
      </c>
      <c r="DU1814" t="b">
        <v>0</v>
      </c>
      <c r="DV1814" t="b">
        <v>0</v>
      </c>
      <c r="DW1814">
        <v>0</v>
      </c>
      <c r="DX1814" t="b">
        <v>0</v>
      </c>
      <c r="DY1814" t="b">
        <v>0</v>
      </c>
      <c r="DZ1814" t="b">
        <v>0</v>
      </c>
      <c r="EA1814" t="b">
        <v>0</v>
      </c>
      <c r="EB1814" t="b">
        <v>0</v>
      </c>
      <c r="EC1814" t="b">
        <v>0</v>
      </c>
      <c r="ED1814" t="b">
        <v>0</v>
      </c>
      <c r="EE1814" t="b">
        <v>0</v>
      </c>
      <c r="EF1814" t="b">
        <v>0</v>
      </c>
      <c r="EG1814" t="b" cm="1">
        <v>1</v>
      </c>
      <c r="EH1814" t="b">
        <v>0</v>
      </c>
      <c r="EI1814" t="b">
        <v>0</v>
      </c>
      <c r="EJ1814" t="b">
        <v>1</v>
      </c>
      <c r="EK1814" t="s">
        <v>5887</v>
      </c>
      <c r="EL1814">
        <v>1</v>
      </c>
      <c r="EM1814">
        <v>23</v>
      </c>
      <c r="EN1814" t="b">
        <v>0</v>
      </c>
    </row>
    <row r="1815" spans="1:144" ht="15.75">
      <c r="A1815"/>
      <c r="B1815" t="s">
        <v>1570</v>
      </c>
      <c r="C1815" t="s">
        <v>4164</v>
      </c>
      <c r="D1815" t="s">
        <v>5012</v>
      </c>
      <c r="E1815" t="s">
        <v>5013</v>
      </c>
      <c r="F1815"/>
      <c r="G1815" t="s">
        <v>5012</v>
      </c>
      <c r="H1815" t="s">
        <v>5012</v>
      </c>
      <c r="I1815" t="s">
        <v>2799</v>
      </c>
      <c r="J1815" t="s">
        <v>5014</v>
      </c>
      <c r="K1815"/>
      <c r="L1815" t="s">
        <v>1743</v>
      </c>
      <c r="M1815" t="s">
        <v>1779</v>
      </c>
      <c r="N1815"/>
      <c r="O1815" t="s">
        <v>4166</v>
      </c>
      <c r="P1815"/>
      <c r="Q1815" t="s">
        <v>4949</v>
      </c>
      <c r="R1815" t="s">
        <v>3966</v>
      </c>
      <c r="S1815"/>
      <c r="T1815"/>
      <c r="U1815" t="s">
        <v>13802</v>
      </c>
      <c r="V1815" t="s">
        <v>13808</v>
      </c>
      <c r="W1815"/>
      <c r="X1815"/>
      <c r="Y1815"/>
      <c r="Z1815"/>
      <c r="AA1815"/>
      <c r="AB1815"/>
      <c r="AC1815"/>
      <c r="AD1815"/>
      <c r="AE1815"/>
      <c r="AF1815"/>
      <c r="AG1815"/>
      <c r="AH1815"/>
      <c r="AI1815"/>
      <c r="AJ1815"/>
      <c r="AK1815"/>
      <c r="AL1815"/>
      <c r="AM1815"/>
      <c r="AN1815"/>
      <c r="AO1815" s="108" t="s">
        <v>43</v>
      </c>
      <c r="AP1815" t="s">
        <v>2873</v>
      </c>
      <c r="AQ1815">
        <v>15</v>
      </c>
      <c r="AR1815" t="s">
        <v>13008</v>
      </c>
      <c r="AS1815" t="s">
        <v>4164</v>
      </c>
      <c r="AT1815" t="s">
        <v>9551</v>
      </c>
      <c r="AU1815" t="s">
        <v>5013</v>
      </c>
      <c r="AV1815" t="s">
        <v>13009</v>
      </c>
      <c r="AW1815" t="s">
        <v>1744</v>
      </c>
      <c r="AX1815" t="s">
        <v>1740</v>
      </c>
      <c r="AY1815" t="s">
        <v>13010</v>
      </c>
      <c r="AZ1815" t="s">
        <v>4949</v>
      </c>
      <c r="BA1815" t="s">
        <v>13011</v>
      </c>
      <c r="BB1815" t="s">
        <v>2799</v>
      </c>
      <c r="BC1815" t="s">
        <v>1743</v>
      </c>
      <c r="BD1815" t="s">
        <v>13012</v>
      </c>
      <c r="BE1815" t="s">
        <v>4991</v>
      </c>
      <c r="BF1815">
        <v>1815</v>
      </c>
      <c r="BG1815">
        <v>1802</v>
      </c>
      <c r="BH1815">
        <v>0</v>
      </c>
      <c r="BI1815" t="s">
        <v>1547</v>
      </c>
      <c r="BJ1815">
        <v>0</v>
      </c>
      <c r="BK1815" t="e" cm="1">
        <v>#N/A</v>
      </c>
      <c r="BL1815" t="e" cm="1">
        <v>#N/A</v>
      </c>
      <c r="BM1815" t="s">
        <v>5014</v>
      </c>
      <c r="BN1815" t="s">
        <v>4991</v>
      </c>
      <c r="BO1815" t="s">
        <v>12951</v>
      </c>
      <c r="BP1815" t="s" cm="1">
        <v>12950</v>
      </c>
      <c r="BQ1815" t="s">
        <v>1547</v>
      </c>
      <c r="BR1815" t="s">
        <v>4166</v>
      </c>
      <c r="BS1815">
        <v>103</v>
      </c>
      <c r="BT1815" t="s">
        <v>7015</v>
      </c>
      <c r="BU1815" t="s">
        <v>16777</v>
      </c>
      <c r="BV1815" t="s">
        <v>5012</v>
      </c>
      <c r="BW1815" t="s">
        <v>13009</v>
      </c>
      <c r="BX1815" t="s">
        <v>13010</v>
      </c>
      <c r="BY1815" t="s">
        <v>1744</v>
      </c>
      <c r="BZ1815" t="s">
        <v>1547</v>
      </c>
      <c r="CA1815" t="s">
        <v>1744</v>
      </c>
      <c r="CB1815" t="s">
        <v>1779</v>
      </c>
      <c r="CC1815"/>
      <c r="CD1815" t="s">
        <v>998</v>
      </c>
      <c r="CE1815" t="s">
        <v>2799</v>
      </c>
      <c r="CF1815" t="s">
        <v>13013</v>
      </c>
      <c r="CG1815" t="s">
        <v>13014</v>
      </c>
      <c r="CH1815" t="s">
        <v>2799</v>
      </c>
      <c r="CI1815" t="s">
        <v>1547</v>
      </c>
      <c r="CJ1815" t="s">
        <v>3966</v>
      </c>
      <c r="CK1815" t="s">
        <v>1570</v>
      </c>
      <c r="CL1815"/>
      <c r="CM1815"/>
      <c r="CN1815" t="s">
        <v>13802</v>
      </c>
      <c r="CO1815" t="s">
        <v>13808</v>
      </c>
      <c r="CP1815" t="s">
        <v>13802</v>
      </c>
      <c r="CQ1815" t="s">
        <v>13808</v>
      </c>
      <c r="CR1815" t="s">
        <v>1547</v>
      </c>
      <c r="CS1815">
        <v>8</v>
      </c>
      <c r="CT1815" t="s">
        <v>4166</v>
      </c>
      <c r="CU1815" t="s">
        <v>4166</v>
      </c>
      <c r="CV1815" t="e">
        <v>#N/A</v>
      </c>
      <c r="CW1815" t="s">
        <v>1547</v>
      </c>
      <c r="CX1815" t="s">
        <v>1547</v>
      </c>
      <c r="CY1815">
        <v>1813</v>
      </c>
      <c r="CZ1815" t="s">
        <v>12200</v>
      </c>
      <c r="DA1815" t="s">
        <v>1547</v>
      </c>
      <c r="DB1815" t="s">
        <v>1881</v>
      </c>
      <c r="DC1815" t="s">
        <v>1882</v>
      </c>
      <c r="DD1815" t="s">
        <v>5013</v>
      </c>
      <c r="DE1815" t="s">
        <v>4949</v>
      </c>
      <c r="DF1815" t="s">
        <v>5012</v>
      </c>
      <c r="DG1815" t="s">
        <v>1547</v>
      </c>
      <c r="DH1815" t="s">
        <v>1547</v>
      </c>
      <c r="DI1815" t="s">
        <v>1892</v>
      </c>
      <c r="DJ1815" t="s">
        <v>13008</v>
      </c>
      <c r="DK1815"/>
      <c r="DL1815" t="s">
        <v>1892</v>
      </c>
      <c r="DM1815">
        <v>9</v>
      </c>
      <c r="DN1815" t="s">
        <v>1883</v>
      </c>
      <c r="DO1815" t="s">
        <v>1570</v>
      </c>
      <c r="DP1815" t="b">
        <v>1</v>
      </c>
      <c r="DQ1815" t="b">
        <v>0</v>
      </c>
      <c r="DR1815" t="b">
        <v>1</v>
      </c>
      <c r="DS1815" t="b">
        <v>0</v>
      </c>
      <c r="DT1815" t="b">
        <v>0</v>
      </c>
      <c r="DU1815" t="b">
        <v>0</v>
      </c>
      <c r="DV1815" t="b">
        <v>0</v>
      </c>
      <c r="DW1815">
        <v>0</v>
      </c>
      <c r="DX1815" t="b">
        <v>0</v>
      </c>
      <c r="DY1815" t="b">
        <v>0</v>
      </c>
      <c r="DZ1815" t="b">
        <v>0</v>
      </c>
      <c r="EA1815" t="b">
        <v>0</v>
      </c>
      <c r="EB1815" t="b">
        <v>0</v>
      </c>
      <c r="EC1815" t="b">
        <v>0</v>
      </c>
      <c r="ED1815" t="b">
        <v>0</v>
      </c>
      <c r="EE1815" t="b">
        <v>0</v>
      </c>
      <c r="EF1815" t="b">
        <v>0</v>
      </c>
      <c r="EG1815" t="b" cm="1">
        <v>1</v>
      </c>
      <c r="EH1815" t="b">
        <v>0</v>
      </c>
      <c r="EI1815" t="b">
        <v>0</v>
      </c>
      <c r="EJ1815" t="b">
        <v>1</v>
      </c>
      <c r="EK1815" t="s">
        <v>5887</v>
      </c>
      <c r="EL1815">
        <v>1</v>
      </c>
      <c r="EM1815">
        <v>22</v>
      </c>
      <c r="EN1815" t="b">
        <v>0</v>
      </c>
    </row>
    <row r="1816" spans="1:144" ht="15.75">
      <c r="A1816"/>
      <c r="B1816" t="s">
        <v>1570</v>
      </c>
      <c r="C1816" t="s">
        <v>4164</v>
      </c>
      <c r="D1816" t="s">
        <v>5015</v>
      </c>
      <c r="E1816" t="s">
        <v>5016</v>
      </c>
      <c r="F1816"/>
      <c r="G1816" t="s">
        <v>5015</v>
      </c>
      <c r="H1816" t="s">
        <v>5015</v>
      </c>
      <c r="I1816" t="s">
        <v>1244</v>
      </c>
      <c r="J1816"/>
      <c r="K1816"/>
      <c r="L1816" t="s">
        <v>1743</v>
      </c>
      <c r="M1816"/>
      <c r="N1816"/>
      <c r="O1816" t="s">
        <v>4166</v>
      </c>
      <c r="P1816"/>
      <c r="Q1816" t="s">
        <v>4992</v>
      </c>
      <c r="R1816" t="s">
        <v>3966</v>
      </c>
      <c r="S1816"/>
      <c r="T1816"/>
      <c r="U1816" t="s">
        <v>13809</v>
      </c>
      <c r="V1816"/>
      <c r="W1816"/>
      <c r="X1816"/>
      <c r="Y1816"/>
      <c r="Z1816"/>
      <c r="AA1816"/>
      <c r="AB1816"/>
      <c r="AC1816"/>
      <c r="AD1816"/>
      <c r="AE1816"/>
      <c r="AF1816"/>
      <c r="AG1816"/>
      <c r="AH1816"/>
      <c r="AI1816"/>
      <c r="AJ1816"/>
      <c r="AK1816"/>
      <c r="AL1816"/>
      <c r="AM1816"/>
      <c r="AN1816"/>
      <c r="AO1816" s="108" t="s">
        <v>43</v>
      </c>
      <c r="AP1816" t="s">
        <v>2873</v>
      </c>
      <c r="AQ1816">
        <v>16</v>
      </c>
      <c r="AR1816" t="s">
        <v>13015</v>
      </c>
      <c r="AS1816" t="s">
        <v>4164</v>
      </c>
      <c r="AT1816" t="s">
        <v>9551</v>
      </c>
      <c r="AU1816" t="s">
        <v>5016</v>
      </c>
      <c r="AV1816" t="s">
        <v>13016</v>
      </c>
      <c r="AW1816" t="s">
        <v>1744</v>
      </c>
      <c r="AX1816" t="s">
        <v>1740</v>
      </c>
      <c r="AY1816" t="s">
        <v>13017</v>
      </c>
      <c r="AZ1816" t="s">
        <v>4992</v>
      </c>
      <c r="BA1816" t="s">
        <v>13018</v>
      </c>
      <c r="BB1816" t="s">
        <v>1244</v>
      </c>
      <c r="BC1816" t="s">
        <v>1743</v>
      </c>
      <c r="BD1816" t="s">
        <v>13019</v>
      </c>
      <c r="BE1816" t="s">
        <v>5015</v>
      </c>
      <c r="BF1816">
        <v>1816</v>
      </c>
      <c r="BG1816">
        <v>0</v>
      </c>
      <c r="BH1816">
        <v>0</v>
      </c>
      <c r="BI1816" t="s">
        <v>1547</v>
      </c>
      <c r="BJ1816">
        <v>0</v>
      </c>
      <c r="BK1816">
        <v>0</v>
      </c>
      <c r="BL1816">
        <v>0</v>
      </c>
      <c r="BM1816" t="s">
        <v>1547</v>
      </c>
      <c r="BN1816" t="s">
        <v>1547</v>
      </c>
      <c r="BO1816" t="s">
        <v>1547</v>
      </c>
      <c r="BP1816" t="s" cm="1">
        <v>1547</v>
      </c>
      <c r="BQ1816" t="s">
        <v>1547</v>
      </c>
      <c r="BR1816" t="s">
        <v>4166</v>
      </c>
      <c r="BS1816">
        <v>104</v>
      </c>
      <c r="BT1816" t="s">
        <v>7020</v>
      </c>
      <c r="BU1816" t="s">
        <v>16778</v>
      </c>
      <c r="BV1816" t="s">
        <v>5015</v>
      </c>
      <c r="BW1816" t="s">
        <v>13016</v>
      </c>
      <c r="BX1816" t="s">
        <v>13017</v>
      </c>
      <c r="BY1816" t="s">
        <v>1744</v>
      </c>
      <c r="BZ1816" t="s">
        <v>1547</v>
      </c>
      <c r="CA1816" t="s">
        <v>1744</v>
      </c>
      <c r="CB1816" t="s">
        <v>1547</v>
      </c>
      <c r="CC1816"/>
      <c r="CD1816" t="s">
        <v>998</v>
      </c>
      <c r="CE1816" t="s">
        <v>1244</v>
      </c>
      <c r="CF1816" t="s">
        <v>5016</v>
      </c>
      <c r="CG1816" t="s">
        <v>13016</v>
      </c>
      <c r="CH1816" t="s">
        <v>1244</v>
      </c>
      <c r="CI1816" t="s">
        <v>1547</v>
      </c>
      <c r="CJ1816" t="s">
        <v>3966</v>
      </c>
      <c r="CK1816" t="s">
        <v>1570</v>
      </c>
      <c r="CL1816"/>
      <c r="CM1816"/>
      <c r="CN1816" t="s">
        <v>13809</v>
      </c>
      <c r="CO1816" t="s">
        <v>1547</v>
      </c>
      <c r="CP1816" t="s">
        <v>13809</v>
      </c>
      <c r="CQ1816" t="s">
        <v>1547</v>
      </c>
      <c r="CR1816" t="s">
        <v>1547</v>
      </c>
      <c r="CS1816">
        <v>8</v>
      </c>
      <c r="CT1816" t="s">
        <v>4166</v>
      </c>
      <c r="CU1816" t="s">
        <v>4166</v>
      </c>
      <c r="CV1816" t="s">
        <v>4166</v>
      </c>
      <c r="CW1816" t="s">
        <v>1547</v>
      </c>
      <c r="CX1816" t="s">
        <v>1547</v>
      </c>
      <c r="CY1816">
        <v>1814</v>
      </c>
      <c r="CZ1816" t="s">
        <v>12201</v>
      </c>
      <c r="DA1816" t="s">
        <v>1547</v>
      </c>
      <c r="DB1816" t="s">
        <v>1881</v>
      </c>
      <c r="DC1816" t="s">
        <v>1882</v>
      </c>
      <c r="DD1816" t="s">
        <v>5016</v>
      </c>
      <c r="DE1816" t="s">
        <v>4992</v>
      </c>
      <c r="DF1816" t="s">
        <v>5015</v>
      </c>
      <c r="DG1816" t="s">
        <v>1547</v>
      </c>
      <c r="DH1816" t="s">
        <v>1547</v>
      </c>
      <c r="DI1816" t="s">
        <v>1892</v>
      </c>
      <c r="DJ1816" t="s">
        <v>13015</v>
      </c>
      <c r="DK1816"/>
      <c r="DL1816" t="s">
        <v>1892</v>
      </c>
      <c r="DM1816">
        <v>9</v>
      </c>
      <c r="DN1816" t="s">
        <v>1883</v>
      </c>
      <c r="DO1816" t="s">
        <v>1570</v>
      </c>
      <c r="DP1816" t="b">
        <v>1</v>
      </c>
      <c r="DQ1816" t="b">
        <v>0</v>
      </c>
      <c r="DR1816" t="b">
        <v>1</v>
      </c>
      <c r="DS1816" t="b">
        <v>0</v>
      </c>
      <c r="DT1816" t="b">
        <v>0</v>
      </c>
      <c r="DU1816" t="b">
        <v>0</v>
      </c>
      <c r="DV1816" t="b">
        <v>1</v>
      </c>
      <c r="DW1816">
        <v>0</v>
      </c>
      <c r="DX1816" t="b">
        <v>0</v>
      </c>
      <c r="DY1816" t="b">
        <v>0</v>
      </c>
      <c r="DZ1816" t="b">
        <v>0</v>
      </c>
      <c r="EA1816" t="b">
        <v>0</v>
      </c>
      <c r="EB1816" t="b">
        <v>0</v>
      </c>
      <c r="EC1816" t="b">
        <v>0</v>
      </c>
      <c r="ED1816" t="b">
        <v>0</v>
      </c>
      <c r="EE1816" t="b">
        <v>0</v>
      </c>
      <c r="EF1816" t="b">
        <v>0</v>
      </c>
      <c r="EG1816" t="b" cm="1">
        <v>0</v>
      </c>
      <c r="EH1816" t="b">
        <v>0</v>
      </c>
      <c r="EI1816" t="b">
        <v>0</v>
      </c>
      <c r="EJ1816" t="b">
        <v>0</v>
      </c>
      <c r="EK1816" t="s">
        <v>1547</v>
      </c>
      <c r="EL1816">
        <v>0</v>
      </c>
      <c r="EM1816">
        <v>27</v>
      </c>
      <c r="EN1816" t="b">
        <v>0</v>
      </c>
    </row>
    <row r="1817" spans="1:144" ht="15.75">
      <c r="A1817"/>
      <c r="B1817" t="s">
        <v>1570</v>
      </c>
      <c r="C1817" t="s">
        <v>4164</v>
      </c>
      <c r="D1817" t="s">
        <v>1277</v>
      </c>
      <c r="E1817" t="s">
        <v>1253</v>
      </c>
      <c r="F1817"/>
      <c r="G1817" t="s">
        <v>1277</v>
      </c>
      <c r="H1817" t="s">
        <v>1277</v>
      </c>
      <c r="I1817" t="s">
        <v>2799</v>
      </c>
      <c r="J1817"/>
      <c r="K1817"/>
      <c r="L1817" t="s">
        <v>1743</v>
      </c>
      <c r="M1817" t="s">
        <v>1754</v>
      </c>
      <c r="N1817"/>
      <c r="O1817" t="s">
        <v>4166</v>
      </c>
      <c r="P1817"/>
      <c r="Q1817" t="s">
        <v>4949</v>
      </c>
      <c r="R1817" t="s">
        <v>3966</v>
      </c>
      <c r="S1817"/>
      <c r="T1817"/>
      <c r="U1817" t="s">
        <v>13809</v>
      </c>
      <c r="V1817" t="s">
        <v>4373</v>
      </c>
      <c r="W1817"/>
      <c r="X1817"/>
      <c r="Y1817"/>
      <c r="Z1817"/>
      <c r="AA1817"/>
      <c r="AB1817"/>
      <c r="AC1817"/>
      <c r="AD1817"/>
      <c r="AE1817"/>
      <c r="AF1817"/>
      <c r="AG1817"/>
      <c r="AH1817"/>
      <c r="AI1817"/>
      <c r="AJ1817"/>
      <c r="AK1817"/>
      <c r="AL1817"/>
      <c r="AM1817"/>
      <c r="AN1817"/>
      <c r="AO1817" s="108" t="s">
        <v>43</v>
      </c>
      <c r="AP1817" t="s">
        <v>2873</v>
      </c>
      <c r="AQ1817">
        <v>17</v>
      </c>
      <c r="AR1817" t="s">
        <v>9556</v>
      </c>
      <c r="AS1817" t="s">
        <v>4164</v>
      </c>
      <c r="AT1817" t="s">
        <v>9551</v>
      </c>
      <c r="AU1817" t="s">
        <v>1253</v>
      </c>
      <c r="AV1817" t="s">
        <v>1766</v>
      </c>
      <c r="AW1817" t="s">
        <v>1744</v>
      </c>
      <c r="AX1817" t="s">
        <v>1740</v>
      </c>
      <c r="AY1817" t="s">
        <v>1788</v>
      </c>
      <c r="AZ1817" t="s">
        <v>4949</v>
      </c>
      <c r="BA1817" t="s">
        <v>1913</v>
      </c>
      <c r="BB1817" t="s">
        <v>2799</v>
      </c>
      <c r="BC1817" t="s">
        <v>1743</v>
      </c>
      <c r="BD1817" t="s">
        <v>9557</v>
      </c>
      <c r="BE1817" t="s">
        <v>5015</v>
      </c>
      <c r="BF1817">
        <v>343</v>
      </c>
      <c r="BG1817">
        <v>1816</v>
      </c>
      <c r="BH1817">
        <v>0</v>
      </c>
      <c r="BI1817" t="s">
        <v>1547</v>
      </c>
      <c r="BJ1817">
        <v>0</v>
      </c>
      <c r="BK1817">
        <v>0</v>
      </c>
      <c r="BL1817">
        <v>515</v>
      </c>
      <c r="BM1817" t="s">
        <v>1770</v>
      </c>
      <c r="BN1817" t="s">
        <v>5016</v>
      </c>
      <c r="BO1817" t="s">
        <v>13016</v>
      </c>
      <c r="BP1817" t="s" cm="1">
        <v>13015</v>
      </c>
      <c r="BQ1817" t="s">
        <v>1547</v>
      </c>
      <c r="BR1817" t="s">
        <v>4166</v>
      </c>
      <c r="BS1817">
        <v>105</v>
      </c>
      <c r="BT1817" t="s">
        <v>7026</v>
      </c>
      <c r="BU1817" t="s">
        <v>16779</v>
      </c>
      <c r="BV1817" t="s">
        <v>1277</v>
      </c>
      <c r="BW1817" t="s">
        <v>1766</v>
      </c>
      <c r="BX1817" t="s">
        <v>1788</v>
      </c>
      <c r="BY1817" t="s">
        <v>1744</v>
      </c>
      <c r="BZ1817" t="s">
        <v>1547</v>
      </c>
      <c r="CA1817" t="s">
        <v>1744</v>
      </c>
      <c r="CB1817" t="s">
        <v>1754</v>
      </c>
      <c r="CC1817"/>
      <c r="CD1817" t="s">
        <v>998</v>
      </c>
      <c r="CE1817" t="s">
        <v>2799</v>
      </c>
      <c r="CF1817" t="s">
        <v>13020</v>
      </c>
      <c r="CG1817" t="s">
        <v>13021</v>
      </c>
      <c r="CH1817" t="s">
        <v>2799</v>
      </c>
      <c r="CI1817" t="s">
        <v>1547</v>
      </c>
      <c r="CJ1817" t="s">
        <v>3966</v>
      </c>
      <c r="CK1817" t="s">
        <v>1570</v>
      </c>
      <c r="CL1817"/>
      <c r="CM1817"/>
      <c r="CN1817" t="s">
        <v>13809</v>
      </c>
      <c r="CO1817" t="s">
        <v>4373</v>
      </c>
      <c r="CP1817" t="s">
        <v>13809</v>
      </c>
      <c r="CQ1817" t="s">
        <v>4373</v>
      </c>
      <c r="CR1817" t="s">
        <v>1547</v>
      </c>
      <c r="CS1817">
        <v>8</v>
      </c>
      <c r="CT1817" t="s">
        <v>4166</v>
      </c>
      <c r="CU1817" t="s">
        <v>4166</v>
      </c>
      <c r="CV1817" t="s">
        <v>1547</v>
      </c>
      <c r="CW1817" t="s">
        <v>1547</v>
      </c>
      <c r="CX1817" t="s">
        <v>1547</v>
      </c>
      <c r="CY1817">
        <v>1815</v>
      </c>
      <c r="CZ1817" t="s">
        <v>12202</v>
      </c>
      <c r="DA1817" t="s">
        <v>1547</v>
      </c>
      <c r="DB1817" t="s">
        <v>1881</v>
      </c>
      <c r="DC1817" t="s">
        <v>1882</v>
      </c>
      <c r="DD1817" t="s">
        <v>1253</v>
      </c>
      <c r="DE1817" t="s">
        <v>4949</v>
      </c>
      <c r="DF1817" t="s">
        <v>1277</v>
      </c>
      <c r="DG1817" t="s">
        <v>1547</v>
      </c>
      <c r="DH1817" t="s">
        <v>1547</v>
      </c>
      <c r="DI1817" t="s">
        <v>1892</v>
      </c>
      <c r="DJ1817" t="s">
        <v>9556</v>
      </c>
      <c r="DK1817"/>
      <c r="DL1817" t="s">
        <v>1892</v>
      </c>
      <c r="DM1817">
        <v>9</v>
      </c>
      <c r="DN1817" t="s">
        <v>1883</v>
      </c>
      <c r="DO1817" t="s">
        <v>1570</v>
      </c>
      <c r="DP1817" t="b">
        <v>1</v>
      </c>
      <c r="DQ1817" t="b">
        <v>0</v>
      </c>
      <c r="DR1817" t="b">
        <v>0</v>
      </c>
      <c r="DS1817" t="b">
        <v>0</v>
      </c>
      <c r="DT1817" t="b">
        <v>0</v>
      </c>
      <c r="DU1817" t="b">
        <v>0</v>
      </c>
      <c r="DV1817" t="b">
        <v>0</v>
      </c>
      <c r="DW1817">
        <v>0</v>
      </c>
      <c r="DX1817" t="b">
        <v>0</v>
      </c>
      <c r="DY1817" t="b">
        <v>0</v>
      </c>
      <c r="DZ1817" t="b">
        <v>0</v>
      </c>
      <c r="EA1817" t="b">
        <v>0</v>
      </c>
      <c r="EB1817" t="b">
        <v>0</v>
      </c>
      <c r="EC1817" t="b">
        <v>1</v>
      </c>
      <c r="ED1817" t="b">
        <v>0</v>
      </c>
      <c r="EE1817" t="b">
        <v>0</v>
      </c>
      <c r="EF1817" t="b">
        <v>0</v>
      </c>
      <c r="EG1817" t="b" cm="1">
        <v>0</v>
      </c>
      <c r="EH1817" t="b">
        <v>0</v>
      </c>
      <c r="EI1817" t="b">
        <v>0</v>
      </c>
      <c r="EJ1817" t="b">
        <v>1</v>
      </c>
      <c r="EK1817" t="s">
        <v>5327</v>
      </c>
      <c r="EL1817">
        <v>0</v>
      </c>
      <c r="EM1817">
        <v>7</v>
      </c>
      <c r="EN1817" t="b">
        <v>0</v>
      </c>
    </row>
    <row r="1818" spans="1:144" ht="15.75">
      <c r="A1818"/>
      <c r="B1818" t="s">
        <v>1570</v>
      </c>
      <c r="C1818" t="s">
        <v>4164</v>
      </c>
      <c r="D1818" t="s">
        <v>4139</v>
      </c>
      <c r="E1818" t="s">
        <v>4140</v>
      </c>
      <c r="F1818"/>
      <c r="G1818" t="s">
        <v>4139</v>
      </c>
      <c r="H1818" t="s">
        <v>4139</v>
      </c>
      <c r="I1818" t="s">
        <v>2799</v>
      </c>
      <c r="J1818" t="s">
        <v>4142</v>
      </c>
      <c r="K1818"/>
      <c r="L1818" t="s">
        <v>1743</v>
      </c>
      <c r="M1818" t="s">
        <v>1754</v>
      </c>
      <c r="N1818"/>
      <c r="O1818" t="s">
        <v>4166</v>
      </c>
      <c r="P1818"/>
      <c r="Q1818" t="s">
        <v>4949</v>
      </c>
      <c r="R1818" t="s">
        <v>3966</v>
      </c>
      <c r="S1818"/>
      <c r="T1818"/>
      <c r="U1818" t="s">
        <v>13809</v>
      </c>
      <c r="V1818" t="s">
        <v>4167</v>
      </c>
      <c r="W1818"/>
      <c r="X1818"/>
      <c r="Y1818"/>
      <c r="Z1818"/>
      <c r="AA1818"/>
      <c r="AB1818"/>
      <c r="AC1818"/>
      <c r="AD1818"/>
      <c r="AE1818"/>
      <c r="AF1818"/>
      <c r="AG1818"/>
      <c r="AH1818"/>
      <c r="AI1818"/>
      <c r="AJ1818"/>
      <c r="AK1818"/>
      <c r="AL1818"/>
      <c r="AM1818"/>
      <c r="AN1818"/>
      <c r="AO1818" s="108" t="s">
        <v>43</v>
      </c>
      <c r="AP1818" t="s">
        <v>2873</v>
      </c>
      <c r="AQ1818">
        <v>18</v>
      </c>
      <c r="AR1818" t="s">
        <v>9561</v>
      </c>
      <c r="AS1818" t="s">
        <v>4164</v>
      </c>
      <c r="AT1818" t="s">
        <v>9551</v>
      </c>
      <c r="AU1818" t="s">
        <v>4140</v>
      </c>
      <c r="AV1818" t="s">
        <v>9470</v>
      </c>
      <c r="AW1818" t="s">
        <v>1744</v>
      </c>
      <c r="AX1818" t="s">
        <v>1740</v>
      </c>
      <c r="AY1818" t="s">
        <v>9472</v>
      </c>
      <c r="AZ1818" t="s">
        <v>4949</v>
      </c>
      <c r="BA1818" t="s">
        <v>9473</v>
      </c>
      <c r="BB1818" t="s">
        <v>2799</v>
      </c>
      <c r="BC1818" t="s">
        <v>1743</v>
      </c>
      <c r="BD1818" t="s">
        <v>9562</v>
      </c>
      <c r="BE1818" t="s">
        <v>5015</v>
      </c>
      <c r="BF1818">
        <v>904</v>
      </c>
      <c r="BG1818">
        <v>1816</v>
      </c>
      <c r="BH1818">
        <v>0</v>
      </c>
      <c r="BI1818" t="s">
        <v>1547</v>
      </c>
      <c r="BJ1818">
        <v>0</v>
      </c>
      <c r="BK1818" t="e" cm="1">
        <v>#N/A</v>
      </c>
      <c r="BL1818" t="e" cm="1">
        <v>#N/A</v>
      </c>
      <c r="BM1818" t="s">
        <v>4142</v>
      </c>
      <c r="BN1818" t="s">
        <v>5016</v>
      </c>
      <c r="BO1818" t="s">
        <v>13016</v>
      </c>
      <c r="BP1818" t="s" cm="1">
        <v>13015</v>
      </c>
      <c r="BQ1818" t="s">
        <v>1547</v>
      </c>
      <c r="BR1818" t="s">
        <v>4166</v>
      </c>
      <c r="BS1818">
        <v>106</v>
      </c>
      <c r="BT1818" t="s">
        <v>7031</v>
      </c>
      <c r="BU1818" t="s">
        <v>16780</v>
      </c>
      <c r="BV1818" t="s">
        <v>4139</v>
      </c>
      <c r="BW1818" t="s">
        <v>9470</v>
      </c>
      <c r="BX1818" t="s">
        <v>9472</v>
      </c>
      <c r="BY1818" t="s">
        <v>1744</v>
      </c>
      <c r="BZ1818" t="s">
        <v>1547</v>
      </c>
      <c r="CA1818" t="s">
        <v>1744</v>
      </c>
      <c r="CB1818" t="s">
        <v>1754</v>
      </c>
      <c r="CC1818"/>
      <c r="CD1818" t="s">
        <v>998</v>
      </c>
      <c r="CE1818" t="s">
        <v>2799</v>
      </c>
      <c r="CF1818" t="s">
        <v>13022</v>
      </c>
      <c r="CG1818" t="s">
        <v>13023</v>
      </c>
      <c r="CH1818" t="s">
        <v>2799</v>
      </c>
      <c r="CI1818" t="s">
        <v>1547</v>
      </c>
      <c r="CJ1818" t="s">
        <v>3966</v>
      </c>
      <c r="CK1818" t="s">
        <v>1570</v>
      </c>
      <c r="CL1818"/>
      <c r="CM1818"/>
      <c r="CN1818" t="s">
        <v>13809</v>
      </c>
      <c r="CO1818" t="s">
        <v>4167</v>
      </c>
      <c r="CP1818" t="s">
        <v>13809</v>
      </c>
      <c r="CQ1818" t="s">
        <v>4167</v>
      </c>
      <c r="CR1818" t="s">
        <v>1547</v>
      </c>
      <c r="CS1818">
        <v>8</v>
      </c>
      <c r="CT1818" t="s">
        <v>4166</v>
      </c>
      <c r="CU1818" t="s">
        <v>4166</v>
      </c>
      <c r="CV1818" t="e">
        <v>#N/A</v>
      </c>
      <c r="CW1818" t="s">
        <v>1547</v>
      </c>
      <c r="CX1818" t="s">
        <v>1547</v>
      </c>
      <c r="CY1818">
        <v>1816</v>
      </c>
      <c r="CZ1818" t="s">
        <v>12203</v>
      </c>
      <c r="DA1818" t="s">
        <v>1547</v>
      </c>
      <c r="DB1818" t="s">
        <v>1881</v>
      </c>
      <c r="DC1818" t="s">
        <v>1882</v>
      </c>
      <c r="DD1818" t="s">
        <v>4140</v>
      </c>
      <c r="DE1818" t="s">
        <v>4949</v>
      </c>
      <c r="DF1818" t="s">
        <v>4139</v>
      </c>
      <c r="DG1818" t="s">
        <v>1547</v>
      </c>
      <c r="DH1818" t="s">
        <v>1547</v>
      </c>
      <c r="DI1818" t="s">
        <v>1892</v>
      </c>
      <c r="DJ1818" t="s">
        <v>9561</v>
      </c>
      <c r="DK1818"/>
      <c r="DL1818" t="s">
        <v>1892</v>
      </c>
      <c r="DM1818">
        <v>9</v>
      </c>
      <c r="DN1818" t="s">
        <v>1883</v>
      </c>
      <c r="DO1818" t="s">
        <v>1570</v>
      </c>
      <c r="DP1818" t="b">
        <v>1</v>
      </c>
      <c r="DQ1818" t="b">
        <v>0</v>
      </c>
      <c r="DR1818" t="b">
        <v>0</v>
      </c>
      <c r="DS1818" t="b">
        <v>0</v>
      </c>
      <c r="DT1818" t="b">
        <v>0</v>
      </c>
      <c r="DU1818" t="b">
        <v>0</v>
      </c>
      <c r="DV1818" t="b">
        <v>0</v>
      </c>
      <c r="DW1818">
        <v>0</v>
      </c>
      <c r="DX1818" t="b">
        <v>0</v>
      </c>
      <c r="DY1818" t="b">
        <v>0</v>
      </c>
      <c r="DZ1818" t="b">
        <v>0</v>
      </c>
      <c r="EA1818" t="b">
        <v>0</v>
      </c>
      <c r="EB1818" t="b">
        <v>0</v>
      </c>
      <c r="EC1818" t="b">
        <v>1</v>
      </c>
      <c r="ED1818" t="b">
        <v>0</v>
      </c>
      <c r="EE1818" t="b">
        <v>0</v>
      </c>
      <c r="EF1818" t="b">
        <v>0</v>
      </c>
      <c r="EG1818" t="b" cm="1">
        <v>1</v>
      </c>
      <c r="EH1818" t="b">
        <v>0</v>
      </c>
      <c r="EI1818" t="b">
        <v>0</v>
      </c>
      <c r="EJ1818" t="b">
        <v>1</v>
      </c>
      <c r="EK1818" t="s">
        <v>5981</v>
      </c>
      <c r="EL1818">
        <v>1</v>
      </c>
      <c r="EM1818">
        <v>13</v>
      </c>
      <c r="EN1818" t="b">
        <v>0</v>
      </c>
    </row>
    <row r="1819" spans="1:144" ht="15.75">
      <c r="A1819"/>
      <c r="B1819" t="s">
        <v>1570</v>
      </c>
      <c r="C1819" t="s">
        <v>4164</v>
      </c>
      <c r="D1819" t="s">
        <v>4117</v>
      </c>
      <c r="E1819" t="s">
        <v>4118</v>
      </c>
      <c r="F1819"/>
      <c r="G1819" t="s">
        <v>4117</v>
      </c>
      <c r="H1819" t="s">
        <v>4117</v>
      </c>
      <c r="I1819" t="s">
        <v>2799</v>
      </c>
      <c r="J1819"/>
      <c r="K1819"/>
      <c r="L1819" t="s">
        <v>1743</v>
      </c>
      <c r="M1819" t="s">
        <v>1754</v>
      </c>
      <c r="N1819"/>
      <c r="O1819" t="s">
        <v>4166</v>
      </c>
      <c r="P1819"/>
      <c r="Q1819" t="s">
        <v>4949</v>
      </c>
      <c r="R1819" t="s">
        <v>3966</v>
      </c>
      <c r="S1819"/>
      <c r="T1819"/>
      <c r="U1819" t="s">
        <v>13809</v>
      </c>
      <c r="V1819" t="s">
        <v>4155</v>
      </c>
      <c r="W1819"/>
      <c r="X1819"/>
      <c r="Y1819"/>
      <c r="Z1819"/>
      <c r="AA1819"/>
      <c r="AB1819"/>
      <c r="AC1819"/>
      <c r="AD1819"/>
      <c r="AE1819"/>
      <c r="AF1819"/>
      <c r="AG1819"/>
      <c r="AH1819"/>
      <c r="AI1819"/>
      <c r="AJ1819"/>
      <c r="AK1819"/>
      <c r="AL1819"/>
      <c r="AM1819"/>
      <c r="AN1819"/>
      <c r="AO1819" s="108" t="s">
        <v>43</v>
      </c>
      <c r="AP1819" t="s">
        <v>2873</v>
      </c>
      <c r="AQ1819">
        <v>19</v>
      </c>
      <c r="AR1819" t="s">
        <v>9566</v>
      </c>
      <c r="AS1819" t="s">
        <v>4164</v>
      </c>
      <c r="AT1819" t="s">
        <v>9551</v>
      </c>
      <c r="AU1819" t="s">
        <v>4118</v>
      </c>
      <c r="AV1819" t="s">
        <v>9387</v>
      </c>
      <c r="AW1819" t="s">
        <v>1744</v>
      </c>
      <c r="AX1819" t="s">
        <v>1740</v>
      </c>
      <c r="AY1819" t="s">
        <v>9388</v>
      </c>
      <c r="AZ1819" t="s">
        <v>4949</v>
      </c>
      <c r="BA1819" t="s">
        <v>9389</v>
      </c>
      <c r="BB1819" t="s">
        <v>2799</v>
      </c>
      <c r="BC1819" t="s">
        <v>1743</v>
      </c>
      <c r="BD1819" t="s">
        <v>9568</v>
      </c>
      <c r="BE1819" t="s">
        <v>5015</v>
      </c>
      <c r="BF1819">
        <v>350</v>
      </c>
      <c r="BG1819">
        <v>1816</v>
      </c>
      <c r="BH1819">
        <v>0</v>
      </c>
      <c r="BI1819" t="s">
        <v>1547</v>
      </c>
      <c r="BJ1819">
        <v>0</v>
      </c>
      <c r="BK1819">
        <v>0</v>
      </c>
      <c r="BL1819">
        <v>949</v>
      </c>
      <c r="BM1819" t="s">
        <v>9391</v>
      </c>
      <c r="BN1819" t="s">
        <v>5016</v>
      </c>
      <c r="BO1819" t="s">
        <v>13016</v>
      </c>
      <c r="BP1819" t="s" cm="1">
        <v>13015</v>
      </c>
      <c r="BQ1819" t="s">
        <v>1547</v>
      </c>
      <c r="BR1819" t="s">
        <v>4166</v>
      </c>
      <c r="BS1819">
        <v>107</v>
      </c>
      <c r="BT1819" t="s">
        <v>7039</v>
      </c>
      <c r="BU1819" t="s">
        <v>16781</v>
      </c>
      <c r="BV1819" t="s">
        <v>4117</v>
      </c>
      <c r="BW1819" t="s">
        <v>9387</v>
      </c>
      <c r="BX1819" t="s">
        <v>9388</v>
      </c>
      <c r="BY1819" t="s">
        <v>1744</v>
      </c>
      <c r="BZ1819" t="s">
        <v>1547</v>
      </c>
      <c r="CA1819" t="s">
        <v>1744</v>
      </c>
      <c r="CB1819" t="s">
        <v>1754</v>
      </c>
      <c r="CC1819"/>
      <c r="CD1819" t="s">
        <v>998</v>
      </c>
      <c r="CE1819" t="s">
        <v>2799</v>
      </c>
      <c r="CF1819" t="s">
        <v>13024</v>
      </c>
      <c r="CG1819" t="s">
        <v>13025</v>
      </c>
      <c r="CH1819" t="s">
        <v>2799</v>
      </c>
      <c r="CI1819" t="s">
        <v>1547</v>
      </c>
      <c r="CJ1819" t="s">
        <v>3966</v>
      </c>
      <c r="CK1819" t="s">
        <v>1570</v>
      </c>
      <c r="CL1819"/>
      <c r="CM1819"/>
      <c r="CN1819" t="s">
        <v>13809</v>
      </c>
      <c r="CO1819" t="s">
        <v>4155</v>
      </c>
      <c r="CP1819" t="s">
        <v>13809</v>
      </c>
      <c r="CQ1819" t="s">
        <v>4155</v>
      </c>
      <c r="CR1819" t="s">
        <v>1547</v>
      </c>
      <c r="CS1819">
        <v>8</v>
      </c>
      <c r="CT1819" t="s">
        <v>4166</v>
      </c>
      <c r="CU1819" t="s">
        <v>4166</v>
      </c>
      <c r="CV1819" t="s">
        <v>1547</v>
      </c>
      <c r="CW1819" t="s">
        <v>1547</v>
      </c>
      <c r="CX1819" t="s">
        <v>1547</v>
      </c>
      <c r="CY1819">
        <v>1817</v>
      </c>
      <c r="CZ1819" t="s">
        <v>12204</v>
      </c>
      <c r="DA1819" t="s">
        <v>1547</v>
      </c>
      <c r="DB1819" t="s">
        <v>1881</v>
      </c>
      <c r="DC1819" t="s">
        <v>1882</v>
      </c>
      <c r="DD1819" t="s">
        <v>4118</v>
      </c>
      <c r="DE1819" t="s">
        <v>4949</v>
      </c>
      <c r="DF1819" t="s">
        <v>4117</v>
      </c>
      <c r="DG1819" t="s">
        <v>1547</v>
      </c>
      <c r="DH1819" t="s">
        <v>1547</v>
      </c>
      <c r="DI1819" t="s">
        <v>1892</v>
      </c>
      <c r="DJ1819" t="s">
        <v>9566</v>
      </c>
      <c r="DK1819"/>
      <c r="DL1819" t="s">
        <v>1892</v>
      </c>
      <c r="DM1819">
        <v>9</v>
      </c>
      <c r="DN1819" t="s">
        <v>1883</v>
      </c>
      <c r="DO1819" t="s">
        <v>1570</v>
      </c>
      <c r="DP1819" t="b">
        <v>1</v>
      </c>
      <c r="DQ1819" t="b">
        <v>0</v>
      </c>
      <c r="DR1819" t="b">
        <v>0</v>
      </c>
      <c r="DS1819" t="b">
        <v>0</v>
      </c>
      <c r="DT1819" t="b">
        <v>0</v>
      </c>
      <c r="DU1819" t="b">
        <v>0</v>
      </c>
      <c r="DV1819" t="b">
        <v>0</v>
      </c>
      <c r="DW1819">
        <v>0</v>
      </c>
      <c r="DX1819" t="b">
        <v>0</v>
      </c>
      <c r="DY1819" t="b">
        <v>0</v>
      </c>
      <c r="DZ1819" t="b">
        <v>0</v>
      </c>
      <c r="EA1819" t="b">
        <v>0</v>
      </c>
      <c r="EB1819" t="b">
        <v>0</v>
      </c>
      <c r="EC1819" t="b">
        <v>0</v>
      </c>
      <c r="ED1819" t="b">
        <v>0</v>
      </c>
      <c r="EE1819" t="b">
        <v>0</v>
      </c>
      <c r="EF1819" t="b">
        <v>0</v>
      </c>
      <c r="EG1819" t="b" cm="1">
        <v>1</v>
      </c>
      <c r="EH1819" t="b">
        <v>0</v>
      </c>
      <c r="EI1819" t="b">
        <v>0</v>
      </c>
      <c r="EJ1819" t="b">
        <v>1</v>
      </c>
      <c r="EK1819" t="s">
        <v>5887</v>
      </c>
      <c r="EL1819">
        <v>1</v>
      </c>
      <c r="EM1819">
        <v>21</v>
      </c>
      <c r="EN1819" t="b">
        <v>0</v>
      </c>
    </row>
    <row r="1820" spans="1:144" ht="15.75">
      <c r="A1820"/>
      <c r="B1820" t="s">
        <v>1570</v>
      </c>
      <c r="C1820" t="s">
        <v>4164</v>
      </c>
      <c r="D1820" t="s">
        <v>4116</v>
      </c>
      <c r="E1820" t="s">
        <v>3201</v>
      </c>
      <c r="F1820"/>
      <c r="G1820" t="s">
        <v>4116</v>
      </c>
      <c r="H1820" t="s">
        <v>4116</v>
      </c>
      <c r="I1820" t="s">
        <v>2799</v>
      </c>
      <c r="J1820"/>
      <c r="K1820"/>
      <c r="L1820" t="s">
        <v>1743</v>
      </c>
      <c r="M1820" t="s">
        <v>1754</v>
      </c>
      <c r="N1820"/>
      <c r="O1820" t="s">
        <v>4166</v>
      </c>
      <c r="P1820"/>
      <c r="Q1820" t="s">
        <v>4949</v>
      </c>
      <c r="R1820" t="s">
        <v>3966</v>
      </c>
      <c r="S1820"/>
      <c r="T1820"/>
      <c r="U1820" t="s">
        <v>13809</v>
      </c>
      <c r="V1820" t="s">
        <v>3331</v>
      </c>
      <c r="W1820"/>
      <c r="X1820"/>
      <c r="Y1820"/>
      <c r="Z1820"/>
      <c r="AA1820"/>
      <c r="AB1820"/>
      <c r="AC1820"/>
      <c r="AD1820"/>
      <c r="AE1820"/>
      <c r="AF1820"/>
      <c r="AG1820"/>
      <c r="AH1820"/>
      <c r="AI1820"/>
      <c r="AJ1820"/>
      <c r="AK1820"/>
      <c r="AL1820"/>
      <c r="AM1820"/>
      <c r="AN1820"/>
      <c r="AO1820" s="108" t="s">
        <v>43</v>
      </c>
      <c r="AP1820" t="s">
        <v>2873</v>
      </c>
      <c r="AQ1820">
        <v>20</v>
      </c>
      <c r="AR1820" t="s">
        <v>9572</v>
      </c>
      <c r="AS1820" t="s">
        <v>4164</v>
      </c>
      <c r="AT1820" t="s">
        <v>9551</v>
      </c>
      <c r="AU1820" t="s">
        <v>3201</v>
      </c>
      <c r="AV1820" t="s">
        <v>6074</v>
      </c>
      <c r="AW1820" t="s">
        <v>1744</v>
      </c>
      <c r="AX1820" t="s">
        <v>1740</v>
      </c>
      <c r="AY1820" t="s">
        <v>9374</v>
      </c>
      <c r="AZ1820" t="s">
        <v>4949</v>
      </c>
      <c r="BA1820" t="s">
        <v>9375</v>
      </c>
      <c r="BB1820" t="s">
        <v>2799</v>
      </c>
      <c r="BC1820" t="s">
        <v>1743</v>
      </c>
      <c r="BD1820" t="s">
        <v>9573</v>
      </c>
      <c r="BE1820" t="s">
        <v>5015</v>
      </c>
      <c r="BF1820">
        <v>892</v>
      </c>
      <c r="BG1820">
        <v>1816</v>
      </c>
      <c r="BH1820">
        <v>0</v>
      </c>
      <c r="BI1820" t="s">
        <v>1547</v>
      </c>
      <c r="BJ1820">
        <v>0</v>
      </c>
      <c r="BK1820">
        <v>0</v>
      </c>
      <c r="BL1820">
        <v>947</v>
      </c>
      <c r="BM1820" t="s">
        <v>9377</v>
      </c>
      <c r="BN1820" t="s">
        <v>5016</v>
      </c>
      <c r="BO1820" t="s">
        <v>13016</v>
      </c>
      <c r="BP1820" t="s" cm="1">
        <v>13015</v>
      </c>
      <c r="BQ1820" t="s">
        <v>1547</v>
      </c>
      <c r="BR1820" t="s">
        <v>4166</v>
      </c>
      <c r="BS1820">
        <v>108</v>
      </c>
      <c r="BT1820" t="s">
        <v>7041</v>
      </c>
      <c r="BU1820" t="s">
        <v>16782</v>
      </c>
      <c r="BV1820" t="s">
        <v>4116</v>
      </c>
      <c r="BW1820" t="s">
        <v>6074</v>
      </c>
      <c r="BX1820" t="s">
        <v>9374</v>
      </c>
      <c r="BY1820" t="s">
        <v>1744</v>
      </c>
      <c r="BZ1820" t="s">
        <v>1547</v>
      </c>
      <c r="CA1820" t="s">
        <v>1744</v>
      </c>
      <c r="CB1820" t="s">
        <v>1754</v>
      </c>
      <c r="CC1820"/>
      <c r="CD1820" t="s">
        <v>998</v>
      </c>
      <c r="CE1820" t="s">
        <v>2799</v>
      </c>
      <c r="CF1820" t="s">
        <v>13026</v>
      </c>
      <c r="CG1820" t="s">
        <v>13027</v>
      </c>
      <c r="CH1820" t="s">
        <v>2799</v>
      </c>
      <c r="CI1820" t="s">
        <v>1547</v>
      </c>
      <c r="CJ1820" t="s">
        <v>3966</v>
      </c>
      <c r="CK1820" t="s">
        <v>1570</v>
      </c>
      <c r="CL1820"/>
      <c r="CM1820"/>
      <c r="CN1820" t="s">
        <v>13809</v>
      </c>
      <c r="CO1820" t="s">
        <v>3331</v>
      </c>
      <c r="CP1820" t="s">
        <v>13809</v>
      </c>
      <c r="CQ1820" t="s">
        <v>3331</v>
      </c>
      <c r="CR1820" t="s">
        <v>1547</v>
      </c>
      <c r="CS1820">
        <v>8</v>
      </c>
      <c r="CT1820" t="s">
        <v>4166</v>
      </c>
      <c r="CU1820" t="s">
        <v>4166</v>
      </c>
      <c r="CV1820" t="s">
        <v>1547</v>
      </c>
      <c r="CW1820" t="s">
        <v>1547</v>
      </c>
      <c r="CX1820" t="s">
        <v>1547</v>
      </c>
      <c r="CY1820">
        <v>1818</v>
      </c>
      <c r="CZ1820" t="s">
        <v>12205</v>
      </c>
      <c r="DA1820" t="s">
        <v>1547</v>
      </c>
      <c r="DB1820" t="s">
        <v>1881</v>
      </c>
      <c r="DC1820" t="s">
        <v>1882</v>
      </c>
      <c r="DD1820" t="s">
        <v>3201</v>
      </c>
      <c r="DE1820" t="s">
        <v>4949</v>
      </c>
      <c r="DF1820" t="s">
        <v>4116</v>
      </c>
      <c r="DG1820" t="s">
        <v>1547</v>
      </c>
      <c r="DH1820" t="s">
        <v>1547</v>
      </c>
      <c r="DI1820" t="s">
        <v>1892</v>
      </c>
      <c r="DJ1820" t="s">
        <v>9572</v>
      </c>
      <c r="DK1820"/>
      <c r="DL1820" t="s">
        <v>1892</v>
      </c>
      <c r="DM1820">
        <v>9</v>
      </c>
      <c r="DN1820" t="s">
        <v>1883</v>
      </c>
      <c r="DO1820" t="s">
        <v>1570</v>
      </c>
      <c r="DP1820" t="b">
        <v>1</v>
      </c>
      <c r="DQ1820" t="b">
        <v>0</v>
      </c>
      <c r="DR1820" t="b">
        <v>0</v>
      </c>
      <c r="DS1820" t="b">
        <v>0</v>
      </c>
      <c r="DT1820" t="b">
        <v>0</v>
      </c>
      <c r="DU1820" t="b">
        <v>0</v>
      </c>
      <c r="DV1820" t="b">
        <v>0</v>
      </c>
      <c r="DW1820">
        <v>0</v>
      </c>
      <c r="DX1820" t="b">
        <v>0</v>
      </c>
      <c r="DY1820" t="b">
        <v>0</v>
      </c>
      <c r="DZ1820" t="b">
        <v>0</v>
      </c>
      <c r="EA1820" t="b">
        <v>0</v>
      </c>
      <c r="EB1820" t="b">
        <v>0</v>
      </c>
      <c r="EC1820" t="b">
        <v>0</v>
      </c>
      <c r="ED1820" t="b">
        <v>0</v>
      </c>
      <c r="EE1820" t="b">
        <v>0</v>
      </c>
      <c r="EF1820" t="b">
        <v>0</v>
      </c>
      <c r="EG1820" t="b" cm="1">
        <v>1</v>
      </c>
      <c r="EH1820" t="b">
        <v>0</v>
      </c>
      <c r="EI1820" t="b">
        <v>0</v>
      </c>
      <c r="EJ1820" t="b">
        <v>1</v>
      </c>
      <c r="EK1820" t="s">
        <v>5887</v>
      </c>
      <c r="EL1820">
        <v>1</v>
      </c>
      <c r="EM1820">
        <v>12</v>
      </c>
      <c r="EN1820" t="b">
        <v>0</v>
      </c>
    </row>
    <row r="1821" spans="1:144" ht="15.75">
      <c r="A1821"/>
      <c r="B1821" t="s">
        <v>1570</v>
      </c>
      <c r="C1821" t="s">
        <v>4164</v>
      </c>
      <c r="D1821" t="s">
        <v>3605</v>
      </c>
      <c r="E1821" t="s">
        <v>4950</v>
      </c>
      <c r="F1821" t="s">
        <v>4951</v>
      </c>
      <c r="G1821" t="s">
        <v>5017</v>
      </c>
      <c r="H1821" t="s">
        <v>5018</v>
      </c>
      <c r="I1821" t="s">
        <v>2799</v>
      </c>
      <c r="J1821"/>
      <c r="K1821"/>
      <c r="L1821" t="s">
        <v>1743</v>
      </c>
      <c r="M1821" t="s">
        <v>1754</v>
      </c>
      <c r="N1821"/>
      <c r="O1821" t="s">
        <v>4166</v>
      </c>
      <c r="P1821"/>
      <c r="Q1821" t="s">
        <v>4949</v>
      </c>
      <c r="R1821" t="s">
        <v>3966</v>
      </c>
      <c r="S1821"/>
      <c r="T1821"/>
      <c r="U1821" t="s">
        <v>13809</v>
      </c>
      <c r="V1821" t="s">
        <v>13790</v>
      </c>
      <c r="W1821"/>
      <c r="X1821"/>
      <c r="Y1821"/>
      <c r="Z1821"/>
      <c r="AA1821"/>
      <c r="AB1821"/>
      <c r="AC1821"/>
      <c r="AD1821"/>
      <c r="AE1821"/>
      <c r="AF1821"/>
      <c r="AG1821"/>
      <c r="AH1821"/>
      <c r="AI1821"/>
      <c r="AJ1821"/>
      <c r="AK1821"/>
      <c r="AL1821"/>
      <c r="AM1821"/>
      <c r="AN1821"/>
      <c r="AO1821" s="108" t="s">
        <v>43</v>
      </c>
      <c r="AP1821" t="s">
        <v>2873</v>
      </c>
      <c r="AQ1821">
        <v>21</v>
      </c>
      <c r="AR1821" t="s">
        <v>13028</v>
      </c>
      <c r="AS1821" t="s">
        <v>4164</v>
      </c>
      <c r="AT1821" t="s">
        <v>9551</v>
      </c>
      <c r="AU1821" t="s">
        <v>4950</v>
      </c>
      <c r="AV1821" t="s">
        <v>12815</v>
      </c>
      <c r="AW1821" t="s">
        <v>12816</v>
      </c>
      <c r="AX1821" t="s">
        <v>1740</v>
      </c>
      <c r="AY1821" t="s">
        <v>13029</v>
      </c>
      <c r="AZ1821" t="s">
        <v>4949</v>
      </c>
      <c r="BA1821" t="s">
        <v>12818</v>
      </c>
      <c r="BB1821" t="s">
        <v>2799</v>
      </c>
      <c r="BC1821" t="s">
        <v>1743</v>
      </c>
      <c r="BD1821" t="s">
        <v>8081</v>
      </c>
      <c r="BE1821" t="s">
        <v>5015</v>
      </c>
      <c r="BF1821">
        <v>1773</v>
      </c>
      <c r="BG1821">
        <v>1816</v>
      </c>
      <c r="BH1821">
        <v>0</v>
      </c>
      <c r="BI1821" t="s">
        <v>1547</v>
      </c>
      <c r="BJ1821">
        <v>0</v>
      </c>
      <c r="BK1821">
        <v>0</v>
      </c>
      <c r="BL1821">
        <v>1773</v>
      </c>
      <c r="BM1821" t="s">
        <v>12821</v>
      </c>
      <c r="BN1821" t="s">
        <v>5016</v>
      </c>
      <c r="BO1821" t="s">
        <v>13016</v>
      </c>
      <c r="BP1821" t="s" cm="1">
        <v>13015</v>
      </c>
      <c r="BQ1821" t="s">
        <v>1547</v>
      </c>
      <c r="BR1821" t="s">
        <v>4166</v>
      </c>
      <c r="BS1821">
        <v>109</v>
      </c>
      <c r="BT1821" t="s">
        <v>7046</v>
      </c>
      <c r="BU1821" t="s">
        <v>16783</v>
      </c>
      <c r="BV1821" t="s">
        <v>3605</v>
      </c>
      <c r="BW1821" t="s">
        <v>12815</v>
      </c>
      <c r="BX1821" t="s">
        <v>13030</v>
      </c>
      <c r="BY1821" t="s">
        <v>1744</v>
      </c>
      <c r="BZ1821" t="s">
        <v>1547</v>
      </c>
      <c r="CA1821" t="s">
        <v>1744</v>
      </c>
      <c r="CB1821" t="s">
        <v>1754</v>
      </c>
      <c r="CC1821"/>
      <c r="CD1821" t="s">
        <v>998</v>
      </c>
      <c r="CE1821" t="s">
        <v>2799</v>
      </c>
      <c r="CF1821" t="s">
        <v>13031</v>
      </c>
      <c r="CG1821" t="s">
        <v>13032</v>
      </c>
      <c r="CH1821" t="s">
        <v>2799</v>
      </c>
      <c r="CI1821" t="s">
        <v>1547</v>
      </c>
      <c r="CJ1821" t="s">
        <v>3966</v>
      </c>
      <c r="CK1821" t="s">
        <v>1570</v>
      </c>
      <c r="CL1821"/>
      <c r="CM1821"/>
      <c r="CN1821" t="s">
        <v>13809</v>
      </c>
      <c r="CO1821" t="s">
        <v>13790</v>
      </c>
      <c r="CP1821" t="s">
        <v>13809</v>
      </c>
      <c r="CQ1821" t="s">
        <v>13790</v>
      </c>
      <c r="CR1821" t="s">
        <v>1547</v>
      </c>
      <c r="CS1821">
        <v>8</v>
      </c>
      <c r="CT1821" t="s">
        <v>4166</v>
      </c>
      <c r="CU1821" t="s">
        <v>4166</v>
      </c>
      <c r="CV1821" t="s">
        <v>4166</v>
      </c>
      <c r="CW1821" t="s">
        <v>1547</v>
      </c>
      <c r="CX1821" t="s">
        <v>1547</v>
      </c>
      <c r="CY1821">
        <v>1819</v>
      </c>
      <c r="CZ1821" t="s">
        <v>12206</v>
      </c>
      <c r="DA1821" t="s">
        <v>1547</v>
      </c>
      <c r="DB1821" t="s">
        <v>1881</v>
      </c>
      <c r="DC1821" t="s">
        <v>1882</v>
      </c>
      <c r="DD1821" t="s">
        <v>4950</v>
      </c>
      <c r="DE1821" t="s">
        <v>4949</v>
      </c>
      <c r="DF1821" t="s">
        <v>5017</v>
      </c>
      <c r="DG1821" t="s">
        <v>1547</v>
      </c>
      <c r="DH1821" t="s">
        <v>1547</v>
      </c>
      <c r="DI1821" t="s">
        <v>1892</v>
      </c>
      <c r="DJ1821" t="s">
        <v>13028</v>
      </c>
      <c r="DK1821"/>
      <c r="DL1821" t="s">
        <v>1892</v>
      </c>
      <c r="DM1821">
        <v>9</v>
      </c>
      <c r="DN1821" t="s">
        <v>1883</v>
      </c>
      <c r="DO1821" t="s">
        <v>1570</v>
      </c>
      <c r="DP1821" t="b">
        <v>1</v>
      </c>
      <c r="DQ1821" t="b">
        <v>0</v>
      </c>
      <c r="DR1821" t="b">
        <v>0</v>
      </c>
      <c r="DS1821" t="b">
        <v>0</v>
      </c>
      <c r="DT1821" t="b">
        <v>0</v>
      </c>
      <c r="DU1821" t="b">
        <v>0</v>
      </c>
      <c r="DV1821" t="b">
        <v>0</v>
      </c>
      <c r="DW1821">
        <v>0</v>
      </c>
      <c r="DX1821" t="b">
        <v>0</v>
      </c>
      <c r="DY1821" t="b">
        <v>0</v>
      </c>
      <c r="DZ1821" t="b">
        <v>0</v>
      </c>
      <c r="EA1821" t="b">
        <v>0</v>
      </c>
      <c r="EB1821" t="b">
        <v>0</v>
      </c>
      <c r="EC1821" t="b">
        <v>1</v>
      </c>
      <c r="ED1821" t="b">
        <v>0</v>
      </c>
      <c r="EE1821" t="b">
        <v>0</v>
      </c>
      <c r="EF1821" t="b">
        <v>0</v>
      </c>
      <c r="EG1821" t="b" cm="1">
        <v>0</v>
      </c>
      <c r="EH1821" t="b">
        <v>0</v>
      </c>
      <c r="EI1821" t="b">
        <v>0</v>
      </c>
      <c r="EJ1821" t="b">
        <v>1</v>
      </c>
      <c r="EK1821" t="s">
        <v>5327</v>
      </c>
      <c r="EL1821">
        <v>0</v>
      </c>
      <c r="EM1821">
        <v>11</v>
      </c>
      <c r="EN1821" t="b">
        <v>0</v>
      </c>
    </row>
    <row r="1822" spans="1:144" ht="15.75">
      <c r="A1822"/>
      <c r="B1822" t="s">
        <v>1570</v>
      </c>
      <c r="C1822" t="s">
        <v>4164</v>
      </c>
      <c r="D1822" t="s">
        <v>4130</v>
      </c>
      <c r="E1822" t="s">
        <v>4131</v>
      </c>
      <c r="F1822"/>
      <c r="G1822" t="s">
        <v>4130</v>
      </c>
      <c r="H1822" t="s">
        <v>4130</v>
      </c>
      <c r="I1822" t="s">
        <v>2799</v>
      </c>
      <c r="J1822"/>
      <c r="K1822"/>
      <c r="L1822" t="s">
        <v>1743</v>
      </c>
      <c r="M1822" t="s">
        <v>1754</v>
      </c>
      <c r="N1822"/>
      <c r="O1822" t="s">
        <v>4166</v>
      </c>
      <c r="P1822"/>
      <c r="Q1822" t="s">
        <v>4949</v>
      </c>
      <c r="R1822" t="s">
        <v>3966</v>
      </c>
      <c r="S1822"/>
      <c r="T1822"/>
      <c r="U1822" t="s">
        <v>13809</v>
      </c>
      <c r="V1822" t="s">
        <v>4156</v>
      </c>
      <c r="W1822"/>
      <c r="X1822"/>
      <c r="Y1822"/>
      <c r="Z1822"/>
      <c r="AA1822"/>
      <c r="AB1822"/>
      <c r="AC1822"/>
      <c r="AD1822"/>
      <c r="AE1822"/>
      <c r="AF1822"/>
      <c r="AG1822"/>
      <c r="AH1822"/>
      <c r="AI1822"/>
      <c r="AJ1822"/>
      <c r="AK1822"/>
      <c r="AL1822"/>
      <c r="AM1822"/>
      <c r="AN1822"/>
      <c r="AO1822" s="108" t="s">
        <v>43</v>
      </c>
      <c r="AP1822" t="s">
        <v>2873</v>
      </c>
      <c r="AQ1822">
        <v>22</v>
      </c>
      <c r="AR1822" t="s">
        <v>9608</v>
      </c>
      <c r="AS1822" t="s">
        <v>4164</v>
      </c>
      <c r="AT1822" t="s">
        <v>9551</v>
      </c>
      <c r="AU1822" t="s">
        <v>4131</v>
      </c>
      <c r="AV1822" t="s">
        <v>9434</v>
      </c>
      <c r="AW1822" t="s">
        <v>1744</v>
      </c>
      <c r="AX1822" t="s">
        <v>1740</v>
      </c>
      <c r="AY1822" t="s">
        <v>9435</v>
      </c>
      <c r="AZ1822" t="s">
        <v>4949</v>
      </c>
      <c r="BA1822" t="s">
        <v>9436</v>
      </c>
      <c r="BB1822" t="s">
        <v>2799</v>
      </c>
      <c r="BC1822" t="s">
        <v>1743</v>
      </c>
      <c r="BD1822" t="s">
        <v>9609</v>
      </c>
      <c r="BE1822" t="s">
        <v>5015</v>
      </c>
      <c r="BF1822">
        <v>900</v>
      </c>
      <c r="BG1822">
        <v>1816</v>
      </c>
      <c r="BH1822">
        <v>0</v>
      </c>
      <c r="BI1822" t="s">
        <v>1547</v>
      </c>
      <c r="BJ1822">
        <v>0</v>
      </c>
      <c r="BK1822">
        <v>0</v>
      </c>
      <c r="BL1822">
        <v>953</v>
      </c>
      <c r="BM1822" t="s">
        <v>9438</v>
      </c>
      <c r="BN1822" t="s">
        <v>5016</v>
      </c>
      <c r="BO1822" t="s">
        <v>13016</v>
      </c>
      <c r="BP1822" t="s" cm="1">
        <v>13015</v>
      </c>
      <c r="BQ1822" t="s">
        <v>1547</v>
      </c>
      <c r="BR1822" t="s">
        <v>4166</v>
      </c>
      <c r="BS1822">
        <v>110</v>
      </c>
      <c r="BT1822" t="s">
        <v>7052</v>
      </c>
      <c r="BU1822" t="s">
        <v>16784</v>
      </c>
      <c r="BV1822" t="s">
        <v>4130</v>
      </c>
      <c r="BW1822" t="s">
        <v>9434</v>
      </c>
      <c r="BX1822" t="s">
        <v>9435</v>
      </c>
      <c r="BY1822" t="s">
        <v>1744</v>
      </c>
      <c r="BZ1822" t="s">
        <v>1547</v>
      </c>
      <c r="CA1822" t="s">
        <v>1744</v>
      </c>
      <c r="CB1822" t="s">
        <v>1754</v>
      </c>
      <c r="CC1822"/>
      <c r="CD1822" t="s">
        <v>998</v>
      </c>
      <c r="CE1822" t="s">
        <v>2799</v>
      </c>
      <c r="CF1822" t="s">
        <v>13033</v>
      </c>
      <c r="CG1822" t="s">
        <v>13034</v>
      </c>
      <c r="CH1822" t="s">
        <v>2799</v>
      </c>
      <c r="CI1822" t="s">
        <v>1547</v>
      </c>
      <c r="CJ1822" t="s">
        <v>3966</v>
      </c>
      <c r="CK1822" t="s">
        <v>1570</v>
      </c>
      <c r="CL1822"/>
      <c r="CM1822"/>
      <c r="CN1822" t="s">
        <v>13809</v>
      </c>
      <c r="CO1822" t="s">
        <v>4156</v>
      </c>
      <c r="CP1822" t="s">
        <v>13809</v>
      </c>
      <c r="CQ1822" t="s">
        <v>4156</v>
      </c>
      <c r="CR1822" t="s">
        <v>1547</v>
      </c>
      <c r="CS1822">
        <v>8</v>
      </c>
      <c r="CT1822" t="s">
        <v>4166</v>
      </c>
      <c r="CU1822" t="s">
        <v>4166</v>
      </c>
      <c r="CV1822" t="s">
        <v>1547</v>
      </c>
      <c r="CW1822" t="s">
        <v>1547</v>
      </c>
      <c r="CX1822" t="s">
        <v>1547</v>
      </c>
      <c r="CY1822">
        <v>1820</v>
      </c>
      <c r="CZ1822" t="s">
        <v>12207</v>
      </c>
      <c r="DA1822" t="s">
        <v>1547</v>
      </c>
      <c r="DB1822" t="s">
        <v>1881</v>
      </c>
      <c r="DC1822" t="s">
        <v>1882</v>
      </c>
      <c r="DD1822" t="s">
        <v>4131</v>
      </c>
      <c r="DE1822" t="s">
        <v>4949</v>
      </c>
      <c r="DF1822" t="s">
        <v>4130</v>
      </c>
      <c r="DG1822" t="s">
        <v>1547</v>
      </c>
      <c r="DH1822" t="s">
        <v>1547</v>
      </c>
      <c r="DI1822" t="s">
        <v>1892</v>
      </c>
      <c r="DJ1822" t="s">
        <v>9608</v>
      </c>
      <c r="DK1822"/>
      <c r="DL1822" t="s">
        <v>1892</v>
      </c>
      <c r="DM1822">
        <v>9</v>
      </c>
      <c r="DN1822" t="s">
        <v>1883</v>
      </c>
      <c r="DO1822" t="s">
        <v>1570</v>
      </c>
      <c r="DP1822" t="b">
        <v>1</v>
      </c>
      <c r="DQ1822" t="b">
        <v>0</v>
      </c>
      <c r="DR1822" t="b">
        <v>0</v>
      </c>
      <c r="DS1822" t="b">
        <v>0</v>
      </c>
      <c r="DT1822" t="b">
        <v>0</v>
      </c>
      <c r="DU1822" t="b">
        <v>0</v>
      </c>
      <c r="DV1822" t="b">
        <v>0</v>
      </c>
      <c r="DW1822">
        <v>0</v>
      </c>
      <c r="DX1822" t="b">
        <v>0</v>
      </c>
      <c r="DY1822" t="b">
        <v>0</v>
      </c>
      <c r="DZ1822" t="b">
        <v>0</v>
      </c>
      <c r="EA1822" t="b">
        <v>0</v>
      </c>
      <c r="EB1822" t="b">
        <v>0</v>
      </c>
      <c r="EC1822" t="b">
        <v>1</v>
      </c>
      <c r="ED1822" t="b">
        <v>0</v>
      </c>
      <c r="EE1822" t="b">
        <v>0</v>
      </c>
      <c r="EF1822" t="b">
        <v>0</v>
      </c>
      <c r="EG1822" t="b" cm="1">
        <v>0</v>
      </c>
      <c r="EH1822" t="b">
        <v>0</v>
      </c>
      <c r="EI1822" t="b">
        <v>0</v>
      </c>
      <c r="EJ1822" t="b">
        <v>1</v>
      </c>
      <c r="EK1822" t="s">
        <v>5327</v>
      </c>
      <c r="EL1822">
        <v>0</v>
      </c>
      <c r="EM1822">
        <v>12</v>
      </c>
      <c r="EN1822" t="b">
        <v>0</v>
      </c>
    </row>
    <row r="1823" spans="1:144" ht="15.75">
      <c r="A1823"/>
      <c r="B1823" t="s">
        <v>1570</v>
      </c>
      <c r="C1823" t="s">
        <v>4164</v>
      </c>
      <c r="D1823" t="s">
        <v>4134</v>
      </c>
      <c r="E1823" t="s">
        <v>4135</v>
      </c>
      <c r="F1823"/>
      <c r="G1823" t="s">
        <v>4134</v>
      </c>
      <c r="H1823" t="s">
        <v>4134</v>
      </c>
      <c r="I1823" t="s">
        <v>2799</v>
      </c>
      <c r="J1823"/>
      <c r="K1823"/>
      <c r="L1823" t="s">
        <v>1743</v>
      </c>
      <c r="M1823" t="s">
        <v>1754</v>
      </c>
      <c r="N1823"/>
      <c r="O1823" t="s">
        <v>4166</v>
      </c>
      <c r="P1823"/>
      <c r="Q1823" t="s">
        <v>4949</v>
      </c>
      <c r="R1823" t="s">
        <v>3966</v>
      </c>
      <c r="S1823"/>
      <c r="T1823"/>
      <c r="U1823" t="s">
        <v>13809</v>
      </c>
      <c r="V1823" t="s">
        <v>4158</v>
      </c>
      <c r="W1823"/>
      <c r="X1823"/>
      <c r="Y1823"/>
      <c r="Z1823"/>
      <c r="AA1823"/>
      <c r="AB1823"/>
      <c r="AC1823"/>
      <c r="AD1823"/>
      <c r="AE1823"/>
      <c r="AF1823"/>
      <c r="AG1823"/>
      <c r="AH1823"/>
      <c r="AI1823"/>
      <c r="AJ1823"/>
      <c r="AK1823"/>
      <c r="AL1823"/>
      <c r="AM1823"/>
      <c r="AN1823"/>
      <c r="AO1823" s="108" t="s">
        <v>43</v>
      </c>
      <c r="AP1823" t="s">
        <v>2873</v>
      </c>
      <c r="AQ1823">
        <v>23</v>
      </c>
      <c r="AR1823" t="s">
        <v>9577</v>
      </c>
      <c r="AS1823" t="s">
        <v>4164</v>
      </c>
      <c r="AT1823" t="s">
        <v>9551</v>
      </c>
      <c r="AU1823" t="s">
        <v>4135</v>
      </c>
      <c r="AV1823" t="s">
        <v>9452</v>
      </c>
      <c r="AW1823" t="s">
        <v>1744</v>
      </c>
      <c r="AX1823" t="s">
        <v>1740</v>
      </c>
      <c r="AY1823" t="s">
        <v>9453</v>
      </c>
      <c r="AZ1823" t="s">
        <v>4949</v>
      </c>
      <c r="BA1823" t="s">
        <v>9454</v>
      </c>
      <c r="BB1823" t="s">
        <v>2799</v>
      </c>
      <c r="BC1823" t="s">
        <v>1743</v>
      </c>
      <c r="BD1823" t="s">
        <v>9578</v>
      </c>
      <c r="BE1823" t="s">
        <v>5015</v>
      </c>
      <c r="BF1823">
        <v>347</v>
      </c>
      <c r="BG1823">
        <v>1816</v>
      </c>
      <c r="BH1823">
        <v>0</v>
      </c>
      <c r="BI1823" t="s">
        <v>1547</v>
      </c>
      <c r="BJ1823">
        <v>0</v>
      </c>
      <c r="BK1823">
        <v>0</v>
      </c>
      <c r="BL1823">
        <v>950</v>
      </c>
      <c r="BM1823" t="s">
        <v>9456</v>
      </c>
      <c r="BN1823" t="s">
        <v>5016</v>
      </c>
      <c r="BO1823" t="s">
        <v>13016</v>
      </c>
      <c r="BP1823" t="s" cm="1">
        <v>13015</v>
      </c>
      <c r="BQ1823" t="s">
        <v>1547</v>
      </c>
      <c r="BR1823" t="s">
        <v>4166</v>
      </c>
      <c r="BS1823">
        <v>111</v>
      </c>
      <c r="BT1823" t="s">
        <v>7058</v>
      </c>
      <c r="BU1823" t="s">
        <v>16785</v>
      </c>
      <c r="BV1823" t="s">
        <v>4134</v>
      </c>
      <c r="BW1823" t="s">
        <v>9452</v>
      </c>
      <c r="BX1823" t="s">
        <v>9453</v>
      </c>
      <c r="BY1823" t="s">
        <v>1744</v>
      </c>
      <c r="BZ1823" t="s">
        <v>1547</v>
      </c>
      <c r="CA1823" t="s">
        <v>1744</v>
      </c>
      <c r="CB1823" t="s">
        <v>1754</v>
      </c>
      <c r="CC1823"/>
      <c r="CD1823" t="s">
        <v>998</v>
      </c>
      <c r="CE1823" t="s">
        <v>2799</v>
      </c>
      <c r="CF1823" t="s">
        <v>13035</v>
      </c>
      <c r="CG1823" t="s">
        <v>13036</v>
      </c>
      <c r="CH1823" t="s">
        <v>2799</v>
      </c>
      <c r="CI1823" t="s">
        <v>1547</v>
      </c>
      <c r="CJ1823" t="s">
        <v>3966</v>
      </c>
      <c r="CK1823" t="s">
        <v>1570</v>
      </c>
      <c r="CL1823"/>
      <c r="CM1823"/>
      <c r="CN1823" t="s">
        <v>13809</v>
      </c>
      <c r="CO1823" t="s">
        <v>4158</v>
      </c>
      <c r="CP1823" t="s">
        <v>13809</v>
      </c>
      <c r="CQ1823" t="s">
        <v>4158</v>
      </c>
      <c r="CR1823" t="s">
        <v>1547</v>
      </c>
      <c r="CS1823">
        <v>8</v>
      </c>
      <c r="CT1823" t="s">
        <v>4166</v>
      </c>
      <c r="CU1823" t="s">
        <v>4166</v>
      </c>
      <c r="CV1823" t="s">
        <v>1547</v>
      </c>
      <c r="CW1823" t="s">
        <v>1547</v>
      </c>
      <c r="CX1823" t="s">
        <v>1547</v>
      </c>
      <c r="CY1823">
        <v>1821</v>
      </c>
      <c r="CZ1823" t="s">
        <v>12208</v>
      </c>
      <c r="DA1823" t="s">
        <v>1547</v>
      </c>
      <c r="DB1823" t="s">
        <v>1881</v>
      </c>
      <c r="DC1823" t="s">
        <v>1882</v>
      </c>
      <c r="DD1823" t="s">
        <v>4135</v>
      </c>
      <c r="DE1823" t="s">
        <v>4949</v>
      </c>
      <c r="DF1823" t="s">
        <v>4134</v>
      </c>
      <c r="DG1823" t="s">
        <v>1547</v>
      </c>
      <c r="DH1823" t="s">
        <v>1547</v>
      </c>
      <c r="DI1823" t="s">
        <v>1892</v>
      </c>
      <c r="DJ1823" t="s">
        <v>9577</v>
      </c>
      <c r="DK1823"/>
      <c r="DL1823" t="s">
        <v>1892</v>
      </c>
      <c r="DM1823">
        <v>9</v>
      </c>
      <c r="DN1823" t="s">
        <v>1883</v>
      </c>
      <c r="DO1823" t="s">
        <v>1570</v>
      </c>
      <c r="DP1823" t="b">
        <v>1</v>
      </c>
      <c r="DQ1823" t="b">
        <v>0</v>
      </c>
      <c r="DR1823" t="b">
        <v>0</v>
      </c>
      <c r="DS1823" t="b">
        <v>0</v>
      </c>
      <c r="DT1823" t="b">
        <v>0</v>
      </c>
      <c r="DU1823" t="b">
        <v>0</v>
      </c>
      <c r="DV1823" t="b">
        <v>0</v>
      </c>
      <c r="DW1823">
        <v>0</v>
      </c>
      <c r="DX1823" t="b">
        <v>0</v>
      </c>
      <c r="DY1823" t="b">
        <v>0</v>
      </c>
      <c r="DZ1823" t="b">
        <v>0</v>
      </c>
      <c r="EA1823" t="b">
        <v>0</v>
      </c>
      <c r="EB1823" t="b">
        <v>0</v>
      </c>
      <c r="EC1823" t="b">
        <v>0</v>
      </c>
      <c r="ED1823" t="b">
        <v>0</v>
      </c>
      <c r="EE1823" t="b">
        <v>0</v>
      </c>
      <c r="EF1823" t="b">
        <v>0</v>
      </c>
      <c r="EG1823" t="b" cm="1">
        <v>1</v>
      </c>
      <c r="EH1823" t="b">
        <v>0</v>
      </c>
      <c r="EI1823" t="b">
        <v>0</v>
      </c>
      <c r="EJ1823" t="b">
        <v>1</v>
      </c>
      <c r="EK1823" t="s">
        <v>5887</v>
      </c>
      <c r="EL1823">
        <v>1</v>
      </c>
      <c r="EM1823">
        <v>14</v>
      </c>
      <c r="EN1823" t="b">
        <v>0</v>
      </c>
    </row>
    <row r="1824" spans="1:144" ht="15.75">
      <c r="A1824"/>
      <c r="B1824" t="s">
        <v>1570</v>
      </c>
      <c r="C1824" t="s">
        <v>4164</v>
      </c>
      <c r="D1824" t="s">
        <v>4132</v>
      </c>
      <c r="E1824" t="s">
        <v>4133</v>
      </c>
      <c r="F1824"/>
      <c r="G1824" t="s">
        <v>4132</v>
      </c>
      <c r="H1824" t="s">
        <v>4132</v>
      </c>
      <c r="I1824" t="s">
        <v>2799</v>
      </c>
      <c r="J1824"/>
      <c r="K1824"/>
      <c r="L1824" t="s">
        <v>1743</v>
      </c>
      <c r="M1824" t="s">
        <v>1754</v>
      </c>
      <c r="N1824"/>
      <c r="O1824" t="s">
        <v>4166</v>
      </c>
      <c r="P1824"/>
      <c r="Q1824" t="s">
        <v>4949</v>
      </c>
      <c r="R1824" t="s">
        <v>3966</v>
      </c>
      <c r="S1824"/>
      <c r="T1824"/>
      <c r="U1824" t="s">
        <v>13809</v>
      </c>
      <c r="V1824" t="s">
        <v>4157</v>
      </c>
      <c r="W1824"/>
      <c r="X1824"/>
      <c r="Y1824"/>
      <c r="Z1824"/>
      <c r="AA1824"/>
      <c r="AB1824"/>
      <c r="AC1824"/>
      <c r="AD1824"/>
      <c r="AE1824"/>
      <c r="AF1824"/>
      <c r="AG1824"/>
      <c r="AH1824"/>
      <c r="AI1824"/>
      <c r="AJ1824"/>
      <c r="AK1824"/>
      <c r="AL1824"/>
      <c r="AM1824"/>
      <c r="AN1824"/>
      <c r="AO1824" s="108" t="s">
        <v>43</v>
      </c>
      <c r="AP1824" t="s">
        <v>2873</v>
      </c>
      <c r="AQ1824">
        <v>24</v>
      </c>
      <c r="AR1824" t="s">
        <v>9582</v>
      </c>
      <c r="AS1824" t="s">
        <v>4164</v>
      </c>
      <c r="AT1824" t="s">
        <v>9551</v>
      </c>
      <c r="AU1824" t="s">
        <v>4133</v>
      </c>
      <c r="AV1824" t="s">
        <v>9443</v>
      </c>
      <c r="AW1824" t="s">
        <v>1744</v>
      </c>
      <c r="AX1824" t="s">
        <v>1740</v>
      </c>
      <c r="AY1824" t="s">
        <v>9444</v>
      </c>
      <c r="AZ1824" t="s">
        <v>4949</v>
      </c>
      <c r="BA1824" t="s">
        <v>9445</v>
      </c>
      <c r="BB1824" t="s">
        <v>2799</v>
      </c>
      <c r="BC1824" t="s">
        <v>1743</v>
      </c>
      <c r="BD1824" t="s">
        <v>9583</v>
      </c>
      <c r="BE1824" t="s">
        <v>5015</v>
      </c>
      <c r="BF1824">
        <v>348</v>
      </c>
      <c r="BG1824">
        <v>1816</v>
      </c>
      <c r="BH1824">
        <v>0</v>
      </c>
      <c r="BI1824" t="s">
        <v>1547</v>
      </c>
      <c r="BJ1824">
        <v>0</v>
      </c>
      <c r="BK1824">
        <v>0</v>
      </c>
      <c r="BL1824">
        <v>951</v>
      </c>
      <c r="BM1824" t="s">
        <v>9447</v>
      </c>
      <c r="BN1824" t="s">
        <v>5016</v>
      </c>
      <c r="BO1824" t="s">
        <v>13016</v>
      </c>
      <c r="BP1824" t="s" cm="1">
        <v>13015</v>
      </c>
      <c r="BQ1824" t="s">
        <v>1547</v>
      </c>
      <c r="BR1824" t="s">
        <v>4166</v>
      </c>
      <c r="BS1824">
        <v>112</v>
      </c>
      <c r="BT1824" t="s">
        <v>7065</v>
      </c>
      <c r="BU1824" t="s">
        <v>16786</v>
      </c>
      <c r="BV1824" t="s">
        <v>4132</v>
      </c>
      <c r="BW1824" t="s">
        <v>9443</v>
      </c>
      <c r="BX1824" t="s">
        <v>9444</v>
      </c>
      <c r="BY1824" t="s">
        <v>1744</v>
      </c>
      <c r="BZ1824" t="s">
        <v>1547</v>
      </c>
      <c r="CA1824" t="s">
        <v>1744</v>
      </c>
      <c r="CB1824" t="s">
        <v>1754</v>
      </c>
      <c r="CC1824"/>
      <c r="CD1824" t="s">
        <v>998</v>
      </c>
      <c r="CE1824" t="s">
        <v>2799</v>
      </c>
      <c r="CF1824" t="s">
        <v>13037</v>
      </c>
      <c r="CG1824" t="s">
        <v>13038</v>
      </c>
      <c r="CH1824" t="s">
        <v>2799</v>
      </c>
      <c r="CI1824" t="s">
        <v>1547</v>
      </c>
      <c r="CJ1824" t="s">
        <v>3966</v>
      </c>
      <c r="CK1824" t="s">
        <v>1570</v>
      </c>
      <c r="CL1824"/>
      <c r="CM1824"/>
      <c r="CN1824" t="s">
        <v>13809</v>
      </c>
      <c r="CO1824" t="s">
        <v>4157</v>
      </c>
      <c r="CP1824" t="s">
        <v>13809</v>
      </c>
      <c r="CQ1824" t="s">
        <v>4157</v>
      </c>
      <c r="CR1824" t="s">
        <v>1547</v>
      </c>
      <c r="CS1824">
        <v>8</v>
      </c>
      <c r="CT1824" t="s">
        <v>4166</v>
      </c>
      <c r="CU1824" t="s">
        <v>4166</v>
      </c>
      <c r="CV1824" t="s">
        <v>1547</v>
      </c>
      <c r="CW1824" t="s">
        <v>1547</v>
      </c>
      <c r="CX1824" t="s">
        <v>1547</v>
      </c>
      <c r="CY1824">
        <v>1822</v>
      </c>
      <c r="CZ1824" t="s">
        <v>12209</v>
      </c>
      <c r="DA1824" t="s">
        <v>1547</v>
      </c>
      <c r="DB1824" t="s">
        <v>1881</v>
      </c>
      <c r="DC1824" t="s">
        <v>1882</v>
      </c>
      <c r="DD1824" t="s">
        <v>4133</v>
      </c>
      <c r="DE1824" t="s">
        <v>4949</v>
      </c>
      <c r="DF1824" t="s">
        <v>4132</v>
      </c>
      <c r="DG1824" t="s">
        <v>1547</v>
      </c>
      <c r="DH1824" t="s">
        <v>1547</v>
      </c>
      <c r="DI1824" t="s">
        <v>1892</v>
      </c>
      <c r="DJ1824" t="s">
        <v>9582</v>
      </c>
      <c r="DK1824"/>
      <c r="DL1824" t="s">
        <v>1892</v>
      </c>
      <c r="DM1824">
        <v>9</v>
      </c>
      <c r="DN1824" t="s">
        <v>1883</v>
      </c>
      <c r="DO1824" t="s">
        <v>1570</v>
      </c>
      <c r="DP1824" t="b">
        <v>1</v>
      </c>
      <c r="DQ1824" t="b">
        <v>0</v>
      </c>
      <c r="DR1824" t="b">
        <v>0</v>
      </c>
      <c r="DS1824" t="b">
        <v>0</v>
      </c>
      <c r="DT1824" t="b">
        <v>0</v>
      </c>
      <c r="DU1824" t="b">
        <v>0</v>
      </c>
      <c r="DV1824" t="b">
        <v>0</v>
      </c>
      <c r="DW1824">
        <v>0</v>
      </c>
      <c r="DX1824" t="b">
        <v>0</v>
      </c>
      <c r="DY1824" t="b">
        <v>0</v>
      </c>
      <c r="DZ1824" t="b">
        <v>0</v>
      </c>
      <c r="EA1824" t="b">
        <v>0</v>
      </c>
      <c r="EB1824" t="b">
        <v>0</v>
      </c>
      <c r="EC1824" t="b">
        <v>0</v>
      </c>
      <c r="ED1824" t="b">
        <v>0</v>
      </c>
      <c r="EE1824" t="b">
        <v>0</v>
      </c>
      <c r="EF1824" t="b">
        <v>0</v>
      </c>
      <c r="EG1824" t="b" cm="1">
        <v>1</v>
      </c>
      <c r="EH1824" t="b">
        <v>0</v>
      </c>
      <c r="EI1824" t="b">
        <v>0</v>
      </c>
      <c r="EJ1824" t="b">
        <v>1</v>
      </c>
      <c r="EK1824" t="s">
        <v>5887</v>
      </c>
      <c r="EL1824">
        <v>1</v>
      </c>
      <c r="EM1824">
        <v>18</v>
      </c>
      <c r="EN1824" t="b">
        <v>0</v>
      </c>
    </row>
    <row r="1825" spans="1:144" ht="31.5">
      <c r="A1825"/>
      <c r="B1825" t="s">
        <v>1570</v>
      </c>
      <c r="C1825" t="s">
        <v>4164</v>
      </c>
      <c r="D1825" t="s">
        <v>4954</v>
      </c>
      <c r="E1825" t="s">
        <v>4955</v>
      </c>
      <c r="F1825"/>
      <c r="G1825" t="s">
        <v>4954</v>
      </c>
      <c r="H1825" s="109" t="s">
        <v>5019</v>
      </c>
      <c r="I1825" t="s">
        <v>2799</v>
      </c>
      <c r="J1825"/>
      <c r="K1825"/>
      <c r="L1825" t="s">
        <v>1743</v>
      </c>
      <c r="M1825" t="s">
        <v>1754</v>
      </c>
      <c r="N1825" t="s">
        <v>5020</v>
      </c>
      <c r="O1825" t="s">
        <v>4166</v>
      </c>
      <c r="P1825"/>
      <c r="Q1825" t="s">
        <v>4949</v>
      </c>
      <c r="R1825" t="s">
        <v>3966</v>
      </c>
      <c r="S1825"/>
      <c r="T1825"/>
      <c r="U1825" t="s">
        <v>13809</v>
      </c>
      <c r="V1825" t="s">
        <v>13791</v>
      </c>
      <c r="W1825"/>
      <c r="X1825"/>
      <c r="Y1825"/>
      <c r="Z1825"/>
      <c r="AA1825"/>
      <c r="AB1825"/>
      <c r="AC1825"/>
      <c r="AD1825"/>
      <c r="AE1825"/>
      <c r="AF1825"/>
      <c r="AG1825"/>
      <c r="AH1825"/>
      <c r="AI1825"/>
      <c r="AJ1825"/>
      <c r="AK1825"/>
      <c r="AL1825"/>
      <c r="AM1825"/>
      <c r="AN1825"/>
      <c r="AO1825" s="108" t="s">
        <v>43</v>
      </c>
      <c r="AP1825" t="s">
        <v>2873</v>
      </c>
      <c r="AQ1825">
        <v>25</v>
      </c>
      <c r="AR1825" t="s">
        <v>13039</v>
      </c>
      <c r="AS1825" t="s">
        <v>4164</v>
      </c>
      <c r="AT1825" t="s">
        <v>9551</v>
      </c>
      <c r="AU1825" t="s">
        <v>4955</v>
      </c>
      <c r="AV1825" t="s">
        <v>12832</v>
      </c>
      <c r="AW1825" t="s">
        <v>1744</v>
      </c>
      <c r="AX1825" t="s">
        <v>1740</v>
      </c>
      <c r="AY1825" t="s">
        <v>12833</v>
      </c>
      <c r="AZ1825" t="s">
        <v>4949</v>
      </c>
      <c r="BA1825" t="s">
        <v>12834</v>
      </c>
      <c r="BB1825" t="s">
        <v>2799</v>
      </c>
      <c r="BC1825" t="s">
        <v>1743</v>
      </c>
      <c r="BD1825" t="s">
        <v>13040</v>
      </c>
      <c r="BE1825" t="s">
        <v>5015</v>
      </c>
      <c r="BF1825">
        <v>1777</v>
      </c>
      <c r="BG1825">
        <v>1816</v>
      </c>
      <c r="BH1825">
        <v>0</v>
      </c>
      <c r="BI1825" t="s">
        <v>1547</v>
      </c>
      <c r="BJ1825">
        <v>0</v>
      </c>
      <c r="BK1825">
        <v>0</v>
      </c>
      <c r="BL1825">
        <v>1777</v>
      </c>
      <c r="BM1825" t="s">
        <v>12838</v>
      </c>
      <c r="BN1825" t="s">
        <v>5016</v>
      </c>
      <c r="BO1825" t="s">
        <v>13016</v>
      </c>
      <c r="BP1825" t="s" cm="1">
        <v>13015</v>
      </c>
      <c r="BQ1825" t="s">
        <v>1547</v>
      </c>
      <c r="BR1825" t="s">
        <v>4166</v>
      </c>
      <c r="BS1825">
        <v>113</v>
      </c>
      <c r="BT1825" t="s">
        <v>7072</v>
      </c>
      <c r="BU1825" t="s">
        <v>16787</v>
      </c>
      <c r="BV1825" t="s">
        <v>4954</v>
      </c>
      <c r="BW1825" t="s">
        <v>12832</v>
      </c>
      <c r="BX1825" t="s">
        <v>13041</v>
      </c>
      <c r="BY1825" t="s">
        <v>13042</v>
      </c>
      <c r="BZ1825" t="s">
        <v>1547</v>
      </c>
      <c r="CA1825" t="s">
        <v>1744</v>
      </c>
      <c r="CB1825" t="s">
        <v>1754</v>
      </c>
      <c r="CC1825"/>
      <c r="CD1825" t="s">
        <v>998</v>
      </c>
      <c r="CE1825" t="s">
        <v>2799</v>
      </c>
      <c r="CF1825" t="s">
        <v>13043</v>
      </c>
      <c r="CG1825" t="s">
        <v>13044</v>
      </c>
      <c r="CH1825" t="s">
        <v>2799</v>
      </c>
      <c r="CI1825" t="s">
        <v>1547</v>
      </c>
      <c r="CJ1825" t="s">
        <v>3966</v>
      </c>
      <c r="CK1825" t="s">
        <v>1570</v>
      </c>
      <c r="CL1825"/>
      <c r="CM1825"/>
      <c r="CN1825" t="s">
        <v>13809</v>
      </c>
      <c r="CO1825" t="s">
        <v>13791</v>
      </c>
      <c r="CP1825" t="s">
        <v>13809</v>
      </c>
      <c r="CQ1825" t="s">
        <v>13791</v>
      </c>
      <c r="CR1825" t="s">
        <v>1547</v>
      </c>
      <c r="CS1825">
        <v>8</v>
      </c>
      <c r="CT1825" t="s">
        <v>4166</v>
      </c>
      <c r="CU1825" t="s">
        <v>4166</v>
      </c>
      <c r="CV1825" t="s">
        <v>4166</v>
      </c>
      <c r="CW1825" t="s">
        <v>1547</v>
      </c>
      <c r="CX1825" t="s">
        <v>1547</v>
      </c>
      <c r="CY1825">
        <v>1823</v>
      </c>
      <c r="CZ1825" t="s">
        <v>12210</v>
      </c>
      <c r="DA1825" t="s">
        <v>1547</v>
      </c>
      <c r="DB1825" t="s">
        <v>1881</v>
      </c>
      <c r="DC1825" t="s">
        <v>1882</v>
      </c>
      <c r="DD1825" t="s">
        <v>4955</v>
      </c>
      <c r="DE1825" t="s">
        <v>4949</v>
      </c>
      <c r="DF1825" t="s">
        <v>4954</v>
      </c>
      <c r="DG1825" t="s">
        <v>1547</v>
      </c>
      <c r="DH1825" t="s">
        <v>1547</v>
      </c>
      <c r="DI1825" t="s">
        <v>1892</v>
      </c>
      <c r="DJ1825" t="s">
        <v>13039</v>
      </c>
      <c r="DK1825"/>
      <c r="DL1825" t="s">
        <v>1892</v>
      </c>
      <c r="DM1825">
        <v>9</v>
      </c>
      <c r="DN1825" t="s">
        <v>1883</v>
      </c>
      <c r="DO1825" t="s">
        <v>1570</v>
      </c>
      <c r="DP1825" t="b">
        <v>1</v>
      </c>
      <c r="DQ1825" t="b">
        <v>0</v>
      </c>
      <c r="DR1825" t="b">
        <v>0</v>
      </c>
      <c r="DS1825" t="b">
        <v>0</v>
      </c>
      <c r="DT1825" t="b">
        <v>0</v>
      </c>
      <c r="DU1825" t="b">
        <v>0</v>
      </c>
      <c r="DV1825" t="b">
        <v>0</v>
      </c>
      <c r="DW1825">
        <v>0</v>
      </c>
      <c r="DX1825" t="b">
        <v>0</v>
      </c>
      <c r="DY1825" t="b">
        <v>0</v>
      </c>
      <c r="DZ1825" t="b">
        <v>0</v>
      </c>
      <c r="EA1825" t="b">
        <v>0</v>
      </c>
      <c r="EB1825" t="b">
        <v>0</v>
      </c>
      <c r="EC1825" t="b">
        <v>0</v>
      </c>
      <c r="ED1825" t="b">
        <v>0</v>
      </c>
      <c r="EE1825" t="b">
        <v>0</v>
      </c>
      <c r="EF1825" t="b">
        <v>0</v>
      </c>
      <c r="EG1825" t="b" cm="1">
        <v>0</v>
      </c>
      <c r="EH1825" t="b">
        <v>0</v>
      </c>
      <c r="EI1825" t="b">
        <v>0</v>
      </c>
      <c r="EJ1825" t="b">
        <v>0</v>
      </c>
      <c r="EK1825" t="s">
        <v>1547</v>
      </c>
      <c r="EL1825">
        <v>0</v>
      </c>
      <c r="EM1825">
        <v>13</v>
      </c>
      <c r="EN1825" t="b">
        <v>0</v>
      </c>
    </row>
    <row r="1826" spans="1:144" ht="15.75">
      <c r="A1826"/>
      <c r="B1826" t="s">
        <v>1570</v>
      </c>
      <c r="C1826" t="s">
        <v>4164</v>
      </c>
      <c r="D1826" t="s">
        <v>5021</v>
      </c>
      <c r="E1826" t="s">
        <v>5022</v>
      </c>
      <c r="F1826"/>
      <c r="G1826" t="s">
        <v>5023</v>
      </c>
      <c r="H1826" t="s">
        <v>5021</v>
      </c>
      <c r="I1826" t="s">
        <v>2799</v>
      </c>
      <c r="J1826" t="s">
        <v>5014</v>
      </c>
      <c r="K1826"/>
      <c r="L1826" t="s">
        <v>1743</v>
      </c>
      <c r="M1826" t="s">
        <v>1779</v>
      </c>
      <c r="N1826"/>
      <c r="O1826" t="s">
        <v>4166</v>
      </c>
      <c r="P1826"/>
      <c r="Q1826" t="s">
        <v>4949</v>
      </c>
      <c r="R1826" t="s">
        <v>3966</v>
      </c>
      <c r="S1826"/>
      <c r="T1826"/>
      <c r="U1826" t="s">
        <v>13809</v>
      </c>
      <c r="V1826" t="s">
        <v>13810</v>
      </c>
      <c r="W1826"/>
      <c r="X1826"/>
      <c r="Y1826"/>
      <c r="Z1826"/>
      <c r="AA1826"/>
      <c r="AB1826"/>
      <c r="AC1826"/>
      <c r="AD1826"/>
      <c r="AE1826"/>
      <c r="AF1826"/>
      <c r="AG1826"/>
      <c r="AH1826"/>
      <c r="AI1826"/>
      <c r="AJ1826"/>
      <c r="AK1826"/>
      <c r="AL1826"/>
      <c r="AM1826"/>
      <c r="AN1826"/>
      <c r="AO1826" s="108" t="s">
        <v>43</v>
      </c>
      <c r="AP1826" t="s">
        <v>2873</v>
      </c>
      <c r="AQ1826">
        <v>26</v>
      </c>
      <c r="AR1826" t="s">
        <v>13045</v>
      </c>
      <c r="AS1826" t="s">
        <v>4164</v>
      </c>
      <c r="AT1826" t="s">
        <v>9551</v>
      </c>
      <c r="AU1826" t="s">
        <v>5022</v>
      </c>
      <c r="AV1826" t="s">
        <v>13046</v>
      </c>
      <c r="AW1826" t="s">
        <v>1744</v>
      </c>
      <c r="AX1826" t="s">
        <v>1740</v>
      </c>
      <c r="AY1826" t="s">
        <v>13047</v>
      </c>
      <c r="AZ1826" t="s">
        <v>4949</v>
      </c>
      <c r="BA1826" t="s">
        <v>13048</v>
      </c>
      <c r="BB1826" t="s">
        <v>2799</v>
      </c>
      <c r="BC1826" t="s">
        <v>1743</v>
      </c>
      <c r="BD1826" t="s">
        <v>13049</v>
      </c>
      <c r="BE1826" t="s">
        <v>5015</v>
      </c>
      <c r="BF1826">
        <v>1826</v>
      </c>
      <c r="BG1826">
        <v>1816</v>
      </c>
      <c r="BH1826">
        <v>0</v>
      </c>
      <c r="BI1826" t="s">
        <v>1547</v>
      </c>
      <c r="BJ1826">
        <v>0</v>
      </c>
      <c r="BK1826" t="e" cm="1">
        <v>#N/A</v>
      </c>
      <c r="BL1826" t="e" cm="1">
        <v>#N/A</v>
      </c>
      <c r="BM1826" t="s">
        <v>5014</v>
      </c>
      <c r="BN1826" t="s">
        <v>5016</v>
      </c>
      <c r="BO1826" t="s">
        <v>13016</v>
      </c>
      <c r="BP1826" t="s" cm="1">
        <v>13015</v>
      </c>
      <c r="BQ1826" t="s">
        <v>1547</v>
      </c>
      <c r="BR1826" t="s">
        <v>4166</v>
      </c>
      <c r="BS1826">
        <v>114</v>
      </c>
      <c r="BT1826" t="s">
        <v>7077</v>
      </c>
      <c r="BU1826" t="s">
        <v>16788</v>
      </c>
      <c r="BV1826" t="s">
        <v>5021</v>
      </c>
      <c r="BW1826" t="s">
        <v>13046</v>
      </c>
      <c r="BX1826" t="s">
        <v>13050</v>
      </c>
      <c r="BY1826" t="s">
        <v>1744</v>
      </c>
      <c r="BZ1826" t="s">
        <v>1547</v>
      </c>
      <c r="CA1826" t="s">
        <v>1744</v>
      </c>
      <c r="CB1826" t="s">
        <v>1779</v>
      </c>
      <c r="CC1826"/>
      <c r="CD1826" t="s">
        <v>998</v>
      </c>
      <c r="CE1826" t="s">
        <v>2799</v>
      </c>
      <c r="CF1826" t="s">
        <v>13051</v>
      </c>
      <c r="CG1826" t="s">
        <v>13052</v>
      </c>
      <c r="CH1826" t="s">
        <v>2799</v>
      </c>
      <c r="CI1826" t="s">
        <v>1547</v>
      </c>
      <c r="CJ1826" t="s">
        <v>3966</v>
      </c>
      <c r="CK1826" t="s">
        <v>1570</v>
      </c>
      <c r="CL1826"/>
      <c r="CM1826"/>
      <c r="CN1826" t="s">
        <v>13809</v>
      </c>
      <c r="CO1826" t="s">
        <v>13810</v>
      </c>
      <c r="CP1826" t="s">
        <v>13809</v>
      </c>
      <c r="CQ1826" t="s">
        <v>13810</v>
      </c>
      <c r="CR1826" t="s">
        <v>1547</v>
      </c>
      <c r="CS1826">
        <v>8</v>
      </c>
      <c r="CT1826" t="s">
        <v>4166</v>
      </c>
      <c r="CU1826" t="s">
        <v>4166</v>
      </c>
      <c r="CV1826" t="e">
        <v>#N/A</v>
      </c>
      <c r="CW1826" t="s">
        <v>1547</v>
      </c>
      <c r="CX1826" t="s">
        <v>1547</v>
      </c>
      <c r="CY1826">
        <v>1824</v>
      </c>
      <c r="CZ1826" t="s">
        <v>12211</v>
      </c>
      <c r="DA1826" t="s">
        <v>1547</v>
      </c>
      <c r="DB1826" t="s">
        <v>1881</v>
      </c>
      <c r="DC1826" t="s">
        <v>1882</v>
      </c>
      <c r="DD1826" t="s">
        <v>5022</v>
      </c>
      <c r="DE1826" t="s">
        <v>4949</v>
      </c>
      <c r="DF1826" t="s">
        <v>5023</v>
      </c>
      <c r="DG1826" t="s">
        <v>1547</v>
      </c>
      <c r="DH1826" t="s">
        <v>1547</v>
      </c>
      <c r="DI1826" t="s">
        <v>1892</v>
      </c>
      <c r="DJ1826" t="s">
        <v>13045</v>
      </c>
      <c r="DK1826"/>
      <c r="DL1826" t="s">
        <v>1892</v>
      </c>
      <c r="DM1826">
        <v>9</v>
      </c>
      <c r="DN1826" t="s">
        <v>1883</v>
      </c>
      <c r="DO1826" t="s">
        <v>1570</v>
      </c>
      <c r="DP1826" t="b">
        <v>1</v>
      </c>
      <c r="DQ1826" t="b">
        <v>0</v>
      </c>
      <c r="DR1826" t="b">
        <v>1</v>
      </c>
      <c r="DS1826" t="b">
        <v>0</v>
      </c>
      <c r="DT1826" t="b">
        <v>0</v>
      </c>
      <c r="DU1826" t="b">
        <v>0</v>
      </c>
      <c r="DV1826" t="b">
        <v>0</v>
      </c>
      <c r="DW1826">
        <v>0</v>
      </c>
      <c r="DX1826" t="b">
        <v>0</v>
      </c>
      <c r="DY1826" t="b">
        <v>0</v>
      </c>
      <c r="DZ1826" t="b">
        <v>0</v>
      </c>
      <c r="EA1826" t="b">
        <v>0</v>
      </c>
      <c r="EB1826" t="b">
        <v>0</v>
      </c>
      <c r="EC1826" t="b">
        <v>0</v>
      </c>
      <c r="ED1826" t="b">
        <v>0</v>
      </c>
      <c r="EE1826" t="b">
        <v>0</v>
      </c>
      <c r="EF1826" t="b">
        <v>0</v>
      </c>
      <c r="EG1826" t="b" cm="1">
        <v>1</v>
      </c>
      <c r="EH1826" t="b">
        <v>0</v>
      </c>
      <c r="EI1826" t="b">
        <v>0</v>
      </c>
      <c r="EJ1826" t="b">
        <v>1</v>
      </c>
      <c r="EK1826" t="s">
        <v>5887</v>
      </c>
      <c r="EL1826">
        <v>1</v>
      </c>
      <c r="EM1826">
        <v>11</v>
      </c>
      <c r="EN1826" t="b">
        <v>0</v>
      </c>
    </row>
    <row r="1827" spans="1:144" ht="15.75">
      <c r="A1827"/>
      <c r="B1827" t="s">
        <v>1570</v>
      </c>
      <c r="C1827" t="s">
        <v>4164</v>
      </c>
      <c r="D1827" t="s">
        <v>5024</v>
      </c>
      <c r="E1827" t="s">
        <v>5025</v>
      </c>
      <c r="F1827"/>
      <c r="G1827" t="s">
        <v>5026</v>
      </c>
      <c r="H1827" t="s">
        <v>5024</v>
      </c>
      <c r="I1827" t="s">
        <v>2799</v>
      </c>
      <c r="J1827" t="s">
        <v>5027</v>
      </c>
      <c r="K1827"/>
      <c r="L1827" t="s">
        <v>1743</v>
      </c>
      <c r="M1827" t="s">
        <v>1779</v>
      </c>
      <c r="N1827"/>
      <c r="O1827" t="s">
        <v>4166</v>
      </c>
      <c r="P1827"/>
      <c r="Q1827" t="s">
        <v>4949</v>
      </c>
      <c r="R1827" t="s">
        <v>3966</v>
      </c>
      <c r="S1827"/>
      <c r="T1827"/>
      <c r="U1827" t="s">
        <v>13809</v>
      </c>
      <c r="V1827" t="s">
        <v>13811</v>
      </c>
      <c r="W1827"/>
      <c r="X1827"/>
      <c r="Y1827"/>
      <c r="Z1827"/>
      <c r="AA1827"/>
      <c r="AB1827"/>
      <c r="AC1827"/>
      <c r="AD1827"/>
      <c r="AE1827"/>
      <c r="AF1827"/>
      <c r="AG1827"/>
      <c r="AH1827"/>
      <c r="AI1827"/>
      <c r="AJ1827"/>
      <c r="AK1827"/>
      <c r="AL1827"/>
      <c r="AM1827"/>
      <c r="AN1827"/>
      <c r="AO1827" s="108" t="s">
        <v>43</v>
      </c>
      <c r="AP1827" t="s">
        <v>2873</v>
      </c>
      <c r="AQ1827">
        <v>27</v>
      </c>
      <c r="AR1827" t="s">
        <v>13053</v>
      </c>
      <c r="AS1827" t="s">
        <v>4164</v>
      </c>
      <c r="AT1827" t="s">
        <v>9551</v>
      </c>
      <c r="AU1827" t="s">
        <v>5025</v>
      </c>
      <c r="AV1827" t="s">
        <v>13054</v>
      </c>
      <c r="AW1827" t="s">
        <v>1744</v>
      </c>
      <c r="AX1827" t="s">
        <v>1740</v>
      </c>
      <c r="AY1827" t="s">
        <v>13055</v>
      </c>
      <c r="AZ1827" t="s">
        <v>4949</v>
      </c>
      <c r="BA1827" t="s">
        <v>13056</v>
      </c>
      <c r="BB1827" t="s">
        <v>2799</v>
      </c>
      <c r="BC1827" t="s">
        <v>1743</v>
      </c>
      <c r="BD1827" t="s">
        <v>13057</v>
      </c>
      <c r="BE1827" t="s">
        <v>5015</v>
      </c>
      <c r="BF1827">
        <v>1827</v>
      </c>
      <c r="BG1827">
        <v>1816</v>
      </c>
      <c r="BH1827">
        <v>0</v>
      </c>
      <c r="BI1827" t="s">
        <v>1547</v>
      </c>
      <c r="BJ1827">
        <v>0</v>
      </c>
      <c r="BK1827" t="e" cm="1">
        <v>#N/A</v>
      </c>
      <c r="BL1827" t="e" cm="1">
        <v>#N/A</v>
      </c>
      <c r="BM1827" t="s">
        <v>5027</v>
      </c>
      <c r="BN1827" t="s">
        <v>5016</v>
      </c>
      <c r="BO1827" t="s">
        <v>13016</v>
      </c>
      <c r="BP1827" t="s" cm="1">
        <v>13015</v>
      </c>
      <c r="BQ1827" t="s">
        <v>1547</v>
      </c>
      <c r="BR1827" t="s">
        <v>4166</v>
      </c>
      <c r="BS1827">
        <v>115</v>
      </c>
      <c r="BT1827" t="s">
        <v>7084</v>
      </c>
      <c r="BU1827" t="s">
        <v>16789</v>
      </c>
      <c r="BV1827" t="s">
        <v>5024</v>
      </c>
      <c r="BW1827" t="s">
        <v>13054</v>
      </c>
      <c r="BX1827" t="s">
        <v>13058</v>
      </c>
      <c r="BY1827" t="s">
        <v>1744</v>
      </c>
      <c r="BZ1827" t="s">
        <v>1547</v>
      </c>
      <c r="CA1827" t="s">
        <v>1744</v>
      </c>
      <c r="CB1827" t="s">
        <v>1779</v>
      </c>
      <c r="CC1827"/>
      <c r="CD1827" t="s">
        <v>998</v>
      </c>
      <c r="CE1827" t="s">
        <v>2799</v>
      </c>
      <c r="CF1827" t="s">
        <v>13059</v>
      </c>
      <c r="CG1827" t="s">
        <v>13060</v>
      </c>
      <c r="CH1827" t="s">
        <v>2799</v>
      </c>
      <c r="CI1827" t="s">
        <v>1547</v>
      </c>
      <c r="CJ1827" t="s">
        <v>3966</v>
      </c>
      <c r="CK1827" t="s">
        <v>1570</v>
      </c>
      <c r="CL1827"/>
      <c r="CM1827"/>
      <c r="CN1827" t="s">
        <v>13809</v>
      </c>
      <c r="CO1827" t="s">
        <v>13811</v>
      </c>
      <c r="CP1827" t="s">
        <v>13809</v>
      </c>
      <c r="CQ1827" t="s">
        <v>13811</v>
      </c>
      <c r="CR1827" t="s">
        <v>1547</v>
      </c>
      <c r="CS1827">
        <v>8</v>
      </c>
      <c r="CT1827" t="s">
        <v>4166</v>
      </c>
      <c r="CU1827" t="s">
        <v>4166</v>
      </c>
      <c r="CV1827" t="e">
        <v>#N/A</v>
      </c>
      <c r="CW1827" t="s">
        <v>1547</v>
      </c>
      <c r="CX1827" t="s">
        <v>1547</v>
      </c>
      <c r="CY1827">
        <v>1825</v>
      </c>
      <c r="CZ1827" t="s">
        <v>12212</v>
      </c>
      <c r="DA1827" t="s">
        <v>1547</v>
      </c>
      <c r="DB1827" t="s">
        <v>1881</v>
      </c>
      <c r="DC1827" t="s">
        <v>1882</v>
      </c>
      <c r="DD1827" t="s">
        <v>5025</v>
      </c>
      <c r="DE1827" t="s">
        <v>4949</v>
      </c>
      <c r="DF1827" t="s">
        <v>5026</v>
      </c>
      <c r="DG1827" t="s">
        <v>1547</v>
      </c>
      <c r="DH1827" t="s">
        <v>1547</v>
      </c>
      <c r="DI1827" t="s">
        <v>1892</v>
      </c>
      <c r="DJ1827" t="s">
        <v>13053</v>
      </c>
      <c r="DK1827"/>
      <c r="DL1827" t="s">
        <v>1892</v>
      </c>
      <c r="DM1827">
        <v>9</v>
      </c>
      <c r="DN1827" t="s">
        <v>1883</v>
      </c>
      <c r="DO1827" t="s">
        <v>1570</v>
      </c>
      <c r="DP1827" t="b">
        <v>1</v>
      </c>
      <c r="DQ1827" t="b">
        <v>0</v>
      </c>
      <c r="DR1827" t="b">
        <v>1</v>
      </c>
      <c r="DS1827" t="b">
        <v>0</v>
      </c>
      <c r="DT1827" t="b">
        <v>0</v>
      </c>
      <c r="DU1827" t="b">
        <v>0</v>
      </c>
      <c r="DV1827" t="b">
        <v>0</v>
      </c>
      <c r="DW1827">
        <v>0</v>
      </c>
      <c r="DX1827" t="b">
        <v>0</v>
      </c>
      <c r="DY1827" t="b">
        <v>0</v>
      </c>
      <c r="DZ1827" t="b">
        <v>0</v>
      </c>
      <c r="EA1827" t="b">
        <v>0</v>
      </c>
      <c r="EB1827" t="b">
        <v>0</v>
      </c>
      <c r="EC1827" t="b">
        <v>0</v>
      </c>
      <c r="ED1827" t="b">
        <v>0</v>
      </c>
      <c r="EE1827" t="b">
        <v>0</v>
      </c>
      <c r="EF1827" t="b">
        <v>0</v>
      </c>
      <c r="EG1827" t="b" cm="1">
        <v>1</v>
      </c>
      <c r="EH1827" t="b">
        <v>0</v>
      </c>
      <c r="EI1827" t="b">
        <v>0</v>
      </c>
      <c r="EJ1827" t="b">
        <v>1</v>
      </c>
      <c r="EK1827" t="s">
        <v>5887</v>
      </c>
      <c r="EL1827">
        <v>1</v>
      </c>
      <c r="EM1827">
        <v>17</v>
      </c>
      <c r="EN1827" t="b">
        <v>0</v>
      </c>
    </row>
    <row r="1828" spans="1:144" ht="15.75">
      <c r="A1828"/>
      <c r="B1828" t="s">
        <v>1570</v>
      </c>
      <c r="C1828" t="s">
        <v>4164</v>
      </c>
      <c r="D1828" t="s">
        <v>4966</v>
      </c>
      <c r="E1828" t="s">
        <v>4967</v>
      </c>
      <c r="F1828"/>
      <c r="G1828" t="s">
        <v>5028</v>
      </c>
      <c r="H1828" t="s">
        <v>4966</v>
      </c>
      <c r="I1828" t="s">
        <v>2799</v>
      </c>
      <c r="J1828"/>
      <c r="K1828"/>
      <c r="L1828" t="s">
        <v>1743</v>
      </c>
      <c r="M1828" t="s">
        <v>1995</v>
      </c>
      <c r="N1828"/>
      <c r="O1828" t="s">
        <v>4166</v>
      </c>
      <c r="P1828"/>
      <c r="Q1828" t="s">
        <v>4949</v>
      </c>
      <c r="R1828" t="s">
        <v>3966</v>
      </c>
      <c r="S1828"/>
      <c r="T1828"/>
      <c r="U1828" t="s">
        <v>13809</v>
      </c>
      <c r="V1828" t="s">
        <v>13796</v>
      </c>
      <c r="W1828"/>
      <c r="X1828"/>
      <c r="Y1828"/>
      <c r="Z1828"/>
      <c r="AA1828"/>
      <c r="AB1828"/>
      <c r="AC1828"/>
      <c r="AD1828"/>
      <c r="AE1828"/>
      <c r="AF1828"/>
      <c r="AG1828"/>
      <c r="AH1828"/>
      <c r="AI1828"/>
      <c r="AJ1828"/>
      <c r="AK1828"/>
      <c r="AL1828"/>
      <c r="AM1828"/>
      <c r="AN1828"/>
      <c r="AO1828" s="108" t="s">
        <v>43</v>
      </c>
      <c r="AP1828" t="s">
        <v>2873</v>
      </c>
      <c r="AQ1828">
        <v>28</v>
      </c>
      <c r="AR1828" t="s">
        <v>13061</v>
      </c>
      <c r="AS1828" t="s">
        <v>4164</v>
      </c>
      <c r="AT1828" t="s">
        <v>9551</v>
      </c>
      <c r="AU1828" t="s">
        <v>4967</v>
      </c>
      <c r="AV1828" t="s">
        <v>12874</v>
      </c>
      <c r="AW1828" t="s">
        <v>1744</v>
      </c>
      <c r="AX1828" t="s">
        <v>1740</v>
      </c>
      <c r="AY1828" t="s">
        <v>13062</v>
      </c>
      <c r="AZ1828" t="s">
        <v>4949</v>
      </c>
      <c r="BA1828" t="s">
        <v>12876</v>
      </c>
      <c r="BB1828" t="s">
        <v>2799</v>
      </c>
      <c r="BC1828" t="s">
        <v>1743</v>
      </c>
      <c r="BD1828" t="s">
        <v>13063</v>
      </c>
      <c r="BE1828" t="s">
        <v>5015</v>
      </c>
      <c r="BF1828">
        <v>1784</v>
      </c>
      <c r="BG1828">
        <v>1816</v>
      </c>
      <c r="BH1828">
        <v>0</v>
      </c>
      <c r="BI1828" t="s">
        <v>1547</v>
      </c>
      <c r="BJ1828">
        <v>0</v>
      </c>
      <c r="BK1828">
        <v>0</v>
      </c>
      <c r="BL1828">
        <v>1784</v>
      </c>
      <c r="BM1828" t="s">
        <v>12879</v>
      </c>
      <c r="BN1828" t="s">
        <v>5016</v>
      </c>
      <c r="BO1828" t="s">
        <v>13016</v>
      </c>
      <c r="BP1828" t="s" cm="1">
        <v>13015</v>
      </c>
      <c r="BQ1828" t="s">
        <v>1547</v>
      </c>
      <c r="BR1828" t="s">
        <v>4166</v>
      </c>
      <c r="BS1828">
        <v>116</v>
      </c>
      <c r="BT1828" t="s">
        <v>8161</v>
      </c>
      <c r="BU1828" t="s">
        <v>16790</v>
      </c>
      <c r="BV1828" t="s">
        <v>4966</v>
      </c>
      <c r="BW1828" t="s">
        <v>12874</v>
      </c>
      <c r="BX1828" t="s">
        <v>12875</v>
      </c>
      <c r="BY1828" t="s">
        <v>1744</v>
      </c>
      <c r="BZ1828" t="s">
        <v>1547</v>
      </c>
      <c r="CA1828" t="s">
        <v>1744</v>
      </c>
      <c r="CB1828" t="s">
        <v>1995</v>
      </c>
      <c r="CC1828"/>
      <c r="CD1828" t="s">
        <v>998</v>
      </c>
      <c r="CE1828" t="s">
        <v>2799</v>
      </c>
      <c r="CF1828" t="s">
        <v>13064</v>
      </c>
      <c r="CG1828" t="s">
        <v>13065</v>
      </c>
      <c r="CH1828" t="s">
        <v>2799</v>
      </c>
      <c r="CI1828" t="s">
        <v>1547</v>
      </c>
      <c r="CJ1828" t="s">
        <v>3966</v>
      </c>
      <c r="CK1828" t="s">
        <v>1570</v>
      </c>
      <c r="CL1828"/>
      <c r="CM1828"/>
      <c r="CN1828" t="s">
        <v>13809</v>
      </c>
      <c r="CO1828" t="s">
        <v>13796</v>
      </c>
      <c r="CP1828" t="s">
        <v>13809</v>
      </c>
      <c r="CQ1828" t="s">
        <v>13796</v>
      </c>
      <c r="CR1828" t="s">
        <v>1547</v>
      </c>
      <c r="CS1828">
        <v>8</v>
      </c>
      <c r="CT1828" t="s">
        <v>4166</v>
      </c>
      <c r="CU1828" t="s">
        <v>4166</v>
      </c>
      <c r="CV1828" t="s">
        <v>4166</v>
      </c>
      <c r="CW1828" t="s">
        <v>1547</v>
      </c>
      <c r="CX1828" t="s">
        <v>1547</v>
      </c>
      <c r="CY1828">
        <v>1826</v>
      </c>
      <c r="CZ1828" t="s">
        <v>12213</v>
      </c>
      <c r="DA1828" t="s">
        <v>1547</v>
      </c>
      <c r="DB1828" t="s">
        <v>1881</v>
      </c>
      <c r="DC1828" t="s">
        <v>1882</v>
      </c>
      <c r="DD1828" t="s">
        <v>4967</v>
      </c>
      <c r="DE1828" t="s">
        <v>4949</v>
      </c>
      <c r="DF1828" t="s">
        <v>5028</v>
      </c>
      <c r="DG1828" t="s">
        <v>1547</v>
      </c>
      <c r="DH1828" t="s">
        <v>1547</v>
      </c>
      <c r="DI1828" t="s">
        <v>1892</v>
      </c>
      <c r="DJ1828" t="s">
        <v>13061</v>
      </c>
      <c r="DK1828"/>
      <c r="DL1828" t="s">
        <v>1892</v>
      </c>
      <c r="DM1828">
        <v>9</v>
      </c>
      <c r="DN1828" t="s">
        <v>1883</v>
      </c>
      <c r="DO1828" t="s">
        <v>1570</v>
      </c>
      <c r="DP1828" t="b">
        <v>1</v>
      </c>
      <c r="DQ1828" t="b">
        <v>0</v>
      </c>
      <c r="DR1828" t="b">
        <v>0</v>
      </c>
      <c r="DS1828" t="b">
        <v>0</v>
      </c>
      <c r="DT1828" t="b">
        <v>0</v>
      </c>
      <c r="DU1828" t="b">
        <v>0</v>
      </c>
      <c r="DV1828" t="b">
        <v>0</v>
      </c>
      <c r="DW1828">
        <v>0</v>
      </c>
      <c r="DX1828" t="b">
        <v>0</v>
      </c>
      <c r="DY1828" t="b">
        <v>0</v>
      </c>
      <c r="DZ1828" t="b">
        <v>0</v>
      </c>
      <c r="EA1828" t="b">
        <v>0</v>
      </c>
      <c r="EB1828" t="b">
        <v>0</v>
      </c>
      <c r="EC1828" t="b">
        <v>0</v>
      </c>
      <c r="ED1828" t="b">
        <v>0</v>
      </c>
      <c r="EE1828" t="b">
        <v>0</v>
      </c>
      <c r="EF1828" t="b">
        <v>0</v>
      </c>
      <c r="EG1828" t="b" cm="1">
        <v>1</v>
      </c>
      <c r="EH1828" t="b">
        <v>0</v>
      </c>
      <c r="EI1828" t="b">
        <v>0</v>
      </c>
      <c r="EJ1828" t="b">
        <v>1</v>
      </c>
      <c r="EK1828" t="s">
        <v>5887</v>
      </c>
      <c r="EL1828">
        <v>1</v>
      </c>
      <c r="EM1828">
        <v>8</v>
      </c>
      <c r="EN1828" t="b">
        <v>0</v>
      </c>
    </row>
    <row r="1829" spans="1:144" ht="15.75">
      <c r="A1829"/>
      <c r="B1829" t="s">
        <v>1570</v>
      </c>
      <c r="C1829" t="s">
        <v>4164</v>
      </c>
      <c r="D1829" t="s">
        <v>4968</v>
      </c>
      <c r="E1829" t="s">
        <v>4969</v>
      </c>
      <c r="F1829"/>
      <c r="G1829" t="s">
        <v>5029</v>
      </c>
      <c r="H1829" t="s">
        <v>4968</v>
      </c>
      <c r="I1829" t="s">
        <v>2799</v>
      </c>
      <c r="J1829"/>
      <c r="K1829"/>
      <c r="L1829" t="s">
        <v>1743</v>
      </c>
      <c r="M1829" t="s">
        <v>1749</v>
      </c>
      <c r="N1829"/>
      <c r="O1829" t="s">
        <v>4166</v>
      </c>
      <c r="P1829"/>
      <c r="Q1829" t="s">
        <v>4949</v>
      </c>
      <c r="R1829" t="s">
        <v>3966</v>
      </c>
      <c r="S1829"/>
      <c r="T1829"/>
      <c r="U1829" t="s">
        <v>13809</v>
      </c>
      <c r="V1829" t="s">
        <v>13797</v>
      </c>
      <c r="W1829"/>
      <c r="X1829"/>
      <c r="Y1829"/>
      <c r="Z1829"/>
      <c r="AA1829"/>
      <c r="AB1829"/>
      <c r="AC1829"/>
      <c r="AD1829"/>
      <c r="AE1829"/>
      <c r="AF1829"/>
      <c r="AG1829"/>
      <c r="AH1829"/>
      <c r="AI1829"/>
      <c r="AJ1829"/>
      <c r="AK1829"/>
      <c r="AL1829"/>
      <c r="AM1829"/>
      <c r="AN1829"/>
      <c r="AO1829" s="108" t="s">
        <v>43</v>
      </c>
      <c r="AP1829" t="s">
        <v>2873</v>
      </c>
      <c r="AQ1829">
        <v>29</v>
      </c>
      <c r="AR1829" t="s">
        <v>13066</v>
      </c>
      <c r="AS1829" t="s">
        <v>4164</v>
      </c>
      <c r="AT1829" t="s">
        <v>9551</v>
      </c>
      <c r="AU1829" t="s">
        <v>4969</v>
      </c>
      <c r="AV1829" t="s">
        <v>12881</v>
      </c>
      <c r="AW1829" t="s">
        <v>1744</v>
      </c>
      <c r="AX1829" t="s">
        <v>1740</v>
      </c>
      <c r="AY1829" t="s">
        <v>13067</v>
      </c>
      <c r="AZ1829" t="s">
        <v>4949</v>
      </c>
      <c r="BA1829" t="s">
        <v>12883</v>
      </c>
      <c r="BB1829" t="s">
        <v>2799</v>
      </c>
      <c r="BC1829" t="s">
        <v>1743</v>
      </c>
      <c r="BD1829" t="s">
        <v>13068</v>
      </c>
      <c r="BE1829" t="s">
        <v>5015</v>
      </c>
      <c r="BF1829">
        <v>1785</v>
      </c>
      <c r="BG1829">
        <v>1816</v>
      </c>
      <c r="BH1829">
        <v>0</v>
      </c>
      <c r="BI1829" t="s">
        <v>1547</v>
      </c>
      <c r="BJ1829">
        <v>0</v>
      </c>
      <c r="BK1829">
        <v>0</v>
      </c>
      <c r="BL1829">
        <v>1785</v>
      </c>
      <c r="BM1829" t="s">
        <v>12887</v>
      </c>
      <c r="BN1829" t="s">
        <v>5016</v>
      </c>
      <c r="BO1829" t="s">
        <v>13016</v>
      </c>
      <c r="BP1829" t="s" cm="1">
        <v>13015</v>
      </c>
      <c r="BQ1829" t="s">
        <v>1547</v>
      </c>
      <c r="BR1829" t="s">
        <v>4166</v>
      </c>
      <c r="BS1829">
        <v>117</v>
      </c>
      <c r="BT1829" t="s">
        <v>8166</v>
      </c>
      <c r="BU1829" t="s">
        <v>16791</v>
      </c>
      <c r="BV1829" t="s">
        <v>4968</v>
      </c>
      <c r="BW1829" t="s">
        <v>12881</v>
      </c>
      <c r="BX1829" t="s">
        <v>12882</v>
      </c>
      <c r="BY1829" t="s">
        <v>1744</v>
      </c>
      <c r="BZ1829" t="s">
        <v>1547</v>
      </c>
      <c r="CA1829" t="s">
        <v>1744</v>
      </c>
      <c r="CB1829" t="s">
        <v>1749</v>
      </c>
      <c r="CC1829"/>
      <c r="CD1829" t="s">
        <v>998</v>
      </c>
      <c r="CE1829" t="s">
        <v>2799</v>
      </c>
      <c r="CF1829" t="s">
        <v>13069</v>
      </c>
      <c r="CG1829" t="s">
        <v>13070</v>
      </c>
      <c r="CH1829" t="s">
        <v>2799</v>
      </c>
      <c r="CI1829" t="s">
        <v>1547</v>
      </c>
      <c r="CJ1829" t="s">
        <v>3966</v>
      </c>
      <c r="CK1829" t="s">
        <v>1570</v>
      </c>
      <c r="CL1829"/>
      <c r="CM1829"/>
      <c r="CN1829" t="s">
        <v>13809</v>
      </c>
      <c r="CO1829" t="s">
        <v>13797</v>
      </c>
      <c r="CP1829" t="s">
        <v>13809</v>
      </c>
      <c r="CQ1829" t="s">
        <v>13797</v>
      </c>
      <c r="CR1829" t="s">
        <v>1547</v>
      </c>
      <c r="CS1829">
        <v>8</v>
      </c>
      <c r="CT1829" t="s">
        <v>4166</v>
      </c>
      <c r="CU1829" t="s">
        <v>4166</v>
      </c>
      <c r="CV1829" t="s">
        <v>4166</v>
      </c>
      <c r="CW1829" t="s">
        <v>1547</v>
      </c>
      <c r="CX1829" t="s">
        <v>1547</v>
      </c>
      <c r="CY1829">
        <v>1827</v>
      </c>
      <c r="CZ1829" t="s">
        <v>12214</v>
      </c>
      <c r="DA1829" t="s">
        <v>1547</v>
      </c>
      <c r="DB1829" t="s">
        <v>1881</v>
      </c>
      <c r="DC1829" t="s">
        <v>1882</v>
      </c>
      <c r="DD1829" t="s">
        <v>4969</v>
      </c>
      <c r="DE1829" t="s">
        <v>4949</v>
      </c>
      <c r="DF1829" t="s">
        <v>5029</v>
      </c>
      <c r="DG1829" t="s">
        <v>1547</v>
      </c>
      <c r="DH1829" t="s">
        <v>1547</v>
      </c>
      <c r="DI1829" t="s">
        <v>1892</v>
      </c>
      <c r="DJ1829" t="s">
        <v>13066</v>
      </c>
      <c r="DK1829"/>
      <c r="DL1829" t="s">
        <v>1892</v>
      </c>
      <c r="DM1829">
        <v>9</v>
      </c>
      <c r="DN1829" t="s">
        <v>1883</v>
      </c>
      <c r="DO1829" t="s">
        <v>1570</v>
      </c>
      <c r="DP1829" t="b">
        <v>1</v>
      </c>
      <c r="DQ1829" t="b">
        <v>0</v>
      </c>
      <c r="DR1829" t="b">
        <v>0</v>
      </c>
      <c r="DS1829" t="b">
        <v>0</v>
      </c>
      <c r="DT1829" t="b">
        <v>0</v>
      </c>
      <c r="DU1829" t="b">
        <v>0</v>
      </c>
      <c r="DV1829" t="b">
        <v>0</v>
      </c>
      <c r="DW1829">
        <v>0</v>
      </c>
      <c r="DX1829" t="b">
        <v>0</v>
      </c>
      <c r="DY1829" t="b">
        <v>0</v>
      </c>
      <c r="DZ1829" t="b">
        <v>0</v>
      </c>
      <c r="EA1829" t="b">
        <v>0</v>
      </c>
      <c r="EB1829" t="b">
        <v>0</v>
      </c>
      <c r="EC1829" t="b">
        <v>0</v>
      </c>
      <c r="ED1829" t="b">
        <v>0</v>
      </c>
      <c r="EE1829" t="b">
        <v>0</v>
      </c>
      <c r="EF1829" t="b">
        <v>0</v>
      </c>
      <c r="EG1829" t="b" cm="1">
        <v>1</v>
      </c>
      <c r="EH1829" t="b">
        <v>0</v>
      </c>
      <c r="EI1829" t="b">
        <v>0</v>
      </c>
      <c r="EJ1829" t="b">
        <v>1</v>
      </c>
      <c r="EK1829" t="s">
        <v>5887</v>
      </c>
      <c r="EL1829">
        <v>1</v>
      </c>
      <c r="EM1829">
        <v>10</v>
      </c>
      <c r="EN1829" t="b">
        <v>0</v>
      </c>
    </row>
    <row r="1830" spans="1:144" ht="15.75">
      <c r="A1830"/>
      <c r="B1830" t="s">
        <v>1570</v>
      </c>
      <c r="C1830" t="s">
        <v>4164</v>
      </c>
      <c r="D1830" t="s">
        <v>4986</v>
      </c>
      <c r="E1830" t="s">
        <v>4961</v>
      </c>
      <c r="F1830"/>
      <c r="G1830" t="s">
        <v>4986</v>
      </c>
      <c r="H1830" t="s">
        <v>5030</v>
      </c>
      <c r="I1830" t="s">
        <v>2799</v>
      </c>
      <c r="J1830" t="s">
        <v>5031</v>
      </c>
      <c r="K1830"/>
      <c r="L1830" t="s">
        <v>1743</v>
      </c>
      <c r="M1830" t="s">
        <v>2007</v>
      </c>
      <c r="N1830"/>
      <c r="O1830" t="s">
        <v>4166</v>
      </c>
      <c r="P1830"/>
      <c r="Q1830" t="s">
        <v>4949</v>
      </c>
      <c r="R1830" t="s">
        <v>3966</v>
      </c>
      <c r="S1830"/>
      <c r="T1830"/>
      <c r="U1830" t="s">
        <v>13809</v>
      </c>
      <c r="V1830" t="s">
        <v>4987</v>
      </c>
      <c r="W1830"/>
      <c r="X1830"/>
      <c r="Y1830"/>
      <c r="Z1830"/>
      <c r="AA1830"/>
      <c r="AB1830"/>
      <c r="AC1830"/>
      <c r="AD1830"/>
      <c r="AE1830"/>
      <c r="AF1830"/>
      <c r="AG1830"/>
      <c r="AH1830"/>
      <c r="AI1830"/>
      <c r="AJ1830"/>
      <c r="AK1830"/>
      <c r="AL1830"/>
      <c r="AM1830"/>
      <c r="AN1830"/>
      <c r="AO1830" s="108" t="s">
        <v>43</v>
      </c>
      <c r="AP1830" t="s">
        <v>2873</v>
      </c>
      <c r="AQ1830">
        <v>30</v>
      </c>
      <c r="AR1830" t="s">
        <v>13071</v>
      </c>
      <c r="AS1830" t="s">
        <v>4164</v>
      </c>
      <c r="AT1830" t="s">
        <v>9551</v>
      </c>
      <c r="AU1830" t="s">
        <v>4961</v>
      </c>
      <c r="AV1830" t="s">
        <v>12852</v>
      </c>
      <c r="AW1830" t="s">
        <v>1744</v>
      </c>
      <c r="AX1830" t="s">
        <v>1740</v>
      </c>
      <c r="AY1830" t="s">
        <v>12942</v>
      </c>
      <c r="AZ1830" t="s">
        <v>4949</v>
      </c>
      <c r="BA1830" t="s">
        <v>12854</v>
      </c>
      <c r="BB1830" t="s">
        <v>2799</v>
      </c>
      <c r="BC1830" t="s">
        <v>1743</v>
      </c>
      <c r="BD1830" t="s">
        <v>13072</v>
      </c>
      <c r="BE1830" t="s">
        <v>5015</v>
      </c>
      <c r="BF1830">
        <v>1780</v>
      </c>
      <c r="BG1830">
        <v>1816</v>
      </c>
      <c r="BH1830">
        <v>0</v>
      </c>
      <c r="BI1830" t="s">
        <v>1547</v>
      </c>
      <c r="BJ1830">
        <v>0</v>
      </c>
      <c r="BK1830" t="e" cm="1">
        <v>#N/A</v>
      </c>
      <c r="BL1830" t="e" cm="1">
        <v>#N/A</v>
      </c>
      <c r="BM1830" t="s">
        <v>5031</v>
      </c>
      <c r="BN1830" t="s">
        <v>5016</v>
      </c>
      <c r="BO1830" t="s">
        <v>13016</v>
      </c>
      <c r="BP1830" t="s" cm="1">
        <v>13015</v>
      </c>
      <c r="BQ1830" t="s">
        <v>1547</v>
      </c>
      <c r="BR1830" t="s">
        <v>4166</v>
      </c>
      <c r="BS1830">
        <v>118</v>
      </c>
      <c r="BT1830" t="s">
        <v>8173</v>
      </c>
      <c r="BU1830" t="s">
        <v>16792</v>
      </c>
      <c r="BV1830" t="s">
        <v>4986</v>
      </c>
      <c r="BW1830" t="s">
        <v>12852</v>
      </c>
      <c r="BX1830" t="s">
        <v>13073</v>
      </c>
      <c r="BY1830" t="s">
        <v>1744</v>
      </c>
      <c r="BZ1830" t="s">
        <v>1547</v>
      </c>
      <c r="CA1830" t="s">
        <v>1744</v>
      </c>
      <c r="CB1830" t="s">
        <v>2007</v>
      </c>
      <c r="CC1830"/>
      <c r="CD1830" t="s">
        <v>998</v>
      </c>
      <c r="CE1830" t="s">
        <v>2799</v>
      </c>
      <c r="CF1830" t="s">
        <v>13074</v>
      </c>
      <c r="CG1830" t="s">
        <v>13075</v>
      </c>
      <c r="CH1830" t="s">
        <v>2799</v>
      </c>
      <c r="CI1830" t="s">
        <v>1547</v>
      </c>
      <c r="CJ1830" t="s">
        <v>3966</v>
      </c>
      <c r="CK1830" t="s">
        <v>1570</v>
      </c>
      <c r="CL1830"/>
      <c r="CM1830"/>
      <c r="CN1830" t="s">
        <v>13809</v>
      </c>
      <c r="CO1830" t="s">
        <v>4987</v>
      </c>
      <c r="CP1830" t="s">
        <v>13809</v>
      </c>
      <c r="CQ1830" t="s">
        <v>4987</v>
      </c>
      <c r="CR1830" t="s">
        <v>1547</v>
      </c>
      <c r="CS1830">
        <v>8</v>
      </c>
      <c r="CT1830" t="s">
        <v>4166</v>
      </c>
      <c r="CU1830" t="s">
        <v>4166</v>
      </c>
      <c r="CV1830" t="e">
        <v>#N/A</v>
      </c>
      <c r="CW1830" t="s">
        <v>1547</v>
      </c>
      <c r="CX1830" t="s">
        <v>1547</v>
      </c>
      <c r="CY1830">
        <v>1828</v>
      </c>
      <c r="CZ1830" t="s">
        <v>12215</v>
      </c>
      <c r="DA1830" t="s">
        <v>1547</v>
      </c>
      <c r="DB1830" t="s">
        <v>1881</v>
      </c>
      <c r="DC1830" t="s">
        <v>1882</v>
      </c>
      <c r="DD1830" t="s">
        <v>4961</v>
      </c>
      <c r="DE1830" t="s">
        <v>4949</v>
      </c>
      <c r="DF1830" t="s">
        <v>4986</v>
      </c>
      <c r="DG1830" t="s">
        <v>1547</v>
      </c>
      <c r="DH1830" t="s">
        <v>1547</v>
      </c>
      <c r="DI1830" t="s">
        <v>1892</v>
      </c>
      <c r="DJ1830" t="s">
        <v>13071</v>
      </c>
      <c r="DK1830"/>
      <c r="DL1830" t="s">
        <v>1892</v>
      </c>
      <c r="DM1830">
        <v>9</v>
      </c>
      <c r="DN1830" t="s">
        <v>1883</v>
      </c>
      <c r="DO1830" t="s">
        <v>1570</v>
      </c>
      <c r="DP1830" t="b">
        <v>1</v>
      </c>
      <c r="DQ1830" t="b">
        <v>0</v>
      </c>
      <c r="DR1830" t="b">
        <v>0</v>
      </c>
      <c r="DS1830" t="b">
        <v>0</v>
      </c>
      <c r="DT1830" t="b">
        <v>0</v>
      </c>
      <c r="DU1830" t="b">
        <v>0</v>
      </c>
      <c r="DV1830" t="b">
        <v>0</v>
      </c>
      <c r="DW1830">
        <v>0</v>
      </c>
      <c r="DX1830" t="b">
        <v>0</v>
      </c>
      <c r="DY1830" t="b">
        <v>0</v>
      </c>
      <c r="DZ1830" t="b">
        <v>0</v>
      </c>
      <c r="EA1830" t="b">
        <v>0</v>
      </c>
      <c r="EB1830" t="b">
        <v>0</v>
      </c>
      <c r="EC1830" t="b">
        <v>1</v>
      </c>
      <c r="ED1830" t="b">
        <v>0</v>
      </c>
      <c r="EE1830" t="b">
        <v>0</v>
      </c>
      <c r="EF1830" t="b">
        <v>0</v>
      </c>
      <c r="EG1830" t="b" cm="1">
        <v>1</v>
      </c>
      <c r="EH1830" t="b">
        <v>0</v>
      </c>
      <c r="EI1830" t="b">
        <v>0</v>
      </c>
      <c r="EJ1830" t="b">
        <v>1</v>
      </c>
      <c r="EK1830" t="s">
        <v>5981</v>
      </c>
      <c r="EL1830">
        <v>1</v>
      </c>
      <c r="EM1830">
        <v>17</v>
      </c>
      <c r="EN1830" t="b">
        <v>0</v>
      </c>
    </row>
    <row r="1831" spans="1:144" ht="15.75">
      <c r="A1831"/>
      <c r="B1831" t="s">
        <v>1570</v>
      </c>
      <c r="C1831" t="s">
        <v>4164</v>
      </c>
      <c r="D1831" t="s">
        <v>4989</v>
      </c>
      <c r="E1831" t="s">
        <v>4988</v>
      </c>
      <c r="F1831"/>
      <c r="G1831" t="s">
        <v>4989</v>
      </c>
      <c r="H1831" t="s">
        <v>5032</v>
      </c>
      <c r="I1831" t="s">
        <v>2799</v>
      </c>
      <c r="J1831" t="s">
        <v>5033</v>
      </c>
      <c r="K1831"/>
      <c r="L1831" t="s">
        <v>1743</v>
      </c>
      <c r="M1831" t="s">
        <v>1995</v>
      </c>
      <c r="N1831"/>
      <c r="O1831" t="s">
        <v>4166</v>
      </c>
      <c r="P1831"/>
      <c r="Q1831" t="s">
        <v>4949</v>
      </c>
      <c r="R1831" t="s">
        <v>3966</v>
      </c>
      <c r="S1831"/>
      <c r="T1831"/>
      <c r="U1831" t="s">
        <v>13809</v>
      </c>
      <c r="V1831" t="s">
        <v>4990</v>
      </c>
      <c r="W1831"/>
      <c r="X1831"/>
      <c r="Y1831"/>
      <c r="Z1831"/>
      <c r="AA1831"/>
      <c r="AB1831"/>
      <c r="AC1831"/>
      <c r="AD1831"/>
      <c r="AE1831"/>
      <c r="AF1831"/>
      <c r="AG1831"/>
      <c r="AH1831"/>
      <c r="AI1831"/>
      <c r="AJ1831"/>
      <c r="AK1831"/>
      <c r="AL1831"/>
      <c r="AM1831"/>
      <c r="AN1831"/>
      <c r="AO1831" s="108" t="s">
        <v>43</v>
      </c>
      <c r="AP1831" t="s">
        <v>2873</v>
      </c>
      <c r="AQ1831">
        <v>31</v>
      </c>
      <c r="AR1831" t="s">
        <v>13076</v>
      </c>
      <c r="AS1831" t="s">
        <v>4164</v>
      </c>
      <c r="AT1831" t="s">
        <v>9551</v>
      </c>
      <c r="AU1831" t="s">
        <v>4988</v>
      </c>
      <c r="AV1831" t="s">
        <v>12945</v>
      </c>
      <c r="AW1831" t="s">
        <v>1744</v>
      </c>
      <c r="AX1831" t="s">
        <v>1740</v>
      </c>
      <c r="AY1831" t="s">
        <v>12946</v>
      </c>
      <c r="AZ1831" t="s">
        <v>4949</v>
      </c>
      <c r="BA1831" t="s">
        <v>12947</v>
      </c>
      <c r="BB1831" t="s">
        <v>2799</v>
      </c>
      <c r="BC1831" t="s">
        <v>1743</v>
      </c>
      <c r="BD1831" t="s">
        <v>13077</v>
      </c>
      <c r="BE1831" t="s">
        <v>5015</v>
      </c>
      <c r="BF1831">
        <v>1801</v>
      </c>
      <c r="BG1831">
        <v>1816</v>
      </c>
      <c r="BH1831">
        <v>0</v>
      </c>
      <c r="BI1831" t="s">
        <v>1547</v>
      </c>
      <c r="BJ1831">
        <v>0</v>
      </c>
      <c r="BK1831" t="e" cm="1">
        <v>#N/A</v>
      </c>
      <c r="BL1831" t="e" cm="1">
        <v>#N/A</v>
      </c>
      <c r="BM1831" t="s">
        <v>5033</v>
      </c>
      <c r="BN1831" t="s">
        <v>5016</v>
      </c>
      <c r="BO1831" t="s">
        <v>13016</v>
      </c>
      <c r="BP1831" t="s" cm="1">
        <v>13015</v>
      </c>
      <c r="BQ1831" t="s">
        <v>1547</v>
      </c>
      <c r="BR1831" t="s">
        <v>4166</v>
      </c>
      <c r="BS1831">
        <v>119</v>
      </c>
      <c r="BT1831" t="s">
        <v>8175</v>
      </c>
      <c r="BU1831" t="s">
        <v>16793</v>
      </c>
      <c r="BV1831" t="s">
        <v>4989</v>
      </c>
      <c r="BW1831" t="s">
        <v>12945</v>
      </c>
      <c r="BX1831" t="s">
        <v>13078</v>
      </c>
      <c r="BY1831" t="s">
        <v>1744</v>
      </c>
      <c r="BZ1831" t="s">
        <v>1547</v>
      </c>
      <c r="CA1831" t="s">
        <v>1744</v>
      </c>
      <c r="CB1831" t="s">
        <v>1995</v>
      </c>
      <c r="CC1831"/>
      <c r="CD1831" t="s">
        <v>998</v>
      </c>
      <c r="CE1831" t="s">
        <v>2799</v>
      </c>
      <c r="CF1831" t="s">
        <v>13079</v>
      </c>
      <c r="CG1831" t="s">
        <v>13080</v>
      </c>
      <c r="CH1831" t="s">
        <v>2799</v>
      </c>
      <c r="CI1831" t="s">
        <v>1547</v>
      </c>
      <c r="CJ1831" t="s">
        <v>3966</v>
      </c>
      <c r="CK1831" t="s">
        <v>1570</v>
      </c>
      <c r="CL1831"/>
      <c r="CM1831"/>
      <c r="CN1831" t="s">
        <v>13809</v>
      </c>
      <c r="CO1831" t="s">
        <v>4990</v>
      </c>
      <c r="CP1831" t="s">
        <v>13809</v>
      </c>
      <c r="CQ1831" t="s">
        <v>4990</v>
      </c>
      <c r="CR1831" t="s">
        <v>1547</v>
      </c>
      <c r="CS1831">
        <v>8</v>
      </c>
      <c r="CT1831" t="s">
        <v>4166</v>
      </c>
      <c r="CU1831" t="s">
        <v>4166</v>
      </c>
      <c r="CV1831" t="e">
        <v>#N/A</v>
      </c>
      <c r="CW1831" t="s">
        <v>1547</v>
      </c>
      <c r="CX1831" t="s">
        <v>1547</v>
      </c>
      <c r="CY1831">
        <v>1829</v>
      </c>
      <c r="CZ1831" t="s">
        <v>12216</v>
      </c>
      <c r="DA1831" t="s">
        <v>1547</v>
      </c>
      <c r="DB1831" t="s">
        <v>1881</v>
      </c>
      <c r="DC1831" t="s">
        <v>1882</v>
      </c>
      <c r="DD1831" t="s">
        <v>4988</v>
      </c>
      <c r="DE1831" t="s">
        <v>4949</v>
      </c>
      <c r="DF1831" t="s">
        <v>4989</v>
      </c>
      <c r="DG1831" t="s">
        <v>1547</v>
      </c>
      <c r="DH1831" t="s">
        <v>1547</v>
      </c>
      <c r="DI1831" t="s">
        <v>1892</v>
      </c>
      <c r="DJ1831" t="s">
        <v>13076</v>
      </c>
      <c r="DK1831"/>
      <c r="DL1831" t="s">
        <v>1892</v>
      </c>
      <c r="DM1831">
        <v>9</v>
      </c>
      <c r="DN1831" t="s">
        <v>1883</v>
      </c>
      <c r="DO1831" t="s">
        <v>1570</v>
      </c>
      <c r="DP1831" t="b">
        <v>1</v>
      </c>
      <c r="DQ1831" t="b">
        <v>0</v>
      </c>
      <c r="DR1831" t="b">
        <v>0</v>
      </c>
      <c r="DS1831" t="b">
        <v>0</v>
      </c>
      <c r="DT1831" t="b">
        <v>0</v>
      </c>
      <c r="DU1831" t="b">
        <v>0</v>
      </c>
      <c r="DV1831" t="b">
        <v>0</v>
      </c>
      <c r="DW1831">
        <v>0</v>
      </c>
      <c r="DX1831" t="b">
        <v>0</v>
      </c>
      <c r="DY1831" t="b">
        <v>0</v>
      </c>
      <c r="DZ1831" t="b">
        <v>0</v>
      </c>
      <c r="EA1831" t="b">
        <v>0</v>
      </c>
      <c r="EB1831" t="b">
        <v>0</v>
      </c>
      <c r="EC1831" t="b">
        <v>1</v>
      </c>
      <c r="ED1831" t="b">
        <v>0</v>
      </c>
      <c r="EE1831" t="b">
        <v>0</v>
      </c>
      <c r="EF1831" t="b">
        <v>0</v>
      </c>
      <c r="EG1831" t="b" cm="1">
        <v>1</v>
      </c>
      <c r="EH1831" t="b">
        <v>0</v>
      </c>
      <c r="EI1831" t="b">
        <v>0</v>
      </c>
      <c r="EJ1831" t="b">
        <v>1</v>
      </c>
      <c r="EK1831" t="s">
        <v>5981</v>
      </c>
      <c r="EL1831">
        <v>1</v>
      </c>
      <c r="EM1831">
        <v>17</v>
      </c>
      <c r="EN1831" t="b">
        <v>0</v>
      </c>
    </row>
    <row r="1832" spans="1:144" ht="15.75">
      <c r="A1832"/>
      <c r="B1832" t="s">
        <v>1570</v>
      </c>
      <c r="C1832" t="s">
        <v>4164</v>
      </c>
      <c r="D1832" t="s">
        <v>4964</v>
      </c>
      <c r="E1832" t="s">
        <v>4964</v>
      </c>
      <c r="F1832"/>
      <c r="G1832" t="s">
        <v>5034</v>
      </c>
      <c r="H1832" t="s">
        <v>4964</v>
      </c>
      <c r="I1832" t="s">
        <v>2798</v>
      </c>
      <c r="J1832"/>
      <c r="K1832"/>
      <c r="L1832" t="s">
        <v>1743</v>
      </c>
      <c r="M1832" t="s">
        <v>1995</v>
      </c>
      <c r="N1832"/>
      <c r="O1832" t="s">
        <v>4166</v>
      </c>
      <c r="P1832"/>
      <c r="Q1832" t="s">
        <v>4949</v>
      </c>
      <c r="R1832" t="s">
        <v>3966</v>
      </c>
      <c r="S1832"/>
      <c r="T1832"/>
      <c r="U1832" t="s">
        <v>13809</v>
      </c>
      <c r="V1832" t="s">
        <v>13794</v>
      </c>
      <c r="W1832"/>
      <c r="X1832"/>
      <c r="Y1832"/>
      <c r="Z1832"/>
      <c r="AA1832"/>
      <c r="AB1832"/>
      <c r="AC1832"/>
      <c r="AD1832"/>
      <c r="AE1832"/>
      <c r="AF1832"/>
      <c r="AG1832"/>
      <c r="AH1832"/>
      <c r="AI1832"/>
      <c r="AJ1832"/>
      <c r="AK1832"/>
      <c r="AL1832"/>
      <c r="AM1832"/>
      <c r="AN1832"/>
      <c r="AO1832" s="108" t="s">
        <v>43</v>
      </c>
      <c r="AP1832" t="s">
        <v>2873</v>
      </c>
      <c r="AQ1832">
        <v>32</v>
      </c>
      <c r="AR1832" t="s">
        <v>13081</v>
      </c>
      <c r="AS1832" t="s">
        <v>4164</v>
      </c>
      <c r="AT1832" t="s">
        <v>9551</v>
      </c>
      <c r="AU1832" t="s">
        <v>4964</v>
      </c>
      <c r="AV1832" t="s">
        <v>12861</v>
      </c>
      <c r="AW1832" t="s">
        <v>1744</v>
      </c>
      <c r="AX1832" t="s">
        <v>1740</v>
      </c>
      <c r="AY1832" t="s">
        <v>13082</v>
      </c>
      <c r="AZ1832" t="s">
        <v>4949</v>
      </c>
      <c r="BA1832" t="s">
        <v>12862</v>
      </c>
      <c r="BB1832" t="s">
        <v>2798</v>
      </c>
      <c r="BC1832" t="s">
        <v>1743</v>
      </c>
      <c r="BD1832" t="s">
        <v>13083</v>
      </c>
      <c r="BE1832" t="s">
        <v>5015</v>
      </c>
      <c r="BF1832">
        <v>1781</v>
      </c>
      <c r="BG1832">
        <v>1816</v>
      </c>
      <c r="BH1832">
        <v>0</v>
      </c>
      <c r="BI1832" t="s">
        <v>1547</v>
      </c>
      <c r="BJ1832">
        <v>0</v>
      </c>
      <c r="BK1832">
        <v>0</v>
      </c>
      <c r="BL1832">
        <v>1781</v>
      </c>
      <c r="BM1832" t="s">
        <v>12865</v>
      </c>
      <c r="BN1832" t="s">
        <v>5016</v>
      </c>
      <c r="BO1832" t="s">
        <v>13016</v>
      </c>
      <c r="BP1832" t="s" cm="1">
        <v>13015</v>
      </c>
      <c r="BQ1832" t="s">
        <v>1547</v>
      </c>
      <c r="BR1832" t="s">
        <v>4166</v>
      </c>
      <c r="BS1832">
        <v>120</v>
      </c>
      <c r="BT1832" t="s">
        <v>8179</v>
      </c>
      <c r="BU1832" t="s">
        <v>16794</v>
      </c>
      <c r="BV1832" t="s">
        <v>4964</v>
      </c>
      <c r="BW1832" t="s">
        <v>12861</v>
      </c>
      <c r="BX1832" t="s">
        <v>12861</v>
      </c>
      <c r="BY1832" t="s">
        <v>1744</v>
      </c>
      <c r="BZ1832" t="s">
        <v>1547</v>
      </c>
      <c r="CA1832" t="s">
        <v>1744</v>
      </c>
      <c r="CB1832" t="s">
        <v>1995</v>
      </c>
      <c r="CC1832"/>
      <c r="CD1832" t="s">
        <v>998</v>
      </c>
      <c r="CE1832" t="s">
        <v>2798</v>
      </c>
      <c r="CF1832" t="s">
        <v>13084</v>
      </c>
      <c r="CG1832" t="s">
        <v>13085</v>
      </c>
      <c r="CH1832" t="s">
        <v>2798</v>
      </c>
      <c r="CI1832" t="s">
        <v>1547</v>
      </c>
      <c r="CJ1832" t="s">
        <v>3966</v>
      </c>
      <c r="CK1832" t="s">
        <v>1570</v>
      </c>
      <c r="CL1832"/>
      <c r="CM1832"/>
      <c r="CN1832" t="s">
        <v>13809</v>
      </c>
      <c r="CO1832" t="s">
        <v>13794</v>
      </c>
      <c r="CP1832" t="s">
        <v>13809</v>
      </c>
      <c r="CQ1832" t="s">
        <v>13794</v>
      </c>
      <c r="CR1832" t="s">
        <v>1547</v>
      </c>
      <c r="CS1832">
        <v>8</v>
      </c>
      <c r="CT1832" t="s">
        <v>4166</v>
      </c>
      <c r="CU1832" t="s">
        <v>4166</v>
      </c>
      <c r="CV1832" t="s">
        <v>4166</v>
      </c>
      <c r="CW1832" t="s">
        <v>1547</v>
      </c>
      <c r="CX1832" t="s">
        <v>1547</v>
      </c>
      <c r="CY1832">
        <v>1830</v>
      </c>
      <c r="CZ1832" t="s">
        <v>12217</v>
      </c>
      <c r="DA1832" t="s">
        <v>1547</v>
      </c>
      <c r="DB1832" t="s">
        <v>1881</v>
      </c>
      <c r="DC1832" t="s">
        <v>1882</v>
      </c>
      <c r="DD1832" t="s">
        <v>4964</v>
      </c>
      <c r="DE1832" t="s">
        <v>4949</v>
      </c>
      <c r="DF1832" t="s">
        <v>5034</v>
      </c>
      <c r="DG1832" t="s">
        <v>1547</v>
      </c>
      <c r="DH1832" t="s">
        <v>1547</v>
      </c>
      <c r="DI1832" t="s">
        <v>1892</v>
      </c>
      <c r="DJ1832" t="s">
        <v>13081</v>
      </c>
      <c r="DK1832"/>
      <c r="DL1832" t="s">
        <v>1892</v>
      </c>
      <c r="DM1832">
        <v>9</v>
      </c>
      <c r="DN1832" t="s">
        <v>1883</v>
      </c>
      <c r="DO1832" t="s">
        <v>1570</v>
      </c>
      <c r="DP1832" t="b">
        <v>1</v>
      </c>
      <c r="DQ1832" t="b">
        <v>0</v>
      </c>
      <c r="DR1832" t="b">
        <v>0</v>
      </c>
      <c r="DS1832" t="b">
        <v>0</v>
      </c>
      <c r="DT1832" t="b">
        <v>0</v>
      </c>
      <c r="DU1832" t="b">
        <v>0</v>
      </c>
      <c r="DV1832" t="b">
        <v>0</v>
      </c>
      <c r="DW1832">
        <v>0</v>
      </c>
      <c r="DX1832" t="b">
        <v>0</v>
      </c>
      <c r="DY1832" t="b">
        <v>0</v>
      </c>
      <c r="DZ1832" t="b">
        <v>0</v>
      </c>
      <c r="EA1832" t="b">
        <v>0</v>
      </c>
      <c r="EB1832" t="b">
        <v>0</v>
      </c>
      <c r="EC1832" t="b">
        <v>0</v>
      </c>
      <c r="ED1832" t="b">
        <v>0</v>
      </c>
      <c r="EE1832" t="b">
        <v>0</v>
      </c>
      <c r="EF1832" t="b">
        <v>0</v>
      </c>
      <c r="EG1832" t="b" cm="1">
        <v>1</v>
      </c>
      <c r="EH1832" t="b">
        <v>0</v>
      </c>
      <c r="EI1832" t="b">
        <v>0</v>
      </c>
      <c r="EJ1832" t="b">
        <v>1</v>
      </c>
      <c r="EK1832" t="s">
        <v>5887</v>
      </c>
      <c r="EL1832">
        <v>1</v>
      </c>
      <c r="EM1832">
        <v>10</v>
      </c>
      <c r="EN1832" t="b">
        <v>0</v>
      </c>
    </row>
    <row r="1833" spans="1:144" ht="47.25">
      <c r="A1833"/>
      <c r="B1833" t="s">
        <v>1570</v>
      </c>
      <c r="C1833" t="s">
        <v>4164</v>
      </c>
      <c r="D1833" t="s">
        <v>4122</v>
      </c>
      <c r="E1833" t="s">
        <v>4174</v>
      </c>
      <c r="F1833" t="s">
        <v>4123</v>
      </c>
      <c r="G1833" t="s">
        <v>4122</v>
      </c>
      <c r="H1833" s="109" t="s">
        <v>5035</v>
      </c>
      <c r="I1833" t="s">
        <v>2798</v>
      </c>
      <c r="J1833" t="s">
        <v>4996</v>
      </c>
      <c r="K1833"/>
      <c r="L1833" t="s">
        <v>1743</v>
      </c>
      <c r="M1833" t="s">
        <v>1995</v>
      </c>
      <c r="N1833"/>
      <c r="O1833" t="s">
        <v>4166</v>
      </c>
      <c r="P1833"/>
      <c r="Q1833" t="s">
        <v>4949</v>
      </c>
      <c r="R1833" t="s">
        <v>3966</v>
      </c>
      <c r="S1833"/>
      <c r="T1833"/>
      <c r="U1833" t="s">
        <v>13809</v>
      </c>
      <c r="V1833" t="s">
        <v>13579</v>
      </c>
      <c r="W1833"/>
      <c r="X1833"/>
      <c r="Y1833"/>
      <c r="Z1833"/>
      <c r="AA1833"/>
      <c r="AB1833"/>
      <c r="AC1833"/>
      <c r="AD1833"/>
      <c r="AE1833"/>
      <c r="AF1833"/>
      <c r="AG1833"/>
      <c r="AH1833"/>
      <c r="AI1833"/>
      <c r="AJ1833"/>
      <c r="AK1833"/>
      <c r="AL1833"/>
      <c r="AM1833"/>
      <c r="AN1833"/>
      <c r="AO1833" s="108" t="s">
        <v>43</v>
      </c>
      <c r="AP1833" t="s">
        <v>2873</v>
      </c>
      <c r="AQ1833">
        <v>33</v>
      </c>
      <c r="AR1833" t="s">
        <v>9601</v>
      </c>
      <c r="AS1833" t="s">
        <v>4164</v>
      </c>
      <c r="AT1833" t="s">
        <v>9551</v>
      </c>
      <c r="AU1833" t="s">
        <v>4174</v>
      </c>
      <c r="AV1833" t="s">
        <v>9602</v>
      </c>
      <c r="AW1833" t="s">
        <v>9405</v>
      </c>
      <c r="AX1833" t="s">
        <v>1740</v>
      </c>
      <c r="AY1833" t="s">
        <v>9406</v>
      </c>
      <c r="AZ1833" t="s">
        <v>4949</v>
      </c>
      <c r="BA1833" t="s">
        <v>9603</v>
      </c>
      <c r="BB1833" t="s">
        <v>2798</v>
      </c>
      <c r="BC1833" t="s">
        <v>1743</v>
      </c>
      <c r="BD1833" t="s">
        <v>9604</v>
      </c>
      <c r="BE1833" t="s">
        <v>5015</v>
      </c>
      <c r="BF1833">
        <v>927</v>
      </c>
      <c r="BG1833">
        <v>1816</v>
      </c>
      <c r="BH1833">
        <v>0</v>
      </c>
      <c r="BI1833" t="s">
        <v>1547</v>
      </c>
      <c r="BJ1833">
        <v>0</v>
      </c>
      <c r="BK1833" t="e" cm="1">
        <v>#N/A</v>
      </c>
      <c r="BL1833" t="e" cm="1">
        <v>#N/A</v>
      </c>
      <c r="BM1833" t="s">
        <v>4996</v>
      </c>
      <c r="BN1833" t="s">
        <v>5016</v>
      </c>
      <c r="BO1833" t="s">
        <v>13016</v>
      </c>
      <c r="BP1833" t="s" cm="1">
        <v>13015</v>
      </c>
      <c r="BQ1833" t="s">
        <v>1547</v>
      </c>
      <c r="BR1833" t="s">
        <v>4166</v>
      </c>
      <c r="BS1833">
        <v>121</v>
      </c>
      <c r="BT1833" t="s">
        <v>8183</v>
      </c>
      <c r="BU1833" t="s">
        <v>16795</v>
      </c>
      <c r="BV1833" t="s">
        <v>4122</v>
      </c>
      <c r="BW1833" t="s">
        <v>9602</v>
      </c>
      <c r="BX1833" t="s">
        <v>13086</v>
      </c>
      <c r="BY1833" t="s">
        <v>1744</v>
      </c>
      <c r="BZ1833" t="s">
        <v>1547</v>
      </c>
      <c r="CA1833" t="s">
        <v>1744</v>
      </c>
      <c r="CB1833" t="s">
        <v>1995</v>
      </c>
      <c r="CC1833"/>
      <c r="CD1833" t="s">
        <v>998</v>
      </c>
      <c r="CE1833" t="s">
        <v>2798</v>
      </c>
      <c r="CF1833" t="s">
        <v>13087</v>
      </c>
      <c r="CG1833" t="s">
        <v>13088</v>
      </c>
      <c r="CH1833" t="s">
        <v>2798</v>
      </c>
      <c r="CI1833" t="s">
        <v>1547</v>
      </c>
      <c r="CJ1833" t="s">
        <v>3966</v>
      </c>
      <c r="CK1833" t="s">
        <v>1570</v>
      </c>
      <c r="CL1833"/>
      <c r="CM1833"/>
      <c r="CN1833" t="s">
        <v>13809</v>
      </c>
      <c r="CO1833" t="s">
        <v>13579</v>
      </c>
      <c r="CP1833" t="s">
        <v>13809</v>
      </c>
      <c r="CQ1833" t="s">
        <v>13579</v>
      </c>
      <c r="CR1833" t="s">
        <v>1547</v>
      </c>
      <c r="CS1833">
        <v>8</v>
      </c>
      <c r="CT1833" t="s">
        <v>4166</v>
      </c>
      <c r="CU1833" t="s">
        <v>4166</v>
      </c>
      <c r="CV1833" t="e">
        <v>#N/A</v>
      </c>
      <c r="CW1833" t="s">
        <v>1547</v>
      </c>
      <c r="CX1833" t="s">
        <v>1547</v>
      </c>
      <c r="CY1833">
        <v>1831</v>
      </c>
      <c r="CZ1833" t="s">
        <v>12218</v>
      </c>
      <c r="DA1833" t="s">
        <v>1547</v>
      </c>
      <c r="DB1833" t="s">
        <v>1881</v>
      </c>
      <c r="DC1833" t="s">
        <v>1882</v>
      </c>
      <c r="DD1833" t="s">
        <v>4174</v>
      </c>
      <c r="DE1833" t="s">
        <v>4949</v>
      </c>
      <c r="DF1833" t="s">
        <v>4122</v>
      </c>
      <c r="DG1833" t="s">
        <v>1547</v>
      </c>
      <c r="DH1833" t="s">
        <v>1547</v>
      </c>
      <c r="DI1833" t="s">
        <v>1892</v>
      </c>
      <c r="DJ1833" t="s">
        <v>9601</v>
      </c>
      <c r="DK1833"/>
      <c r="DL1833" t="s">
        <v>1892</v>
      </c>
      <c r="DM1833">
        <v>9</v>
      </c>
      <c r="DN1833" t="s">
        <v>1883</v>
      </c>
      <c r="DO1833" t="s">
        <v>1570</v>
      </c>
      <c r="DP1833" t="b">
        <v>1</v>
      </c>
      <c r="DQ1833" t="b">
        <v>0</v>
      </c>
      <c r="DR1833" t="b">
        <v>0</v>
      </c>
      <c r="DS1833" t="b">
        <v>0</v>
      </c>
      <c r="DT1833" t="b">
        <v>0</v>
      </c>
      <c r="DU1833" t="b">
        <v>0</v>
      </c>
      <c r="DV1833" t="b">
        <v>0</v>
      </c>
      <c r="DW1833">
        <v>0</v>
      </c>
      <c r="DX1833" t="b">
        <v>0</v>
      </c>
      <c r="DY1833" t="b">
        <v>0</v>
      </c>
      <c r="DZ1833" t="b">
        <v>0</v>
      </c>
      <c r="EA1833" t="b">
        <v>0</v>
      </c>
      <c r="EB1833" t="b">
        <v>0</v>
      </c>
      <c r="EC1833" t="b">
        <v>1</v>
      </c>
      <c r="ED1833" t="b">
        <v>0</v>
      </c>
      <c r="EE1833" t="b">
        <v>0</v>
      </c>
      <c r="EF1833" t="b">
        <v>0</v>
      </c>
      <c r="EG1833" t="b" cm="1">
        <v>1</v>
      </c>
      <c r="EH1833" t="b">
        <v>0</v>
      </c>
      <c r="EI1833" t="b">
        <v>0</v>
      </c>
      <c r="EJ1833" t="b">
        <v>1</v>
      </c>
      <c r="EK1833" t="s">
        <v>5981</v>
      </c>
      <c r="EL1833">
        <v>1</v>
      </c>
      <c r="EM1833">
        <v>24</v>
      </c>
      <c r="EN1833" t="b">
        <v>0</v>
      </c>
    </row>
    <row r="1834" spans="1:144" ht="15.75">
      <c r="A1834"/>
      <c r="B1834" t="s">
        <v>1570</v>
      </c>
      <c r="C1834" t="s">
        <v>4164</v>
      </c>
      <c r="D1834" t="s">
        <v>4136</v>
      </c>
      <c r="E1834" t="s">
        <v>4965</v>
      </c>
      <c r="F1834" t="s">
        <v>4138</v>
      </c>
      <c r="G1834" t="s">
        <v>4136</v>
      </c>
      <c r="H1834" t="s">
        <v>5036</v>
      </c>
      <c r="I1834" t="s">
        <v>2799</v>
      </c>
      <c r="J1834"/>
      <c r="K1834"/>
      <c r="L1834" t="s">
        <v>1743</v>
      </c>
      <c r="M1834" t="s">
        <v>1754</v>
      </c>
      <c r="N1834"/>
      <c r="O1834" t="s">
        <v>4166</v>
      </c>
      <c r="P1834"/>
      <c r="Q1834" t="s">
        <v>4949</v>
      </c>
      <c r="R1834" t="s">
        <v>3966</v>
      </c>
      <c r="S1834"/>
      <c r="T1834"/>
      <c r="U1834" t="s">
        <v>13809</v>
      </c>
      <c r="V1834" t="s">
        <v>13795</v>
      </c>
      <c r="W1834"/>
      <c r="X1834"/>
      <c r="Y1834"/>
      <c r="Z1834"/>
      <c r="AA1834"/>
      <c r="AB1834"/>
      <c r="AC1834"/>
      <c r="AD1834"/>
      <c r="AE1834"/>
      <c r="AF1834"/>
      <c r="AG1834"/>
      <c r="AH1834"/>
      <c r="AI1834"/>
      <c r="AJ1834"/>
      <c r="AK1834"/>
      <c r="AL1834"/>
      <c r="AM1834"/>
      <c r="AN1834"/>
      <c r="AO1834" s="108" t="s">
        <v>43</v>
      </c>
      <c r="AP1834" t="s">
        <v>2873</v>
      </c>
      <c r="AQ1834">
        <v>34</v>
      </c>
      <c r="AR1834" t="s">
        <v>13089</v>
      </c>
      <c r="AS1834" t="s">
        <v>4164</v>
      </c>
      <c r="AT1834" t="s">
        <v>9551</v>
      </c>
      <c r="AU1834" t="s">
        <v>4965</v>
      </c>
      <c r="AV1834" t="s">
        <v>12869</v>
      </c>
      <c r="AW1834" t="s">
        <v>9462</v>
      </c>
      <c r="AX1834" t="s">
        <v>1740</v>
      </c>
      <c r="AY1834" t="s">
        <v>9463</v>
      </c>
      <c r="AZ1834" t="s">
        <v>4949</v>
      </c>
      <c r="BA1834" t="s">
        <v>12870</v>
      </c>
      <c r="BB1834" t="s">
        <v>2799</v>
      </c>
      <c r="BC1834" t="s">
        <v>1743</v>
      </c>
      <c r="BD1834" t="s">
        <v>9664</v>
      </c>
      <c r="BE1834" t="s">
        <v>5015</v>
      </c>
      <c r="BF1834">
        <v>1783</v>
      </c>
      <c r="BG1834">
        <v>1816</v>
      </c>
      <c r="BH1834">
        <v>0</v>
      </c>
      <c r="BI1834" t="s">
        <v>1547</v>
      </c>
      <c r="BJ1834">
        <v>0</v>
      </c>
      <c r="BK1834">
        <v>0</v>
      </c>
      <c r="BL1834">
        <v>1783</v>
      </c>
      <c r="BM1834" t="s">
        <v>12872</v>
      </c>
      <c r="BN1834" t="s">
        <v>5016</v>
      </c>
      <c r="BO1834" t="s">
        <v>13016</v>
      </c>
      <c r="BP1834" t="s" cm="1">
        <v>13015</v>
      </c>
      <c r="BQ1834" t="s">
        <v>1547</v>
      </c>
      <c r="BR1834" t="s">
        <v>4166</v>
      </c>
      <c r="BS1834">
        <v>122</v>
      </c>
      <c r="BT1834" t="s">
        <v>8187</v>
      </c>
      <c r="BU1834" t="s">
        <v>16796</v>
      </c>
      <c r="BV1834" t="s">
        <v>4136</v>
      </c>
      <c r="BW1834" t="s">
        <v>12869</v>
      </c>
      <c r="BX1834" t="s">
        <v>13090</v>
      </c>
      <c r="BY1834" t="s">
        <v>1744</v>
      </c>
      <c r="BZ1834" t="s">
        <v>1547</v>
      </c>
      <c r="CA1834" t="s">
        <v>1744</v>
      </c>
      <c r="CB1834" t="s">
        <v>1754</v>
      </c>
      <c r="CC1834"/>
      <c r="CD1834" t="s">
        <v>998</v>
      </c>
      <c r="CE1834" t="s">
        <v>2799</v>
      </c>
      <c r="CF1834" t="s">
        <v>13091</v>
      </c>
      <c r="CG1834" t="s">
        <v>13092</v>
      </c>
      <c r="CH1834" t="s">
        <v>2799</v>
      </c>
      <c r="CI1834" t="s">
        <v>1547</v>
      </c>
      <c r="CJ1834" t="s">
        <v>3966</v>
      </c>
      <c r="CK1834" t="s">
        <v>1570</v>
      </c>
      <c r="CL1834"/>
      <c r="CM1834"/>
      <c r="CN1834" t="s">
        <v>13809</v>
      </c>
      <c r="CO1834" t="s">
        <v>13795</v>
      </c>
      <c r="CP1834" t="s">
        <v>13809</v>
      </c>
      <c r="CQ1834" t="s">
        <v>13795</v>
      </c>
      <c r="CR1834" t="s">
        <v>1547</v>
      </c>
      <c r="CS1834">
        <v>8</v>
      </c>
      <c r="CT1834" t="s">
        <v>4166</v>
      </c>
      <c r="CU1834" t="s">
        <v>4166</v>
      </c>
      <c r="CV1834" t="s">
        <v>4166</v>
      </c>
      <c r="CW1834" t="s">
        <v>1547</v>
      </c>
      <c r="CX1834" t="s">
        <v>1547</v>
      </c>
      <c r="CY1834">
        <v>1832</v>
      </c>
      <c r="CZ1834" t="s">
        <v>12219</v>
      </c>
      <c r="DA1834" t="s">
        <v>1547</v>
      </c>
      <c r="DB1834" t="s">
        <v>1881</v>
      </c>
      <c r="DC1834" t="s">
        <v>1882</v>
      </c>
      <c r="DD1834" t="s">
        <v>4965</v>
      </c>
      <c r="DE1834" t="s">
        <v>4949</v>
      </c>
      <c r="DF1834" t="s">
        <v>4136</v>
      </c>
      <c r="DG1834" t="s">
        <v>1547</v>
      </c>
      <c r="DH1834" t="s">
        <v>1547</v>
      </c>
      <c r="DI1834" t="s">
        <v>1892</v>
      </c>
      <c r="DJ1834" t="s">
        <v>13089</v>
      </c>
      <c r="DK1834"/>
      <c r="DL1834" t="s">
        <v>1892</v>
      </c>
      <c r="DM1834">
        <v>9</v>
      </c>
      <c r="DN1834" t="s">
        <v>1883</v>
      </c>
      <c r="DO1834" t="s">
        <v>1570</v>
      </c>
      <c r="DP1834" t="b">
        <v>1</v>
      </c>
      <c r="DQ1834" t="b">
        <v>0</v>
      </c>
      <c r="DR1834" t="b">
        <v>0</v>
      </c>
      <c r="DS1834" t="b">
        <v>0</v>
      </c>
      <c r="DT1834" t="b">
        <v>0</v>
      </c>
      <c r="DU1834" t="b">
        <v>0</v>
      </c>
      <c r="DV1834" t="b">
        <v>0</v>
      </c>
      <c r="DW1834">
        <v>0</v>
      </c>
      <c r="DX1834" t="b">
        <v>0</v>
      </c>
      <c r="DY1834" t="b">
        <v>0</v>
      </c>
      <c r="DZ1834" t="b">
        <v>0</v>
      </c>
      <c r="EA1834" t="b">
        <v>0</v>
      </c>
      <c r="EB1834" t="b">
        <v>0</v>
      </c>
      <c r="EC1834" t="b">
        <v>1</v>
      </c>
      <c r="ED1834" t="b">
        <v>0</v>
      </c>
      <c r="EE1834" t="b">
        <v>0</v>
      </c>
      <c r="EF1834" t="b">
        <v>0</v>
      </c>
      <c r="EG1834" t="b" cm="1">
        <v>0</v>
      </c>
      <c r="EH1834" t="b">
        <v>0</v>
      </c>
      <c r="EI1834" t="b">
        <v>0</v>
      </c>
      <c r="EJ1834" t="b">
        <v>1</v>
      </c>
      <c r="EK1834" t="s">
        <v>5327</v>
      </c>
      <c r="EL1834">
        <v>0</v>
      </c>
      <c r="EM1834">
        <v>12</v>
      </c>
      <c r="EN1834" t="b">
        <v>0</v>
      </c>
    </row>
    <row r="1835" spans="1:144" ht="15.75">
      <c r="A1835"/>
      <c r="B1835" t="s">
        <v>1570</v>
      </c>
      <c r="C1835" t="s">
        <v>4164</v>
      </c>
      <c r="D1835" t="s">
        <v>4143</v>
      </c>
      <c r="E1835" t="s">
        <v>4974</v>
      </c>
      <c r="F1835" t="s">
        <v>4145</v>
      </c>
      <c r="G1835" t="s">
        <v>4143</v>
      </c>
      <c r="H1835" t="s">
        <v>5037</v>
      </c>
      <c r="I1835" t="s">
        <v>2799</v>
      </c>
      <c r="J1835"/>
      <c r="K1835"/>
      <c r="L1835" t="s">
        <v>1743</v>
      </c>
      <c r="M1835" t="s">
        <v>1754</v>
      </c>
      <c r="N1835"/>
      <c r="O1835" t="s">
        <v>4166</v>
      </c>
      <c r="P1835"/>
      <c r="Q1835" t="s">
        <v>4949</v>
      </c>
      <c r="R1835" t="s">
        <v>3966</v>
      </c>
      <c r="S1835"/>
      <c r="T1835"/>
      <c r="U1835" t="s">
        <v>13809</v>
      </c>
      <c r="V1835" t="s">
        <v>13799</v>
      </c>
      <c r="W1835"/>
      <c r="X1835"/>
      <c r="Y1835"/>
      <c r="Z1835"/>
      <c r="AA1835"/>
      <c r="AB1835"/>
      <c r="AC1835"/>
      <c r="AD1835"/>
      <c r="AE1835"/>
      <c r="AF1835"/>
      <c r="AG1835"/>
      <c r="AH1835"/>
      <c r="AI1835"/>
      <c r="AJ1835"/>
      <c r="AK1835"/>
      <c r="AL1835"/>
      <c r="AM1835"/>
      <c r="AN1835"/>
      <c r="AO1835" s="108" t="s">
        <v>43</v>
      </c>
      <c r="AP1835" t="s">
        <v>2873</v>
      </c>
      <c r="AQ1835">
        <v>35</v>
      </c>
      <c r="AR1835" t="s">
        <v>13093</v>
      </c>
      <c r="AS1835" t="s">
        <v>4164</v>
      </c>
      <c r="AT1835" t="s">
        <v>9551</v>
      </c>
      <c r="AU1835" t="s">
        <v>4974</v>
      </c>
      <c r="AV1835" t="s">
        <v>12897</v>
      </c>
      <c r="AW1835" t="s">
        <v>9480</v>
      </c>
      <c r="AX1835" t="s">
        <v>1740</v>
      </c>
      <c r="AY1835" t="s">
        <v>9481</v>
      </c>
      <c r="AZ1835" t="s">
        <v>4949</v>
      </c>
      <c r="BA1835" t="s">
        <v>12898</v>
      </c>
      <c r="BB1835" t="s">
        <v>2799</v>
      </c>
      <c r="BC1835" t="s">
        <v>1743</v>
      </c>
      <c r="BD1835" t="s">
        <v>9670</v>
      </c>
      <c r="BE1835" t="s">
        <v>5015</v>
      </c>
      <c r="BF1835">
        <v>1787</v>
      </c>
      <c r="BG1835">
        <v>1816</v>
      </c>
      <c r="BH1835">
        <v>0</v>
      </c>
      <c r="BI1835" t="s">
        <v>1547</v>
      </c>
      <c r="BJ1835">
        <v>0</v>
      </c>
      <c r="BK1835">
        <v>0</v>
      </c>
      <c r="BL1835">
        <v>1787</v>
      </c>
      <c r="BM1835" t="s">
        <v>12900</v>
      </c>
      <c r="BN1835" t="s">
        <v>5016</v>
      </c>
      <c r="BO1835" t="s">
        <v>13016</v>
      </c>
      <c r="BP1835" t="s" cm="1">
        <v>13015</v>
      </c>
      <c r="BQ1835" t="s">
        <v>1547</v>
      </c>
      <c r="BR1835" t="s">
        <v>4166</v>
      </c>
      <c r="BS1835">
        <v>123</v>
      </c>
      <c r="BT1835" t="s">
        <v>8191</v>
      </c>
      <c r="BU1835" t="s">
        <v>16797</v>
      </c>
      <c r="BV1835" t="s">
        <v>4143</v>
      </c>
      <c r="BW1835" t="s">
        <v>12897</v>
      </c>
      <c r="BX1835" t="s">
        <v>13094</v>
      </c>
      <c r="BY1835" t="s">
        <v>1744</v>
      </c>
      <c r="BZ1835" t="s">
        <v>1547</v>
      </c>
      <c r="CA1835" t="s">
        <v>1744</v>
      </c>
      <c r="CB1835" t="s">
        <v>1754</v>
      </c>
      <c r="CC1835"/>
      <c r="CD1835" t="s">
        <v>998</v>
      </c>
      <c r="CE1835" t="s">
        <v>2799</v>
      </c>
      <c r="CF1835" t="s">
        <v>13095</v>
      </c>
      <c r="CG1835" t="s">
        <v>13096</v>
      </c>
      <c r="CH1835" t="s">
        <v>2799</v>
      </c>
      <c r="CI1835" t="s">
        <v>1547</v>
      </c>
      <c r="CJ1835" t="s">
        <v>3966</v>
      </c>
      <c r="CK1835" t="s">
        <v>1570</v>
      </c>
      <c r="CL1835"/>
      <c r="CM1835"/>
      <c r="CN1835" t="s">
        <v>13809</v>
      </c>
      <c r="CO1835" t="s">
        <v>13799</v>
      </c>
      <c r="CP1835" t="s">
        <v>13809</v>
      </c>
      <c r="CQ1835" t="s">
        <v>13799</v>
      </c>
      <c r="CR1835" t="s">
        <v>1547</v>
      </c>
      <c r="CS1835">
        <v>8</v>
      </c>
      <c r="CT1835" t="s">
        <v>4166</v>
      </c>
      <c r="CU1835" t="s">
        <v>4166</v>
      </c>
      <c r="CV1835" t="s">
        <v>4166</v>
      </c>
      <c r="CW1835" t="s">
        <v>1547</v>
      </c>
      <c r="CX1835" t="s">
        <v>1547</v>
      </c>
      <c r="CY1835">
        <v>1833</v>
      </c>
      <c r="CZ1835" t="s">
        <v>12220</v>
      </c>
      <c r="DA1835" t="s">
        <v>1547</v>
      </c>
      <c r="DB1835" t="s">
        <v>1881</v>
      </c>
      <c r="DC1835" t="s">
        <v>1882</v>
      </c>
      <c r="DD1835" t="s">
        <v>4974</v>
      </c>
      <c r="DE1835" t="s">
        <v>4949</v>
      </c>
      <c r="DF1835" t="s">
        <v>4143</v>
      </c>
      <c r="DG1835" t="s">
        <v>1547</v>
      </c>
      <c r="DH1835" t="s">
        <v>1547</v>
      </c>
      <c r="DI1835" t="s">
        <v>1892</v>
      </c>
      <c r="DJ1835" t="s">
        <v>13093</v>
      </c>
      <c r="DK1835"/>
      <c r="DL1835" t="s">
        <v>1892</v>
      </c>
      <c r="DM1835">
        <v>9</v>
      </c>
      <c r="DN1835" t="s">
        <v>1883</v>
      </c>
      <c r="DO1835" t="s">
        <v>1570</v>
      </c>
      <c r="DP1835" t="b">
        <v>1</v>
      </c>
      <c r="DQ1835" t="b">
        <v>0</v>
      </c>
      <c r="DR1835" t="b">
        <v>0</v>
      </c>
      <c r="DS1835" t="b">
        <v>0</v>
      </c>
      <c r="DT1835" t="b">
        <v>0</v>
      </c>
      <c r="DU1835" t="b">
        <v>0</v>
      </c>
      <c r="DV1835" t="b">
        <v>0</v>
      </c>
      <c r="DW1835">
        <v>0</v>
      </c>
      <c r="DX1835" t="b">
        <v>0</v>
      </c>
      <c r="DY1835" t="b">
        <v>0</v>
      </c>
      <c r="DZ1835" t="b">
        <v>0</v>
      </c>
      <c r="EA1835" t="b">
        <v>0</v>
      </c>
      <c r="EB1835" t="b">
        <v>0</v>
      </c>
      <c r="EC1835" t="b">
        <v>1</v>
      </c>
      <c r="ED1835" t="b">
        <v>0</v>
      </c>
      <c r="EE1835" t="b">
        <v>0</v>
      </c>
      <c r="EF1835" t="b">
        <v>0</v>
      </c>
      <c r="EG1835" t="b" cm="1">
        <v>0</v>
      </c>
      <c r="EH1835" t="b">
        <v>0</v>
      </c>
      <c r="EI1835" t="b">
        <v>0</v>
      </c>
      <c r="EJ1835" t="b">
        <v>1</v>
      </c>
      <c r="EK1835" t="s">
        <v>5327</v>
      </c>
      <c r="EL1835">
        <v>0</v>
      </c>
      <c r="EM1835">
        <v>16</v>
      </c>
      <c r="EN1835" t="b">
        <v>0</v>
      </c>
    </row>
    <row r="1836" spans="1:144"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t="s">
        <v>1547</v>
      </c>
      <c r="AS1836" t="s">
        <v>1547</v>
      </c>
      <c r="AT1836" t="e">
        <v>#N/A</v>
      </c>
      <c r="AU1836" t="s">
        <v>1547</v>
      </c>
      <c r="AV1836" t="s">
        <v>1744</v>
      </c>
      <c r="AW1836" t="s">
        <v>1744</v>
      </c>
      <c r="AX1836" t="s">
        <v>1740</v>
      </c>
      <c r="AY1836" t="s">
        <v>1744</v>
      </c>
      <c r="AZ1836" t="s">
        <v>1547</v>
      </c>
      <c r="BA1836" t="s">
        <v>1953</v>
      </c>
      <c r="BB1836" t="s">
        <v>1547</v>
      </c>
      <c r="BC1836" t="s">
        <v>1547</v>
      </c>
      <c r="BD1836" t="s">
        <v>1547</v>
      </c>
      <c r="BE1836" t="s">
        <v>5015</v>
      </c>
      <c r="BF1836">
        <v>1013</v>
      </c>
      <c r="BG1836">
        <v>1816</v>
      </c>
      <c r="BH1836">
        <v>0</v>
      </c>
      <c r="BI1836" t="s">
        <v>1547</v>
      </c>
      <c r="BJ1836">
        <v>0</v>
      </c>
      <c r="BK1836">
        <v>0</v>
      </c>
      <c r="BL1836">
        <v>2</v>
      </c>
      <c r="BM1836" t="s">
        <v>1739</v>
      </c>
      <c r="BN1836" t="s">
        <v>5016</v>
      </c>
      <c r="BO1836" t="s">
        <v>13016</v>
      </c>
      <c r="BP1836" t="s" cm="1">
        <v>13015</v>
      </c>
      <c r="BQ1836" t="s">
        <v>1547</v>
      </c>
      <c r="BR1836" t="s">
        <v>1954</v>
      </c>
      <c r="BS1836">
        <v>216</v>
      </c>
      <c r="BT1836" t="s">
        <v>11427</v>
      </c>
      <c r="BU1836" t="s">
        <v>16798</v>
      </c>
      <c r="BV1836">
        <v>0</v>
      </c>
      <c r="BW1836" t="s">
        <v>1744</v>
      </c>
      <c r="BX1836" t="s">
        <v>1744</v>
      </c>
      <c r="BY1836" t="s">
        <v>1744</v>
      </c>
      <c r="BZ1836" t="s">
        <v>1547</v>
      </c>
      <c r="CA1836" t="s">
        <v>1744</v>
      </c>
      <c r="CB1836" t="s">
        <v>1547</v>
      </c>
      <c r="CC1836"/>
      <c r="CD1836" t="s">
        <v>998</v>
      </c>
      <c r="CE1836">
        <v>0</v>
      </c>
      <c r="CF1836" t="s">
        <v>13097</v>
      </c>
      <c r="CG1836" t="s">
        <v>13098</v>
      </c>
      <c r="CH1836">
        <v>0</v>
      </c>
      <c r="CI1836" t="s">
        <v>1547</v>
      </c>
      <c r="CJ1836" t="s">
        <v>1547</v>
      </c>
      <c r="CK1836">
        <v>0</v>
      </c>
      <c r="CL1836"/>
      <c r="CM1836"/>
      <c r="CN1836" t="s">
        <v>1547</v>
      </c>
      <c r="CO1836" t="s">
        <v>1547</v>
      </c>
      <c r="CP1836" t="s">
        <v>1547</v>
      </c>
      <c r="CQ1836" t="s">
        <v>1547</v>
      </c>
      <c r="CR1836" t="s">
        <v>1547</v>
      </c>
      <c r="CS1836">
        <v>0</v>
      </c>
      <c r="CT1836" t="s">
        <v>1547</v>
      </c>
      <c r="CU1836" t="s">
        <v>1547</v>
      </c>
      <c r="CV1836" t="s">
        <v>1547</v>
      </c>
      <c r="CW1836" t="s">
        <v>1547</v>
      </c>
      <c r="CX1836" t="s">
        <v>1547</v>
      </c>
      <c r="CY1836">
        <v>1834</v>
      </c>
      <c r="CZ1836" t="s">
        <v>12221</v>
      </c>
      <c r="DA1836" t="s">
        <v>1547</v>
      </c>
      <c r="DB1836" t="s">
        <v>1881</v>
      </c>
      <c r="DC1836" t="s">
        <v>1882</v>
      </c>
      <c r="DD1836" t="s">
        <v>1547</v>
      </c>
      <c r="DE1836" t="s">
        <v>1547</v>
      </c>
      <c r="DF1836">
        <v>0</v>
      </c>
      <c r="DG1836" t="s">
        <v>1547</v>
      </c>
      <c r="DH1836" t="s">
        <v>1547</v>
      </c>
      <c r="DI1836" t="s">
        <v>1892</v>
      </c>
      <c r="DJ1836" t="e">
        <v>#N/A</v>
      </c>
      <c r="DK1836"/>
      <c r="DL1836" t="s">
        <v>1892</v>
      </c>
      <c r="DM1836">
        <v>9</v>
      </c>
      <c r="DN1836" t="s">
        <v>1883</v>
      </c>
      <c r="DO1836">
        <v>0</v>
      </c>
      <c r="DP1836" t="b">
        <v>0</v>
      </c>
      <c r="DQ1836" t="b">
        <v>0</v>
      </c>
      <c r="DR1836" t="b">
        <v>0</v>
      </c>
      <c r="DS1836" t="b">
        <v>0</v>
      </c>
      <c r="DT1836" t="b">
        <v>0</v>
      </c>
      <c r="DU1836" t="b">
        <v>1</v>
      </c>
      <c r="DV1836" t="b">
        <v>0</v>
      </c>
      <c r="DW1836">
        <v>0</v>
      </c>
      <c r="DX1836" t="b">
        <v>0</v>
      </c>
      <c r="DY1836" t="b">
        <v>0</v>
      </c>
      <c r="DZ1836" t="b">
        <v>0</v>
      </c>
      <c r="EA1836" t="b">
        <v>0</v>
      </c>
      <c r="EB1836" t="b">
        <v>0</v>
      </c>
      <c r="EC1836" t="b">
        <v>0</v>
      </c>
      <c r="ED1836" t="b">
        <v>0</v>
      </c>
      <c r="EE1836" t="b">
        <v>1</v>
      </c>
      <c r="EF1836" t="b">
        <v>0</v>
      </c>
      <c r="EG1836" t="b" cm="1">
        <v>0</v>
      </c>
      <c r="EH1836" t="b">
        <v>0</v>
      </c>
      <c r="EI1836" t="b">
        <v>0</v>
      </c>
      <c r="EJ1836" t="b">
        <v>1</v>
      </c>
      <c r="EK1836" t="s">
        <v>1956</v>
      </c>
      <c r="EL1836">
        <v>1</v>
      </c>
      <c r="EM1836">
        <v>0</v>
      </c>
      <c r="EN1836" t="b">
        <v>1</v>
      </c>
    </row>
    <row r="1837" spans="1:144"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c r="EL1837"/>
      <c r="EM1837"/>
      <c r="EN1837"/>
    </row>
    <row r="1838" spans="1:144"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c r="EL1838"/>
      <c r="EM1838"/>
      <c r="EN1838"/>
    </row>
    <row r="1839" spans="1:144"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c r="EL1839"/>
      <c r="EM1839"/>
      <c r="EN1839"/>
    </row>
    <row r="1840" spans="1:144"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c r="EL1840"/>
      <c r="EM1840"/>
      <c r="EN1840"/>
    </row>
    <row r="1841" spans="1:144"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c r="EL1841"/>
      <c r="EM1841"/>
      <c r="EN1841"/>
    </row>
    <row r="1842" spans="1:144"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c r="EL1842"/>
      <c r="EM1842"/>
      <c r="EN1842"/>
    </row>
    <row r="1843" spans="1:144"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c r="EL1843"/>
      <c r="EM1843"/>
      <c r="EN1843"/>
    </row>
    <row r="1844" spans="1:144"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c r="EL1844"/>
      <c r="EM1844"/>
      <c r="EN1844"/>
    </row>
    <row r="1845" spans="1:144"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c r="EL1845"/>
      <c r="EM1845"/>
      <c r="EN1845"/>
    </row>
    <row r="1846" spans="1:144"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c r="EL1846"/>
      <c r="EM1846"/>
      <c r="EN1846"/>
    </row>
    <row r="1847" spans="1:144"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c r="EL1847"/>
      <c r="EM1847"/>
      <c r="EN1847"/>
    </row>
    <row r="1848" spans="1:144"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c r="EL1848"/>
      <c r="EM1848"/>
      <c r="EN1848"/>
    </row>
    <row r="1849" spans="1:144"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c r="EL1849"/>
      <c r="EM1849"/>
      <c r="EN1849"/>
    </row>
    <row r="1850" spans="1:144"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c r="EL1850"/>
      <c r="EM1850"/>
      <c r="EN1850"/>
    </row>
    <row r="1851" spans="1:144"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c r="EL1851"/>
      <c r="EM1851"/>
      <c r="EN1851"/>
    </row>
    <row r="1852" spans="1:144"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c r="EL1852"/>
      <c r="EM1852"/>
      <c r="EN1852"/>
    </row>
    <row r="1853" spans="1:144"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c r="EL1853"/>
      <c r="EM1853"/>
      <c r="EN1853"/>
    </row>
    <row r="1854" spans="1:144"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c r="EL1854"/>
      <c r="EM1854"/>
      <c r="EN1854"/>
    </row>
    <row r="1855" spans="1:144"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c r="EL1855"/>
      <c r="EM1855"/>
      <c r="EN1855"/>
    </row>
    <row r="1856" spans="1:144"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c r="EL1856"/>
      <c r="EM1856"/>
      <c r="EN1856"/>
    </row>
    <row r="1857" spans="1:144"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c r="EL1857"/>
      <c r="EM1857"/>
      <c r="EN1857"/>
    </row>
    <row r="1858" spans="1:144"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c r="EL1858"/>
      <c r="EM1858"/>
      <c r="EN1858"/>
    </row>
    <row r="1859" spans="1:144"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c r="EL1859"/>
      <c r="EM1859"/>
      <c r="EN1859"/>
    </row>
    <row r="1860" spans="1:144"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c r="EL1860"/>
      <c r="EM1860"/>
      <c r="EN1860"/>
    </row>
    <row r="1861" spans="1:144"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c r="EL1861"/>
      <c r="EM1861"/>
      <c r="EN1861"/>
    </row>
    <row r="1862" spans="1:144"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c r="EL1862"/>
      <c r="EM1862"/>
      <c r="EN1862"/>
    </row>
    <row r="1863" spans="1:144"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c r="EL1863"/>
      <c r="EM1863"/>
      <c r="EN1863"/>
    </row>
    <row r="1864" spans="1:144"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c r="EL1864"/>
      <c r="EM1864"/>
      <c r="EN1864"/>
    </row>
    <row r="1865" spans="1:144"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c r="EL1865"/>
      <c r="EM1865"/>
      <c r="EN1865"/>
    </row>
    <row r="1866" spans="1:144"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c r="EL1866"/>
      <c r="EM1866"/>
      <c r="EN1866"/>
    </row>
    <row r="1867" spans="1:144"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c r="EL1867"/>
      <c r="EM1867"/>
      <c r="EN1867"/>
    </row>
    <row r="1868" spans="1:144"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c r="EL1868"/>
      <c r="EM1868"/>
      <c r="EN1868"/>
    </row>
    <row r="1869" spans="1:144"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c r="EL1869"/>
      <c r="EM1869"/>
      <c r="EN1869"/>
    </row>
    <row r="1870" spans="1:144"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c r="EL1870"/>
      <c r="EM1870"/>
      <c r="EN1870"/>
    </row>
    <row r="1871" spans="1:144"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c r="EL1871"/>
      <c r="EM1871"/>
      <c r="EN1871"/>
    </row>
    <row r="1872" spans="1:144"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c r="EL1872"/>
      <c r="EM1872"/>
      <c r="EN1872"/>
    </row>
    <row r="1873" spans="1:144"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c r="EL1873"/>
      <c r="EM1873"/>
      <c r="EN1873"/>
    </row>
    <row r="1874" spans="1:144"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c r="EL1874"/>
      <c r="EM1874"/>
      <c r="EN1874"/>
    </row>
    <row r="1875" spans="1:144"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c r="EL1875"/>
      <c r="EM1875"/>
      <c r="EN1875"/>
    </row>
    <row r="1876" spans="1:144"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c r="EL1876"/>
      <c r="EM1876"/>
      <c r="EN1876"/>
    </row>
    <row r="1877" spans="1:144"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c r="EL1877"/>
      <c r="EM1877"/>
      <c r="EN1877"/>
    </row>
    <row r="1878" spans="1:144"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c r="EL1878"/>
      <c r="EM1878"/>
      <c r="EN1878"/>
    </row>
    <row r="1879" spans="1:144"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c r="EL1879"/>
      <c r="EM1879"/>
      <c r="EN1879"/>
    </row>
    <row r="1880" spans="1:144"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c r="EL1880"/>
      <c r="EM1880"/>
      <c r="EN1880"/>
    </row>
    <row r="1881" spans="1:144"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c r="EL1881"/>
      <c r="EM1881"/>
      <c r="EN1881"/>
    </row>
    <row r="1882" spans="1:144"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c r="EL1882"/>
      <c r="EM1882"/>
      <c r="EN1882"/>
    </row>
    <row r="1883" spans="1:144"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c r="EL1883"/>
      <c r="EM1883"/>
      <c r="EN1883"/>
    </row>
    <row r="1884" spans="1:144"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c r="EL1884"/>
      <c r="EM1884"/>
      <c r="EN1884"/>
    </row>
    <row r="1885" spans="1:144"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c r="EL1885"/>
      <c r="EM1885"/>
      <c r="EN1885"/>
    </row>
    <row r="1886" spans="1:144"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c r="EL1886"/>
      <c r="EM1886"/>
      <c r="EN1886"/>
    </row>
    <row r="1887" spans="1:144"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c r="EL1887"/>
      <c r="EM1887"/>
      <c r="EN1887"/>
    </row>
    <row r="1888" spans="1:144"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c r="EL1888"/>
      <c r="EM1888"/>
      <c r="EN1888"/>
    </row>
    <row r="1889" spans="1:144"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c r="EL1889"/>
      <c r="EM1889"/>
      <c r="EN1889"/>
    </row>
    <row r="1890" spans="1:144"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c r="EL1890"/>
      <c r="EM1890"/>
      <c r="EN1890"/>
    </row>
    <row r="1891" spans="1:144"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c r="EL1891"/>
      <c r="EM1891"/>
      <c r="EN1891"/>
    </row>
    <row r="1892" spans="1:144"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c r="EL1892"/>
      <c r="EM1892"/>
      <c r="EN1892"/>
    </row>
    <row r="1893" spans="1:144"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c r="EL1893"/>
      <c r="EM1893"/>
      <c r="EN1893"/>
    </row>
    <row r="1894" spans="1:144"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c r="EL1894"/>
      <c r="EM1894"/>
      <c r="EN1894"/>
    </row>
    <row r="1895" spans="1:144"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c r="EL1895"/>
      <c r="EM1895"/>
      <c r="EN1895"/>
    </row>
    <row r="1896" spans="1:144"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c r="EL1896"/>
      <c r="EM1896"/>
      <c r="EN1896"/>
    </row>
    <row r="1897" spans="1:144"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c r="EL1897"/>
      <c r="EM1897"/>
      <c r="EN1897"/>
    </row>
    <row r="1898" spans="1:144"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c r="EL1898"/>
      <c r="EM1898"/>
      <c r="EN1898"/>
    </row>
    <row r="1899" spans="1:144"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c r="EL1899"/>
      <c r="EM1899"/>
      <c r="EN1899"/>
    </row>
    <row r="1900" spans="1:144"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c r="EL1900"/>
      <c r="EM1900"/>
      <c r="EN1900"/>
    </row>
    <row r="1901" spans="1:144"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c r="EL1901"/>
      <c r="EM1901"/>
      <c r="EN1901"/>
    </row>
    <row r="1902" spans="1:144"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c r="EL1902"/>
      <c r="EM1902"/>
      <c r="EN1902"/>
    </row>
    <row r="1903" spans="1:144"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c r="EL1903"/>
      <c r="EM1903"/>
      <c r="EN1903"/>
    </row>
    <row r="1904" spans="1:144"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c r="EL1904"/>
      <c r="EM1904"/>
      <c r="EN1904"/>
    </row>
    <row r="1905" spans="1:144"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c r="EL1905"/>
      <c r="EM1905"/>
      <c r="EN1905"/>
    </row>
    <row r="1906" spans="1:144"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c r="EL1906"/>
      <c r="EM1906"/>
      <c r="EN1906"/>
    </row>
    <row r="1907" spans="1:144"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c r="EL1907"/>
      <c r="EM1907"/>
      <c r="EN1907"/>
    </row>
    <row r="1908" spans="1:144"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c r="EL1908"/>
      <c r="EM1908"/>
      <c r="EN1908"/>
    </row>
    <row r="1909" spans="1:144"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c r="EL1909"/>
      <c r="EM1909"/>
      <c r="EN1909"/>
    </row>
    <row r="1910" spans="1:144"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c r="EL1910"/>
      <c r="EM1910"/>
      <c r="EN1910"/>
    </row>
    <row r="1911" spans="1:144"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c r="EL1911"/>
      <c r="EM1911"/>
      <c r="EN1911"/>
    </row>
    <row r="1912" spans="1:144"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c r="EL1912"/>
      <c r="EM1912"/>
      <c r="EN1912"/>
    </row>
    <row r="1913" spans="1:144"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c r="EL1913"/>
      <c r="EM1913"/>
      <c r="EN1913"/>
    </row>
    <row r="1914" spans="1:144"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c r="EL1914"/>
      <c r="EM1914"/>
      <c r="EN1914"/>
    </row>
    <row r="1915" spans="1:144"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c r="EL1915"/>
      <c r="EM1915"/>
      <c r="EN1915"/>
    </row>
    <row r="1916" spans="1:144"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c r="EL1916"/>
      <c r="EM1916"/>
      <c r="EN1916"/>
    </row>
    <row r="1917" spans="1:144"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c r="EL1917"/>
      <c r="EM1917"/>
      <c r="EN1917"/>
    </row>
    <row r="1918" spans="1:144"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c r="EL1918"/>
      <c r="EM1918"/>
      <c r="EN1918"/>
    </row>
    <row r="1919" spans="1:144"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c r="EL1919"/>
      <c r="EM1919"/>
      <c r="EN1919"/>
    </row>
    <row r="1920" spans="1:144"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c r="EL1920"/>
      <c r="EM1920"/>
      <c r="EN1920"/>
    </row>
    <row r="1921" spans="1:144"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c r="EL1921"/>
      <c r="EM1921"/>
      <c r="EN1921"/>
    </row>
    <row r="1922" spans="1:144"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c r="EL1922"/>
      <c r="EM1922"/>
      <c r="EN1922"/>
    </row>
    <row r="1923" spans="1:144"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c r="EL1923"/>
      <c r="EM1923"/>
      <c r="EN1923"/>
    </row>
    <row r="1924" spans="1:144"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c r="EL1924"/>
      <c r="EM1924"/>
      <c r="EN1924"/>
    </row>
    <row r="1925" spans="1:144"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c r="EL1925"/>
      <c r="EM1925"/>
      <c r="EN1925"/>
    </row>
    <row r="1926" spans="1:144"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c r="EL1926"/>
      <c r="EM1926"/>
      <c r="EN1926"/>
    </row>
    <row r="1927" spans="1:144"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c r="EL1927"/>
      <c r="EM1927"/>
      <c r="EN1927"/>
    </row>
    <row r="1928" spans="1:144"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c r="EL1928"/>
      <c r="EM1928"/>
      <c r="EN1928"/>
    </row>
    <row r="1929" spans="1:144"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c r="EL1929"/>
      <c r="EM1929"/>
      <c r="EN1929"/>
    </row>
    <row r="1930" spans="1:144"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c r="EL1930"/>
      <c r="EM1930"/>
      <c r="EN1930"/>
    </row>
    <row r="1931" spans="1:144"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c r="EL1931"/>
      <c r="EM1931"/>
      <c r="EN1931"/>
    </row>
    <row r="1932" spans="1:144"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c r="EL1932"/>
      <c r="EM1932"/>
      <c r="EN1932"/>
    </row>
    <row r="1933" spans="1:144"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c r="EL1933"/>
      <c r="EM1933"/>
      <c r="EN1933"/>
    </row>
    <row r="1934" spans="1:144"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c r="EL1934"/>
      <c r="EM1934"/>
      <c r="EN1934"/>
    </row>
    <row r="1935" spans="1:144"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c r="EL1935"/>
      <c r="EM1935"/>
      <c r="EN1935"/>
    </row>
    <row r="1936" spans="1:144"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c r="EL1936"/>
      <c r="EM1936"/>
      <c r="EN1936"/>
    </row>
    <row r="1937" spans="1:144"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c r="EL1937"/>
      <c r="EM1937"/>
      <c r="EN1937"/>
    </row>
    <row r="1938" spans="1:144"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c r="EL1938"/>
      <c r="EM1938"/>
      <c r="EN1938"/>
    </row>
    <row r="1939" spans="1:144"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c r="EL1939"/>
      <c r="EM1939"/>
      <c r="EN1939"/>
    </row>
    <row r="1940" spans="1:144"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c r="EL1940"/>
      <c r="EM1940"/>
      <c r="EN1940"/>
    </row>
    <row r="1941" spans="1:144"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c r="EL1941"/>
      <c r="EM1941"/>
      <c r="EN1941"/>
    </row>
    <row r="1942" spans="1:144"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c r="EL1942"/>
      <c r="EM1942"/>
      <c r="EN1942"/>
    </row>
    <row r="1943" spans="1:144"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c r="EL1943"/>
      <c r="EM1943"/>
      <c r="EN1943"/>
    </row>
    <row r="1944" spans="1:144"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c r="EL1944"/>
      <c r="EM1944"/>
      <c r="EN1944"/>
    </row>
    <row r="1945" spans="1:144"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c r="EL1945"/>
      <c r="EM1945"/>
      <c r="EN1945"/>
    </row>
    <row r="1946" spans="1:144"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c r="EL1946"/>
      <c r="EM1946"/>
      <c r="EN1946"/>
    </row>
    <row r="1947" spans="1:144"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c r="EL1947"/>
      <c r="EM1947"/>
      <c r="EN1947"/>
    </row>
    <row r="1948" spans="1:144"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c r="EL1948"/>
      <c r="EM1948"/>
      <c r="EN1948"/>
    </row>
    <row r="1949" spans="1:144"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c r="EL1949"/>
      <c r="EM1949"/>
      <c r="EN1949"/>
    </row>
    <row r="1950" spans="1:144"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c r="EL1950"/>
      <c r="EM1950"/>
      <c r="EN1950"/>
    </row>
    <row r="1951" spans="1:144"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c r="EL1951"/>
      <c r="EM1951"/>
      <c r="EN1951"/>
    </row>
    <row r="1952" spans="1:144"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c r="EL1952"/>
      <c r="EM1952"/>
      <c r="EN1952"/>
    </row>
    <row r="1953" spans="1:144"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c r="EL1953"/>
      <c r="EM1953"/>
      <c r="EN1953"/>
    </row>
    <row r="1954" spans="1:144"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c r="EL1954"/>
      <c r="EM1954"/>
      <c r="EN1954"/>
    </row>
    <row r="1955" spans="1:144"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c r="EL1955"/>
      <c r="EM1955"/>
      <c r="EN1955"/>
    </row>
    <row r="1956" spans="1:144"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c r="EL1956"/>
      <c r="EM1956"/>
      <c r="EN1956"/>
    </row>
    <row r="1957" spans="1:144"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c r="EL1957"/>
      <c r="EM1957"/>
      <c r="EN1957"/>
    </row>
    <row r="1958" spans="1:144"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c r="EL1958"/>
      <c r="EM1958"/>
      <c r="EN1958"/>
    </row>
    <row r="1959" spans="1:144"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c r="EL1959"/>
      <c r="EM1959"/>
      <c r="EN1959"/>
    </row>
    <row r="1960" spans="1:144"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c r="EL1960"/>
      <c r="EM1960"/>
      <c r="EN1960"/>
    </row>
    <row r="1961" spans="1:144"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c r="EL1961"/>
      <c r="EM1961"/>
      <c r="EN1961"/>
    </row>
    <row r="1962" spans="1:144"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c r="EL1962"/>
      <c r="EM1962"/>
      <c r="EN1962"/>
    </row>
    <row r="1963" spans="1:144"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c r="EL1963"/>
      <c r="EM1963"/>
      <c r="EN1963"/>
    </row>
    <row r="1964" spans="1:144"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c r="EL1964"/>
      <c r="EM1964"/>
      <c r="EN1964"/>
    </row>
    <row r="1965" spans="1:144"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c r="EL1965"/>
      <c r="EM1965"/>
      <c r="EN1965"/>
    </row>
    <row r="1966" spans="1:144"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c r="EL1966"/>
      <c r="EM1966"/>
      <c r="EN1966"/>
    </row>
    <row r="1967" spans="1:144"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c r="EL1967"/>
      <c r="EM1967"/>
      <c r="EN1967"/>
    </row>
    <row r="1968" spans="1:144"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c r="EL1968"/>
      <c r="EM1968"/>
      <c r="EN1968"/>
    </row>
    <row r="1969" spans="1:144"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c r="EL1969"/>
      <c r="EM1969"/>
      <c r="EN1969"/>
    </row>
    <row r="1970" spans="1:144"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c r="EL1970"/>
      <c r="EM1970"/>
      <c r="EN1970"/>
    </row>
    <row r="1971" spans="1:144"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c r="EL1971"/>
      <c r="EM1971"/>
      <c r="EN1971"/>
    </row>
    <row r="1972" spans="1:144"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c r="EL1972"/>
      <c r="EM1972"/>
      <c r="EN1972"/>
    </row>
    <row r="1973" spans="1:144"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c r="EL1973"/>
      <c r="EM1973"/>
      <c r="EN1973"/>
    </row>
    <row r="1974" spans="1:144"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c r="EL1974"/>
      <c r="EM1974"/>
      <c r="EN1974"/>
    </row>
    <row r="1975" spans="1:144"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c r="EL1975"/>
      <c r="EM1975"/>
      <c r="EN1975"/>
    </row>
    <row r="1976" spans="1:144"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c r="EL1976"/>
      <c r="EM1976"/>
      <c r="EN1976"/>
    </row>
    <row r="1977" spans="1:144"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c r="EL1977"/>
      <c r="EM1977"/>
      <c r="EN1977"/>
    </row>
    <row r="1978" spans="1:144"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c r="EL1978"/>
      <c r="EM1978"/>
      <c r="EN1978"/>
    </row>
    <row r="1979" spans="1:144"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c r="EL1979"/>
      <c r="EM1979"/>
      <c r="EN1979"/>
    </row>
    <row r="1980" spans="1:144"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c r="EL1980"/>
      <c r="EM1980"/>
      <c r="EN1980"/>
    </row>
    <row r="1981" spans="1:144"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c r="EL1981"/>
      <c r="EM1981"/>
      <c r="EN1981"/>
    </row>
    <row r="1982" spans="1:144"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c r="EL1982"/>
      <c r="EM1982"/>
      <c r="EN1982"/>
    </row>
    <row r="1983" spans="1:144"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c r="EL1983"/>
      <c r="EM1983"/>
      <c r="EN1983"/>
    </row>
    <row r="1984" spans="1:144"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c r="EL1984"/>
      <c r="EM1984"/>
      <c r="EN1984"/>
    </row>
    <row r="1985" spans="1:144"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c r="EL1985"/>
      <c r="EM1985"/>
      <c r="EN1985"/>
    </row>
    <row r="1986" spans="1:144"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c r="EL1986"/>
      <c r="EM1986"/>
      <c r="EN1986"/>
    </row>
    <row r="1987" spans="1:144"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c r="EL1987"/>
      <c r="EM1987"/>
      <c r="EN1987"/>
    </row>
    <row r="1988" spans="1:144"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c r="EL1988"/>
      <c r="EM1988"/>
      <c r="EN1988"/>
    </row>
    <row r="1989" spans="1:144"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c r="EL1989"/>
      <c r="EM1989"/>
      <c r="EN1989"/>
    </row>
    <row r="1990" spans="1:144"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c r="EL1990"/>
      <c r="EM1990"/>
      <c r="EN1990"/>
    </row>
    <row r="1991" spans="1:144"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c r="EL1991"/>
      <c r="EM1991"/>
      <c r="EN1991"/>
    </row>
    <row r="1992" spans="1:144"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c r="EL1992"/>
      <c r="EM1992"/>
      <c r="EN1992"/>
    </row>
    <row r="1993" spans="1:144"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c r="EL1993"/>
      <c r="EM1993"/>
      <c r="EN1993"/>
    </row>
    <row r="1994" spans="1:144"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c r="EL1994"/>
      <c r="EM1994"/>
      <c r="EN1994"/>
    </row>
    <row r="1995" spans="1:144"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c r="EL1995"/>
      <c r="EM1995"/>
      <c r="EN1995"/>
    </row>
    <row r="1996" spans="1:144"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c r="EL1996"/>
      <c r="EM1996"/>
      <c r="EN1996"/>
    </row>
    <row r="1997" spans="1:144"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c r="EL1997"/>
      <c r="EM1997"/>
      <c r="EN1997"/>
    </row>
    <row r="1998" spans="1:144"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c r="EL1998"/>
      <c r="EM1998"/>
      <c r="EN1998"/>
    </row>
    <row r="1999" spans="1:144"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c r="EL1999"/>
      <c r="EM1999"/>
      <c r="EN1999"/>
    </row>
    <row r="2000" spans="1:144"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c r="EL2000"/>
      <c r="EM2000"/>
      <c r="EN2000"/>
    </row>
    <row r="2001" spans="1:144"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c r="EK2001"/>
      <c r="EL2001"/>
      <c r="EM2001"/>
      <c r="EN2001"/>
    </row>
    <row r="2002" spans="1:144"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c r="EK2002"/>
      <c r="EL2002"/>
      <c r="EM2002"/>
      <c r="EN2002"/>
    </row>
    <row r="2003" spans="1:144"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c r="EK2003"/>
      <c r="EL2003"/>
      <c r="EM2003"/>
      <c r="EN2003"/>
    </row>
    <row r="2004" spans="1:144"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c r="EK2004"/>
      <c r="EL2004"/>
      <c r="EM2004"/>
      <c r="EN2004"/>
    </row>
    <row r="2005" spans="1:144"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c r="EK2005"/>
      <c r="EL2005"/>
      <c r="EM2005"/>
      <c r="EN2005"/>
    </row>
    <row r="2006" spans="1:144"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c r="EK2006"/>
      <c r="EL2006"/>
      <c r="EM2006"/>
      <c r="EN2006"/>
    </row>
    <row r="2007" spans="1:144"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c r="EK2007"/>
      <c r="EL2007"/>
      <c r="EM2007"/>
      <c r="EN2007"/>
    </row>
    <row r="2008" spans="1:144"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c r="EK2008"/>
      <c r="EL2008"/>
      <c r="EM2008"/>
      <c r="EN2008"/>
    </row>
    <row r="2009" spans="1:144"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c r="EK2009"/>
      <c r="EL2009"/>
      <c r="EM2009"/>
      <c r="EN2009"/>
    </row>
    <row r="2010" spans="1:144"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c r="EK2010"/>
      <c r="EL2010"/>
      <c r="EM2010"/>
      <c r="EN2010"/>
    </row>
    <row r="2011" spans="1:144"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c r="EK2011"/>
      <c r="EL2011"/>
      <c r="EM2011"/>
      <c r="EN2011"/>
    </row>
    <row r="2012" spans="1:144"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c r="EK2012"/>
      <c r="EL2012"/>
      <c r="EM2012"/>
      <c r="EN2012"/>
    </row>
    <row r="2013" spans="1:144"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c r="EK2013"/>
      <c r="EL2013"/>
      <c r="EM2013"/>
      <c r="EN2013"/>
    </row>
    <row r="2014" spans="1:144"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c r="EK2014"/>
      <c r="EL2014"/>
      <c r="EM2014"/>
      <c r="EN2014"/>
    </row>
    <row r="2015" spans="1:144"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c r="EK2015"/>
      <c r="EL2015"/>
      <c r="EM2015"/>
      <c r="EN2015"/>
    </row>
    <row r="2016" spans="1:144"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c r="EK2016"/>
      <c r="EL2016"/>
      <c r="EM2016"/>
      <c r="EN2016"/>
    </row>
    <row r="2017" spans="1:144"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c r="EK2017"/>
      <c r="EL2017"/>
      <c r="EM2017"/>
      <c r="EN2017"/>
    </row>
    <row r="2018" spans="1:144"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c r="EK2018"/>
      <c r="EL2018"/>
      <c r="EM2018"/>
      <c r="EN2018"/>
    </row>
    <row r="2019" spans="1:144"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c r="EK2019"/>
      <c r="EL2019"/>
      <c r="EM2019"/>
      <c r="EN2019"/>
    </row>
    <row r="2020" spans="1:144"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c r="EK2020"/>
      <c r="EL2020"/>
      <c r="EM2020"/>
      <c r="EN2020"/>
    </row>
    <row r="2021" spans="1:144"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c r="EK2021"/>
      <c r="EL2021"/>
      <c r="EM2021"/>
      <c r="EN2021"/>
    </row>
    <row r="2022" spans="1:144"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c r="EK2022"/>
      <c r="EL2022"/>
      <c r="EM2022"/>
      <c r="EN2022"/>
    </row>
    <row r="2023" spans="1:144"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c r="EK2023"/>
      <c r="EL2023"/>
      <c r="EM2023"/>
      <c r="EN2023"/>
    </row>
    <row r="2024" spans="1:144"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c r="EK2024"/>
      <c r="EL2024"/>
      <c r="EM2024"/>
      <c r="EN2024"/>
    </row>
    <row r="2025" spans="1:144"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c r="EK2025"/>
      <c r="EL2025"/>
      <c r="EM2025"/>
      <c r="EN2025"/>
    </row>
    <row r="2026" spans="1:144"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c r="EK2026"/>
      <c r="EL2026"/>
      <c r="EM2026"/>
      <c r="EN2026"/>
    </row>
    <row r="2027" spans="1:144"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c r="EK2027"/>
      <c r="EL2027"/>
      <c r="EM2027"/>
      <c r="EN2027"/>
    </row>
    <row r="2028" spans="1:144"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c r="EK2028"/>
      <c r="EL2028"/>
      <c r="EM2028"/>
      <c r="EN2028"/>
    </row>
    <row r="2029" spans="1:144"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c r="EK2029"/>
      <c r="EL2029"/>
      <c r="EM2029"/>
      <c r="EN2029"/>
    </row>
    <row r="2030" spans="1:144"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c r="EK2030"/>
      <c r="EL2030"/>
      <c r="EM2030"/>
      <c r="EN2030"/>
    </row>
    <row r="2031" spans="1:144"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c r="EK2031"/>
      <c r="EL2031"/>
      <c r="EM2031"/>
      <c r="EN2031"/>
    </row>
    <row r="2032" spans="1:144"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c r="EK2032"/>
      <c r="EL2032"/>
      <c r="EM2032"/>
      <c r="EN2032"/>
    </row>
    <row r="2033" spans="1:144"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c r="EK2033"/>
      <c r="EL2033"/>
      <c r="EM2033"/>
      <c r="EN2033"/>
    </row>
    <row r="2034" spans="1:144"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c r="EK2034"/>
      <c r="EL2034"/>
      <c r="EM2034"/>
      <c r="EN2034"/>
    </row>
    <row r="2035" spans="1:144"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c r="EK2035"/>
      <c r="EL2035"/>
      <c r="EM2035"/>
      <c r="EN2035"/>
    </row>
    <row r="2036" spans="1:144"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c r="EK2036"/>
      <c r="EL2036"/>
      <c r="EM2036"/>
      <c r="EN2036"/>
    </row>
    <row r="2037" spans="1:144"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c r="EK2037"/>
      <c r="EL2037"/>
      <c r="EM2037"/>
      <c r="EN2037"/>
    </row>
    <row r="2038" spans="1:144"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c r="EK2038"/>
      <c r="EL2038"/>
      <c r="EM2038"/>
      <c r="EN2038"/>
    </row>
    <row r="2039" spans="1:144"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c r="EK2039"/>
      <c r="EL2039"/>
      <c r="EM2039"/>
      <c r="EN2039"/>
    </row>
    <row r="2040" spans="1:144"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c r="EK2040"/>
      <c r="EL2040"/>
      <c r="EM2040"/>
      <c r="EN2040"/>
    </row>
    <row r="2041" spans="1:144"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c r="EK2041"/>
      <c r="EL2041"/>
      <c r="EM2041"/>
      <c r="EN2041"/>
    </row>
    <row r="2042" spans="1:144"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c r="EK2042"/>
      <c r="EL2042"/>
      <c r="EM2042"/>
      <c r="EN2042"/>
    </row>
    <row r="2043" spans="1:144"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c r="EK2043"/>
      <c r="EL2043"/>
      <c r="EM2043"/>
      <c r="EN2043"/>
    </row>
    <row r="2044" spans="1:144"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c r="EK2044"/>
      <c r="EL2044"/>
      <c r="EM2044"/>
      <c r="EN2044"/>
    </row>
    <row r="2045" spans="1:144"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c r="EK2045"/>
      <c r="EL2045"/>
      <c r="EM2045"/>
      <c r="EN2045"/>
    </row>
    <row r="2046" spans="1:144"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c r="EK2046"/>
      <c r="EL2046"/>
      <c r="EM2046"/>
      <c r="EN2046"/>
    </row>
    <row r="2047" spans="1:144"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c r="EK2047"/>
      <c r="EL2047"/>
      <c r="EM2047"/>
      <c r="EN2047"/>
    </row>
    <row r="2048" spans="1:144"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c r="EK2048"/>
      <c r="EL2048"/>
      <c r="EM2048"/>
      <c r="EN2048"/>
    </row>
    <row r="2049" spans="1:144"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c r="EK2049"/>
      <c r="EL2049"/>
      <c r="EM2049"/>
      <c r="EN2049"/>
    </row>
    <row r="2050" spans="1:144"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c r="EK2050"/>
      <c r="EL2050"/>
      <c r="EM2050"/>
      <c r="EN2050"/>
    </row>
    <row r="2051" spans="1:144"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c r="EK2051"/>
      <c r="EL2051"/>
      <c r="EM2051"/>
      <c r="EN2051"/>
    </row>
    <row r="2052" spans="1:144"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c r="EK2052"/>
      <c r="EL2052"/>
      <c r="EM2052"/>
      <c r="EN2052"/>
    </row>
    <row r="2053" spans="1:144"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c r="EK2053"/>
      <c r="EL2053"/>
      <c r="EM2053"/>
      <c r="EN2053"/>
    </row>
    <row r="2054" spans="1:144"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c r="EK2054"/>
      <c r="EL2054"/>
      <c r="EM2054"/>
      <c r="EN2054"/>
    </row>
    <row r="2055" spans="1:144"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c r="EK2055"/>
      <c r="EL2055"/>
      <c r="EM2055"/>
      <c r="EN2055"/>
    </row>
    <row r="2056" spans="1:144"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c r="EK2056"/>
      <c r="EL2056"/>
      <c r="EM2056"/>
      <c r="EN2056"/>
    </row>
    <row r="2057" spans="1:144"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c r="EK2057"/>
      <c r="EL2057"/>
      <c r="EM2057"/>
      <c r="EN2057"/>
    </row>
    <row r="2058" spans="1:144"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c r="EK2058"/>
      <c r="EL2058"/>
      <c r="EM2058"/>
      <c r="EN2058"/>
    </row>
    <row r="2059" spans="1:144"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c r="EK2059"/>
      <c r="EL2059"/>
      <c r="EM2059"/>
      <c r="EN2059"/>
    </row>
    <row r="2060" spans="1:144"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c r="EK2060"/>
      <c r="EL2060"/>
      <c r="EM2060"/>
      <c r="EN2060"/>
    </row>
    <row r="2061" spans="1:144"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c r="EK2061"/>
      <c r="EL2061"/>
      <c r="EM2061"/>
      <c r="EN2061"/>
    </row>
    <row r="2062" spans="1:144"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c r="EK2062"/>
      <c r="EL2062"/>
      <c r="EM2062"/>
      <c r="EN2062"/>
    </row>
    <row r="2063" spans="1:144"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c r="EK2063"/>
      <c r="EL2063"/>
      <c r="EM2063"/>
      <c r="EN2063"/>
    </row>
    <row r="2064" spans="1:144"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c r="EK2064"/>
      <c r="EL2064"/>
      <c r="EM2064"/>
      <c r="EN2064"/>
    </row>
    <row r="2065" spans="1:144"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c r="EK2065"/>
      <c r="EL2065"/>
      <c r="EM2065"/>
      <c r="EN2065"/>
    </row>
    <row r="2066" spans="1:144"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c r="EK2066"/>
      <c r="EL2066"/>
      <c r="EM2066"/>
      <c r="EN2066"/>
    </row>
    <row r="2067" spans="1:144"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c r="EK2067"/>
      <c r="EL2067"/>
      <c r="EM2067"/>
      <c r="EN2067"/>
    </row>
    <row r="2068" spans="1:144"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c r="EK2068"/>
      <c r="EL2068"/>
      <c r="EM2068"/>
      <c r="EN2068"/>
    </row>
    <row r="2069" spans="1:144"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c r="EK2069"/>
      <c r="EL2069"/>
      <c r="EM2069"/>
      <c r="EN2069"/>
    </row>
    <row r="2070" spans="1:144"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c r="EK2070"/>
      <c r="EL2070"/>
      <c r="EM2070"/>
      <c r="EN2070"/>
    </row>
    <row r="2071" spans="1:144"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c r="EK2071"/>
      <c r="EL2071"/>
      <c r="EM2071"/>
      <c r="EN2071"/>
    </row>
    <row r="2072" spans="1:144"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c r="EK2072"/>
      <c r="EL2072"/>
      <c r="EM2072"/>
      <c r="EN2072"/>
    </row>
    <row r="2073" spans="1:144"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c r="EK2073"/>
      <c r="EL2073"/>
      <c r="EM2073"/>
      <c r="EN2073"/>
    </row>
    <row r="2074" spans="1:144"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c r="EK2074"/>
      <c r="EL2074"/>
      <c r="EM2074"/>
      <c r="EN2074"/>
    </row>
    <row r="2075" spans="1:144"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c r="EK2075"/>
      <c r="EL2075"/>
      <c r="EM2075"/>
      <c r="EN2075"/>
    </row>
    <row r="2076" spans="1:144"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c r="EK2076"/>
      <c r="EL2076"/>
      <c r="EM2076"/>
      <c r="EN2076"/>
    </row>
    <row r="2077" spans="1:144"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c r="EK2077"/>
      <c r="EL2077"/>
      <c r="EM2077"/>
      <c r="EN2077"/>
    </row>
    <row r="2078" spans="1:144"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c r="EK2078"/>
      <c r="EL2078"/>
      <c r="EM2078"/>
      <c r="EN2078"/>
    </row>
    <row r="2079" spans="1:144"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c r="EK2079"/>
      <c r="EL2079"/>
      <c r="EM2079"/>
      <c r="EN2079"/>
    </row>
    <row r="2080" spans="1:144"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c r="EK2080"/>
      <c r="EL2080"/>
      <c r="EM2080"/>
      <c r="EN2080"/>
    </row>
    <row r="2081" spans="1:144"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c r="EK2081"/>
      <c r="EL2081"/>
      <c r="EM2081"/>
      <c r="EN2081"/>
    </row>
    <row r="2082" spans="1:144"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c r="EK2082"/>
      <c r="EL2082"/>
      <c r="EM2082"/>
      <c r="EN2082"/>
    </row>
    <row r="2083" spans="1:144"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c r="EK2083"/>
      <c r="EL2083"/>
      <c r="EM2083"/>
      <c r="EN2083"/>
    </row>
    <row r="2084" spans="1:144"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c r="EK2084"/>
      <c r="EL2084"/>
      <c r="EM2084"/>
      <c r="EN2084"/>
    </row>
    <row r="2085" spans="1:144"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c r="EK2085"/>
      <c r="EL2085"/>
      <c r="EM2085"/>
      <c r="EN2085"/>
    </row>
    <row r="2086" spans="1:144"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c r="EK2086"/>
      <c r="EL2086"/>
      <c r="EM2086"/>
      <c r="EN2086"/>
    </row>
    <row r="2087" spans="1:144"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c r="EK2087"/>
      <c r="EL2087"/>
      <c r="EM2087"/>
      <c r="EN2087"/>
    </row>
    <row r="2088" spans="1:144"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c r="EK2088"/>
      <c r="EL2088"/>
      <c r="EM2088"/>
      <c r="EN2088"/>
    </row>
    <row r="2089" spans="1:144"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c r="EK2089"/>
      <c r="EL2089"/>
      <c r="EM2089"/>
      <c r="EN2089"/>
    </row>
    <row r="2090" spans="1:144"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c r="EK2090"/>
      <c r="EL2090"/>
      <c r="EM2090"/>
      <c r="EN2090"/>
    </row>
    <row r="2091" spans="1:144"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c r="EK2091"/>
      <c r="EL2091"/>
      <c r="EM2091"/>
      <c r="EN2091"/>
    </row>
    <row r="2092" spans="1:144"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c r="EK2092"/>
      <c r="EL2092"/>
      <c r="EM2092"/>
      <c r="EN2092"/>
    </row>
    <row r="2093" spans="1:144"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c r="EK2093"/>
      <c r="EL2093"/>
      <c r="EM2093"/>
      <c r="EN2093"/>
    </row>
    <row r="2094" spans="1:144"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c r="EK2094"/>
      <c r="EL2094"/>
      <c r="EM2094"/>
      <c r="EN2094"/>
    </row>
    <row r="2095" spans="1:144"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c r="EK2095"/>
      <c r="EL2095"/>
      <c r="EM2095"/>
      <c r="EN2095"/>
    </row>
    <row r="2096" spans="1:144"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c r="EK2096"/>
      <c r="EL2096"/>
      <c r="EM2096"/>
      <c r="EN2096"/>
    </row>
    <row r="2097" spans="1:144"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c r="EK2097"/>
      <c r="EL2097"/>
      <c r="EM2097"/>
      <c r="EN2097"/>
    </row>
    <row r="2098" spans="1:144" ht="15.7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c r="EK2098"/>
      <c r="EL2098"/>
      <c r="EM2098"/>
      <c r="EN2098"/>
    </row>
    <row r="2099" spans="1:144" ht="15.7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c r="CW2099"/>
      <c r="CX2099"/>
      <c r="CY2099"/>
      <c r="CZ2099"/>
      <c r="DA2099"/>
      <c r="DB2099"/>
      <c r="DC2099"/>
      <c r="DD2099"/>
      <c r="DE2099"/>
      <c r="DF2099"/>
      <c r="DG2099"/>
      <c r="DH2099"/>
      <c r="DI2099"/>
      <c r="DJ2099"/>
      <c r="DK2099"/>
      <c r="DL2099"/>
      <c r="DM2099"/>
      <c r="DN2099"/>
      <c r="DO2099"/>
      <c r="DP2099"/>
      <c r="DQ2099"/>
      <c r="DR2099"/>
      <c r="DS2099"/>
      <c r="DT2099"/>
      <c r="DU2099"/>
      <c r="DV2099"/>
      <c r="DW2099"/>
      <c r="DX2099"/>
      <c r="DY2099"/>
      <c r="DZ2099"/>
      <c r="EA2099"/>
      <c r="EB2099"/>
      <c r="EC2099"/>
      <c r="ED2099"/>
      <c r="EE2099"/>
      <c r="EF2099"/>
      <c r="EG2099"/>
      <c r="EH2099"/>
      <c r="EI2099"/>
      <c r="EJ2099"/>
      <c r="EK2099"/>
      <c r="EL2099"/>
      <c r="EM2099"/>
      <c r="EN2099"/>
    </row>
    <row r="2100" spans="1:144" ht="15.7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c r="CW2100"/>
      <c r="CX2100"/>
      <c r="CY2100"/>
      <c r="CZ2100"/>
      <c r="DA2100"/>
      <c r="DB2100"/>
      <c r="DC2100"/>
      <c r="DD2100"/>
      <c r="DE2100"/>
      <c r="DF2100"/>
      <c r="DG2100"/>
      <c r="DH2100"/>
      <c r="DI2100"/>
      <c r="DJ2100"/>
      <c r="DK2100"/>
      <c r="DL2100"/>
      <c r="DM2100"/>
      <c r="DN2100"/>
      <c r="DO2100"/>
      <c r="DP2100"/>
      <c r="DQ2100"/>
      <c r="DR2100"/>
      <c r="DS2100"/>
      <c r="DT2100"/>
      <c r="DU2100"/>
      <c r="DV2100"/>
      <c r="DW2100"/>
      <c r="DX2100"/>
      <c r="DY2100"/>
      <c r="DZ2100"/>
      <c r="EA2100"/>
      <c r="EB2100"/>
      <c r="EC2100"/>
      <c r="ED2100"/>
      <c r="EE2100"/>
      <c r="EF2100"/>
      <c r="EG2100"/>
      <c r="EH2100"/>
      <c r="EI2100"/>
      <c r="EJ2100"/>
      <c r="EK2100"/>
      <c r="EL2100"/>
      <c r="EM2100"/>
      <c r="EN2100"/>
    </row>
    <row r="2101" spans="1:144" ht="15.7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c r="CW2101"/>
      <c r="CX2101"/>
      <c r="CY2101"/>
      <c r="CZ2101"/>
      <c r="DA2101"/>
      <c r="DB2101"/>
      <c r="DC2101"/>
      <c r="DD2101"/>
      <c r="DE2101"/>
      <c r="DF2101"/>
      <c r="DG2101"/>
      <c r="DH2101"/>
      <c r="DI2101"/>
      <c r="DJ2101"/>
      <c r="DK2101"/>
      <c r="DL2101"/>
      <c r="DM2101"/>
      <c r="DN2101"/>
      <c r="DO2101"/>
      <c r="DP2101"/>
      <c r="DQ2101"/>
      <c r="DR2101"/>
      <c r="DS2101"/>
      <c r="DT2101"/>
      <c r="DU2101"/>
      <c r="DV2101"/>
      <c r="DW2101"/>
      <c r="DX2101"/>
      <c r="DY2101"/>
      <c r="DZ2101"/>
      <c r="EA2101"/>
      <c r="EB2101"/>
      <c r="EC2101"/>
      <c r="ED2101"/>
      <c r="EE2101"/>
      <c r="EF2101"/>
      <c r="EG2101"/>
      <c r="EH2101"/>
      <c r="EI2101"/>
      <c r="EJ2101"/>
      <c r="EK2101"/>
      <c r="EL2101"/>
      <c r="EM2101"/>
      <c r="EN2101"/>
    </row>
    <row r="2102" spans="1:144" ht="15.7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c r="CW2102"/>
      <c r="CX2102"/>
      <c r="CY2102"/>
      <c r="CZ2102"/>
      <c r="DA2102"/>
      <c r="DB2102"/>
      <c r="DC2102"/>
      <c r="DD2102"/>
      <c r="DE2102"/>
      <c r="DF2102"/>
      <c r="DG2102"/>
      <c r="DH2102"/>
      <c r="DI2102"/>
      <c r="DJ2102"/>
      <c r="DK2102"/>
      <c r="DL2102"/>
      <c r="DM2102"/>
      <c r="DN2102"/>
      <c r="DO2102"/>
      <c r="DP2102"/>
      <c r="DQ2102"/>
      <c r="DR2102"/>
      <c r="DS2102"/>
      <c r="DT2102"/>
      <c r="DU2102"/>
      <c r="DV2102"/>
      <c r="DW2102"/>
      <c r="DX2102"/>
      <c r="DY2102"/>
      <c r="DZ2102"/>
      <c r="EA2102"/>
      <c r="EB2102"/>
      <c r="EC2102"/>
      <c r="ED2102"/>
      <c r="EE2102"/>
      <c r="EF2102"/>
      <c r="EG2102"/>
      <c r="EH2102"/>
      <c r="EI2102"/>
      <c r="EJ2102"/>
      <c r="EK2102"/>
      <c r="EL2102"/>
      <c r="EM2102"/>
      <c r="EN2102"/>
    </row>
    <row r="2103" spans="1:144" ht="15.7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c r="CW2103"/>
      <c r="CX2103"/>
      <c r="CY2103"/>
      <c r="CZ2103"/>
      <c r="DA2103"/>
      <c r="DB2103"/>
      <c r="DC2103"/>
      <c r="DD2103"/>
      <c r="DE2103"/>
      <c r="DF2103"/>
      <c r="DG2103"/>
      <c r="DH2103"/>
      <c r="DI2103"/>
      <c r="DJ2103"/>
      <c r="DK2103"/>
      <c r="DL2103"/>
      <c r="DM2103"/>
      <c r="DN2103"/>
      <c r="DO2103"/>
      <c r="DP2103"/>
      <c r="DQ2103"/>
      <c r="DR2103"/>
      <c r="DS2103"/>
      <c r="DT2103"/>
      <c r="DU2103"/>
      <c r="DV2103"/>
      <c r="DW2103"/>
      <c r="DX2103"/>
      <c r="DY2103"/>
      <c r="DZ2103"/>
      <c r="EA2103"/>
      <c r="EB2103"/>
      <c r="EC2103"/>
      <c r="ED2103"/>
      <c r="EE2103"/>
      <c r="EF2103"/>
      <c r="EG2103"/>
      <c r="EH2103"/>
      <c r="EI2103"/>
      <c r="EJ2103"/>
      <c r="EK2103"/>
      <c r="EL2103"/>
      <c r="EM2103"/>
      <c r="EN2103"/>
    </row>
    <row r="2104" spans="1:144" ht="15.7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c r="CW2104"/>
      <c r="CX2104"/>
      <c r="CY2104"/>
      <c r="CZ2104"/>
      <c r="DA2104"/>
      <c r="DB2104"/>
      <c r="DC2104"/>
      <c r="DD2104"/>
      <c r="DE2104"/>
      <c r="DF2104"/>
      <c r="DG2104"/>
      <c r="DH2104"/>
      <c r="DI2104"/>
      <c r="DJ2104"/>
      <c r="DK2104"/>
      <c r="DL2104"/>
      <c r="DM2104"/>
      <c r="DN2104"/>
      <c r="DO2104"/>
      <c r="DP2104"/>
      <c r="DQ2104"/>
      <c r="DR2104"/>
      <c r="DS2104"/>
      <c r="DT2104"/>
      <c r="DU2104"/>
      <c r="DV2104"/>
      <c r="DW2104"/>
      <c r="DX2104"/>
      <c r="DY2104"/>
      <c r="DZ2104"/>
      <c r="EA2104"/>
      <c r="EB2104"/>
      <c r="EC2104"/>
      <c r="ED2104"/>
      <c r="EE2104"/>
      <c r="EF2104"/>
      <c r="EG2104"/>
      <c r="EH2104"/>
      <c r="EI2104"/>
      <c r="EJ2104"/>
      <c r="EK2104"/>
      <c r="EL2104"/>
      <c r="EM2104"/>
      <c r="EN2104"/>
    </row>
    <row r="2105" spans="1:144" ht="15.7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c r="CW2105"/>
      <c r="CX2105"/>
      <c r="CY2105"/>
      <c r="CZ2105"/>
      <c r="DA2105"/>
      <c r="DB2105"/>
      <c r="DC2105"/>
      <c r="DD2105"/>
      <c r="DE2105"/>
      <c r="DF2105"/>
      <c r="DG2105"/>
      <c r="DH2105"/>
      <c r="DI2105"/>
      <c r="DJ2105"/>
      <c r="DK2105"/>
      <c r="DL2105"/>
      <c r="DM2105"/>
      <c r="DN2105"/>
      <c r="DO2105"/>
      <c r="DP2105"/>
      <c r="DQ2105"/>
      <c r="DR2105"/>
      <c r="DS2105"/>
      <c r="DT2105"/>
      <c r="DU2105"/>
      <c r="DV2105"/>
      <c r="DW2105"/>
      <c r="DX2105"/>
      <c r="DY2105"/>
      <c r="DZ2105"/>
      <c r="EA2105"/>
      <c r="EB2105"/>
      <c r="EC2105"/>
      <c r="ED2105"/>
      <c r="EE2105"/>
      <c r="EF2105"/>
      <c r="EG2105"/>
      <c r="EH2105"/>
      <c r="EI2105"/>
      <c r="EJ2105"/>
      <c r="EK2105"/>
      <c r="EL2105"/>
      <c r="EM2105"/>
      <c r="EN2105"/>
    </row>
    <row r="2106" spans="1:144" ht="15.7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c r="CW2106"/>
      <c r="CX2106"/>
      <c r="CY2106"/>
      <c r="CZ2106"/>
      <c r="DA2106"/>
      <c r="DB2106"/>
      <c r="DC2106"/>
      <c r="DD2106"/>
      <c r="DE2106"/>
      <c r="DF2106"/>
      <c r="DG2106"/>
      <c r="DH2106"/>
      <c r="DI2106"/>
      <c r="DJ2106"/>
      <c r="DK2106"/>
      <c r="DL2106"/>
      <c r="DM2106"/>
      <c r="DN2106"/>
      <c r="DO2106"/>
      <c r="DP2106"/>
      <c r="DQ2106"/>
      <c r="DR2106"/>
      <c r="DS2106"/>
      <c r="DT2106"/>
      <c r="DU2106"/>
      <c r="DV2106"/>
      <c r="DW2106"/>
      <c r="DX2106"/>
      <c r="DY2106"/>
      <c r="DZ2106"/>
      <c r="EA2106"/>
      <c r="EB2106"/>
      <c r="EC2106"/>
      <c r="ED2106"/>
      <c r="EE2106"/>
      <c r="EF2106"/>
      <c r="EG2106"/>
      <c r="EH2106"/>
      <c r="EI2106"/>
      <c r="EJ2106"/>
      <c r="EK2106"/>
      <c r="EL2106"/>
      <c r="EM2106"/>
      <c r="EN2106"/>
    </row>
    <row r="2107" spans="1:144" ht="15.7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c r="CW2107"/>
      <c r="CX2107"/>
      <c r="CY2107"/>
      <c r="CZ2107"/>
      <c r="DA2107"/>
      <c r="DB2107"/>
      <c r="DC2107"/>
      <c r="DD2107"/>
      <c r="DE2107"/>
      <c r="DF2107"/>
      <c r="DG2107"/>
      <c r="DH2107"/>
      <c r="DI2107"/>
      <c r="DJ2107"/>
      <c r="DK2107"/>
      <c r="DL2107"/>
      <c r="DM2107"/>
      <c r="DN2107"/>
      <c r="DO2107"/>
      <c r="DP2107"/>
      <c r="DQ2107"/>
      <c r="DR2107"/>
      <c r="DS2107"/>
      <c r="DT2107"/>
      <c r="DU2107"/>
      <c r="DV2107"/>
      <c r="DW2107"/>
      <c r="DX2107"/>
      <c r="DY2107"/>
      <c r="DZ2107"/>
      <c r="EA2107"/>
      <c r="EB2107"/>
      <c r="EC2107"/>
      <c r="ED2107"/>
      <c r="EE2107"/>
      <c r="EF2107"/>
      <c r="EG2107"/>
      <c r="EH2107"/>
      <c r="EI2107"/>
      <c r="EJ2107"/>
      <c r="EK2107"/>
      <c r="EL2107"/>
      <c r="EM2107"/>
      <c r="EN2107"/>
    </row>
    <row r="2108" spans="1:144" ht="15.7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c r="CW2108"/>
      <c r="CX2108"/>
      <c r="CY2108"/>
      <c r="CZ2108"/>
      <c r="DA2108"/>
      <c r="DB2108"/>
      <c r="DC2108"/>
      <c r="DD2108"/>
      <c r="DE2108"/>
      <c r="DF2108"/>
      <c r="DG2108"/>
      <c r="DH2108"/>
      <c r="DI2108"/>
      <c r="DJ2108"/>
      <c r="DK2108"/>
      <c r="DL2108"/>
      <c r="DM2108"/>
      <c r="DN2108"/>
      <c r="DO2108"/>
      <c r="DP2108"/>
      <c r="DQ2108"/>
      <c r="DR2108"/>
      <c r="DS2108"/>
      <c r="DT2108"/>
      <c r="DU2108"/>
      <c r="DV2108"/>
      <c r="DW2108"/>
      <c r="DX2108"/>
      <c r="DY2108"/>
      <c r="DZ2108"/>
      <c r="EA2108"/>
      <c r="EB2108"/>
      <c r="EC2108"/>
      <c r="ED2108"/>
      <c r="EE2108"/>
      <c r="EF2108"/>
      <c r="EG2108"/>
      <c r="EH2108"/>
      <c r="EI2108"/>
      <c r="EJ2108"/>
      <c r="EK2108"/>
      <c r="EL2108"/>
      <c r="EM2108"/>
      <c r="EN2108"/>
    </row>
    <row r="2109" spans="1:144" ht="15.7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c r="CW2109"/>
      <c r="CX2109"/>
      <c r="CY2109"/>
      <c r="CZ2109"/>
      <c r="DA2109"/>
      <c r="DB2109"/>
      <c r="DC2109"/>
      <c r="DD2109"/>
      <c r="DE2109"/>
      <c r="DF2109"/>
      <c r="DG2109"/>
      <c r="DH2109"/>
      <c r="DI2109"/>
      <c r="DJ2109"/>
      <c r="DK2109"/>
      <c r="DL2109"/>
      <c r="DM2109"/>
      <c r="DN2109"/>
      <c r="DO2109"/>
      <c r="DP2109"/>
      <c r="DQ2109"/>
      <c r="DR2109"/>
      <c r="DS2109"/>
      <c r="DT2109"/>
      <c r="DU2109"/>
      <c r="DV2109"/>
      <c r="DW2109"/>
      <c r="DX2109"/>
      <c r="DY2109"/>
      <c r="DZ2109"/>
      <c r="EA2109"/>
      <c r="EB2109"/>
      <c r="EC2109"/>
      <c r="ED2109"/>
      <c r="EE2109"/>
      <c r="EF2109"/>
      <c r="EG2109"/>
      <c r="EH2109"/>
      <c r="EI2109"/>
      <c r="EJ2109"/>
      <c r="EK2109"/>
      <c r="EL2109"/>
      <c r="EM2109"/>
      <c r="EN2109"/>
    </row>
    <row r="2110" spans="1:144" ht="15.7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c r="CW2110"/>
      <c r="CX2110"/>
      <c r="CY2110"/>
      <c r="CZ2110"/>
      <c r="DA2110"/>
      <c r="DB2110"/>
      <c r="DC2110"/>
      <c r="DD2110"/>
      <c r="DE2110"/>
      <c r="DF2110"/>
      <c r="DG2110"/>
      <c r="DH2110"/>
      <c r="DI2110"/>
      <c r="DJ2110"/>
      <c r="DK2110"/>
      <c r="DL2110"/>
      <c r="DM2110"/>
      <c r="DN2110"/>
      <c r="DO2110"/>
      <c r="DP2110"/>
      <c r="DQ2110"/>
      <c r="DR2110"/>
      <c r="DS2110"/>
      <c r="DT2110"/>
      <c r="DU2110"/>
      <c r="DV2110"/>
      <c r="DW2110"/>
      <c r="DX2110"/>
      <c r="DY2110"/>
      <c r="DZ2110"/>
      <c r="EA2110"/>
      <c r="EB2110"/>
      <c r="EC2110"/>
      <c r="ED2110"/>
      <c r="EE2110"/>
      <c r="EF2110"/>
      <c r="EG2110"/>
      <c r="EH2110"/>
      <c r="EI2110"/>
      <c r="EJ2110"/>
      <c r="EK2110"/>
      <c r="EL2110"/>
      <c r="EM2110"/>
      <c r="EN2110"/>
    </row>
    <row r="2111" spans="1:144">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c r="CW2111"/>
      <c r="CX2111"/>
      <c r="CY2111"/>
      <c r="CZ2111"/>
      <c r="DA2111"/>
      <c r="DB2111"/>
      <c r="DC2111"/>
      <c r="DD2111"/>
      <c r="DE2111"/>
      <c r="DF2111"/>
      <c r="DG2111"/>
      <c r="DH2111"/>
      <c r="DI2111"/>
      <c r="DJ2111"/>
      <c r="DK2111"/>
      <c r="DL2111"/>
      <c r="DM2111"/>
      <c r="DN2111"/>
      <c r="DO2111"/>
      <c r="DP2111"/>
      <c r="DQ2111"/>
      <c r="DR2111"/>
      <c r="DS2111"/>
      <c r="DT2111"/>
      <c r="DU2111"/>
      <c r="DV2111"/>
      <c r="DW2111"/>
      <c r="DX2111"/>
      <c r="DY2111"/>
      <c r="DZ2111"/>
      <c r="EA2111"/>
      <c r="EB2111"/>
      <c r="EC2111"/>
      <c r="ED2111"/>
      <c r="EE2111"/>
      <c r="EF2111"/>
      <c r="EG2111"/>
      <c r="EH2111"/>
      <c r="EI2111"/>
      <c r="EJ2111"/>
      <c r="EK2111"/>
      <c r="EL2111"/>
      <c r="EM2111"/>
      <c r="EN2111"/>
    </row>
  </sheetData>
  <phoneticPr fontId="6" type="noConversion"/>
  <conditionalFormatting sqref="C2111:C1048576">
    <cfRule type="containsText" dxfId="6" priority="79" operator="containsText" text="L1">
      <formula>NOT(ISERROR(SEARCH("L1",C2111)))</formula>
    </cfRule>
  </conditionalFormatting>
  <conditionalFormatting sqref="C1">
    <cfRule type="containsText" dxfId="5"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tabColor rgb="FF00B0F0"/>
  </sheetPr>
  <dimension ref="A2:I478"/>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70.21875" bestFit="1" customWidth="1"/>
    <col min="10" max="10" width="5" bestFit="1" customWidth="1"/>
    <col min="11" max="13" width="5.109375" bestFit="1" customWidth="1"/>
  </cols>
  <sheetData>
    <row r="2" spans="1:9">
      <c r="A2" s="112" t="s">
        <v>979</v>
      </c>
      <c r="B2" t="s">
        <v>1183</v>
      </c>
    </row>
    <row r="3" spans="1:9">
      <c r="A3" s="112" t="s">
        <v>1200</v>
      </c>
      <c r="B3" t="s">
        <v>1211</v>
      </c>
    </row>
    <row r="4" spans="1:9">
      <c r="A4" s="112" t="s">
        <v>1174</v>
      </c>
      <c r="B4" t="s">
        <v>1183</v>
      </c>
    </row>
    <row r="7" spans="1:9">
      <c r="A7" s="112" t="s">
        <v>1809</v>
      </c>
      <c r="B7" s="112" t="s">
        <v>1957</v>
      </c>
      <c r="C7" s="112" t="s">
        <v>875</v>
      </c>
      <c r="D7" s="112" t="s">
        <v>962</v>
      </c>
      <c r="E7" s="112" t="s">
        <v>966</v>
      </c>
      <c r="F7" s="112" t="s">
        <v>967</v>
      </c>
      <c r="G7" s="112" t="s">
        <v>969</v>
      </c>
      <c r="H7" s="112" t="s">
        <v>970</v>
      </c>
      <c r="I7" s="112" t="s">
        <v>971</v>
      </c>
    </row>
    <row r="8" spans="1:9">
      <c r="A8" t="s">
        <v>13099</v>
      </c>
      <c r="B8" t="s">
        <v>5664</v>
      </c>
      <c r="C8" t="s">
        <v>2649</v>
      </c>
      <c r="D8" t="s">
        <v>1244</v>
      </c>
      <c r="E8" t="s">
        <v>15126</v>
      </c>
      <c r="F8" t="s">
        <v>3104</v>
      </c>
      <c r="G8" t="s">
        <v>5662</v>
      </c>
      <c r="H8" t="s">
        <v>5664</v>
      </c>
    </row>
    <row r="9" spans="1:9">
      <c r="B9" t="s">
        <v>5716</v>
      </c>
      <c r="C9" t="s">
        <v>2649</v>
      </c>
      <c r="D9" t="s">
        <v>1244</v>
      </c>
      <c r="E9" t="s">
        <v>15137</v>
      </c>
      <c r="F9" t="s">
        <v>3112</v>
      </c>
      <c r="G9" t="s">
        <v>5714</v>
      </c>
      <c r="H9" t="s">
        <v>5716</v>
      </c>
    </row>
    <row r="10" spans="1:9">
      <c r="B10" t="s">
        <v>5734</v>
      </c>
      <c r="C10" t="s">
        <v>2649</v>
      </c>
      <c r="D10" t="s">
        <v>1230</v>
      </c>
      <c r="E10" t="s">
        <v>15142</v>
      </c>
      <c r="F10" t="s">
        <v>3116</v>
      </c>
      <c r="G10" t="s">
        <v>5733</v>
      </c>
      <c r="H10" t="s">
        <v>5738</v>
      </c>
    </row>
    <row r="11" spans="1:9">
      <c r="B11" t="s">
        <v>5744</v>
      </c>
      <c r="C11" t="s">
        <v>2649</v>
      </c>
      <c r="D11" t="s">
        <v>1230</v>
      </c>
      <c r="E11" t="s">
        <v>15143</v>
      </c>
      <c r="F11" t="s">
        <v>3121</v>
      </c>
      <c r="G11" t="s">
        <v>5743</v>
      </c>
      <c r="H11" t="s">
        <v>5747</v>
      </c>
    </row>
    <row r="12" spans="1:9">
      <c r="B12" t="s">
        <v>5769</v>
      </c>
      <c r="C12" t="s">
        <v>2649</v>
      </c>
      <c r="D12" t="s">
        <v>1230</v>
      </c>
      <c r="E12" t="s">
        <v>15149</v>
      </c>
      <c r="F12" t="s">
        <v>3126</v>
      </c>
      <c r="G12" t="s">
        <v>5768</v>
      </c>
      <c r="H12" t="s">
        <v>5773</v>
      </c>
    </row>
    <row r="13" spans="1:9">
      <c r="B13" t="s">
        <v>5779</v>
      </c>
      <c r="C13" t="s">
        <v>2649</v>
      </c>
      <c r="D13" t="s">
        <v>1230</v>
      </c>
      <c r="E13" t="s">
        <v>15150</v>
      </c>
      <c r="F13" t="s">
        <v>3131</v>
      </c>
      <c r="G13" t="s">
        <v>5778</v>
      </c>
      <c r="H13" t="s">
        <v>5779</v>
      </c>
    </row>
    <row r="14" spans="1:9">
      <c r="B14" t="s">
        <v>5828</v>
      </c>
      <c r="C14" t="s">
        <v>2649</v>
      </c>
      <c r="D14" t="s">
        <v>1244</v>
      </c>
      <c r="E14" t="s">
        <v>15160</v>
      </c>
      <c r="F14" t="s">
        <v>3143</v>
      </c>
      <c r="G14" t="s">
        <v>5826</v>
      </c>
      <c r="H14" t="s">
        <v>5828</v>
      </c>
    </row>
    <row r="15" spans="1:9">
      <c r="B15" t="s">
        <v>5859</v>
      </c>
      <c r="C15" t="s">
        <v>2649</v>
      </c>
      <c r="D15" t="s">
        <v>1244</v>
      </c>
      <c r="E15" t="s">
        <v>15168</v>
      </c>
      <c r="F15" t="s">
        <v>3149</v>
      </c>
      <c r="G15" t="s">
        <v>5858</v>
      </c>
      <c r="H15" t="s">
        <v>5859</v>
      </c>
    </row>
    <row r="16" spans="1:9">
      <c r="B16" t="s">
        <v>5895</v>
      </c>
      <c r="C16" t="s">
        <v>2649</v>
      </c>
      <c r="D16" t="s">
        <v>1244</v>
      </c>
      <c r="E16" t="s">
        <v>15176</v>
      </c>
      <c r="F16" t="s">
        <v>3154</v>
      </c>
      <c r="G16" t="s">
        <v>5893</v>
      </c>
      <c r="H16" t="s">
        <v>5895</v>
      </c>
    </row>
    <row r="17" spans="2:8">
      <c r="B17" t="s">
        <v>5929</v>
      </c>
      <c r="C17" t="s">
        <v>2649</v>
      </c>
      <c r="D17" t="s">
        <v>1244</v>
      </c>
      <c r="E17" t="s">
        <v>15184</v>
      </c>
      <c r="F17" t="s">
        <v>3160</v>
      </c>
      <c r="G17" t="s">
        <v>5927</v>
      </c>
      <c r="H17" t="s">
        <v>5929</v>
      </c>
    </row>
    <row r="18" spans="2:8">
      <c r="B18" t="s">
        <v>6004</v>
      </c>
      <c r="C18" t="s">
        <v>2649</v>
      </c>
      <c r="D18" t="s">
        <v>1230</v>
      </c>
      <c r="E18" t="s">
        <v>15205</v>
      </c>
      <c r="F18" t="s">
        <v>3172</v>
      </c>
      <c r="G18" t="s">
        <v>6003</v>
      </c>
      <c r="H18" t="s">
        <v>5262</v>
      </c>
    </row>
    <row r="19" spans="2:8">
      <c r="B19" t="s">
        <v>6011</v>
      </c>
      <c r="C19" t="s">
        <v>2649</v>
      </c>
      <c r="D19" t="s">
        <v>1230</v>
      </c>
      <c r="E19" t="s">
        <v>15206</v>
      </c>
      <c r="F19" t="s">
        <v>3174</v>
      </c>
      <c r="G19" t="s">
        <v>6010</v>
      </c>
      <c r="H19" t="s">
        <v>5262</v>
      </c>
    </row>
    <row r="20" spans="2:8">
      <c r="B20" t="s">
        <v>6040</v>
      </c>
      <c r="C20" t="s">
        <v>2649</v>
      </c>
      <c r="D20" t="s">
        <v>1230</v>
      </c>
      <c r="E20" t="s">
        <v>15212</v>
      </c>
      <c r="F20" t="s">
        <v>3183</v>
      </c>
      <c r="G20" t="s">
        <v>6039</v>
      </c>
      <c r="H20" t="s">
        <v>5262</v>
      </c>
    </row>
    <row r="21" spans="2:8">
      <c r="B21" t="s">
        <v>6048</v>
      </c>
      <c r="C21" t="s">
        <v>2649</v>
      </c>
      <c r="D21" t="s">
        <v>1230</v>
      </c>
      <c r="E21" t="s">
        <v>15213</v>
      </c>
      <c r="F21" t="s">
        <v>3185</v>
      </c>
      <c r="G21" t="s">
        <v>6047</v>
      </c>
      <c r="H21" t="s">
        <v>5262</v>
      </c>
    </row>
    <row r="22" spans="2:8">
      <c r="B22" t="s">
        <v>7163</v>
      </c>
      <c r="C22" t="s">
        <v>2623</v>
      </c>
      <c r="D22" t="s">
        <v>1244</v>
      </c>
      <c r="E22" t="s">
        <v>15376</v>
      </c>
      <c r="F22" t="s">
        <v>3552</v>
      </c>
      <c r="G22" t="s">
        <v>7162</v>
      </c>
      <c r="H22" t="s">
        <v>7163</v>
      </c>
    </row>
    <row r="23" spans="2:8">
      <c r="B23" t="s">
        <v>7212</v>
      </c>
      <c r="C23" t="s">
        <v>2623</v>
      </c>
      <c r="D23" t="s">
        <v>1244</v>
      </c>
      <c r="E23" t="s">
        <v>15385</v>
      </c>
      <c r="F23" t="s">
        <v>3565</v>
      </c>
      <c r="G23" t="s">
        <v>7211</v>
      </c>
      <c r="H23" t="s">
        <v>7212</v>
      </c>
    </row>
    <row r="24" spans="2:8">
      <c r="B24" t="s">
        <v>7232</v>
      </c>
      <c r="C24" t="s">
        <v>2623</v>
      </c>
      <c r="D24" t="s">
        <v>1244</v>
      </c>
      <c r="E24" t="s">
        <v>15390</v>
      </c>
      <c r="F24" t="s">
        <v>3569</v>
      </c>
      <c r="G24" t="s">
        <v>7231</v>
      </c>
      <c r="H24" t="s">
        <v>7232</v>
      </c>
    </row>
    <row r="25" spans="2:8">
      <c r="B25" t="s">
        <v>7090</v>
      </c>
      <c r="C25" t="s">
        <v>2623</v>
      </c>
      <c r="D25" t="s">
        <v>1244</v>
      </c>
      <c r="E25" t="s">
        <v>15360</v>
      </c>
      <c r="F25" t="s">
        <v>3542</v>
      </c>
      <c r="G25" t="s">
        <v>7089</v>
      </c>
      <c r="H25" t="s">
        <v>7090</v>
      </c>
    </row>
    <row r="26" spans="2:8">
      <c r="B26" t="s">
        <v>5787</v>
      </c>
      <c r="C26" t="s">
        <v>2649</v>
      </c>
      <c r="D26" t="s">
        <v>1244</v>
      </c>
      <c r="E26" t="s">
        <v>15151</v>
      </c>
      <c r="F26" t="s">
        <v>3133</v>
      </c>
      <c r="G26" t="s">
        <v>5785</v>
      </c>
      <c r="H26" t="s">
        <v>5787</v>
      </c>
    </row>
    <row r="27" spans="2:8">
      <c r="B27" t="s">
        <v>7036</v>
      </c>
      <c r="C27" t="s">
        <v>3193</v>
      </c>
      <c r="D27" t="s">
        <v>1244</v>
      </c>
      <c r="E27" t="s">
        <v>15351</v>
      </c>
      <c r="F27" t="s">
        <v>3526</v>
      </c>
      <c r="G27" t="s">
        <v>7035</v>
      </c>
      <c r="H27" t="s">
        <v>7036</v>
      </c>
    </row>
    <row r="28" spans="2:8">
      <c r="B28" t="s">
        <v>6980</v>
      </c>
      <c r="C28" t="s">
        <v>3193</v>
      </c>
      <c r="D28" t="s">
        <v>1244</v>
      </c>
      <c r="E28" t="s">
        <v>15340</v>
      </c>
      <c r="F28" t="s">
        <v>3523</v>
      </c>
      <c r="G28" t="s">
        <v>6979</v>
      </c>
      <c r="H28" t="s">
        <v>6980</v>
      </c>
    </row>
    <row r="29" spans="2:8">
      <c r="B29" t="s">
        <v>6869</v>
      </c>
      <c r="C29" t="s">
        <v>3193</v>
      </c>
      <c r="D29" t="s">
        <v>1244</v>
      </c>
      <c r="E29" t="s">
        <v>15319</v>
      </c>
      <c r="F29" t="s">
        <v>3512</v>
      </c>
      <c r="G29" t="s">
        <v>6868</v>
      </c>
      <c r="H29" t="s">
        <v>6869</v>
      </c>
    </row>
    <row r="30" spans="2:8">
      <c r="B30" t="s">
        <v>6940</v>
      </c>
      <c r="C30" t="s">
        <v>3193</v>
      </c>
      <c r="D30" t="s">
        <v>1244</v>
      </c>
      <c r="E30" t="s">
        <v>15332</v>
      </c>
      <c r="F30" t="s">
        <v>3521</v>
      </c>
      <c r="G30" t="s">
        <v>6939</v>
      </c>
      <c r="H30" t="s">
        <v>6940</v>
      </c>
    </row>
    <row r="31" spans="2:8">
      <c r="B31" t="s">
        <v>1744</v>
      </c>
      <c r="C31" t="s">
        <v>4315</v>
      </c>
      <c r="D31" t="s">
        <v>1244</v>
      </c>
      <c r="E31" t="s">
        <v>15960</v>
      </c>
      <c r="F31" t="s">
        <v>4312</v>
      </c>
      <c r="G31" t="s">
        <v>9976</v>
      </c>
      <c r="H31" t="s">
        <v>9979</v>
      </c>
    </row>
    <row r="32" spans="2:8">
      <c r="B32" t="s">
        <v>7247</v>
      </c>
      <c r="C32" t="s">
        <v>3575</v>
      </c>
      <c r="D32" t="s">
        <v>1244</v>
      </c>
      <c r="E32" t="s">
        <v>15544</v>
      </c>
      <c r="F32" t="s">
        <v>3574</v>
      </c>
      <c r="G32" t="s">
        <v>7247</v>
      </c>
      <c r="H32" t="s">
        <v>7247</v>
      </c>
    </row>
    <row r="33" spans="2:8">
      <c r="B33" t="s">
        <v>7292</v>
      </c>
      <c r="C33" t="s">
        <v>3591</v>
      </c>
      <c r="D33" t="s">
        <v>1244</v>
      </c>
      <c r="E33" t="s">
        <v>15638</v>
      </c>
      <c r="F33" t="s">
        <v>3827</v>
      </c>
      <c r="G33" t="s">
        <v>7966</v>
      </c>
      <c r="H33" t="s">
        <v>7292</v>
      </c>
    </row>
    <row r="34" spans="2:8">
      <c r="E34" t="s">
        <v>15647</v>
      </c>
      <c r="F34" t="s">
        <v>3838</v>
      </c>
      <c r="G34" t="s">
        <v>8008</v>
      </c>
      <c r="H34" t="s">
        <v>7292</v>
      </c>
    </row>
    <row r="35" spans="2:8">
      <c r="E35" t="s">
        <v>15661</v>
      </c>
      <c r="F35" t="s">
        <v>3841</v>
      </c>
      <c r="G35" t="s">
        <v>8057</v>
      </c>
      <c r="H35" t="s">
        <v>7292</v>
      </c>
    </row>
    <row r="36" spans="2:8">
      <c r="E36" t="s">
        <v>15692</v>
      </c>
      <c r="F36" t="s">
        <v>3855</v>
      </c>
      <c r="G36" t="s">
        <v>8170</v>
      </c>
      <c r="H36" t="s">
        <v>7292</v>
      </c>
    </row>
    <row r="37" spans="2:8">
      <c r="E37" t="s">
        <v>15723</v>
      </c>
      <c r="F37" t="s">
        <v>3862</v>
      </c>
      <c r="G37" t="s">
        <v>8304</v>
      </c>
      <c r="H37" t="s">
        <v>7292</v>
      </c>
    </row>
    <row r="38" spans="2:8">
      <c r="E38" t="s">
        <v>15753</v>
      </c>
      <c r="F38" t="s">
        <v>3867</v>
      </c>
      <c r="G38" t="s">
        <v>8427</v>
      </c>
      <c r="H38" t="s">
        <v>7292</v>
      </c>
    </row>
    <row r="39" spans="2:8">
      <c r="B39" t="s">
        <v>7792</v>
      </c>
      <c r="C39" t="s">
        <v>1228</v>
      </c>
      <c r="D39" t="s">
        <v>1244</v>
      </c>
      <c r="E39" t="s">
        <v>3721</v>
      </c>
      <c r="F39" t="s">
        <v>3880</v>
      </c>
      <c r="G39" t="s">
        <v>8584</v>
      </c>
      <c r="H39" t="s">
        <v>1744</v>
      </c>
    </row>
    <row r="40" spans="2:8">
      <c r="B40" t="s">
        <v>8112</v>
      </c>
      <c r="C40" t="s">
        <v>3591</v>
      </c>
      <c r="D40" t="s">
        <v>1244</v>
      </c>
      <c r="E40" t="s">
        <v>15676</v>
      </c>
      <c r="F40" t="s">
        <v>3850</v>
      </c>
      <c r="G40" t="s">
        <v>8111</v>
      </c>
      <c r="H40" t="s">
        <v>8112</v>
      </c>
    </row>
    <row r="41" spans="2:8">
      <c r="B41" t="s">
        <v>8233</v>
      </c>
      <c r="C41" t="s">
        <v>3591</v>
      </c>
      <c r="D41" t="s">
        <v>1244</v>
      </c>
      <c r="E41" t="s">
        <v>15707</v>
      </c>
      <c r="F41" t="s">
        <v>3858</v>
      </c>
      <c r="G41" t="s">
        <v>8232</v>
      </c>
      <c r="H41" t="s">
        <v>8233</v>
      </c>
    </row>
    <row r="42" spans="2:8">
      <c r="B42" t="s">
        <v>8362</v>
      </c>
      <c r="C42" t="s">
        <v>3591</v>
      </c>
      <c r="D42" t="s">
        <v>1244</v>
      </c>
      <c r="E42" t="s">
        <v>15737</v>
      </c>
      <c r="F42" t="s">
        <v>3864</v>
      </c>
      <c r="G42" t="s">
        <v>8361</v>
      </c>
      <c r="H42" t="s">
        <v>8362</v>
      </c>
    </row>
    <row r="43" spans="2:8">
      <c r="B43" t="s">
        <v>8485</v>
      </c>
      <c r="C43" t="s">
        <v>3591</v>
      </c>
      <c r="D43" t="s">
        <v>1244</v>
      </c>
      <c r="E43" t="s">
        <v>15767</v>
      </c>
      <c r="F43" t="s">
        <v>3869</v>
      </c>
      <c r="G43" t="s">
        <v>8484</v>
      </c>
      <c r="H43" t="s">
        <v>8485</v>
      </c>
    </row>
    <row r="44" spans="2:8">
      <c r="B44" t="s">
        <v>8551</v>
      </c>
      <c r="C44" t="s">
        <v>3591</v>
      </c>
      <c r="D44" t="s">
        <v>1244</v>
      </c>
      <c r="E44" t="s">
        <v>15781</v>
      </c>
      <c r="F44" t="s">
        <v>3876</v>
      </c>
      <c r="G44" t="s">
        <v>8550</v>
      </c>
      <c r="H44" t="s">
        <v>8551</v>
      </c>
    </row>
    <row r="45" spans="2:8">
      <c r="B45" t="s">
        <v>8623</v>
      </c>
      <c r="C45" t="s">
        <v>1228</v>
      </c>
      <c r="D45" t="s">
        <v>1244</v>
      </c>
      <c r="E45" t="s">
        <v>3721</v>
      </c>
      <c r="F45" t="s">
        <v>3889</v>
      </c>
      <c r="G45" t="s">
        <v>8622</v>
      </c>
      <c r="H45" t="s">
        <v>1744</v>
      </c>
    </row>
    <row r="46" spans="2:8">
      <c r="B46" t="s">
        <v>8651</v>
      </c>
      <c r="C46" t="s">
        <v>1228</v>
      </c>
      <c r="D46" t="s">
        <v>1244</v>
      </c>
      <c r="E46" t="s">
        <v>3721</v>
      </c>
      <c r="F46" t="s">
        <v>3893</v>
      </c>
      <c r="G46" t="s">
        <v>8649</v>
      </c>
      <c r="H46" t="s">
        <v>8654</v>
      </c>
    </row>
    <row r="47" spans="2:8">
      <c r="B47" t="s">
        <v>8685</v>
      </c>
      <c r="C47" t="s">
        <v>1228</v>
      </c>
      <c r="D47" t="s">
        <v>1244</v>
      </c>
      <c r="E47" t="s">
        <v>3721</v>
      </c>
      <c r="F47" t="s">
        <v>3899</v>
      </c>
      <c r="G47" t="s">
        <v>8684</v>
      </c>
      <c r="H47" t="s">
        <v>8688</v>
      </c>
    </row>
    <row r="48" spans="2:8">
      <c r="B48" t="s">
        <v>8708</v>
      </c>
      <c r="C48" t="s">
        <v>1228</v>
      </c>
      <c r="D48" t="s">
        <v>1244</v>
      </c>
      <c r="E48" t="s">
        <v>3721</v>
      </c>
      <c r="F48" t="s">
        <v>3902</v>
      </c>
      <c r="G48" t="s">
        <v>8707</v>
      </c>
      <c r="H48" t="s">
        <v>8711</v>
      </c>
    </row>
    <row r="49" spans="2:9">
      <c r="B49" t="s">
        <v>8733</v>
      </c>
      <c r="C49" t="s">
        <v>1228</v>
      </c>
      <c r="D49" t="s">
        <v>1244</v>
      </c>
      <c r="E49" t="s">
        <v>3721</v>
      </c>
      <c r="F49" t="s">
        <v>3905</v>
      </c>
      <c r="G49" t="s">
        <v>7720</v>
      </c>
      <c r="H49" t="s">
        <v>8736</v>
      </c>
    </row>
    <row r="50" spans="2:9">
      <c r="B50" t="s">
        <v>8757</v>
      </c>
      <c r="C50" t="s">
        <v>1228</v>
      </c>
      <c r="D50" t="s">
        <v>1244</v>
      </c>
      <c r="E50" t="s">
        <v>3721</v>
      </c>
      <c r="F50" t="s">
        <v>3908</v>
      </c>
      <c r="G50" t="s">
        <v>8756</v>
      </c>
      <c r="H50" t="s">
        <v>8736</v>
      </c>
    </row>
    <row r="51" spans="2:9">
      <c r="B51" t="s">
        <v>8787</v>
      </c>
      <c r="C51" t="s">
        <v>1228</v>
      </c>
      <c r="D51" t="s">
        <v>1244</v>
      </c>
      <c r="E51" t="s">
        <v>3721</v>
      </c>
      <c r="F51" t="s">
        <v>3910</v>
      </c>
      <c r="G51" t="s">
        <v>7856</v>
      </c>
      <c r="H51" t="s">
        <v>1744</v>
      </c>
    </row>
    <row r="52" spans="2:9">
      <c r="B52" t="s">
        <v>8819</v>
      </c>
      <c r="C52" t="s">
        <v>3915</v>
      </c>
      <c r="D52" t="s">
        <v>1244</v>
      </c>
      <c r="E52" t="s">
        <v>15833</v>
      </c>
      <c r="F52" t="s">
        <v>4095</v>
      </c>
      <c r="G52" t="s">
        <v>9214</v>
      </c>
      <c r="H52" t="s">
        <v>8823</v>
      </c>
    </row>
    <row r="53" spans="2:9">
      <c r="B53" t="s">
        <v>9263</v>
      </c>
      <c r="C53" t="s">
        <v>3965</v>
      </c>
      <c r="D53" t="s">
        <v>1244</v>
      </c>
      <c r="E53" t="s">
        <v>15844</v>
      </c>
      <c r="F53" t="s">
        <v>4102</v>
      </c>
      <c r="G53" t="s">
        <v>9262</v>
      </c>
      <c r="H53" t="s">
        <v>9267</v>
      </c>
    </row>
    <row r="54" spans="2:9">
      <c r="B54" t="s">
        <v>9945</v>
      </c>
      <c r="C54" t="s">
        <v>4297</v>
      </c>
      <c r="D54" t="s">
        <v>1244</v>
      </c>
      <c r="E54" t="s">
        <v>15955</v>
      </c>
      <c r="F54" t="s">
        <v>4296</v>
      </c>
      <c r="G54" t="s">
        <v>9471</v>
      </c>
      <c r="H54" t="s">
        <v>9945</v>
      </c>
    </row>
    <row r="55" spans="2:9">
      <c r="B55" t="s">
        <v>9952</v>
      </c>
      <c r="C55" t="s">
        <v>4297</v>
      </c>
      <c r="D55" t="s">
        <v>1230</v>
      </c>
      <c r="E55" t="s">
        <v>15956</v>
      </c>
      <c r="F55" t="s">
        <v>4298</v>
      </c>
      <c r="G55" t="s">
        <v>9950</v>
      </c>
      <c r="H55" t="s">
        <v>9955</v>
      </c>
    </row>
    <row r="56" spans="2:9">
      <c r="B56" t="s">
        <v>9960</v>
      </c>
      <c r="C56" t="s">
        <v>4297</v>
      </c>
      <c r="D56" t="s">
        <v>1230</v>
      </c>
      <c r="E56" t="s">
        <v>15957</v>
      </c>
      <c r="F56" t="s">
        <v>4303</v>
      </c>
      <c r="G56" t="s">
        <v>9959</v>
      </c>
      <c r="H56" t="s">
        <v>9963</v>
      </c>
    </row>
    <row r="57" spans="2:9">
      <c r="B57" t="s">
        <v>9988</v>
      </c>
      <c r="C57" t="s">
        <v>4315</v>
      </c>
      <c r="D57" t="s">
        <v>1230</v>
      </c>
      <c r="E57" t="s">
        <v>15962</v>
      </c>
      <c r="F57" t="s">
        <v>4318</v>
      </c>
      <c r="G57" t="s">
        <v>9987</v>
      </c>
      <c r="H57" t="s">
        <v>9991</v>
      </c>
      <c r="I57" t="s">
        <v>4076</v>
      </c>
    </row>
    <row r="58" spans="2:9">
      <c r="B58" t="s">
        <v>9997</v>
      </c>
      <c r="C58" t="s">
        <v>4315</v>
      </c>
      <c r="D58" t="s">
        <v>1230</v>
      </c>
      <c r="E58" t="s">
        <v>15963</v>
      </c>
      <c r="F58" t="s">
        <v>4321</v>
      </c>
      <c r="G58" t="s">
        <v>9996</v>
      </c>
      <c r="H58" t="s">
        <v>10000</v>
      </c>
      <c r="I58" t="s">
        <v>4076</v>
      </c>
    </row>
    <row r="59" spans="2:9">
      <c r="B59" t="s">
        <v>10005</v>
      </c>
      <c r="C59" t="s">
        <v>4315</v>
      </c>
      <c r="D59" t="s">
        <v>1230</v>
      </c>
      <c r="E59" t="s">
        <v>15964</v>
      </c>
      <c r="F59" t="s">
        <v>4324</v>
      </c>
      <c r="G59" t="s">
        <v>10004</v>
      </c>
      <c r="H59" t="s">
        <v>10008</v>
      </c>
      <c r="I59" t="s">
        <v>4076</v>
      </c>
    </row>
    <row r="60" spans="2:9">
      <c r="B60" t="s">
        <v>10014</v>
      </c>
      <c r="C60" t="s">
        <v>4315</v>
      </c>
      <c r="D60" t="s">
        <v>1230</v>
      </c>
      <c r="E60" t="s">
        <v>15965</v>
      </c>
      <c r="F60" t="s">
        <v>4329</v>
      </c>
      <c r="G60" t="s">
        <v>10013</v>
      </c>
      <c r="H60" t="s">
        <v>10017</v>
      </c>
      <c r="I60" t="s">
        <v>4076</v>
      </c>
    </row>
    <row r="61" spans="2:9">
      <c r="B61" t="s">
        <v>10022</v>
      </c>
      <c r="C61" t="s">
        <v>4315</v>
      </c>
      <c r="D61" t="s">
        <v>1230</v>
      </c>
      <c r="E61" t="s">
        <v>15966</v>
      </c>
      <c r="F61" t="s">
        <v>4333</v>
      </c>
      <c r="G61" t="s">
        <v>10021</v>
      </c>
      <c r="H61" t="s">
        <v>10025</v>
      </c>
      <c r="I61" t="s">
        <v>4076</v>
      </c>
    </row>
    <row r="62" spans="2:9">
      <c r="B62" t="s">
        <v>10030</v>
      </c>
      <c r="C62" t="s">
        <v>4315</v>
      </c>
      <c r="D62" t="s">
        <v>1230</v>
      </c>
      <c r="E62" t="s">
        <v>15967</v>
      </c>
      <c r="F62" t="s">
        <v>4337</v>
      </c>
      <c r="G62" t="s">
        <v>10029</v>
      </c>
      <c r="H62" t="s">
        <v>10033</v>
      </c>
      <c r="I62" t="s">
        <v>4076</v>
      </c>
    </row>
    <row r="63" spans="2:9">
      <c r="B63" t="s">
        <v>10038</v>
      </c>
      <c r="C63" t="s">
        <v>4315</v>
      </c>
      <c r="D63" t="s">
        <v>1230</v>
      </c>
      <c r="E63" t="s">
        <v>15968</v>
      </c>
      <c r="F63" t="s">
        <v>4341</v>
      </c>
      <c r="G63" t="s">
        <v>10037</v>
      </c>
      <c r="H63" t="s">
        <v>10041</v>
      </c>
      <c r="I63" t="s">
        <v>4076</v>
      </c>
    </row>
    <row r="64" spans="2:9">
      <c r="B64" t="s">
        <v>10046</v>
      </c>
      <c r="C64" t="s">
        <v>4315</v>
      </c>
      <c r="D64" t="s">
        <v>1244</v>
      </c>
      <c r="E64" t="s">
        <v>15969</v>
      </c>
      <c r="F64" t="s">
        <v>4346</v>
      </c>
      <c r="G64" t="s">
        <v>10045</v>
      </c>
      <c r="H64" t="s">
        <v>10049</v>
      </c>
    </row>
    <row r="65" spans="2:8">
      <c r="B65" t="s">
        <v>10073</v>
      </c>
      <c r="C65" t="s">
        <v>4315</v>
      </c>
      <c r="D65" t="s">
        <v>1244</v>
      </c>
      <c r="E65" t="s">
        <v>15974</v>
      </c>
      <c r="F65" t="s">
        <v>4355</v>
      </c>
      <c r="G65" t="s">
        <v>10072</v>
      </c>
      <c r="H65" t="s">
        <v>10076</v>
      </c>
    </row>
    <row r="66" spans="2:8">
      <c r="B66" t="s">
        <v>10105</v>
      </c>
      <c r="C66" t="s">
        <v>4364</v>
      </c>
      <c r="D66" t="s">
        <v>1244</v>
      </c>
      <c r="E66" t="s">
        <v>16262</v>
      </c>
      <c r="F66" t="s">
        <v>4362</v>
      </c>
      <c r="G66" t="s">
        <v>10104</v>
      </c>
      <c r="H66" t="s">
        <v>10105</v>
      </c>
    </row>
    <row r="67" spans="2:8">
      <c r="B67" t="s">
        <v>10110</v>
      </c>
      <c r="C67" t="s">
        <v>4364</v>
      </c>
      <c r="D67" t="s">
        <v>1244</v>
      </c>
      <c r="E67" t="s">
        <v>16263</v>
      </c>
      <c r="F67" t="s">
        <v>4367</v>
      </c>
      <c r="G67" t="s">
        <v>10110</v>
      </c>
      <c r="H67" t="s">
        <v>10110</v>
      </c>
    </row>
    <row r="68" spans="2:8">
      <c r="B68" t="s">
        <v>10232</v>
      </c>
      <c r="C68" t="s">
        <v>4364</v>
      </c>
      <c r="D68" t="s">
        <v>1244</v>
      </c>
      <c r="E68" t="s">
        <v>16281</v>
      </c>
      <c r="F68" t="s">
        <v>4407</v>
      </c>
      <c r="G68" t="s">
        <v>10231</v>
      </c>
      <c r="H68" t="s">
        <v>10232</v>
      </c>
    </row>
    <row r="69" spans="2:8">
      <c r="B69" t="s">
        <v>10266</v>
      </c>
      <c r="C69" t="s">
        <v>4364</v>
      </c>
      <c r="D69" t="s">
        <v>1244</v>
      </c>
      <c r="E69" t="s">
        <v>16290</v>
      </c>
      <c r="F69" t="s">
        <v>4413</v>
      </c>
      <c r="G69" t="s">
        <v>10265</v>
      </c>
      <c r="H69" t="s">
        <v>10266</v>
      </c>
    </row>
    <row r="70" spans="2:8">
      <c r="B70" t="s">
        <v>10332</v>
      </c>
      <c r="C70" t="s">
        <v>4364</v>
      </c>
      <c r="D70" t="s">
        <v>1244</v>
      </c>
      <c r="E70" t="s">
        <v>16308</v>
      </c>
      <c r="F70" t="s">
        <v>4421</v>
      </c>
      <c r="G70" t="s">
        <v>10331</v>
      </c>
      <c r="H70" t="s">
        <v>10332</v>
      </c>
    </row>
    <row r="71" spans="2:8">
      <c r="B71" t="s">
        <v>10363</v>
      </c>
      <c r="C71" t="s">
        <v>4364</v>
      </c>
      <c r="D71" t="s">
        <v>1244</v>
      </c>
      <c r="E71" t="s">
        <v>16459</v>
      </c>
      <c r="F71" t="s">
        <v>4424</v>
      </c>
      <c r="G71" t="s">
        <v>10362</v>
      </c>
      <c r="H71" t="s">
        <v>10363</v>
      </c>
    </row>
    <row r="72" spans="2:8">
      <c r="B72" t="s">
        <v>11463</v>
      </c>
      <c r="C72" t="s">
        <v>4602</v>
      </c>
      <c r="D72" t="s">
        <v>1244</v>
      </c>
      <c r="E72" t="s">
        <v>16202</v>
      </c>
      <c r="F72" t="s">
        <v>4684</v>
      </c>
      <c r="G72" t="s">
        <v>11462</v>
      </c>
      <c r="H72" t="s">
        <v>11463</v>
      </c>
    </row>
    <row r="73" spans="2:8">
      <c r="B73" t="s">
        <v>11543</v>
      </c>
      <c r="C73" t="s">
        <v>4602</v>
      </c>
      <c r="D73" t="s">
        <v>1244</v>
      </c>
      <c r="E73" t="s">
        <v>16218</v>
      </c>
      <c r="F73" t="s">
        <v>4705</v>
      </c>
      <c r="G73" t="s">
        <v>11542</v>
      </c>
      <c r="H73" t="s">
        <v>11543</v>
      </c>
    </row>
    <row r="74" spans="2:8">
      <c r="B74" t="s">
        <v>11614</v>
      </c>
      <c r="C74" t="s">
        <v>4602</v>
      </c>
      <c r="D74" t="s">
        <v>1244</v>
      </c>
      <c r="E74" t="s">
        <v>16236</v>
      </c>
      <c r="F74" t="s">
        <v>4718</v>
      </c>
      <c r="G74" t="s">
        <v>11613</v>
      </c>
      <c r="H74" t="s">
        <v>11614</v>
      </c>
    </row>
    <row r="75" spans="2:8">
      <c r="B75" t="s">
        <v>11647</v>
      </c>
      <c r="C75" t="s">
        <v>4602</v>
      </c>
      <c r="D75" t="s">
        <v>1230</v>
      </c>
      <c r="E75" t="s">
        <v>16246</v>
      </c>
      <c r="F75" t="s">
        <v>4722</v>
      </c>
      <c r="G75" t="s">
        <v>11647</v>
      </c>
      <c r="H75" t="s">
        <v>11647</v>
      </c>
    </row>
    <row r="76" spans="2:8">
      <c r="B76" t="s">
        <v>11654</v>
      </c>
      <c r="C76" t="s">
        <v>4602</v>
      </c>
      <c r="D76" t="s">
        <v>1244</v>
      </c>
      <c r="E76" t="s">
        <v>16247</v>
      </c>
      <c r="F76" t="s">
        <v>4723</v>
      </c>
      <c r="G76" t="s">
        <v>11653</v>
      </c>
      <c r="H76" t="s">
        <v>11654</v>
      </c>
    </row>
    <row r="77" spans="2:8">
      <c r="B77" t="s">
        <v>11704</v>
      </c>
      <c r="C77" t="s">
        <v>4602</v>
      </c>
      <c r="D77" t="s">
        <v>1244</v>
      </c>
      <c r="E77" t="s">
        <v>4726</v>
      </c>
      <c r="F77" t="s">
        <v>4727</v>
      </c>
      <c r="G77" t="s">
        <v>11703</v>
      </c>
      <c r="H77" t="s">
        <v>11704</v>
      </c>
    </row>
    <row r="78" spans="2:8">
      <c r="B78" t="s">
        <v>12507</v>
      </c>
      <c r="C78" t="s">
        <v>4463</v>
      </c>
      <c r="D78" t="s">
        <v>1244</v>
      </c>
      <c r="E78" t="s">
        <v>16638</v>
      </c>
      <c r="F78" t="s">
        <v>4864</v>
      </c>
      <c r="G78" t="s">
        <v>12505</v>
      </c>
      <c r="H78" t="s">
        <v>12507</v>
      </c>
    </row>
    <row r="79" spans="2:8">
      <c r="B79" t="s">
        <v>12560</v>
      </c>
      <c r="C79" t="s">
        <v>4463</v>
      </c>
      <c r="D79" t="s">
        <v>1244</v>
      </c>
      <c r="E79" t="s">
        <v>16655</v>
      </c>
      <c r="F79" t="s">
        <v>4871</v>
      </c>
      <c r="G79" t="s">
        <v>12558</v>
      </c>
      <c r="H79" t="s">
        <v>12560</v>
      </c>
    </row>
    <row r="80" spans="2:8">
      <c r="B80" t="s">
        <v>12584</v>
      </c>
      <c r="C80" t="s">
        <v>4463</v>
      </c>
      <c r="D80" t="s">
        <v>1244</v>
      </c>
      <c r="E80" t="s">
        <v>16665</v>
      </c>
      <c r="F80" t="s">
        <v>4875</v>
      </c>
      <c r="G80" t="s">
        <v>12582</v>
      </c>
      <c r="H80" t="s">
        <v>12584</v>
      </c>
    </row>
    <row r="81" spans="1:8">
      <c r="B81" t="s">
        <v>12659</v>
      </c>
      <c r="C81" t="s">
        <v>4463</v>
      </c>
      <c r="D81" t="s">
        <v>1244</v>
      </c>
      <c r="E81" t="s">
        <v>16687</v>
      </c>
      <c r="F81" t="s">
        <v>4903</v>
      </c>
      <c r="G81" t="s">
        <v>12657</v>
      </c>
      <c r="H81" t="s">
        <v>12662</v>
      </c>
    </row>
    <row r="82" spans="1:8">
      <c r="B82" t="s">
        <v>12712</v>
      </c>
      <c r="C82" t="s">
        <v>4463</v>
      </c>
      <c r="D82" t="s">
        <v>1244</v>
      </c>
      <c r="E82" t="s">
        <v>16701</v>
      </c>
      <c r="F82" t="s">
        <v>4923</v>
      </c>
      <c r="G82" t="s">
        <v>12710</v>
      </c>
      <c r="H82" t="s">
        <v>12662</v>
      </c>
    </row>
    <row r="83" spans="1:8">
      <c r="B83" t="s">
        <v>12745</v>
      </c>
      <c r="C83" t="s">
        <v>4463</v>
      </c>
      <c r="D83" t="s">
        <v>1244</v>
      </c>
      <c r="E83" t="s">
        <v>16713</v>
      </c>
      <c r="F83" t="s">
        <v>4932</v>
      </c>
      <c r="G83" t="s">
        <v>12744</v>
      </c>
      <c r="H83" t="s">
        <v>12749</v>
      </c>
    </row>
    <row r="84" spans="1:8">
      <c r="B84" t="s">
        <v>14436</v>
      </c>
      <c r="C84" t="s">
        <v>4364</v>
      </c>
      <c r="D84" t="s">
        <v>1244</v>
      </c>
      <c r="E84" t="s">
        <v>16526</v>
      </c>
      <c r="F84" t="s">
        <v>13751</v>
      </c>
      <c r="G84" t="s">
        <v>10506</v>
      </c>
      <c r="H84" t="s">
        <v>14227</v>
      </c>
    </row>
    <row r="85" spans="1:8">
      <c r="B85" t="s">
        <v>14808</v>
      </c>
      <c r="C85" t="s">
        <v>4463</v>
      </c>
      <c r="D85" t="s">
        <v>1244</v>
      </c>
      <c r="E85" t="s">
        <v>16198</v>
      </c>
      <c r="F85" t="s">
        <v>14566</v>
      </c>
      <c r="G85" t="s">
        <v>14807</v>
      </c>
      <c r="H85" t="s">
        <v>14808</v>
      </c>
    </row>
    <row r="86" spans="1:8">
      <c r="B86" t="s">
        <v>14814</v>
      </c>
      <c r="C86" t="s">
        <v>4463</v>
      </c>
      <c r="D86" t="s">
        <v>1230</v>
      </c>
      <c r="E86" t="s">
        <v>16200</v>
      </c>
      <c r="F86" t="s">
        <v>14569</v>
      </c>
      <c r="G86" t="s">
        <v>14813</v>
      </c>
      <c r="H86" t="s">
        <v>14814</v>
      </c>
    </row>
    <row r="87" spans="1:8">
      <c r="B87" t="s">
        <v>14867</v>
      </c>
      <c r="C87" t="s">
        <v>4364</v>
      </c>
      <c r="D87" t="s">
        <v>1244</v>
      </c>
      <c r="E87" t="s">
        <v>16535</v>
      </c>
      <c r="F87" t="s">
        <v>14572</v>
      </c>
      <c r="G87" t="s">
        <v>14866</v>
      </c>
      <c r="H87" t="s">
        <v>1744</v>
      </c>
    </row>
    <row r="88" spans="1:8">
      <c r="A88" t="s">
        <v>1884</v>
      </c>
      <c r="B88" t="s">
        <v>1748</v>
      </c>
      <c r="C88" t="s">
        <v>1228</v>
      </c>
      <c r="D88" t="s">
        <v>1230</v>
      </c>
      <c r="E88" t="s">
        <v>15056</v>
      </c>
      <c r="F88" t="s">
        <v>1227</v>
      </c>
      <c r="G88" t="s">
        <v>1747</v>
      </c>
      <c r="H88" t="s">
        <v>5038</v>
      </c>
    </row>
    <row r="89" spans="1:8">
      <c r="A89" t="s">
        <v>5039</v>
      </c>
      <c r="B89" t="s">
        <v>5042</v>
      </c>
      <c r="C89" t="s">
        <v>2649</v>
      </c>
      <c r="D89" t="s">
        <v>1244</v>
      </c>
      <c r="E89" t="s">
        <v>15058</v>
      </c>
      <c r="F89" t="s">
        <v>2875</v>
      </c>
      <c r="G89" t="s">
        <v>5041</v>
      </c>
      <c r="H89" t="s">
        <v>5042</v>
      </c>
    </row>
    <row r="90" spans="1:8">
      <c r="A90" t="s">
        <v>5046</v>
      </c>
      <c r="B90" t="s">
        <v>5048</v>
      </c>
      <c r="C90" t="s">
        <v>2649</v>
      </c>
      <c r="D90" t="s">
        <v>1230</v>
      </c>
      <c r="E90" t="s">
        <v>15059</v>
      </c>
      <c r="F90" t="s">
        <v>2878</v>
      </c>
      <c r="G90" t="s">
        <v>5047</v>
      </c>
      <c r="H90" t="s">
        <v>5051</v>
      </c>
    </row>
    <row r="91" spans="1:8">
      <c r="A91" t="s">
        <v>5055</v>
      </c>
      <c r="B91" t="s">
        <v>5057</v>
      </c>
      <c r="C91" t="s">
        <v>2649</v>
      </c>
      <c r="D91" t="s">
        <v>1230</v>
      </c>
      <c r="E91" t="s">
        <v>15060</v>
      </c>
      <c r="F91" t="s">
        <v>2882</v>
      </c>
      <c r="G91" t="s">
        <v>5056</v>
      </c>
      <c r="H91" t="s">
        <v>5060</v>
      </c>
    </row>
    <row r="92" spans="1:8">
      <c r="A92" t="s">
        <v>5064</v>
      </c>
      <c r="B92" t="s">
        <v>5066</v>
      </c>
      <c r="C92" t="s">
        <v>2649</v>
      </c>
      <c r="D92" t="s">
        <v>1230</v>
      </c>
      <c r="E92" t="s">
        <v>15061</v>
      </c>
      <c r="F92" t="s">
        <v>2886</v>
      </c>
      <c r="G92" t="s">
        <v>5065</v>
      </c>
      <c r="H92" t="s">
        <v>5069</v>
      </c>
    </row>
    <row r="93" spans="1:8">
      <c r="A93" t="s">
        <v>5073</v>
      </c>
      <c r="B93" t="s">
        <v>5075</v>
      </c>
      <c r="C93" t="s">
        <v>2649</v>
      </c>
      <c r="D93" t="s">
        <v>1244</v>
      </c>
      <c r="E93" t="s">
        <v>15062</v>
      </c>
      <c r="F93" t="s">
        <v>2890</v>
      </c>
      <c r="G93" t="s">
        <v>5074</v>
      </c>
      <c r="H93" t="s">
        <v>5075</v>
      </c>
    </row>
    <row r="94" spans="1:8">
      <c r="A94" t="s">
        <v>5078</v>
      </c>
      <c r="B94" t="s">
        <v>5080</v>
      </c>
      <c r="C94" t="s">
        <v>2649</v>
      </c>
      <c r="D94" t="s">
        <v>1230</v>
      </c>
      <c r="E94" t="s">
        <v>15063</v>
      </c>
      <c r="F94" t="s">
        <v>2892</v>
      </c>
      <c r="G94" t="s">
        <v>5079</v>
      </c>
      <c r="H94" t="s">
        <v>5083</v>
      </c>
    </row>
    <row r="95" spans="1:8">
      <c r="A95" t="s">
        <v>5087</v>
      </c>
      <c r="B95" t="s">
        <v>5089</v>
      </c>
      <c r="C95" t="s">
        <v>2649</v>
      </c>
      <c r="D95" t="s">
        <v>1230</v>
      </c>
      <c r="E95" t="s">
        <v>15064</v>
      </c>
      <c r="F95" t="s">
        <v>2896</v>
      </c>
      <c r="G95" t="s">
        <v>5088</v>
      </c>
      <c r="H95" t="s">
        <v>5092</v>
      </c>
    </row>
    <row r="96" spans="1:8">
      <c r="A96" t="s">
        <v>5109</v>
      </c>
      <c r="B96" t="s">
        <v>5112</v>
      </c>
      <c r="C96" t="s">
        <v>2649</v>
      </c>
      <c r="D96" t="s">
        <v>1251</v>
      </c>
      <c r="E96" t="s">
        <v>15068</v>
      </c>
      <c r="F96" t="s">
        <v>2904</v>
      </c>
      <c r="G96" t="s">
        <v>5110</v>
      </c>
      <c r="H96" t="s">
        <v>5116</v>
      </c>
    </row>
    <row r="97" spans="1:8">
      <c r="A97" t="s">
        <v>5135</v>
      </c>
      <c r="B97" t="s">
        <v>5138</v>
      </c>
      <c r="C97" t="s">
        <v>2649</v>
      </c>
      <c r="D97" t="s">
        <v>1230</v>
      </c>
      <c r="E97" t="s">
        <v>15071</v>
      </c>
      <c r="F97" t="s">
        <v>2913</v>
      </c>
      <c r="G97" t="s">
        <v>5136</v>
      </c>
      <c r="H97" t="s">
        <v>5142</v>
      </c>
    </row>
    <row r="98" spans="1:8">
      <c r="A98" t="s">
        <v>5207</v>
      </c>
      <c r="B98" t="s">
        <v>5209</v>
      </c>
      <c r="C98" t="s">
        <v>2649</v>
      </c>
      <c r="D98" t="s">
        <v>1230</v>
      </c>
      <c r="E98" t="s">
        <v>15081</v>
      </c>
      <c r="F98" t="s">
        <v>2932</v>
      </c>
      <c r="G98" t="s">
        <v>5208</v>
      </c>
      <c r="H98" t="s">
        <v>5214</v>
      </c>
    </row>
    <row r="99" spans="1:8">
      <c r="A99" t="s">
        <v>5218</v>
      </c>
      <c r="B99" t="s">
        <v>5220</v>
      </c>
      <c r="C99" t="s">
        <v>2649</v>
      </c>
      <c r="D99" t="s">
        <v>1244</v>
      </c>
      <c r="E99" t="s">
        <v>15082</v>
      </c>
      <c r="F99" t="s">
        <v>2936</v>
      </c>
      <c r="G99" t="s">
        <v>5219</v>
      </c>
      <c r="H99" t="s">
        <v>5220</v>
      </c>
    </row>
    <row r="100" spans="1:8">
      <c r="A100" t="s">
        <v>5256</v>
      </c>
      <c r="B100" t="s">
        <v>5258</v>
      </c>
      <c r="C100" t="s">
        <v>2649</v>
      </c>
      <c r="D100" t="s">
        <v>1230</v>
      </c>
      <c r="E100" t="s">
        <v>15088</v>
      </c>
      <c r="F100" t="s">
        <v>2946</v>
      </c>
      <c r="G100" t="s">
        <v>5257</v>
      </c>
      <c r="H100" t="s">
        <v>5262</v>
      </c>
    </row>
    <row r="101" spans="1:8">
      <c r="A101" t="s">
        <v>5266</v>
      </c>
      <c r="B101" t="s">
        <v>5268</v>
      </c>
      <c r="C101" t="s">
        <v>2649</v>
      </c>
      <c r="D101" t="s">
        <v>1230</v>
      </c>
      <c r="E101" t="s">
        <v>15089</v>
      </c>
      <c r="F101" t="s">
        <v>2949</v>
      </c>
      <c r="G101" t="s">
        <v>5267</v>
      </c>
      <c r="H101" t="s">
        <v>5262</v>
      </c>
    </row>
    <row r="102" spans="1:8">
      <c r="A102" t="s">
        <v>5275</v>
      </c>
      <c r="B102" t="s">
        <v>5277</v>
      </c>
      <c r="C102" t="s">
        <v>2649</v>
      </c>
      <c r="D102" t="s">
        <v>1230</v>
      </c>
      <c r="E102" t="s">
        <v>15090</v>
      </c>
      <c r="F102" t="s">
        <v>2951</v>
      </c>
      <c r="G102" t="s">
        <v>5276</v>
      </c>
      <c r="H102" t="s">
        <v>5282</v>
      </c>
    </row>
    <row r="103" spans="1:8">
      <c r="A103" t="s">
        <v>5285</v>
      </c>
      <c r="B103" t="s">
        <v>5288</v>
      </c>
      <c r="C103" t="s">
        <v>2649</v>
      </c>
      <c r="D103" t="s">
        <v>1230</v>
      </c>
      <c r="E103" t="s">
        <v>15091</v>
      </c>
      <c r="F103" t="s">
        <v>2955</v>
      </c>
      <c r="G103" t="s">
        <v>5286</v>
      </c>
      <c r="H103" t="s">
        <v>5293</v>
      </c>
    </row>
    <row r="104" spans="1:8">
      <c r="A104" t="s">
        <v>5296</v>
      </c>
      <c r="B104" t="s">
        <v>5299</v>
      </c>
      <c r="C104" t="s">
        <v>2649</v>
      </c>
      <c r="D104" t="s">
        <v>1230</v>
      </c>
      <c r="E104" t="s">
        <v>15092</v>
      </c>
      <c r="F104" t="s">
        <v>2960</v>
      </c>
      <c r="G104" t="s">
        <v>5297</v>
      </c>
      <c r="H104" t="s">
        <v>5304</v>
      </c>
    </row>
    <row r="105" spans="1:8">
      <c r="A105" t="s">
        <v>5307</v>
      </c>
      <c r="B105" t="s">
        <v>5309</v>
      </c>
      <c r="C105" t="s">
        <v>2649</v>
      </c>
      <c r="D105" t="s">
        <v>1230</v>
      </c>
      <c r="E105" t="s">
        <v>15093</v>
      </c>
      <c r="F105" t="s">
        <v>2965</v>
      </c>
      <c r="G105" t="s">
        <v>5308</v>
      </c>
      <c r="H105" t="s">
        <v>5313</v>
      </c>
    </row>
    <row r="106" spans="1:8">
      <c r="A106" t="s">
        <v>5401</v>
      </c>
      <c r="B106" t="s">
        <v>5402</v>
      </c>
      <c r="C106" t="s">
        <v>2649</v>
      </c>
      <c r="D106" t="s">
        <v>1230</v>
      </c>
      <c r="E106" t="s">
        <v>15102</v>
      </c>
      <c r="F106" t="s">
        <v>3000</v>
      </c>
      <c r="G106" t="s">
        <v>5402</v>
      </c>
      <c r="H106" t="s">
        <v>5407</v>
      </c>
    </row>
    <row r="107" spans="1:8">
      <c r="A107" t="s">
        <v>5411</v>
      </c>
      <c r="B107" t="s">
        <v>5412</v>
      </c>
      <c r="C107" t="s">
        <v>2649</v>
      </c>
      <c r="D107" t="s">
        <v>1230</v>
      </c>
      <c r="E107" t="s">
        <v>15103</v>
      </c>
      <c r="F107" t="s">
        <v>3003</v>
      </c>
      <c r="G107" t="s">
        <v>5412</v>
      </c>
      <c r="H107" t="s">
        <v>5417</v>
      </c>
    </row>
    <row r="108" spans="1:8">
      <c r="A108" t="s">
        <v>5421</v>
      </c>
      <c r="B108" t="s">
        <v>5423</v>
      </c>
      <c r="C108" t="s">
        <v>2649</v>
      </c>
      <c r="D108" t="s">
        <v>1230</v>
      </c>
      <c r="E108" t="s">
        <v>15104</v>
      </c>
      <c r="F108" t="s">
        <v>3006</v>
      </c>
      <c r="G108" t="s">
        <v>5422</v>
      </c>
      <c r="H108" t="s">
        <v>5428</v>
      </c>
    </row>
    <row r="109" spans="1:8">
      <c r="A109" t="s">
        <v>5493</v>
      </c>
      <c r="B109" t="s">
        <v>5495</v>
      </c>
      <c r="C109" t="s">
        <v>2649</v>
      </c>
      <c r="D109" t="s">
        <v>1230</v>
      </c>
      <c r="E109" t="s">
        <v>15111</v>
      </c>
      <c r="F109" t="s">
        <v>3032</v>
      </c>
      <c r="G109" t="s">
        <v>5494</v>
      </c>
      <c r="H109" t="s">
        <v>5500</v>
      </c>
    </row>
    <row r="110" spans="1:8">
      <c r="A110" t="s">
        <v>5504</v>
      </c>
      <c r="B110" t="s">
        <v>5507</v>
      </c>
      <c r="C110" t="s">
        <v>2649</v>
      </c>
      <c r="D110" t="s">
        <v>1230</v>
      </c>
      <c r="E110" t="s">
        <v>15112</v>
      </c>
      <c r="F110" t="s">
        <v>3036</v>
      </c>
      <c r="G110" t="s">
        <v>5505</v>
      </c>
      <c r="H110" t="s">
        <v>5512</v>
      </c>
    </row>
    <row r="111" spans="1:8">
      <c r="A111" t="s">
        <v>5516</v>
      </c>
      <c r="B111" t="s">
        <v>5519</v>
      </c>
      <c r="C111" t="s">
        <v>2649</v>
      </c>
      <c r="D111" t="s">
        <v>1230</v>
      </c>
      <c r="E111" t="s">
        <v>15113</v>
      </c>
      <c r="F111" t="s">
        <v>3041</v>
      </c>
      <c r="G111" t="s">
        <v>5517</v>
      </c>
      <c r="H111" t="s">
        <v>5524</v>
      </c>
    </row>
    <row r="112" spans="1:8">
      <c r="A112" t="s">
        <v>5528</v>
      </c>
      <c r="B112" t="s">
        <v>5530</v>
      </c>
      <c r="C112" t="s">
        <v>2649</v>
      </c>
      <c r="D112" t="s">
        <v>1230</v>
      </c>
      <c r="E112" t="s">
        <v>15114</v>
      </c>
      <c r="F112" t="s">
        <v>3046</v>
      </c>
      <c r="G112" t="s">
        <v>5529</v>
      </c>
      <c r="H112" t="s">
        <v>5535</v>
      </c>
    </row>
    <row r="113" spans="1:8">
      <c r="A113" t="s">
        <v>5568</v>
      </c>
      <c r="B113" t="s">
        <v>5571</v>
      </c>
      <c r="C113" t="s">
        <v>2649</v>
      </c>
      <c r="D113" t="s">
        <v>1230</v>
      </c>
      <c r="E113" t="s">
        <v>15118</v>
      </c>
      <c r="F113" t="s">
        <v>3059</v>
      </c>
      <c r="G113" t="s">
        <v>5569</v>
      </c>
      <c r="H113" t="s">
        <v>5576</v>
      </c>
    </row>
    <row r="114" spans="1:8">
      <c r="A114" t="s">
        <v>5580</v>
      </c>
      <c r="B114" t="s">
        <v>5583</v>
      </c>
      <c r="C114" t="s">
        <v>2649</v>
      </c>
      <c r="D114" t="s">
        <v>1230</v>
      </c>
      <c r="E114" t="s">
        <v>15119</v>
      </c>
      <c r="F114" t="s">
        <v>3064</v>
      </c>
      <c r="G114" t="s">
        <v>5581</v>
      </c>
      <c r="H114" t="s">
        <v>5588</v>
      </c>
    </row>
    <row r="115" spans="1:8">
      <c r="A115" t="s">
        <v>5592</v>
      </c>
      <c r="B115" t="s">
        <v>5595</v>
      </c>
      <c r="C115" t="s">
        <v>2649</v>
      </c>
      <c r="D115" t="s">
        <v>1230</v>
      </c>
      <c r="E115" t="s">
        <v>15120</v>
      </c>
      <c r="F115" t="s">
        <v>3069</v>
      </c>
      <c r="G115" t="s">
        <v>5593</v>
      </c>
      <c r="H115" t="s">
        <v>5600</v>
      </c>
    </row>
    <row r="116" spans="1:8">
      <c r="A116" t="s">
        <v>5146</v>
      </c>
      <c r="B116" t="s">
        <v>5149</v>
      </c>
      <c r="C116" t="s">
        <v>2649</v>
      </c>
      <c r="D116" t="s">
        <v>1230</v>
      </c>
      <c r="E116" t="s">
        <v>15072</v>
      </c>
      <c r="F116" t="s">
        <v>2917</v>
      </c>
      <c r="G116" t="s">
        <v>5147</v>
      </c>
      <c r="H116" t="s">
        <v>5154</v>
      </c>
    </row>
    <row r="117" spans="1:8">
      <c r="A117" t="s">
        <v>6778</v>
      </c>
      <c r="B117" t="s">
        <v>6780</v>
      </c>
      <c r="C117" t="s">
        <v>2623</v>
      </c>
      <c r="D117" t="s">
        <v>1244</v>
      </c>
      <c r="E117" t="s">
        <v>15307</v>
      </c>
      <c r="F117" t="s">
        <v>3477</v>
      </c>
      <c r="G117" t="s">
        <v>6779</v>
      </c>
      <c r="H117" t="s">
        <v>6780</v>
      </c>
    </row>
    <row r="118" spans="1:8">
      <c r="A118" t="s">
        <v>6784</v>
      </c>
      <c r="B118" t="s">
        <v>6787</v>
      </c>
      <c r="C118" t="s">
        <v>2623</v>
      </c>
      <c r="D118" t="s">
        <v>1230</v>
      </c>
      <c r="E118" t="s">
        <v>15308</v>
      </c>
      <c r="F118" t="s">
        <v>3480</v>
      </c>
      <c r="G118" t="s">
        <v>6785</v>
      </c>
      <c r="H118" t="s">
        <v>6787</v>
      </c>
    </row>
    <row r="119" spans="1:8">
      <c r="A119" t="s">
        <v>6612</v>
      </c>
      <c r="B119" t="s">
        <v>6614</v>
      </c>
      <c r="C119" t="s">
        <v>2623</v>
      </c>
      <c r="D119" t="s">
        <v>1230</v>
      </c>
      <c r="E119" t="s">
        <v>15289</v>
      </c>
      <c r="F119" t="s">
        <v>3390</v>
      </c>
      <c r="G119" t="s">
        <v>6613</v>
      </c>
      <c r="H119" t="s">
        <v>6617</v>
      </c>
    </row>
    <row r="120" spans="1:8">
      <c r="A120" t="s">
        <v>6797</v>
      </c>
      <c r="B120" t="s">
        <v>6799</v>
      </c>
      <c r="C120" t="s">
        <v>2623</v>
      </c>
      <c r="D120" t="s">
        <v>1230</v>
      </c>
      <c r="E120" t="s">
        <v>15310</v>
      </c>
      <c r="F120" t="s">
        <v>3484</v>
      </c>
      <c r="G120" t="s">
        <v>6798</v>
      </c>
      <c r="H120" t="s">
        <v>6802</v>
      </c>
    </row>
    <row r="121" spans="1:8">
      <c r="A121" t="s">
        <v>6806</v>
      </c>
      <c r="B121" t="s">
        <v>6808</v>
      </c>
      <c r="C121" t="s">
        <v>2623</v>
      </c>
      <c r="D121" t="s">
        <v>1230</v>
      </c>
      <c r="E121" t="s">
        <v>15311</v>
      </c>
      <c r="F121" t="s">
        <v>3488</v>
      </c>
      <c r="G121" t="s">
        <v>6807</v>
      </c>
      <c r="H121" t="s">
        <v>6808</v>
      </c>
    </row>
    <row r="122" spans="1:8">
      <c r="A122" t="s">
        <v>6813</v>
      </c>
      <c r="B122" t="s">
        <v>6815</v>
      </c>
      <c r="C122" t="s">
        <v>2623</v>
      </c>
      <c r="D122" t="s">
        <v>1230</v>
      </c>
      <c r="E122" t="s">
        <v>15312</v>
      </c>
      <c r="F122" t="s">
        <v>3491</v>
      </c>
      <c r="G122" t="s">
        <v>6814</v>
      </c>
      <c r="H122" t="s">
        <v>6815</v>
      </c>
    </row>
    <row r="123" spans="1:8">
      <c r="A123" t="s">
        <v>6831</v>
      </c>
      <c r="B123" t="s">
        <v>6834</v>
      </c>
      <c r="C123" t="s">
        <v>2623</v>
      </c>
      <c r="D123" t="s">
        <v>1230</v>
      </c>
      <c r="E123" t="s">
        <v>15315</v>
      </c>
      <c r="F123" t="s">
        <v>3496</v>
      </c>
      <c r="G123" t="s">
        <v>6832</v>
      </c>
      <c r="H123" t="s">
        <v>6834</v>
      </c>
    </row>
    <row r="124" spans="1:8">
      <c r="A124" t="s">
        <v>6848</v>
      </c>
      <c r="B124" t="s">
        <v>6850</v>
      </c>
      <c r="C124" t="s">
        <v>2623</v>
      </c>
      <c r="D124" t="s">
        <v>1230</v>
      </c>
      <c r="E124" t="s">
        <v>15317</v>
      </c>
      <c r="F124" t="s">
        <v>3502</v>
      </c>
      <c r="G124" t="s">
        <v>6849</v>
      </c>
      <c r="H124" t="s">
        <v>6854</v>
      </c>
    </row>
    <row r="125" spans="1:8">
      <c r="A125" t="s">
        <v>6858</v>
      </c>
      <c r="B125" t="s">
        <v>6860</v>
      </c>
      <c r="C125" t="s">
        <v>2623</v>
      </c>
      <c r="D125" t="s">
        <v>1230</v>
      </c>
      <c r="E125" t="s">
        <v>15318</v>
      </c>
      <c r="F125" t="s">
        <v>3506</v>
      </c>
      <c r="G125" t="s">
        <v>6859</v>
      </c>
      <c r="H125" t="s">
        <v>6864</v>
      </c>
    </row>
    <row r="126" spans="1:8">
      <c r="A126" t="s">
        <v>6606</v>
      </c>
      <c r="B126" t="s">
        <v>6608</v>
      </c>
      <c r="C126" t="s">
        <v>2623</v>
      </c>
      <c r="D126" t="s">
        <v>1244</v>
      </c>
      <c r="E126" t="s">
        <v>15288</v>
      </c>
      <c r="F126" t="s">
        <v>3386</v>
      </c>
      <c r="G126" t="s">
        <v>6607</v>
      </c>
      <c r="H126" t="s">
        <v>6608</v>
      </c>
    </row>
    <row r="127" spans="1:8">
      <c r="A127" t="s">
        <v>6620</v>
      </c>
      <c r="B127" t="s">
        <v>6622</v>
      </c>
      <c r="C127" t="s">
        <v>2623</v>
      </c>
      <c r="D127" t="s">
        <v>1230</v>
      </c>
      <c r="E127" t="s">
        <v>15290</v>
      </c>
      <c r="F127" t="s">
        <v>3394</v>
      </c>
      <c r="G127" t="s">
        <v>6621</v>
      </c>
      <c r="H127" t="s">
        <v>6625</v>
      </c>
    </row>
    <row r="128" spans="1:8">
      <c r="A128" t="s">
        <v>6629</v>
      </c>
      <c r="B128" t="s">
        <v>6632</v>
      </c>
      <c r="C128" t="s">
        <v>2623</v>
      </c>
      <c r="D128" t="s">
        <v>1230</v>
      </c>
      <c r="E128" t="s">
        <v>15291</v>
      </c>
      <c r="F128" t="s">
        <v>3398</v>
      </c>
      <c r="G128" t="s">
        <v>6630</v>
      </c>
      <c r="H128" t="s">
        <v>6635</v>
      </c>
    </row>
    <row r="129" spans="1:8">
      <c r="A129" t="s">
        <v>6638</v>
      </c>
      <c r="B129" t="s">
        <v>6640</v>
      </c>
      <c r="C129" t="s">
        <v>2623</v>
      </c>
      <c r="D129" t="s">
        <v>1230</v>
      </c>
      <c r="E129" t="s">
        <v>15292</v>
      </c>
      <c r="F129" t="s">
        <v>3403</v>
      </c>
      <c r="G129" t="s">
        <v>6639</v>
      </c>
      <c r="H129" t="s">
        <v>6639</v>
      </c>
    </row>
    <row r="130" spans="1:8">
      <c r="A130" t="s">
        <v>6646</v>
      </c>
      <c r="B130" t="s">
        <v>6648</v>
      </c>
      <c r="C130" t="s">
        <v>2623</v>
      </c>
      <c r="D130" t="s">
        <v>1230</v>
      </c>
      <c r="E130" t="s">
        <v>15293</v>
      </c>
      <c r="F130" t="s">
        <v>3406</v>
      </c>
      <c r="G130" t="s">
        <v>6647</v>
      </c>
      <c r="H130" t="s">
        <v>6651</v>
      </c>
    </row>
    <row r="131" spans="1:8">
      <c r="A131" t="s">
        <v>6655</v>
      </c>
      <c r="B131" t="s">
        <v>6657</v>
      </c>
      <c r="C131" t="s">
        <v>2623</v>
      </c>
      <c r="D131" t="s">
        <v>1230</v>
      </c>
      <c r="E131" t="s">
        <v>15294</v>
      </c>
      <c r="F131" t="s">
        <v>3411</v>
      </c>
      <c r="G131" t="s">
        <v>6656</v>
      </c>
      <c r="H131" t="s">
        <v>6660</v>
      </c>
    </row>
    <row r="132" spans="1:8">
      <c r="A132" t="s">
        <v>6674</v>
      </c>
      <c r="B132" t="s">
        <v>6676</v>
      </c>
      <c r="C132" t="s">
        <v>2623</v>
      </c>
      <c r="D132" t="s">
        <v>1230</v>
      </c>
      <c r="E132" t="s">
        <v>15296</v>
      </c>
      <c r="F132" t="s">
        <v>3421</v>
      </c>
      <c r="G132" t="s">
        <v>6675</v>
      </c>
      <c r="H132" t="s">
        <v>6679</v>
      </c>
    </row>
    <row r="133" spans="1:8">
      <c r="A133" t="s">
        <v>6692</v>
      </c>
      <c r="B133" t="s">
        <v>6694</v>
      </c>
      <c r="C133" t="s">
        <v>2623</v>
      </c>
      <c r="D133" t="s">
        <v>1230</v>
      </c>
      <c r="E133" t="s">
        <v>15298</v>
      </c>
      <c r="F133" t="s">
        <v>3432</v>
      </c>
      <c r="G133" t="s">
        <v>6693</v>
      </c>
      <c r="H133" t="s">
        <v>6697</v>
      </c>
    </row>
    <row r="134" spans="1:8">
      <c r="A134" t="s">
        <v>6740</v>
      </c>
      <c r="B134" t="s">
        <v>6742</v>
      </c>
      <c r="C134" t="s">
        <v>2623</v>
      </c>
      <c r="D134" t="s">
        <v>1230</v>
      </c>
      <c r="E134" t="s">
        <v>15303</v>
      </c>
      <c r="F134" t="s">
        <v>3457</v>
      </c>
      <c r="G134" t="s">
        <v>6741</v>
      </c>
      <c r="H134" t="s">
        <v>6745</v>
      </c>
    </row>
    <row r="135" spans="1:8">
      <c r="A135" t="s">
        <v>6759</v>
      </c>
      <c r="B135" t="s">
        <v>6761</v>
      </c>
      <c r="C135" t="s">
        <v>2623</v>
      </c>
      <c r="D135" t="s">
        <v>1230</v>
      </c>
      <c r="E135" t="s">
        <v>15305</v>
      </c>
      <c r="F135" t="s">
        <v>3467</v>
      </c>
      <c r="G135" t="s">
        <v>6760</v>
      </c>
      <c r="H135" t="s">
        <v>6764</v>
      </c>
    </row>
    <row r="136" spans="1:8">
      <c r="A136" t="s">
        <v>6821</v>
      </c>
      <c r="B136" t="s">
        <v>6823</v>
      </c>
      <c r="C136" t="s">
        <v>2623</v>
      </c>
      <c r="D136" t="s">
        <v>1244</v>
      </c>
      <c r="E136" t="s">
        <v>15313</v>
      </c>
      <c r="F136" t="s">
        <v>3494</v>
      </c>
      <c r="G136" t="s">
        <v>6822</v>
      </c>
      <c r="H136" t="s">
        <v>6823</v>
      </c>
    </row>
    <row r="137" spans="1:8">
      <c r="A137" t="s">
        <v>6840</v>
      </c>
      <c r="B137" t="s">
        <v>6842</v>
      </c>
      <c r="C137" t="s">
        <v>2623</v>
      </c>
      <c r="D137" t="s">
        <v>1230</v>
      </c>
      <c r="E137" t="s">
        <v>15316</v>
      </c>
      <c r="F137" t="s">
        <v>3500</v>
      </c>
      <c r="G137" t="s">
        <v>6841</v>
      </c>
      <c r="H137" t="s">
        <v>6842</v>
      </c>
    </row>
    <row r="138" spans="1:8">
      <c r="A138" t="s">
        <v>5096</v>
      </c>
      <c r="B138" t="s">
        <v>5098</v>
      </c>
      <c r="C138" t="s">
        <v>2649</v>
      </c>
      <c r="D138" t="s">
        <v>1244</v>
      </c>
      <c r="E138" t="s">
        <v>15065</v>
      </c>
      <c r="F138" t="s">
        <v>2900</v>
      </c>
      <c r="G138" t="s">
        <v>5097</v>
      </c>
      <c r="H138" t="s">
        <v>5098</v>
      </c>
    </row>
    <row r="139" spans="1:8">
      <c r="A139" t="s">
        <v>5196</v>
      </c>
      <c r="B139" t="s">
        <v>5198</v>
      </c>
      <c r="C139" t="s">
        <v>2649</v>
      </c>
      <c r="D139" t="s">
        <v>1230</v>
      </c>
      <c r="E139" t="s">
        <v>15080</v>
      </c>
      <c r="F139" t="s">
        <v>2928</v>
      </c>
      <c r="G139" t="s">
        <v>5197</v>
      </c>
      <c r="H139" t="s">
        <v>5203</v>
      </c>
    </row>
    <row r="140" spans="1:8">
      <c r="A140" t="s">
        <v>5246</v>
      </c>
      <c r="B140" t="s">
        <v>5248</v>
      </c>
      <c r="C140" t="s">
        <v>2649</v>
      </c>
      <c r="D140" t="s">
        <v>1230</v>
      </c>
      <c r="E140" t="s">
        <v>15087</v>
      </c>
      <c r="F140" t="s">
        <v>2943</v>
      </c>
      <c r="G140" t="s">
        <v>5247</v>
      </c>
      <c r="H140" t="s">
        <v>5252</v>
      </c>
    </row>
    <row r="141" spans="1:8">
      <c r="A141" t="s">
        <v>6664</v>
      </c>
      <c r="B141" t="s">
        <v>6667</v>
      </c>
      <c r="C141" t="s">
        <v>2623</v>
      </c>
      <c r="D141" t="s">
        <v>1230</v>
      </c>
      <c r="E141" t="s">
        <v>15295</v>
      </c>
      <c r="F141" t="s">
        <v>3416</v>
      </c>
      <c r="G141" t="s">
        <v>6665</v>
      </c>
      <c r="H141" t="s">
        <v>6670</v>
      </c>
    </row>
    <row r="142" spans="1:8">
      <c r="A142" t="s">
        <v>6682</v>
      </c>
      <c r="B142" t="s">
        <v>6685</v>
      </c>
      <c r="C142" t="s">
        <v>2623</v>
      </c>
      <c r="D142" t="s">
        <v>1230</v>
      </c>
      <c r="E142" t="s">
        <v>15297</v>
      </c>
      <c r="F142" t="s">
        <v>3426</v>
      </c>
      <c r="G142" t="s">
        <v>6683</v>
      </c>
      <c r="H142" t="s">
        <v>6689</v>
      </c>
    </row>
    <row r="143" spans="1:8">
      <c r="A143" t="s">
        <v>6700</v>
      </c>
      <c r="B143" t="s">
        <v>6703</v>
      </c>
      <c r="C143" t="s">
        <v>2623</v>
      </c>
      <c r="D143" t="s">
        <v>1230</v>
      </c>
      <c r="E143" t="s">
        <v>15299</v>
      </c>
      <c r="F143" t="s">
        <v>3436</v>
      </c>
      <c r="G143" t="s">
        <v>6701</v>
      </c>
      <c r="H143" t="s">
        <v>6707</v>
      </c>
    </row>
    <row r="144" spans="1:8">
      <c r="A144" t="s">
        <v>6710</v>
      </c>
      <c r="B144" t="s">
        <v>6713</v>
      </c>
      <c r="C144" t="s">
        <v>2623</v>
      </c>
      <c r="D144" t="s">
        <v>1230</v>
      </c>
      <c r="E144" t="s">
        <v>15300</v>
      </c>
      <c r="F144" t="s">
        <v>3442</v>
      </c>
      <c r="G144" t="s">
        <v>6711</v>
      </c>
      <c r="H144" t="s">
        <v>6716</v>
      </c>
    </row>
    <row r="145" spans="1:8">
      <c r="A145" t="s">
        <v>6720</v>
      </c>
      <c r="B145" t="s">
        <v>6723</v>
      </c>
      <c r="C145" t="s">
        <v>2623</v>
      </c>
      <c r="D145" t="s">
        <v>1230</v>
      </c>
      <c r="E145" t="s">
        <v>15301</v>
      </c>
      <c r="F145" t="s">
        <v>3447</v>
      </c>
      <c r="G145" t="s">
        <v>6721</v>
      </c>
      <c r="H145" t="s">
        <v>6726</v>
      </c>
    </row>
    <row r="146" spans="1:8">
      <c r="A146" t="s">
        <v>6730</v>
      </c>
      <c r="B146" t="s">
        <v>6733</v>
      </c>
      <c r="C146" t="s">
        <v>2623</v>
      </c>
      <c r="D146" t="s">
        <v>1230</v>
      </c>
      <c r="E146" t="s">
        <v>15302</v>
      </c>
      <c r="F146" t="s">
        <v>3452</v>
      </c>
      <c r="G146" t="s">
        <v>6731</v>
      </c>
      <c r="H146" t="s">
        <v>6736</v>
      </c>
    </row>
    <row r="147" spans="1:8">
      <c r="A147" t="s">
        <v>6749</v>
      </c>
      <c r="B147" t="s">
        <v>6752</v>
      </c>
      <c r="C147" t="s">
        <v>2623</v>
      </c>
      <c r="D147" t="s">
        <v>1230</v>
      </c>
      <c r="E147" t="s">
        <v>15304</v>
      </c>
      <c r="F147" t="s">
        <v>3462</v>
      </c>
      <c r="G147" t="s">
        <v>6750</v>
      </c>
      <c r="H147" t="s">
        <v>6755</v>
      </c>
    </row>
    <row r="148" spans="1:8">
      <c r="A148" t="s">
        <v>6768</v>
      </c>
      <c r="B148" t="s">
        <v>6771</v>
      </c>
      <c r="C148" t="s">
        <v>2623</v>
      </c>
      <c r="D148" t="s">
        <v>1230</v>
      </c>
      <c r="E148" t="s">
        <v>15306</v>
      </c>
      <c r="F148" t="s">
        <v>3472</v>
      </c>
      <c r="G148" t="s">
        <v>6769</v>
      </c>
      <c r="H148" t="s">
        <v>6774</v>
      </c>
    </row>
    <row r="149" spans="1:8">
      <c r="A149" t="s">
        <v>1895</v>
      </c>
      <c r="B149" t="s">
        <v>1752</v>
      </c>
      <c r="C149" t="s">
        <v>1228</v>
      </c>
      <c r="D149" t="s">
        <v>1230</v>
      </c>
      <c r="E149" t="s">
        <v>15057</v>
      </c>
      <c r="F149" t="s">
        <v>1249</v>
      </c>
      <c r="G149" t="s">
        <v>1751</v>
      </c>
      <c r="H149" t="s">
        <v>1753</v>
      </c>
    </row>
    <row r="150" spans="1:8">
      <c r="A150" t="s">
        <v>5119</v>
      </c>
      <c r="B150" t="s">
        <v>5122</v>
      </c>
      <c r="C150" t="s">
        <v>2649</v>
      </c>
      <c r="D150" t="s">
        <v>1251</v>
      </c>
      <c r="E150" t="s">
        <v>15069</v>
      </c>
      <c r="F150" t="s">
        <v>2908</v>
      </c>
      <c r="G150" t="s">
        <v>5120</v>
      </c>
      <c r="H150" t="s">
        <v>5126</v>
      </c>
    </row>
    <row r="151" spans="1:8">
      <c r="A151" t="s">
        <v>5349</v>
      </c>
      <c r="B151" t="s">
        <v>5352</v>
      </c>
      <c r="C151" t="s">
        <v>2649</v>
      </c>
      <c r="D151" t="s">
        <v>1230</v>
      </c>
      <c r="E151" t="s">
        <v>15097</v>
      </c>
      <c r="F151" t="s">
        <v>2981</v>
      </c>
      <c r="G151" t="s">
        <v>5350</v>
      </c>
      <c r="H151" t="s">
        <v>5356</v>
      </c>
    </row>
    <row r="152" spans="1:8">
      <c r="A152" t="s">
        <v>5359</v>
      </c>
      <c r="B152" t="s">
        <v>5362</v>
      </c>
      <c r="C152" t="s">
        <v>2649</v>
      </c>
      <c r="D152" t="s">
        <v>1230</v>
      </c>
      <c r="E152" t="s">
        <v>15098</v>
      </c>
      <c r="F152" t="s">
        <v>2985</v>
      </c>
      <c r="G152" t="s">
        <v>5360</v>
      </c>
      <c r="H152" t="s">
        <v>5366</v>
      </c>
    </row>
    <row r="153" spans="1:8">
      <c r="A153" t="s">
        <v>5370</v>
      </c>
      <c r="B153" t="s">
        <v>5373</v>
      </c>
      <c r="C153" t="s">
        <v>2649</v>
      </c>
      <c r="D153" t="s">
        <v>1230</v>
      </c>
      <c r="E153" t="s">
        <v>15099</v>
      </c>
      <c r="F153" t="s">
        <v>2991</v>
      </c>
      <c r="G153" t="s">
        <v>5371</v>
      </c>
      <c r="H153" t="s">
        <v>5262</v>
      </c>
    </row>
    <row r="154" spans="1:8">
      <c r="A154" t="s">
        <v>5379</v>
      </c>
      <c r="B154" t="s">
        <v>5382</v>
      </c>
      <c r="C154" t="s">
        <v>2649</v>
      </c>
      <c r="D154" t="s">
        <v>1230</v>
      </c>
      <c r="E154" t="s">
        <v>15100</v>
      </c>
      <c r="F154" t="s">
        <v>2994</v>
      </c>
      <c r="G154" t="s">
        <v>5380</v>
      </c>
      <c r="H154" t="s">
        <v>5262</v>
      </c>
    </row>
    <row r="155" spans="1:8">
      <c r="A155" t="s">
        <v>5432</v>
      </c>
      <c r="B155" t="s">
        <v>5434</v>
      </c>
      <c r="C155" t="s">
        <v>2649</v>
      </c>
      <c r="D155" t="s">
        <v>1230</v>
      </c>
      <c r="E155" t="s">
        <v>15105</v>
      </c>
      <c r="F155" t="s">
        <v>3011</v>
      </c>
      <c r="G155" t="s">
        <v>5433</v>
      </c>
      <c r="H155" t="s">
        <v>5439</v>
      </c>
    </row>
    <row r="156" spans="1:8">
      <c r="A156" t="s">
        <v>5454</v>
      </c>
      <c r="B156" t="s">
        <v>5457</v>
      </c>
      <c r="C156" t="s">
        <v>2649</v>
      </c>
      <c r="D156" t="s">
        <v>1230</v>
      </c>
      <c r="E156" t="s">
        <v>15107</v>
      </c>
      <c r="F156" t="s">
        <v>3020</v>
      </c>
      <c r="G156" t="s">
        <v>5455</v>
      </c>
      <c r="H156" t="s">
        <v>5262</v>
      </c>
    </row>
    <row r="157" spans="1:8">
      <c r="A157" t="s">
        <v>5463</v>
      </c>
      <c r="B157" t="s">
        <v>5466</v>
      </c>
      <c r="C157" t="s">
        <v>2649</v>
      </c>
      <c r="D157" t="s">
        <v>1230</v>
      </c>
      <c r="E157" t="s">
        <v>15108</v>
      </c>
      <c r="F157" t="s">
        <v>3023</v>
      </c>
      <c r="G157" t="s">
        <v>5464</v>
      </c>
      <c r="H157" t="s">
        <v>5262</v>
      </c>
    </row>
    <row r="158" spans="1:8">
      <c r="A158" t="s">
        <v>5473</v>
      </c>
      <c r="B158" t="s">
        <v>5476</v>
      </c>
      <c r="C158" t="s">
        <v>2649</v>
      </c>
      <c r="D158" t="s">
        <v>1230</v>
      </c>
      <c r="E158" t="s">
        <v>15109</v>
      </c>
      <c r="F158" t="s">
        <v>3026</v>
      </c>
      <c r="G158" t="s">
        <v>5474</v>
      </c>
      <c r="H158" t="s">
        <v>5262</v>
      </c>
    </row>
    <row r="159" spans="1:8">
      <c r="A159" t="s">
        <v>5483</v>
      </c>
      <c r="B159" t="s">
        <v>5486</v>
      </c>
      <c r="C159" t="s">
        <v>2649</v>
      </c>
      <c r="D159" t="s">
        <v>1230</v>
      </c>
      <c r="E159" t="s">
        <v>15110</v>
      </c>
      <c r="F159" t="s">
        <v>3029</v>
      </c>
      <c r="G159" t="s">
        <v>5484</v>
      </c>
      <c r="H159" t="s">
        <v>5262</v>
      </c>
    </row>
    <row r="160" spans="1:8">
      <c r="A160" t="s">
        <v>5539</v>
      </c>
      <c r="B160" t="s">
        <v>5542</v>
      </c>
      <c r="C160" t="s">
        <v>2649</v>
      </c>
      <c r="D160" t="s">
        <v>1230</v>
      </c>
      <c r="E160" t="s">
        <v>15115</v>
      </c>
      <c r="F160" t="s">
        <v>3050</v>
      </c>
      <c r="G160" t="s">
        <v>5540</v>
      </c>
      <c r="H160" t="s">
        <v>5262</v>
      </c>
    </row>
    <row r="161" spans="1:8">
      <c r="A161" t="s">
        <v>5549</v>
      </c>
      <c r="B161" t="s">
        <v>5552</v>
      </c>
      <c r="C161" t="s">
        <v>2649</v>
      </c>
      <c r="D161" t="s">
        <v>1230</v>
      </c>
      <c r="E161" t="s">
        <v>15116</v>
      </c>
      <c r="F161" t="s">
        <v>3053</v>
      </c>
      <c r="G161" t="s">
        <v>5550</v>
      </c>
      <c r="H161" t="s">
        <v>5262</v>
      </c>
    </row>
    <row r="162" spans="1:8">
      <c r="A162" t="s">
        <v>5558</v>
      </c>
      <c r="B162" t="s">
        <v>5561</v>
      </c>
      <c r="C162" t="s">
        <v>2649</v>
      </c>
      <c r="D162" t="s">
        <v>1230</v>
      </c>
      <c r="E162" t="s">
        <v>15117</v>
      </c>
      <c r="F162" t="s">
        <v>3056</v>
      </c>
      <c r="G162" t="s">
        <v>5559</v>
      </c>
      <c r="H162" t="s">
        <v>5262</v>
      </c>
    </row>
    <row r="163" spans="1:8">
      <c r="A163" t="s">
        <v>5604</v>
      </c>
      <c r="B163" t="s">
        <v>5607</v>
      </c>
      <c r="C163" t="s">
        <v>2649</v>
      </c>
      <c r="D163" t="s">
        <v>1230</v>
      </c>
      <c r="E163" t="s">
        <v>15121</v>
      </c>
      <c r="F163" t="s">
        <v>3074</v>
      </c>
      <c r="G163" t="s">
        <v>5605</v>
      </c>
      <c r="H163" t="s">
        <v>5611</v>
      </c>
    </row>
    <row r="164" spans="1:8">
      <c r="A164" t="s">
        <v>5637</v>
      </c>
      <c r="B164" t="s">
        <v>5640</v>
      </c>
      <c r="C164" t="s">
        <v>2649</v>
      </c>
      <c r="D164" t="s">
        <v>1230</v>
      </c>
      <c r="E164" t="s">
        <v>15124</v>
      </c>
      <c r="F164" t="s">
        <v>3091</v>
      </c>
      <c r="G164" t="s">
        <v>5638</v>
      </c>
      <c r="H164" t="s">
        <v>5644</v>
      </c>
    </row>
    <row r="165" spans="1:8">
      <c r="A165" t="s">
        <v>5158</v>
      </c>
      <c r="B165" t="s">
        <v>5161</v>
      </c>
      <c r="C165" t="s">
        <v>2649</v>
      </c>
      <c r="D165" t="s">
        <v>1230</v>
      </c>
      <c r="E165" t="s">
        <v>15073</v>
      </c>
      <c r="F165" t="s">
        <v>2922</v>
      </c>
      <c r="G165" t="s">
        <v>5159</v>
      </c>
      <c r="H165" t="s">
        <v>5161</v>
      </c>
    </row>
    <row r="166" spans="1:8">
      <c r="A166" t="s">
        <v>5615</v>
      </c>
      <c r="B166" t="s">
        <v>5618</v>
      </c>
      <c r="C166" t="s">
        <v>2649</v>
      </c>
      <c r="D166" t="s">
        <v>1230</v>
      </c>
      <c r="E166" t="s">
        <v>15122</v>
      </c>
      <c r="F166" t="s">
        <v>3080</v>
      </c>
      <c r="G166" t="s">
        <v>5616</v>
      </c>
      <c r="H166" t="s">
        <v>5622</v>
      </c>
    </row>
    <row r="167" spans="1:8">
      <c r="A167" t="s">
        <v>5626</v>
      </c>
      <c r="B167" t="s">
        <v>5629</v>
      </c>
      <c r="C167" t="s">
        <v>2649</v>
      </c>
      <c r="D167" t="s">
        <v>1230</v>
      </c>
      <c r="E167" t="s">
        <v>15123</v>
      </c>
      <c r="F167" t="s">
        <v>3085</v>
      </c>
      <c r="G167" t="s">
        <v>5627</v>
      </c>
      <c r="H167" t="s">
        <v>5633</v>
      </c>
    </row>
    <row r="168" spans="1:8">
      <c r="A168" t="s">
        <v>5169</v>
      </c>
      <c r="B168" t="s">
        <v>5171</v>
      </c>
      <c r="C168" t="s">
        <v>2649</v>
      </c>
      <c r="D168" t="s">
        <v>1244</v>
      </c>
      <c r="E168" t="s">
        <v>15074</v>
      </c>
      <c r="F168" t="s">
        <v>2926</v>
      </c>
      <c r="G168" t="s">
        <v>5170</v>
      </c>
      <c r="H168" t="s">
        <v>5171</v>
      </c>
    </row>
    <row r="169" spans="1:8">
      <c r="A169" t="s">
        <v>6056</v>
      </c>
      <c r="B169" t="s">
        <v>6059</v>
      </c>
      <c r="C169" t="s">
        <v>3193</v>
      </c>
      <c r="D169" t="s">
        <v>1244</v>
      </c>
      <c r="E169" t="s">
        <v>15214</v>
      </c>
      <c r="F169" t="s">
        <v>3188</v>
      </c>
      <c r="G169" t="s">
        <v>6058</v>
      </c>
      <c r="H169" t="s">
        <v>6059</v>
      </c>
    </row>
    <row r="170" spans="1:8">
      <c r="A170" t="s">
        <v>6063</v>
      </c>
      <c r="B170" t="s">
        <v>6065</v>
      </c>
      <c r="C170" t="s">
        <v>3193</v>
      </c>
      <c r="D170" t="s">
        <v>1230</v>
      </c>
      <c r="E170" t="s">
        <v>15215</v>
      </c>
      <c r="F170" t="s">
        <v>3195</v>
      </c>
      <c r="G170" t="s">
        <v>6064</v>
      </c>
      <c r="H170" t="s">
        <v>6068</v>
      </c>
    </row>
    <row r="171" spans="1:8">
      <c r="A171" t="s">
        <v>6072</v>
      </c>
      <c r="B171" t="s">
        <v>6075</v>
      </c>
      <c r="C171" t="s">
        <v>3193</v>
      </c>
      <c r="D171" t="s">
        <v>1230</v>
      </c>
      <c r="E171" t="s">
        <v>15216</v>
      </c>
      <c r="F171" t="s">
        <v>3199</v>
      </c>
      <c r="G171" t="s">
        <v>6073</v>
      </c>
      <c r="H171" t="s">
        <v>6075</v>
      </c>
    </row>
    <row r="172" spans="1:8">
      <c r="A172" t="s">
        <v>6080</v>
      </c>
      <c r="B172" t="s">
        <v>6083</v>
      </c>
      <c r="C172" t="s">
        <v>3193</v>
      </c>
      <c r="D172" t="s">
        <v>1230</v>
      </c>
      <c r="E172" t="s">
        <v>15217</v>
      </c>
      <c r="F172" t="s">
        <v>3203</v>
      </c>
      <c r="G172" t="s">
        <v>6081</v>
      </c>
      <c r="H172" t="s">
        <v>6083</v>
      </c>
    </row>
    <row r="173" spans="1:8">
      <c r="A173" t="s">
        <v>6105</v>
      </c>
      <c r="B173" t="s">
        <v>6108</v>
      </c>
      <c r="C173" t="s">
        <v>3193</v>
      </c>
      <c r="D173" t="s">
        <v>1230</v>
      </c>
      <c r="E173" t="s">
        <v>15220</v>
      </c>
      <c r="F173" t="s">
        <v>3212</v>
      </c>
      <c r="G173" t="s">
        <v>6106</v>
      </c>
      <c r="H173" t="s">
        <v>6111</v>
      </c>
    </row>
    <row r="174" spans="1:8">
      <c r="A174" t="s">
        <v>6126</v>
      </c>
      <c r="B174" t="s">
        <v>6128</v>
      </c>
      <c r="C174" t="s">
        <v>3193</v>
      </c>
      <c r="D174" t="s">
        <v>1230</v>
      </c>
      <c r="E174" t="s">
        <v>15222</v>
      </c>
      <c r="F174" t="s">
        <v>3223</v>
      </c>
      <c r="G174" t="s">
        <v>6127</v>
      </c>
      <c r="H174" t="s">
        <v>6128</v>
      </c>
    </row>
    <row r="175" spans="1:8">
      <c r="A175" t="s">
        <v>6134</v>
      </c>
      <c r="B175" t="s">
        <v>6136</v>
      </c>
      <c r="C175" t="s">
        <v>3193</v>
      </c>
      <c r="D175" t="s">
        <v>1230</v>
      </c>
      <c r="E175" t="s">
        <v>15223</v>
      </c>
      <c r="F175" t="s">
        <v>3226</v>
      </c>
      <c r="G175" t="s">
        <v>6135</v>
      </c>
      <c r="H175" t="s">
        <v>6136</v>
      </c>
    </row>
    <row r="176" spans="1:8">
      <c r="A176" t="s">
        <v>6142</v>
      </c>
      <c r="B176" t="s">
        <v>6145</v>
      </c>
      <c r="C176" t="s">
        <v>3193</v>
      </c>
      <c r="D176" t="s">
        <v>1230</v>
      </c>
      <c r="E176" t="s">
        <v>15224</v>
      </c>
      <c r="F176" t="s">
        <v>3229</v>
      </c>
      <c r="G176" t="s">
        <v>6143</v>
      </c>
      <c r="H176" t="s">
        <v>6145</v>
      </c>
    </row>
    <row r="177" spans="1:8">
      <c r="A177" t="s">
        <v>6152</v>
      </c>
      <c r="B177" t="s">
        <v>6154</v>
      </c>
      <c r="C177" t="s">
        <v>3193</v>
      </c>
      <c r="D177" t="s">
        <v>1230</v>
      </c>
      <c r="E177" t="s">
        <v>15225</v>
      </c>
      <c r="F177" t="s">
        <v>3234</v>
      </c>
      <c r="G177" t="s">
        <v>6153</v>
      </c>
      <c r="H177" t="s">
        <v>6158</v>
      </c>
    </row>
    <row r="178" spans="1:8">
      <c r="A178" t="s">
        <v>6162</v>
      </c>
      <c r="B178" t="s">
        <v>6164</v>
      </c>
      <c r="C178" t="s">
        <v>3193</v>
      </c>
      <c r="D178" t="s">
        <v>1244</v>
      </c>
      <c r="E178" t="s">
        <v>15226</v>
      </c>
      <c r="F178" t="s">
        <v>3239</v>
      </c>
      <c r="G178" t="s">
        <v>6163</v>
      </c>
      <c r="H178" t="s">
        <v>6164</v>
      </c>
    </row>
    <row r="179" spans="1:8">
      <c r="A179" t="s">
        <v>6194</v>
      </c>
      <c r="B179" t="s">
        <v>6197</v>
      </c>
      <c r="C179" t="s">
        <v>3193</v>
      </c>
      <c r="D179" t="s">
        <v>1230</v>
      </c>
      <c r="E179" t="s">
        <v>15231</v>
      </c>
      <c r="F179" t="s">
        <v>3249</v>
      </c>
      <c r="G179" t="s">
        <v>6195</v>
      </c>
      <c r="H179" t="s">
        <v>6197</v>
      </c>
    </row>
    <row r="180" spans="1:8">
      <c r="A180" t="s">
        <v>6232</v>
      </c>
      <c r="B180" t="s">
        <v>6136</v>
      </c>
      <c r="C180" t="s">
        <v>3193</v>
      </c>
      <c r="D180" t="s">
        <v>1230</v>
      </c>
      <c r="E180" t="s">
        <v>15235</v>
      </c>
      <c r="F180" t="s">
        <v>3264</v>
      </c>
      <c r="G180" t="s">
        <v>6233</v>
      </c>
      <c r="H180" t="s">
        <v>6136</v>
      </c>
    </row>
    <row r="181" spans="1:8">
      <c r="A181" t="s">
        <v>6240</v>
      </c>
      <c r="B181" t="s">
        <v>6242</v>
      </c>
      <c r="C181" t="s">
        <v>3193</v>
      </c>
      <c r="D181" t="s">
        <v>1244</v>
      </c>
      <c r="E181" t="s">
        <v>15236</v>
      </c>
      <c r="F181" t="s">
        <v>3267</v>
      </c>
      <c r="G181" t="s">
        <v>6241</v>
      </c>
      <c r="H181" t="s">
        <v>6242</v>
      </c>
    </row>
    <row r="182" spans="1:8">
      <c r="A182" t="s">
        <v>6261</v>
      </c>
      <c r="B182" t="s">
        <v>6263</v>
      </c>
      <c r="C182" t="s">
        <v>3193</v>
      </c>
      <c r="D182" t="s">
        <v>1230</v>
      </c>
      <c r="E182" t="s">
        <v>15240</v>
      </c>
      <c r="F182" t="s">
        <v>3272</v>
      </c>
      <c r="G182" t="s">
        <v>6262</v>
      </c>
      <c r="H182" t="s">
        <v>6263</v>
      </c>
    </row>
    <row r="183" spans="1:8">
      <c r="A183" t="s">
        <v>6269</v>
      </c>
      <c r="B183" t="s">
        <v>6271</v>
      </c>
      <c r="C183" t="s">
        <v>3193</v>
      </c>
      <c r="D183" t="s">
        <v>1230</v>
      </c>
      <c r="E183" t="s">
        <v>15241</v>
      </c>
      <c r="F183" t="s">
        <v>3274</v>
      </c>
      <c r="G183" t="s">
        <v>6270</v>
      </c>
      <c r="H183" t="s">
        <v>6275</v>
      </c>
    </row>
    <row r="184" spans="1:8">
      <c r="A184" t="s">
        <v>6279</v>
      </c>
      <c r="B184" t="s">
        <v>6281</v>
      </c>
      <c r="C184" t="s">
        <v>3193</v>
      </c>
      <c r="D184" t="s">
        <v>1230</v>
      </c>
      <c r="E184" t="s">
        <v>15242</v>
      </c>
      <c r="F184" t="s">
        <v>3279</v>
      </c>
      <c r="G184" t="s">
        <v>6280</v>
      </c>
      <c r="H184" t="s">
        <v>6281</v>
      </c>
    </row>
    <row r="185" spans="1:8">
      <c r="A185" t="s">
        <v>6288</v>
      </c>
      <c r="B185" t="s">
        <v>6290</v>
      </c>
      <c r="C185" t="s">
        <v>3193</v>
      </c>
      <c r="D185" t="s">
        <v>1230</v>
      </c>
      <c r="E185" t="s">
        <v>15243</v>
      </c>
      <c r="F185" t="s">
        <v>3282</v>
      </c>
      <c r="G185" t="s">
        <v>6289</v>
      </c>
      <c r="H185" t="s">
        <v>6293</v>
      </c>
    </row>
    <row r="186" spans="1:8">
      <c r="A186" t="s">
        <v>6297</v>
      </c>
      <c r="B186" t="s">
        <v>6136</v>
      </c>
      <c r="C186" t="s">
        <v>3193</v>
      </c>
      <c r="D186" t="s">
        <v>1230</v>
      </c>
      <c r="E186" t="s">
        <v>15244</v>
      </c>
      <c r="F186" t="s">
        <v>3285</v>
      </c>
      <c r="G186" t="s">
        <v>6298</v>
      </c>
      <c r="H186" t="s">
        <v>6136</v>
      </c>
    </row>
    <row r="187" spans="1:8">
      <c r="A187" t="s">
        <v>6304</v>
      </c>
      <c r="B187" t="s">
        <v>6306</v>
      </c>
      <c r="C187" t="s">
        <v>3193</v>
      </c>
      <c r="D187" t="s">
        <v>1230</v>
      </c>
      <c r="E187" t="s">
        <v>15245</v>
      </c>
      <c r="F187" t="s">
        <v>3287</v>
      </c>
      <c r="G187" t="s">
        <v>6305</v>
      </c>
      <c r="H187" t="s">
        <v>6309</v>
      </c>
    </row>
    <row r="188" spans="1:8">
      <c r="A188" t="s">
        <v>6313</v>
      </c>
      <c r="B188" t="s">
        <v>6315</v>
      </c>
      <c r="C188" t="s">
        <v>3193</v>
      </c>
      <c r="D188" t="s">
        <v>1244</v>
      </c>
      <c r="E188" t="s">
        <v>15246</v>
      </c>
      <c r="F188" t="s">
        <v>3290</v>
      </c>
      <c r="G188" t="s">
        <v>6314</v>
      </c>
      <c r="H188" t="s">
        <v>6315</v>
      </c>
    </row>
    <row r="189" spans="1:8">
      <c r="A189" t="s">
        <v>6366</v>
      </c>
      <c r="B189" t="s">
        <v>6136</v>
      </c>
      <c r="C189" t="s">
        <v>3193</v>
      </c>
      <c r="D189" t="s">
        <v>1230</v>
      </c>
      <c r="E189" t="s">
        <v>15254</v>
      </c>
      <c r="F189" t="s">
        <v>3305</v>
      </c>
      <c r="G189" t="s">
        <v>6367</v>
      </c>
      <c r="H189" t="s">
        <v>6136</v>
      </c>
    </row>
    <row r="190" spans="1:8">
      <c r="A190" t="s">
        <v>6373</v>
      </c>
      <c r="B190" t="s">
        <v>6375</v>
      </c>
      <c r="C190" t="s">
        <v>3193</v>
      </c>
      <c r="D190" t="s">
        <v>1244</v>
      </c>
      <c r="E190" t="s">
        <v>15255</v>
      </c>
      <c r="F190" t="s">
        <v>3307</v>
      </c>
      <c r="G190" t="s">
        <v>6374</v>
      </c>
      <c r="H190" t="s">
        <v>6375</v>
      </c>
    </row>
    <row r="191" spans="1:8">
      <c r="A191" t="s">
        <v>6388</v>
      </c>
      <c r="B191" t="s">
        <v>6136</v>
      </c>
      <c r="C191" t="s">
        <v>3193</v>
      </c>
      <c r="D191" t="s">
        <v>1230</v>
      </c>
      <c r="E191" t="s">
        <v>15259</v>
      </c>
      <c r="F191" t="s">
        <v>3309</v>
      </c>
      <c r="G191" t="s">
        <v>6389</v>
      </c>
      <c r="H191" t="s">
        <v>6136</v>
      </c>
    </row>
    <row r="192" spans="1:8">
      <c r="A192" t="s">
        <v>6395</v>
      </c>
      <c r="B192" t="s">
        <v>6398</v>
      </c>
      <c r="C192" t="s">
        <v>3193</v>
      </c>
      <c r="D192" t="s">
        <v>1230</v>
      </c>
      <c r="E192" t="s">
        <v>15260</v>
      </c>
      <c r="F192" t="s">
        <v>3311</v>
      </c>
      <c r="G192" t="s">
        <v>6396</v>
      </c>
      <c r="H192" t="s">
        <v>6398</v>
      </c>
    </row>
    <row r="193" spans="1:8">
      <c r="A193" t="s">
        <v>6404</v>
      </c>
      <c r="B193" t="s">
        <v>6407</v>
      </c>
      <c r="C193" t="s">
        <v>3193</v>
      </c>
      <c r="D193" t="s">
        <v>1230</v>
      </c>
      <c r="E193" t="s">
        <v>15261</v>
      </c>
      <c r="F193" t="s">
        <v>3314</v>
      </c>
      <c r="G193" t="s">
        <v>6405</v>
      </c>
      <c r="H193" t="s">
        <v>6407</v>
      </c>
    </row>
    <row r="194" spans="1:8">
      <c r="A194" t="s">
        <v>6413</v>
      </c>
      <c r="B194" t="s">
        <v>6416</v>
      </c>
      <c r="C194" t="s">
        <v>3193</v>
      </c>
      <c r="D194" t="s">
        <v>1230</v>
      </c>
      <c r="E194" t="s">
        <v>15262</v>
      </c>
      <c r="F194" t="s">
        <v>3316</v>
      </c>
      <c r="G194" t="s">
        <v>6414</v>
      </c>
      <c r="H194" t="s">
        <v>6416</v>
      </c>
    </row>
    <row r="195" spans="1:8">
      <c r="A195" t="s">
        <v>6421</v>
      </c>
      <c r="B195" t="s">
        <v>6424</v>
      </c>
      <c r="C195" t="s">
        <v>3193</v>
      </c>
      <c r="D195" t="s">
        <v>1230</v>
      </c>
      <c r="E195" t="s">
        <v>15263</v>
      </c>
      <c r="F195" t="s">
        <v>3320</v>
      </c>
      <c r="G195" t="s">
        <v>6422</v>
      </c>
      <c r="H195" t="s">
        <v>6424</v>
      </c>
    </row>
    <row r="196" spans="1:8">
      <c r="A196" t="s">
        <v>6429</v>
      </c>
      <c r="B196" t="s">
        <v>6432</v>
      </c>
      <c r="C196" t="s">
        <v>3193</v>
      </c>
      <c r="D196" t="s">
        <v>1230</v>
      </c>
      <c r="E196" t="s">
        <v>15264</v>
      </c>
      <c r="F196" t="s">
        <v>3324</v>
      </c>
      <c r="G196" t="s">
        <v>6430</v>
      </c>
      <c r="H196" t="s">
        <v>6432</v>
      </c>
    </row>
    <row r="197" spans="1:8">
      <c r="A197" t="s">
        <v>6454</v>
      </c>
      <c r="B197" t="s">
        <v>6136</v>
      </c>
      <c r="C197" t="s">
        <v>3193</v>
      </c>
      <c r="D197" t="s">
        <v>1230</v>
      </c>
      <c r="E197" t="s">
        <v>15269</v>
      </c>
      <c r="F197" t="s">
        <v>3333</v>
      </c>
      <c r="G197" t="s">
        <v>6455</v>
      </c>
      <c r="H197" t="s">
        <v>6136</v>
      </c>
    </row>
    <row r="198" spans="1:8">
      <c r="A198" t="s">
        <v>6461</v>
      </c>
      <c r="B198" t="s">
        <v>6463</v>
      </c>
      <c r="C198" t="s">
        <v>3193</v>
      </c>
      <c r="D198" t="s">
        <v>1230</v>
      </c>
      <c r="E198" t="s">
        <v>15270</v>
      </c>
      <c r="F198" t="s">
        <v>3335</v>
      </c>
      <c r="G198" t="s">
        <v>6462</v>
      </c>
      <c r="H198" t="s">
        <v>6463</v>
      </c>
    </row>
    <row r="199" spans="1:8">
      <c r="A199" t="s">
        <v>6469</v>
      </c>
      <c r="B199" t="s">
        <v>6471</v>
      </c>
      <c r="C199" t="s">
        <v>3193</v>
      </c>
      <c r="D199" t="s">
        <v>1230</v>
      </c>
      <c r="E199" t="s">
        <v>15271</v>
      </c>
      <c r="F199" t="s">
        <v>3338</v>
      </c>
      <c r="G199" t="s">
        <v>6470</v>
      </c>
      <c r="H199" t="s">
        <v>6471</v>
      </c>
    </row>
    <row r="200" spans="1:8">
      <c r="A200" t="s">
        <v>6477</v>
      </c>
      <c r="B200" t="s">
        <v>6480</v>
      </c>
      <c r="C200" t="s">
        <v>3193</v>
      </c>
      <c r="D200" t="s">
        <v>1230</v>
      </c>
      <c r="E200" t="s">
        <v>15272</v>
      </c>
      <c r="F200" t="s">
        <v>3341</v>
      </c>
      <c r="G200" t="s">
        <v>6478</v>
      </c>
      <c r="H200" t="s">
        <v>6480</v>
      </c>
    </row>
    <row r="201" spans="1:8">
      <c r="A201" t="s">
        <v>6486</v>
      </c>
      <c r="B201" t="s">
        <v>6489</v>
      </c>
      <c r="C201" t="s">
        <v>3193</v>
      </c>
      <c r="D201" t="s">
        <v>1230</v>
      </c>
      <c r="E201" t="s">
        <v>15273</v>
      </c>
      <c r="F201" t="s">
        <v>3344</v>
      </c>
      <c r="G201" t="s">
        <v>6487</v>
      </c>
      <c r="H201" t="s">
        <v>6489</v>
      </c>
    </row>
    <row r="202" spans="1:8">
      <c r="A202" t="s">
        <v>6495</v>
      </c>
      <c r="B202" t="s">
        <v>6497</v>
      </c>
      <c r="C202" t="s">
        <v>3193</v>
      </c>
      <c r="D202" t="s">
        <v>1230</v>
      </c>
      <c r="E202" t="s">
        <v>15274</v>
      </c>
      <c r="F202" t="s">
        <v>3347</v>
      </c>
      <c r="G202" t="s">
        <v>6496</v>
      </c>
      <c r="H202" t="s">
        <v>6497</v>
      </c>
    </row>
    <row r="203" spans="1:8">
      <c r="A203" t="s">
        <v>6518</v>
      </c>
      <c r="B203" t="s">
        <v>6521</v>
      </c>
      <c r="C203" t="s">
        <v>3193</v>
      </c>
      <c r="D203" t="s">
        <v>1230</v>
      </c>
      <c r="E203" t="s">
        <v>15279</v>
      </c>
      <c r="F203" t="s">
        <v>3353</v>
      </c>
      <c r="G203" t="s">
        <v>6519</v>
      </c>
      <c r="H203" t="s">
        <v>6521</v>
      </c>
    </row>
    <row r="204" spans="1:8">
      <c r="A204" t="s">
        <v>6089</v>
      </c>
      <c r="B204" t="s">
        <v>6091</v>
      </c>
      <c r="C204" t="s">
        <v>3193</v>
      </c>
      <c r="D204" t="s">
        <v>1230</v>
      </c>
      <c r="E204" t="s">
        <v>15218</v>
      </c>
      <c r="F204" t="s">
        <v>3206</v>
      </c>
      <c r="G204" t="s">
        <v>6090</v>
      </c>
      <c r="H204" t="s">
        <v>6091</v>
      </c>
    </row>
    <row r="205" spans="1:8">
      <c r="A205" t="s">
        <v>6097</v>
      </c>
      <c r="B205" t="s">
        <v>6099</v>
      </c>
      <c r="C205" t="s">
        <v>3193</v>
      </c>
      <c r="D205" t="s">
        <v>1230</v>
      </c>
      <c r="E205" t="s">
        <v>15219</v>
      </c>
      <c r="F205" t="s">
        <v>3209</v>
      </c>
      <c r="G205" t="s">
        <v>6098</v>
      </c>
      <c r="H205" t="s">
        <v>6099</v>
      </c>
    </row>
    <row r="206" spans="1:8">
      <c r="A206" t="s">
        <v>6115</v>
      </c>
      <c r="B206" t="s">
        <v>6117</v>
      </c>
      <c r="C206" t="s">
        <v>3193</v>
      </c>
      <c r="D206" t="s">
        <v>1230</v>
      </c>
      <c r="E206" t="s">
        <v>15221</v>
      </c>
      <c r="F206" t="s">
        <v>3217</v>
      </c>
      <c r="G206" t="s">
        <v>6116</v>
      </c>
      <c r="H206" t="s">
        <v>6121</v>
      </c>
    </row>
    <row r="207" spans="1:8">
      <c r="A207" t="s">
        <v>6177</v>
      </c>
      <c r="B207" t="s">
        <v>6179</v>
      </c>
      <c r="C207" t="s">
        <v>3193</v>
      </c>
      <c r="D207" t="s">
        <v>1230</v>
      </c>
      <c r="E207" t="s">
        <v>15229</v>
      </c>
      <c r="F207" t="s">
        <v>3242</v>
      </c>
      <c r="G207" t="s">
        <v>6178</v>
      </c>
      <c r="H207" t="s">
        <v>6179</v>
      </c>
    </row>
    <row r="208" spans="1:8">
      <c r="A208" t="s">
        <v>6185</v>
      </c>
      <c r="B208" t="s">
        <v>6187</v>
      </c>
      <c r="C208" t="s">
        <v>3193</v>
      </c>
      <c r="D208" t="s">
        <v>1230</v>
      </c>
      <c r="E208" t="s">
        <v>15230</v>
      </c>
      <c r="F208" t="s">
        <v>3245</v>
      </c>
      <c r="G208" t="s">
        <v>6186</v>
      </c>
      <c r="H208" t="s">
        <v>6190</v>
      </c>
    </row>
    <row r="209" spans="1:8">
      <c r="A209" t="s">
        <v>6203</v>
      </c>
      <c r="B209" t="s">
        <v>6206</v>
      </c>
      <c r="C209" t="s">
        <v>3193</v>
      </c>
      <c r="D209" t="s">
        <v>1230</v>
      </c>
      <c r="E209" t="s">
        <v>15232</v>
      </c>
      <c r="F209" t="s">
        <v>3253</v>
      </c>
      <c r="G209" t="s">
        <v>6204</v>
      </c>
      <c r="H209" t="s">
        <v>6206</v>
      </c>
    </row>
    <row r="210" spans="1:8">
      <c r="A210" t="s">
        <v>6212</v>
      </c>
      <c r="B210" t="s">
        <v>6215</v>
      </c>
      <c r="C210" t="s">
        <v>3193</v>
      </c>
      <c r="D210" t="s">
        <v>1230</v>
      </c>
      <c r="E210" t="s">
        <v>15233</v>
      </c>
      <c r="F210" t="s">
        <v>3256</v>
      </c>
      <c r="G210" t="s">
        <v>6213</v>
      </c>
      <c r="H210" t="s">
        <v>6218</v>
      </c>
    </row>
    <row r="211" spans="1:8">
      <c r="A211" t="s">
        <v>6222</v>
      </c>
      <c r="B211" t="s">
        <v>6225</v>
      </c>
      <c r="C211" t="s">
        <v>3193</v>
      </c>
      <c r="D211" t="s">
        <v>1230</v>
      </c>
      <c r="E211" t="s">
        <v>15234</v>
      </c>
      <c r="F211" t="s">
        <v>3260</v>
      </c>
      <c r="G211" t="s">
        <v>6223</v>
      </c>
      <c r="H211" t="s">
        <v>6228</v>
      </c>
    </row>
    <row r="212" spans="1:8">
      <c r="A212" t="s">
        <v>6329</v>
      </c>
      <c r="B212" t="s">
        <v>6331</v>
      </c>
      <c r="C212" t="s">
        <v>3193</v>
      </c>
      <c r="D212" t="s">
        <v>1230</v>
      </c>
      <c r="E212" t="s">
        <v>15250</v>
      </c>
      <c r="F212" t="s">
        <v>3292</v>
      </c>
      <c r="G212" t="s">
        <v>6330</v>
      </c>
      <c r="H212" t="s">
        <v>6334</v>
      </c>
    </row>
    <row r="213" spans="1:8">
      <c r="A213" t="s">
        <v>6339</v>
      </c>
      <c r="B213" t="s">
        <v>6341</v>
      </c>
      <c r="C213" t="s">
        <v>3193</v>
      </c>
      <c r="D213" t="s">
        <v>1230</v>
      </c>
      <c r="E213" t="s">
        <v>15251</v>
      </c>
      <c r="F213" t="s">
        <v>3296</v>
      </c>
      <c r="G213" t="s">
        <v>6340</v>
      </c>
      <c r="H213" t="s">
        <v>6344</v>
      </c>
    </row>
    <row r="214" spans="1:8">
      <c r="A214" t="s">
        <v>6348</v>
      </c>
      <c r="B214" t="s">
        <v>6350</v>
      </c>
      <c r="C214" t="s">
        <v>3193</v>
      </c>
      <c r="D214" t="s">
        <v>1230</v>
      </c>
      <c r="E214" t="s">
        <v>15252</v>
      </c>
      <c r="F214" t="s">
        <v>3299</v>
      </c>
      <c r="G214" t="s">
        <v>6349</v>
      </c>
      <c r="H214" t="s">
        <v>6353</v>
      </c>
    </row>
    <row r="215" spans="1:8">
      <c r="A215" t="s">
        <v>6357</v>
      </c>
      <c r="B215" t="s">
        <v>6359</v>
      </c>
      <c r="C215" t="s">
        <v>3193</v>
      </c>
      <c r="D215" t="s">
        <v>1230</v>
      </c>
      <c r="E215" t="s">
        <v>15253</v>
      </c>
      <c r="F215" t="s">
        <v>3302</v>
      </c>
      <c r="G215" t="s">
        <v>6358</v>
      </c>
      <c r="H215" t="s">
        <v>6362</v>
      </c>
    </row>
    <row r="216" spans="1:8">
      <c r="A216" t="s">
        <v>6528</v>
      </c>
      <c r="B216" t="s">
        <v>6531</v>
      </c>
      <c r="C216" t="s">
        <v>3193</v>
      </c>
      <c r="D216" t="s">
        <v>1230</v>
      </c>
      <c r="E216" t="s">
        <v>15280</v>
      </c>
      <c r="F216" t="s">
        <v>3358</v>
      </c>
      <c r="G216" t="s">
        <v>6529</v>
      </c>
      <c r="H216" t="s">
        <v>6531</v>
      </c>
    </row>
    <row r="217" spans="1:8">
      <c r="A217" t="s">
        <v>6537</v>
      </c>
      <c r="B217" t="s">
        <v>6540</v>
      </c>
      <c r="C217" t="s">
        <v>3193</v>
      </c>
      <c r="D217" t="s">
        <v>1230</v>
      </c>
      <c r="E217" t="s">
        <v>15281</v>
      </c>
      <c r="F217" t="s">
        <v>3360</v>
      </c>
      <c r="G217" t="s">
        <v>6538</v>
      </c>
      <c r="H217" t="s">
        <v>6543</v>
      </c>
    </row>
    <row r="218" spans="1:8">
      <c r="A218" t="s">
        <v>6548</v>
      </c>
      <c r="B218" t="s">
        <v>6551</v>
      </c>
      <c r="C218" t="s">
        <v>3193</v>
      </c>
      <c r="D218" t="s">
        <v>1230</v>
      </c>
      <c r="E218" t="s">
        <v>15282</v>
      </c>
      <c r="F218" t="s">
        <v>3364</v>
      </c>
      <c r="G218" t="s">
        <v>6549</v>
      </c>
      <c r="H218" t="s">
        <v>6554</v>
      </c>
    </row>
    <row r="219" spans="1:8">
      <c r="A219" t="s">
        <v>6558</v>
      </c>
      <c r="B219" t="s">
        <v>6561</v>
      </c>
      <c r="C219" t="s">
        <v>3193</v>
      </c>
      <c r="D219" t="s">
        <v>1230</v>
      </c>
      <c r="E219" t="s">
        <v>15283</v>
      </c>
      <c r="F219" t="s">
        <v>3369</v>
      </c>
      <c r="G219" t="s">
        <v>6559</v>
      </c>
      <c r="H219" t="s">
        <v>6111</v>
      </c>
    </row>
    <row r="220" spans="1:8">
      <c r="A220" t="s">
        <v>6567</v>
      </c>
      <c r="B220" t="s">
        <v>6570</v>
      </c>
      <c r="C220" t="s">
        <v>3193</v>
      </c>
      <c r="D220" t="s">
        <v>1230</v>
      </c>
      <c r="E220" t="s">
        <v>15284</v>
      </c>
      <c r="F220" t="s">
        <v>3373</v>
      </c>
      <c r="G220" t="s">
        <v>6568</v>
      </c>
      <c r="H220" t="s">
        <v>6574</v>
      </c>
    </row>
    <row r="221" spans="1:8">
      <c r="A221" t="s">
        <v>6578</v>
      </c>
      <c r="B221" t="s">
        <v>6580</v>
      </c>
      <c r="C221" t="s">
        <v>3193</v>
      </c>
      <c r="D221" t="s">
        <v>1230</v>
      </c>
      <c r="E221" t="s">
        <v>15285</v>
      </c>
      <c r="F221" t="s">
        <v>3378</v>
      </c>
      <c r="G221" t="s">
        <v>6579</v>
      </c>
      <c r="H221" t="s">
        <v>6584</v>
      </c>
    </row>
    <row r="222" spans="1:8">
      <c r="A222" t="s">
        <v>6588</v>
      </c>
      <c r="B222" t="s">
        <v>6590</v>
      </c>
      <c r="C222" t="s">
        <v>3193</v>
      </c>
      <c r="D222" t="s">
        <v>1230</v>
      </c>
      <c r="E222" t="s">
        <v>15286</v>
      </c>
      <c r="F222" t="s">
        <v>3381</v>
      </c>
      <c r="G222" t="s">
        <v>6589</v>
      </c>
      <c r="H222" t="s">
        <v>6111</v>
      </c>
    </row>
    <row r="223" spans="1:8">
      <c r="A223" t="s">
        <v>10890</v>
      </c>
      <c r="B223" t="s">
        <v>10892</v>
      </c>
      <c r="C223" t="s">
        <v>4463</v>
      </c>
      <c r="D223" t="s">
        <v>1251</v>
      </c>
      <c r="E223" t="s">
        <v>16094</v>
      </c>
      <c r="F223" t="s">
        <v>4532</v>
      </c>
      <c r="G223" t="s">
        <v>10891</v>
      </c>
      <c r="H223" t="s">
        <v>10896</v>
      </c>
    </row>
    <row r="224" spans="1:8">
      <c r="A224" t="s">
        <v>1900</v>
      </c>
      <c r="B224" t="s">
        <v>1759</v>
      </c>
      <c r="C224" t="s">
        <v>1228</v>
      </c>
      <c r="D224" t="s">
        <v>1244</v>
      </c>
      <c r="E224" t="s">
        <v>15534</v>
      </c>
      <c r="F224" t="s">
        <v>1260</v>
      </c>
      <c r="G224" t="s">
        <v>1757</v>
      </c>
      <c r="H224" t="s">
        <v>1759</v>
      </c>
    </row>
    <row r="225" spans="1:9">
      <c r="A225" t="s">
        <v>1905</v>
      </c>
      <c r="B225" t="s">
        <v>1763</v>
      </c>
      <c r="C225" t="s">
        <v>3575</v>
      </c>
      <c r="D225" t="s">
        <v>1251</v>
      </c>
      <c r="E225" t="s">
        <v>15397</v>
      </c>
      <c r="F225" t="s">
        <v>1265</v>
      </c>
      <c r="G225" t="s">
        <v>1762</v>
      </c>
      <c r="H225" t="s">
        <v>1764</v>
      </c>
    </row>
    <row r="226" spans="1:9">
      <c r="A226" t="s">
        <v>1919</v>
      </c>
      <c r="B226" t="s">
        <v>1773</v>
      </c>
      <c r="C226" t="s">
        <v>1228</v>
      </c>
      <c r="D226" t="s">
        <v>1230</v>
      </c>
      <c r="E226" t="s">
        <v>15537</v>
      </c>
      <c r="F226" t="s">
        <v>1268</v>
      </c>
      <c r="G226" t="s">
        <v>1772</v>
      </c>
      <c r="H226" t="s">
        <v>1774</v>
      </c>
    </row>
    <row r="227" spans="1:9">
      <c r="A227" t="s">
        <v>1925</v>
      </c>
      <c r="B227" t="s">
        <v>1777</v>
      </c>
      <c r="C227" t="s">
        <v>1228</v>
      </c>
      <c r="D227" t="s">
        <v>1230</v>
      </c>
      <c r="E227" t="s">
        <v>15538</v>
      </c>
      <c r="F227" t="s">
        <v>1271</v>
      </c>
      <c r="G227" t="s">
        <v>1776</v>
      </c>
      <c r="H227" t="s">
        <v>1778</v>
      </c>
    </row>
    <row r="228" spans="1:9">
      <c r="A228" t="s">
        <v>1931</v>
      </c>
      <c r="B228" t="s">
        <v>1782</v>
      </c>
      <c r="C228" t="s">
        <v>1228</v>
      </c>
      <c r="D228" t="s">
        <v>1230</v>
      </c>
      <c r="E228" t="s">
        <v>15539</v>
      </c>
      <c r="F228" t="s">
        <v>1274</v>
      </c>
      <c r="G228" t="s">
        <v>1781</v>
      </c>
      <c r="H228" t="s">
        <v>1783</v>
      </c>
    </row>
    <row r="229" spans="1:9">
      <c r="A229" t="s">
        <v>1941</v>
      </c>
      <c r="B229" t="s">
        <v>1791</v>
      </c>
      <c r="C229" t="s">
        <v>1228</v>
      </c>
      <c r="D229" t="s">
        <v>1230</v>
      </c>
      <c r="E229" t="s">
        <v>15541</v>
      </c>
      <c r="F229" t="s">
        <v>1236</v>
      </c>
      <c r="G229" t="s">
        <v>1790</v>
      </c>
      <c r="H229" t="s">
        <v>1792</v>
      </c>
    </row>
    <row r="230" spans="1:9">
      <c r="A230" t="s">
        <v>6439</v>
      </c>
      <c r="B230" t="s">
        <v>6441</v>
      </c>
      <c r="C230" t="s">
        <v>3193</v>
      </c>
      <c r="D230" t="s">
        <v>1244</v>
      </c>
      <c r="E230" t="s">
        <v>15265</v>
      </c>
      <c r="F230" t="s">
        <v>3328</v>
      </c>
      <c r="G230" t="s">
        <v>6440</v>
      </c>
      <c r="H230" t="s">
        <v>6441</v>
      </c>
    </row>
    <row r="231" spans="1:9">
      <c r="A231" t="s">
        <v>6503</v>
      </c>
      <c r="B231" t="s">
        <v>6505</v>
      </c>
      <c r="C231" t="s">
        <v>3193</v>
      </c>
      <c r="D231" t="s">
        <v>1244</v>
      </c>
      <c r="E231" t="s">
        <v>15275</v>
      </c>
      <c r="F231" t="s">
        <v>3351</v>
      </c>
      <c r="G231" t="s">
        <v>6504</v>
      </c>
      <c r="H231" t="s">
        <v>6505</v>
      </c>
    </row>
    <row r="232" spans="1:9">
      <c r="A232" t="s">
        <v>6597</v>
      </c>
      <c r="B232" t="s">
        <v>6599</v>
      </c>
      <c r="C232" t="s">
        <v>3193</v>
      </c>
      <c r="D232" t="s">
        <v>1230</v>
      </c>
      <c r="E232" t="s">
        <v>15287</v>
      </c>
      <c r="F232" t="s">
        <v>3383</v>
      </c>
      <c r="G232" t="s">
        <v>6598</v>
      </c>
      <c r="H232" t="s">
        <v>6599</v>
      </c>
    </row>
    <row r="233" spans="1:9">
      <c r="A233" t="s">
        <v>7291</v>
      </c>
      <c r="B233" t="s">
        <v>7292</v>
      </c>
      <c r="C233" t="s">
        <v>3591</v>
      </c>
      <c r="D233" t="s">
        <v>1244</v>
      </c>
      <c r="E233" t="s">
        <v>15464</v>
      </c>
      <c r="F233" t="s">
        <v>3588</v>
      </c>
      <c r="G233" t="s">
        <v>6479</v>
      </c>
      <c r="H233" t="s">
        <v>7292</v>
      </c>
    </row>
    <row r="234" spans="1:9">
      <c r="A234" t="s">
        <v>7297</v>
      </c>
      <c r="B234" t="s">
        <v>7300</v>
      </c>
      <c r="C234" t="s">
        <v>3591</v>
      </c>
      <c r="D234" t="s">
        <v>1230</v>
      </c>
      <c r="E234" t="s">
        <v>15465</v>
      </c>
      <c r="F234" t="s">
        <v>3593</v>
      </c>
      <c r="G234" t="s">
        <v>7298</v>
      </c>
      <c r="H234" t="s">
        <v>7303</v>
      </c>
      <c r="I234" t="s">
        <v>2265</v>
      </c>
    </row>
    <row r="235" spans="1:9">
      <c r="A235" t="s">
        <v>7307</v>
      </c>
      <c r="B235" t="s">
        <v>7308</v>
      </c>
      <c r="C235" t="s">
        <v>3591</v>
      </c>
      <c r="D235" t="s">
        <v>1230</v>
      </c>
      <c r="E235" t="s">
        <v>15466</v>
      </c>
      <c r="F235" t="s">
        <v>3598</v>
      </c>
      <c r="G235" t="s">
        <v>7308</v>
      </c>
      <c r="H235" t="s">
        <v>7311</v>
      </c>
      <c r="I235" t="s">
        <v>2265</v>
      </c>
    </row>
    <row r="236" spans="1:9">
      <c r="A236" t="s">
        <v>7347</v>
      </c>
      <c r="B236" t="s">
        <v>7348</v>
      </c>
      <c r="C236" t="s">
        <v>3591</v>
      </c>
      <c r="D236" t="s">
        <v>1230</v>
      </c>
      <c r="E236" t="s">
        <v>15471</v>
      </c>
      <c r="F236" t="s">
        <v>3613</v>
      </c>
      <c r="G236" t="s">
        <v>7348</v>
      </c>
      <c r="H236" t="s">
        <v>7352</v>
      </c>
      <c r="I236" t="s">
        <v>2265</v>
      </c>
    </row>
    <row r="237" spans="1:9">
      <c r="A237" t="s">
        <v>7356</v>
      </c>
      <c r="B237" t="s">
        <v>7358</v>
      </c>
      <c r="C237" t="s">
        <v>3591</v>
      </c>
      <c r="D237" t="s">
        <v>1230</v>
      </c>
      <c r="E237" t="s">
        <v>15472</v>
      </c>
      <c r="F237" t="s">
        <v>3617</v>
      </c>
      <c r="G237" t="s">
        <v>7357</v>
      </c>
      <c r="H237" t="s">
        <v>7361</v>
      </c>
      <c r="I237" t="s">
        <v>2265</v>
      </c>
    </row>
    <row r="238" spans="1:9">
      <c r="A238" t="s">
        <v>7382</v>
      </c>
      <c r="B238" t="s">
        <v>7385</v>
      </c>
      <c r="C238" t="s">
        <v>3591</v>
      </c>
      <c r="D238" t="s">
        <v>1230</v>
      </c>
      <c r="E238" t="s">
        <v>15475</v>
      </c>
      <c r="F238" t="s">
        <v>3628</v>
      </c>
      <c r="G238" t="s">
        <v>7383</v>
      </c>
      <c r="H238" t="s">
        <v>7388</v>
      </c>
      <c r="I238" t="s">
        <v>2265</v>
      </c>
    </row>
    <row r="239" spans="1:9">
      <c r="A239" t="s">
        <v>7392</v>
      </c>
      <c r="B239" t="s">
        <v>7395</v>
      </c>
      <c r="C239" t="s">
        <v>3591</v>
      </c>
      <c r="D239" t="s">
        <v>1230</v>
      </c>
      <c r="E239" t="s">
        <v>15476</v>
      </c>
      <c r="F239" t="s">
        <v>3633</v>
      </c>
      <c r="G239" t="s">
        <v>7393</v>
      </c>
      <c r="H239" t="s">
        <v>7395</v>
      </c>
      <c r="I239" t="s">
        <v>2265</v>
      </c>
    </row>
    <row r="240" spans="1:9">
      <c r="A240" t="s">
        <v>7401</v>
      </c>
      <c r="B240" t="s">
        <v>7403</v>
      </c>
      <c r="C240" t="s">
        <v>3591</v>
      </c>
      <c r="D240" t="s">
        <v>1230</v>
      </c>
      <c r="E240" t="s">
        <v>15477</v>
      </c>
      <c r="F240" t="s">
        <v>3637</v>
      </c>
      <c r="G240" t="s">
        <v>7402</v>
      </c>
      <c r="H240" t="s">
        <v>7406</v>
      </c>
      <c r="I240" t="s">
        <v>2265</v>
      </c>
    </row>
    <row r="241" spans="1:9">
      <c r="A241" t="s">
        <v>7410</v>
      </c>
      <c r="B241" t="s">
        <v>7412</v>
      </c>
      <c r="C241" t="s">
        <v>3591</v>
      </c>
      <c r="D241" t="s">
        <v>1230</v>
      </c>
      <c r="E241" t="s">
        <v>15478</v>
      </c>
      <c r="F241" t="s">
        <v>3641</v>
      </c>
      <c r="G241" t="s">
        <v>7411</v>
      </c>
      <c r="H241" t="s">
        <v>7415</v>
      </c>
      <c r="I241" t="s">
        <v>2265</v>
      </c>
    </row>
    <row r="242" spans="1:9">
      <c r="A242" t="s">
        <v>7419</v>
      </c>
      <c r="B242" t="s">
        <v>7403</v>
      </c>
      <c r="C242" t="s">
        <v>3591</v>
      </c>
      <c r="D242" t="s">
        <v>1230</v>
      </c>
      <c r="E242" t="s">
        <v>15479</v>
      </c>
      <c r="F242" t="s">
        <v>3645</v>
      </c>
      <c r="G242" t="s">
        <v>7420</v>
      </c>
      <c r="H242" t="s">
        <v>7406</v>
      </c>
      <c r="I242" t="s">
        <v>2265</v>
      </c>
    </row>
    <row r="243" spans="1:9">
      <c r="A243" t="s">
        <v>7426</v>
      </c>
      <c r="B243" t="s">
        <v>7428</v>
      </c>
      <c r="C243" t="s">
        <v>3591</v>
      </c>
      <c r="D243" t="s">
        <v>1230</v>
      </c>
      <c r="E243" t="s">
        <v>15480</v>
      </c>
      <c r="F243" t="s">
        <v>3647</v>
      </c>
      <c r="G243" t="s">
        <v>7427</v>
      </c>
      <c r="H243" t="s">
        <v>7431</v>
      </c>
      <c r="I243" t="s">
        <v>2265</v>
      </c>
    </row>
    <row r="244" spans="1:9">
      <c r="A244" t="s">
        <v>7435</v>
      </c>
      <c r="B244" t="s">
        <v>7438</v>
      </c>
      <c r="C244" t="s">
        <v>3591</v>
      </c>
      <c r="D244" t="s">
        <v>1230</v>
      </c>
      <c r="E244" t="s">
        <v>15481</v>
      </c>
      <c r="F244" t="s">
        <v>3651</v>
      </c>
      <c r="G244" t="s">
        <v>7436</v>
      </c>
      <c r="H244" t="s">
        <v>7438</v>
      </c>
      <c r="I244" t="s">
        <v>2265</v>
      </c>
    </row>
    <row r="245" spans="1:9">
      <c r="A245" t="s">
        <v>7444</v>
      </c>
      <c r="B245" t="s">
        <v>7446</v>
      </c>
      <c r="C245" t="s">
        <v>3591</v>
      </c>
      <c r="D245" t="s">
        <v>1230</v>
      </c>
      <c r="E245" t="s">
        <v>15482</v>
      </c>
      <c r="F245" t="s">
        <v>3655</v>
      </c>
      <c r="G245" t="s">
        <v>7445</v>
      </c>
      <c r="H245" t="s">
        <v>7449</v>
      </c>
      <c r="I245" t="s">
        <v>2265</v>
      </c>
    </row>
    <row r="246" spans="1:9">
      <c r="A246" t="s">
        <v>7453</v>
      </c>
      <c r="B246" t="s">
        <v>7455</v>
      </c>
      <c r="C246" t="s">
        <v>3591</v>
      </c>
      <c r="D246" t="s">
        <v>1230</v>
      </c>
      <c r="E246" t="s">
        <v>15483</v>
      </c>
      <c r="F246" t="s">
        <v>3659</v>
      </c>
      <c r="G246" t="s">
        <v>7454</v>
      </c>
      <c r="H246" t="s">
        <v>7458</v>
      </c>
      <c r="I246" t="s">
        <v>2265</v>
      </c>
    </row>
    <row r="247" spans="1:9">
      <c r="A247" t="s">
        <v>7462</v>
      </c>
      <c r="B247" t="s">
        <v>7465</v>
      </c>
      <c r="C247" t="s">
        <v>3591</v>
      </c>
      <c r="D247" t="s">
        <v>1230</v>
      </c>
      <c r="E247" t="s">
        <v>15484</v>
      </c>
      <c r="F247" t="s">
        <v>3663</v>
      </c>
      <c r="G247" t="s">
        <v>7463</v>
      </c>
      <c r="H247" t="s">
        <v>7465</v>
      </c>
      <c r="I247" t="s">
        <v>2265</v>
      </c>
    </row>
    <row r="248" spans="1:9">
      <c r="A248" t="s">
        <v>7471</v>
      </c>
      <c r="B248" t="s">
        <v>7292</v>
      </c>
      <c r="C248" t="s">
        <v>3591</v>
      </c>
      <c r="D248" t="s">
        <v>1244</v>
      </c>
      <c r="E248" t="s">
        <v>15485</v>
      </c>
      <c r="F248" t="s">
        <v>3667</v>
      </c>
      <c r="G248" t="s">
        <v>7472</v>
      </c>
      <c r="H248" t="s">
        <v>7292</v>
      </c>
    </row>
    <row r="249" spans="1:9">
      <c r="A249" t="s">
        <v>7476</v>
      </c>
      <c r="B249" t="s">
        <v>7478</v>
      </c>
      <c r="C249" t="s">
        <v>3591</v>
      </c>
      <c r="D249" t="s">
        <v>1230</v>
      </c>
      <c r="E249" t="s">
        <v>15486</v>
      </c>
      <c r="F249" t="s">
        <v>3669</v>
      </c>
      <c r="G249" t="s">
        <v>7477</v>
      </c>
      <c r="H249" t="s">
        <v>7481</v>
      </c>
      <c r="I249" t="s">
        <v>3673</v>
      </c>
    </row>
    <row r="250" spans="1:9">
      <c r="A250" t="s">
        <v>7521</v>
      </c>
      <c r="B250" t="s">
        <v>7523</v>
      </c>
      <c r="C250" t="s">
        <v>3591</v>
      </c>
      <c r="D250" t="s">
        <v>1230</v>
      </c>
      <c r="E250" t="s">
        <v>15495</v>
      </c>
      <c r="F250" t="s">
        <v>3679</v>
      </c>
      <c r="G250" t="s">
        <v>7522</v>
      </c>
      <c r="H250" t="s">
        <v>7526</v>
      </c>
      <c r="I250" t="s">
        <v>3673</v>
      </c>
    </row>
    <row r="251" spans="1:9">
      <c r="A251" t="s">
        <v>7530</v>
      </c>
      <c r="B251" t="s">
        <v>7292</v>
      </c>
      <c r="C251" t="s">
        <v>3591</v>
      </c>
      <c r="D251" t="s">
        <v>1244</v>
      </c>
      <c r="E251" t="s">
        <v>15496</v>
      </c>
      <c r="F251" t="s">
        <v>3683</v>
      </c>
      <c r="G251" t="s">
        <v>7531</v>
      </c>
      <c r="H251" t="s">
        <v>7292</v>
      </c>
    </row>
    <row r="252" spans="1:9">
      <c r="A252" t="s">
        <v>7535</v>
      </c>
      <c r="B252" t="s">
        <v>7537</v>
      </c>
      <c r="C252" t="s">
        <v>3591</v>
      </c>
      <c r="D252" t="s">
        <v>1230</v>
      </c>
      <c r="E252" t="s">
        <v>15497</v>
      </c>
      <c r="F252" t="s">
        <v>3685</v>
      </c>
      <c r="G252" t="s">
        <v>7536</v>
      </c>
      <c r="H252" t="s">
        <v>7540</v>
      </c>
      <c r="I252" t="s">
        <v>3673</v>
      </c>
    </row>
    <row r="253" spans="1:9">
      <c r="A253" t="s">
        <v>7570</v>
      </c>
      <c r="B253" t="s">
        <v>7572</v>
      </c>
      <c r="C253" t="s">
        <v>3591</v>
      </c>
      <c r="D253" t="s">
        <v>1230</v>
      </c>
      <c r="E253" t="s">
        <v>15505</v>
      </c>
      <c r="F253" t="s">
        <v>3693</v>
      </c>
      <c r="G253" t="s">
        <v>7571</v>
      </c>
      <c r="H253" t="s">
        <v>7403</v>
      </c>
      <c r="I253" t="s">
        <v>3673</v>
      </c>
    </row>
    <row r="254" spans="1:9">
      <c r="A254" t="s">
        <v>7578</v>
      </c>
      <c r="B254" t="s">
        <v>7292</v>
      </c>
      <c r="C254" t="s">
        <v>3591</v>
      </c>
      <c r="D254" t="s">
        <v>1244</v>
      </c>
      <c r="E254" t="s">
        <v>15506</v>
      </c>
      <c r="F254" t="s">
        <v>3696</v>
      </c>
      <c r="G254" t="s">
        <v>7579</v>
      </c>
      <c r="H254" t="s">
        <v>7292</v>
      </c>
    </row>
    <row r="255" spans="1:9">
      <c r="A255" t="s">
        <v>7583</v>
      </c>
      <c r="B255" t="s">
        <v>7300</v>
      </c>
      <c r="C255" t="s">
        <v>3591</v>
      </c>
      <c r="D255" t="s">
        <v>1230</v>
      </c>
      <c r="E255" t="s">
        <v>15507</v>
      </c>
      <c r="F255" t="s">
        <v>3698</v>
      </c>
      <c r="G255" t="s">
        <v>7584</v>
      </c>
      <c r="H255" t="s">
        <v>7587</v>
      </c>
      <c r="I255" t="s">
        <v>3673</v>
      </c>
    </row>
    <row r="256" spans="1:9">
      <c r="A256" t="s">
        <v>7612</v>
      </c>
      <c r="B256" t="s">
        <v>7614</v>
      </c>
      <c r="C256" t="s">
        <v>3591</v>
      </c>
      <c r="D256" t="s">
        <v>1230</v>
      </c>
      <c r="E256" t="s">
        <v>15515</v>
      </c>
      <c r="F256" t="s">
        <v>3701</v>
      </c>
      <c r="G256" t="s">
        <v>7613</v>
      </c>
      <c r="H256" t="s">
        <v>7617</v>
      </c>
      <c r="I256" t="s">
        <v>3673</v>
      </c>
    </row>
    <row r="257" spans="1:9">
      <c r="A257" t="s">
        <v>7621</v>
      </c>
      <c r="B257" t="s">
        <v>7623</v>
      </c>
      <c r="C257" t="s">
        <v>3591</v>
      </c>
      <c r="D257" t="s">
        <v>1230</v>
      </c>
      <c r="E257" t="s">
        <v>15516</v>
      </c>
      <c r="F257" t="s">
        <v>3705</v>
      </c>
      <c r="G257" t="s">
        <v>7622</v>
      </c>
      <c r="H257" t="s">
        <v>7526</v>
      </c>
      <c r="I257" t="s">
        <v>3673</v>
      </c>
    </row>
    <row r="258" spans="1:9">
      <c r="A258" t="s">
        <v>7629</v>
      </c>
      <c r="B258" t="s">
        <v>7292</v>
      </c>
      <c r="C258" t="s">
        <v>3591</v>
      </c>
      <c r="D258" t="s">
        <v>1244</v>
      </c>
      <c r="E258" t="s">
        <v>15517</v>
      </c>
      <c r="F258" t="s">
        <v>3708</v>
      </c>
      <c r="G258" t="s">
        <v>7630</v>
      </c>
      <c r="H258" t="s">
        <v>7292</v>
      </c>
    </row>
    <row r="259" spans="1:9">
      <c r="A259" t="s">
        <v>7634</v>
      </c>
      <c r="B259" t="s">
        <v>7636</v>
      </c>
      <c r="C259" t="s">
        <v>3591</v>
      </c>
      <c r="D259" t="s">
        <v>1230</v>
      </c>
      <c r="E259" t="s">
        <v>15518</v>
      </c>
      <c r="F259" t="s">
        <v>3710</v>
      </c>
      <c r="G259" t="s">
        <v>7635</v>
      </c>
      <c r="H259" t="s">
        <v>7639</v>
      </c>
      <c r="I259" t="s">
        <v>3673</v>
      </c>
    </row>
    <row r="260" spans="1:9">
      <c r="A260" t="s">
        <v>7660</v>
      </c>
      <c r="B260" t="s">
        <v>7662</v>
      </c>
      <c r="C260" t="s">
        <v>3591</v>
      </c>
      <c r="D260" t="s">
        <v>1230</v>
      </c>
      <c r="E260" t="s">
        <v>15525</v>
      </c>
      <c r="F260" t="s">
        <v>3714</v>
      </c>
      <c r="G260" t="s">
        <v>7661</v>
      </c>
      <c r="H260" t="s">
        <v>7665</v>
      </c>
      <c r="I260" t="s">
        <v>3673</v>
      </c>
    </row>
    <row r="261" spans="1:9">
      <c r="A261" t="s">
        <v>7669</v>
      </c>
      <c r="B261" t="s">
        <v>7671</v>
      </c>
      <c r="C261" t="s">
        <v>3591</v>
      </c>
      <c r="D261" t="s">
        <v>1230</v>
      </c>
      <c r="E261" t="s">
        <v>15526</v>
      </c>
      <c r="F261" t="s">
        <v>3718</v>
      </c>
      <c r="G261" t="s">
        <v>7670</v>
      </c>
      <c r="H261" t="s">
        <v>7403</v>
      </c>
      <c r="I261" t="s">
        <v>3673</v>
      </c>
    </row>
    <row r="262" spans="1:9">
      <c r="A262" t="s">
        <v>7677</v>
      </c>
      <c r="B262" t="s">
        <v>7680</v>
      </c>
      <c r="C262" t="s">
        <v>1228</v>
      </c>
      <c r="D262" t="s">
        <v>1244</v>
      </c>
      <c r="E262" t="s">
        <v>3721</v>
      </c>
      <c r="F262" t="s">
        <v>3722</v>
      </c>
      <c r="G262" t="s">
        <v>7678</v>
      </c>
      <c r="H262" t="s">
        <v>7680</v>
      </c>
    </row>
    <row r="263" spans="1:9">
      <c r="A263" t="s">
        <v>7684</v>
      </c>
      <c r="B263" t="s">
        <v>7686</v>
      </c>
      <c r="C263" t="s">
        <v>1228</v>
      </c>
      <c r="D263" t="s">
        <v>1230</v>
      </c>
      <c r="E263" t="s">
        <v>3721</v>
      </c>
      <c r="F263" t="s">
        <v>3726</v>
      </c>
      <c r="G263" t="s">
        <v>7685</v>
      </c>
      <c r="H263" t="s">
        <v>7689</v>
      </c>
    </row>
    <row r="264" spans="1:9">
      <c r="A264" t="s">
        <v>7694</v>
      </c>
      <c r="B264" t="s">
        <v>7696</v>
      </c>
      <c r="C264" t="s">
        <v>1228</v>
      </c>
      <c r="D264" t="s">
        <v>1230</v>
      </c>
      <c r="E264" t="s">
        <v>3721</v>
      </c>
      <c r="F264" t="s">
        <v>3730</v>
      </c>
      <c r="G264" t="s">
        <v>7695</v>
      </c>
      <c r="H264" t="s">
        <v>1744</v>
      </c>
    </row>
    <row r="265" spans="1:9">
      <c r="A265" t="s">
        <v>7702</v>
      </c>
      <c r="B265" t="s">
        <v>7704</v>
      </c>
      <c r="C265" t="s">
        <v>1228</v>
      </c>
      <c r="D265" t="s">
        <v>1230</v>
      </c>
      <c r="E265" t="s">
        <v>3721</v>
      </c>
      <c r="F265" t="s">
        <v>3733</v>
      </c>
      <c r="G265" t="s">
        <v>7703</v>
      </c>
      <c r="H265" t="s">
        <v>1744</v>
      </c>
    </row>
    <row r="266" spans="1:9">
      <c r="A266" t="s">
        <v>7710</v>
      </c>
      <c r="B266" t="s">
        <v>7712</v>
      </c>
      <c r="C266" t="s">
        <v>1228</v>
      </c>
      <c r="D266" t="s">
        <v>1230</v>
      </c>
      <c r="E266" t="s">
        <v>3721</v>
      </c>
      <c r="F266" t="s">
        <v>3736</v>
      </c>
      <c r="G266" t="s">
        <v>7711</v>
      </c>
      <c r="H266" t="s">
        <v>1744</v>
      </c>
    </row>
    <row r="267" spans="1:9">
      <c r="A267" t="s">
        <v>7718</v>
      </c>
      <c r="B267" t="s">
        <v>7721</v>
      </c>
      <c r="C267" t="s">
        <v>1228</v>
      </c>
      <c r="D267" t="s">
        <v>1244</v>
      </c>
      <c r="E267" t="s">
        <v>3721</v>
      </c>
      <c r="F267" t="s">
        <v>3739</v>
      </c>
      <c r="G267" t="s">
        <v>7719</v>
      </c>
      <c r="H267" t="s">
        <v>7721</v>
      </c>
    </row>
    <row r="268" spans="1:9">
      <c r="A268" t="s">
        <v>7725</v>
      </c>
      <c r="B268" t="s">
        <v>7726</v>
      </c>
      <c r="C268" t="s">
        <v>1228</v>
      </c>
      <c r="D268" t="s">
        <v>1230</v>
      </c>
      <c r="E268" t="s">
        <v>3721</v>
      </c>
      <c r="F268" t="s">
        <v>3742</v>
      </c>
      <c r="G268" t="s">
        <v>6397</v>
      </c>
      <c r="H268" t="s">
        <v>7729</v>
      </c>
    </row>
    <row r="269" spans="1:9">
      <c r="A269" t="s">
        <v>7733</v>
      </c>
      <c r="B269" t="s">
        <v>7735</v>
      </c>
      <c r="C269" t="s">
        <v>1228</v>
      </c>
      <c r="D269" t="s">
        <v>1230</v>
      </c>
      <c r="E269" t="s">
        <v>3721</v>
      </c>
      <c r="F269" t="s">
        <v>3745</v>
      </c>
      <c r="G269" t="s">
        <v>7734</v>
      </c>
      <c r="H269" t="s">
        <v>7738</v>
      </c>
    </row>
    <row r="270" spans="1:9">
      <c r="A270" t="s">
        <v>7742</v>
      </c>
      <c r="B270" t="s">
        <v>7744</v>
      </c>
      <c r="C270" t="s">
        <v>1228</v>
      </c>
      <c r="D270" t="s">
        <v>1230</v>
      </c>
      <c r="E270" t="s">
        <v>3721</v>
      </c>
      <c r="F270" t="s">
        <v>3748</v>
      </c>
      <c r="G270" t="s">
        <v>7743</v>
      </c>
      <c r="H270" t="s">
        <v>7747</v>
      </c>
    </row>
    <row r="271" spans="1:9">
      <c r="A271" t="s">
        <v>7751</v>
      </c>
      <c r="B271" t="s">
        <v>7753</v>
      </c>
      <c r="C271" t="s">
        <v>1228</v>
      </c>
      <c r="D271" t="s">
        <v>1230</v>
      </c>
      <c r="E271" t="s">
        <v>3721</v>
      </c>
      <c r="F271" t="s">
        <v>3751</v>
      </c>
      <c r="G271" t="s">
        <v>7752</v>
      </c>
      <c r="H271" t="s">
        <v>7747</v>
      </c>
    </row>
    <row r="272" spans="1:9">
      <c r="A272" t="s">
        <v>7759</v>
      </c>
      <c r="B272" t="s">
        <v>7761</v>
      </c>
      <c r="C272" t="s">
        <v>1228</v>
      </c>
      <c r="D272" t="s">
        <v>1230</v>
      </c>
      <c r="E272" t="s">
        <v>3721</v>
      </c>
      <c r="F272" t="s">
        <v>3753</v>
      </c>
      <c r="G272" t="s">
        <v>7760</v>
      </c>
      <c r="H272" t="s">
        <v>7747</v>
      </c>
    </row>
    <row r="273" spans="1:8">
      <c r="A273" t="s">
        <v>7767</v>
      </c>
      <c r="B273" t="s">
        <v>7769</v>
      </c>
      <c r="C273" t="s">
        <v>1228</v>
      </c>
      <c r="D273" t="s">
        <v>1230</v>
      </c>
      <c r="E273" t="s">
        <v>3721</v>
      </c>
      <c r="F273" t="s">
        <v>3755</v>
      </c>
      <c r="G273" t="s">
        <v>7768</v>
      </c>
      <c r="H273" t="s">
        <v>7747</v>
      </c>
    </row>
    <row r="274" spans="1:8">
      <c r="A274" t="s">
        <v>7775</v>
      </c>
      <c r="B274" t="s">
        <v>7778</v>
      </c>
      <c r="C274" t="s">
        <v>1228</v>
      </c>
      <c r="D274" t="s">
        <v>1244</v>
      </c>
      <c r="E274" t="s">
        <v>3721</v>
      </c>
      <c r="F274" t="s">
        <v>3757</v>
      </c>
      <c r="G274" t="s">
        <v>7776</v>
      </c>
      <c r="H274" t="s">
        <v>7778</v>
      </c>
    </row>
    <row r="275" spans="1:8">
      <c r="A275" t="s">
        <v>7782</v>
      </c>
      <c r="B275" t="s">
        <v>7784</v>
      </c>
      <c r="C275" t="s">
        <v>1228</v>
      </c>
      <c r="D275" t="s">
        <v>1230</v>
      </c>
      <c r="E275" t="s">
        <v>3721</v>
      </c>
      <c r="F275" t="s">
        <v>3760</v>
      </c>
      <c r="G275" t="s">
        <v>7783</v>
      </c>
      <c r="H275" t="s">
        <v>1744</v>
      </c>
    </row>
    <row r="276" spans="1:8">
      <c r="A276" t="s">
        <v>7790</v>
      </c>
      <c r="B276" t="s">
        <v>7792</v>
      </c>
      <c r="C276" t="s">
        <v>1228</v>
      </c>
      <c r="D276" t="s">
        <v>1244</v>
      </c>
      <c r="E276" t="s">
        <v>3721</v>
      </c>
      <c r="F276" t="s">
        <v>3763</v>
      </c>
      <c r="G276" t="s">
        <v>7791</v>
      </c>
      <c r="H276" t="s">
        <v>1744</v>
      </c>
    </row>
    <row r="277" spans="1:8">
      <c r="A277" t="s">
        <v>7800</v>
      </c>
      <c r="B277" t="s">
        <v>7802</v>
      </c>
      <c r="C277" t="s">
        <v>1228</v>
      </c>
      <c r="D277" t="s">
        <v>1230</v>
      </c>
      <c r="E277" t="s">
        <v>3721</v>
      </c>
      <c r="F277" t="s">
        <v>3767</v>
      </c>
      <c r="G277" t="s">
        <v>7801</v>
      </c>
      <c r="H277" t="s">
        <v>7805</v>
      </c>
    </row>
    <row r="278" spans="1:8">
      <c r="A278" t="s">
        <v>7809</v>
      </c>
      <c r="B278" t="s">
        <v>7811</v>
      </c>
      <c r="C278" t="s">
        <v>1228</v>
      </c>
      <c r="D278" t="s">
        <v>1230</v>
      </c>
      <c r="E278" t="s">
        <v>3721</v>
      </c>
      <c r="F278" t="s">
        <v>3770</v>
      </c>
      <c r="G278" t="s">
        <v>7810</v>
      </c>
      <c r="H278" t="s">
        <v>7814</v>
      </c>
    </row>
    <row r="279" spans="1:8">
      <c r="A279" t="s">
        <v>7818</v>
      </c>
      <c r="B279" t="s">
        <v>7820</v>
      </c>
      <c r="C279" t="s">
        <v>1228</v>
      </c>
      <c r="D279" t="s">
        <v>1230</v>
      </c>
      <c r="E279" t="s">
        <v>3721</v>
      </c>
      <c r="F279" t="s">
        <v>3773</v>
      </c>
      <c r="G279" t="s">
        <v>7819</v>
      </c>
      <c r="H279" t="s">
        <v>7823</v>
      </c>
    </row>
    <row r="280" spans="1:8">
      <c r="A280" t="s">
        <v>7827</v>
      </c>
      <c r="B280" t="s">
        <v>7829</v>
      </c>
      <c r="C280" t="s">
        <v>1228</v>
      </c>
      <c r="D280" t="s">
        <v>1230</v>
      </c>
      <c r="E280" t="s">
        <v>3721</v>
      </c>
      <c r="F280" t="s">
        <v>3776</v>
      </c>
      <c r="G280" t="s">
        <v>7828</v>
      </c>
      <c r="H280" t="s">
        <v>7832</v>
      </c>
    </row>
    <row r="281" spans="1:8">
      <c r="A281" t="s">
        <v>7836</v>
      </c>
      <c r="B281" t="s">
        <v>7838</v>
      </c>
      <c r="C281" t="s">
        <v>1228</v>
      </c>
      <c r="D281" t="s">
        <v>1230</v>
      </c>
      <c r="E281" t="s">
        <v>3721</v>
      </c>
      <c r="F281" t="s">
        <v>3779</v>
      </c>
      <c r="G281" t="s">
        <v>7837</v>
      </c>
      <c r="H281" t="s">
        <v>7841</v>
      </c>
    </row>
    <row r="282" spans="1:8">
      <c r="A282" t="s">
        <v>7845</v>
      </c>
      <c r="B282" t="s">
        <v>7847</v>
      </c>
      <c r="C282" t="s">
        <v>1228</v>
      </c>
      <c r="D282" t="s">
        <v>1230</v>
      </c>
      <c r="E282" t="s">
        <v>3721</v>
      </c>
      <c r="F282" t="s">
        <v>3783</v>
      </c>
      <c r="G282" t="s">
        <v>7846</v>
      </c>
      <c r="H282" t="s">
        <v>7850</v>
      </c>
    </row>
    <row r="283" spans="1:8">
      <c r="A283" t="s">
        <v>7854</v>
      </c>
      <c r="B283" t="s">
        <v>7857</v>
      </c>
      <c r="C283" t="s">
        <v>1228</v>
      </c>
      <c r="D283" t="s">
        <v>1244</v>
      </c>
      <c r="E283" t="s">
        <v>3721</v>
      </c>
      <c r="F283" t="s">
        <v>3787</v>
      </c>
      <c r="G283" t="s">
        <v>7855</v>
      </c>
      <c r="H283" t="s">
        <v>1744</v>
      </c>
    </row>
    <row r="284" spans="1:8">
      <c r="A284" t="s">
        <v>7861</v>
      </c>
      <c r="B284" t="s">
        <v>7864</v>
      </c>
      <c r="C284" t="s">
        <v>1228</v>
      </c>
      <c r="D284" t="s">
        <v>1230</v>
      </c>
      <c r="E284" t="s">
        <v>3721</v>
      </c>
      <c r="F284" t="s">
        <v>3790</v>
      </c>
      <c r="G284" t="s">
        <v>7862</v>
      </c>
      <c r="H284" t="s">
        <v>7867</v>
      </c>
    </row>
    <row r="285" spans="1:8">
      <c r="A285" t="s">
        <v>7871</v>
      </c>
      <c r="B285" t="s">
        <v>7874</v>
      </c>
      <c r="C285" t="s">
        <v>1228</v>
      </c>
      <c r="D285" t="s">
        <v>1230</v>
      </c>
      <c r="E285" t="s">
        <v>3721</v>
      </c>
      <c r="F285" t="s">
        <v>3794</v>
      </c>
      <c r="G285" t="s">
        <v>7872</v>
      </c>
      <c r="H285" t="s">
        <v>7877</v>
      </c>
    </row>
    <row r="286" spans="1:8">
      <c r="A286" t="s">
        <v>7881</v>
      </c>
      <c r="B286" t="s">
        <v>7883</v>
      </c>
      <c r="C286" t="s">
        <v>1228</v>
      </c>
      <c r="D286" t="s">
        <v>1230</v>
      </c>
      <c r="E286" t="s">
        <v>3721</v>
      </c>
      <c r="F286" t="s">
        <v>3798</v>
      </c>
      <c r="G286" t="s">
        <v>7882</v>
      </c>
      <c r="H286" t="s">
        <v>7886</v>
      </c>
    </row>
    <row r="287" spans="1:8">
      <c r="A287" t="s">
        <v>7890</v>
      </c>
      <c r="B287" t="s">
        <v>7892</v>
      </c>
      <c r="C287" t="s">
        <v>1228</v>
      </c>
      <c r="D287" t="s">
        <v>1230</v>
      </c>
      <c r="E287" t="s">
        <v>3721</v>
      </c>
      <c r="F287" t="s">
        <v>3802</v>
      </c>
      <c r="G287" t="s">
        <v>7891</v>
      </c>
      <c r="H287" t="s">
        <v>7895</v>
      </c>
    </row>
    <row r="288" spans="1:8">
      <c r="A288" t="s">
        <v>7899</v>
      </c>
      <c r="B288" t="s">
        <v>7901</v>
      </c>
      <c r="C288" t="s">
        <v>1228</v>
      </c>
      <c r="D288" t="s">
        <v>1230</v>
      </c>
      <c r="E288" t="s">
        <v>3721</v>
      </c>
      <c r="F288" t="s">
        <v>3806</v>
      </c>
      <c r="G288" t="s">
        <v>7900</v>
      </c>
      <c r="H288" t="s">
        <v>7886</v>
      </c>
    </row>
    <row r="289" spans="1:9">
      <c r="A289" t="s">
        <v>7907</v>
      </c>
      <c r="B289" t="s">
        <v>7909</v>
      </c>
      <c r="C289" t="s">
        <v>1228</v>
      </c>
      <c r="D289" t="s">
        <v>1230</v>
      </c>
      <c r="E289" t="s">
        <v>3721</v>
      </c>
      <c r="F289" t="s">
        <v>3810</v>
      </c>
      <c r="G289" t="s">
        <v>7908</v>
      </c>
      <c r="H289" t="s">
        <v>7886</v>
      </c>
    </row>
    <row r="290" spans="1:9">
      <c r="A290" t="s">
        <v>7915</v>
      </c>
      <c r="B290" t="s">
        <v>7917</v>
      </c>
      <c r="C290" t="s">
        <v>1228</v>
      </c>
      <c r="D290" t="s">
        <v>1230</v>
      </c>
      <c r="E290" t="s">
        <v>3721</v>
      </c>
      <c r="F290" t="s">
        <v>3812</v>
      </c>
      <c r="G290" t="s">
        <v>7916</v>
      </c>
      <c r="H290" t="s">
        <v>7895</v>
      </c>
    </row>
    <row r="291" spans="1:9">
      <c r="A291" t="s">
        <v>7923</v>
      </c>
      <c r="B291" t="s">
        <v>7925</v>
      </c>
      <c r="C291" t="s">
        <v>1228</v>
      </c>
      <c r="D291" t="s">
        <v>1244</v>
      </c>
      <c r="E291" t="s">
        <v>3721</v>
      </c>
      <c r="F291" t="s">
        <v>3815</v>
      </c>
      <c r="G291" t="s">
        <v>7924</v>
      </c>
      <c r="H291" t="s">
        <v>1744</v>
      </c>
    </row>
    <row r="292" spans="1:9">
      <c r="A292" t="s">
        <v>7929</v>
      </c>
      <c r="B292" t="s">
        <v>7932</v>
      </c>
      <c r="C292" t="s">
        <v>1228</v>
      </c>
      <c r="D292" t="s">
        <v>1230</v>
      </c>
      <c r="E292" t="s">
        <v>3721</v>
      </c>
      <c r="F292" t="s">
        <v>3818</v>
      </c>
      <c r="G292" t="s">
        <v>7930</v>
      </c>
      <c r="H292" t="s">
        <v>7886</v>
      </c>
    </row>
    <row r="293" spans="1:9">
      <c r="A293" t="s">
        <v>7938</v>
      </c>
      <c r="B293" t="s">
        <v>7941</v>
      </c>
      <c r="C293" t="s">
        <v>1228</v>
      </c>
      <c r="D293" t="s">
        <v>1230</v>
      </c>
      <c r="E293" t="s">
        <v>3721</v>
      </c>
      <c r="F293" t="s">
        <v>3821</v>
      </c>
      <c r="G293" t="s">
        <v>7939</v>
      </c>
      <c r="H293" t="s">
        <v>7886</v>
      </c>
    </row>
    <row r="294" spans="1:9">
      <c r="A294" t="s">
        <v>7947</v>
      </c>
      <c r="B294" t="s">
        <v>7950</v>
      </c>
      <c r="C294" t="s">
        <v>1228</v>
      </c>
      <c r="D294" t="s">
        <v>1230</v>
      </c>
      <c r="E294" t="s">
        <v>3721</v>
      </c>
      <c r="F294" t="s">
        <v>3823</v>
      </c>
      <c r="G294" t="s">
        <v>7948</v>
      </c>
      <c r="H294" t="s">
        <v>7886</v>
      </c>
    </row>
    <row r="295" spans="1:9">
      <c r="A295" t="s">
        <v>8816</v>
      </c>
      <c r="B295" t="s">
        <v>8819</v>
      </c>
      <c r="C295" t="s">
        <v>3915</v>
      </c>
      <c r="D295" t="s">
        <v>1244</v>
      </c>
      <c r="E295" t="s">
        <v>15789</v>
      </c>
      <c r="F295" t="s">
        <v>3911</v>
      </c>
      <c r="G295" t="s">
        <v>8818</v>
      </c>
      <c r="H295" t="s">
        <v>8823</v>
      </c>
    </row>
    <row r="296" spans="1:9">
      <c r="A296" t="s">
        <v>8841</v>
      </c>
      <c r="B296" t="s">
        <v>8843</v>
      </c>
      <c r="C296" t="s">
        <v>3915</v>
      </c>
      <c r="D296" t="s">
        <v>1230</v>
      </c>
      <c r="E296" t="s">
        <v>15792</v>
      </c>
      <c r="F296" t="s">
        <v>3925</v>
      </c>
      <c r="G296" t="s">
        <v>8842</v>
      </c>
      <c r="H296" t="s">
        <v>8846</v>
      </c>
      <c r="I296" t="s">
        <v>8847</v>
      </c>
    </row>
    <row r="297" spans="1:9">
      <c r="A297" t="s">
        <v>8853</v>
      </c>
      <c r="B297" t="s">
        <v>8855</v>
      </c>
      <c r="C297" t="s">
        <v>3915</v>
      </c>
      <c r="D297" t="s">
        <v>1230</v>
      </c>
      <c r="E297" t="s">
        <v>15793</v>
      </c>
      <c r="F297" t="s">
        <v>3930</v>
      </c>
      <c r="G297" t="s">
        <v>8854</v>
      </c>
      <c r="H297" t="s">
        <v>8858</v>
      </c>
      <c r="I297" t="s">
        <v>3934</v>
      </c>
    </row>
    <row r="298" spans="1:9">
      <c r="A298" t="s">
        <v>8864</v>
      </c>
      <c r="B298" t="s">
        <v>8866</v>
      </c>
      <c r="C298" t="s">
        <v>3915</v>
      </c>
      <c r="D298" t="s">
        <v>1230</v>
      </c>
      <c r="E298" t="s">
        <v>15794</v>
      </c>
      <c r="F298" t="s">
        <v>3935</v>
      </c>
      <c r="G298" t="s">
        <v>8865</v>
      </c>
      <c r="H298" t="s">
        <v>8869</v>
      </c>
    </row>
    <row r="299" spans="1:9">
      <c r="A299" t="s">
        <v>8873</v>
      </c>
      <c r="B299" t="s">
        <v>8875</v>
      </c>
      <c r="C299" t="s">
        <v>3915</v>
      </c>
      <c r="D299" t="s">
        <v>1230</v>
      </c>
      <c r="E299" t="s">
        <v>15795</v>
      </c>
      <c r="F299" t="s">
        <v>3939</v>
      </c>
      <c r="G299" t="s">
        <v>8874</v>
      </c>
      <c r="H299" t="s">
        <v>8878</v>
      </c>
    </row>
    <row r="300" spans="1:9">
      <c r="A300" t="s">
        <v>8882</v>
      </c>
      <c r="B300" t="s">
        <v>8885</v>
      </c>
      <c r="C300" t="s">
        <v>3915</v>
      </c>
      <c r="D300" t="s">
        <v>1230</v>
      </c>
      <c r="E300" t="s">
        <v>15796</v>
      </c>
      <c r="F300" t="s">
        <v>3943</v>
      </c>
      <c r="G300" t="s">
        <v>8883</v>
      </c>
      <c r="H300" t="s">
        <v>8889</v>
      </c>
    </row>
    <row r="301" spans="1:9">
      <c r="A301" t="s">
        <v>8904</v>
      </c>
      <c r="B301" t="s">
        <v>8907</v>
      </c>
      <c r="C301" t="s">
        <v>3915</v>
      </c>
      <c r="D301" t="s">
        <v>1230</v>
      </c>
      <c r="E301" t="s">
        <v>15798</v>
      </c>
      <c r="F301" t="s">
        <v>3953</v>
      </c>
      <c r="G301" t="s">
        <v>8905</v>
      </c>
      <c r="H301" t="s">
        <v>8911</v>
      </c>
    </row>
    <row r="302" spans="1:9">
      <c r="A302" t="s">
        <v>8915</v>
      </c>
      <c r="B302" t="s">
        <v>8918</v>
      </c>
      <c r="C302" t="s">
        <v>3915</v>
      </c>
      <c r="D302" t="s">
        <v>1230</v>
      </c>
      <c r="E302" t="s">
        <v>15799</v>
      </c>
      <c r="F302" t="s">
        <v>3958</v>
      </c>
      <c r="G302" t="s">
        <v>8916</v>
      </c>
      <c r="H302" t="s">
        <v>8921</v>
      </c>
    </row>
    <row r="303" spans="1:9">
      <c r="A303" t="s">
        <v>8925</v>
      </c>
      <c r="B303" t="s">
        <v>1744</v>
      </c>
      <c r="C303" t="s">
        <v>3965</v>
      </c>
      <c r="D303" t="s">
        <v>1244</v>
      </c>
      <c r="E303" t="s">
        <v>15800</v>
      </c>
      <c r="F303" t="s">
        <v>3963</v>
      </c>
      <c r="G303" t="s">
        <v>8926</v>
      </c>
      <c r="H303" t="s">
        <v>8929</v>
      </c>
    </row>
    <row r="304" spans="1:9">
      <c r="A304" t="s">
        <v>8942</v>
      </c>
      <c r="B304" t="s">
        <v>8945</v>
      </c>
      <c r="C304" t="s">
        <v>3965</v>
      </c>
      <c r="D304" t="s">
        <v>1230</v>
      </c>
      <c r="E304" t="s">
        <v>15803</v>
      </c>
      <c r="F304" t="s">
        <v>3973</v>
      </c>
      <c r="G304" t="s">
        <v>8943</v>
      </c>
      <c r="H304" t="s">
        <v>8948</v>
      </c>
      <c r="I304" t="s">
        <v>3971</v>
      </c>
    </row>
    <row r="305" spans="1:9">
      <c r="A305" t="s">
        <v>8951</v>
      </c>
      <c r="B305" t="s">
        <v>8953</v>
      </c>
      <c r="C305" t="s">
        <v>3965</v>
      </c>
      <c r="D305" t="s">
        <v>1230</v>
      </c>
      <c r="E305" t="s">
        <v>15804</v>
      </c>
      <c r="F305" t="s">
        <v>3978</v>
      </c>
      <c r="G305" t="s">
        <v>8952</v>
      </c>
      <c r="H305" t="s">
        <v>8956</v>
      </c>
      <c r="I305" t="s">
        <v>3971</v>
      </c>
    </row>
    <row r="306" spans="1:9">
      <c r="A306" t="s">
        <v>8960</v>
      </c>
      <c r="B306" t="s">
        <v>8953</v>
      </c>
      <c r="C306" t="s">
        <v>3965</v>
      </c>
      <c r="D306" t="s">
        <v>1230</v>
      </c>
      <c r="E306" t="s">
        <v>15805</v>
      </c>
      <c r="F306" t="s">
        <v>3982</v>
      </c>
      <c r="G306" t="s">
        <v>8961</v>
      </c>
      <c r="H306" t="s">
        <v>8956</v>
      </c>
      <c r="I306" t="s">
        <v>3971</v>
      </c>
    </row>
    <row r="307" spans="1:9">
      <c r="A307" t="s">
        <v>8967</v>
      </c>
      <c r="B307" t="s">
        <v>8969</v>
      </c>
      <c r="C307" t="s">
        <v>3965</v>
      </c>
      <c r="D307" t="s">
        <v>1230</v>
      </c>
      <c r="E307" t="s">
        <v>15806</v>
      </c>
      <c r="F307" t="s">
        <v>3984</v>
      </c>
      <c r="G307" t="s">
        <v>8968</v>
      </c>
      <c r="H307" t="s">
        <v>8972</v>
      </c>
      <c r="I307" t="s">
        <v>3971</v>
      </c>
    </row>
    <row r="308" spans="1:9">
      <c r="A308" t="s">
        <v>8976</v>
      </c>
      <c r="B308" t="s">
        <v>8978</v>
      </c>
      <c r="C308" t="s">
        <v>3965</v>
      </c>
      <c r="D308" t="s">
        <v>1230</v>
      </c>
      <c r="E308" t="s">
        <v>15807</v>
      </c>
      <c r="F308" t="s">
        <v>3988</v>
      </c>
      <c r="G308" t="s">
        <v>8977</v>
      </c>
      <c r="H308" t="s">
        <v>8982</v>
      </c>
      <c r="I308" t="s">
        <v>3971</v>
      </c>
    </row>
    <row r="309" spans="1:9">
      <c r="A309" t="s">
        <v>8986</v>
      </c>
      <c r="B309" t="s">
        <v>8855</v>
      </c>
      <c r="C309" t="s">
        <v>3965</v>
      </c>
      <c r="D309" t="s">
        <v>1230</v>
      </c>
      <c r="E309" t="s">
        <v>15808</v>
      </c>
      <c r="F309" t="s">
        <v>3993</v>
      </c>
      <c r="G309" t="s">
        <v>8987</v>
      </c>
      <c r="H309" t="s">
        <v>8991</v>
      </c>
      <c r="I309" t="s">
        <v>3971</v>
      </c>
    </row>
    <row r="310" spans="1:9">
      <c r="A310" t="s">
        <v>8995</v>
      </c>
      <c r="B310" t="s">
        <v>8997</v>
      </c>
      <c r="C310" t="s">
        <v>3965</v>
      </c>
      <c r="D310" t="s">
        <v>1230</v>
      </c>
      <c r="E310" t="s">
        <v>15809</v>
      </c>
      <c r="F310" t="s">
        <v>3997</v>
      </c>
      <c r="G310" t="s">
        <v>8996</v>
      </c>
      <c r="H310" t="s">
        <v>9000</v>
      </c>
      <c r="I310" t="s">
        <v>3971</v>
      </c>
    </row>
    <row r="311" spans="1:9">
      <c r="A311" t="s">
        <v>9004</v>
      </c>
      <c r="B311" t="s">
        <v>9007</v>
      </c>
      <c r="C311" t="s">
        <v>3965</v>
      </c>
      <c r="D311" t="s">
        <v>1230</v>
      </c>
      <c r="E311" t="s">
        <v>15810</v>
      </c>
      <c r="F311" t="s">
        <v>4001</v>
      </c>
      <c r="G311" t="s">
        <v>9005</v>
      </c>
      <c r="H311" t="s">
        <v>9010</v>
      </c>
      <c r="I311" t="s">
        <v>3971</v>
      </c>
    </row>
    <row r="312" spans="1:9">
      <c r="A312" t="s">
        <v>9014</v>
      </c>
      <c r="B312" t="s">
        <v>9017</v>
      </c>
      <c r="C312" t="s">
        <v>3965</v>
      </c>
      <c r="D312" t="s">
        <v>1230</v>
      </c>
      <c r="E312" t="s">
        <v>15811</v>
      </c>
      <c r="F312" t="s">
        <v>4006</v>
      </c>
      <c r="G312" t="s">
        <v>9015</v>
      </c>
      <c r="H312" t="s">
        <v>9010</v>
      </c>
      <c r="I312" t="s">
        <v>3971</v>
      </c>
    </row>
    <row r="313" spans="1:9">
      <c r="A313" t="s">
        <v>9023</v>
      </c>
      <c r="B313" t="s">
        <v>9026</v>
      </c>
      <c r="C313" t="s">
        <v>3965</v>
      </c>
      <c r="D313" t="s">
        <v>1230</v>
      </c>
      <c r="E313" t="s">
        <v>15812</v>
      </c>
      <c r="F313" t="s">
        <v>4010</v>
      </c>
      <c r="G313" t="s">
        <v>9024</v>
      </c>
      <c r="H313" t="s">
        <v>9010</v>
      </c>
      <c r="I313" t="s">
        <v>3971</v>
      </c>
    </row>
    <row r="314" spans="1:9">
      <c r="A314" t="s">
        <v>9032</v>
      </c>
      <c r="B314" t="s">
        <v>9035</v>
      </c>
      <c r="C314" t="s">
        <v>3965</v>
      </c>
      <c r="D314" t="s">
        <v>1230</v>
      </c>
      <c r="E314" t="s">
        <v>15813</v>
      </c>
      <c r="F314" t="s">
        <v>4014</v>
      </c>
      <c r="G314" t="s">
        <v>9033</v>
      </c>
      <c r="H314" t="s">
        <v>9038</v>
      </c>
      <c r="I314" t="s">
        <v>3971</v>
      </c>
    </row>
    <row r="315" spans="1:9">
      <c r="A315" t="s">
        <v>9042</v>
      </c>
      <c r="B315" t="s">
        <v>9045</v>
      </c>
      <c r="C315" t="s">
        <v>3965</v>
      </c>
      <c r="D315" t="s">
        <v>1230</v>
      </c>
      <c r="E315" t="s">
        <v>15814</v>
      </c>
      <c r="F315" t="s">
        <v>4019</v>
      </c>
      <c r="G315" t="s">
        <v>9043</v>
      </c>
      <c r="H315" t="s">
        <v>9010</v>
      </c>
      <c r="I315" t="s">
        <v>3971</v>
      </c>
    </row>
    <row r="316" spans="1:9">
      <c r="A316" t="s">
        <v>9051</v>
      </c>
      <c r="B316" t="s">
        <v>9054</v>
      </c>
      <c r="C316" t="s">
        <v>3965</v>
      </c>
      <c r="D316" t="s">
        <v>1230</v>
      </c>
      <c r="E316" t="s">
        <v>15815</v>
      </c>
      <c r="F316" t="s">
        <v>4023</v>
      </c>
      <c r="G316" t="s">
        <v>9052</v>
      </c>
      <c r="H316" t="s">
        <v>9058</v>
      </c>
      <c r="I316" t="s">
        <v>3971</v>
      </c>
    </row>
    <row r="317" spans="1:9">
      <c r="A317" t="s">
        <v>9062</v>
      </c>
      <c r="B317" t="s">
        <v>9065</v>
      </c>
      <c r="C317" t="s">
        <v>3965</v>
      </c>
      <c r="D317" t="s">
        <v>1230</v>
      </c>
      <c r="E317" t="s">
        <v>15816</v>
      </c>
      <c r="F317" t="s">
        <v>4029</v>
      </c>
      <c r="G317" t="s">
        <v>9063</v>
      </c>
      <c r="H317" t="s">
        <v>9010</v>
      </c>
      <c r="I317" t="s">
        <v>3971</v>
      </c>
    </row>
    <row r="318" spans="1:9">
      <c r="A318" t="s">
        <v>9071</v>
      </c>
      <c r="B318" t="s">
        <v>9074</v>
      </c>
      <c r="C318" t="s">
        <v>3965</v>
      </c>
      <c r="D318" t="s">
        <v>1230</v>
      </c>
      <c r="E318" t="s">
        <v>15817</v>
      </c>
      <c r="F318" t="s">
        <v>4033</v>
      </c>
      <c r="G318" t="s">
        <v>9072</v>
      </c>
      <c r="H318" t="s">
        <v>9077</v>
      </c>
      <c r="I318" t="s">
        <v>4038</v>
      </c>
    </row>
    <row r="319" spans="1:9">
      <c r="A319" t="s">
        <v>9082</v>
      </c>
      <c r="B319" t="s">
        <v>9085</v>
      </c>
      <c r="C319" t="s">
        <v>3965</v>
      </c>
      <c r="D319" t="s">
        <v>1230</v>
      </c>
      <c r="E319" t="s">
        <v>15818</v>
      </c>
      <c r="F319" t="s">
        <v>4039</v>
      </c>
      <c r="G319" t="s">
        <v>9083</v>
      </c>
      <c r="H319" t="s">
        <v>9089</v>
      </c>
      <c r="I319" t="s">
        <v>3971</v>
      </c>
    </row>
    <row r="320" spans="1:9">
      <c r="A320" t="s">
        <v>9093</v>
      </c>
      <c r="B320" t="s">
        <v>9096</v>
      </c>
      <c r="C320" t="s">
        <v>3965</v>
      </c>
      <c r="D320" t="s">
        <v>1230</v>
      </c>
      <c r="E320" t="s">
        <v>15819</v>
      </c>
      <c r="F320" t="s">
        <v>4045</v>
      </c>
      <c r="G320" t="s">
        <v>9094</v>
      </c>
      <c r="H320" t="s">
        <v>9099</v>
      </c>
      <c r="I320" t="s">
        <v>3971</v>
      </c>
    </row>
    <row r="321" spans="1:9">
      <c r="A321" t="s">
        <v>9103</v>
      </c>
      <c r="B321" t="s">
        <v>9106</v>
      </c>
      <c r="C321" t="s">
        <v>3965</v>
      </c>
      <c r="D321" t="s">
        <v>1230</v>
      </c>
      <c r="E321" t="s">
        <v>15820</v>
      </c>
      <c r="F321" t="s">
        <v>4050</v>
      </c>
      <c r="G321" t="s">
        <v>9104</v>
      </c>
      <c r="H321" t="s">
        <v>9010</v>
      </c>
      <c r="I321" t="s">
        <v>3971</v>
      </c>
    </row>
    <row r="322" spans="1:9">
      <c r="A322" t="s">
        <v>9112</v>
      </c>
      <c r="B322" t="s">
        <v>9114</v>
      </c>
      <c r="C322" t="s">
        <v>3965</v>
      </c>
      <c r="D322" t="s">
        <v>1230</v>
      </c>
      <c r="E322" t="s">
        <v>15821</v>
      </c>
      <c r="F322" t="s">
        <v>4054</v>
      </c>
      <c r="G322" t="s">
        <v>9113</v>
      </c>
      <c r="H322" t="s">
        <v>9118</v>
      </c>
      <c r="I322" t="s">
        <v>3971</v>
      </c>
    </row>
    <row r="323" spans="1:9">
      <c r="A323" t="s">
        <v>9122</v>
      </c>
      <c r="B323" t="s">
        <v>9125</v>
      </c>
      <c r="C323" t="s">
        <v>3965</v>
      </c>
      <c r="D323" t="s">
        <v>1230</v>
      </c>
      <c r="E323" t="s">
        <v>15822</v>
      </c>
      <c r="F323" t="s">
        <v>4059</v>
      </c>
      <c r="G323" t="s">
        <v>9123</v>
      </c>
      <c r="H323" t="s">
        <v>9129</v>
      </c>
      <c r="I323" t="s">
        <v>3971</v>
      </c>
    </row>
    <row r="324" spans="1:9">
      <c r="A324" t="s">
        <v>9141</v>
      </c>
      <c r="B324" t="s">
        <v>9143</v>
      </c>
      <c r="C324" t="s">
        <v>3965</v>
      </c>
      <c r="D324" t="s">
        <v>1230</v>
      </c>
      <c r="E324" t="s">
        <v>15824</v>
      </c>
      <c r="F324" t="s">
        <v>4068</v>
      </c>
      <c r="G324" t="s">
        <v>9142</v>
      </c>
      <c r="H324" t="s">
        <v>9147</v>
      </c>
      <c r="I324" t="s">
        <v>3971</v>
      </c>
    </row>
    <row r="325" spans="1:9">
      <c r="A325" t="s">
        <v>9151</v>
      </c>
      <c r="B325" t="s">
        <v>1744</v>
      </c>
      <c r="C325" t="s">
        <v>3965</v>
      </c>
      <c r="D325" t="s">
        <v>1244</v>
      </c>
      <c r="E325" t="s">
        <v>15825</v>
      </c>
      <c r="F325" t="s">
        <v>4072</v>
      </c>
      <c r="G325" t="s">
        <v>9152</v>
      </c>
      <c r="H325" t="s">
        <v>9155</v>
      </c>
    </row>
    <row r="326" spans="1:9">
      <c r="A326" t="s">
        <v>9157</v>
      </c>
      <c r="B326" t="s">
        <v>9159</v>
      </c>
      <c r="C326" t="s">
        <v>3965</v>
      </c>
      <c r="D326" t="s">
        <v>1230</v>
      </c>
      <c r="E326" t="s">
        <v>15826</v>
      </c>
      <c r="F326" t="s">
        <v>4074</v>
      </c>
      <c r="G326" t="s">
        <v>9158</v>
      </c>
      <c r="H326" t="s">
        <v>9162</v>
      </c>
      <c r="I326" t="s">
        <v>4076</v>
      </c>
    </row>
    <row r="327" spans="1:9">
      <c r="A327" t="s">
        <v>9167</v>
      </c>
      <c r="B327" t="s">
        <v>9169</v>
      </c>
      <c r="C327" t="s">
        <v>3965</v>
      </c>
      <c r="D327" t="s">
        <v>1230</v>
      </c>
      <c r="E327" t="s">
        <v>15827</v>
      </c>
      <c r="F327" t="s">
        <v>4077</v>
      </c>
      <c r="G327" t="s">
        <v>9168</v>
      </c>
      <c r="H327" t="s">
        <v>9172</v>
      </c>
      <c r="I327" t="s">
        <v>4076</v>
      </c>
    </row>
    <row r="328" spans="1:9">
      <c r="A328" t="s">
        <v>9176</v>
      </c>
      <c r="B328" t="s">
        <v>9169</v>
      </c>
      <c r="C328" t="s">
        <v>3965</v>
      </c>
      <c r="D328" t="s">
        <v>1230</v>
      </c>
      <c r="E328" t="s">
        <v>15828</v>
      </c>
      <c r="F328" t="s">
        <v>4079</v>
      </c>
      <c r="G328" t="s">
        <v>9177</v>
      </c>
      <c r="H328" t="s">
        <v>9181</v>
      </c>
      <c r="I328" t="s">
        <v>4076</v>
      </c>
    </row>
    <row r="329" spans="1:9">
      <c r="A329" t="s">
        <v>9185</v>
      </c>
      <c r="B329" t="s">
        <v>1744</v>
      </c>
      <c r="C329" t="s">
        <v>3965</v>
      </c>
      <c r="D329" t="s">
        <v>1244</v>
      </c>
      <c r="E329" t="s">
        <v>15829</v>
      </c>
      <c r="F329" t="s">
        <v>4082</v>
      </c>
      <c r="G329" t="s">
        <v>9186</v>
      </c>
      <c r="H329" t="s">
        <v>9189</v>
      </c>
    </row>
    <row r="330" spans="1:9">
      <c r="A330" t="s">
        <v>9195</v>
      </c>
      <c r="B330" t="s">
        <v>9198</v>
      </c>
      <c r="C330" t="s">
        <v>3965</v>
      </c>
      <c r="D330" t="s">
        <v>1230</v>
      </c>
      <c r="E330" t="s">
        <v>15831</v>
      </c>
      <c r="F330" t="s">
        <v>4085</v>
      </c>
      <c r="G330" t="s">
        <v>9196</v>
      </c>
      <c r="H330" t="s">
        <v>9201</v>
      </c>
      <c r="I330" t="s">
        <v>4076</v>
      </c>
    </row>
    <row r="331" spans="1:9">
      <c r="A331" t="s">
        <v>9205</v>
      </c>
      <c r="B331" t="s">
        <v>9208</v>
      </c>
      <c r="C331" t="s">
        <v>3965</v>
      </c>
      <c r="D331" t="s">
        <v>1230</v>
      </c>
      <c r="E331" t="s">
        <v>15832</v>
      </c>
      <c r="F331" t="s">
        <v>4090</v>
      </c>
      <c r="G331" t="s">
        <v>9206</v>
      </c>
      <c r="H331" t="s">
        <v>9201</v>
      </c>
      <c r="I331" t="s">
        <v>4076</v>
      </c>
    </row>
    <row r="332" spans="1:9">
      <c r="A332" t="s">
        <v>9366</v>
      </c>
      <c r="B332" t="s">
        <v>9369</v>
      </c>
      <c r="C332" t="s">
        <v>4115</v>
      </c>
      <c r="D332" t="s">
        <v>1244</v>
      </c>
      <c r="E332" t="s">
        <v>15868</v>
      </c>
      <c r="F332" t="s">
        <v>4112</v>
      </c>
      <c r="G332" t="s">
        <v>9368</v>
      </c>
      <c r="H332" t="s">
        <v>9369</v>
      </c>
    </row>
    <row r="333" spans="1:9">
      <c r="A333" t="s">
        <v>9373</v>
      </c>
      <c r="B333" t="s">
        <v>9374</v>
      </c>
      <c r="C333" t="s">
        <v>4115</v>
      </c>
      <c r="D333" t="s">
        <v>1251</v>
      </c>
      <c r="E333" t="s">
        <v>15869</v>
      </c>
      <c r="F333" t="s">
        <v>4116</v>
      </c>
      <c r="G333" t="s">
        <v>6074</v>
      </c>
      <c r="H333" t="s">
        <v>6074</v>
      </c>
    </row>
    <row r="334" spans="1:9">
      <c r="A334" t="s">
        <v>9395</v>
      </c>
      <c r="B334" t="s">
        <v>9397</v>
      </c>
      <c r="C334" t="s">
        <v>4115</v>
      </c>
      <c r="D334" t="s">
        <v>1230</v>
      </c>
      <c r="E334" t="s">
        <v>15872</v>
      </c>
      <c r="F334" t="s">
        <v>4119</v>
      </c>
      <c r="G334" t="s">
        <v>9396</v>
      </c>
      <c r="H334" t="s">
        <v>9400</v>
      </c>
    </row>
    <row r="335" spans="1:9">
      <c r="A335" t="s">
        <v>9426</v>
      </c>
      <c r="B335" t="s">
        <v>9428</v>
      </c>
      <c r="C335" t="s">
        <v>4115</v>
      </c>
      <c r="D335" t="s">
        <v>1230</v>
      </c>
      <c r="E335" t="s">
        <v>15876</v>
      </c>
      <c r="F335" t="s">
        <v>4128</v>
      </c>
      <c r="G335" t="s">
        <v>9427</v>
      </c>
      <c r="H335" t="s">
        <v>9428</v>
      </c>
    </row>
    <row r="336" spans="1:9">
      <c r="A336" t="s">
        <v>9488</v>
      </c>
      <c r="B336" t="s">
        <v>9491</v>
      </c>
      <c r="C336" t="s">
        <v>4115</v>
      </c>
      <c r="D336" t="s">
        <v>1230</v>
      </c>
      <c r="E336" t="s">
        <v>15883</v>
      </c>
      <c r="F336" t="s">
        <v>4147</v>
      </c>
      <c r="G336" t="s">
        <v>9489</v>
      </c>
      <c r="H336" t="s">
        <v>9491</v>
      </c>
    </row>
    <row r="337" spans="1:8">
      <c r="A337" t="s">
        <v>9497</v>
      </c>
      <c r="B337" t="s">
        <v>9500</v>
      </c>
      <c r="C337" t="s">
        <v>4115</v>
      </c>
      <c r="D337" t="s">
        <v>1230</v>
      </c>
      <c r="E337" t="s">
        <v>15884</v>
      </c>
      <c r="F337" t="s">
        <v>4150</v>
      </c>
      <c r="G337" t="s">
        <v>9498</v>
      </c>
      <c r="H337" t="s">
        <v>9500</v>
      </c>
    </row>
    <row r="338" spans="1:8">
      <c r="A338" t="s">
        <v>9534</v>
      </c>
      <c r="B338" t="s">
        <v>9536</v>
      </c>
      <c r="C338" t="s">
        <v>4115</v>
      </c>
      <c r="D338" t="s">
        <v>1230</v>
      </c>
      <c r="E338" t="s">
        <v>15893</v>
      </c>
      <c r="F338" t="s">
        <v>4159</v>
      </c>
      <c r="G338" t="s">
        <v>9535</v>
      </c>
      <c r="H338" t="s">
        <v>9536</v>
      </c>
    </row>
    <row r="339" spans="1:8">
      <c r="A339" t="s">
        <v>9541</v>
      </c>
      <c r="B339" t="s">
        <v>9543</v>
      </c>
      <c r="C339" t="s">
        <v>4115</v>
      </c>
      <c r="D339" t="s">
        <v>1230</v>
      </c>
      <c r="E339" t="s">
        <v>15894</v>
      </c>
      <c r="F339" t="s">
        <v>4161</v>
      </c>
      <c r="G339" t="s">
        <v>9542</v>
      </c>
      <c r="H339" t="s">
        <v>9546</v>
      </c>
    </row>
    <row r="340" spans="1:8">
      <c r="A340" t="s">
        <v>9550</v>
      </c>
      <c r="B340" t="s">
        <v>9552</v>
      </c>
      <c r="C340" t="s">
        <v>4115</v>
      </c>
      <c r="D340" t="s">
        <v>1244</v>
      </c>
      <c r="E340" t="s">
        <v>15895</v>
      </c>
      <c r="F340" t="s">
        <v>4165</v>
      </c>
      <c r="G340" t="s">
        <v>9552</v>
      </c>
      <c r="H340" t="s">
        <v>9552</v>
      </c>
    </row>
    <row r="341" spans="1:8">
      <c r="A341" t="s">
        <v>9613</v>
      </c>
      <c r="B341" t="s">
        <v>9615</v>
      </c>
      <c r="C341" t="s">
        <v>4115</v>
      </c>
      <c r="D341" t="s">
        <v>1244</v>
      </c>
      <c r="E341" t="s">
        <v>15906</v>
      </c>
      <c r="F341" t="s">
        <v>4176</v>
      </c>
      <c r="G341" t="s">
        <v>9614</v>
      </c>
      <c r="H341" t="s">
        <v>9615</v>
      </c>
    </row>
    <row r="342" spans="1:8">
      <c r="A342" t="s">
        <v>9687</v>
      </c>
      <c r="B342" t="s">
        <v>9690</v>
      </c>
      <c r="C342" t="s">
        <v>4188</v>
      </c>
      <c r="D342" t="s">
        <v>1244</v>
      </c>
      <c r="E342" t="s">
        <v>15922</v>
      </c>
      <c r="F342" t="s">
        <v>4186</v>
      </c>
      <c r="G342" t="s">
        <v>9689</v>
      </c>
      <c r="H342" t="s">
        <v>9694</v>
      </c>
    </row>
    <row r="343" spans="1:8">
      <c r="A343" t="s">
        <v>9696</v>
      </c>
      <c r="B343" t="s">
        <v>9698</v>
      </c>
      <c r="C343" t="s">
        <v>4188</v>
      </c>
      <c r="D343" t="s">
        <v>1230</v>
      </c>
      <c r="E343" t="s">
        <v>15923</v>
      </c>
      <c r="F343" t="s">
        <v>4190</v>
      </c>
      <c r="G343" t="s">
        <v>9697</v>
      </c>
      <c r="H343" t="s">
        <v>9701</v>
      </c>
    </row>
    <row r="344" spans="1:8">
      <c r="A344" t="s">
        <v>9742</v>
      </c>
      <c r="B344" t="s">
        <v>9744</v>
      </c>
      <c r="C344" t="s">
        <v>4188</v>
      </c>
      <c r="D344" t="s">
        <v>1230</v>
      </c>
      <c r="E344" t="s">
        <v>15929</v>
      </c>
      <c r="F344" t="s">
        <v>4210</v>
      </c>
      <c r="G344" t="s">
        <v>9743</v>
      </c>
      <c r="H344" t="s">
        <v>9744</v>
      </c>
    </row>
    <row r="345" spans="1:8">
      <c r="A345" t="s">
        <v>9759</v>
      </c>
      <c r="B345" t="s">
        <v>9760</v>
      </c>
      <c r="C345" t="s">
        <v>4188</v>
      </c>
      <c r="D345" t="s">
        <v>1230</v>
      </c>
      <c r="E345" t="s">
        <v>15931</v>
      </c>
      <c r="F345" t="s">
        <v>4218</v>
      </c>
      <c r="G345" t="s">
        <v>9760</v>
      </c>
      <c r="H345" t="s">
        <v>9763</v>
      </c>
    </row>
    <row r="346" spans="1:8">
      <c r="A346" t="s">
        <v>9787</v>
      </c>
      <c r="B346" t="s">
        <v>9789</v>
      </c>
      <c r="C346" t="s">
        <v>4230</v>
      </c>
      <c r="D346" t="s">
        <v>1230</v>
      </c>
      <c r="E346" t="s">
        <v>15935</v>
      </c>
      <c r="F346" t="s">
        <v>4232</v>
      </c>
      <c r="G346" t="s">
        <v>9788</v>
      </c>
      <c r="H346" t="s">
        <v>9789</v>
      </c>
    </row>
    <row r="347" spans="1:8">
      <c r="A347" t="s">
        <v>9800</v>
      </c>
      <c r="B347" t="s">
        <v>9802</v>
      </c>
      <c r="C347" t="s">
        <v>4230</v>
      </c>
      <c r="D347" t="s">
        <v>1230</v>
      </c>
      <c r="E347" t="s">
        <v>15937</v>
      </c>
      <c r="F347" t="s">
        <v>4236</v>
      </c>
      <c r="G347" t="s">
        <v>9801</v>
      </c>
      <c r="H347" t="s">
        <v>9805</v>
      </c>
    </row>
    <row r="348" spans="1:8">
      <c r="A348" t="s">
        <v>9810</v>
      </c>
      <c r="B348" t="s">
        <v>9812</v>
      </c>
      <c r="C348" t="s">
        <v>4230</v>
      </c>
      <c r="D348" t="s">
        <v>1230</v>
      </c>
      <c r="E348" t="s">
        <v>15938</v>
      </c>
      <c r="F348" t="s">
        <v>4240</v>
      </c>
      <c r="G348" t="s">
        <v>9811</v>
      </c>
      <c r="H348" t="s">
        <v>9815</v>
      </c>
    </row>
    <row r="349" spans="1:8">
      <c r="A349" t="s">
        <v>9821</v>
      </c>
      <c r="B349" t="s">
        <v>9824</v>
      </c>
      <c r="C349" t="s">
        <v>4230</v>
      </c>
      <c r="D349" t="s">
        <v>1230</v>
      </c>
      <c r="E349" t="s">
        <v>15939</v>
      </c>
      <c r="F349" t="s">
        <v>4246</v>
      </c>
      <c r="G349" t="s">
        <v>9822</v>
      </c>
      <c r="H349" t="s">
        <v>9827</v>
      </c>
    </row>
    <row r="350" spans="1:8">
      <c r="A350" t="s">
        <v>9832</v>
      </c>
      <c r="B350" t="s">
        <v>9834</v>
      </c>
      <c r="C350" t="s">
        <v>4230</v>
      </c>
      <c r="D350" t="s">
        <v>1230</v>
      </c>
      <c r="E350" t="s">
        <v>15940</v>
      </c>
      <c r="F350" t="s">
        <v>4252</v>
      </c>
      <c r="G350" t="s">
        <v>9833</v>
      </c>
      <c r="H350" t="s">
        <v>9834</v>
      </c>
    </row>
    <row r="351" spans="1:8">
      <c r="A351" t="s">
        <v>9841</v>
      </c>
      <c r="B351" t="s">
        <v>9843</v>
      </c>
      <c r="C351" t="s">
        <v>4188</v>
      </c>
      <c r="D351" t="s">
        <v>1230</v>
      </c>
      <c r="E351" t="s">
        <v>15941</v>
      </c>
      <c r="F351" t="s">
        <v>4255</v>
      </c>
      <c r="G351" t="s">
        <v>9842</v>
      </c>
      <c r="H351" t="s">
        <v>9846</v>
      </c>
    </row>
    <row r="352" spans="1:8">
      <c r="A352" t="s">
        <v>9850</v>
      </c>
      <c r="B352" t="s">
        <v>9690</v>
      </c>
      <c r="C352" t="s">
        <v>4188</v>
      </c>
      <c r="D352" t="s">
        <v>1244</v>
      </c>
      <c r="E352" t="s">
        <v>15942</v>
      </c>
      <c r="F352" t="s">
        <v>4259</v>
      </c>
      <c r="G352" t="s">
        <v>9851</v>
      </c>
      <c r="H352" t="s">
        <v>9854</v>
      </c>
    </row>
    <row r="353" spans="1:8">
      <c r="A353" t="s">
        <v>9873</v>
      </c>
      <c r="B353" t="s">
        <v>9875</v>
      </c>
      <c r="C353" t="s">
        <v>4188</v>
      </c>
      <c r="D353" t="s">
        <v>1230</v>
      </c>
      <c r="E353" t="s">
        <v>15946</v>
      </c>
      <c r="F353" t="s">
        <v>4267</v>
      </c>
      <c r="G353" t="s">
        <v>9874</v>
      </c>
      <c r="H353" t="s">
        <v>9878</v>
      </c>
    </row>
    <row r="354" spans="1:8">
      <c r="A354" t="s">
        <v>9901</v>
      </c>
      <c r="B354" t="s">
        <v>9903</v>
      </c>
      <c r="C354" t="s">
        <v>4188</v>
      </c>
      <c r="D354" t="s">
        <v>1244</v>
      </c>
      <c r="E354" t="s">
        <v>15949</v>
      </c>
      <c r="F354" t="s">
        <v>4279</v>
      </c>
      <c r="G354" t="s">
        <v>9902</v>
      </c>
      <c r="H354" t="s">
        <v>9903</v>
      </c>
    </row>
    <row r="355" spans="1:8">
      <c r="A355" t="s">
        <v>9926</v>
      </c>
      <c r="B355" t="s">
        <v>9928</v>
      </c>
      <c r="C355" t="s">
        <v>4188</v>
      </c>
      <c r="D355" t="s">
        <v>1230</v>
      </c>
      <c r="E355" t="s">
        <v>15953</v>
      </c>
      <c r="F355" t="s">
        <v>4288</v>
      </c>
      <c r="G355" t="s">
        <v>9927</v>
      </c>
      <c r="H355" t="s">
        <v>9931</v>
      </c>
    </row>
    <row r="356" spans="1:8">
      <c r="A356" t="s">
        <v>9935</v>
      </c>
      <c r="B356" t="s">
        <v>9937</v>
      </c>
      <c r="C356" t="s">
        <v>4188</v>
      </c>
      <c r="D356" t="s">
        <v>1230</v>
      </c>
      <c r="E356" t="s">
        <v>15954</v>
      </c>
      <c r="F356" t="s">
        <v>4291</v>
      </c>
      <c r="G356" t="s">
        <v>9936</v>
      </c>
      <c r="H356" t="s">
        <v>9940</v>
      </c>
    </row>
    <row r="357" spans="1:8">
      <c r="A357" t="s">
        <v>10663</v>
      </c>
      <c r="B357" t="s">
        <v>10666</v>
      </c>
      <c r="C357" t="s">
        <v>4463</v>
      </c>
      <c r="D357" t="s">
        <v>1244</v>
      </c>
      <c r="E357" t="s">
        <v>16062</v>
      </c>
      <c r="F357" t="s">
        <v>4459</v>
      </c>
      <c r="G357" t="s">
        <v>10665</v>
      </c>
      <c r="H357" t="s">
        <v>10670</v>
      </c>
    </row>
    <row r="358" spans="1:8">
      <c r="A358" t="s">
        <v>10672</v>
      </c>
      <c r="B358" t="s">
        <v>10674</v>
      </c>
      <c r="C358" t="s">
        <v>4463</v>
      </c>
      <c r="D358" t="s">
        <v>1230</v>
      </c>
      <c r="E358" t="s">
        <v>16063</v>
      </c>
      <c r="F358" t="s">
        <v>4465</v>
      </c>
      <c r="G358" t="s">
        <v>10673</v>
      </c>
      <c r="H358" t="s">
        <v>10674</v>
      </c>
    </row>
    <row r="359" spans="1:8">
      <c r="A359" t="s">
        <v>10707</v>
      </c>
      <c r="B359" t="s">
        <v>10709</v>
      </c>
      <c r="C359" t="s">
        <v>4463</v>
      </c>
      <c r="D359" t="s">
        <v>1230</v>
      </c>
      <c r="E359" t="s">
        <v>16068</v>
      </c>
      <c r="F359" t="s">
        <v>4475</v>
      </c>
      <c r="G359" t="s">
        <v>10708</v>
      </c>
      <c r="H359" t="s">
        <v>10712</v>
      </c>
    </row>
    <row r="360" spans="1:8">
      <c r="A360" t="s">
        <v>10716</v>
      </c>
      <c r="B360" t="s">
        <v>10718</v>
      </c>
      <c r="C360" t="s">
        <v>4463</v>
      </c>
      <c r="D360" t="s">
        <v>1230</v>
      </c>
      <c r="E360" t="s">
        <v>16069</v>
      </c>
      <c r="F360" t="s">
        <v>4479</v>
      </c>
      <c r="G360" t="s">
        <v>10717</v>
      </c>
      <c r="H360" t="s">
        <v>10718</v>
      </c>
    </row>
    <row r="361" spans="1:8">
      <c r="A361" t="s">
        <v>10724</v>
      </c>
      <c r="B361" t="s">
        <v>10726</v>
      </c>
      <c r="C361" t="s">
        <v>4463</v>
      </c>
      <c r="D361" t="s">
        <v>1230</v>
      </c>
      <c r="E361" t="s">
        <v>16070</v>
      </c>
      <c r="F361" t="s">
        <v>4483</v>
      </c>
      <c r="G361" t="s">
        <v>10725</v>
      </c>
      <c r="H361" t="s">
        <v>10729</v>
      </c>
    </row>
    <row r="362" spans="1:8">
      <c r="A362" t="s">
        <v>10733</v>
      </c>
      <c r="B362" t="s">
        <v>10735</v>
      </c>
      <c r="C362" t="s">
        <v>4463</v>
      </c>
      <c r="D362" t="s">
        <v>1230</v>
      </c>
      <c r="E362" t="s">
        <v>16071</v>
      </c>
      <c r="F362" t="s">
        <v>4486</v>
      </c>
      <c r="G362" t="s">
        <v>10734</v>
      </c>
      <c r="H362" t="s">
        <v>10738</v>
      </c>
    </row>
    <row r="363" spans="1:8">
      <c r="A363" t="s">
        <v>10742</v>
      </c>
      <c r="B363" t="s">
        <v>10744</v>
      </c>
      <c r="C363" t="s">
        <v>4463</v>
      </c>
      <c r="D363" t="s">
        <v>1230</v>
      </c>
      <c r="E363" t="s">
        <v>16072</v>
      </c>
      <c r="F363" t="s">
        <v>4489</v>
      </c>
      <c r="G363" t="s">
        <v>10743</v>
      </c>
      <c r="H363" t="s">
        <v>10747</v>
      </c>
    </row>
    <row r="364" spans="1:8">
      <c r="A364" t="s">
        <v>10751</v>
      </c>
      <c r="B364" t="s">
        <v>10754</v>
      </c>
      <c r="C364" t="s">
        <v>4463</v>
      </c>
      <c r="D364" t="s">
        <v>1244</v>
      </c>
      <c r="E364" t="s">
        <v>16073</v>
      </c>
      <c r="F364" t="s">
        <v>4492</v>
      </c>
      <c r="G364" t="s">
        <v>10752</v>
      </c>
      <c r="H364" t="s">
        <v>10754</v>
      </c>
    </row>
    <row r="365" spans="1:8">
      <c r="A365" t="s">
        <v>10758</v>
      </c>
      <c r="B365" t="s">
        <v>10760</v>
      </c>
      <c r="C365" t="s">
        <v>4463</v>
      </c>
      <c r="D365" t="s">
        <v>1230</v>
      </c>
      <c r="E365" t="s">
        <v>16074</v>
      </c>
      <c r="F365" t="s">
        <v>4495</v>
      </c>
      <c r="G365" t="s">
        <v>10759</v>
      </c>
      <c r="H365" t="s">
        <v>10760</v>
      </c>
    </row>
    <row r="366" spans="1:8">
      <c r="A366" t="s">
        <v>10766</v>
      </c>
      <c r="B366" t="s">
        <v>10768</v>
      </c>
      <c r="C366" t="s">
        <v>4463</v>
      </c>
      <c r="D366" t="s">
        <v>1230</v>
      </c>
      <c r="E366" t="s">
        <v>16075</v>
      </c>
      <c r="F366" t="s">
        <v>4497</v>
      </c>
      <c r="G366" t="s">
        <v>10767</v>
      </c>
      <c r="H366" t="s">
        <v>10768</v>
      </c>
    </row>
    <row r="367" spans="1:8">
      <c r="A367" t="s">
        <v>10787</v>
      </c>
      <c r="B367" t="s">
        <v>10789</v>
      </c>
      <c r="C367" t="s">
        <v>4463</v>
      </c>
      <c r="D367" t="s">
        <v>1230</v>
      </c>
      <c r="E367" t="s">
        <v>16079</v>
      </c>
      <c r="F367" t="s">
        <v>4500</v>
      </c>
      <c r="G367" t="s">
        <v>10788</v>
      </c>
      <c r="H367" t="s">
        <v>10792</v>
      </c>
    </row>
    <row r="368" spans="1:8">
      <c r="A368" t="s">
        <v>10805</v>
      </c>
      <c r="B368" t="s">
        <v>10807</v>
      </c>
      <c r="C368" t="s">
        <v>4463</v>
      </c>
      <c r="D368" t="s">
        <v>1230</v>
      </c>
      <c r="E368" t="s">
        <v>16082</v>
      </c>
      <c r="F368" t="s">
        <v>4506</v>
      </c>
      <c r="G368" t="s">
        <v>10806</v>
      </c>
      <c r="H368" t="s">
        <v>10807</v>
      </c>
    </row>
    <row r="369" spans="1:8">
      <c r="A369" t="s">
        <v>10812</v>
      </c>
      <c r="B369" t="s">
        <v>10815</v>
      </c>
      <c r="C369" t="s">
        <v>4463</v>
      </c>
      <c r="D369" t="s">
        <v>1230</v>
      </c>
      <c r="E369" t="s">
        <v>16083</v>
      </c>
      <c r="F369" t="s">
        <v>4508</v>
      </c>
      <c r="G369" t="s">
        <v>10813</v>
      </c>
      <c r="H369" t="s">
        <v>10815</v>
      </c>
    </row>
    <row r="370" spans="1:8">
      <c r="A370" t="s">
        <v>10821</v>
      </c>
      <c r="B370" t="s">
        <v>10823</v>
      </c>
      <c r="C370" t="s">
        <v>4463</v>
      </c>
      <c r="D370" t="s">
        <v>1230</v>
      </c>
      <c r="E370" t="s">
        <v>16084</v>
      </c>
      <c r="F370" t="s">
        <v>4511</v>
      </c>
      <c r="G370" t="s">
        <v>10822</v>
      </c>
      <c r="H370" t="s">
        <v>10823</v>
      </c>
    </row>
    <row r="371" spans="1:8">
      <c r="A371" t="s">
        <v>10829</v>
      </c>
      <c r="B371" t="s">
        <v>10831</v>
      </c>
      <c r="C371" t="s">
        <v>4463</v>
      </c>
      <c r="D371" t="s">
        <v>1230</v>
      </c>
      <c r="E371" t="s">
        <v>16085</v>
      </c>
      <c r="F371" t="s">
        <v>4513</v>
      </c>
      <c r="G371" t="s">
        <v>10830</v>
      </c>
      <c r="H371" t="s">
        <v>10831</v>
      </c>
    </row>
    <row r="372" spans="1:8">
      <c r="A372" t="s">
        <v>10837</v>
      </c>
      <c r="B372" t="s">
        <v>10831</v>
      </c>
      <c r="C372" t="s">
        <v>4463</v>
      </c>
      <c r="D372" t="s">
        <v>1230</v>
      </c>
      <c r="E372" t="s">
        <v>16086</v>
      </c>
      <c r="F372" t="s">
        <v>4516</v>
      </c>
      <c r="G372" t="s">
        <v>10838</v>
      </c>
      <c r="H372" t="s">
        <v>10831</v>
      </c>
    </row>
    <row r="373" spans="1:8">
      <c r="A373" t="s">
        <v>10844</v>
      </c>
      <c r="B373" t="s">
        <v>10847</v>
      </c>
      <c r="C373" t="s">
        <v>4463</v>
      </c>
      <c r="D373" t="s">
        <v>1244</v>
      </c>
      <c r="E373" t="s">
        <v>16087</v>
      </c>
      <c r="F373" t="s">
        <v>4518</v>
      </c>
      <c r="G373" t="s">
        <v>10845</v>
      </c>
      <c r="H373" t="s">
        <v>10847</v>
      </c>
    </row>
    <row r="374" spans="1:8">
      <c r="A374" t="s">
        <v>10880</v>
      </c>
      <c r="B374" t="s">
        <v>10883</v>
      </c>
      <c r="C374" t="s">
        <v>4463</v>
      </c>
      <c r="D374" t="s">
        <v>1251</v>
      </c>
      <c r="E374" t="s">
        <v>16093</v>
      </c>
      <c r="F374" t="s">
        <v>4528</v>
      </c>
      <c r="G374" t="s">
        <v>10881</v>
      </c>
      <c r="H374" t="s">
        <v>10883</v>
      </c>
    </row>
    <row r="375" spans="1:8">
      <c r="A375" t="s">
        <v>10921</v>
      </c>
      <c r="B375" t="s">
        <v>10924</v>
      </c>
      <c r="C375" t="s">
        <v>4463</v>
      </c>
      <c r="D375" t="s">
        <v>1251</v>
      </c>
      <c r="E375" t="s">
        <v>16097</v>
      </c>
      <c r="F375" t="s">
        <v>4543</v>
      </c>
      <c r="G375" t="s">
        <v>10922</v>
      </c>
      <c r="H375" t="s">
        <v>10928</v>
      </c>
    </row>
    <row r="376" spans="1:8">
      <c r="A376" t="s">
        <v>10944</v>
      </c>
      <c r="B376" t="s">
        <v>10946</v>
      </c>
      <c r="C376" t="s">
        <v>4463</v>
      </c>
      <c r="D376" t="s">
        <v>1251</v>
      </c>
      <c r="E376" t="s">
        <v>16099</v>
      </c>
      <c r="F376" t="s">
        <v>4553</v>
      </c>
      <c r="G376" t="s">
        <v>10945</v>
      </c>
      <c r="H376" t="s">
        <v>10950</v>
      </c>
    </row>
    <row r="377" spans="1:8">
      <c r="A377" t="s">
        <v>10954</v>
      </c>
      <c r="B377" t="s">
        <v>10957</v>
      </c>
      <c r="C377" t="s">
        <v>4463</v>
      </c>
      <c r="D377" t="s">
        <v>1230</v>
      </c>
      <c r="E377" t="s">
        <v>16100</v>
      </c>
      <c r="F377" t="s">
        <v>4556</v>
      </c>
      <c r="G377" t="s">
        <v>10955</v>
      </c>
      <c r="H377" t="s">
        <v>10957</v>
      </c>
    </row>
    <row r="378" spans="1:8">
      <c r="A378" t="s">
        <v>10963</v>
      </c>
      <c r="B378" t="s">
        <v>10965</v>
      </c>
      <c r="C378" t="s">
        <v>4463</v>
      </c>
      <c r="D378" t="s">
        <v>1230</v>
      </c>
      <c r="E378" t="s">
        <v>16101</v>
      </c>
      <c r="F378" t="s">
        <v>4559</v>
      </c>
      <c r="G378" t="s">
        <v>10964</v>
      </c>
      <c r="H378" t="s">
        <v>10965</v>
      </c>
    </row>
    <row r="379" spans="1:8">
      <c r="A379" t="s">
        <v>10971</v>
      </c>
      <c r="B379" t="s">
        <v>10974</v>
      </c>
      <c r="C379" t="s">
        <v>4463</v>
      </c>
      <c r="D379" t="s">
        <v>1230</v>
      </c>
      <c r="E379" t="s">
        <v>16102</v>
      </c>
      <c r="F379" t="s">
        <v>4561</v>
      </c>
      <c r="G379" t="s">
        <v>10972</v>
      </c>
      <c r="H379" t="s">
        <v>10974</v>
      </c>
    </row>
    <row r="380" spans="1:8">
      <c r="A380" t="s">
        <v>10989</v>
      </c>
      <c r="B380" t="s">
        <v>10992</v>
      </c>
      <c r="C380" t="s">
        <v>4463</v>
      </c>
      <c r="D380" t="s">
        <v>1230</v>
      </c>
      <c r="E380" t="s">
        <v>16105</v>
      </c>
      <c r="F380" t="s">
        <v>4565</v>
      </c>
      <c r="G380" t="s">
        <v>10990</v>
      </c>
      <c r="H380" t="s">
        <v>10992</v>
      </c>
    </row>
    <row r="381" spans="1:8">
      <c r="A381" t="s">
        <v>11006</v>
      </c>
      <c r="B381" t="s">
        <v>11009</v>
      </c>
      <c r="C381" t="s">
        <v>4463</v>
      </c>
      <c r="D381" t="s">
        <v>1244</v>
      </c>
      <c r="E381" t="s">
        <v>16108</v>
      </c>
      <c r="F381" t="s">
        <v>4570</v>
      </c>
      <c r="G381" t="s">
        <v>11007</v>
      </c>
      <c r="H381" t="s">
        <v>11009</v>
      </c>
    </row>
    <row r="382" spans="1:8">
      <c r="A382" t="s">
        <v>11035</v>
      </c>
      <c r="B382" t="s">
        <v>11038</v>
      </c>
      <c r="C382" t="s">
        <v>4463</v>
      </c>
      <c r="D382" t="s">
        <v>1251</v>
      </c>
      <c r="E382" t="s">
        <v>16115</v>
      </c>
      <c r="F382" t="s">
        <v>4577</v>
      </c>
      <c r="G382" t="s">
        <v>11036</v>
      </c>
      <c r="H382" t="s">
        <v>11042</v>
      </c>
    </row>
    <row r="383" spans="1:8">
      <c r="A383" t="s">
        <v>11046</v>
      </c>
      <c r="B383" t="s">
        <v>11049</v>
      </c>
      <c r="C383" t="s">
        <v>4463</v>
      </c>
      <c r="D383" t="s">
        <v>1251</v>
      </c>
      <c r="E383" t="s">
        <v>16116</v>
      </c>
      <c r="F383" t="s">
        <v>4582</v>
      </c>
      <c r="G383" t="s">
        <v>11047</v>
      </c>
      <c r="H383" t="s">
        <v>11049</v>
      </c>
    </row>
    <row r="384" spans="1:8">
      <c r="A384" t="s">
        <v>11056</v>
      </c>
      <c r="B384" t="s">
        <v>11059</v>
      </c>
      <c r="C384" t="s">
        <v>4463</v>
      </c>
      <c r="D384" t="s">
        <v>1251</v>
      </c>
      <c r="E384" t="s">
        <v>16117</v>
      </c>
      <c r="F384" t="s">
        <v>4586</v>
      </c>
      <c r="G384" t="s">
        <v>11057</v>
      </c>
      <c r="H384" t="s">
        <v>11059</v>
      </c>
    </row>
    <row r="385" spans="1:8">
      <c r="A385" t="s">
        <v>11066</v>
      </c>
      <c r="B385" t="s">
        <v>11059</v>
      </c>
      <c r="C385" t="s">
        <v>4463</v>
      </c>
      <c r="D385" t="s">
        <v>1251</v>
      </c>
      <c r="E385" t="s">
        <v>16118</v>
      </c>
      <c r="F385" t="s">
        <v>4590</v>
      </c>
      <c r="G385" t="s">
        <v>11067</v>
      </c>
      <c r="H385" t="s">
        <v>11059</v>
      </c>
    </row>
    <row r="386" spans="1:8">
      <c r="A386" t="s">
        <v>11075</v>
      </c>
      <c r="B386" t="s">
        <v>11078</v>
      </c>
      <c r="C386" t="s">
        <v>4463</v>
      </c>
      <c r="D386" t="s">
        <v>1244</v>
      </c>
      <c r="E386" t="s">
        <v>16119</v>
      </c>
      <c r="F386" t="s">
        <v>4593</v>
      </c>
      <c r="G386" t="s">
        <v>11076</v>
      </c>
      <c r="H386" t="s">
        <v>11078</v>
      </c>
    </row>
    <row r="387" spans="1:8">
      <c r="A387" t="s">
        <v>11120</v>
      </c>
      <c r="B387" t="s">
        <v>11122</v>
      </c>
      <c r="C387" t="s">
        <v>4602</v>
      </c>
      <c r="D387" t="s">
        <v>1244</v>
      </c>
      <c r="E387" t="s">
        <v>16126</v>
      </c>
      <c r="F387" t="s">
        <v>4616</v>
      </c>
      <c r="G387" t="s">
        <v>11121</v>
      </c>
      <c r="H387" t="s">
        <v>11122</v>
      </c>
    </row>
    <row r="388" spans="1:8">
      <c r="A388" t="s">
        <v>11126</v>
      </c>
      <c r="B388" t="s">
        <v>11128</v>
      </c>
      <c r="C388" t="s">
        <v>4602</v>
      </c>
      <c r="D388" t="s">
        <v>1230</v>
      </c>
      <c r="E388" t="s">
        <v>16127</v>
      </c>
      <c r="F388" t="s">
        <v>4618</v>
      </c>
      <c r="G388" t="s">
        <v>11127</v>
      </c>
      <c r="H388" t="s">
        <v>11128</v>
      </c>
    </row>
    <row r="389" spans="1:8">
      <c r="A389" t="s">
        <v>11147</v>
      </c>
      <c r="B389" t="s">
        <v>11149</v>
      </c>
      <c r="C389" t="s">
        <v>4602</v>
      </c>
      <c r="D389" t="s">
        <v>1230</v>
      </c>
      <c r="E389" t="s">
        <v>16130</v>
      </c>
      <c r="F389" t="s">
        <v>4625</v>
      </c>
      <c r="G389" t="s">
        <v>11148</v>
      </c>
      <c r="H389" t="s">
        <v>11152</v>
      </c>
    </row>
    <row r="390" spans="1:8">
      <c r="A390" t="s">
        <v>11182</v>
      </c>
      <c r="B390" t="s">
        <v>11184</v>
      </c>
      <c r="C390" t="s">
        <v>4602</v>
      </c>
      <c r="D390" t="s">
        <v>1230</v>
      </c>
      <c r="E390" t="s">
        <v>16135</v>
      </c>
      <c r="F390" t="s">
        <v>4639</v>
      </c>
      <c r="G390" t="s">
        <v>11183</v>
      </c>
      <c r="H390" t="s">
        <v>11184</v>
      </c>
    </row>
    <row r="391" spans="1:8">
      <c r="A391" t="s">
        <v>11223</v>
      </c>
      <c r="B391" t="s">
        <v>11225</v>
      </c>
      <c r="C391" t="s">
        <v>4602</v>
      </c>
      <c r="D391" t="s">
        <v>1230</v>
      </c>
      <c r="E391" t="s">
        <v>16142</v>
      </c>
      <c r="F391" t="s">
        <v>4650</v>
      </c>
      <c r="G391" t="s">
        <v>11224</v>
      </c>
      <c r="H391" t="s">
        <v>11225</v>
      </c>
    </row>
    <row r="392" spans="1:8">
      <c r="A392" t="s">
        <v>11231</v>
      </c>
      <c r="B392" t="s">
        <v>11234</v>
      </c>
      <c r="C392" t="s">
        <v>4602</v>
      </c>
      <c r="D392" t="s">
        <v>1230</v>
      </c>
      <c r="E392" t="s">
        <v>16143</v>
      </c>
      <c r="F392" t="s">
        <v>4653</v>
      </c>
      <c r="G392" t="s">
        <v>11232</v>
      </c>
      <c r="H392" t="s">
        <v>11237</v>
      </c>
    </row>
    <row r="393" spans="1:8">
      <c r="A393" t="s">
        <v>11241</v>
      </c>
      <c r="B393" t="s">
        <v>11244</v>
      </c>
      <c r="C393" t="s">
        <v>4602</v>
      </c>
      <c r="D393" t="s">
        <v>1230</v>
      </c>
      <c r="E393" t="s">
        <v>16144</v>
      </c>
      <c r="F393" t="s">
        <v>4658</v>
      </c>
      <c r="G393" t="s">
        <v>11242</v>
      </c>
      <c r="H393" t="s">
        <v>11247</v>
      </c>
    </row>
    <row r="394" spans="1:8">
      <c r="A394" t="s">
        <v>11251</v>
      </c>
      <c r="B394" t="s">
        <v>11253</v>
      </c>
      <c r="C394" t="s">
        <v>4602</v>
      </c>
      <c r="D394" t="s">
        <v>1230</v>
      </c>
      <c r="E394" t="s">
        <v>16145</v>
      </c>
      <c r="F394" t="s">
        <v>4662</v>
      </c>
      <c r="G394" t="s">
        <v>11252</v>
      </c>
      <c r="H394" t="s">
        <v>11253</v>
      </c>
    </row>
    <row r="395" spans="1:8">
      <c r="A395" t="s">
        <v>11260</v>
      </c>
      <c r="B395" t="s">
        <v>11263</v>
      </c>
      <c r="C395" t="s">
        <v>4602</v>
      </c>
      <c r="D395" t="s">
        <v>1230</v>
      </c>
      <c r="E395" t="s">
        <v>16146</v>
      </c>
      <c r="F395" t="s">
        <v>4666</v>
      </c>
      <c r="G395" t="s">
        <v>11261</v>
      </c>
      <c r="H395" t="s">
        <v>11263</v>
      </c>
    </row>
    <row r="396" spans="1:8">
      <c r="A396" t="s">
        <v>11269</v>
      </c>
      <c r="B396" t="s">
        <v>11272</v>
      </c>
      <c r="C396" t="s">
        <v>4602</v>
      </c>
      <c r="D396" t="s">
        <v>1230</v>
      </c>
      <c r="E396" t="s">
        <v>16147</v>
      </c>
      <c r="F396" t="s">
        <v>4670</v>
      </c>
      <c r="G396" t="s">
        <v>11270</v>
      </c>
      <c r="H396" t="s">
        <v>11272</v>
      </c>
    </row>
    <row r="397" spans="1:8">
      <c r="A397" t="s">
        <v>11279</v>
      </c>
      <c r="B397" t="s">
        <v>11281</v>
      </c>
      <c r="C397" t="s">
        <v>4602</v>
      </c>
      <c r="D397" t="s">
        <v>1230</v>
      </c>
      <c r="E397" t="s">
        <v>16148</v>
      </c>
      <c r="F397" t="s">
        <v>4674</v>
      </c>
      <c r="G397" t="s">
        <v>11280</v>
      </c>
      <c r="H397" t="s">
        <v>11285</v>
      </c>
    </row>
    <row r="398" spans="1:8">
      <c r="A398" t="s">
        <v>11305</v>
      </c>
      <c r="B398" t="s">
        <v>14293</v>
      </c>
      <c r="C398" t="s">
        <v>4364</v>
      </c>
      <c r="D398" t="s">
        <v>1251</v>
      </c>
      <c r="E398" t="s">
        <v>16160</v>
      </c>
      <c r="F398" t="s">
        <v>4429</v>
      </c>
      <c r="G398" t="s">
        <v>10381</v>
      </c>
      <c r="H398" t="s">
        <v>10384</v>
      </c>
    </row>
    <row r="399" spans="1:8">
      <c r="A399" t="s">
        <v>11315</v>
      </c>
      <c r="B399" t="s">
        <v>10391</v>
      </c>
      <c r="C399" t="s">
        <v>4364</v>
      </c>
      <c r="D399" t="s">
        <v>1230</v>
      </c>
      <c r="E399" t="s">
        <v>16166</v>
      </c>
      <c r="F399" t="s">
        <v>4433</v>
      </c>
      <c r="G399" t="s">
        <v>10390</v>
      </c>
      <c r="H399" t="s">
        <v>10475</v>
      </c>
    </row>
    <row r="400" spans="1:8">
      <c r="A400" t="s">
        <v>12222</v>
      </c>
      <c r="B400" t="s">
        <v>12225</v>
      </c>
      <c r="C400" t="s">
        <v>4463</v>
      </c>
      <c r="D400" t="s">
        <v>1244</v>
      </c>
      <c r="E400" t="s">
        <v>16575</v>
      </c>
      <c r="F400" t="s">
        <v>4531</v>
      </c>
      <c r="G400" t="s">
        <v>12223</v>
      </c>
      <c r="H400" t="s">
        <v>10883</v>
      </c>
    </row>
    <row r="401" spans="1:8">
      <c r="A401" t="s">
        <v>12232</v>
      </c>
      <c r="B401" t="s">
        <v>12234</v>
      </c>
      <c r="C401" t="s">
        <v>4463</v>
      </c>
      <c r="D401" t="s">
        <v>1230</v>
      </c>
      <c r="E401" t="s">
        <v>16577</v>
      </c>
      <c r="F401" t="s">
        <v>4757</v>
      </c>
      <c r="G401" t="s">
        <v>12233</v>
      </c>
      <c r="H401" t="s">
        <v>12234</v>
      </c>
    </row>
    <row r="402" spans="1:8">
      <c r="A402" t="s">
        <v>12240</v>
      </c>
      <c r="B402" t="s">
        <v>1744</v>
      </c>
      <c r="C402" t="s">
        <v>4463</v>
      </c>
      <c r="D402" t="s">
        <v>1244</v>
      </c>
      <c r="E402" t="s">
        <v>16578</v>
      </c>
      <c r="F402" t="s">
        <v>4760</v>
      </c>
      <c r="G402" t="s">
        <v>12241</v>
      </c>
      <c r="H402" t="s">
        <v>1744</v>
      </c>
    </row>
    <row r="403" spans="1:8">
      <c r="A403" t="s">
        <v>12251</v>
      </c>
      <c r="B403" t="s">
        <v>1744</v>
      </c>
      <c r="C403" t="s">
        <v>4463</v>
      </c>
      <c r="D403" t="s">
        <v>1244</v>
      </c>
      <c r="E403" t="s">
        <v>16581</v>
      </c>
      <c r="F403" t="s">
        <v>4764</v>
      </c>
      <c r="G403" t="s">
        <v>12252</v>
      </c>
      <c r="H403" t="s">
        <v>1744</v>
      </c>
    </row>
    <row r="404" spans="1:8">
      <c r="A404" t="s">
        <v>12260</v>
      </c>
      <c r="B404" t="s">
        <v>12262</v>
      </c>
      <c r="C404" t="s">
        <v>4463</v>
      </c>
      <c r="D404" t="s">
        <v>1230</v>
      </c>
      <c r="E404" t="s">
        <v>16584</v>
      </c>
      <c r="F404" t="s">
        <v>4766</v>
      </c>
      <c r="G404" t="s">
        <v>12261</v>
      </c>
      <c r="H404" t="s">
        <v>12265</v>
      </c>
    </row>
    <row r="405" spans="1:8">
      <c r="A405" t="s">
        <v>12284</v>
      </c>
      <c r="B405" t="s">
        <v>10903</v>
      </c>
      <c r="C405" t="s">
        <v>4463</v>
      </c>
      <c r="D405" t="s">
        <v>1244</v>
      </c>
      <c r="E405" t="s">
        <v>16592</v>
      </c>
      <c r="F405" t="s">
        <v>4538</v>
      </c>
      <c r="G405" t="s">
        <v>12285</v>
      </c>
      <c r="H405" t="s">
        <v>10903</v>
      </c>
    </row>
    <row r="406" spans="1:8">
      <c r="A406" t="s">
        <v>12293</v>
      </c>
      <c r="B406" t="s">
        <v>12295</v>
      </c>
      <c r="C406" t="s">
        <v>4463</v>
      </c>
      <c r="D406" t="s">
        <v>1244</v>
      </c>
      <c r="E406" t="s">
        <v>16596</v>
      </c>
      <c r="F406" t="s">
        <v>4775</v>
      </c>
      <c r="G406" t="s">
        <v>12294</v>
      </c>
      <c r="H406" t="s">
        <v>12295</v>
      </c>
    </row>
    <row r="407" spans="1:8">
      <c r="A407" t="s">
        <v>12313</v>
      </c>
      <c r="B407" t="s">
        <v>12278</v>
      </c>
      <c r="C407" t="s">
        <v>4463</v>
      </c>
      <c r="D407" t="s">
        <v>1244</v>
      </c>
      <c r="E407" t="s">
        <v>16599</v>
      </c>
      <c r="F407" t="s">
        <v>4785</v>
      </c>
      <c r="G407" t="s">
        <v>12278</v>
      </c>
      <c r="H407" t="s">
        <v>12278</v>
      </c>
    </row>
    <row r="408" spans="1:8">
      <c r="A408" t="s">
        <v>12324</v>
      </c>
      <c r="B408" t="s">
        <v>12326</v>
      </c>
      <c r="C408" t="s">
        <v>4463</v>
      </c>
      <c r="D408" t="s">
        <v>1230</v>
      </c>
      <c r="E408" t="s">
        <v>16603</v>
      </c>
      <c r="F408" t="s">
        <v>4790</v>
      </c>
      <c r="G408" t="s">
        <v>12325</v>
      </c>
      <c r="H408" t="s">
        <v>12326</v>
      </c>
    </row>
    <row r="409" spans="1:8">
      <c r="A409" t="s">
        <v>12342</v>
      </c>
      <c r="B409" t="s">
        <v>12344</v>
      </c>
      <c r="C409" t="s">
        <v>4463</v>
      </c>
      <c r="D409" t="s">
        <v>1230</v>
      </c>
      <c r="E409" t="s">
        <v>16608</v>
      </c>
      <c r="F409" t="s">
        <v>4796</v>
      </c>
      <c r="G409" t="s">
        <v>12343</v>
      </c>
      <c r="H409" t="s">
        <v>12344</v>
      </c>
    </row>
    <row r="410" spans="1:8">
      <c r="A410" t="s">
        <v>12349</v>
      </c>
      <c r="B410" t="s">
        <v>12351</v>
      </c>
      <c r="C410" t="s">
        <v>4463</v>
      </c>
      <c r="D410" t="s">
        <v>1244</v>
      </c>
      <c r="E410" t="s">
        <v>16609</v>
      </c>
      <c r="F410" t="s">
        <v>4798</v>
      </c>
      <c r="G410" t="s">
        <v>12350</v>
      </c>
      <c r="H410" t="s">
        <v>12354</v>
      </c>
    </row>
    <row r="411" spans="1:8">
      <c r="A411" t="s">
        <v>12361</v>
      </c>
      <c r="B411" t="s">
        <v>12364</v>
      </c>
      <c r="C411" t="s">
        <v>4463</v>
      </c>
      <c r="D411" t="s">
        <v>1230</v>
      </c>
      <c r="E411" t="s">
        <v>16612</v>
      </c>
      <c r="F411" t="s">
        <v>4801</v>
      </c>
      <c r="G411" t="s">
        <v>12362</v>
      </c>
      <c r="H411" t="s">
        <v>12367</v>
      </c>
    </row>
    <row r="412" spans="1:8">
      <c r="A412" t="s">
        <v>12380</v>
      </c>
      <c r="B412" t="s">
        <v>12382</v>
      </c>
      <c r="C412" t="s">
        <v>4463</v>
      </c>
      <c r="D412" t="s">
        <v>1244</v>
      </c>
      <c r="E412" t="s">
        <v>16614</v>
      </c>
      <c r="F412" t="s">
        <v>4811</v>
      </c>
      <c r="G412" t="s">
        <v>12381</v>
      </c>
      <c r="H412" t="s">
        <v>12382</v>
      </c>
    </row>
    <row r="413" spans="1:8">
      <c r="A413" t="s">
        <v>12394</v>
      </c>
      <c r="B413" t="s">
        <v>12397</v>
      </c>
      <c r="C413" t="s">
        <v>4463</v>
      </c>
      <c r="D413" t="s">
        <v>1230</v>
      </c>
      <c r="E413" t="s">
        <v>16618</v>
      </c>
      <c r="F413" t="s">
        <v>4817</v>
      </c>
      <c r="G413" t="s">
        <v>12395</v>
      </c>
      <c r="H413" t="s">
        <v>12367</v>
      </c>
    </row>
    <row r="414" spans="1:8">
      <c r="A414" t="s">
        <v>12401</v>
      </c>
      <c r="B414" t="s">
        <v>12403</v>
      </c>
      <c r="C414" t="s">
        <v>4463</v>
      </c>
      <c r="D414" t="s">
        <v>1230</v>
      </c>
      <c r="E414" t="s">
        <v>16619</v>
      </c>
      <c r="F414" t="s">
        <v>4821</v>
      </c>
      <c r="G414" t="s">
        <v>12402</v>
      </c>
      <c r="H414" t="s">
        <v>12406</v>
      </c>
    </row>
    <row r="415" spans="1:8">
      <c r="A415" t="s">
        <v>12411</v>
      </c>
      <c r="B415" t="s">
        <v>12414</v>
      </c>
      <c r="C415" t="s">
        <v>4463</v>
      </c>
      <c r="D415" t="s">
        <v>1230</v>
      </c>
      <c r="E415" t="s">
        <v>16620</v>
      </c>
      <c r="F415" t="s">
        <v>4827</v>
      </c>
      <c r="G415" t="s">
        <v>12412</v>
      </c>
      <c r="H415" t="s">
        <v>12417</v>
      </c>
    </row>
    <row r="416" spans="1:8">
      <c r="A416" t="s">
        <v>12420</v>
      </c>
      <c r="B416" t="s">
        <v>12423</v>
      </c>
      <c r="C416" t="s">
        <v>4463</v>
      </c>
      <c r="D416" t="s">
        <v>1244</v>
      </c>
      <c r="E416" t="s">
        <v>16621</v>
      </c>
      <c r="F416" t="s">
        <v>4832</v>
      </c>
      <c r="G416" t="s">
        <v>12421</v>
      </c>
      <c r="H416" t="s">
        <v>12423</v>
      </c>
    </row>
    <row r="417" spans="1:8">
      <c r="A417" t="s">
        <v>12437</v>
      </c>
      <c r="B417" t="s">
        <v>12440</v>
      </c>
      <c r="C417" t="s">
        <v>4463</v>
      </c>
      <c r="D417" t="s">
        <v>1230</v>
      </c>
      <c r="E417" t="s">
        <v>16625</v>
      </c>
      <c r="F417" t="s">
        <v>4836</v>
      </c>
      <c r="G417" t="s">
        <v>12438</v>
      </c>
      <c r="H417" t="s">
        <v>12440</v>
      </c>
    </row>
    <row r="418" spans="1:8">
      <c r="A418" t="s">
        <v>12454</v>
      </c>
      <c r="B418" t="s">
        <v>12457</v>
      </c>
      <c r="C418" t="s">
        <v>4463</v>
      </c>
      <c r="D418" t="s">
        <v>1230</v>
      </c>
      <c r="E418" t="s">
        <v>16628</v>
      </c>
      <c r="F418" t="s">
        <v>4843</v>
      </c>
      <c r="G418" t="s">
        <v>12455</v>
      </c>
      <c r="H418" t="s">
        <v>11042</v>
      </c>
    </row>
    <row r="419" spans="1:8">
      <c r="A419" t="s">
        <v>12483</v>
      </c>
      <c r="B419" t="s">
        <v>12486</v>
      </c>
      <c r="C419" t="s">
        <v>4463</v>
      </c>
      <c r="D419" t="s">
        <v>1230</v>
      </c>
      <c r="E419" t="s">
        <v>16632</v>
      </c>
      <c r="F419" t="s">
        <v>4858</v>
      </c>
      <c r="G419" t="s">
        <v>12484</v>
      </c>
      <c r="H419" t="s">
        <v>12486</v>
      </c>
    </row>
    <row r="420" spans="1:8">
      <c r="A420" t="s">
        <v>12793</v>
      </c>
      <c r="B420" t="s">
        <v>12796</v>
      </c>
      <c r="C420" t="s">
        <v>4949</v>
      </c>
      <c r="D420" t="s">
        <v>1244</v>
      </c>
      <c r="E420" t="s">
        <v>16729</v>
      </c>
      <c r="F420" t="s">
        <v>4947</v>
      </c>
      <c r="G420" t="s">
        <v>12795</v>
      </c>
      <c r="H420" t="s">
        <v>12796</v>
      </c>
    </row>
    <row r="421" spans="1:8">
      <c r="A421" t="s">
        <v>12831</v>
      </c>
      <c r="B421" t="s">
        <v>12833</v>
      </c>
      <c r="C421" t="s">
        <v>4949</v>
      </c>
      <c r="D421" t="s">
        <v>1230</v>
      </c>
      <c r="E421" t="s">
        <v>16739</v>
      </c>
      <c r="F421" t="s">
        <v>4954</v>
      </c>
      <c r="G421" t="s">
        <v>12832</v>
      </c>
      <c r="H421" t="s">
        <v>12836</v>
      </c>
    </row>
    <row r="422" spans="1:8">
      <c r="A422" t="s">
        <v>12839</v>
      </c>
      <c r="B422" t="s">
        <v>12841</v>
      </c>
      <c r="C422" t="s">
        <v>4949</v>
      </c>
      <c r="D422" t="s">
        <v>1230</v>
      </c>
      <c r="E422" t="s">
        <v>16740</v>
      </c>
      <c r="F422" t="s">
        <v>4957</v>
      </c>
      <c r="G422" t="s">
        <v>12840</v>
      </c>
      <c r="H422" t="s">
        <v>12840</v>
      </c>
    </row>
    <row r="423" spans="1:8">
      <c r="A423" t="s">
        <v>12845</v>
      </c>
      <c r="B423" t="s">
        <v>12847</v>
      </c>
      <c r="C423" t="s">
        <v>4949</v>
      </c>
      <c r="D423" t="s">
        <v>1230</v>
      </c>
      <c r="E423" t="s">
        <v>16741</v>
      </c>
      <c r="F423" t="s">
        <v>4959</v>
      </c>
      <c r="G423" t="s">
        <v>12846</v>
      </c>
      <c r="H423" t="s">
        <v>12847</v>
      </c>
    </row>
    <row r="424" spans="1:8">
      <c r="A424" t="s">
        <v>12860</v>
      </c>
      <c r="B424" t="s">
        <v>12861</v>
      </c>
      <c r="C424" t="s">
        <v>4949</v>
      </c>
      <c r="D424" t="s">
        <v>1230</v>
      </c>
      <c r="E424" t="s">
        <v>16743</v>
      </c>
      <c r="F424" t="s">
        <v>4964</v>
      </c>
      <c r="G424" t="s">
        <v>12861</v>
      </c>
      <c r="H424" t="s">
        <v>13121</v>
      </c>
    </row>
    <row r="425" spans="1:8">
      <c r="A425" t="s">
        <v>12873</v>
      </c>
      <c r="B425" t="s">
        <v>12875</v>
      </c>
      <c r="C425" t="s">
        <v>4949</v>
      </c>
      <c r="D425" t="s">
        <v>1230</v>
      </c>
      <c r="E425" t="s">
        <v>16746</v>
      </c>
      <c r="F425" t="s">
        <v>4966</v>
      </c>
      <c r="G425" t="s">
        <v>12874</v>
      </c>
      <c r="H425" t="s">
        <v>13121</v>
      </c>
    </row>
    <row r="426" spans="1:8">
      <c r="A426" t="s">
        <v>12880</v>
      </c>
      <c r="B426" t="s">
        <v>12882</v>
      </c>
      <c r="C426" t="s">
        <v>4949</v>
      </c>
      <c r="D426" t="s">
        <v>1230</v>
      </c>
      <c r="E426" t="s">
        <v>16747</v>
      </c>
      <c r="F426" t="s">
        <v>4968</v>
      </c>
      <c r="G426" t="s">
        <v>12881</v>
      </c>
      <c r="H426" t="s">
        <v>12885</v>
      </c>
    </row>
    <row r="427" spans="1:8">
      <c r="A427" t="s">
        <v>12888</v>
      </c>
      <c r="B427" t="s">
        <v>12890</v>
      </c>
      <c r="C427" t="s">
        <v>4949</v>
      </c>
      <c r="D427" t="s">
        <v>1230</v>
      </c>
      <c r="E427" t="s">
        <v>16748</v>
      </c>
      <c r="F427" t="s">
        <v>4971</v>
      </c>
      <c r="G427" t="s">
        <v>12889</v>
      </c>
      <c r="H427" t="s">
        <v>12893</v>
      </c>
    </row>
    <row r="428" spans="1:8">
      <c r="A428" t="s">
        <v>12901</v>
      </c>
      <c r="B428" t="s">
        <v>12903</v>
      </c>
      <c r="C428" t="s">
        <v>4949</v>
      </c>
      <c r="D428" t="s">
        <v>1244</v>
      </c>
      <c r="E428" t="s">
        <v>16750</v>
      </c>
      <c r="F428" t="s">
        <v>4975</v>
      </c>
      <c r="G428" t="s">
        <v>12902</v>
      </c>
      <c r="H428" t="s">
        <v>12903</v>
      </c>
    </row>
    <row r="429" spans="1:8">
      <c r="A429" t="s">
        <v>12920</v>
      </c>
      <c r="B429" t="s">
        <v>12922</v>
      </c>
      <c r="C429" t="s">
        <v>4949</v>
      </c>
      <c r="D429" t="s">
        <v>1230</v>
      </c>
      <c r="E429" t="s">
        <v>16758</v>
      </c>
      <c r="F429" t="s">
        <v>4977</v>
      </c>
      <c r="G429" t="s">
        <v>12921</v>
      </c>
      <c r="H429" t="s">
        <v>12925</v>
      </c>
    </row>
    <row r="430" spans="1:8">
      <c r="A430" t="s">
        <v>12928</v>
      </c>
      <c r="B430" t="s">
        <v>12930</v>
      </c>
      <c r="C430" t="s">
        <v>4949</v>
      </c>
      <c r="D430" t="s">
        <v>1230</v>
      </c>
      <c r="E430" t="s">
        <v>16759</v>
      </c>
      <c r="F430" t="s">
        <v>4980</v>
      </c>
      <c r="G430" t="s">
        <v>12929</v>
      </c>
      <c r="H430" t="s">
        <v>12933</v>
      </c>
    </row>
    <row r="431" spans="1:8">
      <c r="A431" t="s">
        <v>12935</v>
      </c>
      <c r="B431" t="s">
        <v>12937</v>
      </c>
      <c r="C431" t="s">
        <v>4949</v>
      </c>
      <c r="D431" t="s">
        <v>1244</v>
      </c>
      <c r="E431" t="s">
        <v>16760</v>
      </c>
      <c r="F431" t="s">
        <v>4984</v>
      </c>
      <c r="G431" t="s">
        <v>12936</v>
      </c>
      <c r="H431" t="s">
        <v>12937</v>
      </c>
    </row>
    <row r="432" spans="1:8">
      <c r="A432" t="s">
        <v>12950</v>
      </c>
      <c r="B432" t="s">
        <v>12951</v>
      </c>
      <c r="C432" t="s">
        <v>4949</v>
      </c>
      <c r="D432" t="s">
        <v>1244</v>
      </c>
      <c r="E432" t="s">
        <v>16764</v>
      </c>
      <c r="F432" t="s">
        <v>4991</v>
      </c>
      <c r="G432" t="s">
        <v>12951</v>
      </c>
      <c r="H432" t="s">
        <v>12951</v>
      </c>
    </row>
    <row r="433" spans="1:8">
      <c r="A433" t="s">
        <v>13015</v>
      </c>
      <c r="B433" t="s">
        <v>13017</v>
      </c>
      <c r="C433" t="s">
        <v>4949</v>
      </c>
      <c r="D433" t="s">
        <v>1244</v>
      </c>
      <c r="E433" t="s">
        <v>16778</v>
      </c>
      <c r="F433" t="s">
        <v>5015</v>
      </c>
      <c r="G433" t="s">
        <v>13016</v>
      </c>
      <c r="H433" t="s">
        <v>13017</v>
      </c>
    </row>
    <row r="434" spans="1:8">
      <c r="A434" t="s">
        <v>13827</v>
      </c>
      <c r="B434" t="s">
        <v>7262</v>
      </c>
      <c r="C434" t="s">
        <v>3575</v>
      </c>
      <c r="D434" t="s">
        <v>1251</v>
      </c>
      <c r="E434" t="s">
        <v>15400</v>
      </c>
      <c r="F434" t="s">
        <v>3577</v>
      </c>
      <c r="G434" t="s">
        <v>7260</v>
      </c>
      <c r="H434" t="s">
        <v>13829</v>
      </c>
    </row>
    <row r="435" spans="1:8">
      <c r="A435" t="s">
        <v>13832</v>
      </c>
      <c r="B435" t="s">
        <v>9453</v>
      </c>
      <c r="C435" t="s">
        <v>3575</v>
      </c>
      <c r="D435" t="s">
        <v>1251</v>
      </c>
      <c r="E435" t="s">
        <v>15401</v>
      </c>
      <c r="F435" t="s">
        <v>4134</v>
      </c>
      <c r="G435" t="s">
        <v>9452</v>
      </c>
      <c r="H435" t="s">
        <v>9732</v>
      </c>
    </row>
    <row r="436" spans="1:8">
      <c r="A436" t="s">
        <v>13835</v>
      </c>
      <c r="B436" t="s">
        <v>9444</v>
      </c>
      <c r="C436" t="s">
        <v>3575</v>
      </c>
      <c r="D436" t="s">
        <v>1251</v>
      </c>
      <c r="E436" t="s">
        <v>15402</v>
      </c>
      <c r="F436" t="s">
        <v>4132</v>
      </c>
      <c r="G436" t="s">
        <v>9443</v>
      </c>
      <c r="H436" t="s">
        <v>9738</v>
      </c>
    </row>
    <row r="437" spans="1:8">
      <c r="A437" t="s">
        <v>13838</v>
      </c>
      <c r="B437" t="s">
        <v>11113</v>
      </c>
      <c r="C437" t="s">
        <v>3575</v>
      </c>
      <c r="D437" t="s">
        <v>1251</v>
      </c>
      <c r="E437" t="s">
        <v>15403</v>
      </c>
      <c r="F437" t="s">
        <v>4609</v>
      </c>
      <c r="G437" t="s">
        <v>11111</v>
      </c>
      <c r="H437" t="s">
        <v>11116</v>
      </c>
    </row>
    <row r="438" spans="1:8">
      <c r="A438" t="s">
        <v>13842</v>
      </c>
      <c r="B438" t="s">
        <v>9725</v>
      </c>
      <c r="C438" t="s">
        <v>3575</v>
      </c>
      <c r="D438" t="s">
        <v>1251</v>
      </c>
      <c r="E438" t="s">
        <v>15404</v>
      </c>
      <c r="F438" t="s">
        <v>4117</v>
      </c>
      <c r="G438" t="s">
        <v>9387</v>
      </c>
      <c r="H438" t="s">
        <v>9727</v>
      </c>
    </row>
    <row r="439" spans="1:8">
      <c r="A439" t="s">
        <v>13845</v>
      </c>
      <c r="B439" t="s">
        <v>13847</v>
      </c>
      <c r="C439" t="s">
        <v>3575</v>
      </c>
      <c r="D439" t="s">
        <v>1230</v>
      </c>
      <c r="E439" t="s">
        <v>15405</v>
      </c>
      <c r="F439" t="s">
        <v>13283</v>
      </c>
      <c r="G439" t="s">
        <v>13846</v>
      </c>
      <c r="H439" t="s">
        <v>1744</v>
      </c>
    </row>
    <row r="440" spans="1:8">
      <c r="A440" t="s">
        <v>13875</v>
      </c>
      <c r="B440" t="s">
        <v>13876</v>
      </c>
      <c r="C440" t="s">
        <v>3575</v>
      </c>
      <c r="D440" t="s">
        <v>1230</v>
      </c>
      <c r="E440" t="s">
        <v>15408</v>
      </c>
      <c r="F440" t="s">
        <v>13298</v>
      </c>
      <c r="G440" t="s">
        <v>13876</v>
      </c>
      <c r="H440" t="s">
        <v>13880</v>
      </c>
    </row>
    <row r="441" spans="1:8">
      <c r="A441" t="s">
        <v>13883</v>
      </c>
      <c r="B441" t="s">
        <v>13885</v>
      </c>
      <c r="C441" t="s">
        <v>3575</v>
      </c>
      <c r="D441" t="s">
        <v>1230</v>
      </c>
      <c r="E441" t="s">
        <v>15409</v>
      </c>
      <c r="F441" t="s">
        <v>13303</v>
      </c>
      <c r="G441" t="s">
        <v>13884</v>
      </c>
      <c r="H441" t="s">
        <v>13888</v>
      </c>
    </row>
    <row r="442" spans="1:8">
      <c r="A442" t="s">
        <v>13949</v>
      </c>
      <c r="B442" t="s">
        <v>13952</v>
      </c>
      <c r="C442" t="s">
        <v>3575</v>
      </c>
      <c r="D442" t="s">
        <v>1230</v>
      </c>
      <c r="E442" t="s">
        <v>15416</v>
      </c>
      <c r="F442" t="s">
        <v>13339</v>
      </c>
      <c r="G442" t="s">
        <v>13950</v>
      </c>
      <c r="H442" t="s">
        <v>6416</v>
      </c>
    </row>
    <row r="443" spans="1:8">
      <c r="A443" t="s">
        <v>13986</v>
      </c>
      <c r="B443" t="s">
        <v>13989</v>
      </c>
      <c r="C443" t="s">
        <v>3575</v>
      </c>
      <c r="D443" t="s">
        <v>1230</v>
      </c>
      <c r="E443" t="s">
        <v>15419</v>
      </c>
      <c r="F443" t="s">
        <v>13361</v>
      </c>
      <c r="G443" t="s">
        <v>13987</v>
      </c>
      <c r="H443" t="s">
        <v>1744</v>
      </c>
    </row>
    <row r="444" spans="1:8">
      <c r="A444" t="s">
        <v>13994</v>
      </c>
      <c r="B444" t="s">
        <v>13996</v>
      </c>
      <c r="C444" t="s">
        <v>3575</v>
      </c>
      <c r="D444" t="s">
        <v>1230</v>
      </c>
      <c r="E444" t="s">
        <v>15420</v>
      </c>
      <c r="F444" t="s">
        <v>13365</v>
      </c>
      <c r="G444" t="s">
        <v>13995</v>
      </c>
      <c r="H444" t="s">
        <v>1744</v>
      </c>
    </row>
    <row r="445" spans="1:8">
      <c r="A445" t="s">
        <v>14036</v>
      </c>
      <c r="B445" t="s">
        <v>7285</v>
      </c>
      <c r="C445" t="s">
        <v>3575</v>
      </c>
      <c r="D445" t="s">
        <v>1230</v>
      </c>
      <c r="E445" t="s">
        <v>15434</v>
      </c>
      <c r="F445" t="s">
        <v>3586</v>
      </c>
      <c r="G445" t="s">
        <v>7284</v>
      </c>
      <c r="H445" t="s">
        <v>14038</v>
      </c>
    </row>
    <row r="446" spans="1:8">
      <c r="A446" t="s">
        <v>14053</v>
      </c>
      <c r="B446" t="s">
        <v>14055</v>
      </c>
      <c r="C446" t="s">
        <v>3575</v>
      </c>
      <c r="D446" t="s">
        <v>1230</v>
      </c>
      <c r="E446" t="s">
        <v>15439</v>
      </c>
      <c r="F446" t="s">
        <v>13388</v>
      </c>
      <c r="G446" t="s">
        <v>14054</v>
      </c>
      <c r="H446" t="s">
        <v>1744</v>
      </c>
    </row>
    <row r="447" spans="1:8">
      <c r="A447" t="s">
        <v>14060</v>
      </c>
      <c r="B447" t="s">
        <v>14062</v>
      </c>
      <c r="C447" t="s">
        <v>3575</v>
      </c>
      <c r="D447" t="s">
        <v>1230</v>
      </c>
      <c r="E447" t="s">
        <v>15440</v>
      </c>
      <c r="F447" t="s">
        <v>13391</v>
      </c>
      <c r="G447" t="s">
        <v>14061</v>
      </c>
      <c r="H447" t="s">
        <v>14065</v>
      </c>
    </row>
    <row r="448" spans="1:8">
      <c r="A448" t="s">
        <v>14070</v>
      </c>
      <c r="B448" t="s">
        <v>7292</v>
      </c>
      <c r="C448" t="s">
        <v>3591</v>
      </c>
      <c r="D448" t="s">
        <v>1244</v>
      </c>
      <c r="E448" t="s">
        <v>15527</v>
      </c>
      <c r="F448" t="s">
        <v>13428</v>
      </c>
      <c r="G448" t="s">
        <v>14071</v>
      </c>
      <c r="H448" t="s">
        <v>7292</v>
      </c>
    </row>
    <row r="449" spans="1:9">
      <c r="A449" t="s">
        <v>14074</v>
      </c>
      <c r="B449" t="s">
        <v>14077</v>
      </c>
      <c r="C449" t="s">
        <v>3591</v>
      </c>
      <c r="D449" t="s">
        <v>1230</v>
      </c>
      <c r="E449" t="s">
        <v>15528</v>
      </c>
      <c r="F449" t="s">
        <v>13431</v>
      </c>
      <c r="G449" t="s">
        <v>14075</v>
      </c>
      <c r="H449" t="s">
        <v>14080</v>
      </c>
      <c r="I449" t="s">
        <v>2265</v>
      </c>
    </row>
    <row r="450" spans="1:9">
      <c r="A450" t="s">
        <v>14222</v>
      </c>
      <c r="B450" t="s">
        <v>14224</v>
      </c>
      <c r="C450" t="s">
        <v>3575</v>
      </c>
      <c r="D450" t="s">
        <v>1244</v>
      </c>
      <c r="E450" t="s">
        <v>15982</v>
      </c>
      <c r="F450" t="s">
        <v>13605</v>
      </c>
      <c r="G450" t="s">
        <v>14223</v>
      </c>
      <c r="H450" t="s">
        <v>14227</v>
      </c>
    </row>
    <row r="451" spans="1:9">
      <c r="A451" t="s">
        <v>14232</v>
      </c>
      <c r="B451" t="s">
        <v>14234</v>
      </c>
      <c r="C451" t="s">
        <v>3575</v>
      </c>
      <c r="D451" t="s">
        <v>1251</v>
      </c>
      <c r="E451" t="s">
        <v>15985</v>
      </c>
      <c r="F451" t="s">
        <v>13753</v>
      </c>
      <c r="G451" t="s">
        <v>14233</v>
      </c>
      <c r="H451" t="s">
        <v>14438</v>
      </c>
    </row>
    <row r="452" spans="1:9">
      <c r="A452" t="s">
        <v>14238</v>
      </c>
      <c r="B452" t="s">
        <v>14240</v>
      </c>
      <c r="C452" t="s">
        <v>3575</v>
      </c>
      <c r="D452" t="s">
        <v>1251</v>
      </c>
      <c r="E452" t="s">
        <v>15986</v>
      </c>
      <c r="F452" t="s">
        <v>13613</v>
      </c>
      <c r="G452" t="s">
        <v>14239</v>
      </c>
      <c r="H452" t="s">
        <v>14240</v>
      </c>
    </row>
    <row r="453" spans="1:9">
      <c r="A453" t="s">
        <v>14254</v>
      </c>
      <c r="B453" t="s">
        <v>11289</v>
      </c>
      <c r="C453" t="s">
        <v>4364</v>
      </c>
      <c r="D453" t="s">
        <v>1244</v>
      </c>
      <c r="E453" t="s">
        <v>16149</v>
      </c>
      <c r="F453" t="s">
        <v>4679</v>
      </c>
      <c r="G453" t="s">
        <v>14255</v>
      </c>
      <c r="H453" t="s">
        <v>11289</v>
      </c>
    </row>
    <row r="454" spans="1:9">
      <c r="A454" t="s">
        <v>14257</v>
      </c>
      <c r="B454" t="s">
        <v>14259</v>
      </c>
      <c r="C454" t="s">
        <v>4364</v>
      </c>
      <c r="D454" t="s">
        <v>1230</v>
      </c>
      <c r="E454" t="s">
        <v>16150</v>
      </c>
      <c r="F454" t="s">
        <v>13652</v>
      </c>
      <c r="G454" t="s">
        <v>14258</v>
      </c>
      <c r="H454" t="s">
        <v>14259</v>
      </c>
    </row>
    <row r="455" spans="1:9">
      <c r="A455" t="s">
        <v>14276</v>
      </c>
      <c r="B455" t="s">
        <v>14279</v>
      </c>
      <c r="C455" t="s">
        <v>4364</v>
      </c>
      <c r="D455" t="s">
        <v>1230</v>
      </c>
      <c r="E455" t="s">
        <v>16157</v>
      </c>
      <c r="F455" t="s">
        <v>13656</v>
      </c>
      <c r="G455" t="s">
        <v>14277</v>
      </c>
      <c r="H455" t="s">
        <v>14282</v>
      </c>
    </row>
    <row r="456" spans="1:9">
      <c r="A456" t="s">
        <v>14286</v>
      </c>
      <c r="B456" t="s">
        <v>14288</v>
      </c>
      <c r="C456" t="s">
        <v>4364</v>
      </c>
      <c r="D456" t="s">
        <v>1230</v>
      </c>
      <c r="E456" t="s">
        <v>16158</v>
      </c>
      <c r="F456" t="s">
        <v>13662</v>
      </c>
      <c r="G456" t="s">
        <v>14287</v>
      </c>
      <c r="H456" t="s">
        <v>14288</v>
      </c>
    </row>
    <row r="457" spans="1:9">
      <c r="A457" t="s">
        <v>14305</v>
      </c>
      <c r="B457" t="s">
        <v>14308</v>
      </c>
      <c r="C457" t="s">
        <v>4364</v>
      </c>
      <c r="D457" t="s">
        <v>1230</v>
      </c>
      <c r="E457" t="s">
        <v>16163</v>
      </c>
      <c r="F457" t="s">
        <v>13668</v>
      </c>
      <c r="G457" t="s">
        <v>14306</v>
      </c>
      <c r="H457" t="s">
        <v>14311</v>
      </c>
    </row>
    <row r="458" spans="1:9">
      <c r="A458" t="s">
        <v>14314</v>
      </c>
      <c r="B458" t="s">
        <v>14317</v>
      </c>
      <c r="C458" t="s">
        <v>4364</v>
      </c>
      <c r="D458" t="s">
        <v>1230</v>
      </c>
      <c r="E458" t="s">
        <v>16164</v>
      </c>
      <c r="F458" t="s">
        <v>13673</v>
      </c>
      <c r="G458" t="s">
        <v>14315</v>
      </c>
      <c r="H458" t="s">
        <v>14320</v>
      </c>
    </row>
    <row r="459" spans="1:9">
      <c r="A459" t="s">
        <v>14329</v>
      </c>
      <c r="B459" t="s">
        <v>14331</v>
      </c>
      <c r="C459" t="s">
        <v>4364</v>
      </c>
      <c r="D459" t="s">
        <v>1230</v>
      </c>
      <c r="E459" t="s">
        <v>16167</v>
      </c>
      <c r="F459" t="s">
        <v>13681</v>
      </c>
      <c r="G459" t="s">
        <v>14330</v>
      </c>
      <c r="H459" t="s">
        <v>14334</v>
      </c>
    </row>
    <row r="460" spans="1:9">
      <c r="A460" t="s">
        <v>14337</v>
      </c>
      <c r="B460" t="s">
        <v>11973</v>
      </c>
      <c r="C460" t="s">
        <v>4364</v>
      </c>
      <c r="D460" t="s">
        <v>1230</v>
      </c>
      <c r="E460" t="s">
        <v>16168</v>
      </c>
      <c r="F460" t="s">
        <v>4738</v>
      </c>
      <c r="G460" t="s">
        <v>11972</v>
      </c>
      <c r="H460" t="s">
        <v>11973</v>
      </c>
    </row>
    <row r="461" spans="1:9">
      <c r="A461" t="s">
        <v>14341</v>
      </c>
      <c r="B461" t="s">
        <v>14786</v>
      </c>
      <c r="C461" t="s">
        <v>4364</v>
      </c>
      <c r="D461" t="s">
        <v>1230</v>
      </c>
      <c r="E461" t="s">
        <v>16170</v>
      </c>
      <c r="F461" t="s">
        <v>14555</v>
      </c>
      <c r="G461" t="s">
        <v>14342</v>
      </c>
      <c r="H461" t="s">
        <v>14786</v>
      </c>
    </row>
    <row r="462" spans="1:9">
      <c r="A462" t="s">
        <v>14365</v>
      </c>
      <c r="B462" t="s">
        <v>10402</v>
      </c>
      <c r="C462" t="s">
        <v>4364</v>
      </c>
      <c r="D462" t="s">
        <v>1230</v>
      </c>
      <c r="E462" t="s">
        <v>16176</v>
      </c>
      <c r="F462" t="s">
        <v>4741</v>
      </c>
      <c r="G462" t="s">
        <v>11982</v>
      </c>
      <c r="H462" t="s">
        <v>10402</v>
      </c>
    </row>
    <row r="463" spans="1:9">
      <c r="A463" t="s">
        <v>14369</v>
      </c>
      <c r="B463" t="s">
        <v>10483</v>
      </c>
      <c r="C463" t="s">
        <v>4364</v>
      </c>
      <c r="D463" t="s">
        <v>1244</v>
      </c>
      <c r="E463" t="s">
        <v>16177</v>
      </c>
      <c r="F463" t="s">
        <v>4456</v>
      </c>
      <c r="G463" t="s">
        <v>10482</v>
      </c>
      <c r="H463" t="s">
        <v>10483</v>
      </c>
    </row>
    <row r="464" spans="1:9">
      <c r="A464" t="s">
        <v>14371</v>
      </c>
      <c r="B464" t="s">
        <v>14373</v>
      </c>
      <c r="C464" t="s">
        <v>4364</v>
      </c>
      <c r="D464" t="s">
        <v>1244</v>
      </c>
      <c r="E464" t="s">
        <v>16184</v>
      </c>
      <c r="F464" t="s">
        <v>13701</v>
      </c>
      <c r="G464" t="s">
        <v>14372</v>
      </c>
      <c r="H464" t="s">
        <v>14227</v>
      </c>
    </row>
    <row r="465" spans="1:8">
      <c r="A465" t="s">
        <v>14397</v>
      </c>
      <c r="B465" t="s">
        <v>14399</v>
      </c>
      <c r="C465" t="s">
        <v>4230</v>
      </c>
      <c r="D465" t="s">
        <v>1230</v>
      </c>
      <c r="E465" t="s">
        <v>16194</v>
      </c>
      <c r="F465" t="s">
        <v>13709</v>
      </c>
      <c r="G465" t="s">
        <v>14398</v>
      </c>
      <c r="H465" t="s">
        <v>14402</v>
      </c>
    </row>
    <row r="466" spans="1:8">
      <c r="A466" t="s">
        <v>14409</v>
      </c>
      <c r="B466" t="s">
        <v>14411</v>
      </c>
      <c r="C466" t="s">
        <v>4230</v>
      </c>
      <c r="D466" t="s">
        <v>1230</v>
      </c>
      <c r="E466" t="s">
        <v>16196</v>
      </c>
      <c r="F466" t="s">
        <v>13715</v>
      </c>
      <c r="G466" t="s">
        <v>14410</v>
      </c>
      <c r="H466" t="s">
        <v>14414</v>
      </c>
    </row>
    <row r="467" spans="1:8">
      <c r="A467" t="s">
        <v>14418</v>
      </c>
      <c r="B467" t="s">
        <v>14420</v>
      </c>
      <c r="C467" t="s">
        <v>4230</v>
      </c>
      <c r="D467" t="s">
        <v>1230</v>
      </c>
      <c r="E467" t="s">
        <v>16197</v>
      </c>
      <c r="F467" t="s">
        <v>13721</v>
      </c>
      <c r="G467" t="s">
        <v>14419</v>
      </c>
      <c r="H467" t="s">
        <v>14423</v>
      </c>
    </row>
    <row r="468" spans="1:8">
      <c r="A468" t="s">
        <v>14469</v>
      </c>
      <c r="B468" t="s">
        <v>14471</v>
      </c>
      <c r="C468" t="s">
        <v>4364</v>
      </c>
      <c r="D468" t="s">
        <v>1230</v>
      </c>
      <c r="E468" t="s">
        <v>16182</v>
      </c>
      <c r="F468" t="s">
        <v>14462</v>
      </c>
      <c r="G468" t="s">
        <v>14470</v>
      </c>
      <c r="H468" t="s">
        <v>11980</v>
      </c>
    </row>
    <row r="469" spans="1:8">
      <c r="A469" t="s">
        <v>14476</v>
      </c>
      <c r="B469" t="s">
        <v>14478</v>
      </c>
      <c r="C469" t="s">
        <v>4364</v>
      </c>
      <c r="D469" t="s">
        <v>1230</v>
      </c>
      <c r="E469" t="s">
        <v>16183</v>
      </c>
      <c r="F469" t="s">
        <v>14465</v>
      </c>
      <c r="G469" t="s">
        <v>14477</v>
      </c>
      <c r="H469" t="s">
        <v>11980</v>
      </c>
    </row>
    <row r="470" spans="1:8">
      <c r="A470" t="s">
        <v>14631</v>
      </c>
      <c r="B470" t="s">
        <v>14006</v>
      </c>
      <c r="C470" t="s">
        <v>3575</v>
      </c>
      <c r="D470" t="s">
        <v>1230</v>
      </c>
      <c r="E470" t="s">
        <v>15422</v>
      </c>
      <c r="F470" t="s">
        <v>13372</v>
      </c>
      <c r="G470" t="s">
        <v>14632</v>
      </c>
      <c r="H470" t="s">
        <v>1744</v>
      </c>
    </row>
    <row r="471" spans="1:8">
      <c r="A471" t="s">
        <v>14637</v>
      </c>
      <c r="B471" t="s">
        <v>14008</v>
      </c>
      <c r="C471" t="s">
        <v>3575</v>
      </c>
      <c r="D471" t="s">
        <v>1230</v>
      </c>
      <c r="E471" t="s">
        <v>15423</v>
      </c>
      <c r="F471" t="s">
        <v>13373</v>
      </c>
      <c r="G471" t="s">
        <v>14638</v>
      </c>
      <c r="H471" t="s">
        <v>14640</v>
      </c>
    </row>
    <row r="472" spans="1:8">
      <c r="A472" t="s">
        <v>14643</v>
      </c>
      <c r="B472" t="s">
        <v>14010</v>
      </c>
      <c r="C472" t="s">
        <v>3575</v>
      </c>
      <c r="D472" t="s">
        <v>1230</v>
      </c>
      <c r="E472" t="s">
        <v>15424</v>
      </c>
      <c r="F472" t="s">
        <v>13374</v>
      </c>
      <c r="G472" t="s">
        <v>14644</v>
      </c>
      <c r="H472" t="s">
        <v>1744</v>
      </c>
    </row>
    <row r="473" spans="1:8">
      <c r="A473" t="s">
        <v>14649</v>
      </c>
      <c r="B473" t="s">
        <v>14012</v>
      </c>
      <c r="C473" t="s">
        <v>3575</v>
      </c>
      <c r="D473" t="s">
        <v>1230</v>
      </c>
      <c r="E473" t="s">
        <v>15425</v>
      </c>
      <c r="F473" t="s">
        <v>13375</v>
      </c>
      <c r="G473" t="s">
        <v>14650</v>
      </c>
      <c r="H473" t="s">
        <v>14652</v>
      </c>
    </row>
    <row r="474" spans="1:8">
      <c r="A474" t="s">
        <v>14655</v>
      </c>
      <c r="B474" t="s">
        <v>14014</v>
      </c>
      <c r="C474" t="s">
        <v>3575</v>
      </c>
      <c r="D474" t="s">
        <v>1230</v>
      </c>
      <c r="E474" t="s">
        <v>15426</v>
      </c>
      <c r="F474" t="s">
        <v>13376</v>
      </c>
      <c r="G474" t="s">
        <v>14656</v>
      </c>
      <c r="H474" t="s">
        <v>1744</v>
      </c>
    </row>
    <row r="475" spans="1:8">
      <c r="A475" t="s">
        <v>14661</v>
      </c>
      <c r="B475" t="s">
        <v>14016</v>
      </c>
      <c r="C475" t="s">
        <v>3575</v>
      </c>
      <c r="D475" t="s">
        <v>1230</v>
      </c>
      <c r="E475" t="s">
        <v>15427</v>
      </c>
      <c r="F475" t="s">
        <v>13377</v>
      </c>
      <c r="G475" t="s">
        <v>14662</v>
      </c>
      <c r="H475" t="s">
        <v>14664</v>
      </c>
    </row>
    <row r="476" spans="1:8">
      <c r="A476" t="s">
        <v>14772</v>
      </c>
      <c r="B476" t="s">
        <v>14774</v>
      </c>
      <c r="C476" t="s">
        <v>4364</v>
      </c>
      <c r="D476" t="s">
        <v>1230</v>
      </c>
      <c r="E476" t="s">
        <v>16159</v>
      </c>
      <c r="F476" t="s">
        <v>14548</v>
      </c>
      <c r="G476" t="s">
        <v>14773</v>
      </c>
      <c r="H476" t="s">
        <v>14777</v>
      </c>
    </row>
    <row r="477" spans="1:8">
      <c r="A477" t="s">
        <v>14788</v>
      </c>
      <c r="B477" t="s">
        <v>14790</v>
      </c>
      <c r="C477" t="s">
        <v>4364</v>
      </c>
      <c r="D477" t="s">
        <v>1230</v>
      </c>
      <c r="E477" t="s">
        <v>16171</v>
      </c>
      <c r="F477" t="s">
        <v>14556</v>
      </c>
      <c r="G477" t="s">
        <v>14789</v>
      </c>
      <c r="H477" t="s">
        <v>14790</v>
      </c>
    </row>
    <row r="478" spans="1:8">
      <c r="A478" t="s">
        <v>14796</v>
      </c>
      <c r="B478" t="s">
        <v>14798</v>
      </c>
      <c r="C478" t="s">
        <v>4364</v>
      </c>
      <c r="D478" t="s">
        <v>1230</v>
      </c>
      <c r="E478" t="s">
        <v>16172</v>
      </c>
      <c r="F478" t="s">
        <v>14560</v>
      </c>
      <c r="G478" t="s">
        <v>14797</v>
      </c>
      <c r="H478" t="s">
        <v>14798</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B0F0"/>
  </sheetPr>
  <dimension ref="A3:D12"/>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2.88671875" bestFit="1" customWidth="1"/>
    <col min="5" max="5" width="4.5546875" bestFit="1" customWidth="1"/>
    <col min="6" max="12" width="5.109375" bestFit="1" customWidth="1"/>
  </cols>
  <sheetData>
    <row r="3" spans="1:4">
      <c r="A3" s="112" t="s">
        <v>979</v>
      </c>
      <c r="B3" t="s">
        <v>1183</v>
      </c>
    </row>
    <row r="6" spans="1:4">
      <c r="A6" s="112" t="s">
        <v>1958</v>
      </c>
      <c r="B6" s="112" t="s">
        <v>1959</v>
      </c>
      <c r="C6" s="112" t="s">
        <v>1960</v>
      </c>
      <c r="D6" s="112" t="s">
        <v>1961</v>
      </c>
    </row>
    <row r="7" spans="1:4">
      <c r="A7" t="s">
        <v>998</v>
      </c>
      <c r="B7" t="s">
        <v>1244</v>
      </c>
      <c r="C7" t="s">
        <v>1193</v>
      </c>
      <c r="D7" t="s">
        <v>1221</v>
      </c>
    </row>
    <row r="8" spans="1:4">
      <c r="A8" t="s">
        <v>998</v>
      </c>
      <c r="B8" t="s">
        <v>1230</v>
      </c>
      <c r="C8" t="s">
        <v>1193</v>
      </c>
      <c r="D8" t="s">
        <v>1221</v>
      </c>
    </row>
    <row r="9" spans="1:4">
      <c r="A9" t="s">
        <v>998</v>
      </c>
      <c r="B9" t="s">
        <v>1251</v>
      </c>
      <c r="C9" t="s">
        <v>1193</v>
      </c>
      <c r="D9" t="s">
        <v>1221</v>
      </c>
    </row>
    <row r="10" spans="1:4">
      <c r="A10" t="s">
        <v>998</v>
      </c>
      <c r="B10" t="s">
        <v>2799</v>
      </c>
      <c r="C10" t="s">
        <v>1193</v>
      </c>
      <c r="D10" t="s">
        <v>1221</v>
      </c>
    </row>
    <row r="11" spans="1:4">
      <c r="A11" t="s">
        <v>998</v>
      </c>
      <c r="B11" t="s">
        <v>2798</v>
      </c>
      <c r="C11" t="s">
        <v>1193</v>
      </c>
      <c r="D11" t="s">
        <v>1221</v>
      </c>
    </row>
    <row r="12" spans="1:4">
      <c r="A12" t="s">
        <v>998</v>
      </c>
      <c r="B12">
        <v>0</v>
      </c>
      <c r="C12" t="s">
        <v>1193</v>
      </c>
      <c r="D12" t="s">
        <v>1221</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B0F0"/>
  </sheetPr>
  <dimension ref="B2:I15"/>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51.33203125" bestFit="1" customWidth="1"/>
    <col min="10" max="10" width="4.5546875" bestFit="1" customWidth="1"/>
    <col min="11" max="11" width="5.44140625" bestFit="1" customWidth="1"/>
    <col min="12" max="13" width="5.109375" bestFit="1" customWidth="1"/>
  </cols>
  <sheetData>
    <row r="2" spans="2:9">
      <c r="B2" s="112" t="s">
        <v>979</v>
      </c>
      <c r="C2" t="s">
        <v>1183</v>
      </c>
    </row>
    <row r="3" spans="2:9">
      <c r="B3" s="112" t="s">
        <v>1962</v>
      </c>
      <c r="C3" t="s">
        <v>1211</v>
      </c>
    </row>
    <row r="4" spans="2:9">
      <c r="B4" s="112" t="s">
        <v>1174</v>
      </c>
      <c r="C4" t="s">
        <v>2840</v>
      </c>
    </row>
    <row r="7" spans="2:9">
      <c r="B7" s="112" t="s">
        <v>1141</v>
      </c>
      <c r="C7" s="112" t="s">
        <v>1142</v>
      </c>
      <c r="D7" s="112" t="s">
        <v>1140</v>
      </c>
      <c r="E7" s="112" t="s">
        <v>1963</v>
      </c>
      <c r="F7" s="112" t="s">
        <v>1143</v>
      </c>
      <c r="G7" s="112" t="s">
        <v>1146</v>
      </c>
      <c r="H7" s="112" t="s">
        <v>1144</v>
      </c>
      <c r="I7" s="112" t="s">
        <v>1964</v>
      </c>
    </row>
    <row r="8" spans="2:9">
      <c r="B8" t="s">
        <v>1881</v>
      </c>
      <c r="C8" t="s">
        <v>1882</v>
      </c>
      <c r="E8" t="s">
        <v>1883</v>
      </c>
      <c r="F8" t="s">
        <v>1242</v>
      </c>
      <c r="G8" t="s">
        <v>1888</v>
      </c>
      <c r="H8" t="s">
        <v>1228</v>
      </c>
      <c r="I8" t="s">
        <v>1892</v>
      </c>
    </row>
    <row r="9" spans="2:9">
      <c r="B9" t="s">
        <v>1881</v>
      </c>
      <c r="C9" t="s">
        <v>1882</v>
      </c>
      <c r="F9" t="s">
        <v>3594</v>
      </c>
      <c r="G9" t="s">
        <v>7297</v>
      </c>
      <c r="H9" t="s">
        <v>3591</v>
      </c>
      <c r="I9" t="s">
        <v>7306</v>
      </c>
    </row>
    <row r="10" spans="2:9">
      <c r="B10" t="s">
        <v>1881</v>
      </c>
      <c r="C10" t="s">
        <v>1882</v>
      </c>
      <c r="F10" t="s">
        <v>3670</v>
      </c>
      <c r="G10" t="s">
        <v>7476</v>
      </c>
      <c r="H10" t="s">
        <v>3591</v>
      </c>
      <c r="I10" t="s">
        <v>7486</v>
      </c>
    </row>
    <row r="11" spans="2:9">
      <c r="B11" t="s">
        <v>1881</v>
      </c>
      <c r="C11" t="s">
        <v>1882</v>
      </c>
      <c r="F11" t="s">
        <v>3918</v>
      </c>
      <c r="G11" t="s">
        <v>8825</v>
      </c>
      <c r="H11" t="s">
        <v>3965</v>
      </c>
      <c r="I11" t="s">
        <v>8937</v>
      </c>
    </row>
    <row r="12" spans="2:9">
      <c r="B12" t="s">
        <v>1881</v>
      </c>
      <c r="C12" t="s">
        <v>1882</v>
      </c>
      <c r="F12" t="s">
        <v>3926</v>
      </c>
      <c r="G12" t="s">
        <v>8841</v>
      </c>
      <c r="H12" t="s">
        <v>3915</v>
      </c>
      <c r="I12" t="s">
        <v>8852</v>
      </c>
    </row>
    <row r="13" spans="2:9">
      <c r="B13" t="s">
        <v>1881</v>
      </c>
      <c r="C13" t="s">
        <v>1882</v>
      </c>
      <c r="F13" t="s">
        <v>3931</v>
      </c>
      <c r="G13" t="s">
        <v>8853</v>
      </c>
      <c r="H13" t="s">
        <v>3915</v>
      </c>
      <c r="I13" t="s">
        <v>8863</v>
      </c>
    </row>
    <row r="14" spans="2:9">
      <c r="B14" t="s">
        <v>1881</v>
      </c>
      <c r="C14" t="s">
        <v>1882</v>
      </c>
      <c r="F14" t="s">
        <v>4034</v>
      </c>
      <c r="G14" t="s">
        <v>9071</v>
      </c>
      <c r="H14" t="s">
        <v>3965</v>
      </c>
      <c r="I14" t="s">
        <v>9081</v>
      </c>
    </row>
    <row r="15" spans="2:9">
      <c r="B15" t="s">
        <v>1881</v>
      </c>
      <c r="C15" t="s">
        <v>1882</v>
      </c>
      <c r="F15" t="s">
        <v>4075</v>
      </c>
      <c r="G15" t="s">
        <v>9157</v>
      </c>
      <c r="H15" t="s">
        <v>3965</v>
      </c>
      <c r="I15" t="s">
        <v>9166</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1965</v>
      </c>
      <c r="B1" s="41" t="s">
        <v>1966</v>
      </c>
      <c r="C1" s="41" t="s">
        <v>903</v>
      </c>
      <c r="D1" s="41" t="s">
        <v>1967</v>
      </c>
      <c r="E1" s="41" t="s">
        <v>1968</v>
      </c>
      <c r="F1" s="42" t="s">
        <v>1969</v>
      </c>
      <c r="G1" s="42" t="s">
        <v>1970</v>
      </c>
      <c r="H1" s="42" t="s">
        <v>1971</v>
      </c>
      <c r="I1" s="43" t="s">
        <v>1972</v>
      </c>
      <c r="J1" s="43" t="s">
        <v>1973</v>
      </c>
      <c r="K1" s="42" t="s">
        <v>1974</v>
      </c>
      <c r="L1" s="43" t="s">
        <v>1975</v>
      </c>
      <c r="M1" s="43" t="s">
        <v>1976</v>
      </c>
      <c r="N1" s="43" t="s">
        <v>1977</v>
      </c>
      <c r="O1" s="44" t="s">
        <v>1978</v>
      </c>
      <c r="P1" s="44" t="s">
        <v>1979</v>
      </c>
      <c r="Q1" s="44" t="s">
        <v>1980</v>
      </c>
      <c r="R1" s="44" t="s">
        <v>1981</v>
      </c>
      <c r="S1" s="44" t="s">
        <v>1982</v>
      </c>
      <c r="T1" s="44" t="s">
        <v>1983</v>
      </c>
      <c r="U1" s="44" t="s">
        <v>1984</v>
      </c>
      <c r="V1" s="44" t="s">
        <v>1985</v>
      </c>
      <c r="X1" s="42" t="s">
        <v>1986</v>
      </c>
      <c r="Y1" s="42" t="s">
        <v>1987</v>
      </c>
      <c r="Z1" s="42" t="s">
        <v>1988</v>
      </c>
      <c r="AA1" s="42" t="s">
        <v>1989</v>
      </c>
      <c r="AC1" s="45" t="s">
        <v>1990</v>
      </c>
      <c r="AD1" s="45" t="s">
        <v>1991</v>
      </c>
      <c r="AE1" s="45" t="s">
        <v>1992</v>
      </c>
      <c r="AF1" s="45" t="s">
        <v>1993</v>
      </c>
      <c r="AH1" s="45" t="s">
        <v>1990</v>
      </c>
      <c r="AI1" s="45" t="s">
        <v>1991</v>
      </c>
      <c r="AJ1" s="45" t="s">
        <v>1992</v>
      </c>
      <c r="AK1" s="45" t="s">
        <v>1993</v>
      </c>
    </row>
    <row r="2" spans="1:37">
      <c r="A2" s="46" t="str">
        <f t="shared" ref="A2:A12" si="0">IF(C2="","",B2&amp;" &gt;&gt; "&amp;C2)</f>
        <v xml:space="preserve"> &gt;&gt; Quantity</v>
      </c>
      <c r="B2" s="47"/>
      <c r="C2" s="29" t="s">
        <v>1994</v>
      </c>
      <c r="E2" s="30" t="s">
        <v>1995</v>
      </c>
      <c r="F2" s="32" t="s">
        <v>1994</v>
      </c>
      <c r="G2" s="32" t="s">
        <v>1996</v>
      </c>
      <c r="H2" s="33" t="s">
        <v>1997</v>
      </c>
      <c r="J2" s="34"/>
      <c r="K2" s="35">
        <v>0.8</v>
      </c>
      <c r="L2" s="34"/>
      <c r="M2" s="34"/>
      <c r="N2" s="34"/>
      <c r="O2" s="35"/>
      <c r="P2" s="34"/>
      <c r="Q2" s="34"/>
      <c r="R2" s="34" t="s">
        <v>1998</v>
      </c>
      <c r="S2" s="34"/>
      <c r="T2" s="34" t="s">
        <v>1998</v>
      </c>
      <c r="U2" s="36"/>
      <c r="V2" s="36"/>
      <c r="X2" s="32" t="s">
        <v>1999</v>
      </c>
      <c r="Y2" s="32"/>
      <c r="Z2" s="32"/>
      <c r="AA2" s="32"/>
      <c r="AC2" s="48"/>
      <c r="AD2" s="48"/>
      <c r="AE2" s="48"/>
      <c r="AF2" s="48"/>
      <c r="AH2" s="48"/>
      <c r="AI2" s="48"/>
      <c r="AJ2" s="48"/>
      <c r="AK2" s="48"/>
    </row>
    <row r="3" spans="1:37">
      <c r="A3" s="46" t="str">
        <f t="shared" si="0"/>
        <v xml:space="preserve"> &gt;&gt; Currency</v>
      </c>
      <c r="B3" s="47"/>
      <c r="C3" s="49" t="s">
        <v>2000</v>
      </c>
      <c r="E3" s="30" t="s">
        <v>2001</v>
      </c>
      <c r="F3" s="32" t="s">
        <v>2000</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2002</v>
      </c>
      <c r="E4" s="30" t="s">
        <v>2003</v>
      </c>
      <c r="F4" s="32" t="s">
        <v>2002</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2004</v>
      </c>
      <c r="E5" s="30" t="s">
        <v>1754</v>
      </c>
      <c r="F5" s="32" t="s">
        <v>989</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2005</v>
      </c>
      <c r="E6" s="30" t="s">
        <v>1784</v>
      </c>
      <c r="F6" s="32" t="s">
        <v>2005</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989</v>
      </c>
      <c r="E7" s="30" t="s">
        <v>1749</v>
      </c>
      <c r="F7" s="32" t="s">
        <v>989</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2006</v>
      </c>
      <c r="E8" s="30" t="s">
        <v>2007</v>
      </c>
      <c r="F8" s="32" t="s">
        <v>2006</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1883</v>
      </c>
      <c r="D9" s="38"/>
      <c r="E9" s="30" t="s">
        <v>1779</v>
      </c>
      <c r="F9" s="32" t="s">
        <v>1883</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1883</v>
      </c>
      <c r="D10" s="38"/>
      <c r="E10" s="30" t="s">
        <v>2008</v>
      </c>
      <c r="F10" s="32" t="s">
        <v>1883</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1883</v>
      </c>
      <c r="D11" s="38"/>
      <c r="E11" s="30" t="s">
        <v>2009</v>
      </c>
      <c r="F11" s="32" t="s">
        <v>1883</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2005</v>
      </c>
      <c r="E12" s="30" t="s">
        <v>2010</v>
      </c>
      <c r="F12" s="32" t="s">
        <v>2005</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2011</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formula1>"ListedValue,RefData,Data_RegEx,NoAuto,Column_RegEx"</formula1>
    </dataValidation>
    <dataValidation type="whole" allowBlank="1" showInputMessage="1" showErrorMessage="1" sqref="U2:V121">
      <formula1>0</formula1>
      <formula2>100</formula2>
    </dataValidation>
    <dataValidation type="list" allowBlank="1" showInputMessage="1" showErrorMessage="1" sqref="I11:I121 J2:J121 L2:N121 P2:T121">
      <formula1>"V"</formula1>
    </dataValidation>
    <dataValidation type="list" allowBlank="1" showInputMessage="1" showErrorMessage="1" sqref="X2:AA121">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959</v>
      </c>
      <c r="B1" t="s">
        <v>1158</v>
      </c>
      <c r="C1" t="s">
        <v>960</v>
      </c>
      <c r="D1" t="s">
        <v>961</v>
      </c>
      <c r="E1" t="s">
        <v>962</v>
      </c>
      <c r="F1" t="s">
        <v>963</v>
      </c>
      <c r="G1" t="s">
        <v>875</v>
      </c>
      <c r="H1" t="s">
        <v>855</v>
      </c>
      <c r="I1" t="s">
        <v>2012</v>
      </c>
      <c r="J1" t="s">
        <v>2013</v>
      </c>
      <c r="K1" t="s">
        <v>2014</v>
      </c>
      <c r="L1" t="s">
        <v>2015</v>
      </c>
      <c r="M1" t="s">
        <v>2016</v>
      </c>
    </row>
    <row r="2" spans="1:13" hidden="1">
      <c r="A2" s="109" t="s">
        <v>2017</v>
      </c>
      <c r="B2" s="109" t="s">
        <v>1881</v>
      </c>
      <c r="C2" s="109"/>
      <c r="D2" s="109" t="s">
        <v>2018</v>
      </c>
      <c r="E2" s="109"/>
      <c r="F2" s="109"/>
      <c r="G2" s="109"/>
      <c r="H2" s="109"/>
      <c r="I2" s="109"/>
      <c r="J2" s="109"/>
      <c r="K2" s="109"/>
      <c r="L2" s="109"/>
      <c r="M2" s="109"/>
    </row>
    <row r="3" spans="1:13" hidden="1">
      <c r="A3" s="109" t="s">
        <v>2019</v>
      </c>
      <c r="B3" s="109" t="s">
        <v>1881</v>
      </c>
      <c r="C3" s="109"/>
      <c r="D3" s="109" t="s">
        <v>2020</v>
      </c>
      <c r="E3" s="109"/>
      <c r="F3" s="109"/>
      <c r="G3" s="109"/>
      <c r="H3" s="109"/>
      <c r="I3" s="109"/>
      <c r="J3" s="109"/>
      <c r="K3" s="109"/>
      <c r="L3" s="109"/>
      <c r="M3" s="109"/>
    </row>
    <row r="4" spans="1:13" hidden="1">
      <c r="A4" s="109" t="s">
        <v>2021</v>
      </c>
      <c r="B4" s="109" t="s">
        <v>1881</v>
      </c>
      <c r="C4" s="109"/>
      <c r="D4" s="109" t="s">
        <v>2022</v>
      </c>
      <c r="E4" s="109"/>
      <c r="F4" s="109"/>
      <c r="G4" s="109"/>
      <c r="H4" s="109"/>
      <c r="I4" s="109"/>
      <c r="J4" s="109"/>
      <c r="K4" s="109"/>
      <c r="L4" s="109"/>
      <c r="M4" s="109"/>
    </row>
    <row r="5" spans="1:13" hidden="1">
      <c r="A5" s="109" t="s">
        <v>2023</v>
      </c>
      <c r="B5" s="109" t="s">
        <v>1881</v>
      </c>
      <c r="C5" s="109"/>
      <c r="D5" s="109" t="s">
        <v>2024</v>
      </c>
      <c r="E5" s="109"/>
      <c r="F5" s="109"/>
      <c r="G5" s="109"/>
      <c r="H5" s="109"/>
      <c r="I5" s="109"/>
      <c r="J5" s="109"/>
      <c r="K5" s="109"/>
      <c r="L5" s="109"/>
      <c r="M5" s="109"/>
    </row>
    <row r="6" spans="1:13" hidden="1">
      <c r="A6" s="109" t="s">
        <v>2025</v>
      </c>
      <c r="B6" s="109" t="s">
        <v>1881</v>
      </c>
      <c r="C6" s="109"/>
      <c r="D6" s="109" t="s">
        <v>2026</v>
      </c>
      <c r="E6" s="109"/>
      <c r="F6" s="109"/>
      <c r="G6" s="109"/>
      <c r="H6" s="109"/>
      <c r="I6" s="240">
        <v>44282.576319444444</v>
      </c>
      <c r="J6" s="109"/>
      <c r="K6" s="109"/>
      <c r="L6" s="109"/>
      <c r="M6" s="109"/>
    </row>
    <row r="7" spans="1:13" ht="31.5" hidden="1">
      <c r="A7" s="109" t="s">
        <v>2027</v>
      </c>
      <c r="B7" s="109" t="s">
        <v>1881</v>
      </c>
      <c r="C7" s="109"/>
      <c r="D7" s="109" t="s">
        <v>2028</v>
      </c>
      <c r="E7" s="109"/>
      <c r="F7" s="109"/>
      <c r="G7" s="109"/>
      <c r="H7" s="109"/>
      <c r="I7" s="109"/>
      <c r="J7" s="109"/>
      <c r="K7" s="109"/>
      <c r="L7" s="109" t="s">
        <v>2029</v>
      </c>
      <c r="M7" s="109"/>
    </row>
    <row r="8" spans="1:13" hidden="1">
      <c r="A8" s="109" t="s">
        <v>2030</v>
      </c>
      <c r="B8" s="109" t="s">
        <v>1881</v>
      </c>
      <c r="C8" s="109"/>
      <c r="D8" s="109" t="s">
        <v>2031</v>
      </c>
      <c r="E8" s="109"/>
      <c r="F8" s="109"/>
      <c r="G8" s="109"/>
      <c r="H8" s="109"/>
      <c r="I8" s="109"/>
      <c r="J8" s="109"/>
      <c r="K8" s="109"/>
      <c r="L8" s="109"/>
      <c r="M8" s="109"/>
    </row>
    <row r="9" spans="1:13" ht="31.5" hidden="1">
      <c r="A9" s="109" t="s">
        <v>2032</v>
      </c>
      <c r="B9" s="109" t="s">
        <v>1881</v>
      </c>
      <c r="C9" s="109"/>
      <c r="D9" s="109" t="s">
        <v>2033</v>
      </c>
      <c r="E9" s="109"/>
      <c r="F9" s="109"/>
      <c r="G9" s="109"/>
      <c r="H9" s="109"/>
      <c r="I9" s="109"/>
      <c r="J9" s="109"/>
      <c r="K9" s="109"/>
      <c r="L9" s="109"/>
      <c r="M9" s="109"/>
    </row>
    <row r="10" spans="1:13" hidden="1">
      <c r="A10" s="109" t="s">
        <v>2034</v>
      </c>
      <c r="B10" s="109" t="s">
        <v>1881</v>
      </c>
      <c r="C10" s="109"/>
      <c r="D10" s="109" t="s">
        <v>2035</v>
      </c>
      <c r="E10" s="109"/>
      <c r="F10" s="109"/>
      <c r="G10" s="109"/>
      <c r="H10" s="109"/>
      <c r="I10" s="109"/>
      <c r="J10" s="109"/>
      <c r="K10" s="109"/>
      <c r="L10" s="109"/>
      <c r="M10" s="109"/>
    </row>
    <row r="11" spans="1:13" ht="31.5" hidden="1">
      <c r="A11" s="109" t="s">
        <v>2036</v>
      </c>
      <c r="B11" s="109" t="s">
        <v>1881</v>
      </c>
      <c r="C11" s="109"/>
      <c r="D11" s="109" t="s">
        <v>2037</v>
      </c>
      <c r="E11" s="109"/>
      <c r="F11" s="109"/>
      <c r="G11" s="109"/>
      <c r="H11" s="109"/>
      <c r="I11" s="109"/>
      <c r="J11" s="109"/>
      <c r="K11" s="109"/>
      <c r="L11" s="109"/>
      <c r="M11" s="109"/>
    </row>
    <row r="12" spans="1:13" hidden="1">
      <c r="A12" s="109" t="s">
        <v>2038</v>
      </c>
      <c r="B12" s="109" t="s">
        <v>1881</v>
      </c>
      <c r="C12" s="109"/>
      <c r="D12" s="109" t="s">
        <v>2039</v>
      </c>
      <c r="E12" s="109"/>
      <c r="F12" s="109"/>
      <c r="G12" s="109"/>
      <c r="H12" s="109"/>
      <c r="I12" s="109"/>
      <c r="J12" s="109"/>
      <c r="K12" s="109"/>
      <c r="L12" s="109"/>
      <c r="M12" s="109"/>
    </row>
    <row r="13" spans="1:13" ht="31.5" hidden="1">
      <c r="A13" s="109" t="s">
        <v>2040</v>
      </c>
      <c r="B13" s="109" t="s">
        <v>1881</v>
      </c>
      <c r="C13" s="109"/>
      <c r="D13" s="109" t="s">
        <v>2041</v>
      </c>
      <c r="E13" s="109"/>
      <c r="F13" s="109"/>
      <c r="G13" s="109"/>
      <c r="H13" s="109"/>
      <c r="I13" s="109"/>
      <c r="J13" s="109"/>
      <c r="K13" s="109"/>
      <c r="L13" s="109"/>
      <c r="M13" s="109"/>
    </row>
    <row r="14" spans="1:13" hidden="1">
      <c r="A14" s="109" t="s">
        <v>2042</v>
      </c>
      <c r="B14" s="109" t="s">
        <v>1881</v>
      </c>
      <c r="C14" s="109"/>
      <c r="D14" s="109" t="s">
        <v>2043</v>
      </c>
      <c r="E14" s="109"/>
      <c r="F14" s="109"/>
      <c r="G14" s="109"/>
      <c r="H14" s="109"/>
      <c r="I14" s="109"/>
      <c r="J14" s="109"/>
      <c r="K14" s="109"/>
      <c r="L14" s="109"/>
      <c r="M14" s="109"/>
    </row>
    <row r="15" spans="1:13" ht="47.25" hidden="1">
      <c r="A15" s="109" t="s">
        <v>2044</v>
      </c>
      <c r="B15" s="109" t="s">
        <v>1881</v>
      </c>
      <c r="C15" s="109"/>
      <c r="D15" s="109" t="s">
        <v>2045</v>
      </c>
      <c r="E15" s="109"/>
      <c r="F15" s="109"/>
      <c r="G15" s="109"/>
      <c r="H15" s="109"/>
      <c r="I15" s="240">
        <v>44282.575891203705</v>
      </c>
      <c r="J15" s="109"/>
      <c r="K15" s="109"/>
      <c r="L15" s="109"/>
      <c r="M15" s="109"/>
    </row>
    <row r="16" spans="1:13" hidden="1">
      <c r="A16" s="109" t="s">
        <v>2046</v>
      </c>
      <c r="B16" s="109" t="s">
        <v>1881</v>
      </c>
      <c r="C16" s="109"/>
      <c r="D16" s="109" t="s">
        <v>2047</v>
      </c>
      <c r="E16" s="109"/>
      <c r="F16" s="109"/>
      <c r="G16" s="109"/>
      <c r="H16" s="109"/>
      <c r="I16" s="109"/>
      <c r="J16" s="109"/>
      <c r="K16" s="109"/>
      <c r="L16" s="109"/>
      <c r="M16" s="109"/>
    </row>
    <row r="17" spans="1:13" ht="31.5" hidden="1">
      <c r="A17" s="109" t="s">
        <v>2048</v>
      </c>
      <c r="B17" s="109" t="s">
        <v>1881</v>
      </c>
      <c r="C17" s="109"/>
      <c r="D17" s="109" t="s">
        <v>2049</v>
      </c>
      <c r="E17" s="109"/>
      <c r="F17" s="109"/>
      <c r="G17" s="109"/>
      <c r="H17" s="109"/>
      <c r="I17" s="109"/>
      <c r="J17" s="109"/>
      <c r="K17" s="109"/>
      <c r="L17" s="109"/>
      <c r="M17" s="109"/>
    </row>
    <row r="18" spans="1:13" ht="31.5" hidden="1">
      <c r="A18" s="109" t="s">
        <v>2050</v>
      </c>
      <c r="B18" s="109" t="s">
        <v>1881</v>
      </c>
      <c r="C18" s="109"/>
      <c r="D18" s="109" t="s">
        <v>2051</v>
      </c>
      <c r="E18" s="109"/>
      <c r="F18" s="109"/>
      <c r="G18" s="109"/>
      <c r="H18" s="109"/>
      <c r="I18" s="109"/>
      <c r="J18" s="109"/>
      <c r="K18" s="109"/>
      <c r="L18" s="109"/>
      <c r="M18" s="109"/>
    </row>
    <row r="19" spans="1:13" ht="31.5" hidden="1">
      <c r="A19" s="109" t="s">
        <v>2052</v>
      </c>
      <c r="B19" s="109" t="s">
        <v>1881</v>
      </c>
      <c r="C19" s="109"/>
      <c r="D19" s="109" t="s">
        <v>2053</v>
      </c>
      <c r="E19" s="109"/>
      <c r="F19" s="109"/>
      <c r="G19" s="109"/>
      <c r="H19" s="109"/>
      <c r="I19" s="240">
        <v>44282.57671296296</v>
      </c>
      <c r="J19" s="109"/>
      <c r="K19" s="109"/>
      <c r="L19" s="109"/>
      <c r="M19" s="109"/>
    </row>
    <row r="20" spans="1:13" hidden="1">
      <c r="A20" s="109" t="s">
        <v>2054</v>
      </c>
      <c r="B20" s="109" t="s">
        <v>1881</v>
      </c>
      <c r="C20" s="109"/>
      <c r="D20" s="109" t="s">
        <v>2055</v>
      </c>
      <c r="E20" s="109"/>
      <c r="F20" s="109"/>
      <c r="G20" s="109"/>
      <c r="H20" s="109"/>
      <c r="I20" s="109"/>
      <c r="J20" s="109"/>
      <c r="K20" s="109"/>
      <c r="L20" s="109"/>
      <c r="M20" s="109"/>
    </row>
    <row r="21" spans="1:13" ht="31.5" hidden="1">
      <c r="A21" s="109" t="s">
        <v>2056</v>
      </c>
      <c r="B21" s="109" t="s">
        <v>1881</v>
      </c>
      <c r="C21" s="109"/>
      <c r="D21" s="109" t="s">
        <v>2057</v>
      </c>
      <c r="E21" s="109"/>
      <c r="F21" s="109"/>
      <c r="G21" s="109"/>
      <c r="H21" s="109"/>
      <c r="I21" s="109"/>
      <c r="J21" s="109"/>
      <c r="K21" s="109"/>
      <c r="L21" s="109"/>
      <c r="M21" s="109"/>
    </row>
    <row r="22" spans="1:13" hidden="1">
      <c r="A22" s="109" t="s">
        <v>2029</v>
      </c>
      <c r="B22" s="109" t="s">
        <v>1881</v>
      </c>
      <c r="C22" s="109"/>
      <c r="D22" s="109" t="s">
        <v>2058</v>
      </c>
      <c r="E22" s="109"/>
      <c r="F22" s="109"/>
      <c r="G22" s="109"/>
      <c r="H22" s="109"/>
      <c r="I22" s="109"/>
      <c r="J22" s="109"/>
      <c r="K22" s="109"/>
      <c r="L22" s="109"/>
      <c r="M22" s="109" t="s">
        <v>2059</v>
      </c>
    </row>
    <row r="23" spans="1:13" ht="31.5" hidden="1">
      <c r="A23" s="109" t="s">
        <v>2060</v>
      </c>
      <c r="B23" s="109" t="s">
        <v>1881</v>
      </c>
      <c r="C23" s="109"/>
      <c r="D23" s="109" t="s">
        <v>2061</v>
      </c>
      <c r="E23" s="109"/>
      <c r="F23" s="109"/>
      <c r="G23" s="109"/>
      <c r="H23" s="109"/>
      <c r="I23" s="109"/>
      <c r="J23" s="109"/>
      <c r="K23" s="109"/>
      <c r="L23" s="109"/>
      <c r="M23" s="109"/>
    </row>
    <row r="24" spans="1:13">
      <c r="A24" s="109" t="s">
        <v>2000</v>
      </c>
      <c r="B24" s="109" t="s">
        <v>1881</v>
      </c>
      <c r="C24" s="109"/>
      <c r="D24" s="109" t="s">
        <v>2062</v>
      </c>
      <c r="E24" s="109"/>
      <c r="F24" s="109"/>
      <c r="G24" s="109"/>
      <c r="H24" s="109"/>
      <c r="I24" s="109"/>
      <c r="J24" s="109"/>
      <c r="K24" s="109"/>
      <c r="L24" s="109"/>
      <c r="M24" s="109" t="s">
        <v>2063</v>
      </c>
    </row>
    <row r="25" spans="1:13" ht="31.5" hidden="1">
      <c r="A25" s="109" t="s">
        <v>2064</v>
      </c>
      <c r="B25" s="109" t="s">
        <v>1881</v>
      </c>
      <c r="C25" s="109"/>
      <c r="D25" s="109" t="s">
        <v>2065</v>
      </c>
      <c r="E25" s="109"/>
      <c r="F25" s="109"/>
      <c r="G25" s="109"/>
      <c r="H25" s="109"/>
      <c r="I25" s="109"/>
      <c r="J25" s="109"/>
      <c r="K25" s="109"/>
      <c r="L25" s="109"/>
      <c r="M25" s="109"/>
    </row>
    <row r="26" spans="1:13" hidden="1">
      <c r="A26" s="109" t="s">
        <v>2066</v>
      </c>
      <c r="B26" s="109" t="s">
        <v>1881</v>
      </c>
      <c r="C26" s="109"/>
      <c r="D26" s="109" t="s">
        <v>2067</v>
      </c>
      <c r="E26" s="109"/>
      <c r="F26" s="109"/>
      <c r="G26" s="109"/>
      <c r="H26" s="109"/>
      <c r="I26" s="109"/>
      <c r="J26" s="109"/>
      <c r="K26" s="109"/>
      <c r="L26" s="109"/>
      <c r="M26" s="109"/>
    </row>
    <row r="27" spans="1:13" hidden="1">
      <c r="A27" s="109" t="s">
        <v>2068</v>
      </c>
      <c r="B27" s="109" t="s">
        <v>1881</v>
      </c>
      <c r="C27" s="109"/>
      <c r="D27" s="109"/>
      <c r="E27" s="109"/>
      <c r="F27" s="109"/>
      <c r="G27" s="109"/>
      <c r="H27" s="109" t="s">
        <v>2069</v>
      </c>
      <c r="I27" s="240">
        <v>44285.428402777776</v>
      </c>
      <c r="J27" s="109"/>
      <c r="K27" s="109"/>
      <c r="L27" s="109"/>
      <c r="M27" s="109"/>
    </row>
    <row r="28" spans="1:13" ht="31.5">
      <c r="A28" s="109" t="s">
        <v>1883</v>
      </c>
      <c r="B28" s="109" t="s">
        <v>1881</v>
      </c>
      <c r="C28" s="109"/>
      <c r="D28" s="109" t="s">
        <v>2070</v>
      </c>
      <c r="E28" s="109"/>
      <c r="F28" s="109"/>
      <c r="G28" s="109"/>
      <c r="H28" s="109"/>
      <c r="I28" s="109"/>
      <c r="J28" s="109"/>
      <c r="K28" s="109"/>
      <c r="L28" s="109"/>
      <c r="M28" s="109" t="s">
        <v>2063</v>
      </c>
    </row>
    <row r="29" spans="1:13" ht="31.5" hidden="1">
      <c r="A29" s="109" t="s">
        <v>2071</v>
      </c>
      <c r="B29" s="109" t="s">
        <v>1881</v>
      </c>
      <c r="C29" s="109"/>
      <c r="D29" s="109" t="s">
        <v>2072</v>
      </c>
      <c r="E29" s="109"/>
      <c r="F29" s="109"/>
      <c r="G29" s="109"/>
      <c r="H29" s="109"/>
      <c r="I29" s="109"/>
      <c r="J29" s="109"/>
      <c r="K29" s="109"/>
      <c r="L29" s="109" t="s">
        <v>1883</v>
      </c>
      <c r="M29" s="109" t="s">
        <v>2059</v>
      </c>
    </row>
    <row r="30" spans="1:13" ht="31.5" hidden="1">
      <c r="A30" s="109" t="s">
        <v>2073</v>
      </c>
      <c r="B30" s="109" t="s">
        <v>1881</v>
      </c>
      <c r="C30" s="109"/>
      <c r="D30" s="109" t="s">
        <v>2074</v>
      </c>
      <c r="E30" s="109"/>
      <c r="F30" s="109"/>
      <c r="G30" s="109"/>
      <c r="H30" s="109"/>
      <c r="I30" s="109"/>
      <c r="J30" s="109"/>
      <c r="K30" s="109"/>
      <c r="L30" s="109" t="s">
        <v>2029</v>
      </c>
      <c r="M30" s="109"/>
    </row>
    <row r="31" spans="1:13" ht="31.5" hidden="1">
      <c r="A31" s="109" t="s">
        <v>2075</v>
      </c>
      <c r="B31" s="109" t="s">
        <v>1881</v>
      </c>
      <c r="C31" s="109"/>
      <c r="D31" s="109" t="s">
        <v>2076</v>
      </c>
      <c r="E31" s="109"/>
      <c r="F31" s="109"/>
      <c r="G31" s="109"/>
      <c r="H31" s="109"/>
      <c r="I31" s="109"/>
      <c r="J31" s="109"/>
      <c r="K31" s="109"/>
      <c r="L31" s="109" t="s">
        <v>2029</v>
      </c>
      <c r="M31" s="109"/>
    </row>
    <row r="32" spans="1:13" hidden="1">
      <c r="A32" s="109" t="s">
        <v>2077</v>
      </c>
      <c r="B32" s="109" t="s">
        <v>1881</v>
      </c>
      <c r="C32" s="109"/>
      <c r="D32" s="109" t="s">
        <v>2078</v>
      </c>
      <c r="E32" s="109"/>
      <c r="F32" s="109"/>
      <c r="G32" s="109"/>
      <c r="H32" s="109"/>
      <c r="I32" s="109"/>
      <c r="J32" s="109"/>
      <c r="K32" s="109"/>
      <c r="L32" s="109"/>
      <c r="M32" s="109"/>
    </row>
    <row r="33" spans="1:13" ht="31.5" hidden="1">
      <c r="A33" s="109" t="s">
        <v>2079</v>
      </c>
      <c r="B33" s="109" t="s">
        <v>1881</v>
      </c>
      <c r="C33" s="109"/>
      <c r="D33" s="109" t="s">
        <v>2080</v>
      </c>
      <c r="E33" s="109"/>
      <c r="F33" s="109"/>
      <c r="G33" s="109"/>
      <c r="H33" s="109"/>
      <c r="I33" s="109"/>
      <c r="J33" s="109"/>
      <c r="K33" s="109"/>
      <c r="L33" s="109"/>
      <c r="M33" s="109"/>
    </row>
    <row r="34" spans="1:13" ht="31.5">
      <c r="A34" s="109" t="s">
        <v>1317</v>
      </c>
      <c r="B34" s="109" t="s">
        <v>1881</v>
      </c>
      <c r="C34" s="109"/>
      <c r="D34" s="109" t="s">
        <v>2081</v>
      </c>
      <c r="E34" s="109"/>
      <c r="F34" s="109"/>
      <c r="G34" s="109"/>
      <c r="H34" s="109"/>
      <c r="I34" s="109"/>
      <c r="J34" s="109"/>
      <c r="K34" s="109"/>
      <c r="L34" s="109"/>
      <c r="M34" s="109" t="s">
        <v>2063</v>
      </c>
    </row>
    <row r="35" spans="1:13" hidden="1">
      <c r="A35" s="109" t="s">
        <v>2082</v>
      </c>
      <c r="B35" s="109" t="s">
        <v>1881</v>
      </c>
      <c r="C35" s="109"/>
      <c r="D35" s="109" t="s">
        <v>2083</v>
      </c>
      <c r="E35" s="109"/>
      <c r="F35" s="109"/>
      <c r="G35" s="109"/>
      <c r="H35" s="109"/>
      <c r="I35" s="109"/>
      <c r="J35" s="109"/>
      <c r="K35" s="109"/>
      <c r="L35" s="109"/>
      <c r="M35" s="109"/>
    </row>
    <row r="36" spans="1:13" hidden="1">
      <c r="A36" s="109" t="s">
        <v>2084</v>
      </c>
      <c r="B36" s="109" t="s">
        <v>1881</v>
      </c>
      <c r="C36" s="109"/>
      <c r="D36" s="109" t="s">
        <v>2085</v>
      </c>
      <c r="E36" s="109"/>
      <c r="F36" s="109"/>
      <c r="G36" s="109"/>
      <c r="H36" s="109"/>
      <c r="I36" s="109"/>
      <c r="J36" s="109"/>
      <c r="K36" s="109"/>
      <c r="L36" s="109"/>
      <c r="M36" s="109"/>
    </row>
    <row r="37" spans="1:13" hidden="1">
      <c r="A37" s="109" t="s">
        <v>2086</v>
      </c>
      <c r="B37" s="109" t="s">
        <v>1881</v>
      </c>
      <c r="C37" s="109"/>
      <c r="D37" s="109" t="s">
        <v>2087</v>
      </c>
      <c r="E37" s="109"/>
      <c r="F37" s="109"/>
      <c r="G37" s="109"/>
      <c r="H37" s="109"/>
      <c r="I37" s="109"/>
      <c r="J37" s="109"/>
      <c r="K37" s="109"/>
      <c r="L37" s="109" t="s">
        <v>2046</v>
      </c>
      <c r="M37" s="109"/>
    </row>
    <row r="38" spans="1:13" hidden="1">
      <c r="A38" s="109" t="s">
        <v>1330</v>
      </c>
      <c r="B38" s="109" t="s">
        <v>1881</v>
      </c>
      <c r="C38" s="109"/>
      <c r="D38" s="109" t="s">
        <v>2088</v>
      </c>
      <c r="E38" s="109"/>
      <c r="F38" s="109"/>
      <c r="G38" s="109"/>
      <c r="H38" s="109"/>
      <c r="I38" s="109"/>
      <c r="J38" s="109"/>
      <c r="K38" s="109"/>
      <c r="L38" s="109"/>
      <c r="M38" s="109"/>
    </row>
    <row r="39" spans="1:13" ht="31.5" hidden="1">
      <c r="A39" s="109" t="s">
        <v>2089</v>
      </c>
      <c r="B39" s="109" t="s">
        <v>1881</v>
      </c>
      <c r="C39" s="109"/>
      <c r="D39" s="109" t="s">
        <v>2090</v>
      </c>
      <c r="E39" s="109"/>
      <c r="F39" s="109"/>
      <c r="G39" s="109"/>
      <c r="H39" s="109"/>
      <c r="I39" s="109"/>
      <c r="J39" s="109"/>
      <c r="K39" s="109"/>
      <c r="L39" s="109" t="s">
        <v>2091</v>
      </c>
      <c r="M39" s="109"/>
    </row>
    <row r="40" spans="1:13" ht="63" hidden="1">
      <c r="A40" s="109" t="s">
        <v>2092</v>
      </c>
      <c r="B40" s="109" t="s">
        <v>1881</v>
      </c>
      <c r="C40" s="109"/>
      <c r="D40" s="109" t="s">
        <v>2093</v>
      </c>
      <c r="E40" s="109"/>
      <c r="F40" s="109"/>
      <c r="G40" s="109"/>
      <c r="H40" s="109"/>
      <c r="I40" s="109"/>
      <c r="J40" s="109"/>
      <c r="K40" s="109"/>
      <c r="L40" s="109"/>
      <c r="M40" s="109"/>
    </row>
    <row r="41" spans="1:13" ht="31.5" hidden="1">
      <c r="A41" s="109" t="s">
        <v>1333</v>
      </c>
      <c r="B41" s="109" t="s">
        <v>1881</v>
      </c>
      <c r="C41" s="109"/>
      <c r="D41" s="109" t="s">
        <v>2094</v>
      </c>
      <c r="E41" s="109"/>
      <c r="F41" s="109"/>
      <c r="G41" s="109"/>
      <c r="H41" s="109"/>
      <c r="I41" s="109"/>
      <c r="J41" s="109"/>
      <c r="K41" s="109"/>
      <c r="L41" s="109"/>
      <c r="M41" s="109"/>
    </row>
    <row r="42" spans="1:13" hidden="1">
      <c r="A42" s="109" t="s">
        <v>2095</v>
      </c>
      <c r="B42" s="109" t="s">
        <v>1881</v>
      </c>
      <c r="C42" s="109"/>
      <c r="D42" s="109" t="s">
        <v>2096</v>
      </c>
      <c r="E42" s="109"/>
      <c r="F42" s="109"/>
      <c r="G42" s="109"/>
      <c r="H42" s="109"/>
      <c r="I42" s="109"/>
      <c r="J42" s="109"/>
      <c r="K42" s="109"/>
      <c r="L42" s="109"/>
      <c r="M42" s="109"/>
    </row>
    <row r="43" spans="1:13" ht="31.5" hidden="1">
      <c r="A43" s="109" t="s">
        <v>2097</v>
      </c>
      <c r="B43" s="109" t="s">
        <v>1881</v>
      </c>
      <c r="C43" s="109"/>
      <c r="D43" s="109" t="s">
        <v>2098</v>
      </c>
      <c r="E43" s="109"/>
      <c r="F43" s="109"/>
      <c r="G43" s="109"/>
      <c r="H43" s="109"/>
      <c r="I43" s="240">
        <v>44282.904421296298</v>
      </c>
      <c r="J43" s="109"/>
      <c r="K43" s="109"/>
      <c r="L43" s="109"/>
      <c r="M43" s="109"/>
    </row>
    <row r="44" spans="1:13" hidden="1">
      <c r="A44" s="109" t="s">
        <v>2099</v>
      </c>
      <c r="B44" s="109" t="s">
        <v>1881</v>
      </c>
      <c r="C44" s="109"/>
      <c r="D44" s="109" t="s">
        <v>2100</v>
      </c>
      <c r="E44" s="109"/>
      <c r="F44" s="109"/>
      <c r="G44" s="109"/>
      <c r="H44" s="109"/>
      <c r="I44" s="109"/>
      <c r="J44" s="109"/>
      <c r="K44" s="109"/>
      <c r="L44" s="109" t="s">
        <v>2046</v>
      </c>
      <c r="M44" s="109"/>
    </row>
    <row r="45" spans="1:13" ht="47.25" hidden="1">
      <c r="A45" s="109" t="s">
        <v>2101</v>
      </c>
      <c r="B45" s="109" t="s">
        <v>1881</v>
      </c>
      <c r="C45" s="109"/>
      <c r="D45" s="109" t="s">
        <v>2102</v>
      </c>
      <c r="E45" s="109"/>
      <c r="F45" s="109"/>
      <c r="G45" s="109"/>
      <c r="H45" s="109"/>
      <c r="I45" s="109"/>
      <c r="J45" s="109"/>
      <c r="K45" s="109"/>
      <c r="L45" s="109"/>
      <c r="M45" s="109"/>
    </row>
    <row r="46" spans="1:13" ht="31.5" hidden="1">
      <c r="A46" s="109" t="s">
        <v>2103</v>
      </c>
      <c r="B46" s="109" t="s">
        <v>1881</v>
      </c>
      <c r="C46" s="109"/>
      <c r="D46" s="109" t="s">
        <v>2104</v>
      </c>
      <c r="E46" s="109"/>
      <c r="F46" s="109"/>
      <c r="G46" s="109"/>
      <c r="H46" s="109"/>
      <c r="I46" s="109"/>
      <c r="J46" s="109"/>
      <c r="K46" s="109"/>
      <c r="L46" s="109"/>
      <c r="M46" s="109"/>
    </row>
    <row r="47" spans="1:13" ht="31.5" hidden="1">
      <c r="A47" s="109" t="s">
        <v>2105</v>
      </c>
      <c r="B47" s="109" t="s">
        <v>1881</v>
      </c>
      <c r="C47" s="109"/>
      <c r="D47" s="109" t="s">
        <v>2106</v>
      </c>
      <c r="E47" s="109"/>
      <c r="F47" s="109"/>
      <c r="G47" s="109"/>
      <c r="H47" s="109"/>
      <c r="I47" s="109"/>
      <c r="J47" s="109"/>
      <c r="K47" s="109"/>
      <c r="L47" s="109"/>
      <c r="M47" s="109"/>
    </row>
    <row r="48" spans="1:13" ht="31.5" hidden="1">
      <c r="A48" s="109" t="s">
        <v>2107</v>
      </c>
      <c r="B48" s="109" t="s">
        <v>1881</v>
      </c>
      <c r="C48" s="109"/>
      <c r="D48" s="109" t="s">
        <v>2108</v>
      </c>
      <c r="E48" s="109"/>
      <c r="F48" s="109"/>
      <c r="G48" s="109"/>
      <c r="H48" s="109"/>
      <c r="I48" s="109"/>
      <c r="J48" s="109"/>
      <c r="K48" s="109"/>
      <c r="L48" s="109"/>
      <c r="M48" s="109"/>
    </row>
    <row r="49" spans="1:13" ht="63" hidden="1">
      <c r="A49" s="109" t="s">
        <v>2109</v>
      </c>
      <c r="B49" s="109" t="s">
        <v>1881</v>
      </c>
      <c r="C49" s="109"/>
      <c r="D49" s="109" t="s">
        <v>2110</v>
      </c>
      <c r="E49" s="109"/>
      <c r="F49" s="109"/>
      <c r="G49" s="109"/>
      <c r="H49" s="109"/>
      <c r="I49" s="109"/>
      <c r="J49" s="109"/>
      <c r="K49" s="109"/>
      <c r="L49" s="109"/>
      <c r="M49" s="109"/>
    </row>
    <row r="50" spans="1:13" ht="47.25">
      <c r="A50" s="109" t="s">
        <v>2002</v>
      </c>
      <c r="B50" s="109" t="s">
        <v>1881</v>
      </c>
      <c r="C50" s="109"/>
      <c r="D50" s="109" t="s">
        <v>2111</v>
      </c>
      <c r="E50" s="109"/>
      <c r="F50" s="109"/>
      <c r="G50" s="109"/>
      <c r="H50" s="109"/>
      <c r="I50" s="240">
        <v>44282.628067129626</v>
      </c>
      <c r="J50" s="109"/>
      <c r="K50" s="109"/>
      <c r="L50" s="109"/>
      <c r="M50" s="109" t="s">
        <v>2063</v>
      </c>
    </row>
    <row r="51" spans="1:13" ht="47.25" hidden="1">
      <c r="A51" s="109" t="s">
        <v>2112</v>
      </c>
      <c r="B51" s="109" t="s">
        <v>1881</v>
      </c>
      <c r="C51" s="109"/>
      <c r="D51" s="109" t="s">
        <v>2113</v>
      </c>
      <c r="E51" s="109"/>
      <c r="F51" s="109"/>
      <c r="G51" s="109"/>
      <c r="H51" s="109"/>
      <c r="I51" s="109"/>
      <c r="J51" s="109"/>
      <c r="K51" s="109"/>
      <c r="L51" s="109"/>
      <c r="M51" s="109"/>
    </row>
    <row r="52" spans="1:13" ht="47.25">
      <c r="A52" s="109" t="s">
        <v>2005</v>
      </c>
      <c r="B52" s="109" t="s">
        <v>1881</v>
      </c>
      <c r="C52" s="109"/>
      <c r="D52" s="109" t="s">
        <v>2114</v>
      </c>
      <c r="E52" s="109"/>
      <c r="F52" s="109"/>
      <c r="G52" s="109"/>
      <c r="H52" s="109"/>
      <c r="I52" s="240">
        <v>44282.632175925923</v>
      </c>
      <c r="J52" s="109"/>
      <c r="K52" s="109"/>
      <c r="L52" s="109"/>
      <c r="M52" s="109" t="s">
        <v>2063</v>
      </c>
    </row>
    <row r="53" spans="1:13" ht="63" hidden="1">
      <c r="A53" s="109" t="s">
        <v>2115</v>
      </c>
      <c r="B53" s="109" t="s">
        <v>1881</v>
      </c>
      <c r="C53" s="109"/>
      <c r="D53" s="109" t="s">
        <v>2116</v>
      </c>
      <c r="E53" s="109"/>
      <c r="F53" s="109"/>
      <c r="G53" s="109"/>
      <c r="H53" s="109"/>
      <c r="I53" s="109"/>
      <c r="J53" s="109"/>
      <c r="K53" s="109"/>
      <c r="L53" s="109"/>
      <c r="M53" s="109"/>
    </row>
    <row r="54" spans="1:13" ht="63" hidden="1">
      <c r="A54" s="109" t="s">
        <v>2117</v>
      </c>
      <c r="B54" s="109" t="s">
        <v>1881</v>
      </c>
      <c r="C54" s="109"/>
      <c r="D54" s="109" t="s">
        <v>2118</v>
      </c>
      <c r="E54" s="109"/>
      <c r="F54" s="109"/>
      <c r="G54" s="109"/>
      <c r="H54" s="109"/>
      <c r="I54" s="109"/>
      <c r="J54" s="109"/>
      <c r="K54" s="109"/>
      <c r="L54" s="109"/>
      <c r="M54" s="109"/>
    </row>
    <row r="55" spans="1:13" ht="47.25" hidden="1">
      <c r="A55" s="109" t="s">
        <v>2119</v>
      </c>
      <c r="B55" s="109" t="s">
        <v>1881</v>
      </c>
      <c r="C55" s="109"/>
      <c r="D55" s="109" t="s">
        <v>2120</v>
      </c>
      <c r="E55" s="109"/>
      <c r="F55" s="109"/>
      <c r="G55" s="109"/>
      <c r="H55" s="109"/>
      <c r="I55" s="109"/>
      <c r="J55" s="109"/>
      <c r="K55" s="109"/>
      <c r="L55" s="109"/>
      <c r="M55" s="109"/>
    </row>
    <row r="56" spans="1:13" ht="63" hidden="1">
      <c r="A56" s="109" t="s">
        <v>2121</v>
      </c>
      <c r="B56" s="109" t="s">
        <v>1881</v>
      </c>
      <c r="C56" s="109"/>
      <c r="D56" s="109" t="s">
        <v>2122</v>
      </c>
      <c r="E56" s="109"/>
      <c r="F56" s="109"/>
      <c r="G56" s="109"/>
      <c r="H56" s="109"/>
      <c r="I56" s="109"/>
      <c r="J56" s="109"/>
      <c r="K56" s="109"/>
      <c r="L56" s="109"/>
      <c r="M56" s="109"/>
    </row>
    <row r="57" spans="1:13" ht="31.5" hidden="1">
      <c r="A57" s="109" t="s">
        <v>2123</v>
      </c>
      <c r="B57" s="109" t="s">
        <v>1881</v>
      </c>
      <c r="C57" s="109"/>
      <c r="D57" s="109" t="s">
        <v>2124</v>
      </c>
      <c r="E57" s="109"/>
      <c r="F57" s="109"/>
      <c r="G57" s="109"/>
      <c r="H57" s="109"/>
      <c r="I57" s="109"/>
      <c r="J57" s="109"/>
      <c r="K57" s="109"/>
      <c r="L57" s="109"/>
      <c r="M57" s="109"/>
    </row>
    <row r="58" spans="1:13" ht="63" hidden="1">
      <c r="A58" s="109" t="s">
        <v>2125</v>
      </c>
      <c r="B58" s="109" t="s">
        <v>1881</v>
      </c>
      <c r="C58" s="109"/>
      <c r="D58" s="109" t="s">
        <v>2126</v>
      </c>
      <c r="E58" s="109"/>
      <c r="F58" s="109"/>
      <c r="G58" s="109"/>
      <c r="H58" s="109"/>
      <c r="I58" s="109"/>
      <c r="J58" s="109"/>
      <c r="K58" s="109"/>
      <c r="L58" s="109"/>
      <c r="M58" s="109" t="s">
        <v>2059</v>
      </c>
    </row>
    <row r="59" spans="1:13" ht="31.5" hidden="1">
      <c r="A59" s="109" t="s">
        <v>2127</v>
      </c>
      <c r="B59" s="109" t="s">
        <v>1881</v>
      </c>
      <c r="C59" s="109"/>
      <c r="D59" s="109" t="s">
        <v>2128</v>
      </c>
      <c r="E59" s="109"/>
      <c r="F59" s="109"/>
      <c r="G59" s="109"/>
      <c r="H59" s="109"/>
      <c r="I59" s="109"/>
      <c r="J59" s="109"/>
      <c r="K59" s="109"/>
      <c r="L59" s="109"/>
      <c r="M59" s="109" t="s">
        <v>2059</v>
      </c>
    </row>
    <row r="60" spans="1:13" ht="31.5" hidden="1">
      <c r="A60" s="109" t="s">
        <v>2129</v>
      </c>
      <c r="B60" s="109" t="s">
        <v>1881</v>
      </c>
      <c r="C60" s="109"/>
      <c r="D60" s="109" t="s">
        <v>2130</v>
      </c>
      <c r="E60" s="109"/>
      <c r="F60" s="109"/>
      <c r="G60" s="109"/>
      <c r="H60" s="109"/>
      <c r="I60" s="109"/>
      <c r="J60" s="109"/>
      <c r="K60" s="109"/>
      <c r="L60" s="109"/>
      <c r="M60" s="109"/>
    </row>
    <row r="61" spans="1:13" ht="31.5" hidden="1">
      <c r="A61" s="109" t="s">
        <v>2131</v>
      </c>
      <c r="B61" s="109" t="s">
        <v>1881</v>
      </c>
      <c r="C61" s="109"/>
      <c r="D61" s="109" t="s">
        <v>2132</v>
      </c>
      <c r="E61" s="109"/>
      <c r="F61" s="109"/>
      <c r="G61" s="109"/>
      <c r="H61" s="109"/>
      <c r="I61" s="109"/>
      <c r="J61" s="109"/>
      <c r="K61" s="109"/>
      <c r="L61" s="109"/>
      <c r="M61" s="109"/>
    </row>
    <row r="62" spans="1:13" ht="31.5" hidden="1">
      <c r="A62" s="109" t="s">
        <v>2133</v>
      </c>
      <c r="B62" s="109" t="s">
        <v>1881</v>
      </c>
      <c r="C62" s="109"/>
      <c r="D62" s="109" t="s">
        <v>2134</v>
      </c>
      <c r="E62" s="109"/>
      <c r="F62" s="109"/>
      <c r="G62" s="109"/>
      <c r="H62" s="109"/>
      <c r="I62" s="109"/>
      <c r="J62" s="109"/>
      <c r="K62" s="109"/>
      <c r="L62" s="109"/>
      <c r="M62" s="109"/>
    </row>
    <row r="63" spans="1:13" ht="31.5" hidden="1">
      <c r="A63" s="109" t="s">
        <v>2135</v>
      </c>
      <c r="B63" s="109" t="s">
        <v>1881</v>
      </c>
      <c r="C63" s="109"/>
      <c r="D63" s="109" t="s">
        <v>2136</v>
      </c>
      <c r="E63" s="109"/>
      <c r="F63" s="109"/>
      <c r="G63" s="109"/>
      <c r="H63" s="109"/>
      <c r="I63" s="109"/>
      <c r="J63" s="109"/>
      <c r="K63" s="109"/>
      <c r="L63" s="109" t="s">
        <v>2029</v>
      </c>
      <c r="M63" s="109"/>
    </row>
    <row r="64" spans="1:13" ht="31.5">
      <c r="A64" s="109" t="s">
        <v>2137</v>
      </c>
      <c r="B64" s="109" t="s">
        <v>1881</v>
      </c>
      <c r="C64" s="109"/>
      <c r="D64" s="109" t="s">
        <v>2138</v>
      </c>
      <c r="E64" s="109"/>
      <c r="F64" s="109"/>
      <c r="G64" s="109"/>
      <c r="H64" s="109"/>
      <c r="I64" s="109"/>
      <c r="J64" s="109"/>
      <c r="K64" s="109"/>
      <c r="L64" s="109"/>
      <c r="M64" s="109" t="s">
        <v>2063</v>
      </c>
    </row>
    <row r="65" spans="1:13" hidden="1">
      <c r="A65" s="109" t="s">
        <v>1369</v>
      </c>
      <c r="B65" s="109" t="s">
        <v>1881</v>
      </c>
      <c r="C65" s="109"/>
      <c r="D65" s="109" t="s">
        <v>2139</v>
      </c>
      <c r="E65" s="109"/>
      <c r="F65" s="109"/>
      <c r="G65" s="109"/>
      <c r="H65" s="109"/>
      <c r="I65" s="109"/>
      <c r="J65" s="109"/>
      <c r="K65" s="109"/>
      <c r="L65" s="109"/>
      <c r="M65" s="109"/>
    </row>
    <row r="66" spans="1:13" ht="31.5" hidden="1">
      <c r="A66" s="109" t="s">
        <v>2140</v>
      </c>
      <c r="B66" s="109" t="s">
        <v>1881</v>
      </c>
      <c r="C66" s="109"/>
      <c r="D66" s="109" t="s">
        <v>2141</v>
      </c>
      <c r="E66" s="109"/>
      <c r="F66" s="109"/>
      <c r="G66" s="109"/>
      <c r="H66" s="109"/>
      <c r="I66" s="109"/>
      <c r="J66" s="109"/>
      <c r="K66" s="109"/>
      <c r="L66" s="109"/>
      <c r="M66" s="109" t="s">
        <v>2059</v>
      </c>
    </row>
    <row r="67" spans="1:13" hidden="1">
      <c r="A67" s="109" t="s">
        <v>2142</v>
      </c>
      <c r="B67" s="109" t="s">
        <v>1881</v>
      </c>
      <c r="C67" s="109"/>
      <c r="D67" s="109" t="s">
        <v>2143</v>
      </c>
      <c r="E67" s="109"/>
      <c r="F67" s="109"/>
      <c r="G67" s="109"/>
      <c r="H67" s="109"/>
      <c r="I67" s="109"/>
      <c r="J67" s="109"/>
      <c r="K67" s="109"/>
      <c r="L67" s="109"/>
      <c r="M67" s="109"/>
    </row>
    <row r="68" spans="1:13" ht="31.5" hidden="1">
      <c r="A68" s="109" t="s">
        <v>2144</v>
      </c>
      <c r="B68" s="109" t="s">
        <v>1881</v>
      </c>
      <c r="C68" s="109"/>
      <c r="D68" s="109" t="s">
        <v>2145</v>
      </c>
      <c r="E68" s="109"/>
      <c r="F68" s="109"/>
      <c r="G68" s="109"/>
      <c r="H68" s="109"/>
      <c r="I68" s="109"/>
      <c r="J68" s="109"/>
      <c r="K68" s="109"/>
      <c r="L68" s="109"/>
      <c r="M68" s="109" t="s">
        <v>2059</v>
      </c>
    </row>
    <row r="69" spans="1:13" ht="47.25" hidden="1">
      <c r="A69" s="109" t="s">
        <v>2146</v>
      </c>
      <c r="B69" s="109" t="s">
        <v>1881</v>
      </c>
      <c r="C69" s="109"/>
      <c r="D69" s="109" t="s">
        <v>2147</v>
      </c>
      <c r="E69" s="109"/>
      <c r="F69" s="109"/>
      <c r="G69" s="109"/>
      <c r="H69" s="109"/>
      <c r="I69" s="109"/>
      <c r="J69" s="109"/>
      <c r="K69" s="109"/>
      <c r="L69" s="109"/>
      <c r="M69" s="109" t="s">
        <v>2059</v>
      </c>
    </row>
    <row r="70" spans="1:13" ht="31.5" hidden="1">
      <c r="A70" s="109" t="s">
        <v>2148</v>
      </c>
      <c r="B70" s="109" t="s">
        <v>1881</v>
      </c>
      <c r="C70" s="109"/>
      <c r="D70" s="109" t="s">
        <v>2149</v>
      </c>
      <c r="E70" s="109"/>
      <c r="F70" s="109"/>
      <c r="G70" s="109"/>
      <c r="H70" s="109"/>
      <c r="I70" s="109"/>
      <c r="J70" s="109"/>
      <c r="K70" s="109"/>
      <c r="L70" s="109" t="s">
        <v>2029</v>
      </c>
      <c r="M70" s="109" t="s">
        <v>2059</v>
      </c>
    </row>
    <row r="71" spans="1:13" hidden="1">
      <c r="A71" s="109" t="s">
        <v>2150</v>
      </c>
      <c r="B71" s="109" t="s">
        <v>1881</v>
      </c>
      <c r="C71" s="109"/>
      <c r="D71" s="109" t="s">
        <v>2151</v>
      </c>
      <c r="E71" s="109"/>
      <c r="F71" s="109"/>
      <c r="G71" s="109"/>
      <c r="H71" s="109"/>
      <c r="I71" s="109"/>
      <c r="J71" s="109"/>
      <c r="K71" s="109"/>
      <c r="L71" s="109"/>
      <c r="M71" s="109"/>
    </row>
    <row r="72" spans="1:13" hidden="1">
      <c r="A72" s="109" t="s">
        <v>2152</v>
      </c>
      <c r="B72" s="109" t="s">
        <v>1881</v>
      </c>
      <c r="C72" s="109"/>
      <c r="D72" s="109" t="s">
        <v>2153</v>
      </c>
      <c r="E72" s="109"/>
      <c r="F72" s="109"/>
      <c r="G72" s="109"/>
      <c r="H72" s="109"/>
      <c r="I72" s="109"/>
      <c r="J72" s="109"/>
      <c r="K72" s="109"/>
      <c r="L72" s="109"/>
      <c r="M72" s="109"/>
    </row>
    <row r="73" spans="1:13" hidden="1">
      <c r="A73" s="109" t="s">
        <v>2154</v>
      </c>
      <c r="B73" s="109" t="s">
        <v>1881</v>
      </c>
      <c r="C73" s="109"/>
      <c r="D73" s="109" t="s">
        <v>2155</v>
      </c>
      <c r="E73" s="109"/>
      <c r="F73" s="109"/>
      <c r="G73" s="109"/>
      <c r="H73" s="109"/>
      <c r="I73" s="109"/>
      <c r="J73" s="109"/>
      <c r="K73" s="109"/>
      <c r="L73" s="109"/>
      <c r="M73" s="109"/>
    </row>
    <row r="74" spans="1:13" ht="31.5" hidden="1">
      <c r="A74" s="109" t="s">
        <v>2156</v>
      </c>
      <c r="B74" s="109" t="s">
        <v>1881</v>
      </c>
      <c r="C74" s="109"/>
      <c r="D74" s="109" t="s">
        <v>2157</v>
      </c>
      <c r="E74" s="109"/>
      <c r="F74" s="109"/>
      <c r="G74" s="109"/>
      <c r="H74" s="109"/>
      <c r="I74" s="109"/>
      <c r="J74" s="109"/>
      <c r="K74" s="109"/>
      <c r="L74" s="109"/>
      <c r="M74" s="109"/>
    </row>
    <row r="75" spans="1:13" hidden="1">
      <c r="A75" s="109" t="s">
        <v>2091</v>
      </c>
      <c r="B75" s="109" t="s">
        <v>1881</v>
      </c>
      <c r="C75" s="109"/>
      <c r="D75" s="109" t="s">
        <v>2158</v>
      </c>
      <c r="E75" s="109"/>
      <c r="F75" s="109"/>
      <c r="G75" s="109"/>
      <c r="H75" s="109"/>
      <c r="I75" s="109"/>
      <c r="J75" s="109"/>
      <c r="K75" s="109"/>
      <c r="L75" s="109"/>
      <c r="M75" s="109"/>
    </row>
    <row r="76" spans="1:13" ht="63" hidden="1">
      <c r="A76" s="109" t="s">
        <v>2159</v>
      </c>
      <c r="B76" s="109" t="s">
        <v>1881</v>
      </c>
      <c r="C76" s="109"/>
      <c r="D76" s="109" t="s">
        <v>2160</v>
      </c>
      <c r="E76" s="109"/>
      <c r="F76" s="109"/>
      <c r="G76" s="109"/>
      <c r="H76" s="109"/>
      <c r="I76" s="109"/>
      <c r="J76" s="109"/>
      <c r="K76" s="109"/>
      <c r="L76" s="109"/>
      <c r="M76" s="109"/>
    </row>
    <row r="77" spans="1:13">
      <c r="A77" s="109" t="s">
        <v>2006</v>
      </c>
      <c r="B77" s="109" t="s">
        <v>1881</v>
      </c>
      <c r="C77" s="109"/>
      <c r="D77" s="109" t="s">
        <v>2161</v>
      </c>
      <c r="E77" s="109"/>
      <c r="F77" s="109"/>
      <c r="G77" s="109"/>
      <c r="H77" s="109"/>
      <c r="I77" s="109"/>
      <c r="J77" s="109"/>
      <c r="K77" s="109"/>
      <c r="L77" s="109"/>
      <c r="M77" s="109" t="s">
        <v>2063</v>
      </c>
    </row>
    <row r="78" spans="1:13" hidden="1">
      <c r="A78" s="109" t="s">
        <v>2162</v>
      </c>
      <c r="B78" s="109" t="s">
        <v>1881</v>
      </c>
      <c r="C78" s="109"/>
      <c r="D78" s="109" t="s">
        <v>2163</v>
      </c>
      <c r="E78" s="109"/>
      <c r="F78" s="109"/>
      <c r="G78" s="109"/>
      <c r="H78" s="109"/>
      <c r="I78" s="109"/>
      <c r="J78" s="109"/>
      <c r="K78" s="109"/>
      <c r="L78" s="109"/>
      <c r="M78" s="109"/>
    </row>
    <row r="79" spans="1:13" hidden="1">
      <c r="A79" s="109" t="s">
        <v>2164</v>
      </c>
      <c r="B79" s="109" t="s">
        <v>1881</v>
      </c>
      <c r="C79" s="109"/>
      <c r="D79" s="109" t="s">
        <v>2165</v>
      </c>
      <c r="E79" s="109"/>
      <c r="F79" s="109"/>
      <c r="G79" s="109"/>
      <c r="H79" s="109"/>
      <c r="I79" s="109"/>
      <c r="J79" s="109"/>
      <c r="K79" s="109"/>
      <c r="L79" s="109"/>
      <c r="M79" s="109"/>
    </row>
    <row r="80" spans="1:13" ht="31.5">
      <c r="A80" s="109" t="s">
        <v>1994</v>
      </c>
      <c r="B80" s="109" t="s">
        <v>1881</v>
      </c>
      <c r="C80" s="109"/>
      <c r="D80" s="109" t="s">
        <v>2166</v>
      </c>
      <c r="E80" s="109"/>
      <c r="F80" s="109"/>
      <c r="G80" s="109"/>
      <c r="H80" s="109"/>
      <c r="I80" s="109"/>
      <c r="J80" s="109"/>
      <c r="K80" s="109"/>
      <c r="L80" s="109"/>
      <c r="M80" s="109" t="s">
        <v>2063</v>
      </c>
    </row>
    <row r="81" spans="1:13" ht="31.5" hidden="1">
      <c r="A81" s="109" t="s">
        <v>1251</v>
      </c>
      <c r="B81" s="109" t="s">
        <v>1881</v>
      </c>
      <c r="C81" s="109"/>
      <c r="D81" s="109" t="s">
        <v>2167</v>
      </c>
      <c r="E81" s="109"/>
      <c r="F81" s="109"/>
      <c r="G81" s="109"/>
      <c r="H81" s="109"/>
      <c r="I81" s="109"/>
      <c r="J81" s="109"/>
      <c r="K81" s="109"/>
      <c r="L81" s="109"/>
      <c r="M81" s="109"/>
    </row>
    <row r="82" spans="1:13" hidden="1">
      <c r="A82" s="109" t="s">
        <v>2168</v>
      </c>
      <c r="B82" s="109" t="s">
        <v>1881</v>
      </c>
      <c r="C82" s="109"/>
      <c r="D82" s="109" t="s">
        <v>2169</v>
      </c>
      <c r="E82" s="109"/>
      <c r="F82" s="109"/>
      <c r="G82" s="109"/>
      <c r="H82" s="109"/>
      <c r="I82" s="109"/>
      <c r="J82" s="109"/>
      <c r="K82" s="109"/>
      <c r="L82" s="109"/>
      <c r="M82" s="109"/>
    </row>
    <row r="83" spans="1:13" ht="31.5" hidden="1">
      <c r="A83" s="109" t="s">
        <v>2170</v>
      </c>
      <c r="B83" s="109" t="s">
        <v>1881</v>
      </c>
      <c r="C83" s="109"/>
      <c r="D83" s="109" t="s">
        <v>2171</v>
      </c>
      <c r="E83" s="109"/>
      <c r="F83" s="109"/>
      <c r="G83" s="109"/>
      <c r="H83" s="109"/>
      <c r="I83" s="109"/>
      <c r="J83" s="109"/>
      <c r="K83" s="109"/>
      <c r="L83" s="109"/>
      <c r="M83" s="109"/>
    </row>
    <row r="84" spans="1:13" ht="31.5" hidden="1">
      <c r="A84" s="109" t="s">
        <v>2172</v>
      </c>
      <c r="B84" s="109" t="s">
        <v>1881</v>
      </c>
      <c r="C84" s="109"/>
      <c r="D84" s="109" t="s">
        <v>2173</v>
      </c>
      <c r="E84" s="109"/>
      <c r="F84" s="109"/>
      <c r="G84" s="109"/>
      <c r="H84" s="109"/>
      <c r="I84" s="109"/>
      <c r="J84" s="109"/>
      <c r="K84" s="109"/>
      <c r="L84" s="109"/>
      <c r="M84" s="109"/>
    </row>
    <row r="85" spans="1:13" hidden="1">
      <c r="A85" s="109" t="s">
        <v>2174</v>
      </c>
      <c r="B85" s="109" t="s">
        <v>1881</v>
      </c>
      <c r="C85" s="109"/>
      <c r="D85" s="109" t="s">
        <v>2175</v>
      </c>
      <c r="E85" s="109"/>
      <c r="F85" s="109"/>
      <c r="G85" s="109"/>
      <c r="H85" s="109"/>
      <c r="I85" s="109"/>
      <c r="J85" s="109"/>
      <c r="K85" s="109"/>
      <c r="L85" s="109"/>
      <c r="M85" s="109"/>
    </row>
    <row r="86" spans="1:13" hidden="1">
      <c r="A86" s="109" t="s">
        <v>2176</v>
      </c>
      <c r="B86" s="109" t="s">
        <v>1881</v>
      </c>
      <c r="C86" s="109"/>
      <c r="D86" s="109" t="s">
        <v>2177</v>
      </c>
      <c r="E86" s="109"/>
      <c r="F86" s="109"/>
      <c r="G86" s="109"/>
      <c r="H86" s="109"/>
      <c r="I86" s="109"/>
      <c r="J86" s="109"/>
      <c r="K86" s="109"/>
      <c r="L86" s="109"/>
      <c r="M86" s="109"/>
    </row>
    <row r="87" spans="1:13" ht="47.25" hidden="1">
      <c r="A87" s="109" t="s">
        <v>2178</v>
      </c>
      <c r="B87" s="109" t="s">
        <v>1881</v>
      </c>
      <c r="C87" s="109"/>
      <c r="D87" s="109" t="s">
        <v>2179</v>
      </c>
      <c r="E87" s="109"/>
      <c r="F87" s="109"/>
      <c r="G87" s="109"/>
      <c r="H87" s="109"/>
      <c r="I87" s="240">
        <v>44287.20584490741</v>
      </c>
      <c r="J87" s="109"/>
      <c r="K87" s="109"/>
      <c r="L87" s="109" t="s">
        <v>2068</v>
      </c>
      <c r="M87" s="109"/>
    </row>
    <row r="88" spans="1:13" ht="31.5">
      <c r="A88" s="109" t="s">
        <v>989</v>
      </c>
      <c r="B88" s="109" t="s">
        <v>1881</v>
      </c>
      <c r="C88" s="109"/>
      <c r="D88" s="109" t="s">
        <v>2180</v>
      </c>
      <c r="E88" s="109"/>
      <c r="F88" s="109"/>
      <c r="G88" s="109"/>
      <c r="H88" s="109"/>
      <c r="I88" s="109"/>
      <c r="J88" s="109"/>
      <c r="K88" s="109"/>
      <c r="L88" s="109"/>
      <c r="M88" s="109" t="s">
        <v>2063</v>
      </c>
    </row>
    <row r="89" spans="1:13" ht="47.25" hidden="1">
      <c r="A89" s="109" t="s">
        <v>2181</v>
      </c>
      <c r="B89" s="109" t="s">
        <v>1881</v>
      </c>
      <c r="C89" s="109"/>
      <c r="D89" s="109" t="s">
        <v>2182</v>
      </c>
      <c r="E89" s="109"/>
      <c r="F89" s="109"/>
      <c r="G89" s="109"/>
      <c r="H89" s="109"/>
      <c r="I89" s="109"/>
      <c r="J89" s="109"/>
      <c r="K89" s="109"/>
      <c r="L89" s="109"/>
      <c r="M89" s="109"/>
    </row>
    <row r="90" spans="1:13" hidden="1">
      <c r="A90" s="109" t="s">
        <v>2183</v>
      </c>
      <c r="B90" s="109" t="s">
        <v>1881</v>
      </c>
      <c r="C90" s="109"/>
      <c r="D90" s="109" t="s">
        <v>2184</v>
      </c>
      <c r="E90" s="109"/>
      <c r="F90" s="109"/>
      <c r="G90" s="109"/>
      <c r="H90" s="109"/>
      <c r="I90" s="109"/>
      <c r="J90" s="109"/>
      <c r="K90" s="109"/>
      <c r="L90" s="109"/>
      <c r="M90" s="109"/>
    </row>
    <row r="91" spans="1:13" ht="31.5" hidden="1">
      <c r="A91" s="109" t="s">
        <v>2185</v>
      </c>
      <c r="B91" s="109" t="s">
        <v>1881</v>
      </c>
      <c r="C91" s="109"/>
      <c r="D91" s="109" t="s">
        <v>2186</v>
      </c>
      <c r="E91" s="109"/>
      <c r="F91" s="109"/>
      <c r="G91" s="109"/>
      <c r="H91" s="109"/>
      <c r="I91" s="109"/>
      <c r="J91" s="109"/>
      <c r="K91" s="109"/>
      <c r="L91" s="109"/>
      <c r="M91" s="109"/>
    </row>
    <row r="92" spans="1:13" ht="47.25" hidden="1">
      <c r="A92" s="109" t="s">
        <v>2187</v>
      </c>
      <c r="B92" s="109" t="s">
        <v>1881</v>
      </c>
      <c r="C92" s="109"/>
      <c r="D92" s="109" t="s">
        <v>2188</v>
      </c>
      <c r="E92" s="109"/>
      <c r="F92" s="109"/>
      <c r="G92" s="109"/>
      <c r="H92" s="109"/>
      <c r="I92" s="109"/>
      <c r="J92" s="109"/>
      <c r="K92" s="109"/>
      <c r="L92" s="109"/>
      <c r="M92" s="109"/>
    </row>
    <row r="93" spans="1:13" ht="47.25" hidden="1">
      <c r="A93" s="109" t="s">
        <v>2189</v>
      </c>
      <c r="B93" s="109" t="s">
        <v>1881</v>
      </c>
      <c r="C93" s="109"/>
      <c r="D93" s="109" t="s">
        <v>2190</v>
      </c>
      <c r="E93" s="109"/>
      <c r="F93" s="109"/>
      <c r="G93" s="109"/>
      <c r="H93" s="109"/>
      <c r="I93" s="109"/>
      <c r="J93" s="109"/>
      <c r="K93" s="109"/>
      <c r="L93" s="109"/>
      <c r="M93" s="109"/>
    </row>
    <row r="94" spans="1:13" hidden="1">
      <c r="A94" s="109" t="s">
        <v>2191</v>
      </c>
      <c r="B94" s="109" t="s">
        <v>1881</v>
      </c>
      <c r="C94" s="109"/>
      <c r="D94" s="109" t="s">
        <v>2192</v>
      </c>
      <c r="E94" s="109"/>
      <c r="F94" s="109"/>
      <c r="G94" s="109"/>
      <c r="H94" s="109"/>
      <c r="I94" s="109"/>
      <c r="J94" s="109"/>
      <c r="K94" s="109"/>
      <c r="L94" s="109"/>
      <c r="M94" s="109"/>
    </row>
    <row r="95" spans="1:13" ht="47.25" hidden="1">
      <c r="A95" s="109" t="s">
        <v>2193</v>
      </c>
      <c r="B95" s="109" t="s">
        <v>1881</v>
      </c>
      <c r="C95" s="109"/>
      <c r="D95" s="109" t="s">
        <v>2194</v>
      </c>
      <c r="E95" s="109"/>
      <c r="F95" s="109"/>
      <c r="G95" s="109"/>
      <c r="H95" s="109"/>
      <c r="I95" s="109"/>
      <c r="J95" s="109"/>
      <c r="K95" s="109"/>
      <c r="L95" s="109"/>
      <c r="M95" s="109"/>
    </row>
    <row r="96" spans="1:13" ht="63" hidden="1">
      <c r="A96" s="109" t="s">
        <v>2195</v>
      </c>
      <c r="B96" s="109" t="s">
        <v>1881</v>
      </c>
      <c r="C96" s="109"/>
      <c r="D96" s="109" t="s">
        <v>2196</v>
      </c>
      <c r="E96" s="109"/>
      <c r="F96" s="109"/>
      <c r="G96" s="109"/>
      <c r="H96" s="109"/>
      <c r="I96" s="109"/>
      <c r="J96" s="109"/>
      <c r="K96" s="109"/>
      <c r="L96" s="109"/>
      <c r="M96" s="109"/>
    </row>
    <row r="97" spans="1:13" ht="47.25" hidden="1">
      <c r="A97" s="109" t="s">
        <v>2197</v>
      </c>
      <c r="B97" s="109" t="s">
        <v>1881</v>
      </c>
      <c r="C97" s="109"/>
      <c r="D97" s="109" t="s">
        <v>2198</v>
      </c>
      <c r="E97" s="109"/>
      <c r="F97" s="109"/>
      <c r="G97" s="109"/>
      <c r="H97" s="109"/>
      <c r="I97" s="109"/>
      <c r="J97" s="109"/>
      <c r="K97" s="109"/>
      <c r="L97" s="109"/>
      <c r="M97" s="109"/>
    </row>
    <row r="98" spans="1:13" ht="47.25" hidden="1">
      <c r="A98" s="109" t="s">
        <v>2199</v>
      </c>
      <c r="B98" s="109" t="s">
        <v>1881</v>
      </c>
      <c r="C98" s="109"/>
      <c r="D98" s="109" t="s">
        <v>2200</v>
      </c>
      <c r="E98" s="109"/>
      <c r="F98" s="109"/>
      <c r="G98" s="109"/>
      <c r="H98" s="109"/>
      <c r="I98" s="109"/>
      <c r="J98" s="109"/>
      <c r="K98" s="109"/>
      <c r="L98" s="109"/>
      <c r="M98" s="109"/>
    </row>
    <row r="99" spans="1:13" ht="31.5" hidden="1">
      <c r="A99" s="109" t="s">
        <v>2201</v>
      </c>
      <c r="B99" s="109" t="s">
        <v>1881</v>
      </c>
      <c r="C99" s="109"/>
      <c r="D99" s="109" t="s">
        <v>2202</v>
      </c>
      <c r="E99" s="109"/>
      <c r="F99" s="109"/>
      <c r="G99" s="109"/>
      <c r="H99" s="109"/>
      <c r="I99" s="109"/>
      <c r="J99" s="109"/>
      <c r="K99" s="109"/>
      <c r="L99" s="109"/>
      <c r="M99" s="109"/>
    </row>
    <row r="100" spans="1:13" ht="31.5" hidden="1">
      <c r="A100" s="109" t="s">
        <v>2203</v>
      </c>
      <c r="B100" s="109" t="s">
        <v>1881</v>
      </c>
      <c r="C100" s="109"/>
      <c r="D100" s="109" t="s">
        <v>2204</v>
      </c>
      <c r="E100" s="109"/>
      <c r="F100" s="109"/>
      <c r="G100" s="109"/>
      <c r="H100" s="109"/>
      <c r="I100" s="109"/>
      <c r="J100" s="109"/>
      <c r="K100" s="109"/>
      <c r="L100" s="109"/>
      <c r="M100" s="109"/>
    </row>
    <row r="101" spans="1:13" hidden="1">
      <c r="A101" s="109" t="s">
        <v>2205</v>
      </c>
      <c r="B101" s="109" t="s">
        <v>1881</v>
      </c>
      <c r="C101" s="109"/>
      <c r="D101" s="109" t="s">
        <v>2206</v>
      </c>
      <c r="E101" s="109"/>
      <c r="F101" s="109"/>
      <c r="G101" s="109"/>
      <c r="H101" s="109"/>
      <c r="I101" s="109"/>
      <c r="J101" s="109"/>
      <c r="K101" s="109"/>
      <c r="L101" s="109" t="s">
        <v>2042</v>
      </c>
      <c r="M101" s="109"/>
    </row>
    <row r="102" spans="1:13" ht="31.5" hidden="1">
      <c r="A102" s="109" t="s">
        <v>2207</v>
      </c>
      <c r="B102" s="109" t="s">
        <v>1881</v>
      </c>
      <c r="C102" s="109"/>
      <c r="D102" s="109" t="s">
        <v>2208</v>
      </c>
      <c r="E102" s="109"/>
      <c r="F102" s="109"/>
      <c r="G102" s="109"/>
      <c r="H102" s="109"/>
      <c r="I102" s="109"/>
      <c r="J102" s="109"/>
      <c r="K102" s="109"/>
      <c r="L102" s="109"/>
      <c r="M102" s="109"/>
    </row>
    <row r="103" spans="1:13" hidden="1">
      <c r="A103" s="109" t="s">
        <v>2209</v>
      </c>
      <c r="B103" s="109" t="s">
        <v>1881</v>
      </c>
      <c r="C103" s="109"/>
      <c r="D103" s="109" t="s">
        <v>2210</v>
      </c>
      <c r="E103" s="109"/>
      <c r="F103" s="109"/>
      <c r="G103" s="109"/>
      <c r="H103" s="109"/>
      <c r="I103" s="109"/>
      <c r="J103" s="109"/>
      <c r="K103" s="109"/>
      <c r="L103" s="109"/>
      <c r="M103" s="109"/>
    </row>
    <row r="104" spans="1:13" hidden="1">
      <c r="A104" s="109" t="s">
        <v>2211</v>
      </c>
      <c r="B104" s="109" t="s">
        <v>1881</v>
      </c>
      <c r="C104" s="109"/>
      <c r="D104" s="109" t="s">
        <v>2212</v>
      </c>
      <c r="E104" s="109"/>
      <c r="F104" s="109"/>
      <c r="G104" s="109"/>
      <c r="H104" s="109"/>
      <c r="I104" s="109"/>
      <c r="J104" s="109"/>
      <c r="K104" s="109"/>
      <c r="L104" s="109"/>
      <c r="M104" s="109"/>
    </row>
    <row r="105" spans="1:13" ht="31.5" hidden="1">
      <c r="A105" s="109" t="s">
        <v>2213</v>
      </c>
      <c r="B105" s="109" t="s">
        <v>1881</v>
      </c>
      <c r="C105" s="109"/>
      <c r="D105" s="109" t="s">
        <v>2214</v>
      </c>
      <c r="E105" s="109"/>
      <c r="F105" s="109"/>
      <c r="G105" s="109"/>
      <c r="H105" s="109"/>
      <c r="I105" s="109"/>
      <c r="J105" s="109"/>
      <c r="K105" s="109"/>
      <c r="L105" s="109"/>
      <c r="M105" s="109"/>
    </row>
    <row r="106" spans="1:13" ht="63" hidden="1">
      <c r="A106" s="109" t="s">
        <v>2215</v>
      </c>
      <c r="B106" s="109" t="s">
        <v>1881</v>
      </c>
      <c r="C106" s="109"/>
      <c r="D106" s="109" t="s">
        <v>2216</v>
      </c>
      <c r="E106" s="109"/>
      <c r="F106" s="109"/>
      <c r="G106" s="109"/>
      <c r="H106" s="109"/>
      <c r="I106" s="109"/>
      <c r="J106" s="109"/>
      <c r="K106" s="109"/>
      <c r="L106" s="109"/>
      <c r="M106" s="109"/>
    </row>
    <row r="107" spans="1:13" ht="31.5" hidden="1">
      <c r="A107" s="109" t="s">
        <v>2217</v>
      </c>
      <c r="B107" s="109" t="s">
        <v>1881</v>
      </c>
      <c r="C107" s="109"/>
      <c r="D107" s="109" t="s">
        <v>2218</v>
      </c>
      <c r="E107" s="109"/>
      <c r="F107" s="109"/>
      <c r="G107" s="109"/>
      <c r="H107" s="109"/>
      <c r="I107" s="109"/>
      <c r="J107" s="109"/>
      <c r="K107" s="109"/>
      <c r="L107" s="109" t="s">
        <v>2029</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F0"/>
  </sheetPr>
  <dimension ref="A3:B184"/>
  <sheetViews>
    <sheetView zoomScale="55" zoomScaleNormal="55" workbookViewId="0">
      <selection activeCell="B20" sqref="B20"/>
    </sheetView>
  </sheetViews>
  <sheetFormatPr defaultColWidth="8.5546875" defaultRowHeight="15.75"/>
  <cols>
    <col min="1" max="1" width="125.33203125" bestFit="1" customWidth="1"/>
    <col min="2" max="2" width="10.77734375" bestFit="1" customWidth="1"/>
    <col min="3" max="3" width="5.5546875" bestFit="1" customWidth="1"/>
    <col min="4" max="12" width="5.109375" bestFit="1" customWidth="1"/>
  </cols>
  <sheetData>
    <row r="3" spans="1:2">
      <c r="A3" s="112" t="s">
        <v>979</v>
      </c>
      <c r="B3" t="s">
        <v>1183</v>
      </c>
    </row>
    <row r="6" spans="1:2">
      <c r="A6" s="112" t="s">
        <v>975</v>
      </c>
    </row>
    <row r="7" spans="1:2">
      <c r="A7" t="s">
        <v>13127</v>
      </c>
    </row>
    <row r="8" spans="1:2">
      <c r="A8" t="s">
        <v>13131</v>
      </c>
    </row>
    <row r="9" spans="1:2">
      <c r="A9" t="s">
        <v>13140</v>
      </c>
    </row>
    <row r="10" spans="1:2">
      <c r="A10" t="s">
        <v>13143</v>
      </c>
    </row>
    <row r="11" spans="1:2">
      <c r="A11" t="s">
        <v>13183</v>
      </c>
    </row>
    <row r="12" spans="1:2">
      <c r="A12" t="s">
        <v>13188</v>
      </c>
    </row>
    <row r="13" spans="1:2">
      <c r="A13" t="s">
        <v>13191</v>
      </c>
    </row>
    <row r="14" spans="1:2">
      <c r="A14" t="s">
        <v>13192</v>
      </c>
    </row>
    <row r="15" spans="1:2">
      <c r="A15" t="s">
        <v>13196</v>
      </c>
    </row>
    <row r="16" spans="1:2">
      <c r="A16" t="s">
        <v>3479</v>
      </c>
    </row>
    <row r="17" spans="1:1">
      <c r="A17" t="s">
        <v>3389</v>
      </c>
    </row>
    <row r="18" spans="1:1">
      <c r="A18" t="s">
        <v>3554</v>
      </c>
    </row>
    <row r="19" spans="1:1">
      <c r="A19" t="s">
        <v>3567</v>
      </c>
    </row>
    <row r="20" spans="1:1">
      <c r="A20" t="s">
        <v>3571</v>
      </c>
    </row>
    <row r="21" spans="1:1">
      <c r="A21" t="s">
        <v>3544</v>
      </c>
    </row>
    <row r="22" spans="1:1">
      <c r="A22" t="s">
        <v>13134</v>
      </c>
    </row>
    <row r="23" spans="1:1">
      <c r="A23" t="s">
        <v>13380</v>
      </c>
    </row>
    <row r="25" spans="1:1">
      <c r="A25" t="s">
        <v>13387</v>
      </c>
    </row>
    <row r="26" spans="1:1">
      <c r="A26" t="s">
        <v>13100</v>
      </c>
    </row>
    <row r="27" spans="1:1">
      <c r="A27" t="s">
        <v>3744</v>
      </c>
    </row>
    <row r="28" spans="1:1">
      <c r="A28" t="s">
        <v>3765</v>
      </c>
    </row>
    <row r="29" spans="1:1">
      <c r="A29" t="s">
        <v>3808</v>
      </c>
    </row>
    <row r="30" spans="1:1">
      <c r="A30" t="s">
        <v>3891</v>
      </c>
    </row>
    <row r="31" spans="1:1">
      <c r="A31" t="s">
        <v>4189</v>
      </c>
    </row>
    <row r="32" spans="1:1">
      <c r="A32" t="s">
        <v>4261</v>
      </c>
    </row>
    <row r="33" spans="1:1">
      <c r="A33" t="s">
        <v>4278</v>
      </c>
    </row>
    <row r="34" spans="1:1">
      <c r="A34" t="s">
        <v>4350</v>
      </c>
    </row>
    <row r="35" spans="1:1">
      <c r="A35" t="s">
        <v>4359</v>
      </c>
    </row>
    <row r="36" spans="1:1">
      <c r="A36" t="s">
        <v>4366</v>
      </c>
    </row>
    <row r="37" spans="1:1">
      <c r="A37" t="s">
        <v>4409</v>
      </c>
    </row>
    <row r="38" spans="1:1">
      <c r="A38" t="s">
        <v>4415</v>
      </c>
    </row>
    <row r="39" spans="1:1">
      <c r="A39" t="s">
        <v>4423</v>
      </c>
    </row>
    <row r="40" spans="1:1">
      <c r="A40" t="s">
        <v>4604</v>
      </c>
    </row>
    <row r="41" spans="1:1">
      <c r="A41" t="s">
        <v>4729</v>
      </c>
    </row>
    <row r="42" spans="1:1">
      <c r="A42" t="s">
        <v>4774</v>
      </c>
    </row>
    <row r="43" spans="1:1">
      <c r="A43" t="s">
        <v>4777</v>
      </c>
    </row>
    <row r="44" spans="1:1">
      <c r="A44" t="s">
        <v>4788</v>
      </c>
    </row>
    <row r="45" spans="1:1">
      <c r="A45" t="s">
        <v>13124</v>
      </c>
    </row>
    <row r="46" spans="1:1">
      <c r="A46" t="s">
        <v>13179</v>
      </c>
    </row>
    <row r="47" spans="1:1">
      <c r="A47" t="s">
        <v>13180</v>
      </c>
    </row>
    <row r="48" spans="1:1">
      <c r="A48" t="s">
        <v>13186</v>
      </c>
    </row>
    <row r="49" spans="1:1">
      <c r="A49" t="s">
        <v>13187</v>
      </c>
    </row>
    <row r="50" spans="1:1">
      <c r="A50" t="s">
        <v>13189</v>
      </c>
    </row>
    <row r="51" spans="1:1">
      <c r="A51" t="s">
        <v>13190</v>
      </c>
    </row>
    <row r="52" spans="1:1">
      <c r="A52" t="s">
        <v>13200</v>
      </c>
    </row>
    <row r="53" spans="1:1">
      <c r="A53" t="s">
        <v>13211</v>
      </c>
    </row>
    <row r="54" spans="1:1">
      <c r="A54" t="s">
        <v>13219</v>
      </c>
    </row>
    <row r="55" spans="1:1">
      <c r="A55" t="s">
        <v>13226</v>
      </c>
    </row>
    <row r="56" spans="1:1">
      <c r="A56" t="s">
        <v>13232</v>
      </c>
    </row>
    <row r="57" spans="1:1">
      <c r="A57" t="s">
        <v>13239</v>
      </c>
    </row>
    <row r="58" spans="1:1">
      <c r="A58" t="s">
        <v>13246</v>
      </c>
    </row>
    <row r="59" spans="1:1">
      <c r="A59" t="s">
        <v>13263</v>
      </c>
    </row>
    <row r="60" spans="1:1">
      <c r="A60" t="s">
        <v>13266</v>
      </c>
    </row>
    <row r="61" spans="1:1">
      <c r="A61" t="s">
        <v>13267</v>
      </c>
    </row>
    <row r="62" spans="1:1">
      <c r="A62" t="s">
        <v>13268</v>
      </c>
    </row>
    <row r="63" spans="1:1">
      <c r="A63" t="s">
        <v>13269</v>
      </c>
    </row>
    <row r="64" spans="1:1">
      <c r="A64" t="s">
        <v>13276</v>
      </c>
    </row>
    <row r="65" spans="1:1">
      <c r="A65" t="s">
        <v>13396</v>
      </c>
    </row>
    <row r="66" spans="1:1">
      <c r="A66" t="s">
        <v>13397</v>
      </c>
    </row>
    <row r="67" spans="1:1">
      <c r="A67" t="s">
        <v>13413</v>
      </c>
    </row>
    <row r="68" spans="1:1">
      <c r="A68" t="s">
        <v>13417</v>
      </c>
    </row>
    <row r="69" spans="1:1">
      <c r="A69" t="s">
        <v>13420</v>
      </c>
    </row>
    <row r="70" spans="1:1">
      <c r="A70" t="s">
        <v>13424</v>
      </c>
    </row>
    <row r="71" spans="1:1">
      <c r="A71" t="s">
        <v>13430</v>
      </c>
    </row>
    <row r="72" spans="1:1">
      <c r="A72" t="s">
        <v>13437</v>
      </c>
    </row>
    <row r="73" spans="1:1">
      <c r="A73" t="s">
        <v>13438</v>
      </c>
    </row>
    <row r="74" spans="1:1">
      <c r="A74" t="s">
        <v>3732</v>
      </c>
    </row>
    <row r="75" spans="1:1">
      <c r="A75" t="s">
        <v>3735</v>
      </c>
    </row>
    <row r="76" spans="1:1">
      <c r="A76" t="s">
        <v>3738</v>
      </c>
    </row>
    <row r="77" spans="1:1">
      <c r="A77" t="s">
        <v>13439</v>
      </c>
    </row>
    <row r="78" spans="1:1">
      <c r="A78" t="s">
        <v>3337</v>
      </c>
    </row>
    <row r="79" spans="1:1">
      <c r="A79" t="s">
        <v>13440</v>
      </c>
    </row>
    <row r="80" spans="1:1">
      <c r="A80" t="s">
        <v>13441</v>
      </c>
    </row>
    <row r="81" spans="1:1">
      <c r="A81" t="s">
        <v>13442</v>
      </c>
    </row>
    <row r="82" spans="1:1">
      <c r="A82" t="s">
        <v>13443</v>
      </c>
    </row>
    <row r="83" spans="1:1">
      <c r="A83" t="s">
        <v>13444</v>
      </c>
    </row>
    <row r="84" spans="1:1">
      <c r="A84" t="s">
        <v>13445</v>
      </c>
    </row>
    <row r="85" spans="1:1">
      <c r="A85" t="s">
        <v>3762</v>
      </c>
    </row>
    <row r="86" spans="1:1">
      <c r="A86" t="s">
        <v>13400</v>
      </c>
    </row>
    <row r="87" spans="1:1">
      <c r="A87" t="s">
        <v>3887</v>
      </c>
    </row>
    <row r="88" spans="1:1">
      <c r="A88" t="s">
        <v>3888</v>
      </c>
    </row>
    <row r="89" spans="1:1">
      <c r="A89" t="s">
        <v>3886</v>
      </c>
    </row>
    <row r="90" spans="1:1">
      <c r="A90" t="s">
        <v>13446</v>
      </c>
    </row>
    <row r="91" spans="1:1">
      <c r="A91" t="s">
        <v>3782</v>
      </c>
    </row>
    <row r="92" spans="1:1">
      <c r="A92" t="s">
        <v>3786</v>
      </c>
    </row>
    <row r="93" spans="1:1">
      <c r="A93" t="s">
        <v>13447</v>
      </c>
    </row>
    <row r="94" spans="1:1">
      <c r="A94" t="s">
        <v>13448</v>
      </c>
    </row>
    <row r="95" spans="1:1">
      <c r="A95" t="s">
        <v>13449</v>
      </c>
    </row>
    <row r="96" spans="1:1">
      <c r="A96" t="s">
        <v>3801</v>
      </c>
    </row>
    <row r="97" spans="1:1">
      <c r="A97" t="s">
        <v>3805</v>
      </c>
    </row>
    <row r="98" spans="1:1">
      <c r="A98" t="s">
        <v>13450</v>
      </c>
    </row>
    <row r="99" spans="1:1">
      <c r="A99" t="s">
        <v>13451</v>
      </c>
    </row>
    <row r="100" spans="1:1">
      <c r="A100" t="s">
        <v>3814</v>
      </c>
    </row>
    <row r="101" spans="1:1">
      <c r="A101" t="s">
        <v>13452</v>
      </c>
    </row>
    <row r="102" spans="1:1">
      <c r="A102" t="s">
        <v>13453</v>
      </c>
    </row>
    <row r="103" spans="1:1">
      <c r="A103" t="s">
        <v>13454</v>
      </c>
    </row>
    <row r="104" spans="1:1">
      <c r="A104" t="s">
        <v>13455</v>
      </c>
    </row>
    <row r="105" spans="1:1">
      <c r="A105" t="s">
        <v>13456</v>
      </c>
    </row>
    <row r="106" spans="1:1">
      <c r="A106" t="s">
        <v>13460</v>
      </c>
    </row>
    <row r="107" spans="1:1">
      <c r="A107" t="s">
        <v>13463</v>
      </c>
    </row>
    <row r="108" spans="1:1">
      <c r="A108" t="s">
        <v>13473</v>
      </c>
    </row>
    <row r="109" spans="1:1">
      <c r="A109" t="s">
        <v>13480</v>
      </c>
    </row>
    <row r="110" spans="1:1">
      <c r="A110" t="s">
        <v>13487</v>
      </c>
    </row>
    <row r="111" spans="1:1">
      <c r="A111" t="s">
        <v>13489</v>
      </c>
    </row>
    <row r="112" spans="1:1">
      <c r="A112" t="s">
        <v>13490</v>
      </c>
    </row>
    <row r="113" spans="1:1">
      <c r="A113" t="s">
        <v>13492</v>
      </c>
    </row>
    <row r="114" spans="1:1">
      <c r="A114" t="s">
        <v>13493</v>
      </c>
    </row>
    <row r="115" spans="1:1">
      <c r="A115" t="s">
        <v>13494</v>
      </c>
    </row>
    <row r="116" spans="1:1">
      <c r="A116" t="s">
        <v>13495</v>
      </c>
    </row>
    <row r="117" spans="1:1">
      <c r="A117" t="s">
        <v>13496</v>
      </c>
    </row>
    <row r="118" spans="1:1">
      <c r="A118" t="s">
        <v>13497</v>
      </c>
    </row>
    <row r="119" spans="1:1">
      <c r="A119" t="s">
        <v>13498</v>
      </c>
    </row>
    <row r="120" spans="1:1">
      <c r="A120" t="s">
        <v>13499</v>
      </c>
    </row>
    <row r="121" spans="1:1">
      <c r="A121" t="s">
        <v>13500</v>
      </c>
    </row>
    <row r="122" spans="1:1">
      <c r="A122" t="s">
        <v>13513</v>
      </c>
    </row>
    <row r="123" spans="1:1">
      <c r="A123" t="s">
        <v>13516</v>
      </c>
    </row>
    <row r="124" spans="1:1">
      <c r="A124" t="s">
        <v>13519</v>
      </c>
    </row>
    <row r="125" spans="1:1">
      <c r="A125" t="s">
        <v>13521</v>
      </c>
    </row>
    <row r="126" spans="1:1">
      <c r="A126" t="s">
        <v>13522</v>
      </c>
    </row>
    <row r="127" spans="1:1">
      <c r="A127" t="s">
        <v>13532</v>
      </c>
    </row>
    <row r="128" spans="1:1">
      <c r="A128" t="s">
        <v>13554</v>
      </c>
    </row>
    <row r="129" spans="1:1">
      <c r="A129" t="s">
        <v>13558</v>
      </c>
    </row>
    <row r="130" spans="1:1">
      <c r="A130" t="s">
        <v>13561</v>
      </c>
    </row>
    <row r="131" spans="1:1">
      <c r="A131" t="s">
        <v>13562</v>
      </c>
    </row>
    <row r="132" spans="1:1">
      <c r="A132" t="s">
        <v>13563</v>
      </c>
    </row>
    <row r="133" spans="1:1">
      <c r="A133" t="s">
        <v>13573</v>
      </c>
    </row>
    <row r="134" spans="1:1">
      <c r="A134" t="s">
        <v>13576</v>
      </c>
    </row>
    <row r="135" spans="1:1">
      <c r="A135" t="s">
        <v>13580</v>
      </c>
    </row>
    <row r="136" spans="1:1">
      <c r="A136" t="s">
        <v>13583</v>
      </c>
    </row>
    <row r="137" spans="1:1">
      <c r="A137" t="s">
        <v>13587</v>
      </c>
    </row>
    <row r="138" spans="1:1">
      <c r="A138" t="s">
        <v>13590</v>
      </c>
    </row>
    <row r="139" spans="1:1">
      <c r="A139" t="s">
        <v>13594</v>
      </c>
    </row>
    <row r="140" spans="1:1">
      <c r="A140" t="s">
        <v>13597</v>
      </c>
    </row>
    <row r="141" spans="1:1">
      <c r="A141" t="s">
        <v>13609</v>
      </c>
    </row>
    <row r="142" spans="1:1">
      <c r="A142" t="s">
        <v>13617</v>
      </c>
    </row>
    <row r="143" spans="1:1">
      <c r="A143" t="s">
        <v>13624</v>
      </c>
    </row>
    <row r="144" spans="1:1">
      <c r="A144" t="s">
        <v>13631</v>
      </c>
    </row>
    <row r="145" spans="1:1">
      <c r="A145" t="s">
        <v>13638</v>
      </c>
    </row>
    <row r="146" spans="1:1">
      <c r="A146" t="s">
        <v>13643</v>
      </c>
    </row>
    <row r="147" spans="1:1">
      <c r="A147" t="s">
        <v>13644</v>
      </c>
    </row>
    <row r="148" spans="1:1">
      <c r="A148" t="s">
        <v>13645</v>
      </c>
    </row>
    <row r="149" spans="1:1">
      <c r="A149" t="s">
        <v>13651</v>
      </c>
    </row>
    <row r="150" spans="1:1">
      <c r="A150" t="s">
        <v>13700</v>
      </c>
    </row>
    <row r="151" spans="1:1">
      <c r="A151" t="s">
        <v>13703</v>
      </c>
    </row>
    <row r="152" spans="1:1">
      <c r="A152" t="s">
        <v>13729</v>
      </c>
    </row>
    <row r="153" spans="1:1">
      <c r="A153" t="s">
        <v>13730</v>
      </c>
    </row>
    <row r="154" spans="1:1">
      <c r="A154" t="s">
        <v>13740</v>
      </c>
    </row>
    <row r="155" spans="1:1">
      <c r="A155" t="s">
        <v>13741</v>
      </c>
    </row>
    <row r="156" spans="1:1">
      <c r="A156" t="s">
        <v>13744</v>
      </c>
    </row>
    <row r="157" spans="1:1">
      <c r="A157" t="s">
        <v>13745</v>
      </c>
    </row>
    <row r="158" spans="1:1">
      <c r="A158" t="s">
        <v>13746</v>
      </c>
    </row>
    <row r="159" spans="1:1">
      <c r="A159" t="s">
        <v>13747</v>
      </c>
    </row>
    <row r="160" spans="1:1">
      <c r="A160" t="s">
        <v>13748</v>
      </c>
    </row>
    <row r="161" spans="1:1">
      <c r="A161" t="s">
        <v>13749</v>
      </c>
    </row>
    <row r="162" spans="1:1">
      <c r="A162" t="s">
        <v>13752</v>
      </c>
    </row>
    <row r="163" spans="1:1">
      <c r="A163" t="s">
        <v>13754</v>
      </c>
    </row>
    <row r="164" spans="1:1">
      <c r="A164" t="s">
        <v>13756</v>
      </c>
    </row>
    <row r="165" spans="1:1">
      <c r="A165" t="s">
        <v>13757</v>
      </c>
    </row>
    <row r="166" spans="1:1">
      <c r="A166" t="s">
        <v>13761</v>
      </c>
    </row>
    <row r="167" spans="1:1">
      <c r="A167" t="s">
        <v>13769</v>
      </c>
    </row>
    <row r="168" spans="1:1">
      <c r="A168" t="s">
        <v>13777</v>
      </c>
    </row>
    <row r="169" spans="1:1">
      <c r="A169" t="s">
        <v>13778</v>
      </c>
    </row>
    <row r="170" spans="1:1">
      <c r="A170" t="s">
        <v>13779</v>
      </c>
    </row>
    <row r="171" spans="1:1">
      <c r="A171" t="s">
        <v>13780</v>
      </c>
    </row>
    <row r="172" spans="1:1">
      <c r="A172" t="s">
        <v>13781</v>
      </c>
    </row>
    <row r="173" spans="1:1">
      <c r="A173" t="s">
        <v>13784</v>
      </c>
    </row>
    <row r="174" spans="1:1">
      <c r="A174" t="s">
        <v>13785</v>
      </c>
    </row>
    <row r="175" spans="1:1">
      <c r="A175" t="s">
        <v>13786</v>
      </c>
    </row>
    <row r="176" spans="1:1">
      <c r="A176" t="s">
        <v>13789</v>
      </c>
    </row>
    <row r="177" spans="1:1">
      <c r="A177" t="s">
        <v>13800</v>
      </c>
    </row>
    <row r="178" spans="1:1">
      <c r="A178" t="s">
        <v>13801</v>
      </c>
    </row>
    <row r="179" spans="1:1">
      <c r="A179" t="s">
        <v>13802</v>
      </c>
    </row>
    <row r="180" spans="1:1">
      <c r="A180" t="s">
        <v>13809</v>
      </c>
    </row>
    <row r="181" spans="1:1">
      <c r="A181" t="s">
        <v>14547</v>
      </c>
    </row>
    <row r="182" spans="1:1">
      <c r="A182" t="s">
        <v>14568</v>
      </c>
    </row>
    <row r="183" spans="1:1">
      <c r="A183" t="s">
        <v>14574</v>
      </c>
    </row>
    <row r="184" spans="1:1">
      <c r="A184" t="s">
        <v>15048</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00B0F0"/>
  </sheetPr>
  <dimension ref="A3:B1619"/>
  <sheetViews>
    <sheetView zoomScale="70" zoomScaleNormal="70" workbookViewId="0">
      <selection activeCell="G23" sqref="G23"/>
    </sheetView>
  </sheetViews>
  <sheetFormatPr defaultColWidth="8.5546875" defaultRowHeight="15.75"/>
  <cols>
    <col min="1" max="1" width="28.33203125" bestFit="1" customWidth="1"/>
    <col min="2" max="2" width="72.77734375" bestFit="1" customWidth="1"/>
    <col min="3" max="3" width="4.5546875" bestFit="1" customWidth="1"/>
    <col min="4" max="4" width="5.109375" bestFit="1" customWidth="1"/>
    <col min="5" max="5" width="4.5546875" bestFit="1" customWidth="1"/>
    <col min="6" max="12" width="5.109375" bestFit="1" customWidth="1"/>
  </cols>
  <sheetData>
    <row r="3" spans="1:2">
      <c r="A3" s="112" t="s">
        <v>979</v>
      </c>
      <c r="B3" t="s">
        <v>1183</v>
      </c>
    </row>
    <row r="6" spans="1:2">
      <c r="A6" s="112" t="s">
        <v>975</v>
      </c>
      <c r="B6" s="112" t="s">
        <v>976</v>
      </c>
    </row>
    <row r="7" spans="1:2">
      <c r="A7" t="s">
        <v>13127</v>
      </c>
    </row>
    <row r="8" spans="1:2">
      <c r="A8" t="s">
        <v>13127</v>
      </c>
      <c r="B8" t="s">
        <v>13128</v>
      </c>
    </row>
    <row r="9" spans="1:2">
      <c r="A9" t="s">
        <v>13127</v>
      </c>
      <c r="B9" t="s">
        <v>13129</v>
      </c>
    </row>
    <row r="10" spans="1:2">
      <c r="A10" t="s">
        <v>13127</v>
      </c>
      <c r="B10" t="s">
        <v>13130</v>
      </c>
    </row>
    <row r="11" spans="1:2">
      <c r="A11" t="s">
        <v>13131</v>
      </c>
    </row>
    <row r="12" spans="1:2">
      <c r="A12" t="s">
        <v>13131</v>
      </c>
      <c r="B12" t="s">
        <v>13132</v>
      </c>
    </row>
    <row r="13" spans="1:2">
      <c r="A13" t="s">
        <v>13131</v>
      </c>
      <c r="B13" t="s">
        <v>13133</v>
      </c>
    </row>
    <row r="14" spans="1:2">
      <c r="A14" t="s">
        <v>13140</v>
      </c>
    </row>
    <row r="15" spans="1:2">
      <c r="A15" t="s">
        <v>13140</v>
      </c>
      <c r="B15" t="s">
        <v>13126</v>
      </c>
    </row>
    <row r="16" spans="1:2">
      <c r="A16" t="s">
        <v>13140</v>
      </c>
      <c r="B16" t="s">
        <v>13129</v>
      </c>
    </row>
    <row r="17" spans="1:2">
      <c r="A17" t="s">
        <v>13140</v>
      </c>
      <c r="B17" t="s">
        <v>13133</v>
      </c>
    </row>
    <row r="18" spans="1:2">
      <c r="A18" t="s">
        <v>13140</v>
      </c>
      <c r="B18" t="s">
        <v>13142</v>
      </c>
    </row>
    <row r="19" spans="1:2">
      <c r="A19" t="s">
        <v>13140</v>
      </c>
      <c r="B19" t="s">
        <v>13141</v>
      </c>
    </row>
    <row r="20" spans="1:2">
      <c r="A20" t="s">
        <v>13140</v>
      </c>
      <c r="B20" t="s">
        <v>13135</v>
      </c>
    </row>
    <row r="21" spans="1:2">
      <c r="A21" t="s">
        <v>13140</v>
      </c>
      <c r="B21" t="s">
        <v>13136</v>
      </c>
    </row>
    <row r="22" spans="1:2">
      <c r="A22" t="s">
        <v>13143</v>
      </c>
    </row>
    <row r="23" spans="1:2">
      <c r="A23" t="s">
        <v>13143</v>
      </c>
      <c r="B23" t="s">
        <v>13126</v>
      </c>
    </row>
    <row r="24" spans="1:2">
      <c r="A24" t="s">
        <v>13143</v>
      </c>
      <c r="B24" t="s">
        <v>13129</v>
      </c>
    </row>
    <row r="25" spans="1:2">
      <c r="A25" t="s">
        <v>13143</v>
      </c>
      <c r="B25" t="s">
        <v>13145</v>
      </c>
    </row>
    <row r="26" spans="1:2">
      <c r="A26" t="s">
        <v>13143</v>
      </c>
      <c r="B26" t="s">
        <v>13146</v>
      </c>
    </row>
    <row r="27" spans="1:2">
      <c r="A27" t="s">
        <v>13143</v>
      </c>
      <c r="B27" t="s">
        <v>13147</v>
      </c>
    </row>
    <row r="28" spans="1:2">
      <c r="A28" t="s">
        <v>13143</v>
      </c>
      <c r="B28" t="s">
        <v>2966</v>
      </c>
    </row>
    <row r="29" spans="1:2">
      <c r="A29" t="s">
        <v>13143</v>
      </c>
      <c r="B29" t="s">
        <v>13150</v>
      </c>
    </row>
    <row r="30" spans="1:2">
      <c r="A30" t="s">
        <v>13143</v>
      </c>
      <c r="B30" t="s">
        <v>13151</v>
      </c>
    </row>
    <row r="31" spans="1:2">
      <c r="A31" t="s">
        <v>13143</v>
      </c>
      <c r="B31" t="s">
        <v>2978</v>
      </c>
    </row>
    <row r="32" spans="1:2">
      <c r="A32" t="s">
        <v>13143</v>
      </c>
      <c r="B32" t="s">
        <v>3000</v>
      </c>
    </row>
    <row r="33" spans="1:2">
      <c r="A33" t="s">
        <v>13143</v>
      </c>
      <c r="B33" t="s">
        <v>3003</v>
      </c>
    </row>
    <row r="34" spans="1:2">
      <c r="A34" t="s">
        <v>13143</v>
      </c>
      <c r="B34" t="s">
        <v>13157</v>
      </c>
    </row>
    <row r="35" spans="1:2">
      <c r="A35" t="s">
        <v>13143</v>
      </c>
      <c r="B35" t="s">
        <v>13159</v>
      </c>
    </row>
    <row r="36" spans="1:2">
      <c r="A36" t="s">
        <v>13143</v>
      </c>
      <c r="B36" t="s">
        <v>13164</v>
      </c>
    </row>
    <row r="37" spans="1:2">
      <c r="A37" t="s">
        <v>13143</v>
      </c>
      <c r="B37" t="s">
        <v>13167</v>
      </c>
    </row>
    <row r="38" spans="1:2">
      <c r="A38" t="s">
        <v>13143</v>
      </c>
      <c r="B38" t="s">
        <v>13144</v>
      </c>
    </row>
    <row r="39" spans="1:2">
      <c r="A39" t="s">
        <v>13143</v>
      </c>
      <c r="B39" t="s">
        <v>13158</v>
      </c>
    </row>
    <row r="40" spans="1:2">
      <c r="A40" t="s">
        <v>13143</v>
      </c>
      <c r="B40" t="s">
        <v>13135</v>
      </c>
    </row>
    <row r="41" spans="1:2">
      <c r="A41" t="s">
        <v>13143</v>
      </c>
      <c r="B41" t="s">
        <v>13136</v>
      </c>
    </row>
    <row r="42" spans="1:2">
      <c r="A42" t="s">
        <v>13143</v>
      </c>
      <c r="B42" t="s">
        <v>13148</v>
      </c>
    </row>
    <row r="43" spans="1:2">
      <c r="A43" t="s">
        <v>13143</v>
      </c>
      <c r="B43" t="s">
        <v>13149</v>
      </c>
    </row>
    <row r="44" spans="1:2">
      <c r="A44" t="s">
        <v>13143</v>
      </c>
      <c r="B44" t="s">
        <v>13152</v>
      </c>
    </row>
    <row r="45" spans="1:2">
      <c r="A45" t="s">
        <v>13143</v>
      </c>
      <c r="B45" t="s">
        <v>13153</v>
      </c>
    </row>
    <row r="46" spans="1:2">
      <c r="A46" t="s">
        <v>13143</v>
      </c>
      <c r="B46" t="s">
        <v>13154</v>
      </c>
    </row>
    <row r="47" spans="1:2">
      <c r="A47" t="s">
        <v>13143</v>
      </c>
      <c r="B47" t="s">
        <v>13155</v>
      </c>
    </row>
    <row r="48" spans="1:2">
      <c r="A48" t="s">
        <v>13143</v>
      </c>
      <c r="B48" t="s">
        <v>13156</v>
      </c>
    </row>
    <row r="49" spans="1:2">
      <c r="A49" t="s">
        <v>13143</v>
      </c>
      <c r="B49" t="s">
        <v>13160</v>
      </c>
    </row>
    <row r="50" spans="1:2">
      <c r="A50" t="s">
        <v>13143</v>
      </c>
      <c r="B50" t="s">
        <v>13161</v>
      </c>
    </row>
    <row r="51" spans="1:2">
      <c r="A51" t="s">
        <v>13143</v>
      </c>
      <c r="B51" t="s">
        <v>13162</v>
      </c>
    </row>
    <row r="52" spans="1:2">
      <c r="A52" t="s">
        <v>13143</v>
      </c>
      <c r="B52" t="s">
        <v>13163</v>
      </c>
    </row>
    <row r="53" spans="1:2">
      <c r="A53" t="s">
        <v>13143</v>
      </c>
      <c r="B53" t="s">
        <v>13165</v>
      </c>
    </row>
    <row r="54" spans="1:2">
      <c r="A54" t="s">
        <v>13143</v>
      </c>
      <c r="B54" t="s">
        <v>13166</v>
      </c>
    </row>
    <row r="55" spans="1:2">
      <c r="A55" t="s">
        <v>13143</v>
      </c>
      <c r="B55" t="s">
        <v>13168</v>
      </c>
    </row>
    <row r="56" spans="1:2">
      <c r="A56" t="s">
        <v>13143</v>
      </c>
      <c r="B56" t="s">
        <v>13169</v>
      </c>
    </row>
    <row r="57" spans="1:2">
      <c r="A57" t="s">
        <v>13143</v>
      </c>
      <c r="B57" t="s">
        <v>13170</v>
      </c>
    </row>
    <row r="58" spans="1:2">
      <c r="A58" t="s">
        <v>13143</v>
      </c>
      <c r="B58" t="s">
        <v>13171</v>
      </c>
    </row>
    <row r="59" spans="1:2">
      <c r="A59" t="s">
        <v>13143</v>
      </c>
      <c r="B59" t="s">
        <v>13172</v>
      </c>
    </row>
    <row r="60" spans="1:2">
      <c r="A60" t="s">
        <v>13143</v>
      </c>
      <c r="B60" t="s">
        <v>13173</v>
      </c>
    </row>
    <row r="61" spans="1:2">
      <c r="A61" t="s">
        <v>13143</v>
      </c>
      <c r="B61" t="s">
        <v>13174</v>
      </c>
    </row>
    <row r="62" spans="1:2">
      <c r="A62" t="s">
        <v>13143</v>
      </c>
      <c r="B62" t="s">
        <v>13175</v>
      </c>
    </row>
    <row r="63" spans="1:2">
      <c r="A63" t="s">
        <v>13143</v>
      </c>
      <c r="B63" t="s">
        <v>13176</v>
      </c>
    </row>
    <row r="64" spans="1:2">
      <c r="A64" t="s">
        <v>13143</v>
      </c>
      <c r="B64" t="s">
        <v>13177</v>
      </c>
    </row>
    <row r="65" spans="1:2">
      <c r="A65" t="s">
        <v>13143</v>
      </c>
      <c r="B65" t="s">
        <v>13178</v>
      </c>
    </row>
    <row r="66" spans="1:2">
      <c r="A66" t="s">
        <v>13183</v>
      </c>
    </row>
    <row r="67" spans="1:2">
      <c r="A67" t="s">
        <v>13183</v>
      </c>
      <c r="B67" t="s">
        <v>13126</v>
      </c>
    </row>
    <row r="68" spans="1:2">
      <c r="A68" t="s">
        <v>13183</v>
      </c>
      <c r="B68" t="s">
        <v>13129</v>
      </c>
    </row>
    <row r="69" spans="1:2">
      <c r="A69" t="s">
        <v>13183</v>
      </c>
      <c r="B69" t="s">
        <v>13184</v>
      </c>
    </row>
    <row r="70" spans="1:2">
      <c r="A70" t="s">
        <v>13183</v>
      </c>
      <c r="B70" t="s">
        <v>13185</v>
      </c>
    </row>
    <row r="71" spans="1:2">
      <c r="A71" t="s">
        <v>13183</v>
      </c>
      <c r="B71" t="s">
        <v>13135</v>
      </c>
    </row>
    <row r="72" spans="1:2">
      <c r="A72" t="s">
        <v>13183</v>
      </c>
      <c r="B72" t="s">
        <v>13136</v>
      </c>
    </row>
    <row r="73" spans="1:2">
      <c r="A73" t="s">
        <v>13188</v>
      </c>
    </row>
    <row r="74" spans="1:2">
      <c r="A74" t="s">
        <v>13188</v>
      </c>
      <c r="B74" t="s">
        <v>3000</v>
      </c>
    </row>
    <row r="75" spans="1:2">
      <c r="A75" t="s">
        <v>13188</v>
      </c>
      <c r="B75" t="s">
        <v>3003</v>
      </c>
    </row>
    <row r="76" spans="1:2">
      <c r="A76" t="s">
        <v>13188</v>
      </c>
      <c r="B76" t="s">
        <v>13135</v>
      </c>
    </row>
    <row r="77" spans="1:2">
      <c r="A77" t="s">
        <v>13188</v>
      </c>
      <c r="B77" t="s">
        <v>13136</v>
      </c>
    </row>
    <row r="78" spans="1:2">
      <c r="A78" t="s">
        <v>13188</v>
      </c>
      <c r="B78" t="s">
        <v>13152</v>
      </c>
    </row>
    <row r="79" spans="1:2">
      <c r="A79" t="s">
        <v>13188</v>
      </c>
      <c r="B79" t="s">
        <v>13154</v>
      </c>
    </row>
    <row r="80" spans="1:2">
      <c r="A80" t="s">
        <v>13188</v>
      </c>
      <c r="B80" t="s">
        <v>13156</v>
      </c>
    </row>
    <row r="81" spans="1:2">
      <c r="A81" t="s">
        <v>13191</v>
      </c>
    </row>
    <row r="82" spans="1:2">
      <c r="A82" t="s">
        <v>13191</v>
      </c>
      <c r="B82" t="s">
        <v>13129</v>
      </c>
    </row>
    <row r="83" spans="1:2">
      <c r="A83" t="s">
        <v>13191</v>
      </c>
      <c r="B83" t="s">
        <v>13159</v>
      </c>
    </row>
    <row r="84" spans="1:2">
      <c r="A84" t="s">
        <v>13191</v>
      </c>
      <c r="B84" t="s">
        <v>13135</v>
      </c>
    </row>
    <row r="85" spans="1:2">
      <c r="A85" t="s">
        <v>13191</v>
      </c>
      <c r="B85" t="s">
        <v>13136</v>
      </c>
    </row>
    <row r="86" spans="1:2">
      <c r="A86" t="s">
        <v>13191</v>
      </c>
      <c r="B86" t="s">
        <v>13154</v>
      </c>
    </row>
    <row r="87" spans="1:2">
      <c r="A87" t="s">
        <v>13191</v>
      </c>
      <c r="B87" t="s">
        <v>13155</v>
      </c>
    </row>
    <row r="88" spans="1:2">
      <c r="A88" t="s">
        <v>13192</v>
      </c>
    </row>
    <row r="89" spans="1:2">
      <c r="A89" t="s">
        <v>13192</v>
      </c>
      <c r="B89" t="s">
        <v>13129</v>
      </c>
    </row>
    <row r="90" spans="1:2">
      <c r="A90" t="s">
        <v>13192</v>
      </c>
      <c r="B90" t="s">
        <v>13193</v>
      </c>
    </row>
    <row r="91" spans="1:2">
      <c r="A91" t="s">
        <v>13192</v>
      </c>
      <c r="B91" t="s">
        <v>13194</v>
      </c>
    </row>
    <row r="92" spans="1:2">
      <c r="A92" t="s">
        <v>13192</v>
      </c>
      <c r="B92" t="s">
        <v>13195</v>
      </c>
    </row>
    <row r="93" spans="1:2">
      <c r="A93" t="s">
        <v>13192</v>
      </c>
      <c r="B93" t="s">
        <v>13135</v>
      </c>
    </row>
    <row r="94" spans="1:2">
      <c r="A94" t="s">
        <v>13192</v>
      </c>
      <c r="B94" t="s">
        <v>13136</v>
      </c>
    </row>
    <row r="95" spans="1:2">
      <c r="A95" t="s">
        <v>13196</v>
      </c>
    </row>
    <row r="96" spans="1:2">
      <c r="A96" t="s">
        <v>13196</v>
      </c>
      <c r="B96" t="s">
        <v>13129</v>
      </c>
    </row>
    <row r="97" spans="1:2">
      <c r="A97" t="s">
        <v>13196</v>
      </c>
      <c r="B97" t="s">
        <v>13197</v>
      </c>
    </row>
    <row r="98" spans="1:2">
      <c r="A98" t="s">
        <v>13196</v>
      </c>
      <c r="B98" t="s">
        <v>13198</v>
      </c>
    </row>
    <row r="99" spans="1:2">
      <c r="A99" t="s">
        <v>13196</v>
      </c>
      <c r="B99" t="s">
        <v>13199</v>
      </c>
    </row>
    <row r="100" spans="1:2">
      <c r="A100" t="s">
        <v>13196</v>
      </c>
      <c r="B100" t="s">
        <v>13135</v>
      </c>
    </row>
    <row r="101" spans="1:2">
      <c r="A101" t="s">
        <v>13196</v>
      </c>
      <c r="B101" t="s">
        <v>13136</v>
      </c>
    </row>
    <row r="102" spans="1:2">
      <c r="A102" t="s">
        <v>3479</v>
      </c>
    </row>
    <row r="103" spans="1:2">
      <c r="A103" t="s">
        <v>3479</v>
      </c>
      <c r="B103" t="s">
        <v>3483</v>
      </c>
    </row>
    <row r="104" spans="1:2">
      <c r="A104" t="s">
        <v>3479</v>
      </c>
      <c r="B104" t="s">
        <v>3393</v>
      </c>
    </row>
    <row r="105" spans="1:2">
      <c r="A105" t="s">
        <v>3479</v>
      </c>
      <c r="B105" t="s">
        <v>3487</v>
      </c>
    </row>
    <row r="106" spans="1:2">
      <c r="A106" t="s">
        <v>3479</v>
      </c>
      <c r="B106" t="s">
        <v>3490</v>
      </c>
    </row>
    <row r="107" spans="1:2">
      <c r="A107" t="s">
        <v>3479</v>
      </c>
      <c r="B107" t="s">
        <v>3493</v>
      </c>
    </row>
    <row r="108" spans="1:2">
      <c r="A108" t="s">
        <v>3389</v>
      </c>
    </row>
    <row r="109" spans="1:2">
      <c r="A109" t="s">
        <v>3389</v>
      </c>
      <c r="B109" t="s">
        <v>3393</v>
      </c>
    </row>
    <row r="110" spans="1:2">
      <c r="A110" t="s">
        <v>3389</v>
      </c>
      <c r="B110" t="s">
        <v>3397</v>
      </c>
    </row>
    <row r="111" spans="1:2">
      <c r="A111" t="s">
        <v>3389</v>
      </c>
      <c r="B111" t="s">
        <v>3402</v>
      </c>
    </row>
    <row r="112" spans="1:2">
      <c r="A112" t="s">
        <v>3389</v>
      </c>
      <c r="B112" t="s">
        <v>3405</v>
      </c>
    </row>
    <row r="113" spans="1:2">
      <c r="A113" t="s">
        <v>3389</v>
      </c>
      <c r="B113" t="s">
        <v>3410</v>
      </c>
    </row>
    <row r="114" spans="1:2">
      <c r="A114" t="s">
        <v>3389</v>
      </c>
      <c r="B114" t="s">
        <v>3415</v>
      </c>
    </row>
    <row r="115" spans="1:2">
      <c r="A115" t="s">
        <v>3389</v>
      </c>
      <c r="B115" t="s">
        <v>3425</v>
      </c>
    </row>
    <row r="116" spans="1:2">
      <c r="A116" t="s">
        <v>3389</v>
      </c>
      <c r="B116" t="s">
        <v>3435</v>
      </c>
    </row>
    <row r="117" spans="1:2">
      <c r="A117" t="s">
        <v>3389</v>
      </c>
      <c r="B117" t="s">
        <v>3461</v>
      </c>
    </row>
    <row r="118" spans="1:2">
      <c r="A118" t="s">
        <v>3389</v>
      </c>
      <c r="B118" t="s">
        <v>3471</v>
      </c>
    </row>
    <row r="119" spans="1:2">
      <c r="A119" t="s">
        <v>3389</v>
      </c>
      <c r="B119" t="s">
        <v>13255</v>
      </c>
    </row>
    <row r="120" spans="1:2">
      <c r="A120" t="s">
        <v>3389</v>
      </c>
      <c r="B120" t="s">
        <v>13256</v>
      </c>
    </row>
    <row r="121" spans="1:2">
      <c r="A121" t="s">
        <v>3389</v>
      </c>
      <c r="B121" t="s">
        <v>13257</v>
      </c>
    </row>
    <row r="122" spans="1:2">
      <c r="A122" t="s">
        <v>3389</v>
      </c>
      <c r="B122" t="s">
        <v>13258</v>
      </c>
    </row>
    <row r="123" spans="1:2">
      <c r="A123" t="s">
        <v>3389</v>
      </c>
      <c r="B123" t="s">
        <v>13259</v>
      </c>
    </row>
    <row r="124" spans="1:2">
      <c r="A124" t="s">
        <v>3389</v>
      </c>
      <c r="B124" t="s">
        <v>13260</v>
      </c>
    </row>
    <row r="125" spans="1:2">
      <c r="A125" t="s">
        <v>3389</v>
      </c>
      <c r="B125" t="s">
        <v>13261</v>
      </c>
    </row>
    <row r="126" spans="1:2">
      <c r="A126" t="s">
        <v>3389</v>
      </c>
      <c r="B126" t="s">
        <v>13262</v>
      </c>
    </row>
    <row r="127" spans="1:2">
      <c r="A127" t="s">
        <v>3554</v>
      </c>
    </row>
    <row r="128" spans="1:2">
      <c r="A128" t="s">
        <v>3554</v>
      </c>
      <c r="B128" t="s">
        <v>3483</v>
      </c>
    </row>
    <row r="129" spans="1:2">
      <c r="A129" t="s">
        <v>3554</v>
      </c>
      <c r="B129" t="s">
        <v>3499</v>
      </c>
    </row>
    <row r="130" spans="1:2">
      <c r="A130" t="s">
        <v>3554</v>
      </c>
      <c r="B130" t="s">
        <v>3510</v>
      </c>
    </row>
    <row r="131" spans="1:2">
      <c r="A131" t="s">
        <v>3554</v>
      </c>
      <c r="B131" t="s">
        <v>13264</v>
      </c>
    </row>
    <row r="132" spans="1:2">
      <c r="A132" t="s">
        <v>3554</v>
      </c>
      <c r="B132" t="s">
        <v>13265</v>
      </c>
    </row>
    <row r="133" spans="1:2">
      <c r="A133" t="s">
        <v>3554</v>
      </c>
      <c r="B133" t="s">
        <v>13271</v>
      </c>
    </row>
    <row r="134" spans="1:2">
      <c r="A134" t="s">
        <v>3554</v>
      </c>
      <c r="B134" t="s">
        <v>13272</v>
      </c>
    </row>
    <row r="135" spans="1:2">
      <c r="A135" t="s">
        <v>3554</v>
      </c>
      <c r="B135" t="s">
        <v>13273</v>
      </c>
    </row>
    <row r="136" spans="1:2">
      <c r="A136" t="s">
        <v>3567</v>
      </c>
    </row>
    <row r="137" spans="1:2">
      <c r="A137" t="s">
        <v>3567</v>
      </c>
      <c r="B137" t="s">
        <v>3483</v>
      </c>
    </row>
    <row r="138" spans="1:2">
      <c r="A138" t="s">
        <v>3567</v>
      </c>
      <c r="B138" t="s">
        <v>3393</v>
      </c>
    </row>
    <row r="139" spans="1:2">
      <c r="A139" t="s">
        <v>3567</v>
      </c>
      <c r="B139" t="s">
        <v>3487</v>
      </c>
    </row>
    <row r="140" spans="1:2">
      <c r="A140" t="s">
        <v>3567</v>
      </c>
      <c r="B140" t="s">
        <v>3490</v>
      </c>
    </row>
    <row r="141" spans="1:2">
      <c r="A141" t="s">
        <v>3571</v>
      </c>
    </row>
    <row r="142" spans="1:2">
      <c r="A142" t="s">
        <v>3571</v>
      </c>
      <c r="B142" t="s">
        <v>3483</v>
      </c>
    </row>
    <row r="143" spans="1:2">
      <c r="A143" t="s">
        <v>3571</v>
      </c>
      <c r="B143" t="s">
        <v>3393</v>
      </c>
    </row>
    <row r="144" spans="1:2">
      <c r="A144" t="s">
        <v>3571</v>
      </c>
      <c r="B144" t="s">
        <v>3493</v>
      </c>
    </row>
    <row r="145" spans="1:2">
      <c r="A145" t="s">
        <v>3544</v>
      </c>
    </row>
    <row r="146" spans="1:2">
      <c r="A146" t="s">
        <v>3544</v>
      </c>
      <c r="B146" t="s">
        <v>3393</v>
      </c>
    </row>
    <row r="147" spans="1:2">
      <c r="A147" t="s">
        <v>3544</v>
      </c>
      <c r="B147" t="s">
        <v>3397</v>
      </c>
    </row>
    <row r="148" spans="1:2">
      <c r="A148" t="s">
        <v>3544</v>
      </c>
      <c r="B148" t="s">
        <v>3402</v>
      </c>
    </row>
    <row r="149" spans="1:2">
      <c r="A149" t="s">
        <v>3544</v>
      </c>
      <c r="B149" t="s">
        <v>3405</v>
      </c>
    </row>
    <row r="150" spans="1:2">
      <c r="A150" t="s">
        <v>3544</v>
      </c>
      <c r="B150" t="s">
        <v>3410</v>
      </c>
    </row>
    <row r="151" spans="1:2">
      <c r="A151" t="s">
        <v>3544</v>
      </c>
      <c r="B151" t="s">
        <v>3415</v>
      </c>
    </row>
    <row r="152" spans="1:2">
      <c r="A152" t="s">
        <v>3544</v>
      </c>
      <c r="B152" t="s">
        <v>3425</v>
      </c>
    </row>
    <row r="153" spans="1:2">
      <c r="A153" t="s">
        <v>3544</v>
      </c>
      <c r="B153" t="s">
        <v>3435</v>
      </c>
    </row>
    <row r="154" spans="1:2">
      <c r="A154" t="s">
        <v>3544</v>
      </c>
      <c r="B154" t="s">
        <v>13255</v>
      </c>
    </row>
    <row r="155" spans="1:2">
      <c r="A155" t="s">
        <v>3544</v>
      </c>
      <c r="B155" t="s">
        <v>13256</v>
      </c>
    </row>
    <row r="156" spans="1:2">
      <c r="A156" t="s">
        <v>3544</v>
      </c>
      <c r="B156" t="s">
        <v>13257</v>
      </c>
    </row>
    <row r="157" spans="1:2">
      <c r="A157" t="s">
        <v>3544</v>
      </c>
      <c r="B157" t="s">
        <v>13258</v>
      </c>
    </row>
    <row r="158" spans="1:2">
      <c r="A158" t="s">
        <v>3544</v>
      </c>
      <c r="B158" t="s">
        <v>13259</v>
      </c>
    </row>
    <row r="159" spans="1:2">
      <c r="A159" t="s">
        <v>3544</v>
      </c>
      <c r="B159" t="s">
        <v>13260</v>
      </c>
    </row>
    <row r="160" spans="1:2">
      <c r="A160" t="s">
        <v>3544</v>
      </c>
      <c r="B160" t="s">
        <v>13270</v>
      </c>
    </row>
    <row r="161" spans="1:2">
      <c r="A161" t="s">
        <v>13134</v>
      </c>
    </row>
    <row r="162" spans="1:2">
      <c r="A162" t="s">
        <v>13134</v>
      </c>
      <c r="B162" t="s">
        <v>13126</v>
      </c>
    </row>
    <row r="163" spans="1:2">
      <c r="A163" t="s">
        <v>13134</v>
      </c>
      <c r="B163" t="s">
        <v>13129</v>
      </c>
    </row>
    <row r="164" spans="1:2">
      <c r="A164" t="s">
        <v>13134</v>
      </c>
      <c r="B164" t="s">
        <v>13133</v>
      </c>
    </row>
    <row r="165" spans="1:2">
      <c r="A165" t="s">
        <v>13134</v>
      </c>
      <c r="B165" t="s">
        <v>13135</v>
      </c>
    </row>
    <row r="166" spans="1:2">
      <c r="A166" t="s">
        <v>13134</v>
      </c>
      <c r="B166" t="s">
        <v>13136</v>
      </c>
    </row>
    <row r="167" spans="1:2">
      <c r="A167" t="s">
        <v>13134</v>
      </c>
      <c r="B167" t="s">
        <v>13137</v>
      </c>
    </row>
    <row r="168" spans="1:2">
      <c r="A168" t="s">
        <v>13134</v>
      </c>
      <c r="B168" t="s">
        <v>13138</v>
      </c>
    </row>
    <row r="169" spans="1:2">
      <c r="A169" t="s">
        <v>13134</v>
      </c>
      <c r="B169" t="s">
        <v>13139</v>
      </c>
    </row>
    <row r="170" spans="1:2">
      <c r="A170" t="s">
        <v>13380</v>
      </c>
    </row>
    <row r="171" spans="1:2">
      <c r="A171" t="s">
        <v>13380</v>
      </c>
      <c r="B171" t="s">
        <v>13126</v>
      </c>
    </row>
    <row r="172" spans="1:2">
      <c r="A172" t="s">
        <v>13380</v>
      </c>
      <c r="B172" t="s">
        <v>4373</v>
      </c>
    </row>
    <row r="173" spans="1:2">
      <c r="A173" t="s">
        <v>13380</v>
      </c>
      <c r="B173" t="s">
        <v>13280</v>
      </c>
    </row>
    <row r="174" spans="1:2">
      <c r="A174" t="s">
        <v>13380</v>
      </c>
      <c r="B174" t="s">
        <v>13383</v>
      </c>
    </row>
    <row r="175" spans="1:2">
      <c r="A175" t="s">
        <v>13380</v>
      </c>
      <c r="B175" t="s">
        <v>13277</v>
      </c>
    </row>
    <row r="176" spans="1:2">
      <c r="A176" t="s">
        <v>13380</v>
      </c>
      <c r="B176" t="s">
        <v>13278</v>
      </c>
    </row>
    <row r="177" spans="1:2">
      <c r="A177" t="s">
        <v>13380</v>
      </c>
      <c r="B177" t="s">
        <v>13292</v>
      </c>
    </row>
    <row r="179" spans="1:2">
      <c r="A179" t="s">
        <v>13387</v>
      </c>
    </row>
    <row r="180" spans="1:2">
      <c r="A180" t="s">
        <v>13387</v>
      </c>
      <c r="B180" t="s">
        <v>13285</v>
      </c>
    </row>
    <row r="181" spans="1:2">
      <c r="A181" t="s">
        <v>13387</v>
      </c>
      <c r="B181" t="s">
        <v>4155</v>
      </c>
    </row>
    <row r="182" spans="1:2">
      <c r="A182" t="s">
        <v>13100</v>
      </c>
      <c r="B182" t="s">
        <v>4226</v>
      </c>
    </row>
    <row r="183" spans="1:2">
      <c r="A183" t="s">
        <v>13100</v>
      </c>
      <c r="B183" t="s">
        <v>13390</v>
      </c>
    </row>
    <row r="184" spans="1:2">
      <c r="A184" t="s">
        <v>13100</v>
      </c>
      <c r="B184" t="s">
        <v>13394</v>
      </c>
    </row>
    <row r="185" spans="1:2">
      <c r="A185" t="s">
        <v>13100</v>
      </c>
      <c r="B185" t="s">
        <v>13349</v>
      </c>
    </row>
    <row r="186" spans="1:2">
      <c r="A186" t="s">
        <v>13100</v>
      </c>
      <c r="B186" t="s">
        <v>13334</v>
      </c>
    </row>
    <row r="187" spans="1:2">
      <c r="A187" t="s">
        <v>13100</v>
      </c>
      <c r="B187" t="s">
        <v>13338</v>
      </c>
    </row>
    <row r="188" spans="1:2">
      <c r="A188" t="s">
        <v>13100</v>
      </c>
      <c r="B188" t="s">
        <v>13343</v>
      </c>
    </row>
    <row r="189" spans="1:2">
      <c r="A189" t="s">
        <v>13100</v>
      </c>
      <c r="B189" t="s">
        <v>13345</v>
      </c>
    </row>
    <row r="190" spans="1:2">
      <c r="A190" t="s">
        <v>13100</v>
      </c>
      <c r="B190" t="s">
        <v>13347</v>
      </c>
    </row>
    <row r="191" spans="1:2">
      <c r="A191" t="s">
        <v>13100</v>
      </c>
      <c r="B191" t="s">
        <v>13355</v>
      </c>
    </row>
    <row r="192" spans="1:2">
      <c r="A192" t="s">
        <v>13100</v>
      </c>
      <c r="B192" t="s">
        <v>13360</v>
      </c>
    </row>
    <row r="193" spans="1:2">
      <c r="A193" t="s">
        <v>13100</v>
      </c>
      <c r="B193" t="s">
        <v>13364</v>
      </c>
    </row>
    <row r="194" spans="1:2">
      <c r="A194" t="s">
        <v>13100</v>
      </c>
      <c r="B194" t="s">
        <v>13367</v>
      </c>
    </row>
    <row r="195" spans="1:2">
      <c r="A195" t="s">
        <v>13100</v>
      </c>
      <c r="B195" t="s">
        <v>14514</v>
      </c>
    </row>
    <row r="196" spans="1:2">
      <c r="A196" t="s">
        <v>13100</v>
      </c>
      <c r="B196" t="s">
        <v>14517</v>
      </c>
    </row>
    <row r="197" spans="1:2">
      <c r="A197" t="s">
        <v>13100</v>
      </c>
      <c r="B197" t="s">
        <v>14520</v>
      </c>
    </row>
    <row r="198" spans="1:2">
      <c r="A198" t="s">
        <v>13100</v>
      </c>
      <c r="B198" t="s">
        <v>14523</v>
      </c>
    </row>
    <row r="199" spans="1:2">
      <c r="A199" t="s">
        <v>13100</v>
      </c>
      <c r="B199" t="s">
        <v>14526</v>
      </c>
    </row>
    <row r="200" spans="1:2">
      <c r="A200" t="s">
        <v>13100</v>
      </c>
      <c r="B200" t="s">
        <v>14529</v>
      </c>
    </row>
    <row r="201" spans="1:2">
      <c r="A201" t="s">
        <v>13100</v>
      </c>
      <c r="B201" t="s">
        <v>14532</v>
      </c>
    </row>
    <row r="202" spans="1:2">
      <c r="A202" t="s">
        <v>3744</v>
      </c>
    </row>
    <row r="203" spans="1:2">
      <c r="A203" t="s">
        <v>3744</v>
      </c>
      <c r="B203" t="s">
        <v>13126</v>
      </c>
    </row>
    <row r="204" spans="1:2">
      <c r="A204" t="s">
        <v>3744</v>
      </c>
      <c r="B204" t="s">
        <v>13400</v>
      </c>
    </row>
    <row r="205" spans="1:2">
      <c r="A205" t="s">
        <v>3744</v>
      </c>
      <c r="B205" t="s">
        <v>3337</v>
      </c>
    </row>
    <row r="206" spans="1:2">
      <c r="A206" t="s">
        <v>3744</v>
      </c>
      <c r="B206" t="s">
        <v>13441</v>
      </c>
    </row>
    <row r="207" spans="1:2">
      <c r="A207" t="s">
        <v>3744</v>
      </c>
      <c r="B207" t="s">
        <v>13442</v>
      </c>
    </row>
    <row r="208" spans="1:2">
      <c r="A208" t="s">
        <v>3744</v>
      </c>
      <c r="B208" t="s">
        <v>13443</v>
      </c>
    </row>
    <row r="209" spans="1:2">
      <c r="A209" t="s">
        <v>3744</v>
      </c>
      <c r="B209" t="s">
        <v>13444</v>
      </c>
    </row>
    <row r="210" spans="1:2">
      <c r="A210" t="s">
        <v>3765</v>
      </c>
    </row>
    <row r="211" spans="1:2">
      <c r="A211" t="s">
        <v>3808</v>
      </c>
    </row>
    <row r="212" spans="1:2">
      <c r="A212" t="s">
        <v>3808</v>
      </c>
      <c r="B212" t="s">
        <v>13400</v>
      </c>
    </row>
    <row r="213" spans="1:2">
      <c r="A213" t="s">
        <v>3808</v>
      </c>
      <c r="B213" t="s">
        <v>13501</v>
      </c>
    </row>
    <row r="214" spans="1:2">
      <c r="A214" t="s">
        <v>3808</v>
      </c>
      <c r="B214" t="s">
        <v>13502</v>
      </c>
    </row>
    <row r="215" spans="1:2">
      <c r="A215" t="s">
        <v>3808</v>
      </c>
      <c r="B215" t="s">
        <v>13504</v>
      </c>
    </row>
    <row r="216" spans="1:2">
      <c r="A216" t="s">
        <v>3808</v>
      </c>
      <c r="B216" t="s">
        <v>13508</v>
      </c>
    </row>
    <row r="217" spans="1:2">
      <c r="A217" t="s">
        <v>3808</v>
      </c>
      <c r="B217" t="s">
        <v>13509</v>
      </c>
    </row>
    <row r="218" spans="1:2">
      <c r="A218" t="s">
        <v>3808</v>
      </c>
      <c r="B218" t="s">
        <v>13511</v>
      </c>
    </row>
    <row r="219" spans="1:2">
      <c r="A219" t="s">
        <v>3808</v>
      </c>
      <c r="B219" t="s">
        <v>13512</v>
      </c>
    </row>
    <row r="220" spans="1:2">
      <c r="A220" t="s">
        <v>3891</v>
      </c>
    </row>
    <row r="221" spans="1:2">
      <c r="A221" t="s">
        <v>3891</v>
      </c>
      <c r="B221" t="s">
        <v>13400</v>
      </c>
    </row>
    <row r="222" spans="1:2">
      <c r="A222" t="s">
        <v>3891</v>
      </c>
      <c r="B222" t="s">
        <v>13501</v>
      </c>
    </row>
    <row r="223" spans="1:2">
      <c r="A223" t="s">
        <v>3891</v>
      </c>
      <c r="B223" t="s">
        <v>13502</v>
      </c>
    </row>
    <row r="224" spans="1:2">
      <c r="A224" t="s">
        <v>3891</v>
      </c>
      <c r="B224" t="s">
        <v>13508</v>
      </c>
    </row>
    <row r="225" spans="1:2">
      <c r="A225" t="s">
        <v>3891</v>
      </c>
      <c r="B225" t="s">
        <v>13509</v>
      </c>
    </row>
    <row r="226" spans="1:2">
      <c r="A226" t="s">
        <v>3891</v>
      </c>
      <c r="B226" t="s">
        <v>13510</v>
      </c>
    </row>
    <row r="227" spans="1:2">
      <c r="A227" t="s">
        <v>4189</v>
      </c>
    </row>
    <row r="228" spans="1:2">
      <c r="A228" t="s">
        <v>4189</v>
      </c>
      <c r="B228" t="s">
        <v>4203</v>
      </c>
    </row>
    <row r="229" spans="1:2">
      <c r="A229" t="s">
        <v>4189</v>
      </c>
      <c r="B229" t="s">
        <v>4158</v>
      </c>
    </row>
    <row r="230" spans="1:2">
      <c r="A230" t="s">
        <v>4189</v>
      </c>
      <c r="B230" t="s">
        <v>4226</v>
      </c>
    </row>
    <row r="231" spans="1:2">
      <c r="A231" t="s">
        <v>4189</v>
      </c>
      <c r="B231" t="s">
        <v>3331</v>
      </c>
    </row>
    <row r="232" spans="1:2">
      <c r="A232" t="s">
        <v>4189</v>
      </c>
      <c r="B232" t="s">
        <v>4155</v>
      </c>
    </row>
    <row r="233" spans="1:2">
      <c r="A233" t="s">
        <v>4189</v>
      </c>
      <c r="B233" t="s">
        <v>4156</v>
      </c>
    </row>
    <row r="234" spans="1:2">
      <c r="A234" t="s">
        <v>4189</v>
      </c>
      <c r="B234" t="s">
        <v>4157</v>
      </c>
    </row>
    <row r="235" spans="1:2">
      <c r="A235" t="s">
        <v>4189</v>
      </c>
      <c r="B235" t="s">
        <v>4193</v>
      </c>
    </row>
    <row r="236" spans="1:2">
      <c r="A236" t="s">
        <v>4189</v>
      </c>
      <c r="B236" t="s">
        <v>4214</v>
      </c>
    </row>
    <row r="237" spans="1:2">
      <c r="A237" t="s">
        <v>4189</v>
      </c>
      <c r="B237" t="s">
        <v>4220</v>
      </c>
    </row>
    <row r="238" spans="1:2">
      <c r="A238" t="s">
        <v>4261</v>
      </c>
    </row>
    <row r="239" spans="1:2">
      <c r="A239" t="s">
        <v>4261</v>
      </c>
      <c r="B239" t="s">
        <v>3331</v>
      </c>
    </row>
    <row r="240" spans="1:2">
      <c r="A240" t="s">
        <v>4261</v>
      </c>
      <c r="B240" t="s">
        <v>4155</v>
      </c>
    </row>
    <row r="241" spans="1:2">
      <c r="A241" t="s">
        <v>4261</v>
      </c>
      <c r="B241" t="s">
        <v>13764</v>
      </c>
    </row>
    <row r="242" spans="1:2">
      <c r="A242" t="s">
        <v>4261</v>
      </c>
      <c r="B242" t="s">
        <v>13765</v>
      </c>
    </row>
    <row r="243" spans="1:2">
      <c r="A243" t="s">
        <v>4278</v>
      </c>
    </row>
    <row r="244" spans="1:2">
      <c r="A244" t="s">
        <v>4278</v>
      </c>
      <c r="B244" t="s">
        <v>13566</v>
      </c>
    </row>
    <row r="245" spans="1:2">
      <c r="A245" t="s">
        <v>4278</v>
      </c>
      <c r="B245" t="s">
        <v>3331</v>
      </c>
    </row>
    <row r="246" spans="1:2">
      <c r="A246" t="s">
        <v>4278</v>
      </c>
      <c r="B246" t="s">
        <v>4155</v>
      </c>
    </row>
    <row r="247" spans="1:2">
      <c r="A247" t="s">
        <v>4278</v>
      </c>
      <c r="B247" t="s">
        <v>13766</v>
      </c>
    </row>
    <row r="248" spans="1:2">
      <c r="A248" t="s">
        <v>4278</v>
      </c>
      <c r="B248" t="s">
        <v>13767</v>
      </c>
    </row>
    <row r="249" spans="1:2">
      <c r="A249" t="s">
        <v>4278</v>
      </c>
      <c r="B249" t="s">
        <v>13768</v>
      </c>
    </row>
    <row r="250" spans="1:2">
      <c r="A250" t="s">
        <v>4350</v>
      </c>
    </row>
    <row r="251" spans="1:2">
      <c r="A251" t="s">
        <v>4350</v>
      </c>
      <c r="B251" t="s">
        <v>13278</v>
      </c>
    </row>
    <row r="252" spans="1:2">
      <c r="A252" t="s">
        <v>4350</v>
      </c>
      <c r="B252" t="s">
        <v>13598</v>
      </c>
    </row>
    <row r="253" spans="1:2">
      <c r="A253" t="s">
        <v>4350</v>
      </c>
      <c r="B253" t="s">
        <v>13600</v>
      </c>
    </row>
    <row r="254" spans="1:2">
      <c r="A254" t="s">
        <v>4350</v>
      </c>
      <c r="B254" t="s">
        <v>13604</v>
      </c>
    </row>
    <row r="255" spans="1:2">
      <c r="A255" t="s">
        <v>4359</v>
      </c>
    </row>
    <row r="256" spans="1:2">
      <c r="A256" t="s">
        <v>4359</v>
      </c>
      <c r="B256" t="s">
        <v>13278</v>
      </c>
    </row>
    <row r="257" spans="1:2">
      <c r="A257" t="s">
        <v>4359</v>
      </c>
      <c r="B257" t="s">
        <v>13599</v>
      </c>
    </row>
    <row r="258" spans="1:2">
      <c r="A258" t="s">
        <v>4359</v>
      </c>
      <c r="B258" t="s">
        <v>13600</v>
      </c>
    </row>
    <row r="259" spans="1:2">
      <c r="A259" t="s">
        <v>4359</v>
      </c>
      <c r="B259" t="s">
        <v>13601</v>
      </c>
    </row>
    <row r="260" spans="1:2">
      <c r="A260" t="s">
        <v>4359</v>
      </c>
      <c r="B260" t="s">
        <v>13602</v>
      </c>
    </row>
    <row r="261" spans="1:2">
      <c r="A261" t="s">
        <v>4359</v>
      </c>
      <c r="B261" t="s">
        <v>13603</v>
      </c>
    </row>
    <row r="262" spans="1:2">
      <c r="A262" t="s">
        <v>4359</v>
      </c>
      <c r="B262" t="s">
        <v>13604</v>
      </c>
    </row>
    <row r="263" spans="1:2">
      <c r="A263" t="s">
        <v>4366</v>
      </c>
    </row>
    <row r="264" spans="1:2">
      <c r="A264" t="s">
        <v>4366</v>
      </c>
      <c r="B264" t="s">
        <v>4373</v>
      </c>
    </row>
    <row r="265" spans="1:2">
      <c r="A265" t="s">
        <v>4366</v>
      </c>
      <c r="B265" t="s">
        <v>4158</v>
      </c>
    </row>
    <row r="266" spans="1:2">
      <c r="A266" t="s">
        <v>4366</v>
      </c>
      <c r="B266" t="s">
        <v>4226</v>
      </c>
    </row>
    <row r="267" spans="1:2">
      <c r="A267" t="s">
        <v>4366</v>
      </c>
      <c r="B267" t="s">
        <v>4568</v>
      </c>
    </row>
    <row r="268" spans="1:2">
      <c r="A268" t="s">
        <v>4366</v>
      </c>
      <c r="B268" t="s">
        <v>4652</v>
      </c>
    </row>
    <row r="269" spans="1:2">
      <c r="A269" t="s">
        <v>4366</v>
      </c>
      <c r="B269" t="s">
        <v>4155</v>
      </c>
    </row>
    <row r="270" spans="1:2">
      <c r="A270" t="s">
        <v>4366</v>
      </c>
      <c r="B270" t="s">
        <v>4370</v>
      </c>
    </row>
    <row r="271" spans="1:2">
      <c r="A271" t="s">
        <v>4366</v>
      </c>
      <c r="B271" t="s">
        <v>4608</v>
      </c>
    </row>
    <row r="272" spans="1:2">
      <c r="A272" t="s">
        <v>4366</v>
      </c>
      <c r="B272" t="s">
        <v>4620</v>
      </c>
    </row>
    <row r="273" spans="1:2">
      <c r="A273" t="s">
        <v>4366</v>
      </c>
      <c r="B273" t="s">
        <v>4629</v>
      </c>
    </row>
    <row r="274" spans="1:2">
      <c r="A274" t="s">
        <v>4366</v>
      </c>
      <c r="B274" t="s">
        <v>4696</v>
      </c>
    </row>
    <row r="275" spans="1:2">
      <c r="A275" t="s">
        <v>4366</v>
      </c>
      <c r="B275" t="s">
        <v>4701</v>
      </c>
    </row>
    <row r="276" spans="1:2">
      <c r="A276" t="s">
        <v>4366</v>
      </c>
      <c r="B276" t="s">
        <v>13278</v>
      </c>
    </row>
    <row r="277" spans="1:2">
      <c r="A277" t="s">
        <v>4366</v>
      </c>
      <c r="B277" t="s">
        <v>13282</v>
      </c>
    </row>
    <row r="278" spans="1:2">
      <c r="A278" t="s">
        <v>4366</v>
      </c>
      <c r="B278" t="s">
        <v>13726</v>
      </c>
    </row>
    <row r="279" spans="1:2">
      <c r="A279" t="s">
        <v>4409</v>
      </c>
    </row>
    <row r="280" spans="1:2">
      <c r="A280" t="s">
        <v>4409</v>
      </c>
      <c r="B280" t="s">
        <v>4373</v>
      </c>
    </row>
    <row r="281" spans="1:2">
      <c r="A281" t="s">
        <v>4409</v>
      </c>
      <c r="B281" t="s">
        <v>4203</v>
      </c>
    </row>
    <row r="282" spans="1:2">
      <c r="A282" t="s">
        <v>4409</v>
      </c>
      <c r="B282" t="s">
        <v>4158</v>
      </c>
    </row>
    <row r="283" spans="1:2">
      <c r="A283" t="s">
        <v>4409</v>
      </c>
      <c r="B283" t="s">
        <v>4226</v>
      </c>
    </row>
    <row r="284" spans="1:2">
      <c r="A284" t="s">
        <v>4409</v>
      </c>
      <c r="B284" t="s">
        <v>4652</v>
      </c>
    </row>
    <row r="285" spans="1:2">
      <c r="A285" t="s">
        <v>4409</v>
      </c>
      <c r="B285" t="s">
        <v>4155</v>
      </c>
    </row>
    <row r="286" spans="1:2">
      <c r="A286" t="s">
        <v>4409</v>
      </c>
      <c r="B286" t="s">
        <v>4157</v>
      </c>
    </row>
    <row r="287" spans="1:2">
      <c r="A287" t="s">
        <v>4409</v>
      </c>
      <c r="B287" t="s">
        <v>4370</v>
      </c>
    </row>
    <row r="288" spans="1:2">
      <c r="A288" t="s">
        <v>4409</v>
      </c>
      <c r="B288" t="s">
        <v>4608</v>
      </c>
    </row>
    <row r="289" spans="1:2">
      <c r="A289" t="s">
        <v>4409</v>
      </c>
      <c r="B289" t="s">
        <v>4620</v>
      </c>
    </row>
    <row r="290" spans="1:2">
      <c r="A290" t="s">
        <v>4409</v>
      </c>
      <c r="B290" t="s">
        <v>4665</v>
      </c>
    </row>
    <row r="291" spans="1:2">
      <c r="A291" t="s">
        <v>4409</v>
      </c>
      <c r="B291" t="s">
        <v>4696</v>
      </c>
    </row>
    <row r="292" spans="1:2">
      <c r="A292" t="s">
        <v>4409</v>
      </c>
      <c r="B292" t="s">
        <v>4701</v>
      </c>
    </row>
    <row r="293" spans="1:2">
      <c r="A293" t="s">
        <v>4409</v>
      </c>
      <c r="B293" t="s">
        <v>4713</v>
      </c>
    </row>
    <row r="294" spans="1:2">
      <c r="A294" t="s">
        <v>4409</v>
      </c>
      <c r="B294" t="s">
        <v>13278</v>
      </c>
    </row>
    <row r="295" spans="1:2">
      <c r="A295" t="s">
        <v>4409</v>
      </c>
      <c r="B295" t="s">
        <v>13726</v>
      </c>
    </row>
    <row r="296" spans="1:2">
      <c r="A296" t="s">
        <v>4409</v>
      </c>
      <c r="B296" t="s">
        <v>13727</v>
      </c>
    </row>
    <row r="297" spans="1:2">
      <c r="A297" t="s">
        <v>4415</v>
      </c>
    </row>
    <row r="298" spans="1:2">
      <c r="A298" t="s">
        <v>4415</v>
      </c>
      <c r="B298" t="s">
        <v>4373</v>
      </c>
    </row>
    <row r="299" spans="1:2">
      <c r="A299" t="s">
        <v>4415</v>
      </c>
      <c r="B299" t="s">
        <v>4652</v>
      </c>
    </row>
    <row r="300" spans="1:2">
      <c r="A300" t="s">
        <v>4415</v>
      </c>
      <c r="B300" t="s">
        <v>13400</v>
      </c>
    </row>
    <row r="301" spans="1:2">
      <c r="A301" t="s">
        <v>4415</v>
      </c>
      <c r="B301" t="s">
        <v>4608</v>
      </c>
    </row>
    <row r="302" spans="1:2">
      <c r="A302" t="s">
        <v>4415</v>
      </c>
      <c r="B302" t="s">
        <v>4620</v>
      </c>
    </row>
    <row r="303" spans="1:2">
      <c r="A303" t="s">
        <v>4415</v>
      </c>
      <c r="B303" t="s">
        <v>4629</v>
      </c>
    </row>
    <row r="304" spans="1:2">
      <c r="A304" t="s">
        <v>4415</v>
      </c>
      <c r="B304" t="s">
        <v>4665</v>
      </c>
    </row>
    <row r="305" spans="1:2">
      <c r="A305" t="s">
        <v>4415</v>
      </c>
      <c r="B305" t="s">
        <v>4696</v>
      </c>
    </row>
    <row r="306" spans="1:2">
      <c r="A306" t="s">
        <v>4415</v>
      </c>
      <c r="B306" t="s">
        <v>13278</v>
      </c>
    </row>
    <row r="307" spans="1:2">
      <c r="A307" t="s">
        <v>4415</v>
      </c>
      <c r="B307" t="s">
        <v>13728</v>
      </c>
    </row>
    <row r="308" spans="1:2">
      <c r="A308" t="s">
        <v>4423</v>
      </c>
    </row>
    <row r="309" spans="1:2">
      <c r="A309" t="s">
        <v>4423</v>
      </c>
      <c r="B309" t="s">
        <v>4373</v>
      </c>
    </row>
    <row r="310" spans="1:2">
      <c r="A310" t="s">
        <v>4423</v>
      </c>
      <c r="B310" t="s">
        <v>4203</v>
      </c>
    </row>
    <row r="311" spans="1:2">
      <c r="A311" t="s">
        <v>4423</v>
      </c>
      <c r="B311" t="s">
        <v>4158</v>
      </c>
    </row>
    <row r="312" spans="1:2">
      <c r="A312" t="s">
        <v>4423</v>
      </c>
      <c r="B312" t="s">
        <v>4652</v>
      </c>
    </row>
    <row r="313" spans="1:2">
      <c r="A313" t="s">
        <v>4423</v>
      </c>
      <c r="B313" t="s">
        <v>13400</v>
      </c>
    </row>
    <row r="314" spans="1:2">
      <c r="A314" t="s">
        <v>4423</v>
      </c>
      <c r="B314" t="s">
        <v>4155</v>
      </c>
    </row>
    <row r="315" spans="1:2">
      <c r="A315" t="s">
        <v>4423</v>
      </c>
      <c r="B315" t="s">
        <v>4157</v>
      </c>
    </row>
    <row r="316" spans="1:2">
      <c r="A316" t="s">
        <v>4423</v>
      </c>
      <c r="B316" t="s">
        <v>4608</v>
      </c>
    </row>
    <row r="317" spans="1:2">
      <c r="A317" t="s">
        <v>4423</v>
      </c>
      <c r="B317" t="s">
        <v>4620</v>
      </c>
    </row>
    <row r="318" spans="1:2">
      <c r="A318" t="s">
        <v>4423</v>
      </c>
      <c r="B318" t="s">
        <v>4629</v>
      </c>
    </row>
    <row r="319" spans="1:2">
      <c r="A319" t="s">
        <v>4423</v>
      </c>
      <c r="B319" t="s">
        <v>4665</v>
      </c>
    </row>
    <row r="320" spans="1:2">
      <c r="A320" t="s">
        <v>4423</v>
      </c>
      <c r="B320" t="s">
        <v>4678</v>
      </c>
    </row>
    <row r="321" spans="1:2">
      <c r="A321" t="s">
        <v>4423</v>
      </c>
      <c r="B321" t="s">
        <v>4696</v>
      </c>
    </row>
    <row r="322" spans="1:2">
      <c r="A322" t="s">
        <v>4423</v>
      </c>
      <c r="B322" t="s">
        <v>13278</v>
      </c>
    </row>
    <row r="323" spans="1:2">
      <c r="A323" t="s">
        <v>4604</v>
      </c>
    </row>
    <row r="324" spans="1:2">
      <c r="A324" t="s">
        <v>4604</v>
      </c>
      <c r="B324" t="s">
        <v>4373</v>
      </c>
    </row>
    <row r="325" spans="1:2">
      <c r="A325" t="s">
        <v>4604</v>
      </c>
      <c r="B325" t="s">
        <v>4203</v>
      </c>
    </row>
    <row r="326" spans="1:2">
      <c r="A326" t="s">
        <v>4604</v>
      </c>
      <c r="B326" t="s">
        <v>4158</v>
      </c>
    </row>
    <row r="327" spans="1:2">
      <c r="A327" t="s">
        <v>4604</v>
      </c>
      <c r="B327" t="s">
        <v>4226</v>
      </c>
    </row>
    <row r="328" spans="1:2">
      <c r="A328" t="s">
        <v>4604</v>
      </c>
      <c r="B328" t="s">
        <v>4568</v>
      </c>
    </row>
    <row r="329" spans="1:2">
      <c r="A329" t="s">
        <v>4604</v>
      </c>
      <c r="B329" t="s">
        <v>4652</v>
      </c>
    </row>
    <row r="330" spans="1:2">
      <c r="A330" t="s">
        <v>4604</v>
      </c>
      <c r="B330" t="s">
        <v>13400</v>
      </c>
    </row>
    <row r="331" spans="1:2">
      <c r="A331" t="s">
        <v>4604</v>
      </c>
      <c r="B331" t="s">
        <v>4155</v>
      </c>
    </row>
    <row r="332" spans="1:2">
      <c r="A332" t="s">
        <v>4604</v>
      </c>
      <c r="B332" t="s">
        <v>4157</v>
      </c>
    </row>
    <row r="333" spans="1:2">
      <c r="A333" t="s">
        <v>4604</v>
      </c>
      <c r="B333" t="s">
        <v>4370</v>
      </c>
    </row>
    <row r="334" spans="1:2">
      <c r="A334" t="s">
        <v>4604</v>
      </c>
      <c r="B334" t="s">
        <v>4482</v>
      </c>
    </row>
    <row r="335" spans="1:2">
      <c r="A335" t="s">
        <v>4604</v>
      </c>
      <c r="B335" t="s">
        <v>4608</v>
      </c>
    </row>
    <row r="336" spans="1:2">
      <c r="A336" t="s">
        <v>4604</v>
      </c>
      <c r="B336" t="s">
        <v>4620</v>
      </c>
    </row>
    <row r="337" spans="1:2">
      <c r="A337" t="s">
        <v>4604</v>
      </c>
      <c r="B337" t="s">
        <v>4629</v>
      </c>
    </row>
    <row r="338" spans="1:2">
      <c r="A338" t="s">
        <v>4604</v>
      </c>
      <c r="B338" t="s">
        <v>4665</v>
      </c>
    </row>
    <row r="339" spans="1:2">
      <c r="A339" t="s">
        <v>4604</v>
      </c>
      <c r="B339" t="s">
        <v>4678</v>
      </c>
    </row>
    <row r="340" spans="1:2">
      <c r="A340" t="s">
        <v>4604</v>
      </c>
      <c r="B340" t="s">
        <v>13278</v>
      </c>
    </row>
    <row r="341" spans="1:2">
      <c r="A341" t="s">
        <v>4604</v>
      </c>
      <c r="B341" t="s">
        <v>13282</v>
      </c>
    </row>
    <row r="342" spans="1:2">
      <c r="A342" t="s">
        <v>4604</v>
      </c>
      <c r="B342" t="s">
        <v>13646</v>
      </c>
    </row>
    <row r="343" spans="1:2">
      <c r="A343" t="s">
        <v>4604</v>
      </c>
      <c r="B343" t="s">
        <v>13647</v>
      </c>
    </row>
    <row r="344" spans="1:2">
      <c r="A344" t="s">
        <v>4604</v>
      </c>
      <c r="B344" t="s">
        <v>13648</v>
      </c>
    </row>
    <row r="345" spans="1:2">
      <c r="A345" t="s">
        <v>4604</v>
      </c>
      <c r="B345" t="s">
        <v>13649</v>
      </c>
    </row>
    <row r="346" spans="1:2">
      <c r="A346" t="s">
        <v>4729</v>
      </c>
    </row>
    <row r="347" spans="1:2">
      <c r="A347" t="s">
        <v>4729</v>
      </c>
      <c r="B347" t="s">
        <v>4373</v>
      </c>
    </row>
    <row r="348" spans="1:2">
      <c r="A348" t="s">
        <v>4729</v>
      </c>
      <c r="B348" t="s">
        <v>4203</v>
      </c>
    </row>
    <row r="349" spans="1:2">
      <c r="A349" t="s">
        <v>4729</v>
      </c>
      <c r="B349" t="s">
        <v>4158</v>
      </c>
    </row>
    <row r="350" spans="1:2">
      <c r="A350" t="s">
        <v>4729</v>
      </c>
      <c r="B350" t="s">
        <v>4652</v>
      </c>
    </row>
    <row r="351" spans="1:2">
      <c r="A351" t="s">
        <v>4729</v>
      </c>
      <c r="B351" t="s">
        <v>4155</v>
      </c>
    </row>
    <row r="352" spans="1:2">
      <c r="A352" t="s">
        <v>4729</v>
      </c>
      <c r="B352" t="s">
        <v>4157</v>
      </c>
    </row>
    <row r="353" spans="1:2">
      <c r="A353" t="s">
        <v>4729</v>
      </c>
      <c r="B353" t="s">
        <v>4370</v>
      </c>
    </row>
    <row r="354" spans="1:2">
      <c r="A354" t="s">
        <v>4729</v>
      </c>
      <c r="B354" t="s">
        <v>4608</v>
      </c>
    </row>
    <row r="355" spans="1:2">
      <c r="A355" t="s">
        <v>4729</v>
      </c>
      <c r="B355" t="s">
        <v>4620</v>
      </c>
    </row>
    <row r="356" spans="1:2">
      <c r="A356" t="s">
        <v>4729</v>
      </c>
      <c r="B356" t="s">
        <v>4629</v>
      </c>
    </row>
    <row r="357" spans="1:2">
      <c r="A357" t="s">
        <v>4729</v>
      </c>
      <c r="B357" t="s">
        <v>4665</v>
      </c>
    </row>
    <row r="358" spans="1:2">
      <c r="A358" t="s">
        <v>4729</v>
      </c>
      <c r="B358" t="s">
        <v>4696</v>
      </c>
    </row>
    <row r="359" spans="1:2">
      <c r="A359" t="s">
        <v>4729</v>
      </c>
      <c r="B359" t="s">
        <v>4734</v>
      </c>
    </row>
    <row r="360" spans="1:2">
      <c r="A360" t="s">
        <v>4729</v>
      </c>
      <c r="B360" t="s">
        <v>13278</v>
      </c>
    </row>
    <row r="361" spans="1:2">
      <c r="A361" t="s">
        <v>4774</v>
      </c>
    </row>
    <row r="362" spans="1:2">
      <c r="A362" t="s">
        <v>4774</v>
      </c>
      <c r="B362" t="s">
        <v>13634</v>
      </c>
    </row>
    <row r="363" spans="1:2">
      <c r="A363" t="s">
        <v>4774</v>
      </c>
      <c r="B363" t="s">
        <v>13633</v>
      </c>
    </row>
    <row r="364" spans="1:2">
      <c r="A364" t="s">
        <v>4774</v>
      </c>
      <c r="B364" t="s">
        <v>4541</v>
      </c>
    </row>
    <row r="365" spans="1:2">
      <c r="A365" t="s">
        <v>4777</v>
      </c>
    </row>
    <row r="366" spans="1:2">
      <c r="A366" t="s">
        <v>4777</v>
      </c>
      <c r="B366" t="s">
        <v>13759</v>
      </c>
    </row>
    <row r="367" spans="1:2">
      <c r="A367" t="s">
        <v>4777</v>
      </c>
      <c r="B367" t="s">
        <v>13760</v>
      </c>
    </row>
    <row r="368" spans="1:2">
      <c r="A368" t="s">
        <v>4788</v>
      </c>
    </row>
    <row r="369" spans="1:2">
      <c r="A369" t="s">
        <v>4788</v>
      </c>
      <c r="B369" t="s">
        <v>4789</v>
      </c>
    </row>
    <row r="370" spans="1:2">
      <c r="A370" t="s">
        <v>4788</v>
      </c>
      <c r="B370" t="s">
        <v>13635</v>
      </c>
    </row>
    <row r="371" spans="1:2">
      <c r="A371" t="s">
        <v>13124</v>
      </c>
    </row>
    <row r="372" spans="1:2">
      <c r="A372" t="s">
        <v>13124</v>
      </c>
      <c r="B372" t="s">
        <v>13125</v>
      </c>
    </row>
    <row r="373" spans="1:2">
      <c r="A373" t="s">
        <v>13124</v>
      </c>
      <c r="B373" t="s">
        <v>13126</v>
      </c>
    </row>
    <row r="374" spans="1:2">
      <c r="A374" t="s">
        <v>13179</v>
      </c>
    </row>
    <row r="375" spans="1:2">
      <c r="A375" t="s">
        <v>13179</v>
      </c>
      <c r="B375" t="s">
        <v>13126</v>
      </c>
    </row>
    <row r="376" spans="1:2">
      <c r="A376" t="s">
        <v>13179</v>
      </c>
      <c r="B376" t="s">
        <v>13129</v>
      </c>
    </row>
    <row r="377" spans="1:2">
      <c r="A377" t="s">
        <v>13179</v>
      </c>
      <c r="B377" t="s">
        <v>13133</v>
      </c>
    </row>
    <row r="378" spans="1:2">
      <c r="A378" t="s">
        <v>13179</v>
      </c>
      <c r="B378" t="s">
        <v>13142</v>
      </c>
    </row>
    <row r="379" spans="1:2">
      <c r="A379" t="s">
        <v>13179</v>
      </c>
      <c r="B379" t="s">
        <v>13145</v>
      </c>
    </row>
    <row r="380" spans="1:2">
      <c r="A380" t="s">
        <v>13179</v>
      </c>
      <c r="B380" t="s">
        <v>13141</v>
      </c>
    </row>
    <row r="381" spans="1:2">
      <c r="A381" t="s">
        <v>13179</v>
      </c>
      <c r="B381" t="s">
        <v>13144</v>
      </c>
    </row>
    <row r="382" spans="1:2">
      <c r="A382" t="s">
        <v>13179</v>
      </c>
      <c r="B382" t="s">
        <v>13135</v>
      </c>
    </row>
    <row r="383" spans="1:2">
      <c r="A383" t="s">
        <v>13179</v>
      </c>
      <c r="B383" t="s">
        <v>13136</v>
      </c>
    </row>
    <row r="384" spans="1:2">
      <c r="A384" t="s">
        <v>13179</v>
      </c>
      <c r="B384" t="s">
        <v>13137</v>
      </c>
    </row>
    <row r="385" spans="1:2">
      <c r="A385" t="s">
        <v>13180</v>
      </c>
    </row>
    <row r="386" spans="1:2">
      <c r="A386" t="s">
        <v>13180</v>
      </c>
      <c r="B386" t="s">
        <v>13126</v>
      </c>
    </row>
    <row r="387" spans="1:2">
      <c r="A387" t="s">
        <v>13180</v>
      </c>
      <c r="B387" t="s">
        <v>13129</v>
      </c>
    </row>
    <row r="388" spans="1:2">
      <c r="A388" t="s">
        <v>13180</v>
      </c>
      <c r="B388" t="s">
        <v>13181</v>
      </c>
    </row>
    <row r="389" spans="1:2">
      <c r="A389" t="s">
        <v>13180</v>
      </c>
      <c r="B389" t="s">
        <v>13182</v>
      </c>
    </row>
    <row r="390" spans="1:2">
      <c r="A390" t="s">
        <v>13180</v>
      </c>
      <c r="B390" t="s">
        <v>13135</v>
      </c>
    </row>
    <row r="391" spans="1:2">
      <c r="A391" t="s">
        <v>13180</v>
      </c>
      <c r="B391" t="s">
        <v>13136</v>
      </c>
    </row>
    <row r="392" spans="1:2">
      <c r="A392" t="s">
        <v>13186</v>
      </c>
    </row>
    <row r="393" spans="1:2">
      <c r="A393" t="s">
        <v>13186</v>
      </c>
      <c r="B393" t="s">
        <v>13126</v>
      </c>
    </row>
    <row r="394" spans="1:2">
      <c r="A394" t="s">
        <v>13186</v>
      </c>
      <c r="B394" t="s">
        <v>13129</v>
      </c>
    </row>
    <row r="395" spans="1:2">
      <c r="A395" t="s">
        <v>13186</v>
      </c>
      <c r="B395" t="s">
        <v>2966</v>
      </c>
    </row>
    <row r="396" spans="1:2">
      <c r="A396" t="s">
        <v>13186</v>
      </c>
      <c r="B396" t="s">
        <v>13150</v>
      </c>
    </row>
    <row r="397" spans="1:2">
      <c r="A397" t="s">
        <v>13186</v>
      </c>
      <c r="B397" t="s">
        <v>13151</v>
      </c>
    </row>
    <row r="398" spans="1:2">
      <c r="A398" t="s">
        <v>13186</v>
      </c>
      <c r="B398" t="s">
        <v>2978</v>
      </c>
    </row>
    <row r="399" spans="1:2">
      <c r="A399" t="s">
        <v>13186</v>
      </c>
      <c r="B399" t="s">
        <v>13135</v>
      </c>
    </row>
    <row r="400" spans="1:2">
      <c r="A400" t="s">
        <v>13186</v>
      </c>
      <c r="B400" t="s">
        <v>13136</v>
      </c>
    </row>
    <row r="401" spans="1:2">
      <c r="A401" t="s">
        <v>13187</v>
      </c>
    </row>
    <row r="402" spans="1:2">
      <c r="A402" t="s">
        <v>13187</v>
      </c>
      <c r="B402" t="s">
        <v>13129</v>
      </c>
    </row>
    <row r="403" spans="1:2">
      <c r="A403" t="s">
        <v>13187</v>
      </c>
      <c r="B403" t="s">
        <v>2966</v>
      </c>
    </row>
    <row r="404" spans="1:2">
      <c r="A404" t="s">
        <v>13187</v>
      </c>
      <c r="B404" t="s">
        <v>13150</v>
      </c>
    </row>
    <row r="405" spans="1:2">
      <c r="A405" t="s">
        <v>13187</v>
      </c>
      <c r="B405" t="s">
        <v>13151</v>
      </c>
    </row>
    <row r="406" spans="1:2">
      <c r="A406" t="s">
        <v>13187</v>
      </c>
      <c r="B406" t="s">
        <v>2978</v>
      </c>
    </row>
    <row r="407" spans="1:2">
      <c r="A407" t="s">
        <v>13187</v>
      </c>
      <c r="B407" t="s">
        <v>13135</v>
      </c>
    </row>
    <row r="408" spans="1:2">
      <c r="A408" t="s">
        <v>13187</v>
      </c>
      <c r="B408" t="s">
        <v>13136</v>
      </c>
    </row>
    <row r="409" spans="1:2">
      <c r="A409" t="s">
        <v>13189</v>
      </c>
    </row>
    <row r="410" spans="1:2">
      <c r="A410" t="s">
        <v>13189</v>
      </c>
      <c r="B410" t="s">
        <v>13157</v>
      </c>
    </row>
    <row r="411" spans="1:2">
      <c r="A411" t="s">
        <v>13189</v>
      </c>
      <c r="B411" t="s">
        <v>13158</v>
      </c>
    </row>
    <row r="412" spans="1:2">
      <c r="A412" t="s">
        <v>13189</v>
      </c>
      <c r="B412" t="s">
        <v>13135</v>
      </c>
    </row>
    <row r="413" spans="1:2">
      <c r="A413" t="s">
        <v>13189</v>
      </c>
      <c r="B413" t="s">
        <v>13136</v>
      </c>
    </row>
    <row r="414" spans="1:2">
      <c r="A414" t="s">
        <v>13189</v>
      </c>
      <c r="B414" t="s">
        <v>13153</v>
      </c>
    </row>
    <row r="415" spans="1:2">
      <c r="A415" t="s">
        <v>13189</v>
      </c>
      <c r="B415" t="s">
        <v>13154</v>
      </c>
    </row>
    <row r="416" spans="1:2">
      <c r="A416" t="s">
        <v>13189</v>
      </c>
      <c r="B416" t="s">
        <v>13156</v>
      </c>
    </row>
    <row r="417" spans="1:2">
      <c r="A417" t="s">
        <v>13190</v>
      </c>
    </row>
    <row r="418" spans="1:2">
      <c r="A418" t="s">
        <v>13190</v>
      </c>
      <c r="B418" t="s">
        <v>13129</v>
      </c>
    </row>
    <row r="419" spans="1:2">
      <c r="A419" t="s">
        <v>13190</v>
      </c>
      <c r="B419" t="s">
        <v>3000</v>
      </c>
    </row>
    <row r="420" spans="1:2">
      <c r="A420" t="s">
        <v>13190</v>
      </c>
      <c r="B420" t="s">
        <v>3003</v>
      </c>
    </row>
    <row r="421" spans="1:2">
      <c r="A421" t="s">
        <v>13190</v>
      </c>
      <c r="B421" t="s">
        <v>13135</v>
      </c>
    </row>
    <row r="422" spans="1:2">
      <c r="A422" t="s">
        <v>13190</v>
      </c>
      <c r="B422" t="s">
        <v>13136</v>
      </c>
    </row>
    <row r="423" spans="1:2">
      <c r="A423" t="s">
        <v>13190</v>
      </c>
      <c r="B423" t="s">
        <v>13152</v>
      </c>
    </row>
    <row r="424" spans="1:2">
      <c r="A424" t="s">
        <v>13190</v>
      </c>
      <c r="B424" t="s">
        <v>13154</v>
      </c>
    </row>
    <row r="425" spans="1:2">
      <c r="A425" t="s">
        <v>13190</v>
      </c>
      <c r="B425" t="s">
        <v>13156</v>
      </c>
    </row>
    <row r="426" spans="1:2">
      <c r="A426" t="s">
        <v>13200</v>
      </c>
    </row>
    <row r="427" spans="1:2">
      <c r="A427" t="s">
        <v>13200</v>
      </c>
      <c r="B427" t="s">
        <v>3330</v>
      </c>
    </row>
    <row r="428" spans="1:2">
      <c r="A428" t="s">
        <v>13200</v>
      </c>
      <c r="B428" t="s">
        <v>13201</v>
      </c>
    </row>
    <row r="429" spans="1:2">
      <c r="A429" t="s">
        <v>13200</v>
      </c>
      <c r="B429" t="s">
        <v>13202</v>
      </c>
    </row>
    <row r="430" spans="1:2">
      <c r="A430" t="s">
        <v>13200</v>
      </c>
      <c r="B430" t="s">
        <v>13203</v>
      </c>
    </row>
    <row r="431" spans="1:2">
      <c r="A431" t="s">
        <v>13200</v>
      </c>
      <c r="B431" t="s">
        <v>13204</v>
      </c>
    </row>
    <row r="432" spans="1:2">
      <c r="A432" t="s">
        <v>13200</v>
      </c>
      <c r="B432" t="s">
        <v>13205</v>
      </c>
    </row>
    <row r="433" spans="1:2">
      <c r="A433" t="s">
        <v>13200</v>
      </c>
      <c r="B433" t="s">
        <v>13206</v>
      </c>
    </row>
    <row r="434" spans="1:2">
      <c r="A434" t="s">
        <v>13200</v>
      </c>
      <c r="B434" t="s">
        <v>13207</v>
      </c>
    </row>
    <row r="435" spans="1:2">
      <c r="A435" t="s">
        <v>13200</v>
      </c>
      <c r="B435" t="s">
        <v>13208</v>
      </c>
    </row>
    <row r="436" spans="1:2">
      <c r="A436" t="s">
        <v>13200</v>
      </c>
      <c r="B436" t="s">
        <v>13209</v>
      </c>
    </row>
    <row r="437" spans="1:2">
      <c r="A437" t="s">
        <v>13200</v>
      </c>
      <c r="B437" t="s">
        <v>13210</v>
      </c>
    </row>
    <row r="438" spans="1:2">
      <c r="A438" t="s">
        <v>13211</v>
      </c>
    </row>
    <row r="439" spans="1:2">
      <c r="A439" t="s">
        <v>13211</v>
      </c>
      <c r="B439" t="s">
        <v>3330</v>
      </c>
    </row>
    <row r="440" spans="1:2">
      <c r="A440" t="s">
        <v>13211</v>
      </c>
      <c r="B440" t="s">
        <v>13201</v>
      </c>
    </row>
    <row r="441" spans="1:2">
      <c r="A441" t="s">
        <v>13211</v>
      </c>
      <c r="B441" t="s">
        <v>13212</v>
      </c>
    </row>
    <row r="442" spans="1:2">
      <c r="A442" t="s">
        <v>13211</v>
      </c>
      <c r="B442" t="s">
        <v>13213</v>
      </c>
    </row>
    <row r="443" spans="1:2">
      <c r="A443" t="s">
        <v>13211</v>
      </c>
      <c r="B443" t="s">
        <v>13214</v>
      </c>
    </row>
    <row r="444" spans="1:2">
      <c r="A444" t="s">
        <v>13211</v>
      </c>
      <c r="B444" t="s">
        <v>13215</v>
      </c>
    </row>
    <row r="445" spans="1:2">
      <c r="A445" t="s">
        <v>13211</v>
      </c>
      <c r="B445" t="s">
        <v>13216</v>
      </c>
    </row>
    <row r="446" spans="1:2">
      <c r="A446" t="s">
        <v>13211</v>
      </c>
      <c r="B446" t="s">
        <v>13217</v>
      </c>
    </row>
    <row r="447" spans="1:2">
      <c r="A447" t="s">
        <v>13211</v>
      </c>
      <c r="B447" t="s">
        <v>13218</v>
      </c>
    </row>
    <row r="448" spans="1:2">
      <c r="A448" t="s">
        <v>13219</v>
      </c>
    </row>
    <row r="449" spans="1:2">
      <c r="A449" t="s">
        <v>13219</v>
      </c>
      <c r="B449" t="s">
        <v>3330</v>
      </c>
    </row>
    <row r="450" spans="1:2">
      <c r="A450" t="s">
        <v>13219</v>
      </c>
      <c r="B450" t="s">
        <v>3332</v>
      </c>
    </row>
    <row r="451" spans="1:2">
      <c r="A451" t="s">
        <v>13219</v>
      </c>
      <c r="B451" t="s">
        <v>13201</v>
      </c>
    </row>
    <row r="452" spans="1:2">
      <c r="A452" t="s">
        <v>13219</v>
      </c>
      <c r="B452" t="s">
        <v>13220</v>
      </c>
    </row>
    <row r="453" spans="1:2">
      <c r="A453" t="s">
        <v>13219</v>
      </c>
      <c r="B453" t="s">
        <v>13221</v>
      </c>
    </row>
    <row r="454" spans="1:2">
      <c r="A454" t="s">
        <v>13219</v>
      </c>
      <c r="B454" t="s">
        <v>13222</v>
      </c>
    </row>
    <row r="455" spans="1:2">
      <c r="A455" t="s">
        <v>13219</v>
      </c>
      <c r="B455" t="s">
        <v>13223</v>
      </c>
    </row>
    <row r="456" spans="1:2">
      <c r="A456" t="s">
        <v>13219</v>
      </c>
      <c r="B456" t="s">
        <v>13224</v>
      </c>
    </row>
    <row r="457" spans="1:2">
      <c r="A457" t="s">
        <v>13219</v>
      </c>
      <c r="B457" t="s">
        <v>13225</v>
      </c>
    </row>
    <row r="458" spans="1:2">
      <c r="A458" t="s">
        <v>13226</v>
      </c>
    </row>
    <row r="459" spans="1:2">
      <c r="A459" t="s">
        <v>13226</v>
      </c>
      <c r="B459" t="s">
        <v>3330</v>
      </c>
    </row>
    <row r="460" spans="1:2">
      <c r="A460" t="s">
        <v>13226</v>
      </c>
      <c r="B460" t="s">
        <v>3332</v>
      </c>
    </row>
    <row r="461" spans="1:2">
      <c r="A461" t="s">
        <v>13226</v>
      </c>
      <c r="B461" t="s">
        <v>13201</v>
      </c>
    </row>
    <row r="462" spans="1:2">
      <c r="A462" t="s">
        <v>13226</v>
      </c>
      <c r="B462" t="s">
        <v>13227</v>
      </c>
    </row>
    <row r="463" spans="1:2">
      <c r="A463" t="s">
        <v>13226</v>
      </c>
      <c r="B463" t="s">
        <v>13228</v>
      </c>
    </row>
    <row r="464" spans="1:2">
      <c r="A464" t="s">
        <v>13226</v>
      </c>
      <c r="B464" t="s">
        <v>13229</v>
      </c>
    </row>
    <row r="465" spans="1:2">
      <c r="A465" t="s">
        <v>13226</v>
      </c>
      <c r="B465" t="s">
        <v>13230</v>
      </c>
    </row>
    <row r="466" spans="1:2">
      <c r="A466" t="s">
        <v>13226</v>
      </c>
      <c r="B466" t="s">
        <v>13231</v>
      </c>
    </row>
    <row r="467" spans="1:2">
      <c r="A467" t="s">
        <v>13232</v>
      </c>
    </row>
    <row r="468" spans="1:2">
      <c r="A468" t="s">
        <v>13232</v>
      </c>
      <c r="B468" t="s">
        <v>3330</v>
      </c>
    </row>
    <row r="469" spans="1:2">
      <c r="A469" t="s">
        <v>13232</v>
      </c>
      <c r="B469" t="s">
        <v>3332</v>
      </c>
    </row>
    <row r="470" spans="1:2">
      <c r="A470" t="s">
        <v>13232</v>
      </c>
      <c r="B470" t="s">
        <v>13201</v>
      </c>
    </row>
    <row r="471" spans="1:2">
      <c r="A471" t="s">
        <v>13232</v>
      </c>
      <c r="B471" t="s">
        <v>13233</v>
      </c>
    </row>
    <row r="472" spans="1:2">
      <c r="A472" t="s">
        <v>13232</v>
      </c>
      <c r="B472" t="s">
        <v>13234</v>
      </c>
    </row>
    <row r="473" spans="1:2">
      <c r="A473" t="s">
        <v>13232</v>
      </c>
      <c r="B473" t="s">
        <v>13235</v>
      </c>
    </row>
    <row r="474" spans="1:2">
      <c r="A474" t="s">
        <v>13232</v>
      </c>
      <c r="B474" t="s">
        <v>13236</v>
      </c>
    </row>
    <row r="475" spans="1:2">
      <c r="A475" t="s">
        <v>13232</v>
      </c>
      <c r="B475" t="s">
        <v>13237</v>
      </c>
    </row>
    <row r="476" spans="1:2">
      <c r="A476" t="s">
        <v>13232</v>
      </c>
      <c r="B476" t="s">
        <v>13238</v>
      </c>
    </row>
    <row r="477" spans="1:2">
      <c r="A477" t="s">
        <v>13239</v>
      </c>
    </row>
    <row r="478" spans="1:2">
      <c r="A478" t="s">
        <v>13239</v>
      </c>
      <c r="B478" t="s">
        <v>3330</v>
      </c>
    </row>
    <row r="479" spans="1:2">
      <c r="A479" t="s">
        <v>13239</v>
      </c>
      <c r="B479" t="s">
        <v>3332</v>
      </c>
    </row>
    <row r="480" spans="1:2">
      <c r="A480" t="s">
        <v>13239</v>
      </c>
      <c r="B480" t="s">
        <v>13201</v>
      </c>
    </row>
    <row r="481" spans="1:2">
      <c r="A481" t="s">
        <v>13239</v>
      </c>
      <c r="B481" t="s">
        <v>13240</v>
      </c>
    </row>
    <row r="482" spans="1:2">
      <c r="A482" t="s">
        <v>13239</v>
      </c>
      <c r="B482" t="s">
        <v>13241</v>
      </c>
    </row>
    <row r="483" spans="1:2">
      <c r="A483" t="s">
        <v>13239</v>
      </c>
      <c r="B483" t="s">
        <v>13242</v>
      </c>
    </row>
    <row r="484" spans="1:2">
      <c r="A484" t="s">
        <v>13239</v>
      </c>
      <c r="B484" t="s">
        <v>13243</v>
      </c>
    </row>
    <row r="485" spans="1:2">
      <c r="A485" t="s">
        <v>13239</v>
      </c>
      <c r="B485" t="s">
        <v>13244</v>
      </c>
    </row>
    <row r="486" spans="1:2">
      <c r="A486" t="s">
        <v>13239</v>
      </c>
      <c r="B486" t="s">
        <v>13245</v>
      </c>
    </row>
    <row r="487" spans="1:2">
      <c r="A487" t="s">
        <v>13246</v>
      </c>
    </row>
    <row r="488" spans="1:2">
      <c r="A488" t="s">
        <v>13246</v>
      </c>
      <c r="B488" t="s">
        <v>3330</v>
      </c>
    </row>
    <row r="489" spans="1:2">
      <c r="A489" t="s">
        <v>13246</v>
      </c>
      <c r="B489" t="s">
        <v>3332</v>
      </c>
    </row>
    <row r="490" spans="1:2">
      <c r="A490" t="s">
        <v>13246</v>
      </c>
      <c r="B490" t="s">
        <v>3385</v>
      </c>
    </row>
    <row r="491" spans="1:2">
      <c r="A491" t="s">
        <v>13246</v>
      </c>
      <c r="B491" t="s">
        <v>13201</v>
      </c>
    </row>
    <row r="492" spans="1:2">
      <c r="A492" t="s">
        <v>13246</v>
      </c>
      <c r="B492" t="s">
        <v>13247</v>
      </c>
    </row>
    <row r="493" spans="1:2">
      <c r="A493" t="s">
        <v>13246</v>
      </c>
      <c r="B493" t="s">
        <v>13248</v>
      </c>
    </row>
    <row r="494" spans="1:2">
      <c r="A494" t="s">
        <v>13246</v>
      </c>
      <c r="B494" t="s">
        <v>13249</v>
      </c>
    </row>
    <row r="495" spans="1:2">
      <c r="A495" t="s">
        <v>13246</v>
      </c>
      <c r="B495" t="s">
        <v>13250</v>
      </c>
    </row>
    <row r="496" spans="1:2">
      <c r="A496" t="s">
        <v>13246</v>
      </c>
      <c r="B496" t="s">
        <v>13251</v>
      </c>
    </row>
    <row r="497" spans="1:2">
      <c r="A497" t="s">
        <v>13246</v>
      </c>
      <c r="B497" t="s">
        <v>13252</v>
      </c>
    </row>
    <row r="498" spans="1:2">
      <c r="A498" t="s">
        <v>13246</v>
      </c>
      <c r="B498" t="s">
        <v>13253</v>
      </c>
    </row>
    <row r="499" spans="1:2">
      <c r="A499" t="s">
        <v>13246</v>
      </c>
      <c r="B499" t="s">
        <v>13254</v>
      </c>
    </row>
    <row r="500" spans="1:2">
      <c r="A500" t="s">
        <v>13263</v>
      </c>
    </row>
    <row r="501" spans="1:2">
      <c r="A501" t="s">
        <v>13263</v>
      </c>
      <c r="B501" t="s">
        <v>3483</v>
      </c>
    </row>
    <row r="502" spans="1:2">
      <c r="A502" t="s">
        <v>13263</v>
      </c>
      <c r="B502" t="s">
        <v>3499</v>
      </c>
    </row>
    <row r="503" spans="1:2">
      <c r="A503" t="s">
        <v>13263</v>
      </c>
      <c r="B503" t="s">
        <v>3510</v>
      </c>
    </row>
    <row r="504" spans="1:2">
      <c r="A504" t="s">
        <v>13263</v>
      </c>
      <c r="B504" t="s">
        <v>13264</v>
      </c>
    </row>
    <row r="505" spans="1:2">
      <c r="A505" t="s">
        <v>13263</v>
      </c>
      <c r="B505" t="s">
        <v>13265</v>
      </c>
    </row>
    <row r="506" spans="1:2">
      <c r="A506" t="s">
        <v>13266</v>
      </c>
    </row>
    <row r="507" spans="1:2">
      <c r="A507" t="s">
        <v>13266</v>
      </c>
      <c r="B507" t="s">
        <v>3330</v>
      </c>
    </row>
    <row r="508" spans="1:2">
      <c r="A508" t="s">
        <v>13266</v>
      </c>
      <c r="B508" t="s">
        <v>3332</v>
      </c>
    </row>
    <row r="509" spans="1:2">
      <c r="A509" t="s">
        <v>13266</v>
      </c>
      <c r="B509" t="s">
        <v>13201</v>
      </c>
    </row>
    <row r="510" spans="1:2">
      <c r="A510" t="s">
        <v>13266</v>
      </c>
      <c r="B510" t="s">
        <v>13202</v>
      </c>
    </row>
    <row r="511" spans="1:2">
      <c r="A511" t="s">
        <v>13266</v>
      </c>
      <c r="B511" t="s">
        <v>13205</v>
      </c>
    </row>
    <row r="512" spans="1:2">
      <c r="A512" t="s">
        <v>13266</v>
      </c>
      <c r="B512" t="s">
        <v>13206</v>
      </c>
    </row>
    <row r="513" spans="1:2">
      <c r="A513" t="s">
        <v>13266</v>
      </c>
      <c r="B513" t="s">
        <v>13209</v>
      </c>
    </row>
    <row r="514" spans="1:2">
      <c r="A514" t="s">
        <v>13266</v>
      </c>
      <c r="B514" t="s">
        <v>13210</v>
      </c>
    </row>
    <row r="515" spans="1:2">
      <c r="A515" t="s">
        <v>13266</v>
      </c>
      <c r="B515" t="s">
        <v>13227</v>
      </c>
    </row>
    <row r="516" spans="1:2">
      <c r="A516" t="s">
        <v>13266</v>
      </c>
      <c r="B516" t="s">
        <v>13228</v>
      </c>
    </row>
    <row r="517" spans="1:2">
      <c r="A517" t="s">
        <v>13266</v>
      </c>
      <c r="B517" t="s">
        <v>13229</v>
      </c>
    </row>
    <row r="518" spans="1:2">
      <c r="A518" t="s">
        <v>13266</v>
      </c>
      <c r="B518" t="s">
        <v>13230</v>
      </c>
    </row>
    <row r="519" spans="1:2">
      <c r="A519" t="s">
        <v>13267</v>
      </c>
    </row>
    <row r="520" spans="1:2">
      <c r="A520" t="s">
        <v>13267</v>
      </c>
      <c r="B520" t="s">
        <v>3330</v>
      </c>
    </row>
    <row r="521" spans="1:2">
      <c r="A521" t="s">
        <v>13267</v>
      </c>
      <c r="B521" t="s">
        <v>13212</v>
      </c>
    </row>
    <row r="522" spans="1:2">
      <c r="A522" t="s">
        <v>13267</v>
      </c>
      <c r="B522" t="s">
        <v>13213</v>
      </c>
    </row>
    <row r="523" spans="1:2">
      <c r="A523" t="s">
        <v>13267</v>
      </c>
      <c r="B523" t="s">
        <v>13214</v>
      </c>
    </row>
    <row r="524" spans="1:2">
      <c r="A524" t="s">
        <v>13267</v>
      </c>
      <c r="B524" t="s">
        <v>13215</v>
      </c>
    </row>
    <row r="525" spans="1:2">
      <c r="A525" t="s">
        <v>13267</v>
      </c>
      <c r="B525" t="s">
        <v>13216</v>
      </c>
    </row>
    <row r="526" spans="1:2">
      <c r="A526" t="s">
        <v>13267</v>
      </c>
      <c r="B526" t="s">
        <v>13217</v>
      </c>
    </row>
    <row r="527" spans="1:2">
      <c r="A527" t="s">
        <v>13268</v>
      </c>
    </row>
    <row r="528" spans="1:2">
      <c r="A528" t="s">
        <v>13268</v>
      </c>
      <c r="B528" t="s">
        <v>3330</v>
      </c>
    </row>
    <row r="529" spans="1:2">
      <c r="A529" t="s">
        <v>13268</v>
      </c>
      <c r="B529" t="s">
        <v>3385</v>
      </c>
    </row>
    <row r="530" spans="1:2">
      <c r="A530" t="s">
        <v>13268</v>
      </c>
      <c r="B530" t="s">
        <v>13247</v>
      </c>
    </row>
    <row r="531" spans="1:2">
      <c r="A531" t="s">
        <v>13268</v>
      </c>
      <c r="B531" t="s">
        <v>13248</v>
      </c>
    </row>
    <row r="532" spans="1:2">
      <c r="A532" t="s">
        <v>13268</v>
      </c>
      <c r="B532" t="s">
        <v>13249</v>
      </c>
    </row>
    <row r="533" spans="1:2">
      <c r="A533" t="s">
        <v>13268</v>
      </c>
      <c r="B533" t="s">
        <v>13250</v>
      </c>
    </row>
    <row r="534" spans="1:2">
      <c r="A534" t="s">
        <v>13268</v>
      </c>
      <c r="B534" t="s">
        <v>13251</v>
      </c>
    </row>
    <row r="535" spans="1:2">
      <c r="A535" t="s">
        <v>13268</v>
      </c>
      <c r="B535" t="s">
        <v>13252</v>
      </c>
    </row>
    <row r="536" spans="1:2">
      <c r="A536" t="s">
        <v>13268</v>
      </c>
      <c r="B536" t="s">
        <v>13253</v>
      </c>
    </row>
    <row r="537" spans="1:2">
      <c r="A537" t="s">
        <v>13268</v>
      </c>
      <c r="B537" t="s">
        <v>13254</v>
      </c>
    </row>
    <row r="538" spans="1:2">
      <c r="A538" t="s">
        <v>13269</v>
      </c>
    </row>
    <row r="539" spans="1:2">
      <c r="A539" t="s">
        <v>13269</v>
      </c>
      <c r="B539" t="s">
        <v>3330</v>
      </c>
    </row>
    <row r="540" spans="1:2">
      <c r="A540" t="s">
        <v>13269</v>
      </c>
      <c r="B540" t="s">
        <v>3332</v>
      </c>
    </row>
    <row r="541" spans="1:2">
      <c r="A541" t="s">
        <v>13269</v>
      </c>
      <c r="B541" t="s">
        <v>13236</v>
      </c>
    </row>
    <row r="542" spans="1:2">
      <c r="A542" t="s">
        <v>13269</v>
      </c>
      <c r="B542" t="s">
        <v>13237</v>
      </c>
    </row>
    <row r="543" spans="1:2">
      <c r="A543" t="s">
        <v>13269</v>
      </c>
      <c r="B543" t="s">
        <v>13241</v>
      </c>
    </row>
    <row r="544" spans="1:2">
      <c r="A544" t="s">
        <v>13269</v>
      </c>
      <c r="B544" t="s">
        <v>13242</v>
      </c>
    </row>
    <row r="545" spans="1:2">
      <c r="A545" t="s">
        <v>13269</v>
      </c>
      <c r="B545" t="s">
        <v>13243</v>
      </c>
    </row>
    <row r="546" spans="1:2">
      <c r="A546" t="s">
        <v>13269</v>
      </c>
      <c r="B546" t="s">
        <v>13244</v>
      </c>
    </row>
    <row r="547" spans="1:2">
      <c r="A547" t="s">
        <v>13276</v>
      </c>
    </row>
    <row r="548" spans="1:2">
      <c r="A548" t="s">
        <v>13276</v>
      </c>
      <c r="B548" t="s">
        <v>13126</v>
      </c>
    </row>
    <row r="549" spans="1:2">
      <c r="A549" t="s">
        <v>13276</v>
      </c>
      <c r="B549" t="s">
        <v>4373</v>
      </c>
    </row>
    <row r="550" spans="1:2">
      <c r="A550" t="s">
        <v>13276</v>
      </c>
      <c r="B550" t="s">
        <v>4158</v>
      </c>
    </row>
    <row r="551" spans="1:2">
      <c r="A551" t="s">
        <v>13276</v>
      </c>
      <c r="B551" t="s">
        <v>4226</v>
      </c>
    </row>
    <row r="552" spans="1:2">
      <c r="A552" t="s">
        <v>13276</v>
      </c>
      <c r="B552" t="s">
        <v>13285</v>
      </c>
    </row>
    <row r="553" spans="1:2">
      <c r="A553" t="s">
        <v>13276</v>
      </c>
      <c r="B553" t="s">
        <v>13302</v>
      </c>
    </row>
    <row r="554" spans="1:2">
      <c r="A554" t="s">
        <v>13276</v>
      </c>
      <c r="B554" t="s">
        <v>13280</v>
      </c>
    </row>
    <row r="555" spans="1:2">
      <c r="A555" t="s">
        <v>13276</v>
      </c>
      <c r="B555" t="s">
        <v>4155</v>
      </c>
    </row>
    <row r="556" spans="1:2">
      <c r="A556" t="s">
        <v>13276</v>
      </c>
      <c r="B556" t="s">
        <v>4157</v>
      </c>
    </row>
    <row r="557" spans="1:2">
      <c r="A557" t="s">
        <v>13276</v>
      </c>
      <c r="B557" t="s">
        <v>13277</v>
      </c>
    </row>
    <row r="558" spans="1:2">
      <c r="A558" t="s">
        <v>13276</v>
      </c>
      <c r="B558" t="s">
        <v>13278</v>
      </c>
    </row>
    <row r="559" spans="1:2">
      <c r="A559" t="s">
        <v>13276</v>
      </c>
      <c r="B559" t="s">
        <v>13282</v>
      </c>
    </row>
    <row r="560" spans="1:2">
      <c r="A560" t="s">
        <v>13276</v>
      </c>
      <c r="B560" t="s">
        <v>13292</v>
      </c>
    </row>
    <row r="561" spans="1:2">
      <c r="A561" t="s">
        <v>13276</v>
      </c>
      <c r="B561" t="s">
        <v>13297</v>
      </c>
    </row>
    <row r="562" spans="1:2">
      <c r="A562" t="s">
        <v>13276</v>
      </c>
      <c r="B562" t="s">
        <v>13306</v>
      </c>
    </row>
    <row r="563" spans="1:2">
      <c r="A563" t="s">
        <v>13276</v>
      </c>
      <c r="B563" t="s">
        <v>13310</v>
      </c>
    </row>
    <row r="564" spans="1:2">
      <c r="A564" t="s">
        <v>13276</v>
      </c>
      <c r="B564" t="s">
        <v>13314</v>
      </c>
    </row>
    <row r="565" spans="1:2">
      <c r="A565" t="s">
        <v>13276</v>
      </c>
      <c r="B565" t="s">
        <v>13318</v>
      </c>
    </row>
    <row r="566" spans="1:2">
      <c r="A566" t="s">
        <v>13276</v>
      </c>
      <c r="B566" t="s">
        <v>13322</v>
      </c>
    </row>
    <row r="567" spans="1:2">
      <c r="A567" t="s">
        <v>13276</v>
      </c>
      <c r="B567" t="s">
        <v>13326</v>
      </c>
    </row>
    <row r="568" spans="1:2">
      <c r="A568" t="s">
        <v>13276</v>
      </c>
      <c r="B568" t="s">
        <v>13330</v>
      </c>
    </row>
    <row r="569" spans="1:2">
      <c r="A569" t="s">
        <v>13396</v>
      </c>
    </row>
    <row r="570" spans="1:2">
      <c r="A570" t="s">
        <v>13397</v>
      </c>
    </row>
    <row r="571" spans="1:2">
      <c r="A571" t="s">
        <v>13397</v>
      </c>
      <c r="B571" t="s">
        <v>13126</v>
      </c>
    </row>
    <row r="572" spans="1:2">
      <c r="A572" t="s">
        <v>13397</v>
      </c>
      <c r="B572" t="s">
        <v>4373</v>
      </c>
    </row>
    <row r="573" spans="1:2">
      <c r="A573" t="s">
        <v>13397</v>
      </c>
      <c r="B573" t="s">
        <v>13400</v>
      </c>
    </row>
    <row r="574" spans="1:2">
      <c r="A574" t="s">
        <v>13397</v>
      </c>
      <c r="B574" t="s">
        <v>13349</v>
      </c>
    </row>
    <row r="575" spans="1:2">
      <c r="A575" t="s">
        <v>13397</v>
      </c>
      <c r="B575" t="s">
        <v>4370</v>
      </c>
    </row>
    <row r="576" spans="1:2">
      <c r="A576" t="s">
        <v>13397</v>
      </c>
      <c r="B576" t="s">
        <v>13345</v>
      </c>
    </row>
    <row r="577" spans="1:2">
      <c r="A577" t="s">
        <v>13397</v>
      </c>
      <c r="B577" t="s">
        <v>13398</v>
      </c>
    </row>
    <row r="578" spans="1:2">
      <c r="A578" t="s">
        <v>13397</v>
      </c>
      <c r="B578" t="s">
        <v>13399</v>
      </c>
    </row>
    <row r="579" spans="1:2">
      <c r="A579" t="s">
        <v>13397</v>
      </c>
      <c r="B579" t="s">
        <v>13401</v>
      </c>
    </row>
    <row r="580" spans="1:2">
      <c r="A580" t="s">
        <v>13397</v>
      </c>
      <c r="B580" t="s">
        <v>13402</v>
      </c>
    </row>
    <row r="581" spans="1:2">
      <c r="A581" t="s">
        <v>13397</v>
      </c>
      <c r="B581" t="s">
        <v>13403</v>
      </c>
    </row>
    <row r="582" spans="1:2">
      <c r="A582" t="s">
        <v>13397</v>
      </c>
      <c r="B582" t="s">
        <v>13404</v>
      </c>
    </row>
    <row r="583" spans="1:2">
      <c r="A583" t="s">
        <v>13397</v>
      </c>
      <c r="B583" t="s">
        <v>13405</v>
      </c>
    </row>
    <row r="584" spans="1:2">
      <c r="A584" t="s">
        <v>13397</v>
      </c>
      <c r="B584" t="s">
        <v>13406</v>
      </c>
    </row>
    <row r="585" spans="1:2">
      <c r="A585" t="s">
        <v>13397</v>
      </c>
      <c r="B585" t="s">
        <v>13407</v>
      </c>
    </row>
    <row r="586" spans="1:2">
      <c r="A586" t="s">
        <v>13397</v>
      </c>
      <c r="B586" t="s">
        <v>13408</v>
      </c>
    </row>
    <row r="587" spans="1:2">
      <c r="A587" t="s">
        <v>13397</v>
      </c>
      <c r="B587" t="s">
        <v>13409</v>
      </c>
    </row>
    <row r="588" spans="1:2">
      <c r="A588" t="s">
        <v>13397</v>
      </c>
      <c r="B588" t="s">
        <v>13410</v>
      </c>
    </row>
    <row r="589" spans="1:2">
      <c r="A589" t="s">
        <v>13397</v>
      </c>
      <c r="B589" t="s">
        <v>13411</v>
      </c>
    </row>
    <row r="590" spans="1:2">
      <c r="A590" t="s">
        <v>13397</v>
      </c>
      <c r="B590" t="s">
        <v>13412</v>
      </c>
    </row>
    <row r="591" spans="1:2">
      <c r="A591" t="s">
        <v>13413</v>
      </c>
    </row>
    <row r="592" spans="1:2">
      <c r="A592" t="s">
        <v>13413</v>
      </c>
      <c r="B592" t="s">
        <v>13126</v>
      </c>
    </row>
    <row r="593" spans="1:2">
      <c r="A593" t="s">
        <v>13413</v>
      </c>
      <c r="B593" t="s">
        <v>4373</v>
      </c>
    </row>
    <row r="594" spans="1:2">
      <c r="A594" t="s">
        <v>13413</v>
      </c>
      <c r="B594" t="s">
        <v>13400</v>
      </c>
    </row>
    <row r="595" spans="1:2">
      <c r="A595" t="s">
        <v>13413</v>
      </c>
      <c r="B595" t="s">
        <v>4370</v>
      </c>
    </row>
    <row r="596" spans="1:2">
      <c r="A596" t="s">
        <v>13413</v>
      </c>
      <c r="B596" t="s">
        <v>13399</v>
      </c>
    </row>
    <row r="597" spans="1:2">
      <c r="A597" t="s">
        <v>13413</v>
      </c>
      <c r="B597" t="s">
        <v>13401</v>
      </c>
    </row>
    <row r="598" spans="1:2">
      <c r="A598" t="s">
        <v>13413</v>
      </c>
      <c r="B598" t="s">
        <v>13402</v>
      </c>
    </row>
    <row r="599" spans="1:2">
      <c r="A599" t="s">
        <v>13413</v>
      </c>
      <c r="B599" t="s">
        <v>13414</v>
      </c>
    </row>
    <row r="600" spans="1:2">
      <c r="A600" t="s">
        <v>13413</v>
      </c>
      <c r="B600" t="s">
        <v>13415</v>
      </c>
    </row>
    <row r="601" spans="1:2">
      <c r="A601" t="s">
        <v>13413</v>
      </c>
      <c r="B601" t="s">
        <v>13416</v>
      </c>
    </row>
    <row r="602" spans="1:2">
      <c r="A602" t="s">
        <v>13417</v>
      </c>
    </row>
    <row r="603" spans="1:2">
      <c r="A603" t="s">
        <v>13417</v>
      </c>
      <c r="B603" t="s">
        <v>13126</v>
      </c>
    </row>
    <row r="604" spans="1:2">
      <c r="A604" t="s">
        <v>13417</v>
      </c>
      <c r="B604" t="s">
        <v>4373</v>
      </c>
    </row>
    <row r="605" spans="1:2">
      <c r="A605" t="s">
        <v>13417</v>
      </c>
      <c r="B605" t="s">
        <v>13400</v>
      </c>
    </row>
    <row r="606" spans="1:2">
      <c r="A606" t="s">
        <v>13417</v>
      </c>
      <c r="B606" t="s">
        <v>4370</v>
      </c>
    </row>
    <row r="607" spans="1:2">
      <c r="A607" t="s">
        <v>13417</v>
      </c>
      <c r="B607" t="s">
        <v>13347</v>
      </c>
    </row>
    <row r="608" spans="1:2">
      <c r="A608" t="s">
        <v>13417</v>
      </c>
      <c r="B608" t="s">
        <v>13401</v>
      </c>
    </row>
    <row r="609" spans="1:2">
      <c r="A609" t="s">
        <v>13417</v>
      </c>
      <c r="B609" t="s">
        <v>13402</v>
      </c>
    </row>
    <row r="610" spans="1:2">
      <c r="A610" t="s">
        <v>13417</v>
      </c>
      <c r="B610" t="s">
        <v>13418</v>
      </c>
    </row>
    <row r="611" spans="1:2">
      <c r="A611" t="s">
        <v>13417</v>
      </c>
      <c r="B611" t="s">
        <v>13419</v>
      </c>
    </row>
    <row r="612" spans="1:2">
      <c r="A612" t="s">
        <v>13420</v>
      </c>
    </row>
    <row r="613" spans="1:2">
      <c r="A613" t="s">
        <v>13420</v>
      </c>
      <c r="B613" t="s">
        <v>13126</v>
      </c>
    </row>
    <row r="614" spans="1:2">
      <c r="A614" t="s">
        <v>13420</v>
      </c>
      <c r="B614" t="s">
        <v>4373</v>
      </c>
    </row>
    <row r="615" spans="1:2">
      <c r="A615" t="s">
        <v>13420</v>
      </c>
      <c r="B615" t="s">
        <v>13400</v>
      </c>
    </row>
    <row r="616" spans="1:2">
      <c r="A616" t="s">
        <v>13420</v>
      </c>
      <c r="B616" t="s">
        <v>4370</v>
      </c>
    </row>
    <row r="617" spans="1:2">
      <c r="A617" t="s">
        <v>13420</v>
      </c>
      <c r="B617" t="s">
        <v>13399</v>
      </c>
    </row>
    <row r="618" spans="1:2">
      <c r="A618" t="s">
        <v>13420</v>
      </c>
      <c r="B618" t="s">
        <v>13401</v>
      </c>
    </row>
    <row r="619" spans="1:2">
      <c r="A619" t="s">
        <v>13420</v>
      </c>
      <c r="B619" t="s">
        <v>13402</v>
      </c>
    </row>
    <row r="620" spans="1:2">
      <c r="A620" t="s">
        <v>13420</v>
      </c>
      <c r="B620" t="s">
        <v>13421</v>
      </c>
    </row>
    <row r="621" spans="1:2">
      <c r="A621" t="s">
        <v>13420</v>
      </c>
      <c r="B621" t="s">
        <v>13422</v>
      </c>
    </row>
    <row r="622" spans="1:2">
      <c r="A622" t="s">
        <v>13420</v>
      </c>
      <c r="B622" t="s">
        <v>13423</v>
      </c>
    </row>
    <row r="623" spans="1:2">
      <c r="A623" t="s">
        <v>13424</v>
      </c>
    </row>
    <row r="624" spans="1:2">
      <c r="A624" t="s">
        <v>13424</v>
      </c>
      <c r="B624" t="s">
        <v>13126</v>
      </c>
    </row>
    <row r="625" spans="1:2">
      <c r="A625" t="s">
        <v>13424</v>
      </c>
      <c r="B625" t="s">
        <v>4373</v>
      </c>
    </row>
    <row r="626" spans="1:2">
      <c r="A626" t="s">
        <v>13424</v>
      </c>
      <c r="B626" t="s">
        <v>13400</v>
      </c>
    </row>
    <row r="627" spans="1:2">
      <c r="A627" t="s">
        <v>13424</v>
      </c>
      <c r="B627" t="s">
        <v>4370</v>
      </c>
    </row>
    <row r="628" spans="1:2">
      <c r="A628" t="s">
        <v>13424</v>
      </c>
      <c r="B628" t="s">
        <v>13401</v>
      </c>
    </row>
    <row r="629" spans="1:2">
      <c r="A629" t="s">
        <v>13424</v>
      </c>
      <c r="B629" t="s">
        <v>13402</v>
      </c>
    </row>
    <row r="630" spans="1:2">
      <c r="A630" t="s">
        <v>13424</v>
      </c>
      <c r="B630" t="s">
        <v>13425</v>
      </c>
    </row>
    <row r="631" spans="1:2">
      <c r="A631" t="s">
        <v>13424</v>
      </c>
      <c r="B631" t="s">
        <v>13426</v>
      </c>
    </row>
    <row r="632" spans="1:2">
      <c r="A632" t="s">
        <v>13424</v>
      </c>
      <c r="B632" t="s">
        <v>13427</v>
      </c>
    </row>
    <row r="633" spans="1:2">
      <c r="A633" t="s">
        <v>13430</v>
      </c>
    </row>
    <row r="634" spans="1:2">
      <c r="A634" t="s">
        <v>13430</v>
      </c>
      <c r="B634" t="s">
        <v>13126</v>
      </c>
    </row>
    <row r="635" spans="1:2">
      <c r="A635" t="s">
        <v>13430</v>
      </c>
      <c r="B635" t="s">
        <v>4373</v>
      </c>
    </row>
    <row r="636" spans="1:2">
      <c r="A636" t="s">
        <v>13430</v>
      </c>
      <c r="B636" t="s">
        <v>13345</v>
      </c>
    </row>
    <row r="637" spans="1:2">
      <c r="A637" t="s">
        <v>13430</v>
      </c>
      <c r="B637" t="s">
        <v>13399</v>
      </c>
    </row>
    <row r="638" spans="1:2">
      <c r="A638" t="s">
        <v>13430</v>
      </c>
      <c r="B638" t="s">
        <v>13402</v>
      </c>
    </row>
    <row r="639" spans="1:2">
      <c r="A639" t="s">
        <v>13430</v>
      </c>
      <c r="B639" t="s">
        <v>13436</v>
      </c>
    </row>
    <row r="640" spans="1:2">
      <c r="A640" t="s">
        <v>13437</v>
      </c>
    </row>
    <row r="641" spans="1:2">
      <c r="A641" t="s">
        <v>13438</v>
      </c>
      <c r="B641" t="s">
        <v>13438</v>
      </c>
    </row>
    <row r="642" spans="1:2">
      <c r="A642" t="s">
        <v>3732</v>
      </c>
      <c r="B642" t="s">
        <v>3732</v>
      </c>
    </row>
    <row r="643" spans="1:2">
      <c r="A643" t="s">
        <v>3735</v>
      </c>
      <c r="B643" t="s">
        <v>3735</v>
      </c>
    </row>
    <row r="644" spans="1:2">
      <c r="A644" t="s">
        <v>3738</v>
      </c>
      <c r="B644" t="s">
        <v>3738</v>
      </c>
    </row>
    <row r="645" spans="1:2">
      <c r="A645" t="s">
        <v>13439</v>
      </c>
    </row>
    <row r="646" spans="1:2">
      <c r="A646" t="s">
        <v>3337</v>
      </c>
      <c r="B646" t="s">
        <v>3337</v>
      </c>
    </row>
    <row r="647" spans="1:2">
      <c r="A647" t="s">
        <v>13440</v>
      </c>
      <c r="B647" t="s">
        <v>13440</v>
      </c>
    </row>
    <row r="648" spans="1:2">
      <c r="A648" t="s">
        <v>13441</v>
      </c>
      <c r="B648" t="s">
        <v>13441</v>
      </c>
    </row>
    <row r="649" spans="1:2">
      <c r="A649" t="s">
        <v>13442</v>
      </c>
      <c r="B649" t="s">
        <v>13442</v>
      </c>
    </row>
    <row r="650" spans="1:2">
      <c r="A650" t="s">
        <v>13443</v>
      </c>
      <c r="B650" t="s">
        <v>13443</v>
      </c>
    </row>
    <row r="651" spans="1:2">
      <c r="A651" t="s">
        <v>13444</v>
      </c>
      <c r="B651" t="s">
        <v>13444</v>
      </c>
    </row>
    <row r="652" spans="1:2">
      <c r="A652" t="s">
        <v>13445</v>
      </c>
    </row>
    <row r="653" spans="1:2">
      <c r="A653" t="s">
        <v>3762</v>
      </c>
      <c r="B653" t="s">
        <v>3762</v>
      </c>
    </row>
    <row r="654" spans="1:2">
      <c r="A654" t="s">
        <v>13400</v>
      </c>
      <c r="B654" t="s">
        <v>13400</v>
      </c>
    </row>
    <row r="655" spans="1:2">
      <c r="A655" t="s">
        <v>3887</v>
      </c>
      <c r="B655" t="s">
        <v>3887</v>
      </c>
    </row>
    <row r="656" spans="1:2">
      <c r="A656" t="s">
        <v>3888</v>
      </c>
      <c r="B656" t="s">
        <v>3888</v>
      </c>
    </row>
    <row r="657" spans="1:2">
      <c r="A657" t="s">
        <v>3886</v>
      </c>
      <c r="B657" t="s">
        <v>3886</v>
      </c>
    </row>
    <row r="658" spans="1:2">
      <c r="A658" t="s">
        <v>13446</v>
      </c>
      <c r="B658" t="s">
        <v>13446</v>
      </c>
    </row>
    <row r="659" spans="1:2">
      <c r="A659" t="s">
        <v>3782</v>
      </c>
      <c r="B659" t="s">
        <v>3782</v>
      </c>
    </row>
    <row r="660" spans="1:2">
      <c r="A660" t="s">
        <v>3786</v>
      </c>
      <c r="B660" t="s">
        <v>3786</v>
      </c>
    </row>
    <row r="661" spans="1:2">
      <c r="A661" t="s">
        <v>13447</v>
      </c>
    </row>
    <row r="662" spans="1:2">
      <c r="A662" t="s">
        <v>13448</v>
      </c>
      <c r="B662" t="s">
        <v>13448</v>
      </c>
    </row>
    <row r="663" spans="1:2">
      <c r="A663" t="s">
        <v>13449</v>
      </c>
      <c r="B663" t="s">
        <v>13449</v>
      </c>
    </row>
    <row r="664" spans="1:2">
      <c r="A664" t="s">
        <v>3801</v>
      </c>
      <c r="B664" t="s">
        <v>3801</v>
      </c>
    </row>
    <row r="665" spans="1:2">
      <c r="A665" t="s">
        <v>3805</v>
      </c>
      <c r="B665" t="s">
        <v>3805</v>
      </c>
    </row>
    <row r="666" spans="1:2">
      <c r="A666" t="s">
        <v>13450</v>
      </c>
      <c r="B666" t="s">
        <v>13450</v>
      </c>
    </row>
    <row r="667" spans="1:2">
      <c r="A667" t="s">
        <v>13451</v>
      </c>
      <c r="B667" t="s">
        <v>13451</v>
      </c>
    </row>
    <row r="668" spans="1:2">
      <c r="A668" t="s">
        <v>3814</v>
      </c>
      <c r="B668" t="s">
        <v>3814</v>
      </c>
    </row>
    <row r="669" spans="1:2">
      <c r="A669" t="s">
        <v>13452</v>
      </c>
    </row>
    <row r="670" spans="1:2">
      <c r="A670" t="s">
        <v>13453</v>
      </c>
      <c r="B670" t="s">
        <v>13453</v>
      </c>
    </row>
    <row r="671" spans="1:2">
      <c r="A671" t="s">
        <v>13454</v>
      </c>
      <c r="B671" t="s">
        <v>13454</v>
      </c>
    </row>
    <row r="672" spans="1:2">
      <c r="A672" t="s">
        <v>13455</v>
      </c>
      <c r="B672" t="s">
        <v>13455</v>
      </c>
    </row>
    <row r="673" spans="1:2">
      <c r="A673" t="s">
        <v>13456</v>
      </c>
    </row>
    <row r="674" spans="1:2">
      <c r="A674" t="s">
        <v>13456</v>
      </c>
      <c r="B674" t="s">
        <v>4373</v>
      </c>
    </row>
    <row r="675" spans="1:2">
      <c r="A675" t="s">
        <v>13456</v>
      </c>
      <c r="B675" t="s">
        <v>13457</v>
      </c>
    </row>
    <row r="676" spans="1:2">
      <c r="A676" t="s">
        <v>13456</v>
      </c>
      <c r="B676" t="s">
        <v>13458</v>
      </c>
    </row>
    <row r="677" spans="1:2">
      <c r="A677" t="s">
        <v>13456</v>
      </c>
      <c r="B677" t="s">
        <v>13277</v>
      </c>
    </row>
    <row r="678" spans="1:2">
      <c r="A678" t="s">
        <v>13456</v>
      </c>
      <c r="B678" t="s">
        <v>13459</v>
      </c>
    </row>
    <row r="679" spans="1:2">
      <c r="A679" t="s">
        <v>13460</v>
      </c>
    </row>
    <row r="680" spans="1:2">
      <c r="A680" t="s">
        <v>13460</v>
      </c>
      <c r="B680" t="s">
        <v>13126</v>
      </c>
    </row>
    <row r="681" spans="1:2">
      <c r="A681" t="s">
        <v>13460</v>
      </c>
      <c r="B681" t="s">
        <v>13461</v>
      </c>
    </row>
    <row r="682" spans="1:2">
      <c r="A682" t="s">
        <v>13460</v>
      </c>
      <c r="B682" t="s">
        <v>4373</v>
      </c>
    </row>
    <row r="683" spans="1:2">
      <c r="A683" t="s">
        <v>13463</v>
      </c>
    </row>
    <row r="684" spans="1:2">
      <c r="A684" t="s">
        <v>13463</v>
      </c>
      <c r="B684" t="s">
        <v>13126</v>
      </c>
    </row>
    <row r="685" spans="1:2">
      <c r="A685" t="s">
        <v>13463</v>
      </c>
      <c r="B685" t="s">
        <v>4373</v>
      </c>
    </row>
    <row r="686" spans="1:2">
      <c r="A686" t="s">
        <v>13463</v>
      </c>
      <c r="B686" t="s">
        <v>13285</v>
      </c>
    </row>
    <row r="687" spans="1:2">
      <c r="A687" t="s">
        <v>13463</v>
      </c>
      <c r="B687" t="s">
        <v>13280</v>
      </c>
    </row>
    <row r="688" spans="1:2">
      <c r="A688" t="s">
        <v>13463</v>
      </c>
      <c r="B688" t="s">
        <v>13383</v>
      </c>
    </row>
    <row r="689" spans="1:2">
      <c r="A689" t="s">
        <v>13463</v>
      </c>
      <c r="B689" t="s">
        <v>13277</v>
      </c>
    </row>
    <row r="690" spans="1:2">
      <c r="A690" t="s">
        <v>13463</v>
      </c>
      <c r="B690" t="s">
        <v>13278</v>
      </c>
    </row>
    <row r="691" spans="1:2">
      <c r="A691" t="s">
        <v>13463</v>
      </c>
      <c r="B691" t="s">
        <v>13292</v>
      </c>
    </row>
    <row r="692" spans="1:2">
      <c r="A692" t="s">
        <v>13463</v>
      </c>
      <c r="B692" t="s">
        <v>13467</v>
      </c>
    </row>
    <row r="693" spans="1:2">
      <c r="A693" t="s">
        <v>13463</v>
      </c>
      <c r="B693" t="s">
        <v>13469</v>
      </c>
    </row>
    <row r="694" spans="1:2">
      <c r="A694" t="s">
        <v>13473</v>
      </c>
    </row>
    <row r="695" spans="1:2">
      <c r="A695" t="s">
        <v>13473</v>
      </c>
      <c r="B695" t="s">
        <v>13126</v>
      </c>
    </row>
    <row r="696" spans="1:2">
      <c r="A696" t="s">
        <v>13473</v>
      </c>
      <c r="B696" t="s">
        <v>4373</v>
      </c>
    </row>
    <row r="697" spans="1:2">
      <c r="A697" t="s">
        <v>13473</v>
      </c>
      <c r="B697" t="s">
        <v>4158</v>
      </c>
    </row>
    <row r="698" spans="1:2">
      <c r="A698" t="s">
        <v>13473</v>
      </c>
      <c r="B698" t="s">
        <v>4226</v>
      </c>
    </row>
    <row r="699" spans="1:2">
      <c r="A699" t="s">
        <v>13473</v>
      </c>
      <c r="B699" t="s">
        <v>13285</v>
      </c>
    </row>
    <row r="700" spans="1:2">
      <c r="A700" t="s">
        <v>13473</v>
      </c>
      <c r="B700" t="s">
        <v>13302</v>
      </c>
    </row>
    <row r="701" spans="1:2">
      <c r="A701" t="s">
        <v>13473</v>
      </c>
      <c r="B701" t="s">
        <v>13280</v>
      </c>
    </row>
    <row r="702" spans="1:2">
      <c r="A702" t="s">
        <v>13473</v>
      </c>
      <c r="B702" t="s">
        <v>13349</v>
      </c>
    </row>
    <row r="703" spans="1:2">
      <c r="A703" t="s">
        <v>13473</v>
      </c>
      <c r="B703" t="s">
        <v>4155</v>
      </c>
    </row>
    <row r="704" spans="1:2">
      <c r="A704" t="s">
        <v>13473</v>
      </c>
      <c r="B704" t="s">
        <v>4157</v>
      </c>
    </row>
    <row r="705" spans="1:2">
      <c r="A705" t="s">
        <v>13473</v>
      </c>
      <c r="B705" t="s">
        <v>13277</v>
      </c>
    </row>
    <row r="706" spans="1:2">
      <c r="A706" t="s">
        <v>13473</v>
      </c>
      <c r="B706" t="s">
        <v>13278</v>
      </c>
    </row>
    <row r="707" spans="1:2">
      <c r="A707" t="s">
        <v>13473</v>
      </c>
      <c r="B707" t="s">
        <v>13282</v>
      </c>
    </row>
    <row r="708" spans="1:2">
      <c r="A708" t="s">
        <v>13473</v>
      </c>
      <c r="B708" t="s">
        <v>13292</v>
      </c>
    </row>
    <row r="709" spans="1:2">
      <c r="A709" t="s">
        <v>13473</v>
      </c>
      <c r="B709" t="s">
        <v>13297</v>
      </c>
    </row>
    <row r="710" spans="1:2">
      <c r="A710" t="s">
        <v>13473</v>
      </c>
      <c r="B710" t="s">
        <v>13306</v>
      </c>
    </row>
    <row r="711" spans="1:2">
      <c r="A711" t="s">
        <v>13473</v>
      </c>
      <c r="B711" t="s">
        <v>13310</v>
      </c>
    </row>
    <row r="712" spans="1:2">
      <c r="A712" t="s">
        <v>13473</v>
      </c>
      <c r="B712" t="s">
        <v>13343</v>
      </c>
    </row>
    <row r="713" spans="1:2">
      <c r="A713" t="s">
        <v>13473</v>
      </c>
      <c r="B713" t="s">
        <v>13345</v>
      </c>
    </row>
    <row r="714" spans="1:2">
      <c r="A714" t="s">
        <v>13473</v>
      </c>
      <c r="B714" t="s">
        <v>13347</v>
      </c>
    </row>
    <row r="715" spans="1:2">
      <c r="A715" t="s">
        <v>13473</v>
      </c>
      <c r="B715" t="s">
        <v>13364</v>
      </c>
    </row>
    <row r="716" spans="1:2">
      <c r="A716" t="s">
        <v>13473</v>
      </c>
      <c r="B716" t="s">
        <v>13371</v>
      </c>
    </row>
    <row r="717" spans="1:2">
      <c r="A717" t="s">
        <v>13473</v>
      </c>
      <c r="B717" t="s">
        <v>13475</v>
      </c>
    </row>
    <row r="718" spans="1:2">
      <c r="A718" t="s">
        <v>13473</v>
      </c>
      <c r="B718" t="s">
        <v>13477</v>
      </c>
    </row>
    <row r="719" spans="1:2">
      <c r="A719" t="s">
        <v>13473</v>
      </c>
      <c r="B719" t="s">
        <v>14517</v>
      </c>
    </row>
    <row r="720" spans="1:2">
      <c r="A720" t="s">
        <v>13473</v>
      </c>
      <c r="B720" t="s">
        <v>14520</v>
      </c>
    </row>
    <row r="721" spans="1:2">
      <c r="A721" t="s">
        <v>13473</v>
      </c>
      <c r="B721" t="s">
        <v>14523</v>
      </c>
    </row>
    <row r="722" spans="1:2">
      <c r="A722" t="s">
        <v>13473</v>
      </c>
      <c r="B722" t="s">
        <v>14526</v>
      </c>
    </row>
    <row r="723" spans="1:2">
      <c r="A723" t="s">
        <v>13473</v>
      </c>
      <c r="B723" t="s">
        <v>14529</v>
      </c>
    </row>
    <row r="724" spans="1:2">
      <c r="A724" t="s">
        <v>13473</v>
      </c>
      <c r="B724" t="s">
        <v>14532</v>
      </c>
    </row>
    <row r="725" spans="1:2">
      <c r="A725" t="s">
        <v>13480</v>
      </c>
    </row>
    <row r="726" spans="1:2">
      <c r="A726" t="s">
        <v>13480</v>
      </c>
      <c r="B726" t="s">
        <v>13126</v>
      </c>
    </row>
    <row r="727" spans="1:2">
      <c r="A727" t="s">
        <v>13480</v>
      </c>
      <c r="B727" t="s">
        <v>4373</v>
      </c>
    </row>
    <row r="728" spans="1:2">
      <c r="A728" t="s">
        <v>13480</v>
      </c>
      <c r="B728" t="s">
        <v>4158</v>
      </c>
    </row>
    <row r="729" spans="1:2">
      <c r="A729" t="s">
        <v>13480</v>
      </c>
      <c r="B729" t="s">
        <v>13285</v>
      </c>
    </row>
    <row r="730" spans="1:2">
      <c r="A730" t="s">
        <v>13480</v>
      </c>
      <c r="B730" t="s">
        <v>13302</v>
      </c>
    </row>
    <row r="731" spans="1:2">
      <c r="A731" t="s">
        <v>13480</v>
      </c>
      <c r="B731" t="s">
        <v>13280</v>
      </c>
    </row>
    <row r="732" spans="1:2">
      <c r="A732" t="s">
        <v>13480</v>
      </c>
      <c r="B732" t="s">
        <v>4155</v>
      </c>
    </row>
    <row r="733" spans="1:2">
      <c r="A733" t="s">
        <v>13480</v>
      </c>
      <c r="B733" t="s">
        <v>4157</v>
      </c>
    </row>
    <row r="734" spans="1:2">
      <c r="A734" t="s">
        <v>13480</v>
      </c>
      <c r="B734" t="s">
        <v>13277</v>
      </c>
    </row>
    <row r="735" spans="1:2">
      <c r="A735" t="s">
        <v>13480</v>
      </c>
      <c r="B735" t="s">
        <v>13278</v>
      </c>
    </row>
    <row r="736" spans="1:2">
      <c r="A736" t="s">
        <v>13480</v>
      </c>
      <c r="B736" t="s">
        <v>13282</v>
      </c>
    </row>
    <row r="737" spans="1:2">
      <c r="A737" t="s">
        <v>13480</v>
      </c>
      <c r="B737" t="s">
        <v>13292</v>
      </c>
    </row>
    <row r="738" spans="1:2">
      <c r="A738" t="s">
        <v>13480</v>
      </c>
      <c r="B738" t="s">
        <v>13297</v>
      </c>
    </row>
    <row r="739" spans="1:2">
      <c r="A739" t="s">
        <v>13480</v>
      </c>
      <c r="B739" t="s">
        <v>13310</v>
      </c>
    </row>
    <row r="740" spans="1:2">
      <c r="A740" t="s">
        <v>13480</v>
      </c>
      <c r="B740" t="s">
        <v>13338</v>
      </c>
    </row>
    <row r="741" spans="1:2">
      <c r="A741" t="s">
        <v>13480</v>
      </c>
      <c r="B741" t="s">
        <v>13343</v>
      </c>
    </row>
    <row r="742" spans="1:2">
      <c r="A742" t="s">
        <v>13480</v>
      </c>
      <c r="B742" t="s">
        <v>13347</v>
      </c>
    </row>
    <row r="743" spans="1:2">
      <c r="A743" t="s">
        <v>13487</v>
      </c>
    </row>
    <row r="744" spans="1:2">
      <c r="A744" t="s">
        <v>13487</v>
      </c>
      <c r="B744" t="s">
        <v>13126</v>
      </c>
    </row>
    <row r="745" spans="1:2">
      <c r="A745" t="s">
        <v>13487</v>
      </c>
      <c r="B745" t="s">
        <v>4373</v>
      </c>
    </row>
    <row r="746" spans="1:2">
      <c r="A746" t="s">
        <v>13487</v>
      </c>
      <c r="B746" t="s">
        <v>13345</v>
      </c>
    </row>
    <row r="747" spans="1:2">
      <c r="A747" t="s">
        <v>13487</v>
      </c>
      <c r="B747" t="s">
        <v>13399</v>
      </c>
    </row>
    <row r="748" spans="1:2">
      <c r="A748" t="s">
        <v>13487</v>
      </c>
      <c r="B748" t="s">
        <v>13402</v>
      </c>
    </row>
    <row r="749" spans="1:2">
      <c r="A749" t="s">
        <v>13487</v>
      </c>
      <c r="B749" t="s">
        <v>13403</v>
      </c>
    </row>
    <row r="750" spans="1:2">
      <c r="A750" t="s">
        <v>13487</v>
      </c>
      <c r="B750" t="s">
        <v>13415</v>
      </c>
    </row>
    <row r="751" spans="1:2">
      <c r="A751" t="s">
        <v>13487</v>
      </c>
      <c r="B751" t="s">
        <v>13488</v>
      </c>
    </row>
    <row r="752" spans="1:2">
      <c r="A752" t="s">
        <v>13489</v>
      </c>
    </row>
    <row r="753" spans="1:2">
      <c r="A753" t="s">
        <v>13489</v>
      </c>
      <c r="B753" t="s">
        <v>13126</v>
      </c>
    </row>
    <row r="754" spans="1:2">
      <c r="A754" t="s">
        <v>13489</v>
      </c>
      <c r="B754" t="s">
        <v>4373</v>
      </c>
    </row>
    <row r="755" spans="1:2">
      <c r="A755" t="s">
        <v>13489</v>
      </c>
      <c r="B755" t="s">
        <v>13349</v>
      </c>
    </row>
    <row r="756" spans="1:2">
      <c r="A756" t="s">
        <v>13489</v>
      </c>
      <c r="B756" t="s">
        <v>4370</v>
      </c>
    </row>
    <row r="757" spans="1:2">
      <c r="A757" t="s">
        <v>13489</v>
      </c>
      <c r="B757" t="s">
        <v>13345</v>
      </c>
    </row>
    <row r="758" spans="1:2">
      <c r="A758" t="s">
        <v>13489</v>
      </c>
      <c r="B758" t="s">
        <v>13347</v>
      </c>
    </row>
    <row r="759" spans="1:2">
      <c r="A759" t="s">
        <v>13489</v>
      </c>
      <c r="B759" t="s">
        <v>13399</v>
      </c>
    </row>
    <row r="760" spans="1:2">
      <c r="A760" t="s">
        <v>13489</v>
      </c>
      <c r="B760" t="s">
        <v>13401</v>
      </c>
    </row>
    <row r="761" spans="1:2">
      <c r="A761" t="s">
        <v>13489</v>
      </c>
      <c r="B761" t="s">
        <v>13402</v>
      </c>
    </row>
    <row r="762" spans="1:2">
      <c r="A762" t="s">
        <v>13489</v>
      </c>
      <c r="B762" t="s">
        <v>13403</v>
      </c>
    </row>
    <row r="763" spans="1:2">
      <c r="A763" t="s">
        <v>13489</v>
      </c>
      <c r="B763" t="s">
        <v>13404</v>
      </c>
    </row>
    <row r="764" spans="1:2">
      <c r="A764" t="s">
        <v>13489</v>
      </c>
      <c r="B764" t="s">
        <v>13415</v>
      </c>
    </row>
    <row r="765" spans="1:2">
      <c r="A765" t="s">
        <v>13489</v>
      </c>
      <c r="B765" t="s">
        <v>13488</v>
      </c>
    </row>
    <row r="766" spans="1:2">
      <c r="A766" t="s">
        <v>13490</v>
      </c>
    </row>
    <row r="767" spans="1:2">
      <c r="A767" t="s">
        <v>13490</v>
      </c>
      <c r="B767" t="s">
        <v>13126</v>
      </c>
    </row>
    <row r="768" spans="1:2">
      <c r="A768" t="s">
        <v>13490</v>
      </c>
      <c r="B768" t="s">
        <v>4373</v>
      </c>
    </row>
    <row r="769" spans="1:2">
      <c r="A769" t="s">
        <v>13490</v>
      </c>
      <c r="B769" t="s">
        <v>13400</v>
      </c>
    </row>
    <row r="770" spans="1:2">
      <c r="A770" t="s">
        <v>13490</v>
      </c>
      <c r="B770" t="s">
        <v>13349</v>
      </c>
    </row>
    <row r="771" spans="1:2">
      <c r="A771" t="s">
        <v>13490</v>
      </c>
      <c r="B771" t="s">
        <v>4370</v>
      </c>
    </row>
    <row r="772" spans="1:2">
      <c r="A772" t="s">
        <v>13490</v>
      </c>
      <c r="B772" t="s">
        <v>13345</v>
      </c>
    </row>
    <row r="773" spans="1:2">
      <c r="A773" t="s">
        <v>13490</v>
      </c>
      <c r="B773" t="s">
        <v>13347</v>
      </c>
    </row>
    <row r="774" spans="1:2">
      <c r="A774" t="s">
        <v>13490</v>
      </c>
      <c r="B774" t="s">
        <v>13399</v>
      </c>
    </row>
    <row r="775" spans="1:2">
      <c r="A775" t="s">
        <v>13490</v>
      </c>
      <c r="B775" t="s">
        <v>13401</v>
      </c>
    </row>
    <row r="776" spans="1:2">
      <c r="A776" t="s">
        <v>13490</v>
      </c>
      <c r="B776" t="s">
        <v>13402</v>
      </c>
    </row>
    <row r="777" spans="1:2">
      <c r="A777" t="s">
        <v>13490</v>
      </c>
      <c r="B777" t="s">
        <v>13403</v>
      </c>
    </row>
    <row r="778" spans="1:2">
      <c r="A778" t="s">
        <v>13490</v>
      </c>
      <c r="B778" t="s">
        <v>13404</v>
      </c>
    </row>
    <row r="779" spans="1:2">
      <c r="A779" t="s">
        <v>13490</v>
      </c>
      <c r="B779" t="s">
        <v>13415</v>
      </c>
    </row>
    <row r="780" spans="1:2">
      <c r="A780" t="s">
        <v>13490</v>
      </c>
      <c r="B780" t="s">
        <v>13491</v>
      </c>
    </row>
    <row r="781" spans="1:2">
      <c r="A781" t="s">
        <v>13492</v>
      </c>
    </row>
    <row r="782" spans="1:2">
      <c r="A782" t="s">
        <v>13492</v>
      </c>
      <c r="B782" t="s">
        <v>13126</v>
      </c>
    </row>
    <row r="783" spans="1:2">
      <c r="A783" t="s">
        <v>13492</v>
      </c>
      <c r="B783" t="s">
        <v>4373</v>
      </c>
    </row>
    <row r="784" spans="1:2">
      <c r="A784" t="s">
        <v>13492</v>
      </c>
      <c r="B784" t="s">
        <v>13400</v>
      </c>
    </row>
    <row r="785" spans="1:2">
      <c r="A785" t="s">
        <v>13492</v>
      </c>
      <c r="B785" t="s">
        <v>4370</v>
      </c>
    </row>
    <row r="786" spans="1:2">
      <c r="A786" t="s">
        <v>13492</v>
      </c>
      <c r="B786" t="s">
        <v>13345</v>
      </c>
    </row>
    <row r="787" spans="1:2">
      <c r="A787" t="s">
        <v>13492</v>
      </c>
      <c r="B787" t="s">
        <v>13399</v>
      </c>
    </row>
    <row r="788" spans="1:2">
      <c r="A788" t="s">
        <v>13492</v>
      </c>
      <c r="B788" t="s">
        <v>13401</v>
      </c>
    </row>
    <row r="789" spans="1:2">
      <c r="A789" t="s">
        <v>13492</v>
      </c>
      <c r="B789" t="s">
        <v>13402</v>
      </c>
    </row>
    <row r="790" spans="1:2">
      <c r="A790" t="s">
        <v>13492</v>
      </c>
      <c r="B790" t="s">
        <v>13405</v>
      </c>
    </row>
    <row r="791" spans="1:2">
      <c r="A791" t="s">
        <v>13492</v>
      </c>
      <c r="B791" t="s">
        <v>13406</v>
      </c>
    </row>
    <row r="792" spans="1:2">
      <c r="A792" t="s">
        <v>13492</v>
      </c>
      <c r="B792" t="s">
        <v>13415</v>
      </c>
    </row>
    <row r="793" spans="1:2">
      <c r="A793" t="s">
        <v>13492</v>
      </c>
      <c r="B793" t="s">
        <v>13416</v>
      </c>
    </row>
    <row r="794" spans="1:2">
      <c r="A794" t="s">
        <v>13492</v>
      </c>
      <c r="B794" t="s">
        <v>13422</v>
      </c>
    </row>
    <row r="795" spans="1:2">
      <c r="A795" t="s">
        <v>13492</v>
      </c>
      <c r="B795" t="s">
        <v>13423</v>
      </c>
    </row>
    <row r="796" spans="1:2">
      <c r="A796" t="s">
        <v>13492</v>
      </c>
      <c r="B796" t="s">
        <v>13488</v>
      </c>
    </row>
    <row r="797" spans="1:2">
      <c r="A797" t="s">
        <v>13493</v>
      </c>
    </row>
    <row r="798" spans="1:2">
      <c r="A798" t="s">
        <v>13493</v>
      </c>
      <c r="B798" t="s">
        <v>13126</v>
      </c>
    </row>
    <row r="799" spans="1:2">
      <c r="A799" t="s">
        <v>13493</v>
      </c>
      <c r="B799" t="s">
        <v>4373</v>
      </c>
    </row>
    <row r="800" spans="1:2">
      <c r="A800" t="s">
        <v>13493</v>
      </c>
      <c r="B800" t="s">
        <v>13400</v>
      </c>
    </row>
    <row r="801" spans="1:2">
      <c r="A801" t="s">
        <v>13493</v>
      </c>
      <c r="B801" t="s">
        <v>4370</v>
      </c>
    </row>
    <row r="802" spans="1:2">
      <c r="A802" t="s">
        <v>13493</v>
      </c>
      <c r="B802" t="s">
        <v>13345</v>
      </c>
    </row>
    <row r="803" spans="1:2">
      <c r="A803" t="s">
        <v>13493</v>
      </c>
      <c r="B803" t="s">
        <v>13399</v>
      </c>
    </row>
    <row r="804" spans="1:2">
      <c r="A804" t="s">
        <v>13493</v>
      </c>
      <c r="B804" t="s">
        <v>13401</v>
      </c>
    </row>
    <row r="805" spans="1:2">
      <c r="A805" t="s">
        <v>13493</v>
      </c>
      <c r="B805" t="s">
        <v>13402</v>
      </c>
    </row>
    <row r="806" spans="1:2">
      <c r="A806" t="s">
        <v>13493</v>
      </c>
      <c r="B806" t="s">
        <v>13405</v>
      </c>
    </row>
    <row r="807" spans="1:2">
      <c r="A807" t="s">
        <v>13493</v>
      </c>
      <c r="B807" t="s">
        <v>13415</v>
      </c>
    </row>
    <row r="808" spans="1:2">
      <c r="A808" t="s">
        <v>13493</v>
      </c>
      <c r="B808" t="s">
        <v>13416</v>
      </c>
    </row>
    <row r="809" spans="1:2">
      <c r="A809" t="s">
        <v>13493</v>
      </c>
      <c r="B809" t="s">
        <v>13422</v>
      </c>
    </row>
    <row r="810" spans="1:2">
      <c r="A810" t="s">
        <v>13493</v>
      </c>
      <c r="B810" t="s">
        <v>13423</v>
      </c>
    </row>
    <row r="811" spans="1:2">
      <c r="A811" t="s">
        <v>13493</v>
      </c>
      <c r="B811" t="s">
        <v>13488</v>
      </c>
    </row>
    <row r="812" spans="1:2">
      <c r="A812" t="s">
        <v>13494</v>
      </c>
    </row>
    <row r="813" spans="1:2">
      <c r="A813" t="s">
        <v>13494</v>
      </c>
      <c r="B813" t="s">
        <v>13126</v>
      </c>
    </row>
    <row r="814" spans="1:2">
      <c r="A814" t="s">
        <v>13494</v>
      </c>
      <c r="B814" t="s">
        <v>4373</v>
      </c>
    </row>
    <row r="815" spans="1:2">
      <c r="A815" t="s">
        <v>13494</v>
      </c>
      <c r="B815" t="s">
        <v>13400</v>
      </c>
    </row>
    <row r="816" spans="1:2">
      <c r="A816" t="s">
        <v>13494</v>
      </c>
      <c r="B816" t="s">
        <v>13349</v>
      </c>
    </row>
    <row r="817" spans="1:2">
      <c r="A817" t="s">
        <v>13494</v>
      </c>
      <c r="B817" t="s">
        <v>4370</v>
      </c>
    </row>
    <row r="818" spans="1:2">
      <c r="A818" t="s">
        <v>13494</v>
      </c>
      <c r="B818" t="s">
        <v>13347</v>
      </c>
    </row>
    <row r="819" spans="1:2">
      <c r="A819" t="s">
        <v>13494</v>
      </c>
      <c r="B819" t="s">
        <v>13399</v>
      </c>
    </row>
    <row r="820" spans="1:2">
      <c r="A820" t="s">
        <v>13494</v>
      </c>
      <c r="B820" t="s">
        <v>13401</v>
      </c>
    </row>
    <row r="821" spans="1:2">
      <c r="A821" t="s">
        <v>13494</v>
      </c>
      <c r="B821" t="s">
        <v>13402</v>
      </c>
    </row>
    <row r="822" spans="1:2">
      <c r="A822" t="s">
        <v>13494</v>
      </c>
      <c r="B822" t="s">
        <v>13407</v>
      </c>
    </row>
    <row r="823" spans="1:2">
      <c r="A823" t="s">
        <v>13494</v>
      </c>
      <c r="B823" t="s">
        <v>13408</v>
      </c>
    </row>
    <row r="824" spans="1:2">
      <c r="A824" t="s">
        <v>13494</v>
      </c>
      <c r="B824" t="s">
        <v>13419</v>
      </c>
    </row>
    <row r="825" spans="1:2">
      <c r="A825" t="s">
        <v>13494</v>
      </c>
      <c r="B825" t="s">
        <v>13426</v>
      </c>
    </row>
    <row r="826" spans="1:2">
      <c r="A826" t="s">
        <v>13494</v>
      </c>
      <c r="B826" t="s">
        <v>13427</v>
      </c>
    </row>
    <row r="827" spans="1:2">
      <c r="A827" t="s">
        <v>13494</v>
      </c>
      <c r="B827" t="s">
        <v>13491</v>
      </c>
    </row>
    <row r="828" spans="1:2">
      <c r="A828" t="s">
        <v>13495</v>
      </c>
    </row>
    <row r="829" spans="1:2">
      <c r="A829" t="s">
        <v>13495</v>
      </c>
      <c r="B829" t="s">
        <v>13126</v>
      </c>
    </row>
    <row r="830" spans="1:2">
      <c r="A830" t="s">
        <v>13495</v>
      </c>
      <c r="B830" t="s">
        <v>4373</v>
      </c>
    </row>
    <row r="831" spans="1:2">
      <c r="A831" t="s">
        <v>13495</v>
      </c>
      <c r="B831" t="s">
        <v>13400</v>
      </c>
    </row>
    <row r="832" spans="1:2">
      <c r="A832" t="s">
        <v>13495</v>
      </c>
      <c r="B832" t="s">
        <v>13349</v>
      </c>
    </row>
    <row r="833" spans="1:2">
      <c r="A833" t="s">
        <v>13495</v>
      </c>
      <c r="B833" t="s">
        <v>4370</v>
      </c>
    </row>
    <row r="834" spans="1:2">
      <c r="A834" t="s">
        <v>13495</v>
      </c>
      <c r="B834" t="s">
        <v>13347</v>
      </c>
    </row>
    <row r="835" spans="1:2">
      <c r="A835" t="s">
        <v>13495</v>
      </c>
      <c r="B835" t="s">
        <v>13401</v>
      </c>
    </row>
    <row r="836" spans="1:2">
      <c r="A836" t="s">
        <v>13495</v>
      </c>
      <c r="B836" t="s">
        <v>13402</v>
      </c>
    </row>
    <row r="837" spans="1:2">
      <c r="A837" t="s">
        <v>13495</v>
      </c>
      <c r="B837" t="s">
        <v>13407</v>
      </c>
    </row>
    <row r="838" spans="1:2">
      <c r="A838" t="s">
        <v>13495</v>
      </c>
      <c r="B838" t="s">
        <v>13419</v>
      </c>
    </row>
    <row r="839" spans="1:2">
      <c r="A839" t="s">
        <v>13495</v>
      </c>
      <c r="B839" t="s">
        <v>13426</v>
      </c>
    </row>
    <row r="840" spans="1:2">
      <c r="A840" t="s">
        <v>13495</v>
      </c>
      <c r="B840" t="s">
        <v>13427</v>
      </c>
    </row>
    <row r="841" spans="1:2">
      <c r="A841" t="s">
        <v>13495</v>
      </c>
      <c r="B841" t="s">
        <v>13491</v>
      </c>
    </row>
    <row r="842" spans="1:2">
      <c r="A842" t="s">
        <v>13496</v>
      </c>
    </row>
    <row r="843" spans="1:2">
      <c r="A843" t="s">
        <v>13496</v>
      </c>
      <c r="B843" t="s">
        <v>13126</v>
      </c>
    </row>
    <row r="844" spans="1:2">
      <c r="A844" t="s">
        <v>13496</v>
      </c>
      <c r="B844" t="s">
        <v>4373</v>
      </c>
    </row>
    <row r="845" spans="1:2">
      <c r="A845" t="s">
        <v>13496</v>
      </c>
      <c r="B845" t="s">
        <v>13400</v>
      </c>
    </row>
    <row r="846" spans="1:2">
      <c r="A846" t="s">
        <v>13496</v>
      </c>
      <c r="B846" t="s">
        <v>13349</v>
      </c>
    </row>
    <row r="847" spans="1:2">
      <c r="A847" t="s">
        <v>13496</v>
      </c>
      <c r="B847" t="s">
        <v>4370</v>
      </c>
    </row>
    <row r="848" spans="1:2">
      <c r="A848" t="s">
        <v>13496</v>
      </c>
      <c r="B848" t="s">
        <v>13347</v>
      </c>
    </row>
    <row r="849" spans="1:2">
      <c r="A849" t="s">
        <v>13496</v>
      </c>
      <c r="B849" t="s">
        <v>13399</v>
      </c>
    </row>
    <row r="850" spans="1:2">
      <c r="A850" t="s">
        <v>13496</v>
      </c>
      <c r="B850" t="s">
        <v>13401</v>
      </c>
    </row>
    <row r="851" spans="1:2">
      <c r="A851" t="s">
        <v>13496</v>
      </c>
      <c r="B851" t="s">
        <v>13402</v>
      </c>
    </row>
    <row r="852" spans="1:2">
      <c r="A852" t="s">
        <v>13496</v>
      </c>
      <c r="B852" t="s">
        <v>13407</v>
      </c>
    </row>
    <row r="853" spans="1:2">
      <c r="A853" t="s">
        <v>13496</v>
      </c>
      <c r="B853" t="s">
        <v>13408</v>
      </c>
    </row>
    <row r="854" spans="1:2">
      <c r="A854" t="s">
        <v>13496</v>
      </c>
      <c r="B854" t="s">
        <v>13419</v>
      </c>
    </row>
    <row r="855" spans="1:2">
      <c r="A855" t="s">
        <v>13496</v>
      </c>
      <c r="B855" t="s">
        <v>13426</v>
      </c>
    </row>
    <row r="856" spans="1:2">
      <c r="A856" t="s">
        <v>13496</v>
      </c>
      <c r="B856" t="s">
        <v>13427</v>
      </c>
    </row>
    <row r="857" spans="1:2">
      <c r="A857" t="s">
        <v>13496</v>
      </c>
      <c r="B857" t="s">
        <v>13491</v>
      </c>
    </row>
    <row r="858" spans="1:2">
      <c r="A858" t="s">
        <v>13497</v>
      </c>
    </row>
    <row r="859" spans="1:2">
      <c r="A859" t="s">
        <v>13497</v>
      </c>
      <c r="B859" t="s">
        <v>13126</v>
      </c>
    </row>
    <row r="860" spans="1:2">
      <c r="A860" t="s">
        <v>13497</v>
      </c>
      <c r="B860" t="s">
        <v>4373</v>
      </c>
    </row>
    <row r="861" spans="1:2">
      <c r="A861" t="s">
        <v>13497</v>
      </c>
      <c r="B861" t="s">
        <v>13400</v>
      </c>
    </row>
    <row r="862" spans="1:2">
      <c r="A862" t="s">
        <v>13497</v>
      </c>
      <c r="B862" t="s">
        <v>13349</v>
      </c>
    </row>
    <row r="863" spans="1:2">
      <c r="A863" t="s">
        <v>13497</v>
      </c>
      <c r="B863" t="s">
        <v>4370</v>
      </c>
    </row>
    <row r="864" spans="1:2">
      <c r="A864" t="s">
        <v>13497</v>
      </c>
      <c r="B864" t="s">
        <v>13347</v>
      </c>
    </row>
    <row r="865" spans="1:2">
      <c r="A865" t="s">
        <v>13497</v>
      </c>
      <c r="B865" t="s">
        <v>13401</v>
      </c>
    </row>
    <row r="866" spans="1:2">
      <c r="A866" t="s">
        <v>13497</v>
      </c>
      <c r="B866" t="s">
        <v>13402</v>
      </c>
    </row>
    <row r="867" spans="1:2">
      <c r="A867" t="s">
        <v>13497</v>
      </c>
      <c r="B867" t="s">
        <v>13407</v>
      </c>
    </row>
    <row r="868" spans="1:2">
      <c r="A868" t="s">
        <v>13497</v>
      </c>
      <c r="B868" t="s">
        <v>13419</v>
      </c>
    </row>
    <row r="869" spans="1:2">
      <c r="A869" t="s">
        <v>13497</v>
      </c>
      <c r="B869" t="s">
        <v>13426</v>
      </c>
    </row>
    <row r="870" spans="1:2">
      <c r="A870" t="s">
        <v>13497</v>
      </c>
      <c r="B870" t="s">
        <v>13427</v>
      </c>
    </row>
    <row r="871" spans="1:2">
      <c r="A871" t="s">
        <v>13497</v>
      </c>
      <c r="B871" t="s">
        <v>13491</v>
      </c>
    </row>
    <row r="872" spans="1:2">
      <c r="A872" t="s">
        <v>13498</v>
      </c>
    </row>
    <row r="873" spans="1:2">
      <c r="A873" t="s">
        <v>13498</v>
      </c>
      <c r="B873" t="s">
        <v>13126</v>
      </c>
    </row>
    <row r="874" spans="1:2">
      <c r="A874" t="s">
        <v>13498</v>
      </c>
      <c r="B874" t="s">
        <v>4373</v>
      </c>
    </row>
    <row r="875" spans="1:2">
      <c r="A875" t="s">
        <v>13498</v>
      </c>
      <c r="B875" t="s">
        <v>13349</v>
      </c>
    </row>
    <row r="876" spans="1:2">
      <c r="A876" t="s">
        <v>13498</v>
      </c>
      <c r="B876" t="s">
        <v>13345</v>
      </c>
    </row>
    <row r="877" spans="1:2">
      <c r="A877" t="s">
        <v>13498</v>
      </c>
      <c r="B877" t="s">
        <v>13347</v>
      </c>
    </row>
    <row r="878" spans="1:2">
      <c r="A878" t="s">
        <v>13498</v>
      </c>
      <c r="B878" t="s">
        <v>13399</v>
      </c>
    </row>
    <row r="879" spans="1:2">
      <c r="A879" t="s">
        <v>13498</v>
      </c>
      <c r="B879" t="s">
        <v>13401</v>
      </c>
    </row>
    <row r="880" spans="1:2">
      <c r="A880" t="s">
        <v>13498</v>
      </c>
      <c r="B880" t="s">
        <v>13409</v>
      </c>
    </row>
    <row r="881" spans="1:2">
      <c r="A881" t="s">
        <v>13498</v>
      </c>
      <c r="B881" t="s">
        <v>13410</v>
      </c>
    </row>
    <row r="882" spans="1:2">
      <c r="A882" t="s">
        <v>13498</v>
      </c>
      <c r="B882" t="s">
        <v>13411</v>
      </c>
    </row>
    <row r="883" spans="1:2">
      <c r="A883" t="s">
        <v>13498</v>
      </c>
      <c r="B883" t="s">
        <v>13412</v>
      </c>
    </row>
    <row r="884" spans="1:2">
      <c r="A884" t="s">
        <v>13498</v>
      </c>
      <c r="B884" t="s">
        <v>13415</v>
      </c>
    </row>
    <row r="885" spans="1:2">
      <c r="A885" t="s">
        <v>13498</v>
      </c>
      <c r="B885" t="s">
        <v>13488</v>
      </c>
    </row>
    <row r="886" spans="1:2">
      <c r="A886" t="s">
        <v>13499</v>
      </c>
    </row>
    <row r="887" spans="1:2">
      <c r="A887" t="s">
        <v>13499</v>
      </c>
      <c r="B887" t="s">
        <v>13126</v>
      </c>
    </row>
    <row r="888" spans="1:2">
      <c r="A888" t="s">
        <v>13499</v>
      </c>
      <c r="B888" t="s">
        <v>4373</v>
      </c>
    </row>
    <row r="889" spans="1:2">
      <c r="A889" t="s">
        <v>13499</v>
      </c>
      <c r="B889" t="s">
        <v>13400</v>
      </c>
    </row>
    <row r="890" spans="1:2">
      <c r="A890" t="s">
        <v>13499</v>
      </c>
      <c r="B890" t="s">
        <v>13349</v>
      </c>
    </row>
    <row r="891" spans="1:2">
      <c r="A891" t="s">
        <v>13499</v>
      </c>
      <c r="B891" t="s">
        <v>13347</v>
      </c>
    </row>
    <row r="892" spans="1:2">
      <c r="A892" t="s">
        <v>13499</v>
      </c>
      <c r="B892" t="s">
        <v>13401</v>
      </c>
    </row>
    <row r="893" spans="1:2">
      <c r="A893" t="s">
        <v>13499</v>
      </c>
      <c r="B893" t="s">
        <v>13491</v>
      </c>
    </row>
    <row r="894" spans="1:2">
      <c r="A894" t="s">
        <v>13500</v>
      </c>
    </row>
    <row r="895" spans="1:2">
      <c r="A895" t="s">
        <v>13500</v>
      </c>
      <c r="B895" t="s">
        <v>13400</v>
      </c>
    </row>
    <row r="896" spans="1:2">
      <c r="A896" t="s">
        <v>13500</v>
      </c>
      <c r="B896" t="s">
        <v>13501</v>
      </c>
    </row>
    <row r="897" spans="1:2">
      <c r="A897" t="s">
        <v>13500</v>
      </c>
      <c r="B897" t="s">
        <v>13502</v>
      </c>
    </row>
    <row r="898" spans="1:2">
      <c r="A898" t="s">
        <v>13500</v>
      </c>
      <c r="B898" t="s">
        <v>13503</v>
      </c>
    </row>
    <row r="899" spans="1:2">
      <c r="A899" t="s">
        <v>13500</v>
      </c>
      <c r="B899" t="s">
        <v>13504</v>
      </c>
    </row>
    <row r="900" spans="1:2">
      <c r="A900" t="s">
        <v>13500</v>
      </c>
      <c r="B900" t="s">
        <v>13505</v>
      </c>
    </row>
    <row r="901" spans="1:2">
      <c r="A901" t="s">
        <v>13500</v>
      </c>
      <c r="B901" t="s">
        <v>13506</v>
      </c>
    </row>
    <row r="902" spans="1:2">
      <c r="A902" t="s">
        <v>13500</v>
      </c>
      <c r="B902" t="s">
        <v>13507</v>
      </c>
    </row>
    <row r="903" spans="1:2">
      <c r="A903" t="s">
        <v>13513</v>
      </c>
    </row>
    <row r="904" spans="1:2">
      <c r="A904" t="s">
        <v>13513</v>
      </c>
      <c r="B904" t="s">
        <v>13400</v>
      </c>
    </row>
    <row r="905" spans="1:2">
      <c r="A905" t="s">
        <v>13513</v>
      </c>
      <c r="B905" t="s">
        <v>13501</v>
      </c>
    </row>
    <row r="906" spans="1:2">
      <c r="A906" t="s">
        <v>13513</v>
      </c>
      <c r="B906" t="s">
        <v>13502</v>
      </c>
    </row>
    <row r="907" spans="1:2">
      <c r="A907" t="s">
        <v>13513</v>
      </c>
      <c r="B907" t="s">
        <v>13514</v>
      </c>
    </row>
    <row r="908" spans="1:2">
      <c r="A908" t="s">
        <v>13513</v>
      </c>
      <c r="B908" t="s">
        <v>13515</v>
      </c>
    </row>
    <row r="909" spans="1:2">
      <c r="A909" t="s">
        <v>13516</v>
      </c>
    </row>
    <row r="910" spans="1:2">
      <c r="A910" t="s">
        <v>13516</v>
      </c>
      <c r="B910" t="s">
        <v>13400</v>
      </c>
    </row>
    <row r="911" spans="1:2">
      <c r="A911" t="s">
        <v>13516</v>
      </c>
      <c r="B911" t="s">
        <v>13501</v>
      </c>
    </row>
    <row r="912" spans="1:2">
      <c r="A912" t="s">
        <v>13516</v>
      </c>
      <c r="B912" t="s">
        <v>13502</v>
      </c>
    </row>
    <row r="913" spans="1:2">
      <c r="A913" t="s">
        <v>13516</v>
      </c>
      <c r="B913" t="s">
        <v>13514</v>
      </c>
    </row>
    <row r="914" spans="1:2">
      <c r="A914" t="s">
        <v>13516</v>
      </c>
      <c r="B914" t="s">
        <v>13517</v>
      </c>
    </row>
    <row r="915" spans="1:2">
      <c r="A915" t="s">
        <v>13516</v>
      </c>
      <c r="B915" t="s">
        <v>13518</v>
      </c>
    </row>
    <row r="916" spans="1:2">
      <c r="A916" t="s">
        <v>13519</v>
      </c>
    </row>
    <row r="917" spans="1:2">
      <c r="A917" t="s">
        <v>13519</v>
      </c>
      <c r="B917" t="s">
        <v>13400</v>
      </c>
    </row>
    <row r="918" spans="1:2">
      <c r="A918" t="s">
        <v>13519</v>
      </c>
      <c r="B918" t="s">
        <v>13501</v>
      </c>
    </row>
    <row r="919" spans="1:2">
      <c r="A919" t="s">
        <v>13519</v>
      </c>
      <c r="B919" t="s">
        <v>13502</v>
      </c>
    </row>
    <row r="920" spans="1:2">
      <c r="A920" t="s">
        <v>13519</v>
      </c>
      <c r="B920" t="s">
        <v>13507</v>
      </c>
    </row>
    <row r="921" spans="1:2">
      <c r="A921" t="s">
        <v>13519</v>
      </c>
      <c r="B921" t="s">
        <v>13520</v>
      </c>
    </row>
    <row r="922" spans="1:2">
      <c r="A922" t="s">
        <v>13521</v>
      </c>
    </row>
    <row r="923" spans="1:2">
      <c r="A923" t="s">
        <v>13521</v>
      </c>
      <c r="B923" t="s">
        <v>13126</v>
      </c>
    </row>
    <row r="924" spans="1:2">
      <c r="A924" t="s">
        <v>13521</v>
      </c>
      <c r="B924" t="s">
        <v>13400</v>
      </c>
    </row>
    <row r="925" spans="1:2">
      <c r="A925" t="s">
        <v>13521</v>
      </c>
      <c r="B925" t="s">
        <v>13448</v>
      </c>
    </row>
    <row r="926" spans="1:2">
      <c r="A926" t="s">
        <v>13521</v>
      </c>
      <c r="B926" t="s">
        <v>13449</v>
      </c>
    </row>
    <row r="927" spans="1:2">
      <c r="A927" t="s">
        <v>13521</v>
      </c>
      <c r="B927" t="s">
        <v>3801</v>
      </c>
    </row>
    <row r="928" spans="1:2">
      <c r="A928" t="s">
        <v>13521</v>
      </c>
      <c r="B928" t="s">
        <v>3805</v>
      </c>
    </row>
    <row r="929" spans="1:2">
      <c r="A929" t="s">
        <v>13521</v>
      </c>
      <c r="B929" t="s">
        <v>13446</v>
      </c>
    </row>
    <row r="930" spans="1:2">
      <c r="A930" t="s">
        <v>13522</v>
      </c>
    </row>
    <row r="931" spans="1:2">
      <c r="A931" t="s">
        <v>13522</v>
      </c>
      <c r="B931" t="s">
        <v>13400</v>
      </c>
    </row>
    <row r="932" spans="1:2">
      <c r="A932" t="s">
        <v>13522</v>
      </c>
      <c r="B932" t="s">
        <v>13523</v>
      </c>
    </row>
    <row r="933" spans="1:2">
      <c r="A933" t="s">
        <v>13522</v>
      </c>
      <c r="B933" t="s">
        <v>13524</v>
      </c>
    </row>
    <row r="934" spans="1:2">
      <c r="A934" t="s">
        <v>13522</v>
      </c>
      <c r="B934" t="s">
        <v>13525</v>
      </c>
    </row>
    <row r="935" spans="1:2">
      <c r="A935" t="s">
        <v>13522</v>
      </c>
      <c r="B935" t="s">
        <v>13526</v>
      </c>
    </row>
    <row r="936" spans="1:2">
      <c r="A936" t="s">
        <v>13522</v>
      </c>
      <c r="B936" t="s">
        <v>13527</v>
      </c>
    </row>
    <row r="937" spans="1:2">
      <c r="A937" t="s">
        <v>13522</v>
      </c>
      <c r="B937" t="s">
        <v>13528</v>
      </c>
    </row>
    <row r="938" spans="1:2">
      <c r="A938" t="s">
        <v>13522</v>
      </c>
      <c r="B938" t="s">
        <v>13529</v>
      </c>
    </row>
    <row r="939" spans="1:2">
      <c r="A939" t="s">
        <v>13522</v>
      </c>
      <c r="B939" t="s">
        <v>13530</v>
      </c>
    </row>
    <row r="940" spans="1:2">
      <c r="A940" t="s">
        <v>13522</v>
      </c>
      <c r="B940" t="s">
        <v>13531</v>
      </c>
    </row>
    <row r="941" spans="1:2">
      <c r="A941" t="s">
        <v>13532</v>
      </c>
    </row>
    <row r="942" spans="1:2">
      <c r="A942" t="s">
        <v>13532</v>
      </c>
      <c r="B942" t="s">
        <v>13400</v>
      </c>
    </row>
    <row r="943" spans="1:2">
      <c r="A943" t="s">
        <v>13532</v>
      </c>
      <c r="B943" t="s">
        <v>13523</v>
      </c>
    </row>
    <row r="944" spans="1:2">
      <c r="A944" t="s">
        <v>13532</v>
      </c>
      <c r="B944" t="s">
        <v>13533</v>
      </c>
    </row>
    <row r="945" spans="1:2">
      <c r="A945" t="s">
        <v>13532</v>
      </c>
      <c r="B945" t="s">
        <v>13534</v>
      </c>
    </row>
    <row r="946" spans="1:2">
      <c r="A946" t="s">
        <v>13532</v>
      </c>
      <c r="B946" t="s">
        <v>13535</v>
      </c>
    </row>
    <row r="947" spans="1:2">
      <c r="A947" t="s">
        <v>13532</v>
      </c>
      <c r="B947" t="s">
        <v>13536</v>
      </c>
    </row>
    <row r="948" spans="1:2">
      <c r="A948" t="s">
        <v>13532</v>
      </c>
      <c r="B948" t="s">
        <v>13537</v>
      </c>
    </row>
    <row r="949" spans="1:2">
      <c r="A949" t="s">
        <v>13532</v>
      </c>
      <c r="B949" t="s">
        <v>13538</v>
      </c>
    </row>
    <row r="950" spans="1:2">
      <c r="A950" t="s">
        <v>13532</v>
      </c>
      <c r="B950" t="s">
        <v>13539</v>
      </c>
    </row>
    <row r="951" spans="1:2">
      <c r="A951" t="s">
        <v>13532</v>
      </c>
      <c r="B951" t="s">
        <v>13540</v>
      </c>
    </row>
    <row r="952" spans="1:2">
      <c r="A952" t="s">
        <v>13532</v>
      </c>
      <c r="B952" t="s">
        <v>13541</v>
      </c>
    </row>
    <row r="953" spans="1:2">
      <c r="A953" t="s">
        <v>13532</v>
      </c>
      <c r="B953" t="s">
        <v>13542</v>
      </c>
    </row>
    <row r="954" spans="1:2">
      <c r="A954" t="s">
        <v>13532</v>
      </c>
      <c r="B954" t="s">
        <v>13543</v>
      </c>
    </row>
    <row r="955" spans="1:2">
      <c r="A955" t="s">
        <v>13532</v>
      </c>
      <c r="B955" t="s">
        <v>13544</v>
      </c>
    </row>
    <row r="956" spans="1:2">
      <c r="A956" t="s">
        <v>13532</v>
      </c>
      <c r="B956" t="s">
        <v>13545</v>
      </c>
    </row>
    <row r="957" spans="1:2">
      <c r="A957" t="s">
        <v>13532</v>
      </c>
      <c r="B957" t="s">
        <v>13546</v>
      </c>
    </row>
    <row r="958" spans="1:2">
      <c r="A958" t="s">
        <v>13532</v>
      </c>
      <c r="B958" t="s">
        <v>13547</v>
      </c>
    </row>
    <row r="959" spans="1:2">
      <c r="A959" t="s">
        <v>13532</v>
      </c>
      <c r="B959" t="s">
        <v>13548</v>
      </c>
    </row>
    <row r="960" spans="1:2">
      <c r="A960" t="s">
        <v>13532</v>
      </c>
      <c r="B960" t="s">
        <v>13549</v>
      </c>
    </row>
    <row r="961" spans="1:2">
      <c r="A961" t="s">
        <v>13532</v>
      </c>
      <c r="B961" t="s">
        <v>13550</v>
      </c>
    </row>
    <row r="962" spans="1:2">
      <c r="A962" t="s">
        <v>13532</v>
      </c>
      <c r="B962" t="s">
        <v>13551</v>
      </c>
    </row>
    <row r="963" spans="1:2">
      <c r="A963" t="s">
        <v>13532</v>
      </c>
      <c r="B963" t="s">
        <v>13552</v>
      </c>
    </row>
    <row r="964" spans="1:2">
      <c r="A964" t="s">
        <v>13532</v>
      </c>
      <c r="B964" t="s">
        <v>13553</v>
      </c>
    </row>
    <row r="965" spans="1:2">
      <c r="A965" t="s">
        <v>13532</v>
      </c>
      <c r="B965" t="s">
        <v>4068</v>
      </c>
    </row>
    <row r="966" spans="1:2">
      <c r="A966" t="s">
        <v>13554</v>
      </c>
    </row>
    <row r="967" spans="1:2">
      <c r="A967" t="s">
        <v>13554</v>
      </c>
      <c r="B967" t="s">
        <v>13555</v>
      </c>
    </row>
    <row r="968" spans="1:2">
      <c r="A968" t="s">
        <v>13554</v>
      </c>
      <c r="B968" t="s">
        <v>13556</v>
      </c>
    </row>
    <row r="969" spans="1:2">
      <c r="A969" t="s">
        <v>13554</v>
      </c>
      <c r="B969" t="s">
        <v>13557</v>
      </c>
    </row>
    <row r="970" spans="1:2">
      <c r="A970" t="s">
        <v>13558</v>
      </c>
    </row>
    <row r="971" spans="1:2">
      <c r="A971" t="s">
        <v>13558</v>
      </c>
      <c r="B971" t="s">
        <v>13533</v>
      </c>
    </row>
    <row r="972" spans="1:2">
      <c r="A972" t="s">
        <v>13558</v>
      </c>
      <c r="B972" t="s">
        <v>13559</v>
      </c>
    </row>
    <row r="973" spans="1:2">
      <c r="A973" t="s">
        <v>13558</v>
      </c>
      <c r="B973" t="s">
        <v>13560</v>
      </c>
    </row>
    <row r="974" spans="1:2">
      <c r="A974" t="s">
        <v>13561</v>
      </c>
    </row>
    <row r="975" spans="1:2">
      <c r="A975" t="s">
        <v>13561</v>
      </c>
      <c r="B975" t="s">
        <v>13400</v>
      </c>
    </row>
    <row r="976" spans="1:2">
      <c r="A976" t="s">
        <v>13561</v>
      </c>
      <c r="B976" t="s">
        <v>13523</v>
      </c>
    </row>
    <row r="977" spans="1:2">
      <c r="A977" t="s">
        <v>13561</v>
      </c>
      <c r="B977" t="s">
        <v>13524</v>
      </c>
    </row>
    <row r="978" spans="1:2">
      <c r="A978" t="s">
        <v>13561</v>
      </c>
      <c r="B978" t="s">
        <v>13525</v>
      </c>
    </row>
    <row r="979" spans="1:2">
      <c r="A979" t="s">
        <v>13561</v>
      </c>
      <c r="B979" t="s">
        <v>13526</v>
      </c>
    </row>
    <row r="980" spans="1:2">
      <c r="A980" t="s">
        <v>13561</v>
      </c>
      <c r="B980" t="s">
        <v>13527</v>
      </c>
    </row>
    <row r="981" spans="1:2">
      <c r="A981" t="s">
        <v>13561</v>
      </c>
      <c r="B981" t="s">
        <v>13528</v>
      </c>
    </row>
    <row r="982" spans="1:2">
      <c r="A982" t="s">
        <v>13561</v>
      </c>
      <c r="B982" t="s">
        <v>13529</v>
      </c>
    </row>
    <row r="983" spans="1:2">
      <c r="A983" t="s">
        <v>13561</v>
      </c>
      <c r="B983" t="s">
        <v>13530</v>
      </c>
    </row>
    <row r="984" spans="1:2">
      <c r="A984" t="s">
        <v>13561</v>
      </c>
      <c r="B984" t="s">
        <v>13531</v>
      </c>
    </row>
    <row r="985" spans="1:2">
      <c r="A985" t="s">
        <v>13562</v>
      </c>
    </row>
    <row r="986" spans="1:2">
      <c r="A986" t="s">
        <v>13562</v>
      </c>
      <c r="B986" t="s">
        <v>13400</v>
      </c>
    </row>
    <row r="987" spans="1:2">
      <c r="A987" t="s">
        <v>13562</v>
      </c>
      <c r="B987" t="s">
        <v>13523</v>
      </c>
    </row>
    <row r="988" spans="1:2">
      <c r="A988" t="s">
        <v>13562</v>
      </c>
      <c r="B988" t="s">
        <v>13533</v>
      </c>
    </row>
    <row r="989" spans="1:2">
      <c r="A989" t="s">
        <v>13562</v>
      </c>
      <c r="B989" t="s">
        <v>13534</v>
      </c>
    </row>
    <row r="990" spans="1:2">
      <c r="A990" t="s">
        <v>13562</v>
      </c>
      <c r="B990" t="s">
        <v>13535</v>
      </c>
    </row>
    <row r="991" spans="1:2">
      <c r="A991" t="s">
        <v>13562</v>
      </c>
      <c r="B991" t="s">
        <v>13536</v>
      </c>
    </row>
    <row r="992" spans="1:2">
      <c r="A992" t="s">
        <v>13562</v>
      </c>
      <c r="B992" t="s">
        <v>13537</v>
      </c>
    </row>
    <row r="993" spans="1:2">
      <c r="A993" t="s">
        <v>13562</v>
      </c>
      <c r="B993" t="s">
        <v>13538</v>
      </c>
    </row>
    <row r="994" spans="1:2">
      <c r="A994" t="s">
        <v>13562</v>
      </c>
      <c r="B994" t="s">
        <v>13539</v>
      </c>
    </row>
    <row r="995" spans="1:2">
      <c r="A995" t="s">
        <v>13562</v>
      </c>
      <c r="B995" t="s">
        <v>13540</v>
      </c>
    </row>
    <row r="996" spans="1:2">
      <c r="A996" t="s">
        <v>13562</v>
      </c>
      <c r="B996" t="s">
        <v>13541</v>
      </c>
    </row>
    <row r="997" spans="1:2">
      <c r="A997" t="s">
        <v>13562</v>
      </c>
      <c r="B997" t="s">
        <v>13542</v>
      </c>
    </row>
    <row r="998" spans="1:2">
      <c r="A998" t="s">
        <v>13562</v>
      </c>
      <c r="B998" t="s">
        <v>13543</v>
      </c>
    </row>
    <row r="999" spans="1:2">
      <c r="A999" t="s">
        <v>13562</v>
      </c>
      <c r="B999" t="s">
        <v>13544</v>
      </c>
    </row>
    <row r="1000" spans="1:2">
      <c r="A1000" t="s">
        <v>13562</v>
      </c>
      <c r="B1000" t="s">
        <v>13545</v>
      </c>
    </row>
    <row r="1001" spans="1:2">
      <c r="A1001" t="s">
        <v>13562</v>
      </c>
      <c r="B1001" t="s">
        <v>13546</v>
      </c>
    </row>
    <row r="1002" spans="1:2">
      <c r="A1002" t="s">
        <v>13562</v>
      </c>
      <c r="B1002" t="s">
        <v>13547</v>
      </c>
    </row>
    <row r="1003" spans="1:2">
      <c r="A1003" t="s">
        <v>13562</v>
      </c>
      <c r="B1003" t="s">
        <v>13548</v>
      </c>
    </row>
    <row r="1004" spans="1:2">
      <c r="A1004" t="s">
        <v>13562</v>
      </c>
      <c r="B1004" t="s">
        <v>13549</v>
      </c>
    </row>
    <row r="1005" spans="1:2">
      <c r="A1005" t="s">
        <v>13562</v>
      </c>
      <c r="B1005" t="s">
        <v>13550</v>
      </c>
    </row>
    <row r="1006" spans="1:2">
      <c r="A1006" t="s">
        <v>13562</v>
      </c>
      <c r="B1006" t="s">
        <v>13555</v>
      </c>
    </row>
    <row r="1007" spans="1:2">
      <c r="A1007" t="s">
        <v>13562</v>
      </c>
      <c r="B1007" t="s">
        <v>13556</v>
      </c>
    </row>
    <row r="1008" spans="1:2">
      <c r="A1008" t="s">
        <v>13562</v>
      </c>
      <c r="B1008" t="s">
        <v>13557</v>
      </c>
    </row>
    <row r="1009" spans="1:2">
      <c r="A1009" t="s">
        <v>13563</v>
      </c>
    </row>
    <row r="1010" spans="1:2">
      <c r="A1010" t="s">
        <v>13563</v>
      </c>
      <c r="B1010" t="s">
        <v>4373</v>
      </c>
    </row>
    <row r="1011" spans="1:2">
      <c r="A1011" t="s">
        <v>13563</v>
      </c>
      <c r="B1011" t="s">
        <v>4158</v>
      </c>
    </row>
    <row r="1012" spans="1:2">
      <c r="A1012" t="s">
        <v>13563</v>
      </c>
      <c r="B1012" t="s">
        <v>4167</v>
      </c>
    </row>
    <row r="1013" spans="1:2">
      <c r="A1013" t="s">
        <v>13563</v>
      </c>
      <c r="B1013" t="s">
        <v>13566</v>
      </c>
    </row>
    <row r="1014" spans="1:2">
      <c r="A1014" t="s">
        <v>13563</v>
      </c>
      <c r="B1014" t="s">
        <v>3331</v>
      </c>
    </row>
    <row r="1015" spans="1:2">
      <c r="A1015" t="s">
        <v>13563</v>
      </c>
      <c r="B1015" t="s">
        <v>4155</v>
      </c>
    </row>
    <row r="1016" spans="1:2">
      <c r="A1016" t="s">
        <v>13563</v>
      </c>
      <c r="B1016" t="s">
        <v>4156</v>
      </c>
    </row>
    <row r="1017" spans="1:2">
      <c r="A1017" t="s">
        <v>13563</v>
      </c>
      <c r="B1017" t="s">
        <v>4157</v>
      </c>
    </row>
    <row r="1018" spans="1:2">
      <c r="A1018" t="s">
        <v>13563</v>
      </c>
      <c r="B1018" t="s">
        <v>13564</v>
      </c>
    </row>
    <row r="1019" spans="1:2">
      <c r="A1019" t="s">
        <v>13563</v>
      </c>
      <c r="B1019" t="s">
        <v>13565</v>
      </c>
    </row>
    <row r="1020" spans="1:2">
      <c r="A1020" t="s">
        <v>13563</v>
      </c>
      <c r="B1020" t="s">
        <v>13567</v>
      </c>
    </row>
    <row r="1021" spans="1:2">
      <c r="A1021" t="s">
        <v>13563</v>
      </c>
      <c r="B1021" t="s">
        <v>13568</v>
      </c>
    </row>
    <row r="1022" spans="1:2">
      <c r="A1022" t="s">
        <v>13563</v>
      </c>
      <c r="B1022" t="s">
        <v>13569</v>
      </c>
    </row>
    <row r="1023" spans="1:2">
      <c r="A1023" t="s">
        <v>13563</v>
      </c>
      <c r="B1023" t="s">
        <v>13570</v>
      </c>
    </row>
    <row r="1024" spans="1:2">
      <c r="A1024" t="s">
        <v>13563</v>
      </c>
      <c r="B1024" t="s">
        <v>13571</v>
      </c>
    </row>
    <row r="1025" spans="1:2">
      <c r="A1025" t="s">
        <v>13563</v>
      </c>
      <c r="B1025" t="s">
        <v>13572</v>
      </c>
    </row>
    <row r="1026" spans="1:2">
      <c r="A1026" t="s">
        <v>13573</v>
      </c>
    </row>
    <row r="1027" spans="1:2">
      <c r="A1027" t="s">
        <v>13573</v>
      </c>
      <c r="B1027" t="s">
        <v>4373</v>
      </c>
    </row>
    <row r="1028" spans="1:2">
      <c r="A1028" t="s">
        <v>13573</v>
      </c>
      <c r="B1028" t="s">
        <v>4158</v>
      </c>
    </row>
    <row r="1029" spans="1:2">
      <c r="A1029" t="s">
        <v>13573</v>
      </c>
      <c r="B1029" t="s">
        <v>4167</v>
      </c>
    </row>
    <row r="1030" spans="1:2">
      <c r="A1030" t="s">
        <v>13573</v>
      </c>
      <c r="B1030" t="s">
        <v>3331</v>
      </c>
    </row>
    <row r="1031" spans="1:2">
      <c r="A1031" t="s">
        <v>13573</v>
      </c>
      <c r="B1031" t="s">
        <v>4155</v>
      </c>
    </row>
    <row r="1032" spans="1:2">
      <c r="A1032" t="s">
        <v>13573</v>
      </c>
      <c r="B1032" t="s">
        <v>4156</v>
      </c>
    </row>
    <row r="1033" spans="1:2">
      <c r="A1033" t="s">
        <v>13573</v>
      </c>
      <c r="B1033" t="s">
        <v>4157</v>
      </c>
    </row>
    <row r="1034" spans="1:2">
      <c r="A1034" t="s">
        <v>13573</v>
      </c>
      <c r="B1034" t="s">
        <v>13574</v>
      </c>
    </row>
    <row r="1035" spans="1:2">
      <c r="A1035" t="s">
        <v>13573</v>
      </c>
      <c r="B1035" t="s">
        <v>13575</v>
      </c>
    </row>
    <row r="1036" spans="1:2">
      <c r="A1036" t="s">
        <v>13576</v>
      </c>
    </row>
    <row r="1037" spans="1:2">
      <c r="A1037" t="s">
        <v>13576</v>
      </c>
      <c r="B1037" t="s">
        <v>4373</v>
      </c>
    </row>
    <row r="1038" spans="1:2">
      <c r="A1038" t="s">
        <v>13576</v>
      </c>
      <c r="B1038" t="s">
        <v>4158</v>
      </c>
    </row>
    <row r="1039" spans="1:2">
      <c r="A1039" t="s">
        <v>13576</v>
      </c>
      <c r="B1039" t="s">
        <v>4167</v>
      </c>
    </row>
    <row r="1040" spans="1:2">
      <c r="A1040" t="s">
        <v>13576</v>
      </c>
      <c r="B1040" t="s">
        <v>3331</v>
      </c>
    </row>
    <row r="1041" spans="1:2">
      <c r="A1041" t="s">
        <v>13576</v>
      </c>
      <c r="B1041" t="s">
        <v>4155</v>
      </c>
    </row>
    <row r="1042" spans="1:2">
      <c r="A1042" t="s">
        <v>13576</v>
      </c>
      <c r="B1042" t="s">
        <v>4156</v>
      </c>
    </row>
    <row r="1043" spans="1:2">
      <c r="A1043" t="s">
        <v>13576</v>
      </c>
      <c r="B1043" t="s">
        <v>4157</v>
      </c>
    </row>
    <row r="1044" spans="1:2">
      <c r="A1044" t="s">
        <v>13576</v>
      </c>
      <c r="B1044" t="s">
        <v>13577</v>
      </c>
    </row>
    <row r="1045" spans="1:2">
      <c r="A1045" t="s">
        <v>13576</v>
      </c>
      <c r="B1045" t="s">
        <v>13578</v>
      </c>
    </row>
    <row r="1046" spans="1:2">
      <c r="A1046" t="s">
        <v>13576</v>
      </c>
      <c r="B1046" t="s">
        <v>13579</v>
      </c>
    </row>
    <row r="1047" spans="1:2">
      <c r="A1047" t="s">
        <v>13580</v>
      </c>
    </row>
    <row r="1048" spans="1:2">
      <c r="A1048" t="s">
        <v>13580</v>
      </c>
      <c r="B1048" t="s">
        <v>4373</v>
      </c>
    </row>
    <row r="1049" spans="1:2">
      <c r="A1049" t="s">
        <v>13580</v>
      </c>
      <c r="B1049" t="s">
        <v>4158</v>
      </c>
    </row>
    <row r="1050" spans="1:2">
      <c r="A1050" t="s">
        <v>13580</v>
      </c>
      <c r="B1050" t="s">
        <v>4167</v>
      </c>
    </row>
    <row r="1051" spans="1:2">
      <c r="A1051" t="s">
        <v>13580</v>
      </c>
      <c r="B1051" t="s">
        <v>3331</v>
      </c>
    </row>
    <row r="1052" spans="1:2">
      <c r="A1052" t="s">
        <v>13580</v>
      </c>
      <c r="B1052" t="s">
        <v>4155</v>
      </c>
    </row>
    <row r="1053" spans="1:2">
      <c r="A1053" t="s">
        <v>13580</v>
      </c>
      <c r="B1053" t="s">
        <v>4156</v>
      </c>
    </row>
    <row r="1054" spans="1:2">
      <c r="A1054" t="s">
        <v>13580</v>
      </c>
      <c r="B1054" t="s">
        <v>4157</v>
      </c>
    </row>
    <row r="1055" spans="1:2">
      <c r="A1055" t="s">
        <v>13580</v>
      </c>
      <c r="B1055" t="s">
        <v>13568</v>
      </c>
    </row>
    <row r="1056" spans="1:2">
      <c r="A1056" t="s">
        <v>13580</v>
      </c>
      <c r="B1056" t="s">
        <v>13569</v>
      </c>
    </row>
    <row r="1057" spans="1:2">
      <c r="A1057" t="s">
        <v>13580</v>
      </c>
      <c r="B1057" t="s">
        <v>13570</v>
      </c>
    </row>
    <row r="1058" spans="1:2">
      <c r="A1058" t="s">
        <v>13580</v>
      </c>
      <c r="B1058" t="s">
        <v>13571</v>
      </c>
    </row>
    <row r="1059" spans="1:2">
      <c r="A1059" t="s">
        <v>13580</v>
      </c>
      <c r="B1059" t="s">
        <v>13572</v>
      </c>
    </row>
    <row r="1060" spans="1:2">
      <c r="A1060" t="s">
        <v>13580</v>
      </c>
      <c r="B1060" t="s">
        <v>13579</v>
      </c>
    </row>
    <row r="1061" spans="1:2">
      <c r="A1061" t="s">
        <v>13580</v>
      </c>
      <c r="B1061" t="s">
        <v>13581</v>
      </c>
    </row>
    <row r="1062" spans="1:2">
      <c r="A1062" t="s">
        <v>13580</v>
      </c>
      <c r="B1062" t="s">
        <v>13582</v>
      </c>
    </row>
    <row r="1063" spans="1:2">
      <c r="A1063" t="s">
        <v>13583</v>
      </c>
    </row>
    <row r="1064" spans="1:2">
      <c r="A1064" t="s">
        <v>13583</v>
      </c>
      <c r="B1064" t="s">
        <v>4203</v>
      </c>
    </row>
    <row r="1065" spans="1:2">
      <c r="A1065" t="s">
        <v>13583</v>
      </c>
      <c r="B1065" t="s">
        <v>4527</v>
      </c>
    </row>
    <row r="1066" spans="1:2">
      <c r="A1066" t="s">
        <v>13583</v>
      </c>
      <c r="B1066" t="s">
        <v>13566</v>
      </c>
    </row>
    <row r="1067" spans="1:2">
      <c r="A1067" t="s">
        <v>13583</v>
      </c>
      <c r="B1067" t="s">
        <v>4474</v>
      </c>
    </row>
    <row r="1068" spans="1:2">
      <c r="A1068" t="s">
        <v>13583</v>
      </c>
      <c r="B1068" t="s">
        <v>4251</v>
      </c>
    </row>
    <row r="1069" spans="1:2">
      <c r="A1069" t="s">
        <v>13583</v>
      </c>
      <c r="B1069" t="s">
        <v>4941</v>
      </c>
    </row>
    <row r="1070" spans="1:2">
      <c r="A1070" t="s">
        <v>13583</v>
      </c>
      <c r="B1070" t="s">
        <v>13584</v>
      </c>
    </row>
    <row r="1071" spans="1:2">
      <c r="A1071" t="s">
        <v>13583</v>
      </c>
      <c r="B1071" t="s">
        <v>13585</v>
      </c>
    </row>
    <row r="1072" spans="1:2">
      <c r="A1072" t="s">
        <v>13583</v>
      </c>
      <c r="B1072" t="s">
        <v>13586</v>
      </c>
    </row>
    <row r="1073" spans="1:2">
      <c r="A1073" t="s">
        <v>13583</v>
      </c>
      <c r="B1073" t="s">
        <v>13667</v>
      </c>
    </row>
    <row r="1074" spans="1:2">
      <c r="A1074" t="s">
        <v>13583</v>
      </c>
      <c r="B1074" t="s">
        <v>13679</v>
      </c>
    </row>
    <row r="1075" spans="1:2">
      <c r="A1075" t="s">
        <v>13583</v>
      </c>
      <c r="B1075" t="s">
        <v>13714</v>
      </c>
    </row>
    <row r="1076" spans="1:2">
      <c r="A1076" t="s">
        <v>13583</v>
      </c>
      <c r="B1076" t="s">
        <v>13720</v>
      </c>
    </row>
    <row r="1077" spans="1:2">
      <c r="A1077" t="s">
        <v>13583</v>
      </c>
      <c r="B1077" t="s">
        <v>13725</v>
      </c>
    </row>
    <row r="1078" spans="1:2">
      <c r="A1078" t="s">
        <v>13587</v>
      </c>
    </row>
    <row r="1079" spans="1:2">
      <c r="A1079" t="s">
        <v>13587</v>
      </c>
      <c r="B1079" t="s">
        <v>4373</v>
      </c>
    </row>
    <row r="1080" spans="1:2">
      <c r="A1080" t="s">
        <v>13587</v>
      </c>
      <c r="B1080" t="s">
        <v>4226</v>
      </c>
    </row>
    <row r="1081" spans="1:2">
      <c r="A1081" t="s">
        <v>13587</v>
      </c>
      <c r="B1081" t="s">
        <v>4155</v>
      </c>
    </row>
    <row r="1082" spans="1:2">
      <c r="A1082" t="s">
        <v>13587</v>
      </c>
      <c r="B1082" t="s">
        <v>13278</v>
      </c>
    </row>
    <row r="1083" spans="1:2">
      <c r="A1083" t="s">
        <v>13587</v>
      </c>
      <c r="B1083" t="s">
        <v>13588</v>
      </c>
    </row>
    <row r="1084" spans="1:2">
      <c r="A1084" t="s">
        <v>13587</v>
      </c>
      <c r="B1084" t="s">
        <v>13589</v>
      </c>
    </row>
    <row r="1085" spans="1:2">
      <c r="A1085" t="s">
        <v>13590</v>
      </c>
    </row>
    <row r="1086" spans="1:2">
      <c r="A1086" t="s">
        <v>13590</v>
      </c>
      <c r="B1086" t="s">
        <v>13566</v>
      </c>
    </row>
    <row r="1087" spans="1:2">
      <c r="A1087" t="s">
        <v>13590</v>
      </c>
      <c r="B1087" t="s">
        <v>4155</v>
      </c>
    </row>
    <row r="1088" spans="1:2">
      <c r="A1088" t="s">
        <v>13590</v>
      </c>
      <c r="B1088" t="s">
        <v>13591</v>
      </c>
    </row>
    <row r="1089" spans="1:2">
      <c r="A1089" t="s">
        <v>13590</v>
      </c>
      <c r="B1089" t="s">
        <v>13592</v>
      </c>
    </row>
    <row r="1090" spans="1:2">
      <c r="A1090" t="s">
        <v>13590</v>
      </c>
      <c r="B1090" t="s">
        <v>13593</v>
      </c>
    </row>
    <row r="1091" spans="1:2">
      <c r="A1091" t="s">
        <v>13594</v>
      </c>
    </row>
    <row r="1092" spans="1:2">
      <c r="A1092" t="s">
        <v>13594</v>
      </c>
      <c r="B1092" t="s">
        <v>4373</v>
      </c>
    </row>
    <row r="1093" spans="1:2">
      <c r="A1093" t="s">
        <v>13594</v>
      </c>
      <c r="B1093" t="s">
        <v>13278</v>
      </c>
    </row>
    <row r="1094" spans="1:2">
      <c r="A1094" t="s">
        <v>13594</v>
      </c>
      <c r="B1094" t="s">
        <v>13595</v>
      </c>
    </row>
    <row r="1095" spans="1:2">
      <c r="A1095" t="s">
        <v>13594</v>
      </c>
      <c r="B1095" t="s">
        <v>13596</v>
      </c>
    </row>
    <row r="1096" spans="1:2">
      <c r="A1096" t="s">
        <v>13597</v>
      </c>
    </row>
    <row r="1097" spans="1:2">
      <c r="A1097" t="s">
        <v>13597</v>
      </c>
      <c r="B1097" t="s">
        <v>13278</v>
      </c>
    </row>
    <row r="1098" spans="1:2">
      <c r="A1098" t="s">
        <v>13597</v>
      </c>
      <c r="B1098" t="s">
        <v>13598</v>
      </c>
    </row>
    <row r="1099" spans="1:2">
      <c r="A1099" t="s">
        <v>13597</v>
      </c>
      <c r="B1099" t="s">
        <v>13599</v>
      </c>
    </row>
    <row r="1100" spans="1:2">
      <c r="A1100" t="s">
        <v>13597</v>
      </c>
      <c r="B1100" t="s">
        <v>13600</v>
      </c>
    </row>
    <row r="1101" spans="1:2">
      <c r="A1101" t="s">
        <v>13597</v>
      </c>
      <c r="B1101" t="s">
        <v>13601</v>
      </c>
    </row>
    <row r="1102" spans="1:2">
      <c r="A1102" t="s">
        <v>13597</v>
      </c>
      <c r="B1102" t="s">
        <v>13602</v>
      </c>
    </row>
    <row r="1103" spans="1:2">
      <c r="A1103" t="s">
        <v>13597</v>
      </c>
      <c r="B1103" t="s">
        <v>13603</v>
      </c>
    </row>
    <row r="1104" spans="1:2">
      <c r="A1104" t="s">
        <v>13597</v>
      </c>
      <c r="B1104" t="s">
        <v>13604</v>
      </c>
    </row>
    <row r="1105" spans="1:2">
      <c r="A1105" t="s">
        <v>13609</v>
      </c>
    </row>
    <row r="1106" spans="1:2">
      <c r="A1106" t="s">
        <v>13609</v>
      </c>
      <c r="B1106" t="s">
        <v>13126</v>
      </c>
    </row>
    <row r="1107" spans="1:2">
      <c r="A1107" t="s">
        <v>13609</v>
      </c>
      <c r="B1107" t="s">
        <v>4373</v>
      </c>
    </row>
    <row r="1108" spans="1:2">
      <c r="A1108" t="s">
        <v>13609</v>
      </c>
      <c r="B1108" t="s">
        <v>13345</v>
      </c>
    </row>
    <row r="1109" spans="1:2">
      <c r="A1109" t="s">
        <v>13609</v>
      </c>
      <c r="B1109" t="s">
        <v>13399</v>
      </c>
    </row>
    <row r="1110" spans="1:2">
      <c r="A1110" t="s">
        <v>13609</v>
      </c>
      <c r="B1110" t="s">
        <v>13415</v>
      </c>
    </row>
    <row r="1111" spans="1:2">
      <c r="A1111" t="s">
        <v>13609</v>
      </c>
      <c r="B1111" t="s">
        <v>13612</v>
      </c>
    </row>
    <row r="1112" spans="1:2">
      <c r="A1112" t="s">
        <v>13609</v>
      </c>
      <c r="B1112" t="s">
        <v>13615</v>
      </c>
    </row>
    <row r="1113" spans="1:2">
      <c r="A1113" t="s">
        <v>13617</v>
      </c>
    </row>
    <row r="1114" spans="1:2">
      <c r="A1114" t="s">
        <v>13617</v>
      </c>
      <c r="B1114" t="s">
        <v>4373</v>
      </c>
    </row>
    <row r="1115" spans="1:2">
      <c r="A1115" t="s">
        <v>13617</v>
      </c>
      <c r="B1115" t="s">
        <v>4568</v>
      </c>
    </row>
    <row r="1116" spans="1:2">
      <c r="A1116" t="s">
        <v>13617</v>
      </c>
      <c r="B1116" t="s">
        <v>13566</v>
      </c>
    </row>
    <row r="1117" spans="1:2">
      <c r="A1117" t="s">
        <v>13617</v>
      </c>
      <c r="B1117" t="s">
        <v>4474</v>
      </c>
    </row>
    <row r="1118" spans="1:2">
      <c r="A1118" t="s">
        <v>13617</v>
      </c>
      <c r="B1118" t="s">
        <v>13618</v>
      </c>
    </row>
    <row r="1119" spans="1:2">
      <c r="A1119" t="s">
        <v>13617</v>
      </c>
      <c r="B1119" t="s">
        <v>13619</v>
      </c>
    </row>
    <row r="1120" spans="1:2">
      <c r="A1120" t="s">
        <v>13617</v>
      </c>
      <c r="B1120" t="s">
        <v>13620</v>
      </c>
    </row>
    <row r="1121" spans="1:2">
      <c r="A1121" t="s">
        <v>13617</v>
      </c>
      <c r="B1121" t="s">
        <v>13621</v>
      </c>
    </row>
    <row r="1122" spans="1:2">
      <c r="A1122" t="s">
        <v>13617</v>
      </c>
      <c r="B1122" t="s">
        <v>13622</v>
      </c>
    </row>
    <row r="1123" spans="1:2">
      <c r="A1123" t="s">
        <v>13617</v>
      </c>
      <c r="B1123" t="s">
        <v>13623</v>
      </c>
    </row>
    <row r="1124" spans="1:2">
      <c r="A1124" t="s">
        <v>13624</v>
      </c>
    </row>
    <row r="1125" spans="1:2">
      <c r="A1125" t="s">
        <v>13624</v>
      </c>
      <c r="B1125" t="s">
        <v>4373</v>
      </c>
    </row>
    <row r="1126" spans="1:2">
      <c r="A1126" t="s">
        <v>13624</v>
      </c>
      <c r="B1126" t="s">
        <v>4568</v>
      </c>
    </row>
    <row r="1127" spans="1:2">
      <c r="A1127" t="s">
        <v>13624</v>
      </c>
      <c r="B1127" t="s">
        <v>13566</v>
      </c>
    </row>
    <row r="1128" spans="1:2">
      <c r="A1128" t="s">
        <v>13624</v>
      </c>
      <c r="B1128" t="s">
        <v>4474</v>
      </c>
    </row>
    <row r="1129" spans="1:2">
      <c r="A1129" t="s">
        <v>13624</v>
      </c>
      <c r="B1129" t="s">
        <v>13625</v>
      </c>
    </row>
    <row r="1130" spans="1:2">
      <c r="A1130" t="s">
        <v>13624</v>
      </c>
      <c r="B1130" t="s">
        <v>13626</v>
      </c>
    </row>
    <row r="1131" spans="1:2">
      <c r="A1131" t="s">
        <v>13624</v>
      </c>
      <c r="B1131" t="s">
        <v>13627</v>
      </c>
    </row>
    <row r="1132" spans="1:2">
      <c r="A1132" t="s">
        <v>13624</v>
      </c>
      <c r="B1132" t="s">
        <v>13628</v>
      </c>
    </row>
    <row r="1133" spans="1:2">
      <c r="A1133" t="s">
        <v>13624</v>
      </c>
      <c r="B1133" t="s">
        <v>13629</v>
      </c>
    </row>
    <row r="1134" spans="1:2">
      <c r="A1134" t="s">
        <v>13624</v>
      </c>
      <c r="B1134" t="s">
        <v>13630</v>
      </c>
    </row>
    <row r="1135" spans="1:2">
      <c r="A1135" t="s">
        <v>13624</v>
      </c>
      <c r="B1135" t="s">
        <v>4564</v>
      </c>
    </row>
    <row r="1136" spans="1:2">
      <c r="A1136" t="s">
        <v>13624</v>
      </c>
      <c r="B1136" t="s">
        <v>4588</v>
      </c>
    </row>
    <row r="1137" spans="1:2">
      <c r="A1137" t="s">
        <v>13624</v>
      </c>
      <c r="B1137" t="s">
        <v>4592</v>
      </c>
    </row>
    <row r="1138" spans="1:2">
      <c r="A1138" t="s">
        <v>13631</v>
      </c>
    </row>
    <row r="1139" spans="1:2">
      <c r="A1139" t="s">
        <v>13631</v>
      </c>
      <c r="B1139" t="s">
        <v>4373</v>
      </c>
    </row>
    <row r="1140" spans="1:2">
      <c r="A1140" t="s">
        <v>13631</v>
      </c>
      <c r="B1140" t="s">
        <v>4527</v>
      </c>
    </row>
    <row r="1141" spans="1:2">
      <c r="A1141" t="s">
        <v>13631</v>
      </c>
      <c r="B1141" t="s">
        <v>4568</v>
      </c>
    </row>
    <row r="1142" spans="1:2">
      <c r="A1142" t="s">
        <v>13631</v>
      </c>
      <c r="B1142" t="s">
        <v>13634</v>
      </c>
    </row>
    <row r="1143" spans="1:2">
      <c r="A1143" t="s">
        <v>13631</v>
      </c>
      <c r="B1143" t="s">
        <v>13566</v>
      </c>
    </row>
    <row r="1144" spans="1:2">
      <c r="A1144" t="s">
        <v>13631</v>
      </c>
      <c r="B1144" t="s">
        <v>13633</v>
      </c>
    </row>
    <row r="1145" spans="1:2">
      <c r="A1145" t="s">
        <v>13631</v>
      </c>
      <c r="B1145" t="s">
        <v>4474</v>
      </c>
    </row>
    <row r="1146" spans="1:2">
      <c r="A1146" t="s">
        <v>13631</v>
      </c>
      <c r="B1146" t="s">
        <v>4789</v>
      </c>
    </row>
    <row r="1147" spans="1:2">
      <c r="A1147" t="s">
        <v>13631</v>
      </c>
      <c r="B1147" t="s">
        <v>4868</v>
      </c>
    </row>
    <row r="1148" spans="1:2">
      <c r="A1148" t="s">
        <v>13631</v>
      </c>
      <c r="B1148" t="s">
        <v>4941</v>
      </c>
    </row>
    <row r="1149" spans="1:2">
      <c r="A1149" t="s">
        <v>13631</v>
      </c>
      <c r="B1149" t="s">
        <v>13278</v>
      </c>
    </row>
    <row r="1150" spans="1:2">
      <c r="A1150" t="s">
        <v>13631</v>
      </c>
      <c r="B1150" t="s">
        <v>13630</v>
      </c>
    </row>
    <row r="1151" spans="1:2">
      <c r="A1151" t="s">
        <v>13631</v>
      </c>
      <c r="B1151" t="s">
        <v>4564</v>
      </c>
    </row>
    <row r="1152" spans="1:2">
      <c r="A1152" t="s">
        <v>13631</v>
      </c>
      <c r="B1152" t="s">
        <v>13632</v>
      </c>
    </row>
    <row r="1153" spans="1:2">
      <c r="A1153" t="s">
        <v>13631</v>
      </c>
      <c r="B1153" t="s">
        <v>4541</v>
      </c>
    </row>
    <row r="1154" spans="1:2">
      <c r="A1154" t="s">
        <v>13631</v>
      </c>
      <c r="B1154" t="s">
        <v>13635</v>
      </c>
    </row>
    <row r="1155" spans="1:2">
      <c r="A1155" t="s">
        <v>13631</v>
      </c>
      <c r="B1155" t="s">
        <v>13636</v>
      </c>
    </row>
    <row r="1156" spans="1:2">
      <c r="A1156" t="s">
        <v>13631</v>
      </c>
      <c r="B1156" t="s">
        <v>4558</v>
      </c>
    </row>
    <row r="1157" spans="1:2">
      <c r="A1157" t="s">
        <v>13631</v>
      </c>
      <c r="B1157" t="s">
        <v>4563</v>
      </c>
    </row>
    <row r="1158" spans="1:2">
      <c r="A1158" t="s">
        <v>13631</v>
      </c>
      <c r="B1158" t="s">
        <v>13637</v>
      </c>
    </row>
    <row r="1159" spans="1:2">
      <c r="A1159" t="s">
        <v>13638</v>
      </c>
    </row>
    <row r="1160" spans="1:2">
      <c r="A1160" t="s">
        <v>13638</v>
      </c>
      <c r="B1160" t="s">
        <v>4568</v>
      </c>
    </row>
    <row r="1161" spans="1:2">
      <c r="A1161" t="s">
        <v>13638</v>
      </c>
      <c r="B1161" t="s">
        <v>13634</v>
      </c>
    </row>
    <row r="1162" spans="1:2">
      <c r="A1162" t="s">
        <v>13638</v>
      </c>
      <c r="B1162" t="s">
        <v>13566</v>
      </c>
    </row>
    <row r="1163" spans="1:2">
      <c r="A1163" t="s">
        <v>13638</v>
      </c>
      <c r="B1163" t="s">
        <v>13633</v>
      </c>
    </row>
    <row r="1164" spans="1:2">
      <c r="A1164" t="s">
        <v>13638</v>
      </c>
      <c r="B1164" t="s">
        <v>4789</v>
      </c>
    </row>
    <row r="1165" spans="1:2">
      <c r="A1165" t="s">
        <v>13638</v>
      </c>
      <c r="B1165" t="s">
        <v>13635</v>
      </c>
    </row>
    <row r="1166" spans="1:2">
      <c r="A1166" t="s">
        <v>13638</v>
      </c>
      <c r="B1166" t="s">
        <v>13639</v>
      </c>
    </row>
    <row r="1167" spans="1:2">
      <c r="A1167" t="s">
        <v>13638</v>
      </c>
      <c r="B1167" t="s">
        <v>13640</v>
      </c>
    </row>
    <row r="1168" spans="1:2">
      <c r="A1168" t="s">
        <v>13638</v>
      </c>
      <c r="B1168" t="s">
        <v>13641</v>
      </c>
    </row>
    <row r="1169" spans="1:2">
      <c r="A1169" t="s">
        <v>13638</v>
      </c>
      <c r="B1169" t="s">
        <v>13642</v>
      </c>
    </row>
    <row r="1170" spans="1:2">
      <c r="A1170" t="s">
        <v>13643</v>
      </c>
    </row>
    <row r="1171" spans="1:2">
      <c r="A1171" t="s">
        <v>13643</v>
      </c>
      <c r="B1171" t="s">
        <v>4474</v>
      </c>
    </row>
    <row r="1172" spans="1:2">
      <c r="A1172" t="s">
        <v>13643</v>
      </c>
      <c r="B1172" t="s">
        <v>4941</v>
      </c>
    </row>
    <row r="1173" spans="1:2">
      <c r="A1173" t="s">
        <v>13644</v>
      </c>
    </row>
    <row r="1174" spans="1:2">
      <c r="A1174" t="s">
        <v>13644</v>
      </c>
      <c r="B1174" t="s">
        <v>4608</v>
      </c>
    </row>
    <row r="1175" spans="1:2">
      <c r="A1175" t="s">
        <v>13645</v>
      </c>
    </row>
    <row r="1176" spans="1:2">
      <c r="A1176" t="s">
        <v>13645</v>
      </c>
      <c r="B1176" t="s">
        <v>13282</v>
      </c>
    </row>
    <row r="1177" spans="1:2">
      <c r="A1177" t="s">
        <v>13651</v>
      </c>
    </row>
    <row r="1178" spans="1:2">
      <c r="A1178" t="s">
        <v>13651</v>
      </c>
      <c r="B1178" t="s">
        <v>13126</v>
      </c>
    </row>
    <row r="1179" spans="1:2">
      <c r="A1179" t="s">
        <v>13651</v>
      </c>
      <c r="B1179" t="s">
        <v>4373</v>
      </c>
    </row>
    <row r="1180" spans="1:2">
      <c r="A1180" t="s">
        <v>13651</v>
      </c>
      <c r="B1180" t="s">
        <v>4203</v>
      </c>
    </row>
    <row r="1181" spans="1:2">
      <c r="A1181" t="s">
        <v>13651</v>
      </c>
      <c r="B1181" t="s">
        <v>4527</v>
      </c>
    </row>
    <row r="1182" spans="1:2">
      <c r="A1182" t="s">
        <v>13651</v>
      </c>
      <c r="B1182" t="s">
        <v>4568</v>
      </c>
    </row>
    <row r="1183" spans="1:2">
      <c r="A1183" t="s">
        <v>13651</v>
      </c>
      <c r="B1183" t="s">
        <v>13400</v>
      </c>
    </row>
    <row r="1184" spans="1:2">
      <c r="A1184" t="s">
        <v>13651</v>
      </c>
      <c r="B1184" t="s">
        <v>4941</v>
      </c>
    </row>
    <row r="1185" spans="1:2">
      <c r="A1185" t="s">
        <v>13651</v>
      </c>
      <c r="B1185" t="s">
        <v>13278</v>
      </c>
    </row>
    <row r="1186" spans="1:2">
      <c r="A1186" t="s">
        <v>13651</v>
      </c>
      <c r="B1186" t="s">
        <v>13627</v>
      </c>
    </row>
    <row r="1187" spans="1:2">
      <c r="A1187" t="s">
        <v>13651</v>
      </c>
      <c r="B1187" t="s">
        <v>13655</v>
      </c>
    </row>
    <row r="1188" spans="1:2">
      <c r="A1188" t="s">
        <v>13651</v>
      </c>
      <c r="B1188" t="s">
        <v>13661</v>
      </c>
    </row>
    <row r="1189" spans="1:2">
      <c r="A1189" t="s">
        <v>13651</v>
      </c>
      <c r="B1189" t="s">
        <v>13665</v>
      </c>
    </row>
    <row r="1190" spans="1:2">
      <c r="A1190" t="s">
        <v>13651</v>
      </c>
      <c r="B1190" t="s">
        <v>13667</v>
      </c>
    </row>
    <row r="1191" spans="1:2">
      <c r="A1191" t="s">
        <v>13651</v>
      </c>
      <c r="B1191" t="s">
        <v>13672</v>
      </c>
    </row>
    <row r="1192" spans="1:2">
      <c r="A1192" t="s">
        <v>13651</v>
      </c>
      <c r="B1192" t="s">
        <v>13677</v>
      </c>
    </row>
    <row r="1193" spans="1:2">
      <c r="A1193" t="s">
        <v>13651</v>
      </c>
      <c r="B1193" t="s">
        <v>13679</v>
      </c>
    </row>
    <row r="1194" spans="1:2">
      <c r="A1194" t="s">
        <v>13651</v>
      </c>
      <c r="B1194" t="s">
        <v>13680</v>
      </c>
    </row>
    <row r="1195" spans="1:2">
      <c r="A1195" t="s">
        <v>13651</v>
      </c>
      <c r="B1195" t="s">
        <v>13685</v>
      </c>
    </row>
    <row r="1196" spans="1:2">
      <c r="A1196" t="s">
        <v>13651</v>
      </c>
      <c r="B1196" t="s">
        <v>13686</v>
      </c>
    </row>
    <row r="1197" spans="1:2">
      <c r="A1197" t="s">
        <v>13651</v>
      </c>
      <c r="B1197" t="s">
        <v>13689</v>
      </c>
    </row>
    <row r="1198" spans="1:2">
      <c r="A1198" t="s">
        <v>13651</v>
      </c>
      <c r="B1198" t="s">
        <v>13692</v>
      </c>
    </row>
    <row r="1199" spans="1:2">
      <c r="A1199" t="s">
        <v>13651</v>
      </c>
      <c r="B1199" t="s">
        <v>13695</v>
      </c>
    </row>
    <row r="1200" spans="1:2">
      <c r="A1200" t="s">
        <v>13651</v>
      </c>
      <c r="B1200" t="s">
        <v>13698</v>
      </c>
    </row>
    <row r="1201" spans="1:2">
      <c r="A1201" t="s">
        <v>13651</v>
      </c>
      <c r="B1201" t="s">
        <v>13699</v>
      </c>
    </row>
    <row r="1202" spans="1:2">
      <c r="A1202" t="s">
        <v>13651</v>
      </c>
      <c r="B1202" t="s">
        <v>14553</v>
      </c>
    </row>
    <row r="1203" spans="1:2">
      <c r="A1203" t="s">
        <v>13651</v>
      </c>
      <c r="B1203" t="s">
        <v>14559</v>
      </c>
    </row>
    <row r="1204" spans="1:2">
      <c r="A1204" t="s">
        <v>13651</v>
      </c>
      <c r="B1204" t="s">
        <v>14563</v>
      </c>
    </row>
    <row r="1205" spans="1:2">
      <c r="A1205" t="s">
        <v>13700</v>
      </c>
    </row>
    <row r="1206" spans="1:2">
      <c r="A1206" t="s">
        <v>13700</v>
      </c>
      <c r="B1206" t="s">
        <v>13126</v>
      </c>
    </row>
    <row r="1207" spans="1:2">
      <c r="A1207" t="s">
        <v>13700</v>
      </c>
      <c r="B1207" t="s">
        <v>4373</v>
      </c>
    </row>
    <row r="1208" spans="1:2">
      <c r="A1208" t="s">
        <v>13700</v>
      </c>
      <c r="B1208" t="s">
        <v>13278</v>
      </c>
    </row>
    <row r="1209" spans="1:2">
      <c r="A1209" t="s">
        <v>13700</v>
      </c>
      <c r="B1209" t="s">
        <v>13686</v>
      </c>
    </row>
    <row r="1210" spans="1:2">
      <c r="A1210" t="s">
        <v>13700</v>
      </c>
      <c r="B1210" t="s">
        <v>14464</v>
      </c>
    </row>
    <row r="1211" spans="1:2">
      <c r="A1211" t="s">
        <v>13700</v>
      </c>
      <c r="B1211" t="s">
        <v>14467</v>
      </c>
    </row>
    <row r="1212" spans="1:2">
      <c r="A1212" t="s">
        <v>13703</v>
      </c>
    </row>
    <row r="1213" spans="1:2">
      <c r="A1213" t="s">
        <v>13703</v>
      </c>
      <c r="B1213" t="s">
        <v>13126</v>
      </c>
    </row>
    <row r="1214" spans="1:2">
      <c r="A1214" t="s">
        <v>13703</v>
      </c>
      <c r="B1214" t="s">
        <v>4373</v>
      </c>
    </row>
    <row r="1215" spans="1:2">
      <c r="A1215" t="s">
        <v>13703</v>
      </c>
      <c r="B1215" t="s">
        <v>13612</v>
      </c>
    </row>
    <row r="1216" spans="1:2">
      <c r="A1216" t="s">
        <v>13703</v>
      </c>
      <c r="B1216" t="s">
        <v>13615</v>
      </c>
    </row>
    <row r="1217" spans="1:2">
      <c r="A1217" t="s">
        <v>13703</v>
      </c>
      <c r="B1217" t="s">
        <v>13695</v>
      </c>
    </row>
    <row r="1218" spans="1:2">
      <c r="A1218" t="s">
        <v>13703</v>
      </c>
      <c r="B1218" t="s">
        <v>13706</v>
      </c>
    </row>
    <row r="1219" spans="1:2">
      <c r="A1219" t="s">
        <v>13729</v>
      </c>
    </row>
    <row r="1220" spans="1:2">
      <c r="A1220" t="s">
        <v>13730</v>
      </c>
    </row>
    <row r="1221" spans="1:2">
      <c r="A1221" t="s">
        <v>13730</v>
      </c>
      <c r="B1221" t="s">
        <v>4373</v>
      </c>
    </row>
    <row r="1222" spans="1:2">
      <c r="A1222" t="s">
        <v>13730</v>
      </c>
      <c r="B1222" t="s">
        <v>3350</v>
      </c>
    </row>
    <row r="1223" spans="1:2">
      <c r="A1223" t="s">
        <v>13730</v>
      </c>
      <c r="B1223" t="s">
        <v>13400</v>
      </c>
    </row>
    <row r="1224" spans="1:2">
      <c r="A1224" t="s">
        <v>13730</v>
      </c>
      <c r="B1224" t="s">
        <v>13734</v>
      </c>
    </row>
    <row r="1225" spans="1:2">
      <c r="A1225" t="s">
        <v>13730</v>
      </c>
      <c r="B1225" t="s">
        <v>3340</v>
      </c>
    </row>
    <row r="1226" spans="1:2">
      <c r="A1226" t="s">
        <v>13730</v>
      </c>
      <c r="B1226" t="s">
        <v>13278</v>
      </c>
    </row>
    <row r="1227" spans="1:2">
      <c r="A1227" t="s">
        <v>13730</v>
      </c>
      <c r="B1227" t="s">
        <v>13706</v>
      </c>
    </row>
    <row r="1228" spans="1:2">
      <c r="A1228" t="s">
        <v>13730</v>
      </c>
      <c r="B1228" t="s">
        <v>13731</v>
      </c>
    </row>
    <row r="1229" spans="1:2">
      <c r="A1229" t="s">
        <v>13730</v>
      </c>
      <c r="B1229" t="s">
        <v>13732</v>
      </c>
    </row>
    <row r="1230" spans="1:2">
      <c r="A1230" t="s">
        <v>13730</v>
      </c>
      <c r="B1230" t="s">
        <v>13733</v>
      </c>
    </row>
    <row r="1231" spans="1:2">
      <c r="A1231" t="s">
        <v>13730</v>
      </c>
      <c r="B1231" t="s">
        <v>4388</v>
      </c>
    </row>
    <row r="1232" spans="1:2">
      <c r="A1232" t="s">
        <v>13730</v>
      </c>
      <c r="B1232" t="s">
        <v>3907</v>
      </c>
    </row>
    <row r="1233" spans="1:2">
      <c r="A1233" t="s">
        <v>13730</v>
      </c>
      <c r="B1233" t="s">
        <v>13735</v>
      </c>
    </row>
    <row r="1234" spans="1:2">
      <c r="A1234" t="s">
        <v>13730</v>
      </c>
      <c r="B1234" t="s">
        <v>13736</v>
      </c>
    </row>
    <row r="1235" spans="1:2">
      <c r="A1235" t="s">
        <v>13730</v>
      </c>
      <c r="B1235" t="s">
        <v>13737</v>
      </c>
    </row>
    <row r="1236" spans="1:2">
      <c r="A1236" t="s">
        <v>13730</v>
      </c>
      <c r="B1236" t="s">
        <v>13738</v>
      </c>
    </row>
    <row r="1237" spans="1:2">
      <c r="A1237" t="s">
        <v>13730</v>
      </c>
      <c r="B1237" t="s">
        <v>13739</v>
      </c>
    </row>
    <row r="1238" spans="1:2">
      <c r="A1238" t="s">
        <v>13740</v>
      </c>
    </row>
    <row r="1239" spans="1:2">
      <c r="A1239" t="s">
        <v>13740</v>
      </c>
      <c r="B1239" t="s">
        <v>4373</v>
      </c>
    </row>
    <row r="1240" spans="1:2">
      <c r="A1240" t="s">
        <v>13740</v>
      </c>
      <c r="B1240" t="s">
        <v>13278</v>
      </c>
    </row>
    <row r="1241" spans="1:2">
      <c r="A1241" t="s">
        <v>13740</v>
      </c>
      <c r="B1241" t="s">
        <v>13706</v>
      </c>
    </row>
    <row r="1242" spans="1:2">
      <c r="A1242" t="s">
        <v>13740</v>
      </c>
      <c r="B1242" t="s">
        <v>13735</v>
      </c>
    </row>
    <row r="1243" spans="1:2">
      <c r="A1243" t="s">
        <v>13740</v>
      </c>
      <c r="B1243" t="s">
        <v>13736</v>
      </c>
    </row>
    <row r="1244" spans="1:2">
      <c r="A1244" t="s">
        <v>13740</v>
      </c>
      <c r="B1244" t="s">
        <v>13737</v>
      </c>
    </row>
    <row r="1245" spans="1:2">
      <c r="A1245" t="s">
        <v>13740</v>
      </c>
      <c r="B1245" t="s">
        <v>13738</v>
      </c>
    </row>
    <row r="1246" spans="1:2">
      <c r="A1246" t="s">
        <v>13740</v>
      </c>
      <c r="B1246" t="s">
        <v>13739</v>
      </c>
    </row>
    <row r="1247" spans="1:2">
      <c r="A1247" t="s">
        <v>13741</v>
      </c>
    </row>
    <row r="1248" spans="1:2">
      <c r="A1248" t="s">
        <v>13741</v>
      </c>
      <c r="B1248" t="s">
        <v>4373</v>
      </c>
    </row>
    <row r="1249" spans="1:2">
      <c r="A1249" t="s">
        <v>13741</v>
      </c>
      <c r="B1249" t="s">
        <v>3350</v>
      </c>
    </row>
    <row r="1250" spans="1:2">
      <c r="A1250" t="s">
        <v>13741</v>
      </c>
      <c r="B1250" t="s">
        <v>13400</v>
      </c>
    </row>
    <row r="1251" spans="1:2">
      <c r="A1251" t="s">
        <v>13741</v>
      </c>
      <c r="B1251" t="s">
        <v>13734</v>
      </c>
    </row>
    <row r="1252" spans="1:2">
      <c r="A1252" t="s">
        <v>13741</v>
      </c>
      <c r="B1252" t="s">
        <v>3340</v>
      </c>
    </row>
    <row r="1253" spans="1:2">
      <c r="A1253" t="s">
        <v>13741</v>
      </c>
      <c r="B1253" t="s">
        <v>13278</v>
      </c>
    </row>
    <row r="1254" spans="1:2">
      <c r="A1254" t="s">
        <v>13741</v>
      </c>
      <c r="B1254" t="s">
        <v>13706</v>
      </c>
    </row>
    <row r="1255" spans="1:2">
      <c r="A1255" t="s">
        <v>13741</v>
      </c>
      <c r="B1255" t="s">
        <v>13731</v>
      </c>
    </row>
    <row r="1256" spans="1:2">
      <c r="A1256" t="s">
        <v>13741</v>
      </c>
      <c r="B1256" t="s">
        <v>13732</v>
      </c>
    </row>
    <row r="1257" spans="1:2">
      <c r="A1257" t="s">
        <v>13741</v>
      </c>
      <c r="B1257" t="s">
        <v>13733</v>
      </c>
    </row>
    <row r="1258" spans="1:2">
      <c r="A1258" t="s">
        <v>13741</v>
      </c>
      <c r="B1258" t="s">
        <v>4388</v>
      </c>
    </row>
    <row r="1259" spans="1:2">
      <c r="A1259" t="s">
        <v>13741</v>
      </c>
      <c r="B1259" t="s">
        <v>3907</v>
      </c>
    </row>
    <row r="1260" spans="1:2">
      <c r="A1260" t="s">
        <v>13741</v>
      </c>
      <c r="B1260" t="s">
        <v>13737</v>
      </c>
    </row>
    <row r="1261" spans="1:2">
      <c r="A1261" t="s">
        <v>13741</v>
      </c>
      <c r="B1261" t="s">
        <v>13738</v>
      </c>
    </row>
    <row r="1262" spans="1:2">
      <c r="A1262" t="s">
        <v>13741</v>
      </c>
      <c r="B1262" t="s">
        <v>13739</v>
      </c>
    </row>
    <row r="1263" spans="1:2">
      <c r="A1263" t="s">
        <v>13741</v>
      </c>
      <c r="B1263" t="s">
        <v>13742</v>
      </c>
    </row>
    <row r="1264" spans="1:2">
      <c r="A1264" t="s">
        <v>13741</v>
      </c>
      <c r="B1264" t="s">
        <v>13743</v>
      </c>
    </row>
    <row r="1265" spans="1:2">
      <c r="A1265" t="s">
        <v>13744</v>
      </c>
    </row>
    <row r="1266" spans="1:2">
      <c r="A1266" t="s">
        <v>13744</v>
      </c>
      <c r="B1266" t="s">
        <v>4373</v>
      </c>
    </row>
    <row r="1267" spans="1:2">
      <c r="A1267" t="s">
        <v>13744</v>
      </c>
      <c r="B1267" t="s">
        <v>13706</v>
      </c>
    </row>
    <row r="1268" spans="1:2">
      <c r="A1268" t="s">
        <v>13744</v>
      </c>
      <c r="B1268" t="s">
        <v>13735</v>
      </c>
    </row>
    <row r="1269" spans="1:2">
      <c r="A1269" t="s">
        <v>13744</v>
      </c>
      <c r="B1269" t="s">
        <v>13736</v>
      </c>
    </row>
    <row r="1270" spans="1:2">
      <c r="A1270" t="s">
        <v>13744</v>
      </c>
      <c r="B1270" t="s">
        <v>13737</v>
      </c>
    </row>
    <row r="1271" spans="1:2">
      <c r="A1271" t="s">
        <v>13744</v>
      </c>
      <c r="B1271" t="s">
        <v>13738</v>
      </c>
    </row>
    <row r="1272" spans="1:2">
      <c r="A1272" t="s">
        <v>13744</v>
      </c>
      <c r="B1272" t="s">
        <v>13739</v>
      </c>
    </row>
    <row r="1273" spans="1:2">
      <c r="A1273" t="s">
        <v>13745</v>
      </c>
    </row>
    <row r="1274" spans="1:2">
      <c r="A1274" t="s">
        <v>13745</v>
      </c>
      <c r="B1274" t="s">
        <v>13126</v>
      </c>
    </row>
    <row r="1275" spans="1:2">
      <c r="A1275" t="s">
        <v>13745</v>
      </c>
      <c r="B1275" t="s">
        <v>4373</v>
      </c>
    </row>
    <row r="1276" spans="1:2">
      <c r="A1276" t="s">
        <v>13745</v>
      </c>
      <c r="B1276" t="s">
        <v>4568</v>
      </c>
    </row>
    <row r="1277" spans="1:2">
      <c r="A1277" t="s">
        <v>13745</v>
      </c>
      <c r="B1277" t="s">
        <v>13400</v>
      </c>
    </row>
    <row r="1278" spans="1:2">
      <c r="A1278" t="s">
        <v>13745</v>
      </c>
      <c r="B1278" t="s">
        <v>13278</v>
      </c>
    </row>
    <row r="1279" spans="1:2">
      <c r="A1279" t="s">
        <v>13745</v>
      </c>
      <c r="B1279" t="s">
        <v>13655</v>
      </c>
    </row>
    <row r="1280" spans="1:2">
      <c r="A1280" t="s">
        <v>13745</v>
      </c>
      <c r="B1280" t="s">
        <v>13667</v>
      </c>
    </row>
    <row r="1281" spans="1:2">
      <c r="A1281" t="s">
        <v>13745</v>
      </c>
      <c r="B1281" t="s">
        <v>13680</v>
      </c>
    </row>
    <row r="1282" spans="1:2">
      <c r="A1282" t="s">
        <v>13745</v>
      </c>
      <c r="B1282" t="s">
        <v>13686</v>
      </c>
    </row>
    <row r="1283" spans="1:2">
      <c r="A1283" t="s">
        <v>13745</v>
      </c>
      <c r="B1283" t="s">
        <v>13695</v>
      </c>
    </row>
    <row r="1284" spans="1:2">
      <c r="A1284" t="s">
        <v>13745</v>
      </c>
      <c r="B1284" t="s">
        <v>13698</v>
      </c>
    </row>
    <row r="1285" spans="1:2">
      <c r="A1285" t="s">
        <v>13745</v>
      </c>
      <c r="B1285" t="s">
        <v>14464</v>
      </c>
    </row>
    <row r="1286" spans="1:2">
      <c r="A1286" t="s">
        <v>13745</v>
      </c>
      <c r="B1286" t="s">
        <v>14467</v>
      </c>
    </row>
    <row r="1287" spans="1:2">
      <c r="A1287" t="s">
        <v>13746</v>
      </c>
    </row>
    <row r="1288" spans="1:2">
      <c r="A1288" t="s">
        <v>13746</v>
      </c>
      <c r="B1288" t="s">
        <v>13126</v>
      </c>
    </row>
    <row r="1289" spans="1:2">
      <c r="A1289" t="s">
        <v>13746</v>
      </c>
      <c r="B1289" t="s">
        <v>4373</v>
      </c>
    </row>
    <row r="1290" spans="1:2">
      <c r="A1290" t="s">
        <v>13746</v>
      </c>
      <c r="B1290" t="s">
        <v>13400</v>
      </c>
    </row>
    <row r="1291" spans="1:2">
      <c r="A1291" t="s">
        <v>13746</v>
      </c>
      <c r="B1291" t="s">
        <v>13278</v>
      </c>
    </row>
    <row r="1292" spans="1:2">
      <c r="A1292" t="s">
        <v>13746</v>
      </c>
      <c r="B1292" t="s">
        <v>13655</v>
      </c>
    </row>
    <row r="1293" spans="1:2">
      <c r="A1293" t="s">
        <v>13746</v>
      </c>
      <c r="B1293" t="s">
        <v>13667</v>
      </c>
    </row>
    <row r="1294" spans="1:2">
      <c r="A1294" t="s">
        <v>13746</v>
      </c>
      <c r="B1294" t="s">
        <v>13679</v>
      </c>
    </row>
    <row r="1295" spans="1:2">
      <c r="A1295" t="s">
        <v>13746</v>
      </c>
      <c r="B1295" t="s">
        <v>13680</v>
      </c>
    </row>
    <row r="1296" spans="1:2">
      <c r="A1296" t="s">
        <v>13746</v>
      </c>
      <c r="B1296" t="s">
        <v>13686</v>
      </c>
    </row>
    <row r="1297" spans="1:2">
      <c r="A1297" t="s">
        <v>13746</v>
      </c>
      <c r="B1297" t="s">
        <v>13695</v>
      </c>
    </row>
    <row r="1298" spans="1:2">
      <c r="A1298" t="s">
        <v>13746</v>
      </c>
      <c r="B1298" t="s">
        <v>13698</v>
      </c>
    </row>
    <row r="1299" spans="1:2">
      <c r="A1299" t="s">
        <v>13747</v>
      </c>
    </row>
    <row r="1300" spans="1:2">
      <c r="A1300" t="s">
        <v>13747</v>
      </c>
      <c r="B1300" t="s">
        <v>13126</v>
      </c>
    </row>
    <row r="1301" spans="1:2">
      <c r="A1301" t="s">
        <v>13747</v>
      </c>
      <c r="B1301" t="s">
        <v>4373</v>
      </c>
    </row>
    <row r="1302" spans="1:2">
      <c r="A1302" t="s">
        <v>13747</v>
      </c>
      <c r="B1302" t="s">
        <v>4527</v>
      </c>
    </row>
    <row r="1303" spans="1:2">
      <c r="A1303" t="s">
        <v>13747</v>
      </c>
      <c r="B1303" t="s">
        <v>4568</v>
      </c>
    </row>
    <row r="1304" spans="1:2">
      <c r="A1304" t="s">
        <v>13747</v>
      </c>
      <c r="B1304" t="s">
        <v>13400</v>
      </c>
    </row>
    <row r="1305" spans="1:2">
      <c r="A1305" t="s">
        <v>13747</v>
      </c>
      <c r="B1305" t="s">
        <v>4941</v>
      </c>
    </row>
    <row r="1306" spans="1:2">
      <c r="A1306" t="s">
        <v>13747</v>
      </c>
      <c r="B1306" t="s">
        <v>13278</v>
      </c>
    </row>
    <row r="1307" spans="1:2">
      <c r="A1307" t="s">
        <v>13747</v>
      </c>
      <c r="B1307" t="s">
        <v>13655</v>
      </c>
    </row>
    <row r="1308" spans="1:2">
      <c r="A1308" t="s">
        <v>13747</v>
      </c>
      <c r="B1308" t="s">
        <v>13667</v>
      </c>
    </row>
    <row r="1309" spans="1:2">
      <c r="A1309" t="s">
        <v>13747</v>
      </c>
      <c r="B1309" t="s">
        <v>13679</v>
      </c>
    </row>
    <row r="1310" spans="1:2">
      <c r="A1310" t="s">
        <v>13747</v>
      </c>
      <c r="B1310" t="s">
        <v>13680</v>
      </c>
    </row>
    <row r="1311" spans="1:2">
      <c r="A1311" t="s">
        <v>13747</v>
      </c>
      <c r="B1311" t="s">
        <v>13686</v>
      </c>
    </row>
    <row r="1312" spans="1:2">
      <c r="A1312" t="s">
        <v>13747</v>
      </c>
      <c r="B1312" t="s">
        <v>13695</v>
      </c>
    </row>
    <row r="1313" spans="1:2">
      <c r="A1313" t="s">
        <v>13747</v>
      </c>
      <c r="B1313" t="s">
        <v>13698</v>
      </c>
    </row>
    <row r="1314" spans="1:2">
      <c r="A1314" t="s">
        <v>13748</v>
      </c>
    </row>
    <row r="1315" spans="1:2">
      <c r="A1315" t="s">
        <v>13748</v>
      </c>
      <c r="B1315" t="s">
        <v>13126</v>
      </c>
    </row>
    <row r="1316" spans="1:2">
      <c r="A1316" t="s">
        <v>13748</v>
      </c>
      <c r="B1316" t="s">
        <v>4373</v>
      </c>
    </row>
    <row r="1317" spans="1:2">
      <c r="A1317" t="s">
        <v>13748</v>
      </c>
      <c r="B1317" t="s">
        <v>4203</v>
      </c>
    </row>
    <row r="1318" spans="1:2">
      <c r="A1318" t="s">
        <v>13748</v>
      </c>
      <c r="B1318" t="s">
        <v>4568</v>
      </c>
    </row>
    <row r="1319" spans="1:2">
      <c r="A1319" t="s">
        <v>13748</v>
      </c>
      <c r="B1319" t="s">
        <v>13400</v>
      </c>
    </row>
    <row r="1320" spans="1:2">
      <c r="A1320" t="s">
        <v>13748</v>
      </c>
      <c r="B1320" t="s">
        <v>13278</v>
      </c>
    </row>
    <row r="1321" spans="1:2">
      <c r="A1321" t="s">
        <v>13748</v>
      </c>
      <c r="B1321" t="s">
        <v>13655</v>
      </c>
    </row>
    <row r="1322" spans="1:2">
      <c r="A1322" t="s">
        <v>13748</v>
      </c>
      <c r="B1322" t="s">
        <v>13667</v>
      </c>
    </row>
    <row r="1323" spans="1:2">
      <c r="A1323" t="s">
        <v>13748</v>
      </c>
      <c r="B1323" t="s">
        <v>13680</v>
      </c>
    </row>
    <row r="1324" spans="1:2">
      <c r="A1324" t="s">
        <v>13748</v>
      </c>
      <c r="B1324" t="s">
        <v>13686</v>
      </c>
    </row>
    <row r="1325" spans="1:2">
      <c r="A1325" t="s">
        <v>13748</v>
      </c>
      <c r="B1325" t="s">
        <v>13695</v>
      </c>
    </row>
    <row r="1326" spans="1:2">
      <c r="A1326" t="s">
        <v>13748</v>
      </c>
      <c r="B1326" t="s">
        <v>13698</v>
      </c>
    </row>
    <row r="1327" spans="1:2">
      <c r="A1327" t="s">
        <v>13749</v>
      </c>
    </row>
    <row r="1328" spans="1:2">
      <c r="A1328" t="s">
        <v>13749</v>
      </c>
      <c r="B1328" t="s">
        <v>13126</v>
      </c>
    </row>
    <row r="1329" spans="1:2">
      <c r="A1329" t="s">
        <v>13749</v>
      </c>
      <c r="B1329" t="s">
        <v>4373</v>
      </c>
    </row>
    <row r="1330" spans="1:2">
      <c r="A1330" t="s">
        <v>13749</v>
      </c>
      <c r="B1330" t="s">
        <v>4568</v>
      </c>
    </row>
    <row r="1331" spans="1:2">
      <c r="A1331" t="s">
        <v>13749</v>
      </c>
      <c r="B1331" t="s">
        <v>13400</v>
      </c>
    </row>
    <row r="1332" spans="1:2">
      <c r="A1332" t="s">
        <v>13749</v>
      </c>
      <c r="B1332" t="s">
        <v>13278</v>
      </c>
    </row>
    <row r="1333" spans="1:2">
      <c r="A1333" t="s">
        <v>13749</v>
      </c>
      <c r="B1333" t="s">
        <v>13655</v>
      </c>
    </row>
    <row r="1334" spans="1:2">
      <c r="A1334" t="s">
        <v>13749</v>
      </c>
      <c r="B1334" t="s">
        <v>13665</v>
      </c>
    </row>
    <row r="1335" spans="1:2">
      <c r="A1335" t="s">
        <v>13749</v>
      </c>
      <c r="B1335" t="s">
        <v>13667</v>
      </c>
    </row>
    <row r="1336" spans="1:2">
      <c r="A1336" t="s">
        <v>13749</v>
      </c>
      <c r="B1336" t="s">
        <v>13680</v>
      </c>
    </row>
    <row r="1337" spans="1:2">
      <c r="A1337" t="s">
        <v>13749</v>
      </c>
      <c r="B1337" t="s">
        <v>13686</v>
      </c>
    </row>
    <row r="1338" spans="1:2">
      <c r="A1338" t="s">
        <v>13749</v>
      </c>
      <c r="B1338" t="s">
        <v>13695</v>
      </c>
    </row>
    <row r="1339" spans="1:2">
      <c r="A1339" t="s">
        <v>13749</v>
      </c>
      <c r="B1339" t="s">
        <v>13698</v>
      </c>
    </row>
    <row r="1340" spans="1:2">
      <c r="A1340" t="s">
        <v>13752</v>
      </c>
    </row>
    <row r="1341" spans="1:2">
      <c r="A1341" t="s">
        <v>13752</v>
      </c>
      <c r="B1341" t="s">
        <v>13126</v>
      </c>
    </row>
    <row r="1342" spans="1:2">
      <c r="A1342" t="s">
        <v>13752</v>
      </c>
      <c r="B1342" t="s">
        <v>4373</v>
      </c>
    </row>
    <row r="1343" spans="1:2">
      <c r="A1343" t="s">
        <v>13752</v>
      </c>
      <c r="B1343" t="s">
        <v>13345</v>
      </c>
    </row>
    <row r="1344" spans="1:2">
      <c r="A1344" t="s">
        <v>13752</v>
      </c>
      <c r="B1344" t="s">
        <v>13415</v>
      </c>
    </row>
    <row r="1345" spans="1:2">
      <c r="A1345" t="s">
        <v>13752</v>
      </c>
      <c r="B1345" t="s">
        <v>13612</v>
      </c>
    </row>
    <row r="1346" spans="1:2">
      <c r="A1346" t="s">
        <v>13752</v>
      </c>
      <c r="B1346" t="s">
        <v>13615</v>
      </c>
    </row>
    <row r="1347" spans="1:2">
      <c r="A1347" t="s">
        <v>13752</v>
      </c>
      <c r="B1347" t="s">
        <v>13695</v>
      </c>
    </row>
    <row r="1348" spans="1:2">
      <c r="A1348" t="s">
        <v>13752</v>
      </c>
      <c r="B1348" t="s">
        <v>13706</v>
      </c>
    </row>
    <row r="1349" spans="1:2">
      <c r="A1349" t="s">
        <v>13754</v>
      </c>
    </row>
    <row r="1350" spans="1:2">
      <c r="A1350" t="s">
        <v>13754</v>
      </c>
      <c r="B1350" t="s">
        <v>13632</v>
      </c>
    </row>
    <row r="1351" spans="1:2">
      <c r="A1351" t="s">
        <v>13754</v>
      </c>
      <c r="B1351" t="s">
        <v>13755</v>
      </c>
    </row>
    <row r="1352" spans="1:2">
      <c r="A1352" t="s">
        <v>13756</v>
      </c>
    </row>
    <row r="1353" spans="1:2">
      <c r="A1353" t="s">
        <v>13756</v>
      </c>
      <c r="B1353" t="s">
        <v>13566</v>
      </c>
    </row>
    <row r="1354" spans="1:2">
      <c r="A1354" t="s">
        <v>13756</v>
      </c>
      <c r="B1354" t="s">
        <v>13636</v>
      </c>
    </row>
    <row r="1355" spans="1:2">
      <c r="A1355" t="s">
        <v>13757</v>
      </c>
    </row>
    <row r="1356" spans="1:2">
      <c r="A1356" t="s">
        <v>13757</v>
      </c>
      <c r="B1356" t="s">
        <v>4568</v>
      </c>
    </row>
    <row r="1357" spans="1:2">
      <c r="A1357" t="s">
        <v>13757</v>
      </c>
      <c r="B1357" t="s">
        <v>13566</v>
      </c>
    </row>
    <row r="1358" spans="1:2">
      <c r="A1358" t="s">
        <v>13757</v>
      </c>
      <c r="B1358" t="s">
        <v>13633</v>
      </c>
    </row>
    <row r="1359" spans="1:2">
      <c r="A1359" t="s">
        <v>13757</v>
      </c>
      <c r="B1359" t="s">
        <v>4789</v>
      </c>
    </row>
    <row r="1360" spans="1:2">
      <c r="A1360" t="s">
        <v>13757</v>
      </c>
      <c r="B1360" t="s">
        <v>13632</v>
      </c>
    </row>
    <row r="1361" spans="1:2">
      <c r="A1361" t="s">
        <v>13757</v>
      </c>
      <c r="B1361" t="s">
        <v>13639</v>
      </c>
    </row>
    <row r="1362" spans="1:2">
      <c r="A1362" t="s">
        <v>13757</v>
      </c>
      <c r="B1362" t="s">
        <v>13640</v>
      </c>
    </row>
    <row r="1363" spans="1:2">
      <c r="A1363" t="s">
        <v>13757</v>
      </c>
      <c r="B1363" t="s">
        <v>13641</v>
      </c>
    </row>
    <row r="1364" spans="1:2">
      <c r="A1364" t="s">
        <v>13757</v>
      </c>
      <c r="B1364" t="s">
        <v>13642</v>
      </c>
    </row>
    <row r="1365" spans="1:2">
      <c r="A1365" t="s">
        <v>13757</v>
      </c>
      <c r="B1365" t="s">
        <v>13758</v>
      </c>
    </row>
    <row r="1366" spans="1:2">
      <c r="A1366" t="s">
        <v>13761</v>
      </c>
    </row>
    <row r="1367" spans="1:2">
      <c r="A1367" t="s">
        <v>13761</v>
      </c>
      <c r="B1367" t="s">
        <v>4373</v>
      </c>
    </row>
    <row r="1368" spans="1:2">
      <c r="A1368" t="s">
        <v>13761</v>
      </c>
      <c r="B1368" t="s">
        <v>4568</v>
      </c>
    </row>
    <row r="1369" spans="1:2">
      <c r="A1369" t="s">
        <v>13761</v>
      </c>
      <c r="B1369" t="s">
        <v>13400</v>
      </c>
    </row>
    <row r="1370" spans="1:2">
      <c r="A1370" t="s">
        <v>13761</v>
      </c>
      <c r="B1370" t="s">
        <v>13278</v>
      </c>
    </row>
    <row r="1371" spans="1:2">
      <c r="A1371" t="s">
        <v>13761</v>
      </c>
      <c r="B1371" t="s">
        <v>13762</v>
      </c>
    </row>
    <row r="1372" spans="1:2">
      <c r="A1372" t="s">
        <v>13761</v>
      </c>
      <c r="B1372" t="s">
        <v>13763</v>
      </c>
    </row>
    <row r="1373" spans="1:2">
      <c r="A1373" t="s">
        <v>13769</v>
      </c>
    </row>
    <row r="1374" spans="1:2">
      <c r="A1374" t="s">
        <v>13769</v>
      </c>
      <c r="B1374" t="s">
        <v>4373</v>
      </c>
    </row>
    <row r="1375" spans="1:2">
      <c r="A1375" t="s">
        <v>13769</v>
      </c>
      <c r="B1375" t="s">
        <v>4158</v>
      </c>
    </row>
    <row r="1376" spans="1:2">
      <c r="A1376" t="s">
        <v>13769</v>
      </c>
      <c r="B1376" t="s">
        <v>4568</v>
      </c>
    </row>
    <row r="1377" spans="1:2">
      <c r="A1377" t="s">
        <v>13769</v>
      </c>
      <c r="B1377" t="s">
        <v>13634</v>
      </c>
    </row>
    <row r="1378" spans="1:2">
      <c r="A1378" t="s">
        <v>13769</v>
      </c>
      <c r="B1378" t="s">
        <v>13566</v>
      </c>
    </row>
    <row r="1379" spans="1:2">
      <c r="A1379" t="s">
        <v>13769</v>
      </c>
      <c r="B1379" t="s">
        <v>4155</v>
      </c>
    </row>
    <row r="1380" spans="1:2">
      <c r="A1380" t="s">
        <v>13769</v>
      </c>
      <c r="B1380" t="s">
        <v>4157</v>
      </c>
    </row>
    <row r="1381" spans="1:2">
      <c r="A1381" t="s">
        <v>13769</v>
      </c>
      <c r="B1381" t="s">
        <v>4946</v>
      </c>
    </row>
    <row r="1382" spans="1:2">
      <c r="A1382" t="s">
        <v>13769</v>
      </c>
      <c r="B1382" t="s">
        <v>13635</v>
      </c>
    </row>
    <row r="1383" spans="1:2">
      <c r="A1383" t="s">
        <v>13769</v>
      </c>
      <c r="B1383" t="s">
        <v>13770</v>
      </c>
    </row>
    <row r="1384" spans="1:2">
      <c r="A1384" t="s">
        <v>13769</v>
      </c>
      <c r="B1384" t="s">
        <v>13771</v>
      </c>
    </row>
    <row r="1385" spans="1:2">
      <c r="A1385" t="s">
        <v>13769</v>
      </c>
      <c r="B1385" t="s">
        <v>13772</v>
      </c>
    </row>
    <row r="1386" spans="1:2">
      <c r="A1386" t="s">
        <v>13769</v>
      </c>
      <c r="B1386" t="s">
        <v>13773</v>
      </c>
    </row>
    <row r="1387" spans="1:2">
      <c r="A1387" t="s">
        <v>13769</v>
      </c>
      <c r="B1387" t="s">
        <v>13774</v>
      </c>
    </row>
    <row r="1388" spans="1:2">
      <c r="A1388" t="s">
        <v>13769</v>
      </c>
      <c r="B1388" t="s">
        <v>13775</v>
      </c>
    </row>
    <row r="1389" spans="1:2">
      <c r="A1389" t="s">
        <v>13769</v>
      </c>
      <c r="B1389" t="s">
        <v>13776</v>
      </c>
    </row>
    <row r="1390" spans="1:2">
      <c r="A1390" t="s">
        <v>13777</v>
      </c>
    </row>
    <row r="1391" spans="1:2">
      <c r="A1391" t="s">
        <v>13777</v>
      </c>
      <c r="B1391" t="s">
        <v>4373</v>
      </c>
    </row>
    <row r="1392" spans="1:2">
      <c r="A1392" t="s">
        <v>13777</v>
      </c>
      <c r="B1392" t="s">
        <v>4527</v>
      </c>
    </row>
    <row r="1393" spans="1:2">
      <c r="A1393" t="s">
        <v>13777</v>
      </c>
      <c r="B1393" t="s">
        <v>4568</v>
      </c>
    </row>
    <row r="1394" spans="1:2">
      <c r="A1394" t="s">
        <v>13777</v>
      </c>
      <c r="B1394" t="s">
        <v>13634</v>
      </c>
    </row>
    <row r="1395" spans="1:2">
      <c r="A1395" t="s">
        <v>13777</v>
      </c>
      <c r="B1395" t="s">
        <v>4474</v>
      </c>
    </row>
    <row r="1396" spans="1:2">
      <c r="A1396" t="s">
        <v>13777</v>
      </c>
      <c r="B1396" t="s">
        <v>4868</v>
      </c>
    </row>
    <row r="1397" spans="1:2">
      <c r="A1397" t="s">
        <v>13777</v>
      </c>
      <c r="B1397" t="s">
        <v>4941</v>
      </c>
    </row>
    <row r="1398" spans="1:2">
      <c r="A1398" t="s">
        <v>13777</v>
      </c>
      <c r="B1398" t="s">
        <v>13278</v>
      </c>
    </row>
    <row r="1399" spans="1:2">
      <c r="A1399" t="s">
        <v>13777</v>
      </c>
      <c r="B1399" t="s">
        <v>13630</v>
      </c>
    </row>
    <row r="1400" spans="1:2">
      <c r="A1400" t="s">
        <v>13777</v>
      </c>
      <c r="B1400" t="s">
        <v>4564</v>
      </c>
    </row>
    <row r="1401" spans="1:2">
      <c r="A1401" t="s">
        <v>13777</v>
      </c>
      <c r="B1401" t="s">
        <v>13632</v>
      </c>
    </row>
    <row r="1402" spans="1:2">
      <c r="A1402" t="s">
        <v>13777</v>
      </c>
      <c r="B1402" t="s">
        <v>4541</v>
      </c>
    </row>
    <row r="1403" spans="1:2">
      <c r="A1403" t="s">
        <v>13777</v>
      </c>
      <c r="B1403" t="s">
        <v>13635</v>
      </c>
    </row>
    <row r="1404" spans="1:2">
      <c r="A1404" t="s">
        <v>13777</v>
      </c>
      <c r="B1404" t="s">
        <v>13636</v>
      </c>
    </row>
    <row r="1405" spans="1:2">
      <c r="A1405" t="s">
        <v>13777</v>
      </c>
      <c r="B1405" t="s">
        <v>4563</v>
      </c>
    </row>
    <row r="1406" spans="1:2">
      <c r="A1406" t="s">
        <v>13777</v>
      </c>
      <c r="B1406" t="s">
        <v>13637</v>
      </c>
    </row>
    <row r="1407" spans="1:2">
      <c r="A1407" t="s">
        <v>13778</v>
      </c>
    </row>
    <row r="1408" spans="1:2">
      <c r="A1408" t="s">
        <v>13778</v>
      </c>
      <c r="B1408" t="s">
        <v>4373</v>
      </c>
    </row>
    <row r="1409" spans="1:2">
      <c r="A1409" t="s">
        <v>13778</v>
      </c>
      <c r="B1409" t="s">
        <v>4568</v>
      </c>
    </row>
    <row r="1410" spans="1:2">
      <c r="A1410" t="s">
        <v>13778</v>
      </c>
      <c r="B1410" t="s">
        <v>4868</v>
      </c>
    </row>
    <row r="1411" spans="1:2">
      <c r="A1411" t="s">
        <v>13778</v>
      </c>
      <c r="B1411" t="s">
        <v>13630</v>
      </c>
    </row>
    <row r="1412" spans="1:2">
      <c r="A1412" t="s">
        <v>13778</v>
      </c>
      <c r="B1412" t="s">
        <v>4564</v>
      </c>
    </row>
    <row r="1413" spans="1:2">
      <c r="A1413" t="s">
        <v>13778</v>
      </c>
      <c r="B1413" t="s">
        <v>13632</v>
      </c>
    </row>
    <row r="1414" spans="1:2">
      <c r="A1414" t="s">
        <v>13778</v>
      </c>
      <c r="B1414" t="s">
        <v>13635</v>
      </c>
    </row>
    <row r="1415" spans="1:2">
      <c r="A1415" t="s">
        <v>13778</v>
      </c>
      <c r="B1415" t="s">
        <v>4563</v>
      </c>
    </row>
    <row r="1416" spans="1:2">
      <c r="A1416" t="s">
        <v>13778</v>
      </c>
      <c r="B1416" t="s">
        <v>13637</v>
      </c>
    </row>
    <row r="1417" spans="1:2">
      <c r="A1417" t="s">
        <v>13779</v>
      </c>
    </row>
    <row r="1418" spans="1:2">
      <c r="A1418" t="s">
        <v>13779</v>
      </c>
      <c r="B1418" t="s">
        <v>4373</v>
      </c>
    </row>
    <row r="1419" spans="1:2">
      <c r="A1419" t="s">
        <v>13779</v>
      </c>
      <c r="B1419" t="s">
        <v>4527</v>
      </c>
    </row>
    <row r="1420" spans="1:2">
      <c r="A1420" t="s">
        <v>13779</v>
      </c>
      <c r="B1420" t="s">
        <v>4568</v>
      </c>
    </row>
    <row r="1421" spans="1:2">
      <c r="A1421" t="s">
        <v>13779</v>
      </c>
      <c r="B1421" t="s">
        <v>13634</v>
      </c>
    </row>
    <row r="1422" spans="1:2">
      <c r="A1422" t="s">
        <v>13779</v>
      </c>
      <c r="B1422" t="s">
        <v>4474</v>
      </c>
    </row>
    <row r="1423" spans="1:2">
      <c r="A1423" t="s">
        <v>13779</v>
      </c>
      <c r="B1423" t="s">
        <v>4868</v>
      </c>
    </row>
    <row r="1424" spans="1:2">
      <c r="A1424" t="s">
        <v>13779</v>
      </c>
      <c r="B1424" t="s">
        <v>4941</v>
      </c>
    </row>
    <row r="1425" spans="1:2">
      <c r="A1425" t="s">
        <v>13779</v>
      </c>
      <c r="B1425" t="s">
        <v>13630</v>
      </c>
    </row>
    <row r="1426" spans="1:2">
      <c r="A1426" t="s">
        <v>13779</v>
      </c>
      <c r="B1426" t="s">
        <v>4564</v>
      </c>
    </row>
    <row r="1427" spans="1:2">
      <c r="A1427" t="s">
        <v>13779</v>
      </c>
      <c r="B1427" t="s">
        <v>4541</v>
      </c>
    </row>
    <row r="1428" spans="1:2">
      <c r="A1428" t="s">
        <v>13779</v>
      </c>
      <c r="B1428" t="s">
        <v>4563</v>
      </c>
    </row>
    <row r="1429" spans="1:2">
      <c r="A1429" t="s">
        <v>13779</v>
      </c>
      <c r="B1429" t="s">
        <v>13637</v>
      </c>
    </row>
    <row r="1430" spans="1:2">
      <c r="A1430" t="s">
        <v>13780</v>
      </c>
    </row>
    <row r="1431" spans="1:2">
      <c r="A1431" t="s">
        <v>13781</v>
      </c>
      <c r="B1431" t="s">
        <v>4373</v>
      </c>
    </row>
    <row r="1432" spans="1:2">
      <c r="A1432" t="s">
        <v>13781</v>
      </c>
      <c r="B1432" t="s">
        <v>4226</v>
      </c>
    </row>
    <row r="1433" spans="1:2">
      <c r="A1433" t="s">
        <v>13781</v>
      </c>
      <c r="B1433" t="s">
        <v>13588</v>
      </c>
    </row>
    <row r="1434" spans="1:2">
      <c r="A1434" t="s">
        <v>13781</v>
      </c>
      <c r="B1434" t="s">
        <v>13589</v>
      </c>
    </row>
    <row r="1435" spans="1:2">
      <c r="A1435" t="s">
        <v>13781</v>
      </c>
      <c r="B1435" t="s">
        <v>13593</v>
      </c>
    </row>
    <row r="1436" spans="1:2">
      <c r="A1436" t="s">
        <v>13781</v>
      </c>
      <c r="B1436" t="s">
        <v>13764</v>
      </c>
    </row>
    <row r="1437" spans="1:2">
      <c r="A1437" t="s">
        <v>13781</v>
      </c>
      <c r="B1437" t="s">
        <v>13782</v>
      </c>
    </row>
    <row r="1438" spans="1:2">
      <c r="A1438" t="s">
        <v>13781</v>
      </c>
      <c r="B1438" t="s">
        <v>13783</v>
      </c>
    </row>
    <row r="1439" spans="1:2">
      <c r="A1439" t="s">
        <v>13784</v>
      </c>
    </row>
    <row r="1440" spans="1:2">
      <c r="A1440" t="s">
        <v>13784</v>
      </c>
      <c r="B1440" t="s">
        <v>4373</v>
      </c>
    </row>
    <row r="1441" spans="1:2">
      <c r="A1441" t="s">
        <v>13784</v>
      </c>
      <c r="B1441" t="s">
        <v>4226</v>
      </c>
    </row>
    <row r="1442" spans="1:2">
      <c r="A1442" t="s">
        <v>13784</v>
      </c>
      <c r="B1442" t="s">
        <v>13566</v>
      </c>
    </row>
    <row r="1443" spans="1:2">
      <c r="A1443" t="s">
        <v>13784</v>
      </c>
      <c r="B1443" t="s">
        <v>4155</v>
      </c>
    </row>
    <row r="1444" spans="1:2">
      <c r="A1444" t="s">
        <v>13784</v>
      </c>
      <c r="B1444" t="s">
        <v>13278</v>
      </c>
    </row>
    <row r="1445" spans="1:2">
      <c r="A1445" t="s">
        <v>13784</v>
      </c>
      <c r="B1445" t="s">
        <v>13588</v>
      </c>
    </row>
    <row r="1446" spans="1:2">
      <c r="A1446" t="s">
        <v>13784</v>
      </c>
      <c r="B1446" t="s">
        <v>13591</v>
      </c>
    </row>
    <row r="1447" spans="1:2">
      <c r="A1447" t="s">
        <v>13784</v>
      </c>
      <c r="B1447" t="s">
        <v>13592</v>
      </c>
    </row>
    <row r="1448" spans="1:2">
      <c r="A1448" t="s">
        <v>13784</v>
      </c>
      <c r="B1448" t="s">
        <v>13593</v>
      </c>
    </row>
    <row r="1449" spans="1:2">
      <c r="A1449" t="s">
        <v>13784</v>
      </c>
      <c r="B1449" t="s">
        <v>13764</v>
      </c>
    </row>
    <row r="1450" spans="1:2">
      <c r="A1450" t="s">
        <v>13784</v>
      </c>
      <c r="B1450" t="s">
        <v>13766</v>
      </c>
    </row>
    <row r="1451" spans="1:2">
      <c r="A1451" t="s">
        <v>13784</v>
      </c>
      <c r="B1451" t="s">
        <v>13767</v>
      </c>
    </row>
    <row r="1452" spans="1:2">
      <c r="A1452" t="s">
        <v>13784</v>
      </c>
      <c r="B1452" t="s">
        <v>13768</v>
      </c>
    </row>
    <row r="1453" spans="1:2">
      <c r="A1453" t="s">
        <v>13785</v>
      </c>
    </row>
    <row r="1454" spans="1:2">
      <c r="A1454" t="s">
        <v>13785</v>
      </c>
      <c r="B1454" t="s">
        <v>4373</v>
      </c>
    </row>
    <row r="1455" spans="1:2">
      <c r="A1455" t="s">
        <v>13785</v>
      </c>
      <c r="B1455" t="s">
        <v>4226</v>
      </c>
    </row>
    <row r="1456" spans="1:2">
      <c r="A1456" t="s">
        <v>13785</v>
      </c>
      <c r="B1456" t="s">
        <v>13566</v>
      </c>
    </row>
    <row r="1457" spans="1:2">
      <c r="A1457" t="s">
        <v>13785</v>
      </c>
      <c r="B1457" t="s">
        <v>4155</v>
      </c>
    </row>
    <row r="1458" spans="1:2">
      <c r="A1458" t="s">
        <v>13785</v>
      </c>
      <c r="B1458" t="s">
        <v>13278</v>
      </c>
    </row>
    <row r="1459" spans="1:2">
      <c r="A1459" t="s">
        <v>13785</v>
      </c>
      <c r="B1459" t="s">
        <v>13589</v>
      </c>
    </row>
    <row r="1460" spans="1:2">
      <c r="A1460" t="s">
        <v>13785</v>
      </c>
      <c r="B1460" t="s">
        <v>13591</v>
      </c>
    </row>
    <row r="1461" spans="1:2">
      <c r="A1461" t="s">
        <v>13785</v>
      </c>
      <c r="B1461" t="s">
        <v>13592</v>
      </c>
    </row>
    <row r="1462" spans="1:2">
      <c r="A1462" t="s">
        <v>13785</v>
      </c>
      <c r="B1462" t="s">
        <v>13593</v>
      </c>
    </row>
    <row r="1463" spans="1:2">
      <c r="A1463" t="s">
        <v>13785</v>
      </c>
      <c r="B1463" t="s">
        <v>13764</v>
      </c>
    </row>
    <row r="1464" spans="1:2">
      <c r="A1464" t="s">
        <v>13785</v>
      </c>
      <c r="B1464" t="s">
        <v>13765</v>
      </c>
    </row>
    <row r="1465" spans="1:2">
      <c r="A1465" t="s">
        <v>13786</v>
      </c>
    </row>
    <row r="1466" spans="1:2">
      <c r="A1466" t="s">
        <v>13786</v>
      </c>
      <c r="B1466" t="s">
        <v>4373</v>
      </c>
    </row>
    <row r="1467" spans="1:2">
      <c r="A1467" t="s">
        <v>13786</v>
      </c>
      <c r="B1467" t="s">
        <v>4158</v>
      </c>
    </row>
    <row r="1468" spans="1:2">
      <c r="A1468" t="s">
        <v>13786</v>
      </c>
      <c r="B1468" t="s">
        <v>4527</v>
      </c>
    </row>
    <row r="1469" spans="1:2">
      <c r="A1469" t="s">
        <v>13786</v>
      </c>
      <c r="B1469" t="s">
        <v>4568</v>
      </c>
    </row>
    <row r="1470" spans="1:2">
      <c r="A1470" t="s">
        <v>13786</v>
      </c>
      <c r="B1470" t="s">
        <v>13566</v>
      </c>
    </row>
    <row r="1471" spans="1:2">
      <c r="A1471" t="s">
        <v>13786</v>
      </c>
      <c r="B1471" t="s">
        <v>4155</v>
      </c>
    </row>
    <row r="1472" spans="1:2">
      <c r="A1472" t="s">
        <v>13786</v>
      </c>
      <c r="B1472" t="s">
        <v>4157</v>
      </c>
    </row>
    <row r="1473" spans="1:2">
      <c r="A1473" t="s">
        <v>13786</v>
      </c>
      <c r="B1473" t="s">
        <v>4941</v>
      </c>
    </row>
    <row r="1474" spans="1:2">
      <c r="A1474" t="s">
        <v>13786</v>
      </c>
      <c r="B1474" t="s">
        <v>4946</v>
      </c>
    </row>
    <row r="1475" spans="1:2">
      <c r="A1475" t="s">
        <v>13786</v>
      </c>
      <c r="B1475" t="s">
        <v>4564</v>
      </c>
    </row>
    <row r="1476" spans="1:2">
      <c r="A1476" t="s">
        <v>13786</v>
      </c>
      <c r="B1476" t="s">
        <v>13635</v>
      </c>
    </row>
    <row r="1477" spans="1:2">
      <c r="A1477" t="s">
        <v>13786</v>
      </c>
      <c r="B1477" t="s">
        <v>13636</v>
      </c>
    </row>
    <row r="1478" spans="1:2">
      <c r="A1478" t="s">
        <v>13786</v>
      </c>
      <c r="B1478" t="s">
        <v>13770</v>
      </c>
    </row>
    <row r="1479" spans="1:2">
      <c r="A1479" t="s">
        <v>13786</v>
      </c>
      <c r="B1479" t="s">
        <v>13787</v>
      </c>
    </row>
    <row r="1480" spans="1:2">
      <c r="A1480" t="s">
        <v>13786</v>
      </c>
      <c r="B1480" t="s">
        <v>13788</v>
      </c>
    </row>
    <row r="1481" spans="1:2">
      <c r="A1481" t="s">
        <v>13789</v>
      </c>
    </row>
    <row r="1482" spans="1:2">
      <c r="A1482" t="s">
        <v>13789</v>
      </c>
      <c r="B1482" t="s">
        <v>4373</v>
      </c>
    </row>
    <row r="1483" spans="1:2">
      <c r="A1483" t="s">
        <v>13789</v>
      </c>
      <c r="B1483" t="s">
        <v>4158</v>
      </c>
    </row>
    <row r="1484" spans="1:2">
      <c r="A1484" t="s">
        <v>13789</v>
      </c>
      <c r="B1484" t="s">
        <v>4167</v>
      </c>
    </row>
    <row r="1485" spans="1:2">
      <c r="A1485" t="s">
        <v>13789</v>
      </c>
      <c r="B1485" t="s">
        <v>3331</v>
      </c>
    </row>
    <row r="1486" spans="1:2">
      <c r="A1486" t="s">
        <v>13789</v>
      </c>
      <c r="B1486" t="s">
        <v>4155</v>
      </c>
    </row>
    <row r="1487" spans="1:2">
      <c r="A1487" t="s">
        <v>13789</v>
      </c>
      <c r="B1487" t="s">
        <v>4156</v>
      </c>
    </row>
    <row r="1488" spans="1:2">
      <c r="A1488" t="s">
        <v>13789</v>
      </c>
      <c r="B1488" t="s">
        <v>4157</v>
      </c>
    </row>
    <row r="1489" spans="1:2">
      <c r="A1489" t="s">
        <v>13789</v>
      </c>
      <c r="B1489" t="s">
        <v>4987</v>
      </c>
    </row>
    <row r="1490" spans="1:2">
      <c r="A1490" t="s">
        <v>13789</v>
      </c>
      <c r="B1490" t="s">
        <v>13564</v>
      </c>
    </row>
    <row r="1491" spans="1:2">
      <c r="A1491" t="s">
        <v>13789</v>
      </c>
      <c r="B1491" t="s">
        <v>13565</v>
      </c>
    </row>
    <row r="1492" spans="1:2">
      <c r="A1492" t="s">
        <v>13789</v>
      </c>
      <c r="B1492" t="s">
        <v>13790</v>
      </c>
    </row>
    <row r="1493" spans="1:2">
      <c r="A1493" t="s">
        <v>13789</v>
      </c>
      <c r="B1493" t="s">
        <v>13791</v>
      </c>
    </row>
    <row r="1494" spans="1:2">
      <c r="A1494" t="s">
        <v>13789</v>
      </c>
      <c r="B1494" t="s">
        <v>13792</v>
      </c>
    </row>
    <row r="1495" spans="1:2">
      <c r="A1495" t="s">
        <v>13789</v>
      </c>
      <c r="B1495" t="s">
        <v>13793</v>
      </c>
    </row>
    <row r="1496" spans="1:2">
      <c r="A1496" t="s">
        <v>13789</v>
      </c>
      <c r="B1496" t="s">
        <v>13794</v>
      </c>
    </row>
    <row r="1497" spans="1:2">
      <c r="A1497" t="s">
        <v>13789</v>
      </c>
      <c r="B1497" t="s">
        <v>13795</v>
      </c>
    </row>
    <row r="1498" spans="1:2">
      <c r="A1498" t="s">
        <v>13789</v>
      </c>
      <c r="B1498" t="s">
        <v>13796</v>
      </c>
    </row>
    <row r="1499" spans="1:2">
      <c r="A1499" t="s">
        <v>13789</v>
      </c>
      <c r="B1499" t="s">
        <v>13797</v>
      </c>
    </row>
    <row r="1500" spans="1:2">
      <c r="A1500" t="s">
        <v>13789</v>
      </c>
      <c r="B1500" t="s">
        <v>13798</v>
      </c>
    </row>
    <row r="1501" spans="1:2">
      <c r="A1501" t="s">
        <v>13789</v>
      </c>
      <c r="B1501" t="s">
        <v>13799</v>
      </c>
    </row>
    <row r="1502" spans="1:2">
      <c r="A1502" t="s">
        <v>13800</v>
      </c>
    </row>
    <row r="1503" spans="1:2">
      <c r="A1503" t="s">
        <v>13800</v>
      </c>
      <c r="B1503" t="s">
        <v>4373</v>
      </c>
    </row>
    <row r="1504" spans="1:2">
      <c r="A1504" t="s">
        <v>13800</v>
      </c>
      <c r="B1504" t="s">
        <v>4158</v>
      </c>
    </row>
    <row r="1505" spans="1:2">
      <c r="A1505" t="s">
        <v>13800</v>
      </c>
      <c r="B1505" t="s">
        <v>4167</v>
      </c>
    </row>
    <row r="1506" spans="1:2">
      <c r="A1506" t="s">
        <v>13800</v>
      </c>
      <c r="B1506" t="s">
        <v>3331</v>
      </c>
    </row>
    <row r="1507" spans="1:2">
      <c r="A1507" t="s">
        <v>13800</v>
      </c>
      <c r="B1507" t="s">
        <v>4155</v>
      </c>
    </row>
    <row r="1508" spans="1:2">
      <c r="A1508" t="s">
        <v>13800</v>
      </c>
      <c r="B1508" t="s">
        <v>4156</v>
      </c>
    </row>
    <row r="1509" spans="1:2">
      <c r="A1509" t="s">
        <v>13800</v>
      </c>
      <c r="B1509" t="s">
        <v>4157</v>
      </c>
    </row>
    <row r="1510" spans="1:2">
      <c r="A1510" t="s">
        <v>13800</v>
      </c>
      <c r="B1510" t="s">
        <v>4935</v>
      </c>
    </row>
    <row r="1511" spans="1:2">
      <c r="A1511" t="s">
        <v>13800</v>
      </c>
      <c r="B1511" t="s">
        <v>4983</v>
      </c>
    </row>
    <row r="1512" spans="1:2">
      <c r="A1512" t="s">
        <v>13801</v>
      </c>
    </row>
    <row r="1513" spans="1:2">
      <c r="A1513" t="s">
        <v>13801</v>
      </c>
      <c r="B1513" t="s">
        <v>4167</v>
      </c>
    </row>
    <row r="1514" spans="1:2">
      <c r="A1514" t="s">
        <v>13801</v>
      </c>
      <c r="B1514" t="s">
        <v>4987</v>
      </c>
    </row>
    <row r="1515" spans="1:2">
      <c r="A1515" t="s">
        <v>13801</v>
      </c>
      <c r="B1515" t="s">
        <v>4990</v>
      </c>
    </row>
    <row r="1516" spans="1:2">
      <c r="A1516" t="s">
        <v>13802</v>
      </c>
    </row>
    <row r="1517" spans="1:2">
      <c r="A1517" t="s">
        <v>13802</v>
      </c>
      <c r="B1517" t="s">
        <v>4373</v>
      </c>
    </row>
    <row r="1518" spans="1:2">
      <c r="A1518" t="s">
        <v>13802</v>
      </c>
      <c r="B1518" t="s">
        <v>4158</v>
      </c>
    </row>
    <row r="1519" spans="1:2">
      <c r="A1519" t="s">
        <v>13802</v>
      </c>
      <c r="B1519" t="s">
        <v>4167</v>
      </c>
    </row>
    <row r="1520" spans="1:2">
      <c r="A1520" t="s">
        <v>13802</v>
      </c>
      <c r="B1520" t="s">
        <v>3331</v>
      </c>
    </row>
    <row r="1521" spans="1:2">
      <c r="A1521" t="s">
        <v>13802</v>
      </c>
      <c r="B1521" t="s">
        <v>4155</v>
      </c>
    </row>
    <row r="1522" spans="1:2">
      <c r="A1522" t="s">
        <v>13802</v>
      </c>
      <c r="B1522" t="s">
        <v>4156</v>
      </c>
    </row>
    <row r="1523" spans="1:2">
      <c r="A1523" t="s">
        <v>13802</v>
      </c>
      <c r="B1523" t="s">
        <v>4157</v>
      </c>
    </row>
    <row r="1524" spans="1:2">
      <c r="A1524" t="s">
        <v>13802</v>
      </c>
      <c r="B1524" t="s">
        <v>13803</v>
      </c>
    </row>
    <row r="1525" spans="1:2">
      <c r="A1525" t="s">
        <v>13802</v>
      </c>
      <c r="B1525" t="s">
        <v>13804</v>
      </c>
    </row>
    <row r="1526" spans="1:2">
      <c r="A1526" t="s">
        <v>13802</v>
      </c>
      <c r="B1526" t="s">
        <v>13805</v>
      </c>
    </row>
    <row r="1527" spans="1:2">
      <c r="A1527" t="s">
        <v>13802</v>
      </c>
      <c r="B1527" t="s">
        <v>13806</v>
      </c>
    </row>
    <row r="1528" spans="1:2">
      <c r="A1528" t="s">
        <v>13802</v>
      </c>
      <c r="B1528" t="s">
        <v>13807</v>
      </c>
    </row>
    <row r="1529" spans="1:2">
      <c r="A1529" t="s">
        <v>13802</v>
      </c>
      <c r="B1529" t="s">
        <v>13808</v>
      </c>
    </row>
    <row r="1530" spans="1:2">
      <c r="A1530" t="s">
        <v>13809</v>
      </c>
    </row>
    <row r="1531" spans="1:2">
      <c r="A1531" t="s">
        <v>13809</v>
      </c>
      <c r="B1531" t="s">
        <v>4373</v>
      </c>
    </row>
    <row r="1532" spans="1:2">
      <c r="A1532" t="s">
        <v>13809</v>
      </c>
      <c r="B1532" t="s">
        <v>4158</v>
      </c>
    </row>
    <row r="1533" spans="1:2">
      <c r="A1533" t="s">
        <v>13809</v>
      </c>
      <c r="B1533" t="s">
        <v>4167</v>
      </c>
    </row>
    <row r="1534" spans="1:2">
      <c r="A1534" t="s">
        <v>13809</v>
      </c>
      <c r="B1534" t="s">
        <v>3331</v>
      </c>
    </row>
    <row r="1535" spans="1:2">
      <c r="A1535" t="s">
        <v>13809</v>
      </c>
      <c r="B1535" t="s">
        <v>4155</v>
      </c>
    </row>
    <row r="1536" spans="1:2">
      <c r="A1536" t="s">
        <v>13809</v>
      </c>
      <c r="B1536" t="s">
        <v>4156</v>
      </c>
    </row>
    <row r="1537" spans="1:2">
      <c r="A1537" t="s">
        <v>13809</v>
      </c>
      <c r="B1537" t="s">
        <v>4157</v>
      </c>
    </row>
    <row r="1538" spans="1:2">
      <c r="A1538" t="s">
        <v>13809</v>
      </c>
      <c r="B1538" t="s">
        <v>4987</v>
      </c>
    </row>
    <row r="1539" spans="1:2">
      <c r="A1539" t="s">
        <v>13809</v>
      </c>
      <c r="B1539" t="s">
        <v>4990</v>
      </c>
    </row>
    <row r="1540" spans="1:2">
      <c r="A1540" t="s">
        <v>13809</v>
      </c>
      <c r="B1540" t="s">
        <v>13579</v>
      </c>
    </row>
    <row r="1541" spans="1:2">
      <c r="A1541" t="s">
        <v>13809</v>
      </c>
      <c r="B1541" t="s">
        <v>13790</v>
      </c>
    </row>
    <row r="1542" spans="1:2">
      <c r="A1542" t="s">
        <v>13809</v>
      </c>
      <c r="B1542" t="s">
        <v>13791</v>
      </c>
    </row>
    <row r="1543" spans="1:2">
      <c r="A1543" t="s">
        <v>13809</v>
      </c>
      <c r="B1543" t="s">
        <v>13794</v>
      </c>
    </row>
    <row r="1544" spans="1:2">
      <c r="A1544" t="s">
        <v>13809</v>
      </c>
      <c r="B1544" t="s">
        <v>13795</v>
      </c>
    </row>
    <row r="1545" spans="1:2">
      <c r="A1545" t="s">
        <v>13809</v>
      </c>
      <c r="B1545" t="s">
        <v>13796</v>
      </c>
    </row>
    <row r="1546" spans="1:2">
      <c r="A1546" t="s">
        <v>13809</v>
      </c>
      <c r="B1546" t="s">
        <v>13797</v>
      </c>
    </row>
    <row r="1547" spans="1:2">
      <c r="A1547" t="s">
        <v>13809</v>
      </c>
      <c r="B1547" t="s">
        <v>13799</v>
      </c>
    </row>
    <row r="1548" spans="1:2">
      <c r="A1548" t="s">
        <v>13809</v>
      </c>
      <c r="B1548" t="s">
        <v>13810</v>
      </c>
    </row>
    <row r="1549" spans="1:2">
      <c r="A1549" t="s">
        <v>13809</v>
      </c>
      <c r="B1549" t="s">
        <v>13811</v>
      </c>
    </row>
    <row r="1550" spans="1:2">
      <c r="A1550" t="s">
        <v>14547</v>
      </c>
    </row>
    <row r="1551" spans="1:2">
      <c r="A1551" t="s">
        <v>14547</v>
      </c>
      <c r="B1551" t="s">
        <v>13126</v>
      </c>
    </row>
    <row r="1552" spans="1:2">
      <c r="A1552" t="s">
        <v>14547</v>
      </c>
      <c r="B1552" t="s">
        <v>4373</v>
      </c>
    </row>
    <row r="1553" spans="1:2">
      <c r="A1553" t="s">
        <v>14547</v>
      </c>
      <c r="B1553" t="s">
        <v>4158</v>
      </c>
    </row>
    <row r="1554" spans="1:2">
      <c r="A1554" t="s">
        <v>14547</v>
      </c>
      <c r="B1554" t="s">
        <v>4226</v>
      </c>
    </row>
    <row r="1555" spans="1:2">
      <c r="A1555" t="s">
        <v>14547</v>
      </c>
      <c r="B1555" t="s">
        <v>13302</v>
      </c>
    </row>
    <row r="1556" spans="1:2">
      <c r="A1556" t="s">
        <v>14547</v>
      </c>
      <c r="B1556" t="s">
        <v>13280</v>
      </c>
    </row>
    <row r="1557" spans="1:2">
      <c r="A1557" t="s">
        <v>14547</v>
      </c>
      <c r="B1557" t="s">
        <v>4155</v>
      </c>
    </row>
    <row r="1558" spans="1:2">
      <c r="A1558" t="s">
        <v>14547</v>
      </c>
      <c r="B1558" t="s">
        <v>4157</v>
      </c>
    </row>
    <row r="1559" spans="1:2">
      <c r="A1559" t="s">
        <v>14547</v>
      </c>
      <c r="B1559" t="s">
        <v>13278</v>
      </c>
    </row>
    <row r="1560" spans="1:2">
      <c r="A1560" t="s">
        <v>14547</v>
      </c>
      <c r="B1560" t="s">
        <v>13282</v>
      </c>
    </row>
    <row r="1561" spans="1:2">
      <c r="A1561" t="s">
        <v>14547</v>
      </c>
      <c r="B1561" t="s">
        <v>13297</v>
      </c>
    </row>
    <row r="1562" spans="1:2">
      <c r="A1562" t="s">
        <v>14547</v>
      </c>
      <c r="B1562" t="s">
        <v>13310</v>
      </c>
    </row>
    <row r="1563" spans="1:2">
      <c r="A1563" t="s">
        <v>14547</v>
      </c>
      <c r="B1563" t="s">
        <v>13314</v>
      </c>
    </row>
    <row r="1564" spans="1:2">
      <c r="A1564" t="s">
        <v>14547</v>
      </c>
      <c r="B1564" t="s">
        <v>13318</v>
      </c>
    </row>
    <row r="1565" spans="1:2">
      <c r="A1565" t="s">
        <v>14547</v>
      </c>
      <c r="B1565" t="s">
        <v>13322</v>
      </c>
    </row>
    <row r="1566" spans="1:2">
      <c r="A1566" t="s">
        <v>14547</v>
      </c>
      <c r="B1566" t="s">
        <v>13326</v>
      </c>
    </row>
    <row r="1567" spans="1:2">
      <c r="A1567" t="s">
        <v>14547</v>
      </c>
      <c r="B1567" t="s">
        <v>13330</v>
      </c>
    </row>
    <row r="1568" spans="1:2">
      <c r="A1568" t="s">
        <v>14547</v>
      </c>
      <c r="B1568" t="s">
        <v>13334</v>
      </c>
    </row>
    <row r="1569" spans="1:2">
      <c r="A1569" t="s">
        <v>14547</v>
      </c>
      <c r="B1569" t="s">
        <v>13343</v>
      </c>
    </row>
    <row r="1570" spans="1:2">
      <c r="A1570" t="s">
        <v>14547</v>
      </c>
      <c r="B1570" t="s">
        <v>13347</v>
      </c>
    </row>
    <row r="1571" spans="1:2">
      <c r="A1571" t="s">
        <v>14547</v>
      </c>
      <c r="B1571" t="s">
        <v>13355</v>
      </c>
    </row>
    <row r="1572" spans="1:2">
      <c r="A1572" t="s">
        <v>14547</v>
      </c>
      <c r="B1572" t="s">
        <v>13364</v>
      </c>
    </row>
    <row r="1573" spans="1:2">
      <c r="A1573" t="s">
        <v>14547</v>
      </c>
      <c r="B1573" t="s">
        <v>13367</v>
      </c>
    </row>
    <row r="1574" spans="1:2">
      <c r="A1574" t="s">
        <v>14568</v>
      </c>
    </row>
    <row r="1575" spans="1:2">
      <c r="A1575" t="s">
        <v>14568</v>
      </c>
      <c r="B1575" t="s">
        <v>13566</v>
      </c>
    </row>
    <row r="1576" spans="1:2">
      <c r="A1576" t="s">
        <v>14568</v>
      </c>
      <c r="B1576" t="s">
        <v>4789</v>
      </c>
    </row>
    <row r="1577" spans="1:2">
      <c r="A1577" t="s">
        <v>14568</v>
      </c>
      <c r="B1577" t="s">
        <v>14571</v>
      </c>
    </row>
    <row r="1578" spans="1:2">
      <c r="A1578" t="s">
        <v>14574</v>
      </c>
    </row>
    <row r="1579" spans="1:2">
      <c r="A1579" t="s">
        <v>14574</v>
      </c>
      <c r="B1579" t="s">
        <v>4203</v>
      </c>
    </row>
    <row r="1580" spans="1:2">
      <c r="A1580" t="s">
        <v>14574</v>
      </c>
      <c r="B1580" t="s">
        <v>4158</v>
      </c>
    </row>
    <row r="1581" spans="1:2">
      <c r="A1581" t="s">
        <v>14574</v>
      </c>
      <c r="B1581" t="s">
        <v>4226</v>
      </c>
    </row>
    <row r="1582" spans="1:2">
      <c r="A1582" t="s">
        <v>14574</v>
      </c>
      <c r="B1582" t="s">
        <v>4568</v>
      </c>
    </row>
    <row r="1583" spans="1:2">
      <c r="A1583" t="s">
        <v>14574</v>
      </c>
      <c r="B1583" t="s">
        <v>13566</v>
      </c>
    </row>
    <row r="1584" spans="1:2">
      <c r="A1584" t="s">
        <v>14574</v>
      </c>
      <c r="B1584" t="s">
        <v>13400</v>
      </c>
    </row>
    <row r="1585" spans="1:2">
      <c r="A1585" t="s">
        <v>14574</v>
      </c>
      <c r="B1585" t="s">
        <v>4474</v>
      </c>
    </row>
    <row r="1586" spans="1:2">
      <c r="A1586" t="s">
        <v>14574</v>
      </c>
      <c r="B1586" t="s">
        <v>4157</v>
      </c>
    </row>
    <row r="1587" spans="1:2">
      <c r="A1587" t="s">
        <v>14574</v>
      </c>
      <c r="B1587" t="s">
        <v>13584</v>
      </c>
    </row>
    <row r="1588" spans="1:2">
      <c r="A1588" t="s">
        <v>14574</v>
      </c>
      <c r="B1588" t="s">
        <v>13627</v>
      </c>
    </row>
    <row r="1589" spans="1:2">
      <c r="A1589" t="s">
        <v>14574</v>
      </c>
      <c r="B1589" t="s">
        <v>13635</v>
      </c>
    </row>
    <row r="1590" spans="1:2">
      <c r="A1590" t="s">
        <v>14574</v>
      </c>
      <c r="B1590" t="s">
        <v>13655</v>
      </c>
    </row>
    <row r="1591" spans="1:2">
      <c r="A1591" t="s">
        <v>14574</v>
      </c>
      <c r="B1591" t="s">
        <v>13661</v>
      </c>
    </row>
    <row r="1592" spans="1:2">
      <c r="A1592" t="s">
        <v>14574</v>
      </c>
      <c r="B1592" t="s">
        <v>13665</v>
      </c>
    </row>
    <row r="1593" spans="1:2">
      <c r="A1593" t="s">
        <v>14574</v>
      </c>
      <c r="B1593" t="s">
        <v>13667</v>
      </c>
    </row>
    <row r="1594" spans="1:2">
      <c r="A1594" t="s">
        <v>14574</v>
      </c>
      <c r="B1594" t="s">
        <v>13672</v>
      </c>
    </row>
    <row r="1595" spans="1:2">
      <c r="A1595" t="s">
        <v>14574</v>
      </c>
      <c r="B1595" t="s">
        <v>13677</v>
      </c>
    </row>
    <row r="1596" spans="1:2">
      <c r="A1596" t="s">
        <v>14574</v>
      </c>
      <c r="B1596" t="s">
        <v>13679</v>
      </c>
    </row>
    <row r="1597" spans="1:2">
      <c r="A1597" t="s">
        <v>14574</v>
      </c>
      <c r="B1597" t="s">
        <v>13680</v>
      </c>
    </row>
    <row r="1598" spans="1:2">
      <c r="A1598" t="s">
        <v>14574</v>
      </c>
      <c r="B1598" t="s">
        <v>13685</v>
      </c>
    </row>
    <row r="1599" spans="1:2">
      <c r="A1599" t="s">
        <v>14574</v>
      </c>
      <c r="B1599" t="s">
        <v>13686</v>
      </c>
    </row>
    <row r="1600" spans="1:2">
      <c r="A1600" t="s">
        <v>14574</v>
      </c>
      <c r="B1600" t="s">
        <v>13689</v>
      </c>
    </row>
    <row r="1601" spans="1:2">
      <c r="A1601" t="s">
        <v>14574</v>
      </c>
      <c r="B1601" t="s">
        <v>13692</v>
      </c>
    </row>
    <row r="1602" spans="1:2">
      <c r="A1602" t="s">
        <v>14574</v>
      </c>
      <c r="B1602" t="s">
        <v>13695</v>
      </c>
    </row>
    <row r="1603" spans="1:2">
      <c r="A1603" t="s">
        <v>14574</v>
      </c>
      <c r="B1603" t="s">
        <v>13698</v>
      </c>
    </row>
    <row r="1604" spans="1:2">
      <c r="A1604" t="s">
        <v>14574</v>
      </c>
      <c r="B1604" t="s">
        <v>13714</v>
      </c>
    </row>
    <row r="1605" spans="1:2">
      <c r="A1605" t="s">
        <v>14574</v>
      </c>
      <c r="B1605" t="s">
        <v>13720</v>
      </c>
    </row>
    <row r="1606" spans="1:2">
      <c r="A1606" t="s">
        <v>14574</v>
      </c>
      <c r="B1606" t="s">
        <v>13725</v>
      </c>
    </row>
    <row r="1607" spans="1:2">
      <c r="A1607" t="s">
        <v>14574</v>
      </c>
      <c r="B1607" t="s">
        <v>14553</v>
      </c>
    </row>
    <row r="1608" spans="1:2">
      <c r="A1608" t="s">
        <v>14574</v>
      </c>
      <c r="B1608" t="s">
        <v>14563</v>
      </c>
    </row>
    <row r="1609" spans="1:2">
      <c r="A1609" t="s">
        <v>14574</v>
      </c>
      <c r="B1609" t="s">
        <v>14571</v>
      </c>
    </row>
    <row r="1610" spans="1:2">
      <c r="A1610" t="s">
        <v>14574</v>
      </c>
      <c r="B1610" t="s">
        <v>14577</v>
      </c>
    </row>
    <row r="1611" spans="1:2">
      <c r="A1611" t="s">
        <v>14574</v>
      </c>
      <c r="B1611" t="s">
        <v>14583</v>
      </c>
    </row>
    <row r="1612" spans="1:2">
      <c r="A1612" t="s">
        <v>14574</v>
      </c>
      <c r="B1612" t="s">
        <v>14588</v>
      </c>
    </row>
    <row r="1613" spans="1:2">
      <c r="A1613" t="s">
        <v>14574</v>
      </c>
      <c r="B1613" t="s">
        <v>14591</v>
      </c>
    </row>
    <row r="1614" spans="1:2">
      <c r="A1614" t="s">
        <v>14574</v>
      </c>
      <c r="B1614" t="s">
        <v>14594</v>
      </c>
    </row>
    <row r="1615" spans="1:2">
      <c r="A1615" t="s">
        <v>14574</v>
      </c>
      <c r="B1615" t="s">
        <v>14597</v>
      </c>
    </row>
    <row r="1616" spans="1:2">
      <c r="A1616" t="s">
        <v>14574</v>
      </c>
      <c r="B1616" t="s">
        <v>14600</v>
      </c>
    </row>
    <row r="1617" spans="1:2">
      <c r="A1617" t="s">
        <v>14574</v>
      </c>
      <c r="B1617" t="s">
        <v>14603</v>
      </c>
    </row>
    <row r="1618" spans="1:2">
      <c r="A1618" t="s">
        <v>15048</v>
      </c>
    </row>
    <row r="1619" spans="1:2">
      <c r="A1619" t="s">
        <v>15048</v>
      </c>
      <c r="B1619" t="s">
        <v>13280</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959</v>
      </c>
      <c r="B1" t="s">
        <v>1158</v>
      </c>
      <c r="C1" t="s">
        <v>960</v>
      </c>
      <c r="D1" t="s">
        <v>961</v>
      </c>
      <c r="E1" t="s">
        <v>962</v>
      </c>
      <c r="F1" t="s">
        <v>963</v>
      </c>
      <c r="G1" t="s">
        <v>875</v>
      </c>
    </row>
    <row r="2" spans="1:7" ht="31.5">
      <c r="A2" t="s">
        <v>2219</v>
      </c>
      <c r="B2" t="s">
        <v>2220</v>
      </c>
      <c r="C2" t="s">
        <v>2221</v>
      </c>
      <c r="D2" s="109" t="s">
        <v>2222</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68.5546875" bestFit="1" customWidth="1"/>
    <col min="8" max="8" width="12.6640625" bestFit="1" customWidth="1"/>
    <col min="9" max="9" width="13" bestFit="1" customWidth="1"/>
    <col min="12" max="12" width="68.5546875" bestFit="1" customWidth="1"/>
    <col min="13" max="13" width="12.6640625" bestFit="1" customWidth="1"/>
    <col min="14" max="14" width="13" bestFit="1" customWidth="1"/>
    <col min="17" max="17" width="27.77734375" bestFit="1" customWidth="1"/>
    <col min="18" max="18" width="9.44140625" bestFit="1" customWidth="1"/>
    <col min="19" max="19" width="14" customWidth="1"/>
    <col min="21" max="21" width="30.77734375" bestFit="1" customWidth="1"/>
    <col min="22" max="22" width="9.44140625" bestFit="1" customWidth="1"/>
    <col min="23" max="24" width="14" customWidth="1"/>
    <col min="25" max="25" width="12.33203125" bestFit="1" customWidth="1"/>
    <col min="26" max="26" width="17.88671875" customWidth="1"/>
  </cols>
  <sheetData>
    <row r="1" spans="1:26">
      <c r="A1" t="s">
        <v>1160</v>
      </c>
      <c r="B1" t="s">
        <v>2223</v>
      </c>
      <c r="X1" t="s">
        <v>2224</v>
      </c>
      <c r="Y1" s="131" t="s">
        <v>974</v>
      </c>
      <c r="Z1" s="131" t="s">
        <v>959</v>
      </c>
    </row>
    <row r="2" spans="1:26">
      <c r="A2" t="s">
        <v>2225</v>
      </c>
      <c r="B2" t="s">
        <v>2226</v>
      </c>
      <c r="G2" s="112" t="s">
        <v>979</v>
      </c>
      <c r="H2" t="s">
        <v>1183</v>
      </c>
      <c r="L2" s="112" t="s">
        <v>979</v>
      </c>
      <c r="M2" t="s">
        <v>1183</v>
      </c>
      <c r="P2" t="s">
        <v>2224</v>
      </c>
      <c r="Q2" s="112" t="s">
        <v>979</v>
      </c>
      <c r="R2" t="s">
        <v>1183</v>
      </c>
      <c r="T2" t="s">
        <v>2224</v>
      </c>
      <c r="U2" s="112" t="s">
        <v>979</v>
      </c>
      <c r="V2" t="s">
        <v>1183</v>
      </c>
      <c r="X2" t="s">
        <v>2227</v>
      </c>
      <c r="Y2" s="132" t="s">
        <v>2228</v>
      </c>
      <c r="Z2" s="133"/>
    </row>
    <row r="3" spans="1:26">
      <c r="F3" t="s">
        <v>2225</v>
      </c>
      <c r="K3" t="s">
        <v>2225</v>
      </c>
      <c r="P3" t="s">
        <v>2229</v>
      </c>
      <c r="T3" t="s">
        <v>2230</v>
      </c>
      <c r="X3" t="s">
        <v>2227</v>
      </c>
      <c r="Y3" s="132" t="s">
        <v>2228</v>
      </c>
      <c r="Z3" s="133"/>
    </row>
    <row r="4" spans="1:26" ht="16.5">
      <c r="G4" s="112" t="s">
        <v>1005</v>
      </c>
      <c r="H4" s="125" t="s">
        <v>2225</v>
      </c>
      <c r="L4" s="112" t="s">
        <v>1005</v>
      </c>
      <c r="M4" s="125" t="s">
        <v>2225</v>
      </c>
      <c r="Q4" s="112" t="s">
        <v>1217</v>
      </c>
      <c r="R4" s="128" t="s">
        <v>2231</v>
      </c>
      <c r="S4" t="s">
        <v>2224</v>
      </c>
      <c r="U4" s="112" t="s">
        <v>2232</v>
      </c>
      <c r="V4" s="128" t="s">
        <v>2231</v>
      </c>
      <c r="X4" t="s">
        <v>2227</v>
      </c>
      <c r="Y4" s="132" t="s">
        <v>2233</v>
      </c>
      <c r="Z4" s="133"/>
    </row>
    <row r="5" spans="1:26">
      <c r="G5" t="s">
        <v>1193</v>
      </c>
      <c r="H5" s="126" t="s">
        <v>2234</v>
      </c>
      <c r="L5" t="s">
        <v>1193</v>
      </c>
      <c r="M5" s="126" t="s">
        <v>2234</v>
      </c>
      <c r="Q5" t="s">
        <v>1228</v>
      </c>
      <c r="U5" t="s">
        <v>2877</v>
      </c>
      <c r="X5" t="s">
        <v>2227</v>
      </c>
      <c r="Y5" s="132" t="s">
        <v>2233</v>
      </c>
      <c r="Z5" s="133"/>
    </row>
    <row r="6" spans="1:26">
      <c r="G6" t="s">
        <v>2265</v>
      </c>
      <c r="H6" s="127" t="s">
        <v>2234</v>
      </c>
      <c r="L6" t="s">
        <v>2265</v>
      </c>
      <c r="M6" s="127" t="s">
        <v>2234</v>
      </c>
      <c r="Q6" t="s">
        <v>2649</v>
      </c>
      <c r="U6" t="s">
        <v>3194</v>
      </c>
      <c r="X6" t="s">
        <v>2227</v>
      </c>
      <c r="Y6" s="132" t="s">
        <v>2233</v>
      </c>
      <c r="Z6" s="133"/>
    </row>
    <row r="7" spans="1:26">
      <c r="G7" t="s">
        <v>3673</v>
      </c>
      <c r="H7" s="126" t="s">
        <v>2235</v>
      </c>
      <c r="L7" t="s">
        <v>3673</v>
      </c>
      <c r="M7" s="126" t="s">
        <v>2235</v>
      </c>
      <c r="Q7" t="s">
        <v>2623</v>
      </c>
      <c r="U7" t="s">
        <v>1745</v>
      </c>
      <c r="X7" t="s">
        <v>2227</v>
      </c>
      <c r="Y7" s="132" t="s">
        <v>2233</v>
      </c>
      <c r="Z7" s="133"/>
    </row>
    <row r="8" spans="1:26">
      <c r="G8" t="s">
        <v>3589</v>
      </c>
      <c r="L8" t="s">
        <v>3589</v>
      </c>
      <c r="Q8" t="s">
        <v>3193</v>
      </c>
      <c r="U8" t="s">
        <v>1760</v>
      </c>
      <c r="X8" t="s">
        <v>2227</v>
      </c>
      <c r="Y8" s="132" t="s">
        <v>2233</v>
      </c>
      <c r="Z8" s="133"/>
    </row>
    <row r="9" spans="1:26">
      <c r="G9" t="s">
        <v>3929</v>
      </c>
      <c r="L9" t="s">
        <v>3929</v>
      </c>
      <c r="Q9" t="s">
        <v>3575</v>
      </c>
      <c r="U9" t="s">
        <v>3592</v>
      </c>
      <c r="X9" t="s">
        <v>2227</v>
      </c>
      <c r="Y9" s="132" t="s">
        <v>1566</v>
      </c>
      <c r="Z9" s="133"/>
    </row>
    <row r="10" spans="1:26">
      <c r="G10" t="s">
        <v>3934</v>
      </c>
      <c r="L10" t="s">
        <v>3934</v>
      </c>
      <c r="Q10" t="s">
        <v>3591</v>
      </c>
      <c r="U10" t="s">
        <v>3916</v>
      </c>
      <c r="X10" t="s">
        <v>2227</v>
      </c>
      <c r="Y10" s="132" t="s">
        <v>1566</v>
      </c>
      <c r="Z10" s="133"/>
    </row>
    <row r="11" spans="1:26">
      <c r="G11" t="s">
        <v>3971</v>
      </c>
      <c r="L11" t="s">
        <v>3971</v>
      </c>
      <c r="Q11" t="s">
        <v>3915</v>
      </c>
      <c r="U11" t="s">
        <v>4365</v>
      </c>
      <c r="X11" t="s">
        <v>2227</v>
      </c>
      <c r="Y11" s="132" t="s">
        <v>1566</v>
      </c>
      <c r="Z11" s="133"/>
    </row>
    <row r="12" spans="1:26">
      <c r="G12" t="s">
        <v>4038</v>
      </c>
      <c r="L12" t="s">
        <v>4038</v>
      </c>
      <c r="Q12" t="s">
        <v>3965</v>
      </c>
      <c r="U12" t="s">
        <v>1193</v>
      </c>
      <c r="X12" t="s">
        <v>2227</v>
      </c>
      <c r="Y12" s="132" t="s">
        <v>1566</v>
      </c>
      <c r="Z12" s="133"/>
    </row>
    <row r="13" spans="1:26">
      <c r="G13" t="s">
        <v>4076</v>
      </c>
      <c r="L13" t="s">
        <v>4076</v>
      </c>
      <c r="Q13" t="s">
        <v>4115</v>
      </c>
      <c r="U13" t="s">
        <v>4464</v>
      </c>
      <c r="X13" t="s">
        <v>2227</v>
      </c>
      <c r="Y13" s="132" t="s">
        <v>1566</v>
      </c>
      <c r="Z13" s="133"/>
    </row>
    <row r="14" spans="1:26">
      <c r="Q14" t="s">
        <v>4188</v>
      </c>
      <c r="X14" t="s">
        <v>2227</v>
      </c>
      <c r="Y14" s="132" t="s">
        <v>1566</v>
      </c>
      <c r="Z14" s="133"/>
    </row>
    <row r="15" spans="1:26">
      <c r="Q15" t="s">
        <v>4230</v>
      </c>
      <c r="X15" t="s">
        <v>2227</v>
      </c>
      <c r="Y15" s="133" t="s">
        <v>2236</v>
      </c>
      <c r="Z15" s="133"/>
    </row>
    <row r="16" spans="1:26">
      <c r="Q16" t="s">
        <v>4297</v>
      </c>
      <c r="X16" t="s">
        <v>2227</v>
      </c>
      <c r="Y16" s="133" t="s">
        <v>2236</v>
      </c>
      <c r="Z16" s="133"/>
    </row>
    <row r="17" spans="17:26">
      <c r="Q17" t="s">
        <v>4315</v>
      </c>
      <c r="X17" t="s">
        <v>2227</v>
      </c>
      <c r="Y17" s="133" t="s">
        <v>2236</v>
      </c>
      <c r="Z17" s="133"/>
    </row>
    <row r="18" spans="17:26">
      <c r="Q18" t="s">
        <v>4364</v>
      </c>
      <c r="X18" t="s">
        <v>2227</v>
      </c>
      <c r="Y18" s="132" t="s">
        <v>2236</v>
      </c>
      <c r="Z18" s="133"/>
    </row>
    <row r="19" spans="17:26">
      <c r="Q19" t="s">
        <v>1193</v>
      </c>
      <c r="X19" t="s">
        <v>2227</v>
      </c>
      <c r="Y19" s="132" t="s">
        <v>2236</v>
      </c>
      <c r="Z19" s="133"/>
    </row>
    <row r="20" spans="17:26">
      <c r="Q20" t="s">
        <v>4463</v>
      </c>
      <c r="X20" t="s">
        <v>2227</v>
      </c>
      <c r="Y20" s="132" t="s">
        <v>2236</v>
      </c>
      <c r="Z20" s="133"/>
    </row>
    <row r="21" spans="17:26">
      <c r="Q21" t="s">
        <v>4602</v>
      </c>
      <c r="X21" t="s">
        <v>2227</v>
      </c>
      <c r="Y21" s="132" t="s">
        <v>2236</v>
      </c>
      <c r="Z21" s="133"/>
    </row>
    <row r="22" spans="17:26">
      <c r="Q22" t="s">
        <v>4949</v>
      </c>
      <c r="X22" t="s">
        <v>2227</v>
      </c>
      <c r="Y22" s="133" t="s">
        <v>2237</v>
      </c>
      <c r="Z22" s="134"/>
    </row>
    <row r="23" spans="17:26">
      <c r="X23" t="s">
        <v>2227</v>
      </c>
      <c r="Y23" s="133" t="s">
        <v>2237</v>
      </c>
      <c r="Z23" s="133"/>
    </row>
    <row r="24" spans="17:26">
      <c r="X24" t="s">
        <v>2229</v>
      </c>
      <c r="Y24" s="132" t="s">
        <v>2238</v>
      </c>
      <c r="Z24" s="135"/>
    </row>
    <row r="25" spans="17:26">
      <c r="X25" t="s">
        <v>2230</v>
      </c>
      <c r="Y25" s="132" t="s">
        <v>2238</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66.77734375" bestFit="1" customWidth="1"/>
    <col min="8" max="8" width="12.21875" bestFit="1" customWidth="1"/>
    <col min="9" max="9" width="13" bestFit="1" customWidth="1"/>
    <col min="12" max="12" width="66.77734375" bestFit="1" customWidth="1"/>
    <col min="13" max="13" width="12.21875" bestFit="1" customWidth="1"/>
    <col min="14" max="14" width="13" bestFit="1" customWidth="1"/>
    <col min="17" max="17" width="27.33203125" bestFit="1" customWidth="1"/>
    <col min="18" max="18" width="8.33203125" bestFit="1" customWidth="1"/>
    <col min="19" max="19" width="14" customWidth="1"/>
    <col min="21" max="21" width="30.109375" bestFit="1" customWidth="1"/>
    <col min="22" max="22" width="8.33203125" bestFit="1" customWidth="1"/>
    <col min="23" max="24" width="14" customWidth="1"/>
    <col min="25" max="25" width="12.33203125" bestFit="1" customWidth="1"/>
    <col min="26" max="26" width="17.88671875" customWidth="1"/>
  </cols>
  <sheetData>
    <row r="1" spans="1:26">
      <c r="A1" t="s">
        <v>1160</v>
      </c>
      <c r="B1" t="s">
        <v>2223</v>
      </c>
      <c r="X1" t="s">
        <v>2224</v>
      </c>
      <c r="Y1" s="131" t="s">
        <v>974</v>
      </c>
      <c r="Z1" s="131" t="s">
        <v>959</v>
      </c>
    </row>
    <row r="2" spans="1:26">
      <c r="A2" t="s">
        <v>2225</v>
      </c>
      <c r="B2" t="s">
        <v>2226</v>
      </c>
      <c r="G2" s="112" t="s">
        <v>979</v>
      </c>
      <c r="H2" t="s">
        <v>1183</v>
      </c>
      <c r="L2" s="112" t="s">
        <v>979</v>
      </c>
      <c r="M2" t="s">
        <v>1183</v>
      </c>
      <c r="P2" t="s">
        <v>2224</v>
      </c>
      <c r="Q2" s="112" t="s">
        <v>979</v>
      </c>
      <c r="R2" t="s">
        <v>1183</v>
      </c>
      <c r="T2" t="s">
        <v>2224</v>
      </c>
      <c r="U2" s="112" t="s">
        <v>979</v>
      </c>
      <c r="V2" t="s">
        <v>1183</v>
      </c>
      <c r="X2" t="s">
        <v>2227</v>
      </c>
      <c r="Y2" s="132" t="s">
        <v>2228</v>
      </c>
      <c r="Z2" s="133"/>
    </row>
    <row r="3" spans="1:26">
      <c r="F3" t="s">
        <v>2225</v>
      </c>
      <c r="K3" t="s">
        <v>2225</v>
      </c>
      <c r="P3" t="s">
        <v>2229</v>
      </c>
      <c r="T3" t="s">
        <v>2230</v>
      </c>
      <c r="X3" t="s">
        <v>2227</v>
      </c>
      <c r="Y3" s="132" t="s">
        <v>2228</v>
      </c>
      <c r="Z3" s="133"/>
    </row>
    <row r="4" spans="1:26" ht="16.5">
      <c r="G4" s="112" t="s">
        <v>1005</v>
      </c>
      <c r="H4" s="125" t="s">
        <v>2225</v>
      </c>
      <c r="L4" s="112" t="s">
        <v>1005</v>
      </c>
      <c r="M4" s="125" t="s">
        <v>2225</v>
      </c>
      <c r="Q4" s="112" t="s">
        <v>1217</v>
      </c>
      <c r="R4" s="128" t="s">
        <v>2231</v>
      </c>
      <c r="S4" t="s">
        <v>2224</v>
      </c>
      <c r="U4" s="112" t="s">
        <v>2232</v>
      </c>
      <c r="V4" s="128" t="s">
        <v>2231</v>
      </c>
      <c r="X4" t="s">
        <v>2227</v>
      </c>
      <c r="Y4" s="132" t="s">
        <v>2233</v>
      </c>
      <c r="Z4" s="133"/>
    </row>
    <row r="5" spans="1:26">
      <c r="G5" t="s">
        <v>1193</v>
      </c>
      <c r="H5" s="126" t="s">
        <v>2234</v>
      </c>
      <c r="L5" t="s">
        <v>1193</v>
      </c>
      <c r="M5" s="126" t="s">
        <v>2234</v>
      </c>
      <c r="Q5" t="s">
        <v>1228</v>
      </c>
      <c r="U5" t="s">
        <v>2877</v>
      </c>
      <c r="X5" t="s">
        <v>2227</v>
      </c>
      <c r="Y5" s="132" t="s">
        <v>2233</v>
      </c>
      <c r="Z5" s="133"/>
    </row>
    <row r="6" spans="1:26">
      <c r="G6" t="s">
        <v>2265</v>
      </c>
      <c r="H6" s="127" t="s">
        <v>2234</v>
      </c>
      <c r="L6" t="s">
        <v>2265</v>
      </c>
      <c r="M6" s="127" t="s">
        <v>2234</v>
      </c>
      <c r="Q6" t="s">
        <v>2649</v>
      </c>
      <c r="U6" t="s">
        <v>3194</v>
      </c>
      <c r="X6" t="s">
        <v>2227</v>
      </c>
      <c r="Y6" s="132" t="s">
        <v>2233</v>
      </c>
      <c r="Z6" s="133"/>
    </row>
    <row r="7" spans="1:26">
      <c r="G7" t="s">
        <v>3673</v>
      </c>
      <c r="H7" s="126" t="s">
        <v>2235</v>
      </c>
      <c r="L7" t="s">
        <v>3673</v>
      </c>
      <c r="M7" s="126" t="s">
        <v>2235</v>
      </c>
      <c r="Q7" t="s">
        <v>2623</v>
      </c>
      <c r="U7" t="s">
        <v>1745</v>
      </c>
      <c r="X7" t="s">
        <v>2227</v>
      </c>
      <c r="Y7" s="132" t="s">
        <v>2233</v>
      </c>
      <c r="Z7" s="133"/>
    </row>
    <row r="8" spans="1:26">
      <c r="G8" t="s">
        <v>3589</v>
      </c>
      <c r="L8" t="s">
        <v>3589</v>
      </c>
      <c r="Q8" t="s">
        <v>3193</v>
      </c>
      <c r="U8" t="s">
        <v>1760</v>
      </c>
      <c r="X8" t="s">
        <v>2227</v>
      </c>
      <c r="Y8" s="132" t="s">
        <v>2233</v>
      </c>
      <c r="Z8" s="133"/>
    </row>
    <row r="9" spans="1:26">
      <c r="G9" t="s">
        <v>3929</v>
      </c>
      <c r="L9" t="s">
        <v>3929</v>
      </c>
      <c r="Q9" t="s">
        <v>3575</v>
      </c>
      <c r="U9" t="s">
        <v>3592</v>
      </c>
      <c r="X9" t="s">
        <v>2227</v>
      </c>
      <c r="Y9" s="132" t="s">
        <v>1566</v>
      </c>
      <c r="Z9" s="133"/>
    </row>
    <row r="10" spans="1:26">
      <c r="G10" t="s">
        <v>3934</v>
      </c>
      <c r="L10" t="s">
        <v>3934</v>
      </c>
      <c r="Q10" t="s">
        <v>3591</v>
      </c>
      <c r="U10" t="s">
        <v>3916</v>
      </c>
      <c r="X10" t="s">
        <v>2227</v>
      </c>
      <c r="Y10" s="132" t="s">
        <v>1566</v>
      </c>
      <c r="Z10" s="133"/>
    </row>
    <row r="11" spans="1:26">
      <c r="G11" t="s">
        <v>3971</v>
      </c>
      <c r="L11" t="s">
        <v>3971</v>
      </c>
      <c r="Q11" t="s">
        <v>3915</v>
      </c>
      <c r="U11" t="s">
        <v>4365</v>
      </c>
      <c r="X11" t="s">
        <v>2227</v>
      </c>
      <c r="Y11" s="132" t="s">
        <v>1566</v>
      </c>
      <c r="Z11" s="133"/>
    </row>
    <row r="12" spans="1:26">
      <c r="G12" t="s">
        <v>4038</v>
      </c>
      <c r="L12" t="s">
        <v>4038</v>
      </c>
      <c r="Q12" t="s">
        <v>3965</v>
      </c>
      <c r="U12" t="s">
        <v>1193</v>
      </c>
      <c r="X12" t="s">
        <v>2227</v>
      </c>
      <c r="Y12" s="132" t="s">
        <v>1566</v>
      </c>
      <c r="Z12" s="133"/>
    </row>
    <row r="13" spans="1:26">
      <c r="G13" t="s">
        <v>4076</v>
      </c>
      <c r="L13" t="s">
        <v>4076</v>
      </c>
      <c r="Q13" t="s">
        <v>4115</v>
      </c>
      <c r="U13" t="s">
        <v>4464</v>
      </c>
      <c r="X13" t="s">
        <v>2227</v>
      </c>
      <c r="Y13" s="132" t="s">
        <v>1566</v>
      </c>
      <c r="Z13" s="133"/>
    </row>
    <row r="14" spans="1:26">
      <c r="Q14" t="s">
        <v>4188</v>
      </c>
      <c r="X14" t="s">
        <v>2227</v>
      </c>
      <c r="Y14" s="132" t="s">
        <v>1566</v>
      </c>
      <c r="Z14" s="133"/>
    </row>
    <row r="15" spans="1:26">
      <c r="Q15" t="s">
        <v>4230</v>
      </c>
      <c r="X15" t="s">
        <v>2227</v>
      </c>
      <c r="Y15" s="133" t="s">
        <v>2236</v>
      </c>
      <c r="Z15" s="133"/>
    </row>
    <row r="16" spans="1:26">
      <c r="Q16" t="s">
        <v>4297</v>
      </c>
      <c r="X16" t="s">
        <v>2227</v>
      </c>
      <c r="Y16" s="133" t="s">
        <v>2236</v>
      </c>
      <c r="Z16" s="133"/>
    </row>
    <row r="17" spans="17:26">
      <c r="Q17" t="s">
        <v>4315</v>
      </c>
      <c r="X17" t="s">
        <v>2227</v>
      </c>
      <c r="Y17" s="133" t="s">
        <v>2236</v>
      </c>
      <c r="Z17" s="133"/>
    </row>
    <row r="18" spans="17:26">
      <c r="Q18" t="s">
        <v>4364</v>
      </c>
      <c r="X18" t="s">
        <v>2227</v>
      </c>
      <c r="Y18" s="132" t="s">
        <v>2236</v>
      </c>
      <c r="Z18" s="133"/>
    </row>
    <row r="19" spans="17:26">
      <c r="Q19" t="s">
        <v>1193</v>
      </c>
      <c r="X19" t="s">
        <v>2227</v>
      </c>
      <c r="Y19" s="132" t="s">
        <v>2236</v>
      </c>
      <c r="Z19" s="133"/>
    </row>
    <row r="20" spans="17:26">
      <c r="Q20" t="s">
        <v>4463</v>
      </c>
      <c r="X20" t="s">
        <v>2227</v>
      </c>
      <c r="Y20" s="132" t="s">
        <v>2236</v>
      </c>
      <c r="Z20" s="133"/>
    </row>
    <row r="21" spans="17:26">
      <c r="Q21" t="s">
        <v>4602</v>
      </c>
      <c r="X21" t="s">
        <v>2227</v>
      </c>
      <c r="Y21" s="132" t="s">
        <v>2236</v>
      </c>
      <c r="Z21" s="133"/>
    </row>
    <row r="22" spans="17:26">
      <c r="Q22" t="s">
        <v>4949</v>
      </c>
      <c r="X22" t="s">
        <v>2227</v>
      </c>
      <c r="Y22" s="133" t="s">
        <v>2237</v>
      </c>
      <c r="Z22" s="134"/>
    </row>
    <row r="23" spans="17:26">
      <c r="X23" t="s">
        <v>2227</v>
      </c>
      <c r="Y23" s="133" t="s">
        <v>2237</v>
      </c>
      <c r="Z23" s="133"/>
    </row>
    <row r="24" spans="17:26">
      <c r="X24" t="s">
        <v>2229</v>
      </c>
      <c r="Y24" s="132" t="s">
        <v>2238</v>
      </c>
      <c r="Z24" s="135"/>
    </row>
    <row r="25" spans="17:26">
      <c r="X25" t="s">
        <v>2230</v>
      </c>
      <c r="Y25" s="132" t="s">
        <v>2238</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7" bestFit="1" customWidth="1"/>
    <col min="2" max="2" width="15.5546875" style="137" customWidth="1"/>
    <col min="3" max="3" width="16.44140625" style="137" customWidth="1"/>
    <col min="4" max="4" width="8.109375" style="137" customWidth="1"/>
    <col min="5" max="5" width="10.5546875" style="137" customWidth="1"/>
    <col min="6" max="6" width="16.44140625" style="137" customWidth="1"/>
    <col min="7" max="7" width="15.109375" style="138" customWidth="1"/>
    <col min="8" max="8" width="8.44140625" style="136" customWidth="1"/>
    <col min="9" max="9" width="8.109375" style="137" customWidth="1"/>
    <col min="10" max="10" width="10.33203125" style="137" customWidth="1"/>
    <col min="11" max="11" width="22.5546875" style="138" customWidth="1"/>
    <col min="12" max="12" width="15.88671875" style="137" customWidth="1"/>
    <col min="13" max="13" width="9.33203125" style="137" bestFit="1" customWidth="1"/>
    <col min="14" max="14" width="11.5546875" style="146" bestFit="1" customWidth="1"/>
    <col min="15" max="15" width="9.33203125" style="137" customWidth="1"/>
    <col min="16" max="16" width="10.88671875" style="137" customWidth="1"/>
    <col min="17" max="17" width="11" style="137" customWidth="1"/>
    <col min="18" max="18" width="7.5546875" style="137" customWidth="1"/>
    <col min="19" max="19" width="6" style="137" bestFit="1" customWidth="1"/>
    <col min="20" max="20" width="30.109375" style="137" bestFit="1" customWidth="1"/>
    <col min="21" max="25" width="6" style="137" bestFit="1" customWidth="1"/>
    <col min="26" max="26" width="7.33203125" style="137" bestFit="1" customWidth="1"/>
    <col min="27" max="16384" width="9.5546875" style="137"/>
  </cols>
  <sheetData>
    <row r="1" spans="1:29" s="139" customFormat="1" ht="15.75" customHeight="1">
      <c r="A1" s="297" t="s">
        <v>2239</v>
      </c>
      <c r="B1" s="298" t="s">
        <v>1325</v>
      </c>
      <c r="C1" s="298" t="s">
        <v>2240</v>
      </c>
      <c r="D1" s="297" t="s">
        <v>2241</v>
      </c>
      <c r="E1" s="297" t="s">
        <v>2242</v>
      </c>
      <c r="F1" s="297" t="s">
        <v>2243</v>
      </c>
      <c r="G1" s="298" t="s">
        <v>2244</v>
      </c>
      <c r="H1" s="297" t="s">
        <v>2245</v>
      </c>
      <c r="I1" s="297" t="s">
        <v>2246</v>
      </c>
      <c r="J1" s="299" t="s">
        <v>2247</v>
      </c>
      <c r="K1" s="60" t="s">
        <v>2248</v>
      </c>
      <c r="L1" s="136" t="s">
        <v>2249</v>
      </c>
      <c r="M1" s="136" t="s">
        <v>979</v>
      </c>
      <c r="N1" s="136" t="s">
        <v>2250</v>
      </c>
      <c r="O1" s="136" t="s">
        <v>2251</v>
      </c>
      <c r="P1" s="136" t="s">
        <v>2252</v>
      </c>
      <c r="Q1" s="136" t="s">
        <v>2253</v>
      </c>
      <c r="R1" s="136" t="s">
        <v>2254</v>
      </c>
      <c r="S1" s="136" t="s">
        <v>2255</v>
      </c>
      <c r="T1" s="300" t="s">
        <v>2256</v>
      </c>
      <c r="U1" s="300" t="s">
        <v>2257</v>
      </c>
      <c r="V1" s="300" t="s">
        <v>2258</v>
      </c>
      <c r="W1" s="300" t="s">
        <v>2259</v>
      </c>
      <c r="X1" s="300" t="s">
        <v>55</v>
      </c>
      <c r="Y1" s="300" t="s">
        <v>1674</v>
      </c>
      <c r="Z1" s="300" t="s">
        <v>2260</v>
      </c>
      <c r="AA1" s="300" t="s">
        <v>2261</v>
      </c>
      <c r="AB1" s="300" t="s">
        <v>1042</v>
      </c>
      <c r="AC1" s="300" t="s">
        <v>1043</v>
      </c>
    </row>
    <row r="2" spans="1:29" ht="15.75" customHeight="1">
      <c r="A2" s="297">
        <f t="shared" ref="A2:A29" si="0">ROW()-1</f>
        <v>1</v>
      </c>
      <c r="B2" s="301" t="s">
        <v>2262</v>
      </c>
      <c r="C2" s="301" t="s">
        <v>2263</v>
      </c>
      <c r="D2" s="302" t="s">
        <v>2264</v>
      </c>
      <c r="E2" s="302" t="s">
        <v>2265</v>
      </c>
      <c r="F2" s="302" t="s">
        <v>2266</v>
      </c>
      <c r="G2" s="298" t="s">
        <v>2267</v>
      </c>
      <c r="H2" s="297"/>
      <c r="I2" s="297"/>
      <c r="J2" s="299"/>
      <c r="K2" s="303" t="s">
        <v>2268</v>
      </c>
      <c r="L2" s="30"/>
      <c r="M2" s="30"/>
      <c r="N2" s="30"/>
      <c r="O2" s="30"/>
      <c r="P2" s="30"/>
      <c r="Q2" s="30"/>
      <c r="R2" s="30">
        <v>101</v>
      </c>
      <c r="S2" s="30"/>
      <c r="T2" s="304"/>
      <c r="U2" s="304"/>
      <c r="V2" s="305"/>
      <c r="W2" s="305"/>
      <c r="X2" s="305"/>
      <c r="Y2" s="305"/>
      <c r="Z2" s="305"/>
      <c r="AA2" s="306"/>
      <c r="AB2" s="306"/>
      <c r="AC2" s="306"/>
    </row>
    <row r="3" spans="1:29" s="141" customFormat="1" ht="15.75" customHeight="1">
      <c r="A3" s="297">
        <f t="shared" si="0"/>
        <v>2</v>
      </c>
      <c r="B3" s="301" t="s">
        <v>2269</v>
      </c>
      <c r="C3" s="301" t="s">
        <v>2270</v>
      </c>
      <c r="D3" s="302" t="s">
        <v>2264</v>
      </c>
      <c r="E3" s="302" t="s">
        <v>2271</v>
      </c>
      <c r="F3" s="302" t="s">
        <v>2272</v>
      </c>
      <c r="G3" s="298" t="s">
        <v>2273</v>
      </c>
      <c r="H3" s="297"/>
      <c r="I3" s="297"/>
      <c r="J3" s="299"/>
      <c r="K3" s="303" t="s">
        <v>2274</v>
      </c>
      <c r="L3" s="137"/>
      <c r="M3" s="137"/>
      <c r="N3" s="142"/>
      <c r="O3" s="137"/>
      <c r="P3" s="137"/>
      <c r="Q3" s="137"/>
      <c r="R3" s="137">
        <v>38</v>
      </c>
      <c r="S3" s="137"/>
      <c r="T3" s="253"/>
      <c r="U3" s="253"/>
      <c r="V3" s="145"/>
      <c r="W3" s="145"/>
      <c r="X3" s="145"/>
      <c r="Y3" s="145"/>
      <c r="Z3" s="145"/>
    </row>
    <row r="4" spans="1:29" ht="15.75" customHeight="1">
      <c r="A4" s="297">
        <f t="shared" si="0"/>
        <v>3</v>
      </c>
      <c r="B4" s="301" t="s">
        <v>2275</v>
      </c>
      <c r="C4" s="301" t="s">
        <v>2276</v>
      </c>
      <c r="D4" s="302" t="s">
        <v>2264</v>
      </c>
      <c r="E4" s="307" t="s">
        <v>2277</v>
      </c>
      <c r="F4" s="308" t="s">
        <v>2277</v>
      </c>
      <c r="G4" s="33" t="s">
        <v>2278</v>
      </c>
      <c r="H4" s="33"/>
      <c r="I4" s="33"/>
      <c r="J4" s="33"/>
      <c r="K4" s="309" t="s">
        <v>2279</v>
      </c>
      <c r="L4" s="30"/>
      <c r="M4" s="30"/>
      <c r="N4" s="30"/>
      <c r="O4" s="30"/>
      <c r="P4" s="30"/>
      <c r="Q4" s="30"/>
      <c r="R4" s="30">
        <v>109</v>
      </c>
      <c r="S4" s="30"/>
      <c r="T4" s="310"/>
      <c r="U4" s="304"/>
      <c r="V4" s="305"/>
      <c r="W4" s="305"/>
      <c r="X4" s="305"/>
      <c r="Y4" s="305"/>
      <c r="Z4" s="305"/>
      <c r="AA4" s="306"/>
      <c r="AB4" s="306"/>
      <c r="AC4" s="306"/>
    </row>
    <row r="5" spans="1:29" s="141" customFormat="1" ht="15.75" customHeight="1">
      <c r="A5" s="297">
        <f t="shared" si="0"/>
        <v>4</v>
      </c>
      <c r="B5" s="301" t="s">
        <v>2280</v>
      </c>
      <c r="C5" s="301" t="s">
        <v>2281</v>
      </c>
      <c r="D5" s="302" t="s">
        <v>2264</v>
      </c>
      <c r="E5" s="302" t="s">
        <v>2282</v>
      </c>
      <c r="F5" s="302" t="s">
        <v>2277</v>
      </c>
      <c r="G5" s="298" t="s">
        <v>2283</v>
      </c>
      <c r="H5" s="297"/>
      <c r="I5" s="297"/>
      <c r="J5" s="299"/>
      <c r="K5" s="303" t="s">
        <v>2284</v>
      </c>
      <c r="L5" s="140"/>
      <c r="N5" s="142"/>
      <c r="O5" s="140"/>
      <c r="P5" s="140"/>
      <c r="Q5" s="137"/>
      <c r="R5" s="140">
        <v>40</v>
      </c>
      <c r="S5" s="136"/>
      <c r="T5" s="140"/>
      <c r="U5" s="140"/>
      <c r="V5" s="140"/>
      <c r="W5" s="140"/>
      <c r="X5" s="140"/>
      <c r="Y5" s="140"/>
      <c r="Z5" s="140"/>
      <c r="AA5" s="140"/>
      <c r="AB5" s="140"/>
      <c r="AC5" s="140"/>
    </row>
    <row r="6" spans="1:29" s="141" customFormat="1" ht="15.75" customHeight="1">
      <c r="A6" s="297">
        <f t="shared" si="0"/>
        <v>5</v>
      </c>
      <c r="B6" s="311" t="s">
        <v>2285</v>
      </c>
      <c r="C6" s="252"/>
      <c r="D6" s="302" t="s">
        <v>2264</v>
      </c>
      <c r="E6" s="252" t="s">
        <v>2286</v>
      </c>
      <c r="F6" s="302" t="s">
        <v>2287</v>
      </c>
      <c r="G6" s="311" t="s">
        <v>2288</v>
      </c>
      <c r="H6" s="252"/>
      <c r="I6" s="252"/>
      <c r="J6" s="252"/>
      <c r="K6" s="312" t="s">
        <v>2289</v>
      </c>
      <c r="L6"/>
      <c r="M6"/>
      <c r="N6"/>
      <c r="O6"/>
      <c r="P6"/>
      <c r="Q6"/>
      <c r="R6">
        <v>54</v>
      </c>
      <c r="S6"/>
      <c r="T6"/>
      <c r="U6"/>
      <c r="V6"/>
      <c r="W6"/>
      <c r="X6"/>
      <c r="Y6"/>
      <c r="Z6"/>
      <c r="AA6"/>
      <c r="AB6"/>
      <c r="AC6"/>
    </row>
    <row r="7" spans="1:29" s="141" customFormat="1" ht="15.75" customHeight="1">
      <c r="A7" s="297">
        <f t="shared" si="0"/>
        <v>6</v>
      </c>
      <c r="B7" s="302" t="s">
        <v>2290</v>
      </c>
      <c r="C7" s="302"/>
      <c r="D7" s="302" t="s">
        <v>2291</v>
      </c>
      <c r="E7" s="302" t="s">
        <v>2292</v>
      </c>
      <c r="F7" s="302" t="s">
        <v>2292</v>
      </c>
      <c r="G7" s="298" t="s">
        <v>2293</v>
      </c>
      <c r="H7" s="297"/>
      <c r="I7" s="297"/>
      <c r="J7" s="299"/>
      <c r="K7" s="313" t="s">
        <v>2294</v>
      </c>
      <c r="L7" s="140" t="s">
        <v>2295</v>
      </c>
      <c r="M7" s="136" t="s">
        <v>2296</v>
      </c>
      <c r="N7" s="137"/>
      <c r="O7" s="136"/>
      <c r="P7" s="136"/>
      <c r="Q7" s="137" t="b">
        <v>0</v>
      </c>
      <c r="R7" s="136">
        <v>26</v>
      </c>
      <c r="S7" s="137" t="s">
        <v>2297</v>
      </c>
      <c r="T7" s="136"/>
      <c r="U7" s="136"/>
      <c r="V7" s="136"/>
      <c r="W7" s="136"/>
      <c r="X7" s="136"/>
      <c r="Y7" s="136"/>
      <c r="Z7" s="136"/>
      <c r="AA7" s="136"/>
      <c r="AB7" s="136"/>
      <c r="AC7" s="136"/>
    </row>
    <row r="8" spans="1:29" s="136" customFormat="1" ht="15.75" customHeight="1">
      <c r="A8" s="297">
        <f t="shared" si="0"/>
        <v>7</v>
      </c>
      <c r="B8" s="302" t="s">
        <v>2298</v>
      </c>
      <c r="C8" s="302"/>
      <c r="D8" s="302" t="s">
        <v>2299</v>
      </c>
      <c r="E8" s="302" t="s">
        <v>2300</v>
      </c>
      <c r="F8" s="302" t="s">
        <v>2300</v>
      </c>
      <c r="G8" s="298" t="s">
        <v>2301</v>
      </c>
      <c r="H8" s="297"/>
      <c r="I8" s="297"/>
      <c r="J8" s="299"/>
      <c r="K8" s="313" t="s">
        <v>2302</v>
      </c>
      <c r="L8" s="140" t="s">
        <v>2303</v>
      </c>
      <c r="M8" s="136" t="s">
        <v>2296</v>
      </c>
      <c r="N8" s="137"/>
      <c r="Q8" s="137" t="b">
        <v>0</v>
      </c>
      <c r="R8" s="136">
        <v>13</v>
      </c>
      <c r="S8" s="137" t="s">
        <v>2304</v>
      </c>
    </row>
    <row r="9" spans="1:29" s="136" customFormat="1" ht="15.75" customHeight="1">
      <c r="A9" s="297">
        <f t="shared" si="0"/>
        <v>8</v>
      </c>
      <c r="B9" s="311" t="s">
        <v>2305</v>
      </c>
      <c r="C9" s="314"/>
      <c r="D9" s="302" t="s">
        <v>2264</v>
      </c>
      <c r="E9" s="302" t="s">
        <v>2306</v>
      </c>
      <c r="F9" s="302" t="s">
        <v>2272</v>
      </c>
      <c r="G9" s="311" t="s">
        <v>2307</v>
      </c>
      <c r="H9" s="314"/>
      <c r="I9" s="314"/>
      <c r="J9" s="302"/>
      <c r="K9" s="309" t="s">
        <v>2308</v>
      </c>
      <c r="L9" s="30"/>
      <c r="M9" s="30"/>
      <c r="N9" s="30"/>
      <c r="O9" s="30"/>
      <c r="P9" s="30"/>
      <c r="Q9" s="30"/>
      <c r="R9" s="30">
        <v>93</v>
      </c>
      <c r="S9" s="30"/>
      <c r="T9" s="304"/>
      <c r="U9" s="304"/>
      <c r="V9" s="305"/>
      <c r="W9" s="305"/>
      <c r="X9" s="305"/>
      <c r="Y9" s="305"/>
      <c r="Z9" s="305"/>
      <c r="AA9" s="306"/>
      <c r="AB9" s="306"/>
      <c r="AC9" s="306"/>
    </row>
    <row r="10" spans="1:29" s="136" customFormat="1" ht="16.5" customHeight="1">
      <c r="A10" s="297">
        <f t="shared" si="0"/>
        <v>9</v>
      </c>
      <c r="B10" s="302" t="s">
        <v>2309</v>
      </c>
      <c r="C10" s="302"/>
      <c r="D10" s="302" t="s">
        <v>2299</v>
      </c>
      <c r="E10" s="302" t="s">
        <v>2310</v>
      </c>
      <c r="F10" s="302" t="s">
        <v>2310</v>
      </c>
      <c r="G10" s="298" t="s">
        <v>2311</v>
      </c>
      <c r="H10" s="297"/>
      <c r="I10" s="297"/>
      <c r="J10" s="299"/>
      <c r="K10" s="313" t="s">
        <v>2312</v>
      </c>
      <c r="L10" s="140" t="s">
        <v>2313</v>
      </c>
      <c r="M10" s="136" t="s">
        <v>2296</v>
      </c>
      <c r="N10" s="137"/>
      <c r="O10" s="137"/>
      <c r="P10" s="137"/>
      <c r="Q10" s="137" t="b">
        <v>0</v>
      </c>
      <c r="R10" s="137">
        <v>10</v>
      </c>
      <c r="S10" s="137" t="s">
        <v>2314</v>
      </c>
      <c r="T10" s="137"/>
      <c r="U10" s="137"/>
      <c r="V10" s="137"/>
      <c r="W10" s="137"/>
      <c r="X10" s="137"/>
      <c r="Y10" s="137"/>
      <c r="Z10" s="137"/>
      <c r="AA10" s="137"/>
      <c r="AB10" s="137"/>
      <c r="AC10" s="137"/>
    </row>
    <row r="11" spans="1:29" s="141" customFormat="1" ht="21" customHeight="1">
      <c r="A11" s="297">
        <f t="shared" si="0"/>
        <v>10</v>
      </c>
      <c r="B11" s="302" t="s">
        <v>2315</v>
      </c>
      <c r="C11" s="302"/>
      <c r="D11" s="302" t="s">
        <v>2299</v>
      </c>
      <c r="E11" s="302" t="s">
        <v>2300</v>
      </c>
      <c r="F11" s="302" t="s">
        <v>2300</v>
      </c>
      <c r="G11" s="298" t="s">
        <v>2301</v>
      </c>
      <c r="H11" s="297"/>
      <c r="I11" s="297"/>
      <c r="J11" s="299"/>
      <c r="K11" s="313" t="s">
        <v>2316</v>
      </c>
      <c r="L11" s="140" t="s">
        <v>2303</v>
      </c>
      <c r="M11" s="136" t="s">
        <v>2296</v>
      </c>
      <c r="N11" s="137"/>
      <c r="O11" s="136"/>
      <c r="P11" s="136"/>
      <c r="Q11" s="137" t="b">
        <v>0</v>
      </c>
      <c r="R11" s="136">
        <v>17</v>
      </c>
      <c r="S11" s="137" t="s">
        <v>2304</v>
      </c>
      <c r="T11" s="136"/>
      <c r="U11" s="136"/>
      <c r="V11" s="136"/>
      <c r="W11" s="136"/>
      <c r="X11" s="136"/>
      <c r="Y11" s="136"/>
      <c r="Z11" s="136"/>
      <c r="AA11" s="136"/>
      <c r="AB11" s="136"/>
      <c r="AC11" s="136"/>
    </row>
    <row r="12" spans="1:29" s="136" customFormat="1" ht="15.75" customHeight="1">
      <c r="A12" s="297">
        <f t="shared" si="0"/>
        <v>11</v>
      </c>
      <c r="B12" s="302" t="s">
        <v>2317</v>
      </c>
      <c r="C12" s="302"/>
      <c r="D12" s="302" t="s">
        <v>2299</v>
      </c>
      <c r="E12" s="302" t="s">
        <v>2318</v>
      </c>
      <c r="F12" s="302" t="s">
        <v>2318</v>
      </c>
      <c r="G12" s="298" t="s">
        <v>2293</v>
      </c>
      <c r="H12" s="297"/>
      <c r="I12" s="297"/>
      <c r="J12" s="299"/>
      <c r="K12" s="313" t="s">
        <v>2319</v>
      </c>
      <c r="L12" s="140" t="s">
        <v>2295</v>
      </c>
      <c r="M12" s="136" t="s">
        <v>2296</v>
      </c>
      <c r="N12" s="137"/>
      <c r="Q12" s="137" t="b">
        <v>0</v>
      </c>
      <c r="R12" s="136">
        <v>20</v>
      </c>
      <c r="S12" s="137" t="s">
        <v>2297</v>
      </c>
    </row>
    <row r="13" spans="1:29" s="136" customFormat="1" ht="15.75" customHeight="1">
      <c r="A13" s="297">
        <f t="shared" si="0"/>
        <v>12</v>
      </c>
      <c r="B13" s="301" t="s">
        <v>2320</v>
      </c>
      <c r="C13" s="301" t="s">
        <v>2321</v>
      </c>
      <c r="D13" s="302" t="s">
        <v>2264</v>
      </c>
      <c r="E13" s="302" t="s">
        <v>2266</v>
      </c>
      <c r="F13" s="302" t="s">
        <v>2266</v>
      </c>
      <c r="G13" s="298" t="s">
        <v>2267</v>
      </c>
      <c r="H13" s="297"/>
      <c r="I13" s="297"/>
      <c r="J13" s="299"/>
      <c r="K13" s="303" t="s">
        <v>2322</v>
      </c>
      <c r="L13" s="30"/>
      <c r="M13" s="30"/>
      <c r="N13" s="30"/>
      <c r="O13" s="30"/>
      <c r="P13" s="30"/>
      <c r="Q13" s="30"/>
      <c r="R13" s="30">
        <v>104</v>
      </c>
      <c r="S13" s="30"/>
      <c r="T13" s="304"/>
      <c r="U13" s="304"/>
      <c r="V13" s="305"/>
      <c r="W13" s="305"/>
      <c r="X13" s="305"/>
      <c r="Y13" s="305"/>
      <c r="Z13" s="305"/>
      <c r="AA13" s="306"/>
      <c r="AB13" s="306"/>
      <c r="AC13" s="306"/>
    </row>
    <row r="14" spans="1:29" s="136" customFormat="1" ht="15.75" customHeight="1">
      <c r="A14" s="297">
        <f t="shared" si="0"/>
        <v>13</v>
      </c>
      <c r="B14" s="302" t="s">
        <v>2323</v>
      </c>
      <c r="C14" s="302"/>
      <c r="D14" s="302" t="s">
        <v>2299</v>
      </c>
      <c r="E14" s="302" t="s">
        <v>2324</v>
      </c>
      <c r="F14" s="302" t="s">
        <v>2310</v>
      </c>
      <c r="G14" s="298" t="s">
        <v>2311</v>
      </c>
      <c r="H14" s="297"/>
      <c r="I14" s="297"/>
      <c r="J14" s="299"/>
      <c r="K14" s="313" t="s">
        <v>2325</v>
      </c>
      <c r="L14" s="140" t="s">
        <v>2313</v>
      </c>
      <c r="M14" s="136" t="s">
        <v>2296</v>
      </c>
      <c r="N14" s="137"/>
      <c r="O14" s="137"/>
      <c r="P14" s="137"/>
      <c r="Q14" s="137" t="b">
        <v>0</v>
      </c>
      <c r="R14" s="137">
        <v>11</v>
      </c>
      <c r="S14" s="137" t="s">
        <v>2314</v>
      </c>
      <c r="T14" s="137"/>
      <c r="U14" s="137"/>
      <c r="V14" s="137"/>
      <c r="W14" s="137"/>
      <c r="X14" s="137"/>
      <c r="Y14" s="137"/>
      <c r="Z14" s="137"/>
      <c r="AA14" s="137"/>
      <c r="AB14" s="137"/>
      <c r="AC14" s="137"/>
    </row>
    <row r="15" spans="1:29" s="136" customFormat="1" ht="15.75" customHeight="1">
      <c r="A15" s="297">
        <f t="shared" si="0"/>
        <v>14</v>
      </c>
      <c r="B15" s="311" t="s">
        <v>2326</v>
      </c>
      <c r="C15" s="314"/>
      <c r="D15" s="302" t="s">
        <v>2264</v>
      </c>
      <c r="E15" s="302" t="s">
        <v>2266</v>
      </c>
      <c r="F15" s="302" t="s">
        <v>2266</v>
      </c>
      <c r="G15" s="311" t="s">
        <v>2327</v>
      </c>
      <c r="H15" s="314"/>
      <c r="I15" s="314"/>
      <c r="J15" s="302"/>
      <c r="K15" s="309" t="s">
        <v>2328</v>
      </c>
      <c r="L15" s="30"/>
      <c r="M15" s="30"/>
      <c r="N15" s="30"/>
      <c r="O15" s="30"/>
      <c r="P15" s="30"/>
      <c r="Q15" s="30"/>
      <c r="R15" s="30">
        <v>100</v>
      </c>
      <c r="S15" s="30"/>
      <c r="T15" s="304"/>
      <c r="U15" s="304"/>
      <c r="V15" s="305"/>
      <c r="W15" s="305"/>
      <c r="X15" s="305"/>
      <c r="Y15" s="305"/>
      <c r="Z15" s="305"/>
      <c r="AA15" s="306"/>
      <c r="AB15" s="306"/>
      <c r="AC15" s="306"/>
    </row>
    <row r="16" spans="1:29" s="136" customFormat="1" ht="15.75" customHeight="1">
      <c r="A16" s="297">
        <f t="shared" si="0"/>
        <v>15</v>
      </c>
      <c r="B16" s="302" t="s">
        <v>2329</v>
      </c>
      <c r="C16" s="302"/>
      <c r="D16" s="302" t="s">
        <v>2299</v>
      </c>
      <c r="E16" s="302" t="s">
        <v>2310</v>
      </c>
      <c r="F16" s="302" t="s">
        <v>2310</v>
      </c>
      <c r="G16" s="298" t="s">
        <v>2311</v>
      </c>
      <c r="H16" s="297"/>
      <c r="I16" s="297"/>
      <c r="J16" s="299"/>
      <c r="K16" s="313" t="s">
        <v>2330</v>
      </c>
      <c r="L16" s="140" t="s">
        <v>2313</v>
      </c>
      <c r="M16" s="136" t="s">
        <v>2296</v>
      </c>
      <c r="N16" s="137"/>
      <c r="O16" s="137"/>
      <c r="P16" s="137"/>
      <c r="Q16" s="137" t="b">
        <v>0</v>
      </c>
      <c r="R16" s="137">
        <v>8</v>
      </c>
      <c r="S16" s="137" t="s">
        <v>2314</v>
      </c>
      <c r="T16" s="137"/>
      <c r="U16" s="137"/>
      <c r="V16" s="137"/>
      <c r="W16" s="137"/>
      <c r="X16" s="137"/>
      <c r="Y16" s="137"/>
      <c r="Z16" s="137"/>
      <c r="AA16" s="137"/>
      <c r="AB16" s="137"/>
      <c r="AC16" s="137"/>
    </row>
    <row r="17" spans="1:29" s="136" customFormat="1" ht="15.75" customHeight="1">
      <c r="A17" s="297">
        <f t="shared" si="0"/>
        <v>16</v>
      </c>
      <c r="B17" s="311" t="s">
        <v>2331</v>
      </c>
      <c r="C17" s="314"/>
      <c r="D17" s="302" t="s">
        <v>2264</v>
      </c>
      <c r="E17" s="302" t="s">
        <v>2306</v>
      </c>
      <c r="F17" s="302" t="s">
        <v>2272</v>
      </c>
      <c r="G17" s="311" t="s">
        <v>2332</v>
      </c>
      <c r="H17" s="314"/>
      <c r="I17" s="314"/>
      <c r="J17" s="302"/>
      <c r="K17" s="312" t="s">
        <v>2333</v>
      </c>
      <c r="L17" s="30"/>
      <c r="M17" s="30"/>
      <c r="N17" s="30"/>
      <c r="O17" s="30"/>
      <c r="P17" s="30"/>
      <c r="Q17" s="30"/>
      <c r="R17" s="30">
        <v>87</v>
      </c>
      <c r="S17" s="30"/>
      <c r="T17" s="304"/>
      <c r="U17" s="304"/>
      <c r="V17" s="305"/>
      <c r="W17" s="305"/>
      <c r="X17" s="305"/>
      <c r="Y17" s="305"/>
      <c r="Z17" s="305"/>
      <c r="AA17" s="306"/>
      <c r="AB17" s="306"/>
      <c r="AC17" s="306"/>
    </row>
    <row r="18" spans="1:29" s="136" customFormat="1" ht="15.75" customHeight="1">
      <c r="A18" s="297">
        <f t="shared" si="0"/>
        <v>17</v>
      </c>
      <c r="B18" s="311" t="s">
        <v>2334</v>
      </c>
      <c r="C18" s="314"/>
      <c r="D18" s="302" t="s">
        <v>2264</v>
      </c>
      <c r="E18" s="302" t="s">
        <v>2306</v>
      </c>
      <c r="F18" s="302" t="s">
        <v>2272</v>
      </c>
      <c r="G18" s="311" t="s">
        <v>2335</v>
      </c>
      <c r="H18" s="314"/>
      <c r="I18" s="314"/>
      <c r="J18" s="302"/>
      <c r="K18" s="312" t="s">
        <v>2336</v>
      </c>
      <c r="L18" s="30"/>
      <c r="M18" s="30"/>
      <c r="N18" s="30"/>
      <c r="O18" s="30"/>
      <c r="P18" s="30"/>
      <c r="Q18" s="30"/>
      <c r="R18" s="30">
        <v>82</v>
      </c>
      <c r="S18" s="30"/>
      <c r="T18" s="304"/>
      <c r="U18" s="304"/>
      <c r="V18" s="305"/>
      <c r="W18" s="305"/>
      <c r="X18" s="305"/>
      <c r="Y18" s="305"/>
      <c r="Z18" s="305"/>
      <c r="AA18" s="306"/>
      <c r="AB18" s="306"/>
      <c r="AC18" s="306"/>
    </row>
    <row r="19" spans="1:29" s="141" customFormat="1" ht="15.75" customHeight="1">
      <c r="A19" s="297">
        <f t="shared" si="0"/>
        <v>18</v>
      </c>
      <c r="B19" s="311" t="s">
        <v>2337</v>
      </c>
      <c r="C19" s="314" t="s">
        <v>2338</v>
      </c>
      <c r="D19" s="302" t="s">
        <v>2264</v>
      </c>
      <c r="E19" s="302" t="s">
        <v>2306</v>
      </c>
      <c r="F19" s="302" t="s">
        <v>2272</v>
      </c>
      <c r="G19" s="311" t="s">
        <v>2339</v>
      </c>
      <c r="H19" s="314"/>
      <c r="I19" s="314"/>
      <c r="J19" s="302"/>
      <c r="K19" s="312" t="s">
        <v>2340</v>
      </c>
      <c r="L19" s="30"/>
      <c r="M19" s="30"/>
      <c r="N19" s="30"/>
      <c r="O19" s="30"/>
      <c r="P19" s="30"/>
      <c r="Q19" s="30"/>
      <c r="R19" s="30">
        <v>88</v>
      </c>
      <c r="S19" s="30"/>
      <c r="T19" s="304"/>
      <c r="U19" s="304"/>
      <c r="V19" s="305"/>
      <c r="W19" s="305"/>
      <c r="X19" s="305"/>
      <c r="Y19" s="305"/>
      <c r="Z19" s="305"/>
      <c r="AA19" s="306"/>
      <c r="AB19" s="306"/>
      <c r="AC19" s="306"/>
    </row>
    <row r="20" spans="1:29" s="141" customFormat="1" ht="15.75" customHeight="1">
      <c r="A20" s="297">
        <f t="shared" si="0"/>
        <v>19</v>
      </c>
      <c r="B20" s="315" t="s">
        <v>2341</v>
      </c>
      <c r="C20" s="316" t="str">
        <f>B20</f>
        <v>Chen-I Huang</v>
      </c>
      <c r="D20" s="302" t="s">
        <v>2264</v>
      </c>
      <c r="E20" s="307" t="s">
        <v>2277</v>
      </c>
      <c r="F20" s="308" t="s">
        <v>2277</v>
      </c>
      <c r="G20" s="33" t="s">
        <v>2278</v>
      </c>
      <c r="H20" s="33"/>
      <c r="I20" s="33"/>
      <c r="J20" s="33"/>
      <c r="K20" s="312" t="s">
        <v>2342</v>
      </c>
      <c r="L20" s="30"/>
      <c r="M20" s="30"/>
      <c r="N20" s="30"/>
      <c r="O20" s="30"/>
      <c r="P20" s="30"/>
      <c r="Q20" s="30"/>
      <c r="R20" s="30">
        <v>111</v>
      </c>
      <c r="S20" s="30"/>
      <c r="T20" s="310"/>
      <c r="U20" s="304"/>
      <c r="V20" s="305"/>
      <c r="W20" s="305"/>
      <c r="X20" s="305"/>
      <c r="Y20" s="305"/>
      <c r="Z20" s="305"/>
      <c r="AA20" s="306"/>
      <c r="AB20" s="306"/>
      <c r="AC20" s="306"/>
    </row>
    <row r="21" spans="1:29" s="141" customFormat="1" ht="15.75" customHeight="1">
      <c r="A21" s="297">
        <f t="shared" si="0"/>
        <v>20</v>
      </c>
      <c r="B21" s="311" t="s">
        <v>2343</v>
      </c>
      <c r="C21" s="314"/>
      <c r="D21" s="302" t="s">
        <v>2264</v>
      </c>
      <c r="E21" s="302" t="s">
        <v>1567</v>
      </c>
      <c r="F21" s="302" t="s">
        <v>2272</v>
      </c>
      <c r="G21" s="311" t="s">
        <v>2344</v>
      </c>
      <c r="H21" s="314"/>
      <c r="I21" s="314"/>
      <c r="J21" s="302"/>
      <c r="K21" s="309" t="s">
        <v>2345</v>
      </c>
      <c r="L21" s="30"/>
      <c r="M21" s="30"/>
      <c r="N21" s="30"/>
      <c r="O21" s="30"/>
      <c r="P21" s="30"/>
      <c r="Q21" s="30"/>
      <c r="R21" s="30">
        <v>80</v>
      </c>
      <c r="S21" s="30"/>
      <c r="T21" s="304"/>
      <c r="U21" s="304"/>
      <c r="V21" s="305"/>
      <c r="W21" s="305"/>
      <c r="X21" s="305"/>
      <c r="Y21" s="305"/>
      <c r="Z21" s="305"/>
      <c r="AA21" s="306"/>
      <c r="AB21" s="306"/>
      <c r="AC21" s="306"/>
    </row>
    <row r="22" spans="1:29" s="141" customFormat="1" ht="15.75" customHeight="1">
      <c r="A22" s="297">
        <f t="shared" si="0"/>
        <v>21</v>
      </c>
      <c r="B22" s="301" t="s">
        <v>2346</v>
      </c>
      <c r="C22" s="301" t="s">
        <v>2347</v>
      </c>
      <c r="D22" s="302" t="s">
        <v>2264</v>
      </c>
      <c r="E22" s="302" t="s">
        <v>1567</v>
      </c>
      <c r="F22" s="302" t="s">
        <v>2272</v>
      </c>
      <c r="G22" s="317" t="s">
        <v>2348</v>
      </c>
      <c r="H22" s="297"/>
      <c r="I22" s="297"/>
      <c r="J22" s="299"/>
      <c r="K22" s="303" t="s">
        <v>2349</v>
      </c>
      <c r="L22" s="137"/>
      <c r="N22" s="142"/>
      <c r="O22" s="140"/>
      <c r="P22" s="140"/>
      <c r="Q22" s="140"/>
      <c r="R22" s="140">
        <v>35</v>
      </c>
      <c r="S22" s="136"/>
      <c r="T22" s="140"/>
      <c r="U22" s="140"/>
      <c r="V22" s="140"/>
      <c r="W22" s="140"/>
      <c r="X22" s="140"/>
      <c r="Y22" s="140"/>
      <c r="Z22" s="140"/>
      <c r="AA22" s="140"/>
      <c r="AB22" s="140"/>
      <c r="AC22" s="140"/>
    </row>
    <row r="23" spans="1:29" s="141" customFormat="1" ht="15.75" customHeight="1">
      <c r="A23" s="297">
        <f t="shared" si="0"/>
        <v>22</v>
      </c>
      <c r="B23" s="311" t="s">
        <v>2350</v>
      </c>
      <c r="C23" s="252"/>
      <c r="D23" s="302" t="s">
        <v>2264</v>
      </c>
      <c r="E23" s="252" t="s">
        <v>2351</v>
      </c>
      <c r="F23" s="302" t="s">
        <v>2287</v>
      </c>
      <c r="G23" s="311" t="s">
        <v>2352</v>
      </c>
      <c r="H23" s="252"/>
      <c r="I23" s="252"/>
      <c r="J23" s="252"/>
      <c r="K23" s="312" t="s">
        <v>2353</v>
      </c>
      <c r="L23"/>
      <c r="M23"/>
      <c r="N23"/>
      <c r="O23"/>
      <c r="P23"/>
      <c r="Q23"/>
      <c r="R23">
        <v>56</v>
      </c>
      <c r="S23"/>
      <c r="T23"/>
      <c r="U23"/>
      <c r="V23"/>
      <c r="W23"/>
      <c r="X23"/>
      <c r="Y23"/>
      <c r="Z23"/>
      <c r="AA23"/>
      <c r="AB23"/>
      <c r="AC23"/>
    </row>
    <row r="24" spans="1:29" s="141" customFormat="1" ht="15.75" customHeight="1">
      <c r="A24" s="297">
        <f t="shared" si="0"/>
        <v>23</v>
      </c>
      <c r="B24" s="311" t="s">
        <v>2354</v>
      </c>
      <c r="C24" s="314"/>
      <c r="D24" s="302" t="s">
        <v>2264</v>
      </c>
      <c r="E24" s="302" t="s">
        <v>2306</v>
      </c>
      <c r="F24" s="302" t="s">
        <v>2272</v>
      </c>
      <c r="G24" s="311" t="s">
        <v>2355</v>
      </c>
      <c r="H24" s="314"/>
      <c r="I24" s="314"/>
      <c r="J24" s="302"/>
      <c r="K24" s="309" t="s">
        <v>2356</v>
      </c>
      <c r="L24" s="30"/>
      <c r="M24" s="30"/>
      <c r="N24" s="30"/>
      <c r="O24" s="30"/>
      <c r="P24" s="30"/>
      <c r="Q24" s="30"/>
      <c r="R24" s="30">
        <v>91</v>
      </c>
      <c r="S24" s="30"/>
      <c r="T24" s="304"/>
      <c r="U24" s="304"/>
      <c r="V24" s="305"/>
      <c r="W24" s="305"/>
      <c r="X24" s="305"/>
      <c r="Y24" s="305"/>
      <c r="Z24" s="305"/>
      <c r="AA24" s="306"/>
      <c r="AB24" s="306"/>
      <c r="AC24" s="306"/>
    </row>
    <row r="25" spans="1:29" s="141" customFormat="1" ht="15.75" customHeight="1">
      <c r="A25" s="297">
        <f t="shared" si="0"/>
        <v>24</v>
      </c>
      <c r="B25" s="311" t="s">
        <v>2357</v>
      </c>
      <c r="C25" s="318"/>
      <c r="D25" s="302" t="s">
        <v>2264</v>
      </c>
      <c r="E25" s="302" t="s">
        <v>2351</v>
      </c>
      <c r="F25" s="308" t="s">
        <v>2287</v>
      </c>
      <c r="G25" s="311" t="s">
        <v>2358</v>
      </c>
      <c r="H25" s="33"/>
      <c r="I25" s="33"/>
      <c r="J25" s="33"/>
      <c r="K25" s="312" t="s">
        <v>2359</v>
      </c>
      <c r="L25" s="30"/>
      <c r="M25" s="30"/>
      <c r="N25" s="30"/>
      <c r="O25" s="30"/>
      <c r="P25" s="30"/>
      <c r="Q25" s="30"/>
      <c r="R25" s="30">
        <v>46</v>
      </c>
      <c r="S25" s="30"/>
      <c r="T25" s="304"/>
      <c r="U25" s="304"/>
      <c r="V25" s="305"/>
      <c r="W25" s="305"/>
      <c r="X25" s="305"/>
      <c r="Y25" s="305"/>
      <c r="Z25" s="305"/>
      <c r="AA25" s="306"/>
      <c r="AB25" s="306"/>
      <c r="AC25" s="306"/>
    </row>
    <row r="26" spans="1:29" s="136" customFormat="1" ht="15.75" customHeight="1">
      <c r="A26" s="297">
        <f t="shared" si="0"/>
        <v>25</v>
      </c>
      <c r="B26" s="301" t="s">
        <v>2360</v>
      </c>
      <c r="C26" s="301" t="s">
        <v>2361</v>
      </c>
      <c r="D26" s="302" t="s">
        <v>2264</v>
      </c>
      <c r="E26" s="302" t="s">
        <v>2306</v>
      </c>
      <c r="F26" s="302" t="s">
        <v>2277</v>
      </c>
      <c r="G26" s="298" t="s">
        <v>2362</v>
      </c>
      <c r="H26" s="297"/>
      <c r="I26" s="297"/>
      <c r="J26" s="299"/>
      <c r="K26" s="303" t="s">
        <v>2363</v>
      </c>
      <c r="L26" s="30"/>
      <c r="M26" s="30"/>
      <c r="N26" s="30"/>
      <c r="O26" s="30"/>
      <c r="P26" s="30"/>
      <c r="Q26" s="30"/>
      <c r="R26" s="30">
        <v>65</v>
      </c>
      <c r="S26" s="30"/>
      <c r="T26" s="306"/>
      <c r="U26" s="306"/>
      <c r="V26" s="306"/>
      <c r="W26" s="306"/>
      <c r="X26" s="306"/>
      <c r="Y26" s="306"/>
      <c r="Z26" s="306"/>
      <c r="AA26" s="306"/>
      <c r="AB26" s="306"/>
      <c r="AC26" s="306"/>
    </row>
    <row r="27" spans="1:29" s="136" customFormat="1" ht="15.75" customHeight="1">
      <c r="A27" s="297">
        <f t="shared" si="0"/>
        <v>26</v>
      </c>
      <c r="B27" s="311" t="s">
        <v>2364</v>
      </c>
      <c r="C27" s="314"/>
      <c r="D27" s="302" t="s">
        <v>2264</v>
      </c>
      <c r="E27" s="302" t="s">
        <v>1567</v>
      </c>
      <c r="F27" s="302" t="s">
        <v>2277</v>
      </c>
      <c r="G27" s="311" t="s">
        <v>2365</v>
      </c>
      <c r="H27" s="314"/>
      <c r="I27" s="314"/>
      <c r="J27" s="302"/>
      <c r="K27" s="309" t="s">
        <v>2366</v>
      </c>
      <c r="L27" s="30"/>
      <c r="M27" s="30"/>
      <c r="N27" s="30"/>
      <c r="O27" s="30"/>
      <c r="P27" s="30"/>
      <c r="Q27" s="30"/>
      <c r="R27" s="30">
        <v>74</v>
      </c>
      <c r="S27" s="30"/>
      <c r="T27" s="304"/>
      <c r="U27" s="304"/>
      <c r="V27" s="305"/>
      <c r="W27" s="305"/>
      <c r="X27" s="305"/>
      <c r="Y27" s="305"/>
      <c r="Z27" s="305"/>
      <c r="AA27" s="306"/>
      <c r="AB27" s="306"/>
      <c r="AC27" s="306"/>
    </row>
    <row r="28" spans="1:29" s="136" customFormat="1" ht="15.75" customHeight="1">
      <c r="A28" s="297">
        <f t="shared" si="0"/>
        <v>27</v>
      </c>
      <c r="B28" s="302" t="s">
        <v>2367</v>
      </c>
      <c r="C28" s="302"/>
      <c r="D28" s="302" t="s">
        <v>2299</v>
      </c>
      <c r="E28" s="302" t="s">
        <v>2300</v>
      </c>
      <c r="F28" s="302" t="s">
        <v>2300</v>
      </c>
      <c r="G28" s="298" t="s">
        <v>2301</v>
      </c>
      <c r="H28" s="297"/>
      <c r="I28" s="297"/>
      <c r="J28" s="299"/>
      <c r="K28" s="313" t="s">
        <v>2368</v>
      </c>
      <c r="L28" s="140" t="s">
        <v>2303</v>
      </c>
      <c r="M28" s="136" t="s">
        <v>2296</v>
      </c>
      <c r="N28" s="137"/>
      <c r="Q28" s="137" t="b">
        <v>0</v>
      </c>
      <c r="R28" s="136">
        <v>14</v>
      </c>
      <c r="S28" s="137" t="s">
        <v>2304</v>
      </c>
    </row>
    <row r="29" spans="1:29" s="136" customFormat="1" ht="15.75" customHeight="1">
      <c r="A29" s="297">
        <f t="shared" si="0"/>
        <v>28</v>
      </c>
      <c r="B29" s="301" t="s">
        <v>2369</v>
      </c>
      <c r="C29" s="301" t="s">
        <v>2370</v>
      </c>
      <c r="D29" s="302" t="s">
        <v>2264</v>
      </c>
      <c r="E29" s="302" t="s">
        <v>1568</v>
      </c>
      <c r="F29" s="302" t="s">
        <v>2272</v>
      </c>
      <c r="G29" s="298" t="s">
        <v>2371</v>
      </c>
      <c r="H29" s="297"/>
      <c r="I29" s="297"/>
      <c r="J29" s="299"/>
      <c r="K29" s="303" t="s">
        <v>2372</v>
      </c>
      <c r="L29" s="30"/>
      <c r="M29" s="30"/>
      <c r="N29" s="30"/>
      <c r="O29" s="30"/>
      <c r="P29" s="30"/>
      <c r="Q29" s="30"/>
      <c r="R29" s="30">
        <v>70</v>
      </c>
      <c r="S29" s="30"/>
      <c r="T29" s="304"/>
      <c r="U29" s="304"/>
      <c r="V29" s="305"/>
      <c r="W29" s="305"/>
      <c r="X29" s="305"/>
      <c r="Y29" s="305"/>
      <c r="Z29" s="305"/>
      <c r="AA29" s="306"/>
      <c r="AB29" s="306"/>
      <c r="AC29" s="306"/>
    </row>
    <row r="30" spans="1:29" s="136" customFormat="1" ht="15.75" customHeight="1">
      <c r="A30" s="297">
        <v>5</v>
      </c>
      <c r="B30" s="302" t="s">
        <v>2373</v>
      </c>
      <c r="C30" s="302"/>
      <c r="D30" s="302" t="s">
        <v>2299</v>
      </c>
      <c r="E30" s="297" t="s">
        <v>2374</v>
      </c>
      <c r="F30" s="297" t="s">
        <v>2374</v>
      </c>
      <c r="G30" s="298" t="s">
        <v>2374</v>
      </c>
      <c r="H30" s="297"/>
      <c r="I30" s="297"/>
      <c r="J30" s="299"/>
      <c r="K30" s="313" t="s">
        <v>2375</v>
      </c>
      <c r="L30" s="140" t="s">
        <v>2376</v>
      </c>
      <c r="M30" s="136" t="s">
        <v>2296</v>
      </c>
      <c r="N30" s="137"/>
      <c r="O30" s="137"/>
      <c r="P30" s="137"/>
      <c r="Q30" s="137" t="b">
        <v>0</v>
      </c>
      <c r="R30" s="137">
        <v>5</v>
      </c>
      <c r="S30" s="137" t="s">
        <v>2304</v>
      </c>
      <c r="T30" s="137"/>
      <c r="U30" s="137"/>
      <c r="V30" s="137"/>
      <c r="W30" s="137"/>
      <c r="X30" s="137"/>
      <c r="Y30" s="137"/>
      <c r="Z30" s="137"/>
      <c r="AA30" s="137"/>
      <c r="AB30" s="137"/>
      <c r="AC30" s="137"/>
    </row>
    <row r="31" spans="1:29" s="136" customFormat="1" ht="15.75" customHeight="1">
      <c r="A31" s="297">
        <f t="shared" ref="A31:A94" si="1">ROW()-1</f>
        <v>30</v>
      </c>
      <c r="B31" s="301" t="s">
        <v>2377</v>
      </c>
      <c r="C31" s="301" t="str">
        <f>B31</f>
        <v>Frank Hsieh</v>
      </c>
      <c r="D31" s="319" t="s">
        <v>2378</v>
      </c>
      <c r="E31" s="319" t="s">
        <v>2266</v>
      </c>
      <c r="F31" s="319" t="s">
        <v>2266</v>
      </c>
      <c r="G31" s="311" t="s">
        <v>2327</v>
      </c>
      <c r="H31" s="320"/>
      <c r="I31" s="320"/>
      <c r="J31" s="320"/>
      <c r="K31" s="321" t="s">
        <v>1918</v>
      </c>
      <c r="L31" s="322"/>
      <c r="M31" s="30"/>
      <c r="N31" s="30"/>
      <c r="O31" s="30"/>
      <c r="P31" s="30"/>
      <c r="Q31" s="30"/>
      <c r="R31" s="30">
        <v>118</v>
      </c>
      <c r="S31" s="30"/>
      <c r="T31" s="310"/>
      <c r="U31" s="304"/>
      <c r="V31" s="305"/>
      <c r="W31" s="305"/>
      <c r="X31" s="305"/>
      <c r="Y31" s="305"/>
      <c r="Z31" s="305"/>
      <c r="AA31" s="306"/>
      <c r="AB31" s="306"/>
      <c r="AC31" s="306"/>
    </row>
    <row r="32" spans="1:29" s="136" customFormat="1" ht="15.75" customHeight="1">
      <c r="A32" s="297">
        <f t="shared" si="1"/>
        <v>31</v>
      </c>
      <c r="B32" s="311" t="s">
        <v>2379</v>
      </c>
      <c r="C32" s="314"/>
      <c r="D32" s="302" t="s">
        <v>2264</v>
      </c>
      <c r="E32" s="302" t="s">
        <v>2306</v>
      </c>
      <c r="F32" s="302" t="s">
        <v>2266</v>
      </c>
      <c r="G32" s="323" t="s">
        <v>2380</v>
      </c>
      <c r="H32" s="314"/>
      <c r="I32" s="314"/>
      <c r="J32" s="302"/>
      <c r="K32" s="309" t="s">
        <v>2381</v>
      </c>
      <c r="L32" s="30"/>
      <c r="M32" s="30"/>
      <c r="N32" s="30"/>
      <c r="O32" s="30"/>
      <c r="P32" s="30"/>
      <c r="Q32" s="30"/>
      <c r="R32" s="30">
        <v>97</v>
      </c>
      <c r="S32" s="30"/>
      <c r="T32" s="304"/>
      <c r="U32" s="304"/>
      <c r="V32" s="305"/>
      <c r="W32" s="305"/>
      <c r="X32" s="305"/>
      <c r="Y32" s="305"/>
      <c r="Z32" s="305"/>
      <c r="AA32" s="306"/>
      <c r="AB32" s="306"/>
      <c r="AC32" s="306"/>
    </row>
    <row r="33" spans="1:29" s="136" customFormat="1" ht="15.75" customHeight="1">
      <c r="A33" s="297">
        <f t="shared" si="1"/>
        <v>32</v>
      </c>
      <c r="B33" s="301" t="s">
        <v>2382</v>
      </c>
      <c r="C33" s="301" t="s">
        <v>2382</v>
      </c>
      <c r="D33" s="302" t="s">
        <v>2264</v>
      </c>
      <c r="E33" s="307" t="s">
        <v>2277</v>
      </c>
      <c r="F33" s="308" t="s">
        <v>2277</v>
      </c>
      <c r="G33" s="33" t="s">
        <v>2278</v>
      </c>
      <c r="H33" s="33"/>
      <c r="I33" s="33"/>
      <c r="J33" s="33"/>
      <c r="K33" s="312" t="s">
        <v>2342</v>
      </c>
      <c r="L33" s="30"/>
      <c r="M33" s="30"/>
      <c r="N33" s="30"/>
      <c r="O33" s="30"/>
      <c r="P33" s="30"/>
      <c r="Q33" s="30"/>
      <c r="R33" s="30">
        <v>110</v>
      </c>
      <c r="S33" s="30"/>
      <c r="T33" s="310"/>
      <c r="U33" s="304"/>
      <c r="V33" s="305"/>
      <c r="W33" s="305"/>
      <c r="X33" s="305"/>
      <c r="Y33" s="305"/>
      <c r="Z33" s="305"/>
      <c r="AA33" s="306"/>
      <c r="AB33" s="306"/>
      <c r="AC33" s="306"/>
    </row>
    <row r="34" spans="1:29" s="136" customFormat="1" ht="15.75" customHeight="1">
      <c r="A34" s="297">
        <f t="shared" si="1"/>
        <v>33</v>
      </c>
      <c r="B34" s="318" t="s">
        <v>2383</v>
      </c>
      <c r="C34" s="318" t="s">
        <v>2384</v>
      </c>
      <c r="D34" s="302" t="s">
        <v>2264</v>
      </c>
      <c r="E34" s="302" t="s">
        <v>2271</v>
      </c>
      <c r="F34" s="308" t="s">
        <v>2272</v>
      </c>
      <c r="G34" s="324" t="s">
        <v>2385</v>
      </c>
      <c r="H34" s="33"/>
      <c r="I34" s="33"/>
      <c r="J34" s="33"/>
      <c r="K34" s="312" t="s">
        <v>2386</v>
      </c>
      <c r="L34" s="30"/>
      <c r="M34" s="30"/>
      <c r="N34" s="30"/>
      <c r="O34" s="30"/>
      <c r="P34" s="30"/>
      <c r="Q34" s="30"/>
      <c r="R34" s="30">
        <v>45</v>
      </c>
      <c r="S34" s="30"/>
      <c r="T34" s="304"/>
      <c r="U34" s="304"/>
      <c r="V34" s="305"/>
      <c r="W34" s="305"/>
      <c r="X34" s="305"/>
      <c r="Y34" s="305"/>
      <c r="Z34" s="305"/>
      <c r="AA34" s="306"/>
      <c r="AB34" s="306"/>
      <c r="AC34" s="306"/>
    </row>
    <row r="35" spans="1:29" s="136" customFormat="1" ht="15.75" customHeight="1">
      <c r="A35" s="297">
        <f t="shared" si="1"/>
        <v>34</v>
      </c>
      <c r="B35" s="311" t="s">
        <v>2387</v>
      </c>
      <c r="C35" s="314"/>
      <c r="D35" s="302" t="s">
        <v>2264</v>
      </c>
      <c r="E35" s="302" t="s">
        <v>2306</v>
      </c>
      <c r="F35" s="302" t="s">
        <v>2266</v>
      </c>
      <c r="G35" s="311" t="s">
        <v>2388</v>
      </c>
      <c r="H35" s="314"/>
      <c r="I35" s="314"/>
      <c r="J35" s="302"/>
      <c r="K35" s="309" t="s">
        <v>2389</v>
      </c>
      <c r="L35" s="30"/>
      <c r="M35" s="30"/>
      <c r="N35" s="30"/>
      <c r="O35" s="30"/>
      <c r="P35" s="30"/>
      <c r="Q35" s="30"/>
      <c r="R35" s="30">
        <v>98</v>
      </c>
      <c r="S35" s="30"/>
      <c r="T35" s="304"/>
      <c r="U35" s="304"/>
      <c r="V35" s="305"/>
      <c r="W35" s="305"/>
      <c r="X35" s="305"/>
      <c r="Y35" s="305"/>
      <c r="Z35" s="305"/>
      <c r="AA35" s="306"/>
      <c r="AB35" s="306"/>
      <c r="AC35" s="306"/>
    </row>
    <row r="36" spans="1:29" s="136" customFormat="1" ht="15.75" customHeight="1">
      <c r="A36" s="297">
        <f t="shared" si="1"/>
        <v>35</v>
      </c>
      <c r="B36" s="302" t="s">
        <v>2390</v>
      </c>
      <c r="C36" s="302"/>
      <c r="D36" s="302" t="s">
        <v>2299</v>
      </c>
      <c r="E36" s="302" t="s">
        <v>2318</v>
      </c>
      <c r="F36" s="302" t="s">
        <v>2318</v>
      </c>
      <c r="G36" s="298" t="s">
        <v>2391</v>
      </c>
      <c r="H36" s="297"/>
      <c r="I36" s="297"/>
      <c r="J36" s="299"/>
      <c r="K36" s="313" t="s">
        <v>2392</v>
      </c>
      <c r="L36" s="140" t="s">
        <v>2295</v>
      </c>
      <c r="M36" s="136" t="s">
        <v>2296</v>
      </c>
      <c r="N36" s="137"/>
      <c r="Q36" s="137" t="b">
        <v>0</v>
      </c>
      <c r="R36" s="136">
        <v>22</v>
      </c>
      <c r="S36" s="137" t="s">
        <v>2297</v>
      </c>
    </row>
    <row r="37" spans="1:29" s="136" customFormat="1" ht="15.75" customHeight="1">
      <c r="A37" s="297">
        <f t="shared" si="1"/>
        <v>36</v>
      </c>
      <c r="B37" s="301" t="s">
        <v>2393</v>
      </c>
      <c r="C37" s="301" t="s">
        <v>2394</v>
      </c>
      <c r="D37" s="302" t="s">
        <v>2264</v>
      </c>
      <c r="E37" s="302" t="s">
        <v>2271</v>
      </c>
      <c r="F37" s="302" t="s">
        <v>2266</v>
      </c>
      <c r="G37" s="317" t="s">
        <v>2395</v>
      </c>
      <c r="H37" s="297"/>
      <c r="I37" s="297"/>
      <c r="J37" s="299"/>
      <c r="K37" s="303" t="s">
        <v>2396</v>
      </c>
      <c r="M37" s="141"/>
      <c r="N37" s="142"/>
      <c r="O37" s="140"/>
      <c r="P37" s="140"/>
      <c r="Q37" s="140"/>
      <c r="R37" s="140">
        <v>48</v>
      </c>
      <c r="T37" s="140"/>
      <c r="U37" s="140"/>
      <c r="V37" s="140"/>
      <c r="W37" s="140"/>
      <c r="X37" s="140"/>
      <c r="Y37" s="140"/>
      <c r="Z37" s="140"/>
      <c r="AA37" s="140"/>
      <c r="AB37" s="140"/>
      <c r="AC37" s="140"/>
    </row>
    <row r="38" spans="1:29" s="144" customFormat="1" ht="15.75" customHeight="1">
      <c r="A38" s="297">
        <f t="shared" si="1"/>
        <v>37</v>
      </c>
      <c r="B38" s="301" t="s">
        <v>2397</v>
      </c>
      <c r="C38" s="301" t="s">
        <v>2398</v>
      </c>
      <c r="D38" s="302" t="s">
        <v>2264</v>
      </c>
      <c r="E38" s="302" t="s">
        <v>2271</v>
      </c>
      <c r="F38" s="302" t="s">
        <v>2266</v>
      </c>
      <c r="G38" s="298" t="s">
        <v>2399</v>
      </c>
      <c r="H38" s="297"/>
      <c r="I38" s="297"/>
      <c r="J38" s="299"/>
      <c r="K38" s="303" t="s">
        <v>2400</v>
      </c>
      <c r="L38" s="136"/>
      <c r="M38" s="141"/>
      <c r="N38" s="142"/>
      <c r="O38" s="140"/>
      <c r="P38" s="140"/>
      <c r="Q38" s="140"/>
      <c r="R38" s="140">
        <v>49</v>
      </c>
      <c r="S38" s="136"/>
      <c r="T38" s="140"/>
      <c r="U38" s="140"/>
      <c r="V38" s="140"/>
      <c r="W38" s="140"/>
      <c r="X38" s="140"/>
      <c r="Y38" s="140"/>
      <c r="Z38" s="140"/>
      <c r="AA38" s="140"/>
      <c r="AB38" s="140"/>
      <c r="AC38" s="140"/>
    </row>
    <row r="39" spans="1:29" s="144" customFormat="1" ht="15.75" customHeight="1">
      <c r="A39" s="297">
        <f t="shared" si="1"/>
        <v>38</v>
      </c>
      <c r="B39" s="311" t="s">
        <v>2397</v>
      </c>
      <c r="C39" s="314"/>
      <c r="D39" s="302" t="s">
        <v>2264</v>
      </c>
      <c r="E39" s="302" t="s">
        <v>2266</v>
      </c>
      <c r="F39" s="302" t="s">
        <v>2266</v>
      </c>
      <c r="G39" s="311" t="s">
        <v>2401</v>
      </c>
      <c r="H39" s="314"/>
      <c r="I39" s="314"/>
      <c r="J39" s="302"/>
      <c r="K39" s="309" t="s">
        <v>2402</v>
      </c>
      <c r="L39" s="30"/>
      <c r="M39" s="30"/>
      <c r="N39" s="30"/>
      <c r="O39" s="30"/>
      <c r="P39" s="30"/>
      <c r="Q39" s="30"/>
      <c r="R39" s="30">
        <v>96</v>
      </c>
      <c r="S39" s="30"/>
      <c r="T39" s="304"/>
      <c r="U39" s="304"/>
      <c r="V39" s="305"/>
      <c r="W39" s="305"/>
      <c r="X39" s="305"/>
      <c r="Y39" s="305"/>
      <c r="Z39" s="305"/>
      <c r="AA39" s="306"/>
      <c r="AB39" s="306"/>
      <c r="AC39" s="306"/>
    </row>
    <row r="40" spans="1:29" s="136" customFormat="1" ht="15.75" customHeight="1">
      <c r="A40" s="297">
        <f t="shared" si="1"/>
        <v>39</v>
      </c>
      <c r="B40" s="302" t="s">
        <v>2403</v>
      </c>
      <c r="C40" s="302"/>
      <c r="D40" s="302" t="s">
        <v>2299</v>
      </c>
      <c r="E40" s="302" t="s">
        <v>2310</v>
      </c>
      <c r="F40" s="302" t="s">
        <v>2310</v>
      </c>
      <c r="G40" s="298" t="s">
        <v>2311</v>
      </c>
      <c r="H40" s="297"/>
      <c r="I40" s="297"/>
      <c r="J40" s="299"/>
      <c r="K40" s="313" t="s">
        <v>2404</v>
      </c>
      <c r="L40" s="140" t="s">
        <v>2313</v>
      </c>
      <c r="M40" s="136" t="s">
        <v>2296</v>
      </c>
      <c r="N40" s="137"/>
      <c r="O40" s="137"/>
      <c r="P40" s="137"/>
      <c r="Q40" s="137" t="b">
        <v>0</v>
      </c>
      <c r="R40" s="137">
        <v>9</v>
      </c>
      <c r="S40" s="137" t="s">
        <v>2314</v>
      </c>
      <c r="T40" s="137"/>
      <c r="U40" s="137"/>
      <c r="V40" s="137"/>
      <c r="W40" s="137"/>
      <c r="X40" s="137"/>
      <c r="Y40" s="137"/>
      <c r="Z40" s="137"/>
      <c r="AA40" s="137"/>
      <c r="AB40" s="137"/>
      <c r="AC40" s="137"/>
    </row>
    <row r="41" spans="1:29" s="136" customFormat="1" ht="15.75" customHeight="1">
      <c r="A41" s="297">
        <f t="shared" si="1"/>
        <v>40</v>
      </c>
      <c r="B41" s="311" t="s">
        <v>2405</v>
      </c>
      <c r="C41" s="314"/>
      <c r="D41" s="302" t="s">
        <v>2264</v>
      </c>
      <c r="E41" s="302" t="s">
        <v>1567</v>
      </c>
      <c r="F41" s="302" t="s">
        <v>2272</v>
      </c>
      <c r="G41" s="311" t="s">
        <v>2406</v>
      </c>
      <c r="H41" s="314"/>
      <c r="I41" s="314"/>
      <c r="J41" s="302"/>
      <c r="K41" s="312" t="s">
        <v>2407</v>
      </c>
      <c r="L41" s="30"/>
      <c r="M41" s="30"/>
      <c r="N41" s="30"/>
      <c r="O41" s="30"/>
      <c r="P41" s="30"/>
      <c r="Q41" s="30"/>
      <c r="R41" s="30">
        <v>79</v>
      </c>
      <c r="S41" s="30"/>
      <c r="T41" s="304"/>
      <c r="U41" s="304"/>
      <c r="V41" s="305"/>
      <c r="W41" s="305"/>
      <c r="X41" s="305"/>
      <c r="Y41" s="305"/>
      <c r="Z41" s="305"/>
      <c r="AA41" s="306"/>
      <c r="AB41" s="306"/>
      <c r="AC41" s="306"/>
    </row>
    <row r="42" spans="1:29" s="136" customFormat="1" ht="15.75" customHeight="1">
      <c r="A42" s="297">
        <f t="shared" si="1"/>
        <v>41</v>
      </c>
      <c r="B42" s="318" t="s">
        <v>2408</v>
      </c>
      <c r="C42" s="318" t="s">
        <v>2409</v>
      </c>
      <c r="D42" s="33" t="s">
        <v>2378</v>
      </c>
      <c r="E42" s="302" t="s">
        <v>2271</v>
      </c>
      <c r="F42" s="308" t="s">
        <v>2272</v>
      </c>
      <c r="G42" s="324" t="s">
        <v>2410</v>
      </c>
      <c r="H42" s="33"/>
      <c r="I42" s="33"/>
      <c r="J42" s="33"/>
      <c r="K42" s="312" t="s">
        <v>2411</v>
      </c>
      <c r="L42" s="30"/>
      <c r="M42" s="30"/>
      <c r="N42" s="30"/>
      <c r="O42" s="30"/>
      <c r="P42" s="30"/>
      <c r="Q42" s="30"/>
      <c r="R42" s="30">
        <v>41</v>
      </c>
      <c r="S42" s="30"/>
      <c r="T42" s="304"/>
      <c r="U42" s="304"/>
      <c r="V42" s="305"/>
      <c r="W42" s="305"/>
      <c r="X42" s="305"/>
      <c r="Y42" s="305"/>
      <c r="Z42" s="305"/>
      <c r="AA42" s="306"/>
      <c r="AB42" s="306"/>
      <c r="AC42" s="306"/>
    </row>
    <row r="43" spans="1:29" s="136" customFormat="1" ht="15.75" customHeight="1">
      <c r="A43" s="297">
        <f t="shared" si="1"/>
        <v>42</v>
      </c>
      <c r="B43" s="301" t="s">
        <v>2412</v>
      </c>
      <c r="C43" s="301" t="s">
        <v>2413</v>
      </c>
      <c r="D43" s="302" t="s">
        <v>2264</v>
      </c>
      <c r="E43" s="302" t="s">
        <v>2271</v>
      </c>
      <c r="F43" s="302" t="s">
        <v>2271</v>
      </c>
      <c r="G43" s="298" t="s">
        <v>2414</v>
      </c>
      <c r="H43" s="297"/>
      <c r="I43" s="297"/>
      <c r="J43" s="299"/>
      <c r="K43" s="325" t="s">
        <v>2415</v>
      </c>
      <c r="M43" s="136" t="s">
        <v>2296</v>
      </c>
      <c r="N43" s="142"/>
      <c r="O43" s="140"/>
      <c r="P43" s="140"/>
      <c r="Q43" s="140"/>
      <c r="R43" s="140">
        <v>31</v>
      </c>
      <c r="T43" s="140"/>
      <c r="U43" s="140"/>
      <c r="V43" s="140"/>
      <c r="W43" s="140"/>
      <c r="X43" s="140"/>
      <c r="Y43" s="140"/>
      <c r="Z43" s="140"/>
      <c r="AA43" s="140"/>
      <c r="AB43" s="140"/>
      <c r="AC43" s="140"/>
    </row>
    <row r="44" spans="1:29" s="136" customFormat="1" ht="15.75" customHeight="1">
      <c r="A44" s="297">
        <f t="shared" si="1"/>
        <v>43</v>
      </c>
      <c r="B44" s="301" t="s">
        <v>2416</v>
      </c>
      <c r="C44" s="301" t="s">
        <v>2417</v>
      </c>
      <c r="D44" s="302" t="s">
        <v>2264</v>
      </c>
      <c r="E44" s="302" t="s">
        <v>2266</v>
      </c>
      <c r="F44" s="302" t="s">
        <v>2266</v>
      </c>
      <c r="G44" s="298" t="s">
        <v>2267</v>
      </c>
      <c r="H44" s="297"/>
      <c r="I44" s="297"/>
      <c r="J44" s="299"/>
      <c r="K44" s="303" t="s">
        <v>2418</v>
      </c>
      <c r="L44" s="30"/>
      <c r="M44" s="30"/>
      <c r="N44" s="30"/>
      <c r="O44" s="30"/>
      <c r="P44" s="30"/>
      <c r="Q44" s="30"/>
      <c r="R44" s="30">
        <v>102</v>
      </c>
      <c r="S44" s="30"/>
      <c r="T44" s="304"/>
      <c r="U44" s="304"/>
      <c r="V44" s="305"/>
      <c r="W44" s="305"/>
      <c r="X44" s="305"/>
      <c r="Y44" s="305"/>
      <c r="Z44" s="305"/>
      <c r="AA44" s="306"/>
      <c r="AB44" s="306"/>
      <c r="AC44" s="306"/>
    </row>
    <row r="45" spans="1:29" s="136" customFormat="1" ht="15.75" customHeight="1">
      <c r="A45" s="297">
        <f t="shared" si="1"/>
        <v>44</v>
      </c>
      <c r="B45" s="302" t="s">
        <v>2419</v>
      </c>
      <c r="C45" s="302"/>
      <c r="D45" s="302" t="s">
        <v>2299</v>
      </c>
      <c r="E45" s="302" t="s">
        <v>2300</v>
      </c>
      <c r="F45" s="302" t="s">
        <v>2300</v>
      </c>
      <c r="G45" s="298" t="s">
        <v>2301</v>
      </c>
      <c r="H45" s="297"/>
      <c r="I45" s="297"/>
      <c r="J45" s="299"/>
      <c r="K45" s="313" t="s">
        <v>2420</v>
      </c>
      <c r="L45" s="140" t="s">
        <v>2303</v>
      </c>
      <c r="M45" s="136" t="s">
        <v>2296</v>
      </c>
      <c r="N45" s="137"/>
      <c r="Q45" s="137" t="b">
        <v>0</v>
      </c>
      <c r="R45" s="136">
        <v>16</v>
      </c>
      <c r="S45" s="137" t="s">
        <v>2304</v>
      </c>
    </row>
    <row r="46" spans="1:29" s="136" customFormat="1" ht="15.75" customHeight="1">
      <c r="A46" s="297">
        <f t="shared" si="1"/>
        <v>45</v>
      </c>
      <c r="B46" s="301" t="s">
        <v>2421</v>
      </c>
      <c r="C46" s="301" t="s">
        <v>2422</v>
      </c>
      <c r="D46" s="302" t="s">
        <v>2264</v>
      </c>
      <c r="E46" s="302" t="s">
        <v>2266</v>
      </c>
      <c r="F46" s="302" t="s">
        <v>2266</v>
      </c>
      <c r="G46" s="298" t="s">
        <v>2267</v>
      </c>
      <c r="H46" s="297"/>
      <c r="I46" s="297"/>
      <c r="J46" s="299"/>
      <c r="K46" s="303" t="s">
        <v>2423</v>
      </c>
      <c r="L46" s="30"/>
      <c r="M46" s="30"/>
      <c r="N46" s="30"/>
      <c r="O46" s="30"/>
      <c r="P46" s="30"/>
      <c r="Q46" s="30"/>
      <c r="R46" s="30">
        <v>103</v>
      </c>
      <c r="S46" s="30"/>
      <c r="T46" s="304"/>
      <c r="U46" s="304"/>
      <c r="V46" s="305"/>
      <c r="W46" s="305"/>
      <c r="X46" s="305"/>
      <c r="Y46" s="305"/>
      <c r="Z46" s="305"/>
      <c r="AA46" s="306"/>
      <c r="AB46" s="306"/>
      <c r="AC46" s="306"/>
    </row>
    <row r="47" spans="1:29" s="136" customFormat="1" ht="15.75" customHeight="1">
      <c r="A47" s="297">
        <f t="shared" si="1"/>
        <v>46</v>
      </c>
      <c r="B47" s="301" t="s">
        <v>2424</v>
      </c>
      <c r="C47" s="301" t="s">
        <v>2425</v>
      </c>
      <c r="D47" s="302" t="s">
        <v>2264</v>
      </c>
      <c r="E47" s="302" t="s">
        <v>1568</v>
      </c>
      <c r="F47" s="302" t="s">
        <v>2272</v>
      </c>
      <c r="G47" s="298" t="s">
        <v>2371</v>
      </c>
      <c r="H47" s="297"/>
      <c r="I47" s="297"/>
      <c r="J47" s="299"/>
      <c r="K47" s="303" t="s">
        <v>2426</v>
      </c>
      <c r="L47" s="30"/>
      <c r="M47" s="30"/>
      <c r="N47" s="30"/>
      <c r="O47" s="30"/>
      <c r="P47" s="30"/>
      <c r="Q47" s="30"/>
      <c r="R47" s="30">
        <v>66</v>
      </c>
      <c r="S47" s="30"/>
      <c r="T47" s="304"/>
      <c r="U47" s="304"/>
      <c r="V47" s="305"/>
      <c r="W47" s="305"/>
      <c r="X47" s="305"/>
      <c r="Y47" s="305"/>
      <c r="Z47" s="305"/>
      <c r="AA47" s="306"/>
      <c r="AB47" s="306"/>
      <c r="AC47" s="306"/>
    </row>
    <row r="48" spans="1:29" s="136" customFormat="1" ht="15.75" customHeight="1">
      <c r="A48" s="297">
        <f t="shared" si="1"/>
        <v>47</v>
      </c>
      <c r="B48" s="311" t="s">
        <v>2427</v>
      </c>
      <c r="C48" s="252"/>
      <c r="D48" s="302" t="s">
        <v>2264</v>
      </c>
      <c r="E48" s="252" t="s">
        <v>2286</v>
      </c>
      <c r="F48" s="302" t="s">
        <v>2287</v>
      </c>
      <c r="G48" s="311" t="s">
        <v>2428</v>
      </c>
      <c r="H48" s="252"/>
      <c r="I48" s="252"/>
      <c r="J48" s="252"/>
      <c r="K48" s="312" t="s">
        <v>2429</v>
      </c>
      <c r="L48"/>
      <c r="M48"/>
      <c r="N48"/>
      <c r="O48"/>
      <c r="P48"/>
      <c r="Q48"/>
      <c r="R48">
        <v>55</v>
      </c>
      <c r="S48"/>
      <c r="T48"/>
      <c r="U48"/>
      <c r="V48"/>
      <c r="W48"/>
      <c r="X48"/>
      <c r="Y48"/>
      <c r="Z48"/>
      <c r="AA48"/>
      <c r="AB48"/>
      <c r="AC48"/>
    </row>
    <row r="49" spans="1:29" s="136" customFormat="1" ht="15.75" customHeight="1">
      <c r="A49" s="297">
        <f t="shared" si="1"/>
        <v>48</v>
      </c>
      <c r="B49" s="311" t="s">
        <v>2430</v>
      </c>
      <c r="C49" s="301"/>
      <c r="D49" s="302" t="s">
        <v>2264</v>
      </c>
      <c r="E49" s="302" t="s">
        <v>2431</v>
      </c>
      <c r="F49" s="302" t="s">
        <v>2287</v>
      </c>
      <c r="G49" s="311" t="s">
        <v>2432</v>
      </c>
      <c r="H49" s="297"/>
      <c r="I49" s="297"/>
      <c r="J49" s="299"/>
      <c r="K49" s="312" t="s">
        <v>2433</v>
      </c>
      <c r="L49" s="137"/>
      <c r="M49" s="137"/>
      <c r="N49" s="142"/>
      <c r="O49" s="137"/>
      <c r="P49" s="137"/>
      <c r="Q49" s="137"/>
      <c r="R49" s="137">
        <v>52</v>
      </c>
      <c r="S49" s="137"/>
      <c r="T49" s="253"/>
      <c r="U49" s="253"/>
      <c r="V49" s="145"/>
      <c r="W49" s="145"/>
      <c r="X49" s="145"/>
      <c r="Y49" s="145"/>
      <c r="Z49" s="145"/>
      <c r="AA49" s="141"/>
      <c r="AB49" s="141"/>
      <c r="AC49" s="141"/>
    </row>
    <row r="50" spans="1:29" s="136" customFormat="1" ht="15.75" customHeight="1">
      <c r="A50" s="297">
        <f t="shared" si="1"/>
        <v>49</v>
      </c>
      <c r="B50" s="302" t="s">
        <v>2434</v>
      </c>
      <c r="C50" s="302"/>
      <c r="D50" s="302" t="s">
        <v>2299</v>
      </c>
      <c r="E50" s="297" t="s">
        <v>2374</v>
      </c>
      <c r="F50" s="297" t="s">
        <v>2374</v>
      </c>
      <c r="G50" s="298" t="s">
        <v>2374</v>
      </c>
      <c r="H50" s="297"/>
      <c r="I50" s="297"/>
      <c r="J50" s="299"/>
      <c r="K50" s="313" t="s">
        <v>2435</v>
      </c>
      <c r="L50" s="140" t="s">
        <v>2303</v>
      </c>
      <c r="M50" s="136" t="s">
        <v>2296</v>
      </c>
      <c r="N50" s="137"/>
      <c r="O50" s="137"/>
      <c r="P50" s="137"/>
      <c r="Q50" s="137" t="b">
        <v>0</v>
      </c>
      <c r="R50" s="137">
        <v>6</v>
      </c>
      <c r="S50" s="137" t="s">
        <v>2304</v>
      </c>
      <c r="T50" s="137"/>
      <c r="U50" s="137"/>
      <c r="V50" s="137"/>
      <c r="W50" s="137"/>
      <c r="X50" s="137"/>
      <c r="Y50" s="137"/>
      <c r="Z50" s="137"/>
      <c r="AA50" s="137"/>
      <c r="AB50" s="137"/>
      <c r="AC50" s="137"/>
    </row>
    <row r="51" spans="1:29" s="136" customFormat="1" ht="15.75" customHeight="1">
      <c r="A51" s="297">
        <f t="shared" si="1"/>
        <v>50</v>
      </c>
      <c r="B51" s="302" t="s">
        <v>2436</v>
      </c>
      <c r="C51" s="302"/>
      <c r="D51" s="302" t="s">
        <v>2299</v>
      </c>
      <c r="E51" s="302" t="s">
        <v>2318</v>
      </c>
      <c r="F51" s="302" t="s">
        <v>2318</v>
      </c>
      <c r="G51" s="298" t="s">
        <v>2293</v>
      </c>
      <c r="H51" s="297"/>
      <c r="I51" s="297"/>
      <c r="J51" s="299"/>
      <c r="K51" s="313" t="s">
        <v>2437</v>
      </c>
      <c r="L51" s="140" t="s">
        <v>2295</v>
      </c>
      <c r="M51" s="136" t="s">
        <v>2296</v>
      </c>
      <c r="N51" s="137"/>
      <c r="Q51" s="137" t="b">
        <v>0</v>
      </c>
      <c r="R51" s="136">
        <v>21</v>
      </c>
      <c r="S51" s="137" t="s">
        <v>2297</v>
      </c>
    </row>
    <row r="52" spans="1:29" s="136" customFormat="1" ht="15.75" customHeight="1">
      <c r="A52" s="297">
        <f t="shared" si="1"/>
        <v>51</v>
      </c>
      <c r="B52" s="301" t="s">
        <v>2438</v>
      </c>
      <c r="C52" s="301" t="s">
        <v>2439</v>
      </c>
      <c r="D52" s="302" t="s">
        <v>2264</v>
      </c>
      <c r="E52" s="302" t="s">
        <v>1568</v>
      </c>
      <c r="F52" s="302" t="s">
        <v>2272</v>
      </c>
      <c r="G52" s="298" t="s">
        <v>2371</v>
      </c>
      <c r="H52" s="297"/>
      <c r="I52" s="297"/>
      <c r="J52" s="299"/>
      <c r="K52" s="303" t="s">
        <v>2440</v>
      </c>
      <c r="L52" s="30"/>
      <c r="M52" s="30"/>
      <c r="N52" s="30"/>
      <c r="O52" s="30"/>
      <c r="P52" s="30"/>
      <c r="Q52" s="30"/>
      <c r="R52" s="30">
        <v>67</v>
      </c>
      <c r="S52" s="30"/>
      <c r="T52" s="304"/>
      <c r="U52" s="304"/>
      <c r="V52" s="305"/>
      <c r="W52" s="305"/>
      <c r="X52" s="305"/>
      <c r="Y52" s="305"/>
      <c r="Z52" s="305"/>
      <c r="AA52" s="306"/>
      <c r="AB52" s="306"/>
      <c r="AC52" s="306"/>
    </row>
    <row r="53" spans="1:29" s="136" customFormat="1" ht="15.75" customHeight="1">
      <c r="A53" s="297">
        <f t="shared" si="1"/>
        <v>52</v>
      </c>
      <c r="B53" s="301" t="s">
        <v>2441</v>
      </c>
      <c r="C53" s="301"/>
      <c r="D53" s="302" t="s">
        <v>2299</v>
      </c>
      <c r="E53" s="302" t="s">
        <v>2300</v>
      </c>
      <c r="F53" s="302" t="s">
        <v>2300</v>
      </c>
      <c r="G53" s="298" t="s">
        <v>2301</v>
      </c>
      <c r="H53" s="297"/>
      <c r="I53" s="297"/>
      <c r="J53" s="299"/>
      <c r="K53" s="325" t="s">
        <v>2442</v>
      </c>
      <c r="L53" s="140" t="s">
        <v>2303</v>
      </c>
      <c r="M53" s="326"/>
      <c r="N53" s="327"/>
      <c r="O53" s="328"/>
      <c r="P53" s="328"/>
      <c r="Q53" s="30"/>
      <c r="R53" s="328">
        <v>18</v>
      </c>
      <c r="T53" s="328"/>
      <c r="U53" s="328"/>
      <c r="V53" s="328"/>
      <c r="W53" s="328"/>
      <c r="X53" s="328"/>
      <c r="Y53" s="328"/>
      <c r="Z53" s="328"/>
      <c r="AA53" s="328"/>
      <c r="AB53" s="328"/>
      <c r="AC53" s="328"/>
    </row>
    <row r="54" spans="1:29" s="136" customFormat="1" ht="15.75" customHeight="1">
      <c r="A54" s="297">
        <f t="shared" si="1"/>
        <v>53</v>
      </c>
      <c r="B54" s="301" t="s">
        <v>2443</v>
      </c>
      <c r="C54" s="301" t="s">
        <v>2444</v>
      </c>
      <c r="D54" s="302" t="s">
        <v>2264</v>
      </c>
      <c r="E54" s="302" t="s">
        <v>2306</v>
      </c>
      <c r="F54" s="302" t="s">
        <v>2272</v>
      </c>
      <c r="G54" s="298" t="s">
        <v>2445</v>
      </c>
      <c r="H54" s="297"/>
      <c r="I54" s="297"/>
      <c r="J54" s="299"/>
      <c r="K54" s="303" t="s">
        <v>2446</v>
      </c>
      <c r="L54" s="329"/>
      <c r="M54" s="326"/>
      <c r="N54" s="327"/>
      <c r="O54" s="328"/>
      <c r="P54" s="328"/>
      <c r="Q54" s="30"/>
      <c r="R54" s="328">
        <v>64</v>
      </c>
      <c r="T54" s="328"/>
      <c r="U54" s="328"/>
      <c r="V54" s="328"/>
      <c r="W54" s="328"/>
      <c r="X54" s="328"/>
      <c r="Y54" s="328"/>
      <c r="Z54" s="328"/>
      <c r="AA54" s="328"/>
      <c r="AB54" s="328"/>
      <c r="AC54" s="328"/>
    </row>
    <row r="55" spans="1:29" ht="15.75" customHeight="1">
      <c r="A55" s="297">
        <f t="shared" si="1"/>
        <v>54</v>
      </c>
      <c r="B55" s="311" t="s">
        <v>2447</v>
      </c>
      <c r="C55" s="314"/>
      <c r="D55" s="302" t="s">
        <v>2264</v>
      </c>
      <c r="E55" s="302" t="s">
        <v>2306</v>
      </c>
      <c r="F55" s="302" t="s">
        <v>2272</v>
      </c>
      <c r="G55" s="311" t="s">
        <v>2306</v>
      </c>
      <c r="H55" s="314"/>
      <c r="I55" s="314"/>
      <c r="J55" s="302"/>
      <c r="K55" s="312" t="s">
        <v>2448</v>
      </c>
      <c r="L55" s="30"/>
      <c r="M55" s="30"/>
      <c r="N55" s="30"/>
      <c r="O55" s="30"/>
      <c r="P55" s="30"/>
      <c r="Q55" s="30"/>
      <c r="R55" s="30">
        <v>81</v>
      </c>
      <c r="S55" s="30"/>
      <c r="T55" s="304"/>
      <c r="U55" s="304"/>
      <c r="V55" s="305"/>
      <c r="W55" s="305"/>
      <c r="X55" s="305"/>
      <c r="Y55" s="305"/>
      <c r="Z55" s="305"/>
      <c r="AA55" s="306"/>
      <c r="AB55" s="306"/>
      <c r="AC55" s="306"/>
    </row>
    <row r="56" spans="1:29" ht="15.75" customHeight="1">
      <c r="A56" s="297">
        <f t="shared" si="1"/>
        <v>55</v>
      </c>
      <c r="B56" s="302" t="s">
        <v>2449</v>
      </c>
      <c r="C56" s="302" t="s">
        <v>2450</v>
      </c>
      <c r="D56" s="302" t="s">
        <v>2299</v>
      </c>
      <c r="E56" s="302" t="s">
        <v>2324</v>
      </c>
      <c r="F56" s="302" t="s">
        <v>2310</v>
      </c>
      <c r="G56" s="298" t="s">
        <v>2311</v>
      </c>
      <c r="H56" s="297"/>
      <c r="I56" s="297"/>
      <c r="J56" s="312" t="s">
        <v>2451</v>
      </c>
      <c r="K56" s="60" t="s">
        <v>2452</v>
      </c>
      <c r="L56" s="140" t="s">
        <v>2313</v>
      </c>
      <c r="M56" s="136" t="s">
        <v>2296</v>
      </c>
      <c r="N56" s="137"/>
      <c r="O56" s="136"/>
      <c r="P56" s="136"/>
      <c r="Q56" s="137" t="b">
        <v>0</v>
      </c>
      <c r="R56" s="136">
        <v>7</v>
      </c>
      <c r="S56" s="137" t="s">
        <v>2314</v>
      </c>
      <c r="T56" s="136"/>
      <c r="U56" s="136"/>
      <c r="V56" s="136"/>
      <c r="W56" s="136"/>
      <c r="X56" s="136"/>
      <c r="Y56" s="136"/>
      <c r="Z56" s="136"/>
      <c r="AA56" s="136"/>
      <c r="AB56" s="136"/>
      <c r="AC56" s="136"/>
    </row>
    <row r="57" spans="1:29" ht="15.75" customHeight="1">
      <c r="A57" s="297">
        <f t="shared" si="1"/>
        <v>56</v>
      </c>
      <c r="B57" s="311" t="s">
        <v>2453</v>
      </c>
      <c r="C57" s="314"/>
      <c r="D57" s="302" t="s">
        <v>2264</v>
      </c>
      <c r="E57" s="302" t="s">
        <v>2306</v>
      </c>
      <c r="F57" s="302" t="s">
        <v>2272</v>
      </c>
      <c r="G57" s="311" t="s">
        <v>2454</v>
      </c>
      <c r="H57" s="314"/>
      <c r="I57" s="314"/>
      <c r="J57" s="302"/>
      <c r="K57" s="309" t="s">
        <v>2455</v>
      </c>
      <c r="L57" s="30"/>
      <c r="M57" s="30"/>
      <c r="N57" s="30"/>
      <c r="O57" s="30"/>
      <c r="P57" s="30"/>
      <c r="Q57" s="30"/>
      <c r="R57" s="30">
        <v>86</v>
      </c>
      <c r="S57" s="30"/>
      <c r="T57" s="304"/>
      <c r="U57" s="304"/>
      <c r="V57" s="305"/>
      <c r="W57" s="305"/>
      <c r="X57" s="305"/>
      <c r="Y57" s="305"/>
      <c r="Z57" s="305"/>
      <c r="AA57" s="306"/>
      <c r="AB57" s="306"/>
      <c r="AC57" s="306"/>
    </row>
    <row r="58" spans="1:29" ht="15.75" customHeight="1">
      <c r="A58" s="297">
        <f t="shared" si="1"/>
        <v>57</v>
      </c>
      <c r="B58" s="301" t="s">
        <v>2456</v>
      </c>
      <c r="C58" s="301" t="s">
        <v>2457</v>
      </c>
      <c r="D58" s="302" t="s">
        <v>2264</v>
      </c>
      <c r="E58" s="302" t="s">
        <v>2271</v>
      </c>
      <c r="F58" s="302" t="s">
        <v>2271</v>
      </c>
      <c r="G58" s="298" t="s">
        <v>2458</v>
      </c>
      <c r="H58" s="297"/>
      <c r="I58" s="297"/>
      <c r="J58" s="299"/>
      <c r="K58" s="330" t="s">
        <v>2459</v>
      </c>
      <c r="L58" s="30"/>
      <c r="M58" s="30"/>
      <c r="N58" s="30"/>
      <c r="O58" s="30"/>
      <c r="P58" s="30"/>
      <c r="Q58" s="30"/>
      <c r="R58" s="30">
        <v>107</v>
      </c>
      <c r="S58" s="30"/>
      <c r="T58" s="304"/>
      <c r="U58" s="304"/>
      <c r="V58" s="305"/>
      <c r="W58" s="305"/>
      <c r="X58" s="305"/>
      <c r="Y58" s="305"/>
      <c r="Z58" s="305"/>
      <c r="AA58" s="306"/>
      <c r="AB58" s="306"/>
      <c r="AC58" s="306"/>
    </row>
    <row r="59" spans="1:29" ht="15.75" customHeight="1">
      <c r="A59" s="297">
        <f t="shared" si="1"/>
        <v>58</v>
      </c>
      <c r="B59" s="301" t="s">
        <v>2460</v>
      </c>
      <c r="C59" s="301" t="s">
        <v>2461</v>
      </c>
      <c r="D59" s="319" t="s">
        <v>2378</v>
      </c>
      <c r="E59" s="319" t="s">
        <v>2266</v>
      </c>
      <c r="F59" s="319" t="s">
        <v>2266</v>
      </c>
      <c r="G59" s="311" t="s">
        <v>2327</v>
      </c>
      <c r="H59" s="320"/>
      <c r="I59" s="320"/>
      <c r="J59" s="320"/>
      <c r="K59" s="321" t="s">
        <v>1918</v>
      </c>
      <c r="L59" s="322"/>
      <c r="M59" s="30"/>
      <c r="N59" s="30"/>
      <c r="O59" s="30"/>
      <c r="P59" s="30"/>
      <c r="Q59" s="30"/>
      <c r="R59" s="30">
        <v>117</v>
      </c>
      <c r="S59" s="30"/>
      <c r="T59" s="310"/>
      <c r="U59" s="304"/>
      <c r="V59" s="305"/>
      <c r="W59" s="305"/>
      <c r="X59" s="305"/>
      <c r="Y59" s="305"/>
      <c r="Z59" s="305"/>
      <c r="AA59" s="306"/>
      <c r="AB59" s="306"/>
      <c r="AC59" s="306"/>
    </row>
    <row r="60" spans="1:29" ht="15.75" customHeight="1">
      <c r="A60" s="297">
        <f t="shared" si="1"/>
        <v>59</v>
      </c>
      <c r="B60" s="311" t="s">
        <v>2462</v>
      </c>
      <c r="C60" s="314"/>
      <c r="D60" s="302" t="s">
        <v>2264</v>
      </c>
      <c r="E60" s="302" t="s">
        <v>2306</v>
      </c>
      <c r="F60" s="302" t="s">
        <v>2272</v>
      </c>
      <c r="G60" s="311" t="s">
        <v>2307</v>
      </c>
      <c r="H60" s="314"/>
      <c r="I60" s="314"/>
      <c r="J60" s="314"/>
      <c r="K60" s="309" t="s">
        <v>2463</v>
      </c>
      <c r="L60" s="30"/>
      <c r="M60" s="30"/>
      <c r="N60" s="30"/>
      <c r="O60" s="30"/>
      <c r="P60" s="30"/>
      <c r="Q60" s="30"/>
      <c r="R60" s="30">
        <v>94</v>
      </c>
      <c r="S60" s="30"/>
      <c r="T60" s="304"/>
      <c r="U60" s="304"/>
      <c r="V60" s="305"/>
      <c r="W60" s="305"/>
      <c r="X60" s="305"/>
      <c r="Y60" s="305"/>
      <c r="Z60" s="305"/>
      <c r="AA60" s="306"/>
      <c r="AB60" s="306"/>
      <c r="AC60" s="306"/>
    </row>
    <row r="61" spans="1:29" ht="15.75" customHeight="1">
      <c r="A61" s="297">
        <f t="shared" si="1"/>
        <v>60</v>
      </c>
      <c r="B61" s="302" t="s">
        <v>2464</v>
      </c>
      <c r="C61" s="302"/>
      <c r="D61" s="302" t="s">
        <v>2291</v>
      </c>
      <c r="E61" s="302" t="s">
        <v>2292</v>
      </c>
      <c r="F61" s="302" t="s">
        <v>2292</v>
      </c>
      <c r="G61" s="298" t="s">
        <v>2465</v>
      </c>
      <c r="H61" s="297"/>
      <c r="I61" s="297"/>
      <c r="J61" s="299"/>
      <c r="K61" s="313" t="s">
        <v>2466</v>
      </c>
      <c r="L61" s="140" t="s">
        <v>2295</v>
      </c>
      <c r="M61" s="136" t="s">
        <v>2296</v>
      </c>
      <c r="N61" s="137"/>
      <c r="O61" s="136"/>
      <c r="P61" s="136"/>
      <c r="Q61" s="137" t="b">
        <v>0</v>
      </c>
      <c r="R61" s="136">
        <v>24</v>
      </c>
      <c r="S61" s="137" t="s">
        <v>2297</v>
      </c>
      <c r="T61" s="136"/>
      <c r="U61" s="136"/>
      <c r="V61" s="136"/>
      <c r="W61" s="136"/>
      <c r="X61" s="136"/>
      <c r="Y61" s="136"/>
      <c r="Z61" s="136"/>
      <c r="AA61" s="136"/>
      <c r="AB61" s="136"/>
      <c r="AC61" s="136"/>
    </row>
    <row r="62" spans="1:29" ht="15.75" customHeight="1">
      <c r="A62" s="297">
        <f t="shared" si="1"/>
        <v>61</v>
      </c>
      <c r="B62" s="301" t="s">
        <v>2467</v>
      </c>
      <c r="C62" s="301" t="s">
        <v>2468</v>
      </c>
      <c r="D62" s="302" t="s">
        <v>2264</v>
      </c>
      <c r="E62" s="302" t="s">
        <v>2271</v>
      </c>
      <c r="F62" s="302" t="s">
        <v>2272</v>
      </c>
      <c r="G62" s="298" t="s">
        <v>2362</v>
      </c>
      <c r="H62" s="297"/>
      <c r="I62" s="297"/>
      <c r="J62" s="301"/>
      <c r="K62" s="303" t="s">
        <v>2469</v>
      </c>
      <c r="L62" s="136"/>
      <c r="M62" s="136" t="s">
        <v>2296</v>
      </c>
      <c r="N62" s="142"/>
      <c r="O62" s="140"/>
      <c r="P62" s="140"/>
      <c r="Q62" s="140"/>
      <c r="R62" s="140">
        <v>37</v>
      </c>
      <c r="S62" s="136"/>
      <c r="T62" s="140"/>
      <c r="U62" s="140"/>
      <c r="V62" s="140"/>
      <c r="W62" s="140"/>
      <c r="X62" s="140"/>
      <c r="Y62" s="140"/>
      <c r="Z62" s="140"/>
      <c r="AA62" s="140"/>
      <c r="AB62" s="140"/>
      <c r="AC62" s="140"/>
    </row>
    <row r="63" spans="1:29" ht="15.75" customHeight="1">
      <c r="A63" s="297">
        <f t="shared" si="1"/>
        <v>62</v>
      </c>
      <c r="B63" s="318" t="s">
        <v>2470</v>
      </c>
      <c r="C63" s="318" t="s">
        <v>2471</v>
      </c>
      <c r="D63" s="302" t="s">
        <v>2264</v>
      </c>
      <c r="E63" s="302" t="s">
        <v>2431</v>
      </c>
      <c r="F63" s="308" t="s">
        <v>2287</v>
      </c>
      <c r="G63" s="311" t="s">
        <v>2472</v>
      </c>
      <c r="H63" s="33"/>
      <c r="I63" s="33"/>
      <c r="J63" s="33"/>
      <c r="K63" s="312" t="s">
        <v>2473</v>
      </c>
      <c r="L63" s="30"/>
      <c r="M63" s="30"/>
      <c r="N63" s="30"/>
      <c r="O63" s="30"/>
      <c r="P63" s="30"/>
      <c r="Q63" s="30"/>
      <c r="R63" s="30">
        <v>42</v>
      </c>
      <c r="S63" s="30"/>
      <c r="T63" s="304"/>
      <c r="U63" s="304"/>
      <c r="V63" s="305"/>
      <c r="W63" s="305"/>
      <c r="X63" s="305"/>
      <c r="Y63" s="305"/>
      <c r="Z63" s="305"/>
      <c r="AA63" s="306"/>
      <c r="AB63" s="306"/>
      <c r="AC63" s="306"/>
    </row>
    <row r="64" spans="1:29" ht="15.75" customHeight="1">
      <c r="A64" s="297">
        <f t="shared" si="1"/>
        <v>63</v>
      </c>
      <c r="B64" s="301" t="s">
        <v>2474</v>
      </c>
      <c r="C64" s="301" t="s">
        <v>2475</v>
      </c>
      <c r="D64" s="302" t="s">
        <v>2264</v>
      </c>
      <c r="E64" s="302" t="s">
        <v>1568</v>
      </c>
      <c r="F64" s="302" t="s">
        <v>2272</v>
      </c>
      <c r="G64" s="311" t="s">
        <v>2476</v>
      </c>
      <c r="H64" s="297"/>
      <c r="I64" s="297"/>
      <c r="J64" s="299"/>
      <c r="K64" s="303" t="s">
        <v>2477</v>
      </c>
      <c r="L64" s="30"/>
      <c r="M64" s="30"/>
      <c r="N64" s="30"/>
      <c r="O64" s="30"/>
      <c r="P64" s="30"/>
      <c r="Q64" s="30"/>
      <c r="R64" s="30">
        <v>71</v>
      </c>
      <c r="S64" s="30"/>
      <c r="T64" s="304"/>
      <c r="U64" s="304"/>
      <c r="V64" s="305"/>
      <c r="W64" s="305"/>
      <c r="X64" s="305"/>
      <c r="Y64" s="305"/>
      <c r="Z64" s="305"/>
      <c r="AA64" s="306"/>
      <c r="AB64" s="306"/>
      <c r="AC64" s="306"/>
    </row>
    <row r="65" spans="1:29" ht="15.75" customHeight="1">
      <c r="A65" s="297">
        <f t="shared" si="1"/>
        <v>64</v>
      </c>
      <c r="B65" s="311" t="s">
        <v>2478</v>
      </c>
      <c r="C65" s="252"/>
      <c r="D65" s="302" t="s">
        <v>2264</v>
      </c>
      <c r="E65" s="252" t="s">
        <v>2351</v>
      </c>
      <c r="F65" s="302" t="s">
        <v>2287</v>
      </c>
      <c r="G65" s="311" t="s">
        <v>2479</v>
      </c>
      <c r="H65" s="252"/>
      <c r="I65" s="252"/>
      <c r="J65" s="252"/>
      <c r="K65" s="312" t="s">
        <v>2480</v>
      </c>
      <c r="L65"/>
      <c r="M65"/>
      <c r="N65"/>
      <c r="O65"/>
      <c r="P65"/>
      <c r="Q65"/>
      <c r="R65">
        <v>57</v>
      </c>
      <c r="S65"/>
      <c r="T65"/>
      <c r="U65"/>
      <c r="V65"/>
      <c r="W65"/>
      <c r="X65"/>
      <c r="Y65"/>
      <c r="Z65"/>
      <c r="AA65"/>
      <c r="AB65"/>
      <c r="AC65"/>
    </row>
    <row r="66" spans="1:29" ht="15.75" customHeight="1">
      <c r="A66" s="297">
        <f t="shared" si="1"/>
        <v>65</v>
      </c>
      <c r="B66" s="311" t="s">
        <v>2481</v>
      </c>
      <c r="C66" s="314"/>
      <c r="D66" s="302" t="s">
        <v>2264</v>
      </c>
      <c r="E66" s="302" t="s">
        <v>1562</v>
      </c>
      <c r="F66" s="302" t="s">
        <v>2277</v>
      </c>
      <c r="G66" s="311" t="s">
        <v>2344</v>
      </c>
      <c r="H66" s="314"/>
      <c r="I66" s="314"/>
      <c r="J66" s="302"/>
      <c r="K66" s="309" t="s">
        <v>2482</v>
      </c>
      <c r="L66" s="30"/>
      <c r="M66" s="30"/>
      <c r="N66" s="30"/>
      <c r="O66" s="30"/>
      <c r="P66" s="30"/>
      <c r="Q66" s="30"/>
      <c r="R66" s="30">
        <v>73</v>
      </c>
      <c r="S66" s="30"/>
      <c r="T66" s="304"/>
      <c r="U66" s="304"/>
      <c r="V66" s="305"/>
      <c r="W66" s="305"/>
      <c r="X66" s="305"/>
      <c r="Y66" s="305"/>
      <c r="Z66" s="305"/>
      <c r="AA66" s="306"/>
      <c r="AB66" s="306"/>
      <c r="AC66" s="306"/>
    </row>
    <row r="67" spans="1:29" ht="15.75" customHeight="1">
      <c r="A67" s="297">
        <f t="shared" si="1"/>
        <v>66</v>
      </c>
      <c r="B67" s="311" t="s">
        <v>2483</v>
      </c>
      <c r="C67" s="314"/>
      <c r="D67" s="302" t="s">
        <v>2264</v>
      </c>
      <c r="E67" s="302" t="s">
        <v>2306</v>
      </c>
      <c r="F67" s="302" t="s">
        <v>2272</v>
      </c>
      <c r="G67" s="311" t="s">
        <v>2484</v>
      </c>
      <c r="H67" s="314"/>
      <c r="I67" s="314"/>
      <c r="J67" s="302"/>
      <c r="K67" s="312" t="s">
        <v>2485</v>
      </c>
      <c r="L67" s="30"/>
      <c r="M67" s="30"/>
      <c r="N67" s="30"/>
      <c r="O67" s="30"/>
      <c r="P67" s="30"/>
      <c r="Q67" s="30"/>
      <c r="R67" s="30">
        <v>84</v>
      </c>
      <c r="S67" s="30"/>
      <c r="T67" s="304"/>
      <c r="U67" s="304"/>
      <c r="V67" s="305"/>
      <c r="W67" s="305"/>
      <c r="X67" s="305"/>
      <c r="Y67" s="305"/>
      <c r="Z67" s="305"/>
      <c r="AA67" s="306"/>
      <c r="AB67" s="306"/>
      <c r="AC67" s="306"/>
    </row>
    <row r="68" spans="1:29" ht="15.75" customHeight="1">
      <c r="A68" s="297">
        <f t="shared" si="1"/>
        <v>67</v>
      </c>
      <c r="B68" s="311" t="s">
        <v>2486</v>
      </c>
      <c r="C68" s="314"/>
      <c r="D68" s="302" t="s">
        <v>2264</v>
      </c>
      <c r="E68" s="302" t="s">
        <v>2306</v>
      </c>
      <c r="F68" s="302" t="s">
        <v>2272</v>
      </c>
      <c r="G68" s="311" t="s">
        <v>2487</v>
      </c>
      <c r="H68" s="314"/>
      <c r="I68" s="314"/>
      <c r="J68" s="302"/>
      <c r="K68" s="309" t="s">
        <v>2488</v>
      </c>
      <c r="L68" s="30"/>
      <c r="M68" s="30"/>
      <c r="N68" s="30"/>
      <c r="O68" s="30"/>
      <c r="P68" s="30"/>
      <c r="Q68" s="30"/>
      <c r="R68" s="30">
        <v>83</v>
      </c>
      <c r="S68" s="30"/>
      <c r="T68" s="304"/>
      <c r="U68" s="304"/>
      <c r="V68" s="305"/>
      <c r="W68" s="305"/>
      <c r="X68" s="305"/>
      <c r="Y68" s="305"/>
      <c r="Z68" s="305"/>
      <c r="AA68" s="306"/>
      <c r="AB68" s="306"/>
      <c r="AC68" s="306"/>
    </row>
    <row r="69" spans="1:29" ht="15.75" customHeight="1">
      <c r="A69" s="297">
        <f t="shared" si="1"/>
        <v>68</v>
      </c>
      <c r="B69" s="301" t="s">
        <v>2489</v>
      </c>
      <c r="C69" s="301" t="s">
        <v>2490</v>
      </c>
      <c r="D69" s="302" t="s">
        <v>2264</v>
      </c>
      <c r="E69" s="302" t="s">
        <v>2282</v>
      </c>
      <c r="F69" s="302" t="s">
        <v>2287</v>
      </c>
      <c r="G69" s="298" t="s">
        <v>2283</v>
      </c>
      <c r="H69" s="297"/>
      <c r="I69" s="297"/>
      <c r="J69" s="299"/>
      <c r="K69" s="303" t="s">
        <v>2491</v>
      </c>
      <c r="N69" s="142"/>
      <c r="R69" s="137">
        <v>59</v>
      </c>
      <c r="T69" s="253"/>
      <c r="U69" s="253"/>
      <c r="V69" s="145"/>
      <c r="W69" s="145"/>
      <c r="X69" s="145"/>
      <c r="Y69" s="145"/>
      <c r="Z69" s="145"/>
      <c r="AA69" s="141"/>
      <c r="AB69" s="141"/>
      <c r="AC69" s="141"/>
    </row>
    <row r="70" spans="1:29" ht="15.75" customHeight="1">
      <c r="A70" s="297">
        <f t="shared" si="1"/>
        <v>69</v>
      </c>
      <c r="B70" s="302" t="s">
        <v>2492</v>
      </c>
      <c r="C70" s="302"/>
      <c r="D70" s="302" t="s">
        <v>2291</v>
      </c>
      <c r="E70" s="302" t="s">
        <v>2292</v>
      </c>
      <c r="F70" s="302" t="s">
        <v>2292</v>
      </c>
      <c r="G70" s="298" t="s">
        <v>2493</v>
      </c>
      <c r="H70" s="297"/>
      <c r="I70" s="297"/>
      <c r="J70" s="299"/>
      <c r="K70" s="313" t="s">
        <v>2494</v>
      </c>
      <c r="L70" s="140" t="s">
        <v>2295</v>
      </c>
      <c r="M70" s="136" t="s">
        <v>2296</v>
      </c>
      <c r="N70" s="137"/>
      <c r="O70" s="136"/>
      <c r="P70" s="136"/>
      <c r="Q70" s="137" t="b">
        <v>0</v>
      </c>
      <c r="R70" s="136">
        <v>25</v>
      </c>
      <c r="S70" s="137" t="s">
        <v>2297</v>
      </c>
      <c r="T70" s="136"/>
      <c r="U70" s="136"/>
      <c r="V70" s="136"/>
      <c r="W70" s="136"/>
      <c r="X70" s="136"/>
      <c r="Y70" s="136"/>
      <c r="Z70" s="136"/>
      <c r="AA70" s="136"/>
      <c r="AB70" s="136"/>
      <c r="AC70" s="136"/>
    </row>
    <row r="71" spans="1:29" ht="15.75" customHeight="1">
      <c r="A71" s="297">
        <f t="shared" si="1"/>
        <v>70</v>
      </c>
      <c r="B71" s="302" t="s">
        <v>2495</v>
      </c>
      <c r="C71" s="302"/>
      <c r="D71" s="302" t="s">
        <v>2299</v>
      </c>
      <c r="E71" s="302" t="s">
        <v>2300</v>
      </c>
      <c r="F71" s="302" t="s">
        <v>2300</v>
      </c>
      <c r="G71" s="298" t="s">
        <v>2301</v>
      </c>
      <c r="H71" s="297"/>
      <c r="I71" s="297"/>
      <c r="J71" s="299"/>
      <c r="K71" s="313" t="s">
        <v>2496</v>
      </c>
      <c r="L71" s="140" t="s">
        <v>2303</v>
      </c>
      <c r="M71" s="136" t="s">
        <v>2296</v>
      </c>
      <c r="N71" s="137"/>
      <c r="O71" s="136"/>
      <c r="P71" s="136"/>
      <c r="Q71" s="137" t="b">
        <v>0</v>
      </c>
      <c r="R71" s="136">
        <v>15</v>
      </c>
      <c r="S71" s="137" t="s">
        <v>2304</v>
      </c>
      <c r="T71" s="136"/>
      <c r="U71" s="136"/>
      <c r="V71" s="136"/>
      <c r="W71" s="136"/>
      <c r="X71" s="136"/>
      <c r="Y71" s="136"/>
      <c r="Z71" s="136"/>
      <c r="AA71" s="136"/>
      <c r="AB71" s="136"/>
      <c r="AC71" s="136"/>
    </row>
    <row r="72" spans="1:29" ht="15.75" customHeight="1">
      <c r="A72" s="297">
        <f t="shared" si="1"/>
        <v>71</v>
      </c>
      <c r="B72" s="311" t="s">
        <v>2497</v>
      </c>
      <c r="C72" s="314"/>
      <c r="D72" s="302" t="s">
        <v>2264</v>
      </c>
      <c r="E72" s="302" t="s">
        <v>1568</v>
      </c>
      <c r="F72" s="302" t="s">
        <v>2272</v>
      </c>
      <c r="G72" s="311" t="s">
        <v>2498</v>
      </c>
      <c r="H72" s="311"/>
      <c r="I72" s="314"/>
      <c r="J72" s="302"/>
      <c r="K72" s="309" t="s">
        <v>2499</v>
      </c>
      <c r="L72" s="30"/>
      <c r="M72" s="30"/>
      <c r="N72" s="30"/>
      <c r="O72" s="30"/>
      <c r="P72" s="30"/>
      <c r="Q72" s="30"/>
      <c r="R72" s="30">
        <v>72</v>
      </c>
      <c r="S72" s="30"/>
      <c r="T72" s="304"/>
      <c r="U72" s="304"/>
      <c r="V72" s="305"/>
      <c r="W72" s="305"/>
      <c r="X72" s="305"/>
      <c r="Y72" s="305"/>
      <c r="Z72" s="305"/>
      <c r="AA72" s="306"/>
      <c r="AB72" s="306"/>
      <c r="AC72" s="306"/>
    </row>
    <row r="73" spans="1:29" ht="15.75" customHeight="1">
      <c r="A73" s="297">
        <f t="shared" si="1"/>
        <v>72</v>
      </c>
      <c r="B73" s="301" t="s">
        <v>2500</v>
      </c>
      <c r="C73" s="301" t="s">
        <v>2501</v>
      </c>
      <c r="D73" s="302" t="s">
        <v>2264</v>
      </c>
      <c r="E73" s="302" t="s">
        <v>2502</v>
      </c>
      <c r="F73" s="302" t="s">
        <v>2287</v>
      </c>
      <c r="G73" s="298" t="s">
        <v>2502</v>
      </c>
      <c r="H73" s="297"/>
      <c r="I73" s="297"/>
      <c r="J73" s="299"/>
      <c r="K73" s="303" t="s">
        <v>2503</v>
      </c>
      <c r="L73" s="140"/>
      <c r="M73" s="141"/>
      <c r="N73" s="142"/>
      <c r="O73" s="140"/>
      <c r="P73" s="140"/>
      <c r="R73" s="140">
        <v>61</v>
      </c>
      <c r="S73" s="136"/>
      <c r="T73" s="140"/>
      <c r="U73" s="140"/>
      <c r="V73" s="140"/>
      <c r="W73" s="140"/>
      <c r="X73" s="140"/>
      <c r="Y73" s="140"/>
      <c r="Z73" s="140"/>
      <c r="AA73" s="140"/>
      <c r="AB73" s="140"/>
      <c r="AC73" s="140"/>
    </row>
    <row r="74" spans="1:29" ht="15.75" customHeight="1">
      <c r="A74" s="297">
        <f t="shared" si="1"/>
        <v>73</v>
      </c>
      <c r="B74" s="301" t="s">
        <v>2504</v>
      </c>
      <c r="C74" s="301" t="s">
        <v>2505</v>
      </c>
      <c r="D74" s="302" t="s">
        <v>2264</v>
      </c>
      <c r="E74" s="302" t="s">
        <v>2265</v>
      </c>
      <c r="F74" s="302" t="s">
        <v>2266</v>
      </c>
      <c r="G74" s="298" t="s">
        <v>2267</v>
      </c>
      <c r="H74" s="297"/>
      <c r="I74" s="297"/>
      <c r="J74" s="299"/>
      <c r="K74" s="303" t="s">
        <v>2506</v>
      </c>
      <c r="L74" s="30"/>
      <c r="M74" s="30"/>
      <c r="N74" s="30"/>
      <c r="O74" s="30"/>
      <c r="P74" s="30"/>
      <c r="Q74" s="30"/>
      <c r="R74" s="30">
        <v>106</v>
      </c>
      <c r="S74" s="30"/>
      <c r="T74" s="304"/>
      <c r="U74" s="304"/>
      <c r="V74" s="305"/>
      <c r="W74" s="305"/>
      <c r="X74" s="305"/>
      <c r="Y74" s="305"/>
      <c r="Z74" s="305"/>
      <c r="AA74" s="306"/>
      <c r="AB74" s="306"/>
      <c r="AC74" s="306"/>
    </row>
    <row r="75" spans="1:29" ht="15.75" customHeight="1">
      <c r="A75" s="297">
        <f t="shared" si="1"/>
        <v>74</v>
      </c>
      <c r="B75" s="302" t="s">
        <v>2507</v>
      </c>
      <c r="C75" s="302"/>
      <c r="D75" s="302" t="s">
        <v>2299</v>
      </c>
      <c r="E75" s="297" t="s">
        <v>2374</v>
      </c>
      <c r="F75" s="297" t="s">
        <v>2374</v>
      </c>
      <c r="G75" s="298" t="s">
        <v>2374</v>
      </c>
      <c r="H75" s="297"/>
      <c r="I75" s="297"/>
      <c r="J75" s="299"/>
      <c r="K75" s="313" t="s">
        <v>2508</v>
      </c>
      <c r="L75" s="140" t="s">
        <v>2313</v>
      </c>
      <c r="M75" s="136" t="s">
        <v>2296</v>
      </c>
      <c r="N75" s="137"/>
      <c r="Q75" s="137" t="b">
        <v>0</v>
      </c>
      <c r="R75" s="137">
        <v>2</v>
      </c>
      <c r="S75" s="137" t="s">
        <v>2314</v>
      </c>
    </row>
    <row r="76" spans="1:29" ht="15.75" customHeight="1">
      <c r="A76" s="297">
        <f t="shared" si="1"/>
        <v>75</v>
      </c>
      <c r="B76" s="301" t="s">
        <v>2509</v>
      </c>
      <c r="C76" s="301" t="s">
        <v>2510</v>
      </c>
      <c r="D76" s="302" t="s">
        <v>2264</v>
      </c>
      <c r="E76" s="297" t="s">
        <v>2271</v>
      </c>
      <c r="F76" s="297" t="s">
        <v>2272</v>
      </c>
      <c r="G76" s="317" t="s">
        <v>2511</v>
      </c>
      <c r="H76" s="297"/>
      <c r="I76" s="297"/>
      <c r="J76" s="299"/>
      <c r="K76" s="303" t="s">
        <v>2512</v>
      </c>
      <c r="L76" s="136"/>
      <c r="M76" s="136" t="s">
        <v>2296</v>
      </c>
      <c r="N76" s="142"/>
      <c r="O76" s="140"/>
      <c r="P76" s="140"/>
      <c r="Q76" s="140"/>
      <c r="R76" s="140">
        <v>34</v>
      </c>
      <c r="S76" s="136"/>
      <c r="T76" s="140"/>
      <c r="U76" s="140"/>
      <c r="V76" s="140"/>
      <c r="W76" s="140"/>
      <c r="X76" s="140"/>
      <c r="Y76" s="140"/>
      <c r="Z76" s="140"/>
      <c r="AA76" s="140"/>
      <c r="AB76" s="140"/>
      <c r="AC76" s="140"/>
    </row>
    <row r="77" spans="1:29" ht="15.75" customHeight="1">
      <c r="A77" s="297">
        <f t="shared" si="1"/>
        <v>76</v>
      </c>
      <c r="B77" s="301" t="s">
        <v>2513</v>
      </c>
      <c r="C77" s="301" t="s">
        <v>2514</v>
      </c>
      <c r="D77" s="302" t="s">
        <v>2264</v>
      </c>
      <c r="E77" s="302" t="s">
        <v>1566</v>
      </c>
      <c r="F77" s="302" t="s">
        <v>2277</v>
      </c>
      <c r="G77" s="317" t="s">
        <v>2515</v>
      </c>
      <c r="H77" s="297"/>
      <c r="I77" s="297"/>
      <c r="J77" s="299"/>
      <c r="K77" s="303" t="s">
        <v>2516</v>
      </c>
      <c r="N77" s="142"/>
      <c r="R77" s="137">
        <v>50</v>
      </c>
      <c r="T77" s="253"/>
      <c r="U77" s="253"/>
      <c r="V77" s="145"/>
      <c r="W77" s="145"/>
      <c r="X77" s="145"/>
      <c r="Y77" s="145"/>
      <c r="Z77" s="145"/>
      <c r="AA77" s="141"/>
      <c r="AB77" s="141"/>
      <c r="AC77" s="141"/>
    </row>
    <row r="78" spans="1:29" ht="15.75" customHeight="1">
      <c r="A78" s="297">
        <f t="shared" si="1"/>
        <v>77</v>
      </c>
      <c r="B78" s="311" t="s">
        <v>2517</v>
      </c>
      <c r="C78" s="314"/>
      <c r="D78" s="302" t="s">
        <v>2264</v>
      </c>
      <c r="E78" s="302" t="s">
        <v>1567</v>
      </c>
      <c r="F78" s="302" t="s">
        <v>2272</v>
      </c>
      <c r="G78" s="311" t="s">
        <v>2518</v>
      </c>
      <c r="H78" s="314"/>
      <c r="I78" s="314"/>
      <c r="J78" s="302"/>
      <c r="K78" s="309" t="s">
        <v>2519</v>
      </c>
      <c r="L78" s="30"/>
      <c r="M78" s="30"/>
      <c r="N78" s="30"/>
      <c r="O78" s="30"/>
      <c r="P78" s="30"/>
      <c r="Q78" s="30"/>
      <c r="R78" s="30">
        <v>77</v>
      </c>
      <c r="S78" s="30"/>
      <c r="T78" s="304"/>
      <c r="U78" s="304"/>
      <c r="V78" s="305"/>
      <c r="W78" s="305"/>
      <c r="X78" s="305"/>
      <c r="Y78" s="305"/>
      <c r="Z78" s="305"/>
      <c r="AA78" s="306"/>
      <c r="AB78" s="306"/>
      <c r="AC78" s="306"/>
    </row>
    <row r="79" spans="1:29" ht="15.75" customHeight="1">
      <c r="A79" s="297">
        <f t="shared" si="1"/>
        <v>78</v>
      </c>
      <c r="B79" s="311" t="s">
        <v>2520</v>
      </c>
      <c r="C79" s="314"/>
      <c r="D79" s="302" t="s">
        <v>2264</v>
      </c>
      <c r="E79" s="302" t="s">
        <v>1567</v>
      </c>
      <c r="F79" s="302" t="s">
        <v>2266</v>
      </c>
      <c r="G79" s="311" t="s">
        <v>2327</v>
      </c>
      <c r="H79" s="314"/>
      <c r="I79" s="314"/>
      <c r="J79" s="302"/>
      <c r="K79" s="309" t="s">
        <v>2521</v>
      </c>
      <c r="L79" s="30"/>
      <c r="M79" s="30"/>
      <c r="N79" s="30"/>
      <c r="O79" s="30"/>
      <c r="P79" s="30"/>
      <c r="Q79" s="30"/>
      <c r="R79" s="30">
        <v>99</v>
      </c>
      <c r="S79" s="30"/>
      <c r="T79" s="304"/>
      <c r="U79" s="304"/>
      <c r="V79" s="305"/>
      <c r="W79" s="305"/>
      <c r="X79" s="305"/>
      <c r="Y79" s="305"/>
      <c r="Z79" s="305"/>
      <c r="AA79" s="306"/>
      <c r="AB79" s="306"/>
      <c r="AC79" s="306"/>
    </row>
    <row r="80" spans="1:29" ht="15.75" customHeight="1">
      <c r="A80" s="297">
        <f t="shared" si="1"/>
        <v>79</v>
      </c>
      <c r="B80" s="301" t="s">
        <v>2522</v>
      </c>
      <c r="C80" s="301" t="s">
        <v>2523</v>
      </c>
      <c r="D80" s="302" t="s">
        <v>2264</v>
      </c>
      <c r="E80" s="302" t="s">
        <v>2271</v>
      </c>
      <c r="F80" s="302" t="s">
        <v>2271</v>
      </c>
      <c r="G80" s="298" t="s">
        <v>2524</v>
      </c>
      <c r="H80" s="297"/>
      <c r="I80" s="297"/>
      <c r="J80" s="299"/>
      <c r="K80" s="303" t="s">
        <v>2525</v>
      </c>
      <c r="L80" s="136"/>
      <c r="M80" s="136" t="s">
        <v>2296</v>
      </c>
      <c r="N80" s="142"/>
      <c r="O80" s="140"/>
      <c r="P80" s="140"/>
      <c r="Q80" s="140"/>
      <c r="R80" s="140">
        <v>29</v>
      </c>
      <c r="S80" s="136"/>
      <c r="T80" s="140"/>
      <c r="U80" s="140"/>
      <c r="V80" s="140"/>
      <c r="W80" s="140"/>
      <c r="X80" s="140"/>
      <c r="Y80" s="140"/>
      <c r="Z80" s="140"/>
      <c r="AA80" s="140"/>
      <c r="AB80" s="140"/>
      <c r="AC80" s="140"/>
    </row>
    <row r="81" spans="1:29" ht="15.75" customHeight="1">
      <c r="A81" s="297">
        <f t="shared" si="1"/>
        <v>80</v>
      </c>
      <c r="B81" s="301" t="s">
        <v>2526</v>
      </c>
      <c r="C81" s="301" t="s">
        <v>2527</v>
      </c>
      <c r="D81" s="302" t="s">
        <v>2264</v>
      </c>
      <c r="E81" s="302" t="s">
        <v>2271</v>
      </c>
      <c r="F81" s="302" t="s">
        <v>2271</v>
      </c>
      <c r="G81" s="298" t="s">
        <v>2528</v>
      </c>
      <c r="H81" s="297"/>
      <c r="I81" s="297"/>
      <c r="J81" s="299"/>
      <c r="K81" s="303" t="s">
        <v>2529</v>
      </c>
      <c r="L81" s="136"/>
      <c r="M81" s="136" t="s">
        <v>2296</v>
      </c>
      <c r="N81" s="142"/>
      <c r="O81" s="140"/>
      <c r="P81" s="140"/>
      <c r="Q81" s="140"/>
      <c r="R81" s="140">
        <v>108</v>
      </c>
      <c r="S81" s="136"/>
      <c r="T81" s="140"/>
      <c r="U81" s="140"/>
      <c r="V81" s="140"/>
      <c r="W81" s="140"/>
      <c r="X81" s="140"/>
      <c r="Y81" s="140"/>
      <c r="Z81" s="140"/>
      <c r="AA81" s="140"/>
      <c r="AB81" s="140"/>
      <c r="AC81" s="140"/>
    </row>
    <row r="82" spans="1:29" ht="15.75" customHeight="1">
      <c r="A82" s="297">
        <f t="shared" si="1"/>
        <v>81</v>
      </c>
      <c r="B82" s="311" t="s">
        <v>2530</v>
      </c>
      <c r="C82" s="301"/>
      <c r="D82" s="302" t="s">
        <v>2264</v>
      </c>
      <c r="E82" s="302" t="s">
        <v>2431</v>
      </c>
      <c r="F82" s="302" t="s">
        <v>2287</v>
      </c>
      <c r="G82" s="311" t="s">
        <v>2531</v>
      </c>
      <c r="H82" s="297"/>
      <c r="I82" s="297"/>
      <c r="J82" s="299"/>
      <c r="K82" s="312" t="s">
        <v>2532</v>
      </c>
      <c r="N82" s="142"/>
      <c r="R82" s="137">
        <v>51</v>
      </c>
      <c r="T82" s="253"/>
      <c r="U82" s="253"/>
      <c r="V82" s="145"/>
      <c r="W82" s="145"/>
      <c r="X82" s="145"/>
      <c r="Y82" s="145"/>
      <c r="Z82" s="145"/>
      <c r="AA82" s="141"/>
      <c r="AB82" s="141"/>
      <c r="AC82" s="141"/>
    </row>
    <row r="83" spans="1:29" ht="15.75" customHeight="1">
      <c r="A83" s="297">
        <f t="shared" si="1"/>
        <v>82</v>
      </c>
      <c r="B83" s="311" t="s">
        <v>2533</v>
      </c>
      <c r="C83" s="314"/>
      <c r="D83" s="302" t="s">
        <v>2264</v>
      </c>
      <c r="E83" s="302" t="s">
        <v>1564</v>
      </c>
      <c r="F83" s="302" t="s">
        <v>2277</v>
      </c>
      <c r="G83" s="311" t="s">
        <v>2534</v>
      </c>
      <c r="H83" s="314"/>
      <c r="I83" s="314"/>
      <c r="J83" s="302"/>
      <c r="K83" s="309" t="s">
        <v>2535</v>
      </c>
      <c r="L83" s="30"/>
      <c r="M83" s="30"/>
      <c r="N83" s="30"/>
      <c r="O83" s="30"/>
      <c r="P83" s="30"/>
      <c r="Q83" s="30"/>
      <c r="R83" s="30">
        <v>75</v>
      </c>
      <c r="S83" s="30"/>
      <c r="T83" s="304"/>
      <c r="U83" s="304"/>
      <c r="V83" s="305"/>
      <c r="W83" s="305"/>
      <c r="X83" s="305"/>
      <c r="Y83" s="305"/>
      <c r="Z83" s="305"/>
      <c r="AA83" s="306"/>
      <c r="AB83" s="306"/>
      <c r="AC83" s="306"/>
    </row>
    <row r="84" spans="1:29" ht="15.75" customHeight="1">
      <c r="A84" s="297">
        <f t="shared" si="1"/>
        <v>83</v>
      </c>
      <c r="B84" s="301" t="s">
        <v>2536</v>
      </c>
      <c r="C84" s="301" t="s">
        <v>2537</v>
      </c>
      <c r="D84" s="302" t="s">
        <v>2264</v>
      </c>
      <c r="E84" s="302" t="s">
        <v>1568</v>
      </c>
      <c r="F84" s="302" t="s">
        <v>2272</v>
      </c>
      <c r="G84" s="311" t="s">
        <v>2476</v>
      </c>
      <c r="H84" s="297"/>
      <c r="I84" s="297"/>
      <c r="J84" s="299"/>
      <c r="K84" s="303" t="s">
        <v>2538</v>
      </c>
      <c r="L84" s="30"/>
      <c r="M84" s="30"/>
      <c r="N84" s="30"/>
      <c r="O84" s="30"/>
      <c r="P84" s="30"/>
      <c r="Q84" s="30"/>
      <c r="R84" s="30">
        <v>69</v>
      </c>
      <c r="S84" s="30"/>
      <c r="T84" s="304"/>
      <c r="U84" s="304"/>
      <c r="V84" s="305"/>
      <c r="W84" s="305"/>
      <c r="X84" s="305"/>
      <c r="Y84" s="305"/>
      <c r="Z84" s="305"/>
      <c r="AA84" s="306"/>
      <c r="AB84" s="306"/>
      <c r="AC84" s="306"/>
    </row>
    <row r="85" spans="1:29" ht="15.75" customHeight="1">
      <c r="A85" s="297">
        <f t="shared" si="1"/>
        <v>84</v>
      </c>
      <c r="B85" s="302" t="s">
        <v>2539</v>
      </c>
      <c r="C85" s="302"/>
      <c r="D85" s="302" t="s">
        <v>2299</v>
      </c>
      <c r="E85" s="297" t="s">
        <v>2374</v>
      </c>
      <c r="F85" s="297" t="s">
        <v>2374</v>
      </c>
      <c r="G85" s="298" t="s">
        <v>2374</v>
      </c>
      <c r="H85" s="297"/>
      <c r="I85" s="297"/>
      <c r="J85" s="299"/>
      <c r="K85" s="313" t="s">
        <v>2540</v>
      </c>
      <c r="L85" s="140" t="s">
        <v>2541</v>
      </c>
      <c r="M85" s="136" t="s">
        <v>2296</v>
      </c>
      <c r="N85" s="137"/>
      <c r="Q85" s="137" t="b">
        <v>0</v>
      </c>
      <c r="R85" s="137">
        <v>3</v>
      </c>
      <c r="S85" s="137" t="s">
        <v>2314</v>
      </c>
    </row>
    <row r="86" spans="1:29" ht="15.75" customHeight="1">
      <c r="A86" s="297">
        <f t="shared" si="1"/>
        <v>85</v>
      </c>
      <c r="B86" s="311" t="s">
        <v>2542</v>
      </c>
      <c r="C86" s="314"/>
      <c r="D86" s="302" t="s">
        <v>2264</v>
      </c>
      <c r="E86" s="302" t="s">
        <v>1567</v>
      </c>
      <c r="F86" s="302" t="s">
        <v>2272</v>
      </c>
      <c r="G86" s="311" t="s">
        <v>2543</v>
      </c>
      <c r="H86" s="314"/>
      <c r="I86" s="314"/>
      <c r="J86" s="302"/>
      <c r="K86" s="309" t="s">
        <v>2544</v>
      </c>
      <c r="L86" s="30"/>
      <c r="M86" s="30"/>
      <c r="N86" s="30"/>
      <c r="O86" s="30"/>
      <c r="P86" s="30"/>
      <c r="Q86" s="30"/>
      <c r="R86" s="30">
        <v>78</v>
      </c>
      <c r="S86" s="30"/>
      <c r="T86" s="304"/>
      <c r="U86" s="304"/>
      <c r="V86" s="305"/>
      <c r="W86" s="305"/>
      <c r="X86" s="305"/>
      <c r="Y86" s="305"/>
      <c r="Z86" s="305"/>
      <c r="AA86" s="306"/>
      <c r="AB86" s="306"/>
      <c r="AC86" s="306"/>
    </row>
    <row r="87" spans="1:29" ht="15.75" customHeight="1">
      <c r="A87" s="297">
        <f t="shared" si="1"/>
        <v>86</v>
      </c>
      <c r="B87" s="301" t="s">
        <v>2545</v>
      </c>
      <c r="C87" s="301" t="s">
        <v>2546</v>
      </c>
      <c r="D87" s="302" t="s">
        <v>2264</v>
      </c>
      <c r="E87" s="302" t="s">
        <v>2502</v>
      </c>
      <c r="F87" s="302" t="s">
        <v>2287</v>
      </c>
      <c r="G87" s="298" t="s">
        <v>2502</v>
      </c>
      <c r="H87" s="297"/>
      <c r="I87" s="297"/>
      <c r="J87" s="299"/>
      <c r="K87" s="303" t="s">
        <v>2547</v>
      </c>
      <c r="L87" s="329"/>
      <c r="M87" s="326"/>
      <c r="N87" s="327"/>
      <c r="O87" s="328"/>
      <c r="P87" s="328"/>
      <c r="Q87" s="30"/>
      <c r="R87" s="328">
        <v>62</v>
      </c>
      <c r="S87" s="136"/>
      <c r="T87" s="328"/>
      <c r="U87" s="328"/>
      <c r="V87" s="328"/>
      <c r="W87" s="328"/>
      <c r="X87" s="328"/>
      <c r="Y87" s="328"/>
      <c r="Z87" s="328"/>
      <c r="AA87" s="328"/>
      <c r="AB87" s="328"/>
      <c r="AC87" s="328"/>
    </row>
    <row r="88" spans="1:29" ht="15.75" customHeight="1">
      <c r="A88" s="297">
        <f t="shared" si="1"/>
        <v>87</v>
      </c>
      <c r="B88" s="301" t="s">
        <v>2548</v>
      </c>
      <c r="C88" s="301" t="s">
        <v>2548</v>
      </c>
      <c r="D88" s="302" t="s">
        <v>2264</v>
      </c>
      <c r="E88" s="302" t="s">
        <v>2266</v>
      </c>
      <c r="F88" s="302" t="s">
        <v>2266</v>
      </c>
      <c r="G88" s="302" t="s">
        <v>2266</v>
      </c>
      <c r="H88" s="33"/>
      <c r="I88" s="33"/>
      <c r="J88" s="33"/>
      <c r="K88" s="312" t="s">
        <v>2549</v>
      </c>
      <c r="L88" s="30"/>
      <c r="M88" s="30"/>
      <c r="N88" s="30"/>
      <c r="O88" s="30"/>
      <c r="P88" s="30"/>
      <c r="Q88" s="30"/>
      <c r="R88" s="30">
        <v>115</v>
      </c>
      <c r="S88" s="30"/>
      <c r="T88" s="310"/>
      <c r="U88" s="304"/>
      <c r="V88" s="305"/>
      <c r="W88" s="305"/>
      <c r="X88" s="305"/>
      <c r="Y88" s="305"/>
      <c r="Z88" s="305"/>
      <c r="AA88" s="306"/>
      <c r="AB88" s="306"/>
      <c r="AC88" s="306"/>
    </row>
    <row r="89" spans="1:29" ht="15.75" customHeight="1">
      <c r="A89" s="297">
        <f t="shared" si="1"/>
        <v>88</v>
      </c>
      <c r="B89" s="301" t="s">
        <v>2550</v>
      </c>
      <c r="C89" s="301" t="s">
        <v>2551</v>
      </c>
      <c r="D89" s="302" t="s">
        <v>2264</v>
      </c>
      <c r="E89" s="302" t="s">
        <v>2282</v>
      </c>
      <c r="F89" s="302" t="s">
        <v>2287</v>
      </c>
      <c r="G89" s="298" t="s">
        <v>2552</v>
      </c>
      <c r="H89" s="297"/>
      <c r="I89" s="297"/>
      <c r="J89" s="299"/>
      <c r="K89" s="303" t="s">
        <v>2553</v>
      </c>
      <c r="L89" s="140"/>
      <c r="M89" s="141"/>
      <c r="N89" s="142"/>
      <c r="O89" s="140"/>
      <c r="P89" s="140"/>
      <c r="R89" s="140">
        <v>60</v>
      </c>
      <c r="S89" s="136"/>
      <c r="T89" s="140"/>
      <c r="U89" s="140"/>
      <c r="V89" s="140"/>
      <c r="W89" s="140"/>
      <c r="X89" s="140"/>
      <c r="Y89" s="140"/>
      <c r="Z89" s="140"/>
      <c r="AA89" s="140"/>
      <c r="AB89" s="140"/>
      <c r="AC89" s="140"/>
    </row>
    <row r="90" spans="1:29" ht="15.75" customHeight="1">
      <c r="A90" s="297">
        <f t="shared" si="1"/>
        <v>89</v>
      </c>
      <c r="B90" s="311" t="s">
        <v>2554</v>
      </c>
      <c r="C90" s="314"/>
      <c r="D90" s="302" t="s">
        <v>2264</v>
      </c>
      <c r="E90" s="302" t="s">
        <v>1564</v>
      </c>
      <c r="F90" s="302" t="s">
        <v>2277</v>
      </c>
      <c r="G90" s="311" t="s">
        <v>2406</v>
      </c>
      <c r="H90" s="314"/>
      <c r="I90" s="314"/>
      <c r="J90" s="302"/>
      <c r="K90" s="309" t="s">
        <v>2555</v>
      </c>
      <c r="L90" s="30"/>
      <c r="M90" s="30"/>
      <c r="N90" s="30"/>
      <c r="O90" s="30"/>
      <c r="P90" s="30"/>
      <c r="Q90" s="30"/>
      <c r="R90" s="30">
        <v>76</v>
      </c>
      <c r="S90" s="30"/>
      <c r="T90" s="304"/>
      <c r="U90" s="304"/>
      <c r="V90" s="305"/>
      <c r="W90" s="305"/>
      <c r="X90" s="305"/>
      <c r="Y90" s="305"/>
      <c r="Z90" s="305"/>
      <c r="AA90" s="306"/>
      <c r="AB90" s="306"/>
      <c r="AC90" s="306"/>
    </row>
    <row r="91" spans="1:29" ht="15.75" customHeight="1">
      <c r="A91" s="297">
        <f t="shared" si="1"/>
        <v>90</v>
      </c>
      <c r="B91" s="301" t="s">
        <v>2556</v>
      </c>
      <c r="C91" s="301" t="s">
        <v>2557</v>
      </c>
      <c r="D91" s="302" t="s">
        <v>2264</v>
      </c>
      <c r="E91" s="302" t="s">
        <v>2502</v>
      </c>
      <c r="F91" s="302" t="s">
        <v>2287</v>
      </c>
      <c r="G91" s="298" t="s">
        <v>2502</v>
      </c>
      <c r="H91" s="297"/>
      <c r="I91" s="297"/>
      <c r="J91" s="299"/>
      <c r="K91" s="303" t="s">
        <v>2558</v>
      </c>
      <c r="L91" s="329"/>
      <c r="M91" s="326"/>
      <c r="N91" s="327"/>
      <c r="O91" s="328"/>
      <c r="P91" s="328"/>
      <c r="Q91" s="30"/>
      <c r="R91" s="328">
        <v>63</v>
      </c>
      <c r="S91" s="136"/>
      <c r="T91" s="328"/>
      <c r="U91" s="328"/>
      <c r="V91" s="328"/>
      <c r="W91" s="328"/>
      <c r="X91" s="328"/>
      <c r="Y91" s="328"/>
      <c r="Z91" s="328"/>
      <c r="AA91" s="328"/>
      <c r="AB91" s="328"/>
      <c r="AC91" s="328"/>
    </row>
    <row r="92" spans="1:29" ht="15.75" customHeight="1">
      <c r="A92" s="297">
        <f t="shared" si="1"/>
        <v>91</v>
      </c>
      <c r="B92" s="302" t="s">
        <v>2559</v>
      </c>
      <c r="C92" s="302"/>
      <c r="D92" s="302" t="s">
        <v>2299</v>
      </c>
      <c r="E92" s="302" t="s">
        <v>2318</v>
      </c>
      <c r="F92" s="302" t="s">
        <v>2318</v>
      </c>
      <c r="G92" s="298" t="s">
        <v>2560</v>
      </c>
      <c r="H92" s="297"/>
      <c r="I92" s="297"/>
      <c r="J92" s="312" t="s">
        <v>2561</v>
      </c>
      <c r="K92" s="313" t="s">
        <v>2562</v>
      </c>
      <c r="L92" s="140" t="s">
        <v>2295</v>
      </c>
      <c r="M92" s="136" t="s">
        <v>2296</v>
      </c>
      <c r="N92" s="137"/>
      <c r="O92" s="136"/>
      <c r="P92" s="136"/>
      <c r="Q92" s="137" t="b">
        <v>0</v>
      </c>
      <c r="R92" s="136">
        <v>19</v>
      </c>
      <c r="S92" s="137" t="s">
        <v>2297</v>
      </c>
      <c r="T92" s="136"/>
      <c r="U92" s="136"/>
      <c r="V92" s="136"/>
      <c r="W92" s="136"/>
      <c r="X92" s="136"/>
      <c r="Y92" s="136"/>
      <c r="Z92" s="136"/>
      <c r="AA92" s="136"/>
      <c r="AB92" s="136"/>
      <c r="AC92" s="136"/>
    </row>
    <row r="93" spans="1:29" ht="15.75" customHeight="1">
      <c r="A93" s="297">
        <f t="shared" si="1"/>
        <v>92</v>
      </c>
      <c r="B93" s="301" t="s">
        <v>2563</v>
      </c>
      <c r="C93" s="301" t="s">
        <v>2563</v>
      </c>
      <c r="D93" s="302" t="s">
        <v>2264</v>
      </c>
      <c r="E93" s="307" t="s">
        <v>2564</v>
      </c>
      <c r="F93" s="308" t="s">
        <v>2272</v>
      </c>
      <c r="G93" s="331"/>
      <c r="H93" s="33"/>
      <c r="I93" s="33"/>
      <c r="J93" s="33"/>
      <c r="K93" s="312" t="s">
        <v>2565</v>
      </c>
      <c r="L93" s="30"/>
      <c r="M93" s="30"/>
      <c r="N93" s="30"/>
      <c r="O93" s="30"/>
      <c r="P93" s="30"/>
      <c r="Q93" s="30"/>
      <c r="R93" s="30">
        <v>114</v>
      </c>
      <c r="S93" s="30"/>
      <c r="T93" s="310"/>
      <c r="U93" s="304"/>
      <c r="V93" s="305"/>
      <c r="W93" s="305"/>
      <c r="X93" s="305"/>
      <c r="Y93" s="305"/>
      <c r="Z93" s="305"/>
      <c r="AA93" s="306"/>
      <c r="AB93" s="306"/>
      <c r="AC93" s="306"/>
    </row>
    <row r="94" spans="1:29" ht="15.75" customHeight="1">
      <c r="A94" s="297">
        <f t="shared" si="1"/>
        <v>93</v>
      </c>
      <c r="B94" s="311" t="s">
        <v>2566</v>
      </c>
      <c r="C94" s="314"/>
      <c r="D94" s="302" t="s">
        <v>2264</v>
      </c>
      <c r="E94" s="302" t="s">
        <v>2306</v>
      </c>
      <c r="F94" s="302" t="s">
        <v>2272</v>
      </c>
      <c r="G94" s="311" t="s">
        <v>2567</v>
      </c>
      <c r="H94" s="314"/>
      <c r="I94" s="314"/>
      <c r="J94" s="302"/>
      <c r="K94" s="309" t="s">
        <v>2568</v>
      </c>
      <c r="L94" s="30"/>
      <c r="M94" s="30"/>
      <c r="N94" s="30"/>
      <c r="O94" s="30"/>
      <c r="P94" s="30"/>
      <c r="Q94" s="30"/>
      <c r="R94" s="30">
        <v>90</v>
      </c>
      <c r="S94" s="30"/>
      <c r="T94" s="304"/>
      <c r="U94" s="304"/>
      <c r="V94" s="305"/>
      <c r="W94" s="305"/>
      <c r="X94" s="305"/>
      <c r="Y94" s="305"/>
      <c r="Z94" s="305"/>
      <c r="AA94" s="306"/>
      <c r="AB94" s="306"/>
      <c r="AC94" s="306"/>
    </row>
    <row r="95" spans="1:29" ht="15.75" customHeight="1">
      <c r="A95" s="297">
        <f t="shared" ref="A95:A122" si="2">ROW()-1</f>
        <v>94</v>
      </c>
      <c r="B95" s="311" t="s">
        <v>2569</v>
      </c>
      <c r="C95" s="314"/>
      <c r="D95" s="302" t="s">
        <v>2264</v>
      </c>
      <c r="E95" s="302" t="s">
        <v>2306</v>
      </c>
      <c r="F95" s="302" t="s">
        <v>2272</v>
      </c>
      <c r="G95" s="311" t="s">
        <v>2355</v>
      </c>
      <c r="H95" s="314"/>
      <c r="I95" s="314"/>
      <c r="J95" s="302"/>
      <c r="K95" s="309" t="s">
        <v>2570</v>
      </c>
      <c r="L95" s="30"/>
      <c r="M95" s="30"/>
      <c r="N95" s="30"/>
      <c r="O95" s="30"/>
      <c r="P95" s="30"/>
      <c r="Q95" s="30"/>
      <c r="R95" s="30">
        <v>92</v>
      </c>
      <c r="S95" s="30"/>
      <c r="T95" s="304"/>
      <c r="U95" s="304"/>
      <c r="V95" s="305"/>
      <c r="W95" s="305"/>
      <c r="X95" s="305"/>
      <c r="Y95" s="305"/>
      <c r="Z95" s="305"/>
      <c r="AA95" s="306"/>
      <c r="AB95" s="306"/>
      <c r="AC95" s="306"/>
    </row>
    <row r="96" spans="1:29" ht="15.75" customHeight="1">
      <c r="A96" s="297">
        <f t="shared" si="2"/>
        <v>95</v>
      </c>
      <c r="B96" s="311" t="s">
        <v>2571</v>
      </c>
      <c r="C96" s="318"/>
      <c r="D96" s="302" t="s">
        <v>2264</v>
      </c>
      <c r="E96" s="302" t="s">
        <v>2351</v>
      </c>
      <c r="F96" s="308" t="s">
        <v>2287</v>
      </c>
      <c r="G96" s="311" t="s">
        <v>2479</v>
      </c>
      <c r="H96" s="33"/>
      <c r="I96" s="33"/>
      <c r="J96" s="33"/>
      <c r="K96" s="312" t="s">
        <v>2572</v>
      </c>
      <c r="L96" s="30"/>
      <c r="M96" s="30"/>
      <c r="N96" s="30"/>
      <c r="O96" s="30"/>
      <c r="P96" s="30"/>
      <c r="Q96" s="30"/>
      <c r="R96" s="30">
        <v>47</v>
      </c>
      <c r="S96" s="30"/>
      <c r="T96" s="304"/>
      <c r="U96" s="304"/>
      <c r="V96" s="305"/>
      <c r="W96" s="305"/>
      <c r="X96" s="305"/>
      <c r="Y96" s="305"/>
      <c r="Z96" s="305"/>
      <c r="AA96" s="306"/>
      <c r="AB96" s="306"/>
      <c r="AC96" s="306"/>
    </row>
    <row r="97" spans="1:29" ht="15.75" customHeight="1">
      <c r="A97" s="297">
        <f t="shared" si="2"/>
        <v>96</v>
      </c>
      <c r="B97" s="311" t="s">
        <v>2571</v>
      </c>
      <c r="C97" s="252"/>
      <c r="D97" s="302" t="s">
        <v>2264</v>
      </c>
      <c r="E97" s="252" t="s">
        <v>2351</v>
      </c>
      <c r="F97" s="302" t="s">
        <v>2287</v>
      </c>
      <c r="G97" s="311" t="s">
        <v>2479</v>
      </c>
      <c r="H97" s="252"/>
      <c r="I97" s="252"/>
      <c r="J97" s="252"/>
      <c r="K97" s="312" t="s">
        <v>2573</v>
      </c>
      <c r="L97"/>
      <c r="M97"/>
      <c r="N97"/>
      <c r="O97"/>
      <c r="P97"/>
      <c r="Q97"/>
      <c r="R97">
        <v>58</v>
      </c>
      <c r="S97"/>
      <c r="T97"/>
      <c r="U97"/>
      <c r="V97"/>
      <c r="W97"/>
      <c r="X97"/>
      <c r="Y97"/>
      <c r="Z97"/>
      <c r="AA97"/>
      <c r="AB97"/>
      <c r="AC97"/>
    </row>
    <row r="98" spans="1:29" ht="15.75" customHeight="1">
      <c r="A98" s="297">
        <f t="shared" si="2"/>
        <v>97</v>
      </c>
      <c r="B98" s="301" t="s">
        <v>2574</v>
      </c>
      <c r="C98" s="301" t="s">
        <v>2575</v>
      </c>
      <c r="D98" s="302" t="s">
        <v>2264</v>
      </c>
      <c r="E98" s="302" t="s">
        <v>2271</v>
      </c>
      <c r="F98" s="302" t="s">
        <v>2271</v>
      </c>
      <c r="G98" s="298" t="s">
        <v>2576</v>
      </c>
      <c r="H98" s="297"/>
      <c r="I98" s="297"/>
      <c r="J98" s="299"/>
      <c r="K98" s="303" t="s">
        <v>2577</v>
      </c>
      <c r="L98" s="136"/>
      <c r="M98" s="136" t="s">
        <v>2296</v>
      </c>
      <c r="N98" s="142"/>
      <c r="O98" s="140"/>
      <c r="P98" s="140"/>
      <c r="Q98" s="140"/>
      <c r="R98" s="140">
        <v>32</v>
      </c>
      <c r="S98" s="136"/>
      <c r="T98" s="140"/>
      <c r="U98" s="140"/>
      <c r="V98" s="140"/>
      <c r="W98" s="140"/>
      <c r="X98" s="140"/>
      <c r="Y98" s="140"/>
      <c r="Z98" s="140"/>
      <c r="AA98" s="140"/>
      <c r="AB98" s="140"/>
      <c r="AC98" s="140"/>
    </row>
    <row r="99" spans="1:29" ht="15.75" customHeight="1">
      <c r="A99" s="297">
        <f t="shared" si="2"/>
        <v>98</v>
      </c>
      <c r="B99" s="311" t="s">
        <v>2578</v>
      </c>
      <c r="C99" s="318"/>
      <c r="D99" s="302" t="s">
        <v>2264</v>
      </c>
      <c r="E99" s="302" t="s">
        <v>2286</v>
      </c>
      <c r="F99" s="308" t="s">
        <v>2287</v>
      </c>
      <c r="G99" s="311" t="s">
        <v>2579</v>
      </c>
      <c r="H99" s="33"/>
      <c r="I99" s="33"/>
      <c r="J99" s="33"/>
      <c r="K99" s="312" t="s">
        <v>2580</v>
      </c>
      <c r="L99" s="30"/>
      <c r="M99" s="30"/>
      <c r="N99" s="30"/>
      <c r="O99" s="30"/>
      <c r="P99" s="30"/>
      <c r="Q99" s="30"/>
      <c r="R99" s="30">
        <v>44</v>
      </c>
      <c r="S99" s="30"/>
      <c r="T99" s="304"/>
      <c r="U99" s="304"/>
      <c r="V99" s="305"/>
      <c r="W99" s="305"/>
      <c r="X99" s="305"/>
      <c r="Y99" s="305"/>
      <c r="Z99" s="305"/>
      <c r="AA99" s="306"/>
      <c r="AB99" s="306"/>
      <c r="AC99" s="306"/>
    </row>
    <row r="100" spans="1:29" ht="15.75" customHeight="1">
      <c r="A100" s="297">
        <f t="shared" si="2"/>
        <v>99</v>
      </c>
      <c r="B100" s="301" t="s">
        <v>2581</v>
      </c>
      <c r="C100" s="301" t="s">
        <v>2582</v>
      </c>
      <c r="D100" s="302" t="s">
        <v>2264</v>
      </c>
      <c r="E100" s="302" t="s">
        <v>2266</v>
      </c>
      <c r="F100" s="302" t="s">
        <v>2266</v>
      </c>
      <c r="G100" s="298" t="s">
        <v>2267</v>
      </c>
      <c r="H100" s="33"/>
      <c r="I100" s="33"/>
      <c r="J100" s="33"/>
      <c r="K100" s="312" t="s">
        <v>2583</v>
      </c>
      <c r="L100" s="30"/>
      <c r="M100" s="30"/>
      <c r="N100" s="30"/>
      <c r="O100" s="30"/>
      <c r="P100" s="30"/>
      <c r="Q100" s="30"/>
      <c r="R100" s="30">
        <v>112</v>
      </c>
      <c r="S100" s="30"/>
      <c r="T100" s="310"/>
      <c r="U100" s="304"/>
      <c r="V100" s="305"/>
      <c r="W100" s="305"/>
      <c r="X100" s="305"/>
      <c r="Y100" s="305"/>
      <c r="Z100" s="305"/>
      <c r="AA100" s="306"/>
      <c r="AB100" s="306"/>
      <c r="AC100" s="306"/>
    </row>
    <row r="101" spans="1:29" ht="15.75" customHeight="1">
      <c r="A101" s="297">
        <f t="shared" si="2"/>
        <v>100</v>
      </c>
      <c r="B101" s="301" t="s">
        <v>2584</v>
      </c>
      <c r="C101" s="301" t="s">
        <v>2585</v>
      </c>
      <c r="D101" s="302" t="s">
        <v>2264</v>
      </c>
      <c r="E101" s="302" t="s">
        <v>2271</v>
      </c>
      <c r="F101" s="302" t="s">
        <v>2271</v>
      </c>
      <c r="G101" s="298" t="s">
        <v>2273</v>
      </c>
      <c r="H101" s="297"/>
      <c r="I101" s="297"/>
      <c r="J101" s="299"/>
      <c r="K101" s="303" t="s">
        <v>2586</v>
      </c>
      <c r="L101" s="136"/>
      <c r="M101" s="136" t="s">
        <v>2296</v>
      </c>
      <c r="N101" s="142"/>
      <c r="O101" s="140"/>
      <c r="P101" s="140"/>
      <c r="Q101" s="140"/>
      <c r="R101" s="140">
        <v>39</v>
      </c>
      <c r="S101" s="136"/>
      <c r="T101" s="140"/>
      <c r="U101" s="140"/>
      <c r="V101" s="140"/>
      <c r="W101" s="140"/>
      <c r="X101" s="140"/>
      <c r="Y101" s="140"/>
      <c r="Z101" s="140"/>
      <c r="AA101" s="140"/>
      <c r="AB101" s="140"/>
      <c r="AC101" s="140"/>
    </row>
    <row r="102" spans="1:29" ht="15.75" customHeight="1">
      <c r="A102" s="297">
        <f t="shared" si="2"/>
        <v>101</v>
      </c>
      <c r="B102" s="302" t="s">
        <v>2587</v>
      </c>
      <c r="C102" s="302"/>
      <c r="D102" s="302" t="s">
        <v>2299</v>
      </c>
      <c r="E102" s="302" t="s">
        <v>2310</v>
      </c>
      <c r="F102" s="302" t="s">
        <v>2310</v>
      </c>
      <c r="G102" s="298" t="s">
        <v>2311</v>
      </c>
      <c r="H102" s="297"/>
      <c r="I102" s="297"/>
      <c r="J102" s="299"/>
      <c r="K102" s="313" t="s">
        <v>2588</v>
      </c>
      <c r="L102" s="140" t="s">
        <v>2313</v>
      </c>
      <c r="M102" s="136" t="s">
        <v>2296</v>
      </c>
      <c r="N102" s="137"/>
      <c r="Q102" s="137" t="b">
        <v>0</v>
      </c>
      <c r="R102" s="137">
        <v>12</v>
      </c>
      <c r="S102" s="137" t="s">
        <v>2314</v>
      </c>
    </row>
    <row r="103" spans="1:29" ht="15.75" customHeight="1">
      <c r="A103" s="297">
        <f t="shared" si="2"/>
        <v>102</v>
      </c>
      <c r="B103" s="311" t="s">
        <v>2589</v>
      </c>
      <c r="C103" s="314" t="s">
        <v>2590</v>
      </c>
      <c r="D103" s="302" t="s">
        <v>2264</v>
      </c>
      <c r="E103" s="302" t="s">
        <v>2306</v>
      </c>
      <c r="F103" s="302" t="s">
        <v>2272</v>
      </c>
      <c r="G103" s="323" t="s">
        <v>2591</v>
      </c>
      <c r="H103" s="314"/>
      <c r="I103" s="314"/>
      <c r="J103" s="302"/>
      <c r="K103" s="312" t="s">
        <v>2592</v>
      </c>
      <c r="L103" s="30"/>
      <c r="M103" s="30"/>
      <c r="N103" s="30"/>
      <c r="O103" s="30"/>
      <c r="P103" s="30"/>
      <c r="Q103" s="30"/>
      <c r="R103" s="30">
        <v>89</v>
      </c>
      <c r="S103" s="30"/>
      <c r="T103" s="304"/>
      <c r="U103" s="304"/>
      <c r="V103" s="305"/>
      <c r="W103" s="305"/>
      <c r="X103" s="305"/>
      <c r="Y103" s="305"/>
      <c r="Z103" s="305"/>
      <c r="AA103" s="306"/>
      <c r="AB103" s="306"/>
      <c r="AC103" s="306"/>
    </row>
    <row r="104" spans="1:29" ht="15.75" customHeight="1">
      <c r="A104" s="297">
        <f t="shared" si="2"/>
        <v>103</v>
      </c>
      <c r="B104" s="318" t="s">
        <v>2564</v>
      </c>
      <c r="C104" s="318" t="s">
        <v>2564</v>
      </c>
      <c r="D104" s="302" t="s">
        <v>2291</v>
      </c>
      <c r="E104" s="307" t="s">
        <v>2593</v>
      </c>
      <c r="F104" s="308" t="s">
        <v>2593</v>
      </c>
      <c r="G104" s="33" t="s">
        <v>2593</v>
      </c>
      <c r="H104" s="33"/>
      <c r="I104" s="33"/>
      <c r="J104" s="33"/>
      <c r="K104" s="309" t="s">
        <v>2279</v>
      </c>
      <c r="L104" s="30"/>
      <c r="M104" s="30"/>
      <c r="N104" s="30"/>
      <c r="O104" s="30"/>
      <c r="P104" s="30"/>
      <c r="Q104" s="30"/>
      <c r="R104" s="30">
        <v>27</v>
      </c>
      <c r="S104" s="30"/>
      <c r="T104" s="310"/>
      <c r="U104" s="304"/>
      <c r="V104" s="305"/>
      <c r="W104" s="305"/>
      <c r="X104" s="305"/>
      <c r="Y104" s="305"/>
      <c r="Z104" s="305"/>
      <c r="AA104" s="306"/>
      <c r="AB104" s="306"/>
      <c r="AC104" s="306"/>
    </row>
    <row r="105" spans="1:29" ht="15.75" customHeight="1">
      <c r="A105" s="297">
        <f t="shared" si="2"/>
        <v>104</v>
      </c>
      <c r="B105" s="311" t="s">
        <v>2594</v>
      </c>
      <c r="C105" s="314"/>
      <c r="D105" s="302" t="s">
        <v>2264</v>
      </c>
      <c r="E105" s="302" t="s">
        <v>2306</v>
      </c>
      <c r="F105" s="302" t="s">
        <v>2272</v>
      </c>
      <c r="G105" s="311" t="s">
        <v>2307</v>
      </c>
      <c r="H105" s="314"/>
      <c r="I105" s="314"/>
      <c r="J105" s="302"/>
      <c r="K105" s="309" t="s">
        <v>2595</v>
      </c>
      <c r="L105" s="30"/>
      <c r="M105" s="30"/>
      <c r="N105" s="30"/>
      <c r="O105" s="30"/>
      <c r="P105" s="30"/>
      <c r="Q105" s="30"/>
      <c r="R105" s="30">
        <v>95</v>
      </c>
      <c r="S105" s="30"/>
      <c r="T105" s="304"/>
      <c r="U105" s="304"/>
      <c r="V105" s="305"/>
      <c r="W105" s="305"/>
      <c r="X105" s="305"/>
      <c r="Y105" s="305"/>
      <c r="Z105" s="305"/>
      <c r="AA105" s="306"/>
      <c r="AB105" s="306"/>
      <c r="AC105" s="306"/>
    </row>
    <row r="106" spans="1:29" ht="15.75" customHeight="1">
      <c r="A106" s="297">
        <f t="shared" si="2"/>
        <v>105</v>
      </c>
      <c r="B106" s="301" t="s">
        <v>2596</v>
      </c>
      <c r="C106" s="301" t="s">
        <v>2597</v>
      </c>
      <c r="D106" s="302" t="s">
        <v>2264</v>
      </c>
      <c r="E106" s="302" t="s">
        <v>2271</v>
      </c>
      <c r="F106" s="302" t="s">
        <v>2271</v>
      </c>
      <c r="G106" s="302" t="s">
        <v>2598</v>
      </c>
      <c r="H106" s="297"/>
      <c r="I106" s="297"/>
      <c r="J106" s="299"/>
      <c r="K106" s="303" t="s">
        <v>2599</v>
      </c>
      <c r="L106" s="140"/>
      <c r="M106" s="136" t="s">
        <v>2296</v>
      </c>
      <c r="N106" s="142"/>
      <c r="O106" s="140"/>
      <c r="P106" s="140"/>
      <c r="Q106" s="140"/>
      <c r="R106" s="140">
        <v>28</v>
      </c>
      <c r="S106" s="136"/>
      <c r="T106" s="140"/>
      <c r="U106" s="140"/>
      <c r="V106" s="140"/>
      <c r="W106" s="140"/>
      <c r="X106" s="140"/>
      <c r="Y106" s="140"/>
      <c r="Z106" s="140"/>
      <c r="AA106" s="140"/>
      <c r="AB106" s="140"/>
      <c r="AC106" s="140"/>
    </row>
    <row r="107" spans="1:29" ht="15.75" customHeight="1">
      <c r="A107" s="297">
        <f t="shared" si="2"/>
        <v>106</v>
      </c>
      <c r="B107" s="311" t="s">
        <v>2600</v>
      </c>
      <c r="C107" s="314"/>
      <c r="D107" s="302" t="s">
        <v>2264</v>
      </c>
      <c r="E107" s="302" t="s">
        <v>2306</v>
      </c>
      <c r="F107" s="302" t="s">
        <v>2272</v>
      </c>
      <c r="G107" s="311" t="s">
        <v>2601</v>
      </c>
      <c r="H107" s="314"/>
      <c r="I107" s="314"/>
      <c r="J107" s="302"/>
      <c r="K107" s="309" t="s">
        <v>2602</v>
      </c>
      <c r="L107" s="30"/>
      <c r="M107" s="30"/>
      <c r="N107" s="30"/>
      <c r="O107" s="30"/>
      <c r="P107" s="30"/>
      <c r="Q107" s="30"/>
      <c r="R107" s="30">
        <v>85</v>
      </c>
      <c r="S107" s="30"/>
      <c r="T107" s="304"/>
      <c r="U107" s="304"/>
      <c r="V107" s="305"/>
      <c r="W107" s="305"/>
      <c r="X107" s="305"/>
      <c r="Y107" s="305"/>
      <c r="Z107" s="305"/>
      <c r="AA107" s="306"/>
      <c r="AB107" s="306"/>
      <c r="AC107" s="306"/>
    </row>
    <row r="108" spans="1:29" ht="15.75" customHeight="1">
      <c r="A108" s="297">
        <f t="shared" si="2"/>
        <v>107</v>
      </c>
      <c r="B108" s="301" t="s">
        <v>2603</v>
      </c>
      <c r="C108" s="301" t="s">
        <v>2604</v>
      </c>
      <c r="D108" s="302" t="s">
        <v>2264</v>
      </c>
      <c r="E108" s="302" t="s">
        <v>2265</v>
      </c>
      <c r="F108" s="302" t="s">
        <v>2266</v>
      </c>
      <c r="G108" s="298" t="s">
        <v>2267</v>
      </c>
      <c r="H108" s="297"/>
      <c r="I108" s="297"/>
      <c r="J108" s="299"/>
      <c r="K108" s="303" t="s">
        <v>2605</v>
      </c>
      <c r="L108" s="30"/>
      <c r="M108" s="30"/>
      <c r="N108" s="30"/>
      <c r="O108" s="30"/>
      <c r="P108" s="30"/>
      <c r="Q108" s="30"/>
      <c r="R108" s="30">
        <v>105</v>
      </c>
      <c r="S108" s="30"/>
      <c r="T108" s="304"/>
      <c r="U108" s="304"/>
      <c r="V108" s="305"/>
      <c r="W108" s="305"/>
      <c r="X108" s="305"/>
      <c r="Y108" s="305"/>
      <c r="Z108" s="305"/>
      <c r="AA108" s="306"/>
      <c r="AB108" s="306"/>
      <c r="AC108" s="306"/>
    </row>
    <row r="109" spans="1:29" ht="15.75" customHeight="1">
      <c r="A109" s="297">
        <f t="shared" si="2"/>
        <v>108</v>
      </c>
      <c r="B109" s="311" t="s">
        <v>2606</v>
      </c>
      <c r="C109" s="252"/>
      <c r="D109" s="302" t="s">
        <v>2264</v>
      </c>
      <c r="E109" s="252" t="s">
        <v>2286</v>
      </c>
      <c r="F109" s="302" t="s">
        <v>2287</v>
      </c>
      <c r="G109" s="311" t="s">
        <v>2607</v>
      </c>
      <c r="H109" s="252"/>
      <c r="I109" s="252"/>
      <c r="J109" s="252"/>
      <c r="K109" s="312" t="s">
        <v>2608</v>
      </c>
      <c r="L109"/>
      <c r="M109"/>
      <c r="N109"/>
      <c r="O109"/>
      <c r="P109"/>
      <c r="Q109"/>
      <c r="R109">
        <v>53</v>
      </c>
      <c r="S109"/>
      <c r="T109"/>
      <c r="U109"/>
      <c r="V109"/>
      <c r="W109"/>
      <c r="X109"/>
      <c r="Y109"/>
      <c r="Z109"/>
      <c r="AA109"/>
      <c r="AB109"/>
      <c r="AC109"/>
    </row>
    <row r="110" spans="1:29" ht="15.75" customHeight="1">
      <c r="A110" s="297">
        <f t="shared" si="2"/>
        <v>109</v>
      </c>
      <c r="B110" s="301" t="s">
        <v>2609</v>
      </c>
      <c r="C110" s="301" t="s">
        <v>2610</v>
      </c>
      <c r="D110" s="302" t="s">
        <v>2264</v>
      </c>
      <c r="E110" s="302" t="s">
        <v>1568</v>
      </c>
      <c r="F110" s="302" t="s">
        <v>2277</v>
      </c>
      <c r="G110" s="311" t="s">
        <v>2476</v>
      </c>
      <c r="H110" s="297"/>
      <c r="I110" s="297"/>
      <c r="J110" s="299"/>
      <c r="K110" s="303" t="s">
        <v>2611</v>
      </c>
      <c r="L110" s="30"/>
      <c r="M110" s="30"/>
      <c r="N110" s="30"/>
      <c r="O110" s="30"/>
      <c r="P110" s="30"/>
      <c r="Q110" s="30"/>
      <c r="R110" s="30">
        <v>68</v>
      </c>
      <c r="S110" s="30"/>
      <c r="T110" s="304"/>
      <c r="U110" s="304"/>
      <c r="V110" s="305"/>
      <c r="W110" s="305"/>
      <c r="X110" s="305"/>
      <c r="Y110" s="305"/>
      <c r="Z110" s="305"/>
      <c r="AA110" s="306"/>
      <c r="AB110" s="306"/>
      <c r="AC110" s="306"/>
    </row>
    <row r="111" spans="1:29" ht="15.75" customHeight="1">
      <c r="A111" s="297">
        <f t="shared" si="2"/>
        <v>110</v>
      </c>
      <c r="B111" s="318" t="s">
        <v>2612</v>
      </c>
      <c r="C111" s="318" t="s">
        <v>2613</v>
      </c>
      <c r="D111" s="302" t="s">
        <v>2264</v>
      </c>
      <c r="E111" s="302" t="s">
        <v>2614</v>
      </c>
      <c r="F111" s="308" t="s">
        <v>2272</v>
      </c>
      <c r="G111" s="324" t="s">
        <v>2615</v>
      </c>
      <c r="H111" s="33"/>
      <c r="I111" s="33"/>
      <c r="J111" s="33"/>
      <c r="K111" s="312" t="s">
        <v>2616</v>
      </c>
      <c r="L111" s="30"/>
      <c r="M111" s="30"/>
      <c r="N111" s="30"/>
      <c r="O111" s="30"/>
      <c r="P111" s="30"/>
      <c r="Q111" s="30"/>
      <c r="R111" s="30">
        <v>43</v>
      </c>
      <c r="S111" s="30"/>
      <c r="T111" s="304"/>
      <c r="U111" s="304"/>
      <c r="V111" s="305"/>
      <c r="W111" s="305"/>
      <c r="X111" s="305"/>
      <c r="Y111" s="305"/>
      <c r="Z111" s="305"/>
      <c r="AA111" s="306"/>
      <c r="AB111" s="306"/>
      <c r="AC111" s="306"/>
    </row>
    <row r="112" spans="1:29" ht="15.75" customHeight="1">
      <c r="A112" s="297">
        <f t="shared" si="2"/>
        <v>111</v>
      </c>
      <c r="B112" s="143" t="s">
        <v>2617</v>
      </c>
      <c r="C112" s="301" t="s">
        <v>2618</v>
      </c>
      <c r="D112" s="302" t="s">
        <v>2264</v>
      </c>
      <c r="E112" s="302" t="s">
        <v>1568</v>
      </c>
      <c r="F112" s="302" t="s">
        <v>2272</v>
      </c>
      <c r="G112" s="317" t="s">
        <v>2619</v>
      </c>
      <c r="H112" s="297"/>
      <c r="I112" s="297"/>
      <c r="J112" s="330"/>
      <c r="K112" s="303" t="s">
        <v>2620</v>
      </c>
      <c r="N112" s="142"/>
      <c r="R112" s="137">
        <v>36</v>
      </c>
      <c r="T112" s="253"/>
      <c r="U112" s="253"/>
      <c r="V112" s="145"/>
      <c r="W112" s="145"/>
      <c r="X112" s="145"/>
      <c r="Y112" s="145"/>
      <c r="Z112" s="145"/>
      <c r="AA112" s="141"/>
      <c r="AB112" s="141"/>
      <c r="AC112" s="141"/>
    </row>
    <row r="113" spans="1:29" ht="15.75" customHeight="1">
      <c r="A113" s="297">
        <f t="shared" si="2"/>
        <v>112</v>
      </c>
      <c r="B113" s="301" t="s">
        <v>2621</v>
      </c>
      <c r="C113" s="301" t="s">
        <v>2621</v>
      </c>
      <c r="D113" s="302" t="s">
        <v>2264</v>
      </c>
      <c r="E113" s="307" t="s">
        <v>1560</v>
      </c>
      <c r="F113" s="308" t="s">
        <v>2277</v>
      </c>
      <c r="G113" s="331" t="s">
        <v>2622</v>
      </c>
      <c r="H113" s="33"/>
      <c r="I113" s="33"/>
      <c r="J113" s="33"/>
      <c r="K113" s="312" t="s">
        <v>2623</v>
      </c>
      <c r="L113" s="30"/>
      <c r="M113" s="30"/>
      <c r="N113" s="30"/>
      <c r="O113" s="30"/>
      <c r="P113" s="30"/>
      <c r="Q113" s="30"/>
      <c r="R113" s="30">
        <v>113</v>
      </c>
      <c r="S113" s="30"/>
      <c r="T113" s="310"/>
      <c r="U113" s="304"/>
      <c r="V113" s="305"/>
      <c r="W113" s="305"/>
      <c r="X113" s="305"/>
      <c r="Y113" s="305"/>
      <c r="Z113" s="305"/>
      <c r="AA113" s="306"/>
      <c r="AB113" s="306"/>
      <c r="AC113" s="306"/>
    </row>
    <row r="114" spans="1:29" ht="15.75" customHeight="1">
      <c r="A114" s="297">
        <f t="shared" si="2"/>
        <v>113</v>
      </c>
      <c r="B114" s="301" t="s">
        <v>2624</v>
      </c>
      <c r="C114" s="301" t="s">
        <v>2625</v>
      </c>
      <c r="D114" s="302" t="s">
        <v>2264</v>
      </c>
      <c r="E114" s="297" t="s">
        <v>2271</v>
      </c>
      <c r="F114" s="297" t="s">
        <v>2271</v>
      </c>
      <c r="G114" s="297" t="s">
        <v>2626</v>
      </c>
      <c r="H114" s="297"/>
      <c r="I114" s="297"/>
      <c r="J114" s="297"/>
      <c r="K114" s="303" t="s">
        <v>2627</v>
      </c>
      <c r="L114" s="136"/>
      <c r="M114" s="136" t="s">
        <v>2296</v>
      </c>
      <c r="N114" s="142"/>
      <c r="O114" s="140"/>
      <c r="P114" s="140"/>
      <c r="Q114" s="140"/>
      <c r="R114" s="140">
        <v>33</v>
      </c>
      <c r="S114" s="136"/>
      <c r="T114" s="140"/>
      <c r="U114" s="140"/>
      <c r="V114" s="140"/>
      <c r="W114" s="140"/>
      <c r="X114" s="140"/>
      <c r="Y114" s="140"/>
      <c r="Z114" s="140"/>
      <c r="AA114" s="140"/>
      <c r="AB114" s="140"/>
      <c r="AC114" s="140"/>
    </row>
    <row r="115" spans="1:29" ht="15.75" customHeight="1">
      <c r="A115" s="297">
        <f t="shared" si="2"/>
        <v>114</v>
      </c>
      <c r="B115" s="302" t="s">
        <v>2628</v>
      </c>
      <c r="C115" s="302"/>
      <c r="D115" s="302" t="s">
        <v>2299</v>
      </c>
      <c r="E115" s="297" t="s">
        <v>2374</v>
      </c>
      <c r="F115" s="297" t="s">
        <v>2374</v>
      </c>
      <c r="G115" s="298" t="s">
        <v>2629</v>
      </c>
      <c r="H115" s="297"/>
      <c r="I115" s="297"/>
      <c r="J115" s="299"/>
      <c r="K115" s="313" t="s">
        <v>2630</v>
      </c>
      <c r="L115" s="140" t="s">
        <v>2313</v>
      </c>
      <c r="M115" s="136" t="s">
        <v>2296</v>
      </c>
      <c r="N115" s="332"/>
      <c r="Q115" s="137" t="b">
        <v>0</v>
      </c>
      <c r="R115" s="137">
        <v>1</v>
      </c>
      <c r="S115" s="137" t="s">
        <v>2314</v>
      </c>
    </row>
    <row r="116" spans="1:29" ht="15.75" customHeight="1">
      <c r="A116" s="297">
        <f t="shared" si="2"/>
        <v>115</v>
      </c>
      <c r="B116" s="302" t="s">
        <v>2631</v>
      </c>
      <c r="C116" s="302"/>
      <c r="D116" s="302" t="s">
        <v>2299</v>
      </c>
      <c r="E116" s="302" t="s">
        <v>2374</v>
      </c>
      <c r="F116" s="302" t="s">
        <v>2374</v>
      </c>
      <c r="G116" s="298" t="s">
        <v>2271</v>
      </c>
      <c r="H116" s="302"/>
      <c r="I116" s="302"/>
      <c r="J116" s="302"/>
      <c r="K116" s="313" t="s">
        <v>2632</v>
      </c>
      <c r="L116" s="140" t="s">
        <v>2313</v>
      </c>
      <c r="M116" s="136" t="s">
        <v>2296</v>
      </c>
      <c r="N116" s="137"/>
      <c r="Q116" s="137" t="b">
        <v>0</v>
      </c>
      <c r="R116" s="137">
        <v>4</v>
      </c>
      <c r="S116" s="137" t="s">
        <v>2314</v>
      </c>
    </row>
    <row r="117" spans="1:29" ht="15.75" customHeight="1">
      <c r="A117" s="297">
        <f t="shared" si="2"/>
        <v>116</v>
      </c>
      <c r="B117" s="302" t="s">
        <v>2633</v>
      </c>
      <c r="C117" s="302" t="s">
        <v>2634</v>
      </c>
      <c r="D117" s="302" t="s">
        <v>2264</v>
      </c>
      <c r="E117" s="302" t="s">
        <v>2374</v>
      </c>
      <c r="F117" s="302" t="s">
        <v>2374</v>
      </c>
      <c r="G117" s="298" t="s">
        <v>2635</v>
      </c>
      <c r="H117" s="302"/>
      <c r="I117" s="302"/>
      <c r="J117" s="302"/>
      <c r="K117" s="303" t="s">
        <v>2636</v>
      </c>
      <c r="L117" s="136"/>
      <c r="M117" s="136" t="s">
        <v>2296</v>
      </c>
      <c r="N117" s="142"/>
      <c r="O117" s="140"/>
      <c r="P117" s="140"/>
      <c r="Q117" s="140"/>
      <c r="R117" s="140">
        <v>30</v>
      </c>
      <c r="S117" s="136"/>
      <c r="T117" s="140"/>
      <c r="U117" s="140"/>
      <c r="V117" s="140"/>
      <c r="W117" s="140"/>
      <c r="X117" s="140"/>
      <c r="Y117" s="140"/>
      <c r="Z117" s="140"/>
      <c r="AA117" s="140"/>
      <c r="AB117" s="140"/>
      <c r="AC117" s="140"/>
    </row>
    <row r="118" spans="1:29" ht="15.75" customHeight="1">
      <c r="A118" s="297">
        <f t="shared" si="2"/>
        <v>117</v>
      </c>
      <c r="B118" s="302" t="s">
        <v>2637</v>
      </c>
      <c r="C118" s="302"/>
      <c r="D118" s="302" t="s">
        <v>2299</v>
      </c>
      <c r="E118" s="302" t="s">
        <v>2318</v>
      </c>
      <c r="F118" s="302" t="s">
        <v>2318</v>
      </c>
      <c r="G118" s="298" t="s">
        <v>2638</v>
      </c>
      <c r="H118" s="302"/>
      <c r="I118" s="302"/>
      <c r="J118" s="302"/>
      <c r="K118" s="313" t="s">
        <v>2639</v>
      </c>
      <c r="L118" s="140" t="s">
        <v>2295</v>
      </c>
      <c r="M118" s="136" t="s">
        <v>2296</v>
      </c>
      <c r="N118" s="137"/>
      <c r="O118" s="136"/>
      <c r="P118" s="136"/>
      <c r="Q118" s="137" t="b">
        <v>0</v>
      </c>
      <c r="R118" s="136">
        <v>23</v>
      </c>
      <c r="S118" s="137" t="s">
        <v>2297</v>
      </c>
      <c r="T118" s="136"/>
      <c r="U118" s="136"/>
      <c r="V118" s="136"/>
      <c r="W118" s="136"/>
      <c r="X118" s="136"/>
      <c r="Y118" s="136"/>
      <c r="Z118" s="136"/>
      <c r="AA118" s="136"/>
      <c r="AB118" s="136"/>
      <c r="AC118" s="136"/>
    </row>
    <row r="119" spans="1:29" ht="15.75" customHeight="1">
      <c r="A119" s="297">
        <f t="shared" si="2"/>
        <v>118</v>
      </c>
      <c r="B119" s="302" t="s">
        <v>2640</v>
      </c>
      <c r="C119" s="302" t="s">
        <v>2641</v>
      </c>
      <c r="D119" s="302" t="s">
        <v>2378</v>
      </c>
      <c r="E119" s="302" t="s">
        <v>2642</v>
      </c>
      <c r="F119" s="302" t="s">
        <v>2642</v>
      </c>
      <c r="G119" s="298" t="s">
        <v>2643</v>
      </c>
      <c r="H119" s="302"/>
      <c r="I119" s="302"/>
      <c r="J119" s="302"/>
      <c r="K119" s="321" t="s">
        <v>2644</v>
      </c>
      <c r="L119" s="322"/>
      <c r="M119" s="30"/>
      <c r="N119" s="30"/>
      <c r="O119" s="30"/>
      <c r="P119" s="30"/>
      <c r="Q119" s="30"/>
      <c r="R119" s="30">
        <v>116</v>
      </c>
      <c r="S119" s="30"/>
      <c r="T119" s="310"/>
      <c r="U119" s="304"/>
      <c r="V119" s="305"/>
      <c r="W119" s="305"/>
      <c r="X119" s="305"/>
      <c r="Y119" s="305"/>
      <c r="Z119" s="305"/>
      <c r="AA119" s="306"/>
      <c r="AB119" s="306"/>
      <c r="AC119" s="306"/>
    </row>
    <row r="120" spans="1:29" ht="15.75" customHeight="1">
      <c r="A120" s="333">
        <v>119</v>
      </c>
      <c r="B120" s="302" t="s">
        <v>2645</v>
      </c>
      <c r="C120" s="302" t="s">
        <v>2646</v>
      </c>
      <c r="D120" s="302" t="s">
        <v>2378</v>
      </c>
      <c r="E120" s="302" t="s">
        <v>2647</v>
      </c>
      <c r="F120" s="302" t="s">
        <v>2310</v>
      </c>
      <c r="G120" s="298" t="s">
        <v>2648</v>
      </c>
      <c r="H120" s="302"/>
      <c r="I120" s="302"/>
      <c r="J120" s="302"/>
      <c r="K120" s="334" t="s">
        <v>2649</v>
      </c>
      <c r="L120" s="335"/>
      <c r="M120" s="336"/>
      <c r="N120" s="336"/>
      <c r="O120" s="336"/>
      <c r="P120" s="336"/>
      <c r="Q120" s="336"/>
      <c r="R120" s="336">
        <v>116</v>
      </c>
      <c r="S120" s="336"/>
      <c r="T120" s="337"/>
      <c r="U120" s="338"/>
      <c r="V120" s="134"/>
      <c r="W120" s="134"/>
      <c r="X120" s="134"/>
      <c r="Y120" s="134"/>
      <c r="Z120" s="134"/>
      <c r="AA120" s="339"/>
      <c r="AB120" s="339"/>
      <c r="AC120" s="339"/>
    </row>
    <row r="121" spans="1:29" ht="15.75" customHeight="1">
      <c r="A121" s="297">
        <f t="shared" si="2"/>
        <v>120</v>
      </c>
      <c r="B121" s="302" t="s">
        <v>2650</v>
      </c>
      <c r="C121" s="302" t="s">
        <v>2651</v>
      </c>
      <c r="D121" s="302" t="s">
        <v>2264</v>
      </c>
      <c r="E121" s="302" t="s">
        <v>2642</v>
      </c>
      <c r="F121" s="302" t="s">
        <v>2642</v>
      </c>
      <c r="G121" s="298" t="s">
        <v>2652</v>
      </c>
      <c r="H121" s="302"/>
      <c r="I121" s="302"/>
      <c r="J121" s="302"/>
      <c r="K121" s="30" t="s">
        <v>2653</v>
      </c>
      <c r="L121" s="30"/>
      <c r="M121" s="30"/>
      <c r="N121" s="30"/>
      <c r="O121" s="30"/>
      <c r="P121" s="30"/>
      <c r="Q121" s="30"/>
      <c r="R121" s="30"/>
      <c r="S121" s="30"/>
      <c r="T121" s="310"/>
      <c r="U121" s="304"/>
      <c r="V121" s="305"/>
      <c r="W121" s="305"/>
      <c r="X121" s="305"/>
      <c r="Y121" s="305"/>
      <c r="Z121" s="305"/>
      <c r="AA121" s="306"/>
      <c r="AB121" s="306"/>
      <c r="AC121" s="306"/>
    </row>
    <row r="122" spans="1:29" ht="15.75" customHeight="1">
      <c r="A122" s="297">
        <f t="shared" si="2"/>
        <v>121</v>
      </c>
      <c r="B122" s="302" t="s">
        <v>2654</v>
      </c>
      <c r="C122" s="302" t="s">
        <v>2655</v>
      </c>
      <c r="D122" s="302" t="s">
        <v>2264</v>
      </c>
      <c r="E122" s="302" t="s">
        <v>2642</v>
      </c>
      <c r="F122" s="302" t="s">
        <v>2642</v>
      </c>
      <c r="G122" s="298" t="s">
        <v>2656</v>
      </c>
      <c r="H122" s="302"/>
      <c r="I122" s="302"/>
      <c r="J122" s="302"/>
      <c r="K122" s="30" t="s">
        <v>2657</v>
      </c>
      <c r="L122" s="30"/>
      <c r="M122" s="30"/>
      <c r="N122" s="30"/>
      <c r="O122" s="30"/>
      <c r="P122" s="30"/>
      <c r="Q122" s="30"/>
      <c r="R122" s="30"/>
      <c r="S122" s="30"/>
      <c r="T122" s="310"/>
      <c r="U122" s="304"/>
      <c r="V122" s="305"/>
      <c r="W122" s="305"/>
      <c r="X122" s="305"/>
      <c r="Y122" s="305"/>
      <c r="Z122" s="305"/>
      <c r="AA122" s="306"/>
      <c r="AB122" s="306"/>
      <c r="AC122" s="306"/>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4" priority="1" stopIfTrue="1" operator="containsText" text="DONE">
      <formula>NOT(ISERROR(SEARCH(("DONE"),(B112))))</formula>
    </cfRule>
  </conditionalFormatting>
  <conditionalFormatting sqref="B112">
    <cfRule type="containsText" dxfId="3" priority="2" stopIfTrue="1" operator="containsText" text="NOW">
      <formula>NOT(ISERROR(SEARCH(("NOW"),(B112))))</formula>
    </cfRule>
  </conditionalFormatting>
  <conditionalFormatting sqref="B112">
    <cfRule type="containsText" dxfId="2" priority="3" stopIfTrue="1" operator="containsText" text="WIP">
      <formula>NOT(ISERROR(SEARCH(("WIP"),(B112))))</formula>
    </cfRule>
  </conditionalFormatting>
  <conditionalFormatting sqref="B112">
    <cfRule type="containsText" dxfId="1" priority="4" stopIfTrue="1" operator="containsText" text="OVERDUE">
      <formula>NOT(ISERROR(SEARCH(("OVERDUE"),(B112))))</formula>
    </cfRule>
  </conditionalFormatting>
  <conditionalFormatting sqref="B112">
    <cfRule type="containsText" dxfId="0" priority="5" stopIfTrue="1" operator="containsText" text="REVIEW">
      <formula>NOT(ISERROR(SEARCH(("REVIEW"),(B112))))</formula>
    </cfRule>
  </conditionalFormatting>
  <dataValidations count="1">
    <dataValidation type="list" allowBlank="1" showInputMessage="1" showErrorMessage="1" sqref="E7:F7">
      <formula1>Module</formula1>
    </dataValidation>
  </dataValidations>
  <hyperlinks>
    <hyperlink ref="K56" r:id="rId1"/>
    <hyperlink ref="K102" r:id="rId2"/>
    <hyperlink ref="K8" r:id="rId3"/>
    <hyperlink ref="K10" r:id="rId4"/>
    <hyperlink ref="K14" r:id="rId5"/>
    <hyperlink ref="K16" r:id="rId6"/>
    <hyperlink ref="K30" r:id="rId7"/>
    <hyperlink ref="K40" r:id="rId8"/>
    <hyperlink ref="K50" r:id="rId9"/>
    <hyperlink ref="K75" r:id="rId10"/>
    <hyperlink ref="K85" r:id="rId11"/>
    <hyperlink ref="K115" r:id="rId12"/>
    <hyperlink ref="K116" r:id="rId13"/>
    <hyperlink ref="K51" r:id="rId14"/>
    <hyperlink ref="K92" r:id="rId15"/>
    <hyperlink ref="K12" r:id="rId16"/>
    <hyperlink ref="K71" r:id="rId17"/>
    <hyperlink ref="K28" r:id="rId18"/>
    <hyperlink ref="K45" r:id="rId19"/>
    <hyperlink ref="K11" r:id="rId20"/>
    <hyperlink ref="J56" r:id="rId21"/>
    <hyperlink ref="J92" r:id="rId22"/>
    <hyperlink ref="K36" r:id="rId23"/>
    <hyperlink ref="K118" r:id="rId24"/>
    <hyperlink ref="K61" r:id="rId25"/>
    <hyperlink ref="K70" r:id="rId26"/>
    <hyperlink ref="K111" r:id="rId27"/>
    <hyperlink ref="K34" r:id="rId28"/>
    <hyperlink ref="K42" r:id="rId29"/>
    <hyperlink ref="K53" r:id="rId30"/>
    <hyperlink ref="K86" r:id="rId31" display="mailto:feng.nicole@inventec.com"/>
    <hyperlink ref="K55" r:id="rId32"/>
    <hyperlink ref="K18" r:id="rId33"/>
    <hyperlink ref="K41" r:id="rId34"/>
    <hyperlink ref="K67" r:id="rId35"/>
    <hyperlink ref="K17" r:id="rId36"/>
    <hyperlink ref="K19" r:id="rId37"/>
    <hyperlink ref="K103" r:id="rId38"/>
    <hyperlink ref="K32" r:id="rId39" display="mailto:fan.gang@inventec.com"/>
    <hyperlink ref="K39" r:id="rId40" display="mailto:wang.ian@inventec.com"/>
    <hyperlink ref="K79" r:id="rId41" display="mailto:Lai.Louis@inventec.com"/>
    <hyperlink ref="K15" r:id="rId42" display="mailto:Wang.Carol@inventec.com"/>
    <hyperlink ref="K35" r:id="rId43" display="mailto:guo.gui-long@inventec.com"/>
    <hyperlink ref="K104" r:id="rId44"/>
    <hyperlink ref="K7" r:id="rId45"/>
    <hyperlink ref="K113" r:id="rId46"/>
    <hyperlink ref="K43" r:id="rId47"/>
    <hyperlink ref="K93" r:id="rId48"/>
    <hyperlink ref="K88" r:id="rId49"/>
    <hyperlink ref="K4" r:id="rId50"/>
    <hyperlink ref="K20" r:id="rId51"/>
    <hyperlink ref="K100" r:id="rId52"/>
    <hyperlink ref="K33" r:id="rId53"/>
    <hyperlink ref="K120" r:id="rId54" display="mailto:tsai.shang-ju@inventec.com"/>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V144"/>
  <sheetViews>
    <sheetView topLeftCell="B1" zoomScale="85" zoomScaleNormal="85" zoomScalePageLayoutView="70" workbookViewId="0">
      <selection activeCell="F36" sqref="F36"/>
    </sheetView>
  </sheetViews>
  <sheetFormatPr defaultColWidth="9.5546875" defaultRowHeight="15.75"/>
  <cols>
    <col min="1" max="1" width="50.3320312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55.21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2658</v>
      </c>
      <c r="B1" s="65" t="s">
        <v>2659</v>
      </c>
      <c r="C1" s="66" t="s">
        <v>2660</v>
      </c>
      <c r="D1" s="67" t="s">
        <v>2661</v>
      </c>
      <c r="E1" s="67" t="s">
        <v>2662</v>
      </c>
      <c r="F1" s="67" t="s">
        <v>2663</v>
      </c>
      <c r="G1" s="67" t="s">
        <v>2664</v>
      </c>
      <c r="H1" s="67" t="s">
        <v>2665</v>
      </c>
      <c r="I1" s="67" t="s">
        <v>2666</v>
      </c>
      <c r="J1" s="68" t="s">
        <v>2667</v>
      </c>
      <c r="K1" s="69" t="str">
        <f ca="1">A8</f>
        <v>D:\Proj\Teams\Inventec Corp\EBG Data Governance Organization - Document-DG\2030_Summary/../2000_Standard/</v>
      </c>
      <c r="M1" s="71" t="s">
        <v>2668</v>
      </c>
      <c r="N1" s="72" t="s">
        <v>2669</v>
      </c>
      <c r="P1" s="74" t="s">
        <v>2670</v>
      </c>
      <c r="Q1" s="74" t="s">
        <v>264</v>
      </c>
      <c r="R1" s="74" t="s">
        <v>265</v>
      </c>
      <c r="S1" s="74" t="s">
        <v>266</v>
      </c>
      <c r="T1" s="74" t="s">
        <v>267</v>
      </c>
      <c r="U1" s="74" t="s">
        <v>268</v>
      </c>
      <c r="V1" s="74" t="s">
        <v>269</v>
      </c>
    </row>
    <row r="2" spans="1:22">
      <c r="A2" s="75" t="s">
        <v>2671</v>
      </c>
      <c r="B2" s="76" t="s">
        <v>2672</v>
      </c>
      <c r="C2" s="77" t="s">
        <v>2673</v>
      </c>
      <c r="D2" s="78" t="s">
        <v>2674</v>
      </c>
      <c r="E2" s="78" t="s">
        <v>2675</v>
      </c>
      <c r="F2" s="79" t="s">
        <v>43</v>
      </c>
      <c r="G2" s="78" t="s">
        <v>2676</v>
      </c>
      <c r="H2" s="78" t="s">
        <v>2674</v>
      </c>
      <c r="I2" s="79"/>
      <c r="J2" s="78"/>
      <c r="K2" t="s">
        <v>1229</v>
      </c>
      <c r="L2" s="70" t="s">
        <v>15007</v>
      </c>
      <c r="M2" s="80" t="s">
        <v>2677</v>
      </c>
      <c r="N2" s="81" t="s">
        <v>2678</v>
      </c>
      <c r="P2" s="74" t="s">
        <v>2679</v>
      </c>
      <c r="Q2" s="73" t="s">
        <v>2680</v>
      </c>
      <c r="R2" s="73" t="s">
        <v>2681</v>
      </c>
      <c r="S2" s="73" t="s">
        <v>2682</v>
      </c>
      <c r="T2" s="82" t="s">
        <v>743</v>
      </c>
      <c r="U2" s="73" t="s">
        <v>2683</v>
      </c>
      <c r="V2" s="73" t="s">
        <v>2684</v>
      </c>
    </row>
    <row r="3" spans="1:22" ht="16.5">
      <c r="A3" s="76" t="s">
        <v>2685</v>
      </c>
      <c r="B3" s="76"/>
      <c r="C3" s="83" t="s">
        <v>2686</v>
      </c>
      <c r="D3" s="106"/>
      <c r="E3" s="106"/>
      <c r="F3" s="84"/>
      <c r="G3" s="107"/>
      <c r="H3" s="107"/>
      <c r="I3" s="85"/>
      <c r="J3" s="85"/>
      <c r="K3" t="s">
        <v>2842</v>
      </c>
      <c r="L3" s="70" t="s">
        <v>15008</v>
      </c>
      <c r="M3" s="86" t="s">
        <v>2677</v>
      </c>
      <c r="N3" s="87" t="s">
        <v>2687</v>
      </c>
      <c r="P3" s="74" t="s">
        <v>2686</v>
      </c>
      <c r="Q3" s="73" t="s">
        <v>2688</v>
      </c>
      <c r="R3" s="73" t="s">
        <v>2689</v>
      </c>
      <c r="S3" s="73" t="s">
        <v>2690</v>
      </c>
      <c r="T3" s="82" t="b">
        <v>0</v>
      </c>
      <c r="U3" s="73" t="s">
        <v>2691</v>
      </c>
      <c r="V3" s="73" t="s">
        <v>2692</v>
      </c>
    </row>
    <row r="4" spans="1:22">
      <c r="A4" s="88"/>
      <c r="B4" s="76"/>
      <c r="C4" s="89" t="b">
        <v>1</v>
      </c>
      <c r="D4" s="90"/>
      <c r="E4" s="90"/>
      <c r="F4" s="90"/>
      <c r="G4" s="90"/>
      <c r="H4" s="90"/>
      <c r="I4" s="90"/>
      <c r="J4" s="91"/>
      <c r="K4" t="s">
        <v>2843</v>
      </c>
      <c r="L4" s="70" t="s">
        <v>15009</v>
      </c>
      <c r="M4" s="92"/>
      <c r="N4" s="93" t="s">
        <v>2693</v>
      </c>
      <c r="P4" s="74" t="s">
        <v>2694</v>
      </c>
      <c r="Q4" s="73" t="s">
        <v>2695</v>
      </c>
      <c r="R4" s="73" t="s">
        <v>2696</v>
      </c>
      <c r="S4" s="73" t="s">
        <v>2690</v>
      </c>
      <c r="T4" s="82" t="b">
        <v>0</v>
      </c>
      <c r="U4" s="73" t="s">
        <v>2691</v>
      </c>
      <c r="V4" s="73" t="s">
        <v>2697</v>
      </c>
    </row>
    <row r="5" spans="1:22">
      <c r="A5" s="76" t="s">
        <v>2698</v>
      </c>
      <c r="B5" s="76"/>
      <c r="C5" s="83" t="s">
        <v>2699</v>
      </c>
      <c r="D5" s="84"/>
      <c r="E5" s="84"/>
      <c r="F5" s="84"/>
      <c r="G5" s="84"/>
      <c r="H5" s="84"/>
      <c r="I5" s="84"/>
      <c r="J5" s="94"/>
      <c r="K5" t="s">
        <v>2844</v>
      </c>
      <c r="L5" s="70" t="s">
        <v>15010</v>
      </c>
      <c r="M5" s="95"/>
      <c r="N5" s="96"/>
      <c r="P5" s="74" t="s">
        <v>2700</v>
      </c>
      <c r="Q5" s="73" t="s">
        <v>2701</v>
      </c>
      <c r="R5" s="73" t="s">
        <v>2702</v>
      </c>
      <c r="S5" s="73" t="s">
        <v>2703</v>
      </c>
      <c r="T5" s="82" t="b">
        <v>1</v>
      </c>
      <c r="U5" s="73" t="s">
        <v>2704</v>
      </c>
      <c r="V5" s="73" t="s">
        <v>2697</v>
      </c>
    </row>
    <row r="6" spans="1:22">
      <c r="A6" s="76" t="str">
        <f ca="1">CELL("Filename",A1)</f>
        <v>D:\Proj\Teams\Inventec Corp\EBG Data Governance Organization - Document-DG\2030_Summary\[IBM-DG-MTD-v2.1.1-BPM.xlsm]udfParam</v>
      </c>
      <c r="B6" s="76"/>
      <c r="C6" s="89" t="b">
        <v>0</v>
      </c>
      <c r="D6" s="90"/>
      <c r="E6" s="90"/>
      <c r="F6" s="90"/>
      <c r="G6" s="90"/>
      <c r="H6" s="90"/>
      <c r="I6" s="90"/>
      <c r="J6" s="91"/>
      <c r="K6" t="s">
        <v>2845</v>
      </c>
      <c r="L6" s="70" t="s">
        <v>15011</v>
      </c>
      <c r="M6" s="97"/>
      <c r="N6" s="98"/>
      <c r="P6" s="74" t="s">
        <v>2705</v>
      </c>
      <c r="Q6" s="73" t="s">
        <v>2706</v>
      </c>
      <c r="S6" s="73" t="s">
        <v>2690</v>
      </c>
      <c r="T6" s="82" t="b">
        <v>0</v>
      </c>
      <c r="U6" s="73" t="s">
        <v>2683</v>
      </c>
      <c r="V6" s="73" t="s">
        <v>2707</v>
      </c>
    </row>
    <row r="7" spans="1:22">
      <c r="A7" s="76" t="str">
        <f>IF('Parameter Setting'!B20="Operational_", "2005_Operational", "2000_Standard") &amp; "/"</f>
        <v>2000_Standard/</v>
      </c>
      <c r="B7" s="76"/>
      <c r="C7" s="83" t="s">
        <v>2700</v>
      </c>
      <c r="D7" s="84"/>
      <c r="E7" s="84"/>
      <c r="F7" s="84"/>
      <c r="G7" s="84"/>
      <c r="H7" s="84"/>
      <c r="I7" s="84"/>
      <c r="J7" s="94"/>
      <c r="K7" t="s">
        <v>2846</v>
      </c>
      <c r="L7" s="70" t="s">
        <v>15012</v>
      </c>
      <c r="M7" s="95"/>
      <c r="N7" s="96"/>
      <c r="P7" s="74" t="s">
        <v>2708</v>
      </c>
      <c r="Q7" s="73" t="s">
        <v>2709</v>
      </c>
      <c r="R7" s="73" t="s">
        <v>2710</v>
      </c>
      <c r="S7" s="73" t="s">
        <v>2690</v>
      </c>
      <c r="T7" s="82" t="b">
        <v>1</v>
      </c>
      <c r="U7" s="73" t="s">
        <v>2683</v>
      </c>
      <c r="V7" s="73" t="s">
        <v>2707</v>
      </c>
    </row>
    <row r="8" spans="1:22">
      <c r="A8" s="76" t="str">
        <f ca="1">LEFT($A$6,FIND("[",$A$6)-2)&amp;"/../"&amp;A$7</f>
        <v>D:\Proj\Teams\Inventec Corp\EBG Data Governance Organization - Document-DG\2030_Summary/../2000_Standard/</v>
      </c>
      <c r="B8" s="76"/>
      <c r="C8" s="99" t="s">
        <v>2711</v>
      </c>
      <c r="D8" s="90"/>
      <c r="E8" s="90"/>
      <c r="F8" s="90"/>
      <c r="G8" s="90"/>
      <c r="H8" s="90"/>
      <c r="I8" s="90"/>
      <c r="J8" s="91"/>
      <c r="K8" t="s">
        <v>2847</v>
      </c>
      <c r="L8" s="70" t="s">
        <v>15013</v>
      </c>
      <c r="M8" s="97"/>
      <c r="N8" s="98"/>
      <c r="P8" s="74" t="s">
        <v>2712</v>
      </c>
      <c r="Q8" s="73" t="s">
        <v>2713</v>
      </c>
      <c r="R8" s="73" t="s">
        <v>2710</v>
      </c>
      <c r="S8" s="73" t="s">
        <v>2690</v>
      </c>
      <c r="T8" s="82" t="b">
        <v>1</v>
      </c>
      <c r="U8" s="73" t="s">
        <v>2683</v>
      </c>
      <c r="V8" s="73" t="s">
        <v>2707</v>
      </c>
    </row>
    <row r="9" spans="1:22">
      <c r="A9" s="76" t="s">
        <v>2714</v>
      </c>
      <c r="B9" s="76"/>
      <c r="C9" s="83" t="s">
        <v>2715</v>
      </c>
      <c r="D9" s="84"/>
      <c r="E9" s="84"/>
      <c r="F9" s="84"/>
      <c r="G9" s="84"/>
      <c r="H9" s="84"/>
      <c r="I9" s="100"/>
      <c r="J9" s="94"/>
      <c r="K9" t="s">
        <v>13122</v>
      </c>
      <c r="L9" s="70" t="s">
        <v>15014</v>
      </c>
      <c r="M9" s="95"/>
      <c r="N9" s="96"/>
      <c r="P9" s="74" t="s">
        <v>2716</v>
      </c>
      <c r="Q9" s="73" t="s">
        <v>2717</v>
      </c>
      <c r="R9" s="73" t="s">
        <v>2710</v>
      </c>
      <c r="S9" s="73" t="s">
        <v>2690</v>
      </c>
      <c r="T9" s="82" t="b">
        <v>1</v>
      </c>
      <c r="U9" s="73" t="s">
        <v>2683</v>
      </c>
      <c r="V9" s="73" t="s">
        <v>2707</v>
      </c>
    </row>
    <row r="10" spans="1:22">
      <c r="A10" s="76" t="str">
        <f ca="1">LEFT($A$6,FIND("[",$A$6)-2)</f>
        <v>D:\Proj\Teams\Inventec Corp\EBG Data Governance Organization - Document-DG\2030_Summary</v>
      </c>
      <c r="B10" s="76"/>
      <c r="C10" s="89" t="s">
        <v>2718</v>
      </c>
      <c r="D10" s="90"/>
      <c r="E10" s="90"/>
      <c r="F10" s="90"/>
      <c r="G10" s="90"/>
      <c r="H10" s="90"/>
      <c r="I10" s="90"/>
      <c r="J10" s="91"/>
      <c r="K10" t="s">
        <v>2849</v>
      </c>
      <c r="L10" s="70" t="s">
        <v>15015</v>
      </c>
      <c r="M10" s="97"/>
      <c r="N10" s="98"/>
      <c r="P10" s="74" t="s">
        <v>2719</v>
      </c>
      <c r="Q10" s="73" t="s">
        <v>2720</v>
      </c>
      <c r="S10" s="73" t="s">
        <v>2690</v>
      </c>
      <c r="T10" s="82" t="b">
        <v>1</v>
      </c>
      <c r="U10" s="73" t="s">
        <v>2704</v>
      </c>
      <c r="V10" s="73" t="s">
        <v>2721</v>
      </c>
    </row>
    <row r="11" spans="1:22">
      <c r="A11" s="76" t="s">
        <v>2722</v>
      </c>
      <c r="B11" s="76"/>
      <c r="C11" s="398"/>
      <c r="D11" s="84"/>
      <c r="E11" s="84"/>
      <c r="F11" s="84"/>
      <c r="G11" s="84"/>
      <c r="H11" s="84"/>
      <c r="I11" s="84"/>
      <c r="J11" s="94"/>
      <c r="K11" t="s">
        <v>2850</v>
      </c>
      <c r="L11" s="70" t="s">
        <v>15016</v>
      </c>
      <c r="M11" s="95"/>
      <c r="N11" s="96"/>
      <c r="P11" s="74" t="s">
        <v>2723</v>
      </c>
      <c r="Q11" s="73" t="s">
        <v>2724</v>
      </c>
      <c r="S11" s="73" t="s">
        <v>2725</v>
      </c>
      <c r="T11" s="82">
        <v>0</v>
      </c>
      <c r="U11" s="73" t="s">
        <v>2683</v>
      </c>
      <c r="V11" s="73" t="s">
        <v>2726</v>
      </c>
    </row>
    <row r="12" spans="1:22">
      <c r="A12" s="76" t="str">
        <f>"CORP"&amp;IF(BG="CORP","",","&amp;IF(BG="ALL","EBG,PSG",BG))</f>
        <v>CORP,EBG</v>
      </c>
      <c r="B12" s="76"/>
      <c r="C12" s="89"/>
      <c r="D12" s="90"/>
      <c r="E12" s="90"/>
      <c r="F12" s="90"/>
      <c r="G12" s="90"/>
      <c r="H12" s="90"/>
      <c r="I12" s="90"/>
      <c r="J12" s="91"/>
      <c r="K12" t="s">
        <v>1237</v>
      </c>
      <c r="L12" s="70" t="s">
        <v>15017</v>
      </c>
      <c r="M12" s="97"/>
      <c r="N12" s="98"/>
      <c r="P12" s="74" t="s">
        <v>2727</v>
      </c>
      <c r="Q12" s="73" t="s">
        <v>2728</v>
      </c>
      <c r="R12" s="73" t="s">
        <v>2729</v>
      </c>
      <c r="S12" s="73" t="s">
        <v>2730</v>
      </c>
      <c r="T12" s="82" t="s">
        <v>743</v>
      </c>
      <c r="U12" s="73" t="s">
        <v>2731</v>
      </c>
      <c r="V12" s="73" t="s">
        <v>2732</v>
      </c>
    </row>
    <row r="13" spans="1:22">
      <c r="A13" s="76"/>
      <c r="B13" s="76"/>
      <c r="D13" s="84"/>
      <c r="E13" s="84"/>
      <c r="F13" s="84"/>
      <c r="G13" s="84"/>
      <c r="H13" s="84"/>
      <c r="I13" s="84"/>
      <c r="J13" s="94"/>
      <c r="K13" t="s">
        <v>2848</v>
      </c>
      <c r="L13" s="70" t="s">
        <v>15018</v>
      </c>
      <c r="M13" s="95"/>
      <c r="N13" s="96"/>
      <c r="P13" s="74" t="s">
        <v>2733</v>
      </c>
      <c r="Q13" s="73" t="s">
        <v>2734</v>
      </c>
      <c r="R13" s="73" t="s">
        <v>2735</v>
      </c>
      <c r="S13" s="73" t="s">
        <v>2736</v>
      </c>
      <c r="T13" s="82" t="s">
        <v>743</v>
      </c>
      <c r="U13" s="73" t="s">
        <v>2731</v>
      </c>
      <c r="V13" s="73" t="s">
        <v>2692</v>
      </c>
    </row>
    <row r="14" spans="1:22">
      <c r="A14" s="76"/>
      <c r="B14" s="76"/>
      <c r="C14" s="89"/>
      <c r="D14" s="90"/>
      <c r="E14" s="90"/>
      <c r="F14" s="90"/>
      <c r="G14" s="90"/>
      <c r="H14" s="90"/>
      <c r="I14" s="90"/>
      <c r="J14" s="91"/>
      <c r="K14" t="s">
        <v>2851</v>
      </c>
      <c r="L14" s="70" t="s">
        <v>15019</v>
      </c>
      <c r="M14" s="97"/>
      <c r="N14" s="98"/>
      <c r="P14" s="74" t="s">
        <v>2737</v>
      </c>
      <c r="Q14" s="73" t="s">
        <v>2738</v>
      </c>
      <c r="R14" s="73" t="s">
        <v>2739</v>
      </c>
      <c r="S14" s="73" t="s">
        <v>2736</v>
      </c>
      <c r="T14" s="82" t="s">
        <v>743</v>
      </c>
      <c r="U14" s="73" t="s">
        <v>2731</v>
      </c>
      <c r="V14" s="73" t="s">
        <v>2692</v>
      </c>
    </row>
    <row r="15" spans="1:22">
      <c r="A15" s="76"/>
      <c r="B15" s="76"/>
      <c r="C15" s="83"/>
      <c r="D15" s="84"/>
      <c r="E15" s="84"/>
      <c r="F15" s="84"/>
      <c r="G15" s="84"/>
      <c r="H15" s="84"/>
      <c r="I15" s="84"/>
      <c r="J15" s="94"/>
      <c r="K15" t="s">
        <v>2852</v>
      </c>
      <c r="L15" s="70" t="s">
        <v>15020</v>
      </c>
      <c r="M15" s="95"/>
      <c r="N15" s="96"/>
      <c r="P15" s="74" t="s">
        <v>2740</v>
      </c>
      <c r="Q15" s="73" t="s">
        <v>2741</v>
      </c>
      <c r="R15" s="73" t="s">
        <v>2742</v>
      </c>
      <c r="S15" s="73" t="s">
        <v>2743</v>
      </c>
      <c r="T15" s="82" t="s">
        <v>743</v>
      </c>
      <c r="U15" s="73" t="s">
        <v>2731</v>
      </c>
      <c r="V15" s="73" t="s">
        <v>2692</v>
      </c>
    </row>
    <row r="16" spans="1:22">
      <c r="A16" s="76"/>
      <c r="B16" s="76"/>
      <c r="C16" s="89"/>
      <c r="D16" s="90"/>
      <c r="E16" s="90"/>
      <c r="F16" s="90"/>
      <c r="G16" s="90"/>
      <c r="H16" s="90"/>
      <c r="I16" s="90"/>
      <c r="J16" s="91"/>
      <c r="K16" t="s">
        <v>2853</v>
      </c>
      <c r="L16" s="70" t="s">
        <v>15021</v>
      </c>
      <c r="M16" s="97"/>
      <c r="N16" s="98"/>
      <c r="P16" s="74" t="s">
        <v>2715</v>
      </c>
      <c r="Q16" s="73" t="s">
        <v>2744</v>
      </c>
      <c r="R16" s="73" t="s">
        <v>2745</v>
      </c>
      <c r="S16" s="73" t="s">
        <v>2743</v>
      </c>
      <c r="T16" s="82" t="s">
        <v>743</v>
      </c>
      <c r="U16" s="73" t="s">
        <v>2731</v>
      </c>
      <c r="V16" s="73" t="s">
        <v>2692</v>
      </c>
    </row>
    <row r="17" spans="1:22">
      <c r="A17" s="76"/>
      <c r="B17" s="76"/>
      <c r="C17" s="83"/>
      <c r="D17" s="84"/>
      <c r="E17" s="84"/>
      <c r="F17" s="84"/>
      <c r="G17" s="84"/>
      <c r="H17" s="84"/>
      <c r="I17" s="84"/>
      <c r="J17" s="94"/>
      <c r="K17" t="s">
        <v>2854</v>
      </c>
      <c r="L17" s="70" t="s">
        <v>15022</v>
      </c>
      <c r="M17" s="102"/>
      <c r="N17" s="103"/>
      <c r="P17" s="74" t="s">
        <v>2746</v>
      </c>
      <c r="Q17" s="73" t="s">
        <v>2747</v>
      </c>
      <c r="S17" s="73" t="s">
        <v>2690</v>
      </c>
      <c r="T17" s="82" t="b">
        <v>0</v>
      </c>
      <c r="U17" s="73" t="s">
        <v>2683</v>
      </c>
      <c r="V17" s="73" t="s">
        <v>2748</v>
      </c>
    </row>
    <row r="18" spans="1:22">
      <c r="A18" s="76"/>
      <c r="B18" s="76"/>
      <c r="C18" s="101"/>
      <c r="D18" s="90"/>
      <c r="E18" s="90"/>
      <c r="F18" s="90"/>
      <c r="G18" s="90"/>
      <c r="H18" s="90"/>
      <c r="I18" s="90"/>
      <c r="J18" s="91"/>
      <c r="K18" t="s">
        <v>2855</v>
      </c>
      <c r="L18" s="70" t="s">
        <v>15023</v>
      </c>
      <c r="P18" s="74" t="s">
        <v>2749</v>
      </c>
      <c r="Q18" s="73" t="s">
        <v>2750</v>
      </c>
      <c r="S18" s="73" t="s">
        <v>2690</v>
      </c>
      <c r="T18" s="82" t="b">
        <v>1</v>
      </c>
      <c r="U18" s="73" t="s">
        <v>2731</v>
      </c>
      <c r="V18" s="73" t="s">
        <v>2692</v>
      </c>
    </row>
    <row r="19" spans="1:22">
      <c r="A19" s="76"/>
      <c r="B19" s="76"/>
      <c r="C19" s="83"/>
      <c r="D19" s="84"/>
      <c r="E19" s="84"/>
      <c r="F19" s="84"/>
      <c r="G19" s="84"/>
      <c r="H19" s="84"/>
      <c r="I19" s="84"/>
      <c r="J19" s="94"/>
      <c r="K19" t="s">
        <v>2856</v>
      </c>
      <c r="L19" s="70" t="s">
        <v>15024</v>
      </c>
      <c r="P19" s="74" t="s">
        <v>2751</v>
      </c>
      <c r="Q19" s="73" t="s">
        <v>2752</v>
      </c>
      <c r="R19" s="73" t="s">
        <v>2753</v>
      </c>
      <c r="S19" s="73" t="s">
        <v>2690</v>
      </c>
      <c r="T19" s="82" t="b">
        <v>0</v>
      </c>
      <c r="U19" s="73" t="s">
        <v>2704</v>
      </c>
      <c r="V19" s="73" t="s">
        <v>2754</v>
      </c>
    </row>
    <row r="20" spans="1:22">
      <c r="A20" s="76"/>
      <c r="B20" s="76"/>
      <c r="C20" s="105"/>
      <c r="D20" s="90"/>
      <c r="E20" s="90"/>
      <c r="F20" s="90"/>
      <c r="G20" s="90"/>
      <c r="H20" s="90"/>
      <c r="I20" s="90"/>
      <c r="J20" s="91"/>
      <c r="K20" t="s">
        <v>2857</v>
      </c>
      <c r="L20" s="70" t="s">
        <v>15025</v>
      </c>
      <c r="P20" s="74" t="s">
        <v>2755</v>
      </c>
      <c r="Q20" s="73" t="s">
        <v>2756</v>
      </c>
      <c r="S20" s="73" t="s">
        <v>2757</v>
      </c>
      <c r="T20" s="82" t="s">
        <v>743</v>
      </c>
      <c r="U20" s="73" t="s">
        <v>2683</v>
      </c>
      <c r="V20" s="73" t="s">
        <v>2754</v>
      </c>
    </row>
    <row r="21" spans="1:22">
      <c r="A21" s="76"/>
      <c r="B21" s="76"/>
      <c r="K21" t="s">
        <v>2858</v>
      </c>
      <c r="L21" s="70" t="s">
        <v>15026</v>
      </c>
      <c r="P21" s="74" t="s">
        <v>2758</v>
      </c>
      <c r="Q21" s="73" t="s">
        <v>2759</v>
      </c>
      <c r="S21" s="73" t="s">
        <v>2690</v>
      </c>
      <c r="T21" s="82" t="b">
        <v>0</v>
      </c>
      <c r="U21" s="73" t="s">
        <v>2731</v>
      </c>
      <c r="V21" s="73" t="s">
        <v>2707</v>
      </c>
    </row>
    <row r="22" spans="1:22">
      <c r="A22" s="76"/>
      <c r="B22" s="76"/>
      <c r="K22" t="s">
        <v>2859</v>
      </c>
      <c r="L22" s="70" t="s">
        <v>15027</v>
      </c>
      <c r="P22" s="74" t="s">
        <v>2760</v>
      </c>
      <c r="Q22" s="73" t="s">
        <v>2761</v>
      </c>
      <c r="R22" s="73" t="s">
        <v>2762</v>
      </c>
      <c r="S22" s="73" t="s">
        <v>2763</v>
      </c>
      <c r="T22" s="82" t="s">
        <v>743</v>
      </c>
      <c r="U22" s="73" t="s">
        <v>2731</v>
      </c>
      <c r="V22" s="73" t="s">
        <v>2726</v>
      </c>
    </row>
    <row r="23" spans="1:22">
      <c r="H23"/>
      <c r="K23" t="s">
        <v>2860</v>
      </c>
      <c r="L23" s="70" t="s">
        <v>15028</v>
      </c>
      <c r="P23" s="74" t="s">
        <v>2764</v>
      </c>
      <c r="Q23" s="73" t="s">
        <v>2765</v>
      </c>
      <c r="S23" s="73" t="s">
        <v>2766</v>
      </c>
      <c r="T23" s="82" t="s">
        <v>2767</v>
      </c>
      <c r="U23" s="73" t="s">
        <v>2683</v>
      </c>
      <c r="V23" s="73" t="s">
        <v>2726</v>
      </c>
    </row>
    <row r="24" spans="1:22">
      <c r="K24" t="s">
        <v>2861</v>
      </c>
      <c r="L24" s="70" t="s">
        <v>15029</v>
      </c>
      <c r="P24" s="74" t="s">
        <v>2768</v>
      </c>
      <c r="Q24" s="73" t="s">
        <v>2769</v>
      </c>
      <c r="R24" s="73" t="s">
        <v>2770</v>
      </c>
      <c r="S24" s="73" t="s">
        <v>2771</v>
      </c>
      <c r="T24" s="82" t="s">
        <v>2772</v>
      </c>
      <c r="U24" s="73" t="s">
        <v>419</v>
      </c>
      <c r="V24" s="73" t="s">
        <v>2721</v>
      </c>
    </row>
    <row r="25" spans="1:22">
      <c r="K25" t="s">
        <v>2862</v>
      </c>
      <c r="L25" s="70" t="s">
        <v>15030</v>
      </c>
      <c r="P25" s="74" t="s">
        <v>2773</v>
      </c>
      <c r="Q25" s="73" t="s">
        <v>2774</v>
      </c>
      <c r="R25" s="73" t="s">
        <v>2775</v>
      </c>
      <c r="S25" s="73" t="s">
        <v>2776</v>
      </c>
      <c r="T25" s="82" t="s">
        <v>2777</v>
      </c>
      <c r="U25" s="73" t="s">
        <v>419</v>
      </c>
      <c r="V25" s="73" t="s">
        <v>2721</v>
      </c>
    </row>
    <row r="26" spans="1:22">
      <c r="G26" s="113"/>
      <c r="K26" t="s">
        <v>2863</v>
      </c>
      <c r="L26" s="70" t="s">
        <v>15031</v>
      </c>
      <c r="P26" s="74" t="s">
        <v>2778</v>
      </c>
      <c r="Q26" s="73" t="s">
        <v>2779</v>
      </c>
      <c r="R26" s="73" t="s">
        <v>2780</v>
      </c>
      <c r="S26" s="73" t="s">
        <v>2781</v>
      </c>
      <c r="T26" s="82" t="s">
        <v>743</v>
      </c>
      <c r="U26" s="73" t="s">
        <v>419</v>
      </c>
      <c r="V26" s="73" t="s">
        <v>2721</v>
      </c>
    </row>
    <row r="27" spans="1:22">
      <c r="K27" t="s">
        <v>13123</v>
      </c>
      <c r="L27" s="70" t="s">
        <v>15032</v>
      </c>
    </row>
    <row r="28" spans="1:22">
      <c r="K28" t="s">
        <v>2864</v>
      </c>
      <c r="L28" s="70" t="s">
        <v>15033</v>
      </c>
    </row>
    <row r="29" spans="1:22">
      <c r="J29" s="450"/>
      <c r="K29" t="s">
        <v>2865</v>
      </c>
      <c r="L29" s="70" t="s">
        <v>15034</v>
      </c>
    </row>
    <row r="30" spans="1:22">
      <c r="I30" s="100"/>
      <c r="K30" t="s">
        <v>2866</v>
      </c>
      <c r="L30" s="70" t="s">
        <v>15035</v>
      </c>
    </row>
    <row r="31" spans="1:22">
      <c r="K31" t="s">
        <v>2867</v>
      </c>
      <c r="L31" s="70" t="s">
        <v>15036</v>
      </c>
    </row>
    <row r="32" spans="1:22">
      <c r="K32" t="s">
        <v>2868</v>
      </c>
      <c r="L32" s="70" t="s">
        <v>15037</v>
      </c>
    </row>
    <row r="33" spans="11:12">
      <c r="K33" t="s">
        <v>2869</v>
      </c>
      <c r="L33" s="70" t="s">
        <v>15038</v>
      </c>
    </row>
    <row r="34" spans="11:12">
      <c r="K34" t="s">
        <v>2870</v>
      </c>
      <c r="L34" s="70" t="s">
        <v>15039</v>
      </c>
    </row>
    <row r="35" spans="11:12">
      <c r="K35" t="s">
        <v>2871</v>
      </c>
      <c r="L35" s="70" t="s">
        <v>15040</v>
      </c>
    </row>
    <row r="36" spans="11:12">
      <c r="K36" t="s">
        <v>2872</v>
      </c>
      <c r="L36" s="70" t="s">
        <v>15041</v>
      </c>
    </row>
    <row r="37" spans="11:12">
      <c r="K37" t="s">
        <v>2873</v>
      </c>
      <c r="L37" s="70" t="s">
        <v>15042</v>
      </c>
    </row>
    <row r="38" spans="11:12">
      <c r="K38" s="85"/>
      <c r="L38" s="70" t="str">
        <f t="shared" ref="L38:L83" ca="1" si="0">$K$1&amp;"\"&amp;K38</f>
        <v>D:\Proj\Teams\Inventec Corp\EBG Data Governance Organization - Document-DG\2030_Summary/../2000_Standard/\</v>
      </c>
    </row>
    <row r="39" spans="11:12">
      <c r="K39" s="85"/>
      <c r="L39" s="70" t="str">
        <f t="shared" ca="1" si="0"/>
        <v>D:\Proj\Teams\Inventec Corp\EBG Data Governance Organization - Document-DG\2030_Summary/../2000_Standard/\</v>
      </c>
    </row>
    <row r="40" spans="11:12">
      <c r="K40" s="85"/>
      <c r="L40" s="70" t="str">
        <f t="shared" ca="1" si="0"/>
        <v>D:\Proj\Teams\Inventec Corp\EBG Data Governance Organization - Document-DG\2030_Summary/../2000_Standard/\</v>
      </c>
    </row>
    <row r="41" spans="11:12">
      <c r="K41" s="85"/>
      <c r="L41" s="70" t="str">
        <f t="shared" ca="1" si="0"/>
        <v>D:\Proj\Teams\Inventec Corp\EBG Data Governance Organization - Document-DG\2030_Summary/../2000_Standard/\</v>
      </c>
    </row>
    <row r="42" spans="11:12">
      <c r="K42" s="85"/>
      <c r="L42" s="70" t="str">
        <f t="shared" ca="1" si="0"/>
        <v>D:\Proj\Teams\Inventec Corp\EBG Data Governance Organization - Document-DG\2030_Summary/../2000_Standard/\</v>
      </c>
    </row>
    <row r="43" spans="11:12">
      <c r="K43" s="85"/>
      <c r="L43" s="70" t="str">
        <f t="shared" ca="1" si="0"/>
        <v>D:\Proj\Teams\Inventec Corp\EBG Data Governance Organization - Document-DG\2030_Summary/../2000_Standard/\</v>
      </c>
    </row>
    <row r="44" spans="11:12">
      <c r="K44" s="85"/>
      <c r="L44" s="70" t="str">
        <f t="shared" ca="1" si="0"/>
        <v>D:\Proj\Teams\Inventec Corp\EBG Data Governance Organization - Document-DG\2030_Summary/../2000_Standard/\</v>
      </c>
    </row>
    <row r="45" spans="11:12">
      <c r="K45" s="85"/>
      <c r="L45" s="70" t="str">
        <f t="shared" ca="1" si="0"/>
        <v>D:\Proj\Teams\Inventec Corp\EBG Data Governance Organization - Document-DG\2030_Summary/../2000_Standard/\</v>
      </c>
    </row>
    <row r="46" spans="11:12">
      <c r="K46" s="85"/>
      <c r="L46" s="70" t="str">
        <f t="shared" ca="1" si="0"/>
        <v>D:\Proj\Teams\Inventec Corp\EBG Data Governance Organization - Document-DG\2030_Summary/../2000_Standard/\</v>
      </c>
    </row>
    <row r="47" spans="11:12">
      <c r="K47" s="85"/>
      <c r="L47" s="70" t="str">
        <f t="shared" ca="1" si="0"/>
        <v>D:\Proj\Teams\Inventec Corp\EBG Data Governance Organization - Document-DG\2030_Summary/../2000_Standard/\</v>
      </c>
    </row>
    <row r="48" spans="11:12">
      <c r="K48" s="85"/>
      <c r="L48" s="70" t="str">
        <f t="shared" ca="1" si="0"/>
        <v>D:\Proj\Teams\Inventec Corp\EBG Data Governance Organization - Document-DG\2030_Summary/../2000_Standard/\</v>
      </c>
    </row>
    <row r="49" spans="11:12">
      <c r="K49" s="85"/>
      <c r="L49" s="70" t="str">
        <f t="shared" ca="1" si="0"/>
        <v>D:\Proj\Teams\Inventec Corp\EBG Data Governance Organization - Document-DG\2030_Summary/../2000_Standard/\</v>
      </c>
    </row>
    <row r="50" spans="11:12">
      <c r="K50" s="85"/>
      <c r="L50" s="70" t="str">
        <f t="shared" ca="1" si="0"/>
        <v>D:\Proj\Teams\Inventec Corp\EBG Data Governance Organization - Document-DG\2030_Summary/../2000_Standard/\</v>
      </c>
    </row>
    <row r="51" spans="11:12">
      <c r="K51" s="85"/>
      <c r="L51" s="70" t="str">
        <f t="shared" ca="1" si="0"/>
        <v>D:\Proj\Teams\Inventec Corp\EBG Data Governance Organization - Document-DG\2030_Summary/../2000_Standard/\</v>
      </c>
    </row>
    <row r="52" spans="11:12">
      <c r="K52" s="85"/>
      <c r="L52" s="70" t="str">
        <f t="shared" ca="1" si="0"/>
        <v>D:\Proj\Teams\Inventec Corp\EBG Data Governance Organization - Document-DG\2030_Summary/../2000_Standard/\</v>
      </c>
    </row>
    <row r="53" spans="11:12">
      <c r="K53" s="85"/>
      <c r="L53" s="70" t="str">
        <f t="shared" ca="1" si="0"/>
        <v>D:\Proj\Teams\Inventec Corp\EBG Data Governance Organization - Document-DG\2030_Summary/../2000_Standard/\</v>
      </c>
    </row>
    <row r="54" spans="11:12">
      <c r="K54" s="85"/>
      <c r="L54" s="70" t="str">
        <f t="shared" ca="1" si="0"/>
        <v>D:\Proj\Teams\Inventec Corp\EBG Data Governance Organization - Document-DG\2030_Summary/../2000_Standard/\</v>
      </c>
    </row>
    <row r="55" spans="11:12">
      <c r="K55" s="85"/>
      <c r="L55" s="70" t="str">
        <f t="shared" ca="1" si="0"/>
        <v>D:\Proj\Teams\Inventec Corp\EBG Data Governance Organization - Document-DG\2030_Summary/../2000_Standard/\</v>
      </c>
    </row>
    <row r="56" spans="11:12">
      <c r="K56" s="85"/>
      <c r="L56" s="70" t="str">
        <f t="shared" ca="1" si="0"/>
        <v>D:\Proj\Teams\Inventec Corp\EBG Data Governance Organization - Document-DG\2030_Summary/../2000_Standard/\</v>
      </c>
    </row>
    <row r="57" spans="11:12">
      <c r="K57" s="85"/>
      <c r="L57" s="70" t="str">
        <f t="shared" ca="1" si="0"/>
        <v>D:\Proj\Teams\Inventec Corp\EBG Data Governance Organization - Document-DG\2030_Summary/../2000_Standard/\</v>
      </c>
    </row>
    <row r="58" spans="11:12">
      <c r="K58" s="85"/>
      <c r="L58" s="70" t="str">
        <f t="shared" ca="1" si="0"/>
        <v>D:\Proj\Teams\Inventec Corp\EBG Data Governance Organization - Document-DG\2030_Summary/../2000_Standard/\</v>
      </c>
    </row>
    <row r="59" spans="11:12">
      <c r="K59" s="85"/>
      <c r="L59" s="70" t="str">
        <f t="shared" ca="1" si="0"/>
        <v>D:\Proj\Teams\Inventec Corp\EBG Data Governance Organization - Document-DG\2030_Summary/../2000_Standard/\</v>
      </c>
    </row>
    <row r="60" spans="11:12">
      <c r="K60" s="85"/>
      <c r="L60" s="70" t="str">
        <f t="shared" ca="1" si="0"/>
        <v>D:\Proj\Teams\Inventec Corp\EBG Data Governance Organization - Document-DG\2030_Summary/../2000_Standard/\</v>
      </c>
    </row>
    <row r="61" spans="11:12">
      <c r="K61" s="85"/>
      <c r="L61" s="70" t="str">
        <f t="shared" ca="1" si="0"/>
        <v>D:\Proj\Teams\Inventec Corp\EBG Data Governance Organization - Document-DG\2030_Summary/../2000_Standard/\</v>
      </c>
    </row>
    <row r="62" spans="11:12">
      <c r="K62" s="85"/>
      <c r="L62" s="70" t="str">
        <f t="shared" ca="1" si="0"/>
        <v>D:\Proj\Teams\Inventec Corp\EBG Data Governance Organization - Document-DG\2030_Summary/../2000_Standard/\</v>
      </c>
    </row>
    <row r="63" spans="11:12">
      <c r="K63" s="85"/>
      <c r="L63" s="70" t="str">
        <f t="shared" ca="1" si="0"/>
        <v>D:\Proj\Teams\Inventec Corp\EBG Data Governance Organization - Document-DG\2030_Summary/../2000_Standard/\</v>
      </c>
    </row>
    <row r="64" spans="11:12">
      <c r="K64" s="85"/>
      <c r="L64" s="70" t="str">
        <f t="shared" ca="1" si="0"/>
        <v>D:\Proj\Teams\Inventec Corp\EBG Data Governance Organization - Document-DG\2030_Summary/../2000_Standard/\</v>
      </c>
    </row>
    <row r="65" spans="11:12">
      <c r="K65" s="85"/>
      <c r="L65" s="70" t="str">
        <f t="shared" ca="1" si="0"/>
        <v>D:\Proj\Teams\Inventec Corp\EBG Data Governance Organization - Document-DG\2030_Summary/../2000_Standard/\</v>
      </c>
    </row>
    <row r="66" spans="11:12">
      <c r="K66" s="85"/>
      <c r="L66" s="70" t="str">
        <f t="shared" ca="1" si="0"/>
        <v>D:\Proj\Teams\Inventec Corp\EBG Data Governance Organization - Document-DG\2030_Summary/../2000_Standard/\</v>
      </c>
    </row>
    <row r="67" spans="11:12">
      <c r="K67" s="85"/>
      <c r="L67" s="70" t="str">
        <f t="shared" ca="1" si="0"/>
        <v>D:\Proj\Teams\Inventec Corp\EBG Data Governance Organization - Document-DG\2030_Summary/../2000_Standard/\</v>
      </c>
    </row>
    <row r="68" spans="11:12">
      <c r="K68" s="85"/>
      <c r="L68" s="70" t="str">
        <f t="shared" ca="1" si="0"/>
        <v>D:\Proj\Teams\Inventec Corp\EBG Data Governance Organization - Document-DG\2030_Summary/../2000_Standard/\</v>
      </c>
    </row>
    <row r="69" spans="11:12">
      <c r="K69" s="85"/>
      <c r="L69" s="70" t="str">
        <f t="shared" ca="1" si="0"/>
        <v>D:\Proj\Teams\Inventec Corp\EBG Data Governance Organization - Document-DG\2030_Summary/../2000_Standard/\</v>
      </c>
    </row>
    <row r="70" spans="11:12">
      <c r="K70" s="85"/>
      <c r="L70" s="70" t="str">
        <f t="shared" ca="1" si="0"/>
        <v>D:\Proj\Teams\Inventec Corp\EBG Data Governance Organization - Document-DG\2030_Summary/../2000_Standard/\</v>
      </c>
    </row>
    <row r="71" spans="11:12">
      <c r="K71" s="85"/>
      <c r="L71" s="70" t="str">
        <f t="shared" ca="1" si="0"/>
        <v>D:\Proj\Teams\Inventec Corp\EBG Data Governance Organization - Document-DG\2030_Summary/../2000_Standard/\</v>
      </c>
    </row>
    <row r="72" spans="11:12">
      <c r="K72" s="85"/>
      <c r="L72" s="70" t="str">
        <f t="shared" ca="1" si="0"/>
        <v>D:\Proj\Teams\Inventec Corp\EBG Data Governance Organization - Document-DG\2030_Summary/../2000_Standard/\</v>
      </c>
    </row>
    <row r="73" spans="11:12">
      <c r="K73" s="85"/>
      <c r="L73" s="70" t="str">
        <f t="shared" ca="1" si="0"/>
        <v>D:\Proj\Teams\Inventec Corp\EBG Data Governance Organization - Document-DG\2030_Summary/../2000_Standard/\</v>
      </c>
    </row>
    <row r="74" spans="11:12">
      <c r="K74" s="85"/>
      <c r="L74" s="70" t="str">
        <f t="shared" ca="1" si="0"/>
        <v>D:\Proj\Teams\Inventec Corp\EBG Data Governance Organization - Document-DG\2030_Summary/../2000_Standard/\</v>
      </c>
    </row>
    <row r="75" spans="11:12">
      <c r="K75" s="85"/>
      <c r="L75" s="70" t="str">
        <f t="shared" ca="1" si="0"/>
        <v>D:\Proj\Teams\Inventec Corp\EBG Data Governance Organization - Document-DG\2030_Summary/../2000_Standard/\</v>
      </c>
    </row>
    <row r="76" spans="11:12">
      <c r="K76" s="85"/>
      <c r="L76" s="70" t="str">
        <f t="shared" ca="1" si="0"/>
        <v>D:\Proj\Teams\Inventec Corp\EBG Data Governance Organization - Document-DG\2030_Summary/../2000_Standard/\</v>
      </c>
    </row>
    <row r="77" spans="11:12">
      <c r="K77" s="85"/>
      <c r="L77" s="70" t="str">
        <f t="shared" ca="1" si="0"/>
        <v>D:\Proj\Teams\Inventec Corp\EBG Data Governance Organization - Document-DG\2030_Summary/../2000_Standard/\</v>
      </c>
    </row>
    <row r="78" spans="11:12">
      <c r="K78" s="85"/>
      <c r="L78" s="70" t="str">
        <f t="shared" ca="1" si="0"/>
        <v>D:\Proj\Teams\Inventec Corp\EBG Data Governance Organization - Document-DG\2030_Summary/../2000_Standard/\</v>
      </c>
    </row>
    <row r="79" spans="11:12">
      <c r="K79" s="85"/>
      <c r="L79" s="70" t="str">
        <f t="shared" ca="1" si="0"/>
        <v>D:\Proj\Teams\Inventec Corp\EBG Data Governance Organization - Document-DG\2030_Summary/../2000_Standard/\</v>
      </c>
    </row>
    <row r="80" spans="11:12">
      <c r="K80" s="85"/>
      <c r="L80" s="70" t="str">
        <f t="shared" ca="1" si="0"/>
        <v>D:\Proj\Teams\Inventec Corp\EBG Data Governance Organization - Document-DG\2030_Summary/../2000_Standard/\</v>
      </c>
    </row>
    <row r="81" spans="11:12">
      <c r="K81" s="85"/>
      <c r="L81" s="70" t="str">
        <f t="shared" ca="1" si="0"/>
        <v>D:\Proj\Teams\Inventec Corp\EBG Data Governance Organization - Document-DG\2030_Summary/../2000_Standard/\</v>
      </c>
    </row>
    <row r="82" spans="11:12">
      <c r="K82" s="85"/>
      <c r="L82" s="70" t="str">
        <f t="shared" ca="1" si="0"/>
        <v>D:\Proj\Teams\Inventec Corp\EBG Data Governance Organization - Document-DG\2030_Summary/../2000_Standard/\</v>
      </c>
    </row>
    <row r="83" spans="11:12">
      <c r="K83" s="85"/>
      <c r="L83" s="70" t="str">
        <f t="shared" ca="1" si="0"/>
        <v>D:\Proj\Teams\Inventec Corp\EBG Data Governance Organization - Document-DG\2030_Summary/../2000_Standard/\</v>
      </c>
    </row>
    <row r="84" spans="11:12">
      <c r="K84" s="85"/>
      <c r="L84" s="70" t="str">
        <f t="shared" ref="L84:L144" ca="1" si="1">$K$1&amp;"\"&amp;K84</f>
        <v>D:\Proj\Teams\Inventec Corp\EBG Data Governance Organization - Document-DG\2030_Summary/../2000_Standard/\</v>
      </c>
    </row>
    <row r="85" spans="11:12">
      <c r="K85" s="85"/>
      <c r="L85" s="70" t="str">
        <f t="shared" ca="1" si="1"/>
        <v>D:\Proj\Teams\Inventec Corp\EBG Data Governance Organization - Document-DG\2030_Summary/../2000_Standard/\</v>
      </c>
    </row>
    <row r="86" spans="11:12">
      <c r="K86" s="85"/>
      <c r="L86" s="70" t="str">
        <f t="shared" ca="1" si="1"/>
        <v>D:\Proj\Teams\Inventec Corp\EBG Data Governance Organization - Document-DG\2030_Summary/../2000_Standard/\</v>
      </c>
    </row>
    <row r="87" spans="11:12">
      <c r="K87" s="85"/>
      <c r="L87" s="70" t="str">
        <f t="shared" ca="1" si="1"/>
        <v>D:\Proj\Teams\Inventec Corp\EBG Data Governance Organization - Document-DG\2030_Summary/../2000_Standard/\</v>
      </c>
    </row>
    <row r="88" spans="11:12">
      <c r="K88" s="85"/>
      <c r="L88" s="70" t="str">
        <f t="shared" ca="1" si="1"/>
        <v>D:\Proj\Teams\Inventec Corp\EBG Data Governance Organization - Document-DG\2030_Summary/../2000_Standard/\</v>
      </c>
    </row>
    <row r="89" spans="11:12">
      <c r="K89" s="85"/>
      <c r="L89" s="70" t="str">
        <f t="shared" ca="1" si="1"/>
        <v>D:\Proj\Teams\Inventec Corp\EBG Data Governance Organization - Document-DG\2030_Summary/../2000_Standard/\</v>
      </c>
    </row>
    <row r="90" spans="11:12">
      <c r="K90" s="85"/>
      <c r="L90" s="70" t="str">
        <f t="shared" ca="1" si="1"/>
        <v>D:\Proj\Teams\Inventec Corp\EBG Data Governance Organization - Document-DG\2030_Summary/../2000_Standard/\</v>
      </c>
    </row>
    <row r="91" spans="11:12">
      <c r="K91" s="85"/>
      <c r="L91" s="70" t="str">
        <f t="shared" ca="1" si="1"/>
        <v>D:\Proj\Teams\Inventec Corp\EBG Data Governance Organization - Document-DG\2030_Summary/../2000_Standard/\</v>
      </c>
    </row>
    <row r="92" spans="11:12">
      <c r="K92" s="85"/>
      <c r="L92" s="70" t="str">
        <f t="shared" ca="1" si="1"/>
        <v>D:\Proj\Teams\Inventec Corp\EBG Data Governance Organization - Document-DG\2030_Summary/../2000_Standard/\</v>
      </c>
    </row>
    <row r="93" spans="11:12">
      <c r="K93" s="85"/>
      <c r="L93" s="70" t="str">
        <f t="shared" ca="1" si="1"/>
        <v>D:\Proj\Teams\Inventec Corp\EBG Data Governance Organization - Document-DG\2030_Summary/../2000_Standard/\</v>
      </c>
    </row>
    <row r="94" spans="11:12">
      <c r="K94" s="85"/>
      <c r="L94" s="70" t="str">
        <f t="shared" ca="1" si="1"/>
        <v>D:\Proj\Teams\Inventec Corp\EBG Data Governance Organization - Document-DG\2030_Summary/../2000_Standard/\</v>
      </c>
    </row>
    <row r="95" spans="11:12">
      <c r="K95" s="85"/>
      <c r="L95" s="70" t="str">
        <f t="shared" ca="1" si="1"/>
        <v>D:\Proj\Teams\Inventec Corp\EBG Data Governance Organization - Document-DG\2030_Summary/../2000_Standard/\</v>
      </c>
    </row>
    <row r="96" spans="11:12">
      <c r="K96" s="85"/>
      <c r="L96" s="70" t="str">
        <f t="shared" ca="1" si="1"/>
        <v>D:\Proj\Teams\Inventec Corp\EBG Data Governance Organization - Document-DG\2030_Summary/../2000_Standard/\</v>
      </c>
    </row>
    <row r="97" spans="11:12">
      <c r="K97" s="85"/>
      <c r="L97" s="70" t="str">
        <f t="shared" ca="1" si="1"/>
        <v>D:\Proj\Teams\Inventec Corp\EBG Data Governance Organization - Document-DG\2030_Summary/../2000_Standard/\</v>
      </c>
    </row>
    <row r="98" spans="11:12">
      <c r="K98" s="85"/>
      <c r="L98" s="70" t="str">
        <f t="shared" ca="1" si="1"/>
        <v>D:\Proj\Teams\Inventec Corp\EBG Data Governance Organization - Document-DG\2030_Summary/../2000_Standard/\</v>
      </c>
    </row>
    <row r="99" spans="11:12">
      <c r="K99" s="85"/>
      <c r="L99" s="70" t="str">
        <f t="shared" ca="1" si="1"/>
        <v>D:\Proj\Teams\Inventec Corp\EBG Data Governance Organization - Document-DG\2030_Summary/../2000_Standard/\</v>
      </c>
    </row>
    <row r="100" spans="11:12">
      <c r="K100" s="85"/>
      <c r="L100" s="70" t="str">
        <f t="shared" ca="1" si="1"/>
        <v>D:\Proj\Teams\Inventec Corp\EBG Data Governance Organization - Document-DG\2030_Summary/../2000_Standard/\</v>
      </c>
    </row>
    <row r="101" spans="11:12">
      <c r="K101" s="85"/>
      <c r="L101" s="70" t="str">
        <f t="shared" ca="1" si="1"/>
        <v>D:\Proj\Teams\Inventec Corp\EBG Data Governance Organization - Document-DG\2030_Summary/../2000_Standard/\</v>
      </c>
    </row>
    <row r="102" spans="11:12">
      <c r="K102" s="85"/>
      <c r="L102" s="70" t="str">
        <f t="shared" ca="1" si="1"/>
        <v>D:\Proj\Teams\Inventec Corp\EBG Data Governance Organization - Document-DG\2030_Summary/../2000_Standard/\</v>
      </c>
    </row>
    <row r="103" spans="11:12">
      <c r="K103" s="85"/>
      <c r="L103" s="70" t="str">
        <f t="shared" ca="1" si="1"/>
        <v>D:\Proj\Teams\Inventec Corp\EBG Data Governance Organization - Document-DG\2030_Summary/../2000_Standard/\</v>
      </c>
    </row>
    <row r="104" spans="11:12">
      <c r="K104" s="85"/>
      <c r="L104" s="70" t="str">
        <f t="shared" ca="1" si="1"/>
        <v>D:\Proj\Teams\Inventec Corp\EBG Data Governance Organization - Document-DG\2030_Summary/../2000_Standard/\</v>
      </c>
    </row>
    <row r="105" spans="11:12">
      <c r="K105" s="85"/>
      <c r="L105" s="70" t="str">
        <f t="shared" ca="1" si="1"/>
        <v>D:\Proj\Teams\Inventec Corp\EBG Data Governance Organization - Document-DG\2030_Summary/../2000_Standard/\</v>
      </c>
    </row>
    <row r="106" spans="11:12">
      <c r="K106" s="85"/>
      <c r="L106" s="70" t="str">
        <f t="shared" ca="1" si="1"/>
        <v>D:\Proj\Teams\Inventec Corp\EBG Data Governance Organization - Document-DG\2030_Summary/../2000_Standard/\</v>
      </c>
    </row>
    <row r="107" spans="11:12">
      <c r="K107" s="85"/>
      <c r="L107" s="70" t="str">
        <f t="shared" ca="1" si="1"/>
        <v>D:\Proj\Teams\Inventec Corp\EBG Data Governance Organization - Document-DG\2030_Summary/../2000_Standard/\</v>
      </c>
    </row>
    <row r="108" spans="11:12">
      <c r="K108" s="85"/>
      <c r="L108" s="70" t="str">
        <f t="shared" ca="1" si="1"/>
        <v>D:\Proj\Teams\Inventec Corp\EBG Data Governance Organization - Document-DG\2030_Summary/../2000_Standard/\</v>
      </c>
    </row>
    <row r="109" spans="11:12">
      <c r="K109" s="85"/>
      <c r="L109" s="70" t="str">
        <f t="shared" ca="1" si="1"/>
        <v>D:\Proj\Teams\Inventec Corp\EBG Data Governance Organization - Document-DG\2030_Summary/../2000_Standard/\</v>
      </c>
    </row>
    <row r="110" spans="11:12">
      <c r="K110" s="85"/>
      <c r="L110" s="70" t="str">
        <f t="shared" ca="1" si="1"/>
        <v>D:\Proj\Teams\Inventec Corp\EBG Data Governance Organization - Document-DG\2030_Summary/../2000_Standard/\</v>
      </c>
    </row>
    <row r="111" spans="11:12">
      <c r="K111" s="85"/>
      <c r="L111" s="70" t="str">
        <f t="shared" ca="1" si="1"/>
        <v>D:\Proj\Teams\Inventec Corp\EBG Data Governance Organization - Document-DG\2030_Summary/../2000_Standard/\</v>
      </c>
    </row>
    <row r="112" spans="11:12">
      <c r="K112" s="85"/>
      <c r="L112" s="70" t="str">
        <f t="shared" ca="1" si="1"/>
        <v>D:\Proj\Teams\Inventec Corp\EBG Data Governance Organization - Document-DG\2030_Summary/../2000_Standard/\</v>
      </c>
    </row>
    <row r="113" spans="11:12">
      <c r="K113" s="85"/>
      <c r="L113" s="70" t="str">
        <f t="shared" ca="1" si="1"/>
        <v>D:\Proj\Teams\Inventec Corp\EBG Data Governance Organization - Document-DG\2030_Summary/../2000_Standard/\</v>
      </c>
    </row>
    <row r="114" spans="11:12">
      <c r="K114" s="85"/>
      <c r="L114" s="70" t="str">
        <f t="shared" ca="1" si="1"/>
        <v>D:\Proj\Teams\Inventec Corp\EBG Data Governance Organization - Document-DG\2030_Summary/../2000_Standard/\</v>
      </c>
    </row>
    <row r="115" spans="11:12">
      <c r="K115" s="85"/>
      <c r="L115" s="70" t="str">
        <f t="shared" ca="1" si="1"/>
        <v>D:\Proj\Teams\Inventec Corp\EBG Data Governance Organization - Document-DG\2030_Summary/../2000_Standard/\</v>
      </c>
    </row>
    <row r="116" spans="11:12">
      <c r="K116" s="85"/>
      <c r="L116" s="70" t="str">
        <f t="shared" ca="1" si="1"/>
        <v>D:\Proj\Teams\Inventec Corp\EBG Data Governance Organization - Document-DG\2030_Summary/../2000_Standard/\</v>
      </c>
    </row>
    <row r="117" spans="11:12">
      <c r="K117" s="85"/>
      <c r="L117" s="70" t="str">
        <f t="shared" ca="1" si="1"/>
        <v>D:\Proj\Teams\Inventec Corp\EBG Data Governance Organization - Document-DG\2030_Summary/../2000_Standard/\</v>
      </c>
    </row>
    <row r="118" spans="11:12">
      <c r="K118" s="85"/>
      <c r="L118" s="70" t="str">
        <f t="shared" ca="1" si="1"/>
        <v>D:\Proj\Teams\Inventec Corp\EBG Data Governance Organization - Document-DG\2030_Summary/../2000_Standard/\</v>
      </c>
    </row>
    <row r="119" spans="11:12">
      <c r="K119" s="85"/>
      <c r="L119" s="70" t="str">
        <f t="shared" ca="1" si="1"/>
        <v>D:\Proj\Teams\Inventec Corp\EBG Data Governance Organization - Document-DG\2030_Summary/../2000_Standard/\</v>
      </c>
    </row>
    <row r="120" spans="11:12">
      <c r="K120" s="85"/>
      <c r="L120" s="70" t="str">
        <f t="shared" ca="1" si="1"/>
        <v>D:\Proj\Teams\Inventec Corp\EBG Data Governance Organization - Document-DG\2030_Summary/../2000_Standard/\</v>
      </c>
    </row>
    <row r="121" spans="11:12">
      <c r="K121" s="85"/>
      <c r="L121" s="70" t="str">
        <f t="shared" ca="1" si="1"/>
        <v>D:\Proj\Teams\Inventec Corp\EBG Data Governance Organization - Document-DG\2030_Summary/../2000_Standard/\</v>
      </c>
    </row>
    <row r="122" spans="11:12">
      <c r="K122" s="85"/>
      <c r="L122" s="70" t="str">
        <f t="shared" ca="1" si="1"/>
        <v>D:\Proj\Teams\Inventec Corp\EBG Data Governance Organization - Document-DG\2030_Summary/../2000_Standard/\</v>
      </c>
    </row>
    <row r="123" spans="11:12">
      <c r="K123" s="85"/>
      <c r="L123" s="70" t="str">
        <f t="shared" ca="1" si="1"/>
        <v>D:\Proj\Teams\Inventec Corp\EBG Data Governance Organization - Document-DG\2030_Summary/../2000_Standard/\</v>
      </c>
    </row>
    <row r="124" spans="11:12">
      <c r="K124" s="85"/>
      <c r="L124" s="70" t="str">
        <f t="shared" ca="1" si="1"/>
        <v>D:\Proj\Teams\Inventec Corp\EBG Data Governance Organization - Document-DG\2030_Summary/../2000_Standard/\</v>
      </c>
    </row>
    <row r="125" spans="11:12">
      <c r="K125" s="85"/>
      <c r="L125" s="70" t="str">
        <f t="shared" ca="1" si="1"/>
        <v>D:\Proj\Teams\Inventec Corp\EBG Data Governance Organization - Document-DG\2030_Summary/../2000_Standard/\</v>
      </c>
    </row>
    <row r="126" spans="11:12">
      <c r="K126" s="85"/>
      <c r="L126" s="70" t="str">
        <f t="shared" ca="1" si="1"/>
        <v>D:\Proj\Teams\Inventec Corp\EBG Data Governance Organization - Document-DG\2030_Summary/../2000_Standard/\</v>
      </c>
    </row>
    <row r="127" spans="11:12">
      <c r="K127" s="85"/>
      <c r="L127" s="70" t="str">
        <f t="shared" ca="1" si="1"/>
        <v>D:\Proj\Teams\Inventec Corp\EBG Data Governance Organization - Document-DG\2030_Summary/../2000_Standard/\</v>
      </c>
    </row>
    <row r="128" spans="11:12">
      <c r="K128" s="85"/>
      <c r="L128" s="70" t="str">
        <f t="shared" ca="1" si="1"/>
        <v>D:\Proj\Teams\Inventec Corp\EBG Data Governance Organization - Document-DG\2030_Summary/../2000_Standard/\</v>
      </c>
    </row>
    <row r="129" spans="11:12">
      <c r="K129" s="85"/>
      <c r="L129" s="70" t="str">
        <f t="shared" ca="1" si="1"/>
        <v>D:\Proj\Teams\Inventec Corp\EBG Data Governance Organization - Document-DG\2030_Summary/../2000_Standard/\</v>
      </c>
    </row>
    <row r="130" spans="11:12">
      <c r="K130" s="85"/>
      <c r="L130" s="70" t="str">
        <f t="shared" ca="1" si="1"/>
        <v>D:\Proj\Teams\Inventec Corp\EBG Data Governance Organization - Document-DG\2030_Summary/../2000_Standard/\</v>
      </c>
    </row>
    <row r="131" spans="11:12">
      <c r="K131" s="85"/>
      <c r="L131" s="70" t="str">
        <f t="shared" ca="1" si="1"/>
        <v>D:\Proj\Teams\Inventec Corp\EBG Data Governance Organization - Document-DG\2030_Summary/../2000_Standard/\</v>
      </c>
    </row>
    <row r="132" spans="11:12">
      <c r="K132" s="85"/>
      <c r="L132" s="70" t="str">
        <f t="shared" ca="1" si="1"/>
        <v>D:\Proj\Teams\Inventec Corp\EBG Data Governance Organization - Document-DG\2030_Summary/../2000_Standard/\</v>
      </c>
    </row>
    <row r="133" spans="11:12">
      <c r="K133" s="85"/>
      <c r="L133" s="70" t="str">
        <f t="shared" ca="1" si="1"/>
        <v>D:\Proj\Teams\Inventec Corp\EBG Data Governance Organization - Document-DG\2030_Summary/../2000_Standard/\</v>
      </c>
    </row>
    <row r="134" spans="11:12">
      <c r="K134" s="85"/>
      <c r="L134" s="70" t="str">
        <f t="shared" ca="1" si="1"/>
        <v>D:\Proj\Teams\Inventec Corp\EBG Data Governance Organization - Document-DG\2030_Summary/../2000_Standard/\</v>
      </c>
    </row>
    <row r="135" spans="11:12">
      <c r="K135" s="85"/>
      <c r="L135" s="70" t="str">
        <f t="shared" ca="1" si="1"/>
        <v>D:\Proj\Teams\Inventec Corp\EBG Data Governance Organization - Document-DG\2030_Summary/../2000_Standard/\</v>
      </c>
    </row>
    <row r="136" spans="11:12">
      <c r="K136" s="85"/>
      <c r="L136" s="70" t="str">
        <f t="shared" ca="1" si="1"/>
        <v>D:\Proj\Teams\Inventec Corp\EBG Data Governance Organization - Document-DG\2030_Summary/../2000_Standard/\</v>
      </c>
    </row>
    <row r="137" spans="11:12">
      <c r="K137" s="85"/>
      <c r="L137" s="70" t="str">
        <f t="shared" ca="1" si="1"/>
        <v>D:\Proj\Teams\Inventec Corp\EBG Data Governance Organization - Document-DG\2030_Summary/../2000_Standard/\</v>
      </c>
    </row>
    <row r="138" spans="11:12">
      <c r="K138" s="85"/>
      <c r="L138" s="70" t="str">
        <f t="shared" ca="1" si="1"/>
        <v>D:\Proj\Teams\Inventec Corp\EBG Data Governance Organization - Document-DG\2030_Summary/../2000_Standard/\</v>
      </c>
    </row>
    <row r="139" spans="11:12">
      <c r="K139" s="85"/>
      <c r="L139" s="70" t="str">
        <f t="shared" ca="1" si="1"/>
        <v>D:\Proj\Teams\Inventec Corp\EBG Data Governance Organization - Document-DG\2030_Summary/../2000_Standard/\</v>
      </c>
    </row>
    <row r="140" spans="11:12">
      <c r="K140" s="85"/>
      <c r="L140" s="70" t="str">
        <f t="shared" ca="1" si="1"/>
        <v>D:\Proj\Teams\Inventec Corp\EBG Data Governance Organization - Document-DG\2030_Summary/../2000_Standard/\</v>
      </c>
    </row>
    <row r="141" spans="11:12">
      <c r="K141" s="85"/>
      <c r="L141" s="70" t="str">
        <f t="shared" ca="1" si="1"/>
        <v>D:\Proj\Teams\Inventec Corp\EBG Data Governance Organization - Document-DG\2030_Summary/../2000_Standard/\</v>
      </c>
    </row>
    <row r="142" spans="11:12">
      <c r="K142" s="85"/>
      <c r="L142" s="70" t="str">
        <f t="shared" ca="1" si="1"/>
        <v>D:\Proj\Teams\Inventec Corp\EBG Data Governance Organization - Document-DG\2030_Summary/../2000_Standard/\</v>
      </c>
    </row>
    <row r="143" spans="11:12">
      <c r="K143" s="85"/>
      <c r="L143" s="70" t="str">
        <f t="shared" ca="1" si="1"/>
        <v>D:\Proj\Teams\Inventec Corp\EBG Data Governance Organization - Document-DG\2030_Summary/../2000_Standard/\</v>
      </c>
    </row>
    <row r="144" spans="11:12">
      <c r="K144" s="85"/>
      <c r="L144" s="70" t="str">
        <f t="shared" ca="1" si="1"/>
        <v>D:\Proj\Teams\Inventec Corp\EBG Data Governance Organization - Document-DG\2030_Summary/../2000_Standard/\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tabColor rgb="FF92D050"/>
  </sheetPr>
  <dimension ref="A1:O19"/>
  <sheetViews>
    <sheetView zoomScaleNormal="100" workbookViewId="0">
      <selection activeCell="D4" sqref="D4"/>
    </sheetView>
  </sheetViews>
  <sheetFormatPr defaultColWidth="8.5546875" defaultRowHeight="15.75"/>
  <cols>
    <col min="1" max="3" width="18.33203125" style="30" customWidth="1"/>
    <col min="4" max="4" width="15.44140625" style="30" customWidth="1"/>
    <col min="5" max="5" width="16.109375" style="30" customWidth="1"/>
    <col min="6" max="6" width="18.88671875" style="30" customWidth="1"/>
    <col min="7" max="7" width="36.33203125" style="30" customWidth="1"/>
    <col min="8" max="8" width="15.5546875" style="30" customWidth="1"/>
    <col min="9" max="9" width="18.33203125" style="30" customWidth="1"/>
    <col min="10" max="11" width="8.5546875" style="30"/>
    <col min="12" max="12" width="25" style="30" customWidth="1"/>
    <col min="13" max="13" width="8.5546875" style="30"/>
    <col min="14" max="14" width="19.5546875" style="30" bestFit="1" customWidth="1"/>
    <col min="15" max="15" width="14.109375" style="30" customWidth="1"/>
    <col min="16" max="16384" width="8.5546875" style="30"/>
  </cols>
  <sheetData>
    <row r="1" spans="1:15" ht="19.5">
      <c r="A1" s="30" t="s">
        <v>2782</v>
      </c>
      <c r="D1" s="30" t="s">
        <v>2783</v>
      </c>
      <c r="E1" s="30" t="s">
        <v>2784</v>
      </c>
      <c r="F1" s="30" t="s">
        <v>2785</v>
      </c>
      <c r="G1" s="395" t="s">
        <v>2786</v>
      </c>
      <c r="H1" s="30" t="s">
        <v>1530</v>
      </c>
      <c r="L1" s="343" t="s">
        <v>2787</v>
      </c>
      <c r="N1" s="128" t="s">
        <v>2788</v>
      </c>
      <c r="O1" s="30" t="s">
        <v>2789</v>
      </c>
    </row>
    <row r="2" spans="1:15">
      <c r="A2" s="30">
        <f>COUNTA(資料清單!B:B)</f>
        <v>1835</v>
      </c>
      <c r="D2" s="30" t="s">
        <v>2790</v>
      </c>
      <c r="E2" t="s">
        <v>284</v>
      </c>
      <c r="F2" s="175" t="s">
        <v>2791</v>
      </c>
      <c r="G2" s="395" t="s">
        <v>2792</v>
      </c>
      <c r="H2" s="253" t="s">
        <v>284</v>
      </c>
      <c r="L2" s="312" t="s">
        <v>2342</v>
      </c>
      <c r="N2" s="30" t="s">
        <v>2793</v>
      </c>
      <c r="O2" s="30" t="s">
        <v>1244</v>
      </c>
    </row>
    <row r="3" spans="1:15">
      <c r="A3" s="30">
        <f>COUNTA(資料清單!1:1)</f>
        <v>144</v>
      </c>
      <c r="D3" s="30" t="s">
        <v>468</v>
      </c>
      <c r="G3" t="s">
        <v>2794</v>
      </c>
      <c r="H3" s="30" t="s">
        <v>2795</v>
      </c>
      <c r="N3" s="30" t="s">
        <v>2796</v>
      </c>
      <c r="O3" s="30" t="s">
        <v>1230</v>
      </c>
    </row>
    <row r="4" spans="1:15">
      <c r="A4" s="30" t="s">
        <v>286</v>
      </c>
      <c r="H4" s="30" t="s">
        <v>2237</v>
      </c>
      <c r="N4" s="30" t="s">
        <v>2797</v>
      </c>
      <c r="O4" s="30" t="s">
        <v>1251</v>
      </c>
    </row>
    <row r="5" spans="1:15">
      <c r="A5" s="30">
        <f>COUNTA(Categories!$B:$B)</f>
        <v>146</v>
      </c>
      <c r="H5" t="s">
        <v>1568</v>
      </c>
      <c r="O5" s="30" t="s">
        <v>2798</v>
      </c>
    </row>
    <row r="6" spans="1:15">
      <c r="A6" s="30">
        <f>COUNTA(Categories!$1:$1)</f>
        <v>19</v>
      </c>
      <c r="H6" t="s">
        <v>1278</v>
      </c>
      <c r="O6" s="30" t="s">
        <v>2799</v>
      </c>
    </row>
    <row r="7" spans="1:15">
      <c r="H7" t="s">
        <v>1566</v>
      </c>
    </row>
    <row r="8" spans="1:15">
      <c r="H8" t="s">
        <v>1565</v>
      </c>
    </row>
    <row r="9" spans="1:15">
      <c r="H9" t="s">
        <v>1705</v>
      </c>
    </row>
    <row r="10" spans="1:15">
      <c r="H10" t="s">
        <v>1567</v>
      </c>
    </row>
    <row r="11" spans="1:15">
      <c r="H11" t="s">
        <v>1570</v>
      </c>
    </row>
    <row r="12" spans="1:15">
      <c r="H12" t="s">
        <v>2800</v>
      </c>
    </row>
    <row r="13" spans="1:15">
      <c r="H13" t="s">
        <v>2801</v>
      </c>
    </row>
    <row r="14" spans="1:15">
      <c r="H14" s="30" t="s">
        <v>1165</v>
      </c>
    </row>
    <row r="15" spans="1:15">
      <c r="H15" s="30" t="s">
        <v>1569</v>
      </c>
    </row>
    <row r="16" spans="1:15">
      <c r="H16" t="s">
        <v>2802</v>
      </c>
    </row>
    <row r="17" spans="8:8">
      <c r="H17" t="s">
        <v>2803</v>
      </c>
    </row>
    <row r="18" spans="8:8">
      <c r="H18" t="s">
        <v>2804</v>
      </c>
    </row>
    <row r="19" spans="8:8">
      <c r="H19" t="s">
        <v>2805</v>
      </c>
    </row>
  </sheetData>
  <phoneticPr fontId="4" type="noConversion"/>
  <hyperlinks>
    <hyperlink ref="L2" r:id="rId1"/>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1966</v>
      </c>
      <c r="B1" s="16" t="s">
        <v>903</v>
      </c>
      <c r="C1" s="16" t="s">
        <v>2806</v>
      </c>
      <c r="D1" s="16" t="s">
        <v>1967</v>
      </c>
      <c r="E1" s="16" t="s">
        <v>1968</v>
      </c>
      <c r="F1" s="18" t="s">
        <v>1532</v>
      </c>
      <c r="G1" s="19" t="s">
        <v>2807</v>
      </c>
      <c r="H1" s="20" t="s">
        <v>1990</v>
      </c>
      <c r="I1" s="20" t="s">
        <v>1991</v>
      </c>
      <c r="J1" s="20" t="s">
        <v>1992</v>
      </c>
      <c r="K1" s="20" t="s">
        <v>1993</v>
      </c>
      <c r="M1" s="20" t="s">
        <v>1990</v>
      </c>
      <c r="N1" s="20" t="s">
        <v>1991</v>
      </c>
      <c r="O1" s="20" t="s">
        <v>1992</v>
      </c>
      <c r="P1" s="20" t="s">
        <v>1993</v>
      </c>
    </row>
    <row r="2" spans="1:16">
      <c r="A2" s="21"/>
      <c r="B2" s="22" t="s">
        <v>2808</v>
      </c>
      <c r="C2" s="22" t="s">
        <v>2809</v>
      </c>
      <c r="D2" s="22"/>
      <c r="E2" s="23" t="s">
        <v>2810</v>
      </c>
      <c r="F2" s="22"/>
      <c r="G2" s="24" t="str">
        <f t="shared" ref="G2:G33" si="0">IF(F2="",IF(C2="","-",C2),VLOOKUP(F2,$C:$G,5,FALSE)&amp;"&gt;&gt;"&amp;C2)</f>
        <v>IG Domains</v>
      </c>
      <c r="H2" s="17"/>
      <c r="I2" s="17"/>
      <c r="J2" s="17"/>
      <c r="K2" s="17"/>
      <c r="M2" s="17"/>
      <c r="N2" s="17"/>
      <c r="O2" s="17"/>
      <c r="P2" s="17"/>
    </row>
    <row r="3" spans="1:16" ht="31.5">
      <c r="A3" s="21"/>
      <c r="B3" s="22" t="s">
        <v>2811</v>
      </c>
      <c r="C3" s="22" t="s">
        <v>2811</v>
      </c>
      <c r="D3" s="22"/>
      <c r="E3" s="23" t="s">
        <v>2812</v>
      </c>
      <c r="F3" s="22" t="s">
        <v>2813</v>
      </c>
      <c r="G3" s="24" t="str">
        <f t="shared" si="0"/>
        <v>IG Domains&gt;&gt;Customer Data</v>
      </c>
      <c r="H3" s="17"/>
      <c r="I3" s="17"/>
      <c r="J3" s="17"/>
      <c r="K3" s="17"/>
      <c r="M3" s="17"/>
      <c r="N3" s="17"/>
      <c r="O3" s="17"/>
      <c r="P3" s="17"/>
    </row>
    <row r="4" spans="1:16">
      <c r="A4" s="21"/>
      <c r="B4" s="22" t="s">
        <v>2814</v>
      </c>
      <c r="C4" s="22" t="s">
        <v>2814</v>
      </c>
      <c r="D4" s="22"/>
      <c r="E4" s="23" t="s">
        <v>2815</v>
      </c>
      <c r="F4" s="22" t="s">
        <v>2813</v>
      </c>
      <c r="G4" s="24" t="str">
        <f t="shared" si="0"/>
        <v>IG Domains&gt;&gt;Product and Service Data</v>
      </c>
      <c r="H4" s="17"/>
      <c r="I4" s="17"/>
      <c r="J4" s="17"/>
      <c r="K4" s="17"/>
      <c r="M4" s="17"/>
      <c r="N4" s="17"/>
      <c r="O4" s="17"/>
      <c r="P4" s="17"/>
    </row>
    <row r="5" spans="1:16" ht="31.5">
      <c r="A5" s="21"/>
      <c r="B5" s="22" t="s">
        <v>2816</v>
      </c>
      <c r="C5" s="22" t="s">
        <v>2817</v>
      </c>
      <c r="D5" s="22"/>
      <c r="E5" s="23" t="s">
        <v>2818</v>
      </c>
      <c r="F5" s="22" t="s">
        <v>2819</v>
      </c>
      <c r="G5" s="24" t="str">
        <f t="shared" si="0"/>
        <v>IG Domains&gt;&gt;Customer Data&gt;&gt;KYC</v>
      </c>
      <c r="H5" s="17"/>
      <c r="I5" s="17"/>
      <c r="J5" s="17"/>
      <c r="K5" s="17"/>
      <c r="M5" s="17"/>
      <c r="N5" s="17"/>
      <c r="O5" s="17"/>
      <c r="P5" s="17"/>
    </row>
    <row r="6" spans="1:16" ht="31.5">
      <c r="A6" s="21"/>
      <c r="B6" s="22" t="s">
        <v>2820</v>
      </c>
      <c r="C6" s="22" t="s">
        <v>2821</v>
      </c>
      <c r="D6" s="22"/>
      <c r="E6" s="23" t="s">
        <v>2822</v>
      </c>
      <c r="F6" s="22" t="s">
        <v>2819</v>
      </c>
      <c r="G6" s="24" t="str">
        <f t="shared" si="0"/>
        <v xml:space="preserve">IG Domains&gt;&gt;Customer Data&gt;&gt;Cust. Marketing Info. Ut. </v>
      </c>
      <c r="H6" s="17"/>
      <c r="I6" s="17"/>
      <c r="J6" s="17"/>
      <c r="K6" s="17"/>
      <c r="M6" s="17"/>
      <c r="N6" s="17"/>
      <c r="O6" s="17"/>
      <c r="P6" s="17"/>
    </row>
    <row r="7" spans="1:16">
      <c r="A7" s="21"/>
      <c r="B7" s="26" t="s">
        <v>2823</v>
      </c>
      <c r="C7" s="22"/>
      <c r="D7" s="22"/>
      <c r="E7" s="23"/>
      <c r="F7" s="22"/>
      <c r="G7" s="24" t="str">
        <f t="shared" si="0"/>
        <v>-</v>
      </c>
      <c r="H7" s="17"/>
      <c r="I7" s="17"/>
      <c r="J7" s="17"/>
      <c r="K7" s="17"/>
      <c r="M7" s="17"/>
      <c r="N7" s="17"/>
      <c r="O7" s="17"/>
      <c r="P7" s="17"/>
    </row>
    <row r="8" spans="1:16">
      <c r="A8" s="21"/>
      <c r="B8" s="27" t="s">
        <v>2824</v>
      </c>
      <c r="C8" s="22"/>
      <c r="D8" s="22"/>
      <c r="E8" s="23"/>
      <c r="F8" s="22"/>
      <c r="G8" s="24" t="str">
        <f t="shared" si="0"/>
        <v>-</v>
      </c>
      <c r="H8" s="17"/>
      <c r="I8" s="17"/>
      <c r="J8" s="17"/>
      <c r="K8" s="17"/>
      <c r="M8" s="17"/>
      <c r="N8" s="17"/>
      <c r="O8" s="17"/>
      <c r="P8" s="17"/>
    </row>
    <row r="9" spans="1:16">
      <c r="A9" s="21"/>
      <c r="B9" s="28" t="s">
        <v>2825</v>
      </c>
      <c r="C9" s="22"/>
      <c r="D9" s="22"/>
      <c r="E9" s="23"/>
      <c r="F9" s="22"/>
      <c r="G9" s="24" t="str">
        <f t="shared" si="0"/>
        <v>-</v>
      </c>
      <c r="H9" s="17"/>
      <c r="I9" s="17"/>
      <c r="J9" s="17"/>
      <c r="K9" s="17"/>
      <c r="M9" s="17"/>
      <c r="N9" s="17"/>
      <c r="O9" s="17"/>
      <c r="P9" s="17"/>
    </row>
    <row r="10" spans="1:16">
      <c r="A10" s="21"/>
      <c r="B10" s="27" t="s">
        <v>2826</v>
      </c>
      <c r="C10" s="22"/>
      <c r="D10" s="22"/>
      <c r="E10" s="23"/>
      <c r="F10" s="22"/>
      <c r="G10" s="24" t="str">
        <f t="shared" si="0"/>
        <v>-</v>
      </c>
      <c r="H10" s="17"/>
      <c r="I10" s="17"/>
      <c r="J10" s="17"/>
      <c r="K10" s="17"/>
      <c r="M10" s="17"/>
      <c r="N10" s="17"/>
      <c r="O10" s="17"/>
      <c r="P10" s="17"/>
    </row>
    <row r="11" spans="1:16">
      <c r="A11" s="21"/>
      <c r="B11" s="28" t="s">
        <v>2827</v>
      </c>
      <c r="C11" s="22"/>
      <c r="D11" s="22"/>
      <c r="E11" s="23"/>
      <c r="F11" s="22"/>
      <c r="G11" s="24" t="str">
        <f t="shared" si="0"/>
        <v>-</v>
      </c>
      <c r="H11" s="17"/>
      <c r="I11" s="17"/>
      <c r="J11" s="17"/>
      <c r="K11" s="17"/>
      <c r="M11" s="17"/>
      <c r="N11" s="17"/>
      <c r="O11" s="17"/>
      <c r="P11" s="17"/>
    </row>
    <row r="12" spans="1:16">
      <c r="A12" s="21"/>
      <c r="B12" s="27" t="s">
        <v>2828</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formula1>OFFSET($C$1,1,0,COUNTA($C:$C)-1)</formula1>
    </dataValidation>
    <dataValidation type="custom" showInputMessage="1" showErrorMessage="1" errorTitle="Duplicate Key" error="Value must be unique" promptTitle="Duplicate Key" prompt="Value must be unique" sqref="C2:C5 C7:C13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1966</v>
      </c>
      <c r="B1" s="52" t="s">
        <v>903</v>
      </c>
      <c r="C1" s="52" t="s">
        <v>2829</v>
      </c>
      <c r="D1" s="52" t="s">
        <v>2830</v>
      </c>
      <c r="E1" s="52" t="s">
        <v>1970</v>
      </c>
      <c r="F1" s="52" t="s">
        <v>2831</v>
      </c>
      <c r="G1" s="52" t="s">
        <v>2832</v>
      </c>
      <c r="H1" s="52" t="s">
        <v>2833</v>
      </c>
    </row>
    <row r="2" spans="1:8">
      <c r="A2" s="59"/>
      <c r="B2" s="55" t="s">
        <v>2793</v>
      </c>
      <c r="C2" s="55" t="s">
        <v>2834</v>
      </c>
      <c r="D2" s="55"/>
      <c r="E2" s="55" t="s">
        <v>2835</v>
      </c>
      <c r="F2" s="55" t="s">
        <v>2836</v>
      </c>
      <c r="G2" s="55" t="s">
        <v>2837</v>
      </c>
      <c r="H2" s="55" t="s">
        <v>2838</v>
      </c>
    </row>
    <row r="3" spans="1:8">
      <c r="A3" s="60"/>
      <c r="B3" s="62" t="s">
        <v>2796</v>
      </c>
      <c r="C3" s="55" t="s">
        <v>2834</v>
      </c>
      <c r="D3" s="55"/>
      <c r="E3" s="55" t="s">
        <v>2835</v>
      </c>
      <c r="F3" s="55" t="s">
        <v>2836</v>
      </c>
      <c r="G3" s="55" t="s">
        <v>2837</v>
      </c>
      <c r="H3" s="55" t="s">
        <v>2839</v>
      </c>
    </row>
    <row r="4" spans="1:8" ht="31.5" customHeight="1">
      <c r="A4" s="60"/>
      <c r="B4" s="55" t="s">
        <v>2797</v>
      </c>
      <c r="C4" s="55" t="s">
        <v>2834</v>
      </c>
      <c r="D4" s="55"/>
      <c r="E4" s="55" t="s">
        <v>2835</v>
      </c>
      <c r="F4" s="55" t="s">
        <v>2836</v>
      </c>
      <c r="G4" s="55" t="s">
        <v>2837</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formula1>"Term,Data_Calss,Classification,Tag,UserName,AssetOwner"</formula1>
    </dataValidation>
    <dataValidation type="list" allowBlank="1" showInputMessage="1" showErrorMessage="1" sqref="F52:F53 F7:F8 F12:F13 F17:F18 F22:F23 F27:F28 F32:F33 F37:F38 F42:F43 F47:F48 F2:F4">
      <formula1>"contain any, does not contain any"</formula1>
    </dataValidation>
    <dataValidation type="list" allowBlank="1" showInputMessage="1" showErrorMessage="1" sqref="D52:D54 D7:D9 D12:D14 D17:D19 D22:D24 D27:D29 D32:D34 D37:D39 D42:D44 D47:D49 D2:D4">
      <formula1>"AND, OR"</formula1>
    </dataValidation>
    <dataValidation type="list" allowBlank="1" showInputMessage="1" showErrorMessage="1" sqref="H2:H4 H7 H12 H17 H22 H27 H32 H37 H42 H47 H52">
      <formula1>"deney access to data,mask data"</formula1>
    </dataValidation>
    <dataValidation type="list" allowBlank="1" showInputMessage="1" showErrorMessage="1" sqref="F54:F55 F39:F40 F29:F30 F9:F10 F49:F50 F14:F15 F34:F35 F19:F20 F44:F45 F24:F25 F5">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dimension ref="A1:A4"/>
  <sheetViews>
    <sheetView workbookViewId="0">
      <selection activeCell="F28" sqref="F28"/>
    </sheetView>
  </sheetViews>
  <sheetFormatPr defaultColWidth="8.88671875" defaultRowHeight="15.75"/>
  <cols>
    <col min="1" max="1" width="53.109375" customWidth="1"/>
  </cols>
  <sheetData>
    <row r="1" spans="1:1">
      <c r="A1">
        <v>2</v>
      </c>
    </row>
    <row r="2" spans="1:1">
      <c r="A2" t="s">
        <v>15005</v>
      </c>
    </row>
    <row r="3" spans="1:1">
      <c r="A3" t="s">
        <v>16799</v>
      </c>
    </row>
    <row r="4" spans="1:1">
      <c r="A4" t="s">
        <v>15006</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a6be0d4-f59e-4c58-822e-2e33744d5f17">
      <Terms xmlns="http://schemas.microsoft.com/office/infopath/2007/PartnerControls"/>
    </lcf76f155ced4ddcb4097134ff3c332f>
    <TaxCatchAll xmlns="89bc83e8-01f0-4745-b0c1-0e13334b227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件" ma:contentTypeID="0x0101005BEB2C0ACCDF9A488361113229BBF0EC" ma:contentTypeVersion="17" ma:contentTypeDescription="建立新的文件。" ma:contentTypeScope="" ma:versionID="60fab28c8b6169a61e5e15315048cea0">
  <xsd:schema xmlns:xsd="http://www.w3.org/2001/XMLSchema" xmlns:xs="http://www.w3.org/2001/XMLSchema" xmlns:p="http://schemas.microsoft.com/office/2006/metadata/properties" xmlns:ns2="ca6be0d4-f59e-4c58-822e-2e33744d5f17" xmlns:ns3="89bc83e8-01f0-4745-b0c1-0e13334b227b" targetNamespace="http://schemas.microsoft.com/office/2006/metadata/properties" ma:root="true" ma:fieldsID="465a4d8475b4d64bd0d9630c5a7d41dd" ns2:_="" ns3:_="">
    <xsd:import namespace="ca6be0d4-f59e-4c58-822e-2e33744d5f17"/>
    <xsd:import namespace="89bc83e8-01f0-4745-b0c1-0e13334b227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LengthInSecond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6be0d4-f59e-4c58-822e-2e33744d5f1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9bc83e8-01f0-4745-b0c1-0e13334b227b" elementFormDefault="qualified">
    <xsd:import namespace="http://schemas.microsoft.com/office/2006/documentManagement/types"/>
    <xsd:import namespace="http://schemas.microsoft.com/office/infopath/2007/PartnerControls"/>
    <xsd:element name="SharedWithUsers" ma:index="19"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共用詳細資料" ma:internalName="SharedWithDetails" ma:readOnly="true">
      <xsd:simpleType>
        <xsd:restriction base="dms:Note">
          <xsd:maxLength value="255"/>
        </xsd:restriction>
      </xsd:simpleType>
    </xsd:element>
    <xsd:element name="TaxCatchAll" ma:index="23" nillable="true" ma:displayName="Taxonomy Catch All Column" ma:hidden="true" ma:list="{ad0c6708-27e6-40e3-a54e-0ce44685edf7}" ma:internalName="TaxCatchAll" ma:showField="CatchAllData" ma:web="89bc83e8-01f0-4745-b0c1-0e13334b22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BAA07F-221E-46C7-A42A-249B76E0E2DE}">
  <ds:schemaRefs>
    <ds:schemaRef ds:uri="http://schemas.openxmlformats.org/package/2006/metadata/core-properties"/>
    <ds:schemaRef ds:uri="http://schemas.microsoft.com/office/2006/metadata/properties"/>
    <ds:schemaRef ds:uri="http://purl.org/dc/terms/"/>
    <ds:schemaRef ds:uri="http://purl.org/dc/dcmitype/"/>
    <ds:schemaRef ds:uri="http://schemas.microsoft.com/office/2006/documentManagement/types"/>
    <ds:schemaRef ds:uri="http://purl.org/dc/elements/1.1/"/>
    <ds:schemaRef ds:uri="http://schemas.microsoft.com/office/infopath/2007/PartnerControls"/>
    <ds:schemaRef ds:uri="89bc83e8-01f0-4745-b0c1-0e13334b227b"/>
    <ds:schemaRef ds:uri="ca6be0d4-f59e-4c58-822e-2e33744d5f17"/>
    <ds:schemaRef ds:uri="http://www.w3.org/XML/1998/namespace"/>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DCCA554C-CFEC-4695-8B20-F3C8195B8F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6be0d4-f59e-4c58-822e-2e33744d5f17"/>
    <ds:schemaRef ds:uri="89bc83e8-01f0-4745-b0c1-0e13334b22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已命名的範圍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Wei.Jesse 魏鴻雄 TAO</cp:lastModifiedBy>
  <cp:revision/>
  <dcterms:created xsi:type="dcterms:W3CDTF">2019-12-20T04:05:52Z</dcterms:created>
  <dcterms:modified xsi:type="dcterms:W3CDTF">2023-05-22T04:06:23Z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0x0101005BEB2C0ACCDF9A488361113229BBF0EC</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